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กองเทคโนโลยีสารสนเทศ\1.งานประมวลข้อมูล\1.ผลการดำเนินงาน\2565\7.DATA_Graph\"/>
    </mc:Choice>
  </mc:AlternateContent>
  <xr:revisionPtr revIDLastSave="0" documentId="13_ncr:1_{DF0D12E9-4698-4FFA-8EB3-C1ADACEB4B36}" xr6:coauthVersionLast="36" xr6:coauthVersionMax="36" xr10:uidLastSave="{00000000-0000-0000-0000-000000000000}"/>
  <bookViews>
    <workbookView xWindow="0" yWindow="0" windowWidth="28800" windowHeight="11925" tabRatio="778" firstSheet="8" activeTab="21" xr2:uid="{00000000-000D-0000-FFFF-FFFF00000000}"/>
  </bookViews>
  <sheets>
    <sheet name="2552" sheetId="1" state="hidden" r:id="rId1"/>
    <sheet name="2553" sheetId="2" state="hidden" r:id="rId2"/>
    <sheet name="2554" sheetId="3" state="hidden" r:id="rId3"/>
    <sheet name="2555" sheetId="4" state="hidden" r:id="rId4"/>
    <sheet name="2556" sheetId="5" state="hidden" r:id="rId5"/>
    <sheet name="2557" sheetId="6" state="hidden" r:id="rId6"/>
    <sheet name="เป้า2561" sheetId="18" state="hidden" r:id="rId7"/>
    <sheet name="เป้า2562" sheetId="20" state="hidden" r:id="rId8"/>
    <sheet name="เป้าหมาย2565" sheetId="11" r:id="rId9"/>
    <sheet name="2558" sheetId="7" r:id="rId10"/>
    <sheet name="2559" sheetId="8" r:id="rId11"/>
    <sheet name="2560" sheetId="9" r:id="rId12"/>
    <sheet name="2561" sheetId="12" r:id="rId13"/>
    <sheet name="2562" sheetId="17" r:id="rId14"/>
    <sheet name="2563" sheetId="21" r:id="rId15"/>
    <sheet name="2564" sheetId="24" r:id="rId16"/>
    <sheet name="2565" sheetId="25" r:id="rId17"/>
    <sheet name="ผู้ใช้น้ำ" sheetId="15" r:id="rId18"/>
    <sheet name="61_Estimate" sheetId="14" state="hidden" r:id="rId19"/>
    <sheet name="62_Estimate" sheetId="19" state="hidden" r:id="rId20"/>
    <sheet name="65_Estimate" sheetId="22" r:id="rId21"/>
    <sheet name="PWA9-Graph" sheetId="13" r:id="rId22"/>
    <sheet name="ผชน.ป.1" sheetId="16" state="hidden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calcPr calcId="191029"/>
</workbook>
</file>

<file path=xl/calcChain.xml><?xml version="1.0" encoding="utf-8"?>
<calcChain xmlns="http://schemas.openxmlformats.org/spreadsheetml/2006/main">
  <c r="BV49" i="13" l="1"/>
  <c r="BV48" i="13"/>
  <c r="BV47" i="13"/>
  <c r="BV46" i="13"/>
  <c r="O149" i="25"/>
  <c r="BE79" i="13" s="1"/>
  <c r="O148" i="25"/>
  <c r="O147" i="25"/>
  <c r="O146" i="25"/>
  <c r="O145" i="25"/>
  <c r="O144" i="25"/>
  <c r="O143" i="25"/>
  <c r="O142" i="25"/>
  <c r="O141" i="25"/>
  <c r="O140" i="25"/>
  <c r="O139" i="25"/>
  <c r="O138" i="25"/>
  <c r="O137" i="25"/>
  <c r="O136" i="25"/>
  <c r="O135" i="25"/>
  <c r="O134" i="25"/>
  <c r="O133" i="25"/>
  <c r="O132" i="25"/>
  <c r="O131" i="25"/>
  <c r="O130" i="25"/>
  <c r="O129" i="25"/>
  <c r="O128" i="25"/>
  <c r="O127" i="25"/>
  <c r="O126" i="25"/>
  <c r="O125" i="25"/>
  <c r="O124" i="25"/>
  <c r="O123" i="25"/>
  <c r="O122" i="25"/>
  <c r="BF51" i="13"/>
  <c r="U65" i="15"/>
  <c r="Q65" i="15"/>
  <c r="M65" i="15"/>
  <c r="I65" i="15"/>
  <c r="E65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V63" i="15"/>
  <c r="U63" i="15"/>
  <c r="T63" i="15"/>
  <c r="S63" i="15"/>
  <c r="R63" i="15"/>
  <c r="Q63" i="15"/>
  <c r="P63" i="15"/>
  <c r="O63" i="15"/>
  <c r="N63" i="15"/>
  <c r="M63" i="15"/>
  <c r="L63" i="15"/>
  <c r="K63" i="15"/>
  <c r="J63" i="15"/>
  <c r="I63" i="15"/>
  <c r="H63" i="15"/>
  <c r="G63" i="15"/>
  <c r="F63" i="15"/>
  <c r="E63" i="15"/>
  <c r="D63" i="15"/>
  <c r="C63" i="15"/>
  <c r="V62" i="15"/>
  <c r="U62" i="15"/>
  <c r="T62" i="15"/>
  <c r="S62" i="15"/>
  <c r="R62" i="15"/>
  <c r="Q62" i="15"/>
  <c r="P62" i="15"/>
  <c r="O62" i="15"/>
  <c r="N62" i="15"/>
  <c r="M62" i="15"/>
  <c r="L62" i="15"/>
  <c r="K62" i="15"/>
  <c r="J62" i="15"/>
  <c r="I62" i="15"/>
  <c r="H62" i="15"/>
  <c r="G62" i="15"/>
  <c r="F62" i="15"/>
  <c r="E62" i="15"/>
  <c r="D62" i="15"/>
  <c r="C62" i="15"/>
  <c r="V61" i="15"/>
  <c r="U61" i="15"/>
  <c r="T61" i="15"/>
  <c r="S61" i="15"/>
  <c r="R61" i="15"/>
  <c r="Q61" i="15"/>
  <c r="P61" i="15"/>
  <c r="O61" i="15"/>
  <c r="N61" i="15"/>
  <c r="M61" i="15"/>
  <c r="L61" i="15"/>
  <c r="K61" i="15"/>
  <c r="J61" i="15"/>
  <c r="I61" i="15"/>
  <c r="H61" i="15"/>
  <c r="G61" i="15"/>
  <c r="F61" i="15"/>
  <c r="E61" i="15"/>
  <c r="D61" i="15"/>
  <c r="C61" i="15"/>
  <c r="V60" i="15"/>
  <c r="U60" i="15"/>
  <c r="T60" i="15"/>
  <c r="S60" i="15"/>
  <c r="R60" i="15"/>
  <c r="Q60" i="15"/>
  <c r="P60" i="15"/>
  <c r="O60" i="15"/>
  <c r="N60" i="15"/>
  <c r="M60" i="15"/>
  <c r="L60" i="15"/>
  <c r="K60" i="15"/>
  <c r="J60" i="15"/>
  <c r="I60" i="15"/>
  <c r="H60" i="15"/>
  <c r="G60" i="15"/>
  <c r="F60" i="15"/>
  <c r="E60" i="15"/>
  <c r="D60" i="15"/>
  <c r="C60" i="15"/>
  <c r="V59" i="15"/>
  <c r="U59" i="15"/>
  <c r="T59" i="15"/>
  <c r="S59" i="15"/>
  <c r="R59" i="15"/>
  <c r="Q59" i="15"/>
  <c r="P59" i="15"/>
  <c r="O59" i="15"/>
  <c r="N59" i="15"/>
  <c r="M59" i="15"/>
  <c r="L59" i="15"/>
  <c r="K59" i="15"/>
  <c r="J59" i="15"/>
  <c r="I59" i="15"/>
  <c r="H59" i="15"/>
  <c r="G59" i="15"/>
  <c r="F59" i="15"/>
  <c r="E59" i="15"/>
  <c r="D59" i="15"/>
  <c r="C59" i="15"/>
  <c r="V58" i="15"/>
  <c r="U58" i="15"/>
  <c r="T58" i="15"/>
  <c r="S58" i="15"/>
  <c r="R58" i="15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V56" i="15"/>
  <c r="U56" i="15"/>
  <c r="T56" i="15"/>
  <c r="S56" i="15"/>
  <c r="R56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V55" i="15"/>
  <c r="U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V53" i="15"/>
  <c r="U53" i="15"/>
  <c r="T53" i="15"/>
  <c r="S53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V52" i="15"/>
  <c r="U52" i="15"/>
  <c r="T52" i="15"/>
  <c r="S52" i="15"/>
  <c r="R52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V51" i="15"/>
  <c r="U51" i="15"/>
  <c r="T51" i="15"/>
  <c r="S51" i="15"/>
  <c r="R51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V50" i="15"/>
  <c r="U50" i="15"/>
  <c r="T50" i="15"/>
  <c r="S50" i="15"/>
  <c r="R50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V49" i="15"/>
  <c r="U49" i="15"/>
  <c r="T49" i="15"/>
  <c r="S49" i="15"/>
  <c r="R49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V48" i="15"/>
  <c r="U48" i="15"/>
  <c r="T48" i="15"/>
  <c r="S48" i="15"/>
  <c r="R48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V47" i="15"/>
  <c r="U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V46" i="15"/>
  <c r="U46" i="15"/>
  <c r="T46" i="15"/>
  <c r="S46" i="15"/>
  <c r="R46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V45" i="15"/>
  <c r="U45" i="15"/>
  <c r="T45" i="15"/>
  <c r="S45" i="15"/>
  <c r="R45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V43" i="15"/>
  <c r="U43" i="15"/>
  <c r="T43" i="15"/>
  <c r="S43" i="15"/>
  <c r="R43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V42" i="15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V41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V40" i="15"/>
  <c r="U40" i="15"/>
  <c r="T40" i="15"/>
  <c r="S40" i="15"/>
  <c r="R40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V39" i="15"/>
  <c r="U39" i="15"/>
  <c r="T39" i="15"/>
  <c r="S39" i="15"/>
  <c r="R39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U32" i="15"/>
  <c r="Q32" i="15"/>
  <c r="M32" i="15"/>
  <c r="I32" i="15"/>
  <c r="E32" i="15"/>
  <c r="V31" i="15"/>
  <c r="U31" i="15"/>
  <c r="T31" i="15"/>
  <c r="S31" i="15"/>
  <c r="R31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V30" i="15"/>
  <c r="U30" i="15"/>
  <c r="T30" i="15"/>
  <c r="S30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V28" i="15"/>
  <c r="U28" i="15"/>
  <c r="T28" i="15"/>
  <c r="S28" i="15"/>
  <c r="R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V27" i="15"/>
  <c r="U27" i="15"/>
  <c r="T27" i="15"/>
  <c r="S27" i="15"/>
  <c r="R27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V26" i="15"/>
  <c r="U26" i="15"/>
  <c r="T26" i="15"/>
  <c r="S26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V21" i="15"/>
  <c r="U21" i="15"/>
  <c r="T21" i="15"/>
  <c r="S21" i="15"/>
  <c r="R21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V20" i="15"/>
  <c r="U20" i="15"/>
  <c r="T20" i="15"/>
  <c r="S20" i="15"/>
  <c r="R20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V19" i="15"/>
  <c r="U19" i="15"/>
  <c r="T19" i="15"/>
  <c r="S19" i="15"/>
  <c r="R19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V18" i="15"/>
  <c r="U18" i="15"/>
  <c r="T18" i="15"/>
  <c r="S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V17" i="15"/>
  <c r="U17" i="15"/>
  <c r="T17" i="15"/>
  <c r="S17" i="15"/>
  <c r="R17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V16" i="15"/>
  <c r="U16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V15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V14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V11" i="15"/>
  <c r="U11" i="15"/>
  <c r="T11" i="15"/>
  <c r="S11" i="15"/>
  <c r="R11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V10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V9" i="15"/>
  <c r="U9" i="15"/>
  <c r="T9" i="15"/>
  <c r="S9" i="15"/>
  <c r="R9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V8" i="15"/>
  <c r="U8" i="15"/>
  <c r="T8" i="15"/>
  <c r="S8" i="15"/>
  <c r="R8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V6" i="15"/>
  <c r="U6" i="15"/>
  <c r="T6" i="15"/>
  <c r="S6" i="15"/>
  <c r="R6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V5" i="15"/>
  <c r="U5" i="15"/>
  <c r="T5" i="15"/>
  <c r="S5" i="15"/>
  <c r="R5" i="15"/>
  <c r="Q5" i="15"/>
  <c r="P5" i="15"/>
  <c r="O5" i="15"/>
  <c r="N5" i="15"/>
  <c r="M5" i="15"/>
  <c r="L5" i="15"/>
  <c r="K5" i="15"/>
  <c r="J5" i="15"/>
  <c r="I5" i="15"/>
  <c r="H5" i="15"/>
  <c r="G5" i="15"/>
  <c r="F5" i="15"/>
  <c r="E5" i="15"/>
  <c r="D5" i="15"/>
  <c r="C5" i="15"/>
  <c r="N210" i="11" l="1"/>
  <c r="M210" i="11"/>
  <c r="L210" i="11"/>
  <c r="K210" i="11"/>
  <c r="J210" i="11"/>
  <c r="I210" i="11"/>
  <c r="H210" i="11"/>
  <c r="G210" i="11"/>
  <c r="F210" i="11"/>
  <c r="E210" i="11"/>
  <c r="D210" i="11"/>
  <c r="C210" i="11"/>
  <c r="N209" i="11"/>
  <c r="M209" i="11"/>
  <c r="L209" i="11"/>
  <c r="K209" i="11"/>
  <c r="J209" i="11"/>
  <c r="I209" i="11"/>
  <c r="H209" i="11"/>
  <c r="G209" i="11"/>
  <c r="F209" i="11"/>
  <c r="E209" i="11"/>
  <c r="D209" i="11"/>
  <c r="C209" i="11"/>
  <c r="N208" i="11"/>
  <c r="M208" i="11"/>
  <c r="L208" i="11"/>
  <c r="K208" i="11"/>
  <c r="J208" i="11"/>
  <c r="I208" i="11"/>
  <c r="H208" i="11"/>
  <c r="G208" i="11"/>
  <c r="F208" i="11"/>
  <c r="E208" i="11"/>
  <c r="D208" i="11"/>
  <c r="C208" i="11"/>
  <c r="N207" i="11"/>
  <c r="M207" i="11"/>
  <c r="L207" i="11"/>
  <c r="K207" i="11"/>
  <c r="J207" i="11"/>
  <c r="I207" i="11"/>
  <c r="H207" i="11"/>
  <c r="G207" i="11"/>
  <c r="F207" i="11"/>
  <c r="E207" i="11"/>
  <c r="D207" i="11"/>
  <c r="C207" i="11"/>
  <c r="N206" i="11"/>
  <c r="M206" i="11"/>
  <c r="L206" i="11"/>
  <c r="K206" i="11"/>
  <c r="J206" i="11"/>
  <c r="I206" i="11"/>
  <c r="H206" i="11"/>
  <c r="G206" i="11"/>
  <c r="F206" i="11"/>
  <c r="E206" i="11"/>
  <c r="D206" i="11"/>
  <c r="C206" i="11"/>
  <c r="N205" i="11"/>
  <c r="M205" i="11"/>
  <c r="L205" i="11"/>
  <c r="K205" i="11"/>
  <c r="J205" i="11"/>
  <c r="I205" i="11"/>
  <c r="H205" i="11"/>
  <c r="G205" i="11"/>
  <c r="F205" i="11"/>
  <c r="E205" i="11"/>
  <c r="D205" i="11"/>
  <c r="C205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N203" i="11"/>
  <c r="M203" i="11"/>
  <c r="L203" i="11"/>
  <c r="K203" i="11"/>
  <c r="J203" i="11"/>
  <c r="I203" i="11"/>
  <c r="H203" i="11"/>
  <c r="G203" i="11"/>
  <c r="F203" i="11"/>
  <c r="E203" i="11"/>
  <c r="D203" i="11"/>
  <c r="C203" i="11"/>
  <c r="N202" i="11"/>
  <c r="M202" i="11"/>
  <c r="L202" i="11"/>
  <c r="K202" i="11"/>
  <c r="J202" i="11"/>
  <c r="I202" i="11"/>
  <c r="H202" i="11"/>
  <c r="G202" i="11"/>
  <c r="F202" i="11"/>
  <c r="E202" i="11"/>
  <c r="D202" i="11"/>
  <c r="C202" i="11"/>
  <c r="N201" i="11"/>
  <c r="M201" i="11"/>
  <c r="L201" i="11"/>
  <c r="K201" i="11"/>
  <c r="J201" i="11"/>
  <c r="I201" i="11"/>
  <c r="H201" i="11"/>
  <c r="G201" i="11"/>
  <c r="F201" i="11"/>
  <c r="E201" i="11"/>
  <c r="D201" i="11"/>
  <c r="C201" i="11"/>
  <c r="N200" i="11"/>
  <c r="M200" i="11"/>
  <c r="L200" i="11"/>
  <c r="K200" i="11"/>
  <c r="J200" i="11"/>
  <c r="I200" i="11"/>
  <c r="H200" i="11"/>
  <c r="G200" i="11"/>
  <c r="F200" i="11"/>
  <c r="E200" i="11"/>
  <c r="D200" i="11"/>
  <c r="C200" i="11"/>
  <c r="N199" i="11"/>
  <c r="M199" i="11"/>
  <c r="L199" i="11"/>
  <c r="K199" i="11"/>
  <c r="J199" i="11"/>
  <c r="I199" i="11"/>
  <c r="H199" i="11"/>
  <c r="G199" i="11"/>
  <c r="F199" i="11"/>
  <c r="E199" i="11"/>
  <c r="D199" i="11"/>
  <c r="C199" i="11"/>
  <c r="N198" i="11"/>
  <c r="M198" i="11"/>
  <c r="L198" i="11"/>
  <c r="K198" i="11"/>
  <c r="J198" i="11"/>
  <c r="I198" i="11"/>
  <c r="H198" i="11"/>
  <c r="G198" i="11"/>
  <c r="F198" i="11"/>
  <c r="E198" i="11"/>
  <c r="D198" i="11"/>
  <c r="C198" i="11"/>
  <c r="N197" i="11"/>
  <c r="M197" i="11"/>
  <c r="L197" i="11"/>
  <c r="K197" i="11"/>
  <c r="J197" i="11"/>
  <c r="I197" i="11"/>
  <c r="H197" i="11"/>
  <c r="G197" i="11"/>
  <c r="F197" i="11"/>
  <c r="E197" i="11"/>
  <c r="D197" i="11"/>
  <c r="C197" i="11"/>
  <c r="N196" i="11"/>
  <c r="M196" i="11"/>
  <c r="L196" i="11"/>
  <c r="K196" i="11"/>
  <c r="J196" i="11"/>
  <c r="I196" i="11"/>
  <c r="H196" i="11"/>
  <c r="G196" i="11"/>
  <c r="F196" i="11"/>
  <c r="E196" i="11"/>
  <c r="D196" i="11"/>
  <c r="C196" i="11"/>
  <c r="N195" i="11"/>
  <c r="M195" i="11"/>
  <c r="L195" i="11"/>
  <c r="K195" i="11"/>
  <c r="J195" i="11"/>
  <c r="I195" i="11"/>
  <c r="H195" i="11"/>
  <c r="G195" i="11"/>
  <c r="F195" i="11"/>
  <c r="E195" i="11"/>
  <c r="D195" i="11"/>
  <c r="C195" i="11"/>
  <c r="N194" i="11"/>
  <c r="M194" i="11"/>
  <c r="L194" i="11"/>
  <c r="K194" i="11"/>
  <c r="J194" i="11"/>
  <c r="I194" i="11"/>
  <c r="H194" i="11"/>
  <c r="G194" i="11"/>
  <c r="F194" i="11"/>
  <c r="E194" i="11"/>
  <c r="D194" i="11"/>
  <c r="C194" i="11"/>
  <c r="N193" i="11"/>
  <c r="M193" i="11"/>
  <c r="L193" i="11"/>
  <c r="K193" i="11"/>
  <c r="J193" i="11"/>
  <c r="I193" i="11"/>
  <c r="H193" i="11"/>
  <c r="G193" i="11"/>
  <c r="F193" i="11"/>
  <c r="E193" i="11"/>
  <c r="D193" i="11"/>
  <c r="C193" i="11"/>
  <c r="N192" i="11"/>
  <c r="M192" i="11"/>
  <c r="L192" i="11"/>
  <c r="K192" i="11"/>
  <c r="J192" i="11"/>
  <c r="I192" i="11"/>
  <c r="H192" i="11"/>
  <c r="G192" i="11"/>
  <c r="F192" i="11"/>
  <c r="E192" i="11"/>
  <c r="D192" i="11"/>
  <c r="C192" i="11"/>
  <c r="N191" i="11"/>
  <c r="M191" i="11"/>
  <c r="L191" i="11"/>
  <c r="K191" i="11"/>
  <c r="J191" i="11"/>
  <c r="I191" i="11"/>
  <c r="H191" i="11"/>
  <c r="G191" i="11"/>
  <c r="F191" i="11"/>
  <c r="E191" i="11"/>
  <c r="D191" i="11"/>
  <c r="C191" i="11"/>
  <c r="N190" i="11"/>
  <c r="M190" i="11"/>
  <c r="L190" i="11"/>
  <c r="K190" i="11"/>
  <c r="J190" i="11"/>
  <c r="I190" i="11"/>
  <c r="H190" i="11"/>
  <c r="G190" i="11"/>
  <c r="F190" i="11"/>
  <c r="E190" i="11"/>
  <c r="D190" i="11"/>
  <c r="C190" i="11"/>
  <c r="N189" i="11"/>
  <c r="M189" i="11"/>
  <c r="L189" i="11"/>
  <c r="K189" i="11"/>
  <c r="J189" i="11"/>
  <c r="I189" i="11"/>
  <c r="H189" i="11"/>
  <c r="G189" i="11"/>
  <c r="F189" i="11"/>
  <c r="E189" i="11"/>
  <c r="D189" i="11"/>
  <c r="C189" i="11"/>
  <c r="N188" i="11"/>
  <c r="M188" i="11"/>
  <c r="L188" i="11"/>
  <c r="K188" i="11"/>
  <c r="J188" i="11"/>
  <c r="I188" i="11"/>
  <c r="H188" i="11"/>
  <c r="G188" i="11"/>
  <c r="F188" i="11"/>
  <c r="E188" i="11"/>
  <c r="D188" i="11"/>
  <c r="C188" i="11"/>
  <c r="N187" i="11"/>
  <c r="M187" i="11"/>
  <c r="L187" i="11"/>
  <c r="K187" i="11"/>
  <c r="J187" i="11"/>
  <c r="I187" i="11"/>
  <c r="H187" i="11"/>
  <c r="G187" i="11"/>
  <c r="F187" i="11"/>
  <c r="E187" i="11"/>
  <c r="D187" i="11"/>
  <c r="C187" i="11"/>
  <c r="N186" i="11"/>
  <c r="M186" i="11"/>
  <c r="L186" i="11"/>
  <c r="K186" i="11"/>
  <c r="J186" i="11"/>
  <c r="I186" i="11"/>
  <c r="H186" i="11"/>
  <c r="G186" i="11"/>
  <c r="F186" i="11"/>
  <c r="E186" i="11"/>
  <c r="D186" i="11"/>
  <c r="C186" i="11"/>
  <c r="N185" i="11"/>
  <c r="M185" i="11"/>
  <c r="L185" i="11"/>
  <c r="K185" i="11"/>
  <c r="J185" i="11"/>
  <c r="I185" i="11"/>
  <c r="H185" i="11"/>
  <c r="G185" i="11"/>
  <c r="F185" i="11"/>
  <c r="E185" i="11"/>
  <c r="D185" i="11"/>
  <c r="C185" i="11"/>
  <c r="N184" i="11"/>
  <c r="M184" i="11"/>
  <c r="L184" i="11"/>
  <c r="K184" i="11"/>
  <c r="J184" i="11"/>
  <c r="I184" i="11"/>
  <c r="H184" i="11"/>
  <c r="G184" i="11"/>
  <c r="F184" i="11"/>
  <c r="E184" i="11"/>
  <c r="D184" i="11"/>
  <c r="C184" i="11"/>
  <c r="N183" i="11"/>
  <c r="M183" i="11"/>
  <c r="L183" i="11"/>
  <c r="K183" i="11"/>
  <c r="J183" i="11"/>
  <c r="I183" i="11"/>
  <c r="H183" i="11"/>
  <c r="G183" i="11"/>
  <c r="F183" i="11"/>
  <c r="E183" i="11"/>
  <c r="D183" i="11"/>
  <c r="C183" i="11"/>
  <c r="BJ179" i="11"/>
  <c r="BI179" i="11"/>
  <c r="BH179" i="11"/>
  <c r="BG179" i="11"/>
  <c r="BF179" i="11"/>
  <c r="BE179" i="11"/>
  <c r="BD179" i="11"/>
  <c r="BC179" i="11"/>
  <c r="BB179" i="11"/>
  <c r="BA179" i="11"/>
  <c r="AZ179" i="11"/>
  <c r="AY179" i="11"/>
  <c r="BJ178" i="11"/>
  <c r="BI178" i="11"/>
  <c r="BH178" i="11"/>
  <c r="BG178" i="11"/>
  <c r="BF178" i="11"/>
  <c r="BE178" i="11"/>
  <c r="BD178" i="11"/>
  <c r="BC178" i="11"/>
  <c r="BB178" i="11"/>
  <c r="BA178" i="11"/>
  <c r="AZ178" i="11"/>
  <c r="AY178" i="11"/>
  <c r="BJ177" i="11"/>
  <c r="BI177" i="11"/>
  <c r="BH177" i="11"/>
  <c r="BG177" i="11"/>
  <c r="BF177" i="11"/>
  <c r="BE177" i="11"/>
  <c r="BD177" i="11"/>
  <c r="BC177" i="11"/>
  <c r="BB177" i="11"/>
  <c r="BA177" i="11"/>
  <c r="AZ177" i="11"/>
  <c r="AY177" i="11"/>
  <c r="BJ176" i="11"/>
  <c r="BI176" i="11"/>
  <c r="BH176" i="11"/>
  <c r="BG176" i="11"/>
  <c r="BF176" i="11"/>
  <c r="BE176" i="11"/>
  <c r="BD176" i="11"/>
  <c r="BC176" i="11"/>
  <c r="BB176" i="11"/>
  <c r="BA176" i="11"/>
  <c r="AZ176" i="11"/>
  <c r="AY176" i="11"/>
  <c r="BJ175" i="11"/>
  <c r="BI175" i="11"/>
  <c r="BH175" i="11"/>
  <c r="BG175" i="11"/>
  <c r="BF175" i="11"/>
  <c r="BE175" i="11"/>
  <c r="BD175" i="11"/>
  <c r="BC175" i="11"/>
  <c r="BB175" i="11"/>
  <c r="BA175" i="11"/>
  <c r="AZ175" i="11"/>
  <c r="AY175" i="11"/>
  <c r="BJ174" i="11"/>
  <c r="BI174" i="11"/>
  <c r="BH174" i="11"/>
  <c r="BG174" i="11"/>
  <c r="BF174" i="11"/>
  <c r="BE174" i="11"/>
  <c r="BD174" i="11"/>
  <c r="BC174" i="11"/>
  <c r="BB174" i="11"/>
  <c r="BA174" i="11"/>
  <c r="AZ174" i="11"/>
  <c r="AY174" i="11"/>
  <c r="BJ173" i="11"/>
  <c r="BI173" i="11"/>
  <c r="BH173" i="11"/>
  <c r="BG173" i="11"/>
  <c r="BF173" i="11"/>
  <c r="BE173" i="11"/>
  <c r="BD173" i="11"/>
  <c r="BC173" i="11"/>
  <c r="BB173" i="11"/>
  <c r="BA173" i="11"/>
  <c r="AZ173" i="11"/>
  <c r="AY173" i="11"/>
  <c r="BJ172" i="11"/>
  <c r="BI172" i="11"/>
  <c r="BH172" i="11"/>
  <c r="BG172" i="11"/>
  <c r="BF172" i="11"/>
  <c r="BE172" i="11"/>
  <c r="BD172" i="11"/>
  <c r="BC172" i="11"/>
  <c r="BB172" i="11"/>
  <c r="BA172" i="11"/>
  <c r="AZ172" i="11"/>
  <c r="AY172" i="11"/>
  <c r="BJ171" i="11"/>
  <c r="BI171" i="11"/>
  <c r="BH171" i="11"/>
  <c r="BG171" i="11"/>
  <c r="BF171" i="11"/>
  <c r="BE171" i="11"/>
  <c r="BD171" i="11"/>
  <c r="BC171" i="11"/>
  <c r="BB171" i="11"/>
  <c r="BA171" i="11"/>
  <c r="AZ171" i="11"/>
  <c r="AY171" i="11"/>
  <c r="BJ170" i="11"/>
  <c r="BI170" i="11"/>
  <c r="BH170" i="11"/>
  <c r="BG170" i="11"/>
  <c r="BF170" i="11"/>
  <c r="BE170" i="11"/>
  <c r="BD170" i="11"/>
  <c r="BC170" i="11"/>
  <c r="BB170" i="11"/>
  <c r="BA170" i="11"/>
  <c r="AZ170" i="11"/>
  <c r="AY170" i="11"/>
  <c r="BJ169" i="11"/>
  <c r="BI169" i="11"/>
  <c r="BH169" i="11"/>
  <c r="BG169" i="11"/>
  <c r="BF169" i="11"/>
  <c r="BE169" i="11"/>
  <c r="BD169" i="11"/>
  <c r="BC169" i="11"/>
  <c r="BB169" i="11"/>
  <c r="BA169" i="11"/>
  <c r="AZ169" i="11"/>
  <c r="AY169" i="11"/>
  <c r="BJ168" i="11"/>
  <c r="BI168" i="11"/>
  <c r="BH168" i="11"/>
  <c r="BG168" i="11"/>
  <c r="BF168" i="11"/>
  <c r="BE168" i="11"/>
  <c r="BD168" i="11"/>
  <c r="BC168" i="11"/>
  <c r="BB168" i="11"/>
  <c r="BA168" i="11"/>
  <c r="AZ168" i="11"/>
  <c r="AY168" i="11"/>
  <c r="BJ167" i="11"/>
  <c r="BI167" i="11"/>
  <c r="BH167" i="11"/>
  <c r="BG167" i="11"/>
  <c r="BF167" i="11"/>
  <c r="BE167" i="11"/>
  <c r="BD167" i="11"/>
  <c r="BC167" i="11"/>
  <c r="BB167" i="11"/>
  <c r="BA167" i="11"/>
  <c r="AZ167" i="11"/>
  <c r="AY167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BJ165" i="11"/>
  <c r="BI165" i="11"/>
  <c r="BH165" i="11"/>
  <c r="BG165" i="11"/>
  <c r="BF165" i="11"/>
  <c r="BE165" i="11"/>
  <c r="BD165" i="11"/>
  <c r="BC165" i="11"/>
  <c r="BB165" i="11"/>
  <c r="BA165" i="11"/>
  <c r="AZ165" i="11"/>
  <c r="AY165" i="11"/>
  <c r="BJ164" i="11"/>
  <c r="BI164" i="11"/>
  <c r="BH164" i="11"/>
  <c r="BG164" i="11"/>
  <c r="BF164" i="11"/>
  <c r="BE164" i="11"/>
  <c r="BD164" i="11"/>
  <c r="BC164" i="11"/>
  <c r="BB164" i="11"/>
  <c r="BA164" i="11"/>
  <c r="AZ164" i="11"/>
  <c r="AY164" i="11"/>
  <c r="BJ163" i="11"/>
  <c r="BI163" i="11"/>
  <c r="BH163" i="11"/>
  <c r="BG163" i="11"/>
  <c r="BF163" i="11"/>
  <c r="BE163" i="11"/>
  <c r="BD163" i="11"/>
  <c r="BC163" i="11"/>
  <c r="BB163" i="11"/>
  <c r="BA163" i="11"/>
  <c r="AZ163" i="11"/>
  <c r="AY163" i="11"/>
  <c r="BJ162" i="11"/>
  <c r="BI162" i="11"/>
  <c r="BH162" i="11"/>
  <c r="BG162" i="11"/>
  <c r="BF162" i="11"/>
  <c r="BE162" i="11"/>
  <c r="BD162" i="11"/>
  <c r="BC162" i="11"/>
  <c r="BB162" i="11"/>
  <c r="BA162" i="11"/>
  <c r="AZ162" i="11"/>
  <c r="AY162" i="11"/>
  <c r="BJ161" i="11"/>
  <c r="BI161" i="11"/>
  <c r="BH161" i="11"/>
  <c r="BG161" i="11"/>
  <c r="BF161" i="11"/>
  <c r="BE161" i="11"/>
  <c r="BD161" i="11"/>
  <c r="BC161" i="11"/>
  <c r="BB161" i="11"/>
  <c r="BA161" i="11"/>
  <c r="AZ161" i="11"/>
  <c r="AY161" i="11"/>
  <c r="BJ160" i="11"/>
  <c r="BI160" i="11"/>
  <c r="BH160" i="11"/>
  <c r="BG160" i="11"/>
  <c r="BF160" i="11"/>
  <c r="BE160" i="11"/>
  <c r="BD160" i="11"/>
  <c r="BC160" i="11"/>
  <c r="BB160" i="11"/>
  <c r="BA160" i="11"/>
  <c r="AZ160" i="11"/>
  <c r="AY160" i="11"/>
  <c r="BJ159" i="11"/>
  <c r="BI159" i="11"/>
  <c r="BH159" i="11"/>
  <c r="BG159" i="11"/>
  <c r="BF159" i="11"/>
  <c r="BE159" i="11"/>
  <c r="BD159" i="11"/>
  <c r="BC159" i="11"/>
  <c r="BB159" i="11"/>
  <c r="BA159" i="11"/>
  <c r="AZ159" i="11"/>
  <c r="AY159" i="11"/>
  <c r="BJ158" i="11"/>
  <c r="BI158" i="11"/>
  <c r="BH158" i="11"/>
  <c r="BG158" i="11"/>
  <c r="BF158" i="11"/>
  <c r="BE158" i="11"/>
  <c r="BD158" i="11"/>
  <c r="BC158" i="11"/>
  <c r="BB158" i="11"/>
  <c r="BA158" i="11"/>
  <c r="AZ158" i="11"/>
  <c r="AY158" i="11"/>
  <c r="BJ157" i="11"/>
  <c r="BI157" i="11"/>
  <c r="BH157" i="11"/>
  <c r="BG157" i="11"/>
  <c r="BF157" i="11"/>
  <c r="BE157" i="11"/>
  <c r="BD157" i="11"/>
  <c r="BC157" i="11"/>
  <c r="BB157" i="11"/>
  <c r="BA157" i="11"/>
  <c r="AZ157" i="11"/>
  <c r="AY157" i="11"/>
  <c r="BJ156" i="11"/>
  <c r="BI156" i="11"/>
  <c r="BH156" i="11"/>
  <c r="BG156" i="11"/>
  <c r="BF156" i="11"/>
  <c r="BE156" i="11"/>
  <c r="BD156" i="11"/>
  <c r="BC156" i="11"/>
  <c r="BB156" i="11"/>
  <c r="BA156" i="11"/>
  <c r="AZ156" i="11"/>
  <c r="AY156" i="11"/>
  <c r="BJ155" i="11"/>
  <c r="BI155" i="11"/>
  <c r="BH155" i="11"/>
  <c r="BG155" i="11"/>
  <c r="BF155" i="11"/>
  <c r="BE155" i="11"/>
  <c r="BD155" i="11"/>
  <c r="BC155" i="11"/>
  <c r="BB155" i="11"/>
  <c r="BA155" i="11"/>
  <c r="AZ155" i="11"/>
  <c r="AY155" i="11"/>
  <c r="BJ154" i="11"/>
  <c r="BI154" i="11"/>
  <c r="BH154" i="11"/>
  <c r="BG154" i="11"/>
  <c r="BF154" i="11"/>
  <c r="BE154" i="11"/>
  <c r="BD154" i="11"/>
  <c r="BC154" i="11"/>
  <c r="BB154" i="11"/>
  <c r="BA154" i="11"/>
  <c r="AZ154" i="11"/>
  <c r="AY154" i="11"/>
  <c r="BJ153" i="11"/>
  <c r="BI153" i="11"/>
  <c r="BH153" i="11"/>
  <c r="BG153" i="11"/>
  <c r="BF153" i="11"/>
  <c r="BE153" i="11"/>
  <c r="BD153" i="11"/>
  <c r="BC153" i="11"/>
  <c r="BB153" i="11"/>
  <c r="BA153" i="11"/>
  <c r="AZ153" i="11"/>
  <c r="AY153" i="11"/>
  <c r="BJ152" i="11"/>
  <c r="BI152" i="11"/>
  <c r="BH152" i="11"/>
  <c r="BG152" i="11"/>
  <c r="BF152" i="11"/>
  <c r="BE152" i="11"/>
  <c r="BD152" i="11"/>
  <c r="BC152" i="11"/>
  <c r="BB152" i="11"/>
  <c r="BA152" i="11"/>
  <c r="AZ152" i="11"/>
  <c r="AY152" i="11"/>
  <c r="AT179" i="11"/>
  <c r="AS179" i="11"/>
  <c r="AR179" i="11"/>
  <c r="AQ179" i="11"/>
  <c r="AP179" i="11"/>
  <c r="AO179" i="11"/>
  <c r="AN179" i="11"/>
  <c r="AM179" i="11"/>
  <c r="AL179" i="11"/>
  <c r="AK179" i="11"/>
  <c r="AJ179" i="11"/>
  <c r="AI179" i="11"/>
  <c r="AT178" i="11"/>
  <c r="AS178" i="11"/>
  <c r="AR178" i="11"/>
  <c r="AQ178" i="11"/>
  <c r="AP178" i="11"/>
  <c r="AO178" i="11"/>
  <c r="AN178" i="11"/>
  <c r="AM178" i="11"/>
  <c r="AL178" i="11"/>
  <c r="AK178" i="11"/>
  <c r="AJ178" i="11"/>
  <c r="AI178" i="11"/>
  <c r="AT177" i="11"/>
  <c r="AS177" i="11"/>
  <c r="AR177" i="11"/>
  <c r="AQ177" i="11"/>
  <c r="AP177" i="11"/>
  <c r="AO177" i="11"/>
  <c r="AN177" i="11"/>
  <c r="AM177" i="11"/>
  <c r="AL177" i="11"/>
  <c r="AK177" i="11"/>
  <c r="AJ177" i="11"/>
  <c r="AI177" i="11"/>
  <c r="AT176" i="11"/>
  <c r="AS176" i="11"/>
  <c r="AR176" i="11"/>
  <c r="AQ176" i="11"/>
  <c r="AP176" i="11"/>
  <c r="AO176" i="11"/>
  <c r="AN176" i="11"/>
  <c r="AM176" i="11"/>
  <c r="AL176" i="11"/>
  <c r="AK176" i="11"/>
  <c r="AJ176" i="11"/>
  <c r="AI176" i="11"/>
  <c r="AT175" i="11"/>
  <c r="AS175" i="11"/>
  <c r="AR175" i="11"/>
  <c r="AQ175" i="11"/>
  <c r="AP175" i="11"/>
  <c r="AO175" i="11"/>
  <c r="AN175" i="11"/>
  <c r="AM175" i="11"/>
  <c r="AL175" i="11"/>
  <c r="AK175" i="11"/>
  <c r="AJ175" i="11"/>
  <c r="AI175" i="11"/>
  <c r="AT174" i="11"/>
  <c r="AS174" i="11"/>
  <c r="AR174" i="11"/>
  <c r="AQ174" i="11"/>
  <c r="AP174" i="11"/>
  <c r="AO174" i="11"/>
  <c r="AN174" i="11"/>
  <c r="AM174" i="11"/>
  <c r="AL174" i="11"/>
  <c r="AK174" i="11"/>
  <c r="AJ174" i="11"/>
  <c r="AI174" i="11"/>
  <c r="AT173" i="11"/>
  <c r="AS173" i="11"/>
  <c r="AR173" i="11"/>
  <c r="AQ173" i="11"/>
  <c r="AP173" i="11"/>
  <c r="AO173" i="11"/>
  <c r="AN173" i="11"/>
  <c r="AM173" i="11"/>
  <c r="AL173" i="11"/>
  <c r="AK173" i="11"/>
  <c r="AJ173" i="11"/>
  <c r="AI173" i="11"/>
  <c r="AT172" i="11"/>
  <c r="AS172" i="11"/>
  <c r="AR172" i="11"/>
  <c r="AQ172" i="11"/>
  <c r="AP172" i="11"/>
  <c r="AO172" i="11"/>
  <c r="AN172" i="11"/>
  <c r="AM172" i="11"/>
  <c r="AL172" i="11"/>
  <c r="AK172" i="11"/>
  <c r="AJ172" i="11"/>
  <c r="AI172" i="11"/>
  <c r="AT171" i="11"/>
  <c r="AS171" i="11"/>
  <c r="AR171" i="11"/>
  <c r="AQ171" i="11"/>
  <c r="AP171" i="11"/>
  <c r="AO171" i="11"/>
  <c r="AN171" i="11"/>
  <c r="AM171" i="11"/>
  <c r="AL171" i="11"/>
  <c r="AK171" i="11"/>
  <c r="AJ171" i="11"/>
  <c r="AI171" i="11"/>
  <c r="AT170" i="11"/>
  <c r="AS170" i="11"/>
  <c r="AR170" i="11"/>
  <c r="AQ170" i="11"/>
  <c r="AP170" i="11"/>
  <c r="AO170" i="11"/>
  <c r="AN170" i="11"/>
  <c r="AM170" i="11"/>
  <c r="AL170" i="11"/>
  <c r="AK170" i="11"/>
  <c r="AJ170" i="11"/>
  <c r="AI170" i="11"/>
  <c r="AT169" i="11"/>
  <c r="AS169" i="11"/>
  <c r="AR169" i="11"/>
  <c r="AQ169" i="11"/>
  <c r="AP169" i="11"/>
  <c r="AO169" i="11"/>
  <c r="AN169" i="11"/>
  <c r="AM169" i="11"/>
  <c r="AL169" i="11"/>
  <c r="AK169" i="11"/>
  <c r="AJ169" i="11"/>
  <c r="AI169" i="11"/>
  <c r="AT168" i="11"/>
  <c r="AS168" i="11"/>
  <c r="AR168" i="11"/>
  <c r="AQ168" i="11"/>
  <c r="AP168" i="11"/>
  <c r="AO168" i="11"/>
  <c r="AN168" i="11"/>
  <c r="AM168" i="11"/>
  <c r="AL168" i="11"/>
  <c r="AK168" i="11"/>
  <c r="AJ168" i="11"/>
  <c r="AI168" i="11"/>
  <c r="AT167" i="11"/>
  <c r="AS167" i="11"/>
  <c r="AR167" i="11"/>
  <c r="AQ167" i="11"/>
  <c r="AP167" i="11"/>
  <c r="AO167" i="11"/>
  <c r="AN167" i="11"/>
  <c r="AM167" i="11"/>
  <c r="AL167" i="11"/>
  <c r="AK167" i="11"/>
  <c r="AJ167" i="11"/>
  <c r="AI167" i="11"/>
  <c r="AT166" i="11"/>
  <c r="AS166" i="11"/>
  <c r="AR166" i="11"/>
  <c r="AQ166" i="11"/>
  <c r="AP166" i="11"/>
  <c r="AO166" i="11"/>
  <c r="AN166" i="11"/>
  <c r="AM166" i="11"/>
  <c r="AL166" i="11"/>
  <c r="AK166" i="11"/>
  <c r="AJ166" i="11"/>
  <c r="AI166" i="11"/>
  <c r="AT165" i="11"/>
  <c r="AS165" i="11"/>
  <c r="AR165" i="11"/>
  <c r="AQ165" i="11"/>
  <c r="AP165" i="11"/>
  <c r="AO165" i="11"/>
  <c r="AN165" i="11"/>
  <c r="AM165" i="11"/>
  <c r="AL165" i="11"/>
  <c r="AK165" i="11"/>
  <c r="AJ165" i="11"/>
  <c r="AI165" i="11"/>
  <c r="AT164" i="11"/>
  <c r="AS164" i="11"/>
  <c r="AR164" i="11"/>
  <c r="AQ164" i="11"/>
  <c r="AP164" i="11"/>
  <c r="AO164" i="11"/>
  <c r="AN164" i="11"/>
  <c r="AM164" i="11"/>
  <c r="AL164" i="11"/>
  <c r="AK164" i="11"/>
  <c r="AJ164" i="11"/>
  <c r="AI164" i="11"/>
  <c r="AT163" i="11"/>
  <c r="AS163" i="11"/>
  <c r="AR163" i="11"/>
  <c r="AQ163" i="11"/>
  <c r="AP163" i="11"/>
  <c r="AO163" i="11"/>
  <c r="AN163" i="11"/>
  <c r="AM163" i="11"/>
  <c r="AL163" i="11"/>
  <c r="AK163" i="11"/>
  <c r="AJ163" i="11"/>
  <c r="AI163" i="11"/>
  <c r="AT162" i="11"/>
  <c r="AS162" i="11"/>
  <c r="AR162" i="11"/>
  <c r="AQ162" i="11"/>
  <c r="AP162" i="11"/>
  <c r="AO162" i="11"/>
  <c r="AN162" i="11"/>
  <c r="AM162" i="11"/>
  <c r="AL162" i="11"/>
  <c r="AK162" i="11"/>
  <c r="AJ162" i="11"/>
  <c r="AI162" i="11"/>
  <c r="AT161" i="11"/>
  <c r="AS161" i="11"/>
  <c r="AR161" i="11"/>
  <c r="AQ161" i="11"/>
  <c r="AP161" i="11"/>
  <c r="AO161" i="11"/>
  <c r="AN161" i="11"/>
  <c r="AM161" i="11"/>
  <c r="AL161" i="11"/>
  <c r="AK161" i="11"/>
  <c r="AJ161" i="11"/>
  <c r="AI161" i="11"/>
  <c r="AT160" i="11"/>
  <c r="AS160" i="11"/>
  <c r="AR160" i="11"/>
  <c r="AQ160" i="11"/>
  <c r="AP160" i="11"/>
  <c r="AO160" i="11"/>
  <c r="AN160" i="11"/>
  <c r="AM160" i="11"/>
  <c r="AL160" i="11"/>
  <c r="AK160" i="11"/>
  <c r="AJ160" i="11"/>
  <c r="AI160" i="11"/>
  <c r="AT159" i="11"/>
  <c r="AS159" i="11"/>
  <c r="AR159" i="11"/>
  <c r="AQ159" i="11"/>
  <c r="AP159" i="11"/>
  <c r="AO159" i="11"/>
  <c r="AN159" i="11"/>
  <c r="AM159" i="11"/>
  <c r="AL159" i="11"/>
  <c r="AK159" i="11"/>
  <c r="AJ159" i="11"/>
  <c r="AI159" i="11"/>
  <c r="AT158" i="11"/>
  <c r="AS158" i="11"/>
  <c r="AR158" i="11"/>
  <c r="AQ158" i="11"/>
  <c r="AP158" i="11"/>
  <c r="AO158" i="11"/>
  <c r="AN158" i="11"/>
  <c r="AM158" i="11"/>
  <c r="AL158" i="11"/>
  <c r="AK158" i="11"/>
  <c r="AJ158" i="11"/>
  <c r="AI158" i="11"/>
  <c r="AT157" i="11"/>
  <c r="AS157" i="11"/>
  <c r="AR157" i="11"/>
  <c r="AQ157" i="11"/>
  <c r="AP157" i="11"/>
  <c r="AO157" i="11"/>
  <c r="AN157" i="11"/>
  <c r="AM157" i="11"/>
  <c r="AL157" i="11"/>
  <c r="AK157" i="11"/>
  <c r="AJ157" i="11"/>
  <c r="AI157" i="11"/>
  <c r="AT156" i="11"/>
  <c r="AS156" i="11"/>
  <c r="AR156" i="11"/>
  <c r="AQ156" i="11"/>
  <c r="AP156" i="11"/>
  <c r="AO156" i="11"/>
  <c r="AN156" i="11"/>
  <c r="AM156" i="11"/>
  <c r="AL156" i="11"/>
  <c r="AK156" i="11"/>
  <c r="AJ156" i="11"/>
  <c r="AI156" i="11"/>
  <c r="AT155" i="11"/>
  <c r="AS155" i="11"/>
  <c r="AR155" i="11"/>
  <c r="AQ155" i="11"/>
  <c r="AP155" i="11"/>
  <c r="AO155" i="11"/>
  <c r="AN155" i="11"/>
  <c r="AM155" i="11"/>
  <c r="AL155" i="11"/>
  <c r="AK155" i="11"/>
  <c r="AJ155" i="11"/>
  <c r="AI155" i="11"/>
  <c r="AT154" i="11"/>
  <c r="AS154" i="11"/>
  <c r="AR154" i="11"/>
  <c r="AQ154" i="11"/>
  <c r="AP154" i="11"/>
  <c r="AO154" i="11"/>
  <c r="AN154" i="11"/>
  <c r="AM154" i="11"/>
  <c r="AL154" i="11"/>
  <c r="AK154" i="11"/>
  <c r="AJ154" i="11"/>
  <c r="AI154" i="11"/>
  <c r="AT153" i="11"/>
  <c r="AS153" i="11"/>
  <c r="AR153" i="11"/>
  <c r="AQ153" i="11"/>
  <c r="AP153" i="11"/>
  <c r="AO153" i="11"/>
  <c r="AN153" i="11"/>
  <c r="AM153" i="11"/>
  <c r="AL153" i="11"/>
  <c r="AK153" i="11"/>
  <c r="AJ153" i="11"/>
  <c r="AI153" i="11"/>
  <c r="AT152" i="11"/>
  <c r="AS152" i="11"/>
  <c r="AR152" i="11"/>
  <c r="AQ152" i="11"/>
  <c r="AP152" i="11"/>
  <c r="AO152" i="11"/>
  <c r="AN152" i="11"/>
  <c r="AM152" i="11"/>
  <c r="AL152" i="11"/>
  <c r="AK152" i="11"/>
  <c r="AJ152" i="11"/>
  <c r="AI152" i="11"/>
  <c r="AD179" i="11"/>
  <c r="AC179" i="11"/>
  <c r="AB179" i="11"/>
  <c r="AA179" i="11"/>
  <c r="Z179" i="11"/>
  <c r="Y179" i="11"/>
  <c r="X179" i="11"/>
  <c r="W179" i="11"/>
  <c r="V179" i="11"/>
  <c r="U179" i="11"/>
  <c r="T179" i="11"/>
  <c r="S179" i="11"/>
  <c r="AD178" i="11"/>
  <c r="AC178" i="11"/>
  <c r="AB178" i="11"/>
  <c r="AA178" i="11"/>
  <c r="Z178" i="11"/>
  <c r="Y178" i="11"/>
  <c r="X178" i="11"/>
  <c r="W178" i="11"/>
  <c r="V178" i="11"/>
  <c r="U178" i="11"/>
  <c r="T178" i="11"/>
  <c r="S178" i="11"/>
  <c r="AD177" i="11"/>
  <c r="AC177" i="11"/>
  <c r="AB177" i="11"/>
  <c r="AA177" i="11"/>
  <c r="Z177" i="11"/>
  <c r="Y177" i="11"/>
  <c r="X177" i="11"/>
  <c r="W177" i="11"/>
  <c r="V177" i="11"/>
  <c r="U177" i="11"/>
  <c r="T177" i="11"/>
  <c r="S177" i="11"/>
  <c r="AD176" i="11"/>
  <c r="AC176" i="11"/>
  <c r="AB176" i="11"/>
  <c r="AA176" i="11"/>
  <c r="Z176" i="11"/>
  <c r="Y176" i="11"/>
  <c r="X176" i="11"/>
  <c r="W176" i="11"/>
  <c r="V176" i="11"/>
  <c r="U176" i="11"/>
  <c r="T176" i="11"/>
  <c r="S176" i="11"/>
  <c r="AD175" i="11"/>
  <c r="AC175" i="11"/>
  <c r="AB175" i="11"/>
  <c r="AA175" i="11"/>
  <c r="Z175" i="11"/>
  <c r="Y175" i="11"/>
  <c r="X175" i="11"/>
  <c r="W175" i="11"/>
  <c r="V175" i="11"/>
  <c r="U175" i="11"/>
  <c r="T175" i="11"/>
  <c r="S175" i="11"/>
  <c r="AD174" i="11"/>
  <c r="AC174" i="11"/>
  <c r="AB174" i="11"/>
  <c r="AA174" i="11"/>
  <c r="Z174" i="11"/>
  <c r="Y174" i="11"/>
  <c r="X174" i="11"/>
  <c r="W174" i="11"/>
  <c r="V174" i="11"/>
  <c r="U174" i="11"/>
  <c r="T174" i="11"/>
  <c r="S174" i="11"/>
  <c r="AD173" i="11"/>
  <c r="AC173" i="11"/>
  <c r="AB173" i="11"/>
  <c r="AA173" i="11"/>
  <c r="Z173" i="11"/>
  <c r="Y173" i="11"/>
  <c r="X173" i="11"/>
  <c r="W173" i="11"/>
  <c r="V173" i="11"/>
  <c r="U173" i="11"/>
  <c r="T173" i="11"/>
  <c r="S173" i="11"/>
  <c r="AD172" i="11"/>
  <c r="AC172" i="11"/>
  <c r="AB172" i="11"/>
  <c r="AA172" i="11"/>
  <c r="Z172" i="11"/>
  <c r="Y172" i="11"/>
  <c r="X172" i="11"/>
  <c r="W172" i="11"/>
  <c r="V172" i="11"/>
  <c r="U172" i="11"/>
  <c r="T172" i="11"/>
  <c r="S172" i="11"/>
  <c r="AD171" i="11"/>
  <c r="AC171" i="11"/>
  <c r="AB171" i="11"/>
  <c r="AA171" i="11"/>
  <c r="Z171" i="11"/>
  <c r="Y171" i="11"/>
  <c r="X171" i="11"/>
  <c r="W171" i="11"/>
  <c r="V171" i="11"/>
  <c r="U171" i="11"/>
  <c r="T171" i="11"/>
  <c r="S171" i="11"/>
  <c r="AD170" i="11"/>
  <c r="AC170" i="11"/>
  <c r="AB170" i="11"/>
  <c r="AA170" i="11"/>
  <c r="Z170" i="11"/>
  <c r="Y170" i="11"/>
  <c r="X170" i="11"/>
  <c r="W170" i="11"/>
  <c r="V170" i="11"/>
  <c r="U170" i="11"/>
  <c r="T170" i="11"/>
  <c r="S170" i="11"/>
  <c r="AD169" i="11"/>
  <c r="AC169" i="11"/>
  <c r="AB169" i="11"/>
  <c r="AA169" i="11"/>
  <c r="Z169" i="11"/>
  <c r="Y169" i="11"/>
  <c r="X169" i="11"/>
  <c r="W169" i="11"/>
  <c r="V169" i="11"/>
  <c r="U169" i="11"/>
  <c r="T169" i="11"/>
  <c r="S169" i="11"/>
  <c r="AD168" i="11"/>
  <c r="AC168" i="11"/>
  <c r="AB168" i="11"/>
  <c r="AA168" i="11"/>
  <c r="Z168" i="11"/>
  <c r="Y168" i="11"/>
  <c r="X168" i="11"/>
  <c r="W168" i="11"/>
  <c r="V168" i="11"/>
  <c r="U168" i="11"/>
  <c r="T168" i="11"/>
  <c r="S168" i="11"/>
  <c r="AD167" i="11"/>
  <c r="AC167" i="11"/>
  <c r="AB167" i="11"/>
  <c r="AA167" i="11"/>
  <c r="Z167" i="11"/>
  <c r="Y167" i="11"/>
  <c r="X167" i="11"/>
  <c r="W167" i="11"/>
  <c r="V167" i="11"/>
  <c r="U167" i="11"/>
  <c r="T167" i="11"/>
  <c r="S167" i="11"/>
  <c r="AD166" i="11"/>
  <c r="AC166" i="11"/>
  <c r="AB166" i="11"/>
  <c r="AA166" i="11"/>
  <c r="Z166" i="11"/>
  <c r="Y166" i="11"/>
  <c r="X166" i="11"/>
  <c r="W166" i="11"/>
  <c r="V166" i="11"/>
  <c r="U166" i="11"/>
  <c r="T166" i="11"/>
  <c r="S166" i="11"/>
  <c r="AD165" i="11"/>
  <c r="AC165" i="11"/>
  <c r="AB165" i="11"/>
  <c r="AA165" i="11"/>
  <c r="Z165" i="11"/>
  <c r="Y165" i="11"/>
  <c r="X165" i="11"/>
  <c r="W165" i="11"/>
  <c r="V165" i="11"/>
  <c r="U165" i="11"/>
  <c r="T165" i="11"/>
  <c r="S165" i="11"/>
  <c r="AD164" i="11"/>
  <c r="AC164" i="11"/>
  <c r="AB164" i="11"/>
  <c r="AA164" i="11"/>
  <c r="Z164" i="11"/>
  <c r="Y164" i="11"/>
  <c r="X164" i="11"/>
  <c r="W164" i="11"/>
  <c r="V164" i="11"/>
  <c r="U164" i="11"/>
  <c r="T164" i="11"/>
  <c r="S164" i="11"/>
  <c r="AD163" i="11"/>
  <c r="AC163" i="11"/>
  <c r="AB163" i="11"/>
  <c r="AA163" i="11"/>
  <c r="Z163" i="11"/>
  <c r="Y163" i="11"/>
  <c r="X163" i="11"/>
  <c r="W163" i="11"/>
  <c r="V163" i="11"/>
  <c r="U163" i="11"/>
  <c r="T163" i="11"/>
  <c r="S163" i="11"/>
  <c r="AD162" i="11"/>
  <c r="AC162" i="11"/>
  <c r="AB162" i="11"/>
  <c r="AA162" i="11"/>
  <c r="Z162" i="11"/>
  <c r="Y162" i="11"/>
  <c r="X162" i="11"/>
  <c r="W162" i="11"/>
  <c r="V162" i="11"/>
  <c r="U162" i="11"/>
  <c r="T162" i="11"/>
  <c r="S162" i="11"/>
  <c r="AD161" i="11"/>
  <c r="AC161" i="11"/>
  <c r="AB161" i="11"/>
  <c r="AA161" i="11"/>
  <c r="Z161" i="11"/>
  <c r="Y161" i="11"/>
  <c r="X161" i="11"/>
  <c r="W161" i="11"/>
  <c r="V161" i="11"/>
  <c r="U161" i="11"/>
  <c r="T161" i="11"/>
  <c r="S161" i="11"/>
  <c r="AD160" i="11"/>
  <c r="AC160" i="11"/>
  <c r="AB160" i="11"/>
  <c r="AA160" i="11"/>
  <c r="Z160" i="11"/>
  <c r="Y160" i="11"/>
  <c r="X160" i="11"/>
  <c r="W160" i="11"/>
  <c r="V160" i="11"/>
  <c r="U160" i="11"/>
  <c r="T160" i="11"/>
  <c r="S160" i="11"/>
  <c r="AD159" i="11"/>
  <c r="AC159" i="11"/>
  <c r="AB159" i="11"/>
  <c r="AA159" i="11"/>
  <c r="Z159" i="11"/>
  <c r="Y159" i="11"/>
  <c r="X159" i="11"/>
  <c r="W159" i="11"/>
  <c r="V159" i="11"/>
  <c r="U159" i="11"/>
  <c r="T159" i="11"/>
  <c r="S159" i="11"/>
  <c r="AD158" i="11"/>
  <c r="AC158" i="11"/>
  <c r="AB158" i="11"/>
  <c r="AA158" i="11"/>
  <c r="Z158" i="11"/>
  <c r="Y158" i="11"/>
  <c r="X158" i="11"/>
  <c r="W158" i="11"/>
  <c r="V158" i="11"/>
  <c r="U158" i="11"/>
  <c r="T158" i="11"/>
  <c r="S158" i="11"/>
  <c r="AD157" i="11"/>
  <c r="AC157" i="11"/>
  <c r="AB157" i="11"/>
  <c r="AA157" i="11"/>
  <c r="Z157" i="11"/>
  <c r="Y157" i="11"/>
  <c r="X157" i="11"/>
  <c r="W157" i="11"/>
  <c r="V157" i="11"/>
  <c r="U157" i="11"/>
  <c r="T157" i="11"/>
  <c r="S157" i="11"/>
  <c r="AD156" i="11"/>
  <c r="AC156" i="11"/>
  <c r="AB156" i="11"/>
  <c r="AA156" i="11"/>
  <c r="Z156" i="11"/>
  <c r="Y156" i="11"/>
  <c r="X156" i="11"/>
  <c r="W156" i="11"/>
  <c r="V156" i="11"/>
  <c r="U156" i="11"/>
  <c r="T156" i="11"/>
  <c r="S156" i="11"/>
  <c r="AD155" i="11"/>
  <c r="AC155" i="11"/>
  <c r="AB155" i="11"/>
  <c r="AA155" i="11"/>
  <c r="Z155" i="11"/>
  <c r="Y155" i="11"/>
  <c r="X155" i="11"/>
  <c r="W155" i="11"/>
  <c r="V155" i="11"/>
  <c r="U155" i="11"/>
  <c r="T155" i="11"/>
  <c r="S155" i="11"/>
  <c r="AD154" i="11"/>
  <c r="AC154" i="11"/>
  <c r="AB154" i="11"/>
  <c r="AA154" i="11"/>
  <c r="Z154" i="11"/>
  <c r="Y154" i="11"/>
  <c r="X154" i="11"/>
  <c r="W154" i="11"/>
  <c r="V154" i="11"/>
  <c r="U154" i="11"/>
  <c r="T154" i="11"/>
  <c r="S154" i="11"/>
  <c r="AD153" i="11"/>
  <c r="AC153" i="11"/>
  <c r="AB153" i="11"/>
  <c r="AA153" i="11"/>
  <c r="Z153" i="11"/>
  <c r="Y153" i="11"/>
  <c r="X153" i="11"/>
  <c r="W153" i="11"/>
  <c r="V153" i="11"/>
  <c r="U153" i="11"/>
  <c r="T153" i="11"/>
  <c r="S153" i="11"/>
  <c r="AD152" i="11"/>
  <c r="AC152" i="11"/>
  <c r="AB152" i="11"/>
  <c r="AA152" i="11"/>
  <c r="Z152" i="11"/>
  <c r="Y152" i="11"/>
  <c r="X152" i="11"/>
  <c r="W152" i="11"/>
  <c r="V152" i="11"/>
  <c r="U152" i="11"/>
  <c r="T152" i="11"/>
  <c r="S152" i="11"/>
  <c r="N179" i="11"/>
  <c r="M179" i="11"/>
  <c r="L179" i="11"/>
  <c r="K179" i="11"/>
  <c r="J179" i="11"/>
  <c r="I179" i="11"/>
  <c r="H179" i="11"/>
  <c r="G179" i="11"/>
  <c r="F179" i="11"/>
  <c r="E179" i="11"/>
  <c r="D179" i="11"/>
  <c r="C179" i="11"/>
  <c r="N178" i="11"/>
  <c r="M178" i="11"/>
  <c r="L178" i="11"/>
  <c r="K178" i="11"/>
  <c r="J178" i="11"/>
  <c r="I178" i="11"/>
  <c r="H178" i="11"/>
  <c r="G178" i="11"/>
  <c r="F178" i="11"/>
  <c r="E178" i="11"/>
  <c r="D178" i="11"/>
  <c r="C178" i="11"/>
  <c r="N177" i="11"/>
  <c r="M177" i="11"/>
  <c r="L177" i="11"/>
  <c r="K177" i="11"/>
  <c r="J177" i="11"/>
  <c r="I177" i="11"/>
  <c r="H177" i="11"/>
  <c r="G177" i="11"/>
  <c r="F177" i="11"/>
  <c r="E177" i="11"/>
  <c r="D177" i="11"/>
  <c r="C177" i="11"/>
  <c r="N176" i="11"/>
  <c r="M176" i="11"/>
  <c r="L176" i="11"/>
  <c r="K176" i="11"/>
  <c r="J176" i="11"/>
  <c r="I176" i="11"/>
  <c r="H176" i="11"/>
  <c r="G176" i="11"/>
  <c r="F176" i="11"/>
  <c r="E176" i="11"/>
  <c r="D176" i="11"/>
  <c r="C176" i="11"/>
  <c r="N175" i="11"/>
  <c r="M175" i="11"/>
  <c r="L175" i="11"/>
  <c r="K175" i="11"/>
  <c r="J175" i="11"/>
  <c r="I175" i="11"/>
  <c r="H175" i="11"/>
  <c r="G175" i="11"/>
  <c r="F175" i="11"/>
  <c r="E175" i="11"/>
  <c r="D175" i="11"/>
  <c r="C175" i="11"/>
  <c r="N174" i="11"/>
  <c r="M174" i="11"/>
  <c r="L174" i="11"/>
  <c r="K174" i="11"/>
  <c r="J174" i="11"/>
  <c r="I174" i="11"/>
  <c r="H174" i="11"/>
  <c r="G174" i="11"/>
  <c r="F174" i="11"/>
  <c r="E174" i="11"/>
  <c r="D174" i="11"/>
  <c r="C174" i="11"/>
  <c r="N173" i="11"/>
  <c r="M173" i="11"/>
  <c r="L173" i="11"/>
  <c r="K173" i="11"/>
  <c r="J173" i="11"/>
  <c r="I173" i="11"/>
  <c r="H173" i="11"/>
  <c r="G173" i="11"/>
  <c r="F173" i="11"/>
  <c r="E173" i="11"/>
  <c r="D173" i="11"/>
  <c r="C173" i="11"/>
  <c r="N172" i="11"/>
  <c r="M172" i="11"/>
  <c r="L172" i="11"/>
  <c r="K172" i="11"/>
  <c r="J172" i="11"/>
  <c r="I172" i="11"/>
  <c r="H172" i="11"/>
  <c r="G172" i="11"/>
  <c r="F172" i="11"/>
  <c r="E172" i="11"/>
  <c r="D172" i="11"/>
  <c r="C172" i="11"/>
  <c r="N171" i="11"/>
  <c r="M171" i="11"/>
  <c r="L171" i="11"/>
  <c r="K171" i="11"/>
  <c r="J171" i="11"/>
  <c r="I171" i="11"/>
  <c r="H171" i="11"/>
  <c r="G171" i="11"/>
  <c r="F171" i="11"/>
  <c r="E171" i="11"/>
  <c r="D171" i="11"/>
  <c r="C171" i="11"/>
  <c r="N170" i="11"/>
  <c r="M170" i="11"/>
  <c r="L170" i="11"/>
  <c r="K170" i="11"/>
  <c r="J170" i="11"/>
  <c r="I170" i="11"/>
  <c r="H170" i="11"/>
  <c r="G170" i="11"/>
  <c r="F170" i="11"/>
  <c r="E170" i="11"/>
  <c r="D170" i="11"/>
  <c r="C170" i="11"/>
  <c r="N169" i="11"/>
  <c r="M169" i="11"/>
  <c r="L169" i="11"/>
  <c r="K169" i="11"/>
  <c r="J169" i="11"/>
  <c r="I169" i="11"/>
  <c r="H169" i="11"/>
  <c r="G169" i="11"/>
  <c r="F169" i="11"/>
  <c r="E169" i="11"/>
  <c r="D169" i="11"/>
  <c r="C169" i="11"/>
  <c r="N168" i="11"/>
  <c r="M168" i="11"/>
  <c r="L168" i="11"/>
  <c r="K168" i="11"/>
  <c r="J168" i="11"/>
  <c r="I168" i="11"/>
  <c r="H168" i="11"/>
  <c r="G168" i="11"/>
  <c r="F168" i="11"/>
  <c r="E168" i="11"/>
  <c r="D168" i="11"/>
  <c r="C168" i="11"/>
  <c r="N167" i="11"/>
  <c r="M167" i="11"/>
  <c r="L167" i="11"/>
  <c r="K167" i="11"/>
  <c r="J167" i="11"/>
  <c r="I167" i="11"/>
  <c r="H167" i="11"/>
  <c r="G167" i="11"/>
  <c r="F167" i="11"/>
  <c r="E167" i="11"/>
  <c r="D167" i="11"/>
  <c r="C167" i="11"/>
  <c r="N166" i="11"/>
  <c r="M166" i="11"/>
  <c r="L166" i="11"/>
  <c r="K166" i="11"/>
  <c r="J166" i="11"/>
  <c r="I166" i="11"/>
  <c r="H166" i="11"/>
  <c r="G166" i="11"/>
  <c r="F166" i="11"/>
  <c r="E166" i="11"/>
  <c r="D166" i="11"/>
  <c r="C166" i="11"/>
  <c r="N165" i="11"/>
  <c r="M165" i="11"/>
  <c r="L165" i="11"/>
  <c r="K165" i="11"/>
  <c r="J165" i="11"/>
  <c r="I165" i="11"/>
  <c r="H165" i="11"/>
  <c r="G165" i="11"/>
  <c r="F165" i="11"/>
  <c r="E165" i="11"/>
  <c r="D165" i="11"/>
  <c r="C165" i="11"/>
  <c r="N164" i="11"/>
  <c r="M164" i="11"/>
  <c r="L164" i="11"/>
  <c r="K164" i="11"/>
  <c r="J164" i="11"/>
  <c r="I164" i="11"/>
  <c r="H164" i="11"/>
  <c r="G164" i="11"/>
  <c r="F164" i="11"/>
  <c r="E164" i="11"/>
  <c r="D164" i="11"/>
  <c r="C164" i="11"/>
  <c r="N163" i="11"/>
  <c r="M163" i="11"/>
  <c r="L163" i="11"/>
  <c r="K163" i="11"/>
  <c r="J163" i="11"/>
  <c r="I163" i="11"/>
  <c r="H163" i="11"/>
  <c r="G163" i="11"/>
  <c r="F163" i="11"/>
  <c r="E163" i="11"/>
  <c r="D163" i="11"/>
  <c r="C163" i="11"/>
  <c r="N162" i="11"/>
  <c r="M162" i="11"/>
  <c r="L162" i="11"/>
  <c r="K162" i="11"/>
  <c r="J162" i="11"/>
  <c r="I162" i="11"/>
  <c r="H162" i="11"/>
  <c r="G162" i="11"/>
  <c r="F162" i="11"/>
  <c r="E162" i="11"/>
  <c r="D162" i="11"/>
  <c r="C162" i="11"/>
  <c r="N161" i="11"/>
  <c r="M161" i="11"/>
  <c r="L161" i="11"/>
  <c r="K161" i="11"/>
  <c r="J161" i="11"/>
  <c r="I161" i="11"/>
  <c r="H161" i="11"/>
  <c r="G161" i="11"/>
  <c r="F161" i="11"/>
  <c r="E161" i="11"/>
  <c r="D161" i="11"/>
  <c r="C161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N159" i="11"/>
  <c r="M159" i="11"/>
  <c r="L159" i="11"/>
  <c r="K159" i="11"/>
  <c r="J159" i="11"/>
  <c r="I159" i="11"/>
  <c r="H159" i="11"/>
  <c r="G159" i="11"/>
  <c r="F159" i="11"/>
  <c r="E159" i="11"/>
  <c r="D159" i="11"/>
  <c r="C159" i="11"/>
  <c r="N158" i="11"/>
  <c r="M158" i="11"/>
  <c r="L158" i="11"/>
  <c r="K158" i="11"/>
  <c r="J158" i="11"/>
  <c r="I158" i="11"/>
  <c r="H158" i="11"/>
  <c r="G158" i="11"/>
  <c r="F158" i="11"/>
  <c r="E158" i="11"/>
  <c r="D158" i="11"/>
  <c r="C158" i="11"/>
  <c r="N157" i="11"/>
  <c r="M157" i="11"/>
  <c r="L157" i="11"/>
  <c r="K157" i="11"/>
  <c r="J157" i="11"/>
  <c r="I157" i="11"/>
  <c r="H157" i="11"/>
  <c r="G157" i="11"/>
  <c r="F157" i="11"/>
  <c r="E157" i="11"/>
  <c r="D157" i="11"/>
  <c r="C157" i="11"/>
  <c r="N156" i="11"/>
  <c r="M156" i="11"/>
  <c r="L156" i="11"/>
  <c r="K156" i="11"/>
  <c r="J156" i="11"/>
  <c r="I156" i="11"/>
  <c r="H156" i="11"/>
  <c r="G156" i="11"/>
  <c r="F156" i="11"/>
  <c r="E156" i="11"/>
  <c r="D156" i="11"/>
  <c r="C156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N154" i="11"/>
  <c r="M154" i="11"/>
  <c r="L154" i="11"/>
  <c r="K154" i="11"/>
  <c r="J154" i="11"/>
  <c r="I154" i="11"/>
  <c r="H154" i="11"/>
  <c r="G154" i="11"/>
  <c r="F154" i="11"/>
  <c r="E154" i="11"/>
  <c r="D154" i="11"/>
  <c r="C154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N152" i="11"/>
  <c r="M152" i="11"/>
  <c r="L152" i="11"/>
  <c r="K152" i="11"/>
  <c r="J152" i="11"/>
  <c r="I152" i="11"/>
  <c r="H152" i="11"/>
  <c r="G152" i="11"/>
  <c r="F152" i="11"/>
  <c r="E152" i="11"/>
  <c r="D152" i="11"/>
  <c r="C152" i="11"/>
  <c r="AD149" i="11"/>
  <c r="BF78" i="13" s="1"/>
  <c r="AC149" i="11"/>
  <c r="AB149" i="11"/>
  <c r="AA149" i="11"/>
  <c r="Z149" i="11"/>
  <c r="Y149" i="11"/>
  <c r="X149" i="11"/>
  <c r="W149" i="11"/>
  <c r="V149" i="11"/>
  <c r="U149" i="11"/>
  <c r="T149" i="11"/>
  <c r="S149" i="11"/>
  <c r="AD148" i="11"/>
  <c r="AC148" i="11"/>
  <c r="AB148" i="11"/>
  <c r="AA148" i="11"/>
  <c r="Z148" i="11"/>
  <c r="Y148" i="11"/>
  <c r="X148" i="11"/>
  <c r="W148" i="11"/>
  <c r="V148" i="11"/>
  <c r="U148" i="11"/>
  <c r="T148" i="11"/>
  <c r="S148" i="11"/>
  <c r="AD147" i="11"/>
  <c r="AC147" i="11"/>
  <c r="AB147" i="11"/>
  <c r="AA147" i="11"/>
  <c r="Z147" i="11"/>
  <c r="Y147" i="11"/>
  <c r="X147" i="11"/>
  <c r="W147" i="11"/>
  <c r="V147" i="11"/>
  <c r="U147" i="11"/>
  <c r="T147" i="11"/>
  <c r="S147" i="11"/>
  <c r="AD146" i="11"/>
  <c r="AC146" i="11"/>
  <c r="AB146" i="11"/>
  <c r="AA146" i="11"/>
  <c r="Z146" i="11"/>
  <c r="Y146" i="11"/>
  <c r="X146" i="11"/>
  <c r="W146" i="11"/>
  <c r="V146" i="11"/>
  <c r="U146" i="11"/>
  <c r="T146" i="11"/>
  <c r="S146" i="11"/>
  <c r="AD145" i="11"/>
  <c r="AC145" i="11"/>
  <c r="AB145" i="11"/>
  <c r="AA145" i="11"/>
  <c r="Z145" i="11"/>
  <c r="Y145" i="11"/>
  <c r="X145" i="11"/>
  <c r="W145" i="11"/>
  <c r="V145" i="11"/>
  <c r="U145" i="11"/>
  <c r="T145" i="11"/>
  <c r="S145" i="11"/>
  <c r="AD144" i="11"/>
  <c r="AC144" i="11"/>
  <c r="AB144" i="11"/>
  <c r="AA144" i="11"/>
  <c r="Z144" i="11"/>
  <c r="Y144" i="11"/>
  <c r="X144" i="11"/>
  <c r="W144" i="11"/>
  <c r="V144" i="11"/>
  <c r="U144" i="11"/>
  <c r="T144" i="11"/>
  <c r="S144" i="11"/>
  <c r="AD143" i="11"/>
  <c r="AC143" i="11"/>
  <c r="AB143" i="11"/>
  <c r="AA143" i="11"/>
  <c r="Z143" i="11"/>
  <c r="Y143" i="11"/>
  <c r="X143" i="11"/>
  <c r="W143" i="11"/>
  <c r="V143" i="11"/>
  <c r="U143" i="11"/>
  <c r="T143" i="11"/>
  <c r="S143" i="11"/>
  <c r="AD142" i="11"/>
  <c r="AC142" i="11"/>
  <c r="AB142" i="11"/>
  <c r="AA142" i="11"/>
  <c r="Z142" i="11"/>
  <c r="Y142" i="11"/>
  <c r="X142" i="11"/>
  <c r="W142" i="11"/>
  <c r="V142" i="11"/>
  <c r="U142" i="11"/>
  <c r="T142" i="11"/>
  <c r="S142" i="11"/>
  <c r="AD141" i="11"/>
  <c r="AC141" i="11"/>
  <c r="AB141" i="11"/>
  <c r="AA141" i="11"/>
  <c r="Z141" i="11"/>
  <c r="Y141" i="11"/>
  <c r="X141" i="11"/>
  <c r="W141" i="11"/>
  <c r="V141" i="11"/>
  <c r="U141" i="11"/>
  <c r="T141" i="11"/>
  <c r="S141" i="11"/>
  <c r="AD140" i="11"/>
  <c r="AC140" i="11"/>
  <c r="AB140" i="11"/>
  <c r="AA140" i="11"/>
  <c r="Z140" i="11"/>
  <c r="Y140" i="11"/>
  <c r="X140" i="11"/>
  <c r="W140" i="11"/>
  <c r="V140" i="11"/>
  <c r="U140" i="11"/>
  <c r="T140" i="11"/>
  <c r="S140" i="11"/>
  <c r="AD139" i="11"/>
  <c r="AC139" i="11"/>
  <c r="AB139" i="11"/>
  <c r="AA139" i="11"/>
  <c r="Z139" i="11"/>
  <c r="Y139" i="11"/>
  <c r="X139" i="11"/>
  <c r="W139" i="11"/>
  <c r="V139" i="11"/>
  <c r="U139" i="11"/>
  <c r="T139" i="11"/>
  <c r="S139" i="11"/>
  <c r="AD138" i="11"/>
  <c r="AC138" i="11"/>
  <c r="AB138" i="11"/>
  <c r="AA138" i="11"/>
  <c r="Z138" i="11"/>
  <c r="Y138" i="11"/>
  <c r="X138" i="11"/>
  <c r="W138" i="11"/>
  <c r="V138" i="11"/>
  <c r="U138" i="11"/>
  <c r="T138" i="11"/>
  <c r="S138" i="11"/>
  <c r="AD137" i="11"/>
  <c r="AC137" i="11"/>
  <c r="AB137" i="11"/>
  <c r="AA137" i="11"/>
  <c r="Z137" i="11"/>
  <c r="Y137" i="11"/>
  <c r="X137" i="11"/>
  <c r="W137" i="11"/>
  <c r="V137" i="11"/>
  <c r="U137" i="11"/>
  <c r="T137" i="11"/>
  <c r="S137" i="11"/>
  <c r="AD136" i="11"/>
  <c r="AC136" i="11"/>
  <c r="AB136" i="11"/>
  <c r="AA136" i="11"/>
  <c r="Z136" i="11"/>
  <c r="Y136" i="11"/>
  <c r="X136" i="11"/>
  <c r="W136" i="11"/>
  <c r="V136" i="11"/>
  <c r="U136" i="11"/>
  <c r="T136" i="11"/>
  <c r="S136" i="11"/>
  <c r="AD135" i="11"/>
  <c r="AC135" i="11"/>
  <c r="AB135" i="11"/>
  <c r="AA135" i="11"/>
  <c r="Z135" i="11"/>
  <c r="Y135" i="11"/>
  <c r="X135" i="11"/>
  <c r="W135" i="11"/>
  <c r="V135" i="11"/>
  <c r="U135" i="11"/>
  <c r="T135" i="11"/>
  <c r="S135" i="11"/>
  <c r="AD134" i="11"/>
  <c r="AC134" i="11"/>
  <c r="AB134" i="11"/>
  <c r="AA134" i="11"/>
  <c r="Z134" i="11"/>
  <c r="Y134" i="11"/>
  <c r="X134" i="11"/>
  <c r="W134" i="11"/>
  <c r="V134" i="11"/>
  <c r="U134" i="11"/>
  <c r="T134" i="11"/>
  <c r="S134" i="11"/>
  <c r="AD133" i="11"/>
  <c r="AC133" i="11"/>
  <c r="AB133" i="11"/>
  <c r="AA133" i="11"/>
  <c r="Z133" i="11"/>
  <c r="Y133" i="11"/>
  <c r="X133" i="11"/>
  <c r="W133" i="11"/>
  <c r="V133" i="11"/>
  <c r="U133" i="11"/>
  <c r="T133" i="11"/>
  <c r="S133" i="11"/>
  <c r="AD132" i="11"/>
  <c r="AC132" i="11"/>
  <c r="AB132" i="11"/>
  <c r="AA132" i="11"/>
  <c r="Z132" i="11"/>
  <c r="Y132" i="11"/>
  <c r="X132" i="11"/>
  <c r="W132" i="11"/>
  <c r="V132" i="11"/>
  <c r="U132" i="11"/>
  <c r="T132" i="11"/>
  <c r="S132" i="11"/>
  <c r="AD131" i="11"/>
  <c r="AC131" i="11"/>
  <c r="AB131" i="11"/>
  <c r="AA131" i="11"/>
  <c r="Z131" i="11"/>
  <c r="Y131" i="11"/>
  <c r="X131" i="11"/>
  <c r="W131" i="11"/>
  <c r="V131" i="11"/>
  <c r="U131" i="11"/>
  <c r="T131" i="11"/>
  <c r="S131" i="11"/>
  <c r="AD130" i="11"/>
  <c r="AC130" i="11"/>
  <c r="AB130" i="11"/>
  <c r="AA130" i="11"/>
  <c r="Z130" i="11"/>
  <c r="Y130" i="11"/>
  <c r="X130" i="11"/>
  <c r="W130" i="11"/>
  <c r="V130" i="11"/>
  <c r="U130" i="11"/>
  <c r="T130" i="11"/>
  <c r="S130" i="11"/>
  <c r="AD129" i="11"/>
  <c r="AC129" i="11"/>
  <c r="AB129" i="11"/>
  <c r="AA129" i="11"/>
  <c r="Z129" i="11"/>
  <c r="Y129" i="11"/>
  <c r="X129" i="11"/>
  <c r="W129" i="11"/>
  <c r="V129" i="11"/>
  <c r="U129" i="11"/>
  <c r="T129" i="11"/>
  <c r="S129" i="11"/>
  <c r="AD128" i="11"/>
  <c r="AC128" i="11"/>
  <c r="AB128" i="11"/>
  <c r="AA128" i="11"/>
  <c r="Z128" i="11"/>
  <c r="Y128" i="11"/>
  <c r="X128" i="11"/>
  <c r="W128" i="11"/>
  <c r="V128" i="11"/>
  <c r="U128" i="11"/>
  <c r="T128" i="11"/>
  <c r="S128" i="11"/>
  <c r="AD127" i="11"/>
  <c r="AC127" i="11"/>
  <c r="AB127" i="11"/>
  <c r="AA127" i="11"/>
  <c r="Z127" i="11"/>
  <c r="Y127" i="11"/>
  <c r="X127" i="11"/>
  <c r="W127" i="11"/>
  <c r="V127" i="11"/>
  <c r="U127" i="11"/>
  <c r="T127" i="11"/>
  <c r="S127" i="11"/>
  <c r="AD126" i="11"/>
  <c r="AC126" i="11"/>
  <c r="AB126" i="11"/>
  <c r="AA126" i="11"/>
  <c r="Z126" i="11"/>
  <c r="Y126" i="11"/>
  <c r="X126" i="11"/>
  <c r="W126" i="11"/>
  <c r="V126" i="11"/>
  <c r="U126" i="11"/>
  <c r="T126" i="11"/>
  <c r="S126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AD124" i="11"/>
  <c r="AC124" i="11"/>
  <c r="AB124" i="11"/>
  <c r="AA124" i="11"/>
  <c r="Z124" i="11"/>
  <c r="Y124" i="11"/>
  <c r="X124" i="11"/>
  <c r="W124" i="11"/>
  <c r="V124" i="11"/>
  <c r="U124" i="11"/>
  <c r="T124" i="11"/>
  <c r="S124" i="11"/>
  <c r="AD123" i="11"/>
  <c r="AC123" i="11"/>
  <c r="AB123" i="11"/>
  <c r="AA123" i="11"/>
  <c r="Z123" i="11"/>
  <c r="Y123" i="11"/>
  <c r="X123" i="11"/>
  <c r="W123" i="11"/>
  <c r="V123" i="11"/>
  <c r="U123" i="11"/>
  <c r="T123" i="11"/>
  <c r="S123" i="11"/>
  <c r="AD122" i="11"/>
  <c r="AC122" i="11"/>
  <c r="AB122" i="11"/>
  <c r="AA122" i="11"/>
  <c r="Z122" i="11"/>
  <c r="Y122" i="11"/>
  <c r="X122" i="11"/>
  <c r="W122" i="11"/>
  <c r="V122" i="11"/>
  <c r="U122" i="11"/>
  <c r="T122" i="11"/>
  <c r="S122" i="11"/>
  <c r="O149" i="11"/>
  <c r="N149" i="11"/>
  <c r="M149" i="11"/>
  <c r="L149" i="11"/>
  <c r="K149" i="11"/>
  <c r="J149" i="11"/>
  <c r="I149" i="11"/>
  <c r="H149" i="11"/>
  <c r="G149" i="11"/>
  <c r="F149" i="11"/>
  <c r="E149" i="11"/>
  <c r="D149" i="11"/>
  <c r="C149" i="11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O147" i="11"/>
  <c r="N147" i="11"/>
  <c r="M147" i="11"/>
  <c r="L147" i="11"/>
  <c r="K147" i="11"/>
  <c r="J147" i="11"/>
  <c r="I147" i="11"/>
  <c r="H147" i="11"/>
  <c r="G147" i="11"/>
  <c r="F147" i="11"/>
  <c r="E147" i="11"/>
  <c r="D147" i="11"/>
  <c r="C147" i="11"/>
  <c r="O146" i="11"/>
  <c r="N146" i="11"/>
  <c r="M146" i="11"/>
  <c r="L146" i="11"/>
  <c r="K146" i="11"/>
  <c r="J146" i="11"/>
  <c r="I146" i="11"/>
  <c r="H146" i="11"/>
  <c r="G146" i="11"/>
  <c r="F146" i="11"/>
  <c r="E146" i="11"/>
  <c r="D146" i="11"/>
  <c r="C146" i="11"/>
  <c r="O145" i="11"/>
  <c r="N145" i="11"/>
  <c r="M145" i="11"/>
  <c r="L145" i="11"/>
  <c r="K145" i="11"/>
  <c r="J145" i="11"/>
  <c r="I145" i="11"/>
  <c r="H145" i="11"/>
  <c r="G145" i="11"/>
  <c r="F145" i="11"/>
  <c r="E145" i="11"/>
  <c r="D145" i="11"/>
  <c r="C145" i="11"/>
  <c r="O144" i="11"/>
  <c r="N144" i="11"/>
  <c r="M144" i="11"/>
  <c r="L144" i="11"/>
  <c r="K144" i="11"/>
  <c r="J144" i="11"/>
  <c r="I144" i="11"/>
  <c r="H144" i="11"/>
  <c r="G144" i="11"/>
  <c r="F144" i="11"/>
  <c r="E144" i="11"/>
  <c r="D144" i="11"/>
  <c r="C144" i="11"/>
  <c r="O143" i="11"/>
  <c r="N143" i="11"/>
  <c r="M143" i="11"/>
  <c r="L143" i="11"/>
  <c r="K143" i="11"/>
  <c r="J143" i="11"/>
  <c r="I143" i="11"/>
  <c r="H143" i="11"/>
  <c r="G143" i="11"/>
  <c r="F143" i="11"/>
  <c r="E143" i="11"/>
  <c r="D143" i="11"/>
  <c r="C143" i="11"/>
  <c r="O142" i="11"/>
  <c r="N142" i="11"/>
  <c r="M142" i="11"/>
  <c r="L142" i="11"/>
  <c r="K142" i="11"/>
  <c r="J142" i="11"/>
  <c r="I142" i="11"/>
  <c r="H142" i="11"/>
  <c r="G142" i="11"/>
  <c r="F142" i="11"/>
  <c r="E142" i="11"/>
  <c r="D142" i="11"/>
  <c r="C142" i="11"/>
  <c r="O141" i="11"/>
  <c r="N141" i="11"/>
  <c r="M141" i="11"/>
  <c r="L141" i="11"/>
  <c r="K141" i="11"/>
  <c r="J141" i="11"/>
  <c r="I141" i="11"/>
  <c r="H141" i="11"/>
  <c r="G141" i="11"/>
  <c r="F141" i="11"/>
  <c r="E141" i="11"/>
  <c r="D141" i="11"/>
  <c r="C141" i="11"/>
  <c r="O140" i="11"/>
  <c r="N140" i="11"/>
  <c r="M140" i="11"/>
  <c r="L140" i="11"/>
  <c r="K140" i="11"/>
  <c r="J140" i="11"/>
  <c r="I140" i="11"/>
  <c r="H140" i="11"/>
  <c r="G140" i="11"/>
  <c r="F140" i="11"/>
  <c r="E140" i="11"/>
  <c r="D140" i="11"/>
  <c r="C140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C139" i="11"/>
  <c r="O138" i="11"/>
  <c r="N138" i="11"/>
  <c r="M138" i="11"/>
  <c r="L138" i="11"/>
  <c r="K138" i="11"/>
  <c r="J138" i="11"/>
  <c r="I138" i="11"/>
  <c r="H138" i="11"/>
  <c r="G138" i="11"/>
  <c r="F138" i="11"/>
  <c r="E138" i="11"/>
  <c r="D138" i="11"/>
  <c r="C138" i="11"/>
  <c r="O137" i="11"/>
  <c r="N137" i="11"/>
  <c r="M137" i="11"/>
  <c r="L137" i="11"/>
  <c r="K137" i="11"/>
  <c r="J137" i="11"/>
  <c r="I137" i="11"/>
  <c r="H137" i="11"/>
  <c r="G137" i="11"/>
  <c r="F137" i="11"/>
  <c r="E137" i="11"/>
  <c r="D137" i="11"/>
  <c r="C137" i="11"/>
  <c r="O136" i="11"/>
  <c r="N136" i="11"/>
  <c r="M136" i="11"/>
  <c r="L136" i="11"/>
  <c r="K136" i="11"/>
  <c r="J136" i="11"/>
  <c r="I136" i="11"/>
  <c r="H136" i="11"/>
  <c r="G136" i="11"/>
  <c r="F136" i="11"/>
  <c r="E136" i="11"/>
  <c r="D136" i="11"/>
  <c r="C136" i="11"/>
  <c r="O135" i="11"/>
  <c r="N135" i="11"/>
  <c r="M135" i="11"/>
  <c r="L135" i="11"/>
  <c r="K135" i="11"/>
  <c r="J135" i="11"/>
  <c r="I135" i="11"/>
  <c r="H135" i="11"/>
  <c r="G135" i="11"/>
  <c r="F135" i="11"/>
  <c r="E135" i="11"/>
  <c r="D135" i="11"/>
  <c r="C135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O133" i="11"/>
  <c r="N133" i="11"/>
  <c r="M133" i="11"/>
  <c r="L133" i="11"/>
  <c r="K133" i="11"/>
  <c r="J133" i="11"/>
  <c r="I133" i="11"/>
  <c r="H133" i="11"/>
  <c r="G133" i="11"/>
  <c r="F133" i="11"/>
  <c r="E133" i="11"/>
  <c r="D133" i="11"/>
  <c r="C133" i="11"/>
  <c r="O132" i="11"/>
  <c r="N132" i="11"/>
  <c r="M132" i="11"/>
  <c r="L132" i="11"/>
  <c r="K132" i="11"/>
  <c r="J132" i="11"/>
  <c r="I132" i="11"/>
  <c r="H132" i="11"/>
  <c r="G132" i="11"/>
  <c r="F132" i="11"/>
  <c r="E132" i="11"/>
  <c r="D132" i="11"/>
  <c r="C132" i="11"/>
  <c r="O131" i="11"/>
  <c r="N131" i="11"/>
  <c r="M131" i="11"/>
  <c r="L131" i="11"/>
  <c r="K131" i="11"/>
  <c r="J131" i="11"/>
  <c r="I131" i="11"/>
  <c r="H131" i="11"/>
  <c r="G131" i="11"/>
  <c r="F131" i="11"/>
  <c r="E131" i="11"/>
  <c r="D131" i="11"/>
  <c r="C131" i="11"/>
  <c r="O130" i="11"/>
  <c r="N130" i="11"/>
  <c r="M130" i="11"/>
  <c r="L130" i="11"/>
  <c r="K130" i="11"/>
  <c r="J130" i="11"/>
  <c r="I130" i="11"/>
  <c r="H130" i="11"/>
  <c r="G130" i="11"/>
  <c r="F130" i="11"/>
  <c r="E130" i="11"/>
  <c r="D130" i="11"/>
  <c r="C130" i="11"/>
  <c r="O129" i="11"/>
  <c r="N129" i="11"/>
  <c r="M129" i="11"/>
  <c r="L129" i="11"/>
  <c r="K129" i="11"/>
  <c r="J129" i="11"/>
  <c r="I129" i="11"/>
  <c r="H129" i="11"/>
  <c r="G129" i="11"/>
  <c r="F129" i="11"/>
  <c r="E129" i="11"/>
  <c r="D129" i="11"/>
  <c r="C129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C128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O126" i="11"/>
  <c r="N126" i="11"/>
  <c r="M126" i="11"/>
  <c r="L126" i="11"/>
  <c r="K126" i="11"/>
  <c r="J126" i="11"/>
  <c r="I126" i="11"/>
  <c r="H126" i="11"/>
  <c r="G126" i="11"/>
  <c r="F126" i="11"/>
  <c r="E126" i="11"/>
  <c r="D126" i="11"/>
  <c r="C126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C125" i="11"/>
  <c r="O124" i="11"/>
  <c r="N124" i="11"/>
  <c r="M124" i="11"/>
  <c r="L124" i="11"/>
  <c r="K124" i="11"/>
  <c r="J124" i="11"/>
  <c r="I124" i="11"/>
  <c r="H124" i="11"/>
  <c r="G124" i="11"/>
  <c r="F124" i="11"/>
  <c r="E124" i="11"/>
  <c r="D124" i="11"/>
  <c r="C124" i="11"/>
  <c r="O123" i="11"/>
  <c r="N123" i="11"/>
  <c r="M123" i="11"/>
  <c r="L123" i="11"/>
  <c r="K123" i="11"/>
  <c r="J123" i="11"/>
  <c r="I123" i="11"/>
  <c r="H123" i="11"/>
  <c r="G123" i="11"/>
  <c r="F123" i="11"/>
  <c r="E123" i="11"/>
  <c r="D123" i="11"/>
  <c r="C123" i="11"/>
  <c r="O122" i="11"/>
  <c r="N122" i="11"/>
  <c r="M122" i="11"/>
  <c r="L122" i="11"/>
  <c r="K122" i="11"/>
  <c r="J122" i="11"/>
  <c r="I122" i="11"/>
  <c r="H122" i="11"/>
  <c r="G122" i="11"/>
  <c r="F122" i="11"/>
  <c r="E122" i="11"/>
  <c r="D122" i="11"/>
  <c r="C122" i="11"/>
  <c r="N88" i="11"/>
  <c r="M88" i="11"/>
  <c r="L88" i="11"/>
  <c r="K88" i="11"/>
  <c r="J88" i="11"/>
  <c r="I88" i="11"/>
  <c r="H88" i="11"/>
  <c r="G88" i="11"/>
  <c r="F88" i="11"/>
  <c r="E88" i="11"/>
  <c r="D88" i="11"/>
  <c r="C88" i="11"/>
  <c r="N87" i="11"/>
  <c r="M87" i="11"/>
  <c r="L87" i="11"/>
  <c r="K87" i="11"/>
  <c r="J87" i="11"/>
  <c r="I87" i="11"/>
  <c r="H87" i="11"/>
  <c r="G87" i="11"/>
  <c r="F87" i="11"/>
  <c r="E87" i="11"/>
  <c r="D87" i="11"/>
  <c r="C87" i="11"/>
  <c r="N86" i="11"/>
  <c r="M86" i="11"/>
  <c r="L86" i="11"/>
  <c r="K86" i="11"/>
  <c r="J86" i="11"/>
  <c r="I86" i="11"/>
  <c r="H86" i="11"/>
  <c r="G86" i="11"/>
  <c r="F86" i="11"/>
  <c r="E86" i="11"/>
  <c r="D86" i="11"/>
  <c r="C86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N84" i="11"/>
  <c r="M84" i="11"/>
  <c r="L84" i="11"/>
  <c r="K84" i="11"/>
  <c r="J84" i="11"/>
  <c r="I84" i="11"/>
  <c r="H84" i="11"/>
  <c r="G84" i="11"/>
  <c r="F84" i="11"/>
  <c r="E84" i="11"/>
  <c r="D84" i="11"/>
  <c r="C84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N80" i="11"/>
  <c r="M80" i="11"/>
  <c r="L80" i="11"/>
  <c r="K80" i="11"/>
  <c r="J80" i="11"/>
  <c r="I80" i="11"/>
  <c r="H80" i="11"/>
  <c r="G80" i="11"/>
  <c r="F80" i="11"/>
  <c r="E80" i="11"/>
  <c r="D80" i="11"/>
  <c r="C80" i="11"/>
  <c r="N79" i="11"/>
  <c r="M79" i="11"/>
  <c r="L79" i="11"/>
  <c r="K79" i="11"/>
  <c r="J79" i="11"/>
  <c r="I79" i="11"/>
  <c r="H79" i="11"/>
  <c r="G79" i="11"/>
  <c r="F79" i="11"/>
  <c r="E79" i="11"/>
  <c r="D79" i="11"/>
  <c r="C79" i="11"/>
  <c r="N78" i="11"/>
  <c r="M78" i="11"/>
  <c r="L78" i="11"/>
  <c r="K78" i="11"/>
  <c r="J78" i="11"/>
  <c r="I78" i="11"/>
  <c r="H78" i="11"/>
  <c r="G78" i="11"/>
  <c r="F78" i="11"/>
  <c r="E78" i="11"/>
  <c r="D78" i="11"/>
  <c r="C78" i="11"/>
  <c r="N77" i="11"/>
  <c r="M77" i="11"/>
  <c r="L77" i="11"/>
  <c r="K77" i="11"/>
  <c r="J77" i="11"/>
  <c r="I77" i="11"/>
  <c r="H77" i="11"/>
  <c r="G77" i="11"/>
  <c r="F77" i="11"/>
  <c r="E77" i="11"/>
  <c r="D77" i="11"/>
  <c r="C77" i="11"/>
  <c r="N76" i="11"/>
  <c r="M76" i="11"/>
  <c r="L76" i="11"/>
  <c r="K76" i="11"/>
  <c r="J76" i="11"/>
  <c r="I76" i="11"/>
  <c r="H76" i="11"/>
  <c r="G76" i="11"/>
  <c r="F76" i="11"/>
  <c r="E76" i="11"/>
  <c r="D76" i="11"/>
  <c r="C76" i="11"/>
  <c r="N75" i="11"/>
  <c r="M75" i="11"/>
  <c r="L75" i="11"/>
  <c r="K75" i="11"/>
  <c r="J75" i="11"/>
  <c r="I75" i="11"/>
  <c r="H75" i="11"/>
  <c r="G75" i="11"/>
  <c r="F75" i="11"/>
  <c r="E75" i="11"/>
  <c r="D75" i="11"/>
  <c r="C75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N73" i="11"/>
  <c r="M73" i="11"/>
  <c r="L73" i="11"/>
  <c r="K73" i="11"/>
  <c r="J73" i="11"/>
  <c r="I73" i="11"/>
  <c r="H73" i="11"/>
  <c r="G73" i="11"/>
  <c r="F73" i="11"/>
  <c r="E73" i="11"/>
  <c r="D73" i="11"/>
  <c r="C73" i="11"/>
  <c r="N72" i="11"/>
  <c r="M72" i="11"/>
  <c r="L72" i="11"/>
  <c r="K72" i="11"/>
  <c r="J72" i="11"/>
  <c r="I72" i="11"/>
  <c r="H72" i="11"/>
  <c r="G72" i="11"/>
  <c r="F72" i="11"/>
  <c r="E72" i="11"/>
  <c r="D72" i="11"/>
  <c r="C72" i="11"/>
  <c r="N71" i="11"/>
  <c r="M71" i="11"/>
  <c r="L71" i="11"/>
  <c r="K71" i="11"/>
  <c r="J71" i="11"/>
  <c r="I71" i="11"/>
  <c r="H71" i="11"/>
  <c r="G71" i="11"/>
  <c r="F71" i="11"/>
  <c r="E71" i="11"/>
  <c r="D71" i="11"/>
  <c r="C71" i="11"/>
  <c r="N70" i="11"/>
  <c r="M70" i="11"/>
  <c r="L70" i="11"/>
  <c r="K70" i="11"/>
  <c r="J70" i="11"/>
  <c r="I70" i="11"/>
  <c r="H70" i="11"/>
  <c r="G70" i="11"/>
  <c r="F70" i="11"/>
  <c r="E70" i="11"/>
  <c r="D70" i="11"/>
  <c r="C70" i="11"/>
  <c r="N69" i="11"/>
  <c r="M69" i="11"/>
  <c r="L69" i="11"/>
  <c r="K69" i="11"/>
  <c r="J69" i="11"/>
  <c r="I69" i="11"/>
  <c r="H69" i="11"/>
  <c r="G69" i="11"/>
  <c r="F69" i="11"/>
  <c r="E69" i="11"/>
  <c r="D69" i="11"/>
  <c r="C69" i="11"/>
  <c r="N68" i="11"/>
  <c r="M68" i="11"/>
  <c r="L68" i="11"/>
  <c r="K68" i="11"/>
  <c r="J68" i="11"/>
  <c r="I68" i="11"/>
  <c r="H68" i="11"/>
  <c r="G68" i="11"/>
  <c r="F68" i="11"/>
  <c r="E68" i="11"/>
  <c r="D68" i="11"/>
  <c r="C68" i="11"/>
  <c r="N67" i="11"/>
  <c r="M67" i="11"/>
  <c r="L67" i="11"/>
  <c r="K67" i="11"/>
  <c r="J67" i="11"/>
  <c r="I67" i="11"/>
  <c r="H67" i="11"/>
  <c r="G67" i="11"/>
  <c r="F67" i="11"/>
  <c r="E67" i="11"/>
  <c r="D67" i="11"/>
  <c r="C67" i="11"/>
  <c r="N66" i="11"/>
  <c r="M66" i="11"/>
  <c r="L66" i="11"/>
  <c r="K66" i="11"/>
  <c r="J66" i="11"/>
  <c r="I66" i="11"/>
  <c r="H66" i="11"/>
  <c r="G66" i="11"/>
  <c r="F66" i="11"/>
  <c r="E66" i="11"/>
  <c r="D66" i="11"/>
  <c r="C66" i="11"/>
  <c r="N65" i="11"/>
  <c r="M65" i="11"/>
  <c r="L65" i="11"/>
  <c r="K65" i="11"/>
  <c r="J65" i="11"/>
  <c r="I65" i="11"/>
  <c r="H65" i="11"/>
  <c r="G65" i="11"/>
  <c r="F65" i="11"/>
  <c r="E65" i="11"/>
  <c r="D65" i="11"/>
  <c r="C65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N62" i="11"/>
  <c r="M62" i="11"/>
  <c r="L62" i="11"/>
  <c r="K62" i="11"/>
  <c r="J62" i="11"/>
  <c r="I62" i="11"/>
  <c r="H62" i="11"/>
  <c r="G62" i="11"/>
  <c r="F62" i="11"/>
  <c r="E62" i="11"/>
  <c r="D62" i="11"/>
  <c r="C62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N9" i="11"/>
  <c r="M9" i="11"/>
  <c r="L9" i="11"/>
  <c r="K9" i="11"/>
  <c r="J9" i="11"/>
  <c r="I9" i="11"/>
  <c r="H9" i="11"/>
  <c r="G9" i="11"/>
  <c r="F9" i="11"/>
  <c r="E9" i="11"/>
  <c r="D9" i="11"/>
  <c r="C9" i="11"/>
  <c r="N8" i="11"/>
  <c r="M8" i="11"/>
  <c r="L8" i="11"/>
  <c r="K8" i="11"/>
  <c r="J8" i="11"/>
  <c r="I8" i="11"/>
  <c r="H8" i="11"/>
  <c r="G8" i="11"/>
  <c r="F8" i="11"/>
  <c r="E8" i="11"/>
  <c r="D8" i="11"/>
  <c r="C8" i="11"/>
  <c r="N7" i="11"/>
  <c r="M7" i="11"/>
  <c r="L7" i="11"/>
  <c r="K7" i="11"/>
  <c r="J7" i="11"/>
  <c r="I7" i="11"/>
  <c r="H7" i="11"/>
  <c r="G7" i="11"/>
  <c r="F7" i="11"/>
  <c r="E7" i="11"/>
  <c r="D7" i="11"/>
  <c r="C7" i="11"/>
  <c r="N6" i="11"/>
  <c r="M6" i="11"/>
  <c r="L6" i="11"/>
  <c r="K6" i="11"/>
  <c r="J6" i="11"/>
  <c r="I6" i="11"/>
  <c r="H6" i="11"/>
  <c r="G6" i="11"/>
  <c r="F6" i="11"/>
  <c r="E6" i="11"/>
  <c r="D6" i="11"/>
  <c r="C6" i="11"/>
  <c r="N5" i="11"/>
  <c r="M5" i="11"/>
  <c r="L5" i="11"/>
  <c r="K5" i="11"/>
  <c r="J5" i="11"/>
  <c r="I5" i="11"/>
  <c r="H5" i="11"/>
  <c r="G5" i="11"/>
  <c r="F5" i="11"/>
  <c r="E5" i="11"/>
  <c r="D5" i="11"/>
  <c r="C5" i="11"/>
  <c r="N4" i="11"/>
  <c r="M4" i="11"/>
  <c r="L4" i="11"/>
  <c r="K4" i="11"/>
  <c r="J4" i="11"/>
  <c r="I4" i="11"/>
  <c r="H4" i="11"/>
  <c r="G4" i="11"/>
  <c r="F4" i="11"/>
  <c r="E4" i="11"/>
  <c r="D4" i="11"/>
  <c r="C4" i="11"/>
  <c r="N3" i="11"/>
  <c r="M3" i="11"/>
  <c r="L3" i="11"/>
  <c r="K3" i="11"/>
  <c r="J3" i="11"/>
  <c r="I3" i="11"/>
  <c r="H3" i="11"/>
  <c r="G3" i="11"/>
  <c r="F3" i="11"/>
  <c r="E3" i="11"/>
  <c r="D3" i="11"/>
  <c r="C3" i="11"/>
  <c r="N2" i="11"/>
  <c r="M2" i="11"/>
  <c r="L2" i="11"/>
  <c r="K2" i="11"/>
  <c r="J2" i="11"/>
  <c r="I2" i="11"/>
  <c r="H2" i="11"/>
  <c r="G2" i="11"/>
  <c r="F2" i="11"/>
  <c r="E2" i="11"/>
  <c r="D2" i="11"/>
  <c r="C2" i="11"/>
  <c r="AD241" i="24" l="1"/>
  <c r="AC241" i="24"/>
  <c r="AB241" i="24"/>
  <c r="AA241" i="24"/>
  <c r="Z241" i="24"/>
  <c r="Y241" i="24"/>
  <c r="X241" i="24"/>
  <c r="W241" i="24"/>
  <c r="V241" i="24"/>
  <c r="U241" i="24"/>
  <c r="T241" i="24"/>
  <c r="AD240" i="24"/>
  <c r="AC240" i="24"/>
  <c r="AB240" i="24"/>
  <c r="AA240" i="24"/>
  <c r="Z240" i="24"/>
  <c r="Y240" i="24"/>
  <c r="X240" i="24"/>
  <c r="W240" i="24"/>
  <c r="V240" i="24"/>
  <c r="U240" i="24"/>
  <c r="T240" i="24"/>
  <c r="AD239" i="24"/>
  <c r="AC239" i="24"/>
  <c r="AB239" i="24"/>
  <c r="AA239" i="24"/>
  <c r="Z239" i="24"/>
  <c r="Y239" i="24"/>
  <c r="X239" i="24"/>
  <c r="W239" i="24"/>
  <c r="V239" i="24"/>
  <c r="U239" i="24"/>
  <c r="T239" i="24"/>
  <c r="AD238" i="24"/>
  <c r="AC238" i="24"/>
  <c r="AB238" i="24"/>
  <c r="AA238" i="24"/>
  <c r="Z238" i="24"/>
  <c r="Y238" i="24"/>
  <c r="X238" i="24"/>
  <c r="W238" i="24"/>
  <c r="V238" i="24"/>
  <c r="U238" i="24"/>
  <c r="T238" i="24"/>
  <c r="AD237" i="24"/>
  <c r="AC237" i="24"/>
  <c r="AB237" i="24"/>
  <c r="AA237" i="24"/>
  <c r="Z237" i="24"/>
  <c r="Y237" i="24"/>
  <c r="X237" i="24"/>
  <c r="W237" i="24"/>
  <c r="V237" i="24"/>
  <c r="U237" i="24"/>
  <c r="T237" i="24"/>
  <c r="AD236" i="24"/>
  <c r="AC236" i="24"/>
  <c r="AB236" i="24"/>
  <c r="AA236" i="24"/>
  <c r="Z236" i="24"/>
  <c r="Y236" i="24"/>
  <c r="X236" i="24"/>
  <c r="W236" i="24"/>
  <c r="V236" i="24"/>
  <c r="U236" i="24"/>
  <c r="T236" i="24"/>
  <c r="AD235" i="24"/>
  <c r="AC235" i="24"/>
  <c r="AB235" i="24"/>
  <c r="AA235" i="24"/>
  <c r="Z235" i="24"/>
  <c r="Y235" i="24"/>
  <c r="X235" i="24"/>
  <c r="W235" i="24"/>
  <c r="V235" i="24"/>
  <c r="U235" i="24"/>
  <c r="T235" i="24"/>
  <c r="AD234" i="24"/>
  <c r="AC234" i="24"/>
  <c r="AB234" i="24"/>
  <c r="AA234" i="24"/>
  <c r="Z234" i="24"/>
  <c r="Y234" i="24"/>
  <c r="X234" i="24"/>
  <c r="W234" i="24"/>
  <c r="V234" i="24"/>
  <c r="U234" i="24"/>
  <c r="T234" i="24"/>
  <c r="AD233" i="24"/>
  <c r="AC233" i="24"/>
  <c r="AB233" i="24"/>
  <c r="AA233" i="24"/>
  <c r="Z233" i="24"/>
  <c r="Y233" i="24"/>
  <c r="X233" i="24"/>
  <c r="W233" i="24"/>
  <c r="V233" i="24"/>
  <c r="U233" i="24"/>
  <c r="T233" i="24"/>
  <c r="AD232" i="24"/>
  <c r="AC232" i="24"/>
  <c r="AB232" i="24"/>
  <c r="AA232" i="24"/>
  <c r="Z232" i="24"/>
  <c r="Y232" i="24"/>
  <c r="X232" i="24"/>
  <c r="W232" i="24"/>
  <c r="V232" i="24"/>
  <c r="U232" i="24"/>
  <c r="T232" i="24"/>
  <c r="AD231" i="24"/>
  <c r="AC231" i="24"/>
  <c r="AB231" i="24"/>
  <c r="AA231" i="24"/>
  <c r="Z231" i="24"/>
  <c r="Y231" i="24"/>
  <c r="X231" i="24"/>
  <c r="W231" i="24"/>
  <c r="V231" i="24"/>
  <c r="U231" i="24"/>
  <c r="T231" i="24"/>
  <c r="AD230" i="24"/>
  <c r="AC230" i="24"/>
  <c r="AB230" i="24"/>
  <c r="AA230" i="24"/>
  <c r="Z230" i="24"/>
  <c r="Y230" i="24"/>
  <c r="X230" i="24"/>
  <c r="W230" i="24"/>
  <c r="V230" i="24"/>
  <c r="U230" i="24"/>
  <c r="T230" i="24"/>
  <c r="AD229" i="24"/>
  <c r="AC229" i="24"/>
  <c r="AB229" i="24"/>
  <c r="AA229" i="24"/>
  <c r="Z229" i="24"/>
  <c r="Y229" i="24"/>
  <c r="X229" i="24"/>
  <c r="W229" i="24"/>
  <c r="V229" i="24"/>
  <c r="U229" i="24"/>
  <c r="T229" i="24"/>
  <c r="AD228" i="24"/>
  <c r="AC228" i="24"/>
  <c r="AB228" i="24"/>
  <c r="AA228" i="24"/>
  <c r="Z228" i="24"/>
  <c r="Y228" i="24"/>
  <c r="X228" i="24"/>
  <c r="W228" i="24"/>
  <c r="V228" i="24"/>
  <c r="U228" i="24"/>
  <c r="T228" i="24"/>
  <c r="AD227" i="24"/>
  <c r="AC227" i="24"/>
  <c r="AB227" i="24"/>
  <c r="AA227" i="24"/>
  <c r="Z227" i="24"/>
  <c r="Y227" i="24"/>
  <c r="X227" i="24"/>
  <c r="W227" i="24"/>
  <c r="V227" i="24"/>
  <c r="U227" i="24"/>
  <c r="T227" i="24"/>
  <c r="AD226" i="24"/>
  <c r="AC226" i="24"/>
  <c r="AB226" i="24"/>
  <c r="AA226" i="24"/>
  <c r="Z226" i="24"/>
  <c r="Y226" i="24"/>
  <c r="X226" i="24"/>
  <c r="W226" i="24"/>
  <c r="V226" i="24"/>
  <c r="U226" i="24"/>
  <c r="T226" i="24"/>
  <c r="AD225" i="24"/>
  <c r="AC225" i="24"/>
  <c r="AB225" i="24"/>
  <c r="AA225" i="24"/>
  <c r="Z225" i="24"/>
  <c r="Y225" i="24"/>
  <c r="X225" i="24"/>
  <c r="W225" i="24"/>
  <c r="V225" i="24"/>
  <c r="U225" i="24"/>
  <c r="T225" i="24"/>
  <c r="AD224" i="24"/>
  <c r="AC224" i="24"/>
  <c r="AB224" i="24"/>
  <c r="AA224" i="24"/>
  <c r="Z224" i="24"/>
  <c r="Y224" i="24"/>
  <c r="X224" i="24"/>
  <c r="W224" i="24"/>
  <c r="V224" i="24"/>
  <c r="U224" i="24"/>
  <c r="T224" i="24"/>
  <c r="AD223" i="24"/>
  <c r="AC223" i="24"/>
  <c r="AB223" i="24"/>
  <c r="AA223" i="24"/>
  <c r="Z223" i="24"/>
  <c r="Y223" i="24"/>
  <c r="X223" i="24"/>
  <c r="W223" i="24"/>
  <c r="V223" i="24"/>
  <c r="U223" i="24"/>
  <c r="T223" i="24"/>
  <c r="AD222" i="24"/>
  <c r="AC222" i="24"/>
  <c r="AB222" i="24"/>
  <c r="AA222" i="24"/>
  <c r="Z222" i="24"/>
  <c r="Y222" i="24"/>
  <c r="X222" i="24"/>
  <c r="W222" i="24"/>
  <c r="V222" i="24"/>
  <c r="U222" i="24"/>
  <c r="T222" i="24"/>
  <c r="AD221" i="24"/>
  <c r="AC221" i="24"/>
  <c r="AB221" i="24"/>
  <c r="AA221" i="24"/>
  <c r="Z221" i="24"/>
  <c r="Y221" i="24"/>
  <c r="X221" i="24"/>
  <c r="W221" i="24"/>
  <c r="V221" i="24"/>
  <c r="U221" i="24"/>
  <c r="T221" i="24"/>
  <c r="AD220" i="24"/>
  <c r="AC220" i="24"/>
  <c r="AB220" i="24"/>
  <c r="AA220" i="24"/>
  <c r="Z220" i="24"/>
  <c r="Y220" i="24"/>
  <c r="X220" i="24"/>
  <c r="W220" i="24"/>
  <c r="V220" i="24"/>
  <c r="U220" i="24"/>
  <c r="T220" i="24"/>
  <c r="AD219" i="24"/>
  <c r="AC219" i="24"/>
  <c r="AB219" i="24"/>
  <c r="AA219" i="24"/>
  <c r="Z219" i="24"/>
  <c r="Y219" i="24"/>
  <c r="X219" i="24"/>
  <c r="W219" i="24"/>
  <c r="V219" i="24"/>
  <c r="U219" i="24"/>
  <c r="T219" i="24"/>
  <c r="AD218" i="24"/>
  <c r="AC218" i="24"/>
  <c r="AB218" i="24"/>
  <c r="AA218" i="24"/>
  <c r="Z218" i="24"/>
  <c r="Y218" i="24"/>
  <c r="X218" i="24"/>
  <c r="W218" i="24"/>
  <c r="V218" i="24"/>
  <c r="U218" i="24"/>
  <c r="T218" i="24"/>
  <c r="AD217" i="24"/>
  <c r="AC217" i="24"/>
  <c r="AB217" i="24"/>
  <c r="AA217" i="24"/>
  <c r="Z217" i="24"/>
  <c r="Y217" i="24"/>
  <c r="X217" i="24"/>
  <c r="W217" i="24"/>
  <c r="V217" i="24"/>
  <c r="U217" i="24"/>
  <c r="T217" i="24"/>
  <c r="AD216" i="24"/>
  <c r="AC216" i="24"/>
  <c r="AB216" i="24"/>
  <c r="AA216" i="24"/>
  <c r="Z216" i="24"/>
  <c r="Y216" i="24"/>
  <c r="X216" i="24"/>
  <c r="W216" i="24"/>
  <c r="V216" i="24"/>
  <c r="U216" i="24"/>
  <c r="T216" i="24"/>
  <c r="AD215" i="24"/>
  <c r="AC215" i="24"/>
  <c r="AB215" i="24"/>
  <c r="AA215" i="24"/>
  <c r="Z215" i="24"/>
  <c r="Y215" i="24"/>
  <c r="X215" i="24"/>
  <c r="W215" i="24"/>
  <c r="V215" i="24"/>
  <c r="U215" i="24"/>
  <c r="T215" i="24"/>
  <c r="AD214" i="24"/>
  <c r="AC214" i="24"/>
  <c r="AB214" i="24"/>
  <c r="AA214" i="24"/>
  <c r="Z214" i="24"/>
  <c r="Y214" i="24"/>
  <c r="X214" i="24"/>
  <c r="W214" i="24"/>
  <c r="V214" i="24"/>
  <c r="U214" i="24"/>
  <c r="T214" i="24"/>
  <c r="AT210" i="24"/>
  <c r="AS210" i="24"/>
  <c r="AR210" i="24"/>
  <c r="AQ210" i="24"/>
  <c r="AP210" i="24"/>
  <c r="AO210" i="24"/>
  <c r="AN210" i="24"/>
  <c r="AM210" i="24"/>
  <c r="AL210" i="24"/>
  <c r="AK210" i="24"/>
  <c r="AJ210" i="24"/>
  <c r="AT209" i="24"/>
  <c r="AS209" i="24"/>
  <c r="AR209" i="24"/>
  <c r="AQ209" i="24"/>
  <c r="AP209" i="24"/>
  <c r="AO209" i="24"/>
  <c r="AN209" i="24"/>
  <c r="AM209" i="24"/>
  <c r="AL209" i="24"/>
  <c r="AK209" i="24"/>
  <c r="AJ209" i="24"/>
  <c r="AT208" i="24"/>
  <c r="AS208" i="24"/>
  <c r="AR208" i="24"/>
  <c r="AQ208" i="24"/>
  <c r="AP208" i="24"/>
  <c r="AO208" i="24"/>
  <c r="AN208" i="24"/>
  <c r="AM208" i="24"/>
  <c r="AL208" i="24"/>
  <c r="AK208" i="24"/>
  <c r="AJ208" i="24"/>
  <c r="AT207" i="24"/>
  <c r="AS207" i="24"/>
  <c r="AR207" i="24"/>
  <c r="AQ207" i="24"/>
  <c r="AP207" i="24"/>
  <c r="AO207" i="24"/>
  <c r="AN207" i="24"/>
  <c r="AM207" i="24"/>
  <c r="AL207" i="24"/>
  <c r="AK207" i="24"/>
  <c r="AJ207" i="24"/>
  <c r="AT206" i="24"/>
  <c r="AS206" i="24"/>
  <c r="AR206" i="24"/>
  <c r="AQ206" i="24"/>
  <c r="AP206" i="24"/>
  <c r="AO206" i="24"/>
  <c r="AN206" i="24"/>
  <c r="AM206" i="24"/>
  <c r="AL206" i="24"/>
  <c r="AK206" i="24"/>
  <c r="AJ206" i="24"/>
  <c r="AT205" i="24"/>
  <c r="AS205" i="24"/>
  <c r="AR205" i="24"/>
  <c r="AQ205" i="24"/>
  <c r="AP205" i="24"/>
  <c r="AO205" i="24"/>
  <c r="AN205" i="24"/>
  <c r="AM205" i="24"/>
  <c r="AL205" i="24"/>
  <c r="AK205" i="24"/>
  <c r="AJ205" i="24"/>
  <c r="AT204" i="24"/>
  <c r="AS204" i="24"/>
  <c r="AR204" i="24"/>
  <c r="AQ204" i="24"/>
  <c r="AP204" i="24"/>
  <c r="AO204" i="24"/>
  <c r="AN204" i="24"/>
  <c r="AM204" i="24"/>
  <c r="AL204" i="24"/>
  <c r="AK204" i="24"/>
  <c r="AJ204" i="24"/>
  <c r="AT203" i="24"/>
  <c r="AS203" i="24"/>
  <c r="AR203" i="24"/>
  <c r="AQ203" i="24"/>
  <c r="AP203" i="24"/>
  <c r="AO203" i="24"/>
  <c r="AN203" i="24"/>
  <c r="AM203" i="24"/>
  <c r="AL203" i="24"/>
  <c r="AK203" i="24"/>
  <c r="AJ203" i="24"/>
  <c r="AT202" i="24"/>
  <c r="AS202" i="24"/>
  <c r="AR202" i="24"/>
  <c r="AQ202" i="24"/>
  <c r="AP202" i="24"/>
  <c r="AO202" i="24"/>
  <c r="AN202" i="24"/>
  <c r="AM202" i="24"/>
  <c r="AL202" i="24"/>
  <c r="AK202" i="24"/>
  <c r="AJ202" i="24"/>
  <c r="AT201" i="24"/>
  <c r="AS201" i="24"/>
  <c r="AR201" i="24"/>
  <c r="AQ201" i="24"/>
  <c r="AP201" i="24"/>
  <c r="AO201" i="24"/>
  <c r="AN201" i="24"/>
  <c r="AM201" i="24"/>
  <c r="AL201" i="24"/>
  <c r="AK201" i="24"/>
  <c r="AJ201" i="24"/>
  <c r="AT200" i="24"/>
  <c r="AS200" i="24"/>
  <c r="AR200" i="24"/>
  <c r="AQ200" i="24"/>
  <c r="AP200" i="24"/>
  <c r="AO200" i="24"/>
  <c r="AN200" i="24"/>
  <c r="AM200" i="24"/>
  <c r="AL200" i="24"/>
  <c r="AK200" i="24"/>
  <c r="AJ200" i="24"/>
  <c r="AT199" i="24"/>
  <c r="AS199" i="24"/>
  <c r="AR199" i="24"/>
  <c r="AQ199" i="24"/>
  <c r="AP199" i="24"/>
  <c r="AO199" i="24"/>
  <c r="AN199" i="24"/>
  <c r="AM199" i="24"/>
  <c r="AL199" i="24"/>
  <c r="AK199" i="24"/>
  <c r="AJ199" i="24"/>
  <c r="AT198" i="24"/>
  <c r="AS198" i="24"/>
  <c r="AR198" i="24"/>
  <c r="AQ198" i="24"/>
  <c r="AP198" i="24"/>
  <c r="AO198" i="24"/>
  <c r="AN198" i="24"/>
  <c r="AM198" i="24"/>
  <c r="AL198" i="24"/>
  <c r="AK198" i="24"/>
  <c r="AJ198" i="24"/>
  <c r="AT197" i="24"/>
  <c r="AS197" i="24"/>
  <c r="AR197" i="24"/>
  <c r="AQ197" i="24"/>
  <c r="AP197" i="24"/>
  <c r="AO197" i="24"/>
  <c r="AN197" i="24"/>
  <c r="AM197" i="24"/>
  <c r="AL197" i="24"/>
  <c r="AK197" i="24"/>
  <c r="AJ197" i="24"/>
  <c r="AT196" i="24"/>
  <c r="AS196" i="24"/>
  <c r="AR196" i="24"/>
  <c r="AQ196" i="24"/>
  <c r="AP196" i="24"/>
  <c r="AO196" i="24"/>
  <c r="AN196" i="24"/>
  <c r="AM196" i="24"/>
  <c r="AL196" i="24"/>
  <c r="AK196" i="24"/>
  <c r="AJ196" i="24"/>
  <c r="AT195" i="24"/>
  <c r="AS195" i="24"/>
  <c r="AR195" i="24"/>
  <c r="AQ195" i="24"/>
  <c r="AP195" i="24"/>
  <c r="AO195" i="24"/>
  <c r="AN195" i="24"/>
  <c r="AM195" i="24"/>
  <c r="AL195" i="24"/>
  <c r="AK195" i="24"/>
  <c r="AJ195" i="24"/>
  <c r="AT194" i="24"/>
  <c r="AS194" i="24"/>
  <c r="AR194" i="24"/>
  <c r="AQ194" i="24"/>
  <c r="AP194" i="24"/>
  <c r="AO194" i="24"/>
  <c r="AN194" i="24"/>
  <c r="AM194" i="24"/>
  <c r="AL194" i="24"/>
  <c r="AK194" i="24"/>
  <c r="AJ194" i="24"/>
  <c r="AT193" i="24"/>
  <c r="AS193" i="24"/>
  <c r="AR193" i="24"/>
  <c r="AQ193" i="24"/>
  <c r="AP193" i="24"/>
  <c r="AO193" i="24"/>
  <c r="AN193" i="24"/>
  <c r="AM193" i="24"/>
  <c r="AL193" i="24"/>
  <c r="AK193" i="24"/>
  <c r="AJ193" i="24"/>
  <c r="AT192" i="24"/>
  <c r="AS192" i="24"/>
  <c r="AR192" i="24"/>
  <c r="AQ192" i="24"/>
  <c r="AP192" i="24"/>
  <c r="AO192" i="24"/>
  <c r="AN192" i="24"/>
  <c r="AM192" i="24"/>
  <c r="AL192" i="24"/>
  <c r="AK192" i="24"/>
  <c r="AJ192" i="24"/>
  <c r="AT191" i="24"/>
  <c r="AS191" i="24"/>
  <c r="AR191" i="24"/>
  <c r="AQ191" i="24"/>
  <c r="AP191" i="24"/>
  <c r="AO191" i="24"/>
  <c r="AN191" i="24"/>
  <c r="AM191" i="24"/>
  <c r="AL191" i="24"/>
  <c r="AK191" i="24"/>
  <c r="AJ191" i="24"/>
  <c r="AT190" i="24"/>
  <c r="AS190" i="24"/>
  <c r="AR190" i="24"/>
  <c r="AQ190" i="24"/>
  <c r="AP190" i="24"/>
  <c r="AO190" i="24"/>
  <c r="AN190" i="24"/>
  <c r="AM190" i="24"/>
  <c r="AL190" i="24"/>
  <c r="AK190" i="24"/>
  <c r="AJ190" i="24"/>
  <c r="AT189" i="24"/>
  <c r="AS189" i="24"/>
  <c r="AR189" i="24"/>
  <c r="AQ189" i="24"/>
  <c r="AP189" i="24"/>
  <c r="AO189" i="24"/>
  <c r="AN189" i="24"/>
  <c r="AM189" i="24"/>
  <c r="AL189" i="24"/>
  <c r="AK189" i="24"/>
  <c r="AJ189" i="24"/>
  <c r="AT188" i="24"/>
  <c r="AS188" i="24"/>
  <c r="AR188" i="24"/>
  <c r="AQ188" i="24"/>
  <c r="AP188" i="24"/>
  <c r="AO188" i="24"/>
  <c r="AN188" i="24"/>
  <c r="AM188" i="24"/>
  <c r="AL188" i="24"/>
  <c r="AK188" i="24"/>
  <c r="AJ188" i="24"/>
  <c r="AT187" i="24"/>
  <c r="AS187" i="24"/>
  <c r="AR187" i="24"/>
  <c r="AQ187" i="24"/>
  <c r="AP187" i="24"/>
  <c r="AO187" i="24"/>
  <c r="AN187" i="24"/>
  <c r="AM187" i="24"/>
  <c r="AL187" i="24"/>
  <c r="AK187" i="24"/>
  <c r="AJ187" i="24"/>
  <c r="AT186" i="24"/>
  <c r="AS186" i="24"/>
  <c r="AR186" i="24"/>
  <c r="AQ186" i="24"/>
  <c r="AP186" i="24"/>
  <c r="AO186" i="24"/>
  <c r="AN186" i="24"/>
  <c r="AM186" i="24"/>
  <c r="AL186" i="24"/>
  <c r="AK186" i="24"/>
  <c r="AJ186" i="24"/>
  <c r="AT185" i="24"/>
  <c r="AS185" i="24"/>
  <c r="AR185" i="24"/>
  <c r="AQ185" i="24"/>
  <c r="AP185" i="24"/>
  <c r="AO185" i="24"/>
  <c r="AN185" i="24"/>
  <c r="AM185" i="24"/>
  <c r="AL185" i="24"/>
  <c r="AK185" i="24"/>
  <c r="AJ185" i="24"/>
  <c r="AT184" i="24"/>
  <c r="AS184" i="24"/>
  <c r="AR184" i="24"/>
  <c r="AQ184" i="24"/>
  <c r="AP184" i="24"/>
  <c r="AO184" i="24"/>
  <c r="AN184" i="24"/>
  <c r="AM184" i="24"/>
  <c r="AL184" i="24"/>
  <c r="AK184" i="24"/>
  <c r="AJ184" i="24"/>
  <c r="AT183" i="24"/>
  <c r="AS183" i="24"/>
  <c r="AR183" i="24"/>
  <c r="AQ183" i="24"/>
  <c r="AP183" i="24"/>
  <c r="AO183" i="24"/>
  <c r="AN183" i="24"/>
  <c r="AM183" i="24"/>
  <c r="AL183" i="24"/>
  <c r="AK183" i="24"/>
  <c r="AJ183" i="24"/>
  <c r="BZ152" i="24"/>
  <c r="BY152" i="24"/>
  <c r="BX152" i="24"/>
  <c r="BW152" i="24"/>
  <c r="BV152" i="24"/>
  <c r="BU152" i="24"/>
  <c r="BT152" i="24"/>
  <c r="BS152" i="24"/>
  <c r="BR152" i="24"/>
  <c r="BQ152" i="24"/>
  <c r="BP152" i="24"/>
  <c r="BP153" i="24"/>
  <c r="BQ153" i="24"/>
  <c r="BR153" i="24"/>
  <c r="BS153" i="24"/>
  <c r="BT153" i="24"/>
  <c r="BU153" i="24"/>
  <c r="BV153" i="24"/>
  <c r="BW153" i="24"/>
  <c r="BX153" i="24"/>
  <c r="BY153" i="24"/>
  <c r="BZ153" i="24"/>
  <c r="BZ179" i="24"/>
  <c r="BY179" i="24"/>
  <c r="BX179" i="24"/>
  <c r="BW179" i="24"/>
  <c r="BV179" i="24"/>
  <c r="BU179" i="24"/>
  <c r="BT179" i="24"/>
  <c r="BS179" i="24"/>
  <c r="BR179" i="24"/>
  <c r="BQ179" i="24"/>
  <c r="BP179" i="24"/>
  <c r="BZ178" i="24"/>
  <c r="BY178" i="24"/>
  <c r="BX178" i="24"/>
  <c r="BW178" i="24"/>
  <c r="BV178" i="24"/>
  <c r="BU178" i="24"/>
  <c r="BT178" i="24"/>
  <c r="BS178" i="24"/>
  <c r="BR178" i="24"/>
  <c r="BQ178" i="24"/>
  <c r="BP178" i="24"/>
  <c r="BZ177" i="24"/>
  <c r="BY177" i="24"/>
  <c r="BX177" i="24"/>
  <c r="BW177" i="24"/>
  <c r="BV177" i="24"/>
  <c r="BU177" i="24"/>
  <c r="BT177" i="24"/>
  <c r="BS177" i="24"/>
  <c r="BR177" i="24"/>
  <c r="BQ177" i="24"/>
  <c r="BP177" i="24"/>
  <c r="BZ176" i="24"/>
  <c r="BY176" i="24"/>
  <c r="BX176" i="24"/>
  <c r="BW176" i="24"/>
  <c r="BV176" i="24"/>
  <c r="BU176" i="24"/>
  <c r="BT176" i="24"/>
  <c r="BS176" i="24"/>
  <c r="BR176" i="24"/>
  <c r="BQ176" i="24"/>
  <c r="BP176" i="24"/>
  <c r="BZ175" i="24"/>
  <c r="BY175" i="24"/>
  <c r="BX175" i="24"/>
  <c r="BW175" i="24"/>
  <c r="BV175" i="24"/>
  <c r="BU175" i="24"/>
  <c r="BT175" i="24"/>
  <c r="BS175" i="24"/>
  <c r="BR175" i="24"/>
  <c r="BQ175" i="24"/>
  <c r="BP175" i="24"/>
  <c r="BZ174" i="24"/>
  <c r="BY174" i="24"/>
  <c r="BX174" i="24"/>
  <c r="BW174" i="24"/>
  <c r="BV174" i="24"/>
  <c r="BU174" i="24"/>
  <c r="BT174" i="24"/>
  <c r="BS174" i="24"/>
  <c r="BR174" i="24"/>
  <c r="BQ174" i="24"/>
  <c r="BP174" i="24"/>
  <c r="BZ173" i="24"/>
  <c r="BY173" i="24"/>
  <c r="BX173" i="24"/>
  <c r="BW173" i="24"/>
  <c r="BV173" i="24"/>
  <c r="BU173" i="24"/>
  <c r="BT173" i="24"/>
  <c r="BS173" i="24"/>
  <c r="BR173" i="24"/>
  <c r="BQ173" i="24"/>
  <c r="BP173" i="24"/>
  <c r="BZ172" i="24"/>
  <c r="BY172" i="24"/>
  <c r="BX172" i="24"/>
  <c r="BW172" i="24"/>
  <c r="BV172" i="24"/>
  <c r="BU172" i="24"/>
  <c r="BT172" i="24"/>
  <c r="BS172" i="24"/>
  <c r="BR172" i="24"/>
  <c r="BQ172" i="24"/>
  <c r="BP172" i="24"/>
  <c r="BZ171" i="24"/>
  <c r="BY171" i="24"/>
  <c r="BX171" i="24"/>
  <c r="BW171" i="24"/>
  <c r="BV171" i="24"/>
  <c r="BU171" i="24"/>
  <c r="BT171" i="24"/>
  <c r="BS171" i="24"/>
  <c r="BR171" i="24"/>
  <c r="BQ171" i="24"/>
  <c r="BP171" i="24"/>
  <c r="BZ170" i="24"/>
  <c r="BY170" i="24"/>
  <c r="BX170" i="24"/>
  <c r="BW170" i="24"/>
  <c r="BV170" i="24"/>
  <c r="BU170" i="24"/>
  <c r="BT170" i="24"/>
  <c r="BS170" i="24"/>
  <c r="BR170" i="24"/>
  <c r="BQ170" i="24"/>
  <c r="BP170" i="24"/>
  <c r="BZ169" i="24"/>
  <c r="BY169" i="24"/>
  <c r="BX169" i="24"/>
  <c r="BW169" i="24"/>
  <c r="BV169" i="24"/>
  <c r="BU169" i="24"/>
  <c r="BT169" i="24"/>
  <c r="BS169" i="24"/>
  <c r="BR169" i="24"/>
  <c r="BQ169" i="24"/>
  <c r="BP169" i="24"/>
  <c r="BZ168" i="24"/>
  <c r="BY168" i="24"/>
  <c r="BX168" i="24"/>
  <c r="BW168" i="24"/>
  <c r="BV168" i="24"/>
  <c r="BU168" i="24"/>
  <c r="BT168" i="24"/>
  <c r="BS168" i="24"/>
  <c r="BR168" i="24"/>
  <c r="BQ168" i="24"/>
  <c r="BP168" i="24"/>
  <c r="BZ167" i="24"/>
  <c r="BY167" i="24"/>
  <c r="BX167" i="24"/>
  <c r="BW167" i="24"/>
  <c r="BV167" i="24"/>
  <c r="BU167" i="24"/>
  <c r="BT167" i="24"/>
  <c r="BS167" i="24"/>
  <c r="BR167" i="24"/>
  <c r="BQ167" i="24"/>
  <c r="BP167" i="24"/>
  <c r="BZ166" i="24"/>
  <c r="BY166" i="24"/>
  <c r="BX166" i="24"/>
  <c r="BW166" i="24"/>
  <c r="BV166" i="24"/>
  <c r="BU166" i="24"/>
  <c r="BT166" i="24"/>
  <c r="BS166" i="24"/>
  <c r="BR166" i="24"/>
  <c r="BQ166" i="24"/>
  <c r="BP166" i="24"/>
  <c r="BZ165" i="24"/>
  <c r="BY165" i="24"/>
  <c r="BX165" i="24"/>
  <c r="BW165" i="24"/>
  <c r="BV165" i="24"/>
  <c r="BU165" i="24"/>
  <c r="BT165" i="24"/>
  <c r="BS165" i="24"/>
  <c r="BR165" i="24"/>
  <c r="BQ165" i="24"/>
  <c r="BP165" i="24"/>
  <c r="BZ164" i="24"/>
  <c r="BY164" i="24"/>
  <c r="BX164" i="24"/>
  <c r="BW164" i="24"/>
  <c r="BV164" i="24"/>
  <c r="BU164" i="24"/>
  <c r="BT164" i="24"/>
  <c r="BS164" i="24"/>
  <c r="BR164" i="24"/>
  <c r="BQ164" i="24"/>
  <c r="BP164" i="24"/>
  <c r="BZ163" i="24"/>
  <c r="BY163" i="24"/>
  <c r="BX163" i="24"/>
  <c r="BW163" i="24"/>
  <c r="BV163" i="24"/>
  <c r="BU163" i="24"/>
  <c r="BT163" i="24"/>
  <c r="BS163" i="24"/>
  <c r="BR163" i="24"/>
  <c r="BQ163" i="24"/>
  <c r="BP163" i="24"/>
  <c r="BZ162" i="24"/>
  <c r="BY162" i="24"/>
  <c r="BX162" i="24"/>
  <c r="BW162" i="24"/>
  <c r="BV162" i="24"/>
  <c r="BU162" i="24"/>
  <c r="BT162" i="24"/>
  <c r="BS162" i="24"/>
  <c r="BR162" i="24"/>
  <c r="BQ162" i="24"/>
  <c r="BP162" i="24"/>
  <c r="BZ161" i="24"/>
  <c r="BY161" i="24"/>
  <c r="BX161" i="24"/>
  <c r="BW161" i="24"/>
  <c r="BV161" i="24"/>
  <c r="BU161" i="24"/>
  <c r="BT161" i="24"/>
  <c r="BS161" i="24"/>
  <c r="BR161" i="24"/>
  <c r="BQ161" i="24"/>
  <c r="BP161" i="24"/>
  <c r="BZ160" i="24"/>
  <c r="BY160" i="24"/>
  <c r="BX160" i="24"/>
  <c r="BW160" i="24"/>
  <c r="BV160" i="24"/>
  <c r="BU160" i="24"/>
  <c r="BT160" i="24"/>
  <c r="BS160" i="24"/>
  <c r="BR160" i="24"/>
  <c r="BQ160" i="24"/>
  <c r="BP160" i="24"/>
  <c r="BZ159" i="24"/>
  <c r="BY159" i="24"/>
  <c r="BX159" i="24"/>
  <c r="BW159" i="24"/>
  <c r="BV159" i="24"/>
  <c r="BU159" i="24"/>
  <c r="BT159" i="24"/>
  <c r="BS159" i="24"/>
  <c r="BR159" i="24"/>
  <c r="BQ159" i="24"/>
  <c r="BP159" i="24"/>
  <c r="BZ158" i="24"/>
  <c r="BY158" i="24"/>
  <c r="BX158" i="24"/>
  <c r="BW158" i="24"/>
  <c r="BV158" i="24"/>
  <c r="BU158" i="24"/>
  <c r="BT158" i="24"/>
  <c r="BS158" i="24"/>
  <c r="BR158" i="24"/>
  <c r="BQ158" i="24"/>
  <c r="BP158" i="24"/>
  <c r="BZ157" i="24"/>
  <c r="BY157" i="24"/>
  <c r="BX157" i="24"/>
  <c r="BW157" i="24"/>
  <c r="BV157" i="24"/>
  <c r="BU157" i="24"/>
  <c r="BT157" i="24"/>
  <c r="BS157" i="24"/>
  <c r="BR157" i="24"/>
  <c r="BQ157" i="24"/>
  <c r="BP157" i="24"/>
  <c r="BZ156" i="24"/>
  <c r="BY156" i="24"/>
  <c r="BX156" i="24"/>
  <c r="BW156" i="24"/>
  <c r="BV156" i="24"/>
  <c r="BU156" i="24"/>
  <c r="BT156" i="24"/>
  <c r="BS156" i="24"/>
  <c r="BR156" i="24"/>
  <c r="BQ156" i="24"/>
  <c r="BP156" i="24"/>
  <c r="BZ155" i="24"/>
  <c r="BY155" i="24"/>
  <c r="BX155" i="24"/>
  <c r="BW155" i="24"/>
  <c r="BV155" i="24"/>
  <c r="BU155" i="24"/>
  <c r="BT155" i="24"/>
  <c r="BS155" i="24"/>
  <c r="BR155" i="24"/>
  <c r="BQ155" i="24"/>
  <c r="BP155" i="24"/>
  <c r="BZ154" i="24"/>
  <c r="BY154" i="24"/>
  <c r="BX154" i="24"/>
  <c r="BW154" i="24"/>
  <c r="BV154" i="24"/>
  <c r="BU154" i="24"/>
  <c r="BT154" i="24"/>
  <c r="BS154" i="24"/>
  <c r="BR154" i="24"/>
  <c r="BQ154" i="24"/>
  <c r="BP154" i="24"/>
  <c r="AT179" i="24"/>
  <c r="AS179" i="24"/>
  <c r="AR179" i="24"/>
  <c r="AQ179" i="24"/>
  <c r="AP179" i="24"/>
  <c r="AO179" i="24"/>
  <c r="AN179" i="24"/>
  <c r="AM179" i="24"/>
  <c r="AL179" i="24"/>
  <c r="AK179" i="24"/>
  <c r="AJ179" i="24"/>
  <c r="AI179" i="24"/>
  <c r="AT178" i="24"/>
  <c r="AS178" i="24"/>
  <c r="AR178" i="24"/>
  <c r="AQ178" i="24"/>
  <c r="AP178" i="24"/>
  <c r="AO178" i="24"/>
  <c r="AN178" i="24"/>
  <c r="AM178" i="24"/>
  <c r="AL178" i="24"/>
  <c r="AK178" i="24"/>
  <c r="AJ178" i="24"/>
  <c r="AI178" i="24"/>
  <c r="AT177" i="24"/>
  <c r="AS177" i="24"/>
  <c r="AR177" i="24"/>
  <c r="AQ177" i="24"/>
  <c r="AP177" i="24"/>
  <c r="AO177" i="24"/>
  <c r="AN177" i="24"/>
  <c r="AM177" i="24"/>
  <c r="AL177" i="24"/>
  <c r="AK177" i="24"/>
  <c r="AJ177" i="24"/>
  <c r="AI177" i="24"/>
  <c r="AT176" i="24"/>
  <c r="AS176" i="24"/>
  <c r="AR176" i="24"/>
  <c r="AQ176" i="24"/>
  <c r="AP176" i="24"/>
  <c r="AO176" i="24"/>
  <c r="AN176" i="24"/>
  <c r="AM176" i="24"/>
  <c r="AL176" i="24"/>
  <c r="AK176" i="24"/>
  <c r="AJ176" i="24"/>
  <c r="AI176" i="24"/>
  <c r="AT175" i="24"/>
  <c r="AS175" i="24"/>
  <c r="AR175" i="24"/>
  <c r="AQ175" i="24"/>
  <c r="AP175" i="24"/>
  <c r="AO175" i="24"/>
  <c r="AN175" i="24"/>
  <c r="AM175" i="24"/>
  <c r="AL175" i="24"/>
  <c r="AK175" i="24"/>
  <c r="AJ175" i="24"/>
  <c r="AI175" i="24"/>
  <c r="AT174" i="24"/>
  <c r="AS174" i="24"/>
  <c r="AR174" i="24"/>
  <c r="AQ174" i="24"/>
  <c r="AP174" i="24"/>
  <c r="AO174" i="24"/>
  <c r="AN174" i="24"/>
  <c r="AM174" i="24"/>
  <c r="AL174" i="24"/>
  <c r="AK174" i="24"/>
  <c r="AJ174" i="24"/>
  <c r="AI174" i="24"/>
  <c r="AT173" i="24"/>
  <c r="AS173" i="24"/>
  <c r="AR173" i="24"/>
  <c r="AQ173" i="24"/>
  <c r="AP173" i="24"/>
  <c r="AO173" i="24"/>
  <c r="AN173" i="24"/>
  <c r="AM173" i="24"/>
  <c r="AL173" i="24"/>
  <c r="AK173" i="24"/>
  <c r="AJ173" i="24"/>
  <c r="AI173" i="24"/>
  <c r="AT172" i="24"/>
  <c r="AS172" i="24"/>
  <c r="AR172" i="24"/>
  <c r="AQ172" i="24"/>
  <c r="AP172" i="24"/>
  <c r="AO172" i="24"/>
  <c r="AN172" i="24"/>
  <c r="AM172" i="24"/>
  <c r="AL172" i="24"/>
  <c r="AK172" i="24"/>
  <c r="AJ172" i="24"/>
  <c r="AI172" i="24"/>
  <c r="AT171" i="24"/>
  <c r="AS171" i="24"/>
  <c r="AR171" i="24"/>
  <c r="AQ171" i="24"/>
  <c r="AP171" i="24"/>
  <c r="AO171" i="24"/>
  <c r="AN171" i="24"/>
  <c r="AM171" i="24"/>
  <c r="AL171" i="24"/>
  <c r="AK171" i="24"/>
  <c r="AJ171" i="24"/>
  <c r="AI171" i="24"/>
  <c r="AT170" i="24"/>
  <c r="AS170" i="24"/>
  <c r="AR170" i="24"/>
  <c r="AQ170" i="24"/>
  <c r="AP170" i="24"/>
  <c r="AO170" i="24"/>
  <c r="AN170" i="24"/>
  <c r="AM170" i="24"/>
  <c r="AL170" i="24"/>
  <c r="AK170" i="24"/>
  <c r="AJ170" i="24"/>
  <c r="AI170" i="24"/>
  <c r="AT169" i="24"/>
  <c r="AS169" i="24"/>
  <c r="AR169" i="24"/>
  <c r="AQ169" i="24"/>
  <c r="AP169" i="24"/>
  <c r="AO169" i="24"/>
  <c r="AN169" i="24"/>
  <c r="AM169" i="24"/>
  <c r="AL169" i="24"/>
  <c r="AK169" i="24"/>
  <c r="AJ169" i="24"/>
  <c r="AI169" i="24"/>
  <c r="AT168" i="24"/>
  <c r="AS168" i="24"/>
  <c r="AR168" i="24"/>
  <c r="AQ168" i="24"/>
  <c r="AP168" i="24"/>
  <c r="AO168" i="24"/>
  <c r="AN168" i="24"/>
  <c r="AM168" i="24"/>
  <c r="AL168" i="24"/>
  <c r="AK168" i="24"/>
  <c r="AJ168" i="24"/>
  <c r="AI168" i="24"/>
  <c r="AT167" i="24"/>
  <c r="AS167" i="24"/>
  <c r="AR167" i="24"/>
  <c r="AQ167" i="24"/>
  <c r="AP167" i="24"/>
  <c r="AO167" i="24"/>
  <c r="AN167" i="24"/>
  <c r="AM167" i="24"/>
  <c r="AL167" i="24"/>
  <c r="AK167" i="24"/>
  <c r="AJ167" i="24"/>
  <c r="AI167" i="24"/>
  <c r="AT166" i="24"/>
  <c r="AS166" i="24"/>
  <c r="AR166" i="24"/>
  <c r="AQ166" i="24"/>
  <c r="AP166" i="24"/>
  <c r="AO166" i="24"/>
  <c r="AN166" i="24"/>
  <c r="AM166" i="24"/>
  <c r="AL166" i="24"/>
  <c r="AK166" i="24"/>
  <c r="AJ166" i="24"/>
  <c r="AI166" i="24"/>
  <c r="AT165" i="24"/>
  <c r="AS165" i="24"/>
  <c r="AR165" i="24"/>
  <c r="AQ165" i="24"/>
  <c r="AP165" i="24"/>
  <c r="AO165" i="24"/>
  <c r="AN165" i="24"/>
  <c r="AM165" i="24"/>
  <c r="AL165" i="24"/>
  <c r="AK165" i="24"/>
  <c r="AJ165" i="24"/>
  <c r="AI165" i="24"/>
  <c r="AT164" i="24"/>
  <c r="AS164" i="24"/>
  <c r="AR164" i="24"/>
  <c r="AQ164" i="24"/>
  <c r="AP164" i="24"/>
  <c r="AO164" i="24"/>
  <c r="AN164" i="24"/>
  <c r="AM164" i="24"/>
  <c r="AL164" i="24"/>
  <c r="AK164" i="24"/>
  <c r="AJ164" i="24"/>
  <c r="AI164" i="24"/>
  <c r="AT163" i="24"/>
  <c r="AS163" i="24"/>
  <c r="AR163" i="24"/>
  <c r="AQ163" i="24"/>
  <c r="AP163" i="24"/>
  <c r="AO163" i="24"/>
  <c r="AN163" i="24"/>
  <c r="AM163" i="24"/>
  <c r="AL163" i="24"/>
  <c r="AK163" i="24"/>
  <c r="AJ163" i="24"/>
  <c r="AI163" i="24"/>
  <c r="AT162" i="24"/>
  <c r="AS162" i="24"/>
  <c r="AR162" i="24"/>
  <c r="AQ162" i="24"/>
  <c r="AP162" i="24"/>
  <c r="AO162" i="24"/>
  <c r="AN162" i="24"/>
  <c r="AM162" i="24"/>
  <c r="AL162" i="24"/>
  <c r="AK162" i="24"/>
  <c r="AJ162" i="24"/>
  <c r="AI162" i="24"/>
  <c r="AT161" i="24"/>
  <c r="AS161" i="24"/>
  <c r="AR161" i="24"/>
  <c r="AQ161" i="24"/>
  <c r="AP161" i="24"/>
  <c r="AO161" i="24"/>
  <c r="AN161" i="24"/>
  <c r="AM161" i="24"/>
  <c r="AL161" i="24"/>
  <c r="AK161" i="24"/>
  <c r="AJ161" i="24"/>
  <c r="AI161" i="24"/>
  <c r="AT160" i="24"/>
  <c r="AS160" i="24"/>
  <c r="AR160" i="24"/>
  <c r="AQ160" i="24"/>
  <c r="AP160" i="24"/>
  <c r="AO160" i="24"/>
  <c r="AN160" i="24"/>
  <c r="AM160" i="24"/>
  <c r="AL160" i="24"/>
  <c r="AK160" i="24"/>
  <c r="AJ160" i="24"/>
  <c r="AI160" i="24"/>
  <c r="AT159" i="24"/>
  <c r="AS159" i="24"/>
  <c r="AR159" i="24"/>
  <c r="AQ159" i="24"/>
  <c r="AP159" i="24"/>
  <c r="AO159" i="24"/>
  <c r="AN159" i="24"/>
  <c r="AM159" i="24"/>
  <c r="AL159" i="24"/>
  <c r="AK159" i="24"/>
  <c r="AJ159" i="24"/>
  <c r="AI159" i="24"/>
  <c r="AT158" i="24"/>
  <c r="AS158" i="24"/>
  <c r="AR158" i="24"/>
  <c r="AQ158" i="24"/>
  <c r="AP158" i="24"/>
  <c r="AO158" i="24"/>
  <c r="AN158" i="24"/>
  <c r="AM158" i="24"/>
  <c r="AL158" i="24"/>
  <c r="AK158" i="24"/>
  <c r="AJ158" i="24"/>
  <c r="AI158" i="24"/>
  <c r="AT157" i="24"/>
  <c r="AS157" i="24"/>
  <c r="AR157" i="24"/>
  <c r="AQ157" i="24"/>
  <c r="AP157" i="24"/>
  <c r="AO157" i="24"/>
  <c r="AN157" i="24"/>
  <c r="AM157" i="24"/>
  <c r="AL157" i="24"/>
  <c r="AK157" i="24"/>
  <c r="AJ157" i="24"/>
  <c r="AI157" i="24"/>
  <c r="AT156" i="24"/>
  <c r="AS156" i="24"/>
  <c r="AR156" i="24"/>
  <c r="AQ156" i="24"/>
  <c r="AP156" i="24"/>
  <c r="AO156" i="24"/>
  <c r="AN156" i="24"/>
  <c r="AM156" i="24"/>
  <c r="AL156" i="24"/>
  <c r="AK156" i="24"/>
  <c r="AJ156" i="24"/>
  <c r="AI156" i="24"/>
  <c r="AT155" i="24"/>
  <c r="AS155" i="24"/>
  <c r="AR155" i="24"/>
  <c r="AQ155" i="24"/>
  <c r="AP155" i="24"/>
  <c r="AO155" i="24"/>
  <c r="AN155" i="24"/>
  <c r="AM155" i="24"/>
  <c r="AL155" i="24"/>
  <c r="AK155" i="24"/>
  <c r="AJ155" i="24"/>
  <c r="AI155" i="24"/>
  <c r="AT154" i="24"/>
  <c r="AS154" i="24"/>
  <c r="AR154" i="24"/>
  <c r="AQ154" i="24"/>
  <c r="AP154" i="24"/>
  <c r="AO154" i="24"/>
  <c r="AN154" i="24"/>
  <c r="AM154" i="24"/>
  <c r="AL154" i="24"/>
  <c r="AK154" i="24"/>
  <c r="AJ154" i="24"/>
  <c r="AI154" i="24"/>
  <c r="AT153" i="24"/>
  <c r="AS153" i="24"/>
  <c r="AR153" i="24"/>
  <c r="AQ153" i="24"/>
  <c r="AP153" i="24"/>
  <c r="AO153" i="24"/>
  <c r="AN153" i="24"/>
  <c r="AM153" i="24"/>
  <c r="AL153" i="24"/>
  <c r="AK153" i="24"/>
  <c r="AJ153" i="24"/>
  <c r="AI153" i="24"/>
  <c r="AT152" i="24"/>
  <c r="AS152" i="24"/>
  <c r="AR152" i="24"/>
  <c r="AQ152" i="24"/>
  <c r="AP152" i="24"/>
  <c r="AO152" i="24"/>
  <c r="AN152" i="24"/>
  <c r="AM152" i="24"/>
  <c r="AL152" i="24"/>
  <c r="AK152" i="24"/>
  <c r="AJ152" i="24"/>
  <c r="AI152" i="24"/>
  <c r="AD179" i="24"/>
  <c r="AC179" i="24"/>
  <c r="AB179" i="24"/>
  <c r="AA179" i="24"/>
  <c r="Z179" i="24"/>
  <c r="Y179" i="24"/>
  <c r="X179" i="24"/>
  <c r="W179" i="24"/>
  <c r="V179" i="24"/>
  <c r="U179" i="24"/>
  <c r="T179" i="24"/>
  <c r="S179" i="24"/>
  <c r="AD178" i="24"/>
  <c r="AC178" i="24"/>
  <c r="AB178" i="24"/>
  <c r="AA178" i="24"/>
  <c r="Z178" i="24"/>
  <c r="Y178" i="24"/>
  <c r="X178" i="24"/>
  <c r="W178" i="24"/>
  <c r="V178" i="24"/>
  <c r="U178" i="24"/>
  <c r="T178" i="24"/>
  <c r="S178" i="24"/>
  <c r="AD177" i="24"/>
  <c r="AC177" i="24"/>
  <c r="AB177" i="24"/>
  <c r="AA177" i="24"/>
  <c r="Z177" i="24"/>
  <c r="Y177" i="24"/>
  <c r="X177" i="24"/>
  <c r="W177" i="24"/>
  <c r="V177" i="24"/>
  <c r="U177" i="24"/>
  <c r="T177" i="24"/>
  <c r="S177" i="24"/>
  <c r="AD176" i="24"/>
  <c r="AC176" i="24"/>
  <c r="AB176" i="24"/>
  <c r="AA176" i="24"/>
  <c r="Z176" i="24"/>
  <c r="Y176" i="24"/>
  <c r="X176" i="24"/>
  <c r="W176" i="24"/>
  <c r="V176" i="24"/>
  <c r="U176" i="24"/>
  <c r="T176" i="24"/>
  <c r="S176" i="24"/>
  <c r="AD175" i="24"/>
  <c r="AC175" i="24"/>
  <c r="AB175" i="24"/>
  <c r="AA175" i="24"/>
  <c r="Z175" i="24"/>
  <c r="Y175" i="24"/>
  <c r="X175" i="24"/>
  <c r="W175" i="24"/>
  <c r="V175" i="24"/>
  <c r="U175" i="24"/>
  <c r="T175" i="24"/>
  <c r="S175" i="24"/>
  <c r="AD174" i="24"/>
  <c r="AC174" i="24"/>
  <c r="AB174" i="24"/>
  <c r="AA174" i="24"/>
  <c r="Z174" i="24"/>
  <c r="Y174" i="24"/>
  <c r="X174" i="24"/>
  <c r="W174" i="24"/>
  <c r="V174" i="24"/>
  <c r="U174" i="24"/>
  <c r="T174" i="24"/>
  <c r="S174" i="24"/>
  <c r="AD173" i="24"/>
  <c r="AC173" i="24"/>
  <c r="AB173" i="24"/>
  <c r="AA173" i="24"/>
  <c r="Z173" i="24"/>
  <c r="Y173" i="24"/>
  <c r="X173" i="24"/>
  <c r="W173" i="24"/>
  <c r="V173" i="24"/>
  <c r="U173" i="24"/>
  <c r="T173" i="24"/>
  <c r="S173" i="24"/>
  <c r="AD172" i="24"/>
  <c r="AC172" i="24"/>
  <c r="AB172" i="24"/>
  <c r="AA172" i="24"/>
  <c r="Z172" i="24"/>
  <c r="Y172" i="24"/>
  <c r="X172" i="24"/>
  <c r="W172" i="24"/>
  <c r="V172" i="24"/>
  <c r="U172" i="24"/>
  <c r="T172" i="24"/>
  <c r="S172" i="24"/>
  <c r="AD171" i="24"/>
  <c r="AC171" i="24"/>
  <c r="AB171" i="24"/>
  <c r="AA171" i="24"/>
  <c r="Z171" i="24"/>
  <c r="Y171" i="24"/>
  <c r="X171" i="24"/>
  <c r="W171" i="24"/>
  <c r="V171" i="24"/>
  <c r="U171" i="24"/>
  <c r="T171" i="24"/>
  <c r="S171" i="24"/>
  <c r="AD170" i="24"/>
  <c r="AC170" i="24"/>
  <c r="AB170" i="24"/>
  <c r="AA170" i="24"/>
  <c r="Z170" i="24"/>
  <c r="Y170" i="24"/>
  <c r="X170" i="24"/>
  <c r="W170" i="24"/>
  <c r="V170" i="24"/>
  <c r="U170" i="24"/>
  <c r="T170" i="24"/>
  <c r="S170" i="24"/>
  <c r="AD169" i="24"/>
  <c r="AC169" i="24"/>
  <c r="AB169" i="24"/>
  <c r="AA169" i="24"/>
  <c r="Z169" i="24"/>
  <c r="Y169" i="24"/>
  <c r="X169" i="24"/>
  <c r="W169" i="24"/>
  <c r="V169" i="24"/>
  <c r="U169" i="24"/>
  <c r="T169" i="24"/>
  <c r="S169" i="24"/>
  <c r="AD168" i="24"/>
  <c r="AC168" i="24"/>
  <c r="AB168" i="24"/>
  <c r="AA168" i="24"/>
  <c r="Z168" i="24"/>
  <c r="Y168" i="24"/>
  <c r="X168" i="24"/>
  <c r="W168" i="24"/>
  <c r="V168" i="24"/>
  <c r="U168" i="24"/>
  <c r="T168" i="24"/>
  <c r="S168" i="24"/>
  <c r="AD167" i="24"/>
  <c r="AC167" i="24"/>
  <c r="AB167" i="24"/>
  <c r="AA167" i="24"/>
  <c r="Z167" i="24"/>
  <c r="Y167" i="24"/>
  <c r="X167" i="24"/>
  <c r="W167" i="24"/>
  <c r="V167" i="24"/>
  <c r="U167" i="24"/>
  <c r="T167" i="24"/>
  <c r="S167" i="24"/>
  <c r="AD166" i="24"/>
  <c r="AC166" i="24"/>
  <c r="AB166" i="24"/>
  <c r="AA166" i="24"/>
  <c r="Z166" i="24"/>
  <c r="Y166" i="24"/>
  <c r="X166" i="24"/>
  <c r="W166" i="24"/>
  <c r="V166" i="24"/>
  <c r="U166" i="24"/>
  <c r="T166" i="24"/>
  <c r="S166" i="24"/>
  <c r="AD165" i="24"/>
  <c r="AC165" i="24"/>
  <c r="AB165" i="24"/>
  <c r="AA165" i="24"/>
  <c r="Z165" i="24"/>
  <c r="Y165" i="24"/>
  <c r="X165" i="24"/>
  <c r="W165" i="24"/>
  <c r="V165" i="24"/>
  <c r="U165" i="24"/>
  <c r="T165" i="24"/>
  <c r="S165" i="24"/>
  <c r="AD164" i="24"/>
  <c r="AC164" i="24"/>
  <c r="AB164" i="24"/>
  <c r="AA164" i="24"/>
  <c r="Z164" i="24"/>
  <c r="Y164" i="24"/>
  <c r="X164" i="24"/>
  <c r="W164" i="24"/>
  <c r="V164" i="24"/>
  <c r="U164" i="24"/>
  <c r="T164" i="24"/>
  <c r="S164" i="24"/>
  <c r="AD163" i="24"/>
  <c r="AC163" i="24"/>
  <c r="AB163" i="24"/>
  <c r="AA163" i="24"/>
  <c r="Z163" i="24"/>
  <c r="Y163" i="24"/>
  <c r="X163" i="24"/>
  <c r="W163" i="24"/>
  <c r="V163" i="24"/>
  <c r="U163" i="24"/>
  <c r="T163" i="24"/>
  <c r="S163" i="24"/>
  <c r="AD162" i="24"/>
  <c r="AC162" i="24"/>
  <c r="AB162" i="24"/>
  <c r="AA162" i="24"/>
  <c r="Z162" i="24"/>
  <c r="Y162" i="24"/>
  <c r="X162" i="24"/>
  <c r="W162" i="24"/>
  <c r="V162" i="24"/>
  <c r="U162" i="24"/>
  <c r="T162" i="24"/>
  <c r="S162" i="24"/>
  <c r="AD161" i="24"/>
  <c r="AC161" i="24"/>
  <c r="AB161" i="24"/>
  <c r="AA161" i="24"/>
  <c r="Z161" i="24"/>
  <c r="Y161" i="24"/>
  <c r="X161" i="24"/>
  <c r="W161" i="24"/>
  <c r="V161" i="24"/>
  <c r="U161" i="24"/>
  <c r="T161" i="24"/>
  <c r="S161" i="24"/>
  <c r="AD160" i="24"/>
  <c r="AC160" i="24"/>
  <c r="AB160" i="24"/>
  <c r="AA160" i="24"/>
  <c r="Z160" i="24"/>
  <c r="Y160" i="24"/>
  <c r="X160" i="24"/>
  <c r="W160" i="24"/>
  <c r="V160" i="24"/>
  <c r="U160" i="24"/>
  <c r="T160" i="24"/>
  <c r="S160" i="24"/>
  <c r="AD159" i="24"/>
  <c r="AC159" i="24"/>
  <c r="AB159" i="24"/>
  <c r="AA159" i="24"/>
  <c r="Z159" i="24"/>
  <c r="Y159" i="24"/>
  <c r="X159" i="24"/>
  <c r="W159" i="24"/>
  <c r="V159" i="24"/>
  <c r="U159" i="24"/>
  <c r="T159" i="24"/>
  <c r="S159" i="24"/>
  <c r="AD158" i="24"/>
  <c r="AC158" i="24"/>
  <c r="AB158" i="24"/>
  <c r="AA158" i="24"/>
  <c r="Z158" i="24"/>
  <c r="Y158" i="24"/>
  <c r="X158" i="24"/>
  <c r="W158" i="24"/>
  <c r="V158" i="24"/>
  <c r="U158" i="24"/>
  <c r="T158" i="24"/>
  <c r="S158" i="24"/>
  <c r="AD157" i="24"/>
  <c r="AC157" i="24"/>
  <c r="AB157" i="24"/>
  <c r="AA157" i="24"/>
  <c r="Z157" i="24"/>
  <c r="Y157" i="24"/>
  <c r="X157" i="24"/>
  <c r="W157" i="24"/>
  <c r="V157" i="24"/>
  <c r="U157" i="24"/>
  <c r="T157" i="24"/>
  <c r="S157" i="24"/>
  <c r="AD156" i="24"/>
  <c r="AC156" i="24"/>
  <c r="AB156" i="24"/>
  <c r="AA156" i="24"/>
  <c r="Z156" i="24"/>
  <c r="Y156" i="24"/>
  <c r="X156" i="24"/>
  <c r="W156" i="24"/>
  <c r="V156" i="24"/>
  <c r="U156" i="24"/>
  <c r="T156" i="24"/>
  <c r="S156" i="24"/>
  <c r="AD155" i="24"/>
  <c r="AC155" i="24"/>
  <c r="AB155" i="24"/>
  <c r="AA155" i="24"/>
  <c r="Z155" i="24"/>
  <c r="Y155" i="24"/>
  <c r="X155" i="24"/>
  <c r="W155" i="24"/>
  <c r="V155" i="24"/>
  <c r="U155" i="24"/>
  <c r="T155" i="24"/>
  <c r="S155" i="24"/>
  <c r="AD154" i="24"/>
  <c r="AC154" i="24"/>
  <c r="AB154" i="24"/>
  <c r="AA154" i="24"/>
  <c r="Z154" i="24"/>
  <c r="Y154" i="24"/>
  <c r="X154" i="24"/>
  <c r="W154" i="24"/>
  <c r="V154" i="24"/>
  <c r="U154" i="24"/>
  <c r="T154" i="24"/>
  <c r="S154" i="24"/>
  <c r="AD153" i="24"/>
  <c r="AC153" i="24"/>
  <c r="AB153" i="24"/>
  <c r="AA153" i="24"/>
  <c r="Z153" i="24"/>
  <c r="Y153" i="24"/>
  <c r="X153" i="24"/>
  <c r="W153" i="24"/>
  <c r="V153" i="24"/>
  <c r="U153" i="24"/>
  <c r="T153" i="24"/>
  <c r="S153" i="24"/>
  <c r="AD152" i="24"/>
  <c r="AC152" i="24"/>
  <c r="AB152" i="24"/>
  <c r="AA152" i="24"/>
  <c r="Z152" i="24"/>
  <c r="Y152" i="24"/>
  <c r="X152" i="24"/>
  <c r="W152" i="24"/>
  <c r="V152" i="24"/>
  <c r="U152" i="24"/>
  <c r="T152" i="24"/>
  <c r="S152" i="24"/>
  <c r="AD149" i="24"/>
  <c r="BF77" i="13" s="1"/>
  <c r="AC149" i="24"/>
  <c r="AB149" i="24"/>
  <c r="AA149" i="24"/>
  <c r="Z149" i="24"/>
  <c r="Y149" i="24"/>
  <c r="X149" i="24"/>
  <c r="W149" i="24"/>
  <c r="V149" i="24"/>
  <c r="U149" i="24"/>
  <c r="T149" i="24"/>
  <c r="AD148" i="24"/>
  <c r="AC148" i="24"/>
  <c r="AB148" i="24"/>
  <c r="AA148" i="24"/>
  <c r="Z148" i="24"/>
  <c r="Y148" i="24"/>
  <c r="X148" i="24"/>
  <c r="W148" i="24"/>
  <c r="V148" i="24"/>
  <c r="U148" i="24"/>
  <c r="T148" i="24"/>
  <c r="AD147" i="24"/>
  <c r="AC147" i="24"/>
  <c r="AB147" i="24"/>
  <c r="AA147" i="24"/>
  <c r="Z147" i="24"/>
  <c r="Y147" i="24"/>
  <c r="X147" i="24"/>
  <c r="W147" i="24"/>
  <c r="V147" i="24"/>
  <c r="U147" i="24"/>
  <c r="T147" i="24"/>
  <c r="AD146" i="24"/>
  <c r="AC146" i="24"/>
  <c r="AB146" i="24"/>
  <c r="AA146" i="24"/>
  <c r="Z146" i="24"/>
  <c r="Y146" i="24"/>
  <c r="X146" i="24"/>
  <c r="W146" i="24"/>
  <c r="V146" i="24"/>
  <c r="U146" i="24"/>
  <c r="T146" i="24"/>
  <c r="AD145" i="24"/>
  <c r="AC145" i="24"/>
  <c r="AB145" i="24"/>
  <c r="AA145" i="24"/>
  <c r="Z145" i="24"/>
  <c r="Y145" i="24"/>
  <c r="X145" i="24"/>
  <c r="W145" i="24"/>
  <c r="V145" i="24"/>
  <c r="U145" i="24"/>
  <c r="T145" i="24"/>
  <c r="AD144" i="24"/>
  <c r="AC144" i="24"/>
  <c r="AB144" i="24"/>
  <c r="AA144" i="24"/>
  <c r="Z144" i="24"/>
  <c r="Y144" i="24"/>
  <c r="X144" i="24"/>
  <c r="W144" i="24"/>
  <c r="V144" i="24"/>
  <c r="U144" i="24"/>
  <c r="T144" i="24"/>
  <c r="AD143" i="24"/>
  <c r="AC143" i="24"/>
  <c r="AB143" i="24"/>
  <c r="AA143" i="24"/>
  <c r="Z143" i="24"/>
  <c r="Y143" i="24"/>
  <c r="X143" i="24"/>
  <c r="W143" i="24"/>
  <c r="V143" i="24"/>
  <c r="U143" i="24"/>
  <c r="T143" i="24"/>
  <c r="AD142" i="24"/>
  <c r="AC142" i="24"/>
  <c r="AB142" i="24"/>
  <c r="AA142" i="24"/>
  <c r="Z142" i="24"/>
  <c r="Y142" i="24"/>
  <c r="X142" i="24"/>
  <c r="W142" i="24"/>
  <c r="V142" i="24"/>
  <c r="U142" i="24"/>
  <c r="T142" i="24"/>
  <c r="AD141" i="24"/>
  <c r="AC141" i="24"/>
  <c r="AB141" i="24"/>
  <c r="AA141" i="24"/>
  <c r="Z141" i="24"/>
  <c r="Y141" i="24"/>
  <c r="X141" i="24"/>
  <c r="W141" i="24"/>
  <c r="V141" i="24"/>
  <c r="U141" i="24"/>
  <c r="T141" i="24"/>
  <c r="AD140" i="24"/>
  <c r="AC140" i="24"/>
  <c r="AB140" i="24"/>
  <c r="AA140" i="24"/>
  <c r="Z140" i="24"/>
  <c r="Y140" i="24"/>
  <c r="X140" i="24"/>
  <c r="W140" i="24"/>
  <c r="V140" i="24"/>
  <c r="U140" i="24"/>
  <c r="T140" i="24"/>
  <c r="AD139" i="24"/>
  <c r="AC139" i="24"/>
  <c r="AB139" i="24"/>
  <c r="AA139" i="24"/>
  <c r="Z139" i="24"/>
  <c r="Y139" i="24"/>
  <c r="X139" i="24"/>
  <c r="W139" i="24"/>
  <c r="V139" i="24"/>
  <c r="U139" i="24"/>
  <c r="T139" i="24"/>
  <c r="AD138" i="24"/>
  <c r="AC138" i="24"/>
  <c r="AB138" i="24"/>
  <c r="AA138" i="24"/>
  <c r="Z138" i="24"/>
  <c r="Y138" i="24"/>
  <c r="X138" i="24"/>
  <c r="W138" i="24"/>
  <c r="V138" i="24"/>
  <c r="U138" i="24"/>
  <c r="T138" i="24"/>
  <c r="AD137" i="24"/>
  <c r="AC137" i="24"/>
  <c r="AB137" i="24"/>
  <c r="AA137" i="24"/>
  <c r="Z137" i="24"/>
  <c r="Y137" i="24"/>
  <c r="X137" i="24"/>
  <c r="W137" i="24"/>
  <c r="V137" i="24"/>
  <c r="U137" i="24"/>
  <c r="T137" i="24"/>
  <c r="AD136" i="24"/>
  <c r="AC136" i="24"/>
  <c r="AB136" i="24"/>
  <c r="AA136" i="24"/>
  <c r="Z136" i="24"/>
  <c r="Y136" i="24"/>
  <c r="X136" i="24"/>
  <c r="W136" i="24"/>
  <c r="V136" i="24"/>
  <c r="U136" i="24"/>
  <c r="T136" i="24"/>
  <c r="AD135" i="24"/>
  <c r="AC135" i="24"/>
  <c r="AB135" i="24"/>
  <c r="AA135" i="24"/>
  <c r="Z135" i="24"/>
  <c r="Y135" i="24"/>
  <c r="X135" i="24"/>
  <c r="W135" i="24"/>
  <c r="V135" i="24"/>
  <c r="U135" i="24"/>
  <c r="T135" i="24"/>
  <c r="AD134" i="24"/>
  <c r="AC134" i="24"/>
  <c r="AB134" i="24"/>
  <c r="AA134" i="24"/>
  <c r="Z134" i="24"/>
  <c r="Y134" i="24"/>
  <c r="X134" i="24"/>
  <c r="W134" i="24"/>
  <c r="V134" i="24"/>
  <c r="U134" i="24"/>
  <c r="T134" i="24"/>
  <c r="AD133" i="24"/>
  <c r="AC133" i="24"/>
  <c r="AB133" i="24"/>
  <c r="AA133" i="24"/>
  <c r="Z133" i="24"/>
  <c r="Y133" i="24"/>
  <c r="X133" i="24"/>
  <c r="W133" i="24"/>
  <c r="V133" i="24"/>
  <c r="U133" i="24"/>
  <c r="T133" i="24"/>
  <c r="AD132" i="24"/>
  <c r="AC132" i="24"/>
  <c r="AB132" i="24"/>
  <c r="AA132" i="24"/>
  <c r="Z132" i="24"/>
  <c r="Y132" i="24"/>
  <c r="X132" i="24"/>
  <c r="W132" i="24"/>
  <c r="V132" i="24"/>
  <c r="U132" i="24"/>
  <c r="T132" i="24"/>
  <c r="AD131" i="24"/>
  <c r="AC131" i="24"/>
  <c r="AB131" i="24"/>
  <c r="AA131" i="24"/>
  <c r="Z131" i="24"/>
  <c r="Y131" i="24"/>
  <c r="X131" i="24"/>
  <c r="W131" i="24"/>
  <c r="V131" i="24"/>
  <c r="U131" i="24"/>
  <c r="T131" i="24"/>
  <c r="AD130" i="24"/>
  <c r="AC130" i="24"/>
  <c r="AB130" i="24"/>
  <c r="AA130" i="24"/>
  <c r="Z130" i="24"/>
  <c r="Y130" i="24"/>
  <c r="X130" i="24"/>
  <c r="W130" i="24"/>
  <c r="V130" i="24"/>
  <c r="U130" i="24"/>
  <c r="T130" i="24"/>
  <c r="AD129" i="24"/>
  <c r="AC129" i="24"/>
  <c r="AB129" i="24"/>
  <c r="AA129" i="24"/>
  <c r="Z129" i="24"/>
  <c r="Y129" i="24"/>
  <c r="X129" i="24"/>
  <c r="W129" i="24"/>
  <c r="V129" i="24"/>
  <c r="U129" i="24"/>
  <c r="T129" i="24"/>
  <c r="AD128" i="24"/>
  <c r="AC128" i="24"/>
  <c r="AB128" i="24"/>
  <c r="AA128" i="24"/>
  <c r="Z128" i="24"/>
  <c r="Y128" i="24"/>
  <c r="X128" i="24"/>
  <c r="W128" i="24"/>
  <c r="V128" i="24"/>
  <c r="U128" i="24"/>
  <c r="T128" i="24"/>
  <c r="AD127" i="24"/>
  <c r="AC127" i="24"/>
  <c r="AB127" i="24"/>
  <c r="AA127" i="24"/>
  <c r="Z127" i="24"/>
  <c r="Y127" i="24"/>
  <c r="X127" i="24"/>
  <c r="W127" i="24"/>
  <c r="V127" i="24"/>
  <c r="U127" i="24"/>
  <c r="T127" i="24"/>
  <c r="AD126" i="24"/>
  <c r="AC126" i="24"/>
  <c r="AB126" i="24"/>
  <c r="AA126" i="24"/>
  <c r="Z126" i="24"/>
  <c r="Y126" i="24"/>
  <c r="X126" i="24"/>
  <c r="W126" i="24"/>
  <c r="V126" i="24"/>
  <c r="U126" i="24"/>
  <c r="T126" i="24"/>
  <c r="AD125" i="24"/>
  <c r="AC125" i="24"/>
  <c r="AB125" i="24"/>
  <c r="AA125" i="24"/>
  <c r="Z125" i="24"/>
  <c r="Y125" i="24"/>
  <c r="X125" i="24"/>
  <c r="W125" i="24"/>
  <c r="V125" i="24"/>
  <c r="U125" i="24"/>
  <c r="T125" i="24"/>
  <c r="AD124" i="24"/>
  <c r="AC124" i="24"/>
  <c r="AB124" i="24"/>
  <c r="AA124" i="24"/>
  <c r="Z124" i="24"/>
  <c r="Y124" i="24"/>
  <c r="X124" i="24"/>
  <c r="W124" i="24"/>
  <c r="V124" i="24"/>
  <c r="U124" i="24"/>
  <c r="T124" i="24"/>
  <c r="AD123" i="24"/>
  <c r="AC123" i="24"/>
  <c r="AB123" i="24"/>
  <c r="AA123" i="24"/>
  <c r="Z123" i="24"/>
  <c r="Y123" i="24"/>
  <c r="X123" i="24"/>
  <c r="W123" i="24"/>
  <c r="V123" i="24"/>
  <c r="U123" i="24"/>
  <c r="T123" i="24"/>
  <c r="AD122" i="24"/>
  <c r="AC122" i="24"/>
  <c r="AB122" i="24"/>
  <c r="AA122" i="24"/>
  <c r="Z122" i="24"/>
  <c r="Y122" i="24"/>
  <c r="X122" i="24"/>
  <c r="W122" i="24"/>
  <c r="V122" i="24"/>
  <c r="U122" i="24"/>
  <c r="T122" i="24"/>
  <c r="AD119" i="24"/>
  <c r="BV134" i="13" s="1"/>
  <c r="AD118" i="24"/>
  <c r="AD117" i="24"/>
  <c r="AD116" i="24"/>
  <c r="AD115" i="24"/>
  <c r="AD114" i="24"/>
  <c r="AD113" i="24"/>
  <c r="AD112" i="24"/>
  <c r="AD111" i="24"/>
  <c r="AD110" i="24"/>
  <c r="AD109" i="24"/>
  <c r="AD108" i="24"/>
  <c r="AD107" i="24"/>
  <c r="AD106" i="24"/>
  <c r="AD105" i="24"/>
  <c r="AD104" i="24"/>
  <c r="AD103" i="24"/>
  <c r="AD102" i="24"/>
  <c r="AD101" i="24"/>
  <c r="AD100" i="24"/>
  <c r="AD99" i="24"/>
  <c r="AD98" i="24"/>
  <c r="AD97" i="24"/>
  <c r="AD96" i="24"/>
  <c r="AD95" i="24"/>
  <c r="AD94" i="24"/>
  <c r="AD93" i="24"/>
  <c r="AD92" i="24"/>
  <c r="AC119" i="24"/>
  <c r="AC118" i="24"/>
  <c r="AC117" i="24"/>
  <c r="AC116" i="24"/>
  <c r="AC115" i="24"/>
  <c r="AC114" i="24"/>
  <c r="AC113" i="24"/>
  <c r="AC112" i="24"/>
  <c r="AC111" i="24"/>
  <c r="AC110" i="24"/>
  <c r="AC109" i="24"/>
  <c r="AC108" i="24"/>
  <c r="AC107" i="24"/>
  <c r="AC106" i="24"/>
  <c r="AC105" i="24"/>
  <c r="AC104" i="24"/>
  <c r="AC103" i="24"/>
  <c r="AC102" i="24"/>
  <c r="AC101" i="24"/>
  <c r="AC100" i="24"/>
  <c r="AC99" i="24"/>
  <c r="AC98" i="24"/>
  <c r="AC97" i="24"/>
  <c r="AC96" i="24"/>
  <c r="AC95" i="24"/>
  <c r="AC94" i="24"/>
  <c r="AC93" i="24"/>
  <c r="AC92" i="24"/>
  <c r="AB119" i="24"/>
  <c r="AB118" i="24"/>
  <c r="AB117" i="24"/>
  <c r="AB116" i="24"/>
  <c r="AB115" i="24"/>
  <c r="AB114" i="24"/>
  <c r="AB113" i="24"/>
  <c r="AB112" i="24"/>
  <c r="AB111" i="24"/>
  <c r="AB110" i="24"/>
  <c r="AB109" i="24"/>
  <c r="AB108" i="24"/>
  <c r="AB107" i="24"/>
  <c r="AB106" i="24"/>
  <c r="AB105" i="24"/>
  <c r="AB104" i="24"/>
  <c r="AB103" i="24"/>
  <c r="AB102" i="24"/>
  <c r="AB101" i="24"/>
  <c r="AB100" i="24"/>
  <c r="AB99" i="24"/>
  <c r="AB98" i="24"/>
  <c r="AB97" i="24"/>
  <c r="AB96" i="24"/>
  <c r="AB95" i="24"/>
  <c r="AB94" i="24"/>
  <c r="AB93" i="24"/>
  <c r="AB92" i="24"/>
  <c r="AA119" i="24"/>
  <c r="AA118" i="24"/>
  <c r="AA117" i="24"/>
  <c r="AA116" i="24"/>
  <c r="AA115" i="24"/>
  <c r="AA114" i="24"/>
  <c r="AA113" i="24"/>
  <c r="AA112" i="24"/>
  <c r="AA111" i="24"/>
  <c r="AA110" i="24"/>
  <c r="AA109" i="24"/>
  <c r="AA108" i="24"/>
  <c r="AA107" i="24"/>
  <c r="AA106" i="24"/>
  <c r="AA105" i="24"/>
  <c r="AA104" i="24"/>
  <c r="AA103" i="24"/>
  <c r="AA102" i="24"/>
  <c r="AA101" i="24"/>
  <c r="AA100" i="24"/>
  <c r="AA99" i="24"/>
  <c r="AA98" i="24"/>
  <c r="AA97" i="24"/>
  <c r="AA96" i="24"/>
  <c r="AA95" i="24"/>
  <c r="AA94" i="24"/>
  <c r="AA93" i="24"/>
  <c r="AA92" i="24"/>
  <c r="Z119" i="24"/>
  <c r="Z118" i="24"/>
  <c r="Z117" i="24"/>
  <c r="Z116" i="24"/>
  <c r="Z115" i="24"/>
  <c r="Z114" i="24"/>
  <c r="Z113" i="24"/>
  <c r="Z112" i="24"/>
  <c r="Z111" i="24"/>
  <c r="Z110" i="24"/>
  <c r="Z109" i="24"/>
  <c r="Z108" i="24"/>
  <c r="Z107" i="24"/>
  <c r="Z106" i="24"/>
  <c r="Z105" i="24"/>
  <c r="Z104" i="24"/>
  <c r="Z103" i="24"/>
  <c r="Z102" i="24"/>
  <c r="Z101" i="24"/>
  <c r="Z100" i="24"/>
  <c r="Z99" i="24"/>
  <c r="Z98" i="24"/>
  <c r="Z97" i="24"/>
  <c r="Z96" i="24"/>
  <c r="Z95" i="24"/>
  <c r="Z94" i="24"/>
  <c r="Z93" i="24"/>
  <c r="Z92" i="24"/>
  <c r="Y119" i="24"/>
  <c r="Y118" i="24"/>
  <c r="Y117" i="24"/>
  <c r="Y116" i="24"/>
  <c r="Y115" i="24"/>
  <c r="Y114" i="24"/>
  <c r="Y113" i="24"/>
  <c r="Y112" i="24"/>
  <c r="Y111" i="24"/>
  <c r="Y110" i="24"/>
  <c r="Y109" i="24"/>
  <c r="Y108" i="24"/>
  <c r="Y107" i="24"/>
  <c r="Y106" i="24"/>
  <c r="Y105" i="24"/>
  <c r="Y104" i="24"/>
  <c r="Y103" i="24"/>
  <c r="Y102" i="24"/>
  <c r="Y101" i="24"/>
  <c r="Y100" i="24"/>
  <c r="Y99" i="24"/>
  <c r="Y98" i="24"/>
  <c r="Y97" i="24"/>
  <c r="Y96" i="24"/>
  <c r="Y95" i="24"/>
  <c r="Y94" i="24"/>
  <c r="Y93" i="24"/>
  <c r="Y92" i="24"/>
  <c r="X119" i="24"/>
  <c r="X118" i="24"/>
  <c r="X117" i="24"/>
  <c r="X116" i="24"/>
  <c r="X115" i="24"/>
  <c r="X114" i="24"/>
  <c r="X113" i="24"/>
  <c r="X112" i="24"/>
  <c r="X111" i="24"/>
  <c r="X110" i="24"/>
  <c r="X109" i="24"/>
  <c r="X108" i="24"/>
  <c r="X107" i="24"/>
  <c r="X106" i="24"/>
  <c r="X105" i="24"/>
  <c r="X104" i="24"/>
  <c r="X103" i="24"/>
  <c r="X102" i="24"/>
  <c r="X101" i="24"/>
  <c r="X100" i="24"/>
  <c r="X99" i="24"/>
  <c r="X98" i="24"/>
  <c r="X97" i="24"/>
  <c r="X96" i="24"/>
  <c r="X95" i="24"/>
  <c r="X94" i="24"/>
  <c r="X93" i="24"/>
  <c r="X92" i="24"/>
  <c r="W119" i="24"/>
  <c r="W118" i="24"/>
  <c r="W117" i="24"/>
  <c r="W116" i="24"/>
  <c r="W115" i="24"/>
  <c r="W114" i="24"/>
  <c r="W113" i="24"/>
  <c r="W112" i="24"/>
  <c r="W111" i="24"/>
  <c r="W110" i="24"/>
  <c r="W109" i="24"/>
  <c r="W108" i="24"/>
  <c r="W107" i="24"/>
  <c r="W106" i="24"/>
  <c r="W105" i="24"/>
  <c r="W104" i="24"/>
  <c r="W103" i="24"/>
  <c r="W102" i="24"/>
  <c r="W101" i="24"/>
  <c r="W100" i="24"/>
  <c r="W99" i="24"/>
  <c r="W98" i="24"/>
  <c r="W97" i="24"/>
  <c r="W96" i="24"/>
  <c r="W95" i="24"/>
  <c r="W94" i="24"/>
  <c r="W93" i="24"/>
  <c r="W92" i="24"/>
  <c r="V119" i="24"/>
  <c r="V118" i="24"/>
  <c r="V117" i="24"/>
  <c r="V116" i="24"/>
  <c r="V115" i="24"/>
  <c r="V114" i="24"/>
  <c r="V113" i="24"/>
  <c r="V112" i="24"/>
  <c r="V111" i="24"/>
  <c r="V110" i="24"/>
  <c r="V109" i="24"/>
  <c r="V108" i="24"/>
  <c r="V107" i="24"/>
  <c r="V106" i="24"/>
  <c r="V105" i="24"/>
  <c r="V104" i="24"/>
  <c r="V103" i="24"/>
  <c r="V102" i="24"/>
  <c r="V101" i="24"/>
  <c r="V100" i="24"/>
  <c r="V99" i="24"/>
  <c r="V98" i="24"/>
  <c r="V97" i="24"/>
  <c r="V96" i="24"/>
  <c r="V95" i="24"/>
  <c r="V94" i="24"/>
  <c r="V93" i="24"/>
  <c r="V92" i="24"/>
  <c r="U119" i="24"/>
  <c r="U118" i="24"/>
  <c r="U117" i="24"/>
  <c r="U116" i="24"/>
  <c r="U115" i="24"/>
  <c r="U114" i="24"/>
  <c r="U113" i="24"/>
  <c r="U112" i="24"/>
  <c r="U111" i="24"/>
  <c r="U110" i="24"/>
  <c r="U109" i="24"/>
  <c r="U108" i="24"/>
  <c r="U107" i="24"/>
  <c r="U106" i="24"/>
  <c r="U105" i="24"/>
  <c r="U104" i="24"/>
  <c r="U103" i="24"/>
  <c r="U102" i="24"/>
  <c r="U101" i="24"/>
  <c r="U100" i="24"/>
  <c r="U99" i="24"/>
  <c r="U98" i="24"/>
  <c r="U97" i="24"/>
  <c r="U96" i="24"/>
  <c r="U95" i="24"/>
  <c r="U94" i="24"/>
  <c r="U93" i="24"/>
  <c r="U92" i="24"/>
  <c r="T119" i="24"/>
  <c r="T118" i="24"/>
  <c r="T117" i="24"/>
  <c r="T116" i="24"/>
  <c r="T115" i="24"/>
  <c r="T114" i="24"/>
  <c r="T113" i="24"/>
  <c r="T112" i="24"/>
  <c r="T111" i="24"/>
  <c r="T110" i="24"/>
  <c r="T109" i="24"/>
  <c r="T108" i="24"/>
  <c r="T107" i="24"/>
  <c r="T106" i="24"/>
  <c r="T105" i="24"/>
  <c r="T104" i="24"/>
  <c r="T103" i="24"/>
  <c r="T102" i="24"/>
  <c r="T101" i="24"/>
  <c r="T100" i="24"/>
  <c r="T99" i="24"/>
  <c r="T98" i="24"/>
  <c r="T97" i="24"/>
  <c r="T96" i="24"/>
  <c r="T95" i="24"/>
  <c r="T94" i="24"/>
  <c r="T93" i="24"/>
  <c r="T92" i="24"/>
  <c r="AD88" i="24"/>
  <c r="AC88" i="24"/>
  <c r="AB88" i="24"/>
  <c r="AA88" i="24"/>
  <c r="Z88" i="24"/>
  <c r="Y88" i="24"/>
  <c r="X88" i="24"/>
  <c r="W88" i="24"/>
  <c r="V88" i="24"/>
  <c r="U88" i="24"/>
  <c r="T88" i="24"/>
  <c r="AD87" i="24"/>
  <c r="AC87" i="24"/>
  <c r="AB87" i="24"/>
  <c r="AA87" i="24"/>
  <c r="Z87" i="24"/>
  <c r="Y87" i="24"/>
  <c r="X87" i="24"/>
  <c r="W87" i="24"/>
  <c r="V87" i="24"/>
  <c r="U87" i="24"/>
  <c r="T87" i="24"/>
  <c r="AD86" i="24"/>
  <c r="AC86" i="24"/>
  <c r="AB86" i="24"/>
  <c r="AA86" i="24"/>
  <c r="Z86" i="24"/>
  <c r="Y86" i="24"/>
  <c r="X86" i="24"/>
  <c r="W86" i="24"/>
  <c r="V86" i="24"/>
  <c r="U86" i="24"/>
  <c r="T86" i="24"/>
  <c r="AD85" i="24"/>
  <c r="AC85" i="24"/>
  <c r="AB85" i="24"/>
  <c r="AA85" i="24"/>
  <c r="Z85" i="24"/>
  <c r="Y85" i="24"/>
  <c r="X85" i="24"/>
  <c r="W85" i="24"/>
  <c r="V85" i="24"/>
  <c r="U85" i="24"/>
  <c r="T85" i="24"/>
  <c r="AD84" i="24"/>
  <c r="AC84" i="24"/>
  <c r="AB84" i="24"/>
  <c r="AA84" i="24"/>
  <c r="Z84" i="24"/>
  <c r="Y84" i="24"/>
  <c r="X84" i="24"/>
  <c r="W84" i="24"/>
  <c r="V84" i="24"/>
  <c r="U84" i="24"/>
  <c r="T84" i="24"/>
  <c r="AD83" i="24"/>
  <c r="AC83" i="24"/>
  <c r="AB83" i="24"/>
  <c r="AA83" i="24"/>
  <c r="Z83" i="24"/>
  <c r="Y83" i="24"/>
  <c r="X83" i="24"/>
  <c r="W83" i="24"/>
  <c r="V83" i="24"/>
  <c r="U83" i="24"/>
  <c r="T83" i="24"/>
  <c r="AD82" i="24"/>
  <c r="AC82" i="24"/>
  <c r="AB82" i="24"/>
  <c r="AA82" i="24"/>
  <c r="Z82" i="24"/>
  <c r="Y82" i="24"/>
  <c r="X82" i="24"/>
  <c r="W82" i="24"/>
  <c r="V82" i="24"/>
  <c r="U82" i="24"/>
  <c r="T82" i="24"/>
  <c r="AD81" i="24"/>
  <c r="AC81" i="24"/>
  <c r="AB81" i="24"/>
  <c r="AA81" i="24"/>
  <c r="Z81" i="24"/>
  <c r="Y81" i="24"/>
  <c r="X81" i="24"/>
  <c r="W81" i="24"/>
  <c r="V81" i="24"/>
  <c r="U81" i="24"/>
  <c r="T81" i="24"/>
  <c r="AD80" i="24"/>
  <c r="AC80" i="24"/>
  <c r="AB80" i="24"/>
  <c r="AA80" i="24"/>
  <c r="Z80" i="24"/>
  <c r="Y80" i="24"/>
  <c r="X80" i="24"/>
  <c r="W80" i="24"/>
  <c r="V80" i="24"/>
  <c r="U80" i="24"/>
  <c r="T80" i="24"/>
  <c r="AD79" i="24"/>
  <c r="AC79" i="24"/>
  <c r="AB79" i="24"/>
  <c r="AA79" i="24"/>
  <c r="Z79" i="24"/>
  <c r="Y79" i="24"/>
  <c r="X79" i="24"/>
  <c r="W79" i="24"/>
  <c r="V79" i="24"/>
  <c r="U79" i="24"/>
  <c r="T79" i="24"/>
  <c r="AD78" i="24"/>
  <c r="AC78" i="24"/>
  <c r="AB78" i="24"/>
  <c r="AA78" i="24"/>
  <c r="Z78" i="24"/>
  <c r="Y78" i="24"/>
  <c r="X78" i="24"/>
  <c r="W78" i="24"/>
  <c r="V78" i="24"/>
  <c r="U78" i="24"/>
  <c r="T78" i="24"/>
  <c r="AD77" i="24"/>
  <c r="AC77" i="24"/>
  <c r="AB77" i="24"/>
  <c r="AA77" i="24"/>
  <c r="Z77" i="24"/>
  <c r="Y77" i="24"/>
  <c r="X77" i="24"/>
  <c r="W77" i="24"/>
  <c r="V77" i="24"/>
  <c r="U77" i="24"/>
  <c r="T77" i="24"/>
  <c r="AD76" i="24"/>
  <c r="AC76" i="24"/>
  <c r="AB76" i="24"/>
  <c r="AA76" i="24"/>
  <c r="Z76" i="24"/>
  <c r="Y76" i="24"/>
  <c r="X76" i="24"/>
  <c r="W76" i="24"/>
  <c r="V76" i="24"/>
  <c r="U76" i="24"/>
  <c r="T76" i="24"/>
  <c r="AD75" i="24"/>
  <c r="AC75" i="24"/>
  <c r="AB75" i="24"/>
  <c r="AA75" i="24"/>
  <c r="Z75" i="24"/>
  <c r="Y75" i="24"/>
  <c r="X75" i="24"/>
  <c r="W75" i="24"/>
  <c r="V75" i="24"/>
  <c r="U75" i="24"/>
  <c r="T75" i="24"/>
  <c r="AD74" i="24"/>
  <c r="AC74" i="24"/>
  <c r="AB74" i="24"/>
  <c r="AA74" i="24"/>
  <c r="Z74" i="24"/>
  <c r="Y74" i="24"/>
  <c r="X74" i="24"/>
  <c r="W74" i="24"/>
  <c r="V74" i="24"/>
  <c r="U74" i="24"/>
  <c r="T74" i="24"/>
  <c r="AD73" i="24"/>
  <c r="AC73" i="24"/>
  <c r="AB73" i="24"/>
  <c r="AA73" i="24"/>
  <c r="Z73" i="24"/>
  <c r="Y73" i="24"/>
  <c r="X73" i="24"/>
  <c r="W73" i="24"/>
  <c r="V73" i="24"/>
  <c r="U73" i="24"/>
  <c r="T73" i="24"/>
  <c r="AD72" i="24"/>
  <c r="AC72" i="24"/>
  <c r="AB72" i="24"/>
  <c r="AA72" i="24"/>
  <c r="Z72" i="24"/>
  <c r="Y72" i="24"/>
  <c r="X72" i="24"/>
  <c r="W72" i="24"/>
  <c r="V72" i="24"/>
  <c r="U72" i="24"/>
  <c r="T72" i="24"/>
  <c r="AD71" i="24"/>
  <c r="AC71" i="24"/>
  <c r="AB71" i="24"/>
  <c r="AA71" i="24"/>
  <c r="Z71" i="24"/>
  <c r="Y71" i="24"/>
  <c r="X71" i="24"/>
  <c r="W71" i="24"/>
  <c r="V71" i="24"/>
  <c r="U71" i="24"/>
  <c r="T71" i="24"/>
  <c r="AD70" i="24"/>
  <c r="AC70" i="24"/>
  <c r="AB70" i="24"/>
  <c r="AA70" i="24"/>
  <c r="Z70" i="24"/>
  <c r="Y70" i="24"/>
  <c r="X70" i="24"/>
  <c r="W70" i="24"/>
  <c r="V70" i="24"/>
  <c r="U70" i="24"/>
  <c r="T70" i="24"/>
  <c r="AD69" i="24"/>
  <c r="AC69" i="24"/>
  <c r="AB69" i="24"/>
  <c r="AA69" i="24"/>
  <c r="Z69" i="24"/>
  <c r="Y69" i="24"/>
  <c r="X69" i="24"/>
  <c r="W69" i="24"/>
  <c r="V69" i="24"/>
  <c r="U69" i="24"/>
  <c r="T69" i="24"/>
  <c r="AD68" i="24"/>
  <c r="AC68" i="24"/>
  <c r="AB68" i="24"/>
  <c r="AA68" i="24"/>
  <c r="Z68" i="24"/>
  <c r="Y68" i="24"/>
  <c r="X68" i="24"/>
  <c r="W68" i="24"/>
  <c r="V68" i="24"/>
  <c r="U68" i="24"/>
  <c r="T68" i="24"/>
  <c r="AD67" i="24"/>
  <c r="AC67" i="24"/>
  <c r="AB67" i="24"/>
  <c r="AA67" i="24"/>
  <c r="Z67" i="24"/>
  <c r="Y67" i="24"/>
  <c r="X67" i="24"/>
  <c r="W67" i="24"/>
  <c r="V67" i="24"/>
  <c r="U67" i="24"/>
  <c r="T67" i="24"/>
  <c r="AD66" i="24"/>
  <c r="AC66" i="24"/>
  <c r="AB66" i="24"/>
  <c r="AA66" i="24"/>
  <c r="Z66" i="24"/>
  <c r="Y66" i="24"/>
  <c r="X66" i="24"/>
  <c r="W66" i="24"/>
  <c r="V66" i="24"/>
  <c r="U66" i="24"/>
  <c r="T66" i="24"/>
  <c r="AD65" i="24"/>
  <c r="AC65" i="24"/>
  <c r="AB65" i="24"/>
  <c r="AA65" i="24"/>
  <c r="Z65" i="24"/>
  <c r="Y65" i="24"/>
  <c r="X65" i="24"/>
  <c r="W65" i="24"/>
  <c r="V65" i="24"/>
  <c r="U65" i="24"/>
  <c r="T65" i="24"/>
  <c r="AD64" i="24"/>
  <c r="AC64" i="24"/>
  <c r="AB64" i="24"/>
  <c r="AA64" i="24"/>
  <c r="Z64" i="24"/>
  <c r="Y64" i="24"/>
  <c r="X64" i="24"/>
  <c r="W64" i="24"/>
  <c r="V64" i="24"/>
  <c r="U64" i="24"/>
  <c r="T64" i="24"/>
  <c r="AD63" i="24"/>
  <c r="AC63" i="24"/>
  <c r="AB63" i="24"/>
  <c r="AA63" i="24"/>
  <c r="Z63" i="24"/>
  <c r="Y63" i="24"/>
  <c r="X63" i="24"/>
  <c r="W63" i="24"/>
  <c r="V63" i="24"/>
  <c r="U63" i="24"/>
  <c r="T63" i="24"/>
  <c r="AD62" i="24"/>
  <c r="AC62" i="24"/>
  <c r="AB62" i="24"/>
  <c r="AA62" i="24"/>
  <c r="Z62" i="24"/>
  <c r="Y62" i="24"/>
  <c r="X62" i="24"/>
  <c r="W62" i="24"/>
  <c r="V62" i="24"/>
  <c r="U62" i="24"/>
  <c r="T62" i="24"/>
  <c r="AD58" i="24"/>
  <c r="AC58" i="24"/>
  <c r="AB58" i="24"/>
  <c r="AA58" i="24"/>
  <c r="Z58" i="24"/>
  <c r="Y58" i="24"/>
  <c r="X58" i="24"/>
  <c r="W58" i="24"/>
  <c r="V58" i="24"/>
  <c r="U58" i="24"/>
  <c r="T58" i="24"/>
  <c r="AD57" i="24"/>
  <c r="AC57" i="24"/>
  <c r="AB57" i="24"/>
  <c r="AA57" i="24"/>
  <c r="Z57" i="24"/>
  <c r="Y57" i="24"/>
  <c r="X57" i="24"/>
  <c r="W57" i="24"/>
  <c r="V57" i="24"/>
  <c r="U57" i="24"/>
  <c r="T57" i="24"/>
  <c r="AD56" i="24"/>
  <c r="AC56" i="24"/>
  <c r="AB56" i="24"/>
  <c r="AA56" i="24"/>
  <c r="Z56" i="24"/>
  <c r="Y56" i="24"/>
  <c r="X56" i="24"/>
  <c r="W56" i="24"/>
  <c r="V56" i="24"/>
  <c r="U56" i="24"/>
  <c r="T56" i="24"/>
  <c r="AD55" i="24"/>
  <c r="AC55" i="24"/>
  <c r="AB55" i="24"/>
  <c r="AA55" i="24"/>
  <c r="Z55" i="24"/>
  <c r="Y55" i="24"/>
  <c r="X55" i="24"/>
  <c r="W55" i="24"/>
  <c r="V55" i="24"/>
  <c r="U55" i="24"/>
  <c r="T55" i="24"/>
  <c r="AD54" i="24"/>
  <c r="AC54" i="24"/>
  <c r="AB54" i="24"/>
  <c r="AA54" i="24"/>
  <c r="Z54" i="24"/>
  <c r="Y54" i="24"/>
  <c r="X54" i="24"/>
  <c r="W54" i="24"/>
  <c r="V54" i="24"/>
  <c r="U54" i="24"/>
  <c r="T54" i="24"/>
  <c r="AD53" i="24"/>
  <c r="AC53" i="24"/>
  <c r="AB53" i="24"/>
  <c r="AA53" i="24"/>
  <c r="Z53" i="24"/>
  <c r="Y53" i="24"/>
  <c r="X53" i="24"/>
  <c r="W53" i="24"/>
  <c r="V53" i="24"/>
  <c r="U53" i="24"/>
  <c r="T53" i="24"/>
  <c r="AD52" i="24"/>
  <c r="AC52" i="24"/>
  <c r="AB52" i="24"/>
  <c r="AA52" i="24"/>
  <c r="Z52" i="24"/>
  <c r="Y52" i="24"/>
  <c r="X52" i="24"/>
  <c r="W52" i="24"/>
  <c r="V52" i="24"/>
  <c r="U52" i="24"/>
  <c r="T52" i="24"/>
  <c r="AD51" i="24"/>
  <c r="AC51" i="24"/>
  <c r="AB51" i="24"/>
  <c r="AA51" i="24"/>
  <c r="Z51" i="24"/>
  <c r="Y51" i="24"/>
  <c r="X51" i="24"/>
  <c r="W51" i="24"/>
  <c r="V51" i="24"/>
  <c r="U51" i="24"/>
  <c r="T51" i="24"/>
  <c r="AD50" i="24"/>
  <c r="AC50" i="24"/>
  <c r="AB50" i="24"/>
  <c r="AA50" i="24"/>
  <c r="Z50" i="24"/>
  <c r="Y50" i="24"/>
  <c r="X50" i="24"/>
  <c r="W50" i="24"/>
  <c r="V50" i="24"/>
  <c r="U50" i="24"/>
  <c r="T50" i="24"/>
  <c r="AD49" i="24"/>
  <c r="AC49" i="24"/>
  <c r="AB49" i="24"/>
  <c r="AA49" i="24"/>
  <c r="Z49" i="24"/>
  <c r="Y49" i="24"/>
  <c r="X49" i="24"/>
  <c r="W49" i="24"/>
  <c r="V49" i="24"/>
  <c r="U49" i="24"/>
  <c r="T49" i="24"/>
  <c r="AD48" i="24"/>
  <c r="AC48" i="24"/>
  <c r="AB48" i="24"/>
  <c r="AA48" i="24"/>
  <c r="Z48" i="24"/>
  <c r="Y48" i="24"/>
  <c r="X48" i="24"/>
  <c r="W48" i="24"/>
  <c r="V48" i="24"/>
  <c r="U48" i="24"/>
  <c r="T48" i="24"/>
  <c r="AD47" i="24"/>
  <c r="AC47" i="24"/>
  <c r="AB47" i="24"/>
  <c r="AA47" i="24"/>
  <c r="Z47" i="24"/>
  <c r="Y47" i="24"/>
  <c r="X47" i="24"/>
  <c r="W47" i="24"/>
  <c r="V47" i="24"/>
  <c r="U47" i="24"/>
  <c r="T47" i="24"/>
  <c r="AD46" i="24"/>
  <c r="AC46" i="24"/>
  <c r="AB46" i="24"/>
  <c r="AA46" i="24"/>
  <c r="Z46" i="24"/>
  <c r="Y46" i="24"/>
  <c r="X46" i="24"/>
  <c r="W46" i="24"/>
  <c r="V46" i="24"/>
  <c r="U46" i="24"/>
  <c r="T46" i="24"/>
  <c r="AD45" i="24"/>
  <c r="AC45" i="24"/>
  <c r="AB45" i="24"/>
  <c r="AA45" i="24"/>
  <c r="Z45" i="24"/>
  <c r="Y45" i="24"/>
  <c r="X45" i="24"/>
  <c r="W45" i="24"/>
  <c r="V45" i="24"/>
  <c r="U45" i="24"/>
  <c r="T45" i="24"/>
  <c r="AD44" i="24"/>
  <c r="AC44" i="24"/>
  <c r="AB44" i="24"/>
  <c r="AA44" i="24"/>
  <c r="Z44" i="24"/>
  <c r="Y44" i="24"/>
  <c r="X44" i="24"/>
  <c r="W44" i="24"/>
  <c r="V44" i="24"/>
  <c r="U44" i="24"/>
  <c r="T44" i="24"/>
  <c r="AD43" i="24"/>
  <c r="AC43" i="24"/>
  <c r="AB43" i="24"/>
  <c r="AA43" i="24"/>
  <c r="Z43" i="24"/>
  <c r="Y43" i="24"/>
  <c r="X43" i="24"/>
  <c r="W43" i="24"/>
  <c r="V43" i="24"/>
  <c r="U43" i="24"/>
  <c r="T43" i="24"/>
  <c r="AD42" i="24"/>
  <c r="AC42" i="24"/>
  <c r="AB42" i="24"/>
  <c r="AA42" i="24"/>
  <c r="Z42" i="24"/>
  <c r="Y42" i="24"/>
  <c r="X42" i="24"/>
  <c r="W42" i="24"/>
  <c r="V42" i="24"/>
  <c r="U42" i="24"/>
  <c r="T42" i="24"/>
  <c r="AD41" i="24"/>
  <c r="AC41" i="24"/>
  <c r="AB41" i="24"/>
  <c r="AA41" i="24"/>
  <c r="Z41" i="24"/>
  <c r="Y41" i="24"/>
  <c r="X41" i="24"/>
  <c r="W41" i="24"/>
  <c r="V41" i="24"/>
  <c r="U41" i="24"/>
  <c r="T41" i="24"/>
  <c r="AD40" i="24"/>
  <c r="AC40" i="24"/>
  <c r="AB40" i="24"/>
  <c r="AA40" i="24"/>
  <c r="Z40" i="24"/>
  <c r="Y40" i="24"/>
  <c r="X40" i="24"/>
  <c r="W40" i="24"/>
  <c r="V40" i="24"/>
  <c r="U40" i="24"/>
  <c r="T40" i="24"/>
  <c r="AD39" i="24"/>
  <c r="AC39" i="24"/>
  <c r="AB39" i="24"/>
  <c r="AA39" i="24"/>
  <c r="Z39" i="24"/>
  <c r="Y39" i="24"/>
  <c r="X39" i="24"/>
  <c r="W39" i="24"/>
  <c r="V39" i="24"/>
  <c r="U39" i="24"/>
  <c r="T39" i="24"/>
  <c r="AD38" i="24"/>
  <c r="AC38" i="24"/>
  <c r="AB38" i="24"/>
  <c r="AA38" i="24"/>
  <c r="Z38" i="24"/>
  <c r="Y38" i="24"/>
  <c r="X38" i="24"/>
  <c r="W38" i="24"/>
  <c r="V38" i="24"/>
  <c r="U38" i="24"/>
  <c r="T38" i="24"/>
  <c r="AD37" i="24"/>
  <c r="AC37" i="24"/>
  <c r="AB37" i="24"/>
  <c r="AA37" i="24"/>
  <c r="Z37" i="24"/>
  <c r="Y37" i="24"/>
  <c r="X37" i="24"/>
  <c r="W37" i="24"/>
  <c r="V37" i="24"/>
  <c r="U37" i="24"/>
  <c r="T37" i="24"/>
  <c r="AD36" i="24"/>
  <c r="AC36" i="24"/>
  <c r="AB36" i="24"/>
  <c r="AA36" i="24"/>
  <c r="Z36" i="24"/>
  <c r="Y36" i="24"/>
  <c r="X36" i="24"/>
  <c r="W36" i="24"/>
  <c r="V36" i="24"/>
  <c r="U36" i="24"/>
  <c r="T36" i="24"/>
  <c r="AD35" i="24"/>
  <c r="AC35" i="24"/>
  <c r="AB35" i="24"/>
  <c r="AA35" i="24"/>
  <c r="Z35" i="24"/>
  <c r="Y35" i="24"/>
  <c r="X35" i="24"/>
  <c r="W35" i="24"/>
  <c r="V35" i="24"/>
  <c r="U35" i="24"/>
  <c r="T35" i="24"/>
  <c r="AD34" i="24"/>
  <c r="AC34" i="24"/>
  <c r="AB34" i="24"/>
  <c r="AA34" i="24"/>
  <c r="Z34" i="24"/>
  <c r="Y34" i="24"/>
  <c r="X34" i="24"/>
  <c r="W34" i="24"/>
  <c r="V34" i="24"/>
  <c r="U34" i="24"/>
  <c r="T34" i="24"/>
  <c r="AD33" i="24"/>
  <c r="AC33" i="24"/>
  <c r="AB33" i="24"/>
  <c r="AA33" i="24"/>
  <c r="Z33" i="24"/>
  <c r="Y33" i="24"/>
  <c r="X33" i="24"/>
  <c r="W33" i="24"/>
  <c r="V33" i="24"/>
  <c r="U33" i="24"/>
  <c r="T33" i="24"/>
  <c r="AD32" i="24"/>
  <c r="AC32" i="24"/>
  <c r="AB32" i="24"/>
  <c r="AA32" i="24"/>
  <c r="Z32" i="24"/>
  <c r="Y32" i="24"/>
  <c r="X32" i="24"/>
  <c r="W32" i="24"/>
  <c r="V32" i="24"/>
  <c r="U32" i="24"/>
  <c r="T32" i="24"/>
  <c r="AD28" i="24"/>
  <c r="AD27" i="24"/>
  <c r="AD26" i="24"/>
  <c r="AD25" i="24"/>
  <c r="AD24" i="24"/>
  <c r="AD23" i="24"/>
  <c r="AD22" i="24"/>
  <c r="AD21" i="24"/>
  <c r="AD20" i="24"/>
  <c r="AD19" i="24"/>
  <c r="AD18" i="24"/>
  <c r="AD17" i="24"/>
  <c r="AD16" i="24"/>
  <c r="AD15" i="24"/>
  <c r="AD14" i="24"/>
  <c r="AD13" i="24"/>
  <c r="AD12" i="24"/>
  <c r="AD11" i="24"/>
  <c r="AD10" i="24"/>
  <c r="AD9" i="24"/>
  <c r="AD8" i="24"/>
  <c r="AD7" i="24"/>
  <c r="AD6" i="24"/>
  <c r="AD5" i="24"/>
  <c r="AD4" i="24"/>
  <c r="AD3" i="24"/>
  <c r="AD2" i="24"/>
  <c r="AC28" i="24"/>
  <c r="AC27" i="24"/>
  <c r="AC26" i="24"/>
  <c r="AC25" i="24"/>
  <c r="AC24" i="24"/>
  <c r="AC23" i="24"/>
  <c r="AC22" i="24"/>
  <c r="AC21" i="24"/>
  <c r="AC20" i="24"/>
  <c r="AC19" i="24"/>
  <c r="AC18" i="24"/>
  <c r="AC17" i="24"/>
  <c r="AC16" i="24"/>
  <c r="AC15" i="24"/>
  <c r="AC14" i="24"/>
  <c r="AC13" i="24"/>
  <c r="AC12" i="24"/>
  <c r="AC11" i="24"/>
  <c r="AC10" i="24"/>
  <c r="AC9" i="24"/>
  <c r="AC8" i="24"/>
  <c r="AC7" i="24"/>
  <c r="AC6" i="24"/>
  <c r="AC5" i="24"/>
  <c r="AC4" i="24"/>
  <c r="AC3" i="24"/>
  <c r="AC2" i="24"/>
  <c r="AB28" i="24"/>
  <c r="AB27" i="24"/>
  <c r="AB26" i="24"/>
  <c r="AB25" i="24"/>
  <c r="AB24" i="24"/>
  <c r="AB23" i="24"/>
  <c r="AB22" i="24"/>
  <c r="AB21" i="24"/>
  <c r="AB20" i="24"/>
  <c r="AB19" i="24"/>
  <c r="AB18" i="24"/>
  <c r="AB17" i="24"/>
  <c r="AB16" i="24"/>
  <c r="AB15" i="24"/>
  <c r="AB14" i="24"/>
  <c r="AB13" i="24"/>
  <c r="AB12" i="24"/>
  <c r="AB11" i="24"/>
  <c r="AB10" i="24"/>
  <c r="AB9" i="24"/>
  <c r="AB8" i="24"/>
  <c r="AB7" i="24"/>
  <c r="AB6" i="24"/>
  <c r="AB5" i="24"/>
  <c r="AB4" i="24"/>
  <c r="AB3" i="24"/>
  <c r="AB2" i="24"/>
  <c r="AA28" i="24"/>
  <c r="AA27" i="24"/>
  <c r="AA26" i="24"/>
  <c r="AA25" i="24"/>
  <c r="AA24" i="24"/>
  <c r="AA23" i="24"/>
  <c r="AA22" i="24"/>
  <c r="AA21" i="24"/>
  <c r="AA20" i="24"/>
  <c r="AA19" i="24"/>
  <c r="AA18" i="24"/>
  <c r="AA17" i="24"/>
  <c r="AA16" i="24"/>
  <c r="AA15" i="24"/>
  <c r="AA14" i="24"/>
  <c r="AA13" i="24"/>
  <c r="AA12" i="24"/>
  <c r="AA11" i="24"/>
  <c r="AA10" i="24"/>
  <c r="AA9" i="24"/>
  <c r="AA8" i="24"/>
  <c r="AA7" i="24"/>
  <c r="AA6" i="24"/>
  <c r="AA5" i="24"/>
  <c r="AA4" i="24"/>
  <c r="AA3" i="24"/>
  <c r="AA2" i="24"/>
  <c r="Z28" i="24"/>
  <c r="Z27" i="24"/>
  <c r="Z26" i="24"/>
  <c r="Z25" i="24"/>
  <c r="Z24" i="24"/>
  <c r="Z23" i="24"/>
  <c r="Z22" i="24"/>
  <c r="Z21" i="24"/>
  <c r="Z20" i="24"/>
  <c r="Z19" i="24"/>
  <c r="Z18" i="24"/>
  <c r="Z17" i="24"/>
  <c r="Z16" i="24"/>
  <c r="Z15" i="24"/>
  <c r="Z14" i="24"/>
  <c r="Z13" i="24"/>
  <c r="Z12" i="24"/>
  <c r="Z11" i="24"/>
  <c r="Z10" i="24"/>
  <c r="Z9" i="24"/>
  <c r="Z8" i="24"/>
  <c r="Z7" i="24"/>
  <c r="Z6" i="24"/>
  <c r="Z5" i="24"/>
  <c r="Z4" i="24"/>
  <c r="Z3" i="24"/>
  <c r="Z2" i="24"/>
  <c r="Y28" i="24"/>
  <c r="Y27" i="24"/>
  <c r="Y26" i="24"/>
  <c r="Y25" i="24"/>
  <c r="Y24" i="24"/>
  <c r="Y23" i="24"/>
  <c r="Y22" i="24"/>
  <c r="Y21" i="24"/>
  <c r="Y20" i="24"/>
  <c r="Y19" i="24"/>
  <c r="Y18" i="24"/>
  <c r="Y17" i="24"/>
  <c r="Y16" i="24"/>
  <c r="Y15" i="24"/>
  <c r="Y14" i="24"/>
  <c r="Y13" i="24"/>
  <c r="Y12" i="24"/>
  <c r="Y11" i="24"/>
  <c r="Y10" i="24"/>
  <c r="Y9" i="24"/>
  <c r="Y8" i="24"/>
  <c r="Y7" i="24"/>
  <c r="Y6" i="24"/>
  <c r="Y5" i="24"/>
  <c r="Y4" i="24"/>
  <c r="Y3" i="24"/>
  <c r="Y2" i="24"/>
  <c r="X28" i="24"/>
  <c r="X27" i="24"/>
  <c r="X26" i="24"/>
  <c r="X25" i="24"/>
  <c r="X24" i="24"/>
  <c r="X23" i="24"/>
  <c r="X22" i="24"/>
  <c r="X21" i="24"/>
  <c r="X20" i="24"/>
  <c r="X19" i="24"/>
  <c r="X18" i="24"/>
  <c r="X17" i="24"/>
  <c r="X16" i="24"/>
  <c r="X15" i="24"/>
  <c r="X14" i="24"/>
  <c r="X13" i="24"/>
  <c r="X12" i="24"/>
  <c r="X11" i="24"/>
  <c r="X10" i="24"/>
  <c r="X9" i="24"/>
  <c r="X8" i="24"/>
  <c r="X7" i="24"/>
  <c r="X6" i="24"/>
  <c r="X5" i="24"/>
  <c r="X4" i="24"/>
  <c r="X3" i="24"/>
  <c r="X2" i="24"/>
  <c r="W28" i="24"/>
  <c r="W27" i="24"/>
  <c r="W26" i="24"/>
  <c r="W25" i="24"/>
  <c r="W24" i="24"/>
  <c r="W23" i="24"/>
  <c r="W22" i="24"/>
  <c r="W21" i="24"/>
  <c r="W20" i="24"/>
  <c r="W19" i="24"/>
  <c r="W18" i="24"/>
  <c r="W17" i="24"/>
  <c r="W16" i="24"/>
  <c r="W15" i="24"/>
  <c r="W14" i="24"/>
  <c r="W13" i="24"/>
  <c r="W12" i="24"/>
  <c r="W11" i="24"/>
  <c r="W10" i="24"/>
  <c r="W9" i="24"/>
  <c r="W8" i="24"/>
  <c r="W7" i="24"/>
  <c r="W6" i="24"/>
  <c r="W5" i="24"/>
  <c r="W4" i="24"/>
  <c r="W3" i="24"/>
  <c r="W2" i="24"/>
  <c r="V28" i="24"/>
  <c r="V27" i="24"/>
  <c r="V26" i="24"/>
  <c r="V25" i="24"/>
  <c r="V24" i="24"/>
  <c r="V23" i="24"/>
  <c r="V22" i="24"/>
  <c r="V21" i="24"/>
  <c r="V20" i="24"/>
  <c r="V19" i="24"/>
  <c r="V18" i="24"/>
  <c r="V17" i="24"/>
  <c r="V16" i="24"/>
  <c r="V15" i="24"/>
  <c r="V14" i="24"/>
  <c r="V13" i="24"/>
  <c r="V12" i="24"/>
  <c r="V11" i="24"/>
  <c r="V10" i="24"/>
  <c r="V9" i="24"/>
  <c r="V8" i="24"/>
  <c r="V7" i="24"/>
  <c r="V6" i="24"/>
  <c r="V5" i="24"/>
  <c r="V4" i="24"/>
  <c r="V3" i="24"/>
  <c r="V2" i="24"/>
  <c r="U28" i="24"/>
  <c r="U27" i="24"/>
  <c r="U26" i="24"/>
  <c r="U25" i="24"/>
  <c r="U24" i="24"/>
  <c r="U23" i="24"/>
  <c r="U22" i="24"/>
  <c r="U21" i="24"/>
  <c r="U20" i="24"/>
  <c r="U19" i="24"/>
  <c r="U18" i="24"/>
  <c r="U17" i="24"/>
  <c r="U16" i="24"/>
  <c r="U15" i="24"/>
  <c r="U14" i="24"/>
  <c r="U13" i="24"/>
  <c r="U12" i="24"/>
  <c r="U11" i="24"/>
  <c r="U10" i="24"/>
  <c r="U9" i="24"/>
  <c r="U8" i="24"/>
  <c r="U7" i="24"/>
  <c r="U6" i="24"/>
  <c r="U5" i="24"/>
  <c r="U4" i="24"/>
  <c r="U3" i="24"/>
  <c r="U2" i="24"/>
  <c r="T28" i="24"/>
  <c r="T27" i="24"/>
  <c r="T26" i="24"/>
  <c r="T25" i="24"/>
  <c r="T24" i="24"/>
  <c r="T23" i="24"/>
  <c r="T22" i="24"/>
  <c r="T21" i="24"/>
  <c r="T20" i="24"/>
  <c r="T19" i="24"/>
  <c r="T18" i="24"/>
  <c r="T17" i="24"/>
  <c r="T16" i="24"/>
  <c r="T15" i="24"/>
  <c r="T14" i="24"/>
  <c r="T13" i="24"/>
  <c r="T12" i="24"/>
  <c r="T11" i="24"/>
  <c r="T10" i="24"/>
  <c r="T9" i="24"/>
  <c r="T8" i="24"/>
  <c r="T7" i="24"/>
  <c r="T6" i="24"/>
  <c r="T5" i="24"/>
  <c r="T4" i="24"/>
  <c r="T3" i="24"/>
  <c r="T2" i="24"/>
  <c r="AD241" i="25"/>
  <c r="AD240" i="25"/>
  <c r="AD239" i="25"/>
  <c r="AD238" i="25"/>
  <c r="AD237" i="25"/>
  <c r="AD236" i="25"/>
  <c r="AD235" i="25"/>
  <c r="AD234" i="25"/>
  <c r="AD233" i="25"/>
  <c r="AD232" i="25"/>
  <c r="AD231" i="25"/>
  <c r="AD230" i="25"/>
  <c r="AD229" i="25"/>
  <c r="AD228" i="25"/>
  <c r="AD227" i="25"/>
  <c r="AD226" i="25"/>
  <c r="AD225" i="25"/>
  <c r="AD224" i="25"/>
  <c r="AD223" i="25"/>
  <c r="AD222" i="25"/>
  <c r="AD221" i="25"/>
  <c r="AD220" i="25"/>
  <c r="AD219" i="25"/>
  <c r="AD218" i="25"/>
  <c r="AD217" i="25"/>
  <c r="AD216" i="25"/>
  <c r="AD215" i="25"/>
  <c r="AD214" i="25"/>
  <c r="AC241" i="25"/>
  <c r="AC240" i="25"/>
  <c r="AC239" i="25"/>
  <c r="AC238" i="25"/>
  <c r="AC237" i="25"/>
  <c r="AC236" i="25"/>
  <c r="AC235" i="25"/>
  <c r="AC234" i="25"/>
  <c r="AC233" i="25"/>
  <c r="AC232" i="25"/>
  <c r="AC231" i="25"/>
  <c r="AC230" i="25"/>
  <c r="AC229" i="25"/>
  <c r="AC228" i="25"/>
  <c r="AC227" i="25"/>
  <c r="AC226" i="25"/>
  <c r="AC225" i="25"/>
  <c r="AC224" i="25"/>
  <c r="AC223" i="25"/>
  <c r="AC222" i="25"/>
  <c r="AC221" i="25"/>
  <c r="AC220" i="25"/>
  <c r="AC219" i="25"/>
  <c r="AC218" i="25"/>
  <c r="AC217" i="25"/>
  <c r="AC216" i="25"/>
  <c r="AC215" i="25"/>
  <c r="AC214" i="25"/>
  <c r="AB241" i="25"/>
  <c r="AB240" i="25"/>
  <c r="AB239" i="25"/>
  <c r="AB238" i="25"/>
  <c r="AB237" i="25"/>
  <c r="AB236" i="25"/>
  <c r="AB235" i="25"/>
  <c r="AB234" i="25"/>
  <c r="AB233" i="25"/>
  <c r="AB232" i="25"/>
  <c r="AB231" i="25"/>
  <c r="AB230" i="25"/>
  <c r="AB229" i="25"/>
  <c r="AB228" i="25"/>
  <c r="AB227" i="25"/>
  <c r="AB226" i="25"/>
  <c r="AB225" i="25"/>
  <c r="AB224" i="25"/>
  <c r="AB223" i="25"/>
  <c r="AB222" i="25"/>
  <c r="AB221" i="25"/>
  <c r="AB220" i="25"/>
  <c r="AB219" i="25"/>
  <c r="AB218" i="25"/>
  <c r="AB217" i="25"/>
  <c r="AB216" i="25"/>
  <c r="AB215" i="25"/>
  <c r="AB214" i="25"/>
  <c r="AA214" i="25"/>
  <c r="Z241" i="25"/>
  <c r="Z240" i="25"/>
  <c r="Z239" i="25"/>
  <c r="Z238" i="25"/>
  <c r="Z237" i="25"/>
  <c r="Z236" i="25"/>
  <c r="Z235" i="25"/>
  <c r="Z234" i="25"/>
  <c r="Z233" i="25"/>
  <c r="Z232" i="25"/>
  <c r="Z231" i="25"/>
  <c r="Z230" i="25"/>
  <c r="Z229" i="25"/>
  <c r="Z228" i="25"/>
  <c r="Z227" i="25"/>
  <c r="Z226" i="25"/>
  <c r="Z225" i="25"/>
  <c r="Z224" i="25"/>
  <c r="Z223" i="25"/>
  <c r="Z222" i="25"/>
  <c r="Z221" i="25"/>
  <c r="Z220" i="25"/>
  <c r="Z219" i="25"/>
  <c r="Z218" i="25"/>
  <c r="Z217" i="25"/>
  <c r="Z216" i="25"/>
  <c r="Z215" i="25"/>
  <c r="Z214" i="25"/>
  <c r="Y241" i="25"/>
  <c r="Y240" i="25"/>
  <c r="Y239" i="25"/>
  <c r="Y238" i="25"/>
  <c r="Y237" i="25"/>
  <c r="Y236" i="25"/>
  <c r="Y235" i="25"/>
  <c r="Y234" i="25"/>
  <c r="Y233" i="25"/>
  <c r="Y232" i="25"/>
  <c r="Y231" i="25"/>
  <c r="Y230" i="25"/>
  <c r="Y229" i="25"/>
  <c r="Y228" i="25"/>
  <c r="Y227" i="25"/>
  <c r="Y226" i="25"/>
  <c r="Y225" i="25"/>
  <c r="Y224" i="25"/>
  <c r="Y223" i="25"/>
  <c r="Y222" i="25"/>
  <c r="Y221" i="25"/>
  <c r="Y220" i="25"/>
  <c r="Y219" i="25"/>
  <c r="Y218" i="25"/>
  <c r="Y217" i="25"/>
  <c r="Y216" i="25"/>
  <c r="Y215" i="25"/>
  <c r="Y214" i="25"/>
  <c r="X241" i="25"/>
  <c r="X240" i="25"/>
  <c r="X239" i="25"/>
  <c r="X238" i="25"/>
  <c r="X237" i="25"/>
  <c r="X236" i="25"/>
  <c r="X235" i="25"/>
  <c r="X234" i="25"/>
  <c r="X233" i="25"/>
  <c r="X232" i="25"/>
  <c r="X231" i="25"/>
  <c r="X230" i="25"/>
  <c r="X229" i="25"/>
  <c r="X228" i="25"/>
  <c r="X227" i="25"/>
  <c r="X226" i="25"/>
  <c r="X225" i="25"/>
  <c r="X224" i="25"/>
  <c r="X223" i="25"/>
  <c r="X222" i="25"/>
  <c r="X221" i="25"/>
  <c r="X220" i="25"/>
  <c r="X219" i="25"/>
  <c r="X218" i="25"/>
  <c r="X217" i="25"/>
  <c r="X216" i="25"/>
  <c r="X215" i="25"/>
  <c r="X214" i="25"/>
  <c r="W241" i="25"/>
  <c r="W240" i="25"/>
  <c r="W239" i="25"/>
  <c r="W238" i="25"/>
  <c r="W237" i="25"/>
  <c r="W236" i="25"/>
  <c r="W235" i="25"/>
  <c r="W234" i="25"/>
  <c r="W233" i="25"/>
  <c r="W232" i="25"/>
  <c r="W231" i="25"/>
  <c r="W230" i="25"/>
  <c r="W229" i="25"/>
  <c r="W228" i="25"/>
  <c r="W227" i="25"/>
  <c r="W226" i="25"/>
  <c r="W225" i="25"/>
  <c r="W224" i="25"/>
  <c r="W223" i="25"/>
  <c r="W222" i="25"/>
  <c r="W221" i="25"/>
  <c r="W220" i="25"/>
  <c r="W219" i="25"/>
  <c r="W218" i="25"/>
  <c r="W217" i="25"/>
  <c r="W216" i="25"/>
  <c r="W215" i="25"/>
  <c r="W214" i="25"/>
  <c r="V241" i="25"/>
  <c r="V240" i="25"/>
  <c r="V239" i="25"/>
  <c r="V238" i="25"/>
  <c r="V237" i="25"/>
  <c r="V236" i="25"/>
  <c r="V235" i="25"/>
  <c r="V234" i="25"/>
  <c r="V233" i="25"/>
  <c r="V232" i="25"/>
  <c r="V231" i="25"/>
  <c r="V230" i="25"/>
  <c r="V229" i="25"/>
  <c r="V228" i="25"/>
  <c r="V227" i="25"/>
  <c r="V226" i="25"/>
  <c r="V225" i="25"/>
  <c r="V224" i="25"/>
  <c r="V223" i="25"/>
  <c r="V222" i="25"/>
  <c r="V221" i="25"/>
  <c r="V220" i="25"/>
  <c r="V219" i="25"/>
  <c r="V218" i="25"/>
  <c r="V217" i="25"/>
  <c r="V216" i="25"/>
  <c r="V215" i="25"/>
  <c r="V214" i="25"/>
  <c r="U241" i="25"/>
  <c r="U240" i="25"/>
  <c r="U239" i="25"/>
  <c r="U238" i="25"/>
  <c r="U237" i="25"/>
  <c r="U236" i="25"/>
  <c r="U235" i="25"/>
  <c r="U234" i="25"/>
  <c r="U233" i="25"/>
  <c r="U232" i="25"/>
  <c r="U231" i="25"/>
  <c r="U230" i="25"/>
  <c r="U229" i="25"/>
  <c r="U228" i="25"/>
  <c r="U227" i="25"/>
  <c r="U226" i="25"/>
  <c r="U225" i="25"/>
  <c r="U224" i="25"/>
  <c r="U223" i="25"/>
  <c r="U222" i="25"/>
  <c r="U221" i="25"/>
  <c r="U220" i="25"/>
  <c r="U219" i="25"/>
  <c r="U218" i="25"/>
  <c r="U217" i="25"/>
  <c r="U216" i="25"/>
  <c r="U215" i="25"/>
  <c r="U214" i="25"/>
  <c r="T241" i="25"/>
  <c r="T240" i="25"/>
  <c r="T239" i="25"/>
  <c r="T238" i="25"/>
  <c r="T237" i="25"/>
  <c r="T236" i="25"/>
  <c r="T235" i="25"/>
  <c r="T234" i="25"/>
  <c r="T233" i="25"/>
  <c r="T232" i="25"/>
  <c r="T231" i="25"/>
  <c r="T230" i="25"/>
  <c r="T229" i="25"/>
  <c r="T228" i="25"/>
  <c r="T227" i="25"/>
  <c r="T226" i="25"/>
  <c r="T225" i="25"/>
  <c r="T224" i="25"/>
  <c r="T223" i="25"/>
  <c r="T222" i="25"/>
  <c r="T221" i="25"/>
  <c r="T220" i="25"/>
  <c r="T219" i="25"/>
  <c r="T218" i="25"/>
  <c r="T217" i="25"/>
  <c r="T216" i="25"/>
  <c r="T215" i="25"/>
  <c r="T214" i="25"/>
  <c r="T29" i="24" l="1"/>
  <c r="AT211" i="24"/>
  <c r="AD89" i="24"/>
  <c r="BP180" i="24"/>
  <c r="BZ180" i="24"/>
  <c r="AD59" i="24"/>
  <c r="AP49" i="13" l="1"/>
  <c r="AP48" i="13"/>
  <c r="AP47" i="13"/>
  <c r="AP46" i="13"/>
  <c r="K32" i="15" l="1"/>
  <c r="G32" i="15"/>
  <c r="C32" i="15"/>
  <c r="D32" i="15" l="1"/>
  <c r="F32" i="15"/>
  <c r="N456" i="24" l="1"/>
  <c r="M456" i="24"/>
  <c r="L456" i="24"/>
  <c r="K456" i="24"/>
  <c r="J456" i="24"/>
  <c r="I456" i="24"/>
  <c r="H456" i="24"/>
  <c r="G456" i="24"/>
  <c r="F456" i="24"/>
  <c r="E456" i="24"/>
  <c r="D456" i="24"/>
  <c r="C456" i="24"/>
  <c r="N455" i="24"/>
  <c r="M455" i="24"/>
  <c r="L455" i="24"/>
  <c r="K455" i="24"/>
  <c r="J455" i="24"/>
  <c r="I455" i="24"/>
  <c r="H455" i="24"/>
  <c r="G455" i="24"/>
  <c r="F455" i="24"/>
  <c r="E455" i="24"/>
  <c r="D455" i="24"/>
  <c r="C455" i="24"/>
  <c r="N454" i="24"/>
  <c r="M454" i="24"/>
  <c r="L454" i="24"/>
  <c r="K454" i="24"/>
  <c r="J454" i="24"/>
  <c r="I454" i="24"/>
  <c r="H454" i="24"/>
  <c r="G454" i="24"/>
  <c r="F454" i="24"/>
  <c r="E454" i="24"/>
  <c r="D454" i="24"/>
  <c r="C454" i="24"/>
  <c r="N453" i="24"/>
  <c r="M453" i="24"/>
  <c r="L453" i="24"/>
  <c r="K453" i="24"/>
  <c r="J453" i="24"/>
  <c r="I453" i="24"/>
  <c r="H453" i="24"/>
  <c r="G453" i="24"/>
  <c r="F453" i="24"/>
  <c r="E453" i="24"/>
  <c r="D453" i="24"/>
  <c r="C453" i="24"/>
  <c r="N452" i="24"/>
  <c r="M452" i="24"/>
  <c r="L452" i="24"/>
  <c r="K452" i="24"/>
  <c r="J452" i="24"/>
  <c r="I452" i="24"/>
  <c r="H452" i="24"/>
  <c r="G452" i="24"/>
  <c r="F452" i="24"/>
  <c r="E452" i="24"/>
  <c r="D452" i="24"/>
  <c r="C452" i="24"/>
  <c r="N451" i="24"/>
  <c r="M451" i="24"/>
  <c r="L451" i="24"/>
  <c r="K451" i="24"/>
  <c r="J451" i="24"/>
  <c r="I451" i="24"/>
  <c r="H451" i="24"/>
  <c r="G451" i="24"/>
  <c r="F451" i="24"/>
  <c r="E451" i="24"/>
  <c r="D451" i="24"/>
  <c r="C451" i="24"/>
  <c r="N450" i="24"/>
  <c r="M450" i="24"/>
  <c r="L450" i="24"/>
  <c r="K450" i="24"/>
  <c r="J450" i="24"/>
  <c r="I450" i="24"/>
  <c r="H450" i="24"/>
  <c r="G450" i="24"/>
  <c r="F450" i="24"/>
  <c r="E450" i="24"/>
  <c r="D450" i="24"/>
  <c r="C450" i="24"/>
  <c r="N449" i="24"/>
  <c r="M449" i="24"/>
  <c r="L449" i="24"/>
  <c r="K449" i="24"/>
  <c r="J449" i="24"/>
  <c r="I449" i="24"/>
  <c r="H449" i="24"/>
  <c r="G449" i="24"/>
  <c r="F449" i="24"/>
  <c r="E449" i="24"/>
  <c r="D449" i="24"/>
  <c r="C449" i="24"/>
  <c r="N448" i="24"/>
  <c r="M448" i="24"/>
  <c r="L448" i="24"/>
  <c r="K448" i="24"/>
  <c r="J448" i="24"/>
  <c r="I448" i="24"/>
  <c r="H448" i="24"/>
  <c r="G448" i="24"/>
  <c r="F448" i="24"/>
  <c r="E448" i="24"/>
  <c r="D448" i="24"/>
  <c r="C448" i="24"/>
  <c r="N447" i="24"/>
  <c r="M447" i="24"/>
  <c r="L447" i="24"/>
  <c r="K447" i="24"/>
  <c r="J447" i="24"/>
  <c r="I447" i="24"/>
  <c r="H447" i="24"/>
  <c r="G447" i="24"/>
  <c r="F447" i="24"/>
  <c r="E447" i="24"/>
  <c r="D447" i="24"/>
  <c r="C447" i="24"/>
  <c r="N446" i="24"/>
  <c r="M446" i="24"/>
  <c r="L446" i="24"/>
  <c r="K446" i="24"/>
  <c r="J446" i="24"/>
  <c r="I446" i="24"/>
  <c r="H446" i="24"/>
  <c r="G446" i="24"/>
  <c r="F446" i="24"/>
  <c r="E446" i="24"/>
  <c r="D446" i="24"/>
  <c r="C446" i="24"/>
  <c r="N445" i="24"/>
  <c r="M445" i="24"/>
  <c r="L445" i="24"/>
  <c r="K445" i="24"/>
  <c r="J445" i="24"/>
  <c r="I445" i="24"/>
  <c r="H445" i="24"/>
  <c r="G445" i="24"/>
  <c r="F445" i="24"/>
  <c r="E445" i="24"/>
  <c r="D445" i="24"/>
  <c r="C445" i="24"/>
  <c r="N444" i="24"/>
  <c r="M444" i="24"/>
  <c r="L444" i="24"/>
  <c r="K444" i="24"/>
  <c r="J444" i="24"/>
  <c r="I444" i="24"/>
  <c r="H444" i="24"/>
  <c r="G444" i="24"/>
  <c r="F444" i="24"/>
  <c r="E444" i="24"/>
  <c r="D444" i="24"/>
  <c r="C444" i="24"/>
  <c r="N443" i="24"/>
  <c r="M443" i="24"/>
  <c r="L443" i="24"/>
  <c r="K443" i="24"/>
  <c r="J443" i="24"/>
  <c r="I443" i="24"/>
  <c r="H443" i="24"/>
  <c r="G443" i="24"/>
  <c r="F443" i="24"/>
  <c r="E443" i="24"/>
  <c r="D443" i="24"/>
  <c r="C443" i="24"/>
  <c r="N442" i="24"/>
  <c r="M442" i="24"/>
  <c r="L442" i="24"/>
  <c r="K442" i="24"/>
  <c r="J442" i="24"/>
  <c r="I442" i="24"/>
  <c r="H442" i="24"/>
  <c r="G442" i="24"/>
  <c r="F442" i="24"/>
  <c r="E442" i="24"/>
  <c r="D442" i="24"/>
  <c r="C442" i="24"/>
  <c r="N441" i="24"/>
  <c r="M441" i="24"/>
  <c r="L441" i="24"/>
  <c r="K441" i="24"/>
  <c r="J441" i="24"/>
  <c r="I441" i="24"/>
  <c r="H441" i="24"/>
  <c r="G441" i="24"/>
  <c r="F441" i="24"/>
  <c r="E441" i="24"/>
  <c r="D441" i="24"/>
  <c r="C441" i="24"/>
  <c r="N440" i="24"/>
  <c r="M440" i="24"/>
  <c r="L440" i="24"/>
  <c r="K440" i="24"/>
  <c r="J440" i="24"/>
  <c r="I440" i="24"/>
  <c r="H440" i="24"/>
  <c r="G440" i="24"/>
  <c r="F440" i="24"/>
  <c r="E440" i="24"/>
  <c r="D440" i="24"/>
  <c r="C440" i="24"/>
  <c r="N439" i="24"/>
  <c r="M439" i="24"/>
  <c r="L439" i="24"/>
  <c r="K439" i="24"/>
  <c r="J439" i="24"/>
  <c r="I439" i="24"/>
  <c r="H439" i="24"/>
  <c r="G439" i="24"/>
  <c r="F439" i="24"/>
  <c r="E439" i="24"/>
  <c r="D439" i="24"/>
  <c r="C439" i="24"/>
  <c r="N438" i="24"/>
  <c r="M438" i="24"/>
  <c r="L438" i="24"/>
  <c r="K438" i="24"/>
  <c r="J438" i="24"/>
  <c r="I438" i="24"/>
  <c r="H438" i="24"/>
  <c r="G438" i="24"/>
  <c r="F438" i="24"/>
  <c r="E438" i="24"/>
  <c r="D438" i="24"/>
  <c r="C438" i="24"/>
  <c r="N437" i="24"/>
  <c r="M437" i="24"/>
  <c r="L437" i="24"/>
  <c r="K437" i="24"/>
  <c r="J437" i="24"/>
  <c r="I437" i="24"/>
  <c r="H437" i="24"/>
  <c r="G437" i="24"/>
  <c r="F437" i="24"/>
  <c r="E437" i="24"/>
  <c r="D437" i="24"/>
  <c r="C437" i="24"/>
  <c r="N436" i="24"/>
  <c r="M436" i="24"/>
  <c r="L436" i="24"/>
  <c r="K436" i="24"/>
  <c r="J436" i="24"/>
  <c r="I436" i="24"/>
  <c r="H436" i="24"/>
  <c r="G436" i="24"/>
  <c r="F436" i="24"/>
  <c r="E436" i="24"/>
  <c r="D436" i="24"/>
  <c r="C436" i="24"/>
  <c r="N435" i="24"/>
  <c r="M435" i="24"/>
  <c r="L435" i="24"/>
  <c r="K435" i="24"/>
  <c r="J435" i="24"/>
  <c r="I435" i="24"/>
  <c r="H435" i="24"/>
  <c r="G435" i="24"/>
  <c r="F435" i="24"/>
  <c r="E435" i="24"/>
  <c r="D435" i="24"/>
  <c r="C435" i="24"/>
  <c r="N434" i="24"/>
  <c r="M434" i="24"/>
  <c r="L434" i="24"/>
  <c r="K434" i="24"/>
  <c r="J434" i="24"/>
  <c r="I434" i="24"/>
  <c r="H434" i="24"/>
  <c r="G434" i="24"/>
  <c r="F434" i="24"/>
  <c r="E434" i="24"/>
  <c r="D434" i="24"/>
  <c r="C434" i="24"/>
  <c r="N433" i="24"/>
  <c r="M433" i="24"/>
  <c r="L433" i="24"/>
  <c r="K433" i="24"/>
  <c r="J433" i="24"/>
  <c r="I433" i="24"/>
  <c r="H433" i="24"/>
  <c r="G433" i="24"/>
  <c r="F433" i="24"/>
  <c r="E433" i="24"/>
  <c r="D433" i="24"/>
  <c r="C433" i="24"/>
  <c r="N432" i="24"/>
  <c r="M432" i="24"/>
  <c r="L432" i="24"/>
  <c r="K432" i="24"/>
  <c r="J432" i="24"/>
  <c r="I432" i="24"/>
  <c r="H432" i="24"/>
  <c r="G432" i="24"/>
  <c r="F432" i="24"/>
  <c r="E432" i="24"/>
  <c r="D432" i="24"/>
  <c r="C432" i="24"/>
  <c r="N431" i="24"/>
  <c r="M431" i="24"/>
  <c r="L431" i="24"/>
  <c r="K431" i="24"/>
  <c r="J431" i="24"/>
  <c r="I431" i="24"/>
  <c r="H431" i="24"/>
  <c r="G431" i="24"/>
  <c r="F431" i="24"/>
  <c r="E431" i="24"/>
  <c r="D431" i="24"/>
  <c r="C431" i="24"/>
  <c r="N430" i="24"/>
  <c r="M430" i="24"/>
  <c r="L430" i="24"/>
  <c r="K430" i="24"/>
  <c r="J430" i="24"/>
  <c r="I430" i="24"/>
  <c r="H430" i="24"/>
  <c r="G430" i="24"/>
  <c r="F430" i="24"/>
  <c r="E430" i="24"/>
  <c r="D430" i="24"/>
  <c r="C430" i="24"/>
  <c r="N429" i="24"/>
  <c r="M429" i="24"/>
  <c r="L429" i="24"/>
  <c r="K429" i="24"/>
  <c r="J429" i="24"/>
  <c r="I429" i="24"/>
  <c r="H429" i="24"/>
  <c r="G429" i="24"/>
  <c r="F429" i="24"/>
  <c r="E429" i="24"/>
  <c r="D429" i="24"/>
  <c r="C429" i="24"/>
  <c r="N425" i="24"/>
  <c r="M425" i="24"/>
  <c r="L425" i="24"/>
  <c r="K425" i="24"/>
  <c r="J425" i="24"/>
  <c r="I425" i="24"/>
  <c r="H425" i="24"/>
  <c r="G425" i="24"/>
  <c r="F425" i="24"/>
  <c r="E425" i="24"/>
  <c r="D425" i="24"/>
  <c r="C425" i="24"/>
  <c r="N424" i="24"/>
  <c r="M424" i="24"/>
  <c r="L424" i="24"/>
  <c r="K424" i="24"/>
  <c r="J424" i="24"/>
  <c r="I424" i="24"/>
  <c r="H424" i="24"/>
  <c r="G424" i="24"/>
  <c r="F424" i="24"/>
  <c r="E424" i="24"/>
  <c r="D424" i="24"/>
  <c r="C424" i="24"/>
  <c r="N423" i="24"/>
  <c r="M423" i="24"/>
  <c r="L423" i="24"/>
  <c r="K423" i="24"/>
  <c r="J423" i="24"/>
  <c r="I423" i="24"/>
  <c r="H423" i="24"/>
  <c r="G423" i="24"/>
  <c r="F423" i="24"/>
  <c r="E423" i="24"/>
  <c r="D423" i="24"/>
  <c r="C423" i="24"/>
  <c r="N422" i="24"/>
  <c r="M422" i="24"/>
  <c r="L422" i="24"/>
  <c r="K422" i="24"/>
  <c r="J422" i="24"/>
  <c r="I422" i="24"/>
  <c r="H422" i="24"/>
  <c r="G422" i="24"/>
  <c r="F422" i="24"/>
  <c r="E422" i="24"/>
  <c r="D422" i="24"/>
  <c r="C422" i="24"/>
  <c r="N421" i="24"/>
  <c r="M421" i="24"/>
  <c r="L421" i="24"/>
  <c r="K421" i="24"/>
  <c r="J421" i="24"/>
  <c r="I421" i="24"/>
  <c r="H421" i="24"/>
  <c r="G421" i="24"/>
  <c r="F421" i="24"/>
  <c r="E421" i="24"/>
  <c r="D421" i="24"/>
  <c r="C421" i="24"/>
  <c r="N420" i="24"/>
  <c r="M420" i="24"/>
  <c r="L420" i="24"/>
  <c r="K420" i="24"/>
  <c r="J420" i="24"/>
  <c r="I420" i="24"/>
  <c r="H420" i="24"/>
  <c r="G420" i="24"/>
  <c r="F420" i="24"/>
  <c r="E420" i="24"/>
  <c r="D420" i="24"/>
  <c r="C420" i="24"/>
  <c r="N419" i="24"/>
  <c r="M419" i="24"/>
  <c r="L419" i="24"/>
  <c r="K419" i="24"/>
  <c r="J419" i="24"/>
  <c r="I419" i="24"/>
  <c r="H419" i="24"/>
  <c r="G419" i="24"/>
  <c r="F419" i="24"/>
  <c r="E419" i="24"/>
  <c r="D419" i="24"/>
  <c r="C419" i="24"/>
  <c r="N418" i="24"/>
  <c r="M418" i="24"/>
  <c r="L418" i="24"/>
  <c r="K418" i="24"/>
  <c r="J418" i="24"/>
  <c r="I418" i="24"/>
  <c r="H418" i="24"/>
  <c r="G418" i="24"/>
  <c r="F418" i="24"/>
  <c r="E418" i="24"/>
  <c r="D418" i="24"/>
  <c r="C418" i="24"/>
  <c r="N417" i="24"/>
  <c r="M417" i="24"/>
  <c r="L417" i="24"/>
  <c r="K417" i="24"/>
  <c r="J417" i="24"/>
  <c r="I417" i="24"/>
  <c r="H417" i="24"/>
  <c r="G417" i="24"/>
  <c r="F417" i="24"/>
  <c r="E417" i="24"/>
  <c r="D417" i="24"/>
  <c r="C417" i="24"/>
  <c r="N416" i="24"/>
  <c r="M416" i="24"/>
  <c r="L416" i="24"/>
  <c r="K416" i="24"/>
  <c r="J416" i="24"/>
  <c r="I416" i="24"/>
  <c r="H416" i="24"/>
  <c r="G416" i="24"/>
  <c r="F416" i="24"/>
  <c r="E416" i="24"/>
  <c r="D416" i="24"/>
  <c r="C416" i="24"/>
  <c r="N415" i="24"/>
  <c r="M415" i="24"/>
  <c r="L415" i="24"/>
  <c r="K415" i="24"/>
  <c r="J415" i="24"/>
  <c r="I415" i="24"/>
  <c r="H415" i="24"/>
  <c r="G415" i="24"/>
  <c r="F415" i="24"/>
  <c r="E415" i="24"/>
  <c r="D415" i="24"/>
  <c r="C415" i="24"/>
  <c r="N414" i="24"/>
  <c r="M414" i="24"/>
  <c r="L414" i="24"/>
  <c r="K414" i="24"/>
  <c r="J414" i="24"/>
  <c r="I414" i="24"/>
  <c r="H414" i="24"/>
  <c r="G414" i="24"/>
  <c r="F414" i="24"/>
  <c r="E414" i="24"/>
  <c r="D414" i="24"/>
  <c r="C414" i="24"/>
  <c r="N413" i="24"/>
  <c r="M413" i="24"/>
  <c r="L413" i="24"/>
  <c r="K413" i="24"/>
  <c r="J413" i="24"/>
  <c r="I413" i="24"/>
  <c r="H413" i="24"/>
  <c r="G413" i="24"/>
  <c r="F413" i="24"/>
  <c r="E413" i="24"/>
  <c r="D413" i="24"/>
  <c r="C413" i="24"/>
  <c r="N412" i="24"/>
  <c r="M412" i="24"/>
  <c r="L412" i="24"/>
  <c r="K412" i="24"/>
  <c r="J412" i="24"/>
  <c r="I412" i="24"/>
  <c r="H412" i="24"/>
  <c r="G412" i="24"/>
  <c r="F412" i="24"/>
  <c r="E412" i="24"/>
  <c r="D412" i="24"/>
  <c r="C412" i="24"/>
  <c r="N411" i="24"/>
  <c r="M411" i="24"/>
  <c r="L411" i="24"/>
  <c r="K411" i="24"/>
  <c r="J411" i="24"/>
  <c r="I411" i="24"/>
  <c r="H411" i="24"/>
  <c r="G411" i="24"/>
  <c r="F411" i="24"/>
  <c r="E411" i="24"/>
  <c r="D411" i="24"/>
  <c r="C411" i="24"/>
  <c r="N410" i="24"/>
  <c r="M410" i="24"/>
  <c r="L410" i="24"/>
  <c r="K410" i="24"/>
  <c r="J410" i="24"/>
  <c r="I410" i="24"/>
  <c r="H410" i="24"/>
  <c r="G410" i="24"/>
  <c r="F410" i="24"/>
  <c r="E410" i="24"/>
  <c r="D410" i="24"/>
  <c r="C410" i="24"/>
  <c r="N409" i="24"/>
  <c r="M409" i="24"/>
  <c r="L409" i="24"/>
  <c r="K409" i="24"/>
  <c r="J409" i="24"/>
  <c r="I409" i="24"/>
  <c r="H409" i="24"/>
  <c r="G409" i="24"/>
  <c r="F409" i="24"/>
  <c r="E409" i="24"/>
  <c r="D409" i="24"/>
  <c r="C409" i="24"/>
  <c r="N408" i="24"/>
  <c r="M408" i="24"/>
  <c r="L408" i="24"/>
  <c r="K408" i="24"/>
  <c r="J408" i="24"/>
  <c r="I408" i="24"/>
  <c r="H408" i="24"/>
  <c r="G408" i="24"/>
  <c r="F408" i="24"/>
  <c r="E408" i="24"/>
  <c r="D408" i="24"/>
  <c r="C408" i="24"/>
  <c r="N407" i="24"/>
  <c r="M407" i="24"/>
  <c r="L407" i="24"/>
  <c r="K407" i="24"/>
  <c r="J407" i="24"/>
  <c r="I407" i="24"/>
  <c r="H407" i="24"/>
  <c r="G407" i="24"/>
  <c r="F407" i="24"/>
  <c r="E407" i="24"/>
  <c r="D407" i="24"/>
  <c r="C407" i="24"/>
  <c r="N406" i="24"/>
  <c r="M406" i="24"/>
  <c r="L406" i="24"/>
  <c r="K406" i="24"/>
  <c r="J406" i="24"/>
  <c r="I406" i="24"/>
  <c r="H406" i="24"/>
  <c r="G406" i="24"/>
  <c r="F406" i="24"/>
  <c r="E406" i="24"/>
  <c r="D406" i="24"/>
  <c r="C406" i="24"/>
  <c r="N405" i="24"/>
  <c r="M405" i="24"/>
  <c r="L405" i="24"/>
  <c r="K405" i="24"/>
  <c r="J405" i="24"/>
  <c r="I405" i="24"/>
  <c r="H405" i="24"/>
  <c r="G405" i="24"/>
  <c r="F405" i="24"/>
  <c r="E405" i="24"/>
  <c r="D405" i="24"/>
  <c r="C405" i="24"/>
  <c r="N404" i="24"/>
  <c r="M404" i="24"/>
  <c r="L404" i="24"/>
  <c r="K404" i="24"/>
  <c r="J404" i="24"/>
  <c r="I404" i="24"/>
  <c r="H404" i="24"/>
  <c r="G404" i="24"/>
  <c r="F404" i="24"/>
  <c r="E404" i="24"/>
  <c r="D404" i="24"/>
  <c r="C404" i="24"/>
  <c r="N403" i="24"/>
  <c r="M403" i="24"/>
  <c r="L403" i="24"/>
  <c r="K403" i="24"/>
  <c r="J403" i="24"/>
  <c r="I403" i="24"/>
  <c r="H403" i="24"/>
  <c r="G403" i="24"/>
  <c r="F403" i="24"/>
  <c r="E403" i="24"/>
  <c r="D403" i="24"/>
  <c r="C403" i="24"/>
  <c r="N402" i="24"/>
  <c r="M402" i="24"/>
  <c r="L402" i="24"/>
  <c r="K402" i="24"/>
  <c r="J402" i="24"/>
  <c r="I402" i="24"/>
  <c r="H402" i="24"/>
  <c r="G402" i="24"/>
  <c r="F402" i="24"/>
  <c r="E402" i="24"/>
  <c r="D402" i="24"/>
  <c r="C402" i="24"/>
  <c r="N401" i="24"/>
  <c r="M401" i="24"/>
  <c r="L401" i="24"/>
  <c r="K401" i="24"/>
  <c r="J401" i="24"/>
  <c r="I401" i="24"/>
  <c r="H401" i="24"/>
  <c r="G401" i="24"/>
  <c r="F401" i="24"/>
  <c r="E401" i="24"/>
  <c r="D401" i="24"/>
  <c r="C401" i="24"/>
  <c r="N400" i="24"/>
  <c r="M400" i="24"/>
  <c r="L400" i="24"/>
  <c r="K400" i="24"/>
  <c r="J400" i="24"/>
  <c r="I400" i="24"/>
  <c r="H400" i="24"/>
  <c r="G400" i="24"/>
  <c r="F400" i="24"/>
  <c r="E400" i="24"/>
  <c r="D400" i="24"/>
  <c r="C400" i="24"/>
  <c r="N399" i="24"/>
  <c r="M399" i="24"/>
  <c r="L399" i="24"/>
  <c r="K399" i="24"/>
  <c r="J399" i="24"/>
  <c r="I399" i="24"/>
  <c r="H399" i="24"/>
  <c r="G399" i="24"/>
  <c r="F399" i="24"/>
  <c r="E399" i="24"/>
  <c r="D399" i="24"/>
  <c r="C399" i="24"/>
  <c r="N398" i="24"/>
  <c r="M398" i="24"/>
  <c r="L398" i="24"/>
  <c r="K398" i="24"/>
  <c r="J398" i="24"/>
  <c r="I398" i="24"/>
  <c r="H398" i="24"/>
  <c r="G398" i="24"/>
  <c r="F398" i="24"/>
  <c r="E398" i="24"/>
  <c r="D398" i="24"/>
  <c r="C398" i="24"/>
  <c r="N394" i="24"/>
  <c r="M394" i="24"/>
  <c r="L394" i="24"/>
  <c r="K394" i="24"/>
  <c r="J394" i="24"/>
  <c r="I394" i="24"/>
  <c r="H394" i="24"/>
  <c r="G394" i="24"/>
  <c r="F394" i="24"/>
  <c r="E394" i="24"/>
  <c r="D394" i="24"/>
  <c r="C394" i="24"/>
  <c r="N393" i="24"/>
  <c r="M393" i="24"/>
  <c r="L393" i="24"/>
  <c r="K393" i="24"/>
  <c r="J393" i="24"/>
  <c r="I393" i="24"/>
  <c r="H393" i="24"/>
  <c r="G393" i="24"/>
  <c r="F393" i="24"/>
  <c r="E393" i="24"/>
  <c r="D393" i="24"/>
  <c r="C393" i="24"/>
  <c r="N392" i="24"/>
  <c r="M392" i="24"/>
  <c r="L392" i="24"/>
  <c r="K392" i="24"/>
  <c r="J392" i="24"/>
  <c r="I392" i="24"/>
  <c r="H392" i="24"/>
  <c r="G392" i="24"/>
  <c r="F392" i="24"/>
  <c r="E392" i="24"/>
  <c r="D392" i="24"/>
  <c r="C392" i="24"/>
  <c r="N391" i="24"/>
  <c r="M391" i="24"/>
  <c r="L391" i="24"/>
  <c r="K391" i="24"/>
  <c r="J391" i="24"/>
  <c r="I391" i="24"/>
  <c r="H391" i="24"/>
  <c r="G391" i="24"/>
  <c r="F391" i="24"/>
  <c r="E391" i="24"/>
  <c r="D391" i="24"/>
  <c r="C391" i="24"/>
  <c r="N390" i="24"/>
  <c r="M390" i="24"/>
  <c r="L390" i="24"/>
  <c r="K390" i="24"/>
  <c r="J390" i="24"/>
  <c r="I390" i="24"/>
  <c r="H390" i="24"/>
  <c r="G390" i="24"/>
  <c r="F390" i="24"/>
  <c r="E390" i="24"/>
  <c r="D390" i="24"/>
  <c r="C390" i="24"/>
  <c r="N389" i="24"/>
  <c r="M389" i="24"/>
  <c r="L389" i="24"/>
  <c r="K389" i="24"/>
  <c r="J389" i="24"/>
  <c r="I389" i="24"/>
  <c r="H389" i="24"/>
  <c r="G389" i="24"/>
  <c r="F389" i="24"/>
  <c r="E389" i="24"/>
  <c r="D389" i="24"/>
  <c r="C389" i="24"/>
  <c r="N388" i="24"/>
  <c r="M388" i="24"/>
  <c r="L388" i="24"/>
  <c r="K388" i="24"/>
  <c r="J388" i="24"/>
  <c r="I388" i="24"/>
  <c r="H388" i="24"/>
  <c r="G388" i="24"/>
  <c r="F388" i="24"/>
  <c r="E388" i="24"/>
  <c r="D388" i="24"/>
  <c r="C388" i="24"/>
  <c r="N387" i="24"/>
  <c r="M387" i="24"/>
  <c r="L387" i="24"/>
  <c r="K387" i="24"/>
  <c r="J387" i="24"/>
  <c r="I387" i="24"/>
  <c r="H387" i="24"/>
  <c r="G387" i="24"/>
  <c r="F387" i="24"/>
  <c r="E387" i="24"/>
  <c r="D387" i="24"/>
  <c r="C387" i="24"/>
  <c r="N386" i="24"/>
  <c r="M386" i="24"/>
  <c r="L386" i="24"/>
  <c r="K386" i="24"/>
  <c r="J386" i="24"/>
  <c r="I386" i="24"/>
  <c r="H386" i="24"/>
  <c r="G386" i="24"/>
  <c r="F386" i="24"/>
  <c r="E386" i="24"/>
  <c r="D386" i="24"/>
  <c r="C386" i="24"/>
  <c r="N385" i="24"/>
  <c r="M385" i="24"/>
  <c r="L385" i="24"/>
  <c r="K385" i="24"/>
  <c r="J385" i="24"/>
  <c r="I385" i="24"/>
  <c r="H385" i="24"/>
  <c r="G385" i="24"/>
  <c r="F385" i="24"/>
  <c r="E385" i="24"/>
  <c r="D385" i="24"/>
  <c r="C385" i="24"/>
  <c r="N384" i="24"/>
  <c r="M384" i="24"/>
  <c r="L384" i="24"/>
  <c r="K384" i="24"/>
  <c r="J384" i="24"/>
  <c r="I384" i="24"/>
  <c r="H384" i="24"/>
  <c r="G384" i="24"/>
  <c r="F384" i="24"/>
  <c r="E384" i="24"/>
  <c r="D384" i="24"/>
  <c r="C384" i="24"/>
  <c r="N383" i="24"/>
  <c r="M383" i="24"/>
  <c r="L383" i="24"/>
  <c r="K383" i="24"/>
  <c r="J383" i="24"/>
  <c r="I383" i="24"/>
  <c r="H383" i="24"/>
  <c r="G383" i="24"/>
  <c r="F383" i="24"/>
  <c r="E383" i="24"/>
  <c r="D383" i="24"/>
  <c r="C383" i="24"/>
  <c r="N382" i="24"/>
  <c r="M382" i="24"/>
  <c r="L382" i="24"/>
  <c r="K382" i="24"/>
  <c r="J382" i="24"/>
  <c r="I382" i="24"/>
  <c r="H382" i="24"/>
  <c r="G382" i="24"/>
  <c r="F382" i="24"/>
  <c r="E382" i="24"/>
  <c r="D382" i="24"/>
  <c r="C382" i="24"/>
  <c r="N381" i="24"/>
  <c r="M381" i="24"/>
  <c r="L381" i="24"/>
  <c r="K381" i="24"/>
  <c r="J381" i="24"/>
  <c r="I381" i="24"/>
  <c r="H381" i="24"/>
  <c r="G381" i="24"/>
  <c r="F381" i="24"/>
  <c r="E381" i="24"/>
  <c r="D381" i="24"/>
  <c r="C381" i="24"/>
  <c r="N380" i="24"/>
  <c r="M380" i="24"/>
  <c r="L380" i="24"/>
  <c r="K380" i="24"/>
  <c r="J380" i="24"/>
  <c r="I380" i="24"/>
  <c r="H380" i="24"/>
  <c r="G380" i="24"/>
  <c r="F380" i="24"/>
  <c r="E380" i="24"/>
  <c r="D380" i="24"/>
  <c r="C380" i="24"/>
  <c r="N379" i="24"/>
  <c r="M379" i="24"/>
  <c r="L379" i="24"/>
  <c r="K379" i="24"/>
  <c r="J379" i="24"/>
  <c r="I379" i="24"/>
  <c r="H379" i="24"/>
  <c r="G379" i="24"/>
  <c r="F379" i="24"/>
  <c r="E379" i="24"/>
  <c r="D379" i="24"/>
  <c r="C379" i="24"/>
  <c r="N378" i="24"/>
  <c r="M378" i="24"/>
  <c r="L378" i="24"/>
  <c r="K378" i="24"/>
  <c r="J378" i="24"/>
  <c r="I378" i="24"/>
  <c r="H378" i="24"/>
  <c r="G378" i="24"/>
  <c r="F378" i="24"/>
  <c r="E378" i="24"/>
  <c r="D378" i="24"/>
  <c r="C378" i="24"/>
  <c r="N377" i="24"/>
  <c r="M377" i="24"/>
  <c r="L377" i="24"/>
  <c r="K377" i="24"/>
  <c r="J377" i="24"/>
  <c r="I377" i="24"/>
  <c r="H377" i="24"/>
  <c r="G377" i="24"/>
  <c r="F377" i="24"/>
  <c r="E377" i="24"/>
  <c r="D377" i="24"/>
  <c r="C377" i="24"/>
  <c r="N376" i="24"/>
  <c r="M376" i="24"/>
  <c r="L376" i="24"/>
  <c r="K376" i="24"/>
  <c r="J376" i="24"/>
  <c r="I376" i="24"/>
  <c r="H376" i="24"/>
  <c r="G376" i="24"/>
  <c r="F376" i="24"/>
  <c r="E376" i="24"/>
  <c r="D376" i="24"/>
  <c r="C376" i="24"/>
  <c r="N375" i="24"/>
  <c r="M375" i="24"/>
  <c r="L375" i="24"/>
  <c r="K375" i="24"/>
  <c r="J375" i="24"/>
  <c r="I375" i="24"/>
  <c r="H375" i="24"/>
  <c r="G375" i="24"/>
  <c r="F375" i="24"/>
  <c r="E375" i="24"/>
  <c r="D375" i="24"/>
  <c r="C375" i="24"/>
  <c r="N374" i="24"/>
  <c r="M374" i="24"/>
  <c r="L374" i="24"/>
  <c r="K374" i="24"/>
  <c r="J374" i="24"/>
  <c r="I374" i="24"/>
  <c r="H374" i="24"/>
  <c r="G374" i="24"/>
  <c r="F374" i="24"/>
  <c r="E374" i="24"/>
  <c r="D374" i="24"/>
  <c r="C374" i="24"/>
  <c r="N373" i="24"/>
  <c r="M373" i="24"/>
  <c r="L373" i="24"/>
  <c r="K373" i="24"/>
  <c r="J373" i="24"/>
  <c r="I373" i="24"/>
  <c r="H373" i="24"/>
  <c r="G373" i="24"/>
  <c r="F373" i="24"/>
  <c r="E373" i="24"/>
  <c r="D373" i="24"/>
  <c r="C373" i="24"/>
  <c r="N372" i="24"/>
  <c r="M372" i="24"/>
  <c r="L372" i="24"/>
  <c r="K372" i="24"/>
  <c r="J372" i="24"/>
  <c r="I372" i="24"/>
  <c r="H372" i="24"/>
  <c r="G372" i="24"/>
  <c r="F372" i="24"/>
  <c r="E372" i="24"/>
  <c r="D372" i="24"/>
  <c r="C372" i="24"/>
  <c r="N371" i="24"/>
  <c r="M371" i="24"/>
  <c r="L371" i="24"/>
  <c r="K371" i="24"/>
  <c r="J371" i="24"/>
  <c r="I371" i="24"/>
  <c r="H371" i="24"/>
  <c r="G371" i="24"/>
  <c r="F371" i="24"/>
  <c r="E371" i="24"/>
  <c r="D371" i="24"/>
  <c r="C371" i="24"/>
  <c r="N370" i="24"/>
  <c r="M370" i="24"/>
  <c r="L370" i="24"/>
  <c r="K370" i="24"/>
  <c r="J370" i="24"/>
  <c r="I370" i="24"/>
  <c r="H370" i="24"/>
  <c r="G370" i="24"/>
  <c r="F370" i="24"/>
  <c r="E370" i="24"/>
  <c r="D370" i="24"/>
  <c r="C370" i="24"/>
  <c r="N369" i="24"/>
  <c r="M369" i="24"/>
  <c r="L369" i="24"/>
  <c r="K369" i="24"/>
  <c r="J369" i="24"/>
  <c r="I369" i="24"/>
  <c r="H369" i="24"/>
  <c r="G369" i="24"/>
  <c r="F369" i="24"/>
  <c r="E369" i="24"/>
  <c r="D369" i="24"/>
  <c r="C369" i="24"/>
  <c r="N368" i="24"/>
  <c r="M368" i="24"/>
  <c r="L368" i="24"/>
  <c r="K368" i="24"/>
  <c r="J368" i="24"/>
  <c r="I368" i="24"/>
  <c r="H368" i="24"/>
  <c r="G368" i="24"/>
  <c r="F368" i="24"/>
  <c r="E368" i="24"/>
  <c r="D368" i="24"/>
  <c r="C368" i="24"/>
  <c r="N367" i="24"/>
  <c r="M367" i="24"/>
  <c r="L367" i="24"/>
  <c r="K367" i="24"/>
  <c r="J367" i="24"/>
  <c r="I367" i="24"/>
  <c r="H367" i="24"/>
  <c r="G367" i="24"/>
  <c r="F367" i="24"/>
  <c r="E367" i="24"/>
  <c r="D367" i="24"/>
  <c r="C367" i="24"/>
  <c r="N363" i="24"/>
  <c r="M363" i="24"/>
  <c r="L363" i="24"/>
  <c r="K363" i="24"/>
  <c r="J363" i="24"/>
  <c r="I363" i="24"/>
  <c r="H363" i="24"/>
  <c r="G363" i="24"/>
  <c r="F363" i="24"/>
  <c r="E363" i="24"/>
  <c r="D363" i="24"/>
  <c r="C363" i="24"/>
  <c r="N362" i="24"/>
  <c r="M362" i="24"/>
  <c r="L362" i="24"/>
  <c r="K362" i="24"/>
  <c r="J362" i="24"/>
  <c r="I362" i="24"/>
  <c r="H362" i="24"/>
  <c r="G362" i="24"/>
  <c r="F362" i="24"/>
  <c r="E362" i="24"/>
  <c r="D362" i="24"/>
  <c r="C362" i="24"/>
  <c r="N361" i="24"/>
  <c r="M361" i="24"/>
  <c r="L361" i="24"/>
  <c r="K361" i="24"/>
  <c r="J361" i="24"/>
  <c r="I361" i="24"/>
  <c r="H361" i="24"/>
  <c r="G361" i="24"/>
  <c r="F361" i="24"/>
  <c r="E361" i="24"/>
  <c r="D361" i="24"/>
  <c r="C361" i="24"/>
  <c r="N360" i="24"/>
  <c r="M360" i="24"/>
  <c r="L360" i="24"/>
  <c r="K360" i="24"/>
  <c r="J360" i="24"/>
  <c r="I360" i="24"/>
  <c r="H360" i="24"/>
  <c r="G360" i="24"/>
  <c r="F360" i="24"/>
  <c r="E360" i="24"/>
  <c r="D360" i="24"/>
  <c r="C360" i="24"/>
  <c r="N359" i="24"/>
  <c r="M359" i="24"/>
  <c r="L359" i="24"/>
  <c r="K359" i="24"/>
  <c r="J359" i="24"/>
  <c r="I359" i="24"/>
  <c r="H359" i="24"/>
  <c r="G359" i="24"/>
  <c r="F359" i="24"/>
  <c r="E359" i="24"/>
  <c r="D359" i="24"/>
  <c r="C359" i="24"/>
  <c r="N358" i="24"/>
  <c r="M358" i="24"/>
  <c r="L358" i="24"/>
  <c r="K358" i="24"/>
  <c r="J358" i="24"/>
  <c r="I358" i="24"/>
  <c r="H358" i="24"/>
  <c r="G358" i="24"/>
  <c r="F358" i="24"/>
  <c r="E358" i="24"/>
  <c r="D358" i="24"/>
  <c r="C358" i="24"/>
  <c r="N357" i="24"/>
  <c r="M357" i="24"/>
  <c r="L357" i="24"/>
  <c r="K357" i="24"/>
  <c r="J357" i="24"/>
  <c r="I357" i="24"/>
  <c r="H357" i="24"/>
  <c r="G357" i="24"/>
  <c r="F357" i="24"/>
  <c r="E357" i="24"/>
  <c r="D357" i="24"/>
  <c r="C357" i="24"/>
  <c r="N356" i="24"/>
  <c r="M356" i="24"/>
  <c r="L356" i="24"/>
  <c r="K356" i="24"/>
  <c r="J356" i="24"/>
  <c r="I356" i="24"/>
  <c r="H356" i="24"/>
  <c r="G356" i="24"/>
  <c r="F356" i="24"/>
  <c r="E356" i="24"/>
  <c r="D356" i="24"/>
  <c r="C356" i="24"/>
  <c r="N355" i="24"/>
  <c r="M355" i="24"/>
  <c r="L355" i="24"/>
  <c r="K355" i="24"/>
  <c r="J355" i="24"/>
  <c r="I355" i="24"/>
  <c r="H355" i="24"/>
  <c r="G355" i="24"/>
  <c r="F355" i="24"/>
  <c r="E355" i="24"/>
  <c r="D355" i="24"/>
  <c r="C355" i="24"/>
  <c r="N354" i="24"/>
  <c r="M354" i="24"/>
  <c r="L354" i="24"/>
  <c r="K354" i="24"/>
  <c r="J354" i="24"/>
  <c r="I354" i="24"/>
  <c r="H354" i="24"/>
  <c r="G354" i="24"/>
  <c r="F354" i="24"/>
  <c r="E354" i="24"/>
  <c r="D354" i="24"/>
  <c r="C354" i="24"/>
  <c r="N353" i="24"/>
  <c r="M353" i="24"/>
  <c r="L353" i="24"/>
  <c r="K353" i="24"/>
  <c r="J353" i="24"/>
  <c r="I353" i="24"/>
  <c r="H353" i="24"/>
  <c r="G353" i="24"/>
  <c r="F353" i="24"/>
  <c r="E353" i="24"/>
  <c r="D353" i="24"/>
  <c r="C353" i="24"/>
  <c r="N352" i="24"/>
  <c r="M352" i="24"/>
  <c r="L352" i="24"/>
  <c r="K352" i="24"/>
  <c r="J352" i="24"/>
  <c r="I352" i="24"/>
  <c r="H352" i="24"/>
  <c r="G352" i="24"/>
  <c r="F352" i="24"/>
  <c r="E352" i="24"/>
  <c r="D352" i="24"/>
  <c r="C352" i="24"/>
  <c r="N351" i="24"/>
  <c r="M351" i="24"/>
  <c r="L351" i="24"/>
  <c r="K351" i="24"/>
  <c r="J351" i="24"/>
  <c r="I351" i="24"/>
  <c r="H351" i="24"/>
  <c r="G351" i="24"/>
  <c r="F351" i="24"/>
  <c r="E351" i="24"/>
  <c r="D351" i="24"/>
  <c r="C351" i="24"/>
  <c r="N350" i="24"/>
  <c r="M350" i="24"/>
  <c r="L350" i="24"/>
  <c r="K350" i="24"/>
  <c r="J350" i="24"/>
  <c r="I350" i="24"/>
  <c r="H350" i="24"/>
  <c r="G350" i="24"/>
  <c r="F350" i="24"/>
  <c r="E350" i="24"/>
  <c r="D350" i="24"/>
  <c r="C350" i="24"/>
  <c r="N349" i="24"/>
  <c r="M349" i="24"/>
  <c r="L349" i="24"/>
  <c r="K349" i="24"/>
  <c r="J349" i="24"/>
  <c r="I349" i="24"/>
  <c r="H349" i="24"/>
  <c r="G349" i="24"/>
  <c r="F349" i="24"/>
  <c r="E349" i="24"/>
  <c r="D349" i="24"/>
  <c r="C349" i="24"/>
  <c r="N348" i="24"/>
  <c r="M348" i="24"/>
  <c r="L348" i="24"/>
  <c r="K348" i="24"/>
  <c r="J348" i="24"/>
  <c r="I348" i="24"/>
  <c r="H348" i="24"/>
  <c r="G348" i="24"/>
  <c r="F348" i="24"/>
  <c r="E348" i="24"/>
  <c r="D348" i="24"/>
  <c r="C348" i="24"/>
  <c r="N347" i="24"/>
  <c r="M347" i="24"/>
  <c r="L347" i="24"/>
  <c r="K347" i="24"/>
  <c r="J347" i="24"/>
  <c r="I347" i="24"/>
  <c r="H347" i="24"/>
  <c r="G347" i="24"/>
  <c r="F347" i="24"/>
  <c r="E347" i="24"/>
  <c r="D347" i="24"/>
  <c r="C347" i="24"/>
  <c r="N346" i="24"/>
  <c r="M346" i="24"/>
  <c r="L346" i="24"/>
  <c r="K346" i="24"/>
  <c r="J346" i="24"/>
  <c r="I346" i="24"/>
  <c r="H346" i="24"/>
  <c r="G346" i="24"/>
  <c r="F346" i="24"/>
  <c r="E346" i="24"/>
  <c r="D346" i="24"/>
  <c r="C346" i="24"/>
  <c r="N345" i="24"/>
  <c r="M345" i="24"/>
  <c r="L345" i="24"/>
  <c r="K345" i="24"/>
  <c r="J345" i="24"/>
  <c r="I345" i="24"/>
  <c r="H345" i="24"/>
  <c r="G345" i="24"/>
  <c r="F345" i="24"/>
  <c r="E345" i="24"/>
  <c r="D345" i="24"/>
  <c r="C345" i="24"/>
  <c r="N344" i="24"/>
  <c r="M344" i="24"/>
  <c r="L344" i="24"/>
  <c r="K344" i="24"/>
  <c r="J344" i="24"/>
  <c r="I344" i="24"/>
  <c r="H344" i="24"/>
  <c r="G344" i="24"/>
  <c r="F344" i="24"/>
  <c r="E344" i="24"/>
  <c r="D344" i="24"/>
  <c r="C344" i="24"/>
  <c r="N343" i="24"/>
  <c r="M343" i="24"/>
  <c r="L343" i="24"/>
  <c r="K343" i="24"/>
  <c r="J343" i="24"/>
  <c r="I343" i="24"/>
  <c r="H343" i="24"/>
  <c r="G343" i="24"/>
  <c r="F343" i="24"/>
  <c r="E343" i="24"/>
  <c r="D343" i="24"/>
  <c r="C343" i="24"/>
  <c r="N342" i="24"/>
  <c r="M342" i="24"/>
  <c r="L342" i="24"/>
  <c r="K342" i="24"/>
  <c r="J342" i="24"/>
  <c r="I342" i="24"/>
  <c r="H342" i="24"/>
  <c r="G342" i="24"/>
  <c r="F342" i="24"/>
  <c r="E342" i="24"/>
  <c r="D342" i="24"/>
  <c r="C342" i="24"/>
  <c r="N341" i="24"/>
  <c r="M341" i="24"/>
  <c r="L341" i="24"/>
  <c r="K341" i="24"/>
  <c r="J341" i="24"/>
  <c r="I341" i="24"/>
  <c r="H341" i="24"/>
  <c r="G341" i="24"/>
  <c r="F341" i="24"/>
  <c r="E341" i="24"/>
  <c r="D341" i="24"/>
  <c r="C341" i="24"/>
  <c r="N340" i="24"/>
  <c r="M340" i="24"/>
  <c r="L340" i="24"/>
  <c r="K340" i="24"/>
  <c r="J340" i="24"/>
  <c r="I340" i="24"/>
  <c r="H340" i="24"/>
  <c r="G340" i="24"/>
  <c r="F340" i="24"/>
  <c r="E340" i="24"/>
  <c r="D340" i="24"/>
  <c r="C340" i="24"/>
  <c r="N339" i="24"/>
  <c r="M339" i="24"/>
  <c r="L339" i="24"/>
  <c r="K339" i="24"/>
  <c r="J339" i="24"/>
  <c r="I339" i="24"/>
  <c r="H339" i="24"/>
  <c r="G339" i="24"/>
  <c r="F339" i="24"/>
  <c r="E339" i="24"/>
  <c r="D339" i="24"/>
  <c r="C339" i="24"/>
  <c r="N338" i="24"/>
  <c r="M338" i="24"/>
  <c r="L338" i="24"/>
  <c r="K338" i="24"/>
  <c r="J338" i="24"/>
  <c r="I338" i="24"/>
  <c r="H338" i="24"/>
  <c r="G338" i="24"/>
  <c r="F338" i="24"/>
  <c r="E338" i="24"/>
  <c r="D338" i="24"/>
  <c r="C338" i="24"/>
  <c r="N337" i="24"/>
  <c r="M337" i="24"/>
  <c r="L337" i="24"/>
  <c r="K337" i="24"/>
  <c r="J337" i="24"/>
  <c r="I337" i="24"/>
  <c r="H337" i="24"/>
  <c r="G337" i="24"/>
  <c r="F337" i="24"/>
  <c r="E337" i="24"/>
  <c r="D337" i="24"/>
  <c r="C337" i="24"/>
  <c r="N336" i="24"/>
  <c r="M336" i="24"/>
  <c r="L336" i="24"/>
  <c r="K336" i="24"/>
  <c r="J336" i="24"/>
  <c r="I336" i="24"/>
  <c r="H336" i="24"/>
  <c r="G336" i="24"/>
  <c r="F336" i="24"/>
  <c r="E336" i="24"/>
  <c r="D336" i="24"/>
  <c r="C336" i="24"/>
  <c r="N332" i="24"/>
  <c r="M332" i="24"/>
  <c r="L332" i="24"/>
  <c r="K332" i="24"/>
  <c r="J332" i="24"/>
  <c r="I332" i="24"/>
  <c r="H332" i="24"/>
  <c r="G332" i="24"/>
  <c r="F332" i="24"/>
  <c r="E332" i="24"/>
  <c r="D332" i="24"/>
  <c r="C332" i="24"/>
  <c r="N331" i="24"/>
  <c r="M331" i="24"/>
  <c r="L331" i="24"/>
  <c r="K331" i="24"/>
  <c r="J331" i="24"/>
  <c r="I331" i="24"/>
  <c r="H331" i="24"/>
  <c r="G331" i="24"/>
  <c r="F331" i="24"/>
  <c r="E331" i="24"/>
  <c r="D331" i="24"/>
  <c r="C331" i="24"/>
  <c r="N330" i="24"/>
  <c r="M330" i="24"/>
  <c r="L330" i="24"/>
  <c r="K330" i="24"/>
  <c r="J330" i="24"/>
  <c r="I330" i="24"/>
  <c r="H330" i="24"/>
  <c r="G330" i="24"/>
  <c r="F330" i="24"/>
  <c r="E330" i="24"/>
  <c r="D330" i="24"/>
  <c r="C330" i="24"/>
  <c r="N329" i="24"/>
  <c r="M329" i="24"/>
  <c r="L329" i="24"/>
  <c r="K329" i="24"/>
  <c r="J329" i="24"/>
  <c r="I329" i="24"/>
  <c r="H329" i="24"/>
  <c r="G329" i="24"/>
  <c r="F329" i="24"/>
  <c r="E329" i="24"/>
  <c r="D329" i="24"/>
  <c r="C329" i="24"/>
  <c r="N328" i="24"/>
  <c r="M328" i="24"/>
  <c r="L328" i="24"/>
  <c r="K328" i="24"/>
  <c r="J328" i="24"/>
  <c r="I328" i="24"/>
  <c r="H328" i="24"/>
  <c r="G328" i="24"/>
  <c r="F328" i="24"/>
  <c r="E328" i="24"/>
  <c r="D328" i="24"/>
  <c r="C328" i="24"/>
  <c r="N327" i="24"/>
  <c r="M327" i="24"/>
  <c r="L327" i="24"/>
  <c r="K327" i="24"/>
  <c r="J327" i="24"/>
  <c r="I327" i="24"/>
  <c r="H327" i="24"/>
  <c r="G327" i="24"/>
  <c r="F327" i="24"/>
  <c r="E327" i="24"/>
  <c r="D327" i="24"/>
  <c r="C327" i="24"/>
  <c r="N326" i="24"/>
  <c r="M326" i="24"/>
  <c r="L326" i="24"/>
  <c r="K326" i="24"/>
  <c r="J326" i="24"/>
  <c r="I326" i="24"/>
  <c r="H326" i="24"/>
  <c r="G326" i="24"/>
  <c r="F326" i="24"/>
  <c r="E326" i="24"/>
  <c r="D326" i="24"/>
  <c r="C326" i="24"/>
  <c r="N325" i="24"/>
  <c r="M325" i="24"/>
  <c r="L325" i="24"/>
  <c r="K325" i="24"/>
  <c r="J325" i="24"/>
  <c r="I325" i="24"/>
  <c r="H325" i="24"/>
  <c r="G325" i="24"/>
  <c r="F325" i="24"/>
  <c r="E325" i="24"/>
  <c r="D325" i="24"/>
  <c r="C325" i="24"/>
  <c r="N324" i="24"/>
  <c r="M324" i="24"/>
  <c r="L324" i="24"/>
  <c r="K324" i="24"/>
  <c r="J324" i="24"/>
  <c r="I324" i="24"/>
  <c r="H324" i="24"/>
  <c r="G324" i="24"/>
  <c r="F324" i="24"/>
  <c r="E324" i="24"/>
  <c r="D324" i="24"/>
  <c r="C324" i="24"/>
  <c r="N323" i="24"/>
  <c r="M323" i="24"/>
  <c r="L323" i="24"/>
  <c r="K323" i="24"/>
  <c r="J323" i="24"/>
  <c r="I323" i="24"/>
  <c r="H323" i="24"/>
  <c r="G323" i="24"/>
  <c r="F323" i="24"/>
  <c r="E323" i="24"/>
  <c r="D323" i="24"/>
  <c r="C323" i="24"/>
  <c r="N322" i="24"/>
  <c r="M322" i="24"/>
  <c r="L322" i="24"/>
  <c r="K322" i="24"/>
  <c r="J322" i="24"/>
  <c r="I322" i="24"/>
  <c r="H322" i="24"/>
  <c r="G322" i="24"/>
  <c r="F322" i="24"/>
  <c r="E322" i="24"/>
  <c r="D322" i="24"/>
  <c r="C322" i="24"/>
  <c r="N321" i="24"/>
  <c r="M321" i="24"/>
  <c r="L321" i="24"/>
  <c r="K321" i="24"/>
  <c r="J321" i="24"/>
  <c r="I321" i="24"/>
  <c r="H321" i="24"/>
  <c r="G321" i="24"/>
  <c r="F321" i="24"/>
  <c r="E321" i="24"/>
  <c r="D321" i="24"/>
  <c r="C321" i="24"/>
  <c r="N320" i="24"/>
  <c r="M320" i="24"/>
  <c r="L320" i="24"/>
  <c r="K320" i="24"/>
  <c r="J320" i="24"/>
  <c r="I320" i="24"/>
  <c r="H320" i="24"/>
  <c r="G320" i="24"/>
  <c r="F320" i="24"/>
  <c r="E320" i="24"/>
  <c r="D320" i="24"/>
  <c r="C320" i="24"/>
  <c r="N319" i="24"/>
  <c r="M319" i="24"/>
  <c r="L319" i="24"/>
  <c r="K319" i="24"/>
  <c r="J319" i="24"/>
  <c r="I319" i="24"/>
  <c r="H319" i="24"/>
  <c r="G319" i="24"/>
  <c r="F319" i="24"/>
  <c r="E319" i="24"/>
  <c r="D319" i="24"/>
  <c r="C319" i="24"/>
  <c r="N318" i="24"/>
  <c r="M318" i="24"/>
  <c r="L318" i="24"/>
  <c r="K318" i="24"/>
  <c r="J318" i="24"/>
  <c r="I318" i="24"/>
  <c r="H318" i="24"/>
  <c r="G318" i="24"/>
  <c r="F318" i="24"/>
  <c r="E318" i="24"/>
  <c r="D318" i="24"/>
  <c r="C318" i="24"/>
  <c r="N317" i="24"/>
  <c r="M317" i="24"/>
  <c r="L317" i="24"/>
  <c r="K317" i="24"/>
  <c r="J317" i="24"/>
  <c r="I317" i="24"/>
  <c r="H317" i="24"/>
  <c r="G317" i="24"/>
  <c r="F317" i="24"/>
  <c r="E317" i="24"/>
  <c r="D317" i="24"/>
  <c r="C317" i="24"/>
  <c r="N316" i="24"/>
  <c r="M316" i="24"/>
  <c r="L316" i="24"/>
  <c r="K316" i="24"/>
  <c r="J316" i="24"/>
  <c r="I316" i="24"/>
  <c r="H316" i="24"/>
  <c r="G316" i="24"/>
  <c r="F316" i="24"/>
  <c r="E316" i="24"/>
  <c r="D316" i="24"/>
  <c r="C316" i="24"/>
  <c r="N315" i="24"/>
  <c r="M315" i="24"/>
  <c r="L315" i="24"/>
  <c r="K315" i="24"/>
  <c r="J315" i="24"/>
  <c r="I315" i="24"/>
  <c r="H315" i="24"/>
  <c r="G315" i="24"/>
  <c r="F315" i="24"/>
  <c r="E315" i="24"/>
  <c r="D315" i="24"/>
  <c r="C315" i="24"/>
  <c r="N314" i="24"/>
  <c r="M314" i="24"/>
  <c r="L314" i="24"/>
  <c r="K314" i="24"/>
  <c r="J314" i="24"/>
  <c r="I314" i="24"/>
  <c r="H314" i="24"/>
  <c r="G314" i="24"/>
  <c r="F314" i="24"/>
  <c r="E314" i="24"/>
  <c r="D314" i="24"/>
  <c r="C314" i="24"/>
  <c r="N313" i="24"/>
  <c r="M313" i="24"/>
  <c r="L313" i="24"/>
  <c r="K313" i="24"/>
  <c r="J313" i="24"/>
  <c r="I313" i="24"/>
  <c r="H313" i="24"/>
  <c r="G313" i="24"/>
  <c r="F313" i="24"/>
  <c r="E313" i="24"/>
  <c r="D313" i="24"/>
  <c r="C313" i="24"/>
  <c r="N312" i="24"/>
  <c r="M312" i="24"/>
  <c r="L312" i="24"/>
  <c r="K312" i="24"/>
  <c r="J312" i="24"/>
  <c r="I312" i="24"/>
  <c r="H312" i="24"/>
  <c r="G312" i="24"/>
  <c r="F312" i="24"/>
  <c r="E312" i="24"/>
  <c r="D312" i="24"/>
  <c r="C312" i="24"/>
  <c r="N311" i="24"/>
  <c r="M311" i="24"/>
  <c r="L311" i="24"/>
  <c r="K311" i="24"/>
  <c r="J311" i="24"/>
  <c r="I311" i="24"/>
  <c r="H311" i="24"/>
  <c r="G311" i="24"/>
  <c r="F311" i="24"/>
  <c r="E311" i="24"/>
  <c r="D311" i="24"/>
  <c r="C311" i="24"/>
  <c r="N310" i="24"/>
  <c r="M310" i="24"/>
  <c r="L310" i="24"/>
  <c r="K310" i="24"/>
  <c r="J310" i="24"/>
  <c r="I310" i="24"/>
  <c r="H310" i="24"/>
  <c r="G310" i="24"/>
  <c r="F310" i="24"/>
  <c r="E310" i="24"/>
  <c r="D310" i="24"/>
  <c r="C310" i="24"/>
  <c r="N309" i="24"/>
  <c r="M309" i="24"/>
  <c r="L309" i="24"/>
  <c r="K309" i="24"/>
  <c r="J309" i="24"/>
  <c r="I309" i="24"/>
  <c r="H309" i="24"/>
  <c r="G309" i="24"/>
  <c r="F309" i="24"/>
  <c r="E309" i="24"/>
  <c r="D309" i="24"/>
  <c r="C309" i="24"/>
  <c r="N308" i="24"/>
  <c r="M308" i="24"/>
  <c r="L308" i="24"/>
  <c r="K308" i="24"/>
  <c r="J308" i="24"/>
  <c r="I308" i="24"/>
  <c r="H308" i="24"/>
  <c r="G308" i="24"/>
  <c r="F308" i="24"/>
  <c r="E308" i="24"/>
  <c r="D308" i="24"/>
  <c r="C308" i="24"/>
  <c r="N307" i="24"/>
  <c r="M307" i="24"/>
  <c r="L307" i="24"/>
  <c r="K307" i="24"/>
  <c r="J307" i="24"/>
  <c r="I307" i="24"/>
  <c r="H307" i="24"/>
  <c r="G307" i="24"/>
  <c r="F307" i="24"/>
  <c r="E307" i="24"/>
  <c r="D307" i="24"/>
  <c r="C307" i="24"/>
  <c r="N306" i="24"/>
  <c r="M306" i="24"/>
  <c r="L306" i="24"/>
  <c r="K306" i="24"/>
  <c r="J306" i="24"/>
  <c r="I306" i="24"/>
  <c r="H306" i="24"/>
  <c r="G306" i="24"/>
  <c r="F306" i="24"/>
  <c r="E306" i="24"/>
  <c r="D306" i="24"/>
  <c r="C306" i="24"/>
  <c r="N305" i="24"/>
  <c r="M305" i="24"/>
  <c r="L305" i="24"/>
  <c r="K305" i="24"/>
  <c r="J305" i="24"/>
  <c r="I305" i="24"/>
  <c r="H305" i="24"/>
  <c r="G305" i="24"/>
  <c r="F305" i="24"/>
  <c r="E305" i="24"/>
  <c r="D305" i="24"/>
  <c r="C305" i="24"/>
  <c r="AD301" i="24"/>
  <c r="AC301" i="24"/>
  <c r="AB301" i="24"/>
  <c r="AA301" i="24"/>
  <c r="Z301" i="24"/>
  <c r="Y301" i="24"/>
  <c r="X301" i="24"/>
  <c r="W301" i="24"/>
  <c r="V301" i="24"/>
  <c r="U301" i="24"/>
  <c r="T301" i="24"/>
  <c r="S301" i="24"/>
  <c r="AD300" i="24"/>
  <c r="AC300" i="24"/>
  <c r="AB300" i="24"/>
  <c r="AA300" i="24"/>
  <c r="Z300" i="24"/>
  <c r="Y300" i="24"/>
  <c r="X300" i="24"/>
  <c r="W300" i="24"/>
  <c r="V300" i="24"/>
  <c r="U300" i="24"/>
  <c r="T300" i="24"/>
  <c r="S300" i="24"/>
  <c r="AD299" i="24"/>
  <c r="AC299" i="24"/>
  <c r="AB299" i="24"/>
  <c r="AA299" i="24"/>
  <c r="Z299" i="24"/>
  <c r="Y299" i="24"/>
  <c r="X299" i="24"/>
  <c r="W299" i="24"/>
  <c r="V299" i="24"/>
  <c r="U299" i="24"/>
  <c r="T299" i="24"/>
  <c r="S299" i="24"/>
  <c r="AD298" i="24"/>
  <c r="AC298" i="24"/>
  <c r="AB298" i="24"/>
  <c r="AA298" i="24"/>
  <c r="Z298" i="24"/>
  <c r="Y298" i="24"/>
  <c r="X298" i="24"/>
  <c r="W298" i="24"/>
  <c r="V298" i="24"/>
  <c r="U298" i="24"/>
  <c r="T298" i="24"/>
  <c r="S298" i="24"/>
  <c r="AD297" i="24"/>
  <c r="AC297" i="24"/>
  <c r="AB297" i="24"/>
  <c r="AA297" i="24"/>
  <c r="Z297" i="24"/>
  <c r="Y297" i="24"/>
  <c r="X297" i="24"/>
  <c r="W297" i="24"/>
  <c r="V297" i="24"/>
  <c r="U297" i="24"/>
  <c r="T297" i="24"/>
  <c r="S297" i="24"/>
  <c r="AD296" i="24"/>
  <c r="AC296" i="24"/>
  <c r="AB296" i="24"/>
  <c r="AA296" i="24"/>
  <c r="Z296" i="24"/>
  <c r="Y296" i="24"/>
  <c r="X296" i="24"/>
  <c r="W296" i="24"/>
  <c r="V296" i="24"/>
  <c r="U296" i="24"/>
  <c r="T296" i="24"/>
  <c r="S296" i="24"/>
  <c r="AD295" i="24"/>
  <c r="AC295" i="24"/>
  <c r="AB295" i="24"/>
  <c r="AA295" i="24"/>
  <c r="Z295" i="24"/>
  <c r="Y295" i="24"/>
  <c r="X295" i="24"/>
  <c r="W295" i="24"/>
  <c r="V295" i="24"/>
  <c r="U295" i="24"/>
  <c r="T295" i="24"/>
  <c r="S295" i="24"/>
  <c r="AD294" i="24"/>
  <c r="AC294" i="24"/>
  <c r="AB294" i="24"/>
  <c r="AA294" i="24"/>
  <c r="Z294" i="24"/>
  <c r="Y294" i="24"/>
  <c r="X294" i="24"/>
  <c r="W294" i="24"/>
  <c r="V294" i="24"/>
  <c r="U294" i="24"/>
  <c r="T294" i="24"/>
  <c r="S294" i="24"/>
  <c r="AD293" i="24"/>
  <c r="AC293" i="24"/>
  <c r="AB293" i="24"/>
  <c r="AA293" i="24"/>
  <c r="Z293" i="24"/>
  <c r="Y293" i="24"/>
  <c r="X293" i="24"/>
  <c r="W293" i="24"/>
  <c r="V293" i="24"/>
  <c r="U293" i="24"/>
  <c r="T293" i="24"/>
  <c r="S293" i="24"/>
  <c r="AD292" i="24"/>
  <c r="AC292" i="24"/>
  <c r="AB292" i="24"/>
  <c r="AA292" i="24"/>
  <c r="Z292" i="24"/>
  <c r="Y292" i="24"/>
  <c r="X292" i="24"/>
  <c r="W292" i="24"/>
  <c r="V292" i="24"/>
  <c r="U292" i="24"/>
  <c r="T292" i="24"/>
  <c r="S292" i="24"/>
  <c r="AD291" i="24"/>
  <c r="AC291" i="24"/>
  <c r="AB291" i="24"/>
  <c r="AA291" i="24"/>
  <c r="Z291" i="24"/>
  <c r="Y291" i="24"/>
  <c r="X291" i="24"/>
  <c r="W291" i="24"/>
  <c r="V291" i="24"/>
  <c r="U291" i="24"/>
  <c r="T291" i="24"/>
  <c r="S291" i="24"/>
  <c r="AD290" i="24"/>
  <c r="AC290" i="24"/>
  <c r="AB290" i="24"/>
  <c r="AA290" i="24"/>
  <c r="Z290" i="24"/>
  <c r="Y290" i="24"/>
  <c r="X290" i="24"/>
  <c r="W290" i="24"/>
  <c r="V290" i="24"/>
  <c r="U290" i="24"/>
  <c r="T290" i="24"/>
  <c r="S290" i="24"/>
  <c r="AD289" i="24"/>
  <c r="AC289" i="24"/>
  <c r="AB289" i="24"/>
  <c r="AA289" i="24"/>
  <c r="Z289" i="24"/>
  <c r="Y289" i="24"/>
  <c r="X289" i="24"/>
  <c r="W289" i="24"/>
  <c r="V289" i="24"/>
  <c r="U289" i="24"/>
  <c r="T289" i="24"/>
  <c r="S289" i="24"/>
  <c r="AD288" i="24"/>
  <c r="AC288" i="24"/>
  <c r="AB288" i="24"/>
  <c r="AA288" i="24"/>
  <c r="Z288" i="24"/>
  <c r="Y288" i="24"/>
  <c r="X288" i="24"/>
  <c r="W288" i="24"/>
  <c r="V288" i="24"/>
  <c r="U288" i="24"/>
  <c r="T288" i="24"/>
  <c r="S288" i="24"/>
  <c r="AD287" i="24"/>
  <c r="AC287" i="24"/>
  <c r="AB287" i="24"/>
  <c r="AA287" i="24"/>
  <c r="Z287" i="24"/>
  <c r="Y287" i="24"/>
  <c r="X287" i="24"/>
  <c r="W287" i="24"/>
  <c r="V287" i="24"/>
  <c r="U287" i="24"/>
  <c r="T287" i="24"/>
  <c r="S287" i="24"/>
  <c r="AD286" i="24"/>
  <c r="AC286" i="24"/>
  <c r="AB286" i="24"/>
  <c r="AA286" i="24"/>
  <c r="Z286" i="24"/>
  <c r="Y286" i="24"/>
  <c r="X286" i="24"/>
  <c r="W286" i="24"/>
  <c r="V286" i="24"/>
  <c r="U286" i="24"/>
  <c r="T286" i="24"/>
  <c r="S286" i="24"/>
  <c r="AD285" i="24"/>
  <c r="AC285" i="24"/>
  <c r="AB285" i="24"/>
  <c r="AA285" i="24"/>
  <c r="Z285" i="24"/>
  <c r="Y285" i="24"/>
  <c r="X285" i="24"/>
  <c r="W285" i="24"/>
  <c r="V285" i="24"/>
  <c r="U285" i="24"/>
  <c r="T285" i="24"/>
  <c r="S285" i="24"/>
  <c r="AD284" i="24"/>
  <c r="AC284" i="24"/>
  <c r="AB284" i="24"/>
  <c r="AA284" i="24"/>
  <c r="Z284" i="24"/>
  <c r="Y284" i="24"/>
  <c r="X284" i="24"/>
  <c r="W284" i="24"/>
  <c r="V284" i="24"/>
  <c r="U284" i="24"/>
  <c r="T284" i="24"/>
  <c r="S284" i="24"/>
  <c r="AD283" i="24"/>
  <c r="AC283" i="24"/>
  <c r="AB283" i="24"/>
  <c r="AA283" i="24"/>
  <c r="Z283" i="24"/>
  <c r="Y283" i="24"/>
  <c r="X283" i="24"/>
  <c r="W283" i="24"/>
  <c r="V283" i="24"/>
  <c r="U283" i="24"/>
  <c r="T283" i="24"/>
  <c r="S283" i="24"/>
  <c r="AD282" i="24"/>
  <c r="AC282" i="24"/>
  <c r="AB282" i="24"/>
  <c r="AA282" i="24"/>
  <c r="Z282" i="24"/>
  <c r="Y282" i="24"/>
  <c r="X282" i="24"/>
  <c r="W282" i="24"/>
  <c r="V282" i="24"/>
  <c r="U282" i="24"/>
  <c r="T282" i="24"/>
  <c r="S282" i="24"/>
  <c r="AD281" i="24"/>
  <c r="AC281" i="24"/>
  <c r="AB281" i="24"/>
  <c r="AA281" i="24"/>
  <c r="Z281" i="24"/>
  <c r="Y281" i="24"/>
  <c r="X281" i="24"/>
  <c r="W281" i="24"/>
  <c r="V281" i="24"/>
  <c r="U281" i="24"/>
  <c r="T281" i="24"/>
  <c r="S281" i="24"/>
  <c r="AD280" i="24"/>
  <c r="AC280" i="24"/>
  <c r="AB280" i="24"/>
  <c r="AA280" i="24"/>
  <c r="Z280" i="24"/>
  <c r="Y280" i="24"/>
  <c r="X280" i="24"/>
  <c r="W280" i="24"/>
  <c r="V280" i="24"/>
  <c r="U280" i="24"/>
  <c r="T280" i="24"/>
  <c r="S280" i="24"/>
  <c r="AD279" i="24"/>
  <c r="AC279" i="24"/>
  <c r="AB279" i="24"/>
  <c r="AA279" i="24"/>
  <c r="Z279" i="24"/>
  <c r="Y279" i="24"/>
  <c r="X279" i="24"/>
  <c r="W279" i="24"/>
  <c r="V279" i="24"/>
  <c r="U279" i="24"/>
  <c r="T279" i="24"/>
  <c r="S279" i="24"/>
  <c r="AD278" i="24"/>
  <c r="AC278" i="24"/>
  <c r="AB278" i="24"/>
  <c r="AA278" i="24"/>
  <c r="Z278" i="24"/>
  <c r="Y278" i="24"/>
  <c r="X278" i="24"/>
  <c r="W278" i="24"/>
  <c r="V278" i="24"/>
  <c r="U278" i="24"/>
  <c r="T278" i="24"/>
  <c r="S278" i="24"/>
  <c r="AD277" i="24"/>
  <c r="AC277" i="24"/>
  <c r="AB277" i="24"/>
  <c r="AA277" i="24"/>
  <c r="Z277" i="24"/>
  <c r="Y277" i="24"/>
  <c r="X277" i="24"/>
  <c r="W277" i="24"/>
  <c r="V277" i="24"/>
  <c r="U277" i="24"/>
  <c r="T277" i="24"/>
  <c r="S277" i="24"/>
  <c r="AD276" i="24"/>
  <c r="AC276" i="24"/>
  <c r="AB276" i="24"/>
  <c r="AA276" i="24"/>
  <c r="Z276" i="24"/>
  <c r="Y276" i="24"/>
  <c r="X276" i="24"/>
  <c r="W276" i="24"/>
  <c r="V276" i="24"/>
  <c r="U276" i="24"/>
  <c r="T276" i="24"/>
  <c r="S276" i="24"/>
  <c r="AD275" i="24"/>
  <c r="AC275" i="24"/>
  <c r="AB275" i="24"/>
  <c r="AA275" i="24"/>
  <c r="Z275" i="24"/>
  <c r="Y275" i="24"/>
  <c r="X275" i="24"/>
  <c r="W275" i="24"/>
  <c r="V275" i="24"/>
  <c r="U275" i="24"/>
  <c r="T275" i="24"/>
  <c r="S275" i="24"/>
  <c r="AD271" i="24"/>
  <c r="AC271" i="24"/>
  <c r="AB271" i="24"/>
  <c r="AA271" i="24"/>
  <c r="Z271" i="24"/>
  <c r="Y271" i="24"/>
  <c r="X271" i="24"/>
  <c r="W271" i="24"/>
  <c r="V271" i="24"/>
  <c r="U271" i="24"/>
  <c r="T271" i="24"/>
  <c r="S271" i="24"/>
  <c r="AD270" i="24"/>
  <c r="AC270" i="24"/>
  <c r="AB270" i="24"/>
  <c r="AA270" i="24"/>
  <c r="Z270" i="24"/>
  <c r="Y270" i="24"/>
  <c r="X270" i="24"/>
  <c r="W270" i="24"/>
  <c r="V270" i="24"/>
  <c r="U270" i="24"/>
  <c r="T270" i="24"/>
  <c r="S270" i="24"/>
  <c r="AD269" i="24"/>
  <c r="AC269" i="24"/>
  <c r="AB269" i="24"/>
  <c r="AA269" i="24"/>
  <c r="Z269" i="24"/>
  <c r="Y269" i="24"/>
  <c r="X269" i="24"/>
  <c r="W269" i="24"/>
  <c r="V269" i="24"/>
  <c r="U269" i="24"/>
  <c r="T269" i="24"/>
  <c r="S269" i="24"/>
  <c r="AD268" i="24"/>
  <c r="AC268" i="24"/>
  <c r="AB268" i="24"/>
  <c r="AA268" i="24"/>
  <c r="Z268" i="24"/>
  <c r="Y268" i="24"/>
  <c r="X268" i="24"/>
  <c r="W268" i="24"/>
  <c r="V268" i="24"/>
  <c r="U268" i="24"/>
  <c r="T268" i="24"/>
  <c r="S268" i="24"/>
  <c r="AD267" i="24"/>
  <c r="AC267" i="24"/>
  <c r="AB267" i="24"/>
  <c r="AA267" i="24"/>
  <c r="Z267" i="24"/>
  <c r="Y267" i="24"/>
  <c r="X267" i="24"/>
  <c r="W267" i="24"/>
  <c r="V267" i="24"/>
  <c r="U267" i="24"/>
  <c r="T267" i="24"/>
  <c r="S267" i="24"/>
  <c r="AD266" i="24"/>
  <c r="AC266" i="24"/>
  <c r="AB266" i="24"/>
  <c r="AA266" i="24"/>
  <c r="Z266" i="24"/>
  <c r="Y266" i="24"/>
  <c r="X266" i="24"/>
  <c r="W266" i="24"/>
  <c r="V266" i="24"/>
  <c r="U266" i="24"/>
  <c r="T266" i="24"/>
  <c r="S266" i="24"/>
  <c r="AD265" i="24"/>
  <c r="AC265" i="24"/>
  <c r="AB265" i="24"/>
  <c r="AA265" i="24"/>
  <c r="Z265" i="24"/>
  <c r="Y265" i="24"/>
  <c r="X265" i="24"/>
  <c r="W265" i="24"/>
  <c r="V265" i="24"/>
  <c r="U265" i="24"/>
  <c r="T265" i="24"/>
  <c r="S265" i="24"/>
  <c r="AD264" i="24"/>
  <c r="AC264" i="24"/>
  <c r="AB264" i="24"/>
  <c r="AA264" i="24"/>
  <c r="Z264" i="24"/>
  <c r="Y264" i="24"/>
  <c r="X264" i="24"/>
  <c r="W264" i="24"/>
  <c r="V264" i="24"/>
  <c r="U264" i="24"/>
  <c r="T264" i="24"/>
  <c r="S264" i="24"/>
  <c r="AD263" i="24"/>
  <c r="AC263" i="24"/>
  <c r="AB263" i="24"/>
  <c r="AA263" i="24"/>
  <c r="Z263" i="24"/>
  <c r="Y263" i="24"/>
  <c r="X263" i="24"/>
  <c r="W263" i="24"/>
  <c r="V263" i="24"/>
  <c r="U263" i="24"/>
  <c r="T263" i="24"/>
  <c r="S263" i="24"/>
  <c r="AD262" i="24"/>
  <c r="AC262" i="24"/>
  <c r="AB262" i="24"/>
  <c r="AA262" i="24"/>
  <c r="Z262" i="24"/>
  <c r="Y262" i="24"/>
  <c r="X262" i="24"/>
  <c r="W262" i="24"/>
  <c r="V262" i="24"/>
  <c r="U262" i="24"/>
  <c r="T262" i="24"/>
  <c r="S262" i="24"/>
  <c r="AD261" i="24"/>
  <c r="AC261" i="24"/>
  <c r="AB261" i="24"/>
  <c r="AA261" i="24"/>
  <c r="Z261" i="24"/>
  <c r="Y261" i="24"/>
  <c r="X261" i="24"/>
  <c r="W261" i="24"/>
  <c r="V261" i="24"/>
  <c r="U261" i="24"/>
  <c r="T261" i="24"/>
  <c r="S261" i="24"/>
  <c r="AD260" i="24"/>
  <c r="AC260" i="24"/>
  <c r="AB260" i="24"/>
  <c r="AA260" i="24"/>
  <c r="Z260" i="24"/>
  <c r="Y260" i="24"/>
  <c r="X260" i="24"/>
  <c r="W260" i="24"/>
  <c r="V260" i="24"/>
  <c r="U260" i="24"/>
  <c r="T260" i="24"/>
  <c r="S260" i="24"/>
  <c r="AD259" i="24"/>
  <c r="AC259" i="24"/>
  <c r="AB259" i="24"/>
  <c r="AA259" i="24"/>
  <c r="Z259" i="24"/>
  <c r="Y259" i="24"/>
  <c r="X259" i="24"/>
  <c r="W259" i="24"/>
  <c r="V259" i="24"/>
  <c r="U259" i="24"/>
  <c r="T259" i="24"/>
  <c r="S259" i="24"/>
  <c r="AD258" i="24"/>
  <c r="AC258" i="24"/>
  <c r="AB258" i="24"/>
  <c r="AA258" i="24"/>
  <c r="Z258" i="24"/>
  <c r="Y258" i="24"/>
  <c r="X258" i="24"/>
  <c r="W258" i="24"/>
  <c r="V258" i="24"/>
  <c r="U258" i="24"/>
  <c r="T258" i="24"/>
  <c r="S258" i="24"/>
  <c r="AD257" i="24"/>
  <c r="AC257" i="24"/>
  <c r="AB257" i="24"/>
  <c r="AA257" i="24"/>
  <c r="Z257" i="24"/>
  <c r="Y257" i="24"/>
  <c r="X257" i="24"/>
  <c r="W257" i="24"/>
  <c r="V257" i="24"/>
  <c r="U257" i="24"/>
  <c r="T257" i="24"/>
  <c r="S257" i="24"/>
  <c r="AD256" i="24"/>
  <c r="AC256" i="24"/>
  <c r="AB256" i="24"/>
  <c r="AA256" i="24"/>
  <c r="Z256" i="24"/>
  <c r="Y256" i="24"/>
  <c r="X256" i="24"/>
  <c r="W256" i="24"/>
  <c r="V256" i="24"/>
  <c r="U256" i="24"/>
  <c r="T256" i="24"/>
  <c r="S256" i="24"/>
  <c r="AD255" i="24"/>
  <c r="AC255" i="24"/>
  <c r="AB255" i="24"/>
  <c r="AA255" i="24"/>
  <c r="Z255" i="24"/>
  <c r="Y255" i="24"/>
  <c r="X255" i="24"/>
  <c r="W255" i="24"/>
  <c r="V255" i="24"/>
  <c r="U255" i="24"/>
  <c r="T255" i="24"/>
  <c r="S255" i="24"/>
  <c r="AD254" i="24"/>
  <c r="AC254" i="24"/>
  <c r="AB254" i="24"/>
  <c r="AA254" i="24"/>
  <c r="Z254" i="24"/>
  <c r="Y254" i="24"/>
  <c r="X254" i="24"/>
  <c r="W254" i="24"/>
  <c r="V254" i="24"/>
  <c r="U254" i="24"/>
  <c r="T254" i="24"/>
  <c r="S254" i="24"/>
  <c r="AD253" i="24"/>
  <c r="AC253" i="24"/>
  <c r="AB253" i="24"/>
  <c r="AA253" i="24"/>
  <c r="Z253" i="24"/>
  <c r="Y253" i="24"/>
  <c r="X253" i="24"/>
  <c r="W253" i="24"/>
  <c r="V253" i="24"/>
  <c r="U253" i="24"/>
  <c r="T253" i="24"/>
  <c r="S253" i="24"/>
  <c r="AD252" i="24"/>
  <c r="AC252" i="24"/>
  <c r="AB252" i="24"/>
  <c r="AA252" i="24"/>
  <c r="Z252" i="24"/>
  <c r="Y252" i="24"/>
  <c r="X252" i="24"/>
  <c r="W252" i="24"/>
  <c r="V252" i="24"/>
  <c r="U252" i="24"/>
  <c r="T252" i="24"/>
  <c r="S252" i="24"/>
  <c r="AD251" i="24"/>
  <c r="AC251" i="24"/>
  <c r="AB251" i="24"/>
  <c r="AA251" i="24"/>
  <c r="Z251" i="24"/>
  <c r="Y251" i="24"/>
  <c r="X251" i="24"/>
  <c r="W251" i="24"/>
  <c r="V251" i="24"/>
  <c r="U251" i="24"/>
  <c r="T251" i="24"/>
  <c r="S251" i="24"/>
  <c r="AD250" i="24"/>
  <c r="AC250" i="24"/>
  <c r="AB250" i="24"/>
  <c r="AA250" i="24"/>
  <c r="Z250" i="24"/>
  <c r="Y250" i="24"/>
  <c r="X250" i="24"/>
  <c r="W250" i="24"/>
  <c r="V250" i="24"/>
  <c r="U250" i="24"/>
  <c r="T250" i="24"/>
  <c r="S250" i="24"/>
  <c r="AD249" i="24"/>
  <c r="AC249" i="24"/>
  <c r="AB249" i="24"/>
  <c r="AA249" i="24"/>
  <c r="Z249" i="24"/>
  <c r="Y249" i="24"/>
  <c r="X249" i="24"/>
  <c r="W249" i="24"/>
  <c r="V249" i="24"/>
  <c r="U249" i="24"/>
  <c r="T249" i="24"/>
  <c r="S249" i="24"/>
  <c r="AD248" i="24"/>
  <c r="AC248" i="24"/>
  <c r="AB248" i="24"/>
  <c r="AA248" i="24"/>
  <c r="Z248" i="24"/>
  <c r="Y248" i="24"/>
  <c r="X248" i="24"/>
  <c r="W248" i="24"/>
  <c r="V248" i="24"/>
  <c r="U248" i="24"/>
  <c r="T248" i="24"/>
  <c r="S248" i="24"/>
  <c r="AD247" i="24"/>
  <c r="AC247" i="24"/>
  <c r="AB247" i="24"/>
  <c r="AA247" i="24"/>
  <c r="Z247" i="24"/>
  <c r="Y247" i="24"/>
  <c r="X247" i="24"/>
  <c r="W247" i="24"/>
  <c r="V247" i="24"/>
  <c r="U247" i="24"/>
  <c r="T247" i="24"/>
  <c r="S247" i="24"/>
  <c r="AD246" i="24"/>
  <c r="AC246" i="24"/>
  <c r="AB246" i="24"/>
  <c r="AA246" i="24"/>
  <c r="Z246" i="24"/>
  <c r="Y246" i="24"/>
  <c r="X246" i="24"/>
  <c r="W246" i="24"/>
  <c r="V246" i="24"/>
  <c r="U246" i="24"/>
  <c r="T246" i="24"/>
  <c r="S246" i="24"/>
  <c r="AD245" i="24"/>
  <c r="AC245" i="24"/>
  <c r="AB245" i="24"/>
  <c r="AA245" i="24"/>
  <c r="Z245" i="24"/>
  <c r="Y245" i="24"/>
  <c r="X245" i="24"/>
  <c r="W245" i="24"/>
  <c r="V245" i="24"/>
  <c r="U245" i="24"/>
  <c r="T245" i="24"/>
  <c r="S245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N201" i="24"/>
  <c r="M201" i="24"/>
  <c r="L201" i="24"/>
  <c r="K201" i="24"/>
  <c r="J201" i="24"/>
  <c r="I201" i="24"/>
  <c r="H201" i="24"/>
  <c r="G201" i="24"/>
  <c r="F201" i="24"/>
  <c r="E201" i="24"/>
  <c r="D201" i="24"/>
  <c r="C201" i="24"/>
  <c r="N200" i="24"/>
  <c r="M200" i="24"/>
  <c r="L200" i="24"/>
  <c r="K200" i="24"/>
  <c r="J200" i="24"/>
  <c r="I200" i="24"/>
  <c r="H200" i="24"/>
  <c r="G200" i="24"/>
  <c r="F200" i="24"/>
  <c r="E200" i="24"/>
  <c r="D200" i="24"/>
  <c r="C200" i="24"/>
  <c r="N199" i="24"/>
  <c r="M199" i="24"/>
  <c r="L199" i="24"/>
  <c r="K199" i="24"/>
  <c r="J199" i="24"/>
  <c r="I199" i="24"/>
  <c r="H199" i="24"/>
  <c r="G199" i="24"/>
  <c r="F199" i="24"/>
  <c r="E199" i="24"/>
  <c r="D199" i="24"/>
  <c r="C199" i="24"/>
  <c r="N198" i="24"/>
  <c r="M198" i="24"/>
  <c r="L198" i="24"/>
  <c r="K198" i="24"/>
  <c r="J198" i="24"/>
  <c r="I198" i="24"/>
  <c r="H198" i="24"/>
  <c r="G198" i="24"/>
  <c r="F198" i="24"/>
  <c r="E198" i="24"/>
  <c r="D198" i="24"/>
  <c r="C198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N187" i="24"/>
  <c r="M187" i="24"/>
  <c r="L187" i="24"/>
  <c r="K187" i="24"/>
  <c r="J187" i="24"/>
  <c r="I187" i="24"/>
  <c r="H187" i="24"/>
  <c r="G187" i="24"/>
  <c r="F187" i="24"/>
  <c r="E187" i="24"/>
  <c r="D187" i="24"/>
  <c r="C187" i="24"/>
  <c r="N186" i="24"/>
  <c r="M186" i="24"/>
  <c r="L186" i="24"/>
  <c r="K186" i="24"/>
  <c r="J186" i="24"/>
  <c r="I186" i="24"/>
  <c r="H186" i="24"/>
  <c r="G186" i="24"/>
  <c r="F186" i="24"/>
  <c r="E186" i="24"/>
  <c r="D186" i="24"/>
  <c r="C186" i="24"/>
  <c r="N185" i="24"/>
  <c r="M185" i="24"/>
  <c r="L185" i="24"/>
  <c r="K185" i="24"/>
  <c r="J185" i="24"/>
  <c r="I185" i="24"/>
  <c r="H185" i="24"/>
  <c r="G185" i="24"/>
  <c r="F185" i="24"/>
  <c r="E185" i="24"/>
  <c r="D185" i="24"/>
  <c r="C185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J179" i="24"/>
  <c r="BI179" i="24"/>
  <c r="BH179" i="24"/>
  <c r="BG179" i="24"/>
  <c r="BF179" i="24"/>
  <c r="BE179" i="24"/>
  <c r="BD179" i="24"/>
  <c r="BC179" i="24"/>
  <c r="BB179" i="24"/>
  <c r="BA179" i="24"/>
  <c r="AZ179" i="24"/>
  <c r="AY179" i="24"/>
  <c r="BJ178" i="24"/>
  <c r="BI178" i="24"/>
  <c r="BH178" i="24"/>
  <c r="BG178" i="24"/>
  <c r="BF178" i="24"/>
  <c r="BE178" i="24"/>
  <c r="BD178" i="24"/>
  <c r="BC178" i="24"/>
  <c r="BB178" i="24"/>
  <c r="BA178" i="24"/>
  <c r="AZ178" i="24"/>
  <c r="AY178" i="24"/>
  <c r="BJ177" i="24"/>
  <c r="BI177" i="24"/>
  <c r="BH177" i="24"/>
  <c r="BG177" i="24"/>
  <c r="BF177" i="24"/>
  <c r="BE177" i="24"/>
  <c r="BD177" i="24"/>
  <c r="BC177" i="24"/>
  <c r="BB177" i="24"/>
  <c r="BA177" i="24"/>
  <c r="AZ177" i="24"/>
  <c r="AY177" i="24"/>
  <c r="BJ176" i="24"/>
  <c r="BI176" i="24"/>
  <c r="BH176" i="24"/>
  <c r="BG176" i="24"/>
  <c r="BF176" i="24"/>
  <c r="BE176" i="24"/>
  <c r="BD176" i="24"/>
  <c r="BC176" i="24"/>
  <c r="BB176" i="24"/>
  <c r="BA176" i="24"/>
  <c r="AZ176" i="24"/>
  <c r="AY176" i="24"/>
  <c r="BJ175" i="24"/>
  <c r="BI175" i="24"/>
  <c r="BH175" i="24"/>
  <c r="BG175" i="24"/>
  <c r="BF175" i="24"/>
  <c r="BE175" i="24"/>
  <c r="BD175" i="24"/>
  <c r="BC175" i="24"/>
  <c r="BB175" i="24"/>
  <c r="BA175" i="24"/>
  <c r="AZ175" i="24"/>
  <c r="AY175" i="24"/>
  <c r="BJ174" i="24"/>
  <c r="BI174" i="24"/>
  <c r="BH174" i="24"/>
  <c r="BG174" i="24"/>
  <c r="BF174" i="24"/>
  <c r="BE174" i="24"/>
  <c r="BD174" i="24"/>
  <c r="BC174" i="24"/>
  <c r="BB174" i="24"/>
  <c r="BA174" i="24"/>
  <c r="AZ174" i="24"/>
  <c r="AY174" i="24"/>
  <c r="BJ173" i="24"/>
  <c r="BI173" i="24"/>
  <c r="BH173" i="24"/>
  <c r="BG173" i="24"/>
  <c r="BF173" i="24"/>
  <c r="BE173" i="24"/>
  <c r="BD173" i="24"/>
  <c r="BC173" i="24"/>
  <c r="BB173" i="24"/>
  <c r="BA173" i="24"/>
  <c r="AZ173" i="24"/>
  <c r="AY173" i="24"/>
  <c r="BJ172" i="24"/>
  <c r="BI172" i="24"/>
  <c r="BH172" i="24"/>
  <c r="BG172" i="24"/>
  <c r="BF172" i="24"/>
  <c r="BE172" i="24"/>
  <c r="BD172" i="24"/>
  <c r="BC172" i="24"/>
  <c r="BB172" i="24"/>
  <c r="BA172" i="24"/>
  <c r="AZ172" i="24"/>
  <c r="AY172" i="24"/>
  <c r="BJ171" i="24"/>
  <c r="BI171" i="24"/>
  <c r="BH171" i="24"/>
  <c r="BG171" i="24"/>
  <c r="BF171" i="24"/>
  <c r="BE171" i="24"/>
  <c r="BD171" i="24"/>
  <c r="BC171" i="24"/>
  <c r="BB171" i="24"/>
  <c r="BA171" i="24"/>
  <c r="AZ171" i="24"/>
  <c r="AY171" i="24"/>
  <c r="BJ170" i="24"/>
  <c r="BI170" i="24"/>
  <c r="BH170" i="24"/>
  <c r="BG170" i="24"/>
  <c r="BF170" i="24"/>
  <c r="BE170" i="24"/>
  <c r="BD170" i="24"/>
  <c r="BC170" i="24"/>
  <c r="BB170" i="24"/>
  <c r="BA170" i="24"/>
  <c r="AZ170" i="24"/>
  <c r="AY170" i="24"/>
  <c r="BJ169" i="24"/>
  <c r="BI169" i="24"/>
  <c r="BH169" i="24"/>
  <c r="BG169" i="24"/>
  <c r="BF169" i="24"/>
  <c r="BE169" i="24"/>
  <c r="BD169" i="24"/>
  <c r="BC169" i="24"/>
  <c r="BB169" i="24"/>
  <c r="BA169" i="24"/>
  <c r="AZ169" i="24"/>
  <c r="AY169" i="24"/>
  <c r="BJ168" i="24"/>
  <c r="BI168" i="24"/>
  <c r="BH168" i="24"/>
  <c r="BG168" i="24"/>
  <c r="BF168" i="24"/>
  <c r="BE168" i="24"/>
  <c r="BD168" i="24"/>
  <c r="BC168" i="24"/>
  <c r="BB168" i="24"/>
  <c r="BA168" i="24"/>
  <c r="AZ168" i="24"/>
  <c r="AY168" i="24"/>
  <c r="BJ167" i="24"/>
  <c r="BI167" i="24"/>
  <c r="BH167" i="24"/>
  <c r="BG167" i="24"/>
  <c r="BF167" i="24"/>
  <c r="BE167" i="24"/>
  <c r="BD167" i="24"/>
  <c r="BC167" i="24"/>
  <c r="BB167" i="24"/>
  <c r="BA167" i="24"/>
  <c r="AZ167" i="24"/>
  <c r="AY167" i="24"/>
  <c r="BJ166" i="24"/>
  <c r="BI166" i="24"/>
  <c r="BH166" i="24"/>
  <c r="BG166" i="24"/>
  <c r="BF166" i="24"/>
  <c r="BE166" i="24"/>
  <c r="BD166" i="24"/>
  <c r="BC166" i="24"/>
  <c r="BB166" i="24"/>
  <c r="BA166" i="24"/>
  <c r="AZ166" i="24"/>
  <c r="AY166" i="24"/>
  <c r="BJ165" i="24"/>
  <c r="BI165" i="24"/>
  <c r="BH165" i="24"/>
  <c r="BG165" i="24"/>
  <c r="BF165" i="24"/>
  <c r="BE165" i="24"/>
  <c r="BD165" i="24"/>
  <c r="BC165" i="24"/>
  <c r="BB165" i="24"/>
  <c r="BA165" i="24"/>
  <c r="AZ165" i="24"/>
  <c r="AY165" i="24"/>
  <c r="BJ164" i="24"/>
  <c r="BI164" i="24"/>
  <c r="BH164" i="24"/>
  <c r="BG164" i="24"/>
  <c r="BF164" i="24"/>
  <c r="BE164" i="24"/>
  <c r="BD164" i="24"/>
  <c r="BC164" i="24"/>
  <c r="BB164" i="24"/>
  <c r="BA164" i="24"/>
  <c r="AZ164" i="24"/>
  <c r="AY164" i="24"/>
  <c r="BJ163" i="24"/>
  <c r="BI163" i="24"/>
  <c r="BH163" i="24"/>
  <c r="BG163" i="24"/>
  <c r="BF163" i="24"/>
  <c r="BE163" i="24"/>
  <c r="BD163" i="24"/>
  <c r="BC163" i="24"/>
  <c r="BB163" i="24"/>
  <c r="BA163" i="24"/>
  <c r="AZ163" i="24"/>
  <c r="AY163" i="24"/>
  <c r="BJ162" i="24"/>
  <c r="BI162" i="24"/>
  <c r="BH162" i="24"/>
  <c r="BG162" i="24"/>
  <c r="BF162" i="24"/>
  <c r="BE162" i="24"/>
  <c r="BD162" i="24"/>
  <c r="BC162" i="24"/>
  <c r="BB162" i="24"/>
  <c r="BA162" i="24"/>
  <c r="AZ162" i="24"/>
  <c r="AY162" i="24"/>
  <c r="BJ161" i="24"/>
  <c r="BI161" i="24"/>
  <c r="BH161" i="24"/>
  <c r="BG161" i="24"/>
  <c r="BF161" i="24"/>
  <c r="BE161" i="24"/>
  <c r="BD161" i="24"/>
  <c r="BC161" i="24"/>
  <c r="BB161" i="24"/>
  <c r="BA161" i="24"/>
  <c r="AZ161" i="24"/>
  <c r="AY161" i="24"/>
  <c r="BJ160" i="24"/>
  <c r="BI160" i="24"/>
  <c r="BH160" i="24"/>
  <c r="BG160" i="24"/>
  <c r="BF160" i="24"/>
  <c r="BE160" i="24"/>
  <c r="BD160" i="24"/>
  <c r="BC160" i="24"/>
  <c r="BB160" i="24"/>
  <c r="BA160" i="24"/>
  <c r="AZ160" i="24"/>
  <c r="AY160" i="24"/>
  <c r="BJ159" i="24"/>
  <c r="BI159" i="24"/>
  <c r="BH159" i="24"/>
  <c r="BG159" i="24"/>
  <c r="BF159" i="24"/>
  <c r="BE159" i="24"/>
  <c r="BD159" i="24"/>
  <c r="BC159" i="24"/>
  <c r="BB159" i="24"/>
  <c r="BA159" i="24"/>
  <c r="AZ159" i="24"/>
  <c r="AY159" i="24"/>
  <c r="BJ158" i="24"/>
  <c r="BI158" i="24"/>
  <c r="BH158" i="24"/>
  <c r="BG158" i="24"/>
  <c r="BF158" i="24"/>
  <c r="BE158" i="24"/>
  <c r="BD158" i="24"/>
  <c r="BC158" i="24"/>
  <c r="BB158" i="24"/>
  <c r="BA158" i="24"/>
  <c r="AZ158" i="24"/>
  <c r="AY158" i="24"/>
  <c r="BJ157" i="24"/>
  <c r="BI157" i="24"/>
  <c r="BH157" i="24"/>
  <c r="BG157" i="24"/>
  <c r="BF157" i="24"/>
  <c r="BE157" i="24"/>
  <c r="BD157" i="24"/>
  <c r="BC157" i="24"/>
  <c r="BB157" i="24"/>
  <c r="BA157" i="24"/>
  <c r="AZ157" i="24"/>
  <c r="AY157" i="24"/>
  <c r="BJ156" i="24"/>
  <c r="BI156" i="24"/>
  <c r="BH156" i="24"/>
  <c r="BG156" i="24"/>
  <c r="BF156" i="24"/>
  <c r="BE156" i="24"/>
  <c r="BD156" i="24"/>
  <c r="BC156" i="24"/>
  <c r="BB156" i="24"/>
  <c r="BA156" i="24"/>
  <c r="AZ156" i="24"/>
  <c r="AY156" i="24"/>
  <c r="BJ155" i="24"/>
  <c r="BI155" i="24"/>
  <c r="BH155" i="24"/>
  <c r="BG155" i="24"/>
  <c r="BF155" i="24"/>
  <c r="BE155" i="24"/>
  <c r="BD155" i="24"/>
  <c r="BC155" i="24"/>
  <c r="BB155" i="24"/>
  <c r="BA155" i="24"/>
  <c r="AZ155" i="24"/>
  <c r="AY155" i="24"/>
  <c r="BJ154" i="24"/>
  <c r="BI154" i="24"/>
  <c r="BH154" i="24"/>
  <c r="BG154" i="24"/>
  <c r="BF154" i="24"/>
  <c r="BE154" i="24"/>
  <c r="BD154" i="24"/>
  <c r="BC154" i="24"/>
  <c r="BB154" i="24"/>
  <c r="BA154" i="24"/>
  <c r="AZ154" i="24"/>
  <c r="AY154" i="24"/>
  <c r="BJ153" i="24"/>
  <c r="BI153" i="24"/>
  <c r="BH153" i="24"/>
  <c r="BG153" i="24"/>
  <c r="BF153" i="24"/>
  <c r="BE153" i="24"/>
  <c r="BD153" i="24"/>
  <c r="BC153" i="24"/>
  <c r="BB153" i="24"/>
  <c r="BA153" i="24"/>
  <c r="AZ153" i="24"/>
  <c r="AY153" i="24"/>
  <c r="BJ152" i="24"/>
  <c r="BI152" i="24"/>
  <c r="BH152" i="24"/>
  <c r="BG152" i="24"/>
  <c r="BF152" i="24"/>
  <c r="BE152" i="24"/>
  <c r="BD152" i="24"/>
  <c r="BC152" i="24"/>
  <c r="BB152" i="24"/>
  <c r="BA152" i="24"/>
  <c r="AZ152" i="24"/>
  <c r="AY152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N177" i="24"/>
  <c r="M177" i="24"/>
  <c r="L177" i="24"/>
  <c r="K177" i="24"/>
  <c r="J177" i="24"/>
  <c r="I177" i="24"/>
  <c r="H177" i="24"/>
  <c r="G177" i="24"/>
  <c r="F177" i="24"/>
  <c r="E177" i="24"/>
  <c r="D177" i="24"/>
  <c r="C177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N175" i="24"/>
  <c r="M175" i="24"/>
  <c r="L175" i="24"/>
  <c r="K175" i="24"/>
  <c r="J175" i="24"/>
  <c r="I175" i="24"/>
  <c r="H175" i="24"/>
  <c r="G175" i="24"/>
  <c r="F175" i="24"/>
  <c r="E175" i="24"/>
  <c r="D175" i="24"/>
  <c r="C175" i="24"/>
  <c r="N174" i="24"/>
  <c r="M174" i="24"/>
  <c r="L174" i="24"/>
  <c r="K174" i="24"/>
  <c r="J174" i="24"/>
  <c r="I174" i="24"/>
  <c r="H174" i="24"/>
  <c r="G174" i="24"/>
  <c r="F174" i="24"/>
  <c r="E174" i="24"/>
  <c r="D174" i="24"/>
  <c r="C174" i="24"/>
  <c r="N173" i="24"/>
  <c r="M173" i="24"/>
  <c r="L173" i="24"/>
  <c r="K173" i="24"/>
  <c r="J173" i="24"/>
  <c r="I173" i="24"/>
  <c r="H173" i="24"/>
  <c r="G173" i="24"/>
  <c r="F173" i="24"/>
  <c r="E173" i="24"/>
  <c r="D173" i="24"/>
  <c r="C173" i="24"/>
  <c r="N172" i="24"/>
  <c r="M172" i="24"/>
  <c r="L172" i="24"/>
  <c r="K172" i="24"/>
  <c r="J172" i="24"/>
  <c r="I172" i="24"/>
  <c r="H172" i="24"/>
  <c r="G172" i="24"/>
  <c r="F172" i="24"/>
  <c r="E172" i="24"/>
  <c r="D172" i="24"/>
  <c r="C172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N164" i="24"/>
  <c r="M164" i="24"/>
  <c r="L164" i="24"/>
  <c r="K164" i="24"/>
  <c r="J164" i="24"/>
  <c r="I164" i="24"/>
  <c r="H164" i="24"/>
  <c r="G164" i="24"/>
  <c r="F164" i="24"/>
  <c r="E164" i="24"/>
  <c r="D164" i="24"/>
  <c r="C164" i="24"/>
  <c r="N163" i="24"/>
  <c r="M163" i="24"/>
  <c r="L163" i="24"/>
  <c r="K163" i="24"/>
  <c r="J163" i="24"/>
  <c r="I163" i="24"/>
  <c r="H163" i="24"/>
  <c r="G163" i="24"/>
  <c r="F163" i="24"/>
  <c r="E163" i="24"/>
  <c r="D163" i="24"/>
  <c r="C163" i="24"/>
  <c r="N162" i="24"/>
  <c r="M162" i="24"/>
  <c r="L162" i="24"/>
  <c r="K162" i="24"/>
  <c r="J162" i="24"/>
  <c r="I162" i="24"/>
  <c r="H162" i="24"/>
  <c r="G162" i="24"/>
  <c r="F162" i="24"/>
  <c r="E162" i="24"/>
  <c r="D162" i="24"/>
  <c r="C162" i="24"/>
  <c r="N161" i="24"/>
  <c r="M161" i="24"/>
  <c r="L161" i="24"/>
  <c r="K161" i="24"/>
  <c r="J161" i="24"/>
  <c r="I161" i="24"/>
  <c r="H161" i="24"/>
  <c r="G161" i="24"/>
  <c r="F161" i="24"/>
  <c r="E161" i="24"/>
  <c r="D161" i="24"/>
  <c r="C161" i="24"/>
  <c r="N160" i="24"/>
  <c r="M160" i="24"/>
  <c r="L160" i="24"/>
  <c r="K160" i="24"/>
  <c r="J160" i="24"/>
  <c r="I160" i="24"/>
  <c r="H160" i="24"/>
  <c r="G160" i="24"/>
  <c r="F160" i="24"/>
  <c r="E160" i="24"/>
  <c r="D160" i="24"/>
  <c r="C160" i="24"/>
  <c r="N159" i="24"/>
  <c r="M159" i="24"/>
  <c r="L159" i="24"/>
  <c r="K159" i="24"/>
  <c r="J159" i="24"/>
  <c r="I159" i="24"/>
  <c r="H159" i="24"/>
  <c r="G159" i="24"/>
  <c r="F159" i="24"/>
  <c r="E159" i="24"/>
  <c r="D159" i="24"/>
  <c r="C159" i="24"/>
  <c r="N158" i="24"/>
  <c r="M158" i="24"/>
  <c r="L158" i="24"/>
  <c r="K158" i="24"/>
  <c r="J158" i="24"/>
  <c r="I158" i="24"/>
  <c r="H158" i="24"/>
  <c r="G158" i="24"/>
  <c r="F158" i="24"/>
  <c r="E158" i="24"/>
  <c r="D158" i="24"/>
  <c r="C158" i="24"/>
  <c r="N157" i="24"/>
  <c r="M157" i="24"/>
  <c r="L157" i="24"/>
  <c r="K157" i="24"/>
  <c r="J157" i="24"/>
  <c r="I157" i="24"/>
  <c r="H157" i="24"/>
  <c r="G157" i="24"/>
  <c r="F157" i="24"/>
  <c r="E157" i="24"/>
  <c r="D157" i="24"/>
  <c r="C157" i="24"/>
  <c r="N156" i="24"/>
  <c r="M156" i="24"/>
  <c r="L156" i="24"/>
  <c r="K156" i="24"/>
  <c r="J156" i="24"/>
  <c r="I156" i="24"/>
  <c r="H156" i="24"/>
  <c r="G156" i="24"/>
  <c r="F156" i="24"/>
  <c r="E156" i="24"/>
  <c r="D156" i="24"/>
  <c r="C156" i="24"/>
  <c r="N155" i="24"/>
  <c r="M155" i="24"/>
  <c r="L155" i="24"/>
  <c r="K155" i="24"/>
  <c r="J155" i="24"/>
  <c r="I155" i="24"/>
  <c r="H155" i="24"/>
  <c r="G155" i="24"/>
  <c r="F155" i="24"/>
  <c r="E155" i="24"/>
  <c r="D155" i="24"/>
  <c r="C155" i="24"/>
  <c r="N154" i="24"/>
  <c r="M154" i="24"/>
  <c r="L154" i="24"/>
  <c r="K154" i="24"/>
  <c r="J154" i="24"/>
  <c r="I154" i="24"/>
  <c r="H154" i="24"/>
  <c r="G154" i="24"/>
  <c r="F154" i="24"/>
  <c r="E154" i="24"/>
  <c r="D154" i="24"/>
  <c r="C154" i="24"/>
  <c r="N152" i="24"/>
  <c r="M152" i="24"/>
  <c r="L152" i="24"/>
  <c r="K152" i="24"/>
  <c r="J152" i="24"/>
  <c r="I152" i="24"/>
  <c r="H152" i="24"/>
  <c r="G152" i="24"/>
  <c r="F152" i="24"/>
  <c r="E152" i="24"/>
  <c r="D152" i="24"/>
  <c r="C152" i="24"/>
  <c r="N153" i="24"/>
  <c r="M153" i="24"/>
  <c r="L153" i="24"/>
  <c r="K153" i="24"/>
  <c r="J153" i="24"/>
  <c r="I153" i="24"/>
  <c r="H153" i="24"/>
  <c r="G153" i="24"/>
  <c r="F153" i="24"/>
  <c r="E153" i="24"/>
  <c r="D153" i="24"/>
  <c r="C153" i="24"/>
  <c r="N149" i="24"/>
  <c r="M149" i="24"/>
  <c r="L149" i="24"/>
  <c r="K149" i="24"/>
  <c r="J149" i="24"/>
  <c r="I149" i="24"/>
  <c r="H149" i="24"/>
  <c r="G149" i="24"/>
  <c r="F149" i="24"/>
  <c r="E149" i="24"/>
  <c r="D149" i="24"/>
  <c r="C149" i="24"/>
  <c r="S149" i="24" s="1"/>
  <c r="N148" i="24"/>
  <c r="M148" i="24"/>
  <c r="L148" i="24"/>
  <c r="K148" i="24"/>
  <c r="J148" i="24"/>
  <c r="I148" i="24"/>
  <c r="H148" i="24"/>
  <c r="G148" i="24"/>
  <c r="F148" i="24"/>
  <c r="E148" i="24"/>
  <c r="D148" i="24"/>
  <c r="C148" i="24"/>
  <c r="S148" i="24" s="1"/>
  <c r="N147" i="24"/>
  <c r="M147" i="24"/>
  <c r="L147" i="24"/>
  <c r="K147" i="24"/>
  <c r="J147" i="24"/>
  <c r="I147" i="24"/>
  <c r="H147" i="24"/>
  <c r="G147" i="24"/>
  <c r="F147" i="24"/>
  <c r="E147" i="24"/>
  <c r="D147" i="24"/>
  <c r="C147" i="24"/>
  <c r="S147" i="24" s="1"/>
  <c r="N146" i="24"/>
  <c r="M146" i="24"/>
  <c r="L146" i="24"/>
  <c r="K146" i="24"/>
  <c r="J146" i="24"/>
  <c r="I146" i="24"/>
  <c r="H146" i="24"/>
  <c r="G146" i="24"/>
  <c r="F146" i="24"/>
  <c r="E146" i="24"/>
  <c r="D146" i="24"/>
  <c r="C146" i="24"/>
  <c r="S146" i="24" s="1"/>
  <c r="N145" i="24"/>
  <c r="M145" i="24"/>
  <c r="L145" i="24"/>
  <c r="K145" i="24"/>
  <c r="J145" i="24"/>
  <c r="I145" i="24"/>
  <c r="H145" i="24"/>
  <c r="G145" i="24"/>
  <c r="F145" i="24"/>
  <c r="E145" i="24"/>
  <c r="D145" i="24"/>
  <c r="C145" i="24"/>
  <c r="S145" i="24" s="1"/>
  <c r="N144" i="24"/>
  <c r="M144" i="24"/>
  <c r="L144" i="24"/>
  <c r="K144" i="24"/>
  <c r="J144" i="24"/>
  <c r="I144" i="24"/>
  <c r="H144" i="24"/>
  <c r="G144" i="24"/>
  <c r="F144" i="24"/>
  <c r="E144" i="24"/>
  <c r="D144" i="24"/>
  <c r="C144" i="24"/>
  <c r="S144" i="24" s="1"/>
  <c r="N143" i="24"/>
  <c r="M143" i="24"/>
  <c r="L143" i="24"/>
  <c r="K143" i="24"/>
  <c r="J143" i="24"/>
  <c r="I143" i="24"/>
  <c r="H143" i="24"/>
  <c r="G143" i="24"/>
  <c r="F143" i="24"/>
  <c r="E143" i="24"/>
  <c r="D143" i="24"/>
  <c r="C143" i="24"/>
  <c r="S143" i="24" s="1"/>
  <c r="N142" i="24"/>
  <c r="M142" i="24"/>
  <c r="L142" i="24"/>
  <c r="K142" i="24"/>
  <c r="J142" i="24"/>
  <c r="I142" i="24"/>
  <c r="H142" i="24"/>
  <c r="G142" i="24"/>
  <c r="F142" i="24"/>
  <c r="E142" i="24"/>
  <c r="D142" i="24"/>
  <c r="C142" i="24"/>
  <c r="S142" i="24" s="1"/>
  <c r="N141" i="24"/>
  <c r="M141" i="24"/>
  <c r="L141" i="24"/>
  <c r="K141" i="24"/>
  <c r="J141" i="24"/>
  <c r="I141" i="24"/>
  <c r="H141" i="24"/>
  <c r="G141" i="24"/>
  <c r="F141" i="24"/>
  <c r="E141" i="24"/>
  <c r="D141" i="24"/>
  <c r="C141" i="24"/>
  <c r="S141" i="24" s="1"/>
  <c r="N140" i="24"/>
  <c r="M140" i="24"/>
  <c r="L140" i="24"/>
  <c r="K140" i="24"/>
  <c r="J140" i="24"/>
  <c r="I140" i="24"/>
  <c r="H140" i="24"/>
  <c r="G140" i="24"/>
  <c r="F140" i="24"/>
  <c r="E140" i="24"/>
  <c r="D140" i="24"/>
  <c r="C140" i="24"/>
  <c r="S140" i="24" s="1"/>
  <c r="N139" i="24"/>
  <c r="M139" i="24"/>
  <c r="L139" i="24"/>
  <c r="K139" i="24"/>
  <c r="J139" i="24"/>
  <c r="I139" i="24"/>
  <c r="H139" i="24"/>
  <c r="G139" i="24"/>
  <c r="F139" i="24"/>
  <c r="E139" i="24"/>
  <c r="D139" i="24"/>
  <c r="C139" i="24"/>
  <c r="S139" i="24" s="1"/>
  <c r="N138" i="24"/>
  <c r="M138" i="24"/>
  <c r="L138" i="24"/>
  <c r="K138" i="24"/>
  <c r="J138" i="24"/>
  <c r="I138" i="24"/>
  <c r="H138" i="24"/>
  <c r="G138" i="24"/>
  <c r="F138" i="24"/>
  <c r="E138" i="24"/>
  <c r="D138" i="24"/>
  <c r="C138" i="24"/>
  <c r="S138" i="24" s="1"/>
  <c r="N137" i="24"/>
  <c r="M137" i="24"/>
  <c r="L137" i="24"/>
  <c r="K137" i="24"/>
  <c r="J137" i="24"/>
  <c r="I137" i="24"/>
  <c r="H137" i="24"/>
  <c r="G137" i="24"/>
  <c r="F137" i="24"/>
  <c r="E137" i="24"/>
  <c r="D137" i="24"/>
  <c r="C137" i="24"/>
  <c r="S137" i="24" s="1"/>
  <c r="N136" i="24"/>
  <c r="M136" i="24"/>
  <c r="L136" i="24"/>
  <c r="K136" i="24"/>
  <c r="J136" i="24"/>
  <c r="I136" i="24"/>
  <c r="H136" i="24"/>
  <c r="G136" i="24"/>
  <c r="F136" i="24"/>
  <c r="E136" i="24"/>
  <c r="D136" i="24"/>
  <c r="C136" i="24"/>
  <c r="S136" i="24" s="1"/>
  <c r="N135" i="24"/>
  <c r="M135" i="24"/>
  <c r="L135" i="24"/>
  <c r="K135" i="24"/>
  <c r="J135" i="24"/>
  <c r="I135" i="24"/>
  <c r="H135" i="24"/>
  <c r="G135" i="24"/>
  <c r="F135" i="24"/>
  <c r="E135" i="24"/>
  <c r="D135" i="24"/>
  <c r="C135" i="24"/>
  <c r="S135" i="24" s="1"/>
  <c r="N134" i="24"/>
  <c r="M134" i="24"/>
  <c r="L134" i="24"/>
  <c r="K134" i="24"/>
  <c r="J134" i="24"/>
  <c r="I134" i="24"/>
  <c r="H134" i="24"/>
  <c r="G134" i="24"/>
  <c r="F134" i="24"/>
  <c r="E134" i="24"/>
  <c r="D134" i="24"/>
  <c r="C134" i="24"/>
  <c r="S134" i="24" s="1"/>
  <c r="N133" i="24"/>
  <c r="M133" i="24"/>
  <c r="L133" i="24"/>
  <c r="K133" i="24"/>
  <c r="J133" i="24"/>
  <c r="I133" i="24"/>
  <c r="H133" i="24"/>
  <c r="G133" i="24"/>
  <c r="F133" i="24"/>
  <c r="E133" i="24"/>
  <c r="D133" i="24"/>
  <c r="C133" i="24"/>
  <c r="S133" i="24" s="1"/>
  <c r="N132" i="24"/>
  <c r="M132" i="24"/>
  <c r="L132" i="24"/>
  <c r="K132" i="24"/>
  <c r="J132" i="24"/>
  <c r="I132" i="24"/>
  <c r="H132" i="24"/>
  <c r="G132" i="24"/>
  <c r="F132" i="24"/>
  <c r="E132" i="24"/>
  <c r="D132" i="24"/>
  <c r="C132" i="24"/>
  <c r="S132" i="24" s="1"/>
  <c r="N131" i="24"/>
  <c r="M131" i="24"/>
  <c r="L131" i="24"/>
  <c r="K131" i="24"/>
  <c r="J131" i="24"/>
  <c r="I131" i="24"/>
  <c r="H131" i="24"/>
  <c r="G131" i="24"/>
  <c r="F131" i="24"/>
  <c r="E131" i="24"/>
  <c r="D131" i="24"/>
  <c r="C131" i="24"/>
  <c r="S131" i="24" s="1"/>
  <c r="N130" i="24"/>
  <c r="M130" i="24"/>
  <c r="L130" i="24"/>
  <c r="K130" i="24"/>
  <c r="J130" i="24"/>
  <c r="I130" i="24"/>
  <c r="H130" i="24"/>
  <c r="G130" i="24"/>
  <c r="F130" i="24"/>
  <c r="E130" i="24"/>
  <c r="D130" i="24"/>
  <c r="C130" i="24"/>
  <c r="S130" i="24" s="1"/>
  <c r="N129" i="24"/>
  <c r="M129" i="24"/>
  <c r="L129" i="24"/>
  <c r="K129" i="24"/>
  <c r="J129" i="24"/>
  <c r="I129" i="24"/>
  <c r="H129" i="24"/>
  <c r="G129" i="24"/>
  <c r="F129" i="24"/>
  <c r="E129" i="24"/>
  <c r="D129" i="24"/>
  <c r="C129" i="24"/>
  <c r="S129" i="24" s="1"/>
  <c r="N128" i="24"/>
  <c r="M128" i="24"/>
  <c r="L128" i="24"/>
  <c r="K128" i="24"/>
  <c r="J128" i="24"/>
  <c r="I128" i="24"/>
  <c r="H128" i="24"/>
  <c r="G128" i="24"/>
  <c r="F128" i="24"/>
  <c r="E128" i="24"/>
  <c r="D128" i="24"/>
  <c r="C128" i="24"/>
  <c r="S128" i="24" s="1"/>
  <c r="N127" i="24"/>
  <c r="M127" i="24"/>
  <c r="L127" i="24"/>
  <c r="K127" i="24"/>
  <c r="J127" i="24"/>
  <c r="I127" i="24"/>
  <c r="H127" i="24"/>
  <c r="G127" i="24"/>
  <c r="F127" i="24"/>
  <c r="E127" i="24"/>
  <c r="D127" i="24"/>
  <c r="C127" i="24"/>
  <c r="S127" i="24" s="1"/>
  <c r="N126" i="24"/>
  <c r="M126" i="24"/>
  <c r="L126" i="24"/>
  <c r="K126" i="24"/>
  <c r="J126" i="24"/>
  <c r="I126" i="24"/>
  <c r="H126" i="24"/>
  <c r="G126" i="24"/>
  <c r="F126" i="24"/>
  <c r="E126" i="24"/>
  <c r="D126" i="24"/>
  <c r="C126" i="24"/>
  <c r="S126" i="24" s="1"/>
  <c r="N125" i="24"/>
  <c r="M125" i="24"/>
  <c r="L125" i="24"/>
  <c r="K125" i="24"/>
  <c r="J125" i="24"/>
  <c r="I125" i="24"/>
  <c r="H125" i="24"/>
  <c r="G125" i="24"/>
  <c r="F125" i="24"/>
  <c r="E125" i="24"/>
  <c r="D125" i="24"/>
  <c r="C125" i="24"/>
  <c r="S125" i="24" s="1"/>
  <c r="N124" i="24"/>
  <c r="M124" i="24"/>
  <c r="L124" i="24"/>
  <c r="K124" i="24"/>
  <c r="J124" i="24"/>
  <c r="I124" i="24"/>
  <c r="H124" i="24"/>
  <c r="G124" i="24"/>
  <c r="F124" i="24"/>
  <c r="E124" i="24"/>
  <c r="D124" i="24"/>
  <c r="C124" i="24"/>
  <c r="S124" i="24" s="1"/>
  <c r="N123" i="24"/>
  <c r="M123" i="24"/>
  <c r="L123" i="24"/>
  <c r="K123" i="24"/>
  <c r="J123" i="24"/>
  <c r="I123" i="24"/>
  <c r="H123" i="24"/>
  <c r="G123" i="24"/>
  <c r="F123" i="24"/>
  <c r="E123" i="24"/>
  <c r="D123" i="24"/>
  <c r="C123" i="24"/>
  <c r="S123" i="24" s="1"/>
  <c r="N122" i="24"/>
  <c r="M122" i="24"/>
  <c r="L122" i="24"/>
  <c r="K122" i="24"/>
  <c r="J122" i="24"/>
  <c r="I122" i="24"/>
  <c r="H122" i="24"/>
  <c r="G122" i="24"/>
  <c r="F122" i="24"/>
  <c r="E122" i="24"/>
  <c r="D122" i="24"/>
  <c r="C122" i="24"/>
  <c r="S122" i="24" s="1"/>
  <c r="O119" i="24"/>
  <c r="BU134" i="13" s="1"/>
  <c r="N119" i="24"/>
  <c r="M119" i="24"/>
  <c r="L119" i="24"/>
  <c r="K119" i="24"/>
  <c r="J119" i="24"/>
  <c r="I119" i="24"/>
  <c r="H119" i="24"/>
  <c r="G119" i="24"/>
  <c r="F119" i="24"/>
  <c r="E119" i="24"/>
  <c r="D119" i="24"/>
  <c r="C119" i="24"/>
  <c r="O118" i="24"/>
  <c r="O117" i="24"/>
  <c r="O116" i="24"/>
  <c r="O115" i="24"/>
  <c r="O114" i="24"/>
  <c r="O113" i="24"/>
  <c r="O112" i="24"/>
  <c r="O111" i="24"/>
  <c r="O110" i="24"/>
  <c r="O109" i="24"/>
  <c r="O108" i="24"/>
  <c r="O107" i="24"/>
  <c r="O106" i="24"/>
  <c r="O105" i="24"/>
  <c r="O104" i="24"/>
  <c r="O103" i="24"/>
  <c r="O102" i="24"/>
  <c r="O101" i="24"/>
  <c r="O100" i="24"/>
  <c r="O99" i="24"/>
  <c r="O98" i="24"/>
  <c r="O97" i="24"/>
  <c r="O96" i="24"/>
  <c r="O95" i="24"/>
  <c r="O94" i="24"/>
  <c r="O93" i="24"/>
  <c r="O92" i="24"/>
  <c r="N118" i="24"/>
  <c r="M118" i="24"/>
  <c r="L118" i="24"/>
  <c r="K118" i="24"/>
  <c r="J118" i="24"/>
  <c r="I118" i="24"/>
  <c r="H118" i="24"/>
  <c r="G118" i="24"/>
  <c r="F118" i="24"/>
  <c r="E118" i="24"/>
  <c r="D118" i="24"/>
  <c r="C118" i="24"/>
  <c r="N117" i="24"/>
  <c r="M117" i="24"/>
  <c r="L117" i="24"/>
  <c r="K117" i="24"/>
  <c r="J117" i="24"/>
  <c r="I117" i="24"/>
  <c r="H117" i="24"/>
  <c r="G117" i="24"/>
  <c r="F117" i="24"/>
  <c r="E117" i="24"/>
  <c r="D117" i="24"/>
  <c r="C117" i="24"/>
  <c r="N116" i="24"/>
  <c r="M116" i="24"/>
  <c r="L116" i="24"/>
  <c r="K116" i="24"/>
  <c r="J116" i="24"/>
  <c r="I116" i="24"/>
  <c r="H116" i="24"/>
  <c r="G116" i="24"/>
  <c r="F116" i="24"/>
  <c r="E116" i="24"/>
  <c r="D116" i="24"/>
  <c r="C116" i="24"/>
  <c r="N115" i="24"/>
  <c r="M115" i="24"/>
  <c r="L115" i="24"/>
  <c r="K115" i="24"/>
  <c r="J115" i="24"/>
  <c r="I115" i="24"/>
  <c r="H115" i="24"/>
  <c r="G115" i="24"/>
  <c r="F115" i="24"/>
  <c r="E115" i="24"/>
  <c r="D115" i="24"/>
  <c r="C115" i="24"/>
  <c r="N114" i="24"/>
  <c r="M114" i="24"/>
  <c r="L114" i="24"/>
  <c r="K114" i="24"/>
  <c r="J114" i="24"/>
  <c r="I114" i="24"/>
  <c r="H114" i="24"/>
  <c r="G114" i="24"/>
  <c r="F114" i="24"/>
  <c r="E114" i="24"/>
  <c r="D114" i="24"/>
  <c r="C114" i="24"/>
  <c r="N113" i="24"/>
  <c r="M113" i="24"/>
  <c r="L113" i="24"/>
  <c r="K113" i="24"/>
  <c r="J113" i="24"/>
  <c r="I113" i="24"/>
  <c r="H113" i="24"/>
  <c r="G113" i="24"/>
  <c r="F113" i="24"/>
  <c r="E113" i="24"/>
  <c r="D113" i="24"/>
  <c r="C113" i="24"/>
  <c r="N112" i="24"/>
  <c r="M112" i="24"/>
  <c r="L112" i="24"/>
  <c r="K112" i="24"/>
  <c r="J112" i="24"/>
  <c r="I112" i="24"/>
  <c r="H112" i="24"/>
  <c r="G112" i="24"/>
  <c r="F112" i="24"/>
  <c r="E112" i="24"/>
  <c r="D112" i="24"/>
  <c r="C112" i="24"/>
  <c r="N111" i="24"/>
  <c r="M111" i="24"/>
  <c r="L111" i="24"/>
  <c r="K111" i="24"/>
  <c r="J111" i="24"/>
  <c r="I111" i="24"/>
  <c r="H111" i="24"/>
  <c r="G111" i="24"/>
  <c r="F111" i="24"/>
  <c r="E111" i="24"/>
  <c r="D111" i="24"/>
  <c r="C111" i="24"/>
  <c r="N110" i="24"/>
  <c r="M110" i="24"/>
  <c r="L110" i="24"/>
  <c r="K110" i="24"/>
  <c r="J110" i="24"/>
  <c r="I110" i="24"/>
  <c r="H110" i="24"/>
  <c r="G110" i="24"/>
  <c r="F110" i="24"/>
  <c r="E110" i="24"/>
  <c r="D110" i="24"/>
  <c r="C110" i="24"/>
  <c r="N109" i="24"/>
  <c r="M109" i="24"/>
  <c r="L109" i="24"/>
  <c r="K109" i="24"/>
  <c r="J109" i="24"/>
  <c r="I109" i="24"/>
  <c r="H109" i="24"/>
  <c r="G109" i="24"/>
  <c r="F109" i="24"/>
  <c r="E109" i="24"/>
  <c r="D109" i="24"/>
  <c r="C109" i="24"/>
  <c r="N108" i="24"/>
  <c r="M108" i="24"/>
  <c r="L108" i="24"/>
  <c r="K108" i="24"/>
  <c r="J108" i="24"/>
  <c r="I108" i="24"/>
  <c r="H108" i="24"/>
  <c r="G108" i="24"/>
  <c r="F108" i="24"/>
  <c r="E108" i="24"/>
  <c r="D108" i="24"/>
  <c r="C108" i="24"/>
  <c r="N107" i="24"/>
  <c r="M107" i="24"/>
  <c r="L107" i="24"/>
  <c r="K107" i="24"/>
  <c r="J107" i="24"/>
  <c r="I107" i="24"/>
  <c r="H107" i="24"/>
  <c r="G107" i="24"/>
  <c r="F107" i="24"/>
  <c r="E107" i="24"/>
  <c r="D107" i="24"/>
  <c r="C107" i="24"/>
  <c r="N106" i="24"/>
  <c r="M106" i="24"/>
  <c r="L106" i="24"/>
  <c r="K106" i="24"/>
  <c r="J106" i="24"/>
  <c r="I106" i="24"/>
  <c r="H106" i="24"/>
  <c r="G106" i="24"/>
  <c r="F106" i="24"/>
  <c r="E106" i="24"/>
  <c r="D106" i="24"/>
  <c r="C106" i="24"/>
  <c r="N105" i="24"/>
  <c r="M105" i="24"/>
  <c r="L105" i="24"/>
  <c r="K105" i="24"/>
  <c r="J105" i="24"/>
  <c r="I105" i="24"/>
  <c r="H105" i="24"/>
  <c r="G105" i="24"/>
  <c r="F105" i="24"/>
  <c r="E105" i="24"/>
  <c r="D105" i="24"/>
  <c r="C105" i="24"/>
  <c r="N104" i="24"/>
  <c r="M104" i="24"/>
  <c r="L104" i="24"/>
  <c r="K104" i="24"/>
  <c r="J104" i="24"/>
  <c r="I104" i="24"/>
  <c r="H104" i="24"/>
  <c r="G104" i="24"/>
  <c r="F104" i="24"/>
  <c r="E104" i="24"/>
  <c r="D104" i="24"/>
  <c r="C104" i="24"/>
  <c r="N103" i="24"/>
  <c r="M103" i="24"/>
  <c r="L103" i="24"/>
  <c r="K103" i="24"/>
  <c r="J103" i="24"/>
  <c r="I103" i="24"/>
  <c r="H103" i="24"/>
  <c r="G103" i="24"/>
  <c r="F103" i="24"/>
  <c r="E103" i="24"/>
  <c r="D103" i="24"/>
  <c r="C103" i="24"/>
  <c r="N102" i="24"/>
  <c r="M102" i="24"/>
  <c r="L102" i="24"/>
  <c r="K102" i="24"/>
  <c r="J102" i="24"/>
  <c r="I102" i="24"/>
  <c r="H102" i="24"/>
  <c r="G102" i="24"/>
  <c r="F102" i="24"/>
  <c r="E102" i="24"/>
  <c r="D102" i="24"/>
  <c r="C102" i="24"/>
  <c r="N101" i="24"/>
  <c r="M101" i="24"/>
  <c r="L101" i="24"/>
  <c r="K101" i="24"/>
  <c r="J101" i="24"/>
  <c r="I101" i="24"/>
  <c r="H101" i="24"/>
  <c r="G101" i="24"/>
  <c r="F101" i="24"/>
  <c r="E101" i="24"/>
  <c r="D101" i="24"/>
  <c r="C101" i="24"/>
  <c r="N100" i="24"/>
  <c r="M100" i="24"/>
  <c r="L100" i="24"/>
  <c r="K100" i="24"/>
  <c r="J100" i="24"/>
  <c r="I100" i="24"/>
  <c r="H100" i="24"/>
  <c r="G100" i="24"/>
  <c r="F100" i="24"/>
  <c r="E100" i="24"/>
  <c r="D100" i="24"/>
  <c r="C100" i="24"/>
  <c r="N99" i="24"/>
  <c r="M99" i="24"/>
  <c r="L99" i="24"/>
  <c r="K99" i="24"/>
  <c r="J99" i="24"/>
  <c r="I99" i="24"/>
  <c r="H99" i="24"/>
  <c r="G99" i="24"/>
  <c r="F99" i="24"/>
  <c r="E99" i="24"/>
  <c r="D99" i="24"/>
  <c r="C99" i="24"/>
  <c r="N98" i="24"/>
  <c r="M98" i="24"/>
  <c r="L98" i="24"/>
  <c r="K98" i="24"/>
  <c r="J98" i="24"/>
  <c r="I98" i="24"/>
  <c r="H98" i="24"/>
  <c r="G98" i="24"/>
  <c r="F98" i="24"/>
  <c r="E98" i="24"/>
  <c r="D98" i="24"/>
  <c r="C98" i="24"/>
  <c r="N97" i="24"/>
  <c r="M97" i="24"/>
  <c r="L97" i="24"/>
  <c r="K97" i="24"/>
  <c r="J97" i="24"/>
  <c r="I97" i="24"/>
  <c r="H97" i="24"/>
  <c r="G97" i="24"/>
  <c r="F97" i="24"/>
  <c r="E97" i="24"/>
  <c r="D97" i="24"/>
  <c r="C97" i="24"/>
  <c r="N96" i="24"/>
  <c r="M96" i="24"/>
  <c r="L96" i="24"/>
  <c r="K96" i="24"/>
  <c r="J96" i="24"/>
  <c r="I96" i="24"/>
  <c r="H96" i="24"/>
  <c r="G96" i="24"/>
  <c r="F96" i="24"/>
  <c r="E96" i="24"/>
  <c r="D96" i="24"/>
  <c r="C96" i="24"/>
  <c r="N95" i="24"/>
  <c r="M95" i="24"/>
  <c r="L95" i="24"/>
  <c r="K95" i="24"/>
  <c r="J95" i="24"/>
  <c r="I95" i="24"/>
  <c r="H95" i="24"/>
  <c r="G95" i="24"/>
  <c r="F95" i="24"/>
  <c r="E95" i="24"/>
  <c r="D95" i="24"/>
  <c r="C95" i="24"/>
  <c r="N94" i="24"/>
  <c r="M94" i="24"/>
  <c r="L94" i="24"/>
  <c r="K94" i="24"/>
  <c r="J94" i="24"/>
  <c r="I94" i="24"/>
  <c r="H94" i="24"/>
  <c r="G94" i="24"/>
  <c r="F94" i="24"/>
  <c r="E94" i="24"/>
  <c r="D94" i="24"/>
  <c r="C94" i="24"/>
  <c r="N93" i="24"/>
  <c r="M93" i="24"/>
  <c r="L93" i="24"/>
  <c r="K93" i="24"/>
  <c r="J93" i="24"/>
  <c r="I93" i="24"/>
  <c r="H93" i="24"/>
  <c r="G93" i="24"/>
  <c r="F93" i="24"/>
  <c r="E93" i="24"/>
  <c r="D93" i="24"/>
  <c r="C93" i="24"/>
  <c r="N92" i="24"/>
  <c r="M92" i="24"/>
  <c r="L92" i="24"/>
  <c r="K92" i="24"/>
  <c r="J92" i="24"/>
  <c r="I92" i="24"/>
  <c r="H92" i="24"/>
  <c r="G92" i="24"/>
  <c r="F92" i="24"/>
  <c r="E92" i="24"/>
  <c r="D92" i="24"/>
  <c r="C92" i="24"/>
  <c r="N88" i="24"/>
  <c r="M88" i="24"/>
  <c r="L88" i="24"/>
  <c r="K88" i="24"/>
  <c r="J88" i="24"/>
  <c r="I88" i="24"/>
  <c r="H88" i="24"/>
  <c r="G88" i="24"/>
  <c r="F88" i="24"/>
  <c r="E88" i="24"/>
  <c r="D88" i="24"/>
  <c r="C88" i="24"/>
  <c r="N87" i="24"/>
  <c r="M87" i="24"/>
  <c r="L87" i="24"/>
  <c r="K87" i="24"/>
  <c r="J87" i="24"/>
  <c r="I87" i="24"/>
  <c r="H87" i="24"/>
  <c r="G87" i="24"/>
  <c r="F87" i="24"/>
  <c r="E87" i="24"/>
  <c r="D87" i="24"/>
  <c r="C87" i="24"/>
  <c r="N86" i="24"/>
  <c r="M86" i="24"/>
  <c r="L86" i="24"/>
  <c r="K86" i="24"/>
  <c r="J86" i="24"/>
  <c r="I86" i="24"/>
  <c r="H86" i="24"/>
  <c r="G86" i="24"/>
  <c r="F86" i="24"/>
  <c r="E86" i="24"/>
  <c r="D86" i="24"/>
  <c r="C86" i="24"/>
  <c r="N85" i="24"/>
  <c r="M85" i="24"/>
  <c r="L85" i="24"/>
  <c r="K85" i="24"/>
  <c r="J85" i="24"/>
  <c r="I85" i="24"/>
  <c r="H85" i="24"/>
  <c r="G85" i="24"/>
  <c r="F85" i="24"/>
  <c r="E85" i="24"/>
  <c r="D85" i="24"/>
  <c r="C85" i="24"/>
  <c r="N84" i="24"/>
  <c r="M84" i="24"/>
  <c r="L84" i="24"/>
  <c r="K84" i="24"/>
  <c r="J84" i="24"/>
  <c r="I84" i="24"/>
  <c r="H84" i="24"/>
  <c r="G84" i="24"/>
  <c r="F84" i="24"/>
  <c r="E84" i="24"/>
  <c r="D84" i="24"/>
  <c r="C84" i="24"/>
  <c r="N83" i="24"/>
  <c r="M83" i="24"/>
  <c r="L83" i="24"/>
  <c r="K83" i="24"/>
  <c r="J83" i="24"/>
  <c r="I83" i="24"/>
  <c r="H83" i="24"/>
  <c r="G83" i="24"/>
  <c r="F83" i="24"/>
  <c r="E83" i="24"/>
  <c r="D83" i="24"/>
  <c r="C83" i="24"/>
  <c r="N82" i="24"/>
  <c r="M82" i="24"/>
  <c r="L82" i="24"/>
  <c r="K82" i="24"/>
  <c r="J82" i="24"/>
  <c r="I82" i="24"/>
  <c r="H82" i="24"/>
  <c r="G82" i="24"/>
  <c r="F82" i="24"/>
  <c r="E82" i="24"/>
  <c r="D82" i="24"/>
  <c r="C82" i="24"/>
  <c r="N81" i="24"/>
  <c r="M81" i="24"/>
  <c r="L81" i="24"/>
  <c r="K81" i="24"/>
  <c r="J81" i="24"/>
  <c r="I81" i="24"/>
  <c r="H81" i="24"/>
  <c r="G81" i="24"/>
  <c r="F81" i="24"/>
  <c r="E81" i="24"/>
  <c r="D81" i="24"/>
  <c r="C81" i="24"/>
  <c r="N80" i="24"/>
  <c r="M80" i="24"/>
  <c r="L80" i="24"/>
  <c r="K80" i="24"/>
  <c r="J80" i="24"/>
  <c r="I80" i="24"/>
  <c r="H80" i="24"/>
  <c r="G80" i="24"/>
  <c r="F80" i="24"/>
  <c r="E80" i="24"/>
  <c r="D80" i="24"/>
  <c r="C80" i="24"/>
  <c r="N79" i="24"/>
  <c r="M79" i="24"/>
  <c r="L79" i="24"/>
  <c r="K79" i="24"/>
  <c r="J79" i="24"/>
  <c r="I79" i="24"/>
  <c r="H79" i="24"/>
  <c r="G79" i="24"/>
  <c r="F79" i="24"/>
  <c r="E79" i="24"/>
  <c r="D79" i="24"/>
  <c r="C79" i="24"/>
  <c r="N78" i="24"/>
  <c r="M78" i="24"/>
  <c r="L78" i="24"/>
  <c r="K78" i="24"/>
  <c r="J78" i="24"/>
  <c r="I78" i="24"/>
  <c r="H78" i="24"/>
  <c r="G78" i="24"/>
  <c r="F78" i="24"/>
  <c r="E78" i="24"/>
  <c r="D78" i="24"/>
  <c r="C78" i="24"/>
  <c r="N77" i="24"/>
  <c r="M77" i="24"/>
  <c r="L77" i="24"/>
  <c r="K77" i="24"/>
  <c r="J77" i="24"/>
  <c r="I77" i="24"/>
  <c r="H77" i="24"/>
  <c r="G77" i="24"/>
  <c r="F77" i="24"/>
  <c r="E77" i="24"/>
  <c r="D77" i="24"/>
  <c r="C77" i="24"/>
  <c r="N76" i="24"/>
  <c r="M76" i="24"/>
  <c r="L76" i="24"/>
  <c r="K76" i="24"/>
  <c r="J76" i="24"/>
  <c r="I76" i="24"/>
  <c r="H76" i="24"/>
  <c r="G76" i="24"/>
  <c r="F76" i="24"/>
  <c r="E76" i="24"/>
  <c r="D76" i="24"/>
  <c r="C76" i="24"/>
  <c r="N75" i="24"/>
  <c r="M75" i="24"/>
  <c r="L75" i="24"/>
  <c r="K75" i="24"/>
  <c r="J75" i="24"/>
  <c r="I75" i="24"/>
  <c r="H75" i="24"/>
  <c r="G75" i="24"/>
  <c r="F75" i="24"/>
  <c r="E75" i="24"/>
  <c r="D75" i="24"/>
  <c r="C75" i="24"/>
  <c r="N74" i="24"/>
  <c r="M74" i="24"/>
  <c r="L74" i="24"/>
  <c r="K74" i="24"/>
  <c r="J74" i="24"/>
  <c r="I74" i="24"/>
  <c r="H74" i="24"/>
  <c r="G74" i="24"/>
  <c r="F74" i="24"/>
  <c r="E74" i="24"/>
  <c r="D74" i="24"/>
  <c r="C74" i="24"/>
  <c r="N73" i="24"/>
  <c r="M73" i="24"/>
  <c r="L73" i="24"/>
  <c r="K73" i="24"/>
  <c r="J73" i="24"/>
  <c r="I73" i="24"/>
  <c r="H73" i="24"/>
  <c r="G73" i="24"/>
  <c r="F73" i="24"/>
  <c r="E73" i="24"/>
  <c r="D73" i="24"/>
  <c r="C73" i="24"/>
  <c r="N72" i="24"/>
  <c r="M72" i="24"/>
  <c r="L72" i="24"/>
  <c r="K72" i="24"/>
  <c r="J72" i="24"/>
  <c r="I72" i="24"/>
  <c r="H72" i="24"/>
  <c r="G72" i="24"/>
  <c r="F72" i="24"/>
  <c r="E72" i="24"/>
  <c r="D72" i="24"/>
  <c r="C72" i="24"/>
  <c r="N71" i="24"/>
  <c r="M71" i="24"/>
  <c r="L71" i="24"/>
  <c r="K71" i="24"/>
  <c r="J71" i="24"/>
  <c r="I71" i="24"/>
  <c r="H71" i="24"/>
  <c r="G71" i="24"/>
  <c r="F71" i="24"/>
  <c r="E71" i="24"/>
  <c r="D71" i="24"/>
  <c r="C71" i="24"/>
  <c r="N70" i="24"/>
  <c r="M70" i="24"/>
  <c r="L70" i="24"/>
  <c r="K70" i="24"/>
  <c r="J70" i="24"/>
  <c r="I70" i="24"/>
  <c r="H70" i="24"/>
  <c r="G70" i="24"/>
  <c r="F70" i="24"/>
  <c r="E70" i="24"/>
  <c r="D70" i="24"/>
  <c r="C70" i="24"/>
  <c r="N69" i="24"/>
  <c r="M69" i="24"/>
  <c r="L69" i="24"/>
  <c r="K69" i="24"/>
  <c r="J69" i="24"/>
  <c r="I69" i="24"/>
  <c r="H69" i="24"/>
  <c r="G69" i="24"/>
  <c r="F69" i="24"/>
  <c r="E69" i="24"/>
  <c r="D69" i="24"/>
  <c r="C69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N67" i="24"/>
  <c r="M67" i="24"/>
  <c r="L67" i="24"/>
  <c r="K67" i="24"/>
  <c r="J67" i="24"/>
  <c r="I67" i="24"/>
  <c r="H67" i="24"/>
  <c r="G67" i="24"/>
  <c r="F67" i="24"/>
  <c r="E67" i="24"/>
  <c r="D67" i="24"/>
  <c r="C67" i="24"/>
  <c r="N66" i="24"/>
  <c r="M66" i="24"/>
  <c r="L66" i="24"/>
  <c r="K66" i="24"/>
  <c r="J66" i="24"/>
  <c r="I66" i="24"/>
  <c r="H66" i="24"/>
  <c r="G66" i="24"/>
  <c r="F66" i="24"/>
  <c r="E66" i="24"/>
  <c r="D66" i="24"/>
  <c r="C66" i="24"/>
  <c r="N65" i="24"/>
  <c r="M65" i="24"/>
  <c r="L65" i="24"/>
  <c r="K65" i="24"/>
  <c r="J65" i="24"/>
  <c r="I65" i="24"/>
  <c r="H65" i="24"/>
  <c r="G65" i="24"/>
  <c r="F65" i="24"/>
  <c r="E65" i="24"/>
  <c r="D65" i="24"/>
  <c r="C65" i="24"/>
  <c r="N64" i="24"/>
  <c r="M64" i="24"/>
  <c r="L64" i="24"/>
  <c r="K64" i="24"/>
  <c r="J64" i="24"/>
  <c r="I64" i="24"/>
  <c r="H64" i="24"/>
  <c r="G64" i="24"/>
  <c r="F64" i="24"/>
  <c r="E64" i="24"/>
  <c r="D64" i="24"/>
  <c r="C64" i="24"/>
  <c r="N63" i="24"/>
  <c r="M63" i="24"/>
  <c r="L63" i="24"/>
  <c r="K63" i="24"/>
  <c r="J63" i="24"/>
  <c r="I63" i="24"/>
  <c r="H63" i="24"/>
  <c r="G63" i="24"/>
  <c r="F63" i="24"/>
  <c r="E63" i="24"/>
  <c r="D63" i="24"/>
  <c r="C63" i="24"/>
  <c r="N62" i="24"/>
  <c r="M62" i="24"/>
  <c r="L62" i="24"/>
  <c r="K62" i="24"/>
  <c r="J62" i="24"/>
  <c r="I62" i="24"/>
  <c r="H62" i="24"/>
  <c r="G62" i="24"/>
  <c r="F62" i="24"/>
  <c r="E62" i="24"/>
  <c r="D62" i="24"/>
  <c r="C62" i="24"/>
  <c r="N58" i="24"/>
  <c r="M58" i="24"/>
  <c r="L58" i="24"/>
  <c r="K58" i="24"/>
  <c r="J58" i="24"/>
  <c r="I58" i="24"/>
  <c r="H58" i="24"/>
  <c r="G58" i="24"/>
  <c r="F58" i="24"/>
  <c r="E58" i="24"/>
  <c r="D58" i="24"/>
  <c r="C58" i="24"/>
  <c r="N57" i="24"/>
  <c r="M57" i="24"/>
  <c r="L57" i="24"/>
  <c r="K57" i="24"/>
  <c r="J57" i="24"/>
  <c r="I57" i="24"/>
  <c r="H57" i="24"/>
  <c r="G57" i="24"/>
  <c r="F57" i="24"/>
  <c r="E57" i="24"/>
  <c r="D57" i="24"/>
  <c r="C57" i="24"/>
  <c r="N56" i="24"/>
  <c r="M56" i="24"/>
  <c r="L56" i="24"/>
  <c r="K56" i="24"/>
  <c r="J56" i="24"/>
  <c r="I56" i="24"/>
  <c r="H56" i="24"/>
  <c r="G56" i="24"/>
  <c r="F56" i="24"/>
  <c r="E56" i="24"/>
  <c r="D56" i="24"/>
  <c r="C56" i="24"/>
  <c r="N55" i="24"/>
  <c r="M55" i="24"/>
  <c r="L55" i="24"/>
  <c r="K55" i="24"/>
  <c r="J55" i="24"/>
  <c r="I55" i="24"/>
  <c r="H55" i="24"/>
  <c r="G55" i="24"/>
  <c r="F55" i="24"/>
  <c r="E55" i="24"/>
  <c r="D55" i="24"/>
  <c r="C55" i="24"/>
  <c r="N54" i="24"/>
  <c r="M54" i="24"/>
  <c r="L54" i="24"/>
  <c r="K54" i="24"/>
  <c r="J54" i="24"/>
  <c r="I54" i="24"/>
  <c r="H54" i="24"/>
  <c r="G54" i="24"/>
  <c r="F54" i="24"/>
  <c r="E54" i="24"/>
  <c r="D54" i="24"/>
  <c r="C54" i="24"/>
  <c r="N53" i="24"/>
  <c r="M53" i="24"/>
  <c r="L53" i="24"/>
  <c r="K53" i="24"/>
  <c r="J53" i="24"/>
  <c r="I53" i="24"/>
  <c r="H53" i="24"/>
  <c r="G53" i="24"/>
  <c r="F53" i="24"/>
  <c r="E53" i="24"/>
  <c r="D53" i="24"/>
  <c r="C53" i="24"/>
  <c r="N52" i="24"/>
  <c r="M52" i="24"/>
  <c r="L52" i="24"/>
  <c r="K52" i="24"/>
  <c r="J52" i="24"/>
  <c r="I52" i="24"/>
  <c r="H52" i="24"/>
  <c r="G52" i="24"/>
  <c r="F52" i="24"/>
  <c r="E52" i="24"/>
  <c r="D52" i="24"/>
  <c r="C52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N50" i="24"/>
  <c r="M50" i="24"/>
  <c r="L50" i="24"/>
  <c r="K50" i="24"/>
  <c r="J50" i="24"/>
  <c r="I50" i="24"/>
  <c r="H50" i="24"/>
  <c r="G50" i="24"/>
  <c r="F50" i="24"/>
  <c r="E50" i="24"/>
  <c r="D50" i="24"/>
  <c r="C50" i="24"/>
  <c r="N49" i="24"/>
  <c r="M49" i="24"/>
  <c r="L49" i="24"/>
  <c r="K49" i="24"/>
  <c r="J49" i="24"/>
  <c r="I49" i="24"/>
  <c r="H49" i="24"/>
  <c r="G49" i="24"/>
  <c r="F49" i="24"/>
  <c r="E49" i="24"/>
  <c r="D49" i="24"/>
  <c r="C49" i="24"/>
  <c r="N48" i="24"/>
  <c r="M48" i="24"/>
  <c r="L48" i="24"/>
  <c r="K48" i="24"/>
  <c r="J48" i="24"/>
  <c r="I48" i="24"/>
  <c r="H48" i="24"/>
  <c r="G48" i="24"/>
  <c r="F48" i="24"/>
  <c r="E48" i="24"/>
  <c r="D48" i="24"/>
  <c r="C48" i="24"/>
  <c r="N47" i="24"/>
  <c r="M47" i="24"/>
  <c r="L47" i="24"/>
  <c r="K47" i="24"/>
  <c r="J47" i="24"/>
  <c r="I47" i="24"/>
  <c r="H47" i="24"/>
  <c r="G47" i="24"/>
  <c r="F47" i="24"/>
  <c r="E47" i="24"/>
  <c r="D47" i="24"/>
  <c r="C47" i="24"/>
  <c r="N46" i="24"/>
  <c r="M46" i="24"/>
  <c r="L46" i="24"/>
  <c r="K46" i="24"/>
  <c r="J46" i="24"/>
  <c r="I46" i="24"/>
  <c r="H46" i="24"/>
  <c r="G46" i="24"/>
  <c r="F46" i="24"/>
  <c r="E46" i="24"/>
  <c r="D46" i="24"/>
  <c r="C46" i="24"/>
  <c r="N45" i="24"/>
  <c r="M45" i="24"/>
  <c r="L45" i="24"/>
  <c r="K45" i="24"/>
  <c r="J45" i="24"/>
  <c r="I45" i="24"/>
  <c r="H45" i="24"/>
  <c r="G45" i="24"/>
  <c r="F45" i="24"/>
  <c r="E45" i="24"/>
  <c r="D45" i="24"/>
  <c r="C45" i="24"/>
  <c r="N44" i="24"/>
  <c r="M44" i="24"/>
  <c r="L44" i="24"/>
  <c r="K44" i="24"/>
  <c r="J44" i="24"/>
  <c r="I44" i="24"/>
  <c r="H44" i="24"/>
  <c r="G44" i="24"/>
  <c r="F44" i="24"/>
  <c r="E44" i="24"/>
  <c r="D44" i="24"/>
  <c r="C44" i="24"/>
  <c r="N43" i="24"/>
  <c r="M43" i="24"/>
  <c r="L43" i="24"/>
  <c r="K43" i="24"/>
  <c r="J43" i="24"/>
  <c r="I43" i="24"/>
  <c r="H43" i="24"/>
  <c r="G43" i="24"/>
  <c r="F43" i="24"/>
  <c r="E43" i="24"/>
  <c r="D43" i="24"/>
  <c r="C43" i="24"/>
  <c r="N42" i="24"/>
  <c r="M42" i="24"/>
  <c r="L42" i="24"/>
  <c r="K42" i="24"/>
  <c r="J42" i="24"/>
  <c r="I42" i="24"/>
  <c r="H42" i="24"/>
  <c r="G42" i="24"/>
  <c r="F42" i="24"/>
  <c r="E42" i="24"/>
  <c r="D42" i="24"/>
  <c r="C42" i="24"/>
  <c r="N41" i="24"/>
  <c r="M41" i="24"/>
  <c r="L41" i="24"/>
  <c r="K41" i="24"/>
  <c r="J41" i="24"/>
  <c r="I41" i="24"/>
  <c r="H41" i="24"/>
  <c r="G41" i="24"/>
  <c r="F41" i="24"/>
  <c r="E41" i="24"/>
  <c r="D41" i="24"/>
  <c r="C41" i="24"/>
  <c r="N40" i="24"/>
  <c r="M40" i="24"/>
  <c r="L40" i="24"/>
  <c r="K40" i="24"/>
  <c r="J40" i="24"/>
  <c r="I40" i="24"/>
  <c r="H40" i="24"/>
  <c r="G40" i="24"/>
  <c r="F40" i="24"/>
  <c r="E40" i="24"/>
  <c r="D40" i="24"/>
  <c r="C40" i="24"/>
  <c r="N39" i="24"/>
  <c r="M39" i="24"/>
  <c r="L39" i="24"/>
  <c r="K39" i="24"/>
  <c r="J39" i="24"/>
  <c r="I39" i="24"/>
  <c r="H39" i="24"/>
  <c r="G39" i="24"/>
  <c r="F39" i="24"/>
  <c r="E39" i="24"/>
  <c r="D39" i="24"/>
  <c r="C39" i="24"/>
  <c r="N38" i="24"/>
  <c r="M38" i="24"/>
  <c r="L38" i="24"/>
  <c r="K38" i="24"/>
  <c r="J38" i="24"/>
  <c r="I38" i="24"/>
  <c r="H38" i="24"/>
  <c r="G38" i="24"/>
  <c r="F38" i="24"/>
  <c r="E38" i="24"/>
  <c r="D38" i="24"/>
  <c r="C38" i="24"/>
  <c r="N37" i="24"/>
  <c r="M37" i="24"/>
  <c r="L37" i="24"/>
  <c r="K37" i="24"/>
  <c r="J37" i="24"/>
  <c r="I37" i="24"/>
  <c r="H37" i="24"/>
  <c r="G37" i="24"/>
  <c r="F37" i="24"/>
  <c r="E37" i="24"/>
  <c r="D37" i="24"/>
  <c r="C37" i="24"/>
  <c r="N36" i="24"/>
  <c r="M36" i="24"/>
  <c r="L36" i="24"/>
  <c r="K36" i="24"/>
  <c r="J36" i="24"/>
  <c r="I36" i="24"/>
  <c r="H36" i="24"/>
  <c r="G36" i="24"/>
  <c r="F36" i="24"/>
  <c r="E36" i="24"/>
  <c r="D36" i="24"/>
  <c r="C36" i="24"/>
  <c r="N35" i="24"/>
  <c r="M35" i="24"/>
  <c r="L35" i="24"/>
  <c r="K35" i="24"/>
  <c r="J35" i="24"/>
  <c r="I35" i="24"/>
  <c r="H35" i="24"/>
  <c r="G35" i="24"/>
  <c r="F35" i="24"/>
  <c r="E35" i="24"/>
  <c r="D35" i="24"/>
  <c r="C35" i="24"/>
  <c r="N34" i="24"/>
  <c r="M34" i="24"/>
  <c r="L34" i="24"/>
  <c r="K34" i="24"/>
  <c r="J34" i="24"/>
  <c r="I34" i="24"/>
  <c r="H34" i="24"/>
  <c r="G34" i="24"/>
  <c r="F34" i="24"/>
  <c r="E34" i="24"/>
  <c r="D34" i="24"/>
  <c r="C34" i="24"/>
  <c r="N33" i="24"/>
  <c r="M33" i="24"/>
  <c r="L33" i="24"/>
  <c r="K33" i="24"/>
  <c r="J33" i="24"/>
  <c r="I33" i="24"/>
  <c r="H33" i="24"/>
  <c r="G33" i="24"/>
  <c r="F33" i="24"/>
  <c r="E33" i="24"/>
  <c r="D33" i="24"/>
  <c r="C33" i="24"/>
  <c r="N32" i="24"/>
  <c r="M32" i="24"/>
  <c r="L32" i="24"/>
  <c r="K32" i="24"/>
  <c r="J32" i="24"/>
  <c r="I32" i="24"/>
  <c r="H32" i="24"/>
  <c r="G32" i="24"/>
  <c r="F32" i="24"/>
  <c r="E32" i="24"/>
  <c r="D32" i="24"/>
  <c r="C32" i="24"/>
  <c r="N28" i="24"/>
  <c r="M28" i="24"/>
  <c r="L28" i="24"/>
  <c r="K28" i="24"/>
  <c r="J28" i="24"/>
  <c r="I28" i="24"/>
  <c r="H28" i="24"/>
  <c r="G28" i="24"/>
  <c r="F28" i="24"/>
  <c r="E28" i="24"/>
  <c r="D28" i="24"/>
  <c r="C28" i="24"/>
  <c r="N27" i="24"/>
  <c r="M27" i="24"/>
  <c r="L27" i="24"/>
  <c r="K27" i="24"/>
  <c r="J27" i="24"/>
  <c r="I27" i="24"/>
  <c r="H27" i="24"/>
  <c r="G27" i="24"/>
  <c r="F27" i="24"/>
  <c r="E27" i="24"/>
  <c r="D27" i="24"/>
  <c r="C27" i="24"/>
  <c r="N26" i="24"/>
  <c r="M26" i="24"/>
  <c r="L26" i="24"/>
  <c r="K26" i="24"/>
  <c r="J26" i="24"/>
  <c r="I26" i="24"/>
  <c r="H26" i="24"/>
  <c r="G26" i="24"/>
  <c r="F26" i="24"/>
  <c r="E26" i="24"/>
  <c r="D26" i="24"/>
  <c r="C26" i="24"/>
  <c r="N25" i="24"/>
  <c r="M25" i="24"/>
  <c r="L25" i="24"/>
  <c r="K25" i="24"/>
  <c r="J25" i="24"/>
  <c r="I25" i="24"/>
  <c r="H25" i="24"/>
  <c r="G25" i="24"/>
  <c r="F25" i="24"/>
  <c r="E25" i="24"/>
  <c r="D25" i="24"/>
  <c r="C25" i="24"/>
  <c r="N24" i="24"/>
  <c r="M24" i="24"/>
  <c r="L24" i="24"/>
  <c r="K24" i="24"/>
  <c r="J24" i="24"/>
  <c r="I24" i="24"/>
  <c r="H24" i="24"/>
  <c r="G24" i="24"/>
  <c r="F24" i="24"/>
  <c r="E24" i="24"/>
  <c r="D24" i="24"/>
  <c r="C24" i="24"/>
  <c r="N23" i="24"/>
  <c r="M23" i="24"/>
  <c r="L23" i="24"/>
  <c r="K23" i="24"/>
  <c r="J23" i="24"/>
  <c r="I23" i="24"/>
  <c r="H23" i="24"/>
  <c r="G23" i="24"/>
  <c r="F23" i="24"/>
  <c r="E23" i="24"/>
  <c r="D23" i="24"/>
  <c r="C23" i="24"/>
  <c r="N22" i="24"/>
  <c r="M22" i="24"/>
  <c r="L22" i="24"/>
  <c r="K22" i="24"/>
  <c r="J22" i="24"/>
  <c r="I22" i="24"/>
  <c r="H22" i="24"/>
  <c r="G22" i="24"/>
  <c r="F22" i="24"/>
  <c r="E22" i="24"/>
  <c r="D22" i="24"/>
  <c r="C22" i="24"/>
  <c r="N21" i="24"/>
  <c r="M21" i="24"/>
  <c r="L21" i="24"/>
  <c r="K21" i="24"/>
  <c r="J21" i="24"/>
  <c r="I21" i="24"/>
  <c r="H21" i="24"/>
  <c r="G21" i="24"/>
  <c r="F21" i="24"/>
  <c r="E21" i="24"/>
  <c r="D21" i="24"/>
  <c r="C21" i="24"/>
  <c r="N20" i="24"/>
  <c r="M20" i="24"/>
  <c r="L20" i="24"/>
  <c r="K20" i="24"/>
  <c r="J20" i="24"/>
  <c r="I20" i="24"/>
  <c r="H20" i="24"/>
  <c r="G20" i="24"/>
  <c r="F20" i="24"/>
  <c r="E20" i="24"/>
  <c r="D20" i="24"/>
  <c r="C20" i="24"/>
  <c r="N19" i="24"/>
  <c r="M19" i="24"/>
  <c r="L19" i="24"/>
  <c r="K19" i="24"/>
  <c r="J19" i="24"/>
  <c r="I19" i="24"/>
  <c r="H19" i="24"/>
  <c r="G19" i="24"/>
  <c r="F19" i="24"/>
  <c r="E19" i="24"/>
  <c r="D19" i="24"/>
  <c r="C19" i="24"/>
  <c r="N18" i="24"/>
  <c r="M18" i="24"/>
  <c r="L18" i="24"/>
  <c r="K18" i="24"/>
  <c r="J18" i="24"/>
  <c r="I18" i="24"/>
  <c r="H18" i="24"/>
  <c r="G18" i="24"/>
  <c r="F18" i="24"/>
  <c r="E18" i="24"/>
  <c r="D18" i="24"/>
  <c r="C18" i="24"/>
  <c r="N17" i="24"/>
  <c r="M17" i="24"/>
  <c r="L17" i="24"/>
  <c r="K17" i="24"/>
  <c r="J17" i="24"/>
  <c r="I17" i="24"/>
  <c r="H17" i="24"/>
  <c r="G17" i="24"/>
  <c r="F17" i="24"/>
  <c r="E17" i="24"/>
  <c r="D17" i="24"/>
  <c r="C17" i="24"/>
  <c r="N16" i="24"/>
  <c r="M16" i="24"/>
  <c r="L16" i="24"/>
  <c r="K16" i="24"/>
  <c r="J16" i="24"/>
  <c r="I16" i="24"/>
  <c r="H16" i="24"/>
  <c r="G16" i="24"/>
  <c r="F16" i="24"/>
  <c r="E16" i="24"/>
  <c r="D16" i="24"/>
  <c r="C16" i="24"/>
  <c r="N15" i="24"/>
  <c r="M15" i="24"/>
  <c r="L15" i="24"/>
  <c r="K15" i="24"/>
  <c r="J15" i="24"/>
  <c r="I15" i="24"/>
  <c r="H15" i="24"/>
  <c r="G15" i="24"/>
  <c r="F15" i="24"/>
  <c r="E15" i="24"/>
  <c r="D15" i="24"/>
  <c r="C15" i="24"/>
  <c r="N14" i="24"/>
  <c r="M14" i="24"/>
  <c r="L14" i="24"/>
  <c r="K14" i="24"/>
  <c r="J14" i="24"/>
  <c r="I14" i="24"/>
  <c r="H14" i="24"/>
  <c r="G14" i="24"/>
  <c r="F14" i="24"/>
  <c r="E14" i="24"/>
  <c r="D14" i="24"/>
  <c r="C14" i="24"/>
  <c r="N13" i="24"/>
  <c r="M13" i="24"/>
  <c r="L13" i="24"/>
  <c r="K13" i="24"/>
  <c r="J13" i="24"/>
  <c r="I13" i="24"/>
  <c r="H13" i="24"/>
  <c r="G13" i="24"/>
  <c r="F13" i="24"/>
  <c r="E13" i="24"/>
  <c r="D13" i="24"/>
  <c r="C13" i="24"/>
  <c r="N12" i="24"/>
  <c r="M12" i="24"/>
  <c r="L12" i="24"/>
  <c r="K12" i="24"/>
  <c r="J12" i="24"/>
  <c r="I12" i="24"/>
  <c r="H12" i="24"/>
  <c r="G12" i="24"/>
  <c r="F12" i="24"/>
  <c r="E12" i="24"/>
  <c r="D12" i="24"/>
  <c r="C12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N10" i="24"/>
  <c r="M10" i="24"/>
  <c r="L10" i="24"/>
  <c r="K10" i="24"/>
  <c r="J10" i="24"/>
  <c r="I10" i="24"/>
  <c r="H10" i="24"/>
  <c r="G10" i="24"/>
  <c r="F10" i="24"/>
  <c r="E10" i="24"/>
  <c r="D10" i="24"/>
  <c r="C10" i="24"/>
  <c r="N9" i="24"/>
  <c r="M9" i="24"/>
  <c r="L9" i="24"/>
  <c r="K9" i="24"/>
  <c r="J9" i="24"/>
  <c r="I9" i="24"/>
  <c r="H9" i="24"/>
  <c r="G9" i="24"/>
  <c r="F9" i="24"/>
  <c r="E9" i="24"/>
  <c r="D9" i="24"/>
  <c r="C9" i="24"/>
  <c r="N8" i="24"/>
  <c r="M8" i="24"/>
  <c r="L8" i="24"/>
  <c r="K8" i="24"/>
  <c r="J8" i="24"/>
  <c r="I8" i="24"/>
  <c r="H8" i="24"/>
  <c r="G8" i="24"/>
  <c r="F8" i="24"/>
  <c r="E8" i="24"/>
  <c r="D8" i="24"/>
  <c r="C8" i="24"/>
  <c r="N7" i="24"/>
  <c r="M7" i="24"/>
  <c r="L7" i="24"/>
  <c r="K7" i="24"/>
  <c r="J7" i="24"/>
  <c r="I7" i="24"/>
  <c r="H7" i="24"/>
  <c r="G7" i="24"/>
  <c r="F7" i="24"/>
  <c r="E7" i="24"/>
  <c r="D7" i="24"/>
  <c r="C7" i="24"/>
  <c r="N6" i="24"/>
  <c r="M6" i="24"/>
  <c r="L6" i="24"/>
  <c r="K6" i="24"/>
  <c r="J6" i="24"/>
  <c r="I6" i="24"/>
  <c r="H6" i="24"/>
  <c r="G6" i="24"/>
  <c r="F6" i="24"/>
  <c r="E6" i="24"/>
  <c r="D6" i="24"/>
  <c r="C6" i="24"/>
  <c r="N5" i="24"/>
  <c r="M5" i="24"/>
  <c r="L5" i="24"/>
  <c r="K5" i="24"/>
  <c r="J5" i="24"/>
  <c r="I5" i="24"/>
  <c r="H5" i="24"/>
  <c r="G5" i="24"/>
  <c r="F5" i="24"/>
  <c r="E5" i="24"/>
  <c r="D5" i="24"/>
  <c r="C5" i="24"/>
  <c r="N4" i="24"/>
  <c r="M4" i="24"/>
  <c r="L4" i="24"/>
  <c r="K4" i="24"/>
  <c r="J4" i="24"/>
  <c r="I4" i="24"/>
  <c r="H4" i="24"/>
  <c r="G4" i="24"/>
  <c r="F4" i="24"/>
  <c r="E4" i="24"/>
  <c r="D4" i="24"/>
  <c r="C4" i="24"/>
  <c r="N3" i="24"/>
  <c r="M3" i="24"/>
  <c r="L3" i="24"/>
  <c r="K3" i="24"/>
  <c r="J3" i="24"/>
  <c r="I3" i="24"/>
  <c r="H3" i="24"/>
  <c r="G3" i="24"/>
  <c r="F3" i="24"/>
  <c r="E3" i="24"/>
  <c r="D3" i="24"/>
  <c r="C3" i="24"/>
  <c r="N2" i="24"/>
  <c r="M2" i="24"/>
  <c r="L2" i="24"/>
  <c r="K2" i="24"/>
  <c r="J2" i="24"/>
  <c r="I2" i="24"/>
  <c r="H2" i="24"/>
  <c r="G2" i="24"/>
  <c r="F2" i="24"/>
  <c r="E2" i="24"/>
  <c r="D2" i="24"/>
  <c r="C2" i="24"/>
  <c r="O153" i="24" l="1"/>
  <c r="O142" i="24"/>
  <c r="O147" i="24"/>
  <c r="O129" i="24"/>
  <c r="O122" i="24"/>
  <c r="O132" i="24" l="1"/>
  <c r="O124" i="24"/>
  <c r="O149" i="24"/>
  <c r="BF50" i="13" s="1"/>
  <c r="O127" i="24"/>
  <c r="O137" i="24"/>
  <c r="O148" i="24" l="1"/>
  <c r="O140" i="24"/>
  <c r="O139" i="24"/>
  <c r="O136" i="24"/>
  <c r="O145" i="24"/>
  <c r="O143" i="24" l="1"/>
  <c r="O133" i="24"/>
  <c r="O125" i="24"/>
  <c r="O123" i="24"/>
  <c r="O126" i="24"/>
  <c r="O130" i="24"/>
  <c r="O138" i="24"/>
  <c r="O134" i="24"/>
  <c r="O135" i="24"/>
  <c r="O141" i="24" l="1"/>
  <c r="O128" i="24"/>
  <c r="O146" i="24"/>
  <c r="O144" i="24"/>
  <c r="O131" i="24" l="1"/>
  <c r="T2" i="22" l="1"/>
  <c r="U2" i="22"/>
  <c r="V2" i="22"/>
  <c r="W2" i="22"/>
  <c r="X2" i="22"/>
  <c r="Y2" i="22"/>
  <c r="Z2" i="22"/>
  <c r="AA2" i="22"/>
  <c r="AB2" i="22"/>
  <c r="AC2" i="22"/>
  <c r="AD2" i="22"/>
  <c r="T3" i="22"/>
  <c r="U3" i="22"/>
  <c r="V3" i="22"/>
  <c r="W3" i="22"/>
  <c r="X3" i="22"/>
  <c r="Y3" i="22"/>
  <c r="Z3" i="22"/>
  <c r="AA3" i="22"/>
  <c r="AB3" i="22"/>
  <c r="AC3" i="22"/>
  <c r="AD3" i="22"/>
  <c r="T4" i="22"/>
  <c r="U4" i="22"/>
  <c r="V4" i="22"/>
  <c r="W4" i="22"/>
  <c r="X4" i="22"/>
  <c r="Y4" i="22"/>
  <c r="Z4" i="22"/>
  <c r="AA4" i="22"/>
  <c r="AB4" i="22"/>
  <c r="AC4" i="22"/>
  <c r="AD4" i="22"/>
  <c r="T5" i="22"/>
  <c r="U5" i="22"/>
  <c r="V5" i="22"/>
  <c r="W5" i="22"/>
  <c r="X5" i="22"/>
  <c r="Y5" i="22"/>
  <c r="Z5" i="22"/>
  <c r="AA5" i="22"/>
  <c r="AB5" i="22"/>
  <c r="AC5" i="22"/>
  <c r="AD5" i="22"/>
  <c r="T6" i="22"/>
  <c r="U6" i="22"/>
  <c r="V6" i="22"/>
  <c r="W6" i="22"/>
  <c r="X6" i="22"/>
  <c r="Y6" i="22"/>
  <c r="Z6" i="22"/>
  <c r="AA6" i="22"/>
  <c r="AB6" i="22"/>
  <c r="AC6" i="22"/>
  <c r="AD6" i="22"/>
  <c r="T7" i="22"/>
  <c r="U7" i="22"/>
  <c r="V7" i="22"/>
  <c r="W7" i="22"/>
  <c r="X7" i="22"/>
  <c r="Y7" i="22"/>
  <c r="Z7" i="22"/>
  <c r="AA7" i="22"/>
  <c r="AB7" i="22"/>
  <c r="AC7" i="22"/>
  <c r="AD7" i="22"/>
  <c r="T8" i="22"/>
  <c r="U8" i="22"/>
  <c r="V8" i="22"/>
  <c r="W8" i="22"/>
  <c r="X8" i="22"/>
  <c r="Y8" i="22"/>
  <c r="Z8" i="22"/>
  <c r="AA8" i="22"/>
  <c r="AB8" i="22"/>
  <c r="AC8" i="22"/>
  <c r="AD8" i="22"/>
  <c r="T9" i="22"/>
  <c r="U9" i="22"/>
  <c r="V9" i="22"/>
  <c r="W9" i="22"/>
  <c r="X9" i="22"/>
  <c r="Y9" i="22"/>
  <c r="Z9" i="22"/>
  <c r="AA9" i="22"/>
  <c r="AB9" i="22"/>
  <c r="AC9" i="22"/>
  <c r="AD9" i="22"/>
  <c r="T10" i="22"/>
  <c r="U10" i="22"/>
  <c r="V10" i="22"/>
  <c r="W10" i="22"/>
  <c r="X10" i="22"/>
  <c r="Y10" i="22"/>
  <c r="Z10" i="22"/>
  <c r="AA10" i="22"/>
  <c r="AB10" i="22"/>
  <c r="AC10" i="22"/>
  <c r="AD10" i="22"/>
  <c r="T11" i="22"/>
  <c r="U11" i="22"/>
  <c r="V11" i="22"/>
  <c r="W11" i="22"/>
  <c r="X11" i="22"/>
  <c r="Y11" i="22"/>
  <c r="Z11" i="22"/>
  <c r="AA11" i="22"/>
  <c r="AB11" i="22"/>
  <c r="AC11" i="22"/>
  <c r="AD11" i="22"/>
  <c r="T12" i="22"/>
  <c r="U12" i="22"/>
  <c r="V12" i="22"/>
  <c r="W12" i="22"/>
  <c r="X12" i="22"/>
  <c r="Y12" i="22"/>
  <c r="Z12" i="22"/>
  <c r="AA12" i="22"/>
  <c r="AB12" i="22"/>
  <c r="AC12" i="22"/>
  <c r="AD12" i="22"/>
  <c r="T13" i="22"/>
  <c r="U13" i="22"/>
  <c r="V13" i="22"/>
  <c r="W13" i="22"/>
  <c r="X13" i="22"/>
  <c r="Y13" i="22"/>
  <c r="Z13" i="22"/>
  <c r="AA13" i="22"/>
  <c r="AB13" i="22"/>
  <c r="AC13" i="22"/>
  <c r="AD13" i="22"/>
  <c r="T14" i="22"/>
  <c r="U14" i="22"/>
  <c r="V14" i="22"/>
  <c r="W14" i="22"/>
  <c r="X14" i="22"/>
  <c r="Y14" i="22"/>
  <c r="Z14" i="22"/>
  <c r="AA14" i="22"/>
  <c r="AB14" i="22"/>
  <c r="AC14" i="22"/>
  <c r="AD14" i="22"/>
  <c r="T15" i="22"/>
  <c r="U15" i="22"/>
  <c r="V15" i="22"/>
  <c r="W15" i="22"/>
  <c r="X15" i="22"/>
  <c r="Y15" i="22"/>
  <c r="Z15" i="22"/>
  <c r="AA15" i="22"/>
  <c r="AB15" i="22"/>
  <c r="AC15" i="22"/>
  <c r="AD15" i="22"/>
  <c r="T16" i="22"/>
  <c r="U16" i="22"/>
  <c r="V16" i="22"/>
  <c r="W16" i="22"/>
  <c r="X16" i="22"/>
  <c r="Y16" i="22"/>
  <c r="Z16" i="22"/>
  <c r="AA16" i="22"/>
  <c r="AB16" i="22"/>
  <c r="AC16" i="22"/>
  <c r="AD16" i="22"/>
  <c r="T17" i="22"/>
  <c r="U17" i="22"/>
  <c r="V17" i="22"/>
  <c r="W17" i="22"/>
  <c r="X17" i="22"/>
  <c r="Y17" i="22"/>
  <c r="Z17" i="22"/>
  <c r="AA17" i="22"/>
  <c r="AB17" i="22"/>
  <c r="AC17" i="22"/>
  <c r="AD17" i="22"/>
  <c r="T18" i="22"/>
  <c r="U18" i="22"/>
  <c r="V18" i="22"/>
  <c r="W18" i="22"/>
  <c r="X18" i="22"/>
  <c r="Y18" i="22"/>
  <c r="Z18" i="22"/>
  <c r="AA18" i="22"/>
  <c r="AB18" i="22"/>
  <c r="AC18" i="22"/>
  <c r="AD18" i="22"/>
  <c r="T19" i="22"/>
  <c r="U19" i="22"/>
  <c r="V19" i="22"/>
  <c r="W19" i="22"/>
  <c r="X19" i="22"/>
  <c r="Y19" i="22"/>
  <c r="Z19" i="22"/>
  <c r="AA19" i="22"/>
  <c r="AB19" i="22"/>
  <c r="AC19" i="22"/>
  <c r="AD19" i="22"/>
  <c r="T20" i="22"/>
  <c r="U20" i="22"/>
  <c r="V20" i="22"/>
  <c r="W20" i="22"/>
  <c r="X20" i="22"/>
  <c r="Y20" i="22"/>
  <c r="Z20" i="22"/>
  <c r="AA20" i="22"/>
  <c r="AB20" i="22"/>
  <c r="AC20" i="22"/>
  <c r="AD20" i="22"/>
  <c r="T21" i="22"/>
  <c r="U21" i="22"/>
  <c r="V21" i="22"/>
  <c r="W21" i="22"/>
  <c r="X21" i="22"/>
  <c r="Y21" i="22"/>
  <c r="Z21" i="22"/>
  <c r="AA21" i="22"/>
  <c r="AB21" i="22"/>
  <c r="AC21" i="22"/>
  <c r="AD21" i="22"/>
  <c r="T22" i="22"/>
  <c r="U22" i="22"/>
  <c r="V22" i="22"/>
  <c r="W22" i="22"/>
  <c r="X22" i="22"/>
  <c r="Y22" i="22"/>
  <c r="Z22" i="22"/>
  <c r="AA22" i="22"/>
  <c r="AB22" i="22"/>
  <c r="AC22" i="22"/>
  <c r="AD22" i="22"/>
  <c r="T23" i="22"/>
  <c r="U23" i="22"/>
  <c r="V23" i="22"/>
  <c r="W23" i="22"/>
  <c r="X23" i="22"/>
  <c r="Y23" i="22"/>
  <c r="Z23" i="22"/>
  <c r="AA23" i="22"/>
  <c r="AB23" i="22"/>
  <c r="AC23" i="22"/>
  <c r="AD23" i="22"/>
  <c r="T24" i="22"/>
  <c r="U24" i="22"/>
  <c r="V24" i="22"/>
  <c r="W24" i="22"/>
  <c r="X24" i="22"/>
  <c r="Y24" i="22"/>
  <c r="Z24" i="22"/>
  <c r="AA24" i="22"/>
  <c r="AB24" i="22"/>
  <c r="AC24" i="22"/>
  <c r="AD24" i="22"/>
  <c r="T25" i="22"/>
  <c r="U25" i="22"/>
  <c r="V25" i="22"/>
  <c r="W25" i="22"/>
  <c r="X25" i="22"/>
  <c r="Y25" i="22"/>
  <c r="Z25" i="22"/>
  <c r="AA25" i="22"/>
  <c r="AB25" i="22"/>
  <c r="AC25" i="22"/>
  <c r="AD25" i="22"/>
  <c r="T26" i="22"/>
  <c r="U26" i="22"/>
  <c r="V26" i="22"/>
  <c r="W26" i="22"/>
  <c r="X26" i="22"/>
  <c r="Y26" i="22"/>
  <c r="Z26" i="22"/>
  <c r="AA26" i="22"/>
  <c r="AB26" i="22"/>
  <c r="AC26" i="22"/>
  <c r="AD26" i="22"/>
  <c r="T27" i="22"/>
  <c r="U27" i="22"/>
  <c r="V27" i="22"/>
  <c r="W27" i="22"/>
  <c r="X27" i="22"/>
  <c r="Y27" i="22"/>
  <c r="Z27" i="22"/>
  <c r="AA27" i="22"/>
  <c r="AB27" i="22"/>
  <c r="AC27" i="22"/>
  <c r="AD27" i="22"/>
  <c r="T28" i="22"/>
  <c r="U28" i="22"/>
  <c r="V28" i="22"/>
  <c r="W28" i="22"/>
  <c r="X28" i="22"/>
  <c r="Y28" i="22"/>
  <c r="Z28" i="22"/>
  <c r="AA28" i="22"/>
  <c r="AB28" i="22"/>
  <c r="AC28" i="22"/>
  <c r="AD28" i="22"/>
  <c r="S3" i="22"/>
  <c r="S4" i="22"/>
  <c r="S5" i="22"/>
  <c r="S6" i="22"/>
  <c r="S7" i="22"/>
  <c r="S8" i="22"/>
  <c r="S9" i="22"/>
  <c r="S10" i="22"/>
  <c r="S11" i="22"/>
  <c r="S12" i="22"/>
  <c r="S13" i="22"/>
  <c r="S14" i="22"/>
  <c r="S15" i="22"/>
  <c r="S16" i="22"/>
  <c r="S17" i="22"/>
  <c r="S18" i="22"/>
  <c r="S19" i="22"/>
  <c r="S20" i="22"/>
  <c r="S21" i="22"/>
  <c r="S22" i="22"/>
  <c r="S23" i="22"/>
  <c r="S24" i="22"/>
  <c r="S25" i="22"/>
  <c r="S26" i="22"/>
  <c r="S27" i="22"/>
  <c r="S28" i="22"/>
  <c r="S2" i="22"/>
  <c r="D2" i="22"/>
  <c r="E2" i="22"/>
  <c r="F2" i="22"/>
  <c r="G2" i="22"/>
  <c r="H2" i="22"/>
  <c r="I2" i="22"/>
  <c r="J2" i="22"/>
  <c r="K2" i="22"/>
  <c r="L2" i="22"/>
  <c r="M2" i="22"/>
  <c r="N2" i="22"/>
  <c r="D3" i="22"/>
  <c r="E3" i="22"/>
  <c r="F3" i="22"/>
  <c r="G3" i="22"/>
  <c r="H3" i="22"/>
  <c r="I3" i="22"/>
  <c r="J3" i="22"/>
  <c r="K3" i="22"/>
  <c r="L3" i="22"/>
  <c r="M3" i="22"/>
  <c r="N3" i="22"/>
  <c r="D4" i="22"/>
  <c r="E4" i="22"/>
  <c r="F4" i="22"/>
  <c r="G4" i="22"/>
  <c r="H4" i="22"/>
  <c r="I4" i="22"/>
  <c r="J4" i="22"/>
  <c r="K4" i="22"/>
  <c r="L4" i="22"/>
  <c r="M4" i="22"/>
  <c r="N4" i="22"/>
  <c r="D5" i="22"/>
  <c r="E5" i="22"/>
  <c r="F5" i="22"/>
  <c r="G5" i="22"/>
  <c r="H5" i="22"/>
  <c r="I5" i="22"/>
  <c r="J5" i="22"/>
  <c r="K5" i="22"/>
  <c r="L5" i="22"/>
  <c r="M5" i="22"/>
  <c r="N5" i="22"/>
  <c r="D6" i="22"/>
  <c r="E6" i="22"/>
  <c r="F6" i="22"/>
  <c r="G6" i="22"/>
  <c r="H6" i="22"/>
  <c r="I6" i="22"/>
  <c r="J6" i="22"/>
  <c r="K6" i="22"/>
  <c r="L6" i="22"/>
  <c r="M6" i="22"/>
  <c r="N6" i="22"/>
  <c r="D7" i="22"/>
  <c r="E7" i="22"/>
  <c r="F7" i="22"/>
  <c r="G7" i="22"/>
  <c r="H7" i="22"/>
  <c r="I7" i="22"/>
  <c r="J7" i="22"/>
  <c r="K7" i="22"/>
  <c r="L7" i="22"/>
  <c r="M7" i="22"/>
  <c r="N7" i="22"/>
  <c r="D8" i="22"/>
  <c r="E8" i="22"/>
  <c r="F8" i="22"/>
  <c r="G8" i="22"/>
  <c r="H8" i="22"/>
  <c r="I8" i="22"/>
  <c r="J8" i="22"/>
  <c r="K8" i="22"/>
  <c r="L8" i="22"/>
  <c r="M8" i="22"/>
  <c r="N8" i="22"/>
  <c r="D9" i="22"/>
  <c r="E9" i="22"/>
  <c r="F9" i="22"/>
  <c r="G9" i="22"/>
  <c r="H9" i="22"/>
  <c r="I9" i="22"/>
  <c r="J9" i="22"/>
  <c r="K9" i="22"/>
  <c r="L9" i="22"/>
  <c r="M9" i="22"/>
  <c r="N9" i="22"/>
  <c r="D10" i="22"/>
  <c r="E10" i="22"/>
  <c r="F10" i="22"/>
  <c r="G10" i="22"/>
  <c r="H10" i="22"/>
  <c r="I10" i="22"/>
  <c r="J10" i="22"/>
  <c r="K10" i="22"/>
  <c r="L10" i="22"/>
  <c r="M10" i="22"/>
  <c r="N10" i="22"/>
  <c r="D11" i="22"/>
  <c r="E11" i="22"/>
  <c r="F11" i="22"/>
  <c r="G11" i="22"/>
  <c r="H11" i="22"/>
  <c r="I11" i="22"/>
  <c r="J11" i="22"/>
  <c r="K11" i="22"/>
  <c r="L11" i="22"/>
  <c r="M11" i="22"/>
  <c r="N11" i="22"/>
  <c r="D12" i="22"/>
  <c r="E12" i="22"/>
  <c r="F12" i="22"/>
  <c r="G12" i="22"/>
  <c r="H12" i="22"/>
  <c r="I12" i="22"/>
  <c r="J12" i="22"/>
  <c r="K12" i="22"/>
  <c r="L12" i="22"/>
  <c r="M12" i="22"/>
  <c r="N12" i="22"/>
  <c r="D13" i="22"/>
  <c r="E13" i="22"/>
  <c r="F13" i="22"/>
  <c r="G13" i="22"/>
  <c r="H13" i="22"/>
  <c r="I13" i="22"/>
  <c r="J13" i="22"/>
  <c r="K13" i="22"/>
  <c r="L13" i="22"/>
  <c r="M13" i="22"/>
  <c r="N13" i="22"/>
  <c r="D14" i="22"/>
  <c r="E14" i="22"/>
  <c r="F14" i="22"/>
  <c r="G14" i="22"/>
  <c r="H14" i="22"/>
  <c r="I14" i="22"/>
  <c r="J14" i="22"/>
  <c r="K14" i="22"/>
  <c r="L14" i="22"/>
  <c r="M14" i="22"/>
  <c r="N14" i="22"/>
  <c r="D15" i="22"/>
  <c r="E15" i="22"/>
  <c r="F15" i="22"/>
  <c r="G15" i="22"/>
  <c r="H15" i="22"/>
  <c r="I15" i="22"/>
  <c r="J15" i="22"/>
  <c r="K15" i="22"/>
  <c r="L15" i="22"/>
  <c r="M15" i="22"/>
  <c r="N15" i="22"/>
  <c r="D16" i="22"/>
  <c r="E16" i="22"/>
  <c r="F16" i="22"/>
  <c r="G16" i="22"/>
  <c r="H16" i="22"/>
  <c r="I16" i="22"/>
  <c r="J16" i="22"/>
  <c r="K16" i="22"/>
  <c r="L16" i="22"/>
  <c r="M16" i="22"/>
  <c r="N16" i="22"/>
  <c r="D17" i="22"/>
  <c r="E17" i="22"/>
  <c r="F17" i="22"/>
  <c r="G17" i="22"/>
  <c r="H17" i="22"/>
  <c r="I17" i="22"/>
  <c r="J17" i="22"/>
  <c r="K17" i="22"/>
  <c r="L17" i="22"/>
  <c r="M17" i="22"/>
  <c r="N17" i="22"/>
  <c r="D18" i="22"/>
  <c r="E18" i="22"/>
  <c r="F18" i="22"/>
  <c r="G18" i="22"/>
  <c r="H18" i="22"/>
  <c r="I18" i="22"/>
  <c r="J18" i="22"/>
  <c r="K18" i="22"/>
  <c r="L18" i="22"/>
  <c r="M18" i="22"/>
  <c r="N18" i="22"/>
  <c r="D19" i="22"/>
  <c r="E19" i="22"/>
  <c r="F19" i="22"/>
  <c r="G19" i="22"/>
  <c r="H19" i="22"/>
  <c r="I19" i="22"/>
  <c r="J19" i="22"/>
  <c r="K19" i="22"/>
  <c r="L19" i="22"/>
  <c r="M19" i="22"/>
  <c r="N19" i="22"/>
  <c r="D20" i="22"/>
  <c r="E20" i="22"/>
  <c r="F20" i="22"/>
  <c r="G20" i="22"/>
  <c r="H20" i="22"/>
  <c r="I20" i="22"/>
  <c r="J20" i="22"/>
  <c r="K20" i="22"/>
  <c r="L20" i="22"/>
  <c r="M20" i="22"/>
  <c r="N20" i="22"/>
  <c r="D21" i="22"/>
  <c r="E21" i="22"/>
  <c r="F21" i="22"/>
  <c r="G21" i="22"/>
  <c r="H21" i="22"/>
  <c r="I21" i="22"/>
  <c r="J21" i="22"/>
  <c r="K21" i="22"/>
  <c r="L21" i="22"/>
  <c r="M21" i="22"/>
  <c r="N21" i="22"/>
  <c r="D22" i="22"/>
  <c r="E22" i="22"/>
  <c r="F22" i="22"/>
  <c r="G22" i="22"/>
  <c r="H22" i="22"/>
  <c r="I22" i="22"/>
  <c r="J22" i="22"/>
  <c r="K22" i="22"/>
  <c r="L22" i="22"/>
  <c r="M22" i="22"/>
  <c r="N22" i="22"/>
  <c r="D23" i="22"/>
  <c r="E23" i="22"/>
  <c r="F23" i="22"/>
  <c r="G23" i="22"/>
  <c r="H23" i="22"/>
  <c r="I23" i="22"/>
  <c r="J23" i="22"/>
  <c r="K23" i="22"/>
  <c r="L23" i="22"/>
  <c r="M23" i="22"/>
  <c r="N23" i="22"/>
  <c r="D24" i="22"/>
  <c r="E24" i="22"/>
  <c r="F24" i="22"/>
  <c r="G24" i="22"/>
  <c r="H24" i="22"/>
  <c r="I24" i="22"/>
  <c r="J24" i="22"/>
  <c r="K24" i="22"/>
  <c r="L24" i="22"/>
  <c r="M24" i="22"/>
  <c r="N24" i="22"/>
  <c r="D25" i="22"/>
  <c r="E25" i="22"/>
  <c r="F25" i="22"/>
  <c r="G25" i="22"/>
  <c r="H25" i="22"/>
  <c r="I25" i="22"/>
  <c r="J25" i="22"/>
  <c r="K25" i="22"/>
  <c r="L25" i="22"/>
  <c r="M25" i="22"/>
  <c r="N25" i="22"/>
  <c r="D26" i="22"/>
  <c r="E26" i="22"/>
  <c r="F26" i="22"/>
  <c r="G26" i="22"/>
  <c r="H26" i="22"/>
  <c r="I26" i="22"/>
  <c r="J26" i="22"/>
  <c r="K26" i="22"/>
  <c r="L26" i="22"/>
  <c r="M26" i="22"/>
  <c r="N26" i="22"/>
  <c r="D27" i="22"/>
  <c r="E27" i="22"/>
  <c r="F27" i="22"/>
  <c r="G27" i="22"/>
  <c r="H27" i="22"/>
  <c r="I27" i="22"/>
  <c r="J27" i="22"/>
  <c r="K27" i="22"/>
  <c r="L27" i="22"/>
  <c r="M27" i="22"/>
  <c r="N27" i="22"/>
  <c r="D28" i="22"/>
  <c r="E28" i="22"/>
  <c r="F28" i="22"/>
  <c r="G28" i="22"/>
  <c r="H28" i="22"/>
  <c r="I28" i="22"/>
  <c r="J28" i="22"/>
  <c r="K28" i="22"/>
  <c r="L28" i="22"/>
  <c r="M28" i="22"/>
  <c r="N28" i="22"/>
  <c r="C3" i="22"/>
  <c r="C4" i="22"/>
  <c r="C5" i="22"/>
  <c r="C6" i="22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" i="22"/>
  <c r="O2" i="22" l="1"/>
  <c r="O28" i="22"/>
  <c r="N29" i="22"/>
  <c r="C29" i="22"/>
  <c r="S29" i="22"/>
  <c r="C214" i="11" l="1"/>
  <c r="P29" i="11" l="1"/>
  <c r="O152" i="24" l="1"/>
  <c r="BJ210" i="25" l="1"/>
  <c r="BI210" i="25"/>
  <c r="BH210" i="25"/>
  <c r="BG210" i="25"/>
  <c r="BF210" i="25"/>
  <c r="BE210" i="25"/>
  <c r="BD210" i="25"/>
  <c r="BC210" i="25"/>
  <c r="BB210" i="25"/>
  <c r="BA210" i="25"/>
  <c r="AZ210" i="25"/>
  <c r="AY210" i="25"/>
  <c r="BJ209" i="25"/>
  <c r="BI209" i="25"/>
  <c r="BH209" i="25"/>
  <c r="BG209" i="25"/>
  <c r="BF209" i="25"/>
  <c r="BE209" i="25"/>
  <c r="BD209" i="25"/>
  <c r="BC209" i="25"/>
  <c r="BB209" i="25"/>
  <c r="BA209" i="25"/>
  <c r="AZ209" i="25"/>
  <c r="AY209" i="25"/>
  <c r="BJ208" i="25"/>
  <c r="BI208" i="25"/>
  <c r="BH208" i="25"/>
  <c r="BG208" i="25"/>
  <c r="BF208" i="25"/>
  <c r="BE208" i="25"/>
  <c r="BD208" i="25"/>
  <c r="BC208" i="25"/>
  <c r="BB208" i="25"/>
  <c r="BA208" i="25"/>
  <c r="AZ208" i="25"/>
  <c r="AY208" i="25"/>
  <c r="BJ207" i="25"/>
  <c r="BI207" i="25"/>
  <c r="BH207" i="25"/>
  <c r="BG207" i="25"/>
  <c r="BF207" i="25"/>
  <c r="BE207" i="25"/>
  <c r="BD207" i="25"/>
  <c r="BC207" i="25"/>
  <c r="BB207" i="25"/>
  <c r="BA207" i="25"/>
  <c r="AZ207" i="25"/>
  <c r="AY207" i="25"/>
  <c r="BJ206" i="25"/>
  <c r="BI206" i="25"/>
  <c r="BH206" i="25"/>
  <c r="BG206" i="25"/>
  <c r="BF206" i="25"/>
  <c r="BE206" i="25"/>
  <c r="BD206" i="25"/>
  <c r="BC206" i="25"/>
  <c r="BB206" i="25"/>
  <c r="BA206" i="25"/>
  <c r="AZ206" i="25"/>
  <c r="AY206" i="25"/>
  <c r="BJ205" i="25"/>
  <c r="BI205" i="25"/>
  <c r="BH205" i="25"/>
  <c r="BG205" i="25"/>
  <c r="BF205" i="25"/>
  <c r="BE205" i="25"/>
  <c r="BD205" i="25"/>
  <c r="BC205" i="25"/>
  <c r="BB205" i="25"/>
  <c r="BA205" i="25"/>
  <c r="AZ205" i="25"/>
  <c r="AY205" i="25"/>
  <c r="BJ204" i="25"/>
  <c r="BI204" i="25"/>
  <c r="BH204" i="25"/>
  <c r="BG204" i="25"/>
  <c r="BF204" i="25"/>
  <c r="BE204" i="25"/>
  <c r="BD204" i="25"/>
  <c r="BC204" i="25"/>
  <c r="BB204" i="25"/>
  <c r="BA204" i="25"/>
  <c r="AZ204" i="25"/>
  <c r="AY204" i="25"/>
  <c r="BJ203" i="25"/>
  <c r="BI203" i="25"/>
  <c r="BH203" i="25"/>
  <c r="BG203" i="25"/>
  <c r="BF203" i="25"/>
  <c r="BE203" i="25"/>
  <c r="BD203" i="25"/>
  <c r="BC203" i="25"/>
  <c r="BB203" i="25"/>
  <c r="BA203" i="25"/>
  <c r="AZ203" i="25"/>
  <c r="AY203" i="25"/>
  <c r="BJ202" i="25"/>
  <c r="BI202" i="25"/>
  <c r="BH202" i="25"/>
  <c r="BG202" i="25"/>
  <c r="BF202" i="25"/>
  <c r="BE202" i="25"/>
  <c r="BD202" i="25"/>
  <c r="BC202" i="25"/>
  <c r="BB202" i="25"/>
  <c r="BA202" i="25"/>
  <c r="AZ202" i="25"/>
  <c r="AY202" i="25"/>
  <c r="BJ201" i="25"/>
  <c r="BI201" i="25"/>
  <c r="BH201" i="25"/>
  <c r="BG201" i="25"/>
  <c r="BF201" i="25"/>
  <c r="BE201" i="25"/>
  <c r="BD201" i="25"/>
  <c r="BC201" i="25"/>
  <c r="BB201" i="25"/>
  <c r="BA201" i="25"/>
  <c r="AZ201" i="25"/>
  <c r="AY201" i="25"/>
  <c r="BJ200" i="25"/>
  <c r="BI200" i="25"/>
  <c r="BH200" i="25"/>
  <c r="BG200" i="25"/>
  <c r="BF200" i="25"/>
  <c r="BE200" i="25"/>
  <c r="BD200" i="25"/>
  <c r="BC200" i="25"/>
  <c r="BB200" i="25"/>
  <c r="BA200" i="25"/>
  <c r="AZ200" i="25"/>
  <c r="AY200" i="25"/>
  <c r="BJ199" i="25"/>
  <c r="BI199" i="25"/>
  <c r="BH199" i="25"/>
  <c r="BF199" i="25"/>
  <c r="BE199" i="25"/>
  <c r="BD199" i="25"/>
  <c r="BC199" i="25"/>
  <c r="BB199" i="25"/>
  <c r="BA199" i="25"/>
  <c r="AZ199" i="25"/>
  <c r="AY199" i="25"/>
  <c r="BJ198" i="25"/>
  <c r="BI198" i="25"/>
  <c r="BH198" i="25"/>
  <c r="BG198" i="25"/>
  <c r="BF198" i="25"/>
  <c r="BE198" i="25"/>
  <c r="BD198" i="25"/>
  <c r="BC198" i="25"/>
  <c r="BB198" i="25"/>
  <c r="BA198" i="25"/>
  <c r="AZ198" i="25"/>
  <c r="AY198" i="25"/>
  <c r="BJ197" i="25"/>
  <c r="BI197" i="25"/>
  <c r="BH197" i="25"/>
  <c r="BG197" i="25"/>
  <c r="BF197" i="25"/>
  <c r="BE197" i="25"/>
  <c r="BD197" i="25"/>
  <c r="BC197" i="25"/>
  <c r="BB197" i="25"/>
  <c r="BA197" i="25"/>
  <c r="AZ197" i="25"/>
  <c r="AY197" i="25"/>
  <c r="BJ196" i="25"/>
  <c r="BI196" i="25"/>
  <c r="BH196" i="25"/>
  <c r="BG196" i="25"/>
  <c r="BF196" i="25"/>
  <c r="BE196" i="25"/>
  <c r="BD196" i="25"/>
  <c r="BC196" i="25"/>
  <c r="BB196" i="25"/>
  <c r="BA196" i="25"/>
  <c r="AZ196" i="25"/>
  <c r="AY196" i="25"/>
  <c r="BJ195" i="25"/>
  <c r="BI195" i="25"/>
  <c r="BH195" i="25"/>
  <c r="BG195" i="25"/>
  <c r="BF195" i="25"/>
  <c r="BE195" i="25"/>
  <c r="BD195" i="25"/>
  <c r="BC195" i="25"/>
  <c r="BB195" i="25"/>
  <c r="BA195" i="25"/>
  <c r="AZ195" i="25"/>
  <c r="AY195" i="25"/>
  <c r="BJ194" i="25"/>
  <c r="BI194" i="25"/>
  <c r="BH194" i="25"/>
  <c r="BG194" i="25"/>
  <c r="BF194" i="25"/>
  <c r="BE194" i="25"/>
  <c r="BD194" i="25"/>
  <c r="BC194" i="25"/>
  <c r="BB194" i="25"/>
  <c r="BA194" i="25"/>
  <c r="AZ194" i="25"/>
  <c r="AY194" i="25"/>
  <c r="BJ193" i="25"/>
  <c r="BI193" i="25"/>
  <c r="BH193" i="25"/>
  <c r="BG193" i="25"/>
  <c r="BF193" i="25"/>
  <c r="BE193" i="25"/>
  <c r="BD193" i="25"/>
  <c r="BC193" i="25"/>
  <c r="BB193" i="25"/>
  <c r="BA193" i="25"/>
  <c r="AZ193" i="25"/>
  <c r="AY193" i="25"/>
  <c r="BJ192" i="25"/>
  <c r="BI192" i="25"/>
  <c r="BH192" i="25"/>
  <c r="BG192" i="25"/>
  <c r="BF192" i="25"/>
  <c r="BE192" i="25"/>
  <c r="BD192" i="25"/>
  <c r="BC192" i="25"/>
  <c r="BB192" i="25"/>
  <c r="BA192" i="25"/>
  <c r="AZ192" i="25"/>
  <c r="AY192" i="25"/>
  <c r="BJ191" i="25"/>
  <c r="BI191" i="25"/>
  <c r="BH191" i="25"/>
  <c r="BG191" i="25"/>
  <c r="BF191" i="25"/>
  <c r="BE191" i="25"/>
  <c r="BD191" i="25"/>
  <c r="BC191" i="25"/>
  <c r="BB191" i="25"/>
  <c r="BA191" i="25"/>
  <c r="AZ191" i="25"/>
  <c r="AY191" i="25"/>
  <c r="BJ190" i="25"/>
  <c r="BI190" i="25"/>
  <c r="BH190" i="25"/>
  <c r="BG190" i="25"/>
  <c r="BF190" i="25"/>
  <c r="BE190" i="25"/>
  <c r="BD190" i="25"/>
  <c r="BC190" i="25"/>
  <c r="BB190" i="25"/>
  <c r="BA190" i="25"/>
  <c r="AZ190" i="25"/>
  <c r="AY190" i="25"/>
  <c r="BJ189" i="25"/>
  <c r="BI189" i="25"/>
  <c r="BH189" i="25"/>
  <c r="BG189" i="25"/>
  <c r="BF189" i="25"/>
  <c r="BE189" i="25"/>
  <c r="BD189" i="25"/>
  <c r="BC189" i="25"/>
  <c r="BB189" i="25"/>
  <c r="BA189" i="25"/>
  <c r="AZ189" i="25"/>
  <c r="AY189" i="25"/>
  <c r="BJ188" i="25"/>
  <c r="BI188" i="25"/>
  <c r="BH188" i="25"/>
  <c r="BG188" i="25"/>
  <c r="BF188" i="25"/>
  <c r="BE188" i="25"/>
  <c r="BD188" i="25"/>
  <c r="BC188" i="25"/>
  <c r="BB188" i="25"/>
  <c r="BA188" i="25"/>
  <c r="AZ188" i="25"/>
  <c r="AY188" i="25"/>
  <c r="BJ187" i="25"/>
  <c r="BI187" i="25"/>
  <c r="BH187" i="25"/>
  <c r="BG187" i="25"/>
  <c r="BF187" i="25"/>
  <c r="BE187" i="25"/>
  <c r="BD187" i="25"/>
  <c r="BC187" i="25"/>
  <c r="BB187" i="25"/>
  <c r="BA187" i="25"/>
  <c r="AZ187" i="25"/>
  <c r="AY187" i="25"/>
  <c r="BJ186" i="25"/>
  <c r="BI186" i="25"/>
  <c r="BH186" i="25"/>
  <c r="BG186" i="25"/>
  <c r="BF186" i="25"/>
  <c r="BE186" i="25"/>
  <c r="BD186" i="25"/>
  <c r="BC186" i="25"/>
  <c r="BB186" i="25"/>
  <c r="BA186" i="25"/>
  <c r="AZ186" i="25"/>
  <c r="AY186" i="25"/>
  <c r="BJ185" i="25"/>
  <c r="BI185" i="25"/>
  <c r="BH185" i="25"/>
  <c r="BG185" i="25"/>
  <c r="BF185" i="25"/>
  <c r="BE185" i="25"/>
  <c r="BD185" i="25"/>
  <c r="BC185" i="25"/>
  <c r="BB185" i="25"/>
  <c r="BA185" i="25"/>
  <c r="AZ185" i="25"/>
  <c r="AY185" i="25"/>
  <c r="BJ184" i="25"/>
  <c r="BI184" i="25"/>
  <c r="BH184" i="25"/>
  <c r="BG184" i="25"/>
  <c r="BF184" i="25"/>
  <c r="BE184" i="25"/>
  <c r="BD184" i="25"/>
  <c r="BC184" i="25"/>
  <c r="BB184" i="25"/>
  <c r="BA184" i="25"/>
  <c r="AZ184" i="25"/>
  <c r="AY184" i="25"/>
  <c r="BJ183" i="25"/>
  <c r="BI183" i="25"/>
  <c r="BH183" i="25"/>
  <c r="BG183" i="25"/>
  <c r="BF183" i="25"/>
  <c r="BE183" i="25"/>
  <c r="BD183" i="25"/>
  <c r="BC183" i="25"/>
  <c r="BB183" i="25"/>
  <c r="BA183" i="25"/>
  <c r="AZ183" i="25"/>
  <c r="AY183" i="25"/>
  <c r="BZ179" i="25"/>
  <c r="BY179" i="25"/>
  <c r="BX179" i="25"/>
  <c r="BW179" i="25"/>
  <c r="BV179" i="25"/>
  <c r="BU179" i="25"/>
  <c r="BT179" i="25"/>
  <c r="BS179" i="25"/>
  <c r="BR179" i="25"/>
  <c r="BQ179" i="25"/>
  <c r="BP179" i="25"/>
  <c r="BZ178" i="25"/>
  <c r="BY178" i="25"/>
  <c r="BX178" i="25"/>
  <c r="BW178" i="25"/>
  <c r="BV178" i="25"/>
  <c r="BU178" i="25"/>
  <c r="BT178" i="25"/>
  <c r="BS178" i="25"/>
  <c r="BR178" i="25"/>
  <c r="BQ178" i="25"/>
  <c r="BP178" i="25"/>
  <c r="BZ177" i="25"/>
  <c r="BY177" i="25"/>
  <c r="BX177" i="25"/>
  <c r="BW177" i="25"/>
  <c r="BV177" i="25"/>
  <c r="BU177" i="25"/>
  <c r="BT177" i="25"/>
  <c r="BS177" i="25"/>
  <c r="BR177" i="25"/>
  <c r="BQ177" i="25"/>
  <c r="BP177" i="25"/>
  <c r="BZ176" i="25"/>
  <c r="BY176" i="25"/>
  <c r="BX176" i="25"/>
  <c r="BW176" i="25"/>
  <c r="BV176" i="25"/>
  <c r="BU176" i="25"/>
  <c r="BT176" i="25"/>
  <c r="BS176" i="25"/>
  <c r="BR176" i="25"/>
  <c r="BQ176" i="25"/>
  <c r="BP176" i="25"/>
  <c r="BZ175" i="25"/>
  <c r="BY175" i="25"/>
  <c r="BX175" i="25"/>
  <c r="BW175" i="25"/>
  <c r="BV175" i="25"/>
  <c r="BU175" i="25"/>
  <c r="BT175" i="25"/>
  <c r="BS175" i="25"/>
  <c r="BR175" i="25"/>
  <c r="BQ175" i="25"/>
  <c r="BP175" i="25"/>
  <c r="BZ174" i="25"/>
  <c r="BY174" i="25"/>
  <c r="BX174" i="25"/>
  <c r="BW174" i="25"/>
  <c r="BV174" i="25"/>
  <c r="BU174" i="25"/>
  <c r="BT174" i="25"/>
  <c r="BS174" i="25"/>
  <c r="BR174" i="25"/>
  <c r="BQ174" i="25"/>
  <c r="BP174" i="25"/>
  <c r="BZ173" i="25"/>
  <c r="BY173" i="25"/>
  <c r="BX173" i="25"/>
  <c r="BW173" i="25"/>
  <c r="BV173" i="25"/>
  <c r="BU173" i="25"/>
  <c r="BT173" i="25"/>
  <c r="BS173" i="25"/>
  <c r="BR173" i="25"/>
  <c r="BQ173" i="25"/>
  <c r="BP173" i="25"/>
  <c r="BZ172" i="25"/>
  <c r="BY172" i="25"/>
  <c r="BX172" i="25"/>
  <c r="BW172" i="25"/>
  <c r="BV172" i="25"/>
  <c r="BU172" i="25"/>
  <c r="BT172" i="25"/>
  <c r="BS172" i="25"/>
  <c r="BR172" i="25"/>
  <c r="BQ172" i="25"/>
  <c r="BP172" i="25"/>
  <c r="BZ171" i="25"/>
  <c r="BY171" i="25"/>
  <c r="BX171" i="25"/>
  <c r="BW171" i="25"/>
  <c r="BV171" i="25"/>
  <c r="BU171" i="25"/>
  <c r="BT171" i="25"/>
  <c r="BS171" i="25"/>
  <c r="BR171" i="25"/>
  <c r="BQ171" i="25"/>
  <c r="BP171" i="25"/>
  <c r="BZ170" i="25"/>
  <c r="BY170" i="25"/>
  <c r="BX170" i="25"/>
  <c r="BW170" i="25"/>
  <c r="BV170" i="25"/>
  <c r="BU170" i="25"/>
  <c r="BT170" i="25"/>
  <c r="BS170" i="25"/>
  <c r="BR170" i="25"/>
  <c r="BQ170" i="25"/>
  <c r="BP170" i="25"/>
  <c r="BZ169" i="25"/>
  <c r="BY169" i="25"/>
  <c r="BX169" i="25"/>
  <c r="BW169" i="25"/>
  <c r="BV169" i="25"/>
  <c r="BU169" i="25"/>
  <c r="BT169" i="25"/>
  <c r="BS169" i="25"/>
  <c r="BR169" i="25"/>
  <c r="BQ169" i="25"/>
  <c r="BP169" i="25"/>
  <c r="BZ168" i="25"/>
  <c r="BY168" i="25"/>
  <c r="BX168" i="25"/>
  <c r="BW168" i="25"/>
  <c r="BV168" i="25"/>
  <c r="BU168" i="25"/>
  <c r="BT168" i="25"/>
  <c r="BS168" i="25"/>
  <c r="BR168" i="25"/>
  <c r="BQ168" i="25"/>
  <c r="BP168" i="25"/>
  <c r="BZ167" i="25"/>
  <c r="BY167" i="25"/>
  <c r="BX167" i="25"/>
  <c r="BW167" i="25"/>
  <c r="BV167" i="25"/>
  <c r="BU167" i="25"/>
  <c r="BT167" i="25"/>
  <c r="BS167" i="25"/>
  <c r="BR167" i="25"/>
  <c r="BQ167" i="25"/>
  <c r="BP167" i="25"/>
  <c r="BZ166" i="25"/>
  <c r="BY166" i="25"/>
  <c r="BX166" i="25"/>
  <c r="BW166" i="25"/>
  <c r="BV166" i="25"/>
  <c r="BU166" i="25"/>
  <c r="BT166" i="25"/>
  <c r="BS166" i="25"/>
  <c r="BR166" i="25"/>
  <c r="BQ166" i="25"/>
  <c r="BP166" i="25"/>
  <c r="BZ165" i="25"/>
  <c r="BY165" i="25"/>
  <c r="BX165" i="25"/>
  <c r="BW165" i="25"/>
  <c r="BV165" i="25"/>
  <c r="BU165" i="25"/>
  <c r="BT165" i="25"/>
  <c r="BS165" i="25"/>
  <c r="BR165" i="25"/>
  <c r="BQ165" i="25"/>
  <c r="BP165" i="25"/>
  <c r="BZ164" i="25"/>
  <c r="BY164" i="25"/>
  <c r="BX164" i="25"/>
  <c r="BW164" i="25"/>
  <c r="BV164" i="25"/>
  <c r="BU164" i="25"/>
  <c r="BT164" i="25"/>
  <c r="BS164" i="25"/>
  <c r="BR164" i="25"/>
  <c r="BQ164" i="25"/>
  <c r="BP164" i="25"/>
  <c r="BZ163" i="25"/>
  <c r="BY163" i="25"/>
  <c r="BX163" i="25"/>
  <c r="BW163" i="25"/>
  <c r="BV163" i="25"/>
  <c r="BU163" i="25"/>
  <c r="BT163" i="25"/>
  <c r="BS163" i="25"/>
  <c r="BR163" i="25"/>
  <c r="BQ163" i="25"/>
  <c r="BP163" i="25"/>
  <c r="BZ162" i="25"/>
  <c r="BY162" i="25"/>
  <c r="BX162" i="25"/>
  <c r="BW162" i="25"/>
  <c r="BV162" i="25"/>
  <c r="BU162" i="25"/>
  <c r="BT162" i="25"/>
  <c r="BS162" i="25"/>
  <c r="BR162" i="25"/>
  <c r="BQ162" i="25"/>
  <c r="BP162" i="25"/>
  <c r="BZ161" i="25"/>
  <c r="BY161" i="25"/>
  <c r="BX161" i="25"/>
  <c r="BW161" i="25"/>
  <c r="BV161" i="25"/>
  <c r="BU161" i="25"/>
  <c r="BT161" i="25"/>
  <c r="BS161" i="25"/>
  <c r="BR161" i="25"/>
  <c r="BQ161" i="25"/>
  <c r="BP161" i="25"/>
  <c r="BZ160" i="25"/>
  <c r="BY160" i="25"/>
  <c r="BX160" i="25"/>
  <c r="BW160" i="25"/>
  <c r="BV160" i="25"/>
  <c r="BU160" i="25"/>
  <c r="BT160" i="25"/>
  <c r="BS160" i="25"/>
  <c r="BR160" i="25"/>
  <c r="BQ160" i="25"/>
  <c r="BP160" i="25"/>
  <c r="BZ159" i="25"/>
  <c r="BY159" i="25"/>
  <c r="BX159" i="25"/>
  <c r="BW159" i="25"/>
  <c r="BV159" i="25"/>
  <c r="BU159" i="25"/>
  <c r="BT159" i="25"/>
  <c r="BS159" i="25"/>
  <c r="BR159" i="25"/>
  <c r="BQ159" i="25"/>
  <c r="BP159" i="25"/>
  <c r="BZ158" i="25"/>
  <c r="BY158" i="25"/>
  <c r="BX158" i="25"/>
  <c r="BW158" i="25"/>
  <c r="BV158" i="25"/>
  <c r="BU158" i="25"/>
  <c r="BT158" i="25"/>
  <c r="BS158" i="25"/>
  <c r="BR158" i="25"/>
  <c r="BQ158" i="25"/>
  <c r="BP158" i="25"/>
  <c r="BZ157" i="25"/>
  <c r="BY157" i="25"/>
  <c r="BX157" i="25"/>
  <c r="BW157" i="25"/>
  <c r="BV157" i="25"/>
  <c r="BU157" i="25"/>
  <c r="BT157" i="25"/>
  <c r="BS157" i="25"/>
  <c r="BR157" i="25"/>
  <c r="BQ157" i="25"/>
  <c r="BP157" i="25"/>
  <c r="BZ156" i="25"/>
  <c r="BY156" i="25"/>
  <c r="BX156" i="25"/>
  <c r="BW156" i="25"/>
  <c r="BV156" i="25"/>
  <c r="BU156" i="25"/>
  <c r="BT156" i="25"/>
  <c r="BS156" i="25"/>
  <c r="BR156" i="25"/>
  <c r="BQ156" i="25"/>
  <c r="BP156" i="25"/>
  <c r="BZ155" i="25"/>
  <c r="BY155" i="25"/>
  <c r="BX155" i="25"/>
  <c r="BW155" i="25"/>
  <c r="BV155" i="25"/>
  <c r="BU155" i="25"/>
  <c r="BT155" i="25"/>
  <c r="BS155" i="25"/>
  <c r="BR155" i="25"/>
  <c r="BQ155" i="25"/>
  <c r="BP155" i="25"/>
  <c r="BZ154" i="25"/>
  <c r="BY154" i="25"/>
  <c r="BX154" i="25"/>
  <c r="BW154" i="25"/>
  <c r="BV154" i="25"/>
  <c r="BU154" i="25"/>
  <c r="BT154" i="25"/>
  <c r="BS154" i="25"/>
  <c r="BR154" i="25"/>
  <c r="BQ154" i="25"/>
  <c r="BP154" i="25"/>
  <c r="BZ153" i="25"/>
  <c r="BY153" i="25"/>
  <c r="BX153" i="25"/>
  <c r="BW153" i="25"/>
  <c r="BV153" i="25"/>
  <c r="BU153" i="25"/>
  <c r="BT153" i="25"/>
  <c r="BS153" i="25"/>
  <c r="BR153" i="25"/>
  <c r="BQ153" i="25"/>
  <c r="BP153" i="25"/>
  <c r="BZ152" i="25"/>
  <c r="BY152" i="25"/>
  <c r="BX152" i="25"/>
  <c r="BW152" i="25"/>
  <c r="BV152" i="25"/>
  <c r="BU152" i="25"/>
  <c r="BT152" i="25"/>
  <c r="BS152" i="25"/>
  <c r="BR152" i="25"/>
  <c r="BQ152" i="25"/>
  <c r="BP152" i="25"/>
  <c r="BG199" i="25" l="1"/>
  <c r="BP180" i="25"/>
  <c r="AT210" i="25" l="1"/>
  <c r="AS210" i="25"/>
  <c r="AR210" i="25"/>
  <c r="AP210" i="25"/>
  <c r="AN210" i="25"/>
  <c r="AM210" i="25"/>
  <c r="AL210" i="25"/>
  <c r="AT209" i="25"/>
  <c r="AS209" i="25"/>
  <c r="AR209" i="25"/>
  <c r="AP209" i="25"/>
  <c r="AN209" i="25"/>
  <c r="AM209" i="25"/>
  <c r="AL209" i="25"/>
  <c r="AT208" i="25"/>
  <c r="AS208" i="25"/>
  <c r="AR208" i="25"/>
  <c r="AP208" i="25"/>
  <c r="AN208" i="25"/>
  <c r="AM208" i="25"/>
  <c r="AL208" i="25"/>
  <c r="AJ208" i="25"/>
  <c r="AT207" i="25"/>
  <c r="AS207" i="25"/>
  <c r="AR207" i="25"/>
  <c r="AP207" i="25"/>
  <c r="AN207" i="25"/>
  <c r="AM207" i="25"/>
  <c r="AL207" i="25"/>
  <c r="AJ207" i="25"/>
  <c r="AT206" i="25"/>
  <c r="AS206" i="25"/>
  <c r="AR206" i="25"/>
  <c r="AP206" i="25"/>
  <c r="AN206" i="25"/>
  <c r="AM206" i="25"/>
  <c r="AL206" i="25"/>
  <c r="AJ206" i="25"/>
  <c r="AT205" i="25"/>
  <c r="AS205" i="25"/>
  <c r="AR205" i="25"/>
  <c r="AP205" i="25"/>
  <c r="AN205" i="25"/>
  <c r="AM205" i="25"/>
  <c r="AL205" i="25"/>
  <c r="AJ205" i="25"/>
  <c r="AT204" i="25"/>
  <c r="AS204" i="25"/>
  <c r="AR204" i="25"/>
  <c r="AP204" i="25"/>
  <c r="AN204" i="25"/>
  <c r="AM204" i="25"/>
  <c r="AL204" i="25"/>
  <c r="AJ204" i="25"/>
  <c r="AT203" i="25"/>
  <c r="AS203" i="25"/>
  <c r="AR203" i="25"/>
  <c r="AP203" i="25"/>
  <c r="AN203" i="25"/>
  <c r="AM203" i="25"/>
  <c r="AL203" i="25"/>
  <c r="AJ203" i="25"/>
  <c r="AT202" i="25"/>
  <c r="AS202" i="25"/>
  <c r="AR202" i="25"/>
  <c r="AP202" i="25"/>
  <c r="AN202" i="25"/>
  <c r="AM202" i="25"/>
  <c r="AL202" i="25"/>
  <c r="AT201" i="25"/>
  <c r="AS201" i="25"/>
  <c r="AR201" i="25"/>
  <c r="AP201" i="25"/>
  <c r="AN201" i="25"/>
  <c r="AM201" i="25"/>
  <c r="AL201" i="25"/>
  <c r="AJ201" i="25"/>
  <c r="AT200" i="25"/>
  <c r="AS200" i="25"/>
  <c r="AR200" i="25"/>
  <c r="AP200" i="25"/>
  <c r="AN200" i="25"/>
  <c r="AM200" i="25"/>
  <c r="AL200" i="25"/>
  <c r="AJ200" i="25"/>
  <c r="AT199" i="25"/>
  <c r="AS199" i="25"/>
  <c r="AR199" i="25"/>
  <c r="AP199" i="25"/>
  <c r="AN199" i="25"/>
  <c r="AM199" i="25"/>
  <c r="AL199" i="25"/>
  <c r="AT198" i="25"/>
  <c r="AS198" i="25"/>
  <c r="AR198" i="25"/>
  <c r="AP198" i="25"/>
  <c r="AN198" i="25"/>
  <c r="AM198" i="25"/>
  <c r="AL198" i="25"/>
  <c r="AJ198" i="25"/>
  <c r="AT197" i="25"/>
  <c r="AS197" i="25"/>
  <c r="AR197" i="25"/>
  <c r="AP197" i="25"/>
  <c r="AN197" i="25"/>
  <c r="AM197" i="25"/>
  <c r="AL197" i="25"/>
  <c r="AJ197" i="25"/>
  <c r="AT196" i="25"/>
  <c r="AS196" i="25"/>
  <c r="AR196" i="25"/>
  <c r="AP196" i="25"/>
  <c r="AN196" i="25"/>
  <c r="AM196" i="25"/>
  <c r="AL196" i="25"/>
  <c r="AT195" i="25"/>
  <c r="AS195" i="25"/>
  <c r="AR195" i="25"/>
  <c r="AP195" i="25"/>
  <c r="AN195" i="25"/>
  <c r="AM195" i="25"/>
  <c r="AL195" i="25"/>
  <c r="AJ195" i="25"/>
  <c r="AT194" i="25"/>
  <c r="AS194" i="25"/>
  <c r="AR194" i="25"/>
  <c r="AP194" i="25"/>
  <c r="AN194" i="25"/>
  <c r="AM194" i="25"/>
  <c r="AL194" i="25"/>
  <c r="AJ194" i="25"/>
  <c r="AT193" i="25"/>
  <c r="AS193" i="25"/>
  <c r="AR193" i="25"/>
  <c r="AP193" i="25"/>
  <c r="AN193" i="25"/>
  <c r="AM193" i="25"/>
  <c r="AL193" i="25"/>
  <c r="AJ193" i="25"/>
  <c r="AT192" i="25"/>
  <c r="AS192" i="25"/>
  <c r="AR192" i="25"/>
  <c r="AP192" i="25"/>
  <c r="AN192" i="25"/>
  <c r="AM192" i="25"/>
  <c r="AL192" i="25"/>
  <c r="AJ192" i="25"/>
  <c r="AT191" i="25"/>
  <c r="AS191" i="25"/>
  <c r="AR191" i="25"/>
  <c r="AP191" i="25"/>
  <c r="AN191" i="25"/>
  <c r="AM191" i="25"/>
  <c r="AL191" i="25"/>
  <c r="AJ191" i="25"/>
  <c r="AT190" i="25"/>
  <c r="AS190" i="25"/>
  <c r="AR190" i="25"/>
  <c r="AP190" i="25"/>
  <c r="AN190" i="25"/>
  <c r="AM190" i="25"/>
  <c r="AL190" i="25"/>
  <c r="AJ190" i="25"/>
  <c r="AT189" i="25"/>
  <c r="AS189" i="25"/>
  <c r="AR189" i="25"/>
  <c r="AP189" i="25"/>
  <c r="AN189" i="25"/>
  <c r="AM189" i="25"/>
  <c r="AL189" i="25"/>
  <c r="AJ189" i="25"/>
  <c r="AT188" i="25"/>
  <c r="AS188" i="25"/>
  <c r="AR188" i="25"/>
  <c r="AP188" i="25"/>
  <c r="AN188" i="25"/>
  <c r="AM188" i="25"/>
  <c r="AL188" i="25"/>
  <c r="AJ188" i="25"/>
  <c r="AT187" i="25"/>
  <c r="AS187" i="25"/>
  <c r="AR187" i="25"/>
  <c r="AP187" i="25"/>
  <c r="AN187" i="25"/>
  <c r="AM187" i="25"/>
  <c r="AL187" i="25"/>
  <c r="AJ187" i="25"/>
  <c r="AT186" i="25"/>
  <c r="AS186" i="25"/>
  <c r="AR186" i="25"/>
  <c r="AP186" i="25"/>
  <c r="AN186" i="25"/>
  <c r="AM186" i="25"/>
  <c r="AL186" i="25"/>
  <c r="AJ186" i="25"/>
  <c r="AT185" i="25"/>
  <c r="AS185" i="25"/>
  <c r="AR185" i="25"/>
  <c r="AP185" i="25"/>
  <c r="AN185" i="25"/>
  <c r="AM185" i="25"/>
  <c r="AL185" i="25"/>
  <c r="AJ185" i="25"/>
  <c r="AT184" i="25"/>
  <c r="AS184" i="25"/>
  <c r="AR184" i="25"/>
  <c r="AP184" i="25"/>
  <c r="AN184" i="25"/>
  <c r="AM184" i="25"/>
  <c r="AL184" i="25"/>
  <c r="AT183" i="25"/>
  <c r="AS183" i="25"/>
  <c r="AR183" i="25"/>
  <c r="AQ183" i="25"/>
  <c r="AP183" i="25"/>
  <c r="AO183" i="25"/>
  <c r="AN183" i="25"/>
  <c r="AM183" i="25"/>
  <c r="AL183" i="25"/>
  <c r="BJ179" i="25"/>
  <c r="BI179" i="25"/>
  <c r="BH179" i="25"/>
  <c r="BG179" i="25"/>
  <c r="BF179" i="25"/>
  <c r="BE179" i="25"/>
  <c r="BD179" i="25"/>
  <c r="BC179" i="25"/>
  <c r="BB179" i="25"/>
  <c r="BA179" i="25"/>
  <c r="AZ179" i="25"/>
  <c r="AY179" i="25"/>
  <c r="BJ178" i="25"/>
  <c r="BI178" i="25"/>
  <c r="BH178" i="25"/>
  <c r="BG178" i="25"/>
  <c r="BF178" i="25"/>
  <c r="BE178" i="25"/>
  <c r="BD178" i="25"/>
  <c r="BC178" i="25"/>
  <c r="BB178" i="25"/>
  <c r="BA178" i="25"/>
  <c r="AZ178" i="25"/>
  <c r="AY178" i="25"/>
  <c r="BJ177" i="25"/>
  <c r="BI177" i="25"/>
  <c r="BH177" i="25"/>
  <c r="BG177" i="25"/>
  <c r="BF177" i="25"/>
  <c r="BE177" i="25"/>
  <c r="BD177" i="25"/>
  <c r="BC177" i="25"/>
  <c r="BB177" i="25"/>
  <c r="BA177" i="25"/>
  <c r="AZ177" i="25"/>
  <c r="AY177" i="25"/>
  <c r="BJ176" i="25"/>
  <c r="BI176" i="25"/>
  <c r="BH176" i="25"/>
  <c r="BG176" i="25"/>
  <c r="BF176" i="25"/>
  <c r="BE176" i="25"/>
  <c r="BD176" i="25"/>
  <c r="BC176" i="25"/>
  <c r="BB176" i="25"/>
  <c r="BA176" i="25"/>
  <c r="AZ176" i="25"/>
  <c r="AY176" i="25"/>
  <c r="BJ175" i="25"/>
  <c r="BI175" i="25"/>
  <c r="BH175" i="25"/>
  <c r="BG175" i="25"/>
  <c r="BF175" i="25"/>
  <c r="BE175" i="25"/>
  <c r="BD175" i="25"/>
  <c r="BC175" i="25"/>
  <c r="BB175" i="25"/>
  <c r="BA175" i="25"/>
  <c r="AZ175" i="25"/>
  <c r="AY175" i="25"/>
  <c r="BJ174" i="25"/>
  <c r="BI174" i="25"/>
  <c r="BH174" i="25"/>
  <c r="BG174" i="25"/>
  <c r="BF174" i="25"/>
  <c r="BE174" i="25"/>
  <c r="BD174" i="25"/>
  <c r="BC174" i="25"/>
  <c r="BB174" i="25"/>
  <c r="BA174" i="25"/>
  <c r="AZ174" i="25"/>
  <c r="AY174" i="25"/>
  <c r="BJ173" i="25"/>
  <c r="BI173" i="25"/>
  <c r="BH173" i="25"/>
  <c r="BG173" i="25"/>
  <c r="BF173" i="25"/>
  <c r="BE173" i="25"/>
  <c r="BD173" i="25"/>
  <c r="BC173" i="25"/>
  <c r="BB173" i="25"/>
  <c r="BA173" i="25"/>
  <c r="AZ173" i="25"/>
  <c r="AY173" i="25"/>
  <c r="BJ172" i="25"/>
  <c r="BI172" i="25"/>
  <c r="BH172" i="25"/>
  <c r="BG172" i="25"/>
  <c r="BF172" i="25"/>
  <c r="BE172" i="25"/>
  <c r="BD172" i="25"/>
  <c r="BC172" i="25"/>
  <c r="BB172" i="25"/>
  <c r="BA172" i="25"/>
  <c r="AZ172" i="25"/>
  <c r="AY172" i="25"/>
  <c r="BJ171" i="25"/>
  <c r="BI171" i="25"/>
  <c r="BH171" i="25"/>
  <c r="BG171" i="25"/>
  <c r="BF171" i="25"/>
  <c r="BE171" i="25"/>
  <c r="BD171" i="25"/>
  <c r="BC171" i="25"/>
  <c r="BB171" i="25"/>
  <c r="BA171" i="25"/>
  <c r="AZ171" i="25"/>
  <c r="AY171" i="25"/>
  <c r="BJ170" i="25"/>
  <c r="BI170" i="25"/>
  <c r="BH170" i="25"/>
  <c r="BG170" i="25"/>
  <c r="BF170" i="25"/>
  <c r="BE170" i="25"/>
  <c r="BD170" i="25"/>
  <c r="BC170" i="25"/>
  <c r="BB170" i="25"/>
  <c r="BA170" i="25"/>
  <c r="AZ170" i="25"/>
  <c r="AY170" i="25"/>
  <c r="BJ169" i="25"/>
  <c r="BI169" i="25"/>
  <c r="BH169" i="25"/>
  <c r="BG169" i="25"/>
  <c r="BF169" i="25"/>
  <c r="BE169" i="25"/>
  <c r="BD169" i="25"/>
  <c r="BC169" i="25"/>
  <c r="BB169" i="25"/>
  <c r="BA169" i="25"/>
  <c r="AZ169" i="25"/>
  <c r="AY169" i="25"/>
  <c r="BJ168" i="25"/>
  <c r="BI168" i="25"/>
  <c r="BH168" i="25"/>
  <c r="BG168" i="25"/>
  <c r="BF168" i="25"/>
  <c r="BE168" i="25"/>
  <c r="BD168" i="25"/>
  <c r="BC168" i="25"/>
  <c r="BB168" i="25"/>
  <c r="BA168" i="25"/>
  <c r="AZ168" i="25"/>
  <c r="AY168" i="25"/>
  <c r="BJ167" i="25"/>
  <c r="BI167" i="25"/>
  <c r="BH167" i="25"/>
  <c r="BG167" i="25"/>
  <c r="BF167" i="25"/>
  <c r="BE167" i="25"/>
  <c r="BD167" i="25"/>
  <c r="BC167" i="25"/>
  <c r="BB167" i="25"/>
  <c r="BA167" i="25"/>
  <c r="AZ167" i="25"/>
  <c r="AY167" i="25"/>
  <c r="BJ166" i="25"/>
  <c r="BI166" i="25"/>
  <c r="BH166" i="25"/>
  <c r="BG166" i="25"/>
  <c r="BF166" i="25"/>
  <c r="BE166" i="25"/>
  <c r="BD166" i="25"/>
  <c r="BC166" i="25"/>
  <c r="BB166" i="25"/>
  <c r="BA166" i="25"/>
  <c r="AZ166" i="25"/>
  <c r="AY166" i="25"/>
  <c r="BJ165" i="25"/>
  <c r="BI165" i="25"/>
  <c r="BH165" i="25"/>
  <c r="BG165" i="25"/>
  <c r="BF165" i="25"/>
  <c r="BE165" i="25"/>
  <c r="BD165" i="25"/>
  <c r="BC165" i="25"/>
  <c r="BB165" i="25"/>
  <c r="BA165" i="25"/>
  <c r="AZ165" i="25"/>
  <c r="AY165" i="25"/>
  <c r="BJ164" i="25"/>
  <c r="BI164" i="25"/>
  <c r="BH164" i="25"/>
  <c r="BG164" i="25"/>
  <c r="BF164" i="25"/>
  <c r="BE164" i="25"/>
  <c r="BD164" i="25"/>
  <c r="BC164" i="25"/>
  <c r="BB164" i="25"/>
  <c r="BA164" i="25"/>
  <c r="AZ164" i="25"/>
  <c r="AY164" i="25"/>
  <c r="BJ163" i="25"/>
  <c r="BI163" i="25"/>
  <c r="BH163" i="25"/>
  <c r="BG163" i="25"/>
  <c r="BF163" i="25"/>
  <c r="BE163" i="25"/>
  <c r="BD163" i="25"/>
  <c r="BC163" i="25"/>
  <c r="BB163" i="25"/>
  <c r="BA163" i="25"/>
  <c r="AZ163" i="25"/>
  <c r="AY163" i="25"/>
  <c r="BJ162" i="25"/>
  <c r="BI162" i="25"/>
  <c r="BH162" i="25"/>
  <c r="BG162" i="25"/>
  <c r="BF162" i="25"/>
  <c r="BE162" i="25"/>
  <c r="BD162" i="25"/>
  <c r="BC162" i="25"/>
  <c r="BB162" i="25"/>
  <c r="BA162" i="25"/>
  <c r="AZ162" i="25"/>
  <c r="AY162" i="25"/>
  <c r="BJ161" i="25"/>
  <c r="BI161" i="25"/>
  <c r="BH161" i="25"/>
  <c r="BG161" i="25"/>
  <c r="BF161" i="25"/>
  <c r="BE161" i="25"/>
  <c r="BD161" i="25"/>
  <c r="BC161" i="25"/>
  <c r="BB161" i="25"/>
  <c r="BA161" i="25"/>
  <c r="AZ161" i="25"/>
  <c r="AY161" i="25"/>
  <c r="BJ160" i="25"/>
  <c r="BI160" i="25"/>
  <c r="BH160" i="25"/>
  <c r="BG160" i="25"/>
  <c r="BF160" i="25"/>
  <c r="BE160" i="25"/>
  <c r="BD160" i="25"/>
  <c r="BC160" i="25"/>
  <c r="BB160" i="25"/>
  <c r="BA160" i="25"/>
  <c r="AZ160" i="25"/>
  <c r="AY160" i="25"/>
  <c r="BJ159" i="25"/>
  <c r="BI159" i="25"/>
  <c r="BH159" i="25"/>
  <c r="BG159" i="25"/>
  <c r="BF159" i="25"/>
  <c r="BE159" i="25"/>
  <c r="BD159" i="25"/>
  <c r="BC159" i="25"/>
  <c r="BB159" i="25"/>
  <c r="BA159" i="25"/>
  <c r="AZ159" i="25"/>
  <c r="AY159" i="25"/>
  <c r="BJ158" i="25"/>
  <c r="BI158" i="25"/>
  <c r="BH158" i="25"/>
  <c r="BG158" i="25"/>
  <c r="BF158" i="25"/>
  <c r="BE158" i="25"/>
  <c r="BD158" i="25"/>
  <c r="BC158" i="25"/>
  <c r="BB158" i="25"/>
  <c r="BA158" i="25"/>
  <c r="AZ158" i="25"/>
  <c r="AY158" i="25"/>
  <c r="BJ157" i="25"/>
  <c r="BI157" i="25"/>
  <c r="BH157" i="25"/>
  <c r="BG157" i="25"/>
  <c r="BF157" i="25"/>
  <c r="BE157" i="25"/>
  <c r="BD157" i="25"/>
  <c r="BC157" i="25"/>
  <c r="BB157" i="25"/>
  <c r="BA157" i="25"/>
  <c r="AZ157" i="25"/>
  <c r="AY157" i="25"/>
  <c r="BJ156" i="25"/>
  <c r="BI156" i="25"/>
  <c r="BH156" i="25"/>
  <c r="BG156" i="25"/>
  <c r="BF156" i="25"/>
  <c r="BE156" i="25"/>
  <c r="BD156" i="25"/>
  <c r="BC156" i="25"/>
  <c r="BB156" i="25"/>
  <c r="BA156" i="25"/>
  <c r="AZ156" i="25"/>
  <c r="AY156" i="25"/>
  <c r="BJ155" i="25"/>
  <c r="BI155" i="25"/>
  <c r="BH155" i="25"/>
  <c r="BG155" i="25"/>
  <c r="BF155" i="25"/>
  <c r="BE155" i="25"/>
  <c r="BD155" i="25"/>
  <c r="BC155" i="25"/>
  <c r="BB155" i="25"/>
  <c r="BA155" i="25"/>
  <c r="AZ155" i="25"/>
  <c r="AY155" i="25"/>
  <c r="BJ154" i="25"/>
  <c r="BI154" i="25"/>
  <c r="BH154" i="25"/>
  <c r="BG154" i="25"/>
  <c r="BF154" i="25"/>
  <c r="BE154" i="25"/>
  <c r="BD154" i="25"/>
  <c r="BC154" i="25"/>
  <c r="BB154" i="25"/>
  <c r="BA154" i="25"/>
  <c r="AZ154" i="25"/>
  <c r="AY154" i="25"/>
  <c r="BJ153" i="25"/>
  <c r="BI153" i="25"/>
  <c r="BH153" i="25"/>
  <c r="BG153" i="25"/>
  <c r="BF153" i="25"/>
  <c r="BE153" i="25"/>
  <c r="BD153" i="25"/>
  <c r="BC153" i="25"/>
  <c r="BB153" i="25"/>
  <c r="BA153" i="25"/>
  <c r="AZ153" i="25"/>
  <c r="AY153" i="25"/>
  <c r="BJ152" i="25"/>
  <c r="BI152" i="25"/>
  <c r="BH152" i="25"/>
  <c r="BG152" i="25"/>
  <c r="BF152" i="25"/>
  <c r="BE152" i="25"/>
  <c r="BD152" i="25"/>
  <c r="BC152" i="25"/>
  <c r="BB152" i="25"/>
  <c r="BA152" i="25"/>
  <c r="AZ152" i="25"/>
  <c r="AY152" i="25"/>
  <c r="AT179" i="25"/>
  <c r="AS179" i="25"/>
  <c r="AR179" i="25"/>
  <c r="AQ179" i="25"/>
  <c r="AP179" i="25"/>
  <c r="AO179" i="25"/>
  <c r="AN179" i="25"/>
  <c r="AM179" i="25"/>
  <c r="AL179" i="25"/>
  <c r="AK179" i="25"/>
  <c r="AJ179" i="25"/>
  <c r="AI179" i="25"/>
  <c r="AT178" i="25"/>
  <c r="AS178" i="25"/>
  <c r="AR178" i="25"/>
  <c r="AQ178" i="25"/>
  <c r="AP178" i="25"/>
  <c r="AO178" i="25"/>
  <c r="AN178" i="25"/>
  <c r="AM178" i="25"/>
  <c r="AL178" i="25"/>
  <c r="AK178" i="25"/>
  <c r="AJ178" i="25"/>
  <c r="AI178" i="25"/>
  <c r="AT177" i="25"/>
  <c r="AS177" i="25"/>
  <c r="AR177" i="25"/>
  <c r="AQ177" i="25"/>
  <c r="AP177" i="25"/>
  <c r="AO177" i="25"/>
  <c r="AN177" i="25"/>
  <c r="AM177" i="25"/>
  <c r="AL177" i="25"/>
  <c r="AK177" i="25"/>
  <c r="AJ177" i="25"/>
  <c r="AI177" i="25"/>
  <c r="AT176" i="25"/>
  <c r="AS176" i="25"/>
  <c r="AR176" i="25"/>
  <c r="AQ176" i="25"/>
  <c r="AP176" i="25"/>
  <c r="AO176" i="25"/>
  <c r="AN176" i="25"/>
  <c r="AM176" i="25"/>
  <c r="AL176" i="25"/>
  <c r="AK176" i="25"/>
  <c r="AJ176" i="25"/>
  <c r="AI176" i="25"/>
  <c r="AT175" i="25"/>
  <c r="AS175" i="25"/>
  <c r="AR175" i="25"/>
  <c r="AQ175" i="25"/>
  <c r="AP175" i="25"/>
  <c r="AO175" i="25"/>
  <c r="AN175" i="25"/>
  <c r="AM175" i="25"/>
  <c r="AL175" i="25"/>
  <c r="AK175" i="25"/>
  <c r="AJ175" i="25"/>
  <c r="AI175" i="25"/>
  <c r="AT174" i="25"/>
  <c r="AS174" i="25"/>
  <c r="AR174" i="25"/>
  <c r="AQ174" i="25"/>
  <c r="AP174" i="25"/>
  <c r="AO174" i="25"/>
  <c r="AN174" i="25"/>
  <c r="AM174" i="25"/>
  <c r="AL174" i="25"/>
  <c r="AK174" i="25"/>
  <c r="AJ174" i="25"/>
  <c r="AI174" i="25"/>
  <c r="AT173" i="25"/>
  <c r="AS173" i="25"/>
  <c r="AR173" i="25"/>
  <c r="AQ173" i="25"/>
  <c r="AP173" i="25"/>
  <c r="AO173" i="25"/>
  <c r="AN173" i="25"/>
  <c r="AM173" i="25"/>
  <c r="AL173" i="25"/>
  <c r="AK173" i="25"/>
  <c r="AJ173" i="25"/>
  <c r="AI173" i="25"/>
  <c r="AT172" i="25"/>
  <c r="AS172" i="25"/>
  <c r="AR172" i="25"/>
  <c r="AQ172" i="25"/>
  <c r="AP172" i="25"/>
  <c r="AO172" i="25"/>
  <c r="AN172" i="25"/>
  <c r="AM172" i="25"/>
  <c r="AL172" i="25"/>
  <c r="AK172" i="25"/>
  <c r="AJ172" i="25"/>
  <c r="AI172" i="25"/>
  <c r="AT171" i="25"/>
  <c r="AS171" i="25"/>
  <c r="AR171" i="25"/>
  <c r="AQ171" i="25"/>
  <c r="AP171" i="25"/>
  <c r="AO171" i="25"/>
  <c r="AN171" i="25"/>
  <c r="AM171" i="25"/>
  <c r="AL171" i="25"/>
  <c r="AK171" i="25"/>
  <c r="AJ171" i="25"/>
  <c r="AI171" i="25"/>
  <c r="AT170" i="25"/>
  <c r="AS170" i="25"/>
  <c r="AR170" i="25"/>
  <c r="AQ170" i="25"/>
  <c r="AP170" i="25"/>
  <c r="AO170" i="25"/>
  <c r="AN170" i="25"/>
  <c r="AM170" i="25"/>
  <c r="AL170" i="25"/>
  <c r="AK170" i="25"/>
  <c r="AJ170" i="25"/>
  <c r="AI170" i="25"/>
  <c r="AT169" i="25"/>
  <c r="AS169" i="25"/>
  <c r="AR169" i="25"/>
  <c r="AQ169" i="25"/>
  <c r="AP169" i="25"/>
  <c r="AO169" i="25"/>
  <c r="AN169" i="25"/>
  <c r="AM169" i="25"/>
  <c r="AL169" i="25"/>
  <c r="AK169" i="25"/>
  <c r="AJ169" i="25"/>
  <c r="AI169" i="25"/>
  <c r="AT168" i="25"/>
  <c r="AS168" i="25"/>
  <c r="AR168" i="25"/>
  <c r="AQ168" i="25"/>
  <c r="AP168" i="25"/>
  <c r="AO168" i="25"/>
  <c r="AN168" i="25"/>
  <c r="AM168" i="25"/>
  <c r="AL168" i="25"/>
  <c r="AK168" i="25"/>
  <c r="AJ168" i="25"/>
  <c r="AI168" i="25"/>
  <c r="AT167" i="25"/>
  <c r="AS167" i="25"/>
  <c r="AR167" i="25"/>
  <c r="AQ167" i="25"/>
  <c r="AP167" i="25"/>
  <c r="AO167" i="25"/>
  <c r="AN167" i="25"/>
  <c r="AM167" i="25"/>
  <c r="AL167" i="25"/>
  <c r="AK167" i="25"/>
  <c r="AJ167" i="25"/>
  <c r="AI167" i="25"/>
  <c r="AT166" i="25"/>
  <c r="AS166" i="25"/>
  <c r="AR166" i="25"/>
  <c r="AQ166" i="25"/>
  <c r="AP166" i="25"/>
  <c r="AO166" i="25"/>
  <c r="AN166" i="25"/>
  <c r="AM166" i="25"/>
  <c r="AL166" i="25"/>
  <c r="AK166" i="25"/>
  <c r="AJ166" i="25"/>
  <c r="AI166" i="25"/>
  <c r="AT165" i="25"/>
  <c r="AS165" i="25"/>
  <c r="AR165" i="25"/>
  <c r="AQ165" i="25"/>
  <c r="AP165" i="25"/>
  <c r="AO165" i="25"/>
  <c r="AN165" i="25"/>
  <c r="AM165" i="25"/>
  <c r="AL165" i="25"/>
  <c r="AK165" i="25"/>
  <c r="AJ165" i="25"/>
  <c r="AI165" i="25"/>
  <c r="AT164" i="25"/>
  <c r="AS164" i="25"/>
  <c r="AR164" i="25"/>
  <c r="AQ164" i="25"/>
  <c r="AP164" i="25"/>
  <c r="AO164" i="25"/>
  <c r="AN164" i="25"/>
  <c r="AM164" i="25"/>
  <c r="AL164" i="25"/>
  <c r="AK164" i="25"/>
  <c r="AJ164" i="25"/>
  <c r="AI164" i="25"/>
  <c r="AT163" i="25"/>
  <c r="AS163" i="25"/>
  <c r="AR163" i="25"/>
  <c r="AQ163" i="25"/>
  <c r="AP163" i="25"/>
  <c r="AO163" i="25"/>
  <c r="AN163" i="25"/>
  <c r="AM163" i="25"/>
  <c r="AL163" i="25"/>
  <c r="AK163" i="25"/>
  <c r="AJ163" i="25"/>
  <c r="AI163" i="25"/>
  <c r="AT162" i="25"/>
  <c r="AS162" i="25"/>
  <c r="AR162" i="25"/>
  <c r="AQ162" i="25"/>
  <c r="AP162" i="25"/>
  <c r="AO162" i="25"/>
  <c r="AN162" i="25"/>
  <c r="AM162" i="25"/>
  <c r="AL162" i="25"/>
  <c r="AK162" i="25"/>
  <c r="AJ162" i="25"/>
  <c r="AI162" i="25"/>
  <c r="AT161" i="25"/>
  <c r="AS161" i="25"/>
  <c r="AR161" i="25"/>
  <c r="AQ161" i="25"/>
  <c r="AP161" i="25"/>
  <c r="AO161" i="25"/>
  <c r="AN161" i="25"/>
  <c r="AM161" i="25"/>
  <c r="AL161" i="25"/>
  <c r="AK161" i="25"/>
  <c r="AJ161" i="25"/>
  <c r="AI161" i="25"/>
  <c r="AT160" i="25"/>
  <c r="AS160" i="25"/>
  <c r="AR160" i="25"/>
  <c r="AQ160" i="25"/>
  <c r="AP160" i="25"/>
  <c r="AO160" i="25"/>
  <c r="AN160" i="25"/>
  <c r="AM160" i="25"/>
  <c r="AL160" i="25"/>
  <c r="AK160" i="25"/>
  <c r="AJ160" i="25"/>
  <c r="AI160" i="25"/>
  <c r="AT159" i="25"/>
  <c r="AS159" i="25"/>
  <c r="AR159" i="25"/>
  <c r="AQ159" i="25"/>
  <c r="AP159" i="25"/>
  <c r="AO159" i="25"/>
  <c r="AN159" i="25"/>
  <c r="AM159" i="25"/>
  <c r="AL159" i="25"/>
  <c r="AK159" i="25"/>
  <c r="AJ159" i="25"/>
  <c r="AI159" i="25"/>
  <c r="AT158" i="25"/>
  <c r="AS158" i="25"/>
  <c r="AR158" i="25"/>
  <c r="AQ158" i="25"/>
  <c r="AP158" i="25"/>
  <c r="AO158" i="25"/>
  <c r="AN158" i="25"/>
  <c r="AM158" i="25"/>
  <c r="AL158" i="25"/>
  <c r="AK158" i="25"/>
  <c r="AJ158" i="25"/>
  <c r="AI158" i="25"/>
  <c r="AT157" i="25"/>
  <c r="AS157" i="25"/>
  <c r="AR157" i="25"/>
  <c r="AQ157" i="25"/>
  <c r="AP157" i="25"/>
  <c r="AO157" i="25"/>
  <c r="AN157" i="25"/>
  <c r="AM157" i="25"/>
  <c r="AL157" i="25"/>
  <c r="AK157" i="25"/>
  <c r="AJ157" i="25"/>
  <c r="AI157" i="25"/>
  <c r="AT156" i="25"/>
  <c r="AS156" i="25"/>
  <c r="AR156" i="25"/>
  <c r="AQ156" i="25"/>
  <c r="AP156" i="25"/>
  <c r="AO156" i="25"/>
  <c r="AN156" i="25"/>
  <c r="AM156" i="25"/>
  <c r="AL156" i="25"/>
  <c r="AK156" i="25"/>
  <c r="AJ156" i="25"/>
  <c r="AI156" i="25"/>
  <c r="AT155" i="25"/>
  <c r="AS155" i="25"/>
  <c r="AR155" i="25"/>
  <c r="AQ155" i="25"/>
  <c r="AP155" i="25"/>
  <c r="AO155" i="25"/>
  <c r="AN155" i="25"/>
  <c r="AM155" i="25"/>
  <c r="AL155" i="25"/>
  <c r="AK155" i="25"/>
  <c r="AJ155" i="25"/>
  <c r="AI155" i="25"/>
  <c r="AT154" i="25"/>
  <c r="AS154" i="25"/>
  <c r="AR154" i="25"/>
  <c r="AQ154" i="25"/>
  <c r="AP154" i="25"/>
  <c r="AO154" i="25"/>
  <c r="AN154" i="25"/>
  <c r="AM154" i="25"/>
  <c r="AL154" i="25"/>
  <c r="AK154" i="25"/>
  <c r="AJ154" i="25"/>
  <c r="AI154" i="25"/>
  <c r="AT153" i="25"/>
  <c r="AS153" i="25"/>
  <c r="AR153" i="25"/>
  <c r="AQ153" i="25"/>
  <c r="AP153" i="25"/>
  <c r="AO153" i="25"/>
  <c r="AN153" i="25"/>
  <c r="AM153" i="25"/>
  <c r="AL153" i="25"/>
  <c r="AK153" i="25"/>
  <c r="AJ153" i="25"/>
  <c r="AI153" i="25"/>
  <c r="AT152" i="25"/>
  <c r="AS152" i="25"/>
  <c r="AR152" i="25"/>
  <c r="AQ152" i="25"/>
  <c r="AP152" i="25"/>
  <c r="AO152" i="25"/>
  <c r="AN152" i="25"/>
  <c r="AM152" i="25"/>
  <c r="AL152" i="25"/>
  <c r="AK152" i="25"/>
  <c r="AJ152" i="25"/>
  <c r="AI152" i="25"/>
  <c r="AD179" i="25"/>
  <c r="AC179" i="25"/>
  <c r="AB179" i="25"/>
  <c r="AA179" i="25"/>
  <c r="Z179" i="25"/>
  <c r="Y179" i="25"/>
  <c r="X179" i="25"/>
  <c r="W179" i="25"/>
  <c r="V179" i="25"/>
  <c r="U179" i="25"/>
  <c r="T179" i="25"/>
  <c r="S179" i="25"/>
  <c r="AD178" i="25"/>
  <c r="AC178" i="25"/>
  <c r="AB178" i="25"/>
  <c r="AA178" i="25"/>
  <c r="Z178" i="25"/>
  <c r="Y178" i="25"/>
  <c r="X178" i="25"/>
  <c r="W178" i="25"/>
  <c r="V178" i="25"/>
  <c r="U178" i="25"/>
  <c r="T178" i="25"/>
  <c r="S178" i="25"/>
  <c r="AD177" i="25"/>
  <c r="AC177" i="25"/>
  <c r="AB177" i="25"/>
  <c r="AA177" i="25"/>
  <c r="Z177" i="25"/>
  <c r="Y177" i="25"/>
  <c r="X177" i="25"/>
  <c r="W177" i="25"/>
  <c r="V177" i="25"/>
  <c r="U177" i="25"/>
  <c r="T177" i="25"/>
  <c r="S177" i="25"/>
  <c r="AD176" i="25"/>
  <c r="AC176" i="25"/>
  <c r="AB176" i="25"/>
  <c r="AA176" i="25"/>
  <c r="Z176" i="25"/>
  <c r="Y176" i="25"/>
  <c r="X176" i="25"/>
  <c r="W176" i="25"/>
  <c r="V176" i="25"/>
  <c r="U176" i="25"/>
  <c r="T176" i="25"/>
  <c r="S176" i="25"/>
  <c r="AD175" i="25"/>
  <c r="AC175" i="25"/>
  <c r="AB175" i="25"/>
  <c r="AA175" i="25"/>
  <c r="Z175" i="25"/>
  <c r="Y175" i="25"/>
  <c r="X175" i="25"/>
  <c r="W175" i="25"/>
  <c r="V175" i="25"/>
  <c r="U175" i="25"/>
  <c r="T175" i="25"/>
  <c r="S175" i="25"/>
  <c r="AD174" i="25"/>
  <c r="AC174" i="25"/>
  <c r="AB174" i="25"/>
  <c r="AA174" i="25"/>
  <c r="Z174" i="25"/>
  <c r="Y174" i="25"/>
  <c r="X174" i="25"/>
  <c r="W174" i="25"/>
  <c r="V174" i="25"/>
  <c r="U174" i="25"/>
  <c r="T174" i="25"/>
  <c r="S174" i="25"/>
  <c r="AD173" i="25"/>
  <c r="AC173" i="25"/>
  <c r="AB173" i="25"/>
  <c r="AA173" i="25"/>
  <c r="Z173" i="25"/>
  <c r="Y173" i="25"/>
  <c r="X173" i="25"/>
  <c r="W173" i="25"/>
  <c r="V173" i="25"/>
  <c r="U173" i="25"/>
  <c r="T173" i="25"/>
  <c r="S173" i="25"/>
  <c r="AD172" i="25"/>
  <c r="AC172" i="25"/>
  <c r="AB172" i="25"/>
  <c r="AA172" i="25"/>
  <c r="Z172" i="25"/>
  <c r="Y172" i="25"/>
  <c r="X172" i="25"/>
  <c r="W172" i="25"/>
  <c r="V172" i="25"/>
  <c r="U172" i="25"/>
  <c r="T172" i="25"/>
  <c r="S172" i="25"/>
  <c r="AD171" i="25"/>
  <c r="AC171" i="25"/>
  <c r="AB171" i="25"/>
  <c r="AA171" i="25"/>
  <c r="Z171" i="25"/>
  <c r="Y171" i="25"/>
  <c r="X171" i="25"/>
  <c r="W171" i="25"/>
  <c r="V171" i="25"/>
  <c r="U171" i="25"/>
  <c r="T171" i="25"/>
  <c r="S171" i="25"/>
  <c r="AD170" i="25"/>
  <c r="AC170" i="25"/>
  <c r="AB170" i="25"/>
  <c r="AA170" i="25"/>
  <c r="Z170" i="25"/>
  <c r="Y170" i="25"/>
  <c r="X170" i="25"/>
  <c r="W170" i="25"/>
  <c r="V170" i="25"/>
  <c r="U170" i="25"/>
  <c r="T170" i="25"/>
  <c r="S170" i="25"/>
  <c r="AD169" i="25"/>
  <c r="AC169" i="25"/>
  <c r="AB169" i="25"/>
  <c r="AA169" i="25"/>
  <c r="Z169" i="25"/>
  <c r="Y169" i="25"/>
  <c r="X169" i="25"/>
  <c r="W169" i="25"/>
  <c r="V169" i="25"/>
  <c r="U169" i="25"/>
  <c r="T169" i="25"/>
  <c r="S169" i="25"/>
  <c r="AD168" i="25"/>
  <c r="AC168" i="25"/>
  <c r="AB168" i="25"/>
  <c r="AA168" i="25"/>
  <c r="Z168" i="25"/>
  <c r="Y168" i="25"/>
  <c r="X168" i="25"/>
  <c r="W168" i="25"/>
  <c r="V168" i="25"/>
  <c r="U168" i="25"/>
  <c r="T168" i="25"/>
  <c r="S168" i="25"/>
  <c r="AD167" i="25"/>
  <c r="AC167" i="25"/>
  <c r="AB167" i="25"/>
  <c r="AA167" i="25"/>
  <c r="Z167" i="25"/>
  <c r="Y167" i="25"/>
  <c r="X167" i="25"/>
  <c r="W167" i="25"/>
  <c r="V167" i="25"/>
  <c r="U167" i="25"/>
  <c r="T167" i="25"/>
  <c r="S167" i="25"/>
  <c r="AD166" i="25"/>
  <c r="AC166" i="25"/>
  <c r="AB166" i="25"/>
  <c r="AA166" i="25"/>
  <c r="Z166" i="25"/>
  <c r="Y166" i="25"/>
  <c r="X166" i="25"/>
  <c r="W166" i="25"/>
  <c r="V166" i="25"/>
  <c r="U166" i="25"/>
  <c r="T166" i="25"/>
  <c r="S166" i="25"/>
  <c r="AD165" i="25"/>
  <c r="AC165" i="25"/>
  <c r="AB165" i="25"/>
  <c r="AA165" i="25"/>
  <c r="Z165" i="25"/>
  <c r="Y165" i="25"/>
  <c r="X165" i="25"/>
  <c r="W165" i="25"/>
  <c r="V165" i="25"/>
  <c r="U165" i="25"/>
  <c r="T165" i="25"/>
  <c r="S165" i="25"/>
  <c r="AD164" i="25"/>
  <c r="AC164" i="25"/>
  <c r="AB164" i="25"/>
  <c r="AA164" i="25"/>
  <c r="Z164" i="25"/>
  <c r="Y164" i="25"/>
  <c r="X164" i="25"/>
  <c r="W164" i="25"/>
  <c r="V164" i="25"/>
  <c r="U164" i="25"/>
  <c r="T164" i="25"/>
  <c r="S164" i="25"/>
  <c r="AD163" i="25"/>
  <c r="AC163" i="25"/>
  <c r="AB163" i="25"/>
  <c r="AA163" i="25"/>
  <c r="Z163" i="25"/>
  <c r="Y163" i="25"/>
  <c r="X163" i="25"/>
  <c r="W163" i="25"/>
  <c r="V163" i="25"/>
  <c r="U163" i="25"/>
  <c r="T163" i="25"/>
  <c r="S163" i="25"/>
  <c r="AD162" i="25"/>
  <c r="AC162" i="25"/>
  <c r="AB162" i="25"/>
  <c r="AA162" i="25"/>
  <c r="Z162" i="25"/>
  <c r="Y162" i="25"/>
  <c r="X162" i="25"/>
  <c r="W162" i="25"/>
  <c r="V162" i="25"/>
  <c r="U162" i="25"/>
  <c r="T162" i="25"/>
  <c r="S162" i="25"/>
  <c r="AD161" i="25"/>
  <c r="AC161" i="25"/>
  <c r="AB161" i="25"/>
  <c r="AA161" i="25"/>
  <c r="Z161" i="25"/>
  <c r="Y161" i="25"/>
  <c r="X161" i="25"/>
  <c r="W161" i="25"/>
  <c r="V161" i="25"/>
  <c r="U161" i="25"/>
  <c r="T161" i="25"/>
  <c r="S161" i="25"/>
  <c r="AD160" i="25"/>
  <c r="AC160" i="25"/>
  <c r="AB160" i="25"/>
  <c r="AA160" i="25"/>
  <c r="Z160" i="25"/>
  <c r="Y160" i="25"/>
  <c r="X160" i="25"/>
  <c r="W160" i="25"/>
  <c r="V160" i="25"/>
  <c r="U160" i="25"/>
  <c r="T160" i="25"/>
  <c r="S160" i="25"/>
  <c r="AD159" i="25"/>
  <c r="AC159" i="25"/>
  <c r="AB159" i="25"/>
  <c r="AA159" i="25"/>
  <c r="Z159" i="25"/>
  <c r="Y159" i="25"/>
  <c r="X159" i="25"/>
  <c r="W159" i="25"/>
  <c r="V159" i="25"/>
  <c r="U159" i="25"/>
  <c r="T159" i="25"/>
  <c r="S159" i="25"/>
  <c r="AD158" i="25"/>
  <c r="AC158" i="25"/>
  <c r="AB158" i="25"/>
  <c r="AA158" i="25"/>
  <c r="Z158" i="25"/>
  <c r="Y158" i="25"/>
  <c r="X158" i="25"/>
  <c r="W158" i="25"/>
  <c r="V158" i="25"/>
  <c r="U158" i="25"/>
  <c r="T158" i="25"/>
  <c r="S158" i="25"/>
  <c r="AD157" i="25"/>
  <c r="AC157" i="25"/>
  <c r="AB157" i="25"/>
  <c r="AA157" i="25"/>
  <c r="Z157" i="25"/>
  <c r="Y157" i="25"/>
  <c r="X157" i="25"/>
  <c r="W157" i="25"/>
  <c r="V157" i="25"/>
  <c r="U157" i="25"/>
  <c r="T157" i="25"/>
  <c r="S157" i="25"/>
  <c r="AD156" i="25"/>
  <c r="AC156" i="25"/>
  <c r="AB156" i="25"/>
  <c r="AA156" i="25"/>
  <c r="Z156" i="25"/>
  <c r="Y156" i="25"/>
  <c r="X156" i="25"/>
  <c r="W156" i="25"/>
  <c r="V156" i="25"/>
  <c r="U156" i="25"/>
  <c r="T156" i="25"/>
  <c r="S156" i="25"/>
  <c r="AD155" i="25"/>
  <c r="AC155" i="25"/>
  <c r="AB155" i="25"/>
  <c r="AA155" i="25"/>
  <c r="Z155" i="25"/>
  <c r="Y155" i="25"/>
  <c r="X155" i="25"/>
  <c r="W155" i="25"/>
  <c r="V155" i="25"/>
  <c r="U155" i="25"/>
  <c r="T155" i="25"/>
  <c r="S155" i="25"/>
  <c r="AD154" i="25"/>
  <c r="AC154" i="25"/>
  <c r="AB154" i="25"/>
  <c r="AA154" i="25"/>
  <c r="Z154" i="25"/>
  <c r="Y154" i="25"/>
  <c r="X154" i="25"/>
  <c r="W154" i="25"/>
  <c r="V154" i="25"/>
  <c r="U154" i="25"/>
  <c r="T154" i="25"/>
  <c r="S154" i="25"/>
  <c r="AD153" i="25"/>
  <c r="AC153" i="25"/>
  <c r="AB153" i="25"/>
  <c r="AA153" i="25"/>
  <c r="Z153" i="25"/>
  <c r="Y153" i="25"/>
  <c r="X153" i="25"/>
  <c r="W153" i="25"/>
  <c r="V153" i="25"/>
  <c r="U153" i="25"/>
  <c r="T153" i="25"/>
  <c r="S153" i="25"/>
  <c r="AD152" i="25"/>
  <c r="AC152" i="25"/>
  <c r="AB152" i="25"/>
  <c r="AA152" i="25"/>
  <c r="Z152" i="25"/>
  <c r="Y152" i="25"/>
  <c r="X152" i="25"/>
  <c r="W152" i="25"/>
  <c r="V152" i="25"/>
  <c r="U152" i="25"/>
  <c r="T152" i="25"/>
  <c r="S152" i="25"/>
  <c r="AD149" i="25"/>
  <c r="AC149" i="25"/>
  <c r="AB149" i="25"/>
  <c r="AA149" i="25"/>
  <c r="BB109" i="13" s="1"/>
  <c r="Z149" i="25"/>
  <c r="BA109" i="13" s="1"/>
  <c r="Y149" i="25"/>
  <c r="AZ109" i="13" s="1"/>
  <c r="X149" i="25"/>
  <c r="W149" i="25"/>
  <c r="V149" i="25"/>
  <c r="U149" i="25"/>
  <c r="T149" i="25"/>
  <c r="AD148" i="25"/>
  <c r="AC148" i="25"/>
  <c r="AB148" i="25"/>
  <c r="AA148" i="25"/>
  <c r="Z148" i="25"/>
  <c r="Y148" i="25"/>
  <c r="X148" i="25"/>
  <c r="W148" i="25"/>
  <c r="V148" i="25"/>
  <c r="U148" i="25"/>
  <c r="T148" i="25"/>
  <c r="AD147" i="25"/>
  <c r="AC147" i="25"/>
  <c r="AB147" i="25"/>
  <c r="AA147" i="25"/>
  <c r="Z147" i="25"/>
  <c r="Y147" i="25"/>
  <c r="X147" i="25"/>
  <c r="W147" i="25"/>
  <c r="V147" i="25"/>
  <c r="U147" i="25"/>
  <c r="T147" i="25"/>
  <c r="AD146" i="25"/>
  <c r="AC146" i="25"/>
  <c r="AB146" i="25"/>
  <c r="AA146" i="25"/>
  <c r="Z146" i="25"/>
  <c r="Y146" i="25"/>
  <c r="X146" i="25"/>
  <c r="W146" i="25"/>
  <c r="V146" i="25"/>
  <c r="U146" i="25"/>
  <c r="T146" i="25"/>
  <c r="AD145" i="25"/>
  <c r="AC145" i="25"/>
  <c r="AB145" i="25"/>
  <c r="AA145" i="25"/>
  <c r="Z145" i="25"/>
  <c r="Y145" i="25"/>
  <c r="X145" i="25"/>
  <c r="W145" i="25"/>
  <c r="V145" i="25"/>
  <c r="U145" i="25"/>
  <c r="T145" i="25"/>
  <c r="AD144" i="25"/>
  <c r="AC144" i="25"/>
  <c r="AB144" i="25"/>
  <c r="AA144" i="25"/>
  <c r="Z144" i="25"/>
  <c r="Y144" i="25"/>
  <c r="X144" i="25"/>
  <c r="W144" i="25"/>
  <c r="V144" i="25"/>
  <c r="U144" i="25"/>
  <c r="T144" i="25"/>
  <c r="AD143" i="25"/>
  <c r="AC143" i="25"/>
  <c r="AB143" i="25"/>
  <c r="AA143" i="25"/>
  <c r="Z143" i="25"/>
  <c r="Y143" i="25"/>
  <c r="X143" i="25"/>
  <c r="W143" i="25"/>
  <c r="V143" i="25"/>
  <c r="U143" i="25"/>
  <c r="T143" i="25"/>
  <c r="AD142" i="25"/>
  <c r="AC142" i="25"/>
  <c r="AB142" i="25"/>
  <c r="AA142" i="25"/>
  <c r="Z142" i="25"/>
  <c r="Y142" i="25"/>
  <c r="X142" i="25"/>
  <c r="W142" i="25"/>
  <c r="V142" i="25"/>
  <c r="U142" i="25"/>
  <c r="T142" i="25"/>
  <c r="AD141" i="25"/>
  <c r="AC141" i="25"/>
  <c r="AB141" i="25"/>
  <c r="AA141" i="25"/>
  <c r="Z141" i="25"/>
  <c r="Y141" i="25"/>
  <c r="X141" i="25"/>
  <c r="W141" i="25"/>
  <c r="V141" i="25"/>
  <c r="U141" i="25"/>
  <c r="T141" i="25"/>
  <c r="AD140" i="25"/>
  <c r="AC140" i="25"/>
  <c r="AB140" i="25"/>
  <c r="AA140" i="25"/>
  <c r="Z140" i="25"/>
  <c r="Y140" i="25"/>
  <c r="X140" i="25"/>
  <c r="W140" i="25"/>
  <c r="V140" i="25"/>
  <c r="U140" i="25"/>
  <c r="T140" i="25"/>
  <c r="AD139" i="25"/>
  <c r="AC139" i="25"/>
  <c r="AB139" i="25"/>
  <c r="AA139" i="25"/>
  <c r="Z139" i="25"/>
  <c r="Y139" i="25"/>
  <c r="X139" i="25"/>
  <c r="W139" i="25"/>
  <c r="V139" i="25"/>
  <c r="U139" i="25"/>
  <c r="T139" i="25"/>
  <c r="AD138" i="25"/>
  <c r="AC138" i="25"/>
  <c r="AB138" i="25"/>
  <c r="AA138" i="25"/>
  <c r="Z138" i="25"/>
  <c r="Y138" i="25"/>
  <c r="X138" i="25"/>
  <c r="W138" i="25"/>
  <c r="V138" i="25"/>
  <c r="U138" i="25"/>
  <c r="T138" i="25"/>
  <c r="AD137" i="25"/>
  <c r="AC137" i="25"/>
  <c r="AB137" i="25"/>
  <c r="AA137" i="25"/>
  <c r="Z137" i="25"/>
  <c r="Y137" i="25"/>
  <c r="X137" i="25"/>
  <c r="W137" i="25"/>
  <c r="V137" i="25"/>
  <c r="U137" i="25"/>
  <c r="T137" i="25"/>
  <c r="AD136" i="25"/>
  <c r="AC136" i="25"/>
  <c r="AB136" i="25"/>
  <c r="AA136" i="25"/>
  <c r="Z136" i="25"/>
  <c r="Y136" i="25"/>
  <c r="X136" i="25"/>
  <c r="W136" i="25"/>
  <c r="V136" i="25"/>
  <c r="U136" i="25"/>
  <c r="T136" i="25"/>
  <c r="AD135" i="25"/>
  <c r="AC135" i="25"/>
  <c r="AB135" i="25"/>
  <c r="AA135" i="25"/>
  <c r="Z135" i="25"/>
  <c r="Y135" i="25"/>
  <c r="X135" i="25"/>
  <c r="W135" i="25"/>
  <c r="V135" i="25"/>
  <c r="U135" i="25"/>
  <c r="T135" i="25"/>
  <c r="AD134" i="25"/>
  <c r="AC134" i="25"/>
  <c r="AB134" i="25"/>
  <c r="AA134" i="25"/>
  <c r="Z134" i="25"/>
  <c r="Y134" i="25"/>
  <c r="X134" i="25"/>
  <c r="W134" i="25"/>
  <c r="V134" i="25"/>
  <c r="U134" i="25"/>
  <c r="T134" i="25"/>
  <c r="AD133" i="25"/>
  <c r="AC133" i="25"/>
  <c r="AB133" i="25"/>
  <c r="AA133" i="25"/>
  <c r="Z133" i="25"/>
  <c r="Y133" i="25"/>
  <c r="X133" i="25"/>
  <c r="W133" i="25"/>
  <c r="V133" i="25"/>
  <c r="U133" i="25"/>
  <c r="T133" i="25"/>
  <c r="AD132" i="25"/>
  <c r="AC132" i="25"/>
  <c r="AB132" i="25"/>
  <c r="AA132" i="25"/>
  <c r="Z132" i="25"/>
  <c r="Y132" i="25"/>
  <c r="X132" i="25"/>
  <c r="W132" i="25"/>
  <c r="V132" i="25"/>
  <c r="U132" i="25"/>
  <c r="T132" i="25"/>
  <c r="AD131" i="25"/>
  <c r="AC131" i="25"/>
  <c r="AB131" i="25"/>
  <c r="AA131" i="25"/>
  <c r="Z131" i="25"/>
  <c r="Y131" i="25"/>
  <c r="X131" i="25"/>
  <c r="W131" i="25"/>
  <c r="V131" i="25"/>
  <c r="U131" i="25"/>
  <c r="T131" i="25"/>
  <c r="AD130" i="25"/>
  <c r="AC130" i="25"/>
  <c r="AB130" i="25"/>
  <c r="AA130" i="25"/>
  <c r="Z130" i="25"/>
  <c r="Y130" i="25"/>
  <c r="X130" i="25"/>
  <c r="W130" i="25"/>
  <c r="V130" i="25"/>
  <c r="U130" i="25"/>
  <c r="T130" i="25"/>
  <c r="AD129" i="25"/>
  <c r="AC129" i="25"/>
  <c r="AB129" i="25"/>
  <c r="AA129" i="25"/>
  <c r="Z129" i="25"/>
  <c r="Y129" i="25"/>
  <c r="X129" i="25"/>
  <c r="W129" i="25"/>
  <c r="V129" i="25"/>
  <c r="U129" i="25"/>
  <c r="T129" i="25"/>
  <c r="AD128" i="25"/>
  <c r="AC128" i="25"/>
  <c r="AB128" i="25"/>
  <c r="AA128" i="25"/>
  <c r="Z128" i="25"/>
  <c r="Y128" i="25"/>
  <c r="X128" i="25"/>
  <c r="W128" i="25"/>
  <c r="V128" i="25"/>
  <c r="U128" i="25"/>
  <c r="T128" i="25"/>
  <c r="AD127" i="25"/>
  <c r="AC127" i="25"/>
  <c r="AB127" i="25"/>
  <c r="AA127" i="25"/>
  <c r="Z127" i="25"/>
  <c r="Y127" i="25"/>
  <c r="X127" i="25"/>
  <c r="W127" i="25"/>
  <c r="V127" i="25"/>
  <c r="U127" i="25"/>
  <c r="T127" i="25"/>
  <c r="AD126" i="25"/>
  <c r="AC126" i="25"/>
  <c r="AB126" i="25"/>
  <c r="AA126" i="25"/>
  <c r="Z126" i="25"/>
  <c r="Y126" i="25"/>
  <c r="X126" i="25"/>
  <c r="W126" i="25"/>
  <c r="V126" i="25"/>
  <c r="U126" i="25"/>
  <c r="T126" i="25"/>
  <c r="AD125" i="25"/>
  <c r="AC125" i="25"/>
  <c r="AB125" i="25"/>
  <c r="AA125" i="25"/>
  <c r="Z125" i="25"/>
  <c r="Y125" i="25"/>
  <c r="X125" i="25"/>
  <c r="W125" i="25"/>
  <c r="V125" i="25"/>
  <c r="U125" i="25"/>
  <c r="T125" i="25"/>
  <c r="AD124" i="25"/>
  <c r="AC124" i="25"/>
  <c r="AB124" i="25"/>
  <c r="AA124" i="25"/>
  <c r="Z124" i="25"/>
  <c r="Y124" i="25"/>
  <c r="X124" i="25"/>
  <c r="W124" i="25"/>
  <c r="V124" i="25"/>
  <c r="U124" i="25"/>
  <c r="T124" i="25"/>
  <c r="AD123" i="25"/>
  <c r="AC123" i="25"/>
  <c r="AB123" i="25"/>
  <c r="AA123" i="25"/>
  <c r="Z123" i="25"/>
  <c r="Y123" i="25"/>
  <c r="X123" i="25"/>
  <c r="W123" i="25"/>
  <c r="V123" i="25"/>
  <c r="U123" i="25"/>
  <c r="T123" i="25"/>
  <c r="AD122" i="25"/>
  <c r="AC122" i="25"/>
  <c r="AB122" i="25"/>
  <c r="AA122" i="25"/>
  <c r="Z122" i="25"/>
  <c r="Y122" i="25"/>
  <c r="X122" i="25"/>
  <c r="W122" i="25"/>
  <c r="V122" i="25"/>
  <c r="U122" i="25"/>
  <c r="T122" i="25"/>
  <c r="AD119" i="25"/>
  <c r="BV136" i="13" s="1"/>
  <c r="AC119" i="25"/>
  <c r="AB119" i="25"/>
  <c r="AA119" i="25"/>
  <c r="Z119" i="25"/>
  <c r="Y119" i="25"/>
  <c r="X119" i="25"/>
  <c r="W119" i="25"/>
  <c r="V119" i="25"/>
  <c r="U119" i="25"/>
  <c r="T119" i="25"/>
  <c r="AD118" i="25"/>
  <c r="AC118" i="25"/>
  <c r="AB118" i="25"/>
  <c r="AA118" i="25"/>
  <c r="Z118" i="25"/>
  <c r="Y118" i="25"/>
  <c r="X118" i="25"/>
  <c r="W118" i="25"/>
  <c r="V118" i="25"/>
  <c r="U118" i="25"/>
  <c r="T118" i="25"/>
  <c r="AD117" i="25"/>
  <c r="AC117" i="25"/>
  <c r="AB117" i="25"/>
  <c r="AA117" i="25"/>
  <c r="Z117" i="25"/>
  <c r="Y117" i="25"/>
  <c r="X117" i="25"/>
  <c r="W117" i="25"/>
  <c r="V117" i="25"/>
  <c r="U117" i="25"/>
  <c r="T117" i="25"/>
  <c r="AD116" i="25"/>
  <c r="AC116" i="25"/>
  <c r="AB116" i="25"/>
  <c r="AA116" i="25"/>
  <c r="Z116" i="25"/>
  <c r="Y116" i="25"/>
  <c r="X116" i="25"/>
  <c r="W116" i="25"/>
  <c r="V116" i="25"/>
  <c r="U116" i="25"/>
  <c r="T116" i="25"/>
  <c r="AD115" i="25"/>
  <c r="AC115" i="25"/>
  <c r="AB115" i="25"/>
  <c r="AA115" i="25"/>
  <c r="Z115" i="25"/>
  <c r="Y115" i="25"/>
  <c r="X115" i="25"/>
  <c r="W115" i="25"/>
  <c r="V115" i="25"/>
  <c r="U115" i="25"/>
  <c r="T115" i="25"/>
  <c r="AD114" i="25"/>
  <c r="AC114" i="25"/>
  <c r="AB114" i="25"/>
  <c r="AA114" i="25"/>
  <c r="Z114" i="25"/>
  <c r="Y114" i="25"/>
  <c r="X114" i="25"/>
  <c r="W114" i="25"/>
  <c r="V114" i="25"/>
  <c r="U114" i="25"/>
  <c r="T114" i="25"/>
  <c r="AD113" i="25"/>
  <c r="AC113" i="25"/>
  <c r="AB113" i="25"/>
  <c r="AA113" i="25"/>
  <c r="Z113" i="25"/>
  <c r="Y113" i="25"/>
  <c r="X113" i="25"/>
  <c r="W113" i="25"/>
  <c r="V113" i="25"/>
  <c r="U113" i="25"/>
  <c r="T113" i="25"/>
  <c r="AD112" i="25"/>
  <c r="AC112" i="25"/>
  <c r="AB112" i="25"/>
  <c r="AA112" i="25"/>
  <c r="Z112" i="25"/>
  <c r="Y112" i="25"/>
  <c r="X112" i="25"/>
  <c r="W112" i="25"/>
  <c r="V112" i="25"/>
  <c r="U112" i="25"/>
  <c r="T112" i="25"/>
  <c r="AD111" i="25"/>
  <c r="AC111" i="25"/>
  <c r="AB111" i="25"/>
  <c r="AA111" i="25"/>
  <c r="Z111" i="25"/>
  <c r="Y111" i="25"/>
  <c r="X111" i="25"/>
  <c r="W111" i="25"/>
  <c r="V111" i="25"/>
  <c r="U111" i="25"/>
  <c r="T111" i="25"/>
  <c r="AD110" i="25"/>
  <c r="AC110" i="25"/>
  <c r="AB110" i="25"/>
  <c r="AA110" i="25"/>
  <c r="Z110" i="25"/>
  <c r="Y110" i="25"/>
  <c r="X110" i="25"/>
  <c r="W110" i="25"/>
  <c r="V110" i="25"/>
  <c r="U110" i="25"/>
  <c r="T110" i="25"/>
  <c r="AD109" i="25"/>
  <c r="AC109" i="25"/>
  <c r="AB109" i="25"/>
  <c r="AA109" i="25"/>
  <c r="Z109" i="25"/>
  <c r="Y109" i="25"/>
  <c r="X109" i="25"/>
  <c r="W109" i="25"/>
  <c r="V109" i="25"/>
  <c r="U109" i="25"/>
  <c r="T109" i="25"/>
  <c r="AD108" i="25"/>
  <c r="AC108" i="25"/>
  <c r="AB108" i="25"/>
  <c r="AA108" i="25"/>
  <c r="Z108" i="25"/>
  <c r="Y108" i="25"/>
  <c r="X108" i="25"/>
  <c r="W108" i="25"/>
  <c r="V108" i="25"/>
  <c r="U108" i="25"/>
  <c r="T108" i="25"/>
  <c r="AD107" i="25"/>
  <c r="AC107" i="25"/>
  <c r="AB107" i="25"/>
  <c r="AA107" i="25"/>
  <c r="Z107" i="25"/>
  <c r="Y107" i="25"/>
  <c r="X107" i="25"/>
  <c r="W107" i="25"/>
  <c r="V107" i="25"/>
  <c r="U107" i="25"/>
  <c r="T107" i="25"/>
  <c r="AD106" i="25"/>
  <c r="AC106" i="25"/>
  <c r="AB106" i="25"/>
  <c r="AA106" i="25"/>
  <c r="Z106" i="25"/>
  <c r="Y106" i="25"/>
  <c r="X106" i="25"/>
  <c r="W106" i="25"/>
  <c r="V106" i="25"/>
  <c r="U106" i="25"/>
  <c r="T106" i="25"/>
  <c r="AD105" i="25"/>
  <c r="AC105" i="25"/>
  <c r="AB105" i="25"/>
  <c r="AA105" i="25"/>
  <c r="Z105" i="25"/>
  <c r="Y105" i="25"/>
  <c r="X105" i="25"/>
  <c r="W105" i="25"/>
  <c r="V105" i="25"/>
  <c r="U105" i="25"/>
  <c r="T105" i="25"/>
  <c r="AD104" i="25"/>
  <c r="AC104" i="25"/>
  <c r="AB104" i="25"/>
  <c r="AA104" i="25"/>
  <c r="Z104" i="25"/>
  <c r="Y104" i="25"/>
  <c r="X104" i="25"/>
  <c r="W104" i="25"/>
  <c r="V104" i="25"/>
  <c r="U104" i="25"/>
  <c r="T104" i="25"/>
  <c r="AD103" i="25"/>
  <c r="AC103" i="25"/>
  <c r="AB103" i="25"/>
  <c r="AA103" i="25"/>
  <c r="Z103" i="25"/>
  <c r="Y103" i="25"/>
  <c r="X103" i="25"/>
  <c r="W103" i="25"/>
  <c r="V103" i="25"/>
  <c r="U103" i="25"/>
  <c r="T103" i="25"/>
  <c r="AD102" i="25"/>
  <c r="AC102" i="25"/>
  <c r="AB102" i="25"/>
  <c r="AA102" i="25"/>
  <c r="Z102" i="25"/>
  <c r="Y102" i="25"/>
  <c r="X102" i="25"/>
  <c r="W102" i="25"/>
  <c r="V102" i="25"/>
  <c r="U102" i="25"/>
  <c r="T102" i="25"/>
  <c r="AD101" i="25"/>
  <c r="AC101" i="25"/>
  <c r="AB101" i="25"/>
  <c r="AA101" i="25"/>
  <c r="Z101" i="25"/>
  <c r="Y101" i="25"/>
  <c r="X101" i="25"/>
  <c r="W101" i="25"/>
  <c r="V101" i="25"/>
  <c r="U101" i="25"/>
  <c r="T101" i="25"/>
  <c r="AD100" i="25"/>
  <c r="AC100" i="25"/>
  <c r="AB100" i="25"/>
  <c r="AA100" i="25"/>
  <c r="Z100" i="25"/>
  <c r="Y100" i="25"/>
  <c r="X100" i="25"/>
  <c r="W100" i="25"/>
  <c r="V100" i="25"/>
  <c r="U100" i="25"/>
  <c r="T100" i="25"/>
  <c r="AD99" i="25"/>
  <c r="AC99" i="25"/>
  <c r="AB99" i="25"/>
  <c r="AA99" i="25"/>
  <c r="Z99" i="25"/>
  <c r="Y99" i="25"/>
  <c r="X99" i="25"/>
  <c r="W99" i="25"/>
  <c r="V99" i="25"/>
  <c r="U99" i="25"/>
  <c r="T99" i="25"/>
  <c r="AD98" i="25"/>
  <c r="AC98" i="25"/>
  <c r="AB98" i="25"/>
  <c r="AA98" i="25"/>
  <c r="Z98" i="25"/>
  <c r="Y98" i="25"/>
  <c r="X98" i="25"/>
  <c r="W98" i="25"/>
  <c r="V98" i="25"/>
  <c r="U98" i="25"/>
  <c r="T98" i="25"/>
  <c r="AD97" i="25"/>
  <c r="AC97" i="25"/>
  <c r="AB97" i="25"/>
  <c r="AA97" i="25"/>
  <c r="Z97" i="25"/>
  <c r="Y97" i="25"/>
  <c r="X97" i="25"/>
  <c r="W97" i="25"/>
  <c r="V97" i="25"/>
  <c r="U97" i="25"/>
  <c r="T97" i="25"/>
  <c r="AD96" i="25"/>
  <c r="AC96" i="25"/>
  <c r="AB96" i="25"/>
  <c r="AA96" i="25"/>
  <c r="Z96" i="25"/>
  <c r="Y96" i="25"/>
  <c r="X96" i="25"/>
  <c r="W96" i="25"/>
  <c r="V96" i="25"/>
  <c r="U96" i="25"/>
  <c r="T96" i="25"/>
  <c r="AD95" i="25"/>
  <c r="AC95" i="25"/>
  <c r="AB95" i="25"/>
  <c r="AA95" i="25"/>
  <c r="Z95" i="25"/>
  <c r="Y95" i="25"/>
  <c r="X95" i="25"/>
  <c r="W95" i="25"/>
  <c r="V95" i="25"/>
  <c r="U95" i="25"/>
  <c r="T95" i="25"/>
  <c r="AD94" i="25"/>
  <c r="AC94" i="25"/>
  <c r="AB94" i="25"/>
  <c r="AA94" i="25"/>
  <c r="Z94" i="25"/>
  <c r="Y94" i="25"/>
  <c r="X94" i="25"/>
  <c r="W94" i="25"/>
  <c r="V94" i="25"/>
  <c r="U94" i="25"/>
  <c r="T94" i="25"/>
  <c r="AD93" i="25"/>
  <c r="AC93" i="25"/>
  <c r="AB93" i="25"/>
  <c r="AA93" i="25"/>
  <c r="Z93" i="25"/>
  <c r="Y93" i="25"/>
  <c r="X93" i="25"/>
  <c r="W93" i="25"/>
  <c r="V93" i="25"/>
  <c r="U93" i="25"/>
  <c r="T93" i="25"/>
  <c r="AD92" i="25"/>
  <c r="AC92" i="25"/>
  <c r="AB92" i="25"/>
  <c r="AA92" i="25"/>
  <c r="Z92" i="25"/>
  <c r="Y92" i="25"/>
  <c r="X92" i="25"/>
  <c r="W92" i="25"/>
  <c r="V92" i="25"/>
  <c r="U92" i="25"/>
  <c r="T92" i="25"/>
  <c r="AD88" i="25"/>
  <c r="AC88" i="25"/>
  <c r="AB88" i="25"/>
  <c r="AA88" i="25"/>
  <c r="Z88" i="25"/>
  <c r="Y88" i="25"/>
  <c r="X88" i="25"/>
  <c r="W88" i="25"/>
  <c r="V88" i="25"/>
  <c r="U88" i="25"/>
  <c r="T88" i="25"/>
  <c r="AD87" i="25"/>
  <c r="AC87" i="25"/>
  <c r="AB87" i="25"/>
  <c r="AA87" i="25"/>
  <c r="Z87" i="25"/>
  <c r="Y87" i="25"/>
  <c r="X87" i="25"/>
  <c r="W87" i="25"/>
  <c r="V87" i="25"/>
  <c r="U87" i="25"/>
  <c r="T87" i="25"/>
  <c r="AD86" i="25"/>
  <c r="AC86" i="25"/>
  <c r="AB86" i="25"/>
  <c r="AA86" i="25"/>
  <c r="Z86" i="25"/>
  <c r="Y86" i="25"/>
  <c r="X86" i="25"/>
  <c r="W86" i="25"/>
  <c r="V86" i="25"/>
  <c r="U86" i="25"/>
  <c r="T86" i="25"/>
  <c r="AD85" i="25"/>
  <c r="AC85" i="25"/>
  <c r="AB85" i="25"/>
  <c r="AA85" i="25"/>
  <c r="Z85" i="25"/>
  <c r="Y85" i="25"/>
  <c r="X85" i="25"/>
  <c r="W85" i="25"/>
  <c r="V85" i="25"/>
  <c r="U85" i="25"/>
  <c r="T85" i="25"/>
  <c r="AD84" i="25"/>
  <c r="AC84" i="25"/>
  <c r="AB84" i="25"/>
  <c r="AA84" i="25"/>
  <c r="Z84" i="25"/>
  <c r="Y84" i="25"/>
  <c r="X84" i="25"/>
  <c r="W84" i="25"/>
  <c r="V84" i="25"/>
  <c r="U84" i="25"/>
  <c r="T84" i="25"/>
  <c r="AD83" i="25"/>
  <c r="AC83" i="25"/>
  <c r="AB83" i="25"/>
  <c r="AA83" i="25"/>
  <c r="Z83" i="25"/>
  <c r="Y83" i="25"/>
  <c r="X83" i="25"/>
  <c r="W83" i="25"/>
  <c r="V83" i="25"/>
  <c r="U83" i="25"/>
  <c r="T83" i="25"/>
  <c r="AD82" i="25"/>
  <c r="AC82" i="25"/>
  <c r="AB82" i="25"/>
  <c r="AA82" i="25"/>
  <c r="Z82" i="25"/>
  <c r="Y82" i="25"/>
  <c r="X82" i="25"/>
  <c r="W82" i="25"/>
  <c r="V82" i="25"/>
  <c r="U82" i="25"/>
  <c r="T82" i="25"/>
  <c r="AD81" i="25"/>
  <c r="AC81" i="25"/>
  <c r="AB81" i="25"/>
  <c r="AA81" i="25"/>
  <c r="Z81" i="25"/>
  <c r="Y81" i="25"/>
  <c r="X81" i="25"/>
  <c r="W81" i="25"/>
  <c r="V81" i="25"/>
  <c r="U81" i="25"/>
  <c r="T81" i="25"/>
  <c r="AD80" i="25"/>
  <c r="AC80" i="25"/>
  <c r="AB80" i="25"/>
  <c r="AA80" i="25"/>
  <c r="Z80" i="25"/>
  <c r="Y80" i="25"/>
  <c r="X80" i="25"/>
  <c r="W80" i="25"/>
  <c r="V80" i="25"/>
  <c r="U80" i="25"/>
  <c r="T80" i="25"/>
  <c r="AD79" i="25"/>
  <c r="AC79" i="25"/>
  <c r="AB79" i="25"/>
  <c r="AA79" i="25"/>
  <c r="Z79" i="25"/>
  <c r="Y79" i="25"/>
  <c r="X79" i="25"/>
  <c r="W79" i="25"/>
  <c r="V79" i="25"/>
  <c r="U79" i="25"/>
  <c r="T79" i="25"/>
  <c r="AD78" i="25"/>
  <c r="AC78" i="25"/>
  <c r="AB78" i="25"/>
  <c r="AA78" i="25"/>
  <c r="Z78" i="25"/>
  <c r="Y78" i="25"/>
  <c r="X78" i="25"/>
  <c r="W78" i="25"/>
  <c r="V78" i="25"/>
  <c r="U78" i="25"/>
  <c r="T78" i="25"/>
  <c r="AD77" i="25"/>
  <c r="AC77" i="25"/>
  <c r="AB77" i="25"/>
  <c r="AA77" i="25"/>
  <c r="Z77" i="25"/>
  <c r="Y77" i="25"/>
  <c r="X77" i="25"/>
  <c r="W77" i="25"/>
  <c r="V77" i="25"/>
  <c r="U77" i="25"/>
  <c r="T77" i="25"/>
  <c r="AD76" i="25"/>
  <c r="AC76" i="25"/>
  <c r="AB76" i="25"/>
  <c r="AA76" i="25"/>
  <c r="Z76" i="25"/>
  <c r="Y76" i="25"/>
  <c r="X76" i="25"/>
  <c r="W76" i="25"/>
  <c r="V76" i="25"/>
  <c r="U76" i="25"/>
  <c r="T76" i="25"/>
  <c r="AD75" i="25"/>
  <c r="AC75" i="25"/>
  <c r="AB75" i="25"/>
  <c r="AA75" i="25"/>
  <c r="Z75" i="25"/>
  <c r="Y75" i="25"/>
  <c r="X75" i="25"/>
  <c r="W75" i="25"/>
  <c r="V75" i="25"/>
  <c r="U75" i="25"/>
  <c r="T75" i="25"/>
  <c r="AD74" i="25"/>
  <c r="AC74" i="25"/>
  <c r="AB74" i="25"/>
  <c r="AA74" i="25"/>
  <c r="Z74" i="25"/>
  <c r="Y74" i="25"/>
  <c r="X74" i="25"/>
  <c r="W74" i="25"/>
  <c r="V74" i="25"/>
  <c r="U74" i="25"/>
  <c r="T74" i="25"/>
  <c r="AD73" i="25"/>
  <c r="AC73" i="25"/>
  <c r="AB73" i="25"/>
  <c r="AA73" i="25"/>
  <c r="Z73" i="25"/>
  <c r="Y73" i="25"/>
  <c r="X73" i="25"/>
  <c r="W73" i="25"/>
  <c r="V73" i="25"/>
  <c r="U73" i="25"/>
  <c r="T73" i="25"/>
  <c r="AD72" i="25"/>
  <c r="AC72" i="25"/>
  <c r="AB72" i="25"/>
  <c r="AA72" i="25"/>
  <c r="Z72" i="25"/>
  <c r="Y72" i="25"/>
  <c r="X72" i="25"/>
  <c r="W72" i="25"/>
  <c r="V72" i="25"/>
  <c r="U72" i="25"/>
  <c r="T72" i="25"/>
  <c r="AD71" i="25"/>
  <c r="AC71" i="25"/>
  <c r="AB71" i="25"/>
  <c r="AA71" i="25"/>
  <c r="Z71" i="25"/>
  <c r="Y71" i="25"/>
  <c r="X71" i="25"/>
  <c r="W71" i="25"/>
  <c r="V71" i="25"/>
  <c r="U71" i="25"/>
  <c r="T71" i="25"/>
  <c r="AD70" i="25"/>
  <c r="AC70" i="25"/>
  <c r="AB70" i="25"/>
  <c r="AA70" i="25"/>
  <c r="Z70" i="25"/>
  <c r="Y70" i="25"/>
  <c r="X70" i="25"/>
  <c r="W70" i="25"/>
  <c r="V70" i="25"/>
  <c r="U70" i="25"/>
  <c r="T70" i="25"/>
  <c r="AD69" i="25"/>
  <c r="AC69" i="25"/>
  <c r="AB69" i="25"/>
  <c r="AA69" i="25"/>
  <c r="Z69" i="25"/>
  <c r="Y69" i="25"/>
  <c r="X69" i="25"/>
  <c r="W69" i="25"/>
  <c r="V69" i="25"/>
  <c r="U69" i="25"/>
  <c r="T69" i="25"/>
  <c r="AD68" i="25"/>
  <c r="AC68" i="25"/>
  <c r="AB68" i="25"/>
  <c r="AA68" i="25"/>
  <c r="Z68" i="25"/>
  <c r="Y68" i="25"/>
  <c r="X68" i="25"/>
  <c r="W68" i="25"/>
  <c r="V68" i="25"/>
  <c r="U68" i="25"/>
  <c r="T68" i="25"/>
  <c r="AD67" i="25"/>
  <c r="AC67" i="25"/>
  <c r="AB67" i="25"/>
  <c r="AA67" i="25"/>
  <c r="Z67" i="25"/>
  <c r="Y67" i="25"/>
  <c r="X67" i="25"/>
  <c r="W67" i="25"/>
  <c r="V67" i="25"/>
  <c r="U67" i="25"/>
  <c r="T67" i="25"/>
  <c r="AD66" i="25"/>
  <c r="AC66" i="25"/>
  <c r="AB66" i="25"/>
  <c r="AA66" i="25"/>
  <c r="Z66" i="25"/>
  <c r="Y66" i="25"/>
  <c r="X66" i="25"/>
  <c r="W66" i="25"/>
  <c r="V66" i="25"/>
  <c r="U66" i="25"/>
  <c r="T66" i="25"/>
  <c r="AD65" i="25"/>
  <c r="AC65" i="25"/>
  <c r="AB65" i="25"/>
  <c r="AA65" i="25"/>
  <c r="Z65" i="25"/>
  <c r="Y65" i="25"/>
  <c r="X65" i="25"/>
  <c r="W65" i="25"/>
  <c r="V65" i="25"/>
  <c r="U65" i="25"/>
  <c r="T65" i="25"/>
  <c r="AD64" i="25"/>
  <c r="AC64" i="25"/>
  <c r="AB64" i="25"/>
  <c r="AA64" i="25"/>
  <c r="Z64" i="25"/>
  <c r="Y64" i="25"/>
  <c r="X64" i="25"/>
  <c r="W64" i="25"/>
  <c r="V64" i="25"/>
  <c r="U64" i="25"/>
  <c r="T64" i="25"/>
  <c r="AD63" i="25"/>
  <c r="AC63" i="25"/>
  <c r="AB63" i="25"/>
  <c r="AA63" i="25"/>
  <c r="Z63" i="25"/>
  <c r="Y63" i="25"/>
  <c r="X63" i="25"/>
  <c r="W63" i="25"/>
  <c r="V63" i="25"/>
  <c r="U63" i="25"/>
  <c r="T63" i="25"/>
  <c r="AD62" i="25"/>
  <c r="AC62" i="25"/>
  <c r="AB62" i="25"/>
  <c r="AA62" i="25"/>
  <c r="Z62" i="25"/>
  <c r="Y62" i="25"/>
  <c r="X62" i="25"/>
  <c r="W62" i="25"/>
  <c r="V62" i="25"/>
  <c r="U62" i="25"/>
  <c r="T62" i="25"/>
  <c r="AD58" i="25"/>
  <c r="AC58" i="25"/>
  <c r="AB58" i="25"/>
  <c r="AA58" i="25"/>
  <c r="Z58" i="25"/>
  <c r="Y58" i="25"/>
  <c r="X58" i="25"/>
  <c r="W58" i="25"/>
  <c r="V58" i="25"/>
  <c r="U58" i="25"/>
  <c r="T58" i="25"/>
  <c r="AD57" i="25"/>
  <c r="AC57" i="25"/>
  <c r="AB57" i="25"/>
  <c r="AA57" i="25"/>
  <c r="Z57" i="25"/>
  <c r="Y57" i="25"/>
  <c r="X57" i="25"/>
  <c r="W57" i="25"/>
  <c r="V57" i="25"/>
  <c r="U57" i="25"/>
  <c r="T57" i="25"/>
  <c r="AD56" i="25"/>
  <c r="AC56" i="25"/>
  <c r="AB56" i="25"/>
  <c r="AA56" i="25"/>
  <c r="Z56" i="25"/>
  <c r="Y56" i="25"/>
  <c r="X56" i="25"/>
  <c r="W56" i="25"/>
  <c r="V56" i="25"/>
  <c r="U56" i="25"/>
  <c r="T56" i="25"/>
  <c r="AD55" i="25"/>
  <c r="AC55" i="25"/>
  <c r="AB55" i="25"/>
  <c r="AA55" i="25"/>
  <c r="Z55" i="25"/>
  <c r="Y55" i="25"/>
  <c r="X55" i="25"/>
  <c r="W55" i="25"/>
  <c r="V55" i="25"/>
  <c r="U55" i="25"/>
  <c r="T55" i="25"/>
  <c r="AD54" i="25"/>
  <c r="AC54" i="25"/>
  <c r="AB54" i="25"/>
  <c r="AA54" i="25"/>
  <c r="Z54" i="25"/>
  <c r="Y54" i="25"/>
  <c r="X54" i="25"/>
  <c r="W54" i="25"/>
  <c r="V54" i="25"/>
  <c r="U54" i="25"/>
  <c r="T54" i="25"/>
  <c r="AD53" i="25"/>
  <c r="AC53" i="25"/>
  <c r="AB53" i="25"/>
  <c r="AA53" i="25"/>
  <c r="Z53" i="25"/>
  <c r="Y53" i="25"/>
  <c r="X53" i="25"/>
  <c r="W53" i="25"/>
  <c r="V53" i="25"/>
  <c r="U53" i="25"/>
  <c r="T53" i="25"/>
  <c r="AD52" i="25"/>
  <c r="AC52" i="25"/>
  <c r="AB52" i="25"/>
  <c r="AA52" i="25"/>
  <c r="Z52" i="25"/>
  <c r="Y52" i="25"/>
  <c r="X52" i="25"/>
  <c r="W52" i="25"/>
  <c r="V52" i="25"/>
  <c r="U52" i="25"/>
  <c r="T52" i="25"/>
  <c r="AD51" i="25"/>
  <c r="AC51" i="25"/>
  <c r="AB51" i="25"/>
  <c r="AA51" i="25"/>
  <c r="Z51" i="25"/>
  <c r="Y51" i="25"/>
  <c r="X51" i="25"/>
  <c r="W51" i="25"/>
  <c r="V51" i="25"/>
  <c r="U51" i="25"/>
  <c r="T51" i="25"/>
  <c r="AD50" i="25"/>
  <c r="AC50" i="25"/>
  <c r="AB50" i="25"/>
  <c r="AA50" i="25"/>
  <c r="Z50" i="25"/>
  <c r="Y50" i="25"/>
  <c r="X50" i="25"/>
  <c r="W50" i="25"/>
  <c r="V50" i="25"/>
  <c r="U50" i="25"/>
  <c r="T50" i="25"/>
  <c r="AD49" i="25"/>
  <c r="AC49" i="25"/>
  <c r="AB49" i="25"/>
  <c r="AA49" i="25"/>
  <c r="Z49" i="25"/>
  <c r="Y49" i="25"/>
  <c r="X49" i="25"/>
  <c r="W49" i="25"/>
  <c r="V49" i="25"/>
  <c r="U49" i="25"/>
  <c r="T49" i="25"/>
  <c r="AD48" i="25"/>
  <c r="AC48" i="25"/>
  <c r="AB48" i="25"/>
  <c r="AA48" i="25"/>
  <c r="Z48" i="25"/>
  <c r="Y48" i="25"/>
  <c r="X48" i="25"/>
  <c r="W48" i="25"/>
  <c r="V48" i="25"/>
  <c r="U48" i="25"/>
  <c r="T48" i="25"/>
  <c r="AD47" i="25"/>
  <c r="AC47" i="25"/>
  <c r="AB47" i="25"/>
  <c r="AA47" i="25"/>
  <c r="Z47" i="25"/>
  <c r="Y47" i="25"/>
  <c r="X47" i="25"/>
  <c r="W47" i="25"/>
  <c r="V47" i="25"/>
  <c r="U47" i="25"/>
  <c r="T47" i="25"/>
  <c r="AD46" i="25"/>
  <c r="AC46" i="25"/>
  <c r="AB46" i="25"/>
  <c r="AA46" i="25"/>
  <c r="Z46" i="25"/>
  <c r="Y46" i="25"/>
  <c r="X46" i="25"/>
  <c r="W46" i="25"/>
  <c r="V46" i="25"/>
  <c r="U46" i="25"/>
  <c r="T46" i="25"/>
  <c r="AD45" i="25"/>
  <c r="AC45" i="25"/>
  <c r="AB45" i="25"/>
  <c r="AA45" i="25"/>
  <c r="Z45" i="25"/>
  <c r="Y45" i="25"/>
  <c r="X45" i="25"/>
  <c r="W45" i="25"/>
  <c r="V45" i="25"/>
  <c r="U45" i="25"/>
  <c r="T45" i="25"/>
  <c r="AD44" i="25"/>
  <c r="AC44" i="25"/>
  <c r="AB44" i="25"/>
  <c r="AA44" i="25"/>
  <c r="Z44" i="25"/>
  <c r="Y44" i="25"/>
  <c r="X44" i="25"/>
  <c r="W44" i="25"/>
  <c r="V44" i="25"/>
  <c r="U44" i="25"/>
  <c r="T44" i="25"/>
  <c r="AD43" i="25"/>
  <c r="AC43" i="25"/>
  <c r="AB43" i="25"/>
  <c r="AA43" i="25"/>
  <c r="Z43" i="25"/>
  <c r="Y43" i="25"/>
  <c r="X43" i="25"/>
  <c r="W43" i="25"/>
  <c r="V43" i="25"/>
  <c r="U43" i="25"/>
  <c r="T43" i="25"/>
  <c r="AD42" i="25"/>
  <c r="AC42" i="25"/>
  <c r="AB42" i="25"/>
  <c r="AA42" i="25"/>
  <c r="Z42" i="25"/>
  <c r="Y42" i="25"/>
  <c r="X42" i="25"/>
  <c r="W42" i="25"/>
  <c r="V42" i="25"/>
  <c r="U42" i="25"/>
  <c r="T42" i="25"/>
  <c r="AD41" i="25"/>
  <c r="AC41" i="25"/>
  <c r="AB41" i="25"/>
  <c r="AA41" i="25"/>
  <c r="Z41" i="25"/>
  <c r="Y41" i="25"/>
  <c r="X41" i="25"/>
  <c r="W41" i="25"/>
  <c r="V41" i="25"/>
  <c r="U41" i="25"/>
  <c r="T41" i="25"/>
  <c r="AD40" i="25"/>
  <c r="AC40" i="25"/>
  <c r="AB40" i="25"/>
  <c r="AA40" i="25"/>
  <c r="Z40" i="25"/>
  <c r="Y40" i="25"/>
  <c r="X40" i="25"/>
  <c r="W40" i="25"/>
  <c r="V40" i="25"/>
  <c r="U40" i="25"/>
  <c r="T40" i="25"/>
  <c r="AD39" i="25"/>
  <c r="AC39" i="25"/>
  <c r="AB39" i="25"/>
  <c r="AA39" i="25"/>
  <c r="Z39" i="25"/>
  <c r="Y39" i="25"/>
  <c r="X39" i="25"/>
  <c r="W39" i="25"/>
  <c r="V39" i="25"/>
  <c r="U39" i="25"/>
  <c r="T39" i="25"/>
  <c r="AD38" i="25"/>
  <c r="AC38" i="25"/>
  <c r="AB38" i="25"/>
  <c r="AA38" i="25"/>
  <c r="Z38" i="25"/>
  <c r="Y38" i="25"/>
  <c r="X38" i="25"/>
  <c r="W38" i="25"/>
  <c r="V38" i="25"/>
  <c r="U38" i="25"/>
  <c r="T38" i="25"/>
  <c r="AD37" i="25"/>
  <c r="AC37" i="25"/>
  <c r="AB37" i="25"/>
  <c r="AA37" i="25"/>
  <c r="Z37" i="25"/>
  <c r="Y37" i="25"/>
  <c r="X37" i="25"/>
  <c r="W37" i="25"/>
  <c r="V37" i="25"/>
  <c r="U37" i="25"/>
  <c r="T37" i="25"/>
  <c r="AD36" i="25"/>
  <c r="AC36" i="25"/>
  <c r="AB36" i="25"/>
  <c r="AA36" i="25"/>
  <c r="Z36" i="25"/>
  <c r="Y36" i="25"/>
  <c r="X36" i="25"/>
  <c r="W36" i="25"/>
  <c r="V36" i="25"/>
  <c r="U36" i="25"/>
  <c r="T36" i="25"/>
  <c r="AD35" i="25"/>
  <c r="AC35" i="25"/>
  <c r="AB35" i="25"/>
  <c r="AA35" i="25"/>
  <c r="Z35" i="25"/>
  <c r="Y35" i="25"/>
  <c r="X35" i="25"/>
  <c r="W35" i="25"/>
  <c r="V35" i="25"/>
  <c r="U35" i="25"/>
  <c r="T35" i="25"/>
  <c r="AD34" i="25"/>
  <c r="AC34" i="25"/>
  <c r="AB34" i="25"/>
  <c r="AA34" i="25"/>
  <c r="Z34" i="25"/>
  <c r="Y34" i="25"/>
  <c r="X34" i="25"/>
  <c r="W34" i="25"/>
  <c r="V34" i="25"/>
  <c r="U34" i="25"/>
  <c r="T34" i="25"/>
  <c r="AD33" i="25"/>
  <c r="AC33" i="25"/>
  <c r="AB33" i="25"/>
  <c r="AA33" i="25"/>
  <c r="Z33" i="25"/>
  <c r="Y33" i="25"/>
  <c r="X33" i="25"/>
  <c r="W33" i="25"/>
  <c r="V33" i="25"/>
  <c r="U33" i="25"/>
  <c r="T33" i="25"/>
  <c r="AD32" i="25"/>
  <c r="AC32" i="25"/>
  <c r="AB32" i="25"/>
  <c r="AA32" i="25"/>
  <c r="Z32" i="25"/>
  <c r="Y32" i="25"/>
  <c r="X32" i="25"/>
  <c r="W32" i="25"/>
  <c r="V32" i="25"/>
  <c r="U32" i="25"/>
  <c r="T32" i="25"/>
  <c r="AD28" i="25"/>
  <c r="AD27" i="25"/>
  <c r="AD26" i="25"/>
  <c r="AD25" i="25"/>
  <c r="AD24" i="25"/>
  <c r="AD23" i="25"/>
  <c r="AD22" i="25"/>
  <c r="AD21" i="25"/>
  <c r="AD20" i="25"/>
  <c r="AD19" i="25"/>
  <c r="AD18" i="25"/>
  <c r="AD17" i="25"/>
  <c r="AD16" i="25"/>
  <c r="AD15" i="25"/>
  <c r="AD14" i="25"/>
  <c r="AD13" i="25"/>
  <c r="AD12" i="25"/>
  <c r="AD11" i="25"/>
  <c r="AD10" i="25"/>
  <c r="AD9" i="25"/>
  <c r="AD8" i="25"/>
  <c r="AD7" i="25"/>
  <c r="AD6" i="25"/>
  <c r="AD5" i="25"/>
  <c r="AD4" i="25"/>
  <c r="AD3" i="25"/>
  <c r="AD2" i="25"/>
  <c r="AC28" i="25"/>
  <c r="AC27" i="25"/>
  <c r="AC26" i="25"/>
  <c r="AC25" i="25"/>
  <c r="AC24" i="25"/>
  <c r="AC23" i="25"/>
  <c r="AC22" i="25"/>
  <c r="AC21" i="25"/>
  <c r="AC20" i="25"/>
  <c r="AC19" i="25"/>
  <c r="AC18" i="25"/>
  <c r="AC17" i="25"/>
  <c r="AC16" i="25"/>
  <c r="AC15" i="25"/>
  <c r="AC14" i="25"/>
  <c r="AC13" i="25"/>
  <c r="AC12" i="25"/>
  <c r="AC11" i="25"/>
  <c r="AC10" i="25"/>
  <c r="AC9" i="25"/>
  <c r="AC8" i="25"/>
  <c r="AC7" i="25"/>
  <c r="AC6" i="25"/>
  <c r="AC5" i="25"/>
  <c r="AC4" i="25"/>
  <c r="AC3" i="25"/>
  <c r="AC2" i="25"/>
  <c r="AB28" i="25"/>
  <c r="AB27" i="25"/>
  <c r="AB26" i="25"/>
  <c r="AB25" i="25"/>
  <c r="AB24" i="25"/>
  <c r="AB23" i="25"/>
  <c r="AB22" i="25"/>
  <c r="AB21" i="25"/>
  <c r="AB20" i="25"/>
  <c r="AB19" i="25"/>
  <c r="AB18" i="25"/>
  <c r="AB17" i="25"/>
  <c r="AB16" i="25"/>
  <c r="AB15" i="25"/>
  <c r="AB14" i="25"/>
  <c r="AB13" i="25"/>
  <c r="AB12" i="25"/>
  <c r="AB11" i="25"/>
  <c r="AB10" i="25"/>
  <c r="AB9" i="25"/>
  <c r="AB8" i="25"/>
  <c r="AB7" i="25"/>
  <c r="AB6" i="25"/>
  <c r="AB5" i="25"/>
  <c r="AB4" i="25"/>
  <c r="AB3" i="25"/>
  <c r="AB2" i="25"/>
  <c r="AA28" i="25"/>
  <c r="AA27" i="25"/>
  <c r="AA26" i="25"/>
  <c r="AA25" i="25"/>
  <c r="AA24" i="25"/>
  <c r="AA23" i="25"/>
  <c r="AA22" i="25"/>
  <c r="AA21" i="25"/>
  <c r="AA20" i="25"/>
  <c r="AA19" i="25"/>
  <c r="AA18" i="25"/>
  <c r="AA17" i="25"/>
  <c r="AA16" i="25"/>
  <c r="AA15" i="25"/>
  <c r="AA14" i="25"/>
  <c r="AA13" i="25"/>
  <c r="AA12" i="25"/>
  <c r="AA11" i="25"/>
  <c r="AA10" i="25"/>
  <c r="AA9" i="25"/>
  <c r="AA8" i="25"/>
  <c r="AA7" i="25"/>
  <c r="AA6" i="25"/>
  <c r="AA5" i="25"/>
  <c r="AA4" i="25"/>
  <c r="AA3" i="25"/>
  <c r="AA2" i="25"/>
  <c r="Z28" i="25"/>
  <c r="Z27" i="25"/>
  <c r="Z26" i="25"/>
  <c r="Z25" i="25"/>
  <c r="Z24" i="25"/>
  <c r="Z23" i="25"/>
  <c r="Z22" i="25"/>
  <c r="Z21" i="25"/>
  <c r="Z20" i="25"/>
  <c r="Z19" i="25"/>
  <c r="Z18" i="25"/>
  <c r="Z17" i="25"/>
  <c r="Z16" i="25"/>
  <c r="Z15" i="25"/>
  <c r="Z14" i="25"/>
  <c r="Z13" i="25"/>
  <c r="Z12" i="25"/>
  <c r="Z11" i="25"/>
  <c r="Z10" i="25"/>
  <c r="Z9" i="25"/>
  <c r="Z8" i="25"/>
  <c r="Z7" i="25"/>
  <c r="Z6" i="25"/>
  <c r="Z5" i="25"/>
  <c r="Z4" i="25"/>
  <c r="Z3" i="25"/>
  <c r="Z2" i="25"/>
  <c r="Y28" i="25"/>
  <c r="Y27" i="25"/>
  <c r="Y26" i="25"/>
  <c r="Y25" i="25"/>
  <c r="Y24" i="25"/>
  <c r="Y23" i="25"/>
  <c r="Y22" i="25"/>
  <c r="Y21" i="25"/>
  <c r="Y20" i="25"/>
  <c r="Y19" i="25"/>
  <c r="Y18" i="25"/>
  <c r="Y17" i="25"/>
  <c r="Y16" i="25"/>
  <c r="Y15" i="25"/>
  <c r="Y14" i="25"/>
  <c r="Y13" i="25"/>
  <c r="Y12" i="25"/>
  <c r="Y11" i="25"/>
  <c r="Y10" i="25"/>
  <c r="Y9" i="25"/>
  <c r="Y8" i="25"/>
  <c r="Y7" i="25"/>
  <c r="Y6" i="25"/>
  <c r="Y5" i="25"/>
  <c r="Y4" i="25"/>
  <c r="Y3" i="25"/>
  <c r="Y2" i="25"/>
  <c r="X28" i="25"/>
  <c r="X27" i="25"/>
  <c r="X26" i="25"/>
  <c r="X25" i="25"/>
  <c r="X24" i="25"/>
  <c r="X23" i="25"/>
  <c r="X22" i="25"/>
  <c r="X21" i="25"/>
  <c r="X20" i="25"/>
  <c r="X19" i="25"/>
  <c r="X18" i="25"/>
  <c r="X17" i="25"/>
  <c r="X16" i="25"/>
  <c r="X15" i="25"/>
  <c r="X14" i="25"/>
  <c r="X13" i="25"/>
  <c r="X12" i="25"/>
  <c r="X11" i="25"/>
  <c r="X10" i="25"/>
  <c r="X9" i="25"/>
  <c r="X8" i="25"/>
  <c r="X7" i="25"/>
  <c r="X6" i="25"/>
  <c r="X5" i="25"/>
  <c r="X4" i="25"/>
  <c r="X3" i="25"/>
  <c r="X2" i="25"/>
  <c r="W28" i="25"/>
  <c r="W27" i="25"/>
  <c r="W26" i="25"/>
  <c r="W25" i="25"/>
  <c r="W24" i="25"/>
  <c r="W23" i="25"/>
  <c r="W22" i="25"/>
  <c r="W21" i="25"/>
  <c r="W20" i="25"/>
  <c r="W19" i="25"/>
  <c r="W18" i="25"/>
  <c r="W17" i="25"/>
  <c r="W16" i="25"/>
  <c r="W15" i="25"/>
  <c r="W14" i="25"/>
  <c r="W13" i="25"/>
  <c r="W12" i="25"/>
  <c r="W11" i="25"/>
  <c r="W10" i="25"/>
  <c r="W9" i="25"/>
  <c r="W8" i="25"/>
  <c r="W7" i="25"/>
  <c r="W6" i="25"/>
  <c r="W5" i="25"/>
  <c r="W4" i="25"/>
  <c r="W3" i="25"/>
  <c r="W2" i="25"/>
  <c r="V28" i="25"/>
  <c r="V27" i="25"/>
  <c r="V26" i="25"/>
  <c r="V25" i="25"/>
  <c r="V24" i="25"/>
  <c r="V23" i="25"/>
  <c r="V22" i="25"/>
  <c r="V21" i="25"/>
  <c r="V20" i="25"/>
  <c r="V19" i="25"/>
  <c r="V18" i="25"/>
  <c r="V17" i="25"/>
  <c r="V16" i="25"/>
  <c r="V15" i="25"/>
  <c r="V14" i="25"/>
  <c r="V13" i="25"/>
  <c r="V12" i="25"/>
  <c r="V11" i="25"/>
  <c r="V10" i="25"/>
  <c r="V9" i="25"/>
  <c r="V8" i="25"/>
  <c r="V7" i="25"/>
  <c r="V6" i="25"/>
  <c r="V5" i="25"/>
  <c r="V4" i="25"/>
  <c r="V3" i="25"/>
  <c r="V2" i="25"/>
  <c r="U28" i="25"/>
  <c r="U27" i="25"/>
  <c r="U26" i="25"/>
  <c r="U25" i="25"/>
  <c r="U24" i="25"/>
  <c r="U23" i="25"/>
  <c r="U22" i="25"/>
  <c r="U21" i="25"/>
  <c r="U20" i="25"/>
  <c r="U19" i="25"/>
  <c r="U18" i="25"/>
  <c r="U17" i="25"/>
  <c r="U16" i="25"/>
  <c r="U15" i="25"/>
  <c r="U14" i="25"/>
  <c r="U13" i="25"/>
  <c r="U12" i="25"/>
  <c r="U11" i="25"/>
  <c r="U10" i="25"/>
  <c r="U9" i="25"/>
  <c r="U8" i="25"/>
  <c r="U7" i="25"/>
  <c r="U6" i="25"/>
  <c r="U5" i="25"/>
  <c r="U4" i="25"/>
  <c r="U3" i="25"/>
  <c r="U2" i="25"/>
  <c r="T28" i="25"/>
  <c r="T27" i="25"/>
  <c r="T26" i="25"/>
  <c r="T25" i="25"/>
  <c r="T24" i="25"/>
  <c r="T23" i="25"/>
  <c r="T22" i="25"/>
  <c r="T21" i="25"/>
  <c r="T20" i="25"/>
  <c r="T19" i="25"/>
  <c r="T18" i="25"/>
  <c r="T17" i="25"/>
  <c r="T16" i="25"/>
  <c r="T15" i="25"/>
  <c r="T14" i="25"/>
  <c r="T13" i="25"/>
  <c r="T12" i="25"/>
  <c r="T11" i="25"/>
  <c r="T10" i="25"/>
  <c r="T9" i="25"/>
  <c r="T8" i="25"/>
  <c r="T7" i="25"/>
  <c r="T6" i="25"/>
  <c r="T5" i="25"/>
  <c r="T4" i="25"/>
  <c r="T3" i="25"/>
  <c r="T2" i="25"/>
  <c r="N456" i="25"/>
  <c r="M456" i="25"/>
  <c r="L456" i="25"/>
  <c r="K456" i="25"/>
  <c r="J456" i="25"/>
  <c r="I456" i="25"/>
  <c r="H456" i="25"/>
  <c r="G456" i="25"/>
  <c r="F456" i="25"/>
  <c r="E456" i="25"/>
  <c r="D456" i="25"/>
  <c r="C456" i="25"/>
  <c r="N455" i="25"/>
  <c r="M455" i="25"/>
  <c r="L455" i="25"/>
  <c r="K455" i="25"/>
  <c r="J455" i="25"/>
  <c r="I455" i="25"/>
  <c r="H455" i="25"/>
  <c r="G455" i="25"/>
  <c r="F455" i="25"/>
  <c r="E455" i="25"/>
  <c r="D455" i="25"/>
  <c r="C455" i="25"/>
  <c r="N454" i="25"/>
  <c r="M454" i="25"/>
  <c r="L454" i="25"/>
  <c r="K454" i="25"/>
  <c r="J454" i="25"/>
  <c r="I454" i="25"/>
  <c r="H454" i="25"/>
  <c r="G454" i="25"/>
  <c r="F454" i="25"/>
  <c r="E454" i="25"/>
  <c r="D454" i="25"/>
  <c r="C454" i="25"/>
  <c r="N453" i="25"/>
  <c r="M453" i="25"/>
  <c r="L453" i="25"/>
  <c r="K453" i="25"/>
  <c r="J453" i="25"/>
  <c r="I453" i="25"/>
  <c r="H453" i="25"/>
  <c r="G453" i="25"/>
  <c r="F453" i="25"/>
  <c r="E453" i="25"/>
  <c r="D453" i="25"/>
  <c r="C453" i="25"/>
  <c r="N452" i="25"/>
  <c r="M452" i="25"/>
  <c r="L452" i="25"/>
  <c r="K452" i="25"/>
  <c r="J452" i="25"/>
  <c r="I452" i="25"/>
  <c r="H452" i="25"/>
  <c r="G452" i="25"/>
  <c r="F452" i="25"/>
  <c r="E452" i="25"/>
  <c r="D452" i="25"/>
  <c r="C452" i="25"/>
  <c r="N451" i="25"/>
  <c r="M451" i="25"/>
  <c r="L451" i="25"/>
  <c r="K451" i="25"/>
  <c r="J451" i="25"/>
  <c r="I451" i="25"/>
  <c r="H451" i="25"/>
  <c r="G451" i="25"/>
  <c r="F451" i="25"/>
  <c r="E451" i="25"/>
  <c r="D451" i="25"/>
  <c r="C451" i="25"/>
  <c r="N450" i="25"/>
  <c r="M450" i="25"/>
  <c r="L450" i="25"/>
  <c r="K450" i="25"/>
  <c r="J450" i="25"/>
  <c r="I450" i="25"/>
  <c r="H450" i="25"/>
  <c r="G450" i="25"/>
  <c r="F450" i="25"/>
  <c r="E450" i="25"/>
  <c r="D450" i="25"/>
  <c r="C450" i="25"/>
  <c r="N449" i="25"/>
  <c r="M449" i="25"/>
  <c r="L449" i="25"/>
  <c r="K449" i="25"/>
  <c r="J449" i="25"/>
  <c r="I449" i="25"/>
  <c r="H449" i="25"/>
  <c r="G449" i="25"/>
  <c r="F449" i="25"/>
  <c r="E449" i="25"/>
  <c r="D449" i="25"/>
  <c r="C449" i="25"/>
  <c r="N448" i="25"/>
  <c r="M448" i="25"/>
  <c r="L448" i="25"/>
  <c r="K448" i="25"/>
  <c r="J448" i="25"/>
  <c r="I448" i="25"/>
  <c r="H448" i="25"/>
  <c r="G448" i="25"/>
  <c r="F448" i="25"/>
  <c r="E448" i="25"/>
  <c r="D448" i="25"/>
  <c r="C448" i="25"/>
  <c r="N447" i="25"/>
  <c r="M447" i="25"/>
  <c r="L447" i="25"/>
  <c r="K447" i="25"/>
  <c r="J447" i="25"/>
  <c r="I447" i="25"/>
  <c r="H447" i="25"/>
  <c r="G447" i="25"/>
  <c r="F447" i="25"/>
  <c r="E447" i="25"/>
  <c r="D447" i="25"/>
  <c r="C447" i="25"/>
  <c r="N446" i="25"/>
  <c r="M446" i="25"/>
  <c r="L446" i="25"/>
  <c r="K446" i="25"/>
  <c r="J446" i="25"/>
  <c r="I446" i="25"/>
  <c r="H446" i="25"/>
  <c r="G446" i="25"/>
  <c r="F446" i="25"/>
  <c r="E446" i="25"/>
  <c r="D446" i="25"/>
  <c r="C446" i="25"/>
  <c r="N445" i="25"/>
  <c r="M445" i="25"/>
  <c r="L445" i="25"/>
  <c r="K445" i="25"/>
  <c r="J445" i="25"/>
  <c r="I445" i="25"/>
  <c r="H445" i="25"/>
  <c r="G445" i="25"/>
  <c r="F445" i="25"/>
  <c r="E445" i="25"/>
  <c r="D445" i="25"/>
  <c r="C445" i="25"/>
  <c r="N444" i="25"/>
  <c r="M444" i="25"/>
  <c r="L444" i="25"/>
  <c r="K444" i="25"/>
  <c r="J444" i="25"/>
  <c r="I444" i="25"/>
  <c r="H444" i="25"/>
  <c r="G444" i="25"/>
  <c r="F444" i="25"/>
  <c r="E444" i="25"/>
  <c r="D444" i="25"/>
  <c r="C444" i="25"/>
  <c r="N443" i="25"/>
  <c r="M443" i="25"/>
  <c r="L443" i="25"/>
  <c r="K443" i="25"/>
  <c r="J443" i="25"/>
  <c r="I443" i="25"/>
  <c r="H443" i="25"/>
  <c r="G443" i="25"/>
  <c r="F443" i="25"/>
  <c r="E443" i="25"/>
  <c r="D443" i="25"/>
  <c r="C443" i="25"/>
  <c r="N442" i="25"/>
  <c r="M442" i="25"/>
  <c r="L442" i="25"/>
  <c r="K442" i="25"/>
  <c r="J442" i="25"/>
  <c r="I442" i="25"/>
  <c r="H442" i="25"/>
  <c r="G442" i="25"/>
  <c r="F442" i="25"/>
  <c r="E442" i="25"/>
  <c r="D442" i="25"/>
  <c r="C442" i="25"/>
  <c r="N441" i="25"/>
  <c r="M441" i="25"/>
  <c r="L441" i="25"/>
  <c r="K441" i="25"/>
  <c r="J441" i="25"/>
  <c r="I441" i="25"/>
  <c r="H441" i="25"/>
  <c r="G441" i="25"/>
  <c r="F441" i="25"/>
  <c r="E441" i="25"/>
  <c r="D441" i="25"/>
  <c r="C441" i="25"/>
  <c r="N440" i="25"/>
  <c r="M440" i="25"/>
  <c r="L440" i="25"/>
  <c r="K440" i="25"/>
  <c r="J440" i="25"/>
  <c r="I440" i="25"/>
  <c r="H440" i="25"/>
  <c r="G440" i="25"/>
  <c r="F440" i="25"/>
  <c r="E440" i="25"/>
  <c r="D440" i="25"/>
  <c r="C440" i="25"/>
  <c r="N439" i="25"/>
  <c r="M439" i="25"/>
  <c r="L439" i="25"/>
  <c r="K439" i="25"/>
  <c r="J439" i="25"/>
  <c r="I439" i="25"/>
  <c r="H439" i="25"/>
  <c r="G439" i="25"/>
  <c r="F439" i="25"/>
  <c r="E439" i="25"/>
  <c r="D439" i="25"/>
  <c r="C439" i="25"/>
  <c r="N438" i="25"/>
  <c r="M438" i="25"/>
  <c r="L438" i="25"/>
  <c r="K438" i="25"/>
  <c r="J438" i="25"/>
  <c r="I438" i="25"/>
  <c r="H438" i="25"/>
  <c r="G438" i="25"/>
  <c r="F438" i="25"/>
  <c r="E438" i="25"/>
  <c r="D438" i="25"/>
  <c r="C438" i="25"/>
  <c r="N437" i="25"/>
  <c r="M437" i="25"/>
  <c r="L437" i="25"/>
  <c r="K437" i="25"/>
  <c r="J437" i="25"/>
  <c r="I437" i="25"/>
  <c r="H437" i="25"/>
  <c r="G437" i="25"/>
  <c r="F437" i="25"/>
  <c r="E437" i="25"/>
  <c r="D437" i="25"/>
  <c r="C437" i="25"/>
  <c r="N436" i="25"/>
  <c r="M436" i="25"/>
  <c r="L436" i="25"/>
  <c r="K436" i="25"/>
  <c r="J436" i="25"/>
  <c r="I436" i="25"/>
  <c r="H436" i="25"/>
  <c r="G436" i="25"/>
  <c r="F436" i="25"/>
  <c r="E436" i="25"/>
  <c r="D436" i="25"/>
  <c r="C436" i="25"/>
  <c r="N435" i="25"/>
  <c r="M435" i="25"/>
  <c r="L435" i="25"/>
  <c r="K435" i="25"/>
  <c r="J435" i="25"/>
  <c r="I435" i="25"/>
  <c r="H435" i="25"/>
  <c r="G435" i="25"/>
  <c r="F435" i="25"/>
  <c r="E435" i="25"/>
  <c r="D435" i="25"/>
  <c r="C435" i="25"/>
  <c r="N434" i="25"/>
  <c r="M434" i="25"/>
  <c r="L434" i="25"/>
  <c r="K434" i="25"/>
  <c r="J434" i="25"/>
  <c r="I434" i="25"/>
  <c r="H434" i="25"/>
  <c r="G434" i="25"/>
  <c r="F434" i="25"/>
  <c r="E434" i="25"/>
  <c r="D434" i="25"/>
  <c r="C434" i="25"/>
  <c r="N433" i="25"/>
  <c r="M433" i="25"/>
  <c r="L433" i="25"/>
  <c r="K433" i="25"/>
  <c r="J433" i="25"/>
  <c r="I433" i="25"/>
  <c r="H433" i="25"/>
  <c r="G433" i="25"/>
  <c r="F433" i="25"/>
  <c r="E433" i="25"/>
  <c r="D433" i="25"/>
  <c r="C433" i="25"/>
  <c r="N432" i="25"/>
  <c r="M432" i="25"/>
  <c r="L432" i="25"/>
  <c r="K432" i="25"/>
  <c r="J432" i="25"/>
  <c r="I432" i="25"/>
  <c r="H432" i="25"/>
  <c r="G432" i="25"/>
  <c r="F432" i="25"/>
  <c r="E432" i="25"/>
  <c r="D432" i="25"/>
  <c r="C432" i="25"/>
  <c r="N431" i="25"/>
  <c r="M431" i="25"/>
  <c r="L431" i="25"/>
  <c r="K431" i="25"/>
  <c r="J431" i="25"/>
  <c r="I431" i="25"/>
  <c r="H431" i="25"/>
  <c r="G431" i="25"/>
  <c r="F431" i="25"/>
  <c r="E431" i="25"/>
  <c r="D431" i="25"/>
  <c r="C431" i="25"/>
  <c r="N430" i="25"/>
  <c r="M430" i="25"/>
  <c r="L430" i="25"/>
  <c r="K430" i="25"/>
  <c r="J430" i="25"/>
  <c r="I430" i="25"/>
  <c r="H430" i="25"/>
  <c r="G430" i="25"/>
  <c r="F430" i="25"/>
  <c r="E430" i="25"/>
  <c r="D430" i="25"/>
  <c r="C430" i="25"/>
  <c r="N429" i="25"/>
  <c r="M429" i="25"/>
  <c r="L429" i="25"/>
  <c r="K429" i="25"/>
  <c r="J429" i="25"/>
  <c r="I429" i="25"/>
  <c r="H429" i="25"/>
  <c r="G429" i="25"/>
  <c r="F429" i="25"/>
  <c r="E429" i="25"/>
  <c r="D429" i="25"/>
  <c r="C429" i="25"/>
  <c r="N425" i="25"/>
  <c r="M425" i="25"/>
  <c r="L425" i="25"/>
  <c r="K425" i="25"/>
  <c r="J425" i="25"/>
  <c r="I425" i="25"/>
  <c r="H425" i="25"/>
  <c r="G425" i="25"/>
  <c r="F425" i="25"/>
  <c r="E425" i="25"/>
  <c r="D425" i="25"/>
  <c r="C425" i="25"/>
  <c r="N424" i="25"/>
  <c r="M424" i="25"/>
  <c r="L424" i="25"/>
  <c r="K424" i="25"/>
  <c r="J424" i="25"/>
  <c r="I424" i="25"/>
  <c r="H424" i="25"/>
  <c r="G424" i="25"/>
  <c r="F424" i="25"/>
  <c r="E424" i="25"/>
  <c r="D424" i="25"/>
  <c r="C424" i="25"/>
  <c r="N423" i="25"/>
  <c r="M423" i="25"/>
  <c r="L423" i="25"/>
  <c r="K423" i="25"/>
  <c r="J423" i="25"/>
  <c r="I423" i="25"/>
  <c r="H423" i="25"/>
  <c r="G423" i="25"/>
  <c r="F423" i="25"/>
  <c r="E423" i="25"/>
  <c r="D423" i="25"/>
  <c r="C423" i="25"/>
  <c r="N422" i="25"/>
  <c r="M422" i="25"/>
  <c r="L422" i="25"/>
  <c r="K422" i="25"/>
  <c r="J422" i="25"/>
  <c r="I422" i="25"/>
  <c r="H422" i="25"/>
  <c r="G422" i="25"/>
  <c r="F422" i="25"/>
  <c r="E422" i="25"/>
  <c r="D422" i="25"/>
  <c r="C422" i="25"/>
  <c r="N421" i="25"/>
  <c r="M421" i="25"/>
  <c r="L421" i="25"/>
  <c r="K421" i="25"/>
  <c r="J421" i="25"/>
  <c r="I421" i="25"/>
  <c r="H421" i="25"/>
  <c r="G421" i="25"/>
  <c r="F421" i="25"/>
  <c r="E421" i="25"/>
  <c r="D421" i="25"/>
  <c r="C421" i="25"/>
  <c r="N420" i="25"/>
  <c r="M420" i="25"/>
  <c r="L420" i="25"/>
  <c r="K420" i="25"/>
  <c r="J420" i="25"/>
  <c r="I420" i="25"/>
  <c r="H420" i="25"/>
  <c r="G420" i="25"/>
  <c r="F420" i="25"/>
  <c r="E420" i="25"/>
  <c r="D420" i="25"/>
  <c r="C420" i="25"/>
  <c r="N419" i="25"/>
  <c r="M419" i="25"/>
  <c r="L419" i="25"/>
  <c r="K419" i="25"/>
  <c r="J419" i="25"/>
  <c r="I419" i="25"/>
  <c r="H419" i="25"/>
  <c r="G419" i="25"/>
  <c r="F419" i="25"/>
  <c r="E419" i="25"/>
  <c r="D419" i="25"/>
  <c r="C419" i="25"/>
  <c r="N418" i="25"/>
  <c r="M418" i="25"/>
  <c r="L418" i="25"/>
  <c r="K418" i="25"/>
  <c r="J418" i="25"/>
  <c r="I418" i="25"/>
  <c r="H418" i="25"/>
  <c r="G418" i="25"/>
  <c r="F418" i="25"/>
  <c r="E418" i="25"/>
  <c r="D418" i="25"/>
  <c r="C418" i="25"/>
  <c r="N417" i="25"/>
  <c r="M417" i="25"/>
  <c r="L417" i="25"/>
  <c r="K417" i="25"/>
  <c r="J417" i="25"/>
  <c r="I417" i="25"/>
  <c r="H417" i="25"/>
  <c r="G417" i="25"/>
  <c r="F417" i="25"/>
  <c r="E417" i="25"/>
  <c r="D417" i="25"/>
  <c r="C417" i="25"/>
  <c r="N416" i="25"/>
  <c r="M416" i="25"/>
  <c r="L416" i="25"/>
  <c r="K416" i="25"/>
  <c r="J416" i="25"/>
  <c r="I416" i="25"/>
  <c r="H416" i="25"/>
  <c r="G416" i="25"/>
  <c r="F416" i="25"/>
  <c r="E416" i="25"/>
  <c r="D416" i="25"/>
  <c r="C416" i="25"/>
  <c r="N415" i="25"/>
  <c r="M415" i="25"/>
  <c r="L415" i="25"/>
  <c r="K415" i="25"/>
  <c r="J415" i="25"/>
  <c r="I415" i="25"/>
  <c r="H415" i="25"/>
  <c r="G415" i="25"/>
  <c r="F415" i="25"/>
  <c r="E415" i="25"/>
  <c r="D415" i="25"/>
  <c r="C415" i="25"/>
  <c r="N414" i="25"/>
  <c r="M414" i="25"/>
  <c r="L414" i="25"/>
  <c r="K414" i="25"/>
  <c r="J414" i="25"/>
  <c r="I414" i="25"/>
  <c r="H414" i="25"/>
  <c r="G414" i="25"/>
  <c r="F414" i="25"/>
  <c r="E414" i="25"/>
  <c r="D414" i="25"/>
  <c r="C414" i="25"/>
  <c r="N413" i="25"/>
  <c r="M413" i="25"/>
  <c r="L413" i="25"/>
  <c r="K413" i="25"/>
  <c r="J413" i="25"/>
  <c r="I413" i="25"/>
  <c r="H413" i="25"/>
  <c r="G413" i="25"/>
  <c r="F413" i="25"/>
  <c r="E413" i="25"/>
  <c r="D413" i="25"/>
  <c r="C413" i="25"/>
  <c r="N412" i="25"/>
  <c r="M412" i="25"/>
  <c r="L412" i="25"/>
  <c r="K412" i="25"/>
  <c r="J412" i="25"/>
  <c r="I412" i="25"/>
  <c r="H412" i="25"/>
  <c r="G412" i="25"/>
  <c r="F412" i="25"/>
  <c r="E412" i="25"/>
  <c r="D412" i="25"/>
  <c r="C412" i="25"/>
  <c r="N411" i="25"/>
  <c r="M411" i="25"/>
  <c r="L411" i="25"/>
  <c r="K411" i="25"/>
  <c r="J411" i="25"/>
  <c r="I411" i="25"/>
  <c r="H411" i="25"/>
  <c r="G411" i="25"/>
  <c r="F411" i="25"/>
  <c r="E411" i="25"/>
  <c r="D411" i="25"/>
  <c r="C411" i="25"/>
  <c r="N410" i="25"/>
  <c r="M410" i="25"/>
  <c r="L410" i="25"/>
  <c r="K410" i="25"/>
  <c r="J410" i="25"/>
  <c r="I410" i="25"/>
  <c r="H410" i="25"/>
  <c r="G410" i="25"/>
  <c r="F410" i="25"/>
  <c r="E410" i="25"/>
  <c r="D410" i="25"/>
  <c r="C410" i="25"/>
  <c r="N409" i="25"/>
  <c r="M409" i="25"/>
  <c r="L409" i="25"/>
  <c r="K409" i="25"/>
  <c r="J409" i="25"/>
  <c r="I409" i="25"/>
  <c r="H409" i="25"/>
  <c r="G409" i="25"/>
  <c r="F409" i="25"/>
  <c r="E409" i="25"/>
  <c r="D409" i="25"/>
  <c r="C409" i="25"/>
  <c r="N408" i="25"/>
  <c r="M408" i="25"/>
  <c r="L408" i="25"/>
  <c r="K408" i="25"/>
  <c r="J408" i="25"/>
  <c r="I408" i="25"/>
  <c r="H408" i="25"/>
  <c r="G408" i="25"/>
  <c r="F408" i="25"/>
  <c r="E408" i="25"/>
  <c r="D408" i="25"/>
  <c r="C408" i="25"/>
  <c r="N407" i="25"/>
  <c r="M407" i="25"/>
  <c r="L407" i="25"/>
  <c r="K407" i="25"/>
  <c r="J407" i="25"/>
  <c r="I407" i="25"/>
  <c r="H407" i="25"/>
  <c r="G407" i="25"/>
  <c r="F407" i="25"/>
  <c r="E407" i="25"/>
  <c r="D407" i="25"/>
  <c r="C407" i="25"/>
  <c r="N406" i="25"/>
  <c r="M406" i="25"/>
  <c r="L406" i="25"/>
  <c r="K406" i="25"/>
  <c r="J406" i="25"/>
  <c r="I406" i="25"/>
  <c r="H406" i="25"/>
  <c r="G406" i="25"/>
  <c r="F406" i="25"/>
  <c r="E406" i="25"/>
  <c r="D406" i="25"/>
  <c r="C406" i="25"/>
  <c r="N405" i="25"/>
  <c r="M405" i="25"/>
  <c r="L405" i="25"/>
  <c r="K405" i="25"/>
  <c r="J405" i="25"/>
  <c r="I405" i="25"/>
  <c r="H405" i="25"/>
  <c r="G405" i="25"/>
  <c r="F405" i="25"/>
  <c r="E405" i="25"/>
  <c r="D405" i="25"/>
  <c r="C405" i="25"/>
  <c r="N404" i="25"/>
  <c r="M404" i="25"/>
  <c r="L404" i="25"/>
  <c r="K404" i="25"/>
  <c r="J404" i="25"/>
  <c r="I404" i="25"/>
  <c r="H404" i="25"/>
  <c r="G404" i="25"/>
  <c r="F404" i="25"/>
  <c r="E404" i="25"/>
  <c r="D404" i="25"/>
  <c r="C404" i="25"/>
  <c r="N403" i="25"/>
  <c r="M403" i="25"/>
  <c r="L403" i="25"/>
  <c r="K403" i="25"/>
  <c r="J403" i="25"/>
  <c r="I403" i="25"/>
  <c r="H403" i="25"/>
  <c r="G403" i="25"/>
  <c r="F403" i="25"/>
  <c r="E403" i="25"/>
  <c r="D403" i="25"/>
  <c r="C403" i="25"/>
  <c r="N402" i="25"/>
  <c r="M402" i="25"/>
  <c r="L402" i="25"/>
  <c r="K402" i="25"/>
  <c r="J402" i="25"/>
  <c r="I402" i="25"/>
  <c r="H402" i="25"/>
  <c r="G402" i="25"/>
  <c r="F402" i="25"/>
  <c r="E402" i="25"/>
  <c r="D402" i="25"/>
  <c r="C402" i="25"/>
  <c r="N401" i="25"/>
  <c r="M401" i="25"/>
  <c r="L401" i="25"/>
  <c r="K401" i="25"/>
  <c r="J401" i="25"/>
  <c r="I401" i="25"/>
  <c r="H401" i="25"/>
  <c r="G401" i="25"/>
  <c r="F401" i="25"/>
  <c r="E401" i="25"/>
  <c r="D401" i="25"/>
  <c r="C401" i="25"/>
  <c r="N400" i="25"/>
  <c r="M400" i="25"/>
  <c r="L400" i="25"/>
  <c r="K400" i="25"/>
  <c r="J400" i="25"/>
  <c r="I400" i="25"/>
  <c r="H400" i="25"/>
  <c r="G400" i="25"/>
  <c r="F400" i="25"/>
  <c r="E400" i="25"/>
  <c r="D400" i="25"/>
  <c r="C400" i="25"/>
  <c r="N399" i="25"/>
  <c r="M399" i="25"/>
  <c r="L399" i="25"/>
  <c r="K399" i="25"/>
  <c r="J399" i="25"/>
  <c r="I399" i="25"/>
  <c r="H399" i="25"/>
  <c r="G399" i="25"/>
  <c r="F399" i="25"/>
  <c r="E399" i="25"/>
  <c r="D399" i="25"/>
  <c r="C399" i="25"/>
  <c r="N398" i="25"/>
  <c r="M398" i="25"/>
  <c r="L398" i="25"/>
  <c r="K398" i="25"/>
  <c r="J398" i="25"/>
  <c r="I398" i="25"/>
  <c r="H398" i="25"/>
  <c r="G398" i="25"/>
  <c r="F398" i="25"/>
  <c r="E398" i="25"/>
  <c r="D398" i="25"/>
  <c r="C398" i="25"/>
  <c r="N394" i="25"/>
  <c r="M394" i="25"/>
  <c r="L394" i="25"/>
  <c r="K394" i="25"/>
  <c r="J394" i="25"/>
  <c r="I394" i="25"/>
  <c r="H394" i="25"/>
  <c r="G394" i="25"/>
  <c r="F394" i="25"/>
  <c r="E394" i="25"/>
  <c r="D394" i="25"/>
  <c r="C394" i="25"/>
  <c r="N393" i="25"/>
  <c r="M393" i="25"/>
  <c r="L393" i="25"/>
  <c r="K393" i="25"/>
  <c r="J393" i="25"/>
  <c r="I393" i="25"/>
  <c r="H393" i="25"/>
  <c r="G393" i="25"/>
  <c r="F393" i="25"/>
  <c r="E393" i="25"/>
  <c r="D393" i="25"/>
  <c r="C393" i="25"/>
  <c r="N392" i="25"/>
  <c r="M392" i="25"/>
  <c r="L392" i="25"/>
  <c r="K392" i="25"/>
  <c r="J392" i="25"/>
  <c r="I392" i="25"/>
  <c r="H392" i="25"/>
  <c r="G392" i="25"/>
  <c r="F392" i="25"/>
  <c r="E392" i="25"/>
  <c r="D392" i="25"/>
  <c r="C392" i="25"/>
  <c r="N391" i="25"/>
  <c r="M391" i="25"/>
  <c r="L391" i="25"/>
  <c r="K391" i="25"/>
  <c r="J391" i="25"/>
  <c r="I391" i="25"/>
  <c r="H391" i="25"/>
  <c r="G391" i="25"/>
  <c r="F391" i="25"/>
  <c r="E391" i="25"/>
  <c r="D391" i="25"/>
  <c r="C391" i="25"/>
  <c r="N390" i="25"/>
  <c r="M390" i="25"/>
  <c r="L390" i="25"/>
  <c r="K390" i="25"/>
  <c r="J390" i="25"/>
  <c r="I390" i="25"/>
  <c r="H390" i="25"/>
  <c r="G390" i="25"/>
  <c r="F390" i="25"/>
  <c r="E390" i="25"/>
  <c r="D390" i="25"/>
  <c r="C390" i="25"/>
  <c r="N389" i="25"/>
  <c r="M389" i="25"/>
  <c r="L389" i="25"/>
  <c r="K389" i="25"/>
  <c r="J389" i="25"/>
  <c r="I389" i="25"/>
  <c r="H389" i="25"/>
  <c r="G389" i="25"/>
  <c r="F389" i="25"/>
  <c r="E389" i="25"/>
  <c r="D389" i="25"/>
  <c r="C389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N387" i="25"/>
  <c r="M387" i="25"/>
  <c r="L387" i="25"/>
  <c r="K387" i="25"/>
  <c r="J387" i="25"/>
  <c r="I387" i="25"/>
  <c r="H387" i="25"/>
  <c r="G387" i="25"/>
  <c r="F387" i="25"/>
  <c r="E387" i="25"/>
  <c r="D387" i="25"/>
  <c r="C387" i="25"/>
  <c r="N386" i="25"/>
  <c r="M386" i="25"/>
  <c r="L386" i="25"/>
  <c r="K386" i="25"/>
  <c r="J386" i="25"/>
  <c r="I386" i="25"/>
  <c r="H386" i="25"/>
  <c r="G386" i="25"/>
  <c r="F386" i="25"/>
  <c r="E386" i="25"/>
  <c r="D386" i="25"/>
  <c r="C386" i="25"/>
  <c r="N385" i="25"/>
  <c r="M385" i="25"/>
  <c r="L385" i="25"/>
  <c r="K385" i="25"/>
  <c r="J385" i="25"/>
  <c r="I385" i="25"/>
  <c r="H385" i="25"/>
  <c r="G385" i="25"/>
  <c r="F385" i="25"/>
  <c r="E385" i="25"/>
  <c r="D385" i="25"/>
  <c r="C385" i="25"/>
  <c r="N384" i="25"/>
  <c r="M384" i="25"/>
  <c r="L384" i="25"/>
  <c r="K384" i="25"/>
  <c r="J384" i="25"/>
  <c r="I384" i="25"/>
  <c r="H384" i="25"/>
  <c r="G384" i="25"/>
  <c r="F384" i="25"/>
  <c r="E384" i="25"/>
  <c r="D384" i="25"/>
  <c r="C384" i="25"/>
  <c r="N383" i="25"/>
  <c r="M383" i="25"/>
  <c r="L383" i="25"/>
  <c r="K383" i="25"/>
  <c r="J383" i="25"/>
  <c r="I383" i="25"/>
  <c r="H383" i="25"/>
  <c r="G383" i="25"/>
  <c r="F383" i="25"/>
  <c r="E383" i="25"/>
  <c r="D383" i="25"/>
  <c r="C383" i="25"/>
  <c r="N382" i="25"/>
  <c r="M382" i="25"/>
  <c r="L382" i="25"/>
  <c r="K382" i="25"/>
  <c r="J382" i="25"/>
  <c r="I382" i="25"/>
  <c r="H382" i="25"/>
  <c r="G382" i="25"/>
  <c r="F382" i="25"/>
  <c r="E382" i="25"/>
  <c r="D382" i="25"/>
  <c r="C382" i="25"/>
  <c r="N381" i="25"/>
  <c r="M381" i="25"/>
  <c r="L381" i="25"/>
  <c r="K381" i="25"/>
  <c r="J381" i="25"/>
  <c r="I381" i="25"/>
  <c r="H381" i="25"/>
  <c r="G381" i="25"/>
  <c r="F381" i="25"/>
  <c r="E381" i="25"/>
  <c r="D381" i="25"/>
  <c r="C381" i="25"/>
  <c r="N380" i="25"/>
  <c r="M380" i="25"/>
  <c r="L380" i="25"/>
  <c r="K380" i="25"/>
  <c r="J380" i="25"/>
  <c r="I380" i="25"/>
  <c r="H380" i="25"/>
  <c r="G380" i="25"/>
  <c r="F380" i="25"/>
  <c r="E380" i="25"/>
  <c r="D380" i="25"/>
  <c r="C380" i="25"/>
  <c r="N379" i="25"/>
  <c r="M379" i="25"/>
  <c r="L379" i="25"/>
  <c r="K379" i="25"/>
  <c r="J379" i="25"/>
  <c r="I379" i="25"/>
  <c r="H379" i="25"/>
  <c r="G379" i="25"/>
  <c r="F379" i="25"/>
  <c r="E379" i="25"/>
  <c r="D379" i="25"/>
  <c r="C379" i="25"/>
  <c r="N378" i="25"/>
  <c r="M378" i="25"/>
  <c r="L378" i="25"/>
  <c r="K378" i="25"/>
  <c r="J378" i="25"/>
  <c r="I378" i="25"/>
  <c r="H378" i="25"/>
  <c r="G378" i="25"/>
  <c r="F378" i="25"/>
  <c r="E378" i="25"/>
  <c r="D378" i="25"/>
  <c r="C378" i="25"/>
  <c r="N377" i="25"/>
  <c r="M377" i="25"/>
  <c r="L377" i="25"/>
  <c r="K377" i="25"/>
  <c r="J377" i="25"/>
  <c r="I377" i="25"/>
  <c r="H377" i="25"/>
  <c r="G377" i="25"/>
  <c r="F377" i="25"/>
  <c r="E377" i="25"/>
  <c r="D377" i="25"/>
  <c r="C377" i="25"/>
  <c r="N376" i="25"/>
  <c r="M376" i="25"/>
  <c r="L376" i="25"/>
  <c r="K376" i="25"/>
  <c r="J376" i="25"/>
  <c r="I376" i="25"/>
  <c r="H376" i="25"/>
  <c r="G376" i="25"/>
  <c r="F376" i="25"/>
  <c r="E376" i="25"/>
  <c r="D376" i="25"/>
  <c r="C376" i="25"/>
  <c r="N375" i="25"/>
  <c r="M375" i="25"/>
  <c r="L375" i="25"/>
  <c r="K375" i="25"/>
  <c r="J375" i="25"/>
  <c r="I375" i="25"/>
  <c r="H375" i="25"/>
  <c r="G375" i="25"/>
  <c r="F375" i="25"/>
  <c r="E375" i="25"/>
  <c r="D375" i="25"/>
  <c r="C375" i="25"/>
  <c r="N374" i="25"/>
  <c r="M374" i="25"/>
  <c r="L374" i="25"/>
  <c r="K374" i="25"/>
  <c r="J374" i="25"/>
  <c r="I374" i="25"/>
  <c r="H374" i="25"/>
  <c r="G374" i="25"/>
  <c r="F374" i="25"/>
  <c r="E374" i="25"/>
  <c r="D374" i="25"/>
  <c r="C374" i="25"/>
  <c r="N373" i="25"/>
  <c r="M373" i="25"/>
  <c r="L373" i="25"/>
  <c r="K373" i="25"/>
  <c r="J373" i="25"/>
  <c r="I373" i="25"/>
  <c r="H373" i="25"/>
  <c r="G373" i="25"/>
  <c r="F373" i="25"/>
  <c r="E373" i="25"/>
  <c r="D373" i="25"/>
  <c r="C373" i="25"/>
  <c r="N372" i="25"/>
  <c r="M372" i="25"/>
  <c r="L372" i="25"/>
  <c r="K372" i="25"/>
  <c r="J372" i="25"/>
  <c r="I372" i="25"/>
  <c r="H372" i="25"/>
  <c r="G372" i="25"/>
  <c r="F372" i="25"/>
  <c r="E372" i="25"/>
  <c r="D372" i="25"/>
  <c r="C372" i="25"/>
  <c r="N371" i="25"/>
  <c r="M371" i="25"/>
  <c r="L371" i="25"/>
  <c r="K371" i="25"/>
  <c r="J371" i="25"/>
  <c r="I371" i="25"/>
  <c r="H371" i="25"/>
  <c r="G371" i="25"/>
  <c r="F371" i="25"/>
  <c r="E371" i="25"/>
  <c r="D371" i="25"/>
  <c r="C371" i="25"/>
  <c r="N370" i="25"/>
  <c r="M370" i="25"/>
  <c r="L370" i="25"/>
  <c r="K370" i="25"/>
  <c r="J370" i="25"/>
  <c r="I370" i="25"/>
  <c r="H370" i="25"/>
  <c r="G370" i="25"/>
  <c r="F370" i="25"/>
  <c r="E370" i="25"/>
  <c r="D370" i="25"/>
  <c r="C370" i="25"/>
  <c r="N369" i="25"/>
  <c r="M369" i="25"/>
  <c r="L369" i="25"/>
  <c r="K369" i="25"/>
  <c r="J369" i="25"/>
  <c r="I369" i="25"/>
  <c r="H369" i="25"/>
  <c r="G369" i="25"/>
  <c r="F369" i="25"/>
  <c r="E369" i="25"/>
  <c r="D369" i="25"/>
  <c r="C369" i="25"/>
  <c r="N368" i="25"/>
  <c r="M368" i="25"/>
  <c r="L368" i="25"/>
  <c r="K368" i="25"/>
  <c r="J368" i="25"/>
  <c r="I368" i="25"/>
  <c r="H368" i="25"/>
  <c r="G368" i="25"/>
  <c r="F368" i="25"/>
  <c r="E368" i="25"/>
  <c r="D368" i="25"/>
  <c r="C368" i="25"/>
  <c r="N367" i="25"/>
  <c r="M367" i="25"/>
  <c r="L367" i="25"/>
  <c r="K367" i="25"/>
  <c r="J367" i="25"/>
  <c r="I367" i="25"/>
  <c r="H367" i="25"/>
  <c r="G367" i="25"/>
  <c r="F367" i="25"/>
  <c r="E367" i="25"/>
  <c r="D367" i="25"/>
  <c r="C367" i="25"/>
  <c r="N363" i="25"/>
  <c r="M363" i="25"/>
  <c r="L363" i="25"/>
  <c r="K363" i="25"/>
  <c r="J363" i="25"/>
  <c r="I363" i="25"/>
  <c r="H363" i="25"/>
  <c r="G363" i="25"/>
  <c r="F363" i="25"/>
  <c r="E363" i="25"/>
  <c r="D363" i="25"/>
  <c r="C363" i="25"/>
  <c r="N362" i="25"/>
  <c r="M362" i="25"/>
  <c r="L362" i="25"/>
  <c r="K362" i="25"/>
  <c r="J362" i="25"/>
  <c r="I362" i="25"/>
  <c r="H362" i="25"/>
  <c r="G362" i="25"/>
  <c r="F362" i="25"/>
  <c r="E362" i="25"/>
  <c r="D362" i="25"/>
  <c r="C362" i="25"/>
  <c r="N361" i="25"/>
  <c r="M361" i="25"/>
  <c r="L361" i="25"/>
  <c r="K361" i="25"/>
  <c r="J361" i="25"/>
  <c r="I361" i="25"/>
  <c r="H361" i="25"/>
  <c r="G361" i="25"/>
  <c r="F361" i="25"/>
  <c r="E361" i="25"/>
  <c r="D361" i="25"/>
  <c r="C361" i="25"/>
  <c r="N360" i="25"/>
  <c r="M360" i="25"/>
  <c r="L360" i="25"/>
  <c r="K360" i="25"/>
  <c r="J360" i="25"/>
  <c r="I360" i="25"/>
  <c r="H360" i="25"/>
  <c r="G360" i="25"/>
  <c r="F360" i="25"/>
  <c r="E360" i="25"/>
  <c r="D360" i="25"/>
  <c r="C360" i="25"/>
  <c r="N359" i="25"/>
  <c r="M359" i="25"/>
  <c r="L359" i="25"/>
  <c r="K359" i="25"/>
  <c r="J359" i="25"/>
  <c r="I359" i="25"/>
  <c r="H359" i="25"/>
  <c r="G359" i="25"/>
  <c r="F359" i="25"/>
  <c r="E359" i="25"/>
  <c r="D359" i="25"/>
  <c r="C359" i="25"/>
  <c r="N358" i="25"/>
  <c r="M358" i="25"/>
  <c r="L358" i="25"/>
  <c r="K358" i="25"/>
  <c r="J358" i="25"/>
  <c r="I358" i="25"/>
  <c r="H358" i="25"/>
  <c r="G358" i="25"/>
  <c r="F358" i="25"/>
  <c r="E358" i="25"/>
  <c r="D358" i="25"/>
  <c r="C358" i="25"/>
  <c r="N357" i="25"/>
  <c r="M357" i="25"/>
  <c r="L357" i="25"/>
  <c r="K357" i="25"/>
  <c r="J357" i="25"/>
  <c r="I357" i="25"/>
  <c r="H357" i="25"/>
  <c r="G357" i="25"/>
  <c r="F357" i="25"/>
  <c r="E357" i="25"/>
  <c r="D357" i="25"/>
  <c r="C357" i="25"/>
  <c r="N356" i="25"/>
  <c r="M356" i="25"/>
  <c r="L356" i="25"/>
  <c r="K356" i="25"/>
  <c r="J356" i="25"/>
  <c r="I356" i="25"/>
  <c r="H356" i="25"/>
  <c r="G356" i="25"/>
  <c r="F356" i="25"/>
  <c r="E356" i="25"/>
  <c r="D356" i="25"/>
  <c r="C356" i="25"/>
  <c r="N355" i="25"/>
  <c r="M355" i="25"/>
  <c r="L355" i="25"/>
  <c r="K355" i="25"/>
  <c r="J355" i="25"/>
  <c r="I355" i="25"/>
  <c r="H355" i="25"/>
  <c r="G355" i="25"/>
  <c r="F355" i="25"/>
  <c r="E355" i="25"/>
  <c r="D355" i="25"/>
  <c r="C355" i="25"/>
  <c r="N354" i="25"/>
  <c r="M354" i="25"/>
  <c r="L354" i="25"/>
  <c r="K354" i="25"/>
  <c r="J354" i="25"/>
  <c r="I354" i="25"/>
  <c r="H354" i="25"/>
  <c r="G354" i="25"/>
  <c r="F354" i="25"/>
  <c r="E354" i="25"/>
  <c r="D354" i="25"/>
  <c r="C354" i="25"/>
  <c r="N353" i="25"/>
  <c r="M353" i="25"/>
  <c r="L353" i="25"/>
  <c r="K353" i="25"/>
  <c r="J353" i="25"/>
  <c r="I353" i="25"/>
  <c r="H353" i="25"/>
  <c r="G353" i="25"/>
  <c r="F353" i="25"/>
  <c r="E353" i="25"/>
  <c r="D353" i="25"/>
  <c r="C353" i="25"/>
  <c r="N352" i="25"/>
  <c r="M352" i="25"/>
  <c r="L352" i="25"/>
  <c r="K352" i="25"/>
  <c r="J352" i="25"/>
  <c r="I352" i="25"/>
  <c r="H352" i="25"/>
  <c r="G352" i="25"/>
  <c r="F352" i="25"/>
  <c r="E352" i="25"/>
  <c r="D352" i="25"/>
  <c r="C352" i="25"/>
  <c r="N351" i="25"/>
  <c r="M351" i="25"/>
  <c r="L351" i="25"/>
  <c r="K351" i="25"/>
  <c r="J351" i="25"/>
  <c r="I351" i="25"/>
  <c r="H351" i="25"/>
  <c r="G351" i="25"/>
  <c r="F351" i="25"/>
  <c r="E351" i="25"/>
  <c r="D351" i="25"/>
  <c r="C351" i="25"/>
  <c r="N350" i="25"/>
  <c r="M350" i="25"/>
  <c r="L350" i="25"/>
  <c r="K350" i="25"/>
  <c r="J350" i="25"/>
  <c r="I350" i="25"/>
  <c r="H350" i="25"/>
  <c r="G350" i="25"/>
  <c r="F350" i="25"/>
  <c r="E350" i="25"/>
  <c r="D350" i="25"/>
  <c r="C350" i="25"/>
  <c r="N349" i="25"/>
  <c r="M349" i="25"/>
  <c r="L349" i="25"/>
  <c r="K349" i="25"/>
  <c r="J349" i="25"/>
  <c r="I349" i="25"/>
  <c r="H349" i="25"/>
  <c r="G349" i="25"/>
  <c r="F349" i="25"/>
  <c r="E349" i="25"/>
  <c r="D349" i="25"/>
  <c r="C349" i="25"/>
  <c r="N348" i="25"/>
  <c r="M348" i="25"/>
  <c r="L348" i="25"/>
  <c r="K348" i="25"/>
  <c r="J348" i="25"/>
  <c r="I348" i="25"/>
  <c r="H348" i="25"/>
  <c r="G348" i="25"/>
  <c r="F348" i="25"/>
  <c r="E348" i="25"/>
  <c r="D348" i="25"/>
  <c r="C348" i="25"/>
  <c r="N347" i="25"/>
  <c r="M347" i="25"/>
  <c r="L347" i="25"/>
  <c r="K347" i="25"/>
  <c r="J347" i="25"/>
  <c r="I347" i="25"/>
  <c r="H347" i="25"/>
  <c r="G347" i="25"/>
  <c r="F347" i="25"/>
  <c r="E347" i="25"/>
  <c r="D347" i="25"/>
  <c r="C347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N345" i="25"/>
  <c r="M345" i="25"/>
  <c r="L345" i="25"/>
  <c r="K345" i="25"/>
  <c r="J345" i="25"/>
  <c r="I345" i="25"/>
  <c r="H345" i="25"/>
  <c r="G345" i="25"/>
  <c r="F345" i="25"/>
  <c r="E345" i="25"/>
  <c r="D345" i="25"/>
  <c r="C345" i="25"/>
  <c r="N344" i="25"/>
  <c r="M344" i="25"/>
  <c r="L344" i="25"/>
  <c r="K344" i="25"/>
  <c r="J344" i="25"/>
  <c r="I344" i="25"/>
  <c r="H344" i="25"/>
  <c r="G344" i="25"/>
  <c r="F344" i="25"/>
  <c r="E344" i="25"/>
  <c r="D344" i="25"/>
  <c r="C344" i="25"/>
  <c r="N343" i="25"/>
  <c r="M343" i="25"/>
  <c r="L343" i="25"/>
  <c r="K343" i="25"/>
  <c r="J343" i="25"/>
  <c r="I343" i="25"/>
  <c r="H343" i="25"/>
  <c r="G343" i="25"/>
  <c r="F343" i="25"/>
  <c r="E343" i="25"/>
  <c r="D343" i="25"/>
  <c r="C343" i="25"/>
  <c r="N342" i="25"/>
  <c r="M342" i="25"/>
  <c r="L342" i="25"/>
  <c r="K342" i="25"/>
  <c r="J342" i="25"/>
  <c r="I342" i="25"/>
  <c r="H342" i="25"/>
  <c r="G342" i="25"/>
  <c r="F342" i="25"/>
  <c r="E342" i="25"/>
  <c r="D342" i="25"/>
  <c r="C342" i="25"/>
  <c r="N341" i="25"/>
  <c r="M341" i="25"/>
  <c r="L341" i="25"/>
  <c r="K341" i="25"/>
  <c r="J341" i="25"/>
  <c r="I341" i="25"/>
  <c r="H341" i="25"/>
  <c r="G341" i="25"/>
  <c r="F341" i="25"/>
  <c r="E341" i="25"/>
  <c r="D341" i="25"/>
  <c r="C341" i="25"/>
  <c r="N340" i="25"/>
  <c r="M340" i="25"/>
  <c r="L340" i="25"/>
  <c r="K340" i="25"/>
  <c r="J340" i="25"/>
  <c r="I340" i="25"/>
  <c r="H340" i="25"/>
  <c r="G340" i="25"/>
  <c r="F340" i="25"/>
  <c r="E340" i="25"/>
  <c r="D340" i="25"/>
  <c r="C340" i="25"/>
  <c r="N339" i="25"/>
  <c r="M339" i="25"/>
  <c r="L339" i="25"/>
  <c r="K339" i="25"/>
  <c r="J339" i="25"/>
  <c r="I339" i="25"/>
  <c r="H339" i="25"/>
  <c r="G339" i="25"/>
  <c r="F339" i="25"/>
  <c r="E339" i="25"/>
  <c r="D339" i="25"/>
  <c r="C339" i="25"/>
  <c r="N338" i="25"/>
  <c r="M338" i="25"/>
  <c r="L338" i="25"/>
  <c r="K338" i="25"/>
  <c r="J338" i="25"/>
  <c r="I338" i="25"/>
  <c r="H338" i="25"/>
  <c r="G338" i="25"/>
  <c r="F338" i="25"/>
  <c r="E338" i="25"/>
  <c r="D338" i="25"/>
  <c r="C338" i="25"/>
  <c r="N337" i="25"/>
  <c r="M337" i="25"/>
  <c r="L337" i="25"/>
  <c r="K337" i="25"/>
  <c r="J337" i="25"/>
  <c r="I337" i="25"/>
  <c r="H337" i="25"/>
  <c r="G337" i="25"/>
  <c r="F337" i="25"/>
  <c r="E337" i="25"/>
  <c r="D337" i="25"/>
  <c r="C337" i="25"/>
  <c r="N336" i="25"/>
  <c r="M336" i="25"/>
  <c r="L336" i="25"/>
  <c r="K336" i="25"/>
  <c r="J336" i="25"/>
  <c r="I336" i="25"/>
  <c r="H336" i="25"/>
  <c r="G336" i="25"/>
  <c r="F336" i="25"/>
  <c r="E336" i="25"/>
  <c r="D336" i="25"/>
  <c r="C336" i="25"/>
  <c r="N210" i="25"/>
  <c r="M210" i="25"/>
  <c r="L210" i="25"/>
  <c r="J210" i="25"/>
  <c r="I210" i="25"/>
  <c r="H210" i="25"/>
  <c r="G210" i="25"/>
  <c r="F210" i="25"/>
  <c r="E210" i="25"/>
  <c r="D210" i="25"/>
  <c r="C210" i="25"/>
  <c r="AI210" i="25" s="1"/>
  <c r="N209" i="25"/>
  <c r="M209" i="25"/>
  <c r="L209" i="25"/>
  <c r="J209" i="25"/>
  <c r="I209" i="25"/>
  <c r="H209" i="25"/>
  <c r="G209" i="25"/>
  <c r="F209" i="25"/>
  <c r="E209" i="25"/>
  <c r="D209" i="25"/>
  <c r="C209" i="25"/>
  <c r="AI209" i="25" s="1"/>
  <c r="N208" i="25"/>
  <c r="M208" i="25"/>
  <c r="L208" i="25"/>
  <c r="J208" i="25"/>
  <c r="I208" i="25"/>
  <c r="H208" i="25"/>
  <c r="G208" i="25"/>
  <c r="F208" i="25"/>
  <c r="E208" i="25"/>
  <c r="D208" i="25"/>
  <c r="C208" i="25"/>
  <c r="AI208" i="25" s="1"/>
  <c r="N207" i="25"/>
  <c r="M207" i="25"/>
  <c r="L207" i="25"/>
  <c r="J207" i="25"/>
  <c r="I207" i="25"/>
  <c r="H207" i="25"/>
  <c r="G207" i="25"/>
  <c r="F207" i="25"/>
  <c r="E207" i="25"/>
  <c r="D207" i="25"/>
  <c r="C207" i="25"/>
  <c r="AI207" i="25" s="1"/>
  <c r="N206" i="25"/>
  <c r="M206" i="25"/>
  <c r="L206" i="25"/>
  <c r="J206" i="25"/>
  <c r="I206" i="25"/>
  <c r="H206" i="25"/>
  <c r="G206" i="25"/>
  <c r="F206" i="25"/>
  <c r="E206" i="25"/>
  <c r="D206" i="25"/>
  <c r="C206" i="25"/>
  <c r="AI206" i="25" s="1"/>
  <c r="N205" i="25"/>
  <c r="M205" i="25"/>
  <c r="L205" i="25"/>
  <c r="J205" i="25"/>
  <c r="I205" i="25"/>
  <c r="H205" i="25"/>
  <c r="G205" i="25"/>
  <c r="F205" i="25"/>
  <c r="E205" i="25"/>
  <c r="D205" i="25"/>
  <c r="C205" i="25"/>
  <c r="AI205" i="25" s="1"/>
  <c r="N204" i="25"/>
  <c r="M204" i="25"/>
  <c r="L204" i="25"/>
  <c r="J204" i="25"/>
  <c r="I204" i="25"/>
  <c r="H204" i="25"/>
  <c r="G204" i="25"/>
  <c r="F204" i="25"/>
  <c r="E204" i="25"/>
  <c r="D204" i="25"/>
  <c r="C204" i="25"/>
  <c r="AI204" i="25" s="1"/>
  <c r="N203" i="25"/>
  <c r="M203" i="25"/>
  <c r="L203" i="25"/>
  <c r="J203" i="25"/>
  <c r="I203" i="25"/>
  <c r="H203" i="25"/>
  <c r="G203" i="25"/>
  <c r="F203" i="25"/>
  <c r="E203" i="25"/>
  <c r="D203" i="25"/>
  <c r="C203" i="25"/>
  <c r="AI203" i="25" s="1"/>
  <c r="N202" i="25"/>
  <c r="M202" i="25"/>
  <c r="L202" i="25"/>
  <c r="J202" i="25"/>
  <c r="I202" i="25"/>
  <c r="H202" i="25"/>
  <c r="G202" i="25"/>
  <c r="F202" i="25"/>
  <c r="E202" i="25"/>
  <c r="D202" i="25"/>
  <c r="C202" i="25"/>
  <c r="AI202" i="25" s="1"/>
  <c r="N201" i="25"/>
  <c r="M201" i="25"/>
  <c r="L201" i="25"/>
  <c r="J201" i="25"/>
  <c r="I201" i="25"/>
  <c r="H201" i="25"/>
  <c r="G201" i="25"/>
  <c r="F201" i="25"/>
  <c r="E201" i="25"/>
  <c r="D201" i="25"/>
  <c r="C201" i="25"/>
  <c r="AI201" i="25" s="1"/>
  <c r="N200" i="25"/>
  <c r="M200" i="25"/>
  <c r="L200" i="25"/>
  <c r="J200" i="25"/>
  <c r="I200" i="25"/>
  <c r="H200" i="25"/>
  <c r="G200" i="25"/>
  <c r="F200" i="25"/>
  <c r="E200" i="25"/>
  <c r="D200" i="25"/>
  <c r="C200" i="25"/>
  <c r="AI200" i="25" s="1"/>
  <c r="N199" i="25"/>
  <c r="M199" i="25"/>
  <c r="L199" i="25"/>
  <c r="J199" i="25"/>
  <c r="I199" i="25"/>
  <c r="H199" i="25"/>
  <c r="G199" i="25"/>
  <c r="F199" i="25"/>
  <c r="E199" i="25"/>
  <c r="D199" i="25"/>
  <c r="C199" i="25"/>
  <c r="AI199" i="25" s="1"/>
  <c r="N198" i="25"/>
  <c r="M198" i="25"/>
  <c r="L198" i="25"/>
  <c r="J198" i="25"/>
  <c r="I198" i="25"/>
  <c r="H198" i="25"/>
  <c r="G198" i="25"/>
  <c r="F198" i="25"/>
  <c r="E198" i="25"/>
  <c r="D198" i="25"/>
  <c r="C198" i="25"/>
  <c r="AI198" i="25" s="1"/>
  <c r="N197" i="25"/>
  <c r="M197" i="25"/>
  <c r="L197" i="25"/>
  <c r="J197" i="25"/>
  <c r="I197" i="25"/>
  <c r="H197" i="25"/>
  <c r="G197" i="25"/>
  <c r="F197" i="25"/>
  <c r="E197" i="25"/>
  <c r="D197" i="25"/>
  <c r="C197" i="25"/>
  <c r="AI197" i="25" s="1"/>
  <c r="N196" i="25"/>
  <c r="M196" i="25"/>
  <c r="L196" i="25"/>
  <c r="J196" i="25"/>
  <c r="I196" i="25"/>
  <c r="H196" i="25"/>
  <c r="G196" i="25"/>
  <c r="F196" i="25"/>
  <c r="E196" i="25"/>
  <c r="D196" i="25"/>
  <c r="C196" i="25"/>
  <c r="AI196" i="25" s="1"/>
  <c r="N195" i="25"/>
  <c r="M195" i="25"/>
  <c r="L195" i="25"/>
  <c r="J195" i="25"/>
  <c r="I195" i="25"/>
  <c r="H195" i="25"/>
  <c r="G195" i="25"/>
  <c r="F195" i="25"/>
  <c r="E195" i="25"/>
  <c r="D195" i="25"/>
  <c r="C195" i="25"/>
  <c r="AI195" i="25" s="1"/>
  <c r="N194" i="25"/>
  <c r="M194" i="25"/>
  <c r="L194" i="25"/>
  <c r="J194" i="25"/>
  <c r="I194" i="25"/>
  <c r="H194" i="25"/>
  <c r="G194" i="25"/>
  <c r="F194" i="25"/>
  <c r="E194" i="25"/>
  <c r="D194" i="25"/>
  <c r="C194" i="25"/>
  <c r="AI194" i="25" s="1"/>
  <c r="N193" i="25"/>
  <c r="M193" i="25"/>
  <c r="L193" i="25"/>
  <c r="J193" i="25"/>
  <c r="I193" i="25"/>
  <c r="H193" i="25"/>
  <c r="G193" i="25"/>
  <c r="F193" i="25"/>
  <c r="E193" i="25"/>
  <c r="D193" i="25"/>
  <c r="C193" i="25"/>
  <c r="AI193" i="25" s="1"/>
  <c r="N192" i="25"/>
  <c r="M192" i="25"/>
  <c r="L192" i="25"/>
  <c r="J192" i="25"/>
  <c r="I192" i="25"/>
  <c r="H192" i="25"/>
  <c r="G192" i="25"/>
  <c r="F192" i="25"/>
  <c r="E192" i="25"/>
  <c r="D192" i="25"/>
  <c r="C192" i="25"/>
  <c r="AI192" i="25" s="1"/>
  <c r="N191" i="25"/>
  <c r="M191" i="25"/>
  <c r="L191" i="25"/>
  <c r="J191" i="25"/>
  <c r="I191" i="25"/>
  <c r="H191" i="25"/>
  <c r="G191" i="25"/>
  <c r="F191" i="25"/>
  <c r="E191" i="25"/>
  <c r="D191" i="25"/>
  <c r="C191" i="25"/>
  <c r="AI191" i="25" s="1"/>
  <c r="N190" i="25"/>
  <c r="M190" i="25"/>
  <c r="L190" i="25"/>
  <c r="J190" i="25"/>
  <c r="I190" i="25"/>
  <c r="H190" i="25"/>
  <c r="G190" i="25"/>
  <c r="F190" i="25"/>
  <c r="E190" i="25"/>
  <c r="D190" i="25"/>
  <c r="C190" i="25"/>
  <c r="AI190" i="25" s="1"/>
  <c r="N189" i="25"/>
  <c r="M189" i="25"/>
  <c r="L189" i="25"/>
  <c r="J189" i="25"/>
  <c r="I189" i="25"/>
  <c r="H189" i="25"/>
  <c r="G189" i="25"/>
  <c r="F189" i="25"/>
  <c r="E189" i="25"/>
  <c r="D189" i="25"/>
  <c r="C189" i="25"/>
  <c r="AI189" i="25" s="1"/>
  <c r="N188" i="25"/>
  <c r="M188" i="25"/>
  <c r="L188" i="25"/>
  <c r="J188" i="25"/>
  <c r="I188" i="25"/>
  <c r="H188" i="25"/>
  <c r="G188" i="25"/>
  <c r="F188" i="25"/>
  <c r="E188" i="25"/>
  <c r="D188" i="25"/>
  <c r="C188" i="25"/>
  <c r="AI188" i="25" s="1"/>
  <c r="N187" i="25"/>
  <c r="M187" i="25"/>
  <c r="L187" i="25"/>
  <c r="J187" i="25"/>
  <c r="I187" i="25"/>
  <c r="H187" i="25"/>
  <c r="G187" i="25"/>
  <c r="F187" i="25"/>
  <c r="E187" i="25"/>
  <c r="D187" i="25"/>
  <c r="C187" i="25"/>
  <c r="AI187" i="25" s="1"/>
  <c r="N186" i="25"/>
  <c r="M186" i="25"/>
  <c r="L186" i="25"/>
  <c r="J186" i="25"/>
  <c r="I186" i="25"/>
  <c r="H186" i="25"/>
  <c r="G186" i="25"/>
  <c r="F186" i="25"/>
  <c r="E186" i="25"/>
  <c r="D186" i="25"/>
  <c r="C186" i="25"/>
  <c r="AI186" i="25" s="1"/>
  <c r="N185" i="25"/>
  <c r="M185" i="25"/>
  <c r="L185" i="25"/>
  <c r="J185" i="25"/>
  <c r="I185" i="25"/>
  <c r="H185" i="25"/>
  <c r="G185" i="25"/>
  <c r="F185" i="25"/>
  <c r="E185" i="25"/>
  <c r="D185" i="25"/>
  <c r="C185" i="25"/>
  <c r="AI185" i="25" s="1"/>
  <c r="N184" i="25"/>
  <c r="M184" i="25"/>
  <c r="L184" i="25"/>
  <c r="J184" i="25"/>
  <c r="I184" i="25"/>
  <c r="H184" i="25"/>
  <c r="G184" i="25"/>
  <c r="F184" i="25"/>
  <c r="E184" i="25"/>
  <c r="D184" i="25"/>
  <c r="C184" i="25"/>
  <c r="AI184" i="25" s="1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AI183" i="25" s="1"/>
  <c r="BE109" i="13" l="1"/>
  <c r="BF79" i="13"/>
  <c r="BD109" i="13"/>
  <c r="BC109" i="13"/>
  <c r="AY109" i="13"/>
  <c r="AX109" i="13"/>
  <c r="AW109" i="13"/>
  <c r="AV109" i="13"/>
  <c r="T180" i="25"/>
  <c r="AE179" i="25"/>
  <c r="AU109" i="13"/>
  <c r="T59" i="25"/>
  <c r="EF105" i="13" l="1"/>
  <c r="EE105" i="13"/>
  <c r="ED105" i="13"/>
  <c r="EC105" i="13"/>
  <c r="EB105" i="13"/>
  <c r="EA105" i="13"/>
  <c r="DZ105" i="13"/>
  <c r="DY105" i="13"/>
  <c r="DX105" i="13"/>
  <c r="DW105" i="13"/>
  <c r="DV105" i="13"/>
  <c r="DU105" i="13"/>
  <c r="DT105" i="13"/>
  <c r="EF104" i="13"/>
  <c r="EE104" i="13"/>
  <c r="ED104" i="13"/>
  <c r="EC104" i="13"/>
  <c r="EB104" i="13"/>
  <c r="EA104" i="13"/>
  <c r="DZ104" i="13"/>
  <c r="DY104" i="13"/>
  <c r="DX104" i="13"/>
  <c r="DW104" i="13"/>
  <c r="DV104" i="13"/>
  <c r="DU104" i="13"/>
  <c r="DT104" i="13"/>
  <c r="EF103" i="13"/>
  <c r="EE103" i="13"/>
  <c r="ED103" i="13"/>
  <c r="EC103" i="13"/>
  <c r="EB103" i="13"/>
  <c r="EA103" i="13"/>
  <c r="DZ103" i="13"/>
  <c r="DY103" i="13"/>
  <c r="DX103" i="13"/>
  <c r="DW103" i="13"/>
  <c r="DV103" i="13"/>
  <c r="DU103" i="13"/>
  <c r="DT103" i="13"/>
  <c r="EF102" i="13"/>
  <c r="EE102" i="13"/>
  <c r="ED102" i="13"/>
  <c r="EC102" i="13"/>
  <c r="EB102" i="13"/>
  <c r="EA102" i="13"/>
  <c r="DZ102" i="13"/>
  <c r="DY102" i="13"/>
  <c r="DX102" i="13"/>
  <c r="DW102" i="13"/>
  <c r="DV102" i="13"/>
  <c r="DU102" i="13"/>
  <c r="DT102" i="13"/>
  <c r="EF76" i="13"/>
  <c r="EE76" i="13"/>
  <c r="ED76" i="13"/>
  <c r="EC76" i="13"/>
  <c r="EB76" i="13"/>
  <c r="EA76" i="13"/>
  <c r="DZ76" i="13"/>
  <c r="DY76" i="13"/>
  <c r="DX76" i="13"/>
  <c r="DW76" i="13"/>
  <c r="DV76" i="13"/>
  <c r="DU76" i="13"/>
  <c r="DT76" i="13"/>
  <c r="EF75" i="13"/>
  <c r="EE75" i="13"/>
  <c r="ED75" i="13"/>
  <c r="EC75" i="13"/>
  <c r="EB75" i="13"/>
  <c r="EA75" i="13"/>
  <c r="DZ75" i="13"/>
  <c r="DY75" i="13"/>
  <c r="DX75" i="13"/>
  <c r="DW75" i="13"/>
  <c r="DV75" i="13"/>
  <c r="DU75" i="13"/>
  <c r="DT75" i="13"/>
  <c r="EF74" i="13"/>
  <c r="EE74" i="13"/>
  <c r="ED74" i="13"/>
  <c r="EC74" i="13"/>
  <c r="EB74" i="13"/>
  <c r="EA74" i="13"/>
  <c r="DZ74" i="13"/>
  <c r="DY74" i="13"/>
  <c r="DX74" i="13"/>
  <c r="DW74" i="13"/>
  <c r="DV74" i="13"/>
  <c r="DU74" i="13"/>
  <c r="DT74" i="13"/>
  <c r="EF73" i="13"/>
  <c r="EE73" i="13"/>
  <c r="ED73" i="13"/>
  <c r="EC73" i="13"/>
  <c r="EB73" i="13"/>
  <c r="EA73" i="13"/>
  <c r="DZ73" i="13"/>
  <c r="DY73" i="13"/>
  <c r="DX73" i="13"/>
  <c r="DW73" i="13"/>
  <c r="DV73" i="13"/>
  <c r="DU73" i="13"/>
  <c r="DT73" i="13"/>
  <c r="EF49" i="13"/>
  <c r="EE49" i="13"/>
  <c r="ED49" i="13"/>
  <c r="EC49" i="13"/>
  <c r="EB49" i="13"/>
  <c r="EA49" i="13"/>
  <c r="DZ49" i="13"/>
  <c r="DY49" i="13"/>
  <c r="DX49" i="13"/>
  <c r="DW49" i="13"/>
  <c r="DV49" i="13"/>
  <c r="DU49" i="13"/>
  <c r="DT49" i="13"/>
  <c r="EF48" i="13"/>
  <c r="EE48" i="13"/>
  <c r="ED48" i="13"/>
  <c r="EC48" i="13"/>
  <c r="EB48" i="13"/>
  <c r="EA48" i="13"/>
  <c r="DZ48" i="13"/>
  <c r="DY48" i="13"/>
  <c r="DX48" i="13"/>
  <c r="DW48" i="13"/>
  <c r="DV48" i="13"/>
  <c r="DU48" i="13"/>
  <c r="DT48" i="13"/>
  <c r="EF47" i="13"/>
  <c r="EE47" i="13"/>
  <c r="ED47" i="13"/>
  <c r="EC47" i="13"/>
  <c r="EB47" i="13"/>
  <c r="EA47" i="13"/>
  <c r="DZ47" i="13"/>
  <c r="DY47" i="13"/>
  <c r="DX47" i="13"/>
  <c r="DW47" i="13"/>
  <c r="DV47" i="13"/>
  <c r="DU47" i="13"/>
  <c r="DT47" i="13"/>
  <c r="EF46" i="13"/>
  <c r="EE46" i="13"/>
  <c r="ED46" i="13"/>
  <c r="EC46" i="13"/>
  <c r="EB46" i="13"/>
  <c r="EA46" i="13"/>
  <c r="DZ46" i="13"/>
  <c r="DY46" i="13"/>
  <c r="DX46" i="13"/>
  <c r="DW46" i="13"/>
  <c r="DV46" i="13"/>
  <c r="DU46" i="13"/>
  <c r="DT46" i="13"/>
  <c r="EF22" i="13"/>
  <c r="EE22" i="13"/>
  <c r="ED22" i="13"/>
  <c r="EC22" i="13"/>
  <c r="EB22" i="13"/>
  <c r="EA22" i="13"/>
  <c r="DZ22" i="13"/>
  <c r="DY22" i="13"/>
  <c r="DX22" i="13"/>
  <c r="DW22" i="13"/>
  <c r="DV22" i="13"/>
  <c r="DU22" i="13"/>
  <c r="DT22" i="13"/>
  <c r="EF21" i="13"/>
  <c r="EE21" i="13"/>
  <c r="ED21" i="13"/>
  <c r="EC21" i="13"/>
  <c r="EB21" i="13"/>
  <c r="EA21" i="13"/>
  <c r="DZ21" i="13"/>
  <c r="DY21" i="13"/>
  <c r="DX21" i="13"/>
  <c r="DW21" i="13"/>
  <c r="DV21" i="13"/>
  <c r="DU21" i="13"/>
  <c r="DT21" i="13"/>
  <c r="EF20" i="13"/>
  <c r="EE20" i="13"/>
  <c r="ED20" i="13"/>
  <c r="EC20" i="13"/>
  <c r="EB20" i="13"/>
  <c r="EA20" i="13"/>
  <c r="DZ20" i="13"/>
  <c r="DY20" i="13"/>
  <c r="DX20" i="13"/>
  <c r="DW20" i="13"/>
  <c r="DV20" i="13"/>
  <c r="DU20" i="13"/>
  <c r="DT20" i="13"/>
  <c r="EF19" i="13"/>
  <c r="EE19" i="13"/>
  <c r="ED19" i="13"/>
  <c r="EC19" i="13"/>
  <c r="EB19" i="13"/>
  <c r="EA19" i="13"/>
  <c r="DZ19" i="13"/>
  <c r="DY19" i="13"/>
  <c r="DX19" i="13"/>
  <c r="DW19" i="13"/>
  <c r="DV19" i="13"/>
  <c r="DU19" i="13"/>
  <c r="DT19" i="13"/>
  <c r="DQ22" i="13"/>
  <c r="DP22" i="13"/>
  <c r="DO22" i="13"/>
  <c r="DN22" i="13"/>
  <c r="DM22" i="13"/>
  <c r="DL22" i="13"/>
  <c r="DK22" i="13"/>
  <c r="DJ22" i="13"/>
  <c r="DI22" i="13"/>
  <c r="DH22" i="13"/>
  <c r="DG22" i="13"/>
  <c r="DF22" i="13"/>
  <c r="DE22" i="13"/>
  <c r="DQ21" i="13"/>
  <c r="DP21" i="13"/>
  <c r="DO21" i="13"/>
  <c r="DN21" i="13"/>
  <c r="DM21" i="13"/>
  <c r="DL21" i="13"/>
  <c r="DK21" i="13"/>
  <c r="DJ21" i="13"/>
  <c r="DI21" i="13"/>
  <c r="DH21" i="13"/>
  <c r="DG21" i="13"/>
  <c r="DF21" i="13"/>
  <c r="DE21" i="13"/>
  <c r="DQ20" i="13"/>
  <c r="DP20" i="13"/>
  <c r="DO20" i="13"/>
  <c r="DN20" i="13"/>
  <c r="DM20" i="13"/>
  <c r="DL20" i="13"/>
  <c r="DK20" i="13"/>
  <c r="DJ20" i="13"/>
  <c r="DI20" i="13"/>
  <c r="DH20" i="13"/>
  <c r="DG20" i="13"/>
  <c r="DF20" i="13"/>
  <c r="DE20" i="13"/>
  <c r="DQ19" i="13"/>
  <c r="DP19" i="13"/>
  <c r="DO19" i="13"/>
  <c r="DN19" i="13"/>
  <c r="DM19" i="13"/>
  <c r="DL19" i="13"/>
  <c r="DK19" i="13"/>
  <c r="DJ19" i="13"/>
  <c r="DI19" i="13"/>
  <c r="DH19" i="13"/>
  <c r="DG19" i="13"/>
  <c r="DF19" i="13"/>
  <c r="DE19" i="13"/>
  <c r="DA14" i="13"/>
  <c r="CZ14" i="13"/>
  <c r="CY14" i="13"/>
  <c r="CX14" i="13"/>
  <c r="CW14" i="13"/>
  <c r="CV14" i="13"/>
  <c r="CU14" i="13"/>
  <c r="CT14" i="13"/>
  <c r="CS14" i="13"/>
  <c r="CR14" i="13"/>
  <c r="CQ14" i="13"/>
  <c r="CP14" i="13"/>
  <c r="DA13" i="13"/>
  <c r="CZ13" i="13"/>
  <c r="CY13" i="13"/>
  <c r="CX13" i="13"/>
  <c r="CW13" i="13"/>
  <c r="CV13" i="13"/>
  <c r="CU13" i="13"/>
  <c r="CT13" i="13"/>
  <c r="CS13" i="13"/>
  <c r="CR13" i="13"/>
  <c r="CQ13" i="13"/>
  <c r="CP13" i="13"/>
  <c r="DA12" i="13"/>
  <c r="CZ12" i="13"/>
  <c r="CY12" i="13"/>
  <c r="CX12" i="13"/>
  <c r="CW12" i="13"/>
  <c r="CV12" i="13"/>
  <c r="CU12" i="13"/>
  <c r="CT12" i="13"/>
  <c r="CS12" i="13"/>
  <c r="CR12" i="13"/>
  <c r="CQ12" i="13"/>
  <c r="CP12" i="13"/>
  <c r="DA11" i="13"/>
  <c r="CZ11" i="13"/>
  <c r="CY11" i="13"/>
  <c r="CX11" i="13"/>
  <c r="CW11" i="13"/>
  <c r="CV11" i="13"/>
  <c r="CU11" i="13"/>
  <c r="CT11" i="13"/>
  <c r="CS11" i="13"/>
  <c r="CR11" i="13"/>
  <c r="CQ11" i="13"/>
  <c r="CP11" i="13"/>
  <c r="DA6" i="13"/>
  <c r="CZ6" i="13"/>
  <c r="CY6" i="13"/>
  <c r="CX6" i="13"/>
  <c r="CW6" i="13"/>
  <c r="CV6" i="13"/>
  <c r="CU6" i="13"/>
  <c r="CT6" i="13"/>
  <c r="CS6" i="13"/>
  <c r="CR6" i="13"/>
  <c r="CQ6" i="13"/>
  <c r="CP6" i="13"/>
  <c r="DA5" i="13"/>
  <c r="CZ5" i="13"/>
  <c r="CY5" i="13"/>
  <c r="CX5" i="13"/>
  <c r="CW5" i="13"/>
  <c r="CV5" i="13"/>
  <c r="CU5" i="13"/>
  <c r="CT5" i="13"/>
  <c r="CS5" i="13"/>
  <c r="CR5" i="13"/>
  <c r="CQ5" i="13"/>
  <c r="CP5" i="13"/>
  <c r="DA4" i="13"/>
  <c r="CZ4" i="13"/>
  <c r="CY4" i="13"/>
  <c r="CX4" i="13"/>
  <c r="CW4" i="13"/>
  <c r="CV4" i="13"/>
  <c r="CU4" i="13"/>
  <c r="CT4" i="13"/>
  <c r="CS4" i="13"/>
  <c r="CR4" i="13"/>
  <c r="CQ4" i="13"/>
  <c r="CP4" i="13"/>
  <c r="DA3" i="13"/>
  <c r="CZ3" i="13"/>
  <c r="CY3" i="13"/>
  <c r="CX3" i="13"/>
  <c r="CW3" i="13"/>
  <c r="CV3" i="13"/>
  <c r="CU3" i="13"/>
  <c r="CT3" i="13"/>
  <c r="CS3" i="13"/>
  <c r="CR3" i="13"/>
  <c r="CQ3" i="13"/>
  <c r="CP3" i="13"/>
  <c r="BU133" i="13"/>
  <c r="BT133" i="13"/>
  <c r="BS133" i="13"/>
  <c r="BR133" i="13"/>
  <c r="BQ133" i="13"/>
  <c r="BP133" i="13"/>
  <c r="BO133" i="13"/>
  <c r="BN133" i="13"/>
  <c r="BM133" i="13"/>
  <c r="BL133" i="13"/>
  <c r="BK133" i="13"/>
  <c r="BJ133" i="13"/>
  <c r="BI133" i="13"/>
  <c r="BU132" i="13"/>
  <c r="BT132" i="13"/>
  <c r="BS132" i="13"/>
  <c r="BR132" i="13"/>
  <c r="BQ132" i="13"/>
  <c r="BP132" i="13"/>
  <c r="BO132" i="13"/>
  <c r="BN132" i="13"/>
  <c r="BM132" i="13"/>
  <c r="BL132" i="13"/>
  <c r="BK132" i="13"/>
  <c r="BJ132" i="13"/>
  <c r="BI132" i="13"/>
  <c r="BU49" i="13"/>
  <c r="BT49" i="13"/>
  <c r="BS49" i="13"/>
  <c r="BR49" i="13"/>
  <c r="BQ49" i="13"/>
  <c r="BP49" i="13"/>
  <c r="BO49" i="13"/>
  <c r="BN49" i="13"/>
  <c r="BM49" i="13"/>
  <c r="BL49" i="13"/>
  <c r="BK49" i="13"/>
  <c r="BJ49" i="13"/>
  <c r="BU48" i="13"/>
  <c r="BT48" i="13"/>
  <c r="BS48" i="13"/>
  <c r="BR48" i="13"/>
  <c r="BQ48" i="13"/>
  <c r="BP48" i="13"/>
  <c r="BO48" i="13"/>
  <c r="BN48" i="13"/>
  <c r="BM48" i="13"/>
  <c r="BL48" i="13"/>
  <c r="BK48" i="13"/>
  <c r="BJ48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U46" i="13"/>
  <c r="BT46" i="13"/>
  <c r="BS46" i="13"/>
  <c r="BR46" i="13"/>
  <c r="BQ46" i="13"/>
  <c r="BP46" i="13"/>
  <c r="BO46" i="13"/>
  <c r="BN46" i="13"/>
  <c r="BM46" i="13"/>
  <c r="BL46" i="13"/>
  <c r="BK46" i="13"/>
  <c r="BJ46" i="13"/>
  <c r="BF49" i="13"/>
  <c r="BE49" i="13"/>
  <c r="BD49" i="13"/>
  <c r="BC49" i="13"/>
  <c r="BB49" i="13"/>
  <c r="BA49" i="13"/>
  <c r="AZ49" i="13"/>
  <c r="AY49" i="13"/>
  <c r="AX49" i="13"/>
  <c r="AW49" i="13"/>
  <c r="AV49" i="13"/>
  <c r="AU49" i="13"/>
  <c r="AT49" i="13"/>
  <c r="BF48" i="13"/>
  <c r="BE48" i="13"/>
  <c r="BD48" i="13"/>
  <c r="BC48" i="13"/>
  <c r="BB48" i="13"/>
  <c r="BA48" i="13"/>
  <c r="AZ48" i="13"/>
  <c r="AY48" i="13"/>
  <c r="AX48" i="13"/>
  <c r="AW48" i="13"/>
  <c r="AV48" i="13"/>
  <c r="AU48" i="13"/>
  <c r="AT48" i="13"/>
  <c r="BF47" i="13"/>
  <c r="BE47" i="13"/>
  <c r="BD47" i="13"/>
  <c r="BC47" i="13"/>
  <c r="BB47" i="13"/>
  <c r="BA47" i="13"/>
  <c r="AZ47" i="13"/>
  <c r="AY47" i="13"/>
  <c r="AX47" i="13"/>
  <c r="AW47" i="13"/>
  <c r="AV47" i="13"/>
  <c r="AU47" i="13"/>
  <c r="AT47" i="13"/>
  <c r="BF46" i="13"/>
  <c r="AU22" i="13" s="1"/>
  <c r="BE46" i="13"/>
  <c r="BD46" i="13"/>
  <c r="BC46" i="13"/>
  <c r="BB46" i="13"/>
  <c r="BA46" i="13"/>
  <c r="AZ46" i="13"/>
  <c r="AY46" i="13"/>
  <c r="AX46" i="13"/>
  <c r="AW46" i="13"/>
  <c r="AV46" i="13"/>
  <c r="AU46" i="13"/>
  <c r="AT46" i="13"/>
  <c r="AO49" i="13"/>
  <c r="AN49" i="13"/>
  <c r="AM49" i="13"/>
  <c r="AL49" i="13"/>
  <c r="AK49" i="13"/>
  <c r="AJ49" i="13"/>
  <c r="AI49" i="13"/>
  <c r="AH49" i="13"/>
  <c r="AG49" i="13"/>
  <c r="AF49" i="13"/>
  <c r="AE49" i="13"/>
  <c r="AD49" i="13"/>
  <c r="AO48" i="13"/>
  <c r="AN48" i="13"/>
  <c r="AM48" i="13"/>
  <c r="AL48" i="13"/>
  <c r="AK48" i="13"/>
  <c r="AJ48" i="13"/>
  <c r="AI48" i="13"/>
  <c r="AH48" i="13"/>
  <c r="AG48" i="13"/>
  <c r="AF48" i="13"/>
  <c r="AE48" i="13"/>
  <c r="AD48" i="13"/>
  <c r="AO47" i="13"/>
  <c r="AN47" i="13"/>
  <c r="AM47" i="13"/>
  <c r="AL47" i="13"/>
  <c r="AK47" i="13"/>
  <c r="AJ47" i="13"/>
  <c r="AI47" i="13"/>
  <c r="AH47" i="13"/>
  <c r="AG47" i="13"/>
  <c r="AF47" i="13"/>
  <c r="AE47" i="13"/>
  <c r="AD47" i="13"/>
  <c r="AO46" i="13"/>
  <c r="AN46" i="13"/>
  <c r="AM46" i="13"/>
  <c r="AL46" i="13"/>
  <c r="AK46" i="13"/>
  <c r="AJ46" i="13"/>
  <c r="AI46" i="13"/>
  <c r="AH46" i="13"/>
  <c r="AG46" i="13"/>
  <c r="AF46" i="13"/>
  <c r="AE46" i="13"/>
  <c r="AD46" i="13"/>
  <c r="F1" i="13"/>
  <c r="BM22" i="13" l="1"/>
  <c r="AE22" i="13"/>
  <c r="DB3" i="13"/>
  <c r="CA22" i="13" s="1"/>
  <c r="DB4" i="13"/>
  <c r="DB5" i="13"/>
  <c r="DB6" i="13"/>
  <c r="CL78" i="13" s="1"/>
  <c r="DB11" i="13"/>
  <c r="DB12" i="13"/>
  <c r="DB13" i="13"/>
  <c r="DB14" i="13"/>
  <c r="CP19" i="13"/>
  <c r="BZ75" i="13"/>
  <c r="Y49" i="13" l="1"/>
  <c r="X49" i="13"/>
  <c r="W49" i="13"/>
  <c r="V49" i="13"/>
  <c r="U49" i="13"/>
  <c r="T49" i="13"/>
  <c r="S49" i="13"/>
  <c r="R49" i="13"/>
  <c r="Q49" i="13"/>
  <c r="P49" i="13"/>
  <c r="O49" i="13"/>
  <c r="N49" i="13"/>
  <c r="Y48" i="13"/>
  <c r="X48" i="13"/>
  <c r="W48" i="13"/>
  <c r="V48" i="13"/>
  <c r="U48" i="13"/>
  <c r="T48" i="13"/>
  <c r="S48" i="13"/>
  <c r="R48" i="13"/>
  <c r="Q48" i="13"/>
  <c r="P48" i="13"/>
  <c r="O48" i="13"/>
  <c r="N48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Y46" i="13"/>
  <c r="X46" i="13"/>
  <c r="W46" i="13"/>
  <c r="V46" i="13"/>
  <c r="U46" i="13"/>
  <c r="T46" i="13"/>
  <c r="S46" i="13"/>
  <c r="R46" i="13"/>
  <c r="Q46" i="13"/>
  <c r="P46" i="13"/>
  <c r="O46" i="13"/>
  <c r="N46" i="13"/>
  <c r="Z46" i="13" l="1"/>
  <c r="O22" i="13" s="1"/>
  <c r="Z47" i="13"/>
  <c r="Z48" i="13"/>
  <c r="Z49" i="13"/>
  <c r="AB242" i="25" l="1"/>
  <c r="X242" i="25"/>
  <c r="T242" i="25"/>
  <c r="AR211" i="25"/>
  <c r="AN211" i="25"/>
  <c r="BU180" i="25"/>
  <c r="BG180" i="25"/>
  <c r="BE180" i="25"/>
  <c r="BD180" i="25"/>
  <c r="BC180" i="25"/>
  <c r="AZ180" i="25"/>
  <c r="AU169" i="25"/>
  <c r="AU165" i="25"/>
  <c r="AU162" i="25"/>
  <c r="AS180" i="25"/>
  <c r="AQ180" i="25"/>
  <c r="AN180" i="25"/>
  <c r="AM180" i="25"/>
  <c r="AK180" i="25"/>
  <c r="AE174" i="25"/>
  <c r="AE160" i="25"/>
  <c r="AC180" i="25"/>
  <c r="AB180" i="25"/>
  <c r="AA180" i="25"/>
  <c r="Y180" i="25"/>
  <c r="X180" i="25"/>
  <c r="Z180" i="25"/>
  <c r="AD180" i="25"/>
  <c r="AC59" i="25"/>
  <c r="AB59" i="25"/>
  <c r="AD29" i="25"/>
  <c r="AA29" i="25"/>
  <c r="U29" i="25"/>
  <c r="S452" i="25"/>
  <c r="S449" i="25"/>
  <c r="S448" i="25"/>
  <c r="S441" i="25"/>
  <c r="S437" i="25"/>
  <c r="S433" i="25"/>
  <c r="S409" i="25"/>
  <c r="S405" i="25"/>
  <c r="S401" i="25"/>
  <c r="S392" i="25"/>
  <c r="S391" i="25"/>
  <c r="S388" i="25"/>
  <c r="S387" i="25"/>
  <c r="S383" i="25"/>
  <c r="S380" i="25"/>
  <c r="S379" i="25"/>
  <c r="S376" i="25"/>
  <c r="S375" i="25"/>
  <c r="S372" i="25"/>
  <c r="S371" i="25"/>
  <c r="S368" i="25"/>
  <c r="S367" i="25"/>
  <c r="S384" i="25"/>
  <c r="S361" i="25"/>
  <c r="S358" i="25"/>
  <c r="S357" i="25"/>
  <c r="S349" i="25"/>
  <c r="S345" i="25"/>
  <c r="S339" i="25"/>
  <c r="S353" i="25"/>
  <c r="N332" i="25"/>
  <c r="M332" i="25"/>
  <c r="L332" i="25"/>
  <c r="K332" i="25"/>
  <c r="J332" i="25"/>
  <c r="I332" i="25"/>
  <c r="H332" i="25"/>
  <c r="G332" i="25"/>
  <c r="F332" i="25"/>
  <c r="E332" i="25"/>
  <c r="C332" i="25"/>
  <c r="N331" i="25"/>
  <c r="M331" i="25"/>
  <c r="L331" i="25"/>
  <c r="K331" i="25"/>
  <c r="J331" i="25"/>
  <c r="I331" i="25"/>
  <c r="H331" i="25"/>
  <c r="G331" i="25"/>
  <c r="F331" i="25"/>
  <c r="E331" i="25"/>
  <c r="C331" i="25"/>
  <c r="N330" i="25"/>
  <c r="M330" i="25"/>
  <c r="L330" i="25"/>
  <c r="K330" i="25"/>
  <c r="J330" i="25"/>
  <c r="I330" i="25"/>
  <c r="H330" i="25"/>
  <c r="G330" i="25"/>
  <c r="F330" i="25"/>
  <c r="E330" i="25"/>
  <c r="C330" i="25"/>
  <c r="S330" i="25" s="1"/>
  <c r="N329" i="25"/>
  <c r="M329" i="25"/>
  <c r="L329" i="25"/>
  <c r="K329" i="25"/>
  <c r="J329" i="25"/>
  <c r="I329" i="25"/>
  <c r="H329" i="25"/>
  <c r="G329" i="25"/>
  <c r="F329" i="25"/>
  <c r="E329" i="25"/>
  <c r="C329" i="25"/>
  <c r="S329" i="25" s="1"/>
  <c r="N328" i="25"/>
  <c r="M328" i="25"/>
  <c r="L328" i="25"/>
  <c r="K328" i="25"/>
  <c r="J328" i="25"/>
  <c r="I328" i="25"/>
  <c r="H328" i="25"/>
  <c r="G328" i="25"/>
  <c r="F328" i="25"/>
  <c r="E328" i="25"/>
  <c r="C328" i="25"/>
  <c r="N327" i="25"/>
  <c r="M327" i="25"/>
  <c r="L327" i="25"/>
  <c r="K327" i="25"/>
  <c r="J327" i="25"/>
  <c r="I327" i="25"/>
  <c r="H327" i="25"/>
  <c r="G327" i="25"/>
  <c r="F327" i="25"/>
  <c r="E327" i="25"/>
  <c r="C327" i="25"/>
  <c r="N326" i="25"/>
  <c r="M326" i="25"/>
  <c r="L326" i="25"/>
  <c r="K326" i="25"/>
  <c r="J326" i="25"/>
  <c r="I326" i="25"/>
  <c r="H326" i="25"/>
  <c r="G326" i="25"/>
  <c r="F326" i="25"/>
  <c r="E326" i="25"/>
  <c r="C326" i="25"/>
  <c r="N325" i="25"/>
  <c r="M325" i="25"/>
  <c r="L325" i="25"/>
  <c r="K325" i="25"/>
  <c r="J325" i="25"/>
  <c r="I325" i="25"/>
  <c r="H325" i="25"/>
  <c r="G325" i="25"/>
  <c r="F325" i="25"/>
  <c r="E325" i="25"/>
  <c r="C325" i="25"/>
  <c r="S325" i="25" s="1"/>
  <c r="N324" i="25"/>
  <c r="M324" i="25"/>
  <c r="L324" i="25"/>
  <c r="K324" i="25"/>
  <c r="J324" i="25"/>
  <c r="I324" i="25"/>
  <c r="H324" i="25"/>
  <c r="G324" i="25"/>
  <c r="F324" i="25"/>
  <c r="E324" i="25"/>
  <c r="C324" i="25"/>
  <c r="N323" i="25"/>
  <c r="M323" i="25"/>
  <c r="L323" i="25"/>
  <c r="K323" i="25"/>
  <c r="J323" i="25"/>
  <c r="I323" i="25"/>
  <c r="H323" i="25"/>
  <c r="G323" i="25"/>
  <c r="F323" i="25"/>
  <c r="E323" i="25"/>
  <c r="C323" i="25"/>
  <c r="N322" i="25"/>
  <c r="M322" i="25"/>
  <c r="L322" i="25"/>
  <c r="K322" i="25"/>
  <c r="J322" i="25"/>
  <c r="I322" i="25"/>
  <c r="H322" i="25"/>
  <c r="G322" i="25"/>
  <c r="F322" i="25"/>
  <c r="E322" i="25"/>
  <c r="C322" i="25"/>
  <c r="S322" i="25" s="1"/>
  <c r="N321" i="25"/>
  <c r="M321" i="25"/>
  <c r="L321" i="25"/>
  <c r="K321" i="25"/>
  <c r="J321" i="25"/>
  <c r="I321" i="25"/>
  <c r="H321" i="25"/>
  <c r="G321" i="25"/>
  <c r="F321" i="25"/>
  <c r="E321" i="25"/>
  <c r="C321" i="25"/>
  <c r="S321" i="25" s="1"/>
  <c r="N320" i="25"/>
  <c r="M320" i="25"/>
  <c r="L320" i="25"/>
  <c r="K320" i="25"/>
  <c r="J320" i="25"/>
  <c r="I320" i="25"/>
  <c r="H320" i="25"/>
  <c r="G320" i="25"/>
  <c r="F320" i="25"/>
  <c r="E320" i="25"/>
  <c r="C320" i="25"/>
  <c r="N319" i="25"/>
  <c r="M319" i="25"/>
  <c r="L319" i="25"/>
  <c r="K319" i="25"/>
  <c r="J319" i="25"/>
  <c r="I319" i="25"/>
  <c r="H319" i="25"/>
  <c r="G319" i="25"/>
  <c r="F319" i="25"/>
  <c r="E319" i="25"/>
  <c r="C319" i="25"/>
  <c r="N318" i="25"/>
  <c r="M318" i="25"/>
  <c r="L318" i="25"/>
  <c r="K318" i="25"/>
  <c r="J318" i="25"/>
  <c r="I318" i="25"/>
  <c r="H318" i="25"/>
  <c r="G318" i="25"/>
  <c r="F318" i="25"/>
  <c r="E318" i="25"/>
  <c r="C318" i="25"/>
  <c r="S318" i="25" s="1"/>
  <c r="N317" i="25"/>
  <c r="M317" i="25"/>
  <c r="L317" i="25"/>
  <c r="K317" i="25"/>
  <c r="J317" i="25"/>
  <c r="I317" i="25"/>
  <c r="H317" i="25"/>
  <c r="G317" i="25"/>
  <c r="F317" i="25"/>
  <c r="E317" i="25"/>
  <c r="C317" i="25"/>
  <c r="N316" i="25"/>
  <c r="M316" i="25"/>
  <c r="L316" i="25"/>
  <c r="K316" i="25"/>
  <c r="J316" i="25"/>
  <c r="I316" i="25"/>
  <c r="H316" i="25"/>
  <c r="G316" i="25"/>
  <c r="F316" i="25"/>
  <c r="E316" i="25"/>
  <c r="C316" i="25"/>
  <c r="N315" i="25"/>
  <c r="M315" i="25"/>
  <c r="L315" i="25"/>
  <c r="K315" i="25"/>
  <c r="J315" i="25"/>
  <c r="I315" i="25"/>
  <c r="H315" i="25"/>
  <c r="G315" i="25"/>
  <c r="F315" i="25"/>
  <c r="E315" i="25"/>
  <c r="C315" i="25"/>
  <c r="N314" i="25"/>
  <c r="M314" i="25"/>
  <c r="L314" i="25"/>
  <c r="K314" i="25"/>
  <c r="J314" i="25"/>
  <c r="I314" i="25"/>
  <c r="H314" i="25"/>
  <c r="G314" i="25"/>
  <c r="F314" i="25"/>
  <c r="E314" i="25"/>
  <c r="C314" i="25"/>
  <c r="S314" i="25" s="1"/>
  <c r="N313" i="25"/>
  <c r="M313" i="25"/>
  <c r="L313" i="25"/>
  <c r="K313" i="25"/>
  <c r="J313" i="25"/>
  <c r="I313" i="25"/>
  <c r="H313" i="25"/>
  <c r="G313" i="25"/>
  <c r="F313" i="25"/>
  <c r="E313" i="25"/>
  <c r="C313" i="25"/>
  <c r="N312" i="25"/>
  <c r="M312" i="25"/>
  <c r="L312" i="25"/>
  <c r="K312" i="25"/>
  <c r="J312" i="25"/>
  <c r="I312" i="25"/>
  <c r="H312" i="25"/>
  <c r="G312" i="25"/>
  <c r="F312" i="25"/>
  <c r="E312" i="25"/>
  <c r="C312" i="25"/>
  <c r="N311" i="25"/>
  <c r="M311" i="25"/>
  <c r="L311" i="25"/>
  <c r="K311" i="25"/>
  <c r="J311" i="25"/>
  <c r="I311" i="25"/>
  <c r="H311" i="25"/>
  <c r="G311" i="25"/>
  <c r="F311" i="25"/>
  <c r="E311" i="25"/>
  <c r="C311" i="25"/>
  <c r="N310" i="25"/>
  <c r="M310" i="25"/>
  <c r="L310" i="25"/>
  <c r="K310" i="25"/>
  <c r="J310" i="25"/>
  <c r="I310" i="25"/>
  <c r="H310" i="25"/>
  <c r="G310" i="25"/>
  <c r="F310" i="25"/>
  <c r="E310" i="25"/>
  <c r="C310" i="25"/>
  <c r="S310" i="25" s="1"/>
  <c r="N309" i="25"/>
  <c r="M309" i="25"/>
  <c r="L309" i="25"/>
  <c r="K309" i="25"/>
  <c r="J309" i="25"/>
  <c r="I309" i="25"/>
  <c r="H309" i="25"/>
  <c r="G309" i="25"/>
  <c r="F309" i="25"/>
  <c r="E309" i="25"/>
  <c r="C309" i="25"/>
  <c r="N308" i="25"/>
  <c r="M308" i="25"/>
  <c r="L308" i="25"/>
  <c r="K308" i="25"/>
  <c r="J308" i="25"/>
  <c r="I308" i="25"/>
  <c r="H308" i="25"/>
  <c r="G308" i="25"/>
  <c r="F308" i="25"/>
  <c r="E308" i="25"/>
  <c r="C308" i="25"/>
  <c r="N307" i="25"/>
  <c r="M307" i="25"/>
  <c r="L307" i="25"/>
  <c r="K307" i="25"/>
  <c r="J307" i="25"/>
  <c r="I307" i="25"/>
  <c r="H307" i="25"/>
  <c r="G307" i="25"/>
  <c r="F307" i="25"/>
  <c r="E307" i="25"/>
  <c r="C307" i="25"/>
  <c r="N306" i="25"/>
  <c r="M306" i="25"/>
  <c r="L306" i="25"/>
  <c r="K306" i="25"/>
  <c r="J306" i="25"/>
  <c r="I306" i="25"/>
  <c r="H306" i="25"/>
  <c r="G306" i="25"/>
  <c r="F306" i="25"/>
  <c r="E306" i="25"/>
  <c r="C306" i="25"/>
  <c r="S306" i="25" s="1"/>
  <c r="N305" i="25"/>
  <c r="M305" i="25"/>
  <c r="L305" i="25"/>
  <c r="K305" i="25"/>
  <c r="J305" i="25"/>
  <c r="I305" i="25"/>
  <c r="H305" i="25"/>
  <c r="G305" i="25"/>
  <c r="F305" i="25"/>
  <c r="E305" i="25"/>
  <c r="C305" i="25"/>
  <c r="S305" i="25" s="1"/>
  <c r="S326" i="25"/>
  <c r="AD301" i="25"/>
  <c r="AC301" i="25"/>
  <c r="AB301" i="25"/>
  <c r="AA301" i="25"/>
  <c r="Z301" i="25"/>
  <c r="Y301" i="25"/>
  <c r="X301" i="25"/>
  <c r="W301" i="25"/>
  <c r="V301" i="25"/>
  <c r="U301" i="25"/>
  <c r="S301" i="25"/>
  <c r="AD300" i="25"/>
  <c r="AC300" i="25"/>
  <c r="AB300" i="25"/>
  <c r="AA300" i="25"/>
  <c r="Z300" i="25"/>
  <c r="Y300" i="25"/>
  <c r="X300" i="25"/>
  <c r="W300" i="25"/>
  <c r="V300" i="25"/>
  <c r="U300" i="25"/>
  <c r="S300" i="25"/>
  <c r="C300" i="25" s="1"/>
  <c r="AD299" i="25"/>
  <c r="AC299" i="25"/>
  <c r="AB299" i="25"/>
  <c r="AA299" i="25"/>
  <c r="Z299" i="25"/>
  <c r="Y299" i="25"/>
  <c r="X299" i="25"/>
  <c r="W299" i="25"/>
  <c r="V299" i="25"/>
  <c r="U299" i="25"/>
  <c r="S299" i="25"/>
  <c r="AD298" i="25"/>
  <c r="AC298" i="25"/>
  <c r="AB298" i="25"/>
  <c r="AA298" i="25"/>
  <c r="Z298" i="25"/>
  <c r="Y298" i="25"/>
  <c r="X298" i="25"/>
  <c r="W298" i="25"/>
  <c r="V298" i="25"/>
  <c r="U298" i="25"/>
  <c r="S298" i="25"/>
  <c r="C298" i="25" s="1"/>
  <c r="AD297" i="25"/>
  <c r="AC297" i="25"/>
  <c r="AB297" i="25"/>
  <c r="AA297" i="25"/>
  <c r="Z297" i="25"/>
  <c r="Y297" i="25"/>
  <c r="X297" i="25"/>
  <c r="W297" i="25"/>
  <c r="V297" i="25"/>
  <c r="U297" i="25"/>
  <c r="S297" i="25"/>
  <c r="AD296" i="25"/>
  <c r="AC296" i="25"/>
  <c r="AB296" i="25"/>
  <c r="AA296" i="25"/>
  <c r="Z296" i="25"/>
  <c r="Y296" i="25"/>
  <c r="X296" i="25"/>
  <c r="W296" i="25"/>
  <c r="V296" i="25"/>
  <c r="U296" i="25"/>
  <c r="S296" i="25"/>
  <c r="C296" i="25" s="1"/>
  <c r="AD295" i="25"/>
  <c r="AC295" i="25"/>
  <c r="AB295" i="25"/>
  <c r="AA295" i="25"/>
  <c r="Z295" i="25"/>
  <c r="Y295" i="25"/>
  <c r="X295" i="25"/>
  <c r="W295" i="25"/>
  <c r="V295" i="25"/>
  <c r="U295" i="25"/>
  <c r="S295" i="25"/>
  <c r="AD294" i="25"/>
  <c r="AC294" i="25"/>
  <c r="AB294" i="25"/>
  <c r="AA294" i="25"/>
  <c r="Z294" i="25"/>
  <c r="Y294" i="25"/>
  <c r="X294" i="25"/>
  <c r="W294" i="25"/>
  <c r="V294" i="25"/>
  <c r="U294" i="25"/>
  <c r="S294" i="25"/>
  <c r="C294" i="25" s="1"/>
  <c r="AD293" i="25"/>
  <c r="AC293" i="25"/>
  <c r="AB293" i="25"/>
  <c r="AA293" i="25"/>
  <c r="Z293" i="25"/>
  <c r="Y293" i="25"/>
  <c r="X293" i="25"/>
  <c r="W293" i="25"/>
  <c r="V293" i="25"/>
  <c r="U293" i="25"/>
  <c r="S293" i="25"/>
  <c r="AD292" i="25"/>
  <c r="AC292" i="25"/>
  <c r="AB292" i="25"/>
  <c r="AA292" i="25"/>
  <c r="Z292" i="25"/>
  <c r="Y292" i="25"/>
  <c r="X292" i="25"/>
  <c r="W292" i="25"/>
  <c r="V292" i="25"/>
  <c r="U292" i="25"/>
  <c r="S292" i="25"/>
  <c r="C292" i="25" s="1"/>
  <c r="AD291" i="25"/>
  <c r="AC291" i="25"/>
  <c r="AB291" i="25"/>
  <c r="AA291" i="25"/>
  <c r="Z291" i="25"/>
  <c r="Y291" i="25"/>
  <c r="X291" i="25"/>
  <c r="W291" i="25"/>
  <c r="V291" i="25"/>
  <c r="U291" i="25"/>
  <c r="S291" i="25"/>
  <c r="C291" i="25" s="1"/>
  <c r="AD290" i="25"/>
  <c r="AC290" i="25"/>
  <c r="AB290" i="25"/>
  <c r="AA290" i="25"/>
  <c r="Z290" i="25"/>
  <c r="Y290" i="25"/>
  <c r="X290" i="25"/>
  <c r="W290" i="25"/>
  <c r="V290" i="25"/>
  <c r="U290" i="25"/>
  <c r="S290" i="25"/>
  <c r="C290" i="25" s="1"/>
  <c r="AD289" i="25"/>
  <c r="AC289" i="25"/>
  <c r="AB289" i="25"/>
  <c r="AA289" i="25"/>
  <c r="Z289" i="25"/>
  <c r="Y289" i="25"/>
  <c r="X289" i="25"/>
  <c r="W289" i="25"/>
  <c r="V289" i="25"/>
  <c r="U289" i="25"/>
  <c r="S289" i="25"/>
  <c r="C289" i="25" s="1"/>
  <c r="AD288" i="25"/>
  <c r="AC288" i="25"/>
  <c r="AB288" i="25"/>
  <c r="AA288" i="25"/>
  <c r="Z288" i="25"/>
  <c r="Y288" i="25"/>
  <c r="X288" i="25"/>
  <c r="W288" i="25"/>
  <c r="V288" i="25"/>
  <c r="U288" i="25"/>
  <c r="S288" i="25"/>
  <c r="C288" i="25" s="1"/>
  <c r="AD287" i="25"/>
  <c r="AC287" i="25"/>
  <c r="AB287" i="25"/>
  <c r="AA287" i="25"/>
  <c r="Z287" i="25"/>
  <c r="Y287" i="25"/>
  <c r="X287" i="25"/>
  <c r="W287" i="25"/>
  <c r="V287" i="25"/>
  <c r="U287" i="25"/>
  <c r="S287" i="25"/>
  <c r="AD286" i="25"/>
  <c r="AC286" i="25"/>
  <c r="AB286" i="25"/>
  <c r="AA286" i="25"/>
  <c r="Z286" i="25"/>
  <c r="Y286" i="25"/>
  <c r="X286" i="25"/>
  <c r="W286" i="25"/>
  <c r="V286" i="25"/>
  <c r="U286" i="25"/>
  <c r="S286" i="25"/>
  <c r="C286" i="25" s="1"/>
  <c r="AD285" i="25"/>
  <c r="AC285" i="25"/>
  <c r="AB285" i="25"/>
  <c r="AA285" i="25"/>
  <c r="Z285" i="25"/>
  <c r="Y285" i="25"/>
  <c r="X285" i="25"/>
  <c r="W285" i="25"/>
  <c r="V285" i="25"/>
  <c r="U285" i="25"/>
  <c r="S285" i="25"/>
  <c r="C285" i="25" s="1"/>
  <c r="AD284" i="25"/>
  <c r="AC284" i="25"/>
  <c r="AB284" i="25"/>
  <c r="AA284" i="25"/>
  <c r="Z284" i="25"/>
  <c r="Y284" i="25"/>
  <c r="X284" i="25"/>
  <c r="W284" i="25"/>
  <c r="V284" i="25"/>
  <c r="U284" i="25"/>
  <c r="S284" i="25"/>
  <c r="C284" i="25" s="1"/>
  <c r="AD283" i="25"/>
  <c r="AC283" i="25"/>
  <c r="AB283" i="25"/>
  <c r="AA283" i="25"/>
  <c r="Z283" i="25"/>
  <c r="Y283" i="25"/>
  <c r="X283" i="25"/>
  <c r="W283" i="25"/>
  <c r="V283" i="25"/>
  <c r="U283" i="25"/>
  <c r="S283" i="25"/>
  <c r="AD282" i="25"/>
  <c r="AC282" i="25"/>
  <c r="AB282" i="25"/>
  <c r="AA282" i="25"/>
  <c r="Z282" i="25"/>
  <c r="Y282" i="25"/>
  <c r="X282" i="25"/>
  <c r="W282" i="25"/>
  <c r="V282" i="25"/>
  <c r="U282" i="25"/>
  <c r="S282" i="25"/>
  <c r="C282" i="25" s="1"/>
  <c r="AD281" i="25"/>
  <c r="AC281" i="25"/>
  <c r="AB281" i="25"/>
  <c r="AA281" i="25"/>
  <c r="Z281" i="25"/>
  <c r="Y281" i="25"/>
  <c r="X281" i="25"/>
  <c r="W281" i="25"/>
  <c r="V281" i="25"/>
  <c r="U281" i="25"/>
  <c r="S281" i="25"/>
  <c r="C281" i="25" s="1"/>
  <c r="AD280" i="25"/>
  <c r="AC280" i="25"/>
  <c r="AB280" i="25"/>
  <c r="AA280" i="25"/>
  <c r="Z280" i="25"/>
  <c r="Y280" i="25"/>
  <c r="X280" i="25"/>
  <c r="W280" i="25"/>
  <c r="V280" i="25"/>
  <c r="U280" i="25"/>
  <c r="S280" i="25"/>
  <c r="C280" i="25" s="1"/>
  <c r="AD279" i="25"/>
  <c r="AC279" i="25"/>
  <c r="AB279" i="25"/>
  <c r="AA279" i="25"/>
  <c r="Z279" i="25"/>
  <c r="Y279" i="25"/>
  <c r="X279" i="25"/>
  <c r="W279" i="25"/>
  <c r="V279" i="25"/>
  <c r="U279" i="25"/>
  <c r="S279" i="25"/>
  <c r="C279" i="25" s="1"/>
  <c r="AD278" i="25"/>
  <c r="AC278" i="25"/>
  <c r="AB278" i="25"/>
  <c r="AA278" i="25"/>
  <c r="Z278" i="25"/>
  <c r="Y278" i="25"/>
  <c r="X278" i="25"/>
  <c r="W278" i="25"/>
  <c r="V278" i="25"/>
  <c r="U278" i="25"/>
  <c r="S278" i="25"/>
  <c r="C278" i="25" s="1"/>
  <c r="AD277" i="25"/>
  <c r="AC277" i="25"/>
  <c r="AB277" i="25"/>
  <c r="AA277" i="25"/>
  <c r="Z277" i="25"/>
  <c r="Y277" i="25"/>
  <c r="X277" i="25"/>
  <c r="W277" i="25"/>
  <c r="V277" i="25"/>
  <c r="U277" i="25"/>
  <c r="S277" i="25"/>
  <c r="C277" i="25" s="1"/>
  <c r="AD276" i="25"/>
  <c r="AC276" i="25"/>
  <c r="AB276" i="25"/>
  <c r="AA276" i="25"/>
  <c r="Z276" i="25"/>
  <c r="Y276" i="25"/>
  <c r="X276" i="25"/>
  <c r="W276" i="25"/>
  <c r="V276" i="25"/>
  <c r="U276" i="25"/>
  <c r="S276" i="25"/>
  <c r="C276" i="25" s="1"/>
  <c r="AD275" i="25"/>
  <c r="AC275" i="25"/>
  <c r="AB275" i="25"/>
  <c r="AA275" i="25"/>
  <c r="Z275" i="25"/>
  <c r="Y275" i="25"/>
  <c r="X275" i="25"/>
  <c r="W275" i="25"/>
  <c r="V275" i="25"/>
  <c r="U275" i="25"/>
  <c r="S275" i="25"/>
  <c r="C275" i="25" s="1"/>
  <c r="AD271" i="25"/>
  <c r="AC271" i="25"/>
  <c r="AB271" i="25"/>
  <c r="AA271" i="25"/>
  <c r="Z271" i="25"/>
  <c r="Y271" i="25"/>
  <c r="X271" i="25"/>
  <c r="W271" i="25"/>
  <c r="V271" i="25"/>
  <c r="U271" i="25"/>
  <c r="S271" i="25"/>
  <c r="AD270" i="25"/>
  <c r="AC270" i="25"/>
  <c r="AB270" i="25"/>
  <c r="AA270" i="25"/>
  <c r="Z270" i="25"/>
  <c r="Y270" i="25"/>
  <c r="X270" i="25"/>
  <c r="W270" i="25"/>
  <c r="V270" i="25"/>
  <c r="U270" i="25"/>
  <c r="S270" i="25"/>
  <c r="C270" i="25" s="1"/>
  <c r="AD269" i="25"/>
  <c r="AC269" i="25"/>
  <c r="AB269" i="25"/>
  <c r="AA269" i="25"/>
  <c r="Z269" i="25"/>
  <c r="Y269" i="25"/>
  <c r="X269" i="25"/>
  <c r="W269" i="25"/>
  <c r="V269" i="25"/>
  <c r="U269" i="25"/>
  <c r="S269" i="25"/>
  <c r="C269" i="25" s="1"/>
  <c r="AD268" i="25"/>
  <c r="AC268" i="25"/>
  <c r="AB268" i="25"/>
  <c r="AA268" i="25"/>
  <c r="Z268" i="25"/>
  <c r="Y268" i="25"/>
  <c r="X268" i="25"/>
  <c r="W268" i="25"/>
  <c r="V268" i="25"/>
  <c r="U268" i="25"/>
  <c r="S268" i="25"/>
  <c r="AD267" i="25"/>
  <c r="AC267" i="25"/>
  <c r="AB267" i="25"/>
  <c r="AA267" i="25"/>
  <c r="Z267" i="25"/>
  <c r="Y267" i="25"/>
  <c r="X267" i="25"/>
  <c r="W267" i="25"/>
  <c r="V267" i="25"/>
  <c r="U267" i="25"/>
  <c r="S267" i="25"/>
  <c r="C267" i="25" s="1"/>
  <c r="AD266" i="25"/>
  <c r="AC266" i="25"/>
  <c r="AB266" i="25"/>
  <c r="AA266" i="25"/>
  <c r="Z266" i="25"/>
  <c r="Y266" i="25"/>
  <c r="X266" i="25"/>
  <c r="W266" i="25"/>
  <c r="V266" i="25"/>
  <c r="U266" i="25"/>
  <c r="S266" i="25"/>
  <c r="C266" i="25" s="1"/>
  <c r="AD265" i="25"/>
  <c r="AC265" i="25"/>
  <c r="AB265" i="25"/>
  <c r="AA265" i="25"/>
  <c r="Z265" i="25"/>
  <c r="Y265" i="25"/>
  <c r="X265" i="25"/>
  <c r="W265" i="25"/>
  <c r="V265" i="25"/>
  <c r="U265" i="25"/>
  <c r="S265" i="25"/>
  <c r="AD264" i="25"/>
  <c r="AC264" i="25"/>
  <c r="AB264" i="25"/>
  <c r="AA264" i="25"/>
  <c r="Z264" i="25"/>
  <c r="Y264" i="25"/>
  <c r="X264" i="25"/>
  <c r="W264" i="25"/>
  <c r="V264" i="25"/>
  <c r="U264" i="25"/>
  <c r="S264" i="25"/>
  <c r="C264" i="25" s="1"/>
  <c r="AD263" i="25"/>
  <c r="AC263" i="25"/>
  <c r="AB263" i="25"/>
  <c r="AA263" i="25"/>
  <c r="Z263" i="25"/>
  <c r="Y263" i="25"/>
  <c r="X263" i="25"/>
  <c r="W263" i="25"/>
  <c r="V263" i="25"/>
  <c r="U263" i="25"/>
  <c r="S263" i="25"/>
  <c r="C263" i="25" s="1"/>
  <c r="AD262" i="25"/>
  <c r="AC262" i="25"/>
  <c r="AB262" i="25"/>
  <c r="AA262" i="25"/>
  <c r="Z262" i="25"/>
  <c r="Y262" i="25"/>
  <c r="X262" i="25"/>
  <c r="W262" i="25"/>
  <c r="V262" i="25"/>
  <c r="U262" i="25"/>
  <c r="S262" i="25"/>
  <c r="C262" i="25" s="1"/>
  <c r="AD261" i="25"/>
  <c r="AC261" i="25"/>
  <c r="AB261" i="25"/>
  <c r="AA261" i="25"/>
  <c r="Z261" i="25"/>
  <c r="Y261" i="25"/>
  <c r="X261" i="25"/>
  <c r="W261" i="25"/>
  <c r="V261" i="25"/>
  <c r="U261" i="25"/>
  <c r="S261" i="25"/>
  <c r="C261" i="25" s="1"/>
  <c r="AD260" i="25"/>
  <c r="AC260" i="25"/>
  <c r="AB260" i="25"/>
  <c r="AA260" i="25"/>
  <c r="Z260" i="25"/>
  <c r="Y260" i="25"/>
  <c r="X260" i="25"/>
  <c r="W260" i="25"/>
  <c r="V260" i="25"/>
  <c r="U260" i="25"/>
  <c r="S260" i="25"/>
  <c r="AD259" i="25"/>
  <c r="AC259" i="25"/>
  <c r="AB259" i="25"/>
  <c r="AA259" i="25"/>
  <c r="Z259" i="25"/>
  <c r="Y259" i="25"/>
  <c r="X259" i="25"/>
  <c r="W259" i="25"/>
  <c r="V259" i="25"/>
  <c r="U259" i="25"/>
  <c r="S259" i="25"/>
  <c r="C259" i="25" s="1"/>
  <c r="AD258" i="25"/>
  <c r="AC258" i="25"/>
  <c r="AB258" i="25"/>
  <c r="AA258" i="25"/>
  <c r="Z258" i="25"/>
  <c r="Y258" i="25"/>
  <c r="X258" i="25"/>
  <c r="W258" i="25"/>
  <c r="V258" i="25"/>
  <c r="U258" i="25"/>
  <c r="S258" i="25"/>
  <c r="C258" i="25" s="1"/>
  <c r="AD257" i="25"/>
  <c r="AC257" i="25"/>
  <c r="AB257" i="25"/>
  <c r="AA257" i="25"/>
  <c r="Z257" i="25"/>
  <c r="Y257" i="25"/>
  <c r="X257" i="25"/>
  <c r="W257" i="25"/>
  <c r="V257" i="25"/>
  <c r="U257" i="25"/>
  <c r="S257" i="25"/>
  <c r="C257" i="25" s="1"/>
  <c r="AD256" i="25"/>
  <c r="AC256" i="25"/>
  <c r="AB256" i="25"/>
  <c r="AA256" i="25"/>
  <c r="Z256" i="25"/>
  <c r="Y256" i="25"/>
  <c r="X256" i="25"/>
  <c r="W256" i="25"/>
  <c r="V256" i="25"/>
  <c r="U256" i="25"/>
  <c r="S256" i="25"/>
  <c r="C256" i="25" s="1"/>
  <c r="AD255" i="25"/>
  <c r="AC255" i="25"/>
  <c r="AB255" i="25"/>
  <c r="AA255" i="25"/>
  <c r="Z255" i="25"/>
  <c r="Y255" i="25"/>
  <c r="X255" i="25"/>
  <c r="W255" i="25"/>
  <c r="V255" i="25"/>
  <c r="U255" i="25"/>
  <c r="S255" i="25"/>
  <c r="C255" i="25" s="1"/>
  <c r="AD254" i="25"/>
  <c r="AC254" i="25"/>
  <c r="AB254" i="25"/>
  <c r="AA254" i="25"/>
  <c r="Z254" i="25"/>
  <c r="Y254" i="25"/>
  <c r="X254" i="25"/>
  <c r="W254" i="25"/>
  <c r="V254" i="25"/>
  <c r="U254" i="25"/>
  <c r="S254" i="25"/>
  <c r="C254" i="25" s="1"/>
  <c r="AD253" i="25"/>
  <c r="AC253" i="25"/>
  <c r="AB253" i="25"/>
  <c r="AA253" i="25"/>
  <c r="Z253" i="25"/>
  <c r="Y253" i="25"/>
  <c r="X253" i="25"/>
  <c r="W253" i="25"/>
  <c r="V253" i="25"/>
  <c r="U253" i="25"/>
  <c r="S253" i="25"/>
  <c r="C253" i="25" s="1"/>
  <c r="AD252" i="25"/>
  <c r="AC252" i="25"/>
  <c r="AB252" i="25"/>
  <c r="AA252" i="25"/>
  <c r="Z252" i="25"/>
  <c r="Y252" i="25"/>
  <c r="X252" i="25"/>
  <c r="W252" i="25"/>
  <c r="V252" i="25"/>
  <c r="U252" i="25"/>
  <c r="S252" i="25"/>
  <c r="AD251" i="25"/>
  <c r="AC251" i="25"/>
  <c r="AB251" i="25"/>
  <c r="AA251" i="25"/>
  <c r="Z251" i="25"/>
  <c r="Y251" i="25"/>
  <c r="X251" i="25"/>
  <c r="W251" i="25"/>
  <c r="V251" i="25"/>
  <c r="U251" i="25"/>
  <c r="S251" i="25"/>
  <c r="AD250" i="25"/>
  <c r="AC250" i="25"/>
  <c r="AB250" i="25"/>
  <c r="AA250" i="25"/>
  <c r="Z250" i="25"/>
  <c r="Y250" i="25"/>
  <c r="X250" i="25"/>
  <c r="W250" i="25"/>
  <c r="V250" i="25"/>
  <c r="U250" i="25"/>
  <c r="S250" i="25"/>
  <c r="C250" i="25" s="1"/>
  <c r="AD249" i="25"/>
  <c r="AC249" i="25"/>
  <c r="AB249" i="25"/>
  <c r="AA249" i="25"/>
  <c r="Z249" i="25"/>
  <c r="Y249" i="25"/>
  <c r="X249" i="25"/>
  <c r="W249" i="25"/>
  <c r="V249" i="25"/>
  <c r="U249" i="25"/>
  <c r="S249" i="25"/>
  <c r="AD248" i="25"/>
  <c r="AC248" i="25"/>
  <c r="AB248" i="25"/>
  <c r="AA248" i="25"/>
  <c r="Z248" i="25"/>
  <c r="Y248" i="25"/>
  <c r="X248" i="25"/>
  <c r="W248" i="25"/>
  <c r="V248" i="25"/>
  <c r="U248" i="25"/>
  <c r="S248" i="25"/>
  <c r="C248" i="25" s="1"/>
  <c r="AD247" i="25"/>
  <c r="AC247" i="25"/>
  <c r="AB247" i="25"/>
  <c r="AA247" i="25"/>
  <c r="Z247" i="25"/>
  <c r="Y247" i="25"/>
  <c r="X247" i="25"/>
  <c r="W247" i="25"/>
  <c r="V247" i="25"/>
  <c r="U247" i="25"/>
  <c r="S247" i="25"/>
  <c r="C247" i="25" s="1"/>
  <c r="AD246" i="25"/>
  <c r="AC246" i="25"/>
  <c r="AB246" i="25"/>
  <c r="AA246" i="25"/>
  <c r="Z246" i="25"/>
  <c r="Y246" i="25"/>
  <c r="X246" i="25"/>
  <c r="W246" i="25"/>
  <c r="V246" i="25"/>
  <c r="U246" i="25"/>
  <c r="S246" i="25"/>
  <c r="C246" i="25" s="1"/>
  <c r="AD245" i="25"/>
  <c r="AC245" i="25"/>
  <c r="AB245" i="25"/>
  <c r="AA245" i="25"/>
  <c r="Z245" i="25"/>
  <c r="Y245" i="25"/>
  <c r="X245" i="25"/>
  <c r="W245" i="25"/>
  <c r="V245" i="25"/>
  <c r="U245" i="25"/>
  <c r="S245" i="25"/>
  <c r="C245" i="25" s="1"/>
  <c r="J211" i="25"/>
  <c r="CW16" i="13" s="1"/>
  <c r="N152" i="25"/>
  <c r="M152" i="25"/>
  <c r="M214" i="25" s="1"/>
  <c r="L152" i="25"/>
  <c r="L214" i="25" s="1"/>
  <c r="K152" i="25"/>
  <c r="J152" i="25"/>
  <c r="J214" i="25" s="1"/>
  <c r="I152" i="25"/>
  <c r="I214" i="25" s="1"/>
  <c r="H152" i="25"/>
  <c r="H214" i="25" s="1"/>
  <c r="G152" i="25"/>
  <c r="F152" i="25"/>
  <c r="E152" i="25"/>
  <c r="E214" i="25" s="1"/>
  <c r="C152" i="25"/>
  <c r="N179" i="25"/>
  <c r="N241" i="25" s="1"/>
  <c r="M179" i="25"/>
  <c r="L179" i="25"/>
  <c r="L241" i="25" s="1"/>
  <c r="K179" i="25"/>
  <c r="J179" i="25"/>
  <c r="J241" i="25" s="1"/>
  <c r="I179" i="25"/>
  <c r="I241" i="25" s="1"/>
  <c r="H179" i="25"/>
  <c r="H241" i="25" s="1"/>
  <c r="G179" i="25"/>
  <c r="F179" i="25"/>
  <c r="F241" i="25" s="1"/>
  <c r="E179" i="25"/>
  <c r="C179" i="25"/>
  <c r="N178" i="25"/>
  <c r="N240" i="25" s="1"/>
  <c r="M178" i="25"/>
  <c r="M240" i="25" s="1"/>
  <c r="L178" i="25"/>
  <c r="K178" i="25"/>
  <c r="J178" i="25"/>
  <c r="J240" i="25" s="1"/>
  <c r="I178" i="25"/>
  <c r="I240" i="25" s="1"/>
  <c r="H178" i="25"/>
  <c r="G178" i="25"/>
  <c r="F178" i="25"/>
  <c r="F240" i="25" s="1"/>
  <c r="E178" i="25"/>
  <c r="E240" i="25" s="1"/>
  <c r="C178" i="25"/>
  <c r="N177" i="25"/>
  <c r="N239" i="25" s="1"/>
  <c r="M177" i="25"/>
  <c r="M239" i="25" s="1"/>
  <c r="L177" i="25"/>
  <c r="L239" i="25" s="1"/>
  <c r="K177" i="25"/>
  <c r="J177" i="25"/>
  <c r="J239" i="25" s="1"/>
  <c r="I177" i="25"/>
  <c r="I239" i="25" s="1"/>
  <c r="H177" i="25"/>
  <c r="H239" i="25" s="1"/>
  <c r="G177" i="25"/>
  <c r="F177" i="25"/>
  <c r="F239" i="25" s="1"/>
  <c r="E177" i="25"/>
  <c r="E239" i="25" s="1"/>
  <c r="C177" i="25"/>
  <c r="N176" i="25"/>
  <c r="M176" i="25"/>
  <c r="M238" i="25" s="1"/>
  <c r="L176" i="25"/>
  <c r="L238" i="25" s="1"/>
  <c r="K176" i="25"/>
  <c r="J176" i="25"/>
  <c r="I176" i="25"/>
  <c r="I238" i="25" s="1"/>
  <c r="H176" i="25"/>
  <c r="H238" i="25" s="1"/>
  <c r="G176" i="25"/>
  <c r="F176" i="25"/>
  <c r="E176" i="25"/>
  <c r="E238" i="25" s="1"/>
  <c r="C176" i="25"/>
  <c r="BO176" i="25" s="1"/>
  <c r="N175" i="25"/>
  <c r="N237" i="25" s="1"/>
  <c r="M175" i="25"/>
  <c r="L175" i="25"/>
  <c r="L237" i="25" s="1"/>
  <c r="K175" i="25"/>
  <c r="J175" i="25"/>
  <c r="J237" i="25" s="1"/>
  <c r="I175" i="25"/>
  <c r="H175" i="25"/>
  <c r="H237" i="25" s="1"/>
  <c r="G175" i="25"/>
  <c r="F175" i="25"/>
  <c r="F237" i="25" s="1"/>
  <c r="E175" i="25"/>
  <c r="C175" i="25"/>
  <c r="N174" i="25"/>
  <c r="N236" i="25" s="1"/>
  <c r="M174" i="25"/>
  <c r="M236" i="25" s="1"/>
  <c r="L174" i="25"/>
  <c r="K174" i="25"/>
  <c r="J174" i="25"/>
  <c r="J236" i="25" s="1"/>
  <c r="I174" i="25"/>
  <c r="I236" i="25" s="1"/>
  <c r="H174" i="25"/>
  <c r="G174" i="25"/>
  <c r="F174" i="25"/>
  <c r="F236" i="25" s="1"/>
  <c r="E174" i="25"/>
  <c r="E236" i="25" s="1"/>
  <c r="C174" i="25"/>
  <c r="N173" i="25"/>
  <c r="N235" i="25" s="1"/>
  <c r="M173" i="25"/>
  <c r="M235" i="25" s="1"/>
  <c r="L173" i="25"/>
  <c r="L235" i="25" s="1"/>
  <c r="K173" i="25"/>
  <c r="J173" i="25"/>
  <c r="J235" i="25" s="1"/>
  <c r="I173" i="25"/>
  <c r="I235" i="25" s="1"/>
  <c r="H173" i="25"/>
  <c r="H235" i="25" s="1"/>
  <c r="G173" i="25"/>
  <c r="F173" i="25"/>
  <c r="F235" i="25" s="1"/>
  <c r="E173" i="25"/>
  <c r="E235" i="25" s="1"/>
  <c r="C173" i="25"/>
  <c r="N172" i="25"/>
  <c r="M172" i="25"/>
  <c r="M234" i="25" s="1"/>
  <c r="L172" i="25"/>
  <c r="L234" i="25" s="1"/>
  <c r="K172" i="25"/>
  <c r="J172" i="25"/>
  <c r="J234" i="25" s="1"/>
  <c r="I172" i="25"/>
  <c r="I234" i="25" s="1"/>
  <c r="H172" i="25"/>
  <c r="H234" i="25" s="1"/>
  <c r="G172" i="25"/>
  <c r="F172" i="25"/>
  <c r="E172" i="25"/>
  <c r="E234" i="25" s="1"/>
  <c r="C172" i="25"/>
  <c r="N171" i="25"/>
  <c r="N233" i="25" s="1"/>
  <c r="M171" i="25"/>
  <c r="L171" i="25"/>
  <c r="L233" i="25" s="1"/>
  <c r="K171" i="25"/>
  <c r="J171" i="25"/>
  <c r="J233" i="25" s="1"/>
  <c r="I171" i="25"/>
  <c r="H171" i="25"/>
  <c r="H233" i="25" s="1"/>
  <c r="G171" i="25"/>
  <c r="F171" i="25"/>
  <c r="F233" i="25" s="1"/>
  <c r="E171" i="25"/>
  <c r="E233" i="25" s="1"/>
  <c r="C171" i="25"/>
  <c r="N170" i="25"/>
  <c r="N232" i="25" s="1"/>
  <c r="M170" i="25"/>
  <c r="M232" i="25" s="1"/>
  <c r="L170" i="25"/>
  <c r="K170" i="25"/>
  <c r="J170" i="25"/>
  <c r="J232" i="25" s="1"/>
  <c r="I170" i="25"/>
  <c r="I232" i="25" s="1"/>
  <c r="H170" i="25"/>
  <c r="G170" i="25"/>
  <c r="F170" i="25"/>
  <c r="F232" i="25" s="1"/>
  <c r="E170" i="25"/>
  <c r="E232" i="25" s="1"/>
  <c r="C170" i="25"/>
  <c r="N169" i="25"/>
  <c r="N231" i="25" s="1"/>
  <c r="M169" i="25"/>
  <c r="M231" i="25" s="1"/>
  <c r="L169" i="25"/>
  <c r="L231" i="25" s="1"/>
  <c r="K169" i="25"/>
  <c r="J169" i="25"/>
  <c r="J231" i="25" s="1"/>
  <c r="I169" i="25"/>
  <c r="I231" i="25" s="1"/>
  <c r="H169" i="25"/>
  <c r="H231" i="25" s="1"/>
  <c r="G169" i="25"/>
  <c r="F169" i="25"/>
  <c r="F231" i="25" s="1"/>
  <c r="E169" i="25"/>
  <c r="E231" i="25" s="1"/>
  <c r="C169" i="25"/>
  <c r="N168" i="25"/>
  <c r="N230" i="25" s="1"/>
  <c r="M168" i="25"/>
  <c r="M230" i="25" s="1"/>
  <c r="L168" i="25"/>
  <c r="L230" i="25" s="1"/>
  <c r="K168" i="25"/>
  <c r="J168" i="25"/>
  <c r="I168" i="25"/>
  <c r="I230" i="25" s="1"/>
  <c r="H168" i="25"/>
  <c r="H230" i="25" s="1"/>
  <c r="G168" i="25"/>
  <c r="G230" i="25" s="1"/>
  <c r="F168" i="25"/>
  <c r="E168" i="25"/>
  <c r="E230" i="25" s="1"/>
  <c r="C168" i="25"/>
  <c r="BO168" i="25" s="1"/>
  <c r="N167" i="25"/>
  <c r="N229" i="25" s="1"/>
  <c r="M167" i="25"/>
  <c r="L167" i="25"/>
  <c r="L229" i="25" s="1"/>
  <c r="K167" i="25"/>
  <c r="J167" i="25"/>
  <c r="J229" i="25" s="1"/>
  <c r="I167" i="25"/>
  <c r="H167" i="25"/>
  <c r="H229" i="25" s="1"/>
  <c r="G167" i="25"/>
  <c r="F167" i="25"/>
  <c r="F229" i="25" s="1"/>
  <c r="E167" i="25"/>
  <c r="C167" i="25"/>
  <c r="N166" i="25"/>
  <c r="N228" i="25" s="1"/>
  <c r="M166" i="25"/>
  <c r="M228" i="25" s="1"/>
  <c r="L166" i="25"/>
  <c r="L228" i="25" s="1"/>
  <c r="K166" i="25"/>
  <c r="J166" i="25"/>
  <c r="J228" i="25" s="1"/>
  <c r="I166" i="25"/>
  <c r="I228" i="25" s="1"/>
  <c r="H166" i="25"/>
  <c r="G166" i="25"/>
  <c r="F166" i="25"/>
  <c r="F228" i="25" s="1"/>
  <c r="E166" i="25"/>
  <c r="E228" i="25" s="1"/>
  <c r="C166" i="25"/>
  <c r="N165" i="25"/>
  <c r="N227" i="25" s="1"/>
  <c r="M165" i="25"/>
  <c r="M227" i="25" s="1"/>
  <c r="L165" i="25"/>
  <c r="L227" i="25" s="1"/>
  <c r="K165" i="25"/>
  <c r="J165" i="25"/>
  <c r="J227" i="25" s="1"/>
  <c r="I165" i="25"/>
  <c r="I227" i="25" s="1"/>
  <c r="H165" i="25"/>
  <c r="H227" i="25" s="1"/>
  <c r="G165" i="25"/>
  <c r="F165" i="25"/>
  <c r="F227" i="25" s="1"/>
  <c r="E165" i="25"/>
  <c r="E227" i="25" s="1"/>
  <c r="C165" i="25"/>
  <c r="N164" i="25"/>
  <c r="N226" i="25" s="1"/>
  <c r="M164" i="25"/>
  <c r="M226" i="25" s="1"/>
  <c r="L164" i="25"/>
  <c r="L226" i="25" s="1"/>
  <c r="K164" i="25"/>
  <c r="J164" i="25"/>
  <c r="I164" i="25"/>
  <c r="I226" i="25" s="1"/>
  <c r="H164" i="25"/>
  <c r="H226" i="25" s="1"/>
  <c r="G164" i="25"/>
  <c r="F164" i="25"/>
  <c r="F226" i="25" s="1"/>
  <c r="E164" i="25"/>
  <c r="E226" i="25" s="1"/>
  <c r="C164" i="25"/>
  <c r="N163" i="25"/>
  <c r="N225" i="25" s="1"/>
  <c r="M163" i="25"/>
  <c r="L163" i="25"/>
  <c r="L225" i="25" s="1"/>
  <c r="K163" i="25"/>
  <c r="J163" i="25"/>
  <c r="J225" i="25" s="1"/>
  <c r="I163" i="25"/>
  <c r="I225" i="25" s="1"/>
  <c r="H163" i="25"/>
  <c r="H225" i="25" s="1"/>
  <c r="G163" i="25"/>
  <c r="F163" i="25"/>
  <c r="F225" i="25" s="1"/>
  <c r="E163" i="25"/>
  <c r="C163" i="25"/>
  <c r="N162" i="25"/>
  <c r="N224" i="25" s="1"/>
  <c r="M162" i="25"/>
  <c r="M224" i="25" s="1"/>
  <c r="L162" i="25"/>
  <c r="K162" i="25"/>
  <c r="J162" i="25"/>
  <c r="J224" i="25" s="1"/>
  <c r="I162" i="25"/>
  <c r="I224" i="25" s="1"/>
  <c r="H162" i="25"/>
  <c r="G162" i="25"/>
  <c r="F162" i="25"/>
  <c r="F224" i="25" s="1"/>
  <c r="E162" i="25"/>
  <c r="E224" i="25" s="1"/>
  <c r="C162" i="25"/>
  <c r="N161" i="25"/>
  <c r="N223" i="25" s="1"/>
  <c r="M161" i="25"/>
  <c r="M223" i="25" s="1"/>
  <c r="L161" i="25"/>
  <c r="L223" i="25" s="1"/>
  <c r="K161" i="25"/>
  <c r="J161" i="25"/>
  <c r="J223" i="25" s="1"/>
  <c r="I161" i="25"/>
  <c r="I223" i="25" s="1"/>
  <c r="H161" i="25"/>
  <c r="H223" i="25" s="1"/>
  <c r="G161" i="25"/>
  <c r="F161" i="25"/>
  <c r="F223" i="25" s="1"/>
  <c r="E161" i="25"/>
  <c r="E223" i="25" s="1"/>
  <c r="C161" i="25"/>
  <c r="N160" i="25"/>
  <c r="M160" i="25"/>
  <c r="M222" i="25" s="1"/>
  <c r="L160" i="25"/>
  <c r="L222" i="25" s="1"/>
  <c r="K160" i="25"/>
  <c r="J160" i="25"/>
  <c r="I160" i="25"/>
  <c r="I222" i="25" s="1"/>
  <c r="H160" i="25"/>
  <c r="H222" i="25" s="1"/>
  <c r="G160" i="25"/>
  <c r="F160" i="25"/>
  <c r="E160" i="25"/>
  <c r="E222" i="25" s="1"/>
  <c r="C160" i="25"/>
  <c r="BO160" i="25" s="1"/>
  <c r="N159" i="25"/>
  <c r="N221" i="25" s="1"/>
  <c r="M159" i="25"/>
  <c r="M221" i="25" s="1"/>
  <c r="L159" i="25"/>
  <c r="L221" i="25" s="1"/>
  <c r="K159" i="25"/>
  <c r="J159" i="25"/>
  <c r="J221" i="25" s="1"/>
  <c r="I159" i="25"/>
  <c r="H159" i="25"/>
  <c r="H221" i="25" s="1"/>
  <c r="G159" i="25"/>
  <c r="F159" i="25"/>
  <c r="F221" i="25" s="1"/>
  <c r="E159" i="25"/>
  <c r="E221" i="25" s="1"/>
  <c r="C159" i="25"/>
  <c r="N158" i="25"/>
  <c r="N220" i="25" s="1"/>
  <c r="M158" i="25"/>
  <c r="M220" i="25" s="1"/>
  <c r="L158" i="25"/>
  <c r="L220" i="25" s="1"/>
  <c r="K158" i="25"/>
  <c r="J158" i="25"/>
  <c r="J220" i="25" s="1"/>
  <c r="I158" i="25"/>
  <c r="I220" i="25" s="1"/>
  <c r="H158" i="25"/>
  <c r="G158" i="25"/>
  <c r="F158" i="25"/>
  <c r="F220" i="25" s="1"/>
  <c r="E158" i="25"/>
  <c r="E220" i="25" s="1"/>
  <c r="C158" i="25"/>
  <c r="N157" i="25"/>
  <c r="N219" i="25" s="1"/>
  <c r="M157" i="25"/>
  <c r="M219" i="25" s="1"/>
  <c r="L157" i="25"/>
  <c r="L219" i="25" s="1"/>
  <c r="K157" i="25"/>
  <c r="J157" i="25"/>
  <c r="J219" i="25" s="1"/>
  <c r="I157" i="25"/>
  <c r="I219" i="25" s="1"/>
  <c r="H157" i="25"/>
  <c r="H219" i="25" s="1"/>
  <c r="G157" i="25"/>
  <c r="F157" i="25"/>
  <c r="F219" i="25" s="1"/>
  <c r="E157" i="25"/>
  <c r="E219" i="25" s="1"/>
  <c r="C157" i="25"/>
  <c r="N156" i="25"/>
  <c r="M156" i="25"/>
  <c r="M218" i="25" s="1"/>
  <c r="L156" i="25"/>
  <c r="L218" i="25" s="1"/>
  <c r="K156" i="25"/>
  <c r="J156" i="25"/>
  <c r="I156" i="25"/>
  <c r="I218" i="25" s="1"/>
  <c r="H156" i="25"/>
  <c r="H218" i="25" s="1"/>
  <c r="G156" i="25"/>
  <c r="F156" i="25"/>
  <c r="E156" i="25"/>
  <c r="E218" i="25" s="1"/>
  <c r="C156" i="25"/>
  <c r="N155" i="25"/>
  <c r="N217" i="25" s="1"/>
  <c r="M155" i="25"/>
  <c r="L155" i="25"/>
  <c r="L217" i="25" s="1"/>
  <c r="K155" i="25"/>
  <c r="J155" i="25"/>
  <c r="J217" i="25" s="1"/>
  <c r="I155" i="25"/>
  <c r="I217" i="25" s="1"/>
  <c r="H155" i="25"/>
  <c r="H217" i="25" s="1"/>
  <c r="G155" i="25"/>
  <c r="F155" i="25"/>
  <c r="F217" i="25" s="1"/>
  <c r="E155" i="25"/>
  <c r="E217" i="25" s="1"/>
  <c r="C155" i="25"/>
  <c r="N154" i="25"/>
  <c r="N216" i="25" s="1"/>
  <c r="M154" i="25"/>
  <c r="M216" i="25" s="1"/>
  <c r="L154" i="25"/>
  <c r="K154" i="25"/>
  <c r="J154" i="25"/>
  <c r="J216" i="25" s="1"/>
  <c r="I154" i="25"/>
  <c r="I216" i="25" s="1"/>
  <c r="H154" i="25"/>
  <c r="G154" i="25"/>
  <c r="G216" i="25" s="1"/>
  <c r="F154" i="25"/>
  <c r="F216" i="25" s="1"/>
  <c r="E154" i="25"/>
  <c r="E216" i="25" s="1"/>
  <c r="C154" i="25"/>
  <c r="N153" i="25"/>
  <c r="N215" i="25" s="1"/>
  <c r="M153" i="25"/>
  <c r="M215" i="25" s="1"/>
  <c r="L153" i="25"/>
  <c r="L215" i="25" s="1"/>
  <c r="K153" i="25"/>
  <c r="J153" i="25"/>
  <c r="J215" i="25" s="1"/>
  <c r="I153" i="25"/>
  <c r="I215" i="25" s="1"/>
  <c r="H153" i="25"/>
  <c r="H215" i="25" s="1"/>
  <c r="G153" i="25"/>
  <c r="F153" i="25"/>
  <c r="F215" i="25" s="1"/>
  <c r="E153" i="25"/>
  <c r="E215" i="25" s="1"/>
  <c r="C153" i="25"/>
  <c r="N149" i="25"/>
  <c r="M149" i="25"/>
  <c r="L149" i="25"/>
  <c r="K149" i="25"/>
  <c r="J149" i="25"/>
  <c r="I149" i="25"/>
  <c r="H149" i="25"/>
  <c r="G149" i="25"/>
  <c r="F149" i="25"/>
  <c r="E149" i="25"/>
  <c r="C149" i="25"/>
  <c r="N148" i="25"/>
  <c r="M148" i="25"/>
  <c r="L148" i="25"/>
  <c r="K148" i="25"/>
  <c r="J148" i="25"/>
  <c r="I148" i="25"/>
  <c r="H148" i="25"/>
  <c r="G148" i="25"/>
  <c r="F148" i="25"/>
  <c r="E148" i="25"/>
  <c r="C148" i="25"/>
  <c r="S148" i="25" s="1"/>
  <c r="N147" i="25"/>
  <c r="M147" i="25"/>
  <c r="L147" i="25"/>
  <c r="K147" i="25"/>
  <c r="J147" i="25"/>
  <c r="I147" i="25"/>
  <c r="H147" i="25"/>
  <c r="G147" i="25"/>
  <c r="F147" i="25"/>
  <c r="E147" i="25"/>
  <c r="C147" i="25"/>
  <c r="S147" i="25" s="1"/>
  <c r="N146" i="25"/>
  <c r="M146" i="25"/>
  <c r="L146" i="25"/>
  <c r="K146" i="25"/>
  <c r="J146" i="25"/>
  <c r="I146" i="25"/>
  <c r="H146" i="25"/>
  <c r="G146" i="25"/>
  <c r="F146" i="25"/>
  <c r="E146" i="25"/>
  <c r="C146" i="25"/>
  <c r="S146" i="25" s="1"/>
  <c r="N145" i="25"/>
  <c r="M145" i="25"/>
  <c r="L145" i="25"/>
  <c r="K145" i="25"/>
  <c r="J145" i="25"/>
  <c r="I145" i="25"/>
  <c r="H145" i="25"/>
  <c r="G145" i="25"/>
  <c r="F145" i="25"/>
  <c r="E145" i="25"/>
  <c r="C145" i="25"/>
  <c r="S145" i="25" s="1"/>
  <c r="N144" i="25"/>
  <c r="M144" i="25"/>
  <c r="L144" i="25"/>
  <c r="K144" i="25"/>
  <c r="J144" i="25"/>
  <c r="I144" i="25"/>
  <c r="H144" i="25"/>
  <c r="G144" i="25"/>
  <c r="F144" i="25"/>
  <c r="E144" i="25"/>
  <c r="C144" i="25"/>
  <c r="S144" i="25" s="1"/>
  <c r="N143" i="25"/>
  <c r="M143" i="25"/>
  <c r="L143" i="25"/>
  <c r="K143" i="25"/>
  <c r="J143" i="25"/>
  <c r="I143" i="25"/>
  <c r="H143" i="25"/>
  <c r="G143" i="25"/>
  <c r="F143" i="25"/>
  <c r="E143" i="25"/>
  <c r="C143" i="25"/>
  <c r="S143" i="25" s="1"/>
  <c r="N142" i="25"/>
  <c r="M142" i="25"/>
  <c r="L142" i="25"/>
  <c r="K142" i="25"/>
  <c r="J142" i="25"/>
  <c r="I142" i="25"/>
  <c r="H142" i="25"/>
  <c r="G142" i="25"/>
  <c r="F142" i="25"/>
  <c r="E142" i="25"/>
  <c r="C142" i="25"/>
  <c r="S142" i="25" s="1"/>
  <c r="N141" i="25"/>
  <c r="M141" i="25"/>
  <c r="L141" i="25"/>
  <c r="K141" i="25"/>
  <c r="J141" i="25"/>
  <c r="I141" i="25"/>
  <c r="H141" i="25"/>
  <c r="G141" i="25"/>
  <c r="F141" i="25"/>
  <c r="E141" i="25"/>
  <c r="C141" i="25"/>
  <c r="S141" i="25" s="1"/>
  <c r="N140" i="25"/>
  <c r="M140" i="25"/>
  <c r="L140" i="25"/>
  <c r="K140" i="25"/>
  <c r="J140" i="25"/>
  <c r="I140" i="25"/>
  <c r="H140" i="25"/>
  <c r="G140" i="25"/>
  <c r="F140" i="25"/>
  <c r="E140" i="25"/>
  <c r="C140" i="25"/>
  <c r="S140" i="25" s="1"/>
  <c r="N139" i="25"/>
  <c r="M139" i="25"/>
  <c r="L139" i="25"/>
  <c r="K139" i="25"/>
  <c r="J139" i="25"/>
  <c r="I139" i="25"/>
  <c r="H139" i="25"/>
  <c r="G139" i="25"/>
  <c r="F139" i="25"/>
  <c r="E139" i="25"/>
  <c r="C139" i="25"/>
  <c r="S139" i="25" s="1"/>
  <c r="N138" i="25"/>
  <c r="M138" i="25"/>
  <c r="L138" i="25"/>
  <c r="K138" i="25"/>
  <c r="J138" i="25"/>
  <c r="I138" i="25"/>
  <c r="H138" i="25"/>
  <c r="G138" i="25"/>
  <c r="F138" i="25"/>
  <c r="E138" i="25"/>
  <c r="C138" i="25"/>
  <c r="S138" i="25" s="1"/>
  <c r="N137" i="25"/>
  <c r="M137" i="25"/>
  <c r="L137" i="25"/>
  <c r="K137" i="25"/>
  <c r="J137" i="25"/>
  <c r="I137" i="25"/>
  <c r="H137" i="25"/>
  <c r="G137" i="25"/>
  <c r="F137" i="25"/>
  <c r="E137" i="25"/>
  <c r="C137" i="25"/>
  <c r="S137" i="25" s="1"/>
  <c r="N136" i="25"/>
  <c r="M136" i="25"/>
  <c r="L136" i="25"/>
  <c r="K136" i="25"/>
  <c r="J136" i="25"/>
  <c r="I136" i="25"/>
  <c r="H136" i="25"/>
  <c r="G136" i="25"/>
  <c r="F136" i="25"/>
  <c r="E136" i="25"/>
  <c r="C136" i="25"/>
  <c r="S136" i="25" s="1"/>
  <c r="N135" i="25"/>
  <c r="M135" i="25"/>
  <c r="L135" i="25"/>
  <c r="K135" i="25"/>
  <c r="J135" i="25"/>
  <c r="I135" i="25"/>
  <c r="H135" i="25"/>
  <c r="G135" i="25"/>
  <c r="F135" i="25"/>
  <c r="E135" i="25"/>
  <c r="C135" i="25"/>
  <c r="S135" i="25" s="1"/>
  <c r="N134" i="25"/>
  <c r="M134" i="25"/>
  <c r="L134" i="25"/>
  <c r="K134" i="25"/>
  <c r="J134" i="25"/>
  <c r="I134" i="25"/>
  <c r="H134" i="25"/>
  <c r="G134" i="25"/>
  <c r="F134" i="25"/>
  <c r="E134" i="25"/>
  <c r="C134" i="25"/>
  <c r="S134" i="25" s="1"/>
  <c r="N133" i="25"/>
  <c r="M133" i="25"/>
  <c r="L133" i="25"/>
  <c r="K133" i="25"/>
  <c r="J133" i="25"/>
  <c r="I133" i="25"/>
  <c r="H133" i="25"/>
  <c r="G133" i="25"/>
  <c r="F133" i="25"/>
  <c r="E133" i="25"/>
  <c r="C133" i="25"/>
  <c r="S133" i="25" s="1"/>
  <c r="N132" i="25"/>
  <c r="M132" i="25"/>
  <c r="L132" i="25"/>
  <c r="K132" i="25"/>
  <c r="J132" i="25"/>
  <c r="I132" i="25"/>
  <c r="H132" i="25"/>
  <c r="G132" i="25"/>
  <c r="F132" i="25"/>
  <c r="E132" i="25"/>
  <c r="C132" i="25"/>
  <c r="S132" i="25" s="1"/>
  <c r="N131" i="25"/>
  <c r="M131" i="25"/>
  <c r="L131" i="25"/>
  <c r="K131" i="25"/>
  <c r="J131" i="25"/>
  <c r="I131" i="25"/>
  <c r="H131" i="25"/>
  <c r="G131" i="25"/>
  <c r="F131" i="25"/>
  <c r="E131" i="25"/>
  <c r="C131" i="25"/>
  <c r="S131" i="25" s="1"/>
  <c r="N130" i="25"/>
  <c r="M130" i="25"/>
  <c r="L130" i="25"/>
  <c r="K130" i="25"/>
  <c r="J130" i="25"/>
  <c r="I130" i="25"/>
  <c r="H130" i="25"/>
  <c r="G130" i="25"/>
  <c r="F130" i="25"/>
  <c r="E130" i="25"/>
  <c r="C130" i="25"/>
  <c r="S130" i="25" s="1"/>
  <c r="N129" i="25"/>
  <c r="M129" i="25"/>
  <c r="L129" i="25"/>
  <c r="K129" i="25"/>
  <c r="J129" i="25"/>
  <c r="I129" i="25"/>
  <c r="H129" i="25"/>
  <c r="G129" i="25"/>
  <c r="F129" i="25"/>
  <c r="E129" i="25"/>
  <c r="C129" i="25"/>
  <c r="S129" i="25" s="1"/>
  <c r="N128" i="25"/>
  <c r="M128" i="25"/>
  <c r="L128" i="25"/>
  <c r="K128" i="25"/>
  <c r="J128" i="25"/>
  <c r="I128" i="25"/>
  <c r="H128" i="25"/>
  <c r="G128" i="25"/>
  <c r="F128" i="25"/>
  <c r="E128" i="25"/>
  <c r="C128" i="25"/>
  <c r="S128" i="25" s="1"/>
  <c r="N127" i="25"/>
  <c r="M127" i="25"/>
  <c r="L127" i="25"/>
  <c r="K127" i="25"/>
  <c r="J127" i="25"/>
  <c r="I127" i="25"/>
  <c r="H127" i="25"/>
  <c r="G127" i="25"/>
  <c r="F127" i="25"/>
  <c r="E127" i="25"/>
  <c r="C127" i="25"/>
  <c r="S127" i="25" s="1"/>
  <c r="N126" i="25"/>
  <c r="M126" i="25"/>
  <c r="L126" i="25"/>
  <c r="K126" i="25"/>
  <c r="J126" i="25"/>
  <c r="I126" i="25"/>
  <c r="H126" i="25"/>
  <c r="G126" i="25"/>
  <c r="F126" i="25"/>
  <c r="E126" i="25"/>
  <c r="C126" i="25"/>
  <c r="S126" i="25" s="1"/>
  <c r="N125" i="25"/>
  <c r="M125" i="25"/>
  <c r="L125" i="25"/>
  <c r="K125" i="25"/>
  <c r="J125" i="25"/>
  <c r="I125" i="25"/>
  <c r="H125" i="25"/>
  <c r="G125" i="25"/>
  <c r="F125" i="25"/>
  <c r="E125" i="25"/>
  <c r="C125" i="25"/>
  <c r="S125" i="25" s="1"/>
  <c r="N124" i="25"/>
  <c r="M124" i="25"/>
  <c r="L124" i="25"/>
  <c r="K124" i="25"/>
  <c r="J124" i="25"/>
  <c r="I124" i="25"/>
  <c r="H124" i="25"/>
  <c r="G124" i="25"/>
  <c r="F124" i="25"/>
  <c r="E124" i="25"/>
  <c r="C124" i="25"/>
  <c r="S124" i="25" s="1"/>
  <c r="N123" i="25"/>
  <c r="M123" i="25"/>
  <c r="L123" i="25"/>
  <c r="K123" i="25"/>
  <c r="J123" i="25"/>
  <c r="I123" i="25"/>
  <c r="H123" i="25"/>
  <c r="G123" i="25"/>
  <c r="F123" i="25"/>
  <c r="E123" i="25"/>
  <c r="C123" i="25"/>
  <c r="S123" i="25" s="1"/>
  <c r="N122" i="25"/>
  <c r="M122" i="25"/>
  <c r="L122" i="25"/>
  <c r="K122" i="25"/>
  <c r="J122" i="25"/>
  <c r="I122" i="25"/>
  <c r="H122" i="25"/>
  <c r="G122" i="25"/>
  <c r="F122" i="25"/>
  <c r="E122" i="25"/>
  <c r="C122" i="25"/>
  <c r="S122" i="25" s="1"/>
  <c r="N119" i="25"/>
  <c r="BT136" i="13" s="1"/>
  <c r="M119" i="25"/>
  <c r="BS136" i="13" s="1"/>
  <c r="L119" i="25"/>
  <c r="BR136" i="13" s="1"/>
  <c r="K119" i="25"/>
  <c r="BQ136" i="13" s="1"/>
  <c r="J119" i="25"/>
  <c r="BP136" i="13" s="1"/>
  <c r="I119" i="25"/>
  <c r="BO136" i="13" s="1"/>
  <c r="H119" i="25"/>
  <c r="BN136" i="13" s="1"/>
  <c r="G119" i="25"/>
  <c r="F119" i="25"/>
  <c r="E119" i="25"/>
  <c r="C119" i="25"/>
  <c r="N118" i="25"/>
  <c r="M118" i="25"/>
  <c r="L118" i="25"/>
  <c r="K118" i="25"/>
  <c r="J118" i="25"/>
  <c r="I118" i="25"/>
  <c r="H118" i="25"/>
  <c r="G118" i="25"/>
  <c r="F118" i="25"/>
  <c r="E118" i="25"/>
  <c r="C118" i="25"/>
  <c r="S118" i="25" s="1"/>
  <c r="N117" i="25"/>
  <c r="M117" i="25"/>
  <c r="L117" i="25"/>
  <c r="K117" i="25"/>
  <c r="J117" i="25"/>
  <c r="I117" i="25"/>
  <c r="H117" i="25"/>
  <c r="G117" i="25"/>
  <c r="F117" i="25"/>
  <c r="E117" i="25"/>
  <c r="C117" i="25"/>
  <c r="S117" i="25" s="1"/>
  <c r="N116" i="25"/>
  <c r="M116" i="25"/>
  <c r="L116" i="25"/>
  <c r="K116" i="25"/>
  <c r="J116" i="25"/>
  <c r="I116" i="25"/>
  <c r="H116" i="25"/>
  <c r="G116" i="25"/>
  <c r="F116" i="25"/>
  <c r="E116" i="25"/>
  <c r="C116" i="25"/>
  <c r="S116" i="25" s="1"/>
  <c r="N115" i="25"/>
  <c r="M115" i="25"/>
  <c r="L115" i="25"/>
  <c r="K115" i="25"/>
  <c r="J115" i="25"/>
  <c r="I115" i="25"/>
  <c r="H115" i="25"/>
  <c r="G115" i="25"/>
  <c r="F115" i="25"/>
  <c r="E115" i="25"/>
  <c r="C115" i="25"/>
  <c r="S115" i="25" s="1"/>
  <c r="N114" i="25"/>
  <c r="M114" i="25"/>
  <c r="L114" i="25"/>
  <c r="K114" i="25"/>
  <c r="J114" i="25"/>
  <c r="I114" i="25"/>
  <c r="H114" i="25"/>
  <c r="G114" i="25"/>
  <c r="F114" i="25"/>
  <c r="E114" i="25"/>
  <c r="C114" i="25"/>
  <c r="S114" i="25" s="1"/>
  <c r="N113" i="25"/>
  <c r="M113" i="25"/>
  <c r="L113" i="25"/>
  <c r="K113" i="25"/>
  <c r="J113" i="25"/>
  <c r="I113" i="25"/>
  <c r="H113" i="25"/>
  <c r="G113" i="25"/>
  <c r="F113" i="25"/>
  <c r="E113" i="25"/>
  <c r="C113" i="25"/>
  <c r="S113" i="25" s="1"/>
  <c r="N112" i="25"/>
  <c r="M112" i="25"/>
  <c r="L112" i="25"/>
  <c r="K112" i="25"/>
  <c r="J112" i="25"/>
  <c r="I112" i="25"/>
  <c r="H112" i="25"/>
  <c r="G112" i="25"/>
  <c r="F112" i="25"/>
  <c r="E112" i="25"/>
  <c r="C112" i="25"/>
  <c r="S112" i="25" s="1"/>
  <c r="N111" i="25"/>
  <c r="M111" i="25"/>
  <c r="L111" i="25"/>
  <c r="K111" i="25"/>
  <c r="J111" i="25"/>
  <c r="I111" i="25"/>
  <c r="H111" i="25"/>
  <c r="G111" i="25"/>
  <c r="F111" i="25"/>
  <c r="E111" i="25"/>
  <c r="C111" i="25"/>
  <c r="S111" i="25" s="1"/>
  <c r="N110" i="25"/>
  <c r="M110" i="25"/>
  <c r="L110" i="25"/>
  <c r="K110" i="25"/>
  <c r="J110" i="25"/>
  <c r="I110" i="25"/>
  <c r="H110" i="25"/>
  <c r="G110" i="25"/>
  <c r="F110" i="25"/>
  <c r="E110" i="25"/>
  <c r="C110" i="25"/>
  <c r="S110" i="25" s="1"/>
  <c r="N109" i="25"/>
  <c r="M109" i="25"/>
  <c r="L109" i="25"/>
  <c r="K109" i="25"/>
  <c r="J109" i="25"/>
  <c r="I109" i="25"/>
  <c r="H109" i="25"/>
  <c r="G109" i="25"/>
  <c r="F109" i="25"/>
  <c r="E109" i="25"/>
  <c r="C109" i="25"/>
  <c r="S109" i="25" s="1"/>
  <c r="N108" i="25"/>
  <c r="M108" i="25"/>
  <c r="L108" i="25"/>
  <c r="K108" i="25"/>
  <c r="J108" i="25"/>
  <c r="I108" i="25"/>
  <c r="H108" i="25"/>
  <c r="G108" i="25"/>
  <c r="F108" i="25"/>
  <c r="E108" i="25"/>
  <c r="C108" i="25"/>
  <c r="S108" i="25" s="1"/>
  <c r="N107" i="25"/>
  <c r="M107" i="25"/>
  <c r="L107" i="25"/>
  <c r="K107" i="25"/>
  <c r="J107" i="25"/>
  <c r="I107" i="25"/>
  <c r="H107" i="25"/>
  <c r="G107" i="25"/>
  <c r="F107" i="25"/>
  <c r="E107" i="25"/>
  <c r="C107" i="25"/>
  <c r="S107" i="25" s="1"/>
  <c r="N106" i="25"/>
  <c r="M106" i="25"/>
  <c r="L106" i="25"/>
  <c r="K106" i="25"/>
  <c r="J106" i="25"/>
  <c r="I106" i="25"/>
  <c r="H106" i="25"/>
  <c r="G106" i="25"/>
  <c r="F106" i="25"/>
  <c r="E106" i="25"/>
  <c r="C106" i="25"/>
  <c r="S106" i="25" s="1"/>
  <c r="N105" i="25"/>
  <c r="M105" i="25"/>
  <c r="L105" i="25"/>
  <c r="K105" i="25"/>
  <c r="J105" i="25"/>
  <c r="I105" i="25"/>
  <c r="H105" i="25"/>
  <c r="G105" i="25"/>
  <c r="F105" i="25"/>
  <c r="E105" i="25"/>
  <c r="C105" i="25"/>
  <c r="S105" i="25" s="1"/>
  <c r="N104" i="25"/>
  <c r="M104" i="25"/>
  <c r="L104" i="25"/>
  <c r="K104" i="25"/>
  <c r="J104" i="25"/>
  <c r="I104" i="25"/>
  <c r="H104" i="25"/>
  <c r="G104" i="25"/>
  <c r="F104" i="25"/>
  <c r="E104" i="25"/>
  <c r="C104" i="25"/>
  <c r="S104" i="25" s="1"/>
  <c r="N103" i="25"/>
  <c r="M103" i="25"/>
  <c r="L103" i="25"/>
  <c r="K103" i="25"/>
  <c r="J103" i="25"/>
  <c r="I103" i="25"/>
  <c r="H103" i="25"/>
  <c r="G103" i="25"/>
  <c r="F103" i="25"/>
  <c r="E103" i="25"/>
  <c r="C103" i="25"/>
  <c r="S103" i="25" s="1"/>
  <c r="N102" i="25"/>
  <c r="M102" i="25"/>
  <c r="L102" i="25"/>
  <c r="K102" i="25"/>
  <c r="J102" i="25"/>
  <c r="I102" i="25"/>
  <c r="H102" i="25"/>
  <c r="G102" i="25"/>
  <c r="F102" i="25"/>
  <c r="E102" i="25"/>
  <c r="C102" i="25"/>
  <c r="S102" i="25" s="1"/>
  <c r="N101" i="25"/>
  <c r="M101" i="25"/>
  <c r="L101" i="25"/>
  <c r="K101" i="25"/>
  <c r="J101" i="25"/>
  <c r="I101" i="25"/>
  <c r="H101" i="25"/>
  <c r="G101" i="25"/>
  <c r="F101" i="25"/>
  <c r="E101" i="25"/>
  <c r="C101" i="25"/>
  <c r="S101" i="25" s="1"/>
  <c r="N100" i="25"/>
  <c r="M100" i="25"/>
  <c r="L100" i="25"/>
  <c r="K100" i="25"/>
  <c r="J100" i="25"/>
  <c r="I100" i="25"/>
  <c r="H100" i="25"/>
  <c r="G100" i="25"/>
  <c r="F100" i="25"/>
  <c r="E100" i="25"/>
  <c r="C100" i="25"/>
  <c r="S100" i="25" s="1"/>
  <c r="N99" i="25"/>
  <c r="M99" i="25"/>
  <c r="L99" i="25"/>
  <c r="K99" i="25"/>
  <c r="J99" i="25"/>
  <c r="I99" i="25"/>
  <c r="H99" i="25"/>
  <c r="G99" i="25"/>
  <c r="F99" i="25"/>
  <c r="E99" i="25"/>
  <c r="C99" i="25"/>
  <c r="S99" i="25" s="1"/>
  <c r="N98" i="25"/>
  <c r="M98" i="25"/>
  <c r="L98" i="25"/>
  <c r="K98" i="25"/>
  <c r="J98" i="25"/>
  <c r="I98" i="25"/>
  <c r="H98" i="25"/>
  <c r="G98" i="25"/>
  <c r="F98" i="25"/>
  <c r="E98" i="25"/>
  <c r="C98" i="25"/>
  <c r="S98" i="25" s="1"/>
  <c r="N97" i="25"/>
  <c r="M97" i="25"/>
  <c r="L97" i="25"/>
  <c r="K97" i="25"/>
  <c r="J97" i="25"/>
  <c r="I97" i="25"/>
  <c r="H97" i="25"/>
  <c r="G97" i="25"/>
  <c r="F97" i="25"/>
  <c r="E97" i="25"/>
  <c r="C97" i="25"/>
  <c r="S97" i="25" s="1"/>
  <c r="N96" i="25"/>
  <c r="M96" i="25"/>
  <c r="L96" i="25"/>
  <c r="K96" i="25"/>
  <c r="J96" i="25"/>
  <c r="I96" i="25"/>
  <c r="H96" i="25"/>
  <c r="G96" i="25"/>
  <c r="F96" i="25"/>
  <c r="E96" i="25"/>
  <c r="C96" i="25"/>
  <c r="S96" i="25" s="1"/>
  <c r="N95" i="25"/>
  <c r="M95" i="25"/>
  <c r="L95" i="25"/>
  <c r="K95" i="25"/>
  <c r="J95" i="25"/>
  <c r="I95" i="25"/>
  <c r="H95" i="25"/>
  <c r="G95" i="25"/>
  <c r="F95" i="25"/>
  <c r="E95" i="25"/>
  <c r="C95" i="25"/>
  <c r="S95" i="25" s="1"/>
  <c r="N94" i="25"/>
  <c r="M94" i="25"/>
  <c r="L94" i="25"/>
  <c r="K94" i="25"/>
  <c r="J94" i="25"/>
  <c r="I94" i="25"/>
  <c r="H94" i="25"/>
  <c r="G94" i="25"/>
  <c r="F94" i="25"/>
  <c r="E94" i="25"/>
  <c r="C94" i="25"/>
  <c r="S94" i="25" s="1"/>
  <c r="N93" i="25"/>
  <c r="M93" i="25"/>
  <c r="L93" i="25"/>
  <c r="K93" i="25"/>
  <c r="J93" i="25"/>
  <c r="I93" i="25"/>
  <c r="H93" i="25"/>
  <c r="G93" i="25"/>
  <c r="F93" i="25"/>
  <c r="E93" i="25"/>
  <c r="C93" i="25"/>
  <c r="S93" i="25" s="1"/>
  <c r="N92" i="25"/>
  <c r="M92" i="25"/>
  <c r="L92" i="25"/>
  <c r="K92" i="25"/>
  <c r="J92" i="25"/>
  <c r="I92" i="25"/>
  <c r="H92" i="25"/>
  <c r="G92" i="25"/>
  <c r="F92" i="25"/>
  <c r="E92" i="25"/>
  <c r="C92" i="25"/>
  <c r="S92" i="25" s="1"/>
  <c r="N88" i="25"/>
  <c r="M88" i="25"/>
  <c r="L88" i="25"/>
  <c r="K88" i="25"/>
  <c r="J88" i="25"/>
  <c r="I88" i="25"/>
  <c r="H88" i="25"/>
  <c r="G88" i="25"/>
  <c r="F88" i="25"/>
  <c r="E88" i="25"/>
  <c r="C88" i="25"/>
  <c r="N87" i="25"/>
  <c r="M87" i="25"/>
  <c r="L87" i="25"/>
  <c r="K87" i="25"/>
  <c r="J87" i="25"/>
  <c r="I87" i="25"/>
  <c r="H87" i="25"/>
  <c r="G87" i="25"/>
  <c r="F87" i="25"/>
  <c r="E87" i="25"/>
  <c r="C87" i="25"/>
  <c r="S87" i="25" s="1"/>
  <c r="N86" i="25"/>
  <c r="M86" i="25"/>
  <c r="L86" i="25"/>
  <c r="K86" i="25"/>
  <c r="J86" i="25"/>
  <c r="I86" i="25"/>
  <c r="H86" i="25"/>
  <c r="G86" i="25"/>
  <c r="F86" i="25"/>
  <c r="E86" i="25"/>
  <c r="C86" i="25"/>
  <c r="S86" i="25" s="1"/>
  <c r="N85" i="25"/>
  <c r="M85" i="25"/>
  <c r="L85" i="25"/>
  <c r="K85" i="25"/>
  <c r="J85" i="25"/>
  <c r="I85" i="25"/>
  <c r="H85" i="25"/>
  <c r="G85" i="25"/>
  <c r="F85" i="25"/>
  <c r="E85" i="25"/>
  <c r="C85" i="25"/>
  <c r="S85" i="25" s="1"/>
  <c r="N84" i="25"/>
  <c r="M84" i="25"/>
  <c r="L84" i="25"/>
  <c r="K84" i="25"/>
  <c r="J84" i="25"/>
  <c r="I84" i="25"/>
  <c r="H84" i="25"/>
  <c r="G84" i="25"/>
  <c r="F84" i="25"/>
  <c r="E84" i="25"/>
  <c r="C84" i="25"/>
  <c r="N83" i="25"/>
  <c r="M83" i="25"/>
  <c r="L83" i="25"/>
  <c r="K83" i="25"/>
  <c r="J83" i="25"/>
  <c r="I83" i="25"/>
  <c r="H83" i="25"/>
  <c r="G83" i="25"/>
  <c r="F83" i="25"/>
  <c r="E83" i="25"/>
  <c r="C83" i="25"/>
  <c r="S83" i="25" s="1"/>
  <c r="N82" i="25"/>
  <c r="M82" i="25"/>
  <c r="L82" i="25"/>
  <c r="K82" i="25"/>
  <c r="J82" i="25"/>
  <c r="I82" i="25"/>
  <c r="H82" i="25"/>
  <c r="G82" i="25"/>
  <c r="F82" i="25"/>
  <c r="E82" i="25"/>
  <c r="C82" i="25"/>
  <c r="S82" i="25" s="1"/>
  <c r="N81" i="25"/>
  <c r="M81" i="25"/>
  <c r="L81" i="25"/>
  <c r="K81" i="25"/>
  <c r="J81" i="25"/>
  <c r="I81" i="25"/>
  <c r="H81" i="25"/>
  <c r="G81" i="25"/>
  <c r="F81" i="25"/>
  <c r="E81" i="25"/>
  <c r="C81" i="25"/>
  <c r="S81" i="25" s="1"/>
  <c r="N80" i="25"/>
  <c r="M80" i="25"/>
  <c r="L80" i="25"/>
  <c r="K80" i="25"/>
  <c r="J80" i="25"/>
  <c r="I80" i="25"/>
  <c r="H80" i="25"/>
  <c r="G80" i="25"/>
  <c r="F80" i="25"/>
  <c r="E80" i="25"/>
  <c r="C80" i="25"/>
  <c r="S80" i="25" s="1"/>
  <c r="N79" i="25"/>
  <c r="M79" i="25"/>
  <c r="L79" i="25"/>
  <c r="K79" i="25"/>
  <c r="J79" i="25"/>
  <c r="I79" i="25"/>
  <c r="H79" i="25"/>
  <c r="G79" i="25"/>
  <c r="F79" i="25"/>
  <c r="E79" i="25"/>
  <c r="C79" i="25"/>
  <c r="S79" i="25" s="1"/>
  <c r="N78" i="25"/>
  <c r="M78" i="25"/>
  <c r="L78" i="25"/>
  <c r="K78" i="25"/>
  <c r="J78" i="25"/>
  <c r="I78" i="25"/>
  <c r="H78" i="25"/>
  <c r="G78" i="25"/>
  <c r="F78" i="25"/>
  <c r="E78" i="25"/>
  <c r="C78" i="25"/>
  <c r="S78" i="25" s="1"/>
  <c r="N77" i="25"/>
  <c r="M77" i="25"/>
  <c r="L77" i="25"/>
  <c r="K77" i="25"/>
  <c r="J77" i="25"/>
  <c r="I77" i="25"/>
  <c r="H77" i="25"/>
  <c r="G77" i="25"/>
  <c r="F77" i="25"/>
  <c r="E77" i="25"/>
  <c r="C77" i="25"/>
  <c r="S77" i="25" s="1"/>
  <c r="N76" i="25"/>
  <c r="M76" i="25"/>
  <c r="L76" i="25"/>
  <c r="K76" i="25"/>
  <c r="J76" i="25"/>
  <c r="I76" i="25"/>
  <c r="H76" i="25"/>
  <c r="G76" i="25"/>
  <c r="F76" i="25"/>
  <c r="E76" i="25"/>
  <c r="C76" i="25"/>
  <c r="N75" i="25"/>
  <c r="M75" i="25"/>
  <c r="L75" i="25"/>
  <c r="K75" i="25"/>
  <c r="J75" i="25"/>
  <c r="I75" i="25"/>
  <c r="H75" i="25"/>
  <c r="G75" i="25"/>
  <c r="F75" i="25"/>
  <c r="E75" i="25"/>
  <c r="C75" i="25"/>
  <c r="S75" i="25" s="1"/>
  <c r="N74" i="25"/>
  <c r="M74" i="25"/>
  <c r="L74" i="25"/>
  <c r="K74" i="25"/>
  <c r="J74" i="25"/>
  <c r="I74" i="25"/>
  <c r="H74" i="25"/>
  <c r="G74" i="25"/>
  <c r="F74" i="25"/>
  <c r="E74" i="25"/>
  <c r="C74" i="25"/>
  <c r="S74" i="25" s="1"/>
  <c r="N73" i="25"/>
  <c r="M73" i="25"/>
  <c r="L73" i="25"/>
  <c r="K73" i="25"/>
  <c r="J73" i="25"/>
  <c r="I73" i="25"/>
  <c r="H73" i="25"/>
  <c r="G73" i="25"/>
  <c r="F73" i="25"/>
  <c r="E73" i="25"/>
  <c r="C73" i="25"/>
  <c r="S73" i="25" s="1"/>
  <c r="N72" i="25"/>
  <c r="M72" i="25"/>
  <c r="L72" i="25"/>
  <c r="K72" i="25"/>
  <c r="J72" i="25"/>
  <c r="I72" i="25"/>
  <c r="H72" i="25"/>
  <c r="G72" i="25"/>
  <c r="F72" i="25"/>
  <c r="E72" i="25"/>
  <c r="C72" i="25"/>
  <c r="N71" i="25"/>
  <c r="M71" i="25"/>
  <c r="L71" i="25"/>
  <c r="K71" i="25"/>
  <c r="J71" i="25"/>
  <c r="I71" i="25"/>
  <c r="H71" i="25"/>
  <c r="G71" i="25"/>
  <c r="F71" i="25"/>
  <c r="E71" i="25"/>
  <c r="C71" i="25"/>
  <c r="N70" i="25"/>
  <c r="M70" i="25"/>
  <c r="L70" i="25"/>
  <c r="K70" i="25"/>
  <c r="J70" i="25"/>
  <c r="I70" i="25"/>
  <c r="H70" i="25"/>
  <c r="G70" i="25"/>
  <c r="F70" i="25"/>
  <c r="E70" i="25"/>
  <c r="C70" i="25"/>
  <c r="S70" i="25" s="1"/>
  <c r="N69" i="25"/>
  <c r="M69" i="25"/>
  <c r="L69" i="25"/>
  <c r="K69" i="25"/>
  <c r="J69" i="25"/>
  <c r="I69" i="25"/>
  <c r="H69" i="25"/>
  <c r="G69" i="25"/>
  <c r="F69" i="25"/>
  <c r="E69" i="25"/>
  <c r="C69" i="25"/>
  <c r="S69" i="25" s="1"/>
  <c r="N68" i="25"/>
  <c r="M68" i="25"/>
  <c r="L68" i="25"/>
  <c r="K68" i="25"/>
  <c r="J68" i="25"/>
  <c r="I68" i="25"/>
  <c r="H68" i="25"/>
  <c r="G68" i="25"/>
  <c r="F68" i="25"/>
  <c r="E68" i="25"/>
  <c r="C68" i="25"/>
  <c r="S68" i="25" s="1"/>
  <c r="N67" i="25"/>
  <c r="M67" i="25"/>
  <c r="L67" i="25"/>
  <c r="K67" i="25"/>
  <c r="J67" i="25"/>
  <c r="I67" i="25"/>
  <c r="H67" i="25"/>
  <c r="G67" i="25"/>
  <c r="F67" i="25"/>
  <c r="E67" i="25"/>
  <c r="C67" i="25"/>
  <c r="S67" i="25" s="1"/>
  <c r="N66" i="25"/>
  <c r="M66" i="25"/>
  <c r="L66" i="25"/>
  <c r="K66" i="25"/>
  <c r="J66" i="25"/>
  <c r="I66" i="25"/>
  <c r="H66" i="25"/>
  <c r="G66" i="25"/>
  <c r="F66" i="25"/>
  <c r="E66" i="25"/>
  <c r="C66" i="25"/>
  <c r="S66" i="25" s="1"/>
  <c r="N65" i="25"/>
  <c r="M65" i="25"/>
  <c r="L65" i="25"/>
  <c r="K65" i="25"/>
  <c r="J65" i="25"/>
  <c r="I65" i="25"/>
  <c r="H65" i="25"/>
  <c r="G65" i="25"/>
  <c r="F65" i="25"/>
  <c r="E65" i="25"/>
  <c r="C65" i="25"/>
  <c r="S65" i="25" s="1"/>
  <c r="N64" i="25"/>
  <c r="M64" i="25"/>
  <c r="L64" i="25"/>
  <c r="K64" i="25"/>
  <c r="J64" i="25"/>
  <c r="I64" i="25"/>
  <c r="H64" i="25"/>
  <c r="G64" i="25"/>
  <c r="F64" i="25"/>
  <c r="E64" i="25"/>
  <c r="C64" i="25"/>
  <c r="N63" i="25"/>
  <c r="M63" i="25"/>
  <c r="L63" i="25"/>
  <c r="K63" i="25"/>
  <c r="J63" i="25"/>
  <c r="I63" i="25"/>
  <c r="H63" i="25"/>
  <c r="G63" i="25"/>
  <c r="F63" i="25"/>
  <c r="E63" i="25"/>
  <c r="C63" i="25"/>
  <c r="N62" i="25"/>
  <c r="M62" i="25"/>
  <c r="L62" i="25"/>
  <c r="K62" i="25"/>
  <c r="J62" i="25"/>
  <c r="I62" i="25"/>
  <c r="H62" i="25"/>
  <c r="G62" i="25"/>
  <c r="F62" i="25"/>
  <c r="E62" i="25"/>
  <c r="C62" i="25"/>
  <c r="S62" i="25" s="1"/>
  <c r="N58" i="25"/>
  <c r="M58" i="25"/>
  <c r="L58" i="25"/>
  <c r="K58" i="25"/>
  <c r="J58" i="25"/>
  <c r="I58" i="25"/>
  <c r="H58" i="25"/>
  <c r="G58" i="25"/>
  <c r="F58" i="25"/>
  <c r="E58" i="25"/>
  <c r="C58" i="25"/>
  <c r="S58" i="25" s="1"/>
  <c r="N57" i="25"/>
  <c r="M57" i="25"/>
  <c r="L57" i="25"/>
  <c r="K57" i="25"/>
  <c r="J57" i="25"/>
  <c r="I57" i="25"/>
  <c r="H57" i="25"/>
  <c r="G57" i="25"/>
  <c r="F57" i="25"/>
  <c r="E57" i="25"/>
  <c r="C57" i="25"/>
  <c r="S57" i="25" s="1"/>
  <c r="N56" i="25"/>
  <c r="M56" i="25"/>
  <c r="L56" i="25"/>
  <c r="L518" i="25" s="1"/>
  <c r="K56" i="25"/>
  <c r="J56" i="25"/>
  <c r="I56" i="25"/>
  <c r="H56" i="25"/>
  <c r="H518" i="25" s="1"/>
  <c r="G56" i="25"/>
  <c r="F56" i="25"/>
  <c r="E56" i="25"/>
  <c r="C56" i="25"/>
  <c r="S56" i="25" s="1"/>
  <c r="N55" i="25"/>
  <c r="M55" i="25"/>
  <c r="L55" i="25"/>
  <c r="K55" i="25"/>
  <c r="J55" i="25"/>
  <c r="I55" i="25"/>
  <c r="H55" i="25"/>
  <c r="G55" i="25"/>
  <c r="F55" i="25"/>
  <c r="E55" i="25"/>
  <c r="C55" i="25"/>
  <c r="S55" i="25" s="1"/>
  <c r="N54" i="25"/>
  <c r="M54" i="25"/>
  <c r="L54" i="25"/>
  <c r="K54" i="25"/>
  <c r="J54" i="25"/>
  <c r="I54" i="25"/>
  <c r="H54" i="25"/>
  <c r="G54" i="25"/>
  <c r="F54" i="25"/>
  <c r="E54" i="25"/>
  <c r="C54" i="25"/>
  <c r="N53" i="25"/>
  <c r="M53" i="25"/>
  <c r="L53" i="25"/>
  <c r="K53" i="25"/>
  <c r="J53" i="25"/>
  <c r="I53" i="25"/>
  <c r="H53" i="25"/>
  <c r="G53" i="25"/>
  <c r="F53" i="25"/>
  <c r="E53" i="25"/>
  <c r="C53" i="25"/>
  <c r="S53" i="25" s="1"/>
  <c r="N52" i="25"/>
  <c r="M52" i="25"/>
  <c r="L52" i="25"/>
  <c r="K52" i="25"/>
  <c r="J52" i="25"/>
  <c r="I52" i="25"/>
  <c r="H52" i="25"/>
  <c r="G52" i="25"/>
  <c r="F52" i="25"/>
  <c r="E52" i="25"/>
  <c r="C52" i="25"/>
  <c r="S52" i="25" s="1"/>
  <c r="N51" i="25"/>
  <c r="M51" i="25"/>
  <c r="L51" i="25"/>
  <c r="K51" i="25"/>
  <c r="J51" i="25"/>
  <c r="I51" i="25"/>
  <c r="H51" i="25"/>
  <c r="G51" i="25"/>
  <c r="F51" i="25"/>
  <c r="E51" i="25"/>
  <c r="C51" i="25"/>
  <c r="S51" i="25" s="1"/>
  <c r="N50" i="25"/>
  <c r="M50" i="25"/>
  <c r="L50" i="25"/>
  <c r="K50" i="25"/>
  <c r="J50" i="25"/>
  <c r="I50" i="25"/>
  <c r="H50" i="25"/>
  <c r="G50" i="25"/>
  <c r="F50" i="25"/>
  <c r="E50" i="25"/>
  <c r="C50" i="25"/>
  <c r="N49" i="25"/>
  <c r="M49" i="25"/>
  <c r="L49" i="25"/>
  <c r="K49" i="25"/>
  <c r="J49" i="25"/>
  <c r="I49" i="25"/>
  <c r="H49" i="25"/>
  <c r="G49" i="25"/>
  <c r="F49" i="25"/>
  <c r="E49" i="25"/>
  <c r="C49" i="25"/>
  <c r="S49" i="25" s="1"/>
  <c r="N48" i="25"/>
  <c r="M48" i="25"/>
  <c r="L48" i="25"/>
  <c r="K48" i="25"/>
  <c r="J48" i="25"/>
  <c r="I48" i="25"/>
  <c r="H48" i="25"/>
  <c r="G48" i="25"/>
  <c r="F48" i="25"/>
  <c r="E48" i="25"/>
  <c r="C48" i="25"/>
  <c r="S48" i="25" s="1"/>
  <c r="N47" i="25"/>
  <c r="M47" i="25"/>
  <c r="L47" i="25"/>
  <c r="K47" i="25"/>
  <c r="J47" i="25"/>
  <c r="I47" i="25"/>
  <c r="H47" i="25"/>
  <c r="G47" i="25"/>
  <c r="F47" i="25"/>
  <c r="E47" i="25"/>
  <c r="C47" i="25"/>
  <c r="S47" i="25" s="1"/>
  <c r="N46" i="25"/>
  <c r="M46" i="25"/>
  <c r="L46" i="25"/>
  <c r="K46" i="25"/>
  <c r="J46" i="25"/>
  <c r="I46" i="25"/>
  <c r="H46" i="25"/>
  <c r="G46" i="25"/>
  <c r="F46" i="25"/>
  <c r="E46" i="25"/>
  <c r="C46" i="25"/>
  <c r="N45" i="25"/>
  <c r="M45" i="25"/>
  <c r="L45" i="25"/>
  <c r="K45" i="25"/>
  <c r="J45" i="25"/>
  <c r="I45" i="25"/>
  <c r="H45" i="25"/>
  <c r="G45" i="25"/>
  <c r="F45" i="25"/>
  <c r="E45" i="25"/>
  <c r="C45" i="25"/>
  <c r="N44" i="25"/>
  <c r="M44" i="25"/>
  <c r="L44" i="25"/>
  <c r="K44" i="25"/>
  <c r="J44" i="25"/>
  <c r="I44" i="25"/>
  <c r="H44" i="25"/>
  <c r="G44" i="25"/>
  <c r="F44" i="25"/>
  <c r="E44" i="25"/>
  <c r="C44" i="25"/>
  <c r="S44" i="25" s="1"/>
  <c r="N43" i="25"/>
  <c r="M43" i="25"/>
  <c r="L43" i="25"/>
  <c r="K43" i="25"/>
  <c r="J43" i="25"/>
  <c r="I43" i="25"/>
  <c r="H43" i="25"/>
  <c r="G43" i="25"/>
  <c r="F43" i="25"/>
  <c r="E43" i="25"/>
  <c r="C43" i="25"/>
  <c r="S43" i="25" s="1"/>
  <c r="N42" i="25"/>
  <c r="N535" i="25" s="1"/>
  <c r="M42" i="25"/>
  <c r="L42" i="25"/>
  <c r="K42" i="25"/>
  <c r="J42" i="25"/>
  <c r="J535" i="25" s="1"/>
  <c r="I42" i="25"/>
  <c r="H42" i="25"/>
  <c r="G42" i="25"/>
  <c r="F42" i="25"/>
  <c r="F535" i="25" s="1"/>
  <c r="E42" i="25"/>
  <c r="C42" i="25"/>
  <c r="N41" i="25"/>
  <c r="M41" i="25"/>
  <c r="L41" i="25"/>
  <c r="K41" i="25"/>
  <c r="J41" i="25"/>
  <c r="I41" i="25"/>
  <c r="H41" i="25"/>
  <c r="G41" i="25"/>
  <c r="F41" i="25"/>
  <c r="E41" i="25"/>
  <c r="C41" i="25"/>
  <c r="S41" i="25" s="1"/>
  <c r="N40" i="25"/>
  <c r="M40" i="25"/>
  <c r="L40" i="25"/>
  <c r="K40" i="25"/>
  <c r="J40" i="25"/>
  <c r="I40" i="25"/>
  <c r="H40" i="25"/>
  <c r="G40" i="25"/>
  <c r="F40" i="25"/>
  <c r="E40" i="25"/>
  <c r="C40" i="25"/>
  <c r="S40" i="25" s="1"/>
  <c r="N39" i="25"/>
  <c r="M39" i="25"/>
  <c r="L39" i="25"/>
  <c r="K39" i="25"/>
  <c r="J39" i="25"/>
  <c r="I39" i="25"/>
  <c r="H39" i="25"/>
  <c r="G39" i="25"/>
  <c r="F39" i="25"/>
  <c r="E39" i="25"/>
  <c r="C39" i="25"/>
  <c r="S39" i="25" s="1"/>
  <c r="N38" i="25"/>
  <c r="M38" i="25"/>
  <c r="L38" i="25"/>
  <c r="K38" i="25"/>
  <c r="J38" i="25"/>
  <c r="I38" i="25"/>
  <c r="H38" i="25"/>
  <c r="G38" i="25"/>
  <c r="F38" i="25"/>
  <c r="E38" i="25"/>
  <c r="C38" i="25"/>
  <c r="S38" i="25" s="1"/>
  <c r="N37" i="25"/>
  <c r="M37" i="25"/>
  <c r="L37" i="25"/>
  <c r="K37" i="25"/>
  <c r="J37" i="25"/>
  <c r="I37" i="25"/>
  <c r="H37" i="25"/>
  <c r="G37" i="25"/>
  <c r="F37" i="25"/>
  <c r="E37" i="25"/>
  <c r="C37" i="25"/>
  <c r="S37" i="25" s="1"/>
  <c r="N36" i="25"/>
  <c r="M36" i="25"/>
  <c r="L36" i="25"/>
  <c r="K36" i="25"/>
  <c r="J36" i="25"/>
  <c r="I36" i="25"/>
  <c r="H36" i="25"/>
  <c r="G36" i="25"/>
  <c r="F36" i="25"/>
  <c r="E36" i="25"/>
  <c r="C36" i="25"/>
  <c r="S36" i="25" s="1"/>
  <c r="N35" i="25"/>
  <c r="M35" i="25"/>
  <c r="L35" i="25"/>
  <c r="K35" i="25"/>
  <c r="J35" i="25"/>
  <c r="I35" i="25"/>
  <c r="H35" i="25"/>
  <c r="G35" i="25"/>
  <c r="F35" i="25"/>
  <c r="E35" i="25"/>
  <c r="C35" i="25"/>
  <c r="S35" i="25" s="1"/>
  <c r="N34" i="25"/>
  <c r="M34" i="25"/>
  <c r="L34" i="25"/>
  <c r="K34" i="25"/>
  <c r="J34" i="25"/>
  <c r="I34" i="25"/>
  <c r="H34" i="25"/>
  <c r="G34" i="25"/>
  <c r="F34" i="25"/>
  <c r="E34" i="25"/>
  <c r="C34" i="25"/>
  <c r="N33" i="25"/>
  <c r="M33" i="25"/>
  <c r="L33" i="25"/>
  <c r="K33" i="25"/>
  <c r="J33" i="25"/>
  <c r="J495" i="25" s="1"/>
  <c r="I33" i="25"/>
  <c r="H33" i="25"/>
  <c r="G33" i="25"/>
  <c r="F33" i="25"/>
  <c r="E33" i="25"/>
  <c r="C33" i="25"/>
  <c r="S33" i="25" s="1"/>
  <c r="N32" i="25"/>
  <c r="M32" i="25"/>
  <c r="M525" i="25" s="1"/>
  <c r="L32" i="25"/>
  <c r="K32" i="25"/>
  <c r="J32" i="25"/>
  <c r="I32" i="25"/>
  <c r="H32" i="25"/>
  <c r="G32" i="25"/>
  <c r="F32" i="25"/>
  <c r="E32" i="25"/>
  <c r="C32" i="25"/>
  <c r="S32" i="25" s="1"/>
  <c r="S45" i="25"/>
  <c r="N28" i="25"/>
  <c r="M28" i="25"/>
  <c r="L28" i="25"/>
  <c r="K28" i="25"/>
  <c r="J28" i="25"/>
  <c r="I28" i="25"/>
  <c r="H28" i="25"/>
  <c r="G28" i="25"/>
  <c r="F28" i="25"/>
  <c r="E28" i="25"/>
  <c r="C28" i="25"/>
  <c r="S28" i="25" s="1"/>
  <c r="N27" i="25"/>
  <c r="M27" i="25"/>
  <c r="L27" i="25"/>
  <c r="K27" i="25"/>
  <c r="J27" i="25"/>
  <c r="I27" i="25"/>
  <c r="H27" i="25"/>
  <c r="G27" i="25"/>
  <c r="F27" i="25"/>
  <c r="E27" i="25"/>
  <c r="C27" i="25"/>
  <c r="S27" i="25" s="1"/>
  <c r="N26" i="25"/>
  <c r="M26" i="25"/>
  <c r="L26" i="25"/>
  <c r="K26" i="25"/>
  <c r="J26" i="25"/>
  <c r="I26" i="25"/>
  <c r="H26" i="25"/>
  <c r="G26" i="25"/>
  <c r="F26" i="25"/>
  <c r="E26" i="25"/>
  <c r="C26" i="25"/>
  <c r="S26" i="25" s="1"/>
  <c r="N25" i="25"/>
  <c r="M25" i="25"/>
  <c r="L25" i="25"/>
  <c r="K25" i="25"/>
  <c r="J25" i="25"/>
  <c r="I25" i="25"/>
  <c r="H25" i="25"/>
  <c r="G25" i="25"/>
  <c r="F25" i="25"/>
  <c r="E25" i="25"/>
  <c r="C25" i="25"/>
  <c r="S25" i="25" s="1"/>
  <c r="N24" i="25"/>
  <c r="M24" i="25"/>
  <c r="L24" i="25"/>
  <c r="K24" i="25"/>
  <c r="J24" i="25"/>
  <c r="I24" i="25"/>
  <c r="H24" i="25"/>
  <c r="G24" i="25"/>
  <c r="F24" i="25"/>
  <c r="E24" i="25"/>
  <c r="C24" i="25"/>
  <c r="N23" i="25"/>
  <c r="M23" i="25"/>
  <c r="L23" i="25"/>
  <c r="K23" i="25"/>
  <c r="J23" i="25"/>
  <c r="I23" i="25"/>
  <c r="H23" i="25"/>
  <c r="G23" i="25"/>
  <c r="F23" i="25"/>
  <c r="E23" i="25"/>
  <c r="C23" i="25"/>
  <c r="S23" i="25" s="1"/>
  <c r="N22" i="25"/>
  <c r="M22" i="25"/>
  <c r="L22" i="25"/>
  <c r="K22" i="25"/>
  <c r="J22" i="25"/>
  <c r="I22" i="25"/>
  <c r="H22" i="25"/>
  <c r="G22" i="25"/>
  <c r="F22" i="25"/>
  <c r="E22" i="25"/>
  <c r="C22" i="25"/>
  <c r="S22" i="25" s="1"/>
  <c r="N21" i="25"/>
  <c r="M21" i="25"/>
  <c r="L21" i="25"/>
  <c r="K21" i="25"/>
  <c r="J21" i="25"/>
  <c r="I21" i="25"/>
  <c r="H21" i="25"/>
  <c r="G21" i="25"/>
  <c r="F21" i="25"/>
  <c r="E21" i="25"/>
  <c r="C21" i="25"/>
  <c r="S21" i="25" s="1"/>
  <c r="N20" i="25"/>
  <c r="M20" i="25"/>
  <c r="L20" i="25"/>
  <c r="K20" i="25"/>
  <c r="J20" i="25"/>
  <c r="I20" i="25"/>
  <c r="H20" i="25"/>
  <c r="G20" i="25"/>
  <c r="F20" i="25"/>
  <c r="E20" i="25"/>
  <c r="C20" i="25"/>
  <c r="S20" i="25" s="1"/>
  <c r="N19" i="25"/>
  <c r="M19" i="25"/>
  <c r="L19" i="25"/>
  <c r="K19" i="25"/>
  <c r="J19" i="25"/>
  <c r="I19" i="25"/>
  <c r="H19" i="25"/>
  <c r="G19" i="25"/>
  <c r="F19" i="25"/>
  <c r="E19" i="25"/>
  <c r="C19" i="25"/>
  <c r="N18" i="25"/>
  <c r="M18" i="25"/>
  <c r="L18" i="25"/>
  <c r="K18" i="25"/>
  <c r="J18" i="25"/>
  <c r="I18" i="25"/>
  <c r="H18" i="25"/>
  <c r="G18" i="25"/>
  <c r="F18" i="25"/>
  <c r="E18" i="25"/>
  <c r="C18" i="25"/>
  <c r="S18" i="25" s="1"/>
  <c r="N17" i="25"/>
  <c r="M17" i="25"/>
  <c r="L17" i="25"/>
  <c r="K17" i="25"/>
  <c r="J17" i="25"/>
  <c r="I17" i="25"/>
  <c r="H17" i="25"/>
  <c r="G17" i="25"/>
  <c r="F17" i="25"/>
  <c r="E17" i="25"/>
  <c r="C17" i="25"/>
  <c r="S17" i="25" s="1"/>
  <c r="N16" i="25"/>
  <c r="M16" i="25"/>
  <c r="L16" i="25"/>
  <c r="K16" i="25"/>
  <c r="J16" i="25"/>
  <c r="I16" i="25"/>
  <c r="H16" i="25"/>
  <c r="G16" i="25"/>
  <c r="F16" i="25"/>
  <c r="E16" i="25"/>
  <c r="C16" i="25"/>
  <c r="N15" i="25"/>
  <c r="M15" i="25"/>
  <c r="L15" i="25"/>
  <c r="K15" i="25"/>
  <c r="J15" i="25"/>
  <c r="I15" i="25"/>
  <c r="H15" i="25"/>
  <c r="G15" i="25"/>
  <c r="F15" i="25"/>
  <c r="E15" i="25"/>
  <c r="C15" i="25"/>
  <c r="N14" i="25"/>
  <c r="M14" i="25"/>
  <c r="L14" i="25"/>
  <c r="K14" i="25"/>
  <c r="J14" i="25"/>
  <c r="I14" i="25"/>
  <c r="H14" i="25"/>
  <c r="G14" i="25"/>
  <c r="F14" i="25"/>
  <c r="E14" i="25"/>
  <c r="C14" i="25"/>
  <c r="S14" i="25" s="1"/>
  <c r="N13" i="25"/>
  <c r="M13" i="25"/>
  <c r="L13" i="25"/>
  <c r="K13" i="25"/>
  <c r="J13" i="25"/>
  <c r="I13" i="25"/>
  <c r="H13" i="25"/>
  <c r="G13" i="25"/>
  <c r="F13" i="25"/>
  <c r="E13" i="25"/>
  <c r="C13" i="25"/>
  <c r="S13" i="25" s="1"/>
  <c r="N12" i="25"/>
  <c r="M12" i="25"/>
  <c r="L12" i="25"/>
  <c r="K12" i="25"/>
  <c r="J12" i="25"/>
  <c r="I12" i="25"/>
  <c r="H12" i="25"/>
  <c r="G12" i="25"/>
  <c r="F12" i="25"/>
  <c r="E12" i="25"/>
  <c r="C12" i="25"/>
  <c r="N11" i="25"/>
  <c r="M11" i="25"/>
  <c r="L11" i="25"/>
  <c r="K11" i="25"/>
  <c r="J11" i="25"/>
  <c r="I11" i="25"/>
  <c r="H11" i="25"/>
  <c r="G11" i="25"/>
  <c r="F11" i="25"/>
  <c r="E11" i="25"/>
  <c r="C11" i="25"/>
  <c r="S11" i="25" s="1"/>
  <c r="N10" i="25"/>
  <c r="M10" i="25"/>
  <c r="L10" i="25"/>
  <c r="K10" i="25"/>
  <c r="J10" i="25"/>
  <c r="I10" i="25"/>
  <c r="H10" i="25"/>
  <c r="G10" i="25"/>
  <c r="F10" i="25"/>
  <c r="E10" i="25"/>
  <c r="C10" i="25"/>
  <c r="S10" i="25" s="1"/>
  <c r="N9" i="25"/>
  <c r="M9" i="25"/>
  <c r="L9" i="25"/>
  <c r="K9" i="25"/>
  <c r="J9" i="25"/>
  <c r="I9" i="25"/>
  <c r="H9" i="25"/>
  <c r="G9" i="25"/>
  <c r="F9" i="25"/>
  <c r="E9" i="25"/>
  <c r="C9" i="25"/>
  <c r="S9" i="25" s="1"/>
  <c r="N8" i="25"/>
  <c r="M8" i="25"/>
  <c r="L8" i="25"/>
  <c r="K8" i="25"/>
  <c r="J8" i="25"/>
  <c r="I8" i="25"/>
  <c r="H8" i="25"/>
  <c r="G8" i="25"/>
  <c r="F8" i="25"/>
  <c r="E8" i="25"/>
  <c r="C8" i="25"/>
  <c r="N7" i="25"/>
  <c r="M7" i="25"/>
  <c r="L7" i="25"/>
  <c r="K7" i="25"/>
  <c r="J7" i="25"/>
  <c r="I7" i="25"/>
  <c r="H7" i="25"/>
  <c r="G7" i="25"/>
  <c r="F7" i="25"/>
  <c r="E7" i="25"/>
  <c r="C7" i="25"/>
  <c r="N6" i="25"/>
  <c r="M6" i="25"/>
  <c r="L6" i="25"/>
  <c r="K6" i="25"/>
  <c r="J6" i="25"/>
  <c r="I6" i="25"/>
  <c r="H6" i="25"/>
  <c r="G6" i="25"/>
  <c r="F6" i="25"/>
  <c r="E6" i="25"/>
  <c r="C6" i="25"/>
  <c r="S6" i="25" s="1"/>
  <c r="N5" i="25"/>
  <c r="M5" i="25"/>
  <c r="L5" i="25"/>
  <c r="K5" i="25"/>
  <c r="J5" i="25"/>
  <c r="I5" i="25"/>
  <c r="H5" i="25"/>
  <c r="G5" i="25"/>
  <c r="F5" i="25"/>
  <c r="E5" i="25"/>
  <c r="C5" i="25"/>
  <c r="S5" i="25" s="1"/>
  <c r="N4" i="25"/>
  <c r="M4" i="25"/>
  <c r="L4" i="25"/>
  <c r="K4" i="25"/>
  <c r="J4" i="25"/>
  <c r="I4" i="25"/>
  <c r="H4" i="25"/>
  <c r="G4" i="25"/>
  <c r="F4" i="25"/>
  <c r="E4" i="25"/>
  <c r="C4" i="25"/>
  <c r="N3" i="25"/>
  <c r="M3" i="25"/>
  <c r="L3" i="25"/>
  <c r="K3" i="25"/>
  <c r="J3" i="25"/>
  <c r="I3" i="25"/>
  <c r="H3" i="25"/>
  <c r="G3" i="25"/>
  <c r="F3" i="25"/>
  <c r="E3" i="25"/>
  <c r="C3" i="25"/>
  <c r="S3" i="25" s="1"/>
  <c r="N2" i="25"/>
  <c r="M2" i="25"/>
  <c r="L2" i="25"/>
  <c r="K2" i="25"/>
  <c r="J2" i="25"/>
  <c r="I2" i="25"/>
  <c r="H2" i="25"/>
  <c r="G2" i="25"/>
  <c r="F2" i="25"/>
  <c r="E2" i="25"/>
  <c r="C2" i="25"/>
  <c r="S2" i="25" s="1"/>
  <c r="D58" i="25"/>
  <c r="T271" i="25"/>
  <c r="T301" i="25"/>
  <c r="D57" i="25"/>
  <c r="T270" i="25"/>
  <c r="T300" i="25"/>
  <c r="D56" i="25"/>
  <c r="D518" i="25" s="1"/>
  <c r="T269" i="25"/>
  <c r="T299" i="25"/>
  <c r="D55" i="25"/>
  <c r="T268" i="25"/>
  <c r="T298" i="25"/>
  <c r="D54" i="25"/>
  <c r="T267" i="25"/>
  <c r="T297" i="25"/>
  <c r="D53" i="25"/>
  <c r="T266" i="25"/>
  <c r="T296" i="25"/>
  <c r="D52" i="25"/>
  <c r="T265" i="25"/>
  <c r="T295" i="25"/>
  <c r="D51" i="25"/>
  <c r="T264" i="25"/>
  <c r="T294" i="25"/>
  <c r="D50" i="25"/>
  <c r="T263" i="25"/>
  <c r="T293" i="25"/>
  <c r="D49" i="25"/>
  <c r="T262" i="25"/>
  <c r="T292" i="25"/>
  <c r="D48" i="25"/>
  <c r="T261" i="25"/>
  <c r="T291" i="25"/>
  <c r="D47" i="25"/>
  <c r="T260" i="25"/>
  <c r="T290" i="25"/>
  <c r="D46" i="25"/>
  <c r="T259" i="25"/>
  <c r="T289" i="25"/>
  <c r="D45" i="25"/>
  <c r="T258" i="25"/>
  <c r="T288" i="25"/>
  <c r="D44" i="25"/>
  <c r="T257" i="25"/>
  <c r="T287" i="25"/>
  <c r="D43" i="25"/>
  <c r="T256" i="25"/>
  <c r="T286" i="25"/>
  <c r="D42" i="25"/>
  <c r="T255" i="25"/>
  <c r="T285" i="25"/>
  <c r="D41" i="25"/>
  <c r="T254" i="25"/>
  <c r="T284" i="25"/>
  <c r="D40" i="25"/>
  <c r="T253" i="25"/>
  <c r="T283" i="25"/>
  <c r="D39" i="25"/>
  <c r="T252" i="25"/>
  <c r="T282" i="25"/>
  <c r="D38" i="25"/>
  <c r="T251" i="25"/>
  <c r="T281" i="25"/>
  <c r="D37" i="25"/>
  <c r="T250" i="25"/>
  <c r="T280" i="25"/>
  <c r="D36" i="25"/>
  <c r="T249" i="25"/>
  <c r="T279" i="25"/>
  <c r="D35" i="25"/>
  <c r="T248" i="25"/>
  <c r="T278" i="25"/>
  <c r="D34" i="25"/>
  <c r="T247" i="25"/>
  <c r="T277" i="25"/>
  <c r="D33" i="25"/>
  <c r="T246" i="25"/>
  <c r="T276" i="25"/>
  <c r="D457" i="25"/>
  <c r="D32" i="25"/>
  <c r="D3" i="25"/>
  <c r="D4" i="25"/>
  <c r="D5" i="25"/>
  <c r="D6" i="25"/>
  <c r="D311" i="25"/>
  <c r="D7" i="25"/>
  <c r="D118" i="25"/>
  <c r="D8" i="25"/>
  <c r="D313" i="25"/>
  <c r="D9" i="25"/>
  <c r="D100" i="25"/>
  <c r="D10" i="25"/>
  <c r="D11" i="25"/>
  <c r="D102" i="25"/>
  <c r="D12" i="25"/>
  <c r="D317" i="25"/>
  <c r="D103" i="25"/>
  <c r="D73" i="25"/>
  <c r="D104" i="25"/>
  <c r="D14" i="25"/>
  <c r="D15" i="25"/>
  <c r="D320" i="25"/>
  <c r="D106" i="25"/>
  <c r="D17" i="25"/>
  <c r="D322" i="25"/>
  <c r="D18" i="25"/>
  <c r="D19" i="25"/>
  <c r="D20" i="25"/>
  <c r="D111" i="25"/>
  <c r="D21" i="25"/>
  <c r="D22" i="25"/>
  <c r="D113" i="25"/>
  <c r="D23" i="25"/>
  <c r="D114" i="25"/>
  <c r="D24" i="25"/>
  <c r="D329" i="25"/>
  <c r="D25" i="25"/>
  <c r="D26" i="25"/>
  <c r="D331" i="25"/>
  <c r="D117" i="25"/>
  <c r="D27" i="25"/>
  <c r="D305" i="25"/>
  <c r="D119" i="25"/>
  <c r="BJ136" i="13" s="1"/>
  <c r="D86" i="25"/>
  <c r="D116" i="25"/>
  <c r="D82" i="25"/>
  <c r="D112" i="25"/>
  <c r="D85" i="25"/>
  <c r="D115" i="25"/>
  <c r="D84" i="25"/>
  <c r="D87" i="25"/>
  <c r="D83" i="25"/>
  <c r="D80" i="25"/>
  <c r="D110" i="25"/>
  <c r="D79" i="25"/>
  <c r="D109" i="25"/>
  <c r="D81" i="25"/>
  <c r="D78" i="25"/>
  <c r="D108" i="25"/>
  <c r="D77" i="25"/>
  <c r="D107" i="25"/>
  <c r="D76" i="25"/>
  <c r="D164" i="25"/>
  <c r="D75" i="25"/>
  <c r="D105" i="25"/>
  <c r="D74" i="25"/>
  <c r="D133" i="25"/>
  <c r="D72" i="25"/>
  <c r="D71" i="25"/>
  <c r="D101" i="25"/>
  <c r="D131" i="25"/>
  <c r="D69" i="25"/>
  <c r="D99" i="25"/>
  <c r="D70" i="25"/>
  <c r="D68" i="25"/>
  <c r="D98" i="25"/>
  <c r="D88" i="25"/>
  <c r="D67" i="25"/>
  <c r="D97" i="25"/>
  <c r="D126" i="25"/>
  <c r="D66" i="25"/>
  <c r="D96" i="25"/>
  <c r="D125" i="25"/>
  <c r="D65" i="25"/>
  <c r="D95" i="25"/>
  <c r="D64" i="25"/>
  <c r="D94" i="25"/>
  <c r="D63" i="25"/>
  <c r="D93" i="25"/>
  <c r="D62" i="25"/>
  <c r="D92" i="25"/>
  <c r="D156" i="25"/>
  <c r="D135" i="25"/>
  <c r="D148" i="25"/>
  <c r="D143" i="25"/>
  <c r="D141" i="25"/>
  <c r="D134" i="25"/>
  <c r="D136" i="25"/>
  <c r="D144" i="25"/>
  <c r="D147" i="25"/>
  <c r="D130" i="25"/>
  <c r="O107" i="25"/>
  <c r="O113" i="25"/>
  <c r="O493" i="25"/>
  <c r="S456" i="25"/>
  <c r="S445" i="25"/>
  <c r="S429" i="25"/>
  <c r="H457" i="25"/>
  <c r="S423" i="25"/>
  <c r="S419" i="25"/>
  <c r="S415" i="25"/>
  <c r="S411" i="25"/>
  <c r="S406" i="25"/>
  <c r="S402" i="25"/>
  <c r="S398" i="25"/>
  <c r="E426" i="25"/>
  <c r="H395" i="25"/>
  <c r="S350" i="25"/>
  <c r="S340" i="25"/>
  <c r="S336" i="25"/>
  <c r="I364" i="25"/>
  <c r="C283" i="25"/>
  <c r="BJ211" i="25"/>
  <c r="BI211" i="25"/>
  <c r="BH211" i="25"/>
  <c r="BG211" i="25"/>
  <c r="BF211" i="25"/>
  <c r="BE211" i="25"/>
  <c r="BD211" i="25"/>
  <c r="BC211" i="25"/>
  <c r="BB211" i="25"/>
  <c r="BA211" i="25"/>
  <c r="AZ211" i="25"/>
  <c r="AY211" i="25"/>
  <c r="AD211" i="25"/>
  <c r="AC211" i="25"/>
  <c r="AB211" i="25"/>
  <c r="AA211" i="25"/>
  <c r="Z211" i="25"/>
  <c r="Y211" i="25"/>
  <c r="X211" i="25"/>
  <c r="W211" i="25"/>
  <c r="V211" i="25"/>
  <c r="U211" i="25"/>
  <c r="T211" i="25"/>
  <c r="S211" i="25"/>
  <c r="BK210" i="25"/>
  <c r="AE210" i="25"/>
  <c r="BK209" i="25"/>
  <c r="AE209" i="25"/>
  <c r="BK208" i="25"/>
  <c r="AE208" i="25"/>
  <c r="BK207" i="25"/>
  <c r="AE207" i="25"/>
  <c r="BK206" i="25"/>
  <c r="AE206" i="25"/>
  <c r="BK205" i="25"/>
  <c r="AE205" i="25"/>
  <c r="BK204" i="25"/>
  <c r="AE204" i="25"/>
  <c r="BK203" i="25"/>
  <c r="AE203" i="25"/>
  <c r="BK202" i="25"/>
  <c r="AE202" i="25"/>
  <c r="BK201" i="25"/>
  <c r="AE201" i="25"/>
  <c r="BK200" i="25"/>
  <c r="AE200" i="25"/>
  <c r="BK199" i="25"/>
  <c r="AE199" i="25"/>
  <c r="BK198" i="25"/>
  <c r="AE198" i="25"/>
  <c r="BK197" i="25"/>
  <c r="AE197" i="25"/>
  <c r="BK196" i="25"/>
  <c r="AE196" i="25"/>
  <c r="BK195" i="25"/>
  <c r="AE195" i="25"/>
  <c r="BK194" i="25"/>
  <c r="AE194" i="25"/>
  <c r="BK193" i="25"/>
  <c r="AE193" i="25"/>
  <c r="BK192" i="25"/>
  <c r="AE192" i="25"/>
  <c r="BK191" i="25"/>
  <c r="AE191" i="25"/>
  <c r="BK190" i="25"/>
  <c r="AE190" i="25"/>
  <c r="BK189" i="25"/>
  <c r="AE189" i="25"/>
  <c r="BK188" i="25"/>
  <c r="AE188" i="25"/>
  <c r="BK187" i="25"/>
  <c r="AE187" i="25"/>
  <c r="BK186" i="25"/>
  <c r="AE186" i="25"/>
  <c r="BK185" i="25"/>
  <c r="AE185" i="25"/>
  <c r="BK184" i="25"/>
  <c r="AE184" i="25"/>
  <c r="BK183" i="25"/>
  <c r="AE183" i="25"/>
  <c r="AE211" i="25" s="1"/>
  <c r="AU156" i="25"/>
  <c r="BJ180" i="25"/>
  <c r="BI180" i="25"/>
  <c r="BH180" i="25"/>
  <c r="BF180" i="25"/>
  <c r="BB180" i="25"/>
  <c r="BA180" i="25"/>
  <c r="AT180" i="25"/>
  <c r="AR180" i="25"/>
  <c r="AP180" i="25"/>
  <c r="AO180" i="25"/>
  <c r="AL180" i="25"/>
  <c r="AJ180" i="25"/>
  <c r="S180" i="25"/>
  <c r="W59" i="25"/>
  <c r="Y29" i="25"/>
  <c r="AB29" i="25"/>
  <c r="Z29" i="25"/>
  <c r="W29" i="25"/>
  <c r="BD79" i="13" l="1"/>
  <c r="BE51" i="13"/>
  <c r="BC79" i="13"/>
  <c r="BD51" i="13"/>
  <c r="BB79" i="13"/>
  <c r="BC51" i="13"/>
  <c r="BA79" i="13"/>
  <c r="BB51" i="13"/>
  <c r="F469" i="25"/>
  <c r="J469" i="25"/>
  <c r="N469" i="25"/>
  <c r="H471" i="25"/>
  <c r="L471" i="25"/>
  <c r="F481" i="25"/>
  <c r="J481" i="25"/>
  <c r="N481" i="25"/>
  <c r="F489" i="25"/>
  <c r="J489" i="25"/>
  <c r="N489" i="25"/>
  <c r="BA51" i="13"/>
  <c r="AZ79" i="13"/>
  <c r="AZ51" i="13"/>
  <c r="AY79" i="13"/>
  <c r="AY51" i="13"/>
  <c r="AX79" i="13"/>
  <c r="BM136" i="13"/>
  <c r="BK136" i="13"/>
  <c r="BL136" i="13"/>
  <c r="H465" i="25"/>
  <c r="N475" i="25"/>
  <c r="E478" i="25"/>
  <c r="I478" i="25"/>
  <c r="M478" i="25"/>
  <c r="E486" i="25"/>
  <c r="I486" i="25"/>
  <c r="M486" i="25"/>
  <c r="AW79" i="13"/>
  <c r="AX51" i="13"/>
  <c r="D298" i="25"/>
  <c r="E298" i="25" s="1"/>
  <c r="F298" i="25" s="1"/>
  <c r="G298" i="25" s="1"/>
  <c r="H298" i="25" s="1"/>
  <c r="I298" i="25" s="1"/>
  <c r="J298" i="25" s="1"/>
  <c r="K298" i="25" s="1"/>
  <c r="L298" i="25" s="1"/>
  <c r="M298" i="25" s="1"/>
  <c r="N298" i="25" s="1"/>
  <c r="D250" i="25"/>
  <c r="E250" i="25" s="1"/>
  <c r="F250" i="25" s="1"/>
  <c r="G250" i="25" s="1"/>
  <c r="H250" i="25" s="1"/>
  <c r="I250" i="25" s="1"/>
  <c r="J250" i="25" s="1"/>
  <c r="K250" i="25" s="1"/>
  <c r="L250" i="25" s="1"/>
  <c r="M250" i="25" s="1"/>
  <c r="N250" i="25" s="1"/>
  <c r="AW51" i="13"/>
  <c r="AV79" i="13"/>
  <c r="D283" i="25"/>
  <c r="E283" i="25" s="1"/>
  <c r="F283" i="25" s="1"/>
  <c r="G283" i="25" s="1"/>
  <c r="H283" i="25" s="1"/>
  <c r="I283" i="25" s="1"/>
  <c r="J283" i="25" s="1"/>
  <c r="K283" i="25" s="1"/>
  <c r="L283" i="25" s="1"/>
  <c r="M283" i="25" s="1"/>
  <c r="N283" i="25" s="1"/>
  <c r="D270" i="25"/>
  <c r="E270" i="25" s="1"/>
  <c r="F270" i="25" s="1"/>
  <c r="G270" i="25" s="1"/>
  <c r="H270" i="25" s="1"/>
  <c r="I270" i="25" s="1"/>
  <c r="J270" i="25" s="1"/>
  <c r="K270" i="25" s="1"/>
  <c r="L270" i="25" s="1"/>
  <c r="M270" i="25" s="1"/>
  <c r="N270" i="25" s="1"/>
  <c r="Y272" i="25"/>
  <c r="W302" i="25"/>
  <c r="AV51" i="13"/>
  <c r="AU79" i="13"/>
  <c r="AA302" i="25"/>
  <c r="D281" i="25"/>
  <c r="E281" i="25" s="1"/>
  <c r="F281" i="25" s="1"/>
  <c r="G281" i="25" s="1"/>
  <c r="H281" i="25" s="1"/>
  <c r="I281" i="25" s="1"/>
  <c r="J281" i="25" s="1"/>
  <c r="K281" i="25" s="1"/>
  <c r="L281" i="25" s="1"/>
  <c r="M281" i="25" s="1"/>
  <c r="N281" i="25" s="1"/>
  <c r="D247" i="25"/>
  <c r="E247" i="25" s="1"/>
  <c r="F247" i="25" s="1"/>
  <c r="G247" i="25" s="1"/>
  <c r="H247" i="25" s="1"/>
  <c r="I247" i="25" s="1"/>
  <c r="J247" i="25" s="1"/>
  <c r="K247" i="25" s="1"/>
  <c r="L247" i="25" s="1"/>
  <c r="M247" i="25" s="1"/>
  <c r="N247" i="25" s="1"/>
  <c r="O3" i="25"/>
  <c r="M29" i="25"/>
  <c r="D279" i="25"/>
  <c r="E279" i="25" s="1"/>
  <c r="F279" i="25" s="1"/>
  <c r="G279" i="25" s="1"/>
  <c r="H279" i="25" s="1"/>
  <c r="I279" i="25" s="1"/>
  <c r="J279" i="25" s="1"/>
  <c r="K279" i="25" s="1"/>
  <c r="L279" i="25" s="1"/>
  <c r="M279" i="25" s="1"/>
  <c r="N279" i="25" s="1"/>
  <c r="D278" i="25"/>
  <c r="E278" i="25" s="1"/>
  <c r="F278" i="25" s="1"/>
  <c r="G278" i="25" s="1"/>
  <c r="H278" i="25" s="1"/>
  <c r="I278" i="25" s="1"/>
  <c r="J278" i="25" s="1"/>
  <c r="K278" i="25" s="1"/>
  <c r="L278" i="25" s="1"/>
  <c r="M278" i="25" s="1"/>
  <c r="N278" i="25" s="1"/>
  <c r="D290" i="25"/>
  <c r="E290" i="25" s="1"/>
  <c r="F290" i="25" s="1"/>
  <c r="G290" i="25" s="1"/>
  <c r="H290" i="25" s="1"/>
  <c r="I290" i="25" s="1"/>
  <c r="J290" i="25" s="1"/>
  <c r="K290" i="25" s="1"/>
  <c r="L290" i="25" s="1"/>
  <c r="M290" i="25" s="1"/>
  <c r="N290" i="25" s="1"/>
  <c r="L59" i="25"/>
  <c r="D294" i="25"/>
  <c r="E294" i="25" s="1"/>
  <c r="F294" i="25" s="1"/>
  <c r="G294" i="25" s="1"/>
  <c r="H294" i="25" s="1"/>
  <c r="I294" i="25" s="1"/>
  <c r="J294" i="25" s="1"/>
  <c r="K294" i="25" s="1"/>
  <c r="L294" i="25" s="1"/>
  <c r="M294" i="25" s="1"/>
  <c r="N294" i="25" s="1"/>
  <c r="AE282" i="25"/>
  <c r="AE286" i="25"/>
  <c r="AE291" i="25"/>
  <c r="D296" i="25"/>
  <c r="E296" i="25" s="1"/>
  <c r="F296" i="25" s="1"/>
  <c r="G296" i="25" s="1"/>
  <c r="H296" i="25" s="1"/>
  <c r="I296" i="25" s="1"/>
  <c r="J296" i="25" s="1"/>
  <c r="K296" i="25" s="1"/>
  <c r="L296" i="25" s="1"/>
  <c r="M296" i="25" s="1"/>
  <c r="N296" i="25" s="1"/>
  <c r="F89" i="25"/>
  <c r="AE251" i="25"/>
  <c r="AE259" i="25"/>
  <c r="AE267" i="25"/>
  <c r="AE300" i="25"/>
  <c r="AE271" i="25"/>
  <c r="N29" i="25"/>
  <c r="O26" i="25"/>
  <c r="E59" i="25"/>
  <c r="E583" i="25" s="1"/>
  <c r="I59" i="25"/>
  <c r="J59" i="25"/>
  <c r="H59" i="25"/>
  <c r="H89" i="25"/>
  <c r="D285" i="25"/>
  <c r="E285" i="25" s="1"/>
  <c r="F285" i="25" s="1"/>
  <c r="G285" i="25" s="1"/>
  <c r="H285" i="25" s="1"/>
  <c r="I285" i="25" s="1"/>
  <c r="J285" i="25" s="1"/>
  <c r="K285" i="25" s="1"/>
  <c r="L285" i="25" s="1"/>
  <c r="M285" i="25" s="1"/>
  <c r="N285" i="25" s="1"/>
  <c r="U272" i="25"/>
  <c r="AC272" i="25"/>
  <c r="D59" i="25"/>
  <c r="AE51" i="13" s="1"/>
  <c r="G29" i="25"/>
  <c r="K29" i="25"/>
  <c r="V51" i="13" s="1"/>
  <c r="O87" i="25"/>
  <c r="AE265" i="25"/>
  <c r="J89" i="25"/>
  <c r="N89" i="25"/>
  <c r="D89" i="25"/>
  <c r="O12" i="25"/>
  <c r="AE277" i="25"/>
  <c r="AE156" i="25"/>
  <c r="AE162" i="25"/>
  <c r="AE164" i="25"/>
  <c r="AE169" i="25"/>
  <c r="AE170" i="25"/>
  <c r="AE177" i="25"/>
  <c r="BK211" i="25"/>
  <c r="BK165" i="25"/>
  <c r="BK176" i="25"/>
  <c r="V242" i="25"/>
  <c r="H29" i="25"/>
  <c r="L29" i="25"/>
  <c r="O4" i="25"/>
  <c r="I29" i="25"/>
  <c r="F29" i="25"/>
  <c r="J29" i="25"/>
  <c r="O7" i="25"/>
  <c r="O8" i="25"/>
  <c r="O15" i="25"/>
  <c r="O19" i="25"/>
  <c r="O24" i="25"/>
  <c r="L395" i="25"/>
  <c r="E540" i="25"/>
  <c r="I540" i="25"/>
  <c r="M540" i="25"/>
  <c r="I426" i="25"/>
  <c r="H426" i="25"/>
  <c r="L426" i="25"/>
  <c r="T405" i="25"/>
  <c r="T562" i="25" s="1"/>
  <c r="T409" i="25"/>
  <c r="T566" i="25" s="1"/>
  <c r="L457" i="25"/>
  <c r="V29" i="25"/>
  <c r="X29" i="25"/>
  <c r="AC29" i="25"/>
  <c r="AU154" i="25"/>
  <c r="AU158" i="25"/>
  <c r="AU167" i="25"/>
  <c r="AU175" i="25"/>
  <c r="AU177" i="25"/>
  <c r="AU178" i="25"/>
  <c r="BK161" i="25"/>
  <c r="BK170" i="25"/>
  <c r="K89" i="25"/>
  <c r="BQ79" i="13" s="1"/>
  <c r="L89" i="25"/>
  <c r="E89" i="25"/>
  <c r="I89" i="25"/>
  <c r="M89" i="25"/>
  <c r="M217" i="25"/>
  <c r="F218" i="25"/>
  <c r="J218" i="25"/>
  <c r="N218" i="25"/>
  <c r="H220" i="25"/>
  <c r="I221" i="25"/>
  <c r="F222" i="25"/>
  <c r="J222" i="25"/>
  <c r="N222" i="25"/>
  <c r="E225" i="25"/>
  <c r="M225" i="25"/>
  <c r="J226" i="25"/>
  <c r="H228" i="25"/>
  <c r="E229" i="25"/>
  <c r="I229" i="25"/>
  <c r="M229" i="25"/>
  <c r="F230" i="25"/>
  <c r="J230" i="25"/>
  <c r="I233" i="25"/>
  <c r="M233" i="25"/>
  <c r="F234" i="25"/>
  <c r="N234" i="25"/>
  <c r="H236" i="25"/>
  <c r="L236" i="25"/>
  <c r="E237" i="25"/>
  <c r="I237" i="25"/>
  <c r="M237" i="25"/>
  <c r="F238" i="25"/>
  <c r="J238" i="25"/>
  <c r="N238" i="25"/>
  <c r="E241" i="25"/>
  <c r="M241" i="25"/>
  <c r="AE260" i="25"/>
  <c r="D264" i="25"/>
  <c r="E264" i="25" s="1"/>
  <c r="F264" i="25" s="1"/>
  <c r="G264" i="25" s="1"/>
  <c r="H264" i="25" s="1"/>
  <c r="I264" i="25" s="1"/>
  <c r="J264" i="25" s="1"/>
  <c r="K264" i="25" s="1"/>
  <c r="L264" i="25" s="1"/>
  <c r="M264" i="25" s="1"/>
  <c r="N264" i="25" s="1"/>
  <c r="AE279" i="25"/>
  <c r="D284" i="25"/>
  <c r="E284" i="25" s="1"/>
  <c r="F284" i="25" s="1"/>
  <c r="G284" i="25" s="1"/>
  <c r="H284" i="25" s="1"/>
  <c r="I284" i="25" s="1"/>
  <c r="J284" i="25" s="1"/>
  <c r="K284" i="25" s="1"/>
  <c r="L284" i="25" s="1"/>
  <c r="M284" i="25" s="1"/>
  <c r="N284" i="25" s="1"/>
  <c r="D288" i="25"/>
  <c r="E288" i="25" s="1"/>
  <c r="F288" i="25" s="1"/>
  <c r="G288" i="25" s="1"/>
  <c r="H288" i="25" s="1"/>
  <c r="I288" i="25" s="1"/>
  <c r="J288" i="25" s="1"/>
  <c r="K288" i="25" s="1"/>
  <c r="L288" i="25" s="1"/>
  <c r="M288" i="25" s="1"/>
  <c r="N288" i="25" s="1"/>
  <c r="AE289" i="25"/>
  <c r="D292" i="25"/>
  <c r="E292" i="25" s="1"/>
  <c r="F292" i="25" s="1"/>
  <c r="G292" i="25" s="1"/>
  <c r="H292" i="25" s="1"/>
  <c r="I292" i="25" s="1"/>
  <c r="J292" i="25" s="1"/>
  <c r="K292" i="25" s="1"/>
  <c r="L292" i="25" s="1"/>
  <c r="M292" i="25" s="1"/>
  <c r="N292" i="25" s="1"/>
  <c r="AE294" i="25"/>
  <c r="AE298" i="25"/>
  <c r="D300" i="25"/>
  <c r="E300" i="25" s="1"/>
  <c r="F300" i="25" s="1"/>
  <c r="G300" i="25" s="1"/>
  <c r="H300" i="25" s="1"/>
  <c r="I300" i="25" s="1"/>
  <c r="J300" i="25" s="1"/>
  <c r="K300" i="25" s="1"/>
  <c r="L300" i="25" s="1"/>
  <c r="M300" i="25" s="1"/>
  <c r="N300" i="25" s="1"/>
  <c r="T305" i="25"/>
  <c r="E333" i="25"/>
  <c r="I333" i="25"/>
  <c r="M333" i="25"/>
  <c r="E364" i="25"/>
  <c r="M364" i="25"/>
  <c r="E500" i="25"/>
  <c r="E29" i="25"/>
  <c r="S19" i="25"/>
  <c r="O23" i="25"/>
  <c r="BV180" i="25"/>
  <c r="O11" i="25"/>
  <c r="S15" i="25"/>
  <c r="O27" i="25"/>
  <c r="BI136" i="13"/>
  <c r="S119" i="25"/>
  <c r="F211" i="25"/>
  <c r="CS16" i="13" s="1"/>
  <c r="F214" i="25"/>
  <c r="N214" i="25"/>
  <c r="N211" i="25"/>
  <c r="DA16" i="13" s="1"/>
  <c r="S7" i="25"/>
  <c r="F495" i="25"/>
  <c r="F59" i="25"/>
  <c r="N495" i="25"/>
  <c r="N59" i="25"/>
  <c r="AU168" i="25"/>
  <c r="D254" i="25"/>
  <c r="E254" i="25" s="1"/>
  <c r="F254" i="25" s="1"/>
  <c r="G254" i="25" s="1"/>
  <c r="H254" i="25" s="1"/>
  <c r="I254" i="25" s="1"/>
  <c r="J254" i="25" s="1"/>
  <c r="K254" i="25" s="1"/>
  <c r="L254" i="25" s="1"/>
  <c r="M254" i="25" s="1"/>
  <c r="N254" i="25" s="1"/>
  <c r="D267" i="25"/>
  <c r="E267" i="25" s="1"/>
  <c r="F267" i="25" s="1"/>
  <c r="G267" i="25" s="1"/>
  <c r="H267" i="25" s="1"/>
  <c r="I267" i="25" s="1"/>
  <c r="J267" i="25" s="1"/>
  <c r="K267" i="25" s="1"/>
  <c r="L267" i="25" s="1"/>
  <c r="M267" i="25" s="1"/>
  <c r="N267" i="25" s="1"/>
  <c r="O46" i="25"/>
  <c r="O50" i="25"/>
  <c r="G89" i="25"/>
  <c r="V272" i="25"/>
  <c r="Z272" i="25"/>
  <c r="AD272" i="25"/>
  <c r="X302" i="25"/>
  <c r="AB302" i="25"/>
  <c r="U59" i="25"/>
  <c r="Y59" i="25"/>
  <c r="V59" i="25"/>
  <c r="Z59" i="25"/>
  <c r="AD59" i="25"/>
  <c r="AE153" i="25"/>
  <c r="BR180" i="25"/>
  <c r="BZ180" i="25"/>
  <c r="D259" i="25"/>
  <c r="E259" i="25" s="1"/>
  <c r="F259" i="25" s="1"/>
  <c r="G259" i="25" s="1"/>
  <c r="H259" i="25" s="1"/>
  <c r="I259" i="25" s="1"/>
  <c r="J259" i="25" s="1"/>
  <c r="K259" i="25" s="1"/>
  <c r="L259" i="25" s="1"/>
  <c r="M259" i="25" s="1"/>
  <c r="N259" i="25" s="1"/>
  <c r="AE249" i="25"/>
  <c r="AE268" i="25"/>
  <c r="G59" i="25"/>
  <c r="AH51" i="13" s="1"/>
  <c r="K59" i="25"/>
  <c r="W272" i="25"/>
  <c r="AA272" i="25"/>
  <c r="U302" i="25"/>
  <c r="Y302" i="25"/>
  <c r="AC302" i="25"/>
  <c r="C364" i="25"/>
  <c r="U89" i="25"/>
  <c r="Y89" i="25"/>
  <c r="AC89" i="25"/>
  <c r="V89" i="25"/>
  <c r="Z89" i="25"/>
  <c r="AD89" i="25"/>
  <c r="BK153" i="25"/>
  <c r="BK154" i="25"/>
  <c r="BK155" i="25"/>
  <c r="BK156" i="25"/>
  <c r="BK157" i="25"/>
  <c r="BK158" i="25"/>
  <c r="BK159" i="25"/>
  <c r="BK160" i="25"/>
  <c r="BK162" i="25"/>
  <c r="BK163" i="25"/>
  <c r="BK164" i="25"/>
  <c r="BK166" i="25"/>
  <c r="BK167" i="25"/>
  <c r="BK168" i="25"/>
  <c r="BK169" i="25"/>
  <c r="BK171" i="25"/>
  <c r="BK172" i="25"/>
  <c r="BK173" i="25"/>
  <c r="BK174" i="25"/>
  <c r="BK175" i="25"/>
  <c r="BK177" i="25"/>
  <c r="BK178" i="25"/>
  <c r="BK179" i="25"/>
  <c r="AE278" i="25"/>
  <c r="AE283" i="25"/>
  <c r="AE295" i="25"/>
  <c r="S272" i="25"/>
  <c r="X272" i="25"/>
  <c r="AB272" i="25"/>
  <c r="V302" i="25"/>
  <c r="Z302" i="25"/>
  <c r="AD302" i="25"/>
  <c r="AU157" i="25"/>
  <c r="AU173" i="25"/>
  <c r="C220" i="25"/>
  <c r="S220" i="25" s="1"/>
  <c r="C236" i="25"/>
  <c r="S236" i="25" s="1"/>
  <c r="G180" i="25"/>
  <c r="CT8" i="13" s="1"/>
  <c r="G211" i="25"/>
  <c r="CT16" i="13" s="1"/>
  <c r="S302" i="25"/>
  <c r="S149" i="25"/>
  <c r="AT109" i="13" s="1"/>
  <c r="AS79" i="13"/>
  <c r="AT51" i="13"/>
  <c r="C180" i="25"/>
  <c r="CP8" i="13" s="1"/>
  <c r="C222" i="25"/>
  <c r="S222" i="25" s="1"/>
  <c r="C230" i="25"/>
  <c r="S230" i="25" s="1"/>
  <c r="G220" i="25"/>
  <c r="G232" i="25"/>
  <c r="G236" i="25"/>
  <c r="W89" i="25"/>
  <c r="T89" i="25"/>
  <c r="X89" i="25"/>
  <c r="AB89" i="25"/>
  <c r="AA89" i="25"/>
  <c r="AE154" i="25"/>
  <c r="AE157" i="25"/>
  <c r="AE158" i="25"/>
  <c r="AE159" i="25"/>
  <c r="AE161" i="25"/>
  <c r="AE163" i="25"/>
  <c r="AE165" i="25"/>
  <c r="AE166" i="25"/>
  <c r="AE167" i="25"/>
  <c r="AE171" i="25"/>
  <c r="AE173" i="25"/>
  <c r="AE175" i="25"/>
  <c r="AE176" i="25"/>
  <c r="AE178" i="25"/>
  <c r="AU152" i="25"/>
  <c r="AU153" i="25"/>
  <c r="AU155" i="25"/>
  <c r="AU159" i="25"/>
  <c r="AU160" i="25"/>
  <c r="AU161" i="25"/>
  <c r="AU163" i="25"/>
  <c r="AU164" i="25"/>
  <c r="AU166" i="25"/>
  <c r="AU170" i="25"/>
  <c r="AU171" i="25"/>
  <c r="AU172" i="25"/>
  <c r="AU174" i="25"/>
  <c r="AU176" i="25"/>
  <c r="AU179" i="25"/>
  <c r="BT180" i="25"/>
  <c r="BX180" i="25"/>
  <c r="AM211" i="25"/>
  <c r="Z242" i="25"/>
  <c r="AD242" i="25"/>
  <c r="AA59" i="25"/>
  <c r="X59" i="25"/>
  <c r="BQ180" i="25"/>
  <c r="BY180" i="25"/>
  <c r="BS180" i="25"/>
  <c r="BW180" i="25"/>
  <c r="AY180" i="25"/>
  <c r="AE168" i="25"/>
  <c r="AE172" i="25"/>
  <c r="W180" i="25"/>
  <c r="U180" i="25"/>
  <c r="AE155" i="25"/>
  <c r="V180" i="25"/>
  <c r="T29" i="25"/>
  <c r="D28" i="25"/>
  <c r="O28" i="25" s="1"/>
  <c r="T401" i="25"/>
  <c r="D128" i="25"/>
  <c r="O111" i="25"/>
  <c r="D167" i="25"/>
  <c r="D229" i="25" s="1"/>
  <c r="D124" i="25"/>
  <c r="D139" i="25"/>
  <c r="O404" i="25"/>
  <c r="D158" i="25"/>
  <c r="O158" i="25" s="1"/>
  <c r="D142" i="25"/>
  <c r="D127" i="25"/>
  <c r="O108" i="25"/>
  <c r="O110" i="25"/>
  <c r="D226" i="25"/>
  <c r="D326" i="25"/>
  <c r="O326" i="25" s="1"/>
  <c r="D327" i="25"/>
  <c r="D484" i="25" s="1"/>
  <c r="D330" i="25"/>
  <c r="T330" i="25" s="1"/>
  <c r="D328" i="25"/>
  <c r="D485" i="25" s="1"/>
  <c r="D325" i="25"/>
  <c r="O325" i="25" s="1"/>
  <c r="D324" i="25"/>
  <c r="O324" i="25" s="1"/>
  <c r="D323" i="25"/>
  <c r="O323" i="25" s="1"/>
  <c r="D321" i="25"/>
  <c r="T321" i="25" s="1"/>
  <c r="D314" i="25"/>
  <c r="D471" i="25" s="1"/>
  <c r="D308" i="25"/>
  <c r="O308" i="25" s="1"/>
  <c r="D395" i="25"/>
  <c r="O342" i="25"/>
  <c r="D13" i="25"/>
  <c r="O13" i="25" s="1"/>
  <c r="D315" i="25"/>
  <c r="O315" i="25" s="1"/>
  <c r="O341" i="25"/>
  <c r="D318" i="25"/>
  <c r="O318" i="25" s="1"/>
  <c r="D332" i="25"/>
  <c r="O332" i="25" s="1"/>
  <c r="D16" i="25"/>
  <c r="O16" i="25" s="1"/>
  <c r="D319" i="25"/>
  <c r="D476" i="25" s="1"/>
  <c r="D316" i="25"/>
  <c r="O316" i="25" s="1"/>
  <c r="D307" i="25"/>
  <c r="D464" i="25" s="1"/>
  <c r="D309" i="25"/>
  <c r="D466" i="25" s="1"/>
  <c r="D310" i="25"/>
  <c r="T310" i="25" s="1"/>
  <c r="D312" i="25"/>
  <c r="D469" i="25" s="1"/>
  <c r="T275" i="25"/>
  <c r="D275" i="25" s="1"/>
  <c r="E275" i="25" s="1"/>
  <c r="F275" i="25" s="1"/>
  <c r="T245" i="25"/>
  <c r="T272" i="25" s="1"/>
  <c r="O34" i="25"/>
  <c r="O41" i="25"/>
  <c r="O42" i="25"/>
  <c r="O53" i="25"/>
  <c r="O54" i="25"/>
  <c r="T339" i="25"/>
  <c r="T496" i="25" s="1"/>
  <c r="D246" i="25"/>
  <c r="E246" i="25" s="1"/>
  <c r="F246" i="25" s="1"/>
  <c r="G246" i="25" s="1"/>
  <c r="H246" i="25" s="1"/>
  <c r="I246" i="25" s="1"/>
  <c r="J246" i="25" s="1"/>
  <c r="K246" i="25" s="1"/>
  <c r="L246" i="25" s="1"/>
  <c r="M246" i="25" s="1"/>
  <c r="N246" i="25" s="1"/>
  <c r="D262" i="25"/>
  <c r="E262" i="25" s="1"/>
  <c r="F262" i="25" s="1"/>
  <c r="G262" i="25" s="1"/>
  <c r="H262" i="25" s="1"/>
  <c r="I262" i="25" s="1"/>
  <c r="J262" i="25" s="1"/>
  <c r="K262" i="25" s="1"/>
  <c r="L262" i="25" s="1"/>
  <c r="M262" i="25" s="1"/>
  <c r="N262" i="25" s="1"/>
  <c r="D276" i="25"/>
  <c r="E276" i="25" s="1"/>
  <c r="F276" i="25" s="1"/>
  <c r="G276" i="25" s="1"/>
  <c r="H276" i="25" s="1"/>
  <c r="I276" i="25" s="1"/>
  <c r="J276" i="25" s="1"/>
  <c r="K276" i="25" s="1"/>
  <c r="L276" i="25" s="1"/>
  <c r="M276" i="25" s="1"/>
  <c r="N276" i="25" s="1"/>
  <c r="D277" i="25"/>
  <c r="E277" i="25" s="1"/>
  <c r="F277" i="25" s="1"/>
  <c r="G277" i="25" s="1"/>
  <c r="H277" i="25" s="1"/>
  <c r="I277" i="25" s="1"/>
  <c r="J277" i="25" s="1"/>
  <c r="K277" i="25" s="1"/>
  <c r="L277" i="25" s="1"/>
  <c r="M277" i="25" s="1"/>
  <c r="N277" i="25" s="1"/>
  <c r="D280" i="25"/>
  <c r="E280" i="25" s="1"/>
  <c r="F280" i="25" s="1"/>
  <c r="G280" i="25" s="1"/>
  <c r="H280" i="25" s="1"/>
  <c r="I280" i="25" s="1"/>
  <c r="J280" i="25" s="1"/>
  <c r="K280" i="25" s="1"/>
  <c r="L280" i="25" s="1"/>
  <c r="M280" i="25" s="1"/>
  <c r="N280" i="25" s="1"/>
  <c r="AE281" i="25"/>
  <c r="D282" i="25"/>
  <c r="E282" i="25" s="1"/>
  <c r="F282" i="25" s="1"/>
  <c r="G282" i="25" s="1"/>
  <c r="H282" i="25" s="1"/>
  <c r="I282" i="25" s="1"/>
  <c r="J282" i="25" s="1"/>
  <c r="K282" i="25" s="1"/>
  <c r="L282" i="25" s="1"/>
  <c r="M282" i="25" s="1"/>
  <c r="N282" i="25" s="1"/>
  <c r="AE285" i="25"/>
  <c r="D286" i="25"/>
  <c r="E286" i="25" s="1"/>
  <c r="F286" i="25" s="1"/>
  <c r="G286" i="25" s="1"/>
  <c r="H286" i="25" s="1"/>
  <c r="I286" i="25" s="1"/>
  <c r="J286" i="25" s="1"/>
  <c r="K286" i="25" s="1"/>
  <c r="L286" i="25" s="1"/>
  <c r="M286" i="25" s="1"/>
  <c r="N286" i="25" s="1"/>
  <c r="AE287" i="25"/>
  <c r="AE290" i="25"/>
  <c r="D291" i="25"/>
  <c r="E291" i="25" s="1"/>
  <c r="F291" i="25" s="1"/>
  <c r="G291" i="25" s="1"/>
  <c r="H291" i="25" s="1"/>
  <c r="I291" i="25" s="1"/>
  <c r="J291" i="25" s="1"/>
  <c r="K291" i="25" s="1"/>
  <c r="L291" i="25" s="1"/>
  <c r="M291" i="25" s="1"/>
  <c r="N291" i="25" s="1"/>
  <c r="AE293" i="25"/>
  <c r="AE297" i="25"/>
  <c r="AE299" i="25"/>
  <c r="AE301" i="25"/>
  <c r="D257" i="25"/>
  <c r="E257" i="25" s="1"/>
  <c r="F257" i="25" s="1"/>
  <c r="G257" i="25" s="1"/>
  <c r="H257" i="25" s="1"/>
  <c r="I257" i="25" s="1"/>
  <c r="J257" i="25" s="1"/>
  <c r="K257" i="25" s="1"/>
  <c r="L257" i="25" s="1"/>
  <c r="M257" i="25" s="1"/>
  <c r="N257" i="25" s="1"/>
  <c r="D263" i="25"/>
  <c r="E263" i="25" s="1"/>
  <c r="F263" i="25" s="1"/>
  <c r="G263" i="25" s="1"/>
  <c r="H263" i="25" s="1"/>
  <c r="I263" i="25" s="1"/>
  <c r="J263" i="25" s="1"/>
  <c r="K263" i="25" s="1"/>
  <c r="L263" i="25" s="1"/>
  <c r="M263" i="25" s="1"/>
  <c r="N263" i="25" s="1"/>
  <c r="D253" i="25"/>
  <c r="E253" i="25" s="1"/>
  <c r="F253" i="25" s="1"/>
  <c r="G253" i="25" s="1"/>
  <c r="H253" i="25" s="1"/>
  <c r="I253" i="25" s="1"/>
  <c r="J253" i="25" s="1"/>
  <c r="K253" i="25" s="1"/>
  <c r="L253" i="25" s="1"/>
  <c r="M253" i="25" s="1"/>
  <c r="N253" i="25" s="1"/>
  <c r="D258" i="25"/>
  <c r="E258" i="25" s="1"/>
  <c r="F258" i="25" s="1"/>
  <c r="G258" i="25" s="1"/>
  <c r="H258" i="25" s="1"/>
  <c r="I258" i="25" s="1"/>
  <c r="J258" i="25" s="1"/>
  <c r="K258" i="25" s="1"/>
  <c r="L258" i="25" s="1"/>
  <c r="M258" i="25" s="1"/>
  <c r="N258" i="25" s="1"/>
  <c r="O63" i="25"/>
  <c r="O64" i="25"/>
  <c r="O71" i="25"/>
  <c r="O72" i="25"/>
  <c r="O76" i="25"/>
  <c r="O84" i="25"/>
  <c r="O88" i="25"/>
  <c r="O164" i="25"/>
  <c r="D255" i="25"/>
  <c r="E255" i="25" s="1"/>
  <c r="F255" i="25" s="1"/>
  <c r="G255" i="25" s="1"/>
  <c r="H255" i="25" s="1"/>
  <c r="I255" i="25" s="1"/>
  <c r="J255" i="25" s="1"/>
  <c r="K255" i="25" s="1"/>
  <c r="L255" i="25" s="1"/>
  <c r="M255" i="25" s="1"/>
  <c r="N255" i="25" s="1"/>
  <c r="D269" i="25"/>
  <c r="E269" i="25" s="1"/>
  <c r="F269" i="25" s="1"/>
  <c r="G269" i="25" s="1"/>
  <c r="H269" i="25" s="1"/>
  <c r="I269" i="25" s="1"/>
  <c r="J269" i="25" s="1"/>
  <c r="K269" i="25" s="1"/>
  <c r="L269" i="25" s="1"/>
  <c r="M269" i="25" s="1"/>
  <c r="N269" i="25" s="1"/>
  <c r="D289" i="25"/>
  <c r="E289" i="25" s="1"/>
  <c r="F289" i="25" s="1"/>
  <c r="G289" i="25" s="1"/>
  <c r="H289" i="25" s="1"/>
  <c r="I289" i="25" s="1"/>
  <c r="J289" i="25" s="1"/>
  <c r="K289" i="25" s="1"/>
  <c r="L289" i="25" s="1"/>
  <c r="M289" i="25" s="1"/>
  <c r="N289" i="25" s="1"/>
  <c r="D256" i="25"/>
  <c r="E256" i="25" s="1"/>
  <c r="F256" i="25" s="1"/>
  <c r="G256" i="25" s="1"/>
  <c r="H256" i="25" s="1"/>
  <c r="I256" i="25" s="1"/>
  <c r="J256" i="25" s="1"/>
  <c r="K256" i="25" s="1"/>
  <c r="L256" i="25" s="1"/>
  <c r="M256" i="25" s="1"/>
  <c r="N256" i="25" s="1"/>
  <c r="D261" i="25"/>
  <c r="E261" i="25" s="1"/>
  <c r="F261" i="25" s="1"/>
  <c r="G261" i="25" s="1"/>
  <c r="H261" i="25" s="1"/>
  <c r="I261" i="25" s="1"/>
  <c r="J261" i="25" s="1"/>
  <c r="K261" i="25" s="1"/>
  <c r="L261" i="25" s="1"/>
  <c r="M261" i="25" s="1"/>
  <c r="N261" i="25" s="1"/>
  <c r="D266" i="25"/>
  <c r="E266" i="25" s="1"/>
  <c r="F266" i="25" s="1"/>
  <c r="G266" i="25" s="1"/>
  <c r="H266" i="25" s="1"/>
  <c r="I266" i="25" s="1"/>
  <c r="J266" i="25" s="1"/>
  <c r="K266" i="25" s="1"/>
  <c r="L266" i="25" s="1"/>
  <c r="M266" i="25" s="1"/>
  <c r="N266" i="25" s="1"/>
  <c r="T329" i="25"/>
  <c r="T486" i="25" s="1"/>
  <c r="T367" i="25"/>
  <c r="U367" i="25" s="1"/>
  <c r="T371" i="25"/>
  <c r="U371" i="25" s="1"/>
  <c r="T375" i="25"/>
  <c r="T532" i="25" s="1"/>
  <c r="T379" i="25"/>
  <c r="U379" i="25" s="1"/>
  <c r="T383" i="25"/>
  <c r="T540" i="25" s="1"/>
  <c r="T387" i="25"/>
  <c r="T544" i="25" s="1"/>
  <c r="T391" i="25"/>
  <c r="T548" i="25" s="1"/>
  <c r="T448" i="25"/>
  <c r="U448" i="25" s="1"/>
  <c r="T452" i="25"/>
  <c r="U452" i="25" s="1"/>
  <c r="G464" i="25"/>
  <c r="K464" i="25"/>
  <c r="K470" i="25"/>
  <c r="C287" i="25"/>
  <c r="D287" i="25" s="1"/>
  <c r="E287" i="25" s="1"/>
  <c r="F287" i="25" s="1"/>
  <c r="G287" i="25" s="1"/>
  <c r="H287" i="25" s="1"/>
  <c r="I287" i="25" s="1"/>
  <c r="J287" i="25" s="1"/>
  <c r="K287" i="25" s="1"/>
  <c r="L287" i="25" s="1"/>
  <c r="M287" i="25" s="1"/>
  <c r="N287" i="25" s="1"/>
  <c r="C293" i="25"/>
  <c r="D293" i="25" s="1"/>
  <c r="E293" i="25" s="1"/>
  <c r="F293" i="25" s="1"/>
  <c r="G293" i="25" s="1"/>
  <c r="H293" i="25" s="1"/>
  <c r="I293" i="25" s="1"/>
  <c r="J293" i="25" s="1"/>
  <c r="K293" i="25" s="1"/>
  <c r="L293" i="25" s="1"/>
  <c r="M293" i="25" s="1"/>
  <c r="N293" i="25" s="1"/>
  <c r="C295" i="25"/>
  <c r="D295" i="25" s="1"/>
  <c r="E295" i="25" s="1"/>
  <c r="F295" i="25" s="1"/>
  <c r="G295" i="25" s="1"/>
  <c r="H295" i="25" s="1"/>
  <c r="I295" i="25" s="1"/>
  <c r="J295" i="25" s="1"/>
  <c r="K295" i="25" s="1"/>
  <c r="L295" i="25" s="1"/>
  <c r="M295" i="25" s="1"/>
  <c r="N295" i="25" s="1"/>
  <c r="C297" i="25"/>
  <c r="D297" i="25" s="1"/>
  <c r="E297" i="25" s="1"/>
  <c r="F297" i="25" s="1"/>
  <c r="G297" i="25" s="1"/>
  <c r="H297" i="25" s="1"/>
  <c r="I297" i="25" s="1"/>
  <c r="J297" i="25" s="1"/>
  <c r="K297" i="25" s="1"/>
  <c r="L297" i="25" s="1"/>
  <c r="M297" i="25" s="1"/>
  <c r="N297" i="25" s="1"/>
  <c r="C299" i="25"/>
  <c r="D299" i="25" s="1"/>
  <c r="E299" i="25" s="1"/>
  <c r="F299" i="25" s="1"/>
  <c r="G299" i="25" s="1"/>
  <c r="H299" i="25" s="1"/>
  <c r="I299" i="25" s="1"/>
  <c r="J299" i="25" s="1"/>
  <c r="K299" i="25" s="1"/>
  <c r="L299" i="25" s="1"/>
  <c r="M299" i="25" s="1"/>
  <c r="N299" i="25" s="1"/>
  <c r="C301" i="25"/>
  <c r="D301" i="25" s="1"/>
  <c r="E301" i="25" s="1"/>
  <c r="F301" i="25" s="1"/>
  <c r="G301" i="25" s="1"/>
  <c r="H301" i="25" s="1"/>
  <c r="I301" i="25" s="1"/>
  <c r="J301" i="25" s="1"/>
  <c r="K301" i="25" s="1"/>
  <c r="L301" i="25" s="1"/>
  <c r="M301" i="25" s="1"/>
  <c r="N301" i="25" s="1"/>
  <c r="C251" i="25"/>
  <c r="D251" i="25" s="1"/>
  <c r="E251" i="25" s="1"/>
  <c r="F251" i="25" s="1"/>
  <c r="G251" i="25" s="1"/>
  <c r="H251" i="25" s="1"/>
  <c r="I251" i="25" s="1"/>
  <c r="J251" i="25" s="1"/>
  <c r="K251" i="25" s="1"/>
  <c r="L251" i="25" s="1"/>
  <c r="M251" i="25" s="1"/>
  <c r="N251" i="25" s="1"/>
  <c r="AE257" i="25"/>
  <c r="C265" i="25"/>
  <c r="D265" i="25" s="1"/>
  <c r="E265" i="25" s="1"/>
  <c r="F265" i="25" s="1"/>
  <c r="G265" i="25" s="1"/>
  <c r="H265" i="25" s="1"/>
  <c r="I265" i="25" s="1"/>
  <c r="J265" i="25" s="1"/>
  <c r="K265" i="25" s="1"/>
  <c r="L265" i="25" s="1"/>
  <c r="M265" i="25" s="1"/>
  <c r="N265" i="25" s="1"/>
  <c r="C271" i="25"/>
  <c r="D271" i="25" s="1"/>
  <c r="E271" i="25" s="1"/>
  <c r="F271" i="25" s="1"/>
  <c r="G271" i="25" s="1"/>
  <c r="H271" i="25" s="1"/>
  <c r="I271" i="25" s="1"/>
  <c r="J271" i="25" s="1"/>
  <c r="K271" i="25" s="1"/>
  <c r="L271" i="25" s="1"/>
  <c r="M271" i="25" s="1"/>
  <c r="N271" i="25" s="1"/>
  <c r="C249" i="25"/>
  <c r="D249" i="25" s="1"/>
  <c r="E249" i="25" s="1"/>
  <c r="F249" i="25" s="1"/>
  <c r="G249" i="25" s="1"/>
  <c r="H249" i="25" s="1"/>
  <c r="I249" i="25" s="1"/>
  <c r="J249" i="25" s="1"/>
  <c r="K249" i="25" s="1"/>
  <c r="L249" i="25" s="1"/>
  <c r="M249" i="25" s="1"/>
  <c r="N249" i="25" s="1"/>
  <c r="C215" i="25"/>
  <c r="S215" i="25" s="1"/>
  <c r="G215" i="25"/>
  <c r="C217" i="25"/>
  <c r="S217" i="25" s="1"/>
  <c r="G217" i="25"/>
  <c r="C218" i="25"/>
  <c r="S218" i="25" s="1"/>
  <c r="G218" i="25"/>
  <c r="G219" i="25"/>
  <c r="G221" i="25"/>
  <c r="G222" i="25"/>
  <c r="C223" i="25"/>
  <c r="S223" i="25" s="1"/>
  <c r="G223" i="25"/>
  <c r="C224" i="25"/>
  <c r="S224" i="25" s="1"/>
  <c r="G224" i="25"/>
  <c r="C225" i="25"/>
  <c r="S225" i="25" s="1"/>
  <c r="G225" i="25"/>
  <c r="G226" i="25"/>
  <c r="C227" i="25"/>
  <c r="S227" i="25" s="1"/>
  <c r="G227" i="25"/>
  <c r="C228" i="25"/>
  <c r="S228" i="25" s="1"/>
  <c r="G228" i="25"/>
  <c r="C229" i="25"/>
  <c r="S229" i="25" s="1"/>
  <c r="G229" i="25"/>
  <c r="C231" i="25"/>
  <c r="S231" i="25" s="1"/>
  <c r="G231" i="25"/>
  <c r="C232" i="25"/>
  <c r="S232" i="25" s="1"/>
  <c r="C233" i="25"/>
  <c r="S233" i="25" s="1"/>
  <c r="G233" i="25"/>
  <c r="C234" i="25"/>
  <c r="S234" i="25" s="1"/>
  <c r="G234" i="25"/>
  <c r="C235" i="25"/>
  <c r="S235" i="25" s="1"/>
  <c r="G235" i="25"/>
  <c r="C237" i="25"/>
  <c r="S237" i="25" s="1"/>
  <c r="G237" i="25"/>
  <c r="G238" i="25"/>
  <c r="C239" i="25"/>
  <c r="S239" i="25" s="1"/>
  <c r="G239" i="25"/>
  <c r="C240" i="25"/>
  <c r="S240" i="25" s="1"/>
  <c r="G240" i="25"/>
  <c r="K214" i="25"/>
  <c r="C241" i="25"/>
  <c r="S241" i="25" s="1"/>
  <c r="G241" i="25"/>
  <c r="C238" i="25"/>
  <c r="S238" i="25" s="1"/>
  <c r="C214" i="25"/>
  <c r="S214" i="25" s="1"/>
  <c r="C216" i="25"/>
  <c r="S216" i="25" s="1"/>
  <c r="C219" i="25"/>
  <c r="S219" i="25" s="1"/>
  <c r="C226" i="25"/>
  <c r="S226" i="25" s="1"/>
  <c r="O156" i="25"/>
  <c r="C221" i="25"/>
  <c r="S221" i="25" s="1"/>
  <c r="S63" i="25"/>
  <c r="O67" i="25"/>
  <c r="S71" i="25"/>
  <c r="O83" i="25"/>
  <c r="O75" i="25"/>
  <c r="O79" i="25"/>
  <c r="O57" i="25"/>
  <c r="O36" i="25"/>
  <c r="O33" i="25"/>
  <c r="O45" i="25"/>
  <c r="O37" i="25"/>
  <c r="O49" i="25"/>
  <c r="D132" i="25"/>
  <c r="D122" i="25"/>
  <c r="D129" i="25"/>
  <c r="D146" i="25"/>
  <c r="D137" i="25"/>
  <c r="O98" i="25"/>
  <c r="D140" i="25"/>
  <c r="D145" i="25"/>
  <c r="D138" i="25"/>
  <c r="D160" i="25"/>
  <c r="D248" i="25"/>
  <c r="E248" i="25" s="1"/>
  <c r="F248" i="25" s="1"/>
  <c r="G248" i="25" s="1"/>
  <c r="H248" i="25" s="1"/>
  <c r="I248" i="25" s="1"/>
  <c r="J248" i="25" s="1"/>
  <c r="K248" i="25" s="1"/>
  <c r="L248" i="25" s="1"/>
  <c r="M248" i="25" s="1"/>
  <c r="N248" i="25" s="1"/>
  <c r="O20" i="25"/>
  <c r="O38" i="25"/>
  <c r="O58" i="25"/>
  <c r="O68" i="25"/>
  <c r="O80" i="25"/>
  <c r="AI180" i="25"/>
  <c r="S4" i="25"/>
  <c r="O5" i="25"/>
  <c r="S8" i="25"/>
  <c r="O9" i="25"/>
  <c r="S12" i="25"/>
  <c r="S16" i="25"/>
  <c r="O17" i="25"/>
  <c r="O21" i="25"/>
  <c r="S24" i="25"/>
  <c r="O25" i="25"/>
  <c r="C29" i="25"/>
  <c r="S34" i="25"/>
  <c r="S496" i="25" s="1"/>
  <c r="O35" i="25"/>
  <c r="O39" i="25"/>
  <c r="S42" i="25"/>
  <c r="S566" i="25" s="1"/>
  <c r="O43" i="25"/>
  <c r="S46" i="25"/>
  <c r="O47" i="25"/>
  <c r="S50" i="25"/>
  <c r="S605" i="25" s="1"/>
  <c r="O51" i="25"/>
  <c r="S54" i="25"/>
  <c r="S609" i="25" s="1"/>
  <c r="O55" i="25"/>
  <c r="C59" i="25"/>
  <c r="S64" i="25"/>
  <c r="O65" i="25"/>
  <c r="O69" i="25"/>
  <c r="S72" i="25"/>
  <c r="O73" i="25"/>
  <c r="S76" i="25"/>
  <c r="O77" i="25"/>
  <c r="O81" i="25"/>
  <c r="S84" i="25"/>
  <c r="O85" i="25"/>
  <c r="S88" i="25"/>
  <c r="C89" i="25"/>
  <c r="BK152" i="25"/>
  <c r="F180" i="25"/>
  <c r="CS8" i="13" s="1"/>
  <c r="J180" i="25"/>
  <c r="CW8" i="13" s="1"/>
  <c r="N180" i="25"/>
  <c r="DA8" i="13" s="1"/>
  <c r="CK80" i="13" s="1"/>
  <c r="H211" i="25"/>
  <c r="CU16" i="13" s="1"/>
  <c r="L211" i="25"/>
  <c r="CY16" i="13" s="1"/>
  <c r="G214" i="25"/>
  <c r="U242" i="25"/>
  <c r="Y242" i="25"/>
  <c r="AC242" i="25"/>
  <c r="AE248" i="25"/>
  <c r="AE250" i="25"/>
  <c r="C252" i="25"/>
  <c r="D252" i="25" s="1"/>
  <c r="E252" i="25" s="1"/>
  <c r="F252" i="25" s="1"/>
  <c r="G252" i="25" s="1"/>
  <c r="H252" i="25" s="1"/>
  <c r="I252" i="25" s="1"/>
  <c r="J252" i="25" s="1"/>
  <c r="K252" i="25" s="1"/>
  <c r="L252" i="25" s="1"/>
  <c r="M252" i="25" s="1"/>
  <c r="N252" i="25" s="1"/>
  <c r="AE253" i="25"/>
  <c r="AE256" i="25"/>
  <c r="AE258" i="25"/>
  <c r="C260" i="25"/>
  <c r="D260" i="25" s="1"/>
  <c r="E260" i="25" s="1"/>
  <c r="F260" i="25" s="1"/>
  <c r="G260" i="25" s="1"/>
  <c r="H260" i="25" s="1"/>
  <c r="I260" i="25" s="1"/>
  <c r="J260" i="25" s="1"/>
  <c r="K260" i="25" s="1"/>
  <c r="L260" i="25" s="1"/>
  <c r="M260" i="25" s="1"/>
  <c r="N260" i="25" s="1"/>
  <c r="AE261" i="25"/>
  <c r="AE264" i="25"/>
  <c r="AE266" i="25"/>
  <c r="C268" i="25"/>
  <c r="D268" i="25" s="1"/>
  <c r="E268" i="25" s="1"/>
  <c r="F268" i="25" s="1"/>
  <c r="G268" i="25" s="1"/>
  <c r="H268" i="25" s="1"/>
  <c r="I268" i="25" s="1"/>
  <c r="J268" i="25" s="1"/>
  <c r="K268" i="25" s="1"/>
  <c r="L268" i="25" s="1"/>
  <c r="M268" i="25" s="1"/>
  <c r="N268" i="25" s="1"/>
  <c r="AE269" i="25"/>
  <c r="AE270" i="25"/>
  <c r="F333" i="25"/>
  <c r="J333" i="25"/>
  <c r="N333" i="25"/>
  <c r="S463" i="25"/>
  <c r="E466" i="25"/>
  <c r="I466" i="25"/>
  <c r="M466" i="25"/>
  <c r="C468" i="25"/>
  <c r="S311" i="25"/>
  <c r="G468" i="25"/>
  <c r="K468" i="25"/>
  <c r="O311" i="25"/>
  <c r="F473" i="25"/>
  <c r="J473" i="25"/>
  <c r="N473" i="25"/>
  <c r="H475" i="25"/>
  <c r="L475" i="25"/>
  <c r="C480" i="25"/>
  <c r="S323" i="25"/>
  <c r="G480" i="25"/>
  <c r="K480" i="25"/>
  <c r="H483" i="25"/>
  <c r="L483" i="25"/>
  <c r="C488" i="25"/>
  <c r="S331" i="25"/>
  <c r="G488" i="25"/>
  <c r="K488" i="25"/>
  <c r="O331" i="25"/>
  <c r="J364" i="25"/>
  <c r="C494" i="25"/>
  <c r="S337" i="25"/>
  <c r="G494" i="25"/>
  <c r="K494" i="25"/>
  <c r="O337" i="25"/>
  <c r="D497" i="25"/>
  <c r="H497" i="25"/>
  <c r="L497" i="25"/>
  <c r="E498" i="25"/>
  <c r="C504" i="25"/>
  <c r="S347" i="25"/>
  <c r="G504" i="25"/>
  <c r="K504" i="25"/>
  <c r="O347" i="25"/>
  <c r="D510" i="25"/>
  <c r="H510" i="25"/>
  <c r="L510" i="25"/>
  <c r="T353" i="25"/>
  <c r="F517" i="25"/>
  <c r="J517" i="25"/>
  <c r="N517" i="25"/>
  <c r="F364" i="25"/>
  <c r="F527" i="25"/>
  <c r="J527" i="25"/>
  <c r="N527" i="25"/>
  <c r="E532" i="25"/>
  <c r="I532" i="25"/>
  <c r="M532" i="25"/>
  <c r="S568" i="25"/>
  <c r="T411" i="25"/>
  <c r="E180" i="25"/>
  <c r="CR8" i="13" s="1"/>
  <c r="M180" i="25"/>
  <c r="CZ8" i="13" s="1"/>
  <c r="C464" i="25"/>
  <c r="S307" i="25"/>
  <c r="S483" i="25"/>
  <c r="S497" i="25"/>
  <c r="T340" i="25"/>
  <c r="L507" i="25"/>
  <c r="C512" i="25"/>
  <c r="S355" i="25"/>
  <c r="K512" i="25"/>
  <c r="O6" i="25"/>
  <c r="O10" i="25"/>
  <c r="O14" i="25"/>
  <c r="O18" i="25"/>
  <c r="O22" i="25"/>
  <c r="O32" i="25"/>
  <c r="O40" i="25"/>
  <c r="O44" i="25"/>
  <c r="O48" i="25"/>
  <c r="O52" i="25"/>
  <c r="O56" i="25"/>
  <c r="O62" i="25"/>
  <c r="O66" i="25"/>
  <c r="O70" i="25"/>
  <c r="O74" i="25"/>
  <c r="O78" i="25"/>
  <c r="O82" i="25"/>
  <c r="O86" i="25"/>
  <c r="BO152" i="25"/>
  <c r="BO153" i="25"/>
  <c r="BO154" i="25"/>
  <c r="BO155" i="25"/>
  <c r="BO156" i="25"/>
  <c r="BO157" i="25"/>
  <c r="BO158" i="25"/>
  <c r="BO159" i="25"/>
  <c r="BO161" i="25"/>
  <c r="BO162" i="25"/>
  <c r="BO163" i="25"/>
  <c r="BO164" i="25"/>
  <c r="BO165" i="25"/>
  <c r="BO166" i="25"/>
  <c r="BO167" i="25"/>
  <c r="BO169" i="25"/>
  <c r="BO170" i="25"/>
  <c r="BO171" i="25"/>
  <c r="BO172" i="25"/>
  <c r="BO173" i="25"/>
  <c r="BO174" i="25"/>
  <c r="BO175" i="25"/>
  <c r="BO177" i="25"/>
  <c r="BO178" i="25"/>
  <c r="BO179" i="25"/>
  <c r="K180" i="25"/>
  <c r="CX8" i="13" s="1"/>
  <c r="E211" i="25"/>
  <c r="CR16" i="13" s="1"/>
  <c r="I211" i="25"/>
  <c r="CV16" i="13" s="1"/>
  <c r="M211" i="25"/>
  <c r="CZ16" i="13" s="1"/>
  <c r="AS211" i="25"/>
  <c r="AE246" i="25"/>
  <c r="AE247" i="25"/>
  <c r="AE254" i="25"/>
  <c r="AE255" i="25"/>
  <c r="AE262" i="25"/>
  <c r="AE263" i="25"/>
  <c r="G333" i="25"/>
  <c r="K333" i="25"/>
  <c r="H463" i="25"/>
  <c r="L463" i="25"/>
  <c r="S467" i="25"/>
  <c r="E470" i="25"/>
  <c r="I470" i="25"/>
  <c r="M470" i="25"/>
  <c r="C472" i="25"/>
  <c r="S315" i="25"/>
  <c r="G472" i="25"/>
  <c r="K472" i="25"/>
  <c r="F477" i="25"/>
  <c r="J477" i="25"/>
  <c r="N477" i="25"/>
  <c r="S479" i="25"/>
  <c r="T322" i="25"/>
  <c r="E482" i="25"/>
  <c r="I482" i="25"/>
  <c r="M482" i="25"/>
  <c r="F485" i="25"/>
  <c r="J485" i="25"/>
  <c r="N485" i="25"/>
  <c r="S487" i="25"/>
  <c r="T336" i="25"/>
  <c r="E496" i="25"/>
  <c r="I496" i="25"/>
  <c r="M496" i="25"/>
  <c r="F499" i="25"/>
  <c r="J499" i="25"/>
  <c r="N499" i="25"/>
  <c r="D502" i="25"/>
  <c r="H502" i="25"/>
  <c r="L502" i="25"/>
  <c r="T345" i="25"/>
  <c r="F509" i="25"/>
  <c r="J509" i="25"/>
  <c r="N509" i="25"/>
  <c r="S515" i="25"/>
  <c r="T358" i="25"/>
  <c r="N364" i="25"/>
  <c r="I395" i="25"/>
  <c r="M395" i="25"/>
  <c r="S545" i="25"/>
  <c r="T388" i="25"/>
  <c r="F551" i="25"/>
  <c r="J551" i="25"/>
  <c r="N551" i="25"/>
  <c r="S559" i="25"/>
  <c r="T402" i="25"/>
  <c r="F565" i="25"/>
  <c r="J565" i="25"/>
  <c r="N565" i="25"/>
  <c r="I180" i="25"/>
  <c r="CV8" i="13" s="1"/>
  <c r="AE252" i="25"/>
  <c r="S475" i="25"/>
  <c r="D507" i="25"/>
  <c r="H507" i="25"/>
  <c r="G512" i="25"/>
  <c r="O355" i="25"/>
  <c r="T361" i="25"/>
  <c r="S529" i="25"/>
  <c r="T372" i="25"/>
  <c r="E533" i="25"/>
  <c r="M59" i="25"/>
  <c r="AE152" i="25"/>
  <c r="H216" i="25"/>
  <c r="L216" i="25"/>
  <c r="H224" i="25"/>
  <c r="L224" i="25"/>
  <c r="H232" i="25"/>
  <c r="L232" i="25"/>
  <c r="H240" i="25"/>
  <c r="L240" i="25"/>
  <c r="H180" i="25"/>
  <c r="CU8" i="13" s="1"/>
  <c r="L180" i="25"/>
  <c r="CY8" i="13" s="1"/>
  <c r="AL211" i="25"/>
  <c r="AP211" i="25"/>
  <c r="AT211" i="25"/>
  <c r="W242" i="25"/>
  <c r="AE276" i="25"/>
  <c r="AE280" i="25"/>
  <c r="AE284" i="25"/>
  <c r="AE288" i="25"/>
  <c r="AE292" i="25"/>
  <c r="AE296" i="25"/>
  <c r="H333" i="25"/>
  <c r="L333" i="25"/>
  <c r="F465" i="25"/>
  <c r="J465" i="25"/>
  <c r="N465" i="25"/>
  <c r="H467" i="25"/>
  <c r="L467" i="25"/>
  <c r="S471" i="25"/>
  <c r="E474" i="25"/>
  <c r="I474" i="25"/>
  <c r="M474" i="25"/>
  <c r="C476" i="25"/>
  <c r="S319" i="25"/>
  <c r="G476" i="25"/>
  <c r="K476" i="25"/>
  <c r="D479" i="25"/>
  <c r="H479" i="25"/>
  <c r="L479" i="25"/>
  <c r="F483" i="25"/>
  <c r="C484" i="25"/>
  <c r="S327" i="25"/>
  <c r="G484" i="25"/>
  <c r="K484" i="25"/>
  <c r="H487" i="25"/>
  <c r="L487" i="25"/>
  <c r="I488" i="25"/>
  <c r="H364" i="25"/>
  <c r="L364" i="25"/>
  <c r="C498" i="25"/>
  <c r="S341" i="25"/>
  <c r="G498" i="25"/>
  <c r="K498" i="25"/>
  <c r="F501" i="25"/>
  <c r="J501" i="25"/>
  <c r="N501" i="25"/>
  <c r="S507" i="25"/>
  <c r="T350" i="25"/>
  <c r="D515" i="25"/>
  <c r="H515" i="25"/>
  <c r="L515" i="25"/>
  <c r="C520" i="25"/>
  <c r="S363" i="25"/>
  <c r="G520" i="25"/>
  <c r="K520" i="25"/>
  <c r="O363" i="25"/>
  <c r="S537" i="25"/>
  <c r="T380" i="25"/>
  <c r="F543" i="25"/>
  <c r="J543" i="25"/>
  <c r="N543" i="25"/>
  <c r="E548" i="25"/>
  <c r="I548" i="25"/>
  <c r="M548" i="25"/>
  <c r="E395" i="25"/>
  <c r="F557" i="25"/>
  <c r="J557" i="25"/>
  <c r="N557" i="25"/>
  <c r="E562" i="25"/>
  <c r="I562" i="25"/>
  <c r="M562" i="25"/>
  <c r="O183" i="25"/>
  <c r="C211" i="25"/>
  <c r="CP16" i="13" s="1"/>
  <c r="E463" i="25"/>
  <c r="I463" i="25"/>
  <c r="M463" i="25"/>
  <c r="H464" i="25"/>
  <c r="L464" i="25"/>
  <c r="C465" i="25"/>
  <c r="G465" i="25"/>
  <c r="K465" i="25"/>
  <c r="F466" i="25"/>
  <c r="J466" i="25"/>
  <c r="N466" i="25"/>
  <c r="E467" i="25"/>
  <c r="I467" i="25"/>
  <c r="M467" i="25"/>
  <c r="D468" i="25"/>
  <c r="H468" i="25"/>
  <c r="L468" i="25"/>
  <c r="C469" i="25"/>
  <c r="G469" i="25"/>
  <c r="K469" i="25"/>
  <c r="F470" i="25"/>
  <c r="J470" i="25"/>
  <c r="N470" i="25"/>
  <c r="E471" i="25"/>
  <c r="I471" i="25"/>
  <c r="M471" i="25"/>
  <c r="H472" i="25"/>
  <c r="L472" i="25"/>
  <c r="C473" i="25"/>
  <c r="G473" i="25"/>
  <c r="K473" i="25"/>
  <c r="F474" i="25"/>
  <c r="J474" i="25"/>
  <c r="N474" i="25"/>
  <c r="E475" i="25"/>
  <c r="I475" i="25"/>
  <c r="M475" i="25"/>
  <c r="H476" i="25"/>
  <c r="L476" i="25"/>
  <c r="C477" i="25"/>
  <c r="G477" i="25"/>
  <c r="K477" i="25"/>
  <c r="O320" i="25"/>
  <c r="F478" i="25"/>
  <c r="J478" i="25"/>
  <c r="N478" i="25"/>
  <c r="E479" i="25"/>
  <c r="I479" i="25"/>
  <c r="M479" i="25"/>
  <c r="H480" i="25"/>
  <c r="L480" i="25"/>
  <c r="C481" i="25"/>
  <c r="G481" i="25"/>
  <c r="K481" i="25"/>
  <c r="F482" i="25"/>
  <c r="J482" i="25"/>
  <c r="N482" i="25"/>
  <c r="E483" i="25"/>
  <c r="I483" i="25"/>
  <c r="M483" i="25"/>
  <c r="H484" i="25"/>
  <c r="L484" i="25"/>
  <c r="C485" i="25"/>
  <c r="G485" i="25"/>
  <c r="K485" i="25"/>
  <c r="F486" i="25"/>
  <c r="J486" i="25"/>
  <c r="N486" i="25"/>
  <c r="E487" i="25"/>
  <c r="I487" i="25"/>
  <c r="M487" i="25"/>
  <c r="D488" i="25"/>
  <c r="H488" i="25"/>
  <c r="L488" i="25"/>
  <c r="C489" i="25"/>
  <c r="G489" i="25"/>
  <c r="K489" i="25"/>
  <c r="D494" i="25"/>
  <c r="H494" i="25"/>
  <c r="L494" i="25"/>
  <c r="C495" i="25"/>
  <c r="G495" i="25"/>
  <c r="K495" i="25"/>
  <c r="O338" i="25"/>
  <c r="F496" i="25"/>
  <c r="J496" i="25"/>
  <c r="N496" i="25"/>
  <c r="E497" i="25"/>
  <c r="I497" i="25"/>
  <c r="M497" i="25"/>
  <c r="H498" i="25"/>
  <c r="L498" i="25"/>
  <c r="C499" i="25"/>
  <c r="G499" i="25"/>
  <c r="K499" i="25"/>
  <c r="F500" i="25"/>
  <c r="J500" i="25"/>
  <c r="N500" i="25"/>
  <c r="E502" i="25"/>
  <c r="I502" i="25"/>
  <c r="M502" i="25"/>
  <c r="C503" i="25"/>
  <c r="G503" i="25"/>
  <c r="K503" i="25"/>
  <c r="O346" i="25"/>
  <c r="E505" i="25"/>
  <c r="I505" i="25"/>
  <c r="M505" i="25"/>
  <c r="S506" i="25"/>
  <c r="F508" i="25"/>
  <c r="J508" i="25"/>
  <c r="N508" i="25"/>
  <c r="E510" i="25"/>
  <c r="I510" i="25"/>
  <c r="M510" i="25"/>
  <c r="C511" i="25"/>
  <c r="G511" i="25"/>
  <c r="K511" i="25"/>
  <c r="O354" i="25"/>
  <c r="E513" i="25"/>
  <c r="I513" i="25"/>
  <c r="M513" i="25"/>
  <c r="S514" i="25"/>
  <c r="F516" i="25"/>
  <c r="J516" i="25"/>
  <c r="N516" i="25"/>
  <c r="E518" i="25"/>
  <c r="I518" i="25"/>
  <c r="M518" i="25"/>
  <c r="C519" i="25"/>
  <c r="G519" i="25"/>
  <c r="K519" i="25"/>
  <c r="O362" i="25"/>
  <c r="F395" i="25"/>
  <c r="J395" i="25"/>
  <c r="N395" i="25"/>
  <c r="C526" i="25"/>
  <c r="S369" i="25"/>
  <c r="G526" i="25"/>
  <c r="K526" i="25"/>
  <c r="O369" i="25"/>
  <c r="D529" i="25"/>
  <c r="H529" i="25"/>
  <c r="L529" i="25"/>
  <c r="C534" i="25"/>
  <c r="S377" i="25"/>
  <c r="G534" i="25"/>
  <c r="K534" i="25"/>
  <c r="O377" i="25"/>
  <c r="D537" i="25"/>
  <c r="H537" i="25"/>
  <c r="L537" i="25"/>
  <c r="I538" i="25"/>
  <c r="C542" i="25"/>
  <c r="S385" i="25"/>
  <c r="G542" i="25"/>
  <c r="K542" i="25"/>
  <c r="O385" i="25"/>
  <c r="D545" i="25"/>
  <c r="H545" i="25"/>
  <c r="L545" i="25"/>
  <c r="C550" i="25"/>
  <c r="S393" i="25"/>
  <c r="G550" i="25"/>
  <c r="K550" i="25"/>
  <c r="O393" i="25"/>
  <c r="C556" i="25"/>
  <c r="S399" i="25"/>
  <c r="T399" i="25" s="1"/>
  <c r="G556" i="25"/>
  <c r="K556" i="25"/>
  <c r="O399" i="25"/>
  <c r="D559" i="25"/>
  <c r="H559" i="25"/>
  <c r="L559" i="25"/>
  <c r="C564" i="25"/>
  <c r="S407" i="25"/>
  <c r="G564" i="25"/>
  <c r="K564" i="25"/>
  <c r="O407" i="25"/>
  <c r="E571" i="25"/>
  <c r="I571" i="25"/>
  <c r="M571" i="25"/>
  <c r="C573" i="25"/>
  <c r="S416" i="25"/>
  <c r="G573" i="25"/>
  <c r="K573" i="25"/>
  <c r="O416" i="25"/>
  <c r="D580" i="25"/>
  <c r="H580" i="25"/>
  <c r="L580" i="25"/>
  <c r="S590" i="25"/>
  <c r="T433" i="25"/>
  <c r="C607" i="25"/>
  <c r="S450" i="25"/>
  <c r="G607" i="25"/>
  <c r="K607" i="25"/>
  <c r="O450" i="25"/>
  <c r="C478" i="25"/>
  <c r="O305" i="25"/>
  <c r="F463" i="25"/>
  <c r="J463" i="25"/>
  <c r="N463" i="25"/>
  <c r="E464" i="25"/>
  <c r="I464" i="25"/>
  <c r="M464" i="25"/>
  <c r="L465" i="25"/>
  <c r="S308" i="25"/>
  <c r="C466" i="25"/>
  <c r="G466" i="25"/>
  <c r="K466" i="25"/>
  <c r="F467" i="25"/>
  <c r="J467" i="25"/>
  <c r="N467" i="25"/>
  <c r="E468" i="25"/>
  <c r="I468" i="25"/>
  <c r="M468" i="25"/>
  <c r="H469" i="25"/>
  <c r="L469" i="25"/>
  <c r="S312" i="25"/>
  <c r="C470" i="25"/>
  <c r="G470" i="25"/>
  <c r="O313" i="25"/>
  <c r="F471" i="25"/>
  <c r="J471" i="25"/>
  <c r="N471" i="25"/>
  <c r="E472" i="25"/>
  <c r="I472" i="25"/>
  <c r="M472" i="25"/>
  <c r="H473" i="25"/>
  <c r="L473" i="25"/>
  <c r="S316" i="25"/>
  <c r="C474" i="25"/>
  <c r="G474" i="25"/>
  <c r="K474" i="25"/>
  <c r="O317" i="25"/>
  <c r="F475" i="25"/>
  <c r="J475" i="25"/>
  <c r="E476" i="25"/>
  <c r="I476" i="25"/>
  <c r="M476" i="25"/>
  <c r="D477" i="25"/>
  <c r="H477" i="25"/>
  <c r="L477" i="25"/>
  <c r="S320" i="25"/>
  <c r="G478" i="25"/>
  <c r="K478" i="25"/>
  <c r="F479" i="25"/>
  <c r="J479" i="25"/>
  <c r="N479" i="25"/>
  <c r="E480" i="25"/>
  <c r="I480" i="25"/>
  <c r="M480" i="25"/>
  <c r="H481" i="25"/>
  <c r="L481" i="25"/>
  <c r="S324" i="25"/>
  <c r="C482" i="25"/>
  <c r="G482" i="25"/>
  <c r="K482" i="25"/>
  <c r="J483" i="25"/>
  <c r="N483" i="25"/>
  <c r="E484" i="25"/>
  <c r="I484" i="25"/>
  <c r="M484" i="25"/>
  <c r="H485" i="25"/>
  <c r="L485" i="25"/>
  <c r="S328" i="25"/>
  <c r="C486" i="25"/>
  <c r="G486" i="25"/>
  <c r="K486" i="25"/>
  <c r="O329" i="25"/>
  <c r="F487" i="25"/>
  <c r="J487" i="25"/>
  <c r="N487" i="25"/>
  <c r="E488" i="25"/>
  <c r="M488" i="25"/>
  <c r="H489" i="25"/>
  <c r="L489" i="25"/>
  <c r="S332" i="25"/>
  <c r="C333" i="25"/>
  <c r="E494" i="25"/>
  <c r="I494" i="25"/>
  <c r="M494" i="25"/>
  <c r="D495" i="25"/>
  <c r="H495" i="25"/>
  <c r="L495" i="25"/>
  <c r="S338" i="25"/>
  <c r="C496" i="25"/>
  <c r="G496" i="25"/>
  <c r="K496" i="25"/>
  <c r="O339" i="25"/>
  <c r="F497" i="25"/>
  <c r="J497" i="25"/>
  <c r="N497" i="25"/>
  <c r="I498" i="25"/>
  <c r="M498" i="25"/>
  <c r="H499" i="25"/>
  <c r="L499" i="25"/>
  <c r="S342" i="25"/>
  <c r="C500" i="25"/>
  <c r="S343" i="25"/>
  <c r="G500" i="25"/>
  <c r="K500" i="25"/>
  <c r="O343" i="25"/>
  <c r="D503" i="25"/>
  <c r="H503" i="25"/>
  <c r="L503" i="25"/>
  <c r="S346" i="25"/>
  <c r="F505" i="25"/>
  <c r="J505" i="25"/>
  <c r="N505" i="25"/>
  <c r="D506" i="25"/>
  <c r="H506" i="25"/>
  <c r="L506" i="25"/>
  <c r="T349" i="25"/>
  <c r="C508" i="25"/>
  <c r="S351" i="25"/>
  <c r="G508" i="25"/>
  <c r="K508" i="25"/>
  <c r="O351" i="25"/>
  <c r="D511" i="25"/>
  <c r="H511" i="25"/>
  <c r="L511" i="25"/>
  <c r="S354" i="25"/>
  <c r="F513" i="25"/>
  <c r="J513" i="25"/>
  <c r="N513" i="25"/>
  <c r="D514" i="25"/>
  <c r="H514" i="25"/>
  <c r="L514" i="25"/>
  <c r="T357" i="25"/>
  <c r="C516" i="25"/>
  <c r="S359" i="25"/>
  <c r="G516" i="25"/>
  <c r="K516" i="25"/>
  <c r="O359" i="25"/>
  <c r="D519" i="25"/>
  <c r="H519" i="25"/>
  <c r="L519" i="25"/>
  <c r="S362" i="25"/>
  <c r="C395" i="25"/>
  <c r="G395" i="25"/>
  <c r="K395" i="25"/>
  <c r="S525" i="25"/>
  <c r="T368" i="25"/>
  <c r="E528" i="25"/>
  <c r="I528" i="25"/>
  <c r="M528" i="25"/>
  <c r="F531" i="25"/>
  <c r="J531" i="25"/>
  <c r="N531" i="25"/>
  <c r="S533" i="25"/>
  <c r="T376" i="25"/>
  <c r="E536" i="25"/>
  <c r="I536" i="25"/>
  <c r="M536" i="25"/>
  <c r="F539" i="25"/>
  <c r="J539" i="25"/>
  <c r="N539" i="25"/>
  <c r="S541" i="25"/>
  <c r="T384" i="25"/>
  <c r="E544" i="25"/>
  <c r="I544" i="25"/>
  <c r="M544" i="25"/>
  <c r="F547" i="25"/>
  <c r="J547" i="25"/>
  <c r="N547" i="25"/>
  <c r="S549" i="25"/>
  <c r="T392" i="25"/>
  <c r="T398" i="25"/>
  <c r="E558" i="25"/>
  <c r="I558" i="25"/>
  <c r="M558" i="25"/>
  <c r="F561" i="25"/>
  <c r="J561" i="25"/>
  <c r="N561" i="25"/>
  <c r="S563" i="25"/>
  <c r="T406" i="25"/>
  <c r="E566" i="25"/>
  <c r="I566" i="25"/>
  <c r="M566" i="25"/>
  <c r="F578" i="25"/>
  <c r="J578" i="25"/>
  <c r="N578" i="25"/>
  <c r="E593" i="25"/>
  <c r="I593" i="25"/>
  <c r="M593" i="25"/>
  <c r="C595" i="25"/>
  <c r="S438" i="25"/>
  <c r="G595" i="25"/>
  <c r="K595" i="25"/>
  <c r="O438" i="25"/>
  <c r="D602" i="25"/>
  <c r="H602" i="25"/>
  <c r="L602" i="25"/>
  <c r="D610" i="25"/>
  <c r="H610" i="25"/>
  <c r="L610" i="25"/>
  <c r="C463" i="25"/>
  <c r="G463" i="25"/>
  <c r="K463" i="25"/>
  <c r="F464" i="25"/>
  <c r="J464" i="25"/>
  <c r="N464" i="25"/>
  <c r="E465" i="25"/>
  <c r="I465" i="25"/>
  <c r="M465" i="25"/>
  <c r="H466" i="25"/>
  <c r="L466" i="25"/>
  <c r="S309" i="25"/>
  <c r="C467" i="25"/>
  <c r="G467" i="25"/>
  <c r="K467" i="25"/>
  <c r="F468" i="25"/>
  <c r="J468" i="25"/>
  <c r="N468" i="25"/>
  <c r="E469" i="25"/>
  <c r="I469" i="25"/>
  <c r="M469" i="25"/>
  <c r="D470" i="25"/>
  <c r="H470" i="25"/>
  <c r="L470" i="25"/>
  <c r="S313" i="25"/>
  <c r="C471" i="25"/>
  <c r="G471" i="25"/>
  <c r="K471" i="25"/>
  <c r="F472" i="25"/>
  <c r="J472" i="25"/>
  <c r="N472" i="25"/>
  <c r="E473" i="25"/>
  <c r="I473" i="25"/>
  <c r="M473" i="25"/>
  <c r="D474" i="25"/>
  <c r="H474" i="25"/>
  <c r="L474" i="25"/>
  <c r="S317" i="25"/>
  <c r="C475" i="25"/>
  <c r="G475" i="25"/>
  <c r="K475" i="25"/>
  <c r="F476" i="25"/>
  <c r="J476" i="25"/>
  <c r="N476" i="25"/>
  <c r="E477" i="25"/>
  <c r="I477" i="25"/>
  <c r="M477" i="25"/>
  <c r="H478" i="25"/>
  <c r="L478" i="25"/>
  <c r="S478" i="25"/>
  <c r="C479" i="25"/>
  <c r="G479" i="25"/>
  <c r="K479" i="25"/>
  <c r="O322" i="25"/>
  <c r="F480" i="25"/>
  <c r="J480" i="25"/>
  <c r="N480" i="25"/>
  <c r="E481" i="25"/>
  <c r="I481" i="25"/>
  <c r="M481" i="25"/>
  <c r="H482" i="25"/>
  <c r="L482" i="25"/>
  <c r="S482" i="25"/>
  <c r="C483" i="25"/>
  <c r="G483" i="25"/>
  <c r="K483" i="25"/>
  <c r="F484" i="25"/>
  <c r="J484" i="25"/>
  <c r="N484" i="25"/>
  <c r="E485" i="25"/>
  <c r="I485" i="25"/>
  <c r="M485" i="25"/>
  <c r="D486" i="25"/>
  <c r="H486" i="25"/>
  <c r="L486" i="25"/>
  <c r="S486" i="25"/>
  <c r="C487" i="25"/>
  <c r="G487" i="25"/>
  <c r="K487" i="25"/>
  <c r="F488" i="25"/>
  <c r="J488" i="25"/>
  <c r="N488" i="25"/>
  <c r="E489" i="25"/>
  <c r="I489" i="25"/>
  <c r="M489" i="25"/>
  <c r="G364" i="25"/>
  <c r="K364" i="25"/>
  <c r="O336" i="25"/>
  <c r="F494" i="25"/>
  <c r="J494" i="25"/>
  <c r="N494" i="25"/>
  <c r="E495" i="25"/>
  <c r="I495" i="25"/>
  <c r="M495" i="25"/>
  <c r="D496" i="25"/>
  <c r="H496" i="25"/>
  <c r="L496" i="25"/>
  <c r="C497" i="25"/>
  <c r="G497" i="25"/>
  <c r="K497" i="25"/>
  <c r="O340" i="25"/>
  <c r="F498" i="25"/>
  <c r="J498" i="25"/>
  <c r="N498" i="25"/>
  <c r="E499" i="25"/>
  <c r="I499" i="25"/>
  <c r="M499" i="25"/>
  <c r="D500" i="25"/>
  <c r="E501" i="25"/>
  <c r="I501" i="25"/>
  <c r="M501" i="25"/>
  <c r="S502" i="25"/>
  <c r="F504" i="25"/>
  <c r="J504" i="25"/>
  <c r="N504" i="25"/>
  <c r="E506" i="25"/>
  <c r="I506" i="25"/>
  <c r="M506" i="25"/>
  <c r="C507" i="25"/>
  <c r="G507" i="25"/>
  <c r="K507" i="25"/>
  <c r="O350" i="25"/>
  <c r="E509" i="25"/>
  <c r="I509" i="25"/>
  <c r="M509" i="25"/>
  <c r="S510" i="25"/>
  <c r="F512" i="25"/>
  <c r="J512" i="25"/>
  <c r="N512" i="25"/>
  <c r="E514" i="25"/>
  <c r="I514" i="25"/>
  <c r="M514" i="25"/>
  <c r="C515" i="25"/>
  <c r="G515" i="25"/>
  <c r="K515" i="25"/>
  <c r="O358" i="25"/>
  <c r="E517" i="25"/>
  <c r="I517" i="25"/>
  <c r="M517" i="25"/>
  <c r="S518" i="25"/>
  <c r="F520" i="25"/>
  <c r="J520" i="25"/>
  <c r="N520" i="25"/>
  <c r="D525" i="25"/>
  <c r="H525" i="25"/>
  <c r="L525" i="25"/>
  <c r="C530" i="25"/>
  <c r="S373" i="25"/>
  <c r="G530" i="25"/>
  <c r="K530" i="25"/>
  <c r="O373" i="25"/>
  <c r="D533" i="25"/>
  <c r="H533" i="25"/>
  <c r="L533" i="25"/>
  <c r="C538" i="25"/>
  <c r="S381" i="25"/>
  <c r="G538" i="25"/>
  <c r="K538" i="25"/>
  <c r="O381" i="25"/>
  <c r="D541" i="25"/>
  <c r="H541" i="25"/>
  <c r="L541" i="25"/>
  <c r="C546" i="25"/>
  <c r="S389" i="25"/>
  <c r="G546" i="25"/>
  <c r="K546" i="25"/>
  <c r="O389" i="25"/>
  <c r="D549" i="25"/>
  <c r="H549" i="25"/>
  <c r="L549" i="25"/>
  <c r="C560" i="25"/>
  <c r="S403" i="25"/>
  <c r="G560" i="25"/>
  <c r="K560" i="25"/>
  <c r="O403" i="25"/>
  <c r="K561" i="25"/>
  <c r="D563" i="25"/>
  <c r="H563" i="25"/>
  <c r="L563" i="25"/>
  <c r="F600" i="25"/>
  <c r="J600" i="25"/>
  <c r="N600" i="25"/>
  <c r="H500" i="25"/>
  <c r="L500" i="25"/>
  <c r="C501" i="25"/>
  <c r="G501" i="25"/>
  <c r="K501" i="25"/>
  <c r="O344" i="25"/>
  <c r="F502" i="25"/>
  <c r="J502" i="25"/>
  <c r="N502" i="25"/>
  <c r="E503" i="25"/>
  <c r="I503" i="25"/>
  <c r="M503" i="25"/>
  <c r="D504" i="25"/>
  <c r="H504" i="25"/>
  <c r="L504" i="25"/>
  <c r="C505" i="25"/>
  <c r="G505" i="25"/>
  <c r="K505" i="25"/>
  <c r="O348" i="25"/>
  <c r="F506" i="25"/>
  <c r="J506" i="25"/>
  <c r="N506" i="25"/>
  <c r="E507" i="25"/>
  <c r="I507" i="25"/>
  <c r="M507" i="25"/>
  <c r="D508" i="25"/>
  <c r="H508" i="25"/>
  <c r="L508" i="25"/>
  <c r="C509" i="25"/>
  <c r="G509" i="25"/>
  <c r="K509" i="25"/>
  <c r="O352" i="25"/>
  <c r="F510" i="25"/>
  <c r="J510" i="25"/>
  <c r="N510" i="25"/>
  <c r="E511" i="25"/>
  <c r="I511" i="25"/>
  <c r="M511" i="25"/>
  <c r="D512" i="25"/>
  <c r="H512" i="25"/>
  <c r="L512" i="25"/>
  <c r="C513" i="25"/>
  <c r="G513" i="25"/>
  <c r="K513" i="25"/>
  <c r="O356" i="25"/>
  <c r="F514" i="25"/>
  <c r="J514" i="25"/>
  <c r="N514" i="25"/>
  <c r="E515" i="25"/>
  <c r="I515" i="25"/>
  <c r="M515" i="25"/>
  <c r="D516" i="25"/>
  <c r="H516" i="25"/>
  <c r="L516" i="25"/>
  <c r="C517" i="25"/>
  <c r="G517" i="25"/>
  <c r="K517" i="25"/>
  <c r="O360" i="25"/>
  <c r="F518" i="25"/>
  <c r="J518" i="25"/>
  <c r="N518" i="25"/>
  <c r="E519" i="25"/>
  <c r="I519" i="25"/>
  <c r="M519" i="25"/>
  <c r="D520" i="25"/>
  <c r="H520" i="25"/>
  <c r="L520" i="25"/>
  <c r="E525" i="25"/>
  <c r="I525" i="25"/>
  <c r="D526" i="25"/>
  <c r="H526" i="25"/>
  <c r="L526" i="25"/>
  <c r="C527" i="25"/>
  <c r="G527" i="25"/>
  <c r="K527" i="25"/>
  <c r="O370" i="25"/>
  <c r="F528" i="25"/>
  <c r="J528" i="25"/>
  <c r="N528" i="25"/>
  <c r="E529" i="25"/>
  <c r="I529" i="25"/>
  <c r="M529" i="25"/>
  <c r="D530" i="25"/>
  <c r="H530" i="25"/>
  <c r="L530" i="25"/>
  <c r="C531" i="25"/>
  <c r="G531" i="25"/>
  <c r="K531" i="25"/>
  <c r="O374" i="25"/>
  <c r="F532" i="25"/>
  <c r="J532" i="25"/>
  <c r="N532" i="25"/>
  <c r="I533" i="25"/>
  <c r="M533" i="25"/>
  <c r="D534" i="25"/>
  <c r="H534" i="25"/>
  <c r="L534" i="25"/>
  <c r="C535" i="25"/>
  <c r="G535" i="25"/>
  <c r="K535" i="25"/>
  <c r="O378" i="25"/>
  <c r="F536" i="25"/>
  <c r="J536" i="25"/>
  <c r="N536" i="25"/>
  <c r="E537" i="25"/>
  <c r="I537" i="25"/>
  <c r="M537" i="25"/>
  <c r="D538" i="25"/>
  <c r="H538" i="25"/>
  <c r="L538" i="25"/>
  <c r="C539" i="25"/>
  <c r="G539" i="25"/>
  <c r="K539" i="25"/>
  <c r="O382" i="25"/>
  <c r="F540" i="25"/>
  <c r="J540" i="25"/>
  <c r="N540" i="25"/>
  <c r="E541" i="25"/>
  <c r="I541" i="25"/>
  <c r="M541" i="25"/>
  <c r="D542" i="25"/>
  <c r="H542" i="25"/>
  <c r="L542" i="25"/>
  <c r="C543" i="25"/>
  <c r="G543" i="25"/>
  <c r="K543" i="25"/>
  <c r="O386" i="25"/>
  <c r="F544" i="25"/>
  <c r="J544" i="25"/>
  <c r="N544" i="25"/>
  <c r="E545" i="25"/>
  <c r="I545" i="25"/>
  <c r="M545" i="25"/>
  <c r="D546" i="25"/>
  <c r="H546" i="25"/>
  <c r="L546" i="25"/>
  <c r="C547" i="25"/>
  <c r="G547" i="25"/>
  <c r="K547" i="25"/>
  <c r="O390" i="25"/>
  <c r="F548" i="25"/>
  <c r="J548" i="25"/>
  <c r="N548" i="25"/>
  <c r="E549" i="25"/>
  <c r="I549" i="25"/>
  <c r="M549" i="25"/>
  <c r="D550" i="25"/>
  <c r="H550" i="25"/>
  <c r="L550" i="25"/>
  <c r="C551" i="25"/>
  <c r="G551" i="25"/>
  <c r="K551" i="25"/>
  <c r="O394" i="25"/>
  <c r="D556" i="25"/>
  <c r="H556" i="25"/>
  <c r="L556" i="25"/>
  <c r="C557" i="25"/>
  <c r="G557" i="25"/>
  <c r="K557" i="25"/>
  <c r="O400" i="25"/>
  <c r="F558" i="25"/>
  <c r="J558" i="25"/>
  <c r="N558" i="25"/>
  <c r="E559" i="25"/>
  <c r="I559" i="25"/>
  <c r="M559" i="25"/>
  <c r="D560" i="25"/>
  <c r="H560" i="25"/>
  <c r="L560" i="25"/>
  <c r="C561" i="25"/>
  <c r="G561" i="25"/>
  <c r="F562" i="25"/>
  <c r="J562" i="25"/>
  <c r="N562" i="25"/>
  <c r="E563" i="25"/>
  <c r="I563" i="25"/>
  <c r="M563" i="25"/>
  <c r="D564" i="25"/>
  <c r="H564" i="25"/>
  <c r="L564" i="25"/>
  <c r="C565" i="25"/>
  <c r="G565" i="25"/>
  <c r="K565" i="25"/>
  <c r="O408" i="25"/>
  <c r="F566" i="25"/>
  <c r="J566" i="25"/>
  <c r="N566" i="25"/>
  <c r="C567" i="25"/>
  <c r="S410" i="25"/>
  <c r="O410" i="25"/>
  <c r="D568" i="25"/>
  <c r="H568" i="25"/>
  <c r="L568" i="25"/>
  <c r="S572" i="25"/>
  <c r="T415" i="25"/>
  <c r="E575" i="25"/>
  <c r="I575" i="25"/>
  <c r="M575" i="25"/>
  <c r="C577" i="25"/>
  <c r="S420" i="25"/>
  <c r="G577" i="25"/>
  <c r="K577" i="25"/>
  <c r="O420" i="25"/>
  <c r="F582" i="25"/>
  <c r="J582" i="25"/>
  <c r="N582" i="25"/>
  <c r="F588" i="25"/>
  <c r="J588" i="25"/>
  <c r="N588" i="25"/>
  <c r="D590" i="25"/>
  <c r="H590" i="25"/>
  <c r="L590" i="25"/>
  <c r="S594" i="25"/>
  <c r="T437" i="25"/>
  <c r="E597" i="25"/>
  <c r="I597" i="25"/>
  <c r="M597" i="25"/>
  <c r="C599" i="25"/>
  <c r="S442" i="25"/>
  <c r="G599" i="25"/>
  <c r="K599" i="25"/>
  <c r="O442" i="25"/>
  <c r="F604" i="25"/>
  <c r="J604" i="25"/>
  <c r="N604" i="25"/>
  <c r="S606" i="25"/>
  <c r="T449" i="25"/>
  <c r="E609" i="25"/>
  <c r="I609" i="25"/>
  <c r="M609" i="25"/>
  <c r="I500" i="25"/>
  <c r="M500" i="25"/>
  <c r="D501" i="25"/>
  <c r="H501" i="25"/>
  <c r="L501" i="25"/>
  <c r="S344" i="25"/>
  <c r="C502" i="25"/>
  <c r="G502" i="25"/>
  <c r="K502" i="25"/>
  <c r="O345" i="25"/>
  <c r="F503" i="25"/>
  <c r="J503" i="25"/>
  <c r="N503" i="25"/>
  <c r="E504" i="25"/>
  <c r="I504" i="25"/>
  <c r="M504" i="25"/>
  <c r="D505" i="25"/>
  <c r="H505" i="25"/>
  <c r="L505" i="25"/>
  <c r="S348" i="25"/>
  <c r="C506" i="25"/>
  <c r="G506" i="25"/>
  <c r="K506" i="25"/>
  <c r="O349" i="25"/>
  <c r="F507" i="25"/>
  <c r="J507" i="25"/>
  <c r="N507" i="25"/>
  <c r="E508" i="25"/>
  <c r="I508" i="25"/>
  <c r="M508" i="25"/>
  <c r="D509" i="25"/>
  <c r="H509" i="25"/>
  <c r="L509" i="25"/>
  <c r="S352" i="25"/>
  <c r="C510" i="25"/>
  <c r="G510" i="25"/>
  <c r="K510" i="25"/>
  <c r="O353" i="25"/>
  <c r="F511" i="25"/>
  <c r="J511" i="25"/>
  <c r="N511" i="25"/>
  <c r="E512" i="25"/>
  <c r="I512" i="25"/>
  <c r="M512" i="25"/>
  <c r="D513" i="25"/>
  <c r="H513" i="25"/>
  <c r="L513" i="25"/>
  <c r="S356" i="25"/>
  <c r="C514" i="25"/>
  <c r="G514" i="25"/>
  <c r="K514" i="25"/>
  <c r="O357" i="25"/>
  <c r="F515" i="25"/>
  <c r="J515" i="25"/>
  <c r="N515" i="25"/>
  <c r="E516" i="25"/>
  <c r="I516" i="25"/>
  <c r="M516" i="25"/>
  <c r="D517" i="25"/>
  <c r="H517" i="25"/>
  <c r="L517" i="25"/>
  <c r="S360" i="25"/>
  <c r="C518" i="25"/>
  <c r="G518" i="25"/>
  <c r="K518" i="25"/>
  <c r="O361" i="25"/>
  <c r="F519" i="25"/>
  <c r="J519" i="25"/>
  <c r="N519" i="25"/>
  <c r="E520" i="25"/>
  <c r="I520" i="25"/>
  <c r="M520" i="25"/>
  <c r="O367" i="25"/>
  <c r="F525" i="25"/>
  <c r="J525" i="25"/>
  <c r="N525" i="25"/>
  <c r="E526" i="25"/>
  <c r="I526" i="25"/>
  <c r="M526" i="25"/>
  <c r="D527" i="25"/>
  <c r="H527" i="25"/>
  <c r="L527" i="25"/>
  <c r="S370" i="25"/>
  <c r="C528" i="25"/>
  <c r="G528" i="25"/>
  <c r="K528" i="25"/>
  <c r="O371" i="25"/>
  <c r="F529" i="25"/>
  <c r="J529" i="25"/>
  <c r="N529" i="25"/>
  <c r="E530" i="25"/>
  <c r="I530" i="25"/>
  <c r="M530" i="25"/>
  <c r="D531" i="25"/>
  <c r="H531" i="25"/>
  <c r="L531" i="25"/>
  <c r="S374" i="25"/>
  <c r="C532" i="25"/>
  <c r="G532" i="25"/>
  <c r="K532" i="25"/>
  <c r="O375" i="25"/>
  <c r="F533" i="25"/>
  <c r="J533" i="25"/>
  <c r="N533" i="25"/>
  <c r="E534" i="25"/>
  <c r="I534" i="25"/>
  <c r="M534" i="25"/>
  <c r="D535" i="25"/>
  <c r="H535" i="25"/>
  <c r="L535" i="25"/>
  <c r="S378" i="25"/>
  <c r="C536" i="25"/>
  <c r="G536" i="25"/>
  <c r="K536" i="25"/>
  <c r="O379" i="25"/>
  <c r="F537" i="25"/>
  <c r="J537" i="25"/>
  <c r="N537" i="25"/>
  <c r="E538" i="25"/>
  <c r="M538" i="25"/>
  <c r="D539" i="25"/>
  <c r="H539" i="25"/>
  <c r="L539" i="25"/>
  <c r="S382" i="25"/>
  <c r="C540" i="25"/>
  <c r="G540" i="25"/>
  <c r="K540" i="25"/>
  <c r="O383" i="25"/>
  <c r="F541" i="25"/>
  <c r="J541" i="25"/>
  <c r="N541" i="25"/>
  <c r="E542" i="25"/>
  <c r="I542" i="25"/>
  <c r="M542" i="25"/>
  <c r="D543" i="25"/>
  <c r="H543" i="25"/>
  <c r="L543" i="25"/>
  <c r="S386" i="25"/>
  <c r="C544" i="25"/>
  <c r="G544" i="25"/>
  <c r="K544" i="25"/>
  <c r="O387" i="25"/>
  <c r="F545" i="25"/>
  <c r="J545" i="25"/>
  <c r="N545" i="25"/>
  <c r="E546" i="25"/>
  <c r="I546" i="25"/>
  <c r="M546" i="25"/>
  <c r="D547" i="25"/>
  <c r="H547" i="25"/>
  <c r="L547" i="25"/>
  <c r="S390" i="25"/>
  <c r="C548" i="25"/>
  <c r="G548" i="25"/>
  <c r="K548" i="25"/>
  <c r="O391" i="25"/>
  <c r="F549" i="25"/>
  <c r="J549" i="25"/>
  <c r="N549" i="25"/>
  <c r="E550" i="25"/>
  <c r="I550" i="25"/>
  <c r="M550" i="25"/>
  <c r="D551" i="25"/>
  <c r="H551" i="25"/>
  <c r="L551" i="25"/>
  <c r="S394" i="25"/>
  <c r="F426" i="25"/>
  <c r="J426" i="25"/>
  <c r="N426" i="25"/>
  <c r="E556" i="25"/>
  <c r="I556" i="25"/>
  <c r="M556" i="25"/>
  <c r="D557" i="25"/>
  <c r="H557" i="25"/>
  <c r="L557" i="25"/>
  <c r="S400" i="25"/>
  <c r="C558" i="25"/>
  <c r="G558" i="25"/>
  <c r="K558" i="25"/>
  <c r="O401" i="25"/>
  <c r="F559" i="25"/>
  <c r="J559" i="25"/>
  <c r="N559" i="25"/>
  <c r="E560" i="25"/>
  <c r="I560" i="25"/>
  <c r="M560" i="25"/>
  <c r="H561" i="25"/>
  <c r="L561" i="25"/>
  <c r="S404" i="25"/>
  <c r="C562" i="25"/>
  <c r="G562" i="25"/>
  <c r="K562" i="25"/>
  <c r="O405" i="25"/>
  <c r="F563" i="25"/>
  <c r="J563" i="25"/>
  <c r="N563" i="25"/>
  <c r="E564" i="25"/>
  <c r="I564" i="25"/>
  <c r="M564" i="25"/>
  <c r="D565" i="25"/>
  <c r="H565" i="25"/>
  <c r="L565" i="25"/>
  <c r="S408" i="25"/>
  <c r="C566" i="25"/>
  <c r="G566" i="25"/>
  <c r="K566" i="25"/>
  <c r="O409" i="25"/>
  <c r="F570" i="25"/>
  <c r="J570" i="25"/>
  <c r="N570" i="25"/>
  <c r="D572" i="25"/>
  <c r="H572" i="25"/>
  <c r="L572" i="25"/>
  <c r="S576" i="25"/>
  <c r="T419" i="25"/>
  <c r="E579" i="25"/>
  <c r="I579" i="25"/>
  <c r="M579" i="25"/>
  <c r="C581" i="25"/>
  <c r="S424" i="25"/>
  <c r="G581" i="25"/>
  <c r="K581" i="25"/>
  <c r="O424" i="25"/>
  <c r="C587" i="25"/>
  <c r="S430" i="25"/>
  <c r="G587" i="25"/>
  <c r="K587" i="25"/>
  <c r="O430" i="25"/>
  <c r="F592" i="25"/>
  <c r="J592" i="25"/>
  <c r="N592" i="25"/>
  <c r="D594" i="25"/>
  <c r="H594" i="25"/>
  <c r="L594" i="25"/>
  <c r="S598" i="25"/>
  <c r="T441" i="25"/>
  <c r="E601" i="25"/>
  <c r="I601" i="25"/>
  <c r="M601" i="25"/>
  <c r="C603" i="25"/>
  <c r="S446" i="25"/>
  <c r="G603" i="25"/>
  <c r="K603" i="25"/>
  <c r="O446" i="25"/>
  <c r="D606" i="25"/>
  <c r="H606" i="25"/>
  <c r="L606" i="25"/>
  <c r="C525" i="25"/>
  <c r="G525" i="25"/>
  <c r="K525" i="25"/>
  <c r="O368" i="25"/>
  <c r="F526" i="25"/>
  <c r="J526" i="25"/>
  <c r="N526" i="25"/>
  <c r="E527" i="25"/>
  <c r="I527" i="25"/>
  <c r="M527" i="25"/>
  <c r="D528" i="25"/>
  <c r="H528" i="25"/>
  <c r="L528" i="25"/>
  <c r="S528" i="25"/>
  <c r="C529" i="25"/>
  <c r="G529" i="25"/>
  <c r="K529" i="25"/>
  <c r="O372" i="25"/>
  <c r="F530" i="25"/>
  <c r="J530" i="25"/>
  <c r="N530" i="25"/>
  <c r="E531" i="25"/>
  <c r="I531" i="25"/>
  <c r="M531" i="25"/>
  <c r="D532" i="25"/>
  <c r="H532" i="25"/>
  <c r="L532" i="25"/>
  <c r="S532" i="25"/>
  <c r="C533" i="25"/>
  <c r="G533" i="25"/>
  <c r="K533" i="25"/>
  <c r="O376" i="25"/>
  <c r="F534" i="25"/>
  <c r="J534" i="25"/>
  <c r="N534" i="25"/>
  <c r="E535" i="25"/>
  <c r="I535" i="25"/>
  <c r="M535" i="25"/>
  <c r="D536" i="25"/>
  <c r="H536" i="25"/>
  <c r="L536" i="25"/>
  <c r="S536" i="25"/>
  <c r="C537" i="25"/>
  <c r="G537" i="25"/>
  <c r="K537" i="25"/>
  <c r="O380" i="25"/>
  <c r="F538" i="25"/>
  <c r="J538" i="25"/>
  <c r="N538" i="25"/>
  <c r="E539" i="25"/>
  <c r="I539" i="25"/>
  <c r="M539" i="25"/>
  <c r="D540" i="25"/>
  <c r="H540" i="25"/>
  <c r="L540" i="25"/>
  <c r="S540" i="25"/>
  <c r="C541" i="25"/>
  <c r="G541" i="25"/>
  <c r="K541" i="25"/>
  <c r="O384" i="25"/>
  <c r="F542" i="25"/>
  <c r="J542" i="25"/>
  <c r="N542" i="25"/>
  <c r="E543" i="25"/>
  <c r="I543" i="25"/>
  <c r="M543" i="25"/>
  <c r="D544" i="25"/>
  <c r="H544" i="25"/>
  <c r="L544" i="25"/>
  <c r="S544" i="25"/>
  <c r="C545" i="25"/>
  <c r="G545" i="25"/>
  <c r="K545" i="25"/>
  <c r="O388" i="25"/>
  <c r="F546" i="25"/>
  <c r="J546" i="25"/>
  <c r="N546" i="25"/>
  <c r="E547" i="25"/>
  <c r="I547" i="25"/>
  <c r="M547" i="25"/>
  <c r="D548" i="25"/>
  <c r="H548" i="25"/>
  <c r="L548" i="25"/>
  <c r="S548" i="25"/>
  <c r="C549" i="25"/>
  <c r="G549" i="25"/>
  <c r="K549" i="25"/>
  <c r="O392" i="25"/>
  <c r="F550" i="25"/>
  <c r="J550" i="25"/>
  <c r="N550" i="25"/>
  <c r="E551" i="25"/>
  <c r="I551" i="25"/>
  <c r="M551" i="25"/>
  <c r="C426" i="25"/>
  <c r="G426" i="25"/>
  <c r="K426" i="25"/>
  <c r="O398" i="25"/>
  <c r="F556" i="25"/>
  <c r="J556" i="25"/>
  <c r="N556" i="25"/>
  <c r="E557" i="25"/>
  <c r="I557" i="25"/>
  <c r="M557" i="25"/>
  <c r="D558" i="25"/>
  <c r="H558" i="25"/>
  <c r="L558" i="25"/>
  <c r="C559" i="25"/>
  <c r="G559" i="25"/>
  <c r="K559" i="25"/>
  <c r="O402" i="25"/>
  <c r="F560" i="25"/>
  <c r="J560" i="25"/>
  <c r="N560" i="25"/>
  <c r="E561" i="25"/>
  <c r="I561" i="25"/>
  <c r="M561" i="25"/>
  <c r="D562" i="25"/>
  <c r="H562" i="25"/>
  <c r="L562" i="25"/>
  <c r="S562" i="25"/>
  <c r="C563" i="25"/>
  <c r="G563" i="25"/>
  <c r="K563" i="25"/>
  <c r="O406" i="25"/>
  <c r="F564" i="25"/>
  <c r="J564" i="25"/>
  <c r="N564" i="25"/>
  <c r="E565" i="25"/>
  <c r="I565" i="25"/>
  <c r="M565" i="25"/>
  <c r="D566" i="25"/>
  <c r="H566" i="25"/>
  <c r="L566" i="25"/>
  <c r="E567" i="25"/>
  <c r="I567" i="25"/>
  <c r="M567" i="25"/>
  <c r="C569" i="25"/>
  <c r="S412" i="25"/>
  <c r="G569" i="25"/>
  <c r="K569" i="25"/>
  <c r="O412" i="25"/>
  <c r="F574" i="25"/>
  <c r="J574" i="25"/>
  <c r="N574" i="25"/>
  <c r="D576" i="25"/>
  <c r="H576" i="25"/>
  <c r="L576" i="25"/>
  <c r="S580" i="25"/>
  <c r="T423" i="25"/>
  <c r="M426" i="25"/>
  <c r="O429" i="25"/>
  <c r="G457" i="25"/>
  <c r="K457" i="25"/>
  <c r="T429" i="25"/>
  <c r="E589" i="25"/>
  <c r="I589" i="25"/>
  <c r="M589" i="25"/>
  <c r="C591" i="25"/>
  <c r="S434" i="25"/>
  <c r="G591" i="25"/>
  <c r="K591" i="25"/>
  <c r="O434" i="25"/>
  <c r="F596" i="25"/>
  <c r="J596" i="25"/>
  <c r="N596" i="25"/>
  <c r="D598" i="25"/>
  <c r="H598" i="25"/>
  <c r="L598" i="25"/>
  <c r="S602" i="25"/>
  <c r="T445" i="25"/>
  <c r="E605" i="25"/>
  <c r="I605" i="25"/>
  <c r="M605" i="25"/>
  <c r="F608" i="25"/>
  <c r="J608" i="25"/>
  <c r="N608" i="25"/>
  <c r="E612" i="25"/>
  <c r="I612" i="25"/>
  <c r="M612" i="25"/>
  <c r="C457" i="25"/>
  <c r="F567" i="25"/>
  <c r="J567" i="25"/>
  <c r="N567" i="25"/>
  <c r="E568" i="25"/>
  <c r="I568" i="25"/>
  <c r="M568" i="25"/>
  <c r="D569" i="25"/>
  <c r="H569" i="25"/>
  <c r="L569" i="25"/>
  <c r="C570" i="25"/>
  <c r="G570" i="25"/>
  <c r="K570" i="25"/>
  <c r="O413" i="25"/>
  <c r="F571" i="25"/>
  <c r="J571" i="25"/>
  <c r="N571" i="25"/>
  <c r="E572" i="25"/>
  <c r="I572" i="25"/>
  <c r="M572" i="25"/>
  <c r="D573" i="25"/>
  <c r="H573" i="25"/>
  <c r="L573" i="25"/>
  <c r="C574" i="25"/>
  <c r="G574" i="25"/>
  <c r="K574" i="25"/>
  <c r="O417" i="25"/>
  <c r="F575" i="25"/>
  <c r="J575" i="25"/>
  <c r="N575" i="25"/>
  <c r="E576" i="25"/>
  <c r="I576" i="25"/>
  <c r="M576" i="25"/>
  <c r="D577" i="25"/>
  <c r="H577" i="25"/>
  <c r="L577" i="25"/>
  <c r="C578" i="25"/>
  <c r="G578" i="25"/>
  <c r="K578" i="25"/>
  <c r="O421" i="25"/>
  <c r="F579" i="25"/>
  <c r="J579" i="25"/>
  <c r="N579" i="25"/>
  <c r="E580" i="25"/>
  <c r="I580" i="25"/>
  <c r="M580" i="25"/>
  <c r="D581" i="25"/>
  <c r="H581" i="25"/>
  <c r="L581" i="25"/>
  <c r="C582" i="25"/>
  <c r="G582" i="25"/>
  <c r="K582" i="25"/>
  <c r="O425" i="25"/>
  <c r="E457" i="25"/>
  <c r="I457" i="25"/>
  <c r="M457" i="25"/>
  <c r="D587" i="25"/>
  <c r="H587" i="25"/>
  <c r="L587" i="25"/>
  <c r="C588" i="25"/>
  <c r="G588" i="25"/>
  <c r="K588" i="25"/>
  <c r="O431" i="25"/>
  <c r="F589" i="25"/>
  <c r="J589" i="25"/>
  <c r="N589" i="25"/>
  <c r="E590" i="25"/>
  <c r="I590" i="25"/>
  <c r="M590" i="25"/>
  <c r="D591" i="25"/>
  <c r="H591" i="25"/>
  <c r="L591" i="25"/>
  <c r="C592" i="25"/>
  <c r="G592" i="25"/>
  <c r="K592" i="25"/>
  <c r="O435" i="25"/>
  <c r="F593" i="25"/>
  <c r="J593" i="25"/>
  <c r="N593" i="25"/>
  <c r="E594" i="25"/>
  <c r="I594" i="25"/>
  <c r="M594" i="25"/>
  <c r="D595" i="25"/>
  <c r="H595" i="25"/>
  <c r="L595" i="25"/>
  <c r="C596" i="25"/>
  <c r="G596" i="25"/>
  <c r="K596" i="25"/>
  <c r="O439" i="25"/>
  <c r="F597" i="25"/>
  <c r="J597" i="25"/>
  <c r="N597" i="25"/>
  <c r="E598" i="25"/>
  <c r="I598" i="25"/>
  <c r="M598" i="25"/>
  <c r="D599" i="25"/>
  <c r="H599" i="25"/>
  <c r="L599" i="25"/>
  <c r="C600" i="25"/>
  <c r="G600" i="25"/>
  <c r="K600" i="25"/>
  <c r="O443" i="25"/>
  <c r="F601" i="25"/>
  <c r="J601" i="25"/>
  <c r="N601" i="25"/>
  <c r="E602" i="25"/>
  <c r="I602" i="25"/>
  <c r="M602" i="25"/>
  <c r="D603" i="25"/>
  <c r="H603" i="25"/>
  <c r="L603" i="25"/>
  <c r="C604" i="25"/>
  <c r="G604" i="25"/>
  <c r="K604" i="25"/>
  <c r="O447" i="25"/>
  <c r="F605" i="25"/>
  <c r="J605" i="25"/>
  <c r="N605" i="25"/>
  <c r="E606" i="25"/>
  <c r="I606" i="25"/>
  <c r="M606" i="25"/>
  <c r="D607" i="25"/>
  <c r="H607" i="25"/>
  <c r="L607" i="25"/>
  <c r="C608" i="25"/>
  <c r="G608" i="25"/>
  <c r="K608" i="25"/>
  <c r="O451" i="25"/>
  <c r="F609" i="25"/>
  <c r="J609" i="25"/>
  <c r="N609" i="25"/>
  <c r="E610" i="25"/>
  <c r="I610" i="25"/>
  <c r="M610" i="25"/>
  <c r="S613" i="25"/>
  <c r="T456" i="25"/>
  <c r="G567" i="25"/>
  <c r="K567" i="25"/>
  <c r="F568" i="25"/>
  <c r="J568" i="25"/>
  <c r="N568" i="25"/>
  <c r="E569" i="25"/>
  <c r="I569" i="25"/>
  <c r="M569" i="25"/>
  <c r="D570" i="25"/>
  <c r="H570" i="25"/>
  <c r="L570" i="25"/>
  <c r="S413" i="25"/>
  <c r="C571" i="25"/>
  <c r="G571" i="25"/>
  <c r="K571" i="25"/>
  <c r="O414" i="25"/>
  <c r="F572" i="25"/>
  <c r="J572" i="25"/>
  <c r="N572" i="25"/>
  <c r="E573" i="25"/>
  <c r="I573" i="25"/>
  <c r="M573" i="25"/>
  <c r="D574" i="25"/>
  <c r="H574" i="25"/>
  <c r="L574" i="25"/>
  <c r="S417" i="25"/>
  <c r="C575" i="25"/>
  <c r="G575" i="25"/>
  <c r="K575" i="25"/>
  <c r="O418" i="25"/>
  <c r="F576" i="25"/>
  <c r="J576" i="25"/>
  <c r="N576" i="25"/>
  <c r="E577" i="25"/>
  <c r="I577" i="25"/>
  <c r="M577" i="25"/>
  <c r="D578" i="25"/>
  <c r="H578" i="25"/>
  <c r="L578" i="25"/>
  <c r="S421" i="25"/>
  <c r="C579" i="25"/>
  <c r="G579" i="25"/>
  <c r="K579" i="25"/>
  <c r="O422" i="25"/>
  <c r="F580" i="25"/>
  <c r="J580" i="25"/>
  <c r="N580" i="25"/>
  <c r="E581" i="25"/>
  <c r="I581" i="25"/>
  <c r="M581" i="25"/>
  <c r="D582" i="25"/>
  <c r="H582" i="25"/>
  <c r="L582" i="25"/>
  <c r="S425" i="25"/>
  <c r="F457" i="25"/>
  <c r="J457" i="25"/>
  <c r="N457" i="25"/>
  <c r="E587" i="25"/>
  <c r="I587" i="25"/>
  <c r="M587" i="25"/>
  <c r="D588" i="25"/>
  <c r="H588" i="25"/>
  <c r="L588" i="25"/>
  <c r="S431" i="25"/>
  <c r="C589" i="25"/>
  <c r="G589" i="25"/>
  <c r="K589" i="25"/>
  <c r="O432" i="25"/>
  <c r="F590" i="25"/>
  <c r="J590" i="25"/>
  <c r="N590" i="25"/>
  <c r="E591" i="25"/>
  <c r="I591" i="25"/>
  <c r="M591" i="25"/>
  <c r="D592" i="25"/>
  <c r="H592" i="25"/>
  <c r="L592" i="25"/>
  <c r="S435" i="25"/>
  <c r="C593" i="25"/>
  <c r="G593" i="25"/>
  <c r="K593" i="25"/>
  <c r="O436" i="25"/>
  <c r="F594" i="25"/>
  <c r="J594" i="25"/>
  <c r="N594" i="25"/>
  <c r="E595" i="25"/>
  <c r="I595" i="25"/>
  <c r="M595" i="25"/>
  <c r="D596" i="25"/>
  <c r="H596" i="25"/>
  <c r="L596" i="25"/>
  <c r="S439" i="25"/>
  <c r="C597" i="25"/>
  <c r="G597" i="25"/>
  <c r="K597" i="25"/>
  <c r="O440" i="25"/>
  <c r="F598" i="25"/>
  <c r="J598" i="25"/>
  <c r="N598" i="25"/>
  <c r="E599" i="25"/>
  <c r="I599" i="25"/>
  <c r="M599" i="25"/>
  <c r="D600" i="25"/>
  <c r="H600" i="25"/>
  <c r="L600" i="25"/>
  <c r="S443" i="25"/>
  <c r="C601" i="25"/>
  <c r="G601" i="25"/>
  <c r="K601" i="25"/>
  <c r="O444" i="25"/>
  <c r="F602" i="25"/>
  <c r="J602" i="25"/>
  <c r="N602" i="25"/>
  <c r="E603" i="25"/>
  <c r="I603" i="25"/>
  <c r="M603" i="25"/>
  <c r="D604" i="25"/>
  <c r="H604" i="25"/>
  <c r="L604" i="25"/>
  <c r="S447" i="25"/>
  <c r="C605" i="25"/>
  <c r="G605" i="25"/>
  <c r="K605" i="25"/>
  <c r="O448" i="25"/>
  <c r="F606" i="25"/>
  <c r="J606" i="25"/>
  <c r="N606" i="25"/>
  <c r="E607" i="25"/>
  <c r="I607" i="25"/>
  <c r="M607" i="25"/>
  <c r="D608" i="25"/>
  <c r="H608" i="25"/>
  <c r="L608" i="25"/>
  <c r="S451" i="25"/>
  <c r="C609" i="25"/>
  <c r="G609" i="25"/>
  <c r="K609" i="25"/>
  <c r="O452" i="25"/>
  <c r="F610" i="25"/>
  <c r="J610" i="25"/>
  <c r="N610" i="25"/>
  <c r="F611" i="25"/>
  <c r="J611" i="25"/>
  <c r="N611" i="25"/>
  <c r="D613" i="25"/>
  <c r="H613" i="25"/>
  <c r="L613" i="25"/>
  <c r="D567" i="25"/>
  <c r="H567" i="25"/>
  <c r="L567" i="25"/>
  <c r="C568" i="25"/>
  <c r="G568" i="25"/>
  <c r="K568" i="25"/>
  <c r="O411" i="25"/>
  <c r="F569" i="25"/>
  <c r="J569" i="25"/>
  <c r="N569" i="25"/>
  <c r="E570" i="25"/>
  <c r="I570" i="25"/>
  <c r="M570" i="25"/>
  <c r="D571" i="25"/>
  <c r="H571" i="25"/>
  <c r="L571" i="25"/>
  <c r="S414" i="25"/>
  <c r="C572" i="25"/>
  <c r="G572" i="25"/>
  <c r="K572" i="25"/>
  <c r="O415" i="25"/>
  <c r="F573" i="25"/>
  <c r="J573" i="25"/>
  <c r="N573" i="25"/>
  <c r="E574" i="25"/>
  <c r="I574" i="25"/>
  <c r="M574" i="25"/>
  <c r="D575" i="25"/>
  <c r="H575" i="25"/>
  <c r="L575" i="25"/>
  <c r="S418" i="25"/>
  <c r="C576" i="25"/>
  <c r="G576" i="25"/>
  <c r="K576" i="25"/>
  <c r="O419" i="25"/>
  <c r="F577" i="25"/>
  <c r="J577" i="25"/>
  <c r="N577" i="25"/>
  <c r="E578" i="25"/>
  <c r="I578" i="25"/>
  <c r="M578" i="25"/>
  <c r="D579" i="25"/>
  <c r="H579" i="25"/>
  <c r="L579" i="25"/>
  <c r="S422" i="25"/>
  <c r="C580" i="25"/>
  <c r="G580" i="25"/>
  <c r="K580" i="25"/>
  <c r="O423" i="25"/>
  <c r="F581" i="25"/>
  <c r="J581" i="25"/>
  <c r="N581" i="25"/>
  <c r="E582" i="25"/>
  <c r="I582" i="25"/>
  <c r="M582" i="25"/>
  <c r="F587" i="25"/>
  <c r="J587" i="25"/>
  <c r="N587" i="25"/>
  <c r="E588" i="25"/>
  <c r="I588" i="25"/>
  <c r="M588" i="25"/>
  <c r="D589" i="25"/>
  <c r="H589" i="25"/>
  <c r="L589" i="25"/>
  <c r="S432" i="25"/>
  <c r="C590" i="25"/>
  <c r="G590" i="25"/>
  <c r="K590" i="25"/>
  <c r="O433" i="25"/>
  <c r="F591" i="25"/>
  <c r="J591" i="25"/>
  <c r="N591" i="25"/>
  <c r="E592" i="25"/>
  <c r="I592" i="25"/>
  <c r="M592" i="25"/>
  <c r="D593" i="25"/>
  <c r="H593" i="25"/>
  <c r="L593" i="25"/>
  <c r="S436" i="25"/>
  <c r="C594" i="25"/>
  <c r="G594" i="25"/>
  <c r="K594" i="25"/>
  <c r="O437" i="25"/>
  <c r="F595" i="25"/>
  <c r="J595" i="25"/>
  <c r="N595" i="25"/>
  <c r="E596" i="25"/>
  <c r="I596" i="25"/>
  <c r="M596" i="25"/>
  <c r="D597" i="25"/>
  <c r="H597" i="25"/>
  <c r="L597" i="25"/>
  <c r="S440" i="25"/>
  <c r="C598" i="25"/>
  <c r="G598" i="25"/>
  <c r="K598" i="25"/>
  <c r="O441" i="25"/>
  <c r="F599" i="25"/>
  <c r="J599" i="25"/>
  <c r="N599" i="25"/>
  <c r="E600" i="25"/>
  <c r="I600" i="25"/>
  <c r="M600" i="25"/>
  <c r="D601" i="25"/>
  <c r="H601" i="25"/>
  <c r="L601" i="25"/>
  <c r="S444" i="25"/>
  <c r="C602" i="25"/>
  <c r="G602" i="25"/>
  <c r="K602" i="25"/>
  <c r="O445" i="25"/>
  <c r="F603" i="25"/>
  <c r="J603" i="25"/>
  <c r="N603" i="25"/>
  <c r="E604" i="25"/>
  <c r="I604" i="25"/>
  <c r="M604" i="25"/>
  <c r="D605" i="25"/>
  <c r="H605" i="25"/>
  <c r="L605" i="25"/>
  <c r="C606" i="25"/>
  <c r="G606" i="25"/>
  <c r="K606" i="25"/>
  <c r="O449" i="25"/>
  <c r="F607" i="25"/>
  <c r="J607" i="25"/>
  <c r="N607" i="25"/>
  <c r="E608" i="25"/>
  <c r="I608" i="25"/>
  <c r="M608" i="25"/>
  <c r="D609" i="25"/>
  <c r="H609" i="25"/>
  <c r="L609" i="25"/>
  <c r="C610" i="25"/>
  <c r="S453" i="25"/>
  <c r="G610" i="25"/>
  <c r="K610" i="25"/>
  <c r="O453" i="25"/>
  <c r="C611" i="25"/>
  <c r="G611" i="25"/>
  <c r="K611" i="25"/>
  <c r="O454" i="25"/>
  <c r="F612" i="25"/>
  <c r="J612" i="25"/>
  <c r="N612" i="25"/>
  <c r="E613" i="25"/>
  <c r="I613" i="25"/>
  <c r="M613" i="25"/>
  <c r="D611" i="25"/>
  <c r="H611" i="25"/>
  <c r="L611" i="25"/>
  <c r="S454" i="25"/>
  <c r="C612" i="25"/>
  <c r="G612" i="25"/>
  <c r="K612" i="25"/>
  <c r="O455" i="25"/>
  <c r="F613" i="25"/>
  <c r="J613" i="25"/>
  <c r="N613" i="25"/>
  <c r="E611" i="25"/>
  <c r="I611" i="25"/>
  <c r="M611" i="25"/>
  <c r="D612" i="25"/>
  <c r="H612" i="25"/>
  <c r="L612" i="25"/>
  <c r="S455" i="25"/>
  <c r="C613" i="25"/>
  <c r="G613" i="25"/>
  <c r="K613" i="25"/>
  <c r="O456" i="25"/>
  <c r="AO51" i="13" l="1"/>
  <c r="AN79" i="13"/>
  <c r="BU51" i="13"/>
  <c r="BT79" i="13"/>
  <c r="X79" i="13"/>
  <c r="Y51" i="13"/>
  <c r="X51" i="13"/>
  <c r="W79" i="13"/>
  <c r="AM51" i="13"/>
  <c r="AL79" i="13"/>
  <c r="AN51" i="13"/>
  <c r="AM79" i="13"/>
  <c r="CZ24" i="13"/>
  <c r="CJ80" i="13"/>
  <c r="BT51" i="13"/>
  <c r="BS79" i="13"/>
  <c r="BS51" i="13"/>
  <c r="BR79" i="13"/>
  <c r="V79" i="13"/>
  <c r="W51" i="13"/>
  <c r="CI80" i="13"/>
  <c r="CY24" i="13"/>
  <c r="F552" i="25"/>
  <c r="DW51" i="13" s="1"/>
  <c r="U79" i="13"/>
  <c r="AL51" i="13"/>
  <c r="AK79" i="13"/>
  <c r="BR51" i="13"/>
  <c r="CW24" i="13"/>
  <c r="CG80" i="13"/>
  <c r="T79" i="13"/>
  <c r="U51" i="13"/>
  <c r="BP79" i="13"/>
  <c r="BQ51" i="13"/>
  <c r="O89" i="25"/>
  <c r="AK51" i="13"/>
  <c r="AJ79" i="13"/>
  <c r="I521" i="25"/>
  <c r="DZ24" i="13" s="1"/>
  <c r="AI79" i="13"/>
  <c r="AJ51" i="13"/>
  <c r="CV24" i="13"/>
  <c r="CF80" i="13"/>
  <c r="BO79" i="13"/>
  <c r="BP51" i="13"/>
  <c r="T51" i="13"/>
  <c r="S79" i="13"/>
  <c r="O601" i="25"/>
  <c r="O508" i="25"/>
  <c r="O477" i="25"/>
  <c r="O539" i="25"/>
  <c r="M583" i="25"/>
  <c r="ED78" i="13" s="1"/>
  <c r="C552" i="25"/>
  <c r="DT51" i="13" s="1"/>
  <c r="H614" i="25"/>
  <c r="DY107" i="13" s="1"/>
  <c r="AH79" i="13"/>
  <c r="AI51" i="13"/>
  <c r="BO51" i="13"/>
  <c r="BN79" i="13"/>
  <c r="CU24" i="13"/>
  <c r="CE80" i="13"/>
  <c r="O514" i="25"/>
  <c r="S51" i="13"/>
  <c r="R79" i="13"/>
  <c r="DV78" i="13"/>
  <c r="O588" i="25"/>
  <c r="I583" i="25"/>
  <c r="DZ78" i="13" s="1"/>
  <c r="CD80" i="13"/>
  <c r="CT24" i="13"/>
  <c r="AG79" i="13"/>
  <c r="BM79" i="13"/>
  <c r="BN51" i="13"/>
  <c r="Q79" i="13"/>
  <c r="R51" i="13"/>
  <c r="O558" i="25"/>
  <c r="D480" i="25"/>
  <c r="AF79" i="13"/>
  <c r="AG51" i="13"/>
  <c r="BM51" i="13"/>
  <c r="BL79" i="13"/>
  <c r="CC80" i="13"/>
  <c r="CS24" i="13"/>
  <c r="P79" i="13"/>
  <c r="Q51" i="13"/>
  <c r="Y273" i="25"/>
  <c r="O496" i="25"/>
  <c r="O319" i="25"/>
  <c r="O476" i="25" s="1"/>
  <c r="O507" i="25"/>
  <c r="D614" i="25"/>
  <c r="DU107" i="13" s="1"/>
  <c r="O465" i="25"/>
  <c r="T528" i="25"/>
  <c r="I490" i="25"/>
  <c r="DK24" i="13" s="1"/>
  <c r="O566" i="25"/>
  <c r="O535" i="25"/>
  <c r="U387" i="25"/>
  <c r="U544" i="25" s="1"/>
  <c r="F521" i="25"/>
  <c r="DW24" i="13" s="1"/>
  <c r="O613" i="25"/>
  <c r="O582" i="25"/>
  <c r="CR24" i="13"/>
  <c r="CB80" i="13"/>
  <c r="O79" i="13"/>
  <c r="P51" i="13"/>
  <c r="O520" i="25"/>
  <c r="BL51" i="13"/>
  <c r="BK79" i="13"/>
  <c r="AE79" i="13"/>
  <c r="AF51" i="13"/>
  <c r="O608" i="25"/>
  <c r="O592" i="25"/>
  <c r="U391" i="25"/>
  <c r="U548" i="25" s="1"/>
  <c r="U409" i="25"/>
  <c r="U566" i="25" s="1"/>
  <c r="D472" i="25"/>
  <c r="I552" i="25"/>
  <c r="DZ51" i="13" s="1"/>
  <c r="I614" i="25"/>
  <c r="DZ107" i="13" s="1"/>
  <c r="O538" i="25"/>
  <c r="M490" i="25"/>
  <c r="DO24" i="13" s="1"/>
  <c r="O581" i="25"/>
  <c r="O600" i="25"/>
  <c r="O570" i="25"/>
  <c r="O569" i="25"/>
  <c r="O564" i="25"/>
  <c r="T326" i="25"/>
  <c r="T483" i="25" s="1"/>
  <c r="D483" i="25"/>
  <c r="D552" i="25"/>
  <c r="DU51" i="13" s="1"/>
  <c r="E521" i="25"/>
  <c r="DV24" i="13" s="1"/>
  <c r="AD273" i="25"/>
  <c r="O546" i="25"/>
  <c r="U375" i="25"/>
  <c r="U532" i="25" s="1"/>
  <c r="O309" i="25"/>
  <c r="O466" i="25" s="1"/>
  <c r="O327" i="25"/>
  <c r="O484" i="25" s="1"/>
  <c r="AE245" i="25"/>
  <c r="O577" i="25"/>
  <c r="D481" i="25"/>
  <c r="O611" i="25"/>
  <c r="J583" i="25"/>
  <c r="EA78" i="13" s="1"/>
  <c r="O567" i="25"/>
  <c r="O515" i="25"/>
  <c r="D465" i="25"/>
  <c r="AC273" i="25"/>
  <c r="O580" i="25"/>
  <c r="O589" i="25"/>
  <c r="O578" i="25"/>
  <c r="O549" i="25"/>
  <c r="O533" i="25"/>
  <c r="O528" i="25"/>
  <c r="O551" i="25"/>
  <c r="O518" i="25"/>
  <c r="O502" i="25"/>
  <c r="O547" i="25"/>
  <c r="O527" i="25"/>
  <c r="O330" i="25"/>
  <c r="O487" i="25" s="1"/>
  <c r="O595" i="25"/>
  <c r="H521" i="25"/>
  <c r="DY24" i="13" s="1"/>
  <c r="D487" i="25"/>
  <c r="C521" i="25"/>
  <c r="DT24" i="13" s="1"/>
  <c r="O609" i="25"/>
  <c r="O310" i="25"/>
  <c r="O516" i="25"/>
  <c r="D467" i="25"/>
  <c r="AB273" i="25"/>
  <c r="AA273" i="25"/>
  <c r="O489" i="25"/>
  <c r="O483" i="25"/>
  <c r="AE272" i="25"/>
  <c r="K614" i="25"/>
  <c r="EB107" i="13" s="1"/>
  <c r="C583" i="25"/>
  <c r="DT78" i="13" s="1"/>
  <c r="O557" i="25"/>
  <c r="U383" i="25"/>
  <c r="U540" i="25" s="1"/>
  <c r="H552" i="25"/>
  <c r="DY51" i="13" s="1"/>
  <c r="D482" i="25"/>
  <c r="C490" i="25"/>
  <c r="DE24" i="13" s="1"/>
  <c r="D489" i="25"/>
  <c r="O307" i="25"/>
  <c r="O464" i="25" s="1"/>
  <c r="K490" i="25"/>
  <c r="DM24" i="13" s="1"/>
  <c r="O473" i="25"/>
  <c r="H583" i="25"/>
  <c r="DY78" i="13" s="1"/>
  <c r="C614" i="25"/>
  <c r="DT107" i="13" s="1"/>
  <c r="O314" i="25"/>
  <c r="O471" i="25" s="1"/>
  <c r="K552" i="25"/>
  <c r="EB51" i="13" s="1"/>
  <c r="O526" i="25"/>
  <c r="T314" i="25"/>
  <c r="T471" i="25" s="1"/>
  <c r="O167" i="25"/>
  <c r="O504" i="25"/>
  <c r="T325" i="25"/>
  <c r="T482" i="25" s="1"/>
  <c r="Z273" i="25"/>
  <c r="O597" i="25"/>
  <c r="K583" i="25"/>
  <c r="EB78" i="13" s="1"/>
  <c r="K521" i="25"/>
  <c r="EB24" i="13" s="1"/>
  <c r="O495" i="25"/>
  <c r="H490" i="25"/>
  <c r="DJ24" i="13" s="1"/>
  <c r="T609" i="25"/>
  <c r="J242" i="25"/>
  <c r="CF109" i="13" s="1"/>
  <c r="U273" i="25"/>
  <c r="L583" i="25"/>
  <c r="EC78" i="13" s="1"/>
  <c r="BK51" i="13"/>
  <c r="BJ79" i="13"/>
  <c r="AD79" i="13"/>
  <c r="L614" i="25"/>
  <c r="EC107" i="13" s="1"/>
  <c r="O604" i="25"/>
  <c r="O574" i="25"/>
  <c r="D473" i="25"/>
  <c r="O530" i="25"/>
  <c r="L521" i="25"/>
  <c r="EC24" i="13" s="1"/>
  <c r="M242" i="25"/>
  <c r="CI109" i="13" s="1"/>
  <c r="O591" i="25"/>
  <c r="G583" i="25"/>
  <c r="DX78" i="13" s="1"/>
  <c r="O545" i="25"/>
  <c r="O532" i="25"/>
  <c r="L552" i="25"/>
  <c r="EC51" i="13" s="1"/>
  <c r="O312" i="25"/>
  <c r="O469" i="25" s="1"/>
  <c r="G490" i="25"/>
  <c r="DI24" i="13" s="1"/>
  <c r="T536" i="25"/>
  <c r="N552" i="25"/>
  <c r="EE51" i="13" s="1"/>
  <c r="O328" i="25"/>
  <c r="O485" i="25" s="1"/>
  <c r="T318" i="25"/>
  <c r="T475" i="25" s="1"/>
  <c r="J490" i="25"/>
  <c r="DL24" i="13" s="1"/>
  <c r="W273" i="25"/>
  <c r="O606" i="25"/>
  <c r="O598" i="25"/>
  <c r="J614" i="25"/>
  <c r="EA107" i="13" s="1"/>
  <c r="M614" i="25"/>
  <c r="ED107" i="13" s="1"/>
  <c r="T605" i="25"/>
  <c r="N583" i="25"/>
  <c r="EE78" i="13" s="1"/>
  <c r="O543" i="25"/>
  <c r="O505" i="25"/>
  <c r="J552" i="25"/>
  <c r="EA51" i="13" s="1"/>
  <c r="L490" i="25"/>
  <c r="DN24" i="13" s="1"/>
  <c r="AE180" i="25"/>
  <c r="J521" i="25"/>
  <c r="EA24" i="13" s="1"/>
  <c r="I242" i="25"/>
  <c r="CE109" i="13" s="1"/>
  <c r="X273" i="25"/>
  <c r="E490" i="25"/>
  <c r="DG24" i="13" s="1"/>
  <c r="E614" i="25"/>
  <c r="DV107" i="13" s="1"/>
  <c r="O573" i="25"/>
  <c r="O511" i="25"/>
  <c r="O481" i="25"/>
  <c r="E552" i="25"/>
  <c r="DV51" i="13" s="1"/>
  <c r="U329" i="25"/>
  <c r="V329" i="25" s="1"/>
  <c r="D475" i="25"/>
  <c r="N614" i="25"/>
  <c r="EE107" i="13" s="1"/>
  <c r="G614" i="25"/>
  <c r="DX107" i="13" s="1"/>
  <c r="O529" i="25"/>
  <c r="O560" i="25"/>
  <c r="G521" i="25"/>
  <c r="DX24" i="13" s="1"/>
  <c r="O542" i="25"/>
  <c r="N521" i="25"/>
  <c r="EE24" i="13" s="1"/>
  <c r="O480" i="25"/>
  <c r="N490" i="25"/>
  <c r="DP24" i="13" s="1"/>
  <c r="G242" i="25"/>
  <c r="CC109" i="13" s="1"/>
  <c r="V273" i="25"/>
  <c r="O605" i="25"/>
  <c r="O509" i="25"/>
  <c r="O467" i="25"/>
  <c r="G552" i="25"/>
  <c r="DX51" i="13" s="1"/>
  <c r="O486" i="25"/>
  <c r="O470" i="25"/>
  <c r="O512" i="25"/>
  <c r="E242" i="25"/>
  <c r="CA109" i="13" s="1"/>
  <c r="F242" i="25"/>
  <c r="CB109" i="13" s="1"/>
  <c r="AU180" i="25"/>
  <c r="U405" i="25"/>
  <c r="U562" i="25" s="1"/>
  <c r="N242" i="25"/>
  <c r="CJ109" i="13" s="1"/>
  <c r="O498" i="25"/>
  <c r="O499" i="25"/>
  <c r="O561" i="25"/>
  <c r="D245" i="25"/>
  <c r="E245" i="25" s="1"/>
  <c r="E272" i="25" s="1"/>
  <c r="T478" i="25"/>
  <c r="U321" i="25"/>
  <c r="U478" i="25" s="1"/>
  <c r="F614" i="25"/>
  <c r="DW107" i="13" s="1"/>
  <c r="D561" i="25"/>
  <c r="F583" i="25"/>
  <c r="DW78" i="13" s="1"/>
  <c r="O536" i="25"/>
  <c r="D478" i="25"/>
  <c r="O607" i="25"/>
  <c r="O556" i="25"/>
  <c r="O519" i="25"/>
  <c r="O503" i="25"/>
  <c r="D498" i="25"/>
  <c r="U339" i="25"/>
  <c r="U496" i="25" s="1"/>
  <c r="O488" i="25"/>
  <c r="F490" i="25"/>
  <c r="DH24" i="13" s="1"/>
  <c r="BK180" i="25"/>
  <c r="O576" i="25"/>
  <c r="O575" i="25"/>
  <c r="S558" i="25"/>
  <c r="O525" i="25"/>
  <c r="O544" i="25"/>
  <c r="O565" i="25"/>
  <c r="O513" i="25"/>
  <c r="D499" i="25"/>
  <c r="O482" i="25"/>
  <c r="O550" i="25"/>
  <c r="D364" i="25"/>
  <c r="D521" i="25" s="1"/>
  <c r="DU24" i="13" s="1"/>
  <c r="O468" i="25"/>
  <c r="O612" i="25"/>
  <c r="O596" i="25"/>
  <c r="O587" i="25"/>
  <c r="O474" i="25"/>
  <c r="O534" i="25"/>
  <c r="O321" i="25"/>
  <c r="O478" i="25" s="1"/>
  <c r="O472" i="25"/>
  <c r="BJ51" i="13"/>
  <c r="BI79" i="13"/>
  <c r="BV79" i="13" s="1"/>
  <c r="AC79" i="13"/>
  <c r="AD51" i="13"/>
  <c r="M79" i="13"/>
  <c r="N51" i="13"/>
  <c r="D426" i="25"/>
  <c r="D583" i="25" s="1"/>
  <c r="DU78" i="13" s="1"/>
  <c r="T558" i="25"/>
  <c r="U401" i="25"/>
  <c r="U558" i="25" s="1"/>
  <c r="D306" i="25"/>
  <c r="D123" i="25"/>
  <c r="D149" i="25"/>
  <c r="D155" i="25"/>
  <c r="O155" i="25" s="1"/>
  <c r="O106" i="25"/>
  <c r="D157" i="25"/>
  <c r="O157" i="25" s="1"/>
  <c r="D172" i="25"/>
  <c r="O160" i="25"/>
  <c r="D222" i="25"/>
  <c r="D175" i="25"/>
  <c r="D162" i="25"/>
  <c r="D178" i="25"/>
  <c r="T302" i="25"/>
  <c r="AE302" i="25" s="1"/>
  <c r="AE275" i="25"/>
  <c r="D177" i="25"/>
  <c r="D2" i="25"/>
  <c r="D176" i="25"/>
  <c r="C302" i="25"/>
  <c r="D302" i="25"/>
  <c r="E302" i="25"/>
  <c r="C242" i="25"/>
  <c r="BY109" i="13" s="1"/>
  <c r="M521" i="25"/>
  <c r="ED24" i="13" s="1"/>
  <c r="M552" i="25"/>
  <c r="ED51" i="13" s="1"/>
  <c r="S395" i="25"/>
  <c r="AI211" i="25"/>
  <c r="L242" i="25"/>
  <c r="CH109" i="13" s="1"/>
  <c r="H242" i="25"/>
  <c r="CD109" i="13" s="1"/>
  <c r="S242" i="25"/>
  <c r="S89" i="25"/>
  <c r="O571" i="25"/>
  <c r="O540" i="25"/>
  <c r="O506" i="25"/>
  <c r="O599" i="25"/>
  <c r="O537" i="25"/>
  <c r="O548" i="25"/>
  <c r="O610" i="25"/>
  <c r="O517" i="25"/>
  <c r="O501" i="25"/>
  <c r="O475" i="25"/>
  <c r="O494" i="25"/>
  <c r="S59" i="25"/>
  <c r="O579" i="25"/>
  <c r="O563" i="25"/>
  <c r="O602" i="25"/>
  <c r="O594" i="25"/>
  <c r="O568" i="25"/>
  <c r="O593" i="25"/>
  <c r="S29" i="25"/>
  <c r="O103" i="25"/>
  <c r="O109" i="25"/>
  <c r="O115" i="25"/>
  <c r="S601" i="25"/>
  <c r="T444" i="25"/>
  <c r="S593" i="25"/>
  <c r="T436" i="25"/>
  <c r="S608" i="25"/>
  <c r="T451" i="25"/>
  <c r="S600" i="25"/>
  <c r="T443" i="25"/>
  <c r="S592" i="25"/>
  <c r="T435" i="25"/>
  <c r="S457" i="25"/>
  <c r="U605" i="25"/>
  <c r="V448" i="25"/>
  <c r="S595" i="25"/>
  <c r="T438" i="25"/>
  <c r="T549" i="25"/>
  <c r="U392" i="25"/>
  <c r="T338" i="25"/>
  <c r="S495" i="25"/>
  <c r="S534" i="25"/>
  <c r="T377" i="25"/>
  <c r="T502" i="25"/>
  <c r="U345" i="25"/>
  <c r="T487" i="25"/>
  <c r="U330" i="25"/>
  <c r="T580" i="25"/>
  <c r="U423" i="25"/>
  <c r="O559" i="25"/>
  <c r="O541" i="25"/>
  <c r="S603" i="25"/>
  <c r="T446" i="25"/>
  <c r="S587" i="25"/>
  <c r="T430" i="25"/>
  <c r="O562" i="25"/>
  <c r="S561" i="25"/>
  <c r="T404" i="25"/>
  <c r="S551" i="25"/>
  <c r="T394" i="25"/>
  <c r="S543" i="25"/>
  <c r="T386" i="25"/>
  <c r="S517" i="25"/>
  <c r="T360" i="25"/>
  <c r="O510" i="25"/>
  <c r="S509" i="25"/>
  <c r="T352" i="25"/>
  <c r="S501" i="25"/>
  <c r="T344" i="25"/>
  <c r="S577" i="25"/>
  <c r="T420" i="25"/>
  <c r="O531" i="25"/>
  <c r="V367" i="25"/>
  <c r="O364" i="25"/>
  <c r="S474" i="25"/>
  <c r="T317" i="25"/>
  <c r="S466" i="25"/>
  <c r="T309" i="25"/>
  <c r="S516" i="25"/>
  <c r="T359" i="25"/>
  <c r="S508" i="25"/>
  <c r="T351" i="25"/>
  <c r="S500" i="25"/>
  <c r="T343" i="25"/>
  <c r="S485" i="25"/>
  <c r="T328" i="25"/>
  <c r="S542" i="25"/>
  <c r="T385" i="25"/>
  <c r="U528" i="25"/>
  <c r="V371" i="25"/>
  <c r="T537" i="25"/>
  <c r="U380" i="25"/>
  <c r="S484" i="25"/>
  <c r="T327" i="25"/>
  <c r="T529" i="25"/>
  <c r="U372" i="25"/>
  <c r="G275" i="25"/>
  <c r="F302" i="25"/>
  <c r="T559" i="25"/>
  <c r="U402" i="25"/>
  <c r="S472" i="25"/>
  <c r="T315" i="25"/>
  <c r="BO180" i="25"/>
  <c r="T568" i="25"/>
  <c r="U411" i="25"/>
  <c r="T510" i="25"/>
  <c r="U353" i="25"/>
  <c r="S488" i="25"/>
  <c r="T331" i="25"/>
  <c r="S535" i="25"/>
  <c r="T378" i="25"/>
  <c r="S546" i="25"/>
  <c r="T389" i="25"/>
  <c r="T533" i="25"/>
  <c r="U376" i="25"/>
  <c r="T525" i="25"/>
  <c r="U368" i="25"/>
  <c r="S489" i="25"/>
  <c r="T332" i="25"/>
  <c r="S607" i="25"/>
  <c r="T450" i="25"/>
  <c r="S564" i="25"/>
  <c r="T407" i="25"/>
  <c r="S604" i="25"/>
  <c r="T447" i="25"/>
  <c r="S596" i="25"/>
  <c r="T439" i="25"/>
  <c r="S588" i="25"/>
  <c r="T431" i="25"/>
  <c r="S578" i="25"/>
  <c r="T421" i="25"/>
  <c r="S570" i="25"/>
  <c r="T413" i="25"/>
  <c r="T613" i="25"/>
  <c r="U456" i="25"/>
  <c r="S591" i="25"/>
  <c r="T434" i="25"/>
  <c r="O603" i="25"/>
  <c r="T598" i="25"/>
  <c r="U441" i="25"/>
  <c r="S581" i="25"/>
  <c r="T424" i="25"/>
  <c r="S531" i="25"/>
  <c r="T374" i="25"/>
  <c r="O395" i="25"/>
  <c r="T606" i="25"/>
  <c r="U449" i="25"/>
  <c r="S599" i="25"/>
  <c r="T442" i="25"/>
  <c r="T572" i="25"/>
  <c r="U415" i="25"/>
  <c r="S560" i="25"/>
  <c r="T403" i="25"/>
  <c r="S538" i="25"/>
  <c r="T381" i="25"/>
  <c r="T563" i="25"/>
  <c r="U406" i="25"/>
  <c r="U398" i="25"/>
  <c r="S519" i="25"/>
  <c r="T362" i="25"/>
  <c r="S511" i="25"/>
  <c r="T354" i="25"/>
  <c r="S503" i="25"/>
  <c r="T346" i="25"/>
  <c r="O500" i="25"/>
  <c r="S481" i="25"/>
  <c r="T324" i="25"/>
  <c r="S477" i="25"/>
  <c r="T320" i="25"/>
  <c r="S465" i="25"/>
  <c r="T308" i="25"/>
  <c r="T590" i="25"/>
  <c r="U433" i="25"/>
  <c r="S573" i="25"/>
  <c r="T416" i="25"/>
  <c r="S556" i="25"/>
  <c r="S526" i="25"/>
  <c r="T369" i="25"/>
  <c r="S520" i="25"/>
  <c r="T363" i="25"/>
  <c r="U609" i="25"/>
  <c r="V452" i="25"/>
  <c r="T545" i="25"/>
  <c r="U388" i="25"/>
  <c r="U336" i="25"/>
  <c r="T467" i="25"/>
  <c r="U310" i="25"/>
  <c r="S333" i="25"/>
  <c r="T497" i="25"/>
  <c r="U340" i="25"/>
  <c r="S468" i="25"/>
  <c r="T311" i="25"/>
  <c r="O59" i="25"/>
  <c r="S273" i="25"/>
  <c r="S575" i="25"/>
  <c r="T418" i="25"/>
  <c r="S582" i="25"/>
  <c r="T425" i="25"/>
  <c r="S574" i="25"/>
  <c r="T417" i="25"/>
  <c r="S569" i="25"/>
  <c r="T412" i="25"/>
  <c r="S527" i="25"/>
  <c r="T370" i="25"/>
  <c r="S567" i="25"/>
  <c r="T410" i="25"/>
  <c r="S530" i="25"/>
  <c r="T373" i="25"/>
  <c r="T541" i="25"/>
  <c r="U384" i="25"/>
  <c r="S469" i="25"/>
  <c r="T312" i="25"/>
  <c r="S476" i="25"/>
  <c r="T319" i="25"/>
  <c r="T479" i="25"/>
  <c r="U322" i="25"/>
  <c r="S504" i="25"/>
  <c r="T347" i="25"/>
  <c r="S611" i="25"/>
  <c r="T454" i="25"/>
  <c r="S610" i="25"/>
  <c r="T453" i="25"/>
  <c r="S597" i="25"/>
  <c r="T440" i="25"/>
  <c r="O590" i="25"/>
  <c r="S589" i="25"/>
  <c r="T432" i="25"/>
  <c r="S579" i="25"/>
  <c r="T422" i="25"/>
  <c r="O572" i="25"/>
  <c r="S571" i="25"/>
  <c r="T414" i="25"/>
  <c r="S612" i="25"/>
  <c r="T455" i="25"/>
  <c r="T602" i="25"/>
  <c r="U445" i="25"/>
  <c r="U429" i="25"/>
  <c r="O457" i="25"/>
  <c r="O426" i="25"/>
  <c r="T576" i="25"/>
  <c r="U419" i="25"/>
  <c r="S565" i="25"/>
  <c r="T408" i="25"/>
  <c r="S557" i="25"/>
  <c r="T400" i="25"/>
  <c r="S547" i="25"/>
  <c r="T390" i="25"/>
  <c r="S539" i="25"/>
  <c r="T382" i="25"/>
  <c r="S513" i="25"/>
  <c r="T356" i="25"/>
  <c r="S505" i="25"/>
  <c r="T348" i="25"/>
  <c r="T594" i="25"/>
  <c r="U437" i="25"/>
  <c r="O497" i="25"/>
  <c r="O479" i="25"/>
  <c r="S470" i="25"/>
  <c r="T313" i="25"/>
  <c r="S426" i="25"/>
  <c r="T514" i="25"/>
  <c r="U357" i="25"/>
  <c r="T506" i="25"/>
  <c r="U349" i="25"/>
  <c r="S499" i="25"/>
  <c r="T342" i="25"/>
  <c r="S473" i="25"/>
  <c r="T316" i="25"/>
  <c r="S550" i="25"/>
  <c r="T393" i="25"/>
  <c r="U536" i="25"/>
  <c r="V379" i="25"/>
  <c r="T507" i="25"/>
  <c r="U350" i="25"/>
  <c r="S498" i="25"/>
  <c r="T341" i="25"/>
  <c r="T518" i="25"/>
  <c r="U361" i="25"/>
  <c r="T515" i="25"/>
  <c r="U358" i="25"/>
  <c r="S364" i="25"/>
  <c r="U305" i="25"/>
  <c r="S512" i="25"/>
  <c r="T355" i="25"/>
  <c r="S464" i="25"/>
  <c r="T307" i="25"/>
  <c r="S494" i="25"/>
  <c r="T337" i="25"/>
  <c r="S480" i="25"/>
  <c r="T323" i="25"/>
  <c r="C272" i="25"/>
  <c r="BU79" i="13" l="1"/>
  <c r="BV51" i="13"/>
  <c r="AP79" i="13"/>
  <c r="AO79" i="13"/>
  <c r="V375" i="25"/>
  <c r="V532" i="25" s="1"/>
  <c r="V383" i="25"/>
  <c r="W383" i="25" s="1"/>
  <c r="V339" i="25"/>
  <c r="V496" i="25" s="1"/>
  <c r="V387" i="25"/>
  <c r="V544" i="25" s="1"/>
  <c r="U318" i="25"/>
  <c r="U475" i="25" s="1"/>
  <c r="V391" i="25"/>
  <c r="W391" i="25" s="1"/>
  <c r="U326" i="25"/>
  <c r="U483" i="25" s="1"/>
  <c r="U314" i="25"/>
  <c r="U471" i="25" s="1"/>
  <c r="V409" i="25"/>
  <c r="V566" i="25" s="1"/>
  <c r="V405" i="25"/>
  <c r="V562" i="25" s="1"/>
  <c r="U486" i="25"/>
  <c r="V321" i="25"/>
  <c r="W321" i="25" s="1"/>
  <c r="V401" i="25"/>
  <c r="W401" i="25" s="1"/>
  <c r="U325" i="25"/>
  <c r="S490" i="25"/>
  <c r="S521" i="25"/>
  <c r="S583" i="25"/>
  <c r="AU51" i="13"/>
  <c r="AT79" i="13"/>
  <c r="N109" i="13"/>
  <c r="F245" i="25"/>
  <c r="F272" i="25" s="1"/>
  <c r="D272" i="25"/>
  <c r="S614" i="25"/>
  <c r="BZ136" i="13"/>
  <c r="D219" i="25"/>
  <c r="O306" i="25"/>
  <c r="T306" i="25"/>
  <c r="T333" i="25" s="1"/>
  <c r="T490" i="25" s="1"/>
  <c r="D333" i="25"/>
  <c r="D490" i="25" s="1"/>
  <c r="DF24" i="13" s="1"/>
  <c r="D463" i="25"/>
  <c r="D173" i="25"/>
  <c r="O100" i="25"/>
  <c r="D169" i="25"/>
  <c r="D234" i="25"/>
  <c r="O172" i="25"/>
  <c r="D170" i="25"/>
  <c r="D152" i="25"/>
  <c r="O117" i="25"/>
  <c r="D171" i="25"/>
  <c r="O114" i="25"/>
  <c r="D163" i="25"/>
  <c r="D165" i="25"/>
  <c r="D239" i="25"/>
  <c r="O177" i="25"/>
  <c r="D240" i="25"/>
  <c r="O178" i="25"/>
  <c r="D154" i="25"/>
  <c r="D237" i="25"/>
  <c r="O175" i="25"/>
  <c r="D159" i="25"/>
  <c r="D153" i="25"/>
  <c r="D174" i="25"/>
  <c r="O101" i="25"/>
  <c r="D161" i="25"/>
  <c r="D179" i="25"/>
  <c r="O179" i="25" s="1"/>
  <c r="D217" i="25"/>
  <c r="D168" i="25"/>
  <c r="D211" i="25"/>
  <c r="CQ16" i="13" s="1"/>
  <c r="CW17" i="13" s="1"/>
  <c r="O162" i="25"/>
  <c r="D224" i="25"/>
  <c r="D218" i="25"/>
  <c r="D238" i="25"/>
  <c r="O176" i="25"/>
  <c r="D166" i="25"/>
  <c r="D29" i="25"/>
  <c r="O29" i="25" s="1"/>
  <c r="O2" i="25"/>
  <c r="T364" i="25"/>
  <c r="T521" i="25" s="1"/>
  <c r="O583" i="25"/>
  <c r="EF78" i="13" s="1"/>
  <c r="O614" i="25"/>
  <c r="EF107" i="13" s="1"/>
  <c r="T395" i="25"/>
  <c r="T552" i="25" s="1"/>
  <c r="S552" i="25"/>
  <c r="O552" i="25"/>
  <c r="EF51" i="13" s="1"/>
  <c r="O96" i="25"/>
  <c r="O104" i="25"/>
  <c r="O102" i="25"/>
  <c r="O105" i="25"/>
  <c r="O95" i="25"/>
  <c r="T464" i="25"/>
  <c r="U307" i="25"/>
  <c r="T550" i="25"/>
  <c r="U393" i="25"/>
  <c r="T567" i="25"/>
  <c r="U410" i="25"/>
  <c r="T569" i="25"/>
  <c r="U412" i="25"/>
  <c r="T520" i="25"/>
  <c r="U363" i="25"/>
  <c r="U598" i="25"/>
  <c r="V441" i="25"/>
  <c r="T472" i="25"/>
  <c r="U315" i="25"/>
  <c r="T543" i="25"/>
  <c r="U386" i="25"/>
  <c r="T495" i="25"/>
  <c r="U338" i="25"/>
  <c r="T600" i="25"/>
  <c r="U443" i="25"/>
  <c r="U518" i="25"/>
  <c r="V361" i="25"/>
  <c r="T505" i="25"/>
  <c r="U348" i="25"/>
  <c r="T539" i="25"/>
  <c r="U382" i="25"/>
  <c r="T557" i="25"/>
  <c r="U400" i="25"/>
  <c r="U576" i="25"/>
  <c r="V419" i="25"/>
  <c r="V429" i="25"/>
  <c r="T612" i="25"/>
  <c r="U455" i="25"/>
  <c r="T610" i="25"/>
  <c r="U453" i="25"/>
  <c r="T504" i="25"/>
  <c r="U347" i="25"/>
  <c r="V336" i="25"/>
  <c r="T556" i="25"/>
  <c r="U399" i="25"/>
  <c r="U590" i="25"/>
  <c r="V433" i="25"/>
  <c r="T511" i="25"/>
  <c r="U354" i="25"/>
  <c r="T426" i="25"/>
  <c r="T583" i="25" s="1"/>
  <c r="T538" i="25"/>
  <c r="U381" i="25"/>
  <c r="U572" i="25"/>
  <c r="V415" i="25"/>
  <c r="U606" i="25"/>
  <c r="V449" i="25"/>
  <c r="U613" i="25"/>
  <c r="V456" i="25"/>
  <c r="T578" i="25"/>
  <c r="U421" i="25"/>
  <c r="T596" i="25"/>
  <c r="U439" i="25"/>
  <c r="T564" i="25"/>
  <c r="U407" i="25"/>
  <c r="T489" i="25"/>
  <c r="U332" i="25"/>
  <c r="U533" i="25"/>
  <c r="V376" i="25"/>
  <c r="T535" i="25"/>
  <c r="U378" i="25"/>
  <c r="U510" i="25"/>
  <c r="V353" i="25"/>
  <c r="H275" i="25"/>
  <c r="G302" i="25"/>
  <c r="T542" i="25"/>
  <c r="U385" i="25"/>
  <c r="T485" i="25"/>
  <c r="U328" i="25"/>
  <c r="T508" i="25"/>
  <c r="U351" i="25"/>
  <c r="T466" i="25"/>
  <c r="U309" i="25"/>
  <c r="O521" i="25"/>
  <c r="EF24" i="13" s="1"/>
  <c r="T501" i="25"/>
  <c r="U344" i="25"/>
  <c r="T603" i="25"/>
  <c r="U446" i="25"/>
  <c r="U580" i="25"/>
  <c r="V423" i="25"/>
  <c r="U502" i="25"/>
  <c r="V345" i="25"/>
  <c r="T534" i="25"/>
  <c r="U377" i="25"/>
  <c r="U549" i="25"/>
  <c r="V392" i="25"/>
  <c r="U323" i="25"/>
  <c r="T480" i="25"/>
  <c r="T589" i="25"/>
  <c r="U432" i="25"/>
  <c r="U541" i="25"/>
  <c r="V384" i="25"/>
  <c r="T582" i="25"/>
  <c r="U425" i="25"/>
  <c r="T481" i="25"/>
  <c r="U324" i="25"/>
  <c r="U537" i="25"/>
  <c r="V380" i="25"/>
  <c r="T561" i="25"/>
  <c r="U404" i="25"/>
  <c r="T593" i="25"/>
  <c r="U436" i="25"/>
  <c r="V305" i="25"/>
  <c r="T473" i="25"/>
  <c r="U316" i="25"/>
  <c r="U506" i="25"/>
  <c r="V349" i="25"/>
  <c r="T494" i="25"/>
  <c r="U337" i="25"/>
  <c r="T512" i="25"/>
  <c r="U355" i="25"/>
  <c r="T498" i="25"/>
  <c r="U341" i="25"/>
  <c r="V536" i="25"/>
  <c r="W379" i="25"/>
  <c r="T470" i="25"/>
  <c r="U313" i="25"/>
  <c r="T457" i="25"/>
  <c r="T614" i="25" s="1"/>
  <c r="T579" i="25"/>
  <c r="U422" i="25"/>
  <c r="T476" i="25"/>
  <c r="U319" i="25"/>
  <c r="T469" i="25"/>
  <c r="U312" i="25"/>
  <c r="T530" i="25"/>
  <c r="U373" i="25"/>
  <c r="T527" i="25"/>
  <c r="U370" i="25"/>
  <c r="T574" i="25"/>
  <c r="U417" i="25"/>
  <c r="T575" i="25"/>
  <c r="U418" i="25"/>
  <c r="U497" i="25"/>
  <c r="V340" i="25"/>
  <c r="U467" i="25"/>
  <c r="V310" i="25"/>
  <c r="U545" i="25"/>
  <c r="V388" i="25"/>
  <c r="V609" i="25"/>
  <c r="W452" i="25"/>
  <c r="T477" i="25"/>
  <c r="U320" i="25"/>
  <c r="V398" i="25"/>
  <c r="T581" i="25"/>
  <c r="U424" i="25"/>
  <c r="U559" i="25"/>
  <c r="V402" i="25"/>
  <c r="U529" i="25"/>
  <c r="V372" i="25"/>
  <c r="T484" i="25"/>
  <c r="U327" i="25"/>
  <c r="T517" i="25"/>
  <c r="U360" i="25"/>
  <c r="T551" i="25"/>
  <c r="U394" i="25"/>
  <c r="T592" i="25"/>
  <c r="U435" i="25"/>
  <c r="T608" i="25"/>
  <c r="U451" i="25"/>
  <c r="T601" i="25"/>
  <c r="U444" i="25"/>
  <c r="U507" i="25"/>
  <c r="V350" i="25"/>
  <c r="T468" i="25"/>
  <c r="U311" i="25"/>
  <c r="T531" i="25"/>
  <c r="U374" i="25"/>
  <c r="U515" i="25"/>
  <c r="V358" i="25"/>
  <c r="T499" i="25"/>
  <c r="U342" i="25"/>
  <c r="U514" i="25"/>
  <c r="V357" i="25"/>
  <c r="U594" i="25"/>
  <c r="V437" i="25"/>
  <c r="T513" i="25"/>
  <c r="U356" i="25"/>
  <c r="T547" i="25"/>
  <c r="U390" i="25"/>
  <c r="T565" i="25"/>
  <c r="U408" i="25"/>
  <c r="U602" i="25"/>
  <c r="V445" i="25"/>
  <c r="T571" i="25"/>
  <c r="U414" i="25"/>
  <c r="T597" i="25"/>
  <c r="U440" i="25"/>
  <c r="T611" i="25"/>
  <c r="U454" i="25"/>
  <c r="U479" i="25"/>
  <c r="V322" i="25"/>
  <c r="T526" i="25"/>
  <c r="U369" i="25"/>
  <c r="T573" i="25"/>
  <c r="U416" i="25"/>
  <c r="T465" i="25"/>
  <c r="U308" i="25"/>
  <c r="T503" i="25"/>
  <c r="U346" i="25"/>
  <c r="T519" i="25"/>
  <c r="U362" i="25"/>
  <c r="U563" i="25"/>
  <c r="V406" i="25"/>
  <c r="T560" i="25"/>
  <c r="U403" i="25"/>
  <c r="T599" i="25"/>
  <c r="U442" i="25"/>
  <c r="T591" i="25"/>
  <c r="U434" i="25"/>
  <c r="T570" i="25"/>
  <c r="U413" i="25"/>
  <c r="T588" i="25"/>
  <c r="U431" i="25"/>
  <c r="T604" i="25"/>
  <c r="U447" i="25"/>
  <c r="T607" i="25"/>
  <c r="U450" i="25"/>
  <c r="U525" i="25"/>
  <c r="V368" i="25"/>
  <c r="T546" i="25"/>
  <c r="U389" i="25"/>
  <c r="T488" i="25"/>
  <c r="U331" i="25"/>
  <c r="U568" i="25"/>
  <c r="V411" i="25"/>
  <c r="V528" i="25"/>
  <c r="W371" i="25"/>
  <c r="T500" i="25"/>
  <c r="U343" i="25"/>
  <c r="T516" i="25"/>
  <c r="U359" i="25"/>
  <c r="T474" i="25"/>
  <c r="U317" i="25"/>
  <c r="W367" i="25"/>
  <c r="T577" i="25"/>
  <c r="U420" i="25"/>
  <c r="T509" i="25"/>
  <c r="U352" i="25"/>
  <c r="T587" i="25"/>
  <c r="U430" i="25"/>
  <c r="U487" i="25"/>
  <c r="V330" i="25"/>
  <c r="V486" i="25"/>
  <c r="W329" i="25"/>
  <c r="T595" i="25"/>
  <c r="U438" i="25"/>
  <c r="V605" i="25"/>
  <c r="W448" i="25"/>
  <c r="V540" i="25" l="1"/>
  <c r="V318" i="25"/>
  <c r="V475" i="25" s="1"/>
  <c r="W375" i="25"/>
  <c r="W405" i="25"/>
  <c r="W562" i="25" s="1"/>
  <c r="V548" i="25"/>
  <c r="W339" i="25"/>
  <c r="W496" i="25" s="1"/>
  <c r="W409" i="25"/>
  <c r="W566" i="25" s="1"/>
  <c r="V314" i="25"/>
  <c r="V471" i="25" s="1"/>
  <c r="W387" i="25"/>
  <c r="W544" i="25" s="1"/>
  <c r="G245" i="25"/>
  <c r="G272" i="25" s="1"/>
  <c r="V326" i="25"/>
  <c r="V483" i="25" s="1"/>
  <c r="V478" i="25"/>
  <c r="V558" i="25"/>
  <c r="U482" i="25"/>
  <c r="V325" i="25"/>
  <c r="O51" i="13"/>
  <c r="N79" i="13"/>
  <c r="O463" i="25"/>
  <c r="O333" i="25"/>
  <c r="O490" i="25" s="1"/>
  <c r="DQ24" i="13" s="1"/>
  <c r="O169" i="25"/>
  <c r="D231" i="25"/>
  <c r="O116" i="25"/>
  <c r="D235" i="25"/>
  <c r="O173" i="25"/>
  <c r="T463" i="25"/>
  <c r="U306" i="25"/>
  <c r="U333" i="25" s="1"/>
  <c r="U490" i="25" s="1"/>
  <c r="D214" i="25"/>
  <c r="O214" i="25" s="1"/>
  <c r="O152" i="25"/>
  <c r="O170" i="25"/>
  <c r="D232" i="25"/>
  <c r="D233" i="25"/>
  <c r="O171" i="25"/>
  <c r="O112" i="25"/>
  <c r="D230" i="25"/>
  <c r="O168" i="25"/>
  <c r="D241" i="25"/>
  <c r="D236" i="25"/>
  <c r="O174" i="25"/>
  <c r="D215" i="25"/>
  <c r="O153" i="25"/>
  <c r="D180" i="25"/>
  <c r="CQ8" i="13" s="1"/>
  <c r="CW9" i="13" s="1"/>
  <c r="D227" i="25"/>
  <c r="O165" i="25"/>
  <c r="T273" i="25"/>
  <c r="AE273" i="25"/>
  <c r="O154" i="25"/>
  <c r="D216" i="25"/>
  <c r="D221" i="25"/>
  <c r="O159" i="25"/>
  <c r="D225" i="25"/>
  <c r="O163" i="25"/>
  <c r="D228" i="25"/>
  <c r="O166" i="25"/>
  <c r="D220" i="25"/>
  <c r="O161" i="25"/>
  <c r="D223" i="25"/>
  <c r="U457" i="25"/>
  <c r="U614" i="25" s="1"/>
  <c r="O118" i="25"/>
  <c r="O99" i="25"/>
  <c r="O92" i="25"/>
  <c r="W609" i="25"/>
  <c r="X452" i="25"/>
  <c r="U466" i="25"/>
  <c r="V309" i="25"/>
  <c r="V510" i="25"/>
  <c r="W353" i="25"/>
  <c r="U578" i="25"/>
  <c r="V421" i="25"/>
  <c r="U595" i="25"/>
  <c r="V438" i="25"/>
  <c r="V487" i="25"/>
  <c r="W330" i="25"/>
  <c r="U509" i="25"/>
  <c r="V352" i="25"/>
  <c r="U516" i="25"/>
  <c r="V359" i="25"/>
  <c r="W558" i="25"/>
  <c r="X401" i="25"/>
  <c r="V568" i="25"/>
  <c r="W411" i="25"/>
  <c r="U546" i="25"/>
  <c r="V389" i="25"/>
  <c r="U607" i="25"/>
  <c r="V450" i="25"/>
  <c r="U588" i="25"/>
  <c r="V431" i="25"/>
  <c r="U591" i="25"/>
  <c r="V434" i="25"/>
  <c r="U560" i="25"/>
  <c r="V403" i="25"/>
  <c r="U519" i="25"/>
  <c r="V362" i="25"/>
  <c r="U465" i="25"/>
  <c r="V308" i="25"/>
  <c r="U526" i="25"/>
  <c r="V369" i="25"/>
  <c r="U611" i="25"/>
  <c r="V454" i="25"/>
  <c r="U571" i="25"/>
  <c r="V414" i="25"/>
  <c r="U565" i="25"/>
  <c r="V408" i="25"/>
  <c r="U513" i="25"/>
  <c r="V356" i="25"/>
  <c r="V514" i="25"/>
  <c r="W357" i="25"/>
  <c r="V515" i="25"/>
  <c r="W358" i="25"/>
  <c r="W318" i="25"/>
  <c r="U468" i="25"/>
  <c r="V311" i="25"/>
  <c r="U426" i="25"/>
  <c r="U583" i="25" s="1"/>
  <c r="W532" i="25"/>
  <c r="X375" i="25"/>
  <c r="U498" i="25"/>
  <c r="V341" i="25"/>
  <c r="U494" i="25"/>
  <c r="V337" i="25"/>
  <c r="V506" i="25"/>
  <c r="W349" i="25"/>
  <c r="U561" i="25"/>
  <c r="V404" i="25"/>
  <c r="V537" i="25"/>
  <c r="W380" i="25"/>
  <c r="U582" i="25"/>
  <c r="V425" i="25"/>
  <c r="U589" i="25"/>
  <c r="V432" i="25"/>
  <c r="U534" i="25"/>
  <c r="V377" i="25"/>
  <c r="V580" i="25"/>
  <c r="W423" i="25"/>
  <c r="U501" i="25"/>
  <c r="V344" i="25"/>
  <c r="H302" i="25"/>
  <c r="I275" i="25"/>
  <c r="V590" i="25"/>
  <c r="W433" i="25"/>
  <c r="U364" i="25"/>
  <c r="U521" i="25" s="1"/>
  <c r="U610" i="25"/>
  <c r="V453" i="25"/>
  <c r="W429" i="25"/>
  <c r="U557" i="25"/>
  <c r="V400" i="25"/>
  <c r="U505" i="25"/>
  <c r="V348" i="25"/>
  <c r="U600" i="25"/>
  <c r="V443" i="25"/>
  <c r="U543" i="25"/>
  <c r="V386" i="25"/>
  <c r="U472" i="25"/>
  <c r="V315" i="25"/>
  <c r="U520" i="25"/>
  <c r="V363" i="25"/>
  <c r="U567" i="25"/>
  <c r="V410" i="25"/>
  <c r="W548" i="25"/>
  <c r="X391" i="25"/>
  <c r="W478" i="25"/>
  <c r="X321" i="25"/>
  <c r="U608" i="25"/>
  <c r="V451" i="25"/>
  <c r="U484" i="25"/>
  <c r="V327" i="25"/>
  <c r="W398" i="25"/>
  <c r="U530" i="25"/>
  <c r="V373" i="25"/>
  <c r="U564" i="25"/>
  <c r="V407" i="25"/>
  <c r="V606" i="25"/>
  <c r="W449" i="25"/>
  <c r="X367" i="25"/>
  <c r="U601" i="25"/>
  <c r="V444" i="25"/>
  <c r="U592" i="25"/>
  <c r="V435" i="25"/>
  <c r="U517" i="25"/>
  <c r="V360" i="25"/>
  <c r="V529" i="25"/>
  <c r="W372" i="25"/>
  <c r="U581" i="25"/>
  <c r="V424" i="25"/>
  <c r="U477" i="25"/>
  <c r="V320" i="25"/>
  <c r="V545" i="25"/>
  <c r="W388" i="25"/>
  <c r="V497" i="25"/>
  <c r="W340" i="25"/>
  <c r="U575" i="25"/>
  <c r="V418" i="25"/>
  <c r="U527" i="25"/>
  <c r="V370" i="25"/>
  <c r="U469" i="25"/>
  <c r="V312" i="25"/>
  <c r="U579" i="25"/>
  <c r="V422" i="25"/>
  <c r="W305" i="25"/>
  <c r="U508" i="25"/>
  <c r="V351" i="25"/>
  <c r="U542" i="25"/>
  <c r="V385" i="25"/>
  <c r="U535" i="25"/>
  <c r="V378" i="25"/>
  <c r="U489" i="25"/>
  <c r="V332" i="25"/>
  <c r="U596" i="25"/>
  <c r="V439" i="25"/>
  <c r="V613" i="25"/>
  <c r="W456" i="25"/>
  <c r="V572" i="25"/>
  <c r="W415" i="25"/>
  <c r="W336" i="25"/>
  <c r="U551" i="25"/>
  <c r="V394" i="25"/>
  <c r="V559" i="25"/>
  <c r="W402" i="25"/>
  <c r="V467" i="25"/>
  <c r="W310" i="25"/>
  <c r="U574" i="25"/>
  <c r="V417" i="25"/>
  <c r="U476" i="25"/>
  <c r="V319" i="25"/>
  <c r="U480" i="25"/>
  <c r="V323" i="25"/>
  <c r="U485" i="25"/>
  <c r="V328" i="25"/>
  <c r="V533" i="25"/>
  <c r="W376" i="25"/>
  <c r="U538" i="25"/>
  <c r="V381" i="25"/>
  <c r="W605" i="25"/>
  <c r="X448" i="25"/>
  <c r="W486" i="25"/>
  <c r="X329" i="25"/>
  <c r="U587" i="25"/>
  <c r="V430" i="25"/>
  <c r="U577" i="25"/>
  <c r="V420" i="25"/>
  <c r="U474" i="25"/>
  <c r="V317" i="25"/>
  <c r="U500" i="25"/>
  <c r="V343" i="25"/>
  <c r="W528" i="25"/>
  <c r="X371" i="25"/>
  <c r="U488" i="25"/>
  <c r="V331" i="25"/>
  <c r="V525" i="25"/>
  <c r="W368" i="25"/>
  <c r="U604" i="25"/>
  <c r="V447" i="25"/>
  <c r="U570" i="25"/>
  <c r="V413" i="25"/>
  <c r="U599" i="25"/>
  <c r="V442" i="25"/>
  <c r="V563" i="25"/>
  <c r="W406" i="25"/>
  <c r="U503" i="25"/>
  <c r="V346" i="25"/>
  <c r="U573" i="25"/>
  <c r="V416" i="25"/>
  <c r="V479" i="25"/>
  <c r="W322" i="25"/>
  <c r="U597" i="25"/>
  <c r="V440" i="25"/>
  <c r="V602" i="25"/>
  <c r="W445" i="25"/>
  <c r="U547" i="25"/>
  <c r="V390" i="25"/>
  <c r="V594" i="25"/>
  <c r="W437" i="25"/>
  <c r="U499" i="25"/>
  <c r="V342" i="25"/>
  <c r="U531" i="25"/>
  <c r="V374" i="25"/>
  <c r="V507" i="25"/>
  <c r="W350" i="25"/>
  <c r="U470" i="25"/>
  <c r="V313" i="25"/>
  <c r="W536" i="25"/>
  <c r="X379" i="25"/>
  <c r="U512" i="25"/>
  <c r="V355" i="25"/>
  <c r="U473" i="25"/>
  <c r="V316" i="25"/>
  <c r="U593" i="25"/>
  <c r="V436" i="25"/>
  <c r="W540" i="25"/>
  <c r="X383" i="25"/>
  <c r="U481" i="25"/>
  <c r="V324" i="25"/>
  <c r="V541" i="25"/>
  <c r="W384" i="25"/>
  <c r="V549" i="25"/>
  <c r="W392" i="25"/>
  <c r="V502" i="25"/>
  <c r="W345" i="25"/>
  <c r="U603" i="25"/>
  <c r="V446" i="25"/>
  <c r="U511" i="25"/>
  <c r="V354" i="25"/>
  <c r="U556" i="25"/>
  <c r="V399" i="25"/>
  <c r="U504" i="25"/>
  <c r="V347" i="25"/>
  <c r="U612" i="25"/>
  <c r="V455" i="25"/>
  <c r="V576" i="25"/>
  <c r="W419" i="25"/>
  <c r="U539" i="25"/>
  <c r="V382" i="25"/>
  <c r="V518" i="25"/>
  <c r="W361" i="25"/>
  <c r="U495" i="25"/>
  <c r="V338" i="25"/>
  <c r="V598" i="25"/>
  <c r="W441" i="25"/>
  <c r="U569" i="25"/>
  <c r="V412" i="25"/>
  <c r="U550" i="25"/>
  <c r="V393" i="25"/>
  <c r="U464" i="25"/>
  <c r="V307" i="25"/>
  <c r="U395" i="25"/>
  <c r="U552" i="25" s="1"/>
  <c r="BK187" i="24"/>
  <c r="BK191" i="24"/>
  <c r="BK195" i="24"/>
  <c r="Z79" i="13" l="1"/>
  <c r="Y79" i="13"/>
  <c r="X405" i="25"/>
  <c r="W314" i="25"/>
  <c r="W471" i="25" s="1"/>
  <c r="X339" i="25"/>
  <c r="Y339" i="25" s="1"/>
  <c r="H245" i="25"/>
  <c r="I245" i="25" s="1"/>
  <c r="X409" i="25"/>
  <c r="X566" i="25" s="1"/>
  <c r="X387" i="25"/>
  <c r="X544" i="25" s="1"/>
  <c r="W326" i="25"/>
  <c r="W483" i="25" s="1"/>
  <c r="CQ24" i="13"/>
  <c r="CA80" i="13"/>
  <c r="W325" i="25"/>
  <c r="V482" i="25"/>
  <c r="O180" i="25"/>
  <c r="O109" i="13"/>
  <c r="P109" i="13" s="1"/>
  <c r="Q109" i="13" s="1"/>
  <c r="R109" i="13" s="1"/>
  <c r="S109" i="13" s="1"/>
  <c r="T109" i="13" s="1"/>
  <c r="U109" i="13" s="1"/>
  <c r="V109" i="13" s="1"/>
  <c r="W109" i="13" s="1"/>
  <c r="X109" i="13" s="1"/>
  <c r="Y109" i="13" s="1"/>
  <c r="U463" i="25"/>
  <c r="V306" i="25"/>
  <c r="V333" i="25" s="1"/>
  <c r="V490" i="25" s="1"/>
  <c r="O93" i="25"/>
  <c r="O94" i="25"/>
  <c r="D242" i="25"/>
  <c r="BZ109" i="13" s="1"/>
  <c r="V457" i="25"/>
  <c r="V614" i="25" s="1"/>
  <c r="V364" i="25"/>
  <c r="V521" i="25" s="1"/>
  <c r="O119" i="25"/>
  <c r="BU136" i="13" s="1"/>
  <c r="O97" i="25"/>
  <c r="W590" i="25"/>
  <c r="X433" i="25"/>
  <c r="V534" i="25"/>
  <c r="W377" i="25"/>
  <c r="V589" i="25"/>
  <c r="W432" i="25"/>
  <c r="W537" i="25"/>
  <c r="X380" i="25"/>
  <c r="V468" i="25"/>
  <c r="W311" i="25"/>
  <c r="V513" i="25"/>
  <c r="W356" i="25"/>
  <c r="V526" i="25"/>
  <c r="W369" i="25"/>
  <c r="V395" i="25"/>
  <c r="V552" i="25" s="1"/>
  <c r="V591" i="25"/>
  <c r="W434" i="25"/>
  <c r="W568" i="25"/>
  <c r="X411" i="25"/>
  <c r="W487" i="25"/>
  <c r="X330" i="25"/>
  <c r="V578" i="25"/>
  <c r="W421" i="25"/>
  <c r="V464" i="25"/>
  <c r="W307" i="25"/>
  <c r="W598" i="25"/>
  <c r="X441" i="25"/>
  <c r="V539" i="25"/>
  <c r="W382" i="25"/>
  <c r="V556" i="25"/>
  <c r="W399" i="25"/>
  <c r="W549" i="25"/>
  <c r="X392" i="25"/>
  <c r="V593" i="25"/>
  <c r="W436" i="25"/>
  <c r="X536" i="25"/>
  <c r="Y379" i="25"/>
  <c r="V531" i="25"/>
  <c r="W374" i="25"/>
  <c r="W602" i="25"/>
  <c r="X445" i="25"/>
  <c r="V503" i="25"/>
  <c r="W346" i="25"/>
  <c r="V488" i="25"/>
  <c r="W331" i="25"/>
  <c r="V577" i="25"/>
  <c r="W420" i="25"/>
  <c r="V485" i="25"/>
  <c r="W328" i="25"/>
  <c r="V551" i="25"/>
  <c r="W394" i="25"/>
  <c r="V575" i="25"/>
  <c r="W418" i="25"/>
  <c r="V581" i="25"/>
  <c r="W424" i="25"/>
  <c r="V601" i="25"/>
  <c r="W444" i="25"/>
  <c r="V530" i="25"/>
  <c r="W373" i="25"/>
  <c r="V608" i="25"/>
  <c r="W451" i="25"/>
  <c r="V567" i="25"/>
  <c r="W410" i="25"/>
  <c r="V600" i="25"/>
  <c r="W443" i="25"/>
  <c r="V610" i="25"/>
  <c r="W453" i="25"/>
  <c r="V498" i="25"/>
  <c r="W341" i="25"/>
  <c r="I302" i="25"/>
  <c r="J275" i="25"/>
  <c r="V501" i="25"/>
  <c r="W344" i="25"/>
  <c r="W515" i="25"/>
  <c r="X358" i="25"/>
  <c r="V571" i="25"/>
  <c r="W414" i="25"/>
  <c r="V519" i="25"/>
  <c r="W362" i="25"/>
  <c r="V607" i="25"/>
  <c r="W450" i="25"/>
  <c r="V516" i="25"/>
  <c r="W359" i="25"/>
  <c r="V466" i="25"/>
  <c r="W309" i="25"/>
  <c r="V495" i="25"/>
  <c r="W338" i="25"/>
  <c r="V612" i="25"/>
  <c r="W455" i="25"/>
  <c r="V603" i="25"/>
  <c r="W446" i="25"/>
  <c r="V481" i="25"/>
  <c r="W324" i="25"/>
  <c r="W507" i="25"/>
  <c r="X350" i="25"/>
  <c r="W594" i="25"/>
  <c r="X437" i="25"/>
  <c r="W479" i="25"/>
  <c r="X322" i="25"/>
  <c r="V599" i="25"/>
  <c r="W442" i="25"/>
  <c r="V604" i="25"/>
  <c r="W447" i="25"/>
  <c r="W343" i="25"/>
  <c r="V500" i="25"/>
  <c r="X486" i="25"/>
  <c r="Y329" i="25"/>
  <c r="V538" i="25"/>
  <c r="W381" i="25"/>
  <c r="V476" i="25"/>
  <c r="W319" i="25"/>
  <c r="W467" i="25"/>
  <c r="X310" i="25"/>
  <c r="W572" i="25"/>
  <c r="X415" i="25"/>
  <c r="V596" i="25"/>
  <c r="W439" i="25"/>
  <c r="W378" i="25"/>
  <c r="V535" i="25"/>
  <c r="V542" i="25"/>
  <c r="W385" i="25"/>
  <c r="V469" i="25"/>
  <c r="W312" i="25"/>
  <c r="W545" i="25"/>
  <c r="X388" i="25"/>
  <c r="V517" i="25"/>
  <c r="W360" i="25"/>
  <c r="W606" i="25"/>
  <c r="X449" i="25"/>
  <c r="X398" i="25"/>
  <c r="X478" i="25"/>
  <c r="Y321" i="25"/>
  <c r="V472" i="25"/>
  <c r="W315" i="25"/>
  <c r="V557" i="25"/>
  <c r="W400" i="25"/>
  <c r="W506" i="25"/>
  <c r="X349" i="25"/>
  <c r="X532" i="25"/>
  <c r="Y375" i="25"/>
  <c r="X305" i="25"/>
  <c r="V426" i="25"/>
  <c r="V583" i="25" s="1"/>
  <c r="W580" i="25"/>
  <c r="X423" i="25"/>
  <c r="X562" i="25"/>
  <c r="Y405" i="25"/>
  <c r="V582" i="25"/>
  <c r="W425" i="25"/>
  <c r="V561" i="25"/>
  <c r="W404" i="25"/>
  <c r="W475" i="25"/>
  <c r="X318" i="25"/>
  <c r="W514" i="25"/>
  <c r="X357" i="25"/>
  <c r="V565" i="25"/>
  <c r="W408" i="25"/>
  <c r="V611" i="25"/>
  <c r="W454" i="25"/>
  <c r="V465" i="25"/>
  <c r="W308" i="25"/>
  <c r="V560" i="25"/>
  <c r="W403" i="25"/>
  <c r="V588" i="25"/>
  <c r="W431" i="25"/>
  <c r="V546" i="25"/>
  <c r="W389" i="25"/>
  <c r="X558" i="25"/>
  <c r="Y401" i="25"/>
  <c r="V509" i="25"/>
  <c r="W352" i="25"/>
  <c r="V595" i="25"/>
  <c r="W438" i="25"/>
  <c r="W510" i="25"/>
  <c r="X353" i="25"/>
  <c r="X609" i="25"/>
  <c r="Y452" i="25"/>
  <c r="V550" i="25"/>
  <c r="W393" i="25"/>
  <c r="V569" i="25"/>
  <c r="W412" i="25"/>
  <c r="W518" i="25"/>
  <c r="X361" i="25"/>
  <c r="W576" i="25"/>
  <c r="X419" i="25"/>
  <c r="V504" i="25"/>
  <c r="W347" i="25"/>
  <c r="V511" i="25"/>
  <c r="W354" i="25"/>
  <c r="W502" i="25"/>
  <c r="X345" i="25"/>
  <c r="W541" i="25"/>
  <c r="X384" i="25"/>
  <c r="X540" i="25"/>
  <c r="Y383" i="25"/>
  <c r="V473" i="25"/>
  <c r="W316" i="25"/>
  <c r="V512" i="25"/>
  <c r="W355" i="25"/>
  <c r="V470" i="25"/>
  <c r="W313" i="25"/>
  <c r="X496" i="25"/>
  <c r="V499" i="25"/>
  <c r="W342" i="25"/>
  <c r="V547" i="25"/>
  <c r="W390" i="25"/>
  <c r="V597" i="25"/>
  <c r="W440" i="25"/>
  <c r="V573" i="25"/>
  <c r="W416" i="25"/>
  <c r="W563" i="25"/>
  <c r="X406" i="25"/>
  <c r="V570" i="25"/>
  <c r="W413" i="25"/>
  <c r="W525" i="25"/>
  <c r="X368" i="25"/>
  <c r="X528" i="25"/>
  <c r="Y371" i="25"/>
  <c r="V474" i="25"/>
  <c r="W317" i="25"/>
  <c r="V587" i="25"/>
  <c r="W430" i="25"/>
  <c r="X605" i="25"/>
  <c r="Y448" i="25"/>
  <c r="W533" i="25"/>
  <c r="X376" i="25"/>
  <c r="V480" i="25"/>
  <c r="W323" i="25"/>
  <c r="V574" i="25"/>
  <c r="W417" i="25"/>
  <c r="W559" i="25"/>
  <c r="X402" i="25"/>
  <c r="X336" i="25"/>
  <c r="W613" i="25"/>
  <c r="X456" i="25"/>
  <c r="V489" i="25"/>
  <c r="W332" i="25"/>
  <c r="V508" i="25"/>
  <c r="W351" i="25"/>
  <c r="V579" i="25"/>
  <c r="W422" i="25"/>
  <c r="V527" i="25"/>
  <c r="W370" i="25"/>
  <c r="W497" i="25"/>
  <c r="X340" i="25"/>
  <c r="V477" i="25"/>
  <c r="W320" i="25"/>
  <c r="W529" i="25"/>
  <c r="X372" i="25"/>
  <c r="V592" i="25"/>
  <c r="W435" i="25"/>
  <c r="Y367" i="25"/>
  <c r="V564" i="25"/>
  <c r="W407" i="25"/>
  <c r="V484" i="25"/>
  <c r="W327" i="25"/>
  <c r="X548" i="25"/>
  <c r="Y391" i="25"/>
  <c r="V520" i="25"/>
  <c r="W363" i="25"/>
  <c r="V543" i="25"/>
  <c r="W386" i="25"/>
  <c r="V505" i="25"/>
  <c r="W348" i="25"/>
  <c r="X429" i="25"/>
  <c r="V494" i="25"/>
  <c r="W337" i="25"/>
  <c r="Y409" i="25"/>
  <c r="BK210" i="24"/>
  <c r="BK194" i="24"/>
  <c r="BA211" i="24"/>
  <c r="BK184" i="24"/>
  <c r="BK201" i="24"/>
  <c r="BK190" i="24"/>
  <c r="BC211" i="24"/>
  <c r="BK209" i="24"/>
  <c r="BK208" i="24"/>
  <c r="BK207" i="24"/>
  <c r="BK206" i="24"/>
  <c r="BK204" i="24"/>
  <c r="BK200" i="24"/>
  <c r="BK199" i="24"/>
  <c r="BK197" i="24"/>
  <c r="BK196" i="24"/>
  <c r="BK193" i="24"/>
  <c r="BK192" i="24"/>
  <c r="BK189" i="24"/>
  <c r="BK188" i="24"/>
  <c r="BJ211" i="24"/>
  <c r="BF211" i="24"/>
  <c r="BB211" i="24"/>
  <c r="BI211" i="24"/>
  <c r="BE211" i="24"/>
  <c r="BH211" i="24"/>
  <c r="BD211" i="24"/>
  <c r="AZ211" i="24"/>
  <c r="BG211" i="24"/>
  <c r="K211" i="24"/>
  <c r="CX15" i="13" s="1"/>
  <c r="BK205" i="24"/>
  <c r="BK185" i="24"/>
  <c r="BK203" i="24"/>
  <c r="AY211" i="24"/>
  <c r="BK202" i="24"/>
  <c r="BK198" i="24"/>
  <c r="BK186" i="24"/>
  <c r="BK183" i="24"/>
  <c r="X314" i="25" l="1"/>
  <c r="H272" i="25"/>
  <c r="Y387" i="25"/>
  <c r="X326" i="25"/>
  <c r="X483" i="25" s="1"/>
  <c r="CA136" i="13"/>
  <c r="CB136" i="13" s="1"/>
  <c r="CC136" i="13" s="1"/>
  <c r="CD136" i="13" s="1"/>
  <c r="CE136" i="13" s="1"/>
  <c r="CF136" i="13" s="1"/>
  <c r="CG136" i="13" s="1"/>
  <c r="W482" i="25"/>
  <c r="X325" i="25"/>
  <c r="V463" i="25"/>
  <c r="W306" i="25"/>
  <c r="W333" i="25" s="1"/>
  <c r="W490" i="25" s="1"/>
  <c r="W364" i="25"/>
  <c r="W521" i="25" s="1"/>
  <c r="W557" i="25"/>
  <c r="X400" i="25"/>
  <c r="X606" i="25"/>
  <c r="Y449" i="25"/>
  <c r="W542" i="25"/>
  <c r="X385" i="25"/>
  <c r="W596" i="25"/>
  <c r="X439" i="25"/>
  <c r="W538" i="25"/>
  <c r="X381" i="25"/>
  <c r="W599" i="25"/>
  <c r="X442" i="25"/>
  <c r="W495" i="25"/>
  <c r="X338" i="25"/>
  <c r="W607" i="25"/>
  <c r="X450" i="25"/>
  <c r="W501" i="25"/>
  <c r="X344" i="25"/>
  <c r="W610" i="25"/>
  <c r="X453" i="25"/>
  <c r="W513" i="25"/>
  <c r="X356" i="25"/>
  <c r="W534" i="25"/>
  <c r="X377" i="25"/>
  <c r="Y429" i="25"/>
  <c r="Y548" i="25"/>
  <c r="Z391" i="25"/>
  <c r="X497" i="25"/>
  <c r="Y340" i="25"/>
  <c r="X559" i="25"/>
  <c r="Y402" i="25"/>
  <c r="Y605" i="25"/>
  <c r="Z448" i="25"/>
  <c r="X525" i="25"/>
  <c r="Y368" i="25"/>
  <c r="W597" i="25"/>
  <c r="X440" i="25"/>
  <c r="W470" i="25"/>
  <c r="X313" i="25"/>
  <c r="X541" i="25"/>
  <c r="Y384" i="25"/>
  <c r="X576" i="25"/>
  <c r="Y419" i="25"/>
  <c r="W550" i="25"/>
  <c r="X393" i="25"/>
  <c r="W509" i="25"/>
  <c r="X352" i="25"/>
  <c r="W611" i="25"/>
  <c r="X454" i="25"/>
  <c r="W500" i="25"/>
  <c r="X343" i="25"/>
  <c r="W551" i="25"/>
  <c r="X394" i="25"/>
  <c r="X346" i="25"/>
  <c r="W503" i="25"/>
  <c r="W593" i="25"/>
  <c r="X436" i="25"/>
  <c r="W457" i="25"/>
  <c r="W614" i="25" s="1"/>
  <c r="Z367" i="25"/>
  <c r="Y305" i="25"/>
  <c r="X506" i="25"/>
  <c r="Y349" i="25"/>
  <c r="W472" i="25"/>
  <c r="X315" i="25"/>
  <c r="Y398" i="25"/>
  <c r="W517" i="25"/>
  <c r="X360" i="25"/>
  <c r="W469" i="25"/>
  <c r="X312" i="25"/>
  <c r="X572" i="25"/>
  <c r="Y415" i="25"/>
  <c r="W476" i="25"/>
  <c r="X319" i="25"/>
  <c r="Y486" i="25"/>
  <c r="Z329" i="25"/>
  <c r="W604" i="25"/>
  <c r="X447" i="25"/>
  <c r="X479" i="25"/>
  <c r="Y322" i="25"/>
  <c r="X507" i="25"/>
  <c r="Y350" i="25"/>
  <c r="W481" i="25"/>
  <c r="X324" i="25"/>
  <c r="W612" i="25"/>
  <c r="X455" i="25"/>
  <c r="Y544" i="25"/>
  <c r="Z387" i="25"/>
  <c r="W516" i="25"/>
  <c r="X359" i="25"/>
  <c r="W519" i="25"/>
  <c r="X362" i="25"/>
  <c r="X515" i="25"/>
  <c r="Y358" i="25"/>
  <c r="W498" i="25"/>
  <c r="X341" i="25"/>
  <c r="W600" i="25"/>
  <c r="X443" i="25"/>
  <c r="W608" i="25"/>
  <c r="X451" i="25"/>
  <c r="W601" i="25"/>
  <c r="X444" i="25"/>
  <c r="W575" i="25"/>
  <c r="X418" i="25"/>
  <c r="W526" i="25"/>
  <c r="X369" i="25"/>
  <c r="W395" i="25"/>
  <c r="W552" i="25" s="1"/>
  <c r="W468" i="25"/>
  <c r="X311" i="25"/>
  <c r="W589" i="25"/>
  <c r="X432" i="25"/>
  <c r="X590" i="25"/>
  <c r="Y433" i="25"/>
  <c r="Y532" i="25"/>
  <c r="Z375" i="25"/>
  <c r="Y478" i="25"/>
  <c r="Z321" i="25"/>
  <c r="X545" i="25"/>
  <c r="Y388" i="25"/>
  <c r="X467" i="25"/>
  <c r="Y310" i="25"/>
  <c r="X594" i="25"/>
  <c r="Y437" i="25"/>
  <c r="W603" i="25"/>
  <c r="X446" i="25"/>
  <c r="W466" i="25"/>
  <c r="X309" i="25"/>
  <c r="W571" i="25"/>
  <c r="X414" i="25"/>
  <c r="K275" i="25"/>
  <c r="J302" i="25"/>
  <c r="W567" i="25"/>
  <c r="X410" i="25"/>
  <c r="W530" i="25"/>
  <c r="X373" i="25"/>
  <c r="W581" i="25"/>
  <c r="X424" i="25"/>
  <c r="X537" i="25"/>
  <c r="Y380" i="25"/>
  <c r="Y566" i="25"/>
  <c r="Z409" i="25"/>
  <c r="W543" i="25"/>
  <c r="X386" i="25"/>
  <c r="X529" i="25"/>
  <c r="Y372" i="25"/>
  <c r="W579" i="25"/>
  <c r="X422" i="25"/>
  <c r="X613" i="25"/>
  <c r="Y456" i="25"/>
  <c r="W480" i="25"/>
  <c r="X323" i="25"/>
  <c r="W474" i="25"/>
  <c r="X317" i="25"/>
  <c r="X563" i="25"/>
  <c r="Y406" i="25"/>
  <c r="W499" i="25"/>
  <c r="X342" i="25"/>
  <c r="W473" i="25"/>
  <c r="X316" i="25"/>
  <c r="W511" i="25"/>
  <c r="X354" i="25"/>
  <c r="X471" i="25"/>
  <c r="Y314" i="25"/>
  <c r="X510" i="25"/>
  <c r="Y353" i="25"/>
  <c r="W546" i="25"/>
  <c r="X389" i="25"/>
  <c r="W560" i="25"/>
  <c r="X403" i="25"/>
  <c r="X514" i="25"/>
  <c r="Y357" i="25"/>
  <c r="W561" i="25"/>
  <c r="X404" i="25"/>
  <c r="Y562" i="25"/>
  <c r="Z405" i="25"/>
  <c r="W577" i="25"/>
  <c r="X420" i="25"/>
  <c r="W531" i="25"/>
  <c r="X374" i="25"/>
  <c r="W556" i="25"/>
  <c r="X399" i="25"/>
  <c r="X598" i="25"/>
  <c r="Y441" i="25"/>
  <c r="W578" i="25"/>
  <c r="X421" i="25"/>
  <c r="X568" i="25"/>
  <c r="Y411" i="25"/>
  <c r="W494" i="25"/>
  <c r="X337" i="25"/>
  <c r="W505" i="25"/>
  <c r="X348" i="25"/>
  <c r="W520" i="25"/>
  <c r="X363" i="25"/>
  <c r="W484" i="25"/>
  <c r="X327" i="25"/>
  <c r="W564" i="25"/>
  <c r="X407" i="25"/>
  <c r="W592" i="25"/>
  <c r="X435" i="25"/>
  <c r="W477" i="25"/>
  <c r="X320" i="25"/>
  <c r="W527" i="25"/>
  <c r="X370" i="25"/>
  <c r="W508" i="25"/>
  <c r="X351" i="25"/>
  <c r="W489" i="25"/>
  <c r="X332" i="25"/>
  <c r="Y336" i="25"/>
  <c r="W574" i="25"/>
  <c r="X417" i="25"/>
  <c r="X533" i="25"/>
  <c r="Y376" i="25"/>
  <c r="W587" i="25"/>
  <c r="X430" i="25"/>
  <c r="Y528" i="25"/>
  <c r="Z371" i="25"/>
  <c r="W570" i="25"/>
  <c r="X413" i="25"/>
  <c r="W573" i="25"/>
  <c r="X416" i="25"/>
  <c r="W547" i="25"/>
  <c r="X390" i="25"/>
  <c r="Y496" i="25"/>
  <c r="Z339" i="25"/>
  <c r="W512" i="25"/>
  <c r="X355" i="25"/>
  <c r="Y540" i="25"/>
  <c r="Z383" i="25"/>
  <c r="X502" i="25"/>
  <c r="Y345" i="25"/>
  <c r="W504" i="25"/>
  <c r="X347" i="25"/>
  <c r="X518" i="25"/>
  <c r="Y361" i="25"/>
  <c r="W569" i="25"/>
  <c r="X412" i="25"/>
  <c r="Y609" i="25"/>
  <c r="Z452" i="25"/>
  <c r="W595" i="25"/>
  <c r="X438" i="25"/>
  <c r="Y558" i="25"/>
  <c r="Z401" i="25"/>
  <c r="W588" i="25"/>
  <c r="X431" i="25"/>
  <c r="W465" i="25"/>
  <c r="X308" i="25"/>
  <c r="W565" i="25"/>
  <c r="X408" i="25"/>
  <c r="X475" i="25"/>
  <c r="Y318" i="25"/>
  <c r="W582" i="25"/>
  <c r="X425" i="25"/>
  <c r="X580" i="25"/>
  <c r="Y423" i="25"/>
  <c r="W426" i="25"/>
  <c r="W583" i="25" s="1"/>
  <c r="W535" i="25"/>
  <c r="X378" i="25"/>
  <c r="I272" i="25"/>
  <c r="J245" i="25"/>
  <c r="X328" i="25"/>
  <c r="W485" i="25"/>
  <c r="W488" i="25"/>
  <c r="X331" i="25"/>
  <c r="X602" i="25"/>
  <c r="Y445" i="25"/>
  <c r="Y536" i="25"/>
  <c r="Z379" i="25"/>
  <c r="X549" i="25"/>
  <c r="Y392" i="25"/>
  <c r="W539" i="25"/>
  <c r="X382" i="25"/>
  <c r="W464" i="25"/>
  <c r="X307" i="25"/>
  <c r="X487" i="25"/>
  <c r="Y330" i="25"/>
  <c r="W591" i="25"/>
  <c r="X434" i="25"/>
  <c r="L211" i="24"/>
  <c r="CY15" i="13" s="1"/>
  <c r="BK211" i="24"/>
  <c r="Y326" i="25" l="1"/>
  <c r="Z326" i="25" s="1"/>
  <c r="Y325" i="25"/>
  <c r="X482" i="25"/>
  <c r="W463" i="25"/>
  <c r="X306" i="25"/>
  <c r="X333" i="25" s="1"/>
  <c r="X490" i="25" s="1"/>
  <c r="X464" i="25"/>
  <c r="Y307" i="25"/>
  <c r="Y580" i="25"/>
  <c r="Z423" i="25"/>
  <c r="X465" i="25"/>
  <c r="Y308" i="25"/>
  <c r="Z609" i="25"/>
  <c r="AA452" i="25"/>
  <c r="Y502" i="25"/>
  <c r="Z345" i="25"/>
  <c r="X547" i="25"/>
  <c r="Y390" i="25"/>
  <c r="X587" i="25"/>
  <c r="Y430" i="25"/>
  <c r="X489" i="25"/>
  <c r="Y332" i="25"/>
  <c r="X592" i="25"/>
  <c r="Y435" i="25"/>
  <c r="X505" i="25"/>
  <c r="Y348" i="25"/>
  <c r="Y598" i="25"/>
  <c r="Z441" i="25"/>
  <c r="Z562" i="25"/>
  <c r="AA405" i="25"/>
  <c r="X546" i="25"/>
  <c r="Y389" i="25"/>
  <c r="X473" i="25"/>
  <c r="Y316" i="25"/>
  <c r="X480" i="25"/>
  <c r="Y323" i="25"/>
  <c r="X581" i="25"/>
  <c r="Y424" i="25"/>
  <c r="X571" i="25"/>
  <c r="Y414" i="25"/>
  <c r="Z310" i="25"/>
  <c r="Y467" i="25"/>
  <c r="Y590" i="25"/>
  <c r="Z433" i="25"/>
  <c r="AA367" i="25"/>
  <c r="X500" i="25"/>
  <c r="Y343" i="25"/>
  <c r="Y576" i="25"/>
  <c r="Z419" i="25"/>
  <c r="Y525" i="25"/>
  <c r="Z368" i="25"/>
  <c r="Y497" i="25"/>
  <c r="Z340" i="25"/>
  <c r="Z429" i="25"/>
  <c r="X501" i="25"/>
  <c r="Y344" i="25"/>
  <c r="X495" i="25"/>
  <c r="Y338" i="25"/>
  <c r="X599" i="25"/>
  <c r="Y442" i="25"/>
  <c r="X596" i="25"/>
  <c r="Y439" i="25"/>
  <c r="X485" i="25"/>
  <c r="Y328" i="25"/>
  <c r="X575" i="25"/>
  <c r="Y418" i="25"/>
  <c r="X498" i="25"/>
  <c r="Y341" i="25"/>
  <c r="Z544" i="25"/>
  <c r="AA387" i="25"/>
  <c r="Y479" i="25"/>
  <c r="Z322" i="25"/>
  <c r="Y572" i="25"/>
  <c r="Z415" i="25"/>
  <c r="X517" i="25"/>
  <c r="Y360" i="25"/>
  <c r="X472" i="25"/>
  <c r="Y315" i="25"/>
  <c r="X503" i="25"/>
  <c r="Y346" i="25"/>
  <c r="X457" i="25"/>
  <c r="X614" i="25" s="1"/>
  <c r="Y487" i="25"/>
  <c r="Z330" i="25"/>
  <c r="X539" i="25"/>
  <c r="Y382" i="25"/>
  <c r="Z536" i="25"/>
  <c r="AA379" i="25"/>
  <c r="X488" i="25"/>
  <c r="Y331" i="25"/>
  <c r="J272" i="25"/>
  <c r="K245" i="25"/>
  <c r="X582" i="25"/>
  <c r="Y425" i="25"/>
  <c r="X565" i="25"/>
  <c r="Y408" i="25"/>
  <c r="X588" i="25"/>
  <c r="Y431" i="25"/>
  <c r="X595" i="25"/>
  <c r="Y438" i="25"/>
  <c r="X569" i="25"/>
  <c r="Y412" i="25"/>
  <c r="X504" i="25"/>
  <c r="Y347" i="25"/>
  <c r="Z540" i="25"/>
  <c r="AA383" i="25"/>
  <c r="Z496" i="25"/>
  <c r="AA339" i="25"/>
  <c r="X573" i="25"/>
  <c r="Y416" i="25"/>
  <c r="Z528" i="25"/>
  <c r="AA371" i="25"/>
  <c r="Y533" i="25"/>
  <c r="Z376" i="25"/>
  <c r="Z336" i="25"/>
  <c r="X508" i="25"/>
  <c r="Y351" i="25"/>
  <c r="X477" i="25"/>
  <c r="Y320" i="25"/>
  <c r="X564" i="25"/>
  <c r="Y407" i="25"/>
  <c r="X520" i="25"/>
  <c r="Y363" i="25"/>
  <c r="X494" i="25"/>
  <c r="Y337" i="25"/>
  <c r="X578" i="25"/>
  <c r="Y421" i="25"/>
  <c r="X556" i="25"/>
  <c r="Y399" i="25"/>
  <c r="X577" i="25"/>
  <c r="Y420" i="25"/>
  <c r="X561" i="25"/>
  <c r="Y404" i="25"/>
  <c r="X560" i="25"/>
  <c r="Y403" i="25"/>
  <c r="Y510" i="25"/>
  <c r="Z353" i="25"/>
  <c r="X511" i="25"/>
  <c r="Y354" i="25"/>
  <c r="X499" i="25"/>
  <c r="Y342" i="25"/>
  <c r="X474" i="25"/>
  <c r="Y317" i="25"/>
  <c r="Y613" i="25"/>
  <c r="Z456" i="25"/>
  <c r="Y529" i="25"/>
  <c r="Z372" i="25"/>
  <c r="X543" i="25"/>
  <c r="Y386" i="25"/>
  <c r="Y537" i="25"/>
  <c r="Z380" i="25"/>
  <c r="X530" i="25"/>
  <c r="Y373" i="25"/>
  <c r="X466" i="25"/>
  <c r="Y309" i="25"/>
  <c r="Y594" i="25"/>
  <c r="Z437" i="25"/>
  <c r="Y545" i="25"/>
  <c r="Z388" i="25"/>
  <c r="Z532" i="25"/>
  <c r="AA375" i="25"/>
  <c r="X589" i="25"/>
  <c r="Y432" i="25"/>
  <c r="Z305" i="25"/>
  <c r="X593" i="25"/>
  <c r="Y436" i="25"/>
  <c r="X551" i="25"/>
  <c r="Y394" i="25"/>
  <c r="X611" i="25"/>
  <c r="Y454" i="25"/>
  <c r="X550" i="25"/>
  <c r="Y393" i="25"/>
  <c r="Y541" i="25"/>
  <c r="Z384" i="25"/>
  <c r="X597" i="25"/>
  <c r="Y440" i="25"/>
  <c r="Z605" i="25"/>
  <c r="AA448" i="25"/>
  <c r="Y483" i="25"/>
  <c r="Z548" i="25"/>
  <c r="AA391" i="25"/>
  <c r="X534" i="25"/>
  <c r="Y377" i="25"/>
  <c r="X610" i="25"/>
  <c r="Y453" i="25"/>
  <c r="X607" i="25"/>
  <c r="Y450" i="25"/>
  <c r="X538" i="25"/>
  <c r="Y381" i="25"/>
  <c r="X542" i="25"/>
  <c r="Y385" i="25"/>
  <c r="X557" i="25"/>
  <c r="Y400" i="25"/>
  <c r="X591" i="25"/>
  <c r="Y434" i="25"/>
  <c r="Y549" i="25"/>
  <c r="Z392" i="25"/>
  <c r="Y602" i="25"/>
  <c r="Z445" i="25"/>
  <c r="X535" i="25"/>
  <c r="Y378" i="25"/>
  <c r="Y475" i="25"/>
  <c r="Z318" i="25"/>
  <c r="Z558" i="25"/>
  <c r="AA401" i="25"/>
  <c r="Y518" i="25"/>
  <c r="Z361" i="25"/>
  <c r="X512" i="25"/>
  <c r="Y355" i="25"/>
  <c r="X570" i="25"/>
  <c r="Y413" i="25"/>
  <c r="X574" i="25"/>
  <c r="Y417" i="25"/>
  <c r="X527" i="25"/>
  <c r="Y370" i="25"/>
  <c r="X484" i="25"/>
  <c r="Y327" i="25"/>
  <c r="Y568" i="25"/>
  <c r="Z411" i="25"/>
  <c r="X531" i="25"/>
  <c r="Y374" i="25"/>
  <c r="Y514" i="25"/>
  <c r="Z357" i="25"/>
  <c r="Y471" i="25"/>
  <c r="Z314" i="25"/>
  <c r="Y563" i="25"/>
  <c r="Z406" i="25"/>
  <c r="X579" i="25"/>
  <c r="Y422" i="25"/>
  <c r="Z566" i="25"/>
  <c r="AA409" i="25"/>
  <c r="X567" i="25"/>
  <c r="Y410" i="25"/>
  <c r="X603" i="25"/>
  <c r="Y446" i="25"/>
  <c r="Z478" i="25"/>
  <c r="AA321" i="25"/>
  <c r="X468" i="25"/>
  <c r="Y311" i="25"/>
  <c r="Z398" i="25"/>
  <c r="X509" i="25"/>
  <c r="Y352" i="25"/>
  <c r="X470" i="25"/>
  <c r="Y313" i="25"/>
  <c r="Y559" i="25"/>
  <c r="Z402" i="25"/>
  <c r="X513" i="25"/>
  <c r="Y356" i="25"/>
  <c r="Y606" i="25"/>
  <c r="Z449" i="25"/>
  <c r="X608" i="25"/>
  <c r="Y451" i="25"/>
  <c r="X519" i="25"/>
  <c r="Y362" i="25"/>
  <c r="X481" i="25"/>
  <c r="Y324" i="25"/>
  <c r="Z486" i="25"/>
  <c r="AA329" i="25"/>
  <c r="X364" i="25"/>
  <c r="X521" i="25" s="1"/>
  <c r="L275" i="25"/>
  <c r="K302" i="25"/>
  <c r="X526" i="25"/>
  <c r="Y369" i="25"/>
  <c r="X395" i="25"/>
  <c r="X552" i="25" s="1"/>
  <c r="X601" i="25"/>
  <c r="Y444" i="25"/>
  <c r="X600" i="25"/>
  <c r="Y443" i="25"/>
  <c r="Y515" i="25"/>
  <c r="Z358" i="25"/>
  <c r="X516" i="25"/>
  <c r="Y359" i="25"/>
  <c r="X612" i="25"/>
  <c r="Y455" i="25"/>
  <c r="Y507" i="25"/>
  <c r="Z350" i="25"/>
  <c r="X604" i="25"/>
  <c r="Y447" i="25"/>
  <c r="X476" i="25"/>
  <c r="Y319" i="25"/>
  <c r="X469" i="25"/>
  <c r="Y312" i="25"/>
  <c r="X426" i="25"/>
  <c r="X583" i="25" s="1"/>
  <c r="Y506" i="25"/>
  <c r="Z349" i="25"/>
  <c r="Y482" i="25" l="1"/>
  <c r="Z325" i="25"/>
  <c r="Y306" i="25"/>
  <c r="Y333" i="25" s="1"/>
  <c r="Y490" i="25" s="1"/>
  <c r="X463" i="25"/>
  <c r="Y481" i="25"/>
  <c r="Z324" i="25"/>
  <c r="Y513" i="25"/>
  <c r="Z356" i="25"/>
  <c r="AA398" i="25"/>
  <c r="Y567" i="25"/>
  <c r="Z410" i="25"/>
  <c r="Z471" i="25"/>
  <c r="AA314" i="25"/>
  <c r="Y484" i="25"/>
  <c r="Z327" i="25"/>
  <c r="Y512" i="25"/>
  <c r="Z355" i="25"/>
  <c r="Z549" i="25"/>
  <c r="AA392" i="25"/>
  <c r="Y538" i="25"/>
  <c r="Z381" i="25"/>
  <c r="Y534" i="25"/>
  <c r="Z377" i="25"/>
  <c r="Y597" i="25"/>
  <c r="Z440" i="25"/>
  <c r="Z594" i="25"/>
  <c r="AA437" i="25"/>
  <c r="Z613" i="25"/>
  <c r="AA456" i="25"/>
  <c r="Z510" i="25"/>
  <c r="AA353" i="25"/>
  <c r="Y556" i="25"/>
  <c r="Z399" i="25"/>
  <c r="Y564" i="25"/>
  <c r="Z407" i="25"/>
  <c r="Y573" i="25"/>
  <c r="Z416" i="25"/>
  <c r="Y588" i="25"/>
  <c r="Z431" i="25"/>
  <c r="Z572" i="25"/>
  <c r="AA415" i="25"/>
  <c r="Y575" i="25"/>
  <c r="Z418" i="25"/>
  <c r="Y495" i="25"/>
  <c r="Z338" i="25"/>
  <c r="Z525" i="25"/>
  <c r="AA368" i="25"/>
  <c r="Z590" i="25"/>
  <c r="AA433" i="25"/>
  <c r="Y473" i="25"/>
  <c r="Z316" i="25"/>
  <c r="Y505" i="25"/>
  <c r="Z348" i="25"/>
  <c r="Y489" i="25"/>
  <c r="Z332" i="25"/>
  <c r="Y547" i="25"/>
  <c r="Z390" i="25"/>
  <c r="Z580" i="25"/>
  <c r="AA423" i="25"/>
  <c r="Y526" i="25"/>
  <c r="Z369" i="25"/>
  <c r="Y426" i="25"/>
  <c r="Y583" i="25" s="1"/>
  <c r="AA305" i="25"/>
  <c r="Y503" i="25"/>
  <c r="Z346" i="25"/>
  <c r="Y519" i="25"/>
  <c r="Z362" i="25"/>
  <c r="Y527" i="25"/>
  <c r="Z370" i="25"/>
  <c r="AA548" i="25"/>
  <c r="AB391" i="25"/>
  <c r="Z537" i="25"/>
  <c r="AA380" i="25"/>
  <c r="Y520" i="25"/>
  <c r="Z363" i="25"/>
  <c r="Y504" i="25"/>
  <c r="Z347" i="25"/>
  <c r="Z487" i="25"/>
  <c r="AA330" i="25"/>
  <c r="Y498" i="25"/>
  <c r="Z341" i="25"/>
  <c r="Y599" i="25"/>
  <c r="Z442" i="25"/>
  <c r="Y501" i="25"/>
  <c r="Z344" i="25"/>
  <c r="Z497" i="25"/>
  <c r="AA340" i="25"/>
  <c r="Y581" i="25"/>
  <c r="Z424" i="25"/>
  <c r="Y480" i="25"/>
  <c r="Z323" i="25"/>
  <c r="Y546" i="25"/>
  <c r="Z389" i="25"/>
  <c r="Z598" i="25"/>
  <c r="AA441" i="25"/>
  <c r="Y592" i="25"/>
  <c r="Z435" i="25"/>
  <c r="Y587" i="25"/>
  <c r="Z430" i="25"/>
  <c r="Z502" i="25"/>
  <c r="AA345" i="25"/>
  <c r="Y465" i="25"/>
  <c r="Z308" i="25"/>
  <c r="Y464" i="25"/>
  <c r="Z307" i="25"/>
  <c r="Y476" i="25"/>
  <c r="Z319" i="25"/>
  <c r="Z507" i="25"/>
  <c r="AA350" i="25"/>
  <c r="Y516" i="25"/>
  <c r="Z359" i="25"/>
  <c r="Y600" i="25"/>
  <c r="Z443" i="25"/>
  <c r="L302" i="25"/>
  <c r="M275" i="25"/>
  <c r="Y608" i="25"/>
  <c r="Z451" i="25"/>
  <c r="Y470" i="25"/>
  <c r="Z313" i="25"/>
  <c r="AA478" i="25"/>
  <c r="AB321" i="25"/>
  <c r="Y579" i="25"/>
  <c r="Z422" i="25"/>
  <c r="Y531" i="25"/>
  <c r="Z374" i="25"/>
  <c r="Y574" i="25"/>
  <c r="Z417" i="25"/>
  <c r="AA558" i="25"/>
  <c r="AB401" i="25"/>
  <c r="Y535" i="25"/>
  <c r="Z378" i="25"/>
  <c r="Y557" i="25"/>
  <c r="Z400" i="25"/>
  <c r="Y607" i="25"/>
  <c r="Z450" i="25"/>
  <c r="Z483" i="25"/>
  <c r="AA326" i="25"/>
  <c r="Y550" i="25"/>
  <c r="Z393" i="25"/>
  <c r="Y551" i="25"/>
  <c r="Z394" i="25"/>
  <c r="AA532" i="25"/>
  <c r="AB375" i="25"/>
  <c r="Y530" i="25"/>
  <c r="Z373" i="25"/>
  <c r="Y543" i="25"/>
  <c r="Z386" i="25"/>
  <c r="Y499" i="25"/>
  <c r="Z342" i="25"/>
  <c r="Y561" i="25"/>
  <c r="Z404" i="25"/>
  <c r="Y494" i="25"/>
  <c r="Z337" i="25"/>
  <c r="Y508" i="25"/>
  <c r="Z351" i="25"/>
  <c r="Z533" i="25"/>
  <c r="AA376" i="25"/>
  <c r="AA540" i="25"/>
  <c r="AB383" i="25"/>
  <c r="Y569" i="25"/>
  <c r="Z412" i="25"/>
  <c r="Y582" i="25"/>
  <c r="Z425" i="25"/>
  <c r="Y488" i="25"/>
  <c r="Z331" i="25"/>
  <c r="Y539" i="25"/>
  <c r="Z382" i="25"/>
  <c r="Y472" i="25"/>
  <c r="Z315" i="25"/>
  <c r="AA544" i="25"/>
  <c r="AB387" i="25"/>
  <c r="Y596" i="25"/>
  <c r="Z439" i="25"/>
  <c r="AA429" i="25"/>
  <c r="Y500" i="25"/>
  <c r="Z343" i="25"/>
  <c r="Y571" i="25"/>
  <c r="Z414" i="25"/>
  <c r="AA562" i="25"/>
  <c r="AB405" i="25"/>
  <c r="AA609" i="25"/>
  <c r="AB452" i="25"/>
  <c r="Y457" i="25"/>
  <c r="Y614" i="25" s="1"/>
  <c r="Y395" i="25"/>
  <c r="Y552" i="25" s="1"/>
  <c r="Y469" i="25"/>
  <c r="Z312" i="25"/>
  <c r="Y604" i="25"/>
  <c r="Z447" i="25"/>
  <c r="Y612" i="25"/>
  <c r="Z455" i="25"/>
  <c r="Z515" i="25"/>
  <c r="AA358" i="25"/>
  <c r="Y601" i="25"/>
  <c r="Z444" i="25"/>
  <c r="AA486" i="25"/>
  <c r="AB329" i="25"/>
  <c r="Z606" i="25"/>
  <c r="AA449" i="25"/>
  <c r="Z559" i="25"/>
  <c r="AA402" i="25"/>
  <c r="Y509" i="25"/>
  <c r="Z352" i="25"/>
  <c r="Y468" i="25"/>
  <c r="Z311" i="25"/>
  <c r="Y603" i="25"/>
  <c r="Z446" i="25"/>
  <c r="AA566" i="25"/>
  <c r="AB409" i="25"/>
  <c r="Z563" i="25"/>
  <c r="AA406" i="25"/>
  <c r="Z514" i="25"/>
  <c r="AA357" i="25"/>
  <c r="Z568" i="25"/>
  <c r="AA411" i="25"/>
  <c r="Y570" i="25"/>
  <c r="Z413" i="25"/>
  <c r="Z518" i="25"/>
  <c r="AA361" i="25"/>
  <c r="Z475" i="25"/>
  <c r="AA318" i="25"/>
  <c r="Z602" i="25"/>
  <c r="AA445" i="25"/>
  <c r="Y591" i="25"/>
  <c r="Z434" i="25"/>
  <c r="Y542" i="25"/>
  <c r="Z385" i="25"/>
  <c r="Y610" i="25"/>
  <c r="Z453" i="25"/>
  <c r="AA605" i="25"/>
  <c r="AB448" i="25"/>
  <c r="Z541" i="25"/>
  <c r="AA384" i="25"/>
  <c r="Y611" i="25"/>
  <c r="Z454" i="25"/>
  <c r="Y593" i="25"/>
  <c r="Z436" i="25"/>
  <c r="Y589" i="25"/>
  <c r="Z432" i="25"/>
  <c r="Z545" i="25"/>
  <c r="AA388" i="25"/>
  <c r="Y466" i="25"/>
  <c r="Z309" i="25"/>
  <c r="Z529" i="25"/>
  <c r="AA372" i="25"/>
  <c r="Y474" i="25"/>
  <c r="Z317" i="25"/>
  <c r="Y511" i="25"/>
  <c r="Z354" i="25"/>
  <c r="Y560" i="25"/>
  <c r="Z403" i="25"/>
  <c r="Y577" i="25"/>
  <c r="Z420" i="25"/>
  <c r="Y578" i="25"/>
  <c r="Z421" i="25"/>
  <c r="Y477" i="25"/>
  <c r="Z320" i="25"/>
  <c r="Y364" i="25"/>
  <c r="Y521" i="25" s="1"/>
  <c r="AA528" i="25"/>
  <c r="AB371" i="25"/>
  <c r="AA496" i="25"/>
  <c r="AB339" i="25"/>
  <c r="Y595" i="25"/>
  <c r="Z438" i="25"/>
  <c r="Y565" i="25"/>
  <c r="Z408" i="25"/>
  <c r="L245" i="25"/>
  <c r="K272" i="25"/>
  <c r="AA536" i="25"/>
  <c r="AB379" i="25"/>
  <c r="Y517" i="25"/>
  <c r="Z360" i="25"/>
  <c r="Z479" i="25"/>
  <c r="AA322" i="25"/>
  <c r="Y485" i="25"/>
  <c r="Z328" i="25"/>
  <c r="Z576" i="25"/>
  <c r="AA419" i="25"/>
  <c r="Z506" i="25"/>
  <c r="AA349" i="25"/>
  <c r="AA336" i="25"/>
  <c r="AB367" i="25"/>
  <c r="Z467" i="25"/>
  <c r="AA310" i="25"/>
  <c r="Z482" i="25" l="1"/>
  <c r="AA325" i="25"/>
  <c r="Y463" i="25"/>
  <c r="Z306" i="25"/>
  <c r="Z364" i="25"/>
  <c r="Z521" i="25" s="1"/>
  <c r="Z457" i="25"/>
  <c r="Z614" i="25" s="1"/>
  <c r="Z477" i="25"/>
  <c r="AA320" i="25"/>
  <c r="Z511" i="25"/>
  <c r="AA354" i="25"/>
  <c r="AA545" i="25"/>
  <c r="AB388" i="25"/>
  <c r="AA541" i="25"/>
  <c r="AB384" i="25"/>
  <c r="Z542" i="25"/>
  <c r="AA385" i="25"/>
  <c r="AA518" i="25"/>
  <c r="AB361" i="25"/>
  <c r="AA563" i="25"/>
  <c r="AB406" i="25"/>
  <c r="Z509" i="25"/>
  <c r="AA352" i="25"/>
  <c r="Z601" i="25"/>
  <c r="AA444" i="25"/>
  <c r="Z469" i="25"/>
  <c r="AA312" i="25"/>
  <c r="Z571" i="25"/>
  <c r="AA414" i="25"/>
  <c r="AB544" i="25"/>
  <c r="AC387" i="25"/>
  <c r="Z582" i="25"/>
  <c r="AA425" i="25"/>
  <c r="AA351" i="25"/>
  <c r="Z508" i="25"/>
  <c r="Z543" i="25"/>
  <c r="AA386" i="25"/>
  <c r="Z550" i="25"/>
  <c r="AA393" i="25"/>
  <c r="Z535" i="25"/>
  <c r="AA378" i="25"/>
  <c r="Z579" i="25"/>
  <c r="AA422" i="25"/>
  <c r="M302" i="25"/>
  <c r="N275" i="25"/>
  <c r="N302" i="25" s="1"/>
  <c r="Z476" i="25"/>
  <c r="AA319" i="25"/>
  <c r="AA598" i="25"/>
  <c r="AB441" i="25"/>
  <c r="Z395" i="25"/>
  <c r="Z552" i="25" s="1"/>
  <c r="Z547" i="25"/>
  <c r="AA390" i="25"/>
  <c r="Z575" i="25"/>
  <c r="AA418" i="25"/>
  <c r="Z564" i="25"/>
  <c r="AA407" i="25"/>
  <c r="AA594" i="25"/>
  <c r="AB437" i="25"/>
  <c r="Z534" i="25"/>
  <c r="AA377" i="25"/>
  <c r="AA549" i="25"/>
  <c r="AB392" i="25"/>
  <c r="Z484" i="25"/>
  <c r="AA327" i="25"/>
  <c r="Z567" i="25"/>
  <c r="AA410" i="25"/>
  <c r="AC367" i="25"/>
  <c r="AB528" i="25"/>
  <c r="AC371" i="25"/>
  <c r="Z599" i="25"/>
  <c r="AA442" i="25"/>
  <c r="AA487" i="25"/>
  <c r="AB330" i="25"/>
  <c r="Z520" i="25"/>
  <c r="AA363" i="25"/>
  <c r="AB548" i="25"/>
  <c r="AC391" i="25"/>
  <c r="Z519" i="25"/>
  <c r="AA362" i="25"/>
  <c r="M245" i="25"/>
  <c r="L272" i="25"/>
  <c r="Z578" i="25"/>
  <c r="AA421" i="25"/>
  <c r="Z560" i="25"/>
  <c r="AA403" i="25"/>
  <c r="Z474" i="25"/>
  <c r="AA317" i="25"/>
  <c r="Z466" i="25"/>
  <c r="AA309" i="25"/>
  <c r="Z589" i="25"/>
  <c r="AA432" i="25"/>
  <c r="Z611" i="25"/>
  <c r="AA454" i="25"/>
  <c r="AB605" i="25"/>
  <c r="AC448" i="25"/>
  <c r="Z591" i="25"/>
  <c r="AA434" i="25"/>
  <c r="AA475" i="25"/>
  <c r="AB318" i="25"/>
  <c r="Z570" i="25"/>
  <c r="AA413" i="25"/>
  <c r="AA514" i="25"/>
  <c r="AB357" i="25"/>
  <c r="AB566" i="25"/>
  <c r="AC409" i="25"/>
  <c r="Z468" i="25"/>
  <c r="AA311" i="25"/>
  <c r="AA559" i="25"/>
  <c r="AB402" i="25"/>
  <c r="AB486" i="25"/>
  <c r="AC329" i="25"/>
  <c r="AA515" i="25"/>
  <c r="AB358" i="25"/>
  <c r="Z604" i="25"/>
  <c r="AA447" i="25"/>
  <c r="AB562" i="25"/>
  <c r="AC405" i="25"/>
  <c r="Z500" i="25"/>
  <c r="AA343" i="25"/>
  <c r="Z596" i="25"/>
  <c r="AA439" i="25"/>
  <c r="Z472" i="25"/>
  <c r="AA315" i="25"/>
  <c r="Z488" i="25"/>
  <c r="AA331" i="25"/>
  <c r="Z569" i="25"/>
  <c r="AA412" i="25"/>
  <c r="AA533" i="25"/>
  <c r="AB376" i="25"/>
  <c r="Z494" i="25"/>
  <c r="AA337" i="25"/>
  <c r="Z499" i="25"/>
  <c r="AA342" i="25"/>
  <c r="Z530" i="25"/>
  <c r="AA373" i="25"/>
  <c r="Z551" i="25"/>
  <c r="AA394" i="25"/>
  <c r="AA483" i="25"/>
  <c r="AB326" i="25"/>
  <c r="Z557" i="25"/>
  <c r="AA400" i="25"/>
  <c r="AB558" i="25"/>
  <c r="AC401" i="25"/>
  <c r="Z531" i="25"/>
  <c r="AA374" i="25"/>
  <c r="AB478" i="25"/>
  <c r="AC321" i="25"/>
  <c r="Z608" i="25"/>
  <c r="AA451" i="25"/>
  <c r="Z600" i="25"/>
  <c r="AA443" i="25"/>
  <c r="AA507" i="25"/>
  <c r="AB350" i="25"/>
  <c r="Z464" i="25"/>
  <c r="AA307" i="25"/>
  <c r="AA502" i="25"/>
  <c r="AB345" i="25"/>
  <c r="Z592" i="25"/>
  <c r="AA435" i="25"/>
  <c r="Z546" i="25"/>
  <c r="AA389" i="25"/>
  <c r="Z581" i="25"/>
  <c r="AA424" i="25"/>
  <c r="AB305" i="25"/>
  <c r="AA580" i="25"/>
  <c r="AB423" i="25"/>
  <c r="Z489" i="25"/>
  <c r="AA332" i="25"/>
  <c r="Z473" i="25"/>
  <c r="AA316" i="25"/>
  <c r="AA590" i="25"/>
  <c r="AB433" i="25"/>
  <c r="Z495" i="25"/>
  <c r="AA338" i="25"/>
  <c r="AA572" i="25"/>
  <c r="AB415" i="25"/>
  <c r="Z573" i="25"/>
  <c r="AA416" i="25"/>
  <c r="Z556" i="25"/>
  <c r="AA399" i="25"/>
  <c r="AA613" i="25"/>
  <c r="AB456" i="25"/>
  <c r="Z597" i="25"/>
  <c r="AA440" i="25"/>
  <c r="Z538" i="25"/>
  <c r="AA381" i="25"/>
  <c r="Z512" i="25"/>
  <c r="AA355" i="25"/>
  <c r="AA471" i="25"/>
  <c r="AB314" i="25"/>
  <c r="AB398" i="25"/>
  <c r="Z481" i="25"/>
  <c r="AA324" i="25"/>
  <c r="Z577" i="25"/>
  <c r="AA420" i="25"/>
  <c r="AA529" i="25"/>
  <c r="AB372" i="25"/>
  <c r="Z593" i="25"/>
  <c r="AA436" i="25"/>
  <c r="Z610" i="25"/>
  <c r="AA453" i="25"/>
  <c r="AA602" i="25"/>
  <c r="AB445" i="25"/>
  <c r="AA568" i="25"/>
  <c r="AB411" i="25"/>
  <c r="Z603" i="25"/>
  <c r="AA446" i="25"/>
  <c r="AA606" i="25"/>
  <c r="AB449" i="25"/>
  <c r="Z612" i="25"/>
  <c r="AA455" i="25"/>
  <c r="AB609" i="25"/>
  <c r="AC452" i="25"/>
  <c r="AB429" i="25"/>
  <c r="Z539" i="25"/>
  <c r="AA382" i="25"/>
  <c r="AB540" i="25"/>
  <c r="AC383" i="25"/>
  <c r="Z561" i="25"/>
  <c r="AA404" i="25"/>
  <c r="AB532" i="25"/>
  <c r="AC375" i="25"/>
  <c r="Z607" i="25"/>
  <c r="AA450" i="25"/>
  <c r="Z574" i="25"/>
  <c r="AA417" i="25"/>
  <c r="Z470" i="25"/>
  <c r="AA313" i="25"/>
  <c r="Z516" i="25"/>
  <c r="AA359" i="25"/>
  <c r="Z465" i="25"/>
  <c r="AA308" i="25"/>
  <c r="Z587" i="25"/>
  <c r="AA430" i="25"/>
  <c r="Z480" i="25"/>
  <c r="AA323" i="25"/>
  <c r="Z526" i="25"/>
  <c r="AA369" i="25"/>
  <c r="Z505" i="25"/>
  <c r="AA348" i="25"/>
  <c r="AA525" i="25"/>
  <c r="AB368" i="25"/>
  <c r="Z588" i="25"/>
  <c r="AA431" i="25"/>
  <c r="AA510" i="25"/>
  <c r="AB353" i="25"/>
  <c r="Z513" i="25"/>
  <c r="AA356" i="25"/>
  <c r="AA506" i="25"/>
  <c r="AB349" i="25"/>
  <c r="Z485" i="25"/>
  <c r="AA328" i="25"/>
  <c r="Z517" i="25"/>
  <c r="AA360" i="25"/>
  <c r="Z595" i="25"/>
  <c r="AA438" i="25"/>
  <c r="AA497" i="25"/>
  <c r="AB340" i="25"/>
  <c r="AA467" i="25"/>
  <c r="AB310" i="25"/>
  <c r="AB336" i="25"/>
  <c r="AA576" i="25"/>
  <c r="AB419" i="25"/>
  <c r="AA479" i="25"/>
  <c r="AB322" i="25"/>
  <c r="AB536" i="25"/>
  <c r="AC379" i="25"/>
  <c r="Z565" i="25"/>
  <c r="AA408" i="25"/>
  <c r="AB496" i="25"/>
  <c r="AC339" i="25"/>
  <c r="Z501" i="25"/>
  <c r="AA344" i="25"/>
  <c r="Z498" i="25"/>
  <c r="AA341" i="25"/>
  <c r="Z504" i="25"/>
  <c r="AA347" i="25"/>
  <c r="AA537" i="25"/>
  <c r="AB380" i="25"/>
  <c r="Z527" i="25"/>
  <c r="AA370" i="25"/>
  <c r="Z503" i="25"/>
  <c r="AA346" i="25"/>
  <c r="Z426" i="25"/>
  <c r="Z583" i="25" s="1"/>
  <c r="AA482" i="25" l="1"/>
  <c r="AB325" i="25"/>
  <c r="AA306" i="25"/>
  <c r="AA333" i="25" s="1"/>
  <c r="AA490" i="25" s="1"/>
  <c r="Z463" i="25"/>
  <c r="Z333" i="25"/>
  <c r="Z490" i="25" s="1"/>
  <c r="AA457" i="25"/>
  <c r="AA614" i="25" s="1"/>
  <c r="AA426" i="25"/>
  <c r="AA583" i="25" s="1"/>
  <c r="AA364" i="25"/>
  <c r="AA521" i="25" s="1"/>
  <c r="AA504" i="25"/>
  <c r="AB347" i="25"/>
  <c r="AA565" i="25"/>
  <c r="AB408" i="25"/>
  <c r="AC336" i="25"/>
  <c r="AA517" i="25"/>
  <c r="AB360" i="25"/>
  <c r="AB510" i="25"/>
  <c r="AC353" i="25"/>
  <c r="AA526" i="25"/>
  <c r="AB369" i="25"/>
  <c r="AA516" i="25"/>
  <c r="AB359" i="25"/>
  <c r="AC532" i="25"/>
  <c r="AD375" i="25"/>
  <c r="AD532" i="25" s="1"/>
  <c r="AC429" i="25"/>
  <c r="AA603" i="25"/>
  <c r="AB446" i="25"/>
  <c r="AA593" i="25"/>
  <c r="AB436" i="25"/>
  <c r="AC398" i="25"/>
  <c r="AA597" i="25"/>
  <c r="AB440" i="25"/>
  <c r="AB572" i="25"/>
  <c r="AC415" i="25"/>
  <c r="AA489" i="25"/>
  <c r="AB332" i="25"/>
  <c r="AA546" i="25"/>
  <c r="AB389" i="25"/>
  <c r="AB507" i="25"/>
  <c r="AC350" i="25"/>
  <c r="AA531" i="25"/>
  <c r="AB374" i="25"/>
  <c r="AA551" i="25"/>
  <c r="AB394" i="25"/>
  <c r="AB533" i="25"/>
  <c r="AC376" i="25"/>
  <c r="AA596" i="25"/>
  <c r="AB439" i="25"/>
  <c r="AB515" i="25"/>
  <c r="AC358" i="25"/>
  <c r="AC566" i="25"/>
  <c r="AD409" i="25"/>
  <c r="AD566" i="25" s="1"/>
  <c r="AA591" i="25"/>
  <c r="AB434" i="25"/>
  <c r="AA589" i="25"/>
  <c r="AB432" i="25"/>
  <c r="AA578" i="25"/>
  <c r="AB421" i="25"/>
  <c r="AA520" i="25"/>
  <c r="AB363" i="25"/>
  <c r="AA534" i="25"/>
  <c r="AB377" i="25"/>
  <c r="AA564" i="25"/>
  <c r="AB407" i="25"/>
  <c r="AA508" i="25"/>
  <c r="AB351" i="25"/>
  <c r="AB598" i="25"/>
  <c r="AC441" i="25"/>
  <c r="AA535" i="25"/>
  <c r="AB378" i="25"/>
  <c r="AA543" i="25"/>
  <c r="AB386" i="25"/>
  <c r="AA582" i="25"/>
  <c r="AB425" i="25"/>
  <c r="AA571" i="25"/>
  <c r="AB414" i="25"/>
  <c r="AA601" i="25"/>
  <c r="AB444" i="25"/>
  <c r="AB563" i="25"/>
  <c r="AC406" i="25"/>
  <c r="AA542" i="25"/>
  <c r="AB385" i="25"/>
  <c r="AB545" i="25"/>
  <c r="AC388" i="25"/>
  <c r="AA477" i="25"/>
  <c r="AB320" i="25"/>
  <c r="AA503" i="25"/>
  <c r="AB346" i="25"/>
  <c r="AB537" i="25"/>
  <c r="AC380" i="25"/>
  <c r="AA498" i="25"/>
  <c r="AB341" i="25"/>
  <c r="AC496" i="25"/>
  <c r="AD339" i="25"/>
  <c r="AD496" i="25" s="1"/>
  <c r="AC536" i="25"/>
  <c r="AD379" i="25"/>
  <c r="AD536" i="25" s="1"/>
  <c r="AB576" i="25"/>
  <c r="AC419" i="25"/>
  <c r="AB467" i="25"/>
  <c r="AC310" i="25"/>
  <c r="AA595" i="25"/>
  <c r="AB438" i="25"/>
  <c r="AA485" i="25"/>
  <c r="AB328" i="25"/>
  <c r="AA513" i="25"/>
  <c r="AB356" i="25"/>
  <c r="AA588" i="25"/>
  <c r="AB431" i="25"/>
  <c r="AA505" i="25"/>
  <c r="AB348" i="25"/>
  <c r="AA480" i="25"/>
  <c r="AB323" i="25"/>
  <c r="AA465" i="25"/>
  <c r="AB308" i="25"/>
  <c r="AA470" i="25"/>
  <c r="AB313" i="25"/>
  <c r="AA607" i="25"/>
  <c r="AB450" i="25"/>
  <c r="AA561" i="25"/>
  <c r="AB404" i="25"/>
  <c r="AA539" i="25"/>
  <c r="AB382" i="25"/>
  <c r="AC609" i="25"/>
  <c r="AD452" i="25"/>
  <c r="AD609" i="25" s="1"/>
  <c r="AB606" i="25"/>
  <c r="AC449" i="25"/>
  <c r="AB568" i="25"/>
  <c r="AC411" i="25"/>
  <c r="AA610" i="25"/>
  <c r="AB453" i="25"/>
  <c r="AB529" i="25"/>
  <c r="AC372" i="25"/>
  <c r="AA481" i="25"/>
  <c r="AB324" i="25"/>
  <c r="AB471" i="25"/>
  <c r="AC314" i="25"/>
  <c r="AA538" i="25"/>
  <c r="AB381" i="25"/>
  <c r="AB613" i="25"/>
  <c r="AC456" i="25"/>
  <c r="AA573" i="25"/>
  <c r="AB416" i="25"/>
  <c r="AA495" i="25"/>
  <c r="AB338" i="25"/>
  <c r="AA473" i="25"/>
  <c r="AB316" i="25"/>
  <c r="AB580" i="25"/>
  <c r="AC423" i="25"/>
  <c r="AA581" i="25"/>
  <c r="AB424" i="25"/>
  <c r="AA592" i="25"/>
  <c r="AB435" i="25"/>
  <c r="AA464" i="25"/>
  <c r="AB307" i="25"/>
  <c r="AA600" i="25"/>
  <c r="AB443" i="25"/>
  <c r="AC478" i="25"/>
  <c r="AD321" i="25"/>
  <c r="AD478" i="25" s="1"/>
  <c r="AC558" i="25"/>
  <c r="AD401" i="25"/>
  <c r="AD558" i="25" s="1"/>
  <c r="AB483" i="25"/>
  <c r="AC326" i="25"/>
  <c r="AA530" i="25"/>
  <c r="AB373" i="25"/>
  <c r="AA494" i="25"/>
  <c r="AB337" i="25"/>
  <c r="AA569" i="25"/>
  <c r="AB412" i="25"/>
  <c r="AA472" i="25"/>
  <c r="AB315" i="25"/>
  <c r="AA500" i="25"/>
  <c r="AB343" i="25"/>
  <c r="AA604" i="25"/>
  <c r="AB447" i="25"/>
  <c r="AC486" i="25"/>
  <c r="AD329" i="25"/>
  <c r="AD486" i="25" s="1"/>
  <c r="AA468" i="25"/>
  <c r="AB311" i="25"/>
  <c r="AB514" i="25"/>
  <c r="AC357" i="25"/>
  <c r="AB475" i="25"/>
  <c r="AC318" i="25"/>
  <c r="AA611" i="25"/>
  <c r="AB454" i="25"/>
  <c r="AA466" i="25"/>
  <c r="AB309" i="25"/>
  <c r="AA560" i="25"/>
  <c r="AB403" i="25"/>
  <c r="AC548" i="25"/>
  <c r="AD391" i="25"/>
  <c r="AD548" i="25" s="1"/>
  <c r="AB487" i="25"/>
  <c r="AC330" i="25"/>
  <c r="AC528" i="25"/>
  <c r="AD371" i="25"/>
  <c r="AD528" i="25" s="1"/>
  <c r="AA567" i="25"/>
  <c r="AB410" i="25"/>
  <c r="AB549" i="25"/>
  <c r="AC392" i="25"/>
  <c r="AB594" i="25"/>
  <c r="AC437" i="25"/>
  <c r="AA575" i="25"/>
  <c r="AB418" i="25"/>
  <c r="AA547" i="25"/>
  <c r="AB390" i="25"/>
  <c r="AA527" i="25"/>
  <c r="AB370" i="25"/>
  <c r="AA501" i="25"/>
  <c r="AB344" i="25"/>
  <c r="AB479" i="25"/>
  <c r="AC322" i="25"/>
  <c r="AB497" i="25"/>
  <c r="AC340" i="25"/>
  <c r="AB506" i="25"/>
  <c r="AC349" i="25"/>
  <c r="AB525" i="25"/>
  <c r="AC368" i="25"/>
  <c r="AA587" i="25"/>
  <c r="AB430" i="25"/>
  <c r="AA574" i="25"/>
  <c r="AB417" i="25"/>
  <c r="AC540" i="25"/>
  <c r="AD383" i="25"/>
  <c r="AD540" i="25" s="1"/>
  <c r="AA612" i="25"/>
  <c r="AB455" i="25"/>
  <c r="AB602" i="25"/>
  <c r="AC445" i="25"/>
  <c r="AA577" i="25"/>
  <c r="AB420" i="25"/>
  <c r="AA512" i="25"/>
  <c r="AB355" i="25"/>
  <c r="AA556" i="25"/>
  <c r="AB399" i="25"/>
  <c r="AB590" i="25"/>
  <c r="AC433" i="25"/>
  <c r="AC305" i="25"/>
  <c r="AB502" i="25"/>
  <c r="AC345" i="25"/>
  <c r="AA608" i="25"/>
  <c r="AB451" i="25"/>
  <c r="AA557" i="25"/>
  <c r="AB400" i="25"/>
  <c r="AA499" i="25"/>
  <c r="AB342" i="25"/>
  <c r="AA488" i="25"/>
  <c r="AB331" i="25"/>
  <c r="AC562" i="25"/>
  <c r="AD405" i="25"/>
  <c r="AD562" i="25" s="1"/>
  <c r="AB559" i="25"/>
  <c r="AC402" i="25"/>
  <c r="AA570" i="25"/>
  <c r="AB413" i="25"/>
  <c r="AC605" i="25"/>
  <c r="AD448" i="25"/>
  <c r="AD605" i="25" s="1"/>
  <c r="AA474" i="25"/>
  <c r="AB317" i="25"/>
  <c r="AA519" i="25"/>
  <c r="AB362" i="25"/>
  <c r="AA599" i="25"/>
  <c r="AB442" i="25"/>
  <c r="AA484" i="25"/>
  <c r="AB327" i="25"/>
  <c r="AD367" i="25"/>
  <c r="M272" i="25"/>
  <c r="N245" i="25"/>
  <c r="N272" i="25" s="1"/>
  <c r="AA476" i="25"/>
  <c r="AB319" i="25"/>
  <c r="AA579" i="25"/>
  <c r="AB422" i="25"/>
  <c r="AA550" i="25"/>
  <c r="AB393" i="25"/>
  <c r="AC544" i="25"/>
  <c r="AD387" i="25"/>
  <c r="AD544" i="25" s="1"/>
  <c r="AA469" i="25"/>
  <c r="AB312" i="25"/>
  <c r="AA509" i="25"/>
  <c r="AB352" i="25"/>
  <c r="AB518" i="25"/>
  <c r="AC361" i="25"/>
  <c r="AB541" i="25"/>
  <c r="AC384" i="25"/>
  <c r="AA511" i="25"/>
  <c r="AB354" i="25"/>
  <c r="AA395" i="25"/>
  <c r="AA552" i="25" s="1"/>
  <c r="S275" i="11"/>
  <c r="AC325" i="25" l="1"/>
  <c r="AB482" i="25"/>
  <c r="AB306" i="25"/>
  <c r="AB333" i="25" s="1"/>
  <c r="AB490" i="25" s="1"/>
  <c r="AA463" i="25"/>
  <c r="AB457" i="25"/>
  <c r="AB614" i="25" s="1"/>
  <c r="AB426" i="25"/>
  <c r="AB583" i="25" s="1"/>
  <c r="AB364" i="25"/>
  <c r="AB521" i="25" s="1"/>
  <c r="AC518" i="25"/>
  <c r="AD361" i="25"/>
  <c r="AD518" i="25" s="1"/>
  <c r="AB469" i="25"/>
  <c r="AC312" i="25"/>
  <c r="AB550" i="25"/>
  <c r="AC393" i="25"/>
  <c r="AD336" i="25"/>
  <c r="AC541" i="25"/>
  <c r="AD384" i="25"/>
  <c r="AD541" i="25" s="1"/>
  <c r="AB509" i="25"/>
  <c r="AC352" i="25"/>
  <c r="AB579" i="25"/>
  <c r="AC422" i="25"/>
  <c r="AD305" i="25"/>
  <c r="AB511" i="25"/>
  <c r="AC354" i="25"/>
  <c r="AB476" i="25"/>
  <c r="AC319" i="25"/>
  <c r="AB599" i="25"/>
  <c r="AC442" i="25"/>
  <c r="AB474" i="25"/>
  <c r="AC317" i="25"/>
  <c r="AB570" i="25"/>
  <c r="AC413" i="25"/>
  <c r="AB499" i="25"/>
  <c r="AC342" i="25"/>
  <c r="AB608" i="25"/>
  <c r="AC451" i="25"/>
  <c r="AB556" i="25"/>
  <c r="AC399" i="25"/>
  <c r="AB577" i="25"/>
  <c r="AC420" i="25"/>
  <c r="AB612" i="25"/>
  <c r="AC455" i="25"/>
  <c r="AB574" i="25"/>
  <c r="AC417" i="25"/>
  <c r="AC525" i="25"/>
  <c r="AD368" i="25"/>
  <c r="AD525" i="25" s="1"/>
  <c r="AC497" i="25"/>
  <c r="AD340" i="25"/>
  <c r="AD497" i="25" s="1"/>
  <c r="AB501" i="25"/>
  <c r="AC344" i="25"/>
  <c r="AB547" i="25"/>
  <c r="AC390" i="25"/>
  <c r="AC594" i="25"/>
  <c r="AD437" i="25"/>
  <c r="AD594" i="25" s="1"/>
  <c r="AB567" i="25"/>
  <c r="AC410" i="25"/>
  <c r="AC487" i="25"/>
  <c r="AD330" i="25"/>
  <c r="AD487" i="25" s="1"/>
  <c r="AB560" i="25"/>
  <c r="AC403" i="25"/>
  <c r="AB611" i="25"/>
  <c r="AC454" i="25"/>
  <c r="AC475" i="25"/>
  <c r="AD318" i="25"/>
  <c r="AD475" i="25" s="1"/>
  <c r="AB468" i="25"/>
  <c r="AC311" i="25"/>
  <c r="AB604" i="25"/>
  <c r="AC447" i="25"/>
  <c r="AB472" i="25"/>
  <c r="AC315" i="25"/>
  <c r="AB494" i="25"/>
  <c r="AC337" i="25"/>
  <c r="AC483" i="25"/>
  <c r="AD326" i="25"/>
  <c r="AD483" i="25" s="1"/>
  <c r="AB464" i="25"/>
  <c r="AC307" i="25"/>
  <c r="AB581" i="25"/>
  <c r="AC424" i="25"/>
  <c r="AB473" i="25"/>
  <c r="AC316" i="25"/>
  <c r="AB573" i="25"/>
  <c r="AC416" i="25"/>
  <c r="AB538" i="25"/>
  <c r="AC381" i="25"/>
  <c r="AB481" i="25"/>
  <c r="AC324" i="25"/>
  <c r="AB610" i="25"/>
  <c r="AC453" i="25"/>
  <c r="AC606" i="25"/>
  <c r="AD449" i="25"/>
  <c r="AD606" i="25" s="1"/>
  <c r="AB539" i="25"/>
  <c r="AC382" i="25"/>
  <c r="AB607" i="25"/>
  <c r="AC450" i="25"/>
  <c r="AB465" i="25"/>
  <c r="AC308" i="25"/>
  <c r="AB505" i="25"/>
  <c r="AC348" i="25"/>
  <c r="AB513" i="25"/>
  <c r="AC356" i="25"/>
  <c r="AB595" i="25"/>
  <c r="AC438" i="25"/>
  <c r="AC576" i="25"/>
  <c r="AD419" i="25"/>
  <c r="AD576" i="25" s="1"/>
  <c r="AC537" i="25"/>
  <c r="AD380" i="25"/>
  <c r="AD537" i="25" s="1"/>
  <c r="AB477" i="25"/>
  <c r="AC320" i="25"/>
  <c r="AB542" i="25"/>
  <c r="AC385" i="25"/>
  <c r="AB601" i="25"/>
  <c r="AC444" i="25"/>
  <c r="AB582" i="25"/>
  <c r="AC425" i="25"/>
  <c r="AB535" i="25"/>
  <c r="AC378" i="25"/>
  <c r="AB508" i="25"/>
  <c r="AC351" i="25"/>
  <c r="AB564" i="25"/>
  <c r="AC407" i="25"/>
  <c r="AB520" i="25"/>
  <c r="AC363" i="25"/>
  <c r="AB589" i="25"/>
  <c r="AC432" i="25"/>
  <c r="AB596" i="25"/>
  <c r="AC439" i="25"/>
  <c r="AB551" i="25"/>
  <c r="AC394" i="25"/>
  <c r="AC507" i="25"/>
  <c r="AD350" i="25"/>
  <c r="AD507" i="25" s="1"/>
  <c r="AB489" i="25"/>
  <c r="AC332" i="25"/>
  <c r="AB597" i="25"/>
  <c r="AC440" i="25"/>
  <c r="AB593" i="25"/>
  <c r="AC436" i="25"/>
  <c r="AD429" i="25"/>
  <c r="AB516" i="25"/>
  <c r="AC359" i="25"/>
  <c r="AC510" i="25"/>
  <c r="AD353" i="25"/>
  <c r="AD510" i="25" s="1"/>
  <c r="AB504" i="25"/>
  <c r="AC347" i="25"/>
  <c r="AB484" i="25"/>
  <c r="AC327" i="25"/>
  <c r="AB519" i="25"/>
  <c r="AC362" i="25"/>
  <c r="AC559" i="25"/>
  <c r="AD402" i="25"/>
  <c r="AD559" i="25" s="1"/>
  <c r="AB488" i="25"/>
  <c r="AC331" i="25"/>
  <c r="AB557" i="25"/>
  <c r="AC400" i="25"/>
  <c r="AC502" i="25"/>
  <c r="AD345" i="25"/>
  <c r="AD502" i="25" s="1"/>
  <c r="AC590" i="25"/>
  <c r="AD433" i="25"/>
  <c r="AD590" i="25" s="1"/>
  <c r="AB512" i="25"/>
  <c r="AC355" i="25"/>
  <c r="AC602" i="25"/>
  <c r="AD445" i="25"/>
  <c r="AD602" i="25" s="1"/>
  <c r="AB587" i="25"/>
  <c r="AC430" i="25"/>
  <c r="AC506" i="25"/>
  <c r="AD349" i="25"/>
  <c r="AD506" i="25" s="1"/>
  <c r="AC479" i="25"/>
  <c r="AD322" i="25"/>
  <c r="AD479" i="25" s="1"/>
  <c r="AB527" i="25"/>
  <c r="AC370" i="25"/>
  <c r="AB575" i="25"/>
  <c r="AC418" i="25"/>
  <c r="AC549" i="25"/>
  <c r="AD392" i="25"/>
  <c r="AD549" i="25" s="1"/>
  <c r="AB466" i="25"/>
  <c r="AC309" i="25"/>
  <c r="AC514" i="25"/>
  <c r="AD357" i="25"/>
  <c r="AD514" i="25" s="1"/>
  <c r="AB500" i="25"/>
  <c r="AC343" i="25"/>
  <c r="AB569" i="25"/>
  <c r="AC412" i="25"/>
  <c r="AB530" i="25"/>
  <c r="AC373" i="25"/>
  <c r="AB600" i="25"/>
  <c r="AC443" i="25"/>
  <c r="AB592" i="25"/>
  <c r="AC435" i="25"/>
  <c r="AC580" i="25"/>
  <c r="AD423" i="25"/>
  <c r="AD580" i="25" s="1"/>
  <c r="AB495" i="25"/>
  <c r="AC338" i="25"/>
  <c r="AC613" i="25"/>
  <c r="AD456" i="25"/>
  <c r="AD613" i="25" s="1"/>
  <c r="AC471" i="25"/>
  <c r="AD314" i="25"/>
  <c r="AD471" i="25" s="1"/>
  <c r="AC529" i="25"/>
  <c r="AD372" i="25"/>
  <c r="AD529" i="25" s="1"/>
  <c r="AC568" i="25"/>
  <c r="AD411" i="25"/>
  <c r="AD568" i="25" s="1"/>
  <c r="AB561" i="25"/>
  <c r="AC404" i="25"/>
  <c r="AB470" i="25"/>
  <c r="AC313" i="25"/>
  <c r="AB480" i="25"/>
  <c r="AC323" i="25"/>
  <c r="AB588" i="25"/>
  <c r="AC431" i="25"/>
  <c r="AB485" i="25"/>
  <c r="AC328" i="25"/>
  <c r="AC467" i="25"/>
  <c r="AD310" i="25"/>
  <c r="AD467" i="25" s="1"/>
  <c r="AB498" i="25"/>
  <c r="AC341" i="25"/>
  <c r="AB503" i="25"/>
  <c r="AC346" i="25"/>
  <c r="AC545" i="25"/>
  <c r="AD388" i="25"/>
  <c r="AD545" i="25" s="1"/>
  <c r="AC563" i="25"/>
  <c r="AD406" i="25"/>
  <c r="AD563" i="25" s="1"/>
  <c r="AB571" i="25"/>
  <c r="AC414" i="25"/>
  <c r="AB543" i="25"/>
  <c r="AC386" i="25"/>
  <c r="AC598" i="25"/>
  <c r="AD441" i="25"/>
  <c r="AD598" i="25" s="1"/>
  <c r="AB534" i="25"/>
  <c r="AC377" i="25"/>
  <c r="AB578" i="25"/>
  <c r="AC421" i="25"/>
  <c r="AB591" i="25"/>
  <c r="AC434" i="25"/>
  <c r="AC515" i="25"/>
  <c r="AD358" i="25"/>
  <c r="AD515" i="25" s="1"/>
  <c r="AC533" i="25"/>
  <c r="AD376" i="25"/>
  <c r="AD533" i="25" s="1"/>
  <c r="AB531" i="25"/>
  <c r="AC374" i="25"/>
  <c r="AB546" i="25"/>
  <c r="AC389" i="25"/>
  <c r="AC572" i="25"/>
  <c r="AD415" i="25"/>
  <c r="AD572" i="25" s="1"/>
  <c r="AD398" i="25"/>
  <c r="AB603" i="25"/>
  <c r="AC446" i="25"/>
  <c r="AB526" i="25"/>
  <c r="AC369" i="25"/>
  <c r="AB517" i="25"/>
  <c r="AC360" i="25"/>
  <c r="AB565" i="25"/>
  <c r="AC408" i="25"/>
  <c r="AB395" i="25"/>
  <c r="AB552" i="25" s="1"/>
  <c r="C65" i="15"/>
  <c r="Q1" i="13"/>
  <c r="AD325" i="25" l="1"/>
  <c r="AD482" i="25" s="1"/>
  <c r="AC482" i="25"/>
  <c r="AB463" i="25"/>
  <c r="AC306" i="25"/>
  <c r="AC333" i="25" s="1"/>
  <c r="AC490" i="25" s="1"/>
  <c r="AC480" i="25"/>
  <c r="AD323" i="25"/>
  <c r="AD480" i="25" s="1"/>
  <c r="AC600" i="25"/>
  <c r="AD443" i="25"/>
  <c r="AD600" i="25" s="1"/>
  <c r="AC466" i="25"/>
  <c r="AD309" i="25"/>
  <c r="AD466" i="25" s="1"/>
  <c r="AC504" i="25"/>
  <c r="AD347" i="25"/>
  <c r="AD504" i="25" s="1"/>
  <c r="AC489" i="25"/>
  <c r="AD332" i="25"/>
  <c r="AD489" i="25" s="1"/>
  <c r="AC589" i="25"/>
  <c r="AD432" i="25"/>
  <c r="AD589" i="25" s="1"/>
  <c r="AC601" i="25"/>
  <c r="AD444" i="25"/>
  <c r="AD601" i="25" s="1"/>
  <c r="AD356" i="25"/>
  <c r="AD513" i="25" s="1"/>
  <c r="AC513" i="25"/>
  <c r="AC610" i="25"/>
  <c r="AD453" i="25"/>
  <c r="AD610" i="25" s="1"/>
  <c r="AC494" i="25"/>
  <c r="AD337" i="25"/>
  <c r="AD494" i="25" s="1"/>
  <c r="AC560" i="25"/>
  <c r="AD403" i="25"/>
  <c r="AD560" i="25" s="1"/>
  <c r="AC547" i="25"/>
  <c r="AD390" i="25"/>
  <c r="AD547" i="25" s="1"/>
  <c r="AC476" i="25"/>
  <c r="AD319" i="25"/>
  <c r="AD476" i="25" s="1"/>
  <c r="AC364" i="25"/>
  <c r="AC521" i="25" s="1"/>
  <c r="AC608" i="25"/>
  <c r="AD451" i="25"/>
  <c r="AD608" i="25" s="1"/>
  <c r="AC570" i="25"/>
  <c r="AD413" i="25"/>
  <c r="AD570" i="25" s="1"/>
  <c r="AC599" i="25"/>
  <c r="AD442" i="25"/>
  <c r="AD599" i="25" s="1"/>
  <c r="AC517" i="25"/>
  <c r="AD360" i="25"/>
  <c r="AD517" i="25" s="1"/>
  <c r="AC603" i="25"/>
  <c r="AD446" i="25"/>
  <c r="AD603" i="25" s="1"/>
  <c r="AC531" i="25"/>
  <c r="AD374" i="25"/>
  <c r="AD531" i="25" s="1"/>
  <c r="AC578" i="25"/>
  <c r="AD421" i="25"/>
  <c r="AD578" i="25" s="1"/>
  <c r="AC571" i="25"/>
  <c r="AD414" i="25"/>
  <c r="AD571" i="25" s="1"/>
  <c r="AC485" i="25"/>
  <c r="AD328" i="25"/>
  <c r="AD485" i="25" s="1"/>
  <c r="AC575" i="25"/>
  <c r="AD418" i="25"/>
  <c r="AD575" i="25" s="1"/>
  <c r="AC587" i="25"/>
  <c r="AD430" i="25"/>
  <c r="AD587" i="25" s="1"/>
  <c r="AC488" i="25"/>
  <c r="AD331" i="25"/>
  <c r="AD488" i="25" s="1"/>
  <c r="AC516" i="25"/>
  <c r="AD359" i="25"/>
  <c r="AD516" i="25" s="1"/>
  <c r="AC551" i="25"/>
  <c r="AD394" i="25"/>
  <c r="AD551" i="25" s="1"/>
  <c r="AC535" i="25"/>
  <c r="AD378" i="25"/>
  <c r="AD535" i="25" s="1"/>
  <c r="AC477" i="25"/>
  <c r="AD320" i="25"/>
  <c r="AD477" i="25" s="1"/>
  <c r="AC465" i="25"/>
  <c r="AD308" i="25"/>
  <c r="AD465" i="25" s="1"/>
  <c r="AC473" i="25"/>
  <c r="AD316" i="25"/>
  <c r="AD473" i="25" s="1"/>
  <c r="AC567" i="25"/>
  <c r="AD410" i="25"/>
  <c r="AD567" i="25" s="1"/>
  <c r="AC574" i="25"/>
  <c r="AD417" i="25"/>
  <c r="AD574" i="25" s="1"/>
  <c r="AC469" i="25"/>
  <c r="AD312" i="25"/>
  <c r="AD469" i="25" s="1"/>
  <c r="AC565" i="25"/>
  <c r="AD408" i="25"/>
  <c r="AD565" i="25" s="1"/>
  <c r="AC526" i="25"/>
  <c r="AD369" i="25"/>
  <c r="AD526" i="25" s="1"/>
  <c r="AC395" i="25"/>
  <c r="AC552" i="25" s="1"/>
  <c r="AC546" i="25"/>
  <c r="AD389" i="25"/>
  <c r="AD546" i="25" s="1"/>
  <c r="AC591" i="25"/>
  <c r="AD434" i="25"/>
  <c r="AD591" i="25" s="1"/>
  <c r="AC534" i="25"/>
  <c r="AD377" i="25"/>
  <c r="AD534" i="25" s="1"/>
  <c r="AC543" i="25"/>
  <c r="AD386" i="25"/>
  <c r="AD543" i="25" s="1"/>
  <c r="AC503" i="25"/>
  <c r="AD346" i="25"/>
  <c r="AD503" i="25" s="1"/>
  <c r="AC588" i="25"/>
  <c r="AD431" i="25"/>
  <c r="AD588" i="25" s="1"/>
  <c r="AC470" i="25"/>
  <c r="AD313" i="25"/>
  <c r="AD470" i="25" s="1"/>
  <c r="AC495" i="25"/>
  <c r="AD338" i="25"/>
  <c r="AD495" i="25" s="1"/>
  <c r="AC592" i="25"/>
  <c r="AD435" i="25"/>
  <c r="AD592" i="25" s="1"/>
  <c r="AC530" i="25"/>
  <c r="AD373" i="25"/>
  <c r="AD530" i="25" s="1"/>
  <c r="AC500" i="25"/>
  <c r="AD343" i="25"/>
  <c r="AD500" i="25" s="1"/>
  <c r="AC527" i="25"/>
  <c r="AD370" i="25"/>
  <c r="AD527" i="25" s="1"/>
  <c r="AC557" i="25"/>
  <c r="AD400" i="25"/>
  <c r="AD557" i="25" s="1"/>
  <c r="AC484" i="25"/>
  <c r="AD327" i="25"/>
  <c r="AD484" i="25" s="1"/>
  <c r="AC597" i="25"/>
  <c r="AD440" i="25"/>
  <c r="AD597" i="25" s="1"/>
  <c r="AC596" i="25"/>
  <c r="AD439" i="25"/>
  <c r="AD596" i="25" s="1"/>
  <c r="AC520" i="25"/>
  <c r="AD363" i="25"/>
  <c r="AD520" i="25" s="1"/>
  <c r="AC508" i="25"/>
  <c r="AD351" i="25"/>
  <c r="AD508" i="25" s="1"/>
  <c r="AC582" i="25"/>
  <c r="AD425" i="25"/>
  <c r="AD582" i="25" s="1"/>
  <c r="AC542" i="25"/>
  <c r="AD385" i="25"/>
  <c r="AD542" i="25" s="1"/>
  <c r="AC595" i="25"/>
  <c r="AD438" i="25"/>
  <c r="AD595" i="25" s="1"/>
  <c r="AC505" i="25"/>
  <c r="AD348" i="25"/>
  <c r="AD505" i="25" s="1"/>
  <c r="AC607" i="25"/>
  <c r="AD450" i="25"/>
  <c r="AD607" i="25" s="1"/>
  <c r="AC481" i="25"/>
  <c r="AD324" i="25"/>
  <c r="AD481" i="25" s="1"/>
  <c r="AC573" i="25"/>
  <c r="AD416" i="25"/>
  <c r="AD573" i="25" s="1"/>
  <c r="AC581" i="25"/>
  <c r="AD424" i="25"/>
  <c r="AD581" i="25" s="1"/>
  <c r="AC472" i="25"/>
  <c r="AD315" i="25"/>
  <c r="AD472" i="25" s="1"/>
  <c r="AC468" i="25"/>
  <c r="AD311" i="25"/>
  <c r="AD468" i="25" s="1"/>
  <c r="AC611" i="25"/>
  <c r="AD454" i="25"/>
  <c r="AD611" i="25" s="1"/>
  <c r="AC501" i="25"/>
  <c r="AD344" i="25"/>
  <c r="AD501" i="25" s="1"/>
  <c r="AC612" i="25"/>
  <c r="AD455" i="25"/>
  <c r="AD612" i="25" s="1"/>
  <c r="AC556" i="25"/>
  <c r="AD399" i="25"/>
  <c r="AD556" i="25" s="1"/>
  <c r="AC511" i="25"/>
  <c r="AD354" i="25"/>
  <c r="AD511" i="25" s="1"/>
  <c r="AC579" i="25"/>
  <c r="AD422" i="25"/>
  <c r="AD579" i="25" s="1"/>
  <c r="AC550" i="25"/>
  <c r="AD393" i="25"/>
  <c r="AD550" i="25" s="1"/>
  <c r="AC498" i="25"/>
  <c r="AD341" i="25"/>
  <c r="AD498" i="25" s="1"/>
  <c r="AC561" i="25"/>
  <c r="AD404" i="25"/>
  <c r="AD561" i="25" s="1"/>
  <c r="AC569" i="25"/>
  <c r="AD412" i="25"/>
  <c r="AD569" i="25" s="1"/>
  <c r="AC512" i="25"/>
  <c r="AD355" i="25"/>
  <c r="AD512" i="25" s="1"/>
  <c r="AC519" i="25"/>
  <c r="AD362" i="25"/>
  <c r="AD519" i="25" s="1"/>
  <c r="AC593" i="25"/>
  <c r="AD436" i="25"/>
  <c r="AD593" i="25" s="1"/>
  <c r="AC564" i="25"/>
  <c r="AD407" i="25"/>
  <c r="AD564" i="25" s="1"/>
  <c r="AC539" i="25"/>
  <c r="AD382" i="25"/>
  <c r="AD539" i="25" s="1"/>
  <c r="AC538" i="25"/>
  <c r="AD381" i="25"/>
  <c r="AD538" i="25" s="1"/>
  <c r="AC464" i="25"/>
  <c r="AD307" i="25"/>
  <c r="AD464" i="25" s="1"/>
  <c r="AC604" i="25"/>
  <c r="AD447" i="25"/>
  <c r="AD604" i="25" s="1"/>
  <c r="AC577" i="25"/>
  <c r="AD420" i="25"/>
  <c r="AD577" i="25" s="1"/>
  <c r="AC509" i="25"/>
  <c r="AD352" i="25"/>
  <c r="AD509" i="25" s="1"/>
  <c r="AC426" i="25"/>
  <c r="AC583" i="25" s="1"/>
  <c r="AC457" i="25"/>
  <c r="AC614" i="25" s="1"/>
  <c r="AC499" i="25"/>
  <c r="AD342" i="25"/>
  <c r="AD499" i="25" s="1"/>
  <c r="AC474" i="25"/>
  <c r="AD317" i="25"/>
  <c r="AD474" i="25" s="1"/>
  <c r="AC463" i="25" l="1"/>
  <c r="AD306" i="25"/>
  <c r="AD463" i="25" s="1"/>
  <c r="AD364" i="25"/>
  <c r="AD521" i="25" s="1"/>
  <c r="AD457" i="25"/>
  <c r="AD614" i="25" s="1"/>
  <c r="AD395" i="25"/>
  <c r="AD552" i="25" s="1"/>
  <c r="AD426" i="25"/>
  <c r="AD583" i="25" s="1"/>
  <c r="BE107" i="13"/>
  <c r="BD107" i="13"/>
  <c r="BC107" i="13"/>
  <c r="BB107" i="13"/>
  <c r="BA107" i="13"/>
  <c r="AZ107" i="13"/>
  <c r="AY107" i="13"/>
  <c r="O493" i="24"/>
  <c r="AD211" i="24"/>
  <c r="AC211" i="24"/>
  <c r="AB211" i="24"/>
  <c r="AA211" i="24"/>
  <c r="Z211" i="24"/>
  <c r="Y211" i="24"/>
  <c r="X211" i="24"/>
  <c r="W211" i="24"/>
  <c r="V211" i="24"/>
  <c r="U211" i="24"/>
  <c r="T211" i="24"/>
  <c r="S211" i="24"/>
  <c r="AE210" i="24"/>
  <c r="AE209" i="24"/>
  <c r="AE208" i="24"/>
  <c r="AE207" i="24"/>
  <c r="AE206" i="24"/>
  <c r="AE205" i="24"/>
  <c r="AE204" i="24"/>
  <c r="AE203" i="24"/>
  <c r="AE202" i="24"/>
  <c r="AE201" i="24"/>
  <c r="AE200" i="24"/>
  <c r="AE199" i="24"/>
  <c r="AE198" i="24"/>
  <c r="AE197" i="24"/>
  <c r="AE196" i="24"/>
  <c r="AE195" i="24"/>
  <c r="AE194" i="24"/>
  <c r="AE193" i="24"/>
  <c r="AE192" i="24"/>
  <c r="AE191" i="24"/>
  <c r="AE190" i="24"/>
  <c r="AE189" i="24"/>
  <c r="AE188" i="24"/>
  <c r="AE187" i="24"/>
  <c r="AE186" i="24"/>
  <c r="AE185" i="24"/>
  <c r="AE184" i="24"/>
  <c r="AE183" i="24"/>
  <c r="AX107" i="13" l="1"/>
  <c r="AW107" i="13"/>
  <c r="AU107" i="13"/>
  <c r="AD333" i="25"/>
  <c r="AD490" i="25" s="1"/>
  <c r="AE211" i="24"/>
  <c r="X242" i="24"/>
  <c r="AB242" i="24"/>
  <c r="V59" i="24"/>
  <c r="BU180" i="24"/>
  <c r="AR211" i="24"/>
  <c r="Z59" i="24"/>
  <c r="AJ211" i="24"/>
  <c r="W242" i="24"/>
  <c r="AA242" i="24"/>
  <c r="BS180" i="24"/>
  <c r="BX180" i="24"/>
  <c r="AM211" i="24"/>
  <c r="AO211" i="24"/>
  <c r="W89" i="24"/>
  <c r="AA89" i="24"/>
  <c r="AN211" i="24"/>
  <c r="AS211" i="24"/>
  <c r="BT180" i="24"/>
  <c r="BY180" i="24"/>
  <c r="Y59" i="24"/>
  <c r="AC59" i="24"/>
  <c r="Y89" i="24"/>
  <c r="AC89" i="24"/>
  <c r="AA29" i="24"/>
  <c r="AL211" i="24"/>
  <c r="BR180" i="24"/>
  <c r="T242" i="24"/>
  <c r="V89" i="24"/>
  <c r="Z89" i="24"/>
  <c r="BV180" i="24"/>
  <c r="AP211" i="24"/>
  <c r="Y242" i="24"/>
  <c r="AC242" i="24"/>
  <c r="U29" i="24"/>
  <c r="AC29" i="24"/>
  <c r="V29" i="24"/>
  <c r="Z29" i="24"/>
  <c r="X59" i="24"/>
  <c r="AB59" i="24"/>
  <c r="X89" i="24"/>
  <c r="AB89" i="24"/>
  <c r="W59" i="24"/>
  <c r="AA59" i="24"/>
  <c r="T59" i="24"/>
  <c r="T89" i="24"/>
  <c r="V242" i="24"/>
  <c r="Z242" i="24"/>
  <c r="AD242" i="24"/>
  <c r="W29" i="24"/>
  <c r="X29" i="24"/>
  <c r="AB29" i="24"/>
  <c r="AD29" i="24"/>
  <c r="Y29" i="24"/>
  <c r="BW180" i="24"/>
  <c r="AQ211" i="24"/>
  <c r="DW81" i="13" l="1"/>
  <c r="DR81" i="13"/>
  <c r="DW52" i="13"/>
  <c r="DR52" i="13"/>
  <c r="DW25" i="13"/>
  <c r="DR25" i="13"/>
  <c r="DW1" i="13"/>
  <c r="DR1" i="13"/>
  <c r="DH1" i="13"/>
  <c r="DC1" i="13"/>
  <c r="AA241" i="21"/>
  <c r="AA240" i="21"/>
  <c r="AA239" i="21"/>
  <c r="AA238" i="21"/>
  <c r="AA237" i="21"/>
  <c r="AA236" i="21"/>
  <c r="AA235" i="21"/>
  <c r="AA234" i="21"/>
  <c r="AA233" i="21"/>
  <c r="AA232" i="21"/>
  <c r="AA231" i="21"/>
  <c r="AA230" i="21"/>
  <c r="AA229" i="21"/>
  <c r="AA228" i="21"/>
  <c r="AA227" i="21"/>
  <c r="AA226" i="21"/>
  <c r="AA225" i="21"/>
  <c r="AA224" i="21"/>
  <c r="AA223" i="21"/>
  <c r="AA222" i="21"/>
  <c r="AA221" i="21"/>
  <c r="AA220" i="21"/>
  <c r="AA219" i="21"/>
  <c r="AA218" i="21"/>
  <c r="AA217" i="21"/>
  <c r="AA216" i="21"/>
  <c r="AA215" i="21"/>
  <c r="AA214" i="21"/>
  <c r="AA149" i="21"/>
  <c r="AA148" i="21"/>
  <c r="AA147" i="21"/>
  <c r="AA146" i="21"/>
  <c r="AA145" i="21"/>
  <c r="AA144" i="21"/>
  <c r="AA143" i="21"/>
  <c r="AA142" i="21"/>
  <c r="AA141" i="21"/>
  <c r="AA140" i="21"/>
  <c r="AA139" i="21"/>
  <c r="AA138" i="21"/>
  <c r="AA137" i="21"/>
  <c r="AA136" i="21"/>
  <c r="AA135" i="21"/>
  <c r="AA134" i="21"/>
  <c r="AA133" i="21"/>
  <c r="AA132" i="21"/>
  <c r="AA131" i="21"/>
  <c r="AA130" i="21"/>
  <c r="AA129" i="21"/>
  <c r="AA128" i="21"/>
  <c r="AA127" i="21"/>
  <c r="AA126" i="21"/>
  <c r="AA125" i="21"/>
  <c r="AA124" i="21"/>
  <c r="AA123" i="21"/>
  <c r="AA122" i="21"/>
  <c r="AA119" i="21"/>
  <c r="AA118" i="21"/>
  <c r="AA117" i="21"/>
  <c r="AA116" i="21"/>
  <c r="AA115" i="21"/>
  <c r="AA114" i="21"/>
  <c r="AA113" i="21"/>
  <c r="AA112" i="21"/>
  <c r="AA111" i="21"/>
  <c r="AA110" i="21"/>
  <c r="AA109" i="21"/>
  <c r="AA108" i="21"/>
  <c r="AA107" i="21"/>
  <c r="AA106" i="21"/>
  <c r="AA105" i="21"/>
  <c r="AA104" i="21"/>
  <c r="AA103" i="21"/>
  <c r="AA102" i="21"/>
  <c r="AA101" i="21"/>
  <c r="AA100" i="21"/>
  <c r="AA99" i="21"/>
  <c r="AA98" i="21"/>
  <c r="AA97" i="21"/>
  <c r="AA96" i="21"/>
  <c r="AA95" i="21"/>
  <c r="AA94" i="21"/>
  <c r="AA93" i="21"/>
  <c r="AA92" i="21"/>
  <c r="AA88" i="21"/>
  <c r="AA87" i="21"/>
  <c r="AA86" i="21"/>
  <c r="AA85" i="21"/>
  <c r="AA84" i="21"/>
  <c r="AA83" i="21"/>
  <c r="AA82" i="21"/>
  <c r="AA81" i="21"/>
  <c r="AA80" i="21"/>
  <c r="AA79" i="21"/>
  <c r="AA78" i="21"/>
  <c r="AA77" i="21"/>
  <c r="AA76" i="21"/>
  <c r="AA75" i="21"/>
  <c r="AA74" i="21"/>
  <c r="AA73" i="21"/>
  <c r="AA72" i="21"/>
  <c r="AA71" i="21"/>
  <c r="AA70" i="21"/>
  <c r="AA69" i="21"/>
  <c r="AA68" i="21"/>
  <c r="AA67" i="21"/>
  <c r="AA66" i="21"/>
  <c r="AA65" i="21"/>
  <c r="AA64" i="21"/>
  <c r="AA63" i="21"/>
  <c r="AA62" i="21"/>
  <c r="AA58" i="21"/>
  <c r="AA57" i="21"/>
  <c r="AA56" i="21"/>
  <c r="AA55" i="21"/>
  <c r="AA54" i="21"/>
  <c r="AA53" i="21"/>
  <c r="AA52" i="21"/>
  <c r="AA51" i="21"/>
  <c r="AA50" i="21"/>
  <c r="AA49" i="21"/>
  <c r="AA48" i="21"/>
  <c r="AA47" i="21"/>
  <c r="AA46" i="21"/>
  <c r="AA45" i="21"/>
  <c r="AA44" i="21"/>
  <c r="AA43" i="21"/>
  <c r="AA42" i="21"/>
  <c r="AA41" i="21"/>
  <c r="AA40" i="21"/>
  <c r="AA39" i="21"/>
  <c r="AA38" i="21"/>
  <c r="AA37" i="21"/>
  <c r="AA36" i="21"/>
  <c r="AA35" i="21"/>
  <c r="AA34" i="21"/>
  <c r="AA33" i="21"/>
  <c r="AA32" i="21"/>
  <c r="AA28" i="21"/>
  <c r="AA27" i="21"/>
  <c r="AA26" i="21"/>
  <c r="AA25" i="21"/>
  <c r="AA24" i="21"/>
  <c r="AA23" i="21"/>
  <c r="AA22" i="21"/>
  <c r="AA21" i="21"/>
  <c r="AA20" i="21"/>
  <c r="AA19" i="21"/>
  <c r="AA18" i="21"/>
  <c r="AA17" i="21"/>
  <c r="AA16" i="21"/>
  <c r="AA15" i="21"/>
  <c r="AA14" i="21"/>
  <c r="AA13" i="21"/>
  <c r="AA12" i="21"/>
  <c r="AA11" i="21"/>
  <c r="AA10" i="21"/>
  <c r="AA9" i="21"/>
  <c r="AA8" i="21"/>
  <c r="AA7" i="21"/>
  <c r="AA6" i="21"/>
  <c r="AA5" i="21"/>
  <c r="AA4" i="21"/>
  <c r="AA3" i="21"/>
  <c r="AA2" i="21"/>
  <c r="AA242" i="21" l="1"/>
  <c r="S394" i="12" l="1"/>
  <c r="S393" i="12"/>
  <c r="S392" i="12"/>
  <c r="S390" i="12"/>
  <c r="S389" i="12"/>
  <c r="S388" i="12"/>
  <c r="S387" i="12"/>
  <c r="S386" i="12"/>
  <c r="S385" i="12"/>
  <c r="S384" i="12"/>
  <c r="S383" i="12"/>
  <c r="S382" i="12"/>
  <c r="S380" i="12"/>
  <c r="S379" i="12"/>
  <c r="S378" i="12"/>
  <c r="S377" i="12"/>
  <c r="S376" i="12"/>
  <c r="S375" i="12"/>
  <c r="S373" i="12"/>
  <c r="S372" i="12"/>
  <c r="S371" i="12"/>
  <c r="M395" i="12"/>
  <c r="I395" i="12"/>
  <c r="H395" i="12"/>
  <c r="E395" i="12"/>
  <c r="S367" i="12"/>
  <c r="N457" i="7"/>
  <c r="M457" i="7"/>
  <c r="L457" i="7"/>
  <c r="K457" i="7"/>
  <c r="J457" i="7"/>
  <c r="I457" i="7"/>
  <c r="H457" i="7"/>
  <c r="G457" i="7"/>
  <c r="F457" i="7"/>
  <c r="E457" i="7"/>
  <c r="D457" i="7"/>
  <c r="C457" i="7"/>
  <c r="S456" i="7"/>
  <c r="O456" i="7"/>
  <c r="S455" i="7"/>
  <c r="O455" i="7"/>
  <c r="S454" i="7"/>
  <c r="O454" i="7"/>
  <c r="S453" i="7"/>
  <c r="T453" i="7" s="1"/>
  <c r="O453" i="7"/>
  <c r="S452" i="7"/>
  <c r="O452" i="7"/>
  <c r="S451" i="7"/>
  <c r="O451" i="7"/>
  <c r="S450" i="7"/>
  <c r="O450" i="7"/>
  <c r="S449" i="7"/>
  <c r="O449" i="7"/>
  <c r="S448" i="7"/>
  <c r="O448" i="7"/>
  <c r="S447" i="7"/>
  <c r="O447" i="7"/>
  <c r="S446" i="7"/>
  <c r="O446" i="7"/>
  <c r="S445" i="7"/>
  <c r="O445" i="7"/>
  <c r="S444" i="7"/>
  <c r="O444" i="7"/>
  <c r="S443" i="7"/>
  <c r="O443" i="7"/>
  <c r="S442" i="7"/>
  <c r="O442" i="7"/>
  <c r="S441" i="7"/>
  <c r="O441" i="7"/>
  <c r="S440" i="7"/>
  <c r="O440" i="7"/>
  <c r="S439" i="7"/>
  <c r="O439" i="7"/>
  <c r="S438" i="7"/>
  <c r="O438" i="7"/>
  <c r="S437" i="7"/>
  <c r="O437" i="7"/>
  <c r="S436" i="7"/>
  <c r="O436" i="7"/>
  <c r="S435" i="7"/>
  <c r="O435" i="7"/>
  <c r="S434" i="7"/>
  <c r="O434" i="7"/>
  <c r="S433" i="7"/>
  <c r="O433" i="7"/>
  <c r="S432" i="7"/>
  <c r="O432" i="7"/>
  <c r="S431" i="7"/>
  <c r="O431" i="7"/>
  <c r="S430" i="7"/>
  <c r="O430" i="7"/>
  <c r="S429" i="7"/>
  <c r="T429" i="7" s="1"/>
  <c r="O429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S425" i="7"/>
  <c r="O425" i="7"/>
  <c r="S424" i="7"/>
  <c r="O424" i="7"/>
  <c r="S423" i="7"/>
  <c r="O423" i="7"/>
  <c r="S422" i="7"/>
  <c r="O422" i="7"/>
  <c r="S421" i="7"/>
  <c r="O421" i="7"/>
  <c r="S420" i="7"/>
  <c r="O420" i="7"/>
  <c r="S419" i="7"/>
  <c r="O419" i="7"/>
  <c r="S418" i="7"/>
  <c r="O418" i="7"/>
  <c r="S417" i="7"/>
  <c r="O417" i="7"/>
  <c r="S416" i="7"/>
  <c r="O416" i="7"/>
  <c r="S415" i="7"/>
  <c r="O415" i="7"/>
  <c r="S414" i="7"/>
  <c r="O414" i="7"/>
  <c r="S413" i="7"/>
  <c r="O413" i="7"/>
  <c r="S412" i="7"/>
  <c r="O412" i="7"/>
  <c r="S411" i="7"/>
  <c r="O411" i="7"/>
  <c r="S410" i="7"/>
  <c r="O410" i="7"/>
  <c r="S409" i="7"/>
  <c r="O409" i="7"/>
  <c r="S408" i="7"/>
  <c r="O408" i="7"/>
  <c r="S407" i="7"/>
  <c r="O407" i="7"/>
  <c r="S406" i="7"/>
  <c r="O406" i="7"/>
  <c r="S405" i="7"/>
  <c r="O405" i="7"/>
  <c r="S404" i="7"/>
  <c r="O404" i="7"/>
  <c r="S403" i="7"/>
  <c r="O403" i="7"/>
  <c r="S402" i="7"/>
  <c r="O402" i="7"/>
  <c r="S401" i="7"/>
  <c r="O401" i="7"/>
  <c r="S400" i="7"/>
  <c r="O400" i="7"/>
  <c r="S399" i="7"/>
  <c r="O399" i="7"/>
  <c r="S398" i="7"/>
  <c r="T398" i="7" s="1"/>
  <c r="O398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S394" i="7"/>
  <c r="O394" i="7"/>
  <c r="S393" i="7"/>
  <c r="O393" i="7"/>
  <c r="S392" i="7"/>
  <c r="O392" i="7"/>
  <c r="S391" i="7"/>
  <c r="O391" i="7"/>
  <c r="S390" i="7"/>
  <c r="O390" i="7"/>
  <c r="S389" i="7"/>
  <c r="O389" i="7"/>
  <c r="S388" i="7"/>
  <c r="O388" i="7"/>
  <c r="S387" i="7"/>
  <c r="O387" i="7"/>
  <c r="S386" i="7"/>
  <c r="O386" i="7"/>
  <c r="S385" i="7"/>
  <c r="O385" i="7"/>
  <c r="S384" i="7"/>
  <c r="T384" i="7" s="1"/>
  <c r="O384" i="7"/>
  <c r="S383" i="7"/>
  <c r="O383" i="7"/>
  <c r="S382" i="7"/>
  <c r="O382" i="7"/>
  <c r="S381" i="7"/>
  <c r="O381" i="7"/>
  <c r="S380" i="7"/>
  <c r="O380" i="7"/>
  <c r="S379" i="7"/>
  <c r="O379" i="7"/>
  <c r="S378" i="7"/>
  <c r="O378" i="7"/>
  <c r="S377" i="7"/>
  <c r="O377" i="7"/>
  <c r="S376" i="7"/>
  <c r="O376" i="7"/>
  <c r="S375" i="7"/>
  <c r="O375" i="7"/>
  <c r="S374" i="7"/>
  <c r="O374" i="7"/>
  <c r="S373" i="7"/>
  <c r="O373" i="7"/>
  <c r="S372" i="7"/>
  <c r="O372" i="7"/>
  <c r="S371" i="7"/>
  <c r="O371" i="7"/>
  <c r="S370" i="7"/>
  <c r="O370" i="7"/>
  <c r="S369" i="7"/>
  <c r="O369" i="7"/>
  <c r="S368" i="7"/>
  <c r="O368" i="7"/>
  <c r="S367" i="7"/>
  <c r="T367" i="7" s="1"/>
  <c r="O367" i="7"/>
  <c r="N457" i="8"/>
  <c r="M457" i="8"/>
  <c r="L457" i="8"/>
  <c r="K457" i="8"/>
  <c r="J457" i="8"/>
  <c r="I457" i="8"/>
  <c r="H457" i="8"/>
  <c r="G457" i="8"/>
  <c r="F457" i="8"/>
  <c r="E457" i="8"/>
  <c r="D457" i="8"/>
  <c r="C457" i="8"/>
  <c r="S456" i="8"/>
  <c r="O456" i="8"/>
  <c r="S455" i="8"/>
  <c r="O455" i="8"/>
  <c r="S454" i="8"/>
  <c r="O454" i="8"/>
  <c r="S453" i="8"/>
  <c r="O453" i="8"/>
  <c r="S452" i="8"/>
  <c r="O452" i="8"/>
  <c r="S451" i="8"/>
  <c r="O451" i="8"/>
  <c r="S450" i="8"/>
  <c r="O450" i="8"/>
  <c r="S449" i="8"/>
  <c r="O449" i="8"/>
  <c r="S448" i="8"/>
  <c r="O448" i="8"/>
  <c r="S447" i="8"/>
  <c r="O447" i="8"/>
  <c r="S446" i="8"/>
  <c r="O446" i="8"/>
  <c r="S445" i="8"/>
  <c r="O445" i="8"/>
  <c r="S444" i="8"/>
  <c r="O444" i="8"/>
  <c r="S443" i="8"/>
  <c r="O443" i="8"/>
  <c r="S442" i="8"/>
  <c r="O442" i="8"/>
  <c r="S441" i="8"/>
  <c r="O441" i="8"/>
  <c r="S440" i="8"/>
  <c r="O440" i="8"/>
  <c r="S439" i="8"/>
  <c r="O439" i="8"/>
  <c r="S438" i="8"/>
  <c r="O438" i="8"/>
  <c r="S437" i="8"/>
  <c r="O437" i="8"/>
  <c r="S436" i="8"/>
  <c r="O436" i="8"/>
  <c r="S435" i="8"/>
  <c r="O435" i="8"/>
  <c r="S434" i="8"/>
  <c r="O434" i="8"/>
  <c r="S433" i="8"/>
  <c r="O433" i="8"/>
  <c r="S432" i="8"/>
  <c r="O432" i="8"/>
  <c r="S431" i="8"/>
  <c r="O431" i="8"/>
  <c r="S430" i="8"/>
  <c r="O430" i="8"/>
  <c r="S429" i="8"/>
  <c r="T429" i="8" s="1"/>
  <c r="U429" i="8" s="1"/>
  <c r="O429" i="8"/>
  <c r="N426" i="8"/>
  <c r="M426" i="8"/>
  <c r="L426" i="8"/>
  <c r="K426" i="8"/>
  <c r="J426" i="8"/>
  <c r="I426" i="8"/>
  <c r="H426" i="8"/>
  <c r="G426" i="8"/>
  <c r="F426" i="8"/>
  <c r="E426" i="8"/>
  <c r="D426" i="8"/>
  <c r="C426" i="8"/>
  <c r="S425" i="8"/>
  <c r="O425" i="8"/>
  <c r="S424" i="8"/>
  <c r="O424" i="8"/>
  <c r="S423" i="8"/>
  <c r="O423" i="8"/>
  <c r="S422" i="8"/>
  <c r="O422" i="8"/>
  <c r="S421" i="8"/>
  <c r="O421" i="8"/>
  <c r="S420" i="8"/>
  <c r="O420" i="8"/>
  <c r="S419" i="8"/>
  <c r="O419" i="8"/>
  <c r="S418" i="8"/>
  <c r="O418" i="8"/>
  <c r="S417" i="8"/>
  <c r="O417" i="8"/>
  <c r="S416" i="8"/>
  <c r="O416" i="8"/>
  <c r="S415" i="8"/>
  <c r="O415" i="8"/>
  <c r="S414" i="8"/>
  <c r="O414" i="8"/>
  <c r="S413" i="8"/>
  <c r="O413" i="8"/>
  <c r="S412" i="8"/>
  <c r="O412" i="8"/>
  <c r="S411" i="8"/>
  <c r="O411" i="8"/>
  <c r="S410" i="8"/>
  <c r="O410" i="8"/>
  <c r="S409" i="8"/>
  <c r="O409" i="8"/>
  <c r="S408" i="8"/>
  <c r="O408" i="8"/>
  <c r="S407" i="8"/>
  <c r="O407" i="8"/>
  <c r="S406" i="8"/>
  <c r="O406" i="8"/>
  <c r="S405" i="8"/>
  <c r="O405" i="8"/>
  <c r="S404" i="8"/>
  <c r="O404" i="8"/>
  <c r="S403" i="8"/>
  <c r="O403" i="8"/>
  <c r="S402" i="8"/>
  <c r="O402" i="8"/>
  <c r="S401" i="8"/>
  <c r="O401" i="8"/>
  <c r="S400" i="8"/>
  <c r="O400" i="8"/>
  <c r="S399" i="8"/>
  <c r="O399" i="8"/>
  <c r="S398" i="8"/>
  <c r="T398" i="8" s="1"/>
  <c r="U398" i="8" s="1"/>
  <c r="V398" i="8" s="1"/>
  <c r="O398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S394" i="8"/>
  <c r="O394" i="8"/>
  <c r="S393" i="8"/>
  <c r="O393" i="8"/>
  <c r="S392" i="8"/>
  <c r="O392" i="8"/>
  <c r="S391" i="8"/>
  <c r="T391" i="8" s="1"/>
  <c r="O391" i="8"/>
  <c r="S390" i="8"/>
  <c r="O390" i="8"/>
  <c r="S389" i="8"/>
  <c r="O389" i="8"/>
  <c r="S388" i="8"/>
  <c r="O388" i="8"/>
  <c r="S387" i="8"/>
  <c r="O387" i="8"/>
  <c r="S386" i="8"/>
  <c r="O386" i="8"/>
  <c r="S385" i="8"/>
  <c r="O385" i="8"/>
  <c r="S384" i="8"/>
  <c r="O384" i="8"/>
  <c r="S383" i="8"/>
  <c r="O383" i="8"/>
  <c r="S382" i="8"/>
  <c r="O382" i="8"/>
  <c r="S381" i="8"/>
  <c r="O381" i="8"/>
  <c r="S380" i="8"/>
  <c r="O380" i="8"/>
  <c r="S379" i="8"/>
  <c r="O379" i="8"/>
  <c r="S378" i="8"/>
  <c r="O378" i="8"/>
  <c r="S377" i="8"/>
  <c r="O377" i="8"/>
  <c r="S376" i="8"/>
  <c r="O376" i="8"/>
  <c r="S375" i="8"/>
  <c r="O375" i="8"/>
  <c r="S374" i="8"/>
  <c r="O374" i="8"/>
  <c r="S373" i="8"/>
  <c r="O373" i="8"/>
  <c r="S372" i="8"/>
  <c r="O372" i="8"/>
  <c r="S371" i="8"/>
  <c r="O371" i="8"/>
  <c r="S370" i="8"/>
  <c r="O370" i="8"/>
  <c r="S369" i="8"/>
  <c r="O369" i="8"/>
  <c r="S368" i="8"/>
  <c r="O368" i="8"/>
  <c r="S367" i="8"/>
  <c r="T367" i="8" s="1"/>
  <c r="U367" i="8" s="1"/>
  <c r="O367" i="8"/>
  <c r="N457" i="9"/>
  <c r="M457" i="9"/>
  <c r="L457" i="9"/>
  <c r="K457" i="9"/>
  <c r="J457" i="9"/>
  <c r="I457" i="9"/>
  <c r="H457" i="9"/>
  <c r="G457" i="9"/>
  <c r="F457" i="9"/>
  <c r="E457" i="9"/>
  <c r="D457" i="9"/>
  <c r="C457" i="9"/>
  <c r="S456" i="9"/>
  <c r="O456" i="9"/>
  <c r="S455" i="9"/>
  <c r="O455" i="9"/>
  <c r="S454" i="9"/>
  <c r="O454" i="9"/>
  <c r="S453" i="9"/>
  <c r="O453" i="9"/>
  <c r="S452" i="9"/>
  <c r="O452" i="9"/>
  <c r="S451" i="9"/>
  <c r="O451" i="9"/>
  <c r="S450" i="9"/>
  <c r="O450" i="9"/>
  <c r="S449" i="9"/>
  <c r="O449" i="9"/>
  <c r="S448" i="9"/>
  <c r="O448" i="9"/>
  <c r="S447" i="9"/>
  <c r="O447" i="9"/>
  <c r="S446" i="9"/>
  <c r="O446" i="9"/>
  <c r="S445" i="9"/>
  <c r="O445" i="9"/>
  <c r="S444" i="9"/>
  <c r="O444" i="9"/>
  <c r="S443" i="9"/>
  <c r="O443" i="9"/>
  <c r="S442" i="9"/>
  <c r="O442" i="9"/>
  <c r="S441" i="9"/>
  <c r="O441" i="9"/>
  <c r="S440" i="9"/>
  <c r="O440" i="9"/>
  <c r="S439" i="9"/>
  <c r="O439" i="9"/>
  <c r="S438" i="9"/>
  <c r="O438" i="9"/>
  <c r="S437" i="9"/>
  <c r="O437" i="9"/>
  <c r="S436" i="9"/>
  <c r="O436" i="9"/>
  <c r="S435" i="9"/>
  <c r="O435" i="9"/>
  <c r="S434" i="9"/>
  <c r="O434" i="9"/>
  <c r="S433" i="9"/>
  <c r="O433" i="9"/>
  <c r="S432" i="9"/>
  <c r="O432" i="9"/>
  <c r="S431" i="9"/>
  <c r="O431" i="9"/>
  <c r="S430" i="9"/>
  <c r="O430" i="9"/>
  <c r="S429" i="9"/>
  <c r="T429" i="9" s="1"/>
  <c r="O429" i="9"/>
  <c r="N426" i="9"/>
  <c r="M426" i="9"/>
  <c r="L426" i="9"/>
  <c r="K426" i="9"/>
  <c r="J426" i="9"/>
  <c r="I426" i="9"/>
  <c r="H426" i="9"/>
  <c r="G426" i="9"/>
  <c r="F426" i="9"/>
  <c r="E426" i="9"/>
  <c r="D426" i="9"/>
  <c r="C426" i="9"/>
  <c r="S425" i="9"/>
  <c r="O425" i="9"/>
  <c r="S424" i="9"/>
  <c r="O424" i="9"/>
  <c r="S423" i="9"/>
  <c r="O423" i="9"/>
  <c r="S422" i="9"/>
  <c r="O422" i="9"/>
  <c r="S421" i="9"/>
  <c r="O421" i="9"/>
  <c r="S420" i="9"/>
  <c r="O420" i="9"/>
  <c r="S419" i="9"/>
  <c r="O419" i="9"/>
  <c r="S418" i="9"/>
  <c r="O418" i="9"/>
  <c r="S417" i="9"/>
  <c r="O417" i="9"/>
  <c r="S416" i="9"/>
  <c r="O416" i="9"/>
  <c r="S415" i="9"/>
  <c r="O415" i="9"/>
  <c r="S414" i="9"/>
  <c r="O414" i="9"/>
  <c r="S413" i="9"/>
  <c r="O413" i="9"/>
  <c r="S412" i="9"/>
  <c r="O412" i="9"/>
  <c r="S411" i="9"/>
  <c r="O411" i="9"/>
  <c r="S410" i="9"/>
  <c r="O410" i="9"/>
  <c r="S409" i="9"/>
  <c r="O409" i="9"/>
  <c r="S408" i="9"/>
  <c r="O408" i="9"/>
  <c r="S407" i="9"/>
  <c r="O407" i="9"/>
  <c r="S406" i="9"/>
  <c r="O406" i="9"/>
  <c r="S405" i="9"/>
  <c r="T405" i="9" s="1"/>
  <c r="O405" i="9"/>
  <c r="S404" i="9"/>
  <c r="O404" i="9"/>
  <c r="S403" i="9"/>
  <c r="O403" i="9"/>
  <c r="S402" i="9"/>
  <c r="O402" i="9"/>
  <c r="S401" i="9"/>
  <c r="O401" i="9"/>
  <c r="S400" i="9"/>
  <c r="O400" i="9"/>
  <c r="S399" i="9"/>
  <c r="O399" i="9"/>
  <c r="S398" i="9"/>
  <c r="T398" i="9" s="1"/>
  <c r="O398" i="9"/>
  <c r="N395" i="9"/>
  <c r="M395" i="9"/>
  <c r="L395" i="9"/>
  <c r="K395" i="9"/>
  <c r="J395" i="9"/>
  <c r="I395" i="9"/>
  <c r="H395" i="9"/>
  <c r="G395" i="9"/>
  <c r="F395" i="9"/>
  <c r="E395" i="9"/>
  <c r="D395" i="9"/>
  <c r="C395" i="9"/>
  <c r="S394" i="9"/>
  <c r="O394" i="9"/>
  <c r="S393" i="9"/>
  <c r="O393" i="9"/>
  <c r="S392" i="9"/>
  <c r="O392" i="9"/>
  <c r="S391" i="9"/>
  <c r="O391" i="9"/>
  <c r="S390" i="9"/>
  <c r="O390" i="9"/>
  <c r="S389" i="9"/>
  <c r="O389" i="9"/>
  <c r="S388" i="9"/>
  <c r="O388" i="9"/>
  <c r="S387" i="9"/>
  <c r="O387" i="9"/>
  <c r="S386" i="9"/>
  <c r="O386" i="9"/>
  <c r="S385" i="9"/>
  <c r="O385" i="9"/>
  <c r="S384" i="9"/>
  <c r="O384" i="9"/>
  <c r="S383" i="9"/>
  <c r="O383" i="9"/>
  <c r="S382" i="9"/>
  <c r="O382" i="9"/>
  <c r="S381" i="9"/>
  <c r="O381" i="9"/>
  <c r="S380" i="9"/>
  <c r="O380" i="9"/>
  <c r="S379" i="9"/>
  <c r="O379" i="9"/>
  <c r="S378" i="9"/>
  <c r="O378" i="9"/>
  <c r="S377" i="9"/>
  <c r="O377" i="9"/>
  <c r="S376" i="9"/>
  <c r="O376" i="9"/>
  <c r="S375" i="9"/>
  <c r="O375" i="9"/>
  <c r="S374" i="9"/>
  <c r="O374" i="9"/>
  <c r="S373" i="9"/>
  <c r="O373" i="9"/>
  <c r="S372" i="9"/>
  <c r="O372" i="9"/>
  <c r="S371" i="9"/>
  <c r="O371" i="9"/>
  <c r="S370" i="9"/>
  <c r="O370" i="9"/>
  <c r="S369" i="9"/>
  <c r="O369" i="9"/>
  <c r="S368" i="9"/>
  <c r="O368" i="9"/>
  <c r="S367" i="9"/>
  <c r="T367" i="9" s="1"/>
  <c r="O367" i="9"/>
  <c r="S456" i="12"/>
  <c r="S455" i="12"/>
  <c r="S454" i="12"/>
  <c r="O454" i="12"/>
  <c r="O453" i="12"/>
  <c r="S452" i="12"/>
  <c r="S451" i="12"/>
  <c r="S450" i="12"/>
  <c r="O449" i="12"/>
  <c r="S448" i="12"/>
  <c r="S447" i="12"/>
  <c r="S446" i="12"/>
  <c r="O445" i="12"/>
  <c r="S444" i="12"/>
  <c r="S443" i="12"/>
  <c r="S442" i="12"/>
  <c r="O441" i="12"/>
  <c r="S440" i="12"/>
  <c r="S439" i="12"/>
  <c r="S438" i="12"/>
  <c r="O437" i="12"/>
  <c r="S436" i="12"/>
  <c r="S435" i="12"/>
  <c r="S434" i="12"/>
  <c r="S432" i="12"/>
  <c r="O432" i="12"/>
  <c r="S431" i="12"/>
  <c r="S430" i="12"/>
  <c r="O430" i="12"/>
  <c r="K457" i="12"/>
  <c r="G457" i="12"/>
  <c r="C457" i="12"/>
  <c r="S425" i="12"/>
  <c r="S424" i="12"/>
  <c r="S423" i="12"/>
  <c r="S422" i="12"/>
  <c r="O422" i="12"/>
  <c r="S421" i="12"/>
  <c r="S420" i="12"/>
  <c r="S419" i="12"/>
  <c r="O418" i="12"/>
  <c r="S417" i="12"/>
  <c r="S416" i="12"/>
  <c r="S415" i="12"/>
  <c r="S414" i="12"/>
  <c r="O414" i="12"/>
  <c r="S413" i="12"/>
  <c r="S412" i="12"/>
  <c r="O412" i="12"/>
  <c r="S411" i="12"/>
  <c r="S410" i="12"/>
  <c r="O409" i="12"/>
  <c r="S408" i="12"/>
  <c r="S407" i="12"/>
  <c r="S406" i="12"/>
  <c r="O406" i="12"/>
  <c r="O405" i="12"/>
  <c r="S404" i="12"/>
  <c r="S403" i="12"/>
  <c r="S402" i="12"/>
  <c r="O402" i="12"/>
  <c r="O401" i="12"/>
  <c r="S400" i="12"/>
  <c r="S399" i="12"/>
  <c r="S398" i="12"/>
  <c r="L426" i="12"/>
  <c r="H426" i="12"/>
  <c r="D426" i="12"/>
  <c r="L395" i="12" l="1"/>
  <c r="D395" i="12"/>
  <c r="O368" i="12"/>
  <c r="O381" i="12"/>
  <c r="O369" i="12"/>
  <c r="O370" i="12"/>
  <c r="O371" i="12"/>
  <c r="O374" i="12"/>
  <c r="O382" i="12"/>
  <c r="O392" i="12"/>
  <c r="O377" i="12"/>
  <c r="O380" i="12"/>
  <c r="O386" i="12"/>
  <c r="O389" i="12"/>
  <c r="T390" i="12"/>
  <c r="T448" i="12"/>
  <c r="T377" i="12"/>
  <c r="U377" i="12" s="1"/>
  <c r="T380" i="12"/>
  <c r="T383" i="12"/>
  <c r="T393" i="12"/>
  <c r="T404" i="12"/>
  <c r="T407" i="12"/>
  <c r="T411" i="12"/>
  <c r="T417" i="12"/>
  <c r="T421" i="12"/>
  <c r="T424" i="12"/>
  <c r="T431" i="12"/>
  <c r="T435" i="12"/>
  <c r="T439" i="12"/>
  <c r="T443" i="12"/>
  <c r="T447" i="12"/>
  <c r="T451" i="12"/>
  <c r="T454" i="12"/>
  <c r="T369" i="8"/>
  <c r="T371" i="8"/>
  <c r="T373" i="8"/>
  <c r="T375" i="8"/>
  <c r="T377" i="8"/>
  <c r="T379" i="8"/>
  <c r="T381" i="8"/>
  <c r="T383" i="8"/>
  <c r="T385" i="8"/>
  <c r="T387" i="8"/>
  <c r="T389" i="8"/>
  <c r="U384" i="7"/>
  <c r="T386" i="7"/>
  <c r="T388" i="7"/>
  <c r="T390" i="7"/>
  <c r="T392" i="7"/>
  <c r="T394" i="7"/>
  <c r="T399" i="7"/>
  <c r="T401" i="7"/>
  <c r="T403" i="7"/>
  <c r="T405" i="7"/>
  <c r="T407" i="7"/>
  <c r="T409" i="7"/>
  <c r="T411" i="7"/>
  <c r="T413" i="7"/>
  <c r="T415" i="7"/>
  <c r="T417" i="7"/>
  <c r="T419" i="7"/>
  <c r="T421" i="7"/>
  <c r="T423" i="7"/>
  <c r="T425" i="7"/>
  <c r="T430" i="7"/>
  <c r="T432" i="7"/>
  <c r="T434" i="7"/>
  <c r="T436" i="7"/>
  <c r="T438" i="7"/>
  <c r="T440" i="7"/>
  <c r="U453" i="7"/>
  <c r="T455" i="7"/>
  <c r="T371" i="12"/>
  <c r="T394" i="12"/>
  <c r="T455" i="12"/>
  <c r="U391" i="8"/>
  <c r="T393" i="8"/>
  <c r="T400" i="8"/>
  <c r="T402" i="8"/>
  <c r="T404" i="8"/>
  <c r="T406" i="8"/>
  <c r="T408" i="8"/>
  <c r="T410" i="8"/>
  <c r="T412" i="8"/>
  <c r="T414" i="8"/>
  <c r="T416" i="8"/>
  <c r="T418" i="8"/>
  <c r="T420" i="8"/>
  <c r="T422" i="8"/>
  <c r="T424" i="8"/>
  <c r="T431" i="8"/>
  <c r="T433" i="8"/>
  <c r="T435" i="8"/>
  <c r="T437" i="8"/>
  <c r="T439" i="8"/>
  <c r="T441" i="8"/>
  <c r="T443" i="8"/>
  <c r="T445" i="8"/>
  <c r="T447" i="8"/>
  <c r="T449" i="8"/>
  <c r="T451" i="8"/>
  <c r="T453" i="8"/>
  <c r="T455" i="8"/>
  <c r="T369" i="7"/>
  <c r="T371" i="7"/>
  <c r="T373" i="7"/>
  <c r="T375" i="7"/>
  <c r="T377" i="7"/>
  <c r="T379" i="7"/>
  <c r="T381" i="7"/>
  <c r="T383" i="7"/>
  <c r="T442" i="7"/>
  <c r="T444" i="7"/>
  <c r="T446" i="7"/>
  <c r="T448" i="7"/>
  <c r="T450" i="7"/>
  <c r="T452" i="7"/>
  <c r="T378" i="12"/>
  <c r="T387" i="12"/>
  <c r="T436" i="12"/>
  <c r="T444" i="12"/>
  <c r="T379" i="12"/>
  <c r="T419" i="12"/>
  <c r="T368" i="8"/>
  <c r="T370" i="8"/>
  <c r="T372" i="8"/>
  <c r="T374" i="8"/>
  <c r="T376" i="8"/>
  <c r="T378" i="8"/>
  <c r="T380" i="8"/>
  <c r="T382" i="8"/>
  <c r="T384" i="8"/>
  <c r="T386" i="8"/>
  <c r="T388" i="8"/>
  <c r="T390" i="8"/>
  <c r="T385" i="7"/>
  <c r="T387" i="7"/>
  <c r="T389" i="7"/>
  <c r="T391" i="7"/>
  <c r="T393" i="7"/>
  <c r="T400" i="7"/>
  <c r="T402" i="7"/>
  <c r="T404" i="7"/>
  <c r="T406" i="7"/>
  <c r="T408" i="7"/>
  <c r="T410" i="7"/>
  <c r="T412" i="7"/>
  <c r="T414" i="7"/>
  <c r="T416" i="7"/>
  <c r="T418" i="7"/>
  <c r="T420" i="7"/>
  <c r="T422" i="7"/>
  <c r="T424" i="7"/>
  <c r="T431" i="7"/>
  <c r="T433" i="7"/>
  <c r="T435" i="7"/>
  <c r="T437" i="7"/>
  <c r="T439" i="7"/>
  <c r="T454" i="7"/>
  <c r="T456" i="7"/>
  <c r="T375" i="12"/>
  <c r="T384" i="12"/>
  <c r="T408" i="12"/>
  <c r="T440" i="12"/>
  <c r="T452" i="12"/>
  <c r="T372" i="12"/>
  <c r="T376" i="12"/>
  <c r="T385" i="12"/>
  <c r="T388" i="12"/>
  <c r="T399" i="12"/>
  <c r="T402" i="12"/>
  <c r="T412" i="12"/>
  <c r="T415" i="12"/>
  <c r="T422" i="12"/>
  <c r="T425" i="12"/>
  <c r="T432" i="12"/>
  <c r="T456" i="12"/>
  <c r="T373" i="12"/>
  <c r="T392" i="12"/>
  <c r="T400" i="12"/>
  <c r="T403" i="12"/>
  <c r="T406" i="12"/>
  <c r="T410" i="12"/>
  <c r="T413" i="12"/>
  <c r="T416" i="12"/>
  <c r="T420" i="12"/>
  <c r="T423" i="12"/>
  <c r="T430" i="12"/>
  <c r="T434" i="12"/>
  <c r="T438" i="12"/>
  <c r="T442" i="12"/>
  <c r="T446" i="12"/>
  <c r="T450" i="12"/>
  <c r="T392" i="8"/>
  <c r="T394" i="8"/>
  <c r="T399" i="8"/>
  <c r="T401" i="8"/>
  <c r="T403" i="8"/>
  <c r="T405" i="8"/>
  <c r="T407" i="8"/>
  <c r="T409" i="8"/>
  <c r="T411" i="8"/>
  <c r="T413" i="8"/>
  <c r="T415" i="8"/>
  <c r="T417" i="8"/>
  <c r="T419" i="8"/>
  <c r="T421" i="8"/>
  <c r="T423" i="8"/>
  <c r="T425" i="8"/>
  <c r="T430" i="8"/>
  <c r="T432" i="8"/>
  <c r="T434" i="8"/>
  <c r="T436" i="8"/>
  <c r="T438" i="8"/>
  <c r="T440" i="8"/>
  <c r="T442" i="8"/>
  <c r="T444" i="8"/>
  <c r="T446" i="8"/>
  <c r="T448" i="8"/>
  <c r="T450" i="8"/>
  <c r="T452" i="8"/>
  <c r="T454" i="8"/>
  <c r="T456" i="8"/>
  <c r="T368" i="7"/>
  <c r="T370" i="7"/>
  <c r="T372" i="7"/>
  <c r="T374" i="7"/>
  <c r="T376" i="7"/>
  <c r="T378" i="7"/>
  <c r="T380" i="7"/>
  <c r="T382" i="7"/>
  <c r="T441" i="7"/>
  <c r="T443" i="7"/>
  <c r="T445" i="7"/>
  <c r="T447" i="7"/>
  <c r="T449" i="7"/>
  <c r="T451" i="7"/>
  <c r="U405" i="9"/>
  <c r="T369" i="9"/>
  <c r="T371" i="9"/>
  <c r="T373" i="9"/>
  <c r="T375" i="9"/>
  <c r="T377" i="9"/>
  <c r="T407" i="9"/>
  <c r="T409" i="9"/>
  <c r="T411" i="9"/>
  <c r="T413" i="9"/>
  <c r="T415" i="9"/>
  <c r="T417" i="9"/>
  <c r="T419" i="9"/>
  <c r="T421" i="9"/>
  <c r="T423" i="9"/>
  <c r="T425" i="9"/>
  <c r="U425" i="9" s="1"/>
  <c r="T430" i="9"/>
  <c r="T432" i="9"/>
  <c r="T434" i="9"/>
  <c r="T436" i="9"/>
  <c r="T438" i="9"/>
  <c r="T440" i="9"/>
  <c r="T442" i="9"/>
  <c r="T444" i="9"/>
  <c r="T379" i="9"/>
  <c r="T381" i="9"/>
  <c r="T383" i="9"/>
  <c r="T385" i="9"/>
  <c r="T387" i="9"/>
  <c r="T389" i="9"/>
  <c r="T391" i="9"/>
  <c r="T393" i="9"/>
  <c r="T400" i="9"/>
  <c r="T402" i="9"/>
  <c r="T404" i="9"/>
  <c r="T446" i="9"/>
  <c r="T448" i="9"/>
  <c r="T450" i="9"/>
  <c r="T452" i="9"/>
  <c r="T454" i="9"/>
  <c r="T456" i="9"/>
  <c r="T368" i="9"/>
  <c r="T370" i="9"/>
  <c r="T372" i="9"/>
  <c r="T374" i="9"/>
  <c r="T376" i="9"/>
  <c r="T378" i="9"/>
  <c r="T406" i="9"/>
  <c r="T408" i="9"/>
  <c r="T410" i="9"/>
  <c r="T412" i="9"/>
  <c r="T414" i="9"/>
  <c r="T416" i="9"/>
  <c r="T418" i="9"/>
  <c r="T420" i="9"/>
  <c r="T422" i="9"/>
  <c r="T424" i="9"/>
  <c r="T431" i="9"/>
  <c r="T433" i="9"/>
  <c r="T435" i="9"/>
  <c r="T437" i="9"/>
  <c r="T439" i="9"/>
  <c r="T441" i="9"/>
  <c r="T443" i="9"/>
  <c r="T380" i="9"/>
  <c r="T382" i="9"/>
  <c r="T384" i="9"/>
  <c r="T386" i="9"/>
  <c r="T388" i="9"/>
  <c r="T390" i="9"/>
  <c r="T392" i="9"/>
  <c r="T394" i="9"/>
  <c r="T399" i="9"/>
  <c r="T401" i="9"/>
  <c r="T403" i="9"/>
  <c r="T445" i="9"/>
  <c r="T447" i="9"/>
  <c r="T449" i="9"/>
  <c r="T451" i="9"/>
  <c r="T453" i="9"/>
  <c r="T455" i="9"/>
  <c r="O457" i="8"/>
  <c r="O426" i="8"/>
  <c r="S395" i="7"/>
  <c r="U398" i="7"/>
  <c r="O395" i="7"/>
  <c r="U367" i="7"/>
  <c r="O426" i="7"/>
  <c r="S426" i="7"/>
  <c r="U429" i="7"/>
  <c r="S457" i="7"/>
  <c r="O457" i="7"/>
  <c r="S395" i="8"/>
  <c r="V367" i="8"/>
  <c r="W398" i="8"/>
  <c r="O395" i="8"/>
  <c r="S426" i="8"/>
  <c r="V429" i="8"/>
  <c r="S457" i="8"/>
  <c r="U398" i="9"/>
  <c r="U367" i="9"/>
  <c r="O395" i="9"/>
  <c r="S395" i="9"/>
  <c r="O426" i="9"/>
  <c r="U429" i="9"/>
  <c r="S426" i="9"/>
  <c r="S457" i="9"/>
  <c r="O457" i="9"/>
  <c r="S368" i="12"/>
  <c r="F395" i="12"/>
  <c r="J395" i="12"/>
  <c r="S369" i="12"/>
  <c r="C395" i="12"/>
  <c r="G395" i="12"/>
  <c r="K395" i="12"/>
  <c r="O367" i="12"/>
  <c r="S370" i="12"/>
  <c r="S374" i="12"/>
  <c r="O379" i="12"/>
  <c r="S381" i="12"/>
  <c r="O388" i="12"/>
  <c r="O390" i="12"/>
  <c r="O372" i="12"/>
  <c r="O375" i="12"/>
  <c r="O384" i="12"/>
  <c r="T386" i="12"/>
  <c r="O378" i="12"/>
  <c r="T382" i="12"/>
  <c r="O385" i="12"/>
  <c r="O387" i="12"/>
  <c r="T389" i="12"/>
  <c r="O393" i="12"/>
  <c r="T367" i="12"/>
  <c r="O373" i="12"/>
  <c r="N395" i="12"/>
  <c r="O376" i="12"/>
  <c r="O383" i="12"/>
  <c r="O391" i="12"/>
  <c r="T398" i="12"/>
  <c r="S391" i="12"/>
  <c r="C426" i="12"/>
  <c r="G426" i="12"/>
  <c r="K426" i="12"/>
  <c r="O398" i="12"/>
  <c r="S401" i="12"/>
  <c r="S405" i="12"/>
  <c r="O407" i="12"/>
  <c r="S409" i="12"/>
  <c r="O416" i="12"/>
  <c r="O423" i="12"/>
  <c r="O424" i="12"/>
  <c r="O399" i="12"/>
  <c r="O403" i="12"/>
  <c r="O410" i="12"/>
  <c r="T414" i="12"/>
  <c r="O417" i="12"/>
  <c r="O394" i="12"/>
  <c r="E426" i="12"/>
  <c r="I426" i="12"/>
  <c r="M426" i="12"/>
  <c r="O400" i="12"/>
  <c r="O404" i="12"/>
  <c r="O408" i="12"/>
  <c r="O413" i="12"/>
  <c r="O415" i="12"/>
  <c r="O419" i="12"/>
  <c r="O420" i="12"/>
  <c r="F426" i="12"/>
  <c r="J426" i="12"/>
  <c r="N426" i="12"/>
  <c r="O411" i="12"/>
  <c r="S418" i="12"/>
  <c r="D457" i="12"/>
  <c r="H457" i="12"/>
  <c r="L457" i="12"/>
  <c r="S429" i="12"/>
  <c r="O421" i="12"/>
  <c r="O425" i="12"/>
  <c r="E457" i="12"/>
  <c r="I457" i="12"/>
  <c r="M457" i="12"/>
  <c r="O431" i="12"/>
  <c r="F457" i="12"/>
  <c r="J457" i="12"/>
  <c r="N457" i="12"/>
  <c r="O429" i="12"/>
  <c r="O433" i="12"/>
  <c r="S433" i="12"/>
  <c r="O434" i="12"/>
  <c r="S437" i="12"/>
  <c r="O438" i="12"/>
  <c r="S441" i="12"/>
  <c r="O442" i="12"/>
  <c r="S445" i="12"/>
  <c r="O446" i="12"/>
  <c r="S449" i="12"/>
  <c r="O450" i="12"/>
  <c r="S453" i="12"/>
  <c r="O435" i="12"/>
  <c r="O439" i="12"/>
  <c r="O443" i="12"/>
  <c r="O447" i="12"/>
  <c r="O451" i="12"/>
  <c r="O455" i="12"/>
  <c r="O436" i="12"/>
  <c r="O440" i="12"/>
  <c r="O444" i="12"/>
  <c r="O448" i="12"/>
  <c r="O452" i="12"/>
  <c r="O456" i="12"/>
  <c r="T395" i="9" l="1"/>
  <c r="T457" i="7"/>
  <c r="T395" i="7"/>
  <c r="T426" i="8"/>
  <c r="T395" i="8"/>
  <c r="T457" i="8"/>
  <c r="T426" i="7"/>
  <c r="T426" i="9"/>
  <c r="T449" i="12"/>
  <c r="T433" i="12"/>
  <c r="U389" i="12"/>
  <c r="T445" i="12"/>
  <c r="T437" i="12"/>
  <c r="T401" i="12"/>
  <c r="U386" i="12"/>
  <c r="T374" i="12"/>
  <c r="U451" i="7"/>
  <c r="U447" i="7"/>
  <c r="U443" i="7"/>
  <c r="U454" i="8"/>
  <c r="U450" i="8"/>
  <c r="U446" i="8"/>
  <c r="U442" i="8"/>
  <c r="U438" i="8"/>
  <c r="U434" i="8"/>
  <c r="U430" i="8"/>
  <c r="U394" i="8"/>
  <c r="U446" i="12"/>
  <c r="U438" i="12"/>
  <c r="U430" i="12"/>
  <c r="U392" i="12"/>
  <c r="U456" i="12"/>
  <c r="U425" i="12"/>
  <c r="U415" i="12"/>
  <c r="U385" i="12"/>
  <c r="U375" i="12"/>
  <c r="U439" i="7"/>
  <c r="U435" i="7"/>
  <c r="U431" i="7"/>
  <c r="U391" i="7"/>
  <c r="U387" i="7"/>
  <c r="U390" i="8"/>
  <c r="U386" i="8"/>
  <c r="U382" i="8"/>
  <c r="U378" i="8"/>
  <c r="U374" i="8"/>
  <c r="U370" i="8"/>
  <c r="U450" i="7"/>
  <c r="U446" i="7"/>
  <c r="U442" i="7"/>
  <c r="U383" i="7"/>
  <c r="U379" i="7"/>
  <c r="U375" i="7"/>
  <c r="U371" i="7"/>
  <c r="U424" i="8"/>
  <c r="U420" i="8"/>
  <c r="U416" i="8"/>
  <c r="U412" i="8"/>
  <c r="U408" i="8"/>
  <c r="U404" i="8"/>
  <c r="U400" i="8"/>
  <c r="U394" i="12"/>
  <c r="U455" i="7"/>
  <c r="U438" i="7"/>
  <c r="U434" i="7"/>
  <c r="U430" i="7"/>
  <c r="U394" i="7"/>
  <c r="U390" i="7"/>
  <c r="U386" i="7"/>
  <c r="U411" i="12"/>
  <c r="U404" i="12"/>
  <c r="U393" i="12"/>
  <c r="U383" i="12"/>
  <c r="T418" i="12"/>
  <c r="T409" i="12"/>
  <c r="T391" i="12"/>
  <c r="U382" i="12"/>
  <c r="T370" i="12"/>
  <c r="T368" i="12"/>
  <c r="U441" i="7"/>
  <c r="U380" i="7"/>
  <c r="U376" i="7"/>
  <c r="U372" i="7"/>
  <c r="U368" i="7"/>
  <c r="U425" i="8"/>
  <c r="U421" i="8"/>
  <c r="U417" i="8"/>
  <c r="U413" i="8"/>
  <c r="U409" i="8"/>
  <c r="U405" i="8"/>
  <c r="U401" i="8"/>
  <c r="U420" i="12"/>
  <c r="U413" i="12"/>
  <c r="U406" i="12"/>
  <c r="U400" i="12"/>
  <c r="U432" i="12"/>
  <c r="U402" i="12"/>
  <c r="U372" i="12"/>
  <c r="U452" i="12"/>
  <c r="U456" i="7"/>
  <c r="U424" i="7"/>
  <c r="U420" i="7"/>
  <c r="U416" i="7"/>
  <c r="U412" i="7"/>
  <c r="U408" i="7"/>
  <c r="U404" i="7"/>
  <c r="U400" i="7"/>
  <c r="U444" i="12"/>
  <c r="U378" i="12"/>
  <c r="U453" i="8"/>
  <c r="U449" i="8"/>
  <c r="U445" i="8"/>
  <c r="U441" i="8"/>
  <c r="U437" i="8"/>
  <c r="U433" i="8"/>
  <c r="U393" i="8"/>
  <c r="U455" i="12"/>
  <c r="U425" i="7"/>
  <c r="U421" i="7"/>
  <c r="U417" i="7"/>
  <c r="U413" i="7"/>
  <c r="U409" i="7"/>
  <c r="U405" i="7"/>
  <c r="U401" i="7"/>
  <c r="U389" i="8"/>
  <c r="U385" i="8"/>
  <c r="U381" i="8"/>
  <c r="U377" i="8"/>
  <c r="U373" i="8"/>
  <c r="U369" i="8"/>
  <c r="U451" i="12"/>
  <c r="U443" i="12"/>
  <c r="U435" i="12"/>
  <c r="U424" i="12"/>
  <c r="U417" i="12"/>
  <c r="U448" i="12"/>
  <c r="T441" i="12"/>
  <c r="T381" i="12"/>
  <c r="T369" i="12"/>
  <c r="U449" i="7"/>
  <c r="U445" i="7"/>
  <c r="U456" i="8"/>
  <c r="U452" i="8"/>
  <c r="U448" i="8"/>
  <c r="U444" i="8"/>
  <c r="U440" i="8"/>
  <c r="U436" i="8"/>
  <c r="U432" i="8"/>
  <c r="U392" i="8"/>
  <c r="U450" i="12"/>
  <c r="U442" i="12"/>
  <c r="U434" i="12"/>
  <c r="U422" i="12"/>
  <c r="U412" i="12"/>
  <c r="U388" i="12"/>
  <c r="U384" i="12"/>
  <c r="U437" i="7"/>
  <c r="U433" i="7"/>
  <c r="U393" i="7"/>
  <c r="U389" i="7"/>
  <c r="U385" i="7"/>
  <c r="U388" i="8"/>
  <c r="U384" i="8"/>
  <c r="U380" i="8"/>
  <c r="U376" i="8"/>
  <c r="U372" i="8"/>
  <c r="U368" i="8"/>
  <c r="U419" i="12"/>
  <c r="U379" i="12"/>
  <c r="U452" i="7"/>
  <c r="U448" i="7"/>
  <c r="U444" i="7"/>
  <c r="U381" i="7"/>
  <c r="U377" i="7"/>
  <c r="U373" i="7"/>
  <c r="U369" i="7"/>
  <c r="U422" i="8"/>
  <c r="U418" i="8"/>
  <c r="U414" i="8"/>
  <c r="U410" i="8"/>
  <c r="U406" i="8"/>
  <c r="U402" i="8"/>
  <c r="U371" i="12"/>
  <c r="V453" i="7"/>
  <c r="U440" i="7"/>
  <c r="U436" i="7"/>
  <c r="U432" i="7"/>
  <c r="U392" i="7"/>
  <c r="U388" i="7"/>
  <c r="V384" i="7"/>
  <c r="U407" i="12"/>
  <c r="U380" i="12"/>
  <c r="U390" i="12"/>
  <c r="U414" i="12"/>
  <c r="T453" i="12"/>
  <c r="T405" i="12"/>
  <c r="V377" i="12"/>
  <c r="U382" i="7"/>
  <c r="U378" i="7"/>
  <c r="U374" i="7"/>
  <c r="U370" i="7"/>
  <c r="U423" i="8"/>
  <c r="U419" i="8"/>
  <c r="U415" i="8"/>
  <c r="U411" i="8"/>
  <c r="U407" i="8"/>
  <c r="U403" i="8"/>
  <c r="U399" i="8"/>
  <c r="U423" i="12"/>
  <c r="U416" i="12"/>
  <c r="U410" i="12"/>
  <c r="U403" i="12"/>
  <c r="U373" i="12"/>
  <c r="U399" i="12"/>
  <c r="U376" i="12"/>
  <c r="U440" i="12"/>
  <c r="U408" i="12"/>
  <c r="U454" i="7"/>
  <c r="U422" i="7"/>
  <c r="U418" i="7"/>
  <c r="U414" i="7"/>
  <c r="U410" i="7"/>
  <c r="U406" i="7"/>
  <c r="U402" i="7"/>
  <c r="U436" i="12"/>
  <c r="U387" i="12"/>
  <c r="U455" i="8"/>
  <c r="U451" i="8"/>
  <c r="U447" i="8"/>
  <c r="U443" i="8"/>
  <c r="U439" i="8"/>
  <c r="U435" i="8"/>
  <c r="U431" i="8"/>
  <c r="V391" i="8"/>
  <c r="U423" i="7"/>
  <c r="U419" i="7"/>
  <c r="U415" i="7"/>
  <c r="U411" i="7"/>
  <c r="U407" i="7"/>
  <c r="U403" i="7"/>
  <c r="U399" i="7"/>
  <c r="U387" i="8"/>
  <c r="U383" i="8"/>
  <c r="U379" i="8"/>
  <c r="U375" i="8"/>
  <c r="U371" i="8"/>
  <c r="U454" i="12"/>
  <c r="U447" i="12"/>
  <c r="U439" i="12"/>
  <c r="U431" i="12"/>
  <c r="U421" i="12"/>
  <c r="U455" i="9"/>
  <c r="U451" i="9"/>
  <c r="U447" i="9"/>
  <c r="U401" i="9"/>
  <c r="U441" i="9"/>
  <c r="U437" i="9"/>
  <c r="U433" i="9"/>
  <c r="U376" i="9"/>
  <c r="U372" i="9"/>
  <c r="U368" i="9"/>
  <c r="U391" i="9"/>
  <c r="U387" i="9"/>
  <c r="U383" i="9"/>
  <c r="U444" i="9"/>
  <c r="U440" i="9"/>
  <c r="U436" i="9"/>
  <c r="U432" i="9"/>
  <c r="U392" i="9"/>
  <c r="U388" i="9"/>
  <c r="U384" i="9"/>
  <c r="U380" i="9"/>
  <c r="U422" i="9"/>
  <c r="U418" i="9"/>
  <c r="U414" i="9"/>
  <c r="U410" i="9"/>
  <c r="U406" i="9"/>
  <c r="U456" i="9"/>
  <c r="U452" i="9"/>
  <c r="U448" i="9"/>
  <c r="U404" i="9"/>
  <c r="U400" i="9"/>
  <c r="U423" i="9"/>
  <c r="U419" i="9"/>
  <c r="U415" i="9"/>
  <c r="U411" i="9"/>
  <c r="U407" i="9"/>
  <c r="U377" i="9"/>
  <c r="U373" i="9"/>
  <c r="U369" i="9"/>
  <c r="T457" i="9"/>
  <c r="U453" i="9"/>
  <c r="U449" i="9"/>
  <c r="U445" i="9"/>
  <c r="U403" i="9"/>
  <c r="U399" i="9"/>
  <c r="U443" i="9"/>
  <c r="U439" i="9"/>
  <c r="U435" i="9"/>
  <c r="U431" i="9"/>
  <c r="U378" i="9"/>
  <c r="U374" i="9"/>
  <c r="U370" i="9"/>
  <c r="U393" i="9"/>
  <c r="U389" i="9"/>
  <c r="U385" i="9"/>
  <c r="U381" i="9"/>
  <c r="U442" i="9"/>
  <c r="U438" i="9"/>
  <c r="U434" i="9"/>
  <c r="U430" i="9"/>
  <c r="U394" i="9"/>
  <c r="U390" i="9"/>
  <c r="U386" i="9"/>
  <c r="U382" i="9"/>
  <c r="U424" i="9"/>
  <c r="U420" i="9"/>
  <c r="U416" i="9"/>
  <c r="U412" i="9"/>
  <c r="U408" i="9"/>
  <c r="U454" i="9"/>
  <c r="U450" i="9"/>
  <c r="U446" i="9"/>
  <c r="U402" i="9"/>
  <c r="U379" i="9"/>
  <c r="U421" i="9"/>
  <c r="U417" i="9"/>
  <c r="U413" i="9"/>
  <c r="U409" i="9"/>
  <c r="U375" i="9"/>
  <c r="U371" i="9"/>
  <c r="V405" i="9"/>
  <c r="V425" i="9"/>
  <c r="V398" i="7"/>
  <c r="V367" i="7"/>
  <c r="V429" i="7"/>
  <c r="W367" i="8"/>
  <c r="X398" i="8"/>
  <c r="W429" i="8"/>
  <c r="V367" i="9"/>
  <c r="V398" i="9"/>
  <c r="V429" i="9"/>
  <c r="O395" i="12"/>
  <c r="S457" i="12"/>
  <c r="T429" i="12"/>
  <c r="O426" i="12"/>
  <c r="U367" i="12"/>
  <c r="S395" i="12"/>
  <c r="U398" i="12"/>
  <c r="O457" i="12"/>
  <c r="S426" i="12"/>
  <c r="T426" i="12" l="1"/>
  <c r="U395" i="7"/>
  <c r="T395" i="12"/>
  <c r="U457" i="7"/>
  <c r="U395" i="9"/>
  <c r="U426" i="7"/>
  <c r="V431" i="12"/>
  <c r="V421" i="12"/>
  <c r="V439" i="12"/>
  <c r="V454" i="12"/>
  <c r="V375" i="8"/>
  <c r="V383" i="8"/>
  <c r="V399" i="7"/>
  <c r="V407" i="7"/>
  <c r="V415" i="7"/>
  <c r="V423" i="7"/>
  <c r="V431" i="8"/>
  <c r="V439" i="8"/>
  <c r="V447" i="8"/>
  <c r="V455" i="8"/>
  <c r="V436" i="12"/>
  <c r="V406" i="7"/>
  <c r="V414" i="7"/>
  <c r="V422" i="7"/>
  <c r="V408" i="12"/>
  <c r="V376" i="12"/>
  <c r="V373" i="12"/>
  <c r="V410" i="12"/>
  <c r="V423" i="12"/>
  <c r="V403" i="8"/>
  <c r="V411" i="8"/>
  <c r="V419" i="8"/>
  <c r="V370" i="7"/>
  <c r="V378" i="7"/>
  <c r="W377" i="12"/>
  <c r="U453" i="12"/>
  <c r="U381" i="12"/>
  <c r="U441" i="12"/>
  <c r="U370" i="12"/>
  <c r="V382" i="12"/>
  <c r="U391" i="12"/>
  <c r="V393" i="12"/>
  <c r="V411" i="12"/>
  <c r="V390" i="7"/>
  <c r="V430" i="7"/>
  <c r="V438" i="7"/>
  <c r="V394" i="12"/>
  <c r="V404" i="8"/>
  <c r="V412" i="8"/>
  <c r="V420" i="8"/>
  <c r="V371" i="7"/>
  <c r="V379" i="7"/>
  <c r="V442" i="7"/>
  <c r="V450" i="7"/>
  <c r="V374" i="8"/>
  <c r="V382" i="8"/>
  <c r="V390" i="8"/>
  <c r="V391" i="7"/>
  <c r="V435" i="7"/>
  <c r="V375" i="12"/>
  <c r="V415" i="12"/>
  <c r="V456" i="12"/>
  <c r="V430" i="12"/>
  <c r="V446" i="12"/>
  <c r="V430" i="8"/>
  <c r="U457" i="8"/>
  <c r="V438" i="8"/>
  <c r="V446" i="8"/>
  <c r="V454" i="8"/>
  <c r="V447" i="7"/>
  <c r="V414" i="12"/>
  <c r="V390" i="12"/>
  <c r="V407" i="12"/>
  <c r="V388" i="7"/>
  <c r="V432" i="7"/>
  <c r="V440" i="7"/>
  <c r="V371" i="12"/>
  <c r="V406" i="8"/>
  <c r="V414" i="8"/>
  <c r="V422" i="8"/>
  <c r="V373" i="7"/>
  <c r="V381" i="7"/>
  <c r="V448" i="7"/>
  <c r="V379" i="12"/>
  <c r="V368" i="8"/>
  <c r="U395" i="8"/>
  <c r="V376" i="8"/>
  <c r="V384" i="8"/>
  <c r="V385" i="7"/>
  <c r="V393" i="7"/>
  <c r="V437" i="7"/>
  <c r="V388" i="12"/>
  <c r="V422" i="12"/>
  <c r="V442" i="12"/>
  <c r="V392" i="8"/>
  <c r="V436" i="8"/>
  <c r="V444" i="8"/>
  <c r="V452" i="8"/>
  <c r="V445" i="7"/>
  <c r="V417" i="12"/>
  <c r="V435" i="12"/>
  <c r="V451" i="12"/>
  <c r="V373" i="8"/>
  <c r="V381" i="8"/>
  <c r="V389" i="8"/>
  <c r="V405" i="7"/>
  <c r="V413" i="7"/>
  <c r="V421" i="7"/>
  <c r="V455" i="12"/>
  <c r="V433" i="8"/>
  <c r="V441" i="8"/>
  <c r="V449" i="8"/>
  <c r="V378" i="12"/>
  <c r="V400" i="7"/>
  <c r="V408" i="7"/>
  <c r="V416" i="7"/>
  <c r="V424" i="7"/>
  <c r="V452" i="12"/>
  <c r="V402" i="12"/>
  <c r="V400" i="12"/>
  <c r="V413" i="12"/>
  <c r="V401" i="8"/>
  <c r="V409" i="8"/>
  <c r="V417" i="8"/>
  <c r="V425" i="8"/>
  <c r="V372" i="7"/>
  <c r="V380" i="7"/>
  <c r="U368" i="12"/>
  <c r="U418" i="12"/>
  <c r="V386" i="12"/>
  <c r="U437" i="12"/>
  <c r="U449" i="12"/>
  <c r="V447" i="12"/>
  <c r="V379" i="8"/>
  <c r="V387" i="8"/>
  <c r="V403" i="7"/>
  <c r="V411" i="7"/>
  <c r="V419" i="7"/>
  <c r="W391" i="8"/>
  <c r="V435" i="8"/>
  <c r="V443" i="8"/>
  <c r="V451" i="8"/>
  <c r="V387" i="12"/>
  <c r="V402" i="7"/>
  <c r="V410" i="7"/>
  <c r="V418" i="7"/>
  <c r="V454" i="7"/>
  <c r="V440" i="12"/>
  <c r="V399" i="12"/>
  <c r="V403" i="12"/>
  <c r="V416" i="12"/>
  <c r="V399" i="8"/>
  <c r="U426" i="8"/>
  <c r="V407" i="8"/>
  <c r="V415" i="8"/>
  <c r="V423" i="8"/>
  <c r="V374" i="7"/>
  <c r="V382" i="7"/>
  <c r="U405" i="12"/>
  <c r="U369" i="12"/>
  <c r="U409" i="12"/>
  <c r="V383" i="12"/>
  <c r="V404" i="12"/>
  <c r="V386" i="7"/>
  <c r="V394" i="7"/>
  <c r="V434" i="7"/>
  <c r="V455" i="7"/>
  <c r="V400" i="8"/>
  <c r="V408" i="8"/>
  <c r="V416" i="8"/>
  <c r="V424" i="8"/>
  <c r="V375" i="7"/>
  <c r="V383" i="7"/>
  <c r="V446" i="7"/>
  <c r="V370" i="8"/>
  <c r="V378" i="8"/>
  <c r="V386" i="8"/>
  <c r="V387" i="7"/>
  <c r="V431" i="7"/>
  <c r="V439" i="7"/>
  <c r="V385" i="12"/>
  <c r="V425" i="12"/>
  <c r="V392" i="12"/>
  <c r="V438" i="12"/>
  <c r="V394" i="8"/>
  <c r="V434" i="8"/>
  <c r="V442" i="8"/>
  <c r="V450" i="8"/>
  <c r="V443" i="7"/>
  <c r="V451" i="7"/>
  <c r="U374" i="12"/>
  <c r="U401" i="12"/>
  <c r="V371" i="8"/>
  <c r="V380" i="12"/>
  <c r="W384" i="7"/>
  <c r="V392" i="7"/>
  <c r="V436" i="7"/>
  <c r="W453" i="7"/>
  <c r="V402" i="8"/>
  <c r="V410" i="8"/>
  <c r="V418" i="8"/>
  <c r="V369" i="7"/>
  <c r="V377" i="7"/>
  <c r="V444" i="7"/>
  <c r="V452" i="7"/>
  <c r="V419" i="12"/>
  <c r="V372" i="8"/>
  <c r="V380" i="8"/>
  <c r="V388" i="8"/>
  <c r="V389" i="7"/>
  <c r="V433" i="7"/>
  <c r="V384" i="12"/>
  <c r="V412" i="12"/>
  <c r="V434" i="12"/>
  <c r="V450" i="12"/>
  <c r="V432" i="8"/>
  <c r="V440" i="8"/>
  <c r="V448" i="8"/>
  <c r="V456" i="8"/>
  <c r="V449" i="7"/>
  <c r="V448" i="12"/>
  <c r="V424" i="12"/>
  <c r="V443" i="12"/>
  <c r="V369" i="8"/>
  <c r="V377" i="8"/>
  <c r="V385" i="8"/>
  <c r="V401" i="7"/>
  <c r="V409" i="7"/>
  <c r="V417" i="7"/>
  <c r="V425" i="7"/>
  <c r="V393" i="8"/>
  <c r="V437" i="8"/>
  <c r="V445" i="8"/>
  <c r="V453" i="8"/>
  <c r="V444" i="12"/>
  <c r="V404" i="7"/>
  <c r="V412" i="7"/>
  <c r="V420" i="7"/>
  <c r="V456" i="7"/>
  <c r="V372" i="12"/>
  <c r="V432" i="12"/>
  <c r="V406" i="12"/>
  <c r="V420" i="12"/>
  <c r="V405" i="8"/>
  <c r="V413" i="8"/>
  <c r="V421" i="8"/>
  <c r="V368" i="7"/>
  <c r="V376" i="7"/>
  <c r="V441" i="7"/>
  <c r="U445" i="12"/>
  <c r="V389" i="12"/>
  <c r="U433" i="12"/>
  <c r="V450" i="9"/>
  <c r="V424" i="9"/>
  <c r="V386" i="9"/>
  <c r="V394" i="9"/>
  <c r="V434" i="9"/>
  <c r="V442" i="9"/>
  <c r="V385" i="9"/>
  <c r="V393" i="9"/>
  <c r="V374" i="9"/>
  <c r="V431" i="9"/>
  <c r="V439" i="9"/>
  <c r="V399" i="9"/>
  <c r="V445" i="9"/>
  <c r="V453" i="9"/>
  <c r="V375" i="9"/>
  <c r="V402" i="9"/>
  <c r="V373" i="9"/>
  <c r="V407" i="9"/>
  <c r="V415" i="9"/>
  <c r="V423" i="9"/>
  <c r="V404" i="9"/>
  <c r="V452" i="9"/>
  <c r="V406" i="9"/>
  <c r="V414" i="9"/>
  <c r="V422" i="9"/>
  <c r="V384" i="9"/>
  <c r="V392" i="9"/>
  <c r="V432" i="9"/>
  <c r="V440" i="9"/>
  <c r="V383" i="9"/>
  <c r="V391" i="9"/>
  <c r="V372" i="9"/>
  <c r="V433" i="9"/>
  <c r="V441" i="9"/>
  <c r="V447" i="9"/>
  <c r="V455" i="9"/>
  <c r="V413" i="9"/>
  <c r="V416" i="9"/>
  <c r="V417" i="9"/>
  <c r="V446" i="9"/>
  <c r="V412" i="9"/>
  <c r="V420" i="9"/>
  <c r="V382" i="9"/>
  <c r="V390" i="9"/>
  <c r="V430" i="9"/>
  <c r="V438" i="9"/>
  <c r="V381" i="9"/>
  <c r="V389" i="9"/>
  <c r="V370" i="9"/>
  <c r="V378" i="9"/>
  <c r="V435" i="9"/>
  <c r="V443" i="9"/>
  <c r="V403" i="9"/>
  <c r="V449" i="9"/>
  <c r="V444" i="9"/>
  <c r="W405" i="9"/>
  <c r="V421" i="9"/>
  <c r="V408" i="9"/>
  <c r="U426" i="9"/>
  <c r="V371" i="9"/>
  <c r="V409" i="9"/>
  <c r="V379" i="9"/>
  <c r="V454" i="9"/>
  <c r="U457" i="9"/>
  <c r="V369" i="9"/>
  <c r="V377" i="9"/>
  <c r="V411" i="9"/>
  <c r="V419" i="9"/>
  <c r="V400" i="9"/>
  <c r="V448" i="9"/>
  <c r="V456" i="9"/>
  <c r="V410" i="9"/>
  <c r="V418" i="9"/>
  <c r="V380" i="9"/>
  <c r="V388" i="9"/>
  <c r="V436" i="9"/>
  <c r="V387" i="9"/>
  <c r="V368" i="9"/>
  <c r="V376" i="9"/>
  <c r="V437" i="9"/>
  <c r="V401" i="9"/>
  <c r="V451" i="9"/>
  <c r="W425" i="9"/>
  <c r="W367" i="7"/>
  <c r="W398" i="7"/>
  <c r="W429" i="7"/>
  <c r="Y398" i="8"/>
  <c r="X429" i="8"/>
  <c r="X367" i="8"/>
  <c r="W398" i="9"/>
  <c r="W367" i="9"/>
  <c r="W429" i="9"/>
  <c r="T457" i="12"/>
  <c r="U429" i="12"/>
  <c r="V367" i="12"/>
  <c r="V398" i="12"/>
  <c r="U395" i="12" l="1"/>
  <c r="V457" i="9"/>
  <c r="U426" i="12"/>
  <c r="V426" i="7"/>
  <c r="V426" i="9"/>
  <c r="V395" i="7"/>
  <c r="V457" i="7"/>
  <c r="W371" i="8"/>
  <c r="W416" i="12"/>
  <c r="W399" i="12"/>
  <c r="W454" i="7"/>
  <c r="W410" i="7"/>
  <c r="W387" i="12"/>
  <c r="W443" i="8"/>
  <c r="X391" i="8"/>
  <c r="W411" i="7"/>
  <c r="W387" i="8"/>
  <c r="W447" i="12"/>
  <c r="W368" i="8"/>
  <c r="V395" i="8"/>
  <c r="W448" i="7"/>
  <c r="W373" i="7"/>
  <c r="W414" i="8"/>
  <c r="W371" i="12"/>
  <c r="W432" i="7"/>
  <c r="W407" i="12"/>
  <c r="W414" i="12"/>
  <c r="W447" i="7"/>
  <c r="W446" i="8"/>
  <c r="V433" i="12"/>
  <c r="V445" i="12"/>
  <c r="W376" i="7"/>
  <c r="W421" i="8"/>
  <c r="W405" i="8"/>
  <c r="W406" i="12"/>
  <c r="W372" i="12"/>
  <c r="W420" i="7"/>
  <c r="W404" i="7"/>
  <c r="W453" i="8"/>
  <c r="W437" i="8"/>
  <c r="W425" i="7"/>
  <c r="W409" i="7"/>
  <c r="W385" i="8"/>
  <c r="W369" i="8"/>
  <c r="W424" i="12"/>
  <c r="W449" i="7"/>
  <c r="W448" i="8"/>
  <c r="W432" i="8"/>
  <c r="W434" i="12"/>
  <c r="W384" i="12"/>
  <c r="W389" i="7"/>
  <c r="W380" i="8"/>
  <c r="W419" i="12"/>
  <c r="W444" i="7"/>
  <c r="W369" i="7"/>
  <c r="W410" i="8"/>
  <c r="X453" i="7"/>
  <c r="W392" i="7"/>
  <c r="W380" i="12"/>
  <c r="V374" i="12"/>
  <c r="W443" i="7"/>
  <c r="W442" i="8"/>
  <c r="W394" i="8"/>
  <c r="W392" i="12"/>
  <c r="W385" i="12"/>
  <c r="W431" i="7"/>
  <c r="W386" i="8"/>
  <c r="W370" i="8"/>
  <c r="W383" i="7"/>
  <c r="W424" i="8"/>
  <c r="W408" i="8"/>
  <c r="W455" i="7"/>
  <c r="W394" i="7"/>
  <c r="W404" i="12"/>
  <c r="V409" i="12"/>
  <c r="V405" i="12"/>
  <c r="W374" i="7"/>
  <c r="W415" i="8"/>
  <c r="V437" i="12"/>
  <c r="V418" i="12"/>
  <c r="W380" i="7"/>
  <c r="W425" i="8"/>
  <c r="W409" i="8"/>
  <c r="W413" i="12"/>
  <c r="W402" i="12"/>
  <c r="W424" i="7"/>
  <c r="W408" i="7"/>
  <c r="W378" i="12"/>
  <c r="W441" i="8"/>
  <c r="W455" i="12"/>
  <c r="W413" i="7"/>
  <c r="W389" i="8"/>
  <c r="W373" i="8"/>
  <c r="W435" i="12"/>
  <c r="W445" i="7"/>
  <c r="W444" i="8"/>
  <c r="W392" i="8"/>
  <c r="W422" i="12"/>
  <c r="W437" i="7"/>
  <c r="W385" i="7"/>
  <c r="W376" i="8"/>
  <c r="W430" i="8"/>
  <c r="V457" i="8"/>
  <c r="W430" i="12"/>
  <c r="W415" i="12"/>
  <c r="W435" i="7"/>
  <c r="W390" i="8"/>
  <c r="W374" i="8"/>
  <c r="W442" i="7"/>
  <c r="W371" i="7"/>
  <c r="W412" i="8"/>
  <c r="W394" i="12"/>
  <c r="W430" i="7"/>
  <c r="W411" i="12"/>
  <c r="V391" i="12"/>
  <c r="V370" i="12"/>
  <c r="V381" i="12"/>
  <c r="X377" i="12"/>
  <c r="W370" i="7"/>
  <c r="W411" i="8"/>
  <c r="W423" i="12"/>
  <c r="W373" i="12"/>
  <c r="W408" i="12"/>
  <c r="W414" i="7"/>
  <c r="W436" i="12"/>
  <c r="W447" i="8"/>
  <c r="W431" i="8"/>
  <c r="W415" i="7"/>
  <c r="W399" i="7"/>
  <c r="W375" i="8"/>
  <c r="W439" i="12"/>
  <c r="W431" i="12"/>
  <c r="W399" i="8"/>
  <c r="V426" i="8"/>
  <c r="W403" i="12"/>
  <c r="W440" i="12"/>
  <c r="W418" i="7"/>
  <c r="W402" i="7"/>
  <c r="W451" i="8"/>
  <c r="W435" i="8"/>
  <c r="W419" i="7"/>
  <c r="W403" i="7"/>
  <c r="W379" i="8"/>
  <c r="W379" i="12"/>
  <c r="W381" i="7"/>
  <c r="W422" i="8"/>
  <c r="W406" i="8"/>
  <c r="W440" i="7"/>
  <c r="W388" i="7"/>
  <c r="W390" i="12"/>
  <c r="W454" i="8"/>
  <c r="W438" i="8"/>
  <c r="W389" i="12"/>
  <c r="W441" i="7"/>
  <c r="W368" i="7"/>
  <c r="W413" i="8"/>
  <c r="W420" i="12"/>
  <c r="W432" i="12"/>
  <c r="W456" i="7"/>
  <c r="W412" i="7"/>
  <c r="W444" i="12"/>
  <c r="W445" i="8"/>
  <c r="W393" i="8"/>
  <c r="W417" i="7"/>
  <c r="W401" i="7"/>
  <c r="W377" i="8"/>
  <c r="W443" i="12"/>
  <c r="W448" i="12"/>
  <c r="W456" i="8"/>
  <c r="W440" i="8"/>
  <c r="W450" i="12"/>
  <c r="W412" i="12"/>
  <c r="W433" i="7"/>
  <c r="W388" i="8"/>
  <c r="W372" i="8"/>
  <c r="W452" i="7"/>
  <c r="W377" i="7"/>
  <c r="W418" i="8"/>
  <c r="W402" i="8"/>
  <c r="W436" i="7"/>
  <c r="X384" i="7"/>
  <c r="V401" i="12"/>
  <c r="W451" i="7"/>
  <c r="W450" i="8"/>
  <c r="W434" i="8"/>
  <c r="W438" i="12"/>
  <c r="W425" i="12"/>
  <c r="W439" i="7"/>
  <c r="W387" i="7"/>
  <c r="W378" i="8"/>
  <c r="W446" i="7"/>
  <c r="W375" i="7"/>
  <c r="W416" i="8"/>
  <c r="W400" i="8"/>
  <c r="W434" i="7"/>
  <c r="W386" i="7"/>
  <c r="W383" i="12"/>
  <c r="V369" i="12"/>
  <c r="W382" i="7"/>
  <c r="W423" i="8"/>
  <c r="W407" i="8"/>
  <c r="V449" i="12"/>
  <c r="W386" i="12"/>
  <c r="V368" i="12"/>
  <c r="W372" i="7"/>
  <c r="W417" i="8"/>
  <c r="W401" i="8"/>
  <c r="W400" i="12"/>
  <c r="W452" i="12"/>
  <c r="W416" i="7"/>
  <c r="W400" i="7"/>
  <c r="W449" i="8"/>
  <c r="W433" i="8"/>
  <c r="W421" i="7"/>
  <c r="W405" i="7"/>
  <c r="W381" i="8"/>
  <c r="W451" i="12"/>
  <c r="W417" i="12"/>
  <c r="W452" i="8"/>
  <c r="W436" i="8"/>
  <c r="W442" i="12"/>
  <c r="W388" i="12"/>
  <c r="W393" i="7"/>
  <c r="W384" i="8"/>
  <c r="W446" i="12"/>
  <c r="W456" i="12"/>
  <c r="W375" i="12"/>
  <c r="W391" i="7"/>
  <c r="W382" i="8"/>
  <c r="W450" i="7"/>
  <c r="W379" i="7"/>
  <c r="W420" i="8"/>
  <c r="W404" i="8"/>
  <c r="W438" i="7"/>
  <c r="W390" i="7"/>
  <c r="W393" i="12"/>
  <c r="W382" i="12"/>
  <c r="V441" i="12"/>
  <c r="V453" i="12"/>
  <c r="W378" i="7"/>
  <c r="W419" i="8"/>
  <c r="W403" i="8"/>
  <c r="W410" i="12"/>
  <c r="W376" i="12"/>
  <c r="W422" i="7"/>
  <c r="W406" i="7"/>
  <c r="W455" i="8"/>
  <c r="W439" i="8"/>
  <c r="W423" i="7"/>
  <c r="W407" i="7"/>
  <c r="W383" i="8"/>
  <c r="W454" i="12"/>
  <c r="W421" i="12"/>
  <c r="W379" i="9"/>
  <c r="W371" i="9"/>
  <c r="W455" i="9"/>
  <c r="W441" i="9"/>
  <c r="W372" i="9"/>
  <c r="W383" i="9"/>
  <c r="W432" i="9"/>
  <c r="W384" i="9"/>
  <c r="W414" i="9"/>
  <c r="W452" i="9"/>
  <c r="W423" i="9"/>
  <c r="W407" i="9"/>
  <c r="W437" i="9"/>
  <c r="W380" i="9"/>
  <c r="W448" i="9"/>
  <c r="W419" i="9"/>
  <c r="W377" i="9"/>
  <c r="W421" i="9"/>
  <c r="W444" i="9"/>
  <c r="W403" i="9"/>
  <c r="W435" i="9"/>
  <c r="W370" i="9"/>
  <c r="W381" i="9"/>
  <c r="W430" i="9"/>
  <c r="W382" i="9"/>
  <c r="W412" i="9"/>
  <c r="W417" i="9"/>
  <c r="W413" i="9"/>
  <c r="W402" i="9"/>
  <c r="W453" i="9"/>
  <c r="W399" i="9"/>
  <c r="W431" i="9"/>
  <c r="W393" i="9"/>
  <c r="W442" i="9"/>
  <c r="W394" i="9"/>
  <c r="W424" i="9"/>
  <c r="W436" i="9"/>
  <c r="W454" i="9"/>
  <c r="W409" i="9"/>
  <c r="W447" i="9"/>
  <c r="W433" i="9"/>
  <c r="W391" i="9"/>
  <c r="W440" i="9"/>
  <c r="W392" i="9"/>
  <c r="W422" i="9"/>
  <c r="W406" i="9"/>
  <c r="W404" i="9"/>
  <c r="W415" i="9"/>
  <c r="W373" i="9"/>
  <c r="W451" i="9"/>
  <c r="W368" i="9"/>
  <c r="W410" i="9"/>
  <c r="V395" i="9"/>
  <c r="W401" i="9"/>
  <c r="W376" i="9"/>
  <c r="W387" i="9"/>
  <c r="W388" i="9"/>
  <c r="W418" i="9"/>
  <c r="W456" i="9"/>
  <c r="W400" i="9"/>
  <c r="W411" i="9"/>
  <c r="W369" i="9"/>
  <c r="W408" i="9"/>
  <c r="X405" i="9"/>
  <c r="W449" i="9"/>
  <c r="W443" i="9"/>
  <c r="W378" i="9"/>
  <c r="W389" i="9"/>
  <c r="W438" i="9"/>
  <c r="W390" i="9"/>
  <c r="W420" i="9"/>
  <c r="W446" i="9"/>
  <c r="W416" i="9"/>
  <c r="W375" i="9"/>
  <c r="W445" i="9"/>
  <c r="W439" i="9"/>
  <c r="W374" i="9"/>
  <c r="W385" i="9"/>
  <c r="W434" i="9"/>
  <c r="W386" i="9"/>
  <c r="W450" i="9"/>
  <c r="X425" i="9"/>
  <c r="X398" i="7"/>
  <c r="X429" i="7"/>
  <c r="X367" i="7"/>
  <c r="Y429" i="8"/>
  <c r="Y367" i="8"/>
  <c r="Z398" i="8"/>
  <c r="X367" i="9"/>
  <c r="X429" i="9"/>
  <c r="X398" i="9"/>
  <c r="W367" i="12"/>
  <c r="W398" i="12"/>
  <c r="U457" i="12"/>
  <c r="V429" i="12"/>
  <c r="W426" i="7" l="1"/>
  <c r="V395" i="12"/>
  <c r="W395" i="7"/>
  <c r="W457" i="7"/>
  <c r="V426" i="12"/>
  <c r="W426" i="9"/>
  <c r="W395" i="9"/>
  <c r="W457" i="9"/>
  <c r="X421" i="12"/>
  <c r="X455" i="8"/>
  <c r="X393" i="7"/>
  <c r="X442" i="12"/>
  <c r="X452" i="8"/>
  <c r="X451" i="12"/>
  <c r="X405" i="7"/>
  <c r="X433" i="8"/>
  <c r="X400" i="7"/>
  <c r="X452" i="12"/>
  <c r="X401" i="8"/>
  <c r="X372" i="7"/>
  <c r="X386" i="12"/>
  <c r="X407" i="8"/>
  <c r="X382" i="7"/>
  <c r="X383" i="12"/>
  <c r="X434" i="7"/>
  <c r="X416" i="8"/>
  <c r="X446" i="7"/>
  <c r="X387" i="7"/>
  <c r="X425" i="12"/>
  <c r="X434" i="8"/>
  <c r="X451" i="7"/>
  <c r="Y384" i="7"/>
  <c r="X402" i="8"/>
  <c r="X377" i="7"/>
  <c r="X372" i="8"/>
  <c r="X433" i="7"/>
  <c r="X450" i="12"/>
  <c r="X456" i="8"/>
  <c r="X443" i="12"/>
  <c r="X401" i="7"/>
  <c r="X393" i="8"/>
  <c r="X444" i="12"/>
  <c r="X456" i="7"/>
  <c r="X420" i="12"/>
  <c r="X368" i="7"/>
  <c r="X389" i="12"/>
  <c r="X403" i="7"/>
  <c r="X435" i="8"/>
  <c r="X402" i="7"/>
  <c r="X440" i="12"/>
  <c r="X431" i="12"/>
  <c r="X375" i="8"/>
  <c r="X415" i="7"/>
  <c r="X447" i="8"/>
  <c r="X414" i="7"/>
  <c r="X373" i="12"/>
  <c r="X411" i="8"/>
  <c r="Y377" i="12"/>
  <c r="W370" i="12"/>
  <c r="X411" i="12"/>
  <c r="X394" i="12"/>
  <c r="X371" i="7"/>
  <c r="X374" i="8"/>
  <c r="X435" i="7"/>
  <c r="X430" i="12"/>
  <c r="X368" i="8"/>
  <c r="W395" i="8"/>
  <c r="X387" i="8"/>
  <c r="Y391" i="8"/>
  <c r="X387" i="12"/>
  <c r="X454" i="7"/>
  <c r="X416" i="12"/>
  <c r="X454" i="12"/>
  <c r="X407" i="7"/>
  <c r="X439" i="8"/>
  <c r="X406" i="7"/>
  <c r="X376" i="12"/>
  <c r="X403" i="8"/>
  <c r="X378" i="7"/>
  <c r="W441" i="12"/>
  <c r="X393" i="12"/>
  <c r="X438" i="7"/>
  <c r="X420" i="8"/>
  <c r="X450" i="7"/>
  <c r="X391" i="7"/>
  <c r="X456" i="12"/>
  <c r="X454" i="8"/>
  <c r="X388" i="7"/>
  <c r="X406" i="8"/>
  <c r="X381" i="7"/>
  <c r="X399" i="8"/>
  <c r="W426" i="8"/>
  <c r="X376" i="8"/>
  <c r="X437" i="7"/>
  <c r="X392" i="8"/>
  <c r="X445" i="7"/>
  <c r="X373" i="8"/>
  <c r="X413" i="7"/>
  <c r="X441" i="8"/>
  <c r="X408" i="7"/>
  <c r="X402" i="12"/>
  <c r="X409" i="8"/>
  <c r="X380" i="7"/>
  <c r="W437" i="12"/>
  <c r="X374" i="7"/>
  <c r="W409" i="12"/>
  <c r="X394" i="7"/>
  <c r="X408" i="8"/>
  <c r="X383" i="7"/>
  <c r="X386" i="8"/>
  <c r="X385" i="12"/>
  <c r="X394" i="8"/>
  <c r="X443" i="7"/>
  <c r="X380" i="12"/>
  <c r="Y453" i="7"/>
  <c r="X369" i="7"/>
  <c r="X419" i="12"/>
  <c r="X389" i="7"/>
  <c r="X434" i="12"/>
  <c r="X448" i="8"/>
  <c r="X424" i="12"/>
  <c r="X385" i="8"/>
  <c r="X425" i="7"/>
  <c r="X453" i="8"/>
  <c r="X420" i="7"/>
  <c r="X406" i="12"/>
  <c r="X421" i="8"/>
  <c r="W445" i="12"/>
  <c r="X446" i="8"/>
  <c r="X414" i="12"/>
  <c r="X432" i="7"/>
  <c r="X414" i="8"/>
  <c r="X448" i="7"/>
  <c r="X384" i="8"/>
  <c r="X388" i="12"/>
  <c r="X436" i="8"/>
  <c r="X417" i="12"/>
  <c r="X381" i="8"/>
  <c r="X421" i="7"/>
  <c r="X449" i="8"/>
  <c r="X416" i="7"/>
  <c r="X400" i="12"/>
  <c r="X417" i="8"/>
  <c r="W368" i="12"/>
  <c r="W449" i="12"/>
  <c r="X423" i="8"/>
  <c r="W369" i="12"/>
  <c r="X386" i="7"/>
  <c r="X400" i="8"/>
  <c r="X375" i="7"/>
  <c r="X378" i="8"/>
  <c r="X439" i="7"/>
  <c r="X438" i="12"/>
  <c r="X450" i="8"/>
  <c r="W401" i="12"/>
  <c r="X436" i="7"/>
  <c r="X418" i="8"/>
  <c r="X452" i="7"/>
  <c r="X388" i="8"/>
  <c r="X412" i="12"/>
  <c r="X440" i="8"/>
  <c r="X448" i="12"/>
  <c r="X377" i="8"/>
  <c r="X417" i="7"/>
  <c r="X445" i="8"/>
  <c r="X412" i="7"/>
  <c r="X432" i="12"/>
  <c r="X413" i="8"/>
  <c r="X441" i="7"/>
  <c r="X379" i="8"/>
  <c r="X419" i="7"/>
  <c r="X451" i="8"/>
  <c r="X418" i="7"/>
  <c r="X403" i="12"/>
  <c r="X439" i="12"/>
  <c r="X399" i="7"/>
  <c r="X431" i="8"/>
  <c r="X436" i="12"/>
  <c r="X408" i="12"/>
  <c r="X423" i="12"/>
  <c r="X370" i="7"/>
  <c r="W381" i="12"/>
  <c r="W391" i="12"/>
  <c r="X430" i="7"/>
  <c r="X412" i="8"/>
  <c r="X442" i="7"/>
  <c r="X390" i="8"/>
  <c r="X415" i="12"/>
  <c r="X447" i="12"/>
  <c r="X411" i="7"/>
  <c r="X443" i="8"/>
  <c r="X410" i="7"/>
  <c r="X399" i="12"/>
  <c r="X383" i="8"/>
  <c r="X423" i="7"/>
  <c r="X422" i="7"/>
  <c r="X410" i="12"/>
  <c r="X419" i="8"/>
  <c r="W453" i="12"/>
  <c r="X382" i="12"/>
  <c r="X390" i="7"/>
  <c r="X404" i="8"/>
  <c r="X379" i="7"/>
  <c r="X382" i="8"/>
  <c r="X375" i="12"/>
  <c r="X446" i="12"/>
  <c r="X438" i="8"/>
  <c r="X390" i="12"/>
  <c r="X440" i="7"/>
  <c r="X422" i="8"/>
  <c r="X379" i="12"/>
  <c r="X430" i="8"/>
  <c r="W457" i="8"/>
  <c r="X385" i="7"/>
  <c r="X422" i="12"/>
  <c r="X444" i="8"/>
  <c r="X435" i="12"/>
  <c r="X389" i="8"/>
  <c r="X455" i="12"/>
  <c r="X378" i="12"/>
  <c r="X424" i="7"/>
  <c r="X413" i="12"/>
  <c r="X425" i="8"/>
  <c r="W418" i="12"/>
  <c r="X415" i="8"/>
  <c r="W405" i="12"/>
  <c r="X404" i="12"/>
  <c r="X455" i="7"/>
  <c r="X424" i="8"/>
  <c r="X370" i="8"/>
  <c r="X431" i="7"/>
  <c r="X392" i="12"/>
  <c r="X442" i="8"/>
  <c r="W374" i="12"/>
  <c r="X392" i="7"/>
  <c r="X410" i="8"/>
  <c r="X444" i="7"/>
  <c r="X380" i="8"/>
  <c r="X384" i="12"/>
  <c r="X432" i="8"/>
  <c r="X449" i="7"/>
  <c r="X369" i="8"/>
  <c r="X409" i="7"/>
  <c r="X437" i="8"/>
  <c r="X404" i="7"/>
  <c r="X372" i="12"/>
  <c r="X405" i="8"/>
  <c r="X376" i="7"/>
  <c r="W433" i="12"/>
  <c r="X447" i="7"/>
  <c r="X407" i="12"/>
  <c r="X371" i="12"/>
  <c r="X373" i="7"/>
  <c r="X371" i="8"/>
  <c r="X450" i="9"/>
  <c r="X445" i="9"/>
  <c r="X416" i="9"/>
  <c r="X420" i="9"/>
  <c r="X438" i="9"/>
  <c r="X378" i="9"/>
  <c r="X449" i="9"/>
  <c r="X408" i="9"/>
  <c r="X411" i="9"/>
  <c r="X456" i="9"/>
  <c r="X388" i="9"/>
  <c r="X376" i="9"/>
  <c r="X373" i="9"/>
  <c r="X404" i="9"/>
  <c r="X422" i="9"/>
  <c r="X440" i="9"/>
  <c r="X433" i="9"/>
  <c r="X409" i="9"/>
  <c r="X436" i="9"/>
  <c r="X394" i="9"/>
  <c r="X393" i="9"/>
  <c r="X399" i="9"/>
  <c r="X402" i="9"/>
  <c r="X417" i="9"/>
  <c r="X382" i="9"/>
  <c r="X381" i="9"/>
  <c r="X435" i="9"/>
  <c r="X444" i="9"/>
  <c r="X407" i="9"/>
  <c r="X452" i="9"/>
  <c r="X384" i="9"/>
  <c r="X383" i="9"/>
  <c r="X441" i="9"/>
  <c r="X371" i="9"/>
  <c r="X410" i="9"/>
  <c r="X451" i="9"/>
  <c r="X377" i="9"/>
  <c r="X448" i="9"/>
  <c r="X437" i="9"/>
  <c r="X374" i="9"/>
  <c r="X386" i="9"/>
  <c r="X385" i="9"/>
  <c r="X439" i="9"/>
  <c r="X375" i="9"/>
  <c r="X446" i="9"/>
  <c r="X390" i="9"/>
  <c r="X389" i="9"/>
  <c r="X443" i="9"/>
  <c r="Y405" i="9"/>
  <c r="X369" i="9"/>
  <c r="X400" i="9"/>
  <c r="X418" i="9"/>
  <c r="X387" i="9"/>
  <c r="X401" i="9"/>
  <c r="X415" i="9"/>
  <c r="X406" i="9"/>
  <c r="X392" i="9"/>
  <c r="X391" i="9"/>
  <c r="X447" i="9"/>
  <c r="X454" i="9"/>
  <c r="X424" i="9"/>
  <c r="X442" i="9"/>
  <c r="X431" i="9"/>
  <c r="X453" i="9"/>
  <c r="X413" i="9"/>
  <c r="X412" i="9"/>
  <c r="X430" i="9"/>
  <c r="X370" i="9"/>
  <c r="X403" i="9"/>
  <c r="X421" i="9"/>
  <c r="X423" i="9"/>
  <c r="X414" i="9"/>
  <c r="X432" i="9"/>
  <c r="X372" i="9"/>
  <c r="X455" i="9"/>
  <c r="X379" i="9"/>
  <c r="X434" i="9"/>
  <c r="X368" i="9"/>
  <c r="X419" i="9"/>
  <c r="X380" i="9"/>
  <c r="Y425" i="9"/>
  <c r="Y429" i="7"/>
  <c r="Y398" i="7"/>
  <c r="Y367" i="7"/>
  <c r="Z367" i="8"/>
  <c r="AA398" i="8"/>
  <c r="Z429" i="8"/>
  <c r="Y429" i="9"/>
  <c r="Y398" i="9"/>
  <c r="Y367" i="9"/>
  <c r="X398" i="12"/>
  <c r="V457" i="12"/>
  <c r="W429" i="12"/>
  <c r="X367" i="12"/>
  <c r="X426" i="7" l="1"/>
  <c r="X395" i="9"/>
  <c r="Y373" i="7"/>
  <c r="Y407" i="12"/>
  <c r="X433" i="12"/>
  <c r="Y405" i="8"/>
  <c r="Y404" i="7"/>
  <c r="Y409" i="7"/>
  <c r="Y449" i="7"/>
  <c r="Y384" i="12"/>
  <c r="Y444" i="7"/>
  <c r="Y392" i="7"/>
  <c r="Y442" i="8"/>
  <c r="Y431" i="7"/>
  <c r="Y424" i="8"/>
  <c r="Y404" i="12"/>
  <c r="Y415" i="8"/>
  <c r="Y425" i="8"/>
  <c r="Y424" i="7"/>
  <c r="Y455" i="12"/>
  <c r="Y435" i="12"/>
  <c r="Y422" i="12"/>
  <c r="Y379" i="12"/>
  <c r="Y440" i="7"/>
  <c r="Y438" i="8"/>
  <c r="Y375" i="12"/>
  <c r="Y379" i="7"/>
  <c r="Y390" i="7"/>
  <c r="X453" i="12"/>
  <c r="Y410" i="12"/>
  <c r="Y423" i="7"/>
  <c r="Y390" i="8"/>
  <c r="Y412" i="8"/>
  <c r="X391" i="12"/>
  <c r="Y370" i="7"/>
  <c r="Y408" i="12"/>
  <c r="Y431" i="8"/>
  <c r="Y439" i="12"/>
  <c r="Y418" i="7"/>
  <c r="Y419" i="7"/>
  <c r="Y441" i="7"/>
  <c r="Y432" i="12"/>
  <c r="Y445" i="8"/>
  <c r="Y377" i="8"/>
  <c r="Y440" i="8"/>
  <c r="Y388" i="8"/>
  <c r="Y418" i="8"/>
  <c r="X401" i="12"/>
  <c r="Y438" i="12"/>
  <c r="Y378" i="8"/>
  <c r="Y400" i="8"/>
  <c r="X369" i="12"/>
  <c r="X449" i="12"/>
  <c r="Y417" i="8"/>
  <c r="Y416" i="7"/>
  <c r="Y421" i="7"/>
  <c r="Y417" i="12"/>
  <c r="Y388" i="12"/>
  <c r="Y430" i="12"/>
  <c r="Y374" i="8"/>
  <c r="Y394" i="12"/>
  <c r="X370" i="12"/>
  <c r="Y411" i="8"/>
  <c r="Y414" i="7"/>
  <c r="Y415" i="7"/>
  <c r="Y431" i="12"/>
  <c r="Y402" i="7"/>
  <c r="Y403" i="7"/>
  <c r="Y368" i="7"/>
  <c r="Y456" i="7"/>
  <c r="Y393" i="8"/>
  <c r="Y443" i="12"/>
  <c r="Y450" i="12"/>
  <c r="Y372" i="8"/>
  <c r="Y402" i="8"/>
  <c r="Y451" i="7"/>
  <c r="Y425" i="12"/>
  <c r="Y446" i="7"/>
  <c r="Y434" i="7"/>
  <c r="Y382" i="7"/>
  <c r="Y386" i="12"/>
  <c r="Y401" i="8"/>
  <c r="Y400" i="7"/>
  <c r="Y405" i="7"/>
  <c r="Y452" i="8"/>
  <c r="Y393" i="7"/>
  <c r="Y430" i="8"/>
  <c r="X457" i="8"/>
  <c r="Y410" i="7"/>
  <c r="Y411" i="7"/>
  <c r="Y448" i="7"/>
  <c r="Y432" i="7"/>
  <c r="Y446" i="8"/>
  <c r="Y421" i="8"/>
  <c r="Y420" i="7"/>
  <c r="Y425" i="7"/>
  <c r="Y424" i="12"/>
  <c r="Y434" i="12"/>
  <c r="Y419" i="12"/>
  <c r="Z453" i="7"/>
  <c r="Y443" i="7"/>
  <c r="Y385" i="12"/>
  <c r="Y383" i="7"/>
  <c r="Y394" i="7"/>
  <c r="Y374" i="7"/>
  <c r="Y380" i="7"/>
  <c r="Y402" i="12"/>
  <c r="Y441" i="8"/>
  <c r="Y373" i="8"/>
  <c r="Y392" i="8"/>
  <c r="Y376" i="8"/>
  <c r="Y399" i="8"/>
  <c r="X426" i="8"/>
  <c r="Y406" i="8"/>
  <c r="Y454" i="8"/>
  <c r="Y391" i="7"/>
  <c r="Y420" i="8"/>
  <c r="Y393" i="12"/>
  <c r="Y378" i="7"/>
  <c r="Y376" i="12"/>
  <c r="Y439" i="8"/>
  <c r="Y454" i="12"/>
  <c r="Y454" i="7"/>
  <c r="Z391" i="8"/>
  <c r="Y421" i="12"/>
  <c r="Y447" i="7"/>
  <c r="Y437" i="8"/>
  <c r="Y380" i="8"/>
  <c r="Y392" i="12"/>
  <c r="X418" i="12"/>
  <c r="Y389" i="8"/>
  <c r="Y446" i="12"/>
  <c r="Y419" i="8"/>
  <c r="Y430" i="7"/>
  <c r="Y436" i="12"/>
  <c r="Y403" i="12"/>
  <c r="Y379" i="8"/>
  <c r="Y412" i="7"/>
  <c r="Y417" i="7"/>
  <c r="Y448" i="12"/>
  <c r="Y412" i="12"/>
  <c r="Y452" i="7"/>
  <c r="Y436" i="7"/>
  <c r="Y450" i="8"/>
  <c r="Y439" i="7"/>
  <c r="Y375" i="7"/>
  <c r="Y386" i="7"/>
  <c r="X368" i="12"/>
  <c r="Y400" i="12"/>
  <c r="Y449" i="8"/>
  <c r="Y381" i="8"/>
  <c r="Y436" i="8"/>
  <c r="Y384" i="8"/>
  <c r="Y368" i="8"/>
  <c r="X395" i="8"/>
  <c r="Y435" i="7"/>
  <c r="Y371" i="7"/>
  <c r="Y411" i="12"/>
  <c r="Z377" i="12"/>
  <c r="Y373" i="12"/>
  <c r="Y447" i="8"/>
  <c r="Y375" i="8"/>
  <c r="Y440" i="12"/>
  <c r="Y435" i="8"/>
  <c r="Y389" i="12"/>
  <c r="Y420" i="12"/>
  <c r="Y444" i="12"/>
  <c r="Y401" i="7"/>
  <c r="Y456" i="8"/>
  <c r="Y433" i="7"/>
  <c r="Y377" i="7"/>
  <c r="Z384" i="7"/>
  <c r="Y434" i="8"/>
  <c r="Y387" i="7"/>
  <c r="Y416" i="8"/>
  <c r="Y383" i="12"/>
  <c r="Y407" i="8"/>
  <c r="Y372" i="7"/>
  <c r="Y452" i="12"/>
  <c r="Y433" i="8"/>
  <c r="Y451" i="12"/>
  <c r="Y442" i="12"/>
  <c r="Y371" i="8"/>
  <c r="Y371" i="12"/>
  <c r="Y376" i="7"/>
  <c r="Y372" i="12"/>
  <c r="Y369" i="8"/>
  <c r="Y432" i="8"/>
  <c r="Y410" i="8"/>
  <c r="X374" i="12"/>
  <c r="Y370" i="8"/>
  <c r="Y455" i="7"/>
  <c r="X405" i="12"/>
  <c r="Y413" i="12"/>
  <c r="Y378" i="12"/>
  <c r="Y444" i="8"/>
  <c r="Y385" i="7"/>
  <c r="Y422" i="8"/>
  <c r="Y390" i="12"/>
  <c r="Y382" i="8"/>
  <c r="Y404" i="8"/>
  <c r="Y382" i="12"/>
  <c r="Y422" i="7"/>
  <c r="Y383" i="8"/>
  <c r="Y415" i="12"/>
  <c r="Y442" i="7"/>
  <c r="X381" i="12"/>
  <c r="Y423" i="12"/>
  <c r="Y399" i="7"/>
  <c r="Y451" i="8"/>
  <c r="Y413" i="8"/>
  <c r="Y423" i="8"/>
  <c r="W395" i="12"/>
  <c r="W426" i="12"/>
  <c r="X395" i="7"/>
  <c r="X457" i="7"/>
  <c r="Y399" i="12"/>
  <c r="Y443" i="8"/>
  <c r="Y447" i="12"/>
  <c r="Y414" i="8"/>
  <c r="Y414" i="12"/>
  <c r="X445" i="12"/>
  <c r="Y406" i="12"/>
  <c r="Y453" i="8"/>
  <c r="Y385" i="8"/>
  <c r="Y448" i="8"/>
  <c r="Y389" i="7"/>
  <c r="Y369" i="7"/>
  <c r="Y380" i="12"/>
  <c r="Y394" i="8"/>
  <c r="Y386" i="8"/>
  <c r="Y408" i="8"/>
  <c r="X409" i="12"/>
  <c r="X437" i="12"/>
  <c r="Y409" i="8"/>
  <c r="Y408" i="7"/>
  <c r="Y413" i="7"/>
  <c r="Y445" i="7"/>
  <c r="Y437" i="7"/>
  <c r="Y381" i="7"/>
  <c r="Y388" i="7"/>
  <c r="Y456" i="12"/>
  <c r="Y450" i="7"/>
  <c r="Y438" i="7"/>
  <c r="X441" i="12"/>
  <c r="Y403" i="8"/>
  <c r="Y406" i="7"/>
  <c r="Y407" i="7"/>
  <c r="Y416" i="12"/>
  <c r="Y387" i="12"/>
  <c r="Y387" i="8"/>
  <c r="Y455" i="8"/>
  <c r="Y448" i="9"/>
  <c r="Y451" i="9"/>
  <c r="Y371" i="9"/>
  <c r="Y383" i="9"/>
  <c r="Y452" i="9"/>
  <c r="Y444" i="9"/>
  <c r="Y381" i="9"/>
  <c r="Y417" i="9"/>
  <c r="Y399" i="9"/>
  <c r="Y394" i="9"/>
  <c r="Y409" i="9"/>
  <c r="Y440" i="9"/>
  <c r="Y404" i="9"/>
  <c r="Y376" i="9"/>
  <c r="Y456" i="9"/>
  <c r="Y408" i="9"/>
  <c r="Y378" i="9"/>
  <c r="Y420" i="9"/>
  <c r="Y445" i="9"/>
  <c r="Y368" i="9"/>
  <c r="Y432" i="9"/>
  <c r="Y403" i="9"/>
  <c r="Y430" i="9"/>
  <c r="Y413" i="9"/>
  <c r="Y431" i="9"/>
  <c r="Y424" i="9"/>
  <c r="Y447" i="9"/>
  <c r="Y392" i="9"/>
  <c r="Y415" i="9"/>
  <c r="Y387" i="9"/>
  <c r="Y400" i="9"/>
  <c r="Z405" i="9"/>
  <c r="Y389" i="9"/>
  <c r="Y446" i="9"/>
  <c r="Y439" i="9"/>
  <c r="Y386" i="9"/>
  <c r="Y380" i="9"/>
  <c r="Y455" i="9"/>
  <c r="Y437" i="9"/>
  <c r="Y377" i="9"/>
  <c r="Y410" i="9"/>
  <c r="Y441" i="9"/>
  <c r="Y384" i="9"/>
  <c r="Y407" i="9"/>
  <c r="Y435" i="9"/>
  <c r="Y382" i="9"/>
  <c r="Y402" i="9"/>
  <c r="Y393" i="9"/>
  <c r="Y436" i="9"/>
  <c r="Y433" i="9"/>
  <c r="Y422" i="9"/>
  <c r="Y373" i="9"/>
  <c r="Y388" i="9"/>
  <c r="Y411" i="9"/>
  <c r="Y449" i="9"/>
  <c r="Y438" i="9"/>
  <c r="Y416" i="9"/>
  <c r="Y450" i="9"/>
  <c r="Y434" i="9"/>
  <c r="X457" i="9"/>
  <c r="Y423" i="9"/>
  <c r="X426" i="9"/>
  <c r="Y419" i="9"/>
  <c r="Y379" i="9"/>
  <c r="Y372" i="9"/>
  <c r="Y414" i="9"/>
  <c r="Y421" i="9"/>
  <c r="Y370" i="9"/>
  <c r="Y412" i="9"/>
  <c r="Y453" i="9"/>
  <c r="Y442" i="9"/>
  <c r="Y454" i="9"/>
  <c r="Y391" i="9"/>
  <c r="Y406" i="9"/>
  <c r="Y401" i="9"/>
  <c r="Y418" i="9"/>
  <c r="Y369" i="9"/>
  <c r="Y443" i="9"/>
  <c r="Y390" i="9"/>
  <c r="Y375" i="9"/>
  <c r="Y385" i="9"/>
  <c r="Y374" i="9"/>
  <c r="Z425" i="9"/>
  <c r="Z398" i="7"/>
  <c r="Z367" i="7"/>
  <c r="Z429" i="7"/>
  <c r="AB398" i="8"/>
  <c r="AA367" i="8"/>
  <c r="AA429" i="8"/>
  <c r="Z429" i="9"/>
  <c r="Z367" i="9"/>
  <c r="Z398" i="9"/>
  <c r="W457" i="12"/>
  <c r="X429" i="12"/>
  <c r="Y367" i="12"/>
  <c r="Y398" i="12"/>
  <c r="X395" i="12" l="1"/>
  <c r="Y457" i="7"/>
  <c r="Y426" i="7"/>
  <c r="X426" i="12"/>
  <c r="Y395" i="7"/>
  <c r="Y426" i="9"/>
  <c r="Z445" i="7"/>
  <c r="Z408" i="7"/>
  <c r="Y437" i="12"/>
  <c r="Z408" i="8"/>
  <c r="Z394" i="8"/>
  <c r="Z369" i="7"/>
  <c r="Z448" i="8"/>
  <c r="Z453" i="8"/>
  <c r="Y445" i="12"/>
  <c r="Z414" i="8"/>
  <c r="Z443" i="8"/>
  <c r="Z451" i="12"/>
  <c r="Z452" i="12"/>
  <c r="Z407" i="8"/>
  <c r="Z416" i="8"/>
  <c r="Z434" i="8"/>
  <c r="Z377" i="7"/>
  <c r="Z456" i="8"/>
  <c r="Z444" i="12"/>
  <c r="Z389" i="12"/>
  <c r="Z440" i="12"/>
  <c r="Z447" i="8"/>
  <c r="AA377" i="12"/>
  <c r="Z371" i="7"/>
  <c r="Z399" i="8"/>
  <c r="Y426" i="8"/>
  <c r="Z392" i="8"/>
  <c r="Z441" i="8"/>
  <c r="Z380" i="7"/>
  <c r="Z394" i="7"/>
  <c r="Z385" i="12"/>
  <c r="AA453" i="7"/>
  <c r="Z434" i="12"/>
  <c r="Z425" i="7"/>
  <c r="Z421" i="8"/>
  <c r="Z432" i="7"/>
  <c r="Z411" i="7"/>
  <c r="Z393" i="7"/>
  <c r="Z405" i="7"/>
  <c r="Z401" i="8"/>
  <c r="Z382" i="7"/>
  <c r="Z446" i="7"/>
  <c r="Z451" i="7"/>
  <c r="Z372" i="8"/>
  <c r="Z443" i="12"/>
  <c r="Z456" i="7"/>
  <c r="Z403" i="7"/>
  <c r="Z431" i="12"/>
  <c r="Z414" i="7"/>
  <c r="Y370" i="12"/>
  <c r="Z374" i="8"/>
  <c r="Z387" i="8"/>
  <c r="Z416" i="12"/>
  <c r="Z406" i="7"/>
  <c r="Y441" i="12"/>
  <c r="Z450" i="7"/>
  <c r="Z388" i="7"/>
  <c r="Z423" i="8"/>
  <c r="Z451" i="8"/>
  <c r="Z423" i="12"/>
  <c r="Z442" i="7"/>
  <c r="Z383" i="8"/>
  <c r="Z382" i="12"/>
  <c r="Z382" i="8"/>
  <c r="Z422" i="8"/>
  <c r="Z444" i="8"/>
  <c r="Z413" i="12"/>
  <c r="Z455" i="7"/>
  <c r="Y374" i="12"/>
  <c r="Z432" i="8"/>
  <c r="Z372" i="12"/>
  <c r="Z371" i="12"/>
  <c r="Z368" i="8"/>
  <c r="Y395" i="8"/>
  <c r="Z436" i="8"/>
  <c r="Z449" i="8"/>
  <c r="Y368" i="12"/>
  <c r="Z375" i="7"/>
  <c r="Z450" i="8"/>
  <c r="Z452" i="7"/>
  <c r="Z448" i="12"/>
  <c r="Z412" i="7"/>
  <c r="Z403" i="12"/>
  <c r="Z430" i="7"/>
  <c r="Z446" i="12"/>
  <c r="Y418" i="12"/>
  <c r="Z380" i="8"/>
  <c r="Z447" i="7"/>
  <c r="AA391" i="8"/>
  <c r="Z454" i="12"/>
  <c r="Z376" i="12"/>
  <c r="Z393" i="12"/>
  <c r="Z391" i="7"/>
  <c r="Z406" i="8"/>
  <c r="Z430" i="8"/>
  <c r="Y457" i="8"/>
  <c r="Z388" i="12"/>
  <c r="Z421" i="7"/>
  <c r="Z417" i="8"/>
  <c r="Y369" i="12"/>
  <c r="Z378" i="8"/>
  <c r="Y401" i="12"/>
  <c r="Z388" i="8"/>
  <c r="Z377" i="8"/>
  <c r="Z432" i="12"/>
  <c r="Z419" i="7"/>
  <c r="Z439" i="12"/>
  <c r="Z408" i="12"/>
  <c r="Y391" i="12"/>
  <c r="Z390" i="8"/>
  <c r="Z410" i="12"/>
  <c r="Z390" i="7"/>
  <c r="Z375" i="12"/>
  <c r="Z440" i="7"/>
  <c r="Z422" i="12"/>
  <c r="Z455" i="12"/>
  <c r="Z425" i="8"/>
  <c r="Z404" i="12"/>
  <c r="Z431" i="7"/>
  <c r="Z392" i="7"/>
  <c r="Z384" i="12"/>
  <c r="Z409" i="7"/>
  <c r="Z405" i="8"/>
  <c r="Z407" i="12"/>
  <c r="Z413" i="7"/>
  <c r="Z386" i="8"/>
  <c r="Z385" i="8"/>
  <c r="Z414" i="12"/>
  <c r="Z399" i="12"/>
  <c r="Z433" i="8"/>
  <c r="Z383" i="12"/>
  <c r="Z387" i="7"/>
  <c r="AA384" i="7"/>
  <c r="Z433" i="7"/>
  <c r="Z401" i="7"/>
  <c r="Z420" i="12"/>
  <c r="Z435" i="8"/>
  <c r="Z375" i="8"/>
  <c r="Z411" i="12"/>
  <c r="Z435" i="7"/>
  <c r="Z376" i="8"/>
  <c r="Z373" i="8"/>
  <c r="Z402" i="12"/>
  <c r="Z374" i="7"/>
  <c r="Z383" i="7"/>
  <c r="Z443" i="7"/>
  <c r="Z419" i="12"/>
  <c r="Z424" i="12"/>
  <c r="Z420" i="7"/>
  <c r="Z446" i="8"/>
  <c r="Z448" i="7"/>
  <c r="Z410" i="7"/>
  <c r="Z452" i="8"/>
  <c r="Z400" i="7"/>
  <c r="Z386" i="12"/>
  <c r="Z434" i="7"/>
  <c r="Z425" i="12"/>
  <c r="Z402" i="8"/>
  <c r="Z450" i="12"/>
  <c r="Z393" i="8"/>
  <c r="Z368" i="7"/>
  <c r="Z402" i="7"/>
  <c r="Z415" i="7"/>
  <c r="Z411" i="8"/>
  <c r="Z394" i="12"/>
  <c r="Z430" i="12"/>
  <c r="Z437" i="7"/>
  <c r="Z409" i="8"/>
  <c r="Y409" i="12"/>
  <c r="Z380" i="12"/>
  <c r="Z389" i="7"/>
  <c r="Z406" i="12"/>
  <c r="Z447" i="12"/>
  <c r="Z442" i="12"/>
  <c r="Z372" i="7"/>
  <c r="Z373" i="12"/>
  <c r="Z455" i="8"/>
  <c r="Z387" i="12"/>
  <c r="Z407" i="7"/>
  <c r="Z403" i="8"/>
  <c r="Z438" i="7"/>
  <c r="Z456" i="12"/>
  <c r="Z381" i="7"/>
  <c r="Z413" i="8"/>
  <c r="Z399" i="7"/>
  <c r="Y381" i="12"/>
  <c r="Z415" i="12"/>
  <c r="Z422" i="7"/>
  <c r="Z404" i="8"/>
  <c r="Z390" i="12"/>
  <c r="Z385" i="7"/>
  <c r="Z378" i="12"/>
  <c r="Y405" i="12"/>
  <c r="Z370" i="8"/>
  <c r="Z410" i="8"/>
  <c r="Z369" i="8"/>
  <c r="Z376" i="7"/>
  <c r="Z371" i="8"/>
  <c r="Z384" i="8"/>
  <c r="Z381" i="8"/>
  <c r="Z400" i="12"/>
  <c r="Z386" i="7"/>
  <c r="Z439" i="7"/>
  <c r="Z436" i="7"/>
  <c r="Z412" i="12"/>
  <c r="Z417" i="7"/>
  <c r="Z379" i="8"/>
  <c r="Z436" i="12"/>
  <c r="Z419" i="8"/>
  <c r="Z389" i="8"/>
  <c r="Z392" i="12"/>
  <c r="Z437" i="8"/>
  <c r="Z421" i="12"/>
  <c r="Z454" i="7"/>
  <c r="Z439" i="8"/>
  <c r="Z378" i="7"/>
  <c r="Z420" i="8"/>
  <c r="Z454" i="8"/>
  <c r="Z417" i="12"/>
  <c r="Z416" i="7"/>
  <c r="Y449" i="12"/>
  <c r="Z400" i="8"/>
  <c r="Z438" i="12"/>
  <c r="Z418" i="8"/>
  <c r="Z440" i="8"/>
  <c r="Z445" i="8"/>
  <c r="Z441" i="7"/>
  <c r="Z418" i="7"/>
  <c r="Z431" i="8"/>
  <c r="Z370" i="7"/>
  <c r="Z412" i="8"/>
  <c r="Z423" i="7"/>
  <c r="Y453" i="12"/>
  <c r="Z379" i="7"/>
  <c r="Z438" i="8"/>
  <c r="Z379" i="12"/>
  <c r="Z435" i="12"/>
  <c r="Z424" i="7"/>
  <c r="Z415" i="8"/>
  <c r="Z424" i="8"/>
  <c r="Z442" i="8"/>
  <c r="Z444" i="7"/>
  <c r="Z449" i="7"/>
  <c r="Z404" i="7"/>
  <c r="Y433" i="12"/>
  <c r="Z373" i="7"/>
  <c r="Z375" i="9"/>
  <c r="Z406" i="9"/>
  <c r="Z453" i="9"/>
  <c r="Z414" i="9"/>
  <c r="Z416" i="9"/>
  <c r="Z422" i="9"/>
  <c r="Z402" i="9"/>
  <c r="Z410" i="9"/>
  <c r="Z380" i="9"/>
  <c r="Z389" i="9"/>
  <c r="Z415" i="9"/>
  <c r="Z447" i="9"/>
  <c r="Z430" i="9"/>
  <c r="Z423" i="9"/>
  <c r="Z445" i="9"/>
  <c r="Z456" i="9"/>
  <c r="Z409" i="9"/>
  <c r="Z381" i="9"/>
  <c r="Z452" i="9"/>
  <c r="Z371" i="9"/>
  <c r="Z385" i="9"/>
  <c r="Z401" i="9"/>
  <c r="Z442" i="9"/>
  <c r="Z421" i="9"/>
  <c r="Z372" i="9"/>
  <c r="Z419" i="9"/>
  <c r="Z450" i="9"/>
  <c r="Z438" i="9"/>
  <c r="Z411" i="9"/>
  <c r="Z373" i="9"/>
  <c r="Z433" i="9"/>
  <c r="Z393" i="9"/>
  <c r="Z382" i="9"/>
  <c r="Z407" i="9"/>
  <c r="Z441" i="9"/>
  <c r="Z377" i="9"/>
  <c r="Z455" i="9"/>
  <c r="Z386" i="9"/>
  <c r="Z446" i="9"/>
  <c r="AA405" i="9"/>
  <c r="Z387" i="9"/>
  <c r="Z392" i="9"/>
  <c r="Z424" i="9"/>
  <c r="Z413" i="9"/>
  <c r="Z403" i="9"/>
  <c r="Z368" i="9"/>
  <c r="Z374" i="9"/>
  <c r="Z443" i="9"/>
  <c r="Z418" i="9"/>
  <c r="Z454" i="9"/>
  <c r="Z370" i="9"/>
  <c r="Z379" i="9"/>
  <c r="Z434" i="9"/>
  <c r="Z449" i="9"/>
  <c r="Z388" i="9"/>
  <c r="Z436" i="9"/>
  <c r="Z435" i="9"/>
  <c r="Z384" i="9"/>
  <c r="Z437" i="9"/>
  <c r="Z439" i="9"/>
  <c r="Z400" i="9"/>
  <c r="Z431" i="9"/>
  <c r="Z432" i="9"/>
  <c r="Z378" i="9"/>
  <c r="Z404" i="9"/>
  <c r="Z399" i="9"/>
  <c r="Z448" i="9"/>
  <c r="Y395" i="9"/>
  <c r="Z390" i="9"/>
  <c r="Z369" i="9"/>
  <c r="Z391" i="9"/>
  <c r="Z412" i="9"/>
  <c r="Y457" i="9"/>
  <c r="Z420" i="9"/>
  <c r="Z408" i="9"/>
  <c r="Z376" i="9"/>
  <c r="Z440" i="9"/>
  <c r="Z394" i="9"/>
  <c r="Z417" i="9"/>
  <c r="Z444" i="9"/>
  <c r="Z383" i="9"/>
  <c r="Z451" i="9"/>
  <c r="AA425" i="9"/>
  <c r="AA367" i="7"/>
  <c r="AA398" i="7"/>
  <c r="AA429" i="7"/>
  <c r="AB367" i="8"/>
  <c r="AB429" i="8"/>
  <c r="AC398" i="8"/>
  <c r="AA367" i="9"/>
  <c r="AA398" i="9"/>
  <c r="AA429" i="9"/>
  <c r="Z367" i="12"/>
  <c r="Z398" i="12"/>
  <c r="X457" i="12"/>
  <c r="Y429" i="12"/>
  <c r="Y426" i="12" l="1"/>
  <c r="Y395" i="12"/>
  <c r="Z426" i="7"/>
  <c r="Z395" i="9"/>
  <c r="Z426" i="9"/>
  <c r="Z457" i="7"/>
  <c r="Z395" i="7"/>
  <c r="Z457" i="9"/>
  <c r="AA454" i="8"/>
  <c r="AA378" i="7"/>
  <c r="AA454" i="7"/>
  <c r="AA437" i="8"/>
  <c r="AA389" i="8"/>
  <c r="AA436" i="12"/>
  <c r="AA417" i="7"/>
  <c r="AA436" i="7"/>
  <c r="AA386" i="7"/>
  <c r="AA381" i="8"/>
  <c r="AA381" i="7"/>
  <c r="AA438" i="7"/>
  <c r="AA407" i="7"/>
  <c r="AA455" i="8"/>
  <c r="AA372" i="7"/>
  <c r="AA411" i="12"/>
  <c r="AA435" i="8"/>
  <c r="AA401" i="7"/>
  <c r="AB384" i="7"/>
  <c r="AA383" i="12"/>
  <c r="AA399" i="12"/>
  <c r="AA385" i="8"/>
  <c r="AA413" i="7"/>
  <c r="AA407" i="12"/>
  <c r="AA409" i="7"/>
  <c r="AA392" i="7"/>
  <c r="AA404" i="12"/>
  <c r="AA455" i="12"/>
  <c r="AA440" i="7"/>
  <c r="AA390" i="7"/>
  <c r="AA390" i="8"/>
  <c r="AA408" i="12"/>
  <c r="AA419" i="7"/>
  <c r="AA377" i="8"/>
  <c r="Z401" i="12"/>
  <c r="Z369" i="12"/>
  <c r="AA421" i="7"/>
  <c r="AA368" i="8"/>
  <c r="Z395" i="8"/>
  <c r="AA372" i="12"/>
  <c r="Z374" i="12"/>
  <c r="AA413" i="12"/>
  <c r="AA422" i="8"/>
  <c r="AA382" i="12"/>
  <c r="AA442" i="7"/>
  <c r="AA451" i="8"/>
  <c r="AA399" i="8"/>
  <c r="Z426" i="8"/>
  <c r="AB377" i="12"/>
  <c r="AA440" i="12"/>
  <c r="AA444" i="12"/>
  <c r="AA377" i="7"/>
  <c r="AA416" i="8"/>
  <c r="AA452" i="12"/>
  <c r="Z433" i="12"/>
  <c r="AA449" i="7"/>
  <c r="AA442" i="8"/>
  <c r="AA415" i="8"/>
  <c r="AA435" i="12"/>
  <c r="AA438" i="8"/>
  <c r="Z453" i="12"/>
  <c r="AA412" i="8"/>
  <c r="AA431" i="8"/>
  <c r="AA441" i="7"/>
  <c r="AA440" i="8"/>
  <c r="AA438" i="12"/>
  <c r="Z449" i="12"/>
  <c r="AA417" i="12"/>
  <c r="AA371" i="8"/>
  <c r="AA369" i="8"/>
  <c r="AA370" i="8"/>
  <c r="AA378" i="12"/>
  <c r="AA390" i="12"/>
  <c r="AA422" i="7"/>
  <c r="Z381" i="12"/>
  <c r="AA413" i="8"/>
  <c r="AA447" i="12"/>
  <c r="AA389" i="7"/>
  <c r="Z409" i="12"/>
  <c r="AA437" i="7"/>
  <c r="AA430" i="12"/>
  <c r="AA411" i="8"/>
  <c r="AA402" i="7"/>
  <c r="AA393" i="8"/>
  <c r="AA402" i="8"/>
  <c r="AA434" i="7"/>
  <c r="AA400" i="7"/>
  <c r="AA410" i="7"/>
  <c r="AA446" i="8"/>
  <c r="AA424" i="12"/>
  <c r="AA443" i="7"/>
  <c r="AA374" i="7"/>
  <c r="AA373" i="8"/>
  <c r="AA430" i="8"/>
  <c r="Z457" i="8"/>
  <c r="AA391" i="7"/>
  <c r="AA376" i="12"/>
  <c r="AB391" i="8"/>
  <c r="AA380" i="8"/>
  <c r="AA446" i="12"/>
  <c r="AA403" i="12"/>
  <c r="AA448" i="12"/>
  <c r="AA450" i="8"/>
  <c r="Z368" i="12"/>
  <c r="AA436" i="8"/>
  <c r="AA388" i="7"/>
  <c r="Z441" i="12"/>
  <c r="AA416" i="12"/>
  <c r="AA374" i="8"/>
  <c r="AA414" i="7"/>
  <c r="AA403" i="7"/>
  <c r="AA443" i="12"/>
  <c r="AA451" i="7"/>
  <c r="AA382" i="7"/>
  <c r="AA405" i="7"/>
  <c r="AA411" i="7"/>
  <c r="AA421" i="8"/>
  <c r="AA434" i="12"/>
  <c r="AA385" i="12"/>
  <c r="AA380" i="7"/>
  <c r="AA392" i="8"/>
  <c r="AA443" i="8"/>
  <c r="Z445" i="12"/>
  <c r="AA448" i="8"/>
  <c r="AA394" i="8"/>
  <c r="Z437" i="12"/>
  <c r="AA445" i="7"/>
  <c r="AA421" i="12"/>
  <c r="AA379" i="8"/>
  <c r="AA439" i="7"/>
  <c r="AA384" i="8"/>
  <c r="AA456" i="12"/>
  <c r="AA403" i="8"/>
  <c r="AA387" i="12"/>
  <c r="AA373" i="12"/>
  <c r="AA442" i="12"/>
  <c r="AA435" i="7"/>
  <c r="AA375" i="8"/>
  <c r="AA420" i="12"/>
  <c r="AA433" i="7"/>
  <c r="AA387" i="7"/>
  <c r="AA433" i="8"/>
  <c r="AA414" i="12"/>
  <c r="AA386" i="8"/>
  <c r="AA405" i="8"/>
  <c r="AA384" i="12"/>
  <c r="AA431" i="7"/>
  <c r="AA425" i="8"/>
  <c r="AA422" i="12"/>
  <c r="AA375" i="12"/>
  <c r="AA410" i="12"/>
  <c r="Z391" i="12"/>
  <c r="AA439" i="12"/>
  <c r="AA432" i="12"/>
  <c r="AA388" i="8"/>
  <c r="AA378" i="8"/>
  <c r="AA417" i="8"/>
  <c r="AA388" i="12"/>
  <c r="AA371" i="12"/>
  <c r="AA432" i="8"/>
  <c r="AA455" i="7"/>
  <c r="AA444" i="8"/>
  <c r="AA382" i="8"/>
  <c r="AA383" i="8"/>
  <c r="AA423" i="12"/>
  <c r="AA423" i="8"/>
  <c r="AA371" i="7"/>
  <c r="AA447" i="8"/>
  <c r="AA389" i="12"/>
  <c r="AA456" i="8"/>
  <c r="AA434" i="8"/>
  <c r="AA407" i="8"/>
  <c r="AA451" i="12"/>
  <c r="AA420" i="8"/>
  <c r="AA439" i="8"/>
  <c r="AA392" i="12"/>
  <c r="AA419" i="8"/>
  <c r="AA412" i="12"/>
  <c r="AA400" i="12"/>
  <c r="AA373" i="7"/>
  <c r="AA404" i="7"/>
  <c r="AA444" i="7"/>
  <c r="AA424" i="8"/>
  <c r="AA424" i="7"/>
  <c r="AA379" i="12"/>
  <c r="AA379" i="7"/>
  <c r="AA423" i="7"/>
  <c r="AA370" i="7"/>
  <c r="AA418" i="7"/>
  <c r="AA445" i="8"/>
  <c r="AA418" i="8"/>
  <c r="AA400" i="8"/>
  <c r="AA416" i="7"/>
  <c r="AA376" i="7"/>
  <c r="AA410" i="8"/>
  <c r="Z405" i="12"/>
  <c r="AA385" i="7"/>
  <c r="AA404" i="8"/>
  <c r="AA415" i="12"/>
  <c r="AA399" i="7"/>
  <c r="AA406" i="12"/>
  <c r="AA380" i="12"/>
  <c r="AA409" i="8"/>
  <c r="AA394" i="12"/>
  <c r="AA415" i="7"/>
  <c r="AA368" i="7"/>
  <c r="AA450" i="12"/>
  <c r="AA425" i="12"/>
  <c r="AA386" i="12"/>
  <c r="AA452" i="8"/>
  <c r="AA448" i="7"/>
  <c r="AA420" i="7"/>
  <c r="AA419" i="12"/>
  <c r="AA383" i="7"/>
  <c r="AA402" i="12"/>
  <c r="AA376" i="8"/>
  <c r="AA406" i="8"/>
  <c r="AA393" i="12"/>
  <c r="AA454" i="12"/>
  <c r="AA447" i="7"/>
  <c r="Z418" i="12"/>
  <c r="AA430" i="7"/>
  <c r="AA412" i="7"/>
  <c r="AA452" i="7"/>
  <c r="AA375" i="7"/>
  <c r="AA449" i="8"/>
  <c r="AA450" i="7"/>
  <c r="AA406" i="7"/>
  <c r="AA387" i="8"/>
  <c r="Z370" i="12"/>
  <c r="AA431" i="12"/>
  <c r="AA456" i="7"/>
  <c r="AA372" i="8"/>
  <c r="AA446" i="7"/>
  <c r="AA401" i="8"/>
  <c r="AA393" i="7"/>
  <c r="AA432" i="7"/>
  <c r="AA425" i="7"/>
  <c r="AB453" i="7"/>
  <c r="AA394" i="7"/>
  <c r="AA441" i="8"/>
  <c r="AA414" i="8"/>
  <c r="AA453" i="8"/>
  <c r="AA369" i="7"/>
  <c r="AA408" i="8"/>
  <c r="AA408" i="7"/>
  <c r="AA444" i="9"/>
  <c r="AA394" i="9"/>
  <c r="AA376" i="9"/>
  <c r="AA420" i="9"/>
  <c r="AA412" i="9"/>
  <c r="AA369" i="9"/>
  <c r="AA368" i="9"/>
  <c r="AA413" i="9"/>
  <c r="AA392" i="9"/>
  <c r="AB405" i="9"/>
  <c r="AA386" i="9"/>
  <c r="AA377" i="9"/>
  <c r="AA407" i="9"/>
  <c r="AA393" i="9"/>
  <c r="AA373" i="9"/>
  <c r="AA438" i="9"/>
  <c r="AA451" i="9"/>
  <c r="AA448" i="9"/>
  <c r="AA404" i="9"/>
  <c r="AA432" i="9"/>
  <c r="AA400" i="9"/>
  <c r="AA437" i="9"/>
  <c r="AA435" i="9"/>
  <c r="AA388" i="9"/>
  <c r="AA434" i="9"/>
  <c r="AA370" i="9"/>
  <c r="AA418" i="9"/>
  <c r="AA374" i="9"/>
  <c r="AA419" i="9"/>
  <c r="AA421" i="9"/>
  <c r="AA401" i="9"/>
  <c r="AA371" i="9"/>
  <c r="AA381" i="9"/>
  <c r="AA456" i="9"/>
  <c r="AA423" i="9"/>
  <c r="AA447" i="9"/>
  <c r="AA389" i="9"/>
  <c r="AA410" i="9"/>
  <c r="AA422" i="9"/>
  <c r="AA414" i="9"/>
  <c r="AA406" i="9"/>
  <c r="AA383" i="9"/>
  <c r="AA440" i="9"/>
  <c r="AA391" i="9"/>
  <c r="AA390" i="9"/>
  <c r="AA403" i="9"/>
  <c r="AA424" i="9"/>
  <c r="AA387" i="9"/>
  <c r="AA446" i="9"/>
  <c r="AA455" i="9"/>
  <c r="AA441" i="9"/>
  <c r="AA382" i="9"/>
  <c r="AA433" i="9"/>
  <c r="AA411" i="9"/>
  <c r="AA450" i="9"/>
  <c r="AA417" i="9"/>
  <c r="AA408" i="9"/>
  <c r="AA399" i="9"/>
  <c r="AA378" i="9"/>
  <c r="AA431" i="9"/>
  <c r="AA439" i="9"/>
  <c r="AA384" i="9"/>
  <c r="AA436" i="9"/>
  <c r="AA449" i="9"/>
  <c r="AA379" i="9"/>
  <c r="AA454" i="9"/>
  <c r="AA443" i="9"/>
  <c r="AA372" i="9"/>
  <c r="AA442" i="9"/>
  <c r="AA385" i="9"/>
  <c r="AA452" i="9"/>
  <c r="AA409" i="9"/>
  <c r="AA445" i="9"/>
  <c r="AA430" i="9"/>
  <c r="AA415" i="9"/>
  <c r="AA380" i="9"/>
  <c r="AA402" i="9"/>
  <c r="AA416" i="9"/>
  <c r="AA453" i="9"/>
  <c r="AA375" i="9"/>
  <c r="AB425" i="9"/>
  <c r="AB398" i="7"/>
  <c r="AB429" i="7"/>
  <c r="AB367" i="7"/>
  <c r="AC429" i="8"/>
  <c r="AD398" i="8"/>
  <c r="AC367" i="8"/>
  <c r="AB398" i="9"/>
  <c r="AB429" i="9"/>
  <c r="AB367" i="9"/>
  <c r="AA398" i="12"/>
  <c r="Y457" i="12"/>
  <c r="Z429" i="12"/>
  <c r="AA367" i="12"/>
  <c r="AA426" i="7" l="1"/>
  <c r="Z395" i="12"/>
  <c r="AA395" i="9"/>
  <c r="AA426" i="9"/>
  <c r="Z426" i="12"/>
  <c r="AB401" i="8"/>
  <c r="AB376" i="8"/>
  <c r="AB383" i="7"/>
  <c r="AB420" i="7"/>
  <c r="AB452" i="8"/>
  <c r="AB425" i="12"/>
  <c r="AB368" i="7"/>
  <c r="AB394" i="12"/>
  <c r="AB380" i="12"/>
  <c r="AB399" i="7"/>
  <c r="AB404" i="8"/>
  <c r="AA405" i="12"/>
  <c r="AB376" i="7"/>
  <c r="AB400" i="8"/>
  <c r="AB445" i="8"/>
  <c r="AB370" i="7"/>
  <c r="AB379" i="7"/>
  <c r="AB424" i="7"/>
  <c r="AB444" i="7"/>
  <c r="AB373" i="7"/>
  <c r="AB412" i="12"/>
  <c r="AB392" i="12"/>
  <c r="AB420" i="8"/>
  <c r="AB451" i="12"/>
  <c r="AB434" i="8"/>
  <c r="AB389" i="12"/>
  <c r="AB371" i="7"/>
  <c r="AB388" i="12"/>
  <c r="AB378" i="8"/>
  <c r="AB432" i="12"/>
  <c r="AA391" i="12"/>
  <c r="AB375" i="12"/>
  <c r="AB425" i="8"/>
  <c r="AB384" i="12"/>
  <c r="AB386" i="8"/>
  <c r="AB433" i="8"/>
  <c r="AB433" i="7"/>
  <c r="AB375" i="8"/>
  <c r="AB442" i="12"/>
  <c r="AB387" i="12"/>
  <c r="AB456" i="12"/>
  <c r="AB439" i="7"/>
  <c r="AB421" i="12"/>
  <c r="AB445" i="7"/>
  <c r="AB394" i="8"/>
  <c r="AA445" i="12"/>
  <c r="AB392" i="8"/>
  <c r="AB385" i="12"/>
  <c r="AB421" i="8"/>
  <c r="AB405" i="7"/>
  <c r="AB451" i="7"/>
  <c r="AB403" i="7"/>
  <c r="AB374" i="8"/>
  <c r="AA441" i="12"/>
  <c r="AB436" i="8"/>
  <c r="AB450" i="8"/>
  <c r="AB403" i="12"/>
  <c r="AB380" i="8"/>
  <c r="AB376" i="12"/>
  <c r="AB451" i="8"/>
  <c r="AB382" i="12"/>
  <c r="AB413" i="12"/>
  <c r="AB372" i="12"/>
  <c r="AB408" i="8"/>
  <c r="AB453" i="8"/>
  <c r="AC453" i="7"/>
  <c r="AB372" i="8"/>
  <c r="AB431" i="12"/>
  <c r="AB387" i="8"/>
  <c r="AB450" i="7"/>
  <c r="AB375" i="7"/>
  <c r="AB412" i="7"/>
  <c r="AA418" i="12"/>
  <c r="AB454" i="12"/>
  <c r="AB406" i="8"/>
  <c r="AB423" i="12"/>
  <c r="AB382" i="8"/>
  <c r="AB455" i="7"/>
  <c r="AB371" i="12"/>
  <c r="AB430" i="8"/>
  <c r="AA457" i="8"/>
  <c r="AB374" i="7"/>
  <c r="AB424" i="12"/>
  <c r="AB410" i="7"/>
  <c r="AB434" i="7"/>
  <c r="AB393" i="8"/>
  <c r="AB411" i="8"/>
  <c r="AB437" i="7"/>
  <c r="AB389" i="7"/>
  <c r="AB413" i="8"/>
  <c r="AB422" i="7"/>
  <c r="AB378" i="12"/>
  <c r="AB369" i="8"/>
  <c r="AB417" i="12"/>
  <c r="AB438" i="12"/>
  <c r="AB441" i="7"/>
  <c r="AB412" i="8"/>
  <c r="AB438" i="8"/>
  <c r="AB415" i="8"/>
  <c r="AB449" i="7"/>
  <c r="AB452" i="12"/>
  <c r="AB377" i="7"/>
  <c r="AB440" i="12"/>
  <c r="AB421" i="7"/>
  <c r="AA401" i="12"/>
  <c r="AB419" i="7"/>
  <c r="AB390" i="8"/>
  <c r="AB440" i="7"/>
  <c r="AB404" i="12"/>
  <c r="AB409" i="7"/>
  <c r="AB413" i="7"/>
  <c r="AB399" i="12"/>
  <c r="AC384" i="7"/>
  <c r="AB435" i="8"/>
  <c r="AB372" i="7"/>
  <c r="AB407" i="7"/>
  <c r="AB381" i="7"/>
  <c r="AB386" i="7"/>
  <c r="AB417" i="7"/>
  <c r="AB389" i="8"/>
  <c r="AB454" i="7"/>
  <c r="AB454" i="8"/>
  <c r="AB441" i="8"/>
  <c r="AB402" i="12"/>
  <c r="AB419" i="12"/>
  <c r="AB448" i="7"/>
  <c r="AB386" i="12"/>
  <c r="AB450" i="12"/>
  <c r="AB415" i="7"/>
  <c r="AB409" i="8"/>
  <c r="AB406" i="12"/>
  <c r="AB415" i="12"/>
  <c r="AB385" i="7"/>
  <c r="AB410" i="8"/>
  <c r="AB416" i="7"/>
  <c r="AB418" i="8"/>
  <c r="AB418" i="7"/>
  <c r="AB423" i="7"/>
  <c r="AB379" i="12"/>
  <c r="AB424" i="8"/>
  <c r="AB404" i="7"/>
  <c r="AB400" i="12"/>
  <c r="AB419" i="8"/>
  <c r="AB439" i="8"/>
  <c r="AB407" i="8"/>
  <c r="AB456" i="8"/>
  <c r="AB447" i="8"/>
  <c r="AB417" i="8"/>
  <c r="AB388" i="8"/>
  <c r="AB439" i="12"/>
  <c r="AB410" i="12"/>
  <c r="AB422" i="12"/>
  <c r="AB431" i="7"/>
  <c r="AB405" i="8"/>
  <c r="AB414" i="12"/>
  <c r="AB387" i="7"/>
  <c r="AB420" i="12"/>
  <c r="AB435" i="7"/>
  <c r="AB373" i="12"/>
  <c r="AB403" i="8"/>
  <c r="AB384" i="8"/>
  <c r="AB379" i="8"/>
  <c r="AA437" i="12"/>
  <c r="AB448" i="8"/>
  <c r="AB443" i="8"/>
  <c r="AB380" i="7"/>
  <c r="AB434" i="12"/>
  <c r="AB411" i="7"/>
  <c r="AB382" i="7"/>
  <c r="AB443" i="12"/>
  <c r="AB414" i="7"/>
  <c r="AB416" i="12"/>
  <c r="AB388" i="7"/>
  <c r="AA368" i="12"/>
  <c r="AB448" i="12"/>
  <c r="AB446" i="12"/>
  <c r="AC391" i="8"/>
  <c r="AB391" i="7"/>
  <c r="AB399" i="8"/>
  <c r="AA426" i="8"/>
  <c r="AB442" i="7"/>
  <c r="AB422" i="8"/>
  <c r="AA374" i="12"/>
  <c r="AB432" i="7"/>
  <c r="AA457" i="7"/>
  <c r="AA395" i="7"/>
  <c r="AB408" i="7"/>
  <c r="AB369" i="7"/>
  <c r="AB414" i="8"/>
  <c r="AB394" i="7"/>
  <c r="AB425" i="7"/>
  <c r="AB393" i="7"/>
  <c r="AB446" i="7"/>
  <c r="AB456" i="7"/>
  <c r="AA370" i="12"/>
  <c r="AB406" i="7"/>
  <c r="AB449" i="8"/>
  <c r="AB452" i="7"/>
  <c r="AB430" i="7"/>
  <c r="AB447" i="7"/>
  <c r="AB393" i="12"/>
  <c r="AB423" i="8"/>
  <c r="AB383" i="8"/>
  <c r="AB444" i="8"/>
  <c r="AB432" i="8"/>
  <c r="AB373" i="8"/>
  <c r="AB443" i="7"/>
  <c r="AB446" i="8"/>
  <c r="AB400" i="7"/>
  <c r="AB402" i="8"/>
  <c r="AB402" i="7"/>
  <c r="AB430" i="12"/>
  <c r="AA409" i="12"/>
  <c r="AB447" i="12"/>
  <c r="AA381" i="12"/>
  <c r="AB390" i="12"/>
  <c r="AB370" i="8"/>
  <c r="AB371" i="8"/>
  <c r="AA449" i="12"/>
  <c r="AB440" i="8"/>
  <c r="AB431" i="8"/>
  <c r="AA453" i="12"/>
  <c r="AB435" i="12"/>
  <c r="AB442" i="8"/>
  <c r="AA433" i="12"/>
  <c r="AB416" i="8"/>
  <c r="AB444" i="12"/>
  <c r="AC377" i="12"/>
  <c r="AB368" i="8"/>
  <c r="AA395" i="8"/>
  <c r="AA369" i="12"/>
  <c r="AB377" i="8"/>
  <c r="AB408" i="12"/>
  <c r="AB390" i="7"/>
  <c r="AB455" i="12"/>
  <c r="AB392" i="7"/>
  <c r="AB407" i="12"/>
  <c r="AB385" i="8"/>
  <c r="AB383" i="12"/>
  <c r="AB401" i="7"/>
  <c r="AB411" i="12"/>
  <c r="AB455" i="8"/>
  <c r="AB438" i="7"/>
  <c r="AB381" i="8"/>
  <c r="AB436" i="7"/>
  <c r="AB436" i="12"/>
  <c r="AB437" i="8"/>
  <c r="AB378" i="7"/>
  <c r="AB416" i="9"/>
  <c r="AB385" i="9"/>
  <c r="AB454" i="9"/>
  <c r="AB449" i="9"/>
  <c r="AB384" i="9"/>
  <c r="AB431" i="9"/>
  <c r="AB399" i="9"/>
  <c r="AB450" i="9"/>
  <c r="AB433" i="9"/>
  <c r="AB441" i="9"/>
  <c r="AB446" i="9"/>
  <c r="AB424" i="9"/>
  <c r="AB390" i="9"/>
  <c r="AB438" i="9"/>
  <c r="AB393" i="9"/>
  <c r="AB377" i="9"/>
  <c r="AC405" i="9"/>
  <c r="AB413" i="9"/>
  <c r="AB369" i="9"/>
  <c r="AB420" i="9"/>
  <c r="AB394" i="9"/>
  <c r="AB430" i="9"/>
  <c r="AB417" i="9"/>
  <c r="AB440" i="9"/>
  <c r="AB406" i="9"/>
  <c r="AB422" i="9"/>
  <c r="AB389" i="9"/>
  <c r="AB423" i="9"/>
  <c r="AB381" i="9"/>
  <c r="AB401" i="9"/>
  <c r="AB419" i="9"/>
  <c r="AB418" i="9"/>
  <c r="AB434" i="9"/>
  <c r="AB435" i="9"/>
  <c r="AB400" i="9"/>
  <c r="AB404" i="9"/>
  <c r="AB451" i="9"/>
  <c r="AB380" i="9"/>
  <c r="AB372" i="9"/>
  <c r="AB453" i="9"/>
  <c r="AB442" i="9"/>
  <c r="AB439" i="9"/>
  <c r="AB382" i="9"/>
  <c r="AB387" i="9"/>
  <c r="AB403" i="9"/>
  <c r="AB391" i="9"/>
  <c r="AB373" i="9"/>
  <c r="AB407" i="9"/>
  <c r="AB386" i="9"/>
  <c r="AB392" i="9"/>
  <c r="AB368" i="9"/>
  <c r="AB412" i="9"/>
  <c r="AB376" i="9"/>
  <c r="AB444" i="9"/>
  <c r="AB375" i="9"/>
  <c r="AB409" i="9"/>
  <c r="AA457" i="9"/>
  <c r="AB402" i="9"/>
  <c r="AB415" i="9"/>
  <c r="AB445" i="9"/>
  <c r="AB452" i="9"/>
  <c r="AB443" i="9"/>
  <c r="AB379" i="9"/>
  <c r="AB436" i="9"/>
  <c r="AB378" i="9"/>
  <c r="AB411" i="9"/>
  <c r="AB455" i="9"/>
  <c r="AB408" i="9"/>
  <c r="AB383" i="9"/>
  <c r="AB414" i="9"/>
  <c r="AB410" i="9"/>
  <c r="AB447" i="9"/>
  <c r="AB456" i="9"/>
  <c r="AB371" i="9"/>
  <c r="AB421" i="9"/>
  <c r="AB374" i="9"/>
  <c r="AB370" i="9"/>
  <c r="AB388" i="9"/>
  <c r="AB437" i="9"/>
  <c r="AB432" i="9"/>
  <c r="AB448" i="9"/>
  <c r="AC425" i="9"/>
  <c r="AC429" i="7"/>
  <c r="AC398" i="7"/>
  <c r="AC367" i="7"/>
  <c r="AD367" i="8"/>
  <c r="AD429" i="8"/>
  <c r="AC429" i="9"/>
  <c r="AC367" i="9"/>
  <c r="AC398" i="9"/>
  <c r="Z457" i="12"/>
  <c r="AA429" i="12"/>
  <c r="AB367" i="12"/>
  <c r="AB398" i="12"/>
  <c r="AA426" i="12" l="1"/>
  <c r="AB395" i="7"/>
  <c r="AB426" i="9"/>
  <c r="AA395" i="12"/>
  <c r="AB457" i="7"/>
  <c r="AB457" i="9"/>
  <c r="AB426" i="7"/>
  <c r="AC381" i="8"/>
  <c r="AC437" i="8"/>
  <c r="AC436" i="7"/>
  <c r="AC438" i="7"/>
  <c r="AC411" i="12"/>
  <c r="AC383" i="12"/>
  <c r="AC407" i="12"/>
  <c r="AC455" i="12"/>
  <c r="AC408" i="12"/>
  <c r="AB369" i="12"/>
  <c r="AC432" i="8"/>
  <c r="AC383" i="8"/>
  <c r="AC393" i="12"/>
  <c r="AC430" i="7"/>
  <c r="AC449" i="8"/>
  <c r="AB370" i="12"/>
  <c r="AC446" i="7"/>
  <c r="AC425" i="7"/>
  <c r="AC414" i="8"/>
  <c r="AC408" i="7"/>
  <c r="AB374" i="12"/>
  <c r="AC442" i="7"/>
  <c r="AC440" i="12"/>
  <c r="AC452" i="12"/>
  <c r="AC415" i="8"/>
  <c r="AC412" i="8"/>
  <c r="AC438" i="12"/>
  <c r="AC369" i="8"/>
  <c r="AC422" i="7"/>
  <c r="AC389" i="7"/>
  <c r="AC411" i="8"/>
  <c r="AC434" i="7"/>
  <c r="AC424" i="12"/>
  <c r="AC376" i="12"/>
  <c r="AC403" i="12"/>
  <c r="AC436" i="8"/>
  <c r="AC374" i="8"/>
  <c r="AC451" i="7"/>
  <c r="AC421" i="8"/>
  <c r="AC392" i="8"/>
  <c r="AC394" i="8"/>
  <c r="AC421" i="12"/>
  <c r="AC456" i="12"/>
  <c r="AC442" i="12"/>
  <c r="AC433" i="7"/>
  <c r="AC386" i="8"/>
  <c r="AC425" i="8"/>
  <c r="AB391" i="12"/>
  <c r="AC378" i="8"/>
  <c r="AC371" i="7"/>
  <c r="AC434" i="8"/>
  <c r="AC420" i="8"/>
  <c r="AC412" i="12"/>
  <c r="AC444" i="7"/>
  <c r="AC379" i="7"/>
  <c r="AC445" i="8"/>
  <c r="AC376" i="7"/>
  <c r="AC404" i="8"/>
  <c r="AC380" i="12"/>
  <c r="AC368" i="7"/>
  <c r="AC452" i="8"/>
  <c r="AC383" i="7"/>
  <c r="AD377" i="12"/>
  <c r="AC416" i="8"/>
  <c r="AC442" i="8"/>
  <c r="AB453" i="12"/>
  <c r="AC440" i="8"/>
  <c r="AC371" i="8"/>
  <c r="AC390" i="12"/>
  <c r="AC447" i="12"/>
  <c r="AC430" i="12"/>
  <c r="AC402" i="8"/>
  <c r="AC446" i="8"/>
  <c r="AC373" i="8"/>
  <c r="AC432" i="7"/>
  <c r="AC391" i="7"/>
  <c r="AC446" i="12"/>
  <c r="AB368" i="12"/>
  <c r="AC416" i="12"/>
  <c r="AC443" i="12"/>
  <c r="AC411" i="7"/>
  <c r="AC380" i="7"/>
  <c r="AC448" i="8"/>
  <c r="AC379" i="8"/>
  <c r="AC403" i="8"/>
  <c r="AC435" i="7"/>
  <c r="AC387" i="7"/>
  <c r="AC405" i="8"/>
  <c r="AC422" i="12"/>
  <c r="AC439" i="12"/>
  <c r="AC417" i="8"/>
  <c r="AC456" i="8"/>
  <c r="AC439" i="8"/>
  <c r="AC400" i="12"/>
  <c r="AC424" i="8"/>
  <c r="AC423" i="7"/>
  <c r="AC418" i="8"/>
  <c r="AC410" i="8"/>
  <c r="AC415" i="12"/>
  <c r="AC409" i="8"/>
  <c r="AC450" i="12"/>
  <c r="AC448" i="7"/>
  <c r="AC402" i="12"/>
  <c r="AC454" i="8"/>
  <c r="AC389" i="8"/>
  <c r="AC386" i="7"/>
  <c r="AC407" i="7"/>
  <c r="AC435" i="8"/>
  <c r="AC399" i="12"/>
  <c r="AC409" i="7"/>
  <c r="AC440" i="7"/>
  <c r="AC419" i="7"/>
  <c r="AC421" i="7"/>
  <c r="AC430" i="8"/>
  <c r="AB457" i="8"/>
  <c r="AC455" i="7"/>
  <c r="AC423" i="12"/>
  <c r="AC454" i="12"/>
  <c r="AC412" i="7"/>
  <c r="AC450" i="7"/>
  <c r="AC431" i="12"/>
  <c r="AD453" i="7"/>
  <c r="AC408" i="8"/>
  <c r="AC413" i="12"/>
  <c r="AC451" i="8"/>
  <c r="AC401" i="8"/>
  <c r="AC378" i="7"/>
  <c r="AC436" i="12"/>
  <c r="AC401" i="7"/>
  <c r="AC385" i="8"/>
  <c r="AC392" i="7"/>
  <c r="AC390" i="7"/>
  <c r="AC377" i="8"/>
  <c r="AC444" i="8"/>
  <c r="AC423" i="8"/>
  <c r="AC447" i="7"/>
  <c r="AC452" i="7"/>
  <c r="AC406" i="7"/>
  <c r="AC456" i="7"/>
  <c r="AC393" i="7"/>
  <c r="AC394" i="7"/>
  <c r="AC369" i="7"/>
  <c r="AC422" i="8"/>
  <c r="AC377" i="7"/>
  <c r="AC449" i="7"/>
  <c r="AC438" i="8"/>
  <c r="AC441" i="7"/>
  <c r="AC417" i="12"/>
  <c r="AC378" i="12"/>
  <c r="AC413" i="8"/>
  <c r="AC437" i="7"/>
  <c r="AC393" i="8"/>
  <c r="AC410" i="7"/>
  <c r="AC374" i="7"/>
  <c r="AC380" i="8"/>
  <c r="AC450" i="8"/>
  <c r="AB441" i="12"/>
  <c r="AC403" i="7"/>
  <c r="AC405" i="7"/>
  <c r="AC385" i="12"/>
  <c r="AB445" i="12"/>
  <c r="AC445" i="7"/>
  <c r="AC439" i="7"/>
  <c r="AC387" i="12"/>
  <c r="AC375" i="8"/>
  <c r="AC433" i="8"/>
  <c r="AC384" i="12"/>
  <c r="AC375" i="12"/>
  <c r="AC432" i="12"/>
  <c r="AC388" i="12"/>
  <c r="AC389" i="12"/>
  <c r="AC451" i="12"/>
  <c r="AC392" i="12"/>
  <c r="AC373" i="7"/>
  <c r="AC424" i="7"/>
  <c r="AC370" i="7"/>
  <c r="AC400" i="8"/>
  <c r="AB405" i="12"/>
  <c r="AC399" i="7"/>
  <c r="AC394" i="12"/>
  <c r="AC425" i="12"/>
  <c r="AC420" i="7"/>
  <c r="AC376" i="8"/>
  <c r="AC455" i="8"/>
  <c r="AC368" i="8"/>
  <c r="AB395" i="8"/>
  <c r="AC444" i="12"/>
  <c r="AB433" i="12"/>
  <c r="AC435" i="12"/>
  <c r="AC431" i="8"/>
  <c r="AB449" i="12"/>
  <c r="AC370" i="8"/>
  <c r="AB381" i="12"/>
  <c r="AB409" i="12"/>
  <c r="AC402" i="7"/>
  <c r="AC400" i="7"/>
  <c r="AC443" i="7"/>
  <c r="AC399" i="8"/>
  <c r="AB426" i="8"/>
  <c r="AD391" i="8"/>
  <c r="AC448" i="12"/>
  <c r="AC388" i="7"/>
  <c r="AC414" i="7"/>
  <c r="AC382" i="7"/>
  <c r="AC434" i="12"/>
  <c r="AC443" i="8"/>
  <c r="AB437" i="12"/>
  <c r="AC384" i="8"/>
  <c r="AC373" i="12"/>
  <c r="AC420" i="12"/>
  <c r="AC414" i="12"/>
  <c r="AC431" i="7"/>
  <c r="AC410" i="12"/>
  <c r="AC388" i="8"/>
  <c r="AC447" i="8"/>
  <c r="AC407" i="8"/>
  <c r="AC419" i="8"/>
  <c r="AC404" i="7"/>
  <c r="AC379" i="12"/>
  <c r="AC418" i="7"/>
  <c r="AC416" i="7"/>
  <c r="AC385" i="7"/>
  <c r="AC406" i="12"/>
  <c r="AC415" i="7"/>
  <c r="AC386" i="12"/>
  <c r="AC419" i="12"/>
  <c r="AC441" i="8"/>
  <c r="AC454" i="7"/>
  <c r="AC417" i="7"/>
  <c r="AC381" i="7"/>
  <c r="AC372" i="7"/>
  <c r="AD384" i="7"/>
  <c r="AC413" i="7"/>
  <c r="AC404" i="12"/>
  <c r="AC390" i="8"/>
  <c r="AB401" i="12"/>
  <c r="AC371" i="12"/>
  <c r="AC382" i="8"/>
  <c r="AC406" i="8"/>
  <c r="AB418" i="12"/>
  <c r="AC375" i="7"/>
  <c r="AC387" i="8"/>
  <c r="AC372" i="8"/>
  <c r="AC453" i="8"/>
  <c r="AC372" i="12"/>
  <c r="AC382" i="12"/>
  <c r="AC388" i="9"/>
  <c r="AC414" i="9"/>
  <c r="AC411" i="9"/>
  <c r="AC445" i="9"/>
  <c r="AC402" i="9"/>
  <c r="AC444" i="9"/>
  <c r="AC412" i="9"/>
  <c r="AC392" i="9"/>
  <c r="AC407" i="9"/>
  <c r="AC391" i="9"/>
  <c r="AC387" i="9"/>
  <c r="AC439" i="9"/>
  <c r="AC453" i="9"/>
  <c r="AC380" i="9"/>
  <c r="AC404" i="9"/>
  <c r="AC435" i="9"/>
  <c r="AC418" i="9"/>
  <c r="AC401" i="9"/>
  <c r="AC423" i="9"/>
  <c r="AC422" i="9"/>
  <c r="AC440" i="9"/>
  <c r="AC430" i="9"/>
  <c r="AC374" i="9"/>
  <c r="AC408" i="9"/>
  <c r="AC375" i="9"/>
  <c r="AC420" i="9"/>
  <c r="AC413" i="9"/>
  <c r="AC377" i="9"/>
  <c r="AC438" i="9"/>
  <c r="AC424" i="9"/>
  <c r="AC441" i="9"/>
  <c r="AC450" i="9"/>
  <c r="AC431" i="9"/>
  <c r="AC449" i="9"/>
  <c r="AC385" i="9"/>
  <c r="AC447" i="9"/>
  <c r="AC436" i="9"/>
  <c r="AC437" i="9"/>
  <c r="AC370" i="9"/>
  <c r="AC421" i="9"/>
  <c r="AC456" i="9"/>
  <c r="AC410" i="9"/>
  <c r="AC383" i="9"/>
  <c r="AC455" i="9"/>
  <c r="AC378" i="9"/>
  <c r="AC379" i="9"/>
  <c r="AC452" i="9"/>
  <c r="AC415" i="9"/>
  <c r="AC376" i="9"/>
  <c r="AC368" i="9"/>
  <c r="AC386" i="9"/>
  <c r="AC373" i="9"/>
  <c r="AC403" i="9"/>
  <c r="AC382" i="9"/>
  <c r="AC442" i="9"/>
  <c r="AC372" i="9"/>
  <c r="AC451" i="9"/>
  <c r="AC400" i="9"/>
  <c r="AC434" i="9"/>
  <c r="AC419" i="9"/>
  <c r="AC381" i="9"/>
  <c r="AC389" i="9"/>
  <c r="AC406" i="9"/>
  <c r="AC417" i="9"/>
  <c r="AC432" i="9"/>
  <c r="AC371" i="9"/>
  <c r="AC443" i="9"/>
  <c r="AB395" i="9"/>
  <c r="AC448" i="9"/>
  <c r="AC409" i="9"/>
  <c r="AC394" i="9"/>
  <c r="AC369" i="9"/>
  <c r="AD405" i="9"/>
  <c r="AC393" i="9"/>
  <c r="AC390" i="9"/>
  <c r="AC446" i="9"/>
  <c r="AC433" i="9"/>
  <c r="AC399" i="9"/>
  <c r="AC384" i="9"/>
  <c r="AC454" i="9"/>
  <c r="AC416" i="9"/>
  <c r="AD425" i="9"/>
  <c r="AD398" i="7"/>
  <c r="AD367" i="7"/>
  <c r="AD429" i="7"/>
  <c r="AD367" i="9"/>
  <c r="AD398" i="9"/>
  <c r="AD429" i="9"/>
  <c r="AC367" i="12"/>
  <c r="AA457" i="12"/>
  <c r="AB429" i="12"/>
  <c r="AC398" i="12"/>
  <c r="AB426" i="12" l="1"/>
  <c r="AB395" i="12"/>
  <c r="AC395" i="7"/>
  <c r="AC457" i="7"/>
  <c r="AC426" i="7"/>
  <c r="AC426" i="9"/>
  <c r="AD406" i="8"/>
  <c r="AC401" i="12"/>
  <c r="AD404" i="12"/>
  <c r="AD381" i="7"/>
  <c r="AD454" i="7"/>
  <c r="AD419" i="12"/>
  <c r="AD415" i="7"/>
  <c r="AD385" i="7"/>
  <c r="AD418" i="7"/>
  <c r="AD404" i="7"/>
  <c r="AD407" i="8"/>
  <c r="AD388" i="8"/>
  <c r="AD431" i="7"/>
  <c r="AD420" i="12"/>
  <c r="AD384" i="8"/>
  <c r="AD443" i="8"/>
  <c r="AD382" i="7"/>
  <c r="AD388" i="7"/>
  <c r="AD400" i="7"/>
  <c r="AC409" i="12"/>
  <c r="AD370" i="8"/>
  <c r="AD431" i="8"/>
  <c r="AC433" i="12"/>
  <c r="AD455" i="8"/>
  <c r="AD401" i="8"/>
  <c r="AD413" i="12"/>
  <c r="AD450" i="7"/>
  <c r="AD454" i="12"/>
  <c r="AD455" i="7"/>
  <c r="AD452" i="8"/>
  <c r="AD380" i="12"/>
  <c r="AD376" i="7"/>
  <c r="AD379" i="7"/>
  <c r="AD412" i="12"/>
  <c r="AD434" i="8"/>
  <c r="AD378" i="8"/>
  <c r="AD425" i="8"/>
  <c r="AD433" i="7"/>
  <c r="AD456" i="12"/>
  <c r="AD394" i="8"/>
  <c r="AD421" i="8"/>
  <c r="AD374" i="8"/>
  <c r="AD403" i="12"/>
  <c r="AD424" i="12"/>
  <c r="AD411" i="8"/>
  <c r="AD422" i="7"/>
  <c r="AD438" i="12"/>
  <c r="AD415" i="8"/>
  <c r="AD440" i="12"/>
  <c r="AC374" i="12"/>
  <c r="AD414" i="8"/>
  <c r="AD446" i="7"/>
  <c r="AD449" i="8"/>
  <c r="AD393" i="12"/>
  <c r="AD432" i="8"/>
  <c r="AD408" i="12"/>
  <c r="AD407" i="12"/>
  <c r="AD411" i="12"/>
  <c r="AD436" i="7"/>
  <c r="AD368" i="8"/>
  <c r="AC395" i="8"/>
  <c r="AD376" i="8"/>
  <c r="AD425" i="12"/>
  <c r="AD399" i="7"/>
  <c r="AD400" i="8"/>
  <c r="AD424" i="7"/>
  <c r="AD392" i="12"/>
  <c r="AD389" i="12"/>
  <c r="AD432" i="12"/>
  <c r="AD384" i="12"/>
  <c r="AD375" i="8"/>
  <c r="AD439" i="7"/>
  <c r="AC445" i="12"/>
  <c r="AD405" i="7"/>
  <c r="AC441" i="12"/>
  <c r="AD380" i="8"/>
  <c r="AD410" i="7"/>
  <c r="AD437" i="7"/>
  <c r="AD378" i="12"/>
  <c r="AD441" i="7"/>
  <c r="AD449" i="7"/>
  <c r="AD422" i="8"/>
  <c r="AD394" i="7"/>
  <c r="AD456" i="7"/>
  <c r="AD452" i="7"/>
  <c r="AD423" i="8"/>
  <c r="AD377" i="8"/>
  <c r="AD392" i="7"/>
  <c r="AD401" i="7"/>
  <c r="AD378" i="7"/>
  <c r="AD421" i="7"/>
  <c r="AD440" i="7"/>
  <c r="AD399" i="12"/>
  <c r="AD407" i="7"/>
  <c r="AD389" i="8"/>
  <c r="AD402" i="12"/>
  <c r="AD450" i="12"/>
  <c r="AD415" i="12"/>
  <c r="AD418" i="8"/>
  <c r="AD424" i="8"/>
  <c r="AD439" i="8"/>
  <c r="AD417" i="8"/>
  <c r="AD422" i="12"/>
  <c r="AD387" i="7"/>
  <c r="AD403" i="8"/>
  <c r="AD448" i="8"/>
  <c r="AD411" i="7"/>
  <c r="AD416" i="12"/>
  <c r="AD446" i="12"/>
  <c r="AD373" i="8"/>
  <c r="AD402" i="8"/>
  <c r="AD447" i="12"/>
  <c r="AD371" i="8"/>
  <c r="AC453" i="12"/>
  <c r="AD416" i="8"/>
  <c r="AD381" i="8"/>
  <c r="AD372" i="8"/>
  <c r="AD371" i="12"/>
  <c r="AD390" i="8"/>
  <c r="AD413" i="7"/>
  <c r="AD372" i="7"/>
  <c r="AD417" i="7"/>
  <c r="AD441" i="8"/>
  <c r="AD386" i="12"/>
  <c r="AD406" i="12"/>
  <c r="AD416" i="7"/>
  <c r="AD379" i="12"/>
  <c r="AD419" i="8"/>
  <c r="AD447" i="8"/>
  <c r="AD410" i="12"/>
  <c r="AD414" i="12"/>
  <c r="AD373" i="12"/>
  <c r="AC437" i="12"/>
  <c r="AD434" i="12"/>
  <c r="AD414" i="7"/>
  <c r="AD448" i="12"/>
  <c r="AD443" i="7"/>
  <c r="AD402" i="7"/>
  <c r="AC381" i="12"/>
  <c r="AC449" i="12"/>
  <c r="AD435" i="12"/>
  <c r="AD444" i="12"/>
  <c r="AD451" i="8"/>
  <c r="AD408" i="8"/>
  <c r="AD431" i="12"/>
  <c r="AD412" i="7"/>
  <c r="AD423" i="12"/>
  <c r="AD432" i="7"/>
  <c r="AD383" i="7"/>
  <c r="AD368" i="7"/>
  <c r="AD404" i="8"/>
  <c r="AD445" i="8"/>
  <c r="AD444" i="7"/>
  <c r="AD420" i="8"/>
  <c r="AD371" i="7"/>
  <c r="AC391" i="12"/>
  <c r="AD386" i="8"/>
  <c r="AD442" i="12"/>
  <c r="AD421" i="12"/>
  <c r="AD392" i="8"/>
  <c r="AD451" i="7"/>
  <c r="AD436" i="8"/>
  <c r="AD376" i="12"/>
  <c r="AD434" i="7"/>
  <c r="AD389" i="7"/>
  <c r="AD369" i="8"/>
  <c r="AD412" i="8"/>
  <c r="AD452" i="12"/>
  <c r="AD442" i="7"/>
  <c r="AD408" i="7"/>
  <c r="AD425" i="7"/>
  <c r="AC370" i="12"/>
  <c r="AD430" i="7"/>
  <c r="AD383" i="8"/>
  <c r="AC369" i="12"/>
  <c r="AD455" i="12"/>
  <c r="AD383" i="12"/>
  <c r="AD438" i="7"/>
  <c r="AD437" i="8"/>
  <c r="AD372" i="12"/>
  <c r="AD375" i="7"/>
  <c r="AD382" i="12"/>
  <c r="AD453" i="8"/>
  <c r="AD387" i="8"/>
  <c r="AC418" i="12"/>
  <c r="AD382" i="8"/>
  <c r="AD399" i="8"/>
  <c r="AC426" i="8"/>
  <c r="AD420" i="7"/>
  <c r="AD394" i="12"/>
  <c r="AC405" i="12"/>
  <c r="AD370" i="7"/>
  <c r="AD373" i="7"/>
  <c r="AD451" i="12"/>
  <c r="AD388" i="12"/>
  <c r="AD375" i="12"/>
  <c r="AD433" i="8"/>
  <c r="AD387" i="12"/>
  <c r="AD445" i="7"/>
  <c r="AD385" i="12"/>
  <c r="AD403" i="7"/>
  <c r="AD450" i="8"/>
  <c r="AD374" i="7"/>
  <c r="AD393" i="8"/>
  <c r="AD413" i="8"/>
  <c r="AD417" i="12"/>
  <c r="AD438" i="8"/>
  <c r="AD377" i="7"/>
  <c r="AD369" i="7"/>
  <c r="AD393" i="7"/>
  <c r="AD406" i="7"/>
  <c r="AD447" i="7"/>
  <c r="AD444" i="8"/>
  <c r="AD390" i="7"/>
  <c r="AD385" i="8"/>
  <c r="AD436" i="12"/>
  <c r="AD430" i="8"/>
  <c r="AC457" i="8"/>
  <c r="AD419" i="7"/>
  <c r="AD409" i="7"/>
  <c r="AD435" i="8"/>
  <c r="AD386" i="7"/>
  <c r="AD454" i="8"/>
  <c r="AD448" i="7"/>
  <c r="AD409" i="8"/>
  <c r="AD410" i="8"/>
  <c r="AD423" i="7"/>
  <c r="AD400" i="12"/>
  <c r="AD456" i="8"/>
  <c r="AD439" i="12"/>
  <c r="AD405" i="8"/>
  <c r="AD435" i="7"/>
  <c r="AD379" i="8"/>
  <c r="AD380" i="7"/>
  <c r="AD443" i="12"/>
  <c r="AC368" i="12"/>
  <c r="AD391" i="7"/>
  <c r="AD446" i="8"/>
  <c r="AD430" i="12"/>
  <c r="AD390" i="12"/>
  <c r="AD440" i="8"/>
  <c r="AD442" i="8"/>
  <c r="AD443" i="9"/>
  <c r="AD432" i="9"/>
  <c r="AD408" i="9"/>
  <c r="AD416" i="9"/>
  <c r="AD384" i="9"/>
  <c r="AD433" i="9"/>
  <c r="AD390" i="9"/>
  <c r="AD394" i="9"/>
  <c r="AD448" i="9"/>
  <c r="AD406" i="9"/>
  <c r="AD381" i="9"/>
  <c r="AD434" i="9"/>
  <c r="AD451" i="9"/>
  <c r="AD442" i="9"/>
  <c r="AD403" i="9"/>
  <c r="AD386" i="9"/>
  <c r="AD376" i="9"/>
  <c r="AD452" i="9"/>
  <c r="AD378" i="9"/>
  <c r="AD383" i="9"/>
  <c r="AD456" i="9"/>
  <c r="AD370" i="9"/>
  <c r="AD436" i="9"/>
  <c r="AD385" i="9"/>
  <c r="AD431" i="9"/>
  <c r="AD441" i="9"/>
  <c r="AD438" i="9"/>
  <c r="AD413" i="9"/>
  <c r="AD375" i="9"/>
  <c r="AD430" i="9"/>
  <c r="AD422" i="9"/>
  <c r="AD401" i="9"/>
  <c r="AD435" i="9"/>
  <c r="AD380" i="9"/>
  <c r="AD439" i="9"/>
  <c r="AD391" i="9"/>
  <c r="AD392" i="9"/>
  <c r="AD444" i="9"/>
  <c r="AD445" i="9"/>
  <c r="AD414" i="9"/>
  <c r="AC457" i="9"/>
  <c r="AD371" i="9"/>
  <c r="AD374" i="9"/>
  <c r="AC395" i="9"/>
  <c r="AD454" i="9"/>
  <c r="AD399" i="9"/>
  <c r="AD446" i="9"/>
  <c r="AD393" i="9"/>
  <c r="AD369" i="9"/>
  <c r="AD409" i="9"/>
  <c r="AD417" i="9"/>
  <c r="AD389" i="9"/>
  <c r="AD419" i="9"/>
  <c r="AD400" i="9"/>
  <c r="AD372" i="9"/>
  <c r="AD382" i="9"/>
  <c r="AD373" i="9"/>
  <c r="AD368" i="9"/>
  <c r="AD415" i="9"/>
  <c r="AD379" i="9"/>
  <c r="AD455" i="9"/>
  <c r="AD410" i="9"/>
  <c r="AD421" i="9"/>
  <c r="AD437" i="9"/>
  <c r="AD447" i="9"/>
  <c r="AD449" i="9"/>
  <c r="AD450" i="9"/>
  <c r="AD424" i="9"/>
  <c r="AD377" i="9"/>
  <c r="AD420" i="9"/>
  <c r="AD440" i="9"/>
  <c r="AD423" i="9"/>
  <c r="AD418" i="9"/>
  <c r="AD404" i="9"/>
  <c r="AD453" i="9"/>
  <c r="AD387" i="9"/>
  <c r="AD407" i="9"/>
  <c r="AD412" i="9"/>
  <c r="AD402" i="9"/>
  <c r="AD411" i="9"/>
  <c r="AD388" i="9"/>
  <c r="AB457" i="12"/>
  <c r="AC429" i="12"/>
  <c r="AD398" i="12"/>
  <c r="AD367" i="12"/>
  <c r="AC426" i="12" l="1"/>
  <c r="AC395" i="12"/>
  <c r="AD426" i="7"/>
  <c r="AD369" i="12"/>
  <c r="AD381" i="12"/>
  <c r="AD437" i="12"/>
  <c r="AD453" i="12"/>
  <c r="AD395" i="8"/>
  <c r="AD368" i="12"/>
  <c r="AD433" i="12"/>
  <c r="AD401" i="12"/>
  <c r="AD457" i="8"/>
  <c r="AD405" i="12"/>
  <c r="AD426" i="8"/>
  <c r="AD418" i="12"/>
  <c r="AD370" i="12"/>
  <c r="AD391" i="12"/>
  <c r="AD449" i="12"/>
  <c r="AD374" i="12"/>
  <c r="AD395" i="7"/>
  <c r="AD457" i="9"/>
  <c r="AD441" i="12"/>
  <c r="AD445" i="12"/>
  <c r="AD409" i="12"/>
  <c r="AD457" i="7"/>
  <c r="AD426" i="9"/>
  <c r="AD395" i="9"/>
  <c r="AC457" i="12"/>
  <c r="AD429" i="12"/>
  <c r="AD457" i="12" l="1"/>
  <c r="AD395" i="12"/>
  <c r="AD426" i="12"/>
  <c r="S456" i="17"/>
  <c r="S455" i="17"/>
  <c r="S454" i="17"/>
  <c r="S452" i="17"/>
  <c r="S451" i="17"/>
  <c r="S450" i="17"/>
  <c r="S448" i="17"/>
  <c r="S447" i="17"/>
  <c r="S446" i="17"/>
  <c r="S444" i="17"/>
  <c r="S443" i="17"/>
  <c r="S442" i="17"/>
  <c r="S440" i="17"/>
  <c r="S439" i="17"/>
  <c r="S438" i="17"/>
  <c r="S436" i="17"/>
  <c r="S435" i="17"/>
  <c r="S434" i="17"/>
  <c r="S432" i="17"/>
  <c r="S431" i="17"/>
  <c r="S430" i="17"/>
  <c r="C457" i="17"/>
  <c r="S425" i="17"/>
  <c r="S424" i="17"/>
  <c r="S422" i="17"/>
  <c r="S421" i="17"/>
  <c r="S420" i="17"/>
  <c r="S419" i="17"/>
  <c r="S418" i="17"/>
  <c r="S417" i="17"/>
  <c r="S416" i="17"/>
  <c r="S415" i="17"/>
  <c r="S414" i="17"/>
  <c r="S413" i="17"/>
  <c r="S412" i="17"/>
  <c r="S411" i="17"/>
  <c r="S410" i="17"/>
  <c r="S408" i="17"/>
  <c r="S407" i="17"/>
  <c r="S406" i="17"/>
  <c r="S404" i="17"/>
  <c r="S403" i="17"/>
  <c r="S402" i="17"/>
  <c r="S400" i="17"/>
  <c r="S399" i="17"/>
  <c r="M426" i="17"/>
  <c r="I426" i="17"/>
  <c r="E426" i="17"/>
  <c r="S398" i="17"/>
  <c r="S390" i="17"/>
  <c r="S380" i="17"/>
  <c r="S368" i="17"/>
  <c r="M395" i="17"/>
  <c r="I395" i="17"/>
  <c r="E395" i="17"/>
  <c r="S367" i="17"/>
  <c r="G457" i="17" l="1"/>
  <c r="K457" i="17"/>
  <c r="T398" i="17"/>
  <c r="O408" i="17"/>
  <c r="O378" i="17"/>
  <c r="O388" i="17"/>
  <c r="O405" i="17"/>
  <c r="O414" i="17"/>
  <c r="O420" i="17"/>
  <c r="O430" i="17"/>
  <c r="O437" i="17"/>
  <c r="O441" i="17"/>
  <c r="O445" i="17"/>
  <c r="O449" i="17"/>
  <c r="O453" i="17"/>
  <c r="O371" i="17"/>
  <c r="O373" i="17"/>
  <c r="O382" i="17"/>
  <c r="O385" i="17"/>
  <c r="O393" i="17"/>
  <c r="O399" i="17"/>
  <c r="O401" i="17"/>
  <c r="O402" i="17"/>
  <c r="O403" i="17"/>
  <c r="O406" i="17"/>
  <c r="O409" i="17"/>
  <c r="O410" i="17"/>
  <c r="O418" i="17"/>
  <c r="O422" i="17"/>
  <c r="O423" i="17"/>
  <c r="O424" i="17"/>
  <c r="O432" i="17"/>
  <c r="O455" i="17"/>
  <c r="T403" i="17"/>
  <c r="T406" i="17"/>
  <c r="T412" i="17"/>
  <c r="T415" i="17"/>
  <c r="T418" i="17"/>
  <c r="T421" i="17"/>
  <c r="T431" i="17"/>
  <c r="T435" i="17"/>
  <c r="T439" i="17"/>
  <c r="T443" i="17"/>
  <c r="T447" i="17"/>
  <c r="T451" i="17"/>
  <c r="T404" i="17"/>
  <c r="T407" i="17"/>
  <c r="T413" i="17"/>
  <c r="T416" i="17"/>
  <c r="T419" i="17"/>
  <c r="T424" i="17"/>
  <c r="T436" i="17"/>
  <c r="T440" i="17"/>
  <c r="T444" i="17"/>
  <c r="T448" i="17"/>
  <c r="T452" i="17"/>
  <c r="T455" i="17"/>
  <c r="T399" i="17"/>
  <c r="T402" i="17"/>
  <c r="T417" i="17"/>
  <c r="T422" i="17"/>
  <c r="T425" i="17"/>
  <c r="T432" i="17"/>
  <c r="T456" i="17"/>
  <c r="T368" i="17"/>
  <c r="T380" i="17"/>
  <c r="T390" i="17"/>
  <c r="T400" i="17"/>
  <c r="T408" i="17"/>
  <c r="T411" i="17"/>
  <c r="T420" i="17"/>
  <c r="T430" i="17"/>
  <c r="T434" i="17"/>
  <c r="T438" i="17"/>
  <c r="T442" i="17"/>
  <c r="T446" i="17"/>
  <c r="T450" i="17"/>
  <c r="T454" i="17"/>
  <c r="T367" i="17"/>
  <c r="S370" i="17"/>
  <c r="S371" i="17"/>
  <c r="S372" i="17"/>
  <c r="S374" i="17"/>
  <c r="T374" i="17" s="1"/>
  <c r="S375" i="17"/>
  <c r="S376" i="17"/>
  <c r="S377" i="17"/>
  <c r="S378" i="17"/>
  <c r="S379" i="17"/>
  <c r="S381" i="17"/>
  <c r="S383" i="17"/>
  <c r="S384" i="17"/>
  <c r="S385" i="17"/>
  <c r="S386" i="17"/>
  <c r="T386" i="17" s="1"/>
  <c r="S388" i="17"/>
  <c r="S389" i="17"/>
  <c r="T389" i="17" s="1"/>
  <c r="S392" i="17"/>
  <c r="S393" i="17"/>
  <c r="S394" i="17"/>
  <c r="U367" i="17"/>
  <c r="V367" i="17" s="1"/>
  <c r="O368" i="17"/>
  <c r="O369" i="17"/>
  <c r="O387" i="17"/>
  <c r="O391" i="17"/>
  <c r="T392" i="17"/>
  <c r="T393" i="17"/>
  <c r="T394" i="17"/>
  <c r="O454" i="17"/>
  <c r="O374" i="17"/>
  <c r="O381" i="17"/>
  <c r="O370" i="17"/>
  <c r="O372" i="17"/>
  <c r="O377" i="17"/>
  <c r="O384" i="17"/>
  <c r="O392" i="17"/>
  <c r="F395" i="17"/>
  <c r="J395" i="17"/>
  <c r="N395" i="17"/>
  <c r="S369" i="17"/>
  <c r="S373" i="17"/>
  <c r="O380" i="17"/>
  <c r="S382" i="17"/>
  <c r="C395" i="17"/>
  <c r="G395" i="17"/>
  <c r="K395" i="17"/>
  <c r="O367" i="17"/>
  <c r="O376" i="17"/>
  <c r="T378" i="17"/>
  <c r="O383" i="17"/>
  <c r="O390" i="17"/>
  <c r="D395" i="17"/>
  <c r="H395" i="17"/>
  <c r="L395" i="17"/>
  <c r="O379" i="17"/>
  <c r="O386" i="17"/>
  <c r="O389" i="17"/>
  <c r="O375" i="17"/>
  <c r="S387" i="17"/>
  <c r="S391" i="17"/>
  <c r="C426" i="17"/>
  <c r="G426" i="17"/>
  <c r="K426" i="17"/>
  <c r="O398" i="17"/>
  <c r="S401" i="17"/>
  <c r="S405" i="17"/>
  <c r="O407" i="17"/>
  <c r="S409" i="17"/>
  <c r="O415" i="17"/>
  <c r="O416" i="17"/>
  <c r="D426" i="17"/>
  <c r="H426" i="17"/>
  <c r="L426" i="17"/>
  <c r="O412" i="17"/>
  <c r="T414" i="17"/>
  <c r="O394" i="17"/>
  <c r="O400" i="17"/>
  <c r="O404" i="17"/>
  <c r="T410" i="17"/>
  <c r="O413" i="17"/>
  <c r="O419" i="17"/>
  <c r="F426" i="17"/>
  <c r="J426" i="17"/>
  <c r="N426" i="17"/>
  <c r="U398" i="17"/>
  <c r="O411" i="17"/>
  <c r="S423" i="17"/>
  <c r="D457" i="17"/>
  <c r="H457" i="17"/>
  <c r="L457" i="17"/>
  <c r="S429" i="17"/>
  <c r="O417" i="17"/>
  <c r="O421" i="17"/>
  <c r="O425" i="17"/>
  <c r="E457" i="17"/>
  <c r="I457" i="17"/>
  <c r="M457" i="17"/>
  <c r="O431" i="17"/>
  <c r="F457" i="17"/>
  <c r="J457" i="17"/>
  <c r="N457" i="17"/>
  <c r="O429" i="17"/>
  <c r="O433" i="17"/>
  <c r="S433" i="17"/>
  <c r="O434" i="17"/>
  <c r="S437" i="17"/>
  <c r="O438" i="17"/>
  <c r="S441" i="17"/>
  <c r="O442" i="17"/>
  <c r="S445" i="17"/>
  <c r="O446" i="17"/>
  <c r="S449" i="17"/>
  <c r="O450" i="17"/>
  <c r="S453" i="17"/>
  <c r="O435" i="17"/>
  <c r="O439" i="17"/>
  <c r="O443" i="17"/>
  <c r="O447" i="17"/>
  <c r="O451" i="17"/>
  <c r="O436" i="17"/>
  <c r="O440" i="17"/>
  <c r="O444" i="17"/>
  <c r="O448" i="17"/>
  <c r="O452" i="17"/>
  <c r="O456" i="17"/>
  <c r="T453" i="17" l="1"/>
  <c r="T445" i="17"/>
  <c r="T437" i="17"/>
  <c r="T405" i="17"/>
  <c r="U374" i="17"/>
  <c r="T382" i="17"/>
  <c r="U394" i="17"/>
  <c r="T381" i="17"/>
  <c r="U390" i="17"/>
  <c r="U368" i="17"/>
  <c r="U402" i="17"/>
  <c r="U416" i="17"/>
  <c r="U451" i="17"/>
  <c r="U443" i="17"/>
  <c r="U435" i="17"/>
  <c r="U418" i="17"/>
  <c r="U412" i="17"/>
  <c r="U393" i="17"/>
  <c r="T385" i="17"/>
  <c r="T384" i="17"/>
  <c r="T383" i="17"/>
  <c r="U450" i="17"/>
  <c r="U442" i="17"/>
  <c r="U434" i="17"/>
  <c r="U408" i="17"/>
  <c r="U400" i="17"/>
  <c r="U425" i="17"/>
  <c r="U455" i="17"/>
  <c r="U448" i="17"/>
  <c r="U440" i="17"/>
  <c r="U407" i="17"/>
  <c r="U403" i="17"/>
  <c r="T401" i="17"/>
  <c r="U386" i="17"/>
  <c r="T441" i="17"/>
  <c r="T409" i="17"/>
  <c r="U378" i="17"/>
  <c r="T373" i="17"/>
  <c r="T388" i="17"/>
  <c r="T372" i="17"/>
  <c r="T371" i="17"/>
  <c r="T370" i="17"/>
  <c r="U380" i="17"/>
  <c r="U432" i="17"/>
  <c r="U417" i="17"/>
  <c r="U399" i="17"/>
  <c r="U419" i="17"/>
  <c r="U413" i="17"/>
  <c r="U447" i="17"/>
  <c r="U439" i="17"/>
  <c r="U431" i="17"/>
  <c r="U421" i="17"/>
  <c r="U415" i="17"/>
  <c r="T449" i="17"/>
  <c r="T433" i="17"/>
  <c r="T391" i="17"/>
  <c r="U389" i="17"/>
  <c r="U392" i="17"/>
  <c r="T423" i="17"/>
  <c r="U410" i="17"/>
  <c r="U414" i="17"/>
  <c r="T387" i="17"/>
  <c r="T369" i="17"/>
  <c r="T379" i="17"/>
  <c r="T377" i="17"/>
  <c r="T376" i="17"/>
  <c r="T375" i="17"/>
  <c r="U454" i="17"/>
  <c r="U446" i="17"/>
  <c r="U438" i="17"/>
  <c r="U430" i="17"/>
  <c r="U420" i="17"/>
  <c r="U411" i="17"/>
  <c r="U456" i="17"/>
  <c r="U422" i="17"/>
  <c r="U452" i="17"/>
  <c r="U444" i="17"/>
  <c r="U436" i="17"/>
  <c r="U424" i="17"/>
  <c r="U404" i="17"/>
  <c r="U406" i="17"/>
  <c r="V398" i="17"/>
  <c r="S426" i="17"/>
  <c r="S457" i="17"/>
  <c r="T429" i="17"/>
  <c r="W367" i="17"/>
  <c r="O457" i="17"/>
  <c r="O426" i="17"/>
  <c r="S395" i="17"/>
  <c r="O395" i="17"/>
  <c r="T426" i="17" l="1"/>
  <c r="T395" i="17"/>
  <c r="V406" i="17"/>
  <c r="V424" i="17"/>
  <c r="V444" i="17"/>
  <c r="V422" i="17"/>
  <c r="V411" i="17"/>
  <c r="V430" i="17"/>
  <c r="V446" i="17"/>
  <c r="U379" i="17"/>
  <c r="V410" i="17"/>
  <c r="U391" i="17"/>
  <c r="U409" i="17"/>
  <c r="V386" i="17"/>
  <c r="V403" i="17"/>
  <c r="V440" i="17"/>
  <c r="V455" i="17"/>
  <c r="V400" i="17"/>
  <c r="V434" i="17"/>
  <c r="V450" i="17"/>
  <c r="U384" i="17"/>
  <c r="V412" i="17"/>
  <c r="V435" i="17"/>
  <c r="V451" i="17"/>
  <c r="V402" i="17"/>
  <c r="V390" i="17"/>
  <c r="V394" i="17"/>
  <c r="V374" i="17"/>
  <c r="U405" i="17"/>
  <c r="U445" i="17"/>
  <c r="U375" i="17"/>
  <c r="U377" i="17"/>
  <c r="U387" i="17"/>
  <c r="V392" i="17"/>
  <c r="U449" i="17"/>
  <c r="V421" i="17"/>
  <c r="V439" i="17"/>
  <c r="V413" i="17"/>
  <c r="V399" i="17"/>
  <c r="V432" i="17"/>
  <c r="U370" i="17"/>
  <c r="U372" i="17"/>
  <c r="V378" i="17"/>
  <c r="U441" i="17"/>
  <c r="U382" i="17"/>
  <c r="V404" i="17"/>
  <c r="V436" i="17"/>
  <c r="V452" i="17"/>
  <c r="V456" i="17"/>
  <c r="V420" i="17"/>
  <c r="V438" i="17"/>
  <c r="V454" i="17"/>
  <c r="U369" i="17"/>
  <c r="V414" i="17"/>
  <c r="V389" i="17"/>
  <c r="U401" i="17"/>
  <c r="V407" i="17"/>
  <c r="V448" i="17"/>
  <c r="V425" i="17"/>
  <c r="V408" i="17"/>
  <c r="V442" i="17"/>
  <c r="U383" i="17"/>
  <c r="U385" i="17"/>
  <c r="V393" i="17"/>
  <c r="V418" i="17"/>
  <c r="V443" i="17"/>
  <c r="V416" i="17"/>
  <c r="V368" i="17"/>
  <c r="U381" i="17"/>
  <c r="U437" i="17"/>
  <c r="U453" i="17"/>
  <c r="U376" i="17"/>
  <c r="U423" i="17"/>
  <c r="U433" i="17"/>
  <c r="V415" i="17"/>
  <c r="V431" i="17"/>
  <c r="V447" i="17"/>
  <c r="V419" i="17"/>
  <c r="V417" i="17"/>
  <c r="V380" i="17"/>
  <c r="U371" i="17"/>
  <c r="U388" i="17"/>
  <c r="U373" i="17"/>
  <c r="X367" i="17"/>
  <c r="T457" i="17"/>
  <c r="U429" i="17"/>
  <c r="W398" i="17"/>
  <c r="V381" i="17" l="1"/>
  <c r="V385" i="17"/>
  <c r="V370" i="17"/>
  <c r="V375" i="17"/>
  <c r="V405" i="17"/>
  <c r="W394" i="17"/>
  <c r="W402" i="17"/>
  <c r="W435" i="17"/>
  <c r="W434" i="17"/>
  <c r="W455" i="17"/>
  <c r="W403" i="17"/>
  <c r="V409" i="17"/>
  <c r="W410" i="17"/>
  <c r="W446" i="17"/>
  <c r="W411" i="17"/>
  <c r="W444" i="17"/>
  <c r="W406" i="17"/>
  <c r="W447" i="17"/>
  <c r="V453" i="17"/>
  <c r="W416" i="17"/>
  <c r="W418" i="17"/>
  <c r="W442" i="17"/>
  <c r="W425" i="17"/>
  <c r="W407" i="17"/>
  <c r="W389" i="17"/>
  <c r="V369" i="17"/>
  <c r="U395" i="17"/>
  <c r="W438" i="17"/>
  <c r="W456" i="17"/>
  <c r="W436" i="17"/>
  <c r="V382" i="17"/>
  <c r="W378" i="17"/>
  <c r="W399" i="17"/>
  <c r="W439" i="17"/>
  <c r="V449" i="17"/>
  <c r="V387" i="17"/>
  <c r="V379" i="17"/>
  <c r="V373" i="17"/>
  <c r="W415" i="17"/>
  <c r="V388" i="17"/>
  <c r="V376" i="17"/>
  <c r="V383" i="17"/>
  <c r="V372" i="17"/>
  <c r="V377" i="17"/>
  <c r="V445" i="17"/>
  <c r="W374" i="17"/>
  <c r="W390" i="17"/>
  <c r="W451" i="17"/>
  <c r="W412" i="17"/>
  <c r="W450" i="17"/>
  <c r="W400" i="17"/>
  <c r="W440" i="17"/>
  <c r="W386" i="17"/>
  <c r="V391" i="17"/>
  <c r="W430" i="17"/>
  <c r="W422" i="17"/>
  <c r="W424" i="17"/>
  <c r="V371" i="17"/>
  <c r="W417" i="17"/>
  <c r="V423" i="17"/>
  <c r="W380" i="17"/>
  <c r="W419" i="17"/>
  <c r="W431" i="17"/>
  <c r="V433" i="17"/>
  <c r="V437" i="17"/>
  <c r="W368" i="17"/>
  <c r="W443" i="17"/>
  <c r="W393" i="17"/>
  <c r="W408" i="17"/>
  <c r="W448" i="17"/>
  <c r="V401" i="17"/>
  <c r="U426" i="17"/>
  <c r="W414" i="17"/>
  <c r="W454" i="17"/>
  <c r="W420" i="17"/>
  <c r="W452" i="17"/>
  <c r="W404" i="17"/>
  <c r="V441" i="17"/>
  <c r="W432" i="17"/>
  <c r="W413" i="17"/>
  <c r="W421" i="17"/>
  <c r="W392" i="17"/>
  <c r="V384" i="17"/>
  <c r="U457" i="17"/>
  <c r="V429" i="17"/>
  <c r="X398" i="17"/>
  <c r="Y367" i="17"/>
  <c r="V395" i="17" l="1"/>
  <c r="X452" i="17"/>
  <c r="W433" i="17"/>
  <c r="X417" i="17"/>
  <c r="W384" i="17"/>
  <c r="X421" i="17"/>
  <c r="X432" i="17"/>
  <c r="X404" i="17"/>
  <c r="X420" i="17"/>
  <c r="X414" i="17"/>
  <c r="W437" i="17"/>
  <c r="X431" i="17"/>
  <c r="X380" i="17"/>
  <c r="W423" i="17"/>
  <c r="W387" i="17"/>
  <c r="X439" i="17"/>
  <c r="X378" i="17"/>
  <c r="X436" i="17"/>
  <c r="X438" i="17"/>
  <c r="X392" i="17"/>
  <c r="X454" i="17"/>
  <c r="X419" i="17"/>
  <c r="X448" i="17"/>
  <c r="X393" i="17"/>
  <c r="W371" i="17"/>
  <c r="X422" i="17"/>
  <c r="W391" i="17"/>
  <c r="X440" i="17"/>
  <c r="X450" i="17"/>
  <c r="X451" i="17"/>
  <c r="X374" i="17"/>
  <c r="W377" i="17"/>
  <c r="W383" i="17"/>
  <c r="W388" i="17"/>
  <c r="X415" i="17"/>
  <c r="X389" i="17"/>
  <c r="X425" i="17"/>
  <c r="X418" i="17"/>
  <c r="W453" i="17"/>
  <c r="X444" i="17"/>
  <c r="X446" i="17"/>
  <c r="W409" i="17"/>
  <c r="X455" i="17"/>
  <c r="X435" i="17"/>
  <c r="X394" i="17"/>
  <c r="W375" i="17"/>
  <c r="W385" i="17"/>
  <c r="W379" i="17"/>
  <c r="X399" i="17"/>
  <c r="W382" i="17"/>
  <c r="X456" i="17"/>
  <c r="X413" i="17"/>
  <c r="W441" i="17"/>
  <c r="X368" i="17"/>
  <c r="W449" i="17"/>
  <c r="W401" i="17"/>
  <c r="V426" i="17"/>
  <c r="X408" i="17"/>
  <c r="X443" i="17"/>
  <c r="X424" i="17"/>
  <c r="X430" i="17"/>
  <c r="X386" i="17"/>
  <c r="X400" i="17"/>
  <c r="X412" i="17"/>
  <c r="X390" i="17"/>
  <c r="W445" i="17"/>
  <c r="W372" i="17"/>
  <c r="W376" i="17"/>
  <c r="W373" i="17"/>
  <c r="W369" i="17"/>
  <c r="X407" i="17"/>
  <c r="X442" i="17"/>
  <c r="X416" i="17"/>
  <c r="X447" i="17"/>
  <c r="X406" i="17"/>
  <c r="X411" i="17"/>
  <c r="X410" i="17"/>
  <c r="X403" i="17"/>
  <c r="X434" i="17"/>
  <c r="X402" i="17"/>
  <c r="W405" i="17"/>
  <c r="W370" i="17"/>
  <c r="W381" i="17"/>
  <c r="Y398" i="17"/>
  <c r="Z367" i="17"/>
  <c r="V457" i="17"/>
  <c r="W429" i="17"/>
  <c r="W395" i="17" l="1"/>
  <c r="X370" i="17"/>
  <c r="Y447" i="17"/>
  <c r="X445" i="17"/>
  <c r="Y386" i="17"/>
  <c r="X383" i="17"/>
  <c r="X381" i="17"/>
  <c r="X405" i="17"/>
  <c r="Y434" i="17"/>
  <c r="Y410" i="17"/>
  <c r="Y406" i="17"/>
  <c r="Y416" i="17"/>
  <c r="Y407" i="17"/>
  <c r="X373" i="17"/>
  <c r="X372" i="17"/>
  <c r="Y390" i="17"/>
  <c r="Y400" i="17"/>
  <c r="Y430" i="17"/>
  <c r="Y443" i="17"/>
  <c r="X441" i="17"/>
  <c r="Y456" i="17"/>
  <c r="Y399" i="17"/>
  <c r="X388" i="17"/>
  <c r="X377" i="17"/>
  <c r="Y451" i="17"/>
  <c r="Y440" i="17"/>
  <c r="Y422" i="17"/>
  <c r="Y393" i="17"/>
  <c r="Y411" i="17"/>
  <c r="X369" i="17"/>
  <c r="Y424" i="17"/>
  <c r="X382" i="17"/>
  <c r="X401" i="17"/>
  <c r="X385" i="17"/>
  <c r="Y394" i="17"/>
  <c r="Y455" i="17"/>
  <c r="Y446" i="17"/>
  <c r="X453" i="17"/>
  <c r="Y425" i="17"/>
  <c r="Y419" i="17"/>
  <c r="Y392" i="17"/>
  <c r="Y436" i="17"/>
  <c r="Y439" i="17"/>
  <c r="X423" i="17"/>
  <c r="Y431" i="17"/>
  <c r="Y414" i="17"/>
  <c r="Y404" i="17"/>
  <c r="Y421" i="17"/>
  <c r="Y417" i="17"/>
  <c r="Y452" i="17"/>
  <c r="X376" i="17"/>
  <c r="Y413" i="17"/>
  <c r="Y415" i="17"/>
  <c r="Y450" i="17"/>
  <c r="X391" i="17"/>
  <c r="X371" i="17"/>
  <c r="Y448" i="17"/>
  <c r="W426" i="17"/>
  <c r="Y402" i="17"/>
  <c r="Y403" i="17"/>
  <c r="Y442" i="17"/>
  <c r="Y412" i="17"/>
  <c r="Y408" i="17"/>
  <c r="Y368" i="17"/>
  <c r="X379" i="17"/>
  <c r="Y374" i="17"/>
  <c r="X449" i="17"/>
  <c r="X375" i="17"/>
  <c r="Y435" i="17"/>
  <c r="X409" i="17"/>
  <c r="Y444" i="17"/>
  <c r="Y418" i="17"/>
  <c r="Y389" i="17"/>
  <c r="Y454" i="17"/>
  <c r="Y438" i="17"/>
  <c r="Y378" i="17"/>
  <c r="X387" i="17"/>
  <c r="Y380" i="17"/>
  <c r="X437" i="17"/>
  <c r="Y420" i="17"/>
  <c r="Y432" i="17"/>
  <c r="X384" i="17"/>
  <c r="X433" i="17"/>
  <c r="AA367" i="17"/>
  <c r="W457" i="17"/>
  <c r="X429" i="17"/>
  <c r="Z398" i="17"/>
  <c r="X395" i="17" l="1"/>
  <c r="Y449" i="17"/>
  <c r="Z368" i="17"/>
  <c r="Z412" i="17"/>
  <c r="Y384" i="17"/>
  <c r="Z420" i="17"/>
  <c r="Z380" i="17"/>
  <c r="Z378" i="17"/>
  <c r="Z454" i="17"/>
  <c r="Z418" i="17"/>
  <c r="Y409" i="17"/>
  <c r="Y375" i="17"/>
  <c r="Z408" i="17"/>
  <c r="Z442" i="17"/>
  <c r="Z402" i="17"/>
  <c r="Z422" i="17"/>
  <c r="Z451" i="17"/>
  <c r="Y388" i="17"/>
  <c r="Z456" i="17"/>
  <c r="Z443" i="17"/>
  <c r="Z400" i="17"/>
  <c r="Y372" i="17"/>
  <c r="Z407" i="17"/>
  <c r="Z406" i="17"/>
  <c r="Z434" i="17"/>
  <c r="Y381" i="17"/>
  <c r="Z386" i="17"/>
  <c r="Z447" i="17"/>
  <c r="Z374" i="17"/>
  <c r="Y371" i="17"/>
  <c r="Z450" i="17"/>
  <c r="Z413" i="17"/>
  <c r="Z452" i="17"/>
  <c r="Z421" i="17"/>
  <c r="Z414" i="17"/>
  <c r="Y423" i="17"/>
  <c r="Z436" i="17"/>
  <c r="Z419" i="17"/>
  <c r="Y453" i="17"/>
  <c r="Z455" i="17"/>
  <c r="Y385" i="17"/>
  <c r="Y382" i="17"/>
  <c r="Y369" i="17"/>
  <c r="Z438" i="17"/>
  <c r="Z393" i="17"/>
  <c r="Z440" i="17"/>
  <c r="Y377" i="17"/>
  <c r="Z399" i="17"/>
  <c r="Z430" i="17"/>
  <c r="Z390" i="17"/>
  <c r="Y373" i="17"/>
  <c r="Z416" i="17"/>
  <c r="Z410" i="17"/>
  <c r="Y405" i="17"/>
  <c r="Y383" i="17"/>
  <c r="Y445" i="17"/>
  <c r="Y370" i="17"/>
  <c r="Y433" i="17"/>
  <c r="Z432" i="17"/>
  <c r="Y437" i="17"/>
  <c r="Y387" i="17"/>
  <c r="Z389" i="17"/>
  <c r="Z444" i="17"/>
  <c r="Z435" i="17"/>
  <c r="Z403" i="17"/>
  <c r="Y441" i="17"/>
  <c r="Y379" i="17"/>
  <c r="Z448" i="17"/>
  <c r="Y391" i="17"/>
  <c r="Z415" i="17"/>
  <c r="Y376" i="17"/>
  <c r="Z417" i="17"/>
  <c r="Z404" i="17"/>
  <c r="Z431" i="17"/>
  <c r="Z439" i="17"/>
  <c r="Z392" i="17"/>
  <c r="Z425" i="17"/>
  <c r="Z446" i="17"/>
  <c r="Z394" i="17"/>
  <c r="Y401" i="17"/>
  <c r="X426" i="17"/>
  <c r="Z424" i="17"/>
  <c r="Z411" i="17"/>
  <c r="X457" i="17"/>
  <c r="Y429" i="17"/>
  <c r="AA398" i="17"/>
  <c r="AB367" i="17"/>
  <c r="Y395" i="17" l="1"/>
  <c r="AA424" i="17"/>
  <c r="Z445" i="17"/>
  <c r="Z405" i="17"/>
  <c r="AA416" i="17"/>
  <c r="AA390" i="17"/>
  <c r="AA399" i="17"/>
  <c r="AA440" i="17"/>
  <c r="AA438" i="17"/>
  <c r="Z382" i="17"/>
  <c r="AA455" i="17"/>
  <c r="AA419" i="17"/>
  <c r="Z423" i="17"/>
  <c r="AA421" i="17"/>
  <c r="AA413" i="17"/>
  <c r="Z371" i="17"/>
  <c r="AA368" i="17"/>
  <c r="AA394" i="17"/>
  <c r="AA425" i="17"/>
  <c r="AA439" i="17"/>
  <c r="AA404" i="17"/>
  <c r="Z376" i="17"/>
  <c r="Z391" i="17"/>
  <c r="Z379" i="17"/>
  <c r="AA403" i="17"/>
  <c r="AA444" i="17"/>
  <c r="Z387" i="17"/>
  <c r="AA432" i="17"/>
  <c r="AA447" i="17"/>
  <c r="Z381" i="17"/>
  <c r="AA406" i="17"/>
  <c r="Z372" i="17"/>
  <c r="AA443" i="17"/>
  <c r="Z388" i="17"/>
  <c r="AA422" i="17"/>
  <c r="AA442" i="17"/>
  <c r="Z375" i="17"/>
  <c r="AA418" i="17"/>
  <c r="AA378" i="17"/>
  <c r="AA420" i="17"/>
  <c r="AA412" i="17"/>
  <c r="Z370" i="17"/>
  <c r="AA410" i="17"/>
  <c r="AA393" i="17"/>
  <c r="Z453" i="17"/>
  <c r="AA452" i="17"/>
  <c r="Z449" i="17"/>
  <c r="AA411" i="17"/>
  <c r="Z383" i="17"/>
  <c r="Z373" i="17"/>
  <c r="AA430" i="17"/>
  <c r="Z377" i="17"/>
  <c r="Z369" i="17"/>
  <c r="Z385" i="17"/>
  <c r="AA436" i="17"/>
  <c r="AA414" i="17"/>
  <c r="AA450" i="17"/>
  <c r="Z401" i="17"/>
  <c r="Y426" i="17"/>
  <c r="AA446" i="17"/>
  <c r="AA392" i="17"/>
  <c r="AA431" i="17"/>
  <c r="AA417" i="17"/>
  <c r="AA415" i="17"/>
  <c r="AA448" i="17"/>
  <c r="Z441" i="17"/>
  <c r="AA435" i="17"/>
  <c r="AA389" i="17"/>
  <c r="Z437" i="17"/>
  <c r="Z433" i="17"/>
  <c r="AA374" i="17"/>
  <c r="AA386" i="17"/>
  <c r="AA434" i="17"/>
  <c r="AA407" i="17"/>
  <c r="AA400" i="17"/>
  <c r="AA456" i="17"/>
  <c r="AA451" i="17"/>
  <c r="AA402" i="17"/>
  <c r="AA408" i="17"/>
  <c r="Z409" i="17"/>
  <c r="AA454" i="17"/>
  <c r="AA380" i="17"/>
  <c r="Z384" i="17"/>
  <c r="AB398" i="17"/>
  <c r="AC367" i="17"/>
  <c r="Y457" i="17"/>
  <c r="Z429" i="17"/>
  <c r="AB380" i="17" l="1"/>
  <c r="AA409" i="17"/>
  <c r="AB402" i="17"/>
  <c r="AB456" i="17"/>
  <c r="AB407" i="17"/>
  <c r="AB386" i="17"/>
  <c r="AA433" i="17"/>
  <c r="AB389" i="17"/>
  <c r="AA441" i="17"/>
  <c r="AB415" i="17"/>
  <c r="AB431" i="17"/>
  <c r="AB446" i="17"/>
  <c r="AB450" i="17"/>
  <c r="AB436" i="17"/>
  <c r="AA369" i="17"/>
  <c r="AB430" i="17"/>
  <c r="AA383" i="17"/>
  <c r="AA449" i="17"/>
  <c r="AA453" i="17"/>
  <c r="AB410" i="17"/>
  <c r="AB412" i="17"/>
  <c r="AB378" i="17"/>
  <c r="AA375" i="17"/>
  <c r="AB422" i="17"/>
  <c r="AB443" i="17"/>
  <c r="AB406" i="17"/>
  <c r="AB447" i="17"/>
  <c r="AA387" i="17"/>
  <c r="AB403" i="17"/>
  <c r="AA391" i="17"/>
  <c r="AB404" i="17"/>
  <c r="AB425" i="17"/>
  <c r="Z395" i="17"/>
  <c r="AA371" i="17"/>
  <c r="AB421" i="17"/>
  <c r="AB419" i="17"/>
  <c r="AA382" i="17"/>
  <c r="AB440" i="17"/>
  <c r="AB390" i="17"/>
  <c r="AA405" i="17"/>
  <c r="AB424" i="17"/>
  <c r="AB454" i="17"/>
  <c r="AB451" i="17"/>
  <c r="AB400" i="17"/>
  <c r="AB434" i="17"/>
  <c r="AB374" i="17"/>
  <c r="AA437" i="17"/>
  <c r="AB435" i="17"/>
  <c r="AB448" i="17"/>
  <c r="AB417" i="17"/>
  <c r="AB392" i="17"/>
  <c r="AA384" i="17"/>
  <c r="AB408" i="17"/>
  <c r="AA401" i="17"/>
  <c r="Z426" i="17"/>
  <c r="AB414" i="17"/>
  <c r="AA385" i="17"/>
  <c r="AA377" i="17"/>
  <c r="AA373" i="17"/>
  <c r="AB411" i="17"/>
  <c r="AB452" i="17"/>
  <c r="AB393" i="17"/>
  <c r="AA370" i="17"/>
  <c r="AB420" i="17"/>
  <c r="AB418" i="17"/>
  <c r="AB442" i="17"/>
  <c r="AA388" i="17"/>
  <c r="AA372" i="17"/>
  <c r="AA381" i="17"/>
  <c r="AB432" i="17"/>
  <c r="AB444" i="17"/>
  <c r="AA379" i="17"/>
  <c r="AA376" i="17"/>
  <c r="AB439" i="17"/>
  <c r="AB394" i="17"/>
  <c r="AB368" i="17"/>
  <c r="AB413" i="17"/>
  <c r="AA423" i="17"/>
  <c r="AB455" i="17"/>
  <c r="AB438" i="17"/>
  <c r="AB399" i="17"/>
  <c r="AB416" i="17"/>
  <c r="AA445" i="17"/>
  <c r="AD367" i="17"/>
  <c r="Z457" i="17"/>
  <c r="AA429" i="17"/>
  <c r="AC398" i="17"/>
  <c r="AC416" i="17" l="1"/>
  <c r="AC438" i="17"/>
  <c r="AB423" i="17"/>
  <c r="AB401" i="17"/>
  <c r="AA426" i="17"/>
  <c r="AB384" i="17"/>
  <c r="AC417" i="17"/>
  <c r="AC435" i="17"/>
  <c r="AC374" i="17"/>
  <c r="AC400" i="17"/>
  <c r="AC454" i="17"/>
  <c r="AB405" i="17"/>
  <c r="AC440" i="17"/>
  <c r="AC419" i="17"/>
  <c r="AB371" i="17"/>
  <c r="AC446" i="17"/>
  <c r="AC415" i="17"/>
  <c r="AC389" i="17"/>
  <c r="AC386" i="17"/>
  <c r="AC456" i="17"/>
  <c r="AB409" i="17"/>
  <c r="AC368" i="17"/>
  <c r="AC439" i="17"/>
  <c r="AB379" i="17"/>
  <c r="AC432" i="17"/>
  <c r="AB372" i="17"/>
  <c r="AC442" i="17"/>
  <c r="AC420" i="17"/>
  <c r="AC393" i="17"/>
  <c r="AC411" i="17"/>
  <c r="AB377" i="17"/>
  <c r="AC414" i="17"/>
  <c r="AC404" i="17"/>
  <c r="AC403" i="17"/>
  <c r="AC447" i="17"/>
  <c r="AC443" i="17"/>
  <c r="AB375" i="17"/>
  <c r="AC412" i="17"/>
  <c r="AB453" i="17"/>
  <c r="AB383" i="17"/>
  <c r="AB369" i="17"/>
  <c r="AC450" i="17"/>
  <c r="AB445" i="17"/>
  <c r="AC455" i="17"/>
  <c r="AC413" i="17"/>
  <c r="AC408" i="17"/>
  <c r="AC392" i="17"/>
  <c r="AC448" i="17"/>
  <c r="AB437" i="17"/>
  <c r="AC434" i="17"/>
  <c r="AC451" i="17"/>
  <c r="AC424" i="17"/>
  <c r="AC390" i="17"/>
  <c r="AB382" i="17"/>
  <c r="AC421" i="17"/>
  <c r="AC431" i="17"/>
  <c r="AB441" i="17"/>
  <c r="AB433" i="17"/>
  <c r="AC407" i="17"/>
  <c r="AC402" i="17"/>
  <c r="AC380" i="17"/>
  <c r="AC399" i="17"/>
  <c r="AA395" i="17"/>
  <c r="AC394" i="17"/>
  <c r="AB376" i="17"/>
  <c r="AC444" i="17"/>
  <c r="AB381" i="17"/>
  <c r="AB388" i="17"/>
  <c r="AC418" i="17"/>
  <c r="AB370" i="17"/>
  <c r="AC452" i="17"/>
  <c r="AB373" i="17"/>
  <c r="AB385" i="17"/>
  <c r="AC425" i="17"/>
  <c r="AB391" i="17"/>
  <c r="AB387" i="17"/>
  <c r="AC406" i="17"/>
  <c r="AC422" i="17"/>
  <c r="AC378" i="17"/>
  <c r="AC410" i="17"/>
  <c r="AB449" i="17"/>
  <c r="AC430" i="17"/>
  <c r="AC436" i="17"/>
  <c r="AD398" i="17"/>
  <c r="AA457" i="17"/>
  <c r="AB429" i="17"/>
  <c r="AB395" i="17" l="1"/>
  <c r="AD436" i="17"/>
  <c r="AC449" i="17"/>
  <c r="AD378" i="17"/>
  <c r="AD406" i="17"/>
  <c r="AC391" i="17"/>
  <c r="AC385" i="17"/>
  <c r="AD452" i="17"/>
  <c r="AD418" i="17"/>
  <c r="AC381" i="17"/>
  <c r="AC376" i="17"/>
  <c r="AD455" i="17"/>
  <c r="AD450" i="17"/>
  <c r="AC383" i="17"/>
  <c r="AD412" i="17"/>
  <c r="AD443" i="17"/>
  <c r="AD403" i="17"/>
  <c r="AC409" i="17"/>
  <c r="AD386" i="17"/>
  <c r="AD415" i="17"/>
  <c r="AC371" i="17"/>
  <c r="AD440" i="17"/>
  <c r="AD454" i="17"/>
  <c r="AD374" i="17"/>
  <c r="AD417" i="17"/>
  <c r="AD380" i="17"/>
  <c r="AD407" i="17"/>
  <c r="AC441" i="17"/>
  <c r="AD421" i="17"/>
  <c r="AD390" i="17"/>
  <c r="AD451" i="17"/>
  <c r="AC437" i="17"/>
  <c r="AD392" i="17"/>
  <c r="AD414" i="17"/>
  <c r="AD411" i="17"/>
  <c r="AD420" i="17"/>
  <c r="AC372" i="17"/>
  <c r="AC379" i="17"/>
  <c r="AC401" i="17"/>
  <c r="AB426" i="17"/>
  <c r="AD438" i="17"/>
  <c r="AD430" i="17"/>
  <c r="AD410" i="17"/>
  <c r="AD422" i="17"/>
  <c r="AC387" i="17"/>
  <c r="AD425" i="17"/>
  <c r="AC373" i="17"/>
  <c r="AC370" i="17"/>
  <c r="AC388" i="17"/>
  <c r="AD444" i="17"/>
  <c r="AD394" i="17"/>
  <c r="AD399" i="17"/>
  <c r="AD413" i="17"/>
  <c r="AC445" i="17"/>
  <c r="AC369" i="17"/>
  <c r="AC453" i="17"/>
  <c r="AC375" i="17"/>
  <c r="AD447" i="17"/>
  <c r="AD404" i="17"/>
  <c r="AD368" i="17"/>
  <c r="AD456" i="17"/>
  <c r="AD389" i="17"/>
  <c r="AD446" i="17"/>
  <c r="AD419" i="17"/>
  <c r="AC405" i="17"/>
  <c r="AD400" i="17"/>
  <c r="AD435" i="17"/>
  <c r="AC384" i="17"/>
  <c r="AD402" i="17"/>
  <c r="AC433" i="17"/>
  <c r="AD431" i="17"/>
  <c r="AC382" i="17"/>
  <c r="AD424" i="17"/>
  <c r="AD434" i="17"/>
  <c r="AD448" i="17"/>
  <c r="AD408" i="17"/>
  <c r="AC377" i="17"/>
  <c r="AD393" i="17"/>
  <c r="AD442" i="17"/>
  <c r="AD432" i="17"/>
  <c r="AD439" i="17"/>
  <c r="AC423" i="17"/>
  <c r="AD416" i="17"/>
  <c r="AB457" i="17"/>
  <c r="AC429" i="17"/>
  <c r="AD384" i="17" l="1"/>
  <c r="AD379" i="17"/>
  <c r="AD437" i="17"/>
  <c r="AD441" i="17"/>
  <c r="AD445" i="17"/>
  <c r="AD370" i="17"/>
  <c r="AD409" i="17"/>
  <c r="AD383" i="17"/>
  <c r="AD381" i="17"/>
  <c r="AD391" i="17"/>
  <c r="AD377" i="17"/>
  <c r="AD453" i="17"/>
  <c r="AD423" i="17"/>
  <c r="AD405" i="17"/>
  <c r="AD401" i="17"/>
  <c r="AC426" i="17"/>
  <c r="AD372" i="17"/>
  <c r="AD382" i="17"/>
  <c r="AD433" i="17"/>
  <c r="AC395" i="17"/>
  <c r="AD375" i="17"/>
  <c r="AD369" i="17"/>
  <c r="AD388" i="17"/>
  <c r="AD373" i="17"/>
  <c r="AD387" i="17"/>
  <c r="AD371" i="17"/>
  <c r="AD376" i="17"/>
  <c r="AD385" i="17"/>
  <c r="AD449" i="17"/>
  <c r="AC457" i="17"/>
  <c r="AD429" i="17"/>
  <c r="AD426" i="17" l="1"/>
  <c r="AD395" i="17"/>
  <c r="AD457" i="17"/>
  <c r="N364" i="8" l="1"/>
  <c r="AD211" i="9"/>
  <c r="AC211" i="9"/>
  <c r="AB211" i="9"/>
  <c r="AA211" i="9"/>
  <c r="Z211" i="9"/>
  <c r="Y211" i="9"/>
  <c r="X211" i="9"/>
  <c r="W211" i="9"/>
  <c r="V211" i="9"/>
  <c r="U211" i="9"/>
  <c r="T211" i="9"/>
  <c r="S211" i="9"/>
  <c r="AE210" i="9"/>
  <c r="AE209" i="9"/>
  <c r="AE208" i="9"/>
  <c r="AE207" i="9"/>
  <c r="AE206" i="9"/>
  <c r="AE205" i="9"/>
  <c r="AE204" i="9"/>
  <c r="AE203" i="9"/>
  <c r="AE202" i="9"/>
  <c r="AE201" i="9"/>
  <c r="AE200" i="9"/>
  <c r="AE199" i="9"/>
  <c r="AE198" i="9"/>
  <c r="AE197" i="9"/>
  <c r="AE196" i="9"/>
  <c r="AE195" i="9"/>
  <c r="AE194" i="9"/>
  <c r="AE193" i="9"/>
  <c r="AE192" i="9"/>
  <c r="AE191" i="9"/>
  <c r="AE190" i="9"/>
  <c r="AE189" i="9"/>
  <c r="AE188" i="9"/>
  <c r="AE187" i="9"/>
  <c r="AE186" i="9"/>
  <c r="AE185" i="9"/>
  <c r="AE184" i="9"/>
  <c r="AE183" i="9"/>
  <c r="N333" i="9"/>
  <c r="BJ152" i="12"/>
  <c r="BI152" i="12"/>
  <c r="BH152" i="12"/>
  <c r="BG152" i="12"/>
  <c r="BF152" i="12"/>
  <c r="BE152" i="12"/>
  <c r="BD152" i="12"/>
  <c r="BC152" i="12"/>
  <c r="BB152" i="12"/>
  <c r="BA152" i="12"/>
  <c r="AZ152" i="12"/>
  <c r="AY152" i="12"/>
  <c r="AT152" i="12"/>
  <c r="AS152" i="12"/>
  <c r="AR152" i="12"/>
  <c r="AQ152" i="12"/>
  <c r="AP152" i="12"/>
  <c r="AO152" i="12"/>
  <c r="AN152" i="12"/>
  <c r="AM152" i="12"/>
  <c r="AL152" i="12"/>
  <c r="AK152" i="12"/>
  <c r="AJ152" i="12"/>
  <c r="AI152" i="12"/>
  <c r="AD152" i="12"/>
  <c r="AC152" i="12"/>
  <c r="AB152" i="12"/>
  <c r="AA152" i="12"/>
  <c r="Z152" i="12"/>
  <c r="Y152" i="12"/>
  <c r="X152" i="12"/>
  <c r="W152" i="12"/>
  <c r="V152" i="12"/>
  <c r="U152" i="12"/>
  <c r="T152" i="12"/>
  <c r="S152" i="12"/>
  <c r="BJ179" i="12"/>
  <c r="BI179" i="12"/>
  <c r="BH179" i="12"/>
  <c r="BG179" i="12"/>
  <c r="BF179" i="12"/>
  <c r="BE179" i="12"/>
  <c r="BD179" i="12"/>
  <c r="BC179" i="12"/>
  <c r="BB179" i="12"/>
  <c r="BA179" i="12"/>
  <c r="AZ179" i="12"/>
  <c r="AY179" i="12"/>
  <c r="AT179" i="12"/>
  <c r="AS179" i="12"/>
  <c r="AR179" i="12"/>
  <c r="AQ179" i="12"/>
  <c r="AP179" i="12"/>
  <c r="AO179" i="12"/>
  <c r="AN179" i="12"/>
  <c r="AM179" i="12"/>
  <c r="AL179" i="12"/>
  <c r="AK179" i="12"/>
  <c r="AJ179" i="12"/>
  <c r="AI179" i="12"/>
  <c r="AD179" i="12"/>
  <c r="AC179" i="12"/>
  <c r="AB179" i="12"/>
  <c r="AA179" i="12"/>
  <c r="Z179" i="12"/>
  <c r="Y179" i="12"/>
  <c r="X179" i="12"/>
  <c r="W179" i="12"/>
  <c r="V179" i="12"/>
  <c r="U179" i="12"/>
  <c r="T179" i="12"/>
  <c r="S179" i="12"/>
  <c r="BJ178" i="12"/>
  <c r="BI178" i="12"/>
  <c r="BH178" i="12"/>
  <c r="BG178" i="12"/>
  <c r="BF178" i="12"/>
  <c r="BE178" i="12"/>
  <c r="BD178" i="12"/>
  <c r="BC178" i="12"/>
  <c r="BB178" i="12"/>
  <c r="BA178" i="12"/>
  <c r="AZ178" i="12"/>
  <c r="AY178" i="12"/>
  <c r="AT178" i="12"/>
  <c r="AS178" i="12"/>
  <c r="AR178" i="12"/>
  <c r="AQ178" i="12"/>
  <c r="AP178" i="12"/>
  <c r="AO178" i="12"/>
  <c r="AN178" i="12"/>
  <c r="AM178" i="12"/>
  <c r="AL178" i="12"/>
  <c r="AK178" i="12"/>
  <c r="AJ178" i="12"/>
  <c r="AI178" i="12"/>
  <c r="AD178" i="12"/>
  <c r="AC178" i="12"/>
  <c r="AB178" i="12"/>
  <c r="AA178" i="12"/>
  <c r="Z178" i="12"/>
  <c r="Y178" i="12"/>
  <c r="X178" i="12"/>
  <c r="W178" i="12"/>
  <c r="V178" i="12"/>
  <c r="U178" i="12"/>
  <c r="T178" i="12"/>
  <c r="S178" i="12"/>
  <c r="BJ177" i="12"/>
  <c r="BI177" i="12"/>
  <c r="BH177" i="12"/>
  <c r="BG177" i="12"/>
  <c r="BF177" i="12"/>
  <c r="BE177" i="12"/>
  <c r="BD177" i="12"/>
  <c r="BC177" i="12"/>
  <c r="BB177" i="12"/>
  <c r="BA177" i="12"/>
  <c r="AZ177" i="12"/>
  <c r="AY177" i="12"/>
  <c r="AT177" i="12"/>
  <c r="AS177" i="12"/>
  <c r="AR177" i="12"/>
  <c r="AQ177" i="12"/>
  <c r="AP177" i="12"/>
  <c r="AO177" i="12"/>
  <c r="AN177" i="12"/>
  <c r="AM177" i="12"/>
  <c r="AL177" i="12"/>
  <c r="AK177" i="12"/>
  <c r="AJ177" i="12"/>
  <c r="AI177" i="12"/>
  <c r="AD177" i="12"/>
  <c r="AC177" i="12"/>
  <c r="AB177" i="12"/>
  <c r="AA177" i="12"/>
  <c r="Z177" i="12"/>
  <c r="Y177" i="12"/>
  <c r="X177" i="12"/>
  <c r="W177" i="12"/>
  <c r="V177" i="12"/>
  <c r="U177" i="12"/>
  <c r="T177" i="12"/>
  <c r="S177" i="12"/>
  <c r="BJ176" i="12"/>
  <c r="BI176" i="12"/>
  <c r="BH176" i="12"/>
  <c r="BG176" i="12"/>
  <c r="BF176" i="12"/>
  <c r="BE176" i="12"/>
  <c r="BD176" i="12"/>
  <c r="BC176" i="12"/>
  <c r="BB176" i="12"/>
  <c r="BA176" i="12"/>
  <c r="AZ176" i="12"/>
  <c r="AY176" i="12"/>
  <c r="AT176" i="12"/>
  <c r="AS176" i="12"/>
  <c r="AR176" i="12"/>
  <c r="AQ176" i="12"/>
  <c r="AP176" i="12"/>
  <c r="AO176" i="12"/>
  <c r="AN176" i="12"/>
  <c r="AM176" i="12"/>
  <c r="AL176" i="12"/>
  <c r="AK176" i="12"/>
  <c r="AJ176" i="12"/>
  <c r="AI176" i="12"/>
  <c r="AD176" i="12"/>
  <c r="AC176" i="12"/>
  <c r="AB176" i="12"/>
  <c r="AA176" i="12"/>
  <c r="Z176" i="12"/>
  <c r="Y176" i="12"/>
  <c r="X176" i="12"/>
  <c r="W176" i="12"/>
  <c r="V176" i="12"/>
  <c r="U176" i="12"/>
  <c r="T176" i="12"/>
  <c r="S176" i="12"/>
  <c r="BJ175" i="12"/>
  <c r="BI175" i="12"/>
  <c r="BH175" i="12"/>
  <c r="BG175" i="12"/>
  <c r="BF175" i="12"/>
  <c r="BE175" i="12"/>
  <c r="BD175" i="12"/>
  <c r="BC175" i="12"/>
  <c r="BB175" i="12"/>
  <c r="BA175" i="12"/>
  <c r="AZ175" i="12"/>
  <c r="AY175" i="12"/>
  <c r="AT175" i="12"/>
  <c r="AS175" i="12"/>
  <c r="AR175" i="12"/>
  <c r="AQ175" i="12"/>
  <c r="AP175" i="12"/>
  <c r="AO175" i="12"/>
  <c r="AN175" i="12"/>
  <c r="AM175" i="12"/>
  <c r="AL175" i="12"/>
  <c r="AK175" i="12"/>
  <c r="AJ175" i="12"/>
  <c r="AI175" i="12"/>
  <c r="AD175" i="12"/>
  <c r="AC175" i="12"/>
  <c r="AB175" i="12"/>
  <c r="AA175" i="12"/>
  <c r="Z175" i="12"/>
  <c r="Y175" i="12"/>
  <c r="X175" i="12"/>
  <c r="W175" i="12"/>
  <c r="V175" i="12"/>
  <c r="U175" i="12"/>
  <c r="T175" i="12"/>
  <c r="S175" i="12"/>
  <c r="BJ174" i="12"/>
  <c r="BI174" i="12"/>
  <c r="BH174" i="12"/>
  <c r="BG174" i="12"/>
  <c r="BF174" i="12"/>
  <c r="BE174" i="12"/>
  <c r="BD174" i="12"/>
  <c r="BC174" i="12"/>
  <c r="BB174" i="12"/>
  <c r="BA174" i="12"/>
  <c r="AZ174" i="12"/>
  <c r="AY174" i="12"/>
  <c r="AT174" i="12"/>
  <c r="AS174" i="12"/>
  <c r="AR174" i="12"/>
  <c r="AQ174" i="12"/>
  <c r="AP174" i="12"/>
  <c r="AO174" i="12"/>
  <c r="AN174" i="12"/>
  <c r="AM174" i="12"/>
  <c r="AL174" i="12"/>
  <c r="AK174" i="12"/>
  <c r="AJ174" i="12"/>
  <c r="AI174" i="12"/>
  <c r="AD174" i="12"/>
  <c r="AC174" i="12"/>
  <c r="AB174" i="12"/>
  <c r="AA174" i="12"/>
  <c r="Z174" i="12"/>
  <c r="Y174" i="12"/>
  <c r="X174" i="12"/>
  <c r="W174" i="12"/>
  <c r="V174" i="12"/>
  <c r="U174" i="12"/>
  <c r="T174" i="12"/>
  <c r="S174" i="12"/>
  <c r="BJ173" i="12"/>
  <c r="BI173" i="12"/>
  <c r="BH173" i="12"/>
  <c r="BG173" i="12"/>
  <c r="BF173" i="12"/>
  <c r="BE173" i="12"/>
  <c r="BD173" i="12"/>
  <c r="BC173" i="12"/>
  <c r="BB173" i="12"/>
  <c r="BA173" i="12"/>
  <c r="AZ173" i="12"/>
  <c r="AY173" i="12"/>
  <c r="AT173" i="12"/>
  <c r="AS173" i="12"/>
  <c r="AR173" i="12"/>
  <c r="AQ173" i="12"/>
  <c r="AP173" i="12"/>
  <c r="AO173" i="12"/>
  <c r="AN173" i="12"/>
  <c r="AM173" i="12"/>
  <c r="AL173" i="12"/>
  <c r="AK173" i="12"/>
  <c r="AJ173" i="12"/>
  <c r="AI173" i="12"/>
  <c r="AD173" i="12"/>
  <c r="AC173" i="12"/>
  <c r="AB173" i="12"/>
  <c r="AA173" i="12"/>
  <c r="Z173" i="12"/>
  <c r="Y173" i="12"/>
  <c r="X173" i="12"/>
  <c r="W173" i="12"/>
  <c r="V173" i="12"/>
  <c r="U173" i="12"/>
  <c r="T173" i="12"/>
  <c r="S173" i="12"/>
  <c r="BJ172" i="12"/>
  <c r="BI172" i="12"/>
  <c r="BH172" i="12"/>
  <c r="BG172" i="12"/>
  <c r="BF172" i="12"/>
  <c r="BE172" i="12"/>
  <c r="BD172" i="12"/>
  <c r="BC172" i="12"/>
  <c r="BB172" i="12"/>
  <c r="BA172" i="12"/>
  <c r="AZ172" i="12"/>
  <c r="AY172" i="12"/>
  <c r="AT172" i="12"/>
  <c r="AS172" i="12"/>
  <c r="AR172" i="12"/>
  <c r="AQ172" i="12"/>
  <c r="AP172" i="12"/>
  <c r="AO172" i="12"/>
  <c r="AN172" i="12"/>
  <c r="AM172" i="12"/>
  <c r="AL172" i="12"/>
  <c r="AK172" i="12"/>
  <c r="AJ172" i="12"/>
  <c r="AI172" i="12"/>
  <c r="AD172" i="12"/>
  <c r="AC172" i="12"/>
  <c r="AB172" i="12"/>
  <c r="AA172" i="12"/>
  <c r="Z172" i="12"/>
  <c r="Y172" i="12"/>
  <c r="X172" i="12"/>
  <c r="W172" i="12"/>
  <c r="V172" i="12"/>
  <c r="U172" i="12"/>
  <c r="T172" i="12"/>
  <c r="S172" i="12"/>
  <c r="BJ171" i="12"/>
  <c r="BI171" i="12"/>
  <c r="BH171" i="12"/>
  <c r="BG171" i="12"/>
  <c r="BF171" i="12"/>
  <c r="BE171" i="12"/>
  <c r="BD171" i="12"/>
  <c r="BC171" i="12"/>
  <c r="BB171" i="12"/>
  <c r="BA171" i="12"/>
  <c r="AZ171" i="12"/>
  <c r="AY171" i="12"/>
  <c r="AT171" i="12"/>
  <c r="AS171" i="12"/>
  <c r="AR171" i="12"/>
  <c r="AQ171" i="12"/>
  <c r="AP171" i="12"/>
  <c r="AO171" i="12"/>
  <c r="AN171" i="12"/>
  <c r="AM171" i="12"/>
  <c r="AL171" i="12"/>
  <c r="AK171" i="12"/>
  <c r="AJ171" i="12"/>
  <c r="AI171" i="12"/>
  <c r="AD171" i="12"/>
  <c r="AC171" i="12"/>
  <c r="AB171" i="12"/>
  <c r="AA171" i="12"/>
  <c r="Z171" i="12"/>
  <c r="Y171" i="12"/>
  <c r="X171" i="12"/>
  <c r="W171" i="12"/>
  <c r="V171" i="12"/>
  <c r="U171" i="12"/>
  <c r="T171" i="12"/>
  <c r="S171" i="12"/>
  <c r="BJ170" i="12"/>
  <c r="BI170" i="12"/>
  <c r="BH170" i="12"/>
  <c r="BG170" i="12"/>
  <c r="BF170" i="12"/>
  <c r="BE170" i="12"/>
  <c r="BD170" i="12"/>
  <c r="BC170" i="12"/>
  <c r="BB170" i="12"/>
  <c r="BA170" i="12"/>
  <c r="AZ170" i="12"/>
  <c r="AY170" i="12"/>
  <c r="AT170" i="12"/>
  <c r="AS170" i="12"/>
  <c r="AR170" i="12"/>
  <c r="AQ170" i="12"/>
  <c r="AP170" i="12"/>
  <c r="AO170" i="12"/>
  <c r="AN170" i="12"/>
  <c r="AM170" i="12"/>
  <c r="AL170" i="12"/>
  <c r="AK170" i="12"/>
  <c r="AJ170" i="12"/>
  <c r="AI170" i="12"/>
  <c r="AD170" i="12"/>
  <c r="AC170" i="12"/>
  <c r="AB170" i="12"/>
  <c r="AA170" i="12"/>
  <c r="Z170" i="12"/>
  <c r="Y170" i="12"/>
  <c r="X170" i="12"/>
  <c r="W170" i="12"/>
  <c r="V170" i="12"/>
  <c r="U170" i="12"/>
  <c r="T170" i="12"/>
  <c r="S170" i="12"/>
  <c r="BJ169" i="12"/>
  <c r="BI169" i="12"/>
  <c r="BH169" i="12"/>
  <c r="BG169" i="12"/>
  <c r="BF169" i="12"/>
  <c r="BE169" i="12"/>
  <c r="BD169" i="12"/>
  <c r="BC169" i="12"/>
  <c r="BB169" i="12"/>
  <c r="BA169" i="12"/>
  <c r="AZ169" i="12"/>
  <c r="AY169" i="12"/>
  <c r="AT169" i="12"/>
  <c r="AS169" i="12"/>
  <c r="AR169" i="12"/>
  <c r="AQ169" i="12"/>
  <c r="AP169" i="12"/>
  <c r="AO169" i="12"/>
  <c r="AN169" i="12"/>
  <c r="AM169" i="12"/>
  <c r="AL169" i="12"/>
  <c r="AK169" i="12"/>
  <c r="AJ169" i="12"/>
  <c r="AI169" i="12"/>
  <c r="AD169" i="12"/>
  <c r="AC169" i="12"/>
  <c r="AB169" i="12"/>
  <c r="AA169" i="12"/>
  <c r="Z169" i="12"/>
  <c r="Y169" i="12"/>
  <c r="X169" i="12"/>
  <c r="W169" i="12"/>
  <c r="V169" i="12"/>
  <c r="U169" i="12"/>
  <c r="T169" i="12"/>
  <c r="S169" i="12"/>
  <c r="BJ168" i="12"/>
  <c r="BI168" i="12"/>
  <c r="BH168" i="12"/>
  <c r="BG168" i="12"/>
  <c r="BF168" i="12"/>
  <c r="BE168" i="12"/>
  <c r="BD168" i="12"/>
  <c r="BC168" i="12"/>
  <c r="BB168" i="12"/>
  <c r="BA168" i="12"/>
  <c r="AZ168" i="12"/>
  <c r="AY168" i="12"/>
  <c r="AT168" i="12"/>
  <c r="AS168" i="12"/>
  <c r="AR168" i="12"/>
  <c r="AQ168" i="12"/>
  <c r="AP168" i="12"/>
  <c r="AO168" i="12"/>
  <c r="AN168" i="12"/>
  <c r="AM168" i="12"/>
  <c r="AL168" i="12"/>
  <c r="AK168" i="12"/>
  <c r="AJ168" i="12"/>
  <c r="AI168" i="12"/>
  <c r="AD168" i="12"/>
  <c r="AC168" i="12"/>
  <c r="AB168" i="12"/>
  <c r="AA168" i="12"/>
  <c r="Z168" i="12"/>
  <c r="Y168" i="12"/>
  <c r="X168" i="12"/>
  <c r="W168" i="12"/>
  <c r="V168" i="12"/>
  <c r="U168" i="12"/>
  <c r="T168" i="12"/>
  <c r="S168" i="12"/>
  <c r="BJ167" i="12"/>
  <c r="BI167" i="12"/>
  <c r="BH167" i="12"/>
  <c r="BG167" i="12"/>
  <c r="BF167" i="12"/>
  <c r="BE167" i="12"/>
  <c r="BD167" i="12"/>
  <c r="BC167" i="12"/>
  <c r="BB167" i="12"/>
  <c r="BA167" i="12"/>
  <c r="AZ167" i="12"/>
  <c r="AY167" i="12"/>
  <c r="AT167" i="12"/>
  <c r="AS167" i="12"/>
  <c r="AR167" i="12"/>
  <c r="AQ167" i="12"/>
  <c r="AP167" i="12"/>
  <c r="AO167" i="12"/>
  <c r="AN167" i="12"/>
  <c r="AM167" i="12"/>
  <c r="AL167" i="12"/>
  <c r="AK167" i="12"/>
  <c r="AJ167" i="12"/>
  <c r="AI167" i="12"/>
  <c r="AD167" i="12"/>
  <c r="AC167" i="12"/>
  <c r="AB167" i="12"/>
  <c r="AA167" i="12"/>
  <c r="Z167" i="12"/>
  <c r="Y167" i="12"/>
  <c r="X167" i="12"/>
  <c r="W167" i="12"/>
  <c r="V167" i="12"/>
  <c r="U167" i="12"/>
  <c r="T167" i="12"/>
  <c r="S167" i="12"/>
  <c r="BJ166" i="12"/>
  <c r="BI166" i="12"/>
  <c r="BH166" i="12"/>
  <c r="BG166" i="12"/>
  <c r="BF166" i="12"/>
  <c r="BE166" i="12"/>
  <c r="BD166" i="12"/>
  <c r="BC166" i="12"/>
  <c r="BB166" i="12"/>
  <c r="BA166" i="12"/>
  <c r="AZ166" i="12"/>
  <c r="AY166" i="12"/>
  <c r="AT166" i="12"/>
  <c r="AS166" i="12"/>
  <c r="AR166" i="12"/>
  <c r="AQ166" i="12"/>
  <c r="AP166" i="12"/>
  <c r="AO166" i="12"/>
  <c r="AN166" i="12"/>
  <c r="AM166" i="12"/>
  <c r="AL166" i="12"/>
  <c r="AK166" i="12"/>
  <c r="AJ166" i="12"/>
  <c r="AI166" i="12"/>
  <c r="AD166" i="12"/>
  <c r="AC166" i="12"/>
  <c r="AB166" i="12"/>
  <c r="AA166" i="12"/>
  <c r="Z166" i="12"/>
  <c r="Y166" i="12"/>
  <c r="X166" i="12"/>
  <c r="W166" i="12"/>
  <c r="V166" i="12"/>
  <c r="U166" i="12"/>
  <c r="T166" i="12"/>
  <c r="S166" i="12"/>
  <c r="BJ165" i="12"/>
  <c r="BI165" i="12"/>
  <c r="BH165" i="12"/>
  <c r="BG165" i="12"/>
  <c r="BF165" i="12"/>
  <c r="BE165" i="12"/>
  <c r="BD165" i="12"/>
  <c r="BC165" i="12"/>
  <c r="BB165" i="12"/>
  <c r="BA165" i="12"/>
  <c r="AZ165" i="12"/>
  <c r="AY165" i="12"/>
  <c r="AT165" i="12"/>
  <c r="AS165" i="12"/>
  <c r="AR165" i="12"/>
  <c r="AQ165" i="12"/>
  <c r="AP165" i="12"/>
  <c r="AO165" i="12"/>
  <c r="AN165" i="12"/>
  <c r="AM165" i="12"/>
  <c r="AL165" i="12"/>
  <c r="AK165" i="12"/>
  <c r="AJ165" i="12"/>
  <c r="AI165" i="12"/>
  <c r="AD165" i="12"/>
  <c r="AC165" i="12"/>
  <c r="AB165" i="12"/>
  <c r="AA165" i="12"/>
  <c r="Z165" i="12"/>
  <c r="Y165" i="12"/>
  <c r="X165" i="12"/>
  <c r="W165" i="12"/>
  <c r="V165" i="12"/>
  <c r="U165" i="12"/>
  <c r="T165" i="12"/>
  <c r="S165" i="12"/>
  <c r="BJ164" i="12"/>
  <c r="BI164" i="12"/>
  <c r="BH164" i="12"/>
  <c r="BG164" i="12"/>
  <c r="BF164" i="12"/>
  <c r="BE164" i="12"/>
  <c r="BD164" i="12"/>
  <c r="BC164" i="12"/>
  <c r="BB164" i="12"/>
  <c r="BA164" i="12"/>
  <c r="AZ164" i="12"/>
  <c r="AY164" i="12"/>
  <c r="AT164" i="12"/>
  <c r="AS164" i="12"/>
  <c r="AR164" i="12"/>
  <c r="AQ164" i="12"/>
  <c r="AP164" i="12"/>
  <c r="AO164" i="12"/>
  <c r="AN164" i="12"/>
  <c r="AM164" i="12"/>
  <c r="AL164" i="12"/>
  <c r="AK164" i="12"/>
  <c r="AJ164" i="12"/>
  <c r="AI164" i="12"/>
  <c r="AD164" i="12"/>
  <c r="AC164" i="12"/>
  <c r="AB164" i="12"/>
  <c r="AA164" i="12"/>
  <c r="Z164" i="12"/>
  <c r="Y164" i="12"/>
  <c r="X164" i="12"/>
  <c r="W164" i="12"/>
  <c r="V164" i="12"/>
  <c r="U164" i="12"/>
  <c r="T164" i="12"/>
  <c r="S164" i="12"/>
  <c r="BJ163" i="12"/>
  <c r="BI163" i="12"/>
  <c r="BH163" i="12"/>
  <c r="BG163" i="12"/>
  <c r="BF163" i="12"/>
  <c r="BE163" i="12"/>
  <c r="BD163" i="12"/>
  <c r="BC163" i="12"/>
  <c r="BB163" i="12"/>
  <c r="BA163" i="12"/>
  <c r="AZ163" i="12"/>
  <c r="AY163" i="12"/>
  <c r="AT163" i="12"/>
  <c r="AS163" i="12"/>
  <c r="AR163" i="12"/>
  <c r="AQ163" i="12"/>
  <c r="AP163" i="12"/>
  <c r="AO163" i="12"/>
  <c r="AN163" i="12"/>
  <c r="AM163" i="12"/>
  <c r="AL163" i="12"/>
  <c r="AK163" i="12"/>
  <c r="AJ163" i="12"/>
  <c r="AI163" i="12"/>
  <c r="AD163" i="12"/>
  <c r="AC163" i="12"/>
  <c r="AB163" i="12"/>
  <c r="AA163" i="12"/>
  <c r="Z163" i="12"/>
  <c r="Y163" i="12"/>
  <c r="X163" i="12"/>
  <c r="W163" i="12"/>
  <c r="V163" i="12"/>
  <c r="U163" i="12"/>
  <c r="T163" i="12"/>
  <c r="S163" i="12"/>
  <c r="BJ162" i="12"/>
  <c r="BI162" i="12"/>
  <c r="BH162" i="12"/>
  <c r="BG162" i="12"/>
  <c r="BF162" i="12"/>
  <c r="BE162" i="12"/>
  <c r="BD162" i="12"/>
  <c r="BC162" i="12"/>
  <c r="BB162" i="12"/>
  <c r="BA162" i="12"/>
  <c r="AZ162" i="12"/>
  <c r="AY162" i="12"/>
  <c r="AT162" i="12"/>
  <c r="AS162" i="12"/>
  <c r="AR162" i="12"/>
  <c r="AQ162" i="12"/>
  <c r="AP162" i="12"/>
  <c r="AO162" i="12"/>
  <c r="AN162" i="12"/>
  <c r="AM162" i="12"/>
  <c r="AL162" i="12"/>
  <c r="AK162" i="12"/>
  <c r="AJ162" i="12"/>
  <c r="AI162" i="12"/>
  <c r="AD162" i="12"/>
  <c r="AC162" i="12"/>
  <c r="AB162" i="12"/>
  <c r="AA162" i="12"/>
  <c r="Z162" i="12"/>
  <c r="Y162" i="12"/>
  <c r="X162" i="12"/>
  <c r="W162" i="12"/>
  <c r="V162" i="12"/>
  <c r="U162" i="12"/>
  <c r="T162" i="12"/>
  <c r="S162" i="12"/>
  <c r="BJ161" i="12"/>
  <c r="BI161" i="12"/>
  <c r="BH161" i="12"/>
  <c r="BG161" i="12"/>
  <c r="BF161" i="12"/>
  <c r="BE161" i="12"/>
  <c r="BD161" i="12"/>
  <c r="BC161" i="12"/>
  <c r="BB161" i="12"/>
  <c r="BA161" i="12"/>
  <c r="AZ161" i="12"/>
  <c r="AY161" i="12"/>
  <c r="AT161" i="12"/>
  <c r="AS161" i="12"/>
  <c r="AR161" i="12"/>
  <c r="AQ161" i="12"/>
  <c r="AP161" i="12"/>
  <c r="AO161" i="12"/>
  <c r="AN161" i="12"/>
  <c r="AM161" i="12"/>
  <c r="AL161" i="12"/>
  <c r="AK161" i="12"/>
  <c r="AJ161" i="12"/>
  <c r="AI161" i="12"/>
  <c r="AD161" i="12"/>
  <c r="AC161" i="12"/>
  <c r="AB161" i="12"/>
  <c r="AA161" i="12"/>
  <c r="Z161" i="12"/>
  <c r="Y161" i="12"/>
  <c r="X161" i="12"/>
  <c r="W161" i="12"/>
  <c r="V161" i="12"/>
  <c r="U161" i="12"/>
  <c r="T161" i="12"/>
  <c r="S161" i="12"/>
  <c r="BJ160" i="12"/>
  <c r="BI160" i="12"/>
  <c r="BH160" i="12"/>
  <c r="BG160" i="12"/>
  <c r="BF160" i="12"/>
  <c r="BE160" i="12"/>
  <c r="BD160" i="12"/>
  <c r="BC160" i="12"/>
  <c r="BB160" i="12"/>
  <c r="BA160" i="12"/>
  <c r="AZ160" i="12"/>
  <c r="AY160" i="12"/>
  <c r="AT160" i="12"/>
  <c r="AS160" i="12"/>
  <c r="AR160" i="12"/>
  <c r="AQ160" i="12"/>
  <c r="AP160" i="12"/>
  <c r="AO160" i="12"/>
  <c r="AN160" i="12"/>
  <c r="AM160" i="12"/>
  <c r="AL160" i="12"/>
  <c r="AK160" i="12"/>
  <c r="AJ160" i="12"/>
  <c r="AI160" i="12"/>
  <c r="AD160" i="12"/>
  <c r="AC160" i="12"/>
  <c r="AB160" i="12"/>
  <c r="AA160" i="12"/>
  <c r="Z160" i="12"/>
  <c r="Y160" i="12"/>
  <c r="X160" i="12"/>
  <c r="W160" i="12"/>
  <c r="V160" i="12"/>
  <c r="U160" i="12"/>
  <c r="T160" i="12"/>
  <c r="S160" i="12"/>
  <c r="BJ159" i="12"/>
  <c r="BI159" i="12"/>
  <c r="BH159" i="12"/>
  <c r="BG159" i="12"/>
  <c r="BF159" i="12"/>
  <c r="BE159" i="12"/>
  <c r="BD159" i="12"/>
  <c r="BC159" i="12"/>
  <c r="BB159" i="12"/>
  <c r="BA159" i="12"/>
  <c r="AZ159" i="12"/>
  <c r="AY159" i="12"/>
  <c r="AT159" i="12"/>
  <c r="AS159" i="12"/>
  <c r="AR159" i="12"/>
  <c r="AQ159" i="12"/>
  <c r="AP159" i="12"/>
  <c r="AO159" i="12"/>
  <c r="AN159" i="12"/>
  <c r="AM159" i="12"/>
  <c r="AL159" i="12"/>
  <c r="AK159" i="12"/>
  <c r="AJ159" i="12"/>
  <c r="AI159" i="12"/>
  <c r="AD159" i="12"/>
  <c r="AC159" i="12"/>
  <c r="AB159" i="12"/>
  <c r="AA159" i="12"/>
  <c r="Z159" i="12"/>
  <c r="Y159" i="12"/>
  <c r="X159" i="12"/>
  <c r="W159" i="12"/>
  <c r="V159" i="12"/>
  <c r="U159" i="12"/>
  <c r="T159" i="12"/>
  <c r="S159" i="12"/>
  <c r="BJ158" i="12"/>
  <c r="BI158" i="12"/>
  <c r="BH158" i="12"/>
  <c r="BG158" i="12"/>
  <c r="BF158" i="12"/>
  <c r="BE158" i="12"/>
  <c r="BD158" i="12"/>
  <c r="BC158" i="12"/>
  <c r="BB158" i="12"/>
  <c r="BA158" i="12"/>
  <c r="AZ158" i="12"/>
  <c r="AY158" i="12"/>
  <c r="AT158" i="12"/>
  <c r="AS158" i="12"/>
  <c r="AR158" i="12"/>
  <c r="AQ158" i="12"/>
  <c r="AP158" i="12"/>
  <c r="AO158" i="12"/>
  <c r="AN158" i="12"/>
  <c r="AM158" i="12"/>
  <c r="AL158" i="12"/>
  <c r="AK158" i="12"/>
  <c r="AJ158" i="12"/>
  <c r="AI158" i="12"/>
  <c r="AD158" i="12"/>
  <c r="AC158" i="12"/>
  <c r="AB158" i="12"/>
  <c r="AA158" i="12"/>
  <c r="Z158" i="12"/>
  <c r="Y158" i="12"/>
  <c r="X158" i="12"/>
  <c r="W158" i="12"/>
  <c r="V158" i="12"/>
  <c r="U158" i="12"/>
  <c r="T158" i="12"/>
  <c r="S158" i="12"/>
  <c r="BJ157" i="12"/>
  <c r="BI157" i="12"/>
  <c r="BH157" i="12"/>
  <c r="BG157" i="12"/>
  <c r="BF157" i="12"/>
  <c r="BE157" i="12"/>
  <c r="BD157" i="12"/>
  <c r="BC157" i="12"/>
  <c r="BB157" i="12"/>
  <c r="BA157" i="12"/>
  <c r="AZ157" i="12"/>
  <c r="AY157" i="12"/>
  <c r="AT157" i="12"/>
  <c r="AS157" i="12"/>
  <c r="AR157" i="12"/>
  <c r="AQ157" i="12"/>
  <c r="AP157" i="12"/>
  <c r="AO157" i="12"/>
  <c r="AN157" i="12"/>
  <c r="AM157" i="12"/>
  <c r="AL157" i="12"/>
  <c r="AK157" i="12"/>
  <c r="AJ157" i="12"/>
  <c r="AI157" i="12"/>
  <c r="AD157" i="12"/>
  <c r="AC157" i="12"/>
  <c r="AB157" i="12"/>
  <c r="AA157" i="12"/>
  <c r="Z157" i="12"/>
  <c r="Y157" i="12"/>
  <c r="X157" i="12"/>
  <c r="W157" i="12"/>
  <c r="V157" i="12"/>
  <c r="U157" i="12"/>
  <c r="T157" i="12"/>
  <c r="S157" i="12"/>
  <c r="BJ156" i="12"/>
  <c r="BI156" i="12"/>
  <c r="BH156" i="12"/>
  <c r="BG156" i="12"/>
  <c r="BF156" i="12"/>
  <c r="BE156" i="12"/>
  <c r="BD156" i="12"/>
  <c r="BC156" i="12"/>
  <c r="BB156" i="12"/>
  <c r="BA156" i="12"/>
  <c r="AZ156" i="12"/>
  <c r="AY156" i="12"/>
  <c r="AT156" i="12"/>
  <c r="AS156" i="12"/>
  <c r="AR156" i="12"/>
  <c r="AQ156" i="12"/>
  <c r="AP156" i="12"/>
  <c r="AO156" i="12"/>
  <c r="AN156" i="12"/>
  <c r="AM156" i="12"/>
  <c r="AL156" i="12"/>
  <c r="AK156" i="12"/>
  <c r="AJ156" i="12"/>
  <c r="AI156" i="12"/>
  <c r="AD156" i="12"/>
  <c r="AC156" i="12"/>
  <c r="AB156" i="12"/>
  <c r="AA156" i="12"/>
  <c r="Z156" i="12"/>
  <c r="Y156" i="12"/>
  <c r="X156" i="12"/>
  <c r="W156" i="12"/>
  <c r="V156" i="12"/>
  <c r="U156" i="12"/>
  <c r="T156" i="12"/>
  <c r="S156" i="12"/>
  <c r="BJ155" i="12"/>
  <c r="BI155" i="12"/>
  <c r="BH155" i="12"/>
  <c r="BG155" i="12"/>
  <c r="BF155" i="12"/>
  <c r="BE155" i="12"/>
  <c r="BD155" i="12"/>
  <c r="BC155" i="12"/>
  <c r="BB155" i="12"/>
  <c r="BA155" i="12"/>
  <c r="AZ155" i="12"/>
  <c r="AY155" i="12"/>
  <c r="AT155" i="12"/>
  <c r="AS155" i="12"/>
  <c r="AR155" i="12"/>
  <c r="AQ155" i="12"/>
  <c r="AP155" i="12"/>
  <c r="AO155" i="12"/>
  <c r="AN155" i="12"/>
  <c r="AM155" i="12"/>
  <c r="AL155" i="12"/>
  <c r="AK155" i="12"/>
  <c r="AJ155" i="12"/>
  <c r="AI155" i="12"/>
  <c r="AD155" i="12"/>
  <c r="AC155" i="12"/>
  <c r="AB155" i="12"/>
  <c r="AA155" i="12"/>
  <c r="Z155" i="12"/>
  <c r="Y155" i="12"/>
  <c r="X155" i="12"/>
  <c r="W155" i="12"/>
  <c r="V155" i="12"/>
  <c r="U155" i="12"/>
  <c r="T155" i="12"/>
  <c r="S155" i="12"/>
  <c r="BJ154" i="12"/>
  <c r="BI154" i="12"/>
  <c r="BH154" i="12"/>
  <c r="BG154" i="12"/>
  <c r="BF154" i="12"/>
  <c r="BE154" i="12"/>
  <c r="BD154" i="12"/>
  <c r="BC154" i="12"/>
  <c r="BB154" i="12"/>
  <c r="BA154" i="12"/>
  <c r="AZ154" i="12"/>
  <c r="AY154" i="12"/>
  <c r="AT154" i="12"/>
  <c r="AS154" i="12"/>
  <c r="AR154" i="12"/>
  <c r="AQ154" i="12"/>
  <c r="AP154" i="12"/>
  <c r="AO154" i="12"/>
  <c r="AN154" i="12"/>
  <c r="AM154" i="12"/>
  <c r="AL154" i="12"/>
  <c r="AK154" i="12"/>
  <c r="AJ154" i="12"/>
  <c r="AI154" i="12"/>
  <c r="AD154" i="12"/>
  <c r="AC154" i="12"/>
  <c r="AB154" i="12"/>
  <c r="AA154" i="12"/>
  <c r="Z154" i="12"/>
  <c r="Y154" i="12"/>
  <c r="X154" i="12"/>
  <c r="W154" i="12"/>
  <c r="V154" i="12"/>
  <c r="U154" i="12"/>
  <c r="T154" i="12"/>
  <c r="S154" i="12"/>
  <c r="BJ153" i="12"/>
  <c r="BI153" i="12"/>
  <c r="BH153" i="12"/>
  <c r="BG153" i="12"/>
  <c r="BF153" i="12"/>
  <c r="BE153" i="12"/>
  <c r="BD153" i="12"/>
  <c r="BC153" i="12"/>
  <c r="BB153" i="12"/>
  <c r="BA153" i="12"/>
  <c r="AZ153" i="12"/>
  <c r="AY153" i="12"/>
  <c r="AT153" i="12"/>
  <c r="AS153" i="12"/>
  <c r="AR153" i="12"/>
  <c r="AQ153" i="12"/>
  <c r="AP153" i="12"/>
  <c r="AO153" i="12"/>
  <c r="AN153" i="12"/>
  <c r="AM153" i="12"/>
  <c r="AL153" i="12"/>
  <c r="AK153" i="12"/>
  <c r="AJ153" i="12"/>
  <c r="AI153" i="12"/>
  <c r="AD153" i="12"/>
  <c r="AC153" i="12"/>
  <c r="AB153" i="12"/>
  <c r="AA153" i="12"/>
  <c r="Z153" i="12"/>
  <c r="Y153" i="12"/>
  <c r="X153" i="12"/>
  <c r="W153" i="12"/>
  <c r="V153" i="12"/>
  <c r="U153" i="12"/>
  <c r="T153" i="12"/>
  <c r="S153" i="12"/>
  <c r="AE211" i="9" l="1"/>
  <c r="E558" i="12"/>
  <c r="E589" i="12"/>
  <c r="E527" i="12"/>
  <c r="I558" i="12"/>
  <c r="I589" i="12"/>
  <c r="I527" i="12"/>
  <c r="M589" i="12"/>
  <c r="M558" i="12"/>
  <c r="M527" i="12"/>
  <c r="C590" i="12"/>
  <c r="C559" i="12"/>
  <c r="C528" i="12"/>
  <c r="G590" i="12"/>
  <c r="G559" i="12"/>
  <c r="G528" i="12"/>
  <c r="K590" i="12"/>
  <c r="K559" i="12"/>
  <c r="K528" i="12"/>
  <c r="E560" i="12"/>
  <c r="E591" i="12"/>
  <c r="E529" i="12"/>
  <c r="I560" i="12"/>
  <c r="I591" i="12"/>
  <c r="I529" i="12"/>
  <c r="M591" i="12"/>
  <c r="M560" i="12"/>
  <c r="M529" i="12"/>
  <c r="C592" i="12"/>
  <c r="C561" i="12"/>
  <c r="C530" i="12"/>
  <c r="G592" i="12"/>
  <c r="G561" i="12"/>
  <c r="G530" i="12"/>
  <c r="K561" i="12"/>
  <c r="K592" i="12"/>
  <c r="K530" i="12"/>
  <c r="E593" i="12"/>
  <c r="E562" i="12"/>
  <c r="E531" i="12"/>
  <c r="I562" i="12"/>
  <c r="I593" i="12"/>
  <c r="I531" i="12"/>
  <c r="M593" i="12"/>
  <c r="M562" i="12"/>
  <c r="M531" i="12"/>
  <c r="C594" i="12"/>
  <c r="C563" i="12"/>
  <c r="C532" i="12"/>
  <c r="G563" i="12"/>
  <c r="G594" i="12"/>
  <c r="G532" i="12"/>
  <c r="K594" i="12"/>
  <c r="K563" i="12"/>
  <c r="K532" i="12"/>
  <c r="E564" i="12"/>
  <c r="E595" i="12"/>
  <c r="E533" i="12"/>
  <c r="I564" i="12"/>
  <c r="I595" i="12"/>
  <c r="I533" i="12"/>
  <c r="M564" i="12"/>
  <c r="M595" i="12"/>
  <c r="M533" i="12"/>
  <c r="C596" i="12"/>
  <c r="C565" i="12"/>
  <c r="C534" i="12"/>
  <c r="G565" i="12"/>
  <c r="G596" i="12"/>
  <c r="G534" i="12"/>
  <c r="K565" i="12"/>
  <c r="K596" i="12"/>
  <c r="K534" i="12"/>
  <c r="E597" i="12"/>
  <c r="E566" i="12"/>
  <c r="E535" i="12"/>
  <c r="I597" i="12"/>
  <c r="I566" i="12"/>
  <c r="I535" i="12"/>
  <c r="M597" i="12"/>
  <c r="M566" i="12"/>
  <c r="M535" i="12"/>
  <c r="C567" i="12"/>
  <c r="C598" i="12"/>
  <c r="C536" i="12"/>
  <c r="G567" i="12"/>
  <c r="G598" i="12"/>
  <c r="G536" i="12"/>
  <c r="K598" i="12"/>
  <c r="K567" i="12"/>
  <c r="K536" i="12"/>
  <c r="E568" i="12"/>
  <c r="E599" i="12"/>
  <c r="E537" i="12"/>
  <c r="I568" i="12"/>
  <c r="I599" i="12"/>
  <c r="I537" i="12"/>
  <c r="M568" i="12"/>
  <c r="M599" i="12"/>
  <c r="M537" i="12"/>
  <c r="C600" i="12"/>
  <c r="C569" i="12"/>
  <c r="C538" i="12"/>
  <c r="G569" i="12"/>
  <c r="G600" i="12"/>
  <c r="G538" i="12"/>
  <c r="K569" i="12"/>
  <c r="K600" i="12"/>
  <c r="K538" i="12"/>
  <c r="E570" i="12"/>
  <c r="E601" i="12"/>
  <c r="E539" i="12"/>
  <c r="I601" i="12"/>
  <c r="I570" i="12"/>
  <c r="I539" i="12"/>
  <c r="M601" i="12"/>
  <c r="M570" i="12"/>
  <c r="M539" i="12"/>
  <c r="C571" i="12"/>
  <c r="C602" i="12"/>
  <c r="C540" i="12"/>
  <c r="G571" i="12"/>
  <c r="G602" i="12"/>
  <c r="G540" i="12"/>
  <c r="K602" i="12"/>
  <c r="K571" i="12"/>
  <c r="K540" i="12"/>
  <c r="E603" i="12"/>
  <c r="E572" i="12"/>
  <c r="E541" i="12"/>
  <c r="I572" i="12"/>
  <c r="I603" i="12"/>
  <c r="I541" i="12"/>
  <c r="M572" i="12"/>
  <c r="M603" i="12"/>
  <c r="M541" i="12"/>
  <c r="C604" i="12"/>
  <c r="C573" i="12"/>
  <c r="C542" i="12"/>
  <c r="G573" i="12"/>
  <c r="G604" i="12"/>
  <c r="G542" i="12"/>
  <c r="K573" i="12"/>
  <c r="K604" i="12"/>
  <c r="K542" i="12"/>
  <c r="E605" i="12"/>
  <c r="E574" i="12"/>
  <c r="E543" i="12"/>
  <c r="I574" i="12"/>
  <c r="I605" i="12"/>
  <c r="I543" i="12"/>
  <c r="M574" i="12"/>
  <c r="M605" i="12"/>
  <c r="M543" i="12"/>
  <c r="C575" i="12"/>
  <c r="C606" i="12"/>
  <c r="C544" i="12"/>
  <c r="G575" i="12"/>
  <c r="G606" i="12"/>
  <c r="G544" i="12"/>
  <c r="K606" i="12"/>
  <c r="K575" i="12"/>
  <c r="K544" i="12"/>
  <c r="E607" i="12"/>
  <c r="E576" i="12"/>
  <c r="E545" i="12"/>
  <c r="I607" i="12"/>
  <c r="I576" i="12"/>
  <c r="I545" i="12"/>
  <c r="M576" i="12"/>
  <c r="M607" i="12"/>
  <c r="M545" i="12"/>
  <c r="C608" i="12"/>
  <c r="C577" i="12"/>
  <c r="C546" i="12"/>
  <c r="G577" i="12"/>
  <c r="G608" i="12"/>
  <c r="G546" i="12"/>
  <c r="K577" i="12"/>
  <c r="K608" i="12"/>
  <c r="K546" i="12"/>
  <c r="E578" i="12"/>
  <c r="E609" i="12"/>
  <c r="E547" i="12"/>
  <c r="I609" i="12"/>
  <c r="I578" i="12"/>
  <c r="I547" i="12"/>
  <c r="M609" i="12"/>
  <c r="M578" i="12"/>
  <c r="M547" i="12"/>
  <c r="C579" i="12"/>
  <c r="C610" i="12"/>
  <c r="C548" i="12"/>
  <c r="G579" i="12"/>
  <c r="G610" i="12"/>
  <c r="G548" i="12"/>
  <c r="K610" i="12"/>
  <c r="K579" i="12"/>
  <c r="K548" i="12"/>
  <c r="E611" i="12"/>
  <c r="E580" i="12"/>
  <c r="E549" i="12"/>
  <c r="I611" i="12"/>
  <c r="I580" i="12"/>
  <c r="I549" i="12"/>
  <c r="M580" i="12"/>
  <c r="M611" i="12"/>
  <c r="M549" i="12"/>
  <c r="C612" i="12"/>
  <c r="C581" i="12"/>
  <c r="C550" i="12"/>
  <c r="G581" i="12"/>
  <c r="G612" i="12"/>
  <c r="G550" i="12"/>
  <c r="K581" i="12"/>
  <c r="K612" i="12"/>
  <c r="K550" i="12"/>
  <c r="E582" i="12"/>
  <c r="E613" i="12"/>
  <c r="E551" i="12"/>
  <c r="I613" i="12"/>
  <c r="I582" i="12"/>
  <c r="I551" i="12"/>
  <c r="M613" i="12"/>
  <c r="M582" i="12"/>
  <c r="M551" i="12"/>
  <c r="M556" i="12"/>
  <c r="M587" i="12"/>
  <c r="M525" i="12"/>
  <c r="G588" i="12"/>
  <c r="G557" i="12"/>
  <c r="G526" i="12"/>
  <c r="L588" i="12"/>
  <c r="L557" i="12"/>
  <c r="L526" i="12"/>
  <c r="F589" i="12"/>
  <c r="F558" i="12"/>
  <c r="F527" i="12"/>
  <c r="H559" i="12"/>
  <c r="H590" i="12"/>
  <c r="H528" i="12"/>
  <c r="F560" i="12"/>
  <c r="F591" i="12"/>
  <c r="F529" i="12"/>
  <c r="N591" i="12"/>
  <c r="N560" i="12"/>
  <c r="N529" i="12"/>
  <c r="D592" i="12"/>
  <c r="D561" i="12"/>
  <c r="D530" i="12"/>
  <c r="H592" i="12"/>
  <c r="H561" i="12"/>
  <c r="H530" i="12"/>
  <c r="L592" i="12"/>
  <c r="L561" i="12"/>
  <c r="L530" i="12"/>
  <c r="F593" i="12"/>
  <c r="F562" i="12"/>
  <c r="F531" i="12"/>
  <c r="J562" i="12"/>
  <c r="J593" i="12"/>
  <c r="J531" i="12"/>
  <c r="N562" i="12"/>
  <c r="N593" i="12"/>
  <c r="N531" i="12"/>
  <c r="D594" i="12"/>
  <c r="D563" i="12"/>
  <c r="D532" i="12"/>
  <c r="H563" i="12"/>
  <c r="H594" i="12"/>
  <c r="H532" i="12"/>
  <c r="L594" i="12"/>
  <c r="L563" i="12"/>
  <c r="L532" i="12"/>
  <c r="F564" i="12"/>
  <c r="F595" i="12"/>
  <c r="F533" i="12"/>
  <c r="J564" i="12"/>
  <c r="J595" i="12"/>
  <c r="J533" i="12"/>
  <c r="N595" i="12"/>
  <c r="N564" i="12"/>
  <c r="N533" i="12"/>
  <c r="D596" i="12"/>
  <c r="D565" i="12"/>
  <c r="D534" i="12"/>
  <c r="H596" i="12"/>
  <c r="H565" i="12"/>
  <c r="H534" i="12"/>
  <c r="L565" i="12"/>
  <c r="L596" i="12"/>
  <c r="L534" i="12"/>
  <c r="F597" i="12"/>
  <c r="F566" i="12"/>
  <c r="F535" i="12"/>
  <c r="J566" i="12"/>
  <c r="J597" i="12"/>
  <c r="J535" i="12"/>
  <c r="N566" i="12"/>
  <c r="N597" i="12"/>
  <c r="N535" i="12"/>
  <c r="D567" i="12"/>
  <c r="D598" i="12"/>
  <c r="D536" i="12"/>
  <c r="H567" i="12"/>
  <c r="H598" i="12"/>
  <c r="H536" i="12"/>
  <c r="L598" i="12"/>
  <c r="L567" i="12"/>
  <c r="L536" i="12"/>
  <c r="F568" i="12"/>
  <c r="F599" i="12"/>
  <c r="F537" i="12"/>
  <c r="J568" i="12"/>
  <c r="J599" i="12"/>
  <c r="J537" i="12"/>
  <c r="N599" i="12"/>
  <c r="N568" i="12"/>
  <c r="N537" i="12"/>
  <c r="D600" i="12"/>
  <c r="D569" i="12"/>
  <c r="D538" i="12"/>
  <c r="H600" i="12"/>
  <c r="H569" i="12"/>
  <c r="H538" i="12"/>
  <c r="L569" i="12"/>
  <c r="L600" i="12"/>
  <c r="L538" i="12"/>
  <c r="F601" i="12"/>
  <c r="F570" i="12"/>
  <c r="F539" i="12"/>
  <c r="J570" i="12"/>
  <c r="J601" i="12"/>
  <c r="J539" i="12"/>
  <c r="N570" i="12"/>
  <c r="N601" i="12"/>
  <c r="N539" i="12"/>
  <c r="D602" i="12"/>
  <c r="D571" i="12"/>
  <c r="D540" i="12"/>
  <c r="H571" i="12"/>
  <c r="H602" i="12"/>
  <c r="H540" i="12"/>
  <c r="L602" i="12"/>
  <c r="L571" i="12"/>
  <c r="L540" i="12"/>
  <c r="F572" i="12"/>
  <c r="F603" i="12"/>
  <c r="F541" i="12"/>
  <c r="J572" i="12"/>
  <c r="J603" i="12"/>
  <c r="J541" i="12"/>
  <c r="N603" i="12"/>
  <c r="N572" i="12"/>
  <c r="N541" i="12"/>
  <c r="D604" i="12"/>
  <c r="D573" i="12"/>
  <c r="D542" i="12"/>
  <c r="H604" i="12"/>
  <c r="H573" i="12"/>
  <c r="H542" i="12"/>
  <c r="L604" i="12"/>
  <c r="L573" i="12"/>
  <c r="L542" i="12"/>
  <c r="F605" i="12"/>
  <c r="F574" i="12"/>
  <c r="F543" i="12"/>
  <c r="J574" i="12"/>
  <c r="J605" i="12"/>
  <c r="J543" i="12"/>
  <c r="N574" i="12"/>
  <c r="N605" i="12"/>
  <c r="N543" i="12"/>
  <c r="D575" i="12"/>
  <c r="D606" i="12"/>
  <c r="D544" i="12"/>
  <c r="H575" i="12"/>
  <c r="H606" i="12"/>
  <c r="H544" i="12"/>
  <c r="L606" i="12"/>
  <c r="L575" i="12"/>
  <c r="L544" i="12"/>
  <c r="F576" i="12"/>
  <c r="F607" i="12"/>
  <c r="F545" i="12"/>
  <c r="J576" i="12"/>
  <c r="J607" i="12"/>
  <c r="J545" i="12"/>
  <c r="N607" i="12"/>
  <c r="N576" i="12"/>
  <c r="N545" i="12"/>
  <c r="D608" i="12"/>
  <c r="D577" i="12"/>
  <c r="D546" i="12"/>
  <c r="H608" i="12"/>
  <c r="H577" i="12"/>
  <c r="H546" i="12"/>
  <c r="L577" i="12"/>
  <c r="L608" i="12"/>
  <c r="L546" i="12"/>
  <c r="F609" i="12"/>
  <c r="F578" i="12"/>
  <c r="F547" i="12"/>
  <c r="J578" i="12"/>
  <c r="J609" i="12"/>
  <c r="J547" i="12"/>
  <c r="N578" i="12"/>
  <c r="N609" i="12"/>
  <c r="N547" i="12"/>
  <c r="D610" i="12"/>
  <c r="D579" i="12"/>
  <c r="D548" i="12"/>
  <c r="H579" i="12"/>
  <c r="H610" i="12"/>
  <c r="H548" i="12"/>
  <c r="L610" i="12"/>
  <c r="L579" i="12"/>
  <c r="L548" i="12"/>
  <c r="F580" i="12"/>
  <c r="F611" i="12"/>
  <c r="F549" i="12"/>
  <c r="J580" i="12"/>
  <c r="J611" i="12"/>
  <c r="J549" i="12"/>
  <c r="N611" i="12"/>
  <c r="N580" i="12"/>
  <c r="N549" i="12"/>
  <c r="D612" i="12"/>
  <c r="D581" i="12"/>
  <c r="D550" i="12"/>
  <c r="H612" i="12"/>
  <c r="H581" i="12"/>
  <c r="H550" i="12"/>
  <c r="L612" i="12"/>
  <c r="L581" i="12"/>
  <c r="L550" i="12"/>
  <c r="F613" i="12"/>
  <c r="F582" i="12"/>
  <c r="F551" i="12"/>
  <c r="J582" i="12"/>
  <c r="J613" i="12"/>
  <c r="J551" i="12"/>
  <c r="N582" i="12"/>
  <c r="N613" i="12"/>
  <c r="N551" i="12"/>
  <c r="I556" i="12"/>
  <c r="I587" i="12"/>
  <c r="I525" i="12"/>
  <c r="C588" i="12"/>
  <c r="C557" i="12"/>
  <c r="C526" i="12"/>
  <c r="F556" i="12"/>
  <c r="F587" i="12"/>
  <c r="F525" i="12"/>
  <c r="N587" i="12"/>
  <c r="N556" i="12"/>
  <c r="N525" i="12"/>
  <c r="D588" i="12"/>
  <c r="D557" i="12"/>
  <c r="D526" i="12"/>
  <c r="J558" i="12"/>
  <c r="J589" i="12"/>
  <c r="J527" i="12"/>
  <c r="D559" i="12"/>
  <c r="D590" i="12"/>
  <c r="D528" i="12"/>
  <c r="J560" i="12"/>
  <c r="J591" i="12"/>
  <c r="J529" i="12"/>
  <c r="C556" i="12"/>
  <c r="C587" i="12"/>
  <c r="C525" i="12"/>
  <c r="K556" i="12"/>
  <c r="K587" i="12"/>
  <c r="K525" i="12"/>
  <c r="I588" i="12"/>
  <c r="I557" i="12"/>
  <c r="I526" i="12"/>
  <c r="G589" i="12"/>
  <c r="G558" i="12"/>
  <c r="G527" i="12"/>
  <c r="E559" i="12"/>
  <c r="E590" i="12"/>
  <c r="E528" i="12"/>
  <c r="M559" i="12"/>
  <c r="M590" i="12"/>
  <c r="M528" i="12"/>
  <c r="C591" i="12"/>
  <c r="C560" i="12"/>
  <c r="C529" i="12"/>
  <c r="K591" i="12"/>
  <c r="K560" i="12"/>
  <c r="K529" i="12"/>
  <c r="E561" i="12"/>
  <c r="E592" i="12"/>
  <c r="E530" i="12"/>
  <c r="M561" i="12"/>
  <c r="M592" i="12"/>
  <c r="M530" i="12"/>
  <c r="K562" i="12"/>
  <c r="K593" i="12"/>
  <c r="K531" i="12"/>
  <c r="I563" i="12"/>
  <c r="I594" i="12"/>
  <c r="I532" i="12"/>
  <c r="M594" i="12"/>
  <c r="M563" i="12"/>
  <c r="M532" i="12"/>
  <c r="C595" i="12"/>
  <c r="C564" i="12"/>
  <c r="C533" i="12"/>
  <c r="G564" i="12"/>
  <c r="G595" i="12"/>
  <c r="G533" i="12"/>
  <c r="K564" i="12"/>
  <c r="K595" i="12"/>
  <c r="K533" i="12"/>
  <c r="E596" i="12"/>
  <c r="E565" i="12"/>
  <c r="E534" i="12"/>
  <c r="I565" i="12"/>
  <c r="I596" i="12"/>
  <c r="I534" i="12"/>
  <c r="M565" i="12"/>
  <c r="M596" i="12"/>
  <c r="M534" i="12"/>
  <c r="C566" i="12"/>
  <c r="C597" i="12"/>
  <c r="C535" i="12"/>
  <c r="G597" i="12"/>
  <c r="G566" i="12"/>
  <c r="G535" i="12"/>
  <c r="K566" i="12"/>
  <c r="K597" i="12"/>
  <c r="K535" i="12"/>
  <c r="E598" i="12"/>
  <c r="E567" i="12"/>
  <c r="E536" i="12"/>
  <c r="I598" i="12"/>
  <c r="I567" i="12"/>
  <c r="I536" i="12"/>
  <c r="M598" i="12"/>
  <c r="M567" i="12"/>
  <c r="M536" i="12"/>
  <c r="C568" i="12"/>
  <c r="C599" i="12"/>
  <c r="C537" i="12"/>
  <c r="G568" i="12"/>
  <c r="G599" i="12"/>
  <c r="G537" i="12"/>
  <c r="K568" i="12"/>
  <c r="K599" i="12"/>
  <c r="K537" i="12"/>
  <c r="E600" i="12"/>
  <c r="E569" i="12"/>
  <c r="E538" i="12"/>
  <c r="I600" i="12"/>
  <c r="I569" i="12"/>
  <c r="I538" i="12"/>
  <c r="M569" i="12"/>
  <c r="M600" i="12"/>
  <c r="M538" i="12"/>
  <c r="C570" i="12"/>
  <c r="C601" i="12"/>
  <c r="C539" i="12"/>
  <c r="G601" i="12"/>
  <c r="G570" i="12"/>
  <c r="G539" i="12"/>
  <c r="K570" i="12"/>
  <c r="K601" i="12"/>
  <c r="K539" i="12"/>
  <c r="E571" i="12"/>
  <c r="E602" i="12"/>
  <c r="E540" i="12"/>
  <c r="I571" i="12"/>
  <c r="I602" i="12"/>
  <c r="I540" i="12"/>
  <c r="M602" i="12"/>
  <c r="M571" i="12"/>
  <c r="M540" i="12"/>
  <c r="C572" i="12"/>
  <c r="C603" i="12"/>
  <c r="C541" i="12"/>
  <c r="G572" i="12"/>
  <c r="G603" i="12"/>
  <c r="G541" i="12"/>
  <c r="K572" i="12"/>
  <c r="K603" i="12"/>
  <c r="K541" i="12"/>
  <c r="E604" i="12"/>
  <c r="E573" i="12"/>
  <c r="E542" i="12"/>
  <c r="I604" i="12"/>
  <c r="I573" i="12"/>
  <c r="I542" i="12"/>
  <c r="M604" i="12"/>
  <c r="M573" i="12"/>
  <c r="M542" i="12"/>
  <c r="C574" i="12"/>
  <c r="C605" i="12"/>
  <c r="C543" i="12"/>
  <c r="G605" i="12"/>
  <c r="G574" i="12"/>
  <c r="G543" i="12"/>
  <c r="K574" i="12"/>
  <c r="K605" i="12"/>
  <c r="K543" i="12"/>
  <c r="E575" i="12"/>
  <c r="E606" i="12"/>
  <c r="E544" i="12"/>
  <c r="I575" i="12"/>
  <c r="I606" i="12"/>
  <c r="I544" i="12"/>
  <c r="M606" i="12"/>
  <c r="M575" i="12"/>
  <c r="M544" i="12"/>
  <c r="C576" i="12"/>
  <c r="C607" i="12"/>
  <c r="C545" i="12"/>
  <c r="G576" i="12"/>
  <c r="G607" i="12"/>
  <c r="G545" i="12"/>
  <c r="K576" i="12"/>
  <c r="K607" i="12"/>
  <c r="K545" i="12"/>
  <c r="E608" i="12"/>
  <c r="E577" i="12"/>
  <c r="E546" i="12"/>
  <c r="I608" i="12"/>
  <c r="I577" i="12"/>
  <c r="I546" i="12"/>
  <c r="M577" i="12"/>
  <c r="M608" i="12"/>
  <c r="M546" i="12"/>
  <c r="C578" i="12"/>
  <c r="C609" i="12"/>
  <c r="C547" i="12"/>
  <c r="G609" i="12"/>
  <c r="G578" i="12"/>
  <c r="G547" i="12"/>
  <c r="K578" i="12"/>
  <c r="K609" i="12"/>
  <c r="K547" i="12"/>
  <c r="E579" i="12"/>
  <c r="E610" i="12"/>
  <c r="E548" i="12"/>
  <c r="I579" i="12"/>
  <c r="I610" i="12"/>
  <c r="I548" i="12"/>
  <c r="M610" i="12"/>
  <c r="M579" i="12"/>
  <c r="M548" i="12"/>
  <c r="C580" i="12"/>
  <c r="C611" i="12"/>
  <c r="C549" i="12"/>
  <c r="G580" i="12"/>
  <c r="G611" i="12"/>
  <c r="G549" i="12"/>
  <c r="K580" i="12"/>
  <c r="K611" i="12"/>
  <c r="K549" i="12"/>
  <c r="E612" i="12"/>
  <c r="E581" i="12"/>
  <c r="E550" i="12"/>
  <c r="I581" i="12"/>
  <c r="I612" i="12"/>
  <c r="I550" i="12"/>
  <c r="M581" i="12"/>
  <c r="M612" i="12"/>
  <c r="M550" i="12"/>
  <c r="C582" i="12"/>
  <c r="C613" i="12"/>
  <c r="C551" i="12"/>
  <c r="G613" i="12"/>
  <c r="G582" i="12"/>
  <c r="G551" i="12"/>
  <c r="K582" i="12"/>
  <c r="K613" i="12"/>
  <c r="K551" i="12"/>
  <c r="E556" i="12"/>
  <c r="E587" i="12"/>
  <c r="E525" i="12"/>
  <c r="K557" i="12"/>
  <c r="K588" i="12"/>
  <c r="K526" i="12"/>
  <c r="J556" i="12"/>
  <c r="J587" i="12"/>
  <c r="J525" i="12"/>
  <c r="H557" i="12"/>
  <c r="H588" i="12"/>
  <c r="H526" i="12"/>
  <c r="N558" i="12"/>
  <c r="N589" i="12"/>
  <c r="N527" i="12"/>
  <c r="L590" i="12"/>
  <c r="L559" i="12"/>
  <c r="L528" i="12"/>
  <c r="G556" i="12"/>
  <c r="G587" i="12"/>
  <c r="G525" i="12"/>
  <c r="E588" i="12"/>
  <c r="E557" i="12"/>
  <c r="E526" i="12"/>
  <c r="M557" i="12"/>
  <c r="M588" i="12"/>
  <c r="M526" i="12"/>
  <c r="C558" i="12"/>
  <c r="C589" i="12"/>
  <c r="C527" i="12"/>
  <c r="K589" i="12"/>
  <c r="K558" i="12"/>
  <c r="K527" i="12"/>
  <c r="I590" i="12"/>
  <c r="I559" i="12"/>
  <c r="I528" i="12"/>
  <c r="G560" i="12"/>
  <c r="G591" i="12"/>
  <c r="G529" i="12"/>
  <c r="I561" i="12"/>
  <c r="I592" i="12"/>
  <c r="I530" i="12"/>
  <c r="C562" i="12"/>
  <c r="C593" i="12"/>
  <c r="C531" i="12"/>
  <c r="G593" i="12"/>
  <c r="G562" i="12"/>
  <c r="G531" i="12"/>
  <c r="E594" i="12"/>
  <c r="E563" i="12"/>
  <c r="E532" i="12"/>
  <c r="D587" i="12"/>
  <c r="D556" i="12"/>
  <c r="D525" i="12"/>
  <c r="H556" i="12"/>
  <c r="H587" i="12"/>
  <c r="H525" i="12"/>
  <c r="L587" i="12"/>
  <c r="L556" i="12"/>
  <c r="L525" i="12"/>
  <c r="F557" i="12"/>
  <c r="F588" i="12"/>
  <c r="F526" i="12"/>
  <c r="J557" i="12"/>
  <c r="J588" i="12"/>
  <c r="J526" i="12"/>
  <c r="N557" i="12"/>
  <c r="N588" i="12"/>
  <c r="N526" i="12"/>
  <c r="D558" i="12"/>
  <c r="D589" i="12"/>
  <c r="D527" i="12"/>
  <c r="H589" i="12"/>
  <c r="H558" i="12"/>
  <c r="H527" i="12"/>
  <c r="L558" i="12"/>
  <c r="L589" i="12"/>
  <c r="L527" i="12"/>
  <c r="F559" i="12"/>
  <c r="F590" i="12"/>
  <c r="F528" i="12"/>
  <c r="J590" i="12"/>
  <c r="J559" i="12"/>
  <c r="J528" i="12"/>
  <c r="N559" i="12"/>
  <c r="N590" i="12"/>
  <c r="N528" i="12"/>
  <c r="D591" i="12"/>
  <c r="D560" i="12"/>
  <c r="D529" i="12"/>
  <c r="H591" i="12"/>
  <c r="H560" i="12"/>
  <c r="H529" i="12"/>
  <c r="L591" i="12"/>
  <c r="L560" i="12"/>
  <c r="L529" i="12"/>
  <c r="F561" i="12"/>
  <c r="F592" i="12"/>
  <c r="F530" i="12"/>
  <c r="J561" i="12"/>
  <c r="J592" i="12"/>
  <c r="J530" i="12"/>
  <c r="N561" i="12"/>
  <c r="N592" i="12"/>
  <c r="N530" i="12"/>
  <c r="D562" i="12"/>
  <c r="D593" i="12"/>
  <c r="D531" i="12"/>
  <c r="H562" i="12"/>
  <c r="H593" i="12"/>
  <c r="H531" i="12"/>
  <c r="L562" i="12"/>
  <c r="L593" i="12"/>
  <c r="L531" i="12"/>
  <c r="F563" i="12"/>
  <c r="F594" i="12"/>
  <c r="F532" i="12"/>
  <c r="J594" i="12"/>
  <c r="J563" i="12"/>
  <c r="J532" i="12"/>
  <c r="N563" i="12"/>
  <c r="N594" i="12"/>
  <c r="N532" i="12"/>
  <c r="D595" i="12"/>
  <c r="D564" i="12"/>
  <c r="D533" i="12"/>
  <c r="H595" i="12"/>
  <c r="H564" i="12"/>
  <c r="H533" i="12"/>
  <c r="L564" i="12"/>
  <c r="L595" i="12"/>
  <c r="L533" i="12"/>
  <c r="F565" i="12"/>
  <c r="F596" i="12"/>
  <c r="F534" i="12"/>
  <c r="J565" i="12"/>
  <c r="J596" i="12"/>
  <c r="J534" i="12"/>
  <c r="N565" i="12"/>
  <c r="N596" i="12"/>
  <c r="N534" i="12"/>
  <c r="D566" i="12"/>
  <c r="D597" i="12"/>
  <c r="D535" i="12"/>
  <c r="H597" i="12"/>
  <c r="H566" i="12"/>
  <c r="H535" i="12"/>
  <c r="L597" i="12"/>
  <c r="L566" i="12"/>
  <c r="L535" i="12"/>
  <c r="F567" i="12"/>
  <c r="F598" i="12"/>
  <c r="F536" i="12"/>
  <c r="J598" i="12"/>
  <c r="J567" i="12"/>
  <c r="J536" i="12"/>
  <c r="N567" i="12"/>
  <c r="N598" i="12"/>
  <c r="N536" i="12"/>
  <c r="D599" i="12"/>
  <c r="D568" i="12"/>
  <c r="D537" i="12"/>
  <c r="H568" i="12"/>
  <c r="H599" i="12"/>
  <c r="H537" i="12"/>
  <c r="L568" i="12"/>
  <c r="L599" i="12"/>
  <c r="L537" i="12"/>
  <c r="F569" i="12"/>
  <c r="F600" i="12"/>
  <c r="F538" i="12"/>
  <c r="J569" i="12"/>
  <c r="J600" i="12"/>
  <c r="J538" i="12"/>
  <c r="N569" i="12"/>
  <c r="N600" i="12"/>
  <c r="N538" i="12"/>
  <c r="D570" i="12"/>
  <c r="D601" i="12"/>
  <c r="D539" i="12"/>
  <c r="H601" i="12"/>
  <c r="H570" i="12"/>
  <c r="H539" i="12"/>
  <c r="L570" i="12"/>
  <c r="L601" i="12"/>
  <c r="L539" i="12"/>
  <c r="F571" i="12"/>
  <c r="F602" i="12"/>
  <c r="F540" i="12"/>
  <c r="J602" i="12"/>
  <c r="J571" i="12"/>
  <c r="J540" i="12"/>
  <c r="N571" i="12"/>
  <c r="N602" i="12"/>
  <c r="N540" i="12"/>
  <c r="D603" i="12"/>
  <c r="D572" i="12"/>
  <c r="D541" i="12"/>
  <c r="H603" i="12"/>
  <c r="H572" i="12"/>
  <c r="H541" i="12"/>
  <c r="L572" i="12"/>
  <c r="L603" i="12"/>
  <c r="L541" i="12"/>
  <c r="F573" i="12"/>
  <c r="F604" i="12"/>
  <c r="F542" i="12"/>
  <c r="J573" i="12"/>
  <c r="J604" i="12"/>
  <c r="J542" i="12"/>
  <c r="N573" i="12"/>
  <c r="N604" i="12"/>
  <c r="N542" i="12"/>
  <c r="D605" i="12"/>
  <c r="D574" i="12"/>
  <c r="D543" i="12"/>
  <c r="H605" i="12"/>
  <c r="H574" i="12"/>
  <c r="H543" i="12"/>
  <c r="L574" i="12"/>
  <c r="L605" i="12"/>
  <c r="L543" i="12"/>
  <c r="F575" i="12"/>
  <c r="F606" i="12"/>
  <c r="F544" i="12"/>
  <c r="J606" i="12"/>
  <c r="J575" i="12"/>
  <c r="J544" i="12"/>
  <c r="N575" i="12"/>
  <c r="N606" i="12"/>
  <c r="N544" i="12"/>
  <c r="D576" i="12"/>
  <c r="D607" i="12"/>
  <c r="D545" i="12"/>
  <c r="H607" i="12"/>
  <c r="H576" i="12"/>
  <c r="H545" i="12"/>
  <c r="L576" i="12"/>
  <c r="L607" i="12"/>
  <c r="L545" i="12"/>
  <c r="F577" i="12"/>
  <c r="F608" i="12"/>
  <c r="F546" i="12"/>
  <c r="J577" i="12"/>
  <c r="J608" i="12"/>
  <c r="J546" i="12"/>
  <c r="N577" i="12"/>
  <c r="N608" i="12"/>
  <c r="N546" i="12"/>
  <c r="D609" i="12"/>
  <c r="D578" i="12"/>
  <c r="D547" i="12"/>
  <c r="H609" i="12"/>
  <c r="H578" i="12"/>
  <c r="H547" i="12"/>
  <c r="L609" i="12"/>
  <c r="L578" i="12"/>
  <c r="L547" i="12"/>
  <c r="F579" i="12"/>
  <c r="F610" i="12"/>
  <c r="F548" i="12"/>
  <c r="J610" i="12"/>
  <c r="J579" i="12"/>
  <c r="J548" i="12"/>
  <c r="N579" i="12"/>
  <c r="N610" i="12"/>
  <c r="N548" i="12"/>
  <c r="D580" i="12"/>
  <c r="D611" i="12"/>
  <c r="D549" i="12"/>
  <c r="H580" i="12"/>
  <c r="H611" i="12"/>
  <c r="H549" i="12"/>
  <c r="L580" i="12"/>
  <c r="L611" i="12"/>
  <c r="L549" i="12"/>
  <c r="F581" i="12"/>
  <c r="F612" i="12"/>
  <c r="F550" i="12"/>
  <c r="J581" i="12"/>
  <c r="J612" i="12"/>
  <c r="J550" i="12"/>
  <c r="N581" i="12"/>
  <c r="N612" i="12"/>
  <c r="N550" i="12"/>
  <c r="D582" i="12"/>
  <c r="D613" i="12"/>
  <c r="D551" i="12"/>
  <c r="H613" i="12"/>
  <c r="H582" i="12"/>
  <c r="H551" i="12"/>
  <c r="L613" i="12"/>
  <c r="L582" i="12"/>
  <c r="L551" i="12"/>
  <c r="O336" i="12"/>
  <c r="O336" i="8"/>
  <c r="C364" i="8"/>
  <c r="O305" i="9"/>
  <c r="O325" i="12"/>
  <c r="O332" i="12"/>
  <c r="C333" i="12"/>
  <c r="D333" i="12"/>
  <c r="E333" i="12"/>
  <c r="F333" i="12"/>
  <c r="G333" i="12"/>
  <c r="H333" i="12"/>
  <c r="I333" i="12"/>
  <c r="J333" i="12"/>
  <c r="K333" i="12"/>
  <c r="L333" i="12"/>
  <c r="M333" i="12"/>
  <c r="N333" i="12"/>
  <c r="O305" i="12"/>
  <c r="O493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S363" i="7"/>
  <c r="O363" i="7"/>
  <c r="S362" i="7"/>
  <c r="O362" i="7"/>
  <c r="S361" i="7"/>
  <c r="T361" i="7" s="1"/>
  <c r="O361" i="7"/>
  <c r="S360" i="7"/>
  <c r="O360" i="7"/>
  <c r="S359" i="7"/>
  <c r="O359" i="7"/>
  <c r="S358" i="7"/>
  <c r="O358" i="7"/>
  <c r="S357" i="7"/>
  <c r="T357" i="7" s="1"/>
  <c r="O357" i="7"/>
  <c r="S356" i="7"/>
  <c r="O356" i="7"/>
  <c r="S355" i="7"/>
  <c r="O355" i="7"/>
  <c r="S354" i="7"/>
  <c r="O354" i="7"/>
  <c r="S353" i="7"/>
  <c r="T353" i="7" s="1"/>
  <c r="O353" i="7"/>
  <c r="S352" i="7"/>
  <c r="O352" i="7"/>
  <c r="S351" i="7"/>
  <c r="O351" i="7"/>
  <c r="S350" i="7"/>
  <c r="O350" i="7"/>
  <c r="S349" i="7"/>
  <c r="T349" i="7" s="1"/>
  <c r="O349" i="7"/>
  <c r="S348" i="7"/>
  <c r="O348" i="7"/>
  <c r="S347" i="7"/>
  <c r="O347" i="7"/>
  <c r="S346" i="7"/>
  <c r="O346" i="7"/>
  <c r="S345" i="7"/>
  <c r="T345" i="7" s="1"/>
  <c r="U345" i="7" s="1"/>
  <c r="O345" i="7"/>
  <c r="S344" i="7"/>
  <c r="O344" i="7"/>
  <c r="S343" i="7"/>
  <c r="O343" i="7"/>
  <c r="S342" i="7"/>
  <c r="O342" i="7"/>
  <c r="S341" i="7"/>
  <c r="T341" i="7" s="1"/>
  <c r="U341" i="7" s="1"/>
  <c r="O341" i="7"/>
  <c r="S340" i="7"/>
  <c r="O340" i="7"/>
  <c r="S339" i="7"/>
  <c r="O339" i="7"/>
  <c r="S338" i="7"/>
  <c r="O338" i="7"/>
  <c r="S337" i="7"/>
  <c r="T337" i="7" s="1"/>
  <c r="U337" i="7" s="1"/>
  <c r="O337" i="7"/>
  <c r="S336" i="7"/>
  <c r="O336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S332" i="7"/>
  <c r="T332" i="7" s="1"/>
  <c r="O332" i="7"/>
  <c r="S331" i="7"/>
  <c r="T331" i="7" s="1"/>
  <c r="U331" i="7" s="1"/>
  <c r="O331" i="7"/>
  <c r="S330" i="7"/>
  <c r="O330" i="7"/>
  <c r="S329" i="7"/>
  <c r="O329" i="7"/>
  <c r="S328" i="7"/>
  <c r="O328" i="7"/>
  <c r="S327" i="7"/>
  <c r="T327" i="7" s="1"/>
  <c r="O327" i="7"/>
  <c r="S326" i="7"/>
  <c r="O326" i="7"/>
  <c r="S325" i="7"/>
  <c r="T325" i="7" s="1"/>
  <c r="O325" i="7"/>
  <c r="S324" i="7"/>
  <c r="T324" i="7" s="1"/>
  <c r="O324" i="7"/>
  <c r="S323" i="7"/>
  <c r="T323" i="7" s="1"/>
  <c r="U323" i="7" s="1"/>
  <c r="O323" i="7"/>
  <c r="S322" i="7"/>
  <c r="O322" i="7"/>
  <c r="S321" i="7"/>
  <c r="O321" i="7"/>
  <c r="S320" i="7"/>
  <c r="O320" i="7"/>
  <c r="S319" i="7"/>
  <c r="T319" i="7" s="1"/>
  <c r="O319" i="7"/>
  <c r="S318" i="7"/>
  <c r="T318" i="7" s="1"/>
  <c r="O318" i="7"/>
  <c r="S317" i="7"/>
  <c r="O317" i="7"/>
  <c r="S316" i="7"/>
  <c r="T316" i="7" s="1"/>
  <c r="O316" i="7"/>
  <c r="S315" i="7"/>
  <c r="O315" i="7"/>
  <c r="S314" i="7"/>
  <c r="T314" i="7" s="1"/>
  <c r="O314" i="7"/>
  <c r="S313" i="7"/>
  <c r="O313" i="7"/>
  <c r="S312" i="7"/>
  <c r="T312" i="7" s="1"/>
  <c r="O312" i="7"/>
  <c r="S311" i="7"/>
  <c r="O311" i="7"/>
  <c r="S310" i="7"/>
  <c r="T310" i="7" s="1"/>
  <c r="O310" i="7"/>
  <c r="S309" i="7"/>
  <c r="O309" i="7"/>
  <c r="S308" i="7"/>
  <c r="T308" i="7" s="1"/>
  <c r="O308" i="7"/>
  <c r="S307" i="7"/>
  <c r="O307" i="7"/>
  <c r="S306" i="7"/>
  <c r="T306" i="7" s="1"/>
  <c r="O306" i="7"/>
  <c r="S305" i="7"/>
  <c r="O305" i="7"/>
  <c r="AD302" i="7"/>
  <c r="AC302" i="7"/>
  <c r="AB302" i="7"/>
  <c r="AA302" i="7"/>
  <c r="Z302" i="7"/>
  <c r="Y302" i="7"/>
  <c r="X302" i="7"/>
  <c r="W302" i="7"/>
  <c r="V302" i="7"/>
  <c r="U302" i="7"/>
  <c r="T302" i="7"/>
  <c r="S302" i="7"/>
  <c r="AE301" i="7"/>
  <c r="C301" i="7"/>
  <c r="D301" i="7" s="1"/>
  <c r="E301" i="7" s="1"/>
  <c r="F301" i="7" s="1"/>
  <c r="G301" i="7" s="1"/>
  <c r="H301" i="7" s="1"/>
  <c r="I301" i="7" s="1"/>
  <c r="J301" i="7" s="1"/>
  <c r="K301" i="7" s="1"/>
  <c r="L301" i="7" s="1"/>
  <c r="M301" i="7" s="1"/>
  <c r="N301" i="7" s="1"/>
  <c r="AE300" i="7"/>
  <c r="C300" i="7"/>
  <c r="D300" i="7" s="1"/>
  <c r="E300" i="7" s="1"/>
  <c r="F300" i="7" s="1"/>
  <c r="G300" i="7" s="1"/>
  <c r="H300" i="7" s="1"/>
  <c r="I300" i="7" s="1"/>
  <c r="J300" i="7" s="1"/>
  <c r="K300" i="7" s="1"/>
  <c r="L300" i="7" s="1"/>
  <c r="M300" i="7" s="1"/>
  <c r="N300" i="7" s="1"/>
  <c r="AE299" i="7"/>
  <c r="C299" i="7"/>
  <c r="D299" i="7" s="1"/>
  <c r="E299" i="7" s="1"/>
  <c r="F299" i="7" s="1"/>
  <c r="G299" i="7" s="1"/>
  <c r="H299" i="7" s="1"/>
  <c r="I299" i="7" s="1"/>
  <c r="J299" i="7" s="1"/>
  <c r="K299" i="7" s="1"/>
  <c r="L299" i="7" s="1"/>
  <c r="M299" i="7" s="1"/>
  <c r="N299" i="7" s="1"/>
  <c r="AE298" i="7"/>
  <c r="C298" i="7"/>
  <c r="D298" i="7" s="1"/>
  <c r="E298" i="7" s="1"/>
  <c r="F298" i="7" s="1"/>
  <c r="G298" i="7" s="1"/>
  <c r="H298" i="7" s="1"/>
  <c r="I298" i="7" s="1"/>
  <c r="J298" i="7" s="1"/>
  <c r="K298" i="7" s="1"/>
  <c r="L298" i="7" s="1"/>
  <c r="M298" i="7" s="1"/>
  <c r="N298" i="7" s="1"/>
  <c r="AE297" i="7"/>
  <c r="C297" i="7"/>
  <c r="D297" i="7" s="1"/>
  <c r="E297" i="7" s="1"/>
  <c r="F297" i="7" s="1"/>
  <c r="G297" i="7" s="1"/>
  <c r="H297" i="7" s="1"/>
  <c r="I297" i="7" s="1"/>
  <c r="J297" i="7" s="1"/>
  <c r="K297" i="7" s="1"/>
  <c r="L297" i="7" s="1"/>
  <c r="M297" i="7" s="1"/>
  <c r="N297" i="7" s="1"/>
  <c r="AE296" i="7"/>
  <c r="C296" i="7"/>
  <c r="D296" i="7" s="1"/>
  <c r="E296" i="7" s="1"/>
  <c r="F296" i="7" s="1"/>
  <c r="G296" i="7" s="1"/>
  <c r="H296" i="7" s="1"/>
  <c r="I296" i="7" s="1"/>
  <c r="J296" i="7" s="1"/>
  <c r="K296" i="7" s="1"/>
  <c r="L296" i="7" s="1"/>
  <c r="M296" i="7" s="1"/>
  <c r="N296" i="7" s="1"/>
  <c r="AE295" i="7"/>
  <c r="D295" i="7"/>
  <c r="E295" i="7" s="1"/>
  <c r="F295" i="7" s="1"/>
  <c r="G295" i="7" s="1"/>
  <c r="H295" i="7" s="1"/>
  <c r="I295" i="7" s="1"/>
  <c r="J295" i="7" s="1"/>
  <c r="K295" i="7" s="1"/>
  <c r="L295" i="7" s="1"/>
  <c r="M295" i="7" s="1"/>
  <c r="N295" i="7" s="1"/>
  <c r="C295" i="7"/>
  <c r="AE294" i="7"/>
  <c r="C294" i="7"/>
  <c r="D294" i="7" s="1"/>
  <c r="E294" i="7" s="1"/>
  <c r="F294" i="7" s="1"/>
  <c r="G294" i="7" s="1"/>
  <c r="H294" i="7" s="1"/>
  <c r="I294" i="7" s="1"/>
  <c r="J294" i="7" s="1"/>
  <c r="K294" i="7" s="1"/>
  <c r="L294" i="7" s="1"/>
  <c r="M294" i="7" s="1"/>
  <c r="N294" i="7" s="1"/>
  <c r="AE293" i="7"/>
  <c r="C293" i="7"/>
  <c r="D293" i="7" s="1"/>
  <c r="E293" i="7" s="1"/>
  <c r="F293" i="7" s="1"/>
  <c r="G293" i="7" s="1"/>
  <c r="H293" i="7" s="1"/>
  <c r="I293" i="7" s="1"/>
  <c r="J293" i="7" s="1"/>
  <c r="K293" i="7" s="1"/>
  <c r="L293" i="7" s="1"/>
  <c r="M293" i="7" s="1"/>
  <c r="N293" i="7" s="1"/>
  <c r="AE292" i="7"/>
  <c r="C292" i="7"/>
  <c r="D292" i="7" s="1"/>
  <c r="E292" i="7" s="1"/>
  <c r="F292" i="7" s="1"/>
  <c r="G292" i="7" s="1"/>
  <c r="H292" i="7" s="1"/>
  <c r="I292" i="7" s="1"/>
  <c r="J292" i="7" s="1"/>
  <c r="K292" i="7" s="1"/>
  <c r="L292" i="7" s="1"/>
  <c r="M292" i="7" s="1"/>
  <c r="N292" i="7" s="1"/>
  <c r="AE291" i="7"/>
  <c r="C291" i="7"/>
  <c r="D291" i="7" s="1"/>
  <c r="E291" i="7" s="1"/>
  <c r="F291" i="7" s="1"/>
  <c r="G291" i="7" s="1"/>
  <c r="H291" i="7" s="1"/>
  <c r="I291" i="7" s="1"/>
  <c r="J291" i="7" s="1"/>
  <c r="K291" i="7" s="1"/>
  <c r="L291" i="7" s="1"/>
  <c r="M291" i="7" s="1"/>
  <c r="N291" i="7" s="1"/>
  <c r="AE290" i="7"/>
  <c r="C290" i="7"/>
  <c r="D290" i="7" s="1"/>
  <c r="E290" i="7" s="1"/>
  <c r="F290" i="7" s="1"/>
  <c r="G290" i="7" s="1"/>
  <c r="H290" i="7" s="1"/>
  <c r="I290" i="7" s="1"/>
  <c r="J290" i="7" s="1"/>
  <c r="K290" i="7" s="1"/>
  <c r="L290" i="7" s="1"/>
  <c r="M290" i="7" s="1"/>
  <c r="N290" i="7" s="1"/>
  <c r="AE289" i="7"/>
  <c r="C289" i="7"/>
  <c r="D289" i="7" s="1"/>
  <c r="E289" i="7" s="1"/>
  <c r="F289" i="7" s="1"/>
  <c r="G289" i="7" s="1"/>
  <c r="H289" i="7" s="1"/>
  <c r="I289" i="7" s="1"/>
  <c r="J289" i="7" s="1"/>
  <c r="K289" i="7" s="1"/>
  <c r="L289" i="7" s="1"/>
  <c r="M289" i="7" s="1"/>
  <c r="N289" i="7" s="1"/>
  <c r="AE288" i="7"/>
  <c r="C288" i="7"/>
  <c r="D288" i="7" s="1"/>
  <c r="E288" i="7" s="1"/>
  <c r="F288" i="7" s="1"/>
  <c r="G288" i="7" s="1"/>
  <c r="H288" i="7" s="1"/>
  <c r="I288" i="7" s="1"/>
  <c r="J288" i="7" s="1"/>
  <c r="K288" i="7" s="1"/>
  <c r="L288" i="7" s="1"/>
  <c r="M288" i="7" s="1"/>
  <c r="N288" i="7" s="1"/>
  <c r="AE287" i="7"/>
  <c r="C287" i="7"/>
  <c r="D287" i="7" s="1"/>
  <c r="E287" i="7" s="1"/>
  <c r="F287" i="7" s="1"/>
  <c r="G287" i="7" s="1"/>
  <c r="H287" i="7" s="1"/>
  <c r="I287" i="7" s="1"/>
  <c r="J287" i="7" s="1"/>
  <c r="K287" i="7" s="1"/>
  <c r="L287" i="7" s="1"/>
  <c r="M287" i="7" s="1"/>
  <c r="N287" i="7" s="1"/>
  <c r="AE286" i="7"/>
  <c r="C286" i="7"/>
  <c r="D286" i="7" s="1"/>
  <c r="E286" i="7" s="1"/>
  <c r="F286" i="7" s="1"/>
  <c r="G286" i="7" s="1"/>
  <c r="H286" i="7" s="1"/>
  <c r="I286" i="7" s="1"/>
  <c r="J286" i="7" s="1"/>
  <c r="K286" i="7" s="1"/>
  <c r="L286" i="7" s="1"/>
  <c r="M286" i="7" s="1"/>
  <c r="N286" i="7" s="1"/>
  <c r="AE285" i="7"/>
  <c r="C285" i="7"/>
  <c r="D285" i="7" s="1"/>
  <c r="E285" i="7" s="1"/>
  <c r="F285" i="7" s="1"/>
  <c r="G285" i="7" s="1"/>
  <c r="H285" i="7" s="1"/>
  <c r="I285" i="7" s="1"/>
  <c r="J285" i="7" s="1"/>
  <c r="K285" i="7" s="1"/>
  <c r="L285" i="7" s="1"/>
  <c r="M285" i="7" s="1"/>
  <c r="N285" i="7" s="1"/>
  <c r="AE284" i="7"/>
  <c r="C284" i="7"/>
  <c r="D284" i="7" s="1"/>
  <c r="E284" i="7" s="1"/>
  <c r="F284" i="7" s="1"/>
  <c r="G284" i="7" s="1"/>
  <c r="H284" i="7" s="1"/>
  <c r="I284" i="7" s="1"/>
  <c r="J284" i="7" s="1"/>
  <c r="K284" i="7" s="1"/>
  <c r="L284" i="7" s="1"/>
  <c r="M284" i="7" s="1"/>
  <c r="N284" i="7" s="1"/>
  <c r="AE283" i="7"/>
  <c r="C283" i="7"/>
  <c r="D283" i="7" s="1"/>
  <c r="E283" i="7" s="1"/>
  <c r="F283" i="7" s="1"/>
  <c r="G283" i="7" s="1"/>
  <c r="H283" i="7" s="1"/>
  <c r="I283" i="7" s="1"/>
  <c r="J283" i="7" s="1"/>
  <c r="K283" i="7" s="1"/>
  <c r="L283" i="7" s="1"/>
  <c r="M283" i="7" s="1"/>
  <c r="N283" i="7" s="1"/>
  <c r="AE282" i="7"/>
  <c r="C282" i="7"/>
  <c r="D282" i="7" s="1"/>
  <c r="E282" i="7" s="1"/>
  <c r="F282" i="7" s="1"/>
  <c r="G282" i="7" s="1"/>
  <c r="H282" i="7" s="1"/>
  <c r="I282" i="7" s="1"/>
  <c r="J282" i="7" s="1"/>
  <c r="K282" i="7" s="1"/>
  <c r="L282" i="7" s="1"/>
  <c r="M282" i="7" s="1"/>
  <c r="N282" i="7" s="1"/>
  <c r="AE281" i="7"/>
  <c r="C281" i="7"/>
  <c r="D281" i="7" s="1"/>
  <c r="E281" i="7" s="1"/>
  <c r="F281" i="7" s="1"/>
  <c r="G281" i="7" s="1"/>
  <c r="H281" i="7" s="1"/>
  <c r="I281" i="7" s="1"/>
  <c r="J281" i="7" s="1"/>
  <c r="K281" i="7" s="1"/>
  <c r="L281" i="7" s="1"/>
  <c r="M281" i="7" s="1"/>
  <c r="N281" i="7" s="1"/>
  <c r="AE280" i="7"/>
  <c r="C280" i="7"/>
  <c r="D280" i="7" s="1"/>
  <c r="E280" i="7" s="1"/>
  <c r="F280" i="7" s="1"/>
  <c r="G280" i="7" s="1"/>
  <c r="H280" i="7" s="1"/>
  <c r="I280" i="7" s="1"/>
  <c r="J280" i="7" s="1"/>
  <c r="K280" i="7" s="1"/>
  <c r="L280" i="7" s="1"/>
  <c r="M280" i="7" s="1"/>
  <c r="N280" i="7" s="1"/>
  <c r="AE279" i="7"/>
  <c r="D279" i="7"/>
  <c r="E279" i="7" s="1"/>
  <c r="F279" i="7" s="1"/>
  <c r="G279" i="7" s="1"/>
  <c r="H279" i="7" s="1"/>
  <c r="I279" i="7" s="1"/>
  <c r="J279" i="7" s="1"/>
  <c r="K279" i="7" s="1"/>
  <c r="L279" i="7" s="1"/>
  <c r="M279" i="7" s="1"/>
  <c r="N279" i="7" s="1"/>
  <c r="C279" i="7"/>
  <c r="AE278" i="7"/>
  <c r="C278" i="7"/>
  <c r="D278" i="7" s="1"/>
  <c r="E278" i="7" s="1"/>
  <c r="F278" i="7" s="1"/>
  <c r="G278" i="7" s="1"/>
  <c r="H278" i="7" s="1"/>
  <c r="I278" i="7" s="1"/>
  <c r="J278" i="7" s="1"/>
  <c r="K278" i="7" s="1"/>
  <c r="L278" i="7" s="1"/>
  <c r="M278" i="7" s="1"/>
  <c r="N278" i="7" s="1"/>
  <c r="AE277" i="7"/>
  <c r="C277" i="7"/>
  <c r="D277" i="7" s="1"/>
  <c r="E277" i="7" s="1"/>
  <c r="F277" i="7" s="1"/>
  <c r="G277" i="7" s="1"/>
  <c r="H277" i="7" s="1"/>
  <c r="I277" i="7" s="1"/>
  <c r="J277" i="7" s="1"/>
  <c r="K277" i="7" s="1"/>
  <c r="L277" i="7" s="1"/>
  <c r="M277" i="7" s="1"/>
  <c r="N277" i="7" s="1"/>
  <c r="AE276" i="7"/>
  <c r="C276" i="7"/>
  <c r="D276" i="7" s="1"/>
  <c r="E276" i="7" s="1"/>
  <c r="F276" i="7" s="1"/>
  <c r="G276" i="7" s="1"/>
  <c r="H276" i="7" s="1"/>
  <c r="I276" i="7" s="1"/>
  <c r="J276" i="7" s="1"/>
  <c r="K276" i="7" s="1"/>
  <c r="L276" i="7" s="1"/>
  <c r="M276" i="7" s="1"/>
  <c r="N276" i="7" s="1"/>
  <c r="AE275" i="7"/>
  <c r="C275" i="7"/>
  <c r="D275" i="7" s="1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AE271" i="7"/>
  <c r="C271" i="7"/>
  <c r="D271" i="7" s="1"/>
  <c r="E271" i="7" s="1"/>
  <c r="F271" i="7" s="1"/>
  <c r="G271" i="7" s="1"/>
  <c r="H271" i="7" s="1"/>
  <c r="I271" i="7" s="1"/>
  <c r="J271" i="7" s="1"/>
  <c r="K271" i="7" s="1"/>
  <c r="L271" i="7" s="1"/>
  <c r="M271" i="7" s="1"/>
  <c r="N271" i="7" s="1"/>
  <c r="AE270" i="7"/>
  <c r="C270" i="7"/>
  <c r="D270" i="7" s="1"/>
  <c r="E270" i="7" s="1"/>
  <c r="F270" i="7" s="1"/>
  <c r="G270" i="7" s="1"/>
  <c r="H270" i="7" s="1"/>
  <c r="I270" i="7" s="1"/>
  <c r="J270" i="7" s="1"/>
  <c r="K270" i="7" s="1"/>
  <c r="L270" i="7" s="1"/>
  <c r="M270" i="7" s="1"/>
  <c r="N270" i="7" s="1"/>
  <c r="AE269" i="7"/>
  <c r="C269" i="7"/>
  <c r="D269" i="7" s="1"/>
  <c r="E269" i="7" s="1"/>
  <c r="F269" i="7" s="1"/>
  <c r="G269" i="7" s="1"/>
  <c r="H269" i="7" s="1"/>
  <c r="I269" i="7" s="1"/>
  <c r="J269" i="7" s="1"/>
  <c r="K269" i="7" s="1"/>
  <c r="L269" i="7" s="1"/>
  <c r="M269" i="7" s="1"/>
  <c r="N269" i="7" s="1"/>
  <c r="AE268" i="7"/>
  <c r="C268" i="7"/>
  <c r="D268" i="7" s="1"/>
  <c r="E268" i="7" s="1"/>
  <c r="F268" i="7" s="1"/>
  <c r="G268" i="7" s="1"/>
  <c r="H268" i="7" s="1"/>
  <c r="I268" i="7" s="1"/>
  <c r="J268" i="7" s="1"/>
  <c r="K268" i="7" s="1"/>
  <c r="L268" i="7" s="1"/>
  <c r="M268" i="7" s="1"/>
  <c r="N268" i="7" s="1"/>
  <c r="AE267" i="7"/>
  <c r="C267" i="7"/>
  <c r="D267" i="7" s="1"/>
  <c r="E267" i="7" s="1"/>
  <c r="F267" i="7" s="1"/>
  <c r="G267" i="7" s="1"/>
  <c r="H267" i="7" s="1"/>
  <c r="I267" i="7" s="1"/>
  <c r="J267" i="7" s="1"/>
  <c r="K267" i="7" s="1"/>
  <c r="L267" i="7" s="1"/>
  <c r="M267" i="7" s="1"/>
  <c r="N267" i="7" s="1"/>
  <c r="AE266" i="7"/>
  <c r="C266" i="7"/>
  <c r="D266" i="7" s="1"/>
  <c r="E266" i="7" s="1"/>
  <c r="F266" i="7" s="1"/>
  <c r="G266" i="7" s="1"/>
  <c r="H266" i="7" s="1"/>
  <c r="I266" i="7" s="1"/>
  <c r="J266" i="7" s="1"/>
  <c r="K266" i="7" s="1"/>
  <c r="L266" i="7" s="1"/>
  <c r="M266" i="7" s="1"/>
  <c r="N266" i="7" s="1"/>
  <c r="AE265" i="7"/>
  <c r="C265" i="7"/>
  <c r="D265" i="7" s="1"/>
  <c r="E265" i="7" s="1"/>
  <c r="F265" i="7" s="1"/>
  <c r="G265" i="7" s="1"/>
  <c r="H265" i="7" s="1"/>
  <c r="I265" i="7" s="1"/>
  <c r="J265" i="7" s="1"/>
  <c r="K265" i="7" s="1"/>
  <c r="L265" i="7" s="1"/>
  <c r="M265" i="7" s="1"/>
  <c r="N265" i="7" s="1"/>
  <c r="AE264" i="7"/>
  <c r="C264" i="7"/>
  <c r="D264" i="7" s="1"/>
  <c r="E264" i="7" s="1"/>
  <c r="F264" i="7" s="1"/>
  <c r="G264" i="7" s="1"/>
  <c r="H264" i="7" s="1"/>
  <c r="I264" i="7" s="1"/>
  <c r="J264" i="7" s="1"/>
  <c r="K264" i="7" s="1"/>
  <c r="L264" i="7" s="1"/>
  <c r="M264" i="7" s="1"/>
  <c r="N264" i="7" s="1"/>
  <c r="AE263" i="7"/>
  <c r="C263" i="7"/>
  <c r="D263" i="7" s="1"/>
  <c r="E263" i="7" s="1"/>
  <c r="F263" i="7" s="1"/>
  <c r="G263" i="7" s="1"/>
  <c r="H263" i="7" s="1"/>
  <c r="I263" i="7" s="1"/>
  <c r="J263" i="7" s="1"/>
  <c r="K263" i="7" s="1"/>
  <c r="L263" i="7" s="1"/>
  <c r="M263" i="7" s="1"/>
  <c r="N263" i="7" s="1"/>
  <c r="AE262" i="7"/>
  <c r="C262" i="7"/>
  <c r="D262" i="7" s="1"/>
  <c r="E262" i="7" s="1"/>
  <c r="F262" i="7" s="1"/>
  <c r="G262" i="7" s="1"/>
  <c r="H262" i="7" s="1"/>
  <c r="I262" i="7" s="1"/>
  <c r="J262" i="7" s="1"/>
  <c r="K262" i="7" s="1"/>
  <c r="L262" i="7" s="1"/>
  <c r="M262" i="7" s="1"/>
  <c r="N262" i="7" s="1"/>
  <c r="AE261" i="7"/>
  <c r="C261" i="7"/>
  <c r="D261" i="7" s="1"/>
  <c r="E261" i="7" s="1"/>
  <c r="F261" i="7" s="1"/>
  <c r="G261" i="7" s="1"/>
  <c r="H261" i="7" s="1"/>
  <c r="I261" i="7" s="1"/>
  <c r="J261" i="7" s="1"/>
  <c r="K261" i="7" s="1"/>
  <c r="L261" i="7" s="1"/>
  <c r="M261" i="7" s="1"/>
  <c r="N261" i="7" s="1"/>
  <c r="AE260" i="7"/>
  <c r="C260" i="7"/>
  <c r="D260" i="7" s="1"/>
  <c r="E260" i="7" s="1"/>
  <c r="F260" i="7" s="1"/>
  <c r="G260" i="7" s="1"/>
  <c r="H260" i="7" s="1"/>
  <c r="I260" i="7" s="1"/>
  <c r="J260" i="7" s="1"/>
  <c r="K260" i="7" s="1"/>
  <c r="L260" i="7" s="1"/>
  <c r="M260" i="7" s="1"/>
  <c r="N260" i="7" s="1"/>
  <c r="AE259" i="7"/>
  <c r="C259" i="7"/>
  <c r="D259" i="7" s="1"/>
  <c r="E259" i="7" s="1"/>
  <c r="F259" i="7" s="1"/>
  <c r="G259" i="7" s="1"/>
  <c r="H259" i="7" s="1"/>
  <c r="I259" i="7" s="1"/>
  <c r="J259" i="7" s="1"/>
  <c r="K259" i="7" s="1"/>
  <c r="L259" i="7" s="1"/>
  <c r="M259" i="7" s="1"/>
  <c r="N259" i="7" s="1"/>
  <c r="AE258" i="7"/>
  <c r="C258" i="7"/>
  <c r="D258" i="7" s="1"/>
  <c r="E258" i="7" s="1"/>
  <c r="F258" i="7" s="1"/>
  <c r="G258" i="7" s="1"/>
  <c r="H258" i="7" s="1"/>
  <c r="I258" i="7" s="1"/>
  <c r="J258" i="7" s="1"/>
  <c r="K258" i="7" s="1"/>
  <c r="L258" i="7" s="1"/>
  <c r="M258" i="7" s="1"/>
  <c r="N258" i="7" s="1"/>
  <c r="AE257" i="7"/>
  <c r="C257" i="7"/>
  <c r="D257" i="7" s="1"/>
  <c r="E257" i="7" s="1"/>
  <c r="F257" i="7" s="1"/>
  <c r="G257" i="7" s="1"/>
  <c r="H257" i="7" s="1"/>
  <c r="I257" i="7" s="1"/>
  <c r="J257" i="7" s="1"/>
  <c r="K257" i="7" s="1"/>
  <c r="L257" i="7" s="1"/>
  <c r="M257" i="7" s="1"/>
  <c r="N257" i="7" s="1"/>
  <c r="AE256" i="7"/>
  <c r="C256" i="7"/>
  <c r="D256" i="7" s="1"/>
  <c r="E256" i="7" s="1"/>
  <c r="F256" i="7" s="1"/>
  <c r="G256" i="7" s="1"/>
  <c r="H256" i="7" s="1"/>
  <c r="I256" i="7" s="1"/>
  <c r="J256" i="7" s="1"/>
  <c r="K256" i="7" s="1"/>
  <c r="L256" i="7" s="1"/>
  <c r="M256" i="7" s="1"/>
  <c r="N256" i="7" s="1"/>
  <c r="AE255" i="7"/>
  <c r="C255" i="7"/>
  <c r="D255" i="7" s="1"/>
  <c r="E255" i="7" s="1"/>
  <c r="F255" i="7" s="1"/>
  <c r="G255" i="7" s="1"/>
  <c r="H255" i="7" s="1"/>
  <c r="I255" i="7" s="1"/>
  <c r="J255" i="7" s="1"/>
  <c r="K255" i="7" s="1"/>
  <c r="L255" i="7" s="1"/>
  <c r="M255" i="7" s="1"/>
  <c r="N255" i="7" s="1"/>
  <c r="AE254" i="7"/>
  <c r="C254" i="7"/>
  <c r="D254" i="7" s="1"/>
  <c r="E254" i="7" s="1"/>
  <c r="F254" i="7" s="1"/>
  <c r="G254" i="7" s="1"/>
  <c r="H254" i="7" s="1"/>
  <c r="I254" i="7" s="1"/>
  <c r="J254" i="7" s="1"/>
  <c r="K254" i="7" s="1"/>
  <c r="L254" i="7" s="1"/>
  <c r="M254" i="7" s="1"/>
  <c r="N254" i="7" s="1"/>
  <c r="AE253" i="7"/>
  <c r="C253" i="7"/>
  <c r="D253" i="7" s="1"/>
  <c r="E253" i="7" s="1"/>
  <c r="F253" i="7" s="1"/>
  <c r="G253" i="7" s="1"/>
  <c r="H253" i="7" s="1"/>
  <c r="I253" i="7" s="1"/>
  <c r="J253" i="7" s="1"/>
  <c r="K253" i="7" s="1"/>
  <c r="L253" i="7" s="1"/>
  <c r="M253" i="7" s="1"/>
  <c r="N253" i="7" s="1"/>
  <c r="AE252" i="7"/>
  <c r="C252" i="7"/>
  <c r="D252" i="7" s="1"/>
  <c r="E252" i="7" s="1"/>
  <c r="F252" i="7" s="1"/>
  <c r="G252" i="7" s="1"/>
  <c r="H252" i="7" s="1"/>
  <c r="I252" i="7" s="1"/>
  <c r="J252" i="7" s="1"/>
  <c r="K252" i="7" s="1"/>
  <c r="L252" i="7" s="1"/>
  <c r="M252" i="7" s="1"/>
  <c r="N252" i="7" s="1"/>
  <c r="AE251" i="7"/>
  <c r="C251" i="7"/>
  <c r="D251" i="7" s="1"/>
  <c r="E251" i="7" s="1"/>
  <c r="F251" i="7" s="1"/>
  <c r="G251" i="7" s="1"/>
  <c r="H251" i="7" s="1"/>
  <c r="I251" i="7" s="1"/>
  <c r="J251" i="7" s="1"/>
  <c r="K251" i="7" s="1"/>
  <c r="L251" i="7" s="1"/>
  <c r="M251" i="7" s="1"/>
  <c r="N251" i="7" s="1"/>
  <c r="AE250" i="7"/>
  <c r="C250" i="7"/>
  <c r="D250" i="7" s="1"/>
  <c r="E250" i="7" s="1"/>
  <c r="F250" i="7" s="1"/>
  <c r="G250" i="7" s="1"/>
  <c r="H250" i="7" s="1"/>
  <c r="I250" i="7" s="1"/>
  <c r="J250" i="7" s="1"/>
  <c r="K250" i="7" s="1"/>
  <c r="L250" i="7" s="1"/>
  <c r="M250" i="7" s="1"/>
  <c r="N250" i="7" s="1"/>
  <c r="AE249" i="7"/>
  <c r="C249" i="7"/>
  <c r="D249" i="7" s="1"/>
  <c r="E249" i="7" s="1"/>
  <c r="F249" i="7" s="1"/>
  <c r="G249" i="7" s="1"/>
  <c r="H249" i="7" s="1"/>
  <c r="I249" i="7" s="1"/>
  <c r="J249" i="7" s="1"/>
  <c r="K249" i="7" s="1"/>
  <c r="L249" i="7" s="1"/>
  <c r="M249" i="7" s="1"/>
  <c r="N249" i="7" s="1"/>
  <c r="AE248" i="7"/>
  <c r="C248" i="7"/>
  <c r="D248" i="7" s="1"/>
  <c r="E248" i="7" s="1"/>
  <c r="F248" i="7" s="1"/>
  <c r="G248" i="7" s="1"/>
  <c r="H248" i="7" s="1"/>
  <c r="I248" i="7" s="1"/>
  <c r="J248" i="7" s="1"/>
  <c r="K248" i="7" s="1"/>
  <c r="L248" i="7" s="1"/>
  <c r="M248" i="7" s="1"/>
  <c r="N248" i="7" s="1"/>
  <c r="AE247" i="7"/>
  <c r="C247" i="7"/>
  <c r="D247" i="7" s="1"/>
  <c r="E247" i="7" s="1"/>
  <c r="F247" i="7" s="1"/>
  <c r="G247" i="7" s="1"/>
  <c r="H247" i="7" s="1"/>
  <c r="I247" i="7" s="1"/>
  <c r="J247" i="7" s="1"/>
  <c r="K247" i="7" s="1"/>
  <c r="L247" i="7" s="1"/>
  <c r="M247" i="7" s="1"/>
  <c r="N247" i="7" s="1"/>
  <c r="AE246" i="7"/>
  <c r="C246" i="7"/>
  <c r="D246" i="7" s="1"/>
  <c r="E246" i="7" s="1"/>
  <c r="F246" i="7" s="1"/>
  <c r="G246" i="7" s="1"/>
  <c r="H246" i="7" s="1"/>
  <c r="I246" i="7" s="1"/>
  <c r="J246" i="7" s="1"/>
  <c r="K246" i="7" s="1"/>
  <c r="L246" i="7" s="1"/>
  <c r="M246" i="7" s="1"/>
  <c r="N246" i="7" s="1"/>
  <c r="AE245" i="7"/>
  <c r="C245" i="7"/>
  <c r="D245" i="7" s="1"/>
  <c r="O493" i="8"/>
  <c r="M364" i="8"/>
  <c r="L364" i="8"/>
  <c r="K364" i="8"/>
  <c r="J364" i="8"/>
  <c r="I364" i="8"/>
  <c r="H364" i="8"/>
  <c r="G364" i="8"/>
  <c r="F364" i="8"/>
  <c r="E364" i="8"/>
  <c r="D364" i="8"/>
  <c r="S363" i="8"/>
  <c r="T363" i="8" s="1"/>
  <c r="O363" i="8"/>
  <c r="S362" i="8"/>
  <c r="O362" i="8"/>
  <c r="S361" i="8"/>
  <c r="T361" i="8" s="1"/>
  <c r="O361" i="8"/>
  <c r="S360" i="8"/>
  <c r="O360" i="8"/>
  <c r="S359" i="8"/>
  <c r="T359" i="8" s="1"/>
  <c r="O359" i="8"/>
  <c r="S358" i="8"/>
  <c r="O358" i="8"/>
  <c r="S357" i="8"/>
  <c r="T357" i="8" s="1"/>
  <c r="O357" i="8"/>
  <c r="S356" i="8"/>
  <c r="O356" i="8"/>
  <c r="S355" i="8"/>
  <c r="T355" i="8" s="1"/>
  <c r="O355" i="8"/>
  <c r="S354" i="8"/>
  <c r="O354" i="8"/>
  <c r="S353" i="8"/>
  <c r="T353" i="8" s="1"/>
  <c r="O353" i="8"/>
  <c r="S352" i="8"/>
  <c r="O352" i="8"/>
  <c r="S351" i="8"/>
  <c r="T351" i="8" s="1"/>
  <c r="O351" i="8"/>
  <c r="S350" i="8"/>
  <c r="O350" i="8"/>
  <c r="S349" i="8"/>
  <c r="T349" i="8" s="1"/>
  <c r="O349" i="8"/>
  <c r="S348" i="8"/>
  <c r="O348" i="8"/>
  <c r="S347" i="8"/>
  <c r="T347" i="8" s="1"/>
  <c r="O347" i="8"/>
  <c r="S346" i="8"/>
  <c r="O346" i="8"/>
  <c r="S345" i="8"/>
  <c r="T345" i="8" s="1"/>
  <c r="U345" i="8" s="1"/>
  <c r="V345" i="8" s="1"/>
  <c r="O345" i="8"/>
  <c r="S344" i="8"/>
  <c r="O344" i="8"/>
  <c r="S343" i="8"/>
  <c r="O343" i="8"/>
  <c r="S342" i="8"/>
  <c r="T342" i="8" s="1"/>
  <c r="O342" i="8"/>
  <c r="S341" i="8"/>
  <c r="T341" i="8" s="1"/>
  <c r="O341" i="8"/>
  <c r="S340" i="8"/>
  <c r="O340" i="8"/>
  <c r="S339" i="8"/>
  <c r="O339" i="8"/>
  <c r="S338" i="8"/>
  <c r="T338" i="8" s="1"/>
  <c r="U338" i="8" s="1"/>
  <c r="O338" i="8"/>
  <c r="S337" i="8"/>
  <c r="T337" i="8" s="1"/>
  <c r="O337" i="8"/>
  <c r="S336" i="8"/>
  <c r="N333" i="8"/>
  <c r="M333" i="8"/>
  <c r="L333" i="8"/>
  <c r="K333" i="8"/>
  <c r="J333" i="8"/>
  <c r="I333" i="8"/>
  <c r="H333" i="8"/>
  <c r="G333" i="8"/>
  <c r="F333" i="8"/>
  <c r="E333" i="8"/>
  <c r="D333" i="8"/>
  <c r="C333" i="8"/>
  <c r="S332" i="8"/>
  <c r="T332" i="8" s="1"/>
  <c r="U332" i="8" s="1"/>
  <c r="O332" i="8"/>
  <c r="S331" i="8"/>
  <c r="O331" i="8"/>
  <c r="S330" i="8"/>
  <c r="O330" i="8"/>
  <c r="S329" i="8"/>
  <c r="T329" i="8" s="1"/>
  <c r="O329" i="8"/>
  <c r="S328" i="8"/>
  <c r="T328" i="8" s="1"/>
  <c r="U328" i="8" s="1"/>
  <c r="O328" i="8"/>
  <c r="S327" i="8"/>
  <c r="O327" i="8"/>
  <c r="S326" i="8"/>
  <c r="O326" i="8"/>
  <c r="S325" i="8"/>
  <c r="T325" i="8" s="1"/>
  <c r="O325" i="8"/>
  <c r="S324" i="8"/>
  <c r="T324" i="8" s="1"/>
  <c r="U324" i="8" s="1"/>
  <c r="O324" i="8"/>
  <c r="S323" i="8"/>
  <c r="O323" i="8"/>
  <c r="S322" i="8"/>
  <c r="O322" i="8"/>
  <c r="S321" i="8"/>
  <c r="T321" i="8" s="1"/>
  <c r="O321" i="8"/>
  <c r="S320" i="8"/>
  <c r="T320" i="8" s="1"/>
  <c r="O320" i="8"/>
  <c r="S319" i="8"/>
  <c r="O319" i="8"/>
  <c r="S318" i="8"/>
  <c r="O318" i="8"/>
  <c r="S317" i="8"/>
  <c r="T317" i="8" s="1"/>
  <c r="O317" i="8"/>
  <c r="S316" i="8"/>
  <c r="T316" i="8" s="1"/>
  <c r="U316" i="8" s="1"/>
  <c r="O316" i="8"/>
  <c r="S315" i="8"/>
  <c r="O315" i="8"/>
  <c r="S314" i="8"/>
  <c r="O314" i="8"/>
  <c r="S313" i="8"/>
  <c r="O313" i="8"/>
  <c r="S312" i="8"/>
  <c r="T312" i="8" s="1"/>
  <c r="O312" i="8"/>
  <c r="S311" i="8"/>
  <c r="O311" i="8"/>
  <c r="S310" i="8"/>
  <c r="O310" i="8"/>
  <c r="S309" i="8"/>
  <c r="T309" i="8" s="1"/>
  <c r="O309" i="8"/>
  <c r="S308" i="8"/>
  <c r="T308" i="8" s="1"/>
  <c r="O308" i="8"/>
  <c r="S307" i="8"/>
  <c r="O307" i="8"/>
  <c r="S306" i="8"/>
  <c r="O306" i="8"/>
  <c r="S305" i="8"/>
  <c r="T305" i="8" s="1"/>
  <c r="O305" i="8"/>
  <c r="AD302" i="8"/>
  <c r="AC302" i="8"/>
  <c r="AB302" i="8"/>
  <c r="AA302" i="8"/>
  <c r="Z302" i="8"/>
  <c r="Y302" i="8"/>
  <c r="X302" i="8"/>
  <c r="W302" i="8"/>
  <c r="V302" i="8"/>
  <c r="U302" i="8"/>
  <c r="T302" i="8"/>
  <c r="S302" i="8"/>
  <c r="AE301" i="8"/>
  <c r="C301" i="8"/>
  <c r="D301" i="8" s="1"/>
  <c r="E301" i="8" s="1"/>
  <c r="F301" i="8" s="1"/>
  <c r="G301" i="8" s="1"/>
  <c r="H301" i="8" s="1"/>
  <c r="I301" i="8" s="1"/>
  <c r="J301" i="8" s="1"/>
  <c r="K301" i="8" s="1"/>
  <c r="L301" i="8" s="1"/>
  <c r="M301" i="8" s="1"/>
  <c r="N301" i="8" s="1"/>
  <c r="AE300" i="8"/>
  <c r="C300" i="8"/>
  <c r="D300" i="8" s="1"/>
  <c r="E300" i="8" s="1"/>
  <c r="F300" i="8" s="1"/>
  <c r="G300" i="8" s="1"/>
  <c r="H300" i="8" s="1"/>
  <c r="I300" i="8" s="1"/>
  <c r="J300" i="8" s="1"/>
  <c r="K300" i="8" s="1"/>
  <c r="L300" i="8" s="1"/>
  <c r="M300" i="8" s="1"/>
  <c r="N300" i="8" s="1"/>
  <c r="AE299" i="8"/>
  <c r="C299" i="8"/>
  <c r="D299" i="8" s="1"/>
  <c r="E299" i="8" s="1"/>
  <c r="F299" i="8" s="1"/>
  <c r="G299" i="8" s="1"/>
  <c r="H299" i="8" s="1"/>
  <c r="I299" i="8" s="1"/>
  <c r="J299" i="8" s="1"/>
  <c r="K299" i="8" s="1"/>
  <c r="L299" i="8" s="1"/>
  <c r="M299" i="8" s="1"/>
  <c r="N299" i="8" s="1"/>
  <c r="AE298" i="8"/>
  <c r="C298" i="8"/>
  <c r="D298" i="8" s="1"/>
  <c r="E298" i="8" s="1"/>
  <c r="F298" i="8" s="1"/>
  <c r="G298" i="8" s="1"/>
  <c r="H298" i="8" s="1"/>
  <c r="I298" i="8" s="1"/>
  <c r="J298" i="8" s="1"/>
  <c r="K298" i="8" s="1"/>
  <c r="L298" i="8" s="1"/>
  <c r="M298" i="8" s="1"/>
  <c r="N298" i="8" s="1"/>
  <c r="AE297" i="8"/>
  <c r="C297" i="8"/>
  <c r="D297" i="8" s="1"/>
  <c r="E297" i="8" s="1"/>
  <c r="F297" i="8" s="1"/>
  <c r="G297" i="8" s="1"/>
  <c r="H297" i="8" s="1"/>
  <c r="I297" i="8" s="1"/>
  <c r="J297" i="8" s="1"/>
  <c r="K297" i="8" s="1"/>
  <c r="L297" i="8" s="1"/>
  <c r="M297" i="8" s="1"/>
  <c r="N297" i="8" s="1"/>
  <c r="AE296" i="8"/>
  <c r="C296" i="8"/>
  <c r="D296" i="8" s="1"/>
  <c r="E296" i="8" s="1"/>
  <c r="F296" i="8" s="1"/>
  <c r="G296" i="8" s="1"/>
  <c r="H296" i="8" s="1"/>
  <c r="I296" i="8" s="1"/>
  <c r="J296" i="8" s="1"/>
  <c r="K296" i="8" s="1"/>
  <c r="L296" i="8" s="1"/>
  <c r="M296" i="8" s="1"/>
  <c r="N296" i="8" s="1"/>
  <c r="AE295" i="8"/>
  <c r="C295" i="8"/>
  <c r="D295" i="8" s="1"/>
  <c r="E295" i="8" s="1"/>
  <c r="F295" i="8" s="1"/>
  <c r="G295" i="8" s="1"/>
  <c r="H295" i="8" s="1"/>
  <c r="I295" i="8" s="1"/>
  <c r="J295" i="8" s="1"/>
  <c r="K295" i="8" s="1"/>
  <c r="L295" i="8" s="1"/>
  <c r="M295" i="8" s="1"/>
  <c r="N295" i="8" s="1"/>
  <c r="AE294" i="8"/>
  <c r="C294" i="8"/>
  <c r="D294" i="8" s="1"/>
  <c r="E294" i="8" s="1"/>
  <c r="F294" i="8" s="1"/>
  <c r="G294" i="8" s="1"/>
  <c r="H294" i="8" s="1"/>
  <c r="I294" i="8" s="1"/>
  <c r="J294" i="8" s="1"/>
  <c r="K294" i="8" s="1"/>
  <c r="L294" i="8" s="1"/>
  <c r="M294" i="8" s="1"/>
  <c r="N294" i="8" s="1"/>
  <c r="AE293" i="8"/>
  <c r="D293" i="8"/>
  <c r="E293" i="8" s="1"/>
  <c r="F293" i="8" s="1"/>
  <c r="G293" i="8" s="1"/>
  <c r="H293" i="8" s="1"/>
  <c r="I293" i="8" s="1"/>
  <c r="J293" i="8" s="1"/>
  <c r="K293" i="8" s="1"/>
  <c r="L293" i="8" s="1"/>
  <c r="M293" i="8" s="1"/>
  <c r="N293" i="8" s="1"/>
  <c r="C293" i="8"/>
  <c r="AE292" i="8"/>
  <c r="C292" i="8"/>
  <c r="D292" i="8" s="1"/>
  <c r="E292" i="8" s="1"/>
  <c r="F292" i="8" s="1"/>
  <c r="G292" i="8" s="1"/>
  <c r="H292" i="8" s="1"/>
  <c r="I292" i="8" s="1"/>
  <c r="J292" i="8" s="1"/>
  <c r="K292" i="8" s="1"/>
  <c r="L292" i="8" s="1"/>
  <c r="M292" i="8" s="1"/>
  <c r="N292" i="8" s="1"/>
  <c r="AE291" i="8"/>
  <c r="C291" i="8"/>
  <c r="D291" i="8" s="1"/>
  <c r="E291" i="8" s="1"/>
  <c r="F291" i="8" s="1"/>
  <c r="G291" i="8" s="1"/>
  <c r="H291" i="8" s="1"/>
  <c r="I291" i="8" s="1"/>
  <c r="J291" i="8" s="1"/>
  <c r="K291" i="8" s="1"/>
  <c r="L291" i="8" s="1"/>
  <c r="M291" i="8" s="1"/>
  <c r="N291" i="8" s="1"/>
  <c r="AE290" i="8"/>
  <c r="C290" i="8"/>
  <c r="D290" i="8" s="1"/>
  <c r="E290" i="8" s="1"/>
  <c r="F290" i="8" s="1"/>
  <c r="G290" i="8" s="1"/>
  <c r="H290" i="8" s="1"/>
  <c r="I290" i="8" s="1"/>
  <c r="J290" i="8" s="1"/>
  <c r="K290" i="8" s="1"/>
  <c r="L290" i="8" s="1"/>
  <c r="M290" i="8" s="1"/>
  <c r="N290" i="8" s="1"/>
  <c r="AE289" i="8"/>
  <c r="C289" i="8"/>
  <c r="D289" i="8" s="1"/>
  <c r="E289" i="8" s="1"/>
  <c r="F289" i="8" s="1"/>
  <c r="G289" i="8" s="1"/>
  <c r="H289" i="8" s="1"/>
  <c r="I289" i="8" s="1"/>
  <c r="J289" i="8" s="1"/>
  <c r="K289" i="8" s="1"/>
  <c r="L289" i="8" s="1"/>
  <c r="M289" i="8" s="1"/>
  <c r="N289" i="8" s="1"/>
  <c r="AE288" i="8"/>
  <c r="C288" i="8"/>
  <c r="D288" i="8" s="1"/>
  <c r="E288" i="8" s="1"/>
  <c r="F288" i="8" s="1"/>
  <c r="G288" i="8" s="1"/>
  <c r="H288" i="8" s="1"/>
  <c r="I288" i="8" s="1"/>
  <c r="J288" i="8" s="1"/>
  <c r="K288" i="8" s="1"/>
  <c r="L288" i="8" s="1"/>
  <c r="M288" i="8" s="1"/>
  <c r="N288" i="8" s="1"/>
  <c r="AE287" i="8"/>
  <c r="C287" i="8"/>
  <c r="D287" i="8" s="1"/>
  <c r="E287" i="8" s="1"/>
  <c r="F287" i="8" s="1"/>
  <c r="G287" i="8" s="1"/>
  <c r="H287" i="8" s="1"/>
  <c r="I287" i="8" s="1"/>
  <c r="J287" i="8" s="1"/>
  <c r="K287" i="8" s="1"/>
  <c r="L287" i="8" s="1"/>
  <c r="M287" i="8" s="1"/>
  <c r="N287" i="8" s="1"/>
  <c r="AE286" i="8"/>
  <c r="C286" i="8"/>
  <c r="D286" i="8" s="1"/>
  <c r="E286" i="8" s="1"/>
  <c r="F286" i="8" s="1"/>
  <c r="G286" i="8" s="1"/>
  <c r="H286" i="8" s="1"/>
  <c r="I286" i="8" s="1"/>
  <c r="J286" i="8" s="1"/>
  <c r="K286" i="8" s="1"/>
  <c r="L286" i="8" s="1"/>
  <c r="M286" i="8" s="1"/>
  <c r="N286" i="8" s="1"/>
  <c r="AE285" i="8"/>
  <c r="C285" i="8"/>
  <c r="D285" i="8" s="1"/>
  <c r="E285" i="8" s="1"/>
  <c r="F285" i="8" s="1"/>
  <c r="G285" i="8" s="1"/>
  <c r="H285" i="8" s="1"/>
  <c r="I285" i="8" s="1"/>
  <c r="J285" i="8" s="1"/>
  <c r="K285" i="8" s="1"/>
  <c r="L285" i="8" s="1"/>
  <c r="M285" i="8" s="1"/>
  <c r="N285" i="8" s="1"/>
  <c r="AE284" i="8"/>
  <c r="C284" i="8"/>
  <c r="D284" i="8" s="1"/>
  <c r="E284" i="8" s="1"/>
  <c r="F284" i="8" s="1"/>
  <c r="G284" i="8" s="1"/>
  <c r="H284" i="8" s="1"/>
  <c r="I284" i="8" s="1"/>
  <c r="J284" i="8" s="1"/>
  <c r="K284" i="8" s="1"/>
  <c r="L284" i="8" s="1"/>
  <c r="M284" i="8" s="1"/>
  <c r="N284" i="8" s="1"/>
  <c r="AE283" i="8"/>
  <c r="C283" i="8"/>
  <c r="D283" i="8" s="1"/>
  <c r="E283" i="8" s="1"/>
  <c r="F283" i="8" s="1"/>
  <c r="G283" i="8" s="1"/>
  <c r="H283" i="8" s="1"/>
  <c r="I283" i="8" s="1"/>
  <c r="J283" i="8" s="1"/>
  <c r="K283" i="8" s="1"/>
  <c r="L283" i="8" s="1"/>
  <c r="M283" i="8" s="1"/>
  <c r="N283" i="8" s="1"/>
  <c r="AE282" i="8"/>
  <c r="C282" i="8"/>
  <c r="D282" i="8" s="1"/>
  <c r="E282" i="8" s="1"/>
  <c r="F282" i="8" s="1"/>
  <c r="G282" i="8" s="1"/>
  <c r="H282" i="8" s="1"/>
  <c r="I282" i="8" s="1"/>
  <c r="J282" i="8" s="1"/>
  <c r="K282" i="8" s="1"/>
  <c r="L282" i="8" s="1"/>
  <c r="M282" i="8" s="1"/>
  <c r="N282" i="8" s="1"/>
  <c r="AE281" i="8"/>
  <c r="C281" i="8"/>
  <c r="D281" i="8" s="1"/>
  <c r="E281" i="8" s="1"/>
  <c r="F281" i="8" s="1"/>
  <c r="G281" i="8" s="1"/>
  <c r="H281" i="8" s="1"/>
  <c r="I281" i="8" s="1"/>
  <c r="J281" i="8" s="1"/>
  <c r="K281" i="8" s="1"/>
  <c r="L281" i="8" s="1"/>
  <c r="M281" i="8" s="1"/>
  <c r="N281" i="8" s="1"/>
  <c r="AE280" i="8"/>
  <c r="C280" i="8"/>
  <c r="D280" i="8" s="1"/>
  <c r="E280" i="8" s="1"/>
  <c r="F280" i="8" s="1"/>
  <c r="G280" i="8" s="1"/>
  <c r="H280" i="8" s="1"/>
  <c r="I280" i="8" s="1"/>
  <c r="J280" i="8" s="1"/>
  <c r="K280" i="8" s="1"/>
  <c r="L280" i="8" s="1"/>
  <c r="M280" i="8" s="1"/>
  <c r="N280" i="8" s="1"/>
  <c r="AE279" i="8"/>
  <c r="C279" i="8"/>
  <c r="D279" i="8" s="1"/>
  <c r="E279" i="8" s="1"/>
  <c r="F279" i="8" s="1"/>
  <c r="G279" i="8" s="1"/>
  <c r="H279" i="8" s="1"/>
  <c r="I279" i="8" s="1"/>
  <c r="J279" i="8" s="1"/>
  <c r="K279" i="8" s="1"/>
  <c r="L279" i="8" s="1"/>
  <c r="M279" i="8" s="1"/>
  <c r="N279" i="8" s="1"/>
  <c r="AE278" i="8"/>
  <c r="C278" i="8"/>
  <c r="D278" i="8" s="1"/>
  <c r="E278" i="8" s="1"/>
  <c r="F278" i="8" s="1"/>
  <c r="G278" i="8" s="1"/>
  <c r="H278" i="8" s="1"/>
  <c r="I278" i="8" s="1"/>
  <c r="J278" i="8" s="1"/>
  <c r="K278" i="8" s="1"/>
  <c r="L278" i="8" s="1"/>
  <c r="M278" i="8" s="1"/>
  <c r="N278" i="8" s="1"/>
  <c r="AE277" i="8"/>
  <c r="C277" i="8"/>
  <c r="D277" i="8" s="1"/>
  <c r="E277" i="8" s="1"/>
  <c r="F277" i="8" s="1"/>
  <c r="G277" i="8" s="1"/>
  <c r="H277" i="8" s="1"/>
  <c r="I277" i="8" s="1"/>
  <c r="J277" i="8" s="1"/>
  <c r="K277" i="8" s="1"/>
  <c r="L277" i="8" s="1"/>
  <c r="M277" i="8" s="1"/>
  <c r="N277" i="8" s="1"/>
  <c r="AE276" i="8"/>
  <c r="C276" i="8"/>
  <c r="D276" i="8" s="1"/>
  <c r="E276" i="8" s="1"/>
  <c r="F276" i="8" s="1"/>
  <c r="G276" i="8" s="1"/>
  <c r="H276" i="8" s="1"/>
  <c r="I276" i="8" s="1"/>
  <c r="J276" i="8" s="1"/>
  <c r="K276" i="8" s="1"/>
  <c r="L276" i="8" s="1"/>
  <c r="M276" i="8" s="1"/>
  <c r="N276" i="8" s="1"/>
  <c r="AE275" i="8"/>
  <c r="C275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AE271" i="8"/>
  <c r="C271" i="8"/>
  <c r="D271" i="8" s="1"/>
  <c r="E271" i="8" s="1"/>
  <c r="F271" i="8" s="1"/>
  <c r="G271" i="8" s="1"/>
  <c r="H271" i="8" s="1"/>
  <c r="I271" i="8" s="1"/>
  <c r="J271" i="8" s="1"/>
  <c r="K271" i="8" s="1"/>
  <c r="L271" i="8" s="1"/>
  <c r="M271" i="8" s="1"/>
  <c r="N271" i="8" s="1"/>
  <c r="AE270" i="8"/>
  <c r="C270" i="8"/>
  <c r="D270" i="8" s="1"/>
  <c r="E270" i="8" s="1"/>
  <c r="F270" i="8" s="1"/>
  <c r="G270" i="8" s="1"/>
  <c r="H270" i="8" s="1"/>
  <c r="I270" i="8" s="1"/>
  <c r="J270" i="8" s="1"/>
  <c r="K270" i="8" s="1"/>
  <c r="L270" i="8" s="1"/>
  <c r="M270" i="8" s="1"/>
  <c r="N270" i="8" s="1"/>
  <c r="AE269" i="8"/>
  <c r="D269" i="8"/>
  <c r="E269" i="8" s="1"/>
  <c r="F269" i="8" s="1"/>
  <c r="G269" i="8" s="1"/>
  <c r="H269" i="8" s="1"/>
  <c r="I269" i="8" s="1"/>
  <c r="J269" i="8" s="1"/>
  <c r="K269" i="8" s="1"/>
  <c r="L269" i="8" s="1"/>
  <c r="M269" i="8" s="1"/>
  <c r="N269" i="8" s="1"/>
  <c r="C269" i="8"/>
  <c r="AE268" i="8"/>
  <c r="C268" i="8"/>
  <c r="D268" i="8" s="1"/>
  <c r="E268" i="8" s="1"/>
  <c r="F268" i="8" s="1"/>
  <c r="G268" i="8" s="1"/>
  <c r="H268" i="8" s="1"/>
  <c r="I268" i="8" s="1"/>
  <c r="J268" i="8" s="1"/>
  <c r="K268" i="8" s="1"/>
  <c r="L268" i="8" s="1"/>
  <c r="M268" i="8" s="1"/>
  <c r="N268" i="8" s="1"/>
  <c r="AE267" i="8"/>
  <c r="C267" i="8"/>
  <c r="D267" i="8" s="1"/>
  <c r="E267" i="8" s="1"/>
  <c r="F267" i="8" s="1"/>
  <c r="G267" i="8" s="1"/>
  <c r="H267" i="8" s="1"/>
  <c r="I267" i="8" s="1"/>
  <c r="J267" i="8" s="1"/>
  <c r="K267" i="8" s="1"/>
  <c r="L267" i="8" s="1"/>
  <c r="M267" i="8" s="1"/>
  <c r="N267" i="8" s="1"/>
  <c r="AE266" i="8"/>
  <c r="C266" i="8"/>
  <c r="D266" i="8" s="1"/>
  <c r="E266" i="8" s="1"/>
  <c r="F266" i="8" s="1"/>
  <c r="G266" i="8" s="1"/>
  <c r="H266" i="8" s="1"/>
  <c r="I266" i="8" s="1"/>
  <c r="J266" i="8" s="1"/>
  <c r="K266" i="8" s="1"/>
  <c r="L266" i="8" s="1"/>
  <c r="M266" i="8" s="1"/>
  <c r="N266" i="8" s="1"/>
  <c r="AE265" i="8"/>
  <c r="C265" i="8"/>
  <c r="D265" i="8" s="1"/>
  <c r="E265" i="8" s="1"/>
  <c r="F265" i="8" s="1"/>
  <c r="G265" i="8" s="1"/>
  <c r="H265" i="8" s="1"/>
  <c r="I265" i="8" s="1"/>
  <c r="J265" i="8" s="1"/>
  <c r="K265" i="8" s="1"/>
  <c r="L265" i="8" s="1"/>
  <c r="M265" i="8" s="1"/>
  <c r="N265" i="8" s="1"/>
  <c r="AE264" i="8"/>
  <c r="C264" i="8"/>
  <c r="D264" i="8" s="1"/>
  <c r="E264" i="8" s="1"/>
  <c r="F264" i="8" s="1"/>
  <c r="G264" i="8" s="1"/>
  <c r="H264" i="8" s="1"/>
  <c r="I264" i="8" s="1"/>
  <c r="J264" i="8" s="1"/>
  <c r="K264" i="8" s="1"/>
  <c r="L264" i="8" s="1"/>
  <c r="M264" i="8" s="1"/>
  <c r="N264" i="8" s="1"/>
  <c r="AE263" i="8"/>
  <c r="C263" i="8"/>
  <c r="D263" i="8" s="1"/>
  <c r="E263" i="8" s="1"/>
  <c r="F263" i="8" s="1"/>
  <c r="G263" i="8" s="1"/>
  <c r="H263" i="8" s="1"/>
  <c r="I263" i="8" s="1"/>
  <c r="J263" i="8" s="1"/>
  <c r="K263" i="8" s="1"/>
  <c r="L263" i="8" s="1"/>
  <c r="M263" i="8" s="1"/>
  <c r="N263" i="8" s="1"/>
  <c r="AE262" i="8"/>
  <c r="C262" i="8"/>
  <c r="D262" i="8" s="1"/>
  <c r="E262" i="8" s="1"/>
  <c r="F262" i="8" s="1"/>
  <c r="G262" i="8" s="1"/>
  <c r="H262" i="8" s="1"/>
  <c r="I262" i="8" s="1"/>
  <c r="J262" i="8" s="1"/>
  <c r="K262" i="8" s="1"/>
  <c r="L262" i="8" s="1"/>
  <c r="M262" i="8" s="1"/>
  <c r="N262" i="8" s="1"/>
  <c r="AE261" i="8"/>
  <c r="C261" i="8"/>
  <c r="D261" i="8" s="1"/>
  <c r="E261" i="8" s="1"/>
  <c r="F261" i="8" s="1"/>
  <c r="G261" i="8" s="1"/>
  <c r="H261" i="8" s="1"/>
  <c r="I261" i="8" s="1"/>
  <c r="J261" i="8" s="1"/>
  <c r="K261" i="8" s="1"/>
  <c r="L261" i="8" s="1"/>
  <c r="M261" i="8" s="1"/>
  <c r="N261" i="8" s="1"/>
  <c r="AE260" i="8"/>
  <c r="C260" i="8"/>
  <c r="D260" i="8" s="1"/>
  <c r="E260" i="8" s="1"/>
  <c r="F260" i="8" s="1"/>
  <c r="G260" i="8" s="1"/>
  <c r="H260" i="8" s="1"/>
  <c r="I260" i="8" s="1"/>
  <c r="J260" i="8" s="1"/>
  <c r="K260" i="8" s="1"/>
  <c r="L260" i="8" s="1"/>
  <c r="M260" i="8" s="1"/>
  <c r="N260" i="8" s="1"/>
  <c r="AE259" i="8"/>
  <c r="C259" i="8"/>
  <c r="D259" i="8" s="1"/>
  <c r="E259" i="8" s="1"/>
  <c r="F259" i="8" s="1"/>
  <c r="G259" i="8" s="1"/>
  <c r="H259" i="8" s="1"/>
  <c r="I259" i="8" s="1"/>
  <c r="J259" i="8" s="1"/>
  <c r="K259" i="8" s="1"/>
  <c r="L259" i="8" s="1"/>
  <c r="M259" i="8" s="1"/>
  <c r="N259" i="8" s="1"/>
  <c r="AE258" i="8"/>
  <c r="C258" i="8"/>
  <c r="D258" i="8" s="1"/>
  <c r="E258" i="8" s="1"/>
  <c r="F258" i="8" s="1"/>
  <c r="G258" i="8" s="1"/>
  <c r="H258" i="8" s="1"/>
  <c r="I258" i="8" s="1"/>
  <c r="J258" i="8" s="1"/>
  <c r="K258" i="8" s="1"/>
  <c r="L258" i="8" s="1"/>
  <c r="M258" i="8" s="1"/>
  <c r="N258" i="8" s="1"/>
  <c r="AE257" i="8"/>
  <c r="C257" i="8"/>
  <c r="D257" i="8" s="1"/>
  <c r="E257" i="8" s="1"/>
  <c r="F257" i="8" s="1"/>
  <c r="G257" i="8" s="1"/>
  <c r="H257" i="8" s="1"/>
  <c r="I257" i="8" s="1"/>
  <c r="J257" i="8" s="1"/>
  <c r="K257" i="8" s="1"/>
  <c r="L257" i="8" s="1"/>
  <c r="M257" i="8" s="1"/>
  <c r="N257" i="8" s="1"/>
  <c r="AE256" i="8"/>
  <c r="C256" i="8"/>
  <c r="D256" i="8" s="1"/>
  <c r="E256" i="8" s="1"/>
  <c r="F256" i="8" s="1"/>
  <c r="G256" i="8" s="1"/>
  <c r="H256" i="8" s="1"/>
  <c r="I256" i="8" s="1"/>
  <c r="J256" i="8" s="1"/>
  <c r="K256" i="8" s="1"/>
  <c r="L256" i="8" s="1"/>
  <c r="M256" i="8" s="1"/>
  <c r="N256" i="8" s="1"/>
  <c r="AE255" i="8"/>
  <c r="C255" i="8"/>
  <c r="D255" i="8" s="1"/>
  <c r="E255" i="8" s="1"/>
  <c r="F255" i="8" s="1"/>
  <c r="G255" i="8" s="1"/>
  <c r="H255" i="8" s="1"/>
  <c r="I255" i="8" s="1"/>
  <c r="J255" i="8" s="1"/>
  <c r="K255" i="8" s="1"/>
  <c r="L255" i="8" s="1"/>
  <c r="M255" i="8" s="1"/>
  <c r="N255" i="8" s="1"/>
  <c r="AE254" i="8"/>
  <c r="C254" i="8"/>
  <c r="D254" i="8" s="1"/>
  <c r="E254" i="8" s="1"/>
  <c r="F254" i="8" s="1"/>
  <c r="G254" i="8" s="1"/>
  <c r="H254" i="8" s="1"/>
  <c r="I254" i="8" s="1"/>
  <c r="J254" i="8" s="1"/>
  <c r="K254" i="8" s="1"/>
  <c r="L254" i="8" s="1"/>
  <c r="M254" i="8" s="1"/>
  <c r="N254" i="8" s="1"/>
  <c r="AE253" i="8"/>
  <c r="C253" i="8"/>
  <c r="D253" i="8" s="1"/>
  <c r="E253" i="8" s="1"/>
  <c r="F253" i="8" s="1"/>
  <c r="G253" i="8" s="1"/>
  <c r="H253" i="8" s="1"/>
  <c r="I253" i="8" s="1"/>
  <c r="J253" i="8" s="1"/>
  <c r="K253" i="8" s="1"/>
  <c r="L253" i="8" s="1"/>
  <c r="M253" i="8" s="1"/>
  <c r="N253" i="8" s="1"/>
  <c r="AE252" i="8"/>
  <c r="E252" i="8"/>
  <c r="F252" i="8" s="1"/>
  <c r="G252" i="8" s="1"/>
  <c r="H252" i="8" s="1"/>
  <c r="I252" i="8" s="1"/>
  <c r="J252" i="8" s="1"/>
  <c r="K252" i="8" s="1"/>
  <c r="L252" i="8" s="1"/>
  <c r="M252" i="8" s="1"/>
  <c r="N252" i="8" s="1"/>
  <c r="C252" i="8"/>
  <c r="D252" i="8" s="1"/>
  <c r="AE251" i="8"/>
  <c r="C251" i="8"/>
  <c r="D251" i="8" s="1"/>
  <c r="E251" i="8" s="1"/>
  <c r="F251" i="8" s="1"/>
  <c r="G251" i="8" s="1"/>
  <c r="H251" i="8" s="1"/>
  <c r="I251" i="8" s="1"/>
  <c r="J251" i="8" s="1"/>
  <c r="K251" i="8" s="1"/>
  <c r="L251" i="8" s="1"/>
  <c r="M251" i="8" s="1"/>
  <c r="N251" i="8" s="1"/>
  <c r="AE250" i="8"/>
  <c r="C250" i="8"/>
  <c r="D250" i="8" s="1"/>
  <c r="E250" i="8" s="1"/>
  <c r="F250" i="8" s="1"/>
  <c r="G250" i="8" s="1"/>
  <c r="H250" i="8" s="1"/>
  <c r="I250" i="8" s="1"/>
  <c r="J250" i="8" s="1"/>
  <c r="K250" i="8" s="1"/>
  <c r="L250" i="8" s="1"/>
  <c r="M250" i="8" s="1"/>
  <c r="N250" i="8" s="1"/>
  <c r="AE249" i="8"/>
  <c r="C249" i="8"/>
  <c r="D249" i="8" s="1"/>
  <c r="E249" i="8" s="1"/>
  <c r="F249" i="8" s="1"/>
  <c r="G249" i="8" s="1"/>
  <c r="H249" i="8" s="1"/>
  <c r="I249" i="8" s="1"/>
  <c r="J249" i="8" s="1"/>
  <c r="K249" i="8" s="1"/>
  <c r="L249" i="8" s="1"/>
  <c r="M249" i="8" s="1"/>
  <c r="N249" i="8" s="1"/>
  <c r="AE248" i="8"/>
  <c r="C248" i="8"/>
  <c r="D248" i="8" s="1"/>
  <c r="E248" i="8" s="1"/>
  <c r="F248" i="8" s="1"/>
  <c r="G248" i="8" s="1"/>
  <c r="H248" i="8" s="1"/>
  <c r="I248" i="8" s="1"/>
  <c r="J248" i="8" s="1"/>
  <c r="K248" i="8" s="1"/>
  <c r="L248" i="8" s="1"/>
  <c r="M248" i="8" s="1"/>
  <c r="N248" i="8" s="1"/>
  <c r="AE247" i="8"/>
  <c r="C247" i="8"/>
  <c r="D247" i="8" s="1"/>
  <c r="E247" i="8" s="1"/>
  <c r="F247" i="8" s="1"/>
  <c r="G247" i="8" s="1"/>
  <c r="H247" i="8" s="1"/>
  <c r="I247" i="8" s="1"/>
  <c r="J247" i="8" s="1"/>
  <c r="K247" i="8" s="1"/>
  <c r="L247" i="8" s="1"/>
  <c r="M247" i="8" s="1"/>
  <c r="N247" i="8" s="1"/>
  <c r="AE246" i="8"/>
  <c r="C246" i="8"/>
  <c r="AE245" i="8"/>
  <c r="C245" i="8"/>
  <c r="D245" i="8" s="1"/>
  <c r="AE271" i="9"/>
  <c r="C271" i="9"/>
  <c r="D271" i="9" s="1"/>
  <c r="E271" i="9" s="1"/>
  <c r="F271" i="9" s="1"/>
  <c r="G271" i="9" s="1"/>
  <c r="H271" i="9" s="1"/>
  <c r="I271" i="9" s="1"/>
  <c r="J271" i="9" s="1"/>
  <c r="K271" i="9" s="1"/>
  <c r="L271" i="9" s="1"/>
  <c r="M271" i="9" s="1"/>
  <c r="N271" i="9" s="1"/>
  <c r="AE270" i="9"/>
  <c r="C270" i="9"/>
  <c r="D270" i="9" s="1"/>
  <c r="E270" i="9" s="1"/>
  <c r="F270" i="9" s="1"/>
  <c r="G270" i="9" s="1"/>
  <c r="H270" i="9" s="1"/>
  <c r="I270" i="9" s="1"/>
  <c r="J270" i="9" s="1"/>
  <c r="K270" i="9" s="1"/>
  <c r="L270" i="9" s="1"/>
  <c r="M270" i="9" s="1"/>
  <c r="N270" i="9" s="1"/>
  <c r="AE269" i="9"/>
  <c r="C269" i="9"/>
  <c r="D269" i="9" s="1"/>
  <c r="E269" i="9" s="1"/>
  <c r="F269" i="9" s="1"/>
  <c r="G269" i="9" s="1"/>
  <c r="H269" i="9" s="1"/>
  <c r="I269" i="9" s="1"/>
  <c r="J269" i="9" s="1"/>
  <c r="K269" i="9" s="1"/>
  <c r="L269" i="9" s="1"/>
  <c r="M269" i="9" s="1"/>
  <c r="N269" i="9" s="1"/>
  <c r="AE268" i="9"/>
  <c r="C268" i="9"/>
  <c r="D268" i="9" s="1"/>
  <c r="E268" i="9" s="1"/>
  <c r="F268" i="9" s="1"/>
  <c r="G268" i="9" s="1"/>
  <c r="H268" i="9" s="1"/>
  <c r="I268" i="9" s="1"/>
  <c r="J268" i="9" s="1"/>
  <c r="K268" i="9" s="1"/>
  <c r="L268" i="9" s="1"/>
  <c r="M268" i="9" s="1"/>
  <c r="N268" i="9" s="1"/>
  <c r="AE267" i="9"/>
  <c r="C267" i="9"/>
  <c r="D267" i="9" s="1"/>
  <c r="E267" i="9" s="1"/>
  <c r="F267" i="9" s="1"/>
  <c r="G267" i="9" s="1"/>
  <c r="H267" i="9" s="1"/>
  <c r="I267" i="9" s="1"/>
  <c r="J267" i="9" s="1"/>
  <c r="K267" i="9" s="1"/>
  <c r="L267" i="9" s="1"/>
  <c r="M267" i="9" s="1"/>
  <c r="N267" i="9" s="1"/>
  <c r="AE266" i="9"/>
  <c r="C266" i="9"/>
  <c r="D266" i="9" s="1"/>
  <c r="E266" i="9" s="1"/>
  <c r="F266" i="9" s="1"/>
  <c r="G266" i="9" s="1"/>
  <c r="H266" i="9" s="1"/>
  <c r="I266" i="9" s="1"/>
  <c r="J266" i="9" s="1"/>
  <c r="K266" i="9" s="1"/>
  <c r="L266" i="9" s="1"/>
  <c r="M266" i="9" s="1"/>
  <c r="N266" i="9" s="1"/>
  <c r="AE265" i="9"/>
  <c r="C265" i="9"/>
  <c r="D265" i="9" s="1"/>
  <c r="E265" i="9" s="1"/>
  <c r="F265" i="9" s="1"/>
  <c r="G265" i="9" s="1"/>
  <c r="H265" i="9" s="1"/>
  <c r="I265" i="9" s="1"/>
  <c r="J265" i="9" s="1"/>
  <c r="K265" i="9" s="1"/>
  <c r="L265" i="9" s="1"/>
  <c r="M265" i="9" s="1"/>
  <c r="N265" i="9" s="1"/>
  <c r="AE264" i="9"/>
  <c r="C264" i="9"/>
  <c r="D264" i="9" s="1"/>
  <c r="E264" i="9" s="1"/>
  <c r="F264" i="9" s="1"/>
  <c r="G264" i="9" s="1"/>
  <c r="H264" i="9" s="1"/>
  <c r="I264" i="9" s="1"/>
  <c r="J264" i="9" s="1"/>
  <c r="K264" i="9" s="1"/>
  <c r="L264" i="9" s="1"/>
  <c r="M264" i="9" s="1"/>
  <c r="N264" i="9" s="1"/>
  <c r="AE263" i="9"/>
  <c r="C263" i="9"/>
  <c r="D263" i="9" s="1"/>
  <c r="E263" i="9" s="1"/>
  <c r="F263" i="9" s="1"/>
  <c r="G263" i="9" s="1"/>
  <c r="H263" i="9" s="1"/>
  <c r="I263" i="9" s="1"/>
  <c r="J263" i="9" s="1"/>
  <c r="K263" i="9" s="1"/>
  <c r="L263" i="9" s="1"/>
  <c r="M263" i="9" s="1"/>
  <c r="N263" i="9" s="1"/>
  <c r="AE262" i="9"/>
  <c r="C262" i="9"/>
  <c r="D262" i="9" s="1"/>
  <c r="E262" i="9" s="1"/>
  <c r="F262" i="9" s="1"/>
  <c r="G262" i="9" s="1"/>
  <c r="H262" i="9" s="1"/>
  <c r="I262" i="9" s="1"/>
  <c r="J262" i="9" s="1"/>
  <c r="K262" i="9" s="1"/>
  <c r="L262" i="9" s="1"/>
  <c r="M262" i="9" s="1"/>
  <c r="N262" i="9" s="1"/>
  <c r="AE261" i="9"/>
  <c r="D261" i="9"/>
  <c r="E261" i="9" s="1"/>
  <c r="F261" i="9" s="1"/>
  <c r="G261" i="9" s="1"/>
  <c r="H261" i="9" s="1"/>
  <c r="I261" i="9" s="1"/>
  <c r="J261" i="9" s="1"/>
  <c r="K261" i="9" s="1"/>
  <c r="L261" i="9" s="1"/>
  <c r="M261" i="9" s="1"/>
  <c r="N261" i="9" s="1"/>
  <c r="C261" i="9"/>
  <c r="AE260" i="9"/>
  <c r="C260" i="9"/>
  <c r="D260" i="9" s="1"/>
  <c r="E260" i="9" s="1"/>
  <c r="F260" i="9" s="1"/>
  <c r="G260" i="9" s="1"/>
  <c r="H260" i="9" s="1"/>
  <c r="I260" i="9" s="1"/>
  <c r="J260" i="9" s="1"/>
  <c r="K260" i="9" s="1"/>
  <c r="L260" i="9" s="1"/>
  <c r="M260" i="9" s="1"/>
  <c r="N260" i="9" s="1"/>
  <c r="AE259" i="9"/>
  <c r="C259" i="9"/>
  <c r="D259" i="9" s="1"/>
  <c r="E259" i="9" s="1"/>
  <c r="F259" i="9" s="1"/>
  <c r="G259" i="9" s="1"/>
  <c r="H259" i="9" s="1"/>
  <c r="I259" i="9" s="1"/>
  <c r="J259" i="9" s="1"/>
  <c r="K259" i="9" s="1"/>
  <c r="L259" i="9" s="1"/>
  <c r="M259" i="9" s="1"/>
  <c r="N259" i="9" s="1"/>
  <c r="AE258" i="9"/>
  <c r="C258" i="9"/>
  <c r="D258" i="9" s="1"/>
  <c r="E258" i="9" s="1"/>
  <c r="F258" i="9" s="1"/>
  <c r="G258" i="9" s="1"/>
  <c r="H258" i="9" s="1"/>
  <c r="I258" i="9" s="1"/>
  <c r="J258" i="9" s="1"/>
  <c r="K258" i="9" s="1"/>
  <c r="L258" i="9" s="1"/>
  <c r="M258" i="9" s="1"/>
  <c r="N258" i="9" s="1"/>
  <c r="AE257" i="9"/>
  <c r="C257" i="9"/>
  <c r="D257" i="9" s="1"/>
  <c r="E257" i="9" s="1"/>
  <c r="F257" i="9" s="1"/>
  <c r="G257" i="9" s="1"/>
  <c r="H257" i="9" s="1"/>
  <c r="I257" i="9" s="1"/>
  <c r="J257" i="9" s="1"/>
  <c r="K257" i="9" s="1"/>
  <c r="L257" i="9" s="1"/>
  <c r="M257" i="9" s="1"/>
  <c r="N257" i="9" s="1"/>
  <c r="AE256" i="9"/>
  <c r="C256" i="9"/>
  <c r="D256" i="9" s="1"/>
  <c r="E256" i="9" s="1"/>
  <c r="F256" i="9" s="1"/>
  <c r="G256" i="9" s="1"/>
  <c r="H256" i="9" s="1"/>
  <c r="I256" i="9" s="1"/>
  <c r="J256" i="9" s="1"/>
  <c r="K256" i="9" s="1"/>
  <c r="L256" i="9" s="1"/>
  <c r="M256" i="9" s="1"/>
  <c r="N256" i="9" s="1"/>
  <c r="AE255" i="9"/>
  <c r="C255" i="9"/>
  <c r="D255" i="9" s="1"/>
  <c r="E255" i="9" s="1"/>
  <c r="F255" i="9" s="1"/>
  <c r="G255" i="9" s="1"/>
  <c r="H255" i="9" s="1"/>
  <c r="I255" i="9" s="1"/>
  <c r="J255" i="9" s="1"/>
  <c r="K255" i="9" s="1"/>
  <c r="L255" i="9" s="1"/>
  <c r="M255" i="9" s="1"/>
  <c r="N255" i="9" s="1"/>
  <c r="AE254" i="9"/>
  <c r="C254" i="9"/>
  <c r="D254" i="9" s="1"/>
  <c r="E254" i="9" s="1"/>
  <c r="F254" i="9" s="1"/>
  <c r="G254" i="9" s="1"/>
  <c r="H254" i="9" s="1"/>
  <c r="I254" i="9" s="1"/>
  <c r="J254" i="9" s="1"/>
  <c r="K254" i="9" s="1"/>
  <c r="L254" i="9" s="1"/>
  <c r="M254" i="9" s="1"/>
  <c r="N254" i="9" s="1"/>
  <c r="AE253" i="9"/>
  <c r="C253" i="9"/>
  <c r="D253" i="9" s="1"/>
  <c r="E253" i="9" s="1"/>
  <c r="F253" i="9" s="1"/>
  <c r="G253" i="9" s="1"/>
  <c r="H253" i="9" s="1"/>
  <c r="I253" i="9" s="1"/>
  <c r="J253" i="9" s="1"/>
  <c r="K253" i="9" s="1"/>
  <c r="L253" i="9" s="1"/>
  <c r="M253" i="9" s="1"/>
  <c r="N253" i="9" s="1"/>
  <c r="AE252" i="9"/>
  <c r="C252" i="9"/>
  <c r="D252" i="9" s="1"/>
  <c r="E252" i="9" s="1"/>
  <c r="F252" i="9" s="1"/>
  <c r="G252" i="9" s="1"/>
  <c r="H252" i="9" s="1"/>
  <c r="I252" i="9" s="1"/>
  <c r="J252" i="9" s="1"/>
  <c r="K252" i="9" s="1"/>
  <c r="L252" i="9" s="1"/>
  <c r="M252" i="9" s="1"/>
  <c r="N252" i="9" s="1"/>
  <c r="AE251" i="9"/>
  <c r="C251" i="9"/>
  <c r="D251" i="9" s="1"/>
  <c r="E251" i="9" s="1"/>
  <c r="F251" i="9" s="1"/>
  <c r="G251" i="9" s="1"/>
  <c r="H251" i="9" s="1"/>
  <c r="I251" i="9" s="1"/>
  <c r="J251" i="9" s="1"/>
  <c r="K251" i="9" s="1"/>
  <c r="L251" i="9" s="1"/>
  <c r="M251" i="9" s="1"/>
  <c r="N251" i="9" s="1"/>
  <c r="AE250" i="9"/>
  <c r="C250" i="9"/>
  <c r="D250" i="9" s="1"/>
  <c r="E250" i="9" s="1"/>
  <c r="F250" i="9" s="1"/>
  <c r="G250" i="9" s="1"/>
  <c r="H250" i="9" s="1"/>
  <c r="I250" i="9" s="1"/>
  <c r="J250" i="9" s="1"/>
  <c r="K250" i="9" s="1"/>
  <c r="L250" i="9" s="1"/>
  <c r="M250" i="9" s="1"/>
  <c r="N250" i="9" s="1"/>
  <c r="AE249" i="9"/>
  <c r="C249" i="9"/>
  <c r="D249" i="9" s="1"/>
  <c r="E249" i="9" s="1"/>
  <c r="F249" i="9" s="1"/>
  <c r="G249" i="9" s="1"/>
  <c r="H249" i="9" s="1"/>
  <c r="I249" i="9" s="1"/>
  <c r="J249" i="9" s="1"/>
  <c r="K249" i="9" s="1"/>
  <c r="L249" i="9" s="1"/>
  <c r="M249" i="9" s="1"/>
  <c r="N249" i="9" s="1"/>
  <c r="AE248" i="9"/>
  <c r="C248" i="9"/>
  <c r="D248" i="9" s="1"/>
  <c r="E248" i="9" s="1"/>
  <c r="F248" i="9" s="1"/>
  <c r="G248" i="9" s="1"/>
  <c r="H248" i="9" s="1"/>
  <c r="I248" i="9" s="1"/>
  <c r="J248" i="9" s="1"/>
  <c r="K248" i="9" s="1"/>
  <c r="L248" i="9" s="1"/>
  <c r="M248" i="9" s="1"/>
  <c r="N248" i="9" s="1"/>
  <c r="AE247" i="9"/>
  <c r="C247" i="9"/>
  <c r="D247" i="9" s="1"/>
  <c r="E247" i="9" s="1"/>
  <c r="F247" i="9" s="1"/>
  <c r="G247" i="9" s="1"/>
  <c r="H247" i="9" s="1"/>
  <c r="I247" i="9" s="1"/>
  <c r="J247" i="9" s="1"/>
  <c r="K247" i="9" s="1"/>
  <c r="L247" i="9" s="1"/>
  <c r="M247" i="9" s="1"/>
  <c r="N247" i="9" s="1"/>
  <c r="AE246" i="9"/>
  <c r="C246" i="9"/>
  <c r="D246" i="9" s="1"/>
  <c r="E246" i="9" s="1"/>
  <c r="F246" i="9" s="1"/>
  <c r="G246" i="9" s="1"/>
  <c r="H246" i="9" s="1"/>
  <c r="I246" i="9" s="1"/>
  <c r="J246" i="9" s="1"/>
  <c r="K246" i="9" s="1"/>
  <c r="L246" i="9" s="1"/>
  <c r="M246" i="9" s="1"/>
  <c r="N246" i="9" s="1"/>
  <c r="AD272" i="9"/>
  <c r="AC272" i="9"/>
  <c r="AB272" i="9"/>
  <c r="AA272" i="9"/>
  <c r="Z272" i="9"/>
  <c r="Y272" i="9"/>
  <c r="X272" i="9"/>
  <c r="W272" i="9"/>
  <c r="V272" i="9"/>
  <c r="U272" i="9"/>
  <c r="T272" i="9"/>
  <c r="S272" i="9"/>
  <c r="C245" i="9"/>
  <c r="D245" i="9" s="1"/>
  <c r="O493" i="9"/>
  <c r="N364" i="9"/>
  <c r="M364" i="9"/>
  <c r="L364" i="9"/>
  <c r="K364" i="9"/>
  <c r="J364" i="9"/>
  <c r="I364" i="9"/>
  <c r="H364" i="9"/>
  <c r="G364" i="9"/>
  <c r="F364" i="9"/>
  <c r="E364" i="9"/>
  <c r="D364" i="9"/>
  <c r="C364" i="9"/>
  <c r="S363" i="9"/>
  <c r="O363" i="9"/>
  <c r="S362" i="9"/>
  <c r="O362" i="9"/>
  <c r="S361" i="9"/>
  <c r="T361" i="9" s="1"/>
  <c r="O361" i="9"/>
  <c r="S360" i="9"/>
  <c r="O360" i="9"/>
  <c r="S359" i="9"/>
  <c r="O359" i="9"/>
  <c r="S358" i="9"/>
  <c r="O358" i="9"/>
  <c r="S357" i="9"/>
  <c r="O357" i="9"/>
  <c r="S356" i="9"/>
  <c r="O356" i="9"/>
  <c r="S355" i="9"/>
  <c r="T355" i="9" s="1"/>
  <c r="O355" i="9"/>
  <c r="S354" i="9"/>
  <c r="O354" i="9"/>
  <c r="S353" i="9"/>
  <c r="O353" i="9"/>
  <c r="S352" i="9"/>
  <c r="O352" i="9"/>
  <c r="S351" i="9"/>
  <c r="O351" i="9"/>
  <c r="S350" i="9"/>
  <c r="O350" i="9"/>
  <c r="S349" i="9"/>
  <c r="O349" i="9"/>
  <c r="S348" i="9"/>
  <c r="O348" i="9"/>
  <c r="S347" i="9"/>
  <c r="T347" i="9" s="1"/>
  <c r="O347" i="9"/>
  <c r="S346" i="9"/>
  <c r="O346" i="9"/>
  <c r="S345" i="9"/>
  <c r="O345" i="9"/>
  <c r="S344" i="9"/>
  <c r="O344" i="9"/>
  <c r="S343" i="9"/>
  <c r="O343" i="9"/>
  <c r="S342" i="9"/>
  <c r="O342" i="9"/>
  <c r="S341" i="9"/>
  <c r="O341" i="9"/>
  <c r="S340" i="9"/>
  <c r="O340" i="9"/>
  <c r="S339" i="9"/>
  <c r="O339" i="9"/>
  <c r="S338" i="9"/>
  <c r="O338" i="9"/>
  <c r="S337" i="9"/>
  <c r="O337" i="9"/>
  <c r="S336" i="9"/>
  <c r="T336" i="9" s="1"/>
  <c r="O336" i="9"/>
  <c r="M333" i="9"/>
  <c r="L333" i="9"/>
  <c r="K333" i="9"/>
  <c r="J333" i="9"/>
  <c r="I333" i="9"/>
  <c r="H333" i="9"/>
  <c r="G333" i="9"/>
  <c r="F333" i="9"/>
  <c r="E333" i="9"/>
  <c r="D333" i="9"/>
  <c r="C333" i="9"/>
  <c r="S332" i="9"/>
  <c r="O332" i="9"/>
  <c r="S331" i="9"/>
  <c r="O331" i="9"/>
  <c r="S330" i="9"/>
  <c r="O330" i="9"/>
  <c r="S329" i="9"/>
  <c r="O329" i="9"/>
  <c r="S328" i="9"/>
  <c r="O328" i="9"/>
  <c r="S327" i="9"/>
  <c r="O327" i="9"/>
  <c r="S326" i="9"/>
  <c r="O326" i="9"/>
  <c r="S325" i="9"/>
  <c r="O325" i="9"/>
  <c r="S324" i="9"/>
  <c r="O324" i="9"/>
  <c r="S323" i="9"/>
  <c r="O323" i="9"/>
  <c r="S322" i="9"/>
  <c r="O322" i="9"/>
  <c r="S321" i="9"/>
  <c r="O321" i="9"/>
  <c r="S320" i="9"/>
  <c r="O320" i="9"/>
  <c r="S319" i="9"/>
  <c r="O319" i="9"/>
  <c r="S318" i="9"/>
  <c r="O318" i="9"/>
  <c r="S317" i="9"/>
  <c r="O317" i="9"/>
  <c r="S316" i="9"/>
  <c r="O316" i="9"/>
  <c r="S315" i="9"/>
  <c r="O315" i="9"/>
  <c r="S314" i="9"/>
  <c r="O314" i="9"/>
  <c r="S313" i="9"/>
  <c r="O313" i="9"/>
  <c r="S312" i="9"/>
  <c r="O312" i="9"/>
  <c r="S311" i="9"/>
  <c r="O311" i="9"/>
  <c r="S310" i="9"/>
  <c r="O310" i="9"/>
  <c r="S309" i="9"/>
  <c r="O309" i="9"/>
  <c r="S308" i="9"/>
  <c r="O308" i="9"/>
  <c r="S307" i="9"/>
  <c r="O307" i="9"/>
  <c r="S306" i="9"/>
  <c r="O306" i="9"/>
  <c r="S305" i="9"/>
  <c r="AD302" i="9"/>
  <c r="AC302" i="9"/>
  <c r="AB302" i="9"/>
  <c r="AA302" i="9"/>
  <c r="Z302" i="9"/>
  <c r="Y302" i="9"/>
  <c r="X302" i="9"/>
  <c r="W302" i="9"/>
  <c r="V302" i="9"/>
  <c r="U302" i="9"/>
  <c r="T302" i="9"/>
  <c r="S302" i="9"/>
  <c r="AE301" i="9"/>
  <c r="C301" i="9"/>
  <c r="D301" i="9" s="1"/>
  <c r="E301" i="9" s="1"/>
  <c r="F301" i="9" s="1"/>
  <c r="G301" i="9" s="1"/>
  <c r="H301" i="9" s="1"/>
  <c r="I301" i="9" s="1"/>
  <c r="J301" i="9" s="1"/>
  <c r="K301" i="9" s="1"/>
  <c r="L301" i="9" s="1"/>
  <c r="M301" i="9" s="1"/>
  <c r="N301" i="9" s="1"/>
  <c r="AE300" i="9"/>
  <c r="C300" i="9"/>
  <c r="D300" i="9" s="1"/>
  <c r="E300" i="9" s="1"/>
  <c r="F300" i="9" s="1"/>
  <c r="G300" i="9" s="1"/>
  <c r="H300" i="9" s="1"/>
  <c r="I300" i="9" s="1"/>
  <c r="J300" i="9" s="1"/>
  <c r="K300" i="9" s="1"/>
  <c r="L300" i="9" s="1"/>
  <c r="M300" i="9" s="1"/>
  <c r="N300" i="9" s="1"/>
  <c r="AE299" i="9"/>
  <c r="C299" i="9"/>
  <c r="D299" i="9" s="1"/>
  <c r="E299" i="9" s="1"/>
  <c r="F299" i="9" s="1"/>
  <c r="G299" i="9" s="1"/>
  <c r="H299" i="9" s="1"/>
  <c r="I299" i="9" s="1"/>
  <c r="J299" i="9" s="1"/>
  <c r="K299" i="9" s="1"/>
  <c r="L299" i="9" s="1"/>
  <c r="M299" i="9" s="1"/>
  <c r="N299" i="9" s="1"/>
  <c r="AE298" i="9"/>
  <c r="C298" i="9"/>
  <c r="D298" i="9" s="1"/>
  <c r="E298" i="9" s="1"/>
  <c r="F298" i="9" s="1"/>
  <c r="G298" i="9" s="1"/>
  <c r="H298" i="9" s="1"/>
  <c r="I298" i="9" s="1"/>
  <c r="J298" i="9" s="1"/>
  <c r="K298" i="9" s="1"/>
  <c r="L298" i="9" s="1"/>
  <c r="M298" i="9" s="1"/>
  <c r="N298" i="9" s="1"/>
  <c r="AE297" i="9"/>
  <c r="C297" i="9"/>
  <c r="D297" i="9" s="1"/>
  <c r="E297" i="9" s="1"/>
  <c r="F297" i="9" s="1"/>
  <c r="G297" i="9" s="1"/>
  <c r="H297" i="9" s="1"/>
  <c r="I297" i="9" s="1"/>
  <c r="J297" i="9" s="1"/>
  <c r="K297" i="9" s="1"/>
  <c r="L297" i="9" s="1"/>
  <c r="M297" i="9" s="1"/>
  <c r="N297" i="9" s="1"/>
  <c r="AE296" i="9"/>
  <c r="C296" i="9"/>
  <c r="D296" i="9" s="1"/>
  <c r="E296" i="9" s="1"/>
  <c r="F296" i="9" s="1"/>
  <c r="G296" i="9" s="1"/>
  <c r="H296" i="9" s="1"/>
  <c r="I296" i="9" s="1"/>
  <c r="J296" i="9" s="1"/>
  <c r="K296" i="9" s="1"/>
  <c r="L296" i="9" s="1"/>
  <c r="M296" i="9" s="1"/>
  <c r="N296" i="9" s="1"/>
  <c r="AE295" i="9"/>
  <c r="C295" i="9"/>
  <c r="D295" i="9" s="1"/>
  <c r="E295" i="9" s="1"/>
  <c r="F295" i="9" s="1"/>
  <c r="G295" i="9" s="1"/>
  <c r="H295" i="9" s="1"/>
  <c r="I295" i="9" s="1"/>
  <c r="J295" i="9" s="1"/>
  <c r="K295" i="9" s="1"/>
  <c r="L295" i="9" s="1"/>
  <c r="M295" i="9" s="1"/>
  <c r="N295" i="9" s="1"/>
  <c r="AE294" i="9"/>
  <c r="C294" i="9"/>
  <c r="D294" i="9" s="1"/>
  <c r="E294" i="9" s="1"/>
  <c r="F294" i="9" s="1"/>
  <c r="G294" i="9" s="1"/>
  <c r="H294" i="9" s="1"/>
  <c r="I294" i="9" s="1"/>
  <c r="J294" i="9" s="1"/>
  <c r="K294" i="9" s="1"/>
  <c r="L294" i="9" s="1"/>
  <c r="M294" i="9" s="1"/>
  <c r="N294" i="9" s="1"/>
  <c r="AE293" i="9"/>
  <c r="C293" i="9"/>
  <c r="D293" i="9" s="1"/>
  <c r="E293" i="9" s="1"/>
  <c r="F293" i="9" s="1"/>
  <c r="G293" i="9" s="1"/>
  <c r="H293" i="9" s="1"/>
  <c r="I293" i="9" s="1"/>
  <c r="J293" i="9" s="1"/>
  <c r="K293" i="9" s="1"/>
  <c r="L293" i="9" s="1"/>
  <c r="M293" i="9" s="1"/>
  <c r="N293" i="9" s="1"/>
  <c r="AE292" i="9"/>
  <c r="C292" i="9"/>
  <c r="D292" i="9" s="1"/>
  <c r="E292" i="9" s="1"/>
  <c r="F292" i="9" s="1"/>
  <c r="G292" i="9" s="1"/>
  <c r="H292" i="9" s="1"/>
  <c r="I292" i="9" s="1"/>
  <c r="J292" i="9" s="1"/>
  <c r="K292" i="9" s="1"/>
  <c r="L292" i="9" s="1"/>
  <c r="M292" i="9" s="1"/>
  <c r="N292" i="9" s="1"/>
  <c r="AE291" i="9"/>
  <c r="C291" i="9"/>
  <c r="D291" i="9" s="1"/>
  <c r="E291" i="9" s="1"/>
  <c r="F291" i="9" s="1"/>
  <c r="G291" i="9" s="1"/>
  <c r="H291" i="9" s="1"/>
  <c r="I291" i="9" s="1"/>
  <c r="J291" i="9" s="1"/>
  <c r="K291" i="9" s="1"/>
  <c r="L291" i="9" s="1"/>
  <c r="M291" i="9" s="1"/>
  <c r="N291" i="9" s="1"/>
  <c r="AE290" i="9"/>
  <c r="C290" i="9"/>
  <c r="D290" i="9" s="1"/>
  <c r="E290" i="9" s="1"/>
  <c r="F290" i="9" s="1"/>
  <c r="G290" i="9" s="1"/>
  <c r="H290" i="9" s="1"/>
  <c r="I290" i="9" s="1"/>
  <c r="J290" i="9" s="1"/>
  <c r="K290" i="9" s="1"/>
  <c r="L290" i="9" s="1"/>
  <c r="M290" i="9" s="1"/>
  <c r="N290" i="9" s="1"/>
  <c r="AE289" i="9"/>
  <c r="C289" i="9"/>
  <c r="D289" i="9" s="1"/>
  <c r="E289" i="9" s="1"/>
  <c r="F289" i="9" s="1"/>
  <c r="G289" i="9" s="1"/>
  <c r="H289" i="9" s="1"/>
  <c r="I289" i="9" s="1"/>
  <c r="J289" i="9" s="1"/>
  <c r="K289" i="9" s="1"/>
  <c r="L289" i="9" s="1"/>
  <c r="M289" i="9" s="1"/>
  <c r="N289" i="9" s="1"/>
  <c r="AE288" i="9"/>
  <c r="C288" i="9"/>
  <c r="D288" i="9" s="1"/>
  <c r="E288" i="9" s="1"/>
  <c r="F288" i="9" s="1"/>
  <c r="G288" i="9" s="1"/>
  <c r="H288" i="9" s="1"/>
  <c r="I288" i="9" s="1"/>
  <c r="J288" i="9" s="1"/>
  <c r="K288" i="9" s="1"/>
  <c r="L288" i="9" s="1"/>
  <c r="M288" i="9" s="1"/>
  <c r="N288" i="9" s="1"/>
  <c r="AE287" i="9"/>
  <c r="C287" i="9"/>
  <c r="D287" i="9" s="1"/>
  <c r="E287" i="9" s="1"/>
  <c r="F287" i="9" s="1"/>
  <c r="G287" i="9" s="1"/>
  <c r="H287" i="9" s="1"/>
  <c r="I287" i="9" s="1"/>
  <c r="J287" i="9" s="1"/>
  <c r="K287" i="9" s="1"/>
  <c r="L287" i="9" s="1"/>
  <c r="M287" i="9" s="1"/>
  <c r="N287" i="9" s="1"/>
  <c r="AE286" i="9"/>
  <c r="C286" i="9"/>
  <c r="D286" i="9" s="1"/>
  <c r="E286" i="9" s="1"/>
  <c r="F286" i="9" s="1"/>
  <c r="G286" i="9" s="1"/>
  <c r="H286" i="9" s="1"/>
  <c r="I286" i="9" s="1"/>
  <c r="J286" i="9" s="1"/>
  <c r="K286" i="9" s="1"/>
  <c r="L286" i="9" s="1"/>
  <c r="M286" i="9" s="1"/>
  <c r="N286" i="9" s="1"/>
  <c r="AE285" i="9"/>
  <c r="D285" i="9"/>
  <c r="E285" i="9" s="1"/>
  <c r="F285" i="9" s="1"/>
  <c r="G285" i="9" s="1"/>
  <c r="H285" i="9" s="1"/>
  <c r="I285" i="9" s="1"/>
  <c r="J285" i="9" s="1"/>
  <c r="K285" i="9" s="1"/>
  <c r="L285" i="9" s="1"/>
  <c r="M285" i="9" s="1"/>
  <c r="N285" i="9" s="1"/>
  <c r="C285" i="9"/>
  <c r="AE284" i="9"/>
  <c r="C284" i="9"/>
  <c r="D284" i="9" s="1"/>
  <c r="E284" i="9" s="1"/>
  <c r="F284" i="9" s="1"/>
  <c r="G284" i="9" s="1"/>
  <c r="H284" i="9" s="1"/>
  <c r="I284" i="9" s="1"/>
  <c r="J284" i="9" s="1"/>
  <c r="K284" i="9" s="1"/>
  <c r="L284" i="9" s="1"/>
  <c r="M284" i="9" s="1"/>
  <c r="N284" i="9" s="1"/>
  <c r="AE283" i="9"/>
  <c r="C283" i="9"/>
  <c r="D283" i="9" s="1"/>
  <c r="E283" i="9" s="1"/>
  <c r="F283" i="9" s="1"/>
  <c r="G283" i="9" s="1"/>
  <c r="H283" i="9" s="1"/>
  <c r="I283" i="9" s="1"/>
  <c r="J283" i="9" s="1"/>
  <c r="K283" i="9" s="1"/>
  <c r="L283" i="9" s="1"/>
  <c r="M283" i="9" s="1"/>
  <c r="N283" i="9" s="1"/>
  <c r="AE282" i="9"/>
  <c r="C282" i="9"/>
  <c r="D282" i="9" s="1"/>
  <c r="E282" i="9" s="1"/>
  <c r="F282" i="9" s="1"/>
  <c r="G282" i="9" s="1"/>
  <c r="H282" i="9" s="1"/>
  <c r="I282" i="9" s="1"/>
  <c r="J282" i="9" s="1"/>
  <c r="K282" i="9" s="1"/>
  <c r="L282" i="9" s="1"/>
  <c r="M282" i="9" s="1"/>
  <c r="N282" i="9" s="1"/>
  <c r="AE281" i="9"/>
  <c r="C281" i="9"/>
  <c r="D281" i="9" s="1"/>
  <c r="E281" i="9" s="1"/>
  <c r="F281" i="9" s="1"/>
  <c r="G281" i="9" s="1"/>
  <c r="H281" i="9" s="1"/>
  <c r="I281" i="9" s="1"/>
  <c r="J281" i="9" s="1"/>
  <c r="K281" i="9" s="1"/>
  <c r="L281" i="9" s="1"/>
  <c r="M281" i="9" s="1"/>
  <c r="N281" i="9" s="1"/>
  <c r="AE280" i="9"/>
  <c r="C280" i="9"/>
  <c r="D280" i="9" s="1"/>
  <c r="E280" i="9" s="1"/>
  <c r="F280" i="9" s="1"/>
  <c r="G280" i="9" s="1"/>
  <c r="H280" i="9" s="1"/>
  <c r="I280" i="9" s="1"/>
  <c r="J280" i="9" s="1"/>
  <c r="K280" i="9" s="1"/>
  <c r="L280" i="9" s="1"/>
  <c r="M280" i="9" s="1"/>
  <c r="N280" i="9" s="1"/>
  <c r="AE279" i="9"/>
  <c r="C279" i="9"/>
  <c r="D279" i="9" s="1"/>
  <c r="E279" i="9" s="1"/>
  <c r="F279" i="9" s="1"/>
  <c r="G279" i="9" s="1"/>
  <c r="H279" i="9" s="1"/>
  <c r="I279" i="9" s="1"/>
  <c r="J279" i="9" s="1"/>
  <c r="K279" i="9" s="1"/>
  <c r="L279" i="9" s="1"/>
  <c r="M279" i="9" s="1"/>
  <c r="N279" i="9" s="1"/>
  <c r="AE278" i="9"/>
  <c r="C278" i="9"/>
  <c r="D278" i="9" s="1"/>
  <c r="E278" i="9" s="1"/>
  <c r="F278" i="9" s="1"/>
  <c r="G278" i="9" s="1"/>
  <c r="H278" i="9" s="1"/>
  <c r="I278" i="9" s="1"/>
  <c r="J278" i="9" s="1"/>
  <c r="K278" i="9" s="1"/>
  <c r="L278" i="9" s="1"/>
  <c r="M278" i="9" s="1"/>
  <c r="N278" i="9" s="1"/>
  <c r="AE277" i="9"/>
  <c r="C277" i="9"/>
  <c r="D277" i="9" s="1"/>
  <c r="E277" i="9" s="1"/>
  <c r="F277" i="9" s="1"/>
  <c r="G277" i="9" s="1"/>
  <c r="H277" i="9" s="1"/>
  <c r="I277" i="9" s="1"/>
  <c r="J277" i="9" s="1"/>
  <c r="K277" i="9" s="1"/>
  <c r="L277" i="9" s="1"/>
  <c r="M277" i="9" s="1"/>
  <c r="N277" i="9" s="1"/>
  <c r="AE276" i="9"/>
  <c r="C276" i="9"/>
  <c r="D276" i="9" s="1"/>
  <c r="E276" i="9" s="1"/>
  <c r="F276" i="9" s="1"/>
  <c r="G276" i="9" s="1"/>
  <c r="H276" i="9" s="1"/>
  <c r="I276" i="9" s="1"/>
  <c r="J276" i="9" s="1"/>
  <c r="K276" i="9" s="1"/>
  <c r="L276" i="9" s="1"/>
  <c r="M276" i="9" s="1"/>
  <c r="N276" i="9" s="1"/>
  <c r="AE275" i="9"/>
  <c r="C275" i="9"/>
  <c r="C275" i="12"/>
  <c r="O493" i="12"/>
  <c r="N520" i="12"/>
  <c r="M520" i="12"/>
  <c r="L520" i="12"/>
  <c r="K520" i="12"/>
  <c r="J520" i="12"/>
  <c r="I520" i="12"/>
  <c r="H520" i="12"/>
  <c r="G520" i="12"/>
  <c r="F520" i="12"/>
  <c r="E520" i="12"/>
  <c r="D520" i="12"/>
  <c r="C520" i="12"/>
  <c r="N519" i="12"/>
  <c r="M519" i="12"/>
  <c r="L519" i="12"/>
  <c r="K519" i="12"/>
  <c r="J519" i="12"/>
  <c r="I519" i="12"/>
  <c r="H519" i="12"/>
  <c r="G519" i="12"/>
  <c r="F519" i="12"/>
  <c r="E519" i="12"/>
  <c r="D519" i="12"/>
  <c r="S361" i="12"/>
  <c r="N518" i="12"/>
  <c r="M518" i="12"/>
  <c r="L518" i="12"/>
  <c r="K518" i="12"/>
  <c r="J518" i="12"/>
  <c r="I518" i="12"/>
  <c r="H518" i="12"/>
  <c r="G518" i="12"/>
  <c r="F518" i="12"/>
  <c r="E518" i="12"/>
  <c r="D518" i="12"/>
  <c r="C518" i="12"/>
  <c r="S360" i="12"/>
  <c r="N517" i="12"/>
  <c r="M517" i="12"/>
  <c r="L517" i="12"/>
  <c r="K517" i="12"/>
  <c r="J517" i="12"/>
  <c r="I517" i="12"/>
  <c r="H517" i="12"/>
  <c r="G517" i="12"/>
  <c r="F517" i="12"/>
  <c r="E517" i="12"/>
  <c r="D517" i="12"/>
  <c r="C517" i="12"/>
  <c r="N516" i="12"/>
  <c r="M516" i="12"/>
  <c r="L516" i="12"/>
  <c r="K516" i="12"/>
  <c r="J516" i="12"/>
  <c r="I516" i="12"/>
  <c r="H516" i="12"/>
  <c r="G516" i="12"/>
  <c r="F516" i="12"/>
  <c r="E516" i="12"/>
  <c r="D516" i="12"/>
  <c r="N515" i="12"/>
  <c r="M515" i="12"/>
  <c r="L515" i="12"/>
  <c r="K515" i="12"/>
  <c r="J515" i="12"/>
  <c r="I515" i="12"/>
  <c r="H515" i="12"/>
  <c r="G515" i="12"/>
  <c r="F515" i="12"/>
  <c r="E515" i="12"/>
  <c r="D515" i="12"/>
  <c r="C515" i="12"/>
  <c r="N514" i="12"/>
  <c r="M514" i="12"/>
  <c r="L514" i="12"/>
  <c r="K514" i="12"/>
  <c r="J514" i="12"/>
  <c r="I514" i="12"/>
  <c r="H514" i="12"/>
  <c r="G514" i="12"/>
  <c r="F514" i="12"/>
  <c r="E514" i="12"/>
  <c r="D514" i="12"/>
  <c r="C514" i="12"/>
  <c r="N513" i="12"/>
  <c r="M513" i="12"/>
  <c r="L513" i="12"/>
  <c r="K513" i="12"/>
  <c r="J513" i="12"/>
  <c r="I513" i="12"/>
  <c r="H513" i="12"/>
  <c r="G513" i="12"/>
  <c r="F513" i="12"/>
  <c r="E513" i="12"/>
  <c r="D513" i="12"/>
  <c r="C513" i="12"/>
  <c r="S355" i="12"/>
  <c r="N512" i="12"/>
  <c r="M512" i="12"/>
  <c r="L512" i="12"/>
  <c r="K512" i="12"/>
  <c r="J512" i="12"/>
  <c r="I512" i="12"/>
  <c r="H512" i="12"/>
  <c r="G512" i="12"/>
  <c r="F512" i="12"/>
  <c r="E512" i="12"/>
  <c r="D512" i="12"/>
  <c r="C512" i="12"/>
  <c r="N511" i="12"/>
  <c r="M511" i="12"/>
  <c r="L511" i="12"/>
  <c r="K511" i="12"/>
  <c r="J511" i="12"/>
  <c r="I511" i="12"/>
  <c r="H511" i="12"/>
  <c r="G511" i="12"/>
  <c r="F511" i="12"/>
  <c r="E511" i="12"/>
  <c r="D511" i="12"/>
  <c r="C511" i="12"/>
  <c r="N510" i="12"/>
  <c r="M510" i="12"/>
  <c r="L510" i="12"/>
  <c r="K510" i="12"/>
  <c r="J510" i="12"/>
  <c r="I510" i="12"/>
  <c r="H510" i="12"/>
  <c r="G510" i="12"/>
  <c r="F510" i="12"/>
  <c r="E510" i="12"/>
  <c r="D510" i="12"/>
  <c r="C510" i="12"/>
  <c r="N509" i="12"/>
  <c r="M509" i="12"/>
  <c r="L509" i="12"/>
  <c r="K509" i="12"/>
  <c r="J509" i="12"/>
  <c r="I509" i="12"/>
  <c r="H509" i="12"/>
  <c r="G509" i="12"/>
  <c r="F509" i="12"/>
  <c r="E509" i="12"/>
  <c r="D509" i="12"/>
  <c r="C509" i="12"/>
  <c r="S351" i="12"/>
  <c r="N508" i="12"/>
  <c r="M508" i="12"/>
  <c r="L508" i="12"/>
  <c r="K508" i="12"/>
  <c r="J508" i="12"/>
  <c r="I508" i="12"/>
  <c r="H508" i="12"/>
  <c r="G508" i="12"/>
  <c r="F508" i="12"/>
  <c r="E508" i="12"/>
  <c r="D508" i="12"/>
  <c r="C508" i="12"/>
  <c r="N507" i="12"/>
  <c r="M507" i="12"/>
  <c r="L507" i="12"/>
  <c r="K507" i="12"/>
  <c r="J507" i="12"/>
  <c r="I507" i="12"/>
  <c r="H507" i="12"/>
  <c r="G507" i="12"/>
  <c r="F507" i="12"/>
  <c r="E507" i="12"/>
  <c r="D507" i="12"/>
  <c r="C507" i="12"/>
  <c r="N506" i="12"/>
  <c r="M506" i="12"/>
  <c r="L506" i="12"/>
  <c r="K506" i="12"/>
  <c r="J506" i="12"/>
  <c r="I506" i="12"/>
  <c r="H506" i="12"/>
  <c r="G506" i="12"/>
  <c r="F506" i="12"/>
  <c r="E506" i="12"/>
  <c r="D506" i="12"/>
  <c r="C506" i="12"/>
  <c r="N505" i="12"/>
  <c r="M505" i="12"/>
  <c r="L505" i="12"/>
  <c r="K505" i="12"/>
  <c r="J505" i="12"/>
  <c r="I505" i="12"/>
  <c r="H505" i="12"/>
  <c r="G505" i="12"/>
  <c r="F505" i="12"/>
  <c r="E505" i="12"/>
  <c r="D505" i="12"/>
  <c r="C505" i="12"/>
  <c r="S347" i="12"/>
  <c r="N504" i="12"/>
  <c r="M504" i="12"/>
  <c r="L504" i="12"/>
  <c r="K504" i="12"/>
  <c r="J504" i="12"/>
  <c r="I504" i="12"/>
  <c r="H504" i="12"/>
  <c r="G504" i="12"/>
  <c r="F504" i="12"/>
  <c r="E504" i="12"/>
  <c r="D504" i="12"/>
  <c r="C504" i="12"/>
  <c r="N503" i="12"/>
  <c r="M503" i="12"/>
  <c r="L503" i="12"/>
  <c r="K503" i="12"/>
  <c r="J503" i="12"/>
  <c r="I503" i="12"/>
  <c r="H503" i="12"/>
  <c r="G503" i="12"/>
  <c r="F503" i="12"/>
  <c r="E503" i="12"/>
  <c r="D503" i="12"/>
  <c r="C503" i="12"/>
  <c r="N502" i="12"/>
  <c r="M502" i="12"/>
  <c r="L502" i="12"/>
  <c r="K502" i="12"/>
  <c r="J502" i="12"/>
  <c r="I502" i="12"/>
  <c r="H502" i="12"/>
  <c r="G502" i="12"/>
  <c r="F502" i="12"/>
  <c r="E502" i="12"/>
  <c r="D502" i="12"/>
  <c r="C502" i="12"/>
  <c r="N501" i="12"/>
  <c r="M501" i="12"/>
  <c r="L501" i="12"/>
  <c r="K501" i="12"/>
  <c r="J501" i="12"/>
  <c r="I501" i="12"/>
  <c r="H501" i="12"/>
  <c r="G501" i="12"/>
  <c r="F501" i="12"/>
  <c r="E501" i="12"/>
  <c r="D501" i="12"/>
  <c r="C501" i="12"/>
  <c r="S343" i="12"/>
  <c r="N500" i="12"/>
  <c r="M500" i="12"/>
  <c r="L500" i="12"/>
  <c r="K500" i="12"/>
  <c r="J500" i="12"/>
  <c r="I500" i="12"/>
  <c r="H500" i="12"/>
  <c r="G500" i="12"/>
  <c r="F500" i="12"/>
  <c r="E500" i="12"/>
  <c r="D500" i="12"/>
  <c r="C500" i="12"/>
  <c r="N499" i="12"/>
  <c r="M499" i="12"/>
  <c r="L499" i="12"/>
  <c r="K499" i="12"/>
  <c r="J499" i="12"/>
  <c r="I499" i="12"/>
  <c r="H499" i="12"/>
  <c r="G499" i="12"/>
  <c r="F499" i="12"/>
  <c r="E499" i="12"/>
  <c r="D499" i="12"/>
  <c r="C499" i="12"/>
  <c r="N498" i="12"/>
  <c r="M498" i="12"/>
  <c r="L498" i="12"/>
  <c r="K498" i="12"/>
  <c r="J498" i="12"/>
  <c r="I498" i="12"/>
  <c r="H498" i="12"/>
  <c r="G498" i="12"/>
  <c r="F498" i="12"/>
  <c r="E498" i="12"/>
  <c r="D498" i="12"/>
  <c r="C498" i="12"/>
  <c r="N497" i="12"/>
  <c r="M497" i="12"/>
  <c r="L497" i="12"/>
  <c r="K497" i="12"/>
  <c r="J497" i="12"/>
  <c r="I497" i="12"/>
  <c r="H497" i="12"/>
  <c r="G497" i="12"/>
  <c r="F497" i="12"/>
  <c r="E497" i="12"/>
  <c r="D497" i="12"/>
  <c r="C497" i="12"/>
  <c r="S339" i="12"/>
  <c r="N496" i="12"/>
  <c r="M496" i="12"/>
  <c r="L496" i="12"/>
  <c r="K496" i="12"/>
  <c r="J496" i="12"/>
  <c r="I496" i="12"/>
  <c r="H496" i="12"/>
  <c r="G496" i="12"/>
  <c r="F496" i="12"/>
  <c r="E496" i="12"/>
  <c r="D496" i="12"/>
  <c r="C496" i="12"/>
  <c r="N495" i="12"/>
  <c r="M495" i="12"/>
  <c r="L495" i="12"/>
  <c r="K495" i="12"/>
  <c r="J495" i="12"/>
  <c r="I495" i="12"/>
  <c r="H495" i="12"/>
  <c r="G495" i="12"/>
  <c r="F495" i="12"/>
  <c r="E495" i="12"/>
  <c r="D495" i="12"/>
  <c r="C495" i="12"/>
  <c r="N494" i="12"/>
  <c r="M494" i="12"/>
  <c r="L494" i="12"/>
  <c r="K494" i="12"/>
  <c r="J494" i="12"/>
  <c r="I494" i="12"/>
  <c r="H494" i="12"/>
  <c r="G494" i="12"/>
  <c r="F494" i="12"/>
  <c r="E494" i="12"/>
  <c r="D494" i="12"/>
  <c r="C494" i="12"/>
  <c r="N364" i="12"/>
  <c r="K364" i="12"/>
  <c r="I364" i="12"/>
  <c r="G364" i="12"/>
  <c r="S336" i="12"/>
  <c r="N489" i="12"/>
  <c r="M489" i="12"/>
  <c r="L489" i="12"/>
  <c r="K489" i="12"/>
  <c r="J489" i="12"/>
  <c r="I489" i="12"/>
  <c r="H489" i="12"/>
  <c r="G489" i="12"/>
  <c r="F489" i="12"/>
  <c r="E489" i="12"/>
  <c r="D489" i="12"/>
  <c r="C489" i="12"/>
  <c r="N488" i="12"/>
  <c r="M488" i="12"/>
  <c r="L488" i="12"/>
  <c r="K488" i="12"/>
  <c r="J488" i="12"/>
  <c r="I488" i="12"/>
  <c r="H488" i="12"/>
  <c r="G488" i="12"/>
  <c r="F488" i="12"/>
  <c r="E488" i="12"/>
  <c r="D488" i="12"/>
  <c r="C488" i="12"/>
  <c r="N487" i="12"/>
  <c r="M487" i="12"/>
  <c r="L487" i="12"/>
  <c r="K487" i="12"/>
  <c r="J487" i="12"/>
  <c r="I487" i="12"/>
  <c r="H487" i="12"/>
  <c r="G487" i="12"/>
  <c r="F487" i="12"/>
  <c r="E487" i="12"/>
  <c r="D487" i="12"/>
  <c r="C487" i="12"/>
  <c r="S329" i="12"/>
  <c r="N486" i="12"/>
  <c r="M486" i="12"/>
  <c r="L486" i="12"/>
  <c r="K486" i="12"/>
  <c r="J486" i="12"/>
  <c r="I486" i="12"/>
  <c r="H486" i="12"/>
  <c r="G486" i="12"/>
  <c r="F486" i="12"/>
  <c r="E486" i="12"/>
  <c r="D486" i="12"/>
  <c r="C486" i="12"/>
  <c r="N485" i="12"/>
  <c r="M485" i="12"/>
  <c r="L485" i="12"/>
  <c r="K485" i="12"/>
  <c r="J485" i="12"/>
  <c r="I485" i="12"/>
  <c r="H485" i="12"/>
  <c r="G485" i="12"/>
  <c r="F485" i="12"/>
  <c r="E485" i="12"/>
  <c r="D485" i="12"/>
  <c r="C485" i="12"/>
  <c r="N484" i="12"/>
  <c r="M484" i="12"/>
  <c r="L484" i="12"/>
  <c r="K484" i="12"/>
  <c r="J484" i="12"/>
  <c r="I484" i="12"/>
  <c r="H484" i="12"/>
  <c r="G484" i="12"/>
  <c r="F484" i="12"/>
  <c r="E484" i="12"/>
  <c r="D484" i="12"/>
  <c r="C484" i="12"/>
  <c r="N483" i="12"/>
  <c r="M483" i="12"/>
  <c r="L483" i="12"/>
  <c r="K483" i="12"/>
  <c r="J483" i="12"/>
  <c r="I483" i="12"/>
  <c r="H483" i="12"/>
  <c r="G483" i="12"/>
  <c r="F483" i="12"/>
  <c r="E483" i="12"/>
  <c r="D483" i="12"/>
  <c r="C483" i="12"/>
  <c r="S325" i="12"/>
  <c r="N482" i="12"/>
  <c r="M482" i="12"/>
  <c r="L482" i="12"/>
  <c r="K482" i="12"/>
  <c r="J482" i="12"/>
  <c r="I482" i="12"/>
  <c r="H482" i="12"/>
  <c r="G482" i="12"/>
  <c r="F482" i="12"/>
  <c r="E482" i="12"/>
  <c r="D482" i="12"/>
  <c r="C482" i="12"/>
  <c r="N481" i="12"/>
  <c r="M481" i="12"/>
  <c r="L481" i="12"/>
  <c r="K481" i="12"/>
  <c r="J481" i="12"/>
  <c r="I481" i="12"/>
  <c r="H481" i="12"/>
  <c r="G481" i="12"/>
  <c r="F481" i="12"/>
  <c r="E481" i="12"/>
  <c r="D481" i="12"/>
  <c r="C481" i="12"/>
  <c r="N480" i="12"/>
  <c r="M480" i="12"/>
  <c r="L480" i="12"/>
  <c r="K480" i="12"/>
  <c r="J480" i="12"/>
  <c r="I480" i="12"/>
  <c r="H480" i="12"/>
  <c r="G480" i="12"/>
  <c r="F480" i="12"/>
  <c r="E480" i="12"/>
  <c r="D480" i="12"/>
  <c r="C480" i="12"/>
  <c r="N479" i="12"/>
  <c r="M479" i="12"/>
  <c r="L479" i="12"/>
  <c r="K479" i="12"/>
  <c r="J479" i="12"/>
  <c r="I479" i="12"/>
  <c r="H479" i="12"/>
  <c r="G479" i="12"/>
  <c r="F479" i="12"/>
  <c r="E479" i="12"/>
  <c r="D479" i="12"/>
  <c r="C479" i="12"/>
  <c r="S321" i="12"/>
  <c r="N478" i="12"/>
  <c r="M478" i="12"/>
  <c r="L478" i="12"/>
  <c r="K478" i="12"/>
  <c r="J478" i="12"/>
  <c r="I478" i="12"/>
  <c r="H478" i="12"/>
  <c r="G478" i="12"/>
  <c r="F478" i="12"/>
  <c r="E478" i="12"/>
  <c r="D478" i="12"/>
  <c r="C478" i="12"/>
  <c r="S320" i="12"/>
  <c r="N477" i="12"/>
  <c r="M477" i="12"/>
  <c r="L477" i="12"/>
  <c r="K477" i="12"/>
  <c r="J477" i="12"/>
  <c r="I477" i="12"/>
  <c r="H477" i="12"/>
  <c r="G477" i="12"/>
  <c r="F477" i="12"/>
  <c r="E477" i="12"/>
  <c r="D477" i="12"/>
  <c r="C477" i="12"/>
  <c r="N476" i="12"/>
  <c r="M476" i="12"/>
  <c r="L476" i="12"/>
  <c r="K476" i="12"/>
  <c r="J476" i="12"/>
  <c r="I476" i="12"/>
  <c r="H476" i="12"/>
  <c r="G476" i="12"/>
  <c r="F476" i="12"/>
  <c r="E476" i="12"/>
  <c r="D476" i="12"/>
  <c r="C476" i="12"/>
  <c r="N475" i="12"/>
  <c r="M475" i="12"/>
  <c r="L475" i="12"/>
  <c r="K475" i="12"/>
  <c r="J475" i="12"/>
  <c r="I475" i="12"/>
  <c r="H475" i="12"/>
  <c r="G475" i="12"/>
  <c r="F475" i="12"/>
  <c r="E475" i="12"/>
  <c r="D475" i="12"/>
  <c r="C475" i="12"/>
  <c r="S317" i="12"/>
  <c r="N474" i="12"/>
  <c r="M474" i="12"/>
  <c r="L474" i="12"/>
  <c r="K474" i="12"/>
  <c r="J474" i="12"/>
  <c r="I474" i="12"/>
  <c r="H474" i="12"/>
  <c r="G474" i="12"/>
  <c r="F474" i="12"/>
  <c r="E474" i="12"/>
  <c r="D474" i="12"/>
  <c r="C474" i="12"/>
  <c r="S316" i="12"/>
  <c r="N473" i="12"/>
  <c r="M473" i="12"/>
  <c r="L473" i="12"/>
  <c r="K473" i="12"/>
  <c r="J473" i="12"/>
  <c r="I473" i="12"/>
  <c r="H473" i="12"/>
  <c r="G473" i="12"/>
  <c r="F473" i="12"/>
  <c r="E473" i="12"/>
  <c r="D473" i="12"/>
  <c r="C473" i="12"/>
  <c r="N472" i="12"/>
  <c r="M472" i="12"/>
  <c r="L472" i="12"/>
  <c r="K472" i="12"/>
  <c r="J472" i="12"/>
  <c r="I472" i="12"/>
  <c r="H472" i="12"/>
  <c r="G472" i="12"/>
  <c r="F472" i="12"/>
  <c r="E472" i="12"/>
  <c r="D472" i="12"/>
  <c r="C472" i="12"/>
  <c r="N471" i="12"/>
  <c r="M471" i="12"/>
  <c r="L471" i="12"/>
  <c r="K471" i="12"/>
  <c r="J471" i="12"/>
  <c r="I471" i="12"/>
  <c r="H471" i="12"/>
  <c r="G471" i="12"/>
  <c r="F471" i="12"/>
  <c r="E471" i="12"/>
  <c r="D471" i="12"/>
  <c r="S313" i="12"/>
  <c r="N470" i="12"/>
  <c r="M470" i="12"/>
  <c r="L470" i="12"/>
  <c r="K470" i="12"/>
  <c r="J470" i="12"/>
  <c r="I470" i="12"/>
  <c r="H470" i="12"/>
  <c r="G470" i="12"/>
  <c r="F470" i="12"/>
  <c r="E470" i="12"/>
  <c r="D470" i="12"/>
  <c r="C470" i="12"/>
  <c r="S312" i="12"/>
  <c r="N469" i="12"/>
  <c r="M469" i="12"/>
  <c r="L469" i="12"/>
  <c r="K469" i="12"/>
  <c r="J469" i="12"/>
  <c r="I469" i="12"/>
  <c r="H469" i="12"/>
  <c r="G469" i="12"/>
  <c r="F469" i="12"/>
  <c r="E469" i="12"/>
  <c r="D469" i="12"/>
  <c r="C469" i="12"/>
  <c r="N468" i="12"/>
  <c r="M468" i="12"/>
  <c r="L468" i="12"/>
  <c r="K468" i="12"/>
  <c r="J468" i="12"/>
  <c r="I468" i="12"/>
  <c r="H468" i="12"/>
  <c r="G468" i="12"/>
  <c r="F468" i="12"/>
  <c r="E468" i="12"/>
  <c r="D468" i="12"/>
  <c r="N467" i="12"/>
  <c r="M467" i="12"/>
  <c r="L467" i="12"/>
  <c r="K467" i="12"/>
  <c r="J467" i="12"/>
  <c r="I467" i="12"/>
  <c r="H467" i="12"/>
  <c r="G467" i="12"/>
  <c r="F467" i="12"/>
  <c r="E467" i="12"/>
  <c r="D467" i="12"/>
  <c r="C467" i="12"/>
  <c r="N466" i="12"/>
  <c r="M466" i="12"/>
  <c r="L466" i="12"/>
  <c r="K466" i="12"/>
  <c r="J466" i="12"/>
  <c r="I466" i="12"/>
  <c r="H466" i="12"/>
  <c r="G466" i="12"/>
  <c r="F466" i="12"/>
  <c r="E466" i="12"/>
  <c r="D466" i="12"/>
  <c r="C466" i="12"/>
  <c r="N465" i="12"/>
  <c r="M465" i="12"/>
  <c r="L465" i="12"/>
  <c r="K465" i="12"/>
  <c r="J465" i="12"/>
  <c r="I465" i="12"/>
  <c r="H465" i="12"/>
  <c r="G465" i="12"/>
  <c r="F465" i="12"/>
  <c r="E465" i="12"/>
  <c r="D465" i="12"/>
  <c r="C465" i="12"/>
  <c r="S307" i="12"/>
  <c r="N464" i="12"/>
  <c r="M464" i="12"/>
  <c r="L464" i="12"/>
  <c r="K464" i="12"/>
  <c r="J464" i="12"/>
  <c r="I464" i="12"/>
  <c r="H464" i="12"/>
  <c r="G464" i="12"/>
  <c r="F464" i="12"/>
  <c r="E464" i="12"/>
  <c r="D464" i="12"/>
  <c r="C464" i="12"/>
  <c r="S306" i="12"/>
  <c r="N463" i="12"/>
  <c r="M463" i="12"/>
  <c r="L463" i="12"/>
  <c r="K463" i="12"/>
  <c r="J463" i="12"/>
  <c r="I463" i="12"/>
  <c r="H463" i="12"/>
  <c r="G463" i="12"/>
  <c r="F463" i="12"/>
  <c r="E463" i="12"/>
  <c r="D463" i="12"/>
  <c r="C463" i="12"/>
  <c r="AE301" i="12"/>
  <c r="C301" i="12"/>
  <c r="D301" i="12" s="1"/>
  <c r="E301" i="12" s="1"/>
  <c r="F301" i="12" s="1"/>
  <c r="G301" i="12" s="1"/>
  <c r="H301" i="12" s="1"/>
  <c r="I301" i="12" s="1"/>
  <c r="J301" i="12" s="1"/>
  <c r="K301" i="12" s="1"/>
  <c r="L301" i="12" s="1"/>
  <c r="M301" i="12" s="1"/>
  <c r="N301" i="12" s="1"/>
  <c r="AE300" i="12"/>
  <c r="C300" i="12"/>
  <c r="D300" i="12" s="1"/>
  <c r="E300" i="12" s="1"/>
  <c r="F300" i="12" s="1"/>
  <c r="G300" i="12" s="1"/>
  <c r="H300" i="12" s="1"/>
  <c r="I300" i="12" s="1"/>
  <c r="J300" i="12" s="1"/>
  <c r="K300" i="12" s="1"/>
  <c r="L300" i="12" s="1"/>
  <c r="M300" i="12" s="1"/>
  <c r="N300" i="12" s="1"/>
  <c r="AE299" i="12"/>
  <c r="C299" i="12"/>
  <c r="D299" i="12" s="1"/>
  <c r="E299" i="12" s="1"/>
  <c r="F299" i="12" s="1"/>
  <c r="G299" i="12" s="1"/>
  <c r="H299" i="12" s="1"/>
  <c r="I299" i="12" s="1"/>
  <c r="J299" i="12" s="1"/>
  <c r="K299" i="12" s="1"/>
  <c r="L299" i="12" s="1"/>
  <c r="M299" i="12" s="1"/>
  <c r="N299" i="12" s="1"/>
  <c r="AE298" i="12"/>
  <c r="C298" i="12"/>
  <c r="D298" i="12" s="1"/>
  <c r="E298" i="12" s="1"/>
  <c r="F298" i="12" s="1"/>
  <c r="G298" i="12" s="1"/>
  <c r="H298" i="12" s="1"/>
  <c r="I298" i="12" s="1"/>
  <c r="J298" i="12" s="1"/>
  <c r="K298" i="12" s="1"/>
  <c r="L298" i="12" s="1"/>
  <c r="M298" i="12" s="1"/>
  <c r="N298" i="12" s="1"/>
  <c r="AE297" i="12"/>
  <c r="D297" i="12"/>
  <c r="E297" i="12" s="1"/>
  <c r="F297" i="12" s="1"/>
  <c r="G297" i="12" s="1"/>
  <c r="H297" i="12" s="1"/>
  <c r="I297" i="12" s="1"/>
  <c r="J297" i="12" s="1"/>
  <c r="K297" i="12" s="1"/>
  <c r="L297" i="12" s="1"/>
  <c r="M297" i="12" s="1"/>
  <c r="N297" i="12" s="1"/>
  <c r="C297" i="12"/>
  <c r="AE296" i="12"/>
  <c r="C296" i="12"/>
  <c r="D296" i="12" s="1"/>
  <c r="E296" i="12" s="1"/>
  <c r="F296" i="12" s="1"/>
  <c r="G296" i="12" s="1"/>
  <c r="H296" i="12" s="1"/>
  <c r="I296" i="12" s="1"/>
  <c r="J296" i="12" s="1"/>
  <c r="K296" i="12" s="1"/>
  <c r="L296" i="12" s="1"/>
  <c r="M296" i="12" s="1"/>
  <c r="N296" i="12" s="1"/>
  <c r="AE295" i="12"/>
  <c r="C295" i="12"/>
  <c r="D295" i="12" s="1"/>
  <c r="E295" i="12" s="1"/>
  <c r="F295" i="12" s="1"/>
  <c r="G295" i="12" s="1"/>
  <c r="H295" i="12" s="1"/>
  <c r="I295" i="12" s="1"/>
  <c r="J295" i="12" s="1"/>
  <c r="K295" i="12" s="1"/>
  <c r="L295" i="12" s="1"/>
  <c r="M295" i="12" s="1"/>
  <c r="N295" i="12" s="1"/>
  <c r="AE294" i="12"/>
  <c r="C294" i="12"/>
  <c r="D294" i="12" s="1"/>
  <c r="E294" i="12" s="1"/>
  <c r="F294" i="12" s="1"/>
  <c r="G294" i="12" s="1"/>
  <c r="H294" i="12" s="1"/>
  <c r="I294" i="12" s="1"/>
  <c r="J294" i="12" s="1"/>
  <c r="K294" i="12" s="1"/>
  <c r="L294" i="12" s="1"/>
  <c r="M294" i="12" s="1"/>
  <c r="N294" i="12" s="1"/>
  <c r="AE293" i="12"/>
  <c r="C293" i="12"/>
  <c r="D293" i="12" s="1"/>
  <c r="E293" i="12" s="1"/>
  <c r="F293" i="12" s="1"/>
  <c r="G293" i="12" s="1"/>
  <c r="H293" i="12" s="1"/>
  <c r="I293" i="12" s="1"/>
  <c r="J293" i="12" s="1"/>
  <c r="K293" i="12" s="1"/>
  <c r="L293" i="12" s="1"/>
  <c r="M293" i="12" s="1"/>
  <c r="N293" i="12" s="1"/>
  <c r="AE292" i="12"/>
  <c r="C292" i="12"/>
  <c r="D292" i="12" s="1"/>
  <c r="E292" i="12" s="1"/>
  <c r="F292" i="12" s="1"/>
  <c r="G292" i="12" s="1"/>
  <c r="H292" i="12" s="1"/>
  <c r="I292" i="12" s="1"/>
  <c r="J292" i="12" s="1"/>
  <c r="K292" i="12" s="1"/>
  <c r="L292" i="12" s="1"/>
  <c r="M292" i="12" s="1"/>
  <c r="N292" i="12" s="1"/>
  <c r="AE291" i="12"/>
  <c r="C291" i="12"/>
  <c r="D291" i="12" s="1"/>
  <c r="E291" i="12" s="1"/>
  <c r="F291" i="12" s="1"/>
  <c r="G291" i="12" s="1"/>
  <c r="H291" i="12" s="1"/>
  <c r="I291" i="12" s="1"/>
  <c r="J291" i="12" s="1"/>
  <c r="K291" i="12" s="1"/>
  <c r="L291" i="12" s="1"/>
  <c r="M291" i="12" s="1"/>
  <c r="N291" i="12" s="1"/>
  <c r="AE290" i="12"/>
  <c r="C290" i="12"/>
  <c r="D290" i="12" s="1"/>
  <c r="E290" i="12" s="1"/>
  <c r="F290" i="12" s="1"/>
  <c r="G290" i="12" s="1"/>
  <c r="H290" i="12" s="1"/>
  <c r="I290" i="12" s="1"/>
  <c r="J290" i="12" s="1"/>
  <c r="K290" i="12" s="1"/>
  <c r="L290" i="12" s="1"/>
  <c r="M290" i="12" s="1"/>
  <c r="N290" i="12" s="1"/>
  <c r="AE289" i="12"/>
  <c r="C289" i="12"/>
  <c r="D289" i="12" s="1"/>
  <c r="E289" i="12" s="1"/>
  <c r="F289" i="12" s="1"/>
  <c r="G289" i="12" s="1"/>
  <c r="H289" i="12" s="1"/>
  <c r="I289" i="12" s="1"/>
  <c r="J289" i="12" s="1"/>
  <c r="K289" i="12" s="1"/>
  <c r="L289" i="12" s="1"/>
  <c r="M289" i="12" s="1"/>
  <c r="N289" i="12" s="1"/>
  <c r="AE288" i="12"/>
  <c r="C288" i="12"/>
  <c r="D288" i="12" s="1"/>
  <c r="E288" i="12" s="1"/>
  <c r="F288" i="12" s="1"/>
  <c r="G288" i="12" s="1"/>
  <c r="H288" i="12" s="1"/>
  <c r="I288" i="12" s="1"/>
  <c r="J288" i="12" s="1"/>
  <c r="K288" i="12" s="1"/>
  <c r="L288" i="12" s="1"/>
  <c r="M288" i="12" s="1"/>
  <c r="N288" i="12" s="1"/>
  <c r="AE287" i="12"/>
  <c r="C287" i="12"/>
  <c r="D287" i="12" s="1"/>
  <c r="E287" i="12" s="1"/>
  <c r="F287" i="12" s="1"/>
  <c r="G287" i="12" s="1"/>
  <c r="H287" i="12" s="1"/>
  <c r="I287" i="12" s="1"/>
  <c r="J287" i="12" s="1"/>
  <c r="K287" i="12" s="1"/>
  <c r="L287" i="12" s="1"/>
  <c r="M287" i="12" s="1"/>
  <c r="N287" i="12" s="1"/>
  <c r="AE286" i="12"/>
  <c r="C286" i="12"/>
  <c r="D286" i="12" s="1"/>
  <c r="E286" i="12" s="1"/>
  <c r="F286" i="12" s="1"/>
  <c r="G286" i="12" s="1"/>
  <c r="H286" i="12" s="1"/>
  <c r="I286" i="12" s="1"/>
  <c r="J286" i="12" s="1"/>
  <c r="K286" i="12" s="1"/>
  <c r="L286" i="12" s="1"/>
  <c r="M286" i="12" s="1"/>
  <c r="N286" i="12" s="1"/>
  <c r="AE285" i="12"/>
  <c r="C285" i="12"/>
  <c r="D285" i="12" s="1"/>
  <c r="E285" i="12" s="1"/>
  <c r="F285" i="12" s="1"/>
  <c r="G285" i="12" s="1"/>
  <c r="H285" i="12" s="1"/>
  <c r="I285" i="12" s="1"/>
  <c r="J285" i="12" s="1"/>
  <c r="K285" i="12" s="1"/>
  <c r="L285" i="12" s="1"/>
  <c r="M285" i="12" s="1"/>
  <c r="N285" i="12" s="1"/>
  <c r="AE284" i="12"/>
  <c r="D284" i="12"/>
  <c r="E284" i="12" s="1"/>
  <c r="F284" i="12" s="1"/>
  <c r="G284" i="12" s="1"/>
  <c r="H284" i="12" s="1"/>
  <c r="I284" i="12" s="1"/>
  <c r="J284" i="12" s="1"/>
  <c r="K284" i="12" s="1"/>
  <c r="L284" i="12" s="1"/>
  <c r="M284" i="12" s="1"/>
  <c r="N284" i="12" s="1"/>
  <c r="C284" i="12"/>
  <c r="AE283" i="12"/>
  <c r="C283" i="12"/>
  <c r="D283" i="12" s="1"/>
  <c r="E283" i="12" s="1"/>
  <c r="F283" i="12" s="1"/>
  <c r="G283" i="12" s="1"/>
  <c r="H283" i="12" s="1"/>
  <c r="I283" i="12" s="1"/>
  <c r="J283" i="12" s="1"/>
  <c r="K283" i="12" s="1"/>
  <c r="L283" i="12" s="1"/>
  <c r="M283" i="12" s="1"/>
  <c r="N283" i="12" s="1"/>
  <c r="AE282" i="12"/>
  <c r="C282" i="12"/>
  <c r="D282" i="12" s="1"/>
  <c r="E282" i="12" s="1"/>
  <c r="F282" i="12" s="1"/>
  <c r="G282" i="12" s="1"/>
  <c r="H282" i="12" s="1"/>
  <c r="I282" i="12" s="1"/>
  <c r="J282" i="12" s="1"/>
  <c r="K282" i="12" s="1"/>
  <c r="L282" i="12" s="1"/>
  <c r="M282" i="12" s="1"/>
  <c r="N282" i="12" s="1"/>
  <c r="AE281" i="12"/>
  <c r="C281" i="12"/>
  <c r="D281" i="12" s="1"/>
  <c r="E281" i="12" s="1"/>
  <c r="F281" i="12" s="1"/>
  <c r="G281" i="12" s="1"/>
  <c r="H281" i="12" s="1"/>
  <c r="I281" i="12" s="1"/>
  <c r="J281" i="12" s="1"/>
  <c r="K281" i="12" s="1"/>
  <c r="L281" i="12" s="1"/>
  <c r="M281" i="12" s="1"/>
  <c r="N281" i="12" s="1"/>
  <c r="AE280" i="12"/>
  <c r="C280" i="12"/>
  <c r="D280" i="12" s="1"/>
  <c r="E280" i="12" s="1"/>
  <c r="F280" i="12" s="1"/>
  <c r="G280" i="12" s="1"/>
  <c r="H280" i="12" s="1"/>
  <c r="I280" i="12" s="1"/>
  <c r="J280" i="12" s="1"/>
  <c r="K280" i="12" s="1"/>
  <c r="L280" i="12" s="1"/>
  <c r="M280" i="12" s="1"/>
  <c r="N280" i="12" s="1"/>
  <c r="AE279" i="12"/>
  <c r="C279" i="12"/>
  <c r="D279" i="12" s="1"/>
  <c r="E279" i="12" s="1"/>
  <c r="F279" i="12" s="1"/>
  <c r="G279" i="12" s="1"/>
  <c r="H279" i="12" s="1"/>
  <c r="I279" i="12" s="1"/>
  <c r="J279" i="12" s="1"/>
  <c r="K279" i="12" s="1"/>
  <c r="L279" i="12" s="1"/>
  <c r="M279" i="12" s="1"/>
  <c r="N279" i="12" s="1"/>
  <c r="AE278" i="12"/>
  <c r="C278" i="12"/>
  <c r="D278" i="12" s="1"/>
  <c r="E278" i="12" s="1"/>
  <c r="F278" i="12" s="1"/>
  <c r="G278" i="12" s="1"/>
  <c r="H278" i="12" s="1"/>
  <c r="I278" i="12" s="1"/>
  <c r="J278" i="12" s="1"/>
  <c r="K278" i="12" s="1"/>
  <c r="L278" i="12" s="1"/>
  <c r="M278" i="12" s="1"/>
  <c r="N278" i="12" s="1"/>
  <c r="AE277" i="12"/>
  <c r="C277" i="12"/>
  <c r="D277" i="12" s="1"/>
  <c r="E277" i="12" s="1"/>
  <c r="F277" i="12" s="1"/>
  <c r="G277" i="12" s="1"/>
  <c r="H277" i="12" s="1"/>
  <c r="I277" i="12" s="1"/>
  <c r="J277" i="12" s="1"/>
  <c r="K277" i="12" s="1"/>
  <c r="L277" i="12" s="1"/>
  <c r="M277" i="12" s="1"/>
  <c r="N277" i="12" s="1"/>
  <c r="AE276" i="12"/>
  <c r="C276" i="12"/>
  <c r="D276" i="12" s="1"/>
  <c r="E276" i="12" s="1"/>
  <c r="F276" i="12" s="1"/>
  <c r="G276" i="12" s="1"/>
  <c r="H276" i="12" s="1"/>
  <c r="I276" i="12" s="1"/>
  <c r="J276" i="12" s="1"/>
  <c r="K276" i="12" s="1"/>
  <c r="L276" i="12" s="1"/>
  <c r="M276" i="12" s="1"/>
  <c r="N276" i="12" s="1"/>
  <c r="AD302" i="12"/>
  <c r="AC302" i="12"/>
  <c r="AB302" i="12"/>
  <c r="AA302" i="12"/>
  <c r="Z302" i="12"/>
  <c r="Y302" i="12"/>
  <c r="X302" i="12"/>
  <c r="W302" i="12"/>
  <c r="V302" i="12"/>
  <c r="U302" i="12"/>
  <c r="T302" i="12"/>
  <c r="AE275" i="12"/>
  <c r="O493" i="17"/>
  <c r="C302" i="9" l="1"/>
  <c r="O364" i="8"/>
  <c r="C302" i="12"/>
  <c r="O364" i="9"/>
  <c r="AE302" i="7"/>
  <c r="D275" i="9"/>
  <c r="D302" i="9" s="1"/>
  <c r="AE302" i="9"/>
  <c r="AE272" i="8"/>
  <c r="C302" i="8"/>
  <c r="AE302" i="8"/>
  <c r="D275" i="8"/>
  <c r="O333" i="9"/>
  <c r="T339" i="9"/>
  <c r="U339" i="9" s="1"/>
  <c r="AE272" i="7"/>
  <c r="S364" i="7"/>
  <c r="O333" i="7"/>
  <c r="O333" i="8"/>
  <c r="T345" i="9"/>
  <c r="U345" i="9" s="1"/>
  <c r="T356" i="9"/>
  <c r="U356" i="9" s="1"/>
  <c r="T352" i="9"/>
  <c r="T343" i="9"/>
  <c r="T351" i="9"/>
  <c r="U351" i="9" s="1"/>
  <c r="T359" i="9"/>
  <c r="T363" i="9"/>
  <c r="U363" i="9" s="1"/>
  <c r="T320" i="9"/>
  <c r="U320" i="9" s="1"/>
  <c r="T312" i="9"/>
  <c r="U312" i="9" s="1"/>
  <c r="T306" i="9"/>
  <c r="U306" i="9" s="1"/>
  <c r="T318" i="9"/>
  <c r="T319" i="9"/>
  <c r="U319" i="9" s="1"/>
  <c r="T322" i="9"/>
  <c r="T330" i="9"/>
  <c r="U330" i="9" s="1"/>
  <c r="T326" i="9"/>
  <c r="T329" i="9"/>
  <c r="U329" i="9" s="1"/>
  <c r="T310" i="9"/>
  <c r="T311" i="9"/>
  <c r="T314" i="9"/>
  <c r="U314" i="9" s="1"/>
  <c r="D272" i="7"/>
  <c r="E245" i="7"/>
  <c r="C272" i="7"/>
  <c r="D302" i="7"/>
  <c r="E275" i="7"/>
  <c r="U306" i="7"/>
  <c r="T307" i="7"/>
  <c r="U310" i="7"/>
  <c r="C302" i="7"/>
  <c r="S333" i="7"/>
  <c r="T305" i="7"/>
  <c r="U308" i="7"/>
  <c r="T309" i="7"/>
  <c r="U312" i="7"/>
  <c r="T313" i="7"/>
  <c r="U316" i="7"/>
  <c r="T317" i="7"/>
  <c r="T320" i="7"/>
  <c r="V323" i="7"/>
  <c r="T326" i="7"/>
  <c r="U327" i="7"/>
  <c r="T329" i="7"/>
  <c r="U332" i="7"/>
  <c r="O364" i="7"/>
  <c r="T339" i="7"/>
  <c r="T342" i="7"/>
  <c r="U349" i="7"/>
  <c r="T350" i="7"/>
  <c r="T330" i="7"/>
  <c r="V341" i="7"/>
  <c r="T346" i="7"/>
  <c r="T311" i="7"/>
  <c r="U314" i="7"/>
  <c r="T315" i="7"/>
  <c r="U318" i="7"/>
  <c r="U319" i="7"/>
  <c r="T321" i="7"/>
  <c r="U324" i="7"/>
  <c r="T328" i="7"/>
  <c r="V331" i="7"/>
  <c r="T338" i="7"/>
  <c r="T343" i="7"/>
  <c r="T322" i="7"/>
  <c r="U325" i="7"/>
  <c r="V337" i="7"/>
  <c r="V345" i="7"/>
  <c r="U353" i="7"/>
  <c r="T336" i="7"/>
  <c r="T340" i="7"/>
  <c r="T344" i="7"/>
  <c r="T348" i="7"/>
  <c r="T352" i="7"/>
  <c r="T356" i="7"/>
  <c r="T360" i="7"/>
  <c r="T354" i="7"/>
  <c r="U357" i="7"/>
  <c r="T358" i="7"/>
  <c r="U361" i="7"/>
  <c r="T362" i="7"/>
  <c r="T347" i="7"/>
  <c r="T351" i="7"/>
  <c r="T355" i="7"/>
  <c r="T359" i="7"/>
  <c r="T363" i="7"/>
  <c r="C272" i="8"/>
  <c r="D246" i="8"/>
  <c r="E246" i="8" s="1"/>
  <c r="F246" i="8" s="1"/>
  <c r="G246" i="8" s="1"/>
  <c r="H246" i="8" s="1"/>
  <c r="I246" i="8" s="1"/>
  <c r="J246" i="8" s="1"/>
  <c r="K246" i="8" s="1"/>
  <c r="L246" i="8" s="1"/>
  <c r="M246" i="8" s="1"/>
  <c r="N246" i="8" s="1"/>
  <c r="E245" i="8"/>
  <c r="U305" i="8"/>
  <c r="U312" i="8"/>
  <c r="U320" i="8"/>
  <c r="D302" i="8"/>
  <c r="U309" i="8"/>
  <c r="T314" i="8"/>
  <c r="U317" i="8"/>
  <c r="T322" i="8"/>
  <c r="E275" i="8"/>
  <c r="T306" i="8"/>
  <c r="U308" i="8"/>
  <c r="V316" i="8"/>
  <c r="S333" i="8"/>
  <c r="T307" i="8"/>
  <c r="T310" i="8"/>
  <c r="T313" i="8"/>
  <c r="T318" i="8"/>
  <c r="U321" i="8"/>
  <c r="T311" i="8"/>
  <c r="T315" i="8"/>
  <c r="T319" i="8"/>
  <c r="T323" i="8"/>
  <c r="T327" i="8"/>
  <c r="T331" i="8"/>
  <c r="T340" i="8"/>
  <c r="U341" i="8"/>
  <c r="T343" i="8"/>
  <c r="T348" i="8"/>
  <c r="U349" i="8"/>
  <c r="T356" i="8"/>
  <c r="U357" i="8"/>
  <c r="T344" i="8"/>
  <c r="U347" i="8"/>
  <c r="T354" i="8"/>
  <c r="U355" i="8"/>
  <c r="V338" i="8"/>
  <c r="W345" i="8"/>
  <c r="T352" i="8"/>
  <c r="U353" i="8"/>
  <c r="T360" i="8"/>
  <c r="U361" i="8"/>
  <c r="T362" i="8"/>
  <c r="V324" i="8"/>
  <c r="U325" i="8"/>
  <c r="T326" i="8"/>
  <c r="V328" i="8"/>
  <c r="U329" i="8"/>
  <c r="T330" i="8"/>
  <c r="V332" i="8"/>
  <c r="S364" i="8"/>
  <c r="T336" i="8"/>
  <c r="U337" i="8"/>
  <c r="T339" i="8"/>
  <c r="U342" i="8"/>
  <c r="T346" i="8"/>
  <c r="T350" i="8"/>
  <c r="U351" i="8"/>
  <c r="T358" i="8"/>
  <c r="U359" i="8"/>
  <c r="U363" i="8"/>
  <c r="D272" i="9"/>
  <c r="E245" i="9"/>
  <c r="E272" i="9" s="1"/>
  <c r="C272" i="9"/>
  <c r="AE272" i="9"/>
  <c r="AE245" i="9"/>
  <c r="F245" i="9"/>
  <c r="T323" i="9"/>
  <c r="U311" i="9"/>
  <c r="T308" i="9"/>
  <c r="T315" i="9"/>
  <c r="T317" i="9"/>
  <c r="E275" i="9"/>
  <c r="S333" i="9"/>
  <c r="T305" i="9"/>
  <c r="U336" i="9"/>
  <c r="T309" i="9"/>
  <c r="T307" i="9"/>
  <c r="T313" i="9"/>
  <c r="T316" i="9"/>
  <c r="T324" i="9"/>
  <c r="T327" i="9"/>
  <c r="T331" i="9"/>
  <c r="T321" i="9"/>
  <c r="T325" i="9"/>
  <c r="T332" i="9"/>
  <c r="S364" i="9"/>
  <c r="T338" i="9"/>
  <c r="T341" i="9"/>
  <c r="T348" i="9"/>
  <c r="T354" i="9"/>
  <c r="U355" i="9"/>
  <c r="T357" i="9"/>
  <c r="T362" i="9"/>
  <c r="T342" i="9"/>
  <c r="T358" i="9"/>
  <c r="U361" i="9"/>
  <c r="T340" i="9"/>
  <c r="T346" i="9"/>
  <c r="U347" i="9"/>
  <c r="T349" i="9"/>
  <c r="T328" i="9"/>
  <c r="T337" i="9"/>
  <c r="T344" i="9"/>
  <c r="T350" i="9"/>
  <c r="T353" i="9"/>
  <c r="T360" i="9"/>
  <c r="T306" i="12"/>
  <c r="U306" i="12" s="1"/>
  <c r="T316" i="12"/>
  <c r="U316" i="12" s="1"/>
  <c r="T312" i="12"/>
  <c r="T320" i="12"/>
  <c r="U320" i="12" s="1"/>
  <c r="D275" i="12"/>
  <c r="S305" i="12"/>
  <c r="O306" i="12"/>
  <c r="S310" i="12"/>
  <c r="T313" i="12"/>
  <c r="T336" i="12"/>
  <c r="O307" i="12"/>
  <c r="O309" i="12"/>
  <c r="C468" i="12"/>
  <c r="S311" i="12"/>
  <c r="O311" i="12"/>
  <c r="S302" i="12"/>
  <c r="AE302" i="12" s="1"/>
  <c r="O308" i="12"/>
  <c r="S309" i="12"/>
  <c r="T307" i="12"/>
  <c r="S308" i="12"/>
  <c r="O310" i="12"/>
  <c r="C471" i="12"/>
  <c r="S314" i="12"/>
  <c r="O314" i="12"/>
  <c r="O313" i="12"/>
  <c r="O317" i="12"/>
  <c r="O321" i="12"/>
  <c r="S324" i="12"/>
  <c r="S328" i="12"/>
  <c r="O329" i="12"/>
  <c r="S332" i="12"/>
  <c r="F364" i="12"/>
  <c r="J364" i="12"/>
  <c r="S338" i="12"/>
  <c r="O339" i="12"/>
  <c r="S342" i="12"/>
  <c r="O343" i="12"/>
  <c r="S346" i="12"/>
  <c r="O347" i="12"/>
  <c r="S350" i="12"/>
  <c r="O351" i="12"/>
  <c r="S354" i="12"/>
  <c r="O355" i="12"/>
  <c r="S358" i="12"/>
  <c r="T360" i="12"/>
  <c r="O361" i="12"/>
  <c r="C364" i="12"/>
  <c r="O318" i="12"/>
  <c r="O322" i="12"/>
  <c r="O326" i="12"/>
  <c r="O330" i="12"/>
  <c r="O340" i="12"/>
  <c r="O344" i="12"/>
  <c r="O348" i="12"/>
  <c r="O352" i="12"/>
  <c r="O356" i="12"/>
  <c r="C516" i="12"/>
  <c r="S359" i="12"/>
  <c r="O359" i="12"/>
  <c r="T361" i="12"/>
  <c r="O315" i="12"/>
  <c r="T317" i="12"/>
  <c r="S318" i="12"/>
  <c r="O319" i="12"/>
  <c r="T321" i="12"/>
  <c r="S322" i="12"/>
  <c r="O323" i="12"/>
  <c r="T325" i="12"/>
  <c r="S326" i="12"/>
  <c r="O327" i="12"/>
  <c r="T329" i="12"/>
  <c r="S330" i="12"/>
  <c r="O331" i="12"/>
  <c r="D364" i="12"/>
  <c r="H364" i="12"/>
  <c r="L364" i="12"/>
  <c r="O337" i="12"/>
  <c r="T339" i="12"/>
  <c r="S340" i="12"/>
  <c r="O341" i="12"/>
  <c r="T343" i="12"/>
  <c r="S344" i="12"/>
  <c r="O345" i="12"/>
  <c r="T347" i="12"/>
  <c r="S348" i="12"/>
  <c r="O349" i="12"/>
  <c r="T351" i="12"/>
  <c r="S352" i="12"/>
  <c r="O353" i="12"/>
  <c r="T355" i="12"/>
  <c r="S356" i="12"/>
  <c r="O357" i="12"/>
  <c r="O312" i="12"/>
  <c r="S315" i="12"/>
  <c r="O316" i="12"/>
  <c r="S319" i="12"/>
  <c r="O320" i="12"/>
  <c r="S323" i="12"/>
  <c r="O324" i="12"/>
  <c r="S327" i="12"/>
  <c r="O328" i="12"/>
  <c r="S331" i="12"/>
  <c r="E364" i="12"/>
  <c r="M364" i="12"/>
  <c r="S337" i="12"/>
  <c r="O338" i="12"/>
  <c r="S341" i="12"/>
  <c r="O342" i="12"/>
  <c r="S345" i="12"/>
  <c r="O346" i="12"/>
  <c r="S349" i="12"/>
  <c r="O350" i="12"/>
  <c r="S353" i="12"/>
  <c r="O354" i="12"/>
  <c r="S357" i="12"/>
  <c r="O358" i="12"/>
  <c r="C519" i="12"/>
  <c r="S362" i="12"/>
  <c r="O362" i="12"/>
  <c r="O360" i="12"/>
  <c r="S363" i="12"/>
  <c r="O363" i="12"/>
  <c r="D272" i="8" l="1"/>
  <c r="U352" i="9"/>
  <c r="V352" i="9" s="1"/>
  <c r="T364" i="9"/>
  <c r="U343" i="9"/>
  <c r="U359" i="9"/>
  <c r="U322" i="9"/>
  <c r="U318" i="9"/>
  <c r="U310" i="9"/>
  <c r="U326" i="9"/>
  <c r="O333" i="12"/>
  <c r="U363" i="7"/>
  <c r="U347" i="7"/>
  <c r="V357" i="7"/>
  <c r="U352" i="7"/>
  <c r="T364" i="7"/>
  <c r="U336" i="7"/>
  <c r="V324" i="7"/>
  <c r="U315" i="7"/>
  <c r="U326" i="7"/>
  <c r="U317" i="7"/>
  <c r="U309" i="7"/>
  <c r="U359" i="7"/>
  <c r="U362" i="7"/>
  <c r="U354" i="7"/>
  <c r="U348" i="7"/>
  <c r="V353" i="7"/>
  <c r="W337" i="7"/>
  <c r="U322" i="7"/>
  <c r="U338" i="7"/>
  <c r="U321" i="7"/>
  <c r="V314" i="7"/>
  <c r="W341" i="7"/>
  <c r="U350" i="7"/>
  <c r="U342" i="7"/>
  <c r="V332" i="7"/>
  <c r="V316" i="7"/>
  <c r="V308" i="7"/>
  <c r="V310" i="7"/>
  <c r="V306" i="7"/>
  <c r="U355" i="7"/>
  <c r="V361" i="7"/>
  <c r="U360" i="7"/>
  <c r="U344" i="7"/>
  <c r="W331" i="7"/>
  <c r="V319" i="7"/>
  <c r="U311" i="7"/>
  <c r="U339" i="7"/>
  <c r="U329" i="7"/>
  <c r="W323" i="7"/>
  <c r="U313" i="7"/>
  <c r="T333" i="7"/>
  <c r="U305" i="7"/>
  <c r="E272" i="7"/>
  <c r="F245" i="7"/>
  <c r="U351" i="7"/>
  <c r="U358" i="7"/>
  <c r="U356" i="7"/>
  <c r="U340" i="7"/>
  <c r="W345" i="7"/>
  <c r="V325" i="7"/>
  <c r="U343" i="7"/>
  <c r="U328" i="7"/>
  <c r="V318" i="7"/>
  <c r="U346" i="7"/>
  <c r="U330" i="7"/>
  <c r="V349" i="7"/>
  <c r="V327" i="7"/>
  <c r="U320" i="7"/>
  <c r="V312" i="7"/>
  <c r="U307" i="7"/>
  <c r="E302" i="7"/>
  <c r="F275" i="7"/>
  <c r="W332" i="8"/>
  <c r="V342" i="8"/>
  <c r="W328" i="8"/>
  <c r="U362" i="8"/>
  <c r="U360" i="8"/>
  <c r="U352" i="8"/>
  <c r="W338" i="8"/>
  <c r="U354" i="8"/>
  <c r="U344" i="8"/>
  <c r="U356" i="8"/>
  <c r="U348" i="8"/>
  <c r="U340" i="8"/>
  <c r="U323" i="8"/>
  <c r="V321" i="8"/>
  <c r="U313" i="8"/>
  <c r="V308" i="8"/>
  <c r="V320" i="8"/>
  <c r="E272" i="8"/>
  <c r="F245" i="8"/>
  <c r="U326" i="8"/>
  <c r="U319" i="8"/>
  <c r="U310" i="8"/>
  <c r="U306" i="8"/>
  <c r="V317" i="8"/>
  <c r="V309" i="8"/>
  <c r="V312" i="8"/>
  <c r="U358" i="8"/>
  <c r="U339" i="8"/>
  <c r="V363" i="8"/>
  <c r="V337" i="8"/>
  <c r="U330" i="8"/>
  <c r="V325" i="8"/>
  <c r="V361" i="8"/>
  <c r="V353" i="8"/>
  <c r="X345" i="8"/>
  <c r="V355" i="8"/>
  <c r="V347" i="8"/>
  <c r="V357" i="8"/>
  <c r="V349" i="8"/>
  <c r="U343" i="8"/>
  <c r="U331" i="8"/>
  <c r="U315" i="8"/>
  <c r="U318" i="8"/>
  <c r="W316" i="8"/>
  <c r="F275" i="8"/>
  <c r="E302" i="8"/>
  <c r="V305" i="8"/>
  <c r="U350" i="8"/>
  <c r="V359" i="8"/>
  <c r="V351" i="8"/>
  <c r="U346" i="8"/>
  <c r="T364" i="8"/>
  <c r="U336" i="8"/>
  <c r="V329" i="8"/>
  <c r="W324" i="8"/>
  <c r="V341" i="8"/>
  <c r="U327" i="8"/>
  <c r="U311" i="8"/>
  <c r="U307" i="8"/>
  <c r="U322" i="8"/>
  <c r="U314" i="8"/>
  <c r="T333" i="8"/>
  <c r="F272" i="9"/>
  <c r="G245" i="9"/>
  <c r="U353" i="9"/>
  <c r="U349" i="9"/>
  <c r="U362" i="9"/>
  <c r="U332" i="9"/>
  <c r="U360" i="9"/>
  <c r="U350" i="9"/>
  <c r="U346" i="9"/>
  <c r="V361" i="9"/>
  <c r="V345" i="9"/>
  <c r="V363" i="9"/>
  <c r="U357" i="9"/>
  <c r="U348" i="9"/>
  <c r="U325" i="9"/>
  <c r="V330" i="9"/>
  <c r="U324" i="9"/>
  <c r="V314" i="9"/>
  <c r="U307" i="9"/>
  <c r="U358" i="9"/>
  <c r="V356" i="9"/>
  <c r="U328" i="9"/>
  <c r="V355" i="9"/>
  <c r="U341" i="9"/>
  <c r="U321" i="9"/>
  <c r="V329" i="9"/>
  <c r="U313" i="9"/>
  <c r="U309" i="9"/>
  <c r="T333" i="9"/>
  <c r="U305" i="9"/>
  <c r="U317" i="9"/>
  <c r="U308" i="9"/>
  <c r="V311" i="9"/>
  <c r="U354" i="9"/>
  <c r="V319" i="9"/>
  <c r="U344" i="9"/>
  <c r="U342" i="9"/>
  <c r="V339" i="9"/>
  <c r="U331" i="9"/>
  <c r="V351" i="9"/>
  <c r="U337" i="9"/>
  <c r="V347" i="9"/>
  <c r="U340" i="9"/>
  <c r="U338" i="9"/>
  <c r="U327" i="9"/>
  <c r="U316" i="9"/>
  <c r="V312" i="9"/>
  <c r="V336" i="9"/>
  <c r="E302" i="9"/>
  <c r="F275" i="9"/>
  <c r="U315" i="9"/>
  <c r="V306" i="9"/>
  <c r="V320" i="9"/>
  <c r="U323" i="9"/>
  <c r="S364" i="12"/>
  <c r="U312" i="12"/>
  <c r="V312" i="12" s="1"/>
  <c r="T341" i="12"/>
  <c r="T356" i="12"/>
  <c r="U361" i="12"/>
  <c r="T363" i="12"/>
  <c r="T353" i="12"/>
  <c r="T348" i="12"/>
  <c r="U343" i="12"/>
  <c r="T326" i="12"/>
  <c r="U321" i="12"/>
  <c r="U317" i="12"/>
  <c r="O364" i="12"/>
  <c r="T358" i="12"/>
  <c r="T350" i="12"/>
  <c r="T342" i="12"/>
  <c r="T314" i="12"/>
  <c r="U307" i="12"/>
  <c r="T319" i="12"/>
  <c r="T352" i="12"/>
  <c r="U347" i="12"/>
  <c r="T330" i="12"/>
  <c r="U325" i="12"/>
  <c r="V320" i="12"/>
  <c r="T359" i="12"/>
  <c r="T332" i="12"/>
  <c r="T324" i="12"/>
  <c r="V316" i="12"/>
  <c r="V306" i="12"/>
  <c r="T311" i="12"/>
  <c r="U336" i="12"/>
  <c r="T310" i="12"/>
  <c r="T357" i="12"/>
  <c r="T362" i="12"/>
  <c r="U351" i="12"/>
  <c r="T340" i="12"/>
  <c r="U329" i="12"/>
  <c r="T354" i="12"/>
  <c r="T346" i="12"/>
  <c r="T338" i="12"/>
  <c r="T349" i="12"/>
  <c r="T327" i="12"/>
  <c r="T345" i="12"/>
  <c r="T337" i="12"/>
  <c r="T331" i="12"/>
  <c r="T323" i="12"/>
  <c r="T315" i="12"/>
  <c r="U355" i="12"/>
  <c r="T344" i="12"/>
  <c r="U339" i="12"/>
  <c r="T322" i="12"/>
  <c r="T318" i="12"/>
  <c r="U360" i="12"/>
  <c r="T328" i="12"/>
  <c r="T308" i="12"/>
  <c r="T309" i="12"/>
  <c r="U313" i="12"/>
  <c r="S333" i="12"/>
  <c r="T305" i="12"/>
  <c r="D302" i="12"/>
  <c r="E275" i="12"/>
  <c r="U333" i="8" l="1"/>
  <c r="U364" i="9"/>
  <c r="V359" i="9"/>
  <c r="V343" i="9"/>
  <c r="V318" i="9"/>
  <c r="V322" i="9"/>
  <c r="V326" i="9"/>
  <c r="V310" i="9"/>
  <c r="V320" i="7"/>
  <c r="V346" i="7"/>
  <c r="W325" i="7"/>
  <c r="V313" i="7"/>
  <c r="G275" i="7"/>
  <c r="F302" i="7"/>
  <c r="W312" i="7"/>
  <c r="W327" i="7"/>
  <c r="V330" i="7"/>
  <c r="W318" i="7"/>
  <c r="V343" i="7"/>
  <c r="X345" i="7"/>
  <c r="V356" i="7"/>
  <c r="V351" i="7"/>
  <c r="U333" i="7"/>
  <c r="V305" i="7"/>
  <c r="X323" i="7"/>
  <c r="V339" i="7"/>
  <c r="W319" i="7"/>
  <c r="V344" i="7"/>
  <c r="W361" i="7"/>
  <c r="W306" i="7"/>
  <c r="W308" i="7"/>
  <c r="W332" i="7"/>
  <c r="V350" i="7"/>
  <c r="W314" i="7"/>
  <c r="V338" i="7"/>
  <c r="X337" i="7"/>
  <c r="V348" i="7"/>
  <c r="V362" i="7"/>
  <c r="V309" i="7"/>
  <c r="V326" i="7"/>
  <c r="W324" i="7"/>
  <c r="V352" i="7"/>
  <c r="V347" i="7"/>
  <c r="V307" i="7"/>
  <c r="W349" i="7"/>
  <c r="V328" i="7"/>
  <c r="V340" i="7"/>
  <c r="V358" i="7"/>
  <c r="F272" i="7"/>
  <c r="G245" i="7"/>
  <c r="V329" i="7"/>
  <c r="V311" i="7"/>
  <c r="X331" i="7"/>
  <c r="V360" i="7"/>
  <c r="V355" i="7"/>
  <c r="W310" i="7"/>
  <c r="W316" i="7"/>
  <c r="V342" i="7"/>
  <c r="X341" i="7"/>
  <c r="V321" i="7"/>
  <c r="V322" i="7"/>
  <c r="W353" i="7"/>
  <c r="V354" i="7"/>
  <c r="V359" i="7"/>
  <c r="V317" i="7"/>
  <c r="V315" i="7"/>
  <c r="U364" i="7"/>
  <c r="V336" i="7"/>
  <c r="W357" i="7"/>
  <c r="V363" i="7"/>
  <c r="F302" i="8"/>
  <c r="G275" i="8"/>
  <c r="V311" i="8"/>
  <c r="W341" i="8"/>
  <c r="V346" i="8"/>
  <c r="W359" i="8"/>
  <c r="X316" i="8"/>
  <c r="V315" i="8"/>
  <c r="W357" i="8"/>
  <c r="W353" i="8"/>
  <c r="W317" i="8"/>
  <c r="V314" i="8"/>
  <c r="V307" i="8"/>
  <c r="V327" i="8"/>
  <c r="X324" i="8"/>
  <c r="U364" i="8"/>
  <c r="V336" i="8"/>
  <c r="W351" i="8"/>
  <c r="V350" i="8"/>
  <c r="V318" i="8"/>
  <c r="V331" i="8"/>
  <c r="W349" i="8"/>
  <c r="W347" i="8"/>
  <c r="Y345" i="8"/>
  <c r="W361" i="8"/>
  <c r="V330" i="8"/>
  <c r="W363" i="8"/>
  <c r="V358" i="8"/>
  <c r="W309" i="8"/>
  <c r="V306" i="8"/>
  <c r="V319" i="8"/>
  <c r="F272" i="8"/>
  <c r="G245" i="8"/>
  <c r="W308" i="8"/>
  <c r="W321" i="8"/>
  <c r="V340" i="8"/>
  <c r="V356" i="8"/>
  <c r="V354" i="8"/>
  <c r="V352" i="8"/>
  <c r="V362" i="8"/>
  <c r="W342" i="8"/>
  <c r="V322" i="8"/>
  <c r="W329" i="8"/>
  <c r="W305" i="8"/>
  <c r="V343" i="8"/>
  <c r="W355" i="8"/>
  <c r="W325" i="8"/>
  <c r="W337" i="8"/>
  <c r="V339" i="8"/>
  <c r="W312" i="8"/>
  <c r="V310" i="8"/>
  <c r="V326" i="8"/>
  <c r="W320" i="8"/>
  <c r="V313" i="8"/>
  <c r="V323" i="8"/>
  <c r="V348" i="8"/>
  <c r="V344" i="8"/>
  <c r="X338" i="8"/>
  <c r="V360" i="8"/>
  <c r="X328" i="8"/>
  <c r="X332" i="8"/>
  <c r="G272" i="9"/>
  <c r="H245" i="9"/>
  <c r="W320" i="9"/>
  <c r="V315" i="9"/>
  <c r="W336" i="9"/>
  <c r="V327" i="9"/>
  <c r="V340" i="9"/>
  <c r="W351" i="9"/>
  <c r="W339" i="9"/>
  <c r="W319" i="9"/>
  <c r="V317" i="9"/>
  <c r="V309" i="9"/>
  <c r="V313" i="9"/>
  <c r="V321" i="9"/>
  <c r="W355" i="9"/>
  <c r="V328" i="9"/>
  <c r="V358" i="9"/>
  <c r="W314" i="9"/>
  <c r="W330" i="9"/>
  <c r="V348" i="9"/>
  <c r="W363" i="9"/>
  <c r="W361" i="9"/>
  <c r="V350" i="9"/>
  <c r="V332" i="9"/>
  <c r="V349" i="9"/>
  <c r="V323" i="9"/>
  <c r="W306" i="9"/>
  <c r="F302" i="9"/>
  <c r="G275" i="9"/>
  <c r="H275" i="9" s="1"/>
  <c r="W312" i="9"/>
  <c r="V316" i="9"/>
  <c r="V338" i="9"/>
  <c r="W347" i="9"/>
  <c r="V337" i="9"/>
  <c r="V331" i="9"/>
  <c r="V342" i="9"/>
  <c r="V344" i="9"/>
  <c r="V354" i="9"/>
  <c r="W311" i="9"/>
  <c r="V308" i="9"/>
  <c r="U333" i="9"/>
  <c r="V305" i="9"/>
  <c r="W329" i="9"/>
  <c r="V341" i="9"/>
  <c r="W352" i="9"/>
  <c r="W356" i="9"/>
  <c r="V307" i="9"/>
  <c r="V324" i="9"/>
  <c r="V325" i="9"/>
  <c r="V357" i="9"/>
  <c r="W345" i="9"/>
  <c r="V346" i="9"/>
  <c r="V360" i="9"/>
  <c r="V362" i="9"/>
  <c r="V353" i="9"/>
  <c r="U338" i="12"/>
  <c r="U362" i="12"/>
  <c r="U328" i="12"/>
  <c r="V355" i="12"/>
  <c r="U337" i="12"/>
  <c r="U346" i="12"/>
  <c r="V329" i="12"/>
  <c r="V351" i="12"/>
  <c r="V336" i="12"/>
  <c r="W306" i="12"/>
  <c r="U324" i="12"/>
  <c r="V325" i="12"/>
  <c r="V347" i="12"/>
  <c r="U314" i="12"/>
  <c r="F275" i="12"/>
  <c r="E302" i="12"/>
  <c r="V313" i="12"/>
  <c r="U308" i="12"/>
  <c r="V360" i="12"/>
  <c r="U322" i="12"/>
  <c r="U344" i="12"/>
  <c r="U315" i="12"/>
  <c r="U331" i="12"/>
  <c r="U345" i="12"/>
  <c r="U349" i="12"/>
  <c r="T364" i="12"/>
  <c r="V317" i="12"/>
  <c r="U326" i="12"/>
  <c r="U348" i="12"/>
  <c r="U363" i="12"/>
  <c r="U356" i="12"/>
  <c r="U340" i="12"/>
  <c r="U310" i="12"/>
  <c r="U311" i="12"/>
  <c r="W316" i="12"/>
  <c r="U332" i="12"/>
  <c r="W320" i="12"/>
  <c r="U330" i="12"/>
  <c r="U352" i="12"/>
  <c r="V307" i="12"/>
  <c r="U342" i="12"/>
  <c r="U358" i="12"/>
  <c r="V339" i="12"/>
  <c r="W312" i="12"/>
  <c r="V321" i="12"/>
  <c r="V343" i="12"/>
  <c r="U353" i="12"/>
  <c r="V361" i="12"/>
  <c r="U341" i="12"/>
  <c r="U354" i="12"/>
  <c r="T333" i="12"/>
  <c r="U305" i="12"/>
  <c r="U309" i="12"/>
  <c r="U318" i="12"/>
  <c r="U323" i="12"/>
  <c r="U327" i="12"/>
  <c r="U357" i="12"/>
  <c r="U359" i="12"/>
  <c r="U319" i="12"/>
  <c r="U350" i="12"/>
  <c r="V333" i="8" l="1"/>
  <c r="W343" i="9"/>
  <c r="W359" i="9"/>
  <c r="W322" i="9"/>
  <c r="W318" i="9"/>
  <c r="W310" i="9"/>
  <c r="W326" i="9"/>
  <c r="W363" i="7"/>
  <c r="W336" i="7"/>
  <c r="V364" i="7"/>
  <c r="W317" i="7"/>
  <c r="W354" i="7"/>
  <c r="W322" i="7"/>
  <c r="Y341" i="7"/>
  <c r="X316" i="7"/>
  <c r="W355" i="7"/>
  <c r="Y331" i="7"/>
  <c r="W329" i="7"/>
  <c r="W358" i="7"/>
  <c r="W328" i="7"/>
  <c r="W307" i="7"/>
  <c r="W352" i="7"/>
  <c r="W326" i="7"/>
  <c r="W362" i="7"/>
  <c r="Y337" i="7"/>
  <c r="X314" i="7"/>
  <c r="X332" i="7"/>
  <c r="X306" i="7"/>
  <c r="W344" i="7"/>
  <c r="W339" i="7"/>
  <c r="W305" i="7"/>
  <c r="V333" i="7"/>
  <c r="W356" i="7"/>
  <c r="W343" i="7"/>
  <c r="W330" i="7"/>
  <c r="X312" i="7"/>
  <c r="W313" i="7"/>
  <c r="W346" i="7"/>
  <c r="X357" i="7"/>
  <c r="W315" i="7"/>
  <c r="W359" i="7"/>
  <c r="X353" i="7"/>
  <c r="W321" i="7"/>
  <c r="W342" i="7"/>
  <c r="X310" i="7"/>
  <c r="W360" i="7"/>
  <c r="W311" i="7"/>
  <c r="G272" i="7"/>
  <c r="H245" i="7"/>
  <c r="W340" i="7"/>
  <c r="X349" i="7"/>
  <c r="W347" i="7"/>
  <c r="X324" i="7"/>
  <c r="W309" i="7"/>
  <c r="W348" i="7"/>
  <c r="W338" i="7"/>
  <c r="W350" i="7"/>
  <c r="X308" i="7"/>
  <c r="X361" i="7"/>
  <c r="X319" i="7"/>
  <c r="Y323" i="7"/>
  <c r="W351" i="7"/>
  <c r="Y345" i="7"/>
  <c r="X318" i="7"/>
  <c r="X327" i="7"/>
  <c r="X325" i="7"/>
  <c r="W320" i="7"/>
  <c r="G302" i="7"/>
  <c r="H275" i="7"/>
  <c r="Y332" i="8"/>
  <c r="W360" i="8"/>
  <c r="W344" i="8"/>
  <c r="W323" i="8"/>
  <c r="X320" i="8"/>
  <c r="W310" i="8"/>
  <c r="W339" i="8"/>
  <c r="X325" i="8"/>
  <c r="W343" i="8"/>
  <c r="X329" i="8"/>
  <c r="X342" i="8"/>
  <c r="W352" i="8"/>
  <c r="W356" i="8"/>
  <c r="X321" i="8"/>
  <c r="G272" i="8"/>
  <c r="H245" i="8"/>
  <c r="W306" i="8"/>
  <c r="W358" i="8"/>
  <c r="W330" i="8"/>
  <c r="Z345" i="8"/>
  <c r="X349" i="8"/>
  <c r="W318" i="8"/>
  <c r="X351" i="8"/>
  <c r="Y324" i="8"/>
  <c r="W307" i="8"/>
  <c r="X317" i="8"/>
  <c r="X357" i="8"/>
  <c r="Y316" i="8"/>
  <c r="W346" i="8"/>
  <c r="W311" i="8"/>
  <c r="Y328" i="8"/>
  <c r="Y338" i="8"/>
  <c r="W348" i="8"/>
  <c r="W313" i="8"/>
  <c r="W326" i="8"/>
  <c r="X312" i="8"/>
  <c r="X337" i="8"/>
  <c r="X355" i="8"/>
  <c r="X305" i="8"/>
  <c r="W322" i="8"/>
  <c r="W362" i="8"/>
  <c r="W354" i="8"/>
  <c r="W340" i="8"/>
  <c r="X308" i="8"/>
  <c r="W319" i="8"/>
  <c r="X309" i="8"/>
  <c r="X363" i="8"/>
  <c r="X361" i="8"/>
  <c r="X347" i="8"/>
  <c r="W331" i="8"/>
  <c r="W350" i="8"/>
  <c r="V364" i="8"/>
  <c r="W336" i="8"/>
  <c r="W327" i="8"/>
  <c r="W314" i="8"/>
  <c r="X353" i="8"/>
  <c r="W315" i="8"/>
  <c r="X359" i="8"/>
  <c r="X341" i="8"/>
  <c r="G302" i="8"/>
  <c r="H275" i="8"/>
  <c r="H272" i="9"/>
  <c r="I245" i="9"/>
  <c r="W362" i="9"/>
  <c r="W346" i="9"/>
  <c r="W357" i="9"/>
  <c r="W324" i="9"/>
  <c r="X356" i="9"/>
  <c r="W341" i="9"/>
  <c r="W308" i="9"/>
  <c r="W354" i="9"/>
  <c r="W342" i="9"/>
  <c r="W337" i="9"/>
  <c r="W338" i="9"/>
  <c r="X312" i="9"/>
  <c r="X306" i="9"/>
  <c r="W349" i="9"/>
  <c r="W350" i="9"/>
  <c r="X363" i="9"/>
  <c r="X330" i="9"/>
  <c r="W358" i="9"/>
  <c r="X355" i="9"/>
  <c r="W313" i="9"/>
  <c r="W317" i="9"/>
  <c r="X351" i="9"/>
  <c r="W340" i="9"/>
  <c r="W315" i="9"/>
  <c r="W353" i="9"/>
  <c r="W360" i="9"/>
  <c r="X345" i="9"/>
  <c r="W325" i="9"/>
  <c r="W307" i="9"/>
  <c r="X352" i="9"/>
  <c r="X329" i="9"/>
  <c r="V333" i="9"/>
  <c r="W305" i="9"/>
  <c r="X311" i="9"/>
  <c r="W344" i="9"/>
  <c r="W331" i="9"/>
  <c r="X347" i="9"/>
  <c r="W316" i="9"/>
  <c r="G302" i="9"/>
  <c r="W323" i="9"/>
  <c r="W332" i="9"/>
  <c r="X361" i="9"/>
  <c r="W348" i="9"/>
  <c r="X314" i="9"/>
  <c r="W328" i="9"/>
  <c r="W321" i="9"/>
  <c r="W309" i="9"/>
  <c r="X319" i="9"/>
  <c r="X339" i="9"/>
  <c r="W327" i="9"/>
  <c r="X336" i="9"/>
  <c r="X320" i="9"/>
  <c r="V364" i="9"/>
  <c r="V357" i="12"/>
  <c r="V323" i="12"/>
  <c r="V309" i="12"/>
  <c r="V354" i="12"/>
  <c r="W361" i="12"/>
  <c r="W343" i="12"/>
  <c r="V358" i="12"/>
  <c r="W307" i="12"/>
  <c r="V330" i="12"/>
  <c r="V332" i="12"/>
  <c r="V311" i="12"/>
  <c r="V340" i="12"/>
  <c r="V363" i="12"/>
  <c r="V326" i="12"/>
  <c r="V349" i="12"/>
  <c r="V331" i="12"/>
  <c r="V344" i="12"/>
  <c r="W360" i="12"/>
  <c r="W313" i="12"/>
  <c r="V314" i="12"/>
  <c r="W325" i="12"/>
  <c r="X306" i="12"/>
  <c r="W351" i="12"/>
  <c r="V346" i="12"/>
  <c r="W355" i="12"/>
  <c r="V362" i="12"/>
  <c r="V350" i="12"/>
  <c r="V359" i="12"/>
  <c r="V327" i="12"/>
  <c r="V318" i="12"/>
  <c r="U333" i="12"/>
  <c r="V305" i="12"/>
  <c r="V341" i="12"/>
  <c r="V353" i="12"/>
  <c r="W321" i="12"/>
  <c r="W339" i="12"/>
  <c r="V342" i="12"/>
  <c r="V352" i="12"/>
  <c r="X320" i="12"/>
  <c r="X316" i="12"/>
  <c r="V310" i="12"/>
  <c r="V356" i="12"/>
  <c r="V348" i="12"/>
  <c r="W317" i="12"/>
  <c r="V345" i="12"/>
  <c r="V315" i="12"/>
  <c r="V322" i="12"/>
  <c r="V308" i="12"/>
  <c r="W347" i="12"/>
  <c r="V324" i="12"/>
  <c r="W336" i="12"/>
  <c r="W329" i="12"/>
  <c r="V337" i="12"/>
  <c r="V328" i="12"/>
  <c r="V338" i="12"/>
  <c r="V319" i="12"/>
  <c r="X312" i="12"/>
  <c r="G275" i="12"/>
  <c r="F302" i="12"/>
  <c r="U364" i="12"/>
  <c r="S356" i="17"/>
  <c r="S347" i="17"/>
  <c r="S345" i="17"/>
  <c r="S343" i="17"/>
  <c r="S337" i="17"/>
  <c r="S339" i="17"/>
  <c r="S341" i="17"/>
  <c r="S336" i="17"/>
  <c r="S355" i="17"/>
  <c r="S353" i="17"/>
  <c r="S351" i="17"/>
  <c r="O351" i="17"/>
  <c r="S350" i="17"/>
  <c r="S349" i="17"/>
  <c r="S348" i="17"/>
  <c r="S346" i="17"/>
  <c r="S362" i="17"/>
  <c r="S360" i="17"/>
  <c r="O360" i="17"/>
  <c r="S359" i="17"/>
  <c r="S354" i="17"/>
  <c r="S344" i="17"/>
  <c r="S338" i="17"/>
  <c r="S340" i="17"/>
  <c r="O344" i="17"/>
  <c r="O347" i="17" l="1"/>
  <c r="W333" i="8"/>
  <c r="X359" i="9"/>
  <c r="W364" i="9"/>
  <c r="X343" i="9"/>
  <c r="X322" i="9"/>
  <c r="X318" i="9"/>
  <c r="X326" i="9"/>
  <c r="X310" i="9"/>
  <c r="V364" i="12"/>
  <c r="Y327" i="7"/>
  <c r="Z323" i="7"/>
  <c r="X348" i="7"/>
  <c r="Y312" i="7"/>
  <c r="H302" i="7"/>
  <c r="I275" i="7"/>
  <c r="Y325" i="7"/>
  <c r="Y318" i="7"/>
  <c r="X351" i="7"/>
  <c r="Y319" i="7"/>
  <c r="Y308" i="7"/>
  <c r="X338" i="7"/>
  <c r="X309" i="7"/>
  <c r="X347" i="7"/>
  <c r="X340" i="7"/>
  <c r="X311" i="7"/>
  <c r="Y310" i="7"/>
  <c r="X321" i="7"/>
  <c r="X359" i="7"/>
  <c r="Y357" i="7"/>
  <c r="X313" i="7"/>
  <c r="X330" i="7"/>
  <c r="X356" i="7"/>
  <c r="X339" i="7"/>
  <c r="Y306" i="7"/>
  <c r="Y314" i="7"/>
  <c r="X362" i="7"/>
  <c r="X352" i="7"/>
  <c r="X328" i="7"/>
  <c r="X329" i="7"/>
  <c r="X355" i="7"/>
  <c r="Z341" i="7"/>
  <c r="X354" i="7"/>
  <c r="W364" i="7"/>
  <c r="X336" i="7"/>
  <c r="X320" i="7"/>
  <c r="Z345" i="7"/>
  <c r="Y361" i="7"/>
  <c r="X350" i="7"/>
  <c r="Y324" i="7"/>
  <c r="Y349" i="7"/>
  <c r="H272" i="7"/>
  <c r="I245" i="7"/>
  <c r="X360" i="7"/>
  <c r="X342" i="7"/>
  <c r="Y353" i="7"/>
  <c r="X315" i="7"/>
  <c r="X346" i="7"/>
  <c r="X343" i="7"/>
  <c r="X344" i="7"/>
  <c r="Y332" i="7"/>
  <c r="Z337" i="7"/>
  <c r="X326" i="7"/>
  <c r="X307" i="7"/>
  <c r="X358" i="7"/>
  <c r="Z331" i="7"/>
  <c r="Y316" i="7"/>
  <c r="X322" i="7"/>
  <c r="X317" i="7"/>
  <c r="X363" i="7"/>
  <c r="W333" i="7"/>
  <c r="X305" i="7"/>
  <c r="X315" i="8"/>
  <c r="Y308" i="8"/>
  <c r="H302" i="8"/>
  <c r="I275" i="8"/>
  <c r="Y359" i="8"/>
  <c r="Y353" i="8"/>
  <c r="X327" i="8"/>
  <c r="X350" i="8"/>
  <c r="Y347" i="8"/>
  <c r="Y363" i="8"/>
  <c r="X319" i="8"/>
  <c r="X340" i="8"/>
  <c r="X362" i="8"/>
  <c r="Y305" i="8"/>
  <c r="Y337" i="8"/>
  <c r="X326" i="8"/>
  <c r="X348" i="8"/>
  <c r="Z328" i="8"/>
  <c r="X346" i="8"/>
  <c r="Y357" i="8"/>
  <c r="X307" i="8"/>
  <c r="Y351" i="8"/>
  <c r="Y349" i="8"/>
  <c r="X330" i="8"/>
  <c r="X306" i="8"/>
  <c r="Y321" i="8"/>
  <c r="X352" i="8"/>
  <c r="Y329" i="8"/>
  <c r="Y325" i="8"/>
  <c r="X310" i="8"/>
  <c r="X323" i="8"/>
  <c r="X360" i="8"/>
  <c r="Y341" i="8"/>
  <c r="X314" i="8"/>
  <c r="W364" i="8"/>
  <c r="X336" i="8"/>
  <c r="X331" i="8"/>
  <c r="Y361" i="8"/>
  <c r="Y309" i="8"/>
  <c r="X354" i="8"/>
  <c r="X322" i="8"/>
  <c r="Y355" i="8"/>
  <c r="Y312" i="8"/>
  <c r="X313" i="8"/>
  <c r="Z338" i="8"/>
  <c r="X311" i="8"/>
  <c r="Z316" i="8"/>
  <c r="Y317" i="8"/>
  <c r="Z324" i="8"/>
  <c r="X318" i="8"/>
  <c r="AA345" i="8"/>
  <c r="X358" i="8"/>
  <c r="H272" i="8"/>
  <c r="I245" i="8"/>
  <c r="X356" i="8"/>
  <c r="Y342" i="8"/>
  <c r="X343" i="8"/>
  <c r="X339" i="8"/>
  <c r="Y320" i="8"/>
  <c r="X344" i="8"/>
  <c r="Z332" i="8"/>
  <c r="I272" i="9"/>
  <c r="J245" i="9"/>
  <c r="Y336" i="9"/>
  <c r="Y319" i="9"/>
  <c r="X309" i="9"/>
  <c r="X328" i="9"/>
  <c r="X348" i="9"/>
  <c r="X332" i="9"/>
  <c r="H302" i="9"/>
  <c r="I275" i="9"/>
  <c r="Y347" i="9"/>
  <c r="X344" i="9"/>
  <c r="W333" i="9"/>
  <c r="X305" i="9"/>
  <c r="Y352" i="9"/>
  <c r="X325" i="9"/>
  <c r="X360" i="9"/>
  <c r="X315" i="9"/>
  <c r="X340" i="9"/>
  <c r="X317" i="9"/>
  <c r="Y355" i="9"/>
  <c r="Y330" i="9"/>
  <c r="X350" i="9"/>
  <c r="Y306" i="9"/>
  <c r="X338" i="9"/>
  <c r="X342" i="9"/>
  <c r="X308" i="9"/>
  <c r="X341" i="9"/>
  <c r="X324" i="9"/>
  <c r="X346" i="9"/>
  <c r="Y320" i="9"/>
  <c r="X327" i="9"/>
  <c r="Y339" i="9"/>
  <c r="X321" i="9"/>
  <c r="Y314" i="9"/>
  <c r="Y361" i="9"/>
  <c r="X323" i="9"/>
  <c r="X316" i="9"/>
  <c r="X331" i="9"/>
  <c r="Y311" i="9"/>
  <c r="Y329" i="9"/>
  <c r="X307" i="9"/>
  <c r="Y345" i="9"/>
  <c r="X353" i="9"/>
  <c r="Y351" i="9"/>
  <c r="X313" i="9"/>
  <c r="X358" i="9"/>
  <c r="Y363" i="9"/>
  <c r="X349" i="9"/>
  <c r="Y312" i="9"/>
  <c r="X337" i="9"/>
  <c r="X354" i="9"/>
  <c r="Y356" i="9"/>
  <c r="X357" i="9"/>
  <c r="X362" i="9"/>
  <c r="G302" i="12"/>
  <c r="H275" i="12"/>
  <c r="Y312" i="12"/>
  <c r="W338" i="12"/>
  <c r="W337" i="12"/>
  <c r="X336" i="12"/>
  <c r="X347" i="12"/>
  <c r="W322" i="12"/>
  <c r="W345" i="12"/>
  <c r="W348" i="12"/>
  <c r="W310" i="12"/>
  <c r="Y320" i="12"/>
  <c r="W342" i="12"/>
  <c r="X321" i="12"/>
  <c r="W341" i="12"/>
  <c r="W318" i="12"/>
  <c r="W359" i="12"/>
  <c r="W362" i="12"/>
  <c r="W346" i="12"/>
  <c r="Y306" i="12"/>
  <c r="W314" i="12"/>
  <c r="X360" i="12"/>
  <c r="W331" i="12"/>
  <c r="W326" i="12"/>
  <c r="W340" i="12"/>
  <c r="W332" i="12"/>
  <c r="X307" i="12"/>
  <c r="X343" i="12"/>
  <c r="W354" i="12"/>
  <c r="W323" i="12"/>
  <c r="W319" i="12"/>
  <c r="W328" i="12"/>
  <c r="X329" i="12"/>
  <c r="W324" i="12"/>
  <c r="W308" i="12"/>
  <c r="W315" i="12"/>
  <c r="X317" i="12"/>
  <c r="W356" i="12"/>
  <c r="Y316" i="12"/>
  <c r="W352" i="12"/>
  <c r="X339" i="12"/>
  <c r="W353" i="12"/>
  <c r="V333" i="12"/>
  <c r="W305" i="12"/>
  <c r="W327" i="12"/>
  <c r="W350" i="12"/>
  <c r="X355" i="12"/>
  <c r="X351" i="12"/>
  <c r="X325" i="12"/>
  <c r="X313" i="12"/>
  <c r="W344" i="12"/>
  <c r="W349" i="12"/>
  <c r="W363" i="12"/>
  <c r="W311" i="12"/>
  <c r="W330" i="12"/>
  <c r="W358" i="12"/>
  <c r="X361" i="12"/>
  <c r="W309" i="12"/>
  <c r="W357" i="12"/>
  <c r="I364" i="17"/>
  <c r="O350" i="17"/>
  <c r="O340" i="17"/>
  <c r="O354" i="17"/>
  <c r="O356" i="17"/>
  <c r="O338" i="17"/>
  <c r="O353" i="17"/>
  <c r="O357" i="17"/>
  <c r="S357" i="17"/>
  <c r="S358" i="17"/>
  <c r="O358" i="17"/>
  <c r="D364" i="17"/>
  <c r="T338" i="17"/>
  <c r="T344" i="17"/>
  <c r="T354" i="17"/>
  <c r="O359" i="17"/>
  <c r="T349" i="17"/>
  <c r="T351" i="17"/>
  <c r="T336" i="17"/>
  <c r="T341" i="17"/>
  <c r="T337" i="17"/>
  <c r="T343" i="17"/>
  <c r="T347" i="17"/>
  <c r="S352" i="17"/>
  <c r="O352" i="17"/>
  <c r="M364" i="17"/>
  <c r="K364" i="17"/>
  <c r="T362" i="17"/>
  <c r="T348" i="17"/>
  <c r="E364" i="17"/>
  <c r="T355" i="17"/>
  <c r="L364" i="17"/>
  <c r="T339" i="17"/>
  <c r="T345" i="17"/>
  <c r="S361" i="17"/>
  <c r="O361" i="17"/>
  <c r="J364" i="17"/>
  <c r="F364" i="17"/>
  <c r="O363" i="17"/>
  <c r="S363" i="17"/>
  <c r="S342" i="17"/>
  <c r="O342" i="17"/>
  <c r="T340" i="17"/>
  <c r="T359" i="17"/>
  <c r="T360" i="17"/>
  <c r="O362" i="17"/>
  <c r="T346" i="17"/>
  <c r="O349" i="17"/>
  <c r="T353" i="17"/>
  <c r="O355" i="17"/>
  <c r="O336" i="17"/>
  <c r="O339" i="17"/>
  <c r="T356" i="17"/>
  <c r="G364" i="17"/>
  <c r="H364" i="17"/>
  <c r="O346" i="17"/>
  <c r="O348" i="17"/>
  <c r="T350" i="17"/>
  <c r="C364" i="17"/>
  <c r="O341" i="17"/>
  <c r="O337" i="17"/>
  <c r="O343" i="17"/>
  <c r="O345" i="17"/>
  <c r="N364" i="17"/>
  <c r="Y343" i="9" l="1"/>
  <c r="Y359" i="9"/>
  <c r="Y318" i="9"/>
  <c r="Y322" i="9"/>
  <c r="Y310" i="9"/>
  <c r="Y326" i="9"/>
  <c r="X333" i="7"/>
  <c r="Y305" i="7"/>
  <c r="Z316" i="7"/>
  <c r="Y358" i="7"/>
  <c r="Y326" i="7"/>
  <c r="Z332" i="7"/>
  <c r="Y343" i="7"/>
  <c r="Y315" i="7"/>
  <c r="Y342" i="7"/>
  <c r="J245" i="7"/>
  <c r="I272" i="7"/>
  <c r="Z324" i="7"/>
  <c r="Z361" i="7"/>
  <c r="Y320" i="7"/>
  <c r="Y354" i="7"/>
  <c r="Y355" i="7"/>
  <c r="Y328" i="7"/>
  <c r="Y362" i="7"/>
  <c r="Z306" i="7"/>
  <c r="Y356" i="7"/>
  <c r="Y313" i="7"/>
  <c r="Y359" i="7"/>
  <c r="Z310" i="7"/>
  <c r="Y340" i="7"/>
  <c r="Y309" i="7"/>
  <c r="Z308" i="7"/>
  <c r="Y351" i="7"/>
  <c r="Z325" i="7"/>
  <c r="Z312" i="7"/>
  <c r="AA323" i="7"/>
  <c r="Y317" i="7"/>
  <c r="Y363" i="7"/>
  <c r="Y322" i="7"/>
  <c r="AA331" i="7"/>
  <c r="Y307" i="7"/>
  <c r="AA337" i="7"/>
  <c r="Y344" i="7"/>
  <c r="Y346" i="7"/>
  <c r="Z353" i="7"/>
  <c r="Y360" i="7"/>
  <c r="Z349" i="7"/>
  <c r="Y350" i="7"/>
  <c r="AA345" i="7"/>
  <c r="X364" i="7"/>
  <c r="Y336" i="7"/>
  <c r="AA341" i="7"/>
  <c r="Y329" i="7"/>
  <c r="Y352" i="7"/>
  <c r="Z314" i="7"/>
  <c r="Y339" i="7"/>
  <c r="Y330" i="7"/>
  <c r="Z357" i="7"/>
  <c r="Y321" i="7"/>
  <c r="Y311" i="7"/>
  <c r="Y347" i="7"/>
  <c r="Y338" i="7"/>
  <c r="Z319" i="7"/>
  <c r="Z318" i="7"/>
  <c r="I302" i="7"/>
  <c r="J275" i="7"/>
  <c r="Y348" i="7"/>
  <c r="Z327" i="7"/>
  <c r="Y339" i="8"/>
  <c r="J245" i="8"/>
  <c r="I272" i="8"/>
  <c r="AA324" i="8"/>
  <c r="AA316" i="8"/>
  <c r="Z312" i="8"/>
  <c r="Y310" i="8"/>
  <c r="AA332" i="8"/>
  <c r="Z320" i="8"/>
  <c r="Y343" i="8"/>
  <c r="Y356" i="8"/>
  <c r="Y358" i="8"/>
  <c r="Y318" i="8"/>
  <c r="Z317" i="8"/>
  <c r="Y311" i="8"/>
  <c r="Y313" i="8"/>
  <c r="Z355" i="8"/>
  <c r="Y354" i="8"/>
  <c r="Z361" i="8"/>
  <c r="X364" i="8"/>
  <c r="Y336" i="8"/>
  <c r="Z341" i="8"/>
  <c r="Y323" i="8"/>
  <c r="Z325" i="8"/>
  <c r="Y352" i="8"/>
  <c r="Y306" i="8"/>
  <c r="Z349" i="8"/>
  <c r="Y307" i="8"/>
  <c r="Y346" i="8"/>
  <c r="Y348" i="8"/>
  <c r="Z337" i="8"/>
  <c r="Y362" i="8"/>
  <c r="Y319" i="8"/>
  <c r="Z347" i="8"/>
  <c r="Y327" i="8"/>
  <c r="Z359" i="8"/>
  <c r="Z308" i="8"/>
  <c r="Y344" i="8"/>
  <c r="Z342" i="8"/>
  <c r="AB345" i="8"/>
  <c r="AA338" i="8"/>
  <c r="Y322" i="8"/>
  <c r="Z309" i="8"/>
  <c r="Y331" i="8"/>
  <c r="Y314" i="8"/>
  <c r="Y360" i="8"/>
  <c r="Z329" i="8"/>
  <c r="Z321" i="8"/>
  <c r="Y330" i="8"/>
  <c r="Z351" i="8"/>
  <c r="Z357" i="8"/>
  <c r="AA328" i="8"/>
  <c r="Y326" i="8"/>
  <c r="Z305" i="8"/>
  <c r="Y340" i="8"/>
  <c r="Z363" i="8"/>
  <c r="Y350" i="8"/>
  <c r="Z353" i="8"/>
  <c r="J275" i="8"/>
  <c r="I302" i="8"/>
  <c r="Y315" i="8"/>
  <c r="X333" i="8"/>
  <c r="J272" i="9"/>
  <c r="K245" i="9"/>
  <c r="Y349" i="9"/>
  <c r="Z345" i="9"/>
  <c r="Z329" i="9"/>
  <c r="Y323" i="9"/>
  <c r="Y346" i="9"/>
  <c r="Y341" i="9"/>
  <c r="Y342" i="9"/>
  <c r="Z306" i="9"/>
  <c r="Z330" i="9"/>
  <c r="Y317" i="9"/>
  <c r="Y340" i="9"/>
  <c r="Z352" i="9"/>
  <c r="Y344" i="9"/>
  <c r="I302" i="9"/>
  <c r="J275" i="9"/>
  <c r="Y348" i="9"/>
  <c r="Y309" i="9"/>
  <c r="Y357" i="9"/>
  <c r="Y337" i="9"/>
  <c r="Y358" i="9"/>
  <c r="Y331" i="9"/>
  <c r="Z314" i="9"/>
  <c r="Y327" i="9"/>
  <c r="Y360" i="9"/>
  <c r="Y362" i="9"/>
  <c r="Z356" i="9"/>
  <c r="Y354" i="9"/>
  <c r="Z312" i="9"/>
  <c r="Z363" i="9"/>
  <c r="Y313" i="9"/>
  <c r="Z351" i="9"/>
  <c r="Y353" i="9"/>
  <c r="Y307" i="9"/>
  <c r="Z311" i="9"/>
  <c r="Y316" i="9"/>
  <c r="Z361" i="9"/>
  <c r="Y321" i="9"/>
  <c r="Z339" i="9"/>
  <c r="Z320" i="9"/>
  <c r="Y324" i="9"/>
  <c r="Y308" i="9"/>
  <c r="Y338" i="9"/>
  <c r="Y350" i="9"/>
  <c r="Z355" i="9"/>
  <c r="Y315" i="9"/>
  <c r="Y325" i="9"/>
  <c r="Y305" i="9"/>
  <c r="X333" i="9"/>
  <c r="Z347" i="9"/>
  <c r="Y332" i="9"/>
  <c r="Y328" i="9"/>
  <c r="Z319" i="9"/>
  <c r="Z336" i="9"/>
  <c r="X364" i="9"/>
  <c r="W364" i="12"/>
  <c r="Y361" i="12"/>
  <c r="X344" i="12"/>
  <c r="Y355" i="12"/>
  <c r="X353" i="12"/>
  <c r="X315" i="12"/>
  <c r="X324" i="12"/>
  <c r="X323" i="12"/>
  <c r="X332" i="12"/>
  <c r="Y360" i="12"/>
  <c r="Z306" i="12"/>
  <c r="X318" i="12"/>
  <c r="Y321" i="12"/>
  <c r="X322" i="12"/>
  <c r="X309" i="12"/>
  <c r="X358" i="12"/>
  <c r="X311" i="12"/>
  <c r="X349" i="12"/>
  <c r="Y313" i="12"/>
  <c r="Y351" i="12"/>
  <c r="X350" i="12"/>
  <c r="W333" i="12"/>
  <c r="X305" i="12"/>
  <c r="Y339" i="12"/>
  <c r="Z316" i="12"/>
  <c r="Y317" i="12"/>
  <c r="X308" i="12"/>
  <c r="Y329" i="12"/>
  <c r="X319" i="12"/>
  <c r="X354" i="12"/>
  <c r="Y307" i="12"/>
  <c r="X340" i="12"/>
  <c r="X331" i="12"/>
  <c r="X314" i="12"/>
  <c r="X346" i="12"/>
  <c r="X359" i="12"/>
  <c r="X341" i="12"/>
  <c r="X342" i="12"/>
  <c r="X310" i="12"/>
  <c r="X345" i="12"/>
  <c r="Y347" i="12"/>
  <c r="X337" i="12"/>
  <c r="Z312" i="12"/>
  <c r="X330" i="12"/>
  <c r="X327" i="12"/>
  <c r="X356" i="12"/>
  <c r="X328" i="12"/>
  <c r="X326" i="12"/>
  <c r="X362" i="12"/>
  <c r="Z320" i="12"/>
  <c r="X348" i="12"/>
  <c r="Y336" i="12"/>
  <c r="X338" i="12"/>
  <c r="H302" i="12"/>
  <c r="I275" i="12"/>
  <c r="X357" i="12"/>
  <c r="X363" i="12"/>
  <c r="Y325" i="12"/>
  <c r="X352" i="12"/>
  <c r="Y343" i="12"/>
  <c r="S364" i="17"/>
  <c r="O364" i="17"/>
  <c r="U360" i="17"/>
  <c r="U340" i="17"/>
  <c r="T361" i="17"/>
  <c r="U339" i="17"/>
  <c r="U362" i="17"/>
  <c r="T352" i="17"/>
  <c r="U343" i="17"/>
  <c r="U341" i="17"/>
  <c r="U351" i="17"/>
  <c r="U344" i="17"/>
  <c r="U356" i="17"/>
  <c r="U346" i="17"/>
  <c r="T363" i="17"/>
  <c r="T358" i="17"/>
  <c r="U350" i="17"/>
  <c r="U359" i="17"/>
  <c r="U345" i="17"/>
  <c r="U348" i="17"/>
  <c r="U347" i="17"/>
  <c r="U337" i="17"/>
  <c r="U349" i="17"/>
  <c r="U354" i="17"/>
  <c r="U338" i="17"/>
  <c r="U353" i="17"/>
  <c r="T342" i="17"/>
  <c r="U355" i="17"/>
  <c r="U336" i="17"/>
  <c r="T357" i="17"/>
  <c r="Y333" i="8" l="1"/>
  <c r="Y364" i="9"/>
  <c r="Z359" i="9"/>
  <c r="Z343" i="9"/>
  <c r="Z318" i="9"/>
  <c r="Z322" i="9"/>
  <c r="Z326" i="9"/>
  <c r="Z310" i="9"/>
  <c r="X364" i="12"/>
  <c r="Z352" i="7"/>
  <c r="AA327" i="7"/>
  <c r="K275" i="7"/>
  <c r="J302" i="7"/>
  <c r="AA319" i="7"/>
  <c r="Z347" i="7"/>
  <c r="Z321" i="7"/>
  <c r="Z330" i="7"/>
  <c r="AA314" i="7"/>
  <c r="Z329" i="7"/>
  <c r="Y364" i="7"/>
  <c r="Z336" i="7"/>
  <c r="Z350" i="7"/>
  <c r="Z360" i="7"/>
  <c r="Z346" i="7"/>
  <c r="AB337" i="7"/>
  <c r="AB331" i="7"/>
  <c r="Z363" i="7"/>
  <c r="AB323" i="7"/>
  <c r="AA325" i="7"/>
  <c r="AA308" i="7"/>
  <c r="Z340" i="7"/>
  <c r="Z359" i="7"/>
  <c r="Z356" i="7"/>
  <c r="Z362" i="7"/>
  <c r="Z355" i="7"/>
  <c r="Z320" i="7"/>
  <c r="AA324" i="7"/>
  <c r="Z342" i="7"/>
  <c r="Z343" i="7"/>
  <c r="Z326" i="7"/>
  <c r="AA316" i="7"/>
  <c r="Z348" i="7"/>
  <c r="AA318" i="7"/>
  <c r="Z338" i="7"/>
  <c r="Z311" i="7"/>
  <c r="AA357" i="7"/>
  <c r="Z339" i="7"/>
  <c r="AB341" i="7"/>
  <c r="AB345" i="7"/>
  <c r="AA349" i="7"/>
  <c r="AA353" i="7"/>
  <c r="Z344" i="7"/>
  <c r="Z307" i="7"/>
  <c r="Z322" i="7"/>
  <c r="Z317" i="7"/>
  <c r="AA312" i="7"/>
  <c r="Z351" i="7"/>
  <c r="Z309" i="7"/>
  <c r="AA310" i="7"/>
  <c r="Z313" i="7"/>
  <c r="AA306" i="7"/>
  <c r="Z328" i="7"/>
  <c r="Z354" i="7"/>
  <c r="AA361" i="7"/>
  <c r="Z315" i="7"/>
  <c r="AA332" i="7"/>
  <c r="Z358" i="7"/>
  <c r="Y333" i="7"/>
  <c r="Z305" i="7"/>
  <c r="J272" i="7"/>
  <c r="K245" i="7"/>
  <c r="Z350" i="8"/>
  <c r="Z326" i="8"/>
  <c r="AA357" i="8"/>
  <c r="AA329" i="8"/>
  <c r="Z314" i="8"/>
  <c r="AB338" i="8"/>
  <c r="AA342" i="8"/>
  <c r="Z327" i="8"/>
  <c r="Z319" i="8"/>
  <c r="Z346" i="8"/>
  <c r="Z352" i="8"/>
  <c r="Z343" i="8"/>
  <c r="Z315" i="8"/>
  <c r="AA353" i="8"/>
  <c r="AA363" i="8"/>
  <c r="AA305" i="8"/>
  <c r="AB328" i="8"/>
  <c r="AA351" i="8"/>
  <c r="AA321" i="8"/>
  <c r="Z360" i="8"/>
  <c r="Z331" i="8"/>
  <c r="Z322" i="8"/>
  <c r="AC345" i="8"/>
  <c r="Z344" i="8"/>
  <c r="AA359" i="8"/>
  <c r="AA347" i="8"/>
  <c r="Z362" i="8"/>
  <c r="Z348" i="8"/>
  <c r="Z307" i="8"/>
  <c r="Z306" i="8"/>
  <c r="AA325" i="8"/>
  <c r="AA341" i="8"/>
  <c r="AA361" i="8"/>
  <c r="AA355" i="8"/>
  <c r="Z311" i="8"/>
  <c r="Z318" i="8"/>
  <c r="Z356" i="8"/>
  <c r="AA320" i="8"/>
  <c r="Z310" i="8"/>
  <c r="AB316" i="8"/>
  <c r="J272" i="8"/>
  <c r="K245" i="8"/>
  <c r="Z340" i="8"/>
  <c r="Z330" i="8"/>
  <c r="AA309" i="8"/>
  <c r="AA308" i="8"/>
  <c r="AA337" i="8"/>
  <c r="AA349" i="8"/>
  <c r="Z323" i="8"/>
  <c r="Y364" i="8"/>
  <c r="Z336" i="8"/>
  <c r="Z354" i="8"/>
  <c r="Z313" i="8"/>
  <c r="AA317" i="8"/>
  <c r="Z358" i="8"/>
  <c r="AB332" i="8"/>
  <c r="AA312" i="8"/>
  <c r="AB324" i="8"/>
  <c r="Z339" i="8"/>
  <c r="J302" i="8"/>
  <c r="K275" i="8"/>
  <c r="K272" i="9"/>
  <c r="L245" i="9"/>
  <c r="AA355" i="9"/>
  <c r="Z324" i="9"/>
  <c r="AA361" i="9"/>
  <c r="AA311" i="9"/>
  <c r="Z313" i="9"/>
  <c r="AA356" i="9"/>
  <c r="AA314" i="9"/>
  <c r="Z337" i="9"/>
  <c r="Z348" i="9"/>
  <c r="Z344" i="9"/>
  <c r="AA330" i="9"/>
  <c r="Z346" i="9"/>
  <c r="Z349" i="9"/>
  <c r="Z305" i="9"/>
  <c r="Y333" i="9"/>
  <c r="AA319" i="9"/>
  <c r="Z332" i="9"/>
  <c r="Z315" i="9"/>
  <c r="Z338" i="9"/>
  <c r="AA339" i="9"/>
  <c r="Z353" i="9"/>
  <c r="AA312" i="9"/>
  <c r="Z360" i="9"/>
  <c r="Z340" i="9"/>
  <c r="Z342" i="9"/>
  <c r="Z323" i="9"/>
  <c r="AA345" i="9"/>
  <c r="AA336" i="9"/>
  <c r="Z328" i="9"/>
  <c r="AA347" i="9"/>
  <c r="Z325" i="9"/>
  <c r="Z350" i="9"/>
  <c r="Z308" i="9"/>
  <c r="AA320" i="9"/>
  <c r="Z321" i="9"/>
  <c r="Z316" i="9"/>
  <c r="Z307" i="9"/>
  <c r="AA351" i="9"/>
  <c r="AA363" i="9"/>
  <c r="Z354" i="9"/>
  <c r="Z362" i="9"/>
  <c r="Z327" i="9"/>
  <c r="Z331" i="9"/>
  <c r="Z358" i="9"/>
  <c r="Z357" i="9"/>
  <c r="Z309" i="9"/>
  <c r="J302" i="9"/>
  <c r="K275" i="9"/>
  <c r="AA352" i="9"/>
  <c r="Z317" i="9"/>
  <c r="AA306" i="9"/>
  <c r="Z341" i="9"/>
  <c r="AA329" i="9"/>
  <c r="Z343" i="12"/>
  <c r="Y357" i="12"/>
  <c r="Y348" i="12"/>
  <c r="Y328" i="12"/>
  <c r="AA312" i="12"/>
  <c r="Y310" i="12"/>
  <c r="Y352" i="12"/>
  <c r="Y363" i="12"/>
  <c r="J275" i="12"/>
  <c r="I302" i="12"/>
  <c r="Z336" i="12"/>
  <c r="AA320" i="12"/>
  <c r="Y326" i="12"/>
  <c r="Y356" i="12"/>
  <c r="Y330" i="12"/>
  <c r="Y337" i="12"/>
  <c r="Y345" i="12"/>
  <c r="Y342" i="12"/>
  <c r="Y359" i="12"/>
  <c r="Y314" i="12"/>
  <c r="Y340" i="12"/>
  <c r="Y354" i="12"/>
  <c r="Z329" i="12"/>
  <c r="Z317" i="12"/>
  <c r="Z339" i="12"/>
  <c r="Y350" i="12"/>
  <c r="Z313" i="12"/>
  <c r="Y311" i="12"/>
  <c r="Y309" i="12"/>
  <c r="Z321" i="12"/>
  <c r="AA306" i="12"/>
  <c r="Y332" i="12"/>
  <c r="Y324" i="12"/>
  <c r="Y353" i="12"/>
  <c r="Y344" i="12"/>
  <c r="Z325" i="12"/>
  <c r="Y338" i="12"/>
  <c r="Y362" i="12"/>
  <c r="Y327" i="12"/>
  <c r="Z347" i="12"/>
  <c r="Y341" i="12"/>
  <c r="Y346" i="12"/>
  <c r="Y331" i="12"/>
  <c r="Z307" i="12"/>
  <c r="Y319" i="12"/>
  <c r="Y308" i="12"/>
  <c r="AA316" i="12"/>
  <c r="X333" i="12"/>
  <c r="Y305" i="12"/>
  <c r="Z351" i="12"/>
  <c r="Y349" i="12"/>
  <c r="Y358" i="12"/>
  <c r="Y322" i="12"/>
  <c r="Y318" i="12"/>
  <c r="Z360" i="12"/>
  <c r="Y323" i="12"/>
  <c r="Y315" i="12"/>
  <c r="Z355" i="12"/>
  <c r="Z361" i="12"/>
  <c r="T364" i="17"/>
  <c r="V355" i="17"/>
  <c r="V338" i="17"/>
  <c r="V346" i="17"/>
  <c r="V356" i="17"/>
  <c r="V360" i="17"/>
  <c r="V354" i="17"/>
  <c r="V337" i="17"/>
  <c r="V350" i="17"/>
  <c r="U358" i="17"/>
  <c r="V344" i="17"/>
  <c r="V341" i="17"/>
  <c r="U352" i="17"/>
  <c r="V339" i="17"/>
  <c r="U357" i="17"/>
  <c r="V336" i="17"/>
  <c r="V345" i="17"/>
  <c r="V359" i="17"/>
  <c r="U363" i="17"/>
  <c r="V340" i="17"/>
  <c r="U342" i="17"/>
  <c r="V353" i="17"/>
  <c r="V349" i="17"/>
  <c r="V347" i="17"/>
  <c r="V348" i="17"/>
  <c r="V351" i="17"/>
  <c r="V343" i="17"/>
  <c r="V362" i="17"/>
  <c r="U361" i="17"/>
  <c r="U364" i="17" l="1"/>
  <c r="AA343" i="9"/>
  <c r="AA359" i="9"/>
  <c r="AA322" i="9"/>
  <c r="AA318" i="9"/>
  <c r="AA310" i="9"/>
  <c r="AA326" i="9"/>
  <c r="AA328" i="7"/>
  <c r="L245" i="7"/>
  <c r="K272" i="7"/>
  <c r="AA358" i="7"/>
  <c r="AA315" i="7"/>
  <c r="AA354" i="7"/>
  <c r="AB306" i="7"/>
  <c r="AB310" i="7"/>
  <c r="AA351" i="7"/>
  <c r="AA317" i="7"/>
  <c r="AA307" i="7"/>
  <c r="AB353" i="7"/>
  <c r="AC345" i="7"/>
  <c r="AA339" i="7"/>
  <c r="AA311" i="7"/>
  <c r="AB318" i="7"/>
  <c r="AB316" i="7"/>
  <c r="AA343" i="7"/>
  <c r="AB324" i="7"/>
  <c r="AA355" i="7"/>
  <c r="AA356" i="7"/>
  <c r="AA340" i="7"/>
  <c r="AB325" i="7"/>
  <c r="AA363" i="7"/>
  <c r="AC337" i="7"/>
  <c r="AA360" i="7"/>
  <c r="AA336" i="7"/>
  <c r="Z364" i="7"/>
  <c r="AB314" i="7"/>
  <c r="AA321" i="7"/>
  <c r="AB319" i="7"/>
  <c r="AB327" i="7"/>
  <c r="AA305" i="7"/>
  <c r="Z333" i="7"/>
  <c r="AB332" i="7"/>
  <c r="AB361" i="7"/>
  <c r="AA313" i="7"/>
  <c r="AA309" i="7"/>
  <c r="AB312" i="7"/>
  <c r="AA322" i="7"/>
  <c r="AA344" i="7"/>
  <c r="AB349" i="7"/>
  <c r="AC341" i="7"/>
  <c r="AB357" i="7"/>
  <c r="AA338" i="7"/>
  <c r="AA348" i="7"/>
  <c r="AA326" i="7"/>
  <c r="AA342" i="7"/>
  <c r="AA320" i="7"/>
  <c r="AA362" i="7"/>
  <c r="AA359" i="7"/>
  <c r="AB308" i="7"/>
  <c r="AC323" i="7"/>
  <c r="AC331" i="7"/>
  <c r="AA346" i="7"/>
  <c r="AA350" i="7"/>
  <c r="AA329" i="7"/>
  <c r="AA330" i="7"/>
  <c r="AA347" i="7"/>
  <c r="AA352" i="7"/>
  <c r="L275" i="7"/>
  <c r="K302" i="7"/>
  <c r="AA339" i="8"/>
  <c r="AB312" i="8"/>
  <c r="AA313" i="8"/>
  <c r="AB349" i="8"/>
  <c r="AB308" i="8"/>
  <c r="K272" i="8"/>
  <c r="L245" i="8"/>
  <c r="AA310" i="8"/>
  <c r="AA311" i="8"/>
  <c r="AB361" i="8"/>
  <c r="AB325" i="8"/>
  <c r="AA362" i="8"/>
  <c r="AB359" i="8"/>
  <c r="AA331" i="8"/>
  <c r="AC328" i="8"/>
  <c r="AA314" i="8"/>
  <c r="K302" i="8"/>
  <c r="L275" i="8"/>
  <c r="AC324" i="8"/>
  <c r="AC332" i="8"/>
  <c r="AB317" i="8"/>
  <c r="AA354" i="8"/>
  <c r="AA323" i="8"/>
  <c r="AB337" i="8"/>
  <c r="AB309" i="8"/>
  <c r="AA340" i="8"/>
  <c r="AC316" i="8"/>
  <c r="AB320" i="8"/>
  <c r="AA318" i="8"/>
  <c r="AB355" i="8"/>
  <c r="AB341" i="8"/>
  <c r="AA306" i="8"/>
  <c r="AA348" i="8"/>
  <c r="AB347" i="8"/>
  <c r="AA344" i="8"/>
  <c r="AA322" i="8"/>
  <c r="AA360" i="8"/>
  <c r="AB351" i="8"/>
  <c r="AB305" i="8"/>
  <c r="AB353" i="8"/>
  <c r="AA343" i="8"/>
  <c r="AA346" i="8"/>
  <c r="AA327" i="8"/>
  <c r="AC338" i="8"/>
  <c r="AB329" i="8"/>
  <c r="AA326" i="8"/>
  <c r="Z333" i="8"/>
  <c r="AA358" i="8"/>
  <c r="Z364" i="8"/>
  <c r="AA336" i="8"/>
  <c r="AA330" i="8"/>
  <c r="AA356" i="8"/>
  <c r="AA307" i="8"/>
  <c r="AD345" i="8"/>
  <c r="AB321" i="8"/>
  <c r="AB363" i="8"/>
  <c r="AA315" i="8"/>
  <c r="AA352" i="8"/>
  <c r="AA319" i="8"/>
  <c r="AB342" i="8"/>
  <c r="AB357" i="8"/>
  <c r="AA350" i="8"/>
  <c r="L272" i="9"/>
  <c r="M245" i="9"/>
  <c r="AB329" i="9"/>
  <c r="AA341" i="9"/>
  <c r="K302" i="9"/>
  <c r="L275" i="9"/>
  <c r="AA331" i="9"/>
  <c r="AA362" i="9"/>
  <c r="AA321" i="9"/>
  <c r="AA308" i="9"/>
  <c r="AB347" i="9"/>
  <c r="AA323" i="9"/>
  <c r="AA340" i="9"/>
  <c r="AB312" i="9"/>
  <c r="AA315" i="9"/>
  <c r="AB314" i="9"/>
  <c r="Z364" i="9"/>
  <c r="AB306" i="9"/>
  <c r="AB352" i="9"/>
  <c r="AA309" i="9"/>
  <c r="AA358" i="9"/>
  <c r="AA327" i="9"/>
  <c r="AA354" i="9"/>
  <c r="AB351" i="9"/>
  <c r="AA316" i="9"/>
  <c r="AB320" i="9"/>
  <c r="AA350" i="9"/>
  <c r="AA325" i="9"/>
  <c r="AA328" i="9"/>
  <c r="AB345" i="9"/>
  <c r="AA342" i="9"/>
  <c r="AA360" i="9"/>
  <c r="AA353" i="9"/>
  <c r="AA338" i="9"/>
  <c r="AA332" i="9"/>
  <c r="AA346" i="9"/>
  <c r="AA344" i="9"/>
  <c r="AA337" i="9"/>
  <c r="AB356" i="9"/>
  <c r="AB311" i="9"/>
  <c r="AA324" i="9"/>
  <c r="Z333" i="9"/>
  <c r="AA305" i="9"/>
  <c r="AA317" i="9"/>
  <c r="AA357" i="9"/>
  <c r="AB363" i="9"/>
  <c r="AB336" i="9"/>
  <c r="AB339" i="9"/>
  <c r="AB319" i="9"/>
  <c r="AA349" i="9"/>
  <c r="AB330" i="9"/>
  <c r="AA348" i="9"/>
  <c r="AA313" i="9"/>
  <c r="AB361" i="9"/>
  <c r="AB355" i="9"/>
  <c r="AA307" i="9"/>
  <c r="AA361" i="12"/>
  <c r="Z349" i="12"/>
  <c r="Z308" i="12"/>
  <c r="Z346" i="12"/>
  <c r="Z362" i="12"/>
  <c r="Z353" i="12"/>
  <c r="AA321" i="12"/>
  <c r="Z350" i="12"/>
  <c r="AA317" i="12"/>
  <c r="Z314" i="12"/>
  <c r="Z342" i="12"/>
  <c r="Z356" i="12"/>
  <c r="AB320" i="12"/>
  <c r="Z352" i="12"/>
  <c r="Z348" i="12"/>
  <c r="K275" i="12"/>
  <c r="J302" i="12"/>
  <c r="AA355" i="12"/>
  <c r="Z323" i="12"/>
  <c r="Z318" i="12"/>
  <c r="Z358" i="12"/>
  <c r="AA351" i="12"/>
  <c r="AB316" i="12"/>
  <c r="Z319" i="12"/>
  <c r="Z331" i="12"/>
  <c r="Z341" i="12"/>
  <c r="Z327" i="12"/>
  <c r="Z338" i="12"/>
  <c r="Z344" i="12"/>
  <c r="Z324" i="12"/>
  <c r="AB306" i="12"/>
  <c r="Z309" i="12"/>
  <c r="AA313" i="12"/>
  <c r="AA339" i="12"/>
  <c r="AA329" i="12"/>
  <c r="Z340" i="12"/>
  <c r="Z359" i="12"/>
  <c r="Z345" i="12"/>
  <c r="Z330" i="12"/>
  <c r="Z326" i="12"/>
  <c r="AA336" i="12"/>
  <c r="Z363" i="12"/>
  <c r="Z310" i="12"/>
  <c r="Z328" i="12"/>
  <c r="Z357" i="12"/>
  <c r="Y364" i="12"/>
  <c r="AA360" i="12"/>
  <c r="AA307" i="12"/>
  <c r="Z332" i="12"/>
  <c r="Z354" i="12"/>
  <c r="AB312" i="12"/>
  <c r="AA343" i="12"/>
  <c r="Z315" i="12"/>
  <c r="Z322" i="12"/>
  <c r="Y333" i="12"/>
  <c r="Z305" i="12"/>
  <c r="AA347" i="12"/>
  <c r="AA325" i="12"/>
  <c r="Z311" i="12"/>
  <c r="Z337" i="12"/>
  <c r="W350" i="17"/>
  <c r="W356" i="17"/>
  <c r="W338" i="17"/>
  <c r="W362" i="17"/>
  <c r="W351" i="17"/>
  <c r="W347" i="17"/>
  <c r="W340" i="17"/>
  <c r="W359" i="17"/>
  <c r="W339" i="17"/>
  <c r="W341" i="17"/>
  <c r="V358" i="17"/>
  <c r="W337" i="17"/>
  <c r="W360" i="17"/>
  <c r="W355" i="17"/>
  <c r="W353" i="17"/>
  <c r="W336" i="17"/>
  <c r="W346" i="17"/>
  <c r="V361" i="17"/>
  <c r="W343" i="17"/>
  <c r="W348" i="17"/>
  <c r="W349" i="17"/>
  <c r="V342" i="17"/>
  <c r="V363" i="17"/>
  <c r="W345" i="17"/>
  <c r="V357" i="17"/>
  <c r="V352" i="17"/>
  <c r="W344" i="17"/>
  <c r="W354" i="17"/>
  <c r="AA333" i="8" l="1"/>
  <c r="AA364" i="9"/>
  <c r="AB359" i="9"/>
  <c r="AB343" i="9"/>
  <c r="AB318" i="9"/>
  <c r="AB322" i="9"/>
  <c r="AB326" i="9"/>
  <c r="AB310" i="9"/>
  <c r="AC349" i="7"/>
  <c r="AB347" i="7"/>
  <c r="AB329" i="7"/>
  <c r="AB346" i="7"/>
  <c r="AD323" i="7"/>
  <c r="AB359" i="7"/>
  <c r="AB320" i="7"/>
  <c r="AB326" i="7"/>
  <c r="AB338" i="7"/>
  <c r="AD341" i="7"/>
  <c r="AB344" i="7"/>
  <c r="AC312" i="7"/>
  <c r="AB313" i="7"/>
  <c r="AC332" i="7"/>
  <c r="AC327" i="7"/>
  <c r="AB321" i="7"/>
  <c r="AD337" i="7"/>
  <c r="AC325" i="7"/>
  <c r="AB356" i="7"/>
  <c r="AC324" i="7"/>
  <c r="AC316" i="7"/>
  <c r="AB311" i="7"/>
  <c r="AD345" i="7"/>
  <c r="AB307" i="7"/>
  <c r="AB351" i="7"/>
  <c r="AC306" i="7"/>
  <c r="AB315" i="7"/>
  <c r="AB352" i="7"/>
  <c r="AB350" i="7"/>
  <c r="AC308" i="7"/>
  <c r="AB342" i="7"/>
  <c r="AC357" i="7"/>
  <c r="AC361" i="7"/>
  <c r="L302" i="7"/>
  <c r="M275" i="7"/>
  <c r="AA364" i="7"/>
  <c r="AB336" i="7"/>
  <c r="L272" i="7"/>
  <c r="M245" i="7"/>
  <c r="AB330" i="7"/>
  <c r="AD331" i="7"/>
  <c r="AB362" i="7"/>
  <c r="AB348" i="7"/>
  <c r="AB309" i="7"/>
  <c r="AC319" i="7"/>
  <c r="AC314" i="7"/>
  <c r="AB360" i="7"/>
  <c r="AB363" i="7"/>
  <c r="AB340" i="7"/>
  <c r="AB355" i="7"/>
  <c r="AB343" i="7"/>
  <c r="AC318" i="7"/>
  <c r="AB339" i="7"/>
  <c r="AC353" i="7"/>
  <c r="AB317" i="7"/>
  <c r="AC310" i="7"/>
  <c r="AB354" i="7"/>
  <c r="AB358" i="7"/>
  <c r="AB328" i="7"/>
  <c r="AB322" i="7"/>
  <c r="AA333" i="7"/>
  <c r="AB305" i="7"/>
  <c r="AC321" i="8"/>
  <c r="AB330" i="8"/>
  <c r="AB327" i="8"/>
  <c r="AB343" i="8"/>
  <c r="AB360" i="8"/>
  <c r="AB344" i="8"/>
  <c r="AB348" i="8"/>
  <c r="AB318" i="8"/>
  <c r="AD316" i="8"/>
  <c r="AB323" i="8"/>
  <c r="AC317" i="8"/>
  <c r="AB314" i="8"/>
  <c r="AB313" i="8"/>
  <c r="AB350" i="8"/>
  <c r="AC342" i="8"/>
  <c r="AC363" i="8"/>
  <c r="AB356" i="8"/>
  <c r="AB326" i="8"/>
  <c r="AD338" i="8"/>
  <c r="AB346" i="8"/>
  <c r="AC353" i="8"/>
  <c r="AC351" i="8"/>
  <c r="AB322" i="8"/>
  <c r="AC347" i="8"/>
  <c r="AB306" i="8"/>
  <c r="AC355" i="8"/>
  <c r="AC320" i="8"/>
  <c r="AB340" i="8"/>
  <c r="AC337" i="8"/>
  <c r="AB354" i="8"/>
  <c r="AD332" i="8"/>
  <c r="L302" i="8"/>
  <c r="M275" i="8"/>
  <c r="AD328" i="8"/>
  <c r="AC359" i="8"/>
  <c r="AC325" i="8"/>
  <c r="AB311" i="8"/>
  <c r="L272" i="8"/>
  <c r="M245" i="8"/>
  <c r="AC349" i="8"/>
  <c r="AC312" i="8"/>
  <c r="AB315" i="8"/>
  <c r="AB358" i="8"/>
  <c r="AB319" i="8"/>
  <c r="AC329" i="8"/>
  <c r="AC305" i="8"/>
  <c r="AC341" i="8"/>
  <c r="AC309" i="8"/>
  <c r="AD324" i="8"/>
  <c r="AB331" i="8"/>
  <c r="AB362" i="8"/>
  <c r="AC361" i="8"/>
  <c r="AB310" i="8"/>
  <c r="AC308" i="8"/>
  <c r="AB339" i="8"/>
  <c r="AC357" i="8"/>
  <c r="AB307" i="8"/>
  <c r="AB352" i="8"/>
  <c r="AA364" i="8"/>
  <c r="AB336" i="8"/>
  <c r="M272" i="9"/>
  <c r="N245" i="9"/>
  <c r="N272" i="9" s="1"/>
  <c r="AC355" i="9"/>
  <c r="AC330" i="9"/>
  <c r="AC311" i="9"/>
  <c r="AB338" i="9"/>
  <c r="AB328" i="9"/>
  <c r="AC352" i="9"/>
  <c r="AC314" i="9"/>
  <c r="AB323" i="9"/>
  <c r="AB308" i="9"/>
  <c r="AB362" i="9"/>
  <c r="L302" i="9"/>
  <c r="M275" i="9"/>
  <c r="AC329" i="9"/>
  <c r="AC361" i="9"/>
  <c r="AB348" i="9"/>
  <c r="AC339" i="9"/>
  <c r="AC336" i="9"/>
  <c r="AC363" i="9"/>
  <c r="AB317" i="9"/>
  <c r="AC356" i="9"/>
  <c r="AB344" i="9"/>
  <c r="AB332" i="9"/>
  <c r="AC345" i="9"/>
  <c r="AC320" i="9"/>
  <c r="AB309" i="9"/>
  <c r="AB315" i="9"/>
  <c r="AB340" i="9"/>
  <c r="AC347" i="9"/>
  <c r="AB321" i="9"/>
  <c r="AB331" i="9"/>
  <c r="AB341" i="9"/>
  <c r="AC319" i="9"/>
  <c r="AB337" i="9"/>
  <c r="AB342" i="9"/>
  <c r="AB316" i="9"/>
  <c r="AB354" i="9"/>
  <c r="AB357" i="9"/>
  <c r="AC312" i="9"/>
  <c r="AB307" i="9"/>
  <c r="AB313" i="9"/>
  <c r="AA333" i="9"/>
  <c r="AB305" i="9"/>
  <c r="AB346" i="9"/>
  <c r="AB360" i="9"/>
  <c r="AB350" i="9"/>
  <c r="AB358" i="9"/>
  <c r="AB349" i="9"/>
  <c r="AB324" i="9"/>
  <c r="AB353" i="9"/>
  <c r="AB325" i="9"/>
  <c r="AC351" i="9"/>
  <c r="AB327" i="9"/>
  <c r="AC306" i="9"/>
  <c r="AA337" i="12"/>
  <c r="AC312" i="12"/>
  <c r="AA363" i="12"/>
  <c r="AA345" i="12"/>
  <c r="AB339" i="12"/>
  <c r="AA324" i="12"/>
  <c r="AA319" i="12"/>
  <c r="AB351" i="12"/>
  <c r="AB355" i="12"/>
  <c r="AC320" i="12"/>
  <c r="AB317" i="12"/>
  <c r="AA308" i="12"/>
  <c r="AA311" i="12"/>
  <c r="AB347" i="12"/>
  <c r="AA322" i="12"/>
  <c r="AB343" i="12"/>
  <c r="AA354" i="12"/>
  <c r="AA357" i="12"/>
  <c r="AA310" i="12"/>
  <c r="AB336" i="12"/>
  <c r="AA330" i="12"/>
  <c r="AA359" i="12"/>
  <c r="AB329" i="12"/>
  <c r="AB313" i="12"/>
  <c r="AC306" i="12"/>
  <c r="AA344" i="12"/>
  <c r="AA327" i="12"/>
  <c r="AA331" i="12"/>
  <c r="AC316" i="12"/>
  <c r="AA358" i="12"/>
  <c r="AA323" i="12"/>
  <c r="AA352" i="12"/>
  <c r="AA356" i="12"/>
  <c r="AA314" i="12"/>
  <c r="AA350" i="12"/>
  <c r="AA353" i="12"/>
  <c r="AA346" i="12"/>
  <c r="AA349" i="12"/>
  <c r="AB325" i="12"/>
  <c r="AB360" i="12"/>
  <c r="K302" i="12"/>
  <c r="L275" i="12"/>
  <c r="AA315" i="12"/>
  <c r="AA326" i="12"/>
  <c r="AA338" i="12"/>
  <c r="AA318" i="12"/>
  <c r="AA342" i="12"/>
  <c r="AB321" i="12"/>
  <c r="AA362" i="12"/>
  <c r="AB361" i="12"/>
  <c r="Z333" i="12"/>
  <c r="AA305" i="12"/>
  <c r="AA332" i="12"/>
  <c r="Z364" i="12"/>
  <c r="AA328" i="12"/>
  <c r="AA340" i="12"/>
  <c r="AA309" i="12"/>
  <c r="AA341" i="12"/>
  <c r="AA348" i="12"/>
  <c r="AB307" i="12"/>
  <c r="W352" i="17"/>
  <c r="W342" i="17"/>
  <c r="X336" i="17"/>
  <c r="X359" i="17"/>
  <c r="X347" i="17"/>
  <c r="X362" i="17"/>
  <c r="X356" i="17"/>
  <c r="W357" i="17"/>
  <c r="X349" i="17"/>
  <c r="X343" i="17"/>
  <c r="X346" i="17"/>
  <c r="X353" i="17"/>
  <c r="W358" i="17"/>
  <c r="X344" i="17"/>
  <c r="W363" i="17"/>
  <c r="X360" i="17"/>
  <c r="X339" i="17"/>
  <c r="X340" i="17"/>
  <c r="X338" i="17"/>
  <c r="X350" i="17"/>
  <c r="X354" i="17"/>
  <c r="X345" i="17"/>
  <c r="X348" i="17"/>
  <c r="W361" i="17"/>
  <c r="V364" i="17"/>
  <c r="X355" i="17"/>
  <c r="X337" i="17"/>
  <c r="X341" i="17"/>
  <c r="X351" i="17"/>
  <c r="AB333" i="8" l="1"/>
  <c r="AC359" i="9"/>
  <c r="AB364" i="9"/>
  <c r="AC343" i="9"/>
  <c r="AC322" i="9"/>
  <c r="AC318" i="9"/>
  <c r="AC310" i="9"/>
  <c r="AC326" i="9"/>
  <c r="AC322" i="7"/>
  <c r="AD314" i="7"/>
  <c r="AB333" i="7"/>
  <c r="AC305" i="7"/>
  <c r="AC328" i="7"/>
  <c r="AC354" i="7"/>
  <c r="AC317" i="7"/>
  <c r="AC339" i="7"/>
  <c r="AC343" i="7"/>
  <c r="AC340" i="7"/>
  <c r="AC360" i="7"/>
  <c r="AD319" i="7"/>
  <c r="AC348" i="7"/>
  <c r="M272" i="7"/>
  <c r="N245" i="7"/>
  <c r="N272" i="7" s="1"/>
  <c r="M302" i="7"/>
  <c r="N275" i="7"/>
  <c r="N302" i="7" s="1"/>
  <c r="AD357" i="7"/>
  <c r="AD308" i="7"/>
  <c r="AC352" i="7"/>
  <c r="AD306" i="7"/>
  <c r="AC307" i="7"/>
  <c r="AC311" i="7"/>
  <c r="AD324" i="7"/>
  <c r="AD325" i="7"/>
  <c r="AC321" i="7"/>
  <c r="AD332" i="7"/>
  <c r="AD312" i="7"/>
  <c r="AC326" i="7"/>
  <c r="AC359" i="7"/>
  <c r="AC346" i="7"/>
  <c r="AC347" i="7"/>
  <c r="AC358" i="7"/>
  <c r="AD310" i="7"/>
  <c r="AD353" i="7"/>
  <c r="AD318" i="7"/>
  <c r="AC355" i="7"/>
  <c r="AC363" i="7"/>
  <c r="AC309" i="7"/>
  <c r="AC362" i="7"/>
  <c r="AC330" i="7"/>
  <c r="AB364" i="7"/>
  <c r="AC336" i="7"/>
  <c r="AD361" i="7"/>
  <c r="AC342" i="7"/>
  <c r="AC350" i="7"/>
  <c r="AC315" i="7"/>
  <c r="AC351" i="7"/>
  <c r="AD316" i="7"/>
  <c r="AC356" i="7"/>
  <c r="AD327" i="7"/>
  <c r="AC313" i="7"/>
  <c r="AC344" i="7"/>
  <c r="AC338" i="7"/>
  <c r="AC320" i="7"/>
  <c r="AC329" i="7"/>
  <c r="AD349" i="7"/>
  <c r="AB364" i="8"/>
  <c r="AC336" i="8"/>
  <c r="AC352" i="8"/>
  <c r="AD357" i="8"/>
  <c r="AD308" i="8"/>
  <c r="AD361" i="8"/>
  <c r="AC331" i="8"/>
  <c r="AD309" i="8"/>
  <c r="AD305" i="8"/>
  <c r="AC319" i="8"/>
  <c r="AC315" i="8"/>
  <c r="AD349" i="8"/>
  <c r="AC311" i="8"/>
  <c r="AD359" i="8"/>
  <c r="M302" i="8"/>
  <c r="N275" i="8"/>
  <c r="N302" i="8" s="1"/>
  <c r="AC354" i="8"/>
  <c r="AC340" i="8"/>
  <c r="AD355" i="8"/>
  <c r="AD347" i="8"/>
  <c r="AD351" i="8"/>
  <c r="AC346" i="8"/>
  <c r="AC326" i="8"/>
  <c r="AD363" i="8"/>
  <c r="AC350" i="8"/>
  <c r="AC314" i="8"/>
  <c r="AC323" i="8"/>
  <c r="AC318" i="8"/>
  <c r="AC344" i="8"/>
  <c r="AC343" i="8"/>
  <c r="AC330" i="8"/>
  <c r="AC307" i="8"/>
  <c r="AC339" i="8"/>
  <c r="AC310" i="8"/>
  <c r="AC362" i="8"/>
  <c r="AD341" i="8"/>
  <c r="AD329" i="8"/>
  <c r="AC358" i="8"/>
  <c r="AD312" i="8"/>
  <c r="M272" i="8"/>
  <c r="N245" i="8"/>
  <c r="N272" i="8" s="1"/>
  <c r="AD325" i="8"/>
  <c r="AD337" i="8"/>
  <c r="AD320" i="8"/>
  <c r="AC306" i="8"/>
  <c r="AC322" i="8"/>
  <c r="AD353" i="8"/>
  <c r="AC356" i="8"/>
  <c r="AD342" i="8"/>
  <c r="AC313" i="8"/>
  <c r="AD317" i="8"/>
  <c r="AC348" i="8"/>
  <c r="AC360" i="8"/>
  <c r="AC327" i="8"/>
  <c r="AD321" i="8"/>
  <c r="AC353" i="9"/>
  <c r="AC354" i="9"/>
  <c r="AC315" i="9"/>
  <c r="AC327" i="9"/>
  <c r="AC325" i="9"/>
  <c r="AC324" i="9"/>
  <c r="AC358" i="9"/>
  <c r="AC360" i="9"/>
  <c r="AB333" i="9"/>
  <c r="AC305" i="9"/>
  <c r="AC313" i="9"/>
  <c r="AD312" i="9"/>
  <c r="AC316" i="9"/>
  <c r="AC337" i="9"/>
  <c r="AC341" i="9"/>
  <c r="AC321" i="9"/>
  <c r="AC340" i="9"/>
  <c r="AC309" i="9"/>
  <c r="AD345" i="9"/>
  <c r="AC344" i="9"/>
  <c r="AC317" i="9"/>
  <c r="AD336" i="9"/>
  <c r="AC348" i="9"/>
  <c r="M302" i="9"/>
  <c r="N275" i="9"/>
  <c r="N302" i="9" s="1"/>
  <c r="AC308" i="9"/>
  <c r="AD314" i="9"/>
  <c r="AC328" i="9"/>
  <c r="AD311" i="9"/>
  <c r="AD330" i="9"/>
  <c r="AD351" i="9"/>
  <c r="AC350" i="9"/>
  <c r="AC346" i="9"/>
  <c r="AC357" i="9"/>
  <c r="AC342" i="9"/>
  <c r="AD319" i="9"/>
  <c r="AC331" i="9"/>
  <c r="AD347" i="9"/>
  <c r="AD320" i="9"/>
  <c r="AC332" i="9"/>
  <c r="AD356" i="9"/>
  <c r="AD363" i="9"/>
  <c r="AD339" i="9"/>
  <c r="AD361" i="9"/>
  <c r="AD329" i="9"/>
  <c r="AC362" i="9"/>
  <c r="AC323" i="9"/>
  <c r="AD352" i="9"/>
  <c r="AC338" i="9"/>
  <c r="AD355" i="9"/>
  <c r="AD306" i="9"/>
  <c r="AC349" i="9"/>
  <c r="AC307" i="9"/>
  <c r="AB332" i="12"/>
  <c r="AC321" i="12"/>
  <c r="AB318" i="12"/>
  <c r="AC325" i="12"/>
  <c r="AB346" i="12"/>
  <c r="AB323" i="12"/>
  <c r="AB327" i="12"/>
  <c r="AC329" i="12"/>
  <c r="AB330" i="12"/>
  <c r="AB354" i="12"/>
  <c r="AC317" i="12"/>
  <c r="AC339" i="12"/>
  <c r="AB348" i="12"/>
  <c r="AB309" i="12"/>
  <c r="AA333" i="12"/>
  <c r="AB305" i="12"/>
  <c r="AB362" i="12"/>
  <c r="AB342" i="12"/>
  <c r="AB338" i="12"/>
  <c r="AB315" i="12"/>
  <c r="AC360" i="12"/>
  <c r="AB349" i="12"/>
  <c r="AB353" i="12"/>
  <c r="AB314" i="12"/>
  <c r="AB352" i="12"/>
  <c r="AB358" i="12"/>
  <c r="AB331" i="12"/>
  <c r="AB344" i="12"/>
  <c r="AC313" i="12"/>
  <c r="AB359" i="12"/>
  <c r="AC336" i="12"/>
  <c r="AB357" i="12"/>
  <c r="AC343" i="12"/>
  <c r="AC347" i="12"/>
  <c r="AB308" i="12"/>
  <c r="AD320" i="12"/>
  <c r="AC351" i="12"/>
  <c r="AB324" i="12"/>
  <c r="AB345" i="12"/>
  <c r="AD312" i="12"/>
  <c r="AC307" i="12"/>
  <c r="AB340" i="12"/>
  <c r="AA364" i="12"/>
  <c r="AB341" i="12"/>
  <c r="AB326" i="12"/>
  <c r="AB356" i="12"/>
  <c r="AD306" i="12"/>
  <c r="AB310" i="12"/>
  <c r="AB311" i="12"/>
  <c r="AC355" i="12"/>
  <c r="AB319" i="12"/>
  <c r="AB363" i="12"/>
  <c r="AB337" i="12"/>
  <c r="AC361" i="12"/>
  <c r="L302" i="12"/>
  <c r="M275" i="12"/>
  <c r="AB350" i="12"/>
  <c r="AD316" i="12"/>
  <c r="AB322" i="12"/>
  <c r="AB328" i="12"/>
  <c r="Y337" i="17"/>
  <c r="X361" i="17"/>
  <c r="Y345" i="17"/>
  <c r="Y350" i="17"/>
  <c r="Y340" i="17"/>
  <c r="Y360" i="17"/>
  <c r="Y344" i="17"/>
  <c r="Y353" i="17"/>
  <c r="Y343" i="17"/>
  <c r="X357" i="17"/>
  <c r="Y362" i="17"/>
  <c r="X342" i="17"/>
  <c r="Y355" i="17"/>
  <c r="Y359" i="17"/>
  <c r="Y341" i="17"/>
  <c r="Y348" i="17"/>
  <c r="Y338" i="17"/>
  <c r="X363" i="17"/>
  <c r="X358" i="17"/>
  <c r="Y349" i="17"/>
  <c r="Y356" i="17"/>
  <c r="Y347" i="17"/>
  <c r="W364" i="17"/>
  <c r="X352" i="17"/>
  <c r="Y351" i="17"/>
  <c r="Y354" i="17"/>
  <c r="Y339" i="17"/>
  <c r="Y346" i="17"/>
  <c r="Y336" i="17"/>
  <c r="AD343" i="9" l="1"/>
  <c r="AD359" i="9"/>
  <c r="AD318" i="9"/>
  <c r="AD322" i="9"/>
  <c r="AD326" i="9"/>
  <c r="AD310" i="9"/>
  <c r="AD329" i="7"/>
  <c r="AD338" i="7"/>
  <c r="AD313" i="7"/>
  <c r="AD356" i="7"/>
  <c r="AD351" i="7"/>
  <c r="AD350" i="7"/>
  <c r="AD330" i="7"/>
  <c r="AD309" i="7"/>
  <c r="AD355" i="7"/>
  <c r="AD358" i="7"/>
  <c r="AD346" i="7"/>
  <c r="AD326" i="7"/>
  <c r="AD311" i="7"/>
  <c r="AD348" i="7"/>
  <c r="AD360" i="7"/>
  <c r="AD343" i="7"/>
  <c r="AD317" i="7"/>
  <c r="AD328" i="7"/>
  <c r="AD320" i="7"/>
  <c r="AD315" i="7"/>
  <c r="AD342" i="7"/>
  <c r="AD362" i="7"/>
  <c r="AD363" i="7"/>
  <c r="AD347" i="7"/>
  <c r="AD359" i="7"/>
  <c r="AD321" i="7"/>
  <c r="AD307" i="7"/>
  <c r="AD352" i="7"/>
  <c r="AD340" i="7"/>
  <c r="AD339" i="7"/>
  <c r="AD354" i="7"/>
  <c r="AC333" i="7"/>
  <c r="AD305" i="7"/>
  <c r="AD322" i="7"/>
  <c r="AD344" i="7"/>
  <c r="AC364" i="7"/>
  <c r="AD336" i="7"/>
  <c r="AD327" i="8"/>
  <c r="AD313" i="8"/>
  <c r="AD356" i="8"/>
  <c r="AD322" i="8"/>
  <c r="AD360" i="8"/>
  <c r="AD306" i="8"/>
  <c r="AD358" i="8"/>
  <c r="AD310" i="8"/>
  <c r="AD307" i="8"/>
  <c r="AD343" i="8"/>
  <c r="AD318" i="8"/>
  <c r="AD314" i="8"/>
  <c r="AD346" i="8"/>
  <c r="AD340" i="8"/>
  <c r="AD311" i="8"/>
  <c r="AD315" i="8"/>
  <c r="AD331" i="8"/>
  <c r="AD352" i="8"/>
  <c r="AC333" i="8"/>
  <c r="AD348" i="8"/>
  <c r="AD362" i="8"/>
  <c r="AD339" i="8"/>
  <c r="AD330" i="8"/>
  <c r="AD344" i="8"/>
  <c r="AD323" i="8"/>
  <c r="AD350" i="8"/>
  <c r="AD326" i="8"/>
  <c r="AD354" i="8"/>
  <c r="AD319" i="8"/>
  <c r="AC364" i="8"/>
  <c r="AD336" i="8"/>
  <c r="AD307" i="9"/>
  <c r="AD323" i="9"/>
  <c r="AD331" i="9"/>
  <c r="AD346" i="9"/>
  <c r="AD337" i="9"/>
  <c r="AD349" i="9"/>
  <c r="AD362" i="9"/>
  <c r="AD332" i="9"/>
  <c r="AD357" i="9"/>
  <c r="AD350" i="9"/>
  <c r="AD328" i="9"/>
  <c r="AD308" i="9"/>
  <c r="AD348" i="9"/>
  <c r="AD317" i="9"/>
  <c r="AD340" i="9"/>
  <c r="AD341" i="9"/>
  <c r="AD316" i="9"/>
  <c r="AD313" i="9"/>
  <c r="AD360" i="9"/>
  <c r="AD324" i="9"/>
  <c r="AD327" i="9"/>
  <c r="AD354" i="9"/>
  <c r="AD338" i="9"/>
  <c r="AD342" i="9"/>
  <c r="AD344" i="9"/>
  <c r="AD309" i="9"/>
  <c r="AC333" i="9"/>
  <c r="AD305" i="9"/>
  <c r="AD358" i="9"/>
  <c r="AD325" i="9"/>
  <c r="AD315" i="9"/>
  <c r="AD353" i="9"/>
  <c r="AD321" i="9"/>
  <c r="AC364" i="9"/>
  <c r="AB364" i="12"/>
  <c r="AC357" i="12"/>
  <c r="AC359" i="12"/>
  <c r="AC358" i="12"/>
  <c r="AC315" i="12"/>
  <c r="AC350" i="12"/>
  <c r="AD361" i="12"/>
  <c r="AC363" i="12"/>
  <c r="AD355" i="12"/>
  <c r="AC356" i="12"/>
  <c r="AC341" i="12"/>
  <c r="AD307" i="12"/>
  <c r="AC345" i="12"/>
  <c r="AD351" i="12"/>
  <c r="AC308" i="12"/>
  <c r="AD343" i="12"/>
  <c r="AD336" i="12"/>
  <c r="AD313" i="12"/>
  <c r="AC331" i="12"/>
  <c r="AC352" i="12"/>
  <c r="AC353" i="12"/>
  <c r="AD360" i="12"/>
  <c r="AC338" i="12"/>
  <c r="AC362" i="12"/>
  <c r="AC309" i="12"/>
  <c r="AD339" i="12"/>
  <c r="AC354" i="12"/>
  <c r="AD329" i="12"/>
  <c r="AC323" i="12"/>
  <c r="AD325" i="12"/>
  <c r="AD321" i="12"/>
  <c r="N275" i="12"/>
  <c r="N302" i="12" s="1"/>
  <c r="M302" i="12"/>
  <c r="AC319" i="12"/>
  <c r="AD347" i="12"/>
  <c r="AC344" i="12"/>
  <c r="AC314" i="12"/>
  <c r="AC349" i="12"/>
  <c r="AC342" i="12"/>
  <c r="AB333" i="12"/>
  <c r="AC305" i="12"/>
  <c r="AC348" i="12"/>
  <c r="AD317" i="12"/>
  <c r="AC330" i="12"/>
  <c r="AC327" i="12"/>
  <c r="AC346" i="12"/>
  <c r="AC318" i="12"/>
  <c r="AC332" i="12"/>
  <c r="AC328" i="12"/>
  <c r="AC337" i="12"/>
  <c r="AC311" i="12"/>
  <c r="AC326" i="12"/>
  <c r="AC340" i="12"/>
  <c r="AC324" i="12"/>
  <c r="AC322" i="12"/>
  <c r="AC310" i="12"/>
  <c r="Z344" i="17"/>
  <c r="Z347" i="17"/>
  <c r="Z359" i="17"/>
  <c r="Y342" i="17"/>
  <c r="Z360" i="17"/>
  <c r="Z350" i="17"/>
  <c r="Z336" i="17"/>
  <c r="Z339" i="17"/>
  <c r="Z338" i="17"/>
  <c r="Z355" i="17"/>
  <c r="Z337" i="17"/>
  <c r="Z346" i="17"/>
  <c r="Z351" i="17"/>
  <c r="Z354" i="17"/>
  <c r="Z349" i="17"/>
  <c r="Y363" i="17"/>
  <c r="Z348" i="17"/>
  <c r="Y357" i="17"/>
  <c r="Z353" i="17"/>
  <c r="Y361" i="17"/>
  <c r="X364" i="17"/>
  <c r="Y352" i="17"/>
  <c r="Z356" i="17"/>
  <c r="Y358" i="17"/>
  <c r="Z341" i="17"/>
  <c r="Z362" i="17"/>
  <c r="Z343" i="17"/>
  <c r="Z340" i="17"/>
  <c r="Z345" i="17"/>
  <c r="AD333" i="7" l="1"/>
  <c r="AD333" i="9"/>
  <c r="AD364" i="7"/>
  <c r="AD333" i="8"/>
  <c r="AD364" i="8"/>
  <c r="AD364" i="9"/>
  <c r="AC364" i="12"/>
  <c r="AD322" i="12"/>
  <c r="AD340" i="12"/>
  <c r="AD311" i="12"/>
  <c r="AD328" i="12"/>
  <c r="AD318" i="12"/>
  <c r="AD327" i="12"/>
  <c r="AC333" i="12"/>
  <c r="AD305" i="12"/>
  <c r="AD349" i="12"/>
  <c r="AD344" i="12"/>
  <c r="AD319" i="12"/>
  <c r="AD323" i="12"/>
  <c r="AD354" i="12"/>
  <c r="AD309" i="12"/>
  <c r="AD338" i="12"/>
  <c r="AD353" i="12"/>
  <c r="AD331" i="12"/>
  <c r="AD308" i="12"/>
  <c r="AD345" i="12"/>
  <c r="AD341" i="12"/>
  <c r="AD315" i="12"/>
  <c r="AD359" i="12"/>
  <c r="AD310" i="12"/>
  <c r="AD324" i="12"/>
  <c r="AD326" i="12"/>
  <c r="AD337" i="12"/>
  <c r="AD332" i="12"/>
  <c r="AD346" i="12"/>
  <c r="AD330" i="12"/>
  <c r="AD348" i="12"/>
  <c r="AD342" i="12"/>
  <c r="AD314" i="12"/>
  <c r="AD362" i="12"/>
  <c r="AD352" i="12"/>
  <c r="AD356" i="12"/>
  <c r="AD363" i="12"/>
  <c r="AD350" i="12"/>
  <c r="AD358" i="12"/>
  <c r="AD357" i="12"/>
  <c r="AA362" i="17"/>
  <c r="Z352" i="17"/>
  <c r="Z357" i="17"/>
  <c r="Z363" i="17"/>
  <c r="AA355" i="17"/>
  <c r="AA340" i="17"/>
  <c r="Z358" i="17"/>
  <c r="AA348" i="17"/>
  <c r="AA338" i="17"/>
  <c r="Y364" i="17"/>
  <c r="AA360" i="17"/>
  <c r="AA343" i="17"/>
  <c r="AA341" i="17"/>
  <c r="AA353" i="17"/>
  <c r="AA349" i="17"/>
  <c r="AA351" i="17"/>
  <c r="AA337" i="17"/>
  <c r="AA336" i="17"/>
  <c r="AA359" i="17"/>
  <c r="AA344" i="17"/>
  <c r="AA345" i="17"/>
  <c r="AA356" i="17"/>
  <c r="Z361" i="17"/>
  <c r="AA354" i="17"/>
  <c r="AA346" i="17"/>
  <c r="AA339" i="17"/>
  <c r="AA350" i="17"/>
  <c r="Z342" i="17"/>
  <c r="AA347" i="17"/>
  <c r="AD333" i="12" l="1"/>
  <c r="AD364" i="12"/>
  <c r="AA342" i="17"/>
  <c r="AB339" i="17"/>
  <c r="AB354" i="17"/>
  <c r="AB356" i="17"/>
  <c r="Z364" i="17"/>
  <c r="AB351" i="17"/>
  <c r="AB353" i="17"/>
  <c r="AB341" i="17"/>
  <c r="AB348" i="17"/>
  <c r="AB340" i="17"/>
  <c r="AB355" i="17"/>
  <c r="AA357" i="17"/>
  <c r="AB362" i="17"/>
  <c r="AB344" i="17"/>
  <c r="AB336" i="17"/>
  <c r="AB343" i="17"/>
  <c r="AB347" i="17"/>
  <c r="AB350" i="17"/>
  <c r="AB346" i="17"/>
  <c r="AA361" i="17"/>
  <c r="AB345" i="17"/>
  <c r="AB359" i="17"/>
  <c r="AB337" i="17"/>
  <c r="AB349" i="17"/>
  <c r="AB338" i="17"/>
  <c r="AA363" i="17"/>
  <c r="AA352" i="17"/>
  <c r="AB360" i="17"/>
  <c r="AA358" i="17"/>
  <c r="AC360" i="17" l="1"/>
  <c r="AB352" i="17"/>
  <c r="AC337" i="17"/>
  <c r="AC345" i="17"/>
  <c r="AC346" i="17"/>
  <c r="AC347" i="17"/>
  <c r="AC343" i="17"/>
  <c r="AC344" i="17"/>
  <c r="AC354" i="17"/>
  <c r="AB342" i="17"/>
  <c r="AB358" i="17"/>
  <c r="AC338" i="17"/>
  <c r="AC362" i="17"/>
  <c r="AC348" i="17"/>
  <c r="AB363" i="17"/>
  <c r="AC349" i="17"/>
  <c r="AC359" i="17"/>
  <c r="AB361" i="17"/>
  <c r="AC350" i="17"/>
  <c r="AA364" i="17"/>
  <c r="AC355" i="17"/>
  <c r="AC353" i="17"/>
  <c r="AC356" i="17"/>
  <c r="AC339" i="17"/>
  <c r="AC336" i="17"/>
  <c r="O305" i="17"/>
  <c r="S305" i="17"/>
  <c r="AB357" i="17"/>
  <c r="AC340" i="17"/>
  <c r="AC341" i="17"/>
  <c r="AC351" i="17"/>
  <c r="AD340" i="17" l="1"/>
  <c r="AD336" i="17"/>
  <c r="AD353" i="17"/>
  <c r="AD359" i="17"/>
  <c r="AC363" i="17"/>
  <c r="AD338" i="17"/>
  <c r="AC342" i="17"/>
  <c r="AD344" i="17"/>
  <c r="AD345" i="17"/>
  <c r="S309" i="17"/>
  <c r="S310" i="17"/>
  <c r="AD351" i="17"/>
  <c r="T305" i="17"/>
  <c r="AD355" i="17"/>
  <c r="AD350" i="17"/>
  <c r="AD362" i="17"/>
  <c r="AC358" i="17"/>
  <c r="AD347" i="17"/>
  <c r="AC352" i="17"/>
  <c r="S311" i="17"/>
  <c r="AD356" i="17"/>
  <c r="AD346" i="17"/>
  <c r="AD337" i="17"/>
  <c r="AD360" i="17"/>
  <c r="AD341" i="17"/>
  <c r="AC357" i="17"/>
  <c r="AB364" i="17"/>
  <c r="AD339" i="17"/>
  <c r="AC361" i="17"/>
  <c r="AD349" i="17"/>
  <c r="AD348" i="17"/>
  <c r="AD354" i="17"/>
  <c r="AD343" i="17"/>
  <c r="L333" i="17" l="1"/>
  <c r="C333" i="17"/>
  <c r="O317" i="17"/>
  <c r="S317" i="17"/>
  <c r="S323" i="17"/>
  <c r="O323" i="17"/>
  <c r="S331" i="17"/>
  <c r="O331" i="17"/>
  <c r="D333" i="17"/>
  <c r="S307" i="17"/>
  <c r="O307" i="17"/>
  <c r="M333" i="17"/>
  <c r="J333" i="17"/>
  <c r="AD361" i="17"/>
  <c r="O332" i="17"/>
  <c r="S332" i="17"/>
  <c r="O314" i="17"/>
  <c r="S314" i="17"/>
  <c r="AD352" i="17"/>
  <c r="AD358" i="17"/>
  <c r="U305" i="17"/>
  <c r="T309" i="17"/>
  <c r="S312" i="17"/>
  <c r="O318" i="17"/>
  <c r="S318" i="17"/>
  <c r="O320" i="17"/>
  <c r="S320" i="17"/>
  <c r="S326" i="17"/>
  <c r="O326" i="17"/>
  <c r="AD342" i="17"/>
  <c r="AD363" i="17"/>
  <c r="G333" i="17"/>
  <c r="N333" i="17"/>
  <c r="S316" i="17"/>
  <c r="O316" i="17"/>
  <c r="O322" i="17"/>
  <c r="S322" i="17"/>
  <c r="O324" i="17"/>
  <c r="S324" i="17"/>
  <c r="O328" i="17"/>
  <c r="S328" i="17"/>
  <c r="S330" i="17"/>
  <c r="O330" i="17"/>
  <c r="H333" i="17"/>
  <c r="O313" i="17"/>
  <c r="S313" i="17"/>
  <c r="S327" i="17"/>
  <c r="O327" i="17"/>
  <c r="AD357" i="17"/>
  <c r="T311" i="17"/>
  <c r="E333" i="17"/>
  <c r="O319" i="17"/>
  <c r="S319" i="17"/>
  <c r="K333" i="17"/>
  <c r="S321" i="17"/>
  <c r="O321" i="17"/>
  <c r="O325" i="17"/>
  <c r="S325" i="17"/>
  <c r="O306" i="17"/>
  <c r="S306" i="17"/>
  <c r="T310" i="17"/>
  <c r="S315" i="17"/>
  <c r="O315" i="17"/>
  <c r="S329" i="17"/>
  <c r="O329" i="17"/>
  <c r="AC364" i="17"/>
  <c r="F333" i="17" l="1"/>
  <c r="O312" i="17"/>
  <c r="I333" i="17"/>
  <c r="AD364" i="17"/>
  <c r="T306" i="17"/>
  <c r="T321" i="17"/>
  <c r="T319" i="17"/>
  <c r="T327" i="17"/>
  <c r="O309" i="17"/>
  <c r="T318" i="17"/>
  <c r="U309" i="17"/>
  <c r="T314" i="17"/>
  <c r="S308" i="17"/>
  <c r="S333" i="17" s="1"/>
  <c r="O308" i="17"/>
  <c r="T330" i="17"/>
  <c r="T328" i="17"/>
  <c r="T324" i="17"/>
  <c r="T326" i="17"/>
  <c r="T307" i="17"/>
  <c r="T331" i="17"/>
  <c r="T317" i="17"/>
  <c r="T315" i="17"/>
  <c r="T325" i="17"/>
  <c r="U311" i="17"/>
  <c r="T313" i="17"/>
  <c r="T322" i="17"/>
  <c r="T316" i="17"/>
  <c r="O311" i="17"/>
  <c r="O310" i="17"/>
  <c r="T332" i="17"/>
  <c r="T329" i="17"/>
  <c r="U310" i="17"/>
  <c r="T320" i="17"/>
  <c r="T312" i="17"/>
  <c r="V305" i="17"/>
  <c r="T323" i="17"/>
  <c r="W305" i="17" l="1"/>
  <c r="U332" i="17"/>
  <c r="U328" i="17"/>
  <c r="U318" i="17"/>
  <c r="U319" i="17"/>
  <c r="U312" i="17"/>
  <c r="V310" i="17"/>
  <c r="U316" i="17"/>
  <c r="U315" i="17"/>
  <c r="U317" i="17"/>
  <c r="U326" i="17"/>
  <c r="O333" i="17"/>
  <c r="T308" i="17"/>
  <c r="T333" i="17" s="1"/>
  <c r="V309" i="17"/>
  <c r="U327" i="17"/>
  <c r="U329" i="17"/>
  <c r="U307" i="17"/>
  <c r="U330" i="17"/>
  <c r="U321" i="17"/>
  <c r="U306" i="17"/>
  <c r="U323" i="17"/>
  <c r="U320" i="17"/>
  <c r="U322" i="17"/>
  <c r="U313" i="17"/>
  <c r="V311" i="17"/>
  <c r="U325" i="17"/>
  <c r="U331" i="17"/>
  <c r="U324" i="17"/>
  <c r="U314" i="17"/>
  <c r="V324" i="17" l="1"/>
  <c r="V325" i="17"/>
  <c r="V320" i="17"/>
  <c r="V321" i="17"/>
  <c r="V316" i="17"/>
  <c r="V314" i="17"/>
  <c r="V331" i="17"/>
  <c r="W311" i="17"/>
  <c r="V322" i="17"/>
  <c r="V330" i="17"/>
  <c r="V329" i="17"/>
  <c r="W309" i="17"/>
  <c r="V317" i="17"/>
  <c r="V328" i="17"/>
  <c r="X305" i="17"/>
  <c r="V323" i="17"/>
  <c r="V306" i="17"/>
  <c r="V326" i="17"/>
  <c r="V315" i="17"/>
  <c r="V312" i="17"/>
  <c r="V318" i="17"/>
  <c r="V313" i="17"/>
  <c r="V307" i="17"/>
  <c r="V327" i="17"/>
  <c r="U308" i="17"/>
  <c r="W310" i="17"/>
  <c r="V319" i="17"/>
  <c r="V332" i="17"/>
  <c r="W306" i="17" l="1"/>
  <c r="Y305" i="17"/>
  <c r="W317" i="17"/>
  <c r="W325" i="17"/>
  <c r="W332" i="17"/>
  <c r="X310" i="17"/>
  <c r="W327" i="17"/>
  <c r="W313" i="17"/>
  <c r="W326" i="17"/>
  <c r="W329" i="17"/>
  <c r="W322" i="17"/>
  <c r="W331" i="17"/>
  <c r="W316" i="17"/>
  <c r="W312" i="17"/>
  <c r="W323" i="17"/>
  <c r="W328" i="17"/>
  <c r="W324" i="17"/>
  <c r="W319" i="17"/>
  <c r="V308" i="17"/>
  <c r="W307" i="17"/>
  <c r="W318" i="17"/>
  <c r="W315" i="17"/>
  <c r="U333" i="17"/>
  <c r="X309" i="17"/>
  <c r="W330" i="17"/>
  <c r="X311" i="17"/>
  <c r="W314" i="17"/>
  <c r="W321" i="17"/>
  <c r="W320" i="17"/>
  <c r="X321" i="17" l="1"/>
  <c r="Y311" i="17"/>
  <c r="X315" i="17"/>
  <c r="Z305" i="17"/>
  <c r="Y309" i="17"/>
  <c r="X318" i="17"/>
  <c r="W308" i="17"/>
  <c r="X324" i="17"/>
  <c r="X323" i="17"/>
  <c r="X316" i="17"/>
  <c r="X322" i="17"/>
  <c r="X326" i="17"/>
  <c r="X327" i="17"/>
  <c r="X332" i="17"/>
  <c r="V333" i="17"/>
  <c r="X320" i="17"/>
  <c r="X314" i="17"/>
  <c r="X330" i="17"/>
  <c r="X317" i="17"/>
  <c r="X306" i="17"/>
  <c r="X307" i="17"/>
  <c r="X319" i="17"/>
  <c r="X328" i="17"/>
  <c r="X312" i="17"/>
  <c r="X331" i="17"/>
  <c r="X329" i="17"/>
  <c r="X313" i="17"/>
  <c r="Y310" i="17"/>
  <c r="X325" i="17"/>
  <c r="Y325" i="17" l="1"/>
  <c r="AA305" i="17"/>
  <c r="Y329" i="17"/>
  <c r="Y312" i="17"/>
  <c r="Y319" i="17"/>
  <c r="Y306" i="17"/>
  <c r="Y332" i="17"/>
  <c r="Y326" i="17"/>
  <c r="Y324" i="17"/>
  <c r="Z311" i="17"/>
  <c r="Y313" i="17"/>
  <c r="Y307" i="17"/>
  <c r="Y316" i="17"/>
  <c r="Y318" i="17"/>
  <c r="Y331" i="17"/>
  <c r="Y328" i="17"/>
  <c r="Y330" i="17"/>
  <c r="Y320" i="17"/>
  <c r="Y322" i="17"/>
  <c r="Y323" i="17"/>
  <c r="X308" i="17"/>
  <c r="Y315" i="17"/>
  <c r="Y321" i="17"/>
  <c r="Z310" i="17"/>
  <c r="W333" i="17"/>
  <c r="Y317" i="17"/>
  <c r="Y314" i="17"/>
  <c r="Y327" i="17"/>
  <c r="Z309" i="17"/>
  <c r="Z327" i="17" l="1"/>
  <c r="Z315" i="17"/>
  <c r="Z328" i="17"/>
  <c r="Z318" i="17"/>
  <c r="Z307" i="17"/>
  <c r="Z306" i="17"/>
  <c r="Z312" i="17"/>
  <c r="AB305" i="17"/>
  <c r="Z317" i="17"/>
  <c r="Y308" i="17"/>
  <c r="Z322" i="17"/>
  <c r="Z331" i="17"/>
  <c r="AA309" i="17"/>
  <c r="Z314" i="17"/>
  <c r="Z321" i="17"/>
  <c r="Z330" i="17"/>
  <c r="Z316" i="17"/>
  <c r="Z313" i="17"/>
  <c r="Z324" i="17"/>
  <c r="Z332" i="17"/>
  <c r="Z319" i="17"/>
  <c r="Z329" i="17"/>
  <c r="Z325" i="17"/>
  <c r="AA310" i="17"/>
  <c r="Z323" i="17"/>
  <c r="Z320" i="17"/>
  <c r="AA311" i="17"/>
  <c r="Z326" i="17"/>
  <c r="X333" i="17"/>
  <c r="AB311" i="17" l="1"/>
  <c r="AA323" i="17"/>
  <c r="AA325" i="17"/>
  <c r="AA319" i="17"/>
  <c r="AA321" i="17"/>
  <c r="AA306" i="17"/>
  <c r="AA315" i="17"/>
  <c r="AA324" i="17"/>
  <c r="AA316" i="17"/>
  <c r="AB309" i="17"/>
  <c r="AA322" i="17"/>
  <c r="AA312" i="17"/>
  <c r="AA318" i="17"/>
  <c r="AA320" i="17"/>
  <c r="AB310" i="17"/>
  <c r="AA329" i="17"/>
  <c r="AA332" i="17"/>
  <c r="AA313" i="17"/>
  <c r="AA330" i="17"/>
  <c r="AA317" i="17"/>
  <c r="AA307" i="17"/>
  <c r="AA328" i="17"/>
  <c r="AA327" i="17"/>
  <c r="AA326" i="17"/>
  <c r="AA314" i="17"/>
  <c r="AA331" i="17"/>
  <c r="Z308" i="17"/>
  <c r="AC305" i="17"/>
  <c r="Y333" i="17"/>
  <c r="AA308" i="17" l="1"/>
  <c r="AA333" i="17" s="1"/>
  <c r="AB314" i="17"/>
  <c r="AB327" i="17"/>
  <c r="AB307" i="17"/>
  <c r="AB330" i="17"/>
  <c r="AB332" i="17"/>
  <c r="AC310" i="17"/>
  <c r="AB318" i="17"/>
  <c r="AB322" i="17"/>
  <c r="AB316" i="17"/>
  <c r="AB306" i="17"/>
  <c r="AB315" i="17"/>
  <c r="AB319" i="17"/>
  <c r="AB323" i="17"/>
  <c r="AB328" i="17"/>
  <c r="AB317" i="17"/>
  <c r="AB313" i="17"/>
  <c r="AB329" i="17"/>
  <c r="AB320" i="17"/>
  <c r="AB312" i="17"/>
  <c r="AB324" i="17"/>
  <c r="AB321" i="17"/>
  <c r="AB325" i="17"/>
  <c r="AC311" i="17"/>
  <c r="AD305" i="17"/>
  <c r="AB331" i="17"/>
  <c r="AB326" i="17"/>
  <c r="AC309" i="17"/>
  <c r="Z333" i="17"/>
  <c r="AC324" i="17" l="1"/>
  <c r="AC313" i="17"/>
  <c r="AC328" i="17"/>
  <c r="AC319" i="17"/>
  <c r="AC318" i="17"/>
  <c r="AC332" i="17"/>
  <c r="AC307" i="17"/>
  <c r="AC314" i="17"/>
  <c r="AC326" i="17"/>
  <c r="AC320" i="17"/>
  <c r="AC325" i="17"/>
  <c r="AC316" i="17"/>
  <c r="AD311" i="17"/>
  <c r="AD310" i="17"/>
  <c r="AC327" i="17"/>
  <c r="AB308" i="17"/>
  <c r="AC331" i="17"/>
  <c r="AC321" i="17"/>
  <c r="AC329" i="17"/>
  <c r="AC317" i="17"/>
  <c r="AC323" i="17"/>
  <c r="AC315" i="17"/>
  <c r="AC322" i="17"/>
  <c r="AC330" i="17"/>
  <c r="AD309" i="17"/>
  <c r="AC312" i="17"/>
  <c r="AC306" i="17"/>
  <c r="AB333" i="17"/>
  <c r="AD323" i="17" l="1"/>
  <c r="AD330" i="17"/>
  <c r="AD317" i="17"/>
  <c r="AD321" i="17"/>
  <c r="AD327" i="17"/>
  <c r="AD325" i="17"/>
  <c r="AD307" i="17"/>
  <c r="AD324" i="17"/>
  <c r="AD318" i="17"/>
  <c r="AD322" i="17"/>
  <c r="AD312" i="17"/>
  <c r="AD315" i="17"/>
  <c r="AD326" i="17"/>
  <c r="AD328" i="17"/>
  <c r="AD306" i="17"/>
  <c r="AD329" i="17"/>
  <c r="AD331" i="17"/>
  <c r="AC308" i="17"/>
  <c r="AD316" i="17"/>
  <c r="AD320" i="17"/>
  <c r="AD314" i="17"/>
  <c r="AD332" i="17"/>
  <c r="AD319" i="17"/>
  <c r="AD313" i="17"/>
  <c r="AD308" i="17" l="1"/>
  <c r="AD333" i="17" s="1"/>
  <c r="AC333" i="17"/>
  <c r="O493" i="21" l="1"/>
  <c r="T275" i="11" l="1"/>
  <c r="AD149" i="21" l="1"/>
  <c r="AC149" i="21"/>
  <c r="AB149" i="21"/>
  <c r="Z149" i="21"/>
  <c r="Y149" i="21"/>
  <c r="X149" i="21"/>
  <c r="W149" i="21"/>
  <c r="V149" i="21"/>
  <c r="U149" i="21"/>
  <c r="T149" i="21"/>
  <c r="AD119" i="21"/>
  <c r="AC119" i="21"/>
  <c r="AB119" i="21"/>
  <c r="Z119" i="21"/>
  <c r="Y119" i="21"/>
  <c r="X119" i="21"/>
  <c r="W119" i="21"/>
  <c r="V119" i="21"/>
  <c r="U119" i="21"/>
  <c r="T119" i="21"/>
  <c r="H556" i="17" l="1"/>
  <c r="H587" i="17"/>
  <c r="H525" i="17"/>
  <c r="E525" i="17"/>
  <c r="E556" i="17"/>
  <c r="E587" i="17"/>
  <c r="K525" i="17"/>
  <c r="K556" i="17"/>
  <c r="K587" i="17"/>
  <c r="M587" i="17"/>
  <c r="M525" i="17"/>
  <c r="M556" i="17"/>
  <c r="N525" i="17"/>
  <c r="N556" i="17"/>
  <c r="N587" i="17"/>
  <c r="D587" i="17"/>
  <c r="D525" i="17"/>
  <c r="D556" i="17"/>
  <c r="L525" i="17"/>
  <c r="L556" i="17"/>
  <c r="L587" i="17"/>
  <c r="C587" i="17"/>
  <c r="C525" i="17"/>
  <c r="C556" i="17"/>
  <c r="G525" i="17"/>
  <c r="G556" i="17"/>
  <c r="G587" i="17"/>
  <c r="F587" i="17"/>
  <c r="F525" i="17"/>
  <c r="F556" i="17"/>
  <c r="I525" i="17"/>
  <c r="I556" i="17"/>
  <c r="I587" i="17"/>
  <c r="J556" i="17"/>
  <c r="J587" i="17"/>
  <c r="J525" i="17"/>
  <c r="E494" i="17"/>
  <c r="E463" i="17"/>
  <c r="K494" i="17"/>
  <c r="K463" i="17"/>
  <c r="M494" i="17"/>
  <c r="M463" i="17"/>
  <c r="N494" i="17"/>
  <c r="N463" i="17"/>
  <c r="C494" i="17"/>
  <c r="C463" i="17"/>
  <c r="G494" i="17"/>
  <c r="G463" i="17"/>
  <c r="J494" i="17"/>
  <c r="J463" i="17"/>
  <c r="D494" i="17"/>
  <c r="D463" i="17"/>
  <c r="F494" i="17"/>
  <c r="F463" i="17"/>
  <c r="H494" i="17"/>
  <c r="H463" i="17"/>
  <c r="I494" i="17"/>
  <c r="I463" i="17"/>
  <c r="L494" i="17"/>
  <c r="L463" i="17"/>
  <c r="AY153" i="17" l="1"/>
  <c r="BC153" i="17"/>
  <c r="BE153" i="17"/>
  <c r="BI153" i="17"/>
  <c r="AZ153" i="17"/>
  <c r="BH153" i="17"/>
  <c r="BA153" i="17"/>
  <c r="BD153" i="17"/>
  <c r="BG153" i="17"/>
  <c r="BF153" i="17"/>
  <c r="BJ153" i="17"/>
  <c r="BB153" i="17"/>
  <c r="AT153" i="17" l="1"/>
  <c r="AS153" i="17"/>
  <c r="AR153" i="17"/>
  <c r="AQ153" i="17"/>
  <c r="AP153" i="17"/>
  <c r="AO153" i="17"/>
  <c r="AN153" i="17"/>
  <c r="AM153" i="17"/>
  <c r="AL153" i="17"/>
  <c r="AK153" i="17"/>
  <c r="AJ153" i="17"/>
  <c r="AI153" i="17"/>
  <c r="U153" i="17" l="1"/>
  <c r="W153" i="17"/>
  <c r="Z153" i="17"/>
  <c r="T153" i="17"/>
  <c r="Y153" i="17"/>
  <c r="V153" i="17"/>
  <c r="X153" i="17"/>
  <c r="AA153" i="17"/>
  <c r="AD153" i="17" l="1"/>
  <c r="AB153" i="17"/>
  <c r="S153" i="17"/>
  <c r="AC153" i="17"/>
  <c r="AE301" i="17" l="1"/>
  <c r="C301" i="17" l="1"/>
  <c r="C299" i="17"/>
  <c r="D299" i="17" s="1"/>
  <c r="C296" i="17"/>
  <c r="D296" i="17" s="1"/>
  <c r="E296" i="17" s="1"/>
  <c r="F296" i="17" s="1"/>
  <c r="G296" i="17" s="1"/>
  <c r="H296" i="17" s="1"/>
  <c r="I296" i="17" s="1"/>
  <c r="J296" i="17" s="1"/>
  <c r="K296" i="17" s="1"/>
  <c r="L296" i="17" s="1"/>
  <c r="M296" i="17" s="1"/>
  <c r="N296" i="17" s="1"/>
  <c r="AE295" i="17"/>
  <c r="C294" i="17"/>
  <c r="D294" i="17" s="1"/>
  <c r="E294" i="17" s="1"/>
  <c r="F294" i="17" s="1"/>
  <c r="G294" i="17" s="1"/>
  <c r="H294" i="17" s="1"/>
  <c r="I294" i="17" s="1"/>
  <c r="J294" i="17" s="1"/>
  <c r="K294" i="17" s="1"/>
  <c r="L294" i="17" s="1"/>
  <c r="M294" i="17" s="1"/>
  <c r="N294" i="17" s="1"/>
  <c r="C291" i="17"/>
  <c r="D291" i="17" s="1"/>
  <c r="E291" i="17" s="1"/>
  <c r="F291" i="17" s="1"/>
  <c r="G291" i="17" s="1"/>
  <c r="H291" i="17" s="1"/>
  <c r="I291" i="17" s="1"/>
  <c r="J291" i="17" s="1"/>
  <c r="K291" i="17" s="1"/>
  <c r="L291" i="17" s="1"/>
  <c r="M291" i="17" s="1"/>
  <c r="N291" i="17" s="1"/>
  <c r="C290" i="17"/>
  <c r="D290" i="17" s="1"/>
  <c r="E290" i="17" s="1"/>
  <c r="F290" i="17" s="1"/>
  <c r="G290" i="17" s="1"/>
  <c r="H290" i="17" s="1"/>
  <c r="I290" i="17" s="1"/>
  <c r="J290" i="17" s="1"/>
  <c r="K290" i="17" s="1"/>
  <c r="L290" i="17" s="1"/>
  <c r="M290" i="17" s="1"/>
  <c r="N290" i="17" s="1"/>
  <c r="C287" i="17"/>
  <c r="D287" i="17" s="1"/>
  <c r="E287" i="17" s="1"/>
  <c r="F287" i="17" s="1"/>
  <c r="G287" i="17" s="1"/>
  <c r="H287" i="17" s="1"/>
  <c r="I287" i="17" s="1"/>
  <c r="J287" i="17" s="1"/>
  <c r="K287" i="17" s="1"/>
  <c r="L287" i="17" s="1"/>
  <c r="M287" i="17" s="1"/>
  <c r="N287" i="17" s="1"/>
  <c r="C286" i="17"/>
  <c r="C283" i="17"/>
  <c r="D283" i="17" s="1"/>
  <c r="E283" i="17" s="1"/>
  <c r="F283" i="17" s="1"/>
  <c r="G283" i="17" s="1"/>
  <c r="H283" i="17" s="1"/>
  <c r="I283" i="17" s="1"/>
  <c r="J283" i="17" s="1"/>
  <c r="K283" i="17" s="1"/>
  <c r="L283" i="17" s="1"/>
  <c r="M283" i="17" s="1"/>
  <c r="N283" i="17" s="1"/>
  <c r="C282" i="17"/>
  <c r="D282" i="17" s="1"/>
  <c r="E282" i="17" s="1"/>
  <c r="F282" i="17" s="1"/>
  <c r="G282" i="17" s="1"/>
  <c r="H282" i="17" s="1"/>
  <c r="I282" i="17" s="1"/>
  <c r="J282" i="17" s="1"/>
  <c r="K282" i="17" s="1"/>
  <c r="L282" i="17" s="1"/>
  <c r="M282" i="17" s="1"/>
  <c r="N282" i="17" s="1"/>
  <c r="AE281" i="17"/>
  <c r="C280" i="17"/>
  <c r="C278" i="17"/>
  <c r="D278" i="17" s="1"/>
  <c r="E278" i="17" s="1"/>
  <c r="F278" i="17" s="1"/>
  <c r="G278" i="17" s="1"/>
  <c r="H278" i="17" s="1"/>
  <c r="I278" i="17" s="1"/>
  <c r="J278" i="17" s="1"/>
  <c r="K278" i="17" s="1"/>
  <c r="L278" i="17" s="1"/>
  <c r="M278" i="17" s="1"/>
  <c r="N278" i="17" s="1"/>
  <c r="C277" i="17"/>
  <c r="D277" i="17" s="1"/>
  <c r="E277" i="17" s="1"/>
  <c r="F277" i="17" s="1"/>
  <c r="G277" i="17" s="1"/>
  <c r="H277" i="17" s="1"/>
  <c r="I277" i="17" s="1"/>
  <c r="J277" i="17" s="1"/>
  <c r="K277" i="17" s="1"/>
  <c r="L277" i="17" s="1"/>
  <c r="M277" i="17" s="1"/>
  <c r="N277" i="17" s="1"/>
  <c r="AE276" i="17"/>
  <c r="AB302" i="17"/>
  <c r="X302" i="17"/>
  <c r="T302" i="17"/>
  <c r="C275" i="17"/>
  <c r="D275" i="17" s="1"/>
  <c r="E275" i="17" s="1"/>
  <c r="AE279" i="17" l="1"/>
  <c r="D280" i="17"/>
  <c r="E280" i="17" s="1"/>
  <c r="F280" i="17" s="1"/>
  <c r="G280" i="17" s="1"/>
  <c r="H280" i="17" s="1"/>
  <c r="I280" i="17" s="1"/>
  <c r="J280" i="17" s="1"/>
  <c r="K280" i="17" s="1"/>
  <c r="L280" i="17" s="1"/>
  <c r="M280" i="17" s="1"/>
  <c r="N280" i="17" s="1"/>
  <c r="AE284" i="17"/>
  <c r="AE285" i="17"/>
  <c r="D286" i="17"/>
  <c r="E286" i="17" s="1"/>
  <c r="F286" i="17" s="1"/>
  <c r="G286" i="17" s="1"/>
  <c r="H286" i="17" s="1"/>
  <c r="I286" i="17" s="1"/>
  <c r="J286" i="17" s="1"/>
  <c r="K286" i="17" s="1"/>
  <c r="L286" i="17" s="1"/>
  <c r="M286" i="17" s="1"/>
  <c r="N286" i="17" s="1"/>
  <c r="AE289" i="17"/>
  <c r="AE293" i="17"/>
  <c r="AE298" i="17"/>
  <c r="E299" i="17"/>
  <c r="F299" i="17" s="1"/>
  <c r="G299" i="17" s="1"/>
  <c r="H299" i="17" s="1"/>
  <c r="I299" i="17" s="1"/>
  <c r="J299" i="17" s="1"/>
  <c r="K299" i="17" s="1"/>
  <c r="L299" i="17" s="1"/>
  <c r="M299" i="17" s="1"/>
  <c r="N299" i="17" s="1"/>
  <c r="AE300" i="17"/>
  <c r="D301" i="17"/>
  <c r="E301" i="17" s="1"/>
  <c r="F301" i="17" s="1"/>
  <c r="G301" i="17" s="1"/>
  <c r="H301" i="17" s="1"/>
  <c r="I301" i="17" s="1"/>
  <c r="J301" i="17" s="1"/>
  <c r="K301" i="17" s="1"/>
  <c r="L301" i="17" s="1"/>
  <c r="M301" i="17" s="1"/>
  <c r="N301" i="17" s="1"/>
  <c r="AE280" i="17"/>
  <c r="C281" i="17"/>
  <c r="D281" i="17" s="1"/>
  <c r="E281" i="17" s="1"/>
  <c r="F281" i="17" s="1"/>
  <c r="G281" i="17" s="1"/>
  <c r="H281" i="17" s="1"/>
  <c r="I281" i="17" s="1"/>
  <c r="J281" i="17" s="1"/>
  <c r="K281" i="17" s="1"/>
  <c r="L281" i="17" s="1"/>
  <c r="M281" i="17" s="1"/>
  <c r="N281" i="17" s="1"/>
  <c r="AE277" i="17"/>
  <c r="AE282" i="17"/>
  <c r="AE288" i="17"/>
  <c r="C289" i="17"/>
  <c r="D289" i="17" s="1"/>
  <c r="E289" i="17" s="1"/>
  <c r="F289" i="17" s="1"/>
  <c r="G289" i="17" s="1"/>
  <c r="H289" i="17" s="1"/>
  <c r="I289" i="17" s="1"/>
  <c r="J289" i="17" s="1"/>
  <c r="K289" i="17" s="1"/>
  <c r="L289" i="17" s="1"/>
  <c r="M289" i="17" s="1"/>
  <c r="N289" i="17" s="1"/>
  <c r="AE291" i="17"/>
  <c r="AE292" i="17"/>
  <c r="C293" i="17"/>
  <c r="D293" i="17" s="1"/>
  <c r="E293" i="17" s="1"/>
  <c r="F293" i="17" s="1"/>
  <c r="G293" i="17" s="1"/>
  <c r="H293" i="17" s="1"/>
  <c r="I293" i="17" s="1"/>
  <c r="J293" i="17" s="1"/>
  <c r="K293" i="17" s="1"/>
  <c r="L293" i="17" s="1"/>
  <c r="M293" i="17" s="1"/>
  <c r="N293" i="17" s="1"/>
  <c r="AE296" i="17"/>
  <c r="AE297" i="17"/>
  <c r="C298" i="17"/>
  <c r="D298" i="17" s="1"/>
  <c r="E298" i="17" s="1"/>
  <c r="F298" i="17" s="1"/>
  <c r="G298" i="17" s="1"/>
  <c r="H298" i="17" s="1"/>
  <c r="I298" i="17" s="1"/>
  <c r="J298" i="17" s="1"/>
  <c r="K298" i="17" s="1"/>
  <c r="L298" i="17" s="1"/>
  <c r="M298" i="17" s="1"/>
  <c r="N298" i="17" s="1"/>
  <c r="C285" i="17"/>
  <c r="D285" i="17" s="1"/>
  <c r="E285" i="17" s="1"/>
  <c r="F285" i="17" s="1"/>
  <c r="G285" i="17" s="1"/>
  <c r="H285" i="17" s="1"/>
  <c r="I285" i="17" s="1"/>
  <c r="J285" i="17" s="1"/>
  <c r="K285" i="17" s="1"/>
  <c r="L285" i="17" s="1"/>
  <c r="M285" i="17" s="1"/>
  <c r="N285" i="17" s="1"/>
  <c r="AE286" i="17"/>
  <c r="C292" i="17"/>
  <c r="D292" i="17" s="1"/>
  <c r="E292" i="17" s="1"/>
  <c r="F292" i="17" s="1"/>
  <c r="G292" i="17" s="1"/>
  <c r="H292" i="17" s="1"/>
  <c r="I292" i="17" s="1"/>
  <c r="J292" i="17" s="1"/>
  <c r="K292" i="17" s="1"/>
  <c r="L292" i="17" s="1"/>
  <c r="M292" i="17" s="1"/>
  <c r="N292" i="17" s="1"/>
  <c r="C297" i="17"/>
  <c r="D297" i="17" s="1"/>
  <c r="E297" i="17" s="1"/>
  <c r="F297" i="17" s="1"/>
  <c r="G297" i="17" s="1"/>
  <c r="H297" i="17" s="1"/>
  <c r="I297" i="17" s="1"/>
  <c r="J297" i="17" s="1"/>
  <c r="K297" i="17" s="1"/>
  <c r="L297" i="17" s="1"/>
  <c r="M297" i="17" s="1"/>
  <c r="N297" i="17" s="1"/>
  <c r="AE287" i="17"/>
  <c r="C288" i="17"/>
  <c r="D288" i="17" s="1"/>
  <c r="E288" i="17" s="1"/>
  <c r="F288" i="17" s="1"/>
  <c r="G288" i="17" s="1"/>
  <c r="H288" i="17" s="1"/>
  <c r="I288" i="17" s="1"/>
  <c r="J288" i="17" s="1"/>
  <c r="K288" i="17" s="1"/>
  <c r="L288" i="17" s="1"/>
  <c r="M288" i="17" s="1"/>
  <c r="N288" i="17" s="1"/>
  <c r="AE294" i="17"/>
  <c r="C295" i="17"/>
  <c r="D295" i="17" s="1"/>
  <c r="E295" i="17" s="1"/>
  <c r="F295" i="17" s="1"/>
  <c r="G295" i="17" s="1"/>
  <c r="H295" i="17" s="1"/>
  <c r="I295" i="17" s="1"/>
  <c r="J295" i="17" s="1"/>
  <c r="K295" i="17" s="1"/>
  <c r="L295" i="17" s="1"/>
  <c r="M295" i="17" s="1"/>
  <c r="N295" i="17" s="1"/>
  <c r="C276" i="17"/>
  <c r="D276" i="17" s="1"/>
  <c r="E276" i="17" s="1"/>
  <c r="F276" i="17" s="1"/>
  <c r="G276" i="17" s="1"/>
  <c r="H276" i="17" s="1"/>
  <c r="I276" i="17" s="1"/>
  <c r="J276" i="17" s="1"/>
  <c r="K276" i="17" s="1"/>
  <c r="L276" i="17" s="1"/>
  <c r="M276" i="17" s="1"/>
  <c r="N276" i="17" s="1"/>
  <c r="C279" i="17"/>
  <c r="D279" i="17" s="1"/>
  <c r="E279" i="17" s="1"/>
  <c r="F279" i="17" s="1"/>
  <c r="G279" i="17" s="1"/>
  <c r="H279" i="17" s="1"/>
  <c r="I279" i="17" s="1"/>
  <c r="J279" i="17" s="1"/>
  <c r="K279" i="17" s="1"/>
  <c r="L279" i="17" s="1"/>
  <c r="M279" i="17" s="1"/>
  <c r="N279" i="17" s="1"/>
  <c r="AE283" i="17"/>
  <c r="C284" i="17"/>
  <c r="D284" i="17" s="1"/>
  <c r="E284" i="17" s="1"/>
  <c r="F284" i="17" s="1"/>
  <c r="G284" i="17" s="1"/>
  <c r="H284" i="17" s="1"/>
  <c r="I284" i="17" s="1"/>
  <c r="J284" i="17" s="1"/>
  <c r="K284" i="17" s="1"/>
  <c r="L284" i="17" s="1"/>
  <c r="M284" i="17" s="1"/>
  <c r="N284" i="17" s="1"/>
  <c r="AE290" i="17"/>
  <c r="AE299" i="17"/>
  <c r="C300" i="17"/>
  <c r="D300" i="17" s="1"/>
  <c r="E300" i="17" s="1"/>
  <c r="F300" i="17" s="1"/>
  <c r="G300" i="17" s="1"/>
  <c r="H300" i="17" s="1"/>
  <c r="I300" i="17" s="1"/>
  <c r="J300" i="17" s="1"/>
  <c r="K300" i="17" s="1"/>
  <c r="L300" i="17" s="1"/>
  <c r="M300" i="17" s="1"/>
  <c r="N300" i="17" s="1"/>
  <c r="F275" i="17"/>
  <c r="U302" i="17"/>
  <c r="V302" i="17"/>
  <c r="Z302" i="17"/>
  <c r="S302" i="17"/>
  <c r="W302" i="17"/>
  <c r="AA302" i="17"/>
  <c r="AE275" i="17"/>
  <c r="Y302" i="17"/>
  <c r="AC302" i="17"/>
  <c r="AD302" i="17"/>
  <c r="AE278" i="17"/>
  <c r="AE302" i="17" l="1"/>
  <c r="E302" i="17"/>
  <c r="D302" i="17"/>
  <c r="C302" i="17"/>
  <c r="F302" i="17"/>
  <c r="G275" i="17"/>
  <c r="G302" i="17" l="1"/>
  <c r="H275" i="17"/>
  <c r="H302" i="17" l="1"/>
  <c r="I275" i="17"/>
  <c r="AD301" i="11"/>
  <c r="AC301" i="11"/>
  <c r="AB301" i="11"/>
  <c r="AA301" i="11"/>
  <c r="Z301" i="11"/>
  <c r="Y301" i="11"/>
  <c r="X301" i="11"/>
  <c r="W301" i="11"/>
  <c r="V301" i="11"/>
  <c r="U301" i="11"/>
  <c r="T301" i="11"/>
  <c r="AD300" i="11"/>
  <c r="AC300" i="11"/>
  <c r="AB300" i="11"/>
  <c r="AA300" i="11"/>
  <c r="Z300" i="11"/>
  <c r="Y300" i="11"/>
  <c r="X300" i="11"/>
  <c r="W300" i="11"/>
  <c r="V300" i="11"/>
  <c r="U300" i="11"/>
  <c r="T300" i="11"/>
  <c r="AD299" i="11"/>
  <c r="AC299" i="11"/>
  <c r="AB299" i="11"/>
  <c r="AA299" i="11"/>
  <c r="Z299" i="11"/>
  <c r="Y299" i="11"/>
  <c r="X299" i="11"/>
  <c r="W299" i="11"/>
  <c r="V299" i="11"/>
  <c r="U299" i="11"/>
  <c r="T299" i="11"/>
  <c r="AD298" i="11"/>
  <c r="AC298" i="11"/>
  <c r="AB298" i="11"/>
  <c r="AA298" i="11"/>
  <c r="Z298" i="11"/>
  <c r="Y298" i="11"/>
  <c r="X298" i="11"/>
  <c r="W298" i="11"/>
  <c r="V298" i="11"/>
  <c r="U298" i="11"/>
  <c r="T298" i="11"/>
  <c r="AD297" i="11"/>
  <c r="AC297" i="11"/>
  <c r="AB297" i="11"/>
  <c r="AA297" i="11"/>
  <c r="Z297" i="11"/>
  <c r="Y297" i="11"/>
  <c r="X297" i="11"/>
  <c r="W297" i="11"/>
  <c r="V297" i="11"/>
  <c r="U297" i="11"/>
  <c r="T297" i="11"/>
  <c r="AD296" i="11"/>
  <c r="AC296" i="11"/>
  <c r="AB296" i="11"/>
  <c r="AA296" i="11"/>
  <c r="Z296" i="11"/>
  <c r="Y296" i="11"/>
  <c r="X296" i="11"/>
  <c r="W296" i="11"/>
  <c r="V296" i="11"/>
  <c r="U296" i="11"/>
  <c r="T296" i="11"/>
  <c r="AD295" i="11"/>
  <c r="AC295" i="11"/>
  <c r="AB295" i="11"/>
  <c r="AA295" i="11"/>
  <c r="Z295" i="11"/>
  <c r="Y295" i="11"/>
  <c r="X295" i="11"/>
  <c r="W295" i="11"/>
  <c r="V295" i="11"/>
  <c r="U295" i="11"/>
  <c r="T295" i="11"/>
  <c r="AD294" i="11"/>
  <c r="AC294" i="11"/>
  <c r="AB294" i="11"/>
  <c r="AA294" i="11"/>
  <c r="Z294" i="11"/>
  <c r="Y294" i="11"/>
  <c r="X294" i="11"/>
  <c r="W294" i="11"/>
  <c r="V294" i="11"/>
  <c r="U294" i="11"/>
  <c r="T294" i="11"/>
  <c r="AD293" i="11"/>
  <c r="AC293" i="11"/>
  <c r="AB293" i="11"/>
  <c r="AA293" i="11"/>
  <c r="Z293" i="11"/>
  <c r="Y293" i="11"/>
  <c r="X293" i="11"/>
  <c r="W293" i="11"/>
  <c r="V293" i="11"/>
  <c r="U293" i="11"/>
  <c r="T293" i="11"/>
  <c r="AD292" i="11"/>
  <c r="AC292" i="11"/>
  <c r="AB292" i="11"/>
  <c r="AA292" i="11"/>
  <c r="Z292" i="11"/>
  <c r="Y292" i="11"/>
  <c r="X292" i="11"/>
  <c r="W292" i="11"/>
  <c r="V292" i="11"/>
  <c r="U292" i="11"/>
  <c r="T292" i="11"/>
  <c r="AD291" i="11"/>
  <c r="AC291" i="11"/>
  <c r="AB291" i="11"/>
  <c r="AA291" i="11"/>
  <c r="Z291" i="11"/>
  <c r="Y291" i="11"/>
  <c r="X291" i="11"/>
  <c r="W291" i="11"/>
  <c r="V291" i="11"/>
  <c r="U291" i="11"/>
  <c r="T291" i="11"/>
  <c r="AD290" i="11"/>
  <c r="AC290" i="11"/>
  <c r="AB290" i="11"/>
  <c r="AA290" i="11"/>
  <c r="Z290" i="11"/>
  <c r="Y290" i="11"/>
  <c r="X290" i="11"/>
  <c r="W290" i="11"/>
  <c r="V290" i="11"/>
  <c r="U290" i="11"/>
  <c r="T290" i="11"/>
  <c r="AD289" i="11"/>
  <c r="AC289" i="11"/>
  <c r="AB289" i="11"/>
  <c r="AA289" i="11"/>
  <c r="Z289" i="11"/>
  <c r="Y289" i="11"/>
  <c r="X289" i="11"/>
  <c r="W289" i="11"/>
  <c r="V289" i="11"/>
  <c r="U289" i="11"/>
  <c r="T289" i="11"/>
  <c r="AD288" i="11"/>
  <c r="AC288" i="11"/>
  <c r="AB288" i="11"/>
  <c r="AA288" i="11"/>
  <c r="Z288" i="11"/>
  <c r="Y288" i="11"/>
  <c r="X288" i="11"/>
  <c r="W288" i="11"/>
  <c r="V288" i="11"/>
  <c r="U288" i="11"/>
  <c r="T288" i="11"/>
  <c r="AD287" i="11"/>
  <c r="AC287" i="11"/>
  <c r="AB287" i="11"/>
  <c r="AA287" i="11"/>
  <c r="Z287" i="11"/>
  <c r="Y287" i="11"/>
  <c r="X287" i="11"/>
  <c r="W287" i="11"/>
  <c r="V287" i="11"/>
  <c r="U287" i="11"/>
  <c r="T287" i="11"/>
  <c r="AD286" i="11"/>
  <c r="AC286" i="11"/>
  <c r="AB286" i="11"/>
  <c r="AA286" i="11"/>
  <c r="Z286" i="11"/>
  <c r="Y286" i="11"/>
  <c r="X286" i="11"/>
  <c r="W286" i="11"/>
  <c r="V286" i="11"/>
  <c r="U286" i="11"/>
  <c r="T286" i="11"/>
  <c r="AD285" i="11"/>
  <c r="AC285" i="11"/>
  <c r="AB285" i="11"/>
  <c r="AA285" i="11"/>
  <c r="Z285" i="11"/>
  <c r="Y285" i="11"/>
  <c r="X285" i="11"/>
  <c r="W285" i="11"/>
  <c r="V285" i="11"/>
  <c r="U285" i="11"/>
  <c r="T285" i="11"/>
  <c r="AD284" i="11"/>
  <c r="AC284" i="11"/>
  <c r="AB284" i="11"/>
  <c r="AA284" i="11"/>
  <c r="Z284" i="11"/>
  <c r="Y284" i="11"/>
  <c r="X284" i="11"/>
  <c r="W284" i="11"/>
  <c r="V284" i="11"/>
  <c r="U284" i="11"/>
  <c r="T284" i="11"/>
  <c r="AD283" i="11"/>
  <c r="AC283" i="11"/>
  <c r="AB283" i="11"/>
  <c r="AA283" i="11"/>
  <c r="Z283" i="11"/>
  <c r="Y283" i="11"/>
  <c r="X283" i="11"/>
  <c r="W283" i="11"/>
  <c r="V283" i="11"/>
  <c r="U283" i="11"/>
  <c r="T283" i="11"/>
  <c r="AD282" i="11"/>
  <c r="AC282" i="11"/>
  <c r="AB282" i="11"/>
  <c r="AA282" i="11"/>
  <c r="Z282" i="11"/>
  <c r="Y282" i="11"/>
  <c r="X282" i="11"/>
  <c r="W282" i="11"/>
  <c r="V282" i="11"/>
  <c r="U282" i="11"/>
  <c r="T282" i="11"/>
  <c r="AD281" i="11"/>
  <c r="AC281" i="11"/>
  <c r="AB281" i="11"/>
  <c r="AA281" i="11"/>
  <c r="Z281" i="11"/>
  <c r="Y281" i="11"/>
  <c r="X281" i="11"/>
  <c r="W281" i="11"/>
  <c r="V281" i="11"/>
  <c r="U281" i="11"/>
  <c r="T281" i="11"/>
  <c r="AD280" i="11"/>
  <c r="AC280" i="11"/>
  <c r="AB280" i="11"/>
  <c r="AA280" i="11"/>
  <c r="Z280" i="11"/>
  <c r="Y280" i="11"/>
  <c r="X280" i="11"/>
  <c r="W280" i="11"/>
  <c r="V280" i="11"/>
  <c r="U280" i="11"/>
  <c r="T280" i="11"/>
  <c r="AD279" i="11"/>
  <c r="AC279" i="11"/>
  <c r="AB279" i="11"/>
  <c r="AA279" i="11"/>
  <c r="Z279" i="11"/>
  <c r="Y279" i="11"/>
  <c r="X279" i="11"/>
  <c r="W279" i="11"/>
  <c r="V279" i="11"/>
  <c r="U279" i="11"/>
  <c r="T279" i="11"/>
  <c r="AD278" i="11"/>
  <c r="AC278" i="11"/>
  <c r="AB278" i="11"/>
  <c r="AA278" i="11"/>
  <c r="Z278" i="11"/>
  <c r="Y278" i="11"/>
  <c r="X278" i="11"/>
  <c r="W278" i="11"/>
  <c r="V278" i="11"/>
  <c r="U278" i="11"/>
  <c r="T278" i="11"/>
  <c r="AD277" i="11"/>
  <c r="AC277" i="11"/>
  <c r="AB277" i="11"/>
  <c r="AA277" i="11"/>
  <c r="Z277" i="11"/>
  <c r="Y277" i="11"/>
  <c r="X277" i="11"/>
  <c r="W277" i="11"/>
  <c r="V277" i="11"/>
  <c r="U277" i="11"/>
  <c r="T277" i="11"/>
  <c r="AD276" i="11"/>
  <c r="AC276" i="11"/>
  <c r="AB276" i="11"/>
  <c r="AA276" i="11"/>
  <c r="Z276" i="11"/>
  <c r="Y276" i="11"/>
  <c r="X276" i="11"/>
  <c r="W276" i="11"/>
  <c r="V276" i="11"/>
  <c r="U276" i="11"/>
  <c r="T276" i="11"/>
  <c r="Y275" i="11"/>
  <c r="Y302" i="11" l="1"/>
  <c r="I29" i="11"/>
  <c r="J29" i="11"/>
  <c r="Z275" i="11"/>
  <c r="Z302" i="11" s="1"/>
  <c r="N29" i="11"/>
  <c r="AD275" i="11"/>
  <c r="AD302" i="11" s="1"/>
  <c r="E29" i="11"/>
  <c r="U275" i="11"/>
  <c r="U302" i="11" s="1"/>
  <c r="F29" i="11"/>
  <c r="V275" i="11"/>
  <c r="V302" i="11" s="1"/>
  <c r="S2" i="11"/>
  <c r="T2" i="11" s="1"/>
  <c r="U2" i="11" s="1"/>
  <c r="V2" i="11" s="1"/>
  <c r="G29" i="11"/>
  <c r="W275" i="11"/>
  <c r="W302" i="11" s="1"/>
  <c r="K29" i="11"/>
  <c r="AA275" i="11"/>
  <c r="AA302" i="11" s="1"/>
  <c r="S3" i="11"/>
  <c r="S276" i="11"/>
  <c r="S4" i="11"/>
  <c r="T4" i="11" s="1"/>
  <c r="U4" i="11" s="1"/>
  <c r="V4" i="11" s="1"/>
  <c r="W4" i="11" s="1"/>
  <c r="X4" i="11" s="1"/>
  <c r="Y4" i="11" s="1"/>
  <c r="Z4" i="11" s="1"/>
  <c r="AA4" i="11" s="1"/>
  <c r="AB4" i="11" s="1"/>
  <c r="AC4" i="11" s="1"/>
  <c r="AD4" i="11" s="1"/>
  <c r="S277" i="11"/>
  <c r="S5" i="11"/>
  <c r="T5" i="11" s="1"/>
  <c r="U5" i="11" s="1"/>
  <c r="V5" i="11" s="1"/>
  <c r="W5" i="11" s="1"/>
  <c r="X5" i="11" s="1"/>
  <c r="Y5" i="11" s="1"/>
  <c r="Z5" i="11" s="1"/>
  <c r="AA5" i="11" s="1"/>
  <c r="AB5" i="11" s="1"/>
  <c r="AC5" i="11" s="1"/>
  <c r="AD5" i="11" s="1"/>
  <c r="S278" i="11"/>
  <c r="S6" i="11"/>
  <c r="T6" i="11" s="1"/>
  <c r="U6" i="11" s="1"/>
  <c r="V6" i="11" s="1"/>
  <c r="W6" i="11" s="1"/>
  <c r="X6" i="11" s="1"/>
  <c r="Y6" i="11" s="1"/>
  <c r="Z6" i="11" s="1"/>
  <c r="AA6" i="11" s="1"/>
  <c r="AB6" i="11" s="1"/>
  <c r="AC6" i="11" s="1"/>
  <c r="AD6" i="11" s="1"/>
  <c r="S279" i="11"/>
  <c r="S7" i="11"/>
  <c r="T7" i="11" s="1"/>
  <c r="U7" i="11" s="1"/>
  <c r="V7" i="11" s="1"/>
  <c r="W7" i="11" s="1"/>
  <c r="X7" i="11" s="1"/>
  <c r="Y7" i="11" s="1"/>
  <c r="Z7" i="11" s="1"/>
  <c r="AA7" i="11" s="1"/>
  <c r="AB7" i="11" s="1"/>
  <c r="AC7" i="11" s="1"/>
  <c r="AD7" i="11" s="1"/>
  <c r="S280" i="11"/>
  <c r="S8" i="11"/>
  <c r="T8" i="11" s="1"/>
  <c r="U8" i="11" s="1"/>
  <c r="V8" i="11" s="1"/>
  <c r="W8" i="11" s="1"/>
  <c r="X8" i="11" s="1"/>
  <c r="Y8" i="11" s="1"/>
  <c r="Z8" i="11" s="1"/>
  <c r="AA8" i="11" s="1"/>
  <c r="AB8" i="11" s="1"/>
  <c r="AC8" i="11" s="1"/>
  <c r="AD8" i="11" s="1"/>
  <c r="S281" i="11"/>
  <c r="S9" i="11"/>
  <c r="T9" i="11" s="1"/>
  <c r="U9" i="11" s="1"/>
  <c r="V9" i="11" s="1"/>
  <c r="W9" i="11" s="1"/>
  <c r="X9" i="11" s="1"/>
  <c r="Y9" i="11" s="1"/>
  <c r="Z9" i="11" s="1"/>
  <c r="AA9" i="11" s="1"/>
  <c r="AB9" i="11" s="1"/>
  <c r="AC9" i="11" s="1"/>
  <c r="AD9" i="11" s="1"/>
  <c r="S282" i="11"/>
  <c r="S10" i="11"/>
  <c r="T10" i="11" s="1"/>
  <c r="U10" i="11" s="1"/>
  <c r="V10" i="11" s="1"/>
  <c r="W10" i="11" s="1"/>
  <c r="X10" i="11" s="1"/>
  <c r="Y10" i="11" s="1"/>
  <c r="Z10" i="11" s="1"/>
  <c r="AA10" i="11" s="1"/>
  <c r="AB10" i="11" s="1"/>
  <c r="AC10" i="11" s="1"/>
  <c r="AD10" i="11" s="1"/>
  <c r="S283" i="11"/>
  <c r="S11" i="11"/>
  <c r="T11" i="11" s="1"/>
  <c r="U11" i="11" s="1"/>
  <c r="V11" i="11" s="1"/>
  <c r="W11" i="11" s="1"/>
  <c r="X11" i="11" s="1"/>
  <c r="Y11" i="11" s="1"/>
  <c r="Z11" i="11" s="1"/>
  <c r="AA11" i="11" s="1"/>
  <c r="AB11" i="11" s="1"/>
  <c r="AC11" i="11" s="1"/>
  <c r="AD11" i="11" s="1"/>
  <c r="S284" i="11"/>
  <c r="S12" i="11"/>
  <c r="T12" i="11" s="1"/>
  <c r="U12" i="11" s="1"/>
  <c r="V12" i="11" s="1"/>
  <c r="W12" i="11" s="1"/>
  <c r="X12" i="11" s="1"/>
  <c r="Y12" i="11" s="1"/>
  <c r="Z12" i="11" s="1"/>
  <c r="AA12" i="11" s="1"/>
  <c r="AB12" i="11" s="1"/>
  <c r="AC12" i="11" s="1"/>
  <c r="AD12" i="11" s="1"/>
  <c r="S285" i="11"/>
  <c r="S13" i="11"/>
  <c r="T13" i="11" s="1"/>
  <c r="U13" i="11" s="1"/>
  <c r="V13" i="11" s="1"/>
  <c r="W13" i="11" s="1"/>
  <c r="X13" i="11" s="1"/>
  <c r="Y13" i="11" s="1"/>
  <c r="Z13" i="11" s="1"/>
  <c r="AA13" i="11" s="1"/>
  <c r="AB13" i="11" s="1"/>
  <c r="AC13" i="11" s="1"/>
  <c r="AD13" i="11" s="1"/>
  <c r="S286" i="11"/>
  <c r="S14" i="11"/>
  <c r="T14" i="11" s="1"/>
  <c r="U14" i="11" s="1"/>
  <c r="V14" i="11" s="1"/>
  <c r="W14" i="11" s="1"/>
  <c r="X14" i="11" s="1"/>
  <c r="Y14" i="11" s="1"/>
  <c r="Z14" i="11" s="1"/>
  <c r="AA14" i="11" s="1"/>
  <c r="AB14" i="11" s="1"/>
  <c r="AC14" i="11" s="1"/>
  <c r="AD14" i="11" s="1"/>
  <c r="S287" i="11"/>
  <c r="S15" i="11"/>
  <c r="T15" i="11" s="1"/>
  <c r="U15" i="11" s="1"/>
  <c r="V15" i="11" s="1"/>
  <c r="W15" i="11" s="1"/>
  <c r="X15" i="11" s="1"/>
  <c r="Y15" i="11" s="1"/>
  <c r="Z15" i="11" s="1"/>
  <c r="AA15" i="11" s="1"/>
  <c r="AB15" i="11" s="1"/>
  <c r="AC15" i="11" s="1"/>
  <c r="AD15" i="11" s="1"/>
  <c r="S288" i="11"/>
  <c r="S16" i="11"/>
  <c r="T16" i="11" s="1"/>
  <c r="U16" i="11" s="1"/>
  <c r="V16" i="11" s="1"/>
  <c r="W16" i="11" s="1"/>
  <c r="X16" i="11" s="1"/>
  <c r="Y16" i="11" s="1"/>
  <c r="Z16" i="11" s="1"/>
  <c r="AA16" i="11" s="1"/>
  <c r="AB16" i="11" s="1"/>
  <c r="AC16" i="11" s="1"/>
  <c r="AD16" i="11" s="1"/>
  <c r="S289" i="11"/>
  <c r="S17" i="11"/>
  <c r="T17" i="11" s="1"/>
  <c r="U17" i="11" s="1"/>
  <c r="V17" i="11" s="1"/>
  <c r="W17" i="11" s="1"/>
  <c r="X17" i="11" s="1"/>
  <c r="Y17" i="11" s="1"/>
  <c r="Z17" i="11" s="1"/>
  <c r="AA17" i="11" s="1"/>
  <c r="AB17" i="11" s="1"/>
  <c r="AC17" i="11" s="1"/>
  <c r="AD17" i="11" s="1"/>
  <c r="S290" i="11"/>
  <c r="S18" i="11"/>
  <c r="T18" i="11" s="1"/>
  <c r="U18" i="11" s="1"/>
  <c r="V18" i="11" s="1"/>
  <c r="W18" i="11" s="1"/>
  <c r="X18" i="11" s="1"/>
  <c r="Y18" i="11" s="1"/>
  <c r="Z18" i="11" s="1"/>
  <c r="AA18" i="11" s="1"/>
  <c r="AB18" i="11" s="1"/>
  <c r="AC18" i="11" s="1"/>
  <c r="AD18" i="11" s="1"/>
  <c r="S291" i="11"/>
  <c r="S19" i="11"/>
  <c r="T19" i="11" s="1"/>
  <c r="U19" i="11" s="1"/>
  <c r="V19" i="11" s="1"/>
  <c r="W19" i="11" s="1"/>
  <c r="X19" i="11" s="1"/>
  <c r="Y19" i="11" s="1"/>
  <c r="Z19" i="11" s="1"/>
  <c r="AA19" i="11" s="1"/>
  <c r="AB19" i="11" s="1"/>
  <c r="AC19" i="11" s="1"/>
  <c r="AD19" i="11" s="1"/>
  <c r="S292" i="11"/>
  <c r="S20" i="11"/>
  <c r="T20" i="11" s="1"/>
  <c r="U20" i="11" s="1"/>
  <c r="V20" i="11" s="1"/>
  <c r="W20" i="11" s="1"/>
  <c r="X20" i="11" s="1"/>
  <c r="Y20" i="11" s="1"/>
  <c r="Z20" i="11" s="1"/>
  <c r="AA20" i="11" s="1"/>
  <c r="AB20" i="11" s="1"/>
  <c r="AC20" i="11" s="1"/>
  <c r="AD20" i="11" s="1"/>
  <c r="S293" i="11"/>
  <c r="S21" i="11"/>
  <c r="T21" i="11" s="1"/>
  <c r="U21" i="11" s="1"/>
  <c r="V21" i="11" s="1"/>
  <c r="W21" i="11" s="1"/>
  <c r="X21" i="11" s="1"/>
  <c r="Y21" i="11" s="1"/>
  <c r="Z21" i="11" s="1"/>
  <c r="AA21" i="11" s="1"/>
  <c r="AB21" i="11" s="1"/>
  <c r="AC21" i="11" s="1"/>
  <c r="AD21" i="11" s="1"/>
  <c r="S294" i="11"/>
  <c r="S22" i="11"/>
  <c r="T22" i="11" s="1"/>
  <c r="U22" i="11" s="1"/>
  <c r="V22" i="11" s="1"/>
  <c r="W22" i="11" s="1"/>
  <c r="X22" i="11" s="1"/>
  <c r="Y22" i="11" s="1"/>
  <c r="Z22" i="11" s="1"/>
  <c r="AA22" i="11" s="1"/>
  <c r="AB22" i="11" s="1"/>
  <c r="AC22" i="11" s="1"/>
  <c r="AD22" i="11" s="1"/>
  <c r="S295" i="11"/>
  <c r="S23" i="11"/>
  <c r="T23" i="11" s="1"/>
  <c r="U23" i="11" s="1"/>
  <c r="V23" i="11" s="1"/>
  <c r="W23" i="11" s="1"/>
  <c r="X23" i="11" s="1"/>
  <c r="Y23" i="11" s="1"/>
  <c r="Z23" i="11" s="1"/>
  <c r="AA23" i="11" s="1"/>
  <c r="AB23" i="11" s="1"/>
  <c r="AC23" i="11" s="1"/>
  <c r="AD23" i="11" s="1"/>
  <c r="S296" i="11"/>
  <c r="S24" i="11"/>
  <c r="T24" i="11" s="1"/>
  <c r="U24" i="11" s="1"/>
  <c r="V24" i="11" s="1"/>
  <c r="W24" i="11" s="1"/>
  <c r="X24" i="11" s="1"/>
  <c r="Y24" i="11" s="1"/>
  <c r="Z24" i="11" s="1"/>
  <c r="AA24" i="11" s="1"/>
  <c r="AB24" i="11" s="1"/>
  <c r="AC24" i="11" s="1"/>
  <c r="AD24" i="11" s="1"/>
  <c r="S297" i="11"/>
  <c r="S25" i="11"/>
  <c r="T25" i="11" s="1"/>
  <c r="U25" i="11" s="1"/>
  <c r="V25" i="11" s="1"/>
  <c r="W25" i="11" s="1"/>
  <c r="X25" i="11" s="1"/>
  <c r="Y25" i="11" s="1"/>
  <c r="Z25" i="11" s="1"/>
  <c r="AA25" i="11" s="1"/>
  <c r="AB25" i="11" s="1"/>
  <c r="AC25" i="11" s="1"/>
  <c r="AD25" i="11" s="1"/>
  <c r="S298" i="11"/>
  <c r="S26" i="11"/>
  <c r="T26" i="11" s="1"/>
  <c r="U26" i="11" s="1"/>
  <c r="V26" i="11" s="1"/>
  <c r="W26" i="11" s="1"/>
  <c r="X26" i="11" s="1"/>
  <c r="Y26" i="11" s="1"/>
  <c r="Z26" i="11" s="1"/>
  <c r="AA26" i="11" s="1"/>
  <c r="AB26" i="11" s="1"/>
  <c r="AC26" i="11" s="1"/>
  <c r="AD26" i="11" s="1"/>
  <c r="S299" i="11"/>
  <c r="S27" i="11"/>
  <c r="T27" i="11" s="1"/>
  <c r="U27" i="11" s="1"/>
  <c r="V27" i="11" s="1"/>
  <c r="W27" i="11" s="1"/>
  <c r="X27" i="11" s="1"/>
  <c r="Y27" i="11" s="1"/>
  <c r="Z27" i="11" s="1"/>
  <c r="AA27" i="11" s="1"/>
  <c r="AB27" i="11" s="1"/>
  <c r="AC27" i="11" s="1"/>
  <c r="AD27" i="11" s="1"/>
  <c r="S300" i="11"/>
  <c r="S28" i="11"/>
  <c r="T28" i="11" s="1"/>
  <c r="U28" i="11" s="1"/>
  <c r="V28" i="11" s="1"/>
  <c r="W28" i="11" s="1"/>
  <c r="X28" i="11" s="1"/>
  <c r="Y28" i="11" s="1"/>
  <c r="Z28" i="11" s="1"/>
  <c r="AA28" i="11" s="1"/>
  <c r="AB28" i="11" s="1"/>
  <c r="AC28" i="11" s="1"/>
  <c r="AD28" i="11" s="1"/>
  <c r="S301" i="11"/>
  <c r="D29" i="11"/>
  <c r="T302" i="11"/>
  <c r="H29" i="11"/>
  <c r="X275" i="11"/>
  <c r="X302" i="11" s="1"/>
  <c r="L29" i="11"/>
  <c r="AB275" i="11"/>
  <c r="AB302" i="11" s="1"/>
  <c r="M29" i="11"/>
  <c r="AC275" i="11"/>
  <c r="AC302" i="11" s="1"/>
  <c r="I302" i="17"/>
  <c r="J275" i="17"/>
  <c r="C29" i="11"/>
  <c r="O29" i="11" l="1"/>
  <c r="S29" i="11"/>
  <c r="T3" i="11"/>
  <c r="U3" i="11" s="1"/>
  <c r="V3" i="11" s="1"/>
  <c r="W3" i="11" s="1"/>
  <c r="X3" i="11" s="1"/>
  <c r="Y3" i="11" s="1"/>
  <c r="Z3" i="11" s="1"/>
  <c r="AA3" i="11" s="1"/>
  <c r="AB3" i="11" s="1"/>
  <c r="AC3" i="11" s="1"/>
  <c r="AD3" i="11" s="1"/>
  <c r="C300" i="11"/>
  <c r="D300" i="11" s="1"/>
  <c r="E300" i="11" s="1"/>
  <c r="F300" i="11" s="1"/>
  <c r="G300" i="11" s="1"/>
  <c r="H300" i="11" s="1"/>
  <c r="I300" i="11" s="1"/>
  <c r="J300" i="11" s="1"/>
  <c r="K300" i="11" s="1"/>
  <c r="L300" i="11" s="1"/>
  <c r="M300" i="11" s="1"/>
  <c r="N300" i="11" s="1"/>
  <c r="AE300" i="11"/>
  <c r="C298" i="11"/>
  <c r="D298" i="11" s="1"/>
  <c r="E298" i="11" s="1"/>
  <c r="F298" i="11" s="1"/>
  <c r="G298" i="11" s="1"/>
  <c r="H298" i="11" s="1"/>
  <c r="I298" i="11" s="1"/>
  <c r="J298" i="11" s="1"/>
  <c r="K298" i="11" s="1"/>
  <c r="L298" i="11" s="1"/>
  <c r="M298" i="11" s="1"/>
  <c r="N298" i="11" s="1"/>
  <c r="AE298" i="11"/>
  <c r="C296" i="11"/>
  <c r="D296" i="11" s="1"/>
  <c r="E296" i="11" s="1"/>
  <c r="F296" i="11" s="1"/>
  <c r="G296" i="11" s="1"/>
  <c r="H296" i="11" s="1"/>
  <c r="I296" i="11" s="1"/>
  <c r="J296" i="11" s="1"/>
  <c r="K296" i="11" s="1"/>
  <c r="L296" i="11" s="1"/>
  <c r="M296" i="11" s="1"/>
  <c r="N296" i="11" s="1"/>
  <c r="AE296" i="11"/>
  <c r="AE294" i="11"/>
  <c r="C294" i="11"/>
  <c r="D294" i="11" s="1"/>
  <c r="E294" i="11" s="1"/>
  <c r="F294" i="11" s="1"/>
  <c r="G294" i="11" s="1"/>
  <c r="H294" i="11" s="1"/>
  <c r="I294" i="11" s="1"/>
  <c r="J294" i="11" s="1"/>
  <c r="K294" i="11" s="1"/>
  <c r="L294" i="11" s="1"/>
  <c r="M294" i="11" s="1"/>
  <c r="N294" i="11" s="1"/>
  <c r="AE292" i="11"/>
  <c r="C292" i="11"/>
  <c r="D292" i="11" s="1"/>
  <c r="E292" i="11" s="1"/>
  <c r="F292" i="11" s="1"/>
  <c r="G292" i="11" s="1"/>
  <c r="H292" i="11" s="1"/>
  <c r="I292" i="11" s="1"/>
  <c r="J292" i="11" s="1"/>
  <c r="K292" i="11" s="1"/>
  <c r="L292" i="11" s="1"/>
  <c r="M292" i="11" s="1"/>
  <c r="N292" i="11" s="1"/>
  <c r="AE290" i="11"/>
  <c r="C290" i="11"/>
  <c r="D290" i="11" s="1"/>
  <c r="E290" i="11" s="1"/>
  <c r="F290" i="11" s="1"/>
  <c r="G290" i="11" s="1"/>
  <c r="H290" i="11" s="1"/>
  <c r="I290" i="11" s="1"/>
  <c r="J290" i="11" s="1"/>
  <c r="K290" i="11" s="1"/>
  <c r="L290" i="11" s="1"/>
  <c r="M290" i="11" s="1"/>
  <c r="N290" i="11" s="1"/>
  <c r="AE288" i="11"/>
  <c r="C288" i="11"/>
  <c r="D288" i="11" s="1"/>
  <c r="E288" i="11" s="1"/>
  <c r="F288" i="11" s="1"/>
  <c r="G288" i="11" s="1"/>
  <c r="H288" i="11" s="1"/>
  <c r="I288" i="11" s="1"/>
  <c r="J288" i="11" s="1"/>
  <c r="K288" i="11" s="1"/>
  <c r="L288" i="11" s="1"/>
  <c r="M288" i="11" s="1"/>
  <c r="N288" i="11" s="1"/>
  <c r="C286" i="11"/>
  <c r="D286" i="11" s="1"/>
  <c r="E286" i="11" s="1"/>
  <c r="F286" i="11" s="1"/>
  <c r="G286" i="11" s="1"/>
  <c r="H286" i="11" s="1"/>
  <c r="I286" i="11" s="1"/>
  <c r="J286" i="11" s="1"/>
  <c r="K286" i="11" s="1"/>
  <c r="L286" i="11" s="1"/>
  <c r="M286" i="11" s="1"/>
  <c r="N286" i="11" s="1"/>
  <c r="AE286" i="11"/>
  <c r="AE284" i="11"/>
  <c r="C284" i="11"/>
  <c r="D284" i="11" s="1"/>
  <c r="E284" i="11" s="1"/>
  <c r="F284" i="11" s="1"/>
  <c r="G284" i="11" s="1"/>
  <c r="H284" i="11" s="1"/>
  <c r="I284" i="11" s="1"/>
  <c r="J284" i="11" s="1"/>
  <c r="K284" i="11" s="1"/>
  <c r="L284" i="11" s="1"/>
  <c r="M284" i="11" s="1"/>
  <c r="N284" i="11" s="1"/>
  <c r="AE282" i="11"/>
  <c r="C282" i="11"/>
  <c r="D282" i="11" s="1"/>
  <c r="E282" i="11" s="1"/>
  <c r="F282" i="11" s="1"/>
  <c r="G282" i="11" s="1"/>
  <c r="H282" i="11" s="1"/>
  <c r="I282" i="11" s="1"/>
  <c r="J282" i="11" s="1"/>
  <c r="K282" i="11" s="1"/>
  <c r="L282" i="11" s="1"/>
  <c r="M282" i="11" s="1"/>
  <c r="N282" i="11" s="1"/>
  <c r="C280" i="11"/>
  <c r="D280" i="11" s="1"/>
  <c r="E280" i="11" s="1"/>
  <c r="F280" i="11" s="1"/>
  <c r="G280" i="11" s="1"/>
  <c r="H280" i="11" s="1"/>
  <c r="I280" i="11" s="1"/>
  <c r="J280" i="11" s="1"/>
  <c r="K280" i="11" s="1"/>
  <c r="L280" i="11" s="1"/>
  <c r="M280" i="11" s="1"/>
  <c r="N280" i="11" s="1"/>
  <c r="AE280" i="11"/>
  <c r="C278" i="11"/>
  <c r="D278" i="11" s="1"/>
  <c r="E278" i="11" s="1"/>
  <c r="F278" i="11" s="1"/>
  <c r="G278" i="11" s="1"/>
  <c r="H278" i="11" s="1"/>
  <c r="I278" i="11" s="1"/>
  <c r="J278" i="11" s="1"/>
  <c r="K278" i="11" s="1"/>
  <c r="L278" i="11" s="1"/>
  <c r="M278" i="11" s="1"/>
  <c r="N278" i="11" s="1"/>
  <c r="AE278" i="11"/>
  <c r="AE276" i="11"/>
  <c r="C276" i="11"/>
  <c r="D276" i="11" s="1"/>
  <c r="E276" i="11" s="1"/>
  <c r="F276" i="11" s="1"/>
  <c r="G276" i="11" s="1"/>
  <c r="H276" i="11" s="1"/>
  <c r="I276" i="11" s="1"/>
  <c r="J276" i="11" s="1"/>
  <c r="K276" i="11" s="1"/>
  <c r="L276" i="11" s="1"/>
  <c r="M276" i="11" s="1"/>
  <c r="N276" i="11" s="1"/>
  <c r="AE301" i="11"/>
  <c r="C301" i="11"/>
  <c r="D301" i="11" s="1"/>
  <c r="E301" i="11" s="1"/>
  <c r="F301" i="11" s="1"/>
  <c r="G301" i="11" s="1"/>
  <c r="H301" i="11" s="1"/>
  <c r="I301" i="11" s="1"/>
  <c r="J301" i="11" s="1"/>
  <c r="K301" i="11" s="1"/>
  <c r="L301" i="11" s="1"/>
  <c r="M301" i="11" s="1"/>
  <c r="N301" i="11" s="1"/>
  <c r="AE299" i="11"/>
  <c r="C299" i="11"/>
  <c r="D299" i="11" s="1"/>
  <c r="E299" i="11" s="1"/>
  <c r="F299" i="11" s="1"/>
  <c r="G299" i="11" s="1"/>
  <c r="H299" i="11" s="1"/>
  <c r="I299" i="11" s="1"/>
  <c r="J299" i="11" s="1"/>
  <c r="K299" i="11" s="1"/>
  <c r="L299" i="11" s="1"/>
  <c r="M299" i="11" s="1"/>
  <c r="N299" i="11" s="1"/>
  <c r="C297" i="11"/>
  <c r="D297" i="11" s="1"/>
  <c r="E297" i="11" s="1"/>
  <c r="F297" i="11" s="1"/>
  <c r="G297" i="11" s="1"/>
  <c r="H297" i="11" s="1"/>
  <c r="I297" i="11" s="1"/>
  <c r="J297" i="11" s="1"/>
  <c r="K297" i="11" s="1"/>
  <c r="L297" i="11" s="1"/>
  <c r="M297" i="11" s="1"/>
  <c r="N297" i="11" s="1"/>
  <c r="AE297" i="11"/>
  <c r="AE295" i="11"/>
  <c r="C295" i="11"/>
  <c r="D295" i="11" s="1"/>
  <c r="E295" i="11" s="1"/>
  <c r="F295" i="11" s="1"/>
  <c r="G295" i="11" s="1"/>
  <c r="H295" i="11" s="1"/>
  <c r="I295" i="11" s="1"/>
  <c r="J295" i="11" s="1"/>
  <c r="K295" i="11" s="1"/>
  <c r="L295" i="11" s="1"/>
  <c r="M295" i="11" s="1"/>
  <c r="N295" i="11" s="1"/>
  <c r="AE293" i="11"/>
  <c r="C293" i="11"/>
  <c r="D293" i="11" s="1"/>
  <c r="E293" i="11" s="1"/>
  <c r="F293" i="11" s="1"/>
  <c r="G293" i="11" s="1"/>
  <c r="H293" i="11" s="1"/>
  <c r="I293" i="11" s="1"/>
  <c r="J293" i="11" s="1"/>
  <c r="K293" i="11" s="1"/>
  <c r="L293" i="11" s="1"/>
  <c r="M293" i="11" s="1"/>
  <c r="N293" i="11" s="1"/>
  <c r="C291" i="11"/>
  <c r="D291" i="11" s="1"/>
  <c r="E291" i="11" s="1"/>
  <c r="F291" i="11" s="1"/>
  <c r="G291" i="11" s="1"/>
  <c r="H291" i="11" s="1"/>
  <c r="I291" i="11" s="1"/>
  <c r="J291" i="11" s="1"/>
  <c r="K291" i="11" s="1"/>
  <c r="L291" i="11" s="1"/>
  <c r="M291" i="11" s="1"/>
  <c r="N291" i="11" s="1"/>
  <c r="AE291" i="11"/>
  <c r="C289" i="11"/>
  <c r="D289" i="11" s="1"/>
  <c r="E289" i="11" s="1"/>
  <c r="F289" i="11" s="1"/>
  <c r="G289" i="11" s="1"/>
  <c r="H289" i="11" s="1"/>
  <c r="I289" i="11" s="1"/>
  <c r="J289" i="11" s="1"/>
  <c r="K289" i="11" s="1"/>
  <c r="L289" i="11" s="1"/>
  <c r="M289" i="11" s="1"/>
  <c r="N289" i="11" s="1"/>
  <c r="AE289" i="11"/>
  <c r="AE287" i="11"/>
  <c r="C287" i="11"/>
  <c r="D287" i="11" s="1"/>
  <c r="E287" i="11" s="1"/>
  <c r="F287" i="11" s="1"/>
  <c r="G287" i="11" s="1"/>
  <c r="H287" i="11" s="1"/>
  <c r="I287" i="11" s="1"/>
  <c r="J287" i="11" s="1"/>
  <c r="K287" i="11" s="1"/>
  <c r="L287" i="11" s="1"/>
  <c r="M287" i="11" s="1"/>
  <c r="N287" i="11" s="1"/>
  <c r="AE285" i="11"/>
  <c r="C285" i="11"/>
  <c r="D285" i="11" s="1"/>
  <c r="E285" i="11" s="1"/>
  <c r="F285" i="11" s="1"/>
  <c r="G285" i="11" s="1"/>
  <c r="H285" i="11" s="1"/>
  <c r="I285" i="11" s="1"/>
  <c r="J285" i="11" s="1"/>
  <c r="K285" i="11" s="1"/>
  <c r="L285" i="11" s="1"/>
  <c r="M285" i="11" s="1"/>
  <c r="N285" i="11" s="1"/>
  <c r="AE283" i="11"/>
  <c r="C283" i="11"/>
  <c r="D283" i="11" s="1"/>
  <c r="E283" i="11" s="1"/>
  <c r="F283" i="11" s="1"/>
  <c r="G283" i="11" s="1"/>
  <c r="H283" i="11" s="1"/>
  <c r="I283" i="11" s="1"/>
  <c r="J283" i="11" s="1"/>
  <c r="K283" i="11" s="1"/>
  <c r="L283" i="11" s="1"/>
  <c r="M283" i="11" s="1"/>
  <c r="N283" i="11" s="1"/>
  <c r="C281" i="11"/>
  <c r="D281" i="11" s="1"/>
  <c r="E281" i="11" s="1"/>
  <c r="F281" i="11" s="1"/>
  <c r="G281" i="11" s="1"/>
  <c r="H281" i="11" s="1"/>
  <c r="I281" i="11" s="1"/>
  <c r="J281" i="11" s="1"/>
  <c r="K281" i="11" s="1"/>
  <c r="L281" i="11" s="1"/>
  <c r="M281" i="11" s="1"/>
  <c r="N281" i="11" s="1"/>
  <c r="AE281" i="11"/>
  <c r="C279" i="11"/>
  <c r="D279" i="11" s="1"/>
  <c r="E279" i="11" s="1"/>
  <c r="F279" i="11" s="1"/>
  <c r="G279" i="11" s="1"/>
  <c r="H279" i="11" s="1"/>
  <c r="I279" i="11" s="1"/>
  <c r="J279" i="11" s="1"/>
  <c r="K279" i="11" s="1"/>
  <c r="L279" i="11" s="1"/>
  <c r="M279" i="11" s="1"/>
  <c r="N279" i="11" s="1"/>
  <c r="AE279" i="11"/>
  <c r="C277" i="11"/>
  <c r="D277" i="11" s="1"/>
  <c r="E277" i="11" s="1"/>
  <c r="F277" i="11" s="1"/>
  <c r="G277" i="11" s="1"/>
  <c r="H277" i="11" s="1"/>
  <c r="I277" i="11" s="1"/>
  <c r="J277" i="11" s="1"/>
  <c r="K277" i="11" s="1"/>
  <c r="L277" i="11" s="1"/>
  <c r="M277" i="11" s="1"/>
  <c r="N277" i="11" s="1"/>
  <c r="AE277" i="11"/>
  <c r="C275" i="11"/>
  <c r="S302" i="11"/>
  <c r="AE275" i="11"/>
  <c r="J302" i="17"/>
  <c r="K275" i="17"/>
  <c r="W2" i="11"/>
  <c r="V29" i="11" l="1"/>
  <c r="U29" i="11"/>
  <c r="T29" i="11"/>
  <c r="AE302" i="11"/>
  <c r="D275" i="11"/>
  <c r="C302" i="11"/>
  <c r="K302" i="17"/>
  <c r="L275" i="17"/>
  <c r="X2" i="11"/>
  <c r="W29" i="11"/>
  <c r="E275" i="11" l="1"/>
  <c r="D302" i="11"/>
  <c r="L302" i="17"/>
  <c r="M275" i="17"/>
  <c r="Y2" i="11"/>
  <c r="X29" i="11"/>
  <c r="F275" i="11" l="1"/>
  <c r="E302" i="11"/>
  <c r="M302" i="17"/>
  <c r="N275" i="17"/>
  <c r="N302" i="17" s="1"/>
  <c r="Z2" i="11"/>
  <c r="Y29" i="11"/>
  <c r="G275" i="11" l="1"/>
  <c r="F302" i="11"/>
  <c r="Z29" i="11"/>
  <c r="AA2" i="11"/>
  <c r="H275" i="11" l="1"/>
  <c r="G302" i="11"/>
  <c r="AB2" i="11"/>
  <c r="AA29" i="11"/>
  <c r="I275" i="11" l="1"/>
  <c r="H302" i="11"/>
  <c r="AB29" i="11"/>
  <c r="AC2" i="11"/>
  <c r="J275" i="11" l="1"/>
  <c r="I302" i="11"/>
  <c r="AC29" i="11"/>
  <c r="AD2" i="11"/>
  <c r="AD29" i="11" s="1"/>
  <c r="K275" i="11" l="1"/>
  <c r="J302" i="11"/>
  <c r="L275" i="11" l="1"/>
  <c r="K302" i="11"/>
  <c r="M275" i="11" l="1"/>
  <c r="L302" i="11"/>
  <c r="N275" i="11" l="1"/>
  <c r="N302" i="11" s="1"/>
  <c r="M302" i="11"/>
  <c r="AB241" i="21"/>
  <c r="Z241" i="21"/>
  <c r="Y241" i="21"/>
  <c r="X241" i="21"/>
  <c r="W241" i="21"/>
  <c r="V241" i="21"/>
  <c r="U241" i="21"/>
  <c r="AB240" i="21"/>
  <c r="Z240" i="21"/>
  <c r="Y240" i="21"/>
  <c r="X240" i="21"/>
  <c r="W240" i="21"/>
  <c r="V240" i="21"/>
  <c r="U240" i="21"/>
  <c r="AB239" i="21"/>
  <c r="Z239" i="21"/>
  <c r="Y239" i="21"/>
  <c r="X239" i="21"/>
  <c r="W239" i="21"/>
  <c r="V239" i="21"/>
  <c r="U239" i="21"/>
  <c r="AB238" i="21"/>
  <c r="Z238" i="21"/>
  <c r="Y238" i="21"/>
  <c r="X238" i="21"/>
  <c r="W238" i="21"/>
  <c r="V238" i="21"/>
  <c r="U238" i="21"/>
  <c r="AB237" i="21"/>
  <c r="Z237" i="21"/>
  <c r="Y237" i="21"/>
  <c r="X237" i="21"/>
  <c r="W237" i="21"/>
  <c r="V237" i="21"/>
  <c r="U237" i="21"/>
  <c r="AB236" i="21"/>
  <c r="Z236" i="21"/>
  <c r="Y236" i="21"/>
  <c r="X236" i="21"/>
  <c r="W236" i="21"/>
  <c r="V236" i="21"/>
  <c r="U236" i="21"/>
  <c r="AB235" i="21"/>
  <c r="Z235" i="21"/>
  <c r="Y235" i="21"/>
  <c r="X235" i="21"/>
  <c r="W235" i="21"/>
  <c r="V235" i="21"/>
  <c r="U235" i="21"/>
  <c r="AB234" i="21"/>
  <c r="Z234" i="21"/>
  <c r="Y234" i="21"/>
  <c r="X234" i="21"/>
  <c r="W234" i="21"/>
  <c r="V234" i="21"/>
  <c r="U234" i="21"/>
  <c r="AB233" i="21"/>
  <c r="Z233" i="21"/>
  <c r="Y233" i="21"/>
  <c r="X233" i="21"/>
  <c r="W233" i="21"/>
  <c r="V233" i="21"/>
  <c r="U233" i="21"/>
  <c r="AB232" i="21"/>
  <c r="Z232" i="21"/>
  <c r="Y232" i="21"/>
  <c r="X232" i="21"/>
  <c r="W232" i="21"/>
  <c r="V232" i="21"/>
  <c r="U232" i="21"/>
  <c r="AB231" i="21"/>
  <c r="Z231" i="21"/>
  <c r="Y231" i="21"/>
  <c r="X231" i="21"/>
  <c r="W231" i="21"/>
  <c r="V231" i="21"/>
  <c r="U231" i="21"/>
  <c r="AB230" i="21"/>
  <c r="Z230" i="21"/>
  <c r="Y230" i="21"/>
  <c r="X230" i="21"/>
  <c r="W230" i="21"/>
  <c r="V230" i="21"/>
  <c r="U230" i="21"/>
  <c r="AB229" i="21"/>
  <c r="Z229" i="21"/>
  <c r="Y229" i="21"/>
  <c r="X229" i="21"/>
  <c r="W229" i="21"/>
  <c r="V229" i="21"/>
  <c r="U229" i="21"/>
  <c r="AB228" i="21"/>
  <c r="Z228" i="21"/>
  <c r="Y228" i="21"/>
  <c r="X228" i="21"/>
  <c r="W228" i="21"/>
  <c r="V228" i="21"/>
  <c r="U228" i="21"/>
  <c r="AB227" i="21"/>
  <c r="Z227" i="21"/>
  <c r="Y227" i="21"/>
  <c r="X227" i="21"/>
  <c r="W227" i="21"/>
  <c r="V227" i="21"/>
  <c r="U227" i="21"/>
  <c r="AB226" i="21"/>
  <c r="Z226" i="21"/>
  <c r="Y226" i="21"/>
  <c r="X226" i="21"/>
  <c r="W226" i="21"/>
  <c r="V226" i="21"/>
  <c r="U226" i="21"/>
  <c r="AD225" i="21"/>
  <c r="AC225" i="21"/>
  <c r="AB225" i="21"/>
  <c r="Z225" i="21"/>
  <c r="Y225" i="21"/>
  <c r="X225" i="21"/>
  <c r="W225" i="21"/>
  <c r="V225" i="21"/>
  <c r="U225" i="21"/>
  <c r="AB224" i="21"/>
  <c r="Z224" i="21"/>
  <c r="Y224" i="21"/>
  <c r="X224" i="21"/>
  <c r="W224" i="21"/>
  <c r="V224" i="21"/>
  <c r="U224" i="21"/>
  <c r="AB223" i="21"/>
  <c r="Z223" i="21"/>
  <c r="Y223" i="21"/>
  <c r="X223" i="21"/>
  <c r="W223" i="21"/>
  <c r="V223" i="21"/>
  <c r="U223" i="21"/>
  <c r="AB222" i="21"/>
  <c r="Z222" i="21"/>
  <c r="Y222" i="21"/>
  <c r="X222" i="21"/>
  <c r="W222" i="21"/>
  <c r="V222" i="21"/>
  <c r="U222" i="21"/>
  <c r="AB221" i="21"/>
  <c r="Z221" i="21"/>
  <c r="Y221" i="21"/>
  <c r="X221" i="21"/>
  <c r="W221" i="21"/>
  <c r="V221" i="21"/>
  <c r="U221" i="21"/>
  <c r="AB220" i="21"/>
  <c r="Z220" i="21"/>
  <c r="Y220" i="21"/>
  <c r="X220" i="21"/>
  <c r="W220" i="21"/>
  <c r="V220" i="21"/>
  <c r="U220" i="21"/>
  <c r="AB219" i="21"/>
  <c r="Z219" i="21"/>
  <c r="Y219" i="21"/>
  <c r="X219" i="21"/>
  <c r="W219" i="21"/>
  <c r="V219" i="21"/>
  <c r="U219" i="21"/>
  <c r="AB218" i="21"/>
  <c r="Z218" i="21"/>
  <c r="Y218" i="21"/>
  <c r="X218" i="21"/>
  <c r="W218" i="21"/>
  <c r="V218" i="21"/>
  <c r="U218" i="21"/>
  <c r="AB217" i="21"/>
  <c r="Z217" i="21"/>
  <c r="Y217" i="21"/>
  <c r="X217" i="21"/>
  <c r="W217" i="21"/>
  <c r="V217" i="21"/>
  <c r="U217" i="21"/>
  <c r="AB216" i="21"/>
  <c r="Z216" i="21"/>
  <c r="Y216" i="21"/>
  <c r="X216" i="21"/>
  <c r="W216" i="21"/>
  <c r="V216" i="21"/>
  <c r="U216" i="21"/>
  <c r="AD215" i="21"/>
  <c r="AC215" i="21"/>
  <c r="AB215" i="21"/>
  <c r="Z215" i="21"/>
  <c r="Y215" i="21"/>
  <c r="X215" i="21"/>
  <c r="W215" i="21"/>
  <c r="V215" i="21"/>
  <c r="U215" i="21"/>
  <c r="AB214" i="21"/>
  <c r="Z214" i="21"/>
  <c r="Y214" i="21"/>
  <c r="X214" i="21"/>
  <c r="W214" i="21"/>
  <c r="V214" i="21"/>
  <c r="U214" i="21"/>
  <c r="AR210" i="21"/>
  <c r="AP210" i="21"/>
  <c r="AO210" i="21"/>
  <c r="AN210" i="21"/>
  <c r="AM210" i="21"/>
  <c r="AL210" i="21"/>
  <c r="AK210" i="21"/>
  <c r="AJ210" i="21"/>
  <c r="AR209" i="21"/>
  <c r="AP209" i="21"/>
  <c r="AO209" i="21"/>
  <c r="AN209" i="21"/>
  <c r="AM209" i="21"/>
  <c r="AL209" i="21"/>
  <c r="AK209" i="21"/>
  <c r="AJ209" i="21"/>
  <c r="AR208" i="21"/>
  <c r="AP208" i="21"/>
  <c r="AO208" i="21"/>
  <c r="AN208" i="21"/>
  <c r="AM208" i="21"/>
  <c r="AL208" i="21"/>
  <c r="AK208" i="21"/>
  <c r="AJ208" i="21"/>
  <c r="AR207" i="21"/>
  <c r="AP207" i="21"/>
  <c r="AO207" i="21"/>
  <c r="AN207" i="21"/>
  <c r="AM207" i="21"/>
  <c r="AL207" i="21"/>
  <c r="AK207" i="21"/>
  <c r="AR206" i="21"/>
  <c r="AP206" i="21"/>
  <c r="AO206" i="21"/>
  <c r="AN206" i="21"/>
  <c r="AM206" i="21"/>
  <c r="AL206" i="21"/>
  <c r="AK206" i="21"/>
  <c r="AR205" i="21"/>
  <c r="AP205" i="21"/>
  <c r="AO205" i="21"/>
  <c r="AN205" i="21"/>
  <c r="AM205" i="21"/>
  <c r="AL205" i="21"/>
  <c r="AK205" i="21"/>
  <c r="AJ205" i="21"/>
  <c r="AR204" i="21"/>
  <c r="AP204" i="21"/>
  <c r="AO204" i="21"/>
  <c r="AN204" i="21"/>
  <c r="AM204" i="21"/>
  <c r="AL204" i="21"/>
  <c r="AK204" i="21"/>
  <c r="AJ204" i="21"/>
  <c r="AR203" i="21"/>
  <c r="AP203" i="21"/>
  <c r="AO203" i="21"/>
  <c r="AN203" i="21"/>
  <c r="AM203" i="21"/>
  <c r="AL203" i="21"/>
  <c r="AK203" i="21"/>
  <c r="AJ203" i="21"/>
  <c r="AR202" i="21"/>
  <c r="AP202" i="21"/>
  <c r="AO202" i="21"/>
  <c r="AN202" i="21"/>
  <c r="AM202" i="21"/>
  <c r="AL202" i="21"/>
  <c r="AK202" i="21"/>
  <c r="AR201" i="21"/>
  <c r="AP201" i="21"/>
  <c r="AO201" i="21"/>
  <c r="AN201" i="21"/>
  <c r="AM201" i="21"/>
  <c r="AL201" i="21"/>
  <c r="AK201" i="21"/>
  <c r="AJ201" i="21"/>
  <c r="AR200" i="21"/>
  <c r="AP200" i="21"/>
  <c r="AO200" i="21"/>
  <c r="AN200" i="21"/>
  <c r="AM200" i="21"/>
  <c r="AL200" i="21"/>
  <c r="AK200" i="21"/>
  <c r="AJ200" i="21"/>
  <c r="AR199" i="21"/>
  <c r="AP199" i="21"/>
  <c r="AO199" i="21"/>
  <c r="AN199" i="21"/>
  <c r="AM199" i="21"/>
  <c r="AL199" i="21"/>
  <c r="AK199" i="21"/>
  <c r="AJ199" i="21"/>
  <c r="AR198" i="21"/>
  <c r="AP198" i="21"/>
  <c r="AO198" i="21"/>
  <c r="AN198" i="21"/>
  <c r="AM198" i="21"/>
  <c r="AL198" i="21"/>
  <c r="AK198" i="21"/>
  <c r="AJ198" i="21"/>
  <c r="AR197" i="21"/>
  <c r="AP197" i="21"/>
  <c r="AO197" i="21"/>
  <c r="AN197" i="21"/>
  <c r="AM197" i="21"/>
  <c r="AL197" i="21"/>
  <c r="AK197" i="21"/>
  <c r="AJ197" i="21"/>
  <c r="AR196" i="21"/>
  <c r="AP196" i="21"/>
  <c r="AO196" i="21"/>
  <c r="AN196" i="21"/>
  <c r="AM196" i="21"/>
  <c r="AL196" i="21"/>
  <c r="AK196" i="21"/>
  <c r="AJ196" i="21"/>
  <c r="AR195" i="21"/>
  <c r="AP195" i="21"/>
  <c r="AO195" i="21"/>
  <c r="AN195" i="21"/>
  <c r="AM195" i="21"/>
  <c r="AL195" i="21"/>
  <c r="AK195" i="21"/>
  <c r="AJ195" i="21"/>
  <c r="AT194" i="21"/>
  <c r="AS194" i="21"/>
  <c r="AR194" i="21"/>
  <c r="AP194" i="21"/>
  <c r="AO194" i="21"/>
  <c r="AN194" i="21"/>
  <c r="AM194" i="21"/>
  <c r="AL194" i="21"/>
  <c r="AK194" i="21"/>
  <c r="AJ194" i="21"/>
  <c r="AR193" i="21"/>
  <c r="AP193" i="21"/>
  <c r="AO193" i="21"/>
  <c r="AN193" i="21"/>
  <c r="AM193" i="21"/>
  <c r="AL193" i="21"/>
  <c r="AK193" i="21"/>
  <c r="AJ193" i="21"/>
  <c r="AR192" i="21"/>
  <c r="AP192" i="21"/>
  <c r="AO192" i="21"/>
  <c r="AN192" i="21"/>
  <c r="AM192" i="21"/>
  <c r="AL192" i="21"/>
  <c r="AK192" i="21"/>
  <c r="AJ192" i="21"/>
  <c r="AR191" i="21"/>
  <c r="AP191" i="21"/>
  <c r="AO191" i="21"/>
  <c r="AN191" i="21"/>
  <c r="AM191" i="21"/>
  <c r="AL191" i="21"/>
  <c r="AK191" i="21"/>
  <c r="AJ191" i="21"/>
  <c r="AR190" i="21"/>
  <c r="AP190" i="21"/>
  <c r="AO190" i="21"/>
  <c r="AN190" i="21"/>
  <c r="AM190" i="21"/>
  <c r="AL190" i="21"/>
  <c r="AK190" i="21"/>
  <c r="AJ190" i="21"/>
  <c r="AR189" i="21"/>
  <c r="AP189" i="21"/>
  <c r="AO189" i="21"/>
  <c r="AN189" i="21"/>
  <c r="AM189" i="21"/>
  <c r="AL189" i="21"/>
  <c r="AK189" i="21"/>
  <c r="AJ189" i="21"/>
  <c r="AR188" i="21"/>
  <c r="AP188" i="21"/>
  <c r="AO188" i="21"/>
  <c r="AN188" i="21"/>
  <c r="AM188" i="21"/>
  <c r="AL188" i="21"/>
  <c r="AK188" i="21"/>
  <c r="AJ188" i="21"/>
  <c r="AR187" i="21"/>
  <c r="AP187" i="21"/>
  <c r="AO187" i="21"/>
  <c r="AN187" i="21"/>
  <c r="AM187" i="21"/>
  <c r="AL187" i="21"/>
  <c r="AK187" i="21"/>
  <c r="AJ187" i="21"/>
  <c r="AR186" i="21"/>
  <c r="AP186" i="21"/>
  <c r="AO186" i="21"/>
  <c r="AN186" i="21"/>
  <c r="AM186" i="21"/>
  <c r="AL186" i="21"/>
  <c r="AK186" i="21"/>
  <c r="AJ186" i="21"/>
  <c r="AR185" i="21"/>
  <c r="AP185" i="21"/>
  <c r="AO185" i="21"/>
  <c r="AN185" i="21"/>
  <c r="AM185" i="21"/>
  <c r="AL185" i="21"/>
  <c r="AK185" i="21"/>
  <c r="AJ185" i="21"/>
  <c r="AT184" i="21"/>
  <c r="AS184" i="21"/>
  <c r="AR184" i="21"/>
  <c r="AP184" i="21"/>
  <c r="AO184" i="21"/>
  <c r="AN184" i="21"/>
  <c r="AM184" i="21"/>
  <c r="AL184" i="21"/>
  <c r="AK184" i="21"/>
  <c r="AJ184" i="21"/>
  <c r="AR183" i="21"/>
  <c r="AP183" i="21"/>
  <c r="AO183" i="21"/>
  <c r="AN183" i="21"/>
  <c r="AM183" i="21"/>
  <c r="AL183" i="21"/>
  <c r="AK183" i="21"/>
  <c r="AJ183" i="21"/>
  <c r="BZ152" i="21"/>
  <c r="BY152" i="21"/>
  <c r="BX152" i="21"/>
  <c r="BV152" i="21"/>
  <c r="BU152" i="21"/>
  <c r="BT152" i="21"/>
  <c r="BS152" i="21"/>
  <c r="BR152" i="21"/>
  <c r="BQ152" i="21"/>
  <c r="BZ179" i="21"/>
  <c r="BY179" i="21"/>
  <c r="BX179" i="21"/>
  <c r="BV179" i="21"/>
  <c r="BU179" i="21"/>
  <c r="BT179" i="21"/>
  <c r="BS179" i="21"/>
  <c r="BR179" i="21"/>
  <c r="BQ179" i="21"/>
  <c r="BZ178" i="21"/>
  <c r="BY178" i="21"/>
  <c r="BX178" i="21"/>
  <c r="BV178" i="21"/>
  <c r="BU178" i="21"/>
  <c r="BT178" i="21"/>
  <c r="BS178" i="21"/>
  <c r="BR178" i="21"/>
  <c r="BQ178" i="21"/>
  <c r="BZ177" i="21"/>
  <c r="BY177" i="21"/>
  <c r="BX177" i="21"/>
  <c r="BV177" i="21"/>
  <c r="BU177" i="21"/>
  <c r="BT177" i="21"/>
  <c r="BS177" i="21"/>
  <c r="BR177" i="21"/>
  <c r="BQ177" i="21"/>
  <c r="BZ176" i="21"/>
  <c r="BY176" i="21"/>
  <c r="BX176" i="21"/>
  <c r="BV176" i="21"/>
  <c r="BU176" i="21"/>
  <c r="BT176" i="21"/>
  <c r="BS176" i="21"/>
  <c r="BR176" i="21"/>
  <c r="BQ176" i="21"/>
  <c r="BZ175" i="21"/>
  <c r="BY175" i="21"/>
  <c r="BX175" i="21"/>
  <c r="BV175" i="21"/>
  <c r="BU175" i="21"/>
  <c r="BT175" i="21"/>
  <c r="BS175" i="21"/>
  <c r="BR175" i="21"/>
  <c r="BQ175" i="21"/>
  <c r="BZ174" i="21"/>
  <c r="BY174" i="21"/>
  <c r="BX174" i="21"/>
  <c r="BV174" i="21"/>
  <c r="BU174" i="21"/>
  <c r="BT174" i="21"/>
  <c r="BS174" i="21"/>
  <c r="BR174" i="21"/>
  <c r="BQ174" i="21"/>
  <c r="BZ173" i="21"/>
  <c r="BY173" i="21"/>
  <c r="BX173" i="21"/>
  <c r="BV173" i="21"/>
  <c r="BU173" i="21"/>
  <c r="BT173" i="21"/>
  <c r="BS173" i="21"/>
  <c r="BR173" i="21"/>
  <c r="BQ173" i="21"/>
  <c r="BZ172" i="21"/>
  <c r="BY172" i="21"/>
  <c r="BX172" i="21"/>
  <c r="BV172" i="21"/>
  <c r="BU172" i="21"/>
  <c r="BT172" i="21"/>
  <c r="BS172" i="21"/>
  <c r="BR172" i="21"/>
  <c r="BQ172" i="21"/>
  <c r="BZ171" i="21"/>
  <c r="BY171" i="21"/>
  <c r="BX171" i="21"/>
  <c r="BV171" i="21"/>
  <c r="BU171" i="21"/>
  <c r="BT171" i="21"/>
  <c r="BS171" i="21"/>
  <c r="BR171" i="21"/>
  <c r="BQ171" i="21"/>
  <c r="BZ170" i="21"/>
  <c r="BY170" i="21"/>
  <c r="BX170" i="21"/>
  <c r="BV170" i="21"/>
  <c r="BU170" i="21"/>
  <c r="BT170" i="21"/>
  <c r="BS170" i="21"/>
  <c r="BR170" i="21"/>
  <c r="BQ170" i="21"/>
  <c r="BZ169" i="21"/>
  <c r="BY169" i="21"/>
  <c r="BX169" i="21"/>
  <c r="BV169" i="21"/>
  <c r="BU169" i="21"/>
  <c r="BT169" i="21"/>
  <c r="BS169" i="21"/>
  <c r="BR169" i="21"/>
  <c r="BQ169" i="21"/>
  <c r="BZ168" i="21"/>
  <c r="BY168" i="21"/>
  <c r="BX168" i="21"/>
  <c r="BV168" i="21"/>
  <c r="BU168" i="21"/>
  <c r="BT168" i="21"/>
  <c r="BS168" i="21"/>
  <c r="BR168" i="21"/>
  <c r="BQ168" i="21"/>
  <c r="BZ167" i="21"/>
  <c r="BY167" i="21"/>
  <c r="BX167" i="21"/>
  <c r="BV167" i="21"/>
  <c r="BU167" i="21"/>
  <c r="BT167" i="21"/>
  <c r="BS167" i="21"/>
  <c r="BR167" i="21"/>
  <c r="BQ167" i="21"/>
  <c r="BZ166" i="21"/>
  <c r="BY166" i="21"/>
  <c r="BX166" i="21"/>
  <c r="BV166" i="21"/>
  <c r="BU166" i="21"/>
  <c r="BT166" i="21"/>
  <c r="BS166" i="21"/>
  <c r="BR166" i="21"/>
  <c r="BQ166" i="21"/>
  <c r="BZ165" i="21"/>
  <c r="BY165" i="21"/>
  <c r="BX165" i="21"/>
  <c r="BV165" i="21"/>
  <c r="BU165" i="21"/>
  <c r="BT165" i="21"/>
  <c r="BS165" i="21"/>
  <c r="BR165" i="21"/>
  <c r="BQ165" i="21"/>
  <c r="BZ164" i="21"/>
  <c r="BY164" i="21"/>
  <c r="BX164" i="21"/>
  <c r="BV164" i="21"/>
  <c r="BU164" i="21"/>
  <c r="BT164" i="21"/>
  <c r="BS164" i="21"/>
  <c r="BR164" i="21"/>
  <c r="BQ164" i="21"/>
  <c r="BZ163" i="21"/>
  <c r="BY163" i="21"/>
  <c r="BX163" i="21"/>
  <c r="BV163" i="21"/>
  <c r="BU163" i="21"/>
  <c r="BT163" i="21"/>
  <c r="BS163" i="21"/>
  <c r="BR163" i="21"/>
  <c r="BQ163" i="21"/>
  <c r="BZ162" i="21"/>
  <c r="BY162" i="21"/>
  <c r="BX162" i="21"/>
  <c r="BV162" i="21"/>
  <c r="BU162" i="21"/>
  <c r="BT162" i="21"/>
  <c r="BS162" i="21"/>
  <c r="BR162" i="21"/>
  <c r="BQ162" i="21"/>
  <c r="BZ161" i="21"/>
  <c r="BY161" i="21"/>
  <c r="BX161" i="21"/>
  <c r="BV161" i="21"/>
  <c r="BU161" i="21"/>
  <c r="BT161" i="21"/>
  <c r="BS161" i="21"/>
  <c r="BR161" i="21"/>
  <c r="BQ161" i="21"/>
  <c r="BZ160" i="21"/>
  <c r="BY160" i="21"/>
  <c r="BX160" i="21"/>
  <c r="BV160" i="21"/>
  <c r="BU160" i="21"/>
  <c r="BT160" i="21"/>
  <c r="BS160" i="21"/>
  <c r="BR160" i="21"/>
  <c r="BQ160" i="21"/>
  <c r="BZ159" i="21"/>
  <c r="BY159" i="21"/>
  <c r="BX159" i="21"/>
  <c r="BV159" i="21"/>
  <c r="BU159" i="21"/>
  <c r="BT159" i="21"/>
  <c r="BS159" i="21"/>
  <c r="BR159" i="21"/>
  <c r="BQ159" i="21"/>
  <c r="BZ158" i="21"/>
  <c r="BY158" i="21"/>
  <c r="BX158" i="21"/>
  <c r="BV158" i="21"/>
  <c r="BU158" i="21"/>
  <c r="BT158" i="21"/>
  <c r="BS158" i="21"/>
  <c r="BR158" i="21"/>
  <c r="BQ158" i="21"/>
  <c r="BZ157" i="21"/>
  <c r="BY157" i="21"/>
  <c r="BX157" i="21"/>
  <c r="BV157" i="21"/>
  <c r="BU157" i="21"/>
  <c r="BT157" i="21"/>
  <c r="BS157" i="21"/>
  <c r="BR157" i="21"/>
  <c r="BQ157" i="21"/>
  <c r="BZ156" i="21"/>
  <c r="BY156" i="21"/>
  <c r="BX156" i="21"/>
  <c r="BV156" i="21"/>
  <c r="BU156" i="21"/>
  <c r="BT156" i="21"/>
  <c r="BS156" i="21"/>
  <c r="BR156" i="21"/>
  <c r="BQ156" i="21"/>
  <c r="BZ155" i="21"/>
  <c r="BY155" i="21"/>
  <c r="BX155" i="21"/>
  <c r="BV155" i="21"/>
  <c r="BU155" i="21"/>
  <c r="BT155" i="21"/>
  <c r="BS155" i="21"/>
  <c r="BR155" i="21"/>
  <c r="BQ155" i="21"/>
  <c r="BZ154" i="21"/>
  <c r="BY154" i="21"/>
  <c r="BX154" i="21"/>
  <c r="BV154" i="21"/>
  <c r="BU154" i="21"/>
  <c r="BT154" i="21"/>
  <c r="BS154" i="21"/>
  <c r="BR154" i="21"/>
  <c r="BQ154" i="21"/>
  <c r="BZ153" i="21"/>
  <c r="BY153" i="21"/>
  <c r="BX153" i="21"/>
  <c r="BV153" i="21"/>
  <c r="BU153" i="21"/>
  <c r="BT153" i="21"/>
  <c r="BS153" i="21"/>
  <c r="BR153" i="21"/>
  <c r="BQ153" i="21"/>
  <c r="AD148" i="21"/>
  <c r="AC148" i="21"/>
  <c r="AB148" i="21"/>
  <c r="Z148" i="21"/>
  <c r="Y148" i="21"/>
  <c r="X148" i="21"/>
  <c r="W148" i="21"/>
  <c r="V148" i="21"/>
  <c r="U148" i="21"/>
  <c r="T148" i="21"/>
  <c r="AD147" i="21"/>
  <c r="AC147" i="21"/>
  <c r="AB147" i="21"/>
  <c r="Z147" i="21"/>
  <c r="Y147" i="21"/>
  <c r="X147" i="21"/>
  <c r="W147" i="21"/>
  <c r="V147" i="21"/>
  <c r="U147" i="21"/>
  <c r="T147" i="21"/>
  <c r="AD146" i="21"/>
  <c r="AC146" i="21"/>
  <c r="AB146" i="21"/>
  <c r="Z146" i="21"/>
  <c r="Y146" i="21"/>
  <c r="X146" i="21"/>
  <c r="W146" i="21"/>
  <c r="V146" i="21"/>
  <c r="U146" i="21"/>
  <c r="T146" i="21"/>
  <c r="AD145" i="21"/>
  <c r="AC145" i="21"/>
  <c r="AB145" i="21"/>
  <c r="Z145" i="21"/>
  <c r="Y145" i="21"/>
  <c r="X145" i="21"/>
  <c r="W145" i="21"/>
  <c r="V145" i="21"/>
  <c r="U145" i="21"/>
  <c r="T145" i="21"/>
  <c r="AD144" i="21"/>
  <c r="AC144" i="21"/>
  <c r="AB144" i="21"/>
  <c r="Z144" i="21"/>
  <c r="Y144" i="21"/>
  <c r="X144" i="21"/>
  <c r="W144" i="21"/>
  <c r="V144" i="21"/>
  <c r="U144" i="21"/>
  <c r="T144" i="21"/>
  <c r="AD143" i="21"/>
  <c r="AC143" i="21"/>
  <c r="AB143" i="21"/>
  <c r="Z143" i="21"/>
  <c r="Y143" i="21"/>
  <c r="X143" i="21"/>
  <c r="W143" i="21"/>
  <c r="V143" i="21"/>
  <c r="U143" i="21"/>
  <c r="T143" i="21"/>
  <c r="AD142" i="21"/>
  <c r="AC142" i="21"/>
  <c r="AB142" i="21"/>
  <c r="Z142" i="21"/>
  <c r="Y142" i="21"/>
  <c r="X142" i="21"/>
  <c r="W142" i="21"/>
  <c r="V142" i="21"/>
  <c r="U142" i="21"/>
  <c r="T142" i="21"/>
  <c r="AD141" i="21"/>
  <c r="AC141" i="21"/>
  <c r="AB141" i="21"/>
  <c r="Z141" i="21"/>
  <c r="Y141" i="21"/>
  <c r="X141" i="21"/>
  <c r="W141" i="21"/>
  <c r="V141" i="21"/>
  <c r="U141" i="21"/>
  <c r="T141" i="21"/>
  <c r="AD140" i="21"/>
  <c r="AC140" i="21"/>
  <c r="AB140" i="21"/>
  <c r="Z140" i="21"/>
  <c r="Y140" i="21"/>
  <c r="X140" i="21"/>
  <c r="W140" i="21"/>
  <c r="V140" i="21"/>
  <c r="U140" i="21"/>
  <c r="T140" i="21"/>
  <c r="AD139" i="21"/>
  <c r="AC139" i="21"/>
  <c r="AB139" i="21"/>
  <c r="Z139" i="21"/>
  <c r="Y139" i="21"/>
  <c r="X139" i="21"/>
  <c r="W139" i="21"/>
  <c r="V139" i="21"/>
  <c r="U139" i="21"/>
  <c r="T139" i="21"/>
  <c r="AD138" i="21"/>
  <c r="AC138" i="21"/>
  <c r="AB138" i="21"/>
  <c r="Z138" i="21"/>
  <c r="Y138" i="21"/>
  <c r="X138" i="21"/>
  <c r="W138" i="21"/>
  <c r="V138" i="21"/>
  <c r="U138" i="21"/>
  <c r="T138" i="21"/>
  <c r="AD137" i="21"/>
  <c r="AC137" i="21"/>
  <c r="AB137" i="21"/>
  <c r="Z137" i="21"/>
  <c r="Y137" i="21"/>
  <c r="X137" i="21"/>
  <c r="W137" i="21"/>
  <c r="V137" i="21"/>
  <c r="U137" i="21"/>
  <c r="T137" i="21"/>
  <c r="AD136" i="21"/>
  <c r="AC136" i="21"/>
  <c r="AB136" i="21"/>
  <c r="Z136" i="21"/>
  <c r="Y136" i="21"/>
  <c r="X136" i="21"/>
  <c r="W136" i="21"/>
  <c r="V136" i="21"/>
  <c r="U136" i="21"/>
  <c r="T136" i="21"/>
  <c r="AD135" i="21"/>
  <c r="AC135" i="21"/>
  <c r="AB135" i="21"/>
  <c r="Z135" i="21"/>
  <c r="Y135" i="21"/>
  <c r="X135" i="21"/>
  <c r="W135" i="21"/>
  <c r="V135" i="21"/>
  <c r="U135" i="21"/>
  <c r="T135" i="21"/>
  <c r="AD134" i="21"/>
  <c r="AC134" i="21"/>
  <c r="AB134" i="21"/>
  <c r="Z134" i="21"/>
  <c r="Y134" i="21"/>
  <c r="X134" i="21"/>
  <c r="W134" i="21"/>
  <c r="V134" i="21"/>
  <c r="U134" i="21"/>
  <c r="T134" i="21"/>
  <c r="AD133" i="21"/>
  <c r="AC133" i="21"/>
  <c r="AB133" i="21"/>
  <c r="Z133" i="21"/>
  <c r="Y133" i="21"/>
  <c r="X133" i="21"/>
  <c r="W133" i="21"/>
  <c r="V133" i="21"/>
  <c r="U133" i="21"/>
  <c r="T133" i="21"/>
  <c r="AD132" i="21"/>
  <c r="AC132" i="21"/>
  <c r="AB132" i="21"/>
  <c r="Z132" i="21"/>
  <c r="Y132" i="21"/>
  <c r="X132" i="21"/>
  <c r="W132" i="21"/>
  <c r="V132" i="21"/>
  <c r="U132" i="21"/>
  <c r="T132" i="21"/>
  <c r="AD131" i="21"/>
  <c r="AC131" i="21"/>
  <c r="AB131" i="21"/>
  <c r="Z131" i="21"/>
  <c r="Y131" i="21"/>
  <c r="X131" i="21"/>
  <c r="W131" i="21"/>
  <c r="V131" i="21"/>
  <c r="U131" i="21"/>
  <c r="T131" i="21"/>
  <c r="AD130" i="21"/>
  <c r="AC130" i="21"/>
  <c r="AB130" i="21"/>
  <c r="Z130" i="21"/>
  <c r="Y130" i="21"/>
  <c r="X130" i="21"/>
  <c r="W130" i="21"/>
  <c r="V130" i="21"/>
  <c r="U130" i="21"/>
  <c r="T130" i="21"/>
  <c r="AD129" i="21"/>
  <c r="AC129" i="21"/>
  <c r="AB129" i="21"/>
  <c r="Z129" i="21"/>
  <c r="Y129" i="21"/>
  <c r="X129" i="21"/>
  <c r="W129" i="21"/>
  <c r="V129" i="21"/>
  <c r="U129" i="21"/>
  <c r="T129" i="21"/>
  <c r="AD128" i="21"/>
  <c r="AC128" i="21"/>
  <c r="AB128" i="21"/>
  <c r="Z128" i="21"/>
  <c r="Y128" i="21"/>
  <c r="X128" i="21"/>
  <c r="W128" i="21"/>
  <c r="V128" i="21"/>
  <c r="U128" i="21"/>
  <c r="T128" i="21"/>
  <c r="AD127" i="21"/>
  <c r="AC127" i="21"/>
  <c r="AB127" i="21"/>
  <c r="Z127" i="21"/>
  <c r="Y127" i="21"/>
  <c r="X127" i="21"/>
  <c r="W127" i="21"/>
  <c r="V127" i="21"/>
  <c r="U127" i="21"/>
  <c r="T127" i="21"/>
  <c r="AD126" i="21"/>
  <c r="AC126" i="21"/>
  <c r="AB126" i="21"/>
  <c r="Z126" i="21"/>
  <c r="Y126" i="21"/>
  <c r="X126" i="21"/>
  <c r="W126" i="21"/>
  <c r="V126" i="21"/>
  <c r="U126" i="21"/>
  <c r="T126" i="21"/>
  <c r="AD125" i="21"/>
  <c r="AC125" i="21"/>
  <c r="AB125" i="21"/>
  <c r="Z125" i="21"/>
  <c r="Y125" i="21"/>
  <c r="X125" i="21"/>
  <c r="W125" i="21"/>
  <c r="V125" i="21"/>
  <c r="U125" i="21"/>
  <c r="T125" i="21"/>
  <c r="AD124" i="21"/>
  <c r="AC124" i="21"/>
  <c r="AB124" i="21"/>
  <c r="Z124" i="21"/>
  <c r="Y124" i="21"/>
  <c r="X124" i="21"/>
  <c r="W124" i="21"/>
  <c r="V124" i="21"/>
  <c r="U124" i="21"/>
  <c r="T124" i="21"/>
  <c r="AD123" i="21"/>
  <c r="AC123" i="21"/>
  <c r="AB123" i="21"/>
  <c r="Z123" i="21"/>
  <c r="Y123" i="21"/>
  <c r="X123" i="21"/>
  <c r="W123" i="21"/>
  <c r="V123" i="21"/>
  <c r="U123" i="21"/>
  <c r="T123" i="21"/>
  <c r="AD122" i="21"/>
  <c r="AC122" i="21"/>
  <c r="AB122" i="21"/>
  <c r="Z122" i="21"/>
  <c r="Y122" i="21"/>
  <c r="X122" i="21"/>
  <c r="W122" i="21"/>
  <c r="V122" i="21"/>
  <c r="U122" i="21"/>
  <c r="T122" i="21"/>
  <c r="AD118" i="21"/>
  <c r="AC118" i="21"/>
  <c r="AB118" i="21"/>
  <c r="Z118" i="21"/>
  <c r="Y118" i="21"/>
  <c r="X118" i="21"/>
  <c r="W118" i="21"/>
  <c r="V118" i="21"/>
  <c r="U118" i="21"/>
  <c r="T118" i="21"/>
  <c r="AD117" i="21"/>
  <c r="AC117" i="21"/>
  <c r="AB117" i="21"/>
  <c r="Z117" i="21"/>
  <c r="Y117" i="21"/>
  <c r="X117" i="21"/>
  <c r="W117" i="21"/>
  <c r="V117" i="21"/>
  <c r="U117" i="21"/>
  <c r="T117" i="21"/>
  <c r="AD116" i="21"/>
  <c r="AC116" i="21"/>
  <c r="AB116" i="21"/>
  <c r="Z116" i="21"/>
  <c r="Y116" i="21"/>
  <c r="X116" i="21"/>
  <c r="W116" i="21"/>
  <c r="V116" i="21"/>
  <c r="U116" i="21"/>
  <c r="T116" i="21"/>
  <c r="AD115" i="21"/>
  <c r="AC115" i="21"/>
  <c r="AB115" i="21"/>
  <c r="Z115" i="21"/>
  <c r="Y115" i="21"/>
  <c r="X115" i="21"/>
  <c r="W115" i="21"/>
  <c r="V115" i="21"/>
  <c r="U115" i="21"/>
  <c r="T115" i="21"/>
  <c r="AD114" i="21"/>
  <c r="AC114" i="21"/>
  <c r="AB114" i="21"/>
  <c r="Z114" i="21"/>
  <c r="Y114" i="21"/>
  <c r="X114" i="21"/>
  <c r="W114" i="21"/>
  <c r="V114" i="21"/>
  <c r="U114" i="21"/>
  <c r="T114" i="21"/>
  <c r="AD113" i="21"/>
  <c r="AC113" i="21"/>
  <c r="AB113" i="21"/>
  <c r="Z113" i="21"/>
  <c r="Y113" i="21"/>
  <c r="X113" i="21"/>
  <c r="W113" i="21"/>
  <c r="V113" i="21"/>
  <c r="U113" i="21"/>
  <c r="T113" i="21"/>
  <c r="AD112" i="21"/>
  <c r="AC112" i="21"/>
  <c r="AB112" i="21"/>
  <c r="Z112" i="21"/>
  <c r="Y112" i="21"/>
  <c r="X112" i="21"/>
  <c r="W112" i="21"/>
  <c r="V112" i="21"/>
  <c r="U112" i="21"/>
  <c r="T112" i="21"/>
  <c r="AD111" i="21"/>
  <c r="AC111" i="21"/>
  <c r="AB111" i="21"/>
  <c r="Z111" i="21"/>
  <c r="Y111" i="21"/>
  <c r="X111" i="21"/>
  <c r="W111" i="21"/>
  <c r="V111" i="21"/>
  <c r="U111" i="21"/>
  <c r="T111" i="21"/>
  <c r="AD110" i="21"/>
  <c r="AC110" i="21"/>
  <c r="AB110" i="21"/>
  <c r="Z110" i="21"/>
  <c r="Y110" i="21"/>
  <c r="X110" i="21"/>
  <c r="W110" i="21"/>
  <c r="V110" i="21"/>
  <c r="U110" i="21"/>
  <c r="T110" i="21"/>
  <c r="AD109" i="21"/>
  <c r="AC109" i="21"/>
  <c r="AB109" i="21"/>
  <c r="Z109" i="21"/>
  <c r="Y109" i="21"/>
  <c r="X109" i="21"/>
  <c r="W109" i="21"/>
  <c r="V109" i="21"/>
  <c r="U109" i="21"/>
  <c r="T109" i="21"/>
  <c r="AD108" i="21"/>
  <c r="AC108" i="21"/>
  <c r="AB108" i="21"/>
  <c r="Z108" i="21"/>
  <c r="Y108" i="21"/>
  <c r="X108" i="21"/>
  <c r="W108" i="21"/>
  <c r="V108" i="21"/>
  <c r="U108" i="21"/>
  <c r="T108" i="21"/>
  <c r="AD107" i="21"/>
  <c r="AC107" i="21"/>
  <c r="AB107" i="21"/>
  <c r="Z107" i="21"/>
  <c r="Y107" i="21"/>
  <c r="X107" i="21"/>
  <c r="W107" i="21"/>
  <c r="V107" i="21"/>
  <c r="U107" i="21"/>
  <c r="T107" i="21"/>
  <c r="AD106" i="21"/>
  <c r="AC106" i="21"/>
  <c r="AB106" i="21"/>
  <c r="Z106" i="21"/>
  <c r="Y106" i="21"/>
  <c r="X106" i="21"/>
  <c r="W106" i="21"/>
  <c r="V106" i="21"/>
  <c r="U106" i="21"/>
  <c r="T106" i="21"/>
  <c r="AD105" i="21"/>
  <c r="AC105" i="21"/>
  <c r="AB105" i="21"/>
  <c r="Z105" i="21"/>
  <c r="Y105" i="21"/>
  <c r="X105" i="21"/>
  <c r="W105" i="21"/>
  <c r="V105" i="21"/>
  <c r="U105" i="21"/>
  <c r="T105" i="21"/>
  <c r="AD104" i="21"/>
  <c r="AC104" i="21"/>
  <c r="AB104" i="21"/>
  <c r="Z104" i="21"/>
  <c r="Y104" i="21"/>
  <c r="X104" i="21"/>
  <c r="W104" i="21"/>
  <c r="V104" i="21"/>
  <c r="U104" i="21"/>
  <c r="T104" i="21"/>
  <c r="AD103" i="21"/>
  <c r="AC103" i="21"/>
  <c r="AB103" i="21"/>
  <c r="Z103" i="21"/>
  <c r="Y103" i="21"/>
  <c r="X103" i="21"/>
  <c r="W103" i="21"/>
  <c r="V103" i="21"/>
  <c r="U103" i="21"/>
  <c r="T103" i="21"/>
  <c r="AD102" i="21"/>
  <c r="AC102" i="21"/>
  <c r="AB102" i="21"/>
  <c r="Z102" i="21"/>
  <c r="Y102" i="21"/>
  <c r="X102" i="21"/>
  <c r="W102" i="21"/>
  <c r="V102" i="21"/>
  <c r="U102" i="21"/>
  <c r="T102" i="21"/>
  <c r="AD101" i="21"/>
  <c r="AC101" i="21"/>
  <c r="AB101" i="21"/>
  <c r="Z101" i="21"/>
  <c r="Y101" i="21"/>
  <c r="X101" i="21"/>
  <c r="W101" i="21"/>
  <c r="V101" i="21"/>
  <c r="U101" i="21"/>
  <c r="T101" i="21"/>
  <c r="AD100" i="21"/>
  <c r="AC100" i="21"/>
  <c r="AB100" i="21"/>
  <c r="Z100" i="21"/>
  <c r="Y100" i="21"/>
  <c r="X100" i="21"/>
  <c r="W100" i="21"/>
  <c r="V100" i="21"/>
  <c r="U100" i="21"/>
  <c r="T100" i="21"/>
  <c r="AD99" i="21"/>
  <c r="AC99" i="21"/>
  <c r="AB99" i="21"/>
  <c r="Z99" i="21"/>
  <c r="Y99" i="21"/>
  <c r="X99" i="21"/>
  <c r="W99" i="21"/>
  <c r="V99" i="21"/>
  <c r="U99" i="21"/>
  <c r="T99" i="21"/>
  <c r="AD98" i="21"/>
  <c r="AC98" i="21"/>
  <c r="AB98" i="21"/>
  <c r="Z98" i="21"/>
  <c r="Y98" i="21"/>
  <c r="X98" i="21"/>
  <c r="W98" i="21"/>
  <c r="V98" i="21"/>
  <c r="U98" i="21"/>
  <c r="T98" i="21"/>
  <c r="AD97" i="21"/>
  <c r="AC97" i="21"/>
  <c r="AB97" i="21"/>
  <c r="Z97" i="21"/>
  <c r="Y97" i="21"/>
  <c r="X97" i="21"/>
  <c r="W97" i="21"/>
  <c r="V97" i="21"/>
  <c r="U97" i="21"/>
  <c r="T97" i="21"/>
  <c r="AD96" i="21"/>
  <c r="AC96" i="21"/>
  <c r="AB96" i="21"/>
  <c r="Z96" i="21"/>
  <c r="Y96" i="21"/>
  <c r="X96" i="21"/>
  <c r="W96" i="21"/>
  <c r="V96" i="21"/>
  <c r="U96" i="21"/>
  <c r="T96" i="21"/>
  <c r="AD95" i="21"/>
  <c r="AC95" i="21"/>
  <c r="AB95" i="21"/>
  <c r="Z95" i="21"/>
  <c r="Y95" i="21"/>
  <c r="X95" i="21"/>
  <c r="W95" i="21"/>
  <c r="V95" i="21"/>
  <c r="U95" i="21"/>
  <c r="T95" i="21"/>
  <c r="AD94" i="21"/>
  <c r="AC94" i="21"/>
  <c r="AB94" i="21"/>
  <c r="Z94" i="21"/>
  <c r="Y94" i="21"/>
  <c r="X94" i="21"/>
  <c r="W94" i="21"/>
  <c r="V94" i="21"/>
  <c r="U94" i="21"/>
  <c r="T94" i="21"/>
  <c r="AD93" i="21"/>
  <c r="AC93" i="21"/>
  <c r="AB93" i="21"/>
  <c r="Z93" i="21"/>
  <c r="Y93" i="21"/>
  <c r="X93" i="21"/>
  <c r="W93" i="21"/>
  <c r="V93" i="21"/>
  <c r="U93" i="21"/>
  <c r="T93" i="21"/>
  <c r="AD92" i="21"/>
  <c r="AC92" i="21"/>
  <c r="AB92" i="21"/>
  <c r="Z92" i="21"/>
  <c r="Y92" i="21"/>
  <c r="X92" i="21"/>
  <c r="W92" i="21"/>
  <c r="V92" i="21"/>
  <c r="U92" i="21"/>
  <c r="T92" i="21"/>
  <c r="AD88" i="21"/>
  <c r="AC88" i="21"/>
  <c r="AB88" i="21"/>
  <c r="Z88" i="21"/>
  <c r="Y88" i="21"/>
  <c r="X88" i="21"/>
  <c r="W88" i="21"/>
  <c r="V88" i="21"/>
  <c r="U88" i="21"/>
  <c r="T88" i="21"/>
  <c r="AD87" i="21"/>
  <c r="AC87" i="21"/>
  <c r="AB87" i="21"/>
  <c r="Z87" i="21"/>
  <c r="Y87" i="21"/>
  <c r="X87" i="21"/>
  <c r="W87" i="21"/>
  <c r="V87" i="21"/>
  <c r="U87" i="21"/>
  <c r="T87" i="21"/>
  <c r="AD86" i="21"/>
  <c r="AC86" i="21"/>
  <c r="AB86" i="21"/>
  <c r="Z86" i="21"/>
  <c r="Y86" i="21"/>
  <c r="X86" i="21"/>
  <c r="W86" i="21"/>
  <c r="V86" i="21"/>
  <c r="U86" i="21"/>
  <c r="T86" i="21"/>
  <c r="AD85" i="21"/>
  <c r="AC85" i="21"/>
  <c r="AB85" i="21"/>
  <c r="Z85" i="21"/>
  <c r="Y85" i="21"/>
  <c r="X85" i="21"/>
  <c r="W85" i="21"/>
  <c r="V85" i="21"/>
  <c r="U85" i="21"/>
  <c r="T85" i="21"/>
  <c r="AD84" i="21"/>
  <c r="AC84" i="21"/>
  <c r="AB84" i="21"/>
  <c r="Z84" i="21"/>
  <c r="Y84" i="21"/>
  <c r="X84" i="21"/>
  <c r="W84" i="21"/>
  <c r="V84" i="21"/>
  <c r="U84" i="21"/>
  <c r="T84" i="21"/>
  <c r="AD83" i="21"/>
  <c r="AC83" i="21"/>
  <c r="AB83" i="21"/>
  <c r="Z83" i="21"/>
  <c r="Y83" i="21"/>
  <c r="X83" i="21"/>
  <c r="W83" i="21"/>
  <c r="V83" i="21"/>
  <c r="U83" i="21"/>
  <c r="T83" i="21"/>
  <c r="AD82" i="21"/>
  <c r="AC82" i="21"/>
  <c r="AB82" i="21"/>
  <c r="Z82" i="21"/>
  <c r="Y82" i="21"/>
  <c r="X82" i="21"/>
  <c r="W82" i="21"/>
  <c r="V82" i="21"/>
  <c r="U82" i="21"/>
  <c r="T82" i="21"/>
  <c r="AD81" i="21"/>
  <c r="AC81" i="21"/>
  <c r="AB81" i="21"/>
  <c r="Z81" i="21"/>
  <c r="Y81" i="21"/>
  <c r="X81" i="21"/>
  <c r="W81" i="21"/>
  <c r="V81" i="21"/>
  <c r="U81" i="21"/>
  <c r="T81" i="21"/>
  <c r="AD80" i="21"/>
  <c r="AC80" i="21"/>
  <c r="AB80" i="21"/>
  <c r="Z80" i="21"/>
  <c r="Y80" i="21"/>
  <c r="X80" i="21"/>
  <c r="W80" i="21"/>
  <c r="V80" i="21"/>
  <c r="U80" i="21"/>
  <c r="T80" i="21"/>
  <c r="AD79" i="21"/>
  <c r="AC79" i="21"/>
  <c r="AB79" i="21"/>
  <c r="Z79" i="21"/>
  <c r="Y79" i="21"/>
  <c r="X79" i="21"/>
  <c r="W79" i="21"/>
  <c r="V79" i="21"/>
  <c r="U79" i="21"/>
  <c r="T79" i="21"/>
  <c r="AD78" i="21"/>
  <c r="AC78" i="21"/>
  <c r="AB78" i="21"/>
  <c r="Z78" i="21"/>
  <c r="Y78" i="21"/>
  <c r="X78" i="21"/>
  <c r="W78" i="21"/>
  <c r="V78" i="21"/>
  <c r="U78" i="21"/>
  <c r="T78" i="21"/>
  <c r="AD77" i="21"/>
  <c r="AC77" i="21"/>
  <c r="AB77" i="21"/>
  <c r="Z77" i="21"/>
  <c r="Y77" i="21"/>
  <c r="X77" i="21"/>
  <c r="W77" i="21"/>
  <c r="V77" i="21"/>
  <c r="U77" i="21"/>
  <c r="T77" i="21"/>
  <c r="AD76" i="21"/>
  <c r="AC76" i="21"/>
  <c r="AB76" i="21"/>
  <c r="Z76" i="21"/>
  <c r="Y76" i="21"/>
  <c r="X76" i="21"/>
  <c r="W76" i="21"/>
  <c r="V76" i="21"/>
  <c r="U76" i="21"/>
  <c r="T76" i="21"/>
  <c r="AD75" i="21"/>
  <c r="AC75" i="21"/>
  <c r="AB75" i="21"/>
  <c r="Z75" i="21"/>
  <c r="Y75" i="21"/>
  <c r="X75" i="21"/>
  <c r="W75" i="21"/>
  <c r="V75" i="21"/>
  <c r="U75" i="21"/>
  <c r="T75" i="21"/>
  <c r="AD74" i="21"/>
  <c r="AC74" i="21"/>
  <c r="AB74" i="21"/>
  <c r="Z74" i="21"/>
  <c r="Y74" i="21"/>
  <c r="X74" i="21"/>
  <c r="W74" i="21"/>
  <c r="V74" i="21"/>
  <c r="U74" i="21"/>
  <c r="T74" i="21"/>
  <c r="AD73" i="21"/>
  <c r="AC73" i="21"/>
  <c r="AB73" i="21"/>
  <c r="Z73" i="21"/>
  <c r="Y73" i="21"/>
  <c r="X73" i="21"/>
  <c r="W73" i="21"/>
  <c r="V73" i="21"/>
  <c r="U73" i="21"/>
  <c r="T73" i="21"/>
  <c r="AD72" i="21"/>
  <c r="AC72" i="21"/>
  <c r="AB72" i="21"/>
  <c r="Z72" i="21"/>
  <c r="Y72" i="21"/>
  <c r="X72" i="21"/>
  <c r="W72" i="21"/>
  <c r="V72" i="21"/>
  <c r="U72" i="21"/>
  <c r="T72" i="21"/>
  <c r="AD71" i="21"/>
  <c r="AC71" i="21"/>
  <c r="AB71" i="21"/>
  <c r="Z71" i="21"/>
  <c r="Y71" i="21"/>
  <c r="X71" i="21"/>
  <c r="W71" i="21"/>
  <c r="V71" i="21"/>
  <c r="U71" i="21"/>
  <c r="T71" i="21"/>
  <c r="AD70" i="21"/>
  <c r="AC70" i="21"/>
  <c r="AB70" i="21"/>
  <c r="Z70" i="21"/>
  <c r="Y70" i="21"/>
  <c r="X70" i="21"/>
  <c r="W70" i="21"/>
  <c r="V70" i="21"/>
  <c r="U70" i="21"/>
  <c r="T70" i="21"/>
  <c r="AD69" i="21"/>
  <c r="AC69" i="21"/>
  <c r="AB69" i="21"/>
  <c r="Z69" i="21"/>
  <c r="Y69" i="21"/>
  <c r="X69" i="21"/>
  <c r="W69" i="21"/>
  <c r="V69" i="21"/>
  <c r="U69" i="21"/>
  <c r="T69" i="21"/>
  <c r="AD68" i="21"/>
  <c r="AC68" i="21"/>
  <c r="AB68" i="21"/>
  <c r="Z68" i="21"/>
  <c r="Y68" i="21"/>
  <c r="X68" i="21"/>
  <c r="W68" i="21"/>
  <c r="V68" i="21"/>
  <c r="U68" i="21"/>
  <c r="T68" i="21"/>
  <c r="AD67" i="21"/>
  <c r="AC67" i="21"/>
  <c r="AB67" i="21"/>
  <c r="Z67" i="21"/>
  <c r="Y67" i="21"/>
  <c r="X67" i="21"/>
  <c r="W67" i="21"/>
  <c r="V67" i="21"/>
  <c r="U67" i="21"/>
  <c r="T67" i="21"/>
  <c r="AD66" i="21"/>
  <c r="AC66" i="21"/>
  <c r="AB66" i="21"/>
  <c r="Z66" i="21"/>
  <c r="Y66" i="21"/>
  <c r="X66" i="21"/>
  <c r="W66" i="21"/>
  <c r="V66" i="21"/>
  <c r="U66" i="21"/>
  <c r="T66" i="21"/>
  <c r="AD65" i="21"/>
  <c r="AC65" i="21"/>
  <c r="AB65" i="21"/>
  <c r="Z65" i="21"/>
  <c r="Y65" i="21"/>
  <c r="X65" i="21"/>
  <c r="W65" i="21"/>
  <c r="V65" i="21"/>
  <c r="U65" i="21"/>
  <c r="T65" i="21"/>
  <c r="AD64" i="21"/>
  <c r="AC64" i="21"/>
  <c r="AB64" i="21"/>
  <c r="Z64" i="21"/>
  <c r="Y64" i="21"/>
  <c r="X64" i="21"/>
  <c r="W64" i="21"/>
  <c r="V64" i="21"/>
  <c r="U64" i="21"/>
  <c r="T64" i="21"/>
  <c r="AD63" i="21"/>
  <c r="AC63" i="21"/>
  <c r="AB63" i="21"/>
  <c r="Z63" i="21"/>
  <c r="Y63" i="21"/>
  <c r="X63" i="21"/>
  <c r="W63" i="21"/>
  <c r="V63" i="21"/>
  <c r="U63" i="21"/>
  <c r="T63" i="21"/>
  <c r="AD62" i="21"/>
  <c r="AC62" i="21"/>
  <c r="AB62" i="21"/>
  <c r="Z62" i="21"/>
  <c r="Y62" i="21"/>
  <c r="X62" i="21"/>
  <c r="W62" i="21"/>
  <c r="V62" i="21"/>
  <c r="U62" i="21"/>
  <c r="T62" i="21"/>
  <c r="AD58" i="21"/>
  <c r="AC58" i="21"/>
  <c r="AB58" i="21"/>
  <c r="Z58" i="21"/>
  <c r="Y58" i="21"/>
  <c r="X58" i="21"/>
  <c r="W58" i="21"/>
  <c r="V58" i="21"/>
  <c r="U58" i="21"/>
  <c r="T58" i="21"/>
  <c r="AD57" i="21"/>
  <c r="AC57" i="21"/>
  <c r="AB57" i="21"/>
  <c r="Z57" i="21"/>
  <c r="Y57" i="21"/>
  <c r="X57" i="21"/>
  <c r="W57" i="21"/>
  <c r="V57" i="21"/>
  <c r="U57" i="21"/>
  <c r="T57" i="21"/>
  <c r="AD56" i="21"/>
  <c r="AC56" i="21"/>
  <c r="AB56" i="21"/>
  <c r="Z56" i="21"/>
  <c r="Y56" i="21"/>
  <c r="X56" i="21"/>
  <c r="W56" i="21"/>
  <c r="V56" i="21"/>
  <c r="U56" i="21"/>
  <c r="T56" i="21"/>
  <c r="AD55" i="21"/>
  <c r="AC55" i="21"/>
  <c r="AB55" i="21"/>
  <c r="Z55" i="21"/>
  <c r="Y55" i="21"/>
  <c r="X55" i="21"/>
  <c r="W55" i="21"/>
  <c r="V55" i="21"/>
  <c r="U55" i="21"/>
  <c r="T55" i="21"/>
  <c r="AD54" i="21"/>
  <c r="AC54" i="21"/>
  <c r="AB54" i="21"/>
  <c r="Z54" i="21"/>
  <c r="Y54" i="21"/>
  <c r="X54" i="21"/>
  <c r="W54" i="21"/>
  <c r="V54" i="21"/>
  <c r="U54" i="21"/>
  <c r="T54" i="21"/>
  <c r="AD53" i="21"/>
  <c r="AC53" i="21"/>
  <c r="AB53" i="21"/>
  <c r="Z53" i="21"/>
  <c r="Y53" i="21"/>
  <c r="X53" i="21"/>
  <c r="W53" i="21"/>
  <c r="V53" i="21"/>
  <c r="U53" i="21"/>
  <c r="T53" i="21"/>
  <c r="AD52" i="21"/>
  <c r="AC52" i="21"/>
  <c r="AB52" i="21"/>
  <c r="Z52" i="21"/>
  <c r="Y52" i="21"/>
  <c r="X52" i="21"/>
  <c r="W52" i="21"/>
  <c r="V52" i="21"/>
  <c r="U52" i="21"/>
  <c r="T52" i="21"/>
  <c r="AD51" i="21"/>
  <c r="AC51" i="21"/>
  <c r="AB51" i="21"/>
  <c r="Z51" i="21"/>
  <c r="Y51" i="21"/>
  <c r="X51" i="21"/>
  <c r="W51" i="21"/>
  <c r="V51" i="21"/>
  <c r="U51" i="21"/>
  <c r="T51" i="21"/>
  <c r="AD50" i="21"/>
  <c r="AC50" i="21"/>
  <c r="AB50" i="21"/>
  <c r="Z50" i="21"/>
  <c r="Y50" i="21"/>
  <c r="X50" i="21"/>
  <c r="W50" i="21"/>
  <c r="V50" i="21"/>
  <c r="U50" i="21"/>
  <c r="T50" i="21"/>
  <c r="AD49" i="21"/>
  <c r="AC49" i="21"/>
  <c r="AB49" i="21"/>
  <c r="Z49" i="21"/>
  <c r="Y49" i="21"/>
  <c r="X49" i="21"/>
  <c r="W49" i="21"/>
  <c r="V49" i="21"/>
  <c r="U49" i="21"/>
  <c r="T49" i="21"/>
  <c r="AD48" i="21"/>
  <c r="AC48" i="21"/>
  <c r="AB48" i="21"/>
  <c r="Z48" i="21"/>
  <c r="Y48" i="21"/>
  <c r="X48" i="21"/>
  <c r="W48" i="21"/>
  <c r="V48" i="21"/>
  <c r="U48" i="21"/>
  <c r="T48" i="21"/>
  <c r="AD47" i="21"/>
  <c r="AC47" i="21"/>
  <c r="AB47" i="21"/>
  <c r="Z47" i="21"/>
  <c r="Y47" i="21"/>
  <c r="X47" i="21"/>
  <c r="W47" i="21"/>
  <c r="V47" i="21"/>
  <c r="U47" i="21"/>
  <c r="T47" i="21"/>
  <c r="AD46" i="21"/>
  <c r="AC46" i="21"/>
  <c r="AB46" i="21"/>
  <c r="Z46" i="21"/>
  <c r="Y46" i="21"/>
  <c r="X46" i="21"/>
  <c r="W46" i="21"/>
  <c r="V46" i="21"/>
  <c r="U46" i="21"/>
  <c r="T46" i="21"/>
  <c r="AD45" i="21"/>
  <c r="AC45" i="21"/>
  <c r="AB45" i="21"/>
  <c r="Z45" i="21"/>
  <c r="Y45" i="21"/>
  <c r="X45" i="21"/>
  <c r="W45" i="21"/>
  <c r="V45" i="21"/>
  <c r="U45" i="21"/>
  <c r="T45" i="21"/>
  <c r="AD44" i="21"/>
  <c r="AC44" i="21"/>
  <c r="AB44" i="21"/>
  <c r="Z44" i="21"/>
  <c r="Y44" i="21"/>
  <c r="X44" i="21"/>
  <c r="W44" i="21"/>
  <c r="V44" i="21"/>
  <c r="U44" i="21"/>
  <c r="T44" i="21"/>
  <c r="AD43" i="21"/>
  <c r="AC43" i="21"/>
  <c r="AB43" i="21"/>
  <c r="Z43" i="21"/>
  <c r="Y43" i="21"/>
  <c r="X43" i="21"/>
  <c r="W43" i="21"/>
  <c r="V43" i="21"/>
  <c r="U43" i="21"/>
  <c r="T43" i="21"/>
  <c r="AD42" i="21"/>
  <c r="AC42" i="21"/>
  <c r="AB42" i="21"/>
  <c r="Z42" i="21"/>
  <c r="Y42" i="21"/>
  <c r="X42" i="21"/>
  <c r="W42" i="21"/>
  <c r="V42" i="21"/>
  <c r="U42" i="21"/>
  <c r="T42" i="21"/>
  <c r="AD41" i="21"/>
  <c r="AC41" i="21"/>
  <c r="AB41" i="21"/>
  <c r="Z41" i="21"/>
  <c r="Y41" i="21"/>
  <c r="X41" i="21"/>
  <c r="W41" i="21"/>
  <c r="V41" i="21"/>
  <c r="U41" i="21"/>
  <c r="T41" i="21"/>
  <c r="AD40" i="21"/>
  <c r="AC40" i="21"/>
  <c r="AB40" i="21"/>
  <c r="Z40" i="21"/>
  <c r="Y40" i="21"/>
  <c r="X40" i="21"/>
  <c r="W40" i="21"/>
  <c r="V40" i="21"/>
  <c r="U40" i="21"/>
  <c r="T40" i="21"/>
  <c r="AD39" i="21"/>
  <c r="AC39" i="21"/>
  <c r="AB39" i="21"/>
  <c r="Z39" i="21"/>
  <c r="Y39" i="21"/>
  <c r="X39" i="21"/>
  <c r="W39" i="21"/>
  <c r="V39" i="21"/>
  <c r="U39" i="21"/>
  <c r="T39" i="21"/>
  <c r="AD38" i="21"/>
  <c r="AC38" i="21"/>
  <c r="AB38" i="21"/>
  <c r="Z38" i="21"/>
  <c r="Y38" i="21"/>
  <c r="X38" i="21"/>
  <c r="W38" i="21"/>
  <c r="V38" i="21"/>
  <c r="U38" i="21"/>
  <c r="T38" i="21"/>
  <c r="AD37" i="21"/>
  <c r="AC37" i="21"/>
  <c r="AB37" i="21"/>
  <c r="Z37" i="21"/>
  <c r="Y37" i="21"/>
  <c r="X37" i="21"/>
  <c r="W37" i="21"/>
  <c r="V37" i="21"/>
  <c r="U37" i="21"/>
  <c r="T37" i="21"/>
  <c r="AD36" i="21"/>
  <c r="AC36" i="21"/>
  <c r="AB36" i="21"/>
  <c r="Z36" i="21"/>
  <c r="Y36" i="21"/>
  <c r="X36" i="21"/>
  <c r="W36" i="21"/>
  <c r="V36" i="21"/>
  <c r="U36" i="21"/>
  <c r="T36" i="21"/>
  <c r="AD35" i="21"/>
  <c r="AC35" i="21"/>
  <c r="AB35" i="21"/>
  <c r="Z35" i="21"/>
  <c r="Y35" i="21"/>
  <c r="X35" i="21"/>
  <c r="W35" i="21"/>
  <c r="V35" i="21"/>
  <c r="U35" i="21"/>
  <c r="T35" i="21"/>
  <c r="AD34" i="21"/>
  <c r="AC34" i="21"/>
  <c r="AB34" i="21"/>
  <c r="Z34" i="21"/>
  <c r="Y34" i="21"/>
  <c r="X34" i="21"/>
  <c r="W34" i="21"/>
  <c r="V34" i="21"/>
  <c r="U34" i="21"/>
  <c r="T34" i="21"/>
  <c r="AD33" i="21"/>
  <c r="AC33" i="21"/>
  <c r="AB33" i="21"/>
  <c r="Z33" i="21"/>
  <c r="Y33" i="21"/>
  <c r="X33" i="21"/>
  <c r="W33" i="21"/>
  <c r="V33" i="21"/>
  <c r="U33" i="21"/>
  <c r="T33" i="21"/>
  <c r="AD32" i="21"/>
  <c r="AC32" i="21"/>
  <c r="AB32" i="21"/>
  <c r="Z32" i="21"/>
  <c r="Y32" i="21"/>
  <c r="X32" i="21"/>
  <c r="W32" i="21"/>
  <c r="V32" i="21"/>
  <c r="U32" i="21"/>
  <c r="T32" i="21"/>
  <c r="AD28" i="21"/>
  <c r="AD27" i="21"/>
  <c r="AD26" i="21"/>
  <c r="AD25" i="21"/>
  <c r="AD24" i="21"/>
  <c r="AD23" i="21"/>
  <c r="AD22" i="21"/>
  <c r="AD21" i="21"/>
  <c r="AD20" i="21"/>
  <c r="AD19" i="21"/>
  <c r="AD18" i="21"/>
  <c r="AD17" i="21"/>
  <c r="AD16" i="21"/>
  <c r="AD15" i="21"/>
  <c r="AD14" i="21"/>
  <c r="AD13" i="21"/>
  <c r="AD12" i="21"/>
  <c r="AD11" i="21"/>
  <c r="AD10" i="21"/>
  <c r="AD9" i="21"/>
  <c r="AD8" i="21"/>
  <c r="AD7" i="21"/>
  <c r="AD6" i="21"/>
  <c r="AD5" i="21"/>
  <c r="AD4" i="21"/>
  <c r="AD3" i="21"/>
  <c r="AD2" i="21"/>
  <c r="AC28" i="21"/>
  <c r="AC27" i="21"/>
  <c r="AC26" i="21"/>
  <c r="AC25" i="21"/>
  <c r="AC24" i="21"/>
  <c r="AC23" i="21"/>
  <c r="AC22" i="21"/>
  <c r="AC21" i="21"/>
  <c r="AC20" i="21"/>
  <c r="AC19" i="21"/>
  <c r="AC18" i="21"/>
  <c r="AC17" i="21"/>
  <c r="AC16" i="21"/>
  <c r="AC15" i="21"/>
  <c r="AC14" i="21"/>
  <c r="AC13" i="21"/>
  <c r="AC12" i="21"/>
  <c r="AC11" i="21"/>
  <c r="AC10" i="21"/>
  <c r="AC9" i="21"/>
  <c r="AC8" i="21"/>
  <c r="AC7" i="21"/>
  <c r="AC6" i="21"/>
  <c r="AC5" i="21"/>
  <c r="AC4" i="21"/>
  <c r="AC3" i="21"/>
  <c r="AC2" i="21"/>
  <c r="AB28" i="21"/>
  <c r="AB27" i="21"/>
  <c r="AB26" i="21"/>
  <c r="AB25" i="21"/>
  <c r="AB24" i="21"/>
  <c r="AB23" i="21"/>
  <c r="AB22" i="21"/>
  <c r="AB21" i="21"/>
  <c r="AB20" i="21"/>
  <c r="AB19" i="21"/>
  <c r="AB18" i="21"/>
  <c r="AB17" i="21"/>
  <c r="AB16" i="21"/>
  <c r="AB15" i="21"/>
  <c r="AB14" i="21"/>
  <c r="AB13" i="21"/>
  <c r="AB12" i="21"/>
  <c r="AB11" i="21"/>
  <c r="AB10" i="21"/>
  <c r="AB9" i="21"/>
  <c r="AB8" i="21"/>
  <c r="AB7" i="21"/>
  <c r="AB6" i="21"/>
  <c r="AB5" i="21"/>
  <c r="AB4" i="21"/>
  <c r="AB3" i="21"/>
  <c r="AB2" i="21"/>
  <c r="Z28" i="21"/>
  <c r="Z27" i="21"/>
  <c r="Z26" i="21"/>
  <c r="Z25" i="21"/>
  <c r="Z24" i="21"/>
  <c r="Z23" i="21"/>
  <c r="Z22" i="21"/>
  <c r="Z21" i="21"/>
  <c r="Z20" i="21"/>
  <c r="Z19" i="21"/>
  <c r="Z18" i="21"/>
  <c r="Z17" i="21"/>
  <c r="Z16" i="21"/>
  <c r="Z15" i="21"/>
  <c r="Z14" i="21"/>
  <c r="Z13" i="21"/>
  <c r="Z12" i="21"/>
  <c r="Z11" i="21"/>
  <c r="Z10" i="21"/>
  <c r="Z9" i="21"/>
  <c r="Z8" i="21"/>
  <c r="Z7" i="21"/>
  <c r="Z6" i="21"/>
  <c r="Z5" i="21"/>
  <c r="Z4" i="21"/>
  <c r="Z3" i="21"/>
  <c r="Z2" i="21"/>
  <c r="Y28" i="21"/>
  <c r="Y27" i="21"/>
  <c r="Y26" i="21"/>
  <c r="Y25" i="21"/>
  <c r="Y24" i="21"/>
  <c r="Y23" i="21"/>
  <c r="Y22" i="21"/>
  <c r="Y21" i="21"/>
  <c r="Y20" i="21"/>
  <c r="Y19" i="21"/>
  <c r="Y18" i="21"/>
  <c r="Y17" i="21"/>
  <c r="Y16" i="21"/>
  <c r="Y15" i="21"/>
  <c r="Y14" i="21"/>
  <c r="Y13" i="21"/>
  <c r="Y12" i="21"/>
  <c r="Y11" i="21"/>
  <c r="Y10" i="21"/>
  <c r="Y9" i="21"/>
  <c r="Y8" i="21"/>
  <c r="Y7" i="21"/>
  <c r="Y6" i="21"/>
  <c r="Y5" i="21"/>
  <c r="Y4" i="21"/>
  <c r="Y3" i="21"/>
  <c r="Y2" i="21"/>
  <c r="X28" i="21"/>
  <c r="X27" i="21"/>
  <c r="X26" i="21"/>
  <c r="X25" i="21"/>
  <c r="X24" i="21"/>
  <c r="X23" i="21"/>
  <c r="X22" i="21"/>
  <c r="X21" i="21"/>
  <c r="X20" i="21"/>
  <c r="X19" i="21"/>
  <c r="X18" i="21"/>
  <c r="X17" i="21"/>
  <c r="X16" i="21"/>
  <c r="X15" i="21"/>
  <c r="X14" i="21"/>
  <c r="X13" i="21"/>
  <c r="X12" i="21"/>
  <c r="X11" i="21"/>
  <c r="X10" i="21"/>
  <c r="X9" i="21"/>
  <c r="X8" i="21"/>
  <c r="X7" i="21"/>
  <c r="X6" i="21"/>
  <c r="X5" i="21"/>
  <c r="X4" i="21"/>
  <c r="X3" i="21"/>
  <c r="X2" i="21"/>
  <c r="W28" i="21"/>
  <c r="W27" i="21"/>
  <c r="W26" i="21"/>
  <c r="W25" i="21"/>
  <c r="W24" i="21"/>
  <c r="W23" i="21"/>
  <c r="W22" i="21"/>
  <c r="W21" i="21"/>
  <c r="W20" i="21"/>
  <c r="W19" i="21"/>
  <c r="W18" i="21"/>
  <c r="W17" i="21"/>
  <c r="W16" i="21"/>
  <c r="W15" i="21"/>
  <c r="W14" i="21"/>
  <c r="W13" i="21"/>
  <c r="W12" i="21"/>
  <c r="W11" i="21"/>
  <c r="W10" i="21"/>
  <c r="W9" i="21"/>
  <c r="W8" i="21"/>
  <c r="W7" i="21"/>
  <c r="W6" i="21"/>
  <c r="W5" i="21"/>
  <c r="W4" i="21"/>
  <c r="W3" i="21"/>
  <c r="W2" i="21"/>
  <c r="V28" i="21"/>
  <c r="V27" i="21"/>
  <c r="V26" i="21"/>
  <c r="V25" i="21"/>
  <c r="V24" i="21"/>
  <c r="V23" i="21"/>
  <c r="V22" i="21"/>
  <c r="V21" i="21"/>
  <c r="V20" i="21"/>
  <c r="V19" i="21"/>
  <c r="V18" i="21"/>
  <c r="V17" i="21"/>
  <c r="V16" i="21"/>
  <c r="V15" i="21"/>
  <c r="V14" i="21"/>
  <c r="V13" i="21"/>
  <c r="V12" i="21"/>
  <c r="V11" i="21"/>
  <c r="V10" i="21"/>
  <c r="V9" i="21"/>
  <c r="V8" i="21"/>
  <c r="V7" i="21"/>
  <c r="V6" i="21"/>
  <c r="V5" i="21"/>
  <c r="V4" i="21"/>
  <c r="V3" i="21"/>
  <c r="V2" i="21"/>
  <c r="U28" i="21"/>
  <c r="U27" i="21"/>
  <c r="U26" i="21"/>
  <c r="U25" i="21"/>
  <c r="U24" i="21"/>
  <c r="U23" i="21"/>
  <c r="U22" i="21"/>
  <c r="U21" i="21"/>
  <c r="U20" i="21"/>
  <c r="U19" i="21"/>
  <c r="U18" i="21"/>
  <c r="U17" i="21"/>
  <c r="U16" i="21"/>
  <c r="U15" i="21"/>
  <c r="U14" i="21"/>
  <c r="U13" i="21"/>
  <c r="U12" i="21"/>
  <c r="U11" i="21"/>
  <c r="U10" i="21"/>
  <c r="U9" i="21"/>
  <c r="U8" i="21"/>
  <c r="U7" i="21"/>
  <c r="U6" i="21"/>
  <c r="U5" i="21"/>
  <c r="U4" i="21"/>
  <c r="U3" i="21"/>
  <c r="U2" i="21"/>
  <c r="T28" i="21"/>
  <c r="T27" i="21"/>
  <c r="T26" i="21"/>
  <c r="T25" i="21"/>
  <c r="T24" i="21"/>
  <c r="T23" i="21"/>
  <c r="T22" i="21"/>
  <c r="T21" i="21"/>
  <c r="T20" i="21"/>
  <c r="T19" i="21"/>
  <c r="T18" i="21"/>
  <c r="T17" i="21"/>
  <c r="T16" i="21"/>
  <c r="T15" i="21"/>
  <c r="T14" i="21"/>
  <c r="T13" i="21"/>
  <c r="T12" i="21"/>
  <c r="T11" i="21"/>
  <c r="T10" i="21"/>
  <c r="T9" i="21"/>
  <c r="T8" i="21"/>
  <c r="T7" i="21"/>
  <c r="T6" i="21"/>
  <c r="T5" i="21"/>
  <c r="T4" i="21"/>
  <c r="T3" i="21"/>
  <c r="T2" i="21"/>
  <c r="T29" i="21" l="1"/>
  <c r="AD211" i="21" l="1"/>
  <c r="AC211" i="21"/>
  <c r="AB211" i="21"/>
  <c r="AA211" i="21"/>
  <c r="Z211" i="21"/>
  <c r="Y211" i="21"/>
  <c r="X211" i="21"/>
  <c r="W211" i="21"/>
  <c r="V211" i="21"/>
  <c r="U211" i="21"/>
  <c r="T211" i="21"/>
  <c r="S211" i="21"/>
  <c r="AE210" i="21"/>
  <c r="AE209" i="21"/>
  <c r="AE208" i="21"/>
  <c r="AE207" i="21"/>
  <c r="AE206" i="21"/>
  <c r="AE205" i="21"/>
  <c r="AE204" i="21"/>
  <c r="AE203" i="21"/>
  <c r="AE202" i="21"/>
  <c r="AE201" i="21"/>
  <c r="AE200" i="21"/>
  <c r="AE199" i="21"/>
  <c r="AE198" i="21"/>
  <c r="AE197" i="21"/>
  <c r="AE196" i="21"/>
  <c r="AE195" i="21"/>
  <c r="AE194" i="21"/>
  <c r="AE193" i="21"/>
  <c r="AE192" i="21"/>
  <c r="AE191" i="21"/>
  <c r="AE190" i="21"/>
  <c r="AE189" i="21"/>
  <c r="AE188" i="21"/>
  <c r="AE187" i="21"/>
  <c r="AE186" i="21"/>
  <c r="AE185" i="21"/>
  <c r="AE184" i="21"/>
  <c r="AM211" i="21"/>
  <c r="AE183" i="21"/>
  <c r="AE211" i="21" l="1"/>
  <c r="U59" i="21"/>
  <c r="Y59" i="21"/>
  <c r="AC59" i="21"/>
  <c r="T89" i="21"/>
  <c r="X89" i="21"/>
  <c r="AB89" i="21"/>
  <c r="U89" i="21"/>
  <c r="Y89" i="21"/>
  <c r="AC89" i="21"/>
  <c r="BS180" i="21"/>
  <c r="W242" i="21"/>
  <c r="W89" i="21"/>
  <c r="BQ180" i="21"/>
  <c r="BU180" i="21"/>
  <c r="BY180" i="21"/>
  <c r="T59" i="21"/>
  <c r="X59" i="21"/>
  <c r="AB59" i="21"/>
  <c r="BT180" i="21"/>
  <c r="BX180" i="21"/>
  <c r="Z59" i="21"/>
  <c r="V59" i="21"/>
  <c r="AD59" i="21"/>
  <c r="X29" i="21"/>
  <c r="AB29" i="21"/>
  <c r="W59" i="21"/>
  <c r="AA59" i="21"/>
  <c r="V89" i="21"/>
  <c r="Z89" i="21"/>
  <c r="AD89" i="21"/>
  <c r="BR180" i="21"/>
  <c r="BV180" i="21"/>
  <c r="BZ180" i="21"/>
  <c r="Z29" i="21"/>
  <c r="V29" i="21"/>
  <c r="AD29" i="21"/>
  <c r="AL211" i="21"/>
  <c r="AP211" i="21"/>
  <c r="W29" i="21"/>
  <c r="AA29" i="21"/>
  <c r="AN211" i="21"/>
  <c r="AR211" i="21"/>
  <c r="U29" i="21"/>
  <c r="Y29" i="21"/>
  <c r="AC29" i="21"/>
  <c r="AK211" i="21"/>
  <c r="AO211" i="21"/>
  <c r="X242" i="21"/>
  <c r="AB242" i="21"/>
  <c r="U242" i="21"/>
  <c r="Y242" i="21"/>
  <c r="V242" i="21"/>
  <c r="Z242" i="21"/>
  <c r="AD241" i="17" l="1"/>
  <c r="AD240" i="17"/>
  <c r="AD239" i="17"/>
  <c r="AD238" i="17"/>
  <c r="AD237" i="17"/>
  <c r="AD236" i="17"/>
  <c r="AD235" i="17"/>
  <c r="AD234" i="17"/>
  <c r="AD233" i="17"/>
  <c r="AD232" i="17"/>
  <c r="AD231" i="17"/>
  <c r="AD230" i="17"/>
  <c r="AD229" i="17"/>
  <c r="AD228" i="17"/>
  <c r="AD227" i="17"/>
  <c r="AD226" i="17"/>
  <c r="AD225" i="17"/>
  <c r="AD224" i="17"/>
  <c r="AD223" i="17"/>
  <c r="AD222" i="17"/>
  <c r="AD221" i="17"/>
  <c r="AD220" i="17"/>
  <c r="AD219" i="17"/>
  <c r="AD218" i="17"/>
  <c r="AD217" i="17"/>
  <c r="AD216" i="17"/>
  <c r="AD215" i="17"/>
  <c r="AD214" i="17"/>
  <c r="AT210" i="17"/>
  <c r="AT209" i="17"/>
  <c r="AT208" i="17"/>
  <c r="AT207" i="17"/>
  <c r="AT206" i="17"/>
  <c r="AT205" i="17"/>
  <c r="AT204" i="17"/>
  <c r="AT203" i="17"/>
  <c r="AT202" i="17"/>
  <c r="AT201" i="17"/>
  <c r="AT200" i="17"/>
  <c r="AT199" i="17"/>
  <c r="AT198" i="17"/>
  <c r="AT197" i="17"/>
  <c r="AT196" i="17"/>
  <c r="AT195" i="17"/>
  <c r="AT194" i="17"/>
  <c r="AT193" i="17"/>
  <c r="AT192" i="17"/>
  <c r="AT191" i="17"/>
  <c r="AT190" i="17"/>
  <c r="AT189" i="17"/>
  <c r="AT188" i="17"/>
  <c r="AT187" i="17"/>
  <c r="AT186" i="17"/>
  <c r="AT185" i="17"/>
  <c r="AT184" i="17"/>
  <c r="AT183" i="17"/>
  <c r="BZ179" i="17"/>
  <c r="BZ178" i="17"/>
  <c r="BZ177" i="17"/>
  <c r="BZ176" i="17"/>
  <c r="BZ175" i="17"/>
  <c r="BZ174" i="17"/>
  <c r="BZ173" i="17"/>
  <c r="BZ172" i="17"/>
  <c r="BZ171" i="17"/>
  <c r="BZ170" i="17"/>
  <c r="BZ169" i="17"/>
  <c r="BZ168" i="17"/>
  <c r="BZ167" i="17"/>
  <c r="BZ166" i="17"/>
  <c r="BZ165" i="17"/>
  <c r="BZ164" i="17"/>
  <c r="BZ163" i="17"/>
  <c r="BZ162" i="17"/>
  <c r="BZ161" i="17"/>
  <c r="BZ160" i="17"/>
  <c r="BZ159" i="17"/>
  <c r="BZ158" i="17"/>
  <c r="BZ157" i="17"/>
  <c r="BZ156" i="17"/>
  <c r="BZ155" i="17"/>
  <c r="BZ154" i="17"/>
  <c r="BZ153" i="17"/>
  <c r="BZ152" i="17"/>
  <c r="AD119" i="17"/>
  <c r="AD118" i="17"/>
  <c r="AD117" i="17"/>
  <c r="AD116" i="17"/>
  <c r="AD115" i="17"/>
  <c r="AD114" i="17"/>
  <c r="AD113" i="17"/>
  <c r="AD112" i="17"/>
  <c r="AD111" i="17"/>
  <c r="AD110" i="17"/>
  <c r="AD109" i="17"/>
  <c r="AD108" i="17"/>
  <c r="AD107" i="17"/>
  <c r="AD106" i="17"/>
  <c r="AD105" i="17"/>
  <c r="AD104" i="17"/>
  <c r="AD103" i="17"/>
  <c r="AD102" i="17"/>
  <c r="AD101" i="17"/>
  <c r="AD100" i="17"/>
  <c r="AD99" i="17"/>
  <c r="AD98" i="17"/>
  <c r="AD97" i="17"/>
  <c r="AD96" i="17"/>
  <c r="AD95" i="17"/>
  <c r="AD94" i="17"/>
  <c r="AD93" i="17"/>
  <c r="AD92" i="17"/>
  <c r="AD88" i="17"/>
  <c r="AD87" i="17"/>
  <c r="AD86" i="17"/>
  <c r="AD85" i="17"/>
  <c r="AD84" i="17"/>
  <c r="AD83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D40" i="17"/>
  <c r="AD39" i="17"/>
  <c r="AD38" i="17"/>
  <c r="AD37" i="17"/>
  <c r="AD36" i="17"/>
  <c r="AD35" i="17"/>
  <c r="AD34" i="17"/>
  <c r="AD33" i="17"/>
  <c r="AD32" i="17"/>
  <c r="AD28" i="17"/>
  <c r="AD27" i="17"/>
  <c r="AD26" i="17"/>
  <c r="AD25" i="17"/>
  <c r="AD24" i="17"/>
  <c r="AD23" i="17"/>
  <c r="AD22" i="17"/>
  <c r="AD21" i="17"/>
  <c r="AD20" i="17"/>
  <c r="AD19" i="17"/>
  <c r="AD18" i="17"/>
  <c r="AD17" i="17"/>
  <c r="AD16" i="17"/>
  <c r="AD15" i="17"/>
  <c r="AD14" i="17"/>
  <c r="AD13" i="17"/>
  <c r="AD12" i="17"/>
  <c r="AD11" i="17"/>
  <c r="AD10" i="17"/>
  <c r="AD9" i="17"/>
  <c r="AD8" i="17"/>
  <c r="AD7" i="17"/>
  <c r="AD6" i="17"/>
  <c r="AD5" i="17"/>
  <c r="AD4" i="17"/>
  <c r="AD3" i="17"/>
  <c r="AD2" i="17"/>
  <c r="AC241" i="17"/>
  <c r="AC240" i="17"/>
  <c r="AC239" i="17"/>
  <c r="AC238" i="17"/>
  <c r="AC237" i="17"/>
  <c r="AC236" i="17"/>
  <c r="AC235" i="17"/>
  <c r="AC234" i="17"/>
  <c r="AC233" i="17"/>
  <c r="AC232" i="17"/>
  <c r="AC231" i="17"/>
  <c r="AC230" i="17"/>
  <c r="AC229" i="17"/>
  <c r="AC228" i="17"/>
  <c r="AC227" i="17"/>
  <c r="AC226" i="17"/>
  <c r="AC225" i="17"/>
  <c r="AC224" i="17"/>
  <c r="AC223" i="17"/>
  <c r="AC222" i="17"/>
  <c r="AC221" i="17"/>
  <c r="AC220" i="17"/>
  <c r="AC219" i="17"/>
  <c r="AC218" i="17"/>
  <c r="AC217" i="17"/>
  <c r="AC216" i="17"/>
  <c r="AC215" i="17"/>
  <c r="AC214" i="17"/>
  <c r="AS210" i="17"/>
  <c r="AS209" i="17"/>
  <c r="AS208" i="17"/>
  <c r="AS207" i="17"/>
  <c r="AS206" i="17"/>
  <c r="AS205" i="17"/>
  <c r="AS204" i="17"/>
  <c r="AS203" i="17"/>
  <c r="AS202" i="17"/>
  <c r="AS201" i="17"/>
  <c r="AS200" i="17"/>
  <c r="AS199" i="17"/>
  <c r="AS198" i="17"/>
  <c r="AS197" i="17"/>
  <c r="AS196" i="17"/>
  <c r="AS195" i="17"/>
  <c r="AS194" i="17"/>
  <c r="AS193" i="17"/>
  <c r="AS192" i="17"/>
  <c r="AS191" i="17"/>
  <c r="AS190" i="17"/>
  <c r="AS189" i="17"/>
  <c r="AS188" i="17"/>
  <c r="AS187" i="17"/>
  <c r="AS186" i="17"/>
  <c r="AS185" i="17"/>
  <c r="AS184" i="17"/>
  <c r="AS183" i="17"/>
  <c r="BY179" i="17"/>
  <c r="BY178" i="17"/>
  <c r="BY177" i="17"/>
  <c r="BY176" i="17"/>
  <c r="BY175" i="17"/>
  <c r="BY174" i="17"/>
  <c r="BY173" i="17"/>
  <c r="BY172" i="17"/>
  <c r="BY171" i="17"/>
  <c r="BY170" i="17"/>
  <c r="BY169" i="17"/>
  <c r="BY168" i="17"/>
  <c r="BY167" i="17"/>
  <c r="BY166" i="17"/>
  <c r="BY165" i="17"/>
  <c r="BY164" i="17"/>
  <c r="BY163" i="17"/>
  <c r="BY162" i="17"/>
  <c r="BY161" i="17"/>
  <c r="BY160" i="17"/>
  <c r="BY159" i="17"/>
  <c r="BY158" i="17"/>
  <c r="BY157" i="17"/>
  <c r="BY156" i="17"/>
  <c r="BY155" i="17"/>
  <c r="BY154" i="17"/>
  <c r="BY153" i="17"/>
  <c r="BY152" i="17"/>
  <c r="AC149" i="17"/>
  <c r="AC148" i="17"/>
  <c r="AC147" i="17"/>
  <c r="AC146" i="17"/>
  <c r="AC145" i="17"/>
  <c r="AC144" i="17"/>
  <c r="AC143" i="17"/>
  <c r="AC142" i="17"/>
  <c r="AC141" i="17"/>
  <c r="AC140" i="17"/>
  <c r="AC139" i="17"/>
  <c r="AC138" i="17"/>
  <c r="AC137" i="17"/>
  <c r="AC136" i="17"/>
  <c r="AC135" i="17"/>
  <c r="AC134" i="17"/>
  <c r="AC133" i="17"/>
  <c r="AC132" i="17"/>
  <c r="AC131" i="17"/>
  <c r="AC130" i="17"/>
  <c r="AC129" i="17"/>
  <c r="AC128" i="17"/>
  <c r="AC127" i="17"/>
  <c r="AC126" i="17"/>
  <c r="AC125" i="17"/>
  <c r="AC124" i="17"/>
  <c r="AC123" i="17"/>
  <c r="AC122" i="17"/>
  <c r="AC119" i="17"/>
  <c r="AC118" i="17"/>
  <c r="AC117" i="17"/>
  <c r="AC116" i="17"/>
  <c r="AC115" i="17"/>
  <c r="AC114" i="17"/>
  <c r="AC113" i="17"/>
  <c r="AC112" i="17"/>
  <c r="AC111" i="17"/>
  <c r="AC110" i="17"/>
  <c r="AC109" i="17"/>
  <c r="AC108" i="17"/>
  <c r="AC107" i="17"/>
  <c r="AC106" i="17"/>
  <c r="AC105" i="17"/>
  <c r="AC104" i="17"/>
  <c r="AC103" i="17"/>
  <c r="AC102" i="17"/>
  <c r="AC101" i="17"/>
  <c r="AC100" i="17"/>
  <c r="AC99" i="17"/>
  <c r="AC98" i="17"/>
  <c r="AC97" i="17"/>
  <c r="AC96" i="17"/>
  <c r="AC95" i="17"/>
  <c r="AC94" i="17"/>
  <c r="AC93" i="17"/>
  <c r="AC92" i="17"/>
  <c r="AC88" i="17"/>
  <c r="AC87" i="17"/>
  <c r="AC86" i="17"/>
  <c r="AC85" i="17"/>
  <c r="AC84" i="17"/>
  <c r="AC83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C39" i="17"/>
  <c r="AC38" i="17"/>
  <c r="AC37" i="17"/>
  <c r="AC36" i="17"/>
  <c r="AC35" i="17"/>
  <c r="AC34" i="17"/>
  <c r="AC33" i="17"/>
  <c r="AC32" i="17"/>
  <c r="AC28" i="17"/>
  <c r="AC27" i="17"/>
  <c r="AC26" i="17"/>
  <c r="AC25" i="17"/>
  <c r="AC24" i="17"/>
  <c r="AC23" i="17"/>
  <c r="AC22" i="17"/>
  <c r="AC21" i="17"/>
  <c r="AC20" i="17"/>
  <c r="AC19" i="17"/>
  <c r="AC18" i="17"/>
  <c r="AC17" i="17"/>
  <c r="AC16" i="17"/>
  <c r="AC15" i="17"/>
  <c r="AC14" i="17"/>
  <c r="AC13" i="17"/>
  <c r="AC12" i="17"/>
  <c r="AC11" i="17"/>
  <c r="AC10" i="17"/>
  <c r="AC9" i="17"/>
  <c r="AC8" i="17"/>
  <c r="AC7" i="17"/>
  <c r="AC6" i="17"/>
  <c r="AC5" i="17"/>
  <c r="AC4" i="17"/>
  <c r="AC3" i="17"/>
  <c r="AC2" i="17"/>
  <c r="AB241" i="17"/>
  <c r="AB240" i="17"/>
  <c r="AB239" i="17"/>
  <c r="AB238" i="17"/>
  <c r="AB237" i="17"/>
  <c r="AB236" i="17"/>
  <c r="AB235" i="17"/>
  <c r="AB234" i="17"/>
  <c r="AB233" i="17"/>
  <c r="AB232" i="17"/>
  <c r="AB231" i="17"/>
  <c r="AB230" i="17"/>
  <c r="AB229" i="17"/>
  <c r="AB228" i="17"/>
  <c r="AB227" i="17"/>
  <c r="AB226" i="17"/>
  <c r="AB225" i="17"/>
  <c r="AB224" i="17"/>
  <c r="AB223" i="17"/>
  <c r="AB222" i="17"/>
  <c r="AB221" i="17"/>
  <c r="AB220" i="17"/>
  <c r="AB219" i="17"/>
  <c r="AB218" i="17"/>
  <c r="AB217" i="17"/>
  <c r="AB216" i="17"/>
  <c r="AB215" i="17"/>
  <c r="AB214" i="17"/>
  <c r="AR210" i="17"/>
  <c r="AR209" i="17"/>
  <c r="AR208" i="17"/>
  <c r="AR207" i="17"/>
  <c r="AR206" i="17"/>
  <c r="AR205" i="17"/>
  <c r="AR204" i="17"/>
  <c r="AR203" i="17"/>
  <c r="AR202" i="17"/>
  <c r="AR201" i="17"/>
  <c r="AR200" i="17"/>
  <c r="AR199" i="17"/>
  <c r="AR198" i="17"/>
  <c r="AR197" i="17"/>
  <c r="AR196" i="17"/>
  <c r="AR195" i="17"/>
  <c r="AR194" i="17"/>
  <c r="AR193" i="17"/>
  <c r="AR192" i="17"/>
  <c r="AR191" i="17"/>
  <c r="AR190" i="17"/>
  <c r="AR189" i="17"/>
  <c r="AR188" i="17"/>
  <c r="AR187" i="17"/>
  <c r="AR186" i="17"/>
  <c r="AR185" i="17"/>
  <c r="AR184" i="17"/>
  <c r="AR183" i="17"/>
  <c r="BX179" i="17"/>
  <c r="BX178" i="17"/>
  <c r="BX177" i="17"/>
  <c r="BX176" i="17"/>
  <c r="BX175" i="17"/>
  <c r="BX174" i="17"/>
  <c r="BX173" i="17"/>
  <c r="BX172" i="17"/>
  <c r="BX171" i="17"/>
  <c r="BX170" i="17"/>
  <c r="BX169" i="17"/>
  <c r="BX168" i="17"/>
  <c r="BX167" i="17"/>
  <c r="BX166" i="17"/>
  <c r="BX165" i="17"/>
  <c r="BX164" i="17"/>
  <c r="BX163" i="17"/>
  <c r="BX162" i="17"/>
  <c r="BX161" i="17"/>
  <c r="BX160" i="17"/>
  <c r="BX159" i="17"/>
  <c r="BX158" i="17"/>
  <c r="BX157" i="17"/>
  <c r="BX156" i="17"/>
  <c r="BX155" i="17"/>
  <c r="BX154" i="17"/>
  <c r="BX153" i="17"/>
  <c r="BX152" i="17"/>
  <c r="AB149" i="17"/>
  <c r="AB148" i="17"/>
  <c r="AB147" i="17"/>
  <c r="AB146" i="17"/>
  <c r="AB145" i="17"/>
  <c r="AB144" i="17"/>
  <c r="AB143" i="17"/>
  <c r="AB142" i="17"/>
  <c r="AB141" i="17"/>
  <c r="AB140" i="17"/>
  <c r="AB139" i="17"/>
  <c r="AB138" i="17"/>
  <c r="AB137" i="17"/>
  <c r="AB136" i="17"/>
  <c r="AB135" i="17"/>
  <c r="AB134" i="17"/>
  <c r="AB133" i="17"/>
  <c r="AB132" i="17"/>
  <c r="AB131" i="17"/>
  <c r="AB130" i="17"/>
  <c r="AB129" i="17"/>
  <c r="AB128" i="17"/>
  <c r="AB127" i="17"/>
  <c r="AB126" i="17"/>
  <c r="AB125" i="17"/>
  <c r="AB124" i="17"/>
  <c r="AB123" i="17"/>
  <c r="AB122" i="17"/>
  <c r="AB119" i="17"/>
  <c r="AB118" i="17"/>
  <c r="AB117" i="17"/>
  <c r="AB116" i="17"/>
  <c r="AB115" i="17"/>
  <c r="AB114" i="17"/>
  <c r="AB113" i="17"/>
  <c r="AB112" i="17"/>
  <c r="AB111" i="17"/>
  <c r="AB110" i="17"/>
  <c r="AB109" i="17"/>
  <c r="AB108" i="17"/>
  <c r="AB107" i="17"/>
  <c r="AB106" i="17"/>
  <c r="AB105" i="17"/>
  <c r="AB104" i="17"/>
  <c r="AB103" i="17"/>
  <c r="AB102" i="17"/>
  <c r="AB101" i="17"/>
  <c r="AB100" i="17"/>
  <c r="AB99" i="17"/>
  <c r="AB98" i="17"/>
  <c r="AB97" i="17"/>
  <c r="AB96" i="17"/>
  <c r="AB95" i="17"/>
  <c r="AB94" i="17"/>
  <c r="AB93" i="17"/>
  <c r="AB92" i="17"/>
  <c r="AB88" i="17"/>
  <c r="AB87" i="17"/>
  <c r="AB86" i="17"/>
  <c r="AB85" i="17"/>
  <c r="AB84" i="17"/>
  <c r="AB83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B38" i="17"/>
  <c r="AB37" i="17"/>
  <c r="AB36" i="17"/>
  <c r="AB35" i="17"/>
  <c r="AB34" i="17"/>
  <c r="AB33" i="17"/>
  <c r="AB32" i="17"/>
  <c r="AB28" i="17"/>
  <c r="AB27" i="17"/>
  <c r="AB26" i="17"/>
  <c r="AB25" i="17"/>
  <c r="AB24" i="17"/>
  <c r="AB23" i="17"/>
  <c r="AB22" i="17"/>
  <c r="AB21" i="17"/>
  <c r="AB20" i="17"/>
  <c r="AB19" i="17"/>
  <c r="AB18" i="17"/>
  <c r="AB17" i="17"/>
  <c r="AB16" i="17"/>
  <c r="AB15" i="17"/>
  <c r="AB14" i="17"/>
  <c r="AB13" i="17"/>
  <c r="AB12" i="17"/>
  <c r="AB11" i="17"/>
  <c r="AB10" i="17"/>
  <c r="AB9" i="17"/>
  <c r="AB8" i="17"/>
  <c r="AB7" i="17"/>
  <c r="AB6" i="17"/>
  <c r="AB5" i="17"/>
  <c r="AB4" i="17"/>
  <c r="AB3" i="17"/>
  <c r="AB2" i="17"/>
  <c r="AA241" i="17"/>
  <c r="AA240" i="17"/>
  <c r="AA239" i="17"/>
  <c r="AA238" i="17"/>
  <c r="AA237" i="17"/>
  <c r="AA236" i="17"/>
  <c r="AA235" i="17"/>
  <c r="AA234" i="17"/>
  <c r="AA233" i="17"/>
  <c r="AA232" i="17"/>
  <c r="AA231" i="17"/>
  <c r="AA230" i="17"/>
  <c r="AA229" i="17"/>
  <c r="AA228" i="17"/>
  <c r="AA227" i="17"/>
  <c r="AA226" i="17"/>
  <c r="AA225" i="17"/>
  <c r="AA224" i="17"/>
  <c r="AA223" i="17"/>
  <c r="AA222" i="17"/>
  <c r="AA221" i="17"/>
  <c r="AA220" i="17"/>
  <c r="AA219" i="17"/>
  <c r="AA218" i="17"/>
  <c r="AA217" i="17"/>
  <c r="AA216" i="17"/>
  <c r="AA215" i="17"/>
  <c r="AA214" i="17"/>
  <c r="AQ210" i="17"/>
  <c r="AQ209" i="17"/>
  <c r="AQ208" i="17"/>
  <c r="AQ207" i="17"/>
  <c r="AQ206" i="17"/>
  <c r="AQ205" i="17"/>
  <c r="AQ204" i="17"/>
  <c r="AQ203" i="17"/>
  <c r="AQ202" i="17"/>
  <c r="AQ201" i="17"/>
  <c r="AQ200" i="17"/>
  <c r="AQ199" i="17"/>
  <c r="AQ198" i="17"/>
  <c r="AQ197" i="17"/>
  <c r="AQ196" i="17"/>
  <c r="AQ195" i="17"/>
  <c r="AQ194" i="17"/>
  <c r="AQ193" i="17"/>
  <c r="AQ192" i="17"/>
  <c r="AQ191" i="17"/>
  <c r="AQ190" i="17"/>
  <c r="AQ189" i="17"/>
  <c r="AQ188" i="17"/>
  <c r="AQ187" i="17"/>
  <c r="AQ186" i="17"/>
  <c r="AQ185" i="17"/>
  <c r="AQ184" i="17"/>
  <c r="AQ183" i="17"/>
  <c r="BW179" i="17"/>
  <c r="BW178" i="17"/>
  <c r="BW177" i="17"/>
  <c r="BW176" i="17"/>
  <c r="BW175" i="17"/>
  <c r="BW174" i="17"/>
  <c r="BW173" i="17"/>
  <c r="BW172" i="17"/>
  <c r="BW171" i="17"/>
  <c r="BW170" i="17"/>
  <c r="BW169" i="17"/>
  <c r="BW168" i="17"/>
  <c r="BW167" i="17"/>
  <c r="BW166" i="17"/>
  <c r="BW165" i="17"/>
  <c r="BW164" i="17"/>
  <c r="BW163" i="17"/>
  <c r="BW162" i="17"/>
  <c r="BW161" i="17"/>
  <c r="BW160" i="17"/>
  <c r="BW159" i="17"/>
  <c r="BW158" i="17"/>
  <c r="BW157" i="17"/>
  <c r="BW156" i="17"/>
  <c r="BW155" i="17"/>
  <c r="BW154" i="17"/>
  <c r="BW153" i="17"/>
  <c r="BW152" i="17"/>
  <c r="AA149" i="17"/>
  <c r="AA148" i="17"/>
  <c r="AA147" i="17"/>
  <c r="AA146" i="17"/>
  <c r="AA145" i="17"/>
  <c r="AA144" i="17"/>
  <c r="AA143" i="17"/>
  <c r="AA142" i="17"/>
  <c r="AA141" i="17"/>
  <c r="AA140" i="17"/>
  <c r="AA139" i="17"/>
  <c r="AA138" i="17"/>
  <c r="AA137" i="17"/>
  <c r="AA136" i="17"/>
  <c r="AA135" i="17"/>
  <c r="AA134" i="17"/>
  <c r="AA133" i="17"/>
  <c r="AA132" i="17"/>
  <c r="AA131" i="17"/>
  <c r="AA130" i="17"/>
  <c r="AA129" i="17"/>
  <c r="AA128" i="17"/>
  <c r="AA127" i="17"/>
  <c r="AA126" i="17"/>
  <c r="AA125" i="17"/>
  <c r="AA124" i="17"/>
  <c r="AA123" i="17"/>
  <c r="AA122" i="17"/>
  <c r="AA119" i="17"/>
  <c r="AA118" i="17"/>
  <c r="AA117" i="17"/>
  <c r="AA116" i="17"/>
  <c r="AA115" i="17"/>
  <c r="AA114" i="17"/>
  <c r="AA113" i="17"/>
  <c r="AA112" i="17"/>
  <c r="AA111" i="17"/>
  <c r="AA110" i="17"/>
  <c r="AA109" i="17"/>
  <c r="AA108" i="17"/>
  <c r="AA107" i="17"/>
  <c r="AA106" i="17"/>
  <c r="AA105" i="17"/>
  <c r="AA104" i="17"/>
  <c r="AA103" i="17"/>
  <c r="AA102" i="17"/>
  <c r="AA101" i="17"/>
  <c r="AA100" i="17"/>
  <c r="AA99" i="17"/>
  <c r="AA98" i="17"/>
  <c r="AA97" i="17"/>
  <c r="AA96" i="17"/>
  <c r="AA95" i="17"/>
  <c r="AA94" i="17"/>
  <c r="AA93" i="17"/>
  <c r="AA92" i="17"/>
  <c r="AA88" i="17"/>
  <c r="AA87" i="17"/>
  <c r="AA86" i="17"/>
  <c r="AA85" i="17"/>
  <c r="AA84" i="17"/>
  <c r="AA83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AA37" i="17"/>
  <c r="AA36" i="17"/>
  <c r="AA35" i="17"/>
  <c r="AA34" i="17"/>
  <c r="AA33" i="17"/>
  <c r="AA32" i="17"/>
  <c r="AA28" i="17"/>
  <c r="AA27" i="17"/>
  <c r="AA26" i="17"/>
  <c r="AA25" i="17"/>
  <c r="AA24" i="17"/>
  <c r="AA23" i="17"/>
  <c r="AA22" i="17"/>
  <c r="AA21" i="17"/>
  <c r="AA20" i="17"/>
  <c r="AA19" i="17"/>
  <c r="AA18" i="17"/>
  <c r="AA17" i="17"/>
  <c r="AA16" i="17"/>
  <c r="AA15" i="17"/>
  <c r="AA14" i="17"/>
  <c r="AA13" i="17"/>
  <c r="AA12" i="17"/>
  <c r="AA11" i="17"/>
  <c r="AA10" i="17"/>
  <c r="AA9" i="17"/>
  <c r="AA8" i="17"/>
  <c r="AA7" i="17"/>
  <c r="AA6" i="17"/>
  <c r="AA5" i="17"/>
  <c r="AA4" i="17"/>
  <c r="AA3" i="17"/>
  <c r="AA2" i="17"/>
  <c r="Z241" i="17"/>
  <c r="Z240" i="17"/>
  <c r="Z239" i="17"/>
  <c r="Z238" i="17"/>
  <c r="Z237" i="17"/>
  <c r="Z236" i="17"/>
  <c r="Z235" i="17"/>
  <c r="Z234" i="17"/>
  <c r="Z233" i="17"/>
  <c r="Z232" i="17"/>
  <c r="Z231" i="17"/>
  <c r="Z230" i="17"/>
  <c r="Z229" i="17"/>
  <c r="Z228" i="17"/>
  <c r="Z227" i="17"/>
  <c r="Z226" i="17"/>
  <c r="Z225" i="17"/>
  <c r="Z224" i="17"/>
  <c r="Z223" i="17"/>
  <c r="Z222" i="17"/>
  <c r="Z221" i="17"/>
  <c r="Z220" i="17"/>
  <c r="Z219" i="17"/>
  <c r="Z218" i="17"/>
  <c r="Z217" i="17"/>
  <c r="Z216" i="17"/>
  <c r="Z215" i="17"/>
  <c r="Z214" i="17"/>
  <c r="AP210" i="17"/>
  <c r="AP209" i="17"/>
  <c r="AP208" i="17"/>
  <c r="AP207" i="17"/>
  <c r="AP206" i="17"/>
  <c r="AP205" i="17"/>
  <c r="AP204" i="17"/>
  <c r="AP203" i="17"/>
  <c r="AP202" i="17"/>
  <c r="AP201" i="17"/>
  <c r="AP200" i="17"/>
  <c r="AP199" i="17"/>
  <c r="AP198" i="17"/>
  <c r="AP197" i="17"/>
  <c r="AP196" i="17"/>
  <c r="AP195" i="17"/>
  <c r="AP194" i="17"/>
  <c r="AP193" i="17"/>
  <c r="AP192" i="17"/>
  <c r="AP191" i="17"/>
  <c r="AP190" i="17"/>
  <c r="AP189" i="17"/>
  <c r="AP188" i="17"/>
  <c r="AP187" i="17"/>
  <c r="AP186" i="17"/>
  <c r="AP185" i="17"/>
  <c r="AP184" i="17"/>
  <c r="AP183" i="17"/>
  <c r="BV179" i="17"/>
  <c r="BV178" i="17"/>
  <c r="BV177" i="17"/>
  <c r="BV176" i="17"/>
  <c r="BV175" i="17"/>
  <c r="BV174" i="17"/>
  <c r="BV173" i="17"/>
  <c r="BV172" i="17"/>
  <c r="BV171" i="17"/>
  <c r="BV170" i="17"/>
  <c r="BV169" i="17"/>
  <c r="BV168" i="17"/>
  <c r="BV167" i="17"/>
  <c r="BV166" i="17"/>
  <c r="BV165" i="17"/>
  <c r="BV164" i="17"/>
  <c r="BV163" i="17"/>
  <c r="BV162" i="17"/>
  <c r="BV161" i="17"/>
  <c r="BV160" i="17"/>
  <c r="BV159" i="17"/>
  <c r="BV158" i="17"/>
  <c r="BV157" i="17"/>
  <c r="BV156" i="17"/>
  <c r="BV155" i="17"/>
  <c r="BV154" i="17"/>
  <c r="BV153" i="17"/>
  <c r="BV152" i="17"/>
  <c r="Z149" i="17"/>
  <c r="Z148" i="17"/>
  <c r="Z147" i="17"/>
  <c r="Z146" i="17"/>
  <c r="Z145" i="17"/>
  <c r="Z144" i="17"/>
  <c r="Z143" i="17"/>
  <c r="Z142" i="17"/>
  <c r="Z141" i="17"/>
  <c r="Z140" i="17"/>
  <c r="Z139" i="17"/>
  <c r="Z138" i="17"/>
  <c r="Z137" i="17"/>
  <c r="Z136" i="17"/>
  <c r="Z135" i="17"/>
  <c r="Z134" i="17"/>
  <c r="Z133" i="17"/>
  <c r="Z132" i="17"/>
  <c r="Z131" i="17"/>
  <c r="Z130" i="17"/>
  <c r="Z129" i="17"/>
  <c r="Z128" i="17"/>
  <c r="Z127" i="17"/>
  <c r="Z126" i="17"/>
  <c r="Z125" i="17"/>
  <c r="Z124" i="17"/>
  <c r="Z123" i="17"/>
  <c r="Z122" i="17"/>
  <c r="Z119" i="17"/>
  <c r="Z118" i="17"/>
  <c r="Z117" i="17"/>
  <c r="Z116" i="17"/>
  <c r="Z115" i="17"/>
  <c r="Z114" i="17"/>
  <c r="Z113" i="17"/>
  <c r="Z112" i="17"/>
  <c r="Z111" i="17"/>
  <c r="Z110" i="17"/>
  <c r="Z109" i="17"/>
  <c r="Z108" i="17"/>
  <c r="Z107" i="17"/>
  <c r="Z106" i="17"/>
  <c r="Z105" i="17"/>
  <c r="Z104" i="17"/>
  <c r="Z103" i="17"/>
  <c r="Z102" i="17"/>
  <c r="Z101" i="17"/>
  <c r="Z100" i="17"/>
  <c r="Z99" i="17"/>
  <c r="Z98" i="17"/>
  <c r="Z97" i="17"/>
  <c r="Z96" i="17"/>
  <c r="Z95" i="17"/>
  <c r="Z94" i="17"/>
  <c r="Z93" i="17"/>
  <c r="Z92" i="17"/>
  <c r="Z88" i="17"/>
  <c r="Z87" i="17"/>
  <c r="Z86" i="17"/>
  <c r="Z85" i="17"/>
  <c r="Z84" i="17"/>
  <c r="Z83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Z36" i="17"/>
  <c r="Z35" i="17"/>
  <c r="Z34" i="17"/>
  <c r="Z33" i="17"/>
  <c r="Z32" i="17"/>
  <c r="Z28" i="17"/>
  <c r="Z27" i="17"/>
  <c r="Z26" i="17"/>
  <c r="Z25" i="17"/>
  <c r="Z24" i="17"/>
  <c r="Z23" i="17"/>
  <c r="Z22" i="17"/>
  <c r="Z21" i="17"/>
  <c r="Z20" i="17"/>
  <c r="Z19" i="17"/>
  <c r="Z18" i="17"/>
  <c r="Z17" i="17"/>
  <c r="Z16" i="17"/>
  <c r="Z15" i="17"/>
  <c r="Z14" i="17"/>
  <c r="Z13" i="17"/>
  <c r="Z12" i="17"/>
  <c r="Z11" i="17"/>
  <c r="Z10" i="17"/>
  <c r="Z9" i="17"/>
  <c r="Z8" i="17"/>
  <c r="Z7" i="17"/>
  <c r="Z6" i="17"/>
  <c r="Z5" i="17"/>
  <c r="Z4" i="17"/>
  <c r="Z3" i="17"/>
  <c r="Z2" i="17"/>
  <c r="Y241" i="17"/>
  <c r="Y240" i="17"/>
  <c r="Y239" i="17"/>
  <c r="Y238" i="17"/>
  <c r="Y237" i="17"/>
  <c r="Y236" i="17"/>
  <c r="Y235" i="17"/>
  <c r="Y234" i="17"/>
  <c r="Y233" i="17"/>
  <c r="Y232" i="17"/>
  <c r="Y231" i="17"/>
  <c r="Y230" i="17"/>
  <c r="Y229" i="17"/>
  <c r="Y228" i="17"/>
  <c r="Y227" i="17"/>
  <c r="Y226" i="17"/>
  <c r="Y225" i="17"/>
  <c r="Y224" i="17"/>
  <c r="Y223" i="17"/>
  <c r="Y222" i="17"/>
  <c r="Y221" i="17"/>
  <c r="Y220" i="17"/>
  <c r="Y219" i="17"/>
  <c r="Y218" i="17"/>
  <c r="Y217" i="17"/>
  <c r="Y216" i="17"/>
  <c r="Y215" i="17"/>
  <c r="Y214" i="17"/>
  <c r="AO210" i="17"/>
  <c r="AO209" i="17"/>
  <c r="AO208" i="17"/>
  <c r="AO207" i="17"/>
  <c r="AO206" i="17"/>
  <c r="AO205" i="17"/>
  <c r="AO204" i="17"/>
  <c r="AO203" i="17"/>
  <c r="AO202" i="17"/>
  <c r="AO201" i="17"/>
  <c r="AO200" i="17"/>
  <c r="AO199" i="17"/>
  <c r="AO198" i="17"/>
  <c r="AO197" i="17"/>
  <c r="AO196" i="17"/>
  <c r="AO195" i="17"/>
  <c r="AO194" i="17"/>
  <c r="AO193" i="17"/>
  <c r="AO192" i="17"/>
  <c r="AO191" i="17"/>
  <c r="AO190" i="17"/>
  <c r="AO189" i="17"/>
  <c r="AO188" i="17"/>
  <c r="AO187" i="17"/>
  <c r="AO186" i="17"/>
  <c r="AO185" i="17"/>
  <c r="AO184" i="17"/>
  <c r="AO183" i="17"/>
  <c r="BU179" i="17"/>
  <c r="BU178" i="17"/>
  <c r="BU177" i="17"/>
  <c r="BU176" i="17"/>
  <c r="BU175" i="17"/>
  <c r="BU174" i="17"/>
  <c r="BU173" i="17"/>
  <c r="BU172" i="17"/>
  <c r="BU171" i="17"/>
  <c r="BU170" i="17"/>
  <c r="BU169" i="17"/>
  <c r="BU168" i="17"/>
  <c r="BU167" i="17"/>
  <c r="BU166" i="17"/>
  <c r="BU165" i="17"/>
  <c r="BU164" i="17"/>
  <c r="BU163" i="17"/>
  <c r="BU162" i="17"/>
  <c r="BU161" i="17"/>
  <c r="BU160" i="17"/>
  <c r="BU159" i="17"/>
  <c r="BU158" i="17"/>
  <c r="BU157" i="17"/>
  <c r="BU156" i="17"/>
  <c r="BU155" i="17"/>
  <c r="BU154" i="17"/>
  <c r="BU153" i="17"/>
  <c r="BU152" i="17"/>
  <c r="Y149" i="17"/>
  <c r="Y148" i="17"/>
  <c r="Y147" i="17"/>
  <c r="Y146" i="17"/>
  <c r="Y145" i="17"/>
  <c r="Y144" i="17"/>
  <c r="Y143" i="17"/>
  <c r="Y142" i="17"/>
  <c r="Y141" i="17"/>
  <c r="Y140" i="17"/>
  <c r="Y139" i="17"/>
  <c r="Y138" i="17"/>
  <c r="Y137" i="17"/>
  <c r="Y136" i="17"/>
  <c r="Y135" i="17"/>
  <c r="Y134" i="17"/>
  <c r="Y133" i="17"/>
  <c r="Y132" i="17"/>
  <c r="Y131" i="17"/>
  <c r="Y130" i="17"/>
  <c r="Y129" i="17"/>
  <c r="Y128" i="17"/>
  <c r="Y127" i="17"/>
  <c r="Y126" i="17"/>
  <c r="Y125" i="17"/>
  <c r="Y124" i="17"/>
  <c r="Y123" i="17"/>
  <c r="Y122" i="17"/>
  <c r="Y119" i="17"/>
  <c r="Y118" i="17"/>
  <c r="Y117" i="17"/>
  <c r="Y116" i="17"/>
  <c r="Y115" i="17"/>
  <c r="Y114" i="17"/>
  <c r="Y113" i="17"/>
  <c r="Y112" i="17"/>
  <c r="Y111" i="17"/>
  <c r="Y110" i="17"/>
  <c r="Y109" i="17"/>
  <c r="Y108" i="17"/>
  <c r="Y107" i="17"/>
  <c r="Y106" i="17"/>
  <c r="Y105" i="17"/>
  <c r="Y104" i="17"/>
  <c r="Y103" i="17"/>
  <c r="Y102" i="17"/>
  <c r="Y101" i="17"/>
  <c r="Y100" i="17"/>
  <c r="Y99" i="17"/>
  <c r="Y98" i="17"/>
  <c r="Y97" i="17"/>
  <c r="Y96" i="17"/>
  <c r="Y95" i="17"/>
  <c r="Y94" i="17"/>
  <c r="Y93" i="17"/>
  <c r="Y92" i="17"/>
  <c r="Y88" i="17"/>
  <c r="Y87" i="17"/>
  <c r="Y86" i="17"/>
  <c r="Y85" i="17"/>
  <c r="Y84" i="17"/>
  <c r="Y83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Y35" i="17"/>
  <c r="Y34" i="17"/>
  <c r="Y33" i="17"/>
  <c r="Y32" i="17"/>
  <c r="Y28" i="17"/>
  <c r="Y27" i="17"/>
  <c r="Y26" i="17"/>
  <c r="Y25" i="17"/>
  <c r="Y24" i="17"/>
  <c r="Y23" i="17"/>
  <c r="Y22" i="17"/>
  <c r="Y21" i="17"/>
  <c r="Y20" i="17"/>
  <c r="Y19" i="17"/>
  <c r="Y18" i="17"/>
  <c r="Y17" i="17"/>
  <c r="Y16" i="17"/>
  <c r="Y15" i="17"/>
  <c r="Y14" i="17"/>
  <c r="Y13" i="17"/>
  <c r="Y12" i="17"/>
  <c r="Y11" i="17"/>
  <c r="Y10" i="17"/>
  <c r="Y9" i="17"/>
  <c r="Y8" i="17"/>
  <c r="Y7" i="17"/>
  <c r="Y6" i="17"/>
  <c r="Y5" i="17"/>
  <c r="Y4" i="17"/>
  <c r="Y3" i="17"/>
  <c r="Y2" i="17"/>
  <c r="X241" i="17"/>
  <c r="X240" i="17"/>
  <c r="X239" i="17"/>
  <c r="X238" i="17"/>
  <c r="X237" i="17"/>
  <c r="X236" i="17"/>
  <c r="X235" i="17"/>
  <c r="X234" i="17"/>
  <c r="X233" i="17"/>
  <c r="X232" i="17"/>
  <c r="X231" i="17"/>
  <c r="X230" i="17"/>
  <c r="X229" i="17"/>
  <c r="X228" i="17"/>
  <c r="X227" i="17"/>
  <c r="X226" i="17"/>
  <c r="X225" i="17"/>
  <c r="X224" i="17"/>
  <c r="X223" i="17"/>
  <c r="X222" i="17"/>
  <c r="X221" i="17"/>
  <c r="X220" i="17"/>
  <c r="X219" i="17"/>
  <c r="X218" i="17"/>
  <c r="X217" i="17"/>
  <c r="X216" i="17"/>
  <c r="X215" i="17"/>
  <c r="X214" i="17"/>
  <c r="AN210" i="17"/>
  <c r="AN209" i="17"/>
  <c r="AN208" i="17"/>
  <c r="AN207" i="17"/>
  <c r="AN206" i="17"/>
  <c r="AN205" i="17"/>
  <c r="AN204" i="17"/>
  <c r="AN203" i="17"/>
  <c r="AN202" i="17"/>
  <c r="AN201" i="17"/>
  <c r="AN200" i="17"/>
  <c r="AN199" i="17"/>
  <c r="AN198" i="17"/>
  <c r="AN197" i="17"/>
  <c r="AN196" i="17"/>
  <c r="AN195" i="17"/>
  <c r="AN194" i="17"/>
  <c r="AN193" i="17"/>
  <c r="AN192" i="17"/>
  <c r="AN191" i="17"/>
  <c r="AN190" i="17"/>
  <c r="AN189" i="17"/>
  <c r="AN188" i="17"/>
  <c r="AN187" i="17"/>
  <c r="AN186" i="17"/>
  <c r="AN185" i="17"/>
  <c r="AN184" i="17"/>
  <c r="AN183" i="17"/>
  <c r="BT179" i="17"/>
  <c r="BT178" i="17"/>
  <c r="BT177" i="17"/>
  <c r="BT176" i="17"/>
  <c r="BT175" i="17"/>
  <c r="BT174" i="17"/>
  <c r="BT173" i="17"/>
  <c r="BT172" i="17"/>
  <c r="BT171" i="17"/>
  <c r="BT170" i="17"/>
  <c r="BT169" i="17"/>
  <c r="BT168" i="17"/>
  <c r="BT167" i="17"/>
  <c r="BT166" i="17"/>
  <c r="BT165" i="17"/>
  <c r="BT164" i="17"/>
  <c r="BT163" i="17"/>
  <c r="BT162" i="17"/>
  <c r="BT161" i="17"/>
  <c r="BT160" i="17"/>
  <c r="BT159" i="17"/>
  <c r="BT158" i="17"/>
  <c r="BT157" i="17"/>
  <c r="BT156" i="17"/>
  <c r="BT155" i="17"/>
  <c r="BT154" i="17"/>
  <c r="BT153" i="17"/>
  <c r="BT152" i="17"/>
  <c r="X149" i="17"/>
  <c r="X148" i="17"/>
  <c r="X147" i="17"/>
  <c r="X146" i="17"/>
  <c r="X145" i="17"/>
  <c r="X144" i="17"/>
  <c r="X143" i="17"/>
  <c r="X142" i="17"/>
  <c r="X141" i="17"/>
  <c r="X140" i="17"/>
  <c r="X139" i="17"/>
  <c r="X138" i="17"/>
  <c r="X137" i="17"/>
  <c r="X136" i="17"/>
  <c r="X135" i="17"/>
  <c r="X134" i="17"/>
  <c r="X133" i="17"/>
  <c r="X132" i="17"/>
  <c r="X131" i="17"/>
  <c r="X130" i="17"/>
  <c r="X129" i="17"/>
  <c r="X128" i="17"/>
  <c r="X127" i="17"/>
  <c r="X126" i="17"/>
  <c r="X125" i="17"/>
  <c r="X124" i="17"/>
  <c r="X123" i="17"/>
  <c r="X122" i="17"/>
  <c r="X119" i="17"/>
  <c r="X118" i="17"/>
  <c r="X117" i="17"/>
  <c r="X116" i="17"/>
  <c r="X115" i="17"/>
  <c r="X114" i="17"/>
  <c r="X113" i="17"/>
  <c r="X112" i="17"/>
  <c r="X111" i="17"/>
  <c r="X110" i="17"/>
  <c r="X109" i="17"/>
  <c r="X108" i="17"/>
  <c r="X107" i="17"/>
  <c r="X106" i="17"/>
  <c r="X105" i="17"/>
  <c r="X104" i="17"/>
  <c r="X103" i="17"/>
  <c r="X102" i="17"/>
  <c r="X101" i="17"/>
  <c r="X100" i="17"/>
  <c r="X99" i="17"/>
  <c r="X98" i="17"/>
  <c r="X97" i="17"/>
  <c r="X96" i="17"/>
  <c r="X95" i="17"/>
  <c r="X94" i="17"/>
  <c r="X93" i="17"/>
  <c r="X92" i="17"/>
  <c r="X88" i="17"/>
  <c r="X87" i="17"/>
  <c r="X86" i="17"/>
  <c r="X85" i="17"/>
  <c r="X84" i="17"/>
  <c r="X83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X34" i="17"/>
  <c r="X33" i="17"/>
  <c r="X32" i="17"/>
  <c r="X28" i="17"/>
  <c r="X27" i="17"/>
  <c r="X26" i="17"/>
  <c r="X25" i="17"/>
  <c r="X24" i="17"/>
  <c r="X23" i="17"/>
  <c r="X22" i="17"/>
  <c r="X21" i="17"/>
  <c r="X20" i="17"/>
  <c r="X19" i="17"/>
  <c r="X18" i="17"/>
  <c r="X17" i="17"/>
  <c r="X16" i="17"/>
  <c r="X15" i="17"/>
  <c r="X14" i="17"/>
  <c r="X13" i="17"/>
  <c r="X12" i="17"/>
  <c r="X11" i="17"/>
  <c r="X10" i="17"/>
  <c r="X9" i="17"/>
  <c r="X8" i="17"/>
  <c r="X7" i="17"/>
  <c r="X6" i="17"/>
  <c r="X5" i="17"/>
  <c r="X4" i="17"/>
  <c r="X3" i="17"/>
  <c r="X2" i="17"/>
  <c r="W241" i="17"/>
  <c r="W240" i="17"/>
  <c r="W239" i="17"/>
  <c r="W238" i="17"/>
  <c r="W237" i="17"/>
  <c r="W236" i="17"/>
  <c r="W235" i="17"/>
  <c r="W234" i="17"/>
  <c r="W233" i="17"/>
  <c r="W232" i="17"/>
  <c r="W231" i="17"/>
  <c r="W230" i="17"/>
  <c r="W229" i="17"/>
  <c r="W228" i="17"/>
  <c r="W227" i="17"/>
  <c r="W226" i="17"/>
  <c r="W225" i="17"/>
  <c r="W224" i="17"/>
  <c r="W223" i="17"/>
  <c r="W222" i="17"/>
  <c r="W221" i="17"/>
  <c r="W220" i="17"/>
  <c r="W219" i="17"/>
  <c r="W218" i="17"/>
  <c r="W217" i="17"/>
  <c r="W216" i="17"/>
  <c r="W215" i="17"/>
  <c r="W214" i="17"/>
  <c r="AM210" i="17"/>
  <c r="AM209" i="17"/>
  <c r="AM208" i="17"/>
  <c r="AM207" i="17"/>
  <c r="AM206" i="17"/>
  <c r="AM205" i="17"/>
  <c r="AM204" i="17"/>
  <c r="AM203" i="17"/>
  <c r="AM202" i="17"/>
  <c r="AM201" i="17"/>
  <c r="AM200" i="17"/>
  <c r="AM199" i="17"/>
  <c r="AM198" i="17"/>
  <c r="AM197" i="17"/>
  <c r="AM196" i="17"/>
  <c r="AM195" i="17"/>
  <c r="AM194" i="17"/>
  <c r="AM193" i="17"/>
  <c r="AM192" i="17"/>
  <c r="AM191" i="17"/>
  <c r="AM190" i="17"/>
  <c r="AM189" i="17"/>
  <c r="AM188" i="17"/>
  <c r="AM187" i="17"/>
  <c r="AM186" i="17"/>
  <c r="AM185" i="17"/>
  <c r="AM184" i="17"/>
  <c r="AM183" i="17"/>
  <c r="BS179" i="17"/>
  <c r="BS178" i="17"/>
  <c r="BS177" i="17"/>
  <c r="BS176" i="17"/>
  <c r="BS175" i="17"/>
  <c r="BS174" i="17"/>
  <c r="BS173" i="17"/>
  <c r="BS172" i="17"/>
  <c r="BS171" i="17"/>
  <c r="BS170" i="17"/>
  <c r="BS169" i="17"/>
  <c r="BS168" i="17"/>
  <c r="BS167" i="17"/>
  <c r="BS166" i="17"/>
  <c r="BS165" i="17"/>
  <c r="BS164" i="17"/>
  <c r="BS163" i="17"/>
  <c r="BS162" i="17"/>
  <c r="BS161" i="17"/>
  <c r="BS160" i="17"/>
  <c r="BS159" i="17"/>
  <c r="BS158" i="17"/>
  <c r="BS157" i="17"/>
  <c r="BS156" i="17"/>
  <c r="BS155" i="17"/>
  <c r="BS154" i="17"/>
  <c r="BS153" i="17"/>
  <c r="BS152" i="17"/>
  <c r="W149" i="17"/>
  <c r="W148" i="17"/>
  <c r="W147" i="17"/>
  <c r="W146" i="17"/>
  <c r="W145" i="17"/>
  <c r="W144" i="17"/>
  <c r="W143" i="17"/>
  <c r="W142" i="17"/>
  <c r="W141" i="17"/>
  <c r="W140" i="17"/>
  <c r="W139" i="17"/>
  <c r="W138" i="17"/>
  <c r="W137" i="17"/>
  <c r="W136" i="17"/>
  <c r="W135" i="17"/>
  <c r="W134" i="17"/>
  <c r="W133" i="17"/>
  <c r="W132" i="17"/>
  <c r="W131" i="17"/>
  <c r="W130" i="17"/>
  <c r="W129" i="17"/>
  <c r="W128" i="17"/>
  <c r="W127" i="17"/>
  <c r="W126" i="17"/>
  <c r="W125" i="17"/>
  <c r="W124" i="17"/>
  <c r="W123" i="17"/>
  <c r="W122" i="17"/>
  <c r="W119" i="17"/>
  <c r="W118" i="17"/>
  <c r="W117" i="17"/>
  <c r="W116" i="17"/>
  <c r="W115" i="17"/>
  <c r="W114" i="17"/>
  <c r="W113" i="17"/>
  <c r="W112" i="17"/>
  <c r="W111" i="17"/>
  <c r="W110" i="17"/>
  <c r="W109" i="17"/>
  <c r="W108" i="17"/>
  <c r="W107" i="17"/>
  <c r="W106" i="17"/>
  <c r="W105" i="17"/>
  <c r="W104" i="17"/>
  <c r="W103" i="17"/>
  <c r="W102" i="17"/>
  <c r="W101" i="17"/>
  <c r="W100" i="17"/>
  <c r="W99" i="17"/>
  <c r="W98" i="17"/>
  <c r="W97" i="17"/>
  <c r="W96" i="17"/>
  <c r="W95" i="17"/>
  <c r="W94" i="17"/>
  <c r="W93" i="17"/>
  <c r="W92" i="17"/>
  <c r="W88" i="17"/>
  <c r="W87" i="17"/>
  <c r="W86" i="17"/>
  <c r="W85" i="17"/>
  <c r="W84" i="17"/>
  <c r="W83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W33" i="17"/>
  <c r="W32" i="17"/>
  <c r="W28" i="17"/>
  <c r="W27" i="17"/>
  <c r="W26" i="17"/>
  <c r="W25" i="17"/>
  <c r="W24" i="17"/>
  <c r="W23" i="17"/>
  <c r="W22" i="17"/>
  <c r="W21" i="17"/>
  <c r="W20" i="17"/>
  <c r="W19" i="17"/>
  <c r="W18" i="17"/>
  <c r="W17" i="17"/>
  <c r="W16" i="17"/>
  <c r="W15" i="17"/>
  <c r="W14" i="17"/>
  <c r="W13" i="17"/>
  <c r="W12" i="17"/>
  <c r="W11" i="17"/>
  <c r="W10" i="17"/>
  <c r="W9" i="17"/>
  <c r="W8" i="17"/>
  <c r="W7" i="17"/>
  <c r="W6" i="17"/>
  <c r="W5" i="17"/>
  <c r="W4" i="17"/>
  <c r="W3" i="17"/>
  <c r="W2" i="17"/>
  <c r="V241" i="17"/>
  <c r="V240" i="17"/>
  <c r="V239" i="17"/>
  <c r="V238" i="17"/>
  <c r="V237" i="17"/>
  <c r="V236" i="17"/>
  <c r="V235" i="17"/>
  <c r="V234" i="17"/>
  <c r="V233" i="17"/>
  <c r="V232" i="17"/>
  <c r="V231" i="17"/>
  <c r="V230" i="17"/>
  <c r="V229" i="17"/>
  <c r="V228" i="17"/>
  <c r="V227" i="17"/>
  <c r="V226" i="17"/>
  <c r="V225" i="17"/>
  <c r="V224" i="17"/>
  <c r="V223" i="17"/>
  <c r="V222" i="17"/>
  <c r="V221" i="17"/>
  <c r="V220" i="17"/>
  <c r="V219" i="17"/>
  <c r="V218" i="17"/>
  <c r="V217" i="17"/>
  <c r="V216" i="17"/>
  <c r="V215" i="17"/>
  <c r="V214" i="17"/>
  <c r="AL210" i="17"/>
  <c r="AL209" i="17"/>
  <c r="AL208" i="17"/>
  <c r="AL207" i="17"/>
  <c r="AL206" i="17"/>
  <c r="AL205" i="17"/>
  <c r="AL204" i="17"/>
  <c r="AL203" i="17"/>
  <c r="AL202" i="17"/>
  <c r="AL201" i="17"/>
  <c r="AL200" i="17"/>
  <c r="AL199" i="17"/>
  <c r="AL198" i="17"/>
  <c r="AL197" i="17"/>
  <c r="AL196" i="17"/>
  <c r="AL195" i="17"/>
  <c r="AL194" i="17"/>
  <c r="AL193" i="17"/>
  <c r="AL192" i="17"/>
  <c r="AL191" i="17"/>
  <c r="AL190" i="17"/>
  <c r="AL189" i="17"/>
  <c r="AL188" i="17"/>
  <c r="AL187" i="17"/>
  <c r="AL186" i="17"/>
  <c r="AL185" i="17"/>
  <c r="AL184" i="17"/>
  <c r="AL183" i="17"/>
  <c r="BR179" i="17"/>
  <c r="BR178" i="17"/>
  <c r="BR177" i="17"/>
  <c r="BR176" i="17"/>
  <c r="BR175" i="17"/>
  <c r="BR174" i="17"/>
  <c r="BR173" i="17"/>
  <c r="BR172" i="17"/>
  <c r="BR171" i="17"/>
  <c r="BR170" i="17"/>
  <c r="BR169" i="17"/>
  <c r="BR168" i="17"/>
  <c r="BR167" i="17"/>
  <c r="BR166" i="17"/>
  <c r="BR165" i="17"/>
  <c r="BR164" i="17"/>
  <c r="BR163" i="17"/>
  <c r="BR162" i="17"/>
  <c r="BR161" i="17"/>
  <c r="BR160" i="17"/>
  <c r="BR159" i="17"/>
  <c r="BR158" i="17"/>
  <c r="BR157" i="17"/>
  <c r="BR156" i="17"/>
  <c r="BR155" i="17"/>
  <c r="BR154" i="17"/>
  <c r="BR153" i="17"/>
  <c r="BR152" i="17"/>
  <c r="V149" i="17"/>
  <c r="V148" i="17"/>
  <c r="V147" i="17"/>
  <c r="V146" i="17"/>
  <c r="V145" i="17"/>
  <c r="V144" i="17"/>
  <c r="V143" i="17"/>
  <c r="V142" i="17"/>
  <c r="V141" i="17"/>
  <c r="V140" i="17"/>
  <c r="V139" i="17"/>
  <c r="V138" i="17"/>
  <c r="V137" i="17"/>
  <c r="V136" i="17"/>
  <c r="V135" i="17"/>
  <c r="V134" i="17"/>
  <c r="V133" i="17"/>
  <c r="V132" i="17"/>
  <c r="V131" i="17"/>
  <c r="V130" i="17"/>
  <c r="V129" i="17"/>
  <c r="V128" i="17"/>
  <c r="V127" i="17"/>
  <c r="V126" i="17"/>
  <c r="V125" i="17"/>
  <c r="V124" i="17"/>
  <c r="V123" i="17"/>
  <c r="V122" i="17"/>
  <c r="V119" i="17"/>
  <c r="V118" i="17"/>
  <c r="V117" i="17"/>
  <c r="V116" i="17"/>
  <c r="V115" i="17"/>
  <c r="V114" i="17"/>
  <c r="V113" i="17"/>
  <c r="V112" i="17"/>
  <c r="V111" i="17"/>
  <c r="V110" i="17"/>
  <c r="V109" i="17"/>
  <c r="V108" i="17"/>
  <c r="V107" i="17"/>
  <c r="V106" i="17"/>
  <c r="V105" i="17"/>
  <c r="V104" i="17"/>
  <c r="V103" i="17"/>
  <c r="V102" i="17"/>
  <c r="V101" i="17"/>
  <c r="V100" i="17"/>
  <c r="V99" i="17"/>
  <c r="V98" i="17"/>
  <c r="V97" i="17"/>
  <c r="V96" i="17"/>
  <c r="V95" i="17"/>
  <c r="V94" i="17"/>
  <c r="V93" i="17"/>
  <c r="V92" i="17"/>
  <c r="V88" i="17"/>
  <c r="V87" i="17"/>
  <c r="V86" i="17"/>
  <c r="V85" i="17"/>
  <c r="V84" i="17"/>
  <c r="V83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V32" i="17"/>
  <c r="V28" i="17"/>
  <c r="V27" i="17"/>
  <c r="V26" i="17"/>
  <c r="V25" i="17"/>
  <c r="V24" i="17"/>
  <c r="V23" i="17"/>
  <c r="V22" i="17"/>
  <c r="V21" i="17"/>
  <c r="V20" i="17"/>
  <c r="V19" i="17"/>
  <c r="V18" i="17"/>
  <c r="V17" i="17"/>
  <c r="V16" i="17"/>
  <c r="V15" i="17"/>
  <c r="V14" i="17"/>
  <c r="V13" i="17"/>
  <c r="V12" i="17"/>
  <c r="V11" i="17"/>
  <c r="V10" i="17"/>
  <c r="V9" i="17"/>
  <c r="V8" i="17"/>
  <c r="V7" i="17"/>
  <c r="V6" i="17"/>
  <c r="V5" i="17"/>
  <c r="V4" i="17"/>
  <c r="V3" i="17"/>
  <c r="V2" i="17"/>
  <c r="U241" i="17"/>
  <c r="U240" i="17"/>
  <c r="U239" i="17"/>
  <c r="U238" i="17"/>
  <c r="U237" i="17"/>
  <c r="U236" i="17"/>
  <c r="U235" i="17"/>
  <c r="U234" i="17"/>
  <c r="U233" i="17"/>
  <c r="U232" i="17"/>
  <c r="U231" i="17"/>
  <c r="U230" i="17"/>
  <c r="U229" i="17"/>
  <c r="U228" i="17"/>
  <c r="U227" i="17"/>
  <c r="U226" i="17"/>
  <c r="U225" i="17"/>
  <c r="U224" i="17"/>
  <c r="U223" i="17"/>
  <c r="U222" i="17"/>
  <c r="U221" i="17"/>
  <c r="U220" i="17"/>
  <c r="U219" i="17"/>
  <c r="U218" i="17"/>
  <c r="U217" i="17"/>
  <c r="U216" i="17"/>
  <c r="U215" i="17"/>
  <c r="U214" i="17"/>
  <c r="AK210" i="17"/>
  <c r="AK209" i="17"/>
  <c r="AK208" i="17"/>
  <c r="AK207" i="17"/>
  <c r="AK206" i="17"/>
  <c r="AK205" i="17"/>
  <c r="AK204" i="17"/>
  <c r="AK203" i="17"/>
  <c r="AK202" i="17"/>
  <c r="AK201" i="17"/>
  <c r="AK200" i="17"/>
  <c r="AK199" i="17"/>
  <c r="AK198" i="17"/>
  <c r="AK197" i="17"/>
  <c r="AK196" i="17"/>
  <c r="AK195" i="17"/>
  <c r="AK194" i="17"/>
  <c r="AK193" i="17"/>
  <c r="AK192" i="17"/>
  <c r="AK191" i="17"/>
  <c r="AK190" i="17"/>
  <c r="AK189" i="17"/>
  <c r="AK188" i="17"/>
  <c r="AK187" i="17"/>
  <c r="AK186" i="17"/>
  <c r="AK185" i="17"/>
  <c r="AK184" i="17"/>
  <c r="AK183" i="17"/>
  <c r="BQ179" i="17"/>
  <c r="BQ178" i="17"/>
  <c r="BQ177" i="17"/>
  <c r="BQ176" i="17"/>
  <c r="BQ175" i="17"/>
  <c r="BQ174" i="17"/>
  <c r="BQ173" i="17"/>
  <c r="BQ172" i="17"/>
  <c r="BQ171" i="17"/>
  <c r="BQ170" i="17"/>
  <c r="BQ169" i="17"/>
  <c r="BQ168" i="17"/>
  <c r="BQ167" i="17"/>
  <c r="BQ166" i="17"/>
  <c r="BQ165" i="17"/>
  <c r="BQ164" i="17"/>
  <c r="BQ163" i="17"/>
  <c r="BQ162" i="17"/>
  <c r="BQ161" i="17"/>
  <c r="BQ160" i="17"/>
  <c r="BQ159" i="17"/>
  <c r="BQ158" i="17"/>
  <c r="BQ157" i="17"/>
  <c r="BQ156" i="17"/>
  <c r="BQ155" i="17"/>
  <c r="BQ154" i="17"/>
  <c r="BQ153" i="17"/>
  <c r="BQ152" i="17"/>
  <c r="U149" i="17"/>
  <c r="U148" i="17"/>
  <c r="U147" i="17"/>
  <c r="U146" i="17"/>
  <c r="U145" i="17"/>
  <c r="U144" i="17"/>
  <c r="U143" i="17"/>
  <c r="U142" i="17"/>
  <c r="U141" i="17"/>
  <c r="U140" i="17"/>
  <c r="U139" i="17"/>
  <c r="U138" i="17"/>
  <c r="U137" i="17"/>
  <c r="U136" i="17"/>
  <c r="U135" i="17"/>
  <c r="U134" i="17"/>
  <c r="U133" i="17"/>
  <c r="U132" i="17"/>
  <c r="U131" i="17"/>
  <c r="U130" i="17"/>
  <c r="U129" i="17"/>
  <c r="U128" i="17"/>
  <c r="U127" i="17"/>
  <c r="U126" i="17"/>
  <c r="U125" i="17"/>
  <c r="U124" i="17"/>
  <c r="U123" i="17"/>
  <c r="U122" i="17"/>
  <c r="U119" i="17"/>
  <c r="U118" i="17"/>
  <c r="U117" i="17"/>
  <c r="U116" i="17"/>
  <c r="U115" i="17"/>
  <c r="U114" i="17"/>
  <c r="U113" i="17"/>
  <c r="U112" i="17"/>
  <c r="U111" i="17"/>
  <c r="U110" i="17"/>
  <c r="U109" i="17"/>
  <c r="U108" i="17"/>
  <c r="U107" i="17"/>
  <c r="U106" i="17"/>
  <c r="U105" i="17"/>
  <c r="U104" i="17"/>
  <c r="U103" i="17"/>
  <c r="U102" i="17"/>
  <c r="U101" i="17"/>
  <c r="U100" i="17"/>
  <c r="U99" i="17"/>
  <c r="U98" i="17"/>
  <c r="U97" i="17"/>
  <c r="U96" i="17"/>
  <c r="U95" i="17"/>
  <c r="U94" i="17"/>
  <c r="U93" i="17"/>
  <c r="U92" i="17"/>
  <c r="U88" i="17"/>
  <c r="U87" i="17"/>
  <c r="U86" i="17"/>
  <c r="U85" i="17"/>
  <c r="U84" i="17"/>
  <c r="U8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U28" i="17"/>
  <c r="U27" i="17"/>
  <c r="U26" i="17"/>
  <c r="U25" i="17"/>
  <c r="U24" i="17"/>
  <c r="U23" i="17"/>
  <c r="U22" i="17"/>
  <c r="U21" i="17"/>
  <c r="U20" i="17"/>
  <c r="U19" i="17"/>
  <c r="U18" i="17"/>
  <c r="U17" i="17"/>
  <c r="U16" i="17"/>
  <c r="U15" i="17"/>
  <c r="U14" i="17"/>
  <c r="U13" i="17"/>
  <c r="U12" i="17"/>
  <c r="U11" i="17"/>
  <c r="U10" i="17"/>
  <c r="U9" i="17"/>
  <c r="U8" i="17"/>
  <c r="U7" i="17"/>
  <c r="U6" i="17"/>
  <c r="U5" i="17"/>
  <c r="U4" i="17"/>
  <c r="U3" i="17"/>
  <c r="U2" i="17"/>
  <c r="T241" i="17"/>
  <c r="T240" i="17"/>
  <c r="T239" i="17"/>
  <c r="T238" i="17"/>
  <c r="T237" i="17"/>
  <c r="T236" i="17"/>
  <c r="T235" i="17"/>
  <c r="T234" i="17"/>
  <c r="T233" i="17"/>
  <c r="T232" i="17"/>
  <c r="T231" i="17"/>
  <c r="T230" i="17"/>
  <c r="T229" i="17"/>
  <c r="T228" i="17"/>
  <c r="T227" i="17"/>
  <c r="T226" i="17"/>
  <c r="T225" i="17"/>
  <c r="T224" i="17"/>
  <c r="T223" i="17"/>
  <c r="T222" i="17"/>
  <c r="T221" i="17"/>
  <c r="T220" i="17"/>
  <c r="T219" i="17"/>
  <c r="T218" i="17"/>
  <c r="T217" i="17"/>
  <c r="T216" i="17"/>
  <c r="T215" i="17"/>
  <c r="T214" i="17"/>
  <c r="AJ210" i="17"/>
  <c r="AJ209" i="17"/>
  <c r="AJ208" i="17"/>
  <c r="AJ207" i="17"/>
  <c r="AJ206" i="17"/>
  <c r="AJ205" i="17"/>
  <c r="AJ204" i="17"/>
  <c r="AJ203" i="17"/>
  <c r="AJ202" i="17"/>
  <c r="AJ201" i="17"/>
  <c r="AJ200" i="17"/>
  <c r="AJ199" i="17"/>
  <c r="AJ198" i="17"/>
  <c r="AJ197" i="17"/>
  <c r="AJ196" i="17"/>
  <c r="AJ195" i="17"/>
  <c r="AJ194" i="17"/>
  <c r="AJ193" i="17"/>
  <c r="AJ192" i="17"/>
  <c r="AJ191" i="17"/>
  <c r="AJ190" i="17"/>
  <c r="AJ189" i="17"/>
  <c r="AJ188" i="17"/>
  <c r="AJ187" i="17"/>
  <c r="AJ186" i="17"/>
  <c r="AJ185" i="17"/>
  <c r="AJ184" i="17"/>
  <c r="AJ183" i="17"/>
  <c r="BP179" i="17"/>
  <c r="BP178" i="17"/>
  <c r="BP177" i="17"/>
  <c r="BP176" i="17"/>
  <c r="BP175" i="17"/>
  <c r="BP174" i="17"/>
  <c r="BP173" i="17"/>
  <c r="BP172" i="17"/>
  <c r="BP171" i="17"/>
  <c r="BP170" i="17"/>
  <c r="BP169" i="17"/>
  <c r="BP168" i="17"/>
  <c r="BP167" i="17"/>
  <c r="BP166" i="17"/>
  <c r="BP165" i="17"/>
  <c r="BP164" i="17"/>
  <c r="BP163" i="17"/>
  <c r="BP162" i="17"/>
  <c r="BP161" i="17"/>
  <c r="BP160" i="17"/>
  <c r="BP159" i="17"/>
  <c r="BP158" i="17"/>
  <c r="BP157" i="17"/>
  <c r="BP156" i="17"/>
  <c r="BP155" i="17"/>
  <c r="BP154" i="17"/>
  <c r="BP153" i="17"/>
  <c r="BP152" i="17"/>
  <c r="T149" i="17"/>
  <c r="T148" i="17"/>
  <c r="T147" i="17"/>
  <c r="T146" i="17"/>
  <c r="T145" i="17"/>
  <c r="T144" i="17"/>
  <c r="T143" i="17"/>
  <c r="T142" i="17"/>
  <c r="T141" i="17"/>
  <c r="T140" i="17"/>
  <c r="T139" i="17"/>
  <c r="T138" i="17"/>
  <c r="T137" i="17"/>
  <c r="T136" i="17"/>
  <c r="T135" i="17"/>
  <c r="T134" i="17"/>
  <c r="T133" i="17"/>
  <c r="T132" i="17"/>
  <c r="T131" i="17"/>
  <c r="T130" i="17"/>
  <c r="T129" i="17"/>
  <c r="T128" i="17"/>
  <c r="T127" i="17"/>
  <c r="T126" i="17"/>
  <c r="T125" i="17"/>
  <c r="T124" i="17"/>
  <c r="T123" i="17"/>
  <c r="T122" i="17"/>
  <c r="T119" i="17"/>
  <c r="T118" i="17"/>
  <c r="T117" i="17"/>
  <c r="T116" i="17"/>
  <c r="T115" i="17"/>
  <c r="T114" i="17"/>
  <c r="T113" i="17"/>
  <c r="T112" i="17"/>
  <c r="T111" i="17"/>
  <c r="T110" i="17"/>
  <c r="T109" i="17"/>
  <c r="T108" i="17"/>
  <c r="T107" i="17"/>
  <c r="T106" i="17"/>
  <c r="T105" i="17"/>
  <c r="T104" i="17"/>
  <c r="T103" i="17"/>
  <c r="T102" i="17"/>
  <c r="T101" i="17"/>
  <c r="T100" i="17"/>
  <c r="T99" i="17"/>
  <c r="T98" i="17"/>
  <c r="T97" i="17"/>
  <c r="T96" i="17"/>
  <c r="T95" i="17"/>
  <c r="T94" i="17"/>
  <c r="T93" i="17"/>
  <c r="T92" i="17"/>
  <c r="T88" i="17"/>
  <c r="T87" i="17"/>
  <c r="T86" i="17"/>
  <c r="T85" i="17"/>
  <c r="T84" i="17"/>
  <c r="T83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28" i="17"/>
  <c r="T27" i="17"/>
  <c r="T26" i="17"/>
  <c r="T25" i="17"/>
  <c r="T24" i="17"/>
  <c r="T23" i="17"/>
  <c r="T22" i="17"/>
  <c r="T21" i="17"/>
  <c r="T20" i="17"/>
  <c r="T19" i="17"/>
  <c r="T18" i="17"/>
  <c r="T17" i="17"/>
  <c r="T16" i="17"/>
  <c r="T15" i="17"/>
  <c r="T14" i="17"/>
  <c r="T13" i="17"/>
  <c r="T12" i="17"/>
  <c r="T11" i="17"/>
  <c r="T10" i="17"/>
  <c r="T9" i="17"/>
  <c r="T8" i="17"/>
  <c r="T7" i="17"/>
  <c r="T6" i="17"/>
  <c r="T5" i="17"/>
  <c r="T4" i="17"/>
  <c r="T3" i="17"/>
  <c r="T2" i="17"/>
  <c r="T557" i="17" l="1"/>
  <c r="T588" i="17"/>
  <c r="T526" i="17"/>
  <c r="T592" i="17"/>
  <c r="T561" i="17"/>
  <c r="T530" i="17"/>
  <c r="T565" i="17"/>
  <c r="T596" i="17"/>
  <c r="T534" i="17"/>
  <c r="T569" i="17"/>
  <c r="T600" i="17"/>
  <c r="T538" i="17"/>
  <c r="T604" i="17"/>
  <c r="T573" i="17"/>
  <c r="T542" i="17"/>
  <c r="T608" i="17"/>
  <c r="T546" i="17"/>
  <c r="T577" i="17"/>
  <c r="T612" i="17"/>
  <c r="T581" i="17"/>
  <c r="T550" i="17"/>
  <c r="U525" i="17"/>
  <c r="U587" i="17"/>
  <c r="U556" i="17"/>
  <c r="U560" i="17"/>
  <c r="U591" i="17"/>
  <c r="U529" i="17"/>
  <c r="U595" i="17"/>
  <c r="U564" i="17"/>
  <c r="U533" i="17"/>
  <c r="U568" i="17"/>
  <c r="U537" i="17"/>
  <c r="U599" i="17"/>
  <c r="U603" i="17"/>
  <c r="U572" i="17"/>
  <c r="U541" i="17"/>
  <c r="U576" i="17"/>
  <c r="U607" i="17"/>
  <c r="U545" i="17"/>
  <c r="U549" i="17"/>
  <c r="U611" i="17"/>
  <c r="U580" i="17"/>
  <c r="V559" i="17"/>
  <c r="V590" i="17"/>
  <c r="V528" i="17"/>
  <c r="V563" i="17"/>
  <c r="V594" i="17"/>
  <c r="V532" i="17"/>
  <c r="V567" i="17"/>
  <c r="V598" i="17"/>
  <c r="V536" i="17"/>
  <c r="V571" i="17"/>
  <c r="V540" i="17"/>
  <c r="V602" i="17"/>
  <c r="V575" i="17"/>
  <c r="V544" i="17"/>
  <c r="V606" i="17"/>
  <c r="V579" i="17"/>
  <c r="V548" i="17"/>
  <c r="V610" i="17"/>
  <c r="W589" i="17"/>
  <c r="W558" i="17"/>
  <c r="W527" i="17"/>
  <c r="W531" i="17"/>
  <c r="W593" i="17"/>
  <c r="W562" i="17"/>
  <c r="W597" i="17"/>
  <c r="W535" i="17"/>
  <c r="W566" i="17"/>
  <c r="W601" i="17"/>
  <c r="W570" i="17"/>
  <c r="W539" i="17"/>
  <c r="W605" i="17"/>
  <c r="W543" i="17"/>
  <c r="W574" i="17"/>
  <c r="W547" i="17"/>
  <c r="W609" i="17"/>
  <c r="W578" i="17"/>
  <c r="W613" i="17"/>
  <c r="W582" i="17"/>
  <c r="W551" i="17"/>
  <c r="X557" i="17"/>
  <c r="X588" i="17"/>
  <c r="X526" i="17"/>
  <c r="X561" i="17"/>
  <c r="X592" i="17"/>
  <c r="X530" i="17"/>
  <c r="X565" i="17"/>
  <c r="X596" i="17"/>
  <c r="X534" i="17"/>
  <c r="X600" i="17"/>
  <c r="X569" i="17"/>
  <c r="X538" i="17"/>
  <c r="X604" i="17"/>
  <c r="X573" i="17"/>
  <c r="X542" i="17"/>
  <c r="X608" i="17"/>
  <c r="X577" i="17"/>
  <c r="X546" i="17"/>
  <c r="X550" i="17"/>
  <c r="X612" i="17"/>
  <c r="X581" i="17"/>
  <c r="Y525" i="17"/>
  <c r="Y556" i="17"/>
  <c r="Y587" i="17"/>
  <c r="Y591" i="17"/>
  <c r="Y560" i="17"/>
  <c r="Y529" i="17"/>
  <c r="Y595" i="17"/>
  <c r="Y564" i="17"/>
  <c r="Y533" i="17"/>
  <c r="Y537" i="17"/>
  <c r="Y568" i="17"/>
  <c r="Y599" i="17"/>
  <c r="Y572" i="17"/>
  <c r="Y603" i="17"/>
  <c r="Y541" i="17"/>
  <c r="Y576" i="17"/>
  <c r="Y607" i="17"/>
  <c r="Y545" i="17"/>
  <c r="Y549" i="17"/>
  <c r="Y611" i="17"/>
  <c r="Y580" i="17"/>
  <c r="Z559" i="17"/>
  <c r="Z528" i="17"/>
  <c r="Z590" i="17"/>
  <c r="Z563" i="17"/>
  <c r="Z594" i="17"/>
  <c r="Z532" i="17"/>
  <c r="Z567" i="17"/>
  <c r="Z598" i="17"/>
  <c r="Z536" i="17"/>
  <c r="Z571" i="17"/>
  <c r="Z602" i="17"/>
  <c r="Z540" i="17"/>
  <c r="Z575" i="17"/>
  <c r="Z606" i="17"/>
  <c r="Z544" i="17"/>
  <c r="Z579" i="17"/>
  <c r="Z548" i="17"/>
  <c r="Z610" i="17"/>
  <c r="AA589" i="17"/>
  <c r="AA527" i="17"/>
  <c r="AA558" i="17"/>
  <c r="AA531" i="17"/>
  <c r="AA593" i="17"/>
  <c r="AA562" i="17"/>
  <c r="AA597" i="17"/>
  <c r="AA535" i="17"/>
  <c r="AA566" i="17"/>
  <c r="AA601" i="17"/>
  <c r="AA570" i="17"/>
  <c r="AA539" i="17"/>
  <c r="AA543" i="17"/>
  <c r="AA574" i="17"/>
  <c r="AA605" i="17"/>
  <c r="AA609" i="17"/>
  <c r="AA578" i="17"/>
  <c r="AA547" i="17"/>
  <c r="AA613" i="17"/>
  <c r="AA582" i="17"/>
  <c r="AA551" i="17"/>
  <c r="AB588" i="17"/>
  <c r="AB557" i="17"/>
  <c r="AB526" i="17"/>
  <c r="AB592" i="17"/>
  <c r="AB561" i="17"/>
  <c r="AB530" i="17"/>
  <c r="AB596" i="17"/>
  <c r="AB565" i="17"/>
  <c r="AB534" i="17"/>
  <c r="AB600" i="17"/>
  <c r="AB569" i="17"/>
  <c r="AB538" i="17"/>
  <c r="AB573" i="17"/>
  <c r="AB604" i="17"/>
  <c r="AB542" i="17"/>
  <c r="AB546" i="17"/>
  <c r="AB577" i="17"/>
  <c r="AB608" i="17"/>
  <c r="AB612" i="17"/>
  <c r="AB550" i="17"/>
  <c r="AB581" i="17"/>
  <c r="AC587" i="17"/>
  <c r="AC556" i="17"/>
  <c r="AC525" i="17"/>
  <c r="AC560" i="17"/>
  <c r="AC591" i="17"/>
  <c r="AC529" i="17"/>
  <c r="AC595" i="17"/>
  <c r="AC564" i="17"/>
  <c r="AC533" i="17"/>
  <c r="AC537" i="17"/>
  <c r="AC599" i="17"/>
  <c r="AC568" i="17"/>
  <c r="AC603" i="17"/>
  <c r="AC572" i="17"/>
  <c r="AC541" i="17"/>
  <c r="AC576" i="17"/>
  <c r="AC607" i="17"/>
  <c r="AC545" i="17"/>
  <c r="AC611" i="17"/>
  <c r="AC549" i="17"/>
  <c r="AC580" i="17"/>
  <c r="AD559" i="17"/>
  <c r="AD528" i="17"/>
  <c r="AD590" i="17"/>
  <c r="AD563" i="17"/>
  <c r="AD594" i="17"/>
  <c r="AD532" i="17"/>
  <c r="AD567" i="17"/>
  <c r="AD598" i="17"/>
  <c r="AD536" i="17"/>
  <c r="AD571" i="17"/>
  <c r="AD602" i="17"/>
  <c r="AD540" i="17"/>
  <c r="AD575" i="17"/>
  <c r="AD544" i="17"/>
  <c r="AD606" i="17"/>
  <c r="AD579" i="17"/>
  <c r="AD548" i="17"/>
  <c r="AD610" i="17"/>
  <c r="T589" i="17"/>
  <c r="T558" i="17"/>
  <c r="T527" i="17"/>
  <c r="T531" i="17"/>
  <c r="T593" i="17"/>
  <c r="T562" i="17"/>
  <c r="T597" i="17"/>
  <c r="T535" i="17"/>
  <c r="T566" i="17"/>
  <c r="T601" i="17"/>
  <c r="T570" i="17"/>
  <c r="T539" i="17"/>
  <c r="T543" i="17"/>
  <c r="T574" i="17"/>
  <c r="T605" i="17"/>
  <c r="T547" i="17"/>
  <c r="T609" i="17"/>
  <c r="T578" i="17"/>
  <c r="T551" i="17"/>
  <c r="T582" i="17"/>
  <c r="T613" i="17"/>
  <c r="U588" i="17"/>
  <c r="U557" i="17"/>
  <c r="U526" i="17"/>
  <c r="U592" i="17"/>
  <c r="U561" i="17"/>
  <c r="U530" i="17"/>
  <c r="U565" i="17"/>
  <c r="U596" i="17"/>
  <c r="U534" i="17"/>
  <c r="U600" i="17"/>
  <c r="U569" i="17"/>
  <c r="U538" i="17"/>
  <c r="U604" i="17"/>
  <c r="U573" i="17"/>
  <c r="U542" i="17"/>
  <c r="U577" i="17"/>
  <c r="U608" i="17"/>
  <c r="U546" i="17"/>
  <c r="U612" i="17"/>
  <c r="U550" i="17"/>
  <c r="U581" i="17"/>
  <c r="V587" i="17"/>
  <c r="V556" i="17"/>
  <c r="V525" i="17"/>
  <c r="V591" i="17"/>
  <c r="V560" i="17"/>
  <c r="V529" i="17"/>
  <c r="V595" i="17"/>
  <c r="V564" i="17"/>
  <c r="V533" i="17"/>
  <c r="V537" i="17"/>
  <c r="V568" i="17"/>
  <c r="V599" i="17"/>
  <c r="V603" i="17"/>
  <c r="V572" i="17"/>
  <c r="V541" i="17"/>
  <c r="V576" i="17"/>
  <c r="V607" i="17"/>
  <c r="V545" i="17"/>
  <c r="V611" i="17"/>
  <c r="V549" i="17"/>
  <c r="V580" i="17"/>
  <c r="W559" i="17"/>
  <c r="W590" i="17"/>
  <c r="W528" i="17"/>
  <c r="W563" i="17"/>
  <c r="W532" i="17"/>
  <c r="W594" i="17"/>
  <c r="W567" i="17"/>
  <c r="W536" i="17"/>
  <c r="W598" i="17"/>
  <c r="W571" i="17"/>
  <c r="W602" i="17"/>
  <c r="W540" i="17"/>
  <c r="W575" i="17"/>
  <c r="W606" i="17"/>
  <c r="W544" i="17"/>
  <c r="W579" i="17"/>
  <c r="W610" i="17"/>
  <c r="W548" i="17"/>
  <c r="X589" i="17"/>
  <c r="X558" i="17"/>
  <c r="X527" i="17"/>
  <c r="X593" i="17"/>
  <c r="X531" i="17"/>
  <c r="X562" i="17"/>
  <c r="X535" i="17"/>
  <c r="X597" i="17"/>
  <c r="X566" i="17"/>
  <c r="X601" i="17"/>
  <c r="X570" i="17"/>
  <c r="X539" i="17"/>
  <c r="X543" i="17"/>
  <c r="X574" i="17"/>
  <c r="X605" i="17"/>
  <c r="X547" i="17"/>
  <c r="X578" i="17"/>
  <c r="X609" i="17"/>
  <c r="X613" i="17"/>
  <c r="X582" i="17"/>
  <c r="X551" i="17"/>
  <c r="Y557" i="17"/>
  <c r="Y588" i="17"/>
  <c r="Y526" i="17"/>
  <c r="Y592" i="17"/>
  <c r="Y561" i="17"/>
  <c r="Y530" i="17"/>
  <c r="Y565" i="17"/>
  <c r="Y596" i="17"/>
  <c r="Y534" i="17"/>
  <c r="Y569" i="17"/>
  <c r="Y600" i="17"/>
  <c r="Y538" i="17"/>
  <c r="Y573" i="17"/>
  <c r="Y604" i="17"/>
  <c r="Y542" i="17"/>
  <c r="Y608" i="17"/>
  <c r="Y546" i="17"/>
  <c r="Y577" i="17"/>
  <c r="Y612" i="17"/>
  <c r="Y581" i="17"/>
  <c r="Y550" i="17"/>
  <c r="Z556" i="17"/>
  <c r="Z525" i="17"/>
  <c r="Z587" i="17"/>
  <c r="Z591" i="17"/>
  <c r="Z560" i="17"/>
  <c r="Z529" i="17"/>
  <c r="Z564" i="17"/>
  <c r="Z595" i="17"/>
  <c r="Z533" i="17"/>
  <c r="Z537" i="17"/>
  <c r="Z599" i="17"/>
  <c r="Z568" i="17"/>
  <c r="Z603" i="17"/>
  <c r="Z572" i="17"/>
  <c r="Z541" i="17"/>
  <c r="Z576" i="17"/>
  <c r="Z607" i="17"/>
  <c r="Z545" i="17"/>
  <c r="Z611" i="17"/>
  <c r="Z549" i="17"/>
  <c r="Z580" i="17"/>
  <c r="AA559" i="17"/>
  <c r="AA528" i="17"/>
  <c r="AA590" i="17"/>
  <c r="AA563" i="17"/>
  <c r="AA532" i="17"/>
  <c r="AA594" i="17"/>
  <c r="AA567" i="17"/>
  <c r="AA536" i="17"/>
  <c r="AA598" i="17"/>
  <c r="AA571" i="17"/>
  <c r="AA540" i="17"/>
  <c r="AA602" i="17"/>
  <c r="AA575" i="17"/>
  <c r="AA606" i="17"/>
  <c r="AA544" i="17"/>
  <c r="AA579" i="17"/>
  <c r="AA548" i="17"/>
  <c r="AA610" i="17"/>
  <c r="AB589" i="17"/>
  <c r="AB558" i="17"/>
  <c r="AB527" i="17"/>
  <c r="AB531" i="17"/>
  <c r="AB593" i="17"/>
  <c r="AB562" i="17"/>
  <c r="AB597" i="17"/>
  <c r="AB535" i="17"/>
  <c r="AB566" i="17"/>
  <c r="AB570" i="17"/>
  <c r="AB601" i="17"/>
  <c r="AB539" i="17"/>
  <c r="AB574" i="17"/>
  <c r="AB543" i="17"/>
  <c r="AB605" i="17"/>
  <c r="AB609" i="17"/>
  <c r="AB547" i="17"/>
  <c r="AB578" i="17"/>
  <c r="AB613" i="17"/>
  <c r="AB551" i="17"/>
  <c r="AB582" i="17"/>
  <c r="AC557" i="17"/>
  <c r="AC588" i="17"/>
  <c r="AC526" i="17"/>
  <c r="AC561" i="17"/>
  <c r="AC592" i="17"/>
  <c r="AC530" i="17"/>
  <c r="AC565" i="17"/>
  <c r="AC596" i="17"/>
  <c r="AC534" i="17"/>
  <c r="AC569" i="17"/>
  <c r="AC600" i="17"/>
  <c r="AC538" i="17"/>
  <c r="AC573" i="17"/>
  <c r="AC604" i="17"/>
  <c r="AC542" i="17"/>
  <c r="AC577" i="17"/>
  <c r="AC546" i="17"/>
  <c r="AC608" i="17"/>
  <c r="AC550" i="17"/>
  <c r="AC581" i="17"/>
  <c r="AC612" i="17"/>
  <c r="AD525" i="17"/>
  <c r="AD556" i="17"/>
  <c r="AD587" i="17"/>
  <c r="AD591" i="17"/>
  <c r="AD560" i="17"/>
  <c r="AD529" i="17"/>
  <c r="AD564" i="17"/>
  <c r="AD595" i="17"/>
  <c r="AD533" i="17"/>
  <c r="AD537" i="17"/>
  <c r="AD599" i="17"/>
  <c r="AD568" i="17"/>
  <c r="AD572" i="17"/>
  <c r="AD603" i="17"/>
  <c r="AD541" i="17"/>
  <c r="AD607" i="17"/>
  <c r="AD576" i="17"/>
  <c r="AD545" i="17"/>
  <c r="AD549" i="17"/>
  <c r="AD611" i="17"/>
  <c r="AD580" i="17"/>
  <c r="T559" i="17"/>
  <c r="T590" i="17"/>
  <c r="T528" i="17"/>
  <c r="T563" i="17"/>
  <c r="T594" i="17"/>
  <c r="T532" i="17"/>
  <c r="T567" i="17"/>
  <c r="T536" i="17"/>
  <c r="T598" i="17"/>
  <c r="T571" i="17"/>
  <c r="T540" i="17"/>
  <c r="T602" i="17"/>
  <c r="T575" i="17"/>
  <c r="T544" i="17"/>
  <c r="T606" i="17"/>
  <c r="T579" i="17"/>
  <c r="T548" i="17"/>
  <c r="T610" i="17"/>
  <c r="U589" i="17"/>
  <c r="U558" i="17"/>
  <c r="U527" i="17"/>
  <c r="U531" i="17"/>
  <c r="U593" i="17"/>
  <c r="U562" i="17"/>
  <c r="U597" i="17"/>
  <c r="U535" i="17"/>
  <c r="U566" i="17"/>
  <c r="U601" i="17"/>
  <c r="U570" i="17"/>
  <c r="U539" i="17"/>
  <c r="U605" i="17"/>
  <c r="U574" i="17"/>
  <c r="U543" i="17"/>
  <c r="U578" i="17"/>
  <c r="U609" i="17"/>
  <c r="U547" i="17"/>
  <c r="U551" i="17"/>
  <c r="U613" i="17"/>
  <c r="U582" i="17"/>
  <c r="V588" i="17"/>
  <c r="V557" i="17"/>
  <c r="V526" i="17"/>
  <c r="V561" i="17"/>
  <c r="V592" i="17"/>
  <c r="V530" i="17"/>
  <c r="V596" i="17"/>
  <c r="V565" i="17"/>
  <c r="V534" i="17"/>
  <c r="V569" i="17"/>
  <c r="V600" i="17"/>
  <c r="V538" i="17"/>
  <c r="V604" i="17"/>
  <c r="V573" i="17"/>
  <c r="V542" i="17"/>
  <c r="V577" i="17"/>
  <c r="V546" i="17"/>
  <c r="V608" i="17"/>
  <c r="V581" i="17"/>
  <c r="V612" i="17"/>
  <c r="V550" i="17"/>
  <c r="W556" i="17"/>
  <c r="W587" i="17"/>
  <c r="W525" i="17"/>
  <c r="W591" i="17"/>
  <c r="W560" i="17"/>
  <c r="W529" i="17"/>
  <c r="W564" i="17"/>
  <c r="W595" i="17"/>
  <c r="W533" i="17"/>
  <c r="W537" i="17"/>
  <c r="W599" i="17"/>
  <c r="W568" i="17"/>
  <c r="W572" i="17"/>
  <c r="W603" i="17"/>
  <c r="W541" i="17"/>
  <c r="W607" i="17"/>
  <c r="W576" i="17"/>
  <c r="W545" i="17"/>
  <c r="W611" i="17"/>
  <c r="W549" i="17"/>
  <c r="W580" i="17"/>
  <c r="X559" i="17"/>
  <c r="X528" i="17"/>
  <c r="X590" i="17"/>
  <c r="X563" i="17"/>
  <c r="X594" i="17"/>
  <c r="X532" i="17"/>
  <c r="X567" i="17"/>
  <c r="X598" i="17"/>
  <c r="X536" i="17"/>
  <c r="X571" i="17"/>
  <c r="X602" i="17"/>
  <c r="X540" i="17"/>
  <c r="X575" i="17"/>
  <c r="X606" i="17"/>
  <c r="X544" i="17"/>
  <c r="X579" i="17"/>
  <c r="X610" i="17"/>
  <c r="X548" i="17"/>
  <c r="Y589" i="17"/>
  <c r="Y527" i="17"/>
  <c r="Y558" i="17"/>
  <c r="Y531" i="17"/>
  <c r="Y593" i="17"/>
  <c r="Y562" i="17"/>
  <c r="Y597" i="17"/>
  <c r="Y535" i="17"/>
  <c r="Y566" i="17"/>
  <c r="Y570" i="17"/>
  <c r="Y601" i="17"/>
  <c r="Y539" i="17"/>
  <c r="Y574" i="17"/>
  <c r="Y543" i="17"/>
  <c r="Y605" i="17"/>
  <c r="Y578" i="17"/>
  <c r="Y547" i="17"/>
  <c r="Y609" i="17"/>
  <c r="Y613" i="17"/>
  <c r="Y582" i="17"/>
  <c r="Y551" i="17"/>
  <c r="Z588" i="17"/>
  <c r="Z557" i="17"/>
  <c r="Z526" i="17"/>
  <c r="Z592" i="17"/>
  <c r="Z561" i="17"/>
  <c r="Z530" i="17"/>
  <c r="Z596" i="17"/>
  <c r="Z565" i="17"/>
  <c r="Z534" i="17"/>
  <c r="Z600" i="17"/>
  <c r="Z569" i="17"/>
  <c r="Z538" i="17"/>
  <c r="Z573" i="17"/>
  <c r="Z604" i="17"/>
  <c r="Z542" i="17"/>
  <c r="Z546" i="17"/>
  <c r="Z608" i="17"/>
  <c r="Z577" i="17"/>
  <c r="Z612" i="17"/>
  <c r="Z550" i="17"/>
  <c r="Z581" i="17"/>
  <c r="AA587" i="17"/>
  <c r="AA556" i="17"/>
  <c r="AA525" i="17"/>
  <c r="AA591" i="17"/>
  <c r="AA560" i="17"/>
  <c r="AA529" i="17"/>
  <c r="AA595" i="17"/>
  <c r="AA564" i="17"/>
  <c r="AA533" i="17"/>
  <c r="AA537" i="17"/>
  <c r="AA568" i="17"/>
  <c r="AA599" i="17"/>
  <c r="AA572" i="17"/>
  <c r="AA603" i="17"/>
  <c r="AA541" i="17"/>
  <c r="AA576" i="17"/>
  <c r="AA607" i="17"/>
  <c r="AA545" i="17"/>
  <c r="AA611" i="17"/>
  <c r="AA549" i="17"/>
  <c r="AA580" i="17"/>
  <c r="AB559" i="17"/>
  <c r="AB528" i="17"/>
  <c r="AB590" i="17"/>
  <c r="AB563" i="17"/>
  <c r="AB594" i="17"/>
  <c r="AB532" i="17"/>
  <c r="AB567" i="17"/>
  <c r="AB598" i="17"/>
  <c r="AB536" i="17"/>
  <c r="AB571" i="17"/>
  <c r="AB540" i="17"/>
  <c r="AB602" i="17"/>
  <c r="AB575" i="17"/>
  <c r="AB606" i="17"/>
  <c r="AB544" i="17"/>
  <c r="AB579" i="17"/>
  <c r="AB548" i="17"/>
  <c r="AB610" i="17"/>
  <c r="AC589" i="17"/>
  <c r="AC558" i="17"/>
  <c r="AC527" i="17"/>
  <c r="AC593" i="17"/>
  <c r="AC531" i="17"/>
  <c r="AC562" i="17"/>
  <c r="AC535" i="17"/>
  <c r="AC597" i="17"/>
  <c r="AC566" i="17"/>
  <c r="AC570" i="17"/>
  <c r="AC601" i="17"/>
  <c r="AC539" i="17"/>
  <c r="AC543" i="17"/>
  <c r="AC574" i="17"/>
  <c r="AC605" i="17"/>
  <c r="AC547" i="17"/>
  <c r="AC578" i="17"/>
  <c r="AC609" i="17"/>
  <c r="AC551" i="17"/>
  <c r="AC613" i="17"/>
  <c r="AC582" i="17"/>
  <c r="AD557" i="17"/>
  <c r="AD588" i="17"/>
  <c r="AD526" i="17"/>
  <c r="AD592" i="17"/>
  <c r="AD561" i="17"/>
  <c r="AD530" i="17"/>
  <c r="AD565" i="17"/>
  <c r="AD596" i="17"/>
  <c r="AD534" i="17"/>
  <c r="AD600" i="17"/>
  <c r="AD569" i="17"/>
  <c r="AD538" i="17"/>
  <c r="AD573" i="17"/>
  <c r="AD604" i="17"/>
  <c r="AD542" i="17"/>
  <c r="AD546" i="17"/>
  <c r="AD577" i="17"/>
  <c r="AD608" i="17"/>
  <c r="AD581" i="17"/>
  <c r="AD612" i="17"/>
  <c r="AD550" i="17"/>
  <c r="T587" i="17"/>
  <c r="T525" i="17"/>
  <c r="T556" i="17"/>
  <c r="T591" i="17"/>
  <c r="T560" i="17"/>
  <c r="T529" i="17"/>
  <c r="T564" i="17"/>
  <c r="T595" i="17"/>
  <c r="T533" i="17"/>
  <c r="T568" i="17"/>
  <c r="T537" i="17"/>
  <c r="T599" i="17"/>
  <c r="T603" i="17"/>
  <c r="T572" i="17"/>
  <c r="T541" i="17"/>
  <c r="T607" i="17"/>
  <c r="T576" i="17"/>
  <c r="T545" i="17"/>
  <c r="T611" i="17"/>
  <c r="T549" i="17"/>
  <c r="T580" i="17"/>
  <c r="U559" i="17"/>
  <c r="U590" i="17"/>
  <c r="U528" i="17"/>
  <c r="U563" i="17"/>
  <c r="U594" i="17"/>
  <c r="U532" i="17"/>
  <c r="U567" i="17"/>
  <c r="U536" i="17"/>
  <c r="U598" i="17"/>
  <c r="U571" i="17"/>
  <c r="U602" i="17"/>
  <c r="U540" i="17"/>
  <c r="U575" i="17"/>
  <c r="U544" i="17"/>
  <c r="U606" i="17"/>
  <c r="U579" i="17"/>
  <c r="U610" i="17"/>
  <c r="U548" i="17"/>
  <c r="V589" i="17"/>
  <c r="V527" i="17"/>
  <c r="V558" i="17"/>
  <c r="V593" i="17"/>
  <c r="V531" i="17"/>
  <c r="V562" i="17"/>
  <c r="V535" i="17"/>
  <c r="V597" i="17"/>
  <c r="V566" i="17"/>
  <c r="V570" i="17"/>
  <c r="V601" i="17"/>
  <c r="V539" i="17"/>
  <c r="V543" i="17"/>
  <c r="V574" i="17"/>
  <c r="V605" i="17"/>
  <c r="V578" i="17"/>
  <c r="V547" i="17"/>
  <c r="V609" i="17"/>
  <c r="V613" i="17"/>
  <c r="V551" i="17"/>
  <c r="V582" i="17"/>
  <c r="W557" i="17"/>
  <c r="W588" i="17"/>
  <c r="W526" i="17"/>
  <c r="W592" i="17"/>
  <c r="W561" i="17"/>
  <c r="W530" i="17"/>
  <c r="W565" i="17"/>
  <c r="W596" i="17"/>
  <c r="W534" i="17"/>
  <c r="W600" i="17"/>
  <c r="W569" i="17"/>
  <c r="W538" i="17"/>
  <c r="W573" i="17"/>
  <c r="W604" i="17"/>
  <c r="W542" i="17"/>
  <c r="W608" i="17"/>
  <c r="W546" i="17"/>
  <c r="W577" i="17"/>
  <c r="W550" i="17"/>
  <c r="W581" i="17"/>
  <c r="W612" i="17"/>
  <c r="X587" i="17"/>
  <c r="X556" i="17"/>
  <c r="X525" i="17"/>
  <c r="X591" i="17"/>
  <c r="X560" i="17"/>
  <c r="X529" i="17"/>
  <c r="X564" i="17"/>
  <c r="X595" i="17"/>
  <c r="X533" i="17"/>
  <c r="X599" i="17"/>
  <c r="X537" i="17"/>
  <c r="X568" i="17"/>
  <c r="X603" i="17"/>
  <c r="X572" i="17"/>
  <c r="X541" i="17"/>
  <c r="X576" i="17"/>
  <c r="X607" i="17"/>
  <c r="X545" i="17"/>
  <c r="X611" i="17"/>
  <c r="X549" i="17"/>
  <c r="X580" i="17"/>
  <c r="Y559" i="17"/>
  <c r="Y590" i="17"/>
  <c r="Y528" i="17"/>
  <c r="Y563" i="17"/>
  <c r="Y594" i="17"/>
  <c r="Y532" i="17"/>
  <c r="Y567" i="17"/>
  <c r="Y598" i="17"/>
  <c r="Y536" i="17"/>
  <c r="Y571" i="17"/>
  <c r="Y602" i="17"/>
  <c r="Y540" i="17"/>
  <c r="Y575" i="17"/>
  <c r="Y544" i="17"/>
  <c r="Y606" i="17"/>
  <c r="Y579" i="17"/>
  <c r="Y548" i="17"/>
  <c r="Y610" i="17"/>
  <c r="Z589" i="17"/>
  <c r="Z558" i="17"/>
  <c r="Z527" i="17"/>
  <c r="Z531" i="17"/>
  <c r="Z593" i="17"/>
  <c r="Z562" i="17"/>
  <c r="Z597" i="17"/>
  <c r="Z535" i="17"/>
  <c r="Z566" i="17"/>
  <c r="Z570" i="17"/>
  <c r="Z601" i="17"/>
  <c r="Z539" i="17"/>
  <c r="Z543" i="17"/>
  <c r="Z574" i="17"/>
  <c r="Z605" i="17"/>
  <c r="Z609" i="17"/>
  <c r="Z547" i="17"/>
  <c r="Z578" i="17"/>
  <c r="Z613" i="17"/>
  <c r="Z551" i="17"/>
  <c r="Z582" i="17"/>
  <c r="AA557" i="17"/>
  <c r="AA588" i="17"/>
  <c r="AA526" i="17"/>
  <c r="AA592" i="17"/>
  <c r="AA561" i="17"/>
  <c r="AA530" i="17"/>
  <c r="AA565" i="17"/>
  <c r="AA596" i="17"/>
  <c r="AA534" i="17"/>
  <c r="AA569" i="17"/>
  <c r="AA600" i="17"/>
  <c r="AA538" i="17"/>
  <c r="AA573" i="17"/>
  <c r="AA604" i="17"/>
  <c r="AA542" i="17"/>
  <c r="AA546" i="17"/>
  <c r="AA608" i="17"/>
  <c r="AA577" i="17"/>
  <c r="AA612" i="17"/>
  <c r="AA581" i="17"/>
  <c r="AA550" i="17"/>
  <c r="AB587" i="17"/>
  <c r="AB525" i="17"/>
  <c r="AB556" i="17"/>
  <c r="AB560" i="17"/>
  <c r="AB591" i="17"/>
  <c r="AB529" i="17"/>
  <c r="AB595" i="17"/>
  <c r="AB564" i="17"/>
  <c r="AB533" i="17"/>
  <c r="AB599" i="17"/>
  <c r="AB568" i="17"/>
  <c r="AB537" i="17"/>
  <c r="AB572" i="17"/>
  <c r="AB603" i="17"/>
  <c r="AB541" i="17"/>
  <c r="AB607" i="17"/>
  <c r="AB576" i="17"/>
  <c r="AB545" i="17"/>
  <c r="AB611" i="17"/>
  <c r="AB549" i="17"/>
  <c r="AB580" i="17"/>
  <c r="AC559" i="17"/>
  <c r="AC590" i="17"/>
  <c r="AC528" i="17"/>
  <c r="AC563" i="17"/>
  <c r="AC532" i="17"/>
  <c r="AC594" i="17"/>
  <c r="AC567" i="17"/>
  <c r="AC598" i="17"/>
  <c r="AC536" i="17"/>
  <c r="AC571" i="17"/>
  <c r="AC602" i="17"/>
  <c r="AC540" i="17"/>
  <c r="AC575" i="17"/>
  <c r="AC606" i="17"/>
  <c r="AC544" i="17"/>
  <c r="AC579" i="17"/>
  <c r="AC548" i="17"/>
  <c r="AC610" i="17"/>
  <c r="AD589" i="17"/>
  <c r="AD558" i="17"/>
  <c r="AD527" i="17"/>
  <c r="AD593" i="17"/>
  <c r="AD531" i="17"/>
  <c r="AD562" i="17"/>
  <c r="AD597" i="17"/>
  <c r="AD535" i="17"/>
  <c r="AD566" i="17"/>
  <c r="AD601" i="17"/>
  <c r="AD570" i="17"/>
  <c r="AD539" i="17"/>
  <c r="AD605" i="17"/>
  <c r="AD574" i="17"/>
  <c r="AD543" i="17"/>
  <c r="AD547" i="17"/>
  <c r="AD578" i="17"/>
  <c r="AD609" i="17"/>
  <c r="AD551" i="17"/>
  <c r="AD582" i="17"/>
  <c r="AD613" i="17"/>
  <c r="T496" i="17"/>
  <c r="T465" i="17"/>
  <c r="T500" i="17"/>
  <c r="T469" i="17"/>
  <c r="T504" i="17"/>
  <c r="T473" i="17"/>
  <c r="T508" i="17"/>
  <c r="T477" i="17"/>
  <c r="T512" i="17"/>
  <c r="T481" i="17"/>
  <c r="T516" i="17"/>
  <c r="T485" i="17"/>
  <c r="T520" i="17"/>
  <c r="T489" i="17"/>
  <c r="U495" i="17"/>
  <c r="U464" i="17"/>
  <c r="U499" i="17"/>
  <c r="U468" i="17"/>
  <c r="U503" i="17"/>
  <c r="U472" i="17"/>
  <c r="U507" i="17"/>
  <c r="U476" i="17"/>
  <c r="U511" i="17"/>
  <c r="U480" i="17"/>
  <c r="U515" i="17"/>
  <c r="U484" i="17"/>
  <c r="U519" i="17"/>
  <c r="U488" i="17"/>
  <c r="V494" i="17"/>
  <c r="V463" i="17"/>
  <c r="V498" i="17"/>
  <c r="V467" i="17"/>
  <c r="V502" i="17"/>
  <c r="V471" i="17"/>
  <c r="V506" i="17"/>
  <c r="V475" i="17"/>
  <c r="V510" i="17"/>
  <c r="V479" i="17"/>
  <c r="V514" i="17"/>
  <c r="V483" i="17"/>
  <c r="V518" i="17"/>
  <c r="V487" i="17"/>
  <c r="W497" i="17"/>
  <c r="W466" i="17"/>
  <c r="W501" i="17"/>
  <c r="W470" i="17"/>
  <c r="W505" i="17"/>
  <c r="W474" i="17"/>
  <c r="W509" i="17"/>
  <c r="W478" i="17"/>
  <c r="W513" i="17"/>
  <c r="W482" i="17"/>
  <c r="W517" i="17"/>
  <c r="W486" i="17"/>
  <c r="X496" i="17"/>
  <c r="X465" i="17"/>
  <c r="X500" i="17"/>
  <c r="X469" i="17"/>
  <c r="X504" i="17"/>
  <c r="X473" i="17"/>
  <c r="X508" i="17"/>
  <c r="X477" i="17"/>
  <c r="X512" i="17"/>
  <c r="X481" i="17"/>
  <c r="X516" i="17"/>
  <c r="X485" i="17"/>
  <c r="X520" i="17"/>
  <c r="X489" i="17"/>
  <c r="Y495" i="17"/>
  <c r="Y464" i="17"/>
  <c r="Y499" i="17"/>
  <c r="Y468" i="17"/>
  <c r="Y503" i="17"/>
  <c r="Y472" i="17"/>
  <c r="Y507" i="17"/>
  <c r="Y476" i="17"/>
  <c r="Y511" i="17"/>
  <c r="Y480" i="17"/>
  <c r="Y515" i="17"/>
  <c r="Y484" i="17"/>
  <c r="Y519" i="17"/>
  <c r="Y488" i="17"/>
  <c r="Z494" i="17"/>
  <c r="Z463" i="17"/>
  <c r="Z498" i="17"/>
  <c r="Z467" i="17"/>
  <c r="Z502" i="17"/>
  <c r="Z471" i="17"/>
  <c r="Z506" i="17"/>
  <c r="Z475" i="17"/>
  <c r="Z510" i="17"/>
  <c r="Z479" i="17"/>
  <c r="Z514" i="17"/>
  <c r="Z483" i="17"/>
  <c r="Z518" i="17"/>
  <c r="Z487" i="17"/>
  <c r="AA497" i="17"/>
  <c r="AA466" i="17"/>
  <c r="AA501" i="17"/>
  <c r="AA470" i="17"/>
  <c r="AA505" i="17"/>
  <c r="AA474" i="17"/>
  <c r="AA509" i="17"/>
  <c r="AA478" i="17"/>
  <c r="AA513" i="17"/>
  <c r="AA482" i="17"/>
  <c r="AA517" i="17"/>
  <c r="AA486" i="17"/>
  <c r="AB496" i="17"/>
  <c r="AB465" i="17"/>
  <c r="AB500" i="17"/>
  <c r="AB469" i="17"/>
  <c r="AB504" i="17"/>
  <c r="AB473" i="17"/>
  <c r="AB508" i="17"/>
  <c r="AB477" i="17"/>
  <c r="AB512" i="17"/>
  <c r="AB481" i="17"/>
  <c r="AB516" i="17"/>
  <c r="AB485" i="17"/>
  <c r="AB520" i="17"/>
  <c r="AB489" i="17"/>
  <c r="AC495" i="17"/>
  <c r="AC464" i="17"/>
  <c r="AC499" i="17"/>
  <c r="AC468" i="17"/>
  <c r="AC503" i="17"/>
  <c r="AC472" i="17"/>
  <c r="AC507" i="17"/>
  <c r="AC476" i="17"/>
  <c r="AC511" i="17"/>
  <c r="AC480" i="17"/>
  <c r="AC515" i="17"/>
  <c r="AC484" i="17"/>
  <c r="AC519" i="17"/>
  <c r="AC488" i="17"/>
  <c r="AD494" i="17"/>
  <c r="AD463" i="17"/>
  <c r="AD498" i="17"/>
  <c r="AD467" i="17"/>
  <c r="AD502" i="17"/>
  <c r="AD471" i="17"/>
  <c r="AD506" i="17"/>
  <c r="AD475" i="17"/>
  <c r="AD510" i="17"/>
  <c r="AD479" i="17"/>
  <c r="AD514" i="17"/>
  <c r="AD483" i="17"/>
  <c r="AD518" i="17"/>
  <c r="AD487" i="17"/>
  <c r="T497" i="17"/>
  <c r="T466" i="17"/>
  <c r="T501" i="17"/>
  <c r="T470" i="17"/>
  <c r="T505" i="17"/>
  <c r="T474" i="17"/>
  <c r="T509" i="17"/>
  <c r="T478" i="17"/>
  <c r="T513" i="17"/>
  <c r="T482" i="17"/>
  <c r="T517" i="17"/>
  <c r="T486" i="17"/>
  <c r="U496" i="17"/>
  <c r="U465" i="17"/>
  <c r="U500" i="17"/>
  <c r="U469" i="17"/>
  <c r="U504" i="17"/>
  <c r="U473" i="17"/>
  <c r="U508" i="17"/>
  <c r="U477" i="17"/>
  <c r="U512" i="17"/>
  <c r="U481" i="17"/>
  <c r="U516" i="17"/>
  <c r="U485" i="17"/>
  <c r="U520" i="17"/>
  <c r="U489" i="17"/>
  <c r="V495" i="17"/>
  <c r="V464" i="17"/>
  <c r="V499" i="17"/>
  <c r="V468" i="17"/>
  <c r="V503" i="17"/>
  <c r="V472" i="17"/>
  <c r="V507" i="17"/>
  <c r="V476" i="17"/>
  <c r="V511" i="17"/>
  <c r="V480" i="17"/>
  <c r="V515" i="17"/>
  <c r="V484" i="17"/>
  <c r="V519" i="17"/>
  <c r="V488" i="17"/>
  <c r="W494" i="17"/>
  <c r="W463" i="17"/>
  <c r="W498" i="17"/>
  <c r="W467" i="17"/>
  <c r="W502" i="17"/>
  <c r="W471" i="17"/>
  <c r="W506" i="17"/>
  <c r="W475" i="17"/>
  <c r="W510" i="17"/>
  <c r="W479" i="17"/>
  <c r="W514" i="17"/>
  <c r="W483" i="17"/>
  <c r="W518" i="17"/>
  <c r="W487" i="17"/>
  <c r="X497" i="17"/>
  <c r="X466" i="17"/>
  <c r="X501" i="17"/>
  <c r="X470" i="17"/>
  <c r="X505" i="17"/>
  <c r="X474" i="17"/>
  <c r="X509" i="17"/>
  <c r="X478" i="17"/>
  <c r="X513" i="17"/>
  <c r="X482" i="17"/>
  <c r="X517" i="17"/>
  <c r="X486" i="17"/>
  <c r="Y496" i="17"/>
  <c r="Y465" i="17"/>
  <c r="Y500" i="17"/>
  <c r="Y469" i="17"/>
  <c r="Y504" i="17"/>
  <c r="Y473" i="17"/>
  <c r="Y508" i="17"/>
  <c r="Y477" i="17"/>
  <c r="Y512" i="17"/>
  <c r="Y481" i="17"/>
  <c r="Y516" i="17"/>
  <c r="Y485" i="17"/>
  <c r="Y520" i="17"/>
  <c r="Y489" i="17"/>
  <c r="Z495" i="17"/>
  <c r="Z464" i="17"/>
  <c r="Z499" i="17"/>
  <c r="Z468" i="17"/>
  <c r="Z503" i="17"/>
  <c r="Z472" i="17"/>
  <c r="Z507" i="17"/>
  <c r="Z476" i="17"/>
  <c r="Z511" i="17"/>
  <c r="Z480" i="17"/>
  <c r="Z515" i="17"/>
  <c r="Z484" i="17"/>
  <c r="Z519" i="17"/>
  <c r="Z488" i="17"/>
  <c r="AA494" i="17"/>
  <c r="AA463" i="17"/>
  <c r="AA498" i="17"/>
  <c r="AA467" i="17"/>
  <c r="AA502" i="17"/>
  <c r="AA471" i="17"/>
  <c r="AA506" i="17"/>
  <c r="AA475" i="17"/>
  <c r="AA510" i="17"/>
  <c r="AA479" i="17"/>
  <c r="AA514" i="17"/>
  <c r="AA483" i="17"/>
  <c r="AA518" i="17"/>
  <c r="AA487" i="17"/>
  <c r="AB497" i="17"/>
  <c r="AB466" i="17"/>
  <c r="AB501" i="17"/>
  <c r="AB470" i="17"/>
  <c r="AB505" i="17"/>
  <c r="AB474" i="17"/>
  <c r="AB509" i="17"/>
  <c r="AB478" i="17"/>
  <c r="AB513" i="17"/>
  <c r="AB482" i="17"/>
  <c r="AB517" i="17"/>
  <c r="AB486" i="17"/>
  <c r="AC496" i="17"/>
  <c r="AC465" i="17"/>
  <c r="AC500" i="17"/>
  <c r="AC469" i="17"/>
  <c r="AC504" i="17"/>
  <c r="AC473" i="17"/>
  <c r="AC508" i="17"/>
  <c r="AC477" i="17"/>
  <c r="AC512" i="17"/>
  <c r="AC481" i="17"/>
  <c r="AC516" i="17"/>
  <c r="AC485" i="17"/>
  <c r="AC520" i="17"/>
  <c r="AC489" i="17"/>
  <c r="AD495" i="17"/>
  <c r="AD464" i="17"/>
  <c r="AD499" i="17"/>
  <c r="AD468" i="17"/>
  <c r="AD503" i="17"/>
  <c r="AD472" i="17"/>
  <c r="AD507" i="17"/>
  <c r="AD476" i="17"/>
  <c r="AD511" i="17"/>
  <c r="AD480" i="17"/>
  <c r="AD515" i="17"/>
  <c r="AD484" i="17"/>
  <c r="AD519" i="17"/>
  <c r="AD488" i="17"/>
  <c r="T494" i="17"/>
  <c r="T463" i="17"/>
  <c r="T498" i="17"/>
  <c r="T467" i="17"/>
  <c r="T502" i="17"/>
  <c r="T471" i="17"/>
  <c r="T506" i="17"/>
  <c r="T475" i="17"/>
  <c r="T510" i="17"/>
  <c r="T479" i="17"/>
  <c r="T514" i="17"/>
  <c r="T483" i="17"/>
  <c r="T518" i="17"/>
  <c r="T487" i="17"/>
  <c r="U497" i="17"/>
  <c r="U466" i="17"/>
  <c r="U501" i="17"/>
  <c r="U470" i="17"/>
  <c r="U505" i="17"/>
  <c r="U474" i="17"/>
  <c r="U509" i="17"/>
  <c r="U478" i="17"/>
  <c r="U513" i="17"/>
  <c r="U482" i="17"/>
  <c r="U517" i="17"/>
  <c r="U486" i="17"/>
  <c r="V496" i="17"/>
  <c r="V465" i="17"/>
  <c r="V500" i="17"/>
  <c r="V469" i="17"/>
  <c r="V504" i="17"/>
  <c r="V473" i="17"/>
  <c r="V508" i="17"/>
  <c r="V477" i="17"/>
  <c r="V512" i="17"/>
  <c r="V481" i="17"/>
  <c r="V516" i="17"/>
  <c r="V485" i="17"/>
  <c r="V520" i="17"/>
  <c r="V489" i="17"/>
  <c r="W495" i="17"/>
  <c r="W464" i="17"/>
  <c r="W499" i="17"/>
  <c r="W468" i="17"/>
  <c r="W503" i="17"/>
  <c r="W472" i="17"/>
  <c r="W507" i="17"/>
  <c r="W476" i="17"/>
  <c r="W511" i="17"/>
  <c r="W480" i="17"/>
  <c r="W515" i="17"/>
  <c r="W484" i="17"/>
  <c r="W519" i="17"/>
  <c r="W488" i="17"/>
  <c r="X494" i="17"/>
  <c r="X463" i="17"/>
  <c r="X498" i="17"/>
  <c r="X467" i="17"/>
  <c r="X502" i="17"/>
  <c r="X471" i="17"/>
  <c r="X506" i="17"/>
  <c r="X475" i="17"/>
  <c r="X510" i="17"/>
  <c r="X479" i="17"/>
  <c r="X514" i="17"/>
  <c r="X483" i="17"/>
  <c r="X518" i="17"/>
  <c r="X487" i="17"/>
  <c r="Y497" i="17"/>
  <c r="Y466" i="17"/>
  <c r="Y501" i="17"/>
  <c r="Y470" i="17"/>
  <c r="Y505" i="17"/>
  <c r="Y474" i="17"/>
  <c r="Y509" i="17"/>
  <c r="Y478" i="17"/>
  <c r="Y513" i="17"/>
  <c r="Y482" i="17"/>
  <c r="Y517" i="17"/>
  <c r="Y486" i="17"/>
  <c r="Z496" i="17"/>
  <c r="Z465" i="17"/>
  <c r="Z500" i="17"/>
  <c r="Z469" i="17"/>
  <c r="Z504" i="17"/>
  <c r="Z473" i="17"/>
  <c r="Z508" i="17"/>
  <c r="Z477" i="17"/>
  <c r="Z512" i="17"/>
  <c r="Z481" i="17"/>
  <c r="Z516" i="17"/>
  <c r="Z485" i="17"/>
  <c r="Z520" i="17"/>
  <c r="Z489" i="17"/>
  <c r="AA495" i="17"/>
  <c r="AA464" i="17"/>
  <c r="AA499" i="17"/>
  <c r="AA468" i="17"/>
  <c r="AA503" i="17"/>
  <c r="AA472" i="17"/>
  <c r="AA507" i="17"/>
  <c r="AA476" i="17"/>
  <c r="AA511" i="17"/>
  <c r="AA480" i="17"/>
  <c r="AA515" i="17"/>
  <c r="AA484" i="17"/>
  <c r="AA519" i="17"/>
  <c r="AA488" i="17"/>
  <c r="AB494" i="17"/>
  <c r="AB463" i="17"/>
  <c r="AB498" i="17"/>
  <c r="AB467" i="17"/>
  <c r="AB502" i="17"/>
  <c r="AB471" i="17"/>
  <c r="AB506" i="17"/>
  <c r="AB475" i="17"/>
  <c r="AB510" i="17"/>
  <c r="AB479" i="17"/>
  <c r="AB514" i="17"/>
  <c r="AB483" i="17"/>
  <c r="AB518" i="17"/>
  <c r="AB487" i="17"/>
  <c r="AC497" i="17"/>
  <c r="AC466" i="17"/>
  <c r="AC501" i="17"/>
  <c r="AC470" i="17"/>
  <c r="AC505" i="17"/>
  <c r="AC474" i="17"/>
  <c r="AC509" i="17"/>
  <c r="AC478" i="17"/>
  <c r="AC513" i="17"/>
  <c r="AC482" i="17"/>
  <c r="AC517" i="17"/>
  <c r="AC486" i="17"/>
  <c r="AD496" i="17"/>
  <c r="AD465" i="17"/>
  <c r="AD500" i="17"/>
  <c r="AD469" i="17"/>
  <c r="AD504" i="17"/>
  <c r="AD473" i="17"/>
  <c r="AD508" i="17"/>
  <c r="AD477" i="17"/>
  <c r="AD512" i="17"/>
  <c r="AD481" i="17"/>
  <c r="AD516" i="17"/>
  <c r="AD485" i="17"/>
  <c r="AD520" i="17"/>
  <c r="AD489" i="17"/>
  <c r="T495" i="17"/>
  <c r="T464" i="17"/>
  <c r="T499" i="17"/>
  <c r="T468" i="17"/>
  <c r="T503" i="17"/>
  <c r="T472" i="17"/>
  <c r="T507" i="17"/>
  <c r="T476" i="17"/>
  <c r="T511" i="17"/>
  <c r="T480" i="17"/>
  <c r="T515" i="17"/>
  <c r="T484" i="17"/>
  <c r="T519" i="17"/>
  <c r="T488" i="17"/>
  <c r="U494" i="17"/>
  <c r="U463" i="17"/>
  <c r="U498" i="17"/>
  <c r="U467" i="17"/>
  <c r="U502" i="17"/>
  <c r="U471" i="17"/>
  <c r="U506" i="17"/>
  <c r="U475" i="17"/>
  <c r="U510" i="17"/>
  <c r="U479" i="17"/>
  <c r="U514" i="17"/>
  <c r="U483" i="17"/>
  <c r="U518" i="17"/>
  <c r="U487" i="17"/>
  <c r="V497" i="17"/>
  <c r="V466" i="17"/>
  <c r="V501" i="17"/>
  <c r="V470" i="17"/>
  <c r="V505" i="17"/>
  <c r="V474" i="17"/>
  <c r="V509" i="17"/>
  <c r="V478" i="17"/>
  <c r="V513" i="17"/>
  <c r="V482" i="17"/>
  <c r="V517" i="17"/>
  <c r="V486" i="17"/>
  <c r="W496" i="17"/>
  <c r="W465" i="17"/>
  <c r="W500" i="17"/>
  <c r="W469" i="17"/>
  <c r="W504" i="17"/>
  <c r="W473" i="17"/>
  <c r="W508" i="17"/>
  <c r="W477" i="17"/>
  <c r="W512" i="17"/>
  <c r="W481" i="17"/>
  <c r="W516" i="17"/>
  <c r="W485" i="17"/>
  <c r="W520" i="17"/>
  <c r="W489" i="17"/>
  <c r="X495" i="17"/>
  <c r="X464" i="17"/>
  <c r="X499" i="17"/>
  <c r="X468" i="17"/>
  <c r="X503" i="17"/>
  <c r="X472" i="17"/>
  <c r="X507" i="17"/>
  <c r="X476" i="17"/>
  <c r="X511" i="17"/>
  <c r="X480" i="17"/>
  <c r="X515" i="17"/>
  <c r="X484" i="17"/>
  <c r="X519" i="17"/>
  <c r="X488" i="17"/>
  <c r="Y494" i="17"/>
  <c r="Y463" i="17"/>
  <c r="Y498" i="17"/>
  <c r="Y467" i="17"/>
  <c r="Y502" i="17"/>
  <c r="Y471" i="17"/>
  <c r="Y506" i="17"/>
  <c r="Y475" i="17"/>
  <c r="Y510" i="17"/>
  <c r="Y479" i="17"/>
  <c r="Y514" i="17"/>
  <c r="Y483" i="17"/>
  <c r="Y518" i="17"/>
  <c r="Y487" i="17"/>
  <c r="Z497" i="17"/>
  <c r="Z466" i="17"/>
  <c r="Z501" i="17"/>
  <c r="Z470" i="17"/>
  <c r="Z505" i="17"/>
  <c r="Z474" i="17"/>
  <c r="Z509" i="17"/>
  <c r="Z478" i="17"/>
  <c r="Z513" i="17"/>
  <c r="Z482" i="17"/>
  <c r="Z517" i="17"/>
  <c r="Z486" i="17"/>
  <c r="AA496" i="17"/>
  <c r="AA465" i="17"/>
  <c r="AA500" i="17"/>
  <c r="AA469" i="17"/>
  <c r="AA504" i="17"/>
  <c r="AA473" i="17"/>
  <c r="AA508" i="17"/>
  <c r="AA477" i="17"/>
  <c r="AA512" i="17"/>
  <c r="AA481" i="17"/>
  <c r="AA516" i="17"/>
  <c r="AA485" i="17"/>
  <c r="AA520" i="17"/>
  <c r="AA489" i="17"/>
  <c r="AB495" i="17"/>
  <c r="AB464" i="17"/>
  <c r="AB499" i="17"/>
  <c r="AB468" i="17"/>
  <c r="AB503" i="17"/>
  <c r="AB472" i="17"/>
  <c r="AB507" i="17"/>
  <c r="AB476" i="17"/>
  <c r="AB511" i="17"/>
  <c r="AB480" i="17"/>
  <c r="AB515" i="17"/>
  <c r="AB484" i="17"/>
  <c r="AB519" i="17"/>
  <c r="AB488" i="17"/>
  <c r="AC494" i="17"/>
  <c r="AC463" i="17"/>
  <c r="AC498" i="17"/>
  <c r="AC467" i="17"/>
  <c r="AC502" i="17"/>
  <c r="AC471" i="17"/>
  <c r="AC506" i="17"/>
  <c r="AC475" i="17"/>
  <c r="AC510" i="17"/>
  <c r="AC479" i="17"/>
  <c r="AC514" i="17"/>
  <c r="AC483" i="17"/>
  <c r="AC518" i="17"/>
  <c r="AC487" i="17"/>
  <c r="AD497" i="17"/>
  <c r="AD466" i="17"/>
  <c r="AD501" i="17"/>
  <c r="AD470" i="17"/>
  <c r="AD505" i="17"/>
  <c r="AD474" i="17"/>
  <c r="AD509" i="17"/>
  <c r="AD478" i="17"/>
  <c r="AD513" i="17"/>
  <c r="AD482" i="17"/>
  <c r="AD517" i="17"/>
  <c r="AD486" i="17"/>
  <c r="AD149" i="12" l="1"/>
  <c r="AC149" i="12"/>
  <c r="AB149" i="12"/>
  <c r="AA149" i="12"/>
  <c r="Z149" i="12"/>
  <c r="Y149" i="12"/>
  <c r="X149" i="12"/>
  <c r="W149" i="12"/>
  <c r="V149" i="12"/>
  <c r="U149" i="12"/>
  <c r="T149" i="12"/>
  <c r="AD148" i="12"/>
  <c r="AC148" i="12"/>
  <c r="AB148" i="12"/>
  <c r="AA148" i="12"/>
  <c r="Z148" i="12"/>
  <c r="Y148" i="12"/>
  <c r="X148" i="12"/>
  <c r="W148" i="12"/>
  <c r="V148" i="12"/>
  <c r="U148" i="12"/>
  <c r="T148" i="12"/>
  <c r="AD147" i="12"/>
  <c r="AC147" i="12"/>
  <c r="AB147" i="12"/>
  <c r="AA147" i="12"/>
  <c r="Z147" i="12"/>
  <c r="Y147" i="12"/>
  <c r="X147" i="12"/>
  <c r="W147" i="12"/>
  <c r="V147" i="12"/>
  <c r="U147" i="12"/>
  <c r="T147" i="12"/>
  <c r="AD146" i="12"/>
  <c r="AC146" i="12"/>
  <c r="AB146" i="12"/>
  <c r="AA146" i="12"/>
  <c r="Z146" i="12"/>
  <c r="Y146" i="12"/>
  <c r="X146" i="12"/>
  <c r="W146" i="12"/>
  <c r="V146" i="12"/>
  <c r="U146" i="12"/>
  <c r="T146" i="12"/>
  <c r="AD145" i="12"/>
  <c r="AC145" i="12"/>
  <c r="AB145" i="12"/>
  <c r="AA145" i="12"/>
  <c r="Z145" i="12"/>
  <c r="Y145" i="12"/>
  <c r="X145" i="12"/>
  <c r="W145" i="12"/>
  <c r="V145" i="12"/>
  <c r="U145" i="12"/>
  <c r="T145" i="12"/>
  <c r="AD144" i="12"/>
  <c r="AC144" i="12"/>
  <c r="AB144" i="12"/>
  <c r="AA144" i="12"/>
  <c r="Z144" i="12"/>
  <c r="Y144" i="12"/>
  <c r="X144" i="12"/>
  <c r="W144" i="12"/>
  <c r="V144" i="12"/>
  <c r="U144" i="12"/>
  <c r="T144" i="12"/>
  <c r="AD143" i="12"/>
  <c r="AC143" i="12"/>
  <c r="AB143" i="12"/>
  <c r="AA143" i="12"/>
  <c r="Z143" i="12"/>
  <c r="Y143" i="12"/>
  <c r="X143" i="12"/>
  <c r="W143" i="12"/>
  <c r="V143" i="12"/>
  <c r="U143" i="12"/>
  <c r="T143" i="12"/>
  <c r="AD142" i="12"/>
  <c r="AC142" i="12"/>
  <c r="AB142" i="12"/>
  <c r="AA142" i="12"/>
  <c r="Z142" i="12"/>
  <c r="Y142" i="12"/>
  <c r="X142" i="12"/>
  <c r="W142" i="12"/>
  <c r="V142" i="12"/>
  <c r="U142" i="12"/>
  <c r="T142" i="12"/>
  <c r="AD141" i="12"/>
  <c r="AC141" i="12"/>
  <c r="AB141" i="12"/>
  <c r="AA141" i="12"/>
  <c r="Z141" i="12"/>
  <c r="Y141" i="12"/>
  <c r="X141" i="12"/>
  <c r="W141" i="12"/>
  <c r="V141" i="12"/>
  <c r="U141" i="12"/>
  <c r="T141" i="12"/>
  <c r="AD140" i="12"/>
  <c r="AC140" i="12"/>
  <c r="AB140" i="12"/>
  <c r="AA140" i="12"/>
  <c r="Z140" i="12"/>
  <c r="Y140" i="12"/>
  <c r="X140" i="12"/>
  <c r="W140" i="12"/>
  <c r="V140" i="12"/>
  <c r="U140" i="12"/>
  <c r="T140" i="12"/>
  <c r="AD139" i="12"/>
  <c r="AC139" i="12"/>
  <c r="AB139" i="12"/>
  <c r="AA139" i="12"/>
  <c r="Z139" i="12"/>
  <c r="Y139" i="12"/>
  <c r="X139" i="12"/>
  <c r="W139" i="12"/>
  <c r="V139" i="12"/>
  <c r="U139" i="12"/>
  <c r="T139" i="12"/>
  <c r="AD138" i="12"/>
  <c r="AC138" i="12"/>
  <c r="AB138" i="12"/>
  <c r="AA138" i="12"/>
  <c r="Z138" i="12"/>
  <c r="Y138" i="12"/>
  <c r="X138" i="12"/>
  <c r="W138" i="12"/>
  <c r="V138" i="12"/>
  <c r="U138" i="12"/>
  <c r="T138" i="12"/>
  <c r="AD137" i="12"/>
  <c r="AC137" i="12"/>
  <c r="AB137" i="12"/>
  <c r="AA137" i="12"/>
  <c r="Z137" i="12"/>
  <c r="Y137" i="12"/>
  <c r="X137" i="12"/>
  <c r="W137" i="12"/>
  <c r="V137" i="12"/>
  <c r="U137" i="12"/>
  <c r="T137" i="12"/>
  <c r="AD136" i="12"/>
  <c r="AC136" i="12"/>
  <c r="AB136" i="12"/>
  <c r="AA136" i="12"/>
  <c r="Z136" i="12"/>
  <c r="Y136" i="12"/>
  <c r="X136" i="12"/>
  <c r="W136" i="12"/>
  <c r="V136" i="12"/>
  <c r="U136" i="12"/>
  <c r="T136" i="12"/>
  <c r="AD135" i="12"/>
  <c r="AC135" i="12"/>
  <c r="AB135" i="12"/>
  <c r="AA135" i="12"/>
  <c r="Z135" i="12"/>
  <c r="Y135" i="12"/>
  <c r="X135" i="12"/>
  <c r="W135" i="12"/>
  <c r="V135" i="12"/>
  <c r="U135" i="12"/>
  <c r="T135" i="12"/>
  <c r="AD134" i="12"/>
  <c r="AC134" i="12"/>
  <c r="AB134" i="12"/>
  <c r="AA134" i="12"/>
  <c r="Z134" i="12"/>
  <c r="Y134" i="12"/>
  <c r="X134" i="12"/>
  <c r="W134" i="12"/>
  <c r="V134" i="12"/>
  <c r="U134" i="12"/>
  <c r="T134" i="12"/>
  <c r="AD133" i="12"/>
  <c r="AC133" i="12"/>
  <c r="AB133" i="12"/>
  <c r="AA133" i="12"/>
  <c r="Z133" i="12"/>
  <c r="Y133" i="12"/>
  <c r="X133" i="12"/>
  <c r="W133" i="12"/>
  <c r="V133" i="12"/>
  <c r="U133" i="12"/>
  <c r="T133" i="12"/>
  <c r="AD132" i="12"/>
  <c r="AC132" i="12"/>
  <c r="AB132" i="12"/>
  <c r="AA132" i="12"/>
  <c r="Z132" i="12"/>
  <c r="Y132" i="12"/>
  <c r="X132" i="12"/>
  <c r="W132" i="12"/>
  <c r="V132" i="12"/>
  <c r="U132" i="12"/>
  <c r="T132" i="12"/>
  <c r="AD131" i="12"/>
  <c r="AC131" i="12"/>
  <c r="AB131" i="12"/>
  <c r="AA131" i="12"/>
  <c r="Z131" i="12"/>
  <c r="Y131" i="12"/>
  <c r="X131" i="12"/>
  <c r="W131" i="12"/>
  <c r="V131" i="12"/>
  <c r="U131" i="12"/>
  <c r="T131" i="12"/>
  <c r="AD130" i="12"/>
  <c r="AC130" i="12"/>
  <c r="AB130" i="12"/>
  <c r="AA130" i="12"/>
  <c r="Z130" i="12"/>
  <c r="Y130" i="12"/>
  <c r="X130" i="12"/>
  <c r="W130" i="12"/>
  <c r="V130" i="12"/>
  <c r="U130" i="12"/>
  <c r="T130" i="12"/>
  <c r="AD129" i="12"/>
  <c r="AC129" i="12"/>
  <c r="AB129" i="12"/>
  <c r="AA129" i="12"/>
  <c r="Z129" i="12"/>
  <c r="Y129" i="12"/>
  <c r="X129" i="12"/>
  <c r="W129" i="12"/>
  <c r="V129" i="12"/>
  <c r="U129" i="12"/>
  <c r="T129" i="12"/>
  <c r="AD128" i="12"/>
  <c r="AC128" i="12"/>
  <c r="AB128" i="12"/>
  <c r="AA128" i="12"/>
  <c r="Z128" i="12"/>
  <c r="Y128" i="12"/>
  <c r="X128" i="12"/>
  <c r="W128" i="12"/>
  <c r="V128" i="12"/>
  <c r="U128" i="12"/>
  <c r="T128" i="12"/>
  <c r="AD127" i="12"/>
  <c r="AC127" i="12"/>
  <c r="AB127" i="12"/>
  <c r="AA127" i="12"/>
  <c r="Z127" i="12"/>
  <c r="Y127" i="12"/>
  <c r="X127" i="12"/>
  <c r="W127" i="12"/>
  <c r="V127" i="12"/>
  <c r="U127" i="12"/>
  <c r="T127" i="12"/>
  <c r="AD126" i="12"/>
  <c r="AC126" i="12"/>
  <c r="AB126" i="12"/>
  <c r="AA126" i="12"/>
  <c r="Z126" i="12"/>
  <c r="Y126" i="12"/>
  <c r="X126" i="12"/>
  <c r="W126" i="12"/>
  <c r="V126" i="12"/>
  <c r="U126" i="12"/>
  <c r="T126" i="12"/>
  <c r="AD125" i="12"/>
  <c r="AC125" i="12"/>
  <c r="AB125" i="12"/>
  <c r="AA125" i="12"/>
  <c r="Z125" i="12"/>
  <c r="Y125" i="12"/>
  <c r="X125" i="12"/>
  <c r="W125" i="12"/>
  <c r="V125" i="12"/>
  <c r="U125" i="12"/>
  <c r="T125" i="12"/>
  <c r="AD124" i="12"/>
  <c r="AC124" i="12"/>
  <c r="AB124" i="12"/>
  <c r="AA124" i="12"/>
  <c r="Z124" i="12"/>
  <c r="Y124" i="12"/>
  <c r="X124" i="12"/>
  <c r="W124" i="12"/>
  <c r="V124" i="12"/>
  <c r="U124" i="12"/>
  <c r="T124" i="12"/>
  <c r="AD123" i="12"/>
  <c r="AC123" i="12"/>
  <c r="AB123" i="12"/>
  <c r="AA123" i="12"/>
  <c r="Z123" i="12"/>
  <c r="Y123" i="12"/>
  <c r="X123" i="12"/>
  <c r="W123" i="12"/>
  <c r="V123" i="12"/>
  <c r="U123" i="12"/>
  <c r="T123" i="12"/>
  <c r="AD122" i="12"/>
  <c r="AC122" i="12"/>
  <c r="AB122" i="12"/>
  <c r="AA122" i="12"/>
  <c r="Z122" i="12"/>
  <c r="Y122" i="12"/>
  <c r="X122" i="12"/>
  <c r="W122" i="12"/>
  <c r="V122" i="12"/>
  <c r="U122" i="12"/>
  <c r="T122" i="12"/>
  <c r="AY22" i="13"/>
  <c r="AD119" i="12"/>
  <c r="AC119" i="12"/>
  <c r="AB119" i="12"/>
  <c r="AA119" i="12"/>
  <c r="Z119" i="12"/>
  <c r="Y119" i="12"/>
  <c r="X119" i="12"/>
  <c r="W119" i="12"/>
  <c r="V119" i="12"/>
  <c r="U119" i="12"/>
  <c r="T119" i="12"/>
  <c r="AD118" i="12"/>
  <c r="AC118" i="12"/>
  <c r="AB118" i="12"/>
  <c r="AA118" i="12"/>
  <c r="Z118" i="12"/>
  <c r="Y118" i="12"/>
  <c r="X118" i="12"/>
  <c r="W118" i="12"/>
  <c r="V118" i="12"/>
  <c r="U118" i="12"/>
  <c r="T118" i="12"/>
  <c r="AD117" i="12"/>
  <c r="AC117" i="12"/>
  <c r="AB117" i="12"/>
  <c r="AA117" i="12"/>
  <c r="Z117" i="12"/>
  <c r="Y117" i="12"/>
  <c r="X117" i="12"/>
  <c r="W117" i="12"/>
  <c r="V117" i="12"/>
  <c r="U117" i="12"/>
  <c r="T117" i="12"/>
  <c r="AD116" i="12"/>
  <c r="AC116" i="12"/>
  <c r="AB116" i="12"/>
  <c r="AA116" i="12"/>
  <c r="Z116" i="12"/>
  <c r="Y116" i="12"/>
  <c r="X116" i="12"/>
  <c r="W116" i="12"/>
  <c r="V116" i="12"/>
  <c r="U116" i="12"/>
  <c r="T116" i="12"/>
  <c r="AD115" i="12"/>
  <c r="AC115" i="12"/>
  <c r="AB115" i="12"/>
  <c r="AA115" i="12"/>
  <c r="Z115" i="12"/>
  <c r="Y115" i="12"/>
  <c r="X115" i="12"/>
  <c r="W115" i="12"/>
  <c r="V115" i="12"/>
  <c r="U115" i="12"/>
  <c r="T115" i="12"/>
  <c r="AD114" i="12"/>
  <c r="AC114" i="12"/>
  <c r="AB114" i="12"/>
  <c r="AA114" i="12"/>
  <c r="Z114" i="12"/>
  <c r="Y114" i="12"/>
  <c r="X114" i="12"/>
  <c r="W114" i="12"/>
  <c r="V114" i="12"/>
  <c r="U114" i="12"/>
  <c r="T114" i="12"/>
  <c r="AD113" i="12"/>
  <c r="AC113" i="12"/>
  <c r="AB113" i="12"/>
  <c r="AA113" i="12"/>
  <c r="Z113" i="12"/>
  <c r="Y113" i="12"/>
  <c r="X113" i="12"/>
  <c r="W113" i="12"/>
  <c r="V113" i="12"/>
  <c r="U113" i="12"/>
  <c r="T113" i="12"/>
  <c r="AD112" i="12"/>
  <c r="AC112" i="12"/>
  <c r="AB112" i="12"/>
  <c r="AA112" i="12"/>
  <c r="Z112" i="12"/>
  <c r="Y112" i="12"/>
  <c r="X112" i="12"/>
  <c r="W112" i="12"/>
  <c r="V112" i="12"/>
  <c r="U112" i="12"/>
  <c r="T112" i="12"/>
  <c r="AD111" i="12"/>
  <c r="AC111" i="12"/>
  <c r="AB111" i="12"/>
  <c r="AA111" i="12"/>
  <c r="Z111" i="12"/>
  <c r="Y111" i="12"/>
  <c r="X111" i="12"/>
  <c r="W111" i="12"/>
  <c r="V111" i="12"/>
  <c r="U111" i="12"/>
  <c r="T111" i="12"/>
  <c r="AD110" i="12"/>
  <c r="AC110" i="12"/>
  <c r="AB110" i="12"/>
  <c r="AA110" i="12"/>
  <c r="Z110" i="12"/>
  <c r="Y110" i="12"/>
  <c r="X110" i="12"/>
  <c r="W110" i="12"/>
  <c r="V110" i="12"/>
  <c r="U110" i="12"/>
  <c r="T110" i="12"/>
  <c r="AD109" i="12"/>
  <c r="AC109" i="12"/>
  <c r="AB109" i="12"/>
  <c r="AA109" i="12"/>
  <c r="Z109" i="12"/>
  <c r="Y109" i="12"/>
  <c r="X109" i="12"/>
  <c r="W109" i="12"/>
  <c r="V109" i="12"/>
  <c r="U109" i="12"/>
  <c r="T109" i="12"/>
  <c r="AD108" i="12"/>
  <c r="AC108" i="12"/>
  <c r="AB108" i="12"/>
  <c r="AA108" i="12"/>
  <c r="Z108" i="12"/>
  <c r="Y108" i="12"/>
  <c r="X108" i="12"/>
  <c r="W108" i="12"/>
  <c r="V108" i="12"/>
  <c r="U108" i="12"/>
  <c r="T108" i="12"/>
  <c r="AD107" i="12"/>
  <c r="AC107" i="12"/>
  <c r="AB107" i="12"/>
  <c r="AA107" i="12"/>
  <c r="Z107" i="12"/>
  <c r="Y107" i="12"/>
  <c r="X107" i="12"/>
  <c r="W107" i="12"/>
  <c r="V107" i="12"/>
  <c r="U107" i="12"/>
  <c r="T107" i="12"/>
  <c r="AD106" i="12"/>
  <c r="AC106" i="12"/>
  <c r="AB106" i="12"/>
  <c r="AA106" i="12"/>
  <c r="Z106" i="12"/>
  <c r="Y106" i="12"/>
  <c r="X106" i="12"/>
  <c r="W106" i="12"/>
  <c r="V106" i="12"/>
  <c r="U106" i="12"/>
  <c r="T106" i="12"/>
  <c r="AD105" i="12"/>
  <c r="AC105" i="12"/>
  <c r="AB105" i="12"/>
  <c r="AA105" i="12"/>
  <c r="Z105" i="12"/>
  <c r="Y105" i="12"/>
  <c r="X105" i="12"/>
  <c r="W105" i="12"/>
  <c r="V105" i="12"/>
  <c r="U105" i="12"/>
  <c r="T105" i="12"/>
  <c r="AD104" i="12"/>
  <c r="AC104" i="12"/>
  <c r="AB104" i="12"/>
  <c r="AA104" i="12"/>
  <c r="Z104" i="12"/>
  <c r="Y104" i="12"/>
  <c r="X104" i="12"/>
  <c r="W104" i="12"/>
  <c r="V104" i="12"/>
  <c r="U104" i="12"/>
  <c r="T104" i="12"/>
  <c r="AD103" i="12"/>
  <c r="AC103" i="12"/>
  <c r="AB103" i="12"/>
  <c r="AA103" i="12"/>
  <c r="Z103" i="12"/>
  <c r="Y103" i="12"/>
  <c r="X103" i="12"/>
  <c r="W103" i="12"/>
  <c r="V103" i="12"/>
  <c r="U103" i="12"/>
  <c r="T103" i="12"/>
  <c r="AD102" i="12"/>
  <c r="AC102" i="12"/>
  <c r="AB102" i="12"/>
  <c r="AA102" i="12"/>
  <c r="Z102" i="12"/>
  <c r="Y102" i="12"/>
  <c r="X102" i="12"/>
  <c r="W102" i="12"/>
  <c r="V102" i="12"/>
  <c r="U102" i="12"/>
  <c r="T102" i="12"/>
  <c r="AD101" i="12"/>
  <c r="AC101" i="12"/>
  <c r="AB101" i="12"/>
  <c r="AA101" i="12"/>
  <c r="Z101" i="12"/>
  <c r="Y101" i="12"/>
  <c r="X101" i="12"/>
  <c r="W101" i="12"/>
  <c r="V101" i="12"/>
  <c r="U101" i="12"/>
  <c r="T101" i="12"/>
  <c r="AD100" i="12"/>
  <c r="AC100" i="12"/>
  <c r="AB100" i="12"/>
  <c r="AA100" i="12"/>
  <c r="Z100" i="12"/>
  <c r="Y100" i="12"/>
  <c r="X100" i="12"/>
  <c r="W100" i="12"/>
  <c r="V100" i="12"/>
  <c r="U100" i="12"/>
  <c r="T100" i="12"/>
  <c r="AD99" i="12"/>
  <c r="AC99" i="12"/>
  <c r="AB99" i="12"/>
  <c r="AA99" i="12"/>
  <c r="Z99" i="12"/>
  <c r="Y99" i="12"/>
  <c r="X99" i="12"/>
  <c r="W99" i="12"/>
  <c r="V99" i="12"/>
  <c r="U99" i="12"/>
  <c r="T99" i="12"/>
  <c r="AD98" i="12"/>
  <c r="AC98" i="12"/>
  <c r="AB98" i="12"/>
  <c r="AA98" i="12"/>
  <c r="Z98" i="12"/>
  <c r="Y98" i="12"/>
  <c r="X98" i="12"/>
  <c r="W98" i="12"/>
  <c r="V98" i="12"/>
  <c r="U98" i="12"/>
  <c r="T98" i="12"/>
  <c r="AD97" i="12"/>
  <c r="AC97" i="12"/>
  <c r="AB97" i="12"/>
  <c r="AA97" i="12"/>
  <c r="Z97" i="12"/>
  <c r="Y97" i="12"/>
  <c r="X97" i="12"/>
  <c r="W97" i="12"/>
  <c r="V97" i="12"/>
  <c r="U97" i="12"/>
  <c r="T97" i="12"/>
  <c r="AD96" i="12"/>
  <c r="AC96" i="12"/>
  <c r="AB96" i="12"/>
  <c r="AA96" i="12"/>
  <c r="Z96" i="12"/>
  <c r="Y96" i="12"/>
  <c r="X96" i="12"/>
  <c r="W96" i="12"/>
  <c r="V96" i="12"/>
  <c r="U96" i="12"/>
  <c r="T96" i="12"/>
  <c r="AD95" i="12"/>
  <c r="AC95" i="12"/>
  <c r="AB95" i="12"/>
  <c r="AA95" i="12"/>
  <c r="Z95" i="12"/>
  <c r="Y95" i="12"/>
  <c r="X95" i="12"/>
  <c r="W95" i="12"/>
  <c r="V95" i="12"/>
  <c r="U95" i="12"/>
  <c r="T95" i="12"/>
  <c r="AD94" i="12"/>
  <c r="AC94" i="12"/>
  <c r="AB94" i="12"/>
  <c r="AA94" i="12"/>
  <c r="Z94" i="12"/>
  <c r="Y94" i="12"/>
  <c r="X94" i="12"/>
  <c r="W94" i="12"/>
  <c r="V94" i="12"/>
  <c r="U94" i="12"/>
  <c r="T94" i="12"/>
  <c r="AD93" i="12"/>
  <c r="AC93" i="12"/>
  <c r="AB93" i="12"/>
  <c r="AA93" i="12"/>
  <c r="Z93" i="12"/>
  <c r="Y93" i="12"/>
  <c r="X93" i="12"/>
  <c r="W93" i="12"/>
  <c r="V93" i="12"/>
  <c r="U93" i="12"/>
  <c r="T93" i="12"/>
  <c r="AD92" i="12"/>
  <c r="AC92" i="12"/>
  <c r="AB92" i="12"/>
  <c r="AA92" i="12"/>
  <c r="Z92" i="12"/>
  <c r="Y92" i="12"/>
  <c r="X92" i="12"/>
  <c r="W92" i="12"/>
  <c r="V92" i="12"/>
  <c r="U92" i="12"/>
  <c r="T92" i="12"/>
  <c r="AD242" i="17" l="1"/>
  <c r="Z242" i="17"/>
  <c r="V242" i="17"/>
  <c r="AC242" i="17"/>
  <c r="Y242" i="17"/>
  <c r="AM211" i="17"/>
  <c r="AL211" i="17"/>
  <c r="AK211" i="17"/>
  <c r="AJ211" i="17"/>
  <c r="X89" i="17"/>
  <c r="T89" i="17"/>
  <c r="AA89" i="17"/>
  <c r="AC89" i="17"/>
  <c r="Y89" i="17"/>
  <c r="U89" i="17"/>
  <c r="W89" i="17"/>
  <c r="AB89" i="17" l="1"/>
  <c r="V89" i="17"/>
  <c r="Z89" i="17"/>
  <c r="AD89" i="17"/>
  <c r="U242" i="17"/>
  <c r="W242" i="17"/>
  <c r="AA242" i="17"/>
  <c r="T242" i="17"/>
  <c r="X242" i="17"/>
  <c r="BP180" i="17"/>
  <c r="AB242" i="17"/>
  <c r="AD59" i="17"/>
  <c r="BQ180" i="17"/>
  <c r="AD583" i="17" l="1"/>
  <c r="AD552" i="17"/>
  <c r="AD614" i="17"/>
  <c r="AD521" i="17"/>
  <c r="AD490" i="17"/>
  <c r="BR180" i="17"/>
  <c r="BS180" i="17" l="1"/>
  <c r="BT180" i="17" l="1"/>
  <c r="BU180" i="17" l="1"/>
  <c r="BV180" i="17" l="1"/>
  <c r="BW180" i="17" l="1"/>
  <c r="BX180" i="17" l="1"/>
  <c r="BZ180" i="17" l="1"/>
  <c r="BY180" i="17"/>
  <c r="AR211" i="17" l="1"/>
  <c r="AN211" i="17"/>
  <c r="AT211" i="17"/>
  <c r="AQ211" i="17"/>
  <c r="AO211" i="17"/>
  <c r="AS211" i="17"/>
  <c r="AP211" i="17"/>
  <c r="U59" i="17" l="1"/>
  <c r="T59" i="17"/>
  <c r="T552" i="17" l="1"/>
  <c r="T583" i="17"/>
  <c r="T614" i="17"/>
  <c r="U583" i="17"/>
  <c r="U614" i="17"/>
  <c r="U552" i="17"/>
  <c r="T521" i="17"/>
  <c r="T490" i="17"/>
  <c r="U521" i="17"/>
  <c r="U490" i="17"/>
  <c r="V59" i="17"/>
  <c r="V552" i="17" l="1"/>
  <c r="V583" i="17"/>
  <c r="V614" i="17"/>
  <c r="V521" i="17"/>
  <c r="V490" i="17"/>
  <c r="W59" i="17"/>
  <c r="W552" i="17" l="1"/>
  <c r="W583" i="17"/>
  <c r="W614" i="17"/>
  <c r="W521" i="17"/>
  <c r="W490" i="17"/>
  <c r="X59" i="17"/>
  <c r="X552" i="17" l="1"/>
  <c r="X614" i="17"/>
  <c r="X583" i="17"/>
  <c r="X521" i="17"/>
  <c r="X490" i="17"/>
  <c r="Y59" i="17"/>
  <c r="Y552" i="17" l="1"/>
  <c r="Y614" i="17"/>
  <c r="Y583" i="17"/>
  <c r="Y521" i="17"/>
  <c r="Y490" i="17"/>
  <c r="Z59" i="17"/>
  <c r="Z552" i="17" l="1"/>
  <c r="Z614" i="17"/>
  <c r="Z583" i="17"/>
  <c r="Z521" i="17"/>
  <c r="Z490" i="17"/>
  <c r="AA59" i="17"/>
  <c r="AA583" i="17" l="1"/>
  <c r="AA614" i="17"/>
  <c r="AA552" i="17"/>
  <c r="AA521" i="17"/>
  <c r="AA490" i="17"/>
  <c r="AB59" i="17"/>
  <c r="AB552" i="17" l="1"/>
  <c r="AB614" i="17"/>
  <c r="AB583" i="17"/>
  <c r="AB521" i="17"/>
  <c r="AB490" i="17"/>
  <c r="AC59" i="17"/>
  <c r="AC552" i="17" l="1"/>
  <c r="AC583" i="17"/>
  <c r="AC614" i="17"/>
  <c r="AC521" i="17"/>
  <c r="AC490" i="17"/>
  <c r="S118" i="12"/>
  <c r="S117" i="12"/>
  <c r="S116" i="12"/>
  <c r="S115" i="12"/>
  <c r="S114" i="12"/>
  <c r="S113" i="12"/>
  <c r="S112" i="12"/>
  <c r="S111" i="12"/>
  <c r="S110" i="12"/>
  <c r="S109" i="12"/>
  <c r="S108" i="12"/>
  <c r="S107" i="12"/>
  <c r="S106" i="12"/>
  <c r="S105" i="12"/>
  <c r="S104" i="12"/>
  <c r="S103" i="12"/>
  <c r="S102" i="12"/>
  <c r="S101" i="12"/>
  <c r="S100" i="12"/>
  <c r="S99" i="12"/>
  <c r="S98" i="12"/>
  <c r="S97" i="12"/>
  <c r="S96" i="12"/>
  <c r="S95" i="12"/>
  <c r="S94" i="12"/>
  <c r="S93" i="12"/>
  <c r="S92" i="12"/>
  <c r="S88" i="12"/>
  <c r="S87" i="12"/>
  <c r="S86" i="12"/>
  <c r="S85" i="12"/>
  <c r="S84" i="12"/>
  <c r="S83" i="12"/>
  <c r="S82" i="12"/>
  <c r="S81" i="12"/>
  <c r="S80" i="12"/>
  <c r="S79" i="12"/>
  <c r="S78" i="12"/>
  <c r="S77" i="12"/>
  <c r="S76" i="12"/>
  <c r="S75" i="12"/>
  <c r="S74" i="12"/>
  <c r="S73" i="12"/>
  <c r="S72" i="12"/>
  <c r="S71" i="12"/>
  <c r="S70" i="12"/>
  <c r="S69" i="12"/>
  <c r="S68" i="12"/>
  <c r="S67" i="12"/>
  <c r="S66" i="12"/>
  <c r="S65" i="12"/>
  <c r="S64" i="12"/>
  <c r="S63" i="12"/>
  <c r="N89" i="12"/>
  <c r="S62" i="12"/>
  <c r="S58" i="12"/>
  <c r="S57" i="12"/>
  <c r="S56" i="12"/>
  <c r="S55" i="12"/>
  <c r="S54" i="12"/>
  <c r="S53" i="12"/>
  <c r="S52" i="12"/>
  <c r="S51" i="12"/>
  <c r="S50" i="12"/>
  <c r="S49" i="12"/>
  <c r="S48" i="12"/>
  <c r="S47" i="12"/>
  <c r="S46" i="12"/>
  <c r="S45" i="12"/>
  <c r="S44" i="12"/>
  <c r="S43" i="12"/>
  <c r="S42" i="12"/>
  <c r="S41" i="12"/>
  <c r="S40" i="12"/>
  <c r="S39" i="12"/>
  <c r="S38" i="12"/>
  <c r="S37" i="12"/>
  <c r="S36" i="12"/>
  <c r="S35" i="12"/>
  <c r="S34" i="12"/>
  <c r="S33" i="12"/>
  <c r="S32" i="12"/>
  <c r="S588" i="12" l="1"/>
  <c r="S557" i="12"/>
  <c r="S526" i="12"/>
  <c r="S569" i="12"/>
  <c r="S600" i="12"/>
  <c r="S538" i="12"/>
  <c r="S550" i="12"/>
  <c r="S581" i="12"/>
  <c r="S612" i="12"/>
  <c r="S528" i="12"/>
  <c r="S559" i="12"/>
  <c r="S590" i="12"/>
  <c r="S532" i="12"/>
  <c r="S563" i="12"/>
  <c r="S594" i="12"/>
  <c r="S567" i="12"/>
  <c r="S536" i="12"/>
  <c r="S598" i="12"/>
  <c r="S571" i="12"/>
  <c r="S540" i="12"/>
  <c r="S602" i="12"/>
  <c r="S544" i="12"/>
  <c r="S606" i="12"/>
  <c r="S575" i="12"/>
  <c r="S579" i="12"/>
  <c r="S548" i="12"/>
  <c r="S610" i="12"/>
  <c r="S561" i="12"/>
  <c r="S530" i="12"/>
  <c r="S592" i="12"/>
  <c r="S463" i="12"/>
  <c r="S587" i="12"/>
  <c r="S556" i="12"/>
  <c r="S525" i="12"/>
  <c r="S560" i="12"/>
  <c r="S591" i="12"/>
  <c r="S529" i="12"/>
  <c r="S595" i="12"/>
  <c r="S533" i="12"/>
  <c r="S564" i="12"/>
  <c r="S568" i="12"/>
  <c r="S537" i="12"/>
  <c r="S599" i="12"/>
  <c r="S572" i="12"/>
  <c r="S603" i="12"/>
  <c r="S541" i="12"/>
  <c r="S576" i="12"/>
  <c r="S545" i="12"/>
  <c r="S607" i="12"/>
  <c r="S549" i="12"/>
  <c r="S611" i="12"/>
  <c r="S580" i="12"/>
  <c r="S546" i="12"/>
  <c r="S608" i="12"/>
  <c r="S577" i="12"/>
  <c r="S534" i="12"/>
  <c r="S596" i="12"/>
  <c r="S565" i="12"/>
  <c r="S542" i="12"/>
  <c r="S604" i="12"/>
  <c r="S573" i="12"/>
  <c r="S589" i="12"/>
  <c r="S527" i="12"/>
  <c r="S558" i="12"/>
  <c r="S593" i="12"/>
  <c r="S531" i="12"/>
  <c r="S562" i="12"/>
  <c r="S597" i="12"/>
  <c r="S535" i="12"/>
  <c r="S566" i="12"/>
  <c r="S539" i="12"/>
  <c r="S601" i="12"/>
  <c r="S570" i="12"/>
  <c r="S543" i="12"/>
  <c r="S605" i="12"/>
  <c r="S574" i="12"/>
  <c r="S578" i="12"/>
  <c r="S547" i="12"/>
  <c r="S609" i="12"/>
  <c r="S551" i="12"/>
  <c r="S582" i="12"/>
  <c r="S613" i="12"/>
  <c r="S498" i="12"/>
  <c r="S467" i="12"/>
  <c r="S483" i="12"/>
  <c r="S514" i="12"/>
  <c r="S464" i="12"/>
  <c r="S495" i="12"/>
  <c r="S499" i="12"/>
  <c r="S468" i="12"/>
  <c r="S503" i="12"/>
  <c r="S472" i="12"/>
  <c r="S476" i="12"/>
  <c r="S507" i="12"/>
  <c r="S511" i="12"/>
  <c r="S480" i="12"/>
  <c r="S515" i="12"/>
  <c r="S484" i="12"/>
  <c r="S519" i="12"/>
  <c r="S488" i="12"/>
  <c r="S506" i="12"/>
  <c r="S475" i="12"/>
  <c r="S518" i="12"/>
  <c r="S487" i="12"/>
  <c r="S469" i="12"/>
  <c r="S500" i="12"/>
  <c r="S504" i="12"/>
  <c r="S473" i="12"/>
  <c r="S477" i="12"/>
  <c r="S508" i="12"/>
  <c r="S512" i="12"/>
  <c r="S481" i="12"/>
  <c r="S485" i="12"/>
  <c r="S516" i="12"/>
  <c r="S489" i="12"/>
  <c r="S520" i="12"/>
  <c r="S494" i="12"/>
  <c r="S502" i="12"/>
  <c r="S471" i="12"/>
  <c r="S510" i="12"/>
  <c r="S479" i="12"/>
  <c r="S496" i="12"/>
  <c r="S465" i="12"/>
  <c r="S497" i="12"/>
  <c r="S466" i="12"/>
  <c r="S470" i="12"/>
  <c r="S501" i="12"/>
  <c r="S474" i="12"/>
  <c r="S505" i="12"/>
  <c r="S478" i="12"/>
  <c r="S509" i="12"/>
  <c r="S482" i="12"/>
  <c r="S513" i="12"/>
  <c r="S486" i="12"/>
  <c r="S517" i="12"/>
  <c r="T33" i="12"/>
  <c r="T34" i="12"/>
  <c r="T35" i="12"/>
  <c r="T36" i="12"/>
  <c r="T37" i="12"/>
  <c r="T38" i="12"/>
  <c r="T39" i="12"/>
  <c r="T40" i="12"/>
  <c r="T41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63" i="12"/>
  <c r="U63" i="12" s="1"/>
  <c r="V63" i="12" s="1"/>
  <c r="W63" i="12" s="1"/>
  <c r="X63" i="12" s="1"/>
  <c r="Y63" i="12" s="1"/>
  <c r="Z63" i="12" s="1"/>
  <c r="AA63" i="12" s="1"/>
  <c r="AB63" i="12" s="1"/>
  <c r="AC63" i="12" s="1"/>
  <c r="AD63" i="12" s="1"/>
  <c r="T64" i="12"/>
  <c r="U64" i="12" s="1"/>
  <c r="V64" i="12" s="1"/>
  <c r="W64" i="12" s="1"/>
  <c r="X64" i="12" s="1"/>
  <c r="Y64" i="12" s="1"/>
  <c r="Z64" i="12" s="1"/>
  <c r="AA64" i="12" s="1"/>
  <c r="AB64" i="12" s="1"/>
  <c r="AC64" i="12" s="1"/>
  <c r="AD64" i="12" s="1"/>
  <c r="T65" i="12"/>
  <c r="U65" i="12" s="1"/>
  <c r="V65" i="12" s="1"/>
  <c r="W65" i="12" s="1"/>
  <c r="X65" i="12" s="1"/>
  <c r="Y65" i="12" s="1"/>
  <c r="Z65" i="12" s="1"/>
  <c r="AA65" i="12" s="1"/>
  <c r="AB65" i="12" s="1"/>
  <c r="AC65" i="12" s="1"/>
  <c r="AD65" i="12" s="1"/>
  <c r="T66" i="12"/>
  <c r="U66" i="12" s="1"/>
  <c r="V66" i="12" s="1"/>
  <c r="W66" i="12" s="1"/>
  <c r="X66" i="12" s="1"/>
  <c r="Y66" i="12" s="1"/>
  <c r="Z66" i="12" s="1"/>
  <c r="AA66" i="12" s="1"/>
  <c r="AB66" i="12" s="1"/>
  <c r="AC66" i="12" s="1"/>
  <c r="AD66" i="12" s="1"/>
  <c r="T67" i="12"/>
  <c r="U67" i="12" s="1"/>
  <c r="V67" i="12" s="1"/>
  <c r="W67" i="12" s="1"/>
  <c r="X67" i="12" s="1"/>
  <c r="Y67" i="12" s="1"/>
  <c r="Z67" i="12" s="1"/>
  <c r="AA67" i="12" s="1"/>
  <c r="AB67" i="12" s="1"/>
  <c r="AC67" i="12" s="1"/>
  <c r="AD67" i="12" s="1"/>
  <c r="T68" i="12"/>
  <c r="U68" i="12" s="1"/>
  <c r="V68" i="12" s="1"/>
  <c r="W68" i="12" s="1"/>
  <c r="X68" i="12" s="1"/>
  <c r="Y68" i="12" s="1"/>
  <c r="Z68" i="12" s="1"/>
  <c r="AA68" i="12" s="1"/>
  <c r="AB68" i="12" s="1"/>
  <c r="AC68" i="12" s="1"/>
  <c r="AD68" i="12" s="1"/>
  <c r="T69" i="12"/>
  <c r="U69" i="12" s="1"/>
  <c r="V69" i="12" s="1"/>
  <c r="W69" i="12" s="1"/>
  <c r="X69" i="12" s="1"/>
  <c r="Y69" i="12" s="1"/>
  <c r="Z69" i="12" s="1"/>
  <c r="AA69" i="12" s="1"/>
  <c r="AB69" i="12" s="1"/>
  <c r="AC69" i="12" s="1"/>
  <c r="AD69" i="12" s="1"/>
  <c r="T70" i="12"/>
  <c r="U70" i="12" s="1"/>
  <c r="V70" i="12" s="1"/>
  <c r="W70" i="12" s="1"/>
  <c r="X70" i="12" s="1"/>
  <c r="Y70" i="12" s="1"/>
  <c r="Z70" i="12" s="1"/>
  <c r="AA70" i="12" s="1"/>
  <c r="AB70" i="12" s="1"/>
  <c r="AC70" i="12" s="1"/>
  <c r="AD70" i="12" s="1"/>
  <c r="T42" i="12"/>
  <c r="T71" i="12"/>
  <c r="U71" i="12" s="1"/>
  <c r="V71" i="12" s="1"/>
  <c r="W71" i="12" s="1"/>
  <c r="X71" i="12" s="1"/>
  <c r="Y71" i="12" s="1"/>
  <c r="Z71" i="12" s="1"/>
  <c r="AA71" i="12" s="1"/>
  <c r="AB71" i="12" s="1"/>
  <c r="AC71" i="12" s="1"/>
  <c r="AD71" i="12" s="1"/>
  <c r="T72" i="12"/>
  <c r="U72" i="12" s="1"/>
  <c r="V72" i="12" s="1"/>
  <c r="W72" i="12" s="1"/>
  <c r="X72" i="12" s="1"/>
  <c r="Y72" i="12" s="1"/>
  <c r="Z72" i="12" s="1"/>
  <c r="AA72" i="12" s="1"/>
  <c r="AB72" i="12" s="1"/>
  <c r="AC72" i="12" s="1"/>
  <c r="AD72" i="12" s="1"/>
  <c r="T73" i="12"/>
  <c r="U73" i="12" s="1"/>
  <c r="V73" i="12" s="1"/>
  <c r="W73" i="12" s="1"/>
  <c r="X73" i="12" s="1"/>
  <c r="Y73" i="12" s="1"/>
  <c r="Z73" i="12" s="1"/>
  <c r="AA73" i="12" s="1"/>
  <c r="AB73" i="12" s="1"/>
  <c r="AC73" i="12" s="1"/>
  <c r="AD73" i="12" s="1"/>
  <c r="T74" i="12"/>
  <c r="U74" i="12" s="1"/>
  <c r="V74" i="12" s="1"/>
  <c r="W74" i="12" s="1"/>
  <c r="X74" i="12" s="1"/>
  <c r="Y74" i="12" s="1"/>
  <c r="Z74" i="12" s="1"/>
  <c r="AA74" i="12" s="1"/>
  <c r="AB74" i="12" s="1"/>
  <c r="AC74" i="12" s="1"/>
  <c r="AD74" i="12" s="1"/>
  <c r="T75" i="12"/>
  <c r="U75" i="12" s="1"/>
  <c r="V75" i="12" s="1"/>
  <c r="W75" i="12" s="1"/>
  <c r="X75" i="12" s="1"/>
  <c r="Y75" i="12" s="1"/>
  <c r="Z75" i="12" s="1"/>
  <c r="AA75" i="12" s="1"/>
  <c r="AB75" i="12" s="1"/>
  <c r="AC75" i="12" s="1"/>
  <c r="AD75" i="12" s="1"/>
  <c r="T76" i="12"/>
  <c r="U76" i="12" s="1"/>
  <c r="V76" i="12" s="1"/>
  <c r="W76" i="12" s="1"/>
  <c r="X76" i="12" s="1"/>
  <c r="Y76" i="12" s="1"/>
  <c r="Z76" i="12" s="1"/>
  <c r="AA76" i="12" s="1"/>
  <c r="AB76" i="12" s="1"/>
  <c r="AC76" i="12" s="1"/>
  <c r="AD76" i="12" s="1"/>
  <c r="T77" i="12"/>
  <c r="U77" i="12" s="1"/>
  <c r="V77" i="12" s="1"/>
  <c r="W77" i="12" s="1"/>
  <c r="X77" i="12" s="1"/>
  <c r="Y77" i="12" s="1"/>
  <c r="Z77" i="12" s="1"/>
  <c r="AA77" i="12" s="1"/>
  <c r="AB77" i="12" s="1"/>
  <c r="AC77" i="12" s="1"/>
  <c r="AD77" i="12" s="1"/>
  <c r="T78" i="12"/>
  <c r="U78" i="12" s="1"/>
  <c r="V78" i="12" s="1"/>
  <c r="W78" i="12" s="1"/>
  <c r="X78" i="12" s="1"/>
  <c r="Y78" i="12" s="1"/>
  <c r="Z78" i="12" s="1"/>
  <c r="AA78" i="12" s="1"/>
  <c r="AB78" i="12" s="1"/>
  <c r="AC78" i="12" s="1"/>
  <c r="AD78" i="12" s="1"/>
  <c r="T79" i="12"/>
  <c r="U79" i="12" s="1"/>
  <c r="V79" i="12" s="1"/>
  <c r="W79" i="12" s="1"/>
  <c r="X79" i="12" s="1"/>
  <c r="Y79" i="12" s="1"/>
  <c r="Z79" i="12" s="1"/>
  <c r="AA79" i="12" s="1"/>
  <c r="AB79" i="12" s="1"/>
  <c r="AC79" i="12" s="1"/>
  <c r="AD79" i="12" s="1"/>
  <c r="T80" i="12"/>
  <c r="U80" i="12" s="1"/>
  <c r="V80" i="12" s="1"/>
  <c r="W80" i="12" s="1"/>
  <c r="X80" i="12" s="1"/>
  <c r="Y80" i="12" s="1"/>
  <c r="Z80" i="12" s="1"/>
  <c r="AA80" i="12" s="1"/>
  <c r="AB80" i="12" s="1"/>
  <c r="AC80" i="12" s="1"/>
  <c r="AD80" i="12" s="1"/>
  <c r="T81" i="12"/>
  <c r="U81" i="12" s="1"/>
  <c r="V81" i="12" s="1"/>
  <c r="W81" i="12" s="1"/>
  <c r="X81" i="12" s="1"/>
  <c r="Y81" i="12" s="1"/>
  <c r="Z81" i="12" s="1"/>
  <c r="AA81" i="12" s="1"/>
  <c r="AB81" i="12" s="1"/>
  <c r="AC81" i="12" s="1"/>
  <c r="AD81" i="12" s="1"/>
  <c r="T82" i="12"/>
  <c r="U82" i="12" s="1"/>
  <c r="V82" i="12" s="1"/>
  <c r="W82" i="12" s="1"/>
  <c r="X82" i="12" s="1"/>
  <c r="Y82" i="12" s="1"/>
  <c r="Z82" i="12" s="1"/>
  <c r="AA82" i="12" s="1"/>
  <c r="AB82" i="12" s="1"/>
  <c r="AC82" i="12" s="1"/>
  <c r="AD82" i="12" s="1"/>
  <c r="T83" i="12"/>
  <c r="U83" i="12" s="1"/>
  <c r="V83" i="12" s="1"/>
  <c r="W83" i="12" s="1"/>
  <c r="X83" i="12" s="1"/>
  <c r="Y83" i="12" s="1"/>
  <c r="Z83" i="12" s="1"/>
  <c r="AA83" i="12" s="1"/>
  <c r="AB83" i="12" s="1"/>
  <c r="AC83" i="12" s="1"/>
  <c r="AD83" i="12" s="1"/>
  <c r="T84" i="12"/>
  <c r="U84" i="12" s="1"/>
  <c r="V84" i="12" s="1"/>
  <c r="W84" i="12" s="1"/>
  <c r="X84" i="12" s="1"/>
  <c r="Y84" i="12" s="1"/>
  <c r="Z84" i="12" s="1"/>
  <c r="AA84" i="12" s="1"/>
  <c r="AB84" i="12" s="1"/>
  <c r="AC84" i="12" s="1"/>
  <c r="AD84" i="12" s="1"/>
  <c r="T85" i="12"/>
  <c r="U85" i="12" s="1"/>
  <c r="V85" i="12" s="1"/>
  <c r="W85" i="12" s="1"/>
  <c r="X85" i="12" s="1"/>
  <c r="Y85" i="12" s="1"/>
  <c r="Z85" i="12" s="1"/>
  <c r="AA85" i="12" s="1"/>
  <c r="AB85" i="12" s="1"/>
  <c r="AC85" i="12" s="1"/>
  <c r="AD85" i="12" s="1"/>
  <c r="T86" i="12"/>
  <c r="U86" i="12" s="1"/>
  <c r="V86" i="12" s="1"/>
  <c r="W86" i="12" s="1"/>
  <c r="X86" i="12" s="1"/>
  <c r="Y86" i="12" s="1"/>
  <c r="Z86" i="12" s="1"/>
  <c r="AA86" i="12" s="1"/>
  <c r="AB86" i="12" s="1"/>
  <c r="AC86" i="12" s="1"/>
  <c r="AD86" i="12" s="1"/>
  <c r="T87" i="12"/>
  <c r="U87" i="12" s="1"/>
  <c r="V87" i="12" s="1"/>
  <c r="W87" i="12" s="1"/>
  <c r="X87" i="12" s="1"/>
  <c r="Y87" i="12" s="1"/>
  <c r="Z87" i="12" s="1"/>
  <c r="AA87" i="12" s="1"/>
  <c r="AB87" i="12" s="1"/>
  <c r="AC87" i="12" s="1"/>
  <c r="AD87" i="12" s="1"/>
  <c r="T88" i="12"/>
  <c r="U88" i="12" s="1"/>
  <c r="V88" i="12" s="1"/>
  <c r="W88" i="12" s="1"/>
  <c r="X88" i="12" s="1"/>
  <c r="Y88" i="12" s="1"/>
  <c r="Z88" i="12" s="1"/>
  <c r="AA88" i="12" s="1"/>
  <c r="AB88" i="12" s="1"/>
  <c r="AC88" i="12" s="1"/>
  <c r="AD88" i="12" s="1"/>
  <c r="S59" i="12"/>
  <c r="T32" i="12"/>
  <c r="S89" i="12"/>
  <c r="T62" i="12"/>
  <c r="S119" i="12"/>
  <c r="T613" i="12" l="1"/>
  <c r="T551" i="12"/>
  <c r="T582" i="12"/>
  <c r="T578" i="12"/>
  <c r="T609" i="12"/>
  <c r="T547" i="12"/>
  <c r="T605" i="12"/>
  <c r="T543" i="12"/>
  <c r="T574" i="12"/>
  <c r="T539" i="12"/>
  <c r="T601" i="12"/>
  <c r="T570" i="12"/>
  <c r="T565" i="12"/>
  <c r="T596" i="12"/>
  <c r="T534" i="12"/>
  <c r="T530" i="12"/>
  <c r="T561" i="12"/>
  <c r="T592" i="12"/>
  <c r="T588" i="12"/>
  <c r="T557" i="12"/>
  <c r="T526" i="12"/>
  <c r="T550" i="12"/>
  <c r="T581" i="12"/>
  <c r="T612" i="12"/>
  <c r="T546" i="12"/>
  <c r="T577" i="12"/>
  <c r="T608" i="12"/>
  <c r="T542" i="12"/>
  <c r="T573" i="12"/>
  <c r="T604" i="12"/>
  <c r="T600" i="12"/>
  <c r="T569" i="12"/>
  <c r="T538" i="12"/>
  <c r="T533" i="12"/>
  <c r="T595" i="12"/>
  <c r="T564" i="12"/>
  <c r="T529" i="12"/>
  <c r="T591" i="12"/>
  <c r="T560" i="12"/>
  <c r="S583" i="12"/>
  <c r="S614" i="12"/>
  <c r="S552" i="12"/>
  <c r="T580" i="12"/>
  <c r="T549" i="12"/>
  <c r="T611" i="12"/>
  <c r="T607" i="12"/>
  <c r="T576" i="12"/>
  <c r="T545" i="12"/>
  <c r="T603" i="12"/>
  <c r="T572" i="12"/>
  <c r="T541" i="12"/>
  <c r="T568" i="12"/>
  <c r="T537" i="12"/>
  <c r="T599" i="12"/>
  <c r="T532" i="12"/>
  <c r="T563" i="12"/>
  <c r="T594" i="12"/>
  <c r="T559" i="12"/>
  <c r="T528" i="12"/>
  <c r="T590" i="12"/>
  <c r="T587" i="12"/>
  <c r="T556" i="12"/>
  <c r="T525" i="12"/>
  <c r="T597" i="12"/>
  <c r="T535" i="12"/>
  <c r="T566" i="12"/>
  <c r="T579" i="12"/>
  <c r="T610" i="12"/>
  <c r="T548" i="12"/>
  <c r="T544" i="12"/>
  <c r="T606" i="12"/>
  <c r="T575" i="12"/>
  <c r="T540" i="12"/>
  <c r="T571" i="12"/>
  <c r="T602" i="12"/>
  <c r="T567" i="12"/>
  <c r="T536" i="12"/>
  <c r="T598" i="12"/>
  <c r="T593" i="12"/>
  <c r="T562" i="12"/>
  <c r="T531" i="12"/>
  <c r="T589" i="12"/>
  <c r="T558" i="12"/>
  <c r="T527" i="12"/>
  <c r="U42" i="12"/>
  <c r="T504" i="12"/>
  <c r="T473" i="12"/>
  <c r="U55" i="12"/>
  <c r="T517" i="12"/>
  <c r="T486" i="12"/>
  <c r="U51" i="12"/>
  <c r="T482" i="12"/>
  <c r="T513" i="12"/>
  <c r="U47" i="12"/>
  <c r="T478" i="12"/>
  <c r="T509" i="12"/>
  <c r="U43" i="12"/>
  <c r="T474" i="12"/>
  <c r="T505" i="12"/>
  <c r="U38" i="12"/>
  <c r="T500" i="12"/>
  <c r="T469" i="12"/>
  <c r="U34" i="12"/>
  <c r="T496" i="12"/>
  <c r="T465" i="12"/>
  <c r="U58" i="12"/>
  <c r="T520" i="12"/>
  <c r="T489" i="12"/>
  <c r="U54" i="12"/>
  <c r="T485" i="12"/>
  <c r="T516" i="12"/>
  <c r="U50" i="12"/>
  <c r="T512" i="12"/>
  <c r="T481" i="12"/>
  <c r="U46" i="12"/>
  <c r="T477" i="12"/>
  <c r="T508" i="12"/>
  <c r="U41" i="12"/>
  <c r="T503" i="12"/>
  <c r="T472" i="12"/>
  <c r="U37" i="12"/>
  <c r="T468" i="12"/>
  <c r="T499" i="12"/>
  <c r="U33" i="12"/>
  <c r="T464" i="12"/>
  <c r="T495" i="12"/>
  <c r="S521" i="12"/>
  <c r="S490" i="12"/>
  <c r="U57" i="12"/>
  <c r="T519" i="12"/>
  <c r="T488" i="12"/>
  <c r="U53" i="12"/>
  <c r="T515" i="12"/>
  <c r="T484" i="12"/>
  <c r="U49" i="12"/>
  <c r="T511" i="12"/>
  <c r="T480" i="12"/>
  <c r="U45" i="12"/>
  <c r="T476" i="12"/>
  <c r="T507" i="12"/>
  <c r="U40" i="12"/>
  <c r="T502" i="12"/>
  <c r="T471" i="12"/>
  <c r="U36" i="12"/>
  <c r="T498" i="12"/>
  <c r="T467" i="12"/>
  <c r="T463" i="12"/>
  <c r="T494" i="12"/>
  <c r="U56" i="12"/>
  <c r="T518" i="12"/>
  <c r="T487" i="12"/>
  <c r="U52" i="12"/>
  <c r="T483" i="12"/>
  <c r="T514" i="12"/>
  <c r="U48" i="12"/>
  <c r="T479" i="12"/>
  <c r="T510" i="12"/>
  <c r="U44" i="12"/>
  <c r="T475" i="12"/>
  <c r="T506" i="12"/>
  <c r="U39" i="12"/>
  <c r="T470" i="12"/>
  <c r="T501" i="12"/>
  <c r="U35" i="12"/>
  <c r="T497" i="12"/>
  <c r="T466" i="12"/>
  <c r="U62" i="12"/>
  <c r="T89" i="12"/>
  <c r="T59" i="12"/>
  <c r="U32" i="12"/>
  <c r="I16" i="13"/>
  <c r="D16" i="13"/>
  <c r="U528" i="12" l="1"/>
  <c r="U559" i="12"/>
  <c r="U590" i="12"/>
  <c r="U545" i="12"/>
  <c r="U607" i="12"/>
  <c r="U576" i="12"/>
  <c r="U560" i="12"/>
  <c r="U591" i="12"/>
  <c r="U529" i="12"/>
  <c r="U608" i="12"/>
  <c r="U577" i="12"/>
  <c r="U546" i="12"/>
  <c r="U557" i="12"/>
  <c r="U588" i="12"/>
  <c r="U526" i="12"/>
  <c r="U574" i="12"/>
  <c r="U543" i="12"/>
  <c r="U605" i="12"/>
  <c r="U593" i="12"/>
  <c r="U531" i="12"/>
  <c r="U562" i="12"/>
  <c r="U579" i="12"/>
  <c r="U610" i="12"/>
  <c r="U548" i="12"/>
  <c r="U603" i="12"/>
  <c r="U572" i="12"/>
  <c r="U541" i="12"/>
  <c r="U604" i="12"/>
  <c r="U573" i="12"/>
  <c r="U542" i="12"/>
  <c r="U539" i="12"/>
  <c r="U601" i="12"/>
  <c r="U570" i="12"/>
  <c r="U589" i="12"/>
  <c r="U527" i="12"/>
  <c r="U558" i="12"/>
  <c r="U544" i="12"/>
  <c r="U575" i="12"/>
  <c r="U606" i="12"/>
  <c r="U556" i="12"/>
  <c r="U587" i="12"/>
  <c r="U525" i="12"/>
  <c r="U599" i="12"/>
  <c r="U568" i="12"/>
  <c r="U537" i="12"/>
  <c r="U569" i="12"/>
  <c r="U600" i="12"/>
  <c r="U538" i="12"/>
  <c r="U534" i="12"/>
  <c r="U596" i="12"/>
  <c r="U565" i="12"/>
  <c r="U613" i="12"/>
  <c r="U582" i="12"/>
  <c r="U551" i="12"/>
  <c r="U571" i="12"/>
  <c r="U540" i="12"/>
  <c r="U602" i="12"/>
  <c r="T583" i="12"/>
  <c r="T552" i="12"/>
  <c r="T614" i="12"/>
  <c r="U532" i="12"/>
  <c r="U563" i="12"/>
  <c r="U594" i="12"/>
  <c r="U611" i="12"/>
  <c r="U580" i="12"/>
  <c r="U549" i="12"/>
  <c r="U564" i="12"/>
  <c r="U533" i="12"/>
  <c r="U595" i="12"/>
  <c r="U550" i="12"/>
  <c r="U612" i="12"/>
  <c r="U581" i="12"/>
  <c r="U530" i="12"/>
  <c r="U592" i="12"/>
  <c r="U561" i="12"/>
  <c r="U578" i="12"/>
  <c r="U609" i="12"/>
  <c r="U547" i="12"/>
  <c r="U567" i="12"/>
  <c r="U536" i="12"/>
  <c r="U598" i="12"/>
  <c r="U597" i="12"/>
  <c r="U535" i="12"/>
  <c r="U566" i="12"/>
  <c r="V35" i="12"/>
  <c r="U466" i="12"/>
  <c r="U497" i="12"/>
  <c r="V52" i="12"/>
  <c r="U483" i="12"/>
  <c r="U514" i="12"/>
  <c r="V36" i="12"/>
  <c r="U498" i="12"/>
  <c r="U467" i="12"/>
  <c r="V53" i="12"/>
  <c r="U515" i="12"/>
  <c r="U484" i="12"/>
  <c r="V33" i="12"/>
  <c r="U464" i="12"/>
  <c r="U495" i="12"/>
  <c r="V50" i="12"/>
  <c r="U512" i="12"/>
  <c r="U481" i="12"/>
  <c r="V38" i="12"/>
  <c r="U469" i="12"/>
  <c r="U500" i="12"/>
  <c r="V55" i="12"/>
  <c r="U486" i="12"/>
  <c r="U517" i="12"/>
  <c r="V48" i="12"/>
  <c r="U479" i="12"/>
  <c r="U510" i="12"/>
  <c r="V49" i="12"/>
  <c r="U480" i="12"/>
  <c r="U511" i="12"/>
  <c r="V46" i="12"/>
  <c r="U477" i="12"/>
  <c r="U508" i="12"/>
  <c r="V34" i="12"/>
  <c r="U496" i="12"/>
  <c r="U465" i="12"/>
  <c r="V51" i="12"/>
  <c r="U482" i="12"/>
  <c r="U513" i="12"/>
  <c r="U463" i="12"/>
  <c r="U494" i="12"/>
  <c r="V44" i="12"/>
  <c r="U475" i="12"/>
  <c r="U506" i="12"/>
  <c r="V45" i="12"/>
  <c r="U507" i="12"/>
  <c r="U476" i="12"/>
  <c r="V41" i="12"/>
  <c r="U503" i="12"/>
  <c r="U472" i="12"/>
  <c r="V58" i="12"/>
  <c r="U520" i="12"/>
  <c r="U489" i="12"/>
  <c r="V47" i="12"/>
  <c r="U478" i="12"/>
  <c r="U509" i="12"/>
  <c r="T490" i="12"/>
  <c r="T521" i="12"/>
  <c r="V39" i="12"/>
  <c r="U470" i="12"/>
  <c r="U501" i="12"/>
  <c r="V56" i="12"/>
  <c r="U518" i="12"/>
  <c r="U487" i="12"/>
  <c r="V40" i="12"/>
  <c r="U471" i="12"/>
  <c r="U502" i="12"/>
  <c r="V57" i="12"/>
  <c r="U488" i="12"/>
  <c r="U519" i="12"/>
  <c r="V37" i="12"/>
  <c r="U499" i="12"/>
  <c r="U468" i="12"/>
  <c r="V54" i="12"/>
  <c r="U516" i="12"/>
  <c r="U485" i="12"/>
  <c r="V43" i="12"/>
  <c r="U474" i="12"/>
  <c r="U505" i="12"/>
  <c r="V42" i="12"/>
  <c r="U473" i="12"/>
  <c r="U504" i="12"/>
  <c r="V32" i="12"/>
  <c r="U59" i="12"/>
  <c r="V62" i="12"/>
  <c r="U89" i="12"/>
  <c r="AD271" i="20"/>
  <c r="AC271" i="20"/>
  <c r="AB271" i="20"/>
  <c r="AA271" i="20"/>
  <c r="Z271" i="20"/>
  <c r="Y271" i="20"/>
  <c r="X271" i="20"/>
  <c r="W271" i="20"/>
  <c r="V271" i="20"/>
  <c r="U271" i="20"/>
  <c r="T271" i="20"/>
  <c r="S271" i="20"/>
  <c r="AD270" i="20"/>
  <c r="AC270" i="20"/>
  <c r="AB270" i="20"/>
  <c r="AA270" i="20"/>
  <c r="Z270" i="20"/>
  <c r="Y270" i="20"/>
  <c r="X270" i="20"/>
  <c r="W270" i="20"/>
  <c r="V270" i="20"/>
  <c r="U270" i="20"/>
  <c r="T270" i="20"/>
  <c r="S270" i="20"/>
  <c r="C270" i="20" s="1"/>
  <c r="AD269" i="20"/>
  <c r="AC269" i="20"/>
  <c r="AB269" i="20"/>
  <c r="AA269" i="20"/>
  <c r="Z269" i="20"/>
  <c r="Y269" i="20"/>
  <c r="X269" i="20"/>
  <c r="W269" i="20"/>
  <c r="V269" i="20"/>
  <c r="U269" i="20"/>
  <c r="T269" i="20"/>
  <c r="S269" i="20"/>
  <c r="C269" i="20" s="1"/>
  <c r="AD268" i="20"/>
  <c r="AC268" i="20"/>
  <c r="AB268" i="20"/>
  <c r="AA268" i="20"/>
  <c r="Z268" i="20"/>
  <c r="Y268" i="20"/>
  <c r="X268" i="20"/>
  <c r="W268" i="20"/>
  <c r="V268" i="20"/>
  <c r="U268" i="20"/>
  <c r="T268" i="20"/>
  <c r="S268" i="20"/>
  <c r="AD267" i="20"/>
  <c r="AC267" i="20"/>
  <c r="AB267" i="20"/>
  <c r="AA267" i="20"/>
  <c r="Z267" i="20"/>
  <c r="Y267" i="20"/>
  <c r="X267" i="20"/>
  <c r="W267" i="20"/>
  <c r="V267" i="20"/>
  <c r="U267" i="20"/>
  <c r="T267" i="20"/>
  <c r="S267" i="20"/>
  <c r="C267" i="20" s="1"/>
  <c r="AD266" i="20"/>
  <c r="AC266" i="20"/>
  <c r="AB266" i="20"/>
  <c r="AA266" i="20"/>
  <c r="Z266" i="20"/>
  <c r="Y266" i="20"/>
  <c r="X266" i="20"/>
  <c r="W266" i="20"/>
  <c r="V266" i="20"/>
  <c r="U266" i="20"/>
  <c r="T266" i="20"/>
  <c r="S266" i="20"/>
  <c r="C266" i="20" s="1"/>
  <c r="AD265" i="20"/>
  <c r="AC265" i="20"/>
  <c r="AB265" i="20"/>
  <c r="AA265" i="20"/>
  <c r="Z265" i="20"/>
  <c r="Y265" i="20"/>
  <c r="X265" i="20"/>
  <c r="W265" i="20"/>
  <c r="V265" i="20"/>
  <c r="U265" i="20"/>
  <c r="T265" i="20"/>
  <c r="S265" i="20"/>
  <c r="C265" i="20" s="1"/>
  <c r="AD264" i="20"/>
  <c r="AC264" i="20"/>
  <c r="AB264" i="20"/>
  <c r="AA264" i="20"/>
  <c r="Z264" i="20"/>
  <c r="Y264" i="20"/>
  <c r="X264" i="20"/>
  <c r="W264" i="20"/>
  <c r="V264" i="20"/>
  <c r="U264" i="20"/>
  <c r="T264" i="20"/>
  <c r="S264" i="20"/>
  <c r="C264" i="20" s="1"/>
  <c r="AD263" i="20"/>
  <c r="AC263" i="20"/>
  <c r="AB263" i="20"/>
  <c r="AA263" i="20"/>
  <c r="Z263" i="20"/>
  <c r="Y263" i="20"/>
  <c r="X263" i="20"/>
  <c r="W263" i="20"/>
  <c r="V263" i="20"/>
  <c r="U263" i="20"/>
  <c r="T263" i="20"/>
  <c r="S263" i="20"/>
  <c r="C263" i="20" s="1"/>
  <c r="AD262" i="20"/>
  <c r="AC262" i="20"/>
  <c r="AB262" i="20"/>
  <c r="AA262" i="20"/>
  <c r="Z262" i="20"/>
  <c r="Y262" i="20"/>
  <c r="X262" i="20"/>
  <c r="W262" i="20"/>
  <c r="V262" i="20"/>
  <c r="U262" i="20"/>
  <c r="T262" i="20"/>
  <c r="S262" i="20"/>
  <c r="C262" i="20" s="1"/>
  <c r="AD261" i="20"/>
  <c r="AC261" i="20"/>
  <c r="AB261" i="20"/>
  <c r="AA261" i="20"/>
  <c r="Z261" i="20"/>
  <c r="Y261" i="20"/>
  <c r="X261" i="20"/>
  <c r="W261" i="20"/>
  <c r="V261" i="20"/>
  <c r="U261" i="20"/>
  <c r="T261" i="20"/>
  <c r="S261" i="20"/>
  <c r="AD260" i="20"/>
  <c r="AC260" i="20"/>
  <c r="AB260" i="20"/>
  <c r="AA260" i="20"/>
  <c r="Z260" i="20"/>
  <c r="Y260" i="20"/>
  <c r="X260" i="20"/>
  <c r="W260" i="20"/>
  <c r="V260" i="20"/>
  <c r="U260" i="20"/>
  <c r="T260" i="20"/>
  <c r="S260" i="20"/>
  <c r="C260" i="20" s="1"/>
  <c r="AD259" i="20"/>
  <c r="AC259" i="20"/>
  <c r="AB259" i="20"/>
  <c r="AA259" i="20"/>
  <c r="Z259" i="20"/>
  <c r="Y259" i="20"/>
  <c r="X259" i="20"/>
  <c r="W259" i="20"/>
  <c r="V259" i="20"/>
  <c r="U259" i="20"/>
  <c r="T259" i="20"/>
  <c r="S259" i="20"/>
  <c r="C259" i="20" s="1"/>
  <c r="AD258" i="20"/>
  <c r="AC258" i="20"/>
  <c r="AB258" i="20"/>
  <c r="AA258" i="20"/>
  <c r="Z258" i="20"/>
  <c r="Y258" i="20"/>
  <c r="X258" i="20"/>
  <c r="W258" i="20"/>
  <c r="V258" i="20"/>
  <c r="U258" i="20"/>
  <c r="T258" i="20"/>
  <c r="S258" i="20"/>
  <c r="AD257" i="20"/>
  <c r="AC257" i="20"/>
  <c r="AB257" i="20"/>
  <c r="AA257" i="20"/>
  <c r="Z257" i="20"/>
  <c r="Y257" i="20"/>
  <c r="X257" i="20"/>
  <c r="W257" i="20"/>
  <c r="V257" i="20"/>
  <c r="U257" i="20"/>
  <c r="T257" i="20"/>
  <c r="S257" i="20"/>
  <c r="C257" i="20" s="1"/>
  <c r="AD256" i="20"/>
  <c r="AC256" i="20"/>
  <c r="AB256" i="20"/>
  <c r="AA256" i="20"/>
  <c r="Z256" i="20"/>
  <c r="Y256" i="20"/>
  <c r="X256" i="20"/>
  <c r="W256" i="20"/>
  <c r="V256" i="20"/>
  <c r="U256" i="20"/>
  <c r="T256" i="20"/>
  <c r="S256" i="20"/>
  <c r="C256" i="20" s="1"/>
  <c r="AD255" i="20"/>
  <c r="AC255" i="20"/>
  <c r="AB255" i="20"/>
  <c r="AA255" i="20"/>
  <c r="Z255" i="20"/>
  <c r="Y255" i="20"/>
  <c r="X255" i="20"/>
  <c r="W255" i="20"/>
  <c r="V255" i="20"/>
  <c r="U255" i="20"/>
  <c r="T255" i="20"/>
  <c r="S255" i="20"/>
  <c r="C255" i="20" s="1"/>
  <c r="AD254" i="20"/>
  <c r="AC254" i="20"/>
  <c r="AB254" i="20"/>
  <c r="AA254" i="20"/>
  <c r="Z254" i="20"/>
  <c r="Y254" i="20"/>
  <c r="X254" i="20"/>
  <c r="W254" i="20"/>
  <c r="V254" i="20"/>
  <c r="U254" i="20"/>
  <c r="T254" i="20"/>
  <c r="S254" i="20"/>
  <c r="AD253" i="20"/>
  <c r="AC253" i="20"/>
  <c r="AB253" i="20"/>
  <c r="AA253" i="20"/>
  <c r="Z253" i="20"/>
  <c r="Y253" i="20"/>
  <c r="X253" i="20"/>
  <c r="W253" i="20"/>
  <c r="V253" i="20"/>
  <c r="U253" i="20"/>
  <c r="T253" i="20"/>
  <c r="S253" i="20"/>
  <c r="C253" i="20" s="1"/>
  <c r="AD252" i="20"/>
  <c r="AC252" i="20"/>
  <c r="AB252" i="20"/>
  <c r="AA252" i="20"/>
  <c r="Z252" i="20"/>
  <c r="Y252" i="20"/>
  <c r="X252" i="20"/>
  <c r="W252" i="20"/>
  <c r="V252" i="20"/>
  <c r="U252" i="20"/>
  <c r="T252" i="20"/>
  <c r="S252" i="20"/>
  <c r="C252" i="20" s="1"/>
  <c r="AD251" i="20"/>
  <c r="AC251" i="20"/>
  <c r="AB251" i="20"/>
  <c r="AA251" i="20"/>
  <c r="Z251" i="20"/>
  <c r="Y251" i="20"/>
  <c r="X251" i="20"/>
  <c r="W251" i="20"/>
  <c r="V251" i="20"/>
  <c r="U251" i="20"/>
  <c r="T251" i="20"/>
  <c r="S251" i="20"/>
  <c r="C251" i="20" s="1"/>
  <c r="AD250" i="20"/>
  <c r="AC250" i="20"/>
  <c r="AB250" i="20"/>
  <c r="AA250" i="20"/>
  <c r="Z250" i="20"/>
  <c r="Y250" i="20"/>
  <c r="X250" i="20"/>
  <c r="W250" i="20"/>
  <c r="V250" i="20"/>
  <c r="U250" i="20"/>
  <c r="T250" i="20"/>
  <c r="S250" i="20"/>
  <c r="C250" i="20" s="1"/>
  <c r="AD249" i="20"/>
  <c r="AC249" i="20"/>
  <c r="AB249" i="20"/>
  <c r="AA249" i="20"/>
  <c r="Z249" i="20"/>
  <c r="Y249" i="20"/>
  <c r="X249" i="20"/>
  <c r="W249" i="20"/>
  <c r="V249" i="20"/>
  <c r="U249" i="20"/>
  <c r="T249" i="20"/>
  <c r="S249" i="20"/>
  <c r="C249" i="20" s="1"/>
  <c r="AD248" i="20"/>
  <c r="AC248" i="20"/>
  <c r="AB248" i="20"/>
  <c r="AA248" i="20"/>
  <c r="Z248" i="20"/>
  <c r="Y248" i="20"/>
  <c r="X248" i="20"/>
  <c r="W248" i="20"/>
  <c r="V248" i="20"/>
  <c r="U248" i="20"/>
  <c r="T248" i="20"/>
  <c r="S248" i="20"/>
  <c r="C248" i="20" s="1"/>
  <c r="AD247" i="20"/>
  <c r="AC247" i="20"/>
  <c r="AB247" i="20"/>
  <c r="AA247" i="20"/>
  <c r="Z247" i="20"/>
  <c r="Y247" i="20"/>
  <c r="X247" i="20"/>
  <c r="W247" i="20"/>
  <c r="V247" i="20"/>
  <c r="U247" i="20"/>
  <c r="T247" i="20"/>
  <c r="S247" i="20"/>
  <c r="C247" i="20" s="1"/>
  <c r="AD246" i="20"/>
  <c r="AC246" i="20"/>
  <c r="AB246" i="20"/>
  <c r="AA246" i="20"/>
  <c r="Z246" i="20"/>
  <c r="Y246" i="20"/>
  <c r="X246" i="20"/>
  <c r="W246" i="20"/>
  <c r="V246" i="20"/>
  <c r="U246" i="20"/>
  <c r="T246" i="20"/>
  <c r="S246" i="20"/>
  <c r="C246" i="20" s="1"/>
  <c r="AD245" i="20"/>
  <c r="AC245" i="20"/>
  <c r="AB245" i="20"/>
  <c r="AA245" i="20"/>
  <c r="Z245" i="20"/>
  <c r="Y245" i="20"/>
  <c r="X245" i="20"/>
  <c r="W245" i="20"/>
  <c r="V245" i="20"/>
  <c r="U245" i="20"/>
  <c r="T245" i="20"/>
  <c r="S245" i="20"/>
  <c r="C245" i="20" s="1"/>
  <c r="N210" i="20"/>
  <c r="M210" i="20"/>
  <c r="L210" i="20"/>
  <c r="K210" i="20"/>
  <c r="J210" i="20"/>
  <c r="I210" i="20"/>
  <c r="H210" i="20"/>
  <c r="G210" i="20"/>
  <c r="F210" i="20"/>
  <c r="E210" i="20"/>
  <c r="D210" i="20"/>
  <c r="C210" i="20"/>
  <c r="N209" i="20"/>
  <c r="M209" i="20"/>
  <c r="L209" i="20"/>
  <c r="K209" i="20"/>
  <c r="J209" i="20"/>
  <c r="I209" i="20"/>
  <c r="H209" i="20"/>
  <c r="G209" i="20"/>
  <c r="F209" i="20"/>
  <c r="E209" i="20"/>
  <c r="D209" i="20"/>
  <c r="C209" i="20"/>
  <c r="N208" i="20"/>
  <c r="M208" i="20"/>
  <c r="L208" i="20"/>
  <c r="K208" i="20"/>
  <c r="J208" i="20"/>
  <c r="I208" i="20"/>
  <c r="H208" i="20"/>
  <c r="G208" i="20"/>
  <c r="F208" i="20"/>
  <c r="E208" i="20"/>
  <c r="D208" i="20"/>
  <c r="C208" i="20"/>
  <c r="N207" i="20"/>
  <c r="M207" i="20"/>
  <c r="L207" i="20"/>
  <c r="K207" i="20"/>
  <c r="J207" i="20"/>
  <c r="I207" i="20"/>
  <c r="H207" i="20"/>
  <c r="G207" i="20"/>
  <c r="F207" i="20"/>
  <c r="E207" i="20"/>
  <c r="D207" i="20"/>
  <c r="C207" i="20"/>
  <c r="N206" i="20"/>
  <c r="M206" i="20"/>
  <c r="L206" i="20"/>
  <c r="K206" i="20"/>
  <c r="J206" i="20"/>
  <c r="I206" i="20"/>
  <c r="H206" i="20"/>
  <c r="G206" i="20"/>
  <c r="F206" i="20"/>
  <c r="E206" i="20"/>
  <c r="D206" i="20"/>
  <c r="C206" i="20"/>
  <c r="N205" i="20"/>
  <c r="M205" i="20"/>
  <c r="L205" i="20"/>
  <c r="K205" i="20"/>
  <c r="J205" i="20"/>
  <c r="I205" i="20"/>
  <c r="H205" i="20"/>
  <c r="G205" i="20"/>
  <c r="F205" i="20"/>
  <c r="E205" i="20"/>
  <c r="D205" i="20"/>
  <c r="C205" i="20"/>
  <c r="N204" i="20"/>
  <c r="M204" i="20"/>
  <c r="L204" i="20"/>
  <c r="K204" i="20"/>
  <c r="J204" i="20"/>
  <c r="I204" i="20"/>
  <c r="H204" i="20"/>
  <c r="G204" i="20"/>
  <c r="F204" i="20"/>
  <c r="E204" i="20"/>
  <c r="D204" i="20"/>
  <c r="C204" i="20"/>
  <c r="N203" i="20"/>
  <c r="M203" i="20"/>
  <c r="L203" i="20"/>
  <c r="K203" i="20"/>
  <c r="J203" i="20"/>
  <c r="I203" i="20"/>
  <c r="H203" i="20"/>
  <c r="G203" i="20"/>
  <c r="F203" i="20"/>
  <c r="E203" i="20"/>
  <c r="D203" i="20"/>
  <c r="C203" i="20"/>
  <c r="N202" i="20"/>
  <c r="M202" i="20"/>
  <c r="L202" i="20"/>
  <c r="K202" i="20"/>
  <c r="J202" i="20"/>
  <c r="I202" i="20"/>
  <c r="H202" i="20"/>
  <c r="G202" i="20"/>
  <c r="F202" i="20"/>
  <c r="E202" i="20"/>
  <c r="D202" i="20"/>
  <c r="C202" i="20"/>
  <c r="N201" i="20"/>
  <c r="M201" i="20"/>
  <c r="L201" i="20"/>
  <c r="K201" i="20"/>
  <c r="J201" i="20"/>
  <c r="I201" i="20"/>
  <c r="H201" i="20"/>
  <c r="G201" i="20"/>
  <c r="F201" i="20"/>
  <c r="E201" i="20"/>
  <c r="D201" i="20"/>
  <c r="C201" i="20"/>
  <c r="N200" i="20"/>
  <c r="M200" i="20"/>
  <c r="L200" i="20"/>
  <c r="K200" i="20"/>
  <c r="J200" i="20"/>
  <c r="I200" i="20"/>
  <c r="H200" i="20"/>
  <c r="G200" i="20"/>
  <c r="F200" i="20"/>
  <c r="E200" i="20"/>
  <c r="D200" i="20"/>
  <c r="C200" i="20"/>
  <c r="N199" i="20"/>
  <c r="M199" i="20"/>
  <c r="L199" i="20"/>
  <c r="K199" i="20"/>
  <c r="J199" i="20"/>
  <c r="I199" i="20"/>
  <c r="H199" i="20"/>
  <c r="G199" i="20"/>
  <c r="F199" i="20"/>
  <c r="E199" i="20"/>
  <c r="D199" i="20"/>
  <c r="C199" i="20"/>
  <c r="N198" i="20"/>
  <c r="M198" i="20"/>
  <c r="L198" i="20"/>
  <c r="K198" i="20"/>
  <c r="J198" i="20"/>
  <c r="I198" i="20"/>
  <c r="H198" i="20"/>
  <c r="G198" i="20"/>
  <c r="F198" i="20"/>
  <c r="E198" i="20"/>
  <c r="D198" i="20"/>
  <c r="C198" i="20"/>
  <c r="N197" i="20"/>
  <c r="M197" i="20"/>
  <c r="L197" i="20"/>
  <c r="K197" i="20"/>
  <c r="J197" i="20"/>
  <c r="I197" i="20"/>
  <c r="H197" i="20"/>
  <c r="G197" i="20"/>
  <c r="F197" i="20"/>
  <c r="E197" i="20"/>
  <c r="D197" i="20"/>
  <c r="C197" i="20"/>
  <c r="N196" i="20"/>
  <c r="M196" i="20"/>
  <c r="L196" i="20"/>
  <c r="K196" i="20"/>
  <c r="J196" i="20"/>
  <c r="I196" i="20"/>
  <c r="H196" i="20"/>
  <c r="G196" i="20"/>
  <c r="F196" i="20"/>
  <c r="E196" i="20"/>
  <c r="D196" i="20"/>
  <c r="C196" i="20"/>
  <c r="N195" i="20"/>
  <c r="M195" i="20"/>
  <c r="L195" i="20"/>
  <c r="K195" i="20"/>
  <c r="J195" i="20"/>
  <c r="I195" i="20"/>
  <c r="H195" i="20"/>
  <c r="G195" i="20"/>
  <c r="F195" i="20"/>
  <c r="E195" i="20"/>
  <c r="D195" i="20"/>
  <c r="C195" i="20"/>
  <c r="N194" i="20"/>
  <c r="M194" i="20"/>
  <c r="L194" i="20"/>
  <c r="K194" i="20"/>
  <c r="J194" i="20"/>
  <c r="I194" i="20"/>
  <c r="H194" i="20"/>
  <c r="G194" i="20"/>
  <c r="F194" i="20"/>
  <c r="E194" i="20"/>
  <c r="D194" i="20"/>
  <c r="C194" i="20"/>
  <c r="N193" i="20"/>
  <c r="M193" i="20"/>
  <c r="L193" i="20"/>
  <c r="K193" i="20"/>
  <c r="J193" i="20"/>
  <c r="I193" i="20"/>
  <c r="H193" i="20"/>
  <c r="G193" i="20"/>
  <c r="F193" i="20"/>
  <c r="E193" i="20"/>
  <c r="D193" i="20"/>
  <c r="C193" i="20"/>
  <c r="N192" i="20"/>
  <c r="M192" i="20"/>
  <c r="L192" i="20"/>
  <c r="K192" i="20"/>
  <c r="J192" i="20"/>
  <c r="I192" i="20"/>
  <c r="H192" i="20"/>
  <c r="G192" i="20"/>
  <c r="F192" i="20"/>
  <c r="E192" i="20"/>
  <c r="D192" i="20"/>
  <c r="C192" i="20"/>
  <c r="N191" i="20"/>
  <c r="M191" i="20"/>
  <c r="L191" i="20"/>
  <c r="K191" i="20"/>
  <c r="J191" i="20"/>
  <c r="I191" i="20"/>
  <c r="H191" i="20"/>
  <c r="G191" i="20"/>
  <c r="F191" i="20"/>
  <c r="E191" i="20"/>
  <c r="D191" i="20"/>
  <c r="C191" i="20"/>
  <c r="N190" i="20"/>
  <c r="M190" i="20"/>
  <c r="L190" i="20"/>
  <c r="K190" i="20"/>
  <c r="J190" i="20"/>
  <c r="I190" i="20"/>
  <c r="H190" i="20"/>
  <c r="G190" i="20"/>
  <c r="F190" i="20"/>
  <c r="E190" i="20"/>
  <c r="D190" i="20"/>
  <c r="C190" i="20"/>
  <c r="N189" i="20"/>
  <c r="M189" i="20"/>
  <c r="L189" i="20"/>
  <c r="K189" i="20"/>
  <c r="J189" i="20"/>
  <c r="I189" i="20"/>
  <c r="H189" i="20"/>
  <c r="G189" i="20"/>
  <c r="F189" i="20"/>
  <c r="E189" i="20"/>
  <c r="D189" i="20"/>
  <c r="C189" i="20"/>
  <c r="N188" i="20"/>
  <c r="M188" i="20"/>
  <c r="L188" i="20"/>
  <c r="K188" i="20"/>
  <c r="J188" i="20"/>
  <c r="I188" i="20"/>
  <c r="H188" i="20"/>
  <c r="G188" i="20"/>
  <c r="F188" i="20"/>
  <c r="E188" i="20"/>
  <c r="D188" i="20"/>
  <c r="C188" i="20"/>
  <c r="N187" i="20"/>
  <c r="M187" i="20"/>
  <c r="L187" i="20"/>
  <c r="K187" i="20"/>
  <c r="J187" i="20"/>
  <c r="I187" i="20"/>
  <c r="H187" i="20"/>
  <c r="G187" i="20"/>
  <c r="F187" i="20"/>
  <c r="E187" i="20"/>
  <c r="D187" i="20"/>
  <c r="C187" i="20"/>
  <c r="N186" i="20"/>
  <c r="M186" i="20"/>
  <c r="L186" i="20"/>
  <c r="K186" i="20"/>
  <c r="J186" i="20"/>
  <c r="I186" i="20"/>
  <c r="H186" i="20"/>
  <c r="G186" i="20"/>
  <c r="F186" i="20"/>
  <c r="E186" i="20"/>
  <c r="D186" i="20"/>
  <c r="C186" i="20"/>
  <c r="N185" i="20"/>
  <c r="M185" i="20"/>
  <c r="L185" i="20"/>
  <c r="K185" i="20"/>
  <c r="J185" i="20"/>
  <c r="I185" i="20"/>
  <c r="H185" i="20"/>
  <c r="G185" i="20"/>
  <c r="F185" i="20"/>
  <c r="E185" i="20"/>
  <c r="D185" i="20"/>
  <c r="C185" i="20"/>
  <c r="N184" i="20"/>
  <c r="M184" i="20"/>
  <c r="L184" i="20"/>
  <c r="K184" i="20"/>
  <c r="J184" i="20"/>
  <c r="I184" i="20"/>
  <c r="H184" i="20"/>
  <c r="G184" i="20"/>
  <c r="F184" i="20"/>
  <c r="E184" i="20"/>
  <c r="D184" i="20"/>
  <c r="C184" i="20"/>
  <c r="N183" i="20"/>
  <c r="N211" i="20" s="1"/>
  <c r="M183" i="20"/>
  <c r="L183" i="20"/>
  <c r="K183" i="20"/>
  <c r="K211" i="20" s="1"/>
  <c r="J183" i="20"/>
  <c r="J211" i="20" s="1"/>
  <c r="I183" i="20"/>
  <c r="H183" i="20"/>
  <c r="G183" i="20"/>
  <c r="G211" i="20" s="1"/>
  <c r="F183" i="20"/>
  <c r="F211" i="20" s="1"/>
  <c r="E183" i="20"/>
  <c r="D183" i="20"/>
  <c r="C183" i="20"/>
  <c r="C211" i="20" s="1"/>
  <c r="BJ179" i="20"/>
  <c r="BI179" i="20"/>
  <c r="BH179" i="20"/>
  <c r="BG179" i="20"/>
  <c r="BF179" i="20"/>
  <c r="BE179" i="20"/>
  <c r="BD179" i="20"/>
  <c r="BC179" i="20"/>
  <c r="BB179" i="20"/>
  <c r="BA179" i="20"/>
  <c r="AZ179" i="20"/>
  <c r="AY179" i="20"/>
  <c r="AT179" i="20"/>
  <c r="AS179" i="20"/>
  <c r="AR179" i="20"/>
  <c r="AQ179" i="20"/>
  <c r="AP179" i="20"/>
  <c r="AO179" i="20"/>
  <c r="AN179" i="20"/>
  <c r="AM179" i="20"/>
  <c r="AL179" i="20"/>
  <c r="AK179" i="20"/>
  <c r="AJ179" i="20"/>
  <c r="AI179" i="20"/>
  <c r="AD179" i="20"/>
  <c r="AC179" i="20"/>
  <c r="AB179" i="20"/>
  <c r="AA179" i="20"/>
  <c r="Z179" i="20"/>
  <c r="Y179" i="20"/>
  <c r="X179" i="20"/>
  <c r="W179" i="20"/>
  <c r="V179" i="20"/>
  <c r="U179" i="20"/>
  <c r="T179" i="20"/>
  <c r="S179" i="20"/>
  <c r="N179" i="20"/>
  <c r="N241" i="20" s="1"/>
  <c r="M179" i="20"/>
  <c r="M241" i="20" s="1"/>
  <c r="L179" i="20"/>
  <c r="K179" i="20"/>
  <c r="K241" i="20" s="1"/>
  <c r="J179" i="20"/>
  <c r="J241" i="20" s="1"/>
  <c r="I179" i="20"/>
  <c r="I241" i="20" s="1"/>
  <c r="H179" i="20"/>
  <c r="H241" i="20" s="1"/>
  <c r="G179" i="20"/>
  <c r="G241" i="20" s="1"/>
  <c r="F179" i="20"/>
  <c r="F241" i="20" s="1"/>
  <c r="E179" i="20"/>
  <c r="E241" i="20" s="1"/>
  <c r="D179" i="20"/>
  <c r="D241" i="20" s="1"/>
  <c r="C179" i="20"/>
  <c r="C241" i="20" s="1"/>
  <c r="BJ178" i="20"/>
  <c r="BI178" i="20"/>
  <c r="BH178" i="20"/>
  <c r="BG178" i="20"/>
  <c r="BF178" i="20"/>
  <c r="BE178" i="20"/>
  <c r="BD178" i="20"/>
  <c r="BC178" i="20"/>
  <c r="BB178" i="20"/>
  <c r="BA178" i="20"/>
  <c r="AZ178" i="20"/>
  <c r="AY178" i="20"/>
  <c r="AT178" i="20"/>
  <c r="AS178" i="20"/>
  <c r="AR178" i="20"/>
  <c r="AQ178" i="20"/>
  <c r="AP178" i="20"/>
  <c r="AO178" i="20"/>
  <c r="AN178" i="20"/>
  <c r="AM178" i="20"/>
  <c r="AL178" i="20"/>
  <c r="AK178" i="20"/>
  <c r="AJ178" i="20"/>
  <c r="AI178" i="20"/>
  <c r="AD178" i="20"/>
  <c r="AC178" i="20"/>
  <c r="AB178" i="20"/>
  <c r="AA178" i="20"/>
  <c r="Z178" i="20"/>
  <c r="Y178" i="20"/>
  <c r="X178" i="20"/>
  <c r="W178" i="20"/>
  <c r="V178" i="20"/>
  <c r="U178" i="20"/>
  <c r="T178" i="20"/>
  <c r="S178" i="20"/>
  <c r="N178" i="20"/>
  <c r="N240" i="20" s="1"/>
  <c r="M178" i="20"/>
  <c r="M240" i="20" s="1"/>
  <c r="L178" i="20"/>
  <c r="L240" i="20" s="1"/>
  <c r="K178" i="20"/>
  <c r="K240" i="20" s="1"/>
  <c r="J178" i="20"/>
  <c r="J240" i="20" s="1"/>
  <c r="I178" i="20"/>
  <c r="I240" i="20" s="1"/>
  <c r="H178" i="20"/>
  <c r="H240" i="20" s="1"/>
  <c r="G178" i="20"/>
  <c r="G240" i="20" s="1"/>
  <c r="F178" i="20"/>
  <c r="F240" i="20" s="1"/>
  <c r="E178" i="20"/>
  <c r="E240" i="20" s="1"/>
  <c r="D178" i="20"/>
  <c r="D240" i="20" s="1"/>
  <c r="C178" i="20"/>
  <c r="C240" i="20" s="1"/>
  <c r="BJ177" i="20"/>
  <c r="BI177" i="20"/>
  <c r="BH177" i="20"/>
  <c r="BG177" i="20"/>
  <c r="BF177" i="20"/>
  <c r="BE177" i="20"/>
  <c r="BD177" i="20"/>
  <c r="BC177" i="20"/>
  <c r="BB177" i="20"/>
  <c r="BA177" i="20"/>
  <c r="AZ177" i="20"/>
  <c r="AY177" i="20"/>
  <c r="AT177" i="20"/>
  <c r="AS177" i="20"/>
  <c r="AR177" i="20"/>
  <c r="AQ177" i="20"/>
  <c r="AP177" i="20"/>
  <c r="AO177" i="20"/>
  <c r="AN177" i="20"/>
  <c r="AM177" i="20"/>
  <c r="AL177" i="20"/>
  <c r="AK177" i="20"/>
  <c r="AJ177" i="20"/>
  <c r="AI177" i="20"/>
  <c r="AD177" i="20"/>
  <c r="AC177" i="20"/>
  <c r="AB177" i="20"/>
  <c r="AA177" i="20"/>
  <c r="Z177" i="20"/>
  <c r="Y177" i="20"/>
  <c r="X177" i="20"/>
  <c r="W177" i="20"/>
  <c r="V177" i="20"/>
  <c r="U177" i="20"/>
  <c r="T177" i="20"/>
  <c r="S177" i="20"/>
  <c r="N177" i="20"/>
  <c r="N239" i="20" s="1"/>
  <c r="M177" i="20"/>
  <c r="M239" i="20" s="1"/>
  <c r="L177" i="20"/>
  <c r="L239" i="20" s="1"/>
  <c r="K177" i="20"/>
  <c r="K239" i="20" s="1"/>
  <c r="J177" i="20"/>
  <c r="J239" i="20" s="1"/>
  <c r="I177" i="20"/>
  <c r="I239" i="20" s="1"/>
  <c r="H177" i="20"/>
  <c r="H239" i="20" s="1"/>
  <c r="G177" i="20"/>
  <c r="G239" i="20" s="1"/>
  <c r="F177" i="20"/>
  <c r="F239" i="20" s="1"/>
  <c r="E177" i="20"/>
  <c r="E239" i="20" s="1"/>
  <c r="D177" i="20"/>
  <c r="D239" i="20" s="1"/>
  <c r="C177" i="20"/>
  <c r="C239" i="20" s="1"/>
  <c r="BJ176" i="20"/>
  <c r="BI176" i="20"/>
  <c r="BH176" i="20"/>
  <c r="BG176" i="20"/>
  <c r="BF176" i="20"/>
  <c r="BE176" i="20"/>
  <c r="BD176" i="20"/>
  <c r="BC176" i="20"/>
  <c r="BB176" i="20"/>
  <c r="BA176" i="20"/>
  <c r="AZ176" i="20"/>
  <c r="AY176" i="20"/>
  <c r="AT176" i="20"/>
  <c r="AS176" i="20"/>
  <c r="AR176" i="20"/>
  <c r="AQ176" i="20"/>
  <c r="AP176" i="20"/>
  <c r="AO176" i="20"/>
  <c r="AN176" i="20"/>
  <c r="AM176" i="20"/>
  <c r="AL176" i="20"/>
  <c r="AK176" i="20"/>
  <c r="AJ176" i="20"/>
  <c r="AI176" i="20"/>
  <c r="AD176" i="20"/>
  <c r="AC176" i="20"/>
  <c r="AB176" i="20"/>
  <c r="AA176" i="20"/>
  <c r="Z176" i="20"/>
  <c r="Y176" i="20"/>
  <c r="X176" i="20"/>
  <c r="W176" i="20"/>
  <c r="V176" i="20"/>
  <c r="U176" i="20"/>
  <c r="T176" i="20"/>
  <c r="S176" i="20"/>
  <c r="N176" i="20"/>
  <c r="N238" i="20" s="1"/>
  <c r="M176" i="20"/>
  <c r="M238" i="20" s="1"/>
  <c r="L176" i="20"/>
  <c r="L238" i="20" s="1"/>
  <c r="K176" i="20"/>
  <c r="K238" i="20" s="1"/>
  <c r="J176" i="20"/>
  <c r="J238" i="20" s="1"/>
  <c r="I176" i="20"/>
  <c r="H176" i="20"/>
  <c r="H238" i="20" s="1"/>
  <c r="G176" i="20"/>
  <c r="G238" i="20" s="1"/>
  <c r="F176" i="20"/>
  <c r="F238" i="20" s="1"/>
  <c r="E176" i="20"/>
  <c r="E238" i="20" s="1"/>
  <c r="D176" i="20"/>
  <c r="D238" i="20" s="1"/>
  <c r="C176" i="20"/>
  <c r="C238" i="20" s="1"/>
  <c r="BJ175" i="20"/>
  <c r="BI175" i="20"/>
  <c r="BH175" i="20"/>
  <c r="BG175" i="20"/>
  <c r="BF175" i="20"/>
  <c r="BE175" i="20"/>
  <c r="BD175" i="20"/>
  <c r="BC175" i="20"/>
  <c r="BB175" i="20"/>
  <c r="BA175" i="20"/>
  <c r="AZ175" i="20"/>
  <c r="AY175" i="20"/>
  <c r="AT175" i="20"/>
  <c r="AS175" i="20"/>
  <c r="AR175" i="20"/>
  <c r="AQ175" i="20"/>
  <c r="AP175" i="20"/>
  <c r="AO175" i="20"/>
  <c r="AN175" i="20"/>
  <c r="AM175" i="20"/>
  <c r="AL175" i="20"/>
  <c r="AK175" i="20"/>
  <c r="AJ175" i="20"/>
  <c r="AI175" i="20"/>
  <c r="AD175" i="20"/>
  <c r="AC175" i="20"/>
  <c r="AB175" i="20"/>
  <c r="AA175" i="20"/>
  <c r="Z175" i="20"/>
  <c r="Y175" i="20"/>
  <c r="X175" i="20"/>
  <c r="W175" i="20"/>
  <c r="V175" i="20"/>
  <c r="U175" i="20"/>
  <c r="T175" i="20"/>
  <c r="S175" i="20"/>
  <c r="N175" i="20"/>
  <c r="N237" i="20" s="1"/>
  <c r="M175" i="20"/>
  <c r="M237" i="20" s="1"/>
  <c r="L175" i="20"/>
  <c r="L237" i="20" s="1"/>
  <c r="K175" i="20"/>
  <c r="K237" i="20" s="1"/>
  <c r="J175" i="20"/>
  <c r="J237" i="20" s="1"/>
  <c r="I175" i="20"/>
  <c r="I237" i="20" s="1"/>
  <c r="H175" i="20"/>
  <c r="H237" i="20" s="1"/>
  <c r="G175" i="20"/>
  <c r="G237" i="20" s="1"/>
  <c r="F175" i="20"/>
  <c r="F237" i="20" s="1"/>
  <c r="E175" i="20"/>
  <c r="E237" i="20" s="1"/>
  <c r="D175" i="20"/>
  <c r="D237" i="20" s="1"/>
  <c r="C175" i="20"/>
  <c r="C237" i="20" s="1"/>
  <c r="BJ174" i="20"/>
  <c r="BI174" i="20"/>
  <c r="BH174" i="20"/>
  <c r="BG174" i="20"/>
  <c r="BF174" i="20"/>
  <c r="BE174" i="20"/>
  <c r="BD174" i="20"/>
  <c r="BC174" i="20"/>
  <c r="BB174" i="20"/>
  <c r="BA174" i="20"/>
  <c r="AZ174" i="20"/>
  <c r="AY174" i="20"/>
  <c r="AT174" i="20"/>
  <c r="AS174" i="20"/>
  <c r="AR174" i="20"/>
  <c r="AQ174" i="20"/>
  <c r="AP174" i="20"/>
  <c r="AO174" i="20"/>
  <c r="AN174" i="20"/>
  <c r="AM174" i="20"/>
  <c r="AL174" i="20"/>
  <c r="AK174" i="20"/>
  <c r="AJ174" i="20"/>
  <c r="AI174" i="20"/>
  <c r="AD174" i="20"/>
  <c r="AC174" i="20"/>
  <c r="AB174" i="20"/>
  <c r="AA174" i="20"/>
  <c r="Z174" i="20"/>
  <c r="Y174" i="20"/>
  <c r="X174" i="20"/>
  <c r="W174" i="20"/>
  <c r="V174" i="20"/>
  <c r="U174" i="20"/>
  <c r="T174" i="20"/>
  <c r="S174" i="20"/>
  <c r="N174" i="20"/>
  <c r="N236" i="20" s="1"/>
  <c r="M174" i="20"/>
  <c r="L174" i="20"/>
  <c r="L236" i="20" s="1"/>
  <c r="K174" i="20"/>
  <c r="K236" i="20" s="1"/>
  <c r="J174" i="20"/>
  <c r="J236" i="20" s="1"/>
  <c r="I174" i="20"/>
  <c r="I236" i="20" s="1"/>
  <c r="H174" i="20"/>
  <c r="H236" i="20" s="1"/>
  <c r="G174" i="20"/>
  <c r="G236" i="20" s="1"/>
  <c r="F174" i="20"/>
  <c r="F236" i="20" s="1"/>
  <c r="E174" i="20"/>
  <c r="E236" i="20" s="1"/>
  <c r="D174" i="20"/>
  <c r="D236" i="20" s="1"/>
  <c r="C174" i="20"/>
  <c r="C236" i="20" s="1"/>
  <c r="BJ173" i="20"/>
  <c r="BI173" i="20"/>
  <c r="BH173" i="20"/>
  <c r="BG173" i="20"/>
  <c r="BF173" i="20"/>
  <c r="BE173" i="20"/>
  <c r="BD173" i="20"/>
  <c r="BC173" i="20"/>
  <c r="BB173" i="20"/>
  <c r="BA173" i="20"/>
  <c r="AZ173" i="20"/>
  <c r="AY173" i="20"/>
  <c r="AT173" i="20"/>
  <c r="AS173" i="20"/>
  <c r="AR173" i="20"/>
  <c r="AQ173" i="20"/>
  <c r="AP173" i="20"/>
  <c r="AO173" i="20"/>
  <c r="AN173" i="20"/>
  <c r="AM173" i="20"/>
  <c r="AL173" i="20"/>
  <c r="AK173" i="20"/>
  <c r="AJ173" i="20"/>
  <c r="AI173" i="20"/>
  <c r="AD173" i="20"/>
  <c r="AC173" i="20"/>
  <c r="AB173" i="20"/>
  <c r="AA173" i="20"/>
  <c r="Z173" i="20"/>
  <c r="Y173" i="20"/>
  <c r="X173" i="20"/>
  <c r="W173" i="20"/>
  <c r="V173" i="20"/>
  <c r="U173" i="20"/>
  <c r="T173" i="20"/>
  <c r="S173" i="20"/>
  <c r="N173" i="20"/>
  <c r="N235" i="20" s="1"/>
  <c r="M173" i="20"/>
  <c r="M235" i="20" s="1"/>
  <c r="L173" i="20"/>
  <c r="L235" i="20" s="1"/>
  <c r="K173" i="20"/>
  <c r="K235" i="20" s="1"/>
  <c r="J173" i="20"/>
  <c r="J235" i="20" s="1"/>
  <c r="I173" i="20"/>
  <c r="I235" i="20" s="1"/>
  <c r="H173" i="20"/>
  <c r="H235" i="20" s="1"/>
  <c r="G173" i="20"/>
  <c r="G235" i="20" s="1"/>
  <c r="F173" i="20"/>
  <c r="F235" i="20" s="1"/>
  <c r="E173" i="20"/>
  <c r="E235" i="20" s="1"/>
  <c r="D173" i="20"/>
  <c r="D235" i="20" s="1"/>
  <c r="C173" i="20"/>
  <c r="C235" i="20" s="1"/>
  <c r="BJ172" i="20"/>
  <c r="BI172" i="20"/>
  <c r="BH172" i="20"/>
  <c r="BG172" i="20"/>
  <c r="BF172" i="20"/>
  <c r="BE172" i="20"/>
  <c r="BD172" i="20"/>
  <c r="BC172" i="20"/>
  <c r="BB172" i="20"/>
  <c r="BA172" i="20"/>
  <c r="AZ172" i="20"/>
  <c r="AY172" i="20"/>
  <c r="AT172" i="20"/>
  <c r="AS172" i="20"/>
  <c r="AR172" i="20"/>
  <c r="AQ172" i="20"/>
  <c r="AP172" i="20"/>
  <c r="AO172" i="20"/>
  <c r="AN172" i="20"/>
  <c r="AM172" i="20"/>
  <c r="AL172" i="20"/>
  <c r="AK172" i="20"/>
  <c r="AJ172" i="20"/>
  <c r="AI172" i="20"/>
  <c r="AD172" i="20"/>
  <c r="AC172" i="20"/>
  <c r="AB172" i="20"/>
  <c r="AA172" i="20"/>
  <c r="Z172" i="20"/>
  <c r="Y172" i="20"/>
  <c r="X172" i="20"/>
  <c r="W172" i="20"/>
  <c r="V172" i="20"/>
  <c r="U172" i="20"/>
  <c r="T172" i="20"/>
  <c r="S172" i="20"/>
  <c r="N172" i="20"/>
  <c r="N234" i="20" s="1"/>
  <c r="M172" i="20"/>
  <c r="M234" i="20" s="1"/>
  <c r="L172" i="20"/>
  <c r="L234" i="20" s="1"/>
  <c r="K172" i="20"/>
  <c r="K234" i="20" s="1"/>
  <c r="J172" i="20"/>
  <c r="J234" i="20" s="1"/>
  <c r="I172" i="20"/>
  <c r="I234" i="20" s="1"/>
  <c r="H172" i="20"/>
  <c r="H234" i="20" s="1"/>
  <c r="G172" i="20"/>
  <c r="G234" i="20" s="1"/>
  <c r="F172" i="20"/>
  <c r="F234" i="20" s="1"/>
  <c r="E172" i="20"/>
  <c r="E234" i="20" s="1"/>
  <c r="D172" i="20"/>
  <c r="D234" i="20" s="1"/>
  <c r="C172" i="20"/>
  <c r="C234" i="20" s="1"/>
  <c r="BJ171" i="20"/>
  <c r="BI171" i="20"/>
  <c r="BH171" i="20"/>
  <c r="BG171" i="20"/>
  <c r="BF171" i="20"/>
  <c r="BE171" i="20"/>
  <c r="BD171" i="20"/>
  <c r="BC171" i="20"/>
  <c r="BB171" i="20"/>
  <c r="BA171" i="20"/>
  <c r="AZ171" i="20"/>
  <c r="AY171" i="20"/>
  <c r="AT171" i="20"/>
  <c r="AS171" i="20"/>
  <c r="AR171" i="20"/>
  <c r="AQ171" i="20"/>
  <c r="AP171" i="20"/>
  <c r="AO171" i="20"/>
  <c r="AN171" i="20"/>
  <c r="AM171" i="20"/>
  <c r="AL171" i="20"/>
  <c r="AK171" i="20"/>
  <c r="AJ171" i="20"/>
  <c r="AI171" i="20"/>
  <c r="AD171" i="20"/>
  <c r="AC171" i="20"/>
  <c r="AB171" i="20"/>
  <c r="AA171" i="20"/>
  <c r="Z171" i="20"/>
  <c r="Y171" i="20"/>
  <c r="X171" i="20"/>
  <c r="W171" i="20"/>
  <c r="V171" i="20"/>
  <c r="U171" i="20"/>
  <c r="T171" i="20"/>
  <c r="S171" i="20"/>
  <c r="N171" i="20"/>
  <c r="N233" i="20" s="1"/>
  <c r="M171" i="20"/>
  <c r="M233" i="20" s="1"/>
  <c r="L171" i="20"/>
  <c r="L233" i="20" s="1"/>
  <c r="K171" i="20"/>
  <c r="K233" i="20" s="1"/>
  <c r="J171" i="20"/>
  <c r="J233" i="20" s="1"/>
  <c r="I171" i="20"/>
  <c r="I233" i="20" s="1"/>
  <c r="H171" i="20"/>
  <c r="H233" i="20" s="1"/>
  <c r="G171" i="20"/>
  <c r="G233" i="20" s="1"/>
  <c r="F171" i="20"/>
  <c r="F233" i="20" s="1"/>
  <c r="E171" i="20"/>
  <c r="E233" i="20" s="1"/>
  <c r="D171" i="20"/>
  <c r="D233" i="20" s="1"/>
  <c r="C171" i="20"/>
  <c r="C233" i="20" s="1"/>
  <c r="BJ170" i="20"/>
  <c r="BI170" i="20"/>
  <c r="BH170" i="20"/>
  <c r="BG170" i="20"/>
  <c r="BF170" i="20"/>
  <c r="BE170" i="20"/>
  <c r="BD170" i="20"/>
  <c r="BC170" i="20"/>
  <c r="BB170" i="20"/>
  <c r="BA170" i="20"/>
  <c r="AZ170" i="20"/>
  <c r="AY170" i="20"/>
  <c r="AT170" i="20"/>
  <c r="AS170" i="20"/>
  <c r="AR170" i="20"/>
  <c r="AQ170" i="20"/>
  <c r="AP170" i="20"/>
  <c r="AO170" i="20"/>
  <c r="AN170" i="20"/>
  <c r="AM170" i="20"/>
  <c r="AL170" i="20"/>
  <c r="AK170" i="20"/>
  <c r="AJ170" i="20"/>
  <c r="AI170" i="20"/>
  <c r="AD170" i="20"/>
  <c r="AC170" i="20"/>
  <c r="AB170" i="20"/>
  <c r="AA170" i="20"/>
  <c r="Z170" i="20"/>
  <c r="Y170" i="20"/>
  <c r="X170" i="20"/>
  <c r="W170" i="20"/>
  <c r="V170" i="20"/>
  <c r="U170" i="20"/>
  <c r="T170" i="20"/>
  <c r="S170" i="20"/>
  <c r="N170" i="20"/>
  <c r="N232" i="20" s="1"/>
  <c r="M170" i="20"/>
  <c r="M232" i="20" s="1"/>
  <c r="L170" i="20"/>
  <c r="L232" i="20" s="1"/>
  <c r="K170" i="20"/>
  <c r="K232" i="20" s="1"/>
  <c r="J170" i="20"/>
  <c r="J232" i="20" s="1"/>
  <c r="I170" i="20"/>
  <c r="I232" i="20" s="1"/>
  <c r="H170" i="20"/>
  <c r="H232" i="20" s="1"/>
  <c r="G170" i="20"/>
  <c r="G232" i="20" s="1"/>
  <c r="F170" i="20"/>
  <c r="F232" i="20" s="1"/>
  <c r="E170" i="20"/>
  <c r="D170" i="20"/>
  <c r="D232" i="20" s="1"/>
  <c r="C170" i="20"/>
  <c r="C232" i="20" s="1"/>
  <c r="BJ169" i="20"/>
  <c r="BI169" i="20"/>
  <c r="BH169" i="20"/>
  <c r="BG169" i="20"/>
  <c r="BF169" i="20"/>
  <c r="BE169" i="20"/>
  <c r="BD169" i="20"/>
  <c r="BC169" i="20"/>
  <c r="BB169" i="20"/>
  <c r="BA169" i="20"/>
  <c r="AZ169" i="20"/>
  <c r="AY169" i="20"/>
  <c r="AT169" i="20"/>
  <c r="AS169" i="20"/>
  <c r="AR169" i="20"/>
  <c r="AQ169" i="20"/>
  <c r="AP169" i="20"/>
  <c r="AO169" i="20"/>
  <c r="AN169" i="20"/>
  <c r="AM169" i="20"/>
  <c r="AL169" i="20"/>
  <c r="AK169" i="20"/>
  <c r="AJ169" i="20"/>
  <c r="AI169" i="20"/>
  <c r="AD169" i="20"/>
  <c r="AC169" i="20"/>
  <c r="AB169" i="20"/>
  <c r="AA169" i="20"/>
  <c r="Z169" i="20"/>
  <c r="Y169" i="20"/>
  <c r="X169" i="20"/>
  <c r="W169" i="20"/>
  <c r="V169" i="20"/>
  <c r="U169" i="20"/>
  <c r="T169" i="20"/>
  <c r="S169" i="20"/>
  <c r="N169" i="20"/>
  <c r="N231" i="20" s="1"/>
  <c r="M169" i="20"/>
  <c r="M231" i="20" s="1"/>
  <c r="L169" i="20"/>
  <c r="L231" i="20" s="1"/>
  <c r="K169" i="20"/>
  <c r="K231" i="20" s="1"/>
  <c r="J169" i="20"/>
  <c r="J231" i="20" s="1"/>
  <c r="I169" i="20"/>
  <c r="I231" i="20" s="1"/>
  <c r="H169" i="20"/>
  <c r="H231" i="20" s="1"/>
  <c r="G169" i="20"/>
  <c r="G231" i="20" s="1"/>
  <c r="F169" i="20"/>
  <c r="F231" i="20" s="1"/>
  <c r="E169" i="20"/>
  <c r="E231" i="20" s="1"/>
  <c r="D169" i="20"/>
  <c r="D231" i="20" s="1"/>
  <c r="C169" i="20"/>
  <c r="C231" i="20" s="1"/>
  <c r="BJ168" i="20"/>
  <c r="BI168" i="20"/>
  <c r="BH168" i="20"/>
  <c r="BG168" i="20"/>
  <c r="BF168" i="20"/>
  <c r="BE168" i="20"/>
  <c r="BD168" i="20"/>
  <c r="BC168" i="20"/>
  <c r="BB168" i="20"/>
  <c r="BA168" i="20"/>
  <c r="AZ168" i="20"/>
  <c r="AY168" i="20"/>
  <c r="AT168" i="20"/>
  <c r="AS168" i="20"/>
  <c r="AR168" i="20"/>
  <c r="AQ168" i="20"/>
  <c r="AP168" i="20"/>
  <c r="AO168" i="20"/>
  <c r="AN168" i="20"/>
  <c r="AM168" i="20"/>
  <c r="AL168" i="20"/>
  <c r="AK168" i="20"/>
  <c r="AJ168" i="20"/>
  <c r="AI168" i="20"/>
  <c r="AD168" i="20"/>
  <c r="AC168" i="20"/>
  <c r="AB168" i="20"/>
  <c r="AA168" i="20"/>
  <c r="Z168" i="20"/>
  <c r="Y168" i="20"/>
  <c r="X168" i="20"/>
  <c r="W168" i="20"/>
  <c r="V168" i="20"/>
  <c r="U168" i="20"/>
  <c r="T168" i="20"/>
  <c r="S168" i="20"/>
  <c r="N168" i="20"/>
  <c r="N230" i="20" s="1"/>
  <c r="M168" i="20"/>
  <c r="M230" i="20" s="1"/>
  <c r="L168" i="20"/>
  <c r="L230" i="20" s="1"/>
  <c r="K168" i="20"/>
  <c r="K230" i="20" s="1"/>
  <c r="J168" i="20"/>
  <c r="J230" i="20" s="1"/>
  <c r="I168" i="20"/>
  <c r="I230" i="20" s="1"/>
  <c r="H168" i="20"/>
  <c r="H230" i="20" s="1"/>
  <c r="G168" i="20"/>
  <c r="G230" i="20" s="1"/>
  <c r="F168" i="20"/>
  <c r="F230" i="20" s="1"/>
  <c r="E168" i="20"/>
  <c r="E230" i="20" s="1"/>
  <c r="D168" i="20"/>
  <c r="D230" i="20" s="1"/>
  <c r="C168" i="20"/>
  <c r="C230" i="20" s="1"/>
  <c r="BJ167" i="20"/>
  <c r="BI167" i="20"/>
  <c r="BH167" i="20"/>
  <c r="BG167" i="20"/>
  <c r="BF167" i="20"/>
  <c r="BE167" i="20"/>
  <c r="BD167" i="20"/>
  <c r="BC167" i="20"/>
  <c r="BB167" i="20"/>
  <c r="BA167" i="20"/>
  <c r="AZ167" i="20"/>
  <c r="AY167" i="20"/>
  <c r="AT167" i="20"/>
  <c r="AS167" i="20"/>
  <c r="AR167" i="20"/>
  <c r="AQ167" i="20"/>
  <c r="AP167" i="20"/>
  <c r="AO167" i="20"/>
  <c r="AN167" i="20"/>
  <c r="AM167" i="20"/>
  <c r="AL167" i="20"/>
  <c r="AK167" i="20"/>
  <c r="AJ167" i="20"/>
  <c r="AI167" i="20"/>
  <c r="AD167" i="20"/>
  <c r="AC167" i="20"/>
  <c r="AB167" i="20"/>
  <c r="AA167" i="20"/>
  <c r="Z167" i="20"/>
  <c r="Y167" i="20"/>
  <c r="X167" i="20"/>
  <c r="W167" i="20"/>
  <c r="V167" i="20"/>
  <c r="U167" i="20"/>
  <c r="T167" i="20"/>
  <c r="S167" i="20"/>
  <c r="N167" i="20"/>
  <c r="N229" i="20" s="1"/>
  <c r="M167" i="20"/>
  <c r="M229" i="20" s="1"/>
  <c r="L167" i="20"/>
  <c r="L229" i="20" s="1"/>
  <c r="K167" i="20"/>
  <c r="K229" i="20" s="1"/>
  <c r="J167" i="20"/>
  <c r="J229" i="20" s="1"/>
  <c r="I167" i="20"/>
  <c r="I229" i="20" s="1"/>
  <c r="H167" i="20"/>
  <c r="H229" i="20" s="1"/>
  <c r="G167" i="20"/>
  <c r="G229" i="20" s="1"/>
  <c r="F167" i="20"/>
  <c r="F229" i="20" s="1"/>
  <c r="E167" i="20"/>
  <c r="E229" i="20" s="1"/>
  <c r="D167" i="20"/>
  <c r="D229" i="20" s="1"/>
  <c r="C167" i="20"/>
  <c r="C229" i="20" s="1"/>
  <c r="BJ166" i="20"/>
  <c r="BI166" i="20"/>
  <c r="BH166" i="20"/>
  <c r="BG166" i="20"/>
  <c r="BF166" i="20"/>
  <c r="BE166" i="20"/>
  <c r="BD166" i="20"/>
  <c r="BC166" i="20"/>
  <c r="BB166" i="20"/>
  <c r="BA166" i="20"/>
  <c r="AZ166" i="20"/>
  <c r="AY166" i="20"/>
  <c r="AT166" i="20"/>
  <c r="AS166" i="20"/>
  <c r="AR166" i="20"/>
  <c r="AQ166" i="20"/>
  <c r="AP166" i="20"/>
  <c r="AO166" i="20"/>
  <c r="AN166" i="20"/>
  <c r="AM166" i="20"/>
  <c r="AL166" i="20"/>
  <c r="AK166" i="20"/>
  <c r="AJ166" i="20"/>
  <c r="AI166" i="20"/>
  <c r="AD166" i="20"/>
  <c r="AC166" i="20"/>
  <c r="AB166" i="20"/>
  <c r="AA166" i="20"/>
  <c r="Z166" i="20"/>
  <c r="Y166" i="20"/>
  <c r="X166" i="20"/>
  <c r="W166" i="20"/>
  <c r="V166" i="20"/>
  <c r="U166" i="20"/>
  <c r="T166" i="20"/>
  <c r="S166" i="20"/>
  <c r="N166" i="20"/>
  <c r="N228" i="20" s="1"/>
  <c r="M166" i="20"/>
  <c r="M228" i="20" s="1"/>
  <c r="L166" i="20"/>
  <c r="L228" i="20" s="1"/>
  <c r="K166" i="20"/>
  <c r="K228" i="20" s="1"/>
  <c r="J166" i="20"/>
  <c r="J228" i="20" s="1"/>
  <c r="I166" i="20"/>
  <c r="I228" i="20" s="1"/>
  <c r="H166" i="20"/>
  <c r="H228" i="20" s="1"/>
  <c r="G166" i="20"/>
  <c r="G228" i="20" s="1"/>
  <c r="F166" i="20"/>
  <c r="F228" i="20" s="1"/>
  <c r="E166" i="20"/>
  <c r="E228" i="20" s="1"/>
  <c r="D166" i="20"/>
  <c r="D228" i="20" s="1"/>
  <c r="C166" i="20"/>
  <c r="C228" i="20" s="1"/>
  <c r="BJ165" i="20"/>
  <c r="BI165" i="20"/>
  <c r="BH165" i="20"/>
  <c r="BG165" i="20"/>
  <c r="BF165" i="20"/>
  <c r="BE165" i="20"/>
  <c r="BD165" i="20"/>
  <c r="BC165" i="20"/>
  <c r="BB165" i="20"/>
  <c r="BA165" i="20"/>
  <c r="AZ165" i="20"/>
  <c r="AY165" i="20"/>
  <c r="AT165" i="20"/>
  <c r="AS165" i="20"/>
  <c r="AR165" i="20"/>
  <c r="AQ165" i="20"/>
  <c r="AP165" i="20"/>
  <c r="AO165" i="20"/>
  <c r="AN165" i="20"/>
  <c r="AM165" i="20"/>
  <c r="AL165" i="20"/>
  <c r="AK165" i="20"/>
  <c r="AJ165" i="20"/>
  <c r="AI165" i="20"/>
  <c r="AD165" i="20"/>
  <c r="AC165" i="20"/>
  <c r="AB165" i="20"/>
  <c r="AA165" i="20"/>
  <c r="Z165" i="20"/>
  <c r="Y165" i="20"/>
  <c r="X165" i="20"/>
  <c r="W165" i="20"/>
  <c r="V165" i="20"/>
  <c r="U165" i="20"/>
  <c r="T165" i="20"/>
  <c r="S165" i="20"/>
  <c r="N165" i="20"/>
  <c r="N227" i="20" s="1"/>
  <c r="M165" i="20"/>
  <c r="M227" i="20" s="1"/>
  <c r="L165" i="20"/>
  <c r="L227" i="20" s="1"/>
  <c r="K165" i="20"/>
  <c r="K227" i="20" s="1"/>
  <c r="J165" i="20"/>
  <c r="J227" i="20" s="1"/>
  <c r="I165" i="20"/>
  <c r="I227" i="20" s="1"/>
  <c r="H165" i="20"/>
  <c r="H227" i="20" s="1"/>
  <c r="G165" i="20"/>
  <c r="G227" i="20" s="1"/>
  <c r="F165" i="20"/>
  <c r="F227" i="20" s="1"/>
  <c r="E165" i="20"/>
  <c r="E227" i="20" s="1"/>
  <c r="D165" i="20"/>
  <c r="D227" i="20" s="1"/>
  <c r="C165" i="20"/>
  <c r="C227" i="20" s="1"/>
  <c r="BJ164" i="20"/>
  <c r="BI164" i="20"/>
  <c r="BH164" i="20"/>
  <c r="BG164" i="20"/>
  <c r="BF164" i="20"/>
  <c r="BE164" i="20"/>
  <c r="BD164" i="20"/>
  <c r="BC164" i="20"/>
  <c r="BB164" i="20"/>
  <c r="BA164" i="20"/>
  <c r="AZ164" i="20"/>
  <c r="AY164" i="20"/>
  <c r="AT164" i="20"/>
  <c r="AS164" i="20"/>
  <c r="AR164" i="20"/>
  <c r="AQ164" i="20"/>
  <c r="AP164" i="20"/>
  <c r="AO164" i="20"/>
  <c r="AN164" i="20"/>
  <c r="AM164" i="20"/>
  <c r="AL164" i="20"/>
  <c r="AK164" i="20"/>
  <c r="AJ164" i="20"/>
  <c r="AI164" i="20"/>
  <c r="AD164" i="20"/>
  <c r="AC164" i="20"/>
  <c r="AB164" i="20"/>
  <c r="AA164" i="20"/>
  <c r="Z164" i="20"/>
  <c r="Y164" i="20"/>
  <c r="X164" i="20"/>
  <c r="W164" i="20"/>
  <c r="V164" i="20"/>
  <c r="U164" i="20"/>
  <c r="T164" i="20"/>
  <c r="S164" i="20"/>
  <c r="N164" i="20"/>
  <c r="N226" i="20" s="1"/>
  <c r="M164" i="20"/>
  <c r="M226" i="20" s="1"/>
  <c r="L164" i="20"/>
  <c r="L226" i="20" s="1"/>
  <c r="K164" i="20"/>
  <c r="K226" i="20" s="1"/>
  <c r="J164" i="20"/>
  <c r="J226" i="20" s="1"/>
  <c r="I164" i="20"/>
  <c r="I226" i="20" s="1"/>
  <c r="H164" i="20"/>
  <c r="H226" i="20" s="1"/>
  <c r="G164" i="20"/>
  <c r="G226" i="20" s="1"/>
  <c r="F164" i="20"/>
  <c r="F226" i="20" s="1"/>
  <c r="E164" i="20"/>
  <c r="E226" i="20" s="1"/>
  <c r="D164" i="20"/>
  <c r="D226" i="20" s="1"/>
  <c r="C164" i="20"/>
  <c r="C226" i="20" s="1"/>
  <c r="BJ163" i="20"/>
  <c r="BI163" i="20"/>
  <c r="BH163" i="20"/>
  <c r="BG163" i="20"/>
  <c r="BF163" i="20"/>
  <c r="BE163" i="20"/>
  <c r="BD163" i="20"/>
  <c r="BC163" i="20"/>
  <c r="BB163" i="20"/>
  <c r="BA163" i="20"/>
  <c r="AZ163" i="20"/>
  <c r="AY163" i="20"/>
  <c r="AT163" i="20"/>
  <c r="AS163" i="20"/>
  <c r="AR163" i="20"/>
  <c r="AQ163" i="20"/>
  <c r="AP163" i="20"/>
  <c r="AO163" i="20"/>
  <c r="AN163" i="20"/>
  <c r="AM163" i="20"/>
  <c r="AL163" i="20"/>
  <c r="AK163" i="20"/>
  <c r="AJ163" i="20"/>
  <c r="AI163" i="20"/>
  <c r="AD163" i="20"/>
  <c r="AC163" i="20"/>
  <c r="AB163" i="20"/>
  <c r="AA163" i="20"/>
  <c r="Z163" i="20"/>
  <c r="Y163" i="20"/>
  <c r="X163" i="20"/>
  <c r="W163" i="20"/>
  <c r="V163" i="20"/>
  <c r="U163" i="20"/>
  <c r="T163" i="20"/>
  <c r="S163" i="20"/>
  <c r="N163" i="20"/>
  <c r="N225" i="20" s="1"/>
  <c r="M163" i="20"/>
  <c r="L163" i="20"/>
  <c r="L225" i="20" s="1"/>
  <c r="K163" i="20"/>
  <c r="K225" i="20" s="1"/>
  <c r="J163" i="20"/>
  <c r="J225" i="20" s="1"/>
  <c r="I163" i="20"/>
  <c r="I225" i="20" s="1"/>
  <c r="H163" i="20"/>
  <c r="H225" i="20" s="1"/>
  <c r="G163" i="20"/>
  <c r="G225" i="20" s="1"/>
  <c r="F163" i="20"/>
  <c r="F225" i="20" s="1"/>
  <c r="E163" i="20"/>
  <c r="E225" i="20" s="1"/>
  <c r="D163" i="20"/>
  <c r="D225" i="20" s="1"/>
  <c r="C163" i="20"/>
  <c r="C225" i="20" s="1"/>
  <c r="BJ162" i="20"/>
  <c r="BI162" i="20"/>
  <c r="BH162" i="20"/>
  <c r="BG162" i="20"/>
  <c r="BF162" i="20"/>
  <c r="BE162" i="20"/>
  <c r="BD162" i="20"/>
  <c r="BC162" i="20"/>
  <c r="BB162" i="20"/>
  <c r="BA162" i="20"/>
  <c r="AZ162" i="20"/>
  <c r="AY162" i="20"/>
  <c r="AT162" i="20"/>
  <c r="AS162" i="20"/>
  <c r="AR162" i="20"/>
  <c r="AQ162" i="20"/>
  <c r="AP162" i="20"/>
  <c r="AO162" i="20"/>
  <c r="AN162" i="20"/>
  <c r="AM162" i="20"/>
  <c r="AL162" i="20"/>
  <c r="AK162" i="20"/>
  <c r="AJ162" i="20"/>
  <c r="AI162" i="20"/>
  <c r="AD162" i="20"/>
  <c r="AC162" i="20"/>
  <c r="AB162" i="20"/>
  <c r="AA162" i="20"/>
  <c r="Z162" i="20"/>
  <c r="Y162" i="20"/>
  <c r="X162" i="20"/>
  <c r="W162" i="20"/>
  <c r="V162" i="20"/>
  <c r="U162" i="20"/>
  <c r="T162" i="20"/>
  <c r="S162" i="20"/>
  <c r="N162" i="20"/>
  <c r="N224" i="20" s="1"/>
  <c r="M162" i="20"/>
  <c r="M224" i="20" s="1"/>
  <c r="L162" i="20"/>
  <c r="L224" i="20" s="1"/>
  <c r="K162" i="20"/>
  <c r="K224" i="20" s="1"/>
  <c r="J162" i="20"/>
  <c r="J224" i="20" s="1"/>
  <c r="I162" i="20"/>
  <c r="I224" i="20" s="1"/>
  <c r="H162" i="20"/>
  <c r="H224" i="20" s="1"/>
  <c r="G162" i="20"/>
  <c r="G224" i="20" s="1"/>
  <c r="F162" i="20"/>
  <c r="F224" i="20" s="1"/>
  <c r="E162" i="20"/>
  <c r="E224" i="20" s="1"/>
  <c r="D162" i="20"/>
  <c r="D224" i="20" s="1"/>
  <c r="C162" i="20"/>
  <c r="C224" i="20" s="1"/>
  <c r="BJ161" i="20"/>
  <c r="BI161" i="20"/>
  <c r="BH161" i="20"/>
  <c r="BG161" i="20"/>
  <c r="BF161" i="20"/>
  <c r="BE161" i="20"/>
  <c r="BD161" i="20"/>
  <c r="BC161" i="20"/>
  <c r="BB161" i="20"/>
  <c r="BA161" i="20"/>
  <c r="AZ161" i="20"/>
  <c r="AY161" i="20"/>
  <c r="AT161" i="20"/>
  <c r="AS161" i="20"/>
  <c r="AR161" i="20"/>
  <c r="AQ161" i="20"/>
  <c r="AP161" i="20"/>
  <c r="AO161" i="20"/>
  <c r="AN161" i="20"/>
  <c r="AM161" i="20"/>
  <c r="AL161" i="20"/>
  <c r="AK161" i="20"/>
  <c r="AJ161" i="20"/>
  <c r="AI161" i="20"/>
  <c r="AD161" i="20"/>
  <c r="AC161" i="20"/>
  <c r="AB161" i="20"/>
  <c r="AA161" i="20"/>
  <c r="Z161" i="20"/>
  <c r="Y161" i="20"/>
  <c r="X161" i="20"/>
  <c r="W161" i="20"/>
  <c r="V161" i="20"/>
  <c r="U161" i="20"/>
  <c r="T161" i="20"/>
  <c r="S161" i="20"/>
  <c r="N161" i="20"/>
  <c r="N223" i="20" s="1"/>
  <c r="M161" i="20"/>
  <c r="M223" i="20" s="1"/>
  <c r="L161" i="20"/>
  <c r="L223" i="20" s="1"/>
  <c r="K161" i="20"/>
  <c r="K223" i="20" s="1"/>
  <c r="J161" i="20"/>
  <c r="J223" i="20" s="1"/>
  <c r="I161" i="20"/>
  <c r="I223" i="20" s="1"/>
  <c r="H161" i="20"/>
  <c r="H223" i="20" s="1"/>
  <c r="G161" i="20"/>
  <c r="G223" i="20" s="1"/>
  <c r="F161" i="20"/>
  <c r="F223" i="20" s="1"/>
  <c r="E161" i="20"/>
  <c r="E223" i="20" s="1"/>
  <c r="D161" i="20"/>
  <c r="D223" i="20" s="1"/>
  <c r="C161" i="20"/>
  <c r="C223" i="20" s="1"/>
  <c r="BJ160" i="20"/>
  <c r="BI160" i="20"/>
  <c r="BH160" i="20"/>
  <c r="BG160" i="20"/>
  <c r="BF160" i="20"/>
  <c r="BE160" i="20"/>
  <c r="BD160" i="20"/>
  <c r="BC160" i="20"/>
  <c r="BB160" i="20"/>
  <c r="BA160" i="20"/>
  <c r="AZ160" i="20"/>
  <c r="AY160" i="20"/>
  <c r="AT160" i="20"/>
  <c r="AS160" i="20"/>
  <c r="AR160" i="20"/>
  <c r="AQ160" i="20"/>
  <c r="AP160" i="20"/>
  <c r="AO160" i="20"/>
  <c r="AN160" i="20"/>
  <c r="AM160" i="20"/>
  <c r="AL160" i="20"/>
  <c r="AK160" i="20"/>
  <c r="AJ160" i="20"/>
  <c r="AI160" i="20"/>
  <c r="AD160" i="20"/>
  <c r="AC160" i="20"/>
  <c r="AB160" i="20"/>
  <c r="AA160" i="20"/>
  <c r="Z160" i="20"/>
  <c r="Y160" i="20"/>
  <c r="X160" i="20"/>
  <c r="W160" i="20"/>
  <c r="V160" i="20"/>
  <c r="U160" i="20"/>
  <c r="T160" i="20"/>
  <c r="S160" i="20"/>
  <c r="N160" i="20"/>
  <c r="N222" i="20" s="1"/>
  <c r="M160" i="20"/>
  <c r="M222" i="20" s="1"/>
  <c r="L160" i="20"/>
  <c r="L222" i="20" s="1"/>
  <c r="K160" i="20"/>
  <c r="K222" i="20" s="1"/>
  <c r="J160" i="20"/>
  <c r="J222" i="20" s="1"/>
  <c r="I160" i="20"/>
  <c r="I222" i="20" s="1"/>
  <c r="H160" i="20"/>
  <c r="H222" i="20" s="1"/>
  <c r="G160" i="20"/>
  <c r="G222" i="20" s="1"/>
  <c r="F160" i="20"/>
  <c r="F222" i="20" s="1"/>
  <c r="E160" i="20"/>
  <c r="E222" i="20" s="1"/>
  <c r="D160" i="20"/>
  <c r="D222" i="20" s="1"/>
  <c r="C160" i="20"/>
  <c r="C222" i="20" s="1"/>
  <c r="BJ159" i="20"/>
  <c r="BI159" i="20"/>
  <c r="BH159" i="20"/>
  <c r="BG159" i="20"/>
  <c r="BF159" i="20"/>
  <c r="BE159" i="20"/>
  <c r="BD159" i="20"/>
  <c r="BC159" i="20"/>
  <c r="BB159" i="20"/>
  <c r="BA159" i="20"/>
  <c r="AZ159" i="20"/>
  <c r="AY159" i="20"/>
  <c r="AT159" i="20"/>
  <c r="AS159" i="20"/>
  <c r="AR159" i="20"/>
  <c r="AQ159" i="20"/>
  <c r="AP159" i="20"/>
  <c r="AO159" i="20"/>
  <c r="AN159" i="20"/>
  <c r="AM159" i="20"/>
  <c r="AL159" i="20"/>
  <c r="AK159" i="20"/>
  <c r="AJ159" i="20"/>
  <c r="AI159" i="20"/>
  <c r="AD159" i="20"/>
  <c r="AC159" i="20"/>
  <c r="AB159" i="20"/>
  <c r="AA159" i="20"/>
  <c r="Z159" i="20"/>
  <c r="Y159" i="20"/>
  <c r="X159" i="20"/>
  <c r="W159" i="20"/>
  <c r="V159" i="20"/>
  <c r="U159" i="20"/>
  <c r="T159" i="20"/>
  <c r="S159" i="20"/>
  <c r="N159" i="20"/>
  <c r="N221" i="20" s="1"/>
  <c r="M159" i="20"/>
  <c r="M221" i="20" s="1"/>
  <c r="L159" i="20"/>
  <c r="L221" i="20" s="1"/>
  <c r="K159" i="20"/>
  <c r="K221" i="20" s="1"/>
  <c r="J159" i="20"/>
  <c r="J221" i="20" s="1"/>
  <c r="I159" i="20"/>
  <c r="I221" i="20" s="1"/>
  <c r="H159" i="20"/>
  <c r="H221" i="20" s="1"/>
  <c r="G159" i="20"/>
  <c r="G221" i="20" s="1"/>
  <c r="F159" i="20"/>
  <c r="F221" i="20" s="1"/>
  <c r="E159" i="20"/>
  <c r="E221" i="20" s="1"/>
  <c r="D159" i="20"/>
  <c r="D221" i="20" s="1"/>
  <c r="C159" i="20"/>
  <c r="C221" i="20" s="1"/>
  <c r="BJ158" i="20"/>
  <c r="BI158" i="20"/>
  <c r="BH158" i="20"/>
  <c r="BG158" i="20"/>
  <c r="BF158" i="20"/>
  <c r="BE158" i="20"/>
  <c r="BD158" i="20"/>
  <c r="BC158" i="20"/>
  <c r="BB158" i="20"/>
  <c r="BA158" i="20"/>
  <c r="AZ158" i="20"/>
  <c r="AY158" i="20"/>
  <c r="AT158" i="20"/>
  <c r="AS158" i="20"/>
  <c r="AR158" i="20"/>
  <c r="AQ158" i="20"/>
  <c r="AP158" i="20"/>
  <c r="AO158" i="20"/>
  <c r="AN158" i="20"/>
  <c r="AM158" i="20"/>
  <c r="AL158" i="20"/>
  <c r="AK158" i="20"/>
  <c r="AJ158" i="20"/>
  <c r="AI158" i="20"/>
  <c r="AD158" i="20"/>
  <c r="AC158" i="20"/>
  <c r="AB158" i="20"/>
  <c r="AA158" i="20"/>
  <c r="Z158" i="20"/>
  <c r="Y158" i="20"/>
  <c r="X158" i="20"/>
  <c r="W158" i="20"/>
  <c r="V158" i="20"/>
  <c r="U158" i="20"/>
  <c r="T158" i="20"/>
  <c r="S158" i="20"/>
  <c r="N158" i="20"/>
  <c r="N220" i="20" s="1"/>
  <c r="M158" i="20"/>
  <c r="M220" i="20" s="1"/>
  <c r="L158" i="20"/>
  <c r="L220" i="20" s="1"/>
  <c r="K158" i="20"/>
  <c r="K220" i="20" s="1"/>
  <c r="J158" i="20"/>
  <c r="J220" i="20" s="1"/>
  <c r="I158" i="20"/>
  <c r="I220" i="20" s="1"/>
  <c r="H158" i="20"/>
  <c r="H220" i="20" s="1"/>
  <c r="G158" i="20"/>
  <c r="G220" i="20" s="1"/>
  <c r="F158" i="20"/>
  <c r="F220" i="20" s="1"/>
  <c r="E158" i="20"/>
  <c r="E220" i="20" s="1"/>
  <c r="D158" i="20"/>
  <c r="D220" i="20" s="1"/>
  <c r="C158" i="20"/>
  <c r="C220" i="20" s="1"/>
  <c r="BJ157" i="20"/>
  <c r="BI157" i="20"/>
  <c r="BH157" i="20"/>
  <c r="BG157" i="20"/>
  <c r="BF157" i="20"/>
  <c r="BE157" i="20"/>
  <c r="BD157" i="20"/>
  <c r="BC157" i="20"/>
  <c r="BB157" i="20"/>
  <c r="BA157" i="20"/>
  <c r="AZ157" i="20"/>
  <c r="AY157" i="20"/>
  <c r="AT157" i="20"/>
  <c r="AS157" i="20"/>
  <c r="AR157" i="20"/>
  <c r="AQ157" i="20"/>
  <c r="AP157" i="20"/>
  <c r="AO157" i="20"/>
  <c r="AN157" i="20"/>
  <c r="AM157" i="20"/>
  <c r="AL157" i="20"/>
  <c r="AK157" i="20"/>
  <c r="AJ157" i="20"/>
  <c r="AI157" i="20"/>
  <c r="AD157" i="20"/>
  <c r="AC157" i="20"/>
  <c r="AB157" i="20"/>
  <c r="AA157" i="20"/>
  <c r="Z157" i="20"/>
  <c r="Y157" i="20"/>
  <c r="X157" i="20"/>
  <c r="W157" i="20"/>
  <c r="V157" i="20"/>
  <c r="U157" i="20"/>
  <c r="T157" i="20"/>
  <c r="S157" i="20"/>
  <c r="N157" i="20"/>
  <c r="N219" i="20" s="1"/>
  <c r="M157" i="20"/>
  <c r="M219" i="20" s="1"/>
  <c r="L157" i="20"/>
  <c r="L219" i="20" s="1"/>
  <c r="K157" i="20"/>
  <c r="K219" i="20" s="1"/>
  <c r="J157" i="20"/>
  <c r="J219" i="20" s="1"/>
  <c r="I157" i="20"/>
  <c r="I219" i="20" s="1"/>
  <c r="H157" i="20"/>
  <c r="H219" i="20" s="1"/>
  <c r="G157" i="20"/>
  <c r="G219" i="20" s="1"/>
  <c r="F157" i="20"/>
  <c r="F219" i="20" s="1"/>
  <c r="E157" i="20"/>
  <c r="E219" i="20" s="1"/>
  <c r="D157" i="20"/>
  <c r="D219" i="20" s="1"/>
  <c r="C157" i="20"/>
  <c r="C219" i="20" s="1"/>
  <c r="BJ156" i="20"/>
  <c r="BI156" i="20"/>
  <c r="BH156" i="20"/>
  <c r="BG156" i="20"/>
  <c r="BF156" i="20"/>
  <c r="BE156" i="20"/>
  <c r="BD156" i="20"/>
  <c r="BC156" i="20"/>
  <c r="BB156" i="20"/>
  <c r="BA156" i="20"/>
  <c r="AZ156" i="20"/>
  <c r="AY156" i="20"/>
  <c r="AT156" i="20"/>
  <c r="AS156" i="20"/>
  <c r="AR156" i="20"/>
  <c r="AQ156" i="20"/>
  <c r="AP156" i="20"/>
  <c r="AO156" i="20"/>
  <c r="AN156" i="20"/>
  <c r="AM156" i="20"/>
  <c r="AL156" i="20"/>
  <c r="AK156" i="20"/>
  <c r="AJ156" i="20"/>
  <c r="AI156" i="20"/>
  <c r="AD156" i="20"/>
  <c r="AC156" i="20"/>
  <c r="AB156" i="20"/>
  <c r="AA156" i="20"/>
  <c r="Z156" i="20"/>
  <c r="Y156" i="20"/>
  <c r="X156" i="20"/>
  <c r="W156" i="20"/>
  <c r="V156" i="20"/>
  <c r="U156" i="20"/>
  <c r="T156" i="20"/>
  <c r="S156" i="20"/>
  <c r="N156" i="20"/>
  <c r="N218" i="20" s="1"/>
  <c r="M156" i="20"/>
  <c r="M218" i="20" s="1"/>
  <c r="L156" i="20"/>
  <c r="L218" i="20" s="1"/>
  <c r="K156" i="20"/>
  <c r="K218" i="20" s="1"/>
  <c r="J156" i="20"/>
  <c r="J218" i="20" s="1"/>
  <c r="I156" i="20"/>
  <c r="I218" i="20" s="1"/>
  <c r="H156" i="20"/>
  <c r="H218" i="20" s="1"/>
  <c r="G156" i="20"/>
  <c r="G218" i="20" s="1"/>
  <c r="F156" i="20"/>
  <c r="F218" i="20" s="1"/>
  <c r="E156" i="20"/>
  <c r="E218" i="20" s="1"/>
  <c r="D156" i="20"/>
  <c r="D218" i="20" s="1"/>
  <c r="C156" i="20"/>
  <c r="C218" i="20" s="1"/>
  <c r="BJ155" i="20"/>
  <c r="BI155" i="20"/>
  <c r="BH155" i="20"/>
  <c r="BG155" i="20"/>
  <c r="BF155" i="20"/>
  <c r="BE155" i="20"/>
  <c r="BD155" i="20"/>
  <c r="BC155" i="20"/>
  <c r="BB155" i="20"/>
  <c r="BA155" i="20"/>
  <c r="AZ155" i="20"/>
  <c r="AY155" i="20"/>
  <c r="AT155" i="20"/>
  <c r="AS155" i="20"/>
  <c r="AR155" i="20"/>
  <c r="AQ155" i="20"/>
  <c r="AP155" i="20"/>
  <c r="AO155" i="20"/>
  <c r="AN155" i="20"/>
  <c r="AM155" i="20"/>
  <c r="AL155" i="20"/>
  <c r="AK155" i="20"/>
  <c r="AJ155" i="20"/>
  <c r="AI155" i="20"/>
  <c r="AD155" i="20"/>
  <c r="AC155" i="20"/>
  <c r="AB155" i="20"/>
  <c r="AA155" i="20"/>
  <c r="Z155" i="20"/>
  <c r="Y155" i="20"/>
  <c r="X155" i="20"/>
  <c r="W155" i="20"/>
  <c r="V155" i="20"/>
  <c r="U155" i="20"/>
  <c r="T155" i="20"/>
  <c r="S155" i="20"/>
  <c r="N155" i="20"/>
  <c r="N217" i="20" s="1"/>
  <c r="M155" i="20"/>
  <c r="M217" i="20" s="1"/>
  <c r="L155" i="20"/>
  <c r="L217" i="20" s="1"/>
  <c r="K155" i="20"/>
  <c r="K217" i="20" s="1"/>
  <c r="J155" i="20"/>
  <c r="J217" i="20" s="1"/>
  <c r="I155" i="20"/>
  <c r="I217" i="20" s="1"/>
  <c r="H155" i="20"/>
  <c r="H217" i="20" s="1"/>
  <c r="G155" i="20"/>
  <c r="G217" i="20" s="1"/>
  <c r="F155" i="20"/>
  <c r="F217" i="20" s="1"/>
  <c r="E155" i="20"/>
  <c r="E217" i="20" s="1"/>
  <c r="D155" i="20"/>
  <c r="D217" i="20" s="1"/>
  <c r="C155" i="20"/>
  <c r="C217" i="20" s="1"/>
  <c r="BJ154" i="20"/>
  <c r="BI154" i="20"/>
  <c r="BH154" i="20"/>
  <c r="BG154" i="20"/>
  <c r="BF154" i="20"/>
  <c r="BE154" i="20"/>
  <c r="BD154" i="20"/>
  <c r="BC154" i="20"/>
  <c r="BB154" i="20"/>
  <c r="BA154" i="20"/>
  <c r="AZ154" i="20"/>
  <c r="AY154" i="20"/>
  <c r="AT154" i="20"/>
  <c r="AS154" i="20"/>
  <c r="AR154" i="20"/>
  <c r="AQ154" i="20"/>
  <c r="AP154" i="20"/>
  <c r="AO154" i="20"/>
  <c r="AN154" i="20"/>
  <c r="AM154" i="20"/>
  <c r="AL154" i="20"/>
  <c r="AK154" i="20"/>
  <c r="AJ154" i="20"/>
  <c r="AI154" i="20"/>
  <c r="AD154" i="20"/>
  <c r="AC154" i="20"/>
  <c r="AB154" i="20"/>
  <c r="AA154" i="20"/>
  <c r="Z154" i="20"/>
  <c r="Y154" i="20"/>
  <c r="X154" i="20"/>
  <c r="W154" i="20"/>
  <c r="V154" i="20"/>
  <c r="U154" i="20"/>
  <c r="T154" i="20"/>
  <c r="S154" i="20"/>
  <c r="N154" i="20"/>
  <c r="N216" i="20" s="1"/>
  <c r="M154" i="20"/>
  <c r="M216" i="20" s="1"/>
  <c r="L154" i="20"/>
  <c r="L216" i="20" s="1"/>
  <c r="K154" i="20"/>
  <c r="K216" i="20" s="1"/>
  <c r="J154" i="20"/>
  <c r="J216" i="20" s="1"/>
  <c r="I154" i="20"/>
  <c r="I216" i="20" s="1"/>
  <c r="H154" i="20"/>
  <c r="H216" i="20" s="1"/>
  <c r="G154" i="20"/>
  <c r="G216" i="20" s="1"/>
  <c r="F154" i="20"/>
  <c r="F216" i="20" s="1"/>
  <c r="E154" i="20"/>
  <c r="E216" i="20" s="1"/>
  <c r="D154" i="20"/>
  <c r="D216" i="20" s="1"/>
  <c r="C154" i="20"/>
  <c r="C216" i="20" s="1"/>
  <c r="BJ153" i="20"/>
  <c r="BI153" i="20"/>
  <c r="BH153" i="20"/>
  <c r="BG153" i="20"/>
  <c r="BF153" i="20"/>
  <c r="BE153" i="20"/>
  <c r="BD153" i="20"/>
  <c r="BC153" i="20"/>
  <c r="BB153" i="20"/>
  <c r="BA153" i="20"/>
  <c r="AZ153" i="20"/>
  <c r="AY153" i="20"/>
  <c r="AT153" i="20"/>
  <c r="AS153" i="20"/>
  <c r="AR153" i="20"/>
  <c r="AQ153" i="20"/>
  <c r="AP153" i="20"/>
  <c r="AO153" i="20"/>
  <c r="AN153" i="20"/>
  <c r="AM153" i="20"/>
  <c r="AL153" i="20"/>
  <c r="AK153" i="20"/>
  <c r="AJ153" i="20"/>
  <c r="AI153" i="20"/>
  <c r="AD153" i="20"/>
  <c r="AC153" i="20"/>
  <c r="AB153" i="20"/>
  <c r="AA153" i="20"/>
  <c r="Z153" i="20"/>
  <c r="Y153" i="20"/>
  <c r="X153" i="20"/>
  <c r="W153" i="20"/>
  <c r="V153" i="20"/>
  <c r="U153" i="20"/>
  <c r="T153" i="20"/>
  <c r="S153" i="20"/>
  <c r="N153" i="20"/>
  <c r="N215" i="20" s="1"/>
  <c r="M153" i="20"/>
  <c r="M215" i="20" s="1"/>
  <c r="L153" i="20"/>
  <c r="L215" i="20" s="1"/>
  <c r="K153" i="20"/>
  <c r="K215" i="20" s="1"/>
  <c r="J153" i="20"/>
  <c r="J215" i="20" s="1"/>
  <c r="I153" i="20"/>
  <c r="I215" i="20" s="1"/>
  <c r="H153" i="20"/>
  <c r="H215" i="20" s="1"/>
  <c r="G153" i="20"/>
  <c r="G215" i="20" s="1"/>
  <c r="F153" i="20"/>
  <c r="F215" i="20" s="1"/>
  <c r="E153" i="20"/>
  <c r="E215" i="20" s="1"/>
  <c r="D153" i="20"/>
  <c r="D215" i="20" s="1"/>
  <c r="C153" i="20"/>
  <c r="C215" i="20" s="1"/>
  <c r="BJ152" i="20"/>
  <c r="BI152" i="20"/>
  <c r="BH152" i="20"/>
  <c r="BH180" i="20" s="1"/>
  <c r="BG152" i="20"/>
  <c r="BF152" i="20"/>
  <c r="BE152" i="20"/>
  <c r="BD152" i="20"/>
  <c r="BD180" i="20" s="1"/>
  <c r="BC152" i="20"/>
  <c r="BB152" i="20"/>
  <c r="BA152" i="20"/>
  <c r="BA180" i="20" s="1"/>
  <c r="AZ152" i="20"/>
  <c r="AZ180" i="20" s="1"/>
  <c r="AY152" i="20"/>
  <c r="AT152" i="20"/>
  <c r="AS152" i="20"/>
  <c r="AR152" i="20"/>
  <c r="AQ152" i="20"/>
  <c r="AP152" i="20"/>
  <c r="AP180" i="20" s="1"/>
  <c r="AO152" i="20"/>
  <c r="AN152" i="20"/>
  <c r="AM152" i="20"/>
  <c r="AL152" i="20"/>
  <c r="AK152" i="20"/>
  <c r="AJ152" i="20"/>
  <c r="AI152" i="20"/>
  <c r="AD152" i="20"/>
  <c r="AD180" i="20" s="1"/>
  <c r="AC152" i="20"/>
  <c r="AB152" i="20"/>
  <c r="AA152" i="20"/>
  <c r="AA180" i="20" s="1"/>
  <c r="Z152" i="20"/>
  <c r="Z180" i="20" s="1"/>
  <c r="Y152" i="20"/>
  <c r="Y180" i="20" s="1"/>
  <c r="X152" i="20"/>
  <c r="W152" i="20"/>
  <c r="W180" i="20" s="1"/>
  <c r="V152" i="20"/>
  <c r="V180" i="20" s="1"/>
  <c r="U152" i="20"/>
  <c r="T152" i="20"/>
  <c r="S152" i="20"/>
  <c r="S180" i="20" s="1"/>
  <c r="N152" i="20"/>
  <c r="M152" i="20"/>
  <c r="L152" i="20"/>
  <c r="L214" i="20" s="1"/>
  <c r="K152" i="20"/>
  <c r="K214" i="20" s="1"/>
  <c r="J152" i="20"/>
  <c r="I152" i="20"/>
  <c r="H152" i="20"/>
  <c r="H214" i="20" s="1"/>
  <c r="G152" i="20"/>
  <c r="G214" i="20" s="1"/>
  <c r="F152" i="20"/>
  <c r="E152" i="20"/>
  <c r="D152" i="20"/>
  <c r="D214" i="20" s="1"/>
  <c r="C152" i="20"/>
  <c r="C214" i="20" s="1"/>
  <c r="AD149" i="20"/>
  <c r="AC149" i="20"/>
  <c r="AB149" i="20"/>
  <c r="AA149" i="20"/>
  <c r="Z149" i="20"/>
  <c r="Y149" i="20"/>
  <c r="X149" i="20"/>
  <c r="W149" i="20"/>
  <c r="V149" i="20"/>
  <c r="U149" i="20"/>
  <c r="T149" i="20"/>
  <c r="S149" i="20"/>
  <c r="O149" i="20"/>
  <c r="N149" i="20"/>
  <c r="M149" i="20"/>
  <c r="L149" i="20"/>
  <c r="K149" i="20"/>
  <c r="J149" i="20"/>
  <c r="I149" i="20"/>
  <c r="H149" i="20"/>
  <c r="G149" i="20"/>
  <c r="F149" i="20"/>
  <c r="E149" i="20"/>
  <c r="D149" i="20"/>
  <c r="C149" i="20"/>
  <c r="AD148" i="20"/>
  <c r="AC148" i="20"/>
  <c r="AB148" i="20"/>
  <c r="AA148" i="20"/>
  <c r="Z148" i="20"/>
  <c r="Y148" i="20"/>
  <c r="X148" i="20"/>
  <c r="W148" i="20"/>
  <c r="V148" i="20"/>
  <c r="U148" i="20"/>
  <c r="T148" i="20"/>
  <c r="S148" i="20"/>
  <c r="O148" i="20"/>
  <c r="N148" i="20"/>
  <c r="M148" i="20"/>
  <c r="L148" i="20"/>
  <c r="K148" i="20"/>
  <c r="J148" i="20"/>
  <c r="I148" i="20"/>
  <c r="H148" i="20"/>
  <c r="G148" i="20"/>
  <c r="F148" i="20"/>
  <c r="E148" i="20"/>
  <c r="D148" i="20"/>
  <c r="C148" i="20"/>
  <c r="AD147" i="20"/>
  <c r="AC147" i="20"/>
  <c r="AB147" i="20"/>
  <c r="AA147" i="20"/>
  <c r="Z147" i="20"/>
  <c r="Y147" i="20"/>
  <c r="X147" i="20"/>
  <c r="W147" i="20"/>
  <c r="V147" i="20"/>
  <c r="U147" i="20"/>
  <c r="T147" i="20"/>
  <c r="S147" i="20"/>
  <c r="O147" i="20"/>
  <c r="N147" i="20"/>
  <c r="M147" i="20"/>
  <c r="L147" i="20"/>
  <c r="K147" i="20"/>
  <c r="J147" i="20"/>
  <c r="I147" i="20"/>
  <c r="H147" i="20"/>
  <c r="G147" i="20"/>
  <c r="F147" i="20"/>
  <c r="E147" i="20"/>
  <c r="D147" i="20"/>
  <c r="C147" i="20"/>
  <c r="AD146" i="20"/>
  <c r="AC146" i="20"/>
  <c r="AB146" i="20"/>
  <c r="AA146" i="20"/>
  <c r="Z146" i="20"/>
  <c r="Y146" i="20"/>
  <c r="X146" i="20"/>
  <c r="W146" i="20"/>
  <c r="V146" i="20"/>
  <c r="U146" i="20"/>
  <c r="T146" i="20"/>
  <c r="S146" i="20"/>
  <c r="O146" i="20"/>
  <c r="N146" i="20"/>
  <c r="M146" i="20"/>
  <c r="L146" i="20"/>
  <c r="K146" i="20"/>
  <c r="J146" i="20"/>
  <c r="I146" i="20"/>
  <c r="H146" i="20"/>
  <c r="G146" i="20"/>
  <c r="F146" i="20"/>
  <c r="E146" i="20"/>
  <c r="D146" i="20"/>
  <c r="C146" i="20"/>
  <c r="AD145" i="20"/>
  <c r="AC145" i="20"/>
  <c r="AB145" i="20"/>
  <c r="AA145" i="20"/>
  <c r="Z145" i="20"/>
  <c r="Y145" i="20"/>
  <c r="X145" i="20"/>
  <c r="W145" i="20"/>
  <c r="V145" i="20"/>
  <c r="U145" i="20"/>
  <c r="T145" i="20"/>
  <c r="S145" i="20"/>
  <c r="O145" i="20"/>
  <c r="N145" i="20"/>
  <c r="M145" i="20"/>
  <c r="L145" i="20"/>
  <c r="K145" i="20"/>
  <c r="J145" i="20"/>
  <c r="I145" i="20"/>
  <c r="H145" i="20"/>
  <c r="G145" i="20"/>
  <c r="F145" i="20"/>
  <c r="E145" i="20"/>
  <c r="D145" i="20"/>
  <c r="C145" i="20"/>
  <c r="AD144" i="20"/>
  <c r="AC144" i="20"/>
  <c r="AB144" i="20"/>
  <c r="AA144" i="20"/>
  <c r="Z144" i="20"/>
  <c r="Y144" i="20"/>
  <c r="X144" i="20"/>
  <c r="W144" i="20"/>
  <c r="V144" i="20"/>
  <c r="U144" i="20"/>
  <c r="T144" i="20"/>
  <c r="S144" i="20"/>
  <c r="O144" i="20"/>
  <c r="N144" i="20"/>
  <c r="M144" i="20"/>
  <c r="L144" i="20"/>
  <c r="K144" i="20"/>
  <c r="J144" i="20"/>
  <c r="I144" i="20"/>
  <c r="H144" i="20"/>
  <c r="G144" i="20"/>
  <c r="F144" i="20"/>
  <c r="E144" i="20"/>
  <c r="D144" i="20"/>
  <c r="C144" i="20"/>
  <c r="AD143" i="20"/>
  <c r="AC143" i="20"/>
  <c r="AB143" i="20"/>
  <c r="AA143" i="20"/>
  <c r="Z143" i="20"/>
  <c r="Y143" i="20"/>
  <c r="X143" i="20"/>
  <c r="W143" i="20"/>
  <c r="V143" i="20"/>
  <c r="U143" i="20"/>
  <c r="T143" i="20"/>
  <c r="S143" i="20"/>
  <c r="O143" i="20"/>
  <c r="N143" i="20"/>
  <c r="M143" i="20"/>
  <c r="L143" i="20"/>
  <c r="K143" i="20"/>
  <c r="J143" i="20"/>
  <c r="I143" i="20"/>
  <c r="H143" i="20"/>
  <c r="G143" i="20"/>
  <c r="F143" i="20"/>
  <c r="E143" i="20"/>
  <c r="D143" i="20"/>
  <c r="C143" i="20"/>
  <c r="AD142" i="20"/>
  <c r="AC142" i="20"/>
  <c r="AB142" i="20"/>
  <c r="AA142" i="20"/>
  <c r="Z142" i="20"/>
  <c r="Y142" i="20"/>
  <c r="X142" i="20"/>
  <c r="W142" i="20"/>
  <c r="V142" i="20"/>
  <c r="U142" i="20"/>
  <c r="T142" i="20"/>
  <c r="S142" i="20"/>
  <c r="O142" i="20"/>
  <c r="N142" i="20"/>
  <c r="M142" i="20"/>
  <c r="L142" i="20"/>
  <c r="K142" i="20"/>
  <c r="J142" i="20"/>
  <c r="I142" i="20"/>
  <c r="H142" i="20"/>
  <c r="G142" i="20"/>
  <c r="F142" i="20"/>
  <c r="E142" i="20"/>
  <c r="D142" i="20"/>
  <c r="C142" i="20"/>
  <c r="AD141" i="20"/>
  <c r="AC141" i="20"/>
  <c r="AB141" i="20"/>
  <c r="AA141" i="20"/>
  <c r="Z141" i="20"/>
  <c r="Y141" i="20"/>
  <c r="X141" i="20"/>
  <c r="W141" i="20"/>
  <c r="V141" i="20"/>
  <c r="U141" i="20"/>
  <c r="T141" i="20"/>
  <c r="S141" i="20"/>
  <c r="O141" i="20"/>
  <c r="N141" i="20"/>
  <c r="M141" i="20"/>
  <c r="L141" i="20"/>
  <c r="K141" i="20"/>
  <c r="J141" i="20"/>
  <c r="I141" i="20"/>
  <c r="H141" i="20"/>
  <c r="G141" i="20"/>
  <c r="F141" i="20"/>
  <c r="E141" i="20"/>
  <c r="D141" i="20"/>
  <c r="C141" i="20"/>
  <c r="AD140" i="20"/>
  <c r="AC140" i="20"/>
  <c r="AB140" i="20"/>
  <c r="AA140" i="20"/>
  <c r="Z140" i="20"/>
  <c r="Y140" i="20"/>
  <c r="X140" i="20"/>
  <c r="W140" i="20"/>
  <c r="V140" i="20"/>
  <c r="U140" i="20"/>
  <c r="T140" i="20"/>
  <c r="S140" i="20"/>
  <c r="O140" i="20"/>
  <c r="N140" i="20"/>
  <c r="M140" i="20"/>
  <c r="L140" i="20"/>
  <c r="K140" i="20"/>
  <c r="J140" i="20"/>
  <c r="I140" i="20"/>
  <c r="H140" i="20"/>
  <c r="G140" i="20"/>
  <c r="F140" i="20"/>
  <c r="E140" i="20"/>
  <c r="D140" i="20"/>
  <c r="C140" i="20"/>
  <c r="AD139" i="20"/>
  <c r="AC139" i="20"/>
  <c r="AB139" i="20"/>
  <c r="AA139" i="20"/>
  <c r="Z139" i="20"/>
  <c r="Y139" i="20"/>
  <c r="X139" i="20"/>
  <c r="W139" i="20"/>
  <c r="V139" i="20"/>
  <c r="U139" i="20"/>
  <c r="T139" i="20"/>
  <c r="S139" i="20"/>
  <c r="O139" i="20"/>
  <c r="N139" i="20"/>
  <c r="M139" i="20"/>
  <c r="L139" i="20"/>
  <c r="K139" i="20"/>
  <c r="J139" i="20"/>
  <c r="I139" i="20"/>
  <c r="H139" i="20"/>
  <c r="G139" i="20"/>
  <c r="F139" i="20"/>
  <c r="E139" i="20"/>
  <c r="D139" i="20"/>
  <c r="C139" i="20"/>
  <c r="AD138" i="20"/>
  <c r="AC138" i="20"/>
  <c r="AB138" i="20"/>
  <c r="AA138" i="20"/>
  <c r="Z138" i="20"/>
  <c r="Y138" i="20"/>
  <c r="X138" i="20"/>
  <c r="W138" i="20"/>
  <c r="V138" i="20"/>
  <c r="U138" i="20"/>
  <c r="T138" i="20"/>
  <c r="S138" i="20"/>
  <c r="O138" i="20"/>
  <c r="N138" i="20"/>
  <c r="M138" i="20"/>
  <c r="L138" i="20"/>
  <c r="K138" i="20"/>
  <c r="J138" i="20"/>
  <c r="I138" i="20"/>
  <c r="H138" i="20"/>
  <c r="G138" i="20"/>
  <c r="F138" i="20"/>
  <c r="E138" i="20"/>
  <c r="D138" i="20"/>
  <c r="C138" i="20"/>
  <c r="AD137" i="20"/>
  <c r="AC137" i="20"/>
  <c r="AB137" i="20"/>
  <c r="AA137" i="20"/>
  <c r="Z137" i="20"/>
  <c r="Y137" i="20"/>
  <c r="X137" i="20"/>
  <c r="W137" i="20"/>
  <c r="V137" i="20"/>
  <c r="U137" i="20"/>
  <c r="T137" i="20"/>
  <c r="S137" i="20"/>
  <c r="O137" i="20"/>
  <c r="N137" i="20"/>
  <c r="M137" i="20"/>
  <c r="L137" i="20"/>
  <c r="K137" i="20"/>
  <c r="J137" i="20"/>
  <c r="I137" i="20"/>
  <c r="H137" i="20"/>
  <c r="G137" i="20"/>
  <c r="F137" i="20"/>
  <c r="E137" i="20"/>
  <c r="D137" i="20"/>
  <c r="C137" i="20"/>
  <c r="AD136" i="20"/>
  <c r="AC136" i="20"/>
  <c r="AB136" i="20"/>
  <c r="AA136" i="20"/>
  <c r="Z136" i="20"/>
  <c r="Y136" i="20"/>
  <c r="X136" i="20"/>
  <c r="W136" i="20"/>
  <c r="V136" i="20"/>
  <c r="U136" i="20"/>
  <c r="T136" i="20"/>
  <c r="S136" i="20"/>
  <c r="O136" i="20"/>
  <c r="N136" i="20"/>
  <c r="M136" i="20"/>
  <c r="L136" i="20"/>
  <c r="K136" i="20"/>
  <c r="J136" i="20"/>
  <c r="I136" i="20"/>
  <c r="H136" i="20"/>
  <c r="G136" i="20"/>
  <c r="F136" i="20"/>
  <c r="E136" i="20"/>
  <c r="D136" i="20"/>
  <c r="C136" i="20"/>
  <c r="AD135" i="20"/>
  <c r="AC135" i="20"/>
  <c r="AB135" i="20"/>
  <c r="AA135" i="20"/>
  <c r="Z135" i="20"/>
  <c r="Y135" i="20"/>
  <c r="X135" i="20"/>
  <c r="W135" i="20"/>
  <c r="V135" i="20"/>
  <c r="U135" i="20"/>
  <c r="T135" i="20"/>
  <c r="S135" i="20"/>
  <c r="O135" i="20"/>
  <c r="N135" i="20"/>
  <c r="M135" i="20"/>
  <c r="L135" i="20"/>
  <c r="K135" i="20"/>
  <c r="J135" i="20"/>
  <c r="I135" i="20"/>
  <c r="H135" i="20"/>
  <c r="G135" i="20"/>
  <c r="F135" i="20"/>
  <c r="E135" i="20"/>
  <c r="D135" i="20"/>
  <c r="C135" i="20"/>
  <c r="AD134" i="20"/>
  <c r="AC134" i="20"/>
  <c r="AB134" i="20"/>
  <c r="AA134" i="20"/>
  <c r="Z134" i="20"/>
  <c r="Y134" i="20"/>
  <c r="X134" i="20"/>
  <c r="W134" i="20"/>
  <c r="V134" i="20"/>
  <c r="U134" i="20"/>
  <c r="T134" i="20"/>
  <c r="S134" i="20"/>
  <c r="O134" i="20"/>
  <c r="N134" i="20"/>
  <c r="M134" i="20"/>
  <c r="L134" i="20"/>
  <c r="K134" i="20"/>
  <c r="J134" i="20"/>
  <c r="I134" i="20"/>
  <c r="H134" i="20"/>
  <c r="G134" i="20"/>
  <c r="F134" i="20"/>
  <c r="E134" i="20"/>
  <c r="D134" i="20"/>
  <c r="C134" i="20"/>
  <c r="AD133" i="20"/>
  <c r="AC133" i="20"/>
  <c r="AB133" i="20"/>
  <c r="AA133" i="20"/>
  <c r="Z133" i="20"/>
  <c r="Y133" i="20"/>
  <c r="X133" i="20"/>
  <c r="W133" i="20"/>
  <c r="V133" i="20"/>
  <c r="U133" i="20"/>
  <c r="T133" i="20"/>
  <c r="S133" i="20"/>
  <c r="O133" i="20"/>
  <c r="N133" i="20"/>
  <c r="M133" i="20"/>
  <c r="L133" i="20"/>
  <c r="K133" i="20"/>
  <c r="J133" i="20"/>
  <c r="I133" i="20"/>
  <c r="H133" i="20"/>
  <c r="G133" i="20"/>
  <c r="F133" i="20"/>
  <c r="E133" i="20"/>
  <c r="D133" i="20"/>
  <c r="C133" i="20"/>
  <c r="AD132" i="20"/>
  <c r="AC132" i="20"/>
  <c r="AB132" i="20"/>
  <c r="AA132" i="20"/>
  <c r="Z132" i="20"/>
  <c r="Y132" i="20"/>
  <c r="X132" i="20"/>
  <c r="W132" i="20"/>
  <c r="V132" i="20"/>
  <c r="U132" i="20"/>
  <c r="T132" i="20"/>
  <c r="S132" i="20"/>
  <c r="O132" i="20"/>
  <c r="N132" i="20"/>
  <c r="M132" i="20"/>
  <c r="L132" i="20"/>
  <c r="K132" i="20"/>
  <c r="J132" i="20"/>
  <c r="I132" i="20"/>
  <c r="H132" i="20"/>
  <c r="G132" i="20"/>
  <c r="F132" i="20"/>
  <c r="E132" i="20"/>
  <c r="D132" i="20"/>
  <c r="C132" i="20"/>
  <c r="AD131" i="20"/>
  <c r="AC131" i="20"/>
  <c r="AB131" i="20"/>
  <c r="AA131" i="20"/>
  <c r="Z131" i="20"/>
  <c r="Y131" i="20"/>
  <c r="X131" i="20"/>
  <c r="W131" i="20"/>
  <c r="V131" i="20"/>
  <c r="U131" i="20"/>
  <c r="T131" i="20"/>
  <c r="S131" i="20"/>
  <c r="O131" i="20"/>
  <c r="N131" i="20"/>
  <c r="M131" i="20"/>
  <c r="L131" i="20"/>
  <c r="K131" i="20"/>
  <c r="J131" i="20"/>
  <c r="I131" i="20"/>
  <c r="H131" i="20"/>
  <c r="G131" i="20"/>
  <c r="F131" i="20"/>
  <c r="E131" i="20"/>
  <c r="D131" i="20"/>
  <c r="C131" i="20"/>
  <c r="AD130" i="20"/>
  <c r="AC130" i="20"/>
  <c r="AB130" i="20"/>
  <c r="AA130" i="20"/>
  <c r="Z130" i="20"/>
  <c r="Y130" i="20"/>
  <c r="X130" i="20"/>
  <c r="W130" i="20"/>
  <c r="V130" i="20"/>
  <c r="U130" i="20"/>
  <c r="T130" i="20"/>
  <c r="S130" i="20"/>
  <c r="O130" i="20"/>
  <c r="N130" i="20"/>
  <c r="M130" i="20"/>
  <c r="L130" i="20"/>
  <c r="K130" i="20"/>
  <c r="J130" i="20"/>
  <c r="I130" i="20"/>
  <c r="H130" i="20"/>
  <c r="G130" i="20"/>
  <c r="F130" i="20"/>
  <c r="E130" i="20"/>
  <c r="D130" i="20"/>
  <c r="C130" i="20"/>
  <c r="AD129" i="20"/>
  <c r="AC129" i="20"/>
  <c r="AB129" i="20"/>
  <c r="AA129" i="20"/>
  <c r="Z129" i="20"/>
  <c r="Y129" i="20"/>
  <c r="X129" i="20"/>
  <c r="W129" i="20"/>
  <c r="V129" i="20"/>
  <c r="U129" i="20"/>
  <c r="T129" i="20"/>
  <c r="S129" i="20"/>
  <c r="O129" i="20"/>
  <c r="N129" i="20"/>
  <c r="M129" i="20"/>
  <c r="L129" i="20"/>
  <c r="K129" i="20"/>
  <c r="J129" i="20"/>
  <c r="I129" i="20"/>
  <c r="H129" i="20"/>
  <c r="G129" i="20"/>
  <c r="F129" i="20"/>
  <c r="E129" i="20"/>
  <c r="D129" i="20"/>
  <c r="C129" i="20"/>
  <c r="AD128" i="20"/>
  <c r="AC128" i="20"/>
  <c r="AB128" i="20"/>
  <c r="AA128" i="20"/>
  <c r="Z128" i="20"/>
  <c r="Y128" i="20"/>
  <c r="X128" i="20"/>
  <c r="W128" i="20"/>
  <c r="V128" i="20"/>
  <c r="U128" i="20"/>
  <c r="T128" i="20"/>
  <c r="S128" i="20"/>
  <c r="O128" i="20"/>
  <c r="N128" i="20"/>
  <c r="M128" i="20"/>
  <c r="L128" i="20"/>
  <c r="K128" i="20"/>
  <c r="J128" i="20"/>
  <c r="I128" i="20"/>
  <c r="H128" i="20"/>
  <c r="G128" i="20"/>
  <c r="F128" i="20"/>
  <c r="E128" i="20"/>
  <c r="D128" i="20"/>
  <c r="C128" i="20"/>
  <c r="AD127" i="20"/>
  <c r="AC127" i="20"/>
  <c r="AB127" i="20"/>
  <c r="AA127" i="20"/>
  <c r="Z127" i="20"/>
  <c r="Y127" i="20"/>
  <c r="X127" i="20"/>
  <c r="W127" i="20"/>
  <c r="V127" i="20"/>
  <c r="U127" i="20"/>
  <c r="T127" i="20"/>
  <c r="S127" i="20"/>
  <c r="O127" i="20"/>
  <c r="N127" i="20"/>
  <c r="M127" i="20"/>
  <c r="L127" i="20"/>
  <c r="K127" i="20"/>
  <c r="J127" i="20"/>
  <c r="I127" i="20"/>
  <c r="H127" i="20"/>
  <c r="G127" i="20"/>
  <c r="F127" i="20"/>
  <c r="E127" i="20"/>
  <c r="D127" i="20"/>
  <c r="C127" i="20"/>
  <c r="AD126" i="20"/>
  <c r="AC126" i="20"/>
  <c r="AB126" i="20"/>
  <c r="AA126" i="20"/>
  <c r="Z126" i="20"/>
  <c r="Y126" i="20"/>
  <c r="X126" i="20"/>
  <c r="W126" i="20"/>
  <c r="V126" i="20"/>
  <c r="U126" i="20"/>
  <c r="T126" i="20"/>
  <c r="S126" i="20"/>
  <c r="O126" i="20"/>
  <c r="N126" i="20"/>
  <c r="M126" i="20"/>
  <c r="L126" i="20"/>
  <c r="K126" i="20"/>
  <c r="J126" i="20"/>
  <c r="I126" i="20"/>
  <c r="H126" i="20"/>
  <c r="G126" i="20"/>
  <c r="F126" i="20"/>
  <c r="E126" i="20"/>
  <c r="D126" i="20"/>
  <c r="C126" i="20"/>
  <c r="AD125" i="20"/>
  <c r="AC125" i="20"/>
  <c r="AB125" i="20"/>
  <c r="AA125" i="20"/>
  <c r="Z125" i="20"/>
  <c r="Y125" i="20"/>
  <c r="X125" i="20"/>
  <c r="W125" i="20"/>
  <c r="V125" i="20"/>
  <c r="U125" i="20"/>
  <c r="T125" i="20"/>
  <c r="S125" i="20"/>
  <c r="O125" i="20"/>
  <c r="N125" i="20"/>
  <c r="M125" i="20"/>
  <c r="L125" i="20"/>
  <c r="K125" i="20"/>
  <c r="J125" i="20"/>
  <c r="I125" i="20"/>
  <c r="H125" i="20"/>
  <c r="G125" i="20"/>
  <c r="F125" i="20"/>
  <c r="E125" i="20"/>
  <c r="D125" i="20"/>
  <c r="C125" i="20"/>
  <c r="AD124" i="20"/>
  <c r="AC124" i="20"/>
  <c r="AB124" i="20"/>
  <c r="AA124" i="20"/>
  <c r="Z124" i="20"/>
  <c r="Y124" i="20"/>
  <c r="X124" i="20"/>
  <c r="W124" i="20"/>
  <c r="V124" i="20"/>
  <c r="U124" i="20"/>
  <c r="T124" i="20"/>
  <c r="S124" i="20"/>
  <c r="O124" i="20"/>
  <c r="N124" i="20"/>
  <c r="M124" i="20"/>
  <c r="L124" i="20"/>
  <c r="K124" i="20"/>
  <c r="J124" i="20"/>
  <c r="I124" i="20"/>
  <c r="H124" i="20"/>
  <c r="G124" i="20"/>
  <c r="F124" i="20"/>
  <c r="E124" i="20"/>
  <c r="D124" i="20"/>
  <c r="C124" i="20"/>
  <c r="AD123" i="20"/>
  <c r="AC123" i="20"/>
  <c r="AB123" i="20"/>
  <c r="AA123" i="20"/>
  <c r="Z123" i="20"/>
  <c r="Y123" i="20"/>
  <c r="X123" i="20"/>
  <c r="W123" i="20"/>
  <c r="V123" i="20"/>
  <c r="U123" i="20"/>
  <c r="T123" i="20"/>
  <c r="S123" i="20"/>
  <c r="O123" i="20"/>
  <c r="N123" i="20"/>
  <c r="M123" i="20"/>
  <c r="L123" i="20"/>
  <c r="K123" i="20"/>
  <c r="J123" i="20"/>
  <c r="I123" i="20"/>
  <c r="H123" i="20"/>
  <c r="G123" i="20"/>
  <c r="F123" i="20"/>
  <c r="E123" i="20"/>
  <c r="D123" i="20"/>
  <c r="C123" i="20"/>
  <c r="AD122" i="20"/>
  <c r="AC122" i="20"/>
  <c r="AB122" i="20"/>
  <c r="AA122" i="20"/>
  <c r="Z122" i="20"/>
  <c r="Y122" i="20"/>
  <c r="X122" i="20"/>
  <c r="W122" i="20"/>
  <c r="V122" i="20"/>
  <c r="U122" i="20"/>
  <c r="T122" i="20"/>
  <c r="S122" i="20"/>
  <c r="O122" i="20"/>
  <c r="N122" i="20"/>
  <c r="M122" i="20"/>
  <c r="L122" i="20"/>
  <c r="K122" i="20"/>
  <c r="J122" i="20"/>
  <c r="I122" i="20"/>
  <c r="H122" i="20"/>
  <c r="G122" i="20"/>
  <c r="F122" i="20"/>
  <c r="E122" i="20"/>
  <c r="D122" i="20"/>
  <c r="C122" i="20"/>
  <c r="C119" i="20"/>
  <c r="K119" i="20" s="1"/>
  <c r="C118" i="20"/>
  <c r="D118" i="20" s="1"/>
  <c r="C117" i="20"/>
  <c r="G117" i="20" s="1"/>
  <c r="C116" i="20"/>
  <c r="O116" i="20" s="1"/>
  <c r="C115" i="20"/>
  <c r="O115" i="20" s="1"/>
  <c r="C114" i="20"/>
  <c r="L114" i="20" s="1"/>
  <c r="C113" i="20"/>
  <c r="M113" i="20" s="1"/>
  <c r="C112" i="20"/>
  <c r="O112" i="20" s="1"/>
  <c r="C111" i="20"/>
  <c r="N111" i="20" s="1"/>
  <c r="C110" i="20"/>
  <c r="J110" i="20" s="1"/>
  <c r="C109" i="20"/>
  <c r="M109" i="20" s="1"/>
  <c r="C108" i="20"/>
  <c r="O108" i="20" s="1"/>
  <c r="C107" i="20"/>
  <c r="O107" i="20" s="1"/>
  <c r="C106" i="20"/>
  <c r="L106" i="20" s="1"/>
  <c r="C105" i="20"/>
  <c r="M105" i="20" s="1"/>
  <c r="C104" i="20"/>
  <c r="O104" i="20" s="1"/>
  <c r="C103" i="20"/>
  <c r="N103" i="20" s="1"/>
  <c r="C102" i="20"/>
  <c r="J102" i="20" s="1"/>
  <c r="C101" i="20"/>
  <c r="M101" i="20" s="1"/>
  <c r="C100" i="20"/>
  <c r="O100" i="20" s="1"/>
  <c r="C99" i="20"/>
  <c r="O99" i="20" s="1"/>
  <c r="C98" i="20"/>
  <c r="L98" i="20" s="1"/>
  <c r="C97" i="20"/>
  <c r="M97" i="20" s="1"/>
  <c r="C96" i="20"/>
  <c r="O96" i="20" s="1"/>
  <c r="C95" i="20"/>
  <c r="N95" i="20" s="1"/>
  <c r="C94" i="20"/>
  <c r="J94" i="20" s="1"/>
  <c r="C93" i="20"/>
  <c r="M93" i="20" s="1"/>
  <c r="C92" i="20"/>
  <c r="L92" i="20" s="1"/>
  <c r="N88" i="20"/>
  <c r="M88" i="20"/>
  <c r="L88" i="20"/>
  <c r="K88" i="20"/>
  <c r="J88" i="20"/>
  <c r="I88" i="20"/>
  <c r="H88" i="20"/>
  <c r="G88" i="20"/>
  <c r="F88" i="20"/>
  <c r="E88" i="20"/>
  <c r="D88" i="20"/>
  <c r="C88" i="20"/>
  <c r="N87" i="20"/>
  <c r="M87" i="20"/>
  <c r="L87" i="20"/>
  <c r="K87" i="20"/>
  <c r="J87" i="20"/>
  <c r="I87" i="20"/>
  <c r="H87" i="20"/>
  <c r="G87" i="20"/>
  <c r="F87" i="20"/>
  <c r="E87" i="20"/>
  <c r="D87" i="20"/>
  <c r="C87" i="20"/>
  <c r="N86" i="20"/>
  <c r="M86" i="20"/>
  <c r="L86" i="20"/>
  <c r="K86" i="20"/>
  <c r="J86" i="20"/>
  <c r="I86" i="20"/>
  <c r="H86" i="20"/>
  <c r="G86" i="20"/>
  <c r="F86" i="20"/>
  <c r="E86" i="20"/>
  <c r="D86" i="20"/>
  <c r="C86" i="20"/>
  <c r="N85" i="20"/>
  <c r="M85" i="20"/>
  <c r="L85" i="20"/>
  <c r="K85" i="20"/>
  <c r="J85" i="20"/>
  <c r="I85" i="20"/>
  <c r="H85" i="20"/>
  <c r="G85" i="20"/>
  <c r="F85" i="20"/>
  <c r="E85" i="20"/>
  <c r="D85" i="20"/>
  <c r="C85" i="20"/>
  <c r="N84" i="20"/>
  <c r="M84" i="20"/>
  <c r="L84" i="20"/>
  <c r="K84" i="20"/>
  <c r="J84" i="20"/>
  <c r="I84" i="20"/>
  <c r="H84" i="20"/>
  <c r="G84" i="20"/>
  <c r="F84" i="20"/>
  <c r="E84" i="20"/>
  <c r="D84" i="20"/>
  <c r="C84" i="20"/>
  <c r="N83" i="20"/>
  <c r="M83" i="20"/>
  <c r="L83" i="20"/>
  <c r="K83" i="20"/>
  <c r="J83" i="20"/>
  <c r="I83" i="20"/>
  <c r="H83" i="20"/>
  <c r="G83" i="20"/>
  <c r="F83" i="20"/>
  <c r="E83" i="20"/>
  <c r="D83" i="20"/>
  <c r="C83" i="20"/>
  <c r="N82" i="20"/>
  <c r="M82" i="20"/>
  <c r="L82" i="20"/>
  <c r="K82" i="20"/>
  <c r="J82" i="20"/>
  <c r="I82" i="20"/>
  <c r="H82" i="20"/>
  <c r="G82" i="20"/>
  <c r="F82" i="20"/>
  <c r="E82" i="20"/>
  <c r="D82" i="20"/>
  <c r="C82" i="20"/>
  <c r="N81" i="20"/>
  <c r="M81" i="20"/>
  <c r="L81" i="20"/>
  <c r="K81" i="20"/>
  <c r="J81" i="20"/>
  <c r="I81" i="20"/>
  <c r="H81" i="20"/>
  <c r="G81" i="20"/>
  <c r="F81" i="20"/>
  <c r="E81" i="20"/>
  <c r="D81" i="20"/>
  <c r="C81" i="20"/>
  <c r="N80" i="20"/>
  <c r="M80" i="20"/>
  <c r="L80" i="20"/>
  <c r="K80" i="20"/>
  <c r="J80" i="20"/>
  <c r="I80" i="20"/>
  <c r="H80" i="20"/>
  <c r="G80" i="20"/>
  <c r="F80" i="20"/>
  <c r="E80" i="20"/>
  <c r="D80" i="20"/>
  <c r="C80" i="20"/>
  <c r="N79" i="20"/>
  <c r="M79" i="20"/>
  <c r="L79" i="20"/>
  <c r="K79" i="20"/>
  <c r="J79" i="20"/>
  <c r="I79" i="20"/>
  <c r="H79" i="20"/>
  <c r="G79" i="20"/>
  <c r="F79" i="20"/>
  <c r="E79" i="20"/>
  <c r="D79" i="20"/>
  <c r="C79" i="20"/>
  <c r="N78" i="20"/>
  <c r="M78" i="20"/>
  <c r="L78" i="20"/>
  <c r="K78" i="20"/>
  <c r="J78" i="20"/>
  <c r="I78" i="20"/>
  <c r="H78" i="20"/>
  <c r="G78" i="20"/>
  <c r="F78" i="20"/>
  <c r="E78" i="20"/>
  <c r="D78" i="20"/>
  <c r="C78" i="20"/>
  <c r="N77" i="20"/>
  <c r="M77" i="20"/>
  <c r="L77" i="20"/>
  <c r="K77" i="20"/>
  <c r="J77" i="20"/>
  <c r="I77" i="20"/>
  <c r="H77" i="20"/>
  <c r="G77" i="20"/>
  <c r="F77" i="20"/>
  <c r="E77" i="20"/>
  <c r="D77" i="20"/>
  <c r="C77" i="20"/>
  <c r="N76" i="20"/>
  <c r="M76" i="20"/>
  <c r="L76" i="20"/>
  <c r="K76" i="20"/>
  <c r="J76" i="20"/>
  <c r="I76" i="20"/>
  <c r="H76" i="20"/>
  <c r="G76" i="20"/>
  <c r="F76" i="20"/>
  <c r="E76" i="20"/>
  <c r="D76" i="20"/>
  <c r="C76" i="20"/>
  <c r="N75" i="20"/>
  <c r="M75" i="20"/>
  <c r="L75" i="20"/>
  <c r="K75" i="20"/>
  <c r="J75" i="20"/>
  <c r="I75" i="20"/>
  <c r="H75" i="20"/>
  <c r="G75" i="20"/>
  <c r="F75" i="20"/>
  <c r="E75" i="20"/>
  <c r="D75" i="20"/>
  <c r="C75" i="20"/>
  <c r="N74" i="20"/>
  <c r="M74" i="20"/>
  <c r="L74" i="20"/>
  <c r="K74" i="20"/>
  <c r="J74" i="20"/>
  <c r="I74" i="20"/>
  <c r="H74" i="20"/>
  <c r="G74" i="20"/>
  <c r="F74" i="20"/>
  <c r="E74" i="20"/>
  <c r="D74" i="20"/>
  <c r="C74" i="20"/>
  <c r="N73" i="20"/>
  <c r="M73" i="20"/>
  <c r="L73" i="20"/>
  <c r="K73" i="20"/>
  <c r="J73" i="20"/>
  <c r="I73" i="20"/>
  <c r="H73" i="20"/>
  <c r="G73" i="20"/>
  <c r="F73" i="20"/>
  <c r="E73" i="20"/>
  <c r="D73" i="20"/>
  <c r="C73" i="20"/>
  <c r="N72" i="20"/>
  <c r="M72" i="20"/>
  <c r="L72" i="20"/>
  <c r="K72" i="20"/>
  <c r="J72" i="20"/>
  <c r="I72" i="20"/>
  <c r="H72" i="20"/>
  <c r="G72" i="20"/>
  <c r="F72" i="20"/>
  <c r="E72" i="20"/>
  <c r="D72" i="20"/>
  <c r="C72" i="20"/>
  <c r="N71" i="20"/>
  <c r="M71" i="20"/>
  <c r="L71" i="20"/>
  <c r="K71" i="20"/>
  <c r="J71" i="20"/>
  <c r="I71" i="20"/>
  <c r="H71" i="20"/>
  <c r="G71" i="20"/>
  <c r="F71" i="20"/>
  <c r="E71" i="20"/>
  <c r="D71" i="20"/>
  <c r="C71" i="20"/>
  <c r="N70" i="20"/>
  <c r="M70" i="20"/>
  <c r="L70" i="20"/>
  <c r="K70" i="20"/>
  <c r="J70" i="20"/>
  <c r="I70" i="20"/>
  <c r="H70" i="20"/>
  <c r="G70" i="20"/>
  <c r="F70" i="20"/>
  <c r="E70" i="20"/>
  <c r="D70" i="20"/>
  <c r="C70" i="20"/>
  <c r="N69" i="20"/>
  <c r="M69" i="20"/>
  <c r="L69" i="20"/>
  <c r="K69" i="20"/>
  <c r="J69" i="20"/>
  <c r="I69" i="20"/>
  <c r="H69" i="20"/>
  <c r="G69" i="20"/>
  <c r="F69" i="20"/>
  <c r="E69" i="20"/>
  <c r="D69" i="20"/>
  <c r="C69" i="20"/>
  <c r="N68" i="20"/>
  <c r="M68" i="20"/>
  <c r="L68" i="20"/>
  <c r="K68" i="20"/>
  <c r="J68" i="20"/>
  <c r="I68" i="20"/>
  <c r="H68" i="20"/>
  <c r="G68" i="20"/>
  <c r="F68" i="20"/>
  <c r="E68" i="20"/>
  <c r="D68" i="20"/>
  <c r="C68" i="20"/>
  <c r="N67" i="20"/>
  <c r="M67" i="20"/>
  <c r="L67" i="20"/>
  <c r="K67" i="20"/>
  <c r="J67" i="20"/>
  <c r="I67" i="20"/>
  <c r="H67" i="20"/>
  <c r="G67" i="20"/>
  <c r="F67" i="20"/>
  <c r="E67" i="20"/>
  <c r="D67" i="20"/>
  <c r="C67" i="20"/>
  <c r="N66" i="20"/>
  <c r="M66" i="20"/>
  <c r="L66" i="20"/>
  <c r="K66" i="20"/>
  <c r="J66" i="20"/>
  <c r="I66" i="20"/>
  <c r="H66" i="20"/>
  <c r="G66" i="20"/>
  <c r="F66" i="20"/>
  <c r="E66" i="20"/>
  <c r="D66" i="20"/>
  <c r="C66" i="20"/>
  <c r="N65" i="20"/>
  <c r="M65" i="20"/>
  <c r="L65" i="20"/>
  <c r="K65" i="20"/>
  <c r="J65" i="20"/>
  <c r="I65" i="20"/>
  <c r="H65" i="20"/>
  <c r="G65" i="20"/>
  <c r="F65" i="20"/>
  <c r="E65" i="20"/>
  <c r="D65" i="20"/>
  <c r="C65" i="20"/>
  <c r="N64" i="20"/>
  <c r="M64" i="20"/>
  <c r="L64" i="20"/>
  <c r="K64" i="20"/>
  <c r="J64" i="20"/>
  <c r="I64" i="20"/>
  <c r="H64" i="20"/>
  <c r="G64" i="20"/>
  <c r="F64" i="20"/>
  <c r="E64" i="20"/>
  <c r="D64" i="20"/>
  <c r="C64" i="20"/>
  <c r="N63" i="20"/>
  <c r="M63" i="20"/>
  <c r="L63" i="20"/>
  <c r="K63" i="20"/>
  <c r="J63" i="20"/>
  <c r="I63" i="20"/>
  <c r="H63" i="20"/>
  <c r="G63" i="20"/>
  <c r="F63" i="20"/>
  <c r="E63" i="20"/>
  <c r="D63" i="20"/>
  <c r="C63" i="20"/>
  <c r="N62" i="20"/>
  <c r="M62" i="20"/>
  <c r="L62" i="20"/>
  <c r="K62" i="20"/>
  <c r="J62" i="20"/>
  <c r="I62" i="20"/>
  <c r="H62" i="20"/>
  <c r="G62" i="20"/>
  <c r="F62" i="20"/>
  <c r="E62" i="20"/>
  <c r="D62" i="20"/>
  <c r="C62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N32" i="20"/>
  <c r="M32" i="20"/>
  <c r="L32" i="20"/>
  <c r="K32" i="20"/>
  <c r="J32" i="20"/>
  <c r="I32" i="20"/>
  <c r="H32" i="20"/>
  <c r="G32" i="20"/>
  <c r="F32" i="20"/>
  <c r="E32" i="20"/>
  <c r="D32" i="20"/>
  <c r="D59" i="20" s="1"/>
  <c r="C32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N9" i="20"/>
  <c r="M9" i="20"/>
  <c r="L9" i="20"/>
  <c r="K9" i="20"/>
  <c r="J9" i="20"/>
  <c r="I9" i="20"/>
  <c r="H9" i="20"/>
  <c r="G9" i="20"/>
  <c r="F9" i="20"/>
  <c r="E9" i="20"/>
  <c r="D9" i="20"/>
  <c r="C9" i="20"/>
  <c r="N8" i="20"/>
  <c r="M8" i="20"/>
  <c r="L8" i="20"/>
  <c r="K8" i="20"/>
  <c r="J8" i="20"/>
  <c r="I8" i="20"/>
  <c r="H8" i="20"/>
  <c r="G8" i="20"/>
  <c r="F8" i="20"/>
  <c r="E8" i="20"/>
  <c r="D8" i="20"/>
  <c r="C8" i="20"/>
  <c r="N7" i="20"/>
  <c r="M7" i="20"/>
  <c r="L7" i="20"/>
  <c r="K7" i="20"/>
  <c r="J7" i="20"/>
  <c r="I7" i="20"/>
  <c r="H7" i="20"/>
  <c r="G7" i="20"/>
  <c r="F7" i="20"/>
  <c r="E7" i="20"/>
  <c r="D7" i="20"/>
  <c r="C7" i="20"/>
  <c r="N6" i="20"/>
  <c r="M6" i="20"/>
  <c r="L6" i="20"/>
  <c r="K6" i="20"/>
  <c r="J6" i="20"/>
  <c r="I6" i="20"/>
  <c r="H6" i="20"/>
  <c r="G6" i="20"/>
  <c r="F6" i="20"/>
  <c r="E6" i="20"/>
  <c r="D6" i="20"/>
  <c r="C6" i="20"/>
  <c r="N5" i="20"/>
  <c r="M5" i="20"/>
  <c r="L5" i="20"/>
  <c r="K5" i="20"/>
  <c r="J5" i="20"/>
  <c r="I5" i="20"/>
  <c r="H5" i="20"/>
  <c r="G5" i="20"/>
  <c r="F5" i="20"/>
  <c r="E5" i="20"/>
  <c r="D5" i="20"/>
  <c r="C5" i="20"/>
  <c r="N4" i="20"/>
  <c r="M4" i="20"/>
  <c r="L4" i="20"/>
  <c r="K4" i="20"/>
  <c r="J4" i="20"/>
  <c r="I4" i="20"/>
  <c r="H4" i="20"/>
  <c r="G4" i="20"/>
  <c r="F4" i="20"/>
  <c r="E4" i="20"/>
  <c r="D4" i="20"/>
  <c r="C4" i="20"/>
  <c r="N3" i="20"/>
  <c r="M3" i="20"/>
  <c r="L3" i="20"/>
  <c r="K3" i="20"/>
  <c r="J3" i="20"/>
  <c r="I3" i="20"/>
  <c r="H3" i="20"/>
  <c r="G3" i="20"/>
  <c r="F3" i="20"/>
  <c r="E3" i="20"/>
  <c r="D3" i="20"/>
  <c r="C3" i="20"/>
  <c r="N2" i="20"/>
  <c r="M2" i="20"/>
  <c r="L2" i="20"/>
  <c r="L29" i="20" s="1"/>
  <c r="K2" i="20"/>
  <c r="J2" i="20"/>
  <c r="I2" i="20"/>
  <c r="H2" i="20"/>
  <c r="G2" i="20"/>
  <c r="F2" i="20"/>
  <c r="E2" i="20"/>
  <c r="D2" i="20"/>
  <c r="D29" i="20" s="1"/>
  <c r="C2" i="20"/>
  <c r="M236" i="20" l="1"/>
  <c r="M225" i="20"/>
  <c r="I238" i="20"/>
  <c r="U180" i="20"/>
  <c r="AC180" i="20"/>
  <c r="I211" i="20"/>
  <c r="BE180" i="20"/>
  <c r="AO180" i="20"/>
  <c r="AK180" i="20"/>
  <c r="BI180" i="20"/>
  <c r="N29" i="20"/>
  <c r="AL180" i="20"/>
  <c r="J29" i="20"/>
  <c r="F59" i="20"/>
  <c r="AT180" i="20"/>
  <c r="E232" i="20"/>
  <c r="O232" i="20" s="1"/>
  <c r="E211" i="20"/>
  <c r="F29" i="20"/>
  <c r="C89" i="20"/>
  <c r="U552" i="12"/>
  <c r="U583" i="12"/>
  <c r="U614" i="12"/>
  <c r="V597" i="12"/>
  <c r="V535" i="12"/>
  <c r="V566" i="12"/>
  <c r="V612" i="12"/>
  <c r="V581" i="12"/>
  <c r="V550" i="12"/>
  <c r="V534" i="12"/>
  <c r="V565" i="12"/>
  <c r="V596" i="12"/>
  <c r="V573" i="12"/>
  <c r="V604" i="12"/>
  <c r="V542" i="12"/>
  <c r="V543" i="12"/>
  <c r="V605" i="12"/>
  <c r="V574" i="12"/>
  <c r="V607" i="12"/>
  <c r="V545" i="12"/>
  <c r="V576" i="12"/>
  <c r="V587" i="12"/>
  <c r="V556" i="12"/>
  <c r="V525" i="12"/>
  <c r="V530" i="12"/>
  <c r="V561" i="12"/>
  <c r="V592" i="12"/>
  <c r="V532" i="12"/>
  <c r="V563" i="12"/>
  <c r="V594" i="12"/>
  <c r="V551" i="12"/>
  <c r="V582" i="12"/>
  <c r="V613" i="12"/>
  <c r="V601" i="12"/>
  <c r="V570" i="12"/>
  <c r="V539" i="12"/>
  <c r="V593" i="12"/>
  <c r="V562" i="12"/>
  <c r="V531" i="12"/>
  <c r="V529" i="12"/>
  <c r="V560" i="12"/>
  <c r="V591" i="12"/>
  <c r="V609" i="12"/>
  <c r="V547" i="12"/>
  <c r="V578" i="12"/>
  <c r="V549" i="12"/>
  <c r="V580" i="12"/>
  <c r="V611" i="12"/>
  <c r="V540" i="12"/>
  <c r="V571" i="12"/>
  <c r="V602" i="12"/>
  <c r="V568" i="12"/>
  <c r="V599" i="12"/>
  <c r="V537" i="12"/>
  <c r="V589" i="12"/>
  <c r="V527" i="12"/>
  <c r="V558" i="12"/>
  <c r="V579" i="12"/>
  <c r="V548" i="12"/>
  <c r="V610" i="12"/>
  <c r="V546" i="12"/>
  <c r="V577" i="12"/>
  <c r="V608" i="12"/>
  <c r="V536" i="12"/>
  <c r="V567" i="12"/>
  <c r="V598" i="12"/>
  <c r="V564" i="12"/>
  <c r="V595" i="12"/>
  <c r="V533" i="12"/>
  <c r="V600" i="12"/>
  <c r="V569" i="12"/>
  <c r="V538" i="12"/>
  <c r="V544" i="12"/>
  <c r="V606" i="12"/>
  <c r="V575" i="12"/>
  <c r="V541" i="12"/>
  <c r="V603" i="12"/>
  <c r="V572" i="12"/>
  <c r="V588" i="12"/>
  <c r="V557" i="12"/>
  <c r="V526" i="12"/>
  <c r="V528" i="12"/>
  <c r="V559" i="12"/>
  <c r="V590" i="12"/>
  <c r="U521" i="12"/>
  <c r="U490" i="12"/>
  <c r="W42" i="12"/>
  <c r="V473" i="12"/>
  <c r="V504" i="12"/>
  <c r="W57" i="12"/>
  <c r="V519" i="12"/>
  <c r="V488" i="12"/>
  <c r="W41" i="12"/>
  <c r="V472" i="12"/>
  <c r="V503" i="12"/>
  <c r="W49" i="12"/>
  <c r="V480" i="12"/>
  <c r="V511" i="12"/>
  <c r="W50" i="12"/>
  <c r="V512" i="12"/>
  <c r="V481" i="12"/>
  <c r="W52" i="12"/>
  <c r="V483" i="12"/>
  <c r="V514" i="12"/>
  <c r="V463" i="12"/>
  <c r="V494" i="12"/>
  <c r="W37" i="12"/>
  <c r="V499" i="12"/>
  <c r="V468" i="12"/>
  <c r="W39" i="12"/>
  <c r="V470" i="12"/>
  <c r="V501" i="12"/>
  <c r="W58" i="12"/>
  <c r="V489" i="12"/>
  <c r="V520" i="12"/>
  <c r="W46" i="12"/>
  <c r="V477" i="12"/>
  <c r="V508" i="12"/>
  <c r="W38" i="12"/>
  <c r="V469" i="12"/>
  <c r="V500" i="12"/>
  <c r="W36" i="12"/>
  <c r="V467" i="12"/>
  <c r="V498" i="12"/>
  <c r="W54" i="12"/>
  <c r="V485" i="12"/>
  <c r="V516" i="12"/>
  <c r="W56" i="12"/>
  <c r="V518" i="12"/>
  <c r="V487" i="12"/>
  <c r="W47" i="12"/>
  <c r="V478" i="12"/>
  <c r="V509" i="12"/>
  <c r="W44" i="12"/>
  <c r="V475" i="12"/>
  <c r="V506" i="12"/>
  <c r="W34" i="12"/>
  <c r="V496" i="12"/>
  <c r="V465" i="12"/>
  <c r="W55" i="12"/>
  <c r="V517" i="12"/>
  <c r="V486" i="12"/>
  <c r="W53" i="12"/>
  <c r="V484" i="12"/>
  <c r="V515" i="12"/>
  <c r="W43" i="12"/>
  <c r="V474" i="12"/>
  <c r="V505" i="12"/>
  <c r="W40" i="12"/>
  <c r="V502" i="12"/>
  <c r="V471" i="12"/>
  <c r="W45" i="12"/>
  <c r="V507" i="12"/>
  <c r="V476" i="12"/>
  <c r="W51" i="12"/>
  <c r="V482" i="12"/>
  <c r="V513" i="12"/>
  <c r="W48" i="12"/>
  <c r="V479" i="12"/>
  <c r="V510" i="12"/>
  <c r="W33" i="12"/>
  <c r="V464" i="12"/>
  <c r="V495" i="12"/>
  <c r="W35" i="12"/>
  <c r="V466" i="12"/>
  <c r="V497" i="12"/>
  <c r="H29" i="20"/>
  <c r="AS180" i="20"/>
  <c r="N59" i="20"/>
  <c r="J59" i="20"/>
  <c r="M211" i="20"/>
  <c r="H59" i="20"/>
  <c r="K59" i="20"/>
  <c r="L59" i="20"/>
  <c r="D246" i="20"/>
  <c r="E246" i="20" s="1"/>
  <c r="F246" i="20" s="1"/>
  <c r="G246" i="20" s="1"/>
  <c r="H246" i="20" s="1"/>
  <c r="I246" i="20" s="1"/>
  <c r="J246" i="20" s="1"/>
  <c r="K246" i="20" s="1"/>
  <c r="L246" i="20" s="1"/>
  <c r="M246" i="20" s="1"/>
  <c r="N246" i="20" s="1"/>
  <c r="D252" i="20"/>
  <c r="E252" i="20" s="1"/>
  <c r="F252" i="20" s="1"/>
  <c r="G252" i="20" s="1"/>
  <c r="H252" i="20" s="1"/>
  <c r="I252" i="20" s="1"/>
  <c r="J252" i="20" s="1"/>
  <c r="K252" i="20" s="1"/>
  <c r="L252" i="20" s="1"/>
  <c r="M252" i="20" s="1"/>
  <c r="N252" i="20" s="1"/>
  <c r="D256" i="20"/>
  <c r="E256" i="20" s="1"/>
  <c r="F256" i="20" s="1"/>
  <c r="G256" i="20" s="1"/>
  <c r="H256" i="20" s="1"/>
  <c r="I256" i="20" s="1"/>
  <c r="J256" i="20" s="1"/>
  <c r="K256" i="20" s="1"/>
  <c r="L256" i="20" s="1"/>
  <c r="M256" i="20" s="1"/>
  <c r="N256" i="20" s="1"/>
  <c r="D257" i="20"/>
  <c r="E257" i="20" s="1"/>
  <c r="F257" i="20" s="1"/>
  <c r="G257" i="20" s="1"/>
  <c r="H257" i="20" s="1"/>
  <c r="I257" i="20" s="1"/>
  <c r="J257" i="20" s="1"/>
  <c r="K257" i="20" s="1"/>
  <c r="L257" i="20" s="1"/>
  <c r="M257" i="20" s="1"/>
  <c r="N257" i="20" s="1"/>
  <c r="D259" i="20"/>
  <c r="E259" i="20" s="1"/>
  <c r="F259" i="20" s="1"/>
  <c r="G259" i="20" s="1"/>
  <c r="H259" i="20" s="1"/>
  <c r="I259" i="20" s="1"/>
  <c r="J259" i="20" s="1"/>
  <c r="K259" i="20" s="1"/>
  <c r="L259" i="20" s="1"/>
  <c r="M259" i="20" s="1"/>
  <c r="N259" i="20" s="1"/>
  <c r="D260" i="20"/>
  <c r="E260" i="20" s="1"/>
  <c r="F260" i="20" s="1"/>
  <c r="G260" i="20" s="1"/>
  <c r="H260" i="20" s="1"/>
  <c r="I260" i="20" s="1"/>
  <c r="J260" i="20" s="1"/>
  <c r="K260" i="20" s="1"/>
  <c r="L260" i="20" s="1"/>
  <c r="M260" i="20" s="1"/>
  <c r="N260" i="20" s="1"/>
  <c r="D262" i="20"/>
  <c r="E262" i="20" s="1"/>
  <c r="F262" i="20" s="1"/>
  <c r="G262" i="20" s="1"/>
  <c r="H262" i="20" s="1"/>
  <c r="I262" i="20" s="1"/>
  <c r="J262" i="20" s="1"/>
  <c r="K262" i="20" s="1"/>
  <c r="L262" i="20" s="1"/>
  <c r="M262" i="20" s="1"/>
  <c r="N262" i="20" s="1"/>
  <c r="D265" i="20"/>
  <c r="E265" i="20" s="1"/>
  <c r="F265" i="20" s="1"/>
  <c r="G265" i="20" s="1"/>
  <c r="H265" i="20" s="1"/>
  <c r="I265" i="20" s="1"/>
  <c r="J265" i="20" s="1"/>
  <c r="K265" i="20" s="1"/>
  <c r="L265" i="20" s="1"/>
  <c r="M265" i="20" s="1"/>
  <c r="N265" i="20" s="1"/>
  <c r="D266" i="20"/>
  <c r="E266" i="20" s="1"/>
  <c r="F266" i="20" s="1"/>
  <c r="G266" i="20" s="1"/>
  <c r="H266" i="20" s="1"/>
  <c r="I266" i="20" s="1"/>
  <c r="J266" i="20" s="1"/>
  <c r="K266" i="20" s="1"/>
  <c r="L266" i="20" s="1"/>
  <c r="M266" i="20" s="1"/>
  <c r="N266" i="20" s="1"/>
  <c r="D267" i="20"/>
  <c r="E267" i="20" s="1"/>
  <c r="F267" i="20" s="1"/>
  <c r="G267" i="20" s="1"/>
  <c r="H267" i="20" s="1"/>
  <c r="I267" i="20" s="1"/>
  <c r="J267" i="20" s="1"/>
  <c r="K267" i="20" s="1"/>
  <c r="L267" i="20" s="1"/>
  <c r="M267" i="20" s="1"/>
  <c r="N267" i="20" s="1"/>
  <c r="V89" i="12"/>
  <c r="W62" i="12"/>
  <c r="W32" i="12"/>
  <c r="V59" i="12"/>
  <c r="E111" i="20"/>
  <c r="L241" i="20"/>
  <c r="L242" i="20" s="1"/>
  <c r="H93" i="20"/>
  <c r="I111" i="20"/>
  <c r="H118" i="20"/>
  <c r="O49" i="20"/>
  <c r="O50" i="20"/>
  <c r="O51" i="20"/>
  <c r="O52" i="20"/>
  <c r="O53" i="20"/>
  <c r="O54" i="20"/>
  <c r="O55" i="20"/>
  <c r="O56" i="20"/>
  <c r="O57" i="20"/>
  <c r="O58" i="20"/>
  <c r="O63" i="20"/>
  <c r="O64" i="20"/>
  <c r="O66" i="20"/>
  <c r="O68" i="20"/>
  <c r="O69" i="20"/>
  <c r="O70" i="20"/>
  <c r="O72" i="20"/>
  <c r="O73" i="20"/>
  <c r="O74" i="20"/>
  <c r="O76" i="20"/>
  <c r="O77" i="20"/>
  <c r="AE261" i="20"/>
  <c r="D269" i="20"/>
  <c r="E269" i="20" s="1"/>
  <c r="F269" i="20" s="1"/>
  <c r="G269" i="20" s="1"/>
  <c r="H269" i="20" s="1"/>
  <c r="I269" i="20" s="1"/>
  <c r="J269" i="20" s="1"/>
  <c r="K269" i="20" s="1"/>
  <c r="L269" i="20" s="1"/>
  <c r="M269" i="20" s="1"/>
  <c r="N269" i="20" s="1"/>
  <c r="D245" i="20"/>
  <c r="E245" i="20" s="1"/>
  <c r="F245" i="20" s="1"/>
  <c r="D248" i="20"/>
  <c r="E248" i="20" s="1"/>
  <c r="F248" i="20" s="1"/>
  <c r="G248" i="20" s="1"/>
  <c r="H248" i="20" s="1"/>
  <c r="I248" i="20" s="1"/>
  <c r="J248" i="20" s="1"/>
  <c r="K248" i="20" s="1"/>
  <c r="L248" i="20" s="1"/>
  <c r="M248" i="20" s="1"/>
  <c r="N248" i="20" s="1"/>
  <c r="D249" i="20"/>
  <c r="E249" i="20" s="1"/>
  <c r="F249" i="20" s="1"/>
  <c r="G249" i="20" s="1"/>
  <c r="H249" i="20" s="1"/>
  <c r="I249" i="20" s="1"/>
  <c r="J249" i="20" s="1"/>
  <c r="K249" i="20" s="1"/>
  <c r="L249" i="20" s="1"/>
  <c r="M249" i="20" s="1"/>
  <c r="N249" i="20" s="1"/>
  <c r="N99" i="20"/>
  <c r="G102" i="20"/>
  <c r="O6" i="20"/>
  <c r="O8" i="20"/>
  <c r="O10" i="20"/>
  <c r="O12" i="20"/>
  <c r="O14" i="20"/>
  <c r="O17" i="20"/>
  <c r="O18" i="20"/>
  <c r="O22" i="20"/>
  <c r="O32" i="20"/>
  <c r="O34" i="20"/>
  <c r="O35" i="20"/>
  <c r="O36" i="20"/>
  <c r="O37" i="20"/>
  <c r="O38" i="20"/>
  <c r="O40" i="20"/>
  <c r="O42" i="20"/>
  <c r="O43" i="20"/>
  <c r="O44" i="20"/>
  <c r="O45" i="20"/>
  <c r="O46" i="20"/>
  <c r="O47" i="20"/>
  <c r="O65" i="20"/>
  <c r="G94" i="20"/>
  <c r="H109" i="20"/>
  <c r="D114" i="20"/>
  <c r="O2" i="20"/>
  <c r="O4" i="20"/>
  <c r="O5" i="20"/>
  <c r="O7" i="20"/>
  <c r="O9" i="20"/>
  <c r="O11" i="20"/>
  <c r="O13" i="20"/>
  <c r="O15" i="20"/>
  <c r="O16" i="20"/>
  <c r="O19" i="20"/>
  <c r="O21" i="20"/>
  <c r="O24" i="20"/>
  <c r="O25" i="20"/>
  <c r="O28" i="20"/>
  <c r="O39" i="20"/>
  <c r="O41" i="20"/>
  <c r="O48" i="20"/>
  <c r="H101" i="20"/>
  <c r="N107" i="20"/>
  <c r="G114" i="20"/>
  <c r="AE268" i="20"/>
  <c r="F94" i="20"/>
  <c r="O94" i="20"/>
  <c r="M95" i="20"/>
  <c r="O97" i="20"/>
  <c r="K98" i="20"/>
  <c r="I99" i="20"/>
  <c r="F102" i="20"/>
  <c r="O102" i="20"/>
  <c r="M103" i="20"/>
  <c r="O105" i="20"/>
  <c r="K106" i="20"/>
  <c r="I107" i="20"/>
  <c r="G110" i="20"/>
  <c r="O114" i="20"/>
  <c r="N115" i="20"/>
  <c r="D247" i="20"/>
  <c r="E247" i="20" s="1"/>
  <c r="F247" i="20" s="1"/>
  <c r="G247" i="20" s="1"/>
  <c r="H247" i="20" s="1"/>
  <c r="I247" i="20" s="1"/>
  <c r="J247" i="20" s="1"/>
  <c r="K247" i="20" s="1"/>
  <c r="L247" i="20" s="1"/>
  <c r="M247" i="20" s="1"/>
  <c r="N247" i="20" s="1"/>
  <c r="D263" i="20"/>
  <c r="E263" i="20" s="1"/>
  <c r="F263" i="20" s="1"/>
  <c r="G263" i="20" s="1"/>
  <c r="H263" i="20" s="1"/>
  <c r="I263" i="20" s="1"/>
  <c r="J263" i="20" s="1"/>
  <c r="K263" i="20" s="1"/>
  <c r="L263" i="20" s="1"/>
  <c r="M263" i="20" s="1"/>
  <c r="N263" i="20" s="1"/>
  <c r="D270" i="20"/>
  <c r="E270" i="20" s="1"/>
  <c r="F270" i="20" s="1"/>
  <c r="G270" i="20" s="1"/>
  <c r="H270" i="20" s="1"/>
  <c r="I270" i="20" s="1"/>
  <c r="J270" i="20" s="1"/>
  <c r="K270" i="20" s="1"/>
  <c r="L270" i="20" s="1"/>
  <c r="M270" i="20" s="1"/>
  <c r="N270" i="20" s="1"/>
  <c r="AE271" i="20"/>
  <c r="O98" i="20"/>
  <c r="O106" i="20"/>
  <c r="K110" i="20"/>
  <c r="E92" i="20"/>
  <c r="K94" i="20"/>
  <c r="E95" i="20"/>
  <c r="D98" i="20"/>
  <c r="K102" i="20"/>
  <c r="E103" i="20"/>
  <c r="D106" i="20"/>
  <c r="D110" i="20"/>
  <c r="L110" i="20"/>
  <c r="G113" i="20"/>
  <c r="E115" i="20"/>
  <c r="AE258" i="20"/>
  <c r="O27" i="20"/>
  <c r="J92" i="20"/>
  <c r="D94" i="20"/>
  <c r="L94" i="20"/>
  <c r="I95" i="20"/>
  <c r="G97" i="20"/>
  <c r="G98" i="20"/>
  <c r="E99" i="20"/>
  <c r="M100" i="20"/>
  <c r="D102" i="20"/>
  <c r="L102" i="20"/>
  <c r="I103" i="20"/>
  <c r="G105" i="20"/>
  <c r="G106" i="20"/>
  <c r="E107" i="20"/>
  <c r="F110" i="20"/>
  <c r="O110" i="20"/>
  <c r="M111" i="20"/>
  <c r="O113" i="20"/>
  <c r="K114" i="20"/>
  <c r="I115" i="20"/>
  <c r="H117" i="20"/>
  <c r="K29" i="20"/>
  <c r="G59" i="20"/>
  <c r="H96" i="20"/>
  <c r="M96" i="20"/>
  <c r="H100" i="20"/>
  <c r="H104" i="20"/>
  <c r="M104" i="20"/>
  <c r="H108" i="20"/>
  <c r="M108" i="20"/>
  <c r="H112" i="20"/>
  <c r="M112" i="20"/>
  <c r="H116" i="20"/>
  <c r="M116" i="20"/>
  <c r="G29" i="20"/>
  <c r="O20" i="20"/>
  <c r="K89" i="20"/>
  <c r="H89" i="20"/>
  <c r="L89" i="20"/>
  <c r="D89" i="20"/>
  <c r="O78" i="20"/>
  <c r="O79" i="20"/>
  <c r="O80" i="20"/>
  <c r="O81" i="20"/>
  <c r="O82" i="20"/>
  <c r="O84" i="20"/>
  <c r="O85" i="20"/>
  <c r="O86" i="20"/>
  <c r="O88" i="20"/>
  <c r="N92" i="20"/>
  <c r="L93" i="20"/>
  <c r="D96" i="20"/>
  <c r="I96" i="20"/>
  <c r="N96" i="20"/>
  <c r="H97" i="20"/>
  <c r="J98" i="20"/>
  <c r="M99" i="20"/>
  <c r="D100" i="20"/>
  <c r="I100" i="20"/>
  <c r="N100" i="20"/>
  <c r="L101" i="20"/>
  <c r="D104" i="20"/>
  <c r="I104" i="20"/>
  <c r="N104" i="20"/>
  <c r="H105" i="20"/>
  <c r="J106" i="20"/>
  <c r="M107" i="20"/>
  <c r="D108" i="20"/>
  <c r="I108" i="20"/>
  <c r="N108" i="20"/>
  <c r="L109" i="20"/>
  <c r="D112" i="20"/>
  <c r="I112" i="20"/>
  <c r="N112" i="20"/>
  <c r="H113" i="20"/>
  <c r="J114" i="20"/>
  <c r="M115" i="20"/>
  <c r="D116" i="20"/>
  <c r="I116" i="20"/>
  <c r="N116" i="20"/>
  <c r="M117" i="20"/>
  <c r="K118" i="20"/>
  <c r="C59" i="20"/>
  <c r="G89" i="20"/>
  <c r="E29" i="20"/>
  <c r="O93" i="20"/>
  <c r="E96" i="20"/>
  <c r="J96" i="20"/>
  <c r="L97" i="20"/>
  <c r="E100" i="20"/>
  <c r="J100" i="20"/>
  <c r="O101" i="20"/>
  <c r="E104" i="20"/>
  <c r="J104" i="20"/>
  <c r="L105" i="20"/>
  <c r="E108" i="20"/>
  <c r="J108" i="20"/>
  <c r="O109" i="20"/>
  <c r="E112" i="20"/>
  <c r="J112" i="20"/>
  <c r="L113" i="20"/>
  <c r="E116" i="20"/>
  <c r="J116" i="20"/>
  <c r="C29" i="20"/>
  <c r="O23" i="20"/>
  <c r="O26" i="20"/>
  <c r="I29" i="20"/>
  <c r="M29" i="20"/>
  <c r="F89" i="20"/>
  <c r="N89" i="20"/>
  <c r="J89" i="20"/>
  <c r="G92" i="20"/>
  <c r="D93" i="20"/>
  <c r="O95" i="20"/>
  <c r="F96" i="20"/>
  <c r="L96" i="20"/>
  <c r="D97" i="20"/>
  <c r="F98" i="20"/>
  <c r="G99" i="20"/>
  <c r="F100" i="20"/>
  <c r="L100" i="20"/>
  <c r="D101" i="20"/>
  <c r="O103" i="20"/>
  <c r="F104" i="20"/>
  <c r="L104" i="20"/>
  <c r="D105" i="20"/>
  <c r="F106" i="20"/>
  <c r="G107" i="20"/>
  <c r="F108" i="20"/>
  <c r="L108" i="20"/>
  <c r="D109" i="20"/>
  <c r="O111" i="20"/>
  <c r="F112" i="20"/>
  <c r="L112" i="20"/>
  <c r="D113" i="20"/>
  <c r="F114" i="20"/>
  <c r="G115" i="20"/>
  <c r="F116" i="20"/>
  <c r="L116" i="20"/>
  <c r="D117" i="20"/>
  <c r="AU153" i="20"/>
  <c r="BK153" i="20"/>
  <c r="BK154" i="20"/>
  <c r="BK155" i="20"/>
  <c r="AE156" i="20"/>
  <c r="AU156" i="20"/>
  <c r="BK156" i="20"/>
  <c r="AE157" i="20"/>
  <c r="AU157" i="20"/>
  <c r="BK157" i="20"/>
  <c r="BK158" i="20"/>
  <c r="BK159" i="20"/>
  <c r="AE160" i="20"/>
  <c r="AU160" i="20"/>
  <c r="BK160" i="20"/>
  <c r="AE161" i="20"/>
  <c r="AE251" i="20"/>
  <c r="AE252" i="20"/>
  <c r="AE259" i="20"/>
  <c r="AE262" i="20"/>
  <c r="AE265" i="20"/>
  <c r="AE254" i="20"/>
  <c r="D255" i="20"/>
  <c r="E255" i="20" s="1"/>
  <c r="F255" i="20" s="1"/>
  <c r="G255" i="20" s="1"/>
  <c r="H255" i="20" s="1"/>
  <c r="I255" i="20" s="1"/>
  <c r="J255" i="20" s="1"/>
  <c r="K255" i="20" s="1"/>
  <c r="L255" i="20" s="1"/>
  <c r="M255" i="20" s="1"/>
  <c r="N255" i="20" s="1"/>
  <c r="AE260" i="20"/>
  <c r="C261" i="20"/>
  <c r="D261" i="20" s="1"/>
  <c r="E261" i="20" s="1"/>
  <c r="F261" i="20" s="1"/>
  <c r="G261" i="20" s="1"/>
  <c r="H261" i="20" s="1"/>
  <c r="I261" i="20" s="1"/>
  <c r="J261" i="20" s="1"/>
  <c r="K261" i="20" s="1"/>
  <c r="L261" i="20" s="1"/>
  <c r="M261" i="20" s="1"/>
  <c r="N261" i="20" s="1"/>
  <c r="AE263" i="20"/>
  <c r="D264" i="20"/>
  <c r="E264" i="20" s="1"/>
  <c r="F264" i="20" s="1"/>
  <c r="G264" i="20" s="1"/>
  <c r="H264" i="20" s="1"/>
  <c r="I264" i="20" s="1"/>
  <c r="J264" i="20" s="1"/>
  <c r="K264" i="20" s="1"/>
  <c r="L264" i="20" s="1"/>
  <c r="M264" i="20" s="1"/>
  <c r="N264" i="20" s="1"/>
  <c r="AE266" i="20"/>
  <c r="AE269" i="20"/>
  <c r="AU161" i="20"/>
  <c r="BK161" i="20"/>
  <c r="BK162" i="20"/>
  <c r="O225" i="20"/>
  <c r="BK163" i="20"/>
  <c r="AE164" i="20"/>
  <c r="AU164" i="20"/>
  <c r="BK164" i="20"/>
  <c r="AE165" i="20"/>
  <c r="AU165" i="20"/>
  <c r="BK165" i="20"/>
  <c r="BK166" i="20"/>
  <c r="BK167" i="20"/>
  <c r="AE168" i="20"/>
  <c r="AU168" i="20"/>
  <c r="BK168" i="20"/>
  <c r="AE169" i="20"/>
  <c r="AU169" i="20"/>
  <c r="BK169" i="20"/>
  <c r="BK170" i="20"/>
  <c r="AU171" i="20"/>
  <c r="BK171" i="20"/>
  <c r="AE172" i="20"/>
  <c r="AU172" i="20"/>
  <c r="BK172" i="20"/>
  <c r="AE173" i="20"/>
  <c r="AU173" i="20"/>
  <c r="BK173" i="20"/>
  <c r="AE174" i="20"/>
  <c r="AU174" i="20"/>
  <c r="BK174" i="20"/>
  <c r="AE175" i="20"/>
  <c r="AU175" i="20"/>
  <c r="BK175" i="20"/>
  <c r="AE176" i="20"/>
  <c r="AU176" i="20"/>
  <c r="BK176" i="20"/>
  <c r="AE177" i="20"/>
  <c r="AU177" i="20"/>
  <c r="BK177" i="20"/>
  <c r="AE178" i="20"/>
  <c r="AU178" i="20"/>
  <c r="BK178" i="20"/>
  <c r="AE179" i="20"/>
  <c r="AU179" i="20"/>
  <c r="BK179" i="20"/>
  <c r="O184" i="20"/>
  <c r="O185" i="20"/>
  <c r="O186" i="20"/>
  <c r="O187" i="20"/>
  <c r="O188" i="20"/>
  <c r="O189" i="20"/>
  <c r="O190" i="20"/>
  <c r="O191" i="20"/>
  <c r="O192" i="20"/>
  <c r="O193" i="20"/>
  <c r="O194" i="20"/>
  <c r="O195" i="20"/>
  <c r="O196" i="20"/>
  <c r="O197" i="20"/>
  <c r="O198" i="20"/>
  <c r="O199" i="20"/>
  <c r="O200" i="20"/>
  <c r="O201" i="20"/>
  <c r="O202" i="20"/>
  <c r="O203" i="20"/>
  <c r="O205" i="20"/>
  <c r="O206" i="20"/>
  <c r="O207" i="20"/>
  <c r="O209" i="20"/>
  <c r="O210" i="20"/>
  <c r="D251" i="20"/>
  <c r="E251" i="20" s="1"/>
  <c r="F251" i="20" s="1"/>
  <c r="G251" i="20" s="1"/>
  <c r="H251" i="20" s="1"/>
  <c r="I251" i="20" s="1"/>
  <c r="J251" i="20" s="1"/>
  <c r="K251" i="20" s="1"/>
  <c r="L251" i="20" s="1"/>
  <c r="M251" i="20" s="1"/>
  <c r="N251" i="20" s="1"/>
  <c r="D253" i="20"/>
  <c r="E253" i="20" s="1"/>
  <c r="F253" i="20" s="1"/>
  <c r="G253" i="20" s="1"/>
  <c r="H253" i="20" s="1"/>
  <c r="I253" i="20" s="1"/>
  <c r="J253" i="20" s="1"/>
  <c r="K253" i="20" s="1"/>
  <c r="L253" i="20" s="1"/>
  <c r="M253" i="20" s="1"/>
  <c r="N253" i="20" s="1"/>
  <c r="AE257" i="20"/>
  <c r="C258" i="20"/>
  <c r="D258" i="20" s="1"/>
  <c r="E258" i="20" s="1"/>
  <c r="F258" i="20" s="1"/>
  <c r="G258" i="20" s="1"/>
  <c r="H258" i="20" s="1"/>
  <c r="I258" i="20" s="1"/>
  <c r="J258" i="20" s="1"/>
  <c r="K258" i="20" s="1"/>
  <c r="L258" i="20" s="1"/>
  <c r="M258" i="20" s="1"/>
  <c r="N258" i="20" s="1"/>
  <c r="AE264" i="20"/>
  <c r="AE267" i="20"/>
  <c r="C268" i="20"/>
  <c r="D268" i="20" s="1"/>
  <c r="E268" i="20" s="1"/>
  <c r="F268" i="20" s="1"/>
  <c r="G268" i="20" s="1"/>
  <c r="H268" i="20" s="1"/>
  <c r="I268" i="20" s="1"/>
  <c r="J268" i="20" s="1"/>
  <c r="K268" i="20" s="1"/>
  <c r="L268" i="20" s="1"/>
  <c r="M268" i="20" s="1"/>
  <c r="N268" i="20" s="1"/>
  <c r="AE270" i="20"/>
  <c r="C271" i="20"/>
  <c r="D271" i="20" s="1"/>
  <c r="E271" i="20" s="1"/>
  <c r="F271" i="20" s="1"/>
  <c r="G271" i="20" s="1"/>
  <c r="H271" i="20" s="1"/>
  <c r="I271" i="20" s="1"/>
  <c r="J271" i="20" s="1"/>
  <c r="K271" i="20" s="1"/>
  <c r="L271" i="20" s="1"/>
  <c r="M271" i="20" s="1"/>
  <c r="N271" i="20" s="1"/>
  <c r="O71" i="20"/>
  <c r="O87" i="20"/>
  <c r="G119" i="20"/>
  <c r="AY180" i="20"/>
  <c r="BC180" i="20"/>
  <c r="BG180" i="20"/>
  <c r="BK152" i="20"/>
  <c r="O3" i="20"/>
  <c r="O33" i="20"/>
  <c r="O62" i="20"/>
  <c r="O67" i="20"/>
  <c r="O83" i="20"/>
  <c r="F92" i="20"/>
  <c r="G93" i="20"/>
  <c r="G95" i="20"/>
  <c r="N97" i="20"/>
  <c r="J97" i="20"/>
  <c r="F97" i="20"/>
  <c r="K97" i="20"/>
  <c r="E97" i="20"/>
  <c r="I97" i="20"/>
  <c r="L99" i="20"/>
  <c r="H99" i="20"/>
  <c r="D99" i="20"/>
  <c r="K99" i="20"/>
  <c r="F99" i="20"/>
  <c r="J99" i="20"/>
  <c r="G101" i="20"/>
  <c r="G103" i="20"/>
  <c r="N105" i="20"/>
  <c r="J105" i="20"/>
  <c r="F105" i="20"/>
  <c r="K105" i="20"/>
  <c r="E105" i="20"/>
  <c r="I105" i="20"/>
  <c r="L107" i="20"/>
  <c r="H107" i="20"/>
  <c r="D107" i="20"/>
  <c r="K107" i="20"/>
  <c r="F107" i="20"/>
  <c r="J107" i="20"/>
  <c r="G109" i="20"/>
  <c r="G111" i="20"/>
  <c r="N113" i="20"/>
  <c r="J113" i="20"/>
  <c r="F113" i="20"/>
  <c r="K113" i="20"/>
  <c r="E113" i="20"/>
  <c r="I113" i="20"/>
  <c r="L115" i="20"/>
  <c r="H115" i="20"/>
  <c r="D115" i="20"/>
  <c r="K115" i="20"/>
  <c r="F115" i="20"/>
  <c r="J115" i="20"/>
  <c r="N118" i="20"/>
  <c r="J118" i="20"/>
  <c r="F118" i="20"/>
  <c r="M118" i="20"/>
  <c r="I118" i="20"/>
  <c r="E118" i="20"/>
  <c r="O118" i="20"/>
  <c r="G118" i="20"/>
  <c r="L118" i="20"/>
  <c r="D242" i="20"/>
  <c r="H242" i="20"/>
  <c r="T180" i="20"/>
  <c r="X180" i="20"/>
  <c r="AB180" i="20"/>
  <c r="AJ180" i="20"/>
  <c r="AN180" i="20"/>
  <c r="AR180" i="20"/>
  <c r="AE153" i="20"/>
  <c r="M119" i="20"/>
  <c r="I119" i="20"/>
  <c r="E119" i="20"/>
  <c r="L119" i="20"/>
  <c r="H119" i="20"/>
  <c r="D119" i="20"/>
  <c r="J119" i="20"/>
  <c r="N119" i="20"/>
  <c r="E180" i="20"/>
  <c r="E214" i="20"/>
  <c r="I214" i="20"/>
  <c r="I242" i="20" s="1"/>
  <c r="I180" i="20"/>
  <c r="M214" i="20"/>
  <c r="M242" i="20" s="1"/>
  <c r="M180" i="20"/>
  <c r="E59" i="20"/>
  <c r="I59" i="20"/>
  <c r="M59" i="20"/>
  <c r="E89" i="20"/>
  <c r="I89" i="20"/>
  <c r="M89" i="20"/>
  <c r="O75" i="20"/>
  <c r="O92" i="20"/>
  <c r="K92" i="20"/>
  <c r="M92" i="20"/>
  <c r="H92" i="20"/>
  <c r="D92" i="20"/>
  <c r="I92" i="20"/>
  <c r="N93" i="20"/>
  <c r="J93" i="20"/>
  <c r="F93" i="20"/>
  <c r="K93" i="20"/>
  <c r="E93" i="20"/>
  <c r="I93" i="20"/>
  <c r="L95" i="20"/>
  <c r="H95" i="20"/>
  <c r="D95" i="20"/>
  <c r="K95" i="20"/>
  <c r="F95" i="20"/>
  <c r="J95" i="20"/>
  <c r="N101" i="20"/>
  <c r="J101" i="20"/>
  <c r="F101" i="20"/>
  <c r="K101" i="20"/>
  <c r="E101" i="20"/>
  <c r="I101" i="20"/>
  <c r="L103" i="20"/>
  <c r="H103" i="20"/>
  <c r="D103" i="20"/>
  <c r="K103" i="20"/>
  <c r="F103" i="20"/>
  <c r="J103" i="20"/>
  <c r="N109" i="20"/>
  <c r="J109" i="20"/>
  <c r="F109" i="20"/>
  <c r="K109" i="20"/>
  <c r="E109" i="20"/>
  <c r="I109" i="20"/>
  <c r="L111" i="20"/>
  <c r="H111" i="20"/>
  <c r="D111" i="20"/>
  <c r="K111" i="20"/>
  <c r="F111" i="20"/>
  <c r="J111" i="20"/>
  <c r="O117" i="20"/>
  <c r="K117" i="20"/>
  <c r="N117" i="20"/>
  <c r="J117" i="20"/>
  <c r="F117" i="20"/>
  <c r="L117" i="20"/>
  <c r="E117" i="20"/>
  <c r="I117" i="20"/>
  <c r="F119" i="20"/>
  <c r="O119" i="20"/>
  <c r="F180" i="20"/>
  <c r="F214" i="20"/>
  <c r="F242" i="20" s="1"/>
  <c r="J180" i="20"/>
  <c r="J214" i="20"/>
  <c r="J242" i="20" s="1"/>
  <c r="N214" i="20"/>
  <c r="N242" i="20" s="1"/>
  <c r="N180" i="20"/>
  <c r="M94" i="20"/>
  <c r="I94" i="20"/>
  <c r="E94" i="20"/>
  <c r="H94" i="20"/>
  <c r="N94" i="20"/>
  <c r="M98" i="20"/>
  <c r="I98" i="20"/>
  <c r="E98" i="20"/>
  <c r="H98" i="20"/>
  <c r="N98" i="20"/>
  <c r="M102" i="20"/>
  <c r="I102" i="20"/>
  <c r="E102" i="20"/>
  <c r="H102" i="20"/>
  <c r="N102" i="20"/>
  <c r="M106" i="20"/>
  <c r="I106" i="20"/>
  <c r="E106" i="20"/>
  <c r="H106" i="20"/>
  <c r="N106" i="20"/>
  <c r="M110" i="20"/>
  <c r="I110" i="20"/>
  <c r="E110" i="20"/>
  <c r="H110" i="20"/>
  <c r="N110" i="20"/>
  <c r="M114" i="20"/>
  <c r="I114" i="20"/>
  <c r="E114" i="20"/>
  <c r="H114" i="20"/>
  <c r="N114" i="20"/>
  <c r="AI180" i="20"/>
  <c r="AM180" i="20"/>
  <c r="AQ180" i="20"/>
  <c r="AU152" i="20"/>
  <c r="BB180" i="20"/>
  <c r="BF180" i="20"/>
  <c r="BJ180" i="20"/>
  <c r="O216" i="20"/>
  <c r="AE154" i="20"/>
  <c r="AU154" i="20"/>
  <c r="O220" i="20"/>
  <c r="AE158" i="20"/>
  <c r="AU158" i="20"/>
  <c r="O224" i="20"/>
  <c r="AE162" i="20"/>
  <c r="AU162" i="20"/>
  <c r="AE166" i="20"/>
  <c r="AU166" i="20"/>
  <c r="AE170" i="20"/>
  <c r="AU170" i="20"/>
  <c r="AE155" i="20"/>
  <c r="AU155" i="20"/>
  <c r="AE159" i="20"/>
  <c r="AU159" i="20"/>
  <c r="AE163" i="20"/>
  <c r="AU163" i="20"/>
  <c r="AE167" i="20"/>
  <c r="AU167" i="20"/>
  <c r="AE171" i="20"/>
  <c r="G96" i="20"/>
  <c r="K96" i="20"/>
  <c r="G100" i="20"/>
  <c r="K100" i="20"/>
  <c r="G104" i="20"/>
  <c r="K104" i="20"/>
  <c r="G108" i="20"/>
  <c r="K108" i="20"/>
  <c r="G112" i="20"/>
  <c r="K112" i="20"/>
  <c r="G116" i="20"/>
  <c r="K116" i="20"/>
  <c r="C242" i="20"/>
  <c r="G242" i="20"/>
  <c r="K242" i="20"/>
  <c r="O152" i="20"/>
  <c r="O215" i="20"/>
  <c r="O153" i="20"/>
  <c r="O154" i="20"/>
  <c r="O217" i="20"/>
  <c r="O155" i="20"/>
  <c r="O218" i="20"/>
  <c r="O156" i="20"/>
  <c r="O219" i="20"/>
  <c r="O157" i="20"/>
  <c r="O158" i="20"/>
  <c r="O221" i="20"/>
  <c r="O159" i="20"/>
  <c r="O222" i="20"/>
  <c r="O160" i="20"/>
  <c r="O223" i="20"/>
  <c r="O161" i="20"/>
  <c r="O162" i="20"/>
  <c r="O163" i="20"/>
  <c r="O226" i="20"/>
  <c r="O164" i="20"/>
  <c r="O227" i="20"/>
  <c r="O165" i="20"/>
  <c r="O228" i="20"/>
  <c r="O166" i="20"/>
  <c r="O229" i="20"/>
  <c r="O167" i="20"/>
  <c r="O230" i="20"/>
  <c r="O168" i="20"/>
  <c r="O231" i="20"/>
  <c r="O169" i="20"/>
  <c r="O170" i="20"/>
  <c r="O233" i="20"/>
  <c r="O171" i="20"/>
  <c r="O234" i="20"/>
  <c r="O172" i="20"/>
  <c r="O235" i="20"/>
  <c r="O173" i="20"/>
  <c r="O236" i="20"/>
  <c r="O174" i="20"/>
  <c r="O237" i="20"/>
  <c r="O175" i="20"/>
  <c r="O238" i="20"/>
  <c r="O176" i="20"/>
  <c r="O239" i="20"/>
  <c r="O177" i="20"/>
  <c r="O240" i="20"/>
  <c r="O178" i="20"/>
  <c r="O179" i="20"/>
  <c r="C180" i="20"/>
  <c r="G180" i="20"/>
  <c r="K180" i="20"/>
  <c r="O183" i="20"/>
  <c r="O204" i="20"/>
  <c r="AE152" i="20"/>
  <c r="D180" i="20"/>
  <c r="H180" i="20"/>
  <c r="L180" i="20"/>
  <c r="D211" i="20"/>
  <c r="H211" i="20"/>
  <c r="L211" i="20"/>
  <c r="O208" i="20"/>
  <c r="U272" i="20"/>
  <c r="Y272" i="20"/>
  <c r="AC272" i="20"/>
  <c r="AE247" i="20"/>
  <c r="D250" i="20"/>
  <c r="E250" i="20" s="1"/>
  <c r="F250" i="20" s="1"/>
  <c r="G250" i="20" s="1"/>
  <c r="H250" i="20" s="1"/>
  <c r="I250" i="20" s="1"/>
  <c r="J250" i="20" s="1"/>
  <c r="K250" i="20" s="1"/>
  <c r="L250" i="20" s="1"/>
  <c r="M250" i="20" s="1"/>
  <c r="N250" i="20" s="1"/>
  <c r="AE250" i="20"/>
  <c r="V272" i="20"/>
  <c r="Z272" i="20"/>
  <c r="AD272" i="20"/>
  <c r="AE246" i="20"/>
  <c r="T272" i="20"/>
  <c r="X272" i="20"/>
  <c r="AB272" i="20"/>
  <c r="AE248" i="20"/>
  <c r="AE253" i="20"/>
  <c r="C254" i="20"/>
  <c r="D254" i="20" s="1"/>
  <c r="E254" i="20" s="1"/>
  <c r="F254" i="20" s="1"/>
  <c r="G254" i="20" s="1"/>
  <c r="H254" i="20" s="1"/>
  <c r="I254" i="20" s="1"/>
  <c r="J254" i="20" s="1"/>
  <c r="K254" i="20" s="1"/>
  <c r="L254" i="20" s="1"/>
  <c r="M254" i="20" s="1"/>
  <c r="N254" i="20" s="1"/>
  <c r="S272" i="20"/>
  <c r="W272" i="20"/>
  <c r="AA272" i="20"/>
  <c r="AE245" i="20"/>
  <c r="AE249" i="20"/>
  <c r="AE255" i="20"/>
  <c r="AE256" i="20"/>
  <c r="E242" i="20" l="1"/>
  <c r="V552" i="12"/>
  <c r="V583" i="12"/>
  <c r="V614" i="12"/>
  <c r="W528" i="12"/>
  <c r="W559" i="12"/>
  <c r="W590" i="12"/>
  <c r="W600" i="12"/>
  <c r="W569" i="12"/>
  <c r="W538" i="12"/>
  <c r="W579" i="12"/>
  <c r="W610" i="12"/>
  <c r="W548" i="12"/>
  <c r="W580" i="12"/>
  <c r="W549" i="12"/>
  <c r="W611" i="12"/>
  <c r="W601" i="12"/>
  <c r="W539" i="12"/>
  <c r="W570" i="12"/>
  <c r="W573" i="12"/>
  <c r="W604" i="12"/>
  <c r="W542" i="12"/>
  <c r="W587" i="12"/>
  <c r="W556" i="12"/>
  <c r="W525" i="12"/>
  <c r="W544" i="12"/>
  <c r="W606" i="12"/>
  <c r="W575" i="12"/>
  <c r="W608" i="12"/>
  <c r="W577" i="12"/>
  <c r="W546" i="12"/>
  <c r="W571" i="12"/>
  <c r="W540" i="12"/>
  <c r="W602" i="12"/>
  <c r="W593" i="12"/>
  <c r="W562" i="12"/>
  <c r="W531" i="12"/>
  <c r="W592" i="12"/>
  <c r="W561" i="12"/>
  <c r="W530" i="12"/>
  <c r="W543" i="12"/>
  <c r="W574" i="12"/>
  <c r="W605" i="12"/>
  <c r="W597" i="12"/>
  <c r="W535" i="12"/>
  <c r="W566" i="12"/>
  <c r="W541" i="12"/>
  <c r="W572" i="12"/>
  <c r="W603" i="12"/>
  <c r="W567" i="12"/>
  <c r="W536" i="12"/>
  <c r="W598" i="12"/>
  <c r="W537" i="12"/>
  <c r="W599" i="12"/>
  <c r="W568" i="12"/>
  <c r="W560" i="12"/>
  <c r="W529" i="12"/>
  <c r="W591" i="12"/>
  <c r="W532" i="12"/>
  <c r="W563" i="12"/>
  <c r="W594" i="12"/>
  <c r="W607" i="12"/>
  <c r="W545" i="12"/>
  <c r="W576" i="12"/>
  <c r="W612" i="12"/>
  <c r="W550" i="12"/>
  <c r="W581" i="12"/>
  <c r="W588" i="12"/>
  <c r="W557" i="12"/>
  <c r="W526" i="12"/>
  <c r="W595" i="12"/>
  <c r="W564" i="12"/>
  <c r="W533" i="12"/>
  <c r="W589" i="12"/>
  <c r="W527" i="12"/>
  <c r="W558" i="12"/>
  <c r="W609" i="12"/>
  <c r="W547" i="12"/>
  <c r="W578" i="12"/>
  <c r="W582" i="12"/>
  <c r="W551" i="12"/>
  <c r="W613" i="12"/>
  <c r="W534" i="12"/>
  <c r="W596" i="12"/>
  <c r="W565" i="12"/>
  <c r="V521" i="12"/>
  <c r="V490" i="12"/>
  <c r="X35" i="12"/>
  <c r="W497" i="12"/>
  <c r="W466" i="12"/>
  <c r="X45" i="12"/>
  <c r="W507" i="12"/>
  <c r="W476" i="12"/>
  <c r="X55" i="12"/>
  <c r="W517" i="12"/>
  <c r="W486" i="12"/>
  <c r="X56" i="12"/>
  <c r="W518" i="12"/>
  <c r="W487" i="12"/>
  <c r="X46" i="12"/>
  <c r="W477" i="12"/>
  <c r="W508" i="12"/>
  <c r="X49" i="12"/>
  <c r="W511" i="12"/>
  <c r="W480" i="12"/>
  <c r="W463" i="12"/>
  <c r="W494" i="12"/>
  <c r="X51" i="12"/>
  <c r="W482" i="12"/>
  <c r="W513" i="12"/>
  <c r="X53" i="12"/>
  <c r="W515" i="12"/>
  <c r="W484" i="12"/>
  <c r="X47" i="12"/>
  <c r="W478" i="12"/>
  <c r="W509" i="12"/>
  <c r="X38" i="12"/>
  <c r="W469" i="12"/>
  <c r="W500" i="12"/>
  <c r="X37" i="12"/>
  <c r="W468" i="12"/>
  <c r="W499" i="12"/>
  <c r="X50" i="12"/>
  <c r="W512" i="12"/>
  <c r="W481" i="12"/>
  <c r="X42" i="12"/>
  <c r="W473" i="12"/>
  <c r="W504" i="12"/>
  <c r="X48" i="12"/>
  <c r="W510" i="12"/>
  <c r="W479" i="12"/>
  <c r="X43" i="12"/>
  <c r="W474" i="12"/>
  <c r="W505" i="12"/>
  <c r="X44" i="12"/>
  <c r="W475" i="12"/>
  <c r="W506" i="12"/>
  <c r="X36" i="12"/>
  <c r="W498" i="12"/>
  <c r="W467" i="12"/>
  <c r="X39" i="12"/>
  <c r="W470" i="12"/>
  <c r="W501" i="12"/>
  <c r="X52" i="12"/>
  <c r="W514" i="12"/>
  <c r="W483" i="12"/>
  <c r="X57" i="12"/>
  <c r="W488" i="12"/>
  <c r="W519" i="12"/>
  <c r="X33" i="12"/>
  <c r="W464" i="12"/>
  <c r="W495" i="12"/>
  <c r="X40" i="12"/>
  <c r="W502" i="12"/>
  <c r="W471" i="12"/>
  <c r="X34" i="12"/>
  <c r="W496" i="12"/>
  <c r="W465" i="12"/>
  <c r="X54" i="12"/>
  <c r="W516" i="12"/>
  <c r="W485" i="12"/>
  <c r="X58" i="12"/>
  <c r="W520" i="12"/>
  <c r="W489" i="12"/>
  <c r="X41" i="12"/>
  <c r="W472" i="12"/>
  <c r="W503" i="12"/>
  <c r="X32" i="12"/>
  <c r="W59" i="12"/>
  <c r="X62" i="12"/>
  <c r="W89" i="12"/>
  <c r="O241" i="20"/>
  <c r="O29" i="20"/>
  <c r="AE180" i="20"/>
  <c r="O59" i="20"/>
  <c r="O211" i="20"/>
  <c r="BK180" i="20"/>
  <c r="O214" i="20"/>
  <c r="O89" i="20"/>
  <c r="C272" i="20"/>
  <c r="D272" i="20"/>
  <c r="E272" i="20"/>
  <c r="O180" i="20"/>
  <c r="AU180" i="20"/>
  <c r="AE272" i="20"/>
  <c r="F272" i="20"/>
  <c r="G245" i="20"/>
  <c r="W583" i="12" l="1"/>
  <c r="W552" i="12"/>
  <c r="W614" i="12"/>
  <c r="X534" i="12"/>
  <c r="X565" i="12"/>
  <c r="X596" i="12"/>
  <c r="X595" i="12"/>
  <c r="X564" i="12"/>
  <c r="X533" i="12"/>
  <c r="X563" i="12"/>
  <c r="X532" i="12"/>
  <c r="X594" i="12"/>
  <c r="X572" i="12"/>
  <c r="X541" i="12"/>
  <c r="X603" i="12"/>
  <c r="X593" i="12"/>
  <c r="X531" i="12"/>
  <c r="X562" i="12"/>
  <c r="X549" i="12"/>
  <c r="X611" i="12"/>
  <c r="X580" i="12"/>
  <c r="X587" i="12"/>
  <c r="X556" i="12"/>
  <c r="X525" i="12"/>
  <c r="X589" i="12"/>
  <c r="X558" i="12"/>
  <c r="X527" i="12"/>
  <c r="X607" i="12"/>
  <c r="X576" i="12"/>
  <c r="X545" i="12"/>
  <c r="X536" i="12"/>
  <c r="X567" i="12"/>
  <c r="X598" i="12"/>
  <c r="X592" i="12"/>
  <c r="X530" i="12"/>
  <c r="X561" i="12"/>
  <c r="X544" i="12"/>
  <c r="X575" i="12"/>
  <c r="X606" i="12"/>
  <c r="X601" i="12"/>
  <c r="X570" i="12"/>
  <c r="X539" i="12"/>
  <c r="X559" i="12"/>
  <c r="X528" i="12"/>
  <c r="X590" i="12"/>
  <c r="X581" i="12"/>
  <c r="X612" i="12"/>
  <c r="X550" i="12"/>
  <c r="X568" i="12"/>
  <c r="X599" i="12"/>
  <c r="X537" i="12"/>
  <c r="X574" i="12"/>
  <c r="X543" i="12"/>
  <c r="X605" i="12"/>
  <c r="X546" i="12"/>
  <c r="X608" i="12"/>
  <c r="X577" i="12"/>
  <c r="X542" i="12"/>
  <c r="X604" i="12"/>
  <c r="X573" i="12"/>
  <c r="X600" i="12"/>
  <c r="X569" i="12"/>
  <c r="X538" i="12"/>
  <c r="X609" i="12"/>
  <c r="X547" i="12"/>
  <c r="X578" i="12"/>
  <c r="X613" i="12"/>
  <c r="X551" i="12"/>
  <c r="X582" i="12"/>
  <c r="X588" i="12"/>
  <c r="X557" i="12"/>
  <c r="X526" i="12"/>
  <c r="X591" i="12"/>
  <c r="X560" i="12"/>
  <c r="X529" i="12"/>
  <c r="X597" i="12"/>
  <c r="X535" i="12"/>
  <c r="X566" i="12"/>
  <c r="X540" i="12"/>
  <c r="X571" i="12"/>
  <c r="X602" i="12"/>
  <c r="X579" i="12"/>
  <c r="X548" i="12"/>
  <c r="X610" i="12"/>
  <c r="W490" i="12"/>
  <c r="W521" i="12"/>
  <c r="Y41" i="12"/>
  <c r="X503" i="12"/>
  <c r="X472" i="12"/>
  <c r="Y40" i="12"/>
  <c r="X502" i="12"/>
  <c r="X471" i="12"/>
  <c r="Y39" i="12"/>
  <c r="X470" i="12"/>
  <c r="X501" i="12"/>
  <c r="Y48" i="12"/>
  <c r="X510" i="12"/>
  <c r="X479" i="12"/>
  <c r="Y38" i="12"/>
  <c r="X469" i="12"/>
  <c r="X500" i="12"/>
  <c r="Y56" i="12"/>
  <c r="X518" i="12"/>
  <c r="X487" i="12"/>
  <c r="X463" i="12"/>
  <c r="X494" i="12"/>
  <c r="Y34" i="12"/>
  <c r="X496" i="12"/>
  <c r="X465" i="12"/>
  <c r="Y52" i="12"/>
  <c r="X514" i="12"/>
  <c r="X483" i="12"/>
  <c r="Y43" i="12"/>
  <c r="X474" i="12"/>
  <c r="X505" i="12"/>
  <c r="Y37" i="12"/>
  <c r="X499" i="12"/>
  <c r="X468" i="12"/>
  <c r="Y51" i="12"/>
  <c r="X482" i="12"/>
  <c r="X513" i="12"/>
  <c r="Y46" i="12"/>
  <c r="X477" i="12"/>
  <c r="X508" i="12"/>
  <c r="Y35" i="12"/>
  <c r="X466" i="12"/>
  <c r="X497" i="12"/>
  <c r="Y54" i="12"/>
  <c r="X485" i="12"/>
  <c r="X516" i="12"/>
  <c r="Y57" i="12"/>
  <c r="X519" i="12"/>
  <c r="X488" i="12"/>
  <c r="Y44" i="12"/>
  <c r="X475" i="12"/>
  <c r="X506" i="12"/>
  <c r="Y50" i="12"/>
  <c r="X512" i="12"/>
  <c r="X481" i="12"/>
  <c r="Y53" i="12"/>
  <c r="X484" i="12"/>
  <c r="X515" i="12"/>
  <c r="Y49" i="12"/>
  <c r="X511" i="12"/>
  <c r="X480" i="12"/>
  <c r="Y45" i="12"/>
  <c r="X476" i="12"/>
  <c r="X507" i="12"/>
  <c r="Y58" i="12"/>
  <c r="X520" i="12"/>
  <c r="X489" i="12"/>
  <c r="Y33" i="12"/>
  <c r="X464" i="12"/>
  <c r="X495" i="12"/>
  <c r="Y36" i="12"/>
  <c r="X498" i="12"/>
  <c r="X467" i="12"/>
  <c r="Y42" i="12"/>
  <c r="X473" i="12"/>
  <c r="X504" i="12"/>
  <c r="Y47" i="12"/>
  <c r="X478" i="12"/>
  <c r="X509" i="12"/>
  <c r="Y55" i="12"/>
  <c r="X486" i="12"/>
  <c r="X517" i="12"/>
  <c r="O242" i="20"/>
  <c r="X89" i="12"/>
  <c r="Y62" i="12"/>
  <c r="Y32" i="12"/>
  <c r="X59" i="12"/>
  <c r="G272" i="20"/>
  <c r="H245" i="20"/>
  <c r="Y556" i="12" l="1"/>
  <c r="Y587" i="12"/>
  <c r="Y525" i="12"/>
  <c r="Y597" i="12"/>
  <c r="Y535" i="12"/>
  <c r="Y566" i="12"/>
  <c r="Y569" i="12"/>
  <c r="Y600" i="12"/>
  <c r="Y538" i="12"/>
  <c r="Y579" i="12"/>
  <c r="Y548" i="12"/>
  <c r="Y610" i="12"/>
  <c r="Y588" i="12"/>
  <c r="Y557" i="12"/>
  <c r="Y526" i="12"/>
  <c r="Y608" i="12"/>
  <c r="Y546" i="12"/>
  <c r="Y577" i="12"/>
  <c r="Y609" i="12"/>
  <c r="Y578" i="12"/>
  <c r="Y547" i="12"/>
  <c r="Y561" i="12"/>
  <c r="Y530" i="12"/>
  <c r="Y592" i="12"/>
  <c r="Y572" i="12"/>
  <c r="Y541" i="12"/>
  <c r="Y603" i="12"/>
  <c r="X552" i="12"/>
  <c r="X583" i="12"/>
  <c r="X614" i="12"/>
  <c r="Y529" i="12"/>
  <c r="Y591" i="12"/>
  <c r="Y560" i="12"/>
  <c r="Y542" i="12"/>
  <c r="Y573" i="12"/>
  <c r="Y604" i="12"/>
  <c r="Y612" i="12"/>
  <c r="Y550" i="12"/>
  <c r="Y581" i="12"/>
  <c r="Y544" i="12"/>
  <c r="Y606" i="12"/>
  <c r="Y575" i="12"/>
  <c r="Y589" i="12"/>
  <c r="Y527" i="12"/>
  <c r="Y558" i="12"/>
  <c r="Y593" i="12"/>
  <c r="Y562" i="12"/>
  <c r="Y531" i="12"/>
  <c r="Y534" i="12"/>
  <c r="Y565" i="12"/>
  <c r="Y596" i="12"/>
  <c r="Y568" i="12"/>
  <c r="Y537" i="12"/>
  <c r="Y599" i="12"/>
  <c r="Y611" i="12"/>
  <c r="Y580" i="12"/>
  <c r="Y549" i="12"/>
  <c r="Y564" i="12"/>
  <c r="Y533" i="12"/>
  <c r="Y595" i="12"/>
  <c r="Y601" i="12"/>
  <c r="Y539" i="12"/>
  <c r="Y570" i="12"/>
  <c r="Y576" i="12"/>
  <c r="Y607" i="12"/>
  <c r="Y545" i="12"/>
  <c r="Y540" i="12"/>
  <c r="Y571" i="12"/>
  <c r="Y602" i="12"/>
  <c r="Y582" i="12"/>
  <c r="Y551" i="12"/>
  <c r="Y613" i="12"/>
  <c r="Y543" i="12"/>
  <c r="Y605" i="12"/>
  <c r="Y574" i="12"/>
  <c r="Y559" i="12"/>
  <c r="Y528" i="12"/>
  <c r="Y590" i="12"/>
  <c r="Y536" i="12"/>
  <c r="Y567" i="12"/>
  <c r="Y598" i="12"/>
  <c r="Y563" i="12"/>
  <c r="Y532" i="12"/>
  <c r="Y594" i="12"/>
  <c r="Z55" i="12"/>
  <c r="Y486" i="12"/>
  <c r="Y517" i="12"/>
  <c r="Z33" i="12"/>
  <c r="Y464" i="12"/>
  <c r="Y495" i="12"/>
  <c r="Z53" i="12"/>
  <c r="Y515" i="12"/>
  <c r="Y484" i="12"/>
  <c r="Z54" i="12"/>
  <c r="Y485" i="12"/>
  <c r="Y516" i="12"/>
  <c r="Z37" i="12"/>
  <c r="Y468" i="12"/>
  <c r="Y499" i="12"/>
  <c r="Z48" i="12"/>
  <c r="Y510" i="12"/>
  <c r="Y479" i="12"/>
  <c r="Z49" i="12"/>
  <c r="Y480" i="12"/>
  <c r="Y511" i="12"/>
  <c r="Z57" i="12"/>
  <c r="Y519" i="12"/>
  <c r="Y488" i="12"/>
  <c r="Z51" i="12"/>
  <c r="Y482" i="12"/>
  <c r="Y513" i="12"/>
  <c r="Z34" i="12"/>
  <c r="Y496" i="12"/>
  <c r="Y465" i="12"/>
  <c r="Z38" i="12"/>
  <c r="Y469" i="12"/>
  <c r="Y500" i="12"/>
  <c r="Z41" i="12"/>
  <c r="Y503" i="12"/>
  <c r="Y472" i="12"/>
  <c r="X521" i="12"/>
  <c r="X490" i="12"/>
  <c r="Y463" i="12"/>
  <c r="Y494" i="12"/>
  <c r="Z42" i="12"/>
  <c r="Y473" i="12"/>
  <c r="Y504" i="12"/>
  <c r="Z45" i="12"/>
  <c r="Y476" i="12"/>
  <c r="Y507" i="12"/>
  <c r="Z44" i="12"/>
  <c r="Y506" i="12"/>
  <c r="Y475" i="12"/>
  <c r="Z46" i="12"/>
  <c r="Y477" i="12"/>
  <c r="Y508" i="12"/>
  <c r="Z52" i="12"/>
  <c r="Y514" i="12"/>
  <c r="Y483" i="12"/>
  <c r="Z56" i="12"/>
  <c r="Y518" i="12"/>
  <c r="Y487" i="12"/>
  <c r="Z40" i="12"/>
  <c r="Y502" i="12"/>
  <c r="Y471" i="12"/>
  <c r="Z36" i="12"/>
  <c r="Y498" i="12"/>
  <c r="Y467" i="12"/>
  <c r="Z47" i="12"/>
  <c r="Y478" i="12"/>
  <c r="Y509" i="12"/>
  <c r="Z58" i="12"/>
  <c r="Y520" i="12"/>
  <c r="Y489" i="12"/>
  <c r="Z50" i="12"/>
  <c r="Y512" i="12"/>
  <c r="Y481" i="12"/>
  <c r="Z35" i="12"/>
  <c r="Y466" i="12"/>
  <c r="Y497" i="12"/>
  <c r="Z43" i="12"/>
  <c r="Y474" i="12"/>
  <c r="Y505" i="12"/>
  <c r="Z39" i="12"/>
  <c r="Y470" i="12"/>
  <c r="Y501" i="12"/>
  <c r="Z32" i="12"/>
  <c r="Y59" i="12"/>
  <c r="Y89" i="12"/>
  <c r="Z62" i="12"/>
  <c r="H272" i="20"/>
  <c r="I245" i="20"/>
  <c r="Y552" i="12" l="1"/>
  <c r="Y583" i="12"/>
  <c r="Y614" i="12"/>
  <c r="Z532" i="12"/>
  <c r="Z563" i="12"/>
  <c r="Z594" i="12"/>
  <c r="Z613" i="12"/>
  <c r="Z551" i="12"/>
  <c r="Z582" i="12"/>
  <c r="Z549" i="12"/>
  <c r="Z580" i="12"/>
  <c r="Z611" i="12"/>
  <c r="Z569" i="12"/>
  <c r="Z600" i="12"/>
  <c r="Z538" i="12"/>
  <c r="Z589" i="12"/>
  <c r="Z527" i="12"/>
  <c r="Z558" i="12"/>
  <c r="Z541" i="12"/>
  <c r="Z603" i="12"/>
  <c r="Z572" i="12"/>
  <c r="Z557" i="12"/>
  <c r="Z588" i="12"/>
  <c r="Z526" i="12"/>
  <c r="Z587" i="12"/>
  <c r="Z556" i="12"/>
  <c r="Z525" i="12"/>
  <c r="Z605" i="12"/>
  <c r="Z543" i="12"/>
  <c r="Z574" i="12"/>
  <c r="Z533" i="12"/>
  <c r="Z564" i="12"/>
  <c r="Z595" i="12"/>
  <c r="Z599" i="12"/>
  <c r="Z537" i="12"/>
  <c r="Z568" i="12"/>
  <c r="Z593" i="12"/>
  <c r="Z531" i="12"/>
  <c r="Z562" i="12"/>
  <c r="Z542" i="12"/>
  <c r="Z604" i="12"/>
  <c r="Z573" i="12"/>
  <c r="Z546" i="12"/>
  <c r="Z608" i="12"/>
  <c r="Z577" i="12"/>
  <c r="Z559" i="12"/>
  <c r="Z528" i="12"/>
  <c r="Z590" i="12"/>
  <c r="Z529" i="12"/>
  <c r="Z560" i="12"/>
  <c r="Z591" i="12"/>
  <c r="Z570" i="12"/>
  <c r="Z539" i="12"/>
  <c r="Z601" i="12"/>
  <c r="Z534" i="12"/>
  <c r="Z565" i="12"/>
  <c r="Z596" i="12"/>
  <c r="Z612" i="12"/>
  <c r="Z550" i="12"/>
  <c r="Z581" i="12"/>
  <c r="Z578" i="12"/>
  <c r="Z547" i="12"/>
  <c r="Z609" i="12"/>
  <c r="Z567" i="12"/>
  <c r="Z536" i="12"/>
  <c r="Z598" i="12"/>
  <c r="Z540" i="12"/>
  <c r="Z571" i="12"/>
  <c r="Z602" i="12"/>
  <c r="Z545" i="12"/>
  <c r="Z607" i="12"/>
  <c r="Z576" i="12"/>
  <c r="Z597" i="12"/>
  <c r="Z535" i="12"/>
  <c r="Z566" i="12"/>
  <c r="Z544" i="12"/>
  <c r="Z575" i="12"/>
  <c r="Z606" i="12"/>
  <c r="Z592" i="12"/>
  <c r="Z530" i="12"/>
  <c r="Z561" i="12"/>
  <c r="Z579" i="12"/>
  <c r="Z548" i="12"/>
  <c r="Z610" i="12"/>
  <c r="AA43" i="12"/>
  <c r="Z474" i="12"/>
  <c r="Z505" i="12"/>
  <c r="Y490" i="12"/>
  <c r="Y521" i="12"/>
  <c r="AA39" i="12"/>
  <c r="Z470" i="12"/>
  <c r="Z501" i="12"/>
  <c r="AA58" i="12"/>
  <c r="Z520" i="12"/>
  <c r="Z489" i="12"/>
  <c r="AA56" i="12"/>
  <c r="Z518" i="12"/>
  <c r="Z487" i="12"/>
  <c r="AA45" i="12"/>
  <c r="Z476" i="12"/>
  <c r="Z507" i="12"/>
  <c r="AA34" i="12"/>
  <c r="Z496" i="12"/>
  <c r="Z465" i="12"/>
  <c r="AA48" i="12"/>
  <c r="Z479" i="12"/>
  <c r="Z510" i="12"/>
  <c r="AA33" i="12"/>
  <c r="Z464" i="12"/>
  <c r="Z495" i="12"/>
  <c r="AA40" i="12"/>
  <c r="Z471" i="12"/>
  <c r="Z502" i="12"/>
  <c r="AA44" i="12"/>
  <c r="Z506" i="12"/>
  <c r="Z475" i="12"/>
  <c r="AA38" i="12"/>
  <c r="Z469" i="12"/>
  <c r="Z500" i="12"/>
  <c r="AA49" i="12"/>
  <c r="Z511" i="12"/>
  <c r="Z480" i="12"/>
  <c r="AA53" i="12"/>
  <c r="Z484" i="12"/>
  <c r="Z515" i="12"/>
  <c r="AA35" i="12"/>
  <c r="Z497" i="12"/>
  <c r="Z466" i="12"/>
  <c r="AA36" i="12"/>
  <c r="Z467" i="12"/>
  <c r="Z498" i="12"/>
  <c r="AA46" i="12"/>
  <c r="Z477" i="12"/>
  <c r="Z508" i="12"/>
  <c r="AA41" i="12"/>
  <c r="Z503" i="12"/>
  <c r="Z472" i="12"/>
  <c r="AA57" i="12"/>
  <c r="Z488" i="12"/>
  <c r="Z519" i="12"/>
  <c r="AA54" i="12"/>
  <c r="Z516" i="12"/>
  <c r="Z485" i="12"/>
  <c r="Z463" i="12"/>
  <c r="Z494" i="12"/>
  <c r="AA50" i="12"/>
  <c r="Z512" i="12"/>
  <c r="Z481" i="12"/>
  <c r="AA47" i="12"/>
  <c r="Z478" i="12"/>
  <c r="Z509" i="12"/>
  <c r="AA52" i="12"/>
  <c r="Z514" i="12"/>
  <c r="Z483" i="12"/>
  <c r="AA42" i="12"/>
  <c r="Z473" i="12"/>
  <c r="Z504" i="12"/>
  <c r="AA51" i="12"/>
  <c r="Z482" i="12"/>
  <c r="Z513" i="12"/>
  <c r="AA37" i="12"/>
  <c r="Z468" i="12"/>
  <c r="Z499" i="12"/>
  <c r="AA55" i="12"/>
  <c r="Z517" i="12"/>
  <c r="Z486" i="12"/>
  <c r="AA62" i="12"/>
  <c r="Z89" i="12"/>
  <c r="AA32" i="12"/>
  <c r="Z59" i="12"/>
  <c r="I272" i="20"/>
  <c r="J245" i="20"/>
  <c r="Z583" i="12" l="1"/>
  <c r="Z552" i="12"/>
  <c r="Z614" i="12"/>
  <c r="AA544" i="12"/>
  <c r="AA575" i="12"/>
  <c r="AA606" i="12"/>
  <c r="AA579" i="12"/>
  <c r="AA548" i="12"/>
  <c r="AA610" i="12"/>
  <c r="AA576" i="12"/>
  <c r="AA545" i="12"/>
  <c r="AA607" i="12"/>
  <c r="AA539" i="12"/>
  <c r="AA601" i="12"/>
  <c r="AA570" i="12"/>
  <c r="AA542" i="12"/>
  <c r="AA573" i="12"/>
  <c r="AA604" i="12"/>
  <c r="AA588" i="12"/>
  <c r="AA557" i="12"/>
  <c r="AA526" i="12"/>
  <c r="AA549" i="12"/>
  <c r="AA611" i="12"/>
  <c r="AA580" i="12"/>
  <c r="AA597" i="12"/>
  <c r="AA535" i="12"/>
  <c r="AA566" i="12"/>
  <c r="AA534" i="12"/>
  <c r="AA565" i="12"/>
  <c r="AA596" i="12"/>
  <c r="AA577" i="12"/>
  <c r="AA608" i="12"/>
  <c r="AA546" i="12"/>
  <c r="AA533" i="12"/>
  <c r="AA595" i="12"/>
  <c r="AA564" i="12"/>
  <c r="AA569" i="12"/>
  <c r="AA600" i="12"/>
  <c r="AA538" i="12"/>
  <c r="AA528" i="12"/>
  <c r="AA559" i="12"/>
  <c r="AA590" i="12"/>
  <c r="AA537" i="12"/>
  <c r="AA599" i="12"/>
  <c r="AA568" i="12"/>
  <c r="AA589" i="12"/>
  <c r="AA558" i="12"/>
  <c r="AA527" i="12"/>
  <c r="AA563" i="12"/>
  <c r="AA532" i="12"/>
  <c r="AA594" i="12"/>
  <c r="AA543" i="12"/>
  <c r="AA605" i="12"/>
  <c r="AA574" i="12"/>
  <c r="AA581" i="12"/>
  <c r="AA550" i="12"/>
  <c r="AA612" i="12"/>
  <c r="AA556" i="12"/>
  <c r="AA587" i="12"/>
  <c r="AA525" i="12"/>
  <c r="AA561" i="12"/>
  <c r="AA530" i="12"/>
  <c r="AA592" i="12"/>
  <c r="AA540" i="12"/>
  <c r="AA571" i="12"/>
  <c r="AA602" i="12"/>
  <c r="AA578" i="12"/>
  <c r="AA609" i="12"/>
  <c r="AA547" i="12"/>
  <c r="AA560" i="12"/>
  <c r="AA529" i="12"/>
  <c r="AA591" i="12"/>
  <c r="AA593" i="12"/>
  <c r="AA531" i="12"/>
  <c r="AA562" i="12"/>
  <c r="AA541" i="12"/>
  <c r="AA572" i="12"/>
  <c r="AA603" i="12"/>
  <c r="AA613" i="12"/>
  <c r="AA582" i="12"/>
  <c r="AA551" i="12"/>
  <c r="AA536" i="12"/>
  <c r="AA567" i="12"/>
  <c r="AA598" i="12"/>
  <c r="Z521" i="12"/>
  <c r="Z490" i="12"/>
  <c r="AB55" i="12"/>
  <c r="AA517" i="12"/>
  <c r="AA486" i="12"/>
  <c r="AB52" i="12"/>
  <c r="AA483" i="12"/>
  <c r="AA514" i="12"/>
  <c r="AB46" i="12"/>
  <c r="AA477" i="12"/>
  <c r="AA508" i="12"/>
  <c r="AB49" i="12"/>
  <c r="AA511" i="12"/>
  <c r="AA480" i="12"/>
  <c r="AB33" i="12"/>
  <c r="AA464" i="12"/>
  <c r="AA495" i="12"/>
  <c r="AB56" i="12"/>
  <c r="AA518" i="12"/>
  <c r="AA487" i="12"/>
  <c r="AB41" i="12"/>
  <c r="AA503" i="12"/>
  <c r="AA472" i="12"/>
  <c r="AB53" i="12"/>
  <c r="AA484" i="12"/>
  <c r="AA515" i="12"/>
  <c r="AB40" i="12"/>
  <c r="AA471" i="12"/>
  <c r="AA502" i="12"/>
  <c r="AB45" i="12"/>
  <c r="AA476" i="12"/>
  <c r="AA507" i="12"/>
  <c r="AB51" i="12"/>
  <c r="AA482" i="12"/>
  <c r="AA513" i="12"/>
  <c r="AB50" i="12"/>
  <c r="AA512" i="12"/>
  <c r="AA481" i="12"/>
  <c r="AB57" i="12"/>
  <c r="AA488" i="12"/>
  <c r="AA519" i="12"/>
  <c r="AB35" i="12"/>
  <c r="AA466" i="12"/>
  <c r="AA497" i="12"/>
  <c r="AB44" i="12"/>
  <c r="AA475" i="12"/>
  <c r="AA506" i="12"/>
  <c r="AB34" i="12"/>
  <c r="AA496" i="12"/>
  <c r="AA465" i="12"/>
  <c r="AB39" i="12"/>
  <c r="AA470" i="12"/>
  <c r="AA501" i="12"/>
  <c r="AB42" i="12"/>
  <c r="AA473" i="12"/>
  <c r="AA504" i="12"/>
  <c r="AA463" i="12"/>
  <c r="AA494" i="12"/>
  <c r="AB37" i="12"/>
  <c r="AA499" i="12"/>
  <c r="AA468" i="12"/>
  <c r="AB47" i="12"/>
  <c r="AA478" i="12"/>
  <c r="AA509" i="12"/>
  <c r="AB54" i="12"/>
  <c r="AA516" i="12"/>
  <c r="AA485" i="12"/>
  <c r="AB36" i="12"/>
  <c r="AA467" i="12"/>
  <c r="AA498" i="12"/>
  <c r="AB38" i="12"/>
  <c r="AA469" i="12"/>
  <c r="AA500" i="12"/>
  <c r="AB48" i="12"/>
  <c r="AA479" i="12"/>
  <c r="AA510" i="12"/>
  <c r="AB58" i="12"/>
  <c r="AA489" i="12"/>
  <c r="AA520" i="12"/>
  <c r="AB43" i="12"/>
  <c r="AA474" i="12"/>
  <c r="AA505" i="12"/>
  <c r="AA59" i="12"/>
  <c r="AB32" i="12"/>
  <c r="AB62" i="12"/>
  <c r="AA89" i="12"/>
  <c r="J272" i="20"/>
  <c r="K245" i="20"/>
  <c r="AB603" i="12" l="1"/>
  <c r="AB572" i="12"/>
  <c r="AB541" i="12"/>
  <c r="AB597" i="12"/>
  <c r="AB535" i="12"/>
  <c r="AB566" i="12"/>
  <c r="AB587" i="12"/>
  <c r="AB556" i="12"/>
  <c r="AB525" i="12"/>
  <c r="AB536" i="12"/>
  <c r="AB567" i="12"/>
  <c r="AB598" i="12"/>
  <c r="AB560" i="12"/>
  <c r="AB591" i="12"/>
  <c r="AB529" i="12"/>
  <c r="AB589" i="12"/>
  <c r="AB527" i="12"/>
  <c r="AB558" i="12"/>
  <c r="AB574" i="12"/>
  <c r="AB543" i="12"/>
  <c r="AB605" i="12"/>
  <c r="AB577" i="12"/>
  <c r="AB608" i="12"/>
  <c r="AB546" i="12"/>
  <c r="AB542" i="12"/>
  <c r="AB604" i="12"/>
  <c r="AB573" i="12"/>
  <c r="AA552" i="12"/>
  <c r="AA583" i="12"/>
  <c r="AA614" i="12"/>
  <c r="AB593" i="12"/>
  <c r="AB531" i="12"/>
  <c r="AB562" i="12"/>
  <c r="AB561" i="12"/>
  <c r="AB592" i="12"/>
  <c r="AB530" i="12"/>
  <c r="AB532" i="12"/>
  <c r="AB563" i="12"/>
  <c r="AB594" i="12"/>
  <c r="AB550" i="12"/>
  <c r="AB581" i="12"/>
  <c r="AB612" i="12"/>
  <c r="AB564" i="12"/>
  <c r="AB595" i="12"/>
  <c r="AB533" i="12"/>
  <c r="AB557" i="12"/>
  <c r="AB588" i="12"/>
  <c r="AB526" i="12"/>
  <c r="AB579" i="12"/>
  <c r="AB610" i="12"/>
  <c r="AB548" i="12"/>
  <c r="AB540" i="12"/>
  <c r="AB571" i="12"/>
  <c r="AB602" i="12"/>
  <c r="AB559" i="12"/>
  <c r="AB528" i="12"/>
  <c r="AB590" i="12"/>
  <c r="AB569" i="12"/>
  <c r="AB600" i="12"/>
  <c r="AB538" i="12"/>
  <c r="AB611" i="12"/>
  <c r="AB580" i="12"/>
  <c r="AB549" i="12"/>
  <c r="AB576" i="12"/>
  <c r="AB545" i="12"/>
  <c r="AB607" i="12"/>
  <c r="AB613" i="12"/>
  <c r="AB551" i="12"/>
  <c r="AB582" i="12"/>
  <c r="AB547" i="12"/>
  <c r="AB609" i="12"/>
  <c r="AB578" i="12"/>
  <c r="AB568" i="12"/>
  <c r="AB537" i="12"/>
  <c r="AB599" i="12"/>
  <c r="AB544" i="12"/>
  <c r="AB606" i="12"/>
  <c r="AB575" i="12"/>
  <c r="AB534" i="12"/>
  <c r="AB565" i="12"/>
  <c r="AB596" i="12"/>
  <c r="AB570" i="12"/>
  <c r="AB539" i="12"/>
  <c r="AB601" i="12"/>
  <c r="AC58" i="12"/>
  <c r="AB489" i="12"/>
  <c r="AB520" i="12"/>
  <c r="AB463" i="12"/>
  <c r="AB494" i="12"/>
  <c r="AC43" i="12"/>
  <c r="AB474" i="12"/>
  <c r="AB505" i="12"/>
  <c r="AC36" i="12"/>
  <c r="AB467" i="12"/>
  <c r="AB498" i="12"/>
  <c r="AC34" i="12"/>
  <c r="AB496" i="12"/>
  <c r="AB465" i="12"/>
  <c r="AC50" i="12"/>
  <c r="AB512" i="12"/>
  <c r="AB481" i="12"/>
  <c r="AC53" i="12"/>
  <c r="AB515" i="12"/>
  <c r="AB484" i="12"/>
  <c r="AC49" i="12"/>
  <c r="AB511" i="12"/>
  <c r="AB480" i="12"/>
  <c r="AC37" i="12"/>
  <c r="AB499" i="12"/>
  <c r="AB468" i="12"/>
  <c r="AC39" i="12"/>
  <c r="AB470" i="12"/>
  <c r="AB501" i="12"/>
  <c r="AC57" i="12"/>
  <c r="AB519" i="12"/>
  <c r="AB488" i="12"/>
  <c r="AC40" i="12"/>
  <c r="AB471" i="12"/>
  <c r="AB502" i="12"/>
  <c r="AC33" i="12"/>
  <c r="AB464" i="12"/>
  <c r="AB495" i="12"/>
  <c r="AC55" i="12"/>
  <c r="AB517" i="12"/>
  <c r="AB486" i="12"/>
  <c r="AC48" i="12"/>
  <c r="AB479" i="12"/>
  <c r="AB510" i="12"/>
  <c r="AC47" i="12"/>
  <c r="AB478" i="12"/>
  <c r="AB509" i="12"/>
  <c r="AC42" i="12"/>
  <c r="AB473" i="12"/>
  <c r="AB504" i="12"/>
  <c r="AC35" i="12"/>
  <c r="AB466" i="12"/>
  <c r="AB497" i="12"/>
  <c r="AC45" i="12"/>
  <c r="AB507" i="12"/>
  <c r="AB476" i="12"/>
  <c r="AC56" i="12"/>
  <c r="AB518" i="12"/>
  <c r="AB487" i="12"/>
  <c r="AC52" i="12"/>
  <c r="AB483" i="12"/>
  <c r="AB514" i="12"/>
  <c r="AA490" i="12"/>
  <c r="AA521" i="12"/>
  <c r="AC38" i="12"/>
  <c r="AB469" i="12"/>
  <c r="AB500" i="12"/>
  <c r="AC54" i="12"/>
  <c r="AB485" i="12"/>
  <c r="AB516" i="12"/>
  <c r="AC44" i="12"/>
  <c r="AB475" i="12"/>
  <c r="AB506" i="12"/>
  <c r="AC51" i="12"/>
  <c r="AB482" i="12"/>
  <c r="AB513" i="12"/>
  <c r="AC41" i="12"/>
  <c r="AB503" i="12"/>
  <c r="AB472" i="12"/>
  <c r="AC46" i="12"/>
  <c r="AB477" i="12"/>
  <c r="AB508" i="12"/>
  <c r="AB89" i="12"/>
  <c r="AC62" i="12"/>
  <c r="AC32" i="12"/>
  <c r="AB59" i="12"/>
  <c r="K272" i="20"/>
  <c r="L245" i="20"/>
  <c r="AB552" i="12" l="1"/>
  <c r="AB583" i="12"/>
  <c r="AB614" i="12"/>
  <c r="AC544" i="12"/>
  <c r="AC606" i="12"/>
  <c r="AC575" i="12"/>
  <c r="AC600" i="12"/>
  <c r="AC569" i="12"/>
  <c r="AC538" i="12"/>
  <c r="AC539" i="12"/>
  <c r="AC570" i="12"/>
  <c r="AC601" i="12"/>
  <c r="AC578" i="12"/>
  <c r="AC609" i="12"/>
  <c r="AC547" i="12"/>
  <c r="AC576" i="12"/>
  <c r="AC607" i="12"/>
  <c r="AC545" i="12"/>
  <c r="AC597" i="12"/>
  <c r="AC535" i="12"/>
  <c r="AC566" i="12"/>
  <c r="AC588" i="12"/>
  <c r="AC557" i="12"/>
  <c r="AC526" i="12"/>
  <c r="AC592" i="12"/>
  <c r="AC561" i="12"/>
  <c r="AC530" i="12"/>
  <c r="AC589" i="12"/>
  <c r="AC527" i="12"/>
  <c r="AC558" i="12"/>
  <c r="AC537" i="12"/>
  <c r="AC568" i="12"/>
  <c r="AC599" i="12"/>
  <c r="AC559" i="12"/>
  <c r="AC528" i="12"/>
  <c r="AC590" i="12"/>
  <c r="AC579" i="12"/>
  <c r="AC548" i="12"/>
  <c r="AC610" i="12"/>
  <c r="AC563" i="12"/>
  <c r="AC532" i="12"/>
  <c r="AC594" i="12"/>
  <c r="AC574" i="12"/>
  <c r="AC543" i="12"/>
  <c r="AC605" i="12"/>
  <c r="AC581" i="12"/>
  <c r="AC550" i="12"/>
  <c r="AC612" i="12"/>
  <c r="AC577" i="12"/>
  <c r="AC608" i="12"/>
  <c r="AC546" i="12"/>
  <c r="AC536" i="12"/>
  <c r="AC567" i="12"/>
  <c r="AC598" i="12"/>
  <c r="AC572" i="12"/>
  <c r="AC603" i="12"/>
  <c r="AC541" i="12"/>
  <c r="AC587" i="12"/>
  <c r="AC556" i="12"/>
  <c r="AC525" i="12"/>
  <c r="AC534" i="12"/>
  <c r="AC565" i="12"/>
  <c r="AC596" i="12"/>
  <c r="AC593" i="12"/>
  <c r="AC562" i="12"/>
  <c r="AC531" i="12"/>
  <c r="AC580" i="12"/>
  <c r="AC549" i="12"/>
  <c r="AC611" i="12"/>
  <c r="AC571" i="12"/>
  <c r="AC540" i="12"/>
  <c r="AC602" i="12"/>
  <c r="AC595" i="12"/>
  <c r="AC564" i="12"/>
  <c r="AC533" i="12"/>
  <c r="AC573" i="12"/>
  <c r="AC604" i="12"/>
  <c r="AC542" i="12"/>
  <c r="AC560" i="12"/>
  <c r="AC591" i="12"/>
  <c r="AC529" i="12"/>
  <c r="AC613" i="12"/>
  <c r="AC551" i="12"/>
  <c r="AC582" i="12"/>
  <c r="AD44" i="12"/>
  <c r="AC475" i="12"/>
  <c r="AC506" i="12"/>
  <c r="AC463" i="12"/>
  <c r="AC494" i="12"/>
  <c r="AD46" i="12"/>
  <c r="AC477" i="12"/>
  <c r="AC508" i="12"/>
  <c r="AD54" i="12"/>
  <c r="AC516" i="12"/>
  <c r="AC485" i="12"/>
  <c r="AD52" i="12"/>
  <c r="AC483" i="12"/>
  <c r="AC514" i="12"/>
  <c r="AD42" i="12"/>
  <c r="AC473" i="12"/>
  <c r="AC504" i="12"/>
  <c r="AD33" i="12"/>
  <c r="AC464" i="12"/>
  <c r="AC495" i="12"/>
  <c r="AD37" i="12"/>
  <c r="AC468" i="12"/>
  <c r="AC499" i="12"/>
  <c r="AD34" i="12"/>
  <c r="AC496" i="12"/>
  <c r="AC465" i="12"/>
  <c r="AD35" i="12"/>
  <c r="AC466" i="12"/>
  <c r="AC497" i="12"/>
  <c r="AD55" i="12"/>
  <c r="AC517" i="12"/>
  <c r="AC486" i="12"/>
  <c r="AD39" i="12"/>
  <c r="AC470" i="12"/>
  <c r="AC501" i="12"/>
  <c r="AD50" i="12"/>
  <c r="AC512" i="12"/>
  <c r="AC481" i="12"/>
  <c r="AB490" i="12"/>
  <c r="AB521" i="12"/>
  <c r="AD51" i="12"/>
  <c r="AC482" i="12"/>
  <c r="AC513" i="12"/>
  <c r="AD45" i="12"/>
  <c r="AC476" i="12"/>
  <c r="AC507" i="12"/>
  <c r="AD48" i="12"/>
  <c r="AC479" i="12"/>
  <c r="AC510" i="12"/>
  <c r="AD57" i="12"/>
  <c r="AC488" i="12"/>
  <c r="AC519" i="12"/>
  <c r="AD53" i="12"/>
  <c r="AC515" i="12"/>
  <c r="AC484" i="12"/>
  <c r="AD43" i="12"/>
  <c r="AC474" i="12"/>
  <c r="AC505" i="12"/>
  <c r="AD41" i="12"/>
  <c r="AC503" i="12"/>
  <c r="AC472" i="12"/>
  <c r="AD38" i="12"/>
  <c r="AC469" i="12"/>
  <c r="AC500" i="12"/>
  <c r="AD56" i="12"/>
  <c r="AC518" i="12"/>
  <c r="AC487" i="12"/>
  <c r="AD47" i="12"/>
  <c r="AC478" i="12"/>
  <c r="AC509" i="12"/>
  <c r="AD40" i="12"/>
  <c r="AC471" i="12"/>
  <c r="AC502" i="12"/>
  <c r="AD49" i="12"/>
  <c r="AC480" i="12"/>
  <c r="AC511" i="12"/>
  <c r="AD36" i="12"/>
  <c r="AC498" i="12"/>
  <c r="AC467" i="12"/>
  <c r="AD58" i="12"/>
  <c r="AC520" i="12"/>
  <c r="AC489" i="12"/>
  <c r="AD32" i="12"/>
  <c r="AC59" i="12"/>
  <c r="AC89" i="12"/>
  <c r="AD62" i="12"/>
  <c r="AD89" i="12" s="1"/>
  <c r="L272" i="20"/>
  <c r="M245" i="20"/>
  <c r="AD593" i="12" l="1"/>
  <c r="AD562" i="12"/>
  <c r="AD531" i="12"/>
  <c r="AD581" i="12"/>
  <c r="AD612" i="12"/>
  <c r="AD550" i="12"/>
  <c r="AC552" i="12"/>
  <c r="AC583" i="12"/>
  <c r="AC614" i="12"/>
  <c r="AD551" i="12"/>
  <c r="AD613" i="12"/>
  <c r="AD582" i="12"/>
  <c r="AD571" i="12"/>
  <c r="AD540" i="12"/>
  <c r="AD602" i="12"/>
  <c r="AD567" i="12"/>
  <c r="AD536" i="12"/>
  <c r="AD598" i="12"/>
  <c r="AD569" i="12"/>
  <c r="AD600" i="12"/>
  <c r="AD538" i="12"/>
  <c r="AD574" i="12"/>
  <c r="AD605" i="12"/>
  <c r="AD543" i="12"/>
  <c r="AD589" i="12"/>
  <c r="AD558" i="12"/>
  <c r="AD527" i="12"/>
  <c r="AD545" i="12"/>
  <c r="AD576" i="12"/>
  <c r="AD607" i="12"/>
  <c r="AD556" i="12"/>
  <c r="AD587" i="12"/>
  <c r="AD525" i="12"/>
  <c r="AD564" i="12"/>
  <c r="AD595" i="12"/>
  <c r="AD533" i="12"/>
  <c r="AD534" i="12"/>
  <c r="AD565" i="12"/>
  <c r="AD596" i="12"/>
  <c r="AD603" i="12"/>
  <c r="AD572" i="12"/>
  <c r="AD541" i="12"/>
  <c r="AD528" i="12"/>
  <c r="AD559" i="12"/>
  <c r="AD590" i="12"/>
  <c r="AD597" i="12"/>
  <c r="AD535" i="12"/>
  <c r="AD566" i="12"/>
  <c r="AD579" i="12"/>
  <c r="AD548" i="12"/>
  <c r="AD610" i="12"/>
  <c r="AD588" i="12"/>
  <c r="AD557" i="12"/>
  <c r="AD526" i="12"/>
  <c r="AD539" i="12"/>
  <c r="AD601" i="12"/>
  <c r="AD570" i="12"/>
  <c r="AD573" i="12"/>
  <c r="AD542" i="12"/>
  <c r="AD604" i="12"/>
  <c r="AD560" i="12"/>
  <c r="AD529" i="12"/>
  <c r="AD591" i="12"/>
  <c r="AD611" i="12"/>
  <c r="AD549" i="12"/>
  <c r="AD580" i="12"/>
  <c r="AD546" i="12"/>
  <c r="AD608" i="12"/>
  <c r="AD577" i="12"/>
  <c r="AD544" i="12"/>
  <c r="AD606" i="12"/>
  <c r="AD575" i="12"/>
  <c r="AD563" i="12"/>
  <c r="AD532" i="12"/>
  <c r="AD594" i="12"/>
  <c r="AD592" i="12"/>
  <c r="AD530" i="12"/>
  <c r="AD561" i="12"/>
  <c r="AD578" i="12"/>
  <c r="AD547" i="12"/>
  <c r="AD609" i="12"/>
  <c r="AD599" i="12"/>
  <c r="AD568" i="12"/>
  <c r="AD537" i="12"/>
  <c r="AC490" i="12"/>
  <c r="AC521" i="12"/>
  <c r="AD520" i="12"/>
  <c r="AD489" i="12"/>
  <c r="AD478" i="12"/>
  <c r="AD509" i="12"/>
  <c r="AD474" i="12"/>
  <c r="AD505" i="12"/>
  <c r="AD476" i="12"/>
  <c r="AD507" i="12"/>
  <c r="AD512" i="12"/>
  <c r="AD481" i="12"/>
  <c r="AD496" i="12"/>
  <c r="AD465" i="12"/>
  <c r="AD514" i="12"/>
  <c r="AD483" i="12"/>
  <c r="AD59" i="12"/>
  <c r="AD463" i="12"/>
  <c r="AD494" i="12"/>
  <c r="AD503" i="12"/>
  <c r="AD472" i="12"/>
  <c r="AD510" i="12"/>
  <c r="AD479" i="12"/>
  <c r="AD497" i="12"/>
  <c r="AD466" i="12"/>
  <c r="AD473" i="12"/>
  <c r="AD504" i="12"/>
  <c r="AD480" i="12"/>
  <c r="AD511" i="12"/>
  <c r="AD469" i="12"/>
  <c r="AD500" i="12"/>
  <c r="AD519" i="12"/>
  <c r="AD488" i="12"/>
  <c r="AD486" i="12"/>
  <c r="AD517" i="12"/>
  <c r="AD464" i="12"/>
  <c r="AD495" i="12"/>
  <c r="AD477" i="12"/>
  <c r="AD508" i="12"/>
  <c r="AD471" i="12"/>
  <c r="AD502" i="12"/>
  <c r="AD467" i="12"/>
  <c r="AD498" i="12"/>
  <c r="AD518" i="12"/>
  <c r="AD487" i="12"/>
  <c r="AD484" i="12"/>
  <c r="AD515" i="12"/>
  <c r="AD482" i="12"/>
  <c r="AD513" i="12"/>
  <c r="AD470" i="12"/>
  <c r="AD501" i="12"/>
  <c r="AD499" i="12"/>
  <c r="AD468" i="12"/>
  <c r="AD485" i="12"/>
  <c r="AD516" i="12"/>
  <c r="AD475" i="12"/>
  <c r="AD506" i="12"/>
  <c r="M272" i="20"/>
  <c r="N245" i="20"/>
  <c r="N272" i="20" s="1"/>
  <c r="AD583" i="12" l="1"/>
  <c r="AD614" i="12"/>
  <c r="AD552" i="12"/>
  <c r="AD490" i="12"/>
  <c r="AD521" i="12"/>
  <c r="C245" i="11"/>
  <c r="D245" i="11" l="1"/>
  <c r="D65" i="15"/>
  <c r="C245" i="12" l="1"/>
  <c r="S241" i="12"/>
  <c r="S240" i="12"/>
  <c r="S239" i="12"/>
  <c r="S238" i="12"/>
  <c r="S237" i="12"/>
  <c r="S236" i="12"/>
  <c r="S235" i="12"/>
  <c r="S234" i="12"/>
  <c r="S233" i="12"/>
  <c r="S232" i="12"/>
  <c r="S231" i="12"/>
  <c r="S230" i="12"/>
  <c r="S229" i="12"/>
  <c r="S228" i="12"/>
  <c r="S227" i="12"/>
  <c r="S226" i="12"/>
  <c r="S225" i="12"/>
  <c r="S224" i="12"/>
  <c r="S223" i="12"/>
  <c r="S222" i="12"/>
  <c r="S221" i="12"/>
  <c r="S220" i="12"/>
  <c r="S219" i="12"/>
  <c r="S218" i="12"/>
  <c r="S217" i="12"/>
  <c r="S216" i="12"/>
  <c r="S215" i="12"/>
  <c r="S214" i="12"/>
  <c r="AI210" i="12"/>
  <c r="AI209" i="12"/>
  <c r="AI208" i="12"/>
  <c r="AI207" i="12"/>
  <c r="AI206" i="12"/>
  <c r="AI205" i="12"/>
  <c r="AI204" i="12"/>
  <c r="AI203" i="12"/>
  <c r="AI202" i="12"/>
  <c r="AI201" i="12"/>
  <c r="AI200" i="12"/>
  <c r="AI199" i="12"/>
  <c r="AI198" i="12"/>
  <c r="AI197" i="12"/>
  <c r="AI196" i="12"/>
  <c r="AI195" i="12"/>
  <c r="AI194" i="12"/>
  <c r="AI193" i="12"/>
  <c r="AI192" i="12"/>
  <c r="AI191" i="12"/>
  <c r="AI190" i="12"/>
  <c r="AI189" i="12"/>
  <c r="AI188" i="12"/>
  <c r="AI187" i="12"/>
  <c r="AI186" i="12"/>
  <c r="AI185" i="12"/>
  <c r="AI184" i="12"/>
  <c r="AI183" i="12"/>
  <c r="BO152" i="12"/>
  <c r="BO179" i="12"/>
  <c r="BO178" i="12"/>
  <c r="BO177" i="12"/>
  <c r="BO176" i="12"/>
  <c r="BO175" i="12"/>
  <c r="BO174" i="12"/>
  <c r="BO173" i="12"/>
  <c r="BO172" i="12"/>
  <c r="BO171" i="12"/>
  <c r="BO170" i="12"/>
  <c r="BO169" i="12"/>
  <c r="BO168" i="12"/>
  <c r="BO167" i="12"/>
  <c r="BO166" i="12"/>
  <c r="BO165" i="12"/>
  <c r="BO164" i="12"/>
  <c r="BO163" i="12"/>
  <c r="BO162" i="12"/>
  <c r="BO161" i="12"/>
  <c r="BO160" i="12"/>
  <c r="BO159" i="12"/>
  <c r="BO158" i="12"/>
  <c r="BO157" i="12"/>
  <c r="BO156" i="12"/>
  <c r="BO155" i="12"/>
  <c r="BO154" i="12"/>
  <c r="BO153" i="12"/>
  <c r="S28" i="12"/>
  <c r="S27" i="12"/>
  <c r="S26" i="12"/>
  <c r="S25" i="12"/>
  <c r="S24" i="12"/>
  <c r="S23" i="12"/>
  <c r="S22" i="12"/>
  <c r="S21" i="12"/>
  <c r="S20" i="12"/>
  <c r="S19" i="12"/>
  <c r="S18" i="12"/>
  <c r="S17" i="12"/>
  <c r="S16" i="12"/>
  <c r="S15" i="12"/>
  <c r="S14" i="12"/>
  <c r="S13" i="12"/>
  <c r="S12" i="12"/>
  <c r="S11" i="12"/>
  <c r="S10" i="12"/>
  <c r="S9" i="12"/>
  <c r="S8" i="12"/>
  <c r="S7" i="12"/>
  <c r="S6" i="12"/>
  <c r="S5" i="12"/>
  <c r="S4" i="12"/>
  <c r="S3" i="12"/>
  <c r="S2" i="12"/>
  <c r="T3" i="12" l="1"/>
  <c r="U3" i="12" s="1"/>
  <c r="V3" i="12" s="1"/>
  <c r="W3" i="12" s="1"/>
  <c r="X3" i="12" s="1"/>
  <c r="Y3" i="12" s="1"/>
  <c r="Z3" i="12" s="1"/>
  <c r="AA3" i="12" s="1"/>
  <c r="AB3" i="12" s="1"/>
  <c r="AC3" i="12" s="1"/>
  <c r="AD3" i="12" s="1"/>
  <c r="T4" i="12"/>
  <c r="T5" i="12"/>
  <c r="U5" i="12" s="1"/>
  <c r="V5" i="12" s="1"/>
  <c r="W5" i="12" s="1"/>
  <c r="X5" i="12" s="1"/>
  <c r="Y5" i="12" s="1"/>
  <c r="Z5" i="12" s="1"/>
  <c r="AA5" i="12" s="1"/>
  <c r="AB5" i="12" s="1"/>
  <c r="AC5" i="12" s="1"/>
  <c r="AD5" i="12" s="1"/>
  <c r="T6" i="12"/>
  <c r="U6" i="12" s="1"/>
  <c r="V6" i="12" s="1"/>
  <c r="W6" i="12" s="1"/>
  <c r="X6" i="12" s="1"/>
  <c r="Y6" i="12" s="1"/>
  <c r="Z6" i="12" s="1"/>
  <c r="AA6" i="12" s="1"/>
  <c r="AB6" i="12" s="1"/>
  <c r="AC6" i="12" s="1"/>
  <c r="AD6" i="12" s="1"/>
  <c r="T7" i="12"/>
  <c r="U7" i="12" s="1"/>
  <c r="V7" i="12" s="1"/>
  <c r="W7" i="12" s="1"/>
  <c r="X7" i="12" s="1"/>
  <c r="Y7" i="12" s="1"/>
  <c r="Z7" i="12" s="1"/>
  <c r="AA7" i="12" s="1"/>
  <c r="AB7" i="12" s="1"/>
  <c r="AC7" i="12" s="1"/>
  <c r="AD7" i="12" s="1"/>
  <c r="T8" i="12"/>
  <c r="U8" i="12" s="1"/>
  <c r="V8" i="12" s="1"/>
  <c r="W8" i="12" s="1"/>
  <c r="X8" i="12" s="1"/>
  <c r="Y8" i="12" s="1"/>
  <c r="Z8" i="12" s="1"/>
  <c r="AA8" i="12" s="1"/>
  <c r="AB8" i="12" s="1"/>
  <c r="AC8" i="12" s="1"/>
  <c r="AD8" i="12" s="1"/>
  <c r="T9" i="12"/>
  <c r="T10" i="12"/>
  <c r="U10" i="12" s="1"/>
  <c r="V10" i="12" s="1"/>
  <c r="W10" i="12" s="1"/>
  <c r="X10" i="12" s="1"/>
  <c r="Y10" i="12" s="1"/>
  <c r="Z10" i="12" s="1"/>
  <c r="AA10" i="12" s="1"/>
  <c r="AB10" i="12" s="1"/>
  <c r="AC10" i="12" s="1"/>
  <c r="AD10" i="12" s="1"/>
  <c r="T11" i="12"/>
  <c r="U11" i="12" s="1"/>
  <c r="V11" i="12" s="1"/>
  <c r="W11" i="12" s="1"/>
  <c r="X11" i="12" s="1"/>
  <c r="Y11" i="12" s="1"/>
  <c r="Z11" i="12" s="1"/>
  <c r="AA11" i="12" s="1"/>
  <c r="AB11" i="12" s="1"/>
  <c r="AC11" i="12" s="1"/>
  <c r="AD11" i="12" s="1"/>
  <c r="T12" i="12"/>
  <c r="U12" i="12" s="1"/>
  <c r="V12" i="12" s="1"/>
  <c r="W12" i="12" s="1"/>
  <c r="X12" i="12" s="1"/>
  <c r="Y12" i="12" s="1"/>
  <c r="Z12" i="12" s="1"/>
  <c r="AA12" i="12" s="1"/>
  <c r="AB12" i="12" s="1"/>
  <c r="AC12" i="12" s="1"/>
  <c r="AD12" i="12" s="1"/>
  <c r="T13" i="12"/>
  <c r="U13" i="12" s="1"/>
  <c r="V13" i="12" s="1"/>
  <c r="W13" i="12" s="1"/>
  <c r="X13" i="12" s="1"/>
  <c r="Y13" i="12" s="1"/>
  <c r="Z13" i="12" s="1"/>
  <c r="AA13" i="12" s="1"/>
  <c r="AB13" i="12" s="1"/>
  <c r="AC13" i="12" s="1"/>
  <c r="AD13" i="12" s="1"/>
  <c r="T14" i="12"/>
  <c r="U14" i="12" s="1"/>
  <c r="V14" i="12" s="1"/>
  <c r="W14" i="12" s="1"/>
  <c r="X14" i="12" s="1"/>
  <c r="Y14" i="12" s="1"/>
  <c r="Z14" i="12" s="1"/>
  <c r="AA14" i="12" s="1"/>
  <c r="AB14" i="12" s="1"/>
  <c r="AC14" i="12" s="1"/>
  <c r="AD14" i="12" s="1"/>
  <c r="T15" i="12"/>
  <c r="U15" i="12" s="1"/>
  <c r="V15" i="12" s="1"/>
  <c r="W15" i="12" s="1"/>
  <c r="X15" i="12" s="1"/>
  <c r="Y15" i="12" s="1"/>
  <c r="Z15" i="12" s="1"/>
  <c r="AA15" i="12" s="1"/>
  <c r="AB15" i="12" s="1"/>
  <c r="AC15" i="12" s="1"/>
  <c r="AD15" i="12" s="1"/>
  <c r="T16" i="12"/>
  <c r="U16" i="12" s="1"/>
  <c r="V16" i="12" s="1"/>
  <c r="W16" i="12" s="1"/>
  <c r="X16" i="12" s="1"/>
  <c r="Y16" i="12" s="1"/>
  <c r="Z16" i="12" s="1"/>
  <c r="AA16" i="12" s="1"/>
  <c r="AB16" i="12" s="1"/>
  <c r="AC16" i="12" s="1"/>
  <c r="AD16" i="12" s="1"/>
  <c r="T17" i="12"/>
  <c r="U17" i="12" s="1"/>
  <c r="V17" i="12" s="1"/>
  <c r="W17" i="12" s="1"/>
  <c r="X17" i="12" s="1"/>
  <c r="Y17" i="12" s="1"/>
  <c r="Z17" i="12" s="1"/>
  <c r="AA17" i="12" s="1"/>
  <c r="AB17" i="12" s="1"/>
  <c r="AC17" i="12" s="1"/>
  <c r="AD17" i="12" s="1"/>
  <c r="T18" i="12"/>
  <c r="U18" i="12" s="1"/>
  <c r="V18" i="12" s="1"/>
  <c r="W18" i="12" s="1"/>
  <c r="X18" i="12" s="1"/>
  <c r="Y18" i="12" s="1"/>
  <c r="Z18" i="12" s="1"/>
  <c r="AA18" i="12" s="1"/>
  <c r="AB18" i="12" s="1"/>
  <c r="AC18" i="12" s="1"/>
  <c r="AD18" i="12" s="1"/>
  <c r="T19" i="12"/>
  <c r="U19" i="12" s="1"/>
  <c r="V19" i="12" s="1"/>
  <c r="W19" i="12" s="1"/>
  <c r="X19" i="12" s="1"/>
  <c r="Y19" i="12" s="1"/>
  <c r="Z19" i="12" s="1"/>
  <c r="AA19" i="12" s="1"/>
  <c r="AB19" i="12" s="1"/>
  <c r="AC19" i="12" s="1"/>
  <c r="AD19" i="12" s="1"/>
  <c r="T20" i="12"/>
  <c r="U20" i="12" s="1"/>
  <c r="V20" i="12" s="1"/>
  <c r="W20" i="12" s="1"/>
  <c r="X20" i="12" s="1"/>
  <c r="Y20" i="12" s="1"/>
  <c r="Z20" i="12" s="1"/>
  <c r="AA20" i="12" s="1"/>
  <c r="AB20" i="12" s="1"/>
  <c r="AC20" i="12" s="1"/>
  <c r="AD20" i="12" s="1"/>
  <c r="T21" i="12"/>
  <c r="U21" i="12" s="1"/>
  <c r="V21" i="12" s="1"/>
  <c r="W21" i="12" s="1"/>
  <c r="X21" i="12" s="1"/>
  <c r="Y21" i="12" s="1"/>
  <c r="Z21" i="12" s="1"/>
  <c r="AA21" i="12" s="1"/>
  <c r="AB21" i="12" s="1"/>
  <c r="AC21" i="12" s="1"/>
  <c r="AD21" i="12" s="1"/>
  <c r="T22" i="12"/>
  <c r="U22" i="12" s="1"/>
  <c r="V22" i="12" s="1"/>
  <c r="W22" i="12" s="1"/>
  <c r="X22" i="12" s="1"/>
  <c r="Y22" i="12" s="1"/>
  <c r="Z22" i="12" s="1"/>
  <c r="AA22" i="12" s="1"/>
  <c r="AB22" i="12" s="1"/>
  <c r="AC22" i="12" s="1"/>
  <c r="AD22" i="12" s="1"/>
  <c r="T23" i="12"/>
  <c r="T24" i="12"/>
  <c r="U24" i="12" s="1"/>
  <c r="V24" i="12" s="1"/>
  <c r="W24" i="12" s="1"/>
  <c r="X24" i="12" s="1"/>
  <c r="Y24" i="12" s="1"/>
  <c r="Z24" i="12" s="1"/>
  <c r="AA24" i="12" s="1"/>
  <c r="AB24" i="12" s="1"/>
  <c r="AC24" i="12" s="1"/>
  <c r="AD24" i="12" s="1"/>
  <c r="T25" i="12"/>
  <c r="U25" i="12" s="1"/>
  <c r="V25" i="12" s="1"/>
  <c r="W25" i="12" s="1"/>
  <c r="X25" i="12" s="1"/>
  <c r="Y25" i="12" s="1"/>
  <c r="Z25" i="12" s="1"/>
  <c r="AA25" i="12" s="1"/>
  <c r="AB25" i="12" s="1"/>
  <c r="AC25" i="12" s="1"/>
  <c r="AD25" i="12" s="1"/>
  <c r="T26" i="12"/>
  <c r="U26" i="12" s="1"/>
  <c r="V26" i="12" s="1"/>
  <c r="W26" i="12" s="1"/>
  <c r="X26" i="12" s="1"/>
  <c r="Y26" i="12" s="1"/>
  <c r="Z26" i="12" s="1"/>
  <c r="AA26" i="12" s="1"/>
  <c r="AB26" i="12" s="1"/>
  <c r="AC26" i="12" s="1"/>
  <c r="AD26" i="12" s="1"/>
  <c r="T27" i="12"/>
  <c r="U27" i="12" s="1"/>
  <c r="V27" i="12" s="1"/>
  <c r="W27" i="12" s="1"/>
  <c r="X27" i="12" s="1"/>
  <c r="Y27" i="12" s="1"/>
  <c r="Z27" i="12" s="1"/>
  <c r="AA27" i="12" s="1"/>
  <c r="AB27" i="12" s="1"/>
  <c r="AC27" i="12" s="1"/>
  <c r="AD27" i="12" s="1"/>
  <c r="T28" i="12"/>
  <c r="BP153" i="12"/>
  <c r="BQ153" i="12" s="1"/>
  <c r="BR153" i="12" s="1"/>
  <c r="BS153" i="12" s="1"/>
  <c r="BT153" i="12" s="1"/>
  <c r="BU153" i="12" s="1"/>
  <c r="BV153" i="12" s="1"/>
  <c r="BW153" i="12" s="1"/>
  <c r="BX153" i="12" s="1"/>
  <c r="BY153" i="12" s="1"/>
  <c r="BZ153" i="12" s="1"/>
  <c r="BP154" i="12"/>
  <c r="BQ154" i="12" s="1"/>
  <c r="BR154" i="12" s="1"/>
  <c r="BS154" i="12" s="1"/>
  <c r="BT154" i="12" s="1"/>
  <c r="BU154" i="12" s="1"/>
  <c r="BV154" i="12" s="1"/>
  <c r="BW154" i="12" s="1"/>
  <c r="BX154" i="12" s="1"/>
  <c r="BY154" i="12" s="1"/>
  <c r="BZ154" i="12" s="1"/>
  <c r="BP155" i="12"/>
  <c r="BQ155" i="12" s="1"/>
  <c r="BR155" i="12" s="1"/>
  <c r="BS155" i="12" s="1"/>
  <c r="BT155" i="12" s="1"/>
  <c r="BU155" i="12" s="1"/>
  <c r="BV155" i="12" s="1"/>
  <c r="BW155" i="12" s="1"/>
  <c r="BX155" i="12" s="1"/>
  <c r="BY155" i="12" s="1"/>
  <c r="BZ155" i="12" s="1"/>
  <c r="BP156" i="12"/>
  <c r="BQ156" i="12" s="1"/>
  <c r="BR156" i="12" s="1"/>
  <c r="BS156" i="12" s="1"/>
  <c r="BT156" i="12" s="1"/>
  <c r="BU156" i="12" s="1"/>
  <c r="BV156" i="12" s="1"/>
  <c r="BW156" i="12" s="1"/>
  <c r="BX156" i="12" s="1"/>
  <c r="BY156" i="12" s="1"/>
  <c r="BZ156" i="12" s="1"/>
  <c r="BP157" i="12"/>
  <c r="BQ157" i="12" s="1"/>
  <c r="BR157" i="12" s="1"/>
  <c r="BS157" i="12" s="1"/>
  <c r="BT157" i="12" s="1"/>
  <c r="BU157" i="12" s="1"/>
  <c r="BV157" i="12" s="1"/>
  <c r="BW157" i="12" s="1"/>
  <c r="BX157" i="12" s="1"/>
  <c r="BY157" i="12" s="1"/>
  <c r="BZ157" i="12" s="1"/>
  <c r="BP158" i="12"/>
  <c r="BQ158" i="12" s="1"/>
  <c r="BR158" i="12" s="1"/>
  <c r="BS158" i="12" s="1"/>
  <c r="BT158" i="12" s="1"/>
  <c r="BU158" i="12" s="1"/>
  <c r="BV158" i="12" s="1"/>
  <c r="BW158" i="12" s="1"/>
  <c r="BX158" i="12" s="1"/>
  <c r="BY158" i="12" s="1"/>
  <c r="BZ158" i="12" s="1"/>
  <c r="BP159" i="12"/>
  <c r="BQ159" i="12" s="1"/>
  <c r="BR159" i="12" s="1"/>
  <c r="BS159" i="12" s="1"/>
  <c r="BT159" i="12" s="1"/>
  <c r="BU159" i="12" s="1"/>
  <c r="BV159" i="12" s="1"/>
  <c r="BW159" i="12" s="1"/>
  <c r="BX159" i="12" s="1"/>
  <c r="BY159" i="12" s="1"/>
  <c r="BZ159" i="12" s="1"/>
  <c r="BP160" i="12"/>
  <c r="BQ160" i="12" s="1"/>
  <c r="BR160" i="12" s="1"/>
  <c r="BS160" i="12" s="1"/>
  <c r="BT160" i="12" s="1"/>
  <c r="BU160" i="12" s="1"/>
  <c r="BV160" i="12" s="1"/>
  <c r="BW160" i="12" s="1"/>
  <c r="BX160" i="12" s="1"/>
  <c r="BY160" i="12" s="1"/>
  <c r="BZ160" i="12" s="1"/>
  <c r="BP161" i="12"/>
  <c r="BQ161" i="12" s="1"/>
  <c r="BR161" i="12" s="1"/>
  <c r="BS161" i="12" s="1"/>
  <c r="BT161" i="12" s="1"/>
  <c r="BU161" i="12" s="1"/>
  <c r="BV161" i="12" s="1"/>
  <c r="BW161" i="12" s="1"/>
  <c r="BX161" i="12" s="1"/>
  <c r="BY161" i="12" s="1"/>
  <c r="BZ161" i="12" s="1"/>
  <c r="BP162" i="12"/>
  <c r="BQ162" i="12" s="1"/>
  <c r="BR162" i="12" s="1"/>
  <c r="BS162" i="12" s="1"/>
  <c r="BT162" i="12" s="1"/>
  <c r="BU162" i="12" s="1"/>
  <c r="BV162" i="12" s="1"/>
  <c r="BW162" i="12" s="1"/>
  <c r="BX162" i="12" s="1"/>
  <c r="BY162" i="12" s="1"/>
  <c r="BZ162" i="12" s="1"/>
  <c r="BP163" i="12"/>
  <c r="BQ163" i="12" s="1"/>
  <c r="BR163" i="12" s="1"/>
  <c r="BS163" i="12" s="1"/>
  <c r="BT163" i="12" s="1"/>
  <c r="BU163" i="12" s="1"/>
  <c r="BV163" i="12" s="1"/>
  <c r="BW163" i="12" s="1"/>
  <c r="BX163" i="12" s="1"/>
  <c r="BY163" i="12" s="1"/>
  <c r="BZ163" i="12" s="1"/>
  <c r="BP164" i="12"/>
  <c r="BQ164" i="12" s="1"/>
  <c r="BR164" i="12" s="1"/>
  <c r="BS164" i="12" s="1"/>
  <c r="BT164" i="12" s="1"/>
  <c r="BU164" i="12" s="1"/>
  <c r="BV164" i="12" s="1"/>
  <c r="BW164" i="12" s="1"/>
  <c r="BX164" i="12" s="1"/>
  <c r="BY164" i="12" s="1"/>
  <c r="BZ164" i="12" s="1"/>
  <c r="BP165" i="12"/>
  <c r="BQ165" i="12" s="1"/>
  <c r="BR165" i="12" s="1"/>
  <c r="BS165" i="12" s="1"/>
  <c r="BT165" i="12" s="1"/>
  <c r="BU165" i="12" s="1"/>
  <c r="BV165" i="12" s="1"/>
  <c r="BW165" i="12" s="1"/>
  <c r="BX165" i="12" s="1"/>
  <c r="BY165" i="12" s="1"/>
  <c r="BZ165" i="12" s="1"/>
  <c r="BP166" i="12"/>
  <c r="BQ166" i="12" s="1"/>
  <c r="BR166" i="12" s="1"/>
  <c r="BS166" i="12" s="1"/>
  <c r="BT166" i="12" s="1"/>
  <c r="BU166" i="12" s="1"/>
  <c r="BV166" i="12" s="1"/>
  <c r="BW166" i="12" s="1"/>
  <c r="BX166" i="12" s="1"/>
  <c r="BY166" i="12" s="1"/>
  <c r="BZ166" i="12" s="1"/>
  <c r="BP167" i="12"/>
  <c r="BQ167" i="12" s="1"/>
  <c r="BR167" i="12" s="1"/>
  <c r="BS167" i="12" s="1"/>
  <c r="BT167" i="12" s="1"/>
  <c r="BU167" i="12" s="1"/>
  <c r="BV167" i="12" s="1"/>
  <c r="BW167" i="12" s="1"/>
  <c r="BX167" i="12" s="1"/>
  <c r="BY167" i="12" s="1"/>
  <c r="BZ167" i="12" s="1"/>
  <c r="BP168" i="12"/>
  <c r="BQ168" i="12" s="1"/>
  <c r="BR168" i="12" s="1"/>
  <c r="BS168" i="12" s="1"/>
  <c r="BT168" i="12" s="1"/>
  <c r="BU168" i="12" s="1"/>
  <c r="BV168" i="12" s="1"/>
  <c r="BW168" i="12" s="1"/>
  <c r="BX168" i="12" s="1"/>
  <c r="BY168" i="12" s="1"/>
  <c r="BZ168" i="12" s="1"/>
  <c r="BP169" i="12"/>
  <c r="BQ169" i="12" s="1"/>
  <c r="BR169" i="12" s="1"/>
  <c r="BS169" i="12" s="1"/>
  <c r="BT169" i="12" s="1"/>
  <c r="BU169" i="12" s="1"/>
  <c r="BV169" i="12" s="1"/>
  <c r="BW169" i="12" s="1"/>
  <c r="BX169" i="12" s="1"/>
  <c r="BY169" i="12" s="1"/>
  <c r="BZ169" i="12" s="1"/>
  <c r="BP170" i="12"/>
  <c r="BQ170" i="12" s="1"/>
  <c r="BR170" i="12" s="1"/>
  <c r="BS170" i="12" s="1"/>
  <c r="BT170" i="12" s="1"/>
  <c r="BU170" i="12" s="1"/>
  <c r="BV170" i="12" s="1"/>
  <c r="BW170" i="12" s="1"/>
  <c r="BX170" i="12" s="1"/>
  <c r="BY170" i="12" s="1"/>
  <c r="BZ170" i="12" s="1"/>
  <c r="BP171" i="12"/>
  <c r="BQ171" i="12" s="1"/>
  <c r="BR171" i="12" s="1"/>
  <c r="BS171" i="12" s="1"/>
  <c r="BT171" i="12" s="1"/>
  <c r="BU171" i="12" s="1"/>
  <c r="BV171" i="12" s="1"/>
  <c r="BW171" i="12" s="1"/>
  <c r="BX171" i="12" s="1"/>
  <c r="BY171" i="12" s="1"/>
  <c r="BZ171" i="12" s="1"/>
  <c r="BP172" i="12"/>
  <c r="BQ172" i="12" s="1"/>
  <c r="BR172" i="12" s="1"/>
  <c r="BS172" i="12" s="1"/>
  <c r="BT172" i="12" s="1"/>
  <c r="BU172" i="12" s="1"/>
  <c r="BV172" i="12" s="1"/>
  <c r="BW172" i="12" s="1"/>
  <c r="BX172" i="12" s="1"/>
  <c r="BY172" i="12" s="1"/>
  <c r="BZ172" i="12" s="1"/>
  <c r="BP173" i="12"/>
  <c r="BQ173" i="12" s="1"/>
  <c r="BR173" i="12" s="1"/>
  <c r="BS173" i="12" s="1"/>
  <c r="BT173" i="12" s="1"/>
  <c r="BU173" i="12" s="1"/>
  <c r="BV173" i="12" s="1"/>
  <c r="BW173" i="12" s="1"/>
  <c r="BX173" i="12" s="1"/>
  <c r="BY173" i="12" s="1"/>
  <c r="BZ173" i="12" s="1"/>
  <c r="BP174" i="12"/>
  <c r="BQ174" i="12" s="1"/>
  <c r="BR174" i="12" s="1"/>
  <c r="BS174" i="12" s="1"/>
  <c r="BT174" i="12" s="1"/>
  <c r="BU174" i="12" s="1"/>
  <c r="BV174" i="12" s="1"/>
  <c r="BW174" i="12" s="1"/>
  <c r="BX174" i="12" s="1"/>
  <c r="BY174" i="12" s="1"/>
  <c r="BZ174" i="12" s="1"/>
  <c r="BP175" i="12"/>
  <c r="BQ175" i="12" s="1"/>
  <c r="BR175" i="12" s="1"/>
  <c r="BS175" i="12" s="1"/>
  <c r="BT175" i="12" s="1"/>
  <c r="BU175" i="12" s="1"/>
  <c r="BV175" i="12" s="1"/>
  <c r="BW175" i="12" s="1"/>
  <c r="BX175" i="12" s="1"/>
  <c r="BY175" i="12" s="1"/>
  <c r="BZ175" i="12" s="1"/>
  <c r="BP176" i="12"/>
  <c r="BQ176" i="12" s="1"/>
  <c r="BR176" i="12" s="1"/>
  <c r="BS176" i="12" s="1"/>
  <c r="BT176" i="12" s="1"/>
  <c r="BU176" i="12" s="1"/>
  <c r="BV176" i="12" s="1"/>
  <c r="BW176" i="12" s="1"/>
  <c r="BX176" i="12" s="1"/>
  <c r="BY176" i="12" s="1"/>
  <c r="BZ176" i="12" s="1"/>
  <c r="BP177" i="12"/>
  <c r="BQ177" i="12" s="1"/>
  <c r="BR177" i="12" s="1"/>
  <c r="BS177" i="12" s="1"/>
  <c r="BT177" i="12" s="1"/>
  <c r="BU177" i="12" s="1"/>
  <c r="BV177" i="12" s="1"/>
  <c r="BW177" i="12" s="1"/>
  <c r="BX177" i="12" s="1"/>
  <c r="BY177" i="12" s="1"/>
  <c r="BZ177" i="12" s="1"/>
  <c r="BP178" i="12"/>
  <c r="BQ178" i="12" s="1"/>
  <c r="BR178" i="12" s="1"/>
  <c r="BS178" i="12" s="1"/>
  <c r="BT178" i="12" s="1"/>
  <c r="BU178" i="12" s="1"/>
  <c r="BV178" i="12" s="1"/>
  <c r="BW178" i="12" s="1"/>
  <c r="BX178" i="12" s="1"/>
  <c r="BY178" i="12" s="1"/>
  <c r="BZ178" i="12" s="1"/>
  <c r="BP179" i="12"/>
  <c r="BQ179" i="12" s="1"/>
  <c r="BR179" i="12" s="1"/>
  <c r="BS179" i="12" s="1"/>
  <c r="BT179" i="12" s="1"/>
  <c r="BU179" i="12" s="1"/>
  <c r="BV179" i="12" s="1"/>
  <c r="BW179" i="12" s="1"/>
  <c r="BX179" i="12" s="1"/>
  <c r="BY179" i="12" s="1"/>
  <c r="BZ179" i="12" s="1"/>
  <c r="AJ184" i="12"/>
  <c r="AK184" i="12" s="1"/>
  <c r="AL184" i="12" s="1"/>
  <c r="AM184" i="12" s="1"/>
  <c r="AN184" i="12" s="1"/>
  <c r="AO184" i="12" s="1"/>
  <c r="AP184" i="12" s="1"/>
  <c r="AQ184" i="12" s="1"/>
  <c r="AR184" i="12" s="1"/>
  <c r="AS184" i="12" s="1"/>
  <c r="AT184" i="12" s="1"/>
  <c r="AJ185" i="12"/>
  <c r="AK185" i="12" s="1"/>
  <c r="AL185" i="12" s="1"/>
  <c r="AM185" i="12" s="1"/>
  <c r="AN185" i="12" s="1"/>
  <c r="AO185" i="12" s="1"/>
  <c r="AP185" i="12" s="1"/>
  <c r="AQ185" i="12" s="1"/>
  <c r="AR185" i="12" s="1"/>
  <c r="AS185" i="12" s="1"/>
  <c r="AT185" i="12" s="1"/>
  <c r="AJ186" i="12"/>
  <c r="AK186" i="12" s="1"/>
  <c r="AL186" i="12" s="1"/>
  <c r="AM186" i="12" s="1"/>
  <c r="AN186" i="12" s="1"/>
  <c r="AO186" i="12" s="1"/>
  <c r="AP186" i="12" s="1"/>
  <c r="AQ186" i="12" s="1"/>
  <c r="AR186" i="12" s="1"/>
  <c r="AS186" i="12" s="1"/>
  <c r="AT186" i="12" s="1"/>
  <c r="AJ187" i="12"/>
  <c r="AK187" i="12" s="1"/>
  <c r="AL187" i="12" s="1"/>
  <c r="AM187" i="12" s="1"/>
  <c r="AN187" i="12" s="1"/>
  <c r="AO187" i="12" s="1"/>
  <c r="AP187" i="12" s="1"/>
  <c r="AQ187" i="12" s="1"/>
  <c r="AR187" i="12" s="1"/>
  <c r="AS187" i="12" s="1"/>
  <c r="AT187" i="12" s="1"/>
  <c r="AJ188" i="12"/>
  <c r="AK188" i="12" s="1"/>
  <c r="AL188" i="12" s="1"/>
  <c r="AM188" i="12" s="1"/>
  <c r="AN188" i="12" s="1"/>
  <c r="AO188" i="12" s="1"/>
  <c r="AP188" i="12" s="1"/>
  <c r="AQ188" i="12" s="1"/>
  <c r="AR188" i="12" s="1"/>
  <c r="AS188" i="12" s="1"/>
  <c r="AT188" i="12" s="1"/>
  <c r="AJ189" i="12"/>
  <c r="AK189" i="12" s="1"/>
  <c r="AL189" i="12" s="1"/>
  <c r="AM189" i="12" s="1"/>
  <c r="AN189" i="12" s="1"/>
  <c r="AO189" i="12" s="1"/>
  <c r="AP189" i="12" s="1"/>
  <c r="AQ189" i="12" s="1"/>
  <c r="AR189" i="12" s="1"/>
  <c r="AS189" i="12" s="1"/>
  <c r="AT189" i="12" s="1"/>
  <c r="AJ190" i="12"/>
  <c r="AK190" i="12" s="1"/>
  <c r="AL190" i="12" s="1"/>
  <c r="AM190" i="12" s="1"/>
  <c r="AN190" i="12" s="1"/>
  <c r="AO190" i="12" s="1"/>
  <c r="AP190" i="12" s="1"/>
  <c r="AQ190" i="12" s="1"/>
  <c r="AR190" i="12" s="1"/>
  <c r="AS190" i="12" s="1"/>
  <c r="AT190" i="12" s="1"/>
  <c r="AJ191" i="12"/>
  <c r="AK191" i="12" s="1"/>
  <c r="AL191" i="12" s="1"/>
  <c r="AM191" i="12" s="1"/>
  <c r="AN191" i="12" s="1"/>
  <c r="AO191" i="12" s="1"/>
  <c r="AP191" i="12" s="1"/>
  <c r="AQ191" i="12" s="1"/>
  <c r="AR191" i="12" s="1"/>
  <c r="AS191" i="12" s="1"/>
  <c r="AT191" i="12" s="1"/>
  <c r="AJ192" i="12"/>
  <c r="AK192" i="12" s="1"/>
  <c r="AL192" i="12" s="1"/>
  <c r="AM192" i="12" s="1"/>
  <c r="AN192" i="12" s="1"/>
  <c r="AO192" i="12" s="1"/>
  <c r="AP192" i="12" s="1"/>
  <c r="AQ192" i="12" s="1"/>
  <c r="AR192" i="12" s="1"/>
  <c r="AS192" i="12" s="1"/>
  <c r="AT192" i="12" s="1"/>
  <c r="AJ193" i="12"/>
  <c r="AK193" i="12" s="1"/>
  <c r="AL193" i="12" s="1"/>
  <c r="AM193" i="12" s="1"/>
  <c r="AN193" i="12" s="1"/>
  <c r="AO193" i="12" s="1"/>
  <c r="AP193" i="12" s="1"/>
  <c r="AQ193" i="12" s="1"/>
  <c r="AR193" i="12" s="1"/>
  <c r="AS193" i="12" s="1"/>
  <c r="AT193" i="12" s="1"/>
  <c r="AJ194" i="12"/>
  <c r="AK194" i="12" s="1"/>
  <c r="AL194" i="12" s="1"/>
  <c r="AM194" i="12" s="1"/>
  <c r="AN194" i="12" s="1"/>
  <c r="AO194" i="12" s="1"/>
  <c r="AP194" i="12" s="1"/>
  <c r="AQ194" i="12" s="1"/>
  <c r="AR194" i="12" s="1"/>
  <c r="AS194" i="12" s="1"/>
  <c r="AT194" i="12" s="1"/>
  <c r="AJ195" i="12"/>
  <c r="AK195" i="12" s="1"/>
  <c r="AL195" i="12" s="1"/>
  <c r="AM195" i="12" s="1"/>
  <c r="AN195" i="12" s="1"/>
  <c r="AO195" i="12" s="1"/>
  <c r="AP195" i="12" s="1"/>
  <c r="AQ195" i="12" s="1"/>
  <c r="AR195" i="12" s="1"/>
  <c r="AS195" i="12" s="1"/>
  <c r="AT195" i="12" s="1"/>
  <c r="AJ196" i="12"/>
  <c r="AK196" i="12" s="1"/>
  <c r="AL196" i="12" s="1"/>
  <c r="AM196" i="12" s="1"/>
  <c r="AN196" i="12" s="1"/>
  <c r="AO196" i="12" s="1"/>
  <c r="AP196" i="12" s="1"/>
  <c r="AQ196" i="12" s="1"/>
  <c r="AR196" i="12" s="1"/>
  <c r="AS196" i="12" s="1"/>
  <c r="AT196" i="12" s="1"/>
  <c r="AJ197" i="12"/>
  <c r="AK197" i="12" s="1"/>
  <c r="AL197" i="12" s="1"/>
  <c r="AM197" i="12" s="1"/>
  <c r="AN197" i="12" s="1"/>
  <c r="AO197" i="12" s="1"/>
  <c r="AP197" i="12" s="1"/>
  <c r="AQ197" i="12" s="1"/>
  <c r="AR197" i="12" s="1"/>
  <c r="AS197" i="12" s="1"/>
  <c r="AT197" i="12" s="1"/>
  <c r="AJ198" i="12"/>
  <c r="AK198" i="12" s="1"/>
  <c r="AL198" i="12" s="1"/>
  <c r="AM198" i="12" s="1"/>
  <c r="AN198" i="12" s="1"/>
  <c r="AO198" i="12" s="1"/>
  <c r="AP198" i="12" s="1"/>
  <c r="AQ198" i="12" s="1"/>
  <c r="AR198" i="12" s="1"/>
  <c r="AS198" i="12" s="1"/>
  <c r="AT198" i="12" s="1"/>
  <c r="AJ199" i="12"/>
  <c r="AK199" i="12" s="1"/>
  <c r="AL199" i="12" s="1"/>
  <c r="AM199" i="12" s="1"/>
  <c r="AN199" i="12" s="1"/>
  <c r="AO199" i="12" s="1"/>
  <c r="AP199" i="12" s="1"/>
  <c r="AQ199" i="12" s="1"/>
  <c r="AR199" i="12" s="1"/>
  <c r="AS199" i="12" s="1"/>
  <c r="AT199" i="12" s="1"/>
  <c r="AJ200" i="12"/>
  <c r="AK200" i="12" s="1"/>
  <c r="AL200" i="12" s="1"/>
  <c r="AM200" i="12" s="1"/>
  <c r="AN200" i="12" s="1"/>
  <c r="AO200" i="12" s="1"/>
  <c r="AP200" i="12" s="1"/>
  <c r="AQ200" i="12" s="1"/>
  <c r="AR200" i="12" s="1"/>
  <c r="AS200" i="12" s="1"/>
  <c r="AT200" i="12" s="1"/>
  <c r="BO180" i="12"/>
  <c r="BP152" i="12"/>
  <c r="AJ183" i="12"/>
  <c r="AK183" i="12" s="1"/>
  <c r="AL183" i="12" s="1"/>
  <c r="AI211" i="12"/>
  <c r="AJ201" i="12"/>
  <c r="AK201" i="12" s="1"/>
  <c r="AL201" i="12" s="1"/>
  <c r="AM201" i="12" s="1"/>
  <c r="AN201" i="12" s="1"/>
  <c r="AO201" i="12" s="1"/>
  <c r="AP201" i="12" s="1"/>
  <c r="AQ201" i="12" s="1"/>
  <c r="AR201" i="12" s="1"/>
  <c r="AS201" i="12" s="1"/>
  <c r="AT201" i="12" s="1"/>
  <c r="AJ202" i="12"/>
  <c r="AK202" i="12" s="1"/>
  <c r="AL202" i="12" s="1"/>
  <c r="AM202" i="12" s="1"/>
  <c r="AN202" i="12" s="1"/>
  <c r="AO202" i="12" s="1"/>
  <c r="AP202" i="12" s="1"/>
  <c r="AQ202" i="12" s="1"/>
  <c r="AR202" i="12" s="1"/>
  <c r="AS202" i="12" s="1"/>
  <c r="AT202" i="12" s="1"/>
  <c r="AJ203" i="12"/>
  <c r="AK203" i="12" s="1"/>
  <c r="AL203" i="12" s="1"/>
  <c r="AM203" i="12" s="1"/>
  <c r="AN203" i="12" s="1"/>
  <c r="AO203" i="12" s="1"/>
  <c r="AP203" i="12" s="1"/>
  <c r="AQ203" i="12" s="1"/>
  <c r="AR203" i="12" s="1"/>
  <c r="AS203" i="12" s="1"/>
  <c r="AT203" i="12" s="1"/>
  <c r="AJ204" i="12"/>
  <c r="AK204" i="12" s="1"/>
  <c r="AL204" i="12" s="1"/>
  <c r="AM204" i="12" s="1"/>
  <c r="AN204" i="12" s="1"/>
  <c r="AO204" i="12" s="1"/>
  <c r="AP204" i="12" s="1"/>
  <c r="AQ204" i="12" s="1"/>
  <c r="AR204" i="12" s="1"/>
  <c r="AS204" i="12" s="1"/>
  <c r="AT204" i="12" s="1"/>
  <c r="AJ205" i="12"/>
  <c r="AK205" i="12" s="1"/>
  <c r="AL205" i="12" s="1"/>
  <c r="AM205" i="12" s="1"/>
  <c r="AN205" i="12" s="1"/>
  <c r="AO205" i="12" s="1"/>
  <c r="AP205" i="12" s="1"/>
  <c r="AQ205" i="12" s="1"/>
  <c r="AR205" i="12" s="1"/>
  <c r="AS205" i="12" s="1"/>
  <c r="AT205" i="12" s="1"/>
  <c r="AJ206" i="12"/>
  <c r="AK206" i="12" s="1"/>
  <c r="AL206" i="12" s="1"/>
  <c r="AM206" i="12" s="1"/>
  <c r="AN206" i="12" s="1"/>
  <c r="AO206" i="12" s="1"/>
  <c r="AP206" i="12" s="1"/>
  <c r="AQ206" i="12" s="1"/>
  <c r="AR206" i="12" s="1"/>
  <c r="AS206" i="12" s="1"/>
  <c r="AT206" i="12" s="1"/>
  <c r="AJ207" i="12"/>
  <c r="AK207" i="12" s="1"/>
  <c r="AL207" i="12" s="1"/>
  <c r="AM207" i="12" s="1"/>
  <c r="AN207" i="12" s="1"/>
  <c r="AO207" i="12" s="1"/>
  <c r="AP207" i="12" s="1"/>
  <c r="AQ207" i="12" s="1"/>
  <c r="AR207" i="12" s="1"/>
  <c r="AS207" i="12" s="1"/>
  <c r="AT207" i="12" s="1"/>
  <c r="AJ208" i="12"/>
  <c r="AK208" i="12" s="1"/>
  <c r="AL208" i="12" s="1"/>
  <c r="AM208" i="12" s="1"/>
  <c r="AN208" i="12" s="1"/>
  <c r="AO208" i="12" s="1"/>
  <c r="AP208" i="12" s="1"/>
  <c r="AQ208" i="12" s="1"/>
  <c r="AR208" i="12" s="1"/>
  <c r="AS208" i="12" s="1"/>
  <c r="AT208" i="12" s="1"/>
  <c r="AJ209" i="12"/>
  <c r="AK209" i="12" s="1"/>
  <c r="AL209" i="12" s="1"/>
  <c r="AM209" i="12" s="1"/>
  <c r="AN209" i="12" s="1"/>
  <c r="AO209" i="12" s="1"/>
  <c r="AP209" i="12" s="1"/>
  <c r="AQ209" i="12" s="1"/>
  <c r="AR209" i="12" s="1"/>
  <c r="AS209" i="12" s="1"/>
  <c r="AT209" i="12" s="1"/>
  <c r="AJ210" i="12"/>
  <c r="AK210" i="12" s="1"/>
  <c r="AL210" i="12" s="1"/>
  <c r="AM210" i="12" s="1"/>
  <c r="AN210" i="12" s="1"/>
  <c r="AO210" i="12" s="1"/>
  <c r="AP210" i="12" s="1"/>
  <c r="AQ210" i="12" s="1"/>
  <c r="AR210" i="12" s="1"/>
  <c r="AS210" i="12" s="1"/>
  <c r="AT210" i="12" s="1"/>
  <c r="T214" i="12"/>
  <c r="S242" i="12"/>
  <c r="T215" i="12"/>
  <c r="U215" i="12" s="1"/>
  <c r="V215" i="12" s="1"/>
  <c r="W215" i="12" s="1"/>
  <c r="X215" i="12" s="1"/>
  <c r="Y215" i="12" s="1"/>
  <c r="Z215" i="12" s="1"/>
  <c r="AA215" i="12" s="1"/>
  <c r="AB215" i="12" s="1"/>
  <c r="AC215" i="12" s="1"/>
  <c r="AD215" i="12" s="1"/>
  <c r="T216" i="12"/>
  <c r="U216" i="12" s="1"/>
  <c r="V216" i="12" s="1"/>
  <c r="W216" i="12" s="1"/>
  <c r="X216" i="12" s="1"/>
  <c r="Y216" i="12" s="1"/>
  <c r="Z216" i="12" s="1"/>
  <c r="AA216" i="12" s="1"/>
  <c r="AB216" i="12" s="1"/>
  <c r="AC216" i="12" s="1"/>
  <c r="AD216" i="12" s="1"/>
  <c r="T217" i="12"/>
  <c r="U217" i="12" s="1"/>
  <c r="V217" i="12" s="1"/>
  <c r="W217" i="12" s="1"/>
  <c r="X217" i="12" s="1"/>
  <c r="Y217" i="12" s="1"/>
  <c r="Z217" i="12" s="1"/>
  <c r="AA217" i="12" s="1"/>
  <c r="AB217" i="12" s="1"/>
  <c r="AC217" i="12" s="1"/>
  <c r="AD217" i="12" s="1"/>
  <c r="T218" i="12"/>
  <c r="U218" i="12" s="1"/>
  <c r="V218" i="12" s="1"/>
  <c r="W218" i="12" s="1"/>
  <c r="X218" i="12" s="1"/>
  <c r="Y218" i="12" s="1"/>
  <c r="Z218" i="12" s="1"/>
  <c r="AA218" i="12" s="1"/>
  <c r="AB218" i="12" s="1"/>
  <c r="AC218" i="12" s="1"/>
  <c r="AD218" i="12" s="1"/>
  <c r="T219" i="12"/>
  <c r="U219" i="12" s="1"/>
  <c r="V219" i="12" s="1"/>
  <c r="W219" i="12" s="1"/>
  <c r="X219" i="12" s="1"/>
  <c r="Y219" i="12" s="1"/>
  <c r="Z219" i="12" s="1"/>
  <c r="AA219" i="12" s="1"/>
  <c r="AB219" i="12" s="1"/>
  <c r="AC219" i="12" s="1"/>
  <c r="AD219" i="12" s="1"/>
  <c r="T220" i="12"/>
  <c r="U220" i="12" s="1"/>
  <c r="V220" i="12" s="1"/>
  <c r="W220" i="12" s="1"/>
  <c r="X220" i="12" s="1"/>
  <c r="Y220" i="12" s="1"/>
  <c r="Z220" i="12" s="1"/>
  <c r="AA220" i="12" s="1"/>
  <c r="AB220" i="12" s="1"/>
  <c r="AC220" i="12" s="1"/>
  <c r="AD220" i="12" s="1"/>
  <c r="T221" i="12"/>
  <c r="U221" i="12" s="1"/>
  <c r="V221" i="12" s="1"/>
  <c r="W221" i="12" s="1"/>
  <c r="X221" i="12" s="1"/>
  <c r="Y221" i="12" s="1"/>
  <c r="Z221" i="12" s="1"/>
  <c r="AA221" i="12" s="1"/>
  <c r="AB221" i="12" s="1"/>
  <c r="AC221" i="12" s="1"/>
  <c r="AD221" i="12" s="1"/>
  <c r="T222" i="12"/>
  <c r="U222" i="12" s="1"/>
  <c r="V222" i="12" s="1"/>
  <c r="W222" i="12" s="1"/>
  <c r="X222" i="12" s="1"/>
  <c r="Y222" i="12" s="1"/>
  <c r="Z222" i="12" s="1"/>
  <c r="AA222" i="12" s="1"/>
  <c r="AB222" i="12" s="1"/>
  <c r="AC222" i="12" s="1"/>
  <c r="AD222" i="12" s="1"/>
  <c r="T223" i="12"/>
  <c r="U223" i="12" s="1"/>
  <c r="V223" i="12" s="1"/>
  <c r="W223" i="12" s="1"/>
  <c r="X223" i="12" s="1"/>
  <c r="Y223" i="12" s="1"/>
  <c r="Z223" i="12" s="1"/>
  <c r="AA223" i="12" s="1"/>
  <c r="AB223" i="12" s="1"/>
  <c r="AC223" i="12" s="1"/>
  <c r="AD223" i="12" s="1"/>
  <c r="T224" i="12"/>
  <c r="U224" i="12" s="1"/>
  <c r="V224" i="12" s="1"/>
  <c r="W224" i="12" s="1"/>
  <c r="X224" i="12" s="1"/>
  <c r="Y224" i="12" s="1"/>
  <c r="Z224" i="12" s="1"/>
  <c r="AA224" i="12" s="1"/>
  <c r="AB224" i="12" s="1"/>
  <c r="AC224" i="12" s="1"/>
  <c r="AD224" i="12" s="1"/>
  <c r="T225" i="12"/>
  <c r="U225" i="12" s="1"/>
  <c r="V225" i="12" s="1"/>
  <c r="W225" i="12" s="1"/>
  <c r="X225" i="12" s="1"/>
  <c r="Y225" i="12" s="1"/>
  <c r="Z225" i="12" s="1"/>
  <c r="AA225" i="12" s="1"/>
  <c r="AB225" i="12" s="1"/>
  <c r="AC225" i="12" s="1"/>
  <c r="AD225" i="12" s="1"/>
  <c r="T226" i="12"/>
  <c r="U226" i="12" s="1"/>
  <c r="V226" i="12" s="1"/>
  <c r="W226" i="12" s="1"/>
  <c r="X226" i="12" s="1"/>
  <c r="Y226" i="12" s="1"/>
  <c r="Z226" i="12" s="1"/>
  <c r="AA226" i="12" s="1"/>
  <c r="AB226" i="12" s="1"/>
  <c r="AC226" i="12" s="1"/>
  <c r="AD226" i="12" s="1"/>
  <c r="T227" i="12"/>
  <c r="U227" i="12" s="1"/>
  <c r="V227" i="12" s="1"/>
  <c r="W227" i="12" s="1"/>
  <c r="X227" i="12" s="1"/>
  <c r="Y227" i="12" s="1"/>
  <c r="Z227" i="12" s="1"/>
  <c r="AA227" i="12" s="1"/>
  <c r="AB227" i="12" s="1"/>
  <c r="AC227" i="12" s="1"/>
  <c r="AD227" i="12" s="1"/>
  <c r="T228" i="12"/>
  <c r="U228" i="12" s="1"/>
  <c r="V228" i="12" s="1"/>
  <c r="W228" i="12" s="1"/>
  <c r="X228" i="12" s="1"/>
  <c r="Y228" i="12" s="1"/>
  <c r="Z228" i="12" s="1"/>
  <c r="AA228" i="12" s="1"/>
  <c r="AB228" i="12" s="1"/>
  <c r="AC228" i="12" s="1"/>
  <c r="AD228" i="12" s="1"/>
  <c r="T229" i="12"/>
  <c r="U229" i="12" s="1"/>
  <c r="V229" i="12" s="1"/>
  <c r="W229" i="12" s="1"/>
  <c r="X229" i="12" s="1"/>
  <c r="Y229" i="12" s="1"/>
  <c r="Z229" i="12" s="1"/>
  <c r="AA229" i="12" s="1"/>
  <c r="AB229" i="12" s="1"/>
  <c r="AC229" i="12" s="1"/>
  <c r="AD229" i="12" s="1"/>
  <c r="T230" i="12"/>
  <c r="U230" i="12" s="1"/>
  <c r="V230" i="12" s="1"/>
  <c r="W230" i="12" s="1"/>
  <c r="X230" i="12" s="1"/>
  <c r="Y230" i="12" s="1"/>
  <c r="Z230" i="12" s="1"/>
  <c r="AA230" i="12" s="1"/>
  <c r="AB230" i="12" s="1"/>
  <c r="AC230" i="12" s="1"/>
  <c r="AD230" i="12" s="1"/>
  <c r="T231" i="12"/>
  <c r="U231" i="12" s="1"/>
  <c r="V231" i="12" s="1"/>
  <c r="W231" i="12" s="1"/>
  <c r="X231" i="12" s="1"/>
  <c r="Y231" i="12" s="1"/>
  <c r="Z231" i="12" s="1"/>
  <c r="AA231" i="12" s="1"/>
  <c r="AB231" i="12" s="1"/>
  <c r="AC231" i="12" s="1"/>
  <c r="AD231" i="12" s="1"/>
  <c r="T232" i="12"/>
  <c r="U232" i="12" s="1"/>
  <c r="V232" i="12" s="1"/>
  <c r="W232" i="12" s="1"/>
  <c r="X232" i="12" s="1"/>
  <c r="Y232" i="12" s="1"/>
  <c r="Z232" i="12" s="1"/>
  <c r="AA232" i="12" s="1"/>
  <c r="AB232" i="12" s="1"/>
  <c r="AC232" i="12" s="1"/>
  <c r="AD232" i="12" s="1"/>
  <c r="T233" i="12"/>
  <c r="U233" i="12" s="1"/>
  <c r="V233" i="12" s="1"/>
  <c r="W233" i="12" s="1"/>
  <c r="X233" i="12" s="1"/>
  <c r="Y233" i="12" s="1"/>
  <c r="Z233" i="12" s="1"/>
  <c r="AA233" i="12" s="1"/>
  <c r="AB233" i="12" s="1"/>
  <c r="AC233" i="12" s="1"/>
  <c r="AD233" i="12" s="1"/>
  <c r="T234" i="12"/>
  <c r="U234" i="12" s="1"/>
  <c r="V234" i="12" s="1"/>
  <c r="W234" i="12" s="1"/>
  <c r="X234" i="12" s="1"/>
  <c r="Y234" i="12" s="1"/>
  <c r="Z234" i="12" s="1"/>
  <c r="AA234" i="12" s="1"/>
  <c r="AB234" i="12" s="1"/>
  <c r="AC234" i="12" s="1"/>
  <c r="AD234" i="12" s="1"/>
  <c r="T235" i="12"/>
  <c r="U235" i="12" s="1"/>
  <c r="V235" i="12" s="1"/>
  <c r="W235" i="12" s="1"/>
  <c r="X235" i="12" s="1"/>
  <c r="Y235" i="12" s="1"/>
  <c r="Z235" i="12" s="1"/>
  <c r="AA235" i="12" s="1"/>
  <c r="AB235" i="12" s="1"/>
  <c r="AC235" i="12" s="1"/>
  <c r="AD235" i="12" s="1"/>
  <c r="T236" i="12"/>
  <c r="U236" i="12" s="1"/>
  <c r="V236" i="12" s="1"/>
  <c r="W236" i="12" s="1"/>
  <c r="X236" i="12" s="1"/>
  <c r="Y236" i="12" s="1"/>
  <c r="Z236" i="12" s="1"/>
  <c r="AA236" i="12" s="1"/>
  <c r="AB236" i="12" s="1"/>
  <c r="AC236" i="12" s="1"/>
  <c r="AD236" i="12" s="1"/>
  <c r="T237" i="12"/>
  <c r="U237" i="12" s="1"/>
  <c r="V237" i="12" s="1"/>
  <c r="W237" i="12" s="1"/>
  <c r="X237" i="12" s="1"/>
  <c r="Y237" i="12" s="1"/>
  <c r="Z237" i="12" s="1"/>
  <c r="AA237" i="12" s="1"/>
  <c r="AB237" i="12" s="1"/>
  <c r="AC237" i="12" s="1"/>
  <c r="AD237" i="12" s="1"/>
  <c r="T238" i="12"/>
  <c r="U238" i="12" s="1"/>
  <c r="V238" i="12" s="1"/>
  <c r="W238" i="12" s="1"/>
  <c r="X238" i="12" s="1"/>
  <c r="Y238" i="12" s="1"/>
  <c r="Z238" i="12" s="1"/>
  <c r="AA238" i="12" s="1"/>
  <c r="AB238" i="12" s="1"/>
  <c r="AC238" i="12" s="1"/>
  <c r="AD238" i="12" s="1"/>
  <c r="T239" i="12"/>
  <c r="U239" i="12" s="1"/>
  <c r="V239" i="12" s="1"/>
  <c r="W239" i="12" s="1"/>
  <c r="X239" i="12" s="1"/>
  <c r="Y239" i="12" s="1"/>
  <c r="Z239" i="12" s="1"/>
  <c r="AA239" i="12" s="1"/>
  <c r="AB239" i="12" s="1"/>
  <c r="AC239" i="12" s="1"/>
  <c r="AD239" i="12" s="1"/>
  <c r="T240" i="12"/>
  <c r="U240" i="12" s="1"/>
  <c r="V240" i="12" s="1"/>
  <c r="W240" i="12" s="1"/>
  <c r="X240" i="12" s="1"/>
  <c r="Y240" i="12" s="1"/>
  <c r="Z240" i="12" s="1"/>
  <c r="AA240" i="12" s="1"/>
  <c r="AB240" i="12" s="1"/>
  <c r="AC240" i="12" s="1"/>
  <c r="AD240" i="12" s="1"/>
  <c r="T241" i="12"/>
  <c r="U241" i="12" s="1"/>
  <c r="V241" i="12" s="1"/>
  <c r="W241" i="12" s="1"/>
  <c r="X241" i="12" s="1"/>
  <c r="Y241" i="12" s="1"/>
  <c r="Z241" i="12" s="1"/>
  <c r="AA241" i="12" s="1"/>
  <c r="AB241" i="12" s="1"/>
  <c r="AC241" i="12" s="1"/>
  <c r="AD241" i="12" s="1"/>
  <c r="U4" i="12"/>
  <c r="V4" i="12" s="1"/>
  <c r="W4" i="12" s="1"/>
  <c r="X4" i="12" s="1"/>
  <c r="Y4" i="12" s="1"/>
  <c r="Z4" i="12" s="1"/>
  <c r="AA4" i="12" s="1"/>
  <c r="AB4" i="12" s="1"/>
  <c r="AC4" i="12" s="1"/>
  <c r="AD4" i="12" s="1"/>
  <c r="U9" i="12"/>
  <c r="V9" i="12" s="1"/>
  <c r="W9" i="12" s="1"/>
  <c r="X9" i="12" s="1"/>
  <c r="Y9" i="12" s="1"/>
  <c r="Z9" i="12" s="1"/>
  <c r="AA9" i="12" s="1"/>
  <c r="AB9" i="12" s="1"/>
  <c r="AC9" i="12" s="1"/>
  <c r="AD9" i="12" s="1"/>
  <c r="U23" i="12"/>
  <c r="V23" i="12" s="1"/>
  <c r="W23" i="12" s="1"/>
  <c r="X23" i="12" s="1"/>
  <c r="Y23" i="12" s="1"/>
  <c r="Z23" i="12" s="1"/>
  <c r="AA23" i="12" s="1"/>
  <c r="AB23" i="12" s="1"/>
  <c r="AC23" i="12" s="1"/>
  <c r="AD23" i="12" s="1"/>
  <c r="U28" i="12"/>
  <c r="V28" i="12" s="1"/>
  <c r="W28" i="12" s="1"/>
  <c r="X28" i="12" s="1"/>
  <c r="Y28" i="12" s="1"/>
  <c r="Z28" i="12" s="1"/>
  <c r="AA28" i="12" s="1"/>
  <c r="AB28" i="12" s="1"/>
  <c r="AC28" i="12" s="1"/>
  <c r="AD28" i="12" s="1"/>
  <c r="S29" i="12"/>
  <c r="T2" i="12"/>
  <c r="D245" i="12"/>
  <c r="U214" i="12" l="1"/>
  <c r="T242" i="12"/>
  <c r="AK211" i="12"/>
  <c r="AM183" i="12"/>
  <c r="AL211" i="12"/>
  <c r="BQ152" i="12"/>
  <c r="BP180" i="12"/>
  <c r="AJ211" i="12"/>
  <c r="U2" i="12"/>
  <c r="T29" i="12"/>
  <c r="AN183" i="12" l="1"/>
  <c r="AM211" i="12"/>
  <c r="BR152" i="12"/>
  <c r="BQ180" i="12"/>
  <c r="V214" i="12"/>
  <c r="U242" i="12"/>
  <c r="V2" i="12"/>
  <c r="U29" i="12"/>
  <c r="BS152" i="12" l="1"/>
  <c r="BR180" i="12"/>
  <c r="W214" i="12"/>
  <c r="V242" i="12"/>
  <c r="AO183" i="12"/>
  <c r="AN211" i="12"/>
  <c r="V29" i="12"/>
  <c r="W2" i="12"/>
  <c r="T29" i="17"/>
  <c r="U29" i="17"/>
  <c r="X214" i="12" l="1"/>
  <c r="W242" i="12"/>
  <c r="AP183" i="12"/>
  <c r="AO211" i="12"/>
  <c r="BT152" i="12"/>
  <c r="BS180" i="12"/>
  <c r="X2" i="12"/>
  <c r="W29" i="12"/>
  <c r="V29" i="17"/>
  <c r="W29" i="17"/>
  <c r="I10" i="13"/>
  <c r="I7" i="13"/>
  <c r="T65" i="15"/>
  <c r="H16" i="13" s="1"/>
  <c r="P65" i="15"/>
  <c r="H13" i="13" s="1"/>
  <c r="L65" i="15"/>
  <c r="H10" i="13" s="1"/>
  <c r="H65" i="15"/>
  <c r="H7" i="13" s="1"/>
  <c r="D13" i="13"/>
  <c r="D10" i="13"/>
  <c r="V32" i="15"/>
  <c r="E16" i="13" s="1"/>
  <c r="R32" i="15"/>
  <c r="E13" i="13" s="1"/>
  <c r="J32" i="15"/>
  <c r="E7" i="13" s="1"/>
  <c r="O6" i="11"/>
  <c r="O10" i="11"/>
  <c r="O14" i="11"/>
  <c r="O18" i="11"/>
  <c r="O22" i="11"/>
  <c r="O26" i="11"/>
  <c r="C246" i="11"/>
  <c r="D246" i="11" s="1"/>
  <c r="C250" i="11"/>
  <c r="D250" i="11" s="1"/>
  <c r="C254" i="11"/>
  <c r="D254" i="11" s="1"/>
  <c r="C258" i="11"/>
  <c r="D258" i="11" s="1"/>
  <c r="C262" i="11"/>
  <c r="D262" i="11" s="1"/>
  <c r="C266" i="11"/>
  <c r="D266" i="11" s="1"/>
  <c r="C267" i="11"/>
  <c r="D267" i="11" s="1"/>
  <c r="C270" i="11"/>
  <c r="D270" i="11" s="1"/>
  <c r="E270" i="11" s="1"/>
  <c r="F270" i="11" s="1"/>
  <c r="C271" i="11"/>
  <c r="D271" i="11" s="1"/>
  <c r="N241" i="19"/>
  <c r="M241" i="19"/>
  <c r="L241" i="19"/>
  <c r="K241" i="19"/>
  <c r="J241" i="19"/>
  <c r="I241" i="19"/>
  <c r="H241" i="19"/>
  <c r="G241" i="19"/>
  <c r="F241" i="19"/>
  <c r="E241" i="19"/>
  <c r="D241" i="19"/>
  <c r="O241" i="19" s="1"/>
  <c r="C241" i="19"/>
  <c r="N240" i="19"/>
  <c r="M240" i="19"/>
  <c r="L240" i="19"/>
  <c r="K240" i="19"/>
  <c r="J240" i="19"/>
  <c r="I240" i="19"/>
  <c r="H240" i="19"/>
  <c r="G240" i="19"/>
  <c r="F240" i="19"/>
  <c r="E240" i="19"/>
  <c r="D240" i="19"/>
  <c r="O240" i="19" s="1"/>
  <c r="C240" i="19"/>
  <c r="N239" i="19"/>
  <c r="M239" i="19"/>
  <c r="L239" i="19"/>
  <c r="K239" i="19"/>
  <c r="J239" i="19"/>
  <c r="I239" i="19"/>
  <c r="H239" i="19"/>
  <c r="G239" i="19"/>
  <c r="F239" i="19"/>
  <c r="E239" i="19"/>
  <c r="D239" i="19"/>
  <c r="O239" i="19" s="1"/>
  <c r="C239" i="19"/>
  <c r="N238" i="19"/>
  <c r="M238" i="19"/>
  <c r="L238" i="19"/>
  <c r="K238" i="19"/>
  <c r="J238" i="19"/>
  <c r="I238" i="19"/>
  <c r="H238" i="19"/>
  <c r="G238" i="19"/>
  <c r="F238" i="19"/>
  <c r="E238" i="19"/>
  <c r="D238" i="19"/>
  <c r="O238" i="19" s="1"/>
  <c r="C238" i="19"/>
  <c r="N237" i="19"/>
  <c r="M237" i="19"/>
  <c r="L237" i="19"/>
  <c r="K237" i="19"/>
  <c r="J237" i="19"/>
  <c r="I237" i="19"/>
  <c r="H237" i="19"/>
  <c r="G237" i="19"/>
  <c r="F237" i="19"/>
  <c r="E237" i="19"/>
  <c r="D237" i="19"/>
  <c r="O237" i="19" s="1"/>
  <c r="C237" i="19"/>
  <c r="N236" i="19"/>
  <c r="M236" i="19"/>
  <c r="L236" i="19"/>
  <c r="K236" i="19"/>
  <c r="J236" i="19"/>
  <c r="I236" i="19"/>
  <c r="H236" i="19"/>
  <c r="G236" i="19"/>
  <c r="F236" i="19"/>
  <c r="E236" i="19"/>
  <c r="D236" i="19"/>
  <c r="O236" i="19" s="1"/>
  <c r="C236" i="19"/>
  <c r="N235" i="19"/>
  <c r="M235" i="19"/>
  <c r="L235" i="19"/>
  <c r="K235" i="19"/>
  <c r="J235" i="19"/>
  <c r="I235" i="19"/>
  <c r="H235" i="19"/>
  <c r="G235" i="19"/>
  <c r="F235" i="19"/>
  <c r="E235" i="19"/>
  <c r="D235" i="19"/>
  <c r="O235" i="19" s="1"/>
  <c r="C235" i="19"/>
  <c r="N234" i="19"/>
  <c r="M234" i="19"/>
  <c r="L234" i="19"/>
  <c r="K234" i="19"/>
  <c r="J234" i="19"/>
  <c r="I234" i="19"/>
  <c r="H234" i="19"/>
  <c r="G234" i="19"/>
  <c r="F234" i="19"/>
  <c r="E234" i="19"/>
  <c r="D234" i="19"/>
  <c r="C234" i="19"/>
  <c r="N233" i="19"/>
  <c r="M233" i="19"/>
  <c r="L233" i="19"/>
  <c r="K233" i="19"/>
  <c r="J233" i="19"/>
  <c r="I233" i="19"/>
  <c r="H233" i="19"/>
  <c r="G233" i="19"/>
  <c r="F233" i="19"/>
  <c r="E233" i="19"/>
  <c r="D233" i="19"/>
  <c r="O233" i="19" s="1"/>
  <c r="C233" i="19"/>
  <c r="N232" i="19"/>
  <c r="M232" i="19"/>
  <c r="L232" i="19"/>
  <c r="K232" i="19"/>
  <c r="J232" i="19"/>
  <c r="I232" i="19"/>
  <c r="H232" i="19"/>
  <c r="G232" i="19"/>
  <c r="F232" i="19"/>
  <c r="E232" i="19"/>
  <c r="D232" i="19"/>
  <c r="O232" i="19" s="1"/>
  <c r="C232" i="19"/>
  <c r="N231" i="19"/>
  <c r="M231" i="19"/>
  <c r="L231" i="19"/>
  <c r="K231" i="19"/>
  <c r="J231" i="19"/>
  <c r="I231" i="19"/>
  <c r="H231" i="19"/>
  <c r="G231" i="19"/>
  <c r="F231" i="19"/>
  <c r="E231" i="19"/>
  <c r="D231" i="19"/>
  <c r="O231" i="19" s="1"/>
  <c r="C231" i="19"/>
  <c r="N230" i="19"/>
  <c r="M230" i="19"/>
  <c r="L230" i="19"/>
  <c r="K230" i="19"/>
  <c r="J230" i="19"/>
  <c r="I230" i="19"/>
  <c r="H230" i="19"/>
  <c r="G230" i="19"/>
  <c r="F230" i="19"/>
  <c r="E230" i="19"/>
  <c r="D230" i="19"/>
  <c r="O230" i="19" s="1"/>
  <c r="C230" i="19"/>
  <c r="N229" i="19"/>
  <c r="M229" i="19"/>
  <c r="L229" i="19"/>
  <c r="K229" i="19"/>
  <c r="J229" i="19"/>
  <c r="I229" i="19"/>
  <c r="H229" i="19"/>
  <c r="G229" i="19"/>
  <c r="F229" i="19"/>
  <c r="E229" i="19"/>
  <c r="D229" i="19"/>
  <c r="O229" i="19" s="1"/>
  <c r="C229" i="19"/>
  <c r="N228" i="19"/>
  <c r="M228" i="19"/>
  <c r="L228" i="19"/>
  <c r="K228" i="19"/>
  <c r="J228" i="19"/>
  <c r="I228" i="19"/>
  <c r="H228" i="19"/>
  <c r="G228" i="19"/>
  <c r="F228" i="19"/>
  <c r="E228" i="19"/>
  <c r="D228" i="19"/>
  <c r="O228" i="19" s="1"/>
  <c r="C228" i="19"/>
  <c r="N227" i="19"/>
  <c r="M227" i="19"/>
  <c r="L227" i="19"/>
  <c r="K227" i="19"/>
  <c r="J227" i="19"/>
  <c r="I227" i="19"/>
  <c r="H227" i="19"/>
  <c r="G227" i="19"/>
  <c r="F227" i="19"/>
  <c r="E227" i="19"/>
  <c r="D227" i="19"/>
  <c r="O227" i="19" s="1"/>
  <c r="C227" i="19"/>
  <c r="N226" i="19"/>
  <c r="M226" i="19"/>
  <c r="L226" i="19"/>
  <c r="K226" i="19"/>
  <c r="J226" i="19"/>
  <c r="I226" i="19"/>
  <c r="H226" i="19"/>
  <c r="G226" i="19"/>
  <c r="F226" i="19"/>
  <c r="E226" i="19"/>
  <c r="D226" i="19"/>
  <c r="O226" i="19" s="1"/>
  <c r="C226" i="19"/>
  <c r="N225" i="19"/>
  <c r="M225" i="19"/>
  <c r="L225" i="19"/>
  <c r="K225" i="19"/>
  <c r="J225" i="19"/>
  <c r="I225" i="19"/>
  <c r="H225" i="19"/>
  <c r="G225" i="19"/>
  <c r="F225" i="19"/>
  <c r="E225" i="19"/>
  <c r="D225" i="19"/>
  <c r="O225" i="19" s="1"/>
  <c r="C225" i="19"/>
  <c r="N224" i="19"/>
  <c r="M224" i="19"/>
  <c r="L224" i="19"/>
  <c r="K224" i="19"/>
  <c r="J224" i="19"/>
  <c r="I224" i="19"/>
  <c r="H224" i="19"/>
  <c r="G224" i="19"/>
  <c r="F224" i="19"/>
  <c r="E224" i="19"/>
  <c r="D224" i="19"/>
  <c r="O224" i="19" s="1"/>
  <c r="C224" i="19"/>
  <c r="N223" i="19"/>
  <c r="M223" i="19"/>
  <c r="L223" i="19"/>
  <c r="K223" i="19"/>
  <c r="J223" i="19"/>
  <c r="I223" i="19"/>
  <c r="H223" i="19"/>
  <c r="G223" i="19"/>
  <c r="F223" i="19"/>
  <c r="E223" i="19"/>
  <c r="D223" i="19"/>
  <c r="O223" i="19" s="1"/>
  <c r="C223" i="19"/>
  <c r="N222" i="19"/>
  <c r="M222" i="19"/>
  <c r="L222" i="19"/>
  <c r="K222" i="19"/>
  <c r="J222" i="19"/>
  <c r="I222" i="19"/>
  <c r="H222" i="19"/>
  <c r="G222" i="19"/>
  <c r="F222" i="19"/>
  <c r="E222" i="19"/>
  <c r="D222" i="19"/>
  <c r="O222" i="19" s="1"/>
  <c r="C222" i="19"/>
  <c r="N221" i="19"/>
  <c r="M221" i="19"/>
  <c r="L221" i="19"/>
  <c r="K221" i="19"/>
  <c r="J221" i="19"/>
  <c r="I221" i="19"/>
  <c r="H221" i="19"/>
  <c r="G221" i="19"/>
  <c r="F221" i="19"/>
  <c r="E221" i="19"/>
  <c r="D221" i="19"/>
  <c r="O221" i="19" s="1"/>
  <c r="C221" i="19"/>
  <c r="N220" i="19"/>
  <c r="M220" i="19"/>
  <c r="L220" i="19"/>
  <c r="K220" i="19"/>
  <c r="J220" i="19"/>
  <c r="I220" i="19"/>
  <c r="H220" i="19"/>
  <c r="G220" i="19"/>
  <c r="F220" i="19"/>
  <c r="E220" i="19"/>
  <c r="D220" i="19"/>
  <c r="O220" i="19" s="1"/>
  <c r="C220" i="19"/>
  <c r="N219" i="19"/>
  <c r="M219" i="19"/>
  <c r="L219" i="19"/>
  <c r="K219" i="19"/>
  <c r="J219" i="19"/>
  <c r="I219" i="19"/>
  <c r="H219" i="19"/>
  <c r="G219" i="19"/>
  <c r="F219" i="19"/>
  <c r="E219" i="19"/>
  <c r="D219" i="19"/>
  <c r="O219" i="19" s="1"/>
  <c r="C219" i="19"/>
  <c r="N218" i="19"/>
  <c r="M218" i="19"/>
  <c r="L218" i="19"/>
  <c r="K218" i="19"/>
  <c r="J218" i="19"/>
  <c r="I218" i="19"/>
  <c r="H218" i="19"/>
  <c r="G218" i="19"/>
  <c r="F218" i="19"/>
  <c r="E218" i="19"/>
  <c r="D218" i="19"/>
  <c r="C218" i="19"/>
  <c r="N217" i="19"/>
  <c r="M217" i="19"/>
  <c r="L217" i="19"/>
  <c r="K217" i="19"/>
  <c r="J217" i="19"/>
  <c r="I217" i="19"/>
  <c r="H217" i="19"/>
  <c r="G217" i="19"/>
  <c r="F217" i="19"/>
  <c r="E217" i="19"/>
  <c r="D217" i="19"/>
  <c r="O217" i="19" s="1"/>
  <c r="C217" i="19"/>
  <c r="N216" i="19"/>
  <c r="M216" i="19"/>
  <c r="L216" i="19"/>
  <c r="K216" i="19"/>
  <c r="J216" i="19"/>
  <c r="I216" i="19"/>
  <c r="H216" i="19"/>
  <c r="G216" i="19"/>
  <c r="F216" i="19"/>
  <c r="E216" i="19"/>
  <c r="D216" i="19"/>
  <c r="O216" i="19" s="1"/>
  <c r="C216" i="19"/>
  <c r="N215" i="19"/>
  <c r="M215" i="19"/>
  <c r="L215" i="19"/>
  <c r="L242" i="19" s="1"/>
  <c r="K215" i="19"/>
  <c r="K242" i="19" s="1"/>
  <c r="J215" i="19"/>
  <c r="I215" i="19"/>
  <c r="H215" i="19"/>
  <c r="G215" i="19"/>
  <c r="F215" i="19"/>
  <c r="E215" i="19"/>
  <c r="D215" i="19"/>
  <c r="O215" i="19" s="1"/>
  <c r="C215" i="19"/>
  <c r="N214" i="19"/>
  <c r="N242" i="19"/>
  <c r="M214" i="19"/>
  <c r="M242" i="19" s="1"/>
  <c r="L214" i="19"/>
  <c r="K214" i="19"/>
  <c r="J214" i="19"/>
  <c r="J242" i="19" s="1"/>
  <c r="I214" i="19"/>
  <c r="I242" i="19"/>
  <c r="H214" i="19"/>
  <c r="G214" i="19"/>
  <c r="G242" i="19" s="1"/>
  <c r="F214" i="19"/>
  <c r="F242" i="19"/>
  <c r="E214" i="19"/>
  <c r="E242" i="19" s="1"/>
  <c r="D214" i="19"/>
  <c r="C214" i="19"/>
  <c r="C242" i="19" s="1"/>
  <c r="N211" i="19"/>
  <c r="M211" i="19"/>
  <c r="L211" i="19"/>
  <c r="K211" i="19"/>
  <c r="J211" i="19"/>
  <c r="I211" i="19"/>
  <c r="H211" i="19"/>
  <c r="G211" i="19"/>
  <c r="F211" i="19"/>
  <c r="E211" i="19"/>
  <c r="D211" i="19"/>
  <c r="C211" i="19"/>
  <c r="O210" i="19"/>
  <c r="O209" i="19"/>
  <c r="O208" i="19"/>
  <c r="O207" i="19"/>
  <c r="O206" i="19"/>
  <c r="O205" i="19"/>
  <c r="O204" i="19"/>
  <c r="O203" i="19"/>
  <c r="O202" i="19"/>
  <c r="O201" i="19"/>
  <c r="O200" i="19"/>
  <c r="O199" i="19"/>
  <c r="O198" i="19"/>
  <c r="O197" i="19"/>
  <c r="O196" i="19"/>
  <c r="O195" i="19"/>
  <c r="O194" i="19"/>
  <c r="O193" i="19"/>
  <c r="O192" i="19"/>
  <c r="O191" i="19"/>
  <c r="O190" i="19"/>
  <c r="O189" i="19"/>
  <c r="O188" i="19"/>
  <c r="O187" i="19"/>
  <c r="O186" i="19"/>
  <c r="O185" i="19"/>
  <c r="O184" i="19"/>
  <c r="O183" i="19"/>
  <c r="N180" i="19"/>
  <c r="M180" i="19"/>
  <c r="L180" i="19"/>
  <c r="K180" i="19"/>
  <c r="J180" i="19"/>
  <c r="I180" i="19"/>
  <c r="H180" i="19"/>
  <c r="G180" i="19"/>
  <c r="F180" i="19"/>
  <c r="E180" i="19"/>
  <c r="D180" i="19"/>
  <c r="C180" i="19"/>
  <c r="O179" i="19"/>
  <c r="O178" i="19"/>
  <c r="O177" i="19"/>
  <c r="O176" i="19"/>
  <c r="O175" i="19"/>
  <c r="O174" i="19"/>
  <c r="O173" i="19"/>
  <c r="O172" i="19"/>
  <c r="O171" i="19"/>
  <c r="O170" i="19"/>
  <c r="O169" i="19"/>
  <c r="O168" i="19"/>
  <c r="O167" i="19"/>
  <c r="O166" i="19"/>
  <c r="O165" i="19"/>
  <c r="O164" i="19"/>
  <c r="O163" i="19"/>
  <c r="O162" i="19"/>
  <c r="O161" i="19"/>
  <c r="O160" i="19"/>
  <c r="O159" i="19"/>
  <c r="O158" i="19"/>
  <c r="O157" i="19"/>
  <c r="O156" i="19"/>
  <c r="O155" i="19"/>
  <c r="O154" i="19"/>
  <c r="O153" i="19"/>
  <c r="O152" i="19"/>
  <c r="O180" i="19" s="1"/>
  <c r="N89" i="19"/>
  <c r="M89" i="19"/>
  <c r="L89" i="19"/>
  <c r="K89" i="19"/>
  <c r="J89" i="19"/>
  <c r="I89" i="19"/>
  <c r="H89" i="19"/>
  <c r="G89" i="19"/>
  <c r="F89" i="19"/>
  <c r="E89" i="19"/>
  <c r="D89" i="19"/>
  <c r="C89" i="19"/>
  <c r="O89" i="19" s="1"/>
  <c r="O88" i="19"/>
  <c r="O87" i="19"/>
  <c r="O86" i="19"/>
  <c r="O85" i="19"/>
  <c r="O84" i="19"/>
  <c r="O83" i="19"/>
  <c r="O82" i="19"/>
  <c r="O81" i="19"/>
  <c r="O80" i="19"/>
  <c r="O79" i="19"/>
  <c r="O78" i="19"/>
  <c r="O77" i="19"/>
  <c r="O76" i="19"/>
  <c r="O75" i="19"/>
  <c r="O74" i="19"/>
  <c r="O73" i="19"/>
  <c r="O72" i="19"/>
  <c r="O71" i="19"/>
  <c r="O70" i="19"/>
  <c r="O69" i="19"/>
  <c r="O68" i="19"/>
  <c r="O67" i="19"/>
  <c r="O66" i="19"/>
  <c r="O65" i="19"/>
  <c r="O64" i="19"/>
  <c r="O63" i="19"/>
  <c r="O62" i="19"/>
  <c r="L59" i="19"/>
  <c r="K59" i="19"/>
  <c r="J59" i="19"/>
  <c r="I59" i="19"/>
  <c r="H59" i="19"/>
  <c r="G59" i="19"/>
  <c r="F59" i="19"/>
  <c r="E59" i="19"/>
  <c r="D59" i="19"/>
  <c r="C59" i="19"/>
  <c r="O58" i="19"/>
  <c r="O57" i="19"/>
  <c r="O54" i="19"/>
  <c r="O53" i="19"/>
  <c r="O50" i="19"/>
  <c r="O49" i="19"/>
  <c r="O48" i="19"/>
  <c r="O46" i="19"/>
  <c r="O45" i="19"/>
  <c r="O43" i="19"/>
  <c r="O42" i="19"/>
  <c r="O41" i="19"/>
  <c r="O40" i="19"/>
  <c r="O38" i="19"/>
  <c r="O37" i="19"/>
  <c r="O35" i="19"/>
  <c r="O34" i="19"/>
  <c r="O33" i="19"/>
  <c r="N59" i="19"/>
  <c r="O32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O28" i="19"/>
  <c r="O27" i="19"/>
  <c r="O26" i="19"/>
  <c r="O25" i="19"/>
  <c r="O24" i="19"/>
  <c r="O23" i="19"/>
  <c r="O22" i="19"/>
  <c r="O21" i="19"/>
  <c r="O20" i="19"/>
  <c r="O19" i="19"/>
  <c r="O18" i="19"/>
  <c r="O17" i="19"/>
  <c r="O16" i="19"/>
  <c r="O15" i="19"/>
  <c r="O14" i="19"/>
  <c r="O13" i="19"/>
  <c r="O12" i="19"/>
  <c r="O11" i="19"/>
  <c r="O10" i="19"/>
  <c r="O9" i="19"/>
  <c r="O8" i="19"/>
  <c r="O7" i="19"/>
  <c r="O6" i="19"/>
  <c r="O5" i="19"/>
  <c r="O4" i="19"/>
  <c r="O3" i="19"/>
  <c r="O2" i="19"/>
  <c r="O51" i="19"/>
  <c r="O56" i="19"/>
  <c r="O36" i="19"/>
  <c r="O39" i="19"/>
  <c r="O44" i="19"/>
  <c r="O47" i="19"/>
  <c r="O52" i="19"/>
  <c r="O55" i="19"/>
  <c r="O218" i="19"/>
  <c r="O234" i="19"/>
  <c r="M59" i="19"/>
  <c r="AD272" i="18"/>
  <c r="AC272" i="18"/>
  <c r="AB272" i="18"/>
  <c r="AA272" i="18"/>
  <c r="Z272" i="18"/>
  <c r="Y272" i="18"/>
  <c r="X272" i="18"/>
  <c r="W272" i="18"/>
  <c r="V272" i="18"/>
  <c r="U272" i="18"/>
  <c r="T272" i="18"/>
  <c r="S272" i="18"/>
  <c r="AE271" i="18"/>
  <c r="C271" i="18"/>
  <c r="D271" i="18" s="1"/>
  <c r="E271" i="18" s="1"/>
  <c r="F271" i="18" s="1"/>
  <c r="G271" i="18" s="1"/>
  <c r="H271" i="18" s="1"/>
  <c r="I271" i="18" s="1"/>
  <c r="J271" i="18" s="1"/>
  <c r="K271" i="18" s="1"/>
  <c r="L271" i="18" s="1"/>
  <c r="M271" i="18" s="1"/>
  <c r="N271" i="18" s="1"/>
  <c r="AE270" i="18"/>
  <c r="C270" i="18"/>
  <c r="D270" i="18" s="1"/>
  <c r="E270" i="18" s="1"/>
  <c r="F270" i="18" s="1"/>
  <c r="G270" i="18" s="1"/>
  <c r="H270" i="18" s="1"/>
  <c r="I270" i="18" s="1"/>
  <c r="J270" i="18" s="1"/>
  <c r="K270" i="18" s="1"/>
  <c r="L270" i="18" s="1"/>
  <c r="M270" i="18" s="1"/>
  <c r="N270" i="18" s="1"/>
  <c r="AE269" i="18"/>
  <c r="C269" i="18"/>
  <c r="D269" i="18" s="1"/>
  <c r="E269" i="18" s="1"/>
  <c r="F269" i="18" s="1"/>
  <c r="G269" i="18" s="1"/>
  <c r="H269" i="18" s="1"/>
  <c r="I269" i="18" s="1"/>
  <c r="J269" i="18" s="1"/>
  <c r="K269" i="18" s="1"/>
  <c r="L269" i="18" s="1"/>
  <c r="M269" i="18" s="1"/>
  <c r="N269" i="18" s="1"/>
  <c r="AE268" i="18"/>
  <c r="C268" i="18"/>
  <c r="D268" i="18" s="1"/>
  <c r="E268" i="18" s="1"/>
  <c r="F268" i="18" s="1"/>
  <c r="G268" i="18" s="1"/>
  <c r="H268" i="18" s="1"/>
  <c r="I268" i="18" s="1"/>
  <c r="J268" i="18" s="1"/>
  <c r="K268" i="18" s="1"/>
  <c r="L268" i="18" s="1"/>
  <c r="M268" i="18" s="1"/>
  <c r="N268" i="18" s="1"/>
  <c r="AE267" i="18"/>
  <c r="C267" i="18"/>
  <c r="D267" i="18" s="1"/>
  <c r="E267" i="18" s="1"/>
  <c r="F267" i="18" s="1"/>
  <c r="G267" i="18" s="1"/>
  <c r="H267" i="18" s="1"/>
  <c r="I267" i="18" s="1"/>
  <c r="J267" i="18" s="1"/>
  <c r="K267" i="18" s="1"/>
  <c r="L267" i="18" s="1"/>
  <c r="M267" i="18" s="1"/>
  <c r="N267" i="18" s="1"/>
  <c r="AE266" i="18"/>
  <c r="C266" i="18"/>
  <c r="D266" i="18" s="1"/>
  <c r="E266" i="18" s="1"/>
  <c r="F266" i="18" s="1"/>
  <c r="G266" i="18" s="1"/>
  <c r="H266" i="18" s="1"/>
  <c r="I266" i="18" s="1"/>
  <c r="J266" i="18" s="1"/>
  <c r="K266" i="18" s="1"/>
  <c r="L266" i="18" s="1"/>
  <c r="M266" i="18" s="1"/>
  <c r="N266" i="18" s="1"/>
  <c r="AE265" i="18"/>
  <c r="C265" i="18"/>
  <c r="D265" i="18" s="1"/>
  <c r="E265" i="18" s="1"/>
  <c r="F265" i="18" s="1"/>
  <c r="G265" i="18" s="1"/>
  <c r="H265" i="18" s="1"/>
  <c r="I265" i="18" s="1"/>
  <c r="J265" i="18" s="1"/>
  <c r="K265" i="18" s="1"/>
  <c r="L265" i="18" s="1"/>
  <c r="M265" i="18" s="1"/>
  <c r="N265" i="18" s="1"/>
  <c r="AE264" i="18"/>
  <c r="C264" i="18"/>
  <c r="D264" i="18" s="1"/>
  <c r="E264" i="18" s="1"/>
  <c r="F264" i="18" s="1"/>
  <c r="G264" i="18" s="1"/>
  <c r="H264" i="18" s="1"/>
  <c r="I264" i="18" s="1"/>
  <c r="J264" i="18" s="1"/>
  <c r="K264" i="18" s="1"/>
  <c r="L264" i="18" s="1"/>
  <c r="M264" i="18" s="1"/>
  <c r="N264" i="18" s="1"/>
  <c r="AE263" i="18"/>
  <c r="C263" i="18"/>
  <c r="D263" i="18" s="1"/>
  <c r="E263" i="18" s="1"/>
  <c r="F263" i="18" s="1"/>
  <c r="G263" i="18" s="1"/>
  <c r="H263" i="18" s="1"/>
  <c r="I263" i="18" s="1"/>
  <c r="J263" i="18" s="1"/>
  <c r="K263" i="18" s="1"/>
  <c r="L263" i="18" s="1"/>
  <c r="M263" i="18" s="1"/>
  <c r="N263" i="18" s="1"/>
  <c r="AE262" i="18"/>
  <c r="C262" i="18"/>
  <c r="D262" i="18" s="1"/>
  <c r="E262" i="18" s="1"/>
  <c r="F262" i="18" s="1"/>
  <c r="G262" i="18" s="1"/>
  <c r="H262" i="18" s="1"/>
  <c r="I262" i="18" s="1"/>
  <c r="J262" i="18" s="1"/>
  <c r="K262" i="18" s="1"/>
  <c r="L262" i="18" s="1"/>
  <c r="M262" i="18" s="1"/>
  <c r="N262" i="18" s="1"/>
  <c r="AE261" i="18"/>
  <c r="C261" i="18"/>
  <c r="D261" i="18" s="1"/>
  <c r="E261" i="18" s="1"/>
  <c r="F261" i="18" s="1"/>
  <c r="G261" i="18" s="1"/>
  <c r="H261" i="18" s="1"/>
  <c r="I261" i="18" s="1"/>
  <c r="J261" i="18" s="1"/>
  <c r="K261" i="18" s="1"/>
  <c r="L261" i="18" s="1"/>
  <c r="M261" i="18" s="1"/>
  <c r="N261" i="18" s="1"/>
  <c r="AE260" i="18"/>
  <c r="C260" i="18"/>
  <c r="D260" i="18" s="1"/>
  <c r="E260" i="18" s="1"/>
  <c r="F260" i="18" s="1"/>
  <c r="G260" i="18" s="1"/>
  <c r="H260" i="18" s="1"/>
  <c r="I260" i="18" s="1"/>
  <c r="J260" i="18" s="1"/>
  <c r="K260" i="18" s="1"/>
  <c r="L260" i="18" s="1"/>
  <c r="M260" i="18" s="1"/>
  <c r="N260" i="18" s="1"/>
  <c r="AE259" i="18"/>
  <c r="C259" i="18"/>
  <c r="D259" i="18" s="1"/>
  <c r="E259" i="18" s="1"/>
  <c r="F259" i="18" s="1"/>
  <c r="G259" i="18" s="1"/>
  <c r="H259" i="18" s="1"/>
  <c r="I259" i="18" s="1"/>
  <c r="J259" i="18" s="1"/>
  <c r="K259" i="18" s="1"/>
  <c r="L259" i="18" s="1"/>
  <c r="M259" i="18" s="1"/>
  <c r="N259" i="18" s="1"/>
  <c r="AE258" i="18"/>
  <c r="C258" i="18"/>
  <c r="D258" i="18" s="1"/>
  <c r="E258" i="18" s="1"/>
  <c r="F258" i="18" s="1"/>
  <c r="G258" i="18" s="1"/>
  <c r="H258" i="18" s="1"/>
  <c r="I258" i="18" s="1"/>
  <c r="J258" i="18" s="1"/>
  <c r="K258" i="18" s="1"/>
  <c r="L258" i="18" s="1"/>
  <c r="M258" i="18" s="1"/>
  <c r="N258" i="18" s="1"/>
  <c r="AE257" i="18"/>
  <c r="C257" i="18"/>
  <c r="D257" i="18" s="1"/>
  <c r="E257" i="18" s="1"/>
  <c r="F257" i="18" s="1"/>
  <c r="G257" i="18" s="1"/>
  <c r="H257" i="18" s="1"/>
  <c r="I257" i="18" s="1"/>
  <c r="J257" i="18" s="1"/>
  <c r="K257" i="18" s="1"/>
  <c r="L257" i="18" s="1"/>
  <c r="M257" i="18" s="1"/>
  <c r="N257" i="18" s="1"/>
  <c r="AE256" i="18"/>
  <c r="C256" i="18"/>
  <c r="D256" i="18" s="1"/>
  <c r="E256" i="18" s="1"/>
  <c r="F256" i="18" s="1"/>
  <c r="G256" i="18" s="1"/>
  <c r="H256" i="18" s="1"/>
  <c r="I256" i="18" s="1"/>
  <c r="J256" i="18" s="1"/>
  <c r="K256" i="18" s="1"/>
  <c r="L256" i="18" s="1"/>
  <c r="M256" i="18" s="1"/>
  <c r="N256" i="18" s="1"/>
  <c r="AE255" i="18"/>
  <c r="C255" i="18"/>
  <c r="D255" i="18" s="1"/>
  <c r="E255" i="18" s="1"/>
  <c r="F255" i="18" s="1"/>
  <c r="G255" i="18" s="1"/>
  <c r="H255" i="18" s="1"/>
  <c r="I255" i="18" s="1"/>
  <c r="J255" i="18" s="1"/>
  <c r="K255" i="18" s="1"/>
  <c r="L255" i="18" s="1"/>
  <c r="M255" i="18" s="1"/>
  <c r="N255" i="18" s="1"/>
  <c r="AE254" i="18"/>
  <c r="C254" i="18"/>
  <c r="D254" i="18" s="1"/>
  <c r="E254" i="18" s="1"/>
  <c r="F254" i="18" s="1"/>
  <c r="G254" i="18" s="1"/>
  <c r="H254" i="18" s="1"/>
  <c r="I254" i="18" s="1"/>
  <c r="J254" i="18" s="1"/>
  <c r="K254" i="18" s="1"/>
  <c r="L254" i="18" s="1"/>
  <c r="M254" i="18" s="1"/>
  <c r="N254" i="18" s="1"/>
  <c r="AE253" i="18"/>
  <c r="C253" i="18"/>
  <c r="D253" i="18" s="1"/>
  <c r="E253" i="18" s="1"/>
  <c r="F253" i="18" s="1"/>
  <c r="G253" i="18" s="1"/>
  <c r="H253" i="18" s="1"/>
  <c r="I253" i="18" s="1"/>
  <c r="J253" i="18" s="1"/>
  <c r="K253" i="18" s="1"/>
  <c r="L253" i="18" s="1"/>
  <c r="M253" i="18" s="1"/>
  <c r="N253" i="18" s="1"/>
  <c r="AE252" i="18"/>
  <c r="C252" i="18"/>
  <c r="D252" i="18" s="1"/>
  <c r="E252" i="18" s="1"/>
  <c r="F252" i="18" s="1"/>
  <c r="G252" i="18" s="1"/>
  <c r="H252" i="18" s="1"/>
  <c r="I252" i="18" s="1"/>
  <c r="J252" i="18" s="1"/>
  <c r="K252" i="18" s="1"/>
  <c r="L252" i="18" s="1"/>
  <c r="M252" i="18" s="1"/>
  <c r="N252" i="18" s="1"/>
  <c r="AE251" i="18"/>
  <c r="C251" i="18"/>
  <c r="D251" i="18" s="1"/>
  <c r="E251" i="18" s="1"/>
  <c r="F251" i="18" s="1"/>
  <c r="G251" i="18" s="1"/>
  <c r="H251" i="18" s="1"/>
  <c r="I251" i="18" s="1"/>
  <c r="J251" i="18" s="1"/>
  <c r="K251" i="18" s="1"/>
  <c r="L251" i="18" s="1"/>
  <c r="M251" i="18" s="1"/>
  <c r="N251" i="18" s="1"/>
  <c r="AE250" i="18"/>
  <c r="C250" i="18"/>
  <c r="D250" i="18" s="1"/>
  <c r="E250" i="18" s="1"/>
  <c r="F250" i="18" s="1"/>
  <c r="G250" i="18" s="1"/>
  <c r="H250" i="18" s="1"/>
  <c r="I250" i="18" s="1"/>
  <c r="J250" i="18" s="1"/>
  <c r="K250" i="18" s="1"/>
  <c r="L250" i="18" s="1"/>
  <c r="M250" i="18" s="1"/>
  <c r="N250" i="18" s="1"/>
  <c r="AE249" i="18"/>
  <c r="C249" i="18"/>
  <c r="D249" i="18" s="1"/>
  <c r="E249" i="18" s="1"/>
  <c r="F249" i="18" s="1"/>
  <c r="G249" i="18" s="1"/>
  <c r="H249" i="18" s="1"/>
  <c r="I249" i="18" s="1"/>
  <c r="J249" i="18" s="1"/>
  <c r="K249" i="18" s="1"/>
  <c r="L249" i="18" s="1"/>
  <c r="M249" i="18" s="1"/>
  <c r="N249" i="18" s="1"/>
  <c r="AE248" i="18"/>
  <c r="C248" i="18"/>
  <c r="D248" i="18" s="1"/>
  <c r="E248" i="18" s="1"/>
  <c r="F248" i="18" s="1"/>
  <c r="G248" i="18" s="1"/>
  <c r="H248" i="18" s="1"/>
  <c r="I248" i="18" s="1"/>
  <c r="J248" i="18" s="1"/>
  <c r="K248" i="18" s="1"/>
  <c r="L248" i="18" s="1"/>
  <c r="M248" i="18" s="1"/>
  <c r="N248" i="18" s="1"/>
  <c r="AE247" i="18"/>
  <c r="C247" i="18"/>
  <c r="D247" i="18" s="1"/>
  <c r="E247" i="18" s="1"/>
  <c r="F247" i="18" s="1"/>
  <c r="G247" i="18" s="1"/>
  <c r="H247" i="18" s="1"/>
  <c r="I247" i="18" s="1"/>
  <c r="J247" i="18" s="1"/>
  <c r="K247" i="18" s="1"/>
  <c r="L247" i="18" s="1"/>
  <c r="M247" i="18" s="1"/>
  <c r="N247" i="18" s="1"/>
  <c r="AE246" i="18"/>
  <c r="D246" i="18"/>
  <c r="E246" i="18" s="1"/>
  <c r="F246" i="18" s="1"/>
  <c r="G246" i="18" s="1"/>
  <c r="H246" i="18" s="1"/>
  <c r="I246" i="18" s="1"/>
  <c r="J246" i="18" s="1"/>
  <c r="K246" i="18" s="1"/>
  <c r="L246" i="18" s="1"/>
  <c r="M246" i="18" s="1"/>
  <c r="N246" i="18" s="1"/>
  <c r="C246" i="18"/>
  <c r="AE245" i="18"/>
  <c r="C245" i="18"/>
  <c r="D245" i="18" s="1"/>
  <c r="N210" i="18"/>
  <c r="M210" i="18"/>
  <c r="L210" i="18"/>
  <c r="K210" i="18"/>
  <c r="J210" i="18"/>
  <c r="I210" i="18"/>
  <c r="H210" i="18"/>
  <c r="G210" i="18"/>
  <c r="F210" i="18"/>
  <c r="E210" i="18"/>
  <c r="D210" i="18"/>
  <c r="C210" i="18"/>
  <c r="N209" i="18"/>
  <c r="M209" i="18"/>
  <c r="L209" i="18"/>
  <c r="K209" i="18"/>
  <c r="J209" i="18"/>
  <c r="I209" i="18"/>
  <c r="H209" i="18"/>
  <c r="G209" i="18"/>
  <c r="F209" i="18"/>
  <c r="E209" i="18"/>
  <c r="D209" i="18"/>
  <c r="C209" i="18"/>
  <c r="N208" i="18"/>
  <c r="M208" i="18"/>
  <c r="L208" i="18"/>
  <c r="K208" i="18"/>
  <c r="J208" i="18"/>
  <c r="I208" i="18"/>
  <c r="H208" i="18"/>
  <c r="G208" i="18"/>
  <c r="F208" i="18"/>
  <c r="E208" i="18"/>
  <c r="D208" i="18"/>
  <c r="C208" i="18"/>
  <c r="N207" i="18"/>
  <c r="M207" i="18"/>
  <c r="L207" i="18"/>
  <c r="K207" i="18"/>
  <c r="J207" i="18"/>
  <c r="I207" i="18"/>
  <c r="H207" i="18"/>
  <c r="G207" i="18"/>
  <c r="F207" i="18"/>
  <c r="E207" i="18"/>
  <c r="D207" i="18"/>
  <c r="C207" i="18"/>
  <c r="N206" i="18"/>
  <c r="M206" i="18"/>
  <c r="L206" i="18"/>
  <c r="K206" i="18"/>
  <c r="J206" i="18"/>
  <c r="I206" i="18"/>
  <c r="H206" i="18"/>
  <c r="G206" i="18"/>
  <c r="F206" i="18"/>
  <c r="E206" i="18"/>
  <c r="D206" i="18"/>
  <c r="C206" i="18"/>
  <c r="N205" i="18"/>
  <c r="M205" i="18"/>
  <c r="L205" i="18"/>
  <c r="K205" i="18"/>
  <c r="J205" i="18"/>
  <c r="I205" i="18"/>
  <c r="H205" i="18"/>
  <c r="G205" i="18"/>
  <c r="F205" i="18"/>
  <c r="E205" i="18"/>
  <c r="D205" i="18"/>
  <c r="C205" i="18"/>
  <c r="N204" i="18"/>
  <c r="M204" i="18"/>
  <c r="L204" i="18"/>
  <c r="K204" i="18"/>
  <c r="J204" i="18"/>
  <c r="I204" i="18"/>
  <c r="H204" i="18"/>
  <c r="G204" i="18"/>
  <c r="F204" i="18"/>
  <c r="E204" i="18"/>
  <c r="D204" i="18"/>
  <c r="C204" i="18"/>
  <c r="N203" i="18"/>
  <c r="M203" i="18"/>
  <c r="L203" i="18"/>
  <c r="K203" i="18"/>
  <c r="J203" i="18"/>
  <c r="I203" i="18"/>
  <c r="H203" i="18"/>
  <c r="G203" i="18"/>
  <c r="F203" i="18"/>
  <c r="E203" i="18"/>
  <c r="D203" i="18"/>
  <c r="C203" i="18"/>
  <c r="N202" i="18"/>
  <c r="M202" i="18"/>
  <c r="L202" i="18"/>
  <c r="K202" i="18"/>
  <c r="J202" i="18"/>
  <c r="I202" i="18"/>
  <c r="H202" i="18"/>
  <c r="G202" i="18"/>
  <c r="F202" i="18"/>
  <c r="E202" i="18"/>
  <c r="D202" i="18"/>
  <c r="C202" i="18"/>
  <c r="N201" i="18"/>
  <c r="M201" i="18"/>
  <c r="L201" i="18"/>
  <c r="K201" i="18"/>
  <c r="J201" i="18"/>
  <c r="I201" i="18"/>
  <c r="H201" i="18"/>
  <c r="G201" i="18"/>
  <c r="F201" i="18"/>
  <c r="E201" i="18"/>
  <c r="D201" i="18"/>
  <c r="C201" i="18"/>
  <c r="N200" i="18"/>
  <c r="M200" i="18"/>
  <c r="L200" i="18"/>
  <c r="K200" i="18"/>
  <c r="J200" i="18"/>
  <c r="I200" i="18"/>
  <c r="H200" i="18"/>
  <c r="G200" i="18"/>
  <c r="F200" i="18"/>
  <c r="E200" i="18"/>
  <c r="D200" i="18"/>
  <c r="C200" i="18"/>
  <c r="N199" i="18"/>
  <c r="M199" i="18"/>
  <c r="L199" i="18"/>
  <c r="K199" i="18"/>
  <c r="J199" i="18"/>
  <c r="I199" i="18"/>
  <c r="H199" i="18"/>
  <c r="G199" i="18"/>
  <c r="F199" i="18"/>
  <c r="E199" i="18"/>
  <c r="D199" i="18"/>
  <c r="C199" i="18"/>
  <c r="N198" i="18"/>
  <c r="M198" i="18"/>
  <c r="L198" i="18"/>
  <c r="K198" i="18"/>
  <c r="J198" i="18"/>
  <c r="I198" i="18"/>
  <c r="H198" i="18"/>
  <c r="G198" i="18"/>
  <c r="F198" i="18"/>
  <c r="E198" i="18"/>
  <c r="D198" i="18"/>
  <c r="C198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N192" i="18"/>
  <c r="M192" i="18"/>
  <c r="L192" i="18"/>
  <c r="K192" i="18"/>
  <c r="J192" i="18"/>
  <c r="I192" i="18"/>
  <c r="H192" i="18"/>
  <c r="G192" i="18"/>
  <c r="F192" i="18"/>
  <c r="E192" i="18"/>
  <c r="D192" i="18"/>
  <c r="C192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N189" i="18"/>
  <c r="M189" i="18"/>
  <c r="L189" i="18"/>
  <c r="K189" i="18"/>
  <c r="J189" i="18"/>
  <c r="I189" i="18"/>
  <c r="H189" i="18"/>
  <c r="G189" i="18"/>
  <c r="F189" i="18"/>
  <c r="E189" i="18"/>
  <c r="D189" i="18"/>
  <c r="C189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N187" i="18"/>
  <c r="M187" i="18"/>
  <c r="L187" i="18"/>
  <c r="K187" i="18"/>
  <c r="J187" i="18"/>
  <c r="I187" i="18"/>
  <c r="H187" i="18"/>
  <c r="G187" i="18"/>
  <c r="F187" i="18"/>
  <c r="E187" i="18"/>
  <c r="D187" i="18"/>
  <c r="C187" i="18"/>
  <c r="N186" i="18"/>
  <c r="M186" i="18"/>
  <c r="L186" i="18"/>
  <c r="K186" i="18"/>
  <c r="J186" i="18"/>
  <c r="I186" i="18"/>
  <c r="H186" i="18"/>
  <c r="G186" i="18"/>
  <c r="F186" i="18"/>
  <c r="E186" i="18"/>
  <c r="D186" i="18"/>
  <c r="C186" i="18"/>
  <c r="N185" i="18"/>
  <c r="M185" i="18"/>
  <c r="L185" i="18"/>
  <c r="K185" i="18"/>
  <c r="J185" i="18"/>
  <c r="I185" i="18"/>
  <c r="H185" i="18"/>
  <c r="G185" i="18"/>
  <c r="F185" i="18"/>
  <c r="E185" i="18"/>
  <c r="D185" i="18"/>
  <c r="C185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N183" i="18"/>
  <c r="N211" i="18" s="1"/>
  <c r="M183" i="18"/>
  <c r="M211" i="18" s="1"/>
  <c r="L183" i="18"/>
  <c r="K183" i="18"/>
  <c r="K211" i="18" s="1"/>
  <c r="J183" i="18"/>
  <c r="I183" i="18"/>
  <c r="H183" i="18"/>
  <c r="G183" i="18"/>
  <c r="F183" i="18"/>
  <c r="E183" i="18"/>
  <c r="D183" i="18"/>
  <c r="C183" i="18"/>
  <c r="BJ179" i="18"/>
  <c r="BI179" i="18"/>
  <c r="BH179" i="18"/>
  <c r="BG179" i="18"/>
  <c r="BF179" i="18"/>
  <c r="BE179" i="18"/>
  <c r="BD179" i="18"/>
  <c r="BC179" i="18"/>
  <c r="BB179" i="18"/>
  <c r="BA179" i="18"/>
  <c r="AZ179" i="18"/>
  <c r="AY179" i="18"/>
  <c r="AT179" i="18"/>
  <c r="AS179" i="18"/>
  <c r="AR179" i="18"/>
  <c r="AQ179" i="18"/>
  <c r="AP179" i="18"/>
  <c r="AO179" i="18"/>
  <c r="AN179" i="18"/>
  <c r="AM179" i="18"/>
  <c r="AL179" i="18"/>
  <c r="AK179" i="18"/>
  <c r="AJ179" i="18"/>
  <c r="AI179" i="18"/>
  <c r="AD179" i="18"/>
  <c r="AC179" i="18"/>
  <c r="AB179" i="18"/>
  <c r="AA179" i="18"/>
  <c r="Z179" i="18"/>
  <c r="Y179" i="18"/>
  <c r="X179" i="18"/>
  <c r="W179" i="18"/>
  <c r="V179" i="18"/>
  <c r="U179" i="18"/>
  <c r="T179" i="18"/>
  <c r="S179" i="18"/>
  <c r="N179" i="18"/>
  <c r="N241" i="18" s="1"/>
  <c r="M179" i="18"/>
  <c r="L179" i="18"/>
  <c r="L241" i="18" s="1"/>
  <c r="K179" i="18"/>
  <c r="K241" i="18" s="1"/>
  <c r="J179" i="18"/>
  <c r="I179" i="18"/>
  <c r="I241" i="18" s="1"/>
  <c r="H179" i="18"/>
  <c r="H241" i="18" s="1"/>
  <c r="G179" i="18"/>
  <c r="F179" i="18"/>
  <c r="E179" i="18"/>
  <c r="D179" i="18"/>
  <c r="D241" i="18" s="1"/>
  <c r="C179" i="18"/>
  <c r="BJ178" i="18"/>
  <c r="BI178" i="18"/>
  <c r="BH178" i="18"/>
  <c r="BG178" i="18"/>
  <c r="BF178" i="18"/>
  <c r="BE178" i="18"/>
  <c r="BD178" i="18"/>
  <c r="BC178" i="18"/>
  <c r="BB178" i="18"/>
  <c r="BA178" i="18"/>
  <c r="AZ178" i="18"/>
  <c r="AY178" i="18"/>
  <c r="AT178" i="18"/>
  <c r="AS178" i="18"/>
  <c r="AR178" i="18"/>
  <c r="AQ178" i="18"/>
  <c r="AP178" i="18"/>
  <c r="AO178" i="18"/>
  <c r="AN178" i="18"/>
  <c r="AM178" i="18"/>
  <c r="AL178" i="18"/>
  <c r="AK178" i="18"/>
  <c r="AJ178" i="18"/>
  <c r="AI178" i="18"/>
  <c r="AD178" i="18"/>
  <c r="AC178" i="18"/>
  <c r="AB178" i="18"/>
  <c r="AA178" i="18"/>
  <c r="Z178" i="18"/>
  <c r="Y178" i="18"/>
  <c r="X178" i="18"/>
  <c r="W178" i="18"/>
  <c r="V178" i="18"/>
  <c r="U178" i="18"/>
  <c r="T178" i="18"/>
  <c r="S178" i="18"/>
  <c r="N178" i="18"/>
  <c r="N240" i="18" s="1"/>
  <c r="M178" i="18"/>
  <c r="M240" i="18" s="1"/>
  <c r="L178" i="18"/>
  <c r="K178" i="18"/>
  <c r="J178" i="18"/>
  <c r="J240" i="18" s="1"/>
  <c r="I178" i="18"/>
  <c r="I240" i="18" s="1"/>
  <c r="H178" i="18"/>
  <c r="G178" i="18"/>
  <c r="G240" i="18" s="1"/>
  <c r="F178" i="18"/>
  <c r="E178" i="18"/>
  <c r="E240" i="18" s="1"/>
  <c r="D178" i="18"/>
  <c r="C178" i="18"/>
  <c r="C240" i="18" s="1"/>
  <c r="BJ177" i="18"/>
  <c r="BI177" i="18"/>
  <c r="BH177" i="18"/>
  <c r="BG177" i="18"/>
  <c r="BF177" i="18"/>
  <c r="BE177" i="18"/>
  <c r="BD177" i="18"/>
  <c r="BC177" i="18"/>
  <c r="BB177" i="18"/>
  <c r="BA177" i="18"/>
  <c r="AZ177" i="18"/>
  <c r="AY177" i="18"/>
  <c r="AT177" i="18"/>
  <c r="AS177" i="18"/>
  <c r="AR177" i="18"/>
  <c r="AQ177" i="18"/>
  <c r="AP177" i="18"/>
  <c r="AO177" i="18"/>
  <c r="AN177" i="18"/>
  <c r="AM177" i="18"/>
  <c r="AL177" i="18"/>
  <c r="AK177" i="18"/>
  <c r="AJ177" i="18"/>
  <c r="AI177" i="18"/>
  <c r="AD177" i="18"/>
  <c r="AC177" i="18"/>
  <c r="AB177" i="18"/>
  <c r="AA177" i="18"/>
  <c r="Z177" i="18"/>
  <c r="Y177" i="18"/>
  <c r="X177" i="18"/>
  <c r="W177" i="18"/>
  <c r="V177" i="18"/>
  <c r="U177" i="18"/>
  <c r="T177" i="18"/>
  <c r="S177" i="18"/>
  <c r="N177" i="18"/>
  <c r="N239" i="18" s="1"/>
  <c r="M177" i="18"/>
  <c r="M239" i="18" s="1"/>
  <c r="L177" i="18"/>
  <c r="L239" i="18" s="1"/>
  <c r="K177" i="18"/>
  <c r="K239" i="18" s="1"/>
  <c r="J177" i="18"/>
  <c r="J239" i="18" s="1"/>
  <c r="I177" i="18"/>
  <c r="I239" i="18" s="1"/>
  <c r="H177" i="18"/>
  <c r="G177" i="18"/>
  <c r="G239" i="18" s="1"/>
  <c r="F177" i="18"/>
  <c r="E177" i="18"/>
  <c r="E239" i="18" s="1"/>
  <c r="D177" i="18"/>
  <c r="C177" i="18"/>
  <c r="C239" i="18" s="1"/>
  <c r="BJ176" i="18"/>
  <c r="BI176" i="18"/>
  <c r="BH176" i="18"/>
  <c r="BG176" i="18"/>
  <c r="BF176" i="18"/>
  <c r="BE176" i="18"/>
  <c r="BD176" i="18"/>
  <c r="BC176" i="18"/>
  <c r="BB176" i="18"/>
  <c r="BA176" i="18"/>
  <c r="AZ176" i="18"/>
  <c r="AY176" i="18"/>
  <c r="AT176" i="18"/>
  <c r="AS176" i="18"/>
  <c r="AR176" i="18"/>
  <c r="AQ176" i="18"/>
  <c r="AP176" i="18"/>
  <c r="AO176" i="18"/>
  <c r="AN176" i="18"/>
  <c r="AM176" i="18"/>
  <c r="AL176" i="18"/>
  <c r="AK176" i="18"/>
  <c r="AJ176" i="18"/>
  <c r="AI176" i="18"/>
  <c r="AD176" i="18"/>
  <c r="AC176" i="18"/>
  <c r="AB176" i="18"/>
  <c r="AA176" i="18"/>
  <c r="Z176" i="18"/>
  <c r="Y176" i="18"/>
  <c r="X176" i="18"/>
  <c r="W176" i="18"/>
  <c r="V176" i="18"/>
  <c r="U176" i="18"/>
  <c r="T176" i="18"/>
  <c r="S176" i="18"/>
  <c r="N176" i="18"/>
  <c r="M176" i="18"/>
  <c r="M238" i="18" s="1"/>
  <c r="L176" i="18"/>
  <c r="L238" i="18" s="1"/>
  <c r="K176" i="18"/>
  <c r="J176" i="18"/>
  <c r="J238" i="18" s="1"/>
  <c r="I176" i="18"/>
  <c r="H176" i="18"/>
  <c r="G176" i="18"/>
  <c r="F176" i="18"/>
  <c r="E176" i="18"/>
  <c r="E238" i="18" s="1"/>
  <c r="D176" i="18"/>
  <c r="D238" i="18" s="1"/>
  <c r="C176" i="18"/>
  <c r="BJ175" i="18"/>
  <c r="BI175" i="18"/>
  <c r="BH175" i="18"/>
  <c r="BG175" i="18"/>
  <c r="BF175" i="18"/>
  <c r="BE175" i="18"/>
  <c r="BD175" i="18"/>
  <c r="BC175" i="18"/>
  <c r="BB175" i="18"/>
  <c r="BA175" i="18"/>
  <c r="AZ175" i="18"/>
  <c r="AY175" i="18"/>
  <c r="AT175" i="18"/>
  <c r="AS175" i="18"/>
  <c r="AR175" i="18"/>
  <c r="AQ175" i="18"/>
  <c r="AP175" i="18"/>
  <c r="AO175" i="18"/>
  <c r="AN175" i="18"/>
  <c r="AM175" i="18"/>
  <c r="AL175" i="18"/>
  <c r="AK175" i="18"/>
  <c r="AJ175" i="18"/>
  <c r="AI175" i="18"/>
  <c r="AD175" i="18"/>
  <c r="AC175" i="18"/>
  <c r="AB175" i="18"/>
  <c r="AA175" i="18"/>
  <c r="Z175" i="18"/>
  <c r="Y175" i="18"/>
  <c r="X175" i="18"/>
  <c r="W175" i="18"/>
  <c r="V175" i="18"/>
  <c r="U175" i="18"/>
  <c r="T175" i="18"/>
  <c r="S175" i="18"/>
  <c r="N175" i="18"/>
  <c r="M175" i="18"/>
  <c r="M237" i="18" s="1"/>
  <c r="L175" i="18"/>
  <c r="K175" i="18"/>
  <c r="J175" i="18"/>
  <c r="I175" i="18"/>
  <c r="I237" i="18" s="1"/>
  <c r="H175" i="18"/>
  <c r="G175" i="18"/>
  <c r="F175" i="18"/>
  <c r="E175" i="18"/>
  <c r="D175" i="18"/>
  <c r="C175" i="18"/>
  <c r="BJ174" i="18"/>
  <c r="BI174" i="18"/>
  <c r="BH174" i="18"/>
  <c r="BG174" i="18"/>
  <c r="BF174" i="18"/>
  <c r="BE174" i="18"/>
  <c r="BD174" i="18"/>
  <c r="BC174" i="18"/>
  <c r="BB174" i="18"/>
  <c r="BA174" i="18"/>
  <c r="AZ174" i="18"/>
  <c r="AY174" i="18"/>
  <c r="AT174" i="18"/>
  <c r="AS174" i="18"/>
  <c r="AR174" i="18"/>
  <c r="AQ174" i="18"/>
  <c r="AP174" i="18"/>
  <c r="AO174" i="18"/>
  <c r="AN174" i="18"/>
  <c r="AM174" i="18"/>
  <c r="AL174" i="18"/>
  <c r="AK174" i="18"/>
  <c r="AJ174" i="18"/>
  <c r="AI174" i="18"/>
  <c r="AD174" i="18"/>
  <c r="AC174" i="18"/>
  <c r="AB174" i="18"/>
  <c r="AA174" i="18"/>
  <c r="Z174" i="18"/>
  <c r="Y174" i="18"/>
  <c r="X174" i="18"/>
  <c r="W174" i="18"/>
  <c r="V174" i="18"/>
  <c r="U174" i="18"/>
  <c r="T174" i="18"/>
  <c r="S174" i="18"/>
  <c r="N174" i="18"/>
  <c r="M174" i="18"/>
  <c r="M236" i="18" s="1"/>
  <c r="L174" i="18"/>
  <c r="K174" i="18"/>
  <c r="J174" i="18"/>
  <c r="I174" i="18"/>
  <c r="I236" i="18" s="1"/>
  <c r="H174" i="18"/>
  <c r="G174" i="18"/>
  <c r="F174" i="18"/>
  <c r="E174" i="18"/>
  <c r="E236" i="18" s="1"/>
  <c r="D174" i="18"/>
  <c r="C174" i="18"/>
  <c r="BJ173" i="18"/>
  <c r="BI173" i="18"/>
  <c r="BH173" i="18"/>
  <c r="BG173" i="18"/>
  <c r="BF173" i="18"/>
  <c r="BE173" i="18"/>
  <c r="BD173" i="18"/>
  <c r="BC173" i="18"/>
  <c r="BB173" i="18"/>
  <c r="BA173" i="18"/>
  <c r="AZ173" i="18"/>
  <c r="AY173" i="18"/>
  <c r="AT173" i="18"/>
  <c r="AS173" i="18"/>
  <c r="AR173" i="18"/>
  <c r="AQ173" i="18"/>
  <c r="AP173" i="18"/>
  <c r="AO173" i="18"/>
  <c r="AN173" i="18"/>
  <c r="AM173" i="18"/>
  <c r="AL173" i="18"/>
  <c r="AK173" i="18"/>
  <c r="AJ173" i="18"/>
  <c r="AI173" i="18"/>
  <c r="AD173" i="18"/>
  <c r="AC173" i="18"/>
  <c r="AB173" i="18"/>
  <c r="AA173" i="18"/>
  <c r="Z173" i="18"/>
  <c r="Y173" i="18"/>
  <c r="X173" i="18"/>
  <c r="W173" i="18"/>
  <c r="V173" i="18"/>
  <c r="U173" i="18"/>
  <c r="T173" i="18"/>
  <c r="S173" i="18"/>
  <c r="N173" i="18"/>
  <c r="M173" i="18"/>
  <c r="M235" i="18" s="1"/>
  <c r="L173" i="18"/>
  <c r="L235" i="18" s="1"/>
  <c r="K173" i="18"/>
  <c r="J173" i="18"/>
  <c r="I173" i="18"/>
  <c r="H173" i="18"/>
  <c r="G173" i="18"/>
  <c r="F173" i="18"/>
  <c r="E173" i="18"/>
  <c r="D173" i="18"/>
  <c r="C173" i="18"/>
  <c r="BJ172" i="18"/>
  <c r="BI172" i="18"/>
  <c r="BH172" i="18"/>
  <c r="BG172" i="18"/>
  <c r="BF172" i="18"/>
  <c r="BE172" i="18"/>
  <c r="BD172" i="18"/>
  <c r="BC172" i="18"/>
  <c r="BB172" i="18"/>
  <c r="BA172" i="18"/>
  <c r="AZ172" i="18"/>
  <c r="AY172" i="18"/>
  <c r="AT172" i="18"/>
  <c r="AS172" i="18"/>
  <c r="AR172" i="18"/>
  <c r="AQ172" i="18"/>
  <c r="AP172" i="18"/>
  <c r="AO172" i="18"/>
  <c r="AN172" i="18"/>
  <c r="AM172" i="18"/>
  <c r="AL172" i="18"/>
  <c r="AK172" i="18"/>
  <c r="AJ172" i="18"/>
  <c r="AI172" i="18"/>
  <c r="AD172" i="18"/>
  <c r="AC172" i="18"/>
  <c r="AB172" i="18"/>
  <c r="AA172" i="18"/>
  <c r="Z172" i="18"/>
  <c r="Y172" i="18"/>
  <c r="X172" i="18"/>
  <c r="W172" i="18"/>
  <c r="V172" i="18"/>
  <c r="U172" i="18"/>
  <c r="T172" i="18"/>
  <c r="S172" i="18"/>
  <c r="N172" i="18"/>
  <c r="M172" i="18"/>
  <c r="M234" i="18" s="1"/>
  <c r="L172" i="18"/>
  <c r="K172" i="18"/>
  <c r="J172" i="18"/>
  <c r="I172" i="18"/>
  <c r="I234" i="18" s="1"/>
  <c r="H172" i="18"/>
  <c r="G172" i="18"/>
  <c r="F172" i="18"/>
  <c r="E172" i="18"/>
  <c r="E234" i="18" s="1"/>
  <c r="D172" i="18"/>
  <c r="C172" i="18"/>
  <c r="BJ171" i="18"/>
  <c r="BI171" i="18"/>
  <c r="BH171" i="18"/>
  <c r="BG171" i="18"/>
  <c r="BF171" i="18"/>
  <c r="BE171" i="18"/>
  <c r="BD171" i="18"/>
  <c r="BC171" i="18"/>
  <c r="BB171" i="18"/>
  <c r="BA171" i="18"/>
  <c r="AZ171" i="18"/>
  <c r="AY171" i="18"/>
  <c r="AT171" i="18"/>
  <c r="AS171" i="18"/>
  <c r="AR171" i="18"/>
  <c r="AQ171" i="18"/>
  <c r="AP171" i="18"/>
  <c r="AO171" i="18"/>
  <c r="AN171" i="18"/>
  <c r="AM171" i="18"/>
  <c r="AL171" i="18"/>
  <c r="AK171" i="18"/>
  <c r="AJ171" i="18"/>
  <c r="AI171" i="18"/>
  <c r="AD171" i="18"/>
  <c r="AC171" i="18"/>
  <c r="AB171" i="18"/>
  <c r="AA171" i="18"/>
  <c r="Z171" i="18"/>
  <c r="Y171" i="18"/>
  <c r="X171" i="18"/>
  <c r="W171" i="18"/>
  <c r="V171" i="18"/>
  <c r="U171" i="18"/>
  <c r="T171" i="18"/>
  <c r="S171" i="18"/>
  <c r="N171" i="18"/>
  <c r="M171" i="18"/>
  <c r="M233" i="18" s="1"/>
  <c r="L171" i="18"/>
  <c r="K171" i="18"/>
  <c r="J171" i="18"/>
  <c r="J233" i="18" s="1"/>
  <c r="I171" i="18"/>
  <c r="I233" i="18" s="1"/>
  <c r="H171" i="18"/>
  <c r="G171" i="18"/>
  <c r="F171" i="18"/>
  <c r="E171" i="18"/>
  <c r="D171" i="18"/>
  <c r="C171" i="18"/>
  <c r="BJ170" i="18"/>
  <c r="BI170" i="18"/>
  <c r="BH170" i="18"/>
  <c r="BG170" i="18"/>
  <c r="BF170" i="18"/>
  <c r="BE170" i="18"/>
  <c r="BD170" i="18"/>
  <c r="BC170" i="18"/>
  <c r="BB170" i="18"/>
  <c r="BA170" i="18"/>
  <c r="AZ170" i="18"/>
  <c r="AY170" i="18"/>
  <c r="AT170" i="18"/>
  <c r="AS170" i="18"/>
  <c r="AR170" i="18"/>
  <c r="AQ170" i="18"/>
  <c r="AP170" i="18"/>
  <c r="AO170" i="18"/>
  <c r="AN170" i="18"/>
  <c r="AM170" i="18"/>
  <c r="AL170" i="18"/>
  <c r="AK170" i="18"/>
  <c r="AJ170" i="18"/>
  <c r="AI170" i="18"/>
  <c r="AD170" i="18"/>
  <c r="AC170" i="18"/>
  <c r="AB170" i="18"/>
  <c r="AA170" i="18"/>
  <c r="Z170" i="18"/>
  <c r="Y170" i="18"/>
  <c r="X170" i="18"/>
  <c r="W170" i="18"/>
  <c r="V170" i="18"/>
  <c r="U170" i="18"/>
  <c r="T170" i="18"/>
  <c r="S170" i="18"/>
  <c r="N170" i="18"/>
  <c r="N232" i="18" s="1"/>
  <c r="M170" i="18"/>
  <c r="L170" i="18"/>
  <c r="K170" i="18"/>
  <c r="J170" i="18"/>
  <c r="J232" i="18" s="1"/>
  <c r="I170" i="18"/>
  <c r="H170" i="18"/>
  <c r="G170" i="18"/>
  <c r="F170" i="18"/>
  <c r="E170" i="18"/>
  <c r="E232" i="18" s="1"/>
  <c r="D170" i="18"/>
  <c r="C170" i="18"/>
  <c r="BJ169" i="18"/>
  <c r="BI169" i="18"/>
  <c r="BH169" i="18"/>
  <c r="BG169" i="18"/>
  <c r="BF169" i="18"/>
  <c r="BE169" i="18"/>
  <c r="BD169" i="18"/>
  <c r="BC169" i="18"/>
  <c r="BB169" i="18"/>
  <c r="BA169" i="18"/>
  <c r="AZ169" i="18"/>
  <c r="AY169" i="18"/>
  <c r="AT169" i="18"/>
  <c r="AS169" i="18"/>
  <c r="AR169" i="18"/>
  <c r="AQ169" i="18"/>
  <c r="AP169" i="18"/>
  <c r="AO169" i="18"/>
  <c r="AN169" i="18"/>
  <c r="AM169" i="18"/>
  <c r="AL169" i="18"/>
  <c r="AK169" i="18"/>
  <c r="AJ169" i="18"/>
  <c r="AI169" i="18"/>
  <c r="AD169" i="18"/>
  <c r="AC169" i="18"/>
  <c r="AB169" i="18"/>
  <c r="AA169" i="18"/>
  <c r="Z169" i="18"/>
  <c r="Y169" i="18"/>
  <c r="X169" i="18"/>
  <c r="W169" i="18"/>
  <c r="V169" i="18"/>
  <c r="U169" i="18"/>
  <c r="T169" i="18"/>
  <c r="S169" i="18"/>
  <c r="N169" i="18"/>
  <c r="M169" i="18"/>
  <c r="M231" i="18" s="1"/>
  <c r="L169" i="18"/>
  <c r="K169" i="18"/>
  <c r="J169" i="18"/>
  <c r="I169" i="18"/>
  <c r="I231" i="18" s="1"/>
  <c r="H169" i="18"/>
  <c r="G169" i="18"/>
  <c r="F169" i="18"/>
  <c r="E169" i="18"/>
  <c r="D169" i="18"/>
  <c r="C169" i="18"/>
  <c r="BJ168" i="18"/>
  <c r="BI168" i="18"/>
  <c r="BH168" i="18"/>
  <c r="BG168" i="18"/>
  <c r="BF168" i="18"/>
  <c r="BE168" i="18"/>
  <c r="BD168" i="18"/>
  <c r="BC168" i="18"/>
  <c r="BB168" i="18"/>
  <c r="BA168" i="18"/>
  <c r="AZ168" i="18"/>
  <c r="AY168" i="18"/>
  <c r="AT168" i="18"/>
  <c r="AS168" i="18"/>
  <c r="AR168" i="18"/>
  <c r="AQ168" i="18"/>
  <c r="AP168" i="18"/>
  <c r="AO168" i="18"/>
  <c r="AN168" i="18"/>
  <c r="AM168" i="18"/>
  <c r="AL168" i="18"/>
  <c r="AK168" i="18"/>
  <c r="AJ168" i="18"/>
  <c r="AI168" i="18"/>
  <c r="AD168" i="18"/>
  <c r="AC168" i="18"/>
  <c r="AB168" i="18"/>
  <c r="AA168" i="18"/>
  <c r="Z168" i="18"/>
  <c r="Y168" i="18"/>
  <c r="X168" i="18"/>
  <c r="W168" i="18"/>
  <c r="V168" i="18"/>
  <c r="U168" i="18"/>
  <c r="T168" i="18"/>
  <c r="S168" i="18"/>
  <c r="N168" i="18"/>
  <c r="M168" i="18"/>
  <c r="M230" i="18" s="1"/>
  <c r="L168" i="18"/>
  <c r="K168" i="18"/>
  <c r="J168" i="18"/>
  <c r="I168" i="18"/>
  <c r="I230" i="18" s="1"/>
  <c r="H168" i="18"/>
  <c r="G168" i="18"/>
  <c r="F168" i="18"/>
  <c r="E168" i="18"/>
  <c r="D168" i="18"/>
  <c r="C168" i="18"/>
  <c r="BJ167" i="18"/>
  <c r="BI167" i="18"/>
  <c r="BH167" i="18"/>
  <c r="BG167" i="18"/>
  <c r="BF167" i="18"/>
  <c r="BE167" i="18"/>
  <c r="BD167" i="18"/>
  <c r="BC167" i="18"/>
  <c r="BB167" i="18"/>
  <c r="BA167" i="18"/>
  <c r="AZ167" i="18"/>
  <c r="AY167" i="18"/>
  <c r="AT167" i="18"/>
  <c r="AS167" i="18"/>
  <c r="AR167" i="18"/>
  <c r="AQ167" i="18"/>
  <c r="AP167" i="18"/>
  <c r="AO167" i="18"/>
  <c r="AN167" i="18"/>
  <c r="AM167" i="18"/>
  <c r="AL167" i="18"/>
  <c r="AK167" i="18"/>
  <c r="AJ167" i="18"/>
  <c r="AI167" i="18"/>
  <c r="AD167" i="18"/>
  <c r="AC167" i="18"/>
  <c r="AB167" i="18"/>
  <c r="AA167" i="18"/>
  <c r="Z167" i="18"/>
  <c r="Y167" i="18"/>
  <c r="X167" i="18"/>
  <c r="W167" i="18"/>
  <c r="V167" i="18"/>
  <c r="U167" i="18"/>
  <c r="T167" i="18"/>
  <c r="S167" i="18"/>
  <c r="N167" i="18"/>
  <c r="M167" i="18"/>
  <c r="L167" i="18"/>
  <c r="K167" i="18"/>
  <c r="J167" i="18"/>
  <c r="I167" i="18"/>
  <c r="I229" i="18" s="1"/>
  <c r="H167" i="18"/>
  <c r="G167" i="18"/>
  <c r="F167" i="18"/>
  <c r="E167" i="18"/>
  <c r="D167" i="18"/>
  <c r="C167" i="18"/>
  <c r="BJ166" i="18"/>
  <c r="BI166" i="18"/>
  <c r="BH166" i="18"/>
  <c r="BG166" i="18"/>
  <c r="BF166" i="18"/>
  <c r="BE166" i="18"/>
  <c r="BD166" i="18"/>
  <c r="BC166" i="18"/>
  <c r="BB166" i="18"/>
  <c r="BA166" i="18"/>
  <c r="AZ166" i="18"/>
  <c r="AY166" i="18"/>
  <c r="AT166" i="18"/>
  <c r="AS166" i="18"/>
  <c r="AR166" i="18"/>
  <c r="AQ166" i="18"/>
  <c r="AP166" i="18"/>
  <c r="AO166" i="18"/>
  <c r="AN166" i="18"/>
  <c r="AM166" i="18"/>
  <c r="AL166" i="18"/>
  <c r="AK166" i="18"/>
  <c r="AJ166" i="18"/>
  <c r="AI166" i="18"/>
  <c r="AD166" i="18"/>
  <c r="AC166" i="18"/>
  <c r="AB166" i="18"/>
  <c r="AA166" i="18"/>
  <c r="Z166" i="18"/>
  <c r="Y166" i="18"/>
  <c r="X166" i="18"/>
  <c r="W166" i="18"/>
  <c r="V166" i="18"/>
  <c r="U166" i="18"/>
  <c r="T166" i="18"/>
  <c r="S166" i="18"/>
  <c r="N166" i="18"/>
  <c r="M166" i="18"/>
  <c r="M228" i="18" s="1"/>
  <c r="L166" i="18"/>
  <c r="K166" i="18"/>
  <c r="J166" i="18"/>
  <c r="I166" i="18"/>
  <c r="H166" i="18"/>
  <c r="G166" i="18"/>
  <c r="F166" i="18"/>
  <c r="F228" i="18" s="1"/>
  <c r="E166" i="18"/>
  <c r="E228" i="18" s="1"/>
  <c r="D166" i="18"/>
  <c r="C166" i="18"/>
  <c r="BJ165" i="18"/>
  <c r="BI165" i="18"/>
  <c r="BH165" i="18"/>
  <c r="BG165" i="18"/>
  <c r="BF165" i="18"/>
  <c r="BE165" i="18"/>
  <c r="BD165" i="18"/>
  <c r="BC165" i="18"/>
  <c r="BB165" i="18"/>
  <c r="BA165" i="18"/>
  <c r="AZ165" i="18"/>
  <c r="AY165" i="18"/>
  <c r="AT165" i="18"/>
  <c r="AS165" i="18"/>
  <c r="AR165" i="18"/>
  <c r="AQ165" i="18"/>
  <c r="AP165" i="18"/>
  <c r="AO165" i="18"/>
  <c r="AN165" i="18"/>
  <c r="AM165" i="18"/>
  <c r="AL165" i="18"/>
  <c r="AK165" i="18"/>
  <c r="AJ165" i="18"/>
  <c r="AI165" i="18"/>
  <c r="AD165" i="18"/>
  <c r="AC165" i="18"/>
  <c r="AB165" i="18"/>
  <c r="AA165" i="18"/>
  <c r="Z165" i="18"/>
  <c r="Y165" i="18"/>
  <c r="X165" i="18"/>
  <c r="W165" i="18"/>
  <c r="V165" i="18"/>
  <c r="U165" i="18"/>
  <c r="T165" i="18"/>
  <c r="S165" i="18"/>
  <c r="N165" i="18"/>
  <c r="N227" i="18" s="1"/>
  <c r="M165" i="18"/>
  <c r="M227" i="18" s="1"/>
  <c r="L165" i="18"/>
  <c r="K165" i="18"/>
  <c r="J165" i="18"/>
  <c r="J227" i="18" s="1"/>
  <c r="I165" i="18"/>
  <c r="I227" i="18" s="1"/>
  <c r="H165" i="18"/>
  <c r="G165" i="18"/>
  <c r="F165" i="18"/>
  <c r="E165" i="18"/>
  <c r="D165" i="18"/>
  <c r="C165" i="18"/>
  <c r="BJ164" i="18"/>
  <c r="BI164" i="18"/>
  <c r="BH164" i="18"/>
  <c r="BG164" i="18"/>
  <c r="BF164" i="18"/>
  <c r="BE164" i="18"/>
  <c r="BD164" i="18"/>
  <c r="BC164" i="18"/>
  <c r="BB164" i="18"/>
  <c r="BA164" i="18"/>
  <c r="AZ164" i="18"/>
  <c r="AY164" i="18"/>
  <c r="AT164" i="18"/>
  <c r="AS164" i="18"/>
  <c r="AR164" i="18"/>
  <c r="AQ164" i="18"/>
  <c r="AP164" i="18"/>
  <c r="AO164" i="18"/>
  <c r="AN164" i="18"/>
  <c r="AM164" i="18"/>
  <c r="AL164" i="18"/>
  <c r="AK164" i="18"/>
  <c r="AJ164" i="18"/>
  <c r="AI164" i="18"/>
  <c r="AD164" i="18"/>
  <c r="AC164" i="18"/>
  <c r="AB164" i="18"/>
  <c r="AA164" i="18"/>
  <c r="Z164" i="18"/>
  <c r="Y164" i="18"/>
  <c r="X164" i="18"/>
  <c r="W164" i="18"/>
  <c r="V164" i="18"/>
  <c r="U164" i="18"/>
  <c r="T164" i="18"/>
  <c r="S164" i="18"/>
  <c r="N164" i="18"/>
  <c r="M164" i="18"/>
  <c r="M226" i="18" s="1"/>
  <c r="L164" i="18"/>
  <c r="K164" i="18"/>
  <c r="J164" i="18"/>
  <c r="I164" i="18"/>
  <c r="I226" i="18" s="1"/>
  <c r="H164" i="18"/>
  <c r="G164" i="18"/>
  <c r="F164" i="18"/>
  <c r="E164" i="18"/>
  <c r="E226" i="18" s="1"/>
  <c r="D164" i="18"/>
  <c r="C164" i="18"/>
  <c r="BJ163" i="18"/>
  <c r="BI163" i="18"/>
  <c r="BH163" i="18"/>
  <c r="BG163" i="18"/>
  <c r="BF163" i="18"/>
  <c r="BE163" i="18"/>
  <c r="BD163" i="18"/>
  <c r="BC163" i="18"/>
  <c r="BB163" i="18"/>
  <c r="BA163" i="18"/>
  <c r="AZ163" i="18"/>
  <c r="AY163" i="18"/>
  <c r="AT163" i="18"/>
  <c r="AS163" i="18"/>
  <c r="AR163" i="18"/>
  <c r="AQ163" i="18"/>
  <c r="AP163" i="18"/>
  <c r="AO163" i="18"/>
  <c r="AN163" i="18"/>
  <c r="AM163" i="18"/>
  <c r="AL163" i="18"/>
  <c r="AK163" i="18"/>
  <c r="AJ163" i="18"/>
  <c r="AI163" i="18"/>
  <c r="AD163" i="18"/>
  <c r="AC163" i="18"/>
  <c r="AB163" i="18"/>
  <c r="AA163" i="18"/>
  <c r="Z163" i="18"/>
  <c r="Y163" i="18"/>
  <c r="X163" i="18"/>
  <c r="W163" i="18"/>
  <c r="V163" i="18"/>
  <c r="U163" i="18"/>
  <c r="T163" i="18"/>
  <c r="S163" i="18"/>
  <c r="N163" i="18"/>
  <c r="M163" i="18"/>
  <c r="M225" i="18" s="1"/>
  <c r="L163" i="18"/>
  <c r="K163" i="18"/>
  <c r="J163" i="18"/>
  <c r="I163" i="18"/>
  <c r="I225" i="18" s="1"/>
  <c r="H163" i="18"/>
  <c r="G163" i="18"/>
  <c r="F163" i="18"/>
  <c r="E163" i="18"/>
  <c r="E225" i="18" s="1"/>
  <c r="D163" i="18"/>
  <c r="C163" i="18"/>
  <c r="BJ162" i="18"/>
  <c r="BI162" i="18"/>
  <c r="BH162" i="18"/>
  <c r="BG162" i="18"/>
  <c r="BF162" i="18"/>
  <c r="BE162" i="18"/>
  <c r="BD162" i="18"/>
  <c r="BC162" i="18"/>
  <c r="BB162" i="18"/>
  <c r="BA162" i="18"/>
  <c r="AZ162" i="18"/>
  <c r="AY162" i="18"/>
  <c r="AT162" i="18"/>
  <c r="AS162" i="18"/>
  <c r="AR162" i="18"/>
  <c r="AQ162" i="18"/>
  <c r="AP162" i="18"/>
  <c r="AO162" i="18"/>
  <c r="AN162" i="18"/>
  <c r="AM162" i="18"/>
  <c r="AL162" i="18"/>
  <c r="AK162" i="18"/>
  <c r="AJ162" i="18"/>
  <c r="AI162" i="18"/>
  <c r="AD162" i="18"/>
  <c r="AC162" i="18"/>
  <c r="AB162" i="18"/>
  <c r="AA162" i="18"/>
  <c r="Z162" i="18"/>
  <c r="Y162" i="18"/>
  <c r="X162" i="18"/>
  <c r="W162" i="18"/>
  <c r="V162" i="18"/>
  <c r="U162" i="18"/>
  <c r="T162" i="18"/>
  <c r="S162" i="18"/>
  <c r="N162" i="18"/>
  <c r="M162" i="18"/>
  <c r="M224" i="18" s="1"/>
  <c r="L162" i="18"/>
  <c r="K162" i="18"/>
  <c r="K224" i="18" s="1"/>
  <c r="J162" i="18"/>
  <c r="I162" i="18"/>
  <c r="H162" i="18"/>
  <c r="H224" i="18" s="1"/>
  <c r="G162" i="18"/>
  <c r="F162" i="18"/>
  <c r="E162" i="18"/>
  <c r="E224" i="18" s="1"/>
  <c r="D162" i="18"/>
  <c r="D224" i="18" s="1"/>
  <c r="C162" i="18"/>
  <c r="C224" i="18" s="1"/>
  <c r="BJ161" i="18"/>
  <c r="BI161" i="18"/>
  <c r="BH161" i="18"/>
  <c r="BG161" i="18"/>
  <c r="BF161" i="18"/>
  <c r="BE161" i="18"/>
  <c r="BD161" i="18"/>
  <c r="BC161" i="18"/>
  <c r="BB161" i="18"/>
  <c r="BA161" i="18"/>
  <c r="AZ161" i="18"/>
  <c r="AY161" i="18"/>
  <c r="AT161" i="18"/>
  <c r="AS161" i="18"/>
  <c r="AR161" i="18"/>
  <c r="AQ161" i="18"/>
  <c r="AP161" i="18"/>
  <c r="AO161" i="18"/>
  <c r="AN161" i="18"/>
  <c r="AM161" i="18"/>
  <c r="AL161" i="18"/>
  <c r="AK161" i="18"/>
  <c r="AJ161" i="18"/>
  <c r="AI161" i="18"/>
  <c r="AD161" i="18"/>
  <c r="AC161" i="18"/>
  <c r="AB161" i="18"/>
  <c r="AA161" i="18"/>
  <c r="Z161" i="18"/>
  <c r="Y161" i="18"/>
  <c r="X161" i="18"/>
  <c r="W161" i="18"/>
  <c r="V161" i="18"/>
  <c r="U161" i="18"/>
  <c r="T161" i="18"/>
  <c r="S161" i="18"/>
  <c r="N161" i="18"/>
  <c r="N223" i="18" s="1"/>
  <c r="M161" i="18"/>
  <c r="M223" i="18" s="1"/>
  <c r="L161" i="18"/>
  <c r="L223" i="18" s="1"/>
  <c r="K161" i="18"/>
  <c r="K223" i="18" s="1"/>
  <c r="J161" i="18"/>
  <c r="J223" i="18" s="1"/>
  <c r="I161" i="18"/>
  <c r="I223" i="18" s="1"/>
  <c r="H161" i="18"/>
  <c r="G161" i="18"/>
  <c r="G223" i="18" s="1"/>
  <c r="F161" i="18"/>
  <c r="F223" i="18" s="1"/>
  <c r="E161" i="18"/>
  <c r="E223" i="18" s="1"/>
  <c r="D161" i="18"/>
  <c r="D223" i="18" s="1"/>
  <c r="C161" i="18"/>
  <c r="C223" i="18" s="1"/>
  <c r="BJ160" i="18"/>
  <c r="BI160" i="18"/>
  <c r="BH160" i="18"/>
  <c r="BG160" i="18"/>
  <c r="BF160" i="18"/>
  <c r="BE160" i="18"/>
  <c r="BD160" i="18"/>
  <c r="BC160" i="18"/>
  <c r="BB160" i="18"/>
  <c r="BA160" i="18"/>
  <c r="AZ160" i="18"/>
  <c r="AY160" i="18"/>
  <c r="AT160" i="18"/>
  <c r="AS160" i="18"/>
  <c r="AR160" i="18"/>
  <c r="AQ160" i="18"/>
  <c r="AP160" i="18"/>
  <c r="AO160" i="18"/>
  <c r="AN160" i="18"/>
  <c r="AM160" i="18"/>
  <c r="AL160" i="18"/>
  <c r="AK160" i="18"/>
  <c r="AJ160" i="18"/>
  <c r="AI160" i="18"/>
  <c r="AD160" i="18"/>
  <c r="AC160" i="18"/>
  <c r="AB160" i="18"/>
  <c r="AA160" i="18"/>
  <c r="Z160" i="18"/>
  <c r="Y160" i="18"/>
  <c r="X160" i="18"/>
  <c r="W160" i="18"/>
  <c r="V160" i="18"/>
  <c r="U160" i="18"/>
  <c r="T160" i="18"/>
  <c r="S160" i="18"/>
  <c r="N160" i="18"/>
  <c r="N222" i="18" s="1"/>
  <c r="M160" i="18"/>
  <c r="M222" i="18" s="1"/>
  <c r="L160" i="18"/>
  <c r="L222" i="18" s="1"/>
  <c r="K160" i="18"/>
  <c r="K222" i="18" s="1"/>
  <c r="J160" i="18"/>
  <c r="I160" i="18"/>
  <c r="I222" i="18" s="1"/>
  <c r="H160" i="18"/>
  <c r="H222" i="18" s="1"/>
  <c r="G160" i="18"/>
  <c r="F160" i="18"/>
  <c r="E160" i="18"/>
  <c r="E222" i="18" s="1"/>
  <c r="D160" i="18"/>
  <c r="C160" i="18"/>
  <c r="C222" i="18" s="1"/>
  <c r="BJ159" i="18"/>
  <c r="BI159" i="18"/>
  <c r="BH159" i="18"/>
  <c r="BG159" i="18"/>
  <c r="BF159" i="18"/>
  <c r="BE159" i="18"/>
  <c r="BD159" i="18"/>
  <c r="BC159" i="18"/>
  <c r="BB159" i="18"/>
  <c r="BA159" i="18"/>
  <c r="AZ159" i="18"/>
  <c r="AY159" i="18"/>
  <c r="AT159" i="18"/>
  <c r="AS159" i="18"/>
  <c r="AR159" i="18"/>
  <c r="AQ159" i="18"/>
  <c r="AP159" i="18"/>
  <c r="AO159" i="18"/>
  <c r="AN159" i="18"/>
  <c r="AM159" i="18"/>
  <c r="AL159" i="18"/>
  <c r="AK159" i="18"/>
  <c r="AJ159" i="18"/>
  <c r="AI159" i="18"/>
  <c r="AD159" i="18"/>
  <c r="AC159" i="18"/>
  <c r="AB159" i="18"/>
  <c r="AA159" i="18"/>
  <c r="Z159" i="18"/>
  <c r="Y159" i="18"/>
  <c r="X159" i="18"/>
  <c r="W159" i="18"/>
  <c r="V159" i="18"/>
  <c r="U159" i="18"/>
  <c r="T159" i="18"/>
  <c r="S159" i="18"/>
  <c r="N159" i="18"/>
  <c r="M159" i="18"/>
  <c r="M221" i="18" s="1"/>
  <c r="L159" i="18"/>
  <c r="L221" i="18" s="1"/>
  <c r="K159" i="18"/>
  <c r="K221" i="18" s="1"/>
  <c r="J159" i="18"/>
  <c r="I159" i="18"/>
  <c r="I221" i="18" s="1"/>
  <c r="H159" i="18"/>
  <c r="H221" i="18" s="1"/>
  <c r="G159" i="18"/>
  <c r="F159" i="18"/>
  <c r="E159" i="18"/>
  <c r="D159" i="18"/>
  <c r="D221" i="18" s="1"/>
  <c r="C159" i="18"/>
  <c r="BJ158" i="18"/>
  <c r="BI158" i="18"/>
  <c r="BH158" i="18"/>
  <c r="BG158" i="18"/>
  <c r="BF158" i="18"/>
  <c r="BE158" i="18"/>
  <c r="BD158" i="18"/>
  <c r="BC158" i="18"/>
  <c r="BB158" i="18"/>
  <c r="BA158" i="18"/>
  <c r="AZ158" i="18"/>
  <c r="AY158" i="18"/>
  <c r="AT158" i="18"/>
  <c r="AS158" i="18"/>
  <c r="AR158" i="18"/>
  <c r="AQ158" i="18"/>
  <c r="AP158" i="18"/>
  <c r="AO158" i="18"/>
  <c r="AN158" i="18"/>
  <c r="AM158" i="18"/>
  <c r="AL158" i="18"/>
  <c r="AK158" i="18"/>
  <c r="AJ158" i="18"/>
  <c r="AI158" i="18"/>
  <c r="AD158" i="18"/>
  <c r="AC158" i="18"/>
  <c r="AB158" i="18"/>
  <c r="AA158" i="18"/>
  <c r="Z158" i="18"/>
  <c r="Y158" i="18"/>
  <c r="X158" i="18"/>
  <c r="W158" i="18"/>
  <c r="V158" i="18"/>
  <c r="U158" i="18"/>
  <c r="T158" i="18"/>
  <c r="S158" i="18"/>
  <c r="N158" i="18"/>
  <c r="M158" i="18"/>
  <c r="M220" i="18" s="1"/>
  <c r="L158" i="18"/>
  <c r="K158" i="18"/>
  <c r="J158" i="18"/>
  <c r="I158" i="18"/>
  <c r="I220" i="18" s="1"/>
  <c r="H158" i="18"/>
  <c r="G158" i="18"/>
  <c r="F158" i="18"/>
  <c r="E158" i="18"/>
  <c r="D158" i="18"/>
  <c r="D220" i="18" s="1"/>
  <c r="C158" i="18"/>
  <c r="BJ157" i="18"/>
  <c r="BI157" i="18"/>
  <c r="BH157" i="18"/>
  <c r="BG157" i="18"/>
  <c r="BF157" i="18"/>
  <c r="BE157" i="18"/>
  <c r="BD157" i="18"/>
  <c r="BC157" i="18"/>
  <c r="BB157" i="18"/>
  <c r="BA157" i="18"/>
  <c r="AZ157" i="18"/>
  <c r="AY157" i="18"/>
  <c r="AT157" i="18"/>
  <c r="AS157" i="18"/>
  <c r="AR157" i="18"/>
  <c r="AQ157" i="18"/>
  <c r="AP157" i="18"/>
  <c r="AO157" i="18"/>
  <c r="AN157" i="18"/>
  <c r="AM157" i="18"/>
  <c r="AL157" i="18"/>
  <c r="AK157" i="18"/>
  <c r="AJ157" i="18"/>
  <c r="AI157" i="18"/>
  <c r="AD157" i="18"/>
  <c r="AC157" i="18"/>
  <c r="AB157" i="18"/>
  <c r="AA157" i="18"/>
  <c r="Z157" i="18"/>
  <c r="Y157" i="18"/>
  <c r="X157" i="18"/>
  <c r="W157" i="18"/>
  <c r="V157" i="18"/>
  <c r="U157" i="18"/>
  <c r="T157" i="18"/>
  <c r="S157" i="18"/>
  <c r="N157" i="18"/>
  <c r="M157" i="18"/>
  <c r="M219" i="18" s="1"/>
  <c r="L157" i="18"/>
  <c r="L219" i="18" s="1"/>
  <c r="K157" i="18"/>
  <c r="J157" i="18"/>
  <c r="I157" i="18"/>
  <c r="I219" i="18" s="1"/>
  <c r="H157" i="18"/>
  <c r="G157" i="18"/>
  <c r="F157" i="18"/>
  <c r="F219" i="18" s="1"/>
  <c r="E157" i="18"/>
  <c r="E219" i="18" s="1"/>
  <c r="D157" i="18"/>
  <c r="D219" i="18" s="1"/>
  <c r="C157" i="18"/>
  <c r="BJ156" i="18"/>
  <c r="BI156" i="18"/>
  <c r="BH156" i="18"/>
  <c r="BG156" i="18"/>
  <c r="BF156" i="18"/>
  <c r="BE156" i="18"/>
  <c r="BD156" i="18"/>
  <c r="BC156" i="18"/>
  <c r="BB156" i="18"/>
  <c r="BA156" i="18"/>
  <c r="AZ156" i="18"/>
  <c r="AY156" i="18"/>
  <c r="AT156" i="18"/>
  <c r="AS156" i="18"/>
  <c r="AR156" i="18"/>
  <c r="AQ156" i="18"/>
  <c r="AP156" i="18"/>
  <c r="AO156" i="18"/>
  <c r="AN156" i="18"/>
  <c r="AM156" i="18"/>
  <c r="AL156" i="18"/>
  <c r="AK156" i="18"/>
  <c r="AJ156" i="18"/>
  <c r="AI156" i="18"/>
  <c r="AD156" i="18"/>
  <c r="AC156" i="18"/>
  <c r="AB156" i="18"/>
  <c r="AA156" i="18"/>
  <c r="Z156" i="18"/>
  <c r="Y156" i="18"/>
  <c r="X156" i="18"/>
  <c r="W156" i="18"/>
  <c r="V156" i="18"/>
  <c r="U156" i="18"/>
  <c r="T156" i="18"/>
  <c r="S156" i="18"/>
  <c r="N156" i="18"/>
  <c r="N218" i="18" s="1"/>
  <c r="M156" i="18"/>
  <c r="M218" i="18" s="1"/>
  <c r="L156" i="18"/>
  <c r="L218" i="18" s="1"/>
  <c r="K156" i="18"/>
  <c r="J156" i="18"/>
  <c r="I156" i="18"/>
  <c r="I218" i="18" s="1"/>
  <c r="H156" i="18"/>
  <c r="H218" i="18" s="1"/>
  <c r="G156" i="18"/>
  <c r="F156" i="18"/>
  <c r="E156" i="18"/>
  <c r="E218" i="18" s="1"/>
  <c r="D156" i="18"/>
  <c r="D218" i="18" s="1"/>
  <c r="C156" i="18"/>
  <c r="BJ155" i="18"/>
  <c r="BI155" i="18"/>
  <c r="BH155" i="18"/>
  <c r="BG155" i="18"/>
  <c r="BF155" i="18"/>
  <c r="BE155" i="18"/>
  <c r="BD155" i="18"/>
  <c r="BC155" i="18"/>
  <c r="BB155" i="18"/>
  <c r="BA155" i="18"/>
  <c r="AZ155" i="18"/>
  <c r="AY155" i="18"/>
  <c r="AT155" i="18"/>
  <c r="AS155" i="18"/>
  <c r="AR155" i="18"/>
  <c r="AQ155" i="18"/>
  <c r="AP155" i="18"/>
  <c r="AO155" i="18"/>
  <c r="AN155" i="18"/>
  <c r="AM155" i="18"/>
  <c r="AL155" i="18"/>
  <c r="AK155" i="18"/>
  <c r="AJ155" i="18"/>
  <c r="AI155" i="18"/>
  <c r="AD155" i="18"/>
  <c r="AC155" i="18"/>
  <c r="AB155" i="18"/>
  <c r="AA155" i="18"/>
  <c r="Z155" i="18"/>
  <c r="Y155" i="18"/>
  <c r="X155" i="18"/>
  <c r="W155" i="18"/>
  <c r="V155" i="18"/>
  <c r="U155" i="18"/>
  <c r="T155" i="18"/>
  <c r="S155" i="18"/>
  <c r="N155" i="18"/>
  <c r="M155" i="18"/>
  <c r="M217" i="18" s="1"/>
  <c r="L155" i="18"/>
  <c r="L217" i="18" s="1"/>
  <c r="K155" i="18"/>
  <c r="J155" i="18"/>
  <c r="I155" i="18"/>
  <c r="I217" i="18" s="1"/>
  <c r="H155" i="18"/>
  <c r="H217" i="18" s="1"/>
  <c r="G155" i="18"/>
  <c r="F155" i="18"/>
  <c r="E155" i="18"/>
  <c r="E217" i="18" s="1"/>
  <c r="D155" i="18"/>
  <c r="D217" i="18" s="1"/>
  <c r="C155" i="18"/>
  <c r="BJ154" i="18"/>
  <c r="BI154" i="18"/>
  <c r="BH154" i="18"/>
  <c r="BG154" i="18"/>
  <c r="BF154" i="18"/>
  <c r="BE154" i="18"/>
  <c r="BD154" i="18"/>
  <c r="BC154" i="18"/>
  <c r="BB154" i="18"/>
  <c r="BA154" i="18"/>
  <c r="AZ154" i="18"/>
  <c r="AY154" i="18"/>
  <c r="AT154" i="18"/>
  <c r="AS154" i="18"/>
  <c r="AR154" i="18"/>
  <c r="AQ154" i="18"/>
  <c r="AP154" i="18"/>
  <c r="AO154" i="18"/>
  <c r="AN154" i="18"/>
  <c r="AM154" i="18"/>
  <c r="AL154" i="18"/>
  <c r="AK154" i="18"/>
  <c r="AJ154" i="18"/>
  <c r="AI154" i="18"/>
  <c r="AD154" i="18"/>
  <c r="AC154" i="18"/>
  <c r="AB154" i="18"/>
  <c r="AA154" i="18"/>
  <c r="Z154" i="18"/>
  <c r="Y154" i="18"/>
  <c r="X154" i="18"/>
  <c r="W154" i="18"/>
  <c r="V154" i="18"/>
  <c r="U154" i="18"/>
  <c r="T154" i="18"/>
  <c r="S154" i="18"/>
  <c r="N154" i="18"/>
  <c r="M154" i="18"/>
  <c r="M216" i="18" s="1"/>
  <c r="L154" i="18"/>
  <c r="L216" i="18" s="1"/>
  <c r="K154" i="18"/>
  <c r="J154" i="18"/>
  <c r="I154" i="18"/>
  <c r="I216" i="18" s="1"/>
  <c r="H154" i="18"/>
  <c r="H216" i="18" s="1"/>
  <c r="G154" i="18"/>
  <c r="F154" i="18"/>
  <c r="E154" i="18"/>
  <c r="E216" i="18" s="1"/>
  <c r="D154" i="18"/>
  <c r="D216" i="18" s="1"/>
  <c r="C154" i="18"/>
  <c r="BJ153" i="18"/>
  <c r="BI153" i="18"/>
  <c r="BH153" i="18"/>
  <c r="BG153" i="18"/>
  <c r="BF153" i="18"/>
  <c r="BE153" i="18"/>
  <c r="BD153" i="18"/>
  <c r="BC153" i="18"/>
  <c r="BB153" i="18"/>
  <c r="BA153" i="18"/>
  <c r="AZ153" i="18"/>
  <c r="AY153" i="18"/>
  <c r="AT153" i="18"/>
  <c r="AS153" i="18"/>
  <c r="AR153" i="18"/>
  <c r="AQ153" i="18"/>
  <c r="AP153" i="18"/>
  <c r="AO153" i="18"/>
  <c r="AN153" i="18"/>
  <c r="AM153" i="18"/>
  <c r="AL153" i="18"/>
  <c r="AK153" i="18"/>
  <c r="AJ153" i="18"/>
  <c r="AI153" i="18"/>
  <c r="AD153" i="18"/>
  <c r="AC153" i="18"/>
  <c r="AB153" i="18"/>
  <c r="AA153" i="18"/>
  <c r="Z153" i="18"/>
  <c r="Y153" i="18"/>
  <c r="X153" i="18"/>
  <c r="W153" i="18"/>
  <c r="V153" i="18"/>
  <c r="U153" i="18"/>
  <c r="T153" i="18"/>
  <c r="S153" i="18"/>
  <c r="N153" i="18"/>
  <c r="N215" i="18" s="1"/>
  <c r="M153" i="18"/>
  <c r="M215" i="18" s="1"/>
  <c r="L153" i="18"/>
  <c r="L215" i="18" s="1"/>
  <c r="K153" i="18"/>
  <c r="J153" i="18"/>
  <c r="J215" i="18" s="1"/>
  <c r="I153" i="18"/>
  <c r="I215" i="18" s="1"/>
  <c r="H153" i="18"/>
  <c r="H215" i="18" s="1"/>
  <c r="G153" i="18"/>
  <c r="F153" i="18"/>
  <c r="F215" i="18" s="1"/>
  <c r="E153" i="18"/>
  <c r="E215" i="18" s="1"/>
  <c r="D153" i="18"/>
  <c r="D215" i="18" s="1"/>
  <c r="C153" i="18"/>
  <c r="BJ152" i="18"/>
  <c r="BI152" i="18"/>
  <c r="BH152" i="18"/>
  <c r="BG152" i="18"/>
  <c r="BF152" i="18"/>
  <c r="BE152" i="18"/>
  <c r="BD152" i="18"/>
  <c r="BC152" i="18"/>
  <c r="BB152" i="18"/>
  <c r="BA152" i="18"/>
  <c r="AZ152" i="18"/>
  <c r="AY152" i="18"/>
  <c r="AT152" i="18"/>
  <c r="AS152" i="18"/>
  <c r="AR152" i="18"/>
  <c r="AQ152" i="18"/>
  <c r="AP152" i="18"/>
  <c r="AO152" i="18"/>
  <c r="AN152" i="18"/>
  <c r="AM152" i="18"/>
  <c r="AL152" i="18"/>
  <c r="AK152" i="18"/>
  <c r="AJ152" i="18"/>
  <c r="AI152" i="18"/>
  <c r="AD152" i="18"/>
  <c r="AC152" i="18"/>
  <c r="AB152" i="18"/>
  <c r="AA152" i="18"/>
  <c r="Z152" i="18"/>
  <c r="Y152" i="18"/>
  <c r="X152" i="18"/>
  <c r="W152" i="18"/>
  <c r="V152" i="18"/>
  <c r="U152" i="18"/>
  <c r="T152" i="18"/>
  <c r="S152" i="18"/>
  <c r="N152" i="18"/>
  <c r="M152" i="18"/>
  <c r="M214" i="18" s="1"/>
  <c r="L152" i="18"/>
  <c r="K152" i="18"/>
  <c r="J152" i="18"/>
  <c r="I152" i="18"/>
  <c r="I214" i="18" s="1"/>
  <c r="H152" i="18"/>
  <c r="H214" i="18" s="1"/>
  <c r="G152" i="18"/>
  <c r="F152" i="18"/>
  <c r="F214" i="18" s="1"/>
  <c r="E152" i="18"/>
  <c r="E214" i="18" s="1"/>
  <c r="D152" i="18"/>
  <c r="D214" i="18" s="1"/>
  <c r="C152" i="18"/>
  <c r="AD149" i="18"/>
  <c r="AC149" i="18"/>
  <c r="AB149" i="18"/>
  <c r="AA149" i="18"/>
  <c r="Z149" i="18"/>
  <c r="Y149" i="18"/>
  <c r="X149" i="18"/>
  <c r="W149" i="18"/>
  <c r="V149" i="18"/>
  <c r="U149" i="18"/>
  <c r="T149" i="18"/>
  <c r="S149" i="18"/>
  <c r="O149" i="18"/>
  <c r="N149" i="18"/>
  <c r="M149" i="18"/>
  <c r="L149" i="18"/>
  <c r="K149" i="18"/>
  <c r="J149" i="18"/>
  <c r="I149" i="18"/>
  <c r="H149" i="18"/>
  <c r="G149" i="18"/>
  <c r="F149" i="18"/>
  <c r="E149" i="18"/>
  <c r="D149" i="18"/>
  <c r="C149" i="18"/>
  <c r="AD148" i="18"/>
  <c r="AC148" i="18"/>
  <c r="AB148" i="18"/>
  <c r="AA148" i="18"/>
  <c r="Z148" i="18"/>
  <c r="Y148" i="18"/>
  <c r="X148" i="18"/>
  <c r="W148" i="18"/>
  <c r="V148" i="18"/>
  <c r="U148" i="18"/>
  <c r="T148" i="18"/>
  <c r="S148" i="18"/>
  <c r="O148" i="18"/>
  <c r="N148" i="18"/>
  <c r="M148" i="18"/>
  <c r="L148" i="18"/>
  <c r="K148" i="18"/>
  <c r="J148" i="18"/>
  <c r="I148" i="18"/>
  <c r="H148" i="18"/>
  <c r="G148" i="18"/>
  <c r="F148" i="18"/>
  <c r="E148" i="18"/>
  <c r="D148" i="18"/>
  <c r="C148" i="18"/>
  <c r="AD147" i="18"/>
  <c r="AC147" i="18"/>
  <c r="AB147" i="18"/>
  <c r="AA147" i="18"/>
  <c r="Z147" i="18"/>
  <c r="Y147" i="18"/>
  <c r="X147" i="18"/>
  <c r="W147" i="18"/>
  <c r="V147" i="18"/>
  <c r="U147" i="18"/>
  <c r="T147" i="18"/>
  <c r="S147" i="18"/>
  <c r="O147" i="18"/>
  <c r="N147" i="18"/>
  <c r="M147" i="18"/>
  <c r="L147" i="18"/>
  <c r="K147" i="18"/>
  <c r="J147" i="18"/>
  <c r="I147" i="18"/>
  <c r="H147" i="18"/>
  <c r="G147" i="18"/>
  <c r="F147" i="18"/>
  <c r="E147" i="18"/>
  <c r="D147" i="18"/>
  <c r="C147" i="18"/>
  <c r="AD146" i="18"/>
  <c r="AC146" i="18"/>
  <c r="AB146" i="18"/>
  <c r="AA146" i="18"/>
  <c r="Z146" i="18"/>
  <c r="Y146" i="18"/>
  <c r="X146" i="18"/>
  <c r="W146" i="18"/>
  <c r="V146" i="18"/>
  <c r="U146" i="18"/>
  <c r="T146" i="18"/>
  <c r="S146" i="18"/>
  <c r="O146" i="18"/>
  <c r="N146" i="18"/>
  <c r="M146" i="18"/>
  <c r="L146" i="18"/>
  <c r="K146" i="18"/>
  <c r="J146" i="18"/>
  <c r="I146" i="18"/>
  <c r="H146" i="18"/>
  <c r="G146" i="18"/>
  <c r="F146" i="18"/>
  <c r="E146" i="18"/>
  <c r="D146" i="18"/>
  <c r="C146" i="18"/>
  <c r="AD145" i="18"/>
  <c r="AC145" i="18"/>
  <c r="AB145" i="18"/>
  <c r="AA145" i="18"/>
  <c r="Z145" i="18"/>
  <c r="Y145" i="18"/>
  <c r="X145" i="18"/>
  <c r="W145" i="18"/>
  <c r="V145" i="18"/>
  <c r="U145" i="18"/>
  <c r="T145" i="18"/>
  <c r="S145" i="18"/>
  <c r="O145" i="18"/>
  <c r="N145" i="18"/>
  <c r="M145" i="18"/>
  <c r="L145" i="18"/>
  <c r="K145" i="18"/>
  <c r="J145" i="18"/>
  <c r="I145" i="18"/>
  <c r="H145" i="18"/>
  <c r="G145" i="18"/>
  <c r="F145" i="18"/>
  <c r="E145" i="18"/>
  <c r="D145" i="18"/>
  <c r="C145" i="18"/>
  <c r="AD144" i="18"/>
  <c r="AC144" i="18"/>
  <c r="AB144" i="18"/>
  <c r="AA144" i="18"/>
  <c r="Z144" i="18"/>
  <c r="Y144" i="18"/>
  <c r="X144" i="18"/>
  <c r="W144" i="18"/>
  <c r="V144" i="18"/>
  <c r="U144" i="18"/>
  <c r="T144" i="18"/>
  <c r="S144" i="18"/>
  <c r="O144" i="18"/>
  <c r="N144" i="18"/>
  <c r="M144" i="18"/>
  <c r="L144" i="18"/>
  <c r="K144" i="18"/>
  <c r="J144" i="18"/>
  <c r="I144" i="18"/>
  <c r="H144" i="18"/>
  <c r="G144" i="18"/>
  <c r="F144" i="18"/>
  <c r="E144" i="18"/>
  <c r="D144" i="18"/>
  <c r="C144" i="18"/>
  <c r="AD143" i="18"/>
  <c r="AC143" i="18"/>
  <c r="AB143" i="18"/>
  <c r="AA143" i="18"/>
  <c r="Z143" i="18"/>
  <c r="Y143" i="18"/>
  <c r="X143" i="18"/>
  <c r="W143" i="18"/>
  <c r="V143" i="18"/>
  <c r="U143" i="18"/>
  <c r="T143" i="18"/>
  <c r="S143" i="18"/>
  <c r="O143" i="18"/>
  <c r="N143" i="18"/>
  <c r="M143" i="18"/>
  <c r="L143" i="18"/>
  <c r="K143" i="18"/>
  <c r="J143" i="18"/>
  <c r="I143" i="18"/>
  <c r="H143" i="18"/>
  <c r="G143" i="18"/>
  <c r="F143" i="18"/>
  <c r="E143" i="18"/>
  <c r="D143" i="18"/>
  <c r="C143" i="18"/>
  <c r="AD142" i="18"/>
  <c r="AC142" i="18"/>
  <c r="AB142" i="18"/>
  <c r="AA142" i="18"/>
  <c r="Z142" i="18"/>
  <c r="Y142" i="18"/>
  <c r="X142" i="18"/>
  <c r="W142" i="18"/>
  <c r="V142" i="18"/>
  <c r="U142" i="18"/>
  <c r="T142" i="18"/>
  <c r="S142" i="18"/>
  <c r="O142" i="18"/>
  <c r="N142" i="18"/>
  <c r="M142" i="18"/>
  <c r="L142" i="18"/>
  <c r="K142" i="18"/>
  <c r="J142" i="18"/>
  <c r="I142" i="18"/>
  <c r="H142" i="18"/>
  <c r="G142" i="18"/>
  <c r="F142" i="18"/>
  <c r="E142" i="18"/>
  <c r="D142" i="18"/>
  <c r="C142" i="18"/>
  <c r="AD141" i="18"/>
  <c r="AC141" i="18"/>
  <c r="AB141" i="18"/>
  <c r="AA141" i="18"/>
  <c r="Z141" i="18"/>
  <c r="Y141" i="18"/>
  <c r="X141" i="18"/>
  <c r="W141" i="18"/>
  <c r="V141" i="18"/>
  <c r="U141" i="18"/>
  <c r="T141" i="18"/>
  <c r="S141" i="18"/>
  <c r="O141" i="18"/>
  <c r="N141" i="18"/>
  <c r="M141" i="18"/>
  <c r="L141" i="18"/>
  <c r="K141" i="18"/>
  <c r="J141" i="18"/>
  <c r="I141" i="18"/>
  <c r="H141" i="18"/>
  <c r="G141" i="18"/>
  <c r="F141" i="18"/>
  <c r="E141" i="18"/>
  <c r="D141" i="18"/>
  <c r="C141" i="18"/>
  <c r="AD140" i="18"/>
  <c r="AC140" i="18"/>
  <c r="AB140" i="18"/>
  <c r="AA140" i="18"/>
  <c r="Z140" i="18"/>
  <c r="Y140" i="18"/>
  <c r="X140" i="18"/>
  <c r="W140" i="18"/>
  <c r="V140" i="18"/>
  <c r="U140" i="18"/>
  <c r="T140" i="18"/>
  <c r="S140" i="18"/>
  <c r="O140" i="18"/>
  <c r="N140" i="18"/>
  <c r="M140" i="18"/>
  <c r="L140" i="18"/>
  <c r="K140" i="18"/>
  <c r="J140" i="18"/>
  <c r="I140" i="18"/>
  <c r="H140" i="18"/>
  <c r="G140" i="18"/>
  <c r="F140" i="18"/>
  <c r="E140" i="18"/>
  <c r="D140" i="18"/>
  <c r="C140" i="18"/>
  <c r="AD139" i="18"/>
  <c r="AC139" i="18"/>
  <c r="AB139" i="18"/>
  <c r="AA139" i="18"/>
  <c r="Z139" i="18"/>
  <c r="Y139" i="18"/>
  <c r="X139" i="18"/>
  <c r="W139" i="18"/>
  <c r="V139" i="18"/>
  <c r="U139" i="18"/>
  <c r="T139" i="18"/>
  <c r="S139" i="18"/>
  <c r="O139" i="18"/>
  <c r="N139" i="18"/>
  <c r="M139" i="18"/>
  <c r="L139" i="18"/>
  <c r="K139" i="18"/>
  <c r="J139" i="18"/>
  <c r="I139" i="18"/>
  <c r="H139" i="18"/>
  <c r="G139" i="18"/>
  <c r="F139" i="18"/>
  <c r="E139" i="18"/>
  <c r="D139" i="18"/>
  <c r="C139" i="18"/>
  <c r="AD138" i="18"/>
  <c r="AC138" i="18"/>
  <c r="AB138" i="18"/>
  <c r="AA138" i="18"/>
  <c r="Z138" i="18"/>
  <c r="Y138" i="18"/>
  <c r="X138" i="18"/>
  <c r="W138" i="18"/>
  <c r="V138" i="18"/>
  <c r="U138" i="18"/>
  <c r="T138" i="18"/>
  <c r="S138" i="18"/>
  <c r="O138" i="18"/>
  <c r="N138" i="18"/>
  <c r="M138" i="18"/>
  <c r="L138" i="18"/>
  <c r="K138" i="18"/>
  <c r="J138" i="18"/>
  <c r="I138" i="18"/>
  <c r="H138" i="18"/>
  <c r="G138" i="18"/>
  <c r="F138" i="18"/>
  <c r="E138" i="18"/>
  <c r="D138" i="18"/>
  <c r="C138" i="18"/>
  <c r="AD137" i="18"/>
  <c r="AC137" i="18"/>
  <c r="AB137" i="18"/>
  <c r="AA137" i="18"/>
  <c r="Z137" i="18"/>
  <c r="Y137" i="18"/>
  <c r="X137" i="18"/>
  <c r="W137" i="18"/>
  <c r="V137" i="18"/>
  <c r="U137" i="18"/>
  <c r="T137" i="18"/>
  <c r="S137" i="18"/>
  <c r="O137" i="18"/>
  <c r="N137" i="18"/>
  <c r="M137" i="18"/>
  <c r="L137" i="18"/>
  <c r="K137" i="18"/>
  <c r="J137" i="18"/>
  <c r="I137" i="18"/>
  <c r="H137" i="18"/>
  <c r="G137" i="18"/>
  <c r="F137" i="18"/>
  <c r="E137" i="18"/>
  <c r="D137" i="18"/>
  <c r="C137" i="18"/>
  <c r="AD136" i="18"/>
  <c r="AC136" i="18"/>
  <c r="AB136" i="18"/>
  <c r="AA136" i="18"/>
  <c r="Z136" i="18"/>
  <c r="Y136" i="18"/>
  <c r="X136" i="18"/>
  <c r="W136" i="18"/>
  <c r="V136" i="18"/>
  <c r="U136" i="18"/>
  <c r="T136" i="18"/>
  <c r="S136" i="18"/>
  <c r="O136" i="18"/>
  <c r="N136" i="18"/>
  <c r="M136" i="18"/>
  <c r="L136" i="18"/>
  <c r="K136" i="18"/>
  <c r="J136" i="18"/>
  <c r="I136" i="18"/>
  <c r="H136" i="18"/>
  <c r="G136" i="18"/>
  <c r="F136" i="18"/>
  <c r="E136" i="18"/>
  <c r="D136" i="18"/>
  <c r="C136" i="18"/>
  <c r="AD135" i="18"/>
  <c r="AC135" i="18"/>
  <c r="AB135" i="18"/>
  <c r="AA135" i="18"/>
  <c r="Z135" i="18"/>
  <c r="Y135" i="18"/>
  <c r="X135" i="18"/>
  <c r="W135" i="18"/>
  <c r="V135" i="18"/>
  <c r="U135" i="18"/>
  <c r="T135" i="18"/>
  <c r="S135" i="18"/>
  <c r="O135" i="18"/>
  <c r="N135" i="18"/>
  <c r="M135" i="18"/>
  <c r="L135" i="18"/>
  <c r="K135" i="18"/>
  <c r="J135" i="18"/>
  <c r="I135" i="18"/>
  <c r="H135" i="18"/>
  <c r="G135" i="18"/>
  <c r="F135" i="18"/>
  <c r="E135" i="18"/>
  <c r="D135" i="18"/>
  <c r="C135" i="18"/>
  <c r="AD134" i="18"/>
  <c r="AC134" i="18"/>
  <c r="AB134" i="18"/>
  <c r="AA134" i="18"/>
  <c r="Z134" i="18"/>
  <c r="Y134" i="18"/>
  <c r="X134" i="18"/>
  <c r="W134" i="18"/>
  <c r="V134" i="18"/>
  <c r="U134" i="18"/>
  <c r="T134" i="18"/>
  <c r="S134" i="18"/>
  <c r="O134" i="18"/>
  <c r="N134" i="18"/>
  <c r="M134" i="18"/>
  <c r="L134" i="18"/>
  <c r="K134" i="18"/>
  <c r="J134" i="18"/>
  <c r="I134" i="18"/>
  <c r="H134" i="18"/>
  <c r="G134" i="18"/>
  <c r="F134" i="18"/>
  <c r="E134" i="18"/>
  <c r="D134" i="18"/>
  <c r="C134" i="18"/>
  <c r="AD133" i="18"/>
  <c r="AC133" i="18"/>
  <c r="AB133" i="18"/>
  <c r="AA133" i="18"/>
  <c r="Z133" i="18"/>
  <c r="Y133" i="18"/>
  <c r="X133" i="18"/>
  <c r="W133" i="18"/>
  <c r="V133" i="18"/>
  <c r="U133" i="18"/>
  <c r="T133" i="18"/>
  <c r="S133" i="18"/>
  <c r="O133" i="18"/>
  <c r="N133" i="18"/>
  <c r="M133" i="18"/>
  <c r="L133" i="18"/>
  <c r="K133" i="18"/>
  <c r="J133" i="18"/>
  <c r="I133" i="18"/>
  <c r="H133" i="18"/>
  <c r="G133" i="18"/>
  <c r="F133" i="18"/>
  <c r="E133" i="18"/>
  <c r="D133" i="18"/>
  <c r="C133" i="18"/>
  <c r="AD132" i="18"/>
  <c r="AC132" i="18"/>
  <c r="AB132" i="18"/>
  <c r="AA132" i="18"/>
  <c r="Z132" i="18"/>
  <c r="Y132" i="18"/>
  <c r="X132" i="18"/>
  <c r="W132" i="18"/>
  <c r="V132" i="18"/>
  <c r="U132" i="18"/>
  <c r="T132" i="18"/>
  <c r="S132" i="18"/>
  <c r="O132" i="18"/>
  <c r="N132" i="18"/>
  <c r="M132" i="18"/>
  <c r="L132" i="18"/>
  <c r="K132" i="18"/>
  <c r="J132" i="18"/>
  <c r="I132" i="18"/>
  <c r="H132" i="18"/>
  <c r="G132" i="18"/>
  <c r="F132" i="18"/>
  <c r="E132" i="18"/>
  <c r="D132" i="18"/>
  <c r="C132" i="18"/>
  <c r="AD131" i="18"/>
  <c r="AC131" i="18"/>
  <c r="AB131" i="18"/>
  <c r="AA131" i="18"/>
  <c r="Z131" i="18"/>
  <c r="Y131" i="18"/>
  <c r="X131" i="18"/>
  <c r="W131" i="18"/>
  <c r="V131" i="18"/>
  <c r="U131" i="18"/>
  <c r="T131" i="18"/>
  <c r="S131" i="18"/>
  <c r="O131" i="18"/>
  <c r="N131" i="18"/>
  <c r="M131" i="18"/>
  <c r="L131" i="18"/>
  <c r="K131" i="18"/>
  <c r="J131" i="18"/>
  <c r="I131" i="18"/>
  <c r="H131" i="18"/>
  <c r="G131" i="18"/>
  <c r="F131" i="18"/>
  <c r="E131" i="18"/>
  <c r="D131" i="18"/>
  <c r="C131" i="18"/>
  <c r="AD130" i="18"/>
  <c r="AC130" i="18"/>
  <c r="AB130" i="18"/>
  <c r="AA130" i="18"/>
  <c r="Z130" i="18"/>
  <c r="Y130" i="18"/>
  <c r="X130" i="18"/>
  <c r="W130" i="18"/>
  <c r="V130" i="18"/>
  <c r="U130" i="18"/>
  <c r="T130" i="18"/>
  <c r="S130" i="18"/>
  <c r="O130" i="18"/>
  <c r="N130" i="18"/>
  <c r="M130" i="18"/>
  <c r="L130" i="18"/>
  <c r="K130" i="18"/>
  <c r="J130" i="18"/>
  <c r="I130" i="18"/>
  <c r="H130" i="18"/>
  <c r="G130" i="18"/>
  <c r="F130" i="18"/>
  <c r="E130" i="18"/>
  <c r="D130" i="18"/>
  <c r="C130" i="18"/>
  <c r="AD129" i="18"/>
  <c r="AC129" i="18"/>
  <c r="AB129" i="18"/>
  <c r="AA129" i="18"/>
  <c r="Z129" i="18"/>
  <c r="Y129" i="18"/>
  <c r="X129" i="18"/>
  <c r="W129" i="18"/>
  <c r="V129" i="18"/>
  <c r="U129" i="18"/>
  <c r="T129" i="18"/>
  <c r="S129" i="18"/>
  <c r="O129" i="18"/>
  <c r="N129" i="18"/>
  <c r="M129" i="18"/>
  <c r="L129" i="18"/>
  <c r="K129" i="18"/>
  <c r="J129" i="18"/>
  <c r="I129" i="18"/>
  <c r="H129" i="18"/>
  <c r="G129" i="18"/>
  <c r="F129" i="18"/>
  <c r="E129" i="18"/>
  <c r="D129" i="18"/>
  <c r="C129" i="18"/>
  <c r="AD128" i="18"/>
  <c r="AC128" i="18"/>
  <c r="AB128" i="18"/>
  <c r="AA128" i="18"/>
  <c r="Z128" i="18"/>
  <c r="Y128" i="18"/>
  <c r="X128" i="18"/>
  <c r="W128" i="18"/>
  <c r="V128" i="18"/>
  <c r="U128" i="18"/>
  <c r="T128" i="18"/>
  <c r="S128" i="18"/>
  <c r="O128" i="18"/>
  <c r="N128" i="18"/>
  <c r="M128" i="18"/>
  <c r="L128" i="18"/>
  <c r="K128" i="18"/>
  <c r="J128" i="18"/>
  <c r="I128" i="18"/>
  <c r="H128" i="18"/>
  <c r="G128" i="18"/>
  <c r="F128" i="18"/>
  <c r="E128" i="18"/>
  <c r="D128" i="18"/>
  <c r="C128" i="18"/>
  <c r="AD127" i="18"/>
  <c r="AC127" i="18"/>
  <c r="AB127" i="18"/>
  <c r="AA127" i="18"/>
  <c r="Z127" i="18"/>
  <c r="Y127" i="18"/>
  <c r="X127" i="18"/>
  <c r="W127" i="18"/>
  <c r="V127" i="18"/>
  <c r="U127" i="18"/>
  <c r="T127" i="18"/>
  <c r="S127" i="18"/>
  <c r="O127" i="18"/>
  <c r="N127" i="18"/>
  <c r="M127" i="18"/>
  <c r="L127" i="18"/>
  <c r="K127" i="18"/>
  <c r="J127" i="18"/>
  <c r="I127" i="18"/>
  <c r="H127" i="18"/>
  <c r="G127" i="18"/>
  <c r="F127" i="18"/>
  <c r="E127" i="18"/>
  <c r="D127" i="18"/>
  <c r="C127" i="18"/>
  <c r="AD126" i="18"/>
  <c r="AC126" i="18"/>
  <c r="AB126" i="18"/>
  <c r="AA126" i="18"/>
  <c r="Z126" i="18"/>
  <c r="Y126" i="18"/>
  <c r="X126" i="18"/>
  <c r="W126" i="18"/>
  <c r="V126" i="18"/>
  <c r="U126" i="18"/>
  <c r="T126" i="18"/>
  <c r="S126" i="18"/>
  <c r="O126" i="18"/>
  <c r="N126" i="18"/>
  <c r="M126" i="18"/>
  <c r="L126" i="18"/>
  <c r="K126" i="18"/>
  <c r="J126" i="18"/>
  <c r="I126" i="18"/>
  <c r="H126" i="18"/>
  <c r="G126" i="18"/>
  <c r="F126" i="18"/>
  <c r="E126" i="18"/>
  <c r="D126" i="18"/>
  <c r="C126" i="18"/>
  <c r="AD125" i="18"/>
  <c r="AC125" i="18"/>
  <c r="AB125" i="18"/>
  <c r="AA125" i="18"/>
  <c r="Z125" i="18"/>
  <c r="Y125" i="18"/>
  <c r="X125" i="18"/>
  <c r="W125" i="18"/>
  <c r="V125" i="18"/>
  <c r="U125" i="18"/>
  <c r="T125" i="18"/>
  <c r="S125" i="18"/>
  <c r="O125" i="18"/>
  <c r="N125" i="18"/>
  <c r="M125" i="18"/>
  <c r="L125" i="18"/>
  <c r="K125" i="18"/>
  <c r="J125" i="18"/>
  <c r="I125" i="18"/>
  <c r="H125" i="18"/>
  <c r="G125" i="18"/>
  <c r="F125" i="18"/>
  <c r="E125" i="18"/>
  <c r="D125" i="18"/>
  <c r="C125" i="18"/>
  <c r="AD124" i="18"/>
  <c r="AC124" i="18"/>
  <c r="AB124" i="18"/>
  <c r="AA124" i="18"/>
  <c r="Z124" i="18"/>
  <c r="Y124" i="18"/>
  <c r="X124" i="18"/>
  <c r="W124" i="18"/>
  <c r="V124" i="18"/>
  <c r="U124" i="18"/>
  <c r="T124" i="18"/>
  <c r="S124" i="18"/>
  <c r="O124" i="18"/>
  <c r="N124" i="18"/>
  <c r="M124" i="18"/>
  <c r="L124" i="18"/>
  <c r="K124" i="18"/>
  <c r="J124" i="18"/>
  <c r="I124" i="18"/>
  <c r="H124" i="18"/>
  <c r="G124" i="18"/>
  <c r="F124" i="18"/>
  <c r="E124" i="18"/>
  <c r="D124" i="18"/>
  <c r="C124" i="18"/>
  <c r="AD123" i="18"/>
  <c r="AC123" i="18"/>
  <c r="AB123" i="18"/>
  <c r="AA123" i="18"/>
  <c r="Z123" i="18"/>
  <c r="Y123" i="18"/>
  <c r="X123" i="18"/>
  <c r="W123" i="18"/>
  <c r="V123" i="18"/>
  <c r="U123" i="18"/>
  <c r="T123" i="18"/>
  <c r="S123" i="18"/>
  <c r="O123" i="18"/>
  <c r="N123" i="18"/>
  <c r="M123" i="18"/>
  <c r="L123" i="18"/>
  <c r="K123" i="18"/>
  <c r="J123" i="18"/>
  <c r="I123" i="18"/>
  <c r="H123" i="18"/>
  <c r="G123" i="18"/>
  <c r="F123" i="18"/>
  <c r="E123" i="18"/>
  <c r="D123" i="18"/>
  <c r="C123" i="18"/>
  <c r="AD122" i="18"/>
  <c r="AC122" i="18"/>
  <c r="AB122" i="18"/>
  <c r="AA122" i="18"/>
  <c r="Z122" i="18"/>
  <c r="Y122" i="18"/>
  <c r="X122" i="18"/>
  <c r="W122" i="18"/>
  <c r="V122" i="18"/>
  <c r="U122" i="18"/>
  <c r="T122" i="18"/>
  <c r="S122" i="18"/>
  <c r="O122" i="18"/>
  <c r="N122" i="18"/>
  <c r="M122" i="18"/>
  <c r="L122" i="18"/>
  <c r="K122" i="18"/>
  <c r="J122" i="18"/>
  <c r="I122" i="18"/>
  <c r="H122" i="18"/>
  <c r="G122" i="18"/>
  <c r="F122" i="18"/>
  <c r="E122" i="18"/>
  <c r="D122" i="18"/>
  <c r="C122" i="18"/>
  <c r="O119" i="18"/>
  <c r="N119" i="18"/>
  <c r="M119" i="18"/>
  <c r="L119" i="18"/>
  <c r="K119" i="18"/>
  <c r="J119" i="18"/>
  <c r="I119" i="18"/>
  <c r="H119" i="18"/>
  <c r="G119" i="18"/>
  <c r="F119" i="18"/>
  <c r="E119" i="18"/>
  <c r="D119" i="18"/>
  <c r="C119" i="18"/>
  <c r="O118" i="18"/>
  <c r="N118" i="18"/>
  <c r="M118" i="18"/>
  <c r="L118" i="18"/>
  <c r="K118" i="18"/>
  <c r="J118" i="18"/>
  <c r="I118" i="18"/>
  <c r="H118" i="18"/>
  <c r="G118" i="18"/>
  <c r="F118" i="18"/>
  <c r="E118" i="18"/>
  <c r="D118" i="18"/>
  <c r="C118" i="18"/>
  <c r="O117" i="18"/>
  <c r="N117" i="18"/>
  <c r="M117" i="18"/>
  <c r="L117" i="18"/>
  <c r="K117" i="18"/>
  <c r="J117" i="18"/>
  <c r="I117" i="18"/>
  <c r="H117" i="18"/>
  <c r="G117" i="18"/>
  <c r="F117" i="18"/>
  <c r="E117" i="18"/>
  <c r="D117" i="18"/>
  <c r="C117" i="18"/>
  <c r="O116" i="18"/>
  <c r="N116" i="18"/>
  <c r="M116" i="18"/>
  <c r="L116" i="18"/>
  <c r="K116" i="18"/>
  <c r="J116" i="18"/>
  <c r="I116" i="18"/>
  <c r="H116" i="18"/>
  <c r="G116" i="18"/>
  <c r="F116" i="18"/>
  <c r="E116" i="18"/>
  <c r="D116" i="18"/>
  <c r="C116" i="18"/>
  <c r="O115" i="18"/>
  <c r="N115" i="18"/>
  <c r="M115" i="18"/>
  <c r="L115" i="18"/>
  <c r="K115" i="18"/>
  <c r="J115" i="18"/>
  <c r="I115" i="18"/>
  <c r="H115" i="18"/>
  <c r="G115" i="18"/>
  <c r="F115" i="18"/>
  <c r="E115" i="18"/>
  <c r="D115" i="18"/>
  <c r="C115" i="18"/>
  <c r="O114" i="18"/>
  <c r="N114" i="18"/>
  <c r="M114" i="18"/>
  <c r="L114" i="18"/>
  <c r="K114" i="18"/>
  <c r="J114" i="18"/>
  <c r="I114" i="18"/>
  <c r="H114" i="18"/>
  <c r="G114" i="18"/>
  <c r="F114" i="18"/>
  <c r="E114" i="18"/>
  <c r="D114" i="18"/>
  <c r="C114" i="18"/>
  <c r="O113" i="18"/>
  <c r="N113" i="18"/>
  <c r="M113" i="18"/>
  <c r="L113" i="18"/>
  <c r="K113" i="18"/>
  <c r="J113" i="18"/>
  <c r="I113" i="18"/>
  <c r="H113" i="18"/>
  <c r="G113" i="18"/>
  <c r="F113" i="18"/>
  <c r="E113" i="18"/>
  <c r="D113" i="18"/>
  <c r="C113" i="18"/>
  <c r="O112" i="18"/>
  <c r="N112" i="18"/>
  <c r="M112" i="18"/>
  <c r="L112" i="18"/>
  <c r="K112" i="18"/>
  <c r="J112" i="18"/>
  <c r="I112" i="18"/>
  <c r="H112" i="18"/>
  <c r="G112" i="18"/>
  <c r="F112" i="18"/>
  <c r="E112" i="18"/>
  <c r="D112" i="18"/>
  <c r="C112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C111" i="18"/>
  <c r="O110" i="18"/>
  <c r="N110" i="18"/>
  <c r="M110" i="18"/>
  <c r="L110" i="18"/>
  <c r="K110" i="18"/>
  <c r="J110" i="18"/>
  <c r="I110" i="18"/>
  <c r="H110" i="18"/>
  <c r="G110" i="18"/>
  <c r="F110" i="18"/>
  <c r="E110" i="18"/>
  <c r="D110" i="18"/>
  <c r="C110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C109" i="18"/>
  <c r="O108" i="18"/>
  <c r="N108" i="18"/>
  <c r="M108" i="18"/>
  <c r="L108" i="18"/>
  <c r="K108" i="18"/>
  <c r="J108" i="18"/>
  <c r="I108" i="18"/>
  <c r="H108" i="18"/>
  <c r="G108" i="18"/>
  <c r="F108" i="18"/>
  <c r="E108" i="18"/>
  <c r="D108" i="18"/>
  <c r="C108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C107" i="18"/>
  <c r="O106" i="18"/>
  <c r="N106" i="18"/>
  <c r="M106" i="18"/>
  <c r="L106" i="18"/>
  <c r="K106" i="18"/>
  <c r="J106" i="18"/>
  <c r="I106" i="18"/>
  <c r="H106" i="18"/>
  <c r="G106" i="18"/>
  <c r="F106" i="18"/>
  <c r="E106" i="18"/>
  <c r="D106" i="18"/>
  <c r="C106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C105" i="18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C104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C103" i="18"/>
  <c r="O102" i="18"/>
  <c r="N102" i="18"/>
  <c r="M102" i="18"/>
  <c r="L102" i="18"/>
  <c r="K102" i="18"/>
  <c r="J102" i="18"/>
  <c r="I102" i="18"/>
  <c r="H102" i="18"/>
  <c r="G102" i="18"/>
  <c r="F102" i="18"/>
  <c r="E102" i="18"/>
  <c r="D102" i="18"/>
  <c r="C102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C101" i="18"/>
  <c r="O100" i="18"/>
  <c r="N100" i="18"/>
  <c r="M100" i="18"/>
  <c r="L100" i="18"/>
  <c r="K100" i="18"/>
  <c r="J100" i="18"/>
  <c r="I100" i="18"/>
  <c r="H100" i="18"/>
  <c r="G100" i="18"/>
  <c r="F100" i="18"/>
  <c r="E100" i="18"/>
  <c r="D100" i="18"/>
  <c r="C100" i="18"/>
  <c r="O99" i="18"/>
  <c r="N99" i="18"/>
  <c r="M99" i="18"/>
  <c r="L99" i="18"/>
  <c r="K99" i="18"/>
  <c r="J99" i="18"/>
  <c r="I99" i="18"/>
  <c r="H99" i="18"/>
  <c r="G99" i="18"/>
  <c r="F99" i="18"/>
  <c r="E99" i="18"/>
  <c r="D99" i="18"/>
  <c r="C99" i="18"/>
  <c r="O98" i="18"/>
  <c r="N98" i="18"/>
  <c r="M98" i="18"/>
  <c r="L98" i="18"/>
  <c r="K98" i="18"/>
  <c r="J98" i="18"/>
  <c r="I98" i="18"/>
  <c r="H98" i="18"/>
  <c r="G98" i="18"/>
  <c r="F98" i="18"/>
  <c r="E98" i="18"/>
  <c r="D98" i="18"/>
  <c r="C98" i="18"/>
  <c r="O97" i="18"/>
  <c r="N97" i="18"/>
  <c r="M97" i="18"/>
  <c r="L97" i="18"/>
  <c r="K97" i="18"/>
  <c r="J97" i="18"/>
  <c r="I97" i="18"/>
  <c r="H97" i="18"/>
  <c r="G97" i="18"/>
  <c r="F97" i="18"/>
  <c r="E97" i="18"/>
  <c r="D97" i="18"/>
  <c r="C97" i="18"/>
  <c r="O96" i="18"/>
  <c r="N96" i="18"/>
  <c r="M96" i="18"/>
  <c r="L96" i="18"/>
  <c r="K96" i="18"/>
  <c r="J96" i="18"/>
  <c r="I96" i="18"/>
  <c r="H96" i="18"/>
  <c r="G96" i="18"/>
  <c r="F96" i="18"/>
  <c r="E96" i="18"/>
  <c r="D96" i="18"/>
  <c r="C96" i="18"/>
  <c r="O95" i="18"/>
  <c r="N95" i="18"/>
  <c r="M95" i="18"/>
  <c r="L95" i="18"/>
  <c r="K95" i="18"/>
  <c r="J95" i="18"/>
  <c r="I95" i="18"/>
  <c r="H95" i="18"/>
  <c r="G95" i="18"/>
  <c r="F95" i="18"/>
  <c r="E95" i="18"/>
  <c r="D95" i="18"/>
  <c r="C95" i="18"/>
  <c r="O94" i="18"/>
  <c r="N94" i="18"/>
  <c r="M94" i="18"/>
  <c r="L94" i="18"/>
  <c r="K94" i="18"/>
  <c r="J94" i="18"/>
  <c r="I94" i="18"/>
  <c r="H94" i="18"/>
  <c r="G94" i="18"/>
  <c r="F94" i="18"/>
  <c r="E94" i="18"/>
  <c r="D94" i="18"/>
  <c r="C94" i="18"/>
  <c r="O93" i="18"/>
  <c r="N93" i="18"/>
  <c r="M93" i="18"/>
  <c r="L93" i="18"/>
  <c r="K93" i="18"/>
  <c r="J93" i="18"/>
  <c r="I93" i="18"/>
  <c r="H93" i="18"/>
  <c r="G93" i="18"/>
  <c r="F93" i="18"/>
  <c r="E93" i="18"/>
  <c r="D93" i="18"/>
  <c r="C93" i="18"/>
  <c r="O92" i="18"/>
  <c r="N92" i="18"/>
  <c r="M92" i="18"/>
  <c r="L92" i="18"/>
  <c r="K92" i="18"/>
  <c r="J92" i="18"/>
  <c r="I92" i="18"/>
  <c r="H92" i="18"/>
  <c r="G92" i="18"/>
  <c r="F92" i="18"/>
  <c r="E92" i="18"/>
  <c r="D92" i="18"/>
  <c r="C92" i="18"/>
  <c r="N88" i="18"/>
  <c r="M88" i="18"/>
  <c r="L88" i="18"/>
  <c r="K88" i="18"/>
  <c r="J88" i="18"/>
  <c r="I88" i="18"/>
  <c r="H88" i="18"/>
  <c r="G88" i="18"/>
  <c r="F88" i="18"/>
  <c r="E88" i="18"/>
  <c r="D88" i="18"/>
  <c r="C88" i="18"/>
  <c r="N87" i="18"/>
  <c r="M87" i="18"/>
  <c r="L87" i="18"/>
  <c r="K87" i="18"/>
  <c r="J87" i="18"/>
  <c r="I87" i="18"/>
  <c r="H87" i="18"/>
  <c r="G87" i="18"/>
  <c r="F87" i="18"/>
  <c r="E87" i="18"/>
  <c r="D87" i="18"/>
  <c r="C87" i="18"/>
  <c r="N86" i="18"/>
  <c r="M86" i="18"/>
  <c r="L86" i="18"/>
  <c r="K86" i="18"/>
  <c r="J86" i="18"/>
  <c r="I86" i="18"/>
  <c r="H86" i="18"/>
  <c r="G86" i="18"/>
  <c r="F86" i="18"/>
  <c r="E86" i="18"/>
  <c r="D86" i="18"/>
  <c r="C86" i="18"/>
  <c r="N85" i="18"/>
  <c r="M85" i="18"/>
  <c r="L85" i="18"/>
  <c r="K85" i="18"/>
  <c r="J85" i="18"/>
  <c r="I85" i="18"/>
  <c r="H85" i="18"/>
  <c r="G85" i="18"/>
  <c r="F85" i="18"/>
  <c r="E85" i="18"/>
  <c r="D85" i="18"/>
  <c r="C85" i="18"/>
  <c r="N84" i="18"/>
  <c r="M84" i="18"/>
  <c r="L84" i="18"/>
  <c r="K84" i="18"/>
  <c r="J84" i="18"/>
  <c r="I84" i="18"/>
  <c r="H84" i="18"/>
  <c r="G84" i="18"/>
  <c r="F84" i="18"/>
  <c r="E84" i="18"/>
  <c r="D84" i="18"/>
  <c r="C84" i="18"/>
  <c r="N83" i="18"/>
  <c r="M83" i="18"/>
  <c r="L83" i="18"/>
  <c r="K83" i="18"/>
  <c r="J83" i="18"/>
  <c r="I83" i="18"/>
  <c r="H83" i="18"/>
  <c r="G83" i="18"/>
  <c r="F83" i="18"/>
  <c r="E83" i="18"/>
  <c r="D83" i="18"/>
  <c r="C83" i="18"/>
  <c r="N82" i="18"/>
  <c r="M82" i="18"/>
  <c r="L82" i="18"/>
  <c r="K82" i="18"/>
  <c r="J82" i="18"/>
  <c r="I82" i="18"/>
  <c r="H82" i="18"/>
  <c r="G82" i="18"/>
  <c r="F82" i="18"/>
  <c r="E82" i="18"/>
  <c r="D82" i="18"/>
  <c r="C82" i="18"/>
  <c r="N81" i="18"/>
  <c r="M81" i="18"/>
  <c r="L81" i="18"/>
  <c r="K81" i="18"/>
  <c r="J81" i="18"/>
  <c r="I81" i="18"/>
  <c r="H81" i="18"/>
  <c r="G81" i="18"/>
  <c r="F81" i="18"/>
  <c r="E81" i="18"/>
  <c r="D81" i="18"/>
  <c r="C81" i="18"/>
  <c r="N80" i="18"/>
  <c r="M80" i="18"/>
  <c r="L80" i="18"/>
  <c r="K80" i="18"/>
  <c r="J80" i="18"/>
  <c r="I80" i="18"/>
  <c r="H80" i="18"/>
  <c r="G80" i="18"/>
  <c r="F80" i="18"/>
  <c r="E80" i="18"/>
  <c r="D80" i="18"/>
  <c r="C80" i="18"/>
  <c r="N79" i="18"/>
  <c r="M79" i="18"/>
  <c r="L79" i="18"/>
  <c r="K79" i="18"/>
  <c r="J79" i="18"/>
  <c r="I79" i="18"/>
  <c r="H79" i="18"/>
  <c r="G79" i="18"/>
  <c r="F79" i="18"/>
  <c r="E79" i="18"/>
  <c r="D79" i="18"/>
  <c r="C79" i="18"/>
  <c r="N78" i="18"/>
  <c r="M78" i="18"/>
  <c r="L78" i="18"/>
  <c r="K78" i="18"/>
  <c r="J78" i="18"/>
  <c r="I78" i="18"/>
  <c r="H78" i="18"/>
  <c r="G78" i="18"/>
  <c r="F78" i="18"/>
  <c r="E78" i="18"/>
  <c r="D78" i="18"/>
  <c r="C78" i="18"/>
  <c r="N77" i="18"/>
  <c r="M77" i="18"/>
  <c r="L77" i="18"/>
  <c r="K77" i="18"/>
  <c r="J77" i="18"/>
  <c r="I77" i="18"/>
  <c r="H77" i="18"/>
  <c r="G77" i="18"/>
  <c r="F77" i="18"/>
  <c r="E77" i="18"/>
  <c r="D77" i="18"/>
  <c r="C77" i="18"/>
  <c r="N76" i="18"/>
  <c r="M76" i="18"/>
  <c r="L76" i="18"/>
  <c r="K76" i="18"/>
  <c r="J76" i="18"/>
  <c r="I76" i="18"/>
  <c r="H76" i="18"/>
  <c r="G76" i="18"/>
  <c r="F76" i="18"/>
  <c r="E76" i="18"/>
  <c r="D76" i="18"/>
  <c r="C76" i="18"/>
  <c r="N75" i="18"/>
  <c r="M75" i="18"/>
  <c r="L75" i="18"/>
  <c r="K75" i="18"/>
  <c r="J75" i="18"/>
  <c r="I75" i="18"/>
  <c r="H75" i="18"/>
  <c r="G75" i="18"/>
  <c r="F75" i="18"/>
  <c r="E75" i="18"/>
  <c r="D75" i="18"/>
  <c r="C75" i="18"/>
  <c r="N74" i="18"/>
  <c r="M74" i="18"/>
  <c r="L74" i="18"/>
  <c r="K74" i="18"/>
  <c r="J74" i="18"/>
  <c r="I74" i="18"/>
  <c r="H74" i="18"/>
  <c r="G74" i="18"/>
  <c r="F74" i="18"/>
  <c r="E74" i="18"/>
  <c r="D74" i="18"/>
  <c r="C74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N71" i="18"/>
  <c r="M71" i="18"/>
  <c r="L71" i="18"/>
  <c r="K71" i="18"/>
  <c r="J71" i="18"/>
  <c r="I71" i="18"/>
  <c r="H71" i="18"/>
  <c r="G71" i="18"/>
  <c r="F71" i="18"/>
  <c r="E71" i="18"/>
  <c r="D71" i="18"/>
  <c r="C71" i="18"/>
  <c r="N70" i="18"/>
  <c r="M70" i="18"/>
  <c r="L70" i="18"/>
  <c r="K70" i="18"/>
  <c r="J70" i="18"/>
  <c r="I70" i="18"/>
  <c r="H70" i="18"/>
  <c r="G70" i="18"/>
  <c r="F70" i="18"/>
  <c r="E70" i="18"/>
  <c r="D70" i="18"/>
  <c r="C70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N62" i="18"/>
  <c r="N89" i="18" s="1"/>
  <c r="M62" i="18"/>
  <c r="L62" i="18"/>
  <c r="K62" i="18"/>
  <c r="J62" i="18"/>
  <c r="I62" i="18"/>
  <c r="H62" i="18"/>
  <c r="G62" i="18"/>
  <c r="G89" i="18" s="1"/>
  <c r="F62" i="18"/>
  <c r="E62" i="18"/>
  <c r="D62" i="18"/>
  <c r="C62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N9" i="18"/>
  <c r="M9" i="18"/>
  <c r="L9" i="18"/>
  <c r="K9" i="18"/>
  <c r="J9" i="18"/>
  <c r="I9" i="18"/>
  <c r="H9" i="18"/>
  <c r="G9" i="18"/>
  <c r="F9" i="18"/>
  <c r="E9" i="18"/>
  <c r="D9" i="18"/>
  <c r="C9" i="18"/>
  <c r="N8" i="18"/>
  <c r="M8" i="18"/>
  <c r="L8" i="18"/>
  <c r="K8" i="18"/>
  <c r="J8" i="18"/>
  <c r="I8" i="18"/>
  <c r="H8" i="18"/>
  <c r="G8" i="18"/>
  <c r="F8" i="18"/>
  <c r="E8" i="18"/>
  <c r="D8" i="18"/>
  <c r="C8" i="18"/>
  <c r="N7" i="18"/>
  <c r="M7" i="18"/>
  <c r="L7" i="18"/>
  <c r="K7" i="18"/>
  <c r="J7" i="18"/>
  <c r="I7" i="18"/>
  <c r="H7" i="18"/>
  <c r="G7" i="18"/>
  <c r="F7" i="18"/>
  <c r="E7" i="18"/>
  <c r="D7" i="18"/>
  <c r="C7" i="18"/>
  <c r="N6" i="18"/>
  <c r="M6" i="18"/>
  <c r="L6" i="18"/>
  <c r="K6" i="18"/>
  <c r="J6" i="18"/>
  <c r="I6" i="18"/>
  <c r="H6" i="18"/>
  <c r="G6" i="18"/>
  <c r="F6" i="18"/>
  <c r="E6" i="18"/>
  <c r="D6" i="18"/>
  <c r="C6" i="18"/>
  <c r="N5" i="18"/>
  <c r="M5" i="18"/>
  <c r="L5" i="18"/>
  <c r="K5" i="18"/>
  <c r="J5" i="18"/>
  <c r="I5" i="18"/>
  <c r="H5" i="18"/>
  <c r="G5" i="18"/>
  <c r="F5" i="18"/>
  <c r="E5" i="18"/>
  <c r="D5" i="18"/>
  <c r="C5" i="18"/>
  <c r="N4" i="18"/>
  <c r="M4" i="18"/>
  <c r="L4" i="18"/>
  <c r="K4" i="18"/>
  <c r="J4" i="18"/>
  <c r="I4" i="18"/>
  <c r="H4" i="18"/>
  <c r="G4" i="18"/>
  <c r="F4" i="18"/>
  <c r="E4" i="18"/>
  <c r="D4" i="18"/>
  <c r="C4" i="18"/>
  <c r="N3" i="18"/>
  <c r="M3" i="18"/>
  <c r="L3" i="18"/>
  <c r="K3" i="18"/>
  <c r="J3" i="18"/>
  <c r="I3" i="18"/>
  <c r="H3" i="18"/>
  <c r="G3" i="18"/>
  <c r="F3" i="18"/>
  <c r="E3" i="18"/>
  <c r="D3" i="18"/>
  <c r="C3" i="18"/>
  <c r="N2" i="18"/>
  <c r="M2" i="18"/>
  <c r="L2" i="18"/>
  <c r="K2" i="18"/>
  <c r="J2" i="18"/>
  <c r="I2" i="18"/>
  <c r="H2" i="18"/>
  <c r="G2" i="18"/>
  <c r="F2" i="18"/>
  <c r="E2" i="18"/>
  <c r="D2" i="18"/>
  <c r="C2" i="18"/>
  <c r="F239" i="18"/>
  <c r="AD211" i="17"/>
  <c r="AC211" i="17"/>
  <c r="AB211" i="17"/>
  <c r="AA211" i="17"/>
  <c r="Z211" i="17"/>
  <c r="Y211" i="17"/>
  <c r="X211" i="17"/>
  <c r="W211" i="17"/>
  <c r="V211" i="17"/>
  <c r="U211" i="17"/>
  <c r="T211" i="17"/>
  <c r="S211" i="17"/>
  <c r="AE210" i="17"/>
  <c r="AE209" i="17"/>
  <c r="AE208" i="17"/>
  <c r="AE207" i="17"/>
  <c r="AE206" i="17"/>
  <c r="AE205" i="17"/>
  <c r="AE204" i="17"/>
  <c r="AE203" i="17"/>
  <c r="AE202" i="17"/>
  <c r="AE201" i="17"/>
  <c r="AE200" i="17"/>
  <c r="AE199" i="17"/>
  <c r="AE198" i="17"/>
  <c r="AE197" i="17"/>
  <c r="AE196" i="17"/>
  <c r="AE195" i="17"/>
  <c r="AE194" i="17"/>
  <c r="AE193" i="17"/>
  <c r="AE192" i="17"/>
  <c r="AE191" i="17"/>
  <c r="AE190" i="17"/>
  <c r="AE189" i="17"/>
  <c r="AE188" i="17"/>
  <c r="AE187" i="17"/>
  <c r="AE186" i="17"/>
  <c r="AE185" i="17"/>
  <c r="AE184" i="17"/>
  <c r="AE183" i="17"/>
  <c r="N32" i="14"/>
  <c r="M32" i="14"/>
  <c r="S59" i="14"/>
  <c r="T59" i="14"/>
  <c r="U59" i="14"/>
  <c r="V59" i="14"/>
  <c r="F10" i="16"/>
  <c r="F15" i="16" s="1"/>
  <c r="E10" i="16"/>
  <c r="E15" i="16" s="1"/>
  <c r="D10" i="16"/>
  <c r="D15" i="16" s="1"/>
  <c r="B10" i="16"/>
  <c r="B15" i="16"/>
  <c r="AB1" i="13"/>
  <c r="L1" i="13"/>
  <c r="AE210" i="12"/>
  <c r="AE209" i="12"/>
  <c r="AE208" i="12"/>
  <c r="AE207" i="12"/>
  <c r="AE206" i="12"/>
  <c r="AE205" i="12"/>
  <c r="AE204" i="12"/>
  <c r="AE203" i="12"/>
  <c r="AE202" i="12"/>
  <c r="AE201" i="12"/>
  <c r="AE200" i="12"/>
  <c r="AE199" i="12"/>
  <c r="AE198" i="12"/>
  <c r="AE197" i="12"/>
  <c r="AE196" i="12"/>
  <c r="AE195" i="12"/>
  <c r="AE194" i="12"/>
  <c r="AE193" i="12"/>
  <c r="AE192" i="12"/>
  <c r="AE191" i="12"/>
  <c r="AE190" i="12"/>
  <c r="AE189" i="12"/>
  <c r="AE188" i="12"/>
  <c r="AE187" i="12"/>
  <c r="AE186" i="12"/>
  <c r="AE185" i="12"/>
  <c r="AE184" i="12"/>
  <c r="AD211" i="12"/>
  <c r="AC211" i="12"/>
  <c r="AB211" i="12"/>
  <c r="AA211" i="12"/>
  <c r="Z211" i="12"/>
  <c r="Y211" i="12"/>
  <c r="X211" i="12"/>
  <c r="W211" i="12"/>
  <c r="V211" i="12"/>
  <c r="U211" i="12"/>
  <c r="T211" i="12"/>
  <c r="S211" i="12"/>
  <c r="W59" i="14"/>
  <c r="X59" i="14"/>
  <c r="T32" i="15"/>
  <c r="C16" i="13" s="1"/>
  <c r="V65" i="15"/>
  <c r="J16" i="13" s="1"/>
  <c r="S32" i="15"/>
  <c r="B16" i="13" s="1"/>
  <c r="S65" i="15"/>
  <c r="G16" i="13" s="1"/>
  <c r="AE183" i="12"/>
  <c r="AE211" i="12"/>
  <c r="D19" i="13"/>
  <c r="D7" i="13"/>
  <c r="I13" i="13"/>
  <c r="I19" i="13"/>
  <c r="F52" i="13"/>
  <c r="CC111" i="13"/>
  <c r="BX111" i="13"/>
  <c r="BM111" i="13"/>
  <c r="BH111" i="13"/>
  <c r="CC81" i="13"/>
  <c r="BX81" i="13"/>
  <c r="BM81" i="13"/>
  <c r="BH81" i="13"/>
  <c r="AW81" i="13"/>
  <c r="AR81" i="13"/>
  <c r="AG81" i="13"/>
  <c r="AB81" i="13"/>
  <c r="Q81" i="13"/>
  <c r="L81" i="13"/>
  <c r="CC52" i="13"/>
  <c r="BX52" i="13"/>
  <c r="BM52" i="13"/>
  <c r="BH52" i="13"/>
  <c r="AW52" i="13"/>
  <c r="AR52" i="13"/>
  <c r="AG52" i="13"/>
  <c r="AB52" i="13"/>
  <c r="Q52" i="13"/>
  <c r="L52" i="13"/>
  <c r="CC25" i="13"/>
  <c r="BX25" i="13"/>
  <c r="BM25" i="13"/>
  <c r="BH25" i="13"/>
  <c r="AW25" i="13"/>
  <c r="AR25" i="13"/>
  <c r="AG25" i="13"/>
  <c r="AB25" i="13"/>
  <c r="Q25" i="13"/>
  <c r="L25" i="13"/>
  <c r="CS1" i="13"/>
  <c r="CN1" i="13"/>
  <c r="CC1" i="13"/>
  <c r="BX1" i="13"/>
  <c r="BM1" i="13"/>
  <c r="BH1" i="13"/>
  <c r="AW1" i="13"/>
  <c r="AR1" i="13"/>
  <c r="AG1" i="13"/>
  <c r="F25" i="13"/>
  <c r="O32" i="15"/>
  <c r="B13" i="13" s="1"/>
  <c r="N32" i="15"/>
  <c r="E10" i="13" s="1"/>
  <c r="L32" i="15"/>
  <c r="C10" i="13" s="1"/>
  <c r="B10" i="13"/>
  <c r="H32" i="15"/>
  <c r="C7" i="13" s="1"/>
  <c r="B7" i="13"/>
  <c r="N65" i="15"/>
  <c r="J10" i="13" s="1"/>
  <c r="G65" i="15"/>
  <c r="G7" i="13" s="1"/>
  <c r="P32" i="15"/>
  <c r="C13" i="13" s="1"/>
  <c r="K65" i="15"/>
  <c r="G10" i="13" s="1"/>
  <c r="O65" i="15"/>
  <c r="G13" i="13" s="1"/>
  <c r="J65" i="15"/>
  <c r="J7" i="13" s="1"/>
  <c r="R65" i="15"/>
  <c r="J13" i="13" s="1"/>
  <c r="F65" i="15"/>
  <c r="N58" i="14"/>
  <c r="M58" i="14"/>
  <c r="N57" i="14"/>
  <c r="M57" i="14"/>
  <c r="N56" i="14"/>
  <c r="M56" i="14"/>
  <c r="N55" i="14"/>
  <c r="M55" i="14"/>
  <c r="N54" i="14"/>
  <c r="M54" i="14"/>
  <c r="N53" i="14"/>
  <c r="M53" i="14"/>
  <c r="N52" i="14"/>
  <c r="M52" i="14"/>
  <c r="N51" i="14"/>
  <c r="M51" i="14"/>
  <c r="N50" i="14"/>
  <c r="M50" i="14"/>
  <c r="N49" i="14"/>
  <c r="M49" i="14"/>
  <c r="N48" i="14"/>
  <c r="M48" i="14"/>
  <c r="N47" i="14"/>
  <c r="M47" i="14"/>
  <c r="N46" i="14"/>
  <c r="M46" i="14"/>
  <c r="N45" i="14"/>
  <c r="M45" i="14"/>
  <c r="N44" i="14"/>
  <c r="M44" i="14"/>
  <c r="N43" i="14"/>
  <c r="M43" i="14"/>
  <c r="N42" i="14"/>
  <c r="M42" i="14"/>
  <c r="N41" i="14"/>
  <c r="M41" i="14"/>
  <c r="N40" i="14"/>
  <c r="M40" i="14"/>
  <c r="N39" i="14"/>
  <c r="M39" i="14"/>
  <c r="N38" i="14"/>
  <c r="M38" i="14"/>
  <c r="N37" i="14"/>
  <c r="M37" i="14"/>
  <c r="N36" i="14"/>
  <c r="M36" i="14"/>
  <c r="N35" i="14"/>
  <c r="M35" i="14"/>
  <c r="N34" i="14"/>
  <c r="M34" i="14"/>
  <c r="M59" i="14" s="1"/>
  <c r="N33" i="14"/>
  <c r="M33" i="14"/>
  <c r="O2" i="14"/>
  <c r="C268" i="11"/>
  <c r="C264" i="11"/>
  <c r="C263" i="11"/>
  <c r="D263" i="11" s="1"/>
  <c r="E263" i="11" s="1"/>
  <c r="C261" i="11"/>
  <c r="D261" i="11" s="1"/>
  <c r="C260" i="11"/>
  <c r="C259" i="11"/>
  <c r="D259" i="11" s="1"/>
  <c r="E259" i="11" s="1"/>
  <c r="C257" i="11"/>
  <c r="D257" i="11" s="1"/>
  <c r="C256" i="11"/>
  <c r="C255" i="11"/>
  <c r="D255" i="11" s="1"/>
  <c r="E255" i="11" s="1"/>
  <c r="C253" i="11"/>
  <c r="D253" i="11" s="1"/>
  <c r="C252" i="11"/>
  <c r="C251" i="11"/>
  <c r="D251" i="11" s="1"/>
  <c r="E251" i="11" s="1"/>
  <c r="C249" i="11"/>
  <c r="D249" i="11" s="1"/>
  <c r="C248" i="11"/>
  <c r="C247" i="11"/>
  <c r="D247" i="11" s="1"/>
  <c r="E247" i="11" s="1"/>
  <c r="N241" i="14"/>
  <c r="M241" i="14"/>
  <c r="L241" i="14"/>
  <c r="K241" i="14"/>
  <c r="J241" i="14"/>
  <c r="I241" i="14"/>
  <c r="H241" i="14"/>
  <c r="G241" i="14"/>
  <c r="F241" i="14"/>
  <c r="E241" i="14"/>
  <c r="D241" i="14"/>
  <c r="C241" i="14"/>
  <c r="N240" i="14"/>
  <c r="M240" i="14"/>
  <c r="L240" i="14"/>
  <c r="K240" i="14"/>
  <c r="J240" i="14"/>
  <c r="I240" i="14"/>
  <c r="H240" i="14"/>
  <c r="G240" i="14"/>
  <c r="F240" i="14"/>
  <c r="E240" i="14"/>
  <c r="D240" i="14"/>
  <c r="C240" i="14"/>
  <c r="N239" i="14"/>
  <c r="M239" i="14"/>
  <c r="L239" i="14"/>
  <c r="K239" i="14"/>
  <c r="J239" i="14"/>
  <c r="I239" i="14"/>
  <c r="H239" i="14"/>
  <c r="G239" i="14"/>
  <c r="F239" i="14"/>
  <c r="E239" i="14"/>
  <c r="D239" i="14"/>
  <c r="C239" i="14"/>
  <c r="N238" i="14"/>
  <c r="M238" i="14"/>
  <c r="L238" i="14"/>
  <c r="K238" i="14"/>
  <c r="J238" i="14"/>
  <c r="I238" i="14"/>
  <c r="H238" i="14"/>
  <c r="G238" i="14"/>
  <c r="F238" i="14"/>
  <c r="E238" i="14"/>
  <c r="D238" i="14"/>
  <c r="C238" i="14"/>
  <c r="N237" i="14"/>
  <c r="M237" i="14"/>
  <c r="L237" i="14"/>
  <c r="K237" i="14"/>
  <c r="J237" i="14"/>
  <c r="I237" i="14"/>
  <c r="H237" i="14"/>
  <c r="G237" i="14"/>
  <c r="F237" i="14"/>
  <c r="E237" i="14"/>
  <c r="D237" i="14"/>
  <c r="C237" i="14"/>
  <c r="N236" i="14"/>
  <c r="M236" i="14"/>
  <c r="L236" i="14"/>
  <c r="K236" i="14"/>
  <c r="J236" i="14"/>
  <c r="I236" i="14"/>
  <c r="H236" i="14"/>
  <c r="G236" i="14"/>
  <c r="F236" i="14"/>
  <c r="E236" i="14"/>
  <c r="D236" i="14"/>
  <c r="C236" i="14"/>
  <c r="N235" i="14"/>
  <c r="M235" i="14"/>
  <c r="L235" i="14"/>
  <c r="K235" i="14"/>
  <c r="J235" i="14"/>
  <c r="I235" i="14"/>
  <c r="H235" i="14"/>
  <c r="G235" i="14"/>
  <c r="F235" i="14"/>
  <c r="E235" i="14"/>
  <c r="D235" i="14"/>
  <c r="C235" i="14"/>
  <c r="N234" i="14"/>
  <c r="M234" i="14"/>
  <c r="L234" i="14"/>
  <c r="K234" i="14"/>
  <c r="J234" i="14"/>
  <c r="I234" i="14"/>
  <c r="H234" i="14"/>
  <c r="G234" i="14"/>
  <c r="F234" i="14"/>
  <c r="E234" i="14"/>
  <c r="D234" i="14"/>
  <c r="C234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N232" i="14"/>
  <c r="M232" i="14"/>
  <c r="L232" i="14"/>
  <c r="K232" i="14"/>
  <c r="J232" i="14"/>
  <c r="I232" i="14"/>
  <c r="H232" i="14"/>
  <c r="G232" i="14"/>
  <c r="F232" i="14"/>
  <c r="E232" i="14"/>
  <c r="D232" i="14"/>
  <c r="C232" i="14"/>
  <c r="N231" i="14"/>
  <c r="M231" i="14"/>
  <c r="L231" i="14"/>
  <c r="K231" i="14"/>
  <c r="J231" i="14"/>
  <c r="I231" i="14"/>
  <c r="H231" i="14"/>
  <c r="G231" i="14"/>
  <c r="F231" i="14"/>
  <c r="E231" i="14"/>
  <c r="D231" i="14"/>
  <c r="C231" i="14"/>
  <c r="N230" i="14"/>
  <c r="M230" i="14"/>
  <c r="L230" i="14"/>
  <c r="K230" i="14"/>
  <c r="J230" i="14"/>
  <c r="I230" i="14"/>
  <c r="H230" i="14"/>
  <c r="G230" i="14"/>
  <c r="F230" i="14"/>
  <c r="E230" i="14"/>
  <c r="D230" i="14"/>
  <c r="C230" i="14"/>
  <c r="N229" i="14"/>
  <c r="M229" i="14"/>
  <c r="L229" i="14"/>
  <c r="K229" i="14"/>
  <c r="J229" i="14"/>
  <c r="I229" i="14"/>
  <c r="H229" i="14"/>
  <c r="G229" i="14"/>
  <c r="F229" i="14"/>
  <c r="E229" i="14"/>
  <c r="D229" i="14"/>
  <c r="C229" i="14"/>
  <c r="N228" i="14"/>
  <c r="M228" i="14"/>
  <c r="L228" i="14"/>
  <c r="K228" i="14"/>
  <c r="J228" i="14"/>
  <c r="I228" i="14"/>
  <c r="H228" i="14"/>
  <c r="G228" i="14"/>
  <c r="F228" i="14"/>
  <c r="E228" i="14"/>
  <c r="D228" i="14"/>
  <c r="C228" i="14"/>
  <c r="N227" i="14"/>
  <c r="M227" i="14"/>
  <c r="L227" i="14"/>
  <c r="K227" i="14"/>
  <c r="J227" i="14"/>
  <c r="I227" i="14"/>
  <c r="H227" i="14"/>
  <c r="G227" i="14"/>
  <c r="F227" i="14"/>
  <c r="E227" i="14"/>
  <c r="D227" i="14"/>
  <c r="C227" i="14"/>
  <c r="N226" i="14"/>
  <c r="M226" i="14"/>
  <c r="L226" i="14"/>
  <c r="K226" i="14"/>
  <c r="J226" i="14"/>
  <c r="I226" i="14"/>
  <c r="H226" i="14"/>
  <c r="G226" i="14"/>
  <c r="F226" i="14"/>
  <c r="E226" i="14"/>
  <c r="D226" i="14"/>
  <c r="C226" i="14"/>
  <c r="N225" i="14"/>
  <c r="M225" i="14"/>
  <c r="L225" i="14"/>
  <c r="K225" i="14"/>
  <c r="J225" i="14"/>
  <c r="I225" i="14"/>
  <c r="H225" i="14"/>
  <c r="G225" i="14"/>
  <c r="F225" i="14"/>
  <c r="E225" i="14"/>
  <c r="D225" i="14"/>
  <c r="C225" i="14"/>
  <c r="N224" i="14"/>
  <c r="M224" i="14"/>
  <c r="L224" i="14"/>
  <c r="K224" i="14"/>
  <c r="J224" i="14"/>
  <c r="I224" i="14"/>
  <c r="H224" i="14"/>
  <c r="G224" i="14"/>
  <c r="F224" i="14"/>
  <c r="E224" i="14"/>
  <c r="D224" i="14"/>
  <c r="C224" i="14"/>
  <c r="N223" i="14"/>
  <c r="M223" i="14"/>
  <c r="L223" i="14"/>
  <c r="K223" i="14"/>
  <c r="J223" i="14"/>
  <c r="I223" i="14"/>
  <c r="H223" i="14"/>
  <c r="G223" i="14"/>
  <c r="F223" i="14"/>
  <c r="E223" i="14"/>
  <c r="D223" i="14"/>
  <c r="C223" i="14"/>
  <c r="N222" i="14"/>
  <c r="M222" i="14"/>
  <c r="L222" i="14"/>
  <c r="K222" i="14"/>
  <c r="J222" i="14"/>
  <c r="I222" i="14"/>
  <c r="H222" i="14"/>
  <c r="G222" i="14"/>
  <c r="F222" i="14"/>
  <c r="E222" i="14"/>
  <c r="D222" i="14"/>
  <c r="C222" i="14"/>
  <c r="N221" i="14"/>
  <c r="M221" i="14"/>
  <c r="L221" i="14"/>
  <c r="K221" i="14"/>
  <c r="J221" i="14"/>
  <c r="I221" i="14"/>
  <c r="H221" i="14"/>
  <c r="G221" i="14"/>
  <c r="F221" i="14"/>
  <c r="E221" i="14"/>
  <c r="D221" i="14"/>
  <c r="C221" i="14"/>
  <c r="N220" i="14"/>
  <c r="M220" i="14"/>
  <c r="L220" i="14"/>
  <c r="K220" i="14"/>
  <c r="J220" i="14"/>
  <c r="I220" i="14"/>
  <c r="H220" i="14"/>
  <c r="G220" i="14"/>
  <c r="F220" i="14"/>
  <c r="E220" i="14"/>
  <c r="D220" i="14"/>
  <c r="C220" i="14"/>
  <c r="N219" i="14"/>
  <c r="M219" i="14"/>
  <c r="L219" i="14"/>
  <c r="K219" i="14"/>
  <c r="J219" i="14"/>
  <c r="I219" i="14"/>
  <c r="H219" i="14"/>
  <c r="G219" i="14"/>
  <c r="F219" i="14"/>
  <c r="E219" i="14"/>
  <c r="D219" i="14"/>
  <c r="C219" i="14"/>
  <c r="N218" i="14"/>
  <c r="M218" i="14"/>
  <c r="L218" i="14"/>
  <c r="K218" i="14"/>
  <c r="J218" i="14"/>
  <c r="I218" i="14"/>
  <c r="H218" i="14"/>
  <c r="G218" i="14"/>
  <c r="F218" i="14"/>
  <c r="E218" i="14"/>
  <c r="D218" i="14"/>
  <c r="C218" i="14"/>
  <c r="N217" i="14"/>
  <c r="M217" i="14"/>
  <c r="L217" i="14"/>
  <c r="K217" i="14"/>
  <c r="J217" i="14"/>
  <c r="I217" i="14"/>
  <c r="H217" i="14"/>
  <c r="G217" i="14"/>
  <c r="F217" i="14"/>
  <c r="E217" i="14"/>
  <c r="D217" i="14"/>
  <c r="C217" i="14"/>
  <c r="N216" i="14"/>
  <c r="M216" i="14"/>
  <c r="L216" i="14"/>
  <c r="K216" i="14"/>
  <c r="J216" i="14"/>
  <c r="I216" i="14"/>
  <c r="H216" i="14"/>
  <c r="G216" i="14"/>
  <c r="F216" i="14"/>
  <c r="E216" i="14"/>
  <c r="D216" i="14"/>
  <c r="C216" i="14"/>
  <c r="N215" i="14"/>
  <c r="M215" i="14"/>
  <c r="L215" i="14"/>
  <c r="K215" i="14"/>
  <c r="J215" i="14"/>
  <c r="I215" i="14"/>
  <c r="H215" i="14"/>
  <c r="G215" i="14"/>
  <c r="F215" i="14"/>
  <c r="E215" i="14"/>
  <c r="D215" i="14"/>
  <c r="C215" i="14"/>
  <c r="N214" i="14"/>
  <c r="N242" i="14" s="1"/>
  <c r="M214" i="14"/>
  <c r="M242" i="14" s="1"/>
  <c r="L214" i="14"/>
  <c r="L242" i="14" s="1"/>
  <c r="K214" i="14"/>
  <c r="K242" i="14" s="1"/>
  <c r="J214" i="14"/>
  <c r="J242" i="14" s="1"/>
  <c r="I214" i="14"/>
  <c r="I242" i="14" s="1"/>
  <c r="H214" i="14"/>
  <c r="H242" i="14" s="1"/>
  <c r="G214" i="14"/>
  <c r="G242" i="14" s="1"/>
  <c r="F214" i="14"/>
  <c r="F242" i="14" s="1"/>
  <c r="E214" i="14"/>
  <c r="E242" i="14" s="1"/>
  <c r="D214" i="14"/>
  <c r="D242" i="14" s="1"/>
  <c r="C214" i="14"/>
  <c r="C242" i="14" s="1"/>
  <c r="N211" i="14"/>
  <c r="M211" i="14"/>
  <c r="L211" i="14"/>
  <c r="K211" i="14"/>
  <c r="J211" i="14"/>
  <c r="I211" i="14"/>
  <c r="H211" i="14"/>
  <c r="G211" i="14"/>
  <c r="F211" i="14"/>
  <c r="E211" i="14"/>
  <c r="D211" i="14"/>
  <c r="C211" i="14"/>
  <c r="O210" i="14"/>
  <c r="O209" i="14"/>
  <c r="O208" i="14"/>
  <c r="O207" i="14"/>
  <c r="O206" i="14"/>
  <c r="O205" i="14"/>
  <c r="O204" i="14"/>
  <c r="O203" i="14"/>
  <c r="O202" i="14"/>
  <c r="O201" i="14"/>
  <c r="O200" i="14"/>
  <c r="O199" i="14"/>
  <c r="O198" i="14"/>
  <c r="O197" i="14"/>
  <c r="O196" i="14"/>
  <c r="O195" i="14"/>
  <c r="O194" i="14"/>
  <c r="O193" i="14"/>
  <c r="O192" i="14"/>
  <c r="O191" i="14"/>
  <c r="O190" i="14"/>
  <c r="O189" i="14"/>
  <c r="O188" i="14"/>
  <c r="O187" i="14"/>
  <c r="O186" i="14"/>
  <c r="O185" i="14"/>
  <c r="O184" i="14"/>
  <c r="O183" i="14"/>
  <c r="N180" i="14"/>
  <c r="M180" i="14"/>
  <c r="L180" i="14"/>
  <c r="K180" i="14"/>
  <c r="J180" i="14"/>
  <c r="I180" i="14"/>
  <c r="H180" i="14"/>
  <c r="G180" i="14"/>
  <c r="F180" i="14"/>
  <c r="E180" i="14"/>
  <c r="D180" i="14"/>
  <c r="C180" i="14"/>
  <c r="O179" i="14"/>
  <c r="O178" i="14"/>
  <c r="O177" i="14"/>
  <c r="O176" i="14"/>
  <c r="O175" i="14"/>
  <c r="O174" i="14"/>
  <c r="O173" i="14"/>
  <c r="O172" i="14"/>
  <c r="O171" i="14"/>
  <c r="O170" i="14"/>
  <c r="O169" i="14"/>
  <c r="O168" i="14"/>
  <c r="O167" i="14"/>
  <c r="O166" i="14"/>
  <c r="O165" i="14"/>
  <c r="O164" i="14"/>
  <c r="O163" i="14"/>
  <c r="O162" i="14"/>
  <c r="O161" i="14"/>
  <c r="O160" i="14"/>
  <c r="O159" i="14"/>
  <c r="O158" i="14"/>
  <c r="O157" i="14"/>
  <c r="O156" i="14"/>
  <c r="O155" i="14"/>
  <c r="O154" i="14"/>
  <c r="O153" i="14"/>
  <c r="O152" i="14"/>
  <c r="N89" i="14"/>
  <c r="M89" i="14"/>
  <c r="L89" i="14"/>
  <c r="K89" i="14"/>
  <c r="J89" i="14"/>
  <c r="I89" i="14"/>
  <c r="H89" i="14"/>
  <c r="G89" i="14"/>
  <c r="F89" i="14"/>
  <c r="E89" i="14"/>
  <c r="D89" i="14"/>
  <c r="C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L59" i="14"/>
  <c r="K59" i="14"/>
  <c r="J59" i="14"/>
  <c r="I59" i="14"/>
  <c r="H59" i="14"/>
  <c r="G59" i="14"/>
  <c r="F59" i="14"/>
  <c r="E59" i="14"/>
  <c r="D59" i="14"/>
  <c r="C59" i="14"/>
  <c r="O57" i="14"/>
  <c r="O55" i="14"/>
  <c r="O53" i="14"/>
  <c r="O51" i="14"/>
  <c r="O49" i="14"/>
  <c r="O47" i="14"/>
  <c r="O45" i="14"/>
  <c r="O43" i="14"/>
  <c r="O41" i="14"/>
  <c r="O39" i="14"/>
  <c r="O37" i="14"/>
  <c r="O35" i="14"/>
  <c r="O33" i="14"/>
  <c r="O32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3" i="14"/>
  <c r="AD149" i="9"/>
  <c r="AC149" i="9"/>
  <c r="AB149" i="9"/>
  <c r="AA149" i="9"/>
  <c r="Z149" i="9"/>
  <c r="Y149" i="9"/>
  <c r="X149" i="9"/>
  <c r="W149" i="9"/>
  <c r="V149" i="9"/>
  <c r="U149" i="9"/>
  <c r="T149" i="9"/>
  <c r="AD148" i="9"/>
  <c r="AC148" i="9"/>
  <c r="AB148" i="9"/>
  <c r="AA148" i="9"/>
  <c r="Z148" i="9"/>
  <c r="Y148" i="9"/>
  <c r="X148" i="9"/>
  <c r="W148" i="9"/>
  <c r="V148" i="9"/>
  <c r="U148" i="9"/>
  <c r="T148" i="9"/>
  <c r="AD147" i="9"/>
  <c r="AC147" i="9"/>
  <c r="AB147" i="9"/>
  <c r="AA147" i="9"/>
  <c r="Z147" i="9"/>
  <c r="Y147" i="9"/>
  <c r="X147" i="9"/>
  <c r="W147" i="9"/>
  <c r="V147" i="9"/>
  <c r="U147" i="9"/>
  <c r="T147" i="9"/>
  <c r="AD146" i="9"/>
  <c r="AC146" i="9"/>
  <c r="AB146" i="9"/>
  <c r="AA146" i="9"/>
  <c r="Z146" i="9"/>
  <c r="Y146" i="9"/>
  <c r="X146" i="9"/>
  <c r="W146" i="9"/>
  <c r="V146" i="9"/>
  <c r="U146" i="9"/>
  <c r="T146" i="9"/>
  <c r="AD145" i="9"/>
  <c r="AC145" i="9"/>
  <c r="AB145" i="9"/>
  <c r="AA145" i="9"/>
  <c r="Z145" i="9"/>
  <c r="Y145" i="9"/>
  <c r="X145" i="9"/>
  <c r="W145" i="9"/>
  <c r="V145" i="9"/>
  <c r="U145" i="9"/>
  <c r="T145" i="9"/>
  <c r="AD144" i="9"/>
  <c r="AC144" i="9"/>
  <c r="AB144" i="9"/>
  <c r="AA144" i="9"/>
  <c r="Z144" i="9"/>
  <c r="Y144" i="9"/>
  <c r="X144" i="9"/>
  <c r="W144" i="9"/>
  <c r="V144" i="9"/>
  <c r="U144" i="9"/>
  <c r="T144" i="9"/>
  <c r="AD143" i="9"/>
  <c r="AC143" i="9"/>
  <c r="AB143" i="9"/>
  <c r="AA143" i="9"/>
  <c r="Z143" i="9"/>
  <c r="Y143" i="9"/>
  <c r="X143" i="9"/>
  <c r="W143" i="9"/>
  <c r="V143" i="9"/>
  <c r="U143" i="9"/>
  <c r="T143" i="9"/>
  <c r="AD142" i="9"/>
  <c r="AC142" i="9"/>
  <c r="AB142" i="9"/>
  <c r="AA142" i="9"/>
  <c r="Z142" i="9"/>
  <c r="Y142" i="9"/>
  <c r="X142" i="9"/>
  <c r="W142" i="9"/>
  <c r="V142" i="9"/>
  <c r="U142" i="9"/>
  <c r="T142" i="9"/>
  <c r="AD141" i="9"/>
  <c r="AC141" i="9"/>
  <c r="AB141" i="9"/>
  <c r="AA141" i="9"/>
  <c r="Z141" i="9"/>
  <c r="Y141" i="9"/>
  <c r="X141" i="9"/>
  <c r="W141" i="9"/>
  <c r="V141" i="9"/>
  <c r="U141" i="9"/>
  <c r="T141" i="9"/>
  <c r="AD140" i="9"/>
  <c r="AC140" i="9"/>
  <c r="AB140" i="9"/>
  <c r="AA140" i="9"/>
  <c r="Z140" i="9"/>
  <c r="Y140" i="9"/>
  <c r="X140" i="9"/>
  <c r="W140" i="9"/>
  <c r="V140" i="9"/>
  <c r="U140" i="9"/>
  <c r="T140" i="9"/>
  <c r="AD139" i="9"/>
  <c r="AC139" i="9"/>
  <c r="AB139" i="9"/>
  <c r="AA139" i="9"/>
  <c r="Z139" i="9"/>
  <c r="Y139" i="9"/>
  <c r="X139" i="9"/>
  <c r="W139" i="9"/>
  <c r="V139" i="9"/>
  <c r="U139" i="9"/>
  <c r="T139" i="9"/>
  <c r="AD138" i="9"/>
  <c r="AC138" i="9"/>
  <c r="AB138" i="9"/>
  <c r="AA138" i="9"/>
  <c r="Z138" i="9"/>
  <c r="Y138" i="9"/>
  <c r="X138" i="9"/>
  <c r="W138" i="9"/>
  <c r="V138" i="9"/>
  <c r="U138" i="9"/>
  <c r="T138" i="9"/>
  <c r="AD137" i="9"/>
  <c r="AC137" i="9"/>
  <c r="AB137" i="9"/>
  <c r="AA137" i="9"/>
  <c r="Z137" i="9"/>
  <c r="Y137" i="9"/>
  <c r="X137" i="9"/>
  <c r="W137" i="9"/>
  <c r="V137" i="9"/>
  <c r="U137" i="9"/>
  <c r="T137" i="9"/>
  <c r="AD136" i="9"/>
  <c r="AC136" i="9"/>
  <c r="AB136" i="9"/>
  <c r="AA136" i="9"/>
  <c r="Z136" i="9"/>
  <c r="Y136" i="9"/>
  <c r="X136" i="9"/>
  <c r="W136" i="9"/>
  <c r="V136" i="9"/>
  <c r="U136" i="9"/>
  <c r="T136" i="9"/>
  <c r="AD135" i="9"/>
  <c r="AC135" i="9"/>
  <c r="AB135" i="9"/>
  <c r="AA135" i="9"/>
  <c r="Z135" i="9"/>
  <c r="Y135" i="9"/>
  <c r="X135" i="9"/>
  <c r="W135" i="9"/>
  <c r="V135" i="9"/>
  <c r="U135" i="9"/>
  <c r="T135" i="9"/>
  <c r="AD134" i="9"/>
  <c r="AC134" i="9"/>
  <c r="AB134" i="9"/>
  <c r="AA134" i="9"/>
  <c r="Z134" i="9"/>
  <c r="Y134" i="9"/>
  <c r="X134" i="9"/>
  <c r="W134" i="9"/>
  <c r="V134" i="9"/>
  <c r="U134" i="9"/>
  <c r="T134" i="9"/>
  <c r="AD133" i="9"/>
  <c r="AC133" i="9"/>
  <c r="AB133" i="9"/>
  <c r="AA133" i="9"/>
  <c r="Z133" i="9"/>
  <c r="Y133" i="9"/>
  <c r="X133" i="9"/>
  <c r="W133" i="9"/>
  <c r="V133" i="9"/>
  <c r="U133" i="9"/>
  <c r="T133" i="9"/>
  <c r="AD132" i="9"/>
  <c r="AC132" i="9"/>
  <c r="AB132" i="9"/>
  <c r="AA132" i="9"/>
  <c r="Z132" i="9"/>
  <c r="Y132" i="9"/>
  <c r="X132" i="9"/>
  <c r="W132" i="9"/>
  <c r="V132" i="9"/>
  <c r="U132" i="9"/>
  <c r="T132" i="9"/>
  <c r="AD131" i="9"/>
  <c r="AC131" i="9"/>
  <c r="AB131" i="9"/>
  <c r="AA131" i="9"/>
  <c r="Z131" i="9"/>
  <c r="Y131" i="9"/>
  <c r="X131" i="9"/>
  <c r="W131" i="9"/>
  <c r="V131" i="9"/>
  <c r="U131" i="9"/>
  <c r="T131" i="9"/>
  <c r="AD130" i="9"/>
  <c r="AC130" i="9"/>
  <c r="AB130" i="9"/>
  <c r="AA130" i="9"/>
  <c r="Z130" i="9"/>
  <c r="Y130" i="9"/>
  <c r="X130" i="9"/>
  <c r="W130" i="9"/>
  <c r="V130" i="9"/>
  <c r="U130" i="9"/>
  <c r="T130" i="9"/>
  <c r="AD129" i="9"/>
  <c r="AC129" i="9"/>
  <c r="AB129" i="9"/>
  <c r="AA129" i="9"/>
  <c r="Z129" i="9"/>
  <c r="Y129" i="9"/>
  <c r="X129" i="9"/>
  <c r="W129" i="9"/>
  <c r="V129" i="9"/>
  <c r="U129" i="9"/>
  <c r="T129" i="9"/>
  <c r="AD128" i="9"/>
  <c r="AC128" i="9"/>
  <c r="AB128" i="9"/>
  <c r="AA128" i="9"/>
  <c r="Z128" i="9"/>
  <c r="Y128" i="9"/>
  <c r="X128" i="9"/>
  <c r="W128" i="9"/>
  <c r="V128" i="9"/>
  <c r="U128" i="9"/>
  <c r="T128" i="9"/>
  <c r="AD127" i="9"/>
  <c r="AC127" i="9"/>
  <c r="AB127" i="9"/>
  <c r="AA127" i="9"/>
  <c r="Z127" i="9"/>
  <c r="Y127" i="9"/>
  <c r="X127" i="9"/>
  <c r="W127" i="9"/>
  <c r="V127" i="9"/>
  <c r="U127" i="9"/>
  <c r="T127" i="9"/>
  <c r="AD126" i="9"/>
  <c r="AC126" i="9"/>
  <c r="AB126" i="9"/>
  <c r="AA126" i="9"/>
  <c r="Z126" i="9"/>
  <c r="Y126" i="9"/>
  <c r="X126" i="9"/>
  <c r="W126" i="9"/>
  <c r="V126" i="9"/>
  <c r="U126" i="9"/>
  <c r="T126" i="9"/>
  <c r="AD125" i="9"/>
  <c r="AC125" i="9"/>
  <c r="AB125" i="9"/>
  <c r="AA125" i="9"/>
  <c r="Z125" i="9"/>
  <c r="Y125" i="9"/>
  <c r="X125" i="9"/>
  <c r="W125" i="9"/>
  <c r="V125" i="9"/>
  <c r="U125" i="9"/>
  <c r="T125" i="9"/>
  <c r="AD124" i="9"/>
  <c r="AC124" i="9"/>
  <c r="AB124" i="9"/>
  <c r="AA124" i="9"/>
  <c r="Z124" i="9"/>
  <c r="Y124" i="9"/>
  <c r="X124" i="9"/>
  <c r="W124" i="9"/>
  <c r="V124" i="9"/>
  <c r="U124" i="9"/>
  <c r="T124" i="9"/>
  <c r="AD123" i="9"/>
  <c r="AC123" i="9"/>
  <c r="AB123" i="9"/>
  <c r="AA123" i="9"/>
  <c r="Z123" i="9"/>
  <c r="Y123" i="9"/>
  <c r="X123" i="9"/>
  <c r="W123" i="9"/>
  <c r="V123" i="9"/>
  <c r="U123" i="9"/>
  <c r="T123" i="9"/>
  <c r="AD122" i="9"/>
  <c r="AC122" i="9"/>
  <c r="AB122" i="9"/>
  <c r="AA122" i="9"/>
  <c r="Z122" i="9"/>
  <c r="Y122" i="9"/>
  <c r="X122" i="9"/>
  <c r="W122" i="9"/>
  <c r="V122" i="9"/>
  <c r="U122" i="9"/>
  <c r="T122" i="9"/>
  <c r="AD119" i="9"/>
  <c r="AC119" i="9"/>
  <c r="AB119" i="9"/>
  <c r="AA119" i="9"/>
  <c r="Z119" i="9"/>
  <c r="Y119" i="9"/>
  <c r="X119" i="9"/>
  <c r="W119" i="9"/>
  <c r="V119" i="9"/>
  <c r="U119" i="9"/>
  <c r="T119" i="9"/>
  <c r="AD118" i="9"/>
  <c r="AC118" i="9"/>
  <c r="AB118" i="9"/>
  <c r="AA118" i="9"/>
  <c r="Z118" i="9"/>
  <c r="Y118" i="9"/>
  <c r="X118" i="9"/>
  <c r="W118" i="9"/>
  <c r="V118" i="9"/>
  <c r="U118" i="9"/>
  <c r="T118" i="9"/>
  <c r="AD117" i="9"/>
  <c r="AC117" i="9"/>
  <c r="AB117" i="9"/>
  <c r="AA117" i="9"/>
  <c r="Z117" i="9"/>
  <c r="Y117" i="9"/>
  <c r="X117" i="9"/>
  <c r="W117" i="9"/>
  <c r="V117" i="9"/>
  <c r="U117" i="9"/>
  <c r="T117" i="9"/>
  <c r="AD116" i="9"/>
  <c r="AC116" i="9"/>
  <c r="AB116" i="9"/>
  <c r="AA116" i="9"/>
  <c r="Z116" i="9"/>
  <c r="Y116" i="9"/>
  <c r="X116" i="9"/>
  <c r="W116" i="9"/>
  <c r="V116" i="9"/>
  <c r="U116" i="9"/>
  <c r="T116" i="9"/>
  <c r="AD115" i="9"/>
  <c r="AC115" i="9"/>
  <c r="AB115" i="9"/>
  <c r="AA115" i="9"/>
  <c r="Z115" i="9"/>
  <c r="Y115" i="9"/>
  <c r="X115" i="9"/>
  <c r="W115" i="9"/>
  <c r="V115" i="9"/>
  <c r="U115" i="9"/>
  <c r="T115" i="9"/>
  <c r="AD114" i="9"/>
  <c r="AC114" i="9"/>
  <c r="AB114" i="9"/>
  <c r="AA114" i="9"/>
  <c r="Z114" i="9"/>
  <c r="Y114" i="9"/>
  <c r="X114" i="9"/>
  <c r="W114" i="9"/>
  <c r="V114" i="9"/>
  <c r="U114" i="9"/>
  <c r="T114" i="9"/>
  <c r="AD113" i="9"/>
  <c r="AC113" i="9"/>
  <c r="AB113" i="9"/>
  <c r="AA113" i="9"/>
  <c r="Z113" i="9"/>
  <c r="Y113" i="9"/>
  <c r="X113" i="9"/>
  <c r="W113" i="9"/>
  <c r="V113" i="9"/>
  <c r="U113" i="9"/>
  <c r="T113" i="9"/>
  <c r="AD112" i="9"/>
  <c r="AC112" i="9"/>
  <c r="AB112" i="9"/>
  <c r="AA112" i="9"/>
  <c r="Z112" i="9"/>
  <c r="Y112" i="9"/>
  <c r="X112" i="9"/>
  <c r="W112" i="9"/>
  <c r="V112" i="9"/>
  <c r="U112" i="9"/>
  <c r="T112" i="9"/>
  <c r="AD111" i="9"/>
  <c r="AC111" i="9"/>
  <c r="AB111" i="9"/>
  <c r="AA111" i="9"/>
  <c r="Z111" i="9"/>
  <c r="Y111" i="9"/>
  <c r="X111" i="9"/>
  <c r="W111" i="9"/>
  <c r="V111" i="9"/>
  <c r="U111" i="9"/>
  <c r="T111" i="9"/>
  <c r="AD110" i="9"/>
  <c r="AC110" i="9"/>
  <c r="AB110" i="9"/>
  <c r="AA110" i="9"/>
  <c r="Z110" i="9"/>
  <c r="Y110" i="9"/>
  <c r="X110" i="9"/>
  <c r="W110" i="9"/>
  <c r="V110" i="9"/>
  <c r="U110" i="9"/>
  <c r="T110" i="9"/>
  <c r="AD109" i="9"/>
  <c r="AC109" i="9"/>
  <c r="AB109" i="9"/>
  <c r="AA109" i="9"/>
  <c r="Z109" i="9"/>
  <c r="Y109" i="9"/>
  <c r="X109" i="9"/>
  <c r="W109" i="9"/>
  <c r="V109" i="9"/>
  <c r="U109" i="9"/>
  <c r="T109" i="9"/>
  <c r="AD108" i="9"/>
  <c r="AC108" i="9"/>
  <c r="AB108" i="9"/>
  <c r="AA108" i="9"/>
  <c r="Z108" i="9"/>
  <c r="Y108" i="9"/>
  <c r="X108" i="9"/>
  <c r="W108" i="9"/>
  <c r="V108" i="9"/>
  <c r="U108" i="9"/>
  <c r="T108" i="9"/>
  <c r="AD107" i="9"/>
  <c r="AC107" i="9"/>
  <c r="AB107" i="9"/>
  <c r="AA107" i="9"/>
  <c r="Z107" i="9"/>
  <c r="Y107" i="9"/>
  <c r="X107" i="9"/>
  <c r="W107" i="9"/>
  <c r="V107" i="9"/>
  <c r="U107" i="9"/>
  <c r="T107" i="9"/>
  <c r="AD106" i="9"/>
  <c r="AC106" i="9"/>
  <c r="AB106" i="9"/>
  <c r="AA106" i="9"/>
  <c r="Z106" i="9"/>
  <c r="Y106" i="9"/>
  <c r="X106" i="9"/>
  <c r="W106" i="9"/>
  <c r="V106" i="9"/>
  <c r="U106" i="9"/>
  <c r="T106" i="9"/>
  <c r="AD105" i="9"/>
  <c r="AC105" i="9"/>
  <c r="AB105" i="9"/>
  <c r="AA105" i="9"/>
  <c r="Z105" i="9"/>
  <c r="Y105" i="9"/>
  <c r="X105" i="9"/>
  <c r="W105" i="9"/>
  <c r="V105" i="9"/>
  <c r="U105" i="9"/>
  <c r="T105" i="9"/>
  <c r="AD104" i="9"/>
  <c r="AC104" i="9"/>
  <c r="AB104" i="9"/>
  <c r="AA104" i="9"/>
  <c r="Z104" i="9"/>
  <c r="Y104" i="9"/>
  <c r="X104" i="9"/>
  <c r="W104" i="9"/>
  <c r="V104" i="9"/>
  <c r="U104" i="9"/>
  <c r="T104" i="9"/>
  <c r="AD103" i="9"/>
  <c r="AC103" i="9"/>
  <c r="AB103" i="9"/>
  <c r="AA103" i="9"/>
  <c r="Z103" i="9"/>
  <c r="Y103" i="9"/>
  <c r="X103" i="9"/>
  <c r="W103" i="9"/>
  <c r="V103" i="9"/>
  <c r="U103" i="9"/>
  <c r="T103" i="9"/>
  <c r="AD102" i="9"/>
  <c r="AC102" i="9"/>
  <c r="AB102" i="9"/>
  <c r="AA102" i="9"/>
  <c r="Z102" i="9"/>
  <c r="Y102" i="9"/>
  <c r="X102" i="9"/>
  <c r="W102" i="9"/>
  <c r="V102" i="9"/>
  <c r="U102" i="9"/>
  <c r="T102" i="9"/>
  <c r="AD101" i="9"/>
  <c r="AC101" i="9"/>
  <c r="AB101" i="9"/>
  <c r="AA101" i="9"/>
  <c r="Z101" i="9"/>
  <c r="Y101" i="9"/>
  <c r="X101" i="9"/>
  <c r="W101" i="9"/>
  <c r="V101" i="9"/>
  <c r="U101" i="9"/>
  <c r="T101" i="9"/>
  <c r="AD100" i="9"/>
  <c r="AC100" i="9"/>
  <c r="AB100" i="9"/>
  <c r="AA100" i="9"/>
  <c r="Z100" i="9"/>
  <c r="Y100" i="9"/>
  <c r="X100" i="9"/>
  <c r="W100" i="9"/>
  <c r="V100" i="9"/>
  <c r="U100" i="9"/>
  <c r="T100" i="9"/>
  <c r="AD99" i="9"/>
  <c r="AC99" i="9"/>
  <c r="AB99" i="9"/>
  <c r="AA99" i="9"/>
  <c r="Z99" i="9"/>
  <c r="Y99" i="9"/>
  <c r="X99" i="9"/>
  <c r="W99" i="9"/>
  <c r="V99" i="9"/>
  <c r="U99" i="9"/>
  <c r="T99" i="9"/>
  <c r="AD98" i="9"/>
  <c r="AC98" i="9"/>
  <c r="AB98" i="9"/>
  <c r="AA98" i="9"/>
  <c r="Z98" i="9"/>
  <c r="Y98" i="9"/>
  <c r="X98" i="9"/>
  <c r="W98" i="9"/>
  <c r="V98" i="9"/>
  <c r="U98" i="9"/>
  <c r="T98" i="9"/>
  <c r="AD97" i="9"/>
  <c r="AC97" i="9"/>
  <c r="AB97" i="9"/>
  <c r="AA97" i="9"/>
  <c r="Z97" i="9"/>
  <c r="Y97" i="9"/>
  <c r="X97" i="9"/>
  <c r="W97" i="9"/>
  <c r="V97" i="9"/>
  <c r="U97" i="9"/>
  <c r="T97" i="9"/>
  <c r="AD96" i="9"/>
  <c r="AC96" i="9"/>
  <c r="AB96" i="9"/>
  <c r="AA96" i="9"/>
  <c r="Z96" i="9"/>
  <c r="Y96" i="9"/>
  <c r="X96" i="9"/>
  <c r="W96" i="9"/>
  <c r="V96" i="9"/>
  <c r="U96" i="9"/>
  <c r="T96" i="9"/>
  <c r="AD95" i="9"/>
  <c r="AC95" i="9"/>
  <c r="AB95" i="9"/>
  <c r="AA95" i="9"/>
  <c r="Z95" i="9"/>
  <c r="Y95" i="9"/>
  <c r="X95" i="9"/>
  <c r="W95" i="9"/>
  <c r="V95" i="9"/>
  <c r="U95" i="9"/>
  <c r="T95" i="9"/>
  <c r="AD94" i="9"/>
  <c r="AC94" i="9"/>
  <c r="AB94" i="9"/>
  <c r="AA94" i="9"/>
  <c r="Z94" i="9"/>
  <c r="Y94" i="9"/>
  <c r="X94" i="9"/>
  <c r="W94" i="9"/>
  <c r="V94" i="9"/>
  <c r="U94" i="9"/>
  <c r="T94" i="9"/>
  <c r="AD93" i="9"/>
  <c r="AC93" i="9"/>
  <c r="AB93" i="9"/>
  <c r="AA93" i="9"/>
  <c r="Z93" i="9"/>
  <c r="Y93" i="9"/>
  <c r="X93" i="9"/>
  <c r="W93" i="9"/>
  <c r="V93" i="9"/>
  <c r="U93" i="9"/>
  <c r="T93" i="9"/>
  <c r="AD92" i="9"/>
  <c r="AC92" i="9"/>
  <c r="AB92" i="9"/>
  <c r="AA92" i="9"/>
  <c r="Z92" i="9"/>
  <c r="Y92" i="9"/>
  <c r="X92" i="9"/>
  <c r="W92" i="9"/>
  <c r="V92" i="9"/>
  <c r="U92" i="9"/>
  <c r="T92" i="9"/>
  <c r="N211" i="8"/>
  <c r="M211" i="8"/>
  <c r="K211" i="8"/>
  <c r="N241" i="8"/>
  <c r="M241" i="8"/>
  <c r="L241" i="8"/>
  <c r="K241" i="8"/>
  <c r="I241" i="8"/>
  <c r="H241" i="8"/>
  <c r="G241" i="8"/>
  <c r="E241" i="8"/>
  <c r="D241" i="8"/>
  <c r="C241" i="8"/>
  <c r="N240" i="8"/>
  <c r="J240" i="8"/>
  <c r="G240" i="8"/>
  <c r="C240" i="8"/>
  <c r="K239" i="8"/>
  <c r="G239" i="8"/>
  <c r="C239" i="8"/>
  <c r="K238" i="8"/>
  <c r="G238" i="8"/>
  <c r="M237" i="8"/>
  <c r="I237" i="8"/>
  <c r="E237" i="8"/>
  <c r="N236" i="8"/>
  <c r="M236" i="8"/>
  <c r="L236" i="8"/>
  <c r="K236" i="8"/>
  <c r="J236" i="8"/>
  <c r="I236" i="8"/>
  <c r="H236" i="8"/>
  <c r="G236" i="8"/>
  <c r="F236" i="8"/>
  <c r="E236" i="8"/>
  <c r="D236" i="8"/>
  <c r="C236" i="8"/>
  <c r="N235" i="8"/>
  <c r="M235" i="8"/>
  <c r="L235" i="8"/>
  <c r="K235" i="8"/>
  <c r="J235" i="8"/>
  <c r="I235" i="8"/>
  <c r="H235" i="8"/>
  <c r="G235" i="8"/>
  <c r="F235" i="8"/>
  <c r="E235" i="8"/>
  <c r="D235" i="8"/>
  <c r="N234" i="8"/>
  <c r="M234" i="8"/>
  <c r="L234" i="8"/>
  <c r="K234" i="8"/>
  <c r="J234" i="8"/>
  <c r="I234" i="8"/>
  <c r="H234" i="8"/>
  <c r="G234" i="8"/>
  <c r="F234" i="8"/>
  <c r="E234" i="8"/>
  <c r="D234" i="8"/>
  <c r="N233" i="8"/>
  <c r="M233" i="8"/>
  <c r="L233" i="8"/>
  <c r="K233" i="8"/>
  <c r="J233" i="8"/>
  <c r="I233" i="8"/>
  <c r="H233" i="8"/>
  <c r="G233" i="8"/>
  <c r="F233" i="8"/>
  <c r="E233" i="8"/>
  <c r="D233" i="8"/>
  <c r="N232" i="8"/>
  <c r="M232" i="8"/>
  <c r="L232" i="8"/>
  <c r="K232" i="8"/>
  <c r="J232" i="8"/>
  <c r="I232" i="8"/>
  <c r="H232" i="8"/>
  <c r="G232" i="8"/>
  <c r="F232" i="8"/>
  <c r="E232" i="8"/>
  <c r="D232" i="8"/>
  <c r="N231" i="8"/>
  <c r="M231" i="8"/>
  <c r="L231" i="8"/>
  <c r="K231" i="8"/>
  <c r="J231" i="8"/>
  <c r="I231" i="8"/>
  <c r="H231" i="8"/>
  <c r="G231" i="8"/>
  <c r="F231" i="8"/>
  <c r="E231" i="8"/>
  <c r="D231" i="8"/>
  <c r="N230" i="8"/>
  <c r="M230" i="8"/>
  <c r="L230" i="8"/>
  <c r="K230" i="8"/>
  <c r="J230" i="8"/>
  <c r="I230" i="8"/>
  <c r="H230" i="8"/>
  <c r="G230" i="8"/>
  <c r="F230" i="8"/>
  <c r="E230" i="8"/>
  <c r="D230" i="8"/>
  <c r="N229" i="8"/>
  <c r="M229" i="8"/>
  <c r="L229" i="8"/>
  <c r="K229" i="8"/>
  <c r="J229" i="8"/>
  <c r="I229" i="8"/>
  <c r="H229" i="8"/>
  <c r="G229" i="8"/>
  <c r="F229" i="8"/>
  <c r="E229" i="8"/>
  <c r="D229" i="8"/>
  <c r="C229" i="8"/>
  <c r="N228" i="8"/>
  <c r="M228" i="8"/>
  <c r="L228" i="8"/>
  <c r="K228" i="8"/>
  <c r="J228" i="8"/>
  <c r="I228" i="8"/>
  <c r="H228" i="8"/>
  <c r="G228" i="8"/>
  <c r="F228" i="8"/>
  <c r="E228" i="8"/>
  <c r="D228" i="8"/>
  <c r="C228" i="8"/>
  <c r="N227" i="8"/>
  <c r="M227" i="8"/>
  <c r="L227" i="8"/>
  <c r="K227" i="8"/>
  <c r="J227" i="8"/>
  <c r="I227" i="8"/>
  <c r="H227" i="8"/>
  <c r="G227" i="8"/>
  <c r="F227" i="8"/>
  <c r="E227" i="8"/>
  <c r="D227" i="8"/>
  <c r="N226" i="8"/>
  <c r="M226" i="8"/>
  <c r="L226" i="8"/>
  <c r="K226" i="8"/>
  <c r="J226" i="8"/>
  <c r="I226" i="8"/>
  <c r="G226" i="8"/>
  <c r="F226" i="8"/>
  <c r="E226" i="8"/>
  <c r="D226" i="8"/>
  <c r="N225" i="8"/>
  <c r="M225" i="8"/>
  <c r="L225" i="8"/>
  <c r="K225" i="8"/>
  <c r="J225" i="8"/>
  <c r="I225" i="8"/>
  <c r="H225" i="8"/>
  <c r="G225" i="8"/>
  <c r="F225" i="8"/>
  <c r="E225" i="8"/>
  <c r="D225" i="8"/>
  <c r="N224" i="8"/>
  <c r="M224" i="8"/>
  <c r="L224" i="8"/>
  <c r="K224" i="8"/>
  <c r="J224" i="8"/>
  <c r="I224" i="8"/>
  <c r="H224" i="8"/>
  <c r="G224" i="8"/>
  <c r="F224" i="8"/>
  <c r="E224" i="8"/>
  <c r="D224" i="8"/>
  <c r="C224" i="8"/>
  <c r="N223" i="8"/>
  <c r="M223" i="8"/>
  <c r="L223" i="8"/>
  <c r="K223" i="8"/>
  <c r="J223" i="8"/>
  <c r="I223" i="8"/>
  <c r="H223" i="8"/>
  <c r="G223" i="8"/>
  <c r="F223" i="8"/>
  <c r="E223" i="8"/>
  <c r="D223" i="8"/>
  <c r="C223" i="8"/>
  <c r="N222" i="8"/>
  <c r="M222" i="8"/>
  <c r="L222" i="8"/>
  <c r="K222" i="8"/>
  <c r="J222" i="8"/>
  <c r="I222" i="8"/>
  <c r="H222" i="8"/>
  <c r="G222" i="8"/>
  <c r="F222" i="8"/>
  <c r="E222" i="8"/>
  <c r="D222" i="8"/>
  <c r="N221" i="8"/>
  <c r="M221" i="8"/>
  <c r="L221" i="8"/>
  <c r="K221" i="8"/>
  <c r="J221" i="8"/>
  <c r="I221" i="8"/>
  <c r="H221" i="8"/>
  <c r="G221" i="8"/>
  <c r="F221" i="8"/>
  <c r="E221" i="8"/>
  <c r="D221" i="8"/>
  <c r="C221" i="8"/>
  <c r="N220" i="8"/>
  <c r="M220" i="8"/>
  <c r="L220" i="8"/>
  <c r="K220" i="8"/>
  <c r="J220" i="8"/>
  <c r="I220" i="8"/>
  <c r="H220" i="8"/>
  <c r="G220" i="8"/>
  <c r="F220" i="8"/>
  <c r="E220" i="8"/>
  <c r="D220" i="8"/>
  <c r="C220" i="8"/>
  <c r="N219" i="8"/>
  <c r="M219" i="8"/>
  <c r="L219" i="8"/>
  <c r="K219" i="8"/>
  <c r="J219" i="8"/>
  <c r="I219" i="8"/>
  <c r="H219" i="8"/>
  <c r="G219" i="8"/>
  <c r="F219" i="8"/>
  <c r="E219" i="8"/>
  <c r="D219" i="8"/>
  <c r="N218" i="8"/>
  <c r="M218" i="8"/>
  <c r="L218" i="8"/>
  <c r="K218" i="8"/>
  <c r="J218" i="8"/>
  <c r="I218" i="8"/>
  <c r="H218" i="8"/>
  <c r="G218" i="8"/>
  <c r="F218" i="8"/>
  <c r="E218" i="8"/>
  <c r="D218" i="8"/>
  <c r="N217" i="8"/>
  <c r="M217" i="8"/>
  <c r="L217" i="8"/>
  <c r="K217" i="8"/>
  <c r="J217" i="8"/>
  <c r="I217" i="8"/>
  <c r="H217" i="8"/>
  <c r="G217" i="8"/>
  <c r="F217" i="8"/>
  <c r="E217" i="8"/>
  <c r="D217" i="8"/>
  <c r="N216" i="8"/>
  <c r="M216" i="8"/>
  <c r="L216" i="8"/>
  <c r="K216" i="8"/>
  <c r="J216" i="8"/>
  <c r="I216" i="8"/>
  <c r="H216" i="8"/>
  <c r="G216" i="8"/>
  <c r="F216" i="8"/>
  <c r="E216" i="8"/>
  <c r="D216" i="8"/>
  <c r="E215" i="8"/>
  <c r="N180" i="8"/>
  <c r="M214" i="8"/>
  <c r="L214" i="8"/>
  <c r="K180" i="8"/>
  <c r="I214" i="8"/>
  <c r="H214" i="8"/>
  <c r="G180" i="8"/>
  <c r="F180" i="8"/>
  <c r="E214" i="8"/>
  <c r="D214" i="8"/>
  <c r="C180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N89" i="8"/>
  <c r="M89" i="8"/>
  <c r="L89" i="8"/>
  <c r="K89" i="8"/>
  <c r="J89" i="8"/>
  <c r="I89" i="8"/>
  <c r="H89" i="8"/>
  <c r="G89" i="8"/>
  <c r="E89" i="8"/>
  <c r="D89" i="8"/>
  <c r="S62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N29" i="8"/>
  <c r="M29" i="8"/>
  <c r="L29" i="8"/>
  <c r="K29" i="8"/>
  <c r="J29" i="8"/>
  <c r="I29" i="8"/>
  <c r="G29" i="8"/>
  <c r="F29" i="8"/>
  <c r="E29" i="8"/>
  <c r="D29" i="8"/>
  <c r="S2" i="8"/>
  <c r="N211" i="7"/>
  <c r="M211" i="7"/>
  <c r="K211" i="7"/>
  <c r="G211" i="7"/>
  <c r="N241" i="7"/>
  <c r="M241" i="7"/>
  <c r="L241" i="7"/>
  <c r="K241" i="7"/>
  <c r="J241" i="7"/>
  <c r="I241" i="7"/>
  <c r="H241" i="7"/>
  <c r="G241" i="7"/>
  <c r="F241" i="7"/>
  <c r="E241" i="7"/>
  <c r="D241" i="7"/>
  <c r="H240" i="7"/>
  <c r="N236" i="7"/>
  <c r="M236" i="7"/>
  <c r="L236" i="7"/>
  <c r="K236" i="7"/>
  <c r="J236" i="7"/>
  <c r="I236" i="7"/>
  <c r="H236" i="7"/>
  <c r="G236" i="7"/>
  <c r="F236" i="7"/>
  <c r="E236" i="7"/>
  <c r="D236" i="7"/>
  <c r="C236" i="7"/>
  <c r="N235" i="7"/>
  <c r="M235" i="7"/>
  <c r="L235" i="7"/>
  <c r="K235" i="7"/>
  <c r="J235" i="7"/>
  <c r="I235" i="7"/>
  <c r="H235" i="7"/>
  <c r="G235" i="7"/>
  <c r="F235" i="7"/>
  <c r="E235" i="7"/>
  <c r="D235" i="7"/>
  <c r="N234" i="7"/>
  <c r="M234" i="7"/>
  <c r="L234" i="7"/>
  <c r="K234" i="7"/>
  <c r="J234" i="7"/>
  <c r="I234" i="7"/>
  <c r="H234" i="7"/>
  <c r="G234" i="7"/>
  <c r="E234" i="7"/>
  <c r="D234" i="7"/>
  <c r="C234" i="7"/>
  <c r="N233" i="7"/>
  <c r="M233" i="7"/>
  <c r="L233" i="7"/>
  <c r="K233" i="7"/>
  <c r="J233" i="7"/>
  <c r="I233" i="7"/>
  <c r="H233" i="7"/>
  <c r="G233" i="7"/>
  <c r="F233" i="7"/>
  <c r="E233" i="7"/>
  <c r="D233" i="7"/>
  <c r="N232" i="7"/>
  <c r="M232" i="7"/>
  <c r="L232" i="7"/>
  <c r="K232" i="7"/>
  <c r="J232" i="7"/>
  <c r="I232" i="7"/>
  <c r="H232" i="7"/>
  <c r="G232" i="7"/>
  <c r="E232" i="7"/>
  <c r="D232" i="7"/>
  <c r="C232" i="7"/>
  <c r="N231" i="7"/>
  <c r="M231" i="7"/>
  <c r="L231" i="7"/>
  <c r="K231" i="7"/>
  <c r="J231" i="7"/>
  <c r="I231" i="7"/>
  <c r="H231" i="7"/>
  <c r="G231" i="7"/>
  <c r="F231" i="7"/>
  <c r="E231" i="7"/>
  <c r="D231" i="7"/>
  <c r="N230" i="7"/>
  <c r="M230" i="7"/>
  <c r="L230" i="7"/>
  <c r="K230" i="7"/>
  <c r="J230" i="7"/>
  <c r="I230" i="7"/>
  <c r="H230" i="7"/>
  <c r="G230" i="7"/>
  <c r="F230" i="7"/>
  <c r="E230" i="7"/>
  <c r="D230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N228" i="7"/>
  <c r="M228" i="7"/>
  <c r="L228" i="7"/>
  <c r="K228" i="7"/>
  <c r="J228" i="7"/>
  <c r="I228" i="7"/>
  <c r="H228" i="7"/>
  <c r="G228" i="7"/>
  <c r="E228" i="7"/>
  <c r="D228" i="7"/>
  <c r="C228" i="7"/>
  <c r="N227" i="7"/>
  <c r="M227" i="7"/>
  <c r="L227" i="7"/>
  <c r="K227" i="7"/>
  <c r="J227" i="7"/>
  <c r="I227" i="7"/>
  <c r="H227" i="7"/>
  <c r="G227" i="7"/>
  <c r="F227" i="7"/>
  <c r="E227" i="7"/>
  <c r="D227" i="7"/>
  <c r="N226" i="7"/>
  <c r="M226" i="7"/>
  <c r="L226" i="7"/>
  <c r="K226" i="7"/>
  <c r="J226" i="7"/>
  <c r="I226" i="7"/>
  <c r="H226" i="7"/>
  <c r="G226" i="7"/>
  <c r="E226" i="7"/>
  <c r="D226" i="7"/>
  <c r="C226" i="7"/>
  <c r="N225" i="7"/>
  <c r="M225" i="7"/>
  <c r="L225" i="7"/>
  <c r="K225" i="7"/>
  <c r="J225" i="7"/>
  <c r="I225" i="7"/>
  <c r="H225" i="7"/>
  <c r="G225" i="7"/>
  <c r="E225" i="7"/>
  <c r="D225" i="7"/>
  <c r="C225" i="7"/>
  <c r="N224" i="7"/>
  <c r="M224" i="7"/>
  <c r="L224" i="7"/>
  <c r="K224" i="7"/>
  <c r="J224" i="7"/>
  <c r="I224" i="7"/>
  <c r="H224" i="7"/>
  <c r="G224" i="7"/>
  <c r="F224" i="7"/>
  <c r="E224" i="7"/>
  <c r="D224" i="7"/>
  <c r="N223" i="7"/>
  <c r="M223" i="7"/>
  <c r="L223" i="7"/>
  <c r="K223" i="7"/>
  <c r="J223" i="7"/>
  <c r="I223" i="7"/>
  <c r="H223" i="7"/>
  <c r="G223" i="7"/>
  <c r="F223" i="7"/>
  <c r="E223" i="7"/>
  <c r="D223" i="7"/>
  <c r="N222" i="7"/>
  <c r="M222" i="7"/>
  <c r="L222" i="7"/>
  <c r="K222" i="7"/>
  <c r="J222" i="7"/>
  <c r="I222" i="7"/>
  <c r="H222" i="7"/>
  <c r="G222" i="7"/>
  <c r="F222" i="7"/>
  <c r="E222" i="7"/>
  <c r="D222" i="7"/>
  <c r="C222" i="7"/>
  <c r="N221" i="7"/>
  <c r="M221" i="7"/>
  <c r="L221" i="7"/>
  <c r="K221" i="7"/>
  <c r="J221" i="7"/>
  <c r="I221" i="7"/>
  <c r="H221" i="7"/>
  <c r="G221" i="7"/>
  <c r="E221" i="7"/>
  <c r="D221" i="7"/>
  <c r="C221" i="7"/>
  <c r="N220" i="7"/>
  <c r="M220" i="7"/>
  <c r="L220" i="7"/>
  <c r="K220" i="7"/>
  <c r="J220" i="7"/>
  <c r="I220" i="7"/>
  <c r="H220" i="7"/>
  <c r="G220" i="7"/>
  <c r="E220" i="7"/>
  <c r="D220" i="7"/>
  <c r="C220" i="7"/>
  <c r="N219" i="7"/>
  <c r="M219" i="7"/>
  <c r="L219" i="7"/>
  <c r="K219" i="7"/>
  <c r="J219" i="7"/>
  <c r="I219" i="7"/>
  <c r="H219" i="7"/>
  <c r="G219" i="7"/>
  <c r="E219" i="7"/>
  <c r="D219" i="7"/>
  <c r="C219" i="7"/>
  <c r="N218" i="7"/>
  <c r="M218" i="7"/>
  <c r="L218" i="7"/>
  <c r="K218" i="7"/>
  <c r="J218" i="7"/>
  <c r="I218" i="7"/>
  <c r="H218" i="7"/>
  <c r="G218" i="7"/>
  <c r="F218" i="7"/>
  <c r="E218" i="7"/>
  <c r="D218" i="7"/>
  <c r="C218" i="7"/>
  <c r="N217" i="7"/>
  <c r="M217" i="7"/>
  <c r="L217" i="7"/>
  <c r="K217" i="7"/>
  <c r="J217" i="7"/>
  <c r="I217" i="7"/>
  <c r="H217" i="7"/>
  <c r="G217" i="7"/>
  <c r="E217" i="7"/>
  <c r="D217" i="7"/>
  <c r="C217" i="7"/>
  <c r="N216" i="7"/>
  <c r="M216" i="7"/>
  <c r="L216" i="7"/>
  <c r="K216" i="7"/>
  <c r="J216" i="7"/>
  <c r="I216" i="7"/>
  <c r="H216" i="7"/>
  <c r="G216" i="7"/>
  <c r="E216" i="7"/>
  <c r="D216" i="7"/>
  <c r="C216" i="7"/>
  <c r="N215" i="7"/>
  <c r="M215" i="7"/>
  <c r="L215" i="7"/>
  <c r="K215" i="7"/>
  <c r="J215" i="7"/>
  <c r="I215" i="7"/>
  <c r="H215" i="7"/>
  <c r="G215" i="7"/>
  <c r="F215" i="7"/>
  <c r="E215" i="7"/>
  <c r="C215" i="7"/>
  <c r="N180" i="7"/>
  <c r="M180" i="7"/>
  <c r="L214" i="7"/>
  <c r="K214" i="7"/>
  <c r="I180" i="7"/>
  <c r="H214" i="7"/>
  <c r="E180" i="7"/>
  <c r="D214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N89" i="7"/>
  <c r="M89" i="7"/>
  <c r="L89" i="7"/>
  <c r="K89" i="7"/>
  <c r="J89" i="7"/>
  <c r="I89" i="7"/>
  <c r="H89" i="7"/>
  <c r="G89" i="7"/>
  <c r="E89" i="7"/>
  <c r="D8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N29" i="7"/>
  <c r="M29" i="7"/>
  <c r="L29" i="7"/>
  <c r="K29" i="7"/>
  <c r="I29" i="7"/>
  <c r="H29" i="7"/>
  <c r="G29" i="7"/>
  <c r="E29" i="7"/>
  <c r="D29" i="7"/>
  <c r="N210" i="6"/>
  <c r="M210" i="6"/>
  <c r="L210" i="6"/>
  <c r="K210" i="6"/>
  <c r="J210" i="6"/>
  <c r="I210" i="6"/>
  <c r="H210" i="6"/>
  <c r="G210" i="6"/>
  <c r="F210" i="6"/>
  <c r="E210" i="6"/>
  <c r="D210" i="6"/>
  <c r="C210" i="6"/>
  <c r="N209" i="6"/>
  <c r="M209" i="6"/>
  <c r="L209" i="6"/>
  <c r="K209" i="6"/>
  <c r="J209" i="6"/>
  <c r="I209" i="6"/>
  <c r="H209" i="6"/>
  <c r="G209" i="6"/>
  <c r="F209" i="6"/>
  <c r="E209" i="6"/>
  <c r="D209" i="6"/>
  <c r="C209" i="6"/>
  <c r="N208" i="6"/>
  <c r="M208" i="6"/>
  <c r="L208" i="6"/>
  <c r="K208" i="6"/>
  <c r="J208" i="6"/>
  <c r="I208" i="6"/>
  <c r="H208" i="6"/>
  <c r="G208" i="6"/>
  <c r="F208" i="6"/>
  <c r="E208" i="6"/>
  <c r="D208" i="6"/>
  <c r="C208" i="6"/>
  <c r="N207" i="6"/>
  <c r="M207" i="6"/>
  <c r="L207" i="6"/>
  <c r="K207" i="6"/>
  <c r="J207" i="6"/>
  <c r="I207" i="6"/>
  <c r="H207" i="6"/>
  <c r="G207" i="6"/>
  <c r="F207" i="6"/>
  <c r="E207" i="6"/>
  <c r="D207" i="6"/>
  <c r="C207" i="6"/>
  <c r="N206" i="6"/>
  <c r="M206" i="6"/>
  <c r="L206" i="6"/>
  <c r="K206" i="6"/>
  <c r="J206" i="6"/>
  <c r="I206" i="6"/>
  <c r="H206" i="6"/>
  <c r="G206" i="6"/>
  <c r="F206" i="6"/>
  <c r="E206" i="6"/>
  <c r="D206" i="6"/>
  <c r="C206" i="6"/>
  <c r="N205" i="6"/>
  <c r="M205" i="6"/>
  <c r="L205" i="6"/>
  <c r="K205" i="6"/>
  <c r="J205" i="6"/>
  <c r="I205" i="6"/>
  <c r="H205" i="6"/>
  <c r="G205" i="6"/>
  <c r="F205" i="6"/>
  <c r="E205" i="6"/>
  <c r="D205" i="6"/>
  <c r="C205" i="6"/>
  <c r="N204" i="6"/>
  <c r="M204" i="6"/>
  <c r="L204" i="6"/>
  <c r="K204" i="6"/>
  <c r="J204" i="6"/>
  <c r="I204" i="6"/>
  <c r="H204" i="6"/>
  <c r="G204" i="6"/>
  <c r="F204" i="6"/>
  <c r="E204" i="6"/>
  <c r="D204" i="6"/>
  <c r="C204" i="6"/>
  <c r="N203" i="6"/>
  <c r="M203" i="6"/>
  <c r="L203" i="6"/>
  <c r="K203" i="6"/>
  <c r="J203" i="6"/>
  <c r="I203" i="6"/>
  <c r="H203" i="6"/>
  <c r="G203" i="6"/>
  <c r="F203" i="6"/>
  <c r="E203" i="6"/>
  <c r="D203" i="6"/>
  <c r="C203" i="6"/>
  <c r="N202" i="6"/>
  <c r="M202" i="6"/>
  <c r="L202" i="6"/>
  <c r="K202" i="6"/>
  <c r="J202" i="6"/>
  <c r="I202" i="6"/>
  <c r="H202" i="6"/>
  <c r="G202" i="6"/>
  <c r="F202" i="6"/>
  <c r="E202" i="6"/>
  <c r="D202" i="6"/>
  <c r="C202" i="6"/>
  <c r="N201" i="6"/>
  <c r="M201" i="6"/>
  <c r="L201" i="6"/>
  <c r="K201" i="6"/>
  <c r="J201" i="6"/>
  <c r="I201" i="6"/>
  <c r="H201" i="6"/>
  <c r="G201" i="6"/>
  <c r="F201" i="6"/>
  <c r="E201" i="6"/>
  <c r="D201" i="6"/>
  <c r="C201" i="6"/>
  <c r="N200" i="6"/>
  <c r="M200" i="6"/>
  <c r="L200" i="6"/>
  <c r="K200" i="6"/>
  <c r="J200" i="6"/>
  <c r="I200" i="6"/>
  <c r="H200" i="6"/>
  <c r="G200" i="6"/>
  <c r="F200" i="6"/>
  <c r="E200" i="6"/>
  <c r="D200" i="6"/>
  <c r="C200" i="6"/>
  <c r="N199" i="6"/>
  <c r="M199" i="6"/>
  <c r="L199" i="6"/>
  <c r="K199" i="6"/>
  <c r="J199" i="6"/>
  <c r="I199" i="6"/>
  <c r="H199" i="6"/>
  <c r="G199" i="6"/>
  <c r="F199" i="6"/>
  <c r="E199" i="6"/>
  <c r="D199" i="6"/>
  <c r="C199" i="6"/>
  <c r="N198" i="6"/>
  <c r="M198" i="6"/>
  <c r="L198" i="6"/>
  <c r="K198" i="6"/>
  <c r="J198" i="6"/>
  <c r="I198" i="6"/>
  <c r="H198" i="6"/>
  <c r="G198" i="6"/>
  <c r="F198" i="6"/>
  <c r="E198" i="6"/>
  <c r="D198" i="6"/>
  <c r="C198" i="6"/>
  <c r="N197" i="6"/>
  <c r="M197" i="6"/>
  <c r="L197" i="6"/>
  <c r="K197" i="6"/>
  <c r="J197" i="6"/>
  <c r="I197" i="6"/>
  <c r="H197" i="6"/>
  <c r="G197" i="6"/>
  <c r="F197" i="6"/>
  <c r="E197" i="6"/>
  <c r="D197" i="6"/>
  <c r="C197" i="6"/>
  <c r="N196" i="6"/>
  <c r="M196" i="6"/>
  <c r="L196" i="6"/>
  <c r="K196" i="6"/>
  <c r="J196" i="6"/>
  <c r="I196" i="6"/>
  <c r="H196" i="6"/>
  <c r="G196" i="6"/>
  <c r="F196" i="6"/>
  <c r="E196" i="6"/>
  <c r="D196" i="6"/>
  <c r="C196" i="6"/>
  <c r="N195" i="6"/>
  <c r="M195" i="6"/>
  <c r="L195" i="6"/>
  <c r="K195" i="6"/>
  <c r="J195" i="6"/>
  <c r="I195" i="6"/>
  <c r="H195" i="6"/>
  <c r="G195" i="6"/>
  <c r="F195" i="6"/>
  <c r="E195" i="6"/>
  <c r="D195" i="6"/>
  <c r="C195" i="6"/>
  <c r="N194" i="6"/>
  <c r="M194" i="6"/>
  <c r="L194" i="6"/>
  <c r="K194" i="6"/>
  <c r="J194" i="6"/>
  <c r="I194" i="6"/>
  <c r="H194" i="6"/>
  <c r="G194" i="6"/>
  <c r="F194" i="6"/>
  <c r="E194" i="6"/>
  <c r="D194" i="6"/>
  <c r="C194" i="6"/>
  <c r="N193" i="6"/>
  <c r="M193" i="6"/>
  <c r="L193" i="6"/>
  <c r="K193" i="6"/>
  <c r="J193" i="6"/>
  <c r="I193" i="6"/>
  <c r="H193" i="6"/>
  <c r="G193" i="6"/>
  <c r="F193" i="6"/>
  <c r="E193" i="6"/>
  <c r="D193" i="6"/>
  <c r="C193" i="6"/>
  <c r="N192" i="6"/>
  <c r="M192" i="6"/>
  <c r="L192" i="6"/>
  <c r="K192" i="6"/>
  <c r="J192" i="6"/>
  <c r="I192" i="6"/>
  <c r="H192" i="6"/>
  <c r="G192" i="6"/>
  <c r="F192" i="6"/>
  <c r="E192" i="6"/>
  <c r="D192" i="6"/>
  <c r="C192" i="6"/>
  <c r="N191" i="6"/>
  <c r="M191" i="6"/>
  <c r="L191" i="6"/>
  <c r="K191" i="6"/>
  <c r="J191" i="6"/>
  <c r="I191" i="6"/>
  <c r="H191" i="6"/>
  <c r="G191" i="6"/>
  <c r="F191" i="6"/>
  <c r="E191" i="6"/>
  <c r="D191" i="6"/>
  <c r="C191" i="6"/>
  <c r="N190" i="6"/>
  <c r="M190" i="6"/>
  <c r="L190" i="6"/>
  <c r="K190" i="6"/>
  <c r="J190" i="6"/>
  <c r="I190" i="6"/>
  <c r="H190" i="6"/>
  <c r="G190" i="6"/>
  <c r="F190" i="6"/>
  <c r="E190" i="6"/>
  <c r="D190" i="6"/>
  <c r="C190" i="6"/>
  <c r="N189" i="6"/>
  <c r="M189" i="6"/>
  <c r="L189" i="6"/>
  <c r="K189" i="6"/>
  <c r="J189" i="6"/>
  <c r="I189" i="6"/>
  <c r="H189" i="6"/>
  <c r="G189" i="6"/>
  <c r="F189" i="6"/>
  <c r="E189" i="6"/>
  <c r="D189" i="6"/>
  <c r="C189" i="6"/>
  <c r="N188" i="6"/>
  <c r="M188" i="6"/>
  <c r="L188" i="6"/>
  <c r="K188" i="6"/>
  <c r="J188" i="6"/>
  <c r="I188" i="6"/>
  <c r="H188" i="6"/>
  <c r="G188" i="6"/>
  <c r="F188" i="6"/>
  <c r="E188" i="6"/>
  <c r="D188" i="6"/>
  <c r="C188" i="6"/>
  <c r="N187" i="6"/>
  <c r="M187" i="6"/>
  <c r="L187" i="6"/>
  <c r="K187" i="6"/>
  <c r="J187" i="6"/>
  <c r="I187" i="6"/>
  <c r="H187" i="6"/>
  <c r="G187" i="6"/>
  <c r="F187" i="6"/>
  <c r="E187" i="6"/>
  <c r="D187" i="6"/>
  <c r="C187" i="6"/>
  <c r="N186" i="6"/>
  <c r="M186" i="6"/>
  <c r="L186" i="6"/>
  <c r="K186" i="6"/>
  <c r="J186" i="6"/>
  <c r="I186" i="6"/>
  <c r="H186" i="6"/>
  <c r="G186" i="6"/>
  <c r="F186" i="6"/>
  <c r="E186" i="6"/>
  <c r="D186" i="6"/>
  <c r="C186" i="6"/>
  <c r="N185" i="6"/>
  <c r="M185" i="6"/>
  <c r="L185" i="6"/>
  <c r="K185" i="6"/>
  <c r="J185" i="6"/>
  <c r="I185" i="6"/>
  <c r="H185" i="6"/>
  <c r="G185" i="6"/>
  <c r="F185" i="6"/>
  <c r="E185" i="6"/>
  <c r="D185" i="6"/>
  <c r="C185" i="6"/>
  <c r="N184" i="6"/>
  <c r="M184" i="6"/>
  <c r="L184" i="6"/>
  <c r="K184" i="6"/>
  <c r="J184" i="6"/>
  <c r="I184" i="6"/>
  <c r="H184" i="6"/>
  <c r="G184" i="6"/>
  <c r="F184" i="6"/>
  <c r="E184" i="6"/>
  <c r="D184" i="6"/>
  <c r="C184" i="6"/>
  <c r="N183" i="6"/>
  <c r="M183" i="6"/>
  <c r="L183" i="6"/>
  <c r="K183" i="6"/>
  <c r="J183" i="6"/>
  <c r="I183" i="6"/>
  <c r="H183" i="6"/>
  <c r="G183" i="6"/>
  <c r="F183" i="6"/>
  <c r="E183" i="6"/>
  <c r="D183" i="6"/>
  <c r="C183" i="6"/>
  <c r="N179" i="6"/>
  <c r="N241" i="6" s="1"/>
  <c r="M179" i="6"/>
  <c r="M241" i="6" s="1"/>
  <c r="L179" i="6"/>
  <c r="L241" i="6" s="1"/>
  <c r="K179" i="6"/>
  <c r="J179" i="6"/>
  <c r="J241" i="6" s="1"/>
  <c r="I179" i="6"/>
  <c r="I241" i="6" s="1"/>
  <c r="H179" i="6"/>
  <c r="H241" i="6" s="1"/>
  <c r="G179" i="6"/>
  <c r="F179" i="6"/>
  <c r="E179" i="6"/>
  <c r="E241" i="6" s="1"/>
  <c r="D179" i="6"/>
  <c r="D241" i="6" s="1"/>
  <c r="C179" i="6"/>
  <c r="N178" i="6"/>
  <c r="M178" i="6"/>
  <c r="L178" i="6"/>
  <c r="L240" i="6" s="1"/>
  <c r="K178" i="6"/>
  <c r="K240" i="6" s="1"/>
  <c r="J178" i="6"/>
  <c r="I178" i="6"/>
  <c r="H178" i="6"/>
  <c r="H240" i="6" s="1"/>
  <c r="G178" i="6"/>
  <c r="G240" i="6" s="1"/>
  <c r="F178" i="6"/>
  <c r="E178" i="6"/>
  <c r="D178" i="6"/>
  <c r="D240" i="6" s="1"/>
  <c r="C178" i="6"/>
  <c r="C240" i="6" s="1"/>
  <c r="N177" i="6"/>
  <c r="M177" i="6"/>
  <c r="L177" i="6"/>
  <c r="L239" i="6" s="1"/>
  <c r="K177" i="6"/>
  <c r="K239" i="6" s="1"/>
  <c r="J177" i="6"/>
  <c r="I177" i="6"/>
  <c r="H177" i="6"/>
  <c r="H239" i="6" s="1"/>
  <c r="G177" i="6"/>
  <c r="G239" i="6" s="1"/>
  <c r="F177" i="6"/>
  <c r="E177" i="6"/>
  <c r="D177" i="6"/>
  <c r="C177" i="6"/>
  <c r="C239" i="6" s="1"/>
  <c r="N176" i="6"/>
  <c r="M176" i="6"/>
  <c r="L176" i="6"/>
  <c r="K176" i="6"/>
  <c r="K238" i="6" s="1"/>
  <c r="J176" i="6"/>
  <c r="I176" i="6"/>
  <c r="H176" i="6"/>
  <c r="H238" i="6" s="1"/>
  <c r="G176" i="6"/>
  <c r="G238" i="6" s="1"/>
  <c r="F176" i="6"/>
  <c r="E176" i="6"/>
  <c r="D176" i="6"/>
  <c r="D238" i="6" s="1"/>
  <c r="C176" i="6"/>
  <c r="C238" i="6" s="1"/>
  <c r="N175" i="6"/>
  <c r="M175" i="6"/>
  <c r="L175" i="6"/>
  <c r="L237" i="6" s="1"/>
  <c r="K175" i="6"/>
  <c r="J175" i="6"/>
  <c r="I175" i="6"/>
  <c r="H175" i="6"/>
  <c r="H237" i="6" s="1"/>
  <c r="G175" i="6"/>
  <c r="G237" i="6" s="1"/>
  <c r="F175" i="6"/>
  <c r="E175" i="6"/>
  <c r="D175" i="6"/>
  <c r="C175" i="6"/>
  <c r="C237" i="6" s="1"/>
  <c r="N174" i="6"/>
  <c r="N236" i="6" s="1"/>
  <c r="M174" i="6"/>
  <c r="M236" i="6" s="1"/>
  <c r="L174" i="6"/>
  <c r="L236" i="6" s="1"/>
  <c r="K174" i="6"/>
  <c r="K236" i="6" s="1"/>
  <c r="J174" i="6"/>
  <c r="J236" i="6" s="1"/>
  <c r="I174" i="6"/>
  <c r="I236" i="6" s="1"/>
  <c r="H174" i="6"/>
  <c r="H236" i="6" s="1"/>
  <c r="G174" i="6"/>
  <c r="G236" i="6" s="1"/>
  <c r="F174" i="6"/>
  <c r="E174" i="6"/>
  <c r="E236" i="6" s="1"/>
  <c r="D174" i="6"/>
  <c r="D236" i="6" s="1"/>
  <c r="C174" i="6"/>
  <c r="C236" i="6" s="1"/>
  <c r="N173" i="6"/>
  <c r="N235" i="6" s="1"/>
  <c r="M173" i="6"/>
  <c r="M235" i="6" s="1"/>
  <c r="L173" i="6"/>
  <c r="L235" i="6" s="1"/>
  <c r="K173" i="6"/>
  <c r="K235" i="6" s="1"/>
  <c r="J173" i="6"/>
  <c r="J235" i="6" s="1"/>
  <c r="I173" i="6"/>
  <c r="I235" i="6" s="1"/>
  <c r="H173" i="6"/>
  <c r="H235" i="6" s="1"/>
  <c r="G173" i="6"/>
  <c r="G235" i="6" s="1"/>
  <c r="F173" i="6"/>
  <c r="E173" i="6"/>
  <c r="E235" i="6" s="1"/>
  <c r="D173" i="6"/>
  <c r="D235" i="6" s="1"/>
  <c r="C173" i="6"/>
  <c r="C235" i="6" s="1"/>
  <c r="N172" i="6"/>
  <c r="N234" i="6" s="1"/>
  <c r="M172" i="6"/>
  <c r="M234" i="6" s="1"/>
  <c r="L172" i="6"/>
  <c r="L234" i="6" s="1"/>
  <c r="K172" i="6"/>
  <c r="K234" i="6" s="1"/>
  <c r="J172" i="6"/>
  <c r="J234" i="6" s="1"/>
  <c r="I172" i="6"/>
  <c r="I234" i="6" s="1"/>
  <c r="H172" i="6"/>
  <c r="H234" i="6" s="1"/>
  <c r="G172" i="6"/>
  <c r="G234" i="6" s="1"/>
  <c r="F172" i="6"/>
  <c r="E172" i="6"/>
  <c r="E234" i="6" s="1"/>
  <c r="D172" i="6"/>
  <c r="D234" i="6" s="1"/>
  <c r="C172" i="6"/>
  <c r="C234" i="6" s="1"/>
  <c r="N171" i="6"/>
  <c r="N233" i="6" s="1"/>
  <c r="M171" i="6"/>
  <c r="M233" i="6" s="1"/>
  <c r="L171" i="6"/>
  <c r="L233" i="6" s="1"/>
  <c r="K171" i="6"/>
  <c r="K233" i="6" s="1"/>
  <c r="J171" i="6"/>
  <c r="J233" i="6" s="1"/>
  <c r="I171" i="6"/>
  <c r="I233" i="6" s="1"/>
  <c r="H171" i="6"/>
  <c r="H233" i="6" s="1"/>
  <c r="G171" i="6"/>
  <c r="G233" i="6" s="1"/>
  <c r="F171" i="6"/>
  <c r="F233" i="6" s="1"/>
  <c r="E171" i="6"/>
  <c r="E233" i="6" s="1"/>
  <c r="D171" i="6"/>
  <c r="D233" i="6" s="1"/>
  <c r="C171" i="6"/>
  <c r="C233" i="6" s="1"/>
  <c r="N170" i="6"/>
  <c r="N232" i="6" s="1"/>
  <c r="M170" i="6"/>
  <c r="M232" i="6" s="1"/>
  <c r="L170" i="6"/>
  <c r="L232" i="6" s="1"/>
  <c r="K170" i="6"/>
  <c r="K232" i="6" s="1"/>
  <c r="J170" i="6"/>
  <c r="J232" i="6" s="1"/>
  <c r="I170" i="6"/>
  <c r="I232" i="6" s="1"/>
  <c r="H170" i="6"/>
  <c r="H232" i="6" s="1"/>
  <c r="G170" i="6"/>
  <c r="G232" i="6" s="1"/>
  <c r="F170" i="6"/>
  <c r="E170" i="6"/>
  <c r="E232" i="6" s="1"/>
  <c r="D170" i="6"/>
  <c r="D232" i="6" s="1"/>
  <c r="C170" i="6"/>
  <c r="C232" i="6" s="1"/>
  <c r="N169" i="6"/>
  <c r="N231" i="6" s="1"/>
  <c r="M169" i="6"/>
  <c r="M231" i="6" s="1"/>
  <c r="L169" i="6"/>
  <c r="L231" i="6" s="1"/>
  <c r="K169" i="6"/>
  <c r="K231" i="6" s="1"/>
  <c r="J169" i="6"/>
  <c r="J231" i="6" s="1"/>
  <c r="I169" i="6"/>
  <c r="I231" i="6" s="1"/>
  <c r="H169" i="6"/>
  <c r="H231" i="6" s="1"/>
  <c r="G169" i="6"/>
  <c r="G231" i="6" s="1"/>
  <c r="F169" i="6"/>
  <c r="E169" i="6"/>
  <c r="D169" i="6"/>
  <c r="C169" i="6"/>
  <c r="C231" i="6" s="1"/>
  <c r="N168" i="6"/>
  <c r="N230" i="6" s="1"/>
  <c r="M168" i="6"/>
  <c r="M230" i="6" s="1"/>
  <c r="L168" i="6"/>
  <c r="L230" i="6" s="1"/>
  <c r="K168" i="6"/>
  <c r="K230" i="6" s="1"/>
  <c r="J168" i="6"/>
  <c r="J230" i="6" s="1"/>
  <c r="I168" i="6"/>
  <c r="I230" i="6" s="1"/>
  <c r="H168" i="6"/>
  <c r="H230" i="6" s="1"/>
  <c r="G168" i="6"/>
  <c r="G230" i="6" s="1"/>
  <c r="F168" i="6"/>
  <c r="E168" i="6"/>
  <c r="E230" i="6" s="1"/>
  <c r="D168" i="6"/>
  <c r="D230" i="6" s="1"/>
  <c r="C168" i="6"/>
  <c r="C230" i="6" s="1"/>
  <c r="N167" i="6"/>
  <c r="N229" i="6" s="1"/>
  <c r="M167" i="6"/>
  <c r="M229" i="6" s="1"/>
  <c r="L167" i="6"/>
  <c r="L229" i="6" s="1"/>
  <c r="K167" i="6"/>
  <c r="K229" i="6" s="1"/>
  <c r="J167" i="6"/>
  <c r="J229" i="6" s="1"/>
  <c r="I167" i="6"/>
  <c r="I229" i="6" s="1"/>
  <c r="H167" i="6"/>
  <c r="G167" i="6"/>
  <c r="G229" i="6" s="1"/>
  <c r="F167" i="6"/>
  <c r="E167" i="6"/>
  <c r="E229" i="6" s="1"/>
  <c r="D167" i="6"/>
  <c r="D229" i="6" s="1"/>
  <c r="C167" i="6"/>
  <c r="C229" i="6" s="1"/>
  <c r="N166" i="6"/>
  <c r="N228" i="6" s="1"/>
  <c r="M166" i="6"/>
  <c r="M228" i="6" s="1"/>
  <c r="L166" i="6"/>
  <c r="L228" i="6" s="1"/>
  <c r="K166" i="6"/>
  <c r="K228" i="6" s="1"/>
  <c r="J166" i="6"/>
  <c r="J228" i="6" s="1"/>
  <c r="I166" i="6"/>
  <c r="I228" i="6" s="1"/>
  <c r="H166" i="6"/>
  <c r="H228" i="6" s="1"/>
  <c r="G166" i="6"/>
  <c r="G228" i="6" s="1"/>
  <c r="F166" i="6"/>
  <c r="E166" i="6"/>
  <c r="E228" i="6" s="1"/>
  <c r="D166" i="6"/>
  <c r="D228" i="6" s="1"/>
  <c r="C166" i="6"/>
  <c r="C228" i="6" s="1"/>
  <c r="N165" i="6"/>
  <c r="N227" i="6" s="1"/>
  <c r="M165" i="6"/>
  <c r="M227" i="6" s="1"/>
  <c r="L165" i="6"/>
  <c r="L227" i="6" s="1"/>
  <c r="K165" i="6"/>
  <c r="K227" i="6" s="1"/>
  <c r="J165" i="6"/>
  <c r="J227" i="6" s="1"/>
  <c r="I165" i="6"/>
  <c r="I227" i="6" s="1"/>
  <c r="H165" i="6"/>
  <c r="H227" i="6" s="1"/>
  <c r="G165" i="6"/>
  <c r="G227" i="6" s="1"/>
  <c r="F165" i="6"/>
  <c r="F227" i="6" s="1"/>
  <c r="E165" i="6"/>
  <c r="E227" i="6" s="1"/>
  <c r="D165" i="6"/>
  <c r="D227" i="6" s="1"/>
  <c r="C165" i="6"/>
  <c r="C227" i="6" s="1"/>
  <c r="N164" i="6"/>
  <c r="N226" i="6" s="1"/>
  <c r="M164" i="6"/>
  <c r="M226" i="6" s="1"/>
  <c r="L164" i="6"/>
  <c r="L226" i="6" s="1"/>
  <c r="K164" i="6"/>
  <c r="K226" i="6" s="1"/>
  <c r="J164" i="6"/>
  <c r="J226" i="6" s="1"/>
  <c r="I164" i="6"/>
  <c r="I226" i="6" s="1"/>
  <c r="H164" i="6"/>
  <c r="H226" i="6" s="1"/>
  <c r="G164" i="6"/>
  <c r="G226" i="6" s="1"/>
  <c r="F164" i="6"/>
  <c r="F226" i="6" s="1"/>
  <c r="E164" i="6"/>
  <c r="E226" i="6" s="1"/>
  <c r="D164" i="6"/>
  <c r="D226" i="6" s="1"/>
  <c r="C164" i="6"/>
  <c r="N163" i="6"/>
  <c r="N225" i="6" s="1"/>
  <c r="M163" i="6"/>
  <c r="M225" i="6" s="1"/>
  <c r="L163" i="6"/>
  <c r="L225" i="6" s="1"/>
  <c r="K163" i="6"/>
  <c r="K225" i="6" s="1"/>
  <c r="J163" i="6"/>
  <c r="J225" i="6" s="1"/>
  <c r="I163" i="6"/>
  <c r="I225" i="6" s="1"/>
  <c r="H163" i="6"/>
  <c r="H225" i="6" s="1"/>
  <c r="G163" i="6"/>
  <c r="G225" i="6" s="1"/>
  <c r="F163" i="6"/>
  <c r="E163" i="6"/>
  <c r="E225" i="6" s="1"/>
  <c r="D163" i="6"/>
  <c r="C163" i="6"/>
  <c r="C225" i="6" s="1"/>
  <c r="N162" i="6"/>
  <c r="N224" i="6" s="1"/>
  <c r="M162" i="6"/>
  <c r="M224" i="6" s="1"/>
  <c r="L162" i="6"/>
  <c r="L224" i="6" s="1"/>
  <c r="K162" i="6"/>
  <c r="K224" i="6" s="1"/>
  <c r="J162" i="6"/>
  <c r="J224" i="6" s="1"/>
  <c r="I162" i="6"/>
  <c r="I224" i="6" s="1"/>
  <c r="H162" i="6"/>
  <c r="H224" i="6" s="1"/>
  <c r="G162" i="6"/>
  <c r="G224" i="6" s="1"/>
  <c r="F162" i="6"/>
  <c r="E162" i="6"/>
  <c r="E224" i="6" s="1"/>
  <c r="D162" i="6"/>
  <c r="D224" i="6" s="1"/>
  <c r="C162" i="6"/>
  <c r="C224" i="6" s="1"/>
  <c r="N161" i="6"/>
  <c r="N223" i="6" s="1"/>
  <c r="M161" i="6"/>
  <c r="M223" i="6" s="1"/>
  <c r="L161" i="6"/>
  <c r="L223" i="6" s="1"/>
  <c r="K161" i="6"/>
  <c r="K223" i="6" s="1"/>
  <c r="J161" i="6"/>
  <c r="J223" i="6" s="1"/>
  <c r="I161" i="6"/>
  <c r="I223" i="6" s="1"/>
  <c r="H161" i="6"/>
  <c r="H223" i="6" s="1"/>
  <c r="G161" i="6"/>
  <c r="G223" i="6" s="1"/>
  <c r="F161" i="6"/>
  <c r="E161" i="6"/>
  <c r="E223" i="6" s="1"/>
  <c r="D161" i="6"/>
  <c r="D223" i="6" s="1"/>
  <c r="C161" i="6"/>
  <c r="C223" i="6" s="1"/>
  <c r="N160" i="6"/>
  <c r="N222" i="6" s="1"/>
  <c r="M160" i="6"/>
  <c r="M222" i="6" s="1"/>
  <c r="L160" i="6"/>
  <c r="L222" i="6" s="1"/>
  <c r="K160" i="6"/>
  <c r="K222" i="6" s="1"/>
  <c r="J160" i="6"/>
  <c r="J222" i="6" s="1"/>
  <c r="I160" i="6"/>
  <c r="I222" i="6" s="1"/>
  <c r="H160" i="6"/>
  <c r="H222" i="6" s="1"/>
  <c r="G160" i="6"/>
  <c r="G222" i="6" s="1"/>
  <c r="F160" i="6"/>
  <c r="E160" i="6"/>
  <c r="E222" i="6" s="1"/>
  <c r="D160" i="6"/>
  <c r="D222" i="6" s="1"/>
  <c r="C160" i="6"/>
  <c r="C222" i="6" s="1"/>
  <c r="N159" i="6"/>
  <c r="N221" i="6" s="1"/>
  <c r="M159" i="6"/>
  <c r="M221" i="6" s="1"/>
  <c r="L159" i="6"/>
  <c r="L221" i="6" s="1"/>
  <c r="K159" i="6"/>
  <c r="K221" i="6" s="1"/>
  <c r="J159" i="6"/>
  <c r="J221" i="6" s="1"/>
  <c r="I159" i="6"/>
  <c r="I221" i="6" s="1"/>
  <c r="H159" i="6"/>
  <c r="H221" i="6" s="1"/>
  <c r="G159" i="6"/>
  <c r="G221" i="6" s="1"/>
  <c r="F159" i="6"/>
  <c r="E159" i="6"/>
  <c r="E221" i="6" s="1"/>
  <c r="D159" i="6"/>
  <c r="D221" i="6" s="1"/>
  <c r="C159" i="6"/>
  <c r="C221" i="6" s="1"/>
  <c r="N158" i="6"/>
  <c r="N220" i="6" s="1"/>
  <c r="M158" i="6"/>
  <c r="M220" i="6" s="1"/>
  <c r="L158" i="6"/>
  <c r="L220" i="6" s="1"/>
  <c r="K158" i="6"/>
  <c r="K220" i="6" s="1"/>
  <c r="J158" i="6"/>
  <c r="J220" i="6" s="1"/>
  <c r="I158" i="6"/>
  <c r="I220" i="6" s="1"/>
  <c r="H158" i="6"/>
  <c r="H220" i="6" s="1"/>
  <c r="G158" i="6"/>
  <c r="G220" i="6" s="1"/>
  <c r="F158" i="6"/>
  <c r="E158" i="6"/>
  <c r="E220" i="6" s="1"/>
  <c r="D158" i="6"/>
  <c r="D220" i="6" s="1"/>
  <c r="C158" i="6"/>
  <c r="C220" i="6" s="1"/>
  <c r="N157" i="6"/>
  <c r="N219" i="6" s="1"/>
  <c r="M157" i="6"/>
  <c r="M219" i="6" s="1"/>
  <c r="L157" i="6"/>
  <c r="L219" i="6" s="1"/>
  <c r="K157" i="6"/>
  <c r="K219" i="6" s="1"/>
  <c r="J157" i="6"/>
  <c r="J219" i="6" s="1"/>
  <c r="I157" i="6"/>
  <c r="I219" i="6" s="1"/>
  <c r="H157" i="6"/>
  <c r="H219" i="6" s="1"/>
  <c r="G157" i="6"/>
  <c r="G219" i="6" s="1"/>
  <c r="F157" i="6"/>
  <c r="E157" i="6"/>
  <c r="E219" i="6" s="1"/>
  <c r="D157" i="6"/>
  <c r="D219" i="6" s="1"/>
  <c r="C157" i="6"/>
  <c r="C219" i="6" s="1"/>
  <c r="N156" i="6"/>
  <c r="N218" i="6" s="1"/>
  <c r="M156" i="6"/>
  <c r="M218" i="6" s="1"/>
  <c r="L156" i="6"/>
  <c r="L218" i="6" s="1"/>
  <c r="K156" i="6"/>
  <c r="K218" i="6" s="1"/>
  <c r="J156" i="6"/>
  <c r="J218" i="6" s="1"/>
  <c r="I156" i="6"/>
  <c r="I218" i="6" s="1"/>
  <c r="H156" i="6"/>
  <c r="H218" i="6" s="1"/>
  <c r="G156" i="6"/>
  <c r="G218" i="6" s="1"/>
  <c r="F156" i="6"/>
  <c r="E156" i="6"/>
  <c r="E218" i="6" s="1"/>
  <c r="D156" i="6"/>
  <c r="D218" i="6" s="1"/>
  <c r="C156" i="6"/>
  <c r="C218" i="6" s="1"/>
  <c r="N155" i="6"/>
  <c r="N217" i="6" s="1"/>
  <c r="M155" i="6"/>
  <c r="M217" i="6" s="1"/>
  <c r="L155" i="6"/>
  <c r="L217" i="6" s="1"/>
  <c r="K155" i="6"/>
  <c r="K217" i="6" s="1"/>
  <c r="J155" i="6"/>
  <c r="J217" i="6" s="1"/>
  <c r="I155" i="6"/>
  <c r="I217" i="6" s="1"/>
  <c r="H155" i="6"/>
  <c r="H217" i="6" s="1"/>
  <c r="G155" i="6"/>
  <c r="G217" i="6" s="1"/>
  <c r="F155" i="6"/>
  <c r="F217" i="6" s="1"/>
  <c r="E155" i="6"/>
  <c r="E217" i="6" s="1"/>
  <c r="D155" i="6"/>
  <c r="D217" i="6" s="1"/>
  <c r="C155" i="6"/>
  <c r="C217" i="6" s="1"/>
  <c r="N154" i="6"/>
  <c r="N216" i="6" s="1"/>
  <c r="M154" i="6"/>
  <c r="M216" i="6" s="1"/>
  <c r="L154" i="6"/>
  <c r="L216" i="6" s="1"/>
  <c r="K154" i="6"/>
  <c r="K216" i="6" s="1"/>
  <c r="J154" i="6"/>
  <c r="J216" i="6" s="1"/>
  <c r="I154" i="6"/>
  <c r="I216" i="6" s="1"/>
  <c r="H154" i="6"/>
  <c r="H216" i="6" s="1"/>
  <c r="G154" i="6"/>
  <c r="G216" i="6" s="1"/>
  <c r="F154" i="6"/>
  <c r="F216" i="6" s="1"/>
  <c r="E154" i="6"/>
  <c r="E216" i="6" s="1"/>
  <c r="D154" i="6"/>
  <c r="D216" i="6" s="1"/>
  <c r="C154" i="6"/>
  <c r="C216" i="6" s="1"/>
  <c r="N153" i="6"/>
  <c r="N215" i="6" s="1"/>
  <c r="M153" i="6"/>
  <c r="M215" i="6" s="1"/>
  <c r="L153" i="6"/>
  <c r="L215" i="6" s="1"/>
  <c r="K153" i="6"/>
  <c r="K215" i="6" s="1"/>
  <c r="J153" i="6"/>
  <c r="J215" i="6" s="1"/>
  <c r="I153" i="6"/>
  <c r="I215" i="6" s="1"/>
  <c r="H153" i="6"/>
  <c r="H215" i="6" s="1"/>
  <c r="G153" i="6"/>
  <c r="G215" i="6" s="1"/>
  <c r="F153" i="6"/>
  <c r="E153" i="6"/>
  <c r="E215" i="6" s="1"/>
  <c r="D153" i="6"/>
  <c r="D215" i="6" s="1"/>
  <c r="C153" i="6"/>
  <c r="C215" i="6" s="1"/>
  <c r="N152" i="6"/>
  <c r="M152" i="6"/>
  <c r="M214" i="6" s="1"/>
  <c r="L152" i="6"/>
  <c r="L214" i="6" s="1"/>
  <c r="K152" i="6"/>
  <c r="K214" i="6" s="1"/>
  <c r="J152" i="6"/>
  <c r="J214" i="6" s="1"/>
  <c r="I152" i="6"/>
  <c r="I214" i="6" s="1"/>
  <c r="H152" i="6"/>
  <c r="H214" i="6" s="1"/>
  <c r="G152" i="6"/>
  <c r="G214" i="6" s="1"/>
  <c r="F152" i="6"/>
  <c r="E152" i="6"/>
  <c r="E214" i="6" s="1"/>
  <c r="D152" i="6"/>
  <c r="D180" i="6" s="1"/>
  <c r="C152" i="6"/>
  <c r="C214" i="6" s="1"/>
  <c r="O149" i="6"/>
  <c r="N149" i="6"/>
  <c r="M149" i="6"/>
  <c r="L149" i="6"/>
  <c r="K149" i="6"/>
  <c r="J149" i="6"/>
  <c r="I149" i="6"/>
  <c r="H149" i="6"/>
  <c r="G149" i="6"/>
  <c r="F149" i="6"/>
  <c r="E149" i="6"/>
  <c r="D149" i="6"/>
  <c r="C149" i="6"/>
  <c r="O148" i="6"/>
  <c r="N148" i="6"/>
  <c r="M148" i="6"/>
  <c r="L148" i="6"/>
  <c r="K148" i="6"/>
  <c r="J148" i="6"/>
  <c r="I148" i="6"/>
  <c r="H148" i="6"/>
  <c r="G148" i="6"/>
  <c r="F148" i="6"/>
  <c r="E148" i="6"/>
  <c r="D148" i="6"/>
  <c r="C148" i="6"/>
  <c r="O147" i="6"/>
  <c r="N147" i="6"/>
  <c r="M147" i="6"/>
  <c r="L147" i="6"/>
  <c r="K147" i="6"/>
  <c r="J147" i="6"/>
  <c r="I147" i="6"/>
  <c r="H147" i="6"/>
  <c r="G147" i="6"/>
  <c r="F147" i="6"/>
  <c r="E147" i="6"/>
  <c r="D147" i="6"/>
  <c r="C147" i="6"/>
  <c r="O146" i="6"/>
  <c r="N146" i="6"/>
  <c r="M146" i="6"/>
  <c r="L146" i="6"/>
  <c r="K146" i="6"/>
  <c r="J146" i="6"/>
  <c r="I146" i="6"/>
  <c r="H146" i="6"/>
  <c r="G146" i="6"/>
  <c r="F146" i="6"/>
  <c r="E146" i="6"/>
  <c r="D146" i="6"/>
  <c r="C146" i="6"/>
  <c r="O145" i="6"/>
  <c r="N145" i="6"/>
  <c r="M145" i="6"/>
  <c r="L145" i="6"/>
  <c r="K145" i="6"/>
  <c r="J145" i="6"/>
  <c r="I145" i="6"/>
  <c r="H145" i="6"/>
  <c r="G145" i="6"/>
  <c r="F145" i="6"/>
  <c r="E145" i="6"/>
  <c r="D145" i="6"/>
  <c r="C145" i="6"/>
  <c r="O144" i="6"/>
  <c r="N144" i="6"/>
  <c r="M144" i="6"/>
  <c r="L144" i="6"/>
  <c r="K144" i="6"/>
  <c r="J144" i="6"/>
  <c r="I144" i="6"/>
  <c r="H144" i="6"/>
  <c r="G144" i="6"/>
  <c r="F144" i="6"/>
  <c r="E144" i="6"/>
  <c r="D144" i="6"/>
  <c r="C144" i="6"/>
  <c r="O143" i="6"/>
  <c r="N143" i="6"/>
  <c r="M143" i="6"/>
  <c r="L143" i="6"/>
  <c r="K143" i="6"/>
  <c r="J143" i="6"/>
  <c r="I143" i="6"/>
  <c r="H143" i="6"/>
  <c r="G143" i="6"/>
  <c r="F143" i="6"/>
  <c r="E143" i="6"/>
  <c r="D143" i="6"/>
  <c r="C143" i="6"/>
  <c r="O142" i="6"/>
  <c r="N142" i="6"/>
  <c r="M142" i="6"/>
  <c r="L142" i="6"/>
  <c r="K142" i="6"/>
  <c r="J142" i="6"/>
  <c r="I142" i="6"/>
  <c r="H142" i="6"/>
  <c r="G142" i="6"/>
  <c r="F142" i="6"/>
  <c r="E142" i="6"/>
  <c r="D142" i="6"/>
  <c r="C142" i="6"/>
  <c r="O141" i="6"/>
  <c r="N141" i="6"/>
  <c r="M141" i="6"/>
  <c r="L141" i="6"/>
  <c r="K141" i="6"/>
  <c r="J141" i="6"/>
  <c r="I141" i="6"/>
  <c r="H141" i="6"/>
  <c r="G141" i="6"/>
  <c r="F141" i="6"/>
  <c r="E141" i="6"/>
  <c r="D141" i="6"/>
  <c r="C141" i="6"/>
  <c r="O140" i="6"/>
  <c r="N140" i="6"/>
  <c r="M140" i="6"/>
  <c r="L140" i="6"/>
  <c r="K140" i="6"/>
  <c r="J140" i="6"/>
  <c r="I140" i="6"/>
  <c r="H140" i="6"/>
  <c r="G140" i="6"/>
  <c r="F140" i="6"/>
  <c r="E140" i="6"/>
  <c r="D140" i="6"/>
  <c r="C140" i="6"/>
  <c r="O139" i="6"/>
  <c r="N139" i="6"/>
  <c r="M139" i="6"/>
  <c r="L139" i="6"/>
  <c r="K139" i="6"/>
  <c r="J139" i="6"/>
  <c r="I139" i="6"/>
  <c r="H139" i="6"/>
  <c r="G139" i="6"/>
  <c r="F139" i="6"/>
  <c r="E139" i="6"/>
  <c r="D139" i="6"/>
  <c r="C139" i="6"/>
  <c r="O138" i="6"/>
  <c r="N138" i="6"/>
  <c r="M138" i="6"/>
  <c r="L138" i="6"/>
  <c r="K138" i="6"/>
  <c r="J138" i="6"/>
  <c r="I138" i="6"/>
  <c r="H138" i="6"/>
  <c r="G138" i="6"/>
  <c r="F138" i="6"/>
  <c r="E138" i="6"/>
  <c r="D138" i="6"/>
  <c r="C138" i="6"/>
  <c r="O137" i="6"/>
  <c r="N137" i="6"/>
  <c r="M137" i="6"/>
  <c r="L137" i="6"/>
  <c r="K137" i="6"/>
  <c r="J137" i="6"/>
  <c r="I137" i="6"/>
  <c r="H137" i="6"/>
  <c r="G137" i="6"/>
  <c r="F137" i="6"/>
  <c r="E137" i="6"/>
  <c r="D137" i="6"/>
  <c r="C137" i="6"/>
  <c r="O136" i="6"/>
  <c r="N136" i="6"/>
  <c r="M136" i="6"/>
  <c r="L136" i="6"/>
  <c r="K136" i="6"/>
  <c r="J136" i="6"/>
  <c r="I136" i="6"/>
  <c r="H136" i="6"/>
  <c r="G136" i="6"/>
  <c r="F136" i="6"/>
  <c r="E136" i="6"/>
  <c r="D136" i="6"/>
  <c r="C136" i="6"/>
  <c r="O135" i="6"/>
  <c r="N135" i="6"/>
  <c r="M135" i="6"/>
  <c r="L135" i="6"/>
  <c r="K135" i="6"/>
  <c r="J135" i="6"/>
  <c r="I135" i="6"/>
  <c r="H135" i="6"/>
  <c r="G135" i="6"/>
  <c r="F135" i="6"/>
  <c r="E135" i="6"/>
  <c r="D135" i="6"/>
  <c r="C135" i="6"/>
  <c r="O134" i="6"/>
  <c r="N134" i="6"/>
  <c r="M134" i="6"/>
  <c r="L134" i="6"/>
  <c r="K134" i="6"/>
  <c r="J134" i="6"/>
  <c r="I134" i="6"/>
  <c r="H134" i="6"/>
  <c r="G134" i="6"/>
  <c r="F134" i="6"/>
  <c r="E134" i="6"/>
  <c r="D134" i="6"/>
  <c r="C134" i="6"/>
  <c r="O133" i="6"/>
  <c r="N133" i="6"/>
  <c r="M133" i="6"/>
  <c r="L133" i="6"/>
  <c r="K133" i="6"/>
  <c r="J133" i="6"/>
  <c r="I133" i="6"/>
  <c r="H133" i="6"/>
  <c r="G133" i="6"/>
  <c r="F133" i="6"/>
  <c r="E133" i="6"/>
  <c r="D133" i="6"/>
  <c r="C133" i="6"/>
  <c r="O132" i="6"/>
  <c r="N132" i="6"/>
  <c r="M132" i="6"/>
  <c r="L132" i="6"/>
  <c r="K132" i="6"/>
  <c r="J132" i="6"/>
  <c r="I132" i="6"/>
  <c r="H132" i="6"/>
  <c r="G132" i="6"/>
  <c r="F132" i="6"/>
  <c r="E132" i="6"/>
  <c r="D132" i="6"/>
  <c r="C132" i="6"/>
  <c r="O131" i="6"/>
  <c r="N131" i="6"/>
  <c r="M131" i="6"/>
  <c r="L131" i="6"/>
  <c r="K131" i="6"/>
  <c r="J131" i="6"/>
  <c r="I131" i="6"/>
  <c r="H131" i="6"/>
  <c r="G131" i="6"/>
  <c r="F131" i="6"/>
  <c r="E131" i="6"/>
  <c r="D131" i="6"/>
  <c r="C131" i="6"/>
  <c r="O130" i="6"/>
  <c r="N130" i="6"/>
  <c r="M130" i="6"/>
  <c r="L130" i="6"/>
  <c r="K130" i="6"/>
  <c r="J130" i="6"/>
  <c r="I130" i="6"/>
  <c r="H130" i="6"/>
  <c r="G130" i="6"/>
  <c r="F130" i="6"/>
  <c r="E130" i="6"/>
  <c r="D130" i="6"/>
  <c r="C130" i="6"/>
  <c r="O129" i="6"/>
  <c r="N129" i="6"/>
  <c r="M129" i="6"/>
  <c r="L129" i="6"/>
  <c r="K129" i="6"/>
  <c r="J129" i="6"/>
  <c r="I129" i="6"/>
  <c r="H129" i="6"/>
  <c r="G129" i="6"/>
  <c r="F129" i="6"/>
  <c r="E129" i="6"/>
  <c r="D129" i="6"/>
  <c r="C129" i="6"/>
  <c r="O128" i="6"/>
  <c r="N128" i="6"/>
  <c r="M128" i="6"/>
  <c r="L128" i="6"/>
  <c r="K128" i="6"/>
  <c r="J128" i="6"/>
  <c r="I128" i="6"/>
  <c r="H128" i="6"/>
  <c r="G128" i="6"/>
  <c r="F128" i="6"/>
  <c r="E128" i="6"/>
  <c r="D128" i="6"/>
  <c r="C128" i="6"/>
  <c r="O127" i="6"/>
  <c r="N127" i="6"/>
  <c r="M127" i="6"/>
  <c r="L127" i="6"/>
  <c r="K127" i="6"/>
  <c r="J127" i="6"/>
  <c r="I127" i="6"/>
  <c r="H127" i="6"/>
  <c r="G127" i="6"/>
  <c r="F127" i="6"/>
  <c r="E127" i="6"/>
  <c r="D127" i="6"/>
  <c r="C127" i="6"/>
  <c r="O126" i="6"/>
  <c r="N126" i="6"/>
  <c r="M126" i="6"/>
  <c r="L126" i="6"/>
  <c r="K126" i="6"/>
  <c r="J126" i="6"/>
  <c r="I126" i="6"/>
  <c r="H126" i="6"/>
  <c r="G126" i="6"/>
  <c r="F126" i="6"/>
  <c r="E126" i="6"/>
  <c r="D126" i="6"/>
  <c r="C126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C125" i="6"/>
  <c r="O124" i="6"/>
  <c r="N124" i="6"/>
  <c r="M124" i="6"/>
  <c r="L124" i="6"/>
  <c r="K124" i="6"/>
  <c r="J124" i="6"/>
  <c r="I124" i="6"/>
  <c r="H124" i="6"/>
  <c r="G124" i="6"/>
  <c r="F124" i="6"/>
  <c r="E124" i="6"/>
  <c r="D124" i="6"/>
  <c r="C124" i="6"/>
  <c r="O123" i="6"/>
  <c r="N123" i="6"/>
  <c r="M123" i="6"/>
  <c r="L123" i="6"/>
  <c r="K123" i="6"/>
  <c r="J123" i="6"/>
  <c r="I123" i="6"/>
  <c r="H123" i="6"/>
  <c r="G123" i="6"/>
  <c r="F123" i="6"/>
  <c r="E123" i="6"/>
  <c r="D123" i="6"/>
  <c r="C123" i="6"/>
  <c r="O122" i="6"/>
  <c r="N122" i="6"/>
  <c r="M122" i="6"/>
  <c r="L122" i="6"/>
  <c r="K122" i="6"/>
  <c r="J122" i="6"/>
  <c r="I122" i="6"/>
  <c r="H122" i="6"/>
  <c r="G122" i="6"/>
  <c r="F122" i="6"/>
  <c r="E122" i="6"/>
  <c r="D122" i="6"/>
  <c r="C122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C119" i="6"/>
  <c r="O118" i="6"/>
  <c r="N118" i="6"/>
  <c r="M118" i="6"/>
  <c r="L118" i="6"/>
  <c r="K118" i="6"/>
  <c r="J118" i="6"/>
  <c r="I118" i="6"/>
  <c r="H118" i="6"/>
  <c r="G118" i="6"/>
  <c r="F118" i="6"/>
  <c r="E118" i="6"/>
  <c r="D118" i="6"/>
  <c r="C118" i="6"/>
  <c r="O117" i="6"/>
  <c r="N117" i="6"/>
  <c r="M117" i="6"/>
  <c r="L117" i="6"/>
  <c r="K117" i="6"/>
  <c r="J117" i="6"/>
  <c r="I117" i="6"/>
  <c r="H117" i="6"/>
  <c r="G117" i="6"/>
  <c r="F117" i="6"/>
  <c r="E117" i="6"/>
  <c r="D117" i="6"/>
  <c r="C117" i="6"/>
  <c r="O116" i="6"/>
  <c r="N116" i="6"/>
  <c r="M116" i="6"/>
  <c r="L116" i="6"/>
  <c r="K116" i="6"/>
  <c r="J116" i="6"/>
  <c r="I116" i="6"/>
  <c r="H116" i="6"/>
  <c r="G116" i="6"/>
  <c r="F116" i="6"/>
  <c r="E116" i="6"/>
  <c r="D116" i="6"/>
  <c r="C116" i="6"/>
  <c r="O115" i="6"/>
  <c r="N115" i="6"/>
  <c r="M115" i="6"/>
  <c r="L115" i="6"/>
  <c r="K115" i="6"/>
  <c r="J115" i="6"/>
  <c r="I115" i="6"/>
  <c r="H115" i="6"/>
  <c r="G115" i="6"/>
  <c r="F115" i="6"/>
  <c r="E115" i="6"/>
  <c r="D115" i="6"/>
  <c r="C115" i="6"/>
  <c r="O114" i="6"/>
  <c r="N114" i="6"/>
  <c r="M114" i="6"/>
  <c r="L114" i="6"/>
  <c r="K114" i="6"/>
  <c r="J114" i="6"/>
  <c r="I114" i="6"/>
  <c r="H114" i="6"/>
  <c r="G114" i="6"/>
  <c r="F114" i="6"/>
  <c r="E114" i="6"/>
  <c r="D114" i="6"/>
  <c r="C114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C112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C111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C110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C109" i="6"/>
  <c r="O108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O106" i="6"/>
  <c r="N106" i="6"/>
  <c r="M106" i="6"/>
  <c r="L106" i="6"/>
  <c r="K106" i="6"/>
  <c r="J106" i="6"/>
  <c r="I106" i="6"/>
  <c r="H106" i="6"/>
  <c r="G106" i="6"/>
  <c r="F106" i="6"/>
  <c r="E106" i="6"/>
  <c r="D106" i="6"/>
  <c r="C106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O104" i="6"/>
  <c r="N104" i="6"/>
  <c r="M104" i="6"/>
  <c r="L104" i="6"/>
  <c r="K104" i="6"/>
  <c r="J104" i="6"/>
  <c r="I104" i="6"/>
  <c r="H104" i="6"/>
  <c r="G104" i="6"/>
  <c r="F104" i="6"/>
  <c r="E104" i="6"/>
  <c r="D104" i="6"/>
  <c r="C104" i="6"/>
  <c r="O103" i="6"/>
  <c r="N103" i="6"/>
  <c r="M103" i="6"/>
  <c r="L103" i="6"/>
  <c r="K103" i="6"/>
  <c r="J103" i="6"/>
  <c r="I103" i="6"/>
  <c r="H103" i="6"/>
  <c r="G103" i="6"/>
  <c r="F103" i="6"/>
  <c r="E103" i="6"/>
  <c r="D103" i="6"/>
  <c r="C103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O100" i="6"/>
  <c r="N100" i="6"/>
  <c r="M100" i="6"/>
  <c r="L100" i="6"/>
  <c r="K100" i="6"/>
  <c r="J100" i="6"/>
  <c r="I100" i="6"/>
  <c r="H100" i="6"/>
  <c r="G100" i="6"/>
  <c r="F100" i="6"/>
  <c r="E100" i="6"/>
  <c r="D100" i="6"/>
  <c r="C100" i="6"/>
  <c r="O99" i="6"/>
  <c r="N99" i="6"/>
  <c r="M99" i="6"/>
  <c r="L99" i="6"/>
  <c r="K99" i="6"/>
  <c r="J99" i="6"/>
  <c r="I99" i="6"/>
  <c r="H99" i="6"/>
  <c r="G99" i="6"/>
  <c r="F99" i="6"/>
  <c r="E99" i="6"/>
  <c r="D99" i="6"/>
  <c r="C99" i="6"/>
  <c r="O98" i="6"/>
  <c r="N98" i="6"/>
  <c r="M98" i="6"/>
  <c r="L98" i="6"/>
  <c r="K98" i="6"/>
  <c r="J98" i="6"/>
  <c r="I98" i="6"/>
  <c r="H98" i="6"/>
  <c r="G98" i="6"/>
  <c r="F98" i="6"/>
  <c r="E98" i="6"/>
  <c r="D98" i="6"/>
  <c r="C98" i="6"/>
  <c r="O97" i="6"/>
  <c r="N97" i="6"/>
  <c r="M97" i="6"/>
  <c r="L97" i="6"/>
  <c r="K97" i="6"/>
  <c r="J97" i="6"/>
  <c r="I97" i="6"/>
  <c r="H97" i="6"/>
  <c r="G97" i="6"/>
  <c r="F97" i="6"/>
  <c r="E97" i="6"/>
  <c r="D97" i="6"/>
  <c r="C97" i="6"/>
  <c r="O96" i="6"/>
  <c r="N96" i="6"/>
  <c r="M96" i="6"/>
  <c r="L96" i="6"/>
  <c r="K96" i="6"/>
  <c r="J96" i="6"/>
  <c r="I96" i="6"/>
  <c r="H96" i="6"/>
  <c r="G96" i="6"/>
  <c r="F96" i="6"/>
  <c r="E96" i="6"/>
  <c r="D96" i="6"/>
  <c r="C96" i="6"/>
  <c r="O95" i="6"/>
  <c r="N95" i="6"/>
  <c r="M95" i="6"/>
  <c r="L95" i="6"/>
  <c r="K95" i="6"/>
  <c r="J95" i="6"/>
  <c r="I95" i="6"/>
  <c r="H95" i="6"/>
  <c r="G95" i="6"/>
  <c r="F95" i="6"/>
  <c r="E95" i="6"/>
  <c r="D95" i="6"/>
  <c r="C95" i="6"/>
  <c r="O94" i="6"/>
  <c r="N94" i="6"/>
  <c r="M94" i="6"/>
  <c r="L94" i="6"/>
  <c r="K94" i="6"/>
  <c r="J94" i="6"/>
  <c r="I94" i="6"/>
  <c r="H94" i="6"/>
  <c r="G94" i="6"/>
  <c r="F94" i="6"/>
  <c r="E94" i="6"/>
  <c r="D94" i="6"/>
  <c r="C94" i="6"/>
  <c r="O93" i="6"/>
  <c r="N93" i="6"/>
  <c r="M93" i="6"/>
  <c r="L93" i="6"/>
  <c r="K93" i="6"/>
  <c r="J93" i="6"/>
  <c r="I93" i="6"/>
  <c r="H93" i="6"/>
  <c r="G93" i="6"/>
  <c r="F93" i="6"/>
  <c r="E93" i="6"/>
  <c r="D93" i="6"/>
  <c r="C93" i="6"/>
  <c r="O92" i="6"/>
  <c r="N92" i="6"/>
  <c r="M92" i="6"/>
  <c r="L92" i="6"/>
  <c r="K92" i="6"/>
  <c r="J92" i="6"/>
  <c r="I92" i="6"/>
  <c r="H92" i="6"/>
  <c r="G92" i="6"/>
  <c r="F92" i="6"/>
  <c r="E92" i="6"/>
  <c r="D92" i="6"/>
  <c r="C92" i="6"/>
  <c r="N88" i="6"/>
  <c r="M88" i="6"/>
  <c r="L88" i="6"/>
  <c r="K88" i="6"/>
  <c r="J88" i="6"/>
  <c r="I88" i="6"/>
  <c r="H88" i="6"/>
  <c r="G88" i="6"/>
  <c r="F88" i="6"/>
  <c r="E88" i="6"/>
  <c r="D88" i="6"/>
  <c r="C88" i="6"/>
  <c r="N87" i="6"/>
  <c r="M87" i="6"/>
  <c r="L87" i="6"/>
  <c r="K87" i="6"/>
  <c r="J87" i="6"/>
  <c r="I87" i="6"/>
  <c r="H87" i="6"/>
  <c r="G87" i="6"/>
  <c r="F87" i="6"/>
  <c r="E87" i="6"/>
  <c r="D87" i="6"/>
  <c r="C87" i="6"/>
  <c r="N86" i="6"/>
  <c r="M86" i="6"/>
  <c r="L86" i="6"/>
  <c r="K86" i="6"/>
  <c r="J86" i="6"/>
  <c r="I86" i="6"/>
  <c r="H86" i="6"/>
  <c r="G86" i="6"/>
  <c r="F86" i="6"/>
  <c r="E86" i="6"/>
  <c r="D86" i="6"/>
  <c r="C86" i="6"/>
  <c r="N85" i="6"/>
  <c r="M85" i="6"/>
  <c r="L85" i="6"/>
  <c r="K85" i="6"/>
  <c r="J85" i="6"/>
  <c r="I85" i="6"/>
  <c r="H85" i="6"/>
  <c r="G85" i="6"/>
  <c r="F85" i="6"/>
  <c r="E85" i="6"/>
  <c r="D85" i="6"/>
  <c r="C85" i="6"/>
  <c r="N84" i="6"/>
  <c r="M84" i="6"/>
  <c r="L84" i="6"/>
  <c r="K84" i="6"/>
  <c r="J84" i="6"/>
  <c r="I84" i="6"/>
  <c r="H84" i="6"/>
  <c r="G84" i="6"/>
  <c r="F84" i="6"/>
  <c r="E84" i="6"/>
  <c r="D84" i="6"/>
  <c r="C84" i="6"/>
  <c r="N83" i="6"/>
  <c r="M83" i="6"/>
  <c r="L83" i="6"/>
  <c r="K83" i="6"/>
  <c r="J83" i="6"/>
  <c r="I83" i="6"/>
  <c r="H83" i="6"/>
  <c r="G83" i="6"/>
  <c r="F83" i="6"/>
  <c r="E83" i="6"/>
  <c r="D83" i="6"/>
  <c r="C83" i="6"/>
  <c r="N82" i="6"/>
  <c r="M82" i="6"/>
  <c r="L82" i="6"/>
  <c r="K82" i="6"/>
  <c r="J82" i="6"/>
  <c r="I82" i="6"/>
  <c r="H82" i="6"/>
  <c r="G82" i="6"/>
  <c r="F82" i="6"/>
  <c r="E82" i="6"/>
  <c r="D82" i="6"/>
  <c r="C82" i="6"/>
  <c r="N81" i="6"/>
  <c r="M81" i="6"/>
  <c r="L81" i="6"/>
  <c r="K81" i="6"/>
  <c r="J81" i="6"/>
  <c r="I81" i="6"/>
  <c r="H81" i="6"/>
  <c r="G81" i="6"/>
  <c r="F81" i="6"/>
  <c r="E81" i="6"/>
  <c r="D81" i="6"/>
  <c r="C81" i="6"/>
  <c r="N80" i="6"/>
  <c r="M80" i="6"/>
  <c r="L80" i="6"/>
  <c r="K80" i="6"/>
  <c r="J80" i="6"/>
  <c r="I80" i="6"/>
  <c r="H80" i="6"/>
  <c r="G80" i="6"/>
  <c r="F80" i="6"/>
  <c r="E80" i="6"/>
  <c r="D80" i="6"/>
  <c r="C80" i="6"/>
  <c r="N79" i="6"/>
  <c r="M79" i="6"/>
  <c r="L79" i="6"/>
  <c r="K79" i="6"/>
  <c r="J79" i="6"/>
  <c r="I79" i="6"/>
  <c r="H79" i="6"/>
  <c r="G79" i="6"/>
  <c r="F79" i="6"/>
  <c r="E79" i="6"/>
  <c r="D79" i="6"/>
  <c r="C79" i="6"/>
  <c r="N78" i="6"/>
  <c r="M78" i="6"/>
  <c r="L78" i="6"/>
  <c r="K78" i="6"/>
  <c r="J78" i="6"/>
  <c r="I78" i="6"/>
  <c r="H78" i="6"/>
  <c r="G78" i="6"/>
  <c r="F78" i="6"/>
  <c r="E78" i="6"/>
  <c r="D78" i="6"/>
  <c r="C78" i="6"/>
  <c r="N77" i="6"/>
  <c r="M77" i="6"/>
  <c r="L77" i="6"/>
  <c r="K77" i="6"/>
  <c r="J77" i="6"/>
  <c r="I77" i="6"/>
  <c r="H77" i="6"/>
  <c r="G77" i="6"/>
  <c r="F77" i="6"/>
  <c r="E77" i="6"/>
  <c r="D77" i="6"/>
  <c r="C77" i="6"/>
  <c r="N76" i="6"/>
  <c r="M76" i="6"/>
  <c r="L76" i="6"/>
  <c r="K76" i="6"/>
  <c r="J76" i="6"/>
  <c r="I76" i="6"/>
  <c r="H76" i="6"/>
  <c r="G76" i="6"/>
  <c r="F76" i="6"/>
  <c r="E76" i="6"/>
  <c r="D76" i="6"/>
  <c r="C76" i="6"/>
  <c r="N75" i="6"/>
  <c r="M75" i="6"/>
  <c r="L75" i="6"/>
  <c r="K75" i="6"/>
  <c r="J75" i="6"/>
  <c r="I75" i="6"/>
  <c r="H75" i="6"/>
  <c r="G75" i="6"/>
  <c r="F75" i="6"/>
  <c r="E75" i="6"/>
  <c r="D75" i="6"/>
  <c r="C75" i="6"/>
  <c r="N74" i="6"/>
  <c r="M74" i="6"/>
  <c r="L74" i="6"/>
  <c r="K74" i="6"/>
  <c r="J74" i="6"/>
  <c r="I74" i="6"/>
  <c r="H74" i="6"/>
  <c r="G74" i="6"/>
  <c r="F74" i="6"/>
  <c r="E74" i="6"/>
  <c r="D74" i="6"/>
  <c r="C74" i="6"/>
  <c r="N73" i="6"/>
  <c r="M73" i="6"/>
  <c r="L73" i="6"/>
  <c r="K73" i="6"/>
  <c r="J73" i="6"/>
  <c r="I73" i="6"/>
  <c r="H73" i="6"/>
  <c r="G73" i="6"/>
  <c r="F73" i="6"/>
  <c r="E73" i="6"/>
  <c r="D73" i="6"/>
  <c r="C73" i="6"/>
  <c r="N72" i="6"/>
  <c r="M72" i="6"/>
  <c r="L72" i="6"/>
  <c r="K72" i="6"/>
  <c r="J72" i="6"/>
  <c r="I72" i="6"/>
  <c r="H72" i="6"/>
  <c r="G72" i="6"/>
  <c r="F72" i="6"/>
  <c r="E72" i="6"/>
  <c r="D72" i="6"/>
  <c r="C72" i="6"/>
  <c r="N71" i="6"/>
  <c r="M71" i="6"/>
  <c r="L71" i="6"/>
  <c r="K71" i="6"/>
  <c r="J71" i="6"/>
  <c r="I71" i="6"/>
  <c r="H71" i="6"/>
  <c r="G71" i="6"/>
  <c r="F71" i="6"/>
  <c r="E71" i="6"/>
  <c r="D71" i="6"/>
  <c r="C71" i="6"/>
  <c r="N70" i="6"/>
  <c r="M70" i="6"/>
  <c r="L70" i="6"/>
  <c r="K70" i="6"/>
  <c r="J70" i="6"/>
  <c r="I70" i="6"/>
  <c r="H70" i="6"/>
  <c r="G70" i="6"/>
  <c r="F70" i="6"/>
  <c r="E70" i="6"/>
  <c r="D70" i="6"/>
  <c r="C70" i="6"/>
  <c r="N69" i="6"/>
  <c r="M69" i="6"/>
  <c r="L69" i="6"/>
  <c r="K69" i="6"/>
  <c r="J69" i="6"/>
  <c r="I69" i="6"/>
  <c r="H69" i="6"/>
  <c r="G69" i="6"/>
  <c r="F69" i="6"/>
  <c r="E69" i="6"/>
  <c r="D69" i="6"/>
  <c r="C69" i="6"/>
  <c r="N68" i="6"/>
  <c r="M68" i="6"/>
  <c r="L68" i="6"/>
  <c r="K68" i="6"/>
  <c r="J68" i="6"/>
  <c r="I68" i="6"/>
  <c r="H68" i="6"/>
  <c r="G68" i="6"/>
  <c r="F68" i="6"/>
  <c r="E68" i="6"/>
  <c r="D68" i="6"/>
  <c r="C68" i="6"/>
  <c r="N67" i="6"/>
  <c r="M67" i="6"/>
  <c r="L67" i="6"/>
  <c r="K67" i="6"/>
  <c r="J67" i="6"/>
  <c r="I67" i="6"/>
  <c r="H67" i="6"/>
  <c r="G67" i="6"/>
  <c r="F67" i="6"/>
  <c r="E67" i="6"/>
  <c r="D67" i="6"/>
  <c r="C67" i="6"/>
  <c r="N66" i="6"/>
  <c r="M66" i="6"/>
  <c r="L66" i="6"/>
  <c r="K66" i="6"/>
  <c r="J66" i="6"/>
  <c r="I66" i="6"/>
  <c r="H66" i="6"/>
  <c r="G66" i="6"/>
  <c r="F66" i="6"/>
  <c r="E66" i="6"/>
  <c r="D66" i="6"/>
  <c r="C66" i="6"/>
  <c r="N65" i="6"/>
  <c r="M65" i="6"/>
  <c r="L65" i="6"/>
  <c r="K65" i="6"/>
  <c r="J65" i="6"/>
  <c r="I65" i="6"/>
  <c r="H65" i="6"/>
  <c r="G65" i="6"/>
  <c r="F65" i="6"/>
  <c r="E65" i="6"/>
  <c r="D65" i="6"/>
  <c r="C65" i="6"/>
  <c r="N64" i="6"/>
  <c r="M64" i="6"/>
  <c r="L64" i="6"/>
  <c r="K64" i="6"/>
  <c r="J64" i="6"/>
  <c r="I64" i="6"/>
  <c r="H64" i="6"/>
  <c r="G64" i="6"/>
  <c r="F64" i="6"/>
  <c r="E64" i="6"/>
  <c r="D64" i="6"/>
  <c r="C64" i="6"/>
  <c r="N63" i="6"/>
  <c r="M63" i="6"/>
  <c r="L63" i="6"/>
  <c r="K63" i="6"/>
  <c r="J63" i="6"/>
  <c r="I63" i="6"/>
  <c r="H63" i="6"/>
  <c r="G63" i="6"/>
  <c r="F63" i="6"/>
  <c r="E63" i="6"/>
  <c r="D63" i="6"/>
  <c r="C63" i="6"/>
  <c r="N62" i="6"/>
  <c r="N89" i="6" s="1"/>
  <c r="M62" i="6"/>
  <c r="M89" i="6" s="1"/>
  <c r="L62" i="6"/>
  <c r="L89" i="6" s="1"/>
  <c r="K62" i="6"/>
  <c r="J62" i="6"/>
  <c r="J89" i="6" s="1"/>
  <c r="I62" i="6"/>
  <c r="I89" i="6" s="1"/>
  <c r="H62" i="6"/>
  <c r="H89" i="6" s="1"/>
  <c r="G62" i="6"/>
  <c r="F62" i="6"/>
  <c r="E62" i="6"/>
  <c r="D62" i="6"/>
  <c r="D89" i="6" s="1"/>
  <c r="C62" i="6"/>
  <c r="N58" i="6"/>
  <c r="M58" i="6"/>
  <c r="L58" i="6"/>
  <c r="K58" i="6"/>
  <c r="J58" i="6"/>
  <c r="I58" i="6"/>
  <c r="H58" i="6"/>
  <c r="G58" i="6"/>
  <c r="F58" i="6"/>
  <c r="E58" i="6"/>
  <c r="D58" i="6"/>
  <c r="C58" i="6"/>
  <c r="N57" i="6"/>
  <c r="M57" i="6"/>
  <c r="L57" i="6"/>
  <c r="K57" i="6"/>
  <c r="J57" i="6"/>
  <c r="I57" i="6"/>
  <c r="H57" i="6"/>
  <c r="G57" i="6"/>
  <c r="F57" i="6"/>
  <c r="E57" i="6"/>
  <c r="D57" i="6"/>
  <c r="C57" i="6"/>
  <c r="N56" i="6"/>
  <c r="M56" i="6"/>
  <c r="L56" i="6"/>
  <c r="K56" i="6"/>
  <c r="J56" i="6"/>
  <c r="I56" i="6"/>
  <c r="H56" i="6"/>
  <c r="G56" i="6"/>
  <c r="F56" i="6"/>
  <c r="E56" i="6"/>
  <c r="D56" i="6"/>
  <c r="C56" i="6"/>
  <c r="N55" i="6"/>
  <c r="M55" i="6"/>
  <c r="L55" i="6"/>
  <c r="K55" i="6"/>
  <c r="J55" i="6"/>
  <c r="I55" i="6"/>
  <c r="H55" i="6"/>
  <c r="G55" i="6"/>
  <c r="F55" i="6"/>
  <c r="E55" i="6"/>
  <c r="D55" i="6"/>
  <c r="C55" i="6"/>
  <c r="N54" i="6"/>
  <c r="M54" i="6"/>
  <c r="L54" i="6"/>
  <c r="K54" i="6"/>
  <c r="J54" i="6"/>
  <c r="I54" i="6"/>
  <c r="H54" i="6"/>
  <c r="G54" i="6"/>
  <c r="F54" i="6"/>
  <c r="E54" i="6"/>
  <c r="D54" i="6"/>
  <c r="C54" i="6"/>
  <c r="N53" i="6"/>
  <c r="M53" i="6"/>
  <c r="L53" i="6"/>
  <c r="K53" i="6"/>
  <c r="J53" i="6"/>
  <c r="I53" i="6"/>
  <c r="H53" i="6"/>
  <c r="G53" i="6"/>
  <c r="F53" i="6"/>
  <c r="E53" i="6"/>
  <c r="D53" i="6"/>
  <c r="C53" i="6"/>
  <c r="N52" i="6"/>
  <c r="M52" i="6"/>
  <c r="L52" i="6"/>
  <c r="K52" i="6"/>
  <c r="J52" i="6"/>
  <c r="I52" i="6"/>
  <c r="H52" i="6"/>
  <c r="G52" i="6"/>
  <c r="F52" i="6"/>
  <c r="E52" i="6"/>
  <c r="D52" i="6"/>
  <c r="C52" i="6"/>
  <c r="N51" i="6"/>
  <c r="M51" i="6"/>
  <c r="L51" i="6"/>
  <c r="K51" i="6"/>
  <c r="J51" i="6"/>
  <c r="I51" i="6"/>
  <c r="H51" i="6"/>
  <c r="G51" i="6"/>
  <c r="F51" i="6"/>
  <c r="E51" i="6"/>
  <c r="D51" i="6"/>
  <c r="C51" i="6"/>
  <c r="N50" i="6"/>
  <c r="M50" i="6"/>
  <c r="L50" i="6"/>
  <c r="K50" i="6"/>
  <c r="J50" i="6"/>
  <c r="I50" i="6"/>
  <c r="H50" i="6"/>
  <c r="G50" i="6"/>
  <c r="F50" i="6"/>
  <c r="E50" i="6"/>
  <c r="D50" i="6"/>
  <c r="C50" i="6"/>
  <c r="N49" i="6"/>
  <c r="M49" i="6"/>
  <c r="L49" i="6"/>
  <c r="K49" i="6"/>
  <c r="J49" i="6"/>
  <c r="I49" i="6"/>
  <c r="H49" i="6"/>
  <c r="G49" i="6"/>
  <c r="F49" i="6"/>
  <c r="E49" i="6"/>
  <c r="D49" i="6"/>
  <c r="C49" i="6"/>
  <c r="N48" i="6"/>
  <c r="M48" i="6"/>
  <c r="L48" i="6"/>
  <c r="K48" i="6"/>
  <c r="J48" i="6"/>
  <c r="I48" i="6"/>
  <c r="H48" i="6"/>
  <c r="G48" i="6"/>
  <c r="F48" i="6"/>
  <c r="E48" i="6"/>
  <c r="D48" i="6"/>
  <c r="C48" i="6"/>
  <c r="N47" i="6"/>
  <c r="M47" i="6"/>
  <c r="L47" i="6"/>
  <c r="K47" i="6"/>
  <c r="J47" i="6"/>
  <c r="I47" i="6"/>
  <c r="H47" i="6"/>
  <c r="G47" i="6"/>
  <c r="F47" i="6"/>
  <c r="E47" i="6"/>
  <c r="D47" i="6"/>
  <c r="C47" i="6"/>
  <c r="N46" i="6"/>
  <c r="M46" i="6"/>
  <c r="L46" i="6"/>
  <c r="K46" i="6"/>
  <c r="J46" i="6"/>
  <c r="I46" i="6"/>
  <c r="H46" i="6"/>
  <c r="G46" i="6"/>
  <c r="F46" i="6"/>
  <c r="E46" i="6"/>
  <c r="D46" i="6"/>
  <c r="C46" i="6"/>
  <c r="N45" i="6"/>
  <c r="M45" i="6"/>
  <c r="L45" i="6"/>
  <c r="K45" i="6"/>
  <c r="J45" i="6"/>
  <c r="I45" i="6"/>
  <c r="H45" i="6"/>
  <c r="G45" i="6"/>
  <c r="F45" i="6"/>
  <c r="E45" i="6"/>
  <c r="D45" i="6"/>
  <c r="C45" i="6"/>
  <c r="N44" i="6"/>
  <c r="M44" i="6"/>
  <c r="L44" i="6"/>
  <c r="K44" i="6"/>
  <c r="J44" i="6"/>
  <c r="I44" i="6"/>
  <c r="H44" i="6"/>
  <c r="G44" i="6"/>
  <c r="F44" i="6"/>
  <c r="E44" i="6"/>
  <c r="D44" i="6"/>
  <c r="C44" i="6"/>
  <c r="N43" i="6"/>
  <c r="M43" i="6"/>
  <c r="L43" i="6"/>
  <c r="K43" i="6"/>
  <c r="J43" i="6"/>
  <c r="I43" i="6"/>
  <c r="H43" i="6"/>
  <c r="G43" i="6"/>
  <c r="F43" i="6"/>
  <c r="E43" i="6"/>
  <c r="D43" i="6"/>
  <c r="C43" i="6"/>
  <c r="N42" i="6"/>
  <c r="M42" i="6"/>
  <c r="L42" i="6"/>
  <c r="K42" i="6"/>
  <c r="J42" i="6"/>
  <c r="I42" i="6"/>
  <c r="H42" i="6"/>
  <c r="G42" i="6"/>
  <c r="F42" i="6"/>
  <c r="E42" i="6"/>
  <c r="D42" i="6"/>
  <c r="C42" i="6"/>
  <c r="N41" i="6"/>
  <c r="M41" i="6"/>
  <c r="L41" i="6"/>
  <c r="K41" i="6"/>
  <c r="J41" i="6"/>
  <c r="I41" i="6"/>
  <c r="H41" i="6"/>
  <c r="G41" i="6"/>
  <c r="F41" i="6"/>
  <c r="E41" i="6"/>
  <c r="D41" i="6"/>
  <c r="C41" i="6"/>
  <c r="N40" i="6"/>
  <c r="M40" i="6"/>
  <c r="L40" i="6"/>
  <c r="K40" i="6"/>
  <c r="J40" i="6"/>
  <c r="I40" i="6"/>
  <c r="H40" i="6"/>
  <c r="G40" i="6"/>
  <c r="F40" i="6"/>
  <c r="E40" i="6"/>
  <c r="D40" i="6"/>
  <c r="C40" i="6"/>
  <c r="N39" i="6"/>
  <c r="M39" i="6"/>
  <c r="L39" i="6"/>
  <c r="K39" i="6"/>
  <c r="J39" i="6"/>
  <c r="I39" i="6"/>
  <c r="H39" i="6"/>
  <c r="G39" i="6"/>
  <c r="F39" i="6"/>
  <c r="E39" i="6"/>
  <c r="D39" i="6"/>
  <c r="C39" i="6"/>
  <c r="N38" i="6"/>
  <c r="M38" i="6"/>
  <c r="L38" i="6"/>
  <c r="K38" i="6"/>
  <c r="J38" i="6"/>
  <c r="I38" i="6"/>
  <c r="H38" i="6"/>
  <c r="G38" i="6"/>
  <c r="F38" i="6"/>
  <c r="E38" i="6"/>
  <c r="D38" i="6"/>
  <c r="C38" i="6"/>
  <c r="N37" i="6"/>
  <c r="M37" i="6"/>
  <c r="L37" i="6"/>
  <c r="K37" i="6"/>
  <c r="J37" i="6"/>
  <c r="I37" i="6"/>
  <c r="H37" i="6"/>
  <c r="G37" i="6"/>
  <c r="F37" i="6"/>
  <c r="E37" i="6"/>
  <c r="D37" i="6"/>
  <c r="C37" i="6"/>
  <c r="N36" i="6"/>
  <c r="M36" i="6"/>
  <c r="L36" i="6"/>
  <c r="K36" i="6"/>
  <c r="J36" i="6"/>
  <c r="I36" i="6"/>
  <c r="H36" i="6"/>
  <c r="G36" i="6"/>
  <c r="F36" i="6"/>
  <c r="E36" i="6"/>
  <c r="D36" i="6"/>
  <c r="C36" i="6"/>
  <c r="N35" i="6"/>
  <c r="M35" i="6"/>
  <c r="L35" i="6"/>
  <c r="K35" i="6"/>
  <c r="J35" i="6"/>
  <c r="I35" i="6"/>
  <c r="H35" i="6"/>
  <c r="G35" i="6"/>
  <c r="F35" i="6"/>
  <c r="E35" i="6"/>
  <c r="D35" i="6"/>
  <c r="C35" i="6"/>
  <c r="N34" i="6"/>
  <c r="M34" i="6"/>
  <c r="L34" i="6"/>
  <c r="K34" i="6"/>
  <c r="J34" i="6"/>
  <c r="I34" i="6"/>
  <c r="H34" i="6"/>
  <c r="G34" i="6"/>
  <c r="F34" i="6"/>
  <c r="E34" i="6"/>
  <c r="D34" i="6"/>
  <c r="C34" i="6"/>
  <c r="N33" i="6"/>
  <c r="M33" i="6"/>
  <c r="L33" i="6"/>
  <c r="K33" i="6"/>
  <c r="J33" i="6"/>
  <c r="I33" i="6"/>
  <c r="H33" i="6"/>
  <c r="G33" i="6"/>
  <c r="F33" i="6"/>
  <c r="E33" i="6"/>
  <c r="D33" i="6"/>
  <c r="C33" i="6"/>
  <c r="N32" i="6"/>
  <c r="N59" i="6" s="1"/>
  <c r="M32" i="6"/>
  <c r="M59" i="6" s="1"/>
  <c r="L32" i="6"/>
  <c r="K32" i="6"/>
  <c r="J32" i="6"/>
  <c r="I32" i="6"/>
  <c r="I59" i="6" s="1"/>
  <c r="H32" i="6"/>
  <c r="H59" i="6" s="1"/>
  <c r="G32" i="6"/>
  <c r="F32" i="6"/>
  <c r="E32" i="6"/>
  <c r="D32" i="6"/>
  <c r="D59" i="6" s="1"/>
  <c r="C32" i="6"/>
  <c r="N28" i="6"/>
  <c r="M28" i="6"/>
  <c r="L28" i="6"/>
  <c r="K28" i="6"/>
  <c r="J28" i="6"/>
  <c r="I28" i="6"/>
  <c r="H28" i="6"/>
  <c r="G28" i="6"/>
  <c r="F28" i="6"/>
  <c r="E28" i="6"/>
  <c r="D28" i="6"/>
  <c r="C28" i="6"/>
  <c r="N27" i="6"/>
  <c r="M27" i="6"/>
  <c r="L27" i="6"/>
  <c r="K27" i="6"/>
  <c r="J27" i="6"/>
  <c r="I27" i="6"/>
  <c r="H27" i="6"/>
  <c r="G27" i="6"/>
  <c r="F27" i="6"/>
  <c r="E27" i="6"/>
  <c r="D27" i="6"/>
  <c r="C27" i="6"/>
  <c r="N26" i="6"/>
  <c r="M26" i="6"/>
  <c r="L26" i="6"/>
  <c r="K26" i="6"/>
  <c r="J26" i="6"/>
  <c r="I26" i="6"/>
  <c r="H26" i="6"/>
  <c r="G26" i="6"/>
  <c r="F26" i="6"/>
  <c r="E26" i="6"/>
  <c r="D26" i="6"/>
  <c r="C26" i="6"/>
  <c r="N25" i="6"/>
  <c r="M25" i="6"/>
  <c r="L25" i="6"/>
  <c r="K25" i="6"/>
  <c r="J25" i="6"/>
  <c r="I25" i="6"/>
  <c r="H25" i="6"/>
  <c r="G25" i="6"/>
  <c r="F25" i="6"/>
  <c r="E25" i="6"/>
  <c r="D25" i="6"/>
  <c r="C25" i="6"/>
  <c r="N24" i="6"/>
  <c r="M24" i="6"/>
  <c r="L24" i="6"/>
  <c r="K24" i="6"/>
  <c r="J24" i="6"/>
  <c r="I24" i="6"/>
  <c r="H24" i="6"/>
  <c r="G24" i="6"/>
  <c r="F24" i="6"/>
  <c r="E24" i="6"/>
  <c r="D24" i="6"/>
  <c r="C24" i="6"/>
  <c r="N23" i="6"/>
  <c r="M23" i="6"/>
  <c r="L23" i="6"/>
  <c r="K23" i="6"/>
  <c r="J23" i="6"/>
  <c r="I23" i="6"/>
  <c r="H23" i="6"/>
  <c r="G23" i="6"/>
  <c r="F23" i="6"/>
  <c r="E23" i="6"/>
  <c r="D23" i="6"/>
  <c r="C23" i="6"/>
  <c r="N22" i="6"/>
  <c r="M22" i="6"/>
  <c r="L22" i="6"/>
  <c r="K22" i="6"/>
  <c r="J22" i="6"/>
  <c r="I22" i="6"/>
  <c r="H22" i="6"/>
  <c r="G22" i="6"/>
  <c r="F22" i="6"/>
  <c r="E22" i="6"/>
  <c r="D22" i="6"/>
  <c r="C22" i="6"/>
  <c r="N21" i="6"/>
  <c r="M21" i="6"/>
  <c r="L21" i="6"/>
  <c r="K21" i="6"/>
  <c r="J21" i="6"/>
  <c r="I21" i="6"/>
  <c r="H21" i="6"/>
  <c r="G21" i="6"/>
  <c r="F21" i="6"/>
  <c r="E21" i="6"/>
  <c r="D21" i="6"/>
  <c r="C21" i="6"/>
  <c r="N20" i="6"/>
  <c r="M20" i="6"/>
  <c r="L20" i="6"/>
  <c r="K20" i="6"/>
  <c r="J20" i="6"/>
  <c r="I20" i="6"/>
  <c r="H20" i="6"/>
  <c r="G20" i="6"/>
  <c r="F20" i="6"/>
  <c r="E20" i="6"/>
  <c r="D20" i="6"/>
  <c r="C20" i="6"/>
  <c r="N19" i="6"/>
  <c r="M19" i="6"/>
  <c r="L19" i="6"/>
  <c r="K19" i="6"/>
  <c r="J19" i="6"/>
  <c r="I19" i="6"/>
  <c r="H19" i="6"/>
  <c r="G19" i="6"/>
  <c r="F19" i="6"/>
  <c r="E19" i="6"/>
  <c r="D19" i="6"/>
  <c r="C19" i="6"/>
  <c r="N18" i="6"/>
  <c r="M18" i="6"/>
  <c r="L18" i="6"/>
  <c r="K18" i="6"/>
  <c r="J18" i="6"/>
  <c r="I18" i="6"/>
  <c r="H18" i="6"/>
  <c r="G18" i="6"/>
  <c r="F18" i="6"/>
  <c r="E18" i="6"/>
  <c r="D18" i="6"/>
  <c r="C18" i="6"/>
  <c r="N17" i="6"/>
  <c r="M17" i="6"/>
  <c r="L17" i="6"/>
  <c r="K17" i="6"/>
  <c r="J17" i="6"/>
  <c r="I17" i="6"/>
  <c r="H17" i="6"/>
  <c r="G17" i="6"/>
  <c r="F17" i="6"/>
  <c r="E17" i="6"/>
  <c r="D17" i="6"/>
  <c r="C17" i="6"/>
  <c r="N16" i="6"/>
  <c r="M16" i="6"/>
  <c r="L16" i="6"/>
  <c r="K16" i="6"/>
  <c r="J16" i="6"/>
  <c r="I16" i="6"/>
  <c r="H16" i="6"/>
  <c r="G16" i="6"/>
  <c r="F16" i="6"/>
  <c r="E16" i="6"/>
  <c r="D16" i="6"/>
  <c r="C16" i="6"/>
  <c r="N15" i="6"/>
  <c r="M15" i="6"/>
  <c r="L15" i="6"/>
  <c r="K15" i="6"/>
  <c r="J15" i="6"/>
  <c r="I15" i="6"/>
  <c r="H15" i="6"/>
  <c r="G15" i="6"/>
  <c r="F15" i="6"/>
  <c r="E15" i="6"/>
  <c r="D15" i="6"/>
  <c r="C15" i="6"/>
  <c r="N14" i="6"/>
  <c r="M14" i="6"/>
  <c r="L14" i="6"/>
  <c r="K14" i="6"/>
  <c r="J14" i="6"/>
  <c r="I14" i="6"/>
  <c r="H14" i="6"/>
  <c r="G14" i="6"/>
  <c r="F14" i="6"/>
  <c r="E14" i="6"/>
  <c r="D14" i="6"/>
  <c r="C14" i="6"/>
  <c r="N13" i="6"/>
  <c r="M13" i="6"/>
  <c r="L13" i="6"/>
  <c r="K13" i="6"/>
  <c r="J13" i="6"/>
  <c r="I13" i="6"/>
  <c r="H13" i="6"/>
  <c r="G13" i="6"/>
  <c r="F13" i="6"/>
  <c r="E13" i="6"/>
  <c r="D13" i="6"/>
  <c r="C13" i="6"/>
  <c r="N12" i="6"/>
  <c r="M12" i="6"/>
  <c r="L12" i="6"/>
  <c r="K12" i="6"/>
  <c r="J12" i="6"/>
  <c r="I12" i="6"/>
  <c r="H12" i="6"/>
  <c r="G12" i="6"/>
  <c r="F12" i="6"/>
  <c r="E12" i="6"/>
  <c r="D12" i="6"/>
  <c r="C12" i="6"/>
  <c r="N11" i="6"/>
  <c r="M11" i="6"/>
  <c r="L11" i="6"/>
  <c r="K11" i="6"/>
  <c r="J11" i="6"/>
  <c r="I11" i="6"/>
  <c r="H11" i="6"/>
  <c r="G11" i="6"/>
  <c r="F11" i="6"/>
  <c r="E11" i="6"/>
  <c r="D11" i="6"/>
  <c r="C11" i="6"/>
  <c r="N10" i="6"/>
  <c r="M10" i="6"/>
  <c r="L10" i="6"/>
  <c r="K10" i="6"/>
  <c r="J10" i="6"/>
  <c r="I10" i="6"/>
  <c r="H10" i="6"/>
  <c r="G10" i="6"/>
  <c r="F10" i="6"/>
  <c r="E10" i="6"/>
  <c r="D10" i="6"/>
  <c r="C10" i="6"/>
  <c r="N9" i="6"/>
  <c r="M9" i="6"/>
  <c r="L9" i="6"/>
  <c r="K9" i="6"/>
  <c r="J9" i="6"/>
  <c r="I9" i="6"/>
  <c r="H9" i="6"/>
  <c r="G9" i="6"/>
  <c r="F9" i="6"/>
  <c r="E9" i="6"/>
  <c r="D9" i="6"/>
  <c r="C9" i="6"/>
  <c r="N8" i="6"/>
  <c r="M8" i="6"/>
  <c r="L8" i="6"/>
  <c r="K8" i="6"/>
  <c r="J8" i="6"/>
  <c r="I8" i="6"/>
  <c r="H8" i="6"/>
  <c r="G8" i="6"/>
  <c r="F8" i="6"/>
  <c r="E8" i="6"/>
  <c r="D8" i="6"/>
  <c r="C8" i="6"/>
  <c r="N7" i="6"/>
  <c r="M7" i="6"/>
  <c r="L7" i="6"/>
  <c r="K7" i="6"/>
  <c r="J7" i="6"/>
  <c r="I7" i="6"/>
  <c r="H7" i="6"/>
  <c r="G7" i="6"/>
  <c r="F7" i="6"/>
  <c r="E7" i="6"/>
  <c r="D7" i="6"/>
  <c r="C7" i="6"/>
  <c r="N6" i="6"/>
  <c r="M6" i="6"/>
  <c r="L6" i="6"/>
  <c r="K6" i="6"/>
  <c r="J6" i="6"/>
  <c r="I6" i="6"/>
  <c r="H6" i="6"/>
  <c r="G6" i="6"/>
  <c r="F6" i="6"/>
  <c r="E6" i="6"/>
  <c r="D6" i="6"/>
  <c r="C6" i="6"/>
  <c r="N5" i="6"/>
  <c r="M5" i="6"/>
  <c r="L5" i="6"/>
  <c r="K5" i="6"/>
  <c r="J5" i="6"/>
  <c r="I5" i="6"/>
  <c r="H5" i="6"/>
  <c r="G5" i="6"/>
  <c r="F5" i="6"/>
  <c r="E5" i="6"/>
  <c r="D5" i="6"/>
  <c r="C5" i="6"/>
  <c r="N4" i="6"/>
  <c r="M4" i="6"/>
  <c r="L4" i="6"/>
  <c r="K4" i="6"/>
  <c r="J4" i="6"/>
  <c r="I4" i="6"/>
  <c r="H4" i="6"/>
  <c r="G4" i="6"/>
  <c r="F4" i="6"/>
  <c r="E4" i="6"/>
  <c r="D4" i="6"/>
  <c r="C4" i="6"/>
  <c r="N3" i="6"/>
  <c r="M3" i="6"/>
  <c r="L3" i="6"/>
  <c r="K3" i="6"/>
  <c r="J3" i="6"/>
  <c r="I3" i="6"/>
  <c r="H3" i="6"/>
  <c r="G3" i="6"/>
  <c r="F3" i="6"/>
  <c r="E3" i="6"/>
  <c r="D3" i="6"/>
  <c r="C3" i="6"/>
  <c r="N2" i="6"/>
  <c r="N29" i="6" s="1"/>
  <c r="M2" i="6"/>
  <c r="M29" i="6" s="1"/>
  <c r="L2" i="6"/>
  <c r="K2" i="6"/>
  <c r="K29" i="6" s="1"/>
  <c r="J2" i="6"/>
  <c r="I2" i="6"/>
  <c r="I29" i="6" s="1"/>
  <c r="H2" i="6"/>
  <c r="H29" i="6" s="1"/>
  <c r="G2" i="6"/>
  <c r="G29" i="6" s="1"/>
  <c r="F2" i="6"/>
  <c r="F29" i="6" s="1"/>
  <c r="E2" i="6"/>
  <c r="D2" i="6"/>
  <c r="C2" i="6"/>
  <c r="C29" i="6" s="1"/>
  <c r="N210" i="5"/>
  <c r="M210" i="5"/>
  <c r="L210" i="5"/>
  <c r="K210" i="5"/>
  <c r="J210" i="5"/>
  <c r="I210" i="5"/>
  <c r="H210" i="5"/>
  <c r="G210" i="5"/>
  <c r="F210" i="5"/>
  <c r="E210" i="5"/>
  <c r="D210" i="5"/>
  <c r="C210" i="5"/>
  <c r="N209" i="5"/>
  <c r="M209" i="5"/>
  <c r="L209" i="5"/>
  <c r="K209" i="5"/>
  <c r="J209" i="5"/>
  <c r="I209" i="5"/>
  <c r="H209" i="5"/>
  <c r="G209" i="5"/>
  <c r="F209" i="5"/>
  <c r="E209" i="5"/>
  <c r="D209" i="5"/>
  <c r="C209" i="5"/>
  <c r="N208" i="5"/>
  <c r="M208" i="5"/>
  <c r="L208" i="5"/>
  <c r="K208" i="5"/>
  <c r="J208" i="5"/>
  <c r="I208" i="5"/>
  <c r="H208" i="5"/>
  <c r="G208" i="5"/>
  <c r="F208" i="5"/>
  <c r="E208" i="5"/>
  <c r="D208" i="5"/>
  <c r="C208" i="5"/>
  <c r="N207" i="5"/>
  <c r="M207" i="5"/>
  <c r="L207" i="5"/>
  <c r="K207" i="5"/>
  <c r="J207" i="5"/>
  <c r="I207" i="5"/>
  <c r="H207" i="5"/>
  <c r="G207" i="5"/>
  <c r="F207" i="5"/>
  <c r="E207" i="5"/>
  <c r="D207" i="5"/>
  <c r="C207" i="5"/>
  <c r="N206" i="5"/>
  <c r="M206" i="5"/>
  <c r="L206" i="5"/>
  <c r="K206" i="5"/>
  <c r="J206" i="5"/>
  <c r="I206" i="5"/>
  <c r="H206" i="5"/>
  <c r="G206" i="5"/>
  <c r="F206" i="5"/>
  <c r="E206" i="5"/>
  <c r="D206" i="5"/>
  <c r="C206" i="5"/>
  <c r="N205" i="5"/>
  <c r="M205" i="5"/>
  <c r="L205" i="5"/>
  <c r="K205" i="5"/>
  <c r="J205" i="5"/>
  <c r="I205" i="5"/>
  <c r="H205" i="5"/>
  <c r="G205" i="5"/>
  <c r="F205" i="5"/>
  <c r="E205" i="5"/>
  <c r="D205" i="5"/>
  <c r="C205" i="5"/>
  <c r="N204" i="5"/>
  <c r="M204" i="5"/>
  <c r="L204" i="5"/>
  <c r="K204" i="5"/>
  <c r="J204" i="5"/>
  <c r="I204" i="5"/>
  <c r="H204" i="5"/>
  <c r="G204" i="5"/>
  <c r="F204" i="5"/>
  <c r="E204" i="5"/>
  <c r="D204" i="5"/>
  <c r="C204" i="5"/>
  <c r="N203" i="5"/>
  <c r="M203" i="5"/>
  <c r="L203" i="5"/>
  <c r="K203" i="5"/>
  <c r="J203" i="5"/>
  <c r="I203" i="5"/>
  <c r="H203" i="5"/>
  <c r="G203" i="5"/>
  <c r="F203" i="5"/>
  <c r="E203" i="5"/>
  <c r="D203" i="5"/>
  <c r="C203" i="5"/>
  <c r="N202" i="5"/>
  <c r="M202" i="5"/>
  <c r="L202" i="5"/>
  <c r="K202" i="5"/>
  <c r="J202" i="5"/>
  <c r="I202" i="5"/>
  <c r="H202" i="5"/>
  <c r="G202" i="5"/>
  <c r="F202" i="5"/>
  <c r="E202" i="5"/>
  <c r="D202" i="5"/>
  <c r="C202" i="5"/>
  <c r="N201" i="5"/>
  <c r="M201" i="5"/>
  <c r="L201" i="5"/>
  <c r="K201" i="5"/>
  <c r="J201" i="5"/>
  <c r="I201" i="5"/>
  <c r="H201" i="5"/>
  <c r="G201" i="5"/>
  <c r="F201" i="5"/>
  <c r="E201" i="5"/>
  <c r="D201" i="5"/>
  <c r="C201" i="5"/>
  <c r="N200" i="5"/>
  <c r="M200" i="5"/>
  <c r="L200" i="5"/>
  <c r="K200" i="5"/>
  <c r="J200" i="5"/>
  <c r="I200" i="5"/>
  <c r="H200" i="5"/>
  <c r="G200" i="5"/>
  <c r="F200" i="5"/>
  <c r="E200" i="5"/>
  <c r="D200" i="5"/>
  <c r="C200" i="5"/>
  <c r="N199" i="5"/>
  <c r="M199" i="5"/>
  <c r="L199" i="5"/>
  <c r="K199" i="5"/>
  <c r="J199" i="5"/>
  <c r="I199" i="5"/>
  <c r="H199" i="5"/>
  <c r="G199" i="5"/>
  <c r="F199" i="5"/>
  <c r="E199" i="5"/>
  <c r="D199" i="5"/>
  <c r="C199" i="5"/>
  <c r="N198" i="5"/>
  <c r="M198" i="5"/>
  <c r="L198" i="5"/>
  <c r="K198" i="5"/>
  <c r="J198" i="5"/>
  <c r="I198" i="5"/>
  <c r="H198" i="5"/>
  <c r="G198" i="5"/>
  <c r="F198" i="5"/>
  <c r="E198" i="5"/>
  <c r="D198" i="5"/>
  <c r="C198" i="5"/>
  <c r="N197" i="5"/>
  <c r="M197" i="5"/>
  <c r="L197" i="5"/>
  <c r="K197" i="5"/>
  <c r="J197" i="5"/>
  <c r="I197" i="5"/>
  <c r="H197" i="5"/>
  <c r="G197" i="5"/>
  <c r="F197" i="5"/>
  <c r="E197" i="5"/>
  <c r="D197" i="5"/>
  <c r="C197" i="5"/>
  <c r="N196" i="5"/>
  <c r="M196" i="5"/>
  <c r="L196" i="5"/>
  <c r="K196" i="5"/>
  <c r="J196" i="5"/>
  <c r="I196" i="5"/>
  <c r="H196" i="5"/>
  <c r="G196" i="5"/>
  <c r="F196" i="5"/>
  <c r="E196" i="5"/>
  <c r="D196" i="5"/>
  <c r="C196" i="5"/>
  <c r="N195" i="5"/>
  <c r="M195" i="5"/>
  <c r="L195" i="5"/>
  <c r="K195" i="5"/>
  <c r="J195" i="5"/>
  <c r="I195" i="5"/>
  <c r="H195" i="5"/>
  <c r="G195" i="5"/>
  <c r="F195" i="5"/>
  <c r="E195" i="5"/>
  <c r="D195" i="5"/>
  <c r="C195" i="5"/>
  <c r="N194" i="5"/>
  <c r="M194" i="5"/>
  <c r="L194" i="5"/>
  <c r="K194" i="5"/>
  <c r="J194" i="5"/>
  <c r="I194" i="5"/>
  <c r="H194" i="5"/>
  <c r="G194" i="5"/>
  <c r="F194" i="5"/>
  <c r="E194" i="5"/>
  <c r="D194" i="5"/>
  <c r="C194" i="5"/>
  <c r="N193" i="5"/>
  <c r="M193" i="5"/>
  <c r="L193" i="5"/>
  <c r="K193" i="5"/>
  <c r="J193" i="5"/>
  <c r="I193" i="5"/>
  <c r="H193" i="5"/>
  <c r="G193" i="5"/>
  <c r="F193" i="5"/>
  <c r="E193" i="5"/>
  <c r="D193" i="5"/>
  <c r="C193" i="5"/>
  <c r="N192" i="5"/>
  <c r="M192" i="5"/>
  <c r="L192" i="5"/>
  <c r="K192" i="5"/>
  <c r="J192" i="5"/>
  <c r="I192" i="5"/>
  <c r="H192" i="5"/>
  <c r="G192" i="5"/>
  <c r="F192" i="5"/>
  <c r="E192" i="5"/>
  <c r="D192" i="5"/>
  <c r="C192" i="5"/>
  <c r="N191" i="5"/>
  <c r="M191" i="5"/>
  <c r="L191" i="5"/>
  <c r="K191" i="5"/>
  <c r="J191" i="5"/>
  <c r="I191" i="5"/>
  <c r="H191" i="5"/>
  <c r="G191" i="5"/>
  <c r="F191" i="5"/>
  <c r="E191" i="5"/>
  <c r="D191" i="5"/>
  <c r="C191" i="5"/>
  <c r="N190" i="5"/>
  <c r="M190" i="5"/>
  <c r="L190" i="5"/>
  <c r="K190" i="5"/>
  <c r="J190" i="5"/>
  <c r="I190" i="5"/>
  <c r="H190" i="5"/>
  <c r="G190" i="5"/>
  <c r="F190" i="5"/>
  <c r="E190" i="5"/>
  <c r="D190" i="5"/>
  <c r="C190" i="5"/>
  <c r="N189" i="5"/>
  <c r="M189" i="5"/>
  <c r="L189" i="5"/>
  <c r="K189" i="5"/>
  <c r="J189" i="5"/>
  <c r="I189" i="5"/>
  <c r="H189" i="5"/>
  <c r="G189" i="5"/>
  <c r="F189" i="5"/>
  <c r="E189" i="5"/>
  <c r="D189" i="5"/>
  <c r="C189" i="5"/>
  <c r="N188" i="5"/>
  <c r="M188" i="5"/>
  <c r="L188" i="5"/>
  <c r="K188" i="5"/>
  <c r="J188" i="5"/>
  <c r="I188" i="5"/>
  <c r="H188" i="5"/>
  <c r="G188" i="5"/>
  <c r="F188" i="5"/>
  <c r="E188" i="5"/>
  <c r="D188" i="5"/>
  <c r="C188" i="5"/>
  <c r="N187" i="5"/>
  <c r="M187" i="5"/>
  <c r="L187" i="5"/>
  <c r="K187" i="5"/>
  <c r="J187" i="5"/>
  <c r="I187" i="5"/>
  <c r="H187" i="5"/>
  <c r="G187" i="5"/>
  <c r="F187" i="5"/>
  <c r="E187" i="5"/>
  <c r="D187" i="5"/>
  <c r="C187" i="5"/>
  <c r="N186" i="5"/>
  <c r="M186" i="5"/>
  <c r="L186" i="5"/>
  <c r="K186" i="5"/>
  <c r="J186" i="5"/>
  <c r="I186" i="5"/>
  <c r="H186" i="5"/>
  <c r="G186" i="5"/>
  <c r="F186" i="5"/>
  <c r="E186" i="5"/>
  <c r="D186" i="5"/>
  <c r="C186" i="5"/>
  <c r="N185" i="5"/>
  <c r="M185" i="5"/>
  <c r="L185" i="5"/>
  <c r="K185" i="5"/>
  <c r="J185" i="5"/>
  <c r="I185" i="5"/>
  <c r="H185" i="5"/>
  <c r="G185" i="5"/>
  <c r="F185" i="5"/>
  <c r="E185" i="5"/>
  <c r="D185" i="5"/>
  <c r="C185" i="5"/>
  <c r="N184" i="5"/>
  <c r="M184" i="5"/>
  <c r="L184" i="5"/>
  <c r="K184" i="5"/>
  <c r="J184" i="5"/>
  <c r="I184" i="5"/>
  <c r="H184" i="5"/>
  <c r="G184" i="5"/>
  <c r="F184" i="5"/>
  <c r="E184" i="5"/>
  <c r="D184" i="5"/>
  <c r="C184" i="5"/>
  <c r="N183" i="5"/>
  <c r="M183" i="5"/>
  <c r="L183" i="5"/>
  <c r="K183" i="5"/>
  <c r="J183" i="5"/>
  <c r="I183" i="5"/>
  <c r="H183" i="5"/>
  <c r="G183" i="5"/>
  <c r="F183" i="5"/>
  <c r="E183" i="5"/>
  <c r="D183" i="5"/>
  <c r="C183" i="5"/>
  <c r="N179" i="5"/>
  <c r="N241" i="5" s="1"/>
  <c r="M179" i="5"/>
  <c r="M241" i="5" s="1"/>
  <c r="L179" i="5"/>
  <c r="L241" i="5" s="1"/>
  <c r="K179" i="5"/>
  <c r="K241" i="5" s="1"/>
  <c r="J179" i="5"/>
  <c r="J241" i="5" s="1"/>
  <c r="I179" i="5"/>
  <c r="I241" i="5" s="1"/>
  <c r="H179" i="5"/>
  <c r="H241" i="5" s="1"/>
  <c r="G179" i="5"/>
  <c r="G241" i="5" s="1"/>
  <c r="F179" i="5"/>
  <c r="F241" i="5" s="1"/>
  <c r="E179" i="5"/>
  <c r="E241" i="5" s="1"/>
  <c r="D179" i="5"/>
  <c r="D241" i="5" s="1"/>
  <c r="C179" i="5"/>
  <c r="C241" i="5" s="1"/>
  <c r="N178" i="5"/>
  <c r="M178" i="5"/>
  <c r="L178" i="5"/>
  <c r="L240" i="5" s="1"/>
  <c r="K178" i="5"/>
  <c r="J178" i="5"/>
  <c r="I178" i="5"/>
  <c r="H178" i="5"/>
  <c r="G178" i="5"/>
  <c r="F178" i="5"/>
  <c r="E178" i="5"/>
  <c r="D178" i="5"/>
  <c r="D240" i="5" s="1"/>
  <c r="C178" i="5"/>
  <c r="C240" i="5" s="1"/>
  <c r="N177" i="5"/>
  <c r="M177" i="5"/>
  <c r="L177" i="5"/>
  <c r="L239" i="5" s="1"/>
  <c r="K177" i="5"/>
  <c r="J177" i="5"/>
  <c r="I177" i="5"/>
  <c r="H177" i="5"/>
  <c r="H239" i="5" s="1"/>
  <c r="G177" i="5"/>
  <c r="F177" i="5"/>
  <c r="E177" i="5"/>
  <c r="D177" i="5"/>
  <c r="D239" i="5" s="1"/>
  <c r="C177" i="5"/>
  <c r="N176" i="5"/>
  <c r="M176" i="5"/>
  <c r="L176" i="5"/>
  <c r="L238" i="5" s="1"/>
  <c r="K176" i="5"/>
  <c r="J176" i="5"/>
  <c r="I176" i="5"/>
  <c r="H176" i="5"/>
  <c r="H238" i="5" s="1"/>
  <c r="G176" i="5"/>
  <c r="F176" i="5"/>
  <c r="E176" i="5"/>
  <c r="D176" i="5"/>
  <c r="D238" i="5" s="1"/>
  <c r="C176" i="5"/>
  <c r="N175" i="5"/>
  <c r="M175" i="5"/>
  <c r="L175" i="5"/>
  <c r="L237" i="5" s="1"/>
  <c r="K175" i="5"/>
  <c r="J175" i="5"/>
  <c r="I175" i="5"/>
  <c r="H175" i="5"/>
  <c r="H237" i="5" s="1"/>
  <c r="G175" i="5"/>
  <c r="F175" i="5"/>
  <c r="E175" i="5"/>
  <c r="D175" i="5"/>
  <c r="C175" i="5"/>
  <c r="C237" i="5" s="1"/>
  <c r="N174" i="5"/>
  <c r="N236" i="5" s="1"/>
  <c r="M174" i="5"/>
  <c r="M236" i="5" s="1"/>
  <c r="L174" i="5"/>
  <c r="L236" i="5" s="1"/>
  <c r="K174" i="5"/>
  <c r="K236" i="5" s="1"/>
  <c r="J174" i="5"/>
  <c r="J236" i="5" s="1"/>
  <c r="I174" i="5"/>
  <c r="I236" i="5" s="1"/>
  <c r="H174" i="5"/>
  <c r="H236" i="5" s="1"/>
  <c r="G174" i="5"/>
  <c r="G236" i="5" s="1"/>
  <c r="F174" i="5"/>
  <c r="F236" i="5" s="1"/>
  <c r="E174" i="5"/>
  <c r="E236" i="5" s="1"/>
  <c r="D174" i="5"/>
  <c r="D236" i="5" s="1"/>
  <c r="C174" i="5"/>
  <c r="C236" i="5" s="1"/>
  <c r="N173" i="5"/>
  <c r="N235" i="5" s="1"/>
  <c r="M173" i="5"/>
  <c r="M235" i="5" s="1"/>
  <c r="L173" i="5"/>
  <c r="L235" i="5" s="1"/>
  <c r="K173" i="5"/>
  <c r="K235" i="5" s="1"/>
  <c r="J173" i="5"/>
  <c r="J235" i="5" s="1"/>
  <c r="I173" i="5"/>
  <c r="I235" i="5" s="1"/>
  <c r="H173" i="5"/>
  <c r="H235" i="5" s="1"/>
  <c r="G173" i="5"/>
  <c r="G235" i="5" s="1"/>
  <c r="F173" i="5"/>
  <c r="E173" i="5"/>
  <c r="E235" i="5" s="1"/>
  <c r="D173" i="5"/>
  <c r="D235" i="5" s="1"/>
  <c r="C173" i="5"/>
  <c r="C235" i="5" s="1"/>
  <c r="N172" i="5"/>
  <c r="N234" i="5" s="1"/>
  <c r="M172" i="5"/>
  <c r="M234" i="5" s="1"/>
  <c r="L172" i="5"/>
  <c r="L234" i="5" s="1"/>
  <c r="K172" i="5"/>
  <c r="K234" i="5" s="1"/>
  <c r="J172" i="5"/>
  <c r="J234" i="5" s="1"/>
  <c r="I172" i="5"/>
  <c r="I234" i="5" s="1"/>
  <c r="H172" i="5"/>
  <c r="H234" i="5" s="1"/>
  <c r="G172" i="5"/>
  <c r="G234" i="5" s="1"/>
  <c r="F172" i="5"/>
  <c r="E172" i="5"/>
  <c r="E234" i="5" s="1"/>
  <c r="D172" i="5"/>
  <c r="D234" i="5" s="1"/>
  <c r="C172" i="5"/>
  <c r="C234" i="5" s="1"/>
  <c r="N171" i="5"/>
  <c r="N233" i="5" s="1"/>
  <c r="M171" i="5"/>
  <c r="M233" i="5" s="1"/>
  <c r="L171" i="5"/>
  <c r="L233" i="5" s="1"/>
  <c r="K171" i="5"/>
  <c r="K233" i="5" s="1"/>
  <c r="J171" i="5"/>
  <c r="J233" i="5" s="1"/>
  <c r="I171" i="5"/>
  <c r="I233" i="5" s="1"/>
  <c r="H171" i="5"/>
  <c r="H233" i="5" s="1"/>
  <c r="G171" i="5"/>
  <c r="G233" i="5" s="1"/>
  <c r="F171" i="5"/>
  <c r="E171" i="5"/>
  <c r="E233" i="5" s="1"/>
  <c r="D171" i="5"/>
  <c r="D233" i="5" s="1"/>
  <c r="C171" i="5"/>
  <c r="C233" i="5" s="1"/>
  <c r="N170" i="5"/>
  <c r="N232" i="5" s="1"/>
  <c r="M170" i="5"/>
  <c r="M232" i="5" s="1"/>
  <c r="L170" i="5"/>
  <c r="L232" i="5" s="1"/>
  <c r="K170" i="5"/>
  <c r="K232" i="5" s="1"/>
  <c r="J170" i="5"/>
  <c r="J232" i="5" s="1"/>
  <c r="I170" i="5"/>
  <c r="I232" i="5" s="1"/>
  <c r="H170" i="5"/>
  <c r="H232" i="5" s="1"/>
  <c r="G170" i="5"/>
  <c r="G232" i="5" s="1"/>
  <c r="F170" i="5"/>
  <c r="E170" i="5"/>
  <c r="E232" i="5" s="1"/>
  <c r="D170" i="5"/>
  <c r="D232" i="5" s="1"/>
  <c r="C170" i="5"/>
  <c r="C232" i="5" s="1"/>
  <c r="N169" i="5"/>
  <c r="N231" i="5" s="1"/>
  <c r="M169" i="5"/>
  <c r="M231" i="5" s="1"/>
  <c r="L169" i="5"/>
  <c r="L231" i="5" s="1"/>
  <c r="K169" i="5"/>
  <c r="K231" i="5" s="1"/>
  <c r="J169" i="5"/>
  <c r="I169" i="5"/>
  <c r="I231" i="5" s="1"/>
  <c r="H169" i="5"/>
  <c r="H231" i="5" s="1"/>
  <c r="G169" i="5"/>
  <c r="G231" i="5" s="1"/>
  <c r="F169" i="5"/>
  <c r="F231" i="5" s="1"/>
  <c r="E169" i="5"/>
  <c r="E231" i="5" s="1"/>
  <c r="D169" i="5"/>
  <c r="D231" i="5" s="1"/>
  <c r="C169" i="5"/>
  <c r="C231" i="5" s="1"/>
  <c r="N168" i="5"/>
  <c r="M168" i="5"/>
  <c r="M230" i="5" s="1"/>
  <c r="L168" i="5"/>
  <c r="L230" i="5" s="1"/>
  <c r="K168" i="5"/>
  <c r="K230" i="5" s="1"/>
  <c r="J168" i="5"/>
  <c r="J230" i="5" s="1"/>
  <c r="I168" i="5"/>
  <c r="I230" i="5" s="1"/>
  <c r="H168" i="5"/>
  <c r="H230" i="5" s="1"/>
  <c r="G168" i="5"/>
  <c r="G230" i="5" s="1"/>
  <c r="F168" i="5"/>
  <c r="F230" i="5" s="1"/>
  <c r="E168" i="5"/>
  <c r="E230" i="5" s="1"/>
  <c r="D168" i="5"/>
  <c r="C168" i="5"/>
  <c r="C230" i="5" s="1"/>
  <c r="N167" i="5"/>
  <c r="N229" i="5" s="1"/>
  <c r="M167" i="5"/>
  <c r="M229" i="5" s="1"/>
  <c r="L167" i="5"/>
  <c r="L229" i="5" s="1"/>
  <c r="K167" i="5"/>
  <c r="K229" i="5" s="1"/>
  <c r="J167" i="5"/>
  <c r="J229" i="5" s="1"/>
  <c r="I167" i="5"/>
  <c r="I229" i="5" s="1"/>
  <c r="H167" i="5"/>
  <c r="H229" i="5" s="1"/>
  <c r="G167" i="5"/>
  <c r="G229" i="5" s="1"/>
  <c r="F167" i="5"/>
  <c r="E167" i="5"/>
  <c r="E229" i="5" s="1"/>
  <c r="D167" i="5"/>
  <c r="C167" i="5"/>
  <c r="C229" i="5" s="1"/>
  <c r="N166" i="5"/>
  <c r="N228" i="5" s="1"/>
  <c r="M166" i="5"/>
  <c r="M228" i="5" s="1"/>
  <c r="L166" i="5"/>
  <c r="L228" i="5" s="1"/>
  <c r="K166" i="5"/>
  <c r="K228" i="5" s="1"/>
  <c r="J166" i="5"/>
  <c r="J228" i="5" s="1"/>
  <c r="I166" i="5"/>
  <c r="I228" i="5" s="1"/>
  <c r="H166" i="5"/>
  <c r="H228" i="5" s="1"/>
  <c r="G166" i="5"/>
  <c r="G228" i="5" s="1"/>
  <c r="F166" i="5"/>
  <c r="E166" i="5"/>
  <c r="E228" i="5" s="1"/>
  <c r="D166" i="5"/>
  <c r="D228" i="5" s="1"/>
  <c r="C166" i="5"/>
  <c r="C228" i="5" s="1"/>
  <c r="N165" i="5"/>
  <c r="N227" i="5" s="1"/>
  <c r="M165" i="5"/>
  <c r="M227" i="5" s="1"/>
  <c r="L165" i="5"/>
  <c r="L227" i="5" s="1"/>
  <c r="K165" i="5"/>
  <c r="K227" i="5" s="1"/>
  <c r="J165" i="5"/>
  <c r="J227" i="5" s="1"/>
  <c r="I165" i="5"/>
  <c r="I227" i="5" s="1"/>
  <c r="H165" i="5"/>
  <c r="H227" i="5" s="1"/>
  <c r="G165" i="5"/>
  <c r="G227" i="5" s="1"/>
  <c r="F165" i="5"/>
  <c r="E165" i="5"/>
  <c r="E227" i="5" s="1"/>
  <c r="D165" i="5"/>
  <c r="D227" i="5" s="1"/>
  <c r="C165" i="5"/>
  <c r="C227" i="5" s="1"/>
  <c r="N164" i="5"/>
  <c r="N226" i="5" s="1"/>
  <c r="M164" i="5"/>
  <c r="M226" i="5" s="1"/>
  <c r="L164" i="5"/>
  <c r="L226" i="5" s="1"/>
  <c r="K164" i="5"/>
  <c r="K226" i="5" s="1"/>
  <c r="J164" i="5"/>
  <c r="J226" i="5" s="1"/>
  <c r="I164" i="5"/>
  <c r="I226" i="5" s="1"/>
  <c r="H164" i="5"/>
  <c r="H226" i="5" s="1"/>
  <c r="G164" i="5"/>
  <c r="G226" i="5" s="1"/>
  <c r="F164" i="5"/>
  <c r="E164" i="5"/>
  <c r="E226" i="5" s="1"/>
  <c r="D164" i="5"/>
  <c r="D226" i="5" s="1"/>
  <c r="C164" i="5"/>
  <c r="C226" i="5" s="1"/>
  <c r="N163" i="5"/>
  <c r="N225" i="5" s="1"/>
  <c r="M163" i="5"/>
  <c r="M225" i="5" s="1"/>
  <c r="L163" i="5"/>
  <c r="L225" i="5" s="1"/>
  <c r="K163" i="5"/>
  <c r="K225" i="5" s="1"/>
  <c r="J163" i="5"/>
  <c r="J225" i="5" s="1"/>
  <c r="I163" i="5"/>
  <c r="I225" i="5" s="1"/>
  <c r="H163" i="5"/>
  <c r="H225" i="5" s="1"/>
  <c r="G163" i="5"/>
  <c r="G225" i="5" s="1"/>
  <c r="F163" i="5"/>
  <c r="E163" i="5"/>
  <c r="E225" i="5" s="1"/>
  <c r="D163" i="5"/>
  <c r="D225" i="5" s="1"/>
  <c r="C163" i="5"/>
  <c r="C225" i="5" s="1"/>
  <c r="N162" i="5"/>
  <c r="N224" i="5" s="1"/>
  <c r="M162" i="5"/>
  <c r="M224" i="5" s="1"/>
  <c r="L162" i="5"/>
  <c r="L224" i="5" s="1"/>
  <c r="K162" i="5"/>
  <c r="K224" i="5" s="1"/>
  <c r="J162" i="5"/>
  <c r="J224" i="5" s="1"/>
  <c r="I162" i="5"/>
  <c r="I224" i="5" s="1"/>
  <c r="H162" i="5"/>
  <c r="H224" i="5" s="1"/>
  <c r="G162" i="5"/>
  <c r="G224" i="5" s="1"/>
  <c r="F162" i="5"/>
  <c r="E162" i="5"/>
  <c r="E224" i="5" s="1"/>
  <c r="D162" i="5"/>
  <c r="D224" i="5" s="1"/>
  <c r="C162" i="5"/>
  <c r="C224" i="5" s="1"/>
  <c r="N161" i="5"/>
  <c r="N223" i="5" s="1"/>
  <c r="M161" i="5"/>
  <c r="M223" i="5" s="1"/>
  <c r="L161" i="5"/>
  <c r="L223" i="5" s="1"/>
  <c r="K161" i="5"/>
  <c r="K223" i="5" s="1"/>
  <c r="J161" i="5"/>
  <c r="J223" i="5" s="1"/>
  <c r="I161" i="5"/>
  <c r="I223" i="5" s="1"/>
  <c r="H161" i="5"/>
  <c r="H223" i="5" s="1"/>
  <c r="G161" i="5"/>
  <c r="G223" i="5" s="1"/>
  <c r="F161" i="5"/>
  <c r="E161" i="5"/>
  <c r="E223" i="5" s="1"/>
  <c r="D161" i="5"/>
  <c r="D223" i="5" s="1"/>
  <c r="C161" i="5"/>
  <c r="C223" i="5" s="1"/>
  <c r="N160" i="5"/>
  <c r="N222" i="5" s="1"/>
  <c r="M160" i="5"/>
  <c r="M222" i="5" s="1"/>
  <c r="L160" i="5"/>
  <c r="L222" i="5" s="1"/>
  <c r="K160" i="5"/>
  <c r="K222" i="5" s="1"/>
  <c r="J160" i="5"/>
  <c r="J222" i="5" s="1"/>
  <c r="I160" i="5"/>
  <c r="I222" i="5" s="1"/>
  <c r="H160" i="5"/>
  <c r="H222" i="5" s="1"/>
  <c r="G160" i="5"/>
  <c r="G222" i="5" s="1"/>
  <c r="F160" i="5"/>
  <c r="E160" i="5"/>
  <c r="E222" i="5" s="1"/>
  <c r="D160" i="5"/>
  <c r="D222" i="5" s="1"/>
  <c r="C160" i="5"/>
  <c r="C222" i="5" s="1"/>
  <c r="N159" i="5"/>
  <c r="N221" i="5" s="1"/>
  <c r="M159" i="5"/>
  <c r="M221" i="5" s="1"/>
  <c r="L159" i="5"/>
  <c r="L221" i="5" s="1"/>
  <c r="K159" i="5"/>
  <c r="K221" i="5" s="1"/>
  <c r="J159" i="5"/>
  <c r="J221" i="5" s="1"/>
  <c r="I159" i="5"/>
  <c r="I221" i="5" s="1"/>
  <c r="H159" i="5"/>
  <c r="H221" i="5" s="1"/>
  <c r="G159" i="5"/>
  <c r="G221" i="5" s="1"/>
  <c r="F159" i="5"/>
  <c r="F221" i="5" s="1"/>
  <c r="E159" i="5"/>
  <c r="E221" i="5" s="1"/>
  <c r="D159" i="5"/>
  <c r="D221" i="5" s="1"/>
  <c r="C159" i="5"/>
  <c r="C221" i="5" s="1"/>
  <c r="N158" i="5"/>
  <c r="N220" i="5" s="1"/>
  <c r="M158" i="5"/>
  <c r="M220" i="5" s="1"/>
  <c r="L158" i="5"/>
  <c r="L220" i="5" s="1"/>
  <c r="K158" i="5"/>
  <c r="K220" i="5" s="1"/>
  <c r="J158" i="5"/>
  <c r="J220" i="5" s="1"/>
  <c r="I158" i="5"/>
  <c r="I220" i="5" s="1"/>
  <c r="H158" i="5"/>
  <c r="H220" i="5" s="1"/>
  <c r="G158" i="5"/>
  <c r="G220" i="5" s="1"/>
  <c r="F158" i="5"/>
  <c r="F220" i="5" s="1"/>
  <c r="E158" i="5"/>
  <c r="E220" i="5" s="1"/>
  <c r="D158" i="5"/>
  <c r="D220" i="5" s="1"/>
  <c r="C158" i="5"/>
  <c r="C220" i="5" s="1"/>
  <c r="N157" i="5"/>
  <c r="M157" i="5"/>
  <c r="M219" i="5" s="1"/>
  <c r="L157" i="5"/>
  <c r="L219" i="5" s="1"/>
  <c r="K157" i="5"/>
  <c r="K219" i="5" s="1"/>
  <c r="J157" i="5"/>
  <c r="J219" i="5" s="1"/>
  <c r="I157" i="5"/>
  <c r="I219" i="5" s="1"/>
  <c r="H157" i="5"/>
  <c r="H219" i="5" s="1"/>
  <c r="G157" i="5"/>
  <c r="G219" i="5" s="1"/>
  <c r="F157" i="5"/>
  <c r="E157" i="5"/>
  <c r="E219" i="5" s="1"/>
  <c r="D157" i="5"/>
  <c r="D219" i="5" s="1"/>
  <c r="C157" i="5"/>
  <c r="C219" i="5" s="1"/>
  <c r="N156" i="5"/>
  <c r="N218" i="5" s="1"/>
  <c r="M156" i="5"/>
  <c r="M218" i="5" s="1"/>
  <c r="L156" i="5"/>
  <c r="L218" i="5" s="1"/>
  <c r="K156" i="5"/>
  <c r="K218" i="5" s="1"/>
  <c r="J156" i="5"/>
  <c r="J218" i="5" s="1"/>
  <c r="I156" i="5"/>
  <c r="I218" i="5" s="1"/>
  <c r="H156" i="5"/>
  <c r="H218" i="5" s="1"/>
  <c r="G156" i="5"/>
  <c r="G218" i="5" s="1"/>
  <c r="F156" i="5"/>
  <c r="E156" i="5"/>
  <c r="E218" i="5" s="1"/>
  <c r="D156" i="5"/>
  <c r="D218" i="5" s="1"/>
  <c r="C156" i="5"/>
  <c r="C218" i="5" s="1"/>
  <c r="N155" i="5"/>
  <c r="N217" i="5" s="1"/>
  <c r="M155" i="5"/>
  <c r="M217" i="5" s="1"/>
  <c r="L155" i="5"/>
  <c r="L217" i="5" s="1"/>
  <c r="K155" i="5"/>
  <c r="K217" i="5" s="1"/>
  <c r="J155" i="5"/>
  <c r="J217" i="5" s="1"/>
  <c r="I155" i="5"/>
  <c r="I217" i="5" s="1"/>
  <c r="H155" i="5"/>
  <c r="H217" i="5" s="1"/>
  <c r="G155" i="5"/>
  <c r="G217" i="5" s="1"/>
  <c r="F155" i="5"/>
  <c r="F217" i="5" s="1"/>
  <c r="E155" i="5"/>
  <c r="E217" i="5" s="1"/>
  <c r="D155" i="5"/>
  <c r="D217" i="5" s="1"/>
  <c r="C155" i="5"/>
  <c r="C217" i="5" s="1"/>
  <c r="N154" i="5"/>
  <c r="N216" i="5" s="1"/>
  <c r="M154" i="5"/>
  <c r="M216" i="5" s="1"/>
  <c r="L154" i="5"/>
  <c r="L216" i="5" s="1"/>
  <c r="K154" i="5"/>
  <c r="K216" i="5" s="1"/>
  <c r="J154" i="5"/>
  <c r="J216" i="5" s="1"/>
  <c r="I154" i="5"/>
  <c r="I216" i="5" s="1"/>
  <c r="H154" i="5"/>
  <c r="H216" i="5" s="1"/>
  <c r="G154" i="5"/>
  <c r="G216" i="5" s="1"/>
  <c r="F154" i="5"/>
  <c r="E154" i="5"/>
  <c r="E216" i="5" s="1"/>
  <c r="D154" i="5"/>
  <c r="D216" i="5" s="1"/>
  <c r="C154" i="5"/>
  <c r="C216" i="5" s="1"/>
  <c r="N153" i="5"/>
  <c r="N215" i="5" s="1"/>
  <c r="M153" i="5"/>
  <c r="M215" i="5" s="1"/>
  <c r="L153" i="5"/>
  <c r="L215" i="5" s="1"/>
  <c r="K153" i="5"/>
  <c r="K215" i="5" s="1"/>
  <c r="J153" i="5"/>
  <c r="J215" i="5" s="1"/>
  <c r="I153" i="5"/>
  <c r="I215" i="5" s="1"/>
  <c r="H153" i="5"/>
  <c r="H215" i="5" s="1"/>
  <c r="G153" i="5"/>
  <c r="G215" i="5" s="1"/>
  <c r="F153" i="5"/>
  <c r="F215" i="5" s="1"/>
  <c r="E153" i="5"/>
  <c r="E215" i="5" s="1"/>
  <c r="D153" i="5"/>
  <c r="D215" i="5" s="1"/>
  <c r="C153" i="5"/>
  <c r="C215" i="5" s="1"/>
  <c r="N152" i="5"/>
  <c r="N214" i="5" s="1"/>
  <c r="M152" i="5"/>
  <c r="M180" i="5" s="1"/>
  <c r="L152" i="5"/>
  <c r="K152" i="5"/>
  <c r="J152" i="5"/>
  <c r="J214" i="5" s="1"/>
  <c r="I152" i="5"/>
  <c r="I214" i="5" s="1"/>
  <c r="H152" i="5"/>
  <c r="G152" i="5"/>
  <c r="F152" i="5"/>
  <c r="F214" i="5" s="1"/>
  <c r="E152" i="5"/>
  <c r="D152" i="5"/>
  <c r="D180" i="5" s="1"/>
  <c r="C152" i="5"/>
  <c r="O149" i="5"/>
  <c r="N149" i="5"/>
  <c r="M149" i="5"/>
  <c r="L149" i="5"/>
  <c r="K149" i="5"/>
  <c r="J149" i="5"/>
  <c r="I149" i="5"/>
  <c r="H149" i="5"/>
  <c r="G149" i="5"/>
  <c r="F149" i="5"/>
  <c r="E149" i="5"/>
  <c r="D149" i="5"/>
  <c r="C149" i="5"/>
  <c r="O148" i="5"/>
  <c r="N148" i="5"/>
  <c r="M148" i="5"/>
  <c r="L148" i="5"/>
  <c r="K148" i="5"/>
  <c r="J148" i="5"/>
  <c r="I148" i="5"/>
  <c r="H148" i="5"/>
  <c r="G148" i="5"/>
  <c r="F148" i="5"/>
  <c r="E148" i="5"/>
  <c r="D148" i="5"/>
  <c r="C148" i="5"/>
  <c r="O147" i="5"/>
  <c r="N147" i="5"/>
  <c r="M147" i="5"/>
  <c r="L147" i="5"/>
  <c r="K147" i="5"/>
  <c r="J147" i="5"/>
  <c r="I147" i="5"/>
  <c r="H147" i="5"/>
  <c r="G147" i="5"/>
  <c r="F147" i="5"/>
  <c r="E147" i="5"/>
  <c r="D147" i="5"/>
  <c r="C147" i="5"/>
  <c r="O146" i="5"/>
  <c r="N146" i="5"/>
  <c r="M146" i="5"/>
  <c r="L146" i="5"/>
  <c r="K146" i="5"/>
  <c r="J146" i="5"/>
  <c r="I146" i="5"/>
  <c r="H146" i="5"/>
  <c r="G146" i="5"/>
  <c r="F146" i="5"/>
  <c r="E146" i="5"/>
  <c r="D146" i="5"/>
  <c r="C146" i="5"/>
  <c r="O145" i="5"/>
  <c r="N145" i="5"/>
  <c r="M145" i="5"/>
  <c r="L145" i="5"/>
  <c r="K145" i="5"/>
  <c r="J145" i="5"/>
  <c r="I145" i="5"/>
  <c r="H145" i="5"/>
  <c r="G145" i="5"/>
  <c r="F145" i="5"/>
  <c r="E145" i="5"/>
  <c r="D145" i="5"/>
  <c r="C145" i="5"/>
  <c r="O144" i="5"/>
  <c r="N144" i="5"/>
  <c r="M144" i="5"/>
  <c r="L144" i="5"/>
  <c r="K144" i="5"/>
  <c r="J144" i="5"/>
  <c r="I144" i="5"/>
  <c r="H144" i="5"/>
  <c r="G144" i="5"/>
  <c r="F144" i="5"/>
  <c r="E144" i="5"/>
  <c r="D144" i="5"/>
  <c r="C144" i="5"/>
  <c r="O143" i="5"/>
  <c r="N143" i="5"/>
  <c r="M143" i="5"/>
  <c r="L143" i="5"/>
  <c r="K143" i="5"/>
  <c r="J143" i="5"/>
  <c r="I143" i="5"/>
  <c r="H143" i="5"/>
  <c r="G143" i="5"/>
  <c r="F143" i="5"/>
  <c r="E143" i="5"/>
  <c r="D143" i="5"/>
  <c r="C143" i="5"/>
  <c r="O142" i="5"/>
  <c r="N142" i="5"/>
  <c r="M142" i="5"/>
  <c r="L142" i="5"/>
  <c r="K142" i="5"/>
  <c r="J142" i="5"/>
  <c r="I142" i="5"/>
  <c r="H142" i="5"/>
  <c r="G142" i="5"/>
  <c r="F142" i="5"/>
  <c r="E142" i="5"/>
  <c r="D142" i="5"/>
  <c r="C142" i="5"/>
  <c r="O141" i="5"/>
  <c r="N141" i="5"/>
  <c r="M141" i="5"/>
  <c r="L141" i="5"/>
  <c r="K141" i="5"/>
  <c r="J141" i="5"/>
  <c r="I141" i="5"/>
  <c r="H141" i="5"/>
  <c r="G141" i="5"/>
  <c r="F141" i="5"/>
  <c r="E141" i="5"/>
  <c r="D141" i="5"/>
  <c r="C141" i="5"/>
  <c r="O140" i="5"/>
  <c r="N140" i="5"/>
  <c r="M140" i="5"/>
  <c r="L140" i="5"/>
  <c r="K140" i="5"/>
  <c r="J140" i="5"/>
  <c r="I140" i="5"/>
  <c r="H140" i="5"/>
  <c r="G140" i="5"/>
  <c r="F140" i="5"/>
  <c r="E140" i="5"/>
  <c r="D140" i="5"/>
  <c r="C140" i="5"/>
  <c r="O139" i="5"/>
  <c r="N139" i="5"/>
  <c r="M139" i="5"/>
  <c r="L139" i="5"/>
  <c r="K139" i="5"/>
  <c r="J139" i="5"/>
  <c r="I139" i="5"/>
  <c r="H139" i="5"/>
  <c r="G139" i="5"/>
  <c r="F139" i="5"/>
  <c r="E139" i="5"/>
  <c r="D139" i="5"/>
  <c r="C139" i="5"/>
  <c r="O138" i="5"/>
  <c r="N138" i="5"/>
  <c r="M138" i="5"/>
  <c r="L138" i="5"/>
  <c r="K138" i="5"/>
  <c r="J138" i="5"/>
  <c r="I138" i="5"/>
  <c r="H138" i="5"/>
  <c r="G138" i="5"/>
  <c r="F138" i="5"/>
  <c r="E138" i="5"/>
  <c r="D138" i="5"/>
  <c r="C138" i="5"/>
  <c r="O137" i="5"/>
  <c r="N137" i="5"/>
  <c r="M137" i="5"/>
  <c r="L137" i="5"/>
  <c r="K137" i="5"/>
  <c r="J137" i="5"/>
  <c r="I137" i="5"/>
  <c r="H137" i="5"/>
  <c r="G137" i="5"/>
  <c r="F137" i="5"/>
  <c r="E137" i="5"/>
  <c r="D137" i="5"/>
  <c r="C137" i="5"/>
  <c r="O136" i="5"/>
  <c r="N136" i="5"/>
  <c r="M136" i="5"/>
  <c r="L136" i="5"/>
  <c r="K136" i="5"/>
  <c r="J136" i="5"/>
  <c r="I136" i="5"/>
  <c r="H136" i="5"/>
  <c r="G136" i="5"/>
  <c r="F136" i="5"/>
  <c r="E136" i="5"/>
  <c r="D136" i="5"/>
  <c r="C136" i="5"/>
  <c r="O135" i="5"/>
  <c r="N135" i="5"/>
  <c r="M135" i="5"/>
  <c r="L135" i="5"/>
  <c r="K135" i="5"/>
  <c r="J135" i="5"/>
  <c r="I135" i="5"/>
  <c r="H135" i="5"/>
  <c r="G135" i="5"/>
  <c r="F135" i="5"/>
  <c r="E135" i="5"/>
  <c r="D135" i="5"/>
  <c r="C135" i="5"/>
  <c r="O134" i="5"/>
  <c r="N134" i="5"/>
  <c r="M134" i="5"/>
  <c r="L134" i="5"/>
  <c r="K134" i="5"/>
  <c r="J134" i="5"/>
  <c r="I134" i="5"/>
  <c r="H134" i="5"/>
  <c r="G134" i="5"/>
  <c r="F134" i="5"/>
  <c r="E134" i="5"/>
  <c r="D134" i="5"/>
  <c r="C134" i="5"/>
  <c r="O133" i="5"/>
  <c r="N133" i="5"/>
  <c r="M133" i="5"/>
  <c r="L133" i="5"/>
  <c r="K133" i="5"/>
  <c r="J133" i="5"/>
  <c r="I133" i="5"/>
  <c r="H133" i="5"/>
  <c r="G133" i="5"/>
  <c r="F133" i="5"/>
  <c r="E133" i="5"/>
  <c r="D133" i="5"/>
  <c r="C133" i="5"/>
  <c r="O132" i="5"/>
  <c r="N132" i="5"/>
  <c r="M132" i="5"/>
  <c r="L132" i="5"/>
  <c r="K132" i="5"/>
  <c r="J132" i="5"/>
  <c r="I132" i="5"/>
  <c r="H132" i="5"/>
  <c r="G132" i="5"/>
  <c r="F132" i="5"/>
  <c r="E132" i="5"/>
  <c r="D132" i="5"/>
  <c r="C132" i="5"/>
  <c r="O131" i="5"/>
  <c r="N131" i="5"/>
  <c r="M131" i="5"/>
  <c r="L131" i="5"/>
  <c r="K131" i="5"/>
  <c r="J131" i="5"/>
  <c r="I131" i="5"/>
  <c r="H131" i="5"/>
  <c r="G131" i="5"/>
  <c r="F131" i="5"/>
  <c r="E131" i="5"/>
  <c r="D131" i="5"/>
  <c r="C131" i="5"/>
  <c r="O130" i="5"/>
  <c r="N130" i="5"/>
  <c r="M130" i="5"/>
  <c r="L130" i="5"/>
  <c r="K130" i="5"/>
  <c r="J130" i="5"/>
  <c r="I130" i="5"/>
  <c r="H130" i="5"/>
  <c r="G130" i="5"/>
  <c r="F130" i="5"/>
  <c r="E130" i="5"/>
  <c r="D130" i="5"/>
  <c r="C130" i="5"/>
  <c r="O129" i="5"/>
  <c r="N129" i="5"/>
  <c r="M129" i="5"/>
  <c r="L129" i="5"/>
  <c r="K129" i="5"/>
  <c r="J129" i="5"/>
  <c r="I129" i="5"/>
  <c r="H129" i="5"/>
  <c r="G129" i="5"/>
  <c r="F129" i="5"/>
  <c r="E129" i="5"/>
  <c r="D129" i="5"/>
  <c r="C129" i="5"/>
  <c r="O128" i="5"/>
  <c r="N128" i="5"/>
  <c r="M128" i="5"/>
  <c r="L128" i="5"/>
  <c r="K128" i="5"/>
  <c r="J128" i="5"/>
  <c r="I128" i="5"/>
  <c r="H128" i="5"/>
  <c r="G128" i="5"/>
  <c r="F128" i="5"/>
  <c r="E128" i="5"/>
  <c r="D128" i="5"/>
  <c r="C128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C127" i="5"/>
  <c r="O126" i="5"/>
  <c r="N126" i="5"/>
  <c r="M126" i="5"/>
  <c r="L126" i="5"/>
  <c r="K126" i="5"/>
  <c r="J126" i="5"/>
  <c r="I126" i="5"/>
  <c r="H126" i="5"/>
  <c r="G126" i="5"/>
  <c r="F126" i="5"/>
  <c r="E126" i="5"/>
  <c r="D126" i="5"/>
  <c r="C126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O124" i="5"/>
  <c r="N124" i="5"/>
  <c r="M124" i="5"/>
  <c r="L124" i="5"/>
  <c r="K124" i="5"/>
  <c r="J124" i="5"/>
  <c r="I124" i="5"/>
  <c r="H124" i="5"/>
  <c r="G124" i="5"/>
  <c r="F124" i="5"/>
  <c r="E124" i="5"/>
  <c r="D124" i="5"/>
  <c r="C124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C123" i="5"/>
  <c r="O122" i="5"/>
  <c r="N122" i="5"/>
  <c r="M122" i="5"/>
  <c r="L122" i="5"/>
  <c r="K122" i="5"/>
  <c r="J122" i="5"/>
  <c r="I122" i="5"/>
  <c r="H122" i="5"/>
  <c r="G122" i="5"/>
  <c r="F122" i="5"/>
  <c r="E122" i="5"/>
  <c r="D122" i="5"/>
  <c r="C122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C118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C117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C116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C115" i="5"/>
  <c r="O114" i="5"/>
  <c r="N114" i="5"/>
  <c r="M114" i="5"/>
  <c r="L114" i="5"/>
  <c r="K114" i="5"/>
  <c r="J114" i="5"/>
  <c r="I114" i="5"/>
  <c r="H114" i="5"/>
  <c r="G114" i="5"/>
  <c r="F114" i="5"/>
  <c r="E114" i="5"/>
  <c r="D114" i="5"/>
  <c r="C114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C113" i="5"/>
  <c r="O112" i="5"/>
  <c r="N112" i="5"/>
  <c r="M112" i="5"/>
  <c r="L112" i="5"/>
  <c r="K112" i="5"/>
  <c r="J112" i="5"/>
  <c r="I112" i="5"/>
  <c r="H112" i="5"/>
  <c r="G112" i="5"/>
  <c r="F112" i="5"/>
  <c r="E112" i="5"/>
  <c r="D112" i="5"/>
  <c r="C112" i="5"/>
  <c r="O111" i="5"/>
  <c r="N111" i="5"/>
  <c r="M111" i="5"/>
  <c r="L111" i="5"/>
  <c r="K111" i="5"/>
  <c r="J111" i="5"/>
  <c r="I111" i="5"/>
  <c r="H111" i="5"/>
  <c r="G111" i="5"/>
  <c r="F111" i="5"/>
  <c r="E111" i="5"/>
  <c r="D111" i="5"/>
  <c r="C111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C110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C109" i="5"/>
  <c r="O108" i="5"/>
  <c r="N108" i="5"/>
  <c r="M108" i="5"/>
  <c r="L108" i="5"/>
  <c r="K108" i="5"/>
  <c r="J108" i="5"/>
  <c r="I108" i="5"/>
  <c r="H108" i="5"/>
  <c r="G108" i="5"/>
  <c r="F108" i="5"/>
  <c r="E108" i="5"/>
  <c r="D108" i="5"/>
  <c r="C108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O106" i="5"/>
  <c r="N106" i="5"/>
  <c r="M106" i="5"/>
  <c r="L106" i="5"/>
  <c r="K106" i="5"/>
  <c r="J106" i="5"/>
  <c r="I106" i="5"/>
  <c r="H106" i="5"/>
  <c r="G106" i="5"/>
  <c r="F106" i="5"/>
  <c r="E106" i="5"/>
  <c r="D106" i="5"/>
  <c r="C106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O104" i="5"/>
  <c r="N104" i="5"/>
  <c r="M104" i="5"/>
  <c r="L104" i="5"/>
  <c r="K104" i="5"/>
  <c r="J104" i="5"/>
  <c r="I104" i="5"/>
  <c r="H104" i="5"/>
  <c r="G104" i="5"/>
  <c r="F104" i="5"/>
  <c r="E104" i="5"/>
  <c r="D104" i="5"/>
  <c r="C104" i="5"/>
  <c r="O103" i="5"/>
  <c r="N103" i="5"/>
  <c r="M103" i="5"/>
  <c r="L103" i="5"/>
  <c r="K103" i="5"/>
  <c r="J103" i="5"/>
  <c r="I103" i="5"/>
  <c r="H103" i="5"/>
  <c r="G103" i="5"/>
  <c r="F103" i="5"/>
  <c r="E103" i="5"/>
  <c r="D103" i="5"/>
  <c r="C103" i="5"/>
  <c r="O102" i="5"/>
  <c r="N102" i="5"/>
  <c r="M102" i="5"/>
  <c r="L102" i="5"/>
  <c r="K102" i="5"/>
  <c r="J102" i="5"/>
  <c r="I102" i="5"/>
  <c r="H102" i="5"/>
  <c r="G102" i="5"/>
  <c r="F102" i="5"/>
  <c r="E102" i="5"/>
  <c r="D102" i="5"/>
  <c r="C102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C101" i="5"/>
  <c r="O100" i="5"/>
  <c r="N100" i="5"/>
  <c r="M100" i="5"/>
  <c r="L100" i="5"/>
  <c r="K100" i="5"/>
  <c r="J100" i="5"/>
  <c r="I100" i="5"/>
  <c r="H100" i="5"/>
  <c r="G100" i="5"/>
  <c r="F100" i="5"/>
  <c r="E100" i="5"/>
  <c r="D100" i="5"/>
  <c r="C100" i="5"/>
  <c r="O99" i="5"/>
  <c r="N99" i="5"/>
  <c r="M99" i="5"/>
  <c r="L99" i="5"/>
  <c r="K99" i="5"/>
  <c r="J99" i="5"/>
  <c r="I99" i="5"/>
  <c r="H99" i="5"/>
  <c r="G99" i="5"/>
  <c r="F99" i="5"/>
  <c r="E99" i="5"/>
  <c r="D99" i="5"/>
  <c r="C99" i="5"/>
  <c r="O98" i="5"/>
  <c r="N98" i="5"/>
  <c r="M98" i="5"/>
  <c r="L98" i="5"/>
  <c r="K98" i="5"/>
  <c r="J98" i="5"/>
  <c r="I98" i="5"/>
  <c r="H98" i="5"/>
  <c r="G98" i="5"/>
  <c r="F98" i="5"/>
  <c r="E98" i="5"/>
  <c r="D98" i="5"/>
  <c r="C98" i="5"/>
  <c r="O97" i="5"/>
  <c r="N97" i="5"/>
  <c r="M97" i="5"/>
  <c r="L97" i="5"/>
  <c r="K97" i="5"/>
  <c r="J97" i="5"/>
  <c r="I97" i="5"/>
  <c r="H97" i="5"/>
  <c r="G97" i="5"/>
  <c r="F97" i="5"/>
  <c r="E97" i="5"/>
  <c r="D97" i="5"/>
  <c r="C97" i="5"/>
  <c r="O96" i="5"/>
  <c r="N96" i="5"/>
  <c r="M96" i="5"/>
  <c r="L96" i="5"/>
  <c r="K96" i="5"/>
  <c r="J96" i="5"/>
  <c r="I96" i="5"/>
  <c r="H96" i="5"/>
  <c r="G96" i="5"/>
  <c r="F96" i="5"/>
  <c r="E96" i="5"/>
  <c r="D96" i="5"/>
  <c r="C96" i="5"/>
  <c r="O95" i="5"/>
  <c r="N95" i="5"/>
  <c r="M95" i="5"/>
  <c r="L95" i="5"/>
  <c r="K95" i="5"/>
  <c r="J95" i="5"/>
  <c r="I95" i="5"/>
  <c r="H95" i="5"/>
  <c r="G95" i="5"/>
  <c r="F95" i="5"/>
  <c r="E95" i="5"/>
  <c r="D95" i="5"/>
  <c r="C95" i="5"/>
  <c r="O94" i="5"/>
  <c r="N94" i="5"/>
  <c r="M94" i="5"/>
  <c r="L94" i="5"/>
  <c r="K94" i="5"/>
  <c r="J94" i="5"/>
  <c r="I94" i="5"/>
  <c r="H94" i="5"/>
  <c r="G94" i="5"/>
  <c r="F94" i="5"/>
  <c r="E94" i="5"/>
  <c r="D94" i="5"/>
  <c r="C94" i="5"/>
  <c r="O93" i="5"/>
  <c r="N93" i="5"/>
  <c r="M93" i="5"/>
  <c r="L93" i="5"/>
  <c r="K93" i="5"/>
  <c r="J93" i="5"/>
  <c r="I93" i="5"/>
  <c r="H93" i="5"/>
  <c r="G93" i="5"/>
  <c r="F93" i="5"/>
  <c r="E93" i="5"/>
  <c r="D93" i="5"/>
  <c r="C93" i="5"/>
  <c r="O92" i="5"/>
  <c r="N92" i="5"/>
  <c r="M92" i="5"/>
  <c r="L92" i="5"/>
  <c r="K92" i="5"/>
  <c r="J92" i="5"/>
  <c r="I92" i="5"/>
  <c r="H92" i="5"/>
  <c r="G92" i="5"/>
  <c r="F92" i="5"/>
  <c r="E92" i="5"/>
  <c r="D92" i="5"/>
  <c r="C92" i="5"/>
  <c r="N88" i="5"/>
  <c r="M88" i="5"/>
  <c r="L88" i="5"/>
  <c r="K88" i="5"/>
  <c r="J88" i="5"/>
  <c r="I88" i="5"/>
  <c r="H88" i="5"/>
  <c r="G88" i="5"/>
  <c r="F88" i="5"/>
  <c r="E88" i="5"/>
  <c r="D88" i="5"/>
  <c r="C88" i="5"/>
  <c r="N87" i="5"/>
  <c r="M87" i="5"/>
  <c r="L87" i="5"/>
  <c r="K87" i="5"/>
  <c r="J87" i="5"/>
  <c r="I87" i="5"/>
  <c r="H87" i="5"/>
  <c r="G87" i="5"/>
  <c r="F87" i="5"/>
  <c r="E87" i="5"/>
  <c r="D87" i="5"/>
  <c r="C87" i="5"/>
  <c r="N86" i="5"/>
  <c r="M86" i="5"/>
  <c r="L86" i="5"/>
  <c r="K86" i="5"/>
  <c r="J86" i="5"/>
  <c r="I86" i="5"/>
  <c r="H86" i="5"/>
  <c r="G86" i="5"/>
  <c r="F86" i="5"/>
  <c r="E86" i="5"/>
  <c r="D86" i="5"/>
  <c r="C86" i="5"/>
  <c r="N85" i="5"/>
  <c r="M85" i="5"/>
  <c r="L85" i="5"/>
  <c r="K85" i="5"/>
  <c r="J85" i="5"/>
  <c r="I85" i="5"/>
  <c r="H85" i="5"/>
  <c r="G85" i="5"/>
  <c r="F85" i="5"/>
  <c r="E85" i="5"/>
  <c r="D85" i="5"/>
  <c r="C85" i="5"/>
  <c r="N84" i="5"/>
  <c r="M84" i="5"/>
  <c r="L84" i="5"/>
  <c r="K84" i="5"/>
  <c r="J84" i="5"/>
  <c r="I84" i="5"/>
  <c r="H84" i="5"/>
  <c r="G84" i="5"/>
  <c r="F84" i="5"/>
  <c r="E84" i="5"/>
  <c r="D84" i="5"/>
  <c r="C84" i="5"/>
  <c r="N83" i="5"/>
  <c r="M83" i="5"/>
  <c r="L83" i="5"/>
  <c r="K83" i="5"/>
  <c r="J83" i="5"/>
  <c r="I83" i="5"/>
  <c r="H83" i="5"/>
  <c r="G83" i="5"/>
  <c r="F83" i="5"/>
  <c r="E83" i="5"/>
  <c r="D83" i="5"/>
  <c r="C83" i="5"/>
  <c r="N82" i="5"/>
  <c r="M82" i="5"/>
  <c r="L82" i="5"/>
  <c r="K82" i="5"/>
  <c r="J82" i="5"/>
  <c r="I82" i="5"/>
  <c r="H82" i="5"/>
  <c r="G82" i="5"/>
  <c r="F82" i="5"/>
  <c r="E82" i="5"/>
  <c r="D82" i="5"/>
  <c r="C82" i="5"/>
  <c r="N81" i="5"/>
  <c r="M81" i="5"/>
  <c r="L81" i="5"/>
  <c r="K81" i="5"/>
  <c r="J81" i="5"/>
  <c r="I81" i="5"/>
  <c r="H81" i="5"/>
  <c r="G81" i="5"/>
  <c r="F81" i="5"/>
  <c r="E81" i="5"/>
  <c r="D81" i="5"/>
  <c r="C81" i="5"/>
  <c r="N80" i="5"/>
  <c r="M80" i="5"/>
  <c r="L80" i="5"/>
  <c r="K80" i="5"/>
  <c r="J80" i="5"/>
  <c r="I80" i="5"/>
  <c r="H80" i="5"/>
  <c r="G80" i="5"/>
  <c r="F80" i="5"/>
  <c r="E80" i="5"/>
  <c r="D80" i="5"/>
  <c r="C80" i="5"/>
  <c r="N79" i="5"/>
  <c r="M79" i="5"/>
  <c r="L79" i="5"/>
  <c r="K79" i="5"/>
  <c r="J79" i="5"/>
  <c r="I79" i="5"/>
  <c r="H79" i="5"/>
  <c r="G79" i="5"/>
  <c r="F79" i="5"/>
  <c r="E79" i="5"/>
  <c r="D79" i="5"/>
  <c r="C79" i="5"/>
  <c r="N78" i="5"/>
  <c r="M78" i="5"/>
  <c r="L78" i="5"/>
  <c r="K78" i="5"/>
  <c r="J78" i="5"/>
  <c r="I78" i="5"/>
  <c r="H78" i="5"/>
  <c r="G78" i="5"/>
  <c r="F78" i="5"/>
  <c r="E78" i="5"/>
  <c r="D78" i="5"/>
  <c r="C78" i="5"/>
  <c r="N77" i="5"/>
  <c r="M77" i="5"/>
  <c r="L77" i="5"/>
  <c r="K77" i="5"/>
  <c r="J77" i="5"/>
  <c r="I77" i="5"/>
  <c r="H77" i="5"/>
  <c r="G77" i="5"/>
  <c r="F77" i="5"/>
  <c r="E77" i="5"/>
  <c r="D77" i="5"/>
  <c r="C77" i="5"/>
  <c r="N76" i="5"/>
  <c r="M76" i="5"/>
  <c r="L76" i="5"/>
  <c r="K76" i="5"/>
  <c r="J76" i="5"/>
  <c r="I76" i="5"/>
  <c r="H76" i="5"/>
  <c r="G76" i="5"/>
  <c r="F76" i="5"/>
  <c r="E76" i="5"/>
  <c r="D76" i="5"/>
  <c r="C76" i="5"/>
  <c r="N75" i="5"/>
  <c r="M75" i="5"/>
  <c r="L75" i="5"/>
  <c r="K75" i="5"/>
  <c r="J75" i="5"/>
  <c r="I75" i="5"/>
  <c r="H75" i="5"/>
  <c r="G75" i="5"/>
  <c r="F75" i="5"/>
  <c r="E75" i="5"/>
  <c r="D75" i="5"/>
  <c r="C75" i="5"/>
  <c r="N74" i="5"/>
  <c r="M74" i="5"/>
  <c r="L74" i="5"/>
  <c r="K74" i="5"/>
  <c r="J74" i="5"/>
  <c r="I74" i="5"/>
  <c r="H74" i="5"/>
  <c r="G74" i="5"/>
  <c r="F74" i="5"/>
  <c r="E74" i="5"/>
  <c r="D74" i="5"/>
  <c r="C74" i="5"/>
  <c r="N73" i="5"/>
  <c r="M73" i="5"/>
  <c r="L73" i="5"/>
  <c r="K73" i="5"/>
  <c r="J73" i="5"/>
  <c r="I73" i="5"/>
  <c r="H73" i="5"/>
  <c r="G73" i="5"/>
  <c r="F73" i="5"/>
  <c r="E73" i="5"/>
  <c r="D73" i="5"/>
  <c r="C73" i="5"/>
  <c r="N72" i="5"/>
  <c r="M72" i="5"/>
  <c r="L72" i="5"/>
  <c r="K72" i="5"/>
  <c r="J72" i="5"/>
  <c r="I72" i="5"/>
  <c r="H72" i="5"/>
  <c r="G72" i="5"/>
  <c r="F72" i="5"/>
  <c r="E72" i="5"/>
  <c r="D72" i="5"/>
  <c r="C72" i="5"/>
  <c r="N71" i="5"/>
  <c r="M71" i="5"/>
  <c r="L71" i="5"/>
  <c r="K71" i="5"/>
  <c r="J71" i="5"/>
  <c r="I71" i="5"/>
  <c r="H71" i="5"/>
  <c r="G71" i="5"/>
  <c r="F71" i="5"/>
  <c r="E71" i="5"/>
  <c r="D71" i="5"/>
  <c r="C71" i="5"/>
  <c r="N70" i="5"/>
  <c r="M70" i="5"/>
  <c r="L70" i="5"/>
  <c r="K70" i="5"/>
  <c r="J70" i="5"/>
  <c r="I70" i="5"/>
  <c r="H70" i="5"/>
  <c r="G70" i="5"/>
  <c r="F70" i="5"/>
  <c r="E70" i="5"/>
  <c r="D70" i="5"/>
  <c r="C70" i="5"/>
  <c r="N69" i="5"/>
  <c r="M69" i="5"/>
  <c r="L69" i="5"/>
  <c r="K69" i="5"/>
  <c r="J69" i="5"/>
  <c r="I69" i="5"/>
  <c r="H69" i="5"/>
  <c r="G69" i="5"/>
  <c r="F69" i="5"/>
  <c r="E69" i="5"/>
  <c r="D69" i="5"/>
  <c r="C69" i="5"/>
  <c r="N68" i="5"/>
  <c r="M68" i="5"/>
  <c r="L68" i="5"/>
  <c r="K68" i="5"/>
  <c r="J68" i="5"/>
  <c r="I68" i="5"/>
  <c r="H68" i="5"/>
  <c r="G68" i="5"/>
  <c r="F68" i="5"/>
  <c r="E68" i="5"/>
  <c r="D68" i="5"/>
  <c r="C68" i="5"/>
  <c r="N67" i="5"/>
  <c r="M67" i="5"/>
  <c r="L67" i="5"/>
  <c r="K67" i="5"/>
  <c r="J67" i="5"/>
  <c r="I67" i="5"/>
  <c r="H67" i="5"/>
  <c r="G67" i="5"/>
  <c r="F67" i="5"/>
  <c r="E67" i="5"/>
  <c r="D67" i="5"/>
  <c r="C67" i="5"/>
  <c r="N66" i="5"/>
  <c r="M66" i="5"/>
  <c r="L66" i="5"/>
  <c r="K66" i="5"/>
  <c r="J66" i="5"/>
  <c r="I66" i="5"/>
  <c r="H66" i="5"/>
  <c r="G66" i="5"/>
  <c r="F66" i="5"/>
  <c r="E66" i="5"/>
  <c r="D66" i="5"/>
  <c r="C66" i="5"/>
  <c r="N65" i="5"/>
  <c r="M65" i="5"/>
  <c r="L65" i="5"/>
  <c r="K65" i="5"/>
  <c r="J65" i="5"/>
  <c r="I65" i="5"/>
  <c r="H65" i="5"/>
  <c r="G65" i="5"/>
  <c r="F65" i="5"/>
  <c r="E65" i="5"/>
  <c r="D65" i="5"/>
  <c r="C65" i="5"/>
  <c r="N64" i="5"/>
  <c r="M64" i="5"/>
  <c r="L64" i="5"/>
  <c r="K64" i="5"/>
  <c r="J64" i="5"/>
  <c r="I64" i="5"/>
  <c r="H64" i="5"/>
  <c r="G64" i="5"/>
  <c r="F64" i="5"/>
  <c r="E64" i="5"/>
  <c r="D64" i="5"/>
  <c r="C64" i="5"/>
  <c r="N63" i="5"/>
  <c r="M63" i="5"/>
  <c r="L63" i="5"/>
  <c r="K63" i="5"/>
  <c r="J63" i="5"/>
  <c r="I63" i="5"/>
  <c r="H63" i="5"/>
  <c r="G63" i="5"/>
  <c r="F63" i="5"/>
  <c r="E63" i="5"/>
  <c r="D63" i="5"/>
  <c r="C63" i="5"/>
  <c r="N62" i="5"/>
  <c r="M62" i="5"/>
  <c r="M89" i="5" s="1"/>
  <c r="L62" i="5"/>
  <c r="K62" i="5"/>
  <c r="J62" i="5"/>
  <c r="I62" i="5"/>
  <c r="H62" i="5"/>
  <c r="G62" i="5"/>
  <c r="F62" i="5"/>
  <c r="E62" i="5"/>
  <c r="E89" i="5" s="1"/>
  <c r="D62" i="5"/>
  <c r="D89" i="5" s="1"/>
  <c r="C62" i="5"/>
  <c r="N58" i="5"/>
  <c r="M58" i="5"/>
  <c r="L58" i="5"/>
  <c r="K58" i="5"/>
  <c r="J58" i="5"/>
  <c r="I58" i="5"/>
  <c r="H58" i="5"/>
  <c r="G58" i="5"/>
  <c r="F58" i="5"/>
  <c r="E58" i="5"/>
  <c r="D58" i="5"/>
  <c r="C58" i="5"/>
  <c r="N57" i="5"/>
  <c r="M57" i="5"/>
  <c r="L57" i="5"/>
  <c r="K57" i="5"/>
  <c r="J57" i="5"/>
  <c r="I57" i="5"/>
  <c r="H57" i="5"/>
  <c r="G57" i="5"/>
  <c r="F57" i="5"/>
  <c r="E57" i="5"/>
  <c r="D57" i="5"/>
  <c r="C57" i="5"/>
  <c r="N56" i="5"/>
  <c r="M56" i="5"/>
  <c r="L56" i="5"/>
  <c r="K56" i="5"/>
  <c r="J56" i="5"/>
  <c r="I56" i="5"/>
  <c r="H56" i="5"/>
  <c r="G56" i="5"/>
  <c r="F56" i="5"/>
  <c r="E56" i="5"/>
  <c r="D56" i="5"/>
  <c r="C56" i="5"/>
  <c r="N55" i="5"/>
  <c r="M55" i="5"/>
  <c r="L55" i="5"/>
  <c r="K55" i="5"/>
  <c r="J55" i="5"/>
  <c r="I55" i="5"/>
  <c r="H55" i="5"/>
  <c r="G55" i="5"/>
  <c r="F55" i="5"/>
  <c r="E55" i="5"/>
  <c r="D55" i="5"/>
  <c r="C55" i="5"/>
  <c r="N54" i="5"/>
  <c r="M54" i="5"/>
  <c r="L54" i="5"/>
  <c r="K54" i="5"/>
  <c r="J54" i="5"/>
  <c r="I54" i="5"/>
  <c r="H54" i="5"/>
  <c r="G54" i="5"/>
  <c r="F54" i="5"/>
  <c r="E54" i="5"/>
  <c r="D54" i="5"/>
  <c r="C54" i="5"/>
  <c r="N53" i="5"/>
  <c r="M53" i="5"/>
  <c r="L53" i="5"/>
  <c r="K53" i="5"/>
  <c r="J53" i="5"/>
  <c r="I53" i="5"/>
  <c r="H53" i="5"/>
  <c r="G53" i="5"/>
  <c r="F53" i="5"/>
  <c r="E53" i="5"/>
  <c r="D53" i="5"/>
  <c r="C53" i="5"/>
  <c r="N52" i="5"/>
  <c r="M52" i="5"/>
  <c r="L52" i="5"/>
  <c r="K52" i="5"/>
  <c r="J52" i="5"/>
  <c r="I52" i="5"/>
  <c r="H52" i="5"/>
  <c r="G52" i="5"/>
  <c r="F52" i="5"/>
  <c r="E52" i="5"/>
  <c r="D52" i="5"/>
  <c r="C52" i="5"/>
  <c r="N51" i="5"/>
  <c r="M51" i="5"/>
  <c r="L51" i="5"/>
  <c r="K51" i="5"/>
  <c r="J51" i="5"/>
  <c r="I51" i="5"/>
  <c r="H51" i="5"/>
  <c r="G51" i="5"/>
  <c r="F51" i="5"/>
  <c r="E51" i="5"/>
  <c r="D51" i="5"/>
  <c r="C51" i="5"/>
  <c r="N50" i="5"/>
  <c r="M50" i="5"/>
  <c r="L50" i="5"/>
  <c r="K50" i="5"/>
  <c r="J50" i="5"/>
  <c r="I50" i="5"/>
  <c r="H50" i="5"/>
  <c r="G50" i="5"/>
  <c r="F50" i="5"/>
  <c r="E50" i="5"/>
  <c r="D50" i="5"/>
  <c r="C50" i="5"/>
  <c r="N49" i="5"/>
  <c r="M49" i="5"/>
  <c r="L49" i="5"/>
  <c r="K49" i="5"/>
  <c r="J49" i="5"/>
  <c r="I49" i="5"/>
  <c r="H49" i="5"/>
  <c r="G49" i="5"/>
  <c r="F49" i="5"/>
  <c r="E49" i="5"/>
  <c r="D49" i="5"/>
  <c r="C49" i="5"/>
  <c r="N48" i="5"/>
  <c r="M48" i="5"/>
  <c r="L48" i="5"/>
  <c r="K48" i="5"/>
  <c r="J48" i="5"/>
  <c r="I48" i="5"/>
  <c r="H48" i="5"/>
  <c r="G48" i="5"/>
  <c r="F48" i="5"/>
  <c r="E48" i="5"/>
  <c r="D48" i="5"/>
  <c r="C48" i="5"/>
  <c r="N47" i="5"/>
  <c r="M47" i="5"/>
  <c r="L47" i="5"/>
  <c r="K47" i="5"/>
  <c r="J47" i="5"/>
  <c r="I47" i="5"/>
  <c r="H47" i="5"/>
  <c r="G47" i="5"/>
  <c r="F47" i="5"/>
  <c r="E47" i="5"/>
  <c r="D47" i="5"/>
  <c r="C47" i="5"/>
  <c r="N46" i="5"/>
  <c r="M46" i="5"/>
  <c r="L46" i="5"/>
  <c r="K46" i="5"/>
  <c r="J46" i="5"/>
  <c r="I46" i="5"/>
  <c r="H46" i="5"/>
  <c r="G46" i="5"/>
  <c r="F46" i="5"/>
  <c r="E46" i="5"/>
  <c r="D46" i="5"/>
  <c r="C46" i="5"/>
  <c r="N45" i="5"/>
  <c r="M45" i="5"/>
  <c r="L45" i="5"/>
  <c r="K45" i="5"/>
  <c r="J45" i="5"/>
  <c r="I45" i="5"/>
  <c r="H45" i="5"/>
  <c r="G45" i="5"/>
  <c r="F45" i="5"/>
  <c r="E45" i="5"/>
  <c r="D45" i="5"/>
  <c r="C45" i="5"/>
  <c r="N44" i="5"/>
  <c r="M44" i="5"/>
  <c r="L44" i="5"/>
  <c r="K44" i="5"/>
  <c r="J44" i="5"/>
  <c r="I44" i="5"/>
  <c r="H44" i="5"/>
  <c r="G44" i="5"/>
  <c r="F44" i="5"/>
  <c r="E44" i="5"/>
  <c r="D44" i="5"/>
  <c r="C44" i="5"/>
  <c r="N43" i="5"/>
  <c r="M43" i="5"/>
  <c r="L43" i="5"/>
  <c r="K43" i="5"/>
  <c r="J43" i="5"/>
  <c r="I43" i="5"/>
  <c r="H43" i="5"/>
  <c r="G43" i="5"/>
  <c r="F43" i="5"/>
  <c r="E43" i="5"/>
  <c r="D43" i="5"/>
  <c r="C43" i="5"/>
  <c r="N42" i="5"/>
  <c r="M42" i="5"/>
  <c r="L42" i="5"/>
  <c r="K42" i="5"/>
  <c r="J42" i="5"/>
  <c r="I42" i="5"/>
  <c r="H42" i="5"/>
  <c r="G42" i="5"/>
  <c r="F42" i="5"/>
  <c r="E42" i="5"/>
  <c r="D42" i="5"/>
  <c r="C42" i="5"/>
  <c r="N41" i="5"/>
  <c r="M41" i="5"/>
  <c r="L41" i="5"/>
  <c r="K41" i="5"/>
  <c r="J41" i="5"/>
  <c r="I41" i="5"/>
  <c r="H41" i="5"/>
  <c r="G41" i="5"/>
  <c r="F41" i="5"/>
  <c r="E41" i="5"/>
  <c r="D41" i="5"/>
  <c r="C41" i="5"/>
  <c r="N40" i="5"/>
  <c r="M40" i="5"/>
  <c r="L40" i="5"/>
  <c r="K40" i="5"/>
  <c r="J40" i="5"/>
  <c r="I40" i="5"/>
  <c r="H40" i="5"/>
  <c r="G40" i="5"/>
  <c r="F40" i="5"/>
  <c r="E40" i="5"/>
  <c r="D40" i="5"/>
  <c r="C40" i="5"/>
  <c r="N39" i="5"/>
  <c r="M39" i="5"/>
  <c r="L39" i="5"/>
  <c r="K39" i="5"/>
  <c r="J39" i="5"/>
  <c r="I39" i="5"/>
  <c r="H39" i="5"/>
  <c r="G39" i="5"/>
  <c r="F39" i="5"/>
  <c r="E39" i="5"/>
  <c r="D39" i="5"/>
  <c r="C39" i="5"/>
  <c r="N38" i="5"/>
  <c r="M38" i="5"/>
  <c r="L38" i="5"/>
  <c r="K38" i="5"/>
  <c r="J38" i="5"/>
  <c r="I38" i="5"/>
  <c r="H38" i="5"/>
  <c r="G38" i="5"/>
  <c r="F38" i="5"/>
  <c r="E38" i="5"/>
  <c r="D38" i="5"/>
  <c r="C38" i="5"/>
  <c r="N37" i="5"/>
  <c r="M37" i="5"/>
  <c r="L37" i="5"/>
  <c r="K37" i="5"/>
  <c r="J37" i="5"/>
  <c r="I37" i="5"/>
  <c r="H37" i="5"/>
  <c r="G37" i="5"/>
  <c r="F37" i="5"/>
  <c r="E37" i="5"/>
  <c r="D37" i="5"/>
  <c r="C37" i="5"/>
  <c r="N36" i="5"/>
  <c r="M36" i="5"/>
  <c r="L36" i="5"/>
  <c r="K36" i="5"/>
  <c r="J36" i="5"/>
  <c r="I36" i="5"/>
  <c r="H36" i="5"/>
  <c r="G36" i="5"/>
  <c r="F36" i="5"/>
  <c r="E36" i="5"/>
  <c r="D36" i="5"/>
  <c r="C36" i="5"/>
  <c r="N35" i="5"/>
  <c r="M35" i="5"/>
  <c r="L35" i="5"/>
  <c r="K35" i="5"/>
  <c r="J35" i="5"/>
  <c r="I35" i="5"/>
  <c r="H35" i="5"/>
  <c r="G35" i="5"/>
  <c r="F35" i="5"/>
  <c r="E35" i="5"/>
  <c r="D35" i="5"/>
  <c r="C35" i="5"/>
  <c r="N34" i="5"/>
  <c r="M34" i="5"/>
  <c r="L34" i="5"/>
  <c r="K34" i="5"/>
  <c r="J34" i="5"/>
  <c r="I34" i="5"/>
  <c r="H34" i="5"/>
  <c r="G34" i="5"/>
  <c r="F34" i="5"/>
  <c r="E34" i="5"/>
  <c r="D34" i="5"/>
  <c r="C34" i="5"/>
  <c r="N33" i="5"/>
  <c r="M33" i="5"/>
  <c r="L33" i="5"/>
  <c r="K33" i="5"/>
  <c r="J33" i="5"/>
  <c r="I33" i="5"/>
  <c r="H33" i="5"/>
  <c r="G33" i="5"/>
  <c r="F33" i="5"/>
  <c r="E33" i="5"/>
  <c r="D33" i="5"/>
  <c r="C33" i="5"/>
  <c r="N32" i="5"/>
  <c r="M32" i="5"/>
  <c r="M59" i="5" s="1"/>
  <c r="L32" i="5"/>
  <c r="L59" i="5" s="1"/>
  <c r="K32" i="5"/>
  <c r="J32" i="5"/>
  <c r="I32" i="5"/>
  <c r="I59" i="5" s="1"/>
  <c r="H32" i="5"/>
  <c r="H59" i="5" s="1"/>
  <c r="G32" i="5"/>
  <c r="F32" i="5"/>
  <c r="E32" i="5"/>
  <c r="E59" i="5" s="1"/>
  <c r="D32" i="5"/>
  <c r="C32" i="5"/>
  <c r="C59" i="5" s="1"/>
  <c r="N28" i="5"/>
  <c r="M28" i="5"/>
  <c r="L28" i="5"/>
  <c r="K28" i="5"/>
  <c r="J28" i="5"/>
  <c r="I28" i="5"/>
  <c r="H28" i="5"/>
  <c r="G28" i="5"/>
  <c r="F28" i="5"/>
  <c r="E28" i="5"/>
  <c r="D28" i="5"/>
  <c r="C28" i="5"/>
  <c r="N27" i="5"/>
  <c r="M27" i="5"/>
  <c r="L27" i="5"/>
  <c r="K27" i="5"/>
  <c r="J27" i="5"/>
  <c r="I27" i="5"/>
  <c r="H27" i="5"/>
  <c r="G27" i="5"/>
  <c r="F27" i="5"/>
  <c r="E27" i="5"/>
  <c r="D27" i="5"/>
  <c r="C27" i="5"/>
  <c r="N26" i="5"/>
  <c r="M26" i="5"/>
  <c r="L26" i="5"/>
  <c r="K26" i="5"/>
  <c r="J26" i="5"/>
  <c r="I26" i="5"/>
  <c r="H26" i="5"/>
  <c r="G26" i="5"/>
  <c r="F26" i="5"/>
  <c r="E26" i="5"/>
  <c r="D26" i="5"/>
  <c r="C26" i="5"/>
  <c r="N25" i="5"/>
  <c r="M25" i="5"/>
  <c r="L25" i="5"/>
  <c r="K25" i="5"/>
  <c r="J25" i="5"/>
  <c r="I25" i="5"/>
  <c r="H25" i="5"/>
  <c r="G25" i="5"/>
  <c r="F25" i="5"/>
  <c r="E25" i="5"/>
  <c r="D25" i="5"/>
  <c r="C25" i="5"/>
  <c r="N24" i="5"/>
  <c r="M24" i="5"/>
  <c r="L24" i="5"/>
  <c r="K24" i="5"/>
  <c r="J24" i="5"/>
  <c r="I24" i="5"/>
  <c r="H24" i="5"/>
  <c r="G24" i="5"/>
  <c r="F24" i="5"/>
  <c r="E24" i="5"/>
  <c r="D24" i="5"/>
  <c r="C24" i="5"/>
  <c r="N23" i="5"/>
  <c r="M23" i="5"/>
  <c r="L23" i="5"/>
  <c r="K23" i="5"/>
  <c r="J23" i="5"/>
  <c r="I23" i="5"/>
  <c r="H23" i="5"/>
  <c r="G23" i="5"/>
  <c r="F23" i="5"/>
  <c r="E23" i="5"/>
  <c r="D23" i="5"/>
  <c r="C23" i="5"/>
  <c r="N22" i="5"/>
  <c r="M22" i="5"/>
  <c r="L22" i="5"/>
  <c r="K22" i="5"/>
  <c r="J22" i="5"/>
  <c r="I22" i="5"/>
  <c r="H22" i="5"/>
  <c r="G22" i="5"/>
  <c r="F22" i="5"/>
  <c r="E22" i="5"/>
  <c r="D22" i="5"/>
  <c r="C22" i="5"/>
  <c r="N21" i="5"/>
  <c r="M21" i="5"/>
  <c r="L21" i="5"/>
  <c r="K21" i="5"/>
  <c r="J21" i="5"/>
  <c r="I21" i="5"/>
  <c r="H21" i="5"/>
  <c r="G21" i="5"/>
  <c r="F21" i="5"/>
  <c r="E21" i="5"/>
  <c r="D21" i="5"/>
  <c r="C21" i="5"/>
  <c r="N20" i="5"/>
  <c r="M20" i="5"/>
  <c r="L20" i="5"/>
  <c r="K20" i="5"/>
  <c r="J20" i="5"/>
  <c r="I20" i="5"/>
  <c r="H20" i="5"/>
  <c r="G20" i="5"/>
  <c r="F20" i="5"/>
  <c r="E20" i="5"/>
  <c r="D20" i="5"/>
  <c r="C20" i="5"/>
  <c r="N19" i="5"/>
  <c r="M19" i="5"/>
  <c r="L19" i="5"/>
  <c r="K19" i="5"/>
  <c r="J19" i="5"/>
  <c r="I19" i="5"/>
  <c r="H19" i="5"/>
  <c r="G19" i="5"/>
  <c r="F19" i="5"/>
  <c r="E19" i="5"/>
  <c r="D19" i="5"/>
  <c r="C19" i="5"/>
  <c r="N18" i="5"/>
  <c r="M18" i="5"/>
  <c r="L18" i="5"/>
  <c r="K18" i="5"/>
  <c r="J18" i="5"/>
  <c r="I18" i="5"/>
  <c r="H18" i="5"/>
  <c r="G18" i="5"/>
  <c r="F18" i="5"/>
  <c r="E18" i="5"/>
  <c r="D18" i="5"/>
  <c r="C18" i="5"/>
  <c r="N17" i="5"/>
  <c r="M17" i="5"/>
  <c r="L17" i="5"/>
  <c r="K17" i="5"/>
  <c r="J17" i="5"/>
  <c r="I17" i="5"/>
  <c r="H17" i="5"/>
  <c r="G17" i="5"/>
  <c r="F17" i="5"/>
  <c r="E17" i="5"/>
  <c r="D17" i="5"/>
  <c r="C17" i="5"/>
  <c r="N16" i="5"/>
  <c r="M16" i="5"/>
  <c r="L16" i="5"/>
  <c r="K16" i="5"/>
  <c r="J16" i="5"/>
  <c r="I16" i="5"/>
  <c r="H16" i="5"/>
  <c r="G16" i="5"/>
  <c r="F16" i="5"/>
  <c r="E16" i="5"/>
  <c r="D16" i="5"/>
  <c r="C16" i="5"/>
  <c r="N15" i="5"/>
  <c r="M15" i="5"/>
  <c r="L15" i="5"/>
  <c r="K15" i="5"/>
  <c r="J15" i="5"/>
  <c r="I15" i="5"/>
  <c r="H15" i="5"/>
  <c r="G15" i="5"/>
  <c r="F15" i="5"/>
  <c r="E15" i="5"/>
  <c r="D15" i="5"/>
  <c r="C15" i="5"/>
  <c r="N14" i="5"/>
  <c r="M14" i="5"/>
  <c r="L14" i="5"/>
  <c r="K14" i="5"/>
  <c r="J14" i="5"/>
  <c r="I14" i="5"/>
  <c r="H14" i="5"/>
  <c r="G14" i="5"/>
  <c r="F14" i="5"/>
  <c r="E14" i="5"/>
  <c r="D14" i="5"/>
  <c r="C14" i="5"/>
  <c r="N13" i="5"/>
  <c r="M13" i="5"/>
  <c r="L13" i="5"/>
  <c r="K13" i="5"/>
  <c r="J13" i="5"/>
  <c r="I13" i="5"/>
  <c r="H13" i="5"/>
  <c r="G13" i="5"/>
  <c r="F13" i="5"/>
  <c r="E13" i="5"/>
  <c r="D13" i="5"/>
  <c r="C13" i="5"/>
  <c r="N12" i="5"/>
  <c r="M12" i="5"/>
  <c r="L12" i="5"/>
  <c r="K12" i="5"/>
  <c r="J12" i="5"/>
  <c r="I12" i="5"/>
  <c r="H12" i="5"/>
  <c r="G12" i="5"/>
  <c r="F12" i="5"/>
  <c r="E12" i="5"/>
  <c r="D12" i="5"/>
  <c r="C12" i="5"/>
  <c r="N11" i="5"/>
  <c r="M11" i="5"/>
  <c r="L11" i="5"/>
  <c r="K11" i="5"/>
  <c r="J11" i="5"/>
  <c r="I11" i="5"/>
  <c r="H11" i="5"/>
  <c r="G11" i="5"/>
  <c r="F11" i="5"/>
  <c r="E11" i="5"/>
  <c r="D11" i="5"/>
  <c r="C11" i="5"/>
  <c r="N10" i="5"/>
  <c r="M10" i="5"/>
  <c r="L10" i="5"/>
  <c r="K10" i="5"/>
  <c r="J10" i="5"/>
  <c r="I10" i="5"/>
  <c r="H10" i="5"/>
  <c r="G10" i="5"/>
  <c r="F10" i="5"/>
  <c r="E10" i="5"/>
  <c r="D10" i="5"/>
  <c r="C10" i="5"/>
  <c r="N9" i="5"/>
  <c r="M9" i="5"/>
  <c r="L9" i="5"/>
  <c r="K9" i="5"/>
  <c r="J9" i="5"/>
  <c r="I9" i="5"/>
  <c r="H9" i="5"/>
  <c r="G9" i="5"/>
  <c r="F9" i="5"/>
  <c r="E9" i="5"/>
  <c r="D9" i="5"/>
  <c r="C9" i="5"/>
  <c r="N8" i="5"/>
  <c r="M8" i="5"/>
  <c r="L8" i="5"/>
  <c r="K8" i="5"/>
  <c r="J8" i="5"/>
  <c r="I8" i="5"/>
  <c r="H8" i="5"/>
  <c r="G8" i="5"/>
  <c r="F8" i="5"/>
  <c r="E8" i="5"/>
  <c r="D8" i="5"/>
  <c r="C8" i="5"/>
  <c r="N7" i="5"/>
  <c r="M7" i="5"/>
  <c r="L7" i="5"/>
  <c r="K7" i="5"/>
  <c r="J7" i="5"/>
  <c r="I7" i="5"/>
  <c r="H7" i="5"/>
  <c r="G7" i="5"/>
  <c r="F7" i="5"/>
  <c r="E7" i="5"/>
  <c r="D7" i="5"/>
  <c r="C7" i="5"/>
  <c r="N6" i="5"/>
  <c r="M6" i="5"/>
  <c r="L6" i="5"/>
  <c r="K6" i="5"/>
  <c r="J6" i="5"/>
  <c r="I6" i="5"/>
  <c r="H6" i="5"/>
  <c r="G6" i="5"/>
  <c r="F6" i="5"/>
  <c r="E6" i="5"/>
  <c r="D6" i="5"/>
  <c r="C6" i="5"/>
  <c r="N5" i="5"/>
  <c r="M5" i="5"/>
  <c r="L5" i="5"/>
  <c r="K5" i="5"/>
  <c r="J5" i="5"/>
  <c r="I5" i="5"/>
  <c r="H5" i="5"/>
  <c r="G5" i="5"/>
  <c r="F5" i="5"/>
  <c r="E5" i="5"/>
  <c r="D5" i="5"/>
  <c r="C5" i="5"/>
  <c r="N4" i="5"/>
  <c r="M4" i="5"/>
  <c r="L4" i="5"/>
  <c r="K4" i="5"/>
  <c r="J4" i="5"/>
  <c r="I4" i="5"/>
  <c r="H4" i="5"/>
  <c r="G4" i="5"/>
  <c r="F4" i="5"/>
  <c r="E4" i="5"/>
  <c r="D4" i="5"/>
  <c r="C4" i="5"/>
  <c r="N3" i="5"/>
  <c r="M3" i="5"/>
  <c r="L3" i="5"/>
  <c r="K3" i="5"/>
  <c r="J3" i="5"/>
  <c r="I3" i="5"/>
  <c r="H3" i="5"/>
  <c r="G3" i="5"/>
  <c r="F3" i="5"/>
  <c r="E3" i="5"/>
  <c r="D3" i="5"/>
  <c r="C3" i="5"/>
  <c r="N2" i="5"/>
  <c r="M2" i="5"/>
  <c r="L2" i="5"/>
  <c r="L29" i="5" s="1"/>
  <c r="K2" i="5"/>
  <c r="J2" i="5"/>
  <c r="I2" i="5"/>
  <c r="I29" i="5" s="1"/>
  <c r="H2" i="5"/>
  <c r="H29" i="5" s="1"/>
  <c r="G2" i="5"/>
  <c r="F2" i="5"/>
  <c r="E2" i="5"/>
  <c r="D2" i="5"/>
  <c r="C2" i="5"/>
  <c r="C29" i="5" s="1"/>
  <c r="N210" i="4"/>
  <c r="M210" i="4"/>
  <c r="L210" i="4"/>
  <c r="K210" i="4"/>
  <c r="J210" i="4"/>
  <c r="I210" i="4"/>
  <c r="H210" i="4"/>
  <c r="G210" i="4"/>
  <c r="F210" i="4"/>
  <c r="E210" i="4"/>
  <c r="D210" i="4"/>
  <c r="C210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N206" i="4"/>
  <c r="M206" i="4"/>
  <c r="L206" i="4"/>
  <c r="K206" i="4"/>
  <c r="J206" i="4"/>
  <c r="I206" i="4"/>
  <c r="H206" i="4"/>
  <c r="G206" i="4"/>
  <c r="F206" i="4"/>
  <c r="E206" i="4"/>
  <c r="D206" i="4"/>
  <c r="C206" i="4"/>
  <c r="N205" i="4"/>
  <c r="M205" i="4"/>
  <c r="L205" i="4"/>
  <c r="K205" i="4"/>
  <c r="J205" i="4"/>
  <c r="I205" i="4"/>
  <c r="H205" i="4"/>
  <c r="G205" i="4"/>
  <c r="F205" i="4"/>
  <c r="E205" i="4"/>
  <c r="D205" i="4"/>
  <c r="C205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N202" i="4"/>
  <c r="M202" i="4"/>
  <c r="L202" i="4"/>
  <c r="K202" i="4"/>
  <c r="J202" i="4"/>
  <c r="I202" i="4"/>
  <c r="H202" i="4"/>
  <c r="G202" i="4"/>
  <c r="F202" i="4"/>
  <c r="E202" i="4"/>
  <c r="D202" i="4"/>
  <c r="C202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N200" i="4"/>
  <c r="M200" i="4"/>
  <c r="L200" i="4"/>
  <c r="K200" i="4"/>
  <c r="J200" i="4"/>
  <c r="I200" i="4"/>
  <c r="H200" i="4"/>
  <c r="G200" i="4"/>
  <c r="F200" i="4"/>
  <c r="E200" i="4"/>
  <c r="D200" i="4"/>
  <c r="C200" i="4"/>
  <c r="N199" i="4"/>
  <c r="M199" i="4"/>
  <c r="L199" i="4"/>
  <c r="K199" i="4"/>
  <c r="J199" i="4"/>
  <c r="I199" i="4"/>
  <c r="H199" i="4"/>
  <c r="G199" i="4"/>
  <c r="F199" i="4"/>
  <c r="E199" i="4"/>
  <c r="D199" i="4"/>
  <c r="C199" i="4"/>
  <c r="N198" i="4"/>
  <c r="M198" i="4"/>
  <c r="L198" i="4"/>
  <c r="K198" i="4"/>
  <c r="J198" i="4"/>
  <c r="I198" i="4"/>
  <c r="H198" i="4"/>
  <c r="G198" i="4"/>
  <c r="F198" i="4"/>
  <c r="E198" i="4"/>
  <c r="D198" i="4"/>
  <c r="C198" i="4"/>
  <c r="N197" i="4"/>
  <c r="M197" i="4"/>
  <c r="L197" i="4"/>
  <c r="K197" i="4"/>
  <c r="J197" i="4"/>
  <c r="I197" i="4"/>
  <c r="H197" i="4"/>
  <c r="G197" i="4"/>
  <c r="F197" i="4"/>
  <c r="E197" i="4"/>
  <c r="D197" i="4"/>
  <c r="C197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N195" i="4"/>
  <c r="M195" i="4"/>
  <c r="L195" i="4"/>
  <c r="K195" i="4"/>
  <c r="J195" i="4"/>
  <c r="I195" i="4"/>
  <c r="H195" i="4"/>
  <c r="G195" i="4"/>
  <c r="F195" i="4"/>
  <c r="E195" i="4"/>
  <c r="D195" i="4"/>
  <c r="C195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N193" i="4"/>
  <c r="M193" i="4"/>
  <c r="L193" i="4"/>
  <c r="K193" i="4"/>
  <c r="J193" i="4"/>
  <c r="I193" i="4"/>
  <c r="H193" i="4"/>
  <c r="G193" i="4"/>
  <c r="F193" i="4"/>
  <c r="E193" i="4"/>
  <c r="D193" i="4"/>
  <c r="C193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N179" i="4"/>
  <c r="M179" i="4"/>
  <c r="L179" i="4"/>
  <c r="K179" i="4"/>
  <c r="K241" i="4" s="1"/>
  <c r="J179" i="4"/>
  <c r="I179" i="4"/>
  <c r="H179" i="4"/>
  <c r="G179" i="4"/>
  <c r="F179" i="4"/>
  <c r="E179" i="4"/>
  <c r="D179" i="4"/>
  <c r="C179" i="4"/>
  <c r="C241" i="4" s="1"/>
  <c r="N178" i="4"/>
  <c r="M178" i="4"/>
  <c r="L178" i="4"/>
  <c r="K178" i="4"/>
  <c r="K240" i="4" s="1"/>
  <c r="J178" i="4"/>
  <c r="I178" i="4"/>
  <c r="H178" i="4"/>
  <c r="G178" i="4"/>
  <c r="G240" i="4" s="1"/>
  <c r="F178" i="4"/>
  <c r="F240" i="4" s="1"/>
  <c r="E178" i="4"/>
  <c r="E240" i="4" s="1"/>
  <c r="D178" i="4"/>
  <c r="C178" i="4"/>
  <c r="N177" i="4"/>
  <c r="M177" i="4"/>
  <c r="M239" i="4" s="1"/>
  <c r="L177" i="4"/>
  <c r="K177" i="4"/>
  <c r="J177" i="4"/>
  <c r="I177" i="4"/>
  <c r="H177" i="4"/>
  <c r="G177" i="4"/>
  <c r="F177" i="4"/>
  <c r="E177" i="4"/>
  <c r="D177" i="4"/>
  <c r="C177" i="4"/>
  <c r="C239" i="4" s="1"/>
  <c r="N176" i="4"/>
  <c r="M176" i="4"/>
  <c r="L176" i="4"/>
  <c r="K176" i="4"/>
  <c r="J176" i="4"/>
  <c r="I176" i="4"/>
  <c r="H176" i="4"/>
  <c r="G176" i="4"/>
  <c r="F176" i="4"/>
  <c r="E176" i="4"/>
  <c r="D176" i="4"/>
  <c r="C176" i="4"/>
  <c r="N175" i="4"/>
  <c r="N237" i="4" s="1"/>
  <c r="M175" i="4"/>
  <c r="L175" i="4"/>
  <c r="L237" i="4" s="1"/>
  <c r="K175" i="4"/>
  <c r="J175" i="4"/>
  <c r="J237" i="4" s="1"/>
  <c r="I175" i="4"/>
  <c r="H175" i="4"/>
  <c r="H237" i="4" s="1"/>
  <c r="G175" i="4"/>
  <c r="F175" i="4"/>
  <c r="F237" i="4" s="1"/>
  <c r="E175" i="4"/>
  <c r="D175" i="4"/>
  <c r="D237" i="4" s="1"/>
  <c r="C175" i="4"/>
  <c r="N174" i="4"/>
  <c r="N236" i="4" s="1"/>
  <c r="M174" i="4"/>
  <c r="L174" i="4"/>
  <c r="K174" i="4"/>
  <c r="J174" i="4"/>
  <c r="J236" i="4" s="1"/>
  <c r="I174" i="4"/>
  <c r="H174" i="4"/>
  <c r="G174" i="4"/>
  <c r="F174" i="4"/>
  <c r="E174" i="4"/>
  <c r="D174" i="4"/>
  <c r="C174" i="4"/>
  <c r="C236" i="4" s="1"/>
  <c r="N173" i="4"/>
  <c r="N235" i="4" s="1"/>
  <c r="M173" i="4"/>
  <c r="L173" i="4"/>
  <c r="K173" i="4"/>
  <c r="J173" i="4"/>
  <c r="J235" i="4" s="1"/>
  <c r="I173" i="4"/>
  <c r="H173" i="4"/>
  <c r="G173" i="4"/>
  <c r="G235" i="4" s="1"/>
  <c r="F173" i="4"/>
  <c r="F235" i="4" s="1"/>
  <c r="E173" i="4"/>
  <c r="D173" i="4"/>
  <c r="C173" i="4"/>
  <c r="C235" i="4" s="1"/>
  <c r="N172" i="4"/>
  <c r="N234" i="4" s="1"/>
  <c r="M172" i="4"/>
  <c r="L172" i="4"/>
  <c r="K172" i="4"/>
  <c r="K234" i="4" s="1"/>
  <c r="J172" i="4"/>
  <c r="I172" i="4"/>
  <c r="H172" i="4"/>
  <c r="G172" i="4"/>
  <c r="G234" i="4" s="1"/>
  <c r="F172" i="4"/>
  <c r="E172" i="4"/>
  <c r="D172" i="4"/>
  <c r="C172" i="4"/>
  <c r="N171" i="4"/>
  <c r="M171" i="4"/>
  <c r="L171" i="4"/>
  <c r="K171" i="4"/>
  <c r="K233" i="4" s="1"/>
  <c r="J171" i="4"/>
  <c r="I171" i="4"/>
  <c r="H171" i="4"/>
  <c r="G171" i="4"/>
  <c r="G233" i="4" s="1"/>
  <c r="F171" i="4"/>
  <c r="E171" i="4"/>
  <c r="D171" i="4"/>
  <c r="C171" i="4"/>
  <c r="C233" i="4" s="1"/>
  <c r="N170" i="4"/>
  <c r="M170" i="4"/>
  <c r="L170" i="4"/>
  <c r="K170" i="4"/>
  <c r="K232" i="4" s="1"/>
  <c r="J170" i="4"/>
  <c r="I170" i="4"/>
  <c r="H170" i="4"/>
  <c r="G170" i="4"/>
  <c r="F170" i="4"/>
  <c r="F232" i="4" s="1"/>
  <c r="E170" i="4"/>
  <c r="E232" i="4" s="1"/>
  <c r="D170" i="4"/>
  <c r="C170" i="4"/>
  <c r="C232" i="4" s="1"/>
  <c r="N169" i="4"/>
  <c r="M169" i="4"/>
  <c r="M231" i="4" s="1"/>
  <c r="L169" i="4"/>
  <c r="K169" i="4"/>
  <c r="J169" i="4"/>
  <c r="I169" i="4"/>
  <c r="I231" i="4" s="1"/>
  <c r="H169" i="4"/>
  <c r="G169" i="4"/>
  <c r="F169" i="4"/>
  <c r="E169" i="4"/>
  <c r="D169" i="4"/>
  <c r="D231" i="4" s="1"/>
  <c r="C169" i="4"/>
  <c r="C231" i="4" s="1"/>
  <c r="N168" i="4"/>
  <c r="M168" i="4"/>
  <c r="M230" i="4" s="1"/>
  <c r="L168" i="4"/>
  <c r="L230" i="4" s="1"/>
  <c r="K168" i="4"/>
  <c r="J168" i="4"/>
  <c r="I168" i="4"/>
  <c r="I230" i="4" s="1"/>
  <c r="H168" i="4"/>
  <c r="H230" i="4" s="1"/>
  <c r="G168" i="4"/>
  <c r="F168" i="4"/>
  <c r="E168" i="4"/>
  <c r="E230" i="4" s="1"/>
  <c r="D168" i="4"/>
  <c r="D230" i="4" s="1"/>
  <c r="C168" i="4"/>
  <c r="N167" i="4"/>
  <c r="M167" i="4"/>
  <c r="L167" i="4"/>
  <c r="K167" i="4"/>
  <c r="J167" i="4"/>
  <c r="I167" i="4"/>
  <c r="H167" i="4"/>
  <c r="H229" i="4" s="1"/>
  <c r="G167" i="4"/>
  <c r="F167" i="4"/>
  <c r="E167" i="4"/>
  <c r="D167" i="4"/>
  <c r="C167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C228" i="4" s="1"/>
  <c r="N165" i="4"/>
  <c r="M165" i="4"/>
  <c r="L165" i="4"/>
  <c r="K165" i="4"/>
  <c r="K227" i="4" s="1"/>
  <c r="J165" i="4"/>
  <c r="I165" i="4"/>
  <c r="H165" i="4"/>
  <c r="G165" i="4"/>
  <c r="F165" i="4"/>
  <c r="E165" i="4"/>
  <c r="E227" i="4" s="1"/>
  <c r="D165" i="4"/>
  <c r="C165" i="4"/>
  <c r="N164" i="4"/>
  <c r="M164" i="4"/>
  <c r="M226" i="4" s="1"/>
  <c r="L164" i="4"/>
  <c r="K164" i="4"/>
  <c r="J164" i="4"/>
  <c r="I164" i="4"/>
  <c r="I226" i="4" s="1"/>
  <c r="H164" i="4"/>
  <c r="G164" i="4"/>
  <c r="G226" i="4" s="1"/>
  <c r="F164" i="4"/>
  <c r="E164" i="4"/>
  <c r="E226" i="4" s="1"/>
  <c r="D164" i="4"/>
  <c r="C164" i="4"/>
  <c r="C226" i="4" s="1"/>
  <c r="N163" i="4"/>
  <c r="M163" i="4"/>
  <c r="M225" i="4" s="1"/>
  <c r="L163" i="4"/>
  <c r="K163" i="4"/>
  <c r="K225" i="4" s="1"/>
  <c r="J163" i="4"/>
  <c r="I163" i="4"/>
  <c r="H163" i="4"/>
  <c r="G163" i="4"/>
  <c r="F163" i="4"/>
  <c r="E163" i="4"/>
  <c r="D163" i="4"/>
  <c r="C163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C223" i="4" s="1"/>
  <c r="N160" i="4"/>
  <c r="M160" i="4"/>
  <c r="L160" i="4"/>
  <c r="K160" i="4"/>
  <c r="J160" i="4"/>
  <c r="I160" i="4"/>
  <c r="H160" i="4"/>
  <c r="G160" i="4"/>
  <c r="F160" i="4"/>
  <c r="F222" i="4" s="1"/>
  <c r="E160" i="4"/>
  <c r="D160" i="4"/>
  <c r="C160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N158" i="4"/>
  <c r="M158" i="4"/>
  <c r="L158" i="4"/>
  <c r="K158" i="4"/>
  <c r="J158" i="4"/>
  <c r="I158" i="4"/>
  <c r="H158" i="4"/>
  <c r="H220" i="4" s="1"/>
  <c r="G158" i="4"/>
  <c r="F158" i="4"/>
  <c r="E158" i="4"/>
  <c r="D158" i="4"/>
  <c r="D220" i="4" s="1"/>
  <c r="C158" i="4"/>
  <c r="C220" i="4" s="1"/>
  <c r="N157" i="4"/>
  <c r="M157" i="4"/>
  <c r="L157" i="4"/>
  <c r="L219" i="4" s="1"/>
  <c r="K157" i="4"/>
  <c r="J157" i="4"/>
  <c r="I157" i="4"/>
  <c r="H157" i="4"/>
  <c r="G157" i="4"/>
  <c r="F157" i="4"/>
  <c r="E157" i="4"/>
  <c r="D157" i="4"/>
  <c r="D219" i="4" s="1"/>
  <c r="C157" i="4"/>
  <c r="C219" i="4" s="1"/>
  <c r="N156" i="4"/>
  <c r="M156" i="4"/>
  <c r="L156" i="4"/>
  <c r="K156" i="4"/>
  <c r="K218" i="4" s="1"/>
  <c r="J156" i="4"/>
  <c r="I156" i="4"/>
  <c r="H156" i="4"/>
  <c r="G156" i="4"/>
  <c r="G218" i="4" s="1"/>
  <c r="F156" i="4"/>
  <c r="E156" i="4"/>
  <c r="D156" i="4"/>
  <c r="C156" i="4"/>
  <c r="C218" i="4" s="1"/>
  <c r="N155" i="4"/>
  <c r="M155" i="4"/>
  <c r="L155" i="4"/>
  <c r="K155" i="4"/>
  <c r="J155" i="4"/>
  <c r="I155" i="4"/>
  <c r="H155" i="4"/>
  <c r="G155" i="4"/>
  <c r="G217" i="4" s="1"/>
  <c r="F155" i="4"/>
  <c r="E155" i="4"/>
  <c r="D155" i="4"/>
  <c r="C155" i="4"/>
  <c r="C217" i="4" s="1"/>
  <c r="N154" i="4"/>
  <c r="M154" i="4"/>
  <c r="L154" i="4"/>
  <c r="K154" i="4"/>
  <c r="J154" i="4"/>
  <c r="I154" i="4"/>
  <c r="H154" i="4"/>
  <c r="G154" i="4"/>
  <c r="G216" i="4" s="1"/>
  <c r="F154" i="4"/>
  <c r="E154" i="4"/>
  <c r="D154" i="4"/>
  <c r="C154" i="4"/>
  <c r="C216" i="4" s="1"/>
  <c r="N153" i="4"/>
  <c r="M153" i="4"/>
  <c r="L153" i="4"/>
  <c r="K153" i="4"/>
  <c r="J153" i="4"/>
  <c r="I153" i="4"/>
  <c r="H153" i="4"/>
  <c r="G153" i="4"/>
  <c r="F153" i="4"/>
  <c r="E153" i="4"/>
  <c r="D153" i="4"/>
  <c r="C153" i="4"/>
  <c r="C215" i="4" s="1"/>
  <c r="N152" i="4"/>
  <c r="M152" i="4"/>
  <c r="M214" i="4" s="1"/>
  <c r="L152" i="4"/>
  <c r="L214" i="4" s="1"/>
  <c r="K152" i="4"/>
  <c r="K214" i="4" s="1"/>
  <c r="J152" i="4"/>
  <c r="I152" i="4"/>
  <c r="I214" i="4" s="1"/>
  <c r="H152" i="4"/>
  <c r="H214" i="4" s="1"/>
  <c r="G152" i="4"/>
  <c r="F152" i="4"/>
  <c r="E152" i="4"/>
  <c r="D152" i="4"/>
  <c r="D214" i="4" s="1"/>
  <c r="C152" i="4"/>
  <c r="C180" i="4" s="1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N88" i="4"/>
  <c r="M88" i="4"/>
  <c r="L88" i="4"/>
  <c r="K88" i="4"/>
  <c r="J88" i="4"/>
  <c r="I88" i="4"/>
  <c r="H88" i="4"/>
  <c r="G88" i="4"/>
  <c r="F88" i="4"/>
  <c r="E88" i="4"/>
  <c r="D88" i="4"/>
  <c r="C88" i="4"/>
  <c r="N87" i="4"/>
  <c r="M87" i="4"/>
  <c r="L87" i="4"/>
  <c r="K87" i="4"/>
  <c r="J87" i="4"/>
  <c r="I87" i="4"/>
  <c r="H87" i="4"/>
  <c r="G87" i="4"/>
  <c r="F87" i="4"/>
  <c r="E87" i="4"/>
  <c r="D87" i="4"/>
  <c r="C87" i="4"/>
  <c r="N86" i="4"/>
  <c r="M86" i="4"/>
  <c r="L86" i="4"/>
  <c r="K86" i="4"/>
  <c r="J86" i="4"/>
  <c r="I86" i="4"/>
  <c r="H86" i="4"/>
  <c r="G86" i="4"/>
  <c r="F86" i="4"/>
  <c r="E86" i="4"/>
  <c r="D86" i="4"/>
  <c r="C86" i="4"/>
  <c r="N85" i="4"/>
  <c r="M85" i="4"/>
  <c r="L85" i="4"/>
  <c r="K85" i="4"/>
  <c r="J85" i="4"/>
  <c r="I85" i="4"/>
  <c r="H85" i="4"/>
  <c r="G85" i="4"/>
  <c r="F85" i="4"/>
  <c r="E85" i="4"/>
  <c r="D85" i="4"/>
  <c r="C85" i="4"/>
  <c r="N84" i="4"/>
  <c r="M84" i="4"/>
  <c r="L84" i="4"/>
  <c r="K84" i="4"/>
  <c r="J84" i="4"/>
  <c r="I84" i="4"/>
  <c r="H84" i="4"/>
  <c r="G84" i="4"/>
  <c r="F84" i="4"/>
  <c r="E84" i="4"/>
  <c r="D84" i="4"/>
  <c r="C84" i="4"/>
  <c r="N83" i="4"/>
  <c r="M83" i="4"/>
  <c r="L83" i="4"/>
  <c r="K83" i="4"/>
  <c r="J83" i="4"/>
  <c r="I83" i="4"/>
  <c r="H83" i="4"/>
  <c r="G83" i="4"/>
  <c r="F83" i="4"/>
  <c r="E83" i="4"/>
  <c r="D83" i="4"/>
  <c r="C83" i="4"/>
  <c r="N82" i="4"/>
  <c r="M82" i="4"/>
  <c r="L82" i="4"/>
  <c r="K82" i="4"/>
  <c r="J82" i="4"/>
  <c r="I82" i="4"/>
  <c r="H82" i="4"/>
  <c r="G82" i="4"/>
  <c r="F82" i="4"/>
  <c r="E82" i="4"/>
  <c r="D82" i="4"/>
  <c r="C82" i="4"/>
  <c r="N81" i="4"/>
  <c r="M81" i="4"/>
  <c r="L81" i="4"/>
  <c r="K81" i="4"/>
  <c r="J81" i="4"/>
  <c r="I81" i="4"/>
  <c r="H81" i="4"/>
  <c r="G81" i="4"/>
  <c r="F81" i="4"/>
  <c r="E81" i="4"/>
  <c r="D81" i="4"/>
  <c r="C81" i="4"/>
  <c r="N80" i="4"/>
  <c r="M80" i="4"/>
  <c r="L80" i="4"/>
  <c r="K80" i="4"/>
  <c r="J80" i="4"/>
  <c r="I80" i="4"/>
  <c r="H80" i="4"/>
  <c r="G80" i="4"/>
  <c r="F80" i="4"/>
  <c r="E80" i="4"/>
  <c r="D80" i="4"/>
  <c r="C80" i="4"/>
  <c r="N79" i="4"/>
  <c r="M79" i="4"/>
  <c r="L79" i="4"/>
  <c r="K79" i="4"/>
  <c r="J79" i="4"/>
  <c r="I79" i="4"/>
  <c r="H79" i="4"/>
  <c r="G79" i="4"/>
  <c r="F79" i="4"/>
  <c r="E79" i="4"/>
  <c r="D79" i="4"/>
  <c r="C79" i="4"/>
  <c r="N78" i="4"/>
  <c r="M78" i="4"/>
  <c r="L78" i="4"/>
  <c r="K78" i="4"/>
  <c r="J78" i="4"/>
  <c r="I78" i="4"/>
  <c r="H78" i="4"/>
  <c r="G78" i="4"/>
  <c r="F78" i="4"/>
  <c r="E78" i="4"/>
  <c r="D78" i="4"/>
  <c r="C78" i="4"/>
  <c r="N77" i="4"/>
  <c r="M77" i="4"/>
  <c r="L77" i="4"/>
  <c r="K77" i="4"/>
  <c r="J77" i="4"/>
  <c r="I77" i="4"/>
  <c r="H77" i="4"/>
  <c r="G77" i="4"/>
  <c r="F77" i="4"/>
  <c r="E77" i="4"/>
  <c r="D77" i="4"/>
  <c r="C77" i="4"/>
  <c r="N76" i="4"/>
  <c r="M76" i="4"/>
  <c r="L76" i="4"/>
  <c r="K76" i="4"/>
  <c r="J76" i="4"/>
  <c r="I76" i="4"/>
  <c r="H76" i="4"/>
  <c r="G76" i="4"/>
  <c r="F76" i="4"/>
  <c r="E76" i="4"/>
  <c r="D76" i="4"/>
  <c r="C76" i="4"/>
  <c r="N75" i="4"/>
  <c r="M75" i="4"/>
  <c r="L75" i="4"/>
  <c r="K75" i="4"/>
  <c r="J75" i="4"/>
  <c r="I75" i="4"/>
  <c r="H75" i="4"/>
  <c r="G75" i="4"/>
  <c r="F75" i="4"/>
  <c r="E75" i="4"/>
  <c r="D75" i="4"/>
  <c r="C75" i="4"/>
  <c r="N74" i="4"/>
  <c r="M74" i="4"/>
  <c r="L74" i="4"/>
  <c r="K74" i="4"/>
  <c r="J74" i="4"/>
  <c r="I74" i="4"/>
  <c r="H74" i="4"/>
  <c r="G74" i="4"/>
  <c r="F74" i="4"/>
  <c r="E74" i="4"/>
  <c r="D74" i="4"/>
  <c r="C74" i="4"/>
  <c r="N73" i="4"/>
  <c r="M73" i="4"/>
  <c r="L73" i="4"/>
  <c r="K73" i="4"/>
  <c r="J73" i="4"/>
  <c r="I73" i="4"/>
  <c r="H73" i="4"/>
  <c r="G73" i="4"/>
  <c r="F73" i="4"/>
  <c r="E73" i="4"/>
  <c r="D73" i="4"/>
  <c r="C73" i="4"/>
  <c r="N72" i="4"/>
  <c r="M72" i="4"/>
  <c r="L72" i="4"/>
  <c r="K72" i="4"/>
  <c r="J72" i="4"/>
  <c r="I72" i="4"/>
  <c r="H72" i="4"/>
  <c r="G72" i="4"/>
  <c r="F72" i="4"/>
  <c r="E72" i="4"/>
  <c r="D72" i="4"/>
  <c r="C72" i="4"/>
  <c r="N71" i="4"/>
  <c r="M71" i="4"/>
  <c r="L71" i="4"/>
  <c r="K71" i="4"/>
  <c r="J71" i="4"/>
  <c r="I71" i="4"/>
  <c r="H71" i="4"/>
  <c r="G71" i="4"/>
  <c r="F71" i="4"/>
  <c r="E71" i="4"/>
  <c r="D71" i="4"/>
  <c r="C71" i="4"/>
  <c r="N70" i="4"/>
  <c r="M70" i="4"/>
  <c r="L70" i="4"/>
  <c r="K70" i="4"/>
  <c r="J70" i="4"/>
  <c r="I70" i="4"/>
  <c r="H70" i="4"/>
  <c r="G70" i="4"/>
  <c r="F70" i="4"/>
  <c r="E70" i="4"/>
  <c r="D70" i="4"/>
  <c r="C70" i="4"/>
  <c r="N69" i="4"/>
  <c r="M69" i="4"/>
  <c r="L69" i="4"/>
  <c r="K69" i="4"/>
  <c r="J69" i="4"/>
  <c r="I69" i="4"/>
  <c r="H69" i="4"/>
  <c r="G69" i="4"/>
  <c r="F69" i="4"/>
  <c r="E69" i="4"/>
  <c r="D69" i="4"/>
  <c r="C69" i="4"/>
  <c r="N68" i="4"/>
  <c r="M68" i="4"/>
  <c r="L68" i="4"/>
  <c r="K68" i="4"/>
  <c r="J68" i="4"/>
  <c r="I68" i="4"/>
  <c r="H68" i="4"/>
  <c r="G68" i="4"/>
  <c r="F68" i="4"/>
  <c r="E68" i="4"/>
  <c r="D68" i="4"/>
  <c r="C68" i="4"/>
  <c r="N67" i="4"/>
  <c r="M67" i="4"/>
  <c r="L67" i="4"/>
  <c r="K67" i="4"/>
  <c r="J67" i="4"/>
  <c r="I67" i="4"/>
  <c r="H67" i="4"/>
  <c r="G67" i="4"/>
  <c r="F67" i="4"/>
  <c r="E67" i="4"/>
  <c r="D67" i="4"/>
  <c r="C67" i="4"/>
  <c r="N66" i="4"/>
  <c r="M66" i="4"/>
  <c r="L66" i="4"/>
  <c r="K66" i="4"/>
  <c r="J66" i="4"/>
  <c r="I66" i="4"/>
  <c r="H66" i="4"/>
  <c r="G66" i="4"/>
  <c r="F66" i="4"/>
  <c r="E66" i="4"/>
  <c r="D66" i="4"/>
  <c r="C66" i="4"/>
  <c r="N65" i="4"/>
  <c r="M65" i="4"/>
  <c r="L65" i="4"/>
  <c r="K65" i="4"/>
  <c r="J65" i="4"/>
  <c r="I65" i="4"/>
  <c r="H65" i="4"/>
  <c r="G65" i="4"/>
  <c r="F65" i="4"/>
  <c r="E65" i="4"/>
  <c r="D65" i="4"/>
  <c r="C65" i="4"/>
  <c r="N64" i="4"/>
  <c r="M64" i="4"/>
  <c r="L64" i="4"/>
  <c r="K64" i="4"/>
  <c r="J64" i="4"/>
  <c r="I64" i="4"/>
  <c r="H64" i="4"/>
  <c r="G64" i="4"/>
  <c r="F64" i="4"/>
  <c r="E64" i="4"/>
  <c r="D64" i="4"/>
  <c r="C64" i="4"/>
  <c r="N63" i="4"/>
  <c r="M63" i="4"/>
  <c r="L63" i="4"/>
  <c r="K63" i="4"/>
  <c r="J63" i="4"/>
  <c r="I63" i="4"/>
  <c r="H63" i="4"/>
  <c r="G63" i="4"/>
  <c r="F63" i="4"/>
  <c r="E63" i="4"/>
  <c r="D63" i="4"/>
  <c r="C63" i="4"/>
  <c r="N62" i="4"/>
  <c r="M62" i="4"/>
  <c r="L62" i="4"/>
  <c r="K62" i="4"/>
  <c r="K89" i="4" s="1"/>
  <c r="J62" i="4"/>
  <c r="I62" i="4"/>
  <c r="H62" i="4"/>
  <c r="G62" i="4"/>
  <c r="F62" i="4"/>
  <c r="E62" i="4"/>
  <c r="D62" i="4"/>
  <c r="D89" i="4" s="1"/>
  <c r="C62" i="4"/>
  <c r="N58" i="4"/>
  <c r="M58" i="4"/>
  <c r="L58" i="4"/>
  <c r="K58" i="4"/>
  <c r="J58" i="4"/>
  <c r="I58" i="4"/>
  <c r="H58" i="4"/>
  <c r="G58" i="4"/>
  <c r="F58" i="4"/>
  <c r="E58" i="4"/>
  <c r="D58" i="4"/>
  <c r="C58" i="4"/>
  <c r="N57" i="4"/>
  <c r="M57" i="4"/>
  <c r="L57" i="4"/>
  <c r="K57" i="4"/>
  <c r="J57" i="4"/>
  <c r="I57" i="4"/>
  <c r="H57" i="4"/>
  <c r="G57" i="4"/>
  <c r="F57" i="4"/>
  <c r="E57" i="4"/>
  <c r="D57" i="4"/>
  <c r="C57" i="4"/>
  <c r="N56" i="4"/>
  <c r="M56" i="4"/>
  <c r="L56" i="4"/>
  <c r="K56" i="4"/>
  <c r="J56" i="4"/>
  <c r="I56" i="4"/>
  <c r="H56" i="4"/>
  <c r="G56" i="4"/>
  <c r="F56" i="4"/>
  <c r="E56" i="4"/>
  <c r="D56" i="4"/>
  <c r="C56" i="4"/>
  <c r="N55" i="4"/>
  <c r="M55" i="4"/>
  <c r="L55" i="4"/>
  <c r="K55" i="4"/>
  <c r="J55" i="4"/>
  <c r="I55" i="4"/>
  <c r="H55" i="4"/>
  <c r="G55" i="4"/>
  <c r="F55" i="4"/>
  <c r="E55" i="4"/>
  <c r="D55" i="4"/>
  <c r="C55" i="4"/>
  <c r="N54" i="4"/>
  <c r="M54" i="4"/>
  <c r="L54" i="4"/>
  <c r="K54" i="4"/>
  <c r="J54" i="4"/>
  <c r="I54" i="4"/>
  <c r="H54" i="4"/>
  <c r="G54" i="4"/>
  <c r="F54" i="4"/>
  <c r="E54" i="4"/>
  <c r="D54" i="4"/>
  <c r="C54" i="4"/>
  <c r="N53" i="4"/>
  <c r="M53" i="4"/>
  <c r="L53" i="4"/>
  <c r="K53" i="4"/>
  <c r="J53" i="4"/>
  <c r="I53" i="4"/>
  <c r="H53" i="4"/>
  <c r="G53" i="4"/>
  <c r="F53" i="4"/>
  <c r="E53" i="4"/>
  <c r="D53" i="4"/>
  <c r="C53" i="4"/>
  <c r="N52" i="4"/>
  <c r="M52" i="4"/>
  <c r="L52" i="4"/>
  <c r="K52" i="4"/>
  <c r="J52" i="4"/>
  <c r="I52" i="4"/>
  <c r="H52" i="4"/>
  <c r="G52" i="4"/>
  <c r="F52" i="4"/>
  <c r="E52" i="4"/>
  <c r="D52" i="4"/>
  <c r="C52" i="4"/>
  <c r="N51" i="4"/>
  <c r="M51" i="4"/>
  <c r="L51" i="4"/>
  <c r="K51" i="4"/>
  <c r="J51" i="4"/>
  <c r="I51" i="4"/>
  <c r="H51" i="4"/>
  <c r="G51" i="4"/>
  <c r="F51" i="4"/>
  <c r="E51" i="4"/>
  <c r="D51" i="4"/>
  <c r="C51" i="4"/>
  <c r="N50" i="4"/>
  <c r="M50" i="4"/>
  <c r="L50" i="4"/>
  <c r="K50" i="4"/>
  <c r="J50" i="4"/>
  <c r="I50" i="4"/>
  <c r="H50" i="4"/>
  <c r="G50" i="4"/>
  <c r="F50" i="4"/>
  <c r="E50" i="4"/>
  <c r="D50" i="4"/>
  <c r="C50" i="4"/>
  <c r="N49" i="4"/>
  <c r="M49" i="4"/>
  <c r="L49" i="4"/>
  <c r="K49" i="4"/>
  <c r="J49" i="4"/>
  <c r="I49" i="4"/>
  <c r="H49" i="4"/>
  <c r="G49" i="4"/>
  <c r="F49" i="4"/>
  <c r="E49" i="4"/>
  <c r="D49" i="4"/>
  <c r="C49" i="4"/>
  <c r="N48" i="4"/>
  <c r="M48" i="4"/>
  <c r="L48" i="4"/>
  <c r="K48" i="4"/>
  <c r="J48" i="4"/>
  <c r="I48" i="4"/>
  <c r="H48" i="4"/>
  <c r="G48" i="4"/>
  <c r="F48" i="4"/>
  <c r="E48" i="4"/>
  <c r="D48" i="4"/>
  <c r="C48" i="4"/>
  <c r="N47" i="4"/>
  <c r="M47" i="4"/>
  <c r="L47" i="4"/>
  <c r="K47" i="4"/>
  <c r="J47" i="4"/>
  <c r="I47" i="4"/>
  <c r="H47" i="4"/>
  <c r="G47" i="4"/>
  <c r="F47" i="4"/>
  <c r="E47" i="4"/>
  <c r="D47" i="4"/>
  <c r="C47" i="4"/>
  <c r="N46" i="4"/>
  <c r="M46" i="4"/>
  <c r="L46" i="4"/>
  <c r="K46" i="4"/>
  <c r="J46" i="4"/>
  <c r="I46" i="4"/>
  <c r="H46" i="4"/>
  <c r="G46" i="4"/>
  <c r="F46" i="4"/>
  <c r="E46" i="4"/>
  <c r="D46" i="4"/>
  <c r="C46" i="4"/>
  <c r="N45" i="4"/>
  <c r="M45" i="4"/>
  <c r="L45" i="4"/>
  <c r="K45" i="4"/>
  <c r="J45" i="4"/>
  <c r="I45" i="4"/>
  <c r="H45" i="4"/>
  <c r="G45" i="4"/>
  <c r="F45" i="4"/>
  <c r="E45" i="4"/>
  <c r="D45" i="4"/>
  <c r="C45" i="4"/>
  <c r="N44" i="4"/>
  <c r="M44" i="4"/>
  <c r="L44" i="4"/>
  <c r="K44" i="4"/>
  <c r="J44" i="4"/>
  <c r="I44" i="4"/>
  <c r="H44" i="4"/>
  <c r="G44" i="4"/>
  <c r="F44" i="4"/>
  <c r="E44" i="4"/>
  <c r="D44" i="4"/>
  <c r="C44" i="4"/>
  <c r="N43" i="4"/>
  <c r="M43" i="4"/>
  <c r="L43" i="4"/>
  <c r="K43" i="4"/>
  <c r="J43" i="4"/>
  <c r="I43" i="4"/>
  <c r="H43" i="4"/>
  <c r="G43" i="4"/>
  <c r="F43" i="4"/>
  <c r="E43" i="4"/>
  <c r="D43" i="4"/>
  <c r="C43" i="4"/>
  <c r="N42" i="4"/>
  <c r="M42" i="4"/>
  <c r="L42" i="4"/>
  <c r="K42" i="4"/>
  <c r="J42" i="4"/>
  <c r="I42" i="4"/>
  <c r="H42" i="4"/>
  <c r="G42" i="4"/>
  <c r="F42" i="4"/>
  <c r="E42" i="4"/>
  <c r="D42" i="4"/>
  <c r="C42" i="4"/>
  <c r="N41" i="4"/>
  <c r="M41" i="4"/>
  <c r="L41" i="4"/>
  <c r="K41" i="4"/>
  <c r="J41" i="4"/>
  <c r="I41" i="4"/>
  <c r="H41" i="4"/>
  <c r="G41" i="4"/>
  <c r="F41" i="4"/>
  <c r="E41" i="4"/>
  <c r="D41" i="4"/>
  <c r="C41" i="4"/>
  <c r="N40" i="4"/>
  <c r="M40" i="4"/>
  <c r="L40" i="4"/>
  <c r="K40" i="4"/>
  <c r="J40" i="4"/>
  <c r="I40" i="4"/>
  <c r="H40" i="4"/>
  <c r="G40" i="4"/>
  <c r="F40" i="4"/>
  <c r="E40" i="4"/>
  <c r="D40" i="4"/>
  <c r="C40" i="4"/>
  <c r="N39" i="4"/>
  <c r="M39" i="4"/>
  <c r="L39" i="4"/>
  <c r="K39" i="4"/>
  <c r="J39" i="4"/>
  <c r="I39" i="4"/>
  <c r="H39" i="4"/>
  <c r="G39" i="4"/>
  <c r="F39" i="4"/>
  <c r="E39" i="4"/>
  <c r="D39" i="4"/>
  <c r="C39" i="4"/>
  <c r="N38" i="4"/>
  <c r="M38" i="4"/>
  <c r="L38" i="4"/>
  <c r="K38" i="4"/>
  <c r="J38" i="4"/>
  <c r="I38" i="4"/>
  <c r="H38" i="4"/>
  <c r="G38" i="4"/>
  <c r="F38" i="4"/>
  <c r="E38" i="4"/>
  <c r="D38" i="4"/>
  <c r="C38" i="4"/>
  <c r="N37" i="4"/>
  <c r="M37" i="4"/>
  <c r="L37" i="4"/>
  <c r="K37" i="4"/>
  <c r="J37" i="4"/>
  <c r="I37" i="4"/>
  <c r="H37" i="4"/>
  <c r="G37" i="4"/>
  <c r="F37" i="4"/>
  <c r="E37" i="4"/>
  <c r="D37" i="4"/>
  <c r="C37" i="4"/>
  <c r="N36" i="4"/>
  <c r="M36" i="4"/>
  <c r="L36" i="4"/>
  <c r="K36" i="4"/>
  <c r="J36" i="4"/>
  <c r="I36" i="4"/>
  <c r="H36" i="4"/>
  <c r="G36" i="4"/>
  <c r="F36" i="4"/>
  <c r="E36" i="4"/>
  <c r="D36" i="4"/>
  <c r="C36" i="4"/>
  <c r="N35" i="4"/>
  <c r="M35" i="4"/>
  <c r="L35" i="4"/>
  <c r="K35" i="4"/>
  <c r="J35" i="4"/>
  <c r="I35" i="4"/>
  <c r="H35" i="4"/>
  <c r="G35" i="4"/>
  <c r="F35" i="4"/>
  <c r="E35" i="4"/>
  <c r="D35" i="4"/>
  <c r="C35" i="4"/>
  <c r="N34" i="4"/>
  <c r="M34" i="4"/>
  <c r="L34" i="4"/>
  <c r="K34" i="4"/>
  <c r="J34" i="4"/>
  <c r="I34" i="4"/>
  <c r="H34" i="4"/>
  <c r="G34" i="4"/>
  <c r="F34" i="4"/>
  <c r="E34" i="4"/>
  <c r="D34" i="4"/>
  <c r="C34" i="4"/>
  <c r="N33" i="4"/>
  <c r="M33" i="4"/>
  <c r="L33" i="4"/>
  <c r="K33" i="4"/>
  <c r="J33" i="4"/>
  <c r="I33" i="4"/>
  <c r="H33" i="4"/>
  <c r="G33" i="4"/>
  <c r="F33" i="4"/>
  <c r="E33" i="4"/>
  <c r="D33" i="4"/>
  <c r="C33" i="4"/>
  <c r="N32" i="4"/>
  <c r="M32" i="4"/>
  <c r="L32" i="4"/>
  <c r="L59" i="4" s="1"/>
  <c r="K32" i="4"/>
  <c r="J32" i="4"/>
  <c r="I32" i="4"/>
  <c r="H32" i="4"/>
  <c r="G32" i="4"/>
  <c r="F32" i="4"/>
  <c r="E32" i="4"/>
  <c r="D32" i="4"/>
  <c r="C32" i="4"/>
  <c r="C59" i="4" s="1"/>
  <c r="N28" i="4"/>
  <c r="M28" i="4"/>
  <c r="L28" i="4"/>
  <c r="K28" i="4"/>
  <c r="J28" i="4"/>
  <c r="I28" i="4"/>
  <c r="H28" i="4"/>
  <c r="G28" i="4"/>
  <c r="F28" i="4"/>
  <c r="E28" i="4"/>
  <c r="D28" i="4"/>
  <c r="C28" i="4"/>
  <c r="N27" i="4"/>
  <c r="M27" i="4"/>
  <c r="L27" i="4"/>
  <c r="K27" i="4"/>
  <c r="J27" i="4"/>
  <c r="I27" i="4"/>
  <c r="H27" i="4"/>
  <c r="G27" i="4"/>
  <c r="F27" i="4"/>
  <c r="E27" i="4"/>
  <c r="D27" i="4"/>
  <c r="C27" i="4"/>
  <c r="N26" i="4"/>
  <c r="M26" i="4"/>
  <c r="L26" i="4"/>
  <c r="K26" i="4"/>
  <c r="J26" i="4"/>
  <c r="I26" i="4"/>
  <c r="H26" i="4"/>
  <c r="G26" i="4"/>
  <c r="F26" i="4"/>
  <c r="E26" i="4"/>
  <c r="D26" i="4"/>
  <c r="C26" i="4"/>
  <c r="N25" i="4"/>
  <c r="M25" i="4"/>
  <c r="L25" i="4"/>
  <c r="K25" i="4"/>
  <c r="J25" i="4"/>
  <c r="I25" i="4"/>
  <c r="H25" i="4"/>
  <c r="G25" i="4"/>
  <c r="F25" i="4"/>
  <c r="E25" i="4"/>
  <c r="D25" i="4"/>
  <c r="C25" i="4"/>
  <c r="N24" i="4"/>
  <c r="M24" i="4"/>
  <c r="L24" i="4"/>
  <c r="K24" i="4"/>
  <c r="J24" i="4"/>
  <c r="I24" i="4"/>
  <c r="H24" i="4"/>
  <c r="G24" i="4"/>
  <c r="F24" i="4"/>
  <c r="E24" i="4"/>
  <c r="D24" i="4"/>
  <c r="C24" i="4"/>
  <c r="N23" i="4"/>
  <c r="M23" i="4"/>
  <c r="L23" i="4"/>
  <c r="K23" i="4"/>
  <c r="J23" i="4"/>
  <c r="I23" i="4"/>
  <c r="H23" i="4"/>
  <c r="G23" i="4"/>
  <c r="F23" i="4"/>
  <c r="E23" i="4"/>
  <c r="D23" i="4"/>
  <c r="C23" i="4"/>
  <c r="N22" i="4"/>
  <c r="M22" i="4"/>
  <c r="L22" i="4"/>
  <c r="K22" i="4"/>
  <c r="J22" i="4"/>
  <c r="I22" i="4"/>
  <c r="H22" i="4"/>
  <c r="G22" i="4"/>
  <c r="F22" i="4"/>
  <c r="E22" i="4"/>
  <c r="D22" i="4"/>
  <c r="C22" i="4"/>
  <c r="N21" i="4"/>
  <c r="M21" i="4"/>
  <c r="L21" i="4"/>
  <c r="K21" i="4"/>
  <c r="J21" i="4"/>
  <c r="I21" i="4"/>
  <c r="H21" i="4"/>
  <c r="G21" i="4"/>
  <c r="F21" i="4"/>
  <c r="E21" i="4"/>
  <c r="D21" i="4"/>
  <c r="C21" i="4"/>
  <c r="N20" i="4"/>
  <c r="M20" i="4"/>
  <c r="L20" i="4"/>
  <c r="K20" i="4"/>
  <c r="J20" i="4"/>
  <c r="I20" i="4"/>
  <c r="H20" i="4"/>
  <c r="G20" i="4"/>
  <c r="F20" i="4"/>
  <c r="E20" i="4"/>
  <c r="D20" i="4"/>
  <c r="C20" i="4"/>
  <c r="N19" i="4"/>
  <c r="M19" i="4"/>
  <c r="L19" i="4"/>
  <c r="K19" i="4"/>
  <c r="J19" i="4"/>
  <c r="I19" i="4"/>
  <c r="H19" i="4"/>
  <c r="G19" i="4"/>
  <c r="F19" i="4"/>
  <c r="E19" i="4"/>
  <c r="D19" i="4"/>
  <c r="C19" i="4"/>
  <c r="N18" i="4"/>
  <c r="M18" i="4"/>
  <c r="L18" i="4"/>
  <c r="K18" i="4"/>
  <c r="J18" i="4"/>
  <c r="I18" i="4"/>
  <c r="H18" i="4"/>
  <c r="G18" i="4"/>
  <c r="F18" i="4"/>
  <c r="E18" i="4"/>
  <c r="D18" i="4"/>
  <c r="C18" i="4"/>
  <c r="N17" i="4"/>
  <c r="M17" i="4"/>
  <c r="L17" i="4"/>
  <c r="K17" i="4"/>
  <c r="J17" i="4"/>
  <c r="I17" i="4"/>
  <c r="H17" i="4"/>
  <c r="G17" i="4"/>
  <c r="F17" i="4"/>
  <c r="E17" i="4"/>
  <c r="D17" i="4"/>
  <c r="C17" i="4"/>
  <c r="N16" i="4"/>
  <c r="M16" i="4"/>
  <c r="L16" i="4"/>
  <c r="K16" i="4"/>
  <c r="J16" i="4"/>
  <c r="I16" i="4"/>
  <c r="H16" i="4"/>
  <c r="G16" i="4"/>
  <c r="F16" i="4"/>
  <c r="E16" i="4"/>
  <c r="D16" i="4"/>
  <c r="C16" i="4"/>
  <c r="N15" i="4"/>
  <c r="M15" i="4"/>
  <c r="L15" i="4"/>
  <c r="K15" i="4"/>
  <c r="J15" i="4"/>
  <c r="I15" i="4"/>
  <c r="H15" i="4"/>
  <c r="G15" i="4"/>
  <c r="F15" i="4"/>
  <c r="E15" i="4"/>
  <c r="D15" i="4"/>
  <c r="C15" i="4"/>
  <c r="N14" i="4"/>
  <c r="M14" i="4"/>
  <c r="L14" i="4"/>
  <c r="K14" i="4"/>
  <c r="J14" i="4"/>
  <c r="I14" i="4"/>
  <c r="H14" i="4"/>
  <c r="G14" i="4"/>
  <c r="F14" i="4"/>
  <c r="E14" i="4"/>
  <c r="D14" i="4"/>
  <c r="C14" i="4"/>
  <c r="N13" i="4"/>
  <c r="M13" i="4"/>
  <c r="L13" i="4"/>
  <c r="K13" i="4"/>
  <c r="J13" i="4"/>
  <c r="I13" i="4"/>
  <c r="H13" i="4"/>
  <c r="G13" i="4"/>
  <c r="F13" i="4"/>
  <c r="E13" i="4"/>
  <c r="D13" i="4"/>
  <c r="C13" i="4"/>
  <c r="N12" i="4"/>
  <c r="M12" i="4"/>
  <c r="L12" i="4"/>
  <c r="K12" i="4"/>
  <c r="J12" i="4"/>
  <c r="I12" i="4"/>
  <c r="H12" i="4"/>
  <c r="G12" i="4"/>
  <c r="F12" i="4"/>
  <c r="E12" i="4"/>
  <c r="D12" i="4"/>
  <c r="C12" i="4"/>
  <c r="N11" i="4"/>
  <c r="M11" i="4"/>
  <c r="L11" i="4"/>
  <c r="K11" i="4"/>
  <c r="J11" i="4"/>
  <c r="I11" i="4"/>
  <c r="H11" i="4"/>
  <c r="G11" i="4"/>
  <c r="F11" i="4"/>
  <c r="E11" i="4"/>
  <c r="D11" i="4"/>
  <c r="C11" i="4"/>
  <c r="N10" i="4"/>
  <c r="M10" i="4"/>
  <c r="L10" i="4"/>
  <c r="K10" i="4"/>
  <c r="J10" i="4"/>
  <c r="I10" i="4"/>
  <c r="H10" i="4"/>
  <c r="G10" i="4"/>
  <c r="F10" i="4"/>
  <c r="E10" i="4"/>
  <c r="D10" i="4"/>
  <c r="C10" i="4"/>
  <c r="N9" i="4"/>
  <c r="M9" i="4"/>
  <c r="L9" i="4"/>
  <c r="K9" i="4"/>
  <c r="J9" i="4"/>
  <c r="I9" i="4"/>
  <c r="H9" i="4"/>
  <c r="G9" i="4"/>
  <c r="F9" i="4"/>
  <c r="E9" i="4"/>
  <c r="D9" i="4"/>
  <c r="C9" i="4"/>
  <c r="N8" i="4"/>
  <c r="M8" i="4"/>
  <c r="L8" i="4"/>
  <c r="K8" i="4"/>
  <c r="J8" i="4"/>
  <c r="I8" i="4"/>
  <c r="H8" i="4"/>
  <c r="G8" i="4"/>
  <c r="F8" i="4"/>
  <c r="E8" i="4"/>
  <c r="D8" i="4"/>
  <c r="C8" i="4"/>
  <c r="N7" i="4"/>
  <c r="M7" i="4"/>
  <c r="L7" i="4"/>
  <c r="K7" i="4"/>
  <c r="J7" i="4"/>
  <c r="I7" i="4"/>
  <c r="H7" i="4"/>
  <c r="G7" i="4"/>
  <c r="F7" i="4"/>
  <c r="E7" i="4"/>
  <c r="D7" i="4"/>
  <c r="C7" i="4"/>
  <c r="N6" i="4"/>
  <c r="M6" i="4"/>
  <c r="L6" i="4"/>
  <c r="K6" i="4"/>
  <c r="J6" i="4"/>
  <c r="I6" i="4"/>
  <c r="H6" i="4"/>
  <c r="G6" i="4"/>
  <c r="F6" i="4"/>
  <c r="E6" i="4"/>
  <c r="D6" i="4"/>
  <c r="C6" i="4"/>
  <c r="N5" i="4"/>
  <c r="M5" i="4"/>
  <c r="L5" i="4"/>
  <c r="K5" i="4"/>
  <c r="J5" i="4"/>
  <c r="I5" i="4"/>
  <c r="H5" i="4"/>
  <c r="G5" i="4"/>
  <c r="F5" i="4"/>
  <c r="E5" i="4"/>
  <c r="D5" i="4"/>
  <c r="C5" i="4"/>
  <c r="N4" i="4"/>
  <c r="M4" i="4"/>
  <c r="L4" i="4"/>
  <c r="K4" i="4"/>
  <c r="J4" i="4"/>
  <c r="I4" i="4"/>
  <c r="H4" i="4"/>
  <c r="G4" i="4"/>
  <c r="F4" i="4"/>
  <c r="E4" i="4"/>
  <c r="D4" i="4"/>
  <c r="C4" i="4"/>
  <c r="N3" i="4"/>
  <c r="M3" i="4"/>
  <c r="L3" i="4"/>
  <c r="K3" i="4"/>
  <c r="J3" i="4"/>
  <c r="I3" i="4"/>
  <c r="H3" i="4"/>
  <c r="G3" i="4"/>
  <c r="F3" i="4"/>
  <c r="E3" i="4"/>
  <c r="D3" i="4"/>
  <c r="C3" i="4"/>
  <c r="N2" i="4"/>
  <c r="N29" i="4" s="1"/>
  <c r="M2" i="4"/>
  <c r="L2" i="4"/>
  <c r="K2" i="4"/>
  <c r="J2" i="4"/>
  <c r="I2" i="4"/>
  <c r="H2" i="4"/>
  <c r="G2" i="4"/>
  <c r="F2" i="4"/>
  <c r="E2" i="4"/>
  <c r="D2" i="4"/>
  <c r="D29" i="4" s="1"/>
  <c r="C2" i="4"/>
  <c r="C29" i="4" s="1"/>
  <c r="N210" i="3"/>
  <c r="M210" i="3"/>
  <c r="L210" i="3"/>
  <c r="K210" i="3"/>
  <c r="J210" i="3"/>
  <c r="I210" i="3"/>
  <c r="H210" i="3"/>
  <c r="G210" i="3"/>
  <c r="F210" i="3"/>
  <c r="E210" i="3"/>
  <c r="D210" i="3"/>
  <c r="C210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N206" i="3"/>
  <c r="M206" i="3"/>
  <c r="L206" i="3"/>
  <c r="K206" i="3"/>
  <c r="J206" i="3"/>
  <c r="I206" i="3"/>
  <c r="H206" i="3"/>
  <c r="G206" i="3"/>
  <c r="F206" i="3"/>
  <c r="E206" i="3"/>
  <c r="D206" i="3"/>
  <c r="C206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N203" i="3"/>
  <c r="M203" i="3"/>
  <c r="L203" i="3"/>
  <c r="K203" i="3"/>
  <c r="J203" i="3"/>
  <c r="I203" i="3"/>
  <c r="H203" i="3"/>
  <c r="G203" i="3"/>
  <c r="F203" i="3"/>
  <c r="E203" i="3"/>
  <c r="D203" i="3"/>
  <c r="C203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N189" i="3"/>
  <c r="M189" i="3"/>
  <c r="L189" i="3"/>
  <c r="K189" i="3"/>
  <c r="J189" i="3"/>
  <c r="I189" i="3"/>
  <c r="H189" i="3"/>
  <c r="G189" i="3"/>
  <c r="F189" i="3"/>
  <c r="E189" i="3"/>
  <c r="D189" i="3"/>
  <c r="C189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N183" i="3"/>
  <c r="M183" i="3"/>
  <c r="L183" i="3"/>
  <c r="K183" i="3"/>
  <c r="J183" i="3"/>
  <c r="I183" i="3"/>
  <c r="H183" i="3"/>
  <c r="G183" i="3"/>
  <c r="F183" i="3"/>
  <c r="E183" i="3"/>
  <c r="D183" i="3"/>
  <c r="C183" i="3"/>
  <c r="C211" i="3" s="1"/>
  <c r="N179" i="3"/>
  <c r="M179" i="3"/>
  <c r="L179" i="3"/>
  <c r="L241" i="3" s="1"/>
  <c r="K179" i="3"/>
  <c r="K241" i="3" s="1"/>
  <c r="J179" i="3"/>
  <c r="I179" i="3"/>
  <c r="H179" i="3"/>
  <c r="G179" i="3"/>
  <c r="G241" i="3" s="1"/>
  <c r="F179" i="3"/>
  <c r="E179" i="3"/>
  <c r="D179" i="3"/>
  <c r="C179" i="3"/>
  <c r="C241" i="3" s="1"/>
  <c r="N178" i="3"/>
  <c r="M178" i="3"/>
  <c r="M240" i="3" s="1"/>
  <c r="L178" i="3"/>
  <c r="K178" i="3"/>
  <c r="J178" i="3"/>
  <c r="I178" i="3"/>
  <c r="H178" i="3"/>
  <c r="G178" i="3"/>
  <c r="F178" i="3"/>
  <c r="E178" i="3"/>
  <c r="D178" i="3"/>
  <c r="C178" i="3"/>
  <c r="N177" i="3"/>
  <c r="M177" i="3"/>
  <c r="L177" i="3"/>
  <c r="K177" i="3"/>
  <c r="J177" i="3"/>
  <c r="I177" i="3"/>
  <c r="H177" i="3"/>
  <c r="G177" i="3"/>
  <c r="F177" i="3"/>
  <c r="E177" i="3"/>
  <c r="D177" i="3"/>
  <c r="C177" i="3"/>
  <c r="C239" i="3" s="1"/>
  <c r="N176" i="3"/>
  <c r="M176" i="3"/>
  <c r="L176" i="3"/>
  <c r="K176" i="3"/>
  <c r="J176" i="3"/>
  <c r="I176" i="3"/>
  <c r="H176" i="3"/>
  <c r="G176" i="3"/>
  <c r="F176" i="3"/>
  <c r="E176" i="3"/>
  <c r="D176" i="3"/>
  <c r="C176" i="3"/>
  <c r="C238" i="3" s="1"/>
  <c r="N175" i="3"/>
  <c r="M175" i="3"/>
  <c r="L175" i="3"/>
  <c r="K175" i="3"/>
  <c r="J175" i="3"/>
  <c r="I175" i="3"/>
  <c r="H175" i="3"/>
  <c r="G175" i="3"/>
  <c r="F175" i="3"/>
  <c r="E175" i="3"/>
  <c r="D175" i="3"/>
  <c r="C175" i="3"/>
  <c r="N174" i="3"/>
  <c r="M174" i="3"/>
  <c r="L174" i="3"/>
  <c r="K174" i="3"/>
  <c r="J174" i="3"/>
  <c r="I174" i="3"/>
  <c r="H174" i="3"/>
  <c r="G174" i="3"/>
  <c r="F174" i="3"/>
  <c r="E174" i="3"/>
  <c r="D174" i="3"/>
  <c r="C174" i="3"/>
  <c r="N173" i="3"/>
  <c r="M173" i="3"/>
  <c r="L173" i="3"/>
  <c r="K173" i="3"/>
  <c r="J173" i="3"/>
  <c r="I173" i="3"/>
  <c r="H173" i="3"/>
  <c r="G173" i="3"/>
  <c r="F173" i="3"/>
  <c r="E173" i="3"/>
  <c r="D173" i="3"/>
  <c r="C173" i="3"/>
  <c r="N172" i="3"/>
  <c r="M172" i="3"/>
  <c r="L172" i="3"/>
  <c r="K172" i="3"/>
  <c r="J172" i="3"/>
  <c r="I172" i="3"/>
  <c r="H172" i="3"/>
  <c r="G172" i="3"/>
  <c r="F172" i="3"/>
  <c r="E172" i="3"/>
  <c r="D172" i="3"/>
  <c r="C172" i="3"/>
  <c r="C234" i="3" s="1"/>
  <c r="N171" i="3"/>
  <c r="M171" i="3"/>
  <c r="L171" i="3"/>
  <c r="K171" i="3"/>
  <c r="J171" i="3"/>
  <c r="I171" i="3"/>
  <c r="H171" i="3"/>
  <c r="G171" i="3"/>
  <c r="F171" i="3"/>
  <c r="E171" i="3"/>
  <c r="D171" i="3"/>
  <c r="C171" i="3"/>
  <c r="N170" i="3"/>
  <c r="M170" i="3"/>
  <c r="L170" i="3"/>
  <c r="K170" i="3"/>
  <c r="J170" i="3"/>
  <c r="I170" i="3"/>
  <c r="H170" i="3"/>
  <c r="G170" i="3"/>
  <c r="F170" i="3"/>
  <c r="E170" i="3"/>
  <c r="D170" i="3"/>
  <c r="C170" i="3"/>
  <c r="N169" i="3"/>
  <c r="M169" i="3"/>
  <c r="L169" i="3"/>
  <c r="K169" i="3"/>
  <c r="J169" i="3"/>
  <c r="I169" i="3"/>
  <c r="H169" i="3"/>
  <c r="G169" i="3"/>
  <c r="F169" i="3"/>
  <c r="E169" i="3"/>
  <c r="D169" i="3"/>
  <c r="C169" i="3"/>
  <c r="C231" i="3" s="1"/>
  <c r="N168" i="3"/>
  <c r="M168" i="3"/>
  <c r="L168" i="3"/>
  <c r="K168" i="3"/>
  <c r="J168" i="3"/>
  <c r="I168" i="3"/>
  <c r="H168" i="3"/>
  <c r="G168" i="3"/>
  <c r="F168" i="3"/>
  <c r="E168" i="3"/>
  <c r="D168" i="3"/>
  <c r="C168" i="3"/>
  <c r="C230" i="3" s="1"/>
  <c r="N167" i="3"/>
  <c r="M167" i="3"/>
  <c r="L167" i="3"/>
  <c r="K167" i="3"/>
  <c r="J167" i="3"/>
  <c r="I167" i="3"/>
  <c r="H167" i="3"/>
  <c r="G167" i="3"/>
  <c r="F167" i="3"/>
  <c r="E167" i="3"/>
  <c r="D167" i="3"/>
  <c r="C167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N165" i="3"/>
  <c r="M165" i="3"/>
  <c r="L165" i="3"/>
  <c r="K165" i="3"/>
  <c r="J165" i="3"/>
  <c r="I165" i="3"/>
  <c r="H165" i="3"/>
  <c r="G165" i="3"/>
  <c r="F165" i="3"/>
  <c r="E165" i="3"/>
  <c r="D165" i="3"/>
  <c r="C165" i="3"/>
  <c r="N164" i="3"/>
  <c r="M164" i="3"/>
  <c r="L164" i="3"/>
  <c r="K164" i="3"/>
  <c r="J164" i="3"/>
  <c r="I164" i="3"/>
  <c r="H164" i="3"/>
  <c r="G164" i="3"/>
  <c r="F164" i="3"/>
  <c r="E164" i="3"/>
  <c r="D164" i="3"/>
  <c r="C164" i="3"/>
  <c r="C226" i="3" s="1"/>
  <c r="N163" i="3"/>
  <c r="M163" i="3"/>
  <c r="L163" i="3"/>
  <c r="K163" i="3"/>
  <c r="J163" i="3"/>
  <c r="I163" i="3"/>
  <c r="H163" i="3"/>
  <c r="G163" i="3"/>
  <c r="F163" i="3"/>
  <c r="E163" i="3"/>
  <c r="D163" i="3"/>
  <c r="C163" i="3"/>
  <c r="N162" i="3"/>
  <c r="M162" i="3"/>
  <c r="L162" i="3"/>
  <c r="K162" i="3"/>
  <c r="J162" i="3"/>
  <c r="I162" i="3"/>
  <c r="H162" i="3"/>
  <c r="G162" i="3"/>
  <c r="F162" i="3"/>
  <c r="E162" i="3"/>
  <c r="D162" i="3"/>
  <c r="C162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C223" i="3" s="1"/>
  <c r="N160" i="3"/>
  <c r="M160" i="3"/>
  <c r="L160" i="3"/>
  <c r="K160" i="3"/>
  <c r="J160" i="3"/>
  <c r="I160" i="3"/>
  <c r="H160" i="3"/>
  <c r="G160" i="3"/>
  <c r="F160" i="3"/>
  <c r="E160" i="3"/>
  <c r="D160" i="3"/>
  <c r="C160" i="3"/>
  <c r="C222" i="3" s="1"/>
  <c r="N159" i="3"/>
  <c r="M159" i="3"/>
  <c r="L159" i="3"/>
  <c r="K159" i="3"/>
  <c r="J159" i="3"/>
  <c r="I159" i="3"/>
  <c r="H159" i="3"/>
  <c r="G159" i="3"/>
  <c r="F159" i="3"/>
  <c r="E159" i="3"/>
  <c r="D159" i="3"/>
  <c r="C159" i="3"/>
  <c r="N158" i="3"/>
  <c r="M158" i="3"/>
  <c r="L158" i="3"/>
  <c r="K158" i="3"/>
  <c r="J158" i="3"/>
  <c r="I158" i="3"/>
  <c r="H158" i="3"/>
  <c r="G158" i="3"/>
  <c r="F158" i="3"/>
  <c r="E158" i="3"/>
  <c r="D158" i="3"/>
  <c r="C158" i="3"/>
  <c r="N157" i="3"/>
  <c r="M157" i="3"/>
  <c r="L157" i="3"/>
  <c r="K157" i="3"/>
  <c r="J157" i="3"/>
  <c r="I157" i="3"/>
  <c r="H157" i="3"/>
  <c r="G157" i="3"/>
  <c r="F157" i="3"/>
  <c r="F219" i="3" s="1"/>
  <c r="E157" i="3"/>
  <c r="D157" i="3"/>
  <c r="C157" i="3"/>
  <c r="C219" i="3" s="1"/>
  <c r="N156" i="3"/>
  <c r="N218" i="3" s="1"/>
  <c r="M156" i="3"/>
  <c r="L156" i="3"/>
  <c r="K156" i="3"/>
  <c r="J156" i="3"/>
  <c r="J218" i="3" s="1"/>
  <c r="I156" i="3"/>
  <c r="H156" i="3"/>
  <c r="G156" i="3"/>
  <c r="F156" i="3"/>
  <c r="F218" i="3" s="1"/>
  <c r="E156" i="3"/>
  <c r="D156" i="3"/>
  <c r="C156" i="3"/>
  <c r="C218" i="3" s="1"/>
  <c r="N155" i="3"/>
  <c r="N217" i="3" s="1"/>
  <c r="M155" i="3"/>
  <c r="L155" i="3"/>
  <c r="K155" i="3"/>
  <c r="J155" i="3"/>
  <c r="J217" i="3" s="1"/>
  <c r="I155" i="3"/>
  <c r="H155" i="3"/>
  <c r="G155" i="3"/>
  <c r="F155" i="3"/>
  <c r="E155" i="3"/>
  <c r="D155" i="3"/>
  <c r="C155" i="3"/>
  <c r="N154" i="3"/>
  <c r="M154" i="3"/>
  <c r="L154" i="3"/>
  <c r="K154" i="3"/>
  <c r="J154" i="3"/>
  <c r="I154" i="3"/>
  <c r="H154" i="3"/>
  <c r="G154" i="3"/>
  <c r="F154" i="3"/>
  <c r="E154" i="3"/>
  <c r="D154" i="3"/>
  <c r="C154" i="3"/>
  <c r="N153" i="3"/>
  <c r="M153" i="3"/>
  <c r="L153" i="3"/>
  <c r="K153" i="3"/>
  <c r="J153" i="3"/>
  <c r="I153" i="3"/>
  <c r="H153" i="3"/>
  <c r="G153" i="3"/>
  <c r="F153" i="3"/>
  <c r="E153" i="3"/>
  <c r="D153" i="3"/>
  <c r="C153" i="3"/>
  <c r="C215" i="3" s="1"/>
  <c r="N152" i="3"/>
  <c r="M152" i="3"/>
  <c r="M180" i="3" s="1"/>
  <c r="L152" i="3"/>
  <c r="L214" i="3" s="1"/>
  <c r="K152" i="3"/>
  <c r="K214" i="3" s="1"/>
  <c r="J152" i="3"/>
  <c r="I152" i="3"/>
  <c r="H152" i="3"/>
  <c r="H214" i="3" s="1"/>
  <c r="G152" i="3"/>
  <c r="G214" i="3" s="1"/>
  <c r="F152" i="3"/>
  <c r="E152" i="3"/>
  <c r="E180" i="3" s="1"/>
  <c r="D152" i="3"/>
  <c r="D214" i="3" s="1"/>
  <c r="C152" i="3"/>
  <c r="C214" i="3" s="1"/>
  <c r="O149" i="3"/>
  <c r="N149" i="3"/>
  <c r="M149" i="3"/>
  <c r="L149" i="3"/>
  <c r="K149" i="3"/>
  <c r="J149" i="3"/>
  <c r="I149" i="3"/>
  <c r="H149" i="3"/>
  <c r="G149" i="3"/>
  <c r="F149" i="3"/>
  <c r="E149" i="3"/>
  <c r="D149" i="3"/>
  <c r="C149" i="3"/>
  <c r="O148" i="3"/>
  <c r="N148" i="3"/>
  <c r="M148" i="3"/>
  <c r="L148" i="3"/>
  <c r="K148" i="3"/>
  <c r="J148" i="3"/>
  <c r="I148" i="3"/>
  <c r="H148" i="3"/>
  <c r="G148" i="3"/>
  <c r="F148" i="3"/>
  <c r="E148" i="3"/>
  <c r="D148" i="3"/>
  <c r="C148" i="3"/>
  <c r="O147" i="3"/>
  <c r="N147" i="3"/>
  <c r="M147" i="3"/>
  <c r="L147" i="3"/>
  <c r="K147" i="3"/>
  <c r="J147" i="3"/>
  <c r="I147" i="3"/>
  <c r="H147" i="3"/>
  <c r="G147" i="3"/>
  <c r="F147" i="3"/>
  <c r="E147" i="3"/>
  <c r="D147" i="3"/>
  <c r="C147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C146" i="3"/>
  <c r="O145" i="3"/>
  <c r="N145" i="3"/>
  <c r="M145" i="3"/>
  <c r="L145" i="3"/>
  <c r="K145" i="3"/>
  <c r="J145" i="3"/>
  <c r="I145" i="3"/>
  <c r="H145" i="3"/>
  <c r="G145" i="3"/>
  <c r="F145" i="3"/>
  <c r="E145" i="3"/>
  <c r="D145" i="3"/>
  <c r="C145" i="3"/>
  <c r="O144" i="3"/>
  <c r="N144" i="3"/>
  <c r="M144" i="3"/>
  <c r="L144" i="3"/>
  <c r="K144" i="3"/>
  <c r="J144" i="3"/>
  <c r="I144" i="3"/>
  <c r="H144" i="3"/>
  <c r="G144" i="3"/>
  <c r="F144" i="3"/>
  <c r="E144" i="3"/>
  <c r="D144" i="3"/>
  <c r="C144" i="3"/>
  <c r="O143" i="3"/>
  <c r="N143" i="3"/>
  <c r="M143" i="3"/>
  <c r="L143" i="3"/>
  <c r="K143" i="3"/>
  <c r="J143" i="3"/>
  <c r="I143" i="3"/>
  <c r="H143" i="3"/>
  <c r="G143" i="3"/>
  <c r="F143" i="3"/>
  <c r="E143" i="3"/>
  <c r="D143" i="3"/>
  <c r="C143" i="3"/>
  <c r="O142" i="3"/>
  <c r="N142" i="3"/>
  <c r="M142" i="3"/>
  <c r="L142" i="3"/>
  <c r="K142" i="3"/>
  <c r="J142" i="3"/>
  <c r="I142" i="3"/>
  <c r="H142" i="3"/>
  <c r="G142" i="3"/>
  <c r="F142" i="3"/>
  <c r="E142" i="3"/>
  <c r="D142" i="3"/>
  <c r="C142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C141" i="3"/>
  <c r="O140" i="3"/>
  <c r="N140" i="3"/>
  <c r="M140" i="3"/>
  <c r="L140" i="3"/>
  <c r="K140" i="3"/>
  <c r="J140" i="3"/>
  <c r="I140" i="3"/>
  <c r="H140" i="3"/>
  <c r="G140" i="3"/>
  <c r="F140" i="3"/>
  <c r="E140" i="3"/>
  <c r="D140" i="3"/>
  <c r="C140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C139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C138" i="3"/>
  <c r="O137" i="3"/>
  <c r="N137" i="3"/>
  <c r="M137" i="3"/>
  <c r="L137" i="3"/>
  <c r="K137" i="3"/>
  <c r="J137" i="3"/>
  <c r="I137" i="3"/>
  <c r="H137" i="3"/>
  <c r="G137" i="3"/>
  <c r="F137" i="3"/>
  <c r="E137" i="3"/>
  <c r="D137" i="3"/>
  <c r="C137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O135" i="3"/>
  <c r="N135" i="3"/>
  <c r="M135" i="3"/>
  <c r="L135" i="3"/>
  <c r="K135" i="3"/>
  <c r="J135" i="3"/>
  <c r="I135" i="3"/>
  <c r="H135" i="3"/>
  <c r="G135" i="3"/>
  <c r="F135" i="3"/>
  <c r="E135" i="3"/>
  <c r="D135" i="3"/>
  <c r="C135" i="3"/>
  <c r="O134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C133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C132" i="3"/>
  <c r="O131" i="3"/>
  <c r="N131" i="3"/>
  <c r="M131" i="3"/>
  <c r="L131" i="3"/>
  <c r="K131" i="3"/>
  <c r="J131" i="3"/>
  <c r="I131" i="3"/>
  <c r="H131" i="3"/>
  <c r="G131" i="3"/>
  <c r="F131" i="3"/>
  <c r="E131" i="3"/>
  <c r="D131" i="3"/>
  <c r="C131" i="3"/>
  <c r="O130" i="3"/>
  <c r="N130" i="3"/>
  <c r="M130" i="3"/>
  <c r="L130" i="3"/>
  <c r="K130" i="3"/>
  <c r="J130" i="3"/>
  <c r="I130" i="3"/>
  <c r="H130" i="3"/>
  <c r="G130" i="3"/>
  <c r="F130" i="3"/>
  <c r="E130" i="3"/>
  <c r="D130" i="3"/>
  <c r="C130" i="3"/>
  <c r="O129" i="3"/>
  <c r="N129" i="3"/>
  <c r="M129" i="3"/>
  <c r="L129" i="3"/>
  <c r="K129" i="3"/>
  <c r="J129" i="3"/>
  <c r="I129" i="3"/>
  <c r="H129" i="3"/>
  <c r="G129" i="3"/>
  <c r="F129" i="3"/>
  <c r="E129" i="3"/>
  <c r="D129" i="3"/>
  <c r="C129" i="3"/>
  <c r="O128" i="3"/>
  <c r="N128" i="3"/>
  <c r="M128" i="3"/>
  <c r="L128" i="3"/>
  <c r="K128" i="3"/>
  <c r="J128" i="3"/>
  <c r="I128" i="3"/>
  <c r="H128" i="3"/>
  <c r="G128" i="3"/>
  <c r="F128" i="3"/>
  <c r="E128" i="3"/>
  <c r="D128" i="3"/>
  <c r="C128" i="3"/>
  <c r="O127" i="3"/>
  <c r="N127" i="3"/>
  <c r="M127" i="3"/>
  <c r="L127" i="3"/>
  <c r="K127" i="3"/>
  <c r="J127" i="3"/>
  <c r="I127" i="3"/>
  <c r="H127" i="3"/>
  <c r="G127" i="3"/>
  <c r="F127" i="3"/>
  <c r="E127" i="3"/>
  <c r="D127" i="3"/>
  <c r="C127" i="3"/>
  <c r="O126" i="3"/>
  <c r="N126" i="3"/>
  <c r="M126" i="3"/>
  <c r="L126" i="3"/>
  <c r="K126" i="3"/>
  <c r="J126" i="3"/>
  <c r="I126" i="3"/>
  <c r="H126" i="3"/>
  <c r="G126" i="3"/>
  <c r="F126" i="3"/>
  <c r="E126" i="3"/>
  <c r="D126" i="3"/>
  <c r="C126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O124" i="3"/>
  <c r="N124" i="3"/>
  <c r="M124" i="3"/>
  <c r="L124" i="3"/>
  <c r="K124" i="3"/>
  <c r="J124" i="3"/>
  <c r="I124" i="3"/>
  <c r="H124" i="3"/>
  <c r="G124" i="3"/>
  <c r="F124" i="3"/>
  <c r="E124" i="3"/>
  <c r="D124" i="3"/>
  <c r="C124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C123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C122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C116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C115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C114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C112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O108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C105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C104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C102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C100" i="3"/>
  <c r="O99" i="3"/>
  <c r="N99" i="3"/>
  <c r="M99" i="3"/>
  <c r="L99" i="3"/>
  <c r="K99" i="3"/>
  <c r="J99" i="3"/>
  <c r="I99" i="3"/>
  <c r="H99" i="3"/>
  <c r="G99" i="3"/>
  <c r="F99" i="3"/>
  <c r="E99" i="3"/>
  <c r="D99" i="3"/>
  <c r="C99" i="3"/>
  <c r="O98" i="3"/>
  <c r="N98" i="3"/>
  <c r="M98" i="3"/>
  <c r="L98" i="3"/>
  <c r="K98" i="3"/>
  <c r="J98" i="3"/>
  <c r="I98" i="3"/>
  <c r="H98" i="3"/>
  <c r="G98" i="3"/>
  <c r="F98" i="3"/>
  <c r="E98" i="3"/>
  <c r="D98" i="3"/>
  <c r="C98" i="3"/>
  <c r="O97" i="3"/>
  <c r="N97" i="3"/>
  <c r="M97" i="3"/>
  <c r="L97" i="3"/>
  <c r="K97" i="3"/>
  <c r="J97" i="3"/>
  <c r="I97" i="3"/>
  <c r="H97" i="3"/>
  <c r="G97" i="3"/>
  <c r="F97" i="3"/>
  <c r="E97" i="3"/>
  <c r="D97" i="3"/>
  <c r="C97" i="3"/>
  <c r="O96" i="3"/>
  <c r="N96" i="3"/>
  <c r="M96" i="3"/>
  <c r="L96" i="3"/>
  <c r="K96" i="3"/>
  <c r="J96" i="3"/>
  <c r="I96" i="3"/>
  <c r="H96" i="3"/>
  <c r="G96" i="3"/>
  <c r="F96" i="3"/>
  <c r="E96" i="3"/>
  <c r="D96" i="3"/>
  <c r="C96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O94" i="3"/>
  <c r="N94" i="3"/>
  <c r="M94" i="3"/>
  <c r="L94" i="3"/>
  <c r="K94" i="3"/>
  <c r="J94" i="3"/>
  <c r="I94" i="3"/>
  <c r="H94" i="3"/>
  <c r="G94" i="3"/>
  <c r="F94" i="3"/>
  <c r="E94" i="3"/>
  <c r="D94" i="3"/>
  <c r="C94" i="3"/>
  <c r="O93" i="3"/>
  <c r="N93" i="3"/>
  <c r="M93" i="3"/>
  <c r="L93" i="3"/>
  <c r="K93" i="3"/>
  <c r="J93" i="3"/>
  <c r="I93" i="3"/>
  <c r="H93" i="3"/>
  <c r="G93" i="3"/>
  <c r="F93" i="3"/>
  <c r="E93" i="3"/>
  <c r="D93" i="3"/>
  <c r="C93" i="3"/>
  <c r="O92" i="3"/>
  <c r="N92" i="3"/>
  <c r="M92" i="3"/>
  <c r="L92" i="3"/>
  <c r="K92" i="3"/>
  <c r="J92" i="3"/>
  <c r="I92" i="3"/>
  <c r="H92" i="3"/>
  <c r="G92" i="3"/>
  <c r="F92" i="3"/>
  <c r="E92" i="3"/>
  <c r="D92" i="3"/>
  <c r="C92" i="3"/>
  <c r="N88" i="3"/>
  <c r="M88" i="3"/>
  <c r="L88" i="3"/>
  <c r="K88" i="3"/>
  <c r="J88" i="3"/>
  <c r="I88" i="3"/>
  <c r="H88" i="3"/>
  <c r="G88" i="3"/>
  <c r="F88" i="3"/>
  <c r="E88" i="3"/>
  <c r="D88" i="3"/>
  <c r="C88" i="3"/>
  <c r="N87" i="3"/>
  <c r="M87" i="3"/>
  <c r="L87" i="3"/>
  <c r="K87" i="3"/>
  <c r="J87" i="3"/>
  <c r="I87" i="3"/>
  <c r="H87" i="3"/>
  <c r="G87" i="3"/>
  <c r="F87" i="3"/>
  <c r="E87" i="3"/>
  <c r="D87" i="3"/>
  <c r="C87" i="3"/>
  <c r="N86" i="3"/>
  <c r="M86" i="3"/>
  <c r="L86" i="3"/>
  <c r="K86" i="3"/>
  <c r="J86" i="3"/>
  <c r="I86" i="3"/>
  <c r="H86" i="3"/>
  <c r="G86" i="3"/>
  <c r="F86" i="3"/>
  <c r="E86" i="3"/>
  <c r="D86" i="3"/>
  <c r="C86" i="3"/>
  <c r="N85" i="3"/>
  <c r="M85" i="3"/>
  <c r="L85" i="3"/>
  <c r="K85" i="3"/>
  <c r="J85" i="3"/>
  <c r="I85" i="3"/>
  <c r="H85" i="3"/>
  <c r="G85" i="3"/>
  <c r="F85" i="3"/>
  <c r="E85" i="3"/>
  <c r="D85" i="3"/>
  <c r="C85" i="3"/>
  <c r="N84" i="3"/>
  <c r="M84" i="3"/>
  <c r="L84" i="3"/>
  <c r="K84" i="3"/>
  <c r="J84" i="3"/>
  <c r="I84" i="3"/>
  <c r="H84" i="3"/>
  <c r="G84" i="3"/>
  <c r="F84" i="3"/>
  <c r="E84" i="3"/>
  <c r="D84" i="3"/>
  <c r="C84" i="3"/>
  <c r="N83" i="3"/>
  <c r="M83" i="3"/>
  <c r="L83" i="3"/>
  <c r="K83" i="3"/>
  <c r="J83" i="3"/>
  <c r="I83" i="3"/>
  <c r="H83" i="3"/>
  <c r="G83" i="3"/>
  <c r="F83" i="3"/>
  <c r="E83" i="3"/>
  <c r="D83" i="3"/>
  <c r="C83" i="3"/>
  <c r="N82" i="3"/>
  <c r="M82" i="3"/>
  <c r="L82" i="3"/>
  <c r="K82" i="3"/>
  <c r="J82" i="3"/>
  <c r="I82" i="3"/>
  <c r="H82" i="3"/>
  <c r="G82" i="3"/>
  <c r="F82" i="3"/>
  <c r="E82" i="3"/>
  <c r="D82" i="3"/>
  <c r="C82" i="3"/>
  <c r="N81" i="3"/>
  <c r="M81" i="3"/>
  <c r="L81" i="3"/>
  <c r="K81" i="3"/>
  <c r="J81" i="3"/>
  <c r="I81" i="3"/>
  <c r="H81" i="3"/>
  <c r="G81" i="3"/>
  <c r="F81" i="3"/>
  <c r="E81" i="3"/>
  <c r="D81" i="3"/>
  <c r="C81" i="3"/>
  <c r="N80" i="3"/>
  <c r="M80" i="3"/>
  <c r="L80" i="3"/>
  <c r="K80" i="3"/>
  <c r="J80" i="3"/>
  <c r="I80" i="3"/>
  <c r="H80" i="3"/>
  <c r="G80" i="3"/>
  <c r="F80" i="3"/>
  <c r="E80" i="3"/>
  <c r="D80" i="3"/>
  <c r="C80" i="3"/>
  <c r="N79" i="3"/>
  <c r="M79" i="3"/>
  <c r="L79" i="3"/>
  <c r="K79" i="3"/>
  <c r="J79" i="3"/>
  <c r="I79" i="3"/>
  <c r="H79" i="3"/>
  <c r="G79" i="3"/>
  <c r="F79" i="3"/>
  <c r="E79" i="3"/>
  <c r="D79" i="3"/>
  <c r="C79" i="3"/>
  <c r="N78" i="3"/>
  <c r="M78" i="3"/>
  <c r="L78" i="3"/>
  <c r="K78" i="3"/>
  <c r="J78" i="3"/>
  <c r="I78" i="3"/>
  <c r="H78" i="3"/>
  <c r="G78" i="3"/>
  <c r="F78" i="3"/>
  <c r="E78" i="3"/>
  <c r="D78" i="3"/>
  <c r="C78" i="3"/>
  <c r="N77" i="3"/>
  <c r="M77" i="3"/>
  <c r="L77" i="3"/>
  <c r="K77" i="3"/>
  <c r="J77" i="3"/>
  <c r="I77" i="3"/>
  <c r="H77" i="3"/>
  <c r="G77" i="3"/>
  <c r="F77" i="3"/>
  <c r="E77" i="3"/>
  <c r="D77" i="3"/>
  <c r="C77" i="3"/>
  <c r="N76" i="3"/>
  <c r="M76" i="3"/>
  <c r="L76" i="3"/>
  <c r="K76" i="3"/>
  <c r="J76" i="3"/>
  <c r="I76" i="3"/>
  <c r="H76" i="3"/>
  <c r="G76" i="3"/>
  <c r="F76" i="3"/>
  <c r="E76" i="3"/>
  <c r="D76" i="3"/>
  <c r="C76" i="3"/>
  <c r="N75" i="3"/>
  <c r="M75" i="3"/>
  <c r="L75" i="3"/>
  <c r="K75" i="3"/>
  <c r="J75" i="3"/>
  <c r="I75" i="3"/>
  <c r="H75" i="3"/>
  <c r="G75" i="3"/>
  <c r="F75" i="3"/>
  <c r="E75" i="3"/>
  <c r="D75" i="3"/>
  <c r="C75" i="3"/>
  <c r="N74" i="3"/>
  <c r="M74" i="3"/>
  <c r="L74" i="3"/>
  <c r="K74" i="3"/>
  <c r="J74" i="3"/>
  <c r="I74" i="3"/>
  <c r="H74" i="3"/>
  <c r="G74" i="3"/>
  <c r="F74" i="3"/>
  <c r="E74" i="3"/>
  <c r="D74" i="3"/>
  <c r="C74" i="3"/>
  <c r="N73" i="3"/>
  <c r="M73" i="3"/>
  <c r="L73" i="3"/>
  <c r="K73" i="3"/>
  <c r="J73" i="3"/>
  <c r="I73" i="3"/>
  <c r="H73" i="3"/>
  <c r="G73" i="3"/>
  <c r="F73" i="3"/>
  <c r="E73" i="3"/>
  <c r="D73" i="3"/>
  <c r="C73" i="3"/>
  <c r="N72" i="3"/>
  <c r="M72" i="3"/>
  <c r="L72" i="3"/>
  <c r="K72" i="3"/>
  <c r="J72" i="3"/>
  <c r="I72" i="3"/>
  <c r="H72" i="3"/>
  <c r="G72" i="3"/>
  <c r="F72" i="3"/>
  <c r="E72" i="3"/>
  <c r="D72" i="3"/>
  <c r="C72" i="3"/>
  <c r="N71" i="3"/>
  <c r="M71" i="3"/>
  <c r="L71" i="3"/>
  <c r="K71" i="3"/>
  <c r="J71" i="3"/>
  <c r="I71" i="3"/>
  <c r="H71" i="3"/>
  <c r="G71" i="3"/>
  <c r="F71" i="3"/>
  <c r="E71" i="3"/>
  <c r="D71" i="3"/>
  <c r="C71" i="3"/>
  <c r="N70" i="3"/>
  <c r="M70" i="3"/>
  <c r="L70" i="3"/>
  <c r="K70" i="3"/>
  <c r="J70" i="3"/>
  <c r="I70" i="3"/>
  <c r="H70" i="3"/>
  <c r="G70" i="3"/>
  <c r="F70" i="3"/>
  <c r="E70" i="3"/>
  <c r="D70" i="3"/>
  <c r="C70" i="3"/>
  <c r="N69" i="3"/>
  <c r="M69" i="3"/>
  <c r="L69" i="3"/>
  <c r="K69" i="3"/>
  <c r="J69" i="3"/>
  <c r="I69" i="3"/>
  <c r="H69" i="3"/>
  <c r="G69" i="3"/>
  <c r="F69" i="3"/>
  <c r="E69" i="3"/>
  <c r="D69" i="3"/>
  <c r="C69" i="3"/>
  <c r="N68" i="3"/>
  <c r="M68" i="3"/>
  <c r="L68" i="3"/>
  <c r="K68" i="3"/>
  <c r="J68" i="3"/>
  <c r="I68" i="3"/>
  <c r="H68" i="3"/>
  <c r="G68" i="3"/>
  <c r="F68" i="3"/>
  <c r="E68" i="3"/>
  <c r="D68" i="3"/>
  <c r="C68" i="3"/>
  <c r="N67" i="3"/>
  <c r="M67" i="3"/>
  <c r="L67" i="3"/>
  <c r="K67" i="3"/>
  <c r="J67" i="3"/>
  <c r="I67" i="3"/>
  <c r="H67" i="3"/>
  <c r="G67" i="3"/>
  <c r="F67" i="3"/>
  <c r="E67" i="3"/>
  <c r="D67" i="3"/>
  <c r="C67" i="3"/>
  <c r="N66" i="3"/>
  <c r="M66" i="3"/>
  <c r="L66" i="3"/>
  <c r="K66" i="3"/>
  <c r="J66" i="3"/>
  <c r="I66" i="3"/>
  <c r="H66" i="3"/>
  <c r="G66" i="3"/>
  <c r="F66" i="3"/>
  <c r="E66" i="3"/>
  <c r="D66" i="3"/>
  <c r="C66" i="3"/>
  <c r="N65" i="3"/>
  <c r="M65" i="3"/>
  <c r="L65" i="3"/>
  <c r="K65" i="3"/>
  <c r="J65" i="3"/>
  <c r="I65" i="3"/>
  <c r="H65" i="3"/>
  <c r="G65" i="3"/>
  <c r="F65" i="3"/>
  <c r="E65" i="3"/>
  <c r="D65" i="3"/>
  <c r="C65" i="3"/>
  <c r="N64" i="3"/>
  <c r="M64" i="3"/>
  <c r="L64" i="3"/>
  <c r="K64" i="3"/>
  <c r="J64" i="3"/>
  <c r="I64" i="3"/>
  <c r="H64" i="3"/>
  <c r="G64" i="3"/>
  <c r="F64" i="3"/>
  <c r="E64" i="3"/>
  <c r="D64" i="3"/>
  <c r="C64" i="3"/>
  <c r="N63" i="3"/>
  <c r="M63" i="3"/>
  <c r="L63" i="3"/>
  <c r="K63" i="3"/>
  <c r="J63" i="3"/>
  <c r="I63" i="3"/>
  <c r="H63" i="3"/>
  <c r="G63" i="3"/>
  <c r="F63" i="3"/>
  <c r="E63" i="3"/>
  <c r="D63" i="3"/>
  <c r="C63" i="3"/>
  <c r="N62" i="3"/>
  <c r="N89" i="3" s="1"/>
  <c r="M62" i="3"/>
  <c r="L62" i="3"/>
  <c r="K62" i="3"/>
  <c r="J62" i="3"/>
  <c r="I62" i="3"/>
  <c r="H62" i="3"/>
  <c r="G62" i="3"/>
  <c r="F62" i="3"/>
  <c r="E62" i="3"/>
  <c r="D62" i="3"/>
  <c r="D89" i="3" s="1"/>
  <c r="C62" i="3"/>
  <c r="C89" i="3" s="1"/>
  <c r="N58" i="3"/>
  <c r="M58" i="3"/>
  <c r="L58" i="3"/>
  <c r="K58" i="3"/>
  <c r="J58" i="3"/>
  <c r="I58" i="3"/>
  <c r="H58" i="3"/>
  <c r="G58" i="3"/>
  <c r="F58" i="3"/>
  <c r="E58" i="3"/>
  <c r="D58" i="3"/>
  <c r="C58" i="3"/>
  <c r="N57" i="3"/>
  <c r="M57" i="3"/>
  <c r="L57" i="3"/>
  <c r="K57" i="3"/>
  <c r="J57" i="3"/>
  <c r="I57" i="3"/>
  <c r="H57" i="3"/>
  <c r="G57" i="3"/>
  <c r="F57" i="3"/>
  <c r="E57" i="3"/>
  <c r="D57" i="3"/>
  <c r="C57" i="3"/>
  <c r="N56" i="3"/>
  <c r="M56" i="3"/>
  <c r="L56" i="3"/>
  <c r="K56" i="3"/>
  <c r="J56" i="3"/>
  <c r="I56" i="3"/>
  <c r="H56" i="3"/>
  <c r="G56" i="3"/>
  <c r="F56" i="3"/>
  <c r="E56" i="3"/>
  <c r="D56" i="3"/>
  <c r="C56" i="3"/>
  <c r="N55" i="3"/>
  <c r="M55" i="3"/>
  <c r="L55" i="3"/>
  <c r="K55" i="3"/>
  <c r="J55" i="3"/>
  <c r="I55" i="3"/>
  <c r="H55" i="3"/>
  <c r="G55" i="3"/>
  <c r="F55" i="3"/>
  <c r="E55" i="3"/>
  <c r="D55" i="3"/>
  <c r="C55" i="3"/>
  <c r="N54" i="3"/>
  <c r="M54" i="3"/>
  <c r="L54" i="3"/>
  <c r="K54" i="3"/>
  <c r="J54" i="3"/>
  <c r="I54" i="3"/>
  <c r="H54" i="3"/>
  <c r="G54" i="3"/>
  <c r="F54" i="3"/>
  <c r="E54" i="3"/>
  <c r="D54" i="3"/>
  <c r="C54" i="3"/>
  <c r="N53" i="3"/>
  <c r="M53" i="3"/>
  <c r="L53" i="3"/>
  <c r="K53" i="3"/>
  <c r="J53" i="3"/>
  <c r="I53" i="3"/>
  <c r="H53" i="3"/>
  <c r="G53" i="3"/>
  <c r="F53" i="3"/>
  <c r="E53" i="3"/>
  <c r="D53" i="3"/>
  <c r="C53" i="3"/>
  <c r="N52" i="3"/>
  <c r="M52" i="3"/>
  <c r="L52" i="3"/>
  <c r="K52" i="3"/>
  <c r="J52" i="3"/>
  <c r="I52" i="3"/>
  <c r="H52" i="3"/>
  <c r="G52" i="3"/>
  <c r="F52" i="3"/>
  <c r="E52" i="3"/>
  <c r="D52" i="3"/>
  <c r="C52" i="3"/>
  <c r="N51" i="3"/>
  <c r="M51" i="3"/>
  <c r="L51" i="3"/>
  <c r="K51" i="3"/>
  <c r="J51" i="3"/>
  <c r="I51" i="3"/>
  <c r="H51" i="3"/>
  <c r="G51" i="3"/>
  <c r="F51" i="3"/>
  <c r="E51" i="3"/>
  <c r="D51" i="3"/>
  <c r="C51" i="3"/>
  <c r="N50" i="3"/>
  <c r="M50" i="3"/>
  <c r="L50" i="3"/>
  <c r="K50" i="3"/>
  <c r="J50" i="3"/>
  <c r="I50" i="3"/>
  <c r="H50" i="3"/>
  <c r="G50" i="3"/>
  <c r="F50" i="3"/>
  <c r="E50" i="3"/>
  <c r="D50" i="3"/>
  <c r="C50" i="3"/>
  <c r="N49" i="3"/>
  <c r="M49" i="3"/>
  <c r="L49" i="3"/>
  <c r="K49" i="3"/>
  <c r="J49" i="3"/>
  <c r="I49" i="3"/>
  <c r="H49" i="3"/>
  <c r="G49" i="3"/>
  <c r="F49" i="3"/>
  <c r="E49" i="3"/>
  <c r="D49" i="3"/>
  <c r="C49" i="3"/>
  <c r="N48" i="3"/>
  <c r="M48" i="3"/>
  <c r="L48" i="3"/>
  <c r="K48" i="3"/>
  <c r="J48" i="3"/>
  <c r="I48" i="3"/>
  <c r="H48" i="3"/>
  <c r="G48" i="3"/>
  <c r="F48" i="3"/>
  <c r="E48" i="3"/>
  <c r="D48" i="3"/>
  <c r="C48" i="3"/>
  <c r="N47" i="3"/>
  <c r="M47" i="3"/>
  <c r="L47" i="3"/>
  <c r="K47" i="3"/>
  <c r="J47" i="3"/>
  <c r="I47" i="3"/>
  <c r="H47" i="3"/>
  <c r="G47" i="3"/>
  <c r="F47" i="3"/>
  <c r="E47" i="3"/>
  <c r="D47" i="3"/>
  <c r="C47" i="3"/>
  <c r="N46" i="3"/>
  <c r="M46" i="3"/>
  <c r="L46" i="3"/>
  <c r="K46" i="3"/>
  <c r="J46" i="3"/>
  <c r="I46" i="3"/>
  <c r="H46" i="3"/>
  <c r="G46" i="3"/>
  <c r="F46" i="3"/>
  <c r="E46" i="3"/>
  <c r="D46" i="3"/>
  <c r="C46" i="3"/>
  <c r="N45" i="3"/>
  <c r="M45" i="3"/>
  <c r="L45" i="3"/>
  <c r="K45" i="3"/>
  <c r="J45" i="3"/>
  <c r="I45" i="3"/>
  <c r="H45" i="3"/>
  <c r="G45" i="3"/>
  <c r="F45" i="3"/>
  <c r="E45" i="3"/>
  <c r="D45" i="3"/>
  <c r="C45" i="3"/>
  <c r="N44" i="3"/>
  <c r="M44" i="3"/>
  <c r="L44" i="3"/>
  <c r="K44" i="3"/>
  <c r="J44" i="3"/>
  <c r="I44" i="3"/>
  <c r="H44" i="3"/>
  <c r="G44" i="3"/>
  <c r="F44" i="3"/>
  <c r="E44" i="3"/>
  <c r="D44" i="3"/>
  <c r="C44" i="3"/>
  <c r="N43" i="3"/>
  <c r="M43" i="3"/>
  <c r="L43" i="3"/>
  <c r="K43" i="3"/>
  <c r="J43" i="3"/>
  <c r="I43" i="3"/>
  <c r="H43" i="3"/>
  <c r="G43" i="3"/>
  <c r="F43" i="3"/>
  <c r="E43" i="3"/>
  <c r="D43" i="3"/>
  <c r="C43" i="3"/>
  <c r="N42" i="3"/>
  <c r="M42" i="3"/>
  <c r="L42" i="3"/>
  <c r="K42" i="3"/>
  <c r="J42" i="3"/>
  <c r="I42" i="3"/>
  <c r="H42" i="3"/>
  <c r="G42" i="3"/>
  <c r="F42" i="3"/>
  <c r="E42" i="3"/>
  <c r="D42" i="3"/>
  <c r="C42" i="3"/>
  <c r="N41" i="3"/>
  <c r="M41" i="3"/>
  <c r="L41" i="3"/>
  <c r="K41" i="3"/>
  <c r="J41" i="3"/>
  <c r="I41" i="3"/>
  <c r="H41" i="3"/>
  <c r="G41" i="3"/>
  <c r="F41" i="3"/>
  <c r="E41" i="3"/>
  <c r="D41" i="3"/>
  <c r="C41" i="3"/>
  <c r="N40" i="3"/>
  <c r="M40" i="3"/>
  <c r="L40" i="3"/>
  <c r="K40" i="3"/>
  <c r="J40" i="3"/>
  <c r="I40" i="3"/>
  <c r="H40" i="3"/>
  <c r="G40" i="3"/>
  <c r="F40" i="3"/>
  <c r="E40" i="3"/>
  <c r="D40" i="3"/>
  <c r="C40" i="3"/>
  <c r="N39" i="3"/>
  <c r="M39" i="3"/>
  <c r="L39" i="3"/>
  <c r="K39" i="3"/>
  <c r="J39" i="3"/>
  <c r="I39" i="3"/>
  <c r="H39" i="3"/>
  <c r="G39" i="3"/>
  <c r="F39" i="3"/>
  <c r="E39" i="3"/>
  <c r="D39" i="3"/>
  <c r="C39" i="3"/>
  <c r="N38" i="3"/>
  <c r="M38" i="3"/>
  <c r="L38" i="3"/>
  <c r="K38" i="3"/>
  <c r="J38" i="3"/>
  <c r="I38" i="3"/>
  <c r="H38" i="3"/>
  <c r="G38" i="3"/>
  <c r="F38" i="3"/>
  <c r="E38" i="3"/>
  <c r="D38" i="3"/>
  <c r="C38" i="3"/>
  <c r="N37" i="3"/>
  <c r="M37" i="3"/>
  <c r="L37" i="3"/>
  <c r="K37" i="3"/>
  <c r="J37" i="3"/>
  <c r="I37" i="3"/>
  <c r="H37" i="3"/>
  <c r="G37" i="3"/>
  <c r="F37" i="3"/>
  <c r="E37" i="3"/>
  <c r="D37" i="3"/>
  <c r="C37" i="3"/>
  <c r="N36" i="3"/>
  <c r="M36" i="3"/>
  <c r="L36" i="3"/>
  <c r="K36" i="3"/>
  <c r="J36" i="3"/>
  <c r="I36" i="3"/>
  <c r="H36" i="3"/>
  <c r="G36" i="3"/>
  <c r="F36" i="3"/>
  <c r="E36" i="3"/>
  <c r="D36" i="3"/>
  <c r="C36" i="3"/>
  <c r="N35" i="3"/>
  <c r="M35" i="3"/>
  <c r="L35" i="3"/>
  <c r="K35" i="3"/>
  <c r="J35" i="3"/>
  <c r="I35" i="3"/>
  <c r="H35" i="3"/>
  <c r="G35" i="3"/>
  <c r="F35" i="3"/>
  <c r="E35" i="3"/>
  <c r="D35" i="3"/>
  <c r="C35" i="3"/>
  <c r="N34" i="3"/>
  <c r="M34" i="3"/>
  <c r="L34" i="3"/>
  <c r="K34" i="3"/>
  <c r="J34" i="3"/>
  <c r="I34" i="3"/>
  <c r="H34" i="3"/>
  <c r="G34" i="3"/>
  <c r="F34" i="3"/>
  <c r="E34" i="3"/>
  <c r="D34" i="3"/>
  <c r="C34" i="3"/>
  <c r="N33" i="3"/>
  <c r="M33" i="3"/>
  <c r="L33" i="3"/>
  <c r="K33" i="3"/>
  <c r="J33" i="3"/>
  <c r="I33" i="3"/>
  <c r="H33" i="3"/>
  <c r="G33" i="3"/>
  <c r="F33" i="3"/>
  <c r="E33" i="3"/>
  <c r="D33" i="3"/>
  <c r="C33" i="3"/>
  <c r="N32" i="3"/>
  <c r="M32" i="3"/>
  <c r="M59" i="3" s="1"/>
  <c r="L32" i="3"/>
  <c r="K32" i="3"/>
  <c r="J32" i="3"/>
  <c r="I32" i="3"/>
  <c r="H32" i="3"/>
  <c r="G32" i="3"/>
  <c r="F32" i="3"/>
  <c r="F59" i="3" s="1"/>
  <c r="E32" i="3"/>
  <c r="D32" i="3"/>
  <c r="C32" i="3"/>
  <c r="N28" i="3"/>
  <c r="M28" i="3"/>
  <c r="L28" i="3"/>
  <c r="K28" i="3"/>
  <c r="J28" i="3"/>
  <c r="I28" i="3"/>
  <c r="H28" i="3"/>
  <c r="G28" i="3"/>
  <c r="F28" i="3"/>
  <c r="E28" i="3"/>
  <c r="D28" i="3"/>
  <c r="C28" i="3"/>
  <c r="N27" i="3"/>
  <c r="M27" i="3"/>
  <c r="L27" i="3"/>
  <c r="K27" i="3"/>
  <c r="J27" i="3"/>
  <c r="I27" i="3"/>
  <c r="H27" i="3"/>
  <c r="G27" i="3"/>
  <c r="F27" i="3"/>
  <c r="E27" i="3"/>
  <c r="D27" i="3"/>
  <c r="C27" i="3"/>
  <c r="N26" i="3"/>
  <c r="M26" i="3"/>
  <c r="L26" i="3"/>
  <c r="K26" i="3"/>
  <c r="J26" i="3"/>
  <c r="I26" i="3"/>
  <c r="H26" i="3"/>
  <c r="G26" i="3"/>
  <c r="F26" i="3"/>
  <c r="E26" i="3"/>
  <c r="D26" i="3"/>
  <c r="C26" i="3"/>
  <c r="N25" i="3"/>
  <c r="M25" i="3"/>
  <c r="L25" i="3"/>
  <c r="K25" i="3"/>
  <c r="J25" i="3"/>
  <c r="I25" i="3"/>
  <c r="H25" i="3"/>
  <c r="G25" i="3"/>
  <c r="F25" i="3"/>
  <c r="E25" i="3"/>
  <c r="D25" i="3"/>
  <c r="C25" i="3"/>
  <c r="N24" i="3"/>
  <c r="M24" i="3"/>
  <c r="L24" i="3"/>
  <c r="K24" i="3"/>
  <c r="J24" i="3"/>
  <c r="I24" i="3"/>
  <c r="H24" i="3"/>
  <c r="G24" i="3"/>
  <c r="F24" i="3"/>
  <c r="E24" i="3"/>
  <c r="D24" i="3"/>
  <c r="C24" i="3"/>
  <c r="N23" i="3"/>
  <c r="M23" i="3"/>
  <c r="L23" i="3"/>
  <c r="K23" i="3"/>
  <c r="J23" i="3"/>
  <c r="I23" i="3"/>
  <c r="H23" i="3"/>
  <c r="G23" i="3"/>
  <c r="F23" i="3"/>
  <c r="E23" i="3"/>
  <c r="D23" i="3"/>
  <c r="C23" i="3"/>
  <c r="N22" i="3"/>
  <c r="M22" i="3"/>
  <c r="L22" i="3"/>
  <c r="K22" i="3"/>
  <c r="J22" i="3"/>
  <c r="I22" i="3"/>
  <c r="H22" i="3"/>
  <c r="G22" i="3"/>
  <c r="F22" i="3"/>
  <c r="E22" i="3"/>
  <c r="D22" i="3"/>
  <c r="C22" i="3"/>
  <c r="N21" i="3"/>
  <c r="M21" i="3"/>
  <c r="L21" i="3"/>
  <c r="K21" i="3"/>
  <c r="J21" i="3"/>
  <c r="I21" i="3"/>
  <c r="H21" i="3"/>
  <c r="G21" i="3"/>
  <c r="F21" i="3"/>
  <c r="E21" i="3"/>
  <c r="D21" i="3"/>
  <c r="C21" i="3"/>
  <c r="N20" i="3"/>
  <c r="M20" i="3"/>
  <c r="L20" i="3"/>
  <c r="K20" i="3"/>
  <c r="J20" i="3"/>
  <c r="I20" i="3"/>
  <c r="H20" i="3"/>
  <c r="G20" i="3"/>
  <c r="F20" i="3"/>
  <c r="E20" i="3"/>
  <c r="D20" i="3"/>
  <c r="C20" i="3"/>
  <c r="N19" i="3"/>
  <c r="M19" i="3"/>
  <c r="L19" i="3"/>
  <c r="K19" i="3"/>
  <c r="J19" i="3"/>
  <c r="I19" i="3"/>
  <c r="H19" i="3"/>
  <c r="G19" i="3"/>
  <c r="F19" i="3"/>
  <c r="E19" i="3"/>
  <c r="D19" i="3"/>
  <c r="C19" i="3"/>
  <c r="N18" i="3"/>
  <c r="M18" i="3"/>
  <c r="L18" i="3"/>
  <c r="K18" i="3"/>
  <c r="J18" i="3"/>
  <c r="I18" i="3"/>
  <c r="H18" i="3"/>
  <c r="G18" i="3"/>
  <c r="F18" i="3"/>
  <c r="E18" i="3"/>
  <c r="D18" i="3"/>
  <c r="C18" i="3"/>
  <c r="N17" i="3"/>
  <c r="M17" i="3"/>
  <c r="L17" i="3"/>
  <c r="K17" i="3"/>
  <c r="J17" i="3"/>
  <c r="I17" i="3"/>
  <c r="H17" i="3"/>
  <c r="G17" i="3"/>
  <c r="F17" i="3"/>
  <c r="E17" i="3"/>
  <c r="D17" i="3"/>
  <c r="C17" i="3"/>
  <c r="N16" i="3"/>
  <c r="M16" i="3"/>
  <c r="L16" i="3"/>
  <c r="K16" i="3"/>
  <c r="J16" i="3"/>
  <c r="I16" i="3"/>
  <c r="H16" i="3"/>
  <c r="G16" i="3"/>
  <c r="F16" i="3"/>
  <c r="E16" i="3"/>
  <c r="D16" i="3"/>
  <c r="C16" i="3"/>
  <c r="N15" i="3"/>
  <c r="M15" i="3"/>
  <c r="L15" i="3"/>
  <c r="K15" i="3"/>
  <c r="J15" i="3"/>
  <c r="I15" i="3"/>
  <c r="H15" i="3"/>
  <c r="G15" i="3"/>
  <c r="F15" i="3"/>
  <c r="E15" i="3"/>
  <c r="D15" i="3"/>
  <c r="C15" i="3"/>
  <c r="N14" i="3"/>
  <c r="M14" i="3"/>
  <c r="L14" i="3"/>
  <c r="K14" i="3"/>
  <c r="J14" i="3"/>
  <c r="I14" i="3"/>
  <c r="H14" i="3"/>
  <c r="G14" i="3"/>
  <c r="F14" i="3"/>
  <c r="E14" i="3"/>
  <c r="D14" i="3"/>
  <c r="C14" i="3"/>
  <c r="N13" i="3"/>
  <c r="M13" i="3"/>
  <c r="L13" i="3"/>
  <c r="K13" i="3"/>
  <c r="J13" i="3"/>
  <c r="I13" i="3"/>
  <c r="H13" i="3"/>
  <c r="G13" i="3"/>
  <c r="F13" i="3"/>
  <c r="E13" i="3"/>
  <c r="D13" i="3"/>
  <c r="C13" i="3"/>
  <c r="N12" i="3"/>
  <c r="M12" i="3"/>
  <c r="L12" i="3"/>
  <c r="K12" i="3"/>
  <c r="J12" i="3"/>
  <c r="I12" i="3"/>
  <c r="H12" i="3"/>
  <c r="G12" i="3"/>
  <c r="F12" i="3"/>
  <c r="E12" i="3"/>
  <c r="D12" i="3"/>
  <c r="C12" i="3"/>
  <c r="N11" i="3"/>
  <c r="M11" i="3"/>
  <c r="L11" i="3"/>
  <c r="K11" i="3"/>
  <c r="J11" i="3"/>
  <c r="I11" i="3"/>
  <c r="H11" i="3"/>
  <c r="G11" i="3"/>
  <c r="F11" i="3"/>
  <c r="E11" i="3"/>
  <c r="D11" i="3"/>
  <c r="C11" i="3"/>
  <c r="N10" i="3"/>
  <c r="M10" i="3"/>
  <c r="L10" i="3"/>
  <c r="K10" i="3"/>
  <c r="J10" i="3"/>
  <c r="I10" i="3"/>
  <c r="H10" i="3"/>
  <c r="G10" i="3"/>
  <c r="F10" i="3"/>
  <c r="E10" i="3"/>
  <c r="D10" i="3"/>
  <c r="C10" i="3"/>
  <c r="N9" i="3"/>
  <c r="M9" i="3"/>
  <c r="L9" i="3"/>
  <c r="K9" i="3"/>
  <c r="J9" i="3"/>
  <c r="I9" i="3"/>
  <c r="H9" i="3"/>
  <c r="G9" i="3"/>
  <c r="F9" i="3"/>
  <c r="E9" i="3"/>
  <c r="D9" i="3"/>
  <c r="C9" i="3"/>
  <c r="N8" i="3"/>
  <c r="M8" i="3"/>
  <c r="L8" i="3"/>
  <c r="K8" i="3"/>
  <c r="J8" i="3"/>
  <c r="I8" i="3"/>
  <c r="H8" i="3"/>
  <c r="G8" i="3"/>
  <c r="F8" i="3"/>
  <c r="E8" i="3"/>
  <c r="D8" i="3"/>
  <c r="C8" i="3"/>
  <c r="N7" i="3"/>
  <c r="M7" i="3"/>
  <c r="L7" i="3"/>
  <c r="K7" i="3"/>
  <c r="J7" i="3"/>
  <c r="I7" i="3"/>
  <c r="H7" i="3"/>
  <c r="G7" i="3"/>
  <c r="F7" i="3"/>
  <c r="E7" i="3"/>
  <c r="D7" i="3"/>
  <c r="C7" i="3"/>
  <c r="N6" i="3"/>
  <c r="M6" i="3"/>
  <c r="L6" i="3"/>
  <c r="K6" i="3"/>
  <c r="J6" i="3"/>
  <c r="I6" i="3"/>
  <c r="H6" i="3"/>
  <c r="G6" i="3"/>
  <c r="F6" i="3"/>
  <c r="E6" i="3"/>
  <c r="D6" i="3"/>
  <c r="C6" i="3"/>
  <c r="N5" i="3"/>
  <c r="M5" i="3"/>
  <c r="L5" i="3"/>
  <c r="K5" i="3"/>
  <c r="J5" i="3"/>
  <c r="I5" i="3"/>
  <c r="H5" i="3"/>
  <c r="G5" i="3"/>
  <c r="F5" i="3"/>
  <c r="E5" i="3"/>
  <c r="D5" i="3"/>
  <c r="C5" i="3"/>
  <c r="N4" i="3"/>
  <c r="M4" i="3"/>
  <c r="L4" i="3"/>
  <c r="K4" i="3"/>
  <c r="J4" i="3"/>
  <c r="I4" i="3"/>
  <c r="H4" i="3"/>
  <c r="G4" i="3"/>
  <c r="F4" i="3"/>
  <c r="E4" i="3"/>
  <c r="D4" i="3"/>
  <c r="C4" i="3"/>
  <c r="N3" i="3"/>
  <c r="M3" i="3"/>
  <c r="L3" i="3"/>
  <c r="K3" i="3"/>
  <c r="J3" i="3"/>
  <c r="I3" i="3"/>
  <c r="H3" i="3"/>
  <c r="G3" i="3"/>
  <c r="F3" i="3"/>
  <c r="E3" i="3"/>
  <c r="D3" i="3"/>
  <c r="C3" i="3"/>
  <c r="N2" i="3"/>
  <c r="M2" i="3"/>
  <c r="L2" i="3"/>
  <c r="L29" i="3" s="1"/>
  <c r="K2" i="3"/>
  <c r="J2" i="3"/>
  <c r="I2" i="3"/>
  <c r="H2" i="3"/>
  <c r="G2" i="3"/>
  <c r="F2" i="3"/>
  <c r="E2" i="3"/>
  <c r="D2" i="3"/>
  <c r="C2" i="3"/>
  <c r="N210" i="2"/>
  <c r="M210" i="2"/>
  <c r="L210" i="2"/>
  <c r="K210" i="2"/>
  <c r="J210" i="2"/>
  <c r="I210" i="2"/>
  <c r="H210" i="2"/>
  <c r="G210" i="2"/>
  <c r="F210" i="2"/>
  <c r="E210" i="2"/>
  <c r="D210" i="2"/>
  <c r="C210" i="2"/>
  <c r="N209" i="2"/>
  <c r="M209" i="2"/>
  <c r="L209" i="2"/>
  <c r="K209" i="2"/>
  <c r="J209" i="2"/>
  <c r="I209" i="2"/>
  <c r="H209" i="2"/>
  <c r="G209" i="2"/>
  <c r="F209" i="2"/>
  <c r="E209" i="2"/>
  <c r="D209" i="2"/>
  <c r="C209" i="2"/>
  <c r="N208" i="2"/>
  <c r="M208" i="2"/>
  <c r="L208" i="2"/>
  <c r="K208" i="2"/>
  <c r="J208" i="2"/>
  <c r="I208" i="2"/>
  <c r="H208" i="2"/>
  <c r="G208" i="2"/>
  <c r="F208" i="2"/>
  <c r="E208" i="2"/>
  <c r="D208" i="2"/>
  <c r="C208" i="2"/>
  <c r="N207" i="2"/>
  <c r="M207" i="2"/>
  <c r="L207" i="2"/>
  <c r="K207" i="2"/>
  <c r="J207" i="2"/>
  <c r="I207" i="2"/>
  <c r="H207" i="2"/>
  <c r="G207" i="2"/>
  <c r="F207" i="2"/>
  <c r="E207" i="2"/>
  <c r="D207" i="2"/>
  <c r="C207" i="2"/>
  <c r="N206" i="2"/>
  <c r="M206" i="2"/>
  <c r="L206" i="2"/>
  <c r="K206" i="2"/>
  <c r="J206" i="2"/>
  <c r="I206" i="2"/>
  <c r="H206" i="2"/>
  <c r="G206" i="2"/>
  <c r="F206" i="2"/>
  <c r="E206" i="2"/>
  <c r="D206" i="2"/>
  <c r="C206" i="2"/>
  <c r="N205" i="2"/>
  <c r="M205" i="2"/>
  <c r="L205" i="2"/>
  <c r="K205" i="2"/>
  <c r="J205" i="2"/>
  <c r="I205" i="2"/>
  <c r="H205" i="2"/>
  <c r="G205" i="2"/>
  <c r="F205" i="2"/>
  <c r="E205" i="2"/>
  <c r="D205" i="2"/>
  <c r="C205" i="2"/>
  <c r="N204" i="2"/>
  <c r="M204" i="2"/>
  <c r="L204" i="2"/>
  <c r="K204" i="2"/>
  <c r="J204" i="2"/>
  <c r="I204" i="2"/>
  <c r="H204" i="2"/>
  <c r="G204" i="2"/>
  <c r="F204" i="2"/>
  <c r="E204" i="2"/>
  <c r="D204" i="2"/>
  <c r="C204" i="2"/>
  <c r="N203" i="2"/>
  <c r="M203" i="2"/>
  <c r="L203" i="2"/>
  <c r="K203" i="2"/>
  <c r="J203" i="2"/>
  <c r="I203" i="2"/>
  <c r="H203" i="2"/>
  <c r="G203" i="2"/>
  <c r="F203" i="2"/>
  <c r="E203" i="2"/>
  <c r="D203" i="2"/>
  <c r="C203" i="2"/>
  <c r="N202" i="2"/>
  <c r="M202" i="2"/>
  <c r="L202" i="2"/>
  <c r="K202" i="2"/>
  <c r="J202" i="2"/>
  <c r="I202" i="2"/>
  <c r="H202" i="2"/>
  <c r="G202" i="2"/>
  <c r="F202" i="2"/>
  <c r="E202" i="2"/>
  <c r="D202" i="2"/>
  <c r="C202" i="2"/>
  <c r="N201" i="2"/>
  <c r="M201" i="2"/>
  <c r="L201" i="2"/>
  <c r="K201" i="2"/>
  <c r="J201" i="2"/>
  <c r="I201" i="2"/>
  <c r="H201" i="2"/>
  <c r="G201" i="2"/>
  <c r="F201" i="2"/>
  <c r="E201" i="2"/>
  <c r="D201" i="2"/>
  <c r="C201" i="2"/>
  <c r="N200" i="2"/>
  <c r="M200" i="2"/>
  <c r="L200" i="2"/>
  <c r="K200" i="2"/>
  <c r="J200" i="2"/>
  <c r="I200" i="2"/>
  <c r="H200" i="2"/>
  <c r="G200" i="2"/>
  <c r="F200" i="2"/>
  <c r="E200" i="2"/>
  <c r="D200" i="2"/>
  <c r="C200" i="2"/>
  <c r="N199" i="2"/>
  <c r="M199" i="2"/>
  <c r="L199" i="2"/>
  <c r="K199" i="2"/>
  <c r="J199" i="2"/>
  <c r="I199" i="2"/>
  <c r="H199" i="2"/>
  <c r="G199" i="2"/>
  <c r="F199" i="2"/>
  <c r="E199" i="2"/>
  <c r="D199" i="2"/>
  <c r="C199" i="2"/>
  <c r="N198" i="2"/>
  <c r="M198" i="2"/>
  <c r="L198" i="2"/>
  <c r="K198" i="2"/>
  <c r="J198" i="2"/>
  <c r="I198" i="2"/>
  <c r="H198" i="2"/>
  <c r="G198" i="2"/>
  <c r="F198" i="2"/>
  <c r="E198" i="2"/>
  <c r="D198" i="2"/>
  <c r="C198" i="2"/>
  <c r="N197" i="2"/>
  <c r="M197" i="2"/>
  <c r="L197" i="2"/>
  <c r="K197" i="2"/>
  <c r="J197" i="2"/>
  <c r="I197" i="2"/>
  <c r="H197" i="2"/>
  <c r="G197" i="2"/>
  <c r="F197" i="2"/>
  <c r="E197" i="2"/>
  <c r="D197" i="2"/>
  <c r="C197" i="2"/>
  <c r="N196" i="2"/>
  <c r="M196" i="2"/>
  <c r="L196" i="2"/>
  <c r="K196" i="2"/>
  <c r="J196" i="2"/>
  <c r="I196" i="2"/>
  <c r="H196" i="2"/>
  <c r="G196" i="2"/>
  <c r="F196" i="2"/>
  <c r="E196" i="2"/>
  <c r="D196" i="2"/>
  <c r="C196" i="2"/>
  <c r="N195" i="2"/>
  <c r="M195" i="2"/>
  <c r="L195" i="2"/>
  <c r="K195" i="2"/>
  <c r="J195" i="2"/>
  <c r="I195" i="2"/>
  <c r="H195" i="2"/>
  <c r="G195" i="2"/>
  <c r="F195" i="2"/>
  <c r="E195" i="2"/>
  <c r="D195" i="2"/>
  <c r="C195" i="2"/>
  <c r="N194" i="2"/>
  <c r="M194" i="2"/>
  <c r="L194" i="2"/>
  <c r="K194" i="2"/>
  <c r="J194" i="2"/>
  <c r="I194" i="2"/>
  <c r="H194" i="2"/>
  <c r="G194" i="2"/>
  <c r="F194" i="2"/>
  <c r="E194" i="2"/>
  <c r="D194" i="2"/>
  <c r="C194" i="2"/>
  <c r="N193" i="2"/>
  <c r="M193" i="2"/>
  <c r="L193" i="2"/>
  <c r="K193" i="2"/>
  <c r="J193" i="2"/>
  <c r="I193" i="2"/>
  <c r="H193" i="2"/>
  <c r="G193" i="2"/>
  <c r="F193" i="2"/>
  <c r="E193" i="2"/>
  <c r="D193" i="2"/>
  <c r="C193" i="2"/>
  <c r="N192" i="2"/>
  <c r="M192" i="2"/>
  <c r="L192" i="2"/>
  <c r="K192" i="2"/>
  <c r="J192" i="2"/>
  <c r="I192" i="2"/>
  <c r="H192" i="2"/>
  <c r="G192" i="2"/>
  <c r="F192" i="2"/>
  <c r="E192" i="2"/>
  <c r="D192" i="2"/>
  <c r="C192" i="2"/>
  <c r="N191" i="2"/>
  <c r="M191" i="2"/>
  <c r="L191" i="2"/>
  <c r="K191" i="2"/>
  <c r="J191" i="2"/>
  <c r="I191" i="2"/>
  <c r="H191" i="2"/>
  <c r="G191" i="2"/>
  <c r="F191" i="2"/>
  <c r="E191" i="2"/>
  <c r="D191" i="2"/>
  <c r="C191" i="2"/>
  <c r="N190" i="2"/>
  <c r="M190" i="2"/>
  <c r="L190" i="2"/>
  <c r="K190" i="2"/>
  <c r="J190" i="2"/>
  <c r="I190" i="2"/>
  <c r="H190" i="2"/>
  <c r="G190" i="2"/>
  <c r="F190" i="2"/>
  <c r="E190" i="2"/>
  <c r="D190" i="2"/>
  <c r="C190" i="2"/>
  <c r="N189" i="2"/>
  <c r="M189" i="2"/>
  <c r="L189" i="2"/>
  <c r="K189" i="2"/>
  <c r="J189" i="2"/>
  <c r="I189" i="2"/>
  <c r="H189" i="2"/>
  <c r="G189" i="2"/>
  <c r="F189" i="2"/>
  <c r="E189" i="2"/>
  <c r="D189" i="2"/>
  <c r="C189" i="2"/>
  <c r="N188" i="2"/>
  <c r="M188" i="2"/>
  <c r="L188" i="2"/>
  <c r="K188" i="2"/>
  <c r="J188" i="2"/>
  <c r="I188" i="2"/>
  <c r="H188" i="2"/>
  <c r="G188" i="2"/>
  <c r="F188" i="2"/>
  <c r="E188" i="2"/>
  <c r="D188" i="2"/>
  <c r="C188" i="2"/>
  <c r="N187" i="2"/>
  <c r="M187" i="2"/>
  <c r="L187" i="2"/>
  <c r="K187" i="2"/>
  <c r="J187" i="2"/>
  <c r="I187" i="2"/>
  <c r="H187" i="2"/>
  <c r="G187" i="2"/>
  <c r="F187" i="2"/>
  <c r="E187" i="2"/>
  <c r="D187" i="2"/>
  <c r="C187" i="2"/>
  <c r="N186" i="2"/>
  <c r="M186" i="2"/>
  <c r="L186" i="2"/>
  <c r="K186" i="2"/>
  <c r="J186" i="2"/>
  <c r="I186" i="2"/>
  <c r="H186" i="2"/>
  <c r="G186" i="2"/>
  <c r="F186" i="2"/>
  <c r="E186" i="2"/>
  <c r="D186" i="2"/>
  <c r="C186" i="2"/>
  <c r="N185" i="2"/>
  <c r="M185" i="2"/>
  <c r="L185" i="2"/>
  <c r="K185" i="2"/>
  <c r="J185" i="2"/>
  <c r="I185" i="2"/>
  <c r="H185" i="2"/>
  <c r="G185" i="2"/>
  <c r="F185" i="2"/>
  <c r="E185" i="2"/>
  <c r="D185" i="2"/>
  <c r="C185" i="2"/>
  <c r="N184" i="2"/>
  <c r="M184" i="2"/>
  <c r="L184" i="2"/>
  <c r="K184" i="2"/>
  <c r="J184" i="2"/>
  <c r="I184" i="2"/>
  <c r="H184" i="2"/>
  <c r="G184" i="2"/>
  <c r="F184" i="2"/>
  <c r="E184" i="2"/>
  <c r="D184" i="2"/>
  <c r="C184" i="2"/>
  <c r="N183" i="2"/>
  <c r="M183" i="2"/>
  <c r="L183" i="2"/>
  <c r="L211" i="2" s="1"/>
  <c r="K183" i="2"/>
  <c r="J183" i="2"/>
  <c r="I183" i="2"/>
  <c r="I211" i="2" s="1"/>
  <c r="H183" i="2"/>
  <c r="H211" i="2" s="1"/>
  <c r="G183" i="2"/>
  <c r="G211" i="2" s="1"/>
  <c r="F183" i="2"/>
  <c r="E183" i="2"/>
  <c r="D183" i="2"/>
  <c r="C183" i="2"/>
  <c r="N179" i="2"/>
  <c r="N240" i="2" s="1"/>
  <c r="M179" i="2"/>
  <c r="L179" i="2"/>
  <c r="K179" i="2"/>
  <c r="K240" i="2" s="1"/>
  <c r="J179" i="2"/>
  <c r="J240" i="2" s="1"/>
  <c r="I179" i="2"/>
  <c r="I240" i="2" s="1"/>
  <c r="H179" i="2"/>
  <c r="H240" i="2" s="1"/>
  <c r="G179" i="2"/>
  <c r="F179" i="2"/>
  <c r="F240" i="2" s="1"/>
  <c r="E179" i="2"/>
  <c r="D179" i="2"/>
  <c r="D240" i="2" s="1"/>
  <c r="C179" i="2"/>
  <c r="N178" i="2"/>
  <c r="N239" i="2" s="1"/>
  <c r="M178" i="2"/>
  <c r="L178" i="2"/>
  <c r="K178" i="2"/>
  <c r="J178" i="2"/>
  <c r="J239" i="2" s="1"/>
  <c r="I178" i="2"/>
  <c r="H178" i="2"/>
  <c r="G178" i="2"/>
  <c r="G239" i="2" s="1"/>
  <c r="F178" i="2"/>
  <c r="F239" i="2" s="1"/>
  <c r="E178" i="2"/>
  <c r="D178" i="2"/>
  <c r="D239" i="2" s="1"/>
  <c r="C178" i="2"/>
  <c r="C239" i="2" s="1"/>
  <c r="N177" i="2"/>
  <c r="N238" i="2" s="1"/>
  <c r="M177" i="2"/>
  <c r="L177" i="2"/>
  <c r="L238" i="2" s="1"/>
  <c r="K177" i="2"/>
  <c r="K238" i="2" s="1"/>
  <c r="J177" i="2"/>
  <c r="J238" i="2" s="1"/>
  <c r="I177" i="2"/>
  <c r="I238" i="2" s="1"/>
  <c r="H177" i="2"/>
  <c r="G177" i="2"/>
  <c r="F177" i="2"/>
  <c r="E177" i="2"/>
  <c r="D177" i="2"/>
  <c r="C177" i="2"/>
  <c r="N176" i="2"/>
  <c r="M176" i="2"/>
  <c r="L176" i="2"/>
  <c r="K176" i="2"/>
  <c r="J176" i="2"/>
  <c r="I176" i="2"/>
  <c r="H176" i="2"/>
  <c r="G176" i="2"/>
  <c r="F176" i="2"/>
  <c r="E176" i="2"/>
  <c r="D176" i="2"/>
  <c r="C176" i="2"/>
  <c r="C237" i="2" s="1"/>
  <c r="N175" i="2"/>
  <c r="M175" i="2"/>
  <c r="L175" i="2"/>
  <c r="K175" i="2"/>
  <c r="J175" i="2"/>
  <c r="I175" i="2"/>
  <c r="H175" i="2"/>
  <c r="G175" i="2"/>
  <c r="F175" i="2"/>
  <c r="E175" i="2"/>
  <c r="D175" i="2"/>
  <c r="C175" i="2"/>
  <c r="N174" i="2"/>
  <c r="M174" i="2"/>
  <c r="L174" i="2"/>
  <c r="K174" i="2"/>
  <c r="J174" i="2"/>
  <c r="I174" i="2"/>
  <c r="H174" i="2"/>
  <c r="G174" i="2"/>
  <c r="F174" i="2"/>
  <c r="E174" i="2"/>
  <c r="D174" i="2"/>
  <c r="C174" i="2"/>
  <c r="N173" i="2"/>
  <c r="M173" i="2"/>
  <c r="L173" i="2"/>
  <c r="K173" i="2"/>
  <c r="J173" i="2"/>
  <c r="I173" i="2"/>
  <c r="H173" i="2"/>
  <c r="G173" i="2"/>
  <c r="F173" i="2"/>
  <c r="E173" i="2"/>
  <c r="D173" i="2"/>
  <c r="C173" i="2"/>
  <c r="N172" i="2"/>
  <c r="M172" i="2"/>
  <c r="L172" i="2"/>
  <c r="K172" i="2"/>
  <c r="J172" i="2"/>
  <c r="I172" i="2"/>
  <c r="H172" i="2"/>
  <c r="G172" i="2"/>
  <c r="F172" i="2"/>
  <c r="E172" i="2"/>
  <c r="D172" i="2"/>
  <c r="C172" i="2"/>
  <c r="C233" i="2" s="1"/>
  <c r="N171" i="2"/>
  <c r="M171" i="2"/>
  <c r="L171" i="2"/>
  <c r="K171" i="2"/>
  <c r="J171" i="2"/>
  <c r="I171" i="2"/>
  <c r="H171" i="2"/>
  <c r="G171" i="2"/>
  <c r="F171" i="2"/>
  <c r="E171" i="2"/>
  <c r="D171" i="2"/>
  <c r="C171" i="2"/>
  <c r="N170" i="2"/>
  <c r="M170" i="2"/>
  <c r="L170" i="2"/>
  <c r="K170" i="2"/>
  <c r="J170" i="2"/>
  <c r="I170" i="2"/>
  <c r="H170" i="2"/>
  <c r="G170" i="2"/>
  <c r="F170" i="2"/>
  <c r="E170" i="2"/>
  <c r="D170" i="2"/>
  <c r="C170" i="2"/>
  <c r="N169" i="2"/>
  <c r="M169" i="2"/>
  <c r="L169" i="2"/>
  <c r="K169" i="2"/>
  <c r="J169" i="2"/>
  <c r="I169" i="2"/>
  <c r="H169" i="2"/>
  <c r="G169" i="2"/>
  <c r="F169" i="2"/>
  <c r="E169" i="2"/>
  <c r="D169" i="2"/>
  <c r="C169" i="2"/>
  <c r="N168" i="2"/>
  <c r="M168" i="2"/>
  <c r="L168" i="2"/>
  <c r="K168" i="2"/>
  <c r="J168" i="2"/>
  <c r="I168" i="2"/>
  <c r="H168" i="2"/>
  <c r="G168" i="2"/>
  <c r="F168" i="2"/>
  <c r="E168" i="2"/>
  <c r="D168" i="2"/>
  <c r="C168" i="2"/>
  <c r="C229" i="2" s="1"/>
  <c r="N167" i="2"/>
  <c r="M167" i="2"/>
  <c r="L167" i="2"/>
  <c r="K167" i="2"/>
  <c r="J167" i="2"/>
  <c r="I167" i="2"/>
  <c r="H167" i="2"/>
  <c r="G167" i="2"/>
  <c r="F167" i="2"/>
  <c r="E167" i="2"/>
  <c r="D167" i="2"/>
  <c r="C167" i="2"/>
  <c r="N166" i="2"/>
  <c r="M166" i="2"/>
  <c r="L166" i="2"/>
  <c r="K166" i="2"/>
  <c r="J166" i="2"/>
  <c r="I166" i="2"/>
  <c r="H166" i="2"/>
  <c r="G166" i="2"/>
  <c r="F166" i="2"/>
  <c r="E166" i="2"/>
  <c r="D166" i="2"/>
  <c r="C166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N164" i="2"/>
  <c r="M164" i="2"/>
  <c r="L164" i="2"/>
  <c r="K164" i="2"/>
  <c r="J164" i="2"/>
  <c r="I164" i="2"/>
  <c r="H164" i="2"/>
  <c r="H225" i="2" s="1"/>
  <c r="G164" i="2"/>
  <c r="F164" i="2"/>
  <c r="E164" i="2"/>
  <c r="D164" i="2"/>
  <c r="C164" i="2"/>
  <c r="C225" i="2" s="1"/>
  <c r="N163" i="2"/>
  <c r="M163" i="2"/>
  <c r="L163" i="2"/>
  <c r="K163" i="2"/>
  <c r="J163" i="2"/>
  <c r="I163" i="2"/>
  <c r="H163" i="2"/>
  <c r="G163" i="2"/>
  <c r="F163" i="2"/>
  <c r="E163" i="2"/>
  <c r="D163" i="2"/>
  <c r="C163" i="2"/>
  <c r="N162" i="2"/>
  <c r="M162" i="2"/>
  <c r="L162" i="2"/>
  <c r="K162" i="2"/>
  <c r="J162" i="2"/>
  <c r="I162" i="2"/>
  <c r="H162" i="2"/>
  <c r="G162" i="2"/>
  <c r="F162" i="2"/>
  <c r="E162" i="2"/>
  <c r="D162" i="2"/>
  <c r="C162" i="2"/>
  <c r="N161" i="2"/>
  <c r="M161" i="2"/>
  <c r="L161" i="2"/>
  <c r="K161" i="2"/>
  <c r="J161" i="2"/>
  <c r="I161" i="2"/>
  <c r="H161" i="2"/>
  <c r="G161" i="2"/>
  <c r="F161" i="2"/>
  <c r="E161" i="2"/>
  <c r="D161" i="2"/>
  <c r="C161" i="2"/>
  <c r="N160" i="2"/>
  <c r="M160" i="2"/>
  <c r="L160" i="2"/>
  <c r="K160" i="2"/>
  <c r="J160" i="2"/>
  <c r="I160" i="2"/>
  <c r="H160" i="2"/>
  <c r="G160" i="2"/>
  <c r="F160" i="2"/>
  <c r="E160" i="2"/>
  <c r="D160" i="2"/>
  <c r="C160" i="2"/>
  <c r="C221" i="2" s="1"/>
  <c r="N159" i="2"/>
  <c r="M159" i="2"/>
  <c r="L159" i="2"/>
  <c r="K159" i="2"/>
  <c r="J159" i="2"/>
  <c r="I159" i="2"/>
  <c r="H159" i="2"/>
  <c r="G159" i="2"/>
  <c r="F159" i="2"/>
  <c r="E159" i="2"/>
  <c r="D159" i="2"/>
  <c r="C159" i="2"/>
  <c r="C241" i="2" s="1"/>
  <c r="N158" i="2"/>
  <c r="M158" i="2"/>
  <c r="L158" i="2"/>
  <c r="K158" i="2"/>
  <c r="J158" i="2"/>
  <c r="I158" i="2"/>
  <c r="H158" i="2"/>
  <c r="G158" i="2"/>
  <c r="F158" i="2"/>
  <c r="E158" i="2"/>
  <c r="D158" i="2"/>
  <c r="C158" i="2"/>
  <c r="N157" i="2"/>
  <c r="M157" i="2"/>
  <c r="L157" i="2"/>
  <c r="K157" i="2"/>
  <c r="J157" i="2"/>
  <c r="I157" i="2"/>
  <c r="H157" i="2"/>
  <c r="G157" i="2"/>
  <c r="F157" i="2"/>
  <c r="E157" i="2"/>
  <c r="D157" i="2"/>
  <c r="C157" i="2"/>
  <c r="N156" i="2"/>
  <c r="M156" i="2"/>
  <c r="L156" i="2"/>
  <c r="K156" i="2"/>
  <c r="J156" i="2"/>
  <c r="I156" i="2"/>
  <c r="I218" i="2" s="1"/>
  <c r="H156" i="2"/>
  <c r="G156" i="2"/>
  <c r="F156" i="2"/>
  <c r="E156" i="2"/>
  <c r="E218" i="2" s="1"/>
  <c r="D156" i="2"/>
  <c r="C156" i="2"/>
  <c r="C218" i="2" s="1"/>
  <c r="N155" i="2"/>
  <c r="M155" i="2"/>
  <c r="M217" i="2" s="1"/>
  <c r="L155" i="2"/>
  <c r="K155" i="2"/>
  <c r="J155" i="2"/>
  <c r="I155" i="2"/>
  <c r="I217" i="2" s="1"/>
  <c r="H155" i="2"/>
  <c r="G155" i="2"/>
  <c r="F155" i="2"/>
  <c r="E155" i="2"/>
  <c r="E217" i="2" s="1"/>
  <c r="D155" i="2"/>
  <c r="C155" i="2"/>
  <c r="C217" i="2" s="1"/>
  <c r="N154" i="2"/>
  <c r="M154" i="2"/>
  <c r="M216" i="2" s="1"/>
  <c r="L154" i="2"/>
  <c r="K154" i="2"/>
  <c r="J154" i="2"/>
  <c r="I154" i="2"/>
  <c r="I216" i="2" s="1"/>
  <c r="H154" i="2"/>
  <c r="G154" i="2"/>
  <c r="F154" i="2"/>
  <c r="E154" i="2"/>
  <c r="E216" i="2" s="1"/>
  <c r="D154" i="2"/>
  <c r="C154" i="2"/>
  <c r="N153" i="2"/>
  <c r="M153" i="2"/>
  <c r="L153" i="2"/>
  <c r="K153" i="2"/>
  <c r="J153" i="2"/>
  <c r="I153" i="2"/>
  <c r="I215" i="2" s="1"/>
  <c r="H153" i="2"/>
  <c r="G153" i="2"/>
  <c r="F153" i="2"/>
  <c r="E153" i="2"/>
  <c r="D153" i="2"/>
  <c r="C153" i="2"/>
  <c r="N152" i="2"/>
  <c r="M152" i="2"/>
  <c r="M214" i="2" s="1"/>
  <c r="L152" i="2"/>
  <c r="K152" i="2"/>
  <c r="K214" i="2" s="1"/>
  <c r="J152" i="2"/>
  <c r="J214" i="2" s="1"/>
  <c r="I152" i="2"/>
  <c r="H152" i="2"/>
  <c r="H180" i="2" s="1"/>
  <c r="G152" i="2"/>
  <c r="G214" i="2" s="1"/>
  <c r="F152" i="2"/>
  <c r="F214" i="2" s="1"/>
  <c r="E152" i="2"/>
  <c r="E214" i="2" s="1"/>
  <c r="D152" i="2"/>
  <c r="C152" i="2"/>
  <c r="C214" i="2" s="1"/>
  <c r="O149" i="2"/>
  <c r="N149" i="2"/>
  <c r="M149" i="2"/>
  <c r="L149" i="2"/>
  <c r="K149" i="2"/>
  <c r="J149" i="2"/>
  <c r="I149" i="2"/>
  <c r="H149" i="2"/>
  <c r="G149" i="2"/>
  <c r="F149" i="2"/>
  <c r="E149" i="2"/>
  <c r="D149" i="2"/>
  <c r="C149" i="2"/>
  <c r="O148" i="2"/>
  <c r="N148" i="2"/>
  <c r="M148" i="2"/>
  <c r="L148" i="2"/>
  <c r="K148" i="2"/>
  <c r="J148" i="2"/>
  <c r="I148" i="2"/>
  <c r="H148" i="2"/>
  <c r="G148" i="2"/>
  <c r="F148" i="2"/>
  <c r="E148" i="2"/>
  <c r="D148" i="2"/>
  <c r="C148" i="2"/>
  <c r="O147" i="2"/>
  <c r="N147" i="2"/>
  <c r="M147" i="2"/>
  <c r="L147" i="2"/>
  <c r="K147" i="2"/>
  <c r="J147" i="2"/>
  <c r="I147" i="2"/>
  <c r="H147" i="2"/>
  <c r="G147" i="2"/>
  <c r="F147" i="2"/>
  <c r="E147" i="2"/>
  <c r="D147" i="2"/>
  <c r="C147" i="2"/>
  <c r="O146" i="2"/>
  <c r="N146" i="2"/>
  <c r="M146" i="2"/>
  <c r="L146" i="2"/>
  <c r="K146" i="2"/>
  <c r="J146" i="2"/>
  <c r="I146" i="2"/>
  <c r="H146" i="2"/>
  <c r="G146" i="2"/>
  <c r="F146" i="2"/>
  <c r="E146" i="2"/>
  <c r="D146" i="2"/>
  <c r="C146" i="2"/>
  <c r="O145" i="2"/>
  <c r="N145" i="2"/>
  <c r="M145" i="2"/>
  <c r="L145" i="2"/>
  <c r="K145" i="2"/>
  <c r="J145" i="2"/>
  <c r="I145" i="2"/>
  <c r="H145" i="2"/>
  <c r="G145" i="2"/>
  <c r="F145" i="2"/>
  <c r="E145" i="2"/>
  <c r="D145" i="2"/>
  <c r="C145" i="2"/>
  <c r="O144" i="2"/>
  <c r="N144" i="2"/>
  <c r="M144" i="2"/>
  <c r="L144" i="2"/>
  <c r="K144" i="2"/>
  <c r="J144" i="2"/>
  <c r="I144" i="2"/>
  <c r="H144" i="2"/>
  <c r="G144" i="2"/>
  <c r="F144" i="2"/>
  <c r="E144" i="2"/>
  <c r="D144" i="2"/>
  <c r="C144" i="2"/>
  <c r="O143" i="2"/>
  <c r="N143" i="2"/>
  <c r="M143" i="2"/>
  <c r="L143" i="2"/>
  <c r="K143" i="2"/>
  <c r="J143" i="2"/>
  <c r="I143" i="2"/>
  <c r="H143" i="2"/>
  <c r="G143" i="2"/>
  <c r="F143" i="2"/>
  <c r="E143" i="2"/>
  <c r="D143" i="2"/>
  <c r="C143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C142" i="2"/>
  <c r="O141" i="2"/>
  <c r="N141" i="2"/>
  <c r="M141" i="2"/>
  <c r="L141" i="2"/>
  <c r="K141" i="2"/>
  <c r="J141" i="2"/>
  <c r="I141" i="2"/>
  <c r="H141" i="2"/>
  <c r="G141" i="2"/>
  <c r="F141" i="2"/>
  <c r="E141" i="2"/>
  <c r="D141" i="2"/>
  <c r="C141" i="2"/>
  <c r="O140" i="2"/>
  <c r="N140" i="2"/>
  <c r="M140" i="2"/>
  <c r="L140" i="2"/>
  <c r="K140" i="2"/>
  <c r="J140" i="2"/>
  <c r="I140" i="2"/>
  <c r="H140" i="2"/>
  <c r="G140" i="2"/>
  <c r="F140" i="2"/>
  <c r="E140" i="2"/>
  <c r="D140" i="2"/>
  <c r="C140" i="2"/>
  <c r="O139" i="2"/>
  <c r="N139" i="2"/>
  <c r="M139" i="2"/>
  <c r="L139" i="2"/>
  <c r="K139" i="2"/>
  <c r="J139" i="2"/>
  <c r="I139" i="2"/>
  <c r="H139" i="2"/>
  <c r="G139" i="2"/>
  <c r="F139" i="2"/>
  <c r="E139" i="2"/>
  <c r="D139" i="2"/>
  <c r="C139" i="2"/>
  <c r="O138" i="2"/>
  <c r="N138" i="2"/>
  <c r="M138" i="2"/>
  <c r="L138" i="2"/>
  <c r="K138" i="2"/>
  <c r="J138" i="2"/>
  <c r="I138" i="2"/>
  <c r="H138" i="2"/>
  <c r="G138" i="2"/>
  <c r="F138" i="2"/>
  <c r="E138" i="2"/>
  <c r="D138" i="2"/>
  <c r="C138" i="2"/>
  <c r="O137" i="2"/>
  <c r="N137" i="2"/>
  <c r="M137" i="2"/>
  <c r="L137" i="2"/>
  <c r="K137" i="2"/>
  <c r="J137" i="2"/>
  <c r="I137" i="2"/>
  <c r="H137" i="2"/>
  <c r="G137" i="2"/>
  <c r="F137" i="2"/>
  <c r="E137" i="2"/>
  <c r="D137" i="2"/>
  <c r="C137" i="2"/>
  <c r="O136" i="2"/>
  <c r="N136" i="2"/>
  <c r="M136" i="2"/>
  <c r="L136" i="2"/>
  <c r="K136" i="2"/>
  <c r="J136" i="2"/>
  <c r="I136" i="2"/>
  <c r="H136" i="2"/>
  <c r="G136" i="2"/>
  <c r="F136" i="2"/>
  <c r="E136" i="2"/>
  <c r="D136" i="2"/>
  <c r="C136" i="2"/>
  <c r="O135" i="2"/>
  <c r="N135" i="2"/>
  <c r="M135" i="2"/>
  <c r="L135" i="2"/>
  <c r="K135" i="2"/>
  <c r="J135" i="2"/>
  <c r="I135" i="2"/>
  <c r="H135" i="2"/>
  <c r="G135" i="2"/>
  <c r="F135" i="2"/>
  <c r="E135" i="2"/>
  <c r="D135" i="2"/>
  <c r="C135" i="2"/>
  <c r="O134" i="2"/>
  <c r="N134" i="2"/>
  <c r="M134" i="2"/>
  <c r="L134" i="2"/>
  <c r="K134" i="2"/>
  <c r="J134" i="2"/>
  <c r="I134" i="2"/>
  <c r="H134" i="2"/>
  <c r="G134" i="2"/>
  <c r="F134" i="2"/>
  <c r="E134" i="2"/>
  <c r="D134" i="2"/>
  <c r="C134" i="2"/>
  <c r="O133" i="2"/>
  <c r="N133" i="2"/>
  <c r="M133" i="2"/>
  <c r="L133" i="2"/>
  <c r="K133" i="2"/>
  <c r="J133" i="2"/>
  <c r="I133" i="2"/>
  <c r="H133" i="2"/>
  <c r="G133" i="2"/>
  <c r="F133" i="2"/>
  <c r="E133" i="2"/>
  <c r="D133" i="2"/>
  <c r="C133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O131" i="2"/>
  <c r="N131" i="2"/>
  <c r="M131" i="2"/>
  <c r="L131" i="2"/>
  <c r="K131" i="2"/>
  <c r="J131" i="2"/>
  <c r="I131" i="2"/>
  <c r="H131" i="2"/>
  <c r="G131" i="2"/>
  <c r="F131" i="2"/>
  <c r="E131" i="2"/>
  <c r="D131" i="2"/>
  <c r="C131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O117" i="2"/>
  <c r="N117" i="2"/>
  <c r="M117" i="2"/>
  <c r="L117" i="2"/>
  <c r="K117" i="2"/>
  <c r="J117" i="2"/>
  <c r="I117" i="2"/>
  <c r="H117" i="2"/>
  <c r="G117" i="2"/>
  <c r="F117" i="2"/>
  <c r="E117" i="2"/>
  <c r="D117" i="2"/>
  <c r="C117" i="2"/>
  <c r="O116" i="2"/>
  <c r="N116" i="2"/>
  <c r="M116" i="2"/>
  <c r="L116" i="2"/>
  <c r="K116" i="2"/>
  <c r="J116" i="2"/>
  <c r="I116" i="2"/>
  <c r="H116" i="2"/>
  <c r="G116" i="2"/>
  <c r="F116" i="2"/>
  <c r="E116" i="2"/>
  <c r="D116" i="2"/>
  <c r="C116" i="2"/>
  <c r="O115" i="2"/>
  <c r="N115" i="2"/>
  <c r="M115" i="2"/>
  <c r="L115" i="2"/>
  <c r="K115" i="2"/>
  <c r="J115" i="2"/>
  <c r="I115" i="2"/>
  <c r="H115" i="2"/>
  <c r="G115" i="2"/>
  <c r="F115" i="2"/>
  <c r="E115" i="2"/>
  <c r="D115" i="2"/>
  <c r="C115" i="2"/>
  <c r="O114" i="2"/>
  <c r="N114" i="2"/>
  <c r="M114" i="2"/>
  <c r="L114" i="2"/>
  <c r="K114" i="2"/>
  <c r="J114" i="2"/>
  <c r="I114" i="2"/>
  <c r="H114" i="2"/>
  <c r="G114" i="2"/>
  <c r="F114" i="2"/>
  <c r="E114" i="2"/>
  <c r="D114" i="2"/>
  <c r="C114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O112" i="2"/>
  <c r="N112" i="2"/>
  <c r="M112" i="2"/>
  <c r="L112" i="2"/>
  <c r="K112" i="2"/>
  <c r="J112" i="2"/>
  <c r="I112" i="2"/>
  <c r="H112" i="2"/>
  <c r="G112" i="2"/>
  <c r="F112" i="2"/>
  <c r="E112" i="2"/>
  <c r="D112" i="2"/>
  <c r="C112" i="2"/>
  <c r="O111" i="2"/>
  <c r="N111" i="2"/>
  <c r="M111" i="2"/>
  <c r="L111" i="2"/>
  <c r="K111" i="2"/>
  <c r="J111" i="2"/>
  <c r="I111" i="2"/>
  <c r="H111" i="2"/>
  <c r="G111" i="2"/>
  <c r="F111" i="2"/>
  <c r="E111" i="2"/>
  <c r="D111" i="2"/>
  <c r="C111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C110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O108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O104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O100" i="2"/>
  <c r="N100" i="2"/>
  <c r="M100" i="2"/>
  <c r="L100" i="2"/>
  <c r="K100" i="2"/>
  <c r="J100" i="2"/>
  <c r="I100" i="2"/>
  <c r="H100" i="2"/>
  <c r="G100" i="2"/>
  <c r="F100" i="2"/>
  <c r="E100" i="2"/>
  <c r="D100" i="2"/>
  <c r="C100" i="2"/>
  <c r="O99" i="2"/>
  <c r="N99" i="2"/>
  <c r="M99" i="2"/>
  <c r="L99" i="2"/>
  <c r="K99" i="2"/>
  <c r="J99" i="2"/>
  <c r="I99" i="2"/>
  <c r="H99" i="2"/>
  <c r="G99" i="2"/>
  <c r="F99" i="2"/>
  <c r="E99" i="2"/>
  <c r="D99" i="2"/>
  <c r="C99" i="2"/>
  <c r="O98" i="2"/>
  <c r="N98" i="2"/>
  <c r="M98" i="2"/>
  <c r="L98" i="2"/>
  <c r="K98" i="2"/>
  <c r="J98" i="2"/>
  <c r="I98" i="2"/>
  <c r="H98" i="2"/>
  <c r="G98" i="2"/>
  <c r="F98" i="2"/>
  <c r="E98" i="2"/>
  <c r="D98" i="2"/>
  <c r="C98" i="2"/>
  <c r="O97" i="2"/>
  <c r="N97" i="2"/>
  <c r="M97" i="2"/>
  <c r="L97" i="2"/>
  <c r="K97" i="2"/>
  <c r="J97" i="2"/>
  <c r="I97" i="2"/>
  <c r="H97" i="2"/>
  <c r="G97" i="2"/>
  <c r="F97" i="2"/>
  <c r="E97" i="2"/>
  <c r="D97" i="2"/>
  <c r="C97" i="2"/>
  <c r="O96" i="2"/>
  <c r="N96" i="2"/>
  <c r="M96" i="2"/>
  <c r="L96" i="2"/>
  <c r="K96" i="2"/>
  <c r="J96" i="2"/>
  <c r="I96" i="2"/>
  <c r="H96" i="2"/>
  <c r="G96" i="2"/>
  <c r="F96" i="2"/>
  <c r="E96" i="2"/>
  <c r="D96" i="2"/>
  <c r="C96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O94" i="2"/>
  <c r="N94" i="2"/>
  <c r="M94" i="2"/>
  <c r="L94" i="2"/>
  <c r="K94" i="2"/>
  <c r="J94" i="2"/>
  <c r="I94" i="2"/>
  <c r="H94" i="2"/>
  <c r="G94" i="2"/>
  <c r="F94" i="2"/>
  <c r="E94" i="2"/>
  <c r="D94" i="2"/>
  <c r="C94" i="2"/>
  <c r="O93" i="2"/>
  <c r="N93" i="2"/>
  <c r="M93" i="2"/>
  <c r="L93" i="2"/>
  <c r="K93" i="2"/>
  <c r="J93" i="2"/>
  <c r="I93" i="2"/>
  <c r="H93" i="2"/>
  <c r="G93" i="2"/>
  <c r="F93" i="2"/>
  <c r="E93" i="2"/>
  <c r="D93" i="2"/>
  <c r="C93" i="2"/>
  <c r="O92" i="2"/>
  <c r="N92" i="2"/>
  <c r="M92" i="2"/>
  <c r="L92" i="2"/>
  <c r="K92" i="2"/>
  <c r="J92" i="2"/>
  <c r="I92" i="2"/>
  <c r="H92" i="2"/>
  <c r="G92" i="2"/>
  <c r="F92" i="2"/>
  <c r="E92" i="2"/>
  <c r="D92" i="2"/>
  <c r="C92" i="2"/>
  <c r="N88" i="2"/>
  <c r="M88" i="2"/>
  <c r="L88" i="2"/>
  <c r="K88" i="2"/>
  <c r="J88" i="2"/>
  <c r="I88" i="2"/>
  <c r="H88" i="2"/>
  <c r="G88" i="2"/>
  <c r="F88" i="2"/>
  <c r="E88" i="2"/>
  <c r="D88" i="2"/>
  <c r="C88" i="2"/>
  <c r="N87" i="2"/>
  <c r="M87" i="2"/>
  <c r="L87" i="2"/>
  <c r="K87" i="2"/>
  <c r="J87" i="2"/>
  <c r="I87" i="2"/>
  <c r="H87" i="2"/>
  <c r="G87" i="2"/>
  <c r="F87" i="2"/>
  <c r="E87" i="2"/>
  <c r="D87" i="2"/>
  <c r="C87" i="2"/>
  <c r="N86" i="2"/>
  <c r="M86" i="2"/>
  <c r="L86" i="2"/>
  <c r="K86" i="2"/>
  <c r="J86" i="2"/>
  <c r="I86" i="2"/>
  <c r="H86" i="2"/>
  <c r="G86" i="2"/>
  <c r="F86" i="2"/>
  <c r="E86" i="2"/>
  <c r="D86" i="2"/>
  <c r="C86" i="2"/>
  <c r="N85" i="2"/>
  <c r="M85" i="2"/>
  <c r="L85" i="2"/>
  <c r="K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76" i="2"/>
  <c r="J76" i="2"/>
  <c r="I76" i="2"/>
  <c r="H76" i="2"/>
  <c r="G76" i="2"/>
  <c r="F76" i="2"/>
  <c r="E76" i="2"/>
  <c r="D76" i="2"/>
  <c r="C76" i="2"/>
  <c r="N75" i="2"/>
  <c r="M75" i="2"/>
  <c r="L75" i="2"/>
  <c r="K75" i="2"/>
  <c r="J75" i="2"/>
  <c r="I75" i="2"/>
  <c r="H75" i="2"/>
  <c r="G75" i="2"/>
  <c r="F75" i="2"/>
  <c r="E75" i="2"/>
  <c r="D75" i="2"/>
  <c r="C75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66" i="2"/>
  <c r="M66" i="2"/>
  <c r="L66" i="2"/>
  <c r="K66" i="2"/>
  <c r="J66" i="2"/>
  <c r="I66" i="2"/>
  <c r="H66" i="2"/>
  <c r="G66" i="2"/>
  <c r="F66" i="2"/>
  <c r="E66" i="2"/>
  <c r="D66" i="2"/>
  <c r="C66" i="2"/>
  <c r="N65" i="2"/>
  <c r="M65" i="2"/>
  <c r="L65" i="2"/>
  <c r="K65" i="2"/>
  <c r="J65" i="2"/>
  <c r="I65" i="2"/>
  <c r="H65" i="2"/>
  <c r="G65" i="2"/>
  <c r="F65" i="2"/>
  <c r="E65" i="2"/>
  <c r="D65" i="2"/>
  <c r="C65" i="2"/>
  <c r="N64" i="2"/>
  <c r="M64" i="2"/>
  <c r="L64" i="2"/>
  <c r="K64" i="2"/>
  <c r="J64" i="2"/>
  <c r="I64" i="2"/>
  <c r="H64" i="2"/>
  <c r="G64" i="2"/>
  <c r="F64" i="2"/>
  <c r="E64" i="2"/>
  <c r="D64" i="2"/>
  <c r="C64" i="2"/>
  <c r="N63" i="2"/>
  <c r="M63" i="2"/>
  <c r="L63" i="2"/>
  <c r="K63" i="2"/>
  <c r="J63" i="2"/>
  <c r="I63" i="2"/>
  <c r="H63" i="2"/>
  <c r="G63" i="2"/>
  <c r="F63" i="2"/>
  <c r="E63" i="2"/>
  <c r="D63" i="2"/>
  <c r="C63" i="2"/>
  <c r="N62" i="2"/>
  <c r="N89" i="2" s="1"/>
  <c r="M62" i="2"/>
  <c r="M89" i="2" s="1"/>
  <c r="L62" i="2"/>
  <c r="K62" i="2"/>
  <c r="K89" i="2" s="1"/>
  <c r="J62" i="2"/>
  <c r="I62" i="2"/>
  <c r="H62" i="2"/>
  <c r="H89" i="2" s="1"/>
  <c r="G62" i="2"/>
  <c r="F62" i="2"/>
  <c r="E62" i="2"/>
  <c r="D62" i="2"/>
  <c r="D89" i="2" s="1"/>
  <c r="C62" i="2"/>
  <c r="N58" i="2"/>
  <c r="M58" i="2"/>
  <c r="L58" i="2"/>
  <c r="K58" i="2"/>
  <c r="J58" i="2"/>
  <c r="I58" i="2"/>
  <c r="H58" i="2"/>
  <c r="G58" i="2"/>
  <c r="F58" i="2"/>
  <c r="E58" i="2"/>
  <c r="D58" i="2"/>
  <c r="C58" i="2"/>
  <c r="N57" i="2"/>
  <c r="M57" i="2"/>
  <c r="L57" i="2"/>
  <c r="K57" i="2"/>
  <c r="J57" i="2"/>
  <c r="I57" i="2"/>
  <c r="H57" i="2"/>
  <c r="G57" i="2"/>
  <c r="F57" i="2"/>
  <c r="E57" i="2"/>
  <c r="D57" i="2"/>
  <c r="C57" i="2"/>
  <c r="N56" i="2"/>
  <c r="M56" i="2"/>
  <c r="L56" i="2"/>
  <c r="K56" i="2"/>
  <c r="J56" i="2"/>
  <c r="I56" i="2"/>
  <c r="H56" i="2"/>
  <c r="G56" i="2"/>
  <c r="F56" i="2"/>
  <c r="E56" i="2"/>
  <c r="D56" i="2"/>
  <c r="C56" i="2"/>
  <c r="N55" i="2"/>
  <c r="M55" i="2"/>
  <c r="L55" i="2"/>
  <c r="K55" i="2"/>
  <c r="J55" i="2"/>
  <c r="I55" i="2"/>
  <c r="H55" i="2"/>
  <c r="G55" i="2"/>
  <c r="F55" i="2"/>
  <c r="E55" i="2"/>
  <c r="D55" i="2"/>
  <c r="C55" i="2"/>
  <c r="N54" i="2"/>
  <c r="M54" i="2"/>
  <c r="L54" i="2"/>
  <c r="K54" i="2"/>
  <c r="J54" i="2"/>
  <c r="I54" i="2"/>
  <c r="H54" i="2"/>
  <c r="G54" i="2"/>
  <c r="F54" i="2"/>
  <c r="E54" i="2"/>
  <c r="D54" i="2"/>
  <c r="C54" i="2"/>
  <c r="N53" i="2"/>
  <c r="M53" i="2"/>
  <c r="L53" i="2"/>
  <c r="K53" i="2"/>
  <c r="J53" i="2"/>
  <c r="I53" i="2"/>
  <c r="H53" i="2"/>
  <c r="G53" i="2"/>
  <c r="F53" i="2"/>
  <c r="E53" i="2"/>
  <c r="D53" i="2"/>
  <c r="C53" i="2"/>
  <c r="N52" i="2"/>
  <c r="M52" i="2"/>
  <c r="L52" i="2"/>
  <c r="K52" i="2"/>
  <c r="J52" i="2"/>
  <c r="I52" i="2"/>
  <c r="H52" i="2"/>
  <c r="G52" i="2"/>
  <c r="F52" i="2"/>
  <c r="E52" i="2"/>
  <c r="D52" i="2"/>
  <c r="C52" i="2"/>
  <c r="N51" i="2"/>
  <c r="M51" i="2"/>
  <c r="L51" i="2"/>
  <c r="K51" i="2"/>
  <c r="J51" i="2"/>
  <c r="I51" i="2"/>
  <c r="H51" i="2"/>
  <c r="G51" i="2"/>
  <c r="F51" i="2"/>
  <c r="E51" i="2"/>
  <c r="D51" i="2"/>
  <c r="C51" i="2"/>
  <c r="N50" i="2"/>
  <c r="M50" i="2"/>
  <c r="L50" i="2"/>
  <c r="K50" i="2"/>
  <c r="J50" i="2"/>
  <c r="I50" i="2"/>
  <c r="H50" i="2"/>
  <c r="G50" i="2"/>
  <c r="F50" i="2"/>
  <c r="E50" i="2"/>
  <c r="D50" i="2"/>
  <c r="C50" i="2"/>
  <c r="N49" i="2"/>
  <c r="M49" i="2"/>
  <c r="L49" i="2"/>
  <c r="K49" i="2"/>
  <c r="J49" i="2"/>
  <c r="I49" i="2"/>
  <c r="H49" i="2"/>
  <c r="G49" i="2"/>
  <c r="F49" i="2"/>
  <c r="E49" i="2"/>
  <c r="D49" i="2"/>
  <c r="C49" i="2"/>
  <c r="N48" i="2"/>
  <c r="M48" i="2"/>
  <c r="L48" i="2"/>
  <c r="K48" i="2"/>
  <c r="J48" i="2"/>
  <c r="I48" i="2"/>
  <c r="H48" i="2"/>
  <c r="G48" i="2"/>
  <c r="F48" i="2"/>
  <c r="E48" i="2"/>
  <c r="D48" i="2"/>
  <c r="C48" i="2"/>
  <c r="N47" i="2"/>
  <c r="M47" i="2"/>
  <c r="L47" i="2"/>
  <c r="K47" i="2"/>
  <c r="J47" i="2"/>
  <c r="I47" i="2"/>
  <c r="H47" i="2"/>
  <c r="G47" i="2"/>
  <c r="F47" i="2"/>
  <c r="E47" i="2"/>
  <c r="D47" i="2"/>
  <c r="C47" i="2"/>
  <c r="N46" i="2"/>
  <c r="M46" i="2"/>
  <c r="L46" i="2"/>
  <c r="K46" i="2"/>
  <c r="J46" i="2"/>
  <c r="I46" i="2"/>
  <c r="H46" i="2"/>
  <c r="G46" i="2"/>
  <c r="F46" i="2"/>
  <c r="E46" i="2"/>
  <c r="D46" i="2"/>
  <c r="C46" i="2"/>
  <c r="N45" i="2"/>
  <c r="M45" i="2"/>
  <c r="L45" i="2"/>
  <c r="K45" i="2"/>
  <c r="J45" i="2"/>
  <c r="I45" i="2"/>
  <c r="H45" i="2"/>
  <c r="G45" i="2"/>
  <c r="F45" i="2"/>
  <c r="E45" i="2"/>
  <c r="D45" i="2"/>
  <c r="C45" i="2"/>
  <c r="N44" i="2"/>
  <c r="M44" i="2"/>
  <c r="L44" i="2"/>
  <c r="K44" i="2"/>
  <c r="J44" i="2"/>
  <c r="I44" i="2"/>
  <c r="H44" i="2"/>
  <c r="G44" i="2"/>
  <c r="F44" i="2"/>
  <c r="E44" i="2"/>
  <c r="D44" i="2"/>
  <c r="C44" i="2"/>
  <c r="N43" i="2"/>
  <c r="M43" i="2"/>
  <c r="L43" i="2"/>
  <c r="K43" i="2"/>
  <c r="J43" i="2"/>
  <c r="I43" i="2"/>
  <c r="H43" i="2"/>
  <c r="G43" i="2"/>
  <c r="F43" i="2"/>
  <c r="E43" i="2"/>
  <c r="D43" i="2"/>
  <c r="C43" i="2"/>
  <c r="N42" i="2"/>
  <c r="M42" i="2"/>
  <c r="L42" i="2"/>
  <c r="K42" i="2"/>
  <c r="J42" i="2"/>
  <c r="I42" i="2"/>
  <c r="H42" i="2"/>
  <c r="G42" i="2"/>
  <c r="F42" i="2"/>
  <c r="E42" i="2"/>
  <c r="D42" i="2"/>
  <c r="C42" i="2"/>
  <c r="N41" i="2"/>
  <c r="M41" i="2"/>
  <c r="L41" i="2"/>
  <c r="K41" i="2"/>
  <c r="J41" i="2"/>
  <c r="I41" i="2"/>
  <c r="H41" i="2"/>
  <c r="G41" i="2"/>
  <c r="F41" i="2"/>
  <c r="E41" i="2"/>
  <c r="D41" i="2"/>
  <c r="C41" i="2"/>
  <c r="N40" i="2"/>
  <c r="M40" i="2"/>
  <c r="L40" i="2"/>
  <c r="K40" i="2"/>
  <c r="J40" i="2"/>
  <c r="I40" i="2"/>
  <c r="H40" i="2"/>
  <c r="G40" i="2"/>
  <c r="F40" i="2"/>
  <c r="E40" i="2"/>
  <c r="D40" i="2"/>
  <c r="C40" i="2"/>
  <c r="N39" i="2"/>
  <c r="M39" i="2"/>
  <c r="L39" i="2"/>
  <c r="K39" i="2"/>
  <c r="J39" i="2"/>
  <c r="I39" i="2"/>
  <c r="H39" i="2"/>
  <c r="G39" i="2"/>
  <c r="F39" i="2"/>
  <c r="E39" i="2"/>
  <c r="D39" i="2"/>
  <c r="C39" i="2"/>
  <c r="N38" i="2"/>
  <c r="M38" i="2"/>
  <c r="L38" i="2"/>
  <c r="K38" i="2"/>
  <c r="J38" i="2"/>
  <c r="I38" i="2"/>
  <c r="H38" i="2"/>
  <c r="G38" i="2"/>
  <c r="F38" i="2"/>
  <c r="E38" i="2"/>
  <c r="D38" i="2"/>
  <c r="C38" i="2"/>
  <c r="N37" i="2"/>
  <c r="M37" i="2"/>
  <c r="L37" i="2"/>
  <c r="K37" i="2"/>
  <c r="J37" i="2"/>
  <c r="I37" i="2"/>
  <c r="H37" i="2"/>
  <c r="G37" i="2"/>
  <c r="F37" i="2"/>
  <c r="E37" i="2"/>
  <c r="D37" i="2"/>
  <c r="C37" i="2"/>
  <c r="N36" i="2"/>
  <c r="M36" i="2"/>
  <c r="L36" i="2"/>
  <c r="K36" i="2"/>
  <c r="J36" i="2"/>
  <c r="I36" i="2"/>
  <c r="H36" i="2"/>
  <c r="G36" i="2"/>
  <c r="F36" i="2"/>
  <c r="E36" i="2"/>
  <c r="D36" i="2"/>
  <c r="C36" i="2"/>
  <c r="N35" i="2"/>
  <c r="M35" i="2"/>
  <c r="L35" i="2"/>
  <c r="K35" i="2"/>
  <c r="J35" i="2"/>
  <c r="I35" i="2"/>
  <c r="H35" i="2"/>
  <c r="G35" i="2"/>
  <c r="F35" i="2"/>
  <c r="E35" i="2"/>
  <c r="D35" i="2"/>
  <c r="C35" i="2"/>
  <c r="N34" i="2"/>
  <c r="M34" i="2"/>
  <c r="L34" i="2"/>
  <c r="K34" i="2"/>
  <c r="J34" i="2"/>
  <c r="I34" i="2"/>
  <c r="H34" i="2"/>
  <c r="G34" i="2"/>
  <c r="F34" i="2"/>
  <c r="E34" i="2"/>
  <c r="D34" i="2"/>
  <c r="C34" i="2"/>
  <c r="N33" i="2"/>
  <c r="M33" i="2"/>
  <c r="L33" i="2"/>
  <c r="K33" i="2"/>
  <c r="J33" i="2"/>
  <c r="I33" i="2"/>
  <c r="H33" i="2"/>
  <c r="G33" i="2"/>
  <c r="F33" i="2"/>
  <c r="E33" i="2"/>
  <c r="D33" i="2"/>
  <c r="C33" i="2"/>
  <c r="N32" i="2"/>
  <c r="M32" i="2"/>
  <c r="L32" i="2"/>
  <c r="L59" i="2" s="1"/>
  <c r="K32" i="2"/>
  <c r="J32" i="2"/>
  <c r="I32" i="2"/>
  <c r="H32" i="2"/>
  <c r="G32" i="2"/>
  <c r="F32" i="2"/>
  <c r="E32" i="2"/>
  <c r="D32" i="2"/>
  <c r="C32" i="2"/>
  <c r="N28" i="2"/>
  <c r="M28" i="2"/>
  <c r="L28" i="2"/>
  <c r="K28" i="2"/>
  <c r="J28" i="2"/>
  <c r="I28" i="2"/>
  <c r="H28" i="2"/>
  <c r="G28" i="2"/>
  <c r="F28" i="2"/>
  <c r="E28" i="2"/>
  <c r="D28" i="2"/>
  <c r="C28" i="2"/>
  <c r="N27" i="2"/>
  <c r="M27" i="2"/>
  <c r="L27" i="2"/>
  <c r="K27" i="2"/>
  <c r="J27" i="2"/>
  <c r="I27" i="2"/>
  <c r="H27" i="2"/>
  <c r="G27" i="2"/>
  <c r="F27" i="2"/>
  <c r="E27" i="2"/>
  <c r="D27" i="2"/>
  <c r="C27" i="2"/>
  <c r="N26" i="2"/>
  <c r="M26" i="2"/>
  <c r="L26" i="2"/>
  <c r="K26" i="2"/>
  <c r="J26" i="2"/>
  <c r="I26" i="2"/>
  <c r="H26" i="2"/>
  <c r="G26" i="2"/>
  <c r="F26" i="2"/>
  <c r="E26" i="2"/>
  <c r="D26" i="2"/>
  <c r="C26" i="2"/>
  <c r="N25" i="2"/>
  <c r="M25" i="2"/>
  <c r="L25" i="2"/>
  <c r="K25" i="2"/>
  <c r="J25" i="2"/>
  <c r="I25" i="2"/>
  <c r="H25" i="2"/>
  <c r="G25" i="2"/>
  <c r="F25" i="2"/>
  <c r="E25" i="2"/>
  <c r="D25" i="2"/>
  <c r="C25" i="2"/>
  <c r="N24" i="2"/>
  <c r="M24" i="2"/>
  <c r="L24" i="2"/>
  <c r="K24" i="2"/>
  <c r="J24" i="2"/>
  <c r="I24" i="2"/>
  <c r="H24" i="2"/>
  <c r="G24" i="2"/>
  <c r="F24" i="2"/>
  <c r="E24" i="2"/>
  <c r="D24" i="2"/>
  <c r="C24" i="2"/>
  <c r="N23" i="2"/>
  <c r="M23" i="2"/>
  <c r="L23" i="2"/>
  <c r="K23" i="2"/>
  <c r="J23" i="2"/>
  <c r="I23" i="2"/>
  <c r="H23" i="2"/>
  <c r="G23" i="2"/>
  <c r="F23" i="2"/>
  <c r="E23" i="2"/>
  <c r="D23" i="2"/>
  <c r="C23" i="2"/>
  <c r="N22" i="2"/>
  <c r="M22" i="2"/>
  <c r="L22" i="2"/>
  <c r="K22" i="2"/>
  <c r="J22" i="2"/>
  <c r="I22" i="2"/>
  <c r="H22" i="2"/>
  <c r="G22" i="2"/>
  <c r="F22" i="2"/>
  <c r="E22" i="2"/>
  <c r="D22" i="2"/>
  <c r="C22" i="2"/>
  <c r="N21" i="2"/>
  <c r="M21" i="2"/>
  <c r="L21" i="2"/>
  <c r="K21" i="2"/>
  <c r="J21" i="2"/>
  <c r="I21" i="2"/>
  <c r="H21" i="2"/>
  <c r="G21" i="2"/>
  <c r="F21" i="2"/>
  <c r="E21" i="2"/>
  <c r="D21" i="2"/>
  <c r="C21" i="2"/>
  <c r="N20" i="2"/>
  <c r="M20" i="2"/>
  <c r="L20" i="2"/>
  <c r="K20" i="2"/>
  <c r="J20" i="2"/>
  <c r="I20" i="2"/>
  <c r="H20" i="2"/>
  <c r="G20" i="2"/>
  <c r="F20" i="2"/>
  <c r="E20" i="2"/>
  <c r="D20" i="2"/>
  <c r="C20" i="2"/>
  <c r="N19" i="2"/>
  <c r="M19" i="2"/>
  <c r="L19" i="2"/>
  <c r="K19" i="2"/>
  <c r="J19" i="2"/>
  <c r="I19" i="2"/>
  <c r="H19" i="2"/>
  <c r="G19" i="2"/>
  <c r="F19" i="2"/>
  <c r="E19" i="2"/>
  <c r="D19" i="2"/>
  <c r="C19" i="2"/>
  <c r="N18" i="2"/>
  <c r="M18" i="2"/>
  <c r="L18" i="2"/>
  <c r="K18" i="2"/>
  <c r="J18" i="2"/>
  <c r="I18" i="2"/>
  <c r="H18" i="2"/>
  <c r="G18" i="2"/>
  <c r="F18" i="2"/>
  <c r="E18" i="2"/>
  <c r="D18" i="2"/>
  <c r="C18" i="2"/>
  <c r="N17" i="2"/>
  <c r="M17" i="2"/>
  <c r="L17" i="2"/>
  <c r="K17" i="2"/>
  <c r="J17" i="2"/>
  <c r="I17" i="2"/>
  <c r="H17" i="2"/>
  <c r="G17" i="2"/>
  <c r="F17" i="2"/>
  <c r="E17" i="2"/>
  <c r="D17" i="2"/>
  <c r="C17" i="2"/>
  <c r="N16" i="2"/>
  <c r="M16" i="2"/>
  <c r="L16" i="2"/>
  <c r="K16" i="2"/>
  <c r="J16" i="2"/>
  <c r="I16" i="2"/>
  <c r="H16" i="2"/>
  <c r="G16" i="2"/>
  <c r="F16" i="2"/>
  <c r="E16" i="2"/>
  <c r="D16" i="2"/>
  <c r="C16" i="2"/>
  <c r="N15" i="2"/>
  <c r="M15" i="2"/>
  <c r="L15" i="2"/>
  <c r="K15" i="2"/>
  <c r="J15" i="2"/>
  <c r="I15" i="2"/>
  <c r="H15" i="2"/>
  <c r="G15" i="2"/>
  <c r="F15" i="2"/>
  <c r="E15" i="2"/>
  <c r="D15" i="2"/>
  <c r="C15" i="2"/>
  <c r="N14" i="2"/>
  <c r="M14" i="2"/>
  <c r="L14" i="2"/>
  <c r="K14" i="2"/>
  <c r="J14" i="2"/>
  <c r="I14" i="2"/>
  <c r="H14" i="2"/>
  <c r="G14" i="2"/>
  <c r="F14" i="2"/>
  <c r="E14" i="2"/>
  <c r="D14" i="2"/>
  <c r="C14" i="2"/>
  <c r="N13" i="2"/>
  <c r="M13" i="2"/>
  <c r="L13" i="2"/>
  <c r="K13" i="2"/>
  <c r="J13" i="2"/>
  <c r="I13" i="2"/>
  <c r="H13" i="2"/>
  <c r="G13" i="2"/>
  <c r="F13" i="2"/>
  <c r="E13" i="2"/>
  <c r="D13" i="2"/>
  <c r="C13" i="2"/>
  <c r="N12" i="2"/>
  <c r="M12" i="2"/>
  <c r="L12" i="2"/>
  <c r="K12" i="2"/>
  <c r="J12" i="2"/>
  <c r="I12" i="2"/>
  <c r="H12" i="2"/>
  <c r="G12" i="2"/>
  <c r="F12" i="2"/>
  <c r="E12" i="2"/>
  <c r="D12" i="2"/>
  <c r="C12" i="2"/>
  <c r="N11" i="2"/>
  <c r="M11" i="2"/>
  <c r="L11" i="2"/>
  <c r="K11" i="2"/>
  <c r="J11" i="2"/>
  <c r="I11" i="2"/>
  <c r="H11" i="2"/>
  <c r="G11" i="2"/>
  <c r="F11" i="2"/>
  <c r="E11" i="2"/>
  <c r="D11" i="2"/>
  <c r="C11" i="2"/>
  <c r="N10" i="2"/>
  <c r="M10" i="2"/>
  <c r="L10" i="2"/>
  <c r="K10" i="2"/>
  <c r="J10" i="2"/>
  <c r="I10" i="2"/>
  <c r="H10" i="2"/>
  <c r="G10" i="2"/>
  <c r="F10" i="2"/>
  <c r="E10" i="2"/>
  <c r="D10" i="2"/>
  <c r="C10" i="2"/>
  <c r="N9" i="2"/>
  <c r="M9" i="2"/>
  <c r="L9" i="2"/>
  <c r="K9" i="2"/>
  <c r="J9" i="2"/>
  <c r="I9" i="2"/>
  <c r="H9" i="2"/>
  <c r="G9" i="2"/>
  <c r="F9" i="2"/>
  <c r="E9" i="2"/>
  <c r="D9" i="2"/>
  <c r="C9" i="2"/>
  <c r="N8" i="2"/>
  <c r="M8" i="2"/>
  <c r="L8" i="2"/>
  <c r="K8" i="2"/>
  <c r="J8" i="2"/>
  <c r="I8" i="2"/>
  <c r="H8" i="2"/>
  <c r="G8" i="2"/>
  <c r="F8" i="2"/>
  <c r="E8" i="2"/>
  <c r="D8" i="2"/>
  <c r="C8" i="2"/>
  <c r="N7" i="2"/>
  <c r="M7" i="2"/>
  <c r="L7" i="2"/>
  <c r="K7" i="2"/>
  <c r="J7" i="2"/>
  <c r="I7" i="2"/>
  <c r="H7" i="2"/>
  <c r="G7" i="2"/>
  <c r="F7" i="2"/>
  <c r="E7" i="2"/>
  <c r="D7" i="2"/>
  <c r="C7" i="2"/>
  <c r="N6" i="2"/>
  <c r="M6" i="2"/>
  <c r="L6" i="2"/>
  <c r="K6" i="2"/>
  <c r="J6" i="2"/>
  <c r="I6" i="2"/>
  <c r="H6" i="2"/>
  <c r="G6" i="2"/>
  <c r="F6" i="2"/>
  <c r="E6" i="2"/>
  <c r="D6" i="2"/>
  <c r="C6" i="2"/>
  <c r="N5" i="2"/>
  <c r="M5" i="2"/>
  <c r="L5" i="2"/>
  <c r="K5" i="2"/>
  <c r="J5" i="2"/>
  <c r="I5" i="2"/>
  <c r="H5" i="2"/>
  <c r="G5" i="2"/>
  <c r="F5" i="2"/>
  <c r="E5" i="2"/>
  <c r="D5" i="2"/>
  <c r="C5" i="2"/>
  <c r="N4" i="2"/>
  <c r="M4" i="2"/>
  <c r="L4" i="2"/>
  <c r="K4" i="2"/>
  <c r="J4" i="2"/>
  <c r="I4" i="2"/>
  <c r="H4" i="2"/>
  <c r="G4" i="2"/>
  <c r="F4" i="2"/>
  <c r="E4" i="2"/>
  <c r="D4" i="2"/>
  <c r="C4" i="2"/>
  <c r="N3" i="2"/>
  <c r="M3" i="2"/>
  <c r="L3" i="2"/>
  <c r="K3" i="2"/>
  <c r="J3" i="2"/>
  <c r="I3" i="2"/>
  <c r="H3" i="2"/>
  <c r="G3" i="2"/>
  <c r="F3" i="2"/>
  <c r="E3" i="2"/>
  <c r="D3" i="2"/>
  <c r="C3" i="2"/>
  <c r="N2" i="2"/>
  <c r="M2" i="2"/>
  <c r="L2" i="2"/>
  <c r="L29" i="2" s="1"/>
  <c r="K2" i="2"/>
  <c r="K29" i="2" s="1"/>
  <c r="J2" i="2"/>
  <c r="I2" i="2"/>
  <c r="H2" i="2"/>
  <c r="G2" i="2"/>
  <c r="F2" i="2"/>
  <c r="E2" i="2"/>
  <c r="D2" i="2"/>
  <c r="C2" i="2"/>
  <c r="N210" i="1"/>
  <c r="M210" i="1"/>
  <c r="L210" i="1"/>
  <c r="K210" i="1"/>
  <c r="J210" i="1"/>
  <c r="I210" i="1"/>
  <c r="H210" i="1"/>
  <c r="G210" i="1"/>
  <c r="F210" i="1"/>
  <c r="E210" i="1"/>
  <c r="D210" i="1"/>
  <c r="C210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N179" i="1"/>
  <c r="N240" i="1" s="1"/>
  <c r="M179" i="1"/>
  <c r="M240" i="1" s="1"/>
  <c r="L179" i="1"/>
  <c r="K179" i="1"/>
  <c r="J179" i="1"/>
  <c r="I179" i="1"/>
  <c r="H179" i="1"/>
  <c r="H240" i="1" s="1"/>
  <c r="G179" i="1"/>
  <c r="F179" i="1"/>
  <c r="E179" i="1"/>
  <c r="E240" i="1" s="1"/>
  <c r="D179" i="1"/>
  <c r="D240" i="1" s="1"/>
  <c r="C179" i="1"/>
  <c r="C240" i="1" s="1"/>
  <c r="N178" i="1"/>
  <c r="M178" i="1"/>
  <c r="M239" i="1" s="1"/>
  <c r="L178" i="1"/>
  <c r="K178" i="1"/>
  <c r="J178" i="1"/>
  <c r="I178" i="1"/>
  <c r="I239" i="1" s="1"/>
  <c r="H178" i="1"/>
  <c r="G178" i="1"/>
  <c r="F178" i="1"/>
  <c r="E178" i="1"/>
  <c r="E239" i="1" s="1"/>
  <c r="D178" i="1"/>
  <c r="C178" i="1"/>
  <c r="N177" i="1"/>
  <c r="M177" i="1"/>
  <c r="M238" i="1" s="1"/>
  <c r="L177" i="1"/>
  <c r="K177" i="1"/>
  <c r="J177" i="1"/>
  <c r="I177" i="1"/>
  <c r="I238" i="1" s="1"/>
  <c r="H177" i="1"/>
  <c r="G177" i="1"/>
  <c r="F177" i="1"/>
  <c r="E177" i="1"/>
  <c r="E238" i="1" s="1"/>
  <c r="D177" i="1"/>
  <c r="C177" i="1"/>
  <c r="N176" i="1"/>
  <c r="M176" i="1"/>
  <c r="M237" i="1" s="1"/>
  <c r="L176" i="1"/>
  <c r="K176" i="1"/>
  <c r="J176" i="1"/>
  <c r="I176" i="1"/>
  <c r="I237" i="1" s="1"/>
  <c r="H176" i="1"/>
  <c r="G176" i="1"/>
  <c r="F176" i="1"/>
  <c r="E176" i="1"/>
  <c r="E237" i="1" s="1"/>
  <c r="D176" i="1"/>
  <c r="C176" i="1"/>
  <c r="N175" i="1"/>
  <c r="M175" i="1"/>
  <c r="M236" i="1" s="1"/>
  <c r="L175" i="1"/>
  <c r="K175" i="1"/>
  <c r="J175" i="1"/>
  <c r="I175" i="1"/>
  <c r="I236" i="1" s="1"/>
  <c r="H175" i="1"/>
  <c r="G175" i="1"/>
  <c r="F175" i="1"/>
  <c r="E175" i="1"/>
  <c r="E236" i="1" s="1"/>
  <c r="D175" i="1"/>
  <c r="C175" i="1"/>
  <c r="N174" i="1"/>
  <c r="M174" i="1"/>
  <c r="M235" i="1" s="1"/>
  <c r="L174" i="1"/>
  <c r="K174" i="1"/>
  <c r="J174" i="1"/>
  <c r="I174" i="1"/>
  <c r="I235" i="1" s="1"/>
  <c r="H174" i="1"/>
  <c r="H235" i="1" s="1"/>
  <c r="G174" i="1"/>
  <c r="F174" i="1"/>
  <c r="E174" i="1"/>
  <c r="E235" i="1" s="1"/>
  <c r="D174" i="1"/>
  <c r="C174" i="1"/>
  <c r="N173" i="1"/>
  <c r="M173" i="1"/>
  <c r="L173" i="1"/>
  <c r="L234" i="1" s="1"/>
  <c r="K173" i="1"/>
  <c r="J173" i="1"/>
  <c r="I173" i="1"/>
  <c r="I234" i="1" s="1"/>
  <c r="H173" i="1"/>
  <c r="H234" i="1" s="1"/>
  <c r="G173" i="1"/>
  <c r="F173" i="1"/>
  <c r="E173" i="1"/>
  <c r="E234" i="1" s="1"/>
  <c r="D173" i="1"/>
  <c r="D234" i="1" s="1"/>
  <c r="C173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N170" i="1"/>
  <c r="N231" i="1" s="1"/>
  <c r="M170" i="1"/>
  <c r="L170" i="1"/>
  <c r="K170" i="1"/>
  <c r="J170" i="1"/>
  <c r="J231" i="1" s="1"/>
  <c r="I170" i="1"/>
  <c r="H170" i="1"/>
  <c r="G170" i="1"/>
  <c r="F170" i="1"/>
  <c r="F231" i="1" s="1"/>
  <c r="E170" i="1"/>
  <c r="D170" i="1"/>
  <c r="C170" i="1"/>
  <c r="N169" i="1"/>
  <c r="N230" i="1" s="1"/>
  <c r="M169" i="1"/>
  <c r="L169" i="1"/>
  <c r="K169" i="1"/>
  <c r="J169" i="1"/>
  <c r="J230" i="1" s="1"/>
  <c r="I169" i="1"/>
  <c r="H169" i="1"/>
  <c r="G169" i="1"/>
  <c r="F169" i="1"/>
  <c r="F230" i="1" s="1"/>
  <c r="E169" i="1"/>
  <c r="D169" i="1"/>
  <c r="C169" i="1"/>
  <c r="N168" i="1"/>
  <c r="N229" i="1" s="1"/>
  <c r="M168" i="1"/>
  <c r="L168" i="1"/>
  <c r="K168" i="1"/>
  <c r="J168" i="1"/>
  <c r="J229" i="1" s="1"/>
  <c r="I168" i="1"/>
  <c r="H168" i="1"/>
  <c r="G168" i="1"/>
  <c r="F168" i="1"/>
  <c r="F229" i="1" s="1"/>
  <c r="E168" i="1"/>
  <c r="D168" i="1"/>
  <c r="C168" i="1"/>
  <c r="N167" i="1"/>
  <c r="N228" i="1" s="1"/>
  <c r="M167" i="1"/>
  <c r="L167" i="1"/>
  <c r="K167" i="1"/>
  <c r="J167" i="1"/>
  <c r="J228" i="1" s="1"/>
  <c r="I167" i="1"/>
  <c r="H167" i="1"/>
  <c r="G167" i="1"/>
  <c r="F167" i="1"/>
  <c r="F228" i="1" s="1"/>
  <c r="E167" i="1"/>
  <c r="D167" i="1"/>
  <c r="C167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C224" i="1" s="1"/>
  <c r="N162" i="1"/>
  <c r="N223" i="1" s="1"/>
  <c r="M162" i="1"/>
  <c r="L162" i="1"/>
  <c r="K162" i="1"/>
  <c r="J162" i="1"/>
  <c r="J223" i="1" s="1"/>
  <c r="I162" i="1"/>
  <c r="H162" i="1"/>
  <c r="G162" i="1"/>
  <c r="F162" i="1"/>
  <c r="F223" i="1" s="1"/>
  <c r="E162" i="1"/>
  <c r="D162" i="1"/>
  <c r="C162" i="1"/>
  <c r="N161" i="1"/>
  <c r="N222" i="1" s="1"/>
  <c r="M161" i="1"/>
  <c r="L161" i="1"/>
  <c r="K161" i="1"/>
  <c r="J161" i="1"/>
  <c r="J222" i="1" s="1"/>
  <c r="I161" i="1"/>
  <c r="H161" i="1"/>
  <c r="G161" i="1"/>
  <c r="F161" i="1"/>
  <c r="F222" i="1" s="1"/>
  <c r="E161" i="1"/>
  <c r="D161" i="1"/>
  <c r="C161" i="1"/>
  <c r="N160" i="1"/>
  <c r="N221" i="1" s="1"/>
  <c r="M160" i="1"/>
  <c r="L160" i="1"/>
  <c r="K160" i="1"/>
  <c r="J160" i="1"/>
  <c r="J221" i="1" s="1"/>
  <c r="I160" i="1"/>
  <c r="H160" i="1"/>
  <c r="G160" i="1"/>
  <c r="F160" i="1"/>
  <c r="F221" i="1" s="1"/>
  <c r="E160" i="1"/>
  <c r="D160" i="1"/>
  <c r="C160" i="1"/>
  <c r="N159" i="1"/>
  <c r="N241" i="1" s="1"/>
  <c r="M159" i="1"/>
  <c r="L159" i="1"/>
  <c r="K159" i="1"/>
  <c r="J159" i="1"/>
  <c r="J241" i="1" s="1"/>
  <c r="I159" i="1"/>
  <c r="H159" i="1"/>
  <c r="G159" i="1"/>
  <c r="F159" i="1"/>
  <c r="F241" i="1" s="1"/>
  <c r="E159" i="1"/>
  <c r="D159" i="1"/>
  <c r="C159" i="1"/>
  <c r="N158" i="1"/>
  <c r="N220" i="1" s="1"/>
  <c r="M158" i="1"/>
  <c r="L158" i="1"/>
  <c r="K158" i="1"/>
  <c r="J158" i="1"/>
  <c r="I158" i="1"/>
  <c r="H158" i="1"/>
  <c r="G158" i="1"/>
  <c r="F158" i="1"/>
  <c r="F220" i="1" s="1"/>
  <c r="E158" i="1"/>
  <c r="D158" i="1"/>
  <c r="C158" i="1"/>
  <c r="N157" i="1"/>
  <c r="N219" i="1" s="1"/>
  <c r="M157" i="1"/>
  <c r="L157" i="1"/>
  <c r="K157" i="1"/>
  <c r="J157" i="1"/>
  <c r="J219" i="1" s="1"/>
  <c r="I157" i="1"/>
  <c r="H157" i="1"/>
  <c r="G157" i="1"/>
  <c r="F157" i="1"/>
  <c r="F219" i="1" s="1"/>
  <c r="E157" i="1"/>
  <c r="D157" i="1"/>
  <c r="C157" i="1"/>
  <c r="N156" i="1"/>
  <c r="N218" i="1" s="1"/>
  <c r="M156" i="1"/>
  <c r="L156" i="1"/>
  <c r="K156" i="1"/>
  <c r="J156" i="1"/>
  <c r="J218" i="1" s="1"/>
  <c r="I156" i="1"/>
  <c r="H156" i="1"/>
  <c r="G156" i="1"/>
  <c r="F156" i="1"/>
  <c r="F218" i="1" s="1"/>
  <c r="E156" i="1"/>
  <c r="D156" i="1"/>
  <c r="C156" i="1"/>
  <c r="N155" i="1"/>
  <c r="N217" i="1" s="1"/>
  <c r="M155" i="1"/>
  <c r="L155" i="1"/>
  <c r="K155" i="1"/>
  <c r="J155" i="1"/>
  <c r="I155" i="1"/>
  <c r="H155" i="1"/>
  <c r="G155" i="1"/>
  <c r="F155" i="1"/>
  <c r="E155" i="1"/>
  <c r="D155" i="1"/>
  <c r="C155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N152" i="1"/>
  <c r="M152" i="1"/>
  <c r="L152" i="1"/>
  <c r="K152" i="1"/>
  <c r="J152" i="1"/>
  <c r="J214" i="1" s="1"/>
  <c r="I152" i="1"/>
  <c r="I214" i="1" s="1"/>
  <c r="H152" i="1"/>
  <c r="G152" i="1"/>
  <c r="F152" i="1"/>
  <c r="F214" i="1" s="1"/>
  <c r="E152" i="1"/>
  <c r="E214" i="1" s="1"/>
  <c r="D152" i="1"/>
  <c r="C152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N88" i="1"/>
  <c r="M88" i="1"/>
  <c r="L88" i="1"/>
  <c r="K88" i="1"/>
  <c r="J88" i="1"/>
  <c r="I88" i="1"/>
  <c r="H88" i="1"/>
  <c r="G88" i="1"/>
  <c r="F88" i="1"/>
  <c r="E88" i="1"/>
  <c r="D88" i="1"/>
  <c r="C88" i="1"/>
  <c r="N87" i="1"/>
  <c r="M87" i="1"/>
  <c r="L87" i="1"/>
  <c r="K87" i="1"/>
  <c r="J87" i="1"/>
  <c r="I87" i="1"/>
  <c r="H87" i="1"/>
  <c r="G87" i="1"/>
  <c r="F87" i="1"/>
  <c r="E87" i="1"/>
  <c r="D87" i="1"/>
  <c r="C87" i="1"/>
  <c r="N86" i="1"/>
  <c r="M86" i="1"/>
  <c r="L86" i="1"/>
  <c r="K86" i="1"/>
  <c r="J86" i="1"/>
  <c r="I86" i="1"/>
  <c r="H86" i="1"/>
  <c r="G86" i="1"/>
  <c r="F86" i="1"/>
  <c r="E86" i="1"/>
  <c r="D86" i="1"/>
  <c r="C86" i="1"/>
  <c r="N85" i="1"/>
  <c r="M85" i="1"/>
  <c r="L85" i="1"/>
  <c r="K85" i="1"/>
  <c r="J85" i="1"/>
  <c r="I85" i="1"/>
  <c r="H85" i="1"/>
  <c r="G85" i="1"/>
  <c r="F85" i="1"/>
  <c r="E85" i="1"/>
  <c r="D85" i="1"/>
  <c r="C85" i="1"/>
  <c r="N84" i="1"/>
  <c r="M84" i="1"/>
  <c r="L84" i="1"/>
  <c r="K84" i="1"/>
  <c r="J84" i="1"/>
  <c r="I84" i="1"/>
  <c r="H84" i="1"/>
  <c r="G84" i="1"/>
  <c r="F84" i="1"/>
  <c r="E84" i="1"/>
  <c r="D84" i="1"/>
  <c r="C84" i="1"/>
  <c r="N83" i="1"/>
  <c r="M83" i="1"/>
  <c r="L83" i="1"/>
  <c r="K83" i="1"/>
  <c r="J83" i="1"/>
  <c r="I83" i="1"/>
  <c r="H83" i="1"/>
  <c r="G83" i="1"/>
  <c r="F83" i="1"/>
  <c r="E83" i="1"/>
  <c r="D83" i="1"/>
  <c r="C83" i="1"/>
  <c r="N82" i="1"/>
  <c r="M82" i="1"/>
  <c r="L82" i="1"/>
  <c r="K82" i="1"/>
  <c r="J82" i="1"/>
  <c r="I82" i="1"/>
  <c r="H82" i="1"/>
  <c r="G82" i="1"/>
  <c r="F82" i="1"/>
  <c r="E82" i="1"/>
  <c r="D82" i="1"/>
  <c r="C82" i="1"/>
  <c r="N81" i="1"/>
  <c r="M81" i="1"/>
  <c r="L81" i="1"/>
  <c r="K81" i="1"/>
  <c r="J81" i="1"/>
  <c r="I81" i="1"/>
  <c r="H81" i="1"/>
  <c r="G81" i="1"/>
  <c r="F81" i="1"/>
  <c r="E81" i="1"/>
  <c r="D81" i="1"/>
  <c r="C81" i="1"/>
  <c r="N80" i="1"/>
  <c r="M80" i="1"/>
  <c r="L80" i="1"/>
  <c r="K80" i="1"/>
  <c r="J80" i="1"/>
  <c r="I80" i="1"/>
  <c r="H80" i="1"/>
  <c r="G80" i="1"/>
  <c r="F80" i="1"/>
  <c r="E80" i="1"/>
  <c r="D80" i="1"/>
  <c r="C80" i="1"/>
  <c r="N79" i="1"/>
  <c r="M79" i="1"/>
  <c r="L79" i="1"/>
  <c r="K79" i="1"/>
  <c r="J79" i="1"/>
  <c r="I79" i="1"/>
  <c r="H79" i="1"/>
  <c r="G79" i="1"/>
  <c r="F79" i="1"/>
  <c r="E79" i="1"/>
  <c r="D79" i="1"/>
  <c r="C79" i="1"/>
  <c r="N78" i="1"/>
  <c r="M78" i="1"/>
  <c r="L78" i="1"/>
  <c r="K78" i="1"/>
  <c r="J78" i="1"/>
  <c r="I78" i="1"/>
  <c r="H78" i="1"/>
  <c r="G78" i="1"/>
  <c r="F78" i="1"/>
  <c r="E78" i="1"/>
  <c r="D78" i="1"/>
  <c r="C78" i="1"/>
  <c r="N77" i="1"/>
  <c r="M77" i="1"/>
  <c r="L77" i="1"/>
  <c r="K77" i="1"/>
  <c r="J77" i="1"/>
  <c r="I77" i="1"/>
  <c r="H77" i="1"/>
  <c r="G77" i="1"/>
  <c r="F77" i="1"/>
  <c r="E77" i="1"/>
  <c r="D77" i="1"/>
  <c r="C77" i="1"/>
  <c r="N76" i="1"/>
  <c r="M76" i="1"/>
  <c r="L76" i="1"/>
  <c r="K76" i="1"/>
  <c r="J76" i="1"/>
  <c r="I76" i="1"/>
  <c r="H76" i="1"/>
  <c r="G76" i="1"/>
  <c r="F76" i="1"/>
  <c r="E76" i="1"/>
  <c r="D76" i="1"/>
  <c r="C76" i="1"/>
  <c r="N75" i="1"/>
  <c r="M75" i="1"/>
  <c r="L75" i="1"/>
  <c r="K75" i="1"/>
  <c r="J75" i="1"/>
  <c r="I75" i="1"/>
  <c r="H75" i="1"/>
  <c r="G75" i="1"/>
  <c r="F75" i="1"/>
  <c r="E75" i="1"/>
  <c r="D75" i="1"/>
  <c r="C75" i="1"/>
  <c r="N74" i="1"/>
  <c r="M74" i="1"/>
  <c r="L74" i="1"/>
  <c r="K74" i="1"/>
  <c r="J74" i="1"/>
  <c r="I74" i="1"/>
  <c r="H74" i="1"/>
  <c r="G74" i="1"/>
  <c r="F74" i="1"/>
  <c r="E74" i="1"/>
  <c r="D74" i="1"/>
  <c r="C74" i="1"/>
  <c r="N73" i="1"/>
  <c r="M73" i="1"/>
  <c r="L73" i="1"/>
  <c r="K73" i="1"/>
  <c r="J73" i="1"/>
  <c r="I73" i="1"/>
  <c r="H73" i="1"/>
  <c r="G73" i="1"/>
  <c r="F73" i="1"/>
  <c r="E73" i="1"/>
  <c r="D73" i="1"/>
  <c r="C73" i="1"/>
  <c r="N72" i="1"/>
  <c r="M72" i="1"/>
  <c r="L72" i="1"/>
  <c r="K72" i="1"/>
  <c r="J72" i="1"/>
  <c r="I72" i="1"/>
  <c r="H72" i="1"/>
  <c r="G72" i="1"/>
  <c r="F72" i="1"/>
  <c r="E72" i="1"/>
  <c r="D72" i="1"/>
  <c r="C72" i="1"/>
  <c r="N71" i="1"/>
  <c r="M71" i="1"/>
  <c r="L71" i="1"/>
  <c r="K71" i="1"/>
  <c r="J71" i="1"/>
  <c r="I71" i="1"/>
  <c r="H71" i="1"/>
  <c r="G71" i="1"/>
  <c r="F71" i="1"/>
  <c r="E71" i="1"/>
  <c r="D71" i="1"/>
  <c r="C71" i="1"/>
  <c r="N70" i="1"/>
  <c r="M70" i="1"/>
  <c r="L70" i="1"/>
  <c r="K70" i="1"/>
  <c r="J70" i="1"/>
  <c r="I70" i="1"/>
  <c r="H70" i="1"/>
  <c r="G70" i="1"/>
  <c r="F70" i="1"/>
  <c r="E70" i="1"/>
  <c r="D70" i="1"/>
  <c r="C70" i="1"/>
  <c r="N69" i="1"/>
  <c r="M69" i="1"/>
  <c r="L69" i="1"/>
  <c r="K69" i="1"/>
  <c r="J69" i="1"/>
  <c r="I69" i="1"/>
  <c r="H69" i="1"/>
  <c r="G69" i="1"/>
  <c r="F69" i="1"/>
  <c r="E69" i="1"/>
  <c r="D69" i="1"/>
  <c r="C69" i="1"/>
  <c r="N68" i="1"/>
  <c r="M68" i="1"/>
  <c r="L68" i="1"/>
  <c r="K68" i="1"/>
  <c r="J68" i="1"/>
  <c r="I68" i="1"/>
  <c r="H68" i="1"/>
  <c r="G68" i="1"/>
  <c r="F68" i="1"/>
  <c r="E68" i="1"/>
  <c r="D68" i="1"/>
  <c r="C68" i="1"/>
  <c r="N67" i="1"/>
  <c r="M67" i="1"/>
  <c r="L67" i="1"/>
  <c r="K67" i="1"/>
  <c r="J67" i="1"/>
  <c r="I67" i="1"/>
  <c r="H67" i="1"/>
  <c r="G67" i="1"/>
  <c r="F67" i="1"/>
  <c r="E67" i="1"/>
  <c r="D67" i="1"/>
  <c r="C67" i="1"/>
  <c r="N66" i="1"/>
  <c r="M66" i="1"/>
  <c r="L66" i="1"/>
  <c r="K66" i="1"/>
  <c r="J66" i="1"/>
  <c r="I66" i="1"/>
  <c r="H66" i="1"/>
  <c r="G66" i="1"/>
  <c r="F66" i="1"/>
  <c r="E66" i="1"/>
  <c r="D66" i="1"/>
  <c r="C66" i="1"/>
  <c r="N65" i="1"/>
  <c r="M65" i="1"/>
  <c r="L65" i="1"/>
  <c r="K65" i="1"/>
  <c r="J65" i="1"/>
  <c r="I65" i="1"/>
  <c r="H65" i="1"/>
  <c r="G65" i="1"/>
  <c r="F65" i="1"/>
  <c r="E65" i="1"/>
  <c r="D65" i="1"/>
  <c r="C65" i="1"/>
  <c r="N64" i="1"/>
  <c r="M64" i="1"/>
  <c r="L64" i="1"/>
  <c r="K64" i="1"/>
  <c r="J64" i="1"/>
  <c r="I64" i="1"/>
  <c r="H64" i="1"/>
  <c r="G64" i="1"/>
  <c r="F64" i="1"/>
  <c r="E64" i="1"/>
  <c r="D64" i="1"/>
  <c r="C64" i="1"/>
  <c r="N63" i="1"/>
  <c r="M63" i="1"/>
  <c r="L63" i="1"/>
  <c r="K63" i="1"/>
  <c r="J63" i="1"/>
  <c r="I63" i="1"/>
  <c r="H63" i="1"/>
  <c r="G63" i="1"/>
  <c r="F63" i="1"/>
  <c r="E63" i="1"/>
  <c r="D63" i="1"/>
  <c r="C63" i="1"/>
  <c r="N62" i="1"/>
  <c r="M62" i="1"/>
  <c r="L62" i="1"/>
  <c r="K62" i="1"/>
  <c r="K89" i="1" s="1"/>
  <c r="J62" i="1"/>
  <c r="I62" i="1"/>
  <c r="H62" i="1"/>
  <c r="G62" i="1"/>
  <c r="F62" i="1"/>
  <c r="E62" i="1"/>
  <c r="D62" i="1"/>
  <c r="C62" i="1"/>
  <c r="N58" i="1"/>
  <c r="M58" i="1"/>
  <c r="L58" i="1"/>
  <c r="K58" i="1"/>
  <c r="J58" i="1"/>
  <c r="I58" i="1"/>
  <c r="H58" i="1"/>
  <c r="G58" i="1"/>
  <c r="F58" i="1"/>
  <c r="E58" i="1"/>
  <c r="D58" i="1"/>
  <c r="C58" i="1"/>
  <c r="N57" i="1"/>
  <c r="M57" i="1"/>
  <c r="L57" i="1"/>
  <c r="K57" i="1"/>
  <c r="J57" i="1"/>
  <c r="I57" i="1"/>
  <c r="H57" i="1"/>
  <c r="G57" i="1"/>
  <c r="F57" i="1"/>
  <c r="E57" i="1"/>
  <c r="D57" i="1"/>
  <c r="C57" i="1"/>
  <c r="N56" i="1"/>
  <c r="M56" i="1"/>
  <c r="L56" i="1"/>
  <c r="K56" i="1"/>
  <c r="J56" i="1"/>
  <c r="I56" i="1"/>
  <c r="H56" i="1"/>
  <c r="G56" i="1"/>
  <c r="F56" i="1"/>
  <c r="E56" i="1"/>
  <c r="D56" i="1"/>
  <c r="C56" i="1"/>
  <c r="N55" i="1"/>
  <c r="M55" i="1"/>
  <c r="L55" i="1"/>
  <c r="K55" i="1"/>
  <c r="J55" i="1"/>
  <c r="I55" i="1"/>
  <c r="H55" i="1"/>
  <c r="G55" i="1"/>
  <c r="F55" i="1"/>
  <c r="E55" i="1"/>
  <c r="D55" i="1"/>
  <c r="C55" i="1"/>
  <c r="N54" i="1"/>
  <c r="M54" i="1"/>
  <c r="L54" i="1"/>
  <c r="K54" i="1"/>
  <c r="J54" i="1"/>
  <c r="I54" i="1"/>
  <c r="H54" i="1"/>
  <c r="G54" i="1"/>
  <c r="F54" i="1"/>
  <c r="E54" i="1"/>
  <c r="D54" i="1"/>
  <c r="C54" i="1"/>
  <c r="N53" i="1"/>
  <c r="M53" i="1"/>
  <c r="L53" i="1"/>
  <c r="K53" i="1"/>
  <c r="J53" i="1"/>
  <c r="I53" i="1"/>
  <c r="H53" i="1"/>
  <c r="G53" i="1"/>
  <c r="F53" i="1"/>
  <c r="E53" i="1"/>
  <c r="D53" i="1"/>
  <c r="C53" i="1"/>
  <c r="N52" i="1"/>
  <c r="M52" i="1"/>
  <c r="L52" i="1"/>
  <c r="K52" i="1"/>
  <c r="J52" i="1"/>
  <c r="I52" i="1"/>
  <c r="H52" i="1"/>
  <c r="G52" i="1"/>
  <c r="F52" i="1"/>
  <c r="E52" i="1"/>
  <c r="D52" i="1"/>
  <c r="C52" i="1"/>
  <c r="N51" i="1"/>
  <c r="M51" i="1"/>
  <c r="L51" i="1"/>
  <c r="K51" i="1"/>
  <c r="J51" i="1"/>
  <c r="I51" i="1"/>
  <c r="H51" i="1"/>
  <c r="G51" i="1"/>
  <c r="F51" i="1"/>
  <c r="E51" i="1"/>
  <c r="D51" i="1"/>
  <c r="C51" i="1"/>
  <c r="N50" i="1"/>
  <c r="M50" i="1"/>
  <c r="L50" i="1"/>
  <c r="K50" i="1"/>
  <c r="J50" i="1"/>
  <c r="I50" i="1"/>
  <c r="H50" i="1"/>
  <c r="G50" i="1"/>
  <c r="F50" i="1"/>
  <c r="E50" i="1"/>
  <c r="D50" i="1"/>
  <c r="C50" i="1"/>
  <c r="N49" i="1"/>
  <c r="M49" i="1"/>
  <c r="L49" i="1"/>
  <c r="K49" i="1"/>
  <c r="J49" i="1"/>
  <c r="I49" i="1"/>
  <c r="H49" i="1"/>
  <c r="G49" i="1"/>
  <c r="F49" i="1"/>
  <c r="E49" i="1"/>
  <c r="D49" i="1"/>
  <c r="C49" i="1"/>
  <c r="N48" i="1"/>
  <c r="M48" i="1"/>
  <c r="L48" i="1"/>
  <c r="K48" i="1"/>
  <c r="J48" i="1"/>
  <c r="I48" i="1"/>
  <c r="H48" i="1"/>
  <c r="G48" i="1"/>
  <c r="F48" i="1"/>
  <c r="E48" i="1"/>
  <c r="D48" i="1"/>
  <c r="C48" i="1"/>
  <c r="N47" i="1"/>
  <c r="M47" i="1"/>
  <c r="L47" i="1"/>
  <c r="K47" i="1"/>
  <c r="J47" i="1"/>
  <c r="I47" i="1"/>
  <c r="H47" i="1"/>
  <c r="G47" i="1"/>
  <c r="F47" i="1"/>
  <c r="E47" i="1"/>
  <c r="D47" i="1"/>
  <c r="C47" i="1"/>
  <c r="N46" i="1"/>
  <c r="M46" i="1"/>
  <c r="L46" i="1"/>
  <c r="K46" i="1"/>
  <c r="J46" i="1"/>
  <c r="I46" i="1"/>
  <c r="H46" i="1"/>
  <c r="G46" i="1"/>
  <c r="F46" i="1"/>
  <c r="E46" i="1"/>
  <c r="D46" i="1"/>
  <c r="C46" i="1"/>
  <c r="N45" i="1"/>
  <c r="M45" i="1"/>
  <c r="L45" i="1"/>
  <c r="K45" i="1"/>
  <c r="J45" i="1"/>
  <c r="I45" i="1"/>
  <c r="H45" i="1"/>
  <c r="G45" i="1"/>
  <c r="F45" i="1"/>
  <c r="E45" i="1"/>
  <c r="D45" i="1"/>
  <c r="C45" i="1"/>
  <c r="N44" i="1"/>
  <c r="M44" i="1"/>
  <c r="L44" i="1"/>
  <c r="K44" i="1"/>
  <c r="J44" i="1"/>
  <c r="I44" i="1"/>
  <c r="H44" i="1"/>
  <c r="G44" i="1"/>
  <c r="F44" i="1"/>
  <c r="E44" i="1"/>
  <c r="D44" i="1"/>
  <c r="C44" i="1"/>
  <c r="N43" i="1"/>
  <c r="M43" i="1"/>
  <c r="L43" i="1"/>
  <c r="K43" i="1"/>
  <c r="J43" i="1"/>
  <c r="I43" i="1"/>
  <c r="H43" i="1"/>
  <c r="G43" i="1"/>
  <c r="F43" i="1"/>
  <c r="E43" i="1"/>
  <c r="D43" i="1"/>
  <c r="C43" i="1"/>
  <c r="N42" i="1"/>
  <c r="M42" i="1"/>
  <c r="L42" i="1"/>
  <c r="K42" i="1"/>
  <c r="J42" i="1"/>
  <c r="I42" i="1"/>
  <c r="H42" i="1"/>
  <c r="G42" i="1"/>
  <c r="F42" i="1"/>
  <c r="E42" i="1"/>
  <c r="D42" i="1"/>
  <c r="C42" i="1"/>
  <c r="N41" i="1"/>
  <c r="M41" i="1"/>
  <c r="L41" i="1"/>
  <c r="K41" i="1"/>
  <c r="J41" i="1"/>
  <c r="I41" i="1"/>
  <c r="H41" i="1"/>
  <c r="G41" i="1"/>
  <c r="F41" i="1"/>
  <c r="E41" i="1"/>
  <c r="D41" i="1"/>
  <c r="C41" i="1"/>
  <c r="N40" i="1"/>
  <c r="M40" i="1"/>
  <c r="L40" i="1"/>
  <c r="K40" i="1"/>
  <c r="J40" i="1"/>
  <c r="I40" i="1"/>
  <c r="H40" i="1"/>
  <c r="G40" i="1"/>
  <c r="F40" i="1"/>
  <c r="E40" i="1"/>
  <c r="D40" i="1"/>
  <c r="C40" i="1"/>
  <c r="N39" i="1"/>
  <c r="M39" i="1"/>
  <c r="L39" i="1"/>
  <c r="K39" i="1"/>
  <c r="J39" i="1"/>
  <c r="I39" i="1"/>
  <c r="H39" i="1"/>
  <c r="G39" i="1"/>
  <c r="F39" i="1"/>
  <c r="E39" i="1"/>
  <c r="D39" i="1"/>
  <c r="C39" i="1"/>
  <c r="N38" i="1"/>
  <c r="M38" i="1"/>
  <c r="L38" i="1"/>
  <c r="K38" i="1"/>
  <c r="J38" i="1"/>
  <c r="I38" i="1"/>
  <c r="H38" i="1"/>
  <c r="G38" i="1"/>
  <c r="F38" i="1"/>
  <c r="E38" i="1"/>
  <c r="D38" i="1"/>
  <c r="C38" i="1"/>
  <c r="N37" i="1"/>
  <c r="M37" i="1"/>
  <c r="L37" i="1"/>
  <c r="K37" i="1"/>
  <c r="J37" i="1"/>
  <c r="I37" i="1"/>
  <c r="H37" i="1"/>
  <c r="G37" i="1"/>
  <c r="F37" i="1"/>
  <c r="E37" i="1"/>
  <c r="D37" i="1"/>
  <c r="C37" i="1"/>
  <c r="N36" i="1"/>
  <c r="M36" i="1"/>
  <c r="L36" i="1"/>
  <c r="K36" i="1"/>
  <c r="J36" i="1"/>
  <c r="I36" i="1"/>
  <c r="H36" i="1"/>
  <c r="G36" i="1"/>
  <c r="F36" i="1"/>
  <c r="E36" i="1"/>
  <c r="D36" i="1"/>
  <c r="C36" i="1"/>
  <c r="N35" i="1"/>
  <c r="M35" i="1"/>
  <c r="L35" i="1"/>
  <c r="K35" i="1"/>
  <c r="J35" i="1"/>
  <c r="I35" i="1"/>
  <c r="H35" i="1"/>
  <c r="G35" i="1"/>
  <c r="F35" i="1"/>
  <c r="E35" i="1"/>
  <c r="D35" i="1"/>
  <c r="C35" i="1"/>
  <c r="N34" i="1"/>
  <c r="M34" i="1"/>
  <c r="L34" i="1"/>
  <c r="K34" i="1"/>
  <c r="J34" i="1"/>
  <c r="I34" i="1"/>
  <c r="H34" i="1"/>
  <c r="G34" i="1"/>
  <c r="F34" i="1"/>
  <c r="E34" i="1"/>
  <c r="D34" i="1"/>
  <c r="C34" i="1"/>
  <c r="N33" i="1"/>
  <c r="M33" i="1"/>
  <c r="L33" i="1"/>
  <c r="K33" i="1"/>
  <c r="J33" i="1"/>
  <c r="I33" i="1"/>
  <c r="H33" i="1"/>
  <c r="G33" i="1"/>
  <c r="F33" i="1"/>
  <c r="E33" i="1"/>
  <c r="D33" i="1"/>
  <c r="C33" i="1"/>
  <c r="N32" i="1"/>
  <c r="M32" i="1"/>
  <c r="L32" i="1"/>
  <c r="K32" i="1"/>
  <c r="J32" i="1"/>
  <c r="I32" i="1"/>
  <c r="H32" i="1"/>
  <c r="G32" i="1"/>
  <c r="F32" i="1"/>
  <c r="E32" i="1"/>
  <c r="D32" i="1"/>
  <c r="C32" i="1"/>
  <c r="N28" i="1"/>
  <c r="M28" i="1"/>
  <c r="L28" i="1"/>
  <c r="K28" i="1"/>
  <c r="J28" i="1"/>
  <c r="I28" i="1"/>
  <c r="H28" i="1"/>
  <c r="G28" i="1"/>
  <c r="F28" i="1"/>
  <c r="E28" i="1"/>
  <c r="D28" i="1"/>
  <c r="C28" i="1"/>
  <c r="N27" i="1"/>
  <c r="M27" i="1"/>
  <c r="L27" i="1"/>
  <c r="K27" i="1"/>
  <c r="J27" i="1"/>
  <c r="I27" i="1"/>
  <c r="H27" i="1"/>
  <c r="G27" i="1"/>
  <c r="F27" i="1"/>
  <c r="E27" i="1"/>
  <c r="D27" i="1"/>
  <c r="C27" i="1"/>
  <c r="N26" i="1"/>
  <c r="M26" i="1"/>
  <c r="L26" i="1"/>
  <c r="K26" i="1"/>
  <c r="J26" i="1"/>
  <c r="I26" i="1"/>
  <c r="H26" i="1"/>
  <c r="G26" i="1"/>
  <c r="F26" i="1"/>
  <c r="E26" i="1"/>
  <c r="D26" i="1"/>
  <c r="C26" i="1"/>
  <c r="N25" i="1"/>
  <c r="M25" i="1"/>
  <c r="L25" i="1"/>
  <c r="K25" i="1"/>
  <c r="J25" i="1"/>
  <c r="I25" i="1"/>
  <c r="H25" i="1"/>
  <c r="G25" i="1"/>
  <c r="F25" i="1"/>
  <c r="E25" i="1"/>
  <c r="D25" i="1"/>
  <c r="C25" i="1"/>
  <c r="N24" i="1"/>
  <c r="M24" i="1"/>
  <c r="L24" i="1"/>
  <c r="K24" i="1"/>
  <c r="J24" i="1"/>
  <c r="I24" i="1"/>
  <c r="H24" i="1"/>
  <c r="G24" i="1"/>
  <c r="F24" i="1"/>
  <c r="E24" i="1"/>
  <c r="D24" i="1"/>
  <c r="C24" i="1"/>
  <c r="N23" i="1"/>
  <c r="M23" i="1"/>
  <c r="L23" i="1"/>
  <c r="K23" i="1"/>
  <c r="J23" i="1"/>
  <c r="I23" i="1"/>
  <c r="H23" i="1"/>
  <c r="G23" i="1"/>
  <c r="F23" i="1"/>
  <c r="E23" i="1"/>
  <c r="D23" i="1"/>
  <c r="C23" i="1"/>
  <c r="N22" i="1"/>
  <c r="M22" i="1"/>
  <c r="L22" i="1"/>
  <c r="K22" i="1"/>
  <c r="J22" i="1"/>
  <c r="I22" i="1"/>
  <c r="H22" i="1"/>
  <c r="G22" i="1"/>
  <c r="F22" i="1"/>
  <c r="E22" i="1"/>
  <c r="D22" i="1"/>
  <c r="C22" i="1"/>
  <c r="N21" i="1"/>
  <c r="M21" i="1"/>
  <c r="L21" i="1"/>
  <c r="K21" i="1"/>
  <c r="J21" i="1"/>
  <c r="I21" i="1"/>
  <c r="H21" i="1"/>
  <c r="G21" i="1"/>
  <c r="F21" i="1"/>
  <c r="E21" i="1"/>
  <c r="D21" i="1"/>
  <c r="C21" i="1"/>
  <c r="N20" i="1"/>
  <c r="M20" i="1"/>
  <c r="L20" i="1"/>
  <c r="K20" i="1"/>
  <c r="J20" i="1"/>
  <c r="I20" i="1"/>
  <c r="H20" i="1"/>
  <c r="G20" i="1"/>
  <c r="F20" i="1"/>
  <c r="E20" i="1"/>
  <c r="D20" i="1"/>
  <c r="C20" i="1"/>
  <c r="N19" i="1"/>
  <c r="M19" i="1"/>
  <c r="L19" i="1"/>
  <c r="K19" i="1"/>
  <c r="J19" i="1"/>
  <c r="I19" i="1"/>
  <c r="H19" i="1"/>
  <c r="G19" i="1"/>
  <c r="F19" i="1"/>
  <c r="E19" i="1"/>
  <c r="D19" i="1"/>
  <c r="C19" i="1"/>
  <c r="N18" i="1"/>
  <c r="M18" i="1"/>
  <c r="L18" i="1"/>
  <c r="K18" i="1"/>
  <c r="J18" i="1"/>
  <c r="I18" i="1"/>
  <c r="H18" i="1"/>
  <c r="G18" i="1"/>
  <c r="F18" i="1"/>
  <c r="E18" i="1"/>
  <c r="D18" i="1"/>
  <c r="C18" i="1"/>
  <c r="N17" i="1"/>
  <c r="M17" i="1"/>
  <c r="L17" i="1"/>
  <c r="K17" i="1"/>
  <c r="J17" i="1"/>
  <c r="I17" i="1"/>
  <c r="H17" i="1"/>
  <c r="G17" i="1"/>
  <c r="F17" i="1"/>
  <c r="E17" i="1"/>
  <c r="D17" i="1"/>
  <c r="C17" i="1"/>
  <c r="N16" i="1"/>
  <c r="M16" i="1"/>
  <c r="L16" i="1"/>
  <c r="K16" i="1"/>
  <c r="J16" i="1"/>
  <c r="I16" i="1"/>
  <c r="H16" i="1"/>
  <c r="G16" i="1"/>
  <c r="F16" i="1"/>
  <c r="E16" i="1"/>
  <c r="D16" i="1"/>
  <c r="C16" i="1"/>
  <c r="N15" i="1"/>
  <c r="M15" i="1"/>
  <c r="L15" i="1"/>
  <c r="K15" i="1"/>
  <c r="J15" i="1"/>
  <c r="I15" i="1"/>
  <c r="H15" i="1"/>
  <c r="G15" i="1"/>
  <c r="F15" i="1"/>
  <c r="E15" i="1"/>
  <c r="D15" i="1"/>
  <c r="C15" i="1"/>
  <c r="N14" i="1"/>
  <c r="M14" i="1"/>
  <c r="L14" i="1"/>
  <c r="K14" i="1"/>
  <c r="J14" i="1"/>
  <c r="I14" i="1"/>
  <c r="H14" i="1"/>
  <c r="G14" i="1"/>
  <c r="F14" i="1"/>
  <c r="E14" i="1"/>
  <c r="D14" i="1"/>
  <c r="C14" i="1"/>
  <c r="N13" i="1"/>
  <c r="M13" i="1"/>
  <c r="L13" i="1"/>
  <c r="K13" i="1"/>
  <c r="J13" i="1"/>
  <c r="I13" i="1"/>
  <c r="H13" i="1"/>
  <c r="G13" i="1"/>
  <c r="F13" i="1"/>
  <c r="E13" i="1"/>
  <c r="D13" i="1"/>
  <c r="C13" i="1"/>
  <c r="N12" i="1"/>
  <c r="M12" i="1"/>
  <c r="L12" i="1"/>
  <c r="K12" i="1"/>
  <c r="J12" i="1"/>
  <c r="I12" i="1"/>
  <c r="H12" i="1"/>
  <c r="G12" i="1"/>
  <c r="F12" i="1"/>
  <c r="E12" i="1"/>
  <c r="D12" i="1"/>
  <c r="C12" i="1"/>
  <c r="N11" i="1"/>
  <c r="M11" i="1"/>
  <c r="L11" i="1"/>
  <c r="K11" i="1"/>
  <c r="J11" i="1"/>
  <c r="I11" i="1"/>
  <c r="H11" i="1"/>
  <c r="G11" i="1"/>
  <c r="F11" i="1"/>
  <c r="E11" i="1"/>
  <c r="D11" i="1"/>
  <c r="C11" i="1"/>
  <c r="N10" i="1"/>
  <c r="M10" i="1"/>
  <c r="L10" i="1"/>
  <c r="K10" i="1"/>
  <c r="J10" i="1"/>
  <c r="I10" i="1"/>
  <c r="H10" i="1"/>
  <c r="G10" i="1"/>
  <c r="F10" i="1"/>
  <c r="E10" i="1"/>
  <c r="D10" i="1"/>
  <c r="C10" i="1"/>
  <c r="N9" i="1"/>
  <c r="M9" i="1"/>
  <c r="L9" i="1"/>
  <c r="K9" i="1"/>
  <c r="J9" i="1"/>
  <c r="I9" i="1"/>
  <c r="H9" i="1"/>
  <c r="G9" i="1"/>
  <c r="F9" i="1"/>
  <c r="E9" i="1"/>
  <c r="D9" i="1"/>
  <c r="C9" i="1"/>
  <c r="N8" i="1"/>
  <c r="M8" i="1"/>
  <c r="L8" i="1"/>
  <c r="K8" i="1"/>
  <c r="J8" i="1"/>
  <c r="I8" i="1"/>
  <c r="H8" i="1"/>
  <c r="G8" i="1"/>
  <c r="F8" i="1"/>
  <c r="E8" i="1"/>
  <c r="D8" i="1"/>
  <c r="C8" i="1"/>
  <c r="N7" i="1"/>
  <c r="M7" i="1"/>
  <c r="L7" i="1"/>
  <c r="K7" i="1"/>
  <c r="J7" i="1"/>
  <c r="I7" i="1"/>
  <c r="H7" i="1"/>
  <c r="G7" i="1"/>
  <c r="F7" i="1"/>
  <c r="E7" i="1"/>
  <c r="D7" i="1"/>
  <c r="C7" i="1"/>
  <c r="N6" i="1"/>
  <c r="M6" i="1"/>
  <c r="L6" i="1"/>
  <c r="K6" i="1"/>
  <c r="J6" i="1"/>
  <c r="I6" i="1"/>
  <c r="H6" i="1"/>
  <c r="G6" i="1"/>
  <c r="F6" i="1"/>
  <c r="E6" i="1"/>
  <c r="D6" i="1"/>
  <c r="C6" i="1"/>
  <c r="N5" i="1"/>
  <c r="M5" i="1"/>
  <c r="L5" i="1"/>
  <c r="K5" i="1"/>
  <c r="J5" i="1"/>
  <c r="I5" i="1"/>
  <c r="H5" i="1"/>
  <c r="G5" i="1"/>
  <c r="F5" i="1"/>
  <c r="E5" i="1"/>
  <c r="D5" i="1"/>
  <c r="C5" i="1"/>
  <c r="N4" i="1"/>
  <c r="M4" i="1"/>
  <c r="L4" i="1"/>
  <c r="K4" i="1"/>
  <c r="J4" i="1"/>
  <c r="I4" i="1"/>
  <c r="H4" i="1"/>
  <c r="G4" i="1"/>
  <c r="F4" i="1"/>
  <c r="E4" i="1"/>
  <c r="D4" i="1"/>
  <c r="C4" i="1"/>
  <c r="N3" i="1"/>
  <c r="M3" i="1"/>
  <c r="L3" i="1"/>
  <c r="K3" i="1"/>
  <c r="J3" i="1"/>
  <c r="I3" i="1"/>
  <c r="H3" i="1"/>
  <c r="G3" i="1"/>
  <c r="F3" i="1"/>
  <c r="E3" i="1"/>
  <c r="D3" i="1"/>
  <c r="C3" i="1"/>
  <c r="N2" i="1"/>
  <c r="M2" i="1"/>
  <c r="L2" i="1"/>
  <c r="K2" i="1"/>
  <c r="J2" i="1"/>
  <c r="I2" i="1"/>
  <c r="H2" i="1"/>
  <c r="G2" i="1"/>
  <c r="F2" i="1"/>
  <c r="E2" i="1"/>
  <c r="E29" i="1" s="1"/>
  <c r="D2" i="1"/>
  <c r="C2" i="1"/>
  <c r="D215" i="7"/>
  <c r="H226" i="8"/>
  <c r="S78" i="13"/>
  <c r="O3" i="11"/>
  <c r="O7" i="11"/>
  <c r="O11" i="11"/>
  <c r="O15" i="11"/>
  <c r="O19" i="11"/>
  <c r="O23" i="11"/>
  <c r="O27" i="11"/>
  <c r="N78" i="13"/>
  <c r="M78" i="13"/>
  <c r="AS178" i="9"/>
  <c r="S27" i="9"/>
  <c r="AP177" i="9"/>
  <c r="S26" i="9"/>
  <c r="AT176" i="9"/>
  <c r="S25" i="9"/>
  <c r="AI175" i="9"/>
  <c r="S24" i="9"/>
  <c r="AQ174" i="9"/>
  <c r="S23" i="9"/>
  <c r="AT173" i="9"/>
  <c r="AI173" i="9"/>
  <c r="S22" i="9"/>
  <c r="AS172" i="9"/>
  <c r="S21" i="9"/>
  <c r="AK171" i="9"/>
  <c r="S20" i="9"/>
  <c r="S19" i="9"/>
  <c r="S18" i="9"/>
  <c r="AQ169" i="9"/>
  <c r="AQ168" i="9"/>
  <c r="S17" i="9"/>
  <c r="AR168" i="9"/>
  <c r="AT167" i="9"/>
  <c r="AP167" i="9"/>
  <c r="AL167" i="9"/>
  <c r="AI167" i="9"/>
  <c r="S16" i="9"/>
  <c r="AR167" i="9"/>
  <c r="AQ167" i="9"/>
  <c r="AN167" i="9"/>
  <c r="AM167" i="9"/>
  <c r="AJ167" i="9"/>
  <c r="AJ166" i="9"/>
  <c r="AI166" i="9"/>
  <c r="S15" i="9"/>
  <c r="AQ166" i="9"/>
  <c r="AL166" i="9"/>
  <c r="S14" i="9"/>
  <c r="AN164" i="9"/>
  <c r="S13" i="9"/>
  <c r="AL163" i="9"/>
  <c r="S12" i="9"/>
  <c r="AM163" i="9"/>
  <c r="S87" i="9"/>
  <c r="AI176" i="9"/>
  <c r="AL176" i="9"/>
  <c r="AO176" i="9"/>
  <c r="AR176" i="9"/>
  <c r="AJ175" i="9"/>
  <c r="AM175" i="9"/>
  <c r="AP175" i="9"/>
  <c r="AS175" i="9"/>
  <c r="BH175" i="9"/>
  <c r="BC169" i="9"/>
  <c r="AI164" i="9"/>
  <c r="AL164" i="9"/>
  <c r="AO164" i="9"/>
  <c r="AR164" i="9"/>
  <c r="AA164" i="9"/>
  <c r="S11" i="9"/>
  <c r="AS161" i="9"/>
  <c r="S10" i="9"/>
  <c r="AR160" i="9"/>
  <c r="AQ160" i="9"/>
  <c r="S9" i="9"/>
  <c r="AS159" i="9"/>
  <c r="AO159" i="9"/>
  <c r="S8" i="9"/>
  <c r="AS179" i="9"/>
  <c r="AK179" i="9"/>
  <c r="S28" i="9"/>
  <c r="AT158" i="9"/>
  <c r="S7" i="9"/>
  <c r="AL157" i="9"/>
  <c r="S6" i="9"/>
  <c r="S5" i="9"/>
  <c r="AS155" i="9"/>
  <c r="AQ155" i="9"/>
  <c r="S4" i="9"/>
  <c r="AN154" i="9"/>
  <c r="AK154" i="9"/>
  <c r="S3" i="9"/>
  <c r="AT153" i="9"/>
  <c r="S2" i="9"/>
  <c r="AI153" i="9"/>
  <c r="AM153" i="9"/>
  <c r="AJ153" i="9"/>
  <c r="AR153" i="9"/>
  <c r="BJ169" i="9"/>
  <c r="AZ169" i="9"/>
  <c r="BF169" i="9"/>
  <c r="BI165" i="9"/>
  <c r="BF165" i="9"/>
  <c r="BA161" i="9"/>
  <c r="AJ161" i="9"/>
  <c r="AJ160" i="9"/>
  <c r="AS160" i="9"/>
  <c r="AR159" i="9"/>
  <c r="AK159" i="9"/>
  <c r="AN159" i="9"/>
  <c r="AQ159" i="9"/>
  <c r="AT159" i="9"/>
  <c r="BH159" i="9"/>
  <c r="BG179" i="9"/>
  <c r="BF158" i="9"/>
  <c r="BI158" i="9"/>
  <c r="BB156" i="9"/>
  <c r="BE156" i="9"/>
  <c r="BH156" i="9"/>
  <c r="BF156" i="9"/>
  <c r="AI156" i="9"/>
  <c r="AL156" i="9"/>
  <c r="AO156" i="9"/>
  <c r="AR156" i="9"/>
  <c r="BG152" i="9"/>
  <c r="AQ152" i="9"/>
  <c r="AJ154" i="9"/>
  <c r="AY154" i="9"/>
  <c r="BG154" i="9"/>
  <c r="AJ156" i="9"/>
  <c r="AN156" i="9"/>
  <c r="BF154" i="9"/>
  <c r="BI154" i="9"/>
  <c r="AQ156" i="9"/>
  <c r="AP156" i="9"/>
  <c r="BJ156" i="9"/>
  <c r="BA156" i="9"/>
  <c r="BI156" i="9"/>
  <c r="BE155" i="9"/>
  <c r="AZ155" i="9"/>
  <c r="BF155" i="9"/>
  <c r="AZ154" i="9"/>
  <c r="BA154" i="9"/>
  <c r="BJ154" i="9"/>
  <c r="AR155" i="9"/>
  <c r="AD156" i="9"/>
  <c r="AT156" i="9"/>
  <c r="AY156" i="9"/>
  <c r="AZ156" i="9"/>
  <c r="BD156" i="9"/>
  <c r="BE154" i="9"/>
  <c r="BJ161" i="9"/>
  <c r="AL152" i="9"/>
  <c r="AJ152" i="9"/>
  <c r="BD152" i="9"/>
  <c r="AS152" i="9"/>
  <c r="AR152" i="9"/>
  <c r="AK152" i="9"/>
  <c r="BA152" i="9"/>
  <c r="AN163" i="9"/>
  <c r="AR163" i="9"/>
  <c r="BE163" i="9"/>
  <c r="BI163" i="9"/>
  <c r="BH163" i="9"/>
  <c r="AY163" i="9"/>
  <c r="BF152" i="9"/>
  <c r="BI152" i="9"/>
  <c r="AO152" i="9"/>
  <c r="AT152" i="9"/>
  <c r="AZ152" i="9"/>
  <c r="AZ174" i="9"/>
  <c r="BE152" i="9"/>
  <c r="BC170" i="9"/>
  <c r="AI170" i="9"/>
  <c r="BD170" i="9"/>
  <c r="AL170" i="9"/>
  <c r="AP170" i="9"/>
  <c r="AT170" i="9"/>
  <c r="BF170" i="9"/>
  <c r="S84" i="9"/>
  <c r="AL171" i="9"/>
  <c r="AN173" i="9"/>
  <c r="AR173" i="9"/>
  <c r="BA173" i="9"/>
  <c r="BD173" i="9"/>
  <c r="BG173" i="9"/>
  <c r="BF173" i="9"/>
  <c r="AJ172" i="9"/>
  <c r="AZ172" i="9"/>
  <c r="AP172" i="9"/>
  <c r="BC174" i="9"/>
  <c r="BA179" i="9"/>
  <c r="BE159" i="9"/>
  <c r="BH152" i="9"/>
  <c r="BB155" i="9"/>
  <c r="BD155" i="9"/>
  <c r="AN152" i="9"/>
  <c r="AT171" i="9"/>
  <c r="AJ173" i="9"/>
  <c r="BF171" i="9"/>
  <c r="AT172" i="9"/>
  <c r="BA172" i="9"/>
  <c r="BH172" i="9"/>
  <c r="AO172" i="9"/>
  <c r="AO174" i="9"/>
  <c r="AS174" i="9"/>
  <c r="BH174" i="9"/>
  <c r="AY174" i="9"/>
  <c r="BA174" i="9"/>
  <c r="AZ171" i="9"/>
  <c r="BF163" i="9"/>
  <c r="BI155" i="9"/>
  <c r="AD152" i="9"/>
  <c r="AO166" i="9"/>
  <c r="AM170" i="9"/>
  <c r="AY155" i="9"/>
  <c r="AY170" i="9"/>
  <c r="AJ171" i="9"/>
  <c r="BE179" i="9"/>
  <c r="AI179" i="9"/>
  <c r="AM179" i="9"/>
  <c r="AB179" i="9"/>
  <c r="AZ179" i="9"/>
  <c r="AY179" i="9"/>
  <c r="BB179" i="9"/>
  <c r="AL159" i="9"/>
  <c r="AP159" i="9"/>
  <c r="AZ159" i="9"/>
  <c r="BG159" i="9"/>
  <c r="BB159" i="9"/>
  <c r="BF159" i="9"/>
  <c r="AS176" i="9"/>
  <c r="BD176" i="9"/>
  <c r="BJ176" i="9"/>
  <c r="AO154" i="9"/>
  <c r="T154" i="9"/>
  <c r="AK155" i="9"/>
  <c r="BG155" i="9"/>
  <c r="AM156" i="9"/>
  <c r="AP155" i="9"/>
  <c r="AY164" i="9"/>
  <c r="BG164" i="9"/>
  <c r="BA164" i="9"/>
  <c r="BA163" i="9"/>
  <c r="AI165" i="9"/>
  <c r="AL165" i="9"/>
  <c r="BH165" i="9"/>
  <c r="Y166" i="9"/>
  <c r="BJ166" i="9"/>
  <c r="AS166" i="9"/>
  <c r="BE172" i="9"/>
  <c r="BE173" i="9"/>
  <c r="BD169" i="9"/>
  <c r="BG170" i="9"/>
  <c r="AO171" i="9"/>
  <c r="BD171" i="9"/>
  <c r="AD174" i="9"/>
  <c r="AL174" i="9"/>
  <c r="AP174" i="9"/>
  <c r="BE174" i="9"/>
  <c r="BF175" i="9"/>
  <c r="AZ176" i="9"/>
  <c r="AN177" i="9"/>
  <c r="AY177" i="9"/>
  <c r="BJ177" i="9"/>
  <c r="AR178" i="9"/>
  <c r="AQ177" i="9"/>
  <c r="BD163" i="9"/>
  <c r="AY166" i="9"/>
  <c r="BD159" i="9"/>
  <c r="BF179" i="9"/>
  <c r="AY165" i="9"/>
  <c r="BG177" i="9"/>
  <c r="BA171" i="9"/>
  <c r="AZ173" i="9"/>
  <c r="BJ164" i="9"/>
  <c r="BG158" i="9"/>
  <c r="AZ177" i="9"/>
  <c r="BA169" i="9"/>
  <c r="BB167" i="9"/>
  <c r="BI164" i="9"/>
  <c r="BF164" i="9"/>
  <c r="AP152" i="9"/>
  <c r="BG153" i="9"/>
  <c r="AQ153" i="9"/>
  <c r="BB173" i="9"/>
  <c r="BE169" i="9"/>
  <c r="BJ170" i="9"/>
  <c r="BC171" i="9"/>
  <c r="BH170" i="9"/>
  <c r="BJ163" i="9"/>
  <c r="BG156" i="9"/>
  <c r="BH154" i="9"/>
  <c r="BC173" i="9"/>
  <c r="BI173" i="9"/>
  <c r="BI179" i="9"/>
  <c r="BI159" i="9"/>
  <c r="BC156" i="9"/>
  <c r="AN155" i="9"/>
  <c r="BJ172" i="9"/>
  <c r="T174" i="9"/>
  <c r="BA175" i="9"/>
  <c r="BE175" i="9"/>
  <c r="AT175" i="9"/>
  <c r="BC175" i="9"/>
  <c r="AK160" i="9"/>
  <c r="BB160" i="9"/>
  <c r="BJ160" i="9"/>
  <c r="AK162" i="9"/>
  <c r="AO162" i="9"/>
  <c r="AS162" i="9"/>
  <c r="BJ162" i="9"/>
  <c r="AI161" i="9"/>
  <c r="BG161" i="9"/>
  <c r="BE161" i="9"/>
  <c r="AY160" i="9"/>
  <c r="AN172" i="9"/>
  <c r="BC172" i="9"/>
  <c r="X172" i="9"/>
  <c r="Y173" i="9"/>
  <c r="AR174" i="9"/>
  <c r="AY161" i="9"/>
  <c r="BD162" i="9"/>
  <c r="Y152" i="9"/>
  <c r="BF161" i="9"/>
  <c r="AM164" i="9"/>
  <c r="AL173" i="9"/>
  <c r="AJ176" i="9"/>
  <c r="S155" i="9"/>
  <c r="BI174" i="9"/>
  <c r="BB152" i="9"/>
  <c r="AL155" i="9"/>
  <c r="AR154" i="9"/>
  <c r="X155" i="9"/>
  <c r="AN157" i="9"/>
  <c r="AR157" i="9"/>
  <c r="BJ158" i="9"/>
  <c r="AZ157" i="9"/>
  <c r="AO179" i="9"/>
  <c r="AA160" i="9"/>
  <c r="BG157" i="9"/>
  <c r="BA160" i="9"/>
  <c r="BI162" i="9"/>
  <c r="AJ162" i="9"/>
  <c r="AS163" i="9"/>
  <c r="AO163" i="9"/>
  <c r="W165" i="9"/>
  <c r="AC171" i="9"/>
  <c r="Z171" i="9"/>
  <c r="BB171" i="9"/>
  <c r="AP171" i="9"/>
  <c r="BG171" i="9"/>
  <c r="AM174" i="9"/>
  <c r="BH176" i="9"/>
  <c r="AJ178" i="9"/>
  <c r="AY162" i="9"/>
  <c r="BH157" i="9"/>
  <c r="AZ161" i="9"/>
  <c r="BF157" i="9"/>
  <c r="T155" i="9"/>
  <c r="AO153" i="9"/>
  <c r="T153" i="9"/>
  <c r="BC153" i="9"/>
  <c r="AY158" i="9"/>
  <c r="V159" i="9"/>
  <c r="U152" i="9"/>
  <c r="BI160" i="9"/>
  <c r="V178" i="9"/>
  <c r="BC163" i="9"/>
  <c r="T165" i="9"/>
  <c r="BI171" i="9"/>
  <c r="S177" i="9"/>
  <c r="BC177" i="9"/>
  <c r="BI177" i="9"/>
  <c r="BG178" i="9"/>
  <c r="AC152" i="9"/>
  <c r="AZ153" i="9"/>
  <c r="BF153" i="9"/>
  <c r="BI153" i="9"/>
  <c r="T163" i="9"/>
  <c r="BF176" i="9"/>
  <c r="AQ163" i="9"/>
  <c r="BA178" i="9"/>
  <c r="AA178" i="9"/>
  <c r="U178" i="9"/>
  <c r="BB158" i="9"/>
  <c r="BD154" i="9"/>
  <c r="BC165" i="9"/>
  <c r="BA176" i="9"/>
  <c r="BE176" i="9"/>
  <c r="AB176" i="9"/>
  <c r="AC155" i="9"/>
  <c r="BC162" i="9"/>
  <c r="AL162" i="9"/>
  <c r="AR175" i="9"/>
  <c r="BB163" i="9"/>
  <c r="AY178" i="9"/>
  <c r="BH161" i="9"/>
  <c r="BH160" i="9"/>
  <c r="BE160" i="9"/>
  <c r="AZ162" i="9"/>
  <c r="BI178" i="9"/>
  <c r="AQ161" i="9"/>
  <c r="BB162" i="9"/>
  <c r="BD161" i="9"/>
  <c r="AY157" i="9"/>
  <c r="BA157" i="9"/>
  <c r="AC154" i="9"/>
  <c r="AD155" i="9"/>
  <c r="AQ157" i="9"/>
  <c r="W156" i="9"/>
  <c r="AK157" i="9"/>
  <c r="BB157" i="9"/>
  <c r="BH162" i="9"/>
  <c r="BG162" i="9"/>
  <c r="BG163" i="9"/>
  <c r="S170" i="9"/>
  <c r="X170" i="9"/>
  <c r="AQ175" i="9"/>
  <c r="BC160" i="9"/>
  <c r="AK170" i="9"/>
  <c r="AQ170" i="9"/>
  <c r="AC170" i="9"/>
  <c r="BH177" i="9"/>
  <c r="X153" i="9"/>
  <c r="BA177" i="9"/>
  <c r="BE178" i="9"/>
  <c r="AY173" i="9"/>
  <c r="AZ163" i="9"/>
  <c r="T152" i="9"/>
  <c r="AA152" i="9"/>
  <c r="BE177" i="9"/>
  <c r="BC178" i="9"/>
  <c r="BI170" i="9"/>
  <c r="BJ155" i="9"/>
  <c r="V179" i="9"/>
  <c r="AI168" i="9"/>
  <c r="AI205" i="9"/>
  <c r="V153" i="9"/>
  <c r="AT157" i="9"/>
  <c r="W157" i="9"/>
  <c r="AA157" i="9"/>
  <c r="W177" i="9"/>
  <c r="AY176" i="9"/>
  <c r="AC177" i="9"/>
  <c r="AM178" i="9"/>
  <c r="U154" i="9"/>
  <c r="BD160" i="9"/>
  <c r="U162" i="9"/>
  <c r="Z155" i="9"/>
  <c r="X154" i="9"/>
  <c r="AS157" i="9"/>
  <c r="W153" i="9"/>
  <c r="Z153" i="9"/>
  <c r="AL153" i="9"/>
  <c r="AP154" i="9"/>
  <c r="X157" i="9"/>
  <c r="S154" i="9"/>
  <c r="AA155" i="9"/>
  <c r="AM155" i="9"/>
  <c r="AT155" i="9"/>
  <c r="W179" i="9"/>
  <c r="X161" i="9"/>
  <c r="AP158" i="9"/>
  <c r="X179" i="9"/>
  <c r="W159" i="9"/>
  <c r="AC159" i="9"/>
  <c r="AO160" i="9"/>
  <c r="AL161" i="9"/>
  <c r="AT162" i="9"/>
  <c r="AK158" i="9"/>
  <c r="AN158" i="9"/>
  <c r="AR158" i="9"/>
  <c r="Z179" i="9"/>
  <c r="X160" i="9"/>
  <c r="AL160" i="9"/>
  <c r="AM161" i="9"/>
  <c r="AT161" i="9"/>
  <c r="W162" i="9"/>
  <c r="Z163" i="9"/>
  <c r="AD163" i="9"/>
  <c r="AP164" i="9"/>
  <c r="Y163" i="9"/>
  <c r="AT163" i="9"/>
  <c r="Z165" i="9"/>
  <c r="BJ167" i="9"/>
  <c r="AM168" i="9"/>
  <c r="BI169" i="9"/>
  <c r="AT166" i="9"/>
  <c r="T173" i="9"/>
  <c r="U175" i="9"/>
  <c r="AS171" i="9"/>
  <c r="AM172" i="9"/>
  <c r="AT174" i="9"/>
  <c r="V176" i="9"/>
  <c r="Y176" i="9"/>
  <c r="T176" i="9"/>
  <c r="AK177" i="9"/>
  <c r="BH178" i="9"/>
  <c r="Z176" i="9"/>
  <c r="AD176" i="9"/>
  <c r="AJ177" i="9"/>
  <c r="AI177" i="9"/>
  <c r="AZ170" i="9"/>
  <c r="BJ173" i="9"/>
  <c r="BB170" i="9"/>
  <c r="BJ179" i="9"/>
  <c r="U171" i="9"/>
  <c r="U170" i="9"/>
  <c r="T158" i="9"/>
  <c r="AA158" i="9"/>
  <c r="AP179" i="9"/>
  <c r="BD177" i="9"/>
  <c r="BD165" i="9"/>
  <c r="AZ160" i="9"/>
  <c r="BB161" i="9"/>
  <c r="BF178" i="9"/>
  <c r="BB174" i="9"/>
  <c r="BJ159" i="9"/>
  <c r="BB154" i="9"/>
  <c r="BF177" i="9"/>
  <c r="BH158" i="9"/>
  <c r="BG172" i="9"/>
  <c r="BB178" i="9"/>
  <c r="BB165" i="9"/>
  <c r="AY152" i="9"/>
  <c r="BB153" i="9"/>
  <c r="AP160" i="9"/>
  <c r="AI191" i="9"/>
  <c r="U160" i="9"/>
  <c r="W170" i="9"/>
  <c r="AB169" i="9"/>
  <c r="AJ169" i="9"/>
  <c r="BJ175" i="9"/>
  <c r="AI162" i="9"/>
  <c r="AP162" i="9"/>
  <c r="AC162" i="9"/>
  <c r="BJ165" i="9"/>
  <c r="BF160" i="9"/>
  <c r="BD157" i="9"/>
  <c r="S158" i="9"/>
  <c r="BE158" i="9"/>
  <c r="BC154" i="9"/>
  <c r="BJ178" i="9"/>
  <c r="AZ178" i="9"/>
  <c r="BB176" i="9"/>
  <c r="BB175" i="9"/>
  <c r="W161" i="9"/>
  <c r="T162" i="9"/>
  <c r="Y161" i="9"/>
  <c r="AC174" i="9"/>
  <c r="AB162" i="9"/>
  <c r="AM154" i="9"/>
  <c r="AS156" i="9"/>
  <c r="X158" i="9"/>
  <c r="AL158" i="9"/>
  <c r="V157" i="9"/>
  <c r="AB158" i="9"/>
  <c r="T159" i="9"/>
  <c r="AT154" i="9"/>
  <c r="AO155" i="9"/>
  <c r="S157" i="9"/>
  <c r="AJ157" i="9"/>
  <c r="AJ179" i="9"/>
  <c r="AI152" i="9"/>
  <c r="BC155" i="9"/>
  <c r="AO158" i="9"/>
  <c r="AD159" i="9"/>
  <c r="X159" i="9"/>
  <c r="AN160" i="9"/>
  <c r="AB161" i="9"/>
  <c r="S161" i="9"/>
  <c r="AA162" i="9"/>
  <c r="Z164" i="9"/>
  <c r="BC161" i="9"/>
  <c r="BF166" i="9"/>
  <c r="AK167" i="9"/>
  <c r="BI167" i="9"/>
  <c r="AZ167" i="9"/>
  <c r="AL168" i="9"/>
  <c r="AA167" i="9"/>
  <c r="AT165" i="9"/>
  <c r="BI166" i="9"/>
  <c r="AL169" i="9"/>
  <c r="AI171" i="9"/>
  <c r="AT169" i="9"/>
  <c r="AS169" i="9"/>
  <c r="AB174" i="9"/>
  <c r="AK169" i="9"/>
  <c r="AO170" i="9"/>
  <c r="AA170" i="9"/>
  <c r="Z172" i="9"/>
  <c r="W173" i="9"/>
  <c r="T172" i="9"/>
  <c r="BF172" i="9"/>
  <c r="U173" i="9"/>
  <c r="AB175" i="9"/>
  <c r="AO175" i="9"/>
  <c r="AM176" i="9"/>
  <c r="BD175" i="9"/>
  <c r="AN174" i="9"/>
  <c r="AC175" i="9"/>
  <c r="AK175" i="9"/>
  <c r="AA177" i="9"/>
  <c r="X177" i="9"/>
  <c r="AS177" i="9"/>
  <c r="AQ176" i="9"/>
  <c r="AD177" i="9"/>
  <c r="V177" i="9"/>
  <c r="AP178" i="9"/>
  <c r="AN178" i="9"/>
  <c r="AQ178" i="9"/>
  <c r="Z154" i="9"/>
  <c r="AQ164" i="9"/>
  <c r="AN171" i="9"/>
  <c r="T175" i="9"/>
  <c r="Z175" i="9"/>
  <c r="AA175" i="9"/>
  <c r="AY175" i="9"/>
  <c r="AZ165" i="9"/>
  <c r="AY159" i="9"/>
  <c r="BF168" i="9"/>
  <c r="U161" i="9"/>
  <c r="BI157" i="9"/>
  <c r="BE164" i="9"/>
  <c r="BH171" i="9"/>
  <c r="W168" i="9"/>
  <c r="BB168" i="9"/>
  <c r="AY168" i="9"/>
  <c r="T169" i="9"/>
  <c r="BH155" i="9"/>
  <c r="AI186" i="9"/>
  <c r="AD171" i="9"/>
  <c r="Y155" i="9"/>
  <c r="AP157" i="9"/>
  <c r="AQ154" i="9"/>
  <c r="W155" i="9"/>
  <c r="AI187" i="9"/>
  <c r="AC157" i="9"/>
  <c r="AI158" i="9"/>
  <c r="AM158" i="9"/>
  <c r="AQ158" i="9"/>
  <c r="V160" i="9"/>
  <c r="AI154" i="9"/>
  <c r="AS154" i="9"/>
  <c r="AB155" i="9"/>
  <c r="T156" i="9"/>
  <c r="BC179" i="9"/>
  <c r="AI192" i="9"/>
  <c r="AC160" i="9"/>
  <c r="AT160" i="9"/>
  <c r="Y158" i="9"/>
  <c r="AQ179" i="9"/>
  <c r="AJ159" i="9"/>
  <c r="AA161" i="9"/>
  <c r="AK161" i="9"/>
  <c r="AM162" i="9"/>
  <c r="AQ162" i="9"/>
  <c r="AN161" i="9"/>
  <c r="AR162" i="9"/>
  <c r="X167" i="9"/>
  <c r="AZ164" i="9"/>
  <c r="AM166" i="9"/>
  <c r="AK163" i="9"/>
  <c r="W164" i="9"/>
  <c r="AA166" i="9"/>
  <c r="AK166" i="9"/>
  <c r="BA166" i="9"/>
  <c r="BC166" i="9"/>
  <c r="U167" i="9"/>
  <c r="U169" i="9"/>
  <c r="Z170" i="9"/>
  <c r="AI172" i="9"/>
  <c r="AQ172" i="9"/>
  <c r="AJ168" i="9"/>
  <c r="AI199" i="9"/>
  <c r="Z169" i="9"/>
  <c r="AD169" i="9"/>
  <c r="AJ170" i="9"/>
  <c r="AN170" i="9"/>
  <c r="AR170" i="9"/>
  <c r="AA171" i="9"/>
  <c r="AM171" i="9"/>
  <c r="AQ171" i="9"/>
  <c r="W172" i="9"/>
  <c r="AO168" i="9"/>
  <c r="AA172" i="9"/>
  <c r="Y169" i="9"/>
  <c r="BE153" i="9"/>
  <c r="BA165" i="9"/>
  <c r="AZ158" i="9"/>
  <c r="W154" i="9"/>
  <c r="AK153" i="9"/>
  <c r="AN179" i="9"/>
  <c r="AN162" i="9"/>
  <c r="AO157" i="9"/>
  <c r="AJ158" i="9"/>
  <c r="BC158" i="9"/>
  <c r="AI159" i="9"/>
  <c r="AM159" i="9"/>
  <c r="AP161" i="9"/>
  <c r="X164" i="9"/>
  <c r="AD158" i="9"/>
  <c r="AI157" i="9"/>
  <c r="AM157" i="9"/>
  <c r="W163" i="9"/>
  <c r="T166" i="9"/>
  <c r="AN166" i="9"/>
  <c r="AZ166" i="9"/>
  <c r="BD166" i="9"/>
  <c r="AS165" i="9"/>
  <c r="V168" i="9"/>
  <c r="AD165" i="9"/>
  <c r="AQ165" i="9"/>
  <c r="S75" i="9"/>
  <c r="AP166" i="9"/>
  <c r="U166" i="9"/>
  <c r="AY167" i="9"/>
  <c r="BG167" i="9"/>
  <c r="AT168" i="9"/>
  <c r="BD167" i="9"/>
  <c r="AK168" i="9"/>
  <c r="AO167" i="9"/>
  <c r="AS167" i="9"/>
  <c r="Z168" i="9"/>
  <c r="AS168" i="9"/>
  <c r="AZ168" i="9"/>
  <c r="AB170" i="9"/>
  <c r="AP169" i="9"/>
  <c r="X171" i="9"/>
  <c r="AK174" i="9"/>
  <c r="Z178" i="9"/>
  <c r="AD178" i="9"/>
  <c r="AM177" i="9"/>
  <c r="AT178" i="9"/>
  <c r="AP176" i="9"/>
  <c r="AB177" i="9"/>
  <c r="AR177" i="9"/>
  <c r="BI168" i="9"/>
  <c r="AC166" i="9"/>
  <c r="AC158" i="9"/>
  <c r="AD179" i="9"/>
  <c r="V152" i="9"/>
  <c r="V155" i="9"/>
  <c r="Z152" i="9"/>
  <c r="AB156" i="9"/>
  <c r="AA154" i="9"/>
  <c r="AS158" i="9"/>
  <c r="T179" i="9"/>
  <c r="S159" i="9"/>
  <c r="T160" i="9"/>
  <c r="AO165" i="9"/>
  <c r="Y168" i="9"/>
  <c r="X168" i="9"/>
  <c r="AB168" i="9"/>
  <c r="BE168" i="9"/>
  <c r="BD168" i="9"/>
  <c r="AC172" i="9"/>
  <c r="AA168" i="9"/>
  <c r="T170" i="9"/>
  <c r="AD167" i="9"/>
  <c r="AI198" i="9"/>
  <c r="AJ198" i="9" s="1"/>
  <c r="AB172" i="9"/>
  <c r="T171" i="9"/>
  <c r="AB171" i="9"/>
  <c r="AI202" i="9"/>
  <c r="AL172" i="9"/>
  <c r="AI204" i="9"/>
  <c r="W175" i="9"/>
  <c r="U174" i="9"/>
  <c r="AN175" i="9"/>
  <c r="AO177" i="9"/>
  <c r="AL177" i="9"/>
  <c r="AT177" i="9"/>
  <c r="Z177" i="9"/>
  <c r="AC178" i="9"/>
  <c r="AI209" i="9"/>
  <c r="T177" i="9"/>
  <c r="BG174" i="9"/>
  <c r="V175" i="9"/>
  <c r="BC157" i="9"/>
  <c r="E219" i="9"/>
  <c r="BD164" i="9"/>
  <c r="AR166" i="9"/>
  <c r="AZ175" i="9"/>
  <c r="AL178" i="9"/>
  <c r="BC168" i="9"/>
  <c r="AY169" i="9"/>
  <c r="BG166" i="9"/>
  <c r="BJ168" i="9"/>
  <c r="F217" i="9"/>
  <c r="BH169" i="9"/>
  <c r="BE157" i="9"/>
  <c r="AI174" i="9"/>
  <c r="BI175" i="9"/>
  <c r="AC165" i="9"/>
  <c r="AM160" i="9"/>
  <c r="BG168" i="9"/>
  <c r="AY172" i="9"/>
  <c r="BH168" i="9"/>
  <c r="BB172" i="9"/>
  <c r="AR179" i="9"/>
  <c r="BC164" i="9"/>
  <c r="U163" i="9"/>
  <c r="AR171" i="9"/>
  <c r="V171" i="9"/>
  <c r="V165" i="9"/>
  <c r="AS164" i="9"/>
  <c r="S68" i="9"/>
  <c r="AB163" i="9"/>
  <c r="AI195" i="9"/>
  <c r="S172" i="9"/>
  <c r="AI200" i="9"/>
  <c r="BH167" i="9"/>
  <c r="AY153" i="9"/>
  <c r="BG175" i="9"/>
  <c r="BH153" i="9"/>
  <c r="AC164" i="9"/>
  <c r="BG165" i="9"/>
  <c r="BE165" i="9"/>
  <c r="AA176" i="9"/>
  <c r="BI161" i="9"/>
  <c r="BH179" i="9"/>
  <c r="V172" i="9"/>
  <c r="AC161" i="9"/>
  <c r="V161" i="9"/>
  <c r="Y153" i="9"/>
  <c r="Z157" i="9"/>
  <c r="Z158" i="9"/>
  <c r="AC179" i="9"/>
  <c r="AB159" i="9"/>
  <c r="AR161" i="9"/>
  <c r="V162" i="9"/>
  <c r="AJ163" i="9"/>
  <c r="AI163" i="9"/>
  <c r="AT164" i="9"/>
  <c r="Z166" i="9"/>
  <c r="BA167" i="9"/>
  <c r="X166" i="9"/>
  <c r="AK165" i="9"/>
  <c r="S166" i="9"/>
  <c r="X175" i="9"/>
  <c r="AM173" i="9"/>
  <c r="W174" i="9"/>
  <c r="V174" i="9"/>
  <c r="AB178" i="9"/>
  <c r="W152" i="9"/>
  <c r="BE167" i="9"/>
  <c r="BF167" i="9"/>
  <c r="BJ153" i="9"/>
  <c r="BD153" i="9"/>
  <c r="AI193" i="9"/>
  <c r="T168" i="9"/>
  <c r="BD158" i="9"/>
  <c r="AB166" i="9"/>
  <c r="AI185" i="9"/>
  <c r="AB153" i="9"/>
  <c r="AD153" i="9"/>
  <c r="W158" i="9"/>
  <c r="V158" i="9"/>
  <c r="Z160" i="9"/>
  <c r="S162" i="9"/>
  <c r="AD161" i="9"/>
  <c r="S165" i="9"/>
  <c r="AK164" i="9"/>
  <c r="U165" i="9"/>
  <c r="Y165" i="9"/>
  <c r="AD166" i="9"/>
  <c r="AI197" i="9"/>
  <c r="U168" i="9"/>
  <c r="AI169" i="9"/>
  <c r="AP168" i="9"/>
  <c r="AC169" i="9"/>
  <c r="AN168" i="9"/>
  <c r="AK173" i="9"/>
  <c r="Y175" i="9"/>
  <c r="S174" i="9"/>
  <c r="U172" i="9"/>
  <c r="AR172" i="9"/>
  <c r="S173" i="9"/>
  <c r="BC167" i="9"/>
  <c r="Y157" i="9"/>
  <c r="S160" i="9"/>
  <c r="W160" i="9"/>
  <c r="AB160" i="9"/>
  <c r="AK172" i="9"/>
  <c r="G234" i="9"/>
  <c r="AC163" i="9"/>
  <c r="AI203" i="9"/>
  <c r="AI196" i="9"/>
  <c r="BF174" i="9"/>
  <c r="BA168" i="9"/>
  <c r="BH166" i="9"/>
  <c r="BD179" i="9"/>
  <c r="W169" i="9"/>
  <c r="BG169" i="9"/>
  <c r="D241" i="9"/>
  <c r="K233" i="9"/>
  <c r="AB164" i="9"/>
  <c r="S167" i="9"/>
  <c r="AC167" i="9"/>
  <c r="BH164" i="9"/>
  <c r="J232" i="9"/>
  <c r="AI188" i="9"/>
  <c r="AI190" i="9"/>
  <c r="AD172" i="9"/>
  <c r="AB157" i="9"/>
  <c r="S176" i="9"/>
  <c r="AI178" i="9"/>
  <c r="AO178" i="9"/>
  <c r="AA169" i="9"/>
  <c r="J220" i="9"/>
  <c r="S152" i="9"/>
  <c r="AM152" i="9"/>
  <c r="Y167" i="9"/>
  <c r="AD154" i="9"/>
  <c r="Z159" i="9"/>
  <c r="Y156" i="9"/>
  <c r="AI155" i="9"/>
  <c r="E237" i="9"/>
  <c r="BA158" i="9"/>
  <c r="AI160" i="9"/>
  <c r="BD178" i="9"/>
  <c r="V173" i="9"/>
  <c r="Y160" i="9"/>
  <c r="X165" i="9"/>
  <c r="W176" i="9"/>
  <c r="U179" i="9"/>
  <c r="AN176" i="9"/>
  <c r="AP173" i="9"/>
  <c r="AS153" i="9"/>
  <c r="L237" i="9"/>
  <c r="L223" i="9"/>
  <c r="AI183" i="9"/>
  <c r="AN153" i="9"/>
  <c r="X176" i="9"/>
  <c r="T167" i="9"/>
  <c r="AM169" i="9"/>
  <c r="BD174" i="9"/>
  <c r="S131" i="9"/>
  <c r="K232" i="9"/>
  <c r="BA170" i="9"/>
  <c r="S164" i="9"/>
  <c r="L228" i="9"/>
  <c r="C240" i="9"/>
  <c r="S240" i="9" s="1"/>
  <c r="AD175" i="9"/>
  <c r="AI210" i="9"/>
  <c r="AJ210" i="9" s="1"/>
  <c r="AK210" i="9" s="1"/>
  <c r="T157" i="9"/>
  <c r="BA162" i="9"/>
  <c r="BG176" i="9"/>
  <c r="BB164" i="9"/>
  <c r="AI206" i="9"/>
  <c r="AO173" i="9"/>
  <c r="AR165" i="9"/>
  <c r="AN165" i="9"/>
  <c r="AS173" i="9"/>
  <c r="S126" i="9"/>
  <c r="S125" i="9"/>
  <c r="AC153" i="9"/>
  <c r="AP165" i="9"/>
  <c r="X162" i="9"/>
  <c r="V166" i="9"/>
  <c r="S169" i="9"/>
  <c r="S149" i="9"/>
  <c r="BJ157" i="9"/>
  <c r="W178" i="9"/>
  <c r="S178" i="9"/>
  <c r="S171" i="9"/>
  <c r="S135" i="9"/>
  <c r="S163" i="9"/>
  <c r="AD164" i="9"/>
  <c r="AA179" i="9"/>
  <c r="X156" i="9"/>
  <c r="BE171" i="9"/>
  <c r="AA159" i="9"/>
  <c r="AK156" i="9"/>
  <c r="S133" i="9"/>
  <c r="Y179" i="9"/>
  <c r="AC176" i="9"/>
  <c r="Z156" i="9"/>
  <c r="S79" i="9"/>
  <c r="T79" i="9" s="1"/>
  <c r="U79" i="9" s="1"/>
  <c r="BG160" i="9"/>
  <c r="S137" i="9"/>
  <c r="AJ165" i="9"/>
  <c r="S123" i="9"/>
  <c r="S138" i="9"/>
  <c r="U177" i="9"/>
  <c r="AJ155" i="9"/>
  <c r="Z161" i="9"/>
  <c r="BH173" i="9"/>
  <c r="Y164" i="9"/>
  <c r="BF162" i="9"/>
  <c r="S147" i="9"/>
  <c r="AO161" i="9"/>
  <c r="BI176" i="9"/>
  <c r="BB169" i="9"/>
  <c r="BD172" i="9"/>
  <c r="S143" i="9"/>
  <c r="AI208" i="9"/>
  <c r="BE170" i="9"/>
  <c r="AC168" i="9"/>
  <c r="S153" i="9"/>
  <c r="AD168" i="9"/>
  <c r="S105" i="9"/>
  <c r="AS170" i="9"/>
  <c r="W171" i="9"/>
  <c r="Y172" i="9"/>
  <c r="AA163" i="9"/>
  <c r="U159" i="9"/>
  <c r="S81" i="9"/>
  <c r="AQ173" i="9"/>
  <c r="W167" i="9"/>
  <c r="U153" i="9"/>
  <c r="V170" i="9"/>
  <c r="S145" i="9"/>
  <c r="V164" i="9"/>
  <c r="AA165" i="9"/>
  <c r="S139" i="9"/>
  <c r="AY171" i="9"/>
  <c r="S140" i="9"/>
  <c r="BA153" i="9"/>
  <c r="AK178" i="9"/>
  <c r="AJ174" i="9"/>
  <c r="S124" i="9"/>
  <c r="BJ171" i="9"/>
  <c r="S129" i="9"/>
  <c r="S98" i="9"/>
  <c r="AL175" i="9"/>
  <c r="S136" i="9"/>
  <c r="AD162" i="9"/>
  <c r="S132" i="9"/>
  <c r="S128" i="9"/>
  <c r="AK176" i="9"/>
  <c r="AD160" i="9"/>
  <c r="AM165" i="9"/>
  <c r="AL154" i="9"/>
  <c r="S130" i="9"/>
  <c r="S63" i="9"/>
  <c r="AA156" i="9"/>
  <c r="BA155" i="9"/>
  <c r="S127" i="9"/>
  <c r="BC159" i="9"/>
  <c r="AP163" i="9"/>
  <c r="BC176" i="9"/>
  <c r="AP153" i="9"/>
  <c r="BA159" i="9"/>
  <c r="V163" i="9"/>
  <c r="S122" i="9"/>
  <c r="AA174" i="9"/>
  <c r="X163" i="9"/>
  <c r="S62" i="9"/>
  <c r="T178" i="9"/>
  <c r="U157" i="9"/>
  <c r="S134" i="9"/>
  <c r="AI194" i="9"/>
  <c r="AC173" i="9"/>
  <c r="AD170" i="9"/>
  <c r="AD157" i="9"/>
  <c r="S71" i="9"/>
  <c r="U156" i="9"/>
  <c r="V156" i="9"/>
  <c r="X169" i="9"/>
  <c r="Y170" i="9"/>
  <c r="Y171" i="9"/>
  <c r="E236" i="9"/>
  <c r="AA173" i="9"/>
  <c r="S70" i="9"/>
  <c r="AB152" i="9"/>
  <c r="U176" i="9"/>
  <c r="S80" i="9"/>
  <c r="S82" i="9"/>
  <c r="V169" i="9"/>
  <c r="S65" i="9"/>
  <c r="S64" i="9"/>
  <c r="S67" i="9"/>
  <c r="S88" i="9"/>
  <c r="Z173" i="9"/>
  <c r="S85" i="9"/>
  <c r="S83" i="9"/>
  <c r="X173" i="9"/>
  <c r="S119" i="9"/>
  <c r="X152" i="9"/>
  <c r="S74" i="9"/>
  <c r="S146" i="9"/>
  <c r="Y162" i="9"/>
  <c r="S179" i="9"/>
  <c r="Y159" i="9"/>
  <c r="S114" i="9"/>
  <c r="AB165" i="9"/>
  <c r="S69" i="9"/>
  <c r="AC156" i="9"/>
  <c r="AA153" i="9"/>
  <c r="V154" i="9"/>
  <c r="S141" i="9"/>
  <c r="BJ152" i="9"/>
  <c r="S66" i="9"/>
  <c r="T66" i="9" s="1"/>
  <c r="U66" i="9" s="1"/>
  <c r="V66" i="9" s="1"/>
  <c r="W66" i="9" s="1"/>
  <c r="S72" i="9"/>
  <c r="S76" i="9"/>
  <c r="S86" i="9"/>
  <c r="S117" i="9"/>
  <c r="S73" i="9"/>
  <c r="S77" i="9"/>
  <c r="U164" i="9"/>
  <c r="V167" i="9"/>
  <c r="AB167" i="9"/>
  <c r="S156" i="9"/>
  <c r="AJ164" i="9"/>
  <c r="S168" i="9"/>
  <c r="Z167" i="9"/>
  <c r="Y174" i="9"/>
  <c r="X178" i="9"/>
  <c r="BB177" i="9"/>
  <c r="W166" i="9"/>
  <c r="AD173" i="9"/>
  <c r="BI172" i="9"/>
  <c r="AI189" i="9"/>
  <c r="BB166" i="9"/>
  <c r="BE162" i="9"/>
  <c r="U158" i="9"/>
  <c r="AI184" i="9"/>
  <c r="BJ174" i="9"/>
  <c r="AI207" i="9"/>
  <c r="S78" i="9"/>
  <c r="AB154" i="9"/>
  <c r="Y154" i="9"/>
  <c r="T164" i="9"/>
  <c r="S175" i="9"/>
  <c r="U155" i="9"/>
  <c r="S116" i="9"/>
  <c r="X174" i="9"/>
  <c r="S104" i="9"/>
  <c r="S115" i="9"/>
  <c r="S118" i="9"/>
  <c r="S94" i="9"/>
  <c r="S110" i="9"/>
  <c r="S109" i="9"/>
  <c r="Y178" i="9"/>
  <c r="AT179" i="9"/>
  <c r="AL179" i="9"/>
  <c r="S148" i="9"/>
  <c r="AN169" i="9"/>
  <c r="AR169" i="9"/>
  <c r="S102" i="9"/>
  <c r="T161" i="9"/>
  <c r="S92" i="9"/>
  <c r="AO169" i="9"/>
  <c r="S103" i="9"/>
  <c r="S106" i="9"/>
  <c r="S96" i="9"/>
  <c r="AB173" i="9"/>
  <c r="Y177" i="9"/>
  <c r="BE166" i="9"/>
  <c r="S113" i="9"/>
  <c r="S97" i="9"/>
  <c r="S95" i="9"/>
  <c r="S111" i="9"/>
  <c r="Z174" i="9"/>
  <c r="S107" i="9"/>
  <c r="S99" i="9"/>
  <c r="Z162" i="9"/>
  <c r="S112" i="9"/>
  <c r="S100" i="9"/>
  <c r="S101" i="9"/>
  <c r="S93" i="9"/>
  <c r="S142" i="9"/>
  <c r="AI201" i="9"/>
  <c r="S108" i="9"/>
  <c r="BC152" i="9"/>
  <c r="S144" i="9"/>
  <c r="N59" i="12"/>
  <c r="L59" i="12"/>
  <c r="K59" i="12"/>
  <c r="J59" i="12"/>
  <c r="G59" i="12"/>
  <c r="F59" i="12"/>
  <c r="AD272" i="12"/>
  <c r="AC272" i="12"/>
  <c r="AB272" i="12"/>
  <c r="Y272" i="12"/>
  <c r="X272" i="12"/>
  <c r="V272" i="12"/>
  <c r="U272" i="12"/>
  <c r="T272" i="12"/>
  <c r="N29" i="12"/>
  <c r="L29" i="12"/>
  <c r="K29" i="12"/>
  <c r="J29" i="12"/>
  <c r="H29" i="12"/>
  <c r="G29" i="12"/>
  <c r="F29" i="12"/>
  <c r="D29" i="12"/>
  <c r="S140" i="12"/>
  <c r="S133" i="12"/>
  <c r="S132" i="12"/>
  <c r="S130" i="12"/>
  <c r="S129" i="12"/>
  <c r="S142" i="12"/>
  <c r="S144" i="12"/>
  <c r="S147" i="12"/>
  <c r="S138" i="12"/>
  <c r="S143" i="12"/>
  <c r="S137" i="12"/>
  <c r="S146" i="12"/>
  <c r="S126" i="12"/>
  <c r="S139" i="12"/>
  <c r="S127" i="12"/>
  <c r="S145" i="12"/>
  <c r="S124" i="12"/>
  <c r="S125" i="12"/>
  <c r="S128" i="12"/>
  <c r="S134" i="12"/>
  <c r="S135" i="12"/>
  <c r="S141" i="12"/>
  <c r="S136" i="12"/>
  <c r="S131" i="12"/>
  <c r="S148" i="12"/>
  <c r="S122" i="12"/>
  <c r="Z272" i="12"/>
  <c r="O38" i="12"/>
  <c r="O41" i="12"/>
  <c r="O12" i="12"/>
  <c r="O13" i="12"/>
  <c r="O43" i="12"/>
  <c r="O44" i="12"/>
  <c r="O16" i="12"/>
  <c r="O46" i="12"/>
  <c r="O17" i="12"/>
  <c r="AU166" i="12"/>
  <c r="L89" i="12"/>
  <c r="O10" i="12"/>
  <c r="O21" i="12"/>
  <c r="O51" i="12"/>
  <c r="O52" i="12"/>
  <c r="O25" i="12"/>
  <c r="O55" i="12"/>
  <c r="O27" i="12"/>
  <c r="O28" i="12"/>
  <c r="O58" i="12"/>
  <c r="AU177" i="12"/>
  <c r="BK169" i="12"/>
  <c r="AU173" i="12"/>
  <c r="AU164" i="12"/>
  <c r="AU159" i="12"/>
  <c r="O26" i="12"/>
  <c r="O7" i="12"/>
  <c r="O50" i="12"/>
  <c r="O48" i="12"/>
  <c r="BH180" i="12"/>
  <c r="BK160" i="12"/>
  <c r="BK158" i="12"/>
  <c r="BK179" i="12"/>
  <c r="BK177" i="12"/>
  <c r="BK165" i="12"/>
  <c r="BK153" i="12"/>
  <c r="BK172" i="12"/>
  <c r="BK175" i="12"/>
  <c r="BK166" i="12"/>
  <c r="AU153" i="12"/>
  <c r="BK171" i="12"/>
  <c r="O80" i="12"/>
  <c r="O84" i="12"/>
  <c r="M89" i="12"/>
  <c r="O86" i="12"/>
  <c r="AU176" i="12"/>
  <c r="O62" i="12"/>
  <c r="O68" i="12"/>
  <c r="O73" i="12"/>
  <c r="BK173" i="12"/>
  <c r="AI180" i="12"/>
  <c r="AU152" i="12"/>
  <c r="AM180" i="12"/>
  <c r="AQ180" i="12"/>
  <c r="AJ180" i="12"/>
  <c r="AR180" i="12"/>
  <c r="BE180" i="12"/>
  <c r="BI180" i="12"/>
  <c r="AU175" i="12"/>
  <c r="AK180" i="12"/>
  <c r="AO180" i="12"/>
  <c r="AS180" i="12"/>
  <c r="BJ180" i="12"/>
  <c r="BK178" i="12"/>
  <c r="AL180" i="12"/>
  <c r="AT180" i="12"/>
  <c r="BK152" i="12"/>
  <c r="AU178" i="12"/>
  <c r="AU170" i="12"/>
  <c r="BK168" i="12"/>
  <c r="AU172" i="12"/>
  <c r="AU169" i="12"/>
  <c r="AU163" i="12"/>
  <c r="AU174" i="12"/>
  <c r="AU171" i="12"/>
  <c r="AU168" i="12"/>
  <c r="AU167" i="12"/>
  <c r="AU165" i="12"/>
  <c r="AU162" i="12"/>
  <c r="BK164" i="12"/>
  <c r="BK162" i="12"/>
  <c r="BK159" i="12"/>
  <c r="AU161" i="12"/>
  <c r="AU179" i="12"/>
  <c r="AU156" i="12"/>
  <c r="BK156" i="12"/>
  <c r="BK161" i="12"/>
  <c r="C59" i="12"/>
  <c r="O32" i="12"/>
  <c r="AU160" i="12"/>
  <c r="AU158" i="12"/>
  <c r="BK157" i="12"/>
  <c r="AU157" i="12"/>
  <c r="BK155" i="12"/>
  <c r="AN180" i="12"/>
  <c r="O2" i="12"/>
  <c r="C29" i="12"/>
  <c r="O33" i="12"/>
  <c r="O4" i="12"/>
  <c r="AE248" i="12"/>
  <c r="C248" i="12"/>
  <c r="D248" i="12" s="1"/>
  <c r="E248" i="12" s="1"/>
  <c r="F248" i="12" s="1"/>
  <c r="G248" i="12" s="1"/>
  <c r="H248" i="12" s="1"/>
  <c r="I248" i="12" s="1"/>
  <c r="J248" i="12" s="1"/>
  <c r="K248" i="12" s="1"/>
  <c r="L248" i="12" s="1"/>
  <c r="M248" i="12" s="1"/>
  <c r="N248" i="12" s="1"/>
  <c r="O35" i="12"/>
  <c r="C249" i="12"/>
  <c r="D249" i="12" s="1"/>
  <c r="E249" i="12" s="1"/>
  <c r="F249" i="12" s="1"/>
  <c r="G249" i="12" s="1"/>
  <c r="H249" i="12" s="1"/>
  <c r="I249" i="12" s="1"/>
  <c r="J249" i="12" s="1"/>
  <c r="K249" i="12" s="1"/>
  <c r="L249" i="12" s="1"/>
  <c r="M249" i="12" s="1"/>
  <c r="N249" i="12" s="1"/>
  <c r="AE249" i="12"/>
  <c r="O8" i="12"/>
  <c r="C252" i="12"/>
  <c r="D252" i="12" s="1"/>
  <c r="E252" i="12" s="1"/>
  <c r="F252" i="12" s="1"/>
  <c r="G252" i="12" s="1"/>
  <c r="H252" i="12" s="1"/>
  <c r="I252" i="12" s="1"/>
  <c r="J252" i="12" s="1"/>
  <c r="K252" i="12" s="1"/>
  <c r="L252" i="12" s="1"/>
  <c r="M252" i="12" s="1"/>
  <c r="N252" i="12" s="1"/>
  <c r="AE252" i="12"/>
  <c r="O11" i="12"/>
  <c r="O42" i="12"/>
  <c r="AE257" i="12"/>
  <c r="C257" i="12"/>
  <c r="D257" i="12" s="1"/>
  <c r="E257" i="12" s="1"/>
  <c r="F257" i="12" s="1"/>
  <c r="G257" i="12" s="1"/>
  <c r="H257" i="12" s="1"/>
  <c r="I257" i="12" s="1"/>
  <c r="J257" i="12" s="1"/>
  <c r="K257" i="12" s="1"/>
  <c r="L257" i="12" s="1"/>
  <c r="M257" i="12" s="1"/>
  <c r="N257" i="12" s="1"/>
  <c r="O18" i="12"/>
  <c r="O49" i="12"/>
  <c r="AE263" i="12"/>
  <c r="C263" i="12"/>
  <c r="D263" i="12" s="1"/>
  <c r="E263" i="12" s="1"/>
  <c r="F263" i="12" s="1"/>
  <c r="G263" i="12" s="1"/>
  <c r="H263" i="12" s="1"/>
  <c r="I263" i="12" s="1"/>
  <c r="J263" i="12" s="1"/>
  <c r="K263" i="12" s="1"/>
  <c r="L263" i="12" s="1"/>
  <c r="M263" i="12" s="1"/>
  <c r="N263" i="12" s="1"/>
  <c r="O22" i="12"/>
  <c r="O53" i="12"/>
  <c r="O54" i="12"/>
  <c r="C268" i="12"/>
  <c r="D268" i="12" s="1"/>
  <c r="E268" i="12" s="1"/>
  <c r="F268" i="12" s="1"/>
  <c r="G268" i="12" s="1"/>
  <c r="H268" i="12" s="1"/>
  <c r="I268" i="12" s="1"/>
  <c r="J268" i="12" s="1"/>
  <c r="K268" i="12" s="1"/>
  <c r="L268" i="12" s="1"/>
  <c r="M268" i="12" s="1"/>
  <c r="N268" i="12" s="1"/>
  <c r="AE268" i="12"/>
  <c r="C271" i="12"/>
  <c r="D271" i="12" s="1"/>
  <c r="E271" i="12" s="1"/>
  <c r="F271" i="12" s="1"/>
  <c r="G271" i="12" s="1"/>
  <c r="H271" i="12" s="1"/>
  <c r="I271" i="12" s="1"/>
  <c r="J271" i="12" s="1"/>
  <c r="K271" i="12" s="1"/>
  <c r="L271" i="12" s="1"/>
  <c r="M271" i="12" s="1"/>
  <c r="N271" i="12" s="1"/>
  <c r="AE271" i="12"/>
  <c r="C246" i="12"/>
  <c r="AE246" i="12"/>
  <c r="AE255" i="12"/>
  <c r="C255" i="12"/>
  <c r="D255" i="12" s="1"/>
  <c r="E255" i="12" s="1"/>
  <c r="F255" i="12" s="1"/>
  <c r="G255" i="12" s="1"/>
  <c r="H255" i="12" s="1"/>
  <c r="I255" i="12" s="1"/>
  <c r="J255" i="12" s="1"/>
  <c r="K255" i="12" s="1"/>
  <c r="L255" i="12" s="1"/>
  <c r="M255" i="12" s="1"/>
  <c r="N255" i="12" s="1"/>
  <c r="C256" i="12"/>
  <c r="D256" i="12" s="1"/>
  <c r="E256" i="12" s="1"/>
  <c r="F256" i="12" s="1"/>
  <c r="G256" i="12" s="1"/>
  <c r="H256" i="12" s="1"/>
  <c r="I256" i="12" s="1"/>
  <c r="J256" i="12" s="1"/>
  <c r="K256" i="12" s="1"/>
  <c r="L256" i="12" s="1"/>
  <c r="M256" i="12" s="1"/>
  <c r="N256" i="12" s="1"/>
  <c r="AE256" i="12"/>
  <c r="O15" i="12"/>
  <c r="C262" i="12"/>
  <c r="D262" i="12" s="1"/>
  <c r="E262" i="12" s="1"/>
  <c r="F262" i="12" s="1"/>
  <c r="G262" i="12" s="1"/>
  <c r="H262" i="12" s="1"/>
  <c r="I262" i="12" s="1"/>
  <c r="J262" i="12" s="1"/>
  <c r="K262" i="12" s="1"/>
  <c r="L262" i="12" s="1"/>
  <c r="M262" i="12" s="1"/>
  <c r="N262" i="12" s="1"/>
  <c r="AE262" i="12"/>
  <c r="AE264" i="12"/>
  <c r="C264" i="12"/>
  <c r="D264" i="12" s="1"/>
  <c r="E264" i="12" s="1"/>
  <c r="F264" i="12" s="1"/>
  <c r="G264" i="12" s="1"/>
  <c r="H264" i="12" s="1"/>
  <c r="I264" i="12" s="1"/>
  <c r="J264" i="12" s="1"/>
  <c r="K264" i="12" s="1"/>
  <c r="L264" i="12" s="1"/>
  <c r="M264" i="12" s="1"/>
  <c r="N264" i="12" s="1"/>
  <c r="C266" i="12"/>
  <c r="D266" i="12" s="1"/>
  <c r="E266" i="12" s="1"/>
  <c r="F266" i="12" s="1"/>
  <c r="AE266" i="12"/>
  <c r="C267" i="12"/>
  <c r="D267" i="12" s="1"/>
  <c r="E267" i="12" s="1"/>
  <c r="F267" i="12" s="1"/>
  <c r="G267" i="12" s="1"/>
  <c r="H267" i="12" s="1"/>
  <c r="I267" i="12" s="1"/>
  <c r="J267" i="12" s="1"/>
  <c r="K267" i="12" s="1"/>
  <c r="L267" i="12" s="1"/>
  <c r="M267" i="12" s="1"/>
  <c r="N267" i="12" s="1"/>
  <c r="AE267" i="12"/>
  <c r="AU155" i="12"/>
  <c r="E29" i="12"/>
  <c r="I29" i="12"/>
  <c r="M29" i="12"/>
  <c r="S272" i="12"/>
  <c r="E245" i="12"/>
  <c r="F245" i="12" s="1"/>
  <c r="G245" i="12" s="1"/>
  <c r="AE245" i="12"/>
  <c r="W272" i="12"/>
  <c r="AA272" i="12"/>
  <c r="D59" i="12"/>
  <c r="H59" i="12"/>
  <c r="AE247" i="12"/>
  <c r="C247" i="12"/>
  <c r="D247" i="12" s="1"/>
  <c r="E247" i="12" s="1"/>
  <c r="F247" i="12" s="1"/>
  <c r="G247" i="12" s="1"/>
  <c r="H247" i="12" s="1"/>
  <c r="I247" i="12" s="1"/>
  <c r="J247" i="12" s="1"/>
  <c r="K247" i="12" s="1"/>
  <c r="L247" i="12" s="1"/>
  <c r="M247" i="12" s="1"/>
  <c r="N247" i="12" s="1"/>
  <c r="O5" i="12"/>
  <c r="O6" i="12"/>
  <c r="O37" i="12"/>
  <c r="C251" i="12"/>
  <c r="D251" i="12" s="1"/>
  <c r="E251" i="12" s="1"/>
  <c r="F251" i="12" s="1"/>
  <c r="G251" i="12" s="1"/>
  <c r="H251" i="12" s="1"/>
  <c r="I251" i="12" s="1"/>
  <c r="J251" i="12" s="1"/>
  <c r="K251" i="12" s="1"/>
  <c r="L251" i="12" s="1"/>
  <c r="M251" i="12" s="1"/>
  <c r="N251" i="12" s="1"/>
  <c r="AE251" i="12"/>
  <c r="O9" i="12"/>
  <c r="O40" i="12"/>
  <c r="AE254" i="12"/>
  <c r="C254" i="12"/>
  <c r="D254" i="12" s="1"/>
  <c r="E254" i="12" s="1"/>
  <c r="F254" i="12" s="1"/>
  <c r="G254" i="12" s="1"/>
  <c r="H254" i="12" s="1"/>
  <c r="I254" i="12" s="1"/>
  <c r="J254" i="12" s="1"/>
  <c r="K254" i="12" s="1"/>
  <c r="L254" i="12" s="1"/>
  <c r="M254" i="12" s="1"/>
  <c r="N254" i="12" s="1"/>
  <c r="O14" i="12"/>
  <c r="O45" i="12"/>
  <c r="AE259" i="12"/>
  <c r="C259" i="12"/>
  <c r="D259" i="12" s="1"/>
  <c r="E259" i="12" s="1"/>
  <c r="F259" i="12" s="1"/>
  <c r="G259" i="12" s="1"/>
  <c r="H259" i="12" s="1"/>
  <c r="I259" i="12" s="1"/>
  <c r="J259" i="12" s="1"/>
  <c r="K259" i="12" s="1"/>
  <c r="L259" i="12" s="1"/>
  <c r="M259" i="12" s="1"/>
  <c r="N259" i="12" s="1"/>
  <c r="O47" i="12"/>
  <c r="AE261" i="12"/>
  <c r="C261" i="12"/>
  <c r="D261" i="12" s="1"/>
  <c r="E261" i="12" s="1"/>
  <c r="F261" i="12" s="1"/>
  <c r="G261" i="12" s="1"/>
  <c r="H261" i="12" s="1"/>
  <c r="I261" i="12" s="1"/>
  <c r="J261" i="12" s="1"/>
  <c r="K261" i="12" s="1"/>
  <c r="L261" i="12" s="1"/>
  <c r="M261" i="12" s="1"/>
  <c r="N261" i="12" s="1"/>
  <c r="O20" i="12"/>
  <c r="AE265" i="12"/>
  <c r="C265" i="12"/>
  <c r="D265" i="12" s="1"/>
  <c r="E265" i="12" s="1"/>
  <c r="F265" i="12" s="1"/>
  <c r="G265" i="12" s="1"/>
  <c r="H265" i="12" s="1"/>
  <c r="I265" i="12" s="1"/>
  <c r="J265" i="12" s="1"/>
  <c r="K265" i="12" s="1"/>
  <c r="L265" i="12" s="1"/>
  <c r="M265" i="12" s="1"/>
  <c r="N265" i="12" s="1"/>
  <c r="O56" i="12"/>
  <c r="O57" i="12"/>
  <c r="E59" i="12"/>
  <c r="I59" i="12"/>
  <c r="M59" i="12"/>
  <c r="O3" i="12"/>
  <c r="AP180" i="12"/>
  <c r="O34" i="12"/>
  <c r="O36" i="12"/>
  <c r="AE250" i="12"/>
  <c r="C250" i="12"/>
  <c r="D250" i="12" s="1"/>
  <c r="E250" i="12" s="1"/>
  <c r="F250" i="12" s="1"/>
  <c r="G250" i="12" s="1"/>
  <c r="H250" i="12" s="1"/>
  <c r="I250" i="12" s="1"/>
  <c r="J250" i="12" s="1"/>
  <c r="K250" i="12" s="1"/>
  <c r="L250" i="12" s="1"/>
  <c r="M250" i="12" s="1"/>
  <c r="N250" i="12" s="1"/>
  <c r="O39" i="12"/>
  <c r="AE253" i="12"/>
  <c r="C253" i="12"/>
  <c r="D253" i="12" s="1"/>
  <c r="E253" i="12" s="1"/>
  <c r="F253" i="12" s="1"/>
  <c r="G253" i="12" s="1"/>
  <c r="H253" i="12" s="1"/>
  <c r="I253" i="12" s="1"/>
  <c r="J253" i="12" s="1"/>
  <c r="K253" i="12" s="1"/>
  <c r="L253" i="12" s="1"/>
  <c r="M253" i="12" s="1"/>
  <c r="N253" i="12" s="1"/>
  <c r="AE258" i="12"/>
  <c r="C258" i="12"/>
  <c r="D258" i="12" s="1"/>
  <c r="E258" i="12" s="1"/>
  <c r="F258" i="12" s="1"/>
  <c r="G258" i="12" s="1"/>
  <c r="H258" i="12" s="1"/>
  <c r="I258" i="12" s="1"/>
  <c r="J258" i="12" s="1"/>
  <c r="K258" i="12" s="1"/>
  <c r="L258" i="12" s="1"/>
  <c r="M258" i="12" s="1"/>
  <c r="N258" i="12" s="1"/>
  <c r="C260" i="12"/>
  <c r="D260" i="12" s="1"/>
  <c r="E260" i="12" s="1"/>
  <c r="F260" i="12" s="1"/>
  <c r="G260" i="12" s="1"/>
  <c r="H260" i="12" s="1"/>
  <c r="I260" i="12" s="1"/>
  <c r="J260" i="12" s="1"/>
  <c r="K260" i="12" s="1"/>
  <c r="L260" i="12" s="1"/>
  <c r="M260" i="12" s="1"/>
  <c r="N260" i="12" s="1"/>
  <c r="AE260" i="12"/>
  <c r="O19" i="12"/>
  <c r="O23" i="12"/>
  <c r="O24" i="12"/>
  <c r="AE269" i="12"/>
  <c r="C269" i="12"/>
  <c r="D269" i="12" s="1"/>
  <c r="E269" i="12" s="1"/>
  <c r="F269" i="12" s="1"/>
  <c r="G269" i="12" s="1"/>
  <c r="H269" i="12" s="1"/>
  <c r="I269" i="12" s="1"/>
  <c r="J269" i="12" s="1"/>
  <c r="K269" i="12" s="1"/>
  <c r="L269" i="12" s="1"/>
  <c r="M269" i="12" s="1"/>
  <c r="N269" i="12" s="1"/>
  <c r="AE270" i="12"/>
  <c r="C270" i="12"/>
  <c r="D270" i="12" s="1"/>
  <c r="E270" i="12" s="1"/>
  <c r="F270" i="12" s="1"/>
  <c r="G270" i="12" s="1"/>
  <c r="H270" i="12" s="1"/>
  <c r="I270" i="12" s="1"/>
  <c r="J270" i="12" s="1"/>
  <c r="K270" i="12" s="1"/>
  <c r="L270" i="12" s="1"/>
  <c r="M270" i="12" s="1"/>
  <c r="N270" i="12" s="1"/>
  <c r="O184" i="12"/>
  <c r="O195" i="12"/>
  <c r="BF180" i="12"/>
  <c r="AE172" i="12"/>
  <c r="BK176" i="12"/>
  <c r="BK170" i="12"/>
  <c r="J89" i="12"/>
  <c r="BK167" i="12"/>
  <c r="O204" i="12"/>
  <c r="O187" i="12"/>
  <c r="BB180" i="12"/>
  <c r="BK174" i="12"/>
  <c r="O193" i="12"/>
  <c r="AE166" i="12"/>
  <c r="AE155" i="12"/>
  <c r="AY180" i="12"/>
  <c r="AE169" i="12"/>
  <c r="AZ180" i="12"/>
  <c r="O78" i="12"/>
  <c r="O64" i="12"/>
  <c r="O70" i="12"/>
  <c r="AE173" i="12"/>
  <c r="AE171" i="12"/>
  <c r="AE168" i="12"/>
  <c r="O82" i="12"/>
  <c r="BD180" i="12"/>
  <c r="O206" i="12"/>
  <c r="BK163" i="12"/>
  <c r="O207" i="12"/>
  <c r="O210" i="12"/>
  <c r="O77" i="12"/>
  <c r="O76" i="12"/>
  <c r="O192" i="12"/>
  <c r="AE178" i="12"/>
  <c r="O72" i="12"/>
  <c r="AE176" i="12"/>
  <c r="AE179" i="12"/>
  <c r="O69" i="12"/>
  <c r="D89" i="12"/>
  <c r="O88" i="12"/>
  <c r="O66" i="12"/>
  <c r="AE175" i="12"/>
  <c r="O79" i="12"/>
  <c r="O196" i="12"/>
  <c r="O209" i="12"/>
  <c r="V180" i="12"/>
  <c r="AE160" i="12"/>
  <c r="O197" i="12"/>
  <c r="O87" i="12"/>
  <c r="O81" i="12"/>
  <c r="O71" i="12"/>
  <c r="S180" i="12"/>
  <c r="AE161" i="12"/>
  <c r="AE174" i="12"/>
  <c r="AE163" i="12"/>
  <c r="F89" i="12"/>
  <c r="E89" i="12"/>
  <c r="O205" i="12"/>
  <c r="I89" i="12"/>
  <c r="O198" i="12"/>
  <c r="O186" i="12"/>
  <c r="H89" i="12"/>
  <c r="K89" i="12"/>
  <c r="Y180" i="12"/>
  <c r="U180" i="12"/>
  <c r="AE153" i="12"/>
  <c r="S123" i="12"/>
  <c r="W180" i="12"/>
  <c r="K211" i="12"/>
  <c r="Z180" i="12"/>
  <c r="M211" i="12"/>
  <c r="BC180" i="12"/>
  <c r="AU154" i="12"/>
  <c r="O65" i="12"/>
  <c r="O188" i="12"/>
  <c r="O203" i="12"/>
  <c r="AA180" i="12"/>
  <c r="G89" i="12"/>
  <c r="AB180" i="12"/>
  <c r="O190" i="12"/>
  <c r="J211" i="12"/>
  <c r="O74" i="12"/>
  <c r="AE159" i="12"/>
  <c r="X180" i="12"/>
  <c r="O194" i="12"/>
  <c r="O202" i="12"/>
  <c r="AE157" i="12"/>
  <c r="AE177" i="12"/>
  <c r="AE164" i="12"/>
  <c r="C211" i="12"/>
  <c r="O183" i="12"/>
  <c r="N211" i="12"/>
  <c r="O191" i="12"/>
  <c r="C89" i="12"/>
  <c r="O67" i="12"/>
  <c r="O189" i="12"/>
  <c r="O199" i="12"/>
  <c r="E211" i="12"/>
  <c r="AC180" i="12"/>
  <c r="AE152" i="12"/>
  <c r="AE158" i="12"/>
  <c r="I211" i="12"/>
  <c r="O201" i="12"/>
  <c r="T180" i="12"/>
  <c r="G211" i="12"/>
  <c r="BG180" i="12"/>
  <c r="O200" i="12"/>
  <c r="O85" i="12"/>
  <c r="O75" i="12"/>
  <c r="O83" i="12"/>
  <c r="AE165" i="12"/>
  <c r="AE167" i="12"/>
  <c r="AE156" i="12"/>
  <c r="O63" i="12"/>
  <c r="AE170" i="12"/>
  <c r="S149" i="12"/>
  <c r="AD180" i="12"/>
  <c r="AE162" i="12"/>
  <c r="O170" i="12"/>
  <c r="O173" i="12"/>
  <c r="O208" i="12"/>
  <c r="H211" i="12"/>
  <c r="O158" i="12"/>
  <c r="AE154" i="12"/>
  <c r="L211" i="12"/>
  <c r="O171" i="12"/>
  <c r="D180" i="12"/>
  <c r="O164" i="12"/>
  <c r="C180" i="12"/>
  <c r="I180" i="12"/>
  <c r="O163" i="12"/>
  <c r="O177" i="12"/>
  <c r="M180" i="12"/>
  <c r="O174" i="12"/>
  <c r="O179" i="12"/>
  <c r="O168" i="12"/>
  <c r="O153" i="12"/>
  <c r="O172" i="12"/>
  <c r="O176" i="12"/>
  <c r="O167" i="12"/>
  <c r="O152" i="12"/>
  <c r="O175" i="12"/>
  <c r="O166" i="12"/>
  <c r="O155" i="12"/>
  <c r="O156" i="12"/>
  <c r="O157" i="12"/>
  <c r="O159" i="12"/>
  <c r="O178" i="12"/>
  <c r="O161" i="12"/>
  <c r="O169" i="12"/>
  <c r="J180" i="12"/>
  <c r="O165" i="12"/>
  <c r="L180" i="12"/>
  <c r="O160" i="12"/>
  <c r="N180" i="12"/>
  <c r="O162" i="12"/>
  <c r="F180" i="12"/>
  <c r="H180" i="12"/>
  <c r="BA180" i="12"/>
  <c r="BK154" i="12"/>
  <c r="O185" i="12"/>
  <c r="D211" i="12"/>
  <c r="F211" i="12"/>
  <c r="G180" i="12"/>
  <c r="K180" i="12"/>
  <c r="E180" i="12"/>
  <c r="O154" i="12"/>
  <c r="N29" i="2" l="1"/>
  <c r="J59" i="5"/>
  <c r="F211" i="1"/>
  <c r="F29" i="5"/>
  <c r="N59" i="3"/>
  <c r="N211" i="3"/>
  <c r="K29" i="5"/>
  <c r="K89" i="5"/>
  <c r="J238" i="4"/>
  <c r="H59" i="18"/>
  <c r="C211" i="4"/>
  <c r="C241" i="6"/>
  <c r="N211" i="6"/>
  <c r="F59" i="4"/>
  <c r="L211" i="18"/>
  <c r="J219" i="3"/>
  <c r="J29" i="5"/>
  <c r="F59" i="5"/>
  <c r="L89" i="18"/>
  <c r="N29" i="5"/>
  <c r="F180" i="4"/>
  <c r="N219" i="5"/>
  <c r="J59" i="6"/>
  <c r="D211" i="18"/>
  <c r="N230" i="5"/>
  <c r="N211" i="5"/>
  <c r="J180" i="4"/>
  <c r="F89" i="6"/>
  <c r="N59" i="1"/>
  <c r="J89" i="3"/>
  <c r="D29" i="2"/>
  <c r="I89" i="18"/>
  <c r="H29" i="2"/>
  <c r="E29" i="3"/>
  <c r="E59" i="6"/>
  <c r="M211" i="4"/>
  <c r="E29" i="6"/>
  <c r="M211" i="1"/>
  <c r="M234" i="1"/>
  <c r="E59" i="3"/>
  <c r="E180" i="5"/>
  <c r="E89" i="6"/>
  <c r="I89" i="4"/>
  <c r="M29" i="5"/>
  <c r="I89" i="1"/>
  <c r="E89" i="3"/>
  <c r="E59" i="1"/>
  <c r="I29" i="3"/>
  <c r="I59" i="3"/>
  <c r="H29" i="3"/>
  <c r="D29" i="6"/>
  <c r="L29" i="6"/>
  <c r="E237" i="18"/>
  <c r="L89" i="5"/>
  <c r="F59" i="1"/>
  <c r="J59" i="2"/>
  <c r="N180" i="3"/>
  <c r="K59" i="5"/>
  <c r="L89" i="3"/>
  <c r="L89" i="4"/>
  <c r="D29" i="3"/>
  <c r="H180" i="5"/>
  <c r="D229" i="5"/>
  <c r="L59" i="6"/>
  <c r="D231" i="6"/>
  <c r="D59" i="2"/>
  <c r="H89" i="5"/>
  <c r="E220" i="18"/>
  <c r="E221" i="18"/>
  <c r="E211" i="18"/>
  <c r="M89" i="18"/>
  <c r="H59" i="4"/>
  <c r="D29" i="5"/>
  <c r="D225" i="6"/>
  <c r="I211" i="18"/>
  <c r="H59" i="2"/>
  <c r="L89" i="2"/>
  <c r="J211" i="3"/>
  <c r="E59" i="2"/>
  <c r="I180" i="3"/>
  <c r="M29" i="4"/>
  <c r="E231" i="6"/>
  <c r="C29" i="2"/>
  <c r="C89" i="4"/>
  <c r="I89" i="5"/>
  <c r="H229" i="6"/>
  <c r="H242" i="6" s="1"/>
  <c r="C180" i="5"/>
  <c r="G180" i="5"/>
  <c r="C89" i="2"/>
  <c r="G180" i="4"/>
  <c r="G59" i="6"/>
  <c r="G89" i="6"/>
  <c r="K89" i="6"/>
  <c r="N59" i="18"/>
  <c r="C59" i="1"/>
  <c r="K211" i="3"/>
  <c r="G59" i="5"/>
  <c r="C89" i="5"/>
  <c r="G29" i="3"/>
  <c r="K29" i="3"/>
  <c r="K180" i="5"/>
  <c r="C59" i="6"/>
  <c r="C89" i="6"/>
  <c r="K211" i="2"/>
  <c r="K239" i="2"/>
  <c r="J29" i="1"/>
  <c r="G89" i="4"/>
  <c r="H242" i="19"/>
  <c r="E29" i="2"/>
  <c r="M29" i="2"/>
  <c r="O89" i="14"/>
  <c r="N59" i="14"/>
  <c r="O36" i="14"/>
  <c r="O38" i="14"/>
  <c r="O40" i="14"/>
  <c r="O42" i="14"/>
  <c r="O44" i="14"/>
  <c r="O46" i="14"/>
  <c r="O48" i="14"/>
  <c r="O50" i="14"/>
  <c r="O52" i="14"/>
  <c r="O54" i="14"/>
  <c r="O56" i="14"/>
  <c r="O58" i="14"/>
  <c r="O29" i="14"/>
  <c r="O29" i="19"/>
  <c r="O211" i="19"/>
  <c r="N180" i="4"/>
  <c r="C29" i="3"/>
  <c r="G89" i="5"/>
  <c r="K59" i="6"/>
  <c r="H211" i="1"/>
  <c r="F29" i="2"/>
  <c r="J59" i="4"/>
  <c r="N89" i="4"/>
  <c r="J59" i="1"/>
  <c r="F89" i="2"/>
  <c r="J29" i="6"/>
  <c r="M89" i="4"/>
  <c r="E29" i="5"/>
  <c r="E231" i="4"/>
  <c r="O59" i="14"/>
  <c r="O34" i="14"/>
  <c r="O180" i="14"/>
  <c r="O211" i="14"/>
  <c r="O215" i="14"/>
  <c r="O216" i="14"/>
  <c r="O217" i="14"/>
  <c r="O218" i="14"/>
  <c r="O219" i="14"/>
  <c r="O220" i="14"/>
  <c r="O221" i="14"/>
  <c r="O222" i="14"/>
  <c r="O223" i="14"/>
  <c r="O224" i="14"/>
  <c r="O225" i="14"/>
  <c r="O226" i="14"/>
  <c r="O227" i="14"/>
  <c r="O228" i="14"/>
  <c r="O229" i="14"/>
  <c r="O230" i="14"/>
  <c r="O231" i="14"/>
  <c r="O232" i="14"/>
  <c r="O233" i="14"/>
  <c r="O234" i="14"/>
  <c r="O235" i="14"/>
  <c r="O236" i="14"/>
  <c r="O237" i="14"/>
  <c r="O238" i="14"/>
  <c r="O239" i="14"/>
  <c r="O240" i="14"/>
  <c r="O241" i="14"/>
  <c r="AE211" i="17"/>
  <c r="C272" i="18"/>
  <c r="AE272" i="18"/>
  <c r="O214" i="19"/>
  <c r="O242" i="19" s="1"/>
  <c r="D242" i="19"/>
  <c r="O59" i="19"/>
  <c r="N29" i="18"/>
  <c r="M59" i="1"/>
  <c r="M89" i="3"/>
  <c r="H29" i="8"/>
  <c r="L180" i="5"/>
  <c r="E245" i="18"/>
  <c r="D272" i="18"/>
  <c r="O214" i="14"/>
  <c r="G180" i="1"/>
  <c r="N29" i="3"/>
  <c r="N211" i="1"/>
  <c r="J29" i="3"/>
  <c r="J211" i="2"/>
  <c r="N211" i="2"/>
  <c r="M29" i="3"/>
  <c r="AJ202" i="9"/>
  <c r="AK202" i="9" s="1"/>
  <c r="AL202" i="9" s="1"/>
  <c r="AM202" i="9" s="1"/>
  <c r="AN202" i="9" s="1"/>
  <c r="AO202" i="9" s="1"/>
  <c r="AP202" i="9" s="1"/>
  <c r="AQ202" i="9" s="1"/>
  <c r="AR202" i="9" s="1"/>
  <c r="AS202" i="9" s="1"/>
  <c r="AT202" i="9" s="1"/>
  <c r="I29" i="2"/>
  <c r="E89" i="2"/>
  <c r="I89" i="2"/>
  <c r="I214" i="2"/>
  <c r="E215" i="2"/>
  <c r="M215" i="2"/>
  <c r="E211" i="2"/>
  <c r="M211" i="2"/>
  <c r="N59" i="4"/>
  <c r="J59" i="3"/>
  <c r="I59" i="8"/>
  <c r="I614" i="8" s="1"/>
  <c r="I89" i="3"/>
  <c r="I180" i="6"/>
  <c r="I215" i="8"/>
  <c r="M215" i="8"/>
  <c r="L215" i="9"/>
  <c r="F215" i="8"/>
  <c r="J215" i="8"/>
  <c r="N215" i="8"/>
  <c r="DA19" i="13"/>
  <c r="G215" i="8"/>
  <c r="K215" i="8"/>
  <c r="D215" i="8"/>
  <c r="H215" i="8"/>
  <c r="L215" i="8"/>
  <c r="S22" i="13"/>
  <c r="N108" i="13"/>
  <c r="O108" i="13" s="1"/>
  <c r="H89" i="3"/>
  <c r="J180" i="3"/>
  <c r="G59" i="2"/>
  <c r="T63" i="8"/>
  <c r="U63" i="8" s="1"/>
  <c r="V63" i="8" s="1"/>
  <c r="W63" i="8" s="1"/>
  <c r="X63" i="8" s="1"/>
  <c r="Y63" i="8" s="1"/>
  <c r="Z63" i="8" s="1"/>
  <c r="AA63" i="8" s="1"/>
  <c r="AB63" i="8" s="1"/>
  <c r="AC63" i="8" s="1"/>
  <c r="AD63" i="8" s="1"/>
  <c r="T64" i="8"/>
  <c r="U64" i="8" s="1"/>
  <c r="V64" i="8" s="1"/>
  <c r="W64" i="8" s="1"/>
  <c r="X64" i="8" s="1"/>
  <c r="Y64" i="8" s="1"/>
  <c r="Z64" i="8" s="1"/>
  <c r="AA64" i="8" s="1"/>
  <c r="AB64" i="8" s="1"/>
  <c r="AC64" i="8" s="1"/>
  <c r="AD64" i="8" s="1"/>
  <c r="T65" i="8"/>
  <c r="U65" i="8" s="1"/>
  <c r="V65" i="8" s="1"/>
  <c r="W65" i="8" s="1"/>
  <c r="X65" i="8" s="1"/>
  <c r="Y65" i="8" s="1"/>
  <c r="Z65" i="8" s="1"/>
  <c r="AA65" i="8" s="1"/>
  <c r="AB65" i="8" s="1"/>
  <c r="AC65" i="8" s="1"/>
  <c r="AD65" i="8" s="1"/>
  <c r="T66" i="8"/>
  <c r="U66" i="8" s="1"/>
  <c r="V66" i="8" s="1"/>
  <c r="W66" i="8" s="1"/>
  <c r="X66" i="8" s="1"/>
  <c r="Y66" i="8" s="1"/>
  <c r="Z66" i="8" s="1"/>
  <c r="AA66" i="8" s="1"/>
  <c r="AB66" i="8" s="1"/>
  <c r="AC66" i="8" s="1"/>
  <c r="AD66" i="8" s="1"/>
  <c r="T67" i="8"/>
  <c r="U67" i="8" s="1"/>
  <c r="V67" i="8" s="1"/>
  <c r="W67" i="8" s="1"/>
  <c r="X67" i="8" s="1"/>
  <c r="Y67" i="8" s="1"/>
  <c r="Z67" i="8" s="1"/>
  <c r="AA67" i="8" s="1"/>
  <c r="AB67" i="8" s="1"/>
  <c r="AC67" i="8" s="1"/>
  <c r="AD67" i="8" s="1"/>
  <c r="T68" i="8"/>
  <c r="U68" i="8" s="1"/>
  <c r="V68" i="8" s="1"/>
  <c r="W68" i="8" s="1"/>
  <c r="X68" i="8" s="1"/>
  <c r="Y68" i="8" s="1"/>
  <c r="Z68" i="8" s="1"/>
  <c r="AA68" i="8" s="1"/>
  <c r="AB68" i="8" s="1"/>
  <c r="AC68" i="8" s="1"/>
  <c r="AD68" i="8" s="1"/>
  <c r="T69" i="8"/>
  <c r="U69" i="8" s="1"/>
  <c r="V69" i="8" s="1"/>
  <c r="W69" i="8" s="1"/>
  <c r="X69" i="8" s="1"/>
  <c r="Y69" i="8" s="1"/>
  <c r="Z69" i="8" s="1"/>
  <c r="AA69" i="8" s="1"/>
  <c r="AB69" i="8" s="1"/>
  <c r="AC69" i="8" s="1"/>
  <c r="AD69" i="8" s="1"/>
  <c r="T70" i="8"/>
  <c r="U70" i="8" s="1"/>
  <c r="V70" i="8" s="1"/>
  <c r="W70" i="8" s="1"/>
  <c r="X70" i="8" s="1"/>
  <c r="Y70" i="8" s="1"/>
  <c r="Z70" i="8" s="1"/>
  <c r="AA70" i="8" s="1"/>
  <c r="AB70" i="8" s="1"/>
  <c r="AC70" i="8" s="1"/>
  <c r="AD70" i="8" s="1"/>
  <c r="T71" i="8"/>
  <c r="U71" i="8" s="1"/>
  <c r="V71" i="8" s="1"/>
  <c r="W71" i="8" s="1"/>
  <c r="X71" i="8" s="1"/>
  <c r="Y71" i="8" s="1"/>
  <c r="Z71" i="8" s="1"/>
  <c r="AA71" i="8" s="1"/>
  <c r="AB71" i="8" s="1"/>
  <c r="AC71" i="8" s="1"/>
  <c r="AD71" i="8" s="1"/>
  <c r="T72" i="8"/>
  <c r="U72" i="8" s="1"/>
  <c r="V72" i="8" s="1"/>
  <c r="W72" i="8" s="1"/>
  <c r="X72" i="8" s="1"/>
  <c r="Y72" i="8" s="1"/>
  <c r="Z72" i="8" s="1"/>
  <c r="AA72" i="8" s="1"/>
  <c r="AB72" i="8" s="1"/>
  <c r="AC72" i="8" s="1"/>
  <c r="AD72" i="8" s="1"/>
  <c r="T73" i="8"/>
  <c r="U73" i="8" s="1"/>
  <c r="V73" i="8" s="1"/>
  <c r="W73" i="8" s="1"/>
  <c r="X73" i="8" s="1"/>
  <c r="Y73" i="8" s="1"/>
  <c r="Z73" i="8" s="1"/>
  <c r="AA73" i="8" s="1"/>
  <c r="AB73" i="8" s="1"/>
  <c r="AC73" i="8" s="1"/>
  <c r="AD73" i="8" s="1"/>
  <c r="T74" i="8"/>
  <c r="U74" i="8" s="1"/>
  <c r="V74" i="8" s="1"/>
  <c r="W74" i="8" s="1"/>
  <c r="X74" i="8" s="1"/>
  <c r="Y74" i="8" s="1"/>
  <c r="Z74" i="8" s="1"/>
  <c r="AA74" i="8" s="1"/>
  <c r="AB74" i="8" s="1"/>
  <c r="AC74" i="8" s="1"/>
  <c r="AD74" i="8" s="1"/>
  <c r="T75" i="8"/>
  <c r="U75" i="8" s="1"/>
  <c r="V75" i="8" s="1"/>
  <c r="W75" i="8" s="1"/>
  <c r="X75" i="8" s="1"/>
  <c r="Y75" i="8" s="1"/>
  <c r="Z75" i="8" s="1"/>
  <c r="AA75" i="8" s="1"/>
  <c r="AB75" i="8" s="1"/>
  <c r="AC75" i="8" s="1"/>
  <c r="AD75" i="8" s="1"/>
  <c r="T76" i="8"/>
  <c r="U76" i="8" s="1"/>
  <c r="V76" i="8" s="1"/>
  <c r="W76" i="8" s="1"/>
  <c r="X76" i="8" s="1"/>
  <c r="Y76" i="8" s="1"/>
  <c r="Z76" i="8" s="1"/>
  <c r="AA76" i="8" s="1"/>
  <c r="AB76" i="8" s="1"/>
  <c r="AC76" i="8" s="1"/>
  <c r="AD76" i="8" s="1"/>
  <c r="T77" i="8"/>
  <c r="U77" i="8" s="1"/>
  <c r="V77" i="8" s="1"/>
  <c r="W77" i="8" s="1"/>
  <c r="X77" i="8" s="1"/>
  <c r="Y77" i="8" s="1"/>
  <c r="Z77" i="8" s="1"/>
  <c r="AA77" i="8" s="1"/>
  <c r="AB77" i="8" s="1"/>
  <c r="AC77" i="8" s="1"/>
  <c r="AD77" i="8" s="1"/>
  <c r="T78" i="8"/>
  <c r="U78" i="8" s="1"/>
  <c r="V78" i="8" s="1"/>
  <c r="W78" i="8" s="1"/>
  <c r="X78" i="8" s="1"/>
  <c r="Y78" i="8" s="1"/>
  <c r="Z78" i="8" s="1"/>
  <c r="AA78" i="8" s="1"/>
  <c r="AB78" i="8" s="1"/>
  <c r="AC78" i="8" s="1"/>
  <c r="AD78" i="8" s="1"/>
  <c r="T79" i="8"/>
  <c r="U79" i="8" s="1"/>
  <c r="V79" i="8" s="1"/>
  <c r="W79" i="8" s="1"/>
  <c r="X79" i="8" s="1"/>
  <c r="Y79" i="8" s="1"/>
  <c r="Z79" i="8" s="1"/>
  <c r="AA79" i="8" s="1"/>
  <c r="AB79" i="8" s="1"/>
  <c r="AC79" i="8" s="1"/>
  <c r="AD79" i="8" s="1"/>
  <c r="T80" i="8"/>
  <c r="U80" i="8" s="1"/>
  <c r="V80" i="8" s="1"/>
  <c r="W80" i="8" s="1"/>
  <c r="X80" i="8" s="1"/>
  <c r="Y80" i="8" s="1"/>
  <c r="Z80" i="8" s="1"/>
  <c r="AA80" i="8" s="1"/>
  <c r="AB80" i="8" s="1"/>
  <c r="AC80" i="8" s="1"/>
  <c r="AD80" i="8" s="1"/>
  <c r="T81" i="8"/>
  <c r="U81" i="8" s="1"/>
  <c r="V81" i="8" s="1"/>
  <c r="W81" i="8" s="1"/>
  <c r="X81" i="8" s="1"/>
  <c r="Y81" i="8" s="1"/>
  <c r="Z81" i="8" s="1"/>
  <c r="AA81" i="8" s="1"/>
  <c r="AB81" i="8" s="1"/>
  <c r="AC81" i="8" s="1"/>
  <c r="AD81" i="8" s="1"/>
  <c r="T82" i="8"/>
  <c r="U82" i="8" s="1"/>
  <c r="V82" i="8" s="1"/>
  <c r="W82" i="8" s="1"/>
  <c r="X82" i="8" s="1"/>
  <c r="Y82" i="8" s="1"/>
  <c r="Z82" i="8" s="1"/>
  <c r="AA82" i="8" s="1"/>
  <c r="AB82" i="8" s="1"/>
  <c r="AC82" i="8" s="1"/>
  <c r="AD82" i="8" s="1"/>
  <c r="T83" i="8"/>
  <c r="U83" i="8" s="1"/>
  <c r="V83" i="8" s="1"/>
  <c r="W83" i="8" s="1"/>
  <c r="X83" i="8" s="1"/>
  <c r="Y83" i="8" s="1"/>
  <c r="Z83" i="8" s="1"/>
  <c r="AA83" i="8" s="1"/>
  <c r="AB83" i="8" s="1"/>
  <c r="AC83" i="8" s="1"/>
  <c r="AD83" i="8" s="1"/>
  <c r="T84" i="8"/>
  <c r="U84" i="8" s="1"/>
  <c r="V84" i="8" s="1"/>
  <c r="W84" i="8" s="1"/>
  <c r="X84" i="8" s="1"/>
  <c r="Y84" i="8" s="1"/>
  <c r="Z84" i="8" s="1"/>
  <c r="AA84" i="8" s="1"/>
  <c r="AB84" i="8" s="1"/>
  <c r="AC84" i="8" s="1"/>
  <c r="AD84" i="8" s="1"/>
  <c r="T85" i="8"/>
  <c r="T86" i="8"/>
  <c r="U86" i="8" s="1"/>
  <c r="V86" i="8" s="1"/>
  <c r="W86" i="8" s="1"/>
  <c r="X86" i="8" s="1"/>
  <c r="Y86" i="8" s="1"/>
  <c r="Z86" i="8" s="1"/>
  <c r="AA86" i="8" s="1"/>
  <c r="AB86" i="8" s="1"/>
  <c r="AC86" i="8" s="1"/>
  <c r="AD86" i="8" s="1"/>
  <c r="T87" i="8"/>
  <c r="U87" i="8" s="1"/>
  <c r="V87" i="8" s="1"/>
  <c r="W87" i="8" s="1"/>
  <c r="X87" i="8" s="1"/>
  <c r="Y87" i="8" s="1"/>
  <c r="Z87" i="8" s="1"/>
  <c r="AA87" i="8" s="1"/>
  <c r="AB87" i="8" s="1"/>
  <c r="AC87" i="8" s="1"/>
  <c r="AD87" i="8" s="1"/>
  <c r="T88" i="8"/>
  <c r="U88" i="8" s="1"/>
  <c r="V88" i="8" s="1"/>
  <c r="W88" i="8" s="1"/>
  <c r="X88" i="8" s="1"/>
  <c r="Y88" i="8" s="1"/>
  <c r="Z88" i="8" s="1"/>
  <c r="AA88" i="8" s="1"/>
  <c r="AB88" i="8" s="1"/>
  <c r="AC88" i="8" s="1"/>
  <c r="AD88" i="8" s="1"/>
  <c r="N89" i="1"/>
  <c r="I59" i="2"/>
  <c r="J29" i="2"/>
  <c r="F59" i="6"/>
  <c r="F180" i="7"/>
  <c r="J180" i="7"/>
  <c r="T82" i="9"/>
  <c r="U82" i="9" s="1"/>
  <c r="V82" i="9" s="1"/>
  <c r="W82" i="9" s="1"/>
  <c r="X82" i="9" s="1"/>
  <c r="Y82" i="9" s="1"/>
  <c r="Z82" i="9" s="1"/>
  <c r="AA82" i="9" s="1"/>
  <c r="AB82" i="9" s="1"/>
  <c r="AC82" i="9" s="1"/>
  <c r="AD82" i="9" s="1"/>
  <c r="T3" i="7"/>
  <c r="U3" i="7" s="1"/>
  <c r="V3" i="7" s="1"/>
  <c r="W3" i="7" s="1"/>
  <c r="X3" i="7" s="1"/>
  <c r="Y3" i="7" s="1"/>
  <c r="Z3" i="7" s="1"/>
  <c r="AA3" i="7" s="1"/>
  <c r="AB3" i="7" s="1"/>
  <c r="AC3" i="7" s="1"/>
  <c r="AD3" i="7" s="1"/>
  <c r="T4" i="7"/>
  <c r="U4" i="7" s="1"/>
  <c r="V4" i="7" s="1"/>
  <c r="W4" i="7" s="1"/>
  <c r="X4" i="7" s="1"/>
  <c r="Y4" i="7" s="1"/>
  <c r="Z4" i="7" s="1"/>
  <c r="AA4" i="7" s="1"/>
  <c r="AB4" i="7" s="1"/>
  <c r="AC4" i="7" s="1"/>
  <c r="AD4" i="7" s="1"/>
  <c r="T5" i="7"/>
  <c r="U5" i="7" s="1"/>
  <c r="V5" i="7" s="1"/>
  <c r="W5" i="7" s="1"/>
  <c r="X5" i="7" s="1"/>
  <c r="Y5" i="7" s="1"/>
  <c r="Z5" i="7" s="1"/>
  <c r="AA5" i="7" s="1"/>
  <c r="AB5" i="7" s="1"/>
  <c r="AC5" i="7" s="1"/>
  <c r="AD5" i="7" s="1"/>
  <c r="T6" i="7"/>
  <c r="U6" i="7" s="1"/>
  <c r="V6" i="7" s="1"/>
  <c r="W6" i="7" s="1"/>
  <c r="X6" i="7" s="1"/>
  <c r="Y6" i="7" s="1"/>
  <c r="Z6" i="7" s="1"/>
  <c r="AA6" i="7" s="1"/>
  <c r="AB6" i="7" s="1"/>
  <c r="AC6" i="7" s="1"/>
  <c r="AD6" i="7" s="1"/>
  <c r="T7" i="7"/>
  <c r="U7" i="7" s="1"/>
  <c r="V7" i="7" s="1"/>
  <c r="W7" i="7" s="1"/>
  <c r="X7" i="7" s="1"/>
  <c r="Y7" i="7" s="1"/>
  <c r="Z7" i="7" s="1"/>
  <c r="AA7" i="7" s="1"/>
  <c r="AB7" i="7" s="1"/>
  <c r="AC7" i="7" s="1"/>
  <c r="AD7" i="7" s="1"/>
  <c r="T8" i="7"/>
  <c r="U8" i="7" s="1"/>
  <c r="V8" i="7" s="1"/>
  <c r="W8" i="7" s="1"/>
  <c r="X8" i="7" s="1"/>
  <c r="Y8" i="7" s="1"/>
  <c r="Z8" i="7" s="1"/>
  <c r="AA8" i="7" s="1"/>
  <c r="AB8" i="7" s="1"/>
  <c r="AC8" i="7" s="1"/>
  <c r="AD8" i="7" s="1"/>
  <c r="T9" i="7"/>
  <c r="U9" i="7" s="1"/>
  <c r="V9" i="7" s="1"/>
  <c r="W9" i="7" s="1"/>
  <c r="X9" i="7" s="1"/>
  <c r="Y9" i="7" s="1"/>
  <c r="Z9" i="7" s="1"/>
  <c r="AA9" i="7" s="1"/>
  <c r="AB9" i="7" s="1"/>
  <c r="AC9" i="7" s="1"/>
  <c r="AD9" i="7" s="1"/>
  <c r="T10" i="7"/>
  <c r="U10" i="7" s="1"/>
  <c r="V10" i="7" s="1"/>
  <c r="W10" i="7" s="1"/>
  <c r="X10" i="7" s="1"/>
  <c r="Y10" i="7" s="1"/>
  <c r="Z10" i="7" s="1"/>
  <c r="AA10" i="7" s="1"/>
  <c r="AB10" i="7" s="1"/>
  <c r="AC10" i="7" s="1"/>
  <c r="AD10" i="7" s="1"/>
  <c r="T11" i="7"/>
  <c r="U11" i="7" s="1"/>
  <c r="V11" i="7" s="1"/>
  <c r="W11" i="7" s="1"/>
  <c r="X11" i="7" s="1"/>
  <c r="Y11" i="7" s="1"/>
  <c r="Z11" i="7" s="1"/>
  <c r="AA11" i="7" s="1"/>
  <c r="AB11" i="7" s="1"/>
  <c r="AC11" i="7" s="1"/>
  <c r="AD11" i="7" s="1"/>
  <c r="T12" i="7"/>
  <c r="U12" i="7" s="1"/>
  <c r="V12" i="7" s="1"/>
  <c r="W12" i="7" s="1"/>
  <c r="X12" i="7" s="1"/>
  <c r="Y12" i="7" s="1"/>
  <c r="Z12" i="7" s="1"/>
  <c r="AA12" i="7" s="1"/>
  <c r="AB12" i="7" s="1"/>
  <c r="AC12" i="7" s="1"/>
  <c r="AD12" i="7" s="1"/>
  <c r="T13" i="7"/>
  <c r="U13" i="7" s="1"/>
  <c r="V13" i="7" s="1"/>
  <c r="W13" i="7" s="1"/>
  <c r="X13" i="7" s="1"/>
  <c r="Y13" i="7" s="1"/>
  <c r="Z13" i="7" s="1"/>
  <c r="AA13" i="7" s="1"/>
  <c r="AB13" i="7" s="1"/>
  <c r="AC13" i="7" s="1"/>
  <c r="AD13" i="7" s="1"/>
  <c r="T14" i="7"/>
  <c r="U14" i="7" s="1"/>
  <c r="V14" i="7" s="1"/>
  <c r="W14" i="7" s="1"/>
  <c r="X14" i="7" s="1"/>
  <c r="Y14" i="7" s="1"/>
  <c r="Z14" i="7" s="1"/>
  <c r="AA14" i="7" s="1"/>
  <c r="AB14" i="7" s="1"/>
  <c r="AC14" i="7" s="1"/>
  <c r="AD14" i="7" s="1"/>
  <c r="T15" i="7"/>
  <c r="U15" i="7" s="1"/>
  <c r="V15" i="7" s="1"/>
  <c r="W15" i="7" s="1"/>
  <c r="X15" i="7" s="1"/>
  <c r="Y15" i="7" s="1"/>
  <c r="Z15" i="7" s="1"/>
  <c r="AA15" i="7" s="1"/>
  <c r="AB15" i="7" s="1"/>
  <c r="AC15" i="7" s="1"/>
  <c r="AD15" i="7" s="1"/>
  <c r="T16" i="7"/>
  <c r="U16" i="7" s="1"/>
  <c r="V16" i="7" s="1"/>
  <c r="W16" i="7" s="1"/>
  <c r="X16" i="7" s="1"/>
  <c r="Y16" i="7" s="1"/>
  <c r="Z16" i="7" s="1"/>
  <c r="AA16" i="7" s="1"/>
  <c r="AB16" i="7" s="1"/>
  <c r="AC16" i="7" s="1"/>
  <c r="AD16" i="7" s="1"/>
  <c r="T17" i="7"/>
  <c r="U17" i="7" s="1"/>
  <c r="V17" i="7" s="1"/>
  <c r="W17" i="7" s="1"/>
  <c r="X17" i="7" s="1"/>
  <c r="Y17" i="7" s="1"/>
  <c r="Z17" i="7" s="1"/>
  <c r="AA17" i="7" s="1"/>
  <c r="AB17" i="7" s="1"/>
  <c r="AC17" i="7" s="1"/>
  <c r="AD17" i="7" s="1"/>
  <c r="T18" i="7"/>
  <c r="U18" i="7" s="1"/>
  <c r="V18" i="7" s="1"/>
  <c r="W18" i="7" s="1"/>
  <c r="X18" i="7" s="1"/>
  <c r="Y18" i="7" s="1"/>
  <c r="Z18" i="7" s="1"/>
  <c r="AA18" i="7" s="1"/>
  <c r="AB18" i="7" s="1"/>
  <c r="AC18" i="7" s="1"/>
  <c r="AD18" i="7" s="1"/>
  <c r="T19" i="7"/>
  <c r="U19" i="7" s="1"/>
  <c r="V19" i="7" s="1"/>
  <c r="W19" i="7" s="1"/>
  <c r="X19" i="7" s="1"/>
  <c r="Y19" i="7" s="1"/>
  <c r="Z19" i="7" s="1"/>
  <c r="AA19" i="7" s="1"/>
  <c r="AB19" i="7" s="1"/>
  <c r="AC19" i="7" s="1"/>
  <c r="AD19" i="7" s="1"/>
  <c r="T20" i="7"/>
  <c r="U20" i="7" s="1"/>
  <c r="V20" i="7" s="1"/>
  <c r="W20" i="7" s="1"/>
  <c r="X20" i="7" s="1"/>
  <c r="Y20" i="7" s="1"/>
  <c r="Z20" i="7" s="1"/>
  <c r="AA20" i="7" s="1"/>
  <c r="AB20" i="7" s="1"/>
  <c r="AC20" i="7" s="1"/>
  <c r="AD20" i="7" s="1"/>
  <c r="T21" i="7"/>
  <c r="U21" i="7" s="1"/>
  <c r="V21" i="7" s="1"/>
  <c r="W21" i="7" s="1"/>
  <c r="X21" i="7" s="1"/>
  <c r="Y21" i="7" s="1"/>
  <c r="Z21" i="7" s="1"/>
  <c r="AA21" i="7" s="1"/>
  <c r="AB21" i="7" s="1"/>
  <c r="AC21" i="7" s="1"/>
  <c r="AD21" i="7" s="1"/>
  <c r="T22" i="7"/>
  <c r="U22" i="7" s="1"/>
  <c r="V22" i="7" s="1"/>
  <c r="W22" i="7" s="1"/>
  <c r="X22" i="7" s="1"/>
  <c r="Y22" i="7" s="1"/>
  <c r="Z22" i="7" s="1"/>
  <c r="AA22" i="7" s="1"/>
  <c r="AB22" i="7" s="1"/>
  <c r="AC22" i="7" s="1"/>
  <c r="AD22" i="7" s="1"/>
  <c r="T23" i="7"/>
  <c r="U23" i="7" s="1"/>
  <c r="V23" i="7" s="1"/>
  <c r="W23" i="7" s="1"/>
  <c r="X23" i="7" s="1"/>
  <c r="Y23" i="7" s="1"/>
  <c r="Z23" i="7" s="1"/>
  <c r="AA23" i="7" s="1"/>
  <c r="AB23" i="7" s="1"/>
  <c r="AC23" i="7" s="1"/>
  <c r="AD23" i="7" s="1"/>
  <c r="T24" i="7"/>
  <c r="U24" i="7" s="1"/>
  <c r="V24" i="7" s="1"/>
  <c r="W24" i="7" s="1"/>
  <c r="X24" i="7" s="1"/>
  <c r="Y24" i="7" s="1"/>
  <c r="Z24" i="7" s="1"/>
  <c r="AA24" i="7" s="1"/>
  <c r="AB24" i="7" s="1"/>
  <c r="AC24" i="7" s="1"/>
  <c r="AD24" i="7" s="1"/>
  <c r="T25" i="7"/>
  <c r="U25" i="7" s="1"/>
  <c r="V25" i="7" s="1"/>
  <c r="W25" i="7" s="1"/>
  <c r="X25" i="7" s="1"/>
  <c r="Y25" i="7" s="1"/>
  <c r="Z25" i="7" s="1"/>
  <c r="AA25" i="7" s="1"/>
  <c r="AB25" i="7" s="1"/>
  <c r="AC25" i="7" s="1"/>
  <c r="AD25" i="7" s="1"/>
  <c r="T26" i="7"/>
  <c r="U26" i="7" s="1"/>
  <c r="V26" i="7" s="1"/>
  <c r="W26" i="7" s="1"/>
  <c r="X26" i="7" s="1"/>
  <c r="Y26" i="7" s="1"/>
  <c r="Z26" i="7" s="1"/>
  <c r="AA26" i="7" s="1"/>
  <c r="AB26" i="7" s="1"/>
  <c r="AC26" i="7" s="1"/>
  <c r="AD26" i="7" s="1"/>
  <c r="T27" i="7"/>
  <c r="U27" i="7" s="1"/>
  <c r="V27" i="7" s="1"/>
  <c r="W27" i="7" s="1"/>
  <c r="X27" i="7" s="1"/>
  <c r="Y27" i="7" s="1"/>
  <c r="Z27" i="7" s="1"/>
  <c r="AA27" i="7" s="1"/>
  <c r="AB27" i="7" s="1"/>
  <c r="AC27" i="7" s="1"/>
  <c r="AD27" i="7" s="1"/>
  <c r="T28" i="7"/>
  <c r="U28" i="7" s="1"/>
  <c r="V28" i="7" s="1"/>
  <c r="W28" i="7" s="1"/>
  <c r="X28" i="7" s="1"/>
  <c r="Y28" i="7" s="1"/>
  <c r="Z28" i="7" s="1"/>
  <c r="AA28" i="7" s="1"/>
  <c r="AB28" i="7" s="1"/>
  <c r="AC28" i="7" s="1"/>
  <c r="AD28" i="7" s="1"/>
  <c r="T63" i="7"/>
  <c r="U63" i="7" s="1"/>
  <c r="V63" i="7" s="1"/>
  <c r="W63" i="7" s="1"/>
  <c r="X63" i="7" s="1"/>
  <c r="Y63" i="7" s="1"/>
  <c r="Z63" i="7" s="1"/>
  <c r="AA63" i="7" s="1"/>
  <c r="AB63" i="7" s="1"/>
  <c r="AC63" i="7" s="1"/>
  <c r="AD63" i="7" s="1"/>
  <c r="T64" i="7"/>
  <c r="U64" i="7" s="1"/>
  <c r="V64" i="7" s="1"/>
  <c r="W64" i="7" s="1"/>
  <c r="X64" i="7" s="1"/>
  <c r="Y64" i="7" s="1"/>
  <c r="Z64" i="7" s="1"/>
  <c r="AA64" i="7" s="1"/>
  <c r="AB64" i="7" s="1"/>
  <c r="AC64" i="7" s="1"/>
  <c r="AD64" i="7" s="1"/>
  <c r="T65" i="7"/>
  <c r="U65" i="7" s="1"/>
  <c r="V65" i="7" s="1"/>
  <c r="W65" i="7" s="1"/>
  <c r="X65" i="7" s="1"/>
  <c r="Y65" i="7" s="1"/>
  <c r="Z65" i="7" s="1"/>
  <c r="AA65" i="7" s="1"/>
  <c r="AB65" i="7" s="1"/>
  <c r="AC65" i="7" s="1"/>
  <c r="AD65" i="7" s="1"/>
  <c r="T66" i="7"/>
  <c r="U66" i="7" s="1"/>
  <c r="V66" i="7" s="1"/>
  <c r="W66" i="7" s="1"/>
  <c r="X66" i="7" s="1"/>
  <c r="Y66" i="7" s="1"/>
  <c r="Z66" i="7" s="1"/>
  <c r="AA66" i="7" s="1"/>
  <c r="AB66" i="7" s="1"/>
  <c r="AC66" i="7" s="1"/>
  <c r="AD66" i="7" s="1"/>
  <c r="T67" i="7"/>
  <c r="U67" i="7" s="1"/>
  <c r="V67" i="7" s="1"/>
  <c r="W67" i="7" s="1"/>
  <c r="X67" i="7" s="1"/>
  <c r="Y67" i="7" s="1"/>
  <c r="Z67" i="7" s="1"/>
  <c r="AA67" i="7" s="1"/>
  <c r="AB67" i="7" s="1"/>
  <c r="AC67" i="7" s="1"/>
  <c r="AD67" i="7" s="1"/>
  <c r="T68" i="7"/>
  <c r="U68" i="7" s="1"/>
  <c r="V68" i="7" s="1"/>
  <c r="W68" i="7" s="1"/>
  <c r="X68" i="7" s="1"/>
  <c r="Y68" i="7" s="1"/>
  <c r="Z68" i="7" s="1"/>
  <c r="AA68" i="7" s="1"/>
  <c r="AB68" i="7" s="1"/>
  <c r="AC68" i="7" s="1"/>
  <c r="AD68" i="7" s="1"/>
  <c r="T69" i="7"/>
  <c r="U69" i="7" s="1"/>
  <c r="V69" i="7" s="1"/>
  <c r="W69" i="7" s="1"/>
  <c r="X69" i="7" s="1"/>
  <c r="Y69" i="7" s="1"/>
  <c r="Z69" i="7" s="1"/>
  <c r="AA69" i="7" s="1"/>
  <c r="AB69" i="7" s="1"/>
  <c r="AC69" i="7" s="1"/>
  <c r="AD69" i="7" s="1"/>
  <c r="T70" i="7"/>
  <c r="U70" i="7" s="1"/>
  <c r="V70" i="7" s="1"/>
  <c r="W70" i="7" s="1"/>
  <c r="X70" i="7" s="1"/>
  <c r="Y70" i="7" s="1"/>
  <c r="Z70" i="7" s="1"/>
  <c r="AA70" i="7" s="1"/>
  <c r="AB70" i="7" s="1"/>
  <c r="AC70" i="7" s="1"/>
  <c r="AD70" i="7" s="1"/>
  <c r="T71" i="7"/>
  <c r="U71" i="7" s="1"/>
  <c r="V71" i="7" s="1"/>
  <c r="W71" i="7" s="1"/>
  <c r="X71" i="7" s="1"/>
  <c r="Y71" i="7" s="1"/>
  <c r="Z71" i="7" s="1"/>
  <c r="AA71" i="7" s="1"/>
  <c r="AB71" i="7" s="1"/>
  <c r="AC71" i="7" s="1"/>
  <c r="AD71" i="7" s="1"/>
  <c r="T72" i="7"/>
  <c r="U72" i="7" s="1"/>
  <c r="V72" i="7" s="1"/>
  <c r="W72" i="7" s="1"/>
  <c r="X72" i="7" s="1"/>
  <c r="Y72" i="7" s="1"/>
  <c r="Z72" i="7" s="1"/>
  <c r="AA72" i="7" s="1"/>
  <c r="AB72" i="7" s="1"/>
  <c r="AC72" i="7" s="1"/>
  <c r="AD72" i="7" s="1"/>
  <c r="T73" i="7"/>
  <c r="U73" i="7" s="1"/>
  <c r="V73" i="7" s="1"/>
  <c r="W73" i="7" s="1"/>
  <c r="X73" i="7" s="1"/>
  <c r="Y73" i="7" s="1"/>
  <c r="Z73" i="7" s="1"/>
  <c r="AA73" i="7" s="1"/>
  <c r="AB73" i="7" s="1"/>
  <c r="AC73" i="7" s="1"/>
  <c r="AD73" i="7" s="1"/>
  <c r="T74" i="7"/>
  <c r="U74" i="7" s="1"/>
  <c r="V74" i="7" s="1"/>
  <c r="W74" i="7" s="1"/>
  <c r="X74" i="7" s="1"/>
  <c r="Y74" i="7" s="1"/>
  <c r="Z74" i="7" s="1"/>
  <c r="AA74" i="7" s="1"/>
  <c r="AB74" i="7" s="1"/>
  <c r="AC74" i="7" s="1"/>
  <c r="AD74" i="7" s="1"/>
  <c r="T75" i="7"/>
  <c r="U75" i="7" s="1"/>
  <c r="V75" i="7" s="1"/>
  <c r="W75" i="7" s="1"/>
  <c r="X75" i="7" s="1"/>
  <c r="Y75" i="7" s="1"/>
  <c r="Z75" i="7" s="1"/>
  <c r="AA75" i="7" s="1"/>
  <c r="AB75" i="7" s="1"/>
  <c r="AC75" i="7" s="1"/>
  <c r="AD75" i="7" s="1"/>
  <c r="T76" i="7"/>
  <c r="U76" i="7" s="1"/>
  <c r="V76" i="7" s="1"/>
  <c r="W76" i="7" s="1"/>
  <c r="X76" i="7" s="1"/>
  <c r="Y76" i="7" s="1"/>
  <c r="Z76" i="7" s="1"/>
  <c r="AA76" i="7" s="1"/>
  <c r="AB76" i="7" s="1"/>
  <c r="AC76" i="7" s="1"/>
  <c r="AD76" i="7" s="1"/>
  <c r="T77" i="7"/>
  <c r="U77" i="7" s="1"/>
  <c r="V77" i="7" s="1"/>
  <c r="W77" i="7" s="1"/>
  <c r="X77" i="7" s="1"/>
  <c r="Y77" i="7" s="1"/>
  <c r="Z77" i="7" s="1"/>
  <c r="AA77" i="7" s="1"/>
  <c r="AB77" i="7" s="1"/>
  <c r="AC77" i="7" s="1"/>
  <c r="AD77" i="7" s="1"/>
  <c r="T78" i="7"/>
  <c r="U78" i="7" s="1"/>
  <c r="V78" i="7" s="1"/>
  <c r="W78" i="7" s="1"/>
  <c r="X78" i="7" s="1"/>
  <c r="Y78" i="7" s="1"/>
  <c r="Z78" i="7" s="1"/>
  <c r="AA78" i="7" s="1"/>
  <c r="AB78" i="7" s="1"/>
  <c r="AC78" i="7" s="1"/>
  <c r="AD78" i="7" s="1"/>
  <c r="T79" i="7"/>
  <c r="U79" i="7" s="1"/>
  <c r="V79" i="7" s="1"/>
  <c r="W79" i="7" s="1"/>
  <c r="X79" i="7" s="1"/>
  <c r="Y79" i="7" s="1"/>
  <c r="Z79" i="7" s="1"/>
  <c r="AA79" i="7" s="1"/>
  <c r="AB79" i="7" s="1"/>
  <c r="AC79" i="7" s="1"/>
  <c r="AD79" i="7" s="1"/>
  <c r="T80" i="7"/>
  <c r="U80" i="7" s="1"/>
  <c r="V80" i="7" s="1"/>
  <c r="W80" i="7" s="1"/>
  <c r="X80" i="7" s="1"/>
  <c r="Y80" i="7" s="1"/>
  <c r="Z80" i="7" s="1"/>
  <c r="AA80" i="7" s="1"/>
  <c r="AB80" i="7" s="1"/>
  <c r="AC80" i="7" s="1"/>
  <c r="AD80" i="7" s="1"/>
  <c r="T81" i="7"/>
  <c r="U81" i="7" s="1"/>
  <c r="V81" i="7" s="1"/>
  <c r="W81" i="7" s="1"/>
  <c r="X81" i="7" s="1"/>
  <c r="Y81" i="7" s="1"/>
  <c r="Z81" i="7" s="1"/>
  <c r="AA81" i="7" s="1"/>
  <c r="AB81" i="7" s="1"/>
  <c r="AC81" i="7" s="1"/>
  <c r="AD81" i="7" s="1"/>
  <c r="T82" i="7"/>
  <c r="U82" i="7" s="1"/>
  <c r="V82" i="7" s="1"/>
  <c r="W82" i="7" s="1"/>
  <c r="X82" i="7" s="1"/>
  <c r="Y82" i="7" s="1"/>
  <c r="Z82" i="7" s="1"/>
  <c r="AA82" i="7" s="1"/>
  <c r="AB82" i="7" s="1"/>
  <c r="AC82" i="7" s="1"/>
  <c r="AD82" i="7" s="1"/>
  <c r="T83" i="7"/>
  <c r="U83" i="7" s="1"/>
  <c r="V83" i="7" s="1"/>
  <c r="W83" i="7" s="1"/>
  <c r="X83" i="7" s="1"/>
  <c r="Y83" i="7" s="1"/>
  <c r="Z83" i="7" s="1"/>
  <c r="AA83" i="7" s="1"/>
  <c r="AB83" i="7" s="1"/>
  <c r="AC83" i="7" s="1"/>
  <c r="AD83" i="7" s="1"/>
  <c r="T84" i="7"/>
  <c r="U84" i="7" s="1"/>
  <c r="V84" i="7" s="1"/>
  <c r="W84" i="7" s="1"/>
  <c r="X84" i="7" s="1"/>
  <c r="Y84" i="7" s="1"/>
  <c r="Z84" i="7" s="1"/>
  <c r="AA84" i="7" s="1"/>
  <c r="AB84" i="7" s="1"/>
  <c r="AC84" i="7" s="1"/>
  <c r="AD84" i="7" s="1"/>
  <c r="T85" i="7"/>
  <c r="U85" i="7" s="1"/>
  <c r="V85" i="7" s="1"/>
  <c r="W85" i="7" s="1"/>
  <c r="X85" i="7" s="1"/>
  <c r="Y85" i="7" s="1"/>
  <c r="Z85" i="7" s="1"/>
  <c r="AA85" i="7" s="1"/>
  <c r="AB85" i="7" s="1"/>
  <c r="AC85" i="7" s="1"/>
  <c r="AD85" i="7" s="1"/>
  <c r="T86" i="7"/>
  <c r="U86" i="7" s="1"/>
  <c r="V86" i="7" s="1"/>
  <c r="W86" i="7" s="1"/>
  <c r="X86" i="7" s="1"/>
  <c r="Y86" i="7" s="1"/>
  <c r="Z86" i="7" s="1"/>
  <c r="AA86" i="7" s="1"/>
  <c r="AB86" i="7" s="1"/>
  <c r="AC86" i="7" s="1"/>
  <c r="AD86" i="7" s="1"/>
  <c r="T87" i="7"/>
  <c r="U87" i="7" s="1"/>
  <c r="V87" i="7" s="1"/>
  <c r="W87" i="7" s="1"/>
  <c r="X87" i="7" s="1"/>
  <c r="Y87" i="7" s="1"/>
  <c r="Z87" i="7" s="1"/>
  <c r="AA87" i="7" s="1"/>
  <c r="AB87" i="7" s="1"/>
  <c r="AC87" i="7" s="1"/>
  <c r="AD87" i="7" s="1"/>
  <c r="T88" i="7"/>
  <c r="U88" i="7" s="1"/>
  <c r="V88" i="7" s="1"/>
  <c r="W88" i="7" s="1"/>
  <c r="X88" i="7" s="1"/>
  <c r="Y88" i="7" s="1"/>
  <c r="Z88" i="7" s="1"/>
  <c r="AA88" i="7" s="1"/>
  <c r="AB88" i="7" s="1"/>
  <c r="AC88" i="7" s="1"/>
  <c r="AD88" i="7" s="1"/>
  <c r="T10" i="8"/>
  <c r="U10" i="8" s="1"/>
  <c r="V10" i="8" s="1"/>
  <c r="W10" i="8" s="1"/>
  <c r="X10" i="8" s="1"/>
  <c r="Y10" i="8" s="1"/>
  <c r="Z10" i="8" s="1"/>
  <c r="AA10" i="8" s="1"/>
  <c r="AB10" i="8" s="1"/>
  <c r="AC10" i="8" s="1"/>
  <c r="AD10" i="8" s="1"/>
  <c r="T11" i="8"/>
  <c r="U11" i="8" s="1"/>
  <c r="V11" i="8" s="1"/>
  <c r="W11" i="8" s="1"/>
  <c r="X11" i="8" s="1"/>
  <c r="Y11" i="8" s="1"/>
  <c r="Z11" i="8" s="1"/>
  <c r="AA11" i="8" s="1"/>
  <c r="AB11" i="8" s="1"/>
  <c r="AC11" i="8" s="1"/>
  <c r="AD11" i="8" s="1"/>
  <c r="T12" i="8"/>
  <c r="U12" i="8" s="1"/>
  <c r="V12" i="8" s="1"/>
  <c r="W12" i="8" s="1"/>
  <c r="X12" i="8" s="1"/>
  <c r="Y12" i="8" s="1"/>
  <c r="Z12" i="8" s="1"/>
  <c r="AA12" i="8" s="1"/>
  <c r="AB12" i="8" s="1"/>
  <c r="AC12" i="8" s="1"/>
  <c r="AD12" i="8" s="1"/>
  <c r="T13" i="8"/>
  <c r="U13" i="8" s="1"/>
  <c r="V13" i="8" s="1"/>
  <c r="W13" i="8" s="1"/>
  <c r="X13" i="8" s="1"/>
  <c r="Y13" i="8" s="1"/>
  <c r="Z13" i="8" s="1"/>
  <c r="AA13" i="8" s="1"/>
  <c r="AB13" i="8" s="1"/>
  <c r="AC13" i="8" s="1"/>
  <c r="AD13" i="8" s="1"/>
  <c r="T14" i="8"/>
  <c r="U14" i="8" s="1"/>
  <c r="V14" i="8" s="1"/>
  <c r="W14" i="8" s="1"/>
  <c r="X14" i="8" s="1"/>
  <c r="Y14" i="8" s="1"/>
  <c r="Z14" i="8" s="1"/>
  <c r="AA14" i="8" s="1"/>
  <c r="AB14" i="8" s="1"/>
  <c r="AC14" i="8" s="1"/>
  <c r="AD14" i="8" s="1"/>
  <c r="T15" i="8"/>
  <c r="U15" i="8" s="1"/>
  <c r="V15" i="8" s="1"/>
  <c r="W15" i="8" s="1"/>
  <c r="X15" i="8" s="1"/>
  <c r="Y15" i="8" s="1"/>
  <c r="Z15" i="8" s="1"/>
  <c r="AA15" i="8" s="1"/>
  <c r="AB15" i="8" s="1"/>
  <c r="AC15" i="8" s="1"/>
  <c r="AD15" i="8" s="1"/>
  <c r="T16" i="8"/>
  <c r="U16" i="8" s="1"/>
  <c r="V16" i="8" s="1"/>
  <c r="W16" i="8" s="1"/>
  <c r="X16" i="8" s="1"/>
  <c r="Y16" i="8" s="1"/>
  <c r="Z16" i="8" s="1"/>
  <c r="AA16" i="8" s="1"/>
  <c r="AB16" i="8" s="1"/>
  <c r="AC16" i="8" s="1"/>
  <c r="AD16" i="8" s="1"/>
  <c r="T17" i="8"/>
  <c r="U17" i="8" s="1"/>
  <c r="V17" i="8" s="1"/>
  <c r="W17" i="8" s="1"/>
  <c r="X17" i="8" s="1"/>
  <c r="Y17" i="8" s="1"/>
  <c r="Z17" i="8" s="1"/>
  <c r="AA17" i="8" s="1"/>
  <c r="AB17" i="8" s="1"/>
  <c r="AC17" i="8" s="1"/>
  <c r="AD17" i="8" s="1"/>
  <c r="T18" i="8"/>
  <c r="U18" i="8" s="1"/>
  <c r="V18" i="8" s="1"/>
  <c r="W18" i="8" s="1"/>
  <c r="X18" i="8" s="1"/>
  <c r="Y18" i="8" s="1"/>
  <c r="Z18" i="8" s="1"/>
  <c r="AA18" i="8" s="1"/>
  <c r="AB18" i="8" s="1"/>
  <c r="AC18" i="8" s="1"/>
  <c r="AD18" i="8" s="1"/>
  <c r="T19" i="8"/>
  <c r="U19" i="8" s="1"/>
  <c r="V19" i="8" s="1"/>
  <c r="W19" i="8" s="1"/>
  <c r="X19" i="8" s="1"/>
  <c r="Y19" i="8" s="1"/>
  <c r="Z19" i="8" s="1"/>
  <c r="AA19" i="8" s="1"/>
  <c r="AB19" i="8" s="1"/>
  <c r="AC19" i="8" s="1"/>
  <c r="AD19" i="8" s="1"/>
  <c r="T20" i="8"/>
  <c r="U20" i="8" s="1"/>
  <c r="V20" i="8" s="1"/>
  <c r="W20" i="8" s="1"/>
  <c r="X20" i="8" s="1"/>
  <c r="Y20" i="8" s="1"/>
  <c r="Z20" i="8" s="1"/>
  <c r="AA20" i="8" s="1"/>
  <c r="AB20" i="8" s="1"/>
  <c r="AC20" i="8" s="1"/>
  <c r="AD20" i="8" s="1"/>
  <c r="T21" i="8"/>
  <c r="U21" i="8" s="1"/>
  <c r="V21" i="8" s="1"/>
  <c r="W21" i="8" s="1"/>
  <c r="X21" i="8" s="1"/>
  <c r="Y21" i="8" s="1"/>
  <c r="Z21" i="8" s="1"/>
  <c r="AA21" i="8" s="1"/>
  <c r="AB21" i="8" s="1"/>
  <c r="AC21" i="8" s="1"/>
  <c r="AD21" i="8" s="1"/>
  <c r="T22" i="8"/>
  <c r="U22" i="8" s="1"/>
  <c r="V22" i="8" s="1"/>
  <c r="W22" i="8" s="1"/>
  <c r="X22" i="8" s="1"/>
  <c r="Y22" i="8" s="1"/>
  <c r="Z22" i="8" s="1"/>
  <c r="AA22" i="8" s="1"/>
  <c r="AB22" i="8" s="1"/>
  <c r="AC22" i="8" s="1"/>
  <c r="AD22" i="8" s="1"/>
  <c r="T23" i="8"/>
  <c r="U23" i="8" s="1"/>
  <c r="V23" i="8" s="1"/>
  <c r="W23" i="8" s="1"/>
  <c r="X23" i="8" s="1"/>
  <c r="Y23" i="8" s="1"/>
  <c r="Z23" i="8" s="1"/>
  <c r="AA23" i="8" s="1"/>
  <c r="AB23" i="8" s="1"/>
  <c r="AC23" i="8" s="1"/>
  <c r="AD23" i="8" s="1"/>
  <c r="T24" i="8"/>
  <c r="U24" i="8" s="1"/>
  <c r="V24" i="8" s="1"/>
  <c r="W24" i="8" s="1"/>
  <c r="X24" i="8" s="1"/>
  <c r="Y24" i="8" s="1"/>
  <c r="Z24" i="8" s="1"/>
  <c r="AA24" i="8" s="1"/>
  <c r="AB24" i="8" s="1"/>
  <c r="AC24" i="8" s="1"/>
  <c r="AD24" i="8" s="1"/>
  <c r="T25" i="8"/>
  <c r="U25" i="8" s="1"/>
  <c r="V25" i="8" s="1"/>
  <c r="W25" i="8" s="1"/>
  <c r="X25" i="8" s="1"/>
  <c r="Y25" i="8" s="1"/>
  <c r="Z25" i="8" s="1"/>
  <c r="AA25" i="8" s="1"/>
  <c r="AB25" i="8" s="1"/>
  <c r="AC25" i="8" s="1"/>
  <c r="AD25" i="8" s="1"/>
  <c r="T26" i="8"/>
  <c r="U26" i="8" s="1"/>
  <c r="V26" i="8" s="1"/>
  <c r="W26" i="8" s="1"/>
  <c r="X26" i="8" s="1"/>
  <c r="Y26" i="8" s="1"/>
  <c r="Z26" i="8" s="1"/>
  <c r="AA26" i="8" s="1"/>
  <c r="AB26" i="8" s="1"/>
  <c r="AC26" i="8" s="1"/>
  <c r="AD26" i="8" s="1"/>
  <c r="T27" i="8"/>
  <c r="U27" i="8" s="1"/>
  <c r="V27" i="8" s="1"/>
  <c r="W27" i="8" s="1"/>
  <c r="X27" i="8" s="1"/>
  <c r="Y27" i="8" s="1"/>
  <c r="Z27" i="8" s="1"/>
  <c r="AA27" i="8" s="1"/>
  <c r="AB27" i="8" s="1"/>
  <c r="AC27" i="8" s="1"/>
  <c r="AD27" i="8" s="1"/>
  <c r="T28" i="8"/>
  <c r="U28" i="8" s="1"/>
  <c r="V28" i="8" s="1"/>
  <c r="W28" i="8" s="1"/>
  <c r="X28" i="8" s="1"/>
  <c r="Y28" i="8" s="1"/>
  <c r="Z28" i="8" s="1"/>
  <c r="AA28" i="8" s="1"/>
  <c r="AB28" i="8" s="1"/>
  <c r="AC28" i="8" s="1"/>
  <c r="AD28" i="8" s="1"/>
  <c r="N59" i="5"/>
  <c r="AJ201" i="9"/>
  <c r="AK201" i="9" s="1"/>
  <c r="AL201" i="9" s="1"/>
  <c r="AM201" i="9" s="1"/>
  <c r="AN201" i="9" s="1"/>
  <c r="AO201" i="9" s="1"/>
  <c r="AP201" i="9" s="1"/>
  <c r="AQ201" i="9" s="1"/>
  <c r="AR201" i="9" s="1"/>
  <c r="AS201" i="9" s="1"/>
  <c r="AT201" i="9" s="1"/>
  <c r="T78" i="9"/>
  <c r="U78" i="9" s="1"/>
  <c r="V78" i="9" s="1"/>
  <c r="W78" i="9" s="1"/>
  <c r="X78" i="9" s="1"/>
  <c r="Y78" i="9" s="1"/>
  <c r="Z78" i="9" s="1"/>
  <c r="AA78" i="9" s="1"/>
  <c r="AB78" i="9" s="1"/>
  <c r="AC78" i="9" s="1"/>
  <c r="AD78" i="9" s="1"/>
  <c r="T69" i="9"/>
  <c r="U69" i="9" s="1"/>
  <c r="V69" i="9" s="1"/>
  <c r="W69" i="9" s="1"/>
  <c r="X69" i="9" s="1"/>
  <c r="Y69" i="9" s="1"/>
  <c r="Z69" i="9" s="1"/>
  <c r="AA69" i="9" s="1"/>
  <c r="AB69" i="9" s="1"/>
  <c r="AC69" i="9" s="1"/>
  <c r="AD69" i="9" s="1"/>
  <c r="AL210" i="9"/>
  <c r="AM210" i="9" s="1"/>
  <c r="AN210" i="9" s="1"/>
  <c r="AO210" i="9" s="1"/>
  <c r="AP210" i="9" s="1"/>
  <c r="AQ210" i="9" s="1"/>
  <c r="AR210" i="9" s="1"/>
  <c r="AS210" i="9" s="1"/>
  <c r="AT210" i="9" s="1"/>
  <c r="AJ185" i="9"/>
  <c r="AK185" i="9" s="1"/>
  <c r="AL185" i="9" s="1"/>
  <c r="AM185" i="9" s="1"/>
  <c r="AN185" i="9" s="1"/>
  <c r="AO185" i="9" s="1"/>
  <c r="AP185" i="9" s="1"/>
  <c r="AQ185" i="9" s="1"/>
  <c r="AR185" i="9" s="1"/>
  <c r="AS185" i="9" s="1"/>
  <c r="AT185" i="9" s="1"/>
  <c r="AJ189" i="9"/>
  <c r="AK189" i="9" s="1"/>
  <c r="AL189" i="9" s="1"/>
  <c r="AM189" i="9" s="1"/>
  <c r="AN189" i="9" s="1"/>
  <c r="AO189" i="9" s="1"/>
  <c r="AP189" i="9" s="1"/>
  <c r="AQ189" i="9" s="1"/>
  <c r="AR189" i="9" s="1"/>
  <c r="AS189" i="9" s="1"/>
  <c r="AT189" i="9" s="1"/>
  <c r="T86" i="9"/>
  <c r="U86" i="9" s="1"/>
  <c r="V86" i="9" s="1"/>
  <c r="W86" i="9" s="1"/>
  <c r="X86" i="9" s="1"/>
  <c r="Y86" i="9" s="1"/>
  <c r="Z86" i="9" s="1"/>
  <c r="AA86" i="9" s="1"/>
  <c r="AB86" i="9" s="1"/>
  <c r="AC86" i="9" s="1"/>
  <c r="AD86" i="9" s="1"/>
  <c r="T67" i="9"/>
  <c r="U67" i="9" s="1"/>
  <c r="V67" i="9" s="1"/>
  <c r="W67" i="9" s="1"/>
  <c r="X67" i="9" s="1"/>
  <c r="Y67" i="9" s="1"/>
  <c r="Z67" i="9" s="1"/>
  <c r="AA67" i="9" s="1"/>
  <c r="AB67" i="9" s="1"/>
  <c r="AC67" i="9" s="1"/>
  <c r="AD67" i="9" s="1"/>
  <c r="AJ190" i="9"/>
  <c r="AK190" i="9" s="1"/>
  <c r="AL190" i="9" s="1"/>
  <c r="AM190" i="9" s="1"/>
  <c r="AN190" i="9" s="1"/>
  <c r="AO190" i="9" s="1"/>
  <c r="AP190" i="9" s="1"/>
  <c r="AQ190" i="9" s="1"/>
  <c r="AR190" i="9" s="1"/>
  <c r="AS190" i="9" s="1"/>
  <c r="AT190" i="9" s="1"/>
  <c r="T5" i="9"/>
  <c r="U5" i="9" s="1"/>
  <c r="V5" i="9" s="1"/>
  <c r="W5" i="9" s="1"/>
  <c r="X5" i="9" s="1"/>
  <c r="Y5" i="9" s="1"/>
  <c r="Z5" i="9" s="1"/>
  <c r="AA5" i="9" s="1"/>
  <c r="AB5" i="9" s="1"/>
  <c r="AC5" i="9" s="1"/>
  <c r="AD5" i="9" s="1"/>
  <c r="T28" i="9"/>
  <c r="U28" i="9" s="1"/>
  <c r="V28" i="9" s="1"/>
  <c r="W28" i="9" s="1"/>
  <c r="X28" i="9" s="1"/>
  <c r="Y28" i="9" s="1"/>
  <c r="Z28" i="9" s="1"/>
  <c r="AA28" i="9" s="1"/>
  <c r="AB28" i="9" s="1"/>
  <c r="AC28" i="9" s="1"/>
  <c r="AD28" i="9" s="1"/>
  <c r="T8" i="9"/>
  <c r="U8" i="9" s="1"/>
  <c r="V8" i="9" s="1"/>
  <c r="W8" i="9" s="1"/>
  <c r="X8" i="9" s="1"/>
  <c r="Y8" i="9" s="1"/>
  <c r="Z8" i="9" s="1"/>
  <c r="AA8" i="9" s="1"/>
  <c r="AB8" i="9" s="1"/>
  <c r="AC8" i="9" s="1"/>
  <c r="AD8" i="9" s="1"/>
  <c r="T25" i="9"/>
  <c r="U25" i="9" s="1"/>
  <c r="V25" i="9" s="1"/>
  <c r="W25" i="9" s="1"/>
  <c r="X25" i="9" s="1"/>
  <c r="Y25" i="9" s="1"/>
  <c r="Z25" i="9" s="1"/>
  <c r="AA25" i="9" s="1"/>
  <c r="AB25" i="9" s="1"/>
  <c r="AC25" i="9" s="1"/>
  <c r="AD25" i="9" s="1"/>
  <c r="T26" i="9"/>
  <c r="U26" i="9" s="1"/>
  <c r="V26" i="9" s="1"/>
  <c r="W26" i="9" s="1"/>
  <c r="X26" i="9" s="1"/>
  <c r="Y26" i="9" s="1"/>
  <c r="Z26" i="9" s="1"/>
  <c r="AA26" i="9" s="1"/>
  <c r="AB26" i="9" s="1"/>
  <c r="AC26" i="9" s="1"/>
  <c r="AD26" i="9" s="1"/>
  <c r="T77" i="9"/>
  <c r="U77" i="9" s="1"/>
  <c r="V77" i="9" s="1"/>
  <c r="W77" i="9" s="1"/>
  <c r="X77" i="9" s="1"/>
  <c r="Y77" i="9" s="1"/>
  <c r="Z77" i="9" s="1"/>
  <c r="AA77" i="9" s="1"/>
  <c r="AB77" i="9" s="1"/>
  <c r="AC77" i="9" s="1"/>
  <c r="AD77" i="9" s="1"/>
  <c r="T4" i="9"/>
  <c r="U4" i="9" s="1"/>
  <c r="V4" i="9" s="1"/>
  <c r="W4" i="9" s="1"/>
  <c r="X4" i="9" s="1"/>
  <c r="Y4" i="9" s="1"/>
  <c r="Z4" i="9" s="1"/>
  <c r="AA4" i="9" s="1"/>
  <c r="AB4" i="9" s="1"/>
  <c r="AC4" i="9" s="1"/>
  <c r="AD4" i="9" s="1"/>
  <c r="T13" i="9"/>
  <c r="U13" i="9" s="1"/>
  <c r="V13" i="9" s="1"/>
  <c r="W13" i="9" s="1"/>
  <c r="X13" i="9" s="1"/>
  <c r="Y13" i="9" s="1"/>
  <c r="Z13" i="9" s="1"/>
  <c r="AA13" i="9" s="1"/>
  <c r="AB13" i="9" s="1"/>
  <c r="AC13" i="9" s="1"/>
  <c r="AD13" i="9" s="1"/>
  <c r="T15" i="9"/>
  <c r="U15" i="9" s="1"/>
  <c r="V15" i="9" s="1"/>
  <c r="W15" i="9" s="1"/>
  <c r="X15" i="9" s="1"/>
  <c r="Y15" i="9" s="1"/>
  <c r="Z15" i="9" s="1"/>
  <c r="AA15" i="9" s="1"/>
  <c r="AB15" i="9" s="1"/>
  <c r="AC15" i="9" s="1"/>
  <c r="AD15" i="9" s="1"/>
  <c r="T18" i="9"/>
  <c r="U18" i="9" s="1"/>
  <c r="V18" i="9" s="1"/>
  <c r="W18" i="9" s="1"/>
  <c r="X18" i="9" s="1"/>
  <c r="Y18" i="9" s="1"/>
  <c r="Z18" i="9" s="1"/>
  <c r="AA18" i="9" s="1"/>
  <c r="AB18" i="9" s="1"/>
  <c r="AC18" i="9" s="1"/>
  <c r="AD18" i="9" s="1"/>
  <c r="T22" i="9"/>
  <c r="U22" i="9" s="1"/>
  <c r="V22" i="9" s="1"/>
  <c r="W22" i="9" s="1"/>
  <c r="X22" i="9" s="1"/>
  <c r="Y22" i="9" s="1"/>
  <c r="Z22" i="9" s="1"/>
  <c r="AA22" i="9" s="1"/>
  <c r="AB22" i="9" s="1"/>
  <c r="AC22" i="9" s="1"/>
  <c r="AD22" i="9" s="1"/>
  <c r="T73" i="9"/>
  <c r="U73" i="9" s="1"/>
  <c r="V73" i="9" s="1"/>
  <c r="W73" i="9" s="1"/>
  <c r="X73" i="9" s="1"/>
  <c r="Y73" i="9" s="1"/>
  <c r="Z73" i="9" s="1"/>
  <c r="AA73" i="9" s="1"/>
  <c r="AB73" i="9" s="1"/>
  <c r="AC73" i="9" s="1"/>
  <c r="AD73" i="9" s="1"/>
  <c r="T6" i="9"/>
  <c r="U6" i="9" s="1"/>
  <c r="V6" i="9" s="1"/>
  <c r="W6" i="9" s="1"/>
  <c r="X6" i="9" s="1"/>
  <c r="Y6" i="9" s="1"/>
  <c r="Z6" i="9" s="1"/>
  <c r="AA6" i="9" s="1"/>
  <c r="AB6" i="9" s="1"/>
  <c r="AC6" i="9" s="1"/>
  <c r="AD6" i="9" s="1"/>
  <c r="T76" i="9"/>
  <c r="U76" i="9" s="1"/>
  <c r="V76" i="9" s="1"/>
  <c r="W76" i="9" s="1"/>
  <c r="X76" i="9" s="1"/>
  <c r="Y76" i="9" s="1"/>
  <c r="Z76" i="9" s="1"/>
  <c r="AA76" i="9" s="1"/>
  <c r="AB76" i="9" s="1"/>
  <c r="AC76" i="9" s="1"/>
  <c r="AD76" i="9" s="1"/>
  <c r="AJ194" i="9"/>
  <c r="AK194" i="9" s="1"/>
  <c r="AL194" i="9" s="1"/>
  <c r="AM194" i="9" s="1"/>
  <c r="AN194" i="9" s="1"/>
  <c r="AO194" i="9" s="1"/>
  <c r="AP194" i="9" s="1"/>
  <c r="AQ194" i="9" s="1"/>
  <c r="AR194" i="9" s="1"/>
  <c r="AS194" i="9" s="1"/>
  <c r="AT194" i="9" s="1"/>
  <c r="AJ196" i="9"/>
  <c r="AK196" i="9" s="1"/>
  <c r="AL196" i="9" s="1"/>
  <c r="AM196" i="9" s="1"/>
  <c r="AN196" i="9" s="1"/>
  <c r="AO196" i="9" s="1"/>
  <c r="AP196" i="9" s="1"/>
  <c r="AQ196" i="9" s="1"/>
  <c r="AR196" i="9" s="1"/>
  <c r="AS196" i="9" s="1"/>
  <c r="AT196" i="9" s="1"/>
  <c r="AJ207" i="9"/>
  <c r="AK207" i="9" s="1"/>
  <c r="AL207" i="9" s="1"/>
  <c r="AM207" i="9" s="1"/>
  <c r="AN207" i="9" s="1"/>
  <c r="AO207" i="9" s="1"/>
  <c r="AP207" i="9" s="1"/>
  <c r="AQ207" i="9" s="1"/>
  <c r="AR207" i="9" s="1"/>
  <c r="AS207" i="9" s="1"/>
  <c r="AT207" i="9" s="1"/>
  <c r="O549" i="12"/>
  <c r="O611" i="12"/>
  <c r="O580" i="12"/>
  <c r="O581" i="12"/>
  <c r="O612" i="12"/>
  <c r="O550" i="12"/>
  <c r="D552" i="12"/>
  <c r="D583" i="12"/>
  <c r="D614" i="12"/>
  <c r="O607" i="12"/>
  <c r="O576" i="12"/>
  <c r="O545" i="12"/>
  <c r="J614" i="12"/>
  <c r="J552" i="12"/>
  <c r="J583" i="12"/>
  <c r="F525" i="7"/>
  <c r="F556" i="7"/>
  <c r="F587" i="7"/>
  <c r="J587" i="7"/>
  <c r="J525" i="7"/>
  <c r="J556" i="7"/>
  <c r="N556" i="7"/>
  <c r="N587" i="7"/>
  <c r="N525" i="7"/>
  <c r="F526" i="7"/>
  <c r="F557" i="7"/>
  <c r="F588" i="7"/>
  <c r="J526" i="7"/>
  <c r="J557" i="7"/>
  <c r="J588" i="7"/>
  <c r="N588" i="7"/>
  <c r="N526" i="7"/>
  <c r="N557" i="7"/>
  <c r="F558" i="7"/>
  <c r="F589" i="7"/>
  <c r="F527" i="7"/>
  <c r="J527" i="7"/>
  <c r="J558" i="7"/>
  <c r="J589" i="7"/>
  <c r="N527" i="7"/>
  <c r="N558" i="7"/>
  <c r="N589" i="7"/>
  <c r="F590" i="7"/>
  <c r="F528" i="7"/>
  <c r="F559" i="7"/>
  <c r="J559" i="7"/>
  <c r="J590" i="7"/>
  <c r="J528" i="7"/>
  <c r="N528" i="7"/>
  <c r="N559" i="7"/>
  <c r="N590" i="7"/>
  <c r="F529" i="7"/>
  <c r="F560" i="7"/>
  <c r="F591" i="7"/>
  <c r="J591" i="7"/>
  <c r="J529" i="7"/>
  <c r="J560" i="7"/>
  <c r="N560" i="7"/>
  <c r="N591" i="7"/>
  <c r="N529" i="7"/>
  <c r="F530" i="7"/>
  <c r="F561" i="7"/>
  <c r="F592" i="7"/>
  <c r="J530" i="7"/>
  <c r="J561" i="7"/>
  <c r="J592" i="7"/>
  <c r="N592" i="7"/>
  <c r="N530" i="7"/>
  <c r="N561" i="7"/>
  <c r="F562" i="7"/>
  <c r="F593" i="7"/>
  <c r="F531" i="7"/>
  <c r="J531" i="7"/>
  <c r="J562" i="7"/>
  <c r="J593" i="7"/>
  <c r="N531" i="7"/>
  <c r="N562" i="7"/>
  <c r="N593" i="7"/>
  <c r="F594" i="7"/>
  <c r="F532" i="7"/>
  <c r="F563" i="7"/>
  <c r="J563" i="7"/>
  <c r="J594" i="7"/>
  <c r="J532" i="7"/>
  <c r="N532" i="7"/>
  <c r="N563" i="7"/>
  <c r="N594" i="7"/>
  <c r="F533" i="7"/>
  <c r="F564" i="7"/>
  <c r="F595" i="7"/>
  <c r="J595" i="7"/>
  <c r="J533" i="7"/>
  <c r="J564" i="7"/>
  <c r="N564" i="7"/>
  <c r="N595" i="7"/>
  <c r="N533" i="7"/>
  <c r="F534" i="7"/>
  <c r="F565" i="7"/>
  <c r="F596" i="7"/>
  <c r="J534" i="7"/>
  <c r="J565" i="7"/>
  <c r="J596" i="7"/>
  <c r="N596" i="7"/>
  <c r="N534" i="7"/>
  <c r="N565" i="7"/>
  <c r="F566" i="7"/>
  <c r="F597" i="7"/>
  <c r="F535" i="7"/>
  <c r="J535" i="7"/>
  <c r="J566" i="7"/>
  <c r="J597" i="7"/>
  <c r="N535" i="7"/>
  <c r="N566" i="7"/>
  <c r="N597" i="7"/>
  <c r="F598" i="7"/>
  <c r="F536" i="7"/>
  <c r="F567" i="7"/>
  <c r="J567" i="7"/>
  <c r="J536" i="7"/>
  <c r="J598" i="7"/>
  <c r="N536" i="7"/>
  <c r="N567" i="7"/>
  <c r="N598" i="7"/>
  <c r="F537" i="7"/>
  <c r="F568" i="7"/>
  <c r="F599" i="7"/>
  <c r="J599" i="7"/>
  <c r="J537" i="7"/>
  <c r="J568" i="7"/>
  <c r="N568" i="7"/>
  <c r="N537" i="7"/>
  <c r="N599" i="7"/>
  <c r="F538" i="7"/>
  <c r="F569" i="7"/>
  <c r="F600" i="7"/>
  <c r="J538" i="7"/>
  <c r="J569" i="7"/>
  <c r="J600" i="7"/>
  <c r="N600" i="7"/>
  <c r="N538" i="7"/>
  <c r="N569" i="7"/>
  <c r="F570" i="7"/>
  <c r="F539" i="7"/>
  <c r="F601" i="7"/>
  <c r="J539" i="7"/>
  <c r="J570" i="7"/>
  <c r="J601" i="7"/>
  <c r="N539" i="7"/>
  <c r="N570" i="7"/>
  <c r="N601" i="7"/>
  <c r="F602" i="7"/>
  <c r="F540" i="7"/>
  <c r="F571" i="7"/>
  <c r="J571" i="7"/>
  <c r="J540" i="7"/>
  <c r="J602" i="7"/>
  <c r="N540" i="7"/>
  <c r="N571" i="7"/>
  <c r="N602" i="7"/>
  <c r="F541" i="7"/>
  <c r="F572" i="7"/>
  <c r="F603" i="7"/>
  <c r="J603" i="7"/>
  <c r="J541" i="7"/>
  <c r="J572" i="7"/>
  <c r="N572" i="7"/>
  <c r="N541" i="7"/>
  <c r="N603" i="7"/>
  <c r="F542" i="7"/>
  <c r="F573" i="7"/>
  <c r="F604" i="7"/>
  <c r="J542" i="7"/>
  <c r="J573" i="7"/>
  <c r="J604" i="7"/>
  <c r="N604" i="7"/>
  <c r="N542" i="7"/>
  <c r="N573" i="7"/>
  <c r="F574" i="7"/>
  <c r="F543" i="7"/>
  <c r="F605" i="7"/>
  <c r="J543" i="7"/>
  <c r="J574" i="7"/>
  <c r="J605" i="7"/>
  <c r="N543" i="7"/>
  <c r="N574" i="7"/>
  <c r="N605" i="7"/>
  <c r="F606" i="7"/>
  <c r="F544" i="7"/>
  <c r="F575" i="7"/>
  <c r="J575" i="7"/>
  <c r="J544" i="7"/>
  <c r="J606" i="7"/>
  <c r="N544" i="7"/>
  <c r="N575" i="7"/>
  <c r="N606" i="7"/>
  <c r="F545" i="7"/>
  <c r="F576" i="7"/>
  <c r="F607" i="7"/>
  <c r="J607" i="7"/>
  <c r="J545" i="7"/>
  <c r="J576" i="7"/>
  <c r="N576" i="7"/>
  <c r="N545" i="7"/>
  <c r="N607" i="7"/>
  <c r="F546" i="7"/>
  <c r="F577" i="7"/>
  <c r="F608" i="7"/>
  <c r="J546" i="7"/>
  <c r="J577" i="7"/>
  <c r="J608" i="7"/>
  <c r="N608" i="7"/>
  <c r="N546" i="7"/>
  <c r="N577" i="7"/>
  <c r="F578" i="7"/>
  <c r="F547" i="7"/>
  <c r="F609" i="7"/>
  <c r="J547" i="7"/>
  <c r="J578" i="7"/>
  <c r="J609" i="7"/>
  <c r="N547" i="7"/>
  <c r="N578" i="7"/>
  <c r="N609" i="7"/>
  <c r="F610" i="7"/>
  <c r="F548" i="7"/>
  <c r="F579" i="7"/>
  <c r="J579" i="7"/>
  <c r="J548" i="7"/>
  <c r="J610" i="7"/>
  <c r="N548" i="7"/>
  <c r="N579" i="7"/>
  <c r="N610" i="7"/>
  <c r="F549" i="7"/>
  <c r="F580" i="7"/>
  <c r="F611" i="7"/>
  <c r="J611" i="7"/>
  <c r="J549" i="7"/>
  <c r="J580" i="7"/>
  <c r="N580" i="7"/>
  <c r="N549" i="7"/>
  <c r="N611" i="7"/>
  <c r="F550" i="7"/>
  <c r="F581" i="7"/>
  <c r="F612" i="7"/>
  <c r="J550" i="7"/>
  <c r="J581" i="7"/>
  <c r="J612" i="7"/>
  <c r="N612" i="7"/>
  <c r="N550" i="7"/>
  <c r="N581" i="7"/>
  <c r="F582" i="7"/>
  <c r="F551" i="7"/>
  <c r="F613" i="7"/>
  <c r="J551" i="7"/>
  <c r="J582" i="7"/>
  <c r="J613" i="7"/>
  <c r="N551" i="7"/>
  <c r="N582" i="7"/>
  <c r="N613" i="7"/>
  <c r="F587" i="8"/>
  <c r="F525" i="8"/>
  <c r="F556" i="8"/>
  <c r="J556" i="8"/>
  <c r="J587" i="8"/>
  <c r="J525" i="8"/>
  <c r="N525" i="8"/>
  <c r="N556" i="8"/>
  <c r="N587" i="8"/>
  <c r="F526" i="8"/>
  <c r="F557" i="8"/>
  <c r="F588" i="8"/>
  <c r="J588" i="8"/>
  <c r="J526" i="8"/>
  <c r="J557" i="8"/>
  <c r="N557" i="8"/>
  <c r="N588" i="8"/>
  <c r="N526" i="8"/>
  <c r="F527" i="8"/>
  <c r="F558" i="8"/>
  <c r="F589" i="8"/>
  <c r="J527" i="8"/>
  <c r="J558" i="8"/>
  <c r="J589" i="8"/>
  <c r="N589" i="8"/>
  <c r="N527" i="8"/>
  <c r="N558" i="8"/>
  <c r="F559" i="8"/>
  <c r="F590" i="8"/>
  <c r="F528" i="8"/>
  <c r="J528" i="8"/>
  <c r="J559" i="8"/>
  <c r="J590" i="8"/>
  <c r="N528" i="8"/>
  <c r="N559" i="8"/>
  <c r="N590" i="8"/>
  <c r="F591" i="8"/>
  <c r="F529" i="8"/>
  <c r="F560" i="8"/>
  <c r="J560" i="8"/>
  <c r="J591" i="8"/>
  <c r="J529" i="8"/>
  <c r="N529" i="8"/>
  <c r="N560" i="8"/>
  <c r="N591" i="8"/>
  <c r="F530" i="8"/>
  <c r="F561" i="8"/>
  <c r="F592" i="8"/>
  <c r="J592" i="8"/>
  <c r="J530" i="8"/>
  <c r="J561" i="8"/>
  <c r="N561" i="8"/>
  <c r="N592" i="8"/>
  <c r="N530" i="8"/>
  <c r="F531" i="8"/>
  <c r="F562" i="8"/>
  <c r="F593" i="8"/>
  <c r="J531" i="8"/>
  <c r="J562" i="8"/>
  <c r="J593" i="8"/>
  <c r="N593" i="8"/>
  <c r="N531" i="8"/>
  <c r="N562" i="8"/>
  <c r="F563" i="8"/>
  <c r="F594" i="8"/>
  <c r="F532" i="8"/>
  <c r="J532" i="8"/>
  <c r="J563" i="8"/>
  <c r="J594" i="8"/>
  <c r="N532" i="8"/>
  <c r="N563" i="8"/>
  <c r="N594" i="8"/>
  <c r="F595" i="8"/>
  <c r="F533" i="8"/>
  <c r="F564" i="8"/>
  <c r="J564" i="8"/>
  <c r="J595" i="8"/>
  <c r="J533" i="8"/>
  <c r="N533" i="8"/>
  <c r="N564" i="8"/>
  <c r="N595" i="8"/>
  <c r="F534" i="8"/>
  <c r="F565" i="8"/>
  <c r="F596" i="8"/>
  <c r="J596" i="8"/>
  <c r="J534" i="8"/>
  <c r="J565" i="8"/>
  <c r="N565" i="8"/>
  <c r="N596" i="8"/>
  <c r="N534" i="8"/>
  <c r="F535" i="8"/>
  <c r="F566" i="8"/>
  <c r="F597" i="8"/>
  <c r="J535" i="8"/>
  <c r="J566" i="8"/>
  <c r="J597" i="8"/>
  <c r="N597" i="8"/>
  <c r="N535" i="8"/>
  <c r="N566" i="8"/>
  <c r="F567" i="8"/>
  <c r="F598" i="8"/>
  <c r="F536" i="8"/>
  <c r="J536" i="8"/>
  <c r="J567" i="8"/>
  <c r="J598" i="8"/>
  <c r="N536" i="8"/>
  <c r="N567" i="8"/>
  <c r="N598" i="8"/>
  <c r="F599" i="8"/>
  <c r="F537" i="8"/>
  <c r="F568" i="8"/>
  <c r="J568" i="8"/>
  <c r="J599" i="8"/>
  <c r="J537" i="8"/>
  <c r="N537" i="8"/>
  <c r="N568" i="8"/>
  <c r="N599" i="8"/>
  <c r="F538" i="8"/>
  <c r="F569" i="8"/>
  <c r="F600" i="8"/>
  <c r="J600" i="8"/>
  <c r="J538" i="8"/>
  <c r="J569" i="8"/>
  <c r="N569" i="8"/>
  <c r="N600" i="8"/>
  <c r="N538" i="8"/>
  <c r="F539" i="8"/>
  <c r="F570" i="8"/>
  <c r="F601" i="8"/>
  <c r="J539" i="8"/>
  <c r="J570" i="8"/>
  <c r="J601" i="8"/>
  <c r="N601" i="8"/>
  <c r="N539" i="8"/>
  <c r="N570" i="8"/>
  <c r="F571" i="8"/>
  <c r="F602" i="8"/>
  <c r="F540" i="8"/>
  <c r="J540" i="8"/>
  <c r="J571" i="8"/>
  <c r="J602" i="8"/>
  <c r="N540" i="8"/>
  <c r="N571" i="8"/>
  <c r="N602" i="8"/>
  <c r="F603" i="8"/>
  <c r="F541" i="8"/>
  <c r="F572" i="8"/>
  <c r="J572" i="8"/>
  <c r="J603" i="8"/>
  <c r="J541" i="8"/>
  <c r="N541" i="8"/>
  <c r="N572" i="8"/>
  <c r="N603" i="8"/>
  <c r="F542" i="8"/>
  <c r="F573" i="8"/>
  <c r="F604" i="8"/>
  <c r="J604" i="8"/>
  <c r="J542" i="8"/>
  <c r="J573" i="8"/>
  <c r="N573" i="8"/>
  <c r="N604" i="8"/>
  <c r="N542" i="8"/>
  <c r="F543" i="8"/>
  <c r="F574" i="8"/>
  <c r="F605" i="8"/>
  <c r="J543" i="8"/>
  <c r="J574" i="8"/>
  <c r="J605" i="8"/>
  <c r="N605" i="8"/>
  <c r="N543" i="8"/>
  <c r="N574" i="8"/>
  <c r="F575" i="8"/>
  <c r="F606" i="8"/>
  <c r="F544" i="8"/>
  <c r="J544" i="8"/>
  <c r="J575" i="8"/>
  <c r="J606" i="8"/>
  <c r="N544" i="8"/>
  <c r="N575" i="8"/>
  <c r="N606" i="8"/>
  <c r="F607" i="8"/>
  <c r="F545" i="8"/>
  <c r="F576" i="8"/>
  <c r="J576" i="8"/>
  <c r="J607" i="8"/>
  <c r="J545" i="8"/>
  <c r="N545" i="8"/>
  <c r="N576" i="8"/>
  <c r="N607" i="8"/>
  <c r="F546" i="8"/>
  <c r="F577" i="8"/>
  <c r="F608" i="8"/>
  <c r="J608" i="8"/>
  <c r="J546" i="8"/>
  <c r="J577" i="8"/>
  <c r="N577" i="8"/>
  <c r="N608" i="8"/>
  <c r="N546" i="8"/>
  <c r="F547" i="8"/>
  <c r="F578" i="8"/>
  <c r="F609" i="8"/>
  <c r="J547" i="8"/>
  <c r="J578" i="8"/>
  <c r="J609" i="8"/>
  <c r="N609" i="8"/>
  <c r="N547" i="8"/>
  <c r="N578" i="8"/>
  <c r="F579" i="8"/>
  <c r="F610" i="8"/>
  <c r="F548" i="8"/>
  <c r="J548" i="8"/>
  <c r="J579" i="8"/>
  <c r="J610" i="8"/>
  <c r="N548" i="8"/>
  <c r="N579" i="8"/>
  <c r="N610" i="8"/>
  <c r="F611" i="8"/>
  <c r="F549" i="8"/>
  <c r="F580" i="8"/>
  <c r="J580" i="8"/>
  <c r="J611" i="8"/>
  <c r="J549" i="8"/>
  <c r="N549" i="8"/>
  <c r="N580" i="8"/>
  <c r="N611" i="8"/>
  <c r="F550" i="8"/>
  <c r="F581" i="8"/>
  <c r="F612" i="8"/>
  <c r="J612" i="8"/>
  <c r="J550" i="8"/>
  <c r="J581" i="8"/>
  <c r="N581" i="8"/>
  <c r="N612" i="8"/>
  <c r="N550" i="8"/>
  <c r="F551" i="8"/>
  <c r="F582" i="8"/>
  <c r="F613" i="8"/>
  <c r="J551" i="8"/>
  <c r="J582" i="8"/>
  <c r="J613" i="8"/>
  <c r="N613" i="8"/>
  <c r="N551" i="8"/>
  <c r="N582" i="8"/>
  <c r="O529" i="12"/>
  <c r="O591" i="12"/>
  <c r="O560" i="12"/>
  <c r="C587" i="7"/>
  <c r="C525" i="7"/>
  <c r="C556" i="7"/>
  <c r="G556" i="7"/>
  <c r="G587" i="7"/>
  <c r="G525" i="7"/>
  <c r="K525" i="7"/>
  <c r="K556" i="7"/>
  <c r="K587" i="7"/>
  <c r="C526" i="7"/>
  <c r="C557" i="7"/>
  <c r="C588" i="7"/>
  <c r="G588" i="7"/>
  <c r="G526" i="7"/>
  <c r="G557" i="7"/>
  <c r="K557" i="7"/>
  <c r="K588" i="7"/>
  <c r="K526" i="7"/>
  <c r="C527" i="7"/>
  <c r="C558" i="7"/>
  <c r="C589" i="7"/>
  <c r="G527" i="7"/>
  <c r="G558" i="7"/>
  <c r="G589" i="7"/>
  <c r="K589" i="7"/>
  <c r="K527" i="7"/>
  <c r="K558" i="7"/>
  <c r="C559" i="7"/>
  <c r="C590" i="7"/>
  <c r="C528" i="7"/>
  <c r="G528" i="7"/>
  <c r="G559" i="7"/>
  <c r="G590" i="7"/>
  <c r="K528" i="7"/>
  <c r="K559" i="7"/>
  <c r="K590" i="7"/>
  <c r="C591" i="7"/>
  <c r="C529" i="7"/>
  <c r="C560" i="7"/>
  <c r="G560" i="7"/>
  <c r="G591" i="7"/>
  <c r="G529" i="7"/>
  <c r="K529" i="7"/>
  <c r="K560" i="7"/>
  <c r="K591" i="7"/>
  <c r="C530" i="7"/>
  <c r="C561" i="7"/>
  <c r="C592" i="7"/>
  <c r="G592" i="7"/>
  <c r="G530" i="7"/>
  <c r="G561" i="7"/>
  <c r="K561" i="7"/>
  <c r="K592" i="7"/>
  <c r="K530" i="7"/>
  <c r="C531" i="7"/>
  <c r="C562" i="7"/>
  <c r="C593" i="7"/>
  <c r="G531" i="7"/>
  <c r="G562" i="7"/>
  <c r="G593" i="7"/>
  <c r="K593" i="7"/>
  <c r="K531" i="7"/>
  <c r="K562" i="7"/>
  <c r="C563" i="7"/>
  <c r="C594" i="7"/>
  <c r="C532" i="7"/>
  <c r="G532" i="7"/>
  <c r="G563" i="7"/>
  <c r="G594" i="7"/>
  <c r="K532" i="7"/>
  <c r="K563" i="7"/>
  <c r="K594" i="7"/>
  <c r="C595" i="7"/>
  <c r="C533" i="7"/>
  <c r="C564" i="7"/>
  <c r="G564" i="7"/>
  <c r="G595" i="7"/>
  <c r="G533" i="7"/>
  <c r="K533" i="7"/>
  <c r="K564" i="7"/>
  <c r="K595" i="7"/>
  <c r="C534" i="7"/>
  <c r="C565" i="7"/>
  <c r="C596" i="7"/>
  <c r="G596" i="7"/>
  <c r="G534" i="7"/>
  <c r="G565" i="7"/>
  <c r="K565" i="7"/>
  <c r="K596" i="7"/>
  <c r="K534" i="7"/>
  <c r="C535" i="7"/>
  <c r="C566" i="7"/>
  <c r="C597" i="7"/>
  <c r="G535" i="7"/>
  <c r="G566" i="7"/>
  <c r="G597" i="7"/>
  <c r="K597" i="7"/>
  <c r="K535" i="7"/>
  <c r="K566" i="7"/>
  <c r="C567" i="7"/>
  <c r="C598" i="7"/>
  <c r="C536" i="7"/>
  <c r="G536" i="7"/>
  <c r="G567" i="7"/>
  <c r="G598" i="7"/>
  <c r="K536" i="7"/>
  <c r="K598" i="7"/>
  <c r="K567" i="7"/>
  <c r="C599" i="7"/>
  <c r="C537" i="7"/>
  <c r="C568" i="7"/>
  <c r="G568" i="7"/>
  <c r="G599" i="7"/>
  <c r="G537" i="7"/>
  <c r="K537" i="7"/>
  <c r="K568" i="7"/>
  <c r="K599" i="7"/>
  <c r="C538" i="7"/>
  <c r="C600" i="7"/>
  <c r="C569" i="7"/>
  <c r="G600" i="7"/>
  <c r="G538" i="7"/>
  <c r="G569" i="7"/>
  <c r="K569" i="7"/>
  <c r="K600" i="7"/>
  <c r="K538" i="7"/>
  <c r="C539" i="7"/>
  <c r="C570" i="7"/>
  <c r="C601" i="7"/>
  <c r="G539" i="7"/>
  <c r="G601" i="7"/>
  <c r="G570" i="7"/>
  <c r="K601" i="7"/>
  <c r="K539" i="7"/>
  <c r="K570" i="7"/>
  <c r="C571" i="7"/>
  <c r="C602" i="7"/>
  <c r="C540" i="7"/>
  <c r="G540" i="7"/>
  <c r="G571" i="7"/>
  <c r="G602" i="7"/>
  <c r="K540" i="7"/>
  <c r="K602" i="7"/>
  <c r="K571" i="7"/>
  <c r="C603" i="7"/>
  <c r="C541" i="7"/>
  <c r="C572" i="7"/>
  <c r="G572" i="7"/>
  <c r="G603" i="7"/>
  <c r="G541" i="7"/>
  <c r="K541" i="7"/>
  <c r="K572" i="7"/>
  <c r="K603" i="7"/>
  <c r="C542" i="7"/>
  <c r="C604" i="7"/>
  <c r="C573" i="7"/>
  <c r="G604" i="7"/>
  <c r="G542" i="7"/>
  <c r="G573" i="7"/>
  <c r="K573" i="7"/>
  <c r="K604" i="7"/>
  <c r="K542" i="7"/>
  <c r="C543" i="7"/>
  <c r="C574" i="7"/>
  <c r="C605" i="7"/>
  <c r="G543" i="7"/>
  <c r="G605" i="7"/>
  <c r="G574" i="7"/>
  <c r="K605" i="7"/>
  <c r="K543" i="7"/>
  <c r="K574" i="7"/>
  <c r="C575" i="7"/>
  <c r="C606" i="7"/>
  <c r="C544" i="7"/>
  <c r="G544" i="7"/>
  <c r="G575" i="7"/>
  <c r="G606" i="7"/>
  <c r="K544" i="7"/>
  <c r="K606" i="7"/>
  <c r="K575" i="7"/>
  <c r="C607" i="7"/>
  <c r="C545" i="7"/>
  <c r="C576" i="7"/>
  <c r="G576" i="7"/>
  <c r="G607" i="7"/>
  <c r="G545" i="7"/>
  <c r="K545" i="7"/>
  <c r="K576" i="7"/>
  <c r="K607" i="7"/>
  <c r="C546" i="7"/>
  <c r="C608" i="7"/>
  <c r="C577" i="7"/>
  <c r="G608" i="7"/>
  <c r="G546" i="7"/>
  <c r="G577" i="7"/>
  <c r="K577" i="7"/>
  <c r="K608" i="7"/>
  <c r="K546" i="7"/>
  <c r="C547" i="7"/>
  <c r="C578" i="7"/>
  <c r="C609" i="7"/>
  <c r="G547" i="7"/>
  <c r="G609" i="7"/>
  <c r="G578" i="7"/>
  <c r="K609" i="7"/>
  <c r="K547" i="7"/>
  <c r="K578" i="7"/>
  <c r="C579" i="7"/>
  <c r="C610" i="7"/>
  <c r="C548" i="7"/>
  <c r="G548" i="7"/>
  <c r="G579" i="7"/>
  <c r="G610" i="7"/>
  <c r="K548" i="7"/>
  <c r="K610" i="7"/>
  <c r="K579" i="7"/>
  <c r="C611" i="7"/>
  <c r="C549" i="7"/>
  <c r="C580" i="7"/>
  <c r="G580" i="7"/>
  <c r="G611" i="7"/>
  <c r="G549" i="7"/>
  <c r="K549" i="7"/>
  <c r="K580" i="7"/>
  <c r="K611" i="7"/>
  <c r="C550" i="7"/>
  <c r="C612" i="7"/>
  <c r="C581" i="7"/>
  <c r="G612" i="7"/>
  <c r="G550" i="7"/>
  <c r="G581" i="7"/>
  <c r="K581" i="7"/>
  <c r="K612" i="7"/>
  <c r="K550" i="7"/>
  <c r="C551" i="7"/>
  <c r="C582" i="7"/>
  <c r="C613" i="7"/>
  <c r="G551" i="7"/>
  <c r="G613" i="7"/>
  <c r="G582" i="7"/>
  <c r="K613" i="7"/>
  <c r="K551" i="7"/>
  <c r="K582" i="7"/>
  <c r="C494" i="8"/>
  <c r="C556" i="8"/>
  <c r="C587" i="8"/>
  <c r="C525" i="8"/>
  <c r="G525" i="8"/>
  <c r="G556" i="8"/>
  <c r="G587" i="8"/>
  <c r="K525" i="8"/>
  <c r="K556" i="8"/>
  <c r="K587" i="8"/>
  <c r="C588" i="8"/>
  <c r="C526" i="8"/>
  <c r="C557" i="8"/>
  <c r="G557" i="8"/>
  <c r="G588" i="8"/>
  <c r="G526" i="8"/>
  <c r="K526" i="8"/>
  <c r="K557" i="8"/>
  <c r="K588" i="8"/>
  <c r="C527" i="8"/>
  <c r="C558" i="8"/>
  <c r="C589" i="8"/>
  <c r="G589" i="8"/>
  <c r="G527" i="8"/>
  <c r="G558" i="8"/>
  <c r="K558" i="8"/>
  <c r="K589" i="8"/>
  <c r="K527" i="8"/>
  <c r="C528" i="8"/>
  <c r="C559" i="8"/>
  <c r="C590" i="8"/>
  <c r="G528" i="8"/>
  <c r="G559" i="8"/>
  <c r="G590" i="8"/>
  <c r="K590" i="8"/>
  <c r="K528" i="8"/>
  <c r="K559" i="8"/>
  <c r="C560" i="8"/>
  <c r="C591" i="8"/>
  <c r="C529" i="8"/>
  <c r="G529" i="8"/>
  <c r="G560" i="8"/>
  <c r="G591" i="8"/>
  <c r="K529" i="8"/>
  <c r="K560" i="8"/>
  <c r="K591" i="8"/>
  <c r="C592" i="8"/>
  <c r="C530" i="8"/>
  <c r="C561" i="8"/>
  <c r="G561" i="8"/>
  <c r="G592" i="8"/>
  <c r="G530" i="8"/>
  <c r="K530" i="8"/>
  <c r="K561" i="8"/>
  <c r="K592" i="8"/>
  <c r="C531" i="8"/>
  <c r="C562" i="8"/>
  <c r="C593" i="8"/>
  <c r="G593" i="8"/>
  <c r="G531" i="8"/>
  <c r="G562" i="8"/>
  <c r="K562" i="8"/>
  <c r="K593" i="8"/>
  <c r="K531" i="8"/>
  <c r="C532" i="8"/>
  <c r="C563" i="8"/>
  <c r="C594" i="8"/>
  <c r="G532" i="8"/>
  <c r="G563" i="8"/>
  <c r="G594" i="8"/>
  <c r="K594" i="8"/>
  <c r="K532" i="8"/>
  <c r="K563" i="8"/>
  <c r="C564" i="8"/>
  <c r="C595" i="8"/>
  <c r="C533" i="8"/>
  <c r="G533" i="8"/>
  <c r="G564" i="8"/>
  <c r="G595" i="8"/>
  <c r="K533" i="8"/>
  <c r="K564" i="8"/>
  <c r="K595" i="8"/>
  <c r="C596" i="8"/>
  <c r="C534" i="8"/>
  <c r="C565" i="8"/>
  <c r="G565" i="8"/>
  <c r="G596" i="8"/>
  <c r="G534" i="8"/>
  <c r="K534" i="8"/>
  <c r="K565" i="8"/>
  <c r="K596" i="8"/>
  <c r="C535" i="8"/>
  <c r="C566" i="8"/>
  <c r="C597" i="8"/>
  <c r="G597" i="8"/>
  <c r="G535" i="8"/>
  <c r="G566" i="8"/>
  <c r="K566" i="8"/>
  <c r="K597" i="8"/>
  <c r="K535" i="8"/>
  <c r="C536" i="8"/>
  <c r="C567" i="8"/>
  <c r="C598" i="8"/>
  <c r="G536" i="8"/>
  <c r="G567" i="8"/>
  <c r="G598" i="8"/>
  <c r="K598" i="8"/>
  <c r="K536" i="8"/>
  <c r="K567" i="8"/>
  <c r="C568" i="8"/>
  <c r="C599" i="8"/>
  <c r="C537" i="8"/>
  <c r="G537" i="8"/>
  <c r="G568" i="8"/>
  <c r="G599" i="8"/>
  <c r="K537" i="8"/>
  <c r="K568" i="8"/>
  <c r="K599" i="8"/>
  <c r="C600" i="8"/>
  <c r="C538" i="8"/>
  <c r="C569" i="8"/>
  <c r="G569" i="8"/>
  <c r="G600" i="8"/>
  <c r="G538" i="8"/>
  <c r="K538" i="8"/>
  <c r="K569" i="8"/>
  <c r="K600" i="8"/>
  <c r="C539" i="8"/>
  <c r="C570" i="8"/>
  <c r="C601" i="8"/>
  <c r="G601" i="8"/>
  <c r="G539" i="8"/>
  <c r="G570" i="8"/>
  <c r="K570" i="8"/>
  <c r="K601" i="8"/>
  <c r="K539" i="8"/>
  <c r="C540" i="8"/>
  <c r="C571" i="8"/>
  <c r="C602" i="8"/>
  <c r="G540" i="8"/>
  <c r="G571" i="8"/>
  <c r="G602" i="8"/>
  <c r="K602" i="8"/>
  <c r="K540" i="8"/>
  <c r="K571" i="8"/>
  <c r="C572" i="8"/>
  <c r="C603" i="8"/>
  <c r="C541" i="8"/>
  <c r="G541" i="8"/>
  <c r="G572" i="8"/>
  <c r="G603" i="8"/>
  <c r="K541" i="8"/>
  <c r="K572" i="8"/>
  <c r="K603" i="8"/>
  <c r="C604" i="8"/>
  <c r="C542" i="8"/>
  <c r="C573" i="8"/>
  <c r="G573" i="8"/>
  <c r="G604" i="8"/>
  <c r="G542" i="8"/>
  <c r="K542" i="8"/>
  <c r="K573" i="8"/>
  <c r="K604" i="8"/>
  <c r="C543" i="8"/>
  <c r="C574" i="8"/>
  <c r="C605" i="8"/>
  <c r="G605" i="8"/>
  <c r="G543" i="8"/>
  <c r="G574" i="8"/>
  <c r="K574" i="8"/>
  <c r="K605" i="8"/>
  <c r="K543" i="8"/>
  <c r="C544" i="8"/>
  <c r="C575" i="8"/>
  <c r="C606" i="8"/>
  <c r="G544" i="8"/>
  <c r="G575" i="8"/>
  <c r="G606" i="8"/>
  <c r="K606" i="8"/>
  <c r="K544" i="8"/>
  <c r="K575" i="8"/>
  <c r="C576" i="8"/>
  <c r="C607" i="8"/>
  <c r="C545" i="8"/>
  <c r="G545" i="8"/>
  <c r="G576" i="8"/>
  <c r="G607" i="8"/>
  <c r="K545" i="8"/>
  <c r="K576" i="8"/>
  <c r="K607" i="8"/>
  <c r="C608" i="8"/>
  <c r="C546" i="8"/>
  <c r="C577" i="8"/>
  <c r="G577" i="8"/>
  <c r="G608" i="8"/>
  <c r="G546" i="8"/>
  <c r="K546" i="8"/>
  <c r="K577" i="8"/>
  <c r="K608" i="8"/>
  <c r="C547" i="8"/>
  <c r="C578" i="8"/>
  <c r="C609" i="8"/>
  <c r="G609" i="8"/>
  <c r="G547" i="8"/>
  <c r="G578" i="8"/>
  <c r="K578" i="8"/>
  <c r="K609" i="8"/>
  <c r="K547" i="8"/>
  <c r="C548" i="8"/>
  <c r="C579" i="8"/>
  <c r="C610" i="8"/>
  <c r="G548" i="8"/>
  <c r="G579" i="8"/>
  <c r="G610" i="8"/>
  <c r="K610" i="8"/>
  <c r="K548" i="8"/>
  <c r="K579" i="8"/>
  <c r="C580" i="8"/>
  <c r="C611" i="8"/>
  <c r="C549" i="8"/>
  <c r="G549" i="8"/>
  <c r="G580" i="8"/>
  <c r="G611" i="8"/>
  <c r="K549" i="8"/>
  <c r="K580" i="8"/>
  <c r="K611" i="8"/>
  <c r="C612" i="8"/>
  <c r="C550" i="8"/>
  <c r="C581" i="8"/>
  <c r="G581" i="8"/>
  <c r="G612" i="8"/>
  <c r="G550" i="8"/>
  <c r="K550" i="8"/>
  <c r="K581" i="8"/>
  <c r="K612" i="8"/>
  <c r="C551" i="8"/>
  <c r="C582" i="8"/>
  <c r="C613" i="8"/>
  <c r="G613" i="8"/>
  <c r="G551" i="8"/>
  <c r="G582" i="8"/>
  <c r="K582" i="8"/>
  <c r="K613" i="8"/>
  <c r="K551" i="8"/>
  <c r="O528" i="12"/>
  <c r="O559" i="12"/>
  <c r="O590" i="12"/>
  <c r="O534" i="12"/>
  <c r="O565" i="12"/>
  <c r="O596" i="12"/>
  <c r="O563" i="12"/>
  <c r="O594" i="12"/>
  <c r="O532" i="12"/>
  <c r="O558" i="12"/>
  <c r="O589" i="12"/>
  <c r="O527" i="12"/>
  <c r="I552" i="12"/>
  <c r="I614" i="12"/>
  <c r="I583" i="12"/>
  <c r="O538" i="12"/>
  <c r="O569" i="12"/>
  <c r="O600" i="12"/>
  <c r="O533" i="12"/>
  <c r="O595" i="12"/>
  <c r="O564" i="12"/>
  <c r="O592" i="12"/>
  <c r="O561" i="12"/>
  <c r="O530" i="12"/>
  <c r="O546" i="12"/>
  <c r="O608" i="12"/>
  <c r="O577" i="12"/>
  <c r="O573" i="12"/>
  <c r="O542" i="12"/>
  <c r="O604" i="12"/>
  <c r="O566" i="12"/>
  <c r="O535" i="12"/>
  <c r="O597" i="12"/>
  <c r="O525" i="12"/>
  <c r="O587" i="12"/>
  <c r="O556" i="12"/>
  <c r="O572" i="12"/>
  <c r="O541" i="12"/>
  <c r="O603" i="12"/>
  <c r="O610" i="12"/>
  <c r="O579" i="12"/>
  <c r="O548" i="12"/>
  <c r="O598" i="12"/>
  <c r="O536" i="12"/>
  <c r="O567" i="12"/>
  <c r="O531" i="12"/>
  <c r="O562" i="12"/>
  <c r="O593" i="12"/>
  <c r="F614" i="12"/>
  <c r="F552" i="12"/>
  <c r="F583" i="12"/>
  <c r="L583" i="12"/>
  <c r="L552" i="12"/>
  <c r="L614" i="12"/>
  <c r="D525" i="7"/>
  <c r="D556" i="7"/>
  <c r="D587" i="7"/>
  <c r="H587" i="7"/>
  <c r="H525" i="7"/>
  <c r="H556" i="7"/>
  <c r="L556" i="7"/>
  <c r="L587" i="7"/>
  <c r="L525" i="7"/>
  <c r="D526" i="7"/>
  <c r="D557" i="7"/>
  <c r="D588" i="7"/>
  <c r="H526" i="7"/>
  <c r="H557" i="7"/>
  <c r="H588" i="7"/>
  <c r="L588" i="7"/>
  <c r="L526" i="7"/>
  <c r="L557" i="7"/>
  <c r="D558" i="7"/>
  <c r="D589" i="7"/>
  <c r="D527" i="7"/>
  <c r="H527" i="7"/>
  <c r="H558" i="7"/>
  <c r="H589" i="7"/>
  <c r="L527" i="7"/>
  <c r="L558" i="7"/>
  <c r="L589" i="7"/>
  <c r="D590" i="7"/>
  <c r="D528" i="7"/>
  <c r="D559" i="7"/>
  <c r="H559" i="7"/>
  <c r="H590" i="7"/>
  <c r="H528" i="7"/>
  <c r="L528" i="7"/>
  <c r="L559" i="7"/>
  <c r="L590" i="7"/>
  <c r="D529" i="7"/>
  <c r="D560" i="7"/>
  <c r="D591" i="7"/>
  <c r="H591" i="7"/>
  <c r="H529" i="7"/>
  <c r="H560" i="7"/>
  <c r="L560" i="7"/>
  <c r="L591" i="7"/>
  <c r="L529" i="7"/>
  <c r="D530" i="7"/>
  <c r="D561" i="7"/>
  <c r="D592" i="7"/>
  <c r="H530" i="7"/>
  <c r="H561" i="7"/>
  <c r="H592" i="7"/>
  <c r="L592" i="7"/>
  <c r="L530" i="7"/>
  <c r="L561" i="7"/>
  <c r="D562" i="7"/>
  <c r="D593" i="7"/>
  <c r="D531" i="7"/>
  <c r="H531" i="7"/>
  <c r="H562" i="7"/>
  <c r="H593" i="7"/>
  <c r="L531" i="7"/>
  <c r="L562" i="7"/>
  <c r="L593" i="7"/>
  <c r="D594" i="7"/>
  <c r="D532" i="7"/>
  <c r="D563" i="7"/>
  <c r="H563" i="7"/>
  <c r="H594" i="7"/>
  <c r="H532" i="7"/>
  <c r="L532" i="7"/>
  <c r="L563" i="7"/>
  <c r="L594" i="7"/>
  <c r="D533" i="7"/>
  <c r="D564" i="7"/>
  <c r="D595" i="7"/>
  <c r="H595" i="7"/>
  <c r="H533" i="7"/>
  <c r="H564" i="7"/>
  <c r="L564" i="7"/>
  <c r="L595" i="7"/>
  <c r="L533" i="7"/>
  <c r="D534" i="7"/>
  <c r="D565" i="7"/>
  <c r="D596" i="7"/>
  <c r="H534" i="7"/>
  <c r="H565" i="7"/>
  <c r="H596" i="7"/>
  <c r="L596" i="7"/>
  <c r="L534" i="7"/>
  <c r="L565" i="7"/>
  <c r="D566" i="7"/>
  <c r="D597" i="7"/>
  <c r="D535" i="7"/>
  <c r="H535" i="7"/>
  <c r="H566" i="7"/>
  <c r="H597" i="7"/>
  <c r="L535" i="7"/>
  <c r="L566" i="7"/>
  <c r="L597" i="7"/>
  <c r="D598" i="7"/>
  <c r="D536" i="7"/>
  <c r="D567" i="7"/>
  <c r="H567" i="7"/>
  <c r="H598" i="7"/>
  <c r="H536" i="7"/>
  <c r="L536" i="7"/>
  <c r="L567" i="7"/>
  <c r="L598" i="7"/>
  <c r="D537" i="7"/>
  <c r="D568" i="7"/>
  <c r="D599" i="7"/>
  <c r="H599" i="7"/>
  <c r="H537" i="7"/>
  <c r="H568" i="7"/>
  <c r="L568" i="7"/>
  <c r="L599" i="7"/>
  <c r="L537" i="7"/>
  <c r="D538" i="7"/>
  <c r="D569" i="7"/>
  <c r="D600" i="7"/>
  <c r="H538" i="7"/>
  <c r="H569" i="7"/>
  <c r="H600" i="7"/>
  <c r="L600" i="7"/>
  <c r="L538" i="7"/>
  <c r="L569" i="7"/>
  <c r="D570" i="7"/>
  <c r="D601" i="7"/>
  <c r="D539" i="7"/>
  <c r="H539" i="7"/>
  <c r="H570" i="7"/>
  <c r="H601" i="7"/>
  <c r="L539" i="7"/>
  <c r="L570" i="7"/>
  <c r="L601" i="7"/>
  <c r="D602" i="7"/>
  <c r="D540" i="7"/>
  <c r="D571" i="7"/>
  <c r="H571" i="7"/>
  <c r="H602" i="7"/>
  <c r="H540" i="7"/>
  <c r="L540" i="7"/>
  <c r="L571" i="7"/>
  <c r="L602" i="7"/>
  <c r="D541" i="7"/>
  <c r="D572" i="7"/>
  <c r="D603" i="7"/>
  <c r="H603" i="7"/>
  <c r="H541" i="7"/>
  <c r="H572" i="7"/>
  <c r="L572" i="7"/>
  <c r="L603" i="7"/>
  <c r="L541" i="7"/>
  <c r="D542" i="7"/>
  <c r="D573" i="7"/>
  <c r="D604" i="7"/>
  <c r="H542" i="7"/>
  <c r="H573" i="7"/>
  <c r="H604" i="7"/>
  <c r="L604" i="7"/>
  <c r="L542" i="7"/>
  <c r="L573" i="7"/>
  <c r="D574" i="7"/>
  <c r="D605" i="7"/>
  <c r="D543" i="7"/>
  <c r="H543" i="7"/>
  <c r="H574" i="7"/>
  <c r="H605" i="7"/>
  <c r="L543" i="7"/>
  <c r="L574" i="7"/>
  <c r="L605" i="7"/>
  <c r="D606" i="7"/>
  <c r="D544" i="7"/>
  <c r="D575" i="7"/>
  <c r="H575" i="7"/>
  <c r="H606" i="7"/>
  <c r="H544" i="7"/>
  <c r="L544" i="7"/>
  <c r="L575" i="7"/>
  <c r="L606" i="7"/>
  <c r="D545" i="7"/>
  <c r="D576" i="7"/>
  <c r="D607" i="7"/>
  <c r="H607" i="7"/>
  <c r="H545" i="7"/>
  <c r="H576" i="7"/>
  <c r="L576" i="7"/>
  <c r="L607" i="7"/>
  <c r="L545" i="7"/>
  <c r="D546" i="7"/>
  <c r="D577" i="7"/>
  <c r="D608" i="7"/>
  <c r="H546" i="7"/>
  <c r="H577" i="7"/>
  <c r="H608" i="7"/>
  <c r="L608" i="7"/>
  <c r="L546" i="7"/>
  <c r="L577" i="7"/>
  <c r="D578" i="7"/>
  <c r="D609" i="7"/>
  <c r="D547" i="7"/>
  <c r="H547" i="7"/>
  <c r="H578" i="7"/>
  <c r="H609" i="7"/>
  <c r="L547" i="7"/>
  <c r="L578" i="7"/>
  <c r="L609" i="7"/>
  <c r="D610" i="7"/>
  <c r="D548" i="7"/>
  <c r="D579" i="7"/>
  <c r="H579" i="7"/>
  <c r="H610" i="7"/>
  <c r="H548" i="7"/>
  <c r="L548" i="7"/>
  <c r="L579" i="7"/>
  <c r="L610" i="7"/>
  <c r="D549" i="7"/>
  <c r="D580" i="7"/>
  <c r="D611" i="7"/>
  <c r="H611" i="7"/>
  <c r="H549" i="7"/>
  <c r="H580" i="7"/>
  <c r="L580" i="7"/>
  <c r="L611" i="7"/>
  <c r="L549" i="7"/>
  <c r="D550" i="7"/>
  <c r="D581" i="7"/>
  <c r="D612" i="7"/>
  <c r="H550" i="7"/>
  <c r="H581" i="7"/>
  <c r="H612" i="7"/>
  <c r="L612" i="7"/>
  <c r="L550" i="7"/>
  <c r="L581" i="7"/>
  <c r="D582" i="7"/>
  <c r="D551" i="7"/>
  <c r="D613" i="7"/>
  <c r="H551" i="7"/>
  <c r="H582" i="7"/>
  <c r="H613" i="7"/>
  <c r="L551" i="7"/>
  <c r="L582" i="7"/>
  <c r="L613" i="7"/>
  <c r="D587" i="8"/>
  <c r="D525" i="8"/>
  <c r="D556" i="8"/>
  <c r="H556" i="8"/>
  <c r="H587" i="8"/>
  <c r="H525" i="8"/>
  <c r="L525" i="8"/>
  <c r="L556" i="8"/>
  <c r="L587" i="8"/>
  <c r="D526" i="8"/>
  <c r="D557" i="8"/>
  <c r="D588" i="8"/>
  <c r="H588" i="8"/>
  <c r="H526" i="8"/>
  <c r="H557" i="8"/>
  <c r="L557" i="8"/>
  <c r="L588" i="8"/>
  <c r="L526" i="8"/>
  <c r="D527" i="8"/>
  <c r="D558" i="8"/>
  <c r="D589" i="8"/>
  <c r="H527" i="8"/>
  <c r="H558" i="8"/>
  <c r="H589" i="8"/>
  <c r="L589" i="8"/>
  <c r="L527" i="8"/>
  <c r="L558" i="8"/>
  <c r="D559" i="8"/>
  <c r="D590" i="8"/>
  <c r="D528" i="8"/>
  <c r="H528" i="8"/>
  <c r="H559" i="8"/>
  <c r="H590" i="8"/>
  <c r="L528" i="8"/>
  <c r="L559" i="8"/>
  <c r="L590" i="8"/>
  <c r="D591" i="8"/>
  <c r="D529" i="8"/>
  <c r="D560" i="8"/>
  <c r="H560" i="8"/>
  <c r="H591" i="8"/>
  <c r="H529" i="8"/>
  <c r="L529" i="8"/>
  <c r="L560" i="8"/>
  <c r="L591" i="8"/>
  <c r="D530" i="8"/>
  <c r="D561" i="8"/>
  <c r="D592" i="8"/>
  <c r="H592" i="8"/>
  <c r="H530" i="8"/>
  <c r="H561" i="8"/>
  <c r="L561" i="8"/>
  <c r="L592" i="8"/>
  <c r="L530" i="8"/>
  <c r="D531" i="8"/>
  <c r="D562" i="8"/>
  <c r="D593" i="8"/>
  <c r="H531" i="8"/>
  <c r="H562" i="8"/>
  <c r="H593" i="8"/>
  <c r="L593" i="8"/>
  <c r="L531" i="8"/>
  <c r="L562" i="8"/>
  <c r="D563" i="8"/>
  <c r="D594" i="8"/>
  <c r="D532" i="8"/>
  <c r="H532" i="8"/>
  <c r="H563" i="8"/>
  <c r="H594" i="8"/>
  <c r="L532" i="8"/>
  <c r="L563" i="8"/>
  <c r="L594" i="8"/>
  <c r="D595" i="8"/>
  <c r="D533" i="8"/>
  <c r="D564" i="8"/>
  <c r="H564" i="8"/>
  <c r="H595" i="8"/>
  <c r="H533" i="8"/>
  <c r="L533" i="8"/>
  <c r="L564" i="8"/>
  <c r="L595" i="8"/>
  <c r="D534" i="8"/>
  <c r="D565" i="8"/>
  <c r="D596" i="8"/>
  <c r="H596" i="8"/>
  <c r="H534" i="8"/>
  <c r="H565" i="8"/>
  <c r="L565" i="8"/>
  <c r="L596" i="8"/>
  <c r="L534" i="8"/>
  <c r="D535" i="8"/>
  <c r="D566" i="8"/>
  <c r="D597" i="8"/>
  <c r="H535" i="8"/>
  <c r="H566" i="8"/>
  <c r="H597" i="8"/>
  <c r="L597" i="8"/>
  <c r="L535" i="8"/>
  <c r="L566" i="8"/>
  <c r="D567" i="8"/>
  <c r="D598" i="8"/>
  <c r="D536" i="8"/>
  <c r="H536" i="8"/>
  <c r="H567" i="8"/>
  <c r="H598" i="8"/>
  <c r="L536" i="8"/>
  <c r="L567" i="8"/>
  <c r="L598" i="8"/>
  <c r="D599" i="8"/>
  <c r="D537" i="8"/>
  <c r="D568" i="8"/>
  <c r="H568" i="8"/>
  <c r="H599" i="8"/>
  <c r="H537" i="8"/>
  <c r="L537" i="8"/>
  <c r="L568" i="8"/>
  <c r="L599" i="8"/>
  <c r="D538" i="8"/>
  <c r="D569" i="8"/>
  <c r="D600" i="8"/>
  <c r="H600" i="8"/>
  <c r="H538" i="8"/>
  <c r="H569" i="8"/>
  <c r="L569" i="8"/>
  <c r="L600" i="8"/>
  <c r="L538" i="8"/>
  <c r="D539" i="8"/>
  <c r="D570" i="8"/>
  <c r="D601" i="8"/>
  <c r="H539" i="8"/>
  <c r="H570" i="8"/>
  <c r="H601" i="8"/>
  <c r="L601" i="8"/>
  <c r="L539" i="8"/>
  <c r="L570" i="8"/>
  <c r="D571" i="8"/>
  <c r="D602" i="8"/>
  <c r="D540" i="8"/>
  <c r="H540" i="8"/>
  <c r="H571" i="8"/>
  <c r="H602" i="8"/>
  <c r="L540" i="8"/>
  <c r="L571" i="8"/>
  <c r="L602" i="8"/>
  <c r="D603" i="8"/>
  <c r="D541" i="8"/>
  <c r="D572" i="8"/>
  <c r="H572" i="8"/>
  <c r="H603" i="8"/>
  <c r="H541" i="8"/>
  <c r="L541" i="8"/>
  <c r="L572" i="8"/>
  <c r="L603" i="8"/>
  <c r="D542" i="8"/>
  <c r="D573" i="8"/>
  <c r="D604" i="8"/>
  <c r="H604" i="8"/>
  <c r="H542" i="8"/>
  <c r="H573" i="8"/>
  <c r="L573" i="8"/>
  <c r="L604" i="8"/>
  <c r="L542" i="8"/>
  <c r="D543" i="8"/>
  <c r="D574" i="8"/>
  <c r="D605" i="8"/>
  <c r="H543" i="8"/>
  <c r="H574" i="8"/>
  <c r="H605" i="8"/>
  <c r="L605" i="8"/>
  <c r="L543" i="8"/>
  <c r="L574" i="8"/>
  <c r="D575" i="8"/>
  <c r="D606" i="8"/>
  <c r="D544" i="8"/>
  <c r="H544" i="8"/>
  <c r="H575" i="8"/>
  <c r="H606" i="8"/>
  <c r="L544" i="8"/>
  <c r="L575" i="8"/>
  <c r="L606" i="8"/>
  <c r="D607" i="8"/>
  <c r="D545" i="8"/>
  <c r="D576" i="8"/>
  <c r="H576" i="8"/>
  <c r="H607" i="8"/>
  <c r="H545" i="8"/>
  <c r="L545" i="8"/>
  <c r="L576" i="8"/>
  <c r="L607" i="8"/>
  <c r="D546" i="8"/>
  <c r="D577" i="8"/>
  <c r="D608" i="8"/>
  <c r="H608" i="8"/>
  <c r="H546" i="8"/>
  <c r="H577" i="8"/>
  <c r="L577" i="8"/>
  <c r="L608" i="8"/>
  <c r="L546" i="8"/>
  <c r="D547" i="8"/>
  <c r="D578" i="8"/>
  <c r="D609" i="8"/>
  <c r="H547" i="8"/>
  <c r="H578" i="8"/>
  <c r="H609" i="8"/>
  <c r="L609" i="8"/>
  <c r="L547" i="8"/>
  <c r="L578" i="8"/>
  <c r="D579" i="8"/>
  <c r="D610" i="8"/>
  <c r="D548" i="8"/>
  <c r="H548" i="8"/>
  <c r="H579" i="8"/>
  <c r="H610" i="8"/>
  <c r="L548" i="8"/>
  <c r="L579" i="8"/>
  <c r="L610" i="8"/>
  <c r="D611" i="8"/>
  <c r="D549" i="8"/>
  <c r="D580" i="8"/>
  <c r="H580" i="8"/>
  <c r="H611" i="8"/>
  <c r="H549" i="8"/>
  <c r="L549" i="8"/>
  <c r="L580" i="8"/>
  <c r="L611" i="8"/>
  <c r="D550" i="8"/>
  <c r="D581" i="8"/>
  <c r="D612" i="8"/>
  <c r="H612" i="8"/>
  <c r="H550" i="8"/>
  <c r="H581" i="8"/>
  <c r="L581" i="8"/>
  <c r="L612" i="8"/>
  <c r="L550" i="8"/>
  <c r="D551" i="8"/>
  <c r="D582" i="8"/>
  <c r="D613" i="8"/>
  <c r="H551" i="8"/>
  <c r="H582" i="8"/>
  <c r="H613" i="8"/>
  <c r="L613" i="8"/>
  <c r="L551" i="8"/>
  <c r="L582" i="8"/>
  <c r="M552" i="12"/>
  <c r="M614" i="12"/>
  <c r="M583" i="12"/>
  <c r="O547" i="12"/>
  <c r="O609" i="12"/>
  <c r="O578" i="12"/>
  <c r="O526" i="12"/>
  <c r="O588" i="12"/>
  <c r="O557" i="12"/>
  <c r="O575" i="12"/>
  <c r="O606" i="12"/>
  <c r="O544" i="12"/>
  <c r="O537" i="12"/>
  <c r="O568" i="12"/>
  <c r="O599" i="12"/>
  <c r="K614" i="12"/>
  <c r="K583" i="12"/>
  <c r="K552" i="12"/>
  <c r="E552" i="12"/>
  <c r="E614" i="12"/>
  <c r="E583" i="12"/>
  <c r="O571" i="12"/>
  <c r="O602" i="12"/>
  <c r="O540" i="12"/>
  <c r="H552" i="12"/>
  <c r="H583" i="12"/>
  <c r="H614" i="12"/>
  <c r="C614" i="12"/>
  <c r="C552" i="12"/>
  <c r="C583" i="12"/>
  <c r="O543" i="12"/>
  <c r="O605" i="12"/>
  <c r="O574" i="12"/>
  <c r="O582" i="12"/>
  <c r="O613" i="12"/>
  <c r="O551" i="12"/>
  <c r="O539" i="12"/>
  <c r="O570" i="12"/>
  <c r="O601" i="12"/>
  <c r="G614" i="12"/>
  <c r="G552" i="12"/>
  <c r="G583" i="12"/>
  <c r="N552" i="12"/>
  <c r="N614" i="12"/>
  <c r="N583" i="12"/>
  <c r="X66" i="9"/>
  <c r="Y66" i="9" s="1"/>
  <c r="Z66" i="9" s="1"/>
  <c r="AA66" i="9" s="1"/>
  <c r="AB66" i="9" s="1"/>
  <c r="AC66" i="9" s="1"/>
  <c r="AD66" i="9" s="1"/>
  <c r="AJ203" i="9"/>
  <c r="AK203" i="9" s="1"/>
  <c r="AL203" i="9" s="1"/>
  <c r="AM203" i="9" s="1"/>
  <c r="AN203" i="9" s="1"/>
  <c r="AO203" i="9" s="1"/>
  <c r="AP203" i="9" s="1"/>
  <c r="AQ203" i="9" s="1"/>
  <c r="AR203" i="9" s="1"/>
  <c r="AS203" i="9" s="1"/>
  <c r="AT203" i="9" s="1"/>
  <c r="E525" i="7"/>
  <c r="E556" i="7"/>
  <c r="E587" i="7"/>
  <c r="I587" i="7"/>
  <c r="I525" i="7"/>
  <c r="I556" i="7"/>
  <c r="M556" i="7"/>
  <c r="M587" i="7"/>
  <c r="M525" i="7"/>
  <c r="E526" i="7"/>
  <c r="E557" i="7"/>
  <c r="E588" i="7"/>
  <c r="I526" i="7"/>
  <c r="I557" i="7"/>
  <c r="I588" i="7"/>
  <c r="M588" i="7"/>
  <c r="M526" i="7"/>
  <c r="M557" i="7"/>
  <c r="E558" i="7"/>
  <c r="E589" i="7"/>
  <c r="E527" i="7"/>
  <c r="I527" i="7"/>
  <c r="I558" i="7"/>
  <c r="I589" i="7"/>
  <c r="M527" i="7"/>
  <c r="M558" i="7"/>
  <c r="M589" i="7"/>
  <c r="E590" i="7"/>
  <c r="E528" i="7"/>
  <c r="E559" i="7"/>
  <c r="I559" i="7"/>
  <c r="I590" i="7"/>
  <c r="I528" i="7"/>
  <c r="M528" i="7"/>
  <c r="M559" i="7"/>
  <c r="M590" i="7"/>
  <c r="E529" i="7"/>
  <c r="E560" i="7"/>
  <c r="E591" i="7"/>
  <c r="I591" i="7"/>
  <c r="I529" i="7"/>
  <c r="I560" i="7"/>
  <c r="M560" i="7"/>
  <c r="M591" i="7"/>
  <c r="M529" i="7"/>
  <c r="E530" i="7"/>
  <c r="E561" i="7"/>
  <c r="E592" i="7"/>
  <c r="I530" i="7"/>
  <c r="I561" i="7"/>
  <c r="I592" i="7"/>
  <c r="M592" i="7"/>
  <c r="M530" i="7"/>
  <c r="M561" i="7"/>
  <c r="E562" i="7"/>
  <c r="E593" i="7"/>
  <c r="E531" i="7"/>
  <c r="I531" i="7"/>
  <c r="I562" i="7"/>
  <c r="I593" i="7"/>
  <c r="M531" i="7"/>
  <c r="M562" i="7"/>
  <c r="M593" i="7"/>
  <c r="E594" i="7"/>
  <c r="E532" i="7"/>
  <c r="E563" i="7"/>
  <c r="I563" i="7"/>
  <c r="I594" i="7"/>
  <c r="I532" i="7"/>
  <c r="M532" i="7"/>
  <c r="M563" i="7"/>
  <c r="M594" i="7"/>
  <c r="E533" i="7"/>
  <c r="E564" i="7"/>
  <c r="E595" i="7"/>
  <c r="I595" i="7"/>
  <c r="I533" i="7"/>
  <c r="I564" i="7"/>
  <c r="M564" i="7"/>
  <c r="M595" i="7"/>
  <c r="M533" i="7"/>
  <c r="E534" i="7"/>
  <c r="E565" i="7"/>
  <c r="E596" i="7"/>
  <c r="I534" i="7"/>
  <c r="I565" i="7"/>
  <c r="I596" i="7"/>
  <c r="M596" i="7"/>
  <c r="M534" i="7"/>
  <c r="M565" i="7"/>
  <c r="E566" i="7"/>
  <c r="E597" i="7"/>
  <c r="E535" i="7"/>
  <c r="I535" i="7"/>
  <c r="I566" i="7"/>
  <c r="I597" i="7"/>
  <c r="M535" i="7"/>
  <c r="M566" i="7"/>
  <c r="M597" i="7"/>
  <c r="E598" i="7"/>
  <c r="E536" i="7"/>
  <c r="E567" i="7"/>
  <c r="I567" i="7"/>
  <c r="I598" i="7"/>
  <c r="I536" i="7"/>
  <c r="M536" i="7"/>
  <c r="M567" i="7"/>
  <c r="M598" i="7"/>
  <c r="E537" i="7"/>
  <c r="E568" i="7"/>
  <c r="E599" i="7"/>
  <c r="I599" i="7"/>
  <c r="I537" i="7"/>
  <c r="I568" i="7"/>
  <c r="M568" i="7"/>
  <c r="M599" i="7"/>
  <c r="M537" i="7"/>
  <c r="E538" i="7"/>
  <c r="E569" i="7"/>
  <c r="E600" i="7"/>
  <c r="I538" i="7"/>
  <c r="I569" i="7"/>
  <c r="I600" i="7"/>
  <c r="M600" i="7"/>
  <c r="M538" i="7"/>
  <c r="M569" i="7"/>
  <c r="E570" i="7"/>
  <c r="E601" i="7"/>
  <c r="E539" i="7"/>
  <c r="I539" i="7"/>
  <c r="I570" i="7"/>
  <c r="I601" i="7"/>
  <c r="M539" i="7"/>
  <c r="M570" i="7"/>
  <c r="M601" i="7"/>
  <c r="E602" i="7"/>
  <c r="E540" i="7"/>
  <c r="E571" i="7"/>
  <c r="I571" i="7"/>
  <c r="I602" i="7"/>
  <c r="I540" i="7"/>
  <c r="M540" i="7"/>
  <c r="M571" i="7"/>
  <c r="M602" i="7"/>
  <c r="E541" i="7"/>
  <c r="E572" i="7"/>
  <c r="E603" i="7"/>
  <c r="I603" i="7"/>
  <c r="I541" i="7"/>
  <c r="I572" i="7"/>
  <c r="M572" i="7"/>
  <c r="M541" i="7"/>
  <c r="M603" i="7"/>
  <c r="E542" i="7"/>
  <c r="E573" i="7"/>
  <c r="E604" i="7"/>
  <c r="I542" i="7"/>
  <c r="I573" i="7"/>
  <c r="I604" i="7"/>
  <c r="M604" i="7"/>
  <c r="M542" i="7"/>
  <c r="M573" i="7"/>
  <c r="E574" i="7"/>
  <c r="E543" i="7"/>
  <c r="E605" i="7"/>
  <c r="I543" i="7"/>
  <c r="I574" i="7"/>
  <c r="I605" i="7"/>
  <c r="M543" i="7"/>
  <c r="M574" i="7"/>
  <c r="M605" i="7"/>
  <c r="E606" i="7"/>
  <c r="E544" i="7"/>
  <c r="E575" i="7"/>
  <c r="I575" i="7"/>
  <c r="I544" i="7"/>
  <c r="I606" i="7"/>
  <c r="M544" i="7"/>
  <c r="M575" i="7"/>
  <c r="M606" i="7"/>
  <c r="E545" i="7"/>
  <c r="E576" i="7"/>
  <c r="E607" i="7"/>
  <c r="I607" i="7"/>
  <c r="I545" i="7"/>
  <c r="I576" i="7"/>
  <c r="M576" i="7"/>
  <c r="M545" i="7"/>
  <c r="M607" i="7"/>
  <c r="E546" i="7"/>
  <c r="E577" i="7"/>
  <c r="E608" i="7"/>
  <c r="I546" i="7"/>
  <c r="I577" i="7"/>
  <c r="I608" i="7"/>
  <c r="M608" i="7"/>
  <c r="M546" i="7"/>
  <c r="M577" i="7"/>
  <c r="E578" i="7"/>
  <c r="E547" i="7"/>
  <c r="E609" i="7"/>
  <c r="I547" i="7"/>
  <c r="I578" i="7"/>
  <c r="I609" i="7"/>
  <c r="M547" i="7"/>
  <c r="M578" i="7"/>
  <c r="M609" i="7"/>
  <c r="E610" i="7"/>
  <c r="E548" i="7"/>
  <c r="E579" i="7"/>
  <c r="I579" i="7"/>
  <c r="I548" i="7"/>
  <c r="I610" i="7"/>
  <c r="M548" i="7"/>
  <c r="M579" i="7"/>
  <c r="M610" i="7"/>
  <c r="E549" i="7"/>
  <c r="E580" i="7"/>
  <c r="E611" i="7"/>
  <c r="I611" i="7"/>
  <c r="I549" i="7"/>
  <c r="I580" i="7"/>
  <c r="M580" i="7"/>
  <c r="M549" i="7"/>
  <c r="M611" i="7"/>
  <c r="E550" i="7"/>
  <c r="E581" i="7"/>
  <c r="E612" i="7"/>
  <c r="I550" i="7"/>
  <c r="I581" i="7"/>
  <c r="I612" i="7"/>
  <c r="M612" i="7"/>
  <c r="M550" i="7"/>
  <c r="M581" i="7"/>
  <c r="E582" i="7"/>
  <c r="E551" i="7"/>
  <c r="E613" i="7"/>
  <c r="I551" i="7"/>
  <c r="I582" i="7"/>
  <c r="I613" i="7"/>
  <c r="M551" i="7"/>
  <c r="M582" i="7"/>
  <c r="M613" i="7"/>
  <c r="E587" i="8"/>
  <c r="E525" i="8"/>
  <c r="E556" i="8"/>
  <c r="I556" i="8"/>
  <c r="I587" i="8"/>
  <c r="I525" i="8"/>
  <c r="M525" i="8"/>
  <c r="M556" i="8"/>
  <c r="M587" i="8"/>
  <c r="E526" i="8"/>
  <c r="E557" i="8"/>
  <c r="E588" i="8"/>
  <c r="I588" i="8"/>
  <c r="I526" i="8"/>
  <c r="I557" i="8"/>
  <c r="M557" i="8"/>
  <c r="M588" i="8"/>
  <c r="M526" i="8"/>
  <c r="E527" i="8"/>
  <c r="E558" i="8"/>
  <c r="E589" i="8"/>
  <c r="I527" i="8"/>
  <c r="I558" i="8"/>
  <c r="I589" i="8"/>
  <c r="M589" i="8"/>
  <c r="M527" i="8"/>
  <c r="M558" i="8"/>
  <c r="E559" i="8"/>
  <c r="E590" i="8"/>
  <c r="E528" i="8"/>
  <c r="I528" i="8"/>
  <c r="I559" i="8"/>
  <c r="I590" i="8"/>
  <c r="M528" i="8"/>
  <c r="M559" i="8"/>
  <c r="M590" i="8"/>
  <c r="E591" i="8"/>
  <c r="E529" i="8"/>
  <c r="E560" i="8"/>
  <c r="I560" i="8"/>
  <c r="I591" i="8"/>
  <c r="I529" i="8"/>
  <c r="M529" i="8"/>
  <c r="M560" i="8"/>
  <c r="M591" i="8"/>
  <c r="E530" i="8"/>
  <c r="E561" i="8"/>
  <c r="E592" i="8"/>
  <c r="I592" i="8"/>
  <c r="I530" i="8"/>
  <c r="I561" i="8"/>
  <c r="M561" i="8"/>
  <c r="M592" i="8"/>
  <c r="M530" i="8"/>
  <c r="E531" i="8"/>
  <c r="E562" i="8"/>
  <c r="E593" i="8"/>
  <c r="I531" i="8"/>
  <c r="I562" i="8"/>
  <c r="I593" i="8"/>
  <c r="M593" i="8"/>
  <c r="M531" i="8"/>
  <c r="M562" i="8"/>
  <c r="E563" i="8"/>
  <c r="E594" i="8"/>
  <c r="E532" i="8"/>
  <c r="I532" i="8"/>
  <c r="I563" i="8"/>
  <c r="I594" i="8"/>
  <c r="M532" i="8"/>
  <c r="M563" i="8"/>
  <c r="M594" i="8"/>
  <c r="E595" i="8"/>
  <c r="E533" i="8"/>
  <c r="E564" i="8"/>
  <c r="I564" i="8"/>
  <c r="I595" i="8"/>
  <c r="I533" i="8"/>
  <c r="M533" i="8"/>
  <c r="M564" i="8"/>
  <c r="M595" i="8"/>
  <c r="E534" i="8"/>
  <c r="E565" i="8"/>
  <c r="E596" i="8"/>
  <c r="I596" i="8"/>
  <c r="I534" i="8"/>
  <c r="I565" i="8"/>
  <c r="M565" i="8"/>
  <c r="M596" i="8"/>
  <c r="M534" i="8"/>
  <c r="E535" i="8"/>
  <c r="E566" i="8"/>
  <c r="E597" i="8"/>
  <c r="I535" i="8"/>
  <c r="I566" i="8"/>
  <c r="I597" i="8"/>
  <c r="M597" i="8"/>
  <c r="M535" i="8"/>
  <c r="M566" i="8"/>
  <c r="E567" i="8"/>
  <c r="E598" i="8"/>
  <c r="E536" i="8"/>
  <c r="I536" i="8"/>
  <c r="I567" i="8"/>
  <c r="I598" i="8"/>
  <c r="M536" i="8"/>
  <c r="M567" i="8"/>
  <c r="M598" i="8"/>
  <c r="E599" i="8"/>
  <c r="E537" i="8"/>
  <c r="E568" i="8"/>
  <c r="I568" i="8"/>
  <c r="I599" i="8"/>
  <c r="I537" i="8"/>
  <c r="M537" i="8"/>
  <c r="M568" i="8"/>
  <c r="M599" i="8"/>
  <c r="E538" i="8"/>
  <c r="E569" i="8"/>
  <c r="E600" i="8"/>
  <c r="I600" i="8"/>
  <c r="I538" i="8"/>
  <c r="I569" i="8"/>
  <c r="M569" i="8"/>
  <c r="M600" i="8"/>
  <c r="M538" i="8"/>
  <c r="E539" i="8"/>
  <c r="E570" i="8"/>
  <c r="E601" i="8"/>
  <c r="I539" i="8"/>
  <c r="I570" i="8"/>
  <c r="I601" i="8"/>
  <c r="M601" i="8"/>
  <c r="M539" i="8"/>
  <c r="M570" i="8"/>
  <c r="E571" i="8"/>
  <c r="E602" i="8"/>
  <c r="E540" i="8"/>
  <c r="I540" i="8"/>
  <c r="I571" i="8"/>
  <c r="I602" i="8"/>
  <c r="M540" i="8"/>
  <c r="M571" i="8"/>
  <c r="M602" i="8"/>
  <c r="E603" i="8"/>
  <c r="E541" i="8"/>
  <c r="E572" i="8"/>
  <c r="I572" i="8"/>
  <c r="I603" i="8"/>
  <c r="I541" i="8"/>
  <c r="M541" i="8"/>
  <c r="M572" i="8"/>
  <c r="M603" i="8"/>
  <c r="E542" i="8"/>
  <c r="E573" i="8"/>
  <c r="E604" i="8"/>
  <c r="I604" i="8"/>
  <c r="I542" i="8"/>
  <c r="I573" i="8"/>
  <c r="M573" i="8"/>
  <c r="M604" i="8"/>
  <c r="M542" i="8"/>
  <c r="E543" i="8"/>
  <c r="E574" i="8"/>
  <c r="E605" i="8"/>
  <c r="I543" i="8"/>
  <c r="I574" i="8"/>
  <c r="I605" i="8"/>
  <c r="M605" i="8"/>
  <c r="M543" i="8"/>
  <c r="M574" i="8"/>
  <c r="E575" i="8"/>
  <c r="E606" i="8"/>
  <c r="E544" i="8"/>
  <c r="I544" i="8"/>
  <c r="I575" i="8"/>
  <c r="I606" i="8"/>
  <c r="M544" i="8"/>
  <c r="M575" i="8"/>
  <c r="M606" i="8"/>
  <c r="E607" i="8"/>
  <c r="E545" i="8"/>
  <c r="E576" i="8"/>
  <c r="I576" i="8"/>
  <c r="I607" i="8"/>
  <c r="I545" i="8"/>
  <c r="M545" i="8"/>
  <c r="M576" i="8"/>
  <c r="M607" i="8"/>
  <c r="E546" i="8"/>
  <c r="E577" i="8"/>
  <c r="E608" i="8"/>
  <c r="I608" i="8"/>
  <c r="I546" i="8"/>
  <c r="I577" i="8"/>
  <c r="M577" i="8"/>
  <c r="M608" i="8"/>
  <c r="M546" i="8"/>
  <c r="E547" i="8"/>
  <c r="E578" i="8"/>
  <c r="E609" i="8"/>
  <c r="I547" i="8"/>
  <c r="I578" i="8"/>
  <c r="I609" i="8"/>
  <c r="M609" i="8"/>
  <c r="M547" i="8"/>
  <c r="M578" i="8"/>
  <c r="E579" i="8"/>
  <c r="E610" i="8"/>
  <c r="E548" i="8"/>
  <c r="I548" i="8"/>
  <c r="I579" i="8"/>
  <c r="I610" i="8"/>
  <c r="M548" i="8"/>
  <c r="M579" i="8"/>
  <c r="M610" i="8"/>
  <c r="E611" i="8"/>
  <c r="E549" i="8"/>
  <c r="E580" i="8"/>
  <c r="I580" i="8"/>
  <c r="I611" i="8"/>
  <c r="I549" i="8"/>
  <c r="M549" i="8"/>
  <c r="M580" i="8"/>
  <c r="M611" i="8"/>
  <c r="E550" i="8"/>
  <c r="E581" i="8"/>
  <c r="E612" i="8"/>
  <c r="I612" i="8"/>
  <c r="I550" i="8"/>
  <c r="I581" i="8"/>
  <c r="M581" i="8"/>
  <c r="M612" i="8"/>
  <c r="M550" i="8"/>
  <c r="E551" i="8"/>
  <c r="E582" i="8"/>
  <c r="E613" i="8"/>
  <c r="I551" i="8"/>
  <c r="I582" i="8"/>
  <c r="I613" i="8"/>
  <c r="M613" i="8"/>
  <c r="M551" i="8"/>
  <c r="M582" i="8"/>
  <c r="M545" i="9"/>
  <c r="M576" i="9"/>
  <c r="M607" i="9"/>
  <c r="H594" i="9"/>
  <c r="H532" i="9"/>
  <c r="H563" i="9"/>
  <c r="L611" i="9"/>
  <c r="L580" i="9"/>
  <c r="L549" i="9"/>
  <c r="L563" i="9"/>
  <c r="L532" i="9"/>
  <c r="L594" i="9"/>
  <c r="L526" i="9"/>
  <c r="L588" i="9"/>
  <c r="L557" i="9"/>
  <c r="N557" i="9"/>
  <c r="N526" i="9"/>
  <c r="N588" i="9"/>
  <c r="D528" i="9"/>
  <c r="D559" i="9"/>
  <c r="D590" i="9"/>
  <c r="H529" i="9"/>
  <c r="H560" i="9"/>
  <c r="H591" i="9"/>
  <c r="L530" i="9"/>
  <c r="L592" i="9"/>
  <c r="L561" i="9"/>
  <c r="D582" i="9"/>
  <c r="D551" i="9"/>
  <c r="D613" i="9"/>
  <c r="F532" i="9"/>
  <c r="F563" i="9"/>
  <c r="F594" i="9"/>
  <c r="J597" i="9"/>
  <c r="J535" i="9"/>
  <c r="J566" i="9"/>
  <c r="S43" i="9"/>
  <c r="T43" i="9" s="1"/>
  <c r="C536" i="9"/>
  <c r="C567" i="9"/>
  <c r="C598" i="9"/>
  <c r="F568" i="9"/>
  <c r="F599" i="9"/>
  <c r="F537" i="9"/>
  <c r="E539" i="9"/>
  <c r="E570" i="9"/>
  <c r="E601" i="9"/>
  <c r="M539" i="9"/>
  <c r="M570" i="9"/>
  <c r="M601" i="9"/>
  <c r="J602" i="9"/>
  <c r="J540" i="9"/>
  <c r="J571" i="9"/>
  <c r="G541" i="9"/>
  <c r="G572" i="9"/>
  <c r="G603" i="9"/>
  <c r="L542" i="9"/>
  <c r="L604" i="9"/>
  <c r="L573" i="9"/>
  <c r="M546" i="9"/>
  <c r="M577" i="9"/>
  <c r="M608" i="9"/>
  <c r="D549" i="9"/>
  <c r="D580" i="9"/>
  <c r="D611" i="9"/>
  <c r="I550" i="9"/>
  <c r="I581" i="9"/>
  <c r="I612" i="9"/>
  <c r="H578" i="9"/>
  <c r="H547" i="9"/>
  <c r="H609" i="9"/>
  <c r="H574" i="9"/>
  <c r="H605" i="9"/>
  <c r="H543" i="9"/>
  <c r="G566" i="9"/>
  <c r="G535" i="9"/>
  <c r="G597" i="9"/>
  <c r="M533" i="9"/>
  <c r="M564" i="9"/>
  <c r="M595" i="9"/>
  <c r="I562" i="9"/>
  <c r="I531" i="9"/>
  <c r="I593" i="9"/>
  <c r="I549" i="9"/>
  <c r="I580" i="9"/>
  <c r="I611" i="9"/>
  <c r="I546" i="9"/>
  <c r="I577" i="9"/>
  <c r="I608" i="9"/>
  <c r="I544" i="9"/>
  <c r="I575" i="9"/>
  <c r="I606" i="9"/>
  <c r="H533" i="9"/>
  <c r="H564" i="9"/>
  <c r="H595" i="9"/>
  <c r="N582" i="9"/>
  <c r="N613" i="9"/>
  <c r="N551" i="9"/>
  <c r="N578" i="9"/>
  <c r="N609" i="9"/>
  <c r="N547" i="9"/>
  <c r="H606" i="9"/>
  <c r="H544" i="9"/>
  <c r="H575" i="9"/>
  <c r="L599" i="9"/>
  <c r="L537" i="9"/>
  <c r="L568" i="9"/>
  <c r="H534" i="9"/>
  <c r="H565" i="9"/>
  <c r="H596" i="9"/>
  <c r="M551" i="9"/>
  <c r="M582" i="9"/>
  <c r="M613" i="9"/>
  <c r="J590" i="9"/>
  <c r="J559" i="9"/>
  <c r="J528" i="9"/>
  <c r="G545" i="9"/>
  <c r="G576" i="9"/>
  <c r="G607" i="9"/>
  <c r="T72" i="9"/>
  <c r="U72" i="9" s="1"/>
  <c r="V72" i="9" s="1"/>
  <c r="W72" i="9" s="1"/>
  <c r="X72" i="9" s="1"/>
  <c r="Y72" i="9" s="1"/>
  <c r="Z72" i="9" s="1"/>
  <c r="AA72" i="9" s="1"/>
  <c r="AB72" i="9" s="1"/>
  <c r="AC72" i="9" s="1"/>
  <c r="AD72" i="9" s="1"/>
  <c r="J533" i="9"/>
  <c r="J564" i="9"/>
  <c r="J595" i="9"/>
  <c r="M526" i="9"/>
  <c r="M557" i="9"/>
  <c r="M588" i="9"/>
  <c r="H528" i="9"/>
  <c r="H590" i="9"/>
  <c r="H559" i="9"/>
  <c r="AJ208" i="9"/>
  <c r="AK208" i="9" s="1"/>
  <c r="AL208" i="9" s="1"/>
  <c r="AM208" i="9" s="1"/>
  <c r="AN208" i="9" s="1"/>
  <c r="AO208" i="9" s="1"/>
  <c r="AP208" i="9" s="1"/>
  <c r="AQ208" i="9" s="1"/>
  <c r="AR208" i="9" s="1"/>
  <c r="AS208" i="9" s="1"/>
  <c r="AT208" i="9" s="1"/>
  <c r="AJ197" i="9"/>
  <c r="AK197" i="9" s="1"/>
  <c r="AL197" i="9" s="1"/>
  <c r="AM197" i="9" s="1"/>
  <c r="AN197" i="9" s="1"/>
  <c r="AO197" i="9" s="1"/>
  <c r="AP197" i="9" s="1"/>
  <c r="AQ197" i="9" s="1"/>
  <c r="AR197" i="9" s="1"/>
  <c r="AS197" i="9" s="1"/>
  <c r="AT197" i="9" s="1"/>
  <c r="D556" i="9"/>
  <c r="D525" i="9"/>
  <c r="D587" i="9"/>
  <c r="J556" i="9"/>
  <c r="J525" i="9"/>
  <c r="J587" i="9"/>
  <c r="E557" i="9"/>
  <c r="E526" i="9"/>
  <c r="E588" i="9"/>
  <c r="F589" i="9"/>
  <c r="F558" i="9"/>
  <c r="F527" i="9"/>
  <c r="J527" i="9"/>
  <c r="J589" i="9"/>
  <c r="J558" i="9"/>
  <c r="S35" i="9"/>
  <c r="S497" i="9" s="1"/>
  <c r="C528" i="9"/>
  <c r="C559" i="9"/>
  <c r="C590" i="9"/>
  <c r="L559" i="9"/>
  <c r="L528" i="9"/>
  <c r="L590" i="9"/>
  <c r="S36" i="9"/>
  <c r="S498" i="9" s="1"/>
  <c r="C529" i="9"/>
  <c r="C560" i="9"/>
  <c r="C591" i="9"/>
  <c r="G529" i="9"/>
  <c r="G560" i="9"/>
  <c r="G591" i="9"/>
  <c r="L529" i="9"/>
  <c r="L591" i="9"/>
  <c r="L560" i="9"/>
  <c r="E561" i="9"/>
  <c r="E530" i="9"/>
  <c r="E592" i="9"/>
  <c r="I530" i="9"/>
  <c r="I561" i="9"/>
  <c r="I592" i="9"/>
  <c r="S58" i="9"/>
  <c r="T58" i="9" s="1"/>
  <c r="C551" i="9"/>
  <c r="C582" i="9"/>
  <c r="C613" i="9"/>
  <c r="G551" i="9"/>
  <c r="G613" i="9"/>
  <c r="G582" i="9"/>
  <c r="S38" i="9"/>
  <c r="T38" i="9" s="1"/>
  <c r="C531" i="9"/>
  <c r="C562" i="9"/>
  <c r="C593" i="9"/>
  <c r="J593" i="9"/>
  <c r="J531" i="9"/>
  <c r="J562" i="9"/>
  <c r="E532" i="9"/>
  <c r="E563" i="9"/>
  <c r="E594" i="9"/>
  <c r="F564" i="9"/>
  <c r="F595" i="9"/>
  <c r="F533" i="9"/>
  <c r="D565" i="9"/>
  <c r="D534" i="9"/>
  <c r="D596" i="9"/>
  <c r="D597" i="9"/>
  <c r="D535" i="9"/>
  <c r="D566" i="9"/>
  <c r="I566" i="9"/>
  <c r="I535" i="9"/>
  <c r="I597" i="9"/>
  <c r="N566" i="9"/>
  <c r="N597" i="9"/>
  <c r="N535" i="9"/>
  <c r="F536" i="9"/>
  <c r="F567" i="9"/>
  <c r="F598" i="9"/>
  <c r="M536" i="9"/>
  <c r="M567" i="9"/>
  <c r="M598" i="9"/>
  <c r="E537" i="9"/>
  <c r="E568" i="9"/>
  <c r="E599" i="9"/>
  <c r="I537" i="9"/>
  <c r="I568" i="9"/>
  <c r="I599" i="9"/>
  <c r="F600" i="9"/>
  <c r="F538" i="9"/>
  <c r="F569" i="9"/>
  <c r="N538" i="9"/>
  <c r="N569" i="9"/>
  <c r="N600" i="9"/>
  <c r="D601" i="9"/>
  <c r="D570" i="9"/>
  <c r="D539" i="9"/>
  <c r="H570" i="9"/>
  <c r="H539" i="9"/>
  <c r="H601" i="9"/>
  <c r="L539" i="9"/>
  <c r="L570" i="9"/>
  <c r="L601" i="9"/>
  <c r="D540" i="9"/>
  <c r="D571" i="9"/>
  <c r="D602" i="9"/>
  <c r="H602" i="9"/>
  <c r="H540" i="9"/>
  <c r="H571" i="9"/>
  <c r="F572" i="9"/>
  <c r="F603" i="9"/>
  <c r="F541" i="9"/>
  <c r="J541" i="9"/>
  <c r="J572" i="9"/>
  <c r="J603" i="9"/>
  <c r="D573" i="9"/>
  <c r="D542" i="9"/>
  <c r="D604" i="9"/>
  <c r="H542" i="9"/>
  <c r="H573" i="9"/>
  <c r="H604" i="9"/>
  <c r="F605" i="9"/>
  <c r="F543" i="9"/>
  <c r="F574" i="9"/>
  <c r="M543" i="9"/>
  <c r="M574" i="9"/>
  <c r="M605" i="9"/>
  <c r="E544" i="9"/>
  <c r="E575" i="9"/>
  <c r="E606" i="9"/>
  <c r="M575" i="9"/>
  <c r="M544" i="9"/>
  <c r="M606" i="9"/>
  <c r="F576" i="9"/>
  <c r="F607" i="9"/>
  <c r="F545" i="9"/>
  <c r="E577" i="9"/>
  <c r="E546" i="9"/>
  <c r="E608" i="9"/>
  <c r="L546" i="9"/>
  <c r="L577" i="9"/>
  <c r="L608" i="9"/>
  <c r="T24" i="9"/>
  <c r="U24" i="9" s="1"/>
  <c r="V24" i="9" s="1"/>
  <c r="W24" i="9" s="1"/>
  <c r="X24" i="9" s="1"/>
  <c r="Y24" i="9" s="1"/>
  <c r="Z24" i="9" s="1"/>
  <c r="AA24" i="9" s="1"/>
  <c r="AB24" i="9" s="1"/>
  <c r="AC24" i="9" s="1"/>
  <c r="AD24" i="9" s="1"/>
  <c r="D609" i="9"/>
  <c r="D578" i="9"/>
  <c r="D547" i="9"/>
  <c r="S55" i="9"/>
  <c r="S486" i="9" s="1"/>
  <c r="C548" i="9"/>
  <c r="C579" i="9"/>
  <c r="C610" i="9"/>
  <c r="H610" i="9"/>
  <c r="H579" i="9"/>
  <c r="H548" i="9"/>
  <c r="S56" i="9"/>
  <c r="C549" i="9"/>
  <c r="C580" i="9"/>
  <c r="C611" i="9"/>
  <c r="G549" i="9"/>
  <c r="G580" i="9"/>
  <c r="G611" i="9"/>
  <c r="T27" i="9"/>
  <c r="U27" i="9" s="1"/>
  <c r="V27" i="9" s="1"/>
  <c r="W27" i="9" s="1"/>
  <c r="X27" i="9" s="1"/>
  <c r="Y27" i="9" s="1"/>
  <c r="Z27" i="9" s="1"/>
  <c r="AA27" i="9" s="1"/>
  <c r="AB27" i="9" s="1"/>
  <c r="AC27" i="9" s="1"/>
  <c r="AD27" i="9" s="1"/>
  <c r="D550" i="9"/>
  <c r="D612" i="9"/>
  <c r="D581" i="9"/>
  <c r="H550" i="9"/>
  <c r="H581" i="9"/>
  <c r="H612" i="9"/>
  <c r="M550" i="9"/>
  <c r="M581" i="9"/>
  <c r="M612" i="9"/>
  <c r="K525" i="9"/>
  <c r="K556" i="9"/>
  <c r="K587" i="9"/>
  <c r="K549" i="9"/>
  <c r="K580" i="9"/>
  <c r="K611" i="9"/>
  <c r="K547" i="9"/>
  <c r="K578" i="9"/>
  <c r="K609" i="9"/>
  <c r="K545" i="9"/>
  <c r="K576" i="9"/>
  <c r="K607" i="9"/>
  <c r="K543" i="9"/>
  <c r="K574" i="9"/>
  <c r="K605" i="9"/>
  <c r="K541" i="9"/>
  <c r="K572" i="9"/>
  <c r="K603" i="9"/>
  <c r="K539" i="9"/>
  <c r="K570" i="9"/>
  <c r="K601" i="9"/>
  <c r="K537" i="9"/>
  <c r="K568" i="9"/>
  <c r="K599" i="9"/>
  <c r="K535" i="9"/>
  <c r="K566" i="9"/>
  <c r="K597" i="9"/>
  <c r="K533" i="9"/>
  <c r="K564" i="9"/>
  <c r="K595" i="9"/>
  <c r="K531" i="9"/>
  <c r="K562" i="9"/>
  <c r="K593" i="9"/>
  <c r="K530" i="9"/>
  <c r="K561" i="9"/>
  <c r="K592" i="9"/>
  <c r="K559" i="9"/>
  <c r="K528" i="9"/>
  <c r="K590" i="9"/>
  <c r="K526" i="9"/>
  <c r="K557" i="9"/>
  <c r="K588" i="9"/>
  <c r="J577" i="9"/>
  <c r="J608" i="9"/>
  <c r="J546" i="9"/>
  <c r="J582" i="9"/>
  <c r="J613" i="9"/>
  <c r="J551" i="9"/>
  <c r="G574" i="9"/>
  <c r="G543" i="9"/>
  <c r="G605" i="9"/>
  <c r="N528" i="9"/>
  <c r="N590" i="9"/>
  <c r="N559" i="9"/>
  <c r="N542" i="9"/>
  <c r="N573" i="9"/>
  <c r="N604" i="9"/>
  <c r="L575" i="9"/>
  <c r="L544" i="9"/>
  <c r="L606" i="9"/>
  <c r="L534" i="9"/>
  <c r="L565" i="9"/>
  <c r="L596" i="9"/>
  <c r="L525" i="9"/>
  <c r="L587" i="9"/>
  <c r="L556" i="9"/>
  <c r="N558" i="9"/>
  <c r="N527" i="9"/>
  <c r="N589" i="9"/>
  <c r="E525" i="9"/>
  <c r="E556" i="9"/>
  <c r="E587" i="9"/>
  <c r="G558" i="9"/>
  <c r="G527" i="9"/>
  <c r="G589" i="9"/>
  <c r="N591" i="9"/>
  <c r="N560" i="9"/>
  <c r="N529" i="9"/>
  <c r="I551" i="9"/>
  <c r="I613" i="9"/>
  <c r="I582" i="9"/>
  <c r="D593" i="9"/>
  <c r="D531" i="9"/>
  <c r="D562" i="9"/>
  <c r="S40" i="9"/>
  <c r="S471" i="9" s="1"/>
  <c r="C533" i="9"/>
  <c r="C564" i="9"/>
  <c r="C595" i="9"/>
  <c r="E535" i="9"/>
  <c r="E566" i="9"/>
  <c r="E597" i="9"/>
  <c r="N598" i="9"/>
  <c r="N536" i="9"/>
  <c r="N567" i="9"/>
  <c r="J537" i="9"/>
  <c r="J568" i="9"/>
  <c r="J599" i="9"/>
  <c r="I538" i="9"/>
  <c r="I569" i="9"/>
  <c r="I600" i="9"/>
  <c r="E540" i="9"/>
  <c r="E571" i="9"/>
  <c r="E602" i="9"/>
  <c r="S48" i="9"/>
  <c r="S479" i="9" s="1"/>
  <c r="C541" i="9"/>
  <c r="C572" i="9"/>
  <c r="C603" i="9"/>
  <c r="N574" i="9"/>
  <c r="N605" i="9"/>
  <c r="N543" i="9"/>
  <c r="F544" i="9"/>
  <c r="F575" i="9"/>
  <c r="F606" i="9"/>
  <c r="E547" i="9"/>
  <c r="E578" i="9"/>
  <c r="E609" i="9"/>
  <c r="J610" i="9"/>
  <c r="J548" i="9"/>
  <c r="J579" i="9"/>
  <c r="N550" i="9"/>
  <c r="N612" i="9"/>
  <c r="N581" i="9"/>
  <c r="N607" i="9"/>
  <c r="N545" i="9"/>
  <c r="N576" i="9"/>
  <c r="M538" i="9"/>
  <c r="M569" i="9"/>
  <c r="M600" i="9"/>
  <c r="J594" i="9"/>
  <c r="J532" i="9"/>
  <c r="J563" i="9"/>
  <c r="M529" i="9"/>
  <c r="M560" i="9"/>
  <c r="M591" i="9"/>
  <c r="I548" i="9"/>
  <c r="I579" i="9"/>
  <c r="I610" i="9"/>
  <c r="I545" i="9"/>
  <c r="I576" i="9"/>
  <c r="I607" i="9"/>
  <c r="L571" i="9"/>
  <c r="L540" i="9"/>
  <c r="L602" i="9"/>
  <c r="N534" i="9"/>
  <c r="N565" i="9"/>
  <c r="N596" i="9"/>
  <c r="I532" i="9"/>
  <c r="I563" i="9"/>
  <c r="I594" i="9"/>
  <c r="G528" i="9"/>
  <c r="G559" i="9"/>
  <c r="G590" i="9"/>
  <c r="L607" i="9"/>
  <c r="L545" i="9"/>
  <c r="L576" i="9"/>
  <c r="J573" i="9"/>
  <c r="J604" i="9"/>
  <c r="J542" i="9"/>
  <c r="N562" i="9"/>
  <c r="N593" i="9"/>
  <c r="N531" i="9"/>
  <c r="J561" i="9"/>
  <c r="J592" i="9"/>
  <c r="J530" i="9"/>
  <c r="G548" i="9"/>
  <c r="G579" i="9"/>
  <c r="G610" i="9"/>
  <c r="I542" i="9"/>
  <c r="I573" i="9"/>
  <c r="I604" i="9"/>
  <c r="G534" i="9"/>
  <c r="G565" i="9"/>
  <c r="G596" i="9"/>
  <c r="M562" i="9"/>
  <c r="M531" i="9"/>
  <c r="M593" i="9"/>
  <c r="I525" i="9"/>
  <c r="I556" i="9"/>
  <c r="I587" i="9"/>
  <c r="H557" i="9"/>
  <c r="H526" i="9"/>
  <c r="H588" i="9"/>
  <c r="J557" i="9"/>
  <c r="J526" i="9"/>
  <c r="J588" i="9"/>
  <c r="F556" i="9"/>
  <c r="F525" i="9"/>
  <c r="F587" i="9"/>
  <c r="S33" i="9"/>
  <c r="T33" i="9" s="1"/>
  <c r="C557" i="9"/>
  <c r="C526" i="9"/>
  <c r="C588" i="9"/>
  <c r="G526" i="9"/>
  <c r="G557" i="9"/>
  <c r="G588" i="9"/>
  <c r="D527" i="9"/>
  <c r="D589" i="9"/>
  <c r="D558" i="9"/>
  <c r="H558" i="9"/>
  <c r="H527" i="9"/>
  <c r="H589" i="9"/>
  <c r="M527" i="9"/>
  <c r="M558" i="9"/>
  <c r="M589" i="9"/>
  <c r="E559" i="9"/>
  <c r="E528" i="9"/>
  <c r="E590" i="9"/>
  <c r="E529" i="9"/>
  <c r="E560" i="9"/>
  <c r="E591" i="9"/>
  <c r="I529" i="9"/>
  <c r="I560" i="9"/>
  <c r="I591" i="9"/>
  <c r="S37" i="9"/>
  <c r="S499" i="9" s="1"/>
  <c r="C561" i="9"/>
  <c r="C530" i="9"/>
  <c r="C592" i="9"/>
  <c r="G530" i="9"/>
  <c r="G561" i="9"/>
  <c r="G592" i="9"/>
  <c r="M530" i="9"/>
  <c r="M561" i="9"/>
  <c r="M592" i="9"/>
  <c r="E551" i="9"/>
  <c r="E582" i="9"/>
  <c r="E613" i="9"/>
  <c r="L551" i="9"/>
  <c r="L613" i="9"/>
  <c r="L582" i="9"/>
  <c r="E531" i="9"/>
  <c r="E562" i="9"/>
  <c r="E593" i="9"/>
  <c r="S39" i="9"/>
  <c r="T39" i="9" s="1"/>
  <c r="C532" i="9"/>
  <c r="C563" i="9"/>
  <c r="C594" i="9"/>
  <c r="G532" i="9"/>
  <c r="G563" i="9"/>
  <c r="G594" i="9"/>
  <c r="D533" i="9"/>
  <c r="D564" i="9"/>
  <c r="D595" i="9"/>
  <c r="L595" i="9"/>
  <c r="L564" i="9"/>
  <c r="L533" i="9"/>
  <c r="F596" i="9"/>
  <c r="F534" i="9"/>
  <c r="F565" i="9"/>
  <c r="F597" i="9"/>
  <c r="F535" i="9"/>
  <c r="F566" i="9"/>
  <c r="L535" i="9"/>
  <c r="L566" i="9"/>
  <c r="L597" i="9"/>
  <c r="D536" i="9"/>
  <c r="D598" i="9"/>
  <c r="D567" i="9"/>
  <c r="H598" i="9"/>
  <c r="H567" i="9"/>
  <c r="H536" i="9"/>
  <c r="S44" i="9"/>
  <c r="T44" i="9" s="1"/>
  <c r="C537" i="9"/>
  <c r="C568" i="9"/>
  <c r="C599" i="9"/>
  <c r="G537" i="9"/>
  <c r="G568" i="9"/>
  <c r="G599" i="9"/>
  <c r="M537" i="9"/>
  <c r="M568" i="9"/>
  <c r="M599" i="9"/>
  <c r="D569" i="9"/>
  <c r="D600" i="9"/>
  <c r="D538" i="9"/>
  <c r="J569" i="9"/>
  <c r="J600" i="9"/>
  <c r="J538" i="9"/>
  <c r="F601" i="9"/>
  <c r="F539" i="9"/>
  <c r="F570" i="9"/>
  <c r="J601" i="9"/>
  <c r="J539" i="9"/>
  <c r="J570" i="9"/>
  <c r="N570" i="9"/>
  <c r="N601" i="9"/>
  <c r="N539" i="9"/>
  <c r="F540" i="9"/>
  <c r="F571" i="9"/>
  <c r="F602" i="9"/>
  <c r="M571" i="9"/>
  <c r="M540" i="9"/>
  <c r="M602" i="9"/>
  <c r="D541" i="9"/>
  <c r="D603" i="9"/>
  <c r="D572" i="9"/>
  <c r="H541" i="9"/>
  <c r="H572" i="9"/>
  <c r="H603" i="9"/>
  <c r="M541" i="9"/>
  <c r="M572" i="9"/>
  <c r="M603" i="9"/>
  <c r="F604" i="9"/>
  <c r="F542" i="9"/>
  <c r="F573" i="9"/>
  <c r="M542" i="9"/>
  <c r="M573" i="9"/>
  <c r="M604" i="9"/>
  <c r="S50" i="9"/>
  <c r="S512" i="9" s="1"/>
  <c r="C543" i="9"/>
  <c r="C574" i="9"/>
  <c r="C605" i="9"/>
  <c r="J605" i="9"/>
  <c r="J543" i="9"/>
  <c r="J574" i="9"/>
  <c r="S51" i="9"/>
  <c r="T51" i="9" s="1"/>
  <c r="C544" i="9"/>
  <c r="C575" i="9"/>
  <c r="C606" i="9"/>
  <c r="G544" i="9"/>
  <c r="G575" i="9"/>
  <c r="G606" i="9"/>
  <c r="D545" i="9"/>
  <c r="D576" i="9"/>
  <c r="D607" i="9"/>
  <c r="S53" i="9"/>
  <c r="T53" i="9" s="1"/>
  <c r="C577" i="9"/>
  <c r="C546" i="9"/>
  <c r="C608" i="9"/>
  <c r="G546" i="9"/>
  <c r="G577" i="9"/>
  <c r="G608" i="9"/>
  <c r="N546" i="9"/>
  <c r="N577" i="9"/>
  <c r="N608" i="9"/>
  <c r="F609" i="9"/>
  <c r="F547" i="9"/>
  <c r="F578" i="9"/>
  <c r="E548" i="9"/>
  <c r="E579" i="9"/>
  <c r="E610" i="9"/>
  <c r="L579" i="9"/>
  <c r="L610" i="9"/>
  <c r="L548" i="9"/>
  <c r="E549" i="9"/>
  <c r="E580" i="9"/>
  <c r="E611" i="9"/>
  <c r="M549" i="9"/>
  <c r="M580" i="9"/>
  <c r="M611" i="9"/>
  <c r="F612" i="9"/>
  <c r="F550" i="9"/>
  <c r="F581" i="9"/>
  <c r="J612" i="9"/>
  <c r="J550" i="9"/>
  <c r="J581" i="9"/>
  <c r="K550" i="9"/>
  <c r="K581" i="9"/>
  <c r="K612" i="9"/>
  <c r="K579" i="9"/>
  <c r="K548" i="9"/>
  <c r="K610" i="9"/>
  <c r="K546" i="9"/>
  <c r="K577" i="9"/>
  <c r="K608" i="9"/>
  <c r="K575" i="9"/>
  <c r="K544" i="9"/>
  <c r="K606" i="9"/>
  <c r="K542" i="9"/>
  <c r="K573" i="9"/>
  <c r="K604" i="9"/>
  <c r="K571" i="9"/>
  <c r="K540" i="9"/>
  <c r="K602" i="9"/>
  <c r="K538" i="9"/>
  <c r="K569" i="9"/>
  <c r="K600" i="9"/>
  <c r="K567" i="9"/>
  <c r="K536" i="9"/>
  <c r="K598" i="9"/>
  <c r="K534" i="9"/>
  <c r="K565" i="9"/>
  <c r="K596" i="9"/>
  <c r="K563" i="9"/>
  <c r="K532" i="9"/>
  <c r="K594" i="9"/>
  <c r="K551" i="9"/>
  <c r="K582" i="9"/>
  <c r="K613" i="9"/>
  <c r="K529" i="9"/>
  <c r="K560" i="9"/>
  <c r="K591" i="9"/>
  <c r="K527" i="9"/>
  <c r="K558" i="9"/>
  <c r="K589" i="9"/>
  <c r="D605" i="9"/>
  <c r="D574" i="9"/>
  <c r="D543" i="9"/>
  <c r="I564" i="9"/>
  <c r="I533" i="9"/>
  <c r="I595" i="9"/>
  <c r="M579" i="9"/>
  <c r="M548" i="9"/>
  <c r="M610" i="9"/>
  <c r="N594" i="9"/>
  <c r="N532" i="9"/>
  <c r="N563" i="9"/>
  <c r="J609" i="9"/>
  <c r="J547" i="9"/>
  <c r="J578" i="9"/>
  <c r="I536" i="9"/>
  <c r="I567" i="9"/>
  <c r="I598" i="9"/>
  <c r="H582" i="9"/>
  <c r="H613" i="9"/>
  <c r="H551" i="9"/>
  <c r="N587" i="9"/>
  <c r="N556" i="9"/>
  <c r="N525" i="9"/>
  <c r="F526" i="9"/>
  <c r="F588" i="9"/>
  <c r="F557" i="9"/>
  <c r="S34" i="9"/>
  <c r="S496" i="9" s="1"/>
  <c r="C527" i="9"/>
  <c r="C558" i="9"/>
  <c r="C589" i="9"/>
  <c r="L558" i="9"/>
  <c r="L527" i="9"/>
  <c r="L589" i="9"/>
  <c r="D560" i="9"/>
  <c r="D529" i="9"/>
  <c r="D591" i="9"/>
  <c r="F530" i="9"/>
  <c r="F592" i="9"/>
  <c r="F561" i="9"/>
  <c r="G533" i="9"/>
  <c r="G564" i="9"/>
  <c r="G595" i="9"/>
  <c r="E565" i="9"/>
  <c r="E534" i="9"/>
  <c r="E596" i="9"/>
  <c r="G536" i="9"/>
  <c r="G567" i="9"/>
  <c r="G598" i="9"/>
  <c r="S45" i="9"/>
  <c r="S507" i="9" s="1"/>
  <c r="C569" i="9"/>
  <c r="C538" i="9"/>
  <c r="C600" i="9"/>
  <c r="I570" i="9"/>
  <c r="I539" i="9"/>
  <c r="I601" i="9"/>
  <c r="L603" i="9"/>
  <c r="L572" i="9"/>
  <c r="L541" i="9"/>
  <c r="E573" i="9"/>
  <c r="E542" i="9"/>
  <c r="E604" i="9"/>
  <c r="I574" i="9"/>
  <c r="I543" i="9"/>
  <c r="I605" i="9"/>
  <c r="S52" i="9"/>
  <c r="T52" i="9" s="1"/>
  <c r="C545" i="9"/>
  <c r="C576" i="9"/>
  <c r="C607" i="9"/>
  <c r="F608" i="9"/>
  <c r="F546" i="9"/>
  <c r="F577" i="9"/>
  <c r="D548" i="9"/>
  <c r="D610" i="9"/>
  <c r="D579" i="9"/>
  <c r="J549" i="9"/>
  <c r="J611" i="9"/>
  <c r="J580" i="9"/>
  <c r="E581" i="9"/>
  <c r="E550" i="9"/>
  <c r="E612" i="9"/>
  <c r="L547" i="9"/>
  <c r="L578" i="9"/>
  <c r="L609" i="9"/>
  <c r="J545" i="9"/>
  <c r="J576" i="9"/>
  <c r="J607" i="9"/>
  <c r="L567" i="9"/>
  <c r="L536" i="9"/>
  <c r="L598" i="9"/>
  <c r="J565" i="9"/>
  <c r="J596" i="9"/>
  <c r="J534" i="9"/>
  <c r="L531" i="9"/>
  <c r="L562" i="9"/>
  <c r="L593" i="9"/>
  <c r="N611" i="9"/>
  <c r="N549" i="9"/>
  <c r="N580" i="9"/>
  <c r="G578" i="9"/>
  <c r="G547" i="9"/>
  <c r="G609" i="9"/>
  <c r="N606" i="9"/>
  <c r="N544" i="9"/>
  <c r="N575" i="9"/>
  <c r="H538" i="9"/>
  <c r="H569" i="9"/>
  <c r="H600" i="9"/>
  <c r="I565" i="9"/>
  <c r="I534" i="9"/>
  <c r="I596" i="9"/>
  <c r="H562" i="9"/>
  <c r="H531" i="9"/>
  <c r="H593" i="9"/>
  <c r="H549" i="9"/>
  <c r="H580" i="9"/>
  <c r="H611" i="9"/>
  <c r="H545" i="9"/>
  <c r="H576" i="9"/>
  <c r="H607" i="9"/>
  <c r="G538" i="9"/>
  <c r="G569" i="9"/>
  <c r="G600" i="9"/>
  <c r="M534" i="9"/>
  <c r="M565" i="9"/>
  <c r="M596" i="9"/>
  <c r="G562" i="9"/>
  <c r="G531" i="9"/>
  <c r="G593" i="9"/>
  <c r="M559" i="9"/>
  <c r="M528" i="9"/>
  <c r="M590" i="9"/>
  <c r="M547" i="9"/>
  <c r="M578" i="9"/>
  <c r="M609" i="9"/>
  <c r="I540" i="9"/>
  <c r="I571" i="9"/>
  <c r="I602" i="9"/>
  <c r="N595" i="9"/>
  <c r="N533" i="9"/>
  <c r="N564" i="9"/>
  <c r="I528" i="9"/>
  <c r="I559" i="9"/>
  <c r="I590" i="9"/>
  <c r="G525" i="9"/>
  <c r="G556" i="9"/>
  <c r="G587" i="9"/>
  <c r="M525" i="9"/>
  <c r="M556" i="9"/>
  <c r="M587" i="9"/>
  <c r="S32" i="9"/>
  <c r="S463" i="9" s="1"/>
  <c r="C525" i="9"/>
  <c r="C556" i="9"/>
  <c r="C587" i="9"/>
  <c r="H525" i="9"/>
  <c r="H587" i="9"/>
  <c r="H556" i="9"/>
  <c r="D557" i="9"/>
  <c r="D526" i="9"/>
  <c r="D588" i="9"/>
  <c r="I557" i="9"/>
  <c r="I526" i="9"/>
  <c r="I588" i="9"/>
  <c r="E527" i="9"/>
  <c r="E558" i="9"/>
  <c r="E589" i="9"/>
  <c r="I527" i="9"/>
  <c r="I558" i="9"/>
  <c r="I589" i="9"/>
  <c r="F559" i="9"/>
  <c r="F528" i="9"/>
  <c r="F590" i="9"/>
  <c r="F560" i="9"/>
  <c r="F529" i="9"/>
  <c r="F591" i="9"/>
  <c r="J560" i="9"/>
  <c r="J529" i="9"/>
  <c r="J591" i="9"/>
  <c r="D561" i="9"/>
  <c r="D530" i="9"/>
  <c r="D592" i="9"/>
  <c r="H530" i="9"/>
  <c r="H561" i="9"/>
  <c r="H592" i="9"/>
  <c r="N530" i="9"/>
  <c r="N561" i="9"/>
  <c r="N592" i="9"/>
  <c r="F613" i="9"/>
  <c r="F551" i="9"/>
  <c r="F582" i="9"/>
  <c r="F593" i="9"/>
  <c r="F531" i="9"/>
  <c r="F562" i="9"/>
  <c r="D532" i="9"/>
  <c r="D594" i="9"/>
  <c r="D563" i="9"/>
  <c r="M532" i="9"/>
  <c r="M563" i="9"/>
  <c r="M594" i="9"/>
  <c r="E564" i="9"/>
  <c r="E533" i="9"/>
  <c r="E595" i="9"/>
  <c r="S41" i="9"/>
  <c r="T41" i="9" s="1"/>
  <c r="C565" i="9"/>
  <c r="C534" i="9"/>
  <c r="C596" i="9"/>
  <c r="S42" i="9"/>
  <c r="S473" i="9" s="1"/>
  <c r="C535" i="9"/>
  <c r="C566" i="9"/>
  <c r="C597" i="9"/>
  <c r="H566" i="9"/>
  <c r="H535" i="9"/>
  <c r="H597" i="9"/>
  <c r="M566" i="9"/>
  <c r="M535" i="9"/>
  <c r="M597" i="9"/>
  <c r="E536" i="9"/>
  <c r="E567" i="9"/>
  <c r="E598" i="9"/>
  <c r="J598" i="9"/>
  <c r="J536" i="9"/>
  <c r="J567" i="9"/>
  <c r="D537" i="9"/>
  <c r="D568" i="9"/>
  <c r="D599" i="9"/>
  <c r="H537" i="9"/>
  <c r="H599" i="9"/>
  <c r="H568" i="9"/>
  <c r="N599" i="9"/>
  <c r="N537" i="9"/>
  <c r="N568" i="9"/>
  <c r="E569" i="9"/>
  <c r="E538" i="9"/>
  <c r="E600" i="9"/>
  <c r="L538" i="9"/>
  <c r="L569" i="9"/>
  <c r="L600" i="9"/>
  <c r="S46" i="9"/>
  <c r="S477" i="9" s="1"/>
  <c r="C539" i="9"/>
  <c r="C570" i="9"/>
  <c r="C601" i="9"/>
  <c r="G570" i="9"/>
  <c r="G539" i="9"/>
  <c r="G601" i="9"/>
  <c r="S47" i="9"/>
  <c r="S509" i="9" s="1"/>
  <c r="C540" i="9"/>
  <c r="C571" i="9"/>
  <c r="C602" i="9"/>
  <c r="G540" i="9"/>
  <c r="G571" i="9"/>
  <c r="G602" i="9"/>
  <c r="N602" i="9"/>
  <c r="N540" i="9"/>
  <c r="N571" i="9"/>
  <c r="E541" i="9"/>
  <c r="E572" i="9"/>
  <c r="E603" i="9"/>
  <c r="I541" i="9"/>
  <c r="I572" i="9"/>
  <c r="I603" i="9"/>
  <c r="N603" i="9"/>
  <c r="N541" i="9"/>
  <c r="N572" i="9"/>
  <c r="S49" i="9"/>
  <c r="T49" i="9" s="1"/>
  <c r="C573" i="9"/>
  <c r="C542" i="9"/>
  <c r="C604" i="9"/>
  <c r="G542" i="9"/>
  <c r="G573" i="9"/>
  <c r="G604" i="9"/>
  <c r="E543" i="9"/>
  <c r="E574" i="9"/>
  <c r="E605" i="9"/>
  <c r="L543" i="9"/>
  <c r="L574" i="9"/>
  <c r="L605" i="9"/>
  <c r="D544" i="9"/>
  <c r="D575" i="9"/>
  <c r="D606" i="9"/>
  <c r="J606" i="9"/>
  <c r="J544" i="9"/>
  <c r="J575" i="9"/>
  <c r="E545" i="9"/>
  <c r="E576" i="9"/>
  <c r="E607" i="9"/>
  <c r="D577" i="9"/>
  <c r="D546" i="9"/>
  <c r="D608" i="9"/>
  <c r="H546" i="9"/>
  <c r="H608" i="9"/>
  <c r="H577" i="9"/>
  <c r="S54" i="9"/>
  <c r="T54" i="9" s="1"/>
  <c r="C547" i="9"/>
  <c r="C578" i="9"/>
  <c r="C609" i="9"/>
  <c r="I578" i="9"/>
  <c r="I547" i="9"/>
  <c r="I609" i="9"/>
  <c r="F548" i="9"/>
  <c r="F579" i="9"/>
  <c r="F610" i="9"/>
  <c r="N610" i="9"/>
  <c r="N548" i="9"/>
  <c r="N579" i="9"/>
  <c r="F580" i="9"/>
  <c r="F611" i="9"/>
  <c r="F549" i="9"/>
  <c r="S57" i="9"/>
  <c r="T57" i="9" s="1"/>
  <c r="C581" i="9"/>
  <c r="C550" i="9"/>
  <c r="C612" i="9"/>
  <c r="G550" i="9"/>
  <c r="G581" i="9"/>
  <c r="G612" i="9"/>
  <c r="L550" i="9"/>
  <c r="L581" i="9"/>
  <c r="L612" i="9"/>
  <c r="T11" i="9"/>
  <c r="U11" i="9" s="1"/>
  <c r="V11" i="9" s="1"/>
  <c r="W11" i="9" s="1"/>
  <c r="X11" i="9" s="1"/>
  <c r="Y11" i="9" s="1"/>
  <c r="Z11" i="9" s="1"/>
  <c r="AA11" i="9" s="1"/>
  <c r="AB11" i="9" s="1"/>
  <c r="AC11" i="9" s="1"/>
  <c r="AD11" i="9" s="1"/>
  <c r="T12" i="9"/>
  <c r="U12" i="9" s="1"/>
  <c r="V12" i="9" s="1"/>
  <c r="W12" i="9" s="1"/>
  <c r="X12" i="9" s="1"/>
  <c r="Y12" i="9" s="1"/>
  <c r="Z12" i="9" s="1"/>
  <c r="AA12" i="9" s="1"/>
  <c r="AB12" i="9" s="1"/>
  <c r="AC12" i="9" s="1"/>
  <c r="AD12" i="9" s="1"/>
  <c r="T16" i="9"/>
  <c r="U16" i="9" s="1"/>
  <c r="V16" i="9" s="1"/>
  <c r="W16" i="9" s="1"/>
  <c r="X16" i="9" s="1"/>
  <c r="Y16" i="9" s="1"/>
  <c r="Z16" i="9" s="1"/>
  <c r="AA16" i="9" s="1"/>
  <c r="AB16" i="9" s="1"/>
  <c r="AC16" i="9" s="1"/>
  <c r="AD16" i="9" s="1"/>
  <c r="T17" i="9"/>
  <c r="U17" i="9" s="1"/>
  <c r="V17" i="9" s="1"/>
  <c r="W17" i="9" s="1"/>
  <c r="X17" i="9" s="1"/>
  <c r="Y17" i="9" s="1"/>
  <c r="Z17" i="9" s="1"/>
  <c r="AA17" i="9" s="1"/>
  <c r="AB17" i="9" s="1"/>
  <c r="AC17" i="9" s="1"/>
  <c r="AD17" i="9" s="1"/>
  <c r="T19" i="9"/>
  <c r="U19" i="9" s="1"/>
  <c r="V19" i="9" s="1"/>
  <c r="W19" i="9" s="1"/>
  <c r="X19" i="9" s="1"/>
  <c r="Y19" i="9" s="1"/>
  <c r="Z19" i="9" s="1"/>
  <c r="AA19" i="9" s="1"/>
  <c r="AB19" i="9" s="1"/>
  <c r="AC19" i="9" s="1"/>
  <c r="AD19" i="9" s="1"/>
  <c r="T10" i="9"/>
  <c r="U10" i="9" s="1"/>
  <c r="V10" i="9" s="1"/>
  <c r="W10" i="9" s="1"/>
  <c r="X10" i="9" s="1"/>
  <c r="Y10" i="9" s="1"/>
  <c r="Z10" i="9" s="1"/>
  <c r="AA10" i="9" s="1"/>
  <c r="AB10" i="9" s="1"/>
  <c r="AC10" i="9" s="1"/>
  <c r="AD10" i="9" s="1"/>
  <c r="T3" i="9"/>
  <c r="U3" i="9" s="1"/>
  <c r="V3" i="9" s="1"/>
  <c r="W3" i="9" s="1"/>
  <c r="X3" i="9" s="1"/>
  <c r="Y3" i="9" s="1"/>
  <c r="Z3" i="9" s="1"/>
  <c r="AA3" i="9" s="1"/>
  <c r="AB3" i="9" s="1"/>
  <c r="AC3" i="9" s="1"/>
  <c r="AD3" i="9" s="1"/>
  <c r="T20" i="9"/>
  <c r="U20" i="9" s="1"/>
  <c r="V20" i="9" s="1"/>
  <c r="W20" i="9" s="1"/>
  <c r="X20" i="9" s="1"/>
  <c r="Y20" i="9" s="1"/>
  <c r="Z20" i="9" s="1"/>
  <c r="AA20" i="9" s="1"/>
  <c r="AB20" i="9" s="1"/>
  <c r="AC20" i="9" s="1"/>
  <c r="AD20" i="9" s="1"/>
  <c r="T85" i="9"/>
  <c r="U85" i="9" s="1"/>
  <c r="V85" i="9" s="1"/>
  <c r="W85" i="9" s="1"/>
  <c r="X85" i="9" s="1"/>
  <c r="Y85" i="9" s="1"/>
  <c r="Z85" i="9" s="1"/>
  <c r="AA85" i="9" s="1"/>
  <c r="AB85" i="9" s="1"/>
  <c r="AC85" i="9" s="1"/>
  <c r="AD85" i="9" s="1"/>
  <c r="T88" i="9"/>
  <c r="U88" i="9" s="1"/>
  <c r="V88" i="9" s="1"/>
  <c r="W88" i="9" s="1"/>
  <c r="X88" i="9" s="1"/>
  <c r="Y88" i="9" s="1"/>
  <c r="Z88" i="9" s="1"/>
  <c r="AA88" i="9" s="1"/>
  <c r="AB88" i="9" s="1"/>
  <c r="AC88" i="9" s="1"/>
  <c r="AD88" i="9" s="1"/>
  <c r="T80" i="9"/>
  <c r="U80" i="9" s="1"/>
  <c r="V80" i="9" s="1"/>
  <c r="W80" i="9" s="1"/>
  <c r="X80" i="9" s="1"/>
  <c r="Y80" i="9" s="1"/>
  <c r="Z80" i="9" s="1"/>
  <c r="AA80" i="9" s="1"/>
  <c r="AB80" i="9" s="1"/>
  <c r="AC80" i="9" s="1"/>
  <c r="AD80" i="9" s="1"/>
  <c r="T71" i="9"/>
  <c r="U71" i="9" s="1"/>
  <c r="V71" i="9" s="1"/>
  <c r="W71" i="9" s="1"/>
  <c r="X71" i="9" s="1"/>
  <c r="Y71" i="9" s="1"/>
  <c r="Z71" i="9" s="1"/>
  <c r="AA71" i="9" s="1"/>
  <c r="AB71" i="9" s="1"/>
  <c r="AC71" i="9" s="1"/>
  <c r="AD71" i="9" s="1"/>
  <c r="S89" i="9"/>
  <c r="T62" i="9"/>
  <c r="T81" i="9"/>
  <c r="U81" i="9" s="1"/>
  <c r="V81" i="9" s="1"/>
  <c r="W81" i="9" s="1"/>
  <c r="X81" i="9" s="1"/>
  <c r="Y81" i="9" s="1"/>
  <c r="Z81" i="9" s="1"/>
  <c r="AA81" i="9" s="1"/>
  <c r="AB81" i="9" s="1"/>
  <c r="AC81" i="9" s="1"/>
  <c r="AD81" i="9" s="1"/>
  <c r="AJ206" i="9"/>
  <c r="AK206" i="9" s="1"/>
  <c r="AL206" i="9" s="1"/>
  <c r="AM206" i="9" s="1"/>
  <c r="AN206" i="9" s="1"/>
  <c r="AO206" i="9" s="1"/>
  <c r="AP206" i="9" s="1"/>
  <c r="AQ206" i="9" s="1"/>
  <c r="AR206" i="9" s="1"/>
  <c r="AS206" i="9" s="1"/>
  <c r="AT206" i="9" s="1"/>
  <c r="AJ188" i="9"/>
  <c r="AK188" i="9" s="1"/>
  <c r="AL188" i="9" s="1"/>
  <c r="AM188" i="9" s="1"/>
  <c r="AN188" i="9" s="1"/>
  <c r="AO188" i="9" s="1"/>
  <c r="AP188" i="9" s="1"/>
  <c r="AQ188" i="9" s="1"/>
  <c r="AR188" i="9" s="1"/>
  <c r="AS188" i="9" s="1"/>
  <c r="AT188" i="9" s="1"/>
  <c r="AJ192" i="9"/>
  <c r="AK192" i="9" s="1"/>
  <c r="AL192" i="9" s="1"/>
  <c r="AM192" i="9" s="1"/>
  <c r="AN192" i="9" s="1"/>
  <c r="AO192" i="9" s="1"/>
  <c r="AP192" i="9" s="1"/>
  <c r="AQ192" i="9" s="1"/>
  <c r="AR192" i="9" s="1"/>
  <c r="AS192" i="9" s="1"/>
  <c r="AT192" i="9" s="1"/>
  <c r="AJ205" i="9"/>
  <c r="AK205" i="9" s="1"/>
  <c r="AL205" i="9" s="1"/>
  <c r="AM205" i="9" s="1"/>
  <c r="AN205" i="9" s="1"/>
  <c r="AO205" i="9" s="1"/>
  <c r="AP205" i="9" s="1"/>
  <c r="AQ205" i="9" s="1"/>
  <c r="AR205" i="9" s="1"/>
  <c r="AS205" i="9" s="1"/>
  <c r="AT205" i="9" s="1"/>
  <c r="S29" i="9"/>
  <c r="T2" i="9"/>
  <c r="AJ184" i="9"/>
  <c r="AK184" i="9" s="1"/>
  <c r="AL184" i="9" s="1"/>
  <c r="AM184" i="9" s="1"/>
  <c r="AN184" i="9" s="1"/>
  <c r="AO184" i="9" s="1"/>
  <c r="AP184" i="9" s="1"/>
  <c r="AQ184" i="9" s="1"/>
  <c r="AR184" i="9" s="1"/>
  <c r="AS184" i="9" s="1"/>
  <c r="AT184" i="9" s="1"/>
  <c r="T65" i="9"/>
  <c r="U65" i="9" s="1"/>
  <c r="V65" i="9" s="1"/>
  <c r="W65" i="9" s="1"/>
  <c r="X65" i="9" s="1"/>
  <c r="Y65" i="9" s="1"/>
  <c r="Z65" i="9" s="1"/>
  <c r="AA65" i="9" s="1"/>
  <c r="AB65" i="9" s="1"/>
  <c r="AC65" i="9" s="1"/>
  <c r="AD65" i="9" s="1"/>
  <c r="AJ183" i="9"/>
  <c r="AI211" i="9"/>
  <c r="AJ193" i="9"/>
  <c r="AK193" i="9" s="1"/>
  <c r="AL193" i="9" s="1"/>
  <c r="AM193" i="9" s="1"/>
  <c r="AN193" i="9" s="1"/>
  <c r="AO193" i="9" s="1"/>
  <c r="AP193" i="9" s="1"/>
  <c r="AQ193" i="9" s="1"/>
  <c r="AR193" i="9" s="1"/>
  <c r="AS193" i="9" s="1"/>
  <c r="AT193" i="9" s="1"/>
  <c r="AJ195" i="9"/>
  <c r="AK195" i="9" s="1"/>
  <c r="AL195" i="9" s="1"/>
  <c r="AM195" i="9" s="1"/>
  <c r="AN195" i="9" s="1"/>
  <c r="AO195" i="9" s="1"/>
  <c r="AP195" i="9" s="1"/>
  <c r="AQ195" i="9" s="1"/>
  <c r="AR195" i="9" s="1"/>
  <c r="AS195" i="9" s="1"/>
  <c r="AT195" i="9" s="1"/>
  <c r="AJ204" i="9"/>
  <c r="AK204" i="9" s="1"/>
  <c r="AL204" i="9" s="1"/>
  <c r="AM204" i="9" s="1"/>
  <c r="AN204" i="9" s="1"/>
  <c r="AO204" i="9" s="1"/>
  <c r="AP204" i="9" s="1"/>
  <c r="AQ204" i="9" s="1"/>
  <c r="AR204" i="9" s="1"/>
  <c r="AS204" i="9" s="1"/>
  <c r="AT204" i="9" s="1"/>
  <c r="AK198" i="9"/>
  <c r="AL198" i="9" s="1"/>
  <c r="AM198" i="9" s="1"/>
  <c r="AN198" i="9" s="1"/>
  <c r="AO198" i="9" s="1"/>
  <c r="AP198" i="9" s="1"/>
  <c r="AQ198" i="9" s="1"/>
  <c r="AR198" i="9" s="1"/>
  <c r="AS198" i="9" s="1"/>
  <c r="AT198" i="9" s="1"/>
  <c r="T75" i="9"/>
  <c r="U75" i="9" s="1"/>
  <c r="V75" i="9" s="1"/>
  <c r="W75" i="9" s="1"/>
  <c r="X75" i="9" s="1"/>
  <c r="Y75" i="9" s="1"/>
  <c r="Z75" i="9" s="1"/>
  <c r="AA75" i="9" s="1"/>
  <c r="AB75" i="9" s="1"/>
  <c r="AC75" i="9" s="1"/>
  <c r="AD75" i="9" s="1"/>
  <c r="AJ186" i="9"/>
  <c r="AK186" i="9" s="1"/>
  <c r="AL186" i="9" s="1"/>
  <c r="AM186" i="9" s="1"/>
  <c r="AN186" i="9" s="1"/>
  <c r="AO186" i="9" s="1"/>
  <c r="AP186" i="9" s="1"/>
  <c r="AQ186" i="9" s="1"/>
  <c r="AR186" i="9" s="1"/>
  <c r="AS186" i="9" s="1"/>
  <c r="AT186" i="9" s="1"/>
  <c r="T84" i="9"/>
  <c r="U84" i="9" s="1"/>
  <c r="V84" i="9" s="1"/>
  <c r="W84" i="9" s="1"/>
  <c r="X84" i="9" s="1"/>
  <c r="Y84" i="9" s="1"/>
  <c r="Z84" i="9" s="1"/>
  <c r="AA84" i="9" s="1"/>
  <c r="AB84" i="9" s="1"/>
  <c r="AC84" i="9" s="1"/>
  <c r="AD84" i="9" s="1"/>
  <c r="T83" i="9"/>
  <c r="U83" i="9" s="1"/>
  <c r="V83" i="9" s="1"/>
  <c r="W83" i="9" s="1"/>
  <c r="X83" i="9" s="1"/>
  <c r="Y83" i="9" s="1"/>
  <c r="Z83" i="9" s="1"/>
  <c r="AA83" i="9" s="1"/>
  <c r="AB83" i="9" s="1"/>
  <c r="AC83" i="9" s="1"/>
  <c r="AD83" i="9" s="1"/>
  <c r="T64" i="9"/>
  <c r="U64" i="9" s="1"/>
  <c r="V64" i="9" s="1"/>
  <c r="W64" i="9" s="1"/>
  <c r="X64" i="9" s="1"/>
  <c r="Y64" i="9" s="1"/>
  <c r="Z64" i="9" s="1"/>
  <c r="AA64" i="9" s="1"/>
  <c r="AB64" i="9" s="1"/>
  <c r="AC64" i="9" s="1"/>
  <c r="AD64" i="9" s="1"/>
  <c r="T63" i="9"/>
  <c r="U63" i="9" s="1"/>
  <c r="V63" i="9" s="1"/>
  <c r="W63" i="9" s="1"/>
  <c r="X63" i="9" s="1"/>
  <c r="Y63" i="9" s="1"/>
  <c r="Z63" i="9" s="1"/>
  <c r="AA63" i="9" s="1"/>
  <c r="AB63" i="9" s="1"/>
  <c r="AC63" i="9" s="1"/>
  <c r="AD63" i="9" s="1"/>
  <c r="T68" i="9"/>
  <c r="U68" i="9" s="1"/>
  <c r="V68" i="9" s="1"/>
  <c r="W68" i="9" s="1"/>
  <c r="X68" i="9" s="1"/>
  <c r="Y68" i="9" s="1"/>
  <c r="Z68" i="9" s="1"/>
  <c r="AA68" i="9" s="1"/>
  <c r="AB68" i="9" s="1"/>
  <c r="AC68" i="9" s="1"/>
  <c r="AD68" i="9" s="1"/>
  <c r="AJ191" i="9"/>
  <c r="AK191" i="9" s="1"/>
  <c r="AL191" i="9" s="1"/>
  <c r="AM191" i="9" s="1"/>
  <c r="AN191" i="9" s="1"/>
  <c r="AO191" i="9" s="1"/>
  <c r="AP191" i="9" s="1"/>
  <c r="AQ191" i="9" s="1"/>
  <c r="AR191" i="9" s="1"/>
  <c r="AS191" i="9" s="1"/>
  <c r="AT191" i="9" s="1"/>
  <c r="T87" i="9"/>
  <c r="U87" i="9" s="1"/>
  <c r="V87" i="9" s="1"/>
  <c r="W87" i="9" s="1"/>
  <c r="X87" i="9" s="1"/>
  <c r="Y87" i="9" s="1"/>
  <c r="Z87" i="9" s="1"/>
  <c r="AA87" i="9" s="1"/>
  <c r="AB87" i="9" s="1"/>
  <c r="AC87" i="9" s="1"/>
  <c r="AD87" i="9" s="1"/>
  <c r="T74" i="9"/>
  <c r="U74" i="9" s="1"/>
  <c r="V74" i="9" s="1"/>
  <c r="W74" i="9" s="1"/>
  <c r="X74" i="9" s="1"/>
  <c r="Y74" i="9" s="1"/>
  <c r="Z74" i="9" s="1"/>
  <c r="AA74" i="9" s="1"/>
  <c r="AB74" i="9" s="1"/>
  <c r="AC74" i="9" s="1"/>
  <c r="AD74" i="9" s="1"/>
  <c r="T70" i="9"/>
  <c r="U70" i="9" s="1"/>
  <c r="V70" i="9" s="1"/>
  <c r="W70" i="9" s="1"/>
  <c r="X70" i="9" s="1"/>
  <c r="Y70" i="9" s="1"/>
  <c r="Z70" i="9" s="1"/>
  <c r="AA70" i="9" s="1"/>
  <c r="AB70" i="9" s="1"/>
  <c r="AC70" i="9" s="1"/>
  <c r="AD70" i="9" s="1"/>
  <c r="V79" i="9"/>
  <c r="W79" i="9" s="1"/>
  <c r="X79" i="9" s="1"/>
  <c r="Y79" i="9" s="1"/>
  <c r="Z79" i="9" s="1"/>
  <c r="AA79" i="9" s="1"/>
  <c r="AB79" i="9" s="1"/>
  <c r="AC79" i="9" s="1"/>
  <c r="AD79" i="9" s="1"/>
  <c r="AJ200" i="9"/>
  <c r="AK200" i="9" s="1"/>
  <c r="AL200" i="9" s="1"/>
  <c r="AM200" i="9" s="1"/>
  <c r="AN200" i="9" s="1"/>
  <c r="AO200" i="9" s="1"/>
  <c r="AP200" i="9" s="1"/>
  <c r="AQ200" i="9" s="1"/>
  <c r="AR200" i="9" s="1"/>
  <c r="AS200" i="9" s="1"/>
  <c r="AT200" i="9" s="1"/>
  <c r="AJ209" i="9"/>
  <c r="AK209" i="9" s="1"/>
  <c r="AL209" i="9" s="1"/>
  <c r="AM209" i="9" s="1"/>
  <c r="AN209" i="9" s="1"/>
  <c r="AO209" i="9" s="1"/>
  <c r="AP209" i="9" s="1"/>
  <c r="AQ209" i="9" s="1"/>
  <c r="AR209" i="9" s="1"/>
  <c r="AS209" i="9" s="1"/>
  <c r="AT209" i="9" s="1"/>
  <c r="AJ199" i="9"/>
  <c r="AK199" i="9" s="1"/>
  <c r="AL199" i="9" s="1"/>
  <c r="AM199" i="9" s="1"/>
  <c r="AN199" i="9" s="1"/>
  <c r="AO199" i="9" s="1"/>
  <c r="AP199" i="9" s="1"/>
  <c r="AQ199" i="9" s="1"/>
  <c r="AR199" i="9" s="1"/>
  <c r="AS199" i="9" s="1"/>
  <c r="AT199" i="9" s="1"/>
  <c r="AJ187" i="9"/>
  <c r="AK187" i="9" s="1"/>
  <c r="AL187" i="9" s="1"/>
  <c r="AM187" i="9" s="1"/>
  <c r="AN187" i="9" s="1"/>
  <c r="AO187" i="9" s="1"/>
  <c r="AP187" i="9" s="1"/>
  <c r="AQ187" i="9" s="1"/>
  <c r="AR187" i="9" s="1"/>
  <c r="AS187" i="9" s="1"/>
  <c r="AT187" i="9" s="1"/>
  <c r="T7" i="9"/>
  <c r="U7" i="9" s="1"/>
  <c r="V7" i="9" s="1"/>
  <c r="W7" i="9" s="1"/>
  <c r="X7" i="9" s="1"/>
  <c r="Y7" i="9" s="1"/>
  <c r="Z7" i="9" s="1"/>
  <c r="AA7" i="9" s="1"/>
  <c r="AB7" i="9" s="1"/>
  <c r="AC7" i="9" s="1"/>
  <c r="AD7" i="9" s="1"/>
  <c r="T9" i="9"/>
  <c r="U9" i="9" s="1"/>
  <c r="V9" i="9" s="1"/>
  <c r="W9" i="9" s="1"/>
  <c r="X9" i="9" s="1"/>
  <c r="Y9" i="9" s="1"/>
  <c r="Z9" i="9" s="1"/>
  <c r="AA9" i="9" s="1"/>
  <c r="AB9" i="9" s="1"/>
  <c r="AC9" i="9" s="1"/>
  <c r="AD9" i="9" s="1"/>
  <c r="T14" i="9"/>
  <c r="U14" i="9" s="1"/>
  <c r="V14" i="9" s="1"/>
  <c r="W14" i="9" s="1"/>
  <c r="X14" i="9" s="1"/>
  <c r="Y14" i="9" s="1"/>
  <c r="Z14" i="9" s="1"/>
  <c r="AA14" i="9" s="1"/>
  <c r="AB14" i="9" s="1"/>
  <c r="AC14" i="9" s="1"/>
  <c r="AD14" i="9" s="1"/>
  <c r="T21" i="9"/>
  <c r="U21" i="9" s="1"/>
  <c r="V21" i="9" s="1"/>
  <c r="W21" i="9" s="1"/>
  <c r="X21" i="9" s="1"/>
  <c r="Y21" i="9" s="1"/>
  <c r="Z21" i="9" s="1"/>
  <c r="AA21" i="9" s="1"/>
  <c r="AB21" i="9" s="1"/>
  <c r="AC21" i="9" s="1"/>
  <c r="AD21" i="9" s="1"/>
  <c r="T23" i="9"/>
  <c r="U23" i="9" s="1"/>
  <c r="V23" i="9" s="1"/>
  <c r="W23" i="9" s="1"/>
  <c r="X23" i="9" s="1"/>
  <c r="Y23" i="9" s="1"/>
  <c r="Z23" i="9" s="1"/>
  <c r="AA23" i="9" s="1"/>
  <c r="AB23" i="9" s="1"/>
  <c r="AC23" i="9" s="1"/>
  <c r="AD23" i="9" s="1"/>
  <c r="F494" i="7"/>
  <c r="F463" i="7"/>
  <c r="J59" i="7"/>
  <c r="J494" i="7"/>
  <c r="J463" i="7"/>
  <c r="N59" i="7"/>
  <c r="N494" i="7"/>
  <c r="N463" i="7"/>
  <c r="F495" i="7"/>
  <c r="F464" i="7"/>
  <c r="J495" i="7"/>
  <c r="J464" i="7"/>
  <c r="N495" i="7"/>
  <c r="N464" i="7"/>
  <c r="F496" i="7"/>
  <c r="F465" i="7"/>
  <c r="J496" i="7"/>
  <c r="J465" i="7"/>
  <c r="N496" i="7"/>
  <c r="N465" i="7"/>
  <c r="F497" i="7"/>
  <c r="F466" i="7"/>
  <c r="J497" i="7"/>
  <c r="J466" i="7"/>
  <c r="N497" i="7"/>
  <c r="N466" i="7"/>
  <c r="F498" i="7"/>
  <c r="F467" i="7"/>
  <c r="J498" i="7"/>
  <c r="J467" i="7"/>
  <c r="N498" i="7"/>
  <c r="N467" i="7"/>
  <c r="F499" i="7"/>
  <c r="F468" i="7"/>
  <c r="J499" i="7"/>
  <c r="J468" i="7"/>
  <c r="N499" i="7"/>
  <c r="N468" i="7"/>
  <c r="F500" i="7"/>
  <c r="F469" i="7"/>
  <c r="J500" i="7"/>
  <c r="J469" i="7"/>
  <c r="N500" i="7"/>
  <c r="N469" i="7"/>
  <c r="F501" i="7"/>
  <c r="F470" i="7"/>
  <c r="J501" i="7"/>
  <c r="J470" i="7"/>
  <c r="N501" i="7"/>
  <c r="N470" i="7"/>
  <c r="F502" i="7"/>
  <c r="F471" i="7"/>
  <c r="J502" i="7"/>
  <c r="J471" i="7"/>
  <c r="N502" i="7"/>
  <c r="N471" i="7"/>
  <c r="F503" i="7"/>
  <c r="F472" i="7"/>
  <c r="J503" i="7"/>
  <c r="J472" i="7"/>
  <c r="N503" i="7"/>
  <c r="N472" i="7"/>
  <c r="F504" i="7"/>
  <c r="F473" i="7"/>
  <c r="J504" i="7"/>
  <c r="J473" i="7"/>
  <c r="N504" i="7"/>
  <c r="N473" i="7"/>
  <c r="F505" i="7"/>
  <c r="F474" i="7"/>
  <c r="J505" i="7"/>
  <c r="J474" i="7"/>
  <c r="N505" i="7"/>
  <c r="N474" i="7"/>
  <c r="F506" i="7"/>
  <c r="F475" i="7"/>
  <c r="J506" i="7"/>
  <c r="J475" i="7"/>
  <c r="N506" i="7"/>
  <c r="N475" i="7"/>
  <c r="F507" i="7"/>
  <c r="F476" i="7"/>
  <c r="J507" i="7"/>
  <c r="J476" i="7"/>
  <c r="N507" i="7"/>
  <c r="N476" i="7"/>
  <c r="F508" i="7"/>
  <c r="F477" i="7"/>
  <c r="J508" i="7"/>
  <c r="J477" i="7"/>
  <c r="N508" i="7"/>
  <c r="N477" i="7"/>
  <c r="F509" i="7"/>
  <c r="F478" i="7"/>
  <c r="J509" i="7"/>
  <c r="J478" i="7"/>
  <c r="N509" i="7"/>
  <c r="N478" i="7"/>
  <c r="F510" i="7"/>
  <c r="F479" i="7"/>
  <c r="J510" i="7"/>
  <c r="J479" i="7"/>
  <c r="N510" i="7"/>
  <c r="N479" i="7"/>
  <c r="F511" i="7"/>
  <c r="F480" i="7"/>
  <c r="J511" i="7"/>
  <c r="J480" i="7"/>
  <c r="N511" i="7"/>
  <c r="N480" i="7"/>
  <c r="F512" i="7"/>
  <c r="F481" i="7"/>
  <c r="J512" i="7"/>
  <c r="J481" i="7"/>
  <c r="N512" i="7"/>
  <c r="N481" i="7"/>
  <c r="F513" i="7"/>
  <c r="F482" i="7"/>
  <c r="J513" i="7"/>
  <c r="J482" i="7"/>
  <c r="N513" i="7"/>
  <c r="N482" i="7"/>
  <c r="F514" i="7"/>
  <c r="F483" i="7"/>
  <c r="J514" i="7"/>
  <c r="J483" i="7"/>
  <c r="N514" i="7"/>
  <c r="N483" i="7"/>
  <c r="F515" i="7"/>
  <c r="F484" i="7"/>
  <c r="J515" i="7"/>
  <c r="J484" i="7"/>
  <c r="N515" i="7"/>
  <c r="N484" i="7"/>
  <c r="F516" i="7"/>
  <c r="F485" i="7"/>
  <c r="J516" i="7"/>
  <c r="J485" i="7"/>
  <c r="N516" i="7"/>
  <c r="N485" i="7"/>
  <c r="F517" i="7"/>
  <c r="F486" i="7"/>
  <c r="J517" i="7"/>
  <c r="J486" i="7"/>
  <c r="N517" i="7"/>
  <c r="N486" i="7"/>
  <c r="F518" i="7"/>
  <c r="F487" i="7"/>
  <c r="J518" i="7"/>
  <c r="J487" i="7"/>
  <c r="N518" i="7"/>
  <c r="N487" i="7"/>
  <c r="F519" i="7"/>
  <c r="F488" i="7"/>
  <c r="J519" i="7"/>
  <c r="J488" i="7"/>
  <c r="N519" i="7"/>
  <c r="N488" i="7"/>
  <c r="F520" i="7"/>
  <c r="F489" i="7"/>
  <c r="J520" i="7"/>
  <c r="J489" i="7"/>
  <c r="N520" i="7"/>
  <c r="N489" i="7"/>
  <c r="C29" i="7"/>
  <c r="S2" i="7"/>
  <c r="C59" i="7"/>
  <c r="S32" i="7"/>
  <c r="C494" i="7"/>
  <c r="C463" i="7"/>
  <c r="G59" i="7"/>
  <c r="G494" i="7"/>
  <c r="G463" i="7"/>
  <c r="K59" i="7"/>
  <c r="K494" i="7"/>
  <c r="K463" i="7"/>
  <c r="S33" i="7"/>
  <c r="C495" i="7"/>
  <c r="C464" i="7"/>
  <c r="G495" i="7"/>
  <c r="G464" i="7"/>
  <c r="K495" i="7"/>
  <c r="K464" i="7"/>
  <c r="S34" i="7"/>
  <c r="C496" i="7"/>
  <c r="C465" i="7"/>
  <c r="G496" i="7"/>
  <c r="G465" i="7"/>
  <c r="K496" i="7"/>
  <c r="K465" i="7"/>
  <c r="S35" i="7"/>
  <c r="C497" i="7"/>
  <c r="C466" i="7"/>
  <c r="G497" i="7"/>
  <c r="G466" i="7"/>
  <c r="K497" i="7"/>
  <c r="K466" i="7"/>
  <c r="S36" i="7"/>
  <c r="C498" i="7"/>
  <c r="C467" i="7"/>
  <c r="G498" i="7"/>
  <c r="G467" i="7"/>
  <c r="K498" i="7"/>
  <c r="K467" i="7"/>
  <c r="S37" i="7"/>
  <c r="C499" i="7"/>
  <c r="C468" i="7"/>
  <c r="G499" i="7"/>
  <c r="G468" i="7"/>
  <c r="K499" i="7"/>
  <c r="K468" i="7"/>
  <c r="S38" i="7"/>
  <c r="C500" i="7"/>
  <c r="C469" i="7"/>
  <c r="G500" i="7"/>
  <c r="G469" i="7"/>
  <c r="K500" i="7"/>
  <c r="K469" i="7"/>
  <c r="S39" i="7"/>
  <c r="C501" i="7"/>
  <c r="C470" i="7"/>
  <c r="G501" i="7"/>
  <c r="G470" i="7"/>
  <c r="K501" i="7"/>
  <c r="K470" i="7"/>
  <c r="S40" i="7"/>
  <c r="C502" i="7"/>
  <c r="C471" i="7"/>
  <c r="G502" i="7"/>
  <c r="G471" i="7"/>
  <c r="K502" i="7"/>
  <c r="K471" i="7"/>
  <c r="S41" i="7"/>
  <c r="C503" i="7"/>
  <c r="C472" i="7"/>
  <c r="G503" i="7"/>
  <c r="G472" i="7"/>
  <c r="K503" i="7"/>
  <c r="K472" i="7"/>
  <c r="S42" i="7"/>
  <c r="C504" i="7"/>
  <c r="C473" i="7"/>
  <c r="G504" i="7"/>
  <c r="G473" i="7"/>
  <c r="K504" i="7"/>
  <c r="K473" i="7"/>
  <c r="S43" i="7"/>
  <c r="C505" i="7"/>
  <c r="C474" i="7"/>
  <c r="G505" i="7"/>
  <c r="G474" i="7"/>
  <c r="K505" i="7"/>
  <c r="K474" i="7"/>
  <c r="S44" i="7"/>
  <c r="C506" i="7"/>
  <c r="C475" i="7"/>
  <c r="G506" i="7"/>
  <c r="G475" i="7"/>
  <c r="K506" i="7"/>
  <c r="K475" i="7"/>
  <c r="S45" i="7"/>
  <c r="C507" i="7"/>
  <c r="C476" i="7"/>
  <c r="G507" i="7"/>
  <c r="G476" i="7"/>
  <c r="K507" i="7"/>
  <c r="K476" i="7"/>
  <c r="S46" i="7"/>
  <c r="C508" i="7"/>
  <c r="C477" i="7"/>
  <c r="G508" i="7"/>
  <c r="G477" i="7"/>
  <c r="K508" i="7"/>
  <c r="K477" i="7"/>
  <c r="S47" i="7"/>
  <c r="C509" i="7"/>
  <c r="C478" i="7"/>
  <c r="G509" i="7"/>
  <c r="G478" i="7"/>
  <c r="K509" i="7"/>
  <c r="K478" i="7"/>
  <c r="S48" i="7"/>
  <c r="C510" i="7"/>
  <c r="C479" i="7"/>
  <c r="G510" i="7"/>
  <c r="G479" i="7"/>
  <c r="K510" i="7"/>
  <c r="K479" i="7"/>
  <c r="S49" i="7"/>
  <c r="C511" i="7"/>
  <c r="C480" i="7"/>
  <c r="G511" i="7"/>
  <c r="G480" i="7"/>
  <c r="K511" i="7"/>
  <c r="K480" i="7"/>
  <c r="S50" i="7"/>
  <c r="C512" i="7"/>
  <c r="C481" i="7"/>
  <c r="G512" i="7"/>
  <c r="G481" i="7"/>
  <c r="K512" i="7"/>
  <c r="K481" i="7"/>
  <c r="S51" i="7"/>
  <c r="C513" i="7"/>
  <c r="C482" i="7"/>
  <c r="G513" i="7"/>
  <c r="G482" i="7"/>
  <c r="K513" i="7"/>
  <c r="K482" i="7"/>
  <c r="S52" i="7"/>
  <c r="C514" i="7"/>
  <c r="C483" i="7"/>
  <c r="G514" i="7"/>
  <c r="G483" i="7"/>
  <c r="K514" i="7"/>
  <c r="K483" i="7"/>
  <c r="S53" i="7"/>
  <c r="C515" i="7"/>
  <c r="C484" i="7"/>
  <c r="G515" i="7"/>
  <c r="G484" i="7"/>
  <c r="K515" i="7"/>
  <c r="K484" i="7"/>
  <c r="S54" i="7"/>
  <c r="C516" i="7"/>
  <c r="C485" i="7"/>
  <c r="G516" i="7"/>
  <c r="G485" i="7"/>
  <c r="K516" i="7"/>
  <c r="K485" i="7"/>
  <c r="S55" i="7"/>
  <c r="C517" i="7"/>
  <c r="C486" i="7"/>
  <c r="G517" i="7"/>
  <c r="G486" i="7"/>
  <c r="K517" i="7"/>
  <c r="K486" i="7"/>
  <c r="S56" i="7"/>
  <c r="C518" i="7"/>
  <c r="C487" i="7"/>
  <c r="G518" i="7"/>
  <c r="G487" i="7"/>
  <c r="K518" i="7"/>
  <c r="K487" i="7"/>
  <c r="S57" i="7"/>
  <c r="C519" i="7"/>
  <c r="C488" i="7"/>
  <c r="G519" i="7"/>
  <c r="G488" i="7"/>
  <c r="K519" i="7"/>
  <c r="K488" i="7"/>
  <c r="S58" i="7"/>
  <c r="C520" i="7"/>
  <c r="C489" i="7"/>
  <c r="G520" i="7"/>
  <c r="G489" i="7"/>
  <c r="K520" i="7"/>
  <c r="K489" i="7"/>
  <c r="C89" i="7"/>
  <c r="S62" i="7"/>
  <c r="D59" i="7"/>
  <c r="D494" i="7"/>
  <c r="D463" i="7"/>
  <c r="H59" i="7"/>
  <c r="H494" i="7"/>
  <c r="H463" i="7"/>
  <c r="L59" i="7"/>
  <c r="L494" i="7"/>
  <c r="L463" i="7"/>
  <c r="D495" i="7"/>
  <c r="D464" i="7"/>
  <c r="H495" i="7"/>
  <c r="H464" i="7"/>
  <c r="L495" i="7"/>
  <c r="L464" i="7"/>
  <c r="D496" i="7"/>
  <c r="D465" i="7"/>
  <c r="H496" i="7"/>
  <c r="H465" i="7"/>
  <c r="L496" i="7"/>
  <c r="L465" i="7"/>
  <c r="D497" i="7"/>
  <c r="D466" i="7"/>
  <c r="H497" i="7"/>
  <c r="H466" i="7"/>
  <c r="L497" i="7"/>
  <c r="L466" i="7"/>
  <c r="D498" i="7"/>
  <c r="D467" i="7"/>
  <c r="H498" i="7"/>
  <c r="H467" i="7"/>
  <c r="L498" i="7"/>
  <c r="L467" i="7"/>
  <c r="D499" i="7"/>
  <c r="D468" i="7"/>
  <c r="H499" i="7"/>
  <c r="H468" i="7"/>
  <c r="L499" i="7"/>
  <c r="L468" i="7"/>
  <c r="D500" i="7"/>
  <c r="D469" i="7"/>
  <c r="H500" i="7"/>
  <c r="H469" i="7"/>
  <c r="L500" i="7"/>
  <c r="L469" i="7"/>
  <c r="D501" i="7"/>
  <c r="D470" i="7"/>
  <c r="H501" i="7"/>
  <c r="H470" i="7"/>
  <c r="L501" i="7"/>
  <c r="L470" i="7"/>
  <c r="D502" i="7"/>
  <c r="D471" i="7"/>
  <c r="H502" i="7"/>
  <c r="H471" i="7"/>
  <c r="L502" i="7"/>
  <c r="L471" i="7"/>
  <c r="D503" i="7"/>
  <c r="D472" i="7"/>
  <c r="H503" i="7"/>
  <c r="H472" i="7"/>
  <c r="L503" i="7"/>
  <c r="L472" i="7"/>
  <c r="D504" i="7"/>
  <c r="D473" i="7"/>
  <c r="H504" i="7"/>
  <c r="H473" i="7"/>
  <c r="L504" i="7"/>
  <c r="L473" i="7"/>
  <c r="D505" i="7"/>
  <c r="D474" i="7"/>
  <c r="H505" i="7"/>
  <c r="H474" i="7"/>
  <c r="L505" i="7"/>
  <c r="L474" i="7"/>
  <c r="D506" i="7"/>
  <c r="D475" i="7"/>
  <c r="H506" i="7"/>
  <c r="H475" i="7"/>
  <c r="L506" i="7"/>
  <c r="L475" i="7"/>
  <c r="D507" i="7"/>
  <c r="D476" i="7"/>
  <c r="H507" i="7"/>
  <c r="H476" i="7"/>
  <c r="L507" i="7"/>
  <c r="L476" i="7"/>
  <c r="D508" i="7"/>
  <c r="D477" i="7"/>
  <c r="H508" i="7"/>
  <c r="H477" i="7"/>
  <c r="L508" i="7"/>
  <c r="L477" i="7"/>
  <c r="D509" i="7"/>
  <c r="D478" i="7"/>
  <c r="H509" i="7"/>
  <c r="H478" i="7"/>
  <c r="L509" i="7"/>
  <c r="L478" i="7"/>
  <c r="D510" i="7"/>
  <c r="D479" i="7"/>
  <c r="H510" i="7"/>
  <c r="H479" i="7"/>
  <c r="L510" i="7"/>
  <c r="L479" i="7"/>
  <c r="D511" i="7"/>
  <c r="D480" i="7"/>
  <c r="H511" i="7"/>
  <c r="H480" i="7"/>
  <c r="L511" i="7"/>
  <c r="L480" i="7"/>
  <c r="D512" i="7"/>
  <c r="D481" i="7"/>
  <c r="H512" i="7"/>
  <c r="H481" i="7"/>
  <c r="L512" i="7"/>
  <c r="L481" i="7"/>
  <c r="D513" i="7"/>
  <c r="D482" i="7"/>
  <c r="H513" i="7"/>
  <c r="H482" i="7"/>
  <c r="L513" i="7"/>
  <c r="L482" i="7"/>
  <c r="D514" i="7"/>
  <c r="D483" i="7"/>
  <c r="H514" i="7"/>
  <c r="H483" i="7"/>
  <c r="L514" i="7"/>
  <c r="L483" i="7"/>
  <c r="D515" i="7"/>
  <c r="D484" i="7"/>
  <c r="H515" i="7"/>
  <c r="H484" i="7"/>
  <c r="L515" i="7"/>
  <c r="L484" i="7"/>
  <c r="D516" i="7"/>
  <c r="D485" i="7"/>
  <c r="H516" i="7"/>
  <c r="H485" i="7"/>
  <c r="L516" i="7"/>
  <c r="L485" i="7"/>
  <c r="D517" i="7"/>
  <c r="D486" i="7"/>
  <c r="H517" i="7"/>
  <c r="H486" i="7"/>
  <c r="L517" i="7"/>
  <c r="L486" i="7"/>
  <c r="D518" i="7"/>
  <c r="D487" i="7"/>
  <c r="H518" i="7"/>
  <c r="H487" i="7"/>
  <c r="L518" i="7"/>
  <c r="L487" i="7"/>
  <c r="D519" i="7"/>
  <c r="D488" i="7"/>
  <c r="H519" i="7"/>
  <c r="H488" i="7"/>
  <c r="L519" i="7"/>
  <c r="L488" i="7"/>
  <c r="D520" i="7"/>
  <c r="D489" i="7"/>
  <c r="H520" i="7"/>
  <c r="H489" i="7"/>
  <c r="L520" i="7"/>
  <c r="L489" i="7"/>
  <c r="E59" i="7"/>
  <c r="E463" i="7"/>
  <c r="E494" i="7"/>
  <c r="I59" i="7"/>
  <c r="I463" i="7"/>
  <c r="I494" i="7"/>
  <c r="M59" i="7"/>
  <c r="M463" i="7"/>
  <c r="M494" i="7"/>
  <c r="E464" i="7"/>
  <c r="E495" i="7"/>
  <c r="I464" i="7"/>
  <c r="I495" i="7"/>
  <c r="M464" i="7"/>
  <c r="M495" i="7"/>
  <c r="E465" i="7"/>
  <c r="E496" i="7"/>
  <c r="I465" i="7"/>
  <c r="I496" i="7"/>
  <c r="M465" i="7"/>
  <c r="M496" i="7"/>
  <c r="E466" i="7"/>
  <c r="E497" i="7"/>
  <c r="I466" i="7"/>
  <c r="I497" i="7"/>
  <c r="M466" i="7"/>
  <c r="M497" i="7"/>
  <c r="E467" i="7"/>
  <c r="E498" i="7"/>
  <c r="I467" i="7"/>
  <c r="I498" i="7"/>
  <c r="M467" i="7"/>
  <c r="M498" i="7"/>
  <c r="E468" i="7"/>
  <c r="E499" i="7"/>
  <c r="I468" i="7"/>
  <c r="I499" i="7"/>
  <c r="M468" i="7"/>
  <c r="M499" i="7"/>
  <c r="E469" i="7"/>
  <c r="E500" i="7"/>
  <c r="I469" i="7"/>
  <c r="I500" i="7"/>
  <c r="M469" i="7"/>
  <c r="M500" i="7"/>
  <c r="E470" i="7"/>
  <c r="E501" i="7"/>
  <c r="I470" i="7"/>
  <c r="I501" i="7"/>
  <c r="M470" i="7"/>
  <c r="M501" i="7"/>
  <c r="E471" i="7"/>
  <c r="E502" i="7"/>
  <c r="I471" i="7"/>
  <c r="I502" i="7"/>
  <c r="M471" i="7"/>
  <c r="M502" i="7"/>
  <c r="E472" i="7"/>
  <c r="E503" i="7"/>
  <c r="I472" i="7"/>
  <c r="I503" i="7"/>
  <c r="M472" i="7"/>
  <c r="M503" i="7"/>
  <c r="E473" i="7"/>
  <c r="E504" i="7"/>
  <c r="I473" i="7"/>
  <c r="I504" i="7"/>
  <c r="M473" i="7"/>
  <c r="M504" i="7"/>
  <c r="E474" i="7"/>
  <c r="E505" i="7"/>
  <c r="I474" i="7"/>
  <c r="I505" i="7"/>
  <c r="M474" i="7"/>
  <c r="M505" i="7"/>
  <c r="E475" i="7"/>
  <c r="E506" i="7"/>
  <c r="I475" i="7"/>
  <c r="I506" i="7"/>
  <c r="M475" i="7"/>
  <c r="M506" i="7"/>
  <c r="E476" i="7"/>
  <c r="E507" i="7"/>
  <c r="I476" i="7"/>
  <c r="I507" i="7"/>
  <c r="M476" i="7"/>
  <c r="M507" i="7"/>
  <c r="E477" i="7"/>
  <c r="E508" i="7"/>
  <c r="I477" i="7"/>
  <c r="I508" i="7"/>
  <c r="M477" i="7"/>
  <c r="M508" i="7"/>
  <c r="E478" i="7"/>
  <c r="E509" i="7"/>
  <c r="I478" i="7"/>
  <c r="I509" i="7"/>
  <c r="M478" i="7"/>
  <c r="M509" i="7"/>
  <c r="E479" i="7"/>
  <c r="E510" i="7"/>
  <c r="I479" i="7"/>
  <c r="I510" i="7"/>
  <c r="M479" i="7"/>
  <c r="M510" i="7"/>
  <c r="E480" i="7"/>
  <c r="E511" i="7"/>
  <c r="I480" i="7"/>
  <c r="I511" i="7"/>
  <c r="M480" i="7"/>
  <c r="M511" i="7"/>
  <c r="E481" i="7"/>
  <c r="E512" i="7"/>
  <c r="I481" i="7"/>
  <c r="I512" i="7"/>
  <c r="M481" i="7"/>
  <c r="M512" i="7"/>
  <c r="E482" i="7"/>
  <c r="E513" i="7"/>
  <c r="I482" i="7"/>
  <c r="I513" i="7"/>
  <c r="M482" i="7"/>
  <c r="M513" i="7"/>
  <c r="E483" i="7"/>
  <c r="E514" i="7"/>
  <c r="I483" i="7"/>
  <c r="I514" i="7"/>
  <c r="M483" i="7"/>
  <c r="M514" i="7"/>
  <c r="E484" i="7"/>
  <c r="E515" i="7"/>
  <c r="I484" i="7"/>
  <c r="I515" i="7"/>
  <c r="M484" i="7"/>
  <c r="M515" i="7"/>
  <c r="E485" i="7"/>
  <c r="E516" i="7"/>
  <c r="I485" i="7"/>
  <c r="I516" i="7"/>
  <c r="M485" i="7"/>
  <c r="M516" i="7"/>
  <c r="E486" i="7"/>
  <c r="E517" i="7"/>
  <c r="I486" i="7"/>
  <c r="I517" i="7"/>
  <c r="M486" i="7"/>
  <c r="M517" i="7"/>
  <c r="E487" i="7"/>
  <c r="E518" i="7"/>
  <c r="I487" i="7"/>
  <c r="I518" i="7"/>
  <c r="M487" i="7"/>
  <c r="M518" i="7"/>
  <c r="E488" i="7"/>
  <c r="E519" i="7"/>
  <c r="I488" i="7"/>
  <c r="I519" i="7"/>
  <c r="M488" i="7"/>
  <c r="M519" i="7"/>
  <c r="E489" i="7"/>
  <c r="E520" i="7"/>
  <c r="I489" i="7"/>
  <c r="I520" i="7"/>
  <c r="M489" i="7"/>
  <c r="M520" i="7"/>
  <c r="T3" i="8"/>
  <c r="U3" i="8" s="1"/>
  <c r="V3" i="8" s="1"/>
  <c r="W3" i="8" s="1"/>
  <c r="X3" i="8" s="1"/>
  <c r="Y3" i="8" s="1"/>
  <c r="Z3" i="8" s="1"/>
  <c r="AA3" i="8" s="1"/>
  <c r="AB3" i="8" s="1"/>
  <c r="AC3" i="8" s="1"/>
  <c r="AD3" i="8" s="1"/>
  <c r="T4" i="8"/>
  <c r="U4" i="8" s="1"/>
  <c r="V4" i="8" s="1"/>
  <c r="W4" i="8" s="1"/>
  <c r="X4" i="8" s="1"/>
  <c r="Y4" i="8" s="1"/>
  <c r="Z4" i="8" s="1"/>
  <c r="AA4" i="8" s="1"/>
  <c r="AB4" i="8" s="1"/>
  <c r="AC4" i="8" s="1"/>
  <c r="AD4" i="8" s="1"/>
  <c r="T5" i="8"/>
  <c r="U5" i="8" s="1"/>
  <c r="V5" i="8" s="1"/>
  <c r="W5" i="8" s="1"/>
  <c r="X5" i="8" s="1"/>
  <c r="Y5" i="8" s="1"/>
  <c r="Z5" i="8" s="1"/>
  <c r="AA5" i="8" s="1"/>
  <c r="AB5" i="8" s="1"/>
  <c r="AC5" i="8" s="1"/>
  <c r="AD5" i="8" s="1"/>
  <c r="T6" i="8"/>
  <c r="U6" i="8" s="1"/>
  <c r="V6" i="8" s="1"/>
  <c r="W6" i="8" s="1"/>
  <c r="X6" i="8" s="1"/>
  <c r="Y6" i="8" s="1"/>
  <c r="Z6" i="8" s="1"/>
  <c r="AA6" i="8" s="1"/>
  <c r="AB6" i="8" s="1"/>
  <c r="AC6" i="8" s="1"/>
  <c r="AD6" i="8" s="1"/>
  <c r="T7" i="8"/>
  <c r="U7" i="8" s="1"/>
  <c r="V7" i="8" s="1"/>
  <c r="W7" i="8" s="1"/>
  <c r="X7" i="8" s="1"/>
  <c r="Y7" i="8" s="1"/>
  <c r="Z7" i="8" s="1"/>
  <c r="AA7" i="8" s="1"/>
  <c r="AB7" i="8" s="1"/>
  <c r="AC7" i="8" s="1"/>
  <c r="AD7" i="8" s="1"/>
  <c r="T8" i="8"/>
  <c r="U8" i="8" s="1"/>
  <c r="V8" i="8" s="1"/>
  <c r="W8" i="8" s="1"/>
  <c r="X8" i="8" s="1"/>
  <c r="Y8" i="8" s="1"/>
  <c r="Z8" i="8" s="1"/>
  <c r="AA8" i="8" s="1"/>
  <c r="AB8" i="8" s="1"/>
  <c r="AC8" i="8" s="1"/>
  <c r="AD8" i="8" s="1"/>
  <c r="T9" i="8"/>
  <c r="U9" i="8" s="1"/>
  <c r="V9" i="8" s="1"/>
  <c r="W9" i="8" s="1"/>
  <c r="X9" i="8" s="1"/>
  <c r="Y9" i="8" s="1"/>
  <c r="Z9" i="8" s="1"/>
  <c r="AA9" i="8" s="1"/>
  <c r="AB9" i="8" s="1"/>
  <c r="AC9" i="8" s="1"/>
  <c r="AD9" i="8" s="1"/>
  <c r="U85" i="8"/>
  <c r="V85" i="8" s="1"/>
  <c r="W85" i="8" s="1"/>
  <c r="X85" i="8" s="1"/>
  <c r="Y85" i="8" s="1"/>
  <c r="Z85" i="8" s="1"/>
  <c r="AA85" i="8" s="1"/>
  <c r="AB85" i="8" s="1"/>
  <c r="AC85" i="8" s="1"/>
  <c r="AD85" i="8" s="1"/>
  <c r="F59" i="8"/>
  <c r="F463" i="8"/>
  <c r="F494" i="8"/>
  <c r="J494" i="8"/>
  <c r="J463" i="8"/>
  <c r="N463" i="8"/>
  <c r="N494" i="8"/>
  <c r="F495" i="8"/>
  <c r="F464" i="8"/>
  <c r="J464" i="8"/>
  <c r="J495" i="8"/>
  <c r="N495" i="8"/>
  <c r="N464" i="8"/>
  <c r="F465" i="8"/>
  <c r="F496" i="8"/>
  <c r="J465" i="8"/>
  <c r="J496" i="8"/>
  <c r="N465" i="8"/>
  <c r="N496" i="8"/>
  <c r="F497" i="8"/>
  <c r="F466" i="8"/>
  <c r="J497" i="8"/>
  <c r="J466" i="8"/>
  <c r="N466" i="8"/>
  <c r="N497" i="8"/>
  <c r="F467" i="8"/>
  <c r="F498" i="8"/>
  <c r="J467" i="8"/>
  <c r="J498" i="8"/>
  <c r="N498" i="8"/>
  <c r="N467" i="8"/>
  <c r="F499" i="8"/>
  <c r="F468" i="8"/>
  <c r="J468" i="8"/>
  <c r="J499" i="8"/>
  <c r="N468" i="8"/>
  <c r="N499" i="8"/>
  <c r="F500" i="8"/>
  <c r="F469" i="8"/>
  <c r="J469" i="8"/>
  <c r="J500" i="8"/>
  <c r="N469" i="8"/>
  <c r="N500" i="8"/>
  <c r="F501" i="8"/>
  <c r="F470" i="8"/>
  <c r="J501" i="8"/>
  <c r="J470" i="8"/>
  <c r="N470" i="8"/>
  <c r="N501" i="8"/>
  <c r="F471" i="8"/>
  <c r="F502" i="8"/>
  <c r="J502" i="8"/>
  <c r="J471" i="8"/>
  <c r="N471" i="8"/>
  <c r="N502" i="8"/>
  <c r="F503" i="8"/>
  <c r="F472" i="8"/>
  <c r="J472" i="8"/>
  <c r="J503" i="8"/>
  <c r="N472" i="8"/>
  <c r="N503" i="8"/>
  <c r="F504" i="8"/>
  <c r="F473" i="8"/>
  <c r="J473" i="8"/>
  <c r="J504" i="8"/>
  <c r="N473" i="8"/>
  <c r="N504" i="8"/>
  <c r="F505" i="8"/>
  <c r="F474" i="8"/>
  <c r="J505" i="8"/>
  <c r="J474" i="8"/>
  <c r="N474" i="8"/>
  <c r="N505" i="8"/>
  <c r="F475" i="8"/>
  <c r="F506" i="8"/>
  <c r="J506" i="8"/>
  <c r="J475" i="8"/>
  <c r="N475" i="8"/>
  <c r="N506" i="8"/>
  <c r="F476" i="8"/>
  <c r="F507" i="8"/>
  <c r="J507" i="8"/>
  <c r="J476" i="8"/>
  <c r="N507" i="8"/>
  <c r="N476" i="8"/>
  <c r="F477" i="8"/>
  <c r="F508" i="8"/>
  <c r="J477" i="8"/>
  <c r="J508" i="8"/>
  <c r="N508" i="8"/>
  <c r="N477" i="8"/>
  <c r="F478" i="8"/>
  <c r="F509" i="8"/>
  <c r="J478" i="8"/>
  <c r="J509" i="8"/>
  <c r="N509" i="8"/>
  <c r="N478" i="8"/>
  <c r="F479" i="8"/>
  <c r="F510" i="8"/>
  <c r="J510" i="8"/>
  <c r="J479" i="8"/>
  <c r="N479" i="8"/>
  <c r="N510" i="8"/>
  <c r="F480" i="8"/>
  <c r="F511" i="8"/>
  <c r="J511" i="8"/>
  <c r="J480" i="8"/>
  <c r="N480" i="8"/>
  <c r="N511" i="8"/>
  <c r="F481" i="8"/>
  <c r="F512" i="8"/>
  <c r="J512" i="8"/>
  <c r="J481" i="8"/>
  <c r="N512" i="8"/>
  <c r="N481" i="8"/>
  <c r="F482" i="8"/>
  <c r="F513" i="8"/>
  <c r="J482" i="8"/>
  <c r="J513" i="8"/>
  <c r="N513" i="8"/>
  <c r="N482" i="8"/>
  <c r="F483" i="8"/>
  <c r="F514" i="8"/>
  <c r="J483" i="8"/>
  <c r="J514" i="8"/>
  <c r="N514" i="8"/>
  <c r="N483" i="8"/>
  <c r="F515" i="8"/>
  <c r="F484" i="8"/>
  <c r="J484" i="8"/>
  <c r="J515" i="8"/>
  <c r="N484" i="8"/>
  <c r="N515" i="8"/>
  <c r="F485" i="8"/>
  <c r="F516" i="8"/>
  <c r="J516" i="8"/>
  <c r="J485" i="8"/>
  <c r="N485" i="8"/>
  <c r="N516" i="8"/>
  <c r="F517" i="8"/>
  <c r="F486" i="8"/>
  <c r="J486" i="8"/>
  <c r="J517" i="8"/>
  <c r="N486" i="8"/>
  <c r="N517" i="8"/>
  <c r="F518" i="8"/>
  <c r="F487" i="8"/>
  <c r="J487" i="8"/>
  <c r="J518" i="8"/>
  <c r="N518" i="8"/>
  <c r="N487" i="8"/>
  <c r="F488" i="8"/>
  <c r="F519" i="8"/>
  <c r="J488" i="8"/>
  <c r="J519" i="8"/>
  <c r="N519" i="8"/>
  <c r="N488" i="8"/>
  <c r="F489" i="8"/>
  <c r="F520" i="8"/>
  <c r="J489" i="8"/>
  <c r="J520" i="8"/>
  <c r="N520" i="8"/>
  <c r="N489" i="8"/>
  <c r="S29" i="8"/>
  <c r="T2" i="8"/>
  <c r="S32" i="8"/>
  <c r="C463" i="8"/>
  <c r="G59" i="8"/>
  <c r="G494" i="8"/>
  <c r="G463" i="8"/>
  <c r="K59" i="8"/>
  <c r="K494" i="8"/>
  <c r="K463" i="8"/>
  <c r="S33" i="8"/>
  <c r="C495" i="8"/>
  <c r="C464" i="8"/>
  <c r="G495" i="8"/>
  <c r="G464" i="8"/>
  <c r="K495" i="8"/>
  <c r="K464" i="8"/>
  <c r="S34" i="8"/>
  <c r="C496" i="8"/>
  <c r="C465" i="8"/>
  <c r="G496" i="8"/>
  <c r="G465" i="8"/>
  <c r="K496" i="8"/>
  <c r="K465" i="8"/>
  <c r="S35" i="8"/>
  <c r="C497" i="8"/>
  <c r="C466" i="8"/>
  <c r="G497" i="8"/>
  <c r="G466" i="8"/>
  <c r="K497" i="8"/>
  <c r="K466" i="8"/>
  <c r="S36" i="8"/>
  <c r="C498" i="8"/>
  <c r="C467" i="8"/>
  <c r="G498" i="8"/>
  <c r="G467" i="8"/>
  <c r="K498" i="8"/>
  <c r="K467" i="8"/>
  <c r="S37" i="8"/>
  <c r="C499" i="8"/>
  <c r="C468" i="8"/>
  <c r="G499" i="8"/>
  <c r="G468" i="8"/>
  <c r="K499" i="8"/>
  <c r="K468" i="8"/>
  <c r="S38" i="8"/>
  <c r="C500" i="8"/>
  <c r="C469" i="8"/>
  <c r="G500" i="8"/>
  <c r="G469" i="8"/>
  <c r="K500" i="8"/>
  <c r="K469" i="8"/>
  <c r="S39" i="8"/>
  <c r="C501" i="8"/>
  <c r="C470" i="8"/>
  <c r="G501" i="8"/>
  <c r="G470" i="8"/>
  <c r="K501" i="8"/>
  <c r="K470" i="8"/>
  <c r="S40" i="8"/>
  <c r="C502" i="8"/>
  <c r="C471" i="8"/>
  <c r="G502" i="8"/>
  <c r="G471" i="8"/>
  <c r="K502" i="8"/>
  <c r="K471" i="8"/>
  <c r="S41" i="8"/>
  <c r="C503" i="8"/>
  <c r="C472" i="8"/>
  <c r="G503" i="8"/>
  <c r="G472" i="8"/>
  <c r="K503" i="8"/>
  <c r="K472" i="8"/>
  <c r="S42" i="8"/>
  <c r="C504" i="8"/>
  <c r="C473" i="8"/>
  <c r="G504" i="8"/>
  <c r="G473" i="8"/>
  <c r="K504" i="8"/>
  <c r="K473" i="8"/>
  <c r="S43" i="8"/>
  <c r="C505" i="8"/>
  <c r="C474" i="8"/>
  <c r="G505" i="8"/>
  <c r="G474" i="8"/>
  <c r="K505" i="8"/>
  <c r="K474" i="8"/>
  <c r="S44" i="8"/>
  <c r="C506" i="8"/>
  <c r="C475" i="8"/>
  <c r="G506" i="8"/>
  <c r="G475" i="8"/>
  <c r="K506" i="8"/>
  <c r="K475" i="8"/>
  <c r="S45" i="8"/>
  <c r="C507" i="8"/>
  <c r="C476" i="8"/>
  <c r="G507" i="8"/>
  <c r="G476" i="8"/>
  <c r="K507" i="8"/>
  <c r="K476" i="8"/>
  <c r="S46" i="8"/>
  <c r="C508" i="8"/>
  <c r="C477" i="8"/>
  <c r="G508" i="8"/>
  <c r="G477" i="8"/>
  <c r="K508" i="8"/>
  <c r="K477" i="8"/>
  <c r="S47" i="8"/>
  <c r="C509" i="8"/>
  <c r="C478" i="8"/>
  <c r="G509" i="8"/>
  <c r="G478" i="8"/>
  <c r="K509" i="8"/>
  <c r="K478" i="8"/>
  <c r="S48" i="8"/>
  <c r="C510" i="8"/>
  <c r="C479" i="8"/>
  <c r="G510" i="8"/>
  <c r="G479" i="8"/>
  <c r="K510" i="8"/>
  <c r="K479" i="8"/>
  <c r="S49" i="8"/>
  <c r="C511" i="8"/>
  <c r="C480" i="8"/>
  <c r="G511" i="8"/>
  <c r="G480" i="8"/>
  <c r="K511" i="8"/>
  <c r="K480" i="8"/>
  <c r="S50" i="8"/>
  <c r="C512" i="8"/>
  <c r="C481" i="8"/>
  <c r="G512" i="8"/>
  <c r="G481" i="8"/>
  <c r="K512" i="8"/>
  <c r="K481" i="8"/>
  <c r="S51" i="8"/>
  <c r="C513" i="8"/>
  <c r="C482" i="8"/>
  <c r="G513" i="8"/>
  <c r="G482" i="8"/>
  <c r="K513" i="8"/>
  <c r="K482" i="8"/>
  <c r="S52" i="8"/>
  <c r="C514" i="8"/>
  <c r="C483" i="8"/>
  <c r="G514" i="8"/>
  <c r="G483" i="8"/>
  <c r="K514" i="8"/>
  <c r="K483" i="8"/>
  <c r="S53" i="8"/>
  <c r="C515" i="8"/>
  <c r="C484" i="8"/>
  <c r="G515" i="8"/>
  <c r="G484" i="8"/>
  <c r="K515" i="8"/>
  <c r="K484" i="8"/>
  <c r="S54" i="8"/>
  <c r="C516" i="8"/>
  <c r="C485" i="8"/>
  <c r="G516" i="8"/>
  <c r="G485" i="8"/>
  <c r="K516" i="8"/>
  <c r="K485" i="8"/>
  <c r="S55" i="8"/>
  <c r="C517" i="8"/>
  <c r="C486" i="8"/>
  <c r="G517" i="8"/>
  <c r="G486" i="8"/>
  <c r="K517" i="8"/>
  <c r="K486" i="8"/>
  <c r="S56" i="8"/>
  <c r="C518" i="8"/>
  <c r="C487" i="8"/>
  <c r="G518" i="8"/>
  <c r="G487" i="8"/>
  <c r="K518" i="8"/>
  <c r="K487" i="8"/>
  <c r="S57" i="8"/>
  <c r="C519" i="8"/>
  <c r="C488" i="8"/>
  <c r="G519" i="8"/>
  <c r="G488" i="8"/>
  <c r="K519" i="8"/>
  <c r="K488" i="8"/>
  <c r="S58" i="8"/>
  <c r="C520" i="8"/>
  <c r="C489" i="8"/>
  <c r="G520" i="8"/>
  <c r="G489" i="8"/>
  <c r="K520" i="8"/>
  <c r="K489" i="8"/>
  <c r="S89" i="8"/>
  <c r="T62" i="8"/>
  <c r="D59" i="8"/>
  <c r="D494" i="8"/>
  <c r="D463" i="8"/>
  <c r="H59" i="8"/>
  <c r="H494" i="8"/>
  <c r="H463" i="8"/>
  <c r="L59" i="8"/>
  <c r="L494" i="8"/>
  <c r="L463" i="8"/>
  <c r="D495" i="8"/>
  <c r="D464" i="8"/>
  <c r="H495" i="8"/>
  <c r="H464" i="8"/>
  <c r="L495" i="8"/>
  <c r="L464" i="8"/>
  <c r="D496" i="8"/>
  <c r="D465" i="8"/>
  <c r="H496" i="8"/>
  <c r="H465" i="8"/>
  <c r="L496" i="8"/>
  <c r="L465" i="8"/>
  <c r="D497" i="8"/>
  <c r="D466" i="8"/>
  <c r="H497" i="8"/>
  <c r="H466" i="8"/>
  <c r="L497" i="8"/>
  <c r="L466" i="8"/>
  <c r="D498" i="8"/>
  <c r="D467" i="8"/>
  <c r="H498" i="8"/>
  <c r="H467" i="8"/>
  <c r="L498" i="8"/>
  <c r="L467" i="8"/>
  <c r="D499" i="8"/>
  <c r="D468" i="8"/>
  <c r="H499" i="8"/>
  <c r="H468" i="8"/>
  <c r="L499" i="8"/>
  <c r="L468" i="8"/>
  <c r="D500" i="8"/>
  <c r="D469" i="8"/>
  <c r="H500" i="8"/>
  <c r="H469" i="8"/>
  <c r="L500" i="8"/>
  <c r="L469" i="8"/>
  <c r="D501" i="8"/>
  <c r="D470" i="8"/>
  <c r="H501" i="8"/>
  <c r="H470" i="8"/>
  <c r="L501" i="8"/>
  <c r="L470" i="8"/>
  <c r="D502" i="8"/>
  <c r="D471" i="8"/>
  <c r="H502" i="8"/>
  <c r="H471" i="8"/>
  <c r="L502" i="8"/>
  <c r="L471" i="8"/>
  <c r="D503" i="8"/>
  <c r="D472" i="8"/>
  <c r="H503" i="8"/>
  <c r="H472" i="8"/>
  <c r="L503" i="8"/>
  <c r="L472" i="8"/>
  <c r="D504" i="8"/>
  <c r="D473" i="8"/>
  <c r="H504" i="8"/>
  <c r="H473" i="8"/>
  <c r="L504" i="8"/>
  <c r="L473" i="8"/>
  <c r="D505" i="8"/>
  <c r="D474" i="8"/>
  <c r="H505" i="8"/>
  <c r="H474" i="8"/>
  <c r="L505" i="8"/>
  <c r="L474" i="8"/>
  <c r="D506" i="8"/>
  <c r="D475" i="8"/>
  <c r="H506" i="8"/>
  <c r="H475" i="8"/>
  <c r="L506" i="8"/>
  <c r="L475" i="8"/>
  <c r="D507" i="8"/>
  <c r="D476" i="8"/>
  <c r="H507" i="8"/>
  <c r="H476" i="8"/>
  <c r="L507" i="8"/>
  <c r="L476" i="8"/>
  <c r="D508" i="8"/>
  <c r="D477" i="8"/>
  <c r="H508" i="8"/>
  <c r="H477" i="8"/>
  <c r="L508" i="8"/>
  <c r="L477" i="8"/>
  <c r="D509" i="8"/>
  <c r="D478" i="8"/>
  <c r="H509" i="8"/>
  <c r="H478" i="8"/>
  <c r="L509" i="8"/>
  <c r="L478" i="8"/>
  <c r="D510" i="8"/>
  <c r="D479" i="8"/>
  <c r="H510" i="8"/>
  <c r="H479" i="8"/>
  <c r="L510" i="8"/>
  <c r="L479" i="8"/>
  <c r="D511" i="8"/>
  <c r="D480" i="8"/>
  <c r="H511" i="8"/>
  <c r="H480" i="8"/>
  <c r="L511" i="8"/>
  <c r="L480" i="8"/>
  <c r="D512" i="8"/>
  <c r="D481" i="8"/>
  <c r="H512" i="8"/>
  <c r="H481" i="8"/>
  <c r="L512" i="8"/>
  <c r="L481" i="8"/>
  <c r="D513" i="8"/>
  <c r="D482" i="8"/>
  <c r="H513" i="8"/>
  <c r="H482" i="8"/>
  <c r="L513" i="8"/>
  <c r="L482" i="8"/>
  <c r="D514" i="8"/>
  <c r="D483" i="8"/>
  <c r="H514" i="8"/>
  <c r="H483" i="8"/>
  <c r="L514" i="8"/>
  <c r="L483" i="8"/>
  <c r="D515" i="8"/>
  <c r="D484" i="8"/>
  <c r="H515" i="8"/>
  <c r="H484" i="8"/>
  <c r="L515" i="8"/>
  <c r="L484" i="8"/>
  <c r="D516" i="8"/>
  <c r="D485" i="8"/>
  <c r="H516" i="8"/>
  <c r="H485" i="8"/>
  <c r="L516" i="8"/>
  <c r="L485" i="8"/>
  <c r="D517" i="8"/>
  <c r="D486" i="8"/>
  <c r="H517" i="8"/>
  <c r="H486" i="8"/>
  <c r="L517" i="8"/>
  <c r="L486" i="8"/>
  <c r="D518" i="8"/>
  <c r="D487" i="8"/>
  <c r="H518" i="8"/>
  <c r="H487" i="8"/>
  <c r="L518" i="8"/>
  <c r="L487" i="8"/>
  <c r="D519" i="8"/>
  <c r="D488" i="8"/>
  <c r="H519" i="8"/>
  <c r="H488" i="8"/>
  <c r="L519" i="8"/>
  <c r="L488" i="8"/>
  <c r="D520" i="8"/>
  <c r="D489" i="8"/>
  <c r="H520" i="8"/>
  <c r="H489" i="8"/>
  <c r="L520" i="8"/>
  <c r="L489" i="8"/>
  <c r="E59" i="8"/>
  <c r="E463" i="8"/>
  <c r="E494" i="8"/>
  <c r="I463" i="8"/>
  <c r="I494" i="8"/>
  <c r="M59" i="8"/>
  <c r="M463" i="8"/>
  <c r="M494" i="8"/>
  <c r="E464" i="8"/>
  <c r="E495" i="8"/>
  <c r="I464" i="8"/>
  <c r="I495" i="8"/>
  <c r="M464" i="8"/>
  <c r="M495" i="8"/>
  <c r="E465" i="8"/>
  <c r="E496" i="8"/>
  <c r="I465" i="8"/>
  <c r="I496" i="8"/>
  <c r="M465" i="8"/>
  <c r="M496" i="8"/>
  <c r="E466" i="8"/>
  <c r="E497" i="8"/>
  <c r="I466" i="8"/>
  <c r="I497" i="8"/>
  <c r="M466" i="8"/>
  <c r="M497" i="8"/>
  <c r="E467" i="8"/>
  <c r="E498" i="8"/>
  <c r="I467" i="8"/>
  <c r="I498" i="8"/>
  <c r="M467" i="8"/>
  <c r="M498" i="8"/>
  <c r="E468" i="8"/>
  <c r="E499" i="8"/>
  <c r="I468" i="8"/>
  <c r="I499" i="8"/>
  <c r="M468" i="8"/>
  <c r="M499" i="8"/>
  <c r="E469" i="8"/>
  <c r="E500" i="8"/>
  <c r="I469" i="8"/>
  <c r="I500" i="8"/>
  <c r="M469" i="8"/>
  <c r="M500" i="8"/>
  <c r="E470" i="8"/>
  <c r="E501" i="8"/>
  <c r="I470" i="8"/>
  <c r="I501" i="8"/>
  <c r="M470" i="8"/>
  <c r="M501" i="8"/>
  <c r="E471" i="8"/>
  <c r="E502" i="8"/>
  <c r="I471" i="8"/>
  <c r="I502" i="8"/>
  <c r="M471" i="8"/>
  <c r="M502" i="8"/>
  <c r="E472" i="8"/>
  <c r="E503" i="8"/>
  <c r="I472" i="8"/>
  <c r="I503" i="8"/>
  <c r="M472" i="8"/>
  <c r="M503" i="8"/>
  <c r="E473" i="8"/>
  <c r="E504" i="8"/>
  <c r="I473" i="8"/>
  <c r="I504" i="8"/>
  <c r="M473" i="8"/>
  <c r="M504" i="8"/>
  <c r="E474" i="8"/>
  <c r="E505" i="8"/>
  <c r="I474" i="8"/>
  <c r="I505" i="8"/>
  <c r="M474" i="8"/>
  <c r="M505" i="8"/>
  <c r="E475" i="8"/>
  <c r="E506" i="8"/>
  <c r="I475" i="8"/>
  <c r="I506" i="8"/>
  <c r="M475" i="8"/>
  <c r="M506" i="8"/>
  <c r="E476" i="8"/>
  <c r="E507" i="8"/>
  <c r="I476" i="8"/>
  <c r="I507" i="8"/>
  <c r="M476" i="8"/>
  <c r="M507" i="8"/>
  <c r="E477" i="8"/>
  <c r="E508" i="8"/>
  <c r="I477" i="8"/>
  <c r="I508" i="8"/>
  <c r="M477" i="8"/>
  <c r="M508" i="8"/>
  <c r="E478" i="8"/>
  <c r="E509" i="8"/>
  <c r="I478" i="8"/>
  <c r="I509" i="8"/>
  <c r="M478" i="8"/>
  <c r="M509" i="8"/>
  <c r="E479" i="8"/>
  <c r="E510" i="8"/>
  <c r="I479" i="8"/>
  <c r="I510" i="8"/>
  <c r="M479" i="8"/>
  <c r="M510" i="8"/>
  <c r="E480" i="8"/>
  <c r="E511" i="8"/>
  <c r="I480" i="8"/>
  <c r="I511" i="8"/>
  <c r="M480" i="8"/>
  <c r="M511" i="8"/>
  <c r="E481" i="8"/>
  <c r="E512" i="8"/>
  <c r="I481" i="8"/>
  <c r="I512" i="8"/>
  <c r="M481" i="8"/>
  <c r="M512" i="8"/>
  <c r="E482" i="8"/>
  <c r="E513" i="8"/>
  <c r="I482" i="8"/>
  <c r="I513" i="8"/>
  <c r="M482" i="8"/>
  <c r="M513" i="8"/>
  <c r="E483" i="8"/>
  <c r="E514" i="8"/>
  <c r="I483" i="8"/>
  <c r="I514" i="8"/>
  <c r="M483" i="8"/>
  <c r="M514" i="8"/>
  <c r="E484" i="8"/>
  <c r="E515" i="8"/>
  <c r="I484" i="8"/>
  <c r="I515" i="8"/>
  <c r="M484" i="8"/>
  <c r="M515" i="8"/>
  <c r="E485" i="8"/>
  <c r="E516" i="8"/>
  <c r="I485" i="8"/>
  <c r="I516" i="8"/>
  <c r="M485" i="8"/>
  <c r="M516" i="8"/>
  <c r="E486" i="8"/>
  <c r="E517" i="8"/>
  <c r="I486" i="8"/>
  <c r="I517" i="8"/>
  <c r="M486" i="8"/>
  <c r="M517" i="8"/>
  <c r="E487" i="8"/>
  <c r="E518" i="8"/>
  <c r="I487" i="8"/>
  <c r="I518" i="8"/>
  <c r="M487" i="8"/>
  <c r="M518" i="8"/>
  <c r="E488" i="8"/>
  <c r="E519" i="8"/>
  <c r="I488" i="8"/>
  <c r="I519" i="8"/>
  <c r="M488" i="8"/>
  <c r="M519" i="8"/>
  <c r="E489" i="8"/>
  <c r="E520" i="8"/>
  <c r="I489" i="8"/>
  <c r="I520" i="8"/>
  <c r="M489" i="8"/>
  <c r="M520" i="8"/>
  <c r="H516" i="9"/>
  <c r="H485" i="9"/>
  <c r="H512" i="9"/>
  <c r="H481" i="9"/>
  <c r="G504" i="9"/>
  <c r="G473" i="9"/>
  <c r="M471" i="9"/>
  <c r="M502" i="9"/>
  <c r="I500" i="9"/>
  <c r="I469" i="9"/>
  <c r="I518" i="9"/>
  <c r="I487" i="9"/>
  <c r="I515" i="9"/>
  <c r="I484" i="9"/>
  <c r="I482" i="9"/>
  <c r="I513" i="9"/>
  <c r="H502" i="9"/>
  <c r="H471" i="9"/>
  <c r="N520" i="9"/>
  <c r="N489" i="9"/>
  <c r="N516" i="9"/>
  <c r="N485" i="9"/>
  <c r="H513" i="9"/>
  <c r="H482" i="9"/>
  <c r="L506" i="9"/>
  <c r="L475" i="9"/>
  <c r="H503" i="9"/>
  <c r="H472" i="9"/>
  <c r="M489" i="9"/>
  <c r="M520" i="9"/>
  <c r="J497" i="9"/>
  <c r="J466" i="9"/>
  <c r="G514" i="9"/>
  <c r="G483" i="9"/>
  <c r="J502" i="9"/>
  <c r="J471" i="9"/>
  <c r="M495" i="9"/>
  <c r="M464" i="9"/>
  <c r="H497" i="9"/>
  <c r="H466" i="9"/>
  <c r="D494" i="9"/>
  <c r="D463" i="9"/>
  <c r="J494" i="9"/>
  <c r="J463" i="9"/>
  <c r="E495" i="9"/>
  <c r="E464" i="9"/>
  <c r="F496" i="9"/>
  <c r="F465" i="9"/>
  <c r="J496" i="9"/>
  <c r="J465" i="9"/>
  <c r="C497" i="9"/>
  <c r="C466" i="9"/>
  <c r="L497" i="9"/>
  <c r="L466" i="9"/>
  <c r="C498" i="9"/>
  <c r="C467" i="9"/>
  <c r="G498" i="9"/>
  <c r="G467" i="9"/>
  <c r="L498" i="9"/>
  <c r="L467" i="9"/>
  <c r="E499" i="9"/>
  <c r="E468" i="9"/>
  <c r="I499" i="9"/>
  <c r="I468" i="9"/>
  <c r="C489" i="9"/>
  <c r="C520" i="9"/>
  <c r="G489" i="9"/>
  <c r="G520" i="9"/>
  <c r="C500" i="9"/>
  <c r="C469" i="9"/>
  <c r="J500" i="9"/>
  <c r="J469" i="9"/>
  <c r="E501" i="9"/>
  <c r="E470" i="9"/>
  <c r="F502" i="9"/>
  <c r="F471" i="9"/>
  <c r="D503" i="9"/>
  <c r="D472" i="9"/>
  <c r="D504" i="9"/>
  <c r="D473" i="9"/>
  <c r="I504" i="9"/>
  <c r="I473" i="9"/>
  <c r="N504" i="9"/>
  <c r="N473" i="9"/>
  <c r="F505" i="9"/>
  <c r="F474" i="9"/>
  <c r="M505" i="9"/>
  <c r="M474" i="9"/>
  <c r="E506" i="9"/>
  <c r="E475" i="9"/>
  <c r="I506" i="9"/>
  <c r="I475" i="9"/>
  <c r="F507" i="9"/>
  <c r="F476" i="9"/>
  <c r="N507" i="9"/>
  <c r="N476" i="9"/>
  <c r="D508" i="9"/>
  <c r="D477" i="9"/>
  <c r="H508" i="9"/>
  <c r="H477" i="9"/>
  <c r="L508" i="9"/>
  <c r="L477" i="9"/>
  <c r="D509" i="9"/>
  <c r="D478" i="9"/>
  <c r="H509" i="9"/>
  <c r="H478" i="9"/>
  <c r="F510" i="9"/>
  <c r="F479" i="9"/>
  <c r="J510" i="9"/>
  <c r="J479" i="9"/>
  <c r="D511" i="9"/>
  <c r="D480" i="9"/>
  <c r="H511" i="9"/>
  <c r="H480" i="9"/>
  <c r="F512" i="9"/>
  <c r="F481" i="9"/>
  <c r="M512" i="9"/>
  <c r="M481" i="9"/>
  <c r="E513" i="9"/>
  <c r="E482" i="9"/>
  <c r="M513" i="9"/>
  <c r="M482" i="9"/>
  <c r="F514" i="9"/>
  <c r="F483" i="9"/>
  <c r="E515" i="9"/>
  <c r="E484" i="9"/>
  <c r="L515" i="9"/>
  <c r="L484" i="9"/>
  <c r="D516" i="9"/>
  <c r="D485" i="9"/>
  <c r="C517" i="9"/>
  <c r="C486" i="9"/>
  <c r="H517" i="9"/>
  <c r="H486" i="9"/>
  <c r="C518" i="9"/>
  <c r="C487" i="9"/>
  <c r="G518" i="9"/>
  <c r="G487" i="9"/>
  <c r="D519" i="9"/>
  <c r="D488" i="9"/>
  <c r="H519" i="9"/>
  <c r="H488" i="9"/>
  <c r="M488" i="9"/>
  <c r="M519" i="9"/>
  <c r="K494" i="9"/>
  <c r="K463" i="9"/>
  <c r="K518" i="9"/>
  <c r="K487" i="9"/>
  <c r="K516" i="9"/>
  <c r="K485" i="9"/>
  <c r="K514" i="9"/>
  <c r="K483" i="9"/>
  <c r="K512" i="9"/>
  <c r="K481" i="9"/>
  <c r="K510" i="9"/>
  <c r="K479" i="9"/>
  <c r="K508" i="9"/>
  <c r="K477" i="9"/>
  <c r="K506" i="9"/>
  <c r="K475" i="9"/>
  <c r="K504" i="9"/>
  <c r="K473" i="9"/>
  <c r="K502" i="9"/>
  <c r="K471" i="9"/>
  <c r="K500" i="9"/>
  <c r="K469" i="9"/>
  <c r="K499" i="9"/>
  <c r="K468" i="9"/>
  <c r="K497" i="9"/>
  <c r="K466" i="9"/>
  <c r="K495" i="9"/>
  <c r="K464" i="9"/>
  <c r="J515" i="9"/>
  <c r="J484" i="9"/>
  <c r="D512" i="9"/>
  <c r="D481" i="9"/>
  <c r="I502" i="9"/>
  <c r="I471" i="9"/>
  <c r="J520" i="9"/>
  <c r="J489" i="9"/>
  <c r="M517" i="9"/>
  <c r="M486" i="9"/>
  <c r="M483" i="9"/>
  <c r="M514" i="9"/>
  <c r="G512" i="9"/>
  <c r="G481" i="9"/>
  <c r="N501" i="9"/>
  <c r="N470" i="9"/>
  <c r="N497" i="9"/>
  <c r="N466" i="9"/>
  <c r="J516" i="9"/>
  <c r="J485" i="9"/>
  <c r="N511" i="9"/>
  <c r="N480" i="9"/>
  <c r="I474" i="9"/>
  <c r="I505" i="9"/>
  <c r="H501" i="9"/>
  <c r="H470" i="9"/>
  <c r="H520" i="9"/>
  <c r="H489" i="9"/>
  <c r="L518" i="9"/>
  <c r="L487" i="9"/>
  <c r="L513" i="9"/>
  <c r="L482" i="9"/>
  <c r="L503" i="9"/>
  <c r="L472" i="9"/>
  <c r="L501" i="9"/>
  <c r="L470" i="9"/>
  <c r="L494" i="9"/>
  <c r="L463" i="9"/>
  <c r="L495" i="9"/>
  <c r="L464" i="9"/>
  <c r="N496" i="9"/>
  <c r="N465" i="9"/>
  <c r="N495" i="9"/>
  <c r="N464" i="9"/>
  <c r="E494" i="9"/>
  <c r="E463" i="9"/>
  <c r="N494" i="9"/>
  <c r="N463" i="9"/>
  <c r="F495" i="9"/>
  <c r="F464" i="9"/>
  <c r="C496" i="9"/>
  <c r="C465" i="9"/>
  <c r="G496" i="9"/>
  <c r="G465" i="9"/>
  <c r="L496" i="9"/>
  <c r="L465" i="9"/>
  <c r="D497" i="9"/>
  <c r="D466" i="9"/>
  <c r="D498" i="9"/>
  <c r="D467" i="9"/>
  <c r="H498" i="9"/>
  <c r="H467" i="9"/>
  <c r="N498" i="9"/>
  <c r="N467" i="9"/>
  <c r="F499" i="9"/>
  <c r="F468" i="9"/>
  <c r="L499" i="9"/>
  <c r="L468" i="9"/>
  <c r="D520" i="9"/>
  <c r="D489" i="9"/>
  <c r="I489" i="9"/>
  <c r="I520" i="9"/>
  <c r="D500" i="9"/>
  <c r="D469" i="9"/>
  <c r="F501" i="9"/>
  <c r="F470" i="9"/>
  <c r="C502" i="9"/>
  <c r="C471" i="9"/>
  <c r="G502" i="9"/>
  <c r="G471" i="9"/>
  <c r="E503" i="9"/>
  <c r="E472" i="9"/>
  <c r="E473" i="9"/>
  <c r="E504" i="9"/>
  <c r="J504" i="9"/>
  <c r="J473" i="9"/>
  <c r="C505" i="9"/>
  <c r="C474" i="9"/>
  <c r="G505" i="9"/>
  <c r="G474" i="9"/>
  <c r="N505" i="9"/>
  <c r="N474" i="9"/>
  <c r="F506" i="9"/>
  <c r="F475" i="9"/>
  <c r="J506" i="9"/>
  <c r="J475" i="9"/>
  <c r="C507" i="9"/>
  <c r="C476" i="9"/>
  <c r="I507" i="9"/>
  <c r="I476" i="9"/>
  <c r="E477" i="9"/>
  <c r="E508" i="9"/>
  <c r="I508" i="9"/>
  <c r="I477" i="9"/>
  <c r="M508" i="9"/>
  <c r="M477" i="9"/>
  <c r="E509" i="9"/>
  <c r="E478" i="9"/>
  <c r="J509" i="9"/>
  <c r="J478" i="9"/>
  <c r="C510" i="9"/>
  <c r="C479" i="9"/>
  <c r="G510" i="9"/>
  <c r="G479" i="9"/>
  <c r="L510" i="9"/>
  <c r="L479" i="9"/>
  <c r="E511" i="9"/>
  <c r="E480" i="9"/>
  <c r="L511" i="9"/>
  <c r="L480" i="9"/>
  <c r="I512" i="9"/>
  <c r="I481" i="9"/>
  <c r="N512" i="9"/>
  <c r="N481" i="9"/>
  <c r="F513" i="9"/>
  <c r="F482" i="9"/>
  <c r="C514" i="9"/>
  <c r="C483" i="9"/>
  <c r="F515" i="9"/>
  <c r="F484" i="9"/>
  <c r="M515" i="9"/>
  <c r="M484" i="9"/>
  <c r="E485" i="9"/>
  <c r="E516" i="9"/>
  <c r="D517" i="9"/>
  <c r="D486" i="9"/>
  <c r="J517" i="9"/>
  <c r="J486" i="9"/>
  <c r="D518" i="9"/>
  <c r="D487" i="9"/>
  <c r="J518" i="9"/>
  <c r="J487" i="9"/>
  <c r="E519" i="9"/>
  <c r="E488" i="9"/>
  <c r="I519" i="9"/>
  <c r="I488" i="9"/>
  <c r="N519" i="9"/>
  <c r="N488" i="9"/>
  <c r="N514" i="9"/>
  <c r="N483" i="9"/>
  <c r="M507" i="9"/>
  <c r="M476" i="9"/>
  <c r="J501" i="9"/>
  <c r="J470" i="9"/>
  <c r="M467" i="9"/>
  <c r="M498" i="9"/>
  <c r="I486" i="9"/>
  <c r="I517" i="9"/>
  <c r="I514" i="9"/>
  <c r="I483" i="9"/>
  <c r="L509" i="9"/>
  <c r="L478" i="9"/>
  <c r="N503" i="9"/>
  <c r="N472" i="9"/>
  <c r="I470" i="9"/>
  <c r="I501" i="9"/>
  <c r="G497" i="9"/>
  <c r="G466" i="9"/>
  <c r="L514" i="9"/>
  <c r="L483" i="9"/>
  <c r="J511" i="9"/>
  <c r="J480" i="9"/>
  <c r="N500" i="9"/>
  <c r="N469" i="9"/>
  <c r="J499" i="9"/>
  <c r="J468" i="9"/>
  <c r="G517" i="9"/>
  <c r="G486" i="9"/>
  <c r="I511" i="9"/>
  <c r="I480" i="9"/>
  <c r="G503" i="9"/>
  <c r="G472" i="9"/>
  <c r="M500" i="9"/>
  <c r="M469" i="9"/>
  <c r="I494" i="9"/>
  <c r="I463" i="9"/>
  <c r="H495" i="9"/>
  <c r="H464" i="9"/>
  <c r="J495" i="9"/>
  <c r="J464" i="9"/>
  <c r="F494" i="9"/>
  <c r="F463" i="9"/>
  <c r="C495" i="9"/>
  <c r="C464" i="9"/>
  <c r="G495" i="9"/>
  <c r="G464" i="9"/>
  <c r="D496" i="9"/>
  <c r="D465" i="9"/>
  <c r="H496" i="9"/>
  <c r="H465" i="9"/>
  <c r="M496" i="9"/>
  <c r="M465" i="9"/>
  <c r="E497" i="9"/>
  <c r="E466" i="9"/>
  <c r="E498" i="9"/>
  <c r="E467" i="9"/>
  <c r="I498" i="9"/>
  <c r="I467" i="9"/>
  <c r="C499" i="9"/>
  <c r="C468" i="9"/>
  <c r="G499" i="9"/>
  <c r="G468" i="9"/>
  <c r="M499" i="9"/>
  <c r="M468" i="9"/>
  <c r="E489" i="9"/>
  <c r="E520" i="9"/>
  <c r="L520" i="9"/>
  <c r="L489" i="9"/>
  <c r="E469" i="9"/>
  <c r="E500" i="9"/>
  <c r="C501" i="9"/>
  <c r="C470" i="9"/>
  <c r="G501" i="9"/>
  <c r="G470" i="9"/>
  <c r="D502" i="9"/>
  <c r="D471" i="9"/>
  <c r="L502" i="9"/>
  <c r="L471" i="9"/>
  <c r="F503" i="9"/>
  <c r="F472" i="9"/>
  <c r="F504" i="9"/>
  <c r="F473" i="9"/>
  <c r="L504" i="9"/>
  <c r="L473" i="9"/>
  <c r="D505" i="9"/>
  <c r="D474" i="9"/>
  <c r="H505" i="9"/>
  <c r="H474" i="9"/>
  <c r="C506" i="9"/>
  <c r="C475" i="9"/>
  <c r="G506" i="9"/>
  <c r="G475" i="9"/>
  <c r="M475" i="9"/>
  <c r="M506" i="9"/>
  <c r="D507" i="9"/>
  <c r="D476" i="9"/>
  <c r="J507" i="9"/>
  <c r="J476" i="9"/>
  <c r="F508" i="9"/>
  <c r="F477" i="9"/>
  <c r="J508" i="9"/>
  <c r="J477" i="9"/>
  <c r="N508" i="9"/>
  <c r="N477" i="9"/>
  <c r="F509" i="9"/>
  <c r="F478" i="9"/>
  <c r="M509" i="9"/>
  <c r="M478" i="9"/>
  <c r="D510" i="9"/>
  <c r="D479" i="9"/>
  <c r="H510" i="9"/>
  <c r="H479" i="9"/>
  <c r="M479" i="9"/>
  <c r="M510" i="9"/>
  <c r="F511" i="9"/>
  <c r="F480" i="9"/>
  <c r="M511" i="9"/>
  <c r="M480" i="9"/>
  <c r="C512" i="9"/>
  <c r="C481" i="9"/>
  <c r="J512" i="9"/>
  <c r="J481" i="9"/>
  <c r="C513" i="9"/>
  <c r="C482" i="9"/>
  <c r="G513" i="9"/>
  <c r="G482" i="9"/>
  <c r="D514" i="9"/>
  <c r="D483" i="9"/>
  <c r="C515" i="9"/>
  <c r="C484" i="9"/>
  <c r="G515" i="9"/>
  <c r="G484" i="9"/>
  <c r="N515" i="9"/>
  <c r="N484" i="9"/>
  <c r="F516" i="9"/>
  <c r="F485" i="9"/>
  <c r="E517" i="9"/>
  <c r="E486" i="9"/>
  <c r="L517" i="9"/>
  <c r="L486" i="9"/>
  <c r="E518" i="9"/>
  <c r="E487" i="9"/>
  <c r="M487" i="9"/>
  <c r="M518" i="9"/>
  <c r="F519" i="9"/>
  <c r="F488" i="9"/>
  <c r="J519" i="9"/>
  <c r="J488" i="9"/>
  <c r="K488" i="9"/>
  <c r="K519" i="9"/>
  <c r="K517" i="9"/>
  <c r="K486" i="9"/>
  <c r="K515" i="9"/>
  <c r="K484" i="9"/>
  <c r="K513" i="9"/>
  <c r="K482" i="9"/>
  <c r="K511" i="9"/>
  <c r="K480" i="9"/>
  <c r="K509" i="9"/>
  <c r="K478" i="9"/>
  <c r="K507" i="9"/>
  <c r="K476" i="9"/>
  <c r="K505" i="9"/>
  <c r="K474" i="9"/>
  <c r="K503" i="9"/>
  <c r="K472" i="9"/>
  <c r="K501" i="9"/>
  <c r="K470" i="9"/>
  <c r="K489" i="9"/>
  <c r="K520" i="9"/>
  <c r="K498" i="9"/>
  <c r="K467" i="9"/>
  <c r="K496" i="9"/>
  <c r="K465" i="9"/>
  <c r="L516" i="9"/>
  <c r="L485" i="9"/>
  <c r="J514" i="9"/>
  <c r="J483" i="9"/>
  <c r="L505" i="9"/>
  <c r="L474" i="9"/>
  <c r="J503" i="9"/>
  <c r="J472" i="9"/>
  <c r="L500" i="9"/>
  <c r="L469" i="9"/>
  <c r="N518" i="9"/>
  <c r="N487" i="9"/>
  <c r="G516" i="9"/>
  <c r="G485" i="9"/>
  <c r="N513" i="9"/>
  <c r="N482" i="9"/>
  <c r="H507" i="9"/>
  <c r="H476" i="9"/>
  <c r="I503" i="9"/>
  <c r="I472" i="9"/>
  <c r="H500" i="9"/>
  <c r="H469" i="9"/>
  <c r="H518" i="9"/>
  <c r="H487" i="9"/>
  <c r="H514" i="9"/>
  <c r="H483" i="9"/>
  <c r="G507" i="9"/>
  <c r="G476" i="9"/>
  <c r="M503" i="9"/>
  <c r="M472" i="9"/>
  <c r="G500" i="9"/>
  <c r="G469" i="9"/>
  <c r="M497" i="9"/>
  <c r="M466" i="9"/>
  <c r="M516" i="9"/>
  <c r="M485" i="9"/>
  <c r="I478" i="9"/>
  <c r="I509" i="9"/>
  <c r="N502" i="9"/>
  <c r="N471" i="9"/>
  <c r="I497" i="9"/>
  <c r="I466" i="9"/>
  <c r="G494" i="9"/>
  <c r="G463" i="9"/>
  <c r="M463" i="9"/>
  <c r="M494" i="9"/>
  <c r="C494" i="9"/>
  <c r="C463" i="9"/>
  <c r="H494" i="9"/>
  <c r="H463" i="9"/>
  <c r="D495" i="9"/>
  <c r="D464" i="9"/>
  <c r="I495" i="9"/>
  <c r="I464" i="9"/>
  <c r="E496" i="9"/>
  <c r="E465" i="9"/>
  <c r="I496" i="9"/>
  <c r="I465" i="9"/>
  <c r="F497" i="9"/>
  <c r="F466" i="9"/>
  <c r="F498" i="9"/>
  <c r="F467" i="9"/>
  <c r="J498" i="9"/>
  <c r="J467" i="9"/>
  <c r="D499" i="9"/>
  <c r="D468" i="9"/>
  <c r="H499" i="9"/>
  <c r="H468" i="9"/>
  <c r="N499" i="9"/>
  <c r="N468" i="9"/>
  <c r="F520" i="9"/>
  <c r="F489" i="9"/>
  <c r="F500" i="9"/>
  <c r="F469" i="9"/>
  <c r="D501" i="9"/>
  <c r="D470" i="9"/>
  <c r="M501" i="9"/>
  <c r="M470" i="9"/>
  <c r="E502" i="9"/>
  <c r="E471" i="9"/>
  <c r="C503" i="9"/>
  <c r="C472" i="9"/>
  <c r="C504" i="9"/>
  <c r="C473" i="9"/>
  <c r="H504" i="9"/>
  <c r="H473" i="9"/>
  <c r="M504" i="9"/>
  <c r="M473" i="9"/>
  <c r="E505" i="9"/>
  <c r="E474" i="9"/>
  <c r="J505" i="9"/>
  <c r="J474" i="9"/>
  <c r="D506" i="9"/>
  <c r="D475" i="9"/>
  <c r="H506" i="9"/>
  <c r="H475" i="9"/>
  <c r="N506" i="9"/>
  <c r="N475" i="9"/>
  <c r="E507" i="9"/>
  <c r="E476" i="9"/>
  <c r="L507" i="9"/>
  <c r="L476" i="9"/>
  <c r="C508" i="9"/>
  <c r="C477" i="9"/>
  <c r="G508" i="9"/>
  <c r="G477" i="9"/>
  <c r="C509" i="9"/>
  <c r="C478" i="9"/>
  <c r="G509" i="9"/>
  <c r="G478" i="9"/>
  <c r="N509" i="9"/>
  <c r="N478" i="9"/>
  <c r="E510" i="9"/>
  <c r="E479" i="9"/>
  <c r="I510" i="9"/>
  <c r="I479" i="9"/>
  <c r="N510" i="9"/>
  <c r="N479" i="9"/>
  <c r="C511" i="9"/>
  <c r="C480" i="9"/>
  <c r="G511" i="9"/>
  <c r="G480" i="9"/>
  <c r="E481" i="9"/>
  <c r="E512" i="9"/>
  <c r="L512" i="9"/>
  <c r="L481" i="9"/>
  <c r="D513" i="9"/>
  <c r="D482" i="9"/>
  <c r="J513" i="9"/>
  <c r="J482" i="9"/>
  <c r="E514" i="9"/>
  <c r="E483" i="9"/>
  <c r="D515" i="9"/>
  <c r="D484" i="9"/>
  <c r="H515" i="9"/>
  <c r="H484" i="9"/>
  <c r="C516" i="9"/>
  <c r="C485" i="9"/>
  <c r="I516" i="9"/>
  <c r="I485" i="9"/>
  <c r="F517" i="9"/>
  <c r="F486" i="9"/>
  <c r="N517" i="9"/>
  <c r="N486" i="9"/>
  <c r="F518" i="9"/>
  <c r="F487" i="9"/>
  <c r="C519" i="9"/>
  <c r="C488" i="9"/>
  <c r="G519" i="9"/>
  <c r="G488" i="9"/>
  <c r="L519" i="9"/>
  <c r="L488" i="9"/>
  <c r="O519" i="12"/>
  <c r="O488" i="12"/>
  <c r="D490" i="12"/>
  <c r="D521" i="12"/>
  <c r="O514" i="12"/>
  <c r="O483" i="12"/>
  <c r="J490" i="12"/>
  <c r="J521" i="12"/>
  <c r="O467" i="12"/>
  <c r="O498" i="12"/>
  <c r="M490" i="12"/>
  <c r="M521" i="12"/>
  <c r="O518" i="12"/>
  <c r="O487" i="12"/>
  <c r="O516" i="12"/>
  <c r="O485" i="12"/>
  <c r="O466" i="12"/>
  <c r="O497" i="12"/>
  <c r="O464" i="12"/>
  <c r="O495" i="12"/>
  <c r="O482" i="12"/>
  <c r="O513" i="12"/>
  <c r="O475" i="12"/>
  <c r="O506" i="12"/>
  <c r="O472" i="12"/>
  <c r="O503" i="12"/>
  <c r="K490" i="12"/>
  <c r="K521" i="12"/>
  <c r="O470" i="12"/>
  <c r="O501" i="12"/>
  <c r="O465" i="12"/>
  <c r="O496" i="12"/>
  <c r="I490" i="12"/>
  <c r="I521" i="12"/>
  <c r="O476" i="12"/>
  <c r="O507" i="12"/>
  <c r="O502" i="12"/>
  <c r="O471" i="12"/>
  <c r="O499" i="12"/>
  <c r="O468" i="12"/>
  <c r="O484" i="12"/>
  <c r="O515" i="12"/>
  <c r="O480" i="12"/>
  <c r="O511" i="12"/>
  <c r="O473" i="12"/>
  <c r="O504" i="12"/>
  <c r="O494" i="12"/>
  <c r="O463" i="12"/>
  <c r="O510" i="12"/>
  <c r="O479" i="12"/>
  <c r="O517" i="12"/>
  <c r="O486" i="12"/>
  <c r="O505" i="12"/>
  <c r="O474" i="12"/>
  <c r="O469" i="12"/>
  <c r="O500" i="12"/>
  <c r="F490" i="12"/>
  <c r="F521" i="12"/>
  <c r="L490" i="12"/>
  <c r="L521" i="12"/>
  <c r="E490" i="12"/>
  <c r="E521" i="12"/>
  <c r="O509" i="12"/>
  <c r="O478" i="12"/>
  <c r="H490" i="12"/>
  <c r="H521" i="12"/>
  <c r="C490" i="12"/>
  <c r="C521" i="12"/>
  <c r="O481" i="12"/>
  <c r="O512" i="12"/>
  <c r="O489" i="12"/>
  <c r="O520" i="12"/>
  <c r="O508" i="12"/>
  <c r="O477" i="12"/>
  <c r="G490" i="12"/>
  <c r="G521" i="12"/>
  <c r="N490" i="12"/>
  <c r="N521" i="12"/>
  <c r="N59" i="8"/>
  <c r="K29" i="4"/>
  <c r="H59" i="1"/>
  <c r="F241" i="8"/>
  <c r="J241" i="8"/>
  <c r="F211" i="8"/>
  <c r="J211" i="8"/>
  <c r="N211" i="4"/>
  <c r="J231" i="5"/>
  <c r="O231" i="5" s="1"/>
  <c r="J211" i="4"/>
  <c r="M211" i="3"/>
  <c r="N29" i="1"/>
  <c r="J59" i="8"/>
  <c r="J29" i="7"/>
  <c r="G211" i="18"/>
  <c r="J180" i="8"/>
  <c r="N59" i="2"/>
  <c r="F211" i="7"/>
  <c r="F89" i="8"/>
  <c r="H180" i="6"/>
  <c r="O40" i="8"/>
  <c r="L89" i="1"/>
  <c r="G29" i="5"/>
  <c r="AW22" i="13"/>
  <c r="BO22" i="13"/>
  <c r="G29" i="2"/>
  <c r="K59" i="2"/>
  <c r="G241" i="6"/>
  <c r="G242" i="6" s="1"/>
  <c r="K241" i="6"/>
  <c r="D180" i="2"/>
  <c r="L59" i="1"/>
  <c r="D235" i="1"/>
  <c r="L235" i="1"/>
  <c r="D211" i="1"/>
  <c r="L211" i="1"/>
  <c r="O14" i="8"/>
  <c r="O66" i="8"/>
  <c r="O194" i="8"/>
  <c r="O204" i="8"/>
  <c r="E180" i="6"/>
  <c r="E214" i="5"/>
  <c r="M180" i="6"/>
  <c r="J214" i="9"/>
  <c r="M59" i="2"/>
  <c r="M214" i="5"/>
  <c r="O199" i="7"/>
  <c r="O12" i="8"/>
  <c r="O23" i="8"/>
  <c r="O33" i="8"/>
  <c r="O50" i="8"/>
  <c r="O80" i="8"/>
  <c r="O158" i="8"/>
  <c r="O184" i="8"/>
  <c r="L180" i="6"/>
  <c r="O193" i="6"/>
  <c r="O23" i="7"/>
  <c r="O33" i="7"/>
  <c r="O53" i="7"/>
  <c r="O63" i="7"/>
  <c r="O83" i="7"/>
  <c r="O171" i="7"/>
  <c r="O175" i="7"/>
  <c r="O177" i="7"/>
  <c r="O187" i="7"/>
  <c r="O194" i="7"/>
  <c r="O195" i="7"/>
  <c r="O201" i="7"/>
  <c r="O203" i="7"/>
  <c r="O207" i="7"/>
  <c r="O3" i="8"/>
  <c r="O4" i="8"/>
  <c r="O5" i="8"/>
  <c r="O6" i="8"/>
  <c r="O7" i="8"/>
  <c r="O9" i="8"/>
  <c r="O10" i="8"/>
  <c r="O11" i="8"/>
  <c r="O13" i="8"/>
  <c r="O15" i="8"/>
  <c r="O16" i="8"/>
  <c r="O17" i="8"/>
  <c r="O18" i="8"/>
  <c r="O19" i="8"/>
  <c r="O20" i="8"/>
  <c r="O21" i="8"/>
  <c r="O22" i="8"/>
  <c r="O28" i="8"/>
  <c r="O34" i="8"/>
  <c r="O35" i="8"/>
  <c r="O36" i="8"/>
  <c r="O37" i="8"/>
  <c r="O38" i="8"/>
  <c r="O39" i="8"/>
  <c r="O41" i="8"/>
  <c r="O42" i="8"/>
  <c r="O43" i="8"/>
  <c r="O44" i="8"/>
  <c r="O45" i="8"/>
  <c r="O46" i="8"/>
  <c r="O47" i="8"/>
  <c r="O48" i="8"/>
  <c r="O49" i="8"/>
  <c r="O51" i="8"/>
  <c r="O52" i="8"/>
  <c r="O53" i="8"/>
  <c r="O58" i="8"/>
  <c r="O63" i="8"/>
  <c r="O64" i="8"/>
  <c r="O65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1" i="8"/>
  <c r="O82" i="8"/>
  <c r="O83" i="8"/>
  <c r="O88" i="8"/>
  <c r="O155" i="8"/>
  <c r="O156" i="8"/>
  <c r="O159" i="8"/>
  <c r="O160" i="8"/>
  <c r="O163" i="8"/>
  <c r="O164" i="8"/>
  <c r="O167" i="8"/>
  <c r="O168" i="8"/>
  <c r="O171" i="8"/>
  <c r="O172" i="8"/>
  <c r="O175" i="8"/>
  <c r="O179" i="8"/>
  <c r="O183" i="8"/>
  <c r="O185" i="8"/>
  <c r="O186" i="8"/>
  <c r="O187" i="8"/>
  <c r="O188" i="8"/>
  <c r="O189" i="8"/>
  <c r="O190" i="8"/>
  <c r="O191" i="8"/>
  <c r="O192" i="8"/>
  <c r="O193" i="8"/>
  <c r="O195" i="8"/>
  <c r="O196" i="8"/>
  <c r="O197" i="8"/>
  <c r="O198" i="8"/>
  <c r="O199" i="8"/>
  <c r="O200" i="8"/>
  <c r="O201" i="8"/>
  <c r="O202" i="8"/>
  <c r="O203" i="8"/>
  <c r="O205" i="8"/>
  <c r="O206" i="8"/>
  <c r="O210" i="8"/>
  <c r="C214" i="7"/>
  <c r="O152" i="7"/>
  <c r="C180" i="7"/>
  <c r="C223" i="7"/>
  <c r="O223" i="7" s="1"/>
  <c r="O161" i="7"/>
  <c r="O162" i="7"/>
  <c r="C224" i="7"/>
  <c r="O224" i="7" s="1"/>
  <c r="C227" i="7"/>
  <c r="O227" i="7" s="1"/>
  <c r="O165" i="7"/>
  <c r="O2" i="8"/>
  <c r="C29" i="8"/>
  <c r="C215" i="8"/>
  <c r="O153" i="8"/>
  <c r="O154" i="8"/>
  <c r="C216" i="8"/>
  <c r="O216" i="8" s="1"/>
  <c r="C219" i="8"/>
  <c r="O219" i="8" s="1"/>
  <c r="O157" i="8"/>
  <c r="O170" i="8"/>
  <c r="C232" i="8"/>
  <c r="O232" i="8" s="1"/>
  <c r="O174" i="8"/>
  <c r="O168" i="7"/>
  <c r="C230" i="7"/>
  <c r="O230" i="7" s="1"/>
  <c r="O173" i="7"/>
  <c r="C235" i="7"/>
  <c r="O235" i="7" s="1"/>
  <c r="O179" i="7"/>
  <c r="C241" i="7"/>
  <c r="O241" i="7" s="1"/>
  <c r="C211" i="7"/>
  <c r="O183" i="7"/>
  <c r="O32" i="8"/>
  <c r="C59" i="8"/>
  <c r="C231" i="8"/>
  <c r="O231" i="8" s="1"/>
  <c r="O169" i="8"/>
  <c r="C235" i="8"/>
  <c r="O235" i="8" s="1"/>
  <c r="O173" i="8"/>
  <c r="C234" i="8"/>
  <c r="O234" i="8" s="1"/>
  <c r="C230" i="8"/>
  <c r="O230" i="8" s="1"/>
  <c r="C226" i="8"/>
  <c r="O226" i="8" s="1"/>
  <c r="C222" i="8"/>
  <c r="O222" i="8" s="1"/>
  <c r="C218" i="8"/>
  <c r="O218" i="8" s="1"/>
  <c r="O166" i="8"/>
  <c r="C233" i="8"/>
  <c r="O233" i="8" s="1"/>
  <c r="C225" i="8"/>
  <c r="O225" i="8" s="1"/>
  <c r="C217" i="8"/>
  <c r="O217" i="8" s="1"/>
  <c r="O153" i="7"/>
  <c r="K180" i="7"/>
  <c r="G214" i="7"/>
  <c r="G180" i="7"/>
  <c r="C231" i="7"/>
  <c r="O231" i="7" s="1"/>
  <c r="O169" i="7"/>
  <c r="O8" i="8"/>
  <c r="C89" i="8"/>
  <c r="O62" i="8"/>
  <c r="C227" i="8"/>
  <c r="O227" i="8" s="1"/>
  <c r="O165" i="8"/>
  <c r="C238" i="8"/>
  <c r="O176" i="8"/>
  <c r="O162" i="8"/>
  <c r="O161" i="8"/>
  <c r="O152" i="8"/>
  <c r="C233" i="7"/>
  <c r="O204" i="5"/>
  <c r="O78" i="6"/>
  <c r="O164" i="6"/>
  <c r="L29" i="1"/>
  <c r="O183" i="4"/>
  <c r="C226" i="6"/>
  <c r="O73" i="5"/>
  <c r="O74" i="5"/>
  <c r="O75" i="5"/>
  <c r="O77" i="5"/>
  <c r="O78" i="5"/>
  <c r="O79" i="5"/>
  <c r="O80" i="5"/>
  <c r="O81" i="5"/>
  <c r="O84" i="5"/>
  <c r="O85" i="5"/>
  <c r="O86" i="5"/>
  <c r="O88" i="5"/>
  <c r="O154" i="5"/>
  <c r="O170" i="5"/>
  <c r="O172" i="5"/>
  <c r="O176" i="5"/>
  <c r="O177" i="5"/>
  <c r="O178" i="5"/>
  <c r="O183" i="5"/>
  <c r="O184" i="5"/>
  <c r="O185" i="5"/>
  <c r="O186" i="5"/>
  <c r="O187" i="5"/>
  <c r="O188" i="5"/>
  <c r="O189" i="5"/>
  <c r="O190" i="5"/>
  <c r="O192" i="5"/>
  <c r="O193" i="5"/>
  <c r="O195" i="5"/>
  <c r="O198" i="5"/>
  <c r="O199" i="5"/>
  <c r="O200" i="5"/>
  <c r="O201" i="5"/>
  <c r="O202" i="5"/>
  <c r="O203" i="5"/>
  <c r="O205" i="5"/>
  <c r="O206" i="5"/>
  <c r="O208" i="5"/>
  <c r="O209" i="5"/>
  <c r="O210" i="5"/>
  <c r="O3" i="6"/>
  <c r="O4" i="6"/>
  <c r="O6" i="6"/>
  <c r="O7" i="6"/>
  <c r="O8" i="6"/>
  <c r="O9" i="6"/>
  <c r="O10" i="6"/>
  <c r="O11" i="6"/>
  <c r="O12" i="6"/>
  <c r="O13" i="6"/>
  <c r="O14" i="6"/>
  <c r="O17" i="6"/>
  <c r="O19" i="6"/>
  <c r="O20" i="6"/>
  <c r="O22" i="6"/>
  <c r="O23" i="6"/>
  <c r="O24" i="6"/>
  <c r="O26" i="6"/>
  <c r="O27" i="6"/>
  <c r="O28" i="6"/>
  <c r="O32" i="6"/>
  <c r="O33" i="6"/>
  <c r="O34" i="6"/>
  <c r="O36" i="6"/>
  <c r="O37" i="6"/>
  <c r="O38" i="6"/>
  <c r="O39" i="6"/>
  <c r="O40" i="6"/>
  <c r="O43" i="6"/>
  <c r="O44" i="6"/>
  <c r="O45" i="6"/>
  <c r="O46" i="6"/>
  <c r="O47" i="6"/>
  <c r="O48" i="6"/>
  <c r="O49" i="6"/>
  <c r="O50" i="6"/>
  <c r="O51" i="6"/>
  <c r="O52" i="6"/>
  <c r="O53" i="6"/>
  <c r="O54" i="6"/>
  <c r="O56" i="6"/>
  <c r="O57" i="6"/>
  <c r="O58" i="6"/>
  <c r="O63" i="6"/>
  <c r="O64" i="6"/>
  <c r="O65" i="6"/>
  <c r="O66" i="6"/>
  <c r="O69" i="6"/>
  <c r="O70" i="6"/>
  <c r="O71" i="6"/>
  <c r="O72" i="6"/>
  <c r="O73" i="6"/>
  <c r="O74" i="6"/>
  <c r="O75" i="6"/>
  <c r="O76" i="6"/>
  <c r="O77" i="6"/>
  <c r="O79" i="6"/>
  <c r="O80" i="6"/>
  <c r="O81" i="6"/>
  <c r="O82" i="6"/>
  <c r="O84" i="6"/>
  <c r="O86" i="6"/>
  <c r="O87" i="6"/>
  <c r="O88" i="6"/>
  <c r="O152" i="6"/>
  <c r="O163" i="6"/>
  <c r="O165" i="6"/>
  <c r="O167" i="6"/>
  <c r="O175" i="6"/>
  <c r="O176" i="6"/>
  <c r="O177" i="6"/>
  <c r="O178" i="6"/>
  <c r="O179" i="6"/>
  <c r="O183" i="6"/>
  <c r="O184" i="6"/>
  <c r="O185" i="6"/>
  <c r="O186" i="6"/>
  <c r="O187" i="6"/>
  <c r="O188" i="6"/>
  <c r="O189" i="6"/>
  <c r="O190" i="6"/>
  <c r="O191" i="6"/>
  <c r="O192" i="6"/>
  <c r="O194" i="6"/>
  <c r="O195" i="6"/>
  <c r="O196" i="6"/>
  <c r="O197" i="6"/>
  <c r="O198" i="6"/>
  <c r="O199" i="6"/>
  <c r="O200" i="6"/>
  <c r="O201" i="6"/>
  <c r="O202" i="6"/>
  <c r="O203" i="6"/>
  <c r="O204" i="6"/>
  <c r="O205" i="6"/>
  <c r="O206" i="6"/>
  <c r="O207" i="6"/>
  <c r="O208" i="6"/>
  <c r="O209" i="6"/>
  <c r="O210" i="6"/>
  <c r="O3" i="7"/>
  <c r="O4" i="7"/>
  <c r="O5" i="7"/>
  <c r="O6" i="7"/>
  <c r="O7" i="7"/>
  <c r="O8" i="7"/>
  <c r="O9" i="7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4" i="7"/>
  <c r="O25" i="7"/>
  <c r="O26" i="7"/>
  <c r="O27" i="7"/>
  <c r="O43" i="7"/>
  <c r="O44" i="7"/>
  <c r="O45" i="7"/>
  <c r="O46" i="7"/>
  <c r="O47" i="7"/>
  <c r="O48" i="7"/>
  <c r="O49" i="7"/>
  <c r="O50" i="7"/>
  <c r="O51" i="7"/>
  <c r="O52" i="7"/>
  <c r="O54" i="7"/>
  <c r="O55" i="7"/>
  <c r="O56" i="7"/>
  <c r="O57" i="7"/>
  <c r="O58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4" i="7"/>
  <c r="O85" i="7"/>
  <c r="O86" i="7"/>
  <c r="O87" i="7"/>
  <c r="O88" i="7"/>
  <c r="O156" i="7"/>
  <c r="O160" i="7"/>
  <c r="O74" i="4"/>
  <c r="O167" i="7"/>
  <c r="O83" i="3"/>
  <c r="O174" i="7"/>
  <c r="O176" i="7"/>
  <c r="O178" i="7"/>
  <c r="O184" i="7"/>
  <c r="O185" i="7"/>
  <c r="O186" i="7"/>
  <c r="O188" i="7"/>
  <c r="O189" i="7"/>
  <c r="O190" i="7"/>
  <c r="O191" i="7"/>
  <c r="O192" i="7"/>
  <c r="O193" i="7"/>
  <c r="O196" i="7"/>
  <c r="O197" i="7"/>
  <c r="O198" i="7"/>
  <c r="O200" i="7"/>
  <c r="O202" i="7"/>
  <c r="O204" i="7"/>
  <c r="O205" i="7"/>
  <c r="O206" i="7"/>
  <c r="O208" i="7"/>
  <c r="O209" i="7"/>
  <c r="O210" i="7"/>
  <c r="O24" i="8"/>
  <c r="O25" i="8"/>
  <c r="O26" i="8"/>
  <c r="O27" i="8"/>
  <c r="O54" i="8"/>
  <c r="O55" i="8"/>
  <c r="O56" i="8"/>
  <c r="O57" i="8"/>
  <c r="O84" i="8"/>
  <c r="O85" i="8"/>
  <c r="O86" i="8"/>
  <c r="O177" i="8"/>
  <c r="O178" i="8"/>
  <c r="O207" i="8"/>
  <c r="O208" i="8"/>
  <c r="O209" i="8"/>
  <c r="M233" i="9"/>
  <c r="O28" i="7"/>
  <c r="O34" i="7"/>
  <c r="O35" i="7"/>
  <c r="O36" i="7"/>
  <c r="O37" i="7"/>
  <c r="O38" i="7"/>
  <c r="O39" i="7"/>
  <c r="O40" i="7"/>
  <c r="O41" i="7"/>
  <c r="O42" i="7"/>
  <c r="O87" i="8"/>
  <c r="O154" i="4"/>
  <c r="O161" i="4"/>
  <c r="O164" i="4"/>
  <c r="O179" i="4"/>
  <c r="O191" i="4"/>
  <c r="O198" i="4"/>
  <c r="O201" i="4"/>
  <c r="O204" i="4"/>
  <c r="O209" i="4"/>
  <c r="O3" i="5"/>
  <c r="O5" i="5"/>
  <c r="O6" i="5"/>
  <c r="O7" i="5"/>
  <c r="O8" i="5"/>
  <c r="O10" i="5"/>
  <c r="O11" i="5"/>
  <c r="O12" i="5"/>
  <c r="O13" i="5"/>
  <c r="O16" i="5"/>
  <c r="O17" i="5"/>
  <c r="O19" i="5"/>
  <c r="O21" i="5"/>
  <c r="O23" i="5"/>
  <c r="O25" i="5"/>
  <c r="O28" i="5"/>
  <c r="O33" i="5"/>
  <c r="O34" i="5"/>
  <c r="O35" i="5"/>
  <c r="O36" i="5"/>
  <c r="O37" i="5"/>
  <c r="O38" i="5"/>
  <c r="O42" i="5"/>
  <c r="O43" i="5"/>
  <c r="O45" i="5"/>
  <c r="O47" i="5"/>
  <c r="O48" i="5"/>
  <c r="O49" i="5"/>
  <c r="O50" i="5"/>
  <c r="O51" i="5"/>
  <c r="O52" i="5"/>
  <c r="O53" i="5"/>
  <c r="O55" i="5"/>
  <c r="O56" i="5"/>
  <c r="O58" i="5"/>
  <c r="O63" i="5"/>
  <c r="O64" i="5"/>
  <c r="O65" i="5"/>
  <c r="O68" i="5"/>
  <c r="O70" i="5"/>
  <c r="O71" i="5"/>
  <c r="O155" i="5"/>
  <c r="O154" i="6"/>
  <c r="F234" i="5"/>
  <c r="O234" i="5" s="1"/>
  <c r="F214" i="6"/>
  <c r="O177" i="4"/>
  <c r="O62" i="5"/>
  <c r="F89" i="5"/>
  <c r="J89" i="5"/>
  <c r="N89" i="5"/>
  <c r="O76" i="5"/>
  <c r="O156" i="5"/>
  <c r="F218" i="5"/>
  <c r="O218" i="5" s="1"/>
  <c r="O157" i="5"/>
  <c r="F219" i="5"/>
  <c r="O160" i="5"/>
  <c r="F222" i="5"/>
  <c r="O222" i="5" s="1"/>
  <c r="O161" i="5"/>
  <c r="F223" i="5"/>
  <c r="O223" i="5" s="1"/>
  <c r="F224" i="5"/>
  <c r="O224" i="5" s="1"/>
  <c r="O162" i="5"/>
  <c r="F225" i="5"/>
  <c r="O225" i="5" s="1"/>
  <c r="O163" i="5"/>
  <c r="F226" i="5"/>
  <c r="O226" i="5" s="1"/>
  <c r="O164" i="5"/>
  <c r="F227" i="5"/>
  <c r="O227" i="5" s="1"/>
  <c r="O165" i="5"/>
  <c r="O166" i="5"/>
  <c r="F228" i="5"/>
  <c r="O228" i="5" s="1"/>
  <c r="O167" i="5"/>
  <c r="F229" i="5"/>
  <c r="F233" i="5"/>
  <c r="O233" i="5" s="1"/>
  <c r="O171" i="5"/>
  <c r="O173" i="5"/>
  <c r="F235" i="5"/>
  <c r="O235" i="5" s="1"/>
  <c r="N180" i="6"/>
  <c r="N214" i="6"/>
  <c r="O153" i="6"/>
  <c r="F215" i="6"/>
  <c r="O215" i="6" s="1"/>
  <c r="F218" i="6"/>
  <c r="O218" i="6" s="1"/>
  <c r="O156" i="6"/>
  <c r="O157" i="6"/>
  <c r="F219" i="6"/>
  <c r="O219" i="6" s="1"/>
  <c r="O158" i="6"/>
  <c r="F220" i="6"/>
  <c r="O220" i="6" s="1"/>
  <c r="F221" i="6"/>
  <c r="O221" i="6" s="1"/>
  <c r="O159" i="6"/>
  <c r="F222" i="6"/>
  <c r="O222" i="6" s="1"/>
  <c r="O160" i="6"/>
  <c r="O161" i="6"/>
  <c r="F223" i="6"/>
  <c r="O223" i="6" s="1"/>
  <c r="O162" i="6"/>
  <c r="F224" i="6"/>
  <c r="O224" i="6" s="1"/>
  <c r="O166" i="6"/>
  <c r="F228" i="6"/>
  <c r="O228" i="6" s="1"/>
  <c r="F230" i="6"/>
  <c r="O230" i="6" s="1"/>
  <c r="O168" i="6"/>
  <c r="O169" i="6"/>
  <c r="F231" i="6"/>
  <c r="F232" i="6"/>
  <c r="O232" i="6" s="1"/>
  <c r="O170" i="6"/>
  <c r="F234" i="6"/>
  <c r="O234" i="6" s="1"/>
  <c r="O172" i="6"/>
  <c r="O173" i="6"/>
  <c r="F235" i="6"/>
  <c r="O235" i="6" s="1"/>
  <c r="O174" i="6"/>
  <c r="F236" i="6"/>
  <c r="O236" i="6" s="1"/>
  <c r="F29" i="7"/>
  <c r="O2" i="7"/>
  <c r="F59" i="7"/>
  <c r="O32" i="7"/>
  <c r="F89" i="7"/>
  <c r="O62" i="7"/>
  <c r="O154" i="7"/>
  <c r="F216" i="7"/>
  <c r="O216" i="7" s="1"/>
  <c r="O155" i="7"/>
  <c r="F217" i="7"/>
  <c r="O217" i="7" s="1"/>
  <c r="F219" i="7"/>
  <c r="O219" i="7" s="1"/>
  <c r="O157" i="7"/>
  <c r="O158" i="7"/>
  <c r="F220" i="7"/>
  <c r="O220" i="7" s="1"/>
  <c r="O159" i="7"/>
  <c r="F221" i="7"/>
  <c r="O221" i="7" s="1"/>
  <c r="F225" i="7"/>
  <c r="O225" i="7" s="1"/>
  <c r="O163" i="7"/>
  <c r="F226" i="7"/>
  <c r="O226" i="7" s="1"/>
  <c r="O164" i="7"/>
  <c r="F228" i="7"/>
  <c r="O228" i="7" s="1"/>
  <c r="O166" i="7"/>
  <c r="O170" i="7"/>
  <c r="F232" i="7"/>
  <c r="O232" i="7" s="1"/>
  <c r="F234" i="7"/>
  <c r="O234" i="7" s="1"/>
  <c r="O172" i="7"/>
  <c r="F29" i="1"/>
  <c r="F214" i="3"/>
  <c r="F180" i="3"/>
  <c r="F238" i="4"/>
  <c r="O176" i="4"/>
  <c r="O62" i="6"/>
  <c r="F216" i="5"/>
  <c r="O216" i="5" s="1"/>
  <c r="O171" i="6"/>
  <c r="F241" i="6"/>
  <c r="F229" i="6"/>
  <c r="F225" i="6"/>
  <c r="F232" i="5"/>
  <c r="O232" i="5" s="1"/>
  <c r="O155" i="6"/>
  <c r="C233" i="9"/>
  <c r="S233" i="9" s="1"/>
  <c r="O197" i="2"/>
  <c r="O161" i="3"/>
  <c r="O174" i="3"/>
  <c r="O175" i="3"/>
  <c r="O5" i="4"/>
  <c r="O27" i="4"/>
  <c r="O55" i="4"/>
  <c r="O78" i="4"/>
  <c r="O153" i="4"/>
  <c r="O159" i="4"/>
  <c r="O160" i="4"/>
  <c r="O163" i="4"/>
  <c r="O166" i="4"/>
  <c r="O174" i="4"/>
  <c r="O185" i="4"/>
  <c r="O186" i="4"/>
  <c r="O187" i="4"/>
  <c r="O190" i="4"/>
  <c r="O194" i="4"/>
  <c r="O195" i="4"/>
  <c r="O200" i="4"/>
  <c r="O205" i="4"/>
  <c r="O208" i="4"/>
  <c r="O4" i="5"/>
  <c r="O9" i="5"/>
  <c r="O15" i="5"/>
  <c r="O20" i="5"/>
  <c r="O22" i="5"/>
  <c r="O26" i="5"/>
  <c r="O32" i="5"/>
  <c r="O39" i="5"/>
  <c r="O41" i="5"/>
  <c r="O46" i="5"/>
  <c r="O66" i="5"/>
  <c r="O67" i="5"/>
  <c r="O69" i="5"/>
  <c r="O72" i="5"/>
  <c r="O82" i="5"/>
  <c r="O83" i="5"/>
  <c r="O87" i="5"/>
  <c r="O152" i="5"/>
  <c r="O153" i="5"/>
  <c r="O158" i="5"/>
  <c r="O159" i="5"/>
  <c r="O168" i="5"/>
  <c r="O169" i="5"/>
  <c r="O174" i="5"/>
  <c r="O175" i="5"/>
  <c r="O179" i="5"/>
  <c r="O191" i="5"/>
  <c r="O194" i="5"/>
  <c r="O196" i="5"/>
  <c r="O197" i="5"/>
  <c r="O207" i="5"/>
  <c r="O2" i="6"/>
  <c r="O5" i="6"/>
  <c r="O15" i="6"/>
  <c r="O16" i="6"/>
  <c r="O18" i="6"/>
  <c r="O21" i="6"/>
  <c r="O25" i="6"/>
  <c r="O35" i="6"/>
  <c r="O41" i="6"/>
  <c r="O42" i="6"/>
  <c r="O55" i="6"/>
  <c r="O67" i="6"/>
  <c r="O68" i="6"/>
  <c r="O83" i="6"/>
  <c r="O85" i="6"/>
  <c r="AE179" i="18"/>
  <c r="O187" i="18"/>
  <c r="O189" i="18"/>
  <c r="O201" i="18"/>
  <c r="O207" i="18"/>
  <c r="O209" i="18"/>
  <c r="O195" i="18"/>
  <c r="O174" i="1"/>
  <c r="O175" i="4"/>
  <c r="O62" i="4"/>
  <c r="O158" i="4"/>
  <c r="AQ183" i="12"/>
  <c r="AP211" i="12"/>
  <c r="D240" i="9"/>
  <c r="T240" i="9" s="1"/>
  <c r="F236" i="9"/>
  <c r="O20" i="9"/>
  <c r="O22" i="9"/>
  <c r="O169" i="4"/>
  <c r="L231" i="9"/>
  <c r="I235" i="9"/>
  <c r="D230" i="5"/>
  <c r="O230" i="5" s="1"/>
  <c r="D59" i="5"/>
  <c r="O7" i="2"/>
  <c r="O55" i="2"/>
  <c r="O155" i="2"/>
  <c r="O169" i="2"/>
  <c r="O175" i="2"/>
  <c r="O206" i="2"/>
  <c r="O5" i="3"/>
  <c r="O21" i="3"/>
  <c r="O32" i="3"/>
  <c r="O40" i="3"/>
  <c r="O48" i="3"/>
  <c r="O56" i="3"/>
  <c r="O67" i="3"/>
  <c r="O75" i="3"/>
  <c r="O88" i="3"/>
  <c r="O158" i="3"/>
  <c r="O159" i="3"/>
  <c r="O165" i="3"/>
  <c r="O173" i="3"/>
  <c r="O186" i="3"/>
  <c r="O190" i="3"/>
  <c r="O194" i="3"/>
  <c r="O198" i="3"/>
  <c r="O202" i="3"/>
  <c r="O204" i="3"/>
  <c r="O209" i="3"/>
  <c r="O4" i="4"/>
  <c r="O14" i="4"/>
  <c r="O16" i="4"/>
  <c r="O22" i="4"/>
  <c r="O25" i="4"/>
  <c r="O36" i="4"/>
  <c r="O38" i="4"/>
  <c r="O42" i="4"/>
  <c r="O46" i="4"/>
  <c r="O51" i="4"/>
  <c r="BU152" i="12"/>
  <c r="BT180" i="12"/>
  <c r="Y214" i="12"/>
  <c r="X242" i="12"/>
  <c r="X29" i="12"/>
  <c r="Y2" i="12"/>
  <c r="X29" i="17"/>
  <c r="H234" i="9"/>
  <c r="G240" i="9"/>
  <c r="M240" i="9"/>
  <c r="F235" i="9"/>
  <c r="L226" i="9"/>
  <c r="I227" i="9"/>
  <c r="M228" i="9"/>
  <c r="C235" i="3"/>
  <c r="N232" i="9"/>
  <c r="C239" i="9"/>
  <c r="S239" i="9" s="1"/>
  <c r="K234" i="9"/>
  <c r="O183" i="3"/>
  <c r="O166" i="2"/>
  <c r="O185" i="2"/>
  <c r="O13" i="3"/>
  <c r="C217" i="1"/>
  <c r="C211" i="1"/>
  <c r="G211" i="1"/>
  <c r="O66" i="4"/>
  <c r="O70" i="4"/>
  <c r="O82" i="4"/>
  <c r="O86" i="4"/>
  <c r="O157" i="4"/>
  <c r="O162" i="4"/>
  <c r="O165" i="4"/>
  <c r="O167" i="4"/>
  <c r="O168" i="4"/>
  <c r="O170" i="4"/>
  <c r="O172" i="4"/>
  <c r="O173" i="4"/>
  <c r="O178" i="4"/>
  <c r="O184" i="4"/>
  <c r="O188" i="4"/>
  <c r="O189" i="4"/>
  <c r="O192" i="4"/>
  <c r="O193" i="4"/>
  <c r="O196" i="4"/>
  <c r="O197" i="4"/>
  <c r="O199" i="4"/>
  <c r="O202" i="4"/>
  <c r="O203" i="4"/>
  <c r="O206" i="4"/>
  <c r="O207" i="4"/>
  <c r="O210" i="4"/>
  <c r="O2" i="5"/>
  <c r="O14" i="5"/>
  <c r="O18" i="5"/>
  <c r="O24" i="5"/>
  <c r="O27" i="5"/>
  <c r="O40" i="5"/>
  <c r="O44" i="5"/>
  <c r="O54" i="5"/>
  <c r="O57" i="5"/>
  <c r="H214" i="9"/>
  <c r="C180" i="1"/>
  <c r="K240" i="9"/>
  <c r="I239" i="9"/>
  <c r="L216" i="9"/>
  <c r="F232" i="9"/>
  <c r="C224" i="9"/>
  <c r="S224" i="9" s="1"/>
  <c r="F29" i="9"/>
  <c r="L29" i="9"/>
  <c r="K29" i="9"/>
  <c r="C240" i="4"/>
  <c r="C224" i="4"/>
  <c r="K180" i="4"/>
  <c r="O156" i="4"/>
  <c r="C227" i="3"/>
  <c r="C227" i="4"/>
  <c r="O171" i="4"/>
  <c r="O155" i="4"/>
  <c r="F29" i="3"/>
  <c r="K218" i="9"/>
  <c r="AE161" i="9"/>
  <c r="AR180" i="9"/>
  <c r="F241" i="9"/>
  <c r="C217" i="9"/>
  <c r="S217" i="9" s="1"/>
  <c r="C59" i="3"/>
  <c r="O161" i="1"/>
  <c r="O203" i="1"/>
  <c r="O18" i="2"/>
  <c r="O65" i="2"/>
  <c r="O81" i="2"/>
  <c r="O162" i="2"/>
  <c r="O163" i="2"/>
  <c r="O165" i="2"/>
  <c r="O168" i="2"/>
  <c r="O178" i="2"/>
  <c r="O179" i="2"/>
  <c r="O184" i="2"/>
  <c r="O189" i="2"/>
  <c r="O192" i="2"/>
  <c r="O193" i="2"/>
  <c r="O200" i="2"/>
  <c r="O201" i="2"/>
  <c r="O204" i="2"/>
  <c r="O209" i="2"/>
  <c r="O210" i="2"/>
  <c r="O4" i="3"/>
  <c r="O8" i="3"/>
  <c r="O9" i="3"/>
  <c r="O12" i="3"/>
  <c r="O16" i="3"/>
  <c r="O17" i="3"/>
  <c r="O20" i="3"/>
  <c r="O24" i="3"/>
  <c r="O25" i="3"/>
  <c r="O28" i="3"/>
  <c r="O35" i="3"/>
  <c r="O36" i="3"/>
  <c r="O39" i="3"/>
  <c r="O43" i="3"/>
  <c r="O44" i="3"/>
  <c r="O47" i="3"/>
  <c r="O51" i="3"/>
  <c r="O52" i="3"/>
  <c r="O55" i="3"/>
  <c r="O63" i="3"/>
  <c r="O66" i="3"/>
  <c r="O70" i="3"/>
  <c r="O71" i="3"/>
  <c r="O74" i="3"/>
  <c r="O78" i="3"/>
  <c r="O79" i="3"/>
  <c r="O82" i="3"/>
  <c r="O84" i="3"/>
  <c r="O86" i="3"/>
  <c r="O87" i="3"/>
  <c r="O153" i="3"/>
  <c r="O154" i="3"/>
  <c r="O155" i="3"/>
  <c r="O156" i="3"/>
  <c r="O157" i="3"/>
  <c r="O160" i="3"/>
  <c r="O162" i="3"/>
  <c r="O163" i="3"/>
  <c r="O164" i="3"/>
  <c r="O166" i="3"/>
  <c r="O167" i="3"/>
  <c r="O168" i="3"/>
  <c r="O169" i="3"/>
  <c r="O170" i="3"/>
  <c r="O171" i="3"/>
  <c r="O172" i="3"/>
  <c r="O176" i="3"/>
  <c r="O177" i="3"/>
  <c r="O178" i="3"/>
  <c r="O179" i="3"/>
  <c r="O184" i="3"/>
  <c r="O185" i="3"/>
  <c r="O187" i="3"/>
  <c r="O188" i="3"/>
  <c r="O189" i="3"/>
  <c r="O191" i="3"/>
  <c r="O192" i="3"/>
  <c r="O193" i="3"/>
  <c r="O195" i="3"/>
  <c r="O196" i="3"/>
  <c r="O197" i="3"/>
  <c r="O199" i="3"/>
  <c r="O200" i="3"/>
  <c r="O201" i="3"/>
  <c r="O203" i="3"/>
  <c r="O205" i="3"/>
  <c r="O206" i="3"/>
  <c r="O207" i="3"/>
  <c r="O208" i="3"/>
  <c r="O210" i="3"/>
  <c r="O2" i="4"/>
  <c r="O3" i="4"/>
  <c r="O6" i="4"/>
  <c r="O7" i="4"/>
  <c r="O8" i="4"/>
  <c r="O9" i="4"/>
  <c r="O10" i="4"/>
  <c r="O11" i="4"/>
  <c r="O12" i="4"/>
  <c r="O13" i="4"/>
  <c r="O15" i="4"/>
  <c r="O17" i="4"/>
  <c r="O18" i="4"/>
  <c r="O19" i="4"/>
  <c r="O20" i="4"/>
  <c r="O21" i="4"/>
  <c r="O23" i="4"/>
  <c r="O24" i="4"/>
  <c r="O26" i="4"/>
  <c r="O28" i="4"/>
  <c r="O32" i="4"/>
  <c r="O33" i="4"/>
  <c r="O34" i="4"/>
  <c r="O35" i="4"/>
  <c r="O37" i="4"/>
  <c r="O39" i="4"/>
  <c r="O40" i="4"/>
  <c r="O41" i="4"/>
  <c r="O43" i="4"/>
  <c r="O44" i="4"/>
  <c r="O45" i="4"/>
  <c r="O47" i="4"/>
  <c r="O48" i="4"/>
  <c r="O49" i="4"/>
  <c r="O50" i="4"/>
  <c r="O52" i="4"/>
  <c r="O53" i="4"/>
  <c r="O54" i="4"/>
  <c r="O56" i="4"/>
  <c r="O57" i="4"/>
  <c r="O58" i="4"/>
  <c r="O63" i="4"/>
  <c r="O64" i="4"/>
  <c r="O65" i="4"/>
  <c r="O67" i="4"/>
  <c r="O68" i="4"/>
  <c r="O69" i="4"/>
  <c r="I234" i="9"/>
  <c r="M29" i="9"/>
  <c r="O12" i="9"/>
  <c r="K59" i="9"/>
  <c r="O34" i="2"/>
  <c r="O78" i="2"/>
  <c r="O71" i="4"/>
  <c r="O72" i="4"/>
  <c r="O73" i="4"/>
  <c r="O75" i="4"/>
  <c r="O76" i="4"/>
  <c r="O77" i="4"/>
  <c r="O79" i="4"/>
  <c r="O80" i="4"/>
  <c r="O81" i="4"/>
  <c r="O83" i="4"/>
  <c r="O84" i="4"/>
  <c r="O85" i="4"/>
  <c r="O87" i="4"/>
  <c r="O88" i="4"/>
  <c r="O152" i="4"/>
  <c r="K241" i="9"/>
  <c r="F230" i="9"/>
  <c r="I219" i="9"/>
  <c r="M29" i="1"/>
  <c r="N235" i="9"/>
  <c r="N237" i="9"/>
  <c r="E221" i="9"/>
  <c r="D214" i="9"/>
  <c r="H231" i="9"/>
  <c r="O178" i="1"/>
  <c r="E214" i="4"/>
  <c r="O62" i="3"/>
  <c r="O156" i="2"/>
  <c r="E29" i="4"/>
  <c r="O164" i="1"/>
  <c r="O26" i="2"/>
  <c r="O73" i="2"/>
  <c r="E240" i="9"/>
  <c r="C227" i="9"/>
  <c r="S227" i="9" s="1"/>
  <c r="O152" i="2"/>
  <c r="I180" i="2"/>
  <c r="E59" i="4"/>
  <c r="K222" i="9"/>
  <c r="H225" i="9"/>
  <c r="I223" i="9"/>
  <c r="E231" i="9"/>
  <c r="F238" i="9"/>
  <c r="J215" i="9"/>
  <c r="D223" i="9"/>
  <c r="E220" i="9"/>
  <c r="E224" i="9"/>
  <c r="G219" i="9"/>
  <c r="C222" i="9"/>
  <c r="S222" i="9" s="1"/>
  <c r="O34" i="9"/>
  <c r="D235" i="9"/>
  <c r="AU152" i="9"/>
  <c r="C235" i="9"/>
  <c r="S235" i="9" s="1"/>
  <c r="BK179" i="9"/>
  <c r="H222" i="9"/>
  <c r="O152" i="3"/>
  <c r="E180" i="2"/>
  <c r="D215" i="9"/>
  <c r="O167" i="1"/>
  <c r="O79" i="1"/>
  <c r="L214" i="9"/>
  <c r="M225" i="9"/>
  <c r="K225" i="9"/>
  <c r="Z180" i="9"/>
  <c r="E234" i="9"/>
  <c r="G217" i="9"/>
  <c r="H230" i="9"/>
  <c r="O194" i="9"/>
  <c r="F218" i="9"/>
  <c r="AU157" i="9"/>
  <c r="O168" i="1"/>
  <c r="O171" i="1"/>
  <c r="O187" i="9"/>
  <c r="BK154" i="9"/>
  <c r="AP180" i="9"/>
  <c r="N29" i="9"/>
  <c r="O6" i="9"/>
  <c r="O9" i="9"/>
  <c r="O16" i="9"/>
  <c r="O25" i="9"/>
  <c r="O27" i="9"/>
  <c r="J235" i="9"/>
  <c r="I241" i="9"/>
  <c r="AE155" i="9"/>
  <c r="F219" i="9"/>
  <c r="G233" i="9"/>
  <c r="C234" i="9"/>
  <c r="S234" i="9" s="1"/>
  <c r="L217" i="9"/>
  <c r="D219" i="9"/>
  <c r="J237" i="9"/>
  <c r="N219" i="9"/>
  <c r="E226" i="9"/>
  <c r="H235" i="9"/>
  <c r="M239" i="9"/>
  <c r="I232" i="9"/>
  <c r="K219" i="9"/>
  <c r="H223" i="9"/>
  <c r="O162" i="1"/>
  <c r="O195" i="1"/>
  <c r="O10" i="2"/>
  <c r="O41" i="2"/>
  <c r="O70" i="2"/>
  <c r="O82" i="2"/>
  <c r="BK175" i="9"/>
  <c r="AU153" i="9"/>
  <c r="N214" i="9"/>
  <c r="BK177" i="9"/>
  <c r="E225" i="9"/>
  <c r="O13" i="9"/>
  <c r="AK180" i="9"/>
  <c r="H236" i="9"/>
  <c r="F237" i="9"/>
  <c r="K221" i="9"/>
  <c r="D225" i="9"/>
  <c r="O44" i="9"/>
  <c r="E235" i="9"/>
  <c r="AM180" i="9"/>
  <c r="G231" i="9"/>
  <c r="F233" i="9"/>
  <c r="L219" i="9"/>
  <c r="L218" i="9"/>
  <c r="I221" i="9"/>
  <c r="O21" i="9"/>
  <c r="O57" i="9"/>
  <c r="AO180" i="9"/>
  <c r="BK159" i="9"/>
  <c r="F215" i="9"/>
  <c r="C241" i="9"/>
  <c r="S241" i="9" s="1"/>
  <c r="T241" i="9" s="1"/>
  <c r="L221" i="9"/>
  <c r="N234" i="9"/>
  <c r="H238" i="9"/>
  <c r="L239" i="9"/>
  <c r="M230" i="9"/>
  <c r="L222" i="9"/>
  <c r="J226" i="9"/>
  <c r="AU173" i="9"/>
  <c r="M216" i="9"/>
  <c r="E217" i="9"/>
  <c r="I224" i="9"/>
  <c r="F228" i="9"/>
  <c r="G228" i="9"/>
  <c r="K238" i="9"/>
  <c r="M238" i="9"/>
  <c r="F216" i="9"/>
  <c r="N241" i="9"/>
  <c r="O78" i="9"/>
  <c r="W180" i="9"/>
  <c r="N223" i="9"/>
  <c r="G222" i="9"/>
  <c r="K231" i="9"/>
  <c r="O42" i="9"/>
  <c r="O37" i="9"/>
  <c r="AE152" i="9"/>
  <c r="D224" i="9"/>
  <c r="H240" i="9"/>
  <c r="L224" i="9"/>
  <c r="J240" i="5"/>
  <c r="D237" i="7"/>
  <c r="H237" i="7"/>
  <c r="L237" i="7"/>
  <c r="L239" i="7"/>
  <c r="D240" i="7"/>
  <c r="E238" i="9"/>
  <c r="E215" i="9"/>
  <c r="N226" i="9"/>
  <c r="O84" i="1"/>
  <c r="O154" i="1"/>
  <c r="O196" i="9"/>
  <c r="H224" i="9"/>
  <c r="AE168" i="9"/>
  <c r="AC180" i="9"/>
  <c r="N239" i="9"/>
  <c r="F214" i="9"/>
  <c r="E229" i="9"/>
  <c r="C220" i="9"/>
  <c r="S220" i="9" s="1"/>
  <c r="AZ180" i="9"/>
  <c r="G29" i="9"/>
  <c r="O17" i="9"/>
  <c r="O19" i="9"/>
  <c r="O24" i="9"/>
  <c r="M227" i="9"/>
  <c r="AU162" i="9"/>
  <c r="AU168" i="9"/>
  <c r="J221" i="9"/>
  <c r="C238" i="9"/>
  <c r="S238" i="9" s="1"/>
  <c r="AS180" i="9"/>
  <c r="O165" i="1"/>
  <c r="O192" i="1"/>
  <c r="O22" i="2"/>
  <c r="O42" i="2"/>
  <c r="O62" i="2"/>
  <c r="O74" i="2"/>
  <c r="O86" i="2"/>
  <c r="BK171" i="9"/>
  <c r="M237" i="9"/>
  <c r="J240" i="9"/>
  <c r="M229" i="9"/>
  <c r="G223" i="9"/>
  <c r="AU172" i="9"/>
  <c r="K211" i="5"/>
  <c r="O199" i="9"/>
  <c r="O192" i="9"/>
  <c r="J29" i="9"/>
  <c r="O3" i="9"/>
  <c r="O4" i="9"/>
  <c r="O10" i="9"/>
  <c r="O14" i="9"/>
  <c r="O46" i="9"/>
  <c r="O18" i="9"/>
  <c r="O49" i="9"/>
  <c r="O58" i="9"/>
  <c r="L89" i="9"/>
  <c r="BJ180" i="9"/>
  <c r="AN180" i="9"/>
  <c r="AU165" i="9"/>
  <c r="F59" i="9"/>
  <c r="AU176" i="9"/>
  <c r="J236" i="9"/>
  <c r="G227" i="9"/>
  <c r="AE162" i="9"/>
  <c r="H215" i="9"/>
  <c r="L233" i="9"/>
  <c r="AE157" i="9"/>
  <c r="I230" i="9"/>
  <c r="M217" i="9"/>
  <c r="J225" i="9"/>
  <c r="H232" i="9"/>
  <c r="D237" i="9"/>
  <c r="I214" i="9"/>
  <c r="N224" i="9"/>
  <c r="I220" i="9"/>
  <c r="L241" i="9"/>
  <c r="M236" i="9"/>
  <c r="BK170" i="9"/>
  <c r="G226" i="9"/>
  <c r="L220" i="9"/>
  <c r="M215" i="9"/>
  <c r="D229" i="9"/>
  <c r="F89" i="1"/>
  <c r="O28" i="11"/>
  <c r="O25" i="11"/>
  <c r="O24" i="11"/>
  <c r="O21" i="11"/>
  <c r="O20" i="11"/>
  <c r="O17" i="11"/>
  <c r="O16" i="11"/>
  <c r="O13" i="11"/>
  <c r="O12" i="11"/>
  <c r="O9" i="11"/>
  <c r="O8" i="11"/>
  <c r="U78" i="13"/>
  <c r="Q78" i="13"/>
  <c r="X78" i="13"/>
  <c r="T78" i="13"/>
  <c r="O4" i="11"/>
  <c r="W78" i="13"/>
  <c r="O78" i="13"/>
  <c r="V78" i="13"/>
  <c r="R78" i="13"/>
  <c r="O2" i="11"/>
  <c r="O17" i="1"/>
  <c r="O34" i="1"/>
  <c r="O72" i="1"/>
  <c r="H211" i="5"/>
  <c r="O177" i="1"/>
  <c r="O187" i="1"/>
  <c r="O15" i="2"/>
  <c r="O33" i="2"/>
  <c r="O43" i="2"/>
  <c r="O47" i="2"/>
  <c r="O54" i="2"/>
  <c r="O66" i="2"/>
  <c r="O77" i="2"/>
  <c r="O85" i="2"/>
  <c r="O153" i="2"/>
  <c r="O164" i="2"/>
  <c r="O188" i="2"/>
  <c r="O196" i="2"/>
  <c r="G217" i="3"/>
  <c r="K239" i="3"/>
  <c r="F226" i="9"/>
  <c r="I222" i="9"/>
  <c r="BK162" i="9"/>
  <c r="BB180" i="9"/>
  <c r="L236" i="9"/>
  <c r="C214" i="9"/>
  <c r="S214" i="9" s="1"/>
  <c r="O36" i="9"/>
  <c r="D236" i="9"/>
  <c r="G236" i="9"/>
  <c r="E222" i="9"/>
  <c r="G237" i="9"/>
  <c r="O2" i="2"/>
  <c r="O37" i="2"/>
  <c r="O52" i="2"/>
  <c r="O58" i="2"/>
  <c r="I217" i="3"/>
  <c r="M217" i="3"/>
  <c r="E218" i="3"/>
  <c r="E219" i="3"/>
  <c r="I219" i="3"/>
  <c r="I220" i="3"/>
  <c r="M220" i="3"/>
  <c r="E223" i="3"/>
  <c r="M225" i="3"/>
  <c r="E226" i="3"/>
  <c r="I226" i="3"/>
  <c r="E231" i="3"/>
  <c r="I231" i="3"/>
  <c r="E240" i="3"/>
  <c r="L214" i="5"/>
  <c r="L242" i="5" s="1"/>
  <c r="D237" i="5"/>
  <c r="K237" i="5"/>
  <c r="G238" i="5"/>
  <c r="G240" i="5"/>
  <c r="L225" i="18"/>
  <c r="H226" i="18"/>
  <c r="L226" i="18"/>
  <c r="D227" i="18"/>
  <c r="H228" i="18"/>
  <c r="D229" i="18"/>
  <c r="L229" i="18"/>
  <c r="L231" i="18"/>
  <c r="D233" i="18"/>
  <c r="H234" i="18"/>
  <c r="AE177" i="18"/>
  <c r="BK179" i="18"/>
  <c r="O185" i="18"/>
  <c r="O186" i="18"/>
  <c r="O190" i="18"/>
  <c r="O191" i="18"/>
  <c r="O192" i="18"/>
  <c r="O193" i="18"/>
  <c r="O196" i="18"/>
  <c r="O197" i="18"/>
  <c r="O198" i="18"/>
  <c r="O200" i="18"/>
  <c r="O202" i="18"/>
  <c r="O204" i="18"/>
  <c r="O206" i="18"/>
  <c r="O210" i="18"/>
  <c r="O5" i="11"/>
  <c r="O70" i="9"/>
  <c r="S180" i="9"/>
  <c r="O50" i="9"/>
  <c r="I59" i="9"/>
  <c r="O52" i="9"/>
  <c r="O83" i="9"/>
  <c r="D89" i="9"/>
  <c r="O32" i="9"/>
  <c r="K211" i="9"/>
  <c r="BG180" i="9"/>
  <c r="O208" i="9"/>
  <c r="C215" i="9"/>
  <c r="S215" i="9" s="1"/>
  <c r="E216" i="9"/>
  <c r="N240" i="9"/>
  <c r="AE174" i="9"/>
  <c r="G220" i="9"/>
  <c r="O87" i="9"/>
  <c r="O79" i="9"/>
  <c r="K223" i="9"/>
  <c r="O86" i="9"/>
  <c r="AU174" i="9"/>
  <c r="J223" i="9"/>
  <c r="K228" i="9"/>
  <c r="K220" i="9"/>
  <c r="AU155" i="9"/>
  <c r="D227" i="9"/>
  <c r="C223" i="9"/>
  <c r="S223" i="9" s="1"/>
  <c r="BK166" i="9"/>
  <c r="AU179" i="9"/>
  <c r="G221" i="9"/>
  <c r="C225" i="9"/>
  <c r="S225" i="9" s="1"/>
  <c r="G230" i="9"/>
  <c r="O66" i="9"/>
  <c r="V180" i="9"/>
  <c r="M221" i="9"/>
  <c r="M222" i="9"/>
  <c r="D218" i="9"/>
  <c r="F221" i="9"/>
  <c r="K216" i="9"/>
  <c r="M214" i="9"/>
  <c r="AE163" i="9"/>
  <c r="O73" i="18"/>
  <c r="G219" i="18"/>
  <c r="O69" i="2"/>
  <c r="AU164" i="18"/>
  <c r="AE165" i="18"/>
  <c r="AU166" i="18"/>
  <c r="BK167" i="18"/>
  <c r="O168" i="18"/>
  <c r="AE168" i="18"/>
  <c r="AU169" i="18"/>
  <c r="BK170" i="18"/>
  <c r="BK171" i="18"/>
  <c r="AE172" i="18"/>
  <c r="O173" i="18"/>
  <c r="AU173" i="18"/>
  <c r="BK173" i="18"/>
  <c r="AE174" i="18"/>
  <c r="BK174" i="18"/>
  <c r="AU175" i="18"/>
  <c r="D211" i="5"/>
  <c r="AE158" i="18"/>
  <c r="AU158" i="18"/>
  <c r="AU159" i="18"/>
  <c r="D238" i="9"/>
  <c r="H226" i="9"/>
  <c r="C231" i="9"/>
  <c r="S231" i="9" s="1"/>
  <c r="C229" i="9"/>
  <c r="S229" i="9" s="1"/>
  <c r="D228" i="9"/>
  <c r="AI180" i="9"/>
  <c r="F225" i="9"/>
  <c r="AU161" i="9"/>
  <c r="AU177" i="9"/>
  <c r="E228" i="9"/>
  <c r="BK164" i="9"/>
  <c r="AU171" i="9"/>
  <c r="O152" i="1"/>
  <c r="D180" i="1"/>
  <c r="D215" i="1"/>
  <c r="H215" i="1"/>
  <c r="L215" i="1"/>
  <c r="D216" i="1"/>
  <c r="H216" i="1"/>
  <c r="L216" i="1"/>
  <c r="D217" i="1"/>
  <c r="H217" i="1"/>
  <c r="L217" i="1"/>
  <c r="H220" i="1"/>
  <c r="L220" i="1"/>
  <c r="D241" i="1"/>
  <c r="H241" i="1"/>
  <c r="L241" i="1"/>
  <c r="D221" i="1"/>
  <c r="H221" i="1"/>
  <c r="L221" i="1"/>
  <c r="D222" i="1"/>
  <c r="H222" i="1"/>
  <c r="L222" i="1"/>
  <c r="D223" i="1"/>
  <c r="H223" i="1"/>
  <c r="L223" i="1"/>
  <c r="D224" i="1"/>
  <c r="L224" i="1"/>
  <c r="D225" i="1"/>
  <c r="L225" i="1"/>
  <c r="D226" i="1"/>
  <c r="H226" i="1"/>
  <c r="L226" i="1"/>
  <c r="L227" i="1"/>
  <c r="H233" i="1"/>
  <c r="L233" i="1"/>
  <c r="O184" i="1"/>
  <c r="O200" i="1"/>
  <c r="O208" i="1"/>
  <c r="O14" i="2"/>
  <c r="O23" i="2"/>
  <c r="I180" i="5"/>
  <c r="E214" i="7"/>
  <c r="I214" i="7"/>
  <c r="I238" i="7"/>
  <c r="M238" i="7"/>
  <c r="AU152" i="18"/>
  <c r="O156" i="18"/>
  <c r="O155" i="9"/>
  <c r="O163" i="9"/>
  <c r="J227" i="9"/>
  <c r="I233" i="9"/>
  <c r="G238" i="9"/>
  <c r="AE175" i="9"/>
  <c r="N217" i="9"/>
  <c r="N228" i="9"/>
  <c r="J238" i="9"/>
  <c r="AJ180" i="9"/>
  <c r="O71" i="9"/>
  <c r="BK160" i="9"/>
  <c r="J231" i="9"/>
  <c r="H220" i="9"/>
  <c r="F223" i="9"/>
  <c r="BK153" i="9"/>
  <c r="G225" i="9"/>
  <c r="AQ180" i="9"/>
  <c r="BK169" i="9"/>
  <c r="J233" i="9"/>
  <c r="D217" i="9"/>
  <c r="E239" i="9"/>
  <c r="L232" i="9"/>
  <c r="J217" i="9"/>
  <c r="H227" i="9"/>
  <c r="D222" i="9"/>
  <c r="G215" i="9"/>
  <c r="N225" i="9"/>
  <c r="G241" i="9"/>
  <c r="E214" i="9"/>
  <c r="G216" i="9"/>
  <c r="M241" i="9"/>
  <c r="K229" i="9"/>
  <c r="M214" i="1"/>
  <c r="M226" i="1"/>
  <c r="E232" i="1"/>
  <c r="I232" i="1"/>
  <c r="M232" i="1"/>
  <c r="E233" i="1"/>
  <c r="I233" i="1"/>
  <c r="O82" i="9"/>
  <c r="O45" i="9"/>
  <c r="E229" i="18"/>
  <c r="O167" i="18"/>
  <c r="E231" i="18"/>
  <c r="O169" i="18"/>
  <c r="E233" i="18"/>
  <c r="O171" i="18"/>
  <c r="AU169" i="9"/>
  <c r="I237" i="9"/>
  <c r="M231" i="9"/>
  <c r="J230" i="9"/>
  <c r="J241" i="9"/>
  <c r="O236" i="5"/>
  <c r="O164" i="18"/>
  <c r="O160" i="9"/>
  <c r="M234" i="9"/>
  <c r="O153" i="9"/>
  <c r="D59" i="9"/>
  <c r="O206" i="9"/>
  <c r="I225" i="9"/>
  <c r="M226" i="9"/>
  <c r="AE160" i="9"/>
  <c r="J234" i="9"/>
  <c r="J239" i="9"/>
  <c r="D216" i="9"/>
  <c r="AU156" i="9"/>
  <c r="D232" i="9"/>
  <c r="J228" i="9"/>
  <c r="F234" i="9"/>
  <c r="F224" i="9"/>
  <c r="D234" i="9"/>
  <c r="N231" i="9"/>
  <c r="AU167" i="9"/>
  <c r="AU166" i="9"/>
  <c r="D29" i="9"/>
  <c r="H29" i="9"/>
  <c r="I29" i="9"/>
  <c r="O11" i="9"/>
  <c r="O241" i="5"/>
  <c r="O221" i="5"/>
  <c r="H89" i="1"/>
  <c r="O185" i="1"/>
  <c r="O186" i="1"/>
  <c r="O188" i="1"/>
  <c r="O189" i="1"/>
  <c r="O190" i="1"/>
  <c r="O191" i="1"/>
  <c r="O193" i="1"/>
  <c r="O194" i="1"/>
  <c r="O196" i="1"/>
  <c r="O197" i="1"/>
  <c r="O198" i="1"/>
  <c r="O199" i="1"/>
  <c r="O201" i="1"/>
  <c r="O202" i="1"/>
  <c r="G233" i="1"/>
  <c r="O204" i="1"/>
  <c r="O205" i="1"/>
  <c r="O207" i="1"/>
  <c r="O209" i="1"/>
  <c r="O210" i="1"/>
  <c r="O3" i="2"/>
  <c r="O4" i="2"/>
  <c r="O5" i="2"/>
  <c r="O6" i="2"/>
  <c r="O8" i="2"/>
  <c r="O9" i="2"/>
  <c r="O11" i="2"/>
  <c r="O12" i="2"/>
  <c r="O13" i="2"/>
  <c r="O16" i="2"/>
  <c r="O17" i="2"/>
  <c r="O19" i="2"/>
  <c r="O20" i="2"/>
  <c r="O21" i="2"/>
  <c r="O24" i="2"/>
  <c r="O25" i="2"/>
  <c r="O27" i="2"/>
  <c r="O28" i="2"/>
  <c r="O35" i="2"/>
  <c r="O36" i="2"/>
  <c r="O38" i="2"/>
  <c r="O39" i="2"/>
  <c r="O40" i="2"/>
  <c r="O44" i="2"/>
  <c r="O45" i="2"/>
  <c r="O46" i="2"/>
  <c r="O48" i="2"/>
  <c r="O49" i="2"/>
  <c r="O50" i="2"/>
  <c r="O51" i="2"/>
  <c r="O53" i="2"/>
  <c r="O56" i="2"/>
  <c r="O57" i="2"/>
  <c r="O63" i="2"/>
  <c r="O64" i="2"/>
  <c r="O67" i="2"/>
  <c r="O68" i="2"/>
  <c r="O71" i="2"/>
  <c r="O72" i="2"/>
  <c r="O75" i="2"/>
  <c r="O76" i="2"/>
  <c r="O79" i="2"/>
  <c r="O80" i="2"/>
  <c r="O83" i="2"/>
  <c r="O84" i="2"/>
  <c r="O87" i="2"/>
  <c r="O88" i="2"/>
  <c r="G215" i="3"/>
  <c r="K215" i="3"/>
  <c r="C216" i="3"/>
  <c r="G216" i="3"/>
  <c r="K216" i="3"/>
  <c r="C217" i="3"/>
  <c r="M218" i="2"/>
  <c r="E219" i="2"/>
  <c r="I219" i="2"/>
  <c r="M219" i="2"/>
  <c r="E220" i="2"/>
  <c r="I220" i="2"/>
  <c r="I241" i="2"/>
  <c r="M241" i="2"/>
  <c r="E221" i="2"/>
  <c r="I221" i="2"/>
  <c r="M221" i="2"/>
  <c r="E222" i="2"/>
  <c r="I222" i="2"/>
  <c r="M222" i="2"/>
  <c r="E223" i="2"/>
  <c r="I223" i="2"/>
  <c r="M223" i="2"/>
  <c r="E224" i="2"/>
  <c r="I224" i="2"/>
  <c r="M224" i="2"/>
  <c r="E225" i="2"/>
  <c r="I225" i="2"/>
  <c r="M225" i="2"/>
  <c r="E226" i="2"/>
  <c r="I226" i="2"/>
  <c r="M226" i="2"/>
  <c r="E227" i="2"/>
  <c r="I227" i="2"/>
  <c r="M227" i="2"/>
  <c r="E228" i="2"/>
  <c r="I228" i="2"/>
  <c r="M228" i="2"/>
  <c r="E229" i="2"/>
  <c r="I229" i="2"/>
  <c r="M229" i="2"/>
  <c r="E230" i="2"/>
  <c r="I230" i="2"/>
  <c r="E232" i="2"/>
  <c r="I232" i="2"/>
  <c r="M232" i="2"/>
  <c r="E233" i="2"/>
  <c r="I233" i="2"/>
  <c r="M233" i="2"/>
  <c r="E234" i="2"/>
  <c r="I234" i="2"/>
  <c r="M234" i="2"/>
  <c r="E235" i="2"/>
  <c r="I235" i="2"/>
  <c r="M235" i="2"/>
  <c r="E236" i="2"/>
  <c r="I236" i="2"/>
  <c r="M236" i="2"/>
  <c r="E237" i="2"/>
  <c r="I237" i="2"/>
  <c r="E238" i="2"/>
  <c r="C225" i="3"/>
  <c r="G225" i="3"/>
  <c r="K225" i="3"/>
  <c r="K226" i="3"/>
  <c r="K227" i="3"/>
  <c r="G228" i="3"/>
  <c r="K229" i="3"/>
  <c r="G230" i="3"/>
  <c r="K230" i="3"/>
  <c r="G231" i="3"/>
  <c r="K231" i="3"/>
  <c r="C232" i="3"/>
  <c r="C233" i="3"/>
  <c r="G233" i="3"/>
  <c r="K233" i="3"/>
  <c r="G234" i="3"/>
  <c r="K235" i="3"/>
  <c r="G236" i="3"/>
  <c r="K237" i="3"/>
  <c r="G238" i="3"/>
  <c r="K238" i="3"/>
  <c r="G239" i="3"/>
  <c r="AE256" i="11"/>
  <c r="AE245" i="11"/>
  <c r="L219" i="3"/>
  <c r="D220" i="3"/>
  <c r="H220" i="3"/>
  <c r="L220" i="3"/>
  <c r="D221" i="3"/>
  <c r="H221" i="3"/>
  <c r="H222" i="3"/>
  <c r="D227" i="3"/>
  <c r="H227" i="3"/>
  <c r="L228" i="3"/>
  <c r="H229" i="3"/>
  <c r="L229" i="3"/>
  <c r="G240" i="3"/>
  <c r="J217" i="4"/>
  <c r="N217" i="4"/>
  <c r="F218" i="4"/>
  <c r="J219" i="4"/>
  <c r="N219" i="4"/>
  <c r="F220" i="4"/>
  <c r="J220" i="4"/>
  <c r="N220" i="4"/>
  <c r="F221" i="4"/>
  <c r="N221" i="4"/>
  <c r="C214" i="18"/>
  <c r="O152" i="18"/>
  <c r="G214" i="18"/>
  <c r="G215" i="18"/>
  <c r="K215" i="18"/>
  <c r="C216" i="18"/>
  <c r="G216" i="18"/>
  <c r="K216" i="18"/>
  <c r="G217" i="18"/>
  <c r="C241" i="18"/>
  <c r="O179" i="18"/>
  <c r="O183" i="18"/>
  <c r="C211" i="18"/>
  <c r="D248" i="11"/>
  <c r="E248" i="11" s="1"/>
  <c r="F248" i="11" s="1"/>
  <c r="G248" i="11" s="1"/>
  <c r="H248" i="11" s="1"/>
  <c r="I248" i="11" s="1"/>
  <c r="J248" i="11" s="1"/>
  <c r="K248" i="11" s="1"/>
  <c r="L248" i="11" s="1"/>
  <c r="M248" i="11" s="1"/>
  <c r="N248" i="11" s="1"/>
  <c r="D252" i="11"/>
  <c r="E252" i="11" s="1"/>
  <c r="F252" i="11" s="1"/>
  <c r="G252" i="11" s="1"/>
  <c r="H252" i="11" s="1"/>
  <c r="I252" i="11" s="1"/>
  <c r="J252" i="11" s="1"/>
  <c r="K252" i="11" s="1"/>
  <c r="L252" i="11" s="1"/>
  <c r="M252" i="11" s="1"/>
  <c r="N252" i="11" s="1"/>
  <c r="D256" i="11"/>
  <c r="E256" i="11" s="1"/>
  <c r="F256" i="11" s="1"/>
  <c r="G256" i="11" s="1"/>
  <c r="H256" i="11" s="1"/>
  <c r="I256" i="11" s="1"/>
  <c r="J256" i="11" s="1"/>
  <c r="K256" i="11" s="1"/>
  <c r="L256" i="11" s="1"/>
  <c r="M256" i="11" s="1"/>
  <c r="N256" i="11" s="1"/>
  <c r="D260" i="11"/>
  <c r="E260" i="11" s="1"/>
  <c r="F260" i="11" s="1"/>
  <c r="G260" i="11" s="1"/>
  <c r="H260" i="11" s="1"/>
  <c r="I260" i="11" s="1"/>
  <c r="J260" i="11" s="1"/>
  <c r="K260" i="11" s="1"/>
  <c r="L260" i="11" s="1"/>
  <c r="M260" i="11" s="1"/>
  <c r="N260" i="11" s="1"/>
  <c r="D264" i="11"/>
  <c r="E264" i="11" s="1"/>
  <c r="F264" i="11" s="1"/>
  <c r="G264" i="11" s="1"/>
  <c r="H264" i="11" s="1"/>
  <c r="I264" i="11" s="1"/>
  <c r="J264" i="11" s="1"/>
  <c r="K264" i="11" s="1"/>
  <c r="L264" i="11" s="1"/>
  <c r="M264" i="11" s="1"/>
  <c r="N264" i="11" s="1"/>
  <c r="AE154" i="18"/>
  <c r="K217" i="18"/>
  <c r="C218" i="18"/>
  <c r="G218" i="18"/>
  <c r="K218" i="18"/>
  <c r="C225" i="18"/>
  <c r="G225" i="18"/>
  <c r="K225" i="18"/>
  <c r="C226" i="18"/>
  <c r="G226" i="18"/>
  <c r="K226" i="18"/>
  <c r="E249" i="11"/>
  <c r="F249" i="11" s="1"/>
  <c r="G249" i="11" s="1"/>
  <c r="H249" i="11" s="1"/>
  <c r="I249" i="11" s="1"/>
  <c r="J249" i="11" s="1"/>
  <c r="K249" i="11" s="1"/>
  <c r="L249" i="11" s="1"/>
  <c r="M249" i="11" s="1"/>
  <c r="N249" i="11" s="1"/>
  <c r="E253" i="11"/>
  <c r="F253" i="11" s="1"/>
  <c r="G253" i="11" s="1"/>
  <c r="H253" i="11" s="1"/>
  <c r="I253" i="11" s="1"/>
  <c r="J253" i="11" s="1"/>
  <c r="K253" i="11" s="1"/>
  <c r="L253" i="11" s="1"/>
  <c r="M253" i="11" s="1"/>
  <c r="N253" i="11" s="1"/>
  <c r="E257" i="11"/>
  <c r="F257" i="11" s="1"/>
  <c r="G257" i="11" s="1"/>
  <c r="H257" i="11" s="1"/>
  <c r="I257" i="11" s="1"/>
  <c r="J257" i="11" s="1"/>
  <c r="K257" i="11" s="1"/>
  <c r="L257" i="11" s="1"/>
  <c r="M257" i="11" s="1"/>
  <c r="N257" i="11" s="1"/>
  <c r="E261" i="11"/>
  <c r="F261" i="11" s="1"/>
  <c r="G261" i="11" s="1"/>
  <c r="H261" i="11" s="1"/>
  <c r="I261" i="11" s="1"/>
  <c r="J261" i="11" s="1"/>
  <c r="K261" i="11" s="1"/>
  <c r="L261" i="11" s="1"/>
  <c r="M261" i="11" s="1"/>
  <c r="N261" i="11" s="1"/>
  <c r="K219" i="18"/>
  <c r="C220" i="18"/>
  <c r="G227" i="18"/>
  <c r="K227" i="18"/>
  <c r="C228" i="18"/>
  <c r="G228" i="18"/>
  <c r="K228" i="18"/>
  <c r="C229" i="18"/>
  <c r="G229" i="18"/>
  <c r="K229" i="18"/>
  <c r="C230" i="18"/>
  <c r="G230" i="18"/>
  <c r="K230" i="18"/>
  <c r="C231" i="18"/>
  <c r="G231" i="18"/>
  <c r="K231" i="18"/>
  <c r="C232" i="18"/>
  <c r="G232" i="18"/>
  <c r="K232" i="18"/>
  <c r="C233" i="18"/>
  <c r="G233" i="18"/>
  <c r="K233" i="18"/>
  <c r="G234" i="18"/>
  <c r="AE176" i="18"/>
  <c r="AU176" i="18"/>
  <c r="BK176" i="18"/>
  <c r="AU177" i="18"/>
  <c r="BK177" i="18"/>
  <c r="AE178" i="18"/>
  <c r="AU178" i="18"/>
  <c r="BK178" i="18"/>
  <c r="C240" i="3"/>
  <c r="D268" i="11"/>
  <c r="E268" i="11" s="1"/>
  <c r="F268" i="11" s="1"/>
  <c r="G268" i="11" s="1"/>
  <c r="H268" i="11" s="1"/>
  <c r="I268" i="11" s="1"/>
  <c r="J268" i="11" s="1"/>
  <c r="K268" i="11" s="1"/>
  <c r="L268" i="11" s="1"/>
  <c r="M268" i="11" s="1"/>
  <c r="N268" i="11" s="1"/>
  <c r="D89" i="18"/>
  <c r="H89" i="18"/>
  <c r="G220" i="18"/>
  <c r="K220" i="18"/>
  <c r="C221" i="18"/>
  <c r="G221" i="18"/>
  <c r="AU161" i="18"/>
  <c r="BK161" i="18"/>
  <c r="K234" i="18"/>
  <c r="C235" i="18"/>
  <c r="G235" i="18"/>
  <c r="K235" i="18"/>
  <c r="C236" i="18"/>
  <c r="G236" i="18"/>
  <c r="K236" i="18"/>
  <c r="C237" i="18"/>
  <c r="G237" i="18"/>
  <c r="K237" i="18"/>
  <c r="BK175" i="18"/>
  <c r="G238" i="18"/>
  <c r="K238" i="18"/>
  <c r="E271" i="11"/>
  <c r="F271" i="11" s="1"/>
  <c r="G271" i="11" s="1"/>
  <c r="H271" i="11" s="1"/>
  <c r="I271" i="11" s="1"/>
  <c r="J271" i="11" s="1"/>
  <c r="K271" i="11" s="1"/>
  <c r="L271" i="11" s="1"/>
  <c r="M271" i="11" s="1"/>
  <c r="N271" i="11" s="1"/>
  <c r="E267" i="11"/>
  <c r="F267" i="11" s="1"/>
  <c r="G267" i="11" s="1"/>
  <c r="H267" i="11" s="1"/>
  <c r="I267" i="11" s="1"/>
  <c r="J267" i="11" s="1"/>
  <c r="K267" i="11" s="1"/>
  <c r="L267" i="11" s="1"/>
  <c r="M267" i="11" s="1"/>
  <c r="N267" i="11" s="1"/>
  <c r="AE251" i="11"/>
  <c r="AE262" i="11"/>
  <c r="Y272" i="11"/>
  <c r="AA272" i="11"/>
  <c r="G266" i="12"/>
  <c r="H266" i="12" s="1"/>
  <c r="I266" i="12" s="1"/>
  <c r="J266" i="12" s="1"/>
  <c r="K266" i="12" s="1"/>
  <c r="L266" i="12" s="1"/>
  <c r="M266" i="12" s="1"/>
  <c r="N266" i="12" s="1"/>
  <c r="D180" i="9"/>
  <c r="AE154" i="9"/>
  <c r="O53" i="9"/>
  <c r="O73" i="9"/>
  <c r="O39" i="9"/>
  <c r="O35" i="9"/>
  <c r="O80" i="9"/>
  <c r="O76" i="9"/>
  <c r="O41" i="9"/>
  <c r="O68" i="9"/>
  <c r="O33" i="9"/>
  <c r="O84" i="9"/>
  <c r="O88" i="9"/>
  <c r="N89" i="9"/>
  <c r="F89" i="9"/>
  <c r="H219" i="9"/>
  <c r="O63" i="9"/>
  <c r="K230" i="9"/>
  <c r="K237" i="9"/>
  <c r="L211" i="9"/>
  <c r="U180" i="9"/>
  <c r="G232" i="9"/>
  <c r="E232" i="9"/>
  <c r="O154" i="9"/>
  <c r="O210" i="9"/>
  <c r="N220" i="9"/>
  <c r="O168" i="9"/>
  <c r="AE179" i="9"/>
  <c r="H239" i="9"/>
  <c r="O180" i="12"/>
  <c r="L180" i="9"/>
  <c r="J211" i="9"/>
  <c r="O171" i="9"/>
  <c r="O72" i="9"/>
  <c r="O38" i="9"/>
  <c r="O55" i="9"/>
  <c r="O56" i="9"/>
  <c r="O47" i="9"/>
  <c r="L59" i="9"/>
  <c r="J89" i="9"/>
  <c r="M89" i="9"/>
  <c r="O64" i="9"/>
  <c r="O74" i="9"/>
  <c r="O69" i="9"/>
  <c r="O67" i="9"/>
  <c r="I89" i="9"/>
  <c r="O65" i="9"/>
  <c r="O75" i="9"/>
  <c r="AE153" i="9"/>
  <c r="AE177" i="9"/>
  <c r="AE171" i="9"/>
  <c r="E211" i="9"/>
  <c r="I215" i="9"/>
  <c r="K224" i="9"/>
  <c r="L225" i="9"/>
  <c r="K215" i="9"/>
  <c r="D231" i="9"/>
  <c r="C228" i="9"/>
  <c r="S228" i="9" s="1"/>
  <c r="O190" i="9"/>
  <c r="O157" i="9"/>
  <c r="L234" i="9"/>
  <c r="O203" i="9"/>
  <c r="AE165" i="9"/>
  <c r="AY180" i="9"/>
  <c r="O200" i="9"/>
  <c r="G218" i="9"/>
  <c r="BK172" i="9"/>
  <c r="BE180" i="9"/>
  <c r="K217" i="9"/>
  <c r="H217" i="9"/>
  <c r="O209" i="9"/>
  <c r="AE170" i="9"/>
  <c r="N211" i="9"/>
  <c r="BI180" i="9"/>
  <c r="AU158" i="9"/>
  <c r="AE169" i="9"/>
  <c r="O191" i="9"/>
  <c r="BK167" i="9"/>
  <c r="T180" i="9"/>
  <c r="AL180" i="9"/>
  <c r="BK176" i="9"/>
  <c r="O159" i="9"/>
  <c r="AA180" i="9"/>
  <c r="BK178" i="9"/>
  <c r="BK165" i="9"/>
  <c r="BK173" i="9"/>
  <c r="AU170" i="9"/>
  <c r="E89" i="9"/>
  <c r="O62" i="9"/>
  <c r="AE178" i="9"/>
  <c r="F220" i="9"/>
  <c r="E227" i="9"/>
  <c r="AE176" i="9"/>
  <c r="AE173" i="9"/>
  <c r="AB180" i="9"/>
  <c r="O185" i="9"/>
  <c r="O198" i="9"/>
  <c r="AE172" i="9"/>
  <c r="K214" i="9"/>
  <c r="AE159" i="9"/>
  <c r="BK168" i="9"/>
  <c r="C236" i="9"/>
  <c r="S236" i="9" s="1"/>
  <c r="BK161" i="9"/>
  <c r="AU159" i="9"/>
  <c r="BH180" i="9"/>
  <c r="BK163" i="9"/>
  <c r="D246" i="12"/>
  <c r="E246" i="12" s="1"/>
  <c r="X180" i="9"/>
  <c r="I229" i="9"/>
  <c r="O85" i="9"/>
  <c r="O81" i="9"/>
  <c r="O40" i="9"/>
  <c r="O51" i="9"/>
  <c r="K89" i="9"/>
  <c r="G224" i="9"/>
  <c r="G229" i="9"/>
  <c r="O216" i="6"/>
  <c r="O32" i="1"/>
  <c r="O65" i="1"/>
  <c r="O82" i="1"/>
  <c r="O88" i="1"/>
  <c r="H180" i="1"/>
  <c r="M180" i="2"/>
  <c r="O183" i="2"/>
  <c r="O186" i="2"/>
  <c r="O187" i="2"/>
  <c r="O190" i="2"/>
  <c r="O191" i="2"/>
  <c r="O194" i="2"/>
  <c r="O195" i="2"/>
  <c r="O198" i="2"/>
  <c r="O199" i="2"/>
  <c r="O202" i="2"/>
  <c r="O203" i="2"/>
  <c r="O205" i="2"/>
  <c r="O207" i="2"/>
  <c r="O208" i="2"/>
  <c r="O3" i="3"/>
  <c r="O6" i="3"/>
  <c r="O7" i="3"/>
  <c r="O10" i="3"/>
  <c r="O11" i="3"/>
  <c r="O14" i="3"/>
  <c r="O15" i="3"/>
  <c r="O18" i="3"/>
  <c r="O19" i="3"/>
  <c r="O22" i="3"/>
  <c r="O23" i="3"/>
  <c r="O26" i="3"/>
  <c r="O27" i="3"/>
  <c r="O33" i="3"/>
  <c r="O34" i="3"/>
  <c r="O37" i="3"/>
  <c r="O38" i="3"/>
  <c r="O41" i="3"/>
  <c r="O42" i="3"/>
  <c r="O45" i="3"/>
  <c r="O46" i="3"/>
  <c r="O49" i="3"/>
  <c r="O50" i="3"/>
  <c r="O53" i="3"/>
  <c r="O54" i="3"/>
  <c r="O57" i="3"/>
  <c r="O58" i="3"/>
  <c r="O64" i="3"/>
  <c r="O65" i="3"/>
  <c r="O68" i="3"/>
  <c r="O69" i="3"/>
  <c r="O72" i="3"/>
  <c r="O73" i="3"/>
  <c r="O76" i="3"/>
  <c r="O77" i="3"/>
  <c r="O80" i="3"/>
  <c r="O81" i="3"/>
  <c r="O85" i="3"/>
  <c r="K217" i="3"/>
  <c r="G218" i="3"/>
  <c r="K218" i="3"/>
  <c r="BF180" i="9"/>
  <c r="BA180" i="9"/>
  <c r="BD180" i="9"/>
  <c r="BK156" i="9"/>
  <c r="AU160" i="9"/>
  <c r="O2" i="9"/>
  <c r="C59" i="9"/>
  <c r="C614" i="9" s="1"/>
  <c r="C29" i="9"/>
  <c r="E59" i="9"/>
  <c r="O5" i="9"/>
  <c r="O7" i="9"/>
  <c r="O28" i="9"/>
  <c r="O8" i="9"/>
  <c r="O15" i="9"/>
  <c r="O48" i="9"/>
  <c r="O23" i="9"/>
  <c r="O26" i="9"/>
  <c r="E215" i="1"/>
  <c r="I215" i="1"/>
  <c r="M215" i="1"/>
  <c r="E216" i="1"/>
  <c r="I216" i="1"/>
  <c r="M216" i="1"/>
  <c r="E217" i="1"/>
  <c r="I217" i="1"/>
  <c r="M217" i="1"/>
  <c r="E218" i="1"/>
  <c r="I218" i="1"/>
  <c r="M218" i="1"/>
  <c r="E219" i="1"/>
  <c r="I219" i="1"/>
  <c r="M219" i="1"/>
  <c r="E220" i="1"/>
  <c r="M220" i="1"/>
  <c r="E224" i="1"/>
  <c r="I224" i="1"/>
  <c r="M224" i="1"/>
  <c r="M225" i="1"/>
  <c r="E226" i="1"/>
  <c r="I226" i="1"/>
  <c r="O166" i="1"/>
  <c r="H227" i="1"/>
  <c r="N214" i="1"/>
  <c r="J180" i="2"/>
  <c r="N214" i="2"/>
  <c r="O154" i="2"/>
  <c r="O157" i="2"/>
  <c r="O158" i="2"/>
  <c r="F241" i="2"/>
  <c r="J241" i="2"/>
  <c r="N241" i="2"/>
  <c r="F221" i="2"/>
  <c r="J221" i="2"/>
  <c r="F222" i="2"/>
  <c r="J222" i="2"/>
  <c r="N222" i="2"/>
  <c r="J223" i="2"/>
  <c r="N223" i="2"/>
  <c r="F224" i="2"/>
  <c r="N224" i="2"/>
  <c r="F225" i="2"/>
  <c r="O167" i="2"/>
  <c r="J230" i="2"/>
  <c r="N230" i="2"/>
  <c r="F231" i="2"/>
  <c r="J231" i="2"/>
  <c r="N231" i="2"/>
  <c r="F232" i="2"/>
  <c r="J232" i="2"/>
  <c r="N232" i="2"/>
  <c r="F233" i="2"/>
  <c r="O215" i="5"/>
  <c r="G234" i="1"/>
  <c r="O229" i="7"/>
  <c r="O233" i="7"/>
  <c r="D235" i="3"/>
  <c r="H235" i="3"/>
  <c r="L236" i="3"/>
  <c r="H237" i="3"/>
  <c r="L237" i="3"/>
  <c r="D238" i="3"/>
  <c r="H238" i="3"/>
  <c r="L238" i="3"/>
  <c r="D239" i="3"/>
  <c r="I215" i="4"/>
  <c r="I222" i="4"/>
  <c r="J89" i="18"/>
  <c r="O163" i="18"/>
  <c r="AE163" i="18"/>
  <c r="M211" i="6"/>
  <c r="I238" i="6"/>
  <c r="N224" i="4"/>
  <c r="F225" i="4"/>
  <c r="J225" i="4"/>
  <c r="D29" i="18"/>
  <c r="BK152" i="18"/>
  <c r="BK169" i="18"/>
  <c r="O170" i="18"/>
  <c r="AE173" i="18"/>
  <c r="AU174" i="18"/>
  <c r="J233" i="2"/>
  <c r="F234" i="2"/>
  <c r="J234" i="2"/>
  <c r="N234" i="2"/>
  <c r="O174" i="2"/>
  <c r="J235" i="2"/>
  <c r="N235" i="2"/>
  <c r="F236" i="2"/>
  <c r="N236" i="2"/>
  <c r="F237" i="2"/>
  <c r="J237" i="2"/>
  <c r="M214" i="3"/>
  <c r="E215" i="3"/>
  <c r="I215" i="3"/>
  <c r="M215" i="3"/>
  <c r="E216" i="3"/>
  <c r="I216" i="3"/>
  <c r="G220" i="3"/>
  <c r="C221" i="3"/>
  <c r="G221" i="3"/>
  <c r="K221" i="3"/>
  <c r="G222" i="3"/>
  <c r="K222" i="3"/>
  <c r="G223" i="3"/>
  <c r="K223" i="3"/>
  <c r="C224" i="3"/>
  <c r="G224" i="3"/>
  <c r="K224" i="3"/>
  <c r="M232" i="3"/>
  <c r="M233" i="3"/>
  <c r="E234" i="3"/>
  <c r="D240" i="3"/>
  <c r="F229" i="3"/>
  <c r="N215" i="4"/>
  <c r="F216" i="4"/>
  <c r="J216" i="4"/>
  <c r="F217" i="4"/>
  <c r="G224" i="4"/>
  <c r="K224" i="4"/>
  <c r="G225" i="4"/>
  <c r="F226" i="4"/>
  <c r="J226" i="4"/>
  <c r="F227" i="4"/>
  <c r="J229" i="4"/>
  <c r="F230" i="4"/>
  <c r="J230" i="4"/>
  <c r="N230" i="4"/>
  <c r="N231" i="4"/>
  <c r="H214" i="5"/>
  <c r="K214" i="5"/>
  <c r="J237" i="5"/>
  <c r="N237" i="5"/>
  <c r="F238" i="5"/>
  <c r="J238" i="5"/>
  <c r="N238" i="5"/>
  <c r="F239" i="5"/>
  <c r="J239" i="5"/>
  <c r="N239" i="5"/>
  <c r="K240" i="5"/>
  <c r="D214" i="6"/>
  <c r="BK166" i="18"/>
  <c r="AU179" i="18"/>
  <c r="O184" i="18"/>
  <c r="O188" i="18"/>
  <c r="O194" i="18"/>
  <c r="N228" i="18"/>
  <c r="O199" i="18"/>
  <c r="O203" i="18"/>
  <c r="O205" i="18"/>
  <c r="O208" i="18"/>
  <c r="F240" i="18"/>
  <c r="J241" i="18"/>
  <c r="G270" i="11"/>
  <c r="H270" i="11" s="1"/>
  <c r="I270" i="11" s="1"/>
  <c r="J270" i="11" s="1"/>
  <c r="K270" i="11" s="1"/>
  <c r="L270" i="11" s="1"/>
  <c r="M270" i="11" s="1"/>
  <c r="N270" i="11" s="1"/>
  <c r="AE267" i="11"/>
  <c r="AE261" i="11"/>
  <c r="AE257" i="11"/>
  <c r="AE253" i="11"/>
  <c r="AE249" i="11"/>
  <c r="AE271" i="11"/>
  <c r="AE270" i="11"/>
  <c r="AE268" i="11"/>
  <c r="AE266" i="11"/>
  <c r="AE264" i="11"/>
  <c r="AE263" i="11"/>
  <c r="AE260" i="11"/>
  <c r="AE259" i="11"/>
  <c r="AE258" i="11"/>
  <c r="AE255" i="11"/>
  <c r="AE254" i="11"/>
  <c r="AE252" i="11"/>
  <c r="AE250" i="11"/>
  <c r="AD272" i="11"/>
  <c r="V272" i="11"/>
  <c r="AC272" i="11"/>
  <c r="AE246" i="11"/>
  <c r="AB272" i="11"/>
  <c r="X272" i="11"/>
  <c r="T272" i="11"/>
  <c r="BK180" i="12"/>
  <c r="H242" i="12"/>
  <c r="O234" i="12"/>
  <c r="O231" i="12"/>
  <c r="O217" i="12"/>
  <c r="O152" i="9"/>
  <c r="G180" i="9"/>
  <c r="O211" i="12"/>
  <c r="O29" i="12"/>
  <c r="O227" i="12"/>
  <c r="AE272" i="12"/>
  <c r="O161" i="9"/>
  <c r="AU180" i="12"/>
  <c r="O204" i="9"/>
  <c r="O162" i="9"/>
  <c r="K180" i="9"/>
  <c r="F211" i="9"/>
  <c r="I180" i="9"/>
  <c r="I231" i="9"/>
  <c r="BC180" i="9"/>
  <c r="O176" i="9"/>
  <c r="I216" i="9"/>
  <c r="N180" i="9"/>
  <c r="O202" i="9"/>
  <c r="O205" i="9"/>
  <c r="G89" i="9"/>
  <c r="I236" i="9"/>
  <c r="J180" i="9"/>
  <c r="O178" i="9"/>
  <c r="O189" i="9"/>
  <c r="N233" i="9"/>
  <c r="G59" i="9"/>
  <c r="F231" i="9"/>
  <c r="H216" i="9"/>
  <c r="O183" i="9"/>
  <c r="AT180" i="9"/>
  <c r="C221" i="9"/>
  <c r="S221" i="9" s="1"/>
  <c r="J224" i="9"/>
  <c r="E241" i="9"/>
  <c r="AE164" i="9"/>
  <c r="AE158" i="9"/>
  <c r="L230" i="9"/>
  <c r="AE166" i="9"/>
  <c r="H237" i="9"/>
  <c r="N227" i="9"/>
  <c r="H228" i="9"/>
  <c r="L238" i="9"/>
  <c r="F222" i="9"/>
  <c r="E29" i="9"/>
  <c r="I238" i="9"/>
  <c r="N216" i="9"/>
  <c r="AU163" i="9"/>
  <c r="BK155" i="9"/>
  <c r="AU178" i="9"/>
  <c r="N230" i="9"/>
  <c r="D220" i="9"/>
  <c r="C216" i="9"/>
  <c r="S216" i="9" s="1"/>
  <c r="D230" i="9"/>
  <c r="D239" i="9"/>
  <c r="J216" i="9"/>
  <c r="D221" i="9"/>
  <c r="N215" i="9"/>
  <c r="G239" i="9"/>
  <c r="M219" i="9"/>
  <c r="N229" i="9"/>
  <c r="F227" i="9"/>
  <c r="M223" i="9"/>
  <c r="J218" i="9"/>
  <c r="O229" i="8"/>
  <c r="O236" i="7"/>
  <c r="O227" i="6"/>
  <c r="O217" i="5"/>
  <c r="C241" i="1"/>
  <c r="O183" i="1"/>
  <c r="C228" i="1"/>
  <c r="O159" i="1"/>
  <c r="O19" i="1"/>
  <c r="O28" i="1"/>
  <c r="O68" i="1"/>
  <c r="O70" i="1"/>
  <c r="O75" i="1"/>
  <c r="O76" i="1"/>
  <c r="O85" i="1"/>
  <c r="O87" i="1"/>
  <c r="K180" i="1"/>
  <c r="O153" i="1"/>
  <c r="C216" i="1"/>
  <c r="O155" i="1"/>
  <c r="G217" i="1"/>
  <c r="K217" i="1"/>
  <c r="C218" i="1"/>
  <c r="O156" i="1"/>
  <c r="G218" i="1"/>
  <c r="K218" i="1"/>
  <c r="C219" i="1"/>
  <c r="O157" i="1"/>
  <c r="G219" i="1"/>
  <c r="K219" i="1"/>
  <c r="O158" i="1"/>
  <c r="C220" i="1"/>
  <c r="G224" i="1"/>
  <c r="O220" i="5"/>
  <c r="L214" i="1"/>
  <c r="L180" i="1"/>
  <c r="O206" i="1"/>
  <c r="C236" i="1"/>
  <c r="O32" i="2"/>
  <c r="C59" i="2"/>
  <c r="Y180" i="9"/>
  <c r="O188" i="9"/>
  <c r="M211" i="9"/>
  <c r="O165" i="9"/>
  <c r="M59" i="9"/>
  <c r="H59" i="9"/>
  <c r="N59" i="9"/>
  <c r="I218" i="9"/>
  <c r="C89" i="9"/>
  <c r="AE156" i="9"/>
  <c r="N221" i="9"/>
  <c r="L240" i="9"/>
  <c r="H221" i="9"/>
  <c r="BK158" i="9"/>
  <c r="O217" i="6"/>
  <c r="E180" i="1"/>
  <c r="O160" i="1"/>
  <c r="G228" i="1"/>
  <c r="K228" i="1"/>
  <c r="C229" i="1"/>
  <c r="G229" i="1"/>
  <c r="K229" i="1"/>
  <c r="C230" i="1"/>
  <c r="O169" i="1"/>
  <c r="G230" i="1"/>
  <c r="K230" i="1"/>
  <c r="C231" i="1"/>
  <c r="O170" i="1"/>
  <c r="G231" i="1"/>
  <c r="K231" i="1"/>
  <c r="C232" i="1"/>
  <c r="G232" i="1"/>
  <c r="C233" i="1"/>
  <c r="O172" i="1"/>
  <c r="O175" i="1"/>
  <c r="O176" i="1"/>
  <c r="J242" i="12"/>
  <c r="I242" i="12"/>
  <c r="E180" i="9"/>
  <c r="O170" i="9"/>
  <c r="O179" i="9"/>
  <c r="O175" i="9"/>
  <c r="O195" i="9"/>
  <c r="O201" i="9"/>
  <c r="N236" i="9"/>
  <c r="F239" i="9"/>
  <c r="G211" i="9"/>
  <c r="J229" i="9"/>
  <c r="I240" i="9"/>
  <c r="C218" i="9"/>
  <c r="S218" i="9" s="1"/>
  <c r="C230" i="9"/>
  <c r="S230" i="9" s="1"/>
  <c r="F229" i="9"/>
  <c r="H218" i="9"/>
  <c r="O186" i="9"/>
  <c r="M235" i="9"/>
  <c r="K235" i="9"/>
  <c r="O193" i="9"/>
  <c r="D226" i="9"/>
  <c r="K226" i="9"/>
  <c r="H241" i="9"/>
  <c r="BK174" i="9"/>
  <c r="AD180" i="9"/>
  <c r="J222" i="9"/>
  <c r="M220" i="9"/>
  <c r="N218" i="9"/>
  <c r="AU154" i="9"/>
  <c r="AU175" i="9"/>
  <c r="H229" i="9"/>
  <c r="N222" i="9"/>
  <c r="G235" i="9"/>
  <c r="K239" i="9"/>
  <c r="BK157" i="9"/>
  <c r="H233" i="9"/>
  <c r="K236" i="9"/>
  <c r="E233" i="9"/>
  <c r="M224" i="9"/>
  <c r="E230" i="9"/>
  <c r="K227" i="9"/>
  <c r="M218" i="9"/>
  <c r="O222" i="7"/>
  <c r="O170" i="2"/>
  <c r="L180" i="2"/>
  <c r="O173" i="2"/>
  <c r="O2" i="3"/>
  <c r="O172" i="2"/>
  <c r="O159" i="2"/>
  <c r="O163" i="1"/>
  <c r="C89" i="1"/>
  <c r="G89" i="1"/>
  <c r="O64" i="1"/>
  <c r="F216" i="1"/>
  <c r="J216" i="1"/>
  <c r="N216" i="1"/>
  <c r="C225" i="1"/>
  <c r="G225" i="1"/>
  <c r="K225" i="1"/>
  <c r="C226" i="1"/>
  <c r="G226" i="1"/>
  <c r="K226" i="1"/>
  <c r="K233" i="1"/>
  <c r="K234" i="1"/>
  <c r="C235" i="1"/>
  <c r="K235" i="1"/>
  <c r="G236" i="1"/>
  <c r="K236" i="1"/>
  <c r="C237" i="1"/>
  <c r="G237" i="1"/>
  <c r="K237" i="1"/>
  <c r="C238" i="1"/>
  <c r="G238" i="1"/>
  <c r="K238" i="1"/>
  <c r="C239" i="1"/>
  <c r="G239" i="1"/>
  <c r="K239" i="1"/>
  <c r="G240" i="1"/>
  <c r="J240" i="1"/>
  <c r="L214" i="2"/>
  <c r="D217" i="2"/>
  <c r="H217" i="2"/>
  <c r="L217" i="2"/>
  <c r="D218" i="2"/>
  <c r="H218" i="2"/>
  <c r="H219" i="2"/>
  <c r="L219" i="2"/>
  <c r="H224" i="2"/>
  <c r="D226" i="2"/>
  <c r="H226" i="2"/>
  <c r="H227" i="2"/>
  <c r="L227" i="2"/>
  <c r="L228" i="2"/>
  <c r="D236" i="2"/>
  <c r="H236" i="2"/>
  <c r="H237" i="2"/>
  <c r="L237" i="2"/>
  <c r="C238" i="2"/>
  <c r="G238" i="2"/>
  <c r="J214" i="3"/>
  <c r="N214" i="3"/>
  <c r="F215" i="3"/>
  <c r="J215" i="3"/>
  <c r="N215" i="3"/>
  <c r="N216" i="3"/>
  <c r="F217" i="3"/>
  <c r="F233" i="3"/>
  <c r="J233" i="3"/>
  <c r="K240" i="3"/>
  <c r="F211" i="3"/>
  <c r="E233" i="3"/>
  <c r="E235" i="4"/>
  <c r="I235" i="4"/>
  <c r="M235" i="4"/>
  <c r="E236" i="4"/>
  <c r="I236" i="4"/>
  <c r="M236" i="4"/>
  <c r="O5" i="1"/>
  <c r="O9" i="1"/>
  <c r="O10" i="1"/>
  <c r="O16" i="1"/>
  <c r="O22" i="1"/>
  <c r="O26" i="1"/>
  <c r="O27" i="1"/>
  <c r="O37" i="1"/>
  <c r="O42" i="1"/>
  <c r="O53" i="1"/>
  <c r="O55" i="1"/>
  <c r="D89" i="1"/>
  <c r="O69" i="1"/>
  <c r="O71" i="1"/>
  <c r="O77" i="1"/>
  <c r="O83" i="1"/>
  <c r="O86" i="1"/>
  <c r="C214" i="1"/>
  <c r="G214" i="1"/>
  <c r="K214" i="1"/>
  <c r="C215" i="1"/>
  <c r="G215" i="1"/>
  <c r="K215" i="1"/>
  <c r="C227" i="1"/>
  <c r="K227" i="1"/>
  <c r="C234" i="1"/>
  <c r="K240" i="1"/>
  <c r="F180" i="2"/>
  <c r="M237" i="2"/>
  <c r="D238" i="2"/>
  <c r="H238" i="2"/>
  <c r="F237" i="3"/>
  <c r="E237" i="4"/>
  <c r="J221" i="3"/>
  <c r="N221" i="3"/>
  <c r="F222" i="3"/>
  <c r="N222" i="3"/>
  <c r="F223" i="3"/>
  <c r="J223" i="3"/>
  <c r="N223" i="3"/>
  <c r="F224" i="3"/>
  <c r="N239" i="3"/>
  <c r="F240" i="3"/>
  <c r="M217" i="4"/>
  <c r="E218" i="4"/>
  <c r="H222" i="4"/>
  <c r="O171" i="2"/>
  <c r="O173" i="1"/>
  <c r="O177" i="2"/>
  <c r="O161" i="2"/>
  <c r="O176" i="2"/>
  <c r="O160" i="2"/>
  <c r="O179" i="1"/>
  <c r="G220" i="1"/>
  <c r="K220" i="1"/>
  <c r="F240" i="1"/>
  <c r="D214" i="2"/>
  <c r="K217" i="2"/>
  <c r="G218" i="2"/>
  <c r="K218" i="2"/>
  <c r="C219" i="2"/>
  <c r="G219" i="2"/>
  <c r="K219" i="2"/>
  <c r="C220" i="2"/>
  <c r="G220" i="2"/>
  <c r="K220" i="2"/>
  <c r="C223" i="2"/>
  <c r="G224" i="2"/>
  <c r="K224" i="2"/>
  <c r="G225" i="2"/>
  <c r="K225" i="2"/>
  <c r="C226" i="2"/>
  <c r="G227" i="2"/>
  <c r="K227" i="2"/>
  <c r="C228" i="2"/>
  <c r="G228" i="2"/>
  <c r="K228" i="2"/>
  <c r="K229" i="2"/>
  <c r="C230" i="2"/>
  <c r="G232" i="2"/>
  <c r="K232" i="2"/>
  <c r="C234" i="2"/>
  <c r="G234" i="2"/>
  <c r="K234" i="2"/>
  <c r="K235" i="2"/>
  <c r="C236" i="2"/>
  <c r="G236" i="2"/>
  <c r="K219" i="3"/>
  <c r="C220" i="3"/>
  <c r="F225" i="3"/>
  <c r="J225" i="3"/>
  <c r="J226" i="3"/>
  <c r="N226" i="3"/>
  <c r="F227" i="3"/>
  <c r="J227" i="3"/>
  <c r="N227" i="3"/>
  <c r="F228" i="3"/>
  <c r="J228" i="3"/>
  <c r="N229" i="3"/>
  <c r="F230" i="3"/>
  <c r="J230" i="3"/>
  <c r="H211" i="3"/>
  <c r="D226" i="3"/>
  <c r="H226" i="3"/>
  <c r="L230" i="3"/>
  <c r="H215" i="4"/>
  <c r="L215" i="4"/>
  <c r="L222" i="4"/>
  <c r="F237" i="6"/>
  <c r="J237" i="6"/>
  <c r="N237" i="6"/>
  <c r="F238" i="6"/>
  <c r="J238" i="6"/>
  <c r="N238" i="6"/>
  <c r="F239" i="6"/>
  <c r="J239" i="6"/>
  <c r="N239" i="6"/>
  <c r="F240" i="6"/>
  <c r="J240" i="6"/>
  <c r="N240" i="6"/>
  <c r="F211" i="6"/>
  <c r="J211" i="6"/>
  <c r="G238" i="7"/>
  <c r="C239" i="7"/>
  <c r="K239" i="7"/>
  <c r="H180" i="8"/>
  <c r="L180" i="8"/>
  <c r="E238" i="8"/>
  <c r="O175" i="18"/>
  <c r="O161" i="18"/>
  <c r="I228" i="18"/>
  <c r="O166" i="18"/>
  <c r="H220" i="18"/>
  <c r="O158" i="18"/>
  <c r="C238" i="18"/>
  <c r="O176" i="18"/>
  <c r="C269" i="11"/>
  <c r="D269" i="11" s="1"/>
  <c r="E269" i="11" s="1"/>
  <c r="F269" i="11" s="1"/>
  <c r="G269" i="11" s="1"/>
  <c r="H269" i="11" s="1"/>
  <c r="I269" i="11" s="1"/>
  <c r="J269" i="11" s="1"/>
  <c r="K269" i="11" s="1"/>
  <c r="L269" i="11" s="1"/>
  <c r="M269" i="11" s="1"/>
  <c r="N269" i="11" s="1"/>
  <c r="AE269" i="11"/>
  <c r="C265" i="11"/>
  <c r="D265" i="11" s="1"/>
  <c r="E265" i="11" s="1"/>
  <c r="F265" i="11" s="1"/>
  <c r="G265" i="11" s="1"/>
  <c r="H265" i="11" s="1"/>
  <c r="I265" i="11" s="1"/>
  <c r="J265" i="11" s="1"/>
  <c r="K265" i="11" s="1"/>
  <c r="L265" i="11" s="1"/>
  <c r="M265" i="11" s="1"/>
  <c r="N265" i="11" s="1"/>
  <c r="AE265" i="11"/>
  <c r="W272" i="11"/>
  <c r="Z272" i="11"/>
  <c r="U272" i="11"/>
  <c r="E237" i="5"/>
  <c r="C237" i="7"/>
  <c r="N214" i="8"/>
  <c r="F237" i="8"/>
  <c r="J237" i="8"/>
  <c r="AE247" i="11"/>
  <c r="E266" i="11"/>
  <c r="F266" i="11" s="1"/>
  <c r="G266" i="11" s="1"/>
  <c r="H266" i="11" s="1"/>
  <c r="I266" i="11" s="1"/>
  <c r="J266" i="11" s="1"/>
  <c r="K266" i="11" s="1"/>
  <c r="L266" i="11" s="1"/>
  <c r="M266" i="11" s="1"/>
  <c r="N266" i="11" s="1"/>
  <c r="O178" i="18"/>
  <c r="D227" i="4"/>
  <c r="H227" i="4"/>
  <c r="D228" i="4"/>
  <c r="H228" i="4"/>
  <c r="D229" i="4"/>
  <c r="J233" i="4"/>
  <c r="N233" i="4"/>
  <c r="J234" i="4"/>
  <c r="D235" i="4"/>
  <c r="H235" i="4"/>
  <c r="L235" i="4"/>
  <c r="H236" i="4"/>
  <c r="L236" i="4"/>
  <c r="C214" i="5"/>
  <c r="G214" i="5"/>
  <c r="N240" i="5"/>
  <c r="K237" i="7"/>
  <c r="C214" i="8"/>
  <c r="K214" i="8"/>
  <c r="C237" i="8"/>
  <c r="G237" i="8"/>
  <c r="K237" i="8"/>
  <c r="F238" i="8"/>
  <c r="J238" i="8"/>
  <c r="N238" i="8"/>
  <c r="F239" i="8"/>
  <c r="N239" i="8"/>
  <c r="F240" i="8"/>
  <c r="M240" i="8"/>
  <c r="AE248" i="11"/>
  <c r="F251" i="11"/>
  <c r="G251" i="11" s="1"/>
  <c r="H251" i="11" s="1"/>
  <c r="I251" i="11" s="1"/>
  <c r="J251" i="11" s="1"/>
  <c r="K251" i="11" s="1"/>
  <c r="L251" i="11" s="1"/>
  <c r="M251" i="11" s="1"/>
  <c r="N251" i="11" s="1"/>
  <c r="F255" i="11"/>
  <c r="G255" i="11" s="1"/>
  <c r="H255" i="11" s="1"/>
  <c r="I255" i="11" s="1"/>
  <c r="J255" i="11" s="1"/>
  <c r="K255" i="11" s="1"/>
  <c r="L255" i="11" s="1"/>
  <c r="M255" i="11" s="1"/>
  <c r="N255" i="11" s="1"/>
  <c r="F259" i="11"/>
  <c r="G259" i="11" s="1"/>
  <c r="H259" i="11" s="1"/>
  <c r="I259" i="11" s="1"/>
  <c r="J259" i="11" s="1"/>
  <c r="K259" i="11" s="1"/>
  <c r="L259" i="11" s="1"/>
  <c r="M259" i="11" s="1"/>
  <c r="N259" i="11" s="1"/>
  <c r="F263" i="11"/>
  <c r="G263" i="11" s="1"/>
  <c r="H263" i="11" s="1"/>
  <c r="I263" i="11" s="1"/>
  <c r="J263" i="11" s="1"/>
  <c r="K263" i="11" s="1"/>
  <c r="L263" i="11" s="1"/>
  <c r="M263" i="11" s="1"/>
  <c r="N263" i="11" s="1"/>
  <c r="O177" i="18"/>
  <c r="J29" i="18"/>
  <c r="F247" i="11"/>
  <c r="G247" i="11" s="1"/>
  <c r="H247" i="11" s="1"/>
  <c r="I247" i="11" s="1"/>
  <c r="J247" i="11" s="1"/>
  <c r="K247" i="11" s="1"/>
  <c r="L247" i="11" s="1"/>
  <c r="M247" i="11" s="1"/>
  <c r="N247" i="11" s="1"/>
  <c r="E250" i="11"/>
  <c r="F250" i="11" s="1"/>
  <c r="G250" i="11" s="1"/>
  <c r="H250" i="11" s="1"/>
  <c r="I250" i="11" s="1"/>
  <c r="J250" i="11" s="1"/>
  <c r="K250" i="11" s="1"/>
  <c r="L250" i="11" s="1"/>
  <c r="M250" i="11" s="1"/>
  <c r="N250" i="11" s="1"/>
  <c r="E254" i="11"/>
  <c r="F254" i="11" s="1"/>
  <c r="G254" i="11" s="1"/>
  <c r="H254" i="11" s="1"/>
  <c r="I254" i="11" s="1"/>
  <c r="J254" i="11" s="1"/>
  <c r="K254" i="11" s="1"/>
  <c r="L254" i="11" s="1"/>
  <c r="M254" i="11" s="1"/>
  <c r="N254" i="11" s="1"/>
  <c r="E258" i="11"/>
  <c r="F258" i="11" s="1"/>
  <c r="G258" i="11" s="1"/>
  <c r="H258" i="11" s="1"/>
  <c r="I258" i="11" s="1"/>
  <c r="J258" i="11" s="1"/>
  <c r="K258" i="11" s="1"/>
  <c r="L258" i="11" s="1"/>
  <c r="M258" i="11" s="1"/>
  <c r="N258" i="11" s="1"/>
  <c r="E262" i="11"/>
  <c r="F262" i="11" s="1"/>
  <c r="G262" i="11" s="1"/>
  <c r="H262" i="11" s="1"/>
  <c r="I262" i="11" s="1"/>
  <c r="J262" i="11" s="1"/>
  <c r="K262" i="11" s="1"/>
  <c r="L262" i="11" s="1"/>
  <c r="M262" i="11" s="1"/>
  <c r="N262" i="11" s="1"/>
  <c r="G29" i="18"/>
  <c r="O34" i="18"/>
  <c r="J217" i="18"/>
  <c r="N217" i="18"/>
  <c r="F218" i="18"/>
  <c r="J218" i="18"/>
  <c r="J221" i="18"/>
  <c r="N221" i="18"/>
  <c r="F222" i="18"/>
  <c r="J222" i="18"/>
  <c r="N226" i="18"/>
  <c r="F227" i="18"/>
  <c r="F231" i="18"/>
  <c r="J231" i="18"/>
  <c r="N237" i="18"/>
  <c r="H240" i="18"/>
  <c r="G241" i="18"/>
  <c r="F216" i="18"/>
  <c r="J216" i="18"/>
  <c r="AU155" i="18"/>
  <c r="J219" i="18"/>
  <c r="N219" i="18"/>
  <c r="F224" i="18"/>
  <c r="J224" i="18"/>
  <c r="J228" i="18"/>
  <c r="F234" i="18"/>
  <c r="E245" i="11"/>
  <c r="F245" i="11" s="1"/>
  <c r="G245" i="11" s="1"/>
  <c r="H245" i="11" s="1"/>
  <c r="I245" i="11" s="1"/>
  <c r="J245" i="11" s="1"/>
  <c r="F59" i="18"/>
  <c r="N216" i="18"/>
  <c r="F217" i="18"/>
  <c r="F220" i="18"/>
  <c r="J220" i="18"/>
  <c r="N220" i="18"/>
  <c r="F221" i="18"/>
  <c r="N224" i="18"/>
  <c r="F225" i="18"/>
  <c r="J225" i="18"/>
  <c r="N225" i="18"/>
  <c r="J229" i="18"/>
  <c r="N229" i="18"/>
  <c r="F230" i="18"/>
  <c r="J230" i="18"/>
  <c r="N230" i="18"/>
  <c r="J235" i="18"/>
  <c r="F241" i="18"/>
  <c r="D228" i="18"/>
  <c r="E242" i="12"/>
  <c r="G242" i="12"/>
  <c r="D242" i="12"/>
  <c r="C272" i="12"/>
  <c r="C237" i="9"/>
  <c r="S237" i="9" s="1"/>
  <c r="O54" i="9"/>
  <c r="H89" i="9"/>
  <c r="E223" i="9"/>
  <c r="O215" i="12"/>
  <c r="O219" i="12"/>
  <c r="M242" i="12"/>
  <c r="O221" i="12"/>
  <c r="O240" i="12"/>
  <c r="O89" i="12"/>
  <c r="G214" i="9"/>
  <c r="I226" i="9"/>
  <c r="C232" i="9"/>
  <c r="S232" i="9" s="1"/>
  <c r="O169" i="9"/>
  <c r="O233" i="6"/>
  <c r="M240" i="2"/>
  <c r="I223" i="3"/>
  <c r="M223" i="3"/>
  <c r="E224" i="3"/>
  <c r="I224" i="3"/>
  <c r="M224" i="3"/>
  <c r="N228" i="3"/>
  <c r="I229" i="3"/>
  <c r="J231" i="3"/>
  <c r="N231" i="3"/>
  <c r="F232" i="3"/>
  <c r="J232" i="3"/>
  <c r="F234" i="3"/>
  <c r="J234" i="3"/>
  <c r="N234" i="3"/>
  <c r="F235" i="3"/>
  <c r="J235" i="3"/>
  <c r="N235" i="3"/>
  <c r="F236" i="3"/>
  <c r="J236" i="3"/>
  <c r="N236" i="3"/>
  <c r="I237" i="3"/>
  <c r="N240" i="3"/>
  <c r="F241" i="3"/>
  <c r="J241" i="3"/>
  <c r="N241" i="3"/>
  <c r="I211" i="3"/>
  <c r="D211" i="3"/>
  <c r="D229" i="3"/>
  <c r="H234" i="3"/>
  <c r="L234" i="3"/>
  <c r="D237" i="3"/>
  <c r="O218" i="7"/>
  <c r="O62" i="1"/>
  <c r="O45" i="1"/>
  <c r="O48" i="1"/>
  <c r="F217" i="1"/>
  <c r="J217" i="1"/>
  <c r="D218" i="1"/>
  <c r="D220" i="1"/>
  <c r="J220" i="1"/>
  <c r="E241" i="1"/>
  <c r="I241" i="1"/>
  <c r="M241" i="1"/>
  <c r="E221" i="1"/>
  <c r="I221" i="1"/>
  <c r="M221" i="1"/>
  <c r="E222" i="1"/>
  <c r="I222" i="1"/>
  <c r="M222" i="1"/>
  <c r="E223" i="1"/>
  <c r="I223" i="1"/>
  <c r="M223" i="1"/>
  <c r="I225" i="1"/>
  <c r="E227" i="1"/>
  <c r="I227" i="1"/>
  <c r="D228" i="1"/>
  <c r="H228" i="1"/>
  <c r="L228" i="1"/>
  <c r="D229" i="1"/>
  <c r="H229" i="1"/>
  <c r="L229" i="1"/>
  <c r="D230" i="1"/>
  <c r="H230" i="1"/>
  <c r="L230" i="1"/>
  <c r="D231" i="1"/>
  <c r="H231" i="1"/>
  <c r="L231" i="1"/>
  <c r="D232" i="1"/>
  <c r="H232" i="1"/>
  <c r="L232" i="1"/>
  <c r="D233" i="1"/>
  <c r="F236" i="1"/>
  <c r="J236" i="1"/>
  <c r="N236" i="1"/>
  <c r="F237" i="1"/>
  <c r="J237" i="1"/>
  <c r="N237" i="1"/>
  <c r="F238" i="1"/>
  <c r="J238" i="1"/>
  <c r="N238" i="1"/>
  <c r="F239" i="1"/>
  <c r="J239" i="1"/>
  <c r="N239" i="1"/>
  <c r="L240" i="1"/>
  <c r="C180" i="2"/>
  <c r="F217" i="2"/>
  <c r="J217" i="2"/>
  <c r="J218" i="2"/>
  <c r="N219" i="2"/>
  <c r="M220" i="2"/>
  <c r="E241" i="2"/>
  <c r="D221" i="2"/>
  <c r="H221" i="2"/>
  <c r="L221" i="2"/>
  <c r="H222" i="2"/>
  <c r="L222" i="2"/>
  <c r="D223" i="2"/>
  <c r="L223" i="2"/>
  <c r="D224" i="2"/>
  <c r="J226" i="2"/>
  <c r="N227" i="2"/>
  <c r="F229" i="2"/>
  <c r="J229" i="2"/>
  <c r="N229" i="2"/>
  <c r="F230" i="2"/>
  <c r="M230" i="2"/>
  <c r="E231" i="2"/>
  <c r="I231" i="2"/>
  <c r="M231" i="2"/>
  <c r="D233" i="2"/>
  <c r="H233" i="2"/>
  <c r="L233" i="2"/>
  <c r="H234" i="2"/>
  <c r="L234" i="2"/>
  <c r="D235" i="2"/>
  <c r="L235" i="2"/>
  <c r="N237" i="2"/>
  <c r="F238" i="2"/>
  <c r="M238" i="2"/>
  <c r="E239" i="2"/>
  <c r="I239" i="2"/>
  <c r="M239" i="2"/>
  <c r="E240" i="2"/>
  <c r="L240" i="2"/>
  <c r="D211" i="2"/>
  <c r="F216" i="3"/>
  <c r="J216" i="3"/>
  <c r="N220" i="3"/>
  <c r="F221" i="3"/>
  <c r="M221" i="3"/>
  <c r="N225" i="3"/>
  <c r="F226" i="3"/>
  <c r="M226" i="3"/>
  <c r="M228" i="3"/>
  <c r="E229" i="3"/>
  <c r="N230" i="3"/>
  <c r="F231" i="3"/>
  <c r="E232" i="3"/>
  <c r="I232" i="3"/>
  <c r="N233" i="3"/>
  <c r="M234" i="3"/>
  <c r="M236" i="3"/>
  <c r="E237" i="3"/>
  <c r="J240" i="3"/>
  <c r="E215" i="4"/>
  <c r="I218" i="4"/>
  <c r="M218" i="4"/>
  <c r="E219" i="4"/>
  <c r="I219" i="4"/>
  <c r="M222" i="4"/>
  <c r="E223" i="4"/>
  <c r="I223" i="4"/>
  <c r="M223" i="4"/>
  <c r="E224" i="4"/>
  <c r="I224" i="4"/>
  <c r="I227" i="4"/>
  <c r="M227" i="4"/>
  <c r="E228" i="4"/>
  <c r="I228" i="4"/>
  <c r="M228" i="4"/>
  <c r="E229" i="4"/>
  <c r="I232" i="4"/>
  <c r="M232" i="4"/>
  <c r="I240" i="4"/>
  <c r="M240" i="4"/>
  <c r="E241" i="4"/>
  <c r="I241" i="4"/>
  <c r="M241" i="4"/>
  <c r="F180" i="5"/>
  <c r="M216" i="3"/>
  <c r="E217" i="3"/>
  <c r="N219" i="3"/>
  <c r="F220" i="3"/>
  <c r="J220" i="3"/>
  <c r="L221" i="3"/>
  <c r="J222" i="3"/>
  <c r="J224" i="3"/>
  <c r="N224" i="3"/>
  <c r="E225" i="3"/>
  <c r="I225" i="3"/>
  <c r="J229" i="3"/>
  <c r="H231" i="3"/>
  <c r="N232" i="3"/>
  <c r="I233" i="3"/>
  <c r="J237" i="3"/>
  <c r="N237" i="3"/>
  <c r="F238" i="3"/>
  <c r="J238" i="3"/>
  <c r="N238" i="3"/>
  <c r="F239" i="3"/>
  <c r="J239" i="3"/>
  <c r="M239" i="3"/>
  <c r="E241" i="3"/>
  <c r="E211" i="3"/>
  <c r="G211" i="3"/>
  <c r="F214" i="4"/>
  <c r="J214" i="4"/>
  <c r="N214" i="4"/>
  <c r="M215" i="4"/>
  <c r="E216" i="4"/>
  <c r="I216" i="4"/>
  <c r="M216" i="4"/>
  <c r="E217" i="4"/>
  <c r="N218" i="4"/>
  <c r="F219" i="4"/>
  <c r="M219" i="4"/>
  <c r="E220" i="4"/>
  <c r="I220" i="4"/>
  <c r="L220" i="4"/>
  <c r="L221" i="4"/>
  <c r="D222" i="4"/>
  <c r="J222" i="4"/>
  <c r="N222" i="4"/>
  <c r="F223" i="4"/>
  <c r="J223" i="4"/>
  <c r="J224" i="4"/>
  <c r="M224" i="4"/>
  <c r="J227" i="4"/>
  <c r="N227" i="4"/>
  <c r="F228" i="4"/>
  <c r="J228" i="4"/>
  <c r="N228" i="4"/>
  <c r="F229" i="4"/>
  <c r="I229" i="4"/>
  <c r="M229" i="4"/>
  <c r="J232" i="4"/>
  <c r="N232" i="4"/>
  <c r="E233" i="4"/>
  <c r="I233" i="4"/>
  <c r="M233" i="4"/>
  <c r="E234" i="4"/>
  <c r="I234" i="4"/>
  <c r="I237" i="4"/>
  <c r="M237" i="4"/>
  <c r="D238" i="4"/>
  <c r="D239" i="4"/>
  <c r="H239" i="4"/>
  <c r="L239" i="4"/>
  <c r="N240" i="4"/>
  <c r="F241" i="4"/>
  <c r="N241" i="4"/>
  <c r="E211" i="4"/>
  <c r="I211" i="4"/>
  <c r="F237" i="7"/>
  <c r="J237" i="7"/>
  <c r="D59" i="4"/>
  <c r="C214" i="4"/>
  <c r="I217" i="4"/>
  <c r="M220" i="4"/>
  <c r="E221" i="4"/>
  <c r="I221" i="4"/>
  <c r="M221" i="4"/>
  <c r="E222" i="4"/>
  <c r="E225" i="4"/>
  <c r="I225" i="4"/>
  <c r="M234" i="4"/>
  <c r="E238" i="4"/>
  <c r="I238" i="4"/>
  <c r="M238" i="4"/>
  <c r="E239" i="4"/>
  <c r="I239" i="4"/>
  <c r="M238" i="5"/>
  <c r="I239" i="5"/>
  <c r="M239" i="5"/>
  <c r="F211" i="5"/>
  <c r="J211" i="7"/>
  <c r="J214" i="7"/>
  <c r="H211" i="18"/>
  <c r="L228" i="18"/>
  <c r="H229" i="18"/>
  <c r="D230" i="18"/>
  <c r="N237" i="7"/>
  <c r="F238" i="7"/>
  <c r="J238" i="7"/>
  <c r="N238" i="7"/>
  <c r="O16" i="18"/>
  <c r="O43" i="18"/>
  <c r="O56" i="18"/>
  <c r="F89" i="18"/>
  <c r="AE152" i="18"/>
  <c r="Y180" i="18"/>
  <c r="AS180" i="18"/>
  <c r="BE180" i="18"/>
  <c r="F214" i="7"/>
  <c r="N239" i="7"/>
  <c r="F240" i="7"/>
  <c r="I180" i="8"/>
  <c r="D239" i="8"/>
  <c r="L239" i="8"/>
  <c r="D240" i="8"/>
  <c r="K240" i="8"/>
  <c r="E29" i="18"/>
  <c r="M29" i="18"/>
  <c r="O4" i="18"/>
  <c r="O24" i="18"/>
  <c r="O25" i="18"/>
  <c r="O32" i="18"/>
  <c r="D59" i="18"/>
  <c r="L59" i="18"/>
  <c r="O41" i="18"/>
  <c r="O44" i="18"/>
  <c r="O55" i="18"/>
  <c r="O58" i="18"/>
  <c r="O65" i="18"/>
  <c r="O67" i="18"/>
  <c r="O68" i="18"/>
  <c r="O69" i="18"/>
  <c r="O70" i="18"/>
  <c r="O74" i="18"/>
  <c r="O76" i="18"/>
  <c r="O78" i="18"/>
  <c r="O80" i="18"/>
  <c r="O81" i="18"/>
  <c r="O84" i="18"/>
  <c r="O85" i="18"/>
  <c r="O86" i="18"/>
  <c r="O88" i="18"/>
  <c r="AD180" i="18"/>
  <c r="AL180" i="18"/>
  <c r="BF180" i="18"/>
  <c r="BK153" i="18"/>
  <c r="BI180" i="18"/>
  <c r="G215" i="4"/>
  <c r="K220" i="4"/>
  <c r="G222" i="4"/>
  <c r="K229" i="4"/>
  <c r="K230" i="4"/>
  <c r="C237" i="4"/>
  <c r="C238" i="4"/>
  <c r="K239" i="4"/>
  <c r="N180" i="5"/>
  <c r="F237" i="5"/>
  <c r="M237" i="5"/>
  <c r="C239" i="5"/>
  <c r="K239" i="5"/>
  <c r="F240" i="5"/>
  <c r="J211" i="5"/>
  <c r="E237" i="6"/>
  <c r="I237" i="6"/>
  <c r="M237" i="6"/>
  <c r="H238" i="7"/>
  <c r="L238" i="7"/>
  <c r="D239" i="7"/>
  <c r="H239" i="7"/>
  <c r="G240" i="7"/>
  <c r="J240" i="7"/>
  <c r="N240" i="7"/>
  <c r="F214" i="8"/>
  <c r="I238" i="8"/>
  <c r="M180" i="8"/>
  <c r="E239" i="8"/>
  <c r="L240" i="8"/>
  <c r="C211" i="8"/>
  <c r="G211" i="8"/>
  <c r="O159" i="18"/>
  <c r="H180" i="18"/>
  <c r="K29" i="18"/>
  <c r="J59" i="18"/>
  <c r="BG180" i="18"/>
  <c r="C180" i="18"/>
  <c r="I224" i="18"/>
  <c r="D225" i="18"/>
  <c r="H225" i="18"/>
  <c r="F226" i="18"/>
  <c r="J226" i="18"/>
  <c r="E227" i="18"/>
  <c r="L227" i="18"/>
  <c r="F229" i="18"/>
  <c r="M229" i="18"/>
  <c r="E230" i="18"/>
  <c r="H230" i="18"/>
  <c r="N231" i="18"/>
  <c r="F232" i="18"/>
  <c r="I232" i="18"/>
  <c r="M232" i="18"/>
  <c r="N234" i="18"/>
  <c r="E235" i="18"/>
  <c r="I235" i="18"/>
  <c r="I238" i="18"/>
  <c r="E241" i="18"/>
  <c r="M241" i="18"/>
  <c r="O214" i="12"/>
  <c r="O241" i="12"/>
  <c r="O235" i="12"/>
  <c r="O220" i="12"/>
  <c r="N242" i="12"/>
  <c r="O228" i="12"/>
  <c r="O222" i="12"/>
  <c r="AE180" i="12"/>
  <c r="O239" i="12"/>
  <c r="O238" i="12"/>
  <c r="O232" i="12"/>
  <c r="O230" i="12"/>
  <c r="O220" i="8"/>
  <c r="F242" i="12"/>
  <c r="O224" i="12"/>
  <c r="O226" i="12"/>
  <c r="I228" i="9"/>
  <c r="O207" i="9"/>
  <c r="J219" i="9"/>
  <c r="K242" i="12"/>
  <c r="O225" i="12"/>
  <c r="O233" i="12"/>
  <c r="L235" i="9"/>
  <c r="H180" i="9"/>
  <c r="O174" i="9"/>
  <c r="O167" i="9"/>
  <c r="O164" i="9"/>
  <c r="AE167" i="9"/>
  <c r="O215" i="7"/>
  <c r="I29" i="1"/>
  <c r="J89" i="1"/>
  <c r="O63" i="1"/>
  <c r="O66" i="1"/>
  <c r="O67" i="1"/>
  <c r="O73" i="1"/>
  <c r="O74" i="1"/>
  <c r="O78" i="1"/>
  <c r="O80" i="1"/>
  <c r="O81" i="1"/>
  <c r="C211" i="2"/>
  <c r="I214" i="3"/>
  <c r="D219" i="3"/>
  <c r="H219" i="3"/>
  <c r="D230" i="3"/>
  <c r="H230" i="3"/>
  <c r="G89" i="3"/>
  <c r="O2" i="1"/>
  <c r="O33" i="1"/>
  <c r="K59" i="1"/>
  <c r="O35" i="1"/>
  <c r="O36" i="1"/>
  <c r="O38" i="1"/>
  <c r="O39" i="1"/>
  <c r="O40" i="1"/>
  <c r="O41" i="1"/>
  <c r="O43" i="1"/>
  <c r="O44" i="1"/>
  <c r="O46" i="1"/>
  <c r="O47" i="1"/>
  <c r="O49" i="1"/>
  <c r="O50" i="1"/>
  <c r="O51" i="1"/>
  <c r="O52" i="1"/>
  <c r="O54" i="1"/>
  <c r="O56" i="1"/>
  <c r="O57" i="1"/>
  <c r="O58" i="1"/>
  <c r="C29" i="1"/>
  <c r="G29" i="1"/>
  <c r="K29" i="1"/>
  <c r="O4" i="1"/>
  <c r="O6" i="1"/>
  <c r="O7" i="1"/>
  <c r="O8" i="1"/>
  <c r="O11" i="1"/>
  <c r="O12" i="1"/>
  <c r="O13" i="1"/>
  <c r="O14" i="1"/>
  <c r="O15" i="1"/>
  <c r="O18" i="1"/>
  <c r="O20" i="1"/>
  <c r="O21" i="1"/>
  <c r="O23" i="1"/>
  <c r="O24" i="1"/>
  <c r="O25" i="1"/>
  <c r="I59" i="1"/>
  <c r="D59" i="1"/>
  <c r="M89" i="1"/>
  <c r="D214" i="1"/>
  <c r="H214" i="1"/>
  <c r="G216" i="1"/>
  <c r="K216" i="1"/>
  <c r="H218" i="1"/>
  <c r="L218" i="1"/>
  <c r="D219" i="1"/>
  <c r="H219" i="1"/>
  <c r="L219" i="1"/>
  <c r="I220" i="1"/>
  <c r="H224" i="1"/>
  <c r="K224" i="1"/>
  <c r="E225" i="1"/>
  <c r="H225" i="1"/>
  <c r="D227" i="1"/>
  <c r="G227" i="1"/>
  <c r="M227" i="1"/>
  <c r="E228" i="1"/>
  <c r="I228" i="1"/>
  <c r="M228" i="1"/>
  <c r="E229" i="1"/>
  <c r="I229" i="1"/>
  <c r="M229" i="1"/>
  <c r="E230" i="1"/>
  <c r="I230" i="1"/>
  <c r="M230" i="1"/>
  <c r="E231" i="1"/>
  <c r="I231" i="1"/>
  <c r="M231" i="1"/>
  <c r="K232" i="1"/>
  <c r="M233" i="1"/>
  <c r="G235" i="1"/>
  <c r="D236" i="1"/>
  <c r="H236" i="1"/>
  <c r="L236" i="1"/>
  <c r="D237" i="1"/>
  <c r="H237" i="1"/>
  <c r="L237" i="1"/>
  <c r="D238" i="1"/>
  <c r="H238" i="1"/>
  <c r="L238" i="1"/>
  <c r="D239" i="1"/>
  <c r="H239" i="1"/>
  <c r="L239" i="1"/>
  <c r="I240" i="1"/>
  <c r="F232" i="1"/>
  <c r="J233" i="1"/>
  <c r="N234" i="1"/>
  <c r="F59" i="2"/>
  <c r="H214" i="2"/>
  <c r="C215" i="2"/>
  <c r="C216" i="2"/>
  <c r="G216" i="2"/>
  <c r="K216" i="2"/>
  <c r="G217" i="2"/>
  <c r="N180" i="2"/>
  <c r="L220" i="2"/>
  <c r="G241" i="2"/>
  <c r="K241" i="2"/>
  <c r="G221" i="2"/>
  <c r="G222" i="2"/>
  <c r="K222" i="2"/>
  <c r="D225" i="2"/>
  <c r="G226" i="2"/>
  <c r="K226" i="2"/>
  <c r="C227" i="2"/>
  <c r="C231" i="2"/>
  <c r="G231" i="2"/>
  <c r="D237" i="2"/>
  <c r="G237" i="2"/>
  <c r="K237" i="2"/>
  <c r="H239" i="2"/>
  <c r="L239" i="2"/>
  <c r="C240" i="2"/>
  <c r="G240" i="2"/>
  <c r="D218" i="3"/>
  <c r="H218" i="3"/>
  <c r="L218" i="3"/>
  <c r="L227" i="3"/>
  <c r="D228" i="3"/>
  <c r="H228" i="3"/>
  <c r="M231" i="3"/>
  <c r="I234" i="3"/>
  <c r="I239" i="3"/>
  <c r="I240" i="3"/>
  <c r="F29" i="4"/>
  <c r="J29" i="4"/>
  <c r="F89" i="4"/>
  <c r="D215" i="4"/>
  <c r="K217" i="4"/>
  <c r="H219" i="4"/>
  <c r="H221" i="4"/>
  <c r="C225" i="4"/>
  <c r="L229" i="4"/>
  <c r="L231" i="4"/>
  <c r="G232" i="4"/>
  <c r="D236" i="4"/>
  <c r="L238" i="4"/>
  <c r="F211" i="4"/>
  <c r="J180" i="5"/>
  <c r="I237" i="5"/>
  <c r="I238" i="5"/>
  <c r="H240" i="5"/>
  <c r="L211" i="5"/>
  <c r="G211" i="5"/>
  <c r="F180" i="6"/>
  <c r="D237" i="6"/>
  <c r="D211" i="6"/>
  <c r="H211" i="6"/>
  <c r="L211" i="6"/>
  <c r="N214" i="7"/>
  <c r="E237" i="7"/>
  <c r="I237" i="7"/>
  <c r="D238" i="7"/>
  <c r="F239" i="7"/>
  <c r="J239" i="7"/>
  <c r="M239" i="7"/>
  <c r="L235" i="3"/>
  <c r="D236" i="3"/>
  <c r="H236" i="3"/>
  <c r="K59" i="4"/>
  <c r="C221" i="4"/>
  <c r="C222" i="4"/>
  <c r="K223" i="4"/>
  <c r="G228" i="4"/>
  <c r="G229" i="4"/>
  <c r="G231" i="4"/>
  <c r="K236" i="4"/>
  <c r="G238" i="4"/>
  <c r="J180" i="6"/>
  <c r="D180" i="7"/>
  <c r="H180" i="7"/>
  <c r="M237" i="7"/>
  <c r="E238" i="7"/>
  <c r="I240" i="7"/>
  <c r="M240" i="7"/>
  <c r="E211" i="7"/>
  <c r="E211" i="5"/>
  <c r="M239" i="6"/>
  <c r="L180" i="7"/>
  <c r="E214" i="3"/>
  <c r="I218" i="3"/>
  <c r="M218" i="3"/>
  <c r="G219" i="3"/>
  <c r="M219" i="3"/>
  <c r="E220" i="3"/>
  <c r="K220" i="3"/>
  <c r="E221" i="3"/>
  <c r="I221" i="3"/>
  <c r="G226" i="3"/>
  <c r="E227" i="3"/>
  <c r="I227" i="3"/>
  <c r="M227" i="3"/>
  <c r="E228" i="3"/>
  <c r="I228" i="3"/>
  <c r="C229" i="3"/>
  <c r="M229" i="3"/>
  <c r="G232" i="3"/>
  <c r="K232" i="3"/>
  <c r="E235" i="3"/>
  <c r="I235" i="3"/>
  <c r="M235" i="3"/>
  <c r="E236" i="3"/>
  <c r="I236" i="3"/>
  <c r="C237" i="3"/>
  <c r="M237" i="3"/>
  <c r="E239" i="3"/>
  <c r="I241" i="3"/>
  <c r="M241" i="3"/>
  <c r="I29" i="4"/>
  <c r="L29" i="4"/>
  <c r="E89" i="4"/>
  <c r="H89" i="4"/>
  <c r="K216" i="4"/>
  <c r="N216" i="4"/>
  <c r="J218" i="4"/>
  <c r="G219" i="4"/>
  <c r="D221" i="4"/>
  <c r="J221" i="4"/>
  <c r="D223" i="4"/>
  <c r="H223" i="4"/>
  <c r="L223" i="4"/>
  <c r="F224" i="4"/>
  <c r="N225" i="4"/>
  <c r="K226" i="4"/>
  <c r="N226" i="4"/>
  <c r="L227" i="4"/>
  <c r="L228" i="4"/>
  <c r="N229" i="4"/>
  <c r="H231" i="4"/>
  <c r="F233" i="4"/>
  <c r="C234" i="4"/>
  <c r="F234" i="4"/>
  <c r="F236" i="4"/>
  <c r="H238" i="4"/>
  <c r="N238" i="4"/>
  <c r="F239" i="4"/>
  <c r="J239" i="4"/>
  <c r="J240" i="4"/>
  <c r="G241" i="4"/>
  <c r="J241" i="4"/>
  <c r="G211" i="4"/>
  <c r="D214" i="5"/>
  <c r="E238" i="5"/>
  <c r="E239" i="5"/>
  <c r="C211" i="5"/>
  <c r="L238" i="6"/>
  <c r="L242" i="6" s="1"/>
  <c r="D239" i="6"/>
  <c r="G211" i="6"/>
  <c r="K211" i="6"/>
  <c r="M214" i="7"/>
  <c r="E239" i="7"/>
  <c r="I239" i="7"/>
  <c r="M238" i="8"/>
  <c r="I240" i="8"/>
  <c r="E180" i="18"/>
  <c r="BK154" i="18"/>
  <c r="AE155" i="18"/>
  <c r="AE159" i="18"/>
  <c r="AE162" i="18"/>
  <c r="BK162" i="18"/>
  <c r="BK163" i="18"/>
  <c r="BK168" i="18"/>
  <c r="H231" i="18"/>
  <c r="L232" i="18"/>
  <c r="AE171" i="18"/>
  <c r="AU171" i="18"/>
  <c r="D234" i="18"/>
  <c r="AU172" i="18"/>
  <c r="BK172" i="18"/>
  <c r="H235" i="18"/>
  <c r="H239" i="18"/>
  <c r="L240" i="18"/>
  <c r="G214" i="8"/>
  <c r="J214" i="8"/>
  <c r="I239" i="8"/>
  <c r="E180" i="8"/>
  <c r="D211" i="8"/>
  <c r="K16" i="13"/>
  <c r="O10" i="18"/>
  <c r="O18" i="18"/>
  <c r="E59" i="18"/>
  <c r="O36" i="18"/>
  <c r="O46" i="18"/>
  <c r="O50" i="18"/>
  <c r="O51" i="18"/>
  <c r="V180" i="18"/>
  <c r="Z180" i="18"/>
  <c r="AU153" i="18"/>
  <c r="AT180" i="18"/>
  <c r="AU156" i="18"/>
  <c r="BK156" i="18"/>
  <c r="AE157" i="18"/>
  <c r="AE160" i="18"/>
  <c r="AU160" i="18"/>
  <c r="BK160" i="18"/>
  <c r="AE164" i="18"/>
  <c r="AU165" i="18"/>
  <c r="BK165" i="18"/>
  <c r="AU167" i="18"/>
  <c r="L230" i="18"/>
  <c r="AE169" i="18"/>
  <c r="D232" i="18"/>
  <c r="AE170" i="18"/>
  <c r="AU170" i="18"/>
  <c r="H233" i="18"/>
  <c r="L234" i="18"/>
  <c r="H236" i="18"/>
  <c r="L236" i="18"/>
  <c r="D237" i="18"/>
  <c r="H237" i="18"/>
  <c r="AE175" i="18"/>
  <c r="E240" i="7"/>
  <c r="L240" i="7"/>
  <c r="D180" i="8"/>
  <c r="N237" i="8"/>
  <c r="J239" i="8"/>
  <c r="M239" i="8"/>
  <c r="E240" i="8"/>
  <c r="H240" i="8"/>
  <c r="E211" i="8"/>
  <c r="I211" i="8"/>
  <c r="E19" i="13"/>
  <c r="E11" i="13" s="1"/>
  <c r="F16" i="13"/>
  <c r="S180" i="18"/>
  <c r="BC180" i="18"/>
  <c r="H219" i="18"/>
  <c r="L220" i="18"/>
  <c r="D222" i="18"/>
  <c r="H223" i="18"/>
  <c r="O223" i="18" s="1"/>
  <c r="L224" i="18"/>
  <c r="D226" i="18"/>
  <c r="H227" i="18"/>
  <c r="D231" i="18"/>
  <c r="H232" i="18"/>
  <c r="L233" i="18"/>
  <c r="D235" i="18"/>
  <c r="L237" i="18"/>
  <c r="H238" i="18"/>
  <c r="D239" i="18"/>
  <c r="D240" i="18"/>
  <c r="K240" i="18"/>
  <c r="F211" i="18"/>
  <c r="J211" i="18"/>
  <c r="H245" i="12"/>
  <c r="C242" i="12"/>
  <c r="L242" i="12"/>
  <c r="O184" i="9"/>
  <c r="O166" i="9"/>
  <c r="C211" i="9"/>
  <c r="M180" i="9"/>
  <c r="O172" i="9"/>
  <c r="D211" i="9"/>
  <c r="C180" i="9"/>
  <c r="L227" i="9"/>
  <c r="M232" i="9"/>
  <c r="AU164" i="9"/>
  <c r="C219" i="9"/>
  <c r="S219" i="9" s="1"/>
  <c r="O156" i="9"/>
  <c r="O43" i="9"/>
  <c r="D233" i="9"/>
  <c r="O223" i="12"/>
  <c r="O236" i="12"/>
  <c r="O218" i="12"/>
  <c r="O177" i="9"/>
  <c r="BK152" i="9"/>
  <c r="C226" i="9"/>
  <c r="S226" i="9" s="1"/>
  <c r="O173" i="9"/>
  <c r="F180" i="9"/>
  <c r="O77" i="9"/>
  <c r="J59" i="9"/>
  <c r="O221" i="8"/>
  <c r="O216" i="12"/>
  <c r="O229" i="12"/>
  <c r="O237" i="12"/>
  <c r="O59" i="12"/>
  <c r="I211" i="9"/>
  <c r="O197" i="9"/>
  <c r="O236" i="8"/>
  <c r="O228" i="8"/>
  <c r="O224" i="8"/>
  <c r="O223" i="8"/>
  <c r="D29" i="1"/>
  <c r="E89" i="1"/>
  <c r="G180" i="2"/>
  <c r="K180" i="2"/>
  <c r="C222" i="2"/>
  <c r="K223" i="2"/>
  <c r="C224" i="2"/>
  <c r="G229" i="2"/>
  <c r="K230" i="2"/>
  <c r="C232" i="2"/>
  <c r="K233" i="2"/>
  <c r="G235" i="2"/>
  <c r="F211" i="2"/>
  <c r="H59" i="3"/>
  <c r="F89" i="3"/>
  <c r="D222" i="3"/>
  <c r="L222" i="3"/>
  <c r="L225" i="3"/>
  <c r="L232" i="3"/>
  <c r="H240" i="3"/>
  <c r="H241" i="3"/>
  <c r="K211" i="1"/>
  <c r="F215" i="1"/>
  <c r="J215" i="1"/>
  <c r="N215" i="1"/>
  <c r="F224" i="1"/>
  <c r="J224" i="1"/>
  <c r="N224" i="1"/>
  <c r="F225" i="1"/>
  <c r="J225" i="1"/>
  <c r="N225" i="1"/>
  <c r="F226" i="1"/>
  <c r="J226" i="1"/>
  <c r="N226" i="1"/>
  <c r="F227" i="1"/>
  <c r="J227" i="1"/>
  <c r="N227" i="1"/>
  <c r="J232" i="1"/>
  <c r="N232" i="1"/>
  <c r="F233" i="1"/>
  <c r="N233" i="1"/>
  <c r="F234" i="1"/>
  <c r="J234" i="1"/>
  <c r="F235" i="1"/>
  <c r="J235" i="1"/>
  <c r="N235" i="1"/>
  <c r="F215" i="2"/>
  <c r="J215" i="2"/>
  <c r="N215" i="2"/>
  <c r="F216" i="2"/>
  <c r="J216" i="2"/>
  <c r="N216" i="2"/>
  <c r="H180" i="3"/>
  <c r="K180" i="3"/>
  <c r="H215" i="3"/>
  <c r="D216" i="3"/>
  <c r="L216" i="3"/>
  <c r="H217" i="3"/>
  <c r="D223" i="3"/>
  <c r="L223" i="3"/>
  <c r="H224" i="3"/>
  <c r="D225" i="3"/>
  <c r="D232" i="3"/>
  <c r="L239" i="3"/>
  <c r="L240" i="3"/>
  <c r="G59" i="4"/>
  <c r="O3" i="1"/>
  <c r="I180" i="1"/>
  <c r="K89" i="3"/>
  <c r="L211" i="3"/>
  <c r="L226" i="3"/>
  <c r="D234" i="3"/>
  <c r="H29" i="1"/>
  <c r="G59" i="1"/>
  <c r="G241" i="1"/>
  <c r="K241" i="1"/>
  <c r="C221" i="1"/>
  <c r="G221" i="1"/>
  <c r="K221" i="1"/>
  <c r="C222" i="1"/>
  <c r="G222" i="1"/>
  <c r="K222" i="1"/>
  <c r="C223" i="1"/>
  <c r="G223" i="1"/>
  <c r="K223" i="1"/>
  <c r="E211" i="1"/>
  <c r="I211" i="1"/>
  <c r="J89" i="2"/>
  <c r="G89" i="2"/>
  <c r="K221" i="2"/>
  <c r="G223" i="2"/>
  <c r="G230" i="2"/>
  <c r="K231" i="2"/>
  <c r="G233" i="2"/>
  <c r="C235" i="2"/>
  <c r="K236" i="2"/>
  <c r="D215" i="2"/>
  <c r="H215" i="2"/>
  <c r="L215" i="2"/>
  <c r="D216" i="2"/>
  <c r="H216" i="2"/>
  <c r="L216" i="2"/>
  <c r="D241" i="2"/>
  <c r="H241" i="2"/>
  <c r="L241" i="2"/>
  <c r="D222" i="2"/>
  <c r="H223" i="2"/>
  <c r="L224" i="2"/>
  <c r="D229" i="2"/>
  <c r="H229" i="2"/>
  <c r="L229" i="2"/>
  <c r="D230" i="2"/>
  <c r="H230" i="2"/>
  <c r="L230" i="2"/>
  <c r="D231" i="2"/>
  <c r="H231" i="2"/>
  <c r="L231" i="2"/>
  <c r="D232" i="2"/>
  <c r="H232" i="2"/>
  <c r="L232" i="2"/>
  <c r="D234" i="2"/>
  <c r="H235" i="2"/>
  <c r="L236" i="2"/>
  <c r="G59" i="3"/>
  <c r="K59" i="3"/>
  <c r="D215" i="3"/>
  <c r="H216" i="3"/>
  <c r="D217" i="3"/>
  <c r="L217" i="3"/>
  <c r="C180" i="3"/>
  <c r="H223" i="3"/>
  <c r="D224" i="3"/>
  <c r="L224" i="3"/>
  <c r="H225" i="3"/>
  <c r="H233" i="3"/>
  <c r="H239" i="3"/>
  <c r="D241" i="3"/>
  <c r="G29" i="4"/>
  <c r="D180" i="4"/>
  <c r="G214" i="4"/>
  <c r="J215" i="4"/>
  <c r="K219" i="4"/>
  <c r="G227" i="4"/>
  <c r="J231" i="4"/>
  <c r="K235" i="4"/>
  <c r="G237" i="5"/>
  <c r="C238" i="5"/>
  <c r="K238" i="5"/>
  <c r="G239" i="5"/>
  <c r="H19" i="13"/>
  <c r="H11" i="13" s="1"/>
  <c r="I180" i="4"/>
  <c r="K215" i="4"/>
  <c r="G220" i="4"/>
  <c r="G221" i="4"/>
  <c r="K221" i="4"/>
  <c r="K222" i="4"/>
  <c r="G223" i="4"/>
  <c r="K228" i="4"/>
  <c r="C229" i="4"/>
  <c r="C230" i="4"/>
  <c r="G230" i="4"/>
  <c r="K231" i="4"/>
  <c r="G236" i="4"/>
  <c r="G237" i="4"/>
  <c r="K237" i="4"/>
  <c r="K238" i="4"/>
  <c r="G239" i="4"/>
  <c r="G227" i="3"/>
  <c r="C228" i="3"/>
  <c r="K228" i="3"/>
  <c r="G229" i="3"/>
  <c r="D231" i="3"/>
  <c r="L231" i="3"/>
  <c r="H232" i="3"/>
  <c r="D233" i="3"/>
  <c r="L233" i="3"/>
  <c r="K234" i="3"/>
  <c r="G235" i="3"/>
  <c r="C236" i="3"/>
  <c r="K236" i="3"/>
  <c r="G237" i="3"/>
  <c r="E222" i="3"/>
  <c r="I222" i="3"/>
  <c r="M222" i="3"/>
  <c r="E230" i="3"/>
  <c r="I230" i="3"/>
  <c r="M230" i="3"/>
  <c r="E238" i="3"/>
  <c r="I238" i="3"/>
  <c r="M238" i="3"/>
  <c r="H29" i="4"/>
  <c r="I59" i="4"/>
  <c r="M59" i="4"/>
  <c r="L180" i="4"/>
  <c r="F215" i="4"/>
  <c r="N223" i="4"/>
  <c r="F231" i="4"/>
  <c r="N239" i="4"/>
  <c r="K211" i="4"/>
  <c r="D211" i="4"/>
  <c r="H211" i="4"/>
  <c r="L211" i="4"/>
  <c r="D216" i="4"/>
  <c r="H216" i="4"/>
  <c r="L216" i="4"/>
  <c r="D217" i="4"/>
  <c r="H217" i="4"/>
  <c r="L217" i="4"/>
  <c r="D218" i="4"/>
  <c r="H218" i="4"/>
  <c r="L218" i="4"/>
  <c r="D224" i="4"/>
  <c r="H224" i="4"/>
  <c r="L224" i="4"/>
  <c r="D225" i="4"/>
  <c r="H225" i="4"/>
  <c r="L225" i="4"/>
  <c r="D226" i="4"/>
  <c r="H226" i="4"/>
  <c r="L226" i="4"/>
  <c r="D232" i="4"/>
  <c r="H232" i="4"/>
  <c r="L232" i="4"/>
  <c r="D233" i="4"/>
  <c r="H233" i="4"/>
  <c r="L233" i="4"/>
  <c r="D234" i="4"/>
  <c r="H234" i="4"/>
  <c r="L234" i="4"/>
  <c r="D240" i="4"/>
  <c r="H240" i="4"/>
  <c r="L240" i="4"/>
  <c r="D241" i="4"/>
  <c r="H241" i="4"/>
  <c r="L241" i="4"/>
  <c r="I211" i="5"/>
  <c r="M211" i="5"/>
  <c r="E240" i="5"/>
  <c r="I240" i="5"/>
  <c r="M240" i="5"/>
  <c r="H239" i="8"/>
  <c r="L211" i="8"/>
  <c r="K10" i="13"/>
  <c r="K180" i="18"/>
  <c r="K214" i="18"/>
  <c r="D236" i="18"/>
  <c r="O174" i="18"/>
  <c r="D180" i="18"/>
  <c r="H237" i="8"/>
  <c r="D238" i="8"/>
  <c r="L238" i="8"/>
  <c r="H211" i="8"/>
  <c r="O9" i="18"/>
  <c r="O155" i="18"/>
  <c r="C217" i="18"/>
  <c r="O160" i="18"/>
  <c r="G222" i="18"/>
  <c r="O172" i="18"/>
  <c r="C234" i="18"/>
  <c r="I211" i="6"/>
  <c r="E238" i="6"/>
  <c r="M238" i="6"/>
  <c r="E239" i="6"/>
  <c r="I239" i="6"/>
  <c r="E240" i="6"/>
  <c r="I240" i="6"/>
  <c r="M240" i="6"/>
  <c r="C89" i="18"/>
  <c r="O63" i="18"/>
  <c r="AB180" i="18"/>
  <c r="AN180" i="18"/>
  <c r="AZ180" i="18"/>
  <c r="C180" i="6"/>
  <c r="G180" i="6"/>
  <c r="K180" i="6"/>
  <c r="K237" i="6"/>
  <c r="C211" i="6"/>
  <c r="E211" i="6"/>
  <c r="G237" i="7"/>
  <c r="C238" i="7"/>
  <c r="K238" i="7"/>
  <c r="G239" i="7"/>
  <c r="C240" i="7"/>
  <c r="K240" i="7"/>
  <c r="I211" i="7"/>
  <c r="D237" i="8"/>
  <c r="L237" i="8"/>
  <c r="H238" i="8"/>
  <c r="K13" i="13"/>
  <c r="B19" i="13"/>
  <c r="B8" i="13" s="1"/>
  <c r="O2" i="18"/>
  <c r="E89" i="18"/>
  <c r="O62" i="18"/>
  <c r="G180" i="18"/>
  <c r="N214" i="18"/>
  <c r="N180" i="18"/>
  <c r="C215" i="18"/>
  <c r="O153" i="18"/>
  <c r="C219" i="18"/>
  <c r="O157" i="18"/>
  <c r="O162" i="18"/>
  <c r="G224" i="18"/>
  <c r="O165" i="18"/>
  <c r="C227" i="18"/>
  <c r="F29" i="18"/>
  <c r="I29" i="18"/>
  <c r="I180" i="18"/>
  <c r="M180" i="18"/>
  <c r="T180" i="18"/>
  <c r="W180" i="18"/>
  <c r="AA180" i="18"/>
  <c r="AK180" i="18"/>
  <c r="AQ180" i="18"/>
  <c r="BB180" i="18"/>
  <c r="BJ180" i="18"/>
  <c r="F233" i="18"/>
  <c r="N233" i="18"/>
  <c r="J234" i="18"/>
  <c r="F235" i="18"/>
  <c r="N235" i="18"/>
  <c r="F236" i="18"/>
  <c r="J236" i="18"/>
  <c r="N236" i="18"/>
  <c r="F237" i="18"/>
  <c r="J237" i="18"/>
  <c r="F238" i="18"/>
  <c r="N238" i="18"/>
  <c r="O53" i="18"/>
  <c r="K89" i="18"/>
  <c r="J180" i="18"/>
  <c r="X180" i="18"/>
  <c r="AR180" i="18"/>
  <c r="BH180" i="18"/>
  <c r="BA180" i="18"/>
  <c r="AU154" i="18"/>
  <c r="S272" i="11"/>
  <c r="H29" i="18"/>
  <c r="L29" i="18"/>
  <c r="O3" i="18"/>
  <c r="O5" i="18"/>
  <c r="O6" i="18"/>
  <c r="O7" i="18"/>
  <c r="O8" i="18"/>
  <c r="O11" i="18"/>
  <c r="O12" i="18"/>
  <c r="O13" i="18"/>
  <c r="O14" i="18"/>
  <c r="O15" i="18"/>
  <c r="O17" i="18"/>
  <c r="O19" i="18"/>
  <c r="O20" i="18"/>
  <c r="O21" i="18"/>
  <c r="O22" i="18"/>
  <c r="O23" i="18"/>
  <c r="O26" i="18"/>
  <c r="O27" i="18"/>
  <c r="O28" i="18"/>
  <c r="C59" i="18"/>
  <c r="G59" i="18"/>
  <c r="K59" i="18"/>
  <c r="F180" i="18"/>
  <c r="AJ180" i="18"/>
  <c r="AP180" i="18"/>
  <c r="BD180" i="18"/>
  <c r="BK155" i="18"/>
  <c r="BK157" i="18"/>
  <c r="AU168" i="18"/>
  <c r="O158" i="9"/>
  <c r="N238" i="9"/>
  <c r="L229" i="9"/>
  <c r="F240" i="9"/>
  <c r="E218" i="9"/>
  <c r="H211" i="9"/>
  <c r="P78" i="13"/>
  <c r="N180" i="1"/>
  <c r="J211" i="1"/>
  <c r="F180" i="1"/>
  <c r="J180" i="1"/>
  <c r="M180" i="1"/>
  <c r="I217" i="9"/>
  <c r="G215" i="2"/>
  <c r="K215" i="2"/>
  <c r="N217" i="2"/>
  <c r="D219" i="2"/>
  <c r="D220" i="2"/>
  <c r="J220" i="2"/>
  <c r="N221" i="2"/>
  <c r="J224" i="2"/>
  <c r="N225" i="2"/>
  <c r="D227" i="2"/>
  <c r="D228" i="2"/>
  <c r="J228" i="2"/>
  <c r="F235" i="2"/>
  <c r="L218" i="2"/>
  <c r="F219" i="2"/>
  <c r="H220" i="2"/>
  <c r="F223" i="2"/>
  <c r="L225" i="2"/>
  <c r="L226" i="2"/>
  <c r="F227" i="2"/>
  <c r="H228" i="2"/>
  <c r="N233" i="2"/>
  <c r="J236" i="2"/>
  <c r="J89" i="4"/>
  <c r="F218" i="2"/>
  <c r="N218" i="2"/>
  <c r="J219" i="2"/>
  <c r="F220" i="2"/>
  <c r="N220" i="2"/>
  <c r="J225" i="2"/>
  <c r="F226" i="2"/>
  <c r="N226" i="2"/>
  <c r="J227" i="2"/>
  <c r="F228" i="2"/>
  <c r="N228" i="2"/>
  <c r="D59" i="3"/>
  <c r="D180" i="3"/>
  <c r="G180" i="3"/>
  <c r="L215" i="3"/>
  <c r="L180" i="3"/>
  <c r="L59" i="3"/>
  <c r="E180" i="4"/>
  <c r="H180" i="4"/>
  <c r="M180" i="4"/>
  <c r="E246" i="11"/>
  <c r="G19" i="13"/>
  <c r="G14" i="13" s="1"/>
  <c r="D211" i="7"/>
  <c r="H211" i="7"/>
  <c r="L211" i="7"/>
  <c r="F10" i="13"/>
  <c r="K7" i="13"/>
  <c r="J19" i="13"/>
  <c r="J11" i="13" s="1"/>
  <c r="F7" i="13"/>
  <c r="C19" i="13"/>
  <c r="C11" i="13" s="1"/>
  <c r="F13" i="13"/>
  <c r="C29" i="18"/>
  <c r="I59" i="18"/>
  <c r="O37" i="18"/>
  <c r="O39" i="18"/>
  <c r="O45" i="18"/>
  <c r="O33" i="18"/>
  <c r="M59" i="18"/>
  <c r="O35" i="18"/>
  <c r="O38" i="18"/>
  <c r="O40" i="18"/>
  <c r="O42" i="18"/>
  <c r="O47" i="18"/>
  <c r="O48" i="18"/>
  <c r="O49" i="18"/>
  <c r="O52" i="18"/>
  <c r="O54" i="18"/>
  <c r="O57" i="18"/>
  <c r="J214" i="18"/>
  <c r="AI180" i="18"/>
  <c r="O64" i="18"/>
  <c r="O66" i="18"/>
  <c r="O71" i="18"/>
  <c r="O72" i="18"/>
  <c r="O75" i="18"/>
  <c r="O77" i="18"/>
  <c r="O79" i="18"/>
  <c r="O82" i="18"/>
  <c r="O83" i="18"/>
  <c r="O87" i="18"/>
  <c r="AE153" i="18"/>
  <c r="L214" i="18"/>
  <c r="L180" i="18"/>
  <c r="AE156" i="18"/>
  <c r="AU157" i="18"/>
  <c r="BK158" i="18"/>
  <c r="BK159" i="18"/>
  <c r="AE161" i="18"/>
  <c r="AU162" i="18"/>
  <c r="AU163" i="18"/>
  <c r="BK164" i="18"/>
  <c r="AE166" i="18"/>
  <c r="AE167" i="18"/>
  <c r="O154" i="18"/>
  <c r="U180" i="18"/>
  <c r="AC180" i="18"/>
  <c r="AO180" i="18"/>
  <c r="AM180" i="18"/>
  <c r="AY180" i="18"/>
  <c r="Z78" i="13" l="1"/>
  <c r="O219" i="5"/>
  <c r="C242" i="6"/>
  <c r="Y78" i="13"/>
  <c r="Y22" i="13" s="1"/>
  <c r="O29" i="6"/>
  <c r="O225" i="6"/>
  <c r="O229" i="6"/>
  <c r="O229" i="5"/>
  <c r="O231" i="6"/>
  <c r="O89" i="6"/>
  <c r="O59" i="6"/>
  <c r="O29" i="5"/>
  <c r="I490" i="8"/>
  <c r="O242" i="14"/>
  <c r="O29" i="3"/>
  <c r="I521" i="8"/>
  <c r="F245" i="18"/>
  <c r="E272" i="18"/>
  <c r="I583" i="8"/>
  <c r="CX19" i="13"/>
  <c r="CK75" i="13"/>
  <c r="I552" i="8"/>
  <c r="O59" i="5"/>
  <c r="O215" i="8"/>
  <c r="O29" i="2"/>
  <c r="CH76" i="13"/>
  <c r="T36" i="9"/>
  <c r="U36" i="9" s="1"/>
  <c r="CX20" i="13"/>
  <c r="CK76" i="13"/>
  <c r="CT19" i="13"/>
  <c r="CP21" i="13"/>
  <c r="BZ76" i="13"/>
  <c r="CR19" i="13"/>
  <c r="CZ20" i="13"/>
  <c r="CZ19" i="13"/>
  <c r="CS20" i="13"/>
  <c r="CS19" i="13"/>
  <c r="Q22" i="13"/>
  <c r="T226" i="9"/>
  <c r="U226" i="9" s="1"/>
  <c r="V226" i="9" s="1"/>
  <c r="W226" i="9" s="1"/>
  <c r="X226" i="9" s="1"/>
  <c r="Y226" i="9" s="1"/>
  <c r="Z226" i="9" s="1"/>
  <c r="AA226" i="9" s="1"/>
  <c r="AB226" i="9" s="1"/>
  <c r="AC226" i="9" s="1"/>
  <c r="AD226" i="9" s="1"/>
  <c r="T34" i="9"/>
  <c r="T589" i="9" s="1"/>
  <c r="O226" i="6"/>
  <c r="S514" i="9"/>
  <c r="S500" i="9"/>
  <c r="CW19" i="13"/>
  <c r="T47" i="9"/>
  <c r="T571" i="9" s="1"/>
  <c r="T45" i="9"/>
  <c r="T600" i="9" s="1"/>
  <c r="S520" i="9"/>
  <c r="S468" i="9"/>
  <c r="S482" i="9"/>
  <c r="S485" i="9"/>
  <c r="S478" i="9"/>
  <c r="T50" i="9"/>
  <c r="T543" i="9" s="1"/>
  <c r="S483" i="9"/>
  <c r="S476" i="9"/>
  <c r="S489" i="9"/>
  <c r="S467" i="9"/>
  <c r="S481" i="9"/>
  <c r="T232" i="9"/>
  <c r="U232" i="9" s="1"/>
  <c r="V232" i="9" s="1"/>
  <c r="W232" i="9" s="1"/>
  <c r="X232" i="9" s="1"/>
  <c r="Y232" i="9" s="1"/>
  <c r="Z232" i="9" s="1"/>
  <c r="AA232" i="9" s="1"/>
  <c r="AB232" i="9" s="1"/>
  <c r="AC232" i="9" s="1"/>
  <c r="AD232" i="9" s="1"/>
  <c r="T237" i="9"/>
  <c r="U237" i="9" s="1"/>
  <c r="V237" i="9" s="1"/>
  <c r="W237" i="9" s="1"/>
  <c r="X237" i="9" s="1"/>
  <c r="Y237" i="9" s="1"/>
  <c r="Z237" i="9" s="1"/>
  <c r="AA237" i="9" s="1"/>
  <c r="AB237" i="9" s="1"/>
  <c r="AC237" i="9" s="1"/>
  <c r="AD237" i="9" s="1"/>
  <c r="T236" i="9"/>
  <c r="U236" i="9" s="1"/>
  <c r="V236" i="9" s="1"/>
  <c r="W236" i="9" s="1"/>
  <c r="X236" i="9" s="1"/>
  <c r="Y236" i="9" s="1"/>
  <c r="Z236" i="9" s="1"/>
  <c r="AA236" i="9" s="1"/>
  <c r="AB236" i="9" s="1"/>
  <c r="AC236" i="9" s="1"/>
  <c r="AD236" i="9" s="1"/>
  <c r="T230" i="9"/>
  <c r="U230" i="9" s="1"/>
  <c r="V230" i="9" s="1"/>
  <c r="W230" i="9" s="1"/>
  <c r="X230" i="9" s="1"/>
  <c r="Y230" i="9" s="1"/>
  <c r="Z230" i="9" s="1"/>
  <c r="AA230" i="9" s="1"/>
  <c r="AB230" i="9" s="1"/>
  <c r="AC230" i="9" s="1"/>
  <c r="AD230" i="9" s="1"/>
  <c r="T225" i="9"/>
  <c r="U225" i="9" s="1"/>
  <c r="V225" i="9" s="1"/>
  <c r="W225" i="9" s="1"/>
  <c r="X225" i="9" s="1"/>
  <c r="Y225" i="9" s="1"/>
  <c r="Z225" i="9" s="1"/>
  <c r="AA225" i="9" s="1"/>
  <c r="AB225" i="9" s="1"/>
  <c r="AC225" i="9" s="1"/>
  <c r="AD225" i="9" s="1"/>
  <c r="T218" i="9"/>
  <c r="U218" i="9" s="1"/>
  <c r="V218" i="9" s="1"/>
  <c r="W218" i="9" s="1"/>
  <c r="X218" i="9" s="1"/>
  <c r="Y218" i="9" s="1"/>
  <c r="Z218" i="9" s="1"/>
  <c r="AA218" i="9" s="1"/>
  <c r="AB218" i="9" s="1"/>
  <c r="AC218" i="9" s="1"/>
  <c r="AD218" i="9" s="1"/>
  <c r="T216" i="9"/>
  <c r="U216" i="9" s="1"/>
  <c r="V216" i="9" s="1"/>
  <c r="W216" i="9" s="1"/>
  <c r="X216" i="9" s="1"/>
  <c r="Y216" i="9" s="1"/>
  <c r="Z216" i="9" s="1"/>
  <c r="AA216" i="9" s="1"/>
  <c r="AB216" i="9" s="1"/>
  <c r="AC216" i="9" s="1"/>
  <c r="AD216" i="9" s="1"/>
  <c r="T228" i="9"/>
  <c r="U228" i="9" s="1"/>
  <c r="V228" i="9" s="1"/>
  <c r="W228" i="9" s="1"/>
  <c r="X228" i="9" s="1"/>
  <c r="Y228" i="9" s="1"/>
  <c r="Z228" i="9" s="1"/>
  <c r="AA228" i="9" s="1"/>
  <c r="AB228" i="9" s="1"/>
  <c r="AC228" i="9" s="1"/>
  <c r="AD228" i="9" s="1"/>
  <c r="T215" i="9"/>
  <c r="U215" i="9" s="1"/>
  <c r="V215" i="9" s="1"/>
  <c r="W215" i="9" s="1"/>
  <c r="X215" i="9" s="1"/>
  <c r="Y215" i="9" s="1"/>
  <c r="Z215" i="9" s="1"/>
  <c r="AA215" i="9" s="1"/>
  <c r="AB215" i="9" s="1"/>
  <c r="AC215" i="9" s="1"/>
  <c r="AD215" i="9" s="1"/>
  <c r="T229" i="9"/>
  <c r="U229" i="9" s="1"/>
  <c r="V229" i="9" s="1"/>
  <c r="W229" i="9" s="1"/>
  <c r="X229" i="9" s="1"/>
  <c r="Y229" i="9" s="1"/>
  <c r="Z229" i="9" s="1"/>
  <c r="AA229" i="9" s="1"/>
  <c r="AB229" i="9" s="1"/>
  <c r="AC229" i="9" s="1"/>
  <c r="AD229" i="9" s="1"/>
  <c r="S519" i="9"/>
  <c r="S516" i="9"/>
  <c r="S511" i="9"/>
  <c r="S513" i="9"/>
  <c r="T37" i="9"/>
  <c r="T592" i="9" s="1"/>
  <c r="S469" i="9"/>
  <c r="S488" i="9"/>
  <c r="S480" i="9"/>
  <c r="T46" i="9"/>
  <c r="T601" i="9" s="1"/>
  <c r="S515" i="9"/>
  <c r="S495" i="9"/>
  <c r="T32" i="9"/>
  <c r="T556" i="9" s="1"/>
  <c r="S475" i="9"/>
  <c r="S505" i="9"/>
  <c r="T55" i="9"/>
  <c r="T548" i="9" s="1"/>
  <c r="CC76" i="13"/>
  <c r="T42" i="9"/>
  <c r="T566" i="9" s="1"/>
  <c r="S502" i="9"/>
  <c r="O558" i="7"/>
  <c r="O527" i="7"/>
  <c r="O589" i="7"/>
  <c r="O549" i="8"/>
  <c r="O580" i="8"/>
  <c r="O611" i="8"/>
  <c r="O541" i="7"/>
  <c r="O603" i="7"/>
  <c r="O572" i="7"/>
  <c r="O562" i="8"/>
  <c r="O593" i="8"/>
  <c r="O531" i="8"/>
  <c r="S536" i="8"/>
  <c r="S567" i="8"/>
  <c r="S598" i="8"/>
  <c r="I552" i="7"/>
  <c r="I614" i="7"/>
  <c r="I583" i="7"/>
  <c r="S603" i="7"/>
  <c r="S572" i="7"/>
  <c r="S541" i="7"/>
  <c r="S595" i="7"/>
  <c r="S564" i="7"/>
  <c r="S533" i="7"/>
  <c r="K552" i="7"/>
  <c r="K583" i="7"/>
  <c r="K614" i="7"/>
  <c r="T223" i="9"/>
  <c r="U223" i="9" s="1"/>
  <c r="V223" i="9" s="1"/>
  <c r="W223" i="9" s="1"/>
  <c r="X223" i="9" s="1"/>
  <c r="Y223" i="9" s="1"/>
  <c r="Z223" i="9" s="1"/>
  <c r="AA223" i="9" s="1"/>
  <c r="AB223" i="9" s="1"/>
  <c r="AC223" i="9" s="1"/>
  <c r="AD223" i="9" s="1"/>
  <c r="O534" i="7"/>
  <c r="O565" i="7"/>
  <c r="O596" i="7"/>
  <c r="O530" i="7"/>
  <c r="O561" i="7"/>
  <c r="O592" i="7"/>
  <c r="O579" i="8"/>
  <c r="O610" i="8"/>
  <c r="O548" i="8"/>
  <c r="O549" i="7"/>
  <c r="O611" i="7"/>
  <c r="O580" i="7"/>
  <c r="O606" i="7"/>
  <c r="O544" i="7"/>
  <c r="O575" i="7"/>
  <c r="O540" i="7"/>
  <c r="O571" i="7"/>
  <c r="O602" i="7"/>
  <c r="O536" i="7"/>
  <c r="O567" i="7"/>
  <c r="O598" i="7"/>
  <c r="O575" i="8"/>
  <c r="O606" i="8"/>
  <c r="O544" i="8"/>
  <c r="O570" i="8"/>
  <c r="O601" i="8"/>
  <c r="O539" i="8"/>
  <c r="O597" i="8"/>
  <c r="O535" i="8"/>
  <c r="O566" i="8"/>
  <c r="O561" i="8"/>
  <c r="O592" i="8"/>
  <c r="O530" i="8"/>
  <c r="J614" i="8"/>
  <c r="J583" i="8"/>
  <c r="J552" i="8"/>
  <c r="E583" i="8"/>
  <c r="E614" i="8"/>
  <c r="E552" i="8"/>
  <c r="S611" i="8"/>
  <c r="S580" i="8"/>
  <c r="S549" i="8"/>
  <c r="S607" i="8"/>
  <c r="S576" i="8"/>
  <c r="S545" i="8"/>
  <c r="S603" i="8"/>
  <c r="S572" i="8"/>
  <c r="S541" i="8"/>
  <c r="S599" i="8"/>
  <c r="S568" i="8"/>
  <c r="S537" i="8"/>
  <c r="S595" i="8"/>
  <c r="S564" i="8"/>
  <c r="S533" i="8"/>
  <c r="S591" i="8"/>
  <c r="S560" i="8"/>
  <c r="S529" i="8"/>
  <c r="K552" i="8"/>
  <c r="K583" i="8"/>
  <c r="K614" i="8"/>
  <c r="M552" i="7"/>
  <c r="M614" i="7"/>
  <c r="M583" i="7"/>
  <c r="H552" i="7"/>
  <c r="H583" i="7"/>
  <c r="H614" i="7"/>
  <c r="S612" i="7"/>
  <c r="S550" i="7"/>
  <c r="S581" i="7"/>
  <c r="S608" i="7"/>
  <c r="S546" i="7"/>
  <c r="S577" i="7"/>
  <c r="S604" i="7"/>
  <c r="S542" i="7"/>
  <c r="S573" i="7"/>
  <c r="S600" i="7"/>
  <c r="S538" i="7"/>
  <c r="S569" i="7"/>
  <c r="S596" i="7"/>
  <c r="S534" i="7"/>
  <c r="S565" i="7"/>
  <c r="S592" i="7"/>
  <c r="S530" i="7"/>
  <c r="S561" i="7"/>
  <c r="S588" i="7"/>
  <c r="S526" i="7"/>
  <c r="S557" i="7"/>
  <c r="S472" i="9"/>
  <c r="S506" i="9"/>
  <c r="S501" i="9"/>
  <c r="S464" i="9"/>
  <c r="S474" i="9"/>
  <c r="T40" i="9"/>
  <c r="T502" i="9" s="1"/>
  <c r="O566" i="7"/>
  <c r="O535" i="7"/>
  <c r="O597" i="7"/>
  <c r="O550" i="7"/>
  <c r="O581" i="7"/>
  <c r="O612" i="7"/>
  <c r="O568" i="7"/>
  <c r="O537" i="7"/>
  <c r="O599" i="7"/>
  <c r="O576" i="8"/>
  <c r="O607" i="8"/>
  <c r="O545" i="8"/>
  <c r="O567" i="8"/>
  <c r="O598" i="8"/>
  <c r="O536" i="8"/>
  <c r="L614" i="8"/>
  <c r="L552" i="8"/>
  <c r="L583" i="8"/>
  <c r="S548" i="8"/>
  <c r="S579" i="8"/>
  <c r="S610" i="8"/>
  <c r="S544" i="8"/>
  <c r="S575" i="8"/>
  <c r="S606" i="8"/>
  <c r="S532" i="8"/>
  <c r="S563" i="8"/>
  <c r="S594" i="8"/>
  <c r="G552" i="8"/>
  <c r="G583" i="8"/>
  <c r="G614" i="8"/>
  <c r="S607" i="7"/>
  <c r="S576" i="7"/>
  <c r="S545" i="7"/>
  <c r="N583" i="7"/>
  <c r="N614" i="7"/>
  <c r="N552" i="7"/>
  <c r="O533" i="7"/>
  <c r="O595" i="7"/>
  <c r="O564" i="7"/>
  <c r="O560" i="7"/>
  <c r="O529" i="7"/>
  <c r="O591" i="7"/>
  <c r="O578" i="8"/>
  <c r="O609" i="8"/>
  <c r="O547" i="8"/>
  <c r="O548" i="7"/>
  <c r="O579" i="7"/>
  <c r="O610" i="7"/>
  <c r="O574" i="7"/>
  <c r="O605" i="7"/>
  <c r="O543" i="7"/>
  <c r="O601" i="7"/>
  <c r="O570" i="7"/>
  <c r="O539" i="7"/>
  <c r="C552" i="8"/>
  <c r="C583" i="8"/>
  <c r="C614" i="8"/>
  <c r="O613" i="8"/>
  <c r="O551" i="8"/>
  <c r="O582" i="8"/>
  <c r="O573" i="8"/>
  <c r="O604" i="8"/>
  <c r="O542" i="8"/>
  <c r="O569" i="8"/>
  <c r="O600" i="8"/>
  <c r="O538" i="8"/>
  <c r="O565" i="8"/>
  <c r="O596" i="8"/>
  <c r="O534" i="8"/>
  <c r="O560" i="8"/>
  <c r="O591" i="8"/>
  <c r="O529" i="8"/>
  <c r="O608" i="7"/>
  <c r="O546" i="7"/>
  <c r="O577" i="7"/>
  <c r="O605" i="8"/>
  <c r="O543" i="8"/>
  <c r="O574" i="8"/>
  <c r="O533" i="8"/>
  <c r="O564" i="8"/>
  <c r="O595" i="8"/>
  <c r="D552" i="8"/>
  <c r="D583" i="8"/>
  <c r="D614" i="8"/>
  <c r="S581" i="8"/>
  <c r="S612" i="8"/>
  <c r="S550" i="8"/>
  <c r="S577" i="8"/>
  <c r="S608" i="8"/>
  <c r="S546" i="8"/>
  <c r="S573" i="8"/>
  <c r="S604" i="8"/>
  <c r="S542" i="8"/>
  <c r="S569" i="8"/>
  <c r="S600" i="8"/>
  <c r="S538" i="8"/>
  <c r="S565" i="8"/>
  <c r="S596" i="8"/>
  <c r="S534" i="8"/>
  <c r="S561" i="8"/>
  <c r="S592" i="8"/>
  <c r="S530" i="8"/>
  <c r="S557" i="8"/>
  <c r="S588" i="8"/>
  <c r="S526" i="8"/>
  <c r="S587" i="8"/>
  <c r="S556" i="8"/>
  <c r="S525" i="8"/>
  <c r="F583" i="8"/>
  <c r="F552" i="8"/>
  <c r="F614" i="8"/>
  <c r="L552" i="7"/>
  <c r="L583" i="7"/>
  <c r="L614" i="7"/>
  <c r="S551" i="7"/>
  <c r="S582" i="7"/>
  <c r="S613" i="7"/>
  <c r="S547" i="7"/>
  <c r="S609" i="7"/>
  <c r="S578" i="7"/>
  <c r="S543" i="7"/>
  <c r="S605" i="7"/>
  <c r="S574" i="7"/>
  <c r="S539" i="7"/>
  <c r="S601" i="7"/>
  <c r="S570" i="7"/>
  <c r="S535" i="7"/>
  <c r="S597" i="7"/>
  <c r="S566" i="7"/>
  <c r="S531" i="7"/>
  <c r="S593" i="7"/>
  <c r="S562" i="7"/>
  <c r="S527" i="7"/>
  <c r="S589" i="7"/>
  <c r="S558" i="7"/>
  <c r="S587" i="7"/>
  <c r="S556" i="7"/>
  <c r="S525" i="7"/>
  <c r="S504" i="9"/>
  <c r="S503" i="9"/>
  <c r="S494" i="9"/>
  <c r="S470" i="9"/>
  <c r="S465" i="9"/>
  <c r="S517" i="9"/>
  <c r="O614" i="12"/>
  <c r="O583" i="12"/>
  <c r="O552" i="12"/>
  <c r="F583" i="7"/>
  <c r="F614" i="7"/>
  <c r="F552" i="7"/>
  <c r="O562" i="7"/>
  <c r="O531" i="7"/>
  <c r="O593" i="7"/>
  <c r="O545" i="7"/>
  <c r="O576" i="7"/>
  <c r="O607" i="7"/>
  <c r="O571" i="8"/>
  <c r="O602" i="8"/>
  <c r="O540" i="8"/>
  <c r="O589" i="8"/>
  <c r="O527" i="8"/>
  <c r="O558" i="8"/>
  <c r="M552" i="8"/>
  <c r="M583" i="8"/>
  <c r="M614" i="8"/>
  <c r="S540" i="8"/>
  <c r="S571" i="8"/>
  <c r="S602" i="8"/>
  <c r="S528" i="8"/>
  <c r="S559" i="8"/>
  <c r="S590" i="8"/>
  <c r="D583" i="7"/>
  <c r="D614" i="7"/>
  <c r="D552" i="7"/>
  <c r="S580" i="7"/>
  <c r="S611" i="7"/>
  <c r="S549" i="7"/>
  <c r="S599" i="7"/>
  <c r="S568" i="7"/>
  <c r="S537" i="7"/>
  <c r="S591" i="7"/>
  <c r="S560" i="7"/>
  <c r="S529" i="7"/>
  <c r="T219" i="9"/>
  <c r="U219" i="9" s="1"/>
  <c r="V219" i="9" s="1"/>
  <c r="W219" i="9" s="1"/>
  <c r="X219" i="9" s="1"/>
  <c r="Y219" i="9" s="1"/>
  <c r="Z219" i="9" s="1"/>
  <c r="AA219" i="9" s="1"/>
  <c r="AB219" i="9" s="1"/>
  <c r="AC219" i="9" s="1"/>
  <c r="AD219" i="9" s="1"/>
  <c r="O525" i="7"/>
  <c r="O587" i="7"/>
  <c r="O556" i="7"/>
  <c r="O532" i="7"/>
  <c r="O563" i="7"/>
  <c r="O594" i="7"/>
  <c r="O528" i="7"/>
  <c r="O559" i="7"/>
  <c r="O590" i="7"/>
  <c r="O550" i="8"/>
  <c r="O581" i="8"/>
  <c r="O612" i="8"/>
  <c r="O613" i="7"/>
  <c r="O582" i="7"/>
  <c r="O551" i="7"/>
  <c r="O609" i="7"/>
  <c r="O547" i="7"/>
  <c r="O578" i="7"/>
  <c r="O604" i="7"/>
  <c r="O542" i="7"/>
  <c r="O573" i="7"/>
  <c r="O600" i="7"/>
  <c r="O538" i="7"/>
  <c r="O569" i="7"/>
  <c r="O525" i="8"/>
  <c r="O556" i="8"/>
  <c r="O587" i="8"/>
  <c r="O577" i="8"/>
  <c r="O608" i="8"/>
  <c r="O546" i="8"/>
  <c r="O541" i="8"/>
  <c r="O572" i="8"/>
  <c r="O603" i="8"/>
  <c r="O568" i="8"/>
  <c r="O599" i="8"/>
  <c r="O537" i="8"/>
  <c r="O563" i="8"/>
  <c r="O594" i="8"/>
  <c r="O532" i="8"/>
  <c r="O559" i="8"/>
  <c r="O590" i="8"/>
  <c r="O528" i="8"/>
  <c r="O526" i="7"/>
  <c r="O557" i="7"/>
  <c r="O588" i="7"/>
  <c r="O557" i="8"/>
  <c r="O588" i="8"/>
  <c r="O526" i="8"/>
  <c r="N614" i="8"/>
  <c r="N583" i="8"/>
  <c r="N552" i="8"/>
  <c r="H552" i="8"/>
  <c r="H583" i="8"/>
  <c r="H614" i="8"/>
  <c r="S551" i="8"/>
  <c r="S613" i="8"/>
  <c r="S582" i="8"/>
  <c r="S547" i="8"/>
  <c r="S609" i="8"/>
  <c r="S578" i="8"/>
  <c r="S543" i="8"/>
  <c r="S605" i="8"/>
  <c r="S574" i="8"/>
  <c r="S539" i="8"/>
  <c r="S601" i="8"/>
  <c r="S570" i="8"/>
  <c r="S535" i="8"/>
  <c r="S597" i="8"/>
  <c r="S566" i="8"/>
  <c r="S531" i="8"/>
  <c r="S593" i="8"/>
  <c r="S562" i="8"/>
  <c r="S527" i="8"/>
  <c r="S589" i="8"/>
  <c r="S558" i="8"/>
  <c r="E552" i="7"/>
  <c r="E614" i="7"/>
  <c r="E583" i="7"/>
  <c r="S548" i="7"/>
  <c r="S579" i="7"/>
  <c r="S610" i="7"/>
  <c r="S544" i="7"/>
  <c r="S575" i="7"/>
  <c r="S606" i="7"/>
  <c r="S540" i="7"/>
  <c r="S571" i="7"/>
  <c r="S602" i="7"/>
  <c r="S536" i="7"/>
  <c r="S567" i="7"/>
  <c r="S598" i="7"/>
  <c r="S532" i="7"/>
  <c r="S563" i="7"/>
  <c r="S594" i="7"/>
  <c r="S528" i="7"/>
  <c r="S559" i="7"/>
  <c r="S590" i="7"/>
  <c r="G614" i="7"/>
  <c r="G552" i="7"/>
  <c r="G583" i="7"/>
  <c r="C552" i="7"/>
  <c r="C583" i="7"/>
  <c r="C614" i="7"/>
  <c r="J583" i="7"/>
  <c r="J614" i="7"/>
  <c r="J552" i="7"/>
  <c r="T608" i="9"/>
  <c r="T546" i="9"/>
  <c r="T577" i="9"/>
  <c r="J614" i="9"/>
  <c r="J583" i="9"/>
  <c r="J552" i="9"/>
  <c r="H552" i="9"/>
  <c r="H614" i="9"/>
  <c r="H583" i="9"/>
  <c r="E583" i="9"/>
  <c r="E614" i="9"/>
  <c r="E552" i="9"/>
  <c r="O564" i="9"/>
  <c r="O595" i="9"/>
  <c r="O533" i="9"/>
  <c r="D614" i="9"/>
  <c r="D583" i="9"/>
  <c r="D552" i="9"/>
  <c r="O566" i="9"/>
  <c r="O597" i="9"/>
  <c r="O535" i="9"/>
  <c r="K583" i="9"/>
  <c r="K552" i="9"/>
  <c r="K614" i="9"/>
  <c r="T535" i="9"/>
  <c r="S611" i="9"/>
  <c r="S580" i="9"/>
  <c r="S549" i="9"/>
  <c r="M583" i="9"/>
  <c r="M614" i="9"/>
  <c r="M552" i="9"/>
  <c r="L583" i="9"/>
  <c r="L552" i="9"/>
  <c r="L614" i="9"/>
  <c r="O593" i="9"/>
  <c r="O531" i="9"/>
  <c r="O562" i="9"/>
  <c r="O526" i="9"/>
  <c r="O588" i="9"/>
  <c r="O557" i="9"/>
  <c r="O546" i="9"/>
  <c r="O608" i="9"/>
  <c r="O577" i="9"/>
  <c r="O538" i="9"/>
  <c r="O569" i="9"/>
  <c r="O600" i="9"/>
  <c r="O576" i="9"/>
  <c r="O607" i="9"/>
  <c r="O545" i="9"/>
  <c r="O604" i="9"/>
  <c r="O573" i="9"/>
  <c r="O542" i="9"/>
  <c r="O589" i="9"/>
  <c r="O527" i="9"/>
  <c r="O558" i="9"/>
  <c r="T550" i="9"/>
  <c r="T581" i="9"/>
  <c r="T612" i="9"/>
  <c r="S59" i="9"/>
  <c r="S484" i="9"/>
  <c r="T567" i="9"/>
  <c r="T536" i="9"/>
  <c r="T598" i="9"/>
  <c r="S518" i="9"/>
  <c r="T582" i="9"/>
  <c r="T551" i="9"/>
  <c r="T613" i="9"/>
  <c r="S466" i="9"/>
  <c r="S540" i="9"/>
  <c r="S602" i="9"/>
  <c r="S571" i="9"/>
  <c r="S607" i="9"/>
  <c r="S576" i="9"/>
  <c r="S545" i="9"/>
  <c r="S569" i="9"/>
  <c r="S538" i="9"/>
  <c r="S600" i="9"/>
  <c r="S574" i="9"/>
  <c r="S543" i="9"/>
  <c r="S605" i="9"/>
  <c r="S582" i="9"/>
  <c r="S551" i="9"/>
  <c r="S613" i="9"/>
  <c r="S529" i="9"/>
  <c r="S591" i="9"/>
  <c r="S560" i="9"/>
  <c r="T607" i="9"/>
  <c r="T545" i="9"/>
  <c r="T576" i="9"/>
  <c r="S603" i="9"/>
  <c r="S572" i="9"/>
  <c r="S541" i="9"/>
  <c r="O572" i="9"/>
  <c r="O603" i="9"/>
  <c r="O541" i="9"/>
  <c r="C552" i="9"/>
  <c r="C583" i="9"/>
  <c r="O571" i="9"/>
  <c r="O540" i="9"/>
  <c r="O602" i="9"/>
  <c r="O559" i="9"/>
  <c r="O528" i="9"/>
  <c r="O590" i="9"/>
  <c r="O587" i="9"/>
  <c r="O525" i="9"/>
  <c r="O556" i="9"/>
  <c r="I614" i="9"/>
  <c r="I552" i="9"/>
  <c r="I583" i="9"/>
  <c r="T542" i="9"/>
  <c r="T573" i="9"/>
  <c r="T604" i="9"/>
  <c r="T544" i="9"/>
  <c r="T575" i="9"/>
  <c r="T606" i="9"/>
  <c r="T599" i="9"/>
  <c r="T537" i="9"/>
  <c r="T568" i="9"/>
  <c r="T588" i="9"/>
  <c r="T557" i="9"/>
  <c r="T526" i="9"/>
  <c r="S510" i="9"/>
  <c r="S487" i="9"/>
  <c r="T562" i="9"/>
  <c r="T531" i="9"/>
  <c r="T593" i="9"/>
  <c r="S612" i="9"/>
  <c r="S581" i="9"/>
  <c r="S550" i="9"/>
  <c r="S578" i="9"/>
  <c r="S547" i="9"/>
  <c r="S609" i="9"/>
  <c r="S604" i="9"/>
  <c r="S573" i="9"/>
  <c r="S542" i="9"/>
  <c r="S544" i="9"/>
  <c r="S606" i="9"/>
  <c r="S575" i="9"/>
  <c r="S592" i="9"/>
  <c r="S530" i="9"/>
  <c r="S561" i="9"/>
  <c r="S593" i="9"/>
  <c r="S531" i="9"/>
  <c r="S562" i="9"/>
  <c r="O579" i="9"/>
  <c r="O548" i="9"/>
  <c r="O610" i="9"/>
  <c r="O529" i="9"/>
  <c r="O560" i="9"/>
  <c r="O591" i="9"/>
  <c r="O582" i="9"/>
  <c r="O613" i="9"/>
  <c r="O551" i="9"/>
  <c r="O568" i="9"/>
  <c r="O537" i="9"/>
  <c r="O599" i="9"/>
  <c r="T578" i="9"/>
  <c r="T547" i="9"/>
  <c r="T609" i="9"/>
  <c r="S601" i="9"/>
  <c r="S570" i="9"/>
  <c r="S539" i="9"/>
  <c r="S608" i="9"/>
  <c r="S577" i="9"/>
  <c r="S546" i="9"/>
  <c r="S590" i="9"/>
  <c r="S528" i="9"/>
  <c r="S559" i="9"/>
  <c r="O536" i="9"/>
  <c r="O567" i="9"/>
  <c r="O598" i="9"/>
  <c r="O609" i="9"/>
  <c r="O547" i="9"/>
  <c r="O578" i="9"/>
  <c r="N583" i="9"/>
  <c r="N552" i="9"/>
  <c r="N614" i="9"/>
  <c r="G552" i="9"/>
  <c r="G614" i="9"/>
  <c r="G583" i="9"/>
  <c r="O544" i="9"/>
  <c r="O606" i="9"/>
  <c r="O575" i="9"/>
  <c r="O580" i="9"/>
  <c r="O611" i="9"/>
  <c r="O549" i="9"/>
  <c r="O534" i="9"/>
  <c r="O565" i="9"/>
  <c r="O596" i="9"/>
  <c r="O563" i="9"/>
  <c r="O594" i="9"/>
  <c r="O532" i="9"/>
  <c r="O574" i="9"/>
  <c r="O605" i="9"/>
  <c r="O543" i="9"/>
  <c r="F614" i="9"/>
  <c r="F583" i="9"/>
  <c r="F552" i="9"/>
  <c r="O539" i="9"/>
  <c r="O601" i="9"/>
  <c r="O570" i="9"/>
  <c r="O561" i="9"/>
  <c r="O530" i="9"/>
  <c r="O592" i="9"/>
  <c r="O612" i="9"/>
  <c r="O581" i="9"/>
  <c r="O550" i="9"/>
  <c r="S508" i="9"/>
  <c r="T596" i="9"/>
  <c r="T565" i="9"/>
  <c r="T534" i="9"/>
  <c r="T532" i="9"/>
  <c r="T594" i="9"/>
  <c r="T563" i="9"/>
  <c r="T48" i="9"/>
  <c r="U48" i="9" s="1"/>
  <c r="T56" i="9"/>
  <c r="T487" i="9" s="1"/>
  <c r="T35" i="9"/>
  <c r="T466" i="9" s="1"/>
  <c r="S597" i="9"/>
  <c r="S566" i="9"/>
  <c r="S535" i="9"/>
  <c r="S565" i="9"/>
  <c r="S596" i="9"/>
  <c r="S534" i="9"/>
  <c r="S525" i="9"/>
  <c r="S587" i="9"/>
  <c r="S556" i="9"/>
  <c r="S589" i="9"/>
  <c r="S558" i="9"/>
  <c r="S527" i="9"/>
  <c r="S599" i="9"/>
  <c r="S568" i="9"/>
  <c r="S537" i="9"/>
  <c r="S594" i="9"/>
  <c r="S532" i="9"/>
  <c r="S563" i="9"/>
  <c r="S588" i="9"/>
  <c r="S526" i="9"/>
  <c r="S557" i="9"/>
  <c r="S533" i="9"/>
  <c r="S595" i="9"/>
  <c r="S564" i="9"/>
  <c r="S548" i="9"/>
  <c r="S610" i="9"/>
  <c r="S579" i="9"/>
  <c r="S536" i="9"/>
  <c r="S598" i="9"/>
  <c r="S567" i="9"/>
  <c r="T235" i="9"/>
  <c r="U235" i="9" s="1"/>
  <c r="V235" i="9" s="1"/>
  <c r="W235" i="9" s="1"/>
  <c r="X235" i="9" s="1"/>
  <c r="Y235" i="9" s="1"/>
  <c r="Z235" i="9" s="1"/>
  <c r="AA235" i="9" s="1"/>
  <c r="AB235" i="9" s="1"/>
  <c r="AC235" i="9" s="1"/>
  <c r="AD235" i="9" s="1"/>
  <c r="U240" i="9"/>
  <c r="V240" i="9" s="1"/>
  <c r="W240" i="9" s="1"/>
  <c r="X240" i="9" s="1"/>
  <c r="Y240" i="9" s="1"/>
  <c r="Z240" i="9" s="1"/>
  <c r="AA240" i="9" s="1"/>
  <c r="AB240" i="9" s="1"/>
  <c r="AC240" i="9" s="1"/>
  <c r="AD240" i="9" s="1"/>
  <c r="T220" i="9"/>
  <c r="U220" i="9" s="1"/>
  <c r="V220" i="9" s="1"/>
  <c r="W220" i="9" s="1"/>
  <c r="X220" i="9" s="1"/>
  <c r="Y220" i="9" s="1"/>
  <c r="Z220" i="9" s="1"/>
  <c r="AA220" i="9" s="1"/>
  <c r="AB220" i="9" s="1"/>
  <c r="AC220" i="9" s="1"/>
  <c r="AD220" i="9" s="1"/>
  <c r="T234" i="9"/>
  <c r="U234" i="9" s="1"/>
  <c r="V234" i="9" s="1"/>
  <c r="W234" i="9" s="1"/>
  <c r="X234" i="9" s="1"/>
  <c r="Y234" i="9" s="1"/>
  <c r="Z234" i="9" s="1"/>
  <c r="AA234" i="9" s="1"/>
  <c r="AB234" i="9" s="1"/>
  <c r="AC234" i="9" s="1"/>
  <c r="AD234" i="9" s="1"/>
  <c r="T227" i="9"/>
  <c r="U227" i="9" s="1"/>
  <c r="V227" i="9" s="1"/>
  <c r="W227" i="9" s="1"/>
  <c r="X227" i="9" s="1"/>
  <c r="Y227" i="9" s="1"/>
  <c r="Z227" i="9" s="1"/>
  <c r="AA227" i="9" s="1"/>
  <c r="AB227" i="9" s="1"/>
  <c r="AC227" i="9" s="1"/>
  <c r="AD227" i="9" s="1"/>
  <c r="U54" i="9"/>
  <c r="T485" i="9"/>
  <c r="T516" i="9"/>
  <c r="U39" i="9"/>
  <c r="T470" i="9"/>
  <c r="T501" i="9"/>
  <c r="T214" i="9"/>
  <c r="S242" i="9"/>
  <c r="T239" i="9"/>
  <c r="U239" i="9" s="1"/>
  <c r="V239" i="9" s="1"/>
  <c r="W239" i="9" s="1"/>
  <c r="X239" i="9" s="1"/>
  <c r="Y239" i="9" s="1"/>
  <c r="Z239" i="9" s="1"/>
  <c r="AA239" i="9" s="1"/>
  <c r="AB239" i="9" s="1"/>
  <c r="AC239" i="9" s="1"/>
  <c r="AD239" i="9" s="1"/>
  <c r="T233" i="9"/>
  <c r="U233" i="9" s="1"/>
  <c r="V233" i="9" s="1"/>
  <c r="W233" i="9" s="1"/>
  <c r="X233" i="9" s="1"/>
  <c r="Y233" i="9" s="1"/>
  <c r="Z233" i="9" s="1"/>
  <c r="AA233" i="9" s="1"/>
  <c r="AB233" i="9" s="1"/>
  <c r="AC233" i="9" s="1"/>
  <c r="AD233" i="9" s="1"/>
  <c r="U57" i="9"/>
  <c r="T519" i="9"/>
  <c r="T488" i="9"/>
  <c r="U52" i="9"/>
  <c r="T514" i="9"/>
  <c r="T483" i="9"/>
  <c r="U2" i="9"/>
  <c r="T29" i="9"/>
  <c r="U62" i="9"/>
  <c r="T89" i="9"/>
  <c r="T221" i="9"/>
  <c r="U221" i="9" s="1"/>
  <c r="V221" i="9" s="1"/>
  <c r="W221" i="9" s="1"/>
  <c r="X221" i="9" s="1"/>
  <c r="Y221" i="9" s="1"/>
  <c r="Z221" i="9" s="1"/>
  <c r="AA221" i="9" s="1"/>
  <c r="AB221" i="9" s="1"/>
  <c r="AC221" i="9" s="1"/>
  <c r="AD221" i="9" s="1"/>
  <c r="T238" i="9"/>
  <c r="U238" i="9" s="1"/>
  <c r="V238" i="9" s="1"/>
  <c r="W238" i="9" s="1"/>
  <c r="X238" i="9" s="1"/>
  <c r="Y238" i="9" s="1"/>
  <c r="Z238" i="9" s="1"/>
  <c r="AA238" i="9" s="1"/>
  <c r="AB238" i="9" s="1"/>
  <c r="AC238" i="9" s="1"/>
  <c r="AD238" i="9" s="1"/>
  <c r="T222" i="9"/>
  <c r="U222" i="9" s="1"/>
  <c r="V222" i="9" s="1"/>
  <c r="W222" i="9" s="1"/>
  <c r="X222" i="9" s="1"/>
  <c r="Y222" i="9" s="1"/>
  <c r="Z222" i="9" s="1"/>
  <c r="AA222" i="9" s="1"/>
  <c r="AB222" i="9" s="1"/>
  <c r="AC222" i="9" s="1"/>
  <c r="AD222" i="9" s="1"/>
  <c r="T217" i="9"/>
  <c r="U217" i="9" s="1"/>
  <c r="V217" i="9" s="1"/>
  <c r="W217" i="9" s="1"/>
  <c r="X217" i="9" s="1"/>
  <c r="Y217" i="9" s="1"/>
  <c r="Z217" i="9" s="1"/>
  <c r="AA217" i="9" s="1"/>
  <c r="AB217" i="9" s="1"/>
  <c r="AC217" i="9" s="1"/>
  <c r="AD217" i="9" s="1"/>
  <c r="U49" i="9"/>
  <c r="T511" i="9"/>
  <c r="T480" i="9"/>
  <c r="U43" i="9"/>
  <c r="T474" i="9"/>
  <c r="T505" i="9"/>
  <c r="AK183" i="9"/>
  <c r="AJ211" i="9"/>
  <c r="U58" i="9"/>
  <c r="T520" i="9"/>
  <c r="T489" i="9"/>
  <c r="T231" i="9"/>
  <c r="U231" i="9" s="1"/>
  <c r="V231" i="9" s="1"/>
  <c r="W231" i="9" s="1"/>
  <c r="X231" i="9" s="1"/>
  <c r="Y231" i="9" s="1"/>
  <c r="Z231" i="9" s="1"/>
  <c r="AA231" i="9" s="1"/>
  <c r="AB231" i="9" s="1"/>
  <c r="AC231" i="9" s="1"/>
  <c r="AD231" i="9" s="1"/>
  <c r="U241" i="9"/>
  <c r="V241" i="9" s="1"/>
  <c r="W241" i="9" s="1"/>
  <c r="X241" i="9" s="1"/>
  <c r="Y241" i="9" s="1"/>
  <c r="Z241" i="9" s="1"/>
  <c r="AA241" i="9" s="1"/>
  <c r="AB241" i="9" s="1"/>
  <c r="AC241" i="9" s="1"/>
  <c r="AD241" i="9" s="1"/>
  <c r="T224" i="9"/>
  <c r="U224" i="9" s="1"/>
  <c r="V224" i="9" s="1"/>
  <c r="W224" i="9" s="1"/>
  <c r="X224" i="9" s="1"/>
  <c r="Y224" i="9" s="1"/>
  <c r="Z224" i="9" s="1"/>
  <c r="AA224" i="9" s="1"/>
  <c r="AB224" i="9" s="1"/>
  <c r="AC224" i="9" s="1"/>
  <c r="AD224" i="9" s="1"/>
  <c r="U41" i="9"/>
  <c r="T503" i="9"/>
  <c r="T472" i="9"/>
  <c r="U53" i="9"/>
  <c r="T484" i="9"/>
  <c r="T515" i="9"/>
  <c r="U51" i="9"/>
  <c r="T482" i="9"/>
  <c r="T513" i="9"/>
  <c r="U44" i="9"/>
  <c r="T506" i="9"/>
  <c r="T475" i="9"/>
  <c r="U33" i="9"/>
  <c r="T464" i="9"/>
  <c r="T495" i="9"/>
  <c r="U38" i="9"/>
  <c r="T469" i="9"/>
  <c r="T500" i="9"/>
  <c r="AI22" i="13"/>
  <c r="O494" i="7"/>
  <c r="O463" i="7"/>
  <c r="O501" i="7"/>
  <c r="O470" i="7"/>
  <c r="O466" i="7"/>
  <c r="O497" i="7"/>
  <c r="O489" i="7"/>
  <c r="O520" i="7"/>
  <c r="O485" i="7"/>
  <c r="O516" i="7"/>
  <c r="O480" i="7"/>
  <c r="O511" i="7"/>
  <c r="O476" i="7"/>
  <c r="O507" i="7"/>
  <c r="O464" i="7"/>
  <c r="O495" i="7"/>
  <c r="E521" i="7"/>
  <c r="E490" i="7"/>
  <c r="S89" i="7"/>
  <c r="T62" i="7"/>
  <c r="T58" i="7"/>
  <c r="S520" i="7"/>
  <c r="S489" i="7"/>
  <c r="T54" i="7"/>
  <c r="S485" i="7"/>
  <c r="S516" i="7"/>
  <c r="T50" i="7"/>
  <c r="S481" i="7"/>
  <c r="S512" i="7"/>
  <c r="T46" i="7"/>
  <c r="S508" i="7"/>
  <c r="S477" i="7"/>
  <c r="T42" i="7"/>
  <c r="S504" i="7"/>
  <c r="S473" i="7"/>
  <c r="T38" i="7"/>
  <c r="S469" i="7"/>
  <c r="S500" i="7"/>
  <c r="T34" i="7"/>
  <c r="S496" i="7"/>
  <c r="S465" i="7"/>
  <c r="S59" i="7"/>
  <c r="T32" i="7"/>
  <c r="S494" i="7"/>
  <c r="S463" i="7"/>
  <c r="F490" i="7"/>
  <c r="F521" i="7"/>
  <c r="O473" i="7"/>
  <c r="O504" i="7"/>
  <c r="O469" i="7"/>
  <c r="O500" i="7"/>
  <c r="O465" i="7"/>
  <c r="O496" i="7"/>
  <c r="O488" i="7"/>
  <c r="O519" i="7"/>
  <c r="O514" i="7"/>
  <c r="O483" i="7"/>
  <c r="O479" i="7"/>
  <c r="O510" i="7"/>
  <c r="O506" i="7"/>
  <c r="O475" i="7"/>
  <c r="I521" i="7"/>
  <c r="I490" i="7"/>
  <c r="D521" i="7"/>
  <c r="D490" i="7"/>
  <c r="T55" i="7"/>
  <c r="S517" i="7"/>
  <c r="S486" i="7"/>
  <c r="T51" i="7"/>
  <c r="S513" i="7"/>
  <c r="S482" i="7"/>
  <c r="T47" i="7"/>
  <c r="S509" i="7"/>
  <c r="S478" i="7"/>
  <c r="T43" i="7"/>
  <c r="S474" i="7"/>
  <c r="S505" i="7"/>
  <c r="T39" i="7"/>
  <c r="S470" i="7"/>
  <c r="S501" i="7"/>
  <c r="T35" i="7"/>
  <c r="S497" i="7"/>
  <c r="S466" i="7"/>
  <c r="G521" i="7"/>
  <c r="G490" i="7"/>
  <c r="C521" i="7"/>
  <c r="C490" i="7"/>
  <c r="J490" i="7"/>
  <c r="J521" i="7"/>
  <c r="O472" i="7"/>
  <c r="O503" i="7"/>
  <c r="O468" i="7"/>
  <c r="O499" i="7"/>
  <c r="O487" i="7"/>
  <c r="O518" i="7"/>
  <c r="O482" i="7"/>
  <c r="O513" i="7"/>
  <c r="O509" i="7"/>
  <c r="O478" i="7"/>
  <c r="O505" i="7"/>
  <c r="O474" i="7"/>
  <c r="M490" i="7"/>
  <c r="M521" i="7"/>
  <c r="H521" i="7"/>
  <c r="H490" i="7"/>
  <c r="T56" i="7"/>
  <c r="S518" i="7"/>
  <c r="S487" i="7"/>
  <c r="T52" i="7"/>
  <c r="S514" i="7"/>
  <c r="S483" i="7"/>
  <c r="T48" i="7"/>
  <c r="S510" i="7"/>
  <c r="S479" i="7"/>
  <c r="T44" i="7"/>
  <c r="S475" i="7"/>
  <c r="S506" i="7"/>
  <c r="T40" i="7"/>
  <c r="S471" i="7"/>
  <c r="S502" i="7"/>
  <c r="T36" i="7"/>
  <c r="S498" i="7"/>
  <c r="S467" i="7"/>
  <c r="K490" i="7"/>
  <c r="K521" i="7"/>
  <c r="S29" i="7"/>
  <c r="T2" i="7"/>
  <c r="N521" i="7"/>
  <c r="N490" i="7"/>
  <c r="O471" i="7"/>
  <c r="O502" i="7"/>
  <c r="O467" i="7"/>
  <c r="O498" i="7"/>
  <c r="O486" i="7"/>
  <c r="O517" i="7"/>
  <c r="O481" i="7"/>
  <c r="O512" i="7"/>
  <c r="O477" i="7"/>
  <c r="O508" i="7"/>
  <c r="O515" i="7"/>
  <c r="O484" i="7"/>
  <c r="L521" i="7"/>
  <c r="L490" i="7"/>
  <c r="T57" i="7"/>
  <c r="S488" i="7"/>
  <c r="S519" i="7"/>
  <c r="T53" i="7"/>
  <c r="S484" i="7"/>
  <c r="S515" i="7"/>
  <c r="T49" i="7"/>
  <c r="S511" i="7"/>
  <c r="S480" i="7"/>
  <c r="T45" i="7"/>
  <c r="S476" i="7"/>
  <c r="S507" i="7"/>
  <c r="T41" i="7"/>
  <c r="S472" i="7"/>
  <c r="S503" i="7"/>
  <c r="T37" i="7"/>
  <c r="S468" i="7"/>
  <c r="S499" i="7"/>
  <c r="T33" i="7"/>
  <c r="S464" i="7"/>
  <c r="S495" i="7"/>
  <c r="O487" i="8"/>
  <c r="O518" i="8"/>
  <c r="O514" i="8"/>
  <c r="O483" i="8"/>
  <c r="O509" i="8"/>
  <c r="O478" i="8"/>
  <c r="O505" i="8"/>
  <c r="O474" i="8"/>
  <c r="O500" i="8"/>
  <c r="O469" i="8"/>
  <c r="O496" i="8"/>
  <c r="O465" i="8"/>
  <c r="M490" i="8"/>
  <c r="M521" i="8"/>
  <c r="L521" i="8"/>
  <c r="L490" i="8"/>
  <c r="T55" i="8"/>
  <c r="S517" i="8"/>
  <c r="S486" i="8"/>
  <c r="T51" i="8"/>
  <c r="S513" i="8"/>
  <c r="S482" i="8"/>
  <c r="T47" i="8"/>
  <c r="S509" i="8"/>
  <c r="S478" i="8"/>
  <c r="T43" i="8"/>
  <c r="S505" i="8"/>
  <c r="S474" i="8"/>
  <c r="T39" i="8"/>
  <c r="S501" i="8"/>
  <c r="S470" i="8"/>
  <c r="T35" i="8"/>
  <c r="S497" i="8"/>
  <c r="S466" i="8"/>
  <c r="G521" i="8"/>
  <c r="G490" i="8"/>
  <c r="T29" i="8"/>
  <c r="U2" i="8"/>
  <c r="O486" i="8"/>
  <c r="O517" i="8"/>
  <c r="O482" i="8"/>
  <c r="O513" i="8"/>
  <c r="O477" i="8"/>
  <c r="O508" i="8"/>
  <c r="O473" i="8"/>
  <c r="O504" i="8"/>
  <c r="O499" i="8"/>
  <c r="O468" i="8"/>
  <c r="J521" i="8"/>
  <c r="J490" i="8"/>
  <c r="E521" i="8"/>
  <c r="E490" i="8"/>
  <c r="T56" i="8"/>
  <c r="S518" i="8"/>
  <c r="S487" i="8"/>
  <c r="T52" i="8"/>
  <c r="S483" i="8"/>
  <c r="S514" i="8"/>
  <c r="T48" i="8"/>
  <c r="S510" i="8"/>
  <c r="S479" i="8"/>
  <c r="T44" i="8"/>
  <c r="S506" i="8"/>
  <c r="S475" i="8"/>
  <c r="T40" i="8"/>
  <c r="S502" i="8"/>
  <c r="S471" i="8"/>
  <c r="T36" i="8"/>
  <c r="S498" i="8"/>
  <c r="S467" i="8"/>
  <c r="K490" i="8"/>
  <c r="K521" i="8"/>
  <c r="O485" i="8"/>
  <c r="O516" i="8"/>
  <c r="C521" i="8"/>
  <c r="C490" i="8"/>
  <c r="O520" i="8"/>
  <c r="O489" i="8"/>
  <c r="O511" i="8"/>
  <c r="O480" i="8"/>
  <c r="O476" i="8"/>
  <c r="O507" i="8"/>
  <c r="O503" i="8"/>
  <c r="O472" i="8"/>
  <c r="O467" i="8"/>
  <c r="O498" i="8"/>
  <c r="O512" i="8"/>
  <c r="O481" i="8"/>
  <c r="O471" i="8"/>
  <c r="O502" i="8"/>
  <c r="D490" i="8"/>
  <c r="D521" i="8"/>
  <c r="T57" i="8"/>
  <c r="S519" i="8"/>
  <c r="S488" i="8"/>
  <c r="T53" i="8"/>
  <c r="S515" i="8"/>
  <c r="S484" i="8"/>
  <c r="T49" i="8"/>
  <c r="S480" i="8"/>
  <c r="S511" i="8"/>
  <c r="T45" i="8"/>
  <c r="S476" i="8"/>
  <c r="S507" i="8"/>
  <c r="T41" i="8"/>
  <c r="S472" i="8"/>
  <c r="S503" i="8"/>
  <c r="T37" i="8"/>
  <c r="S468" i="8"/>
  <c r="S499" i="8"/>
  <c r="T33" i="8"/>
  <c r="S495" i="8"/>
  <c r="S464" i="8"/>
  <c r="O488" i="8"/>
  <c r="O519" i="8"/>
  <c r="O463" i="8"/>
  <c r="O494" i="8"/>
  <c r="O484" i="8"/>
  <c r="O515" i="8"/>
  <c r="O510" i="8"/>
  <c r="O479" i="8"/>
  <c r="O475" i="8"/>
  <c r="O506" i="8"/>
  <c r="O470" i="8"/>
  <c r="O501" i="8"/>
  <c r="O497" i="8"/>
  <c r="O466" i="8"/>
  <c r="O464" i="8"/>
  <c r="O495" i="8"/>
  <c r="N521" i="8"/>
  <c r="N490" i="8"/>
  <c r="H490" i="8"/>
  <c r="H521" i="8"/>
  <c r="U62" i="8"/>
  <c r="T89" i="8"/>
  <c r="T58" i="8"/>
  <c r="S520" i="8"/>
  <c r="S489" i="8"/>
  <c r="T54" i="8"/>
  <c r="S516" i="8"/>
  <c r="S485" i="8"/>
  <c r="T50" i="8"/>
  <c r="S512" i="8"/>
  <c r="S481" i="8"/>
  <c r="T46" i="8"/>
  <c r="S477" i="8"/>
  <c r="S508" i="8"/>
  <c r="T42" i="8"/>
  <c r="S473" i="8"/>
  <c r="S504" i="8"/>
  <c r="T38" i="8"/>
  <c r="S469" i="8"/>
  <c r="S500" i="8"/>
  <c r="T34" i="8"/>
  <c r="S496" i="8"/>
  <c r="S465" i="8"/>
  <c r="T32" i="8"/>
  <c r="S59" i="8"/>
  <c r="S494" i="8"/>
  <c r="S463" i="8"/>
  <c r="F490" i="8"/>
  <c r="F521" i="8"/>
  <c r="J490" i="9"/>
  <c r="J521" i="9"/>
  <c r="H490" i="9"/>
  <c r="H521" i="9"/>
  <c r="E521" i="9"/>
  <c r="E490" i="9"/>
  <c r="O471" i="9"/>
  <c r="O502" i="9"/>
  <c r="O517" i="9"/>
  <c r="O486" i="9"/>
  <c r="D521" i="9"/>
  <c r="D490" i="9"/>
  <c r="O498" i="9"/>
  <c r="O467" i="9"/>
  <c r="O489" i="9"/>
  <c r="O520" i="9"/>
  <c r="O473" i="9"/>
  <c r="O504" i="9"/>
  <c r="O475" i="9"/>
  <c r="O506" i="9"/>
  <c r="K521" i="9"/>
  <c r="K490" i="9"/>
  <c r="M521" i="9"/>
  <c r="M490" i="9"/>
  <c r="L490" i="9"/>
  <c r="L521" i="9"/>
  <c r="O469" i="9"/>
  <c r="O500" i="9"/>
  <c r="O495" i="9"/>
  <c r="O464" i="9"/>
  <c r="O484" i="9"/>
  <c r="O515" i="9"/>
  <c r="O476" i="9"/>
  <c r="O507" i="9"/>
  <c r="O514" i="9"/>
  <c r="O483" i="9"/>
  <c r="O480" i="9"/>
  <c r="O511" i="9"/>
  <c r="O465" i="9"/>
  <c r="O496" i="9"/>
  <c r="O479" i="9"/>
  <c r="O510" i="9"/>
  <c r="C521" i="9"/>
  <c r="C490" i="9"/>
  <c r="O478" i="9"/>
  <c r="O509" i="9"/>
  <c r="O466" i="9"/>
  <c r="O497" i="9"/>
  <c r="O463" i="9"/>
  <c r="O494" i="9"/>
  <c r="I490" i="9"/>
  <c r="I521" i="9"/>
  <c r="O474" i="9"/>
  <c r="O505" i="9"/>
  <c r="O485" i="9"/>
  <c r="O516" i="9"/>
  <c r="N521" i="9"/>
  <c r="N490" i="9"/>
  <c r="G490" i="9"/>
  <c r="G521" i="9"/>
  <c r="O513" i="9"/>
  <c r="O482" i="9"/>
  <c r="O487" i="9"/>
  <c r="O518" i="9"/>
  <c r="O503" i="9"/>
  <c r="O472" i="9"/>
  <c r="O501" i="9"/>
  <c r="O470" i="9"/>
  <c r="O512" i="9"/>
  <c r="O481" i="9"/>
  <c r="F521" i="9"/>
  <c r="F490" i="9"/>
  <c r="O477" i="9"/>
  <c r="O508" i="9"/>
  <c r="O499" i="9"/>
  <c r="O468" i="9"/>
  <c r="O519" i="9"/>
  <c r="O488" i="9"/>
  <c r="O490" i="12"/>
  <c r="O521" i="12"/>
  <c r="O241" i="8"/>
  <c r="CW20" i="13"/>
  <c r="CK77" i="13"/>
  <c r="CH77" i="13"/>
  <c r="P108" i="13"/>
  <c r="Q108" i="13" s="1"/>
  <c r="R108" i="13" s="1"/>
  <c r="S108" i="13" s="1"/>
  <c r="T108" i="13" s="1"/>
  <c r="U108" i="13" s="1"/>
  <c r="V108" i="13" s="1"/>
  <c r="CG77" i="13"/>
  <c r="DA21" i="13"/>
  <c r="CB75" i="13"/>
  <c r="CZ21" i="13"/>
  <c r="CW21" i="13"/>
  <c r="CX21" i="13"/>
  <c r="K242" i="6"/>
  <c r="CS21" i="13"/>
  <c r="O241" i="6"/>
  <c r="CQ20" i="13"/>
  <c r="CT21" i="13"/>
  <c r="CR20" i="13"/>
  <c r="CE75" i="13"/>
  <c r="CY20" i="13"/>
  <c r="CQ21" i="13"/>
  <c r="CJ76" i="13"/>
  <c r="CY19" i="13"/>
  <c r="CU19" i="13"/>
  <c r="CA75" i="13"/>
  <c r="CC77" i="13"/>
  <c r="CU20" i="13"/>
  <c r="BN22" i="13"/>
  <c r="CV21" i="13"/>
  <c r="CP20" i="13"/>
  <c r="CQ19" i="13"/>
  <c r="CU21" i="13"/>
  <c r="CV20" i="13"/>
  <c r="CY21" i="13"/>
  <c r="CF76" i="13"/>
  <c r="CV19" i="13"/>
  <c r="CD77" i="13"/>
  <c r="CT20" i="13"/>
  <c r="CR21" i="13"/>
  <c r="O89" i="8"/>
  <c r="O29" i="8"/>
  <c r="O214" i="6"/>
  <c r="O89" i="7"/>
  <c r="O59" i="8"/>
  <c r="CI75" i="13"/>
  <c r="O180" i="8"/>
  <c r="O59" i="7"/>
  <c r="O180" i="3"/>
  <c r="O89" i="5"/>
  <c r="O211" i="8"/>
  <c r="O224" i="9"/>
  <c r="O211" i="4"/>
  <c r="O211" i="7"/>
  <c r="O211" i="6"/>
  <c r="O180" i="6"/>
  <c r="O211" i="5"/>
  <c r="O59" i="2"/>
  <c r="O29" i="7"/>
  <c r="M242" i="5"/>
  <c r="O180" i="5"/>
  <c r="CB76" i="13"/>
  <c r="D272" i="12"/>
  <c r="O180" i="4"/>
  <c r="O180" i="7"/>
  <c r="CI76" i="13"/>
  <c r="Z214" i="12"/>
  <c r="Y242" i="12"/>
  <c r="AR183" i="12"/>
  <c r="AQ211" i="12"/>
  <c r="BV152" i="12"/>
  <c r="BU180" i="12"/>
  <c r="Y29" i="12"/>
  <c r="Z2" i="12"/>
  <c r="Y29" i="17"/>
  <c r="F242" i="8"/>
  <c r="O211" i="3"/>
  <c r="BZ77" i="13"/>
  <c r="AU180" i="9"/>
  <c r="O232" i="18"/>
  <c r="CJ75" i="13"/>
  <c r="O217" i="18"/>
  <c r="CI77" i="13"/>
  <c r="O233" i="9"/>
  <c r="M242" i="18"/>
  <c r="O223" i="9"/>
  <c r="O228" i="18"/>
  <c r="M242" i="9"/>
  <c r="H242" i="9"/>
  <c r="O216" i="9"/>
  <c r="K242" i="9"/>
  <c r="I242" i="2"/>
  <c r="M242" i="1"/>
  <c r="O215" i="9"/>
  <c r="O222" i="9"/>
  <c r="O214" i="9"/>
  <c r="O235" i="9"/>
  <c r="O234" i="9"/>
  <c r="O237" i="9"/>
  <c r="O219" i="18"/>
  <c r="O240" i="9"/>
  <c r="O224" i="18"/>
  <c r="O222" i="4"/>
  <c r="K242" i="5"/>
  <c r="BK180" i="9"/>
  <c r="CF77" i="13"/>
  <c r="O214" i="3"/>
  <c r="D242" i="7"/>
  <c r="O214" i="2"/>
  <c r="O217" i="9"/>
  <c r="O215" i="18"/>
  <c r="O227" i="9"/>
  <c r="O219" i="9"/>
  <c r="N242" i="8"/>
  <c r="E242" i="1"/>
  <c r="O229" i="18"/>
  <c r="CG75" i="13"/>
  <c r="H18" i="13"/>
  <c r="F246" i="12"/>
  <c r="E272" i="12"/>
  <c r="I242" i="18"/>
  <c r="F242" i="3"/>
  <c r="M242" i="2"/>
  <c r="O230" i="9"/>
  <c r="O224" i="2"/>
  <c r="CA77" i="13"/>
  <c r="CG76" i="13"/>
  <c r="O221" i="9"/>
  <c r="O239" i="18"/>
  <c r="O240" i="18"/>
  <c r="L242" i="7"/>
  <c r="C272" i="11"/>
  <c r="O230" i="18"/>
  <c r="N242" i="4"/>
  <c r="O220" i="3"/>
  <c r="O226" i="9"/>
  <c r="O240" i="1"/>
  <c r="O238" i="2"/>
  <c r="O218" i="3"/>
  <c r="L242" i="1"/>
  <c r="O220" i="1"/>
  <c r="O239" i="9"/>
  <c r="O241" i="9"/>
  <c r="O218" i="18"/>
  <c r="O211" i="18"/>
  <c r="O216" i="18"/>
  <c r="E242" i="2"/>
  <c r="I242" i="8"/>
  <c r="O217" i="1"/>
  <c r="O226" i="18"/>
  <c r="O221" i="18"/>
  <c r="N242" i="3"/>
  <c r="J242" i="3"/>
  <c r="O89" i="1"/>
  <c r="O29" i="18"/>
  <c r="F242" i="1"/>
  <c r="I242" i="3"/>
  <c r="O219" i="3"/>
  <c r="O240" i="2"/>
  <c r="O59" i="1"/>
  <c r="D242" i="9"/>
  <c r="O231" i="9"/>
  <c r="O211" i="2"/>
  <c r="O236" i="9"/>
  <c r="G242" i="9"/>
  <c r="O220" i="9"/>
  <c r="O232" i="9"/>
  <c r="AE180" i="9"/>
  <c r="O225" i="9"/>
  <c r="J242" i="9"/>
  <c r="L242" i="18"/>
  <c r="O236" i="2"/>
  <c r="O221" i="2"/>
  <c r="O217" i="2"/>
  <c r="L242" i="9"/>
  <c r="O222" i="18"/>
  <c r="O239" i="8"/>
  <c r="I242" i="5"/>
  <c r="O229" i="3"/>
  <c r="O236" i="4"/>
  <c r="O227" i="4"/>
  <c r="O226" i="3"/>
  <c r="D272" i="11"/>
  <c r="O233" i="2"/>
  <c r="O89" i="9"/>
  <c r="O239" i="7"/>
  <c r="O238" i="4"/>
  <c r="O228" i="4"/>
  <c r="O219" i="4"/>
  <c r="J242" i="7"/>
  <c r="O228" i="9"/>
  <c r="N242" i="5"/>
  <c r="K242" i="2"/>
  <c r="N242" i="9"/>
  <c r="O227" i="18"/>
  <c r="E242" i="5"/>
  <c r="O235" i="3"/>
  <c r="O220" i="18"/>
  <c r="CE76" i="13"/>
  <c r="O89" i="4"/>
  <c r="O223" i="2"/>
  <c r="O218" i="9"/>
  <c r="O180" i="9"/>
  <c r="O59" i="9"/>
  <c r="AE272" i="11"/>
  <c r="K242" i="7"/>
  <c r="O237" i="3"/>
  <c r="O220" i="4"/>
  <c r="O239" i="5"/>
  <c r="O235" i="4"/>
  <c r="J242" i="4"/>
  <c r="O241" i="3"/>
  <c r="O234" i="2"/>
  <c r="O89" i="2"/>
  <c r="O29" i="1"/>
  <c r="E242" i="8"/>
  <c r="H242" i="5"/>
  <c r="K242" i="8"/>
  <c r="O231" i="18"/>
  <c r="E242" i="18"/>
  <c r="O225" i="18"/>
  <c r="C242" i="8"/>
  <c r="J242" i="6"/>
  <c r="J242" i="5"/>
  <c r="H242" i="7"/>
  <c r="O215" i="1"/>
  <c r="O241" i="18"/>
  <c r="O180" i="1"/>
  <c r="O180" i="2"/>
  <c r="O242" i="12"/>
  <c r="O237" i="2"/>
  <c r="O236" i="1"/>
  <c r="O218" i="1"/>
  <c r="O29" i="9"/>
  <c r="M242" i="4"/>
  <c r="N242" i="6"/>
  <c r="O239" i="2"/>
  <c r="O237" i="1"/>
  <c r="O230" i="1"/>
  <c r="O211" i="1"/>
  <c r="I242" i="4"/>
  <c r="E242" i="4"/>
  <c r="F242" i="6"/>
  <c r="H14" i="13"/>
  <c r="H8" i="13"/>
  <c r="E14" i="13"/>
  <c r="E8" i="13"/>
  <c r="E18" i="13"/>
  <c r="O239" i="4"/>
  <c r="H242" i="18"/>
  <c r="CJ77" i="13"/>
  <c r="F242" i="7"/>
  <c r="N242" i="7"/>
  <c r="D242" i="6"/>
  <c r="O232" i="4"/>
  <c r="O231" i="4"/>
  <c r="O230" i="3"/>
  <c r="O229" i="2"/>
  <c r="D242" i="1"/>
  <c r="O228" i="1"/>
  <c r="I242" i="1"/>
  <c r="H242" i="1"/>
  <c r="F242" i="5"/>
  <c r="O180" i="18"/>
  <c r="K242" i="4"/>
  <c r="O215" i="3"/>
  <c r="O235" i="2"/>
  <c r="I242" i="6"/>
  <c r="H242" i="8"/>
  <c r="K242" i="18"/>
  <c r="M242" i="3"/>
  <c r="O239" i="3"/>
  <c r="N242" i="1"/>
  <c r="J242" i="8"/>
  <c r="O221" i="3"/>
  <c r="BK180" i="18"/>
  <c r="G18" i="13"/>
  <c r="J8" i="13"/>
  <c r="O225" i="2"/>
  <c r="O235" i="18"/>
  <c r="L242" i="8"/>
  <c r="O240" i="7"/>
  <c r="O240" i="4"/>
  <c r="E242" i="3"/>
  <c r="K242" i="3"/>
  <c r="D242" i="3"/>
  <c r="G242" i="1"/>
  <c r="O59" i="4"/>
  <c r="O225" i="3"/>
  <c r="O235" i="1"/>
  <c r="O233" i="1"/>
  <c r="O240" i="3"/>
  <c r="O211" i="9"/>
  <c r="E242" i="7"/>
  <c r="O229" i="1"/>
  <c r="O214" i="1"/>
  <c r="L242" i="4"/>
  <c r="O223" i="4"/>
  <c r="O89" i="3"/>
  <c r="O240" i="8"/>
  <c r="N242" i="18"/>
  <c r="O224" i="4"/>
  <c r="O238" i="3"/>
  <c r="G242" i="3"/>
  <c r="O224" i="3"/>
  <c r="O217" i="3"/>
  <c r="O234" i="1"/>
  <c r="O232" i="1"/>
  <c r="O224" i="1"/>
  <c r="O238" i="1"/>
  <c r="O231" i="1"/>
  <c r="O219" i="1"/>
  <c r="O216" i="1"/>
  <c r="F242" i="9"/>
  <c r="O237" i="18"/>
  <c r="O234" i="4"/>
  <c r="O225" i="4"/>
  <c r="D242" i="4"/>
  <c r="F242" i="4"/>
  <c r="O236" i="3"/>
  <c r="O233" i="3"/>
  <c r="O241" i="2"/>
  <c r="K242" i="1"/>
  <c r="O241" i="1"/>
  <c r="O234" i="3"/>
  <c r="G242" i="8"/>
  <c r="O214" i="8"/>
  <c r="M242" i="8"/>
  <c r="O214" i="7"/>
  <c r="M242" i="7"/>
  <c r="D242" i="5"/>
  <c r="O214" i="5"/>
  <c r="I242" i="7"/>
  <c r="O239" i="1"/>
  <c r="AE180" i="18"/>
  <c r="G11" i="13"/>
  <c r="J242" i="2"/>
  <c r="O238" i="18"/>
  <c r="B18" i="13"/>
  <c r="B14" i="13"/>
  <c r="B11" i="13"/>
  <c r="O237" i="8"/>
  <c r="D242" i="8"/>
  <c r="CD75" i="13"/>
  <c r="O89" i="18"/>
  <c r="O240" i="6"/>
  <c r="O238" i="6"/>
  <c r="E242" i="6"/>
  <c r="O238" i="8"/>
  <c r="O233" i="4"/>
  <c r="H242" i="4"/>
  <c r="O231" i="3"/>
  <c r="O237" i="4"/>
  <c r="O230" i="4"/>
  <c r="G242" i="5"/>
  <c r="O29" i="4"/>
  <c r="O227" i="1"/>
  <c r="O222" i="2"/>
  <c r="C242" i="2"/>
  <c r="O227" i="3"/>
  <c r="D242" i="18"/>
  <c r="O236" i="18"/>
  <c r="O229" i="4"/>
  <c r="C242" i="4"/>
  <c r="O221" i="1"/>
  <c r="C242" i="1"/>
  <c r="O240" i="5"/>
  <c r="O222" i="3"/>
  <c r="O237" i="6"/>
  <c r="O215" i="4"/>
  <c r="C242" i="9"/>
  <c r="G8" i="13"/>
  <c r="L242" i="2"/>
  <c r="E242" i="9"/>
  <c r="O233" i="18"/>
  <c r="F242" i="18"/>
  <c r="O238" i="7"/>
  <c r="C242" i="7"/>
  <c r="C242" i="18"/>
  <c r="O239" i="6"/>
  <c r="G242" i="18"/>
  <c r="CE77" i="13"/>
  <c r="CE23" i="13"/>
  <c r="O226" i="4"/>
  <c r="O217" i="4"/>
  <c r="O221" i="4"/>
  <c r="G242" i="4"/>
  <c r="O214" i="4"/>
  <c r="O230" i="2"/>
  <c r="O216" i="2"/>
  <c r="O222" i="1"/>
  <c r="O232" i="3"/>
  <c r="O223" i="3"/>
  <c r="O216" i="3"/>
  <c r="O225" i="1"/>
  <c r="I245" i="12"/>
  <c r="O220" i="2"/>
  <c r="I242" i="9"/>
  <c r="O237" i="7"/>
  <c r="G242" i="7"/>
  <c r="CH75" i="13"/>
  <c r="M242" i="6"/>
  <c r="O234" i="18"/>
  <c r="O241" i="4"/>
  <c r="O218" i="4"/>
  <c r="O228" i="3"/>
  <c r="C242" i="3"/>
  <c r="O238" i="5"/>
  <c r="C242" i="5"/>
  <c r="O231" i="2"/>
  <c r="O223" i="1"/>
  <c r="O216" i="4"/>
  <c r="H242" i="3"/>
  <c r="O226" i="1"/>
  <c r="J242" i="1"/>
  <c r="O232" i="2"/>
  <c r="O237" i="5"/>
  <c r="K19" i="13"/>
  <c r="J18" i="13"/>
  <c r="J14" i="13"/>
  <c r="O226" i="2"/>
  <c r="O227" i="2"/>
  <c r="O238" i="9"/>
  <c r="O229" i="9"/>
  <c r="K245" i="11"/>
  <c r="G242" i="2"/>
  <c r="O215" i="2"/>
  <c r="D242" i="2"/>
  <c r="AU180" i="18"/>
  <c r="J242" i="18"/>
  <c r="O214" i="18"/>
  <c r="O59" i="18"/>
  <c r="C18" i="13"/>
  <c r="C14" i="13"/>
  <c r="C8" i="13"/>
  <c r="F19" i="13"/>
  <c r="CA76" i="13"/>
  <c r="O218" i="2"/>
  <c r="F242" i="2"/>
  <c r="H242" i="2"/>
  <c r="O219" i="2"/>
  <c r="L242" i="3"/>
  <c r="F246" i="11"/>
  <c r="E272" i="11"/>
  <c r="O59" i="3"/>
  <c r="O228" i="2"/>
  <c r="N242" i="2"/>
  <c r="W108" i="13" l="1"/>
  <c r="X108" i="13" s="1"/>
  <c r="Y108" i="13" s="1"/>
  <c r="G245" i="18"/>
  <c r="F272" i="18"/>
  <c r="T465" i="9"/>
  <c r="U34" i="9"/>
  <c r="U527" i="9" s="1"/>
  <c r="T558" i="9"/>
  <c r="T499" i="9"/>
  <c r="T529" i="9"/>
  <c r="T467" i="9"/>
  <c r="T560" i="9"/>
  <c r="T498" i="9"/>
  <c r="T591" i="9"/>
  <c r="CC75" i="13"/>
  <c r="U45" i="9"/>
  <c r="U569" i="9" s="1"/>
  <c r="CC22" i="13"/>
  <c r="DA20" i="13"/>
  <c r="T527" i="9"/>
  <c r="T496" i="9"/>
  <c r="T486" i="9"/>
  <c r="U32" i="9"/>
  <c r="U525" i="9" s="1"/>
  <c r="T540" i="9"/>
  <c r="T574" i="9"/>
  <c r="T509" i="9"/>
  <c r="T481" i="9"/>
  <c r="U47" i="9"/>
  <c r="U602" i="9" s="1"/>
  <c r="T587" i="9"/>
  <c r="T602" i="9"/>
  <c r="T494" i="9"/>
  <c r="T525" i="9"/>
  <c r="T463" i="9"/>
  <c r="T478" i="9"/>
  <c r="U46" i="9"/>
  <c r="U539" i="9" s="1"/>
  <c r="T569" i="9"/>
  <c r="T507" i="9"/>
  <c r="T538" i="9"/>
  <c r="T476" i="9"/>
  <c r="T504" i="9"/>
  <c r="T468" i="9"/>
  <c r="U42" i="9"/>
  <c r="U535" i="9" s="1"/>
  <c r="T530" i="9"/>
  <c r="T539" i="9"/>
  <c r="U37" i="9"/>
  <c r="U468" i="9" s="1"/>
  <c r="T508" i="9"/>
  <c r="T561" i="9"/>
  <c r="T597" i="9"/>
  <c r="T570" i="9"/>
  <c r="T473" i="9"/>
  <c r="T477" i="9"/>
  <c r="U50" i="9"/>
  <c r="U543" i="9" s="1"/>
  <c r="T518" i="9"/>
  <c r="U40" i="9"/>
  <c r="U564" i="9" s="1"/>
  <c r="T610" i="9"/>
  <c r="T605" i="9"/>
  <c r="T512" i="9"/>
  <c r="U35" i="9"/>
  <c r="U590" i="9" s="1"/>
  <c r="T564" i="9"/>
  <c r="U55" i="9"/>
  <c r="U579" i="9" s="1"/>
  <c r="T595" i="9"/>
  <c r="T59" i="9"/>
  <c r="T614" i="9" s="1"/>
  <c r="T471" i="9"/>
  <c r="T579" i="9"/>
  <c r="T533" i="9"/>
  <c r="T517" i="9"/>
  <c r="T497" i="9"/>
  <c r="U56" i="9"/>
  <c r="U580" i="9" s="1"/>
  <c r="T479" i="9"/>
  <c r="T510" i="9"/>
  <c r="T587" i="8"/>
  <c r="T556" i="8"/>
  <c r="T525" i="8"/>
  <c r="T604" i="8"/>
  <c r="T542" i="8"/>
  <c r="T573" i="8"/>
  <c r="T532" i="8"/>
  <c r="T594" i="8"/>
  <c r="T563" i="8"/>
  <c r="T548" i="8"/>
  <c r="T610" i="8"/>
  <c r="T579" i="8"/>
  <c r="T592" i="7"/>
  <c r="T561" i="7"/>
  <c r="T530" i="7"/>
  <c r="T595" i="7"/>
  <c r="T564" i="7"/>
  <c r="T533" i="7"/>
  <c r="S614" i="8"/>
  <c r="S552" i="8"/>
  <c r="S583" i="8"/>
  <c r="T589" i="8"/>
  <c r="T527" i="8"/>
  <c r="T558" i="8"/>
  <c r="T605" i="8"/>
  <c r="T543" i="8"/>
  <c r="T574" i="8"/>
  <c r="T561" i="8"/>
  <c r="T592" i="8"/>
  <c r="T530" i="8"/>
  <c r="T577" i="8"/>
  <c r="T608" i="8"/>
  <c r="T546" i="8"/>
  <c r="T603" i="8"/>
  <c r="T572" i="8"/>
  <c r="T541" i="8"/>
  <c r="T567" i="8"/>
  <c r="T536" i="8"/>
  <c r="T598" i="8"/>
  <c r="T534" i="7"/>
  <c r="T596" i="7"/>
  <c r="T565" i="7"/>
  <c r="T612" i="7"/>
  <c r="T581" i="7"/>
  <c r="T550" i="7"/>
  <c r="T599" i="7"/>
  <c r="T568" i="7"/>
  <c r="T537" i="7"/>
  <c r="T571" i="7"/>
  <c r="T540" i="7"/>
  <c r="T602" i="7"/>
  <c r="S583" i="7"/>
  <c r="S614" i="7"/>
  <c r="S552" i="7"/>
  <c r="T601" i="7"/>
  <c r="T539" i="7"/>
  <c r="T570" i="7"/>
  <c r="T580" i="7"/>
  <c r="T549" i="7"/>
  <c r="T611" i="7"/>
  <c r="T536" i="7"/>
  <c r="T598" i="7"/>
  <c r="T567" i="7"/>
  <c r="O552" i="7"/>
  <c r="O614" i="7"/>
  <c r="O583" i="7"/>
  <c r="T597" i="8"/>
  <c r="T535" i="8"/>
  <c r="T566" i="8"/>
  <c r="T613" i="8"/>
  <c r="T551" i="8"/>
  <c r="T582" i="8"/>
  <c r="T569" i="8"/>
  <c r="T600" i="8"/>
  <c r="T538" i="8"/>
  <c r="T595" i="8"/>
  <c r="T564" i="8"/>
  <c r="T533" i="8"/>
  <c r="T611" i="8"/>
  <c r="T580" i="8"/>
  <c r="T549" i="8"/>
  <c r="T559" i="8"/>
  <c r="T528" i="8"/>
  <c r="T590" i="8"/>
  <c r="T575" i="8"/>
  <c r="T544" i="8"/>
  <c r="T606" i="8"/>
  <c r="T526" i="7"/>
  <c r="T588" i="7"/>
  <c r="T557" i="7"/>
  <c r="T604" i="7"/>
  <c r="T573" i="7"/>
  <c r="T542" i="7"/>
  <c r="T591" i="7"/>
  <c r="T560" i="7"/>
  <c r="T529" i="7"/>
  <c r="T607" i="7"/>
  <c r="T576" i="7"/>
  <c r="T545" i="7"/>
  <c r="T563" i="7"/>
  <c r="T532" i="7"/>
  <c r="T594" i="7"/>
  <c r="T610" i="7"/>
  <c r="T548" i="7"/>
  <c r="T579" i="7"/>
  <c r="T593" i="7"/>
  <c r="T531" i="7"/>
  <c r="T562" i="7"/>
  <c r="T547" i="7"/>
  <c r="T609" i="7"/>
  <c r="T578" i="7"/>
  <c r="T539" i="8"/>
  <c r="T570" i="8"/>
  <c r="T601" i="8"/>
  <c r="T588" i="8"/>
  <c r="T526" i="8"/>
  <c r="T557" i="8"/>
  <c r="T568" i="8"/>
  <c r="T537" i="8"/>
  <c r="T599" i="8"/>
  <c r="T577" i="7"/>
  <c r="T546" i="7"/>
  <c r="T608" i="7"/>
  <c r="T535" i="7"/>
  <c r="T566" i="7"/>
  <c r="T597" i="7"/>
  <c r="T613" i="7"/>
  <c r="T582" i="7"/>
  <c r="T551" i="7"/>
  <c r="O614" i="8"/>
  <c r="O552" i="8"/>
  <c r="O583" i="8"/>
  <c r="T531" i="8"/>
  <c r="T562" i="8"/>
  <c r="T593" i="8"/>
  <c r="T547" i="8"/>
  <c r="T578" i="8"/>
  <c r="T609" i="8"/>
  <c r="T596" i="8"/>
  <c r="T534" i="8"/>
  <c r="T565" i="8"/>
  <c r="T612" i="8"/>
  <c r="T550" i="8"/>
  <c r="T581" i="8"/>
  <c r="T560" i="8"/>
  <c r="T529" i="8"/>
  <c r="T591" i="8"/>
  <c r="T576" i="8"/>
  <c r="T545" i="8"/>
  <c r="T607" i="8"/>
  <c r="T540" i="8"/>
  <c r="T602" i="8"/>
  <c r="T571" i="8"/>
  <c r="T569" i="7"/>
  <c r="T600" i="7"/>
  <c r="T538" i="7"/>
  <c r="T541" i="7"/>
  <c r="T572" i="7"/>
  <c r="T603" i="7"/>
  <c r="T528" i="7"/>
  <c r="T590" i="7"/>
  <c r="T559" i="7"/>
  <c r="T606" i="7"/>
  <c r="T544" i="7"/>
  <c r="T575" i="7"/>
  <c r="T587" i="7"/>
  <c r="T556" i="7"/>
  <c r="T525" i="7"/>
  <c r="T527" i="7"/>
  <c r="T558" i="7"/>
  <c r="T589" i="7"/>
  <c r="T574" i="7"/>
  <c r="T543" i="7"/>
  <c r="T605" i="7"/>
  <c r="O552" i="9"/>
  <c r="O583" i="9"/>
  <c r="O614" i="9"/>
  <c r="S583" i="9"/>
  <c r="S614" i="9"/>
  <c r="S552" i="9"/>
  <c r="U562" i="9"/>
  <c r="U531" i="9"/>
  <c r="U593" i="9"/>
  <c r="U596" i="9"/>
  <c r="U565" i="9"/>
  <c r="U534" i="9"/>
  <c r="U542" i="9"/>
  <c r="U573" i="9"/>
  <c r="U604" i="9"/>
  <c r="S490" i="9"/>
  <c r="AG22" i="13"/>
  <c r="U526" i="9"/>
  <c r="U557" i="9"/>
  <c r="U588" i="9"/>
  <c r="U608" i="9"/>
  <c r="U577" i="9"/>
  <c r="U546" i="9"/>
  <c r="U582" i="9"/>
  <c r="U613" i="9"/>
  <c r="U551" i="9"/>
  <c r="U529" i="9"/>
  <c r="U591" i="9"/>
  <c r="U560" i="9"/>
  <c r="S521" i="9"/>
  <c r="T559" i="9"/>
  <c r="T528" i="9"/>
  <c r="T590" i="9"/>
  <c r="U537" i="9"/>
  <c r="U568" i="9"/>
  <c r="U599" i="9"/>
  <c r="U545" i="9"/>
  <c r="U607" i="9"/>
  <c r="U576" i="9"/>
  <c r="U612" i="9"/>
  <c r="U581" i="9"/>
  <c r="U550" i="9"/>
  <c r="U541" i="9"/>
  <c r="U603" i="9"/>
  <c r="U572" i="9"/>
  <c r="U609" i="9"/>
  <c r="U547" i="9"/>
  <c r="U578" i="9"/>
  <c r="U606" i="9"/>
  <c r="U575" i="9"/>
  <c r="U544" i="9"/>
  <c r="U598" i="9"/>
  <c r="U536" i="9"/>
  <c r="U567" i="9"/>
  <c r="U532" i="9"/>
  <c r="U563" i="9"/>
  <c r="U594" i="9"/>
  <c r="T611" i="9"/>
  <c r="T549" i="9"/>
  <c r="T580" i="9"/>
  <c r="T603" i="9"/>
  <c r="T541" i="9"/>
  <c r="T572" i="9"/>
  <c r="V33" i="9"/>
  <c r="U495" i="9"/>
  <c r="U464" i="9"/>
  <c r="V53" i="9"/>
  <c r="U484" i="9"/>
  <c r="U515" i="9"/>
  <c r="V58" i="9"/>
  <c r="U520" i="9"/>
  <c r="U489" i="9"/>
  <c r="V36" i="9"/>
  <c r="U467" i="9"/>
  <c r="U498" i="9"/>
  <c r="V51" i="9"/>
  <c r="U513" i="9"/>
  <c r="U482" i="9"/>
  <c r="V43" i="9"/>
  <c r="U505" i="9"/>
  <c r="U474" i="9"/>
  <c r="V2" i="9"/>
  <c r="U29" i="9"/>
  <c r="V39" i="9"/>
  <c r="U501" i="9"/>
  <c r="U470" i="9"/>
  <c r="V44" i="9"/>
  <c r="U506" i="9"/>
  <c r="U475" i="9"/>
  <c r="AL183" i="9"/>
  <c r="AK211" i="9"/>
  <c r="V52" i="9"/>
  <c r="U514" i="9"/>
  <c r="U483" i="9"/>
  <c r="V57" i="9"/>
  <c r="U488" i="9"/>
  <c r="U519" i="9"/>
  <c r="T242" i="9"/>
  <c r="U214" i="9"/>
  <c r="V48" i="9"/>
  <c r="U479" i="9"/>
  <c r="U510" i="9"/>
  <c r="V54" i="9"/>
  <c r="U485" i="9"/>
  <c r="U516" i="9"/>
  <c r="V38" i="9"/>
  <c r="U469" i="9"/>
  <c r="U500" i="9"/>
  <c r="V41" i="9"/>
  <c r="U503" i="9"/>
  <c r="U472" i="9"/>
  <c r="V49" i="9"/>
  <c r="U480" i="9"/>
  <c r="U511" i="9"/>
  <c r="U89" i="9"/>
  <c r="V62" i="9"/>
  <c r="V34" i="9"/>
  <c r="O521" i="7"/>
  <c r="O490" i="7"/>
  <c r="U45" i="7"/>
  <c r="T476" i="7"/>
  <c r="T507" i="7"/>
  <c r="U2" i="7"/>
  <c r="T29" i="7"/>
  <c r="U48" i="7"/>
  <c r="T510" i="7"/>
  <c r="T479" i="7"/>
  <c r="U35" i="7"/>
  <c r="T466" i="7"/>
  <c r="T497" i="7"/>
  <c r="U51" i="7"/>
  <c r="T482" i="7"/>
  <c r="T513" i="7"/>
  <c r="T59" i="7"/>
  <c r="U32" i="7"/>
  <c r="T494" i="7"/>
  <c r="T463" i="7"/>
  <c r="U34" i="7"/>
  <c r="T465" i="7"/>
  <c r="T496" i="7"/>
  <c r="U50" i="7"/>
  <c r="T481" i="7"/>
  <c r="T512" i="7"/>
  <c r="U41" i="7"/>
  <c r="T472" i="7"/>
  <c r="T503" i="7"/>
  <c r="U57" i="7"/>
  <c r="T488" i="7"/>
  <c r="T519" i="7"/>
  <c r="U44" i="7"/>
  <c r="T475" i="7"/>
  <c r="T506" i="7"/>
  <c r="U47" i="7"/>
  <c r="T509" i="7"/>
  <c r="T478" i="7"/>
  <c r="S521" i="7"/>
  <c r="S490" i="7"/>
  <c r="U46" i="7"/>
  <c r="T508" i="7"/>
  <c r="T477" i="7"/>
  <c r="U37" i="7"/>
  <c r="T499" i="7"/>
  <c r="T468" i="7"/>
  <c r="U53" i="7"/>
  <c r="T484" i="7"/>
  <c r="T515" i="7"/>
  <c r="U40" i="7"/>
  <c r="T502" i="7"/>
  <c r="T471" i="7"/>
  <c r="U56" i="7"/>
  <c r="T518" i="7"/>
  <c r="T487" i="7"/>
  <c r="U43" i="7"/>
  <c r="T505" i="7"/>
  <c r="T474" i="7"/>
  <c r="U42" i="7"/>
  <c r="T473" i="7"/>
  <c r="T504" i="7"/>
  <c r="U58" i="7"/>
  <c r="T489" i="7"/>
  <c r="T520" i="7"/>
  <c r="U33" i="7"/>
  <c r="T495" i="7"/>
  <c r="T464" i="7"/>
  <c r="U49" i="7"/>
  <c r="T480" i="7"/>
  <c r="T511" i="7"/>
  <c r="U36" i="7"/>
  <c r="T498" i="7"/>
  <c r="T467" i="7"/>
  <c r="U52" i="7"/>
  <c r="T514" i="7"/>
  <c r="T483" i="7"/>
  <c r="U39" i="7"/>
  <c r="T501" i="7"/>
  <c r="T470" i="7"/>
  <c r="U55" i="7"/>
  <c r="T517" i="7"/>
  <c r="T486" i="7"/>
  <c r="U38" i="7"/>
  <c r="T469" i="7"/>
  <c r="T500" i="7"/>
  <c r="U54" i="7"/>
  <c r="T485" i="7"/>
  <c r="T516" i="7"/>
  <c r="U62" i="7"/>
  <c r="T89" i="7"/>
  <c r="S490" i="8"/>
  <c r="S521" i="8"/>
  <c r="U34" i="8"/>
  <c r="T465" i="8"/>
  <c r="T496" i="8"/>
  <c r="U50" i="8"/>
  <c r="T481" i="8"/>
  <c r="T512" i="8"/>
  <c r="U89" i="8"/>
  <c r="V62" i="8"/>
  <c r="U37" i="8"/>
  <c r="T499" i="8"/>
  <c r="T468" i="8"/>
  <c r="U53" i="8"/>
  <c r="T515" i="8"/>
  <c r="T484" i="8"/>
  <c r="U48" i="8"/>
  <c r="T510" i="8"/>
  <c r="T479" i="8"/>
  <c r="U43" i="8"/>
  <c r="T474" i="8"/>
  <c r="T505" i="8"/>
  <c r="U32" i="8"/>
  <c r="T59" i="8"/>
  <c r="T494" i="8"/>
  <c r="T463" i="8"/>
  <c r="U46" i="8"/>
  <c r="T477" i="8"/>
  <c r="T508" i="8"/>
  <c r="U33" i="8"/>
  <c r="T495" i="8"/>
  <c r="T464" i="8"/>
  <c r="U49" i="8"/>
  <c r="T511" i="8"/>
  <c r="T480" i="8"/>
  <c r="U44" i="8"/>
  <c r="T506" i="8"/>
  <c r="T475" i="8"/>
  <c r="U39" i="8"/>
  <c r="T501" i="8"/>
  <c r="T470" i="8"/>
  <c r="U55" i="8"/>
  <c r="T486" i="8"/>
  <c r="T517" i="8"/>
  <c r="O521" i="8"/>
  <c r="O490" i="8"/>
  <c r="U42" i="8"/>
  <c r="T473" i="8"/>
  <c r="T504" i="8"/>
  <c r="U58" i="8"/>
  <c r="T489" i="8"/>
  <c r="T520" i="8"/>
  <c r="U45" i="8"/>
  <c r="T476" i="8"/>
  <c r="T507" i="8"/>
  <c r="U40" i="8"/>
  <c r="T502" i="8"/>
  <c r="T471" i="8"/>
  <c r="U56" i="8"/>
  <c r="T518" i="8"/>
  <c r="T487" i="8"/>
  <c r="U35" i="8"/>
  <c r="T466" i="8"/>
  <c r="T497" i="8"/>
  <c r="U51" i="8"/>
  <c r="T482" i="8"/>
  <c r="T513" i="8"/>
  <c r="U38" i="8"/>
  <c r="T469" i="8"/>
  <c r="T500" i="8"/>
  <c r="U54" i="8"/>
  <c r="T485" i="8"/>
  <c r="T516" i="8"/>
  <c r="U41" i="8"/>
  <c r="T503" i="8"/>
  <c r="T472" i="8"/>
  <c r="U57" i="8"/>
  <c r="T519" i="8"/>
  <c r="T488" i="8"/>
  <c r="U36" i="8"/>
  <c r="T498" i="8"/>
  <c r="T467" i="8"/>
  <c r="U52" i="8"/>
  <c r="T514" i="8"/>
  <c r="T483" i="8"/>
  <c r="V2" i="8"/>
  <c r="U29" i="8"/>
  <c r="U47" i="8"/>
  <c r="T478" i="8"/>
  <c r="T509" i="8"/>
  <c r="O490" i="9"/>
  <c r="O521" i="9"/>
  <c r="CL77" i="13"/>
  <c r="CC23" i="13"/>
  <c r="CA23" i="13"/>
  <c r="CA24" i="13" s="1"/>
  <c r="CB77" i="13"/>
  <c r="CD76" i="13"/>
  <c r="CF75" i="13"/>
  <c r="AS183" i="12"/>
  <c r="AR211" i="12"/>
  <c r="BV180" i="12"/>
  <c r="BW152" i="12"/>
  <c r="AA214" i="12"/>
  <c r="Z242" i="12"/>
  <c r="Z29" i="12"/>
  <c r="AA2" i="12"/>
  <c r="Z29" i="17"/>
  <c r="G246" i="12"/>
  <c r="F272" i="12"/>
  <c r="O242" i="8"/>
  <c r="O242" i="5"/>
  <c r="O242" i="7"/>
  <c r="O242" i="3"/>
  <c r="O242" i="18"/>
  <c r="O242" i="1"/>
  <c r="O242" i="9"/>
  <c r="J245" i="12"/>
  <c r="O242" i="4"/>
  <c r="O242" i="6"/>
  <c r="O242" i="2"/>
  <c r="L245" i="11"/>
  <c r="F272" i="11"/>
  <c r="G246" i="11"/>
  <c r="U558" i="9" l="1"/>
  <c r="U589" i="9"/>
  <c r="U465" i="9"/>
  <c r="U507" i="9"/>
  <c r="U600" i="9"/>
  <c r="U496" i="9"/>
  <c r="H245" i="18"/>
  <c r="G272" i="18"/>
  <c r="U476" i="9"/>
  <c r="V37" i="9"/>
  <c r="V530" i="9" s="1"/>
  <c r="V45" i="9"/>
  <c r="V569" i="9" s="1"/>
  <c r="U538" i="9"/>
  <c r="U592" i="9"/>
  <c r="V56" i="9"/>
  <c r="V611" i="9" s="1"/>
  <c r="U509" i="9"/>
  <c r="U540" i="9"/>
  <c r="U571" i="9"/>
  <c r="U517" i="9"/>
  <c r="V47" i="9"/>
  <c r="V602" i="9" s="1"/>
  <c r="V46" i="9"/>
  <c r="V570" i="9" s="1"/>
  <c r="U478" i="9"/>
  <c r="U570" i="9"/>
  <c r="U611" i="9"/>
  <c r="U561" i="9"/>
  <c r="U499" i="9"/>
  <c r="U487" i="9"/>
  <c r="U549" i="9"/>
  <c r="U530" i="9"/>
  <c r="U518" i="9"/>
  <c r="V32" i="9"/>
  <c r="V556" i="9" s="1"/>
  <c r="T521" i="9"/>
  <c r="U587" i="9"/>
  <c r="U477" i="9"/>
  <c r="U494" i="9"/>
  <c r="U556" i="9"/>
  <c r="U601" i="9"/>
  <c r="U508" i="9"/>
  <c r="U463" i="9"/>
  <c r="U471" i="9"/>
  <c r="U497" i="9"/>
  <c r="T552" i="9"/>
  <c r="V40" i="9"/>
  <c r="V533" i="9" s="1"/>
  <c r="V35" i="9"/>
  <c r="V590" i="9" s="1"/>
  <c r="U473" i="9"/>
  <c r="V42" i="9"/>
  <c r="V535" i="9" s="1"/>
  <c r="U528" i="9"/>
  <c r="U566" i="9"/>
  <c r="U502" i="9"/>
  <c r="T490" i="9"/>
  <c r="U504" i="9"/>
  <c r="U597" i="9"/>
  <c r="U595" i="9"/>
  <c r="T583" i="9"/>
  <c r="U559" i="9"/>
  <c r="U533" i="9"/>
  <c r="U466" i="9"/>
  <c r="U486" i="9"/>
  <c r="U605" i="9"/>
  <c r="U481" i="9"/>
  <c r="U610" i="9"/>
  <c r="V55" i="9"/>
  <c r="V610" i="9" s="1"/>
  <c r="U512" i="9"/>
  <c r="U574" i="9"/>
  <c r="U548" i="9"/>
  <c r="U59" i="9"/>
  <c r="U614" i="9" s="1"/>
  <c r="V50" i="9"/>
  <c r="V605" i="9" s="1"/>
  <c r="U612" i="8"/>
  <c r="U550" i="8"/>
  <c r="U581" i="8"/>
  <c r="U544" i="8"/>
  <c r="U606" i="8"/>
  <c r="U575" i="8"/>
  <c r="U562" i="7"/>
  <c r="U593" i="7"/>
  <c r="U531" i="7"/>
  <c r="U529" i="7"/>
  <c r="U591" i="7"/>
  <c r="U560" i="7"/>
  <c r="U596" i="7"/>
  <c r="U534" i="7"/>
  <c r="U565" i="7"/>
  <c r="U571" i="8"/>
  <c r="U540" i="8"/>
  <c r="U602" i="8"/>
  <c r="U560" i="8"/>
  <c r="U591" i="8"/>
  <c r="U529" i="8"/>
  <c r="U593" i="8"/>
  <c r="U531" i="8"/>
  <c r="U562" i="8"/>
  <c r="U564" i="8"/>
  <c r="U595" i="8"/>
  <c r="U533" i="8"/>
  <c r="U568" i="8"/>
  <c r="U599" i="8"/>
  <c r="U537" i="8"/>
  <c r="T552" i="8"/>
  <c r="T583" i="8"/>
  <c r="T614" i="8"/>
  <c r="U536" i="8"/>
  <c r="U598" i="8"/>
  <c r="U567" i="8"/>
  <c r="U547" i="7"/>
  <c r="U578" i="7"/>
  <c r="U609" i="7"/>
  <c r="U607" i="7"/>
  <c r="U545" i="7"/>
  <c r="U576" i="7"/>
  <c r="U613" i="7"/>
  <c r="U551" i="7"/>
  <c r="U582" i="7"/>
  <c r="U564" i="7"/>
  <c r="U595" i="7"/>
  <c r="U533" i="7"/>
  <c r="U550" i="7"/>
  <c r="U581" i="7"/>
  <c r="U612" i="7"/>
  <c r="U525" i="7"/>
  <c r="U556" i="7"/>
  <c r="U587" i="7"/>
  <c r="U544" i="7"/>
  <c r="U575" i="7"/>
  <c r="U606" i="7"/>
  <c r="U600" i="8"/>
  <c r="U538" i="8"/>
  <c r="U569" i="8"/>
  <c r="U573" i="8"/>
  <c r="U604" i="8"/>
  <c r="U542" i="8"/>
  <c r="U603" i="8"/>
  <c r="U541" i="8"/>
  <c r="U572" i="8"/>
  <c r="U576" i="8"/>
  <c r="U607" i="8"/>
  <c r="U545" i="8"/>
  <c r="U609" i="8"/>
  <c r="U547" i="8"/>
  <c r="U578" i="8"/>
  <c r="U580" i="8"/>
  <c r="U611" i="8"/>
  <c r="U549" i="8"/>
  <c r="U535" i="8"/>
  <c r="U597" i="8"/>
  <c r="U566" i="8"/>
  <c r="U563" i="8"/>
  <c r="U532" i="8"/>
  <c r="U594" i="8"/>
  <c r="U539" i="8"/>
  <c r="U570" i="8"/>
  <c r="U601" i="8"/>
  <c r="U525" i="8"/>
  <c r="U556" i="8"/>
  <c r="U587" i="8"/>
  <c r="U561" i="8"/>
  <c r="U592" i="8"/>
  <c r="U530" i="8"/>
  <c r="U558" i="8"/>
  <c r="U527" i="8"/>
  <c r="U589" i="8"/>
  <c r="U563" i="7"/>
  <c r="U532" i="7"/>
  <c r="U594" i="7"/>
  <c r="U557" i="7"/>
  <c r="U588" i="7"/>
  <c r="U526" i="7"/>
  <c r="U611" i="7"/>
  <c r="U580" i="7"/>
  <c r="U549" i="7"/>
  <c r="U539" i="7"/>
  <c r="U570" i="7"/>
  <c r="U601" i="7"/>
  <c r="U568" i="7"/>
  <c r="U599" i="7"/>
  <c r="U537" i="7"/>
  <c r="U589" i="7"/>
  <c r="U558" i="7"/>
  <c r="U527" i="7"/>
  <c r="T614" i="7"/>
  <c r="T583" i="7"/>
  <c r="T552" i="7"/>
  <c r="U535" i="7"/>
  <c r="U597" i="7"/>
  <c r="U566" i="7"/>
  <c r="U608" i="7"/>
  <c r="U546" i="7"/>
  <c r="U577" i="7"/>
  <c r="U590" i="7"/>
  <c r="U559" i="7"/>
  <c r="U528" i="7"/>
  <c r="U569" i="7"/>
  <c r="U538" i="7"/>
  <c r="U600" i="7"/>
  <c r="U596" i="8"/>
  <c r="U534" i="8"/>
  <c r="U565" i="8"/>
  <c r="U528" i="8"/>
  <c r="U590" i="8"/>
  <c r="U559" i="8"/>
  <c r="U613" i="8"/>
  <c r="U582" i="8"/>
  <c r="U551" i="8"/>
  <c r="U548" i="8"/>
  <c r="U579" i="8"/>
  <c r="U610" i="8"/>
  <c r="U557" i="8"/>
  <c r="U588" i="8"/>
  <c r="U526" i="8"/>
  <c r="U577" i="8"/>
  <c r="U608" i="8"/>
  <c r="U546" i="8"/>
  <c r="U574" i="8"/>
  <c r="U543" i="8"/>
  <c r="U605" i="8"/>
  <c r="U610" i="7"/>
  <c r="U579" i="7"/>
  <c r="U548" i="7"/>
  <c r="U604" i="7"/>
  <c r="U573" i="7"/>
  <c r="U542" i="7"/>
  <c r="U567" i="7"/>
  <c r="U536" i="7"/>
  <c r="U598" i="7"/>
  <c r="U530" i="7"/>
  <c r="U592" i="7"/>
  <c r="U561" i="7"/>
  <c r="U571" i="7"/>
  <c r="U602" i="7"/>
  <c r="U540" i="7"/>
  <c r="U605" i="7"/>
  <c r="U543" i="7"/>
  <c r="U574" i="7"/>
  <c r="U541" i="7"/>
  <c r="U603" i="7"/>
  <c r="U572" i="7"/>
  <c r="V609" i="9"/>
  <c r="V578" i="9"/>
  <c r="V547" i="9"/>
  <c r="V550" i="9"/>
  <c r="V612" i="9"/>
  <c r="V581" i="9"/>
  <c r="V568" i="9"/>
  <c r="V537" i="9"/>
  <c r="V599" i="9"/>
  <c r="V562" i="9"/>
  <c r="V593" i="9"/>
  <c r="V531" i="9"/>
  <c r="V606" i="9"/>
  <c r="V544" i="9"/>
  <c r="V575" i="9"/>
  <c r="V591" i="9"/>
  <c r="V529" i="9"/>
  <c r="V560" i="9"/>
  <c r="V588" i="9"/>
  <c r="V557" i="9"/>
  <c r="V526" i="9"/>
  <c r="V573" i="9"/>
  <c r="V604" i="9"/>
  <c r="V542" i="9"/>
  <c r="V561" i="9"/>
  <c r="V563" i="9"/>
  <c r="V532" i="9"/>
  <c r="V594" i="9"/>
  <c r="V598" i="9"/>
  <c r="V536" i="9"/>
  <c r="V567" i="9"/>
  <c r="V580" i="9"/>
  <c r="V549" i="9"/>
  <c r="V577" i="9"/>
  <c r="V546" i="9"/>
  <c r="V608" i="9"/>
  <c r="V589" i="9"/>
  <c r="V527" i="9"/>
  <c r="V558" i="9"/>
  <c r="V565" i="9"/>
  <c r="V596" i="9"/>
  <c r="V534" i="9"/>
  <c r="V541" i="9"/>
  <c r="V572" i="9"/>
  <c r="V603" i="9"/>
  <c r="V545" i="9"/>
  <c r="V607" i="9"/>
  <c r="V576" i="9"/>
  <c r="V582" i="9"/>
  <c r="V551" i="9"/>
  <c r="V613" i="9"/>
  <c r="V89" i="9"/>
  <c r="W62" i="9"/>
  <c r="W49" i="9"/>
  <c r="V511" i="9"/>
  <c r="V480" i="9"/>
  <c r="V468" i="9"/>
  <c r="W48" i="9"/>
  <c r="V479" i="9"/>
  <c r="V510" i="9"/>
  <c r="W52" i="9"/>
  <c r="V514" i="9"/>
  <c r="V483" i="9"/>
  <c r="W51" i="9"/>
  <c r="V513" i="9"/>
  <c r="V482" i="9"/>
  <c r="W58" i="9"/>
  <c r="V520" i="9"/>
  <c r="V489" i="9"/>
  <c r="W34" i="9"/>
  <c r="V496" i="9"/>
  <c r="V465" i="9"/>
  <c r="W41" i="9"/>
  <c r="V503" i="9"/>
  <c r="V472" i="9"/>
  <c r="W54" i="9"/>
  <c r="V516" i="9"/>
  <c r="V485" i="9"/>
  <c r="U242" i="9"/>
  <c r="V214" i="9"/>
  <c r="W57" i="9"/>
  <c r="V519" i="9"/>
  <c r="V488" i="9"/>
  <c r="W44" i="9"/>
  <c r="V506" i="9"/>
  <c r="V475" i="9"/>
  <c r="W39" i="9"/>
  <c r="V470" i="9"/>
  <c r="V501" i="9"/>
  <c r="W43" i="9"/>
  <c r="V474" i="9"/>
  <c r="V505" i="9"/>
  <c r="AL211" i="9"/>
  <c r="AM183" i="9"/>
  <c r="V29" i="9"/>
  <c r="W2" i="9"/>
  <c r="W36" i="9"/>
  <c r="V498" i="9"/>
  <c r="V467" i="9"/>
  <c r="W33" i="9"/>
  <c r="V495" i="9"/>
  <c r="V464" i="9"/>
  <c r="W38" i="9"/>
  <c r="V469" i="9"/>
  <c r="V500" i="9"/>
  <c r="W53" i="9"/>
  <c r="V515" i="9"/>
  <c r="V484" i="9"/>
  <c r="V55" i="7"/>
  <c r="U486" i="7"/>
  <c r="U517" i="7"/>
  <c r="V49" i="7"/>
  <c r="U480" i="7"/>
  <c r="U511" i="7"/>
  <c r="V43" i="7"/>
  <c r="U474" i="7"/>
  <c r="U505" i="7"/>
  <c r="V37" i="7"/>
  <c r="U468" i="7"/>
  <c r="U499" i="7"/>
  <c r="V57" i="7"/>
  <c r="U488" i="7"/>
  <c r="U519" i="7"/>
  <c r="U59" i="7"/>
  <c r="U494" i="7"/>
  <c r="V32" i="7"/>
  <c r="U463" i="7"/>
  <c r="V51" i="7"/>
  <c r="U482" i="7"/>
  <c r="U513" i="7"/>
  <c r="V2" i="7"/>
  <c r="U29" i="7"/>
  <c r="V38" i="7"/>
  <c r="U469" i="7"/>
  <c r="U500" i="7"/>
  <c r="V36" i="7"/>
  <c r="U498" i="7"/>
  <c r="U467" i="7"/>
  <c r="V42" i="7"/>
  <c r="U473" i="7"/>
  <c r="U504" i="7"/>
  <c r="V53" i="7"/>
  <c r="U484" i="7"/>
  <c r="U515" i="7"/>
  <c r="V46" i="7"/>
  <c r="U477" i="7"/>
  <c r="U508" i="7"/>
  <c r="V44" i="7"/>
  <c r="U475" i="7"/>
  <c r="U506" i="7"/>
  <c r="V34" i="7"/>
  <c r="U465" i="7"/>
  <c r="U496" i="7"/>
  <c r="T490" i="7"/>
  <c r="T521" i="7"/>
  <c r="V54" i="7"/>
  <c r="U485" i="7"/>
  <c r="U516" i="7"/>
  <c r="V52" i="7"/>
  <c r="U514" i="7"/>
  <c r="U483" i="7"/>
  <c r="V58" i="7"/>
  <c r="U489" i="7"/>
  <c r="U520" i="7"/>
  <c r="V40" i="7"/>
  <c r="U502" i="7"/>
  <c r="U471" i="7"/>
  <c r="V47" i="7"/>
  <c r="U509" i="7"/>
  <c r="U478" i="7"/>
  <c r="V50" i="7"/>
  <c r="U481" i="7"/>
  <c r="U512" i="7"/>
  <c r="V48" i="7"/>
  <c r="U510" i="7"/>
  <c r="U479" i="7"/>
  <c r="V62" i="7"/>
  <c r="U89" i="7"/>
  <c r="V39" i="7"/>
  <c r="U470" i="7"/>
  <c r="U501" i="7"/>
  <c r="V33" i="7"/>
  <c r="U464" i="7"/>
  <c r="U495" i="7"/>
  <c r="V56" i="7"/>
  <c r="U518" i="7"/>
  <c r="U487" i="7"/>
  <c r="V41" i="7"/>
  <c r="U503" i="7"/>
  <c r="U472" i="7"/>
  <c r="V35" i="7"/>
  <c r="U466" i="7"/>
  <c r="U497" i="7"/>
  <c r="V45" i="7"/>
  <c r="U476" i="7"/>
  <c r="U507" i="7"/>
  <c r="V47" i="8"/>
  <c r="U478" i="8"/>
  <c r="U509" i="8"/>
  <c r="V36" i="8"/>
  <c r="U498" i="8"/>
  <c r="U467" i="8"/>
  <c r="V38" i="8"/>
  <c r="U469" i="8"/>
  <c r="U500" i="8"/>
  <c r="V40" i="8"/>
  <c r="U502" i="8"/>
  <c r="U471" i="8"/>
  <c r="V44" i="8"/>
  <c r="U506" i="8"/>
  <c r="U475" i="8"/>
  <c r="T490" i="8"/>
  <c r="T521" i="8"/>
  <c r="V43" i="8"/>
  <c r="U474" i="8"/>
  <c r="U505" i="8"/>
  <c r="V52" i="8"/>
  <c r="U514" i="8"/>
  <c r="U483" i="8"/>
  <c r="V54" i="8"/>
  <c r="U485" i="8"/>
  <c r="U516" i="8"/>
  <c r="V56" i="8"/>
  <c r="U518" i="8"/>
  <c r="U487" i="8"/>
  <c r="V42" i="8"/>
  <c r="U473" i="8"/>
  <c r="U504" i="8"/>
  <c r="V39" i="8"/>
  <c r="U470" i="8"/>
  <c r="U501" i="8"/>
  <c r="V46" i="8"/>
  <c r="U477" i="8"/>
  <c r="U508" i="8"/>
  <c r="U59" i="8"/>
  <c r="V32" i="8"/>
  <c r="U494" i="8"/>
  <c r="U463" i="8"/>
  <c r="V37" i="8"/>
  <c r="U499" i="8"/>
  <c r="U468" i="8"/>
  <c r="V34" i="8"/>
  <c r="U465" i="8"/>
  <c r="U496" i="8"/>
  <c r="V29" i="8"/>
  <c r="W2" i="8"/>
  <c r="V41" i="8"/>
  <c r="U472" i="8"/>
  <c r="U503" i="8"/>
  <c r="V35" i="8"/>
  <c r="U466" i="8"/>
  <c r="U497" i="8"/>
  <c r="V58" i="8"/>
  <c r="U489" i="8"/>
  <c r="U520" i="8"/>
  <c r="V55" i="8"/>
  <c r="U486" i="8"/>
  <c r="U517" i="8"/>
  <c r="V33" i="8"/>
  <c r="U495" i="8"/>
  <c r="U464" i="8"/>
  <c r="V53" i="8"/>
  <c r="U484" i="8"/>
  <c r="U515" i="8"/>
  <c r="W62" i="8"/>
  <c r="V89" i="8"/>
  <c r="V50" i="8"/>
  <c r="U481" i="8"/>
  <c r="U512" i="8"/>
  <c r="V57" i="8"/>
  <c r="U488" i="8"/>
  <c r="U519" i="8"/>
  <c r="V51" i="8"/>
  <c r="U482" i="8"/>
  <c r="U513" i="8"/>
  <c r="V45" i="8"/>
  <c r="U507" i="8"/>
  <c r="U476" i="8"/>
  <c r="V49" i="8"/>
  <c r="U511" i="8"/>
  <c r="U480" i="8"/>
  <c r="V48" i="8"/>
  <c r="U510" i="8"/>
  <c r="U479" i="8"/>
  <c r="CE22" i="13"/>
  <c r="CE24" i="13" s="1"/>
  <c r="DB21" i="13"/>
  <c r="CL76" i="13"/>
  <c r="DB20" i="13"/>
  <c r="CC24" i="13"/>
  <c r="CL75" i="13"/>
  <c r="DB19" i="13"/>
  <c r="BX152" i="12"/>
  <c r="BW180" i="12"/>
  <c r="AB214" i="12"/>
  <c r="AA242" i="12"/>
  <c r="AT183" i="12"/>
  <c r="AT211" i="12" s="1"/>
  <c r="AS211" i="12"/>
  <c r="AA29" i="12"/>
  <c r="AB2" i="12"/>
  <c r="AA29" i="17"/>
  <c r="H246" i="12"/>
  <c r="G272" i="12"/>
  <c r="K245" i="12"/>
  <c r="M245" i="11"/>
  <c r="G272" i="11"/>
  <c r="H246" i="11"/>
  <c r="V518" i="9" l="1"/>
  <c r="I245" i="18"/>
  <c r="H272" i="18"/>
  <c r="V538" i="9"/>
  <c r="V507" i="9"/>
  <c r="V540" i="9"/>
  <c r="V476" i="9"/>
  <c r="W47" i="9"/>
  <c r="W478" i="9" s="1"/>
  <c r="V600" i="9"/>
  <c r="W45" i="9"/>
  <c r="V487" i="9"/>
  <c r="W37" i="9"/>
  <c r="W592" i="9" s="1"/>
  <c r="V592" i="9"/>
  <c r="W56" i="9"/>
  <c r="W611" i="9" s="1"/>
  <c r="V499" i="9"/>
  <c r="V478" i="9"/>
  <c r="V571" i="9"/>
  <c r="W35" i="9"/>
  <c r="W590" i="9" s="1"/>
  <c r="V509" i="9"/>
  <c r="V539" i="9"/>
  <c r="W46" i="9"/>
  <c r="W539" i="9" s="1"/>
  <c r="V564" i="9"/>
  <c r="V601" i="9"/>
  <c r="V477" i="9"/>
  <c r="V508" i="9"/>
  <c r="V494" i="9"/>
  <c r="V587" i="9"/>
  <c r="W40" i="9"/>
  <c r="X40" i="9" s="1"/>
  <c r="V463" i="9"/>
  <c r="V525" i="9"/>
  <c r="W32" i="9"/>
  <c r="W525" i="9" s="1"/>
  <c r="W42" i="9"/>
  <c r="W535" i="9" s="1"/>
  <c r="V566" i="9"/>
  <c r="V559" i="9"/>
  <c r="V504" i="9"/>
  <c r="V597" i="9"/>
  <c r="V486" i="9"/>
  <c r="V579" i="9"/>
  <c r="V473" i="9"/>
  <c r="V528" i="9"/>
  <c r="V466" i="9"/>
  <c r="V497" i="9"/>
  <c r="V502" i="9"/>
  <c r="V59" i="9"/>
  <c r="V583" i="9" s="1"/>
  <c r="V481" i="9"/>
  <c r="V595" i="9"/>
  <c r="V471" i="9"/>
  <c r="U521" i="9"/>
  <c r="V517" i="9"/>
  <c r="U552" i="9"/>
  <c r="V543" i="9"/>
  <c r="V574" i="9"/>
  <c r="V512" i="9"/>
  <c r="W50" i="9"/>
  <c r="W481" i="9" s="1"/>
  <c r="W55" i="9"/>
  <c r="W610" i="9" s="1"/>
  <c r="V548" i="9"/>
  <c r="U583" i="9"/>
  <c r="U490" i="9"/>
  <c r="V550" i="8"/>
  <c r="V581" i="8"/>
  <c r="V612" i="8"/>
  <c r="V546" i="8"/>
  <c r="V608" i="8"/>
  <c r="V577" i="8"/>
  <c r="V559" i="8"/>
  <c r="V590" i="8"/>
  <c r="V528" i="8"/>
  <c r="V564" i="8"/>
  <c r="V595" i="8"/>
  <c r="V533" i="8"/>
  <c r="V569" i="7"/>
  <c r="V600" i="7"/>
  <c r="V538" i="7"/>
  <c r="V541" i="7"/>
  <c r="V572" i="7"/>
  <c r="V603" i="7"/>
  <c r="V613" i="7"/>
  <c r="V582" i="7"/>
  <c r="V551" i="7"/>
  <c r="V608" i="7"/>
  <c r="V577" i="7"/>
  <c r="V546" i="7"/>
  <c r="V532" i="8"/>
  <c r="V594" i="8"/>
  <c r="V563" i="8"/>
  <c r="V576" i="8"/>
  <c r="V545" i="8"/>
  <c r="V607" i="8"/>
  <c r="V601" i="8"/>
  <c r="V539" i="8"/>
  <c r="V570" i="8"/>
  <c r="V609" i="8"/>
  <c r="V547" i="8"/>
  <c r="V578" i="8"/>
  <c r="V534" i="7"/>
  <c r="V596" i="7"/>
  <c r="V565" i="7"/>
  <c r="V571" i="7"/>
  <c r="V540" i="7"/>
  <c r="V602" i="7"/>
  <c r="V547" i="7"/>
  <c r="V609" i="7"/>
  <c r="V578" i="7"/>
  <c r="V560" i="7"/>
  <c r="V591" i="7"/>
  <c r="V529" i="7"/>
  <c r="V544" i="7"/>
  <c r="V606" i="7"/>
  <c r="V575" i="7"/>
  <c r="U583" i="7"/>
  <c r="U614" i="7"/>
  <c r="U552" i="7"/>
  <c r="V604" i="8"/>
  <c r="V573" i="8"/>
  <c r="V542" i="8"/>
  <c r="V574" i="8"/>
  <c r="V605" i="8"/>
  <c r="V543" i="8"/>
  <c r="V526" i="8"/>
  <c r="V588" i="8"/>
  <c r="V557" i="8"/>
  <c r="V534" i="8"/>
  <c r="V565" i="8"/>
  <c r="V596" i="8"/>
  <c r="V592" i="8"/>
  <c r="V561" i="8"/>
  <c r="V530" i="8"/>
  <c r="U583" i="8"/>
  <c r="U552" i="8"/>
  <c r="U614" i="8"/>
  <c r="V580" i="8"/>
  <c r="V549" i="8"/>
  <c r="V611" i="8"/>
  <c r="V531" i="8"/>
  <c r="V562" i="8"/>
  <c r="V593" i="8"/>
  <c r="V528" i="7"/>
  <c r="V559" i="7"/>
  <c r="V590" i="7"/>
  <c r="V532" i="7"/>
  <c r="V594" i="7"/>
  <c r="V563" i="7"/>
  <c r="V574" i="7"/>
  <c r="V543" i="7"/>
  <c r="V605" i="7"/>
  <c r="V576" i="7"/>
  <c r="V545" i="7"/>
  <c r="V607" i="7"/>
  <c r="V558" i="7"/>
  <c r="V527" i="7"/>
  <c r="V589" i="7"/>
  <c r="V566" i="7"/>
  <c r="V597" i="7"/>
  <c r="V535" i="7"/>
  <c r="V536" i="7"/>
  <c r="V567" i="7"/>
  <c r="V598" i="7"/>
  <c r="V525" i="7"/>
  <c r="V587" i="7"/>
  <c r="V556" i="7"/>
  <c r="V592" i="7"/>
  <c r="V530" i="7"/>
  <c r="V561" i="7"/>
  <c r="V544" i="8"/>
  <c r="V575" i="8"/>
  <c r="V606" i="8"/>
  <c r="V613" i="8"/>
  <c r="V582" i="8"/>
  <c r="V551" i="8"/>
  <c r="V568" i="8"/>
  <c r="V537" i="8"/>
  <c r="V599" i="8"/>
  <c r="V540" i="8"/>
  <c r="V602" i="8"/>
  <c r="V571" i="8"/>
  <c r="V611" i="7"/>
  <c r="V549" i="7"/>
  <c r="V580" i="7"/>
  <c r="V533" i="7"/>
  <c r="V595" i="7"/>
  <c r="V564" i="7"/>
  <c r="V539" i="7"/>
  <c r="V601" i="7"/>
  <c r="V570" i="7"/>
  <c r="V562" i="7"/>
  <c r="V593" i="7"/>
  <c r="V531" i="7"/>
  <c r="V550" i="7"/>
  <c r="V612" i="7"/>
  <c r="V581" i="7"/>
  <c r="V610" i="7"/>
  <c r="V579" i="7"/>
  <c r="V548" i="7"/>
  <c r="V572" i="8"/>
  <c r="V541" i="8"/>
  <c r="V603" i="8"/>
  <c r="V558" i="8"/>
  <c r="V589" i="8"/>
  <c r="V527" i="8"/>
  <c r="V597" i="8"/>
  <c r="V535" i="8"/>
  <c r="V566" i="8"/>
  <c r="V567" i="8"/>
  <c r="V536" i="8"/>
  <c r="V598" i="8"/>
  <c r="V557" i="7"/>
  <c r="V588" i="7"/>
  <c r="V526" i="7"/>
  <c r="V600" i="8"/>
  <c r="V569" i="8"/>
  <c r="V538" i="8"/>
  <c r="V548" i="8"/>
  <c r="V579" i="8"/>
  <c r="V610" i="8"/>
  <c r="V525" i="8"/>
  <c r="V587" i="8"/>
  <c r="V556" i="8"/>
  <c r="V529" i="8"/>
  <c r="V591" i="8"/>
  <c r="V560" i="8"/>
  <c r="V568" i="7"/>
  <c r="V599" i="7"/>
  <c r="V537" i="7"/>
  <c r="V604" i="7"/>
  <c r="V542" i="7"/>
  <c r="V573" i="7"/>
  <c r="W562" i="9"/>
  <c r="W531" i="9"/>
  <c r="W593" i="9"/>
  <c r="W591" i="9"/>
  <c r="W529" i="9"/>
  <c r="W560" i="9"/>
  <c r="W536" i="9"/>
  <c r="W598" i="9"/>
  <c r="W567" i="9"/>
  <c r="W558" i="9"/>
  <c r="W527" i="9"/>
  <c r="W589" i="9"/>
  <c r="W530" i="9"/>
  <c r="W538" i="9"/>
  <c r="W600" i="9"/>
  <c r="W569" i="9"/>
  <c r="W526" i="9"/>
  <c r="W557" i="9"/>
  <c r="W588" i="9"/>
  <c r="W612" i="9"/>
  <c r="W550" i="9"/>
  <c r="W581" i="9"/>
  <c r="W565" i="9"/>
  <c r="W534" i="9"/>
  <c r="W596" i="9"/>
  <c r="W575" i="9"/>
  <c r="W606" i="9"/>
  <c r="W544" i="9"/>
  <c r="W541" i="9"/>
  <c r="W603" i="9"/>
  <c r="W572" i="9"/>
  <c r="W601" i="9"/>
  <c r="W599" i="9"/>
  <c r="W537" i="9"/>
  <c r="W568" i="9"/>
  <c r="W609" i="9"/>
  <c r="W547" i="9"/>
  <c r="W578" i="9"/>
  <c r="W566" i="9"/>
  <c r="W576" i="9"/>
  <c r="W607" i="9"/>
  <c r="W545" i="9"/>
  <c r="W577" i="9"/>
  <c r="W608" i="9"/>
  <c r="W546" i="9"/>
  <c r="W532" i="9"/>
  <c r="W563" i="9"/>
  <c r="W594" i="9"/>
  <c r="W582" i="9"/>
  <c r="W613" i="9"/>
  <c r="W551" i="9"/>
  <c r="W542" i="9"/>
  <c r="W573" i="9"/>
  <c r="W604" i="9"/>
  <c r="X38" i="9"/>
  <c r="W469" i="9"/>
  <c r="W500" i="9"/>
  <c r="X56" i="9"/>
  <c r="X44" i="9"/>
  <c r="W475" i="9"/>
  <c r="W506" i="9"/>
  <c r="V242" i="9"/>
  <c r="W214" i="9"/>
  <c r="X54" i="9"/>
  <c r="W516" i="9"/>
  <c r="W485" i="9"/>
  <c r="X52" i="9"/>
  <c r="W514" i="9"/>
  <c r="W483" i="9"/>
  <c r="X53" i="9"/>
  <c r="W484" i="9"/>
  <c r="W515" i="9"/>
  <c r="AN183" i="9"/>
  <c r="AM211" i="9"/>
  <c r="X39" i="9"/>
  <c r="W470" i="9"/>
  <c r="W501" i="9"/>
  <c r="X58" i="9"/>
  <c r="W520" i="9"/>
  <c r="W489" i="9"/>
  <c r="X49" i="9"/>
  <c r="W511" i="9"/>
  <c r="W480" i="9"/>
  <c r="X36" i="9"/>
  <c r="W467" i="9"/>
  <c r="W498" i="9"/>
  <c r="X43" i="9"/>
  <c r="W474" i="9"/>
  <c r="W505" i="9"/>
  <c r="X34" i="9"/>
  <c r="W496" i="9"/>
  <c r="W465" i="9"/>
  <c r="W89" i="9"/>
  <c r="X62" i="9"/>
  <c r="X45" i="9"/>
  <c r="W476" i="9"/>
  <c r="W507" i="9"/>
  <c r="X33" i="9"/>
  <c r="W464" i="9"/>
  <c r="W495" i="9"/>
  <c r="W29" i="9"/>
  <c r="X2" i="9"/>
  <c r="X57" i="9"/>
  <c r="W488" i="9"/>
  <c r="W519" i="9"/>
  <c r="X41" i="9"/>
  <c r="W472" i="9"/>
  <c r="W503" i="9"/>
  <c r="X51" i="9"/>
  <c r="W513" i="9"/>
  <c r="W482" i="9"/>
  <c r="X48" i="9"/>
  <c r="W479" i="9"/>
  <c r="W510" i="9"/>
  <c r="W41" i="7"/>
  <c r="V503" i="7"/>
  <c r="V472" i="7"/>
  <c r="W47" i="7"/>
  <c r="V509" i="7"/>
  <c r="V478" i="7"/>
  <c r="W54" i="7"/>
  <c r="V485" i="7"/>
  <c r="V516" i="7"/>
  <c r="W44" i="7"/>
  <c r="V475" i="7"/>
  <c r="V506" i="7"/>
  <c r="W36" i="7"/>
  <c r="V498" i="7"/>
  <c r="V467" i="7"/>
  <c r="W51" i="7"/>
  <c r="V482" i="7"/>
  <c r="V513" i="7"/>
  <c r="U521" i="7"/>
  <c r="U490" i="7"/>
  <c r="W49" i="7"/>
  <c r="V480" i="7"/>
  <c r="V511" i="7"/>
  <c r="W35" i="7"/>
  <c r="V497" i="7"/>
  <c r="V466" i="7"/>
  <c r="W39" i="7"/>
  <c r="V501" i="7"/>
  <c r="V470" i="7"/>
  <c r="W50" i="7"/>
  <c r="V481" i="7"/>
  <c r="V512" i="7"/>
  <c r="W52" i="7"/>
  <c r="V514" i="7"/>
  <c r="V483" i="7"/>
  <c r="W34" i="7"/>
  <c r="V465" i="7"/>
  <c r="V496" i="7"/>
  <c r="W42" i="7"/>
  <c r="V473" i="7"/>
  <c r="V504" i="7"/>
  <c r="V29" i="7"/>
  <c r="W2" i="7"/>
  <c r="W43" i="7"/>
  <c r="V474" i="7"/>
  <c r="V505" i="7"/>
  <c r="W45" i="7"/>
  <c r="V476" i="7"/>
  <c r="V507" i="7"/>
  <c r="W33" i="7"/>
  <c r="V464" i="7"/>
  <c r="V495" i="7"/>
  <c r="W48" i="7"/>
  <c r="V510" i="7"/>
  <c r="V479" i="7"/>
  <c r="W58" i="7"/>
  <c r="V489" i="7"/>
  <c r="V520" i="7"/>
  <c r="W53" i="7"/>
  <c r="V484" i="7"/>
  <c r="V515" i="7"/>
  <c r="V494" i="7"/>
  <c r="V59" i="7"/>
  <c r="W32" i="7"/>
  <c r="V463" i="7"/>
  <c r="W37" i="7"/>
  <c r="V499" i="7"/>
  <c r="V468" i="7"/>
  <c r="W56" i="7"/>
  <c r="V518" i="7"/>
  <c r="V487" i="7"/>
  <c r="V89" i="7"/>
  <c r="W62" i="7"/>
  <c r="W40" i="7"/>
  <c r="V502" i="7"/>
  <c r="V471" i="7"/>
  <c r="W46" i="7"/>
  <c r="V477" i="7"/>
  <c r="V508" i="7"/>
  <c r="W38" i="7"/>
  <c r="V469" i="7"/>
  <c r="V500" i="7"/>
  <c r="W57" i="7"/>
  <c r="V488" i="7"/>
  <c r="V519" i="7"/>
  <c r="W55" i="7"/>
  <c r="V517" i="7"/>
  <c r="V486" i="7"/>
  <c r="W45" i="8"/>
  <c r="V476" i="8"/>
  <c r="V507" i="8"/>
  <c r="W55" i="8"/>
  <c r="V486" i="8"/>
  <c r="V517" i="8"/>
  <c r="V59" i="8"/>
  <c r="W32" i="8"/>
  <c r="V494" i="8"/>
  <c r="V463" i="8"/>
  <c r="W46" i="8"/>
  <c r="V508" i="8"/>
  <c r="V477" i="8"/>
  <c r="W54" i="8"/>
  <c r="V485" i="8"/>
  <c r="V516" i="8"/>
  <c r="W36" i="8"/>
  <c r="V498" i="8"/>
  <c r="V467" i="8"/>
  <c r="W49" i="8"/>
  <c r="V480" i="8"/>
  <c r="V511" i="8"/>
  <c r="W50" i="8"/>
  <c r="V481" i="8"/>
  <c r="V512" i="8"/>
  <c r="W33" i="8"/>
  <c r="V495" i="8"/>
  <c r="V464" i="8"/>
  <c r="W41" i="8"/>
  <c r="V503" i="8"/>
  <c r="V472" i="8"/>
  <c r="W37" i="8"/>
  <c r="V499" i="8"/>
  <c r="V468" i="8"/>
  <c r="U490" i="8"/>
  <c r="U521" i="8"/>
  <c r="W56" i="8"/>
  <c r="V518" i="8"/>
  <c r="V487" i="8"/>
  <c r="W38" i="8"/>
  <c r="V469" i="8"/>
  <c r="V500" i="8"/>
  <c r="W48" i="8"/>
  <c r="V510" i="8"/>
  <c r="V479" i="8"/>
  <c r="W57" i="8"/>
  <c r="V519" i="8"/>
  <c r="V488" i="8"/>
  <c r="W53" i="8"/>
  <c r="V484" i="8"/>
  <c r="V515" i="8"/>
  <c r="W35" i="8"/>
  <c r="V466" i="8"/>
  <c r="V497" i="8"/>
  <c r="W29" i="8"/>
  <c r="X2" i="8"/>
  <c r="W34" i="8"/>
  <c r="V465" i="8"/>
  <c r="V496" i="8"/>
  <c r="W42" i="8"/>
  <c r="V473" i="8"/>
  <c r="V504" i="8"/>
  <c r="W43" i="8"/>
  <c r="V474" i="8"/>
  <c r="V505" i="8"/>
  <c r="W40" i="8"/>
  <c r="V502" i="8"/>
  <c r="V471" i="8"/>
  <c r="W51" i="8"/>
  <c r="V482" i="8"/>
  <c r="V513" i="8"/>
  <c r="W89" i="8"/>
  <c r="X62" i="8"/>
  <c r="W58" i="8"/>
  <c r="V489" i="8"/>
  <c r="V520" i="8"/>
  <c r="W39" i="8"/>
  <c r="V501" i="8"/>
  <c r="V470" i="8"/>
  <c r="W52" i="8"/>
  <c r="V514" i="8"/>
  <c r="V483" i="8"/>
  <c r="W44" i="8"/>
  <c r="V506" i="8"/>
  <c r="V475" i="8"/>
  <c r="W47" i="8"/>
  <c r="V478" i="8"/>
  <c r="V509" i="8"/>
  <c r="BY152" i="12"/>
  <c r="BX180" i="12"/>
  <c r="AC214" i="12"/>
  <c r="AB242" i="12"/>
  <c r="AC2" i="12"/>
  <c r="AB29" i="12"/>
  <c r="AB29" i="17"/>
  <c r="I246" i="12"/>
  <c r="H272" i="12"/>
  <c r="L245" i="12"/>
  <c r="I246" i="11"/>
  <c r="H272" i="11"/>
  <c r="N245" i="11"/>
  <c r="W509" i="9" l="1"/>
  <c r="W499" i="9"/>
  <c r="W561" i="9"/>
  <c r="X47" i="9"/>
  <c r="X509" i="9" s="1"/>
  <c r="W468" i="9"/>
  <c r="W571" i="9"/>
  <c r="W540" i="9"/>
  <c r="W477" i="9"/>
  <c r="W508" i="9"/>
  <c r="W570" i="9"/>
  <c r="X46" i="9"/>
  <c r="X477" i="9" s="1"/>
  <c r="J245" i="18"/>
  <c r="I272" i="18"/>
  <c r="X37" i="9"/>
  <c r="X530" i="9" s="1"/>
  <c r="W602" i="9"/>
  <c r="W502" i="9"/>
  <c r="W580" i="9"/>
  <c r="W518" i="9"/>
  <c r="W549" i="9"/>
  <c r="W487" i="9"/>
  <c r="X35" i="9"/>
  <c r="X590" i="9" s="1"/>
  <c r="W528" i="9"/>
  <c r="W497" i="9"/>
  <c r="W543" i="9"/>
  <c r="W559" i="9"/>
  <c r="W466" i="9"/>
  <c r="W595" i="9"/>
  <c r="W587" i="9"/>
  <c r="X32" i="9"/>
  <c r="X587" i="9" s="1"/>
  <c r="W486" i="9"/>
  <c r="W556" i="9"/>
  <c r="W494" i="9"/>
  <c r="W463" i="9"/>
  <c r="X42" i="9"/>
  <c r="X535" i="9" s="1"/>
  <c r="W564" i="9"/>
  <c r="V552" i="9"/>
  <c r="V490" i="9"/>
  <c r="W471" i="9"/>
  <c r="W473" i="9"/>
  <c r="W533" i="9"/>
  <c r="W597" i="9"/>
  <c r="V521" i="9"/>
  <c r="W504" i="9"/>
  <c r="W512" i="9"/>
  <c r="W548" i="9"/>
  <c r="X55" i="9"/>
  <c r="X579" i="9" s="1"/>
  <c r="V614" i="9"/>
  <c r="W517" i="9"/>
  <c r="W579" i="9"/>
  <c r="X50" i="9"/>
  <c r="X574" i="9" s="1"/>
  <c r="W605" i="9"/>
  <c r="W574" i="9"/>
  <c r="W59" i="9"/>
  <c r="W552" i="9" s="1"/>
  <c r="W559" i="8"/>
  <c r="W590" i="8"/>
  <c r="W528" i="8"/>
  <c r="W531" i="8"/>
  <c r="W562" i="8"/>
  <c r="W593" i="8"/>
  <c r="W592" i="8"/>
  <c r="W561" i="8"/>
  <c r="W530" i="8"/>
  <c r="W542" i="8"/>
  <c r="W573" i="8"/>
  <c r="W604" i="8"/>
  <c r="W525" i="8"/>
  <c r="W556" i="8"/>
  <c r="W587" i="8"/>
  <c r="W562" i="7"/>
  <c r="W593" i="7"/>
  <c r="W531" i="7"/>
  <c r="W613" i="7"/>
  <c r="W551" i="7"/>
  <c r="W582" i="7"/>
  <c r="W568" i="8"/>
  <c r="W599" i="8"/>
  <c r="W537" i="8"/>
  <c r="W536" i="8"/>
  <c r="W567" i="8"/>
  <c r="W598" i="8"/>
  <c r="W572" i="8"/>
  <c r="W541" i="8"/>
  <c r="W603" i="8"/>
  <c r="W574" i="8"/>
  <c r="W543" i="8"/>
  <c r="W605" i="8"/>
  <c r="W570" i="8"/>
  <c r="W539" i="8"/>
  <c r="W601" i="8"/>
  <c r="V614" i="8"/>
  <c r="V583" i="8"/>
  <c r="V552" i="8"/>
  <c r="W550" i="7"/>
  <c r="W581" i="7"/>
  <c r="W612" i="7"/>
  <c r="V552" i="7"/>
  <c r="V614" i="7"/>
  <c r="V583" i="7"/>
  <c r="W608" i="7"/>
  <c r="W546" i="7"/>
  <c r="W577" i="7"/>
  <c r="W538" i="7"/>
  <c r="W569" i="7"/>
  <c r="W600" i="7"/>
  <c r="W597" i="7"/>
  <c r="W566" i="7"/>
  <c r="W535" i="7"/>
  <c r="W563" i="7"/>
  <c r="W594" i="7"/>
  <c r="W532" i="7"/>
  <c r="W578" i="7"/>
  <c r="W547" i="7"/>
  <c r="W609" i="7"/>
  <c r="W535" i="8"/>
  <c r="W597" i="8"/>
  <c r="W566" i="8"/>
  <c r="W527" i="7"/>
  <c r="W558" i="7"/>
  <c r="W589" i="7"/>
  <c r="W571" i="7"/>
  <c r="W602" i="7"/>
  <c r="W540" i="7"/>
  <c r="W595" i="8"/>
  <c r="W564" i="8"/>
  <c r="W533" i="8"/>
  <c r="W550" i="8"/>
  <c r="W581" i="8"/>
  <c r="W612" i="8"/>
  <c r="W557" i="8"/>
  <c r="W588" i="8"/>
  <c r="W526" i="8"/>
  <c r="W609" i="8"/>
  <c r="W547" i="8"/>
  <c r="W578" i="8"/>
  <c r="W610" i="7"/>
  <c r="W579" i="7"/>
  <c r="W548" i="7"/>
  <c r="W564" i="7"/>
  <c r="W595" i="7"/>
  <c r="W533" i="7"/>
  <c r="W561" i="7"/>
  <c r="W530" i="7"/>
  <c r="W592" i="7"/>
  <c r="W557" i="7"/>
  <c r="W588" i="7"/>
  <c r="W526" i="7"/>
  <c r="W543" i="7"/>
  <c r="W574" i="7"/>
  <c r="W605" i="7"/>
  <c r="W599" i="7"/>
  <c r="W537" i="7"/>
  <c r="W568" i="7"/>
  <c r="W545" i="8"/>
  <c r="W607" i="8"/>
  <c r="W576" i="8"/>
  <c r="W548" i="8"/>
  <c r="W610" i="8"/>
  <c r="W579" i="8"/>
  <c r="W525" i="7"/>
  <c r="W556" i="7"/>
  <c r="W587" i="7"/>
  <c r="W598" i="7"/>
  <c r="W536" i="7"/>
  <c r="W567" i="7"/>
  <c r="W559" i="7"/>
  <c r="W590" i="7"/>
  <c r="W528" i="7"/>
  <c r="W575" i="7"/>
  <c r="W606" i="7"/>
  <c r="W544" i="7"/>
  <c r="W602" i="8"/>
  <c r="W571" i="8"/>
  <c r="W540" i="8"/>
  <c r="W582" i="8"/>
  <c r="W551" i="8"/>
  <c r="W613" i="8"/>
  <c r="W532" i="8"/>
  <c r="W594" i="8"/>
  <c r="W563" i="8"/>
  <c r="W575" i="8"/>
  <c r="W544" i="8"/>
  <c r="W606" i="8"/>
  <c r="W558" i="8"/>
  <c r="W527" i="8"/>
  <c r="W589" i="8"/>
  <c r="W608" i="8"/>
  <c r="W546" i="8"/>
  <c r="W577" i="8"/>
  <c r="W580" i="8"/>
  <c r="W611" i="8"/>
  <c r="W549" i="8"/>
  <c r="W534" i="8"/>
  <c r="W565" i="8"/>
  <c r="W596" i="8"/>
  <c r="W529" i="8"/>
  <c r="W560" i="8"/>
  <c r="W591" i="8"/>
  <c r="W569" i="8"/>
  <c r="W600" i="8"/>
  <c r="W538" i="8"/>
  <c r="W539" i="7"/>
  <c r="W601" i="7"/>
  <c r="W570" i="7"/>
  <c r="W580" i="7"/>
  <c r="W549" i="7"/>
  <c r="W611" i="7"/>
  <c r="W541" i="7"/>
  <c r="W603" i="7"/>
  <c r="W572" i="7"/>
  <c r="W576" i="7"/>
  <c r="W607" i="7"/>
  <c r="W545" i="7"/>
  <c r="W573" i="7"/>
  <c r="W542" i="7"/>
  <c r="W604" i="7"/>
  <c r="W591" i="7"/>
  <c r="W560" i="7"/>
  <c r="W529" i="7"/>
  <c r="W565" i="7"/>
  <c r="W534" i="7"/>
  <c r="W596" i="7"/>
  <c r="X596" i="9"/>
  <c r="X565" i="9"/>
  <c r="X534" i="9"/>
  <c r="W614" i="9"/>
  <c r="X602" i="9"/>
  <c r="X559" i="9"/>
  <c r="X604" i="9"/>
  <c r="X573" i="9"/>
  <c r="X542" i="9"/>
  <c r="X546" i="9"/>
  <c r="X608" i="9"/>
  <c r="X577" i="9"/>
  <c r="X611" i="9"/>
  <c r="X549" i="9"/>
  <c r="X580" i="9"/>
  <c r="X606" i="9"/>
  <c r="X575" i="9"/>
  <c r="X544" i="9"/>
  <c r="X600" i="9"/>
  <c r="X569" i="9"/>
  <c r="X538" i="9"/>
  <c r="X525" i="9"/>
  <c r="X592" i="9"/>
  <c r="X561" i="9"/>
  <c r="X591" i="9"/>
  <c r="X560" i="9"/>
  <c r="X529" i="9"/>
  <c r="X594" i="9"/>
  <c r="X563" i="9"/>
  <c r="X532" i="9"/>
  <c r="X533" i="9"/>
  <c r="X564" i="9"/>
  <c r="X595" i="9"/>
  <c r="X578" i="9"/>
  <c r="X547" i="9"/>
  <c r="X609" i="9"/>
  <c r="X572" i="9"/>
  <c r="X541" i="9"/>
  <c r="X603" i="9"/>
  <c r="X588" i="9"/>
  <c r="X557" i="9"/>
  <c r="X526" i="9"/>
  <c r="X567" i="9"/>
  <c r="X536" i="9"/>
  <c r="X598" i="9"/>
  <c r="X582" i="9"/>
  <c r="X551" i="9"/>
  <c r="X613" i="9"/>
  <c r="X537" i="9"/>
  <c r="X568" i="9"/>
  <c r="X599" i="9"/>
  <c r="X612" i="9"/>
  <c r="X581" i="9"/>
  <c r="X550" i="9"/>
  <c r="X589" i="9"/>
  <c r="X527" i="9"/>
  <c r="X558" i="9"/>
  <c r="X545" i="9"/>
  <c r="X607" i="9"/>
  <c r="X576" i="9"/>
  <c r="X562" i="9"/>
  <c r="X593" i="9"/>
  <c r="X531" i="9"/>
  <c r="Y41" i="9"/>
  <c r="X472" i="9"/>
  <c r="X503" i="9"/>
  <c r="Y2" i="9"/>
  <c r="X29" i="9"/>
  <c r="Y47" i="9"/>
  <c r="Y49" i="9"/>
  <c r="X480" i="9"/>
  <c r="X511" i="9"/>
  <c r="Y53" i="9"/>
  <c r="X484" i="9"/>
  <c r="X515" i="9"/>
  <c r="Y56" i="9"/>
  <c r="X518" i="9"/>
  <c r="X487" i="9"/>
  <c r="Y51" i="9"/>
  <c r="X513" i="9"/>
  <c r="X482" i="9"/>
  <c r="Y45" i="9"/>
  <c r="X476" i="9"/>
  <c r="X507" i="9"/>
  <c r="X89" i="9"/>
  <c r="Y62" i="9"/>
  <c r="Y36" i="9"/>
  <c r="X467" i="9"/>
  <c r="X498" i="9"/>
  <c r="Y39" i="9"/>
  <c r="X501" i="9"/>
  <c r="X470" i="9"/>
  <c r="Y40" i="9"/>
  <c r="X471" i="9"/>
  <c r="X502" i="9"/>
  <c r="Y54" i="9"/>
  <c r="X516" i="9"/>
  <c r="X485" i="9"/>
  <c r="Y48" i="9"/>
  <c r="X510" i="9"/>
  <c r="X479" i="9"/>
  <c r="Y33" i="9"/>
  <c r="X464" i="9"/>
  <c r="X495" i="9"/>
  <c r="Y43" i="9"/>
  <c r="X474" i="9"/>
  <c r="X505" i="9"/>
  <c r="Y58" i="9"/>
  <c r="X520" i="9"/>
  <c r="X489" i="9"/>
  <c r="AN211" i="9"/>
  <c r="AO183" i="9"/>
  <c r="X214" i="9"/>
  <c r="W242" i="9"/>
  <c r="Y44" i="9"/>
  <c r="X475" i="9"/>
  <c r="X506" i="9"/>
  <c r="Y57" i="9"/>
  <c r="X488" i="9"/>
  <c r="X519" i="9"/>
  <c r="Y34" i="9"/>
  <c r="X496" i="9"/>
  <c r="X465" i="9"/>
  <c r="Y52" i="9"/>
  <c r="X483" i="9"/>
  <c r="X514" i="9"/>
  <c r="Y38" i="9"/>
  <c r="X469" i="9"/>
  <c r="X500" i="9"/>
  <c r="X38" i="7"/>
  <c r="W469" i="7"/>
  <c r="W500" i="7"/>
  <c r="W494" i="7"/>
  <c r="W59" i="7"/>
  <c r="X32" i="7"/>
  <c r="W463" i="7"/>
  <c r="X58" i="7"/>
  <c r="W489" i="7"/>
  <c r="W520" i="7"/>
  <c r="X43" i="7"/>
  <c r="W505" i="7"/>
  <c r="W474" i="7"/>
  <c r="X34" i="7"/>
  <c r="W465" i="7"/>
  <c r="W496" i="7"/>
  <c r="X35" i="7"/>
  <c r="W466" i="7"/>
  <c r="W497" i="7"/>
  <c r="X51" i="7"/>
  <c r="W482" i="7"/>
  <c r="W513" i="7"/>
  <c r="X47" i="7"/>
  <c r="W478" i="7"/>
  <c r="W509" i="7"/>
  <c r="X57" i="7"/>
  <c r="W488" i="7"/>
  <c r="W519" i="7"/>
  <c r="V490" i="7"/>
  <c r="V521" i="7"/>
  <c r="X53" i="7"/>
  <c r="W484" i="7"/>
  <c r="W515" i="7"/>
  <c r="X45" i="7"/>
  <c r="W476" i="7"/>
  <c r="W507" i="7"/>
  <c r="W29" i="7"/>
  <c r="X2" i="7"/>
  <c r="X42" i="7"/>
  <c r="W473" i="7"/>
  <c r="W504" i="7"/>
  <c r="X39" i="7"/>
  <c r="W501" i="7"/>
  <c r="W470" i="7"/>
  <c r="X54" i="7"/>
  <c r="W516" i="7"/>
  <c r="W485" i="7"/>
  <c r="X55" i="7"/>
  <c r="W486" i="7"/>
  <c r="W517" i="7"/>
  <c r="X40" i="7"/>
  <c r="W502" i="7"/>
  <c r="W471" i="7"/>
  <c r="X37" i="7"/>
  <c r="W468" i="7"/>
  <c r="W499" i="7"/>
  <c r="X33" i="7"/>
  <c r="W495" i="7"/>
  <c r="W464" i="7"/>
  <c r="X50" i="7"/>
  <c r="W481" i="7"/>
  <c r="W512" i="7"/>
  <c r="X44" i="7"/>
  <c r="W506" i="7"/>
  <c r="W475" i="7"/>
  <c r="X46" i="7"/>
  <c r="W508" i="7"/>
  <c r="W477" i="7"/>
  <c r="W89" i="7"/>
  <c r="X62" i="7"/>
  <c r="X56" i="7"/>
  <c r="W518" i="7"/>
  <c r="W487" i="7"/>
  <c r="X48" i="7"/>
  <c r="W510" i="7"/>
  <c r="W479" i="7"/>
  <c r="X52" i="7"/>
  <c r="W514" i="7"/>
  <c r="W483" i="7"/>
  <c r="X49" i="7"/>
  <c r="W480" i="7"/>
  <c r="W511" i="7"/>
  <c r="X36" i="7"/>
  <c r="W498" i="7"/>
  <c r="W467" i="7"/>
  <c r="X41" i="7"/>
  <c r="W503" i="7"/>
  <c r="W472" i="7"/>
  <c r="X52" i="8"/>
  <c r="W514" i="8"/>
  <c r="W483" i="8"/>
  <c r="X42" i="8"/>
  <c r="W473" i="8"/>
  <c r="W504" i="8"/>
  <c r="X29" i="8"/>
  <c r="Y2" i="8"/>
  <c r="X35" i="8"/>
  <c r="W466" i="8"/>
  <c r="W497" i="8"/>
  <c r="X38" i="8"/>
  <c r="W469" i="8"/>
  <c r="W500" i="8"/>
  <c r="X37" i="8"/>
  <c r="W499" i="8"/>
  <c r="W468" i="8"/>
  <c r="X49" i="8"/>
  <c r="W480" i="8"/>
  <c r="W511" i="8"/>
  <c r="W59" i="8"/>
  <c r="X32" i="8"/>
  <c r="W494" i="8"/>
  <c r="W463" i="8"/>
  <c r="X55" i="8"/>
  <c r="W486" i="8"/>
  <c r="W517" i="8"/>
  <c r="X44" i="8"/>
  <c r="W506" i="8"/>
  <c r="W475" i="8"/>
  <c r="X43" i="8"/>
  <c r="W474" i="8"/>
  <c r="W505" i="8"/>
  <c r="X48" i="8"/>
  <c r="W510" i="8"/>
  <c r="W479" i="8"/>
  <c r="X50" i="8"/>
  <c r="W481" i="8"/>
  <c r="W512" i="8"/>
  <c r="X46" i="8"/>
  <c r="W508" i="8"/>
  <c r="W477" i="8"/>
  <c r="V490" i="8"/>
  <c r="V521" i="8"/>
  <c r="X47" i="8"/>
  <c r="W478" i="8"/>
  <c r="W509" i="8"/>
  <c r="X58" i="8"/>
  <c r="W489" i="8"/>
  <c r="W520" i="8"/>
  <c r="X40" i="8"/>
  <c r="W502" i="8"/>
  <c r="W471" i="8"/>
  <c r="X57" i="8"/>
  <c r="W519" i="8"/>
  <c r="W488" i="8"/>
  <c r="X33" i="8"/>
  <c r="W495" i="8"/>
  <c r="W464" i="8"/>
  <c r="X54" i="8"/>
  <c r="W485" i="8"/>
  <c r="W516" i="8"/>
  <c r="X39" i="8"/>
  <c r="W470" i="8"/>
  <c r="W501" i="8"/>
  <c r="X89" i="8"/>
  <c r="Y62" i="8"/>
  <c r="X51" i="8"/>
  <c r="W482" i="8"/>
  <c r="W513" i="8"/>
  <c r="X34" i="8"/>
  <c r="W465" i="8"/>
  <c r="W496" i="8"/>
  <c r="X53" i="8"/>
  <c r="W515" i="8"/>
  <c r="W484" i="8"/>
  <c r="X56" i="8"/>
  <c r="W518" i="8"/>
  <c r="W487" i="8"/>
  <c r="X41" i="8"/>
  <c r="W472" i="8"/>
  <c r="W503" i="8"/>
  <c r="X36" i="8"/>
  <c r="W498" i="8"/>
  <c r="W467" i="8"/>
  <c r="X45" i="8"/>
  <c r="W507" i="8"/>
  <c r="W476" i="8"/>
  <c r="AD214" i="12"/>
  <c r="AD242" i="12" s="1"/>
  <c r="AC242" i="12"/>
  <c r="BZ152" i="12"/>
  <c r="BZ180" i="12" s="1"/>
  <c r="BY180" i="12"/>
  <c r="AD2" i="12"/>
  <c r="AD29" i="12" s="1"/>
  <c r="AC29" i="12"/>
  <c r="AD29" i="17"/>
  <c r="AC29" i="17"/>
  <c r="J246" i="12"/>
  <c r="I272" i="12"/>
  <c r="M245" i="12"/>
  <c r="J246" i="11"/>
  <c r="I272" i="11"/>
  <c r="X540" i="9" l="1"/>
  <c r="X478" i="9"/>
  <c r="X571" i="9"/>
  <c r="Y46" i="9"/>
  <c r="Y570" i="9" s="1"/>
  <c r="X499" i="9"/>
  <c r="X601" i="9"/>
  <c r="X539" i="9"/>
  <c r="X508" i="9"/>
  <c r="X468" i="9"/>
  <c r="X570" i="9"/>
  <c r="Y37" i="9"/>
  <c r="Z37" i="9" s="1"/>
  <c r="K245" i="18"/>
  <c r="J272" i="18"/>
  <c r="X463" i="9"/>
  <c r="X466" i="9"/>
  <c r="Y32" i="9"/>
  <c r="Y556" i="9" s="1"/>
  <c r="X497" i="9"/>
  <c r="X556" i="9"/>
  <c r="X494" i="9"/>
  <c r="Y35" i="9"/>
  <c r="Y528" i="9" s="1"/>
  <c r="X528" i="9"/>
  <c r="X548" i="9"/>
  <c r="Y55" i="9"/>
  <c r="Y548" i="9" s="1"/>
  <c r="X473" i="9"/>
  <c r="X504" i="9"/>
  <c r="X566" i="9"/>
  <c r="Y50" i="9"/>
  <c r="Y574" i="9" s="1"/>
  <c r="X517" i="9"/>
  <c r="Y42" i="9"/>
  <c r="Y566" i="9" s="1"/>
  <c r="X610" i="9"/>
  <c r="X597" i="9"/>
  <c r="X486" i="9"/>
  <c r="X59" i="9"/>
  <c r="X614" i="9" s="1"/>
  <c r="X605" i="9"/>
  <c r="X481" i="9"/>
  <c r="X543" i="9"/>
  <c r="X512" i="9"/>
  <c r="W490" i="9"/>
  <c r="W521" i="9"/>
  <c r="W583" i="9"/>
  <c r="X564" i="8"/>
  <c r="X595" i="8"/>
  <c r="X533" i="8"/>
  <c r="X561" i="8"/>
  <c r="X530" i="8"/>
  <c r="X592" i="8"/>
  <c r="X560" i="7"/>
  <c r="X591" i="7"/>
  <c r="X529" i="7"/>
  <c r="X580" i="7"/>
  <c r="X611" i="7"/>
  <c r="X549" i="7"/>
  <c r="X588" i="8"/>
  <c r="X557" i="8"/>
  <c r="X526" i="8"/>
  <c r="X571" i="8"/>
  <c r="X602" i="8"/>
  <c r="X540" i="8"/>
  <c r="X605" i="8"/>
  <c r="X543" i="8"/>
  <c r="X574" i="8"/>
  <c r="X548" i="8"/>
  <c r="X610" i="8"/>
  <c r="X579" i="8"/>
  <c r="X576" i="8"/>
  <c r="X545" i="8"/>
  <c r="X607" i="8"/>
  <c r="X576" i="7"/>
  <c r="X545" i="7"/>
  <c r="X607" i="7"/>
  <c r="X526" i="7"/>
  <c r="X557" i="7"/>
  <c r="X588" i="7"/>
  <c r="X547" i="7"/>
  <c r="X578" i="7"/>
  <c r="X609" i="7"/>
  <c r="X528" i="7"/>
  <c r="X559" i="7"/>
  <c r="X590" i="7"/>
  <c r="W552" i="7"/>
  <c r="W583" i="7"/>
  <c r="W614" i="7"/>
  <c r="X565" i="8"/>
  <c r="X596" i="8"/>
  <c r="X534" i="8"/>
  <c r="X575" i="8"/>
  <c r="X606" i="8"/>
  <c r="X544" i="8"/>
  <c r="X578" i="8"/>
  <c r="X609" i="8"/>
  <c r="X547" i="8"/>
  <c r="X613" i="8"/>
  <c r="X551" i="8"/>
  <c r="X582" i="8"/>
  <c r="X570" i="8"/>
  <c r="X601" i="8"/>
  <c r="X539" i="8"/>
  <c r="X599" i="8"/>
  <c r="X568" i="8"/>
  <c r="X537" i="8"/>
  <c r="X531" i="8"/>
  <c r="X562" i="8"/>
  <c r="X593" i="8"/>
  <c r="X597" i="8"/>
  <c r="X566" i="8"/>
  <c r="X535" i="8"/>
  <c r="X573" i="7"/>
  <c r="X542" i="7"/>
  <c r="X604" i="7"/>
  <c r="X574" i="7"/>
  <c r="X543" i="7"/>
  <c r="X605" i="7"/>
  <c r="X610" i="7"/>
  <c r="X579" i="7"/>
  <c r="X548" i="7"/>
  <c r="X606" i="7"/>
  <c r="X575" i="7"/>
  <c r="X544" i="7"/>
  <c r="X613" i="7"/>
  <c r="X582" i="7"/>
  <c r="X551" i="7"/>
  <c r="X529" i="8"/>
  <c r="X591" i="8"/>
  <c r="X560" i="8"/>
  <c r="X558" i="8"/>
  <c r="X527" i="8"/>
  <c r="X589" i="8"/>
  <c r="X594" i="8"/>
  <c r="X532" i="8"/>
  <c r="X563" i="8"/>
  <c r="X598" i="8"/>
  <c r="X567" i="8"/>
  <c r="X536" i="8"/>
  <c r="X568" i="7"/>
  <c r="X537" i="7"/>
  <c r="X599" i="7"/>
  <c r="X600" i="8"/>
  <c r="X569" i="8"/>
  <c r="X538" i="8"/>
  <c r="X577" i="8"/>
  <c r="X546" i="8"/>
  <c r="X608" i="8"/>
  <c r="X612" i="8"/>
  <c r="X581" i="8"/>
  <c r="X550" i="8"/>
  <c r="X572" i="8"/>
  <c r="X541" i="8"/>
  <c r="X603" i="8"/>
  <c r="X556" i="8"/>
  <c r="X587" i="8"/>
  <c r="X525" i="8"/>
  <c r="X604" i="8"/>
  <c r="X573" i="8"/>
  <c r="X542" i="8"/>
  <c r="X534" i="7"/>
  <c r="X565" i="7"/>
  <c r="X596" i="7"/>
  <c r="X541" i="7"/>
  <c r="X603" i="7"/>
  <c r="X572" i="7"/>
  <c r="X539" i="7"/>
  <c r="X601" i="7"/>
  <c r="X570" i="7"/>
  <c r="X530" i="7"/>
  <c r="X561" i="7"/>
  <c r="X592" i="7"/>
  <c r="X594" i="7"/>
  <c r="X532" i="7"/>
  <c r="X563" i="7"/>
  <c r="X538" i="7"/>
  <c r="X600" i="7"/>
  <c r="X569" i="7"/>
  <c r="X550" i="7"/>
  <c r="X581" i="7"/>
  <c r="X612" i="7"/>
  <c r="X589" i="7"/>
  <c r="X527" i="7"/>
  <c r="X558" i="7"/>
  <c r="X556" i="7"/>
  <c r="X525" i="7"/>
  <c r="X587" i="7"/>
  <c r="X533" i="7"/>
  <c r="X595" i="7"/>
  <c r="X564" i="7"/>
  <c r="X535" i="7"/>
  <c r="X566" i="7"/>
  <c r="X597" i="7"/>
  <c r="X608" i="7"/>
  <c r="X577" i="7"/>
  <c r="X546" i="7"/>
  <c r="X571" i="7"/>
  <c r="X602" i="7"/>
  <c r="X540" i="7"/>
  <c r="X536" i="7"/>
  <c r="X598" i="7"/>
  <c r="X567" i="7"/>
  <c r="X549" i="8"/>
  <c r="X611" i="8"/>
  <c r="X580" i="8"/>
  <c r="W552" i="8"/>
  <c r="W614" i="8"/>
  <c r="W583" i="8"/>
  <c r="X528" i="8"/>
  <c r="X559" i="8"/>
  <c r="X590" i="8"/>
  <c r="X562" i="7"/>
  <c r="X593" i="7"/>
  <c r="X531" i="7"/>
  <c r="Y572" i="9"/>
  <c r="Y541" i="9"/>
  <c r="Y603" i="9"/>
  <c r="Y532" i="9"/>
  <c r="Y563" i="9"/>
  <c r="Y594" i="9"/>
  <c r="Y577" i="9"/>
  <c r="Y608" i="9"/>
  <c r="Y546" i="9"/>
  <c r="Y602" i="9"/>
  <c r="Y540" i="9"/>
  <c r="Y571" i="9"/>
  <c r="Y607" i="9"/>
  <c r="Y576" i="9"/>
  <c r="Y545" i="9"/>
  <c r="Y537" i="9"/>
  <c r="Y599" i="9"/>
  <c r="Y568" i="9"/>
  <c r="Y526" i="9"/>
  <c r="Y588" i="9"/>
  <c r="Y557" i="9"/>
  <c r="Y595" i="9"/>
  <c r="Y564" i="9"/>
  <c r="Y533" i="9"/>
  <c r="Y549" i="9"/>
  <c r="Y611" i="9"/>
  <c r="Y580" i="9"/>
  <c r="Y559" i="9"/>
  <c r="Y590" i="9"/>
  <c r="Y562" i="9"/>
  <c r="Y593" i="9"/>
  <c r="Y531" i="9"/>
  <c r="Y550" i="9"/>
  <c r="Y612" i="9"/>
  <c r="Y581" i="9"/>
  <c r="Y536" i="9"/>
  <c r="Y598" i="9"/>
  <c r="Y567" i="9"/>
  <c r="Y609" i="9"/>
  <c r="Y547" i="9"/>
  <c r="Y578" i="9"/>
  <c r="Y530" i="9"/>
  <c r="Y592" i="9"/>
  <c r="Y561" i="9"/>
  <c r="Y606" i="9"/>
  <c r="Y544" i="9"/>
  <c r="Y575" i="9"/>
  <c r="Y573" i="9"/>
  <c r="Y542" i="9"/>
  <c r="Y604" i="9"/>
  <c r="Y558" i="9"/>
  <c r="Y527" i="9"/>
  <c r="Y589" i="9"/>
  <c r="Y582" i="9"/>
  <c r="Y551" i="9"/>
  <c r="Y613" i="9"/>
  <c r="Y601" i="9"/>
  <c r="Y529" i="9"/>
  <c r="Y560" i="9"/>
  <c r="Y591" i="9"/>
  <c r="Y569" i="9"/>
  <c r="Y600" i="9"/>
  <c r="Y538" i="9"/>
  <c r="Y534" i="9"/>
  <c r="Y596" i="9"/>
  <c r="Y565" i="9"/>
  <c r="Y486" i="9"/>
  <c r="Z48" i="9"/>
  <c r="Y479" i="9"/>
  <c r="Y510" i="9"/>
  <c r="Z39" i="9"/>
  <c r="Y470" i="9"/>
  <c r="Y501" i="9"/>
  <c r="Z53" i="9"/>
  <c r="Y484" i="9"/>
  <c r="Y515" i="9"/>
  <c r="Z47" i="9"/>
  <c r="Y509" i="9"/>
  <c r="Y478" i="9"/>
  <c r="Y29" i="9"/>
  <c r="Z2" i="9"/>
  <c r="Z38" i="9"/>
  <c r="Y469" i="9"/>
  <c r="Y500" i="9"/>
  <c r="Z52" i="9"/>
  <c r="Y514" i="9"/>
  <c r="Y483" i="9"/>
  <c r="Z44" i="9"/>
  <c r="Y506" i="9"/>
  <c r="Y475" i="9"/>
  <c r="Z33" i="9"/>
  <c r="Y464" i="9"/>
  <c r="Y495" i="9"/>
  <c r="Z40" i="9"/>
  <c r="Y502" i="9"/>
  <c r="Y471" i="9"/>
  <c r="Z56" i="9"/>
  <c r="Y487" i="9"/>
  <c r="Y518" i="9"/>
  <c r="Y466" i="9"/>
  <c r="Z57" i="9"/>
  <c r="Y488" i="9"/>
  <c r="Y519" i="9"/>
  <c r="Z43" i="9"/>
  <c r="Y505" i="9"/>
  <c r="Y474" i="9"/>
  <c r="Z54" i="9"/>
  <c r="Y516" i="9"/>
  <c r="Y485" i="9"/>
  <c r="Y468" i="9"/>
  <c r="Y499" i="9"/>
  <c r="Z51" i="9"/>
  <c r="Y513" i="9"/>
  <c r="Y482" i="9"/>
  <c r="Z49" i="9"/>
  <c r="Y480" i="9"/>
  <c r="Y511" i="9"/>
  <c r="Z34" i="9"/>
  <c r="Y496" i="9"/>
  <c r="Y465" i="9"/>
  <c r="X242" i="9"/>
  <c r="Y214" i="9"/>
  <c r="AP183" i="9"/>
  <c r="AO211" i="9"/>
  <c r="Z58" i="9"/>
  <c r="Y520" i="9"/>
  <c r="Y489" i="9"/>
  <c r="Z46" i="9"/>
  <c r="Y477" i="9"/>
  <c r="Z36" i="9"/>
  <c r="Y467" i="9"/>
  <c r="Y498" i="9"/>
  <c r="Y89" i="9"/>
  <c r="Z62" i="9"/>
  <c r="Y494" i="9"/>
  <c r="Z45" i="9"/>
  <c r="Y476" i="9"/>
  <c r="Y507" i="9"/>
  <c r="Z41" i="9"/>
  <c r="Y472" i="9"/>
  <c r="Y503" i="9"/>
  <c r="Y49" i="7"/>
  <c r="X480" i="7"/>
  <c r="X511" i="7"/>
  <c r="Y50" i="7"/>
  <c r="X481" i="7"/>
  <c r="X512" i="7"/>
  <c r="Y55" i="7"/>
  <c r="X517" i="7"/>
  <c r="X486" i="7"/>
  <c r="Y51" i="7"/>
  <c r="X482" i="7"/>
  <c r="X513" i="7"/>
  <c r="Y58" i="7"/>
  <c r="X489" i="7"/>
  <c r="X520" i="7"/>
  <c r="Y36" i="7"/>
  <c r="X498" i="7"/>
  <c r="X467" i="7"/>
  <c r="Y56" i="7"/>
  <c r="X518" i="7"/>
  <c r="X487" i="7"/>
  <c r="Y44" i="7"/>
  <c r="X475" i="7"/>
  <c r="X506" i="7"/>
  <c r="Y40" i="7"/>
  <c r="X502" i="7"/>
  <c r="X471" i="7"/>
  <c r="Y42" i="7"/>
  <c r="X473" i="7"/>
  <c r="X504" i="7"/>
  <c r="Y53" i="7"/>
  <c r="X484" i="7"/>
  <c r="X515" i="7"/>
  <c r="Y47" i="7"/>
  <c r="X478" i="7"/>
  <c r="X509" i="7"/>
  <c r="Y43" i="7"/>
  <c r="X474" i="7"/>
  <c r="X505" i="7"/>
  <c r="Y41" i="7"/>
  <c r="X503" i="7"/>
  <c r="X472" i="7"/>
  <c r="Y48" i="7"/>
  <c r="X510" i="7"/>
  <c r="X479" i="7"/>
  <c r="X89" i="7"/>
  <c r="Y62" i="7"/>
  <c r="Y46" i="7"/>
  <c r="X477" i="7"/>
  <c r="X508" i="7"/>
  <c r="Y37" i="7"/>
  <c r="X499" i="7"/>
  <c r="X468" i="7"/>
  <c r="Y39" i="7"/>
  <c r="X470" i="7"/>
  <c r="X501" i="7"/>
  <c r="X29" i="7"/>
  <c r="Y2" i="7"/>
  <c r="Y45" i="7"/>
  <c r="X476" i="7"/>
  <c r="X507" i="7"/>
  <c r="Y57" i="7"/>
  <c r="X488" i="7"/>
  <c r="X519" i="7"/>
  <c r="Y34" i="7"/>
  <c r="X465" i="7"/>
  <c r="X496" i="7"/>
  <c r="X59" i="7"/>
  <c r="X494" i="7"/>
  <c r="Y32" i="7"/>
  <c r="X463" i="7"/>
  <c r="Y52" i="7"/>
  <c r="X514" i="7"/>
  <c r="X483" i="7"/>
  <c r="Y33" i="7"/>
  <c r="X464" i="7"/>
  <c r="X495" i="7"/>
  <c r="Y54" i="7"/>
  <c r="X516" i="7"/>
  <c r="X485" i="7"/>
  <c r="Y35" i="7"/>
  <c r="X497" i="7"/>
  <c r="X466" i="7"/>
  <c r="W490" i="7"/>
  <c r="W521" i="7"/>
  <c r="Y38" i="7"/>
  <c r="X469" i="7"/>
  <c r="X500" i="7"/>
  <c r="Y36" i="8"/>
  <c r="X498" i="8"/>
  <c r="X467" i="8"/>
  <c r="Y41" i="8"/>
  <c r="X472" i="8"/>
  <c r="X503" i="8"/>
  <c r="Y51" i="8"/>
  <c r="X482" i="8"/>
  <c r="X513" i="8"/>
  <c r="Y54" i="8"/>
  <c r="X485" i="8"/>
  <c r="X516" i="8"/>
  <c r="Y58" i="8"/>
  <c r="X489" i="8"/>
  <c r="X520" i="8"/>
  <c r="Y46" i="8"/>
  <c r="X477" i="8"/>
  <c r="X508" i="8"/>
  <c r="Y44" i="8"/>
  <c r="X506" i="8"/>
  <c r="X475" i="8"/>
  <c r="Y38" i="8"/>
  <c r="X469" i="8"/>
  <c r="X500" i="8"/>
  <c r="Y29" i="8"/>
  <c r="Z2" i="8"/>
  <c r="Y42" i="8"/>
  <c r="X473" i="8"/>
  <c r="X504" i="8"/>
  <c r="Z62" i="8"/>
  <c r="Y89" i="8"/>
  <c r="Y39" i="8"/>
  <c r="X501" i="8"/>
  <c r="X470" i="8"/>
  <c r="Y40" i="8"/>
  <c r="X502" i="8"/>
  <c r="X471" i="8"/>
  <c r="Y43" i="8"/>
  <c r="X474" i="8"/>
  <c r="X505" i="8"/>
  <c r="Y37" i="8"/>
  <c r="X499" i="8"/>
  <c r="X468" i="8"/>
  <c r="Y53" i="8"/>
  <c r="X515" i="8"/>
  <c r="X484" i="8"/>
  <c r="Y57" i="8"/>
  <c r="X519" i="8"/>
  <c r="X488" i="8"/>
  <c r="Y48" i="8"/>
  <c r="X510" i="8"/>
  <c r="X479" i="8"/>
  <c r="Y32" i="8"/>
  <c r="X59" i="8"/>
  <c r="X494" i="8"/>
  <c r="X463" i="8"/>
  <c r="Y49" i="8"/>
  <c r="X511" i="8"/>
  <c r="X480" i="8"/>
  <c r="Y34" i="8"/>
  <c r="X465" i="8"/>
  <c r="X496" i="8"/>
  <c r="Y45" i="8"/>
  <c r="X476" i="8"/>
  <c r="X507" i="8"/>
  <c r="Y56" i="8"/>
  <c r="X518" i="8"/>
  <c r="X487" i="8"/>
  <c r="Y33" i="8"/>
  <c r="X495" i="8"/>
  <c r="X464" i="8"/>
  <c r="Y47" i="8"/>
  <c r="X478" i="8"/>
  <c r="X509" i="8"/>
  <c r="Y50" i="8"/>
  <c r="X481" i="8"/>
  <c r="X512" i="8"/>
  <c r="Y55" i="8"/>
  <c r="X486" i="8"/>
  <c r="X517" i="8"/>
  <c r="W490" i="8"/>
  <c r="W521" i="8"/>
  <c r="Y35" i="8"/>
  <c r="X466" i="8"/>
  <c r="X497" i="8"/>
  <c r="Y52" i="8"/>
  <c r="X514" i="8"/>
  <c r="X483" i="8"/>
  <c r="K246" i="12"/>
  <c r="J272" i="12"/>
  <c r="N245" i="12"/>
  <c r="K246" i="11"/>
  <c r="J272" i="11"/>
  <c r="Z32" i="9" l="1"/>
  <c r="Y497" i="9"/>
  <c r="Y587" i="9"/>
  <c r="Y525" i="9"/>
  <c r="Y539" i="9"/>
  <c r="Y463" i="9"/>
  <c r="Y508" i="9"/>
  <c r="Z35" i="9"/>
  <c r="Z497" i="9" s="1"/>
  <c r="Y512" i="9"/>
  <c r="Z55" i="9"/>
  <c r="Z610" i="9" s="1"/>
  <c r="Y605" i="9"/>
  <c r="Z50" i="9"/>
  <c r="Z605" i="9" s="1"/>
  <c r="K272" i="18"/>
  <c r="L245" i="18"/>
  <c r="Y579" i="9"/>
  <c r="Y481" i="9"/>
  <c r="Y517" i="9"/>
  <c r="Y543" i="9"/>
  <c r="Y610" i="9"/>
  <c r="Y473" i="9"/>
  <c r="X490" i="9"/>
  <c r="Y59" i="9"/>
  <c r="Y552" i="9" s="1"/>
  <c r="Y504" i="9"/>
  <c r="Y597" i="9"/>
  <c r="Z42" i="9"/>
  <c r="Z535" i="9" s="1"/>
  <c r="Y535" i="9"/>
  <c r="X583" i="9"/>
  <c r="X521" i="9"/>
  <c r="X552" i="9"/>
  <c r="Y602" i="8"/>
  <c r="Y571" i="8"/>
  <c r="Y540" i="8"/>
  <c r="Y608" i="8"/>
  <c r="Y546" i="8"/>
  <c r="Y577" i="8"/>
  <c r="Y539" i="8"/>
  <c r="Y601" i="8"/>
  <c r="Y570" i="8"/>
  <c r="X583" i="7"/>
  <c r="X614" i="7"/>
  <c r="X552" i="7"/>
  <c r="Y570" i="7"/>
  <c r="Y601" i="7"/>
  <c r="Y539" i="7"/>
  <c r="Y534" i="7"/>
  <c r="Y565" i="7"/>
  <c r="Y596" i="7"/>
  <c r="Y597" i="7"/>
  <c r="Y566" i="7"/>
  <c r="Y535" i="7"/>
  <c r="Y590" i="8"/>
  <c r="Y559" i="8"/>
  <c r="Y528" i="8"/>
  <c r="Y574" i="8"/>
  <c r="Y543" i="8"/>
  <c r="Y605" i="8"/>
  <c r="Y538" i="8"/>
  <c r="Y600" i="8"/>
  <c r="Y569" i="8"/>
  <c r="Y612" i="8"/>
  <c r="Y581" i="8"/>
  <c r="Y550" i="8"/>
  <c r="Y533" i="8"/>
  <c r="Y564" i="8"/>
  <c r="Y595" i="8"/>
  <c r="Y566" i="8"/>
  <c r="Y535" i="8"/>
  <c r="Y597" i="8"/>
  <c r="Y537" i="8"/>
  <c r="Y568" i="8"/>
  <c r="Y599" i="8"/>
  <c r="Y575" i="8"/>
  <c r="Y544" i="8"/>
  <c r="Y606" i="8"/>
  <c r="Y526" i="7"/>
  <c r="Y588" i="7"/>
  <c r="Y557" i="7"/>
  <c r="Y538" i="7"/>
  <c r="Y569" i="7"/>
  <c r="Y600" i="7"/>
  <c r="Y561" i="7"/>
  <c r="Y530" i="7"/>
  <c r="Y592" i="7"/>
  <c r="Y541" i="7"/>
  <c r="Y603" i="7"/>
  <c r="Y572" i="7"/>
  <c r="Y577" i="7"/>
  <c r="Y608" i="7"/>
  <c r="Y546" i="7"/>
  <c r="Y549" i="7"/>
  <c r="Y611" i="7"/>
  <c r="Y580" i="7"/>
  <c r="Y610" i="7"/>
  <c r="Y548" i="7"/>
  <c r="Y579" i="7"/>
  <c r="Y558" i="8"/>
  <c r="Y589" i="8"/>
  <c r="Y527" i="8"/>
  <c r="Y529" i="7"/>
  <c r="Y560" i="7"/>
  <c r="Y591" i="7"/>
  <c r="Y545" i="8"/>
  <c r="Y576" i="8"/>
  <c r="Y607" i="8"/>
  <c r="Y548" i="8"/>
  <c r="Y579" i="8"/>
  <c r="Y610" i="8"/>
  <c r="Y611" i="8"/>
  <c r="Y580" i="8"/>
  <c r="Y549" i="8"/>
  <c r="X552" i="8"/>
  <c r="X614" i="8"/>
  <c r="X583" i="8"/>
  <c r="Y541" i="8"/>
  <c r="Y603" i="8"/>
  <c r="Y572" i="8"/>
  <c r="Y598" i="8"/>
  <c r="Y567" i="8"/>
  <c r="Y536" i="8"/>
  <c r="Y562" i="8"/>
  <c r="Y531" i="8"/>
  <c r="Y593" i="8"/>
  <c r="Y547" i="8"/>
  <c r="Y609" i="8"/>
  <c r="Y578" i="8"/>
  <c r="Y593" i="7"/>
  <c r="Y562" i="7"/>
  <c r="Y531" i="7"/>
  <c r="Y578" i="7"/>
  <c r="Y547" i="7"/>
  <c r="Y609" i="7"/>
  <c r="Y587" i="7"/>
  <c r="Y525" i="7"/>
  <c r="Y556" i="7"/>
  <c r="Y581" i="7"/>
  <c r="Y550" i="7"/>
  <c r="Y612" i="7"/>
  <c r="Y563" i="7"/>
  <c r="Y532" i="7"/>
  <c r="Y594" i="7"/>
  <c r="Y540" i="7"/>
  <c r="Y602" i="7"/>
  <c r="Y571" i="7"/>
  <c r="Y599" i="7"/>
  <c r="Y537" i="7"/>
  <c r="Y568" i="7"/>
  <c r="Y575" i="7"/>
  <c r="Y544" i="7"/>
  <c r="Y606" i="7"/>
  <c r="Y594" i="8"/>
  <c r="Y563" i="8"/>
  <c r="Y532" i="8"/>
  <c r="Y534" i="8"/>
  <c r="Y565" i="8"/>
  <c r="Y596" i="8"/>
  <c r="Y576" i="7"/>
  <c r="Y607" i="7"/>
  <c r="Y545" i="7"/>
  <c r="Y543" i="7"/>
  <c r="Y574" i="7"/>
  <c r="Y605" i="7"/>
  <c r="Y557" i="8"/>
  <c r="Y526" i="8"/>
  <c r="Y588" i="8"/>
  <c r="Y573" i="8"/>
  <c r="Y542" i="8"/>
  <c r="Y604" i="8"/>
  <c r="Y556" i="8"/>
  <c r="Y525" i="8"/>
  <c r="Y587" i="8"/>
  <c r="Y592" i="8"/>
  <c r="Y561" i="8"/>
  <c r="Y530" i="8"/>
  <c r="Y613" i="8"/>
  <c r="Y582" i="8"/>
  <c r="Y551" i="8"/>
  <c r="Y529" i="8"/>
  <c r="Y591" i="8"/>
  <c r="Y560" i="8"/>
  <c r="Y528" i="7"/>
  <c r="Y590" i="7"/>
  <c r="Y559" i="7"/>
  <c r="Y558" i="7"/>
  <c r="Y527" i="7"/>
  <c r="Y589" i="7"/>
  <c r="Y536" i="7"/>
  <c r="Y567" i="7"/>
  <c r="Y598" i="7"/>
  <c r="Y564" i="7"/>
  <c r="Y595" i="7"/>
  <c r="Y533" i="7"/>
  <c r="Y551" i="7"/>
  <c r="Y582" i="7"/>
  <c r="Y613" i="7"/>
  <c r="Y573" i="7"/>
  <c r="Y604" i="7"/>
  <c r="Y542" i="7"/>
  <c r="Z569" i="9"/>
  <c r="Z600" i="9"/>
  <c r="Z538" i="9"/>
  <c r="Z556" i="9"/>
  <c r="Z587" i="9"/>
  <c r="Z525" i="9"/>
  <c r="Z570" i="9"/>
  <c r="Z601" i="9"/>
  <c r="Z539" i="9"/>
  <c r="Z606" i="9"/>
  <c r="Z544" i="9"/>
  <c r="Z575" i="9"/>
  <c r="Z595" i="9"/>
  <c r="Z533" i="9"/>
  <c r="Z564" i="9"/>
  <c r="Z562" i="9"/>
  <c r="Z531" i="9"/>
  <c r="Z593" i="9"/>
  <c r="Z577" i="9"/>
  <c r="Z608" i="9"/>
  <c r="Z546" i="9"/>
  <c r="Z603" i="9"/>
  <c r="Z541" i="9"/>
  <c r="Z572" i="9"/>
  <c r="Z529" i="9"/>
  <c r="Z560" i="9"/>
  <c r="Z591" i="9"/>
  <c r="Z542" i="9"/>
  <c r="Z573" i="9"/>
  <c r="Z604" i="9"/>
  <c r="Z598" i="9"/>
  <c r="Z567" i="9"/>
  <c r="Z536" i="9"/>
  <c r="Z611" i="9"/>
  <c r="Z549" i="9"/>
  <c r="Z580" i="9"/>
  <c r="Z607" i="9"/>
  <c r="Z545" i="9"/>
  <c r="Z576" i="9"/>
  <c r="Z571" i="9"/>
  <c r="Z540" i="9"/>
  <c r="Z602" i="9"/>
  <c r="Z532" i="9"/>
  <c r="Z594" i="9"/>
  <c r="Z563" i="9"/>
  <c r="Z534" i="9"/>
  <c r="Z565" i="9"/>
  <c r="Z596" i="9"/>
  <c r="Z589" i="9"/>
  <c r="Z527" i="9"/>
  <c r="Z558" i="9"/>
  <c r="Z547" i="9"/>
  <c r="Z578" i="9"/>
  <c r="Z609" i="9"/>
  <c r="Z559" i="9"/>
  <c r="Z537" i="9"/>
  <c r="Z568" i="9"/>
  <c r="Z599" i="9"/>
  <c r="Z582" i="9"/>
  <c r="Z551" i="9"/>
  <c r="Z613" i="9"/>
  <c r="Z530" i="9"/>
  <c r="Z561" i="9"/>
  <c r="Z592" i="9"/>
  <c r="Z550" i="9"/>
  <c r="Z581" i="9"/>
  <c r="Z612" i="9"/>
  <c r="Z526" i="9"/>
  <c r="Z588" i="9"/>
  <c r="Z557" i="9"/>
  <c r="Z548" i="9"/>
  <c r="Z579" i="9"/>
  <c r="AA45" i="9"/>
  <c r="Z476" i="9"/>
  <c r="Z507" i="9"/>
  <c r="AA32" i="9"/>
  <c r="Z463" i="9"/>
  <c r="Z494" i="9"/>
  <c r="AA46" i="9"/>
  <c r="Z477" i="9"/>
  <c r="Z508" i="9"/>
  <c r="AA51" i="9"/>
  <c r="Z513" i="9"/>
  <c r="Z482" i="9"/>
  <c r="AA42" i="9"/>
  <c r="AA40" i="9"/>
  <c r="Z471" i="9"/>
  <c r="Z502" i="9"/>
  <c r="AA38" i="9"/>
  <c r="Z469" i="9"/>
  <c r="Z500" i="9"/>
  <c r="AA53" i="9"/>
  <c r="Z484" i="9"/>
  <c r="Z515" i="9"/>
  <c r="AA48" i="9"/>
  <c r="Z479" i="9"/>
  <c r="Z510" i="9"/>
  <c r="Z512" i="9"/>
  <c r="AA62" i="9"/>
  <c r="Z89" i="9"/>
  <c r="AA36" i="9"/>
  <c r="Z498" i="9"/>
  <c r="Z467" i="9"/>
  <c r="AQ183" i="9"/>
  <c r="AP211" i="9"/>
  <c r="AA49" i="9"/>
  <c r="Z480" i="9"/>
  <c r="Z511" i="9"/>
  <c r="AA43" i="9"/>
  <c r="Z505" i="9"/>
  <c r="Z474" i="9"/>
  <c r="AA56" i="9"/>
  <c r="Z518" i="9"/>
  <c r="Z487" i="9"/>
  <c r="AA52" i="9"/>
  <c r="Z483" i="9"/>
  <c r="Z514" i="9"/>
  <c r="Z29" i="9"/>
  <c r="AA2" i="9"/>
  <c r="AA47" i="9"/>
  <c r="Z509" i="9"/>
  <c r="Z478" i="9"/>
  <c r="AA39" i="9"/>
  <c r="Z470" i="9"/>
  <c r="Z501" i="9"/>
  <c r="AA41" i="9"/>
  <c r="Z472" i="9"/>
  <c r="Z503" i="9"/>
  <c r="Z214" i="9"/>
  <c r="Y242" i="9"/>
  <c r="AA34" i="9"/>
  <c r="Z496" i="9"/>
  <c r="Z465" i="9"/>
  <c r="AA54" i="9"/>
  <c r="Z516" i="9"/>
  <c r="Z485" i="9"/>
  <c r="AA35" i="9"/>
  <c r="AA44" i="9"/>
  <c r="Z475" i="9"/>
  <c r="Z506" i="9"/>
  <c r="AA58" i="9"/>
  <c r="Z520" i="9"/>
  <c r="Z489" i="9"/>
  <c r="AA37" i="9"/>
  <c r="Z468" i="9"/>
  <c r="Z499" i="9"/>
  <c r="AA57" i="9"/>
  <c r="Z488" i="9"/>
  <c r="Z519" i="9"/>
  <c r="AA33" i="9"/>
  <c r="Z495" i="9"/>
  <c r="Z464" i="9"/>
  <c r="AA55" i="9"/>
  <c r="Z517" i="9"/>
  <c r="Z52" i="7"/>
  <c r="Y514" i="7"/>
  <c r="Y483" i="7"/>
  <c r="X490" i="7"/>
  <c r="X521" i="7"/>
  <c r="Z46" i="7"/>
  <c r="Y477" i="7"/>
  <c r="Y508" i="7"/>
  <c r="Z41" i="7"/>
  <c r="Y503" i="7"/>
  <c r="Y472" i="7"/>
  <c r="Z42" i="7"/>
  <c r="Y473" i="7"/>
  <c r="Y504" i="7"/>
  <c r="Z36" i="7"/>
  <c r="Y498" i="7"/>
  <c r="Y467" i="7"/>
  <c r="Z50" i="7"/>
  <c r="Y481" i="7"/>
  <c r="Y512" i="7"/>
  <c r="Z33" i="7"/>
  <c r="Y495" i="7"/>
  <c r="Y464" i="7"/>
  <c r="Z45" i="7"/>
  <c r="Y476" i="7"/>
  <c r="Y507" i="7"/>
  <c r="Z37" i="7"/>
  <c r="Y499" i="7"/>
  <c r="Y468" i="7"/>
  <c r="Z62" i="7"/>
  <c r="Y89" i="7"/>
  <c r="Z48" i="7"/>
  <c r="Y510" i="7"/>
  <c r="Y479" i="7"/>
  <c r="Z53" i="7"/>
  <c r="Y484" i="7"/>
  <c r="Y515" i="7"/>
  <c r="Z56" i="7"/>
  <c r="Y518" i="7"/>
  <c r="Y487" i="7"/>
  <c r="Z55" i="7"/>
  <c r="Y486" i="7"/>
  <c r="Y517" i="7"/>
  <c r="Z38" i="7"/>
  <c r="Y469" i="7"/>
  <c r="Y500" i="7"/>
  <c r="Z54" i="7"/>
  <c r="Y516" i="7"/>
  <c r="Y485" i="7"/>
  <c r="Y59" i="7"/>
  <c r="Y494" i="7"/>
  <c r="Z32" i="7"/>
  <c r="Y463" i="7"/>
  <c r="Z57" i="7"/>
  <c r="Y488" i="7"/>
  <c r="Y519" i="7"/>
  <c r="Y29" i="7"/>
  <c r="Z2" i="7"/>
  <c r="Z39" i="7"/>
  <c r="Y501" i="7"/>
  <c r="Y470" i="7"/>
  <c r="Z47" i="7"/>
  <c r="Y509" i="7"/>
  <c r="Y478" i="7"/>
  <c r="Z44" i="7"/>
  <c r="Y506" i="7"/>
  <c r="Y475" i="7"/>
  <c r="Z51" i="7"/>
  <c r="Y482" i="7"/>
  <c r="Y513" i="7"/>
  <c r="Z35" i="7"/>
  <c r="Y466" i="7"/>
  <c r="Y497" i="7"/>
  <c r="Z34" i="7"/>
  <c r="Y465" i="7"/>
  <c r="Y496" i="7"/>
  <c r="Z43" i="7"/>
  <c r="Y505" i="7"/>
  <c r="Y474" i="7"/>
  <c r="Z40" i="7"/>
  <c r="Y502" i="7"/>
  <c r="Y471" i="7"/>
  <c r="Z58" i="7"/>
  <c r="Y489" i="7"/>
  <c r="Y520" i="7"/>
  <c r="Z49" i="7"/>
  <c r="Y480" i="7"/>
  <c r="Y511" i="7"/>
  <c r="Z47" i="8"/>
  <c r="Y478" i="8"/>
  <c r="Y509" i="8"/>
  <c r="Z34" i="8"/>
  <c r="Y465" i="8"/>
  <c r="Y496" i="8"/>
  <c r="Z53" i="8"/>
  <c r="Y484" i="8"/>
  <c r="Y515" i="8"/>
  <c r="Z39" i="8"/>
  <c r="Y470" i="8"/>
  <c r="Y501" i="8"/>
  <c r="Z46" i="8"/>
  <c r="Y477" i="8"/>
  <c r="Y508" i="8"/>
  <c r="Z41" i="8"/>
  <c r="Y503" i="8"/>
  <c r="Y472" i="8"/>
  <c r="Z45" i="8"/>
  <c r="Y507" i="8"/>
  <c r="Y476" i="8"/>
  <c r="Z57" i="8"/>
  <c r="Y488" i="8"/>
  <c r="Y519" i="8"/>
  <c r="Z40" i="8"/>
  <c r="Y502" i="8"/>
  <c r="Y471" i="8"/>
  <c r="Z42" i="8"/>
  <c r="Y473" i="8"/>
  <c r="Y504" i="8"/>
  <c r="Z44" i="8"/>
  <c r="Y506" i="8"/>
  <c r="Y475" i="8"/>
  <c r="Z51" i="8"/>
  <c r="Y482" i="8"/>
  <c r="Y513" i="8"/>
  <c r="Z52" i="8"/>
  <c r="Y514" i="8"/>
  <c r="Y483" i="8"/>
  <c r="Z55" i="8"/>
  <c r="Y486" i="8"/>
  <c r="Y517" i="8"/>
  <c r="Z56" i="8"/>
  <c r="Y518" i="8"/>
  <c r="Y487" i="8"/>
  <c r="X490" i="8"/>
  <c r="X521" i="8"/>
  <c r="Z48" i="8"/>
  <c r="Y510" i="8"/>
  <c r="Y479" i="8"/>
  <c r="Z43" i="8"/>
  <c r="Y474" i="8"/>
  <c r="Y505" i="8"/>
  <c r="Z89" i="8"/>
  <c r="AA62" i="8"/>
  <c r="Z29" i="8"/>
  <c r="AA2" i="8"/>
  <c r="Z38" i="8"/>
  <c r="Y469" i="8"/>
  <c r="Y500" i="8"/>
  <c r="Z54" i="8"/>
  <c r="Y485" i="8"/>
  <c r="Y516" i="8"/>
  <c r="Z35" i="8"/>
  <c r="Y466" i="8"/>
  <c r="Y497" i="8"/>
  <c r="Z50" i="8"/>
  <c r="Y481" i="8"/>
  <c r="Y512" i="8"/>
  <c r="Z33" i="8"/>
  <c r="Y495" i="8"/>
  <c r="Y464" i="8"/>
  <c r="Z49" i="8"/>
  <c r="Y480" i="8"/>
  <c r="Y511" i="8"/>
  <c r="Z32" i="8"/>
  <c r="Y59" i="8"/>
  <c r="Y494" i="8"/>
  <c r="Y463" i="8"/>
  <c r="Z37" i="8"/>
  <c r="Y499" i="8"/>
  <c r="Y468" i="8"/>
  <c r="Z58" i="8"/>
  <c r="Y489" i="8"/>
  <c r="Y520" i="8"/>
  <c r="Z36" i="8"/>
  <c r="Y498" i="8"/>
  <c r="Y467" i="8"/>
  <c r="L246" i="12"/>
  <c r="K272" i="12"/>
  <c r="L246" i="11"/>
  <c r="K272" i="11"/>
  <c r="Z528" i="9" l="1"/>
  <c r="Z574" i="9"/>
  <c r="Z466" i="9"/>
  <c r="Z590" i="9"/>
  <c r="Z543" i="9"/>
  <c r="AA50" i="9"/>
  <c r="Z481" i="9"/>
  <c r="Z486" i="9"/>
  <c r="M245" i="18"/>
  <c r="L272" i="18"/>
  <c r="Y614" i="9"/>
  <c r="Y583" i="9"/>
  <c r="Y521" i="9"/>
  <c r="Y490" i="9"/>
  <c r="Z473" i="9"/>
  <c r="Z59" i="9"/>
  <c r="Z552" i="9" s="1"/>
  <c r="Z504" i="9"/>
  <c r="Z566" i="9"/>
  <c r="Z597" i="9"/>
  <c r="Z551" i="8"/>
  <c r="Z582" i="8"/>
  <c r="Z613" i="8"/>
  <c r="Z549" i="8"/>
  <c r="Z580" i="8"/>
  <c r="Z611" i="8"/>
  <c r="Z613" i="7"/>
  <c r="Z582" i="7"/>
  <c r="Z551" i="7"/>
  <c r="Z590" i="7"/>
  <c r="Z528" i="7"/>
  <c r="Z559" i="7"/>
  <c r="Z557" i="8"/>
  <c r="Z588" i="8"/>
  <c r="Z526" i="8"/>
  <c r="Y552" i="8"/>
  <c r="Y614" i="8"/>
  <c r="Y583" i="8"/>
  <c r="Z542" i="8"/>
  <c r="Z573" i="8"/>
  <c r="Z604" i="8"/>
  <c r="Z607" i="8"/>
  <c r="Z545" i="8"/>
  <c r="Z576" i="8"/>
  <c r="Z533" i="8"/>
  <c r="Z564" i="8"/>
  <c r="Z595" i="8"/>
  <c r="Z602" i="8"/>
  <c r="Z540" i="8"/>
  <c r="Z571" i="8"/>
  <c r="Z599" i="7"/>
  <c r="Z568" i="7"/>
  <c r="Z537" i="7"/>
  <c r="Z545" i="7"/>
  <c r="Z576" i="7"/>
  <c r="Z607" i="7"/>
  <c r="Z561" i="8"/>
  <c r="Z530" i="8"/>
  <c r="Z592" i="8"/>
  <c r="Z525" i="8"/>
  <c r="Z556" i="8"/>
  <c r="Z587" i="8"/>
  <c r="Z590" i="8"/>
  <c r="Z528" i="8"/>
  <c r="Z559" i="8"/>
  <c r="Z603" i="8"/>
  <c r="Z541" i="8"/>
  <c r="Z572" i="8"/>
  <c r="Z548" i="8"/>
  <c r="Z579" i="8"/>
  <c r="Z610" i="8"/>
  <c r="Z535" i="8"/>
  <c r="Z597" i="8"/>
  <c r="Z566" i="8"/>
  <c r="Z534" i="8"/>
  <c r="Z596" i="8"/>
  <c r="Z565" i="8"/>
  <c r="Z527" i="8"/>
  <c r="Z589" i="8"/>
  <c r="Z558" i="8"/>
  <c r="Z533" i="7"/>
  <c r="Z595" i="7"/>
  <c r="Z564" i="7"/>
  <c r="Z544" i="7"/>
  <c r="Z575" i="7"/>
  <c r="Z606" i="7"/>
  <c r="Z556" i="7"/>
  <c r="Z525" i="7"/>
  <c r="Z587" i="7"/>
  <c r="Z562" i="7"/>
  <c r="Z593" i="7"/>
  <c r="Z531" i="7"/>
  <c r="Z541" i="7"/>
  <c r="Z603" i="7"/>
  <c r="Z572" i="7"/>
  <c r="Z600" i="7"/>
  <c r="Z538" i="7"/>
  <c r="Z569" i="7"/>
  <c r="Z535" i="7"/>
  <c r="Z566" i="7"/>
  <c r="Z597" i="7"/>
  <c r="Z543" i="8"/>
  <c r="Z605" i="8"/>
  <c r="Z574" i="8"/>
  <c r="Z537" i="8"/>
  <c r="Z599" i="8"/>
  <c r="Z568" i="8"/>
  <c r="Z608" i="8"/>
  <c r="Z577" i="8"/>
  <c r="Z546" i="8"/>
  <c r="Z608" i="7"/>
  <c r="Z577" i="7"/>
  <c r="Z546" i="7"/>
  <c r="Z530" i="7"/>
  <c r="Z592" i="7"/>
  <c r="Z561" i="7"/>
  <c r="Z591" i="8"/>
  <c r="Z560" i="8"/>
  <c r="Z529" i="8"/>
  <c r="Z606" i="8"/>
  <c r="Z575" i="8"/>
  <c r="Z544" i="8"/>
  <c r="Z612" i="8"/>
  <c r="Z581" i="8"/>
  <c r="Z550" i="8"/>
  <c r="Z532" i="8"/>
  <c r="Z594" i="8"/>
  <c r="Z563" i="8"/>
  <c r="Z604" i="7"/>
  <c r="Z573" i="7"/>
  <c r="Z542" i="7"/>
  <c r="Z527" i="7"/>
  <c r="Z558" i="7"/>
  <c r="Z589" i="7"/>
  <c r="Z602" i="7"/>
  <c r="Z540" i="7"/>
  <c r="Z571" i="7"/>
  <c r="Z581" i="7"/>
  <c r="Z550" i="7"/>
  <c r="Z612" i="7"/>
  <c r="Y552" i="7"/>
  <c r="Y614" i="7"/>
  <c r="Y583" i="7"/>
  <c r="Z549" i="7"/>
  <c r="Z580" i="7"/>
  <c r="Z611" i="7"/>
  <c r="Z605" i="7"/>
  <c r="Z574" i="7"/>
  <c r="Z543" i="7"/>
  <c r="Z601" i="7"/>
  <c r="Z539" i="7"/>
  <c r="Z570" i="7"/>
  <c r="Z536" i="8"/>
  <c r="Z567" i="8"/>
  <c r="Z598" i="8"/>
  <c r="Z538" i="8"/>
  <c r="Z600" i="8"/>
  <c r="Z569" i="8"/>
  <c r="Z563" i="7"/>
  <c r="Z594" i="7"/>
  <c r="Z532" i="7"/>
  <c r="Z547" i="7"/>
  <c r="Z609" i="7"/>
  <c r="Z578" i="7"/>
  <c r="Z560" i="7"/>
  <c r="Z529" i="7"/>
  <c r="Z591" i="7"/>
  <c r="Z593" i="8"/>
  <c r="Z531" i="8"/>
  <c r="Z562" i="8"/>
  <c r="Z578" i="8"/>
  <c r="Z609" i="8"/>
  <c r="Z547" i="8"/>
  <c r="Z601" i="8"/>
  <c r="Z570" i="8"/>
  <c r="Z539" i="8"/>
  <c r="Z536" i="7"/>
  <c r="Z598" i="7"/>
  <c r="Z567" i="7"/>
  <c r="Z610" i="7"/>
  <c r="Z548" i="7"/>
  <c r="Z579" i="7"/>
  <c r="Z557" i="7"/>
  <c r="Z526" i="7"/>
  <c r="Z588" i="7"/>
  <c r="Z596" i="7"/>
  <c r="Z565" i="7"/>
  <c r="Z534" i="7"/>
  <c r="AA550" i="9"/>
  <c r="AA612" i="9"/>
  <c r="AA581" i="9"/>
  <c r="AA558" i="9"/>
  <c r="AA589" i="9"/>
  <c r="AA527" i="9"/>
  <c r="AA594" i="9"/>
  <c r="AA563" i="9"/>
  <c r="AA532" i="9"/>
  <c r="AA545" i="9"/>
  <c r="AA576" i="9"/>
  <c r="AA607" i="9"/>
  <c r="AA562" i="9"/>
  <c r="AA593" i="9"/>
  <c r="AA531" i="9"/>
  <c r="AA601" i="9"/>
  <c r="AA539" i="9"/>
  <c r="AA570" i="9"/>
  <c r="AA526" i="9"/>
  <c r="AA557" i="9"/>
  <c r="AA588" i="9"/>
  <c r="AA547" i="9"/>
  <c r="AA609" i="9"/>
  <c r="AA578" i="9"/>
  <c r="AA596" i="9"/>
  <c r="AA565" i="9"/>
  <c r="AA534" i="9"/>
  <c r="AA604" i="9"/>
  <c r="AA573" i="9"/>
  <c r="AA542" i="9"/>
  <c r="AA546" i="9"/>
  <c r="AA608" i="9"/>
  <c r="AA577" i="9"/>
  <c r="AA575" i="9"/>
  <c r="AA544" i="9"/>
  <c r="AA606" i="9"/>
  <c r="AA579" i="9"/>
  <c r="AA610" i="9"/>
  <c r="AA548" i="9"/>
  <c r="AA582" i="9"/>
  <c r="AA551" i="9"/>
  <c r="AA613" i="9"/>
  <c r="AA559" i="9"/>
  <c r="AA528" i="9"/>
  <c r="AA590" i="9"/>
  <c r="AA536" i="9"/>
  <c r="AA567" i="9"/>
  <c r="AA598" i="9"/>
  <c r="AA591" i="9"/>
  <c r="AA529" i="9"/>
  <c r="AA560" i="9"/>
  <c r="AA541" i="9"/>
  <c r="AA603" i="9"/>
  <c r="AA572" i="9"/>
  <c r="AA597" i="9"/>
  <c r="AA566" i="9"/>
  <c r="AA535" i="9"/>
  <c r="AA592" i="9"/>
  <c r="AA561" i="9"/>
  <c r="AA530" i="9"/>
  <c r="AA537" i="9"/>
  <c r="AA568" i="9"/>
  <c r="AA599" i="9"/>
  <c r="AA602" i="9"/>
  <c r="AA571" i="9"/>
  <c r="AA540" i="9"/>
  <c r="AA580" i="9"/>
  <c r="AA549" i="9"/>
  <c r="AA611" i="9"/>
  <c r="AA574" i="9"/>
  <c r="AA543" i="9"/>
  <c r="AA605" i="9"/>
  <c r="AA564" i="9"/>
  <c r="AA533" i="9"/>
  <c r="AA595" i="9"/>
  <c r="AA587" i="9"/>
  <c r="AA556" i="9"/>
  <c r="AA525" i="9"/>
  <c r="AA569" i="9"/>
  <c r="AA600" i="9"/>
  <c r="AA538" i="9"/>
  <c r="AB55" i="9"/>
  <c r="AA486" i="9"/>
  <c r="AA517" i="9"/>
  <c r="AB57" i="9"/>
  <c r="AA519" i="9"/>
  <c r="AA488" i="9"/>
  <c r="AB34" i="9"/>
  <c r="AA496" i="9"/>
  <c r="AA465" i="9"/>
  <c r="AB39" i="9"/>
  <c r="AA501" i="9"/>
  <c r="AA470" i="9"/>
  <c r="AA29" i="9"/>
  <c r="AB2" i="9"/>
  <c r="AB52" i="9"/>
  <c r="AA483" i="9"/>
  <c r="AA514" i="9"/>
  <c r="AA89" i="9"/>
  <c r="AB62" i="9"/>
  <c r="AB38" i="9"/>
  <c r="AA469" i="9"/>
  <c r="AA500" i="9"/>
  <c r="AB46" i="9"/>
  <c r="AA508" i="9"/>
  <c r="AA477" i="9"/>
  <c r="AB33" i="9"/>
  <c r="AA495" i="9"/>
  <c r="AA464" i="9"/>
  <c r="AB54" i="9"/>
  <c r="AA516" i="9"/>
  <c r="AA485" i="9"/>
  <c r="AB41" i="9"/>
  <c r="AA503" i="9"/>
  <c r="AA472" i="9"/>
  <c r="AB49" i="9"/>
  <c r="AA480" i="9"/>
  <c r="AA511" i="9"/>
  <c r="AB53" i="9"/>
  <c r="AA515" i="9"/>
  <c r="AA484" i="9"/>
  <c r="AB51" i="9"/>
  <c r="AA513" i="9"/>
  <c r="AA482" i="9"/>
  <c r="AB58" i="9"/>
  <c r="AA520" i="9"/>
  <c r="AA489" i="9"/>
  <c r="AB35" i="9"/>
  <c r="AA466" i="9"/>
  <c r="AA497" i="9"/>
  <c r="Z242" i="9"/>
  <c r="AA214" i="9"/>
  <c r="AB43" i="9"/>
  <c r="AA505" i="9"/>
  <c r="AA474" i="9"/>
  <c r="AB36" i="9"/>
  <c r="AA467" i="9"/>
  <c r="AA498" i="9"/>
  <c r="AB48" i="9"/>
  <c r="AA479" i="9"/>
  <c r="AA510" i="9"/>
  <c r="AB42" i="9"/>
  <c r="AA504" i="9"/>
  <c r="AA473" i="9"/>
  <c r="AB37" i="9"/>
  <c r="AA468" i="9"/>
  <c r="AA499" i="9"/>
  <c r="AB44" i="9"/>
  <c r="AA506" i="9"/>
  <c r="AA475" i="9"/>
  <c r="AB47" i="9"/>
  <c r="AA509" i="9"/>
  <c r="AA478" i="9"/>
  <c r="AB56" i="9"/>
  <c r="AA487" i="9"/>
  <c r="AA518" i="9"/>
  <c r="AQ211" i="9"/>
  <c r="AR183" i="9"/>
  <c r="AB50" i="9"/>
  <c r="AA512" i="9"/>
  <c r="AA481" i="9"/>
  <c r="AB40" i="9"/>
  <c r="AA471" i="9"/>
  <c r="AA502" i="9"/>
  <c r="AB32" i="9"/>
  <c r="AA59" i="9"/>
  <c r="AA463" i="9"/>
  <c r="AA494" i="9"/>
  <c r="AB45" i="9"/>
  <c r="AA476" i="9"/>
  <c r="AA507" i="9"/>
  <c r="AA40" i="7"/>
  <c r="Z502" i="7"/>
  <c r="Z471" i="7"/>
  <c r="AA51" i="7"/>
  <c r="Z482" i="7"/>
  <c r="Z513" i="7"/>
  <c r="Z494" i="7"/>
  <c r="Z59" i="7"/>
  <c r="AA32" i="7"/>
  <c r="Z463" i="7"/>
  <c r="AA38" i="7"/>
  <c r="Z469" i="7"/>
  <c r="Z500" i="7"/>
  <c r="AA48" i="7"/>
  <c r="Z510" i="7"/>
  <c r="Z479" i="7"/>
  <c r="AA45" i="7"/>
  <c r="Z476" i="7"/>
  <c r="Z507" i="7"/>
  <c r="AA42" i="7"/>
  <c r="Z473" i="7"/>
  <c r="Z504" i="7"/>
  <c r="AA58" i="7"/>
  <c r="Z489" i="7"/>
  <c r="Z520" i="7"/>
  <c r="AA35" i="7"/>
  <c r="Z497" i="7"/>
  <c r="Z466" i="7"/>
  <c r="AA39" i="7"/>
  <c r="Z470" i="7"/>
  <c r="Z501" i="7"/>
  <c r="AA54" i="7"/>
  <c r="Z485" i="7"/>
  <c r="Z516" i="7"/>
  <c r="AA53" i="7"/>
  <c r="Z484" i="7"/>
  <c r="Z515" i="7"/>
  <c r="AA37" i="7"/>
  <c r="Z499" i="7"/>
  <c r="Z468" i="7"/>
  <c r="AA36" i="7"/>
  <c r="Z498" i="7"/>
  <c r="Z467" i="7"/>
  <c r="AA49" i="7"/>
  <c r="Z480" i="7"/>
  <c r="Z511" i="7"/>
  <c r="AA34" i="7"/>
  <c r="Z465" i="7"/>
  <c r="Z496" i="7"/>
  <c r="AA47" i="7"/>
  <c r="Z509" i="7"/>
  <c r="Z478" i="7"/>
  <c r="AA2" i="7"/>
  <c r="Z29" i="7"/>
  <c r="AA57" i="7"/>
  <c r="Z488" i="7"/>
  <c r="Z519" i="7"/>
  <c r="Y521" i="7"/>
  <c r="Y490" i="7"/>
  <c r="AA56" i="7"/>
  <c r="Z518" i="7"/>
  <c r="Z487" i="7"/>
  <c r="AA62" i="7"/>
  <c r="Z89" i="7"/>
  <c r="AA50" i="7"/>
  <c r="Z481" i="7"/>
  <c r="Z512" i="7"/>
  <c r="AA46" i="7"/>
  <c r="Z508" i="7"/>
  <c r="Z477" i="7"/>
  <c r="AA43" i="7"/>
  <c r="Z474" i="7"/>
  <c r="Z505" i="7"/>
  <c r="AA44" i="7"/>
  <c r="Z506" i="7"/>
  <c r="Z475" i="7"/>
  <c r="AA55" i="7"/>
  <c r="Z517" i="7"/>
  <c r="Z486" i="7"/>
  <c r="AA33" i="7"/>
  <c r="Z464" i="7"/>
  <c r="Z495" i="7"/>
  <c r="AA41" i="7"/>
  <c r="Z472" i="7"/>
  <c r="Z503" i="7"/>
  <c r="AA52" i="7"/>
  <c r="Z514" i="7"/>
  <c r="Z483" i="7"/>
  <c r="AA37" i="8"/>
  <c r="Z499" i="8"/>
  <c r="Z468" i="8"/>
  <c r="Z59" i="8"/>
  <c r="AA32" i="8"/>
  <c r="Z494" i="8"/>
  <c r="Z463" i="8"/>
  <c r="AA35" i="8"/>
  <c r="Z466" i="8"/>
  <c r="Z497" i="8"/>
  <c r="AA48" i="8"/>
  <c r="Z510" i="8"/>
  <c r="Z479" i="8"/>
  <c r="AA55" i="8"/>
  <c r="Z486" i="8"/>
  <c r="Z517" i="8"/>
  <c r="AA42" i="8"/>
  <c r="Z473" i="8"/>
  <c r="Z504" i="8"/>
  <c r="AA41" i="8"/>
  <c r="Z472" i="8"/>
  <c r="Z503" i="8"/>
  <c r="AA34" i="8"/>
  <c r="Z465" i="8"/>
  <c r="Z496" i="8"/>
  <c r="AA50" i="8"/>
  <c r="Z481" i="8"/>
  <c r="Z512" i="8"/>
  <c r="AA89" i="8"/>
  <c r="AB62" i="8"/>
  <c r="AA43" i="8"/>
  <c r="Z474" i="8"/>
  <c r="Z505" i="8"/>
  <c r="AA56" i="8"/>
  <c r="Z518" i="8"/>
  <c r="Z487" i="8"/>
  <c r="AA44" i="8"/>
  <c r="Z506" i="8"/>
  <c r="Z475" i="8"/>
  <c r="AA45" i="8"/>
  <c r="Z476" i="8"/>
  <c r="Z507" i="8"/>
  <c r="AA53" i="8"/>
  <c r="Z515" i="8"/>
  <c r="Z484" i="8"/>
  <c r="AA58" i="8"/>
  <c r="Z489" i="8"/>
  <c r="Z520" i="8"/>
  <c r="AA36" i="8"/>
  <c r="Z498" i="8"/>
  <c r="Z467" i="8"/>
  <c r="AA33" i="8"/>
  <c r="Z495" i="8"/>
  <c r="Z464" i="8"/>
  <c r="AA38" i="8"/>
  <c r="Z469" i="8"/>
  <c r="Z500" i="8"/>
  <c r="AA51" i="8"/>
  <c r="Z482" i="8"/>
  <c r="Z513" i="8"/>
  <c r="AA57" i="8"/>
  <c r="Z519" i="8"/>
  <c r="Z488" i="8"/>
  <c r="AA39" i="8"/>
  <c r="Z470" i="8"/>
  <c r="Z501" i="8"/>
  <c r="Y490" i="8"/>
  <c r="Y521" i="8"/>
  <c r="AA49" i="8"/>
  <c r="Z480" i="8"/>
  <c r="Z511" i="8"/>
  <c r="AA54" i="8"/>
  <c r="Z485" i="8"/>
  <c r="Z516" i="8"/>
  <c r="AA29" i="8"/>
  <c r="AB2" i="8"/>
  <c r="AA52" i="8"/>
  <c r="Z514" i="8"/>
  <c r="Z483" i="8"/>
  <c r="AA40" i="8"/>
  <c r="Z502" i="8"/>
  <c r="Z471" i="8"/>
  <c r="AA46" i="8"/>
  <c r="Z508" i="8"/>
  <c r="Z477" i="8"/>
  <c r="AA47" i="8"/>
  <c r="Z478" i="8"/>
  <c r="Z509" i="8"/>
  <c r="M246" i="12"/>
  <c r="L272" i="12"/>
  <c r="M246" i="11"/>
  <c r="L272" i="11"/>
  <c r="Z490" i="9" l="1"/>
  <c r="Z583" i="9"/>
  <c r="M272" i="18"/>
  <c r="N245" i="18"/>
  <c r="N272" i="18" s="1"/>
  <c r="O272" i="18" s="1"/>
  <c r="Z614" i="9"/>
  <c r="Z521" i="9"/>
  <c r="AA564" i="8"/>
  <c r="AA533" i="8"/>
  <c r="AA595" i="8"/>
  <c r="AA609" i="8"/>
  <c r="AA578" i="8"/>
  <c r="AA547" i="8"/>
  <c r="AA594" i="8"/>
  <c r="AA563" i="8"/>
  <c r="AA532" i="8"/>
  <c r="AA526" i="8"/>
  <c r="AA588" i="8"/>
  <c r="AA557" i="8"/>
  <c r="AA542" i="7"/>
  <c r="AA573" i="7"/>
  <c r="AA604" i="7"/>
  <c r="AA539" i="8"/>
  <c r="AA570" i="8"/>
  <c r="AA601" i="8"/>
  <c r="AA531" i="8"/>
  <c r="AA593" i="8"/>
  <c r="AA562" i="8"/>
  <c r="AA577" i="8"/>
  <c r="AA608" i="8"/>
  <c r="AA546" i="8"/>
  <c r="AA598" i="8"/>
  <c r="AA567" i="8"/>
  <c r="AA536" i="8"/>
  <c r="AA589" i="8"/>
  <c r="AA527" i="8"/>
  <c r="AA558" i="8"/>
  <c r="AA572" i="8"/>
  <c r="AA541" i="8"/>
  <c r="AA603" i="8"/>
  <c r="AA565" i="7"/>
  <c r="AA596" i="7"/>
  <c r="AA534" i="7"/>
  <c r="AA536" i="7"/>
  <c r="AA567" i="7"/>
  <c r="AA598" i="7"/>
  <c r="AA581" i="7"/>
  <c r="AA550" i="7"/>
  <c r="AA612" i="7"/>
  <c r="AA527" i="7"/>
  <c r="AA589" i="7"/>
  <c r="AA558" i="7"/>
  <c r="AA608" i="7"/>
  <c r="AA546" i="7"/>
  <c r="AA577" i="7"/>
  <c r="AA582" i="7"/>
  <c r="AA551" i="7"/>
  <c r="AA613" i="7"/>
  <c r="AA562" i="7"/>
  <c r="AA531" i="7"/>
  <c r="AA593" i="7"/>
  <c r="AA569" i="8"/>
  <c r="AA600" i="8"/>
  <c r="AA538" i="8"/>
  <c r="AA590" i="8"/>
  <c r="AA559" i="8"/>
  <c r="AA528" i="8"/>
  <c r="AA601" i="7"/>
  <c r="AA570" i="7"/>
  <c r="AA539" i="7"/>
  <c r="Z583" i="7"/>
  <c r="Z614" i="7"/>
  <c r="Z552" i="7"/>
  <c r="AA602" i="8"/>
  <c r="AA571" i="8"/>
  <c r="AA540" i="8"/>
  <c r="AA606" i="8"/>
  <c r="AA544" i="8"/>
  <c r="AA575" i="8"/>
  <c r="AA582" i="8"/>
  <c r="AA551" i="8"/>
  <c r="AA613" i="8"/>
  <c r="AA549" i="8"/>
  <c r="AA580" i="8"/>
  <c r="AA611" i="8"/>
  <c r="AA543" i="8"/>
  <c r="AA574" i="8"/>
  <c r="AA605" i="8"/>
  <c r="AA548" i="8"/>
  <c r="AA610" i="8"/>
  <c r="AA579" i="8"/>
  <c r="AA545" i="7"/>
  <c r="AA607" i="7"/>
  <c r="AA576" i="7"/>
  <c r="AA599" i="7"/>
  <c r="AA537" i="7"/>
  <c r="AA568" i="7"/>
  <c r="AA540" i="7"/>
  <c r="AA571" i="7"/>
  <c r="AA602" i="7"/>
  <c r="AA561" i="7"/>
  <c r="AA530" i="7"/>
  <c r="AA592" i="7"/>
  <c r="AA528" i="7"/>
  <c r="AA590" i="7"/>
  <c r="AA559" i="7"/>
  <c r="AA541" i="7"/>
  <c r="AA603" i="7"/>
  <c r="AA572" i="7"/>
  <c r="AA565" i="8"/>
  <c r="AA596" i="8"/>
  <c r="AA534" i="8"/>
  <c r="Z583" i="8"/>
  <c r="Z552" i="8"/>
  <c r="Z614" i="8"/>
  <c r="AA588" i="7"/>
  <c r="AA557" i="7"/>
  <c r="AA526" i="7"/>
  <c r="AA611" i="7"/>
  <c r="AA549" i="7"/>
  <c r="AA580" i="7"/>
  <c r="AA547" i="7"/>
  <c r="AA609" i="7"/>
  <c r="AA578" i="7"/>
  <c r="AA535" i="7"/>
  <c r="AA597" i="7"/>
  <c r="AA566" i="7"/>
  <c r="AA575" i="7"/>
  <c r="AA606" i="7"/>
  <c r="AA544" i="7"/>
  <c r="AA576" i="8"/>
  <c r="AA545" i="8"/>
  <c r="AA607" i="8"/>
  <c r="AA604" i="8"/>
  <c r="AA542" i="8"/>
  <c r="AA573" i="8"/>
  <c r="AA550" i="8"/>
  <c r="AA612" i="8"/>
  <c r="AA581" i="8"/>
  <c r="AA591" i="8"/>
  <c r="AA529" i="8"/>
  <c r="AA560" i="8"/>
  <c r="AA568" i="8"/>
  <c r="AA537" i="8"/>
  <c r="AA599" i="8"/>
  <c r="AA535" i="8"/>
  <c r="AA566" i="8"/>
  <c r="AA597" i="8"/>
  <c r="AA556" i="8"/>
  <c r="AA525" i="8"/>
  <c r="AA587" i="8"/>
  <c r="AA561" i="8"/>
  <c r="AA592" i="8"/>
  <c r="AA530" i="8"/>
  <c r="AA610" i="7"/>
  <c r="AA579" i="7"/>
  <c r="AA548" i="7"/>
  <c r="AA574" i="7"/>
  <c r="AA543" i="7"/>
  <c r="AA605" i="7"/>
  <c r="AA591" i="7"/>
  <c r="AA529" i="7"/>
  <c r="AA560" i="7"/>
  <c r="AA532" i="7"/>
  <c r="AA594" i="7"/>
  <c r="AA563" i="7"/>
  <c r="AA538" i="7"/>
  <c r="AA600" i="7"/>
  <c r="AA569" i="7"/>
  <c r="AA525" i="7"/>
  <c r="AA587" i="7"/>
  <c r="AA556" i="7"/>
  <c r="AA533" i="7"/>
  <c r="AA595" i="7"/>
  <c r="AA564" i="7"/>
  <c r="AB605" i="9"/>
  <c r="AB574" i="9"/>
  <c r="AB543" i="9"/>
  <c r="AB571" i="9"/>
  <c r="AB602" i="9"/>
  <c r="AB540" i="9"/>
  <c r="AB603" i="9"/>
  <c r="AB572" i="9"/>
  <c r="AB541" i="9"/>
  <c r="AB577" i="9"/>
  <c r="AB546" i="9"/>
  <c r="AB608" i="9"/>
  <c r="AB557" i="9"/>
  <c r="AB526" i="9"/>
  <c r="AB588" i="9"/>
  <c r="AB562" i="9"/>
  <c r="AB531" i="9"/>
  <c r="AB593" i="9"/>
  <c r="AB550" i="9"/>
  <c r="AB581" i="9"/>
  <c r="AB612" i="9"/>
  <c r="AA552" i="9"/>
  <c r="AA583" i="9"/>
  <c r="AA614" i="9"/>
  <c r="AB564" i="9"/>
  <c r="AB595" i="9"/>
  <c r="AB533" i="9"/>
  <c r="AB611" i="9"/>
  <c r="AB580" i="9"/>
  <c r="AB549" i="9"/>
  <c r="AB566" i="9"/>
  <c r="AB597" i="9"/>
  <c r="AB535" i="9"/>
  <c r="AB544" i="9"/>
  <c r="AB575" i="9"/>
  <c r="AB606" i="9"/>
  <c r="AB578" i="9"/>
  <c r="AB609" i="9"/>
  <c r="AB547" i="9"/>
  <c r="AB539" i="9"/>
  <c r="AB601" i="9"/>
  <c r="AB570" i="9"/>
  <c r="AB545" i="9"/>
  <c r="AB607" i="9"/>
  <c r="AB576" i="9"/>
  <c r="AB589" i="9"/>
  <c r="AB558" i="9"/>
  <c r="AB527" i="9"/>
  <c r="AB600" i="9"/>
  <c r="AB569" i="9"/>
  <c r="AB538" i="9"/>
  <c r="AB525" i="9"/>
  <c r="AB556" i="9"/>
  <c r="AB587" i="9"/>
  <c r="AB561" i="9"/>
  <c r="AB530" i="9"/>
  <c r="AB592" i="9"/>
  <c r="AB567" i="9"/>
  <c r="AB536" i="9"/>
  <c r="AB598" i="9"/>
  <c r="AB582" i="9"/>
  <c r="AB613" i="9"/>
  <c r="AB551" i="9"/>
  <c r="AB565" i="9"/>
  <c r="AB534" i="9"/>
  <c r="AB596" i="9"/>
  <c r="AB594" i="9"/>
  <c r="AB532" i="9"/>
  <c r="AB563" i="9"/>
  <c r="AB568" i="9"/>
  <c r="AB537" i="9"/>
  <c r="AB599" i="9"/>
  <c r="AB529" i="9"/>
  <c r="AB560" i="9"/>
  <c r="AB591" i="9"/>
  <c r="AB590" i="9"/>
  <c r="AB559" i="9"/>
  <c r="AB528" i="9"/>
  <c r="AB604" i="9"/>
  <c r="AB573" i="9"/>
  <c r="AB542" i="9"/>
  <c r="AB610" i="9"/>
  <c r="AB548" i="9"/>
  <c r="AB579" i="9"/>
  <c r="AC47" i="9"/>
  <c r="AB509" i="9"/>
  <c r="AB478" i="9"/>
  <c r="AC57" i="9"/>
  <c r="AB488" i="9"/>
  <c r="AB519" i="9"/>
  <c r="AA490" i="9"/>
  <c r="AA521" i="9"/>
  <c r="AC40" i="9"/>
  <c r="AB471" i="9"/>
  <c r="AB502" i="9"/>
  <c r="AR211" i="9"/>
  <c r="AS183" i="9"/>
  <c r="AC56" i="9"/>
  <c r="AB487" i="9"/>
  <c r="AB518" i="9"/>
  <c r="AC42" i="9"/>
  <c r="AB504" i="9"/>
  <c r="AB473" i="9"/>
  <c r="AC51" i="9"/>
  <c r="AB513" i="9"/>
  <c r="AB482" i="9"/>
  <c r="AC54" i="9"/>
  <c r="AB516" i="9"/>
  <c r="AB485" i="9"/>
  <c r="AC46" i="9"/>
  <c r="AB477" i="9"/>
  <c r="AB508" i="9"/>
  <c r="AC62" i="9"/>
  <c r="AB89" i="9"/>
  <c r="AC52" i="9"/>
  <c r="AB514" i="9"/>
  <c r="AB483" i="9"/>
  <c r="AC34" i="9"/>
  <c r="AB496" i="9"/>
  <c r="AB465" i="9"/>
  <c r="AC48" i="9"/>
  <c r="AB479" i="9"/>
  <c r="AB510" i="9"/>
  <c r="AC33" i="9"/>
  <c r="AB495" i="9"/>
  <c r="AB464" i="9"/>
  <c r="AC38" i="9"/>
  <c r="AB469" i="9"/>
  <c r="AB500" i="9"/>
  <c r="AC45" i="9"/>
  <c r="AB476" i="9"/>
  <c r="AB507" i="9"/>
  <c r="AC32" i="9"/>
  <c r="AB59" i="9"/>
  <c r="AB463" i="9"/>
  <c r="AB494" i="9"/>
  <c r="AC37" i="9"/>
  <c r="AB468" i="9"/>
  <c r="AB499" i="9"/>
  <c r="AC43" i="9"/>
  <c r="AB474" i="9"/>
  <c r="AB505" i="9"/>
  <c r="AC58" i="9"/>
  <c r="AB520" i="9"/>
  <c r="AB489" i="9"/>
  <c r="AC41" i="9"/>
  <c r="AB472" i="9"/>
  <c r="AB503" i="9"/>
  <c r="AB29" i="9"/>
  <c r="AC2" i="9"/>
  <c r="AC39" i="9"/>
  <c r="AB501" i="9"/>
  <c r="AB470" i="9"/>
  <c r="AC50" i="9"/>
  <c r="AB512" i="9"/>
  <c r="AB481" i="9"/>
  <c r="AC53" i="9"/>
  <c r="AB515" i="9"/>
  <c r="AB484" i="9"/>
  <c r="AC44" i="9"/>
  <c r="AB506" i="9"/>
  <c r="AB475" i="9"/>
  <c r="AC36" i="9"/>
  <c r="AB467" i="9"/>
  <c r="AB498" i="9"/>
  <c r="AB214" i="9"/>
  <c r="AA242" i="9"/>
  <c r="AC35" i="9"/>
  <c r="AB466" i="9"/>
  <c r="AB497" i="9"/>
  <c r="AC49" i="9"/>
  <c r="AB511" i="9"/>
  <c r="AB480" i="9"/>
  <c r="AC55" i="9"/>
  <c r="AB486" i="9"/>
  <c r="AB517" i="9"/>
  <c r="AB33" i="7"/>
  <c r="AA495" i="7"/>
  <c r="AA464" i="7"/>
  <c r="AB46" i="7"/>
  <c r="AA477" i="7"/>
  <c r="AA508" i="7"/>
  <c r="AB56" i="7"/>
  <c r="AA518" i="7"/>
  <c r="AA487" i="7"/>
  <c r="AB49" i="7"/>
  <c r="AA480" i="7"/>
  <c r="AA511" i="7"/>
  <c r="AB54" i="7"/>
  <c r="AA516" i="7"/>
  <c r="AA485" i="7"/>
  <c r="AB42" i="7"/>
  <c r="AA473" i="7"/>
  <c r="AA504" i="7"/>
  <c r="Z521" i="7"/>
  <c r="Z490" i="7"/>
  <c r="AB51" i="7"/>
  <c r="AA482" i="7"/>
  <c r="AA513" i="7"/>
  <c r="AB41" i="7"/>
  <c r="AA472" i="7"/>
  <c r="AA503" i="7"/>
  <c r="AB43" i="7"/>
  <c r="AA505" i="7"/>
  <c r="AA474" i="7"/>
  <c r="AA89" i="7"/>
  <c r="AB62" i="7"/>
  <c r="AB57" i="7"/>
  <c r="AA488" i="7"/>
  <c r="AA519" i="7"/>
  <c r="AB34" i="7"/>
  <c r="AA465" i="7"/>
  <c r="AA496" i="7"/>
  <c r="AB53" i="7"/>
  <c r="AA484" i="7"/>
  <c r="AA515" i="7"/>
  <c r="AB58" i="7"/>
  <c r="AA489" i="7"/>
  <c r="AA520" i="7"/>
  <c r="AB38" i="7"/>
  <c r="AA469" i="7"/>
  <c r="AA500" i="7"/>
  <c r="AB52" i="7"/>
  <c r="AA514" i="7"/>
  <c r="AA483" i="7"/>
  <c r="AB44" i="7"/>
  <c r="AA475" i="7"/>
  <c r="AA506" i="7"/>
  <c r="AB47" i="7"/>
  <c r="AA478" i="7"/>
  <c r="AA509" i="7"/>
  <c r="AB37" i="7"/>
  <c r="AA499" i="7"/>
  <c r="AA468" i="7"/>
  <c r="AB35" i="7"/>
  <c r="AA466" i="7"/>
  <c r="AA497" i="7"/>
  <c r="AB48" i="7"/>
  <c r="AA510" i="7"/>
  <c r="AA479" i="7"/>
  <c r="AB55" i="7"/>
  <c r="AA486" i="7"/>
  <c r="AA517" i="7"/>
  <c r="AB50" i="7"/>
  <c r="AA481" i="7"/>
  <c r="AA512" i="7"/>
  <c r="AA29" i="7"/>
  <c r="AB2" i="7"/>
  <c r="AB36" i="7"/>
  <c r="AA498" i="7"/>
  <c r="AA467" i="7"/>
  <c r="AB39" i="7"/>
  <c r="AA501" i="7"/>
  <c r="AA470" i="7"/>
  <c r="AB45" i="7"/>
  <c r="AA476" i="7"/>
  <c r="AA507" i="7"/>
  <c r="AA59" i="7"/>
  <c r="AA494" i="7"/>
  <c r="AB32" i="7"/>
  <c r="AA463" i="7"/>
  <c r="AB40" i="7"/>
  <c r="AA502" i="7"/>
  <c r="AA471" i="7"/>
  <c r="AB29" i="8"/>
  <c r="AC2" i="8"/>
  <c r="AB54" i="8"/>
  <c r="AA485" i="8"/>
  <c r="AA516" i="8"/>
  <c r="AB39" i="8"/>
  <c r="AA470" i="8"/>
  <c r="AA501" i="8"/>
  <c r="AB33" i="8"/>
  <c r="AA495" i="8"/>
  <c r="AA464" i="8"/>
  <c r="AB45" i="8"/>
  <c r="AA476" i="8"/>
  <c r="AA507" i="8"/>
  <c r="AB41" i="8"/>
  <c r="AA472" i="8"/>
  <c r="AA503" i="8"/>
  <c r="AB35" i="8"/>
  <c r="AA466" i="8"/>
  <c r="AA497" i="8"/>
  <c r="Z521" i="8"/>
  <c r="Z490" i="8"/>
  <c r="AB38" i="8"/>
  <c r="AA469" i="8"/>
  <c r="AA500" i="8"/>
  <c r="AB53" i="8"/>
  <c r="AA484" i="8"/>
  <c r="AA515" i="8"/>
  <c r="AB43" i="8"/>
  <c r="AA474" i="8"/>
  <c r="AA505" i="8"/>
  <c r="AB34" i="8"/>
  <c r="AA465" i="8"/>
  <c r="AA496" i="8"/>
  <c r="AB48" i="8"/>
  <c r="AA510" i="8"/>
  <c r="AA479" i="8"/>
  <c r="AB40" i="8"/>
  <c r="AA502" i="8"/>
  <c r="AA471" i="8"/>
  <c r="AB47" i="8"/>
  <c r="AA478" i="8"/>
  <c r="AA509" i="8"/>
  <c r="AB51" i="8"/>
  <c r="AA482" i="8"/>
  <c r="AA513" i="8"/>
  <c r="AB58" i="8"/>
  <c r="AA489" i="8"/>
  <c r="AA520" i="8"/>
  <c r="AB56" i="8"/>
  <c r="AA518" i="8"/>
  <c r="AA487" i="8"/>
  <c r="AB89" i="8"/>
  <c r="AC62" i="8"/>
  <c r="AB50" i="8"/>
  <c r="AA481" i="8"/>
  <c r="AA512" i="8"/>
  <c r="AB55" i="8"/>
  <c r="AA486" i="8"/>
  <c r="AA517" i="8"/>
  <c r="AB46" i="8"/>
  <c r="AA477" i="8"/>
  <c r="AA508" i="8"/>
  <c r="AB52" i="8"/>
  <c r="AA514" i="8"/>
  <c r="AA483" i="8"/>
  <c r="AB49" i="8"/>
  <c r="AA480" i="8"/>
  <c r="AA511" i="8"/>
  <c r="AB57" i="8"/>
  <c r="AA519" i="8"/>
  <c r="AA488" i="8"/>
  <c r="AB36" i="8"/>
  <c r="AA498" i="8"/>
  <c r="AA467" i="8"/>
  <c r="AB44" i="8"/>
  <c r="AA506" i="8"/>
  <c r="AA475" i="8"/>
  <c r="AB42" i="8"/>
  <c r="AA473" i="8"/>
  <c r="AA504" i="8"/>
  <c r="AB32" i="8"/>
  <c r="AA59" i="8"/>
  <c r="AA494" i="8"/>
  <c r="AA463" i="8"/>
  <c r="AB37" i="8"/>
  <c r="AA499" i="8"/>
  <c r="AA468" i="8"/>
  <c r="N246" i="12"/>
  <c r="N272" i="12" s="1"/>
  <c r="M272" i="12"/>
  <c r="N246" i="11"/>
  <c r="N272" i="11" s="1"/>
  <c r="M272" i="11"/>
  <c r="AB568" i="8" l="1"/>
  <c r="AB599" i="8"/>
  <c r="AB537" i="8"/>
  <c r="AB545" i="8"/>
  <c r="AB607" i="8"/>
  <c r="AB576" i="8"/>
  <c r="AB587" i="7"/>
  <c r="AB525" i="7"/>
  <c r="AB556" i="7"/>
  <c r="AB574" i="7"/>
  <c r="AB605" i="7"/>
  <c r="AB543" i="7"/>
  <c r="AB561" i="7"/>
  <c r="AB592" i="7"/>
  <c r="AB530" i="7"/>
  <c r="AB612" i="7"/>
  <c r="AB550" i="7"/>
  <c r="AB581" i="7"/>
  <c r="AB534" i="7"/>
  <c r="AB565" i="7"/>
  <c r="AB596" i="7"/>
  <c r="AB566" i="7"/>
  <c r="AB597" i="7"/>
  <c r="AB535" i="7"/>
  <c r="AB539" i="7"/>
  <c r="AB570" i="7"/>
  <c r="AB601" i="7"/>
  <c r="AA614" i="8"/>
  <c r="AA552" i="8"/>
  <c r="AA583" i="8"/>
  <c r="AB535" i="8"/>
  <c r="AB597" i="8"/>
  <c r="AB566" i="8"/>
  <c r="AB542" i="8"/>
  <c r="AB604" i="8"/>
  <c r="AB573" i="8"/>
  <c r="AB543" i="8"/>
  <c r="AB605" i="8"/>
  <c r="AB574" i="8"/>
  <c r="AB551" i="8"/>
  <c r="AB582" i="8"/>
  <c r="AB613" i="8"/>
  <c r="AB572" i="8"/>
  <c r="AB541" i="8"/>
  <c r="AB603" i="8"/>
  <c r="AB531" i="8"/>
  <c r="AB562" i="8"/>
  <c r="AB593" i="8"/>
  <c r="AB565" i="8"/>
  <c r="AB596" i="8"/>
  <c r="AB534" i="8"/>
  <c r="AB578" i="8"/>
  <c r="AB609" i="8"/>
  <c r="AB547" i="8"/>
  <c r="AB538" i="7"/>
  <c r="AB569" i="7"/>
  <c r="AB600" i="7"/>
  <c r="AB590" i="7"/>
  <c r="AB528" i="7"/>
  <c r="AB559" i="7"/>
  <c r="AB607" i="7"/>
  <c r="AB545" i="7"/>
  <c r="AB576" i="7"/>
  <c r="AB527" i="7"/>
  <c r="AB589" i="7"/>
  <c r="AB558" i="7"/>
  <c r="AB536" i="7"/>
  <c r="AB598" i="7"/>
  <c r="AB567" i="7"/>
  <c r="AB611" i="7"/>
  <c r="AB580" i="7"/>
  <c r="AB549" i="7"/>
  <c r="AB606" i="8"/>
  <c r="AB544" i="8"/>
  <c r="AB575" i="8"/>
  <c r="AB589" i="8"/>
  <c r="AB558" i="8"/>
  <c r="AB527" i="8"/>
  <c r="AB592" i="8"/>
  <c r="AB561" i="8"/>
  <c r="AB530" i="8"/>
  <c r="AB587" i="8"/>
  <c r="AB556" i="8"/>
  <c r="AB525" i="8"/>
  <c r="AB612" i="8"/>
  <c r="AB550" i="8"/>
  <c r="AB581" i="8"/>
  <c r="AB548" i="8"/>
  <c r="AB610" i="8"/>
  <c r="AB579" i="8"/>
  <c r="AB611" i="8"/>
  <c r="AB549" i="8"/>
  <c r="AB580" i="8"/>
  <c r="AB564" i="8"/>
  <c r="AB595" i="8"/>
  <c r="AB533" i="8"/>
  <c r="AB577" i="8"/>
  <c r="AB608" i="8"/>
  <c r="AB546" i="8"/>
  <c r="AB590" i="8"/>
  <c r="AB528" i="8"/>
  <c r="AB559" i="8"/>
  <c r="AB594" i="8"/>
  <c r="AB532" i="8"/>
  <c r="AB563" i="8"/>
  <c r="AB533" i="7"/>
  <c r="AB595" i="7"/>
  <c r="AB564" i="7"/>
  <c r="AA583" i="7"/>
  <c r="AA552" i="7"/>
  <c r="AA614" i="7"/>
  <c r="AB541" i="7"/>
  <c r="AB603" i="7"/>
  <c r="AB572" i="7"/>
  <c r="AB537" i="7"/>
  <c r="AB599" i="7"/>
  <c r="AB568" i="7"/>
  <c r="AB577" i="7"/>
  <c r="AB546" i="7"/>
  <c r="AB608" i="7"/>
  <c r="AB542" i="7"/>
  <c r="AB573" i="7"/>
  <c r="AB604" i="7"/>
  <c r="AB600" i="8"/>
  <c r="AB569" i="8"/>
  <c r="AB538" i="8"/>
  <c r="AB563" i="7"/>
  <c r="AB594" i="7"/>
  <c r="AB532" i="7"/>
  <c r="AB593" i="7"/>
  <c r="AB531" i="7"/>
  <c r="AB562" i="7"/>
  <c r="AB591" i="8"/>
  <c r="AB560" i="8"/>
  <c r="AB529" i="8"/>
  <c r="AB601" i="8"/>
  <c r="AB570" i="8"/>
  <c r="AB539" i="8"/>
  <c r="AB571" i="8"/>
  <c r="AB540" i="8"/>
  <c r="AB602" i="8"/>
  <c r="AB536" i="8"/>
  <c r="AB567" i="8"/>
  <c r="AB598" i="8"/>
  <c r="AB588" i="8"/>
  <c r="AB526" i="8"/>
  <c r="AB557" i="8"/>
  <c r="AB560" i="7"/>
  <c r="AB529" i="7"/>
  <c r="AB591" i="7"/>
  <c r="AB610" i="7"/>
  <c r="AB579" i="7"/>
  <c r="AB548" i="7"/>
  <c r="AB602" i="7"/>
  <c r="AB571" i="7"/>
  <c r="AB540" i="7"/>
  <c r="AB582" i="7"/>
  <c r="AB613" i="7"/>
  <c r="AB551" i="7"/>
  <c r="AB575" i="7"/>
  <c r="AB544" i="7"/>
  <c r="AB606" i="7"/>
  <c r="AB547" i="7"/>
  <c r="AB578" i="7"/>
  <c r="AB609" i="7"/>
  <c r="AB557" i="7"/>
  <c r="AB588" i="7"/>
  <c r="AB526" i="7"/>
  <c r="AC536" i="9"/>
  <c r="AC567" i="9"/>
  <c r="AC598" i="9"/>
  <c r="AC606" i="9"/>
  <c r="AC544" i="9"/>
  <c r="AC575" i="9"/>
  <c r="AC573" i="9"/>
  <c r="AC542" i="9"/>
  <c r="AC604" i="9"/>
  <c r="AC591" i="9"/>
  <c r="AC529" i="9"/>
  <c r="AC560" i="9"/>
  <c r="AC594" i="9"/>
  <c r="AC563" i="9"/>
  <c r="AC532" i="9"/>
  <c r="AC582" i="9"/>
  <c r="AC551" i="9"/>
  <c r="AC613" i="9"/>
  <c r="AC562" i="9"/>
  <c r="AC531" i="9"/>
  <c r="AC593" i="9"/>
  <c r="AC607" i="9"/>
  <c r="AC576" i="9"/>
  <c r="AC545" i="9"/>
  <c r="AC609" i="9"/>
  <c r="AC547" i="9"/>
  <c r="AC578" i="9"/>
  <c r="AC590" i="9"/>
  <c r="AC559" i="9"/>
  <c r="AC528" i="9"/>
  <c r="AC568" i="9"/>
  <c r="AC599" i="9"/>
  <c r="AC537" i="9"/>
  <c r="AC557" i="9"/>
  <c r="AC526" i="9"/>
  <c r="AC588" i="9"/>
  <c r="AC610" i="9"/>
  <c r="AC548" i="9"/>
  <c r="AC579" i="9"/>
  <c r="AC543" i="9"/>
  <c r="AC574" i="9"/>
  <c r="AC605" i="9"/>
  <c r="AC565" i="9"/>
  <c r="AC534" i="9"/>
  <c r="AC596" i="9"/>
  <c r="AB614" i="9"/>
  <c r="AB583" i="9"/>
  <c r="AB552" i="9"/>
  <c r="AC569" i="9"/>
  <c r="AC600" i="9"/>
  <c r="AC538" i="9"/>
  <c r="AC527" i="9"/>
  <c r="AC558" i="9"/>
  <c r="AC589" i="9"/>
  <c r="AC539" i="9"/>
  <c r="AC570" i="9"/>
  <c r="AC601" i="9"/>
  <c r="AC580" i="9"/>
  <c r="AC611" i="9"/>
  <c r="AC549" i="9"/>
  <c r="AC550" i="9"/>
  <c r="AC581" i="9"/>
  <c r="AC612" i="9"/>
  <c r="AC546" i="9"/>
  <c r="AC577" i="9"/>
  <c r="AC608" i="9"/>
  <c r="AC561" i="9"/>
  <c r="AC530" i="9"/>
  <c r="AC592" i="9"/>
  <c r="AC556" i="9"/>
  <c r="AC525" i="9"/>
  <c r="AC587" i="9"/>
  <c r="AC541" i="9"/>
  <c r="AC603" i="9"/>
  <c r="AC572" i="9"/>
  <c r="AC566" i="9"/>
  <c r="AC597" i="9"/>
  <c r="AC535" i="9"/>
  <c r="AC564" i="9"/>
  <c r="AC533" i="9"/>
  <c r="AC595" i="9"/>
  <c r="AC540" i="9"/>
  <c r="AC571" i="9"/>
  <c r="AC602" i="9"/>
  <c r="AD35" i="9"/>
  <c r="AC466" i="9"/>
  <c r="AC497" i="9"/>
  <c r="AD44" i="9"/>
  <c r="AC506" i="9"/>
  <c r="AC475" i="9"/>
  <c r="AD43" i="9"/>
  <c r="AC474" i="9"/>
  <c r="AC505" i="9"/>
  <c r="AD33" i="9"/>
  <c r="AC464" i="9"/>
  <c r="AC495" i="9"/>
  <c r="AD51" i="9"/>
  <c r="AC513" i="9"/>
  <c r="AC482" i="9"/>
  <c r="AD57" i="9"/>
  <c r="AC488" i="9"/>
  <c r="AC519" i="9"/>
  <c r="AD49" i="9"/>
  <c r="AC480" i="9"/>
  <c r="AC511" i="9"/>
  <c r="AD36" i="9"/>
  <c r="AC498" i="9"/>
  <c r="AC467" i="9"/>
  <c r="AD39" i="9"/>
  <c r="AC501" i="9"/>
  <c r="AC470" i="9"/>
  <c r="AD58" i="9"/>
  <c r="AC520" i="9"/>
  <c r="AC489" i="9"/>
  <c r="AD38" i="9"/>
  <c r="AC469" i="9"/>
  <c r="AC500" i="9"/>
  <c r="AD52" i="9"/>
  <c r="AC483" i="9"/>
  <c r="AC514" i="9"/>
  <c r="AD54" i="9"/>
  <c r="AC485" i="9"/>
  <c r="AC516" i="9"/>
  <c r="AD55" i="9"/>
  <c r="AC486" i="9"/>
  <c r="AC517" i="9"/>
  <c r="AB242" i="9"/>
  <c r="AC214" i="9"/>
  <c r="AD50" i="9"/>
  <c r="AC512" i="9"/>
  <c r="AC481" i="9"/>
  <c r="AD2" i="9"/>
  <c r="AD29" i="9" s="1"/>
  <c r="AC29" i="9"/>
  <c r="AD41" i="9"/>
  <c r="AC503" i="9"/>
  <c r="AC472" i="9"/>
  <c r="AB521" i="9"/>
  <c r="AB490" i="9"/>
  <c r="AD45" i="9"/>
  <c r="AC476" i="9"/>
  <c r="AC507" i="9"/>
  <c r="AD34" i="9"/>
  <c r="AC496" i="9"/>
  <c r="AC465" i="9"/>
  <c r="AD46" i="9"/>
  <c r="AC508" i="9"/>
  <c r="AC477" i="9"/>
  <c r="AD56" i="9"/>
  <c r="AC518" i="9"/>
  <c r="AC487" i="9"/>
  <c r="AD53" i="9"/>
  <c r="AC515" i="9"/>
  <c r="AC484" i="9"/>
  <c r="AD37" i="9"/>
  <c r="AC468" i="9"/>
  <c r="AC499" i="9"/>
  <c r="AD32" i="9"/>
  <c r="AC59" i="9"/>
  <c r="AC463" i="9"/>
  <c r="AC494" i="9"/>
  <c r="AD48" i="9"/>
  <c r="AC479" i="9"/>
  <c r="AC510" i="9"/>
  <c r="AD62" i="9"/>
  <c r="AD89" i="9" s="1"/>
  <c r="AC89" i="9"/>
  <c r="AD42" i="9"/>
  <c r="AC504" i="9"/>
  <c r="AC473" i="9"/>
  <c r="AS211" i="9"/>
  <c r="AT183" i="9"/>
  <c r="AT211" i="9" s="1"/>
  <c r="AD40" i="9"/>
  <c r="AC502" i="9"/>
  <c r="AC471" i="9"/>
  <c r="AD47" i="9"/>
  <c r="AC509" i="9"/>
  <c r="AC478" i="9"/>
  <c r="AC32" i="7"/>
  <c r="AB59" i="7"/>
  <c r="AB494" i="7"/>
  <c r="AB463" i="7"/>
  <c r="AC39" i="7"/>
  <c r="AB470" i="7"/>
  <c r="AB501" i="7"/>
  <c r="AB29" i="7"/>
  <c r="AC2" i="7"/>
  <c r="AC50" i="7"/>
  <c r="AB481" i="7"/>
  <c r="AB512" i="7"/>
  <c r="AC37" i="7"/>
  <c r="AB468" i="7"/>
  <c r="AB499" i="7"/>
  <c r="AC38" i="7"/>
  <c r="AB469" i="7"/>
  <c r="AB500" i="7"/>
  <c r="AC57" i="7"/>
  <c r="AB488" i="7"/>
  <c r="AB519" i="7"/>
  <c r="AC41" i="7"/>
  <c r="AB503" i="7"/>
  <c r="AB472" i="7"/>
  <c r="AC42" i="7"/>
  <c r="AB473" i="7"/>
  <c r="AB504" i="7"/>
  <c r="AC46" i="7"/>
  <c r="AB508" i="7"/>
  <c r="AB477" i="7"/>
  <c r="AC45" i="7"/>
  <c r="AB476" i="7"/>
  <c r="AB507" i="7"/>
  <c r="AC35" i="7"/>
  <c r="AB466" i="7"/>
  <c r="AB497" i="7"/>
  <c r="AC52" i="7"/>
  <c r="AB514" i="7"/>
  <c r="AB483" i="7"/>
  <c r="AC34" i="7"/>
  <c r="AB465" i="7"/>
  <c r="AB496" i="7"/>
  <c r="AB89" i="7"/>
  <c r="AC62" i="7"/>
  <c r="AC43" i="7"/>
  <c r="AB474" i="7"/>
  <c r="AB505" i="7"/>
  <c r="AC56" i="7"/>
  <c r="AB518" i="7"/>
  <c r="AB487" i="7"/>
  <c r="AC40" i="7"/>
  <c r="AB502" i="7"/>
  <c r="AB471" i="7"/>
  <c r="AA490" i="7"/>
  <c r="AA521" i="7"/>
  <c r="AC48" i="7"/>
  <c r="AB510" i="7"/>
  <c r="AB479" i="7"/>
  <c r="AC44" i="7"/>
  <c r="AB506" i="7"/>
  <c r="AB475" i="7"/>
  <c r="AC53" i="7"/>
  <c r="AB484" i="7"/>
  <c r="AB515" i="7"/>
  <c r="AC49" i="7"/>
  <c r="AB480" i="7"/>
  <c r="AB511" i="7"/>
  <c r="AC36" i="7"/>
  <c r="AB498" i="7"/>
  <c r="AB467" i="7"/>
  <c r="AC55" i="7"/>
  <c r="AB517" i="7"/>
  <c r="AB486" i="7"/>
  <c r="AC47" i="7"/>
  <c r="AB509" i="7"/>
  <c r="AB478" i="7"/>
  <c r="AC58" i="7"/>
  <c r="AB489" i="7"/>
  <c r="AB520" i="7"/>
  <c r="AC51" i="7"/>
  <c r="AB482" i="7"/>
  <c r="AB513" i="7"/>
  <c r="AC54" i="7"/>
  <c r="AB485" i="7"/>
  <c r="AB516" i="7"/>
  <c r="AC33" i="7"/>
  <c r="AB495" i="7"/>
  <c r="AB464" i="7"/>
  <c r="AC52" i="8"/>
  <c r="AB514" i="8"/>
  <c r="AB483" i="8"/>
  <c r="AC51" i="8"/>
  <c r="AB482" i="8"/>
  <c r="AB513" i="8"/>
  <c r="AC34" i="8"/>
  <c r="AB465" i="8"/>
  <c r="AB496" i="8"/>
  <c r="AC45" i="8"/>
  <c r="AB476" i="8"/>
  <c r="AB507" i="8"/>
  <c r="AC49" i="8"/>
  <c r="AB511" i="8"/>
  <c r="AB480" i="8"/>
  <c r="AC50" i="8"/>
  <c r="AB481" i="8"/>
  <c r="AB512" i="8"/>
  <c r="AC58" i="8"/>
  <c r="AB489" i="8"/>
  <c r="AB520" i="8"/>
  <c r="AC48" i="8"/>
  <c r="AB510" i="8"/>
  <c r="AB479" i="8"/>
  <c r="AC38" i="8"/>
  <c r="AB469" i="8"/>
  <c r="AB500" i="8"/>
  <c r="AC41" i="8"/>
  <c r="AB503" i="8"/>
  <c r="AB472" i="8"/>
  <c r="AC54" i="8"/>
  <c r="AB485" i="8"/>
  <c r="AB516" i="8"/>
  <c r="AA490" i="8"/>
  <c r="AA521" i="8"/>
  <c r="AC42" i="8"/>
  <c r="AB473" i="8"/>
  <c r="AB504" i="8"/>
  <c r="AC37" i="8"/>
  <c r="AB499" i="8"/>
  <c r="AB468" i="8"/>
  <c r="AB59" i="8"/>
  <c r="AC32" i="8"/>
  <c r="AB494" i="8"/>
  <c r="AB463" i="8"/>
  <c r="AC57" i="8"/>
  <c r="AB488" i="8"/>
  <c r="AB519" i="8"/>
  <c r="AC55" i="8"/>
  <c r="AB486" i="8"/>
  <c r="AB517" i="8"/>
  <c r="AD62" i="8"/>
  <c r="AD89" i="8" s="1"/>
  <c r="AC89" i="8"/>
  <c r="AC56" i="8"/>
  <c r="AB518" i="8"/>
  <c r="AB487" i="8"/>
  <c r="AC40" i="8"/>
  <c r="AB502" i="8"/>
  <c r="AB471" i="8"/>
  <c r="AC53" i="8"/>
  <c r="AB515" i="8"/>
  <c r="AB484" i="8"/>
  <c r="AC35" i="8"/>
  <c r="AB466" i="8"/>
  <c r="AB497" i="8"/>
  <c r="AC39" i="8"/>
  <c r="AB501" i="8"/>
  <c r="AB470" i="8"/>
  <c r="AC29" i="8"/>
  <c r="AD2" i="8"/>
  <c r="AD29" i="8" s="1"/>
  <c r="AC44" i="8"/>
  <c r="AB506" i="8"/>
  <c r="AB475" i="8"/>
  <c r="AC36" i="8"/>
  <c r="AB498" i="8"/>
  <c r="AB467" i="8"/>
  <c r="AC46" i="8"/>
  <c r="AB508" i="8"/>
  <c r="AB477" i="8"/>
  <c r="AC47" i="8"/>
  <c r="AB478" i="8"/>
  <c r="AB509" i="8"/>
  <c r="AC43" i="8"/>
  <c r="AB474" i="8"/>
  <c r="AB505" i="8"/>
  <c r="AC33" i="8"/>
  <c r="AB495" i="8"/>
  <c r="AB464" i="8"/>
  <c r="C558" i="17" l="1"/>
  <c r="C527" i="17"/>
  <c r="C589" i="17"/>
  <c r="C573" i="17"/>
  <c r="C542" i="17"/>
  <c r="C604" i="17"/>
  <c r="C550" i="17"/>
  <c r="C581" i="17"/>
  <c r="C612" i="17"/>
  <c r="D567" i="17"/>
  <c r="D598" i="17"/>
  <c r="D536" i="17"/>
  <c r="D575" i="17"/>
  <c r="D606" i="17"/>
  <c r="D544" i="17"/>
  <c r="E577" i="17"/>
  <c r="E608" i="17"/>
  <c r="E546" i="17"/>
  <c r="F591" i="17"/>
  <c r="F529" i="17"/>
  <c r="F560" i="17"/>
  <c r="F571" i="17"/>
  <c r="F602" i="17"/>
  <c r="F540" i="17"/>
  <c r="F575" i="17"/>
  <c r="F606" i="17"/>
  <c r="F544" i="17"/>
  <c r="G542" i="17"/>
  <c r="G604" i="17"/>
  <c r="G573" i="17"/>
  <c r="H560" i="17"/>
  <c r="H591" i="17"/>
  <c r="H529" i="17"/>
  <c r="H544" i="17"/>
  <c r="H575" i="17"/>
  <c r="H606" i="17"/>
  <c r="I582" i="17"/>
  <c r="I613" i="17"/>
  <c r="I551" i="17"/>
  <c r="I542" i="17"/>
  <c r="I573" i="17"/>
  <c r="I604" i="17"/>
  <c r="J536" i="17"/>
  <c r="J567" i="17"/>
  <c r="J598" i="17"/>
  <c r="J544" i="17"/>
  <c r="J575" i="17"/>
  <c r="J606" i="17"/>
  <c r="K527" i="17"/>
  <c r="K589" i="17"/>
  <c r="K558" i="17"/>
  <c r="K546" i="17"/>
  <c r="K577" i="17"/>
  <c r="K608" i="17"/>
  <c r="L529" i="17"/>
  <c r="L560" i="17"/>
  <c r="L591" i="17"/>
  <c r="L544" i="17"/>
  <c r="L575" i="17"/>
  <c r="L606" i="17"/>
  <c r="M527" i="17"/>
  <c r="M558" i="17"/>
  <c r="M589" i="17"/>
  <c r="M538" i="17"/>
  <c r="M569" i="17"/>
  <c r="M600" i="17"/>
  <c r="N529" i="17"/>
  <c r="N560" i="17"/>
  <c r="N591" i="17"/>
  <c r="N540" i="17"/>
  <c r="N571" i="17"/>
  <c r="N602" i="17"/>
  <c r="AC568" i="8"/>
  <c r="AC537" i="8"/>
  <c r="AC599" i="8"/>
  <c r="AC559" i="8"/>
  <c r="AC528" i="8"/>
  <c r="AC590" i="8"/>
  <c r="AC578" i="8"/>
  <c r="AC547" i="8"/>
  <c r="AC609" i="8"/>
  <c r="AC589" i="8"/>
  <c r="AC527" i="8"/>
  <c r="AC558" i="8"/>
  <c r="C559" i="17"/>
  <c r="C590" i="17"/>
  <c r="C528" i="17"/>
  <c r="C531" i="17"/>
  <c r="C562" i="17"/>
  <c r="C593" i="17"/>
  <c r="C535" i="17"/>
  <c r="C566" i="17"/>
  <c r="C597" i="17"/>
  <c r="C570" i="17"/>
  <c r="C601" i="17"/>
  <c r="C539" i="17"/>
  <c r="C574" i="17"/>
  <c r="C605" i="17"/>
  <c r="C543" i="17"/>
  <c r="C547" i="17"/>
  <c r="C578" i="17"/>
  <c r="C609" i="17"/>
  <c r="D526" i="17"/>
  <c r="D557" i="17"/>
  <c r="D588" i="17"/>
  <c r="D530" i="17"/>
  <c r="D561" i="17"/>
  <c r="D592" i="17"/>
  <c r="D595" i="17"/>
  <c r="D533" i="17"/>
  <c r="D564" i="17"/>
  <c r="D599" i="17"/>
  <c r="D537" i="17"/>
  <c r="D568" i="17"/>
  <c r="D603" i="17"/>
  <c r="D541" i="17"/>
  <c r="D572" i="17"/>
  <c r="D607" i="17"/>
  <c r="D545" i="17"/>
  <c r="D576" i="17"/>
  <c r="D611" i="17"/>
  <c r="D549" i="17"/>
  <c r="D580" i="17"/>
  <c r="E528" i="17"/>
  <c r="E559" i="17"/>
  <c r="E590" i="17"/>
  <c r="E593" i="17"/>
  <c r="E531" i="17"/>
  <c r="E562" i="17"/>
  <c r="E597" i="17"/>
  <c r="E535" i="17"/>
  <c r="E566" i="17"/>
  <c r="E601" i="17"/>
  <c r="E539" i="17"/>
  <c r="E570" i="17"/>
  <c r="E605" i="17"/>
  <c r="E543" i="17"/>
  <c r="E574" i="17"/>
  <c r="E609" i="17"/>
  <c r="E547" i="17"/>
  <c r="E578" i="17"/>
  <c r="F526" i="17"/>
  <c r="F557" i="17"/>
  <c r="F588" i="17"/>
  <c r="F530" i="17"/>
  <c r="F561" i="17"/>
  <c r="F592" i="17"/>
  <c r="F595" i="17"/>
  <c r="F533" i="17"/>
  <c r="F564" i="17"/>
  <c r="F599" i="17"/>
  <c r="F537" i="17"/>
  <c r="F568" i="17"/>
  <c r="F603" i="17"/>
  <c r="F541" i="17"/>
  <c r="F572" i="17"/>
  <c r="F607" i="17"/>
  <c r="F545" i="17"/>
  <c r="F576" i="17"/>
  <c r="F611" i="17"/>
  <c r="F549" i="17"/>
  <c r="F580" i="17"/>
  <c r="G559" i="17"/>
  <c r="G590" i="17"/>
  <c r="G528" i="17"/>
  <c r="G531" i="17"/>
  <c r="G562" i="17"/>
  <c r="G593" i="17"/>
  <c r="G535" i="17"/>
  <c r="G566" i="17"/>
  <c r="G597" i="17"/>
  <c r="G539" i="17"/>
  <c r="G570" i="17"/>
  <c r="G601" i="17"/>
  <c r="G543" i="17"/>
  <c r="G574" i="17"/>
  <c r="G605" i="17"/>
  <c r="G547" i="17"/>
  <c r="G578" i="17"/>
  <c r="G609" i="17"/>
  <c r="H588" i="17"/>
  <c r="H526" i="17"/>
  <c r="H557" i="17"/>
  <c r="H592" i="17"/>
  <c r="H530" i="17"/>
  <c r="H561" i="17"/>
  <c r="H564" i="17"/>
  <c r="H595" i="17"/>
  <c r="H533" i="17"/>
  <c r="H568" i="17"/>
  <c r="H599" i="17"/>
  <c r="H537" i="17"/>
  <c r="H572" i="17"/>
  <c r="H603" i="17"/>
  <c r="H541" i="17"/>
  <c r="H576" i="17"/>
  <c r="H607" i="17"/>
  <c r="H545" i="17"/>
  <c r="H580" i="17"/>
  <c r="H611" i="17"/>
  <c r="H549" i="17"/>
  <c r="I590" i="17"/>
  <c r="I528" i="17"/>
  <c r="I559" i="17"/>
  <c r="I562" i="17"/>
  <c r="I593" i="17"/>
  <c r="I531" i="17"/>
  <c r="I566" i="17"/>
  <c r="I597" i="17"/>
  <c r="I535" i="17"/>
  <c r="I570" i="17"/>
  <c r="I601" i="17"/>
  <c r="I539" i="17"/>
  <c r="I574" i="17"/>
  <c r="I605" i="17"/>
  <c r="I543" i="17"/>
  <c r="I578" i="17"/>
  <c r="I609" i="17"/>
  <c r="I547" i="17"/>
  <c r="J588" i="17"/>
  <c r="J526" i="17"/>
  <c r="J557" i="17"/>
  <c r="J592" i="17"/>
  <c r="J530" i="17"/>
  <c r="J561" i="17"/>
  <c r="J564" i="17"/>
  <c r="J595" i="17"/>
  <c r="J533" i="17"/>
  <c r="J568" i="17"/>
  <c r="J599" i="17"/>
  <c r="J537" i="17"/>
  <c r="J572" i="17"/>
  <c r="J603" i="17"/>
  <c r="J541" i="17"/>
  <c r="J576" i="17"/>
  <c r="J607" i="17"/>
  <c r="J545" i="17"/>
  <c r="J580" i="17"/>
  <c r="J611" i="17"/>
  <c r="J549" i="17"/>
  <c r="K528" i="17"/>
  <c r="K559" i="17"/>
  <c r="K590" i="17"/>
  <c r="K593" i="17"/>
  <c r="K531" i="17"/>
  <c r="K562" i="17"/>
  <c r="K597" i="17"/>
  <c r="K535" i="17"/>
  <c r="K566" i="17"/>
  <c r="K601" i="17"/>
  <c r="K539" i="17"/>
  <c r="K570" i="17"/>
  <c r="K605" i="17"/>
  <c r="K543" i="17"/>
  <c r="K574" i="17"/>
  <c r="K609" i="17"/>
  <c r="K547" i="17"/>
  <c r="K578" i="17"/>
  <c r="L557" i="17"/>
  <c r="L588" i="17"/>
  <c r="L526" i="17"/>
  <c r="L561" i="17"/>
  <c r="L592" i="17"/>
  <c r="L530" i="17"/>
  <c r="L533" i="17"/>
  <c r="L564" i="17"/>
  <c r="L595" i="17"/>
  <c r="L537" i="17"/>
  <c r="L568" i="17"/>
  <c r="L599" i="17"/>
  <c r="L541" i="17"/>
  <c r="L572" i="17"/>
  <c r="L603" i="17"/>
  <c r="L545" i="17"/>
  <c r="L576" i="17"/>
  <c r="L607" i="17"/>
  <c r="L549" i="17"/>
  <c r="L580" i="17"/>
  <c r="L611" i="17"/>
  <c r="M559" i="17"/>
  <c r="M590" i="17"/>
  <c r="M528" i="17"/>
  <c r="M531" i="17"/>
  <c r="M562" i="17"/>
  <c r="M593" i="17"/>
  <c r="M535" i="17"/>
  <c r="M566" i="17"/>
  <c r="M597" i="17"/>
  <c r="M539" i="17"/>
  <c r="M570" i="17"/>
  <c r="M601" i="17"/>
  <c r="M543" i="17"/>
  <c r="M574" i="17"/>
  <c r="M605" i="17"/>
  <c r="M547" i="17"/>
  <c r="M578" i="17"/>
  <c r="M609" i="17"/>
  <c r="N557" i="17"/>
  <c r="N588" i="17"/>
  <c r="N526" i="17"/>
  <c r="N561" i="17"/>
  <c r="N592" i="17"/>
  <c r="N530" i="17"/>
  <c r="N533" i="17"/>
  <c r="N564" i="17"/>
  <c r="N595" i="17"/>
  <c r="N537" i="17"/>
  <c r="N568" i="17"/>
  <c r="N599" i="17"/>
  <c r="N541" i="17"/>
  <c r="N572" i="17"/>
  <c r="N603" i="17"/>
  <c r="N545" i="17"/>
  <c r="N576" i="17"/>
  <c r="N607" i="17"/>
  <c r="N549" i="17"/>
  <c r="N580" i="17"/>
  <c r="N611" i="17"/>
  <c r="AC571" i="8"/>
  <c r="AC602" i="8"/>
  <c r="AC540" i="8"/>
  <c r="AC608" i="8"/>
  <c r="AC546" i="8"/>
  <c r="AC577" i="8"/>
  <c r="AC597" i="8"/>
  <c r="AC566" i="8"/>
  <c r="AC535" i="8"/>
  <c r="AC534" i="8"/>
  <c r="AC596" i="8"/>
  <c r="AC565" i="8"/>
  <c r="AC574" i="8"/>
  <c r="AC605" i="8"/>
  <c r="AC543" i="8"/>
  <c r="AC606" i="8"/>
  <c r="AC544" i="8"/>
  <c r="AC575" i="8"/>
  <c r="AC544" i="7"/>
  <c r="AC606" i="7"/>
  <c r="AC575" i="7"/>
  <c r="AC529" i="7"/>
  <c r="AC591" i="7"/>
  <c r="AC560" i="7"/>
  <c r="AC541" i="7"/>
  <c r="AC572" i="7"/>
  <c r="AC603" i="7"/>
  <c r="AC580" i="7"/>
  <c r="AC611" i="7"/>
  <c r="AC549" i="7"/>
  <c r="AC527" i="7"/>
  <c r="AC558" i="7"/>
  <c r="AC589" i="7"/>
  <c r="AC601" i="7"/>
  <c r="AC539" i="7"/>
  <c r="AC570" i="7"/>
  <c r="AC593" i="7"/>
  <c r="AC531" i="7"/>
  <c r="AC562" i="7"/>
  <c r="C551" i="17"/>
  <c r="C582" i="17"/>
  <c r="C613" i="17"/>
  <c r="C546" i="17"/>
  <c r="C577" i="17"/>
  <c r="C608" i="17"/>
  <c r="D591" i="17"/>
  <c r="D529" i="17"/>
  <c r="D560" i="17"/>
  <c r="E589" i="17"/>
  <c r="E527" i="17"/>
  <c r="E558" i="17"/>
  <c r="E613" i="17"/>
  <c r="E551" i="17"/>
  <c r="E582" i="17"/>
  <c r="E581" i="17"/>
  <c r="E612" i="17"/>
  <c r="E550" i="17"/>
  <c r="F563" i="17"/>
  <c r="F594" i="17"/>
  <c r="F532" i="17"/>
  <c r="F579" i="17"/>
  <c r="F610" i="17"/>
  <c r="F548" i="17"/>
  <c r="G551" i="17"/>
  <c r="G582" i="17"/>
  <c r="G613" i="17"/>
  <c r="G600" i="17"/>
  <c r="G538" i="17"/>
  <c r="G569" i="17"/>
  <c r="G608" i="17"/>
  <c r="G546" i="17"/>
  <c r="G577" i="17"/>
  <c r="H540" i="17"/>
  <c r="H571" i="17"/>
  <c r="H602" i="17"/>
  <c r="I558" i="17"/>
  <c r="I589" i="17"/>
  <c r="I527" i="17"/>
  <c r="I546" i="17"/>
  <c r="I577" i="17"/>
  <c r="I608" i="17"/>
  <c r="J532" i="17"/>
  <c r="J563" i="17"/>
  <c r="J594" i="17"/>
  <c r="J540" i="17"/>
  <c r="J571" i="17"/>
  <c r="J602" i="17"/>
  <c r="J548" i="17"/>
  <c r="J579" i="17"/>
  <c r="J610" i="17"/>
  <c r="K569" i="17"/>
  <c r="K600" i="17"/>
  <c r="K538" i="17"/>
  <c r="L536" i="17"/>
  <c r="L567" i="17"/>
  <c r="L598" i="17"/>
  <c r="M534" i="17"/>
  <c r="M565" i="17"/>
  <c r="M596" i="17"/>
  <c r="M550" i="17"/>
  <c r="M581" i="17"/>
  <c r="M612" i="17"/>
  <c r="N532" i="17"/>
  <c r="N563" i="17"/>
  <c r="N594" i="17"/>
  <c r="N544" i="17"/>
  <c r="N575" i="17"/>
  <c r="N606" i="17"/>
  <c r="AC598" i="8"/>
  <c r="AC536" i="8"/>
  <c r="AC567" i="8"/>
  <c r="AC525" i="8"/>
  <c r="AC556" i="8"/>
  <c r="AC587" i="8"/>
  <c r="AC547" i="7"/>
  <c r="AC609" i="7"/>
  <c r="AC578" i="7"/>
  <c r="AC599" i="7"/>
  <c r="AC568" i="7"/>
  <c r="AC537" i="7"/>
  <c r="AC538" i="7"/>
  <c r="AC600" i="7"/>
  <c r="AC569" i="7"/>
  <c r="C526" i="17"/>
  <c r="C557" i="17"/>
  <c r="C588" i="17"/>
  <c r="C530" i="17"/>
  <c r="C561" i="17"/>
  <c r="C592" i="17"/>
  <c r="C595" i="17"/>
  <c r="C533" i="17"/>
  <c r="C564" i="17"/>
  <c r="C537" i="17"/>
  <c r="C599" i="17"/>
  <c r="C568" i="17"/>
  <c r="C603" i="17"/>
  <c r="C541" i="17"/>
  <c r="C572" i="17"/>
  <c r="C607" i="17"/>
  <c r="C545" i="17"/>
  <c r="C576" i="17"/>
  <c r="C549" i="17"/>
  <c r="C611" i="17"/>
  <c r="C580" i="17"/>
  <c r="D559" i="17"/>
  <c r="D590" i="17"/>
  <c r="D528" i="17"/>
  <c r="D531" i="17"/>
  <c r="D562" i="17"/>
  <c r="D593" i="17"/>
  <c r="D535" i="17"/>
  <c r="D566" i="17"/>
  <c r="D597" i="17"/>
  <c r="D539" i="17"/>
  <c r="D570" i="17"/>
  <c r="D601" i="17"/>
  <c r="D543" i="17"/>
  <c r="D574" i="17"/>
  <c r="D605" i="17"/>
  <c r="D547" i="17"/>
  <c r="D578" i="17"/>
  <c r="D609" i="17"/>
  <c r="E557" i="17"/>
  <c r="E588" i="17"/>
  <c r="E526" i="17"/>
  <c r="E561" i="17"/>
  <c r="E592" i="17"/>
  <c r="E530" i="17"/>
  <c r="E533" i="17"/>
  <c r="E564" i="17"/>
  <c r="E595" i="17"/>
  <c r="E537" i="17"/>
  <c r="E568" i="17"/>
  <c r="E599" i="17"/>
  <c r="E541" i="17"/>
  <c r="E572" i="17"/>
  <c r="E603" i="17"/>
  <c r="E545" i="17"/>
  <c r="E576" i="17"/>
  <c r="E607" i="17"/>
  <c r="E549" i="17"/>
  <c r="E580" i="17"/>
  <c r="E611" i="17"/>
  <c r="F559" i="17"/>
  <c r="F590" i="17"/>
  <c r="F528" i="17"/>
  <c r="F531" i="17"/>
  <c r="F562" i="17"/>
  <c r="F593" i="17"/>
  <c r="F535" i="17"/>
  <c r="F566" i="17"/>
  <c r="F597" i="17"/>
  <c r="F539" i="17"/>
  <c r="F570" i="17"/>
  <c r="F601" i="17"/>
  <c r="F543" i="17"/>
  <c r="F574" i="17"/>
  <c r="F605" i="17"/>
  <c r="F547" i="17"/>
  <c r="F578" i="17"/>
  <c r="F609" i="17"/>
  <c r="G588" i="17"/>
  <c r="G526" i="17"/>
  <c r="G557" i="17"/>
  <c r="G592" i="17"/>
  <c r="G530" i="17"/>
  <c r="G561" i="17"/>
  <c r="G564" i="17"/>
  <c r="G595" i="17"/>
  <c r="G533" i="17"/>
  <c r="G568" i="17"/>
  <c r="G537" i="17"/>
  <c r="G599" i="17"/>
  <c r="G541" i="17"/>
  <c r="G572" i="17"/>
  <c r="G603" i="17"/>
  <c r="G576" i="17"/>
  <c r="G607" i="17"/>
  <c r="G545" i="17"/>
  <c r="G580" i="17"/>
  <c r="G611" i="17"/>
  <c r="G549" i="17"/>
  <c r="H528" i="17"/>
  <c r="H559" i="17"/>
  <c r="H590" i="17"/>
  <c r="H531" i="17"/>
  <c r="H562" i="17"/>
  <c r="H593" i="17"/>
  <c r="H535" i="17"/>
  <c r="H566" i="17"/>
  <c r="H597" i="17"/>
  <c r="H539" i="17"/>
  <c r="H570" i="17"/>
  <c r="H601" i="17"/>
  <c r="H543" i="17"/>
  <c r="H574" i="17"/>
  <c r="H605" i="17"/>
  <c r="H547" i="17"/>
  <c r="H578" i="17"/>
  <c r="H609" i="17"/>
  <c r="I526" i="17"/>
  <c r="I557" i="17"/>
  <c r="I588" i="17"/>
  <c r="I530" i="17"/>
  <c r="I561" i="17"/>
  <c r="I592" i="17"/>
  <c r="I533" i="17"/>
  <c r="I564" i="17"/>
  <c r="I595" i="17"/>
  <c r="I537" i="17"/>
  <c r="I568" i="17"/>
  <c r="I599" i="17"/>
  <c r="I541" i="17"/>
  <c r="I572" i="17"/>
  <c r="I603" i="17"/>
  <c r="I545" i="17"/>
  <c r="I576" i="17"/>
  <c r="I607" i="17"/>
  <c r="I549" i="17"/>
  <c r="I580" i="17"/>
  <c r="I611" i="17"/>
  <c r="J528" i="17"/>
  <c r="J559" i="17"/>
  <c r="J590" i="17"/>
  <c r="J531" i="17"/>
  <c r="J562" i="17"/>
  <c r="J593" i="17"/>
  <c r="J535" i="17"/>
  <c r="J566" i="17"/>
  <c r="J597" i="17"/>
  <c r="J539" i="17"/>
  <c r="J570" i="17"/>
  <c r="J601" i="17"/>
  <c r="J543" i="17"/>
  <c r="J574" i="17"/>
  <c r="J605" i="17"/>
  <c r="J547" i="17"/>
  <c r="J578" i="17"/>
  <c r="J609" i="17"/>
  <c r="K526" i="17"/>
  <c r="K557" i="17"/>
  <c r="K588" i="17"/>
  <c r="K561" i="17"/>
  <c r="K592" i="17"/>
  <c r="K530" i="17"/>
  <c r="K564" i="17"/>
  <c r="K595" i="17"/>
  <c r="K533" i="17"/>
  <c r="K568" i="17"/>
  <c r="K537" i="17"/>
  <c r="K599" i="17"/>
  <c r="K541" i="17"/>
  <c r="K572" i="17"/>
  <c r="K603" i="17"/>
  <c r="K545" i="17"/>
  <c r="K576" i="17"/>
  <c r="K607" i="17"/>
  <c r="K580" i="17"/>
  <c r="K549" i="17"/>
  <c r="K611" i="17"/>
  <c r="L528" i="17"/>
  <c r="L559" i="17"/>
  <c r="L590" i="17"/>
  <c r="L593" i="17"/>
  <c r="L531" i="17"/>
  <c r="L562" i="17"/>
  <c r="L597" i="17"/>
  <c r="L535" i="17"/>
  <c r="L566" i="17"/>
  <c r="L601" i="17"/>
  <c r="L539" i="17"/>
  <c r="L570" i="17"/>
  <c r="L605" i="17"/>
  <c r="L543" i="17"/>
  <c r="L574" i="17"/>
  <c r="L609" i="17"/>
  <c r="L547" i="17"/>
  <c r="L578" i="17"/>
  <c r="M526" i="17"/>
  <c r="M557" i="17"/>
  <c r="M588" i="17"/>
  <c r="M530" i="17"/>
  <c r="M561" i="17"/>
  <c r="M592" i="17"/>
  <c r="M595" i="17"/>
  <c r="M533" i="17"/>
  <c r="M564" i="17"/>
  <c r="M599" i="17"/>
  <c r="M537" i="17"/>
  <c r="M568" i="17"/>
  <c r="M603" i="17"/>
  <c r="M541" i="17"/>
  <c r="M572" i="17"/>
  <c r="M607" i="17"/>
  <c r="M545" i="17"/>
  <c r="M576" i="17"/>
  <c r="M611" i="17"/>
  <c r="M549" i="17"/>
  <c r="M580" i="17"/>
  <c r="N528" i="17"/>
  <c r="N559" i="17"/>
  <c r="N590" i="17"/>
  <c r="N593" i="17"/>
  <c r="N531" i="17"/>
  <c r="N562" i="17"/>
  <c r="N597" i="17"/>
  <c r="N535" i="17"/>
  <c r="N566" i="17"/>
  <c r="N601" i="17"/>
  <c r="N539" i="17"/>
  <c r="N570" i="17"/>
  <c r="N605" i="17"/>
  <c r="N543" i="17"/>
  <c r="N574" i="17"/>
  <c r="N609" i="17"/>
  <c r="N547" i="17"/>
  <c r="N578" i="17"/>
  <c r="AC588" i="8"/>
  <c r="AC557" i="8"/>
  <c r="AC526" i="8"/>
  <c r="AC591" i="8"/>
  <c r="AC560" i="8"/>
  <c r="AC529" i="8"/>
  <c r="AC594" i="8"/>
  <c r="AC532" i="8"/>
  <c r="AC563" i="8"/>
  <c r="AC611" i="8"/>
  <c r="AC549" i="8"/>
  <c r="AC580" i="8"/>
  <c r="AC581" i="8"/>
  <c r="AC550" i="8"/>
  <c r="AC612" i="8"/>
  <c r="AB614" i="8"/>
  <c r="AB552" i="8"/>
  <c r="AB583" i="8"/>
  <c r="AC541" i="8"/>
  <c r="AC572" i="8"/>
  <c r="AC603" i="8"/>
  <c r="AC600" i="8"/>
  <c r="AC538" i="8"/>
  <c r="AC569" i="8"/>
  <c r="AC588" i="7"/>
  <c r="AC526" i="7"/>
  <c r="AC557" i="7"/>
  <c r="AC571" i="7"/>
  <c r="AC540" i="7"/>
  <c r="AC602" i="7"/>
  <c r="AC608" i="7"/>
  <c r="AC546" i="7"/>
  <c r="AC577" i="7"/>
  <c r="AC528" i="7"/>
  <c r="AC590" i="7"/>
  <c r="AC559" i="7"/>
  <c r="AC534" i="7"/>
  <c r="AC565" i="7"/>
  <c r="AC596" i="7"/>
  <c r="AC574" i="7"/>
  <c r="AC543" i="7"/>
  <c r="AC605" i="7"/>
  <c r="AB583" i="7"/>
  <c r="AB614" i="7"/>
  <c r="AB552" i="7"/>
  <c r="C534" i="17"/>
  <c r="C565" i="17"/>
  <c r="C596" i="17"/>
  <c r="C538" i="17"/>
  <c r="C569" i="17"/>
  <c r="C600" i="17"/>
  <c r="D563" i="17"/>
  <c r="D594" i="17"/>
  <c r="D532" i="17"/>
  <c r="D571" i="17"/>
  <c r="D602" i="17"/>
  <c r="D540" i="17"/>
  <c r="D579" i="17"/>
  <c r="D610" i="17"/>
  <c r="D548" i="17"/>
  <c r="E565" i="17"/>
  <c r="E596" i="17"/>
  <c r="E534" i="17"/>
  <c r="E569" i="17"/>
  <c r="E600" i="17"/>
  <c r="E538" i="17"/>
  <c r="E573" i="17"/>
  <c r="E604" i="17"/>
  <c r="E542" i="17"/>
  <c r="F567" i="17"/>
  <c r="F598" i="17"/>
  <c r="F536" i="17"/>
  <c r="G558" i="17"/>
  <c r="G527" i="17"/>
  <c r="G589" i="17"/>
  <c r="G596" i="17"/>
  <c r="G534" i="17"/>
  <c r="G565" i="17"/>
  <c r="G612" i="17"/>
  <c r="G550" i="17"/>
  <c r="G581" i="17"/>
  <c r="H532" i="17"/>
  <c r="H563" i="17"/>
  <c r="H594" i="17"/>
  <c r="H536" i="17"/>
  <c r="H567" i="17"/>
  <c r="H598" i="17"/>
  <c r="H548" i="17"/>
  <c r="H579" i="17"/>
  <c r="H610" i="17"/>
  <c r="I534" i="17"/>
  <c r="I565" i="17"/>
  <c r="I596" i="17"/>
  <c r="I538" i="17"/>
  <c r="I569" i="17"/>
  <c r="I600" i="17"/>
  <c r="I550" i="17"/>
  <c r="I581" i="17"/>
  <c r="I612" i="17"/>
  <c r="J560" i="17"/>
  <c r="J591" i="17"/>
  <c r="J529" i="17"/>
  <c r="K613" i="17"/>
  <c r="K551" i="17"/>
  <c r="K582" i="17"/>
  <c r="K565" i="17"/>
  <c r="K596" i="17"/>
  <c r="K534" i="17"/>
  <c r="K573" i="17"/>
  <c r="K542" i="17"/>
  <c r="K604" i="17"/>
  <c r="K581" i="17"/>
  <c r="K612" i="17"/>
  <c r="K550" i="17"/>
  <c r="L532" i="17"/>
  <c r="L563" i="17"/>
  <c r="L594" i="17"/>
  <c r="L540" i="17"/>
  <c r="L571" i="17"/>
  <c r="L602" i="17"/>
  <c r="L548" i="17"/>
  <c r="L579" i="17"/>
  <c r="L610" i="17"/>
  <c r="M551" i="17"/>
  <c r="M582" i="17"/>
  <c r="M613" i="17"/>
  <c r="M542" i="17"/>
  <c r="M573" i="17"/>
  <c r="M604" i="17"/>
  <c r="M546" i="17"/>
  <c r="M577" i="17"/>
  <c r="M608" i="17"/>
  <c r="N536" i="17"/>
  <c r="N567" i="17"/>
  <c r="N598" i="17"/>
  <c r="N548" i="17"/>
  <c r="N579" i="17"/>
  <c r="N610" i="17"/>
  <c r="AC530" i="8"/>
  <c r="AC561" i="8"/>
  <c r="AC592" i="8"/>
  <c r="AC582" i="8"/>
  <c r="AC613" i="8"/>
  <c r="AC551" i="8"/>
  <c r="AC610" i="7"/>
  <c r="AC548" i="7"/>
  <c r="AC579" i="7"/>
  <c r="AC564" i="7"/>
  <c r="AC533" i="7"/>
  <c r="AC595" i="7"/>
  <c r="AC612" i="7"/>
  <c r="AC550" i="7"/>
  <c r="AC581" i="7"/>
  <c r="C591" i="17"/>
  <c r="C529" i="17"/>
  <c r="C560" i="17"/>
  <c r="C563" i="17"/>
  <c r="C532" i="17"/>
  <c r="C594" i="17"/>
  <c r="C567" i="17"/>
  <c r="C598" i="17"/>
  <c r="C536" i="17"/>
  <c r="C571" i="17"/>
  <c r="C602" i="17"/>
  <c r="C540" i="17"/>
  <c r="C575" i="17"/>
  <c r="C606" i="17"/>
  <c r="C544" i="17"/>
  <c r="C548" i="17"/>
  <c r="C579" i="17"/>
  <c r="C610" i="17"/>
  <c r="D527" i="17"/>
  <c r="D558" i="17"/>
  <c r="D589" i="17"/>
  <c r="D551" i="17"/>
  <c r="D582" i="17"/>
  <c r="D613" i="17"/>
  <c r="D534" i="17"/>
  <c r="D565" i="17"/>
  <c r="D596" i="17"/>
  <c r="D538" i="17"/>
  <c r="D569" i="17"/>
  <c r="D600" i="17"/>
  <c r="D542" i="17"/>
  <c r="D573" i="17"/>
  <c r="D604" i="17"/>
  <c r="D546" i="17"/>
  <c r="D577" i="17"/>
  <c r="D608" i="17"/>
  <c r="D550" i="17"/>
  <c r="D581" i="17"/>
  <c r="D612" i="17"/>
  <c r="E529" i="17"/>
  <c r="E560" i="17"/>
  <c r="E591" i="17"/>
  <c r="E532" i="17"/>
  <c r="E563" i="17"/>
  <c r="E594" i="17"/>
  <c r="E536" i="17"/>
  <c r="E567" i="17"/>
  <c r="E598" i="17"/>
  <c r="E540" i="17"/>
  <c r="E571" i="17"/>
  <c r="E602" i="17"/>
  <c r="E544" i="17"/>
  <c r="E575" i="17"/>
  <c r="E606" i="17"/>
  <c r="E548" i="17"/>
  <c r="E579" i="17"/>
  <c r="E610" i="17"/>
  <c r="F527" i="17"/>
  <c r="F558" i="17"/>
  <c r="F589" i="17"/>
  <c r="F551" i="17"/>
  <c r="F582" i="17"/>
  <c r="F613" i="17"/>
  <c r="F534" i="17"/>
  <c r="F565" i="17"/>
  <c r="F596" i="17"/>
  <c r="F538" i="17"/>
  <c r="F569" i="17"/>
  <c r="F600" i="17"/>
  <c r="F542" i="17"/>
  <c r="F573" i="17"/>
  <c r="F604" i="17"/>
  <c r="F546" i="17"/>
  <c r="F577" i="17"/>
  <c r="F608" i="17"/>
  <c r="F550" i="17"/>
  <c r="F581" i="17"/>
  <c r="F612" i="17"/>
  <c r="G560" i="17"/>
  <c r="G591" i="17"/>
  <c r="G529" i="17"/>
  <c r="G563" i="17"/>
  <c r="G532" i="17"/>
  <c r="G594" i="17"/>
  <c r="G567" i="17"/>
  <c r="G536" i="17"/>
  <c r="G598" i="17"/>
  <c r="G540" i="17"/>
  <c r="G571" i="17"/>
  <c r="G602" i="17"/>
  <c r="G575" i="17"/>
  <c r="G606" i="17"/>
  <c r="G544" i="17"/>
  <c r="G579" i="17"/>
  <c r="G548" i="17"/>
  <c r="G610" i="17"/>
  <c r="H527" i="17"/>
  <c r="H558" i="17"/>
  <c r="H589" i="17"/>
  <c r="H551" i="17"/>
  <c r="H582" i="17"/>
  <c r="H613" i="17"/>
  <c r="H596" i="17"/>
  <c r="H534" i="17"/>
  <c r="H565" i="17"/>
  <c r="H600" i="17"/>
  <c r="H538" i="17"/>
  <c r="H569" i="17"/>
  <c r="H604" i="17"/>
  <c r="H542" i="17"/>
  <c r="H573" i="17"/>
  <c r="H608" i="17"/>
  <c r="H546" i="17"/>
  <c r="H577" i="17"/>
  <c r="H612" i="17"/>
  <c r="H550" i="17"/>
  <c r="H581" i="17"/>
  <c r="I529" i="17"/>
  <c r="I560" i="17"/>
  <c r="I591" i="17"/>
  <c r="I594" i="17"/>
  <c r="I532" i="17"/>
  <c r="I563" i="17"/>
  <c r="I598" i="17"/>
  <c r="I536" i="17"/>
  <c r="I567" i="17"/>
  <c r="I602" i="17"/>
  <c r="I540" i="17"/>
  <c r="I571" i="17"/>
  <c r="I606" i="17"/>
  <c r="I544" i="17"/>
  <c r="I575" i="17"/>
  <c r="I610" i="17"/>
  <c r="I548" i="17"/>
  <c r="I579" i="17"/>
  <c r="J527" i="17"/>
  <c r="J558" i="17"/>
  <c r="J589" i="17"/>
  <c r="J551" i="17"/>
  <c r="J582" i="17"/>
  <c r="J613" i="17"/>
  <c r="J596" i="17"/>
  <c r="J534" i="17"/>
  <c r="J565" i="17"/>
  <c r="J600" i="17"/>
  <c r="J538" i="17"/>
  <c r="J569" i="17"/>
  <c r="J604" i="17"/>
  <c r="J542" i="17"/>
  <c r="J573" i="17"/>
  <c r="J608" i="17"/>
  <c r="J546" i="17"/>
  <c r="J577" i="17"/>
  <c r="J612" i="17"/>
  <c r="J550" i="17"/>
  <c r="J581" i="17"/>
  <c r="K529" i="17"/>
  <c r="K560" i="17"/>
  <c r="K591" i="17"/>
  <c r="K563" i="17"/>
  <c r="K532" i="17"/>
  <c r="K594" i="17"/>
  <c r="K567" i="17"/>
  <c r="K536" i="17"/>
  <c r="K598" i="17"/>
  <c r="K540" i="17"/>
  <c r="K571" i="17"/>
  <c r="K602" i="17"/>
  <c r="K544" i="17"/>
  <c r="K575" i="17"/>
  <c r="K606" i="17"/>
  <c r="K548" i="17"/>
  <c r="K579" i="17"/>
  <c r="K610" i="17"/>
  <c r="L589" i="17"/>
  <c r="L527" i="17"/>
  <c r="L558" i="17"/>
  <c r="L613" i="17"/>
  <c r="L551" i="17"/>
  <c r="L582" i="17"/>
  <c r="L565" i="17"/>
  <c r="L596" i="17"/>
  <c r="L534" i="17"/>
  <c r="L569" i="17"/>
  <c r="L600" i="17"/>
  <c r="L538" i="17"/>
  <c r="L573" i="17"/>
  <c r="L604" i="17"/>
  <c r="L542" i="17"/>
  <c r="L577" i="17"/>
  <c r="L608" i="17"/>
  <c r="L546" i="17"/>
  <c r="L581" i="17"/>
  <c r="L612" i="17"/>
  <c r="L550" i="17"/>
  <c r="M591" i="17"/>
  <c r="M529" i="17"/>
  <c r="M560" i="17"/>
  <c r="M563" i="17"/>
  <c r="M594" i="17"/>
  <c r="M532" i="17"/>
  <c r="M567" i="17"/>
  <c r="M598" i="17"/>
  <c r="M536" i="17"/>
  <c r="M571" i="17"/>
  <c r="M602" i="17"/>
  <c r="M540" i="17"/>
  <c r="M575" i="17"/>
  <c r="M606" i="17"/>
  <c r="M544" i="17"/>
  <c r="M579" i="17"/>
  <c r="M610" i="17"/>
  <c r="M548" i="17"/>
  <c r="N589" i="17"/>
  <c r="N527" i="17"/>
  <c r="N558" i="17"/>
  <c r="N613" i="17"/>
  <c r="N551" i="17"/>
  <c r="N582" i="17"/>
  <c r="N565" i="17"/>
  <c r="N596" i="17"/>
  <c r="N534" i="17"/>
  <c r="N569" i="17"/>
  <c r="N600" i="17"/>
  <c r="N538" i="17"/>
  <c r="N573" i="17"/>
  <c r="N604" i="17"/>
  <c r="N542" i="17"/>
  <c r="N577" i="17"/>
  <c r="N608" i="17"/>
  <c r="N546" i="17"/>
  <c r="N581" i="17"/>
  <c r="N612" i="17"/>
  <c r="N550" i="17"/>
  <c r="AC539" i="8"/>
  <c r="AC570" i="8"/>
  <c r="AC601" i="8"/>
  <c r="AC564" i="8"/>
  <c r="AC595" i="8"/>
  <c r="AC533" i="8"/>
  <c r="AC548" i="8"/>
  <c r="AC610" i="8"/>
  <c r="AC579" i="8"/>
  <c r="AC562" i="8"/>
  <c r="AC531" i="8"/>
  <c r="AC593" i="8"/>
  <c r="AC604" i="8"/>
  <c r="AC573" i="8"/>
  <c r="AC542" i="8"/>
  <c r="AC545" i="8"/>
  <c r="AC607" i="8"/>
  <c r="AC576" i="8"/>
  <c r="AC582" i="7"/>
  <c r="AC551" i="7"/>
  <c r="AC613" i="7"/>
  <c r="AC542" i="7"/>
  <c r="AC604" i="7"/>
  <c r="AC573" i="7"/>
  <c r="AC536" i="7"/>
  <c r="AC567" i="7"/>
  <c r="AC598" i="7"/>
  <c r="AC545" i="7"/>
  <c r="AC607" i="7"/>
  <c r="AC576" i="7"/>
  <c r="AC597" i="7"/>
  <c r="AC535" i="7"/>
  <c r="AC566" i="7"/>
  <c r="AC561" i="7"/>
  <c r="AC530" i="7"/>
  <c r="AC592" i="7"/>
  <c r="AC532" i="7"/>
  <c r="AC563" i="7"/>
  <c r="AC594" i="7"/>
  <c r="AC587" i="7"/>
  <c r="AC525" i="7"/>
  <c r="AC556" i="7"/>
  <c r="AD611" i="9"/>
  <c r="AD580" i="9"/>
  <c r="AD549" i="9"/>
  <c r="AD579" i="9"/>
  <c r="AD610" i="9"/>
  <c r="AD548" i="9"/>
  <c r="AD582" i="9"/>
  <c r="AD551" i="9"/>
  <c r="AD613" i="9"/>
  <c r="AD612" i="9"/>
  <c r="AD550" i="9"/>
  <c r="AD581" i="9"/>
  <c r="AD568" i="9"/>
  <c r="AD537" i="9"/>
  <c r="AD599" i="9"/>
  <c r="AD542" i="9"/>
  <c r="AD604" i="9"/>
  <c r="AD573" i="9"/>
  <c r="AD598" i="9"/>
  <c r="AD567" i="9"/>
  <c r="AD536" i="9"/>
  <c r="AD540" i="9"/>
  <c r="AD571" i="9"/>
  <c r="AD602" i="9"/>
  <c r="AD566" i="9"/>
  <c r="AD535" i="9"/>
  <c r="AD597" i="9"/>
  <c r="AC583" i="9"/>
  <c r="AC614" i="9"/>
  <c r="AC552" i="9"/>
  <c r="AD561" i="9"/>
  <c r="AD592" i="9"/>
  <c r="AD530" i="9"/>
  <c r="AD558" i="9"/>
  <c r="AD527" i="9"/>
  <c r="AD589" i="9"/>
  <c r="AD596" i="9"/>
  <c r="AD534" i="9"/>
  <c r="AD565" i="9"/>
  <c r="AD576" i="9"/>
  <c r="AD545" i="9"/>
  <c r="AD607" i="9"/>
  <c r="AD560" i="9"/>
  <c r="AD591" i="9"/>
  <c r="AD529" i="9"/>
  <c r="AD588" i="9"/>
  <c r="AD557" i="9"/>
  <c r="AD526" i="9"/>
  <c r="AD595" i="9"/>
  <c r="AD533" i="9"/>
  <c r="AD564" i="9"/>
  <c r="AD577" i="9"/>
  <c r="AD546" i="9"/>
  <c r="AD608" i="9"/>
  <c r="AD538" i="9"/>
  <c r="AD569" i="9"/>
  <c r="AD600" i="9"/>
  <c r="AD562" i="9"/>
  <c r="AD531" i="9"/>
  <c r="AD593" i="9"/>
  <c r="AD541" i="9"/>
  <c r="AD572" i="9"/>
  <c r="AD603" i="9"/>
  <c r="AD525" i="9"/>
  <c r="AD556" i="9"/>
  <c r="AD587" i="9"/>
  <c r="AD539" i="9"/>
  <c r="AD570" i="9"/>
  <c r="AD601" i="9"/>
  <c r="AD605" i="9"/>
  <c r="AD574" i="9"/>
  <c r="AD543" i="9"/>
  <c r="AD609" i="9"/>
  <c r="AD547" i="9"/>
  <c r="AD578" i="9"/>
  <c r="AD563" i="9"/>
  <c r="AD594" i="9"/>
  <c r="AD532" i="9"/>
  <c r="AD544" i="9"/>
  <c r="AD606" i="9"/>
  <c r="AD575" i="9"/>
  <c r="AD559" i="9"/>
  <c r="AD590" i="9"/>
  <c r="AD528" i="9"/>
  <c r="AD518" i="9"/>
  <c r="AD487" i="9"/>
  <c r="AC242" i="9"/>
  <c r="AD214" i="9"/>
  <c r="AD242" i="9" s="1"/>
  <c r="AD486" i="9"/>
  <c r="AD517" i="9"/>
  <c r="AD520" i="9"/>
  <c r="AD489" i="9"/>
  <c r="AD488" i="9"/>
  <c r="AD519" i="9"/>
  <c r="AD506" i="9"/>
  <c r="AD475" i="9"/>
  <c r="AD502" i="9"/>
  <c r="AD471" i="9"/>
  <c r="AD515" i="9"/>
  <c r="AD484" i="9"/>
  <c r="AD476" i="9"/>
  <c r="AD507" i="9"/>
  <c r="AD469" i="9"/>
  <c r="AD500" i="9"/>
  <c r="AD511" i="9"/>
  <c r="AD480" i="9"/>
  <c r="AD505" i="9"/>
  <c r="AD474" i="9"/>
  <c r="AD509" i="9"/>
  <c r="AD478" i="9"/>
  <c r="AD504" i="9"/>
  <c r="AD473" i="9"/>
  <c r="AC521" i="9"/>
  <c r="AC490" i="9"/>
  <c r="AD468" i="9"/>
  <c r="AD499" i="9"/>
  <c r="AD496" i="9"/>
  <c r="AD465" i="9"/>
  <c r="AD472" i="9"/>
  <c r="AD503" i="9"/>
  <c r="AD483" i="9"/>
  <c r="AD514" i="9"/>
  <c r="AD498" i="9"/>
  <c r="AD467" i="9"/>
  <c r="AD464" i="9"/>
  <c r="AD495" i="9"/>
  <c r="AD510" i="9"/>
  <c r="AD479" i="9"/>
  <c r="AD59" i="9"/>
  <c r="AD463" i="9"/>
  <c r="AD494" i="9"/>
  <c r="AD477" i="9"/>
  <c r="AD508" i="9"/>
  <c r="AD512" i="9"/>
  <c r="AD481" i="9"/>
  <c r="AD485" i="9"/>
  <c r="AD516" i="9"/>
  <c r="AD501" i="9"/>
  <c r="AD470" i="9"/>
  <c r="AD513" i="9"/>
  <c r="AD482" i="9"/>
  <c r="AD497" i="9"/>
  <c r="AD466" i="9"/>
  <c r="AD51" i="7"/>
  <c r="AC482" i="7"/>
  <c r="AC513" i="7"/>
  <c r="AD36" i="7"/>
  <c r="AC498" i="7"/>
  <c r="AC467" i="7"/>
  <c r="AD48" i="7"/>
  <c r="AC510" i="7"/>
  <c r="AC479" i="7"/>
  <c r="AD56" i="7"/>
  <c r="AC518" i="7"/>
  <c r="AC487" i="7"/>
  <c r="AD62" i="7"/>
  <c r="AD89" i="7" s="1"/>
  <c r="AC89" i="7"/>
  <c r="AD34" i="7"/>
  <c r="AC465" i="7"/>
  <c r="AC496" i="7"/>
  <c r="AD46" i="7"/>
  <c r="AC508" i="7"/>
  <c r="AC477" i="7"/>
  <c r="AD38" i="7"/>
  <c r="AC469" i="7"/>
  <c r="AC500" i="7"/>
  <c r="AD54" i="7"/>
  <c r="AC485" i="7"/>
  <c r="AC516" i="7"/>
  <c r="AD55" i="7"/>
  <c r="AC486" i="7"/>
  <c r="AC517" i="7"/>
  <c r="AD44" i="7"/>
  <c r="AC475" i="7"/>
  <c r="AC506" i="7"/>
  <c r="AD40" i="7"/>
  <c r="AC502" i="7"/>
  <c r="AC471" i="7"/>
  <c r="AD45" i="7"/>
  <c r="AC476" i="7"/>
  <c r="AC507" i="7"/>
  <c r="AD57" i="7"/>
  <c r="AC488" i="7"/>
  <c r="AC519" i="7"/>
  <c r="AD33" i="7"/>
  <c r="AC495" i="7"/>
  <c r="AC464" i="7"/>
  <c r="AD47" i="7"/>
  <c r="AC478" i="7"/>
  <c r="AC509" i="7"/>
  <c r="AD53" i="7"/>
  <c r="AC484" i="7"/>
  <c r="AC515" i="7"/>
  <c r="AD35" i="7"/>
  <c r="AC466" i="7"/>
  <c r="AC497" i="7"/>
  <c r="AD41" i="7"/>
  <c r="AC472" i="7"/>
  <c r="AC503" i="7"/>
  <c r="AD50" i="7"/>
  <c r="AC481" i="7"/>
  <c r="AC512" i="7"/>
  <c r="AB521" i="7"/>
  <c r="AB490" i="7"/>
  <c r="AD58" i="7"/>
  <c r="AC489" i="7"/>
  <c r="AC520" i="7"/>
  <c r="AD49" i="7"/>
  <c r="AC480" i="7"/>
  <c r="AC511" i="7"/>
  <c r="AD43" i="7"/>
  <c r="AC505" i="7"/>
  <c r="AC474" i="7"/>
  <c r="AD52" i="7"/>
  <c r="AC514" i="7"/>
  <c r="AC483" i="7"/>
  <c r="AD42" i="7"/>
  <c r="AC473" i="7"/>
  <c r="AC504" i="7"/>
  <c r="AD37" i="7"/>
  <c r="AC468" i="7"/>
  <c r="AC499" i="7"/>
  <c r="AC29" i="7"/>
  <c r="AD2" i="7"/>
  <c r="AD29" i="7" s="1"/>
  <c r="AD39" i="7"/>
  <c r="AC501" i="7"/>
  <c r="AC470" i="7"/>
  <c r="AC494" i="7"/>
  <c r="AC59" i="7"/>
  <c r="AD32" i="7"/>
  <c r="AC463" i="7"/>
  <c r="AD47" i="8"/>
  <c r="AC478" i="8"/>
  <c r="AC509" i="8"/>
  <c r="AD53" i="8"/>
  <c r="AC484" i="8"/>
  <c r="AC515" i="8"/>
  <c r="AD42" i="8"/>
  <c r="AC473" i="8"/>
  <c r="AC504" i="8"/>
  <c r="AD41" i="8"/>
  <c r="AC503" i="8"/>
  <c r="AC472" i="8"/>
  <c r="AD50" i="8"/>
  <c r="AC481" i="8"/>
  <c r="AC512" i="8"/>
  <c r="AD51" i="8"/>
  <c r="AC482" i="8"/>
  <c r="AC513" i="8"/>
  <c r="AD43" i="8"/>
  <c r="AC474" i="8"/>
  <c r="AC505" i="8"/>
  <c r="AD44" i="8"/>
  <c r="AC506" i="8"/>
  <c r="AC475" i="8"/>
  <c r="AD35" i="8"/>
  <c r="AC466" i="8"/>
  <c r="AC497" i="8"/>
  <c r="AC59" i="8"/>
  <c r="AD32" i="8"/>
  <c r="AC494" i="8"/>
  <c r="AC463" i="8"/>
  <c r="AD37" i="8"/>
  <c r="AC499" i="8"/>
  <c r="AC468" i="8"/>
  <c r="AD54" i="8"/>
  <c r="AC485" i="8"/>
  <c r="AC516" i="8"/>
  <c r="AD58" i="8"/>
  <c r="AC489" i="8"/>
  <c r="AC520" i="8"/>
  <c r="AD34" i="8"/>
  <c r="AC465" i="8"/>
  <c r="AC496" i="8"/>
  <c r="AD33" i="8"/>
  <c r="AC495" i="8"/>
  <c r="AC464" i="8"/>
  <c r="AD36" i="8"/>
  <c r="AC498" i="8"/>
  <c r="AC467" i="8"/>
  <c r="AD39" i="8"/>
  <c r="AC501" i="8"/>
  <c r="AC470" i="8"/>
  <c r="AD56" i="8"/>
  <c r="AC518" i="8"/>
  <c r="AC487" i="8"/>
  <c r="AD57" i="8"/>
  <c r="AC488" i="8"/>
  <c r="AC519" i="8"/>
  <c r="AB490" i="8"/>
  <c r="AB521" i="8"/>
  <c r="AD48" i="8"/>
  <c r="AC510" i="8"/>
  <c r="AC479" i="8"/>
  <c r="AD45" i="8"/>
  <c r="AC476" i="8"/>
  <c r="AC507" i="8"/>
  <c r="AD46" i="8"/>
  <c r="AC508" i="8"/>
  <c r="AC477" i="8"/>
  <c r="AD40" i="8"/>
  <c r="AC502" i="8"/>
  <c r="AC471" i="8"/>
  <c r="AD55" i="8"/>
  <c r="AC486" i="8"/>
  <c r="AC517" i="8"/>
  <c r="AD38" i="8"/>
  <c r="AC469" i="8"/>
  <c r="AC500" i="8"/>
  <c r="AD49" i="8"/>
  <c r="AC511" i="8"/>
  <c r="AC480" i="8"/>
  <c r="AD52" i="8"/>
  <c r="AC514" i="8"/>
  <c r="AC483" i="8"/>
  <c r="C497" i="17"/>
  <c r="C466" i="17"/>
  <c r="C500" i="17"/>
  <c r="C469" i="17"/>
  <c r="C504" i="17"/>
  <c r="C473" i="17"/>
  <c r="C508" i="17"/>
  <c r="C477" i="17"/>
  <c r="C512" i="17"/>
  <c r="C481" i="17"/>
  <c r="C516" i="17"/>
  <c r="C485" i="17"/>
  <c r="D495" i="17"/>
  <c r="D464" i="17"/>
  <c r="D499" i="17"/>
  <c r="D468" i="17"/>
  <c r="D502" i="17"/>
  <c r="D471" i="17"/>
  <c r="D506" i="17"/>
  <c r="D475" i="17"/>
  <c r="D510" i="17"/>
  <c r="D479" i="17"/>
  <c r="D514" i="17"/>
  <c r="D483" i="17"/>
  <c r="D518" i="17"/>
  <c r="D487" i="17"/>
  <c r="E497" i="17"/>
  <c r="E466" i="17"/>
  <c r="E500" i="17"/>
  <c r="E469" i="17"/>
  <c r="E504" i="17"/>
  <c r="E473" i="17"/>
  <c r="E508" i="17"/>
  <c r="E477" i="17"/>
  <c r="E512" i="17"/>
  <c r="E481" i="17"/>
  <c r="E516" i="17"/>
  <c r="E485" i="17"/>
  <c r="F495" i="17"/>
  <c r="F464" i="17"/>
  <c r="F499" i="17"/>
  <c r="F468" i="17"/>
  <c r="F502" i="17"/>
  <c r="F471" i="17"/>
  <c r="F506" i="17"/>
  <c r="F475" i="17"/>
  <c r="F510" i="17"/>
  <c r="F479" i="17"/>
  <c r="F514" i="17"/>
  <c r="F483" i="17"/>
  <c r="F518" i="17"/>
  <c r="F487" i="17"/>
  <c r="G497" i="17"/>
  <c r="G466" i="17"/>
  <c r="G500" i="17"/>
  <c r="G469" i="17"/>
  <c r="G504" i="17"/>
  <c r="G473" i="17"/>
  <c r="G508" i="17"/>
  <c r="G477" i="17"/>
  <c r="G512" i="17"/>
  <c r="G481" i="17"/>
  <c r="G516" i="17"/>
  <c r="G485" i="17"/>
  <c r="H495" i="17"/>
  <c r="H464" i="17"/>
  <c r="H499" i="17"/>
  <c r="H468" i="17"/>
  <c r="H502" i="17"/>
  <c r="H471" i="17"/>
  <c r="H506" i="17"/>
  <c r="H475" i="17"/>
  <c r="H510" i="17"/>
  <c r="H479" i="17"/>
  <c r="H514" i="17"/>
  <c r="H483" i="17"/>
  <c r="H518" i="17"/>
  <c r="H487" i="17"/>
  <c r="I497" i="17"/>
  <c r="I466" i="17"/>
  <c r="I500" i="17"/>
  <c r="I469" i="17"/>
  <c r="I504" i="17"/>
  <c r="I473" i="17"/>
  <c r="I508" i="17"/>
  <c r="I477" i="17"/>
  <c r="I512" i="17"/>
  <c r="I481" i="17"/>
  <c r="I516" i="17"/>
  <c r="I485" i="17"/>
  <c r="J495" i="17"/>
  <c r="J464" i="17"/>
  <c r="J499" i="17"/>
  <c r="J468" i="17"/>
  <c r="J502" i="17"/>
  <c r="J471" i="17"/>
  <c r="J506" i="17"/>
  <c r="J475" i="17"/>
  <c r="J510" i="17"/>
  <c r="J479" i="17"/>
  <c r="J514" i="17"/>
  <c r="J483" i="17"/>
  <c r="J518" i="17"/>
  <c r="J487" i="17"/>
  <c r="K497" i="17"/>
  <c r="K466" i="17"/>
  <c r="K500" i="17"/>
  <c r="K469" i="17"/>
  <c r="K504" i="17"/>
  <c r="K473" i="17"/>
  <c r="K508" i="17"/>
  <c r="K477" i="17"/>
  <c r="K512" i="17"/>
  <c r="K481" i="17"/>
  <c r="K516" i="17"/>
  <c r="K485" i="17"/>
  <c r="L495" i="17"/>
  <c r="L464" i="17"/>
  <c r="L499" i="17"/>
  <c r="L468" i="17"/>
  <c r="L502" i="17"/>
  <c r="L471" i="17"/>
  <c r="L506" i="17"/>
  <c r="L475" i="17"/>
  <c r="L510" i="17"/>
  <c r="L479" i="17"/>
  <c r="L514" i="17"/>
  <c r="L483" i="17"/>
  <c r="L518" i="17"/>
  <c r="L487" i="17"/>
  <c r="M497" i="17"/>
  <c r="M466" i="17"/>
  <c r="M500" i="17"/>
  <c r="M469" i="17"/>
  <c r="M504" i="17"/>
  <c r="M473" i="17"/>
  <c r="M508" i="17"/>
  <c r="M477" i="17"/>
  <c r="M512" i="17"/>
  <c r="M481" i="17"/>
  <c r="M516" i="17"/>
  <c r="M485" i="17"/>
  <c r="N495" i="17"/>
  <c r="N464" i="17"/>
  <c r="N499" i="17"/>
  <c r="N468" i="17"/>
  <c r="N502" i="17"/>
  <c r="N471" i="17"/>
  <c r="N506" i="17"/>
  <c r="N475" i="17"/>
  <c r="N510" i="17"/>
  <c r="N479" i="17"/>
  <c r="N514" i="17"/>
  <c r="N483" i="17"/>
  <c r="N518" i="17"/>
  <c r="N487" i="17"/>
  <c r="C496" i="17"/>
  <c r="C465" i="17"/>
  <c r="C520" i="17"/>
  <c r="C489" i="17"/>
  <c r="C503" i="17"/>
  <c r="C472" i="17"/>
  <c r="C507" i="17"/>
  <c r="C476" i="17"/>
  <c r="C511" i="17"/>
  <c r="C480" i="17"/>
  <c r="C515" i="17"/>
  <c r="C484" i="17"/>
  <c r="C519" i="17"/>
  <c r="C488" i="17"/>
  <c r="D498" i="17"/>
  <c r="D467" i="17"/>
  <c r="D501" i="17"/>
  <c r="D470" i="17"/>
  <c r="D505" i="17"/>
  <c r="D474" i="17"/>
  <c r="D509" i="17"/>
  <c r="D478" i="17"/>
  <c r="D513" i="17"/>
  <c r="D482" i="17"/>
  <c r="D517" i="17"/>
  <c r="D486" i="17"/>
  <c r="E496" i="17"/>
  <c r="E465" i="17"/>
  <c r="E520" i="17"/>
  <c r="E489" i="17"/>
  <c r="E503" i="17"/>
  <c r="E472" i="17"/>
  <c r="E507" i="17"/>
  <c r="E476" i="17"/>
  <c r="E511" i="17"/>
  <c r="E480" i="17"/>
  <c r="E515" i="17"/>
  <c r="E484" i="17"/>
  <c r="E519" i="17"/>
  <c r="E488" i="17"/>
  <c r="F498" i="17"/>
  <c r="F467" i="17"/>
  <c r="F501" i="17"/>
  <c r="F470" i="17"/>
  <c r="F505" i="17"/>
  <c r="F474" i="17"/>
  <c r="F509" i="17"/>
  <c r="F478" i="17"/>
  <c r="F513" i="17"/>
  <c r="F482" i="17"/>
  <c r="F517" i="17"/>
  <c r="F486" i="17"/>
  <c r="G496" i="17"/>
  <c r="G465" i="17"/>
  <c r="G520" i="17"/>
  <c r="G489" i="17"/>
  <c r="G503" i="17"/>
  <c r="G472" i="17"/>
  <c r="G507" i="17"/>
  <c r="G476" i="17"/>
  <c r="G511" i="17"/>
  <c r="G480" i="17"/>
  <c r="G515" i="17"/>
  <c r="G484" i="17"/>
  <c r="G519" i="17"/>
  <c r="G488" i="17"/>
  <c r="H498" i="17"/>
  <c r="H467" i="17"/>
  <c r="H501" i="17"/>
  <c r="H470" i="17"/>
  <c r="H505" i="17"/>
  <c r="H474" i="17"/>
  <c r="H509" i="17"/>
  <c r="H478" i="17"/>
  <c r="H513" i="17"/>
  <c r="H482" i="17"/>
  <c r="H517" i="17"/>
  <c r="H486" i="17"/>
  <c r="I496" i="17"/>
  <c r="I465" i="17"/>
  <c r="I520" i="17"/>
  <c r="I489" i="17"/>
  <c r="I503" i="17"/>
  <c r="I472" i="17"/>
  <c r="I507" i="17"/>
  <c r="I476" i="17"/>
  <c r="I511" i="17"/>
  <c r="I480" i="17"/>
  <c r="I515" i="17"/>
  <c r="I484" i="17"/>
  <c r="I519" i="17"/>
  <c r="I488" i="17"/>
  <c r="J498" i="17"/>
  <c r="J467" i="17"/>
  <c r="J501" i="17"/>
  <c r="J470" i="17"/>
  <c r="J505" i="17"/>
  <c r="J474" i="17"/>
  <c r="J509" i="17"/>
  <c r="J478" i="17"/>
  <c r="J513" i="17"/>
  <c r="J482" i="17"/>
  <c r="J517" i="17"/>
  <c r="J486" i="17"/>
  <c r="K496" i="17"/>
  <c r="K465" i="17"/>
  <c r="K520" i="17"/>
  <c r="K489" i="17"/>
  <c r="K503" i="17"/>
  <c r="K472" i="17"/>
  <c r="K507" i="17"/>
  <c r="K476" i="17"/>
  <c r="K511" i="17"/>
  <c r="K480" i="17"/>
  <c r="K515" i="17"/>
  <c r="K484" i="17"/>
  <c r="K519" i="17"/>
  <c r="K488" i="17"/>
  <c r="L498" i="17"/>
  <c r="L467" i="17"/>
  <c r="L501" i="17"/>
  <c r="L470" i="17"/>
  <c r="L505" i="17"/>
  <c r="L474" i="17"/>
  <c r="L509" i="17"/>
  <c r="L478" i="17"/>
  <c r="L513" i="17"/>
  <c r="L482" i="17"/>
  <c r="L517" i="17"/>
  <c r="L486" i="17"/>
  <c r="M496" i="17"/>
  <c r="M465" i="17"/>
  <c r="M520" i="17"/>
  <c r="M489" i="17"/>
  <c r="M503" i="17"/>
  <c r="M472" i="17"/>
  <c r="M507" i="17"/>
  <c r="M476" i="17"/>
  <c r="M511" i="17"/>
  <c r="M480" i="17"/>
  <c r="M515" i="17"/>
  <c r="M484" i="17"/>
  <c r="M519" i="17"/>
  <c r="M488" i="17"/>
  <c r="N498" i="17"/>
  <c r="N467" i="17"/>
  <c r="N501" i="17"/>
  <c r="N470" i="17"/>
  <c r="N505" i="17"/>
  <c r="N474" i="17"/>
  <c r="N509" i="17"/>
  <c r="N478" i="17"/>
  <c r="N513" i="17"/>
  <c r="N482" i="17"/>
  <c r="N517" i="17"/>
  <c r="N486" i="17"/>
  <c r="C495" i="17"/>
  <c r="C464" i="17"/>
  <c r="C499" i="17"/>
  <c r="C468" i="17"/>
  <c r="C502" i="17"/>
  <c r="C471" i="17"/>
  <c r="C506" i="17"/>
  <c r="C475" i="17"/>
  <c r="C510" i="17"/>
  <c r="C479" i="17"/>
  <c r="C514" i="17"/>
  <c r="C483" i="17"/>
  <c r="C518" i="17"/>
  <c r="C487" i="17"/>
  <c r="D497" i="17"/>
  <c r="D466" i="17"/>
  <c r="D500" i="17"/>
  <c r="D469" i="17"/>
  <c r="D504" i="17"/>
  <c r="D473" i="17"/>
  <c r="D508" i="17"/>
  <c r="D477" i="17"/>
  <c r="D512" i="17"/>
  <c r="D481" i="17"/>
  <c r="D516" i="17"/>
  <c r="D485" i="17"/>
  <c r="E495" i="17"/>
  <c r="E464" i="17"/>
  <c r="E499" i="17"/>
  <c r="E468" i="17"/>
  <c r="E502" i="17"/>
  <c r="E471" i="17"/>
  <c r="E506" i="17"/>
  <c r="E475" i="17"/>
  <c r="E510" i="17"/>
  <c r="E479" i="17"/>
  <c r="E514" i="17"/>
  <c r="E483" i="17"/>
  <c r="E518" i="17"/>
  <c r="E487" i="17"/>
  <c r="F497" i="17"/>
  <c r="F466" i="17"/>
  <c r="F500" i="17"/>
  <c r="F469" i="17"/>
  <c r="F504" i="17"/>
  <c r="F473" i="17"/>
  <c r="F508" i="17"/>
  <c r="F477" i="17"/>
  <c r="F512" i="17"/>
  <c r="F481" i="17"/>
  <c r="F516" i="17"/>
  <c r="F485" i="17"/>
  <c r="G495" i="17"/>
  <c r="G464" i="17"/>
  <c r="G499" i="17"/>
  <c r="G468" i="17"/>
  <c r="G502" i="17"/>
  <c r="G471" i="17"/>
  <c r="G506" i="17"/>
  <c r="G475" i="17"/>
  <c r="G510" i="17"/>
  <c r="G479" i="17"/>
  <c r="G514" i="17"/>
  <c r="G483" i="17"/>
  <c r="G518" i="17"/>
  <c r="G487" i="17"/>
  <c r="H497" i="17"/>
  <c r="H466" i="17"/>
  <c r="H500" i="17"/>
  <c r="H469" i="17"/>
  <c r="H504" i="17"/>
  <c r="H473" i="17"/>
  <c r="H508" i="17"/>
  <c r="H477" i="17"/>
  <c r="H512" i="17"/>
  <c r="H481" i="17"/>
  <c r="H516" i="17"/>
  <c r="H485" i="17"/>
  <c r="I495" i="17"/>
  <c r="I464" i="17"/>
  <c r="I499" i="17"/>
  <c r="I468" i="17"/>
  <c r="I502" i="17"/>
  <c r="I471" i="17"/>
  <c r="I506" i="17"/>
  <c r="I475" i="17"/>
  <c r="I510" i="17"/>
  <c r="I479" i="17"/>
  <c r="I514" i="17"/>
  <c r="I483" i="17"/>
  <c r="I518" i="17"/>
  <c r="I487" i="17"/>
  <c r="J497" i="17"/>
  <c r="J466" i="17"/>
  <c r="J500" i="17"/>
  <c r="J469" i="17"/>
  <c r="J504" i="17"/>
  <c r="J473" i="17"/>
  <c r="J508" i="17"/>
  <c r="J477" i="17"/>
  <c r="J512" i="17"/>
  <c r="J481" i="17"/>
  <c r="J516" i="17"/>
  <c r="J485" i="17"/>
  <c r="K495" i="17"/>
  <c r="K464" i="17"/>
  <c r="K499" i="17"/>
  <c r="K468" i="17"/>
  <c r="K502" i="17"/>
  <c r="K471" i="17"/>
  <c r="K506" i="17"/>
  <c r="K475" i="17"/>
  <c r="K510" i="17"/>
  <c r="K479" i="17"/>
  <c r="K514" i="17"/>
  <c r="K483" i="17"/>
  <c r="K518" i="17"/>
  <c r="K487" i="17"/>
  <c r="L497" i="17"/>
  <c r="L466" i="17"/>
  <c r="L500" i="17"/>
  <c r="L469" i="17"/>
  <c r="L504" i="17"/>
  <c r="L473" i="17"/>
  <c r="L508" i="17"/>
  <c r="L477" i="17"/>
  <c r="L512" i="17"/>
  <c r="L481" i="17"/>
  <c r="L516" i="17"/>
  <c r="L485" i="17"/>
  <c r="M495" i="17"/>
  <c r="M464" i="17"/>
  <c r="M499" i="17"/>
  <c r="M468" i="17"/>
  <c r="M502" i="17"/>
  <c r="M471" i="17"/>
  <c r="M506" i="17"/>
  <c r="M475" i="17"/>
  <c r="M510" i="17"/>
  <c r="M479" i="17"/>
  <c r="M514" i="17"/>
  <c r="M483" i="17"/>
  <c r="M518" i="17"/>
  <c r="M487" i="17"/>
  <c r="N497" i="17"/>
  <c r="N466" i="17"/>
  <c r="N500" i="17"/>
  <c r="N469" i="17"/>
  <c r="N504" i="17"/>
  <c r="N473" i="17"/>
  <c r="N508" i="17"/>
  <c r="N477" i="17"/>
  <c r="N512" i="17"/>
  <c r="N481" i="17"/>
  <c r="N516" i="17"/>
  <c r="N485" i="17"/>
  <c r="C498" i="17"/>
  <c r="C467" i="17"/>
  <c r="C501" i="17"/>
  <c r="C470" i="17"/>
  <c r="C505" i="17"/>
  <c r="C474" i="17"/>
  <c r="C509" i="17"/>
  <c r="C478" i="17"/>
  <c r="C513" i="17"/>
  <c r="C482" i="17"/>
  <c r="C517" i="17"/>
  <c r="C486" i="17"/>
  <c r="D496" i="17"/>
  <c r="D465" i="17"/>
  <c r="D520" i="17"/>
  <c r="D489" i="17"/>
  <c r="D503" i="17"/>
  <c r="D472" i="17"/>
  <c r="D507" i="17"/>
  <c r="D476" i="17"/>
  <c r="D511" i="17"/>
  <c r="D480" i="17"/>
  <c r="D515" i="17"/>
  <c r="D484" i="17"/>
  <c r="D519" i="17"/>
  <c r="D488" i="17"/>
  <c r="E498" i="17"/>
  <c r="E467" i="17"/>
  <c r="E501" i="17"/>
  <c r="E470" i="17"/>
  <c r="E505" i="17"/>
  <c r="E474" i="17"/>
  <c r="E509" i="17"/>
  <c r="E478" i="17"/>
  <c r="E513" i="17"/>
  <c r="E482" i="17"/>
  <c r="E517" i="17"/>
  <c r="E486" i="17"/>
  <c r="F496" i="17"/>
  <c r="F465" i="17"/>
  <c r="F520" i="17"/>
  <c r="F489" i="17"/>
  <c r="F503" i="17"/>
  <c r="F472" i="17"/>
  <c r="F507" i="17"/>
  <c r="F476" i="17"/>
  <c r="F511" i="17"/>
  <c r="F480" i="17"/>
  <c r="F515" i="17"/>
  <c r="F484" i="17"/>
  <c r="F519" i="17"/>
  <c r="F488" i="17"/>
  <c r="G498" i="17"/>
  <c r="G467" i="17"/>
  <c r="G501" i="17"/>
  <c r="G470" i="17"/>
  <c r="G505" i="17"/>
  <c r="G474" i="17"/>
  <c r="G509" i="17"/>
  <c r="G478" i="17"/>
  <c r="G513" i="17"/>
  <c r="G482" i="17"/>
  <c r="G517" i="17"/>
  <c r="G486" i="17"/>
  <c r="H496" i="17"/>
  <c r="H465" i="17"/>
  <c r="H520" i="17"/>
  <c r="H489" i="17"/>
  <c r="H503" i="17"/>
  <c r="H472" i="17"/>
  <c r="H507" i="17"/>
  <c r="H476" i="17"/>
  <c r="H511" i="17"/>
  <c r="H480" i="17"/>
  <c r="H515" i="17"/>
  <c r="H484" i="17"/>
  <c r="H519" i="17"/>
  <c r="H488" i="17"/>
  <c r="I498" i="17"/>
  <c r="I467" i="17"/>
  <c r="I501" i="17"/>
  <c r="I470" i="17"/>
  <c r="I505" i="17"/>
  <c r="I474" i="17"/>
  <c r="I509" i="17"/>
  <c r="I478" i="17"/>
  <c r="I513" i="17"/>
  <c r="I482" i="17"/>
  <c r="I517" i="17"/>
  <c r="I486" i="17"/>
  <c r="J496" i="17"/>
  <c r="J465" i="17"/>
  <c r="J520" i="17"/>
  <c r="J489" i="17"/>
  <c r="J503" i="17"/>
  <c r="J472" i="17"/>
  <c r="J507" i="17"/>
  <c r="J476" i="17"/>
  <c r="J511" i="17"/>
  <c r="J480" i="17"/>
  <c r="J515" i="17"/>
  <c r="J484" i="17"/>
  <c r="J519" i="17"/>
  <c r="J488" i="17"/>
  <c r="K498" i="17"/>
  <c r="K467" i="17"/>
  <c r="K501" i="17"/>
  <c r="K470" i="17"/>
  <c r="K505" i="17"/>
  <c r="K474" i="17"/>
  <c r="K509" i="17"/>
  <c r="K478" i="17"/>
  <c r="K513" i="17"/>
  <c r="K482" i="17"/>
  <c r="K517" i="17"/>
  <c r="K486" i="17"/>
  <c r="L496" i="17"/>
  <c r="L465" i="17"/>
  <c r="L520" i="17"/>
  <c r="L489" i="17"/>
  <c r="L503" i="17"/>
  <c r="L472" i="17"/>
  <c r="L507" i="17"/>
  <c r="L476" i="17"/>
  <c r="L511" i="17"/>
  <c r="L480" i="17"/>
  <c r="L515" i="17"/>
  <c r="L484" i="17"/>
  <c r="L519" i="17"/>
  <c r="L488" i="17"/>
  <c r="M498" i="17"/>
  <c r="M467" i="17"/>
  <c r="M501" i="17"/>
  <c r="M470" i="17"/>
  <c r="M505" i="17"/>
  <c r="M474" i="17"/>
  <c r="M509" i="17"/>
  <c r="M478" i="17"/>
  <c r="M513" i="17"/>
  <c r="M482" i="17"/>
  <c r="M517" i="17"/>
  <c r="M486" i="17"/>
  <c r="N496" i="17"/>
  <c r="N465" i="17"/>
  <c r="N520" i="17"/>
  <c r="N489" i="17"/>
  <c r="N503" i="17"/>
  <c r="N472" i="17"/>
  <c r="N507" i="17"/>
  <c r="N476" i="17"/>
  <c r="N511" i="17"/>
  <c r="N480" i="17"/>
  <c r="N515" i="17"/>
  <c r="N484" i="17"/>
  <c r="N519" i="17"/>
  <c r="N488" i="17"/>
  <c r="I59" i="17"/>
  <c r="E59" i="17"/>
  <c r="V272" i="17"/>
  <c r="D29" i="17"/>
  <c r="F59" i="17"/>
  <c r="W272" i="17"/>
  <c r="T272" i="17"/>
  <c r="G59" i="17"/>
  <c r="X272" i="17"/>
  <c r="D59" i="17"/>
  <c r="H59" i="17"/>
  <c r="Y272" i="17"/>
  <c r="L59" i="17"/>
  <c r="AC272" i="17"/>
  <c r="N29" i="17"/>
  <c r="M59" i="17"/>
  <c r="AD272" i="17"/>
  <c r="J59" i="17"/>
  <c r="AA272" i="17"/>
  <c r="L29" i="17"/>
  <c r="N59" i="17"/>
  <c r="K59" i="17"/>
  <c r="AB272" i="17"/>
  <c r="M29" i="17"/>
  <c r="G29" i="17"/>
  <c r="Z272" i="17"/>
  <c r="K29" i="17"/>
  <c r="AA273" i="17" s="1"/>
  <c r="H29" i="17"/>
  <c r="E29" i="17"/>
  <c r="I29" i="17"/>
  <c r="U272" i="17"/>
  <c r="F29" i="17"/>
  <c r="J29" i="17"/>
  <c r="S2" i="17"/>
  <c r="O2" i="17"/>
  <c r="C29" i="17"/>
  <c r="S3" i="17"/>
  <c r="O3" i="17"/>
  <c r="S4" i="17"/>
  <c r="O4" i="17"/>
  <c r="S5" i="17"/>
  <c r="O5" i="17"/>
  <c r="S6" i="17"/>
  <c r="O6" i="17"/>
  <c r="S7" i="17"/>
  <c r="O7" i="17"/>
  <c r="S28" i="17"/>
  <c r="O28" i="17"/>
  <c r="S8" i="17"/>
  <c r="O8" i="17"/>
  <c r="S9" i="17"/>
  <c r="O9" i="17"/>
  <c r="S10" i="17"/>
  <c r="O10" i="17"/>
  <c r="S11" i="17"/>
  <c r="O11" i="17"/>
  <c r="S12" i="17"/>
  <c r="O12" i="17"/>
  <c r="S13" i="17"/>
  <c r="O13" i="17"/>
  <c r="S14" i="17"/>
  <c r="O14" i="17"/>
  <c r="S15" i="17"/>
  <c r="O15" i="17"/>
  <c r="S16" i="17"/>
  <c r="O16" i="17"/>
  <c r="S17" i="17"/>
  <c r="O17" i="17"/>
  <c r="S18" i="17"/>
  <c r="O18" i="17"/>
  <c r="S19" i="17"/>
  <c r="O19" i="17"/>
  <c r="S20" i="17"/>
  <c r="O20" i="17"/>
  <c r="S21" i="17"/>
  <c r="O21" i="17"/>
  <c r="S22" i="17"/>
  <c r="O22" i="17"/>
  <c r="S23" i="17"/>
  <c r="O23" i="17"/>
  <c r="S24" i="17"/>
  <c r="O24" i="17"/>
  <c r="S25" i="17"/>
  <c r="O25" i="17"/>
  <c r="S26" i="17"/>
  <c r="O26" i="17"/>
  <c r="S27" i="17"/>
  <c r="O27" i="17"/>
  <c r="S32" i="17"/>
  <c r="O32" i="17"/>
  <c r="C59" i="17"/>
  <c r="S33" i="17"/>
  <c r="O33" i="17"/>
  <c r="S34" i="17"/>
  <c r="O34" i="17"/>
  <c r="S35" i="17"/>
  <c r="O35" i="17"/>
  <c r="S36" i="17"/>
  <c r="O36" i="17"/>
  <c r="S37" i="17"/>
  <c r="O37" i="17"/>
  <c r="S58" i="17"/>
  <c r="O58" i="17"/>
  <c r="S38" i="17"/>
  <c r="O38" i="17"/>
  <c r="S39" i="17"/>
  <c r="O39" i="17"/>
  <c r="S40" i="17"/>
  <c r="O40" i="17"/>
  <c r="S41" i="17"/>
  <c r="O41" i="17"/>
  <c r="S42" i="17"/>
  <c r="O42" i="17"/>
  <c r="S43" i="17"/>
  <c r="O43" i="17"/>
  <c r="S44" i="17"/>
  <c r="O44" i="17"/>
  <c r="S45" i="17"/>
  <c r="O45" i="17"/>
  <c r="S46" i="17"/>
  <c r="O46" i="17"/>
  <c r="S47" i="17"/>
  <c r="O47" i="17"/>
  <c r="S48" i="17"/>
  <c r="O48" i="17"/>
  <c r="S49" i="17"/>
  <c r="O49" i="17"/>
  <c r="S50" i="17"/>
  <c r="O50" i="17"/>
  <c r="S51" i="17"/>
  <c r="O51" i="17"/>
  <c r="S52" i="17"/>
  <c r="O52" i="17"/>
  <c r="S53" i="17"/>
  <c r="O53" i="17"/>
  <c r="S54" i="17"/>
  <c r="O54" i="17"/>
  <c r="S55" i="17"/>
  <c r="O55" i="17"/>
  <c r="S56" i="17"/>
  <c r="O56" i="17"/>
  <c r="S57" i="17"/>
  <c r="O57" i="17"/>
  <c r="S272" i="17"/>
  <c r="AE245" i="17"/>
  <c r="C245" i="17"/>
  <c r="C246" i="17"/>
  <c r="D246" i="17" s="1"/>
  <c r="E246" i="17" s="1"/>
  <c r="F246" i="17" s="1"/>
  <c r="G246" i="17" s="1"/>
  <c r="H246" i="17" s="1"/>
  <c r="I246" i="17" s="1"/>
  <c r="J246" i="17" s="1"/>
  <c r="K246" i="17" s="1"/>
  <c r="L246" i="17" s="1"/>
  <c r="M246" i="17" s="1"/>
  <c r="N246" i="17" s="1"/>
  <c r="AE246" i="17"/>
  <c r="C247" i="17"/>
  <c r="D247" i="17" s="1"/>
  <c r="E247" i="17" s="1"/>
  <c r="F247" i="17" s="1"/>
  <c r="G247" i="17" s="1"/>
  <c r="H247" i="17" s="1"/>
  <c r="I247" i="17" s="1"/>
  <c r="J247" i="17" s="1"/>
  <c r="K247" i="17" s="1"/>
  <c r="L247" i="17" s="1"/>
  <c r="M247" i="17" s="1"/>
  <c r="N247" i="17" s="1"/>
  <c r="AE247" i="17"/>
  <c r="C248" i="17"/>
  <c r="D248" i="17" s="1"/>
  <c r="E248" i="17" s="1"/>
  <c r="F248" i="17" s="1"/>
  <c r="G248" i="17" s="1"/>
  <c r="H248" i="17" s="1"/>
  <c r="I248" i="17" s="1"/>
  <c r="J248" i="17" s="1"/>
  <c r="K248" i="17" s="1"/>
  <c r="L248" i="17" s="1"/>
  <c r="M248" i="17" s="1"/>
  <c r="N248" i="17" s="1"/>
  <c r="AE248" i="17"/>
  <c r="AE249" i="17"/>
  <c r="C249" i="17"/>
  <c r="D249" i="17" s="1"/>
  <c r="E249" i="17" s="1"/>
  <c r="F249" i="17" s="1"/>
  <c r="G249" i="17" s="1"/>
  <c r="H249" i="17" s="1"/>
  <c r="I249" i="17" s="1"/>
  <c r="J249" i="17" s="1"/>
  <c r="K249" i="17" s="1"/>
  <c r="L249" i="17" s="1"/>
  <c r="M249" i="17" s="1"/>
  <c r="N249" i="17" s="1"/>
  <c r="AE250" i="17"/>
  <c r="C250" i="17"/>
  <c r="D250" i="17" s="1"/>
  <c r="E250" i="17" s="1"/>
  <c r="F250" i="17" s="1"/>
  <c r="G250" i="17" s="1"/>
  <c r="H250" i="17" s="1"/>
  <c r="I250" i="17" s="1"/>
  <c r="J250" i="17" s="1"/>
  <c r="K250" i="17" s="1"/>
  <c r="L250" i="17" s="1"/>
  <c r="M250" i="17" s="1"/>
  <c r="N250" i="17" s="1"/>
  <c r="AE271" i="17"/>
  <c r="C271" i="17"/>
  <c r="D271" i="17" s="1"/>
  <c r="E271" i="17" s="1"/>
  <c r="F271" i="17" s="1"/>
  <c r="G271" i="17" s="1"/>
  <c r="H271" i="17" s="1"/>
  <c r="I271" i="17" s="1"/>
  <c r="J271" i="17" s="1"/>
  <c r="K271" i="17" s="1"/>
  <c r="L271" i="17" s="1"/>
  <c r="M271" i="17" s="1"/>
  <c r="N271" i="17" s="1"/>
  <c r="C251" i="17"/>
  <c r="D251" i="17" s="1"/>
  <c r="E251" i="17" s="1"/>
  <c r="F251" i="17" s="1"/>
  <c r="G251" i="17" s="1"/>
  <c r="H251" i="17" s="1"/>
  <c r="I251" i="17" s="1"/>
  <c r="J251" i="17" s="1"/>
  <c r="K251" i="17" s="1"/>
  <c r="L251" i="17" s="1"/>
  <c r="M251" i="17" s="1"/>
  <c r="N251" i="17" s="1"/>
  <c r="AE251" i="17"/>
  <c r="C252" i="17"/>
  <c r="D252" i="17" s="1"/>
  <c r="E252" i="17" s="1"/>
  <c r="F252" i="17" s="1"/>
  <c r="G252" i="17" s="1"/>
  <c r="H252" i="17" s="1"/>
  <c r="I252" i="17" s="1"/>
  <c r="J252" i="17" s="1"/>
  <c r="K252" i="17" s="1"/>
  <c r="L252" i="17" s="1"/>
  <c r="M252" i="17" s="1"/>
  <c r="N252" i="17" s="1"/>
  <c r="AE252" i="17"/>
  <c r="C253" i="17"/>
  <c r="D253" i="17" s="1"/>
  <c r="E253" i="17" s="1"/>
  <c r="F253" i="17" s="1"/>
  <c r="G253" i="17" s="1"/>
  <c r="H253" i="17" s="1"/>
  <c r="I253" i="17" s="1"/>
  <c r="J253" i="17" s="1"/>
  <c r="K253" i="17" s="1"/>
  <c r="L253" i="17" s="1"/>
  <c r="M253" i="17" s="1"/>
  <c r="N253" i="17" s="1"/>
  <c r="AE253" i="17"/>
  <c r="AE254" i="17"/>
  <c r="C254" i="17"/>
  <c r="D254" i="17" s="1"/>
  <c r="E254" i="17" s="1"/>
  <c r="F254" i="17" s="1"/>
  <c r="G254" i="17" s="1"/>
  <c r="H254" i="17" s="1"/>
  <c r="I254" i="17" s="1"/>
  <c r="J254" i="17" s="1"/>
  <c r="K254" i="17" s="1"/>
  <c r="L254" i="17" s="1"/>
  <c r="M254" i="17" s="1"/>
  <c r="N254" i="17" s="1"/>
  <c r="C255" i="17"/>
  <c r="D255" i="17" s="1"/>
  <c r="E255" i="17" s="1"/>
  <c r="F255" i="17" s="1"/>
  <c r="G255" i="17" s="1"/>
  <c r="H255" i="17" s="1"/>
  <c r="I255" i="17" s="1"/>
  <c r="J255" i="17" s="1"/>
  <c r="K255" i="17" s="1"/>
  <c r="L255" i="17" s="1"/>
  <c r="M255" i="17" s="1"/>
  <c r="N255" i="17" s="1"/>
  <c r="AE255" i="17"/>
  <c r="C256" i="17"/>
  <c r="D256" i="17" s="1"/>
  <c r="E256" i="17" s="1"/>
  <c r="F256" i="17" s="1"/>
  <c r="G256" i="17" s="1"/>
  <c r="H256" i="17" s="1"/>
  <c r="I256" i="17" s="1"/>
  <c r="J256" i="17" s="1"/>
  <c r="K256" i="17" s="1"/>
  <c r="L256" i="17" s="1"/>
  <c r="M256" i="17" s="1"/>
  <c r="N256" i="17" s="1"/>
  <c r="AE256" i="17"/>
  <c r="AE257" i="17"/>
  <c r="C257" i="17"/>
  <c r="D257" i="17" s="1"/>
  <c r="E257" i="17" s="1"/>
  <c r="F257" i="17" s="1"/>
  <c r="G257" i="17" s="1"/>
  <c r="H257" i="17" s="1"/>
  <c r="I257" i="17" s="1"/>
  <c r="J257" i="17" s="1"/>
  <c r="K257" i="17" s="1"/>
  <c r="L257" i="17" s="1"/>
  <c r="M257" i="17" s="1"/>
  <c r="N257" i="17" s="1"/>
  <c r="AE258" i="17"/>
  <c r="C258" i="17"/>
  <c r="D258" i="17" s="1"/>
  <c r="E258" i="17" s="1"/>
  <c r="F258" i="17" s="1"/>
  <c r="G258" i="17" s="1"/>
  <c r="H258" i="17" s="1"/>
  <c r="I258" i="17" s="1"/>
  <c r="J258" i="17" s="1"/>
  <c r="K258" i="17" s="1"/>
  <c r="L258" i="17" s="1"/>
  <c r="M258" i="17" s="1"/>
  <c r="N258" i="17" s="1"/>
  <c r="AE259" i="17"/>
  <c r="C259" i="17"/>
  <c r="D259" i="17" s="1"/>
  <c r="E259" i="17" s="1"/>
  <c r="F259" i="17" s="1"/>
  <c r="G259" i="17" s="1"/>
  <c r="H259" i="17" s="1"/>
  <c r="I259" i="17" s="1"/>
  <c r="J259" i="17" s="1"/>
  <c r="K259" i="17" s="1"/>
  <c r="L259" i="17" s="1"/>
  <c r="M259" i="17" s="1"/>
  <c r="N259" i="17" s="1"/>
  <c r="C260" i="17"/>
  <c r="D260" i="17" s="1"/>
  <c r="E260" i="17" s="1"/>
  <c r="F260" i="17" s="1"/>
  <c r="G260" i="17" s="1"/>
  <c r="H260" i="17" s="1"/>
  <c r="I260" i="17" s="1"/>
  <c r="J260" i="17" s="1"/>
  <c r="K260" i="17" s="1"/>
  <c r="L260" i="17" s="1"/>
  <c r="M260" i="17" s="1"/>
  <c r="N260" i="17" s="1"/>
  <c r="AE260" i="17"/>
  <c r="AE261" i="17"/>
  <c r="C261" i="17"/>
  <c r="D261" i="17" s="1"/>
  <c r="E261" i="17" s="1"/>
  <c r="F261" i="17" s="1"/>
  <c r="G261" i="17" s="1"/>
  <c r="H261" i="17" s="1"/>
  <c r="I261" i="17" s="1"/>
  <c r="J261" i="17" s="1"/>
  <c r="K261" i="17" s="1"/>
  <c r="L261" i="17" s="1"/>
  <c r="M261" i="17" s="1"/>
  <c r="N261" i="17" s="1"/>
  <c r="C262" i="17"/>
  <c r="D262" i="17" s="1"/>
  <c r="E262" i="17" s="1"/>
  <c r="F262" i="17" s="1"/>
  <c r="G262" i="17" s="1"/>
  <c r="H262" i="17" s="1"/>
  <c r="I262" i="17" s="1"/>
  <c r="J262" i="17" s="1"/>
  <c r="K262" i="17" s="1"/>
  <c r="L262" i="17" s="1"/>
  <c r="M262" i="17" s="1"/>
  <c r="N262" i="17" s="1"/>
  <c r="AE262" i="17"/>
  <c r="AE263" i="17"/>
  <c r="C263" i="17"/>
  <c r="D263" i="17" s="1"/>
  <c r="E263" i="17" s="1"/>
  <c r="F263" i="17" s="1"/>
  <c r="G263" i="17" s="1"/>
  <c r="H263" i="17" s="1"/>
  <c r="I263" i="17" s="1"/>
  <c r="J263" i="17" s="1"/>
  <c r="K263" i="17" s="1"/>
  <c r="L263" i="17" s="1"/>
  <c r="M263" i="17" s="1"/>
  <c r="N263" i="17" s="1"/>
  <c r="AE264" i="17"/>
  <c r="C264" i="17"/>
  <c r="D264" i="17" s="1"/>
  <c r="E264" i="17" s="1"/>
  <c r="F264" i="17" s="1"/>
  <c r="G264" i="17" s="1"/>
  <c r="H264" i="17" s="1"/>
  <c r="I264" i="17" s="1"/>
  <c r="J264" i="17" s="1"/>
  <c r="K264" i="17" s="1"/>
  <c r="L264" i="17" s="1"/>
  <c r="M264" i="17" s="1"/>
  <c r="N264" i="17" s="1"/>
  <c r="C265" i="17"/>
  <c r="D265" i="17" s="1"/>
  <c r="E265" i="17" s="1"/>
  <c r="F265" i="17" s="1"/>
  <c r="G265" i="17" s="1"/>
  <c r="H265" i="17" s="1"/>
  <c r="I265" i="17" s="1"/>
  <c r="J265" i="17" s="1"/>
  <c r="K265" i="17" s="1"/>
  <c r="L265" i="17" s="1"/>
  <c r="M265" i="17" s="1"/>
  <c r="N265" i="17" s="1"/>
  <c r="AE265" i="17"/>
  <c r="AE266" i="17"/>
  <c r="C266" i="17"/>
  <c r="D266" i="17" s="1"/>
  <c r="E266" i="17" s="1"/>
  <c r="F266" i="17" s="1"/>
  <c r="G266" i="17" s="1"/>
  <c r="H266" i="17" s="1"/>
  <c r="I266" i="17" s="1"/>
  <c r="J266" i="17" s="1"/>
  <c r="K266" i="17" s="1"/>
  <c r="L266" i="17" s="1"/>
  <c r="M266" i="17" s="1"/>
  <c r="N266" i="17" s="1"/>
  <c r="AE267" i="17"/>
  <c r="C267" i="17"/>
  <c r="D267" i="17" s="1"/>
  <c r="E267" i="17" s="1"/>
  <c r="F267" i="17" s="1"/>
  <c r="G267" i="17" s="1"/>
  <c r="H267" i="17" s="1"/>
  <c r="I267" i="17" s="1"/>
  <c r="J267" i="17" s="1"/>
  <c r="K267" i="17" s="1"/>
  <c r="L267" i="17" s="1"/>
  <c r="M267" i="17" s="1"/>
  <c r="N267" i="17" s="1"/>
  <c r="C268" i="17"/>
  <c r="D268" i="17" s="1"/>
  <c r="E268" i="17" s="1"/>
  <c r="F268" i="17" s="1"/>
  <c r="G268" i="17" s="1"/>
  <c r="H268" i="17" s="1"/>
  <c r="I268" i="17" s="1"/>
  <c r="J268" i="17" s="1"/>
  <c r="K268" i="17" s="1"/>
  <c r="L268" i="17" s="1"/>
  <c r="M268" i="17" s="1"/>
  <c r="N268" i="17" s="1"/>
  <c r="AE268" i="17"/>
  <c r="C269" i="17"/>
  <c r="D269" i="17" s="1"/>
  <c r="E269" i="17" s="1"/>
  <c r="F269" i="17" s="1"/>
  <c r="G269" i="17" s="1"/>
  <c r="H269" i="17" s="1"/>
  <c r="I269" i="17" s="1"/>
  <c r="J269" i="17" s="1"/>
  <c r="K269" i="17" s="1"/>
  <c r="L269" i="17" s="1"/>
  <c r="M269" i="17" s="1"/>
  <c r="N269" i="17" s="1"/>
  <c r="AE269" i="17"/>
  <c r="C270" i="17"/>
  <c r="D270" i="17" s="1"/>
  <c r="E270" i="17" s="1"/>
  <c r="F270" i="17" s="1"/>
  <c r="G270" i="17" s="1"/>
  <c r="H270" i="17" s="1"/>
  <c r="I270" i="17" s="1"/>
  <c r="J270" i="17" s="1"/>
  <c r="K270" i="17" s="1"/>
  <c r="L270" i="17" s="1"/>
  <c r="M270" i="17" s="1"/>
  <c r="N270" i="17" s="1"/>
  <c r="AE270" i="17"/>
  <c r="O545" i="17" l="1"/>
  <c r="O576" i="17"/>
  <c r="O607" i="17"/>
  <c r="O539" i="17"/>
  <c r="O570" i="17"/>
  <c r="O601" i="17"/>
  <c r="O595" i="17"/>
  <c r="O564" i="17"/>
  <c r="O533" i="17"/>
  <c r="O528" i="17"/>
  <c r="O559" i="17"/>
  <c r="O590" i="17"/>
  <c r="N552" i="17"/>
  <c r="N614" i="17"/>
  <c r="N583" i="17"/>
  <c r="F552" i="17"/>
  <c r="F614" i="17"/>
  <c r="F583" i="17"/>
  <c r="AD548" i="8"/>
  <c r="AD579" i="8"/>
  <c r="AD610" i="8"/>
  <c r="AD572" i="8"/>
  <c r="AD541" i="8"/>
  <c r="AD603" i="8"/>
  <c r="AD580" i="8"/>
  <c r="AD549" i="8"/>
  <c r="AD611" i="8"/>
  <c r="AD559" i="8"/>
  <c r="AD590" i="8"/>
  <c r="AD528" i="8"/>
  <c r="AD574" i="8"/>
  <c r="AD543" i="8"/>
  <c r="AD605" i="8"/>
  <c r="AD602" i="7"/>
  <c r="AD540" i="7"/>
  <c r="AD571" i="7"/>
  <c r="AD575" i="7"/>
  <c r="AD544" i="7"/>
  <c r="AD606" i="7"/>
  <c r="S611" i="17"/>
  <c r="S549" i="17"/>
  <c r="S580" i="17"/>
  <c r="S547" i="17"/>
  <c r="S609" i="17"/>
  <c r="S578" i="17"/>
  <c r="S576" i="17"/>
  <c r="S607" i="17"/>
  <c r="S545" i="17"/>
  <c r="S574" i="17"/>
  <c r="S605" i="17"/>
  <c r="S543" i="17"/>
  <c r="S603" i="17"/>
  <c r="S572" i="17"/>
  <c r="S541" i="17"/>
  <c r="S601" i="17"/>
  <c r="S570" i="17"/>
  <c r="S539" i="17"/>
  <c r="S568" i="17"/>
  <c r="S537" i="17"/>
  <c r="S599" i="17"/>
  <c r="S597" i="17"/>
  <c r="S566" i="17"/>
  <c r="S535" i="17"/>
  <c r="S595" i="17"/>
  <c r="S564" i="17"/>
  <c r="S533" i="17"/>
  <c r="S593" i="17"/>
  <c r="S562" i="17"/>
  <c r="S531" i="17"/>
  <c r="S592" i="17"/>
  <c r="S561" i="17"/>
  <c r="S530" i="17"/>
  <c r="S559" i="17"/>
  <c r="S528" i="17"/>
  <c r="S590" i="17"/>
  <c r="S588" i="17"/>
  <c r="S557" i="17"/>
  <c r="S526" i="17"/>
  <c r="M552" i="17"/>
  <c r="M583" i="17"/>
  <c r="M614" i="17"/>
  <c r="G614" i="17"/>
  <c r="G583" i="17"/>
  <c r="G552" i="17"/>
  <c r="AD531" i="8"/>
  <c r="AD593" i="8"/>
  <c r="AD562" i="8"/>
  <c r="AD538" i="8"/>
  <c r="AD569" i="8"/>
  <c r="AD600" i="8"/>
  <c r="AD550" i="8"/>
  <c r="AD581" i="8"/>
  <c r="AD612" i="8"/>
  <c r="AD526" i="8"/>
  <c r="AD557" i="8"/>
  <c r="AD588" i="8"/>
  <c r="AD530" i="8"/>
  <c r="AD561" i="8"/>
  <c r="AD592" i="8"/>
  <c r="AC583" i="8"/>
  <c r="AC614" i="8"/>
  <c r="AC552" i="8"/>
  <c r="AD544" i="8"/>
  <c r="AD606" i="8"/>
  <c r="AD575" i="8"/>
  <c r="AD546" i="8"/>
  <c r="AD608" i="8"/>
  <c r="AD577" i="8"/>
  <c r="AD536" i="7"/>
  <c r="AD567" i="7"/>
  <c r="AD598" i="7"/>
  <c r="AD608" i="7"/>
  <c r="AD577" i="7"/>
  <c r="AD546" i="7"/>
  <c r="AD538" i="7"/>
  <c r="AD600" i="7"/>
  <c r="AD569" i="7"/>
  <c r="AD547" i="7"/>
  <c r="AD609" i="7"/>
  <c r="AD578" i="7"/>
  <c r="AD591" i="7"/>
  <c r="AD529" i="7"/>
  <c r="AD560" i="7"/>
  <c r="O609" i="17"/>
  <c r="O547" i="17"/>
  <c r="O578" i="17"/>
  <c r="O572" i="17"/>
  <c r="O541" i="17"/>
  <c r="O603" i="17"/>
  <c r="O566" i="17"/>
  <c r="O535" i="17"/>
  <c r="O597" i="17"/>
  <c r="O530" i="17"/>
  <c r="O561" i="17"/>
  <c r="O592" i="17"/>
  <c r="S525" i="17"/>
  <c r="S587" i="17"/>
  <c r="S556" i="17"/>
  <c r="AD558" i="8"/>
  <c r="AD589" i="8"/>
  <c r="AD527" i="8"/>
  <c r="AD587" i="8"/>
  <c r="AD525" i="8"/>
  <c r="AD556" i="8"/>
  <c r="AD561" i="7"/>
  <c r="AD592" i="7"/>
  <c r="AD530" i="7"/>
  <c r="AD604" i="7"/>
  <c r="AD542" i="7"/>
  <c r="AD573" i="7"/>
  <c r="AD564" i="7"/>
  <c r="AD595" i="7"/>
  <c r="AD533" i="7"/>
  <c r="O550" i="17"/>
  <c r="O612" i="17"/>
  <c r="O581" i="17"/>
  <c r="O579" i="17"/>
  <c r="O610" i="17"/>
  <c r="O548" i="17"/>
  <c r="O577" i="17"/>
  <c r="O546" i="17"/>
  <c r="O608" i="17"/>
  <c r="O606" i="17"/>
  <c r="O575" i="17"/>
  <c r="O544" i="17"/>
  <c r="O542" i="17"/>
  <c r="O604" i="17"/>
  <c r="O573" i="17"/>
  <c r="O571" i="17"/>
  <c r="O602" i="17"/>
  <c r="O540" i="17"/>
  <c r="O538" i="17"/>
  <c r="O569" i="17"/>
  <c r="O600" i="17"/>
  <c r="O567" i="17"/>
  <c r="O598" i="17"/>
  <c r="O536" i="17"/>
  <c r="O565" i="17"/>
  <c r="O596" i="17"/>
  <c r="O534" i="17"/>
  <c r="O563" i="17"/>
  <c r="O594" i="17"/>
  <c r="O532" i="17"/>
  <c r="O582" i="17"/>
  <c r="O551" i="17"/>
  <c r="O613" i="17"/>
  <c r="O560" i="17"/>
  <c r="O591" i="17"/>
  <c r="O529" i="17"/>
  <c r="O558" i="17"/>
  <c r="O589" i="17"/>
  <c r="O527" i="17"/>
  <c r="C614" i="17"/>
  <c r="C552" i="17"/>
  <c r="C583" i="17"/>
  <c r="H552" i="17"/>
  <c r="H614" i="17"/>
  <c r="H583" i="17"/>
  <c r="AD542" i="8"/>
  <c r="AD604" i="8"/>
  <c r="AD573" i="8"/>
  <c r="AD539" i="8"/>
  <c r="AD601" i="8"/>
  <c r="AD570" i="8"/>
  <c r="AD591" i="8"/>
  <c r="AD529" i="8"/>
  <c r="AD560" i="8"/>
  <c r="AD578" i="8"/>
  <c r="AD547" i="8"/>
  <c r="AD609" i="8"/>
  <c r="AD567" i="8"/>
  <c r="AD598" i="8"/>
  <c r="AD536" i="8"/>
  <c r="AD535" i="8"/>
  <c r="AD597" i="8"/>
  <c r="AD566" i="8"/>
  <c r="AD525" i="7"/>
  <c r="AD587" i="7"/>
  <c r="AD556" i="7"/>
  <c r="AD607" i="7"/>
  <c r="AD545" i="7"/>
  <c r="AD576" i="7"/>
  <c r="AD559" i="7"/>
  <c r="AD528" i="7"/>
  <c r="AD590" i="7"/>
  <c r="AD581" i="7"/>
  <c r="AD550" i="7"/>
  <c r="AD612" i="7"/>
  <c r="AD610" i="7"/>
  <c r="AD548" i="7"/>
  <c r="AD579" i="7"/>
  <c r="AD527" i="7"/>
  <c r="AD558" i="7"/>
  <c r="AD589" i="7"/>
  <c r="AD541" i="7"/>
  <c r="AD572" i="7"/>
  <c r="AD603" i="7"/>
  <c r="O580" i="17"/>
  <c r="O611" i="17"/>
  <c r="O549" i="17"/>
  <c r="O605" i="17"/>
  <c r="O543" i="17"/>
  <c r="O574" i="17"/>
  <c r="O537" i="17"/>
  <c r="O599" i="17"/>
  <c r="O568" i="17"/>
  <c r="O562" i="17"/>
  <c r="O593" i="17"/>
  <c r="O531" i="17"/>
  <c r="O557" i="17"/>
  <c r="O526" i="17"/>
  <c r="O588" i="17"/>
  <c r="L583" i="17"/>
  <c r="L614" i="17"/>
  <c r="L552" i="17"/>
  <c r="I583" i="17"/>
  <c r="I552" i="17"/>
  <c r="I614" i="17"/>
  <c r="AD571" i="8"/>
  <c r="AD602" i="8"/>
  <c r="AD540" i="8"/>
  <c r="AD574" i="7"/>
  <c r="AD605" i="7"/>
  <c r="AD543" i="7"/>
  <c r="AD593" i="7"/>
  <c r="AD562" i="7"/>
  <c r="AD531" i="7"/>
  <c r="S581" i="17"/>
  <c r="S612" i="17"/>
  <c r="S550" i="17"/>
  <c r="S579" i="17"/>
  <c r="S548" i="17"/>
  <c r="S610" i="17"/>
  <c r="S608" i="17"/>
  <c r="S577" i="17"/>
  <c r="S546" i="17"/>
  <c r="S575" i="17"/>
  <c r="S606" i="17"/>
  <c r="S544" i="17"/>
  <c r="S573" i="17"/>
  <c r="S604" i="17"/>
  <c r="S542" i="17"/>
  <c r="S571" i="17"/>
  <c r="S602" i="17"/>
  <c r="S540" i="17"/>
  <c r="S569" i="17"/>
  <c r="S600" i="17"/>
  <c r="S538" i="17"/>
  <c r="S567" i="17"/>
  <c r="S536" i="17"/>
  <c r="S598" i="17"/>
  <c r="S596" i="17"/>
  <c r="S565" i="17"/>
  <c r="S534" i="17"/>
  <c r="S563" i="17"/>
  <c r="S594" i="17"/>
  <c r="S532" i="17"/>
  <c r="S613" i="17"/>
  <c r="S582" i="17"/>
  <c r="S551" i="17"/>
  <c r="S560" i="17"/>
  <c r="S591" i="17"/>
  <c r="S529" i="17"/>
  <c r="S589" i="17"/>
  <c r="S558" i="17"/>
  <c r="S527" i="17"/>
  <c r="O587" i="17"/>
  <c r="O556" i="17"/>
  <c r="O525" i="17"/>
  <c r="O463" i="17"/>
  <c r="K614" i="17"/>
  <c r="K552" i="17"/>
  <c r="K583" i="17"/>
  <c r="J614" i="17"/>
  <c r="J552" i="17"/>
  <c r="J583" i="17"/>
  <c r="D614" i="17"/>
  <c r="D552" i="17"/>
  <c r="D583" i="17"/>
  <c r="E552" i="17"/>
  <c r="E583" i="17"/>
  <c r="E614" i="17"/>
  <c r="AD545" i="8"/>
  <c r="AD576" i="8"/>
  <c r="AD607" i="8"/>
  <c r="AD564" i="8"/>
  <c r="AD595" i="8"/>
  <c r="AD533" i="8"/>
  <c r="AD563" i="8"/>
  <c r="AD532" i="8"/>
  <c r="AD594" i="8"/>
  <c r="AD551" i="8"/>
  <c r="AD582" i="8"/>
  <c r="AD613" i="8"/>
  <c r="AD537" i="8"/>
  <c r="AD568" i="8"/>
  <c r="AD599" i="8"/>
  <c r="AD565" i="8"/>
  <c r="AD534" i="8"/>
  <c r="AD596" i="8"/>
  <c r="AC552" i="7"/>
  <c r="AC614" i="7"/>
  <c r="AC583" i="7"/>
  <c r="AD532" i="7"/>
  <c r="AD594" i="7"/>
  <c r="AD563" i="7"/>
  <c r="AD597" i="7"/>
  <c r="AD535" i="7"/>
  <c r="AD566" i="7"/>
  <c r="AD613" i="7"/>
  <c r="AD582" i="7"/>
  <c r="AD551" i="7"/>
  <c r="AD596" i="7"/>
  <c r="AD565" i="7"/>
  <c r="AD534" i="7"/>
  <c r="AD557" i="7"/>
  <c r="AD526" i="7"/>
  <c r="AD588" i="7"/>
  <c r="AD599" i="7"/>
  <c r="AD568" i="7"/>
  <c r="AD537" i="7"/>
  <c r="AD601" i="7"/>
  <c r="AD570" i="7"/>
  <c r="AD539" i="7"/>
  <c r="AD580" i="7"/>
  <c r="AD549" i="7"/>
  <c r="AD611" i="7"/>
  <c r="AD614" i="9"/>
  <c r="AD583" i="9"/>
  <c r="AD552" i="9"/>
  <c r="AD521" i="9"/>
  <c r="AD490" i="9"/>
  <c r="AD474" i="7"/>
  <c r="AD505" i="7"/>
  <c r="AD484" i="7"/>
  <c r="AD515" i="7"/>
  <c r="AD476" i="7"/>
  <c r="AD507" i="7"/>
  <c r="AD516" i="7"/>
  <c r="AD485" i="7"/>
  <c r="AD498" i="7"/>
  <c r="AD467" i="7"/>
  <c r="AD59" i="7"/>
  <c r="AD494" i="7"/>
  <c r="AD463" i="7"/>
  <c r="AD514" i="7"/>
  <c r="AD483" i="7"/>
  <c r="AD497" i="7"/>
  <c r="AD466" i="7"/>
  <c r="AD488" i="7"/>
  <c r="AD519" i="7"/>
  <c r="AD486" i="7"/>
  <c r="AD517" i="7"/>
  <c r="AD465" i="7"/>
  <c r="AD496" i="7"/>
  <c r="AD510" i="7"/>
  <c r="AD479" i="7"/>
  <c r="AC490" i="7"/>
  <c r="AC521" i="7"/>
  <c r="AD501" i="7"/>
  <c r="AD470" i="7"/>
  <c r="AD473" i="7"/>
  <c r="AD504" i="7"/>
  <c r="AD489" i="7"/>
  <c r="AD520" i="7"/>
  <c r="AD472" i="7"/>
  <c r="AD503" i="7"/>
  <c r="AD495" i="7"/>
  <c r="AD464" i="7"/>
  <c r="AD475" i="7"/>
  <c r="AD506" i="7"/>
  <c r="AD508" i="7"/>
  <c r="AD477" i="7"/>
  <c r="AD518" i="7"/>
  <c r="AD487" i="7"/>
  <c r="AD499" i="7"/>
  <c r="AD468" i="7"/>
  <c r="AD480" i="7"/>
  <c r="AD511" i="7"/>
  <c r="AD481" i="7"/>
  <c r="AD512" i="7"/>
  <c r="AD509" i="7"/>
  <c r="AD478" i="7"/>
  <c r="AD502" i="7"/>
  <c r="AD471" i="7"/>
  <c r="AD469" i="7"/>
  <c r="AD500" i="7"/>
  <c r="AD482" i="7"/>
  <c r="AD513" i="7"/>
  <c r="AD469" i="8"/>
  <c r="AD500" i="8"/>
  <c r="AD476" i="8"/>
  <c r="AD507" i="8"/>
  <c r="AD488" i="8"/>
  <c r="AD519" i="8"/>
  <c r="AD495" i="8"/>
  <c r="AD464" i="8"/>
  <c r="AD499" i="8"/>
  <c r="AD468" i="8"/>
  <c r="AC490" i="8"/>
  <c r="AC521" i="8"/>
  <c r="AD482" i="8"/>
  <c r="AD513" i="8"/>
  <c r="AD484" i="8"/>
  <c r="AD515" i="8"/>
  <c r="AD511" i="8"/>
  <c r="AD480" i="8"/>
  <c r="AD477" i="8"/>
  <c r="AD508" i="8"/>
  <c r="AD498" i="8"/>
  <c r="AD467" i="8"/>
  <c r="AD485" i="8"/>
  <c r="AD516" i="8"/>
  <c r="AD474" i="8"/>
  <c r="AD505" i="8"/>
  <c r="AD473" i="8"/>
  <c r="AD504" i="8"/>
  <c r="AD514" i="8"/>
  <c r="AD483" i="8"/>
  <c r="AD502" i="8"/>
  <c r="AD471" i="8"/>
  <c r="AD501" i="8"/>
  <c r="AD470" i="8"/>
  <c r="AD489" i="8"/>
  <c r="AD520" i="8"/>
  <c r="AD506" i="8"/>
  <c r="AD475" i="8"/>
  <c r="AD472" i="8"/>
  <c r="AD503" i="8"/>
  <c r="AD486" i="8"/>
  <c r="AD517" i="8"/>
  <c r="AD510" i="8"/>
  <c r="AD479" i="8"/>
  <c r="AD518" i="8"/>
  <c r="AD487" i="8"/>
  <c r="AD465" i="8"/>
  <c r="AD496" i="8"/>
  <c r="AD59" i="8"/>
  <c r="AD494" i="8"/>
  <c r="AD463" i="8"/>
  <c r="AD466" i="8"/>
  <c r="AD497" i="8"/>
  <c r="AD481" i="8"/>
  <c r="AD512" i="8"/>
  <c r="AD478" i="8"/>
  <c r="AD509" i="8"/>
  <c r="S518" i="17"/>
  <c r="S487" i="17"/>
  <c r="S516" i="17"/>
  <c r="S485" i="17"/>
  <c r="S514" i="17"/>
  <c r="S483" i="17"/>
  <c r="S512" i="17"/>
  <c r="S481" i="17"/>
  <c r="S510" i="17"/>
  <c r="S479" i="17"/>
  <c r="S508" i="17"/>
  <c r="S477" i="17"/>
  <c r="S506" i="17"/>
  <c r="S475" i="17"/>
  <c r="S504" i="17"/>
  <c r="S473" i="17"/>
  <c r="S502" i="17"/>
  <c r="S471" i="17"/>
  <c r="S500" i="17"/>
  <c r="S469" i="17"/>
  <c r="S499" i="17"/>
  <c r="S468" i="17"/>
  <c r="S497" i="17"/>
  <c r="S466" i="17"/>
  <c r="S495" i="17"/>
  <c r="S464" i="17"/>
  <c r="M521" i="17"/>
  <c r="M490" i="17"/>
  <c r="G521" i="17"/>
  <c r="G490" i="17"/>
  <c r="O519" i="17"/>
  <c r="O488" i="17"/>
  <c r="O517" i="17"/>
  <c r="O486" i="17"/>
  <c r="O515" i="17"/>
  <c r="O484" i="17"/>
  <c r="O513" i="17"/>
  <c r="O482" i="17"/>
  <c r="O511" i="17"/>
  <c r="O480" i="17"/>
  <c r="O509" i="17"/>
  <c r="O478" i="17"/>
  <c r="O507" i="17"/>
  <c r="O476" i="17"/>
  <c r="O505" i="17"/>
  <c r="O474" i="17"/>
  <c r="O503" i="17"/>
  <c r="O472" i="17"/>
  <c r="O501" i="17"/>
  <c r="O470" i="17"/>
  <c r="O520" i="17"/>
  <c r="O489" i="17"/>
  <c r="O498" i="17"/>
  <c r="O467" i="17"/>
  <c r="O496" i="17"/>
  <c r="O465" i="17"/>
  <c r="C521" i="17"/>
  <c r="C490" i="17"/>
  <c r="H521" i="17"/>
  <c r="H490" i="17"/>
  <c r="S519" i="17"/>
  <c r="S488" i="17"/>
  <c r="S517" i="17"/>
  <c r="S486" i="17"/>
  <c r="S515" i="17"/>
  <c r="S484" i="17"/>
  <c r="S513" i="17"/>
  <c r="S482" i="17"/>
  <c r="S511" i="17"/>
  <c r="S480" i="17"/>
  <c r="S509" i="17"/>
  <c r="S478" i="17"/>
  <c r="S507" i="17"/>
  <c r="S476" i="17"/>
  <c r="S505" i="17"/>
  <c r="S474" i="17"/>
  <c r="S503" i="17"/>
  <c r="S472" i="17"/>
  <c r="S501" i="17"/>
  <c r="S470" i="17"/>
  <c r="S520" i="17"/>
  <c r="S489" i="17"/>
  <c r="S498" i="17"/>
  <c r="S467" i="17"/>
  <c r="S496" i="17"/>
  <c r="S465" i="17"/>
  <c r="O494" i="17"/>
  <c r="K521" i="17"/>
  <c r="K490" i="17"/>
  <c r="J521" i="17"/>
  <c r="J490" i="17"/>
  <c r="D521" i="17"/>
  <c r="D490" i="17"/>
  <c r="E521" i="17"/>
  <c r="E490" i="17"/>
  <c r="O518" i="17"/>
  <c r="O487" i="17"/>
  <c r="O516" i="17"/>
  <c r="O485" i="17"/>
  <c r="O514" i="17"/>
  <c r="O483" i="17"/>
  <c r="O512" i="17"/>
  <c r="O481" i="17"/>
  <c r="O510" i="17"/>
  <c r="O479" i="17"/>
  <c r="O508" i="17"/>
  <c r="O477" i="17"/>
  <c r="O506" i="17"/>
  <c r="O475" i="17"/>
  <c r="O504" i="17"/>
  <c r="O473" i="17"/>
  <c r="O502" i="17"/>
  <c r="O471" i="17"/>
  <c r="O500" i="17"/>
  <c r="O469" i="17"/>
  <c r="O499" i="17"/>
  <c r="O468" i="17"/>
  <c r="O497" i="17"/>
  <c r="O466" i="17"/>
  <c r="O495" i="17"/>
  <c r="O464" i="17"/>
  <c r="S494" i="17"/>
  <c r="S463" i="17"/>
  <c r="N521" i="17"/>
  <c r="N490" i="17"/>
  <c r="L521" i="17"/>
  <c r="L490" i="17"/>
  <c r="F521" i="17"/>
  <c r="F490" i="17"/>
  <c r="I521" i="17"/>
  <c r="I490" i="17"/>
  <c r="X273" i="17"/>
  <c r="AC273" i="17"/>
  <c r="V273" i="17"/>
  <c r="AB273" i="17"/>
  <c r="T273" i="17"/>
  <c r="U273" i="17"/>
  <c r="Z273" i="17"/>
  <c r="W273" i="17"/>
  <c r="AD273" i="17"/>
  <c r="S273" i="17"/>
  <c r="Y273" i="17"/>
  <c r="AE272" i="17"/>
  <c r="S59" i="17"/>
  <c r="D245" i="17"/>
  <c r="C272" i="17"/>
  <c r="O29" i="17"/>
  <c r="AE273" i="17" s="1"/>
  <c r="O59" i="17"/>
  <c r="S29" i="17"/>
  <c r="AY152" i="17"/>
  <c r="AY154" i="17"/>
  <c r="AY155" i="17"/>
  <c r="AY156" i="17"/>
  <c r="AY157" i="17"/>
  <c r="AY158" i="17"/>
  <c r="AY179" i="17"/>
  <c r="AY159" i="17"/>
  <c r="AY160" i="17"/>
  <c r="AY161" i="17"/>
  <c r="AY162" i="17"/>
  <c r="AY163" i="17"/>
  <c r="AY164" i="17"/>
  <c r="AY165" i="17"/>
  <c r="AY177" i="17"/>
  <c r="AY178" i="17"/>
  <c r="BC152" i="17"/>
  <c r="BC154" i="17"/>
  <c r="BC155" i="17"/>
  <c r="BC156" i="17"/>
  <c r="BC157" i="17"/>
  <c r="BC158" i="17"/>
  <c r="BC179" i="17"/>
  <c r="BC159" i="17"/>
  <c r="BC160" i="17"/>
  <c r="BC161" i="17"/>
  <c r="BC162" i="17"/>
  <c r="BC163" i="17"/>
  <c r="BC164" i="17"/>
  <c r="BC165" i="17"/>
  <c r="BC166" i="17"/>
  <c r="BC167" i="17"/>
  <c r="BC168" i="17"/>
  <c r="BC169" i="17"/>
  <c r="BC170" i="17"/>
  <c r="BC171" i="17"/>
  <c r="BC172" i="17"/>
  <c r="BC173" i="17"/>
  <c r="BC174" i="17"/>
  <c r="BC176" i="17"/>
  <c r="BC177" i="17"/>
  <c r="BC178" i="17"/>
  <c r="BE152" i="17"/>
  <c r="BE154" i="17"/>
  <c r="BE155" i="17"/>
  <c r="BE156" i="17"/>
  <c r="BE157" i="17"/>
  <c r="AY166" i="17"/>
  <c r="AY167" i="17"/>
  <c r="AY168" i="17"/>
  <c r="AY169" i="17"/>
  <c r="AY170" i="17"/>
  <c r="AY171" i="17"/>
  <c r="AY172" i="17"/>
  <c r="AY173" i="17"/>
  <c r="AY174" i="17"/>
  <c r="AY175" i="17"/>
  <c r="AY176" i="17"/>
  <c r="BC175" i="17"/>
  <c r="BE158" i="17"/>
  <c r="BE179" i="17"/>
  <c r="BE159" i="17"/>
  <c r="BE160" i="17"/>
  <c r="BE161" i="17"/>
  <c r="BE162" i="17"/>
  <c r="BE163" i="17"/>
  <c r="BE164" i="17"/>
  <c r="BE165" i="17"/>
  <c r="BE166" i="17"/>
  <c r="BE167" i="17"/>
  <c r="BE168" i="17"/>
  <c r="BE169" i="17"/>
  <c r="BE170" i="17"/>
  <c r="BE171" i="17"/>
  <c r="BE172" i="17"/>
  <c r="BE173" i="17"/>
  <c r="BE174" i="17"/>
  <c r="BE175" i="17"/>
  <c r="BE176" i="17"/>
  <c r="BE177" i="17"/>
  <c r="BE178" i="17"/>
  <c r="BI152" i="17"/>
  <c r="BI154" i="17"/>
  <c r="BI155" i="17"/>
  <c r="BI156" i="17"/>
  <c r="BI157" i="17"/>
  <c r="BI158" i="17"/>
  <c r="BI161" i="17"/>
  <c r="BI162" i="17"/>
  <c r="BI163" i="17"/>
  <c r="BI164" i="17"/>
  <c r="BI165" i="17"/>
  <c r="BI166" i="17"/>
  <c r="BI167" i="17"/>
  <c r="BI168" i="17"/>
  <c r="BI169" i="17"/>
  <c r="BI170" i="17"/>
  <c r="BI171" i="17"/>
  <c r="BI172" i="17"/>
  <c r="BI173" i="17"/>
  <c r="BI174" i="17"/>
  <c r="BI175" i="17"/>
  <c r="BI176" i="17"/>
  <c r="BI177" i="17"/>
  <c r="BI178" i="17"/>
  <c r="AZ152" i="17"/>
  <c r="AZ154" i="17"/>
  <c r="AZ155" i="17"/>
  <c r="AZ156" i="17"/>
  <c r="AZ157" i="17"/>
  <c r="AZ158" i="17"/>
  <c r="AZ179" i="17"/>
  <c r="AZ159" i="17"/>
  <c r="AZ160" i="17"/>
  <c r="AZ161" i="17"/>
  <c r="AZ162" i="17"/>
  <c r="AZ163" i="17"/>
  <c r="AZ164" i="17"/>
  <c r="AZ165" i="17"/>
  <c r="AZ166" i="17"/>
  <c r="AZ167" i="17"/>
  <c r="AZ168" i="17"/>
  <c r="AZ169" i="17"/>
  <c r="AZ170" i="17"/>
  <c r="AZ171" i="17"/>
  <c r="AZ172" i="17"/>
  <c r="AZ173" i="17"/>
  <c r="AZ174" i="17"/>
  <c r="AZ175" i="17"/>
  <c r="AZ176" i="17"/>
  <c r="AZ177" i="17"/>
  <c r="AZ178" i="17"/>
  <c r="BF176" i="17"/>
  <c r="BF177" i="17"/>
  <c r="BF178" i="17"/>
  <c r="BB152" i="17"/>
  <c r="BB154" i="17"/>
  <c r="BB155" i="17"/>
  <c r="BB156" i="17"/>
  <c r="BB157" i="17"/>
  <c r="BB158" i="17"/>
  <c r="BB179" i="17"/>
  <c r="BB159" i="17"/>
  <c r="BB160" i="17"/>
  <c r="BB161" i="17"/>
  <c r="BB162" i="17"/>
  <c r="BB163" i="17"/>
  <c r="BB164" i="17"/>
  <c r="BB165" i="17"/>
  <c r="BB166" i="17"/>
  <c r="BB167" i="17"/>
  <c r="BB168" i="17"/>
  <c r="BB169" i="17"/>
  <c r="BB170" i="17"/>
  <c r="BB171" i="17"/>
  <c r="BB172" i="17"/>
  <c r="BB173" i="17"/>
  <c r="BB174" i="17"/>
  <c r="BB175" i="17"/>
  <c r="BB176" i="17"/>
  <c r="BB177" i="17"/>
  <c r="BB178" i="17"/>
  <c r="BD154" i="17"/>
  <c r="BD155" i="17"/>
  <c r="BD156" i="17"/>
  <c r="BD157" i="17"/>
  <c r="BD158" i="17"/>
  <c r="BD179" i="17"/>
  <c r="BD159" i="17"/>
  <c r="BD160" i="17"/>
  <c r="BD161" i="17"/>
  <c r="BD162" i="17"/>
  <c r="BD163" i="17"/>
  <c r="BD164" i="17"/>
  <c r="BD165" i="17"/>
  <c r="BD166" i="17"/>
  <c r="BD167" i="17"/>
  <c r="BD168" i="17"/>
  <c r="BD169" i="17"/>
  <c r="BD170" i="17"/>
  <c r="BD171" i="17"/>
  <c r="BD172" i="17"/>
  <c r="BD173" i="17"/>
  <c r="BD174" i="17"/>
  <c r="BD175" i="17"/>
  <c r="BD176" i="17"/>
  <c r="BD177" i="17"/>
  <c r="BD178" i="17"/>
  <c r="BH152" i="17"/>
  <c r="BH154" i="17"/>
  <c r="BH155" i="17"/>
  <c r="BH157" i="17"/>
  <c r="BH158" i="17"/>
  <c r="BH179" i="17"/>
  <c r="BH159" i="17"/>
  <c r="BH160" i="17"/>
  <c r="BH161" i="17"/>
  <c r="BH162" i="17"/>
  <c r="BH163" i="17"/>
  <c r="BH164" i="17"/>
  <c r="BH165" i="17"/>
  <c r="BH166" i="17"/>
  <c r="BH167" i="17"/>
  <c r="BH168" i="17"/>
  <c r="BH169" i="17"/>
  <c r="BH170" i="17"/>
  <c r="BH171" i="17"/>
  <c r="BH172" i="17"/>
  <c r="BH173" i="17"/>
  <c r="BH174" i="17"/>
  <c r="BH175" i="17"/>
  <c r="BH176" i="17"/>
  <c r="BH177" i="17"/>
  <c r="BH178" i="17"/>
  <c r="BJ177" i="17"/>
  <c r="BJ178" i="17"/>
  <c r="BA152" i="17"/>
  <c r="BA154" i="17"/>
  <c r="BA155" i="17"/>
  <c r="BA156" i="17"/>
  <c r="BA157" i="17"/>
  <c r="BA158" i="17"/>
  <c r="BA179" i="17"/>
  <c r="BA159" i="17"/>
  <c r="BA160" i="17"/>
  <c r="BA161" i="17"/>
  <c r="BA162" i="17"/>
  <c r="BA163" i="17"/>
  <c r="BA164" i="17"/>
  <c r="BA165" i="17"/>
  <c r="BA166" i="17"/>
  <c r="BA167" i="17"/>
  <c r="BA168" i="17"/>
  <c r="BA169" i="17"/>
  <c r="BA170" i="17"/>
  <c r="BA171" i="17"/>
  <c r="BA172" i="17"/>
  <c r="BA173" i="17"/>
  <c r="BA174" i="17"/>
  <c r="BA175" i="17"/>
  <c r="BA176" i="17"/>
  <c r="BA177" i="17"/>
  <c r="BA178" i="17"/>
  <c r="BD152" i="17"/>
  <c r="BG152" i="17"/>
  <c r="BG154" i="17"/>
  <c r="BG155" i="17"/>
  <c r="BG156" i="17"/>
  <c r="BG157" i="17"/>
  <c r="BG158" i="17"/>
  <c r="BG179" i="17"/>
  <c r="BG159" i="17"/>
  <c r="BG160" i="17"/>
  <c r="BG161" i="17"/>
  <c r="BG162" i="17"/>
  <c r="BG163" i="17"/>
  <c r="BG164" i="17"/>
  <c r="BG165" i="17"/>
  <c r="BG166" i="17"/>
  <c r="BG167" i="17"/>
  <c r="BG168" i="17"/>
  <c r="BG169" i="17"/>
  <c r="BG170" i="17"/>
  <c r="BG171" i="17"/>
  <c r="BG172" i="17"/>
  <c r="BG173" i="17"/>
  <c r="BG174" i="17"/>
  <c r="BG175" i="17"/>
  <c r="BG176" i="17"/>
  <c r="BG177" i="17"/>
  <c r="BG178" i="17"/>
  <c r="BF152" i="17"/>
  <c r="BF154" i="17"/>
  <c r="BF155" i="17"/>
  <c r="BF156" i="17"/>
  <c r="BF157" i="17"/>
  <c r="BF158" i="17"/>
  <c r="BF179" i="17"/>
  <c r="BF159" i="17"/>
  <c r="BF160" i="17"/>
  <c r="BF161" i="17"/>
  <c r="BF162" i="17"/>
  <c r="BF163" i="17"/>
  <c r="BF164" i="17"/>
  <c r="BF165" i="17"/>
  <c r="BF166" i="17"/>
  <c r="BF167" i="17"/>
  <c r="BF168" i="17"/>
  <c r="BF169" i="17"/>
  <c r="BF170" i="17"/>
  <c r="BF171" i="17"/>
  <c r="BF172" i="17"/>
  <c r="BF173" i="17"/>
  <c r="BF174" i="17"/>
  <c r="BF175" i="17"/>
  <c r="BJ152" i="17"/>
  <c r="BJ154" i="17"/>
  <c r="BJ155" i="17"/>
  <c r="BJ156" i="17"/>
  <c r="BJ157" i="17"/>
  <c r="BJ158" i="17"/>
  <c r="BJ179" i="17"/>
  <c r="BJ159" i="17"/>
  <c r="BJ160" i="17"/>
  <c r="BJ161" i="17"/>
  <c r="BJ162" i="17"/>
  <c r="BJ163" i="17"/>
  <c r="BJ164" i="17"/>
  <c r="BJ165" i="17"/>
  <c r="BJ166" i="17"/>
  <c r="BJ167" i="17"/>
  <c r="BJ168" i="17"/>
  <c r="BJ169" i="17"/>
  <c r="BJ170" i="17"/>
  <c r="BJ171" i="17"/>
  <c r="BJ172" i="17"/>
  <c r="BJ173" i="17"/>
  <c r="BJ174" i="17"/>
  <c r="BJ175" i="17"/>
  <c r="BJ176" i="17"/>
  <c r="BI179" i="17"/>
  <c r="BI159" i="17"/>
  <c r="BI160" i="17"/>
  <c r="BH156" i="17"/>
  <c r="U22" i="13" l="1"/>
  <c r="AD583" i="7"/>
  <c r="AD614" i="7"/>
  <c r="AD552" i="7"/>
  <c r="O583" i="17"/>
  <c r="O552" i="17"/>
  <c r="O614" i="17"/>
  <c r="O490" i="17"/>
  <c r="S583" i="17"/>
  <c r="S552" i="17"/>
  <c r="S614" i="17"/>
  <c r="AD583" i="8"/>
  <c r="AD552" i="8"/>
  <c r="AD614" i="8"/>
  <c r="AD521" i="7"/>
  <c r="AD490" i="7"/>
  <c r="AD521" i="8"/>
  <c r="AD490" i="8"/>
  <c r="O521" i="17"/>
  <c r="S521" i="17"/>
  <c r="S490" i="17"/>
  <c r="AK22" i="13"/>
  <c r="AI189" i="17"/>
  <c r="BF180" i="17"/>
  <c r="BD180" i="17"/>
  <c r="BK173" i="17"/>
  <c r="BK169" i="17"/>
  <c r="BE180" i="17"/>
  <c r="BK164" i="17"/>
  <c r="BK160" i="17"/>
  <c r="BK157" i="17"/>
  <c r="BK153" i="17"/>
  <c r="AI187" i="17"/>
  <c r="BA180" i="17"/>
  <c r="BH180" i="17"/>
  <c r="AZ180" i="17"/>
  <c r="BI180" i="17"/>
  <c r="BK176" i="17"/>
  <c r="BK172" i="17"/>
  <c r="BK168" i="17"/>
  <c r="BK178" i="17"/>
  <c r="BK163" i="17"/>
  <c r="BK159" i="17"/>
  <c r="BK156" i="17"/>
  <c r="AY180" i="17"/>
  <c r="BK152" i="17"/>
  <c r="AI190" i="17"/>
  <c r="AI210" i="17"/>
  <c r="AI194" i="17"/>
  <c r="BG180" i="17"/>
  <c r="BK175" i="17"/>
  <c r="BK171" i="17"/>
  <c r="BK167" i="17"/>
  <c r="BK177" i="17"/>
  <c r="BK162" i="17"/>
  <c r="BK179" i="17"/>
  <c r="BK155" i="17"/>
  <c r="E245" i="17"/>
  <c r="D272" i="17"/>
  <c r="AI192" i="17"/>
  <c r="AI195" i="17"/>
  <c r="AI207" i="17"/>
  <c r="BJ180" i="17"/>
  <c r="BB180" i="17"/>
  <c r="BK174" i="17"/>
  <c r="BK170" i="17"/>
  <c r="BK166" i="17"/>
  <c r="BC180" i="17"/>
  <c r="BK165" i="17"/>
  <c r="BK161" i="17"/>
  <c r="BK158" i="17"/>
  <c r="BK154" i="17"/>
  <c r="H211" i="17" l="1"/>
  <c r="K211" i="17"/>
  <c r="J211" i="17"/>
  <c r="O207" i="17"/>
  <c r="O210" i="17"/>
  <c r="O187" i="17"/>
  <c r="O192" i="17"/>
  <c r="O190" i="17"/>
  <c r="O195" i="17"/>
  <c r="O189" i="17"/>
  <c r="N211" i="17"/>
  <c r="O194" i="17"/>
  <c r="AI198" i="17"/>
  <c r="O198" i="17"/>
  <c r="AI188" i="17"/>
  <c r="O188" i="17"/>
  <c r="I211" i="17"/>
  <c r="F211" i="17"/>
  <c r="D211" i="17"/>
  <c r="AI191" i="17"/>
  <c r="O191" i="17"/>
  <c r="AI204" i="17"/>
  <c r="O204" i="17"/>
  <c r="AI196" i="17"/>
  <c r="O196" i="17"/>
  <c r="AI186" i="17"/>
  <c r="O186" i="17"/>
  <c r="BK180" i="17"/>
  <c r="AI205" i="17"/>
  <c r="O205" i="17"/>
  <c r="AI183" i="17"/>
  <c r="C211" i="17"/>
  <c r="O183" i="17"/>
  <c r="AI202" i="17"/>
  <c r="O202" i="17"/>
  <c r="AI184" i="17"/>
  <c r="O184" i="17"/>
  <c r="L211" i="17"/>
  <c r="AI200" i="17"/>
  <c r="O200" i="17"/>
  <c r="AI201" i="17"/>
  <c r="O201" i="17"/>
  <c r="AI193" i="17"/>
  <c r="O193" i="17"/>
  <c r="G211" i="17"/>
  <c r="AI185" i="17"/>
  <c r="O185" i="17"/>
  <c r="AI203" i="17"/>
  <c r="O203" i="17"/>
  <c r="AI209" i="17"/>
  <c r="O209" i="17"/>
  <c r="E211" i="17"/>
  <c r="M211" i="17"/>
  <c r="AI206" i="17"/>
  <c r="O206" i="17"/>
  <c r="AI208" i="17"/>
  <c r="O208" i="17"/>
  <c r="AI197" i="17"/>
  <c r="O197" i="17"/>
  <c r="AI199" i="17"/>
  <c r="O199" i="17"/>
  <c r="F245" i="17"/>
  <c r="E272" i="17"/>
  <c r="CG23" i="13" l="1"/>
  <c r="AI211" i="17"/>
  <c r="F272" i="17"/>
  <c r="G245" i="17"/>
  <c r="O211" i="17"/>
  <c r="H245" i="17" l="1"/>
  <c r="G272" i="17"/>
  <c r="I245" i="17" l="1"/>
  <c r="H272" i="17"/>
  <c r="J245" i="17" l="1"/>
  <c r="I272" i="17"/>
  <c r="J272" i="17" l="1"/>
  <c r="K245" i="17"/>
  <c r="AI152" i="17"/>
  <c r="AO152" i="17"/>
  <c r="AL152" i="17"/>
  <c r="K272" i="17" l="1"/>
  <c r="L245" i="17"/>
  <c r="AR152" i="17"/>
  <c r="AA152" i="17"/>
  <c r="Z152" i="17"/>
  <c r="X152" i="17"/>
  <c r="AD152" i="17"/>
  <c r="AC152" i="17"/>
  <c r="U152" i="17"/>
  <c r="AJ152" i="17"/>
  <c r="AM152" i="17"/>
  <c r="AP152" i="17"/>
  <c r="AS152" i="17"/>
  <c r="AK152" i="17"/>
  <c r="AQ152" i="17"/>
  <c r="AT152" i="17"/>
  <c r="V152" i="17" l="1"/>
  <c r="L272" i="17"/>
  <c r="M245" i="17"/>
  <c r="AN152" i="17"/>
  <c r="AU152" i="17" s="1"/>
  <c r="S152" i="17"/>
  <c r="T152" i="17"/>
  <c r="K214" i="17" l="1"/>
  <c r="Y152" i="17"/>
  <c r="E214" i="17"/>
  <c r="N214" i="17"/>
  <c r="D214" i="17"/>
  <c r="J214" i="17"/>
  <c r="H214" i="17"/>
  <c r="F214" i="17"/>
  <c r="W152" i="17"/>
  <c r="M272" i="17"/>
  <c r="N245" i="17"/>
  <c r="N272" i="17" s="1"/>
  <c r="AB152" i="17"/>
  <c r="BO152" i="17"/>
  <c r="C214" i="17"/>
  <c r="AT159" i="17"/>
  <c r="AL159" i="17"/>
  <c r="AJ159" i="17"/>
  <c r="AR158" i="17"/>
  <c r="AQ158" i="17"/>
  <c r="AO158" i="17"/>
  <c r="AN158" i="17"/>
  <c r="AM158" i="17"/>
  <c r="AL158" i="17"/>
  <c r="AK158" i="17"/>
  <c r="AJ158" i="17"/>
  <c r="AI158" i="17"/>
  <c r="AS157" i="17"/>
  <c r="AO157" i="17"/>
  <c r="AN157" i="17"/>
  <c r="AK157" i="17"/>
  <c r="AJ157" i="17"/>
  <c r="AI157" i="17"/>
  <c r="AN156" i="17"/>
  <c r="AK156" i="17"/>
  <c r="AJ156" i="17"/>
  <c r="AI156" i="17"/>
  <c r="AT155" i="17"/>
  <c r="AM155" i="17"/>
  <c r="AK155" i="17"/>
  <c r="AJ155" i="17"/>
  <c r="AT179" i="17"/>
  <c r="AS179" i="17"/>
  <c r="AR179" i="17"/>
  <c r="AQ179" i="17"/>
  <c r="AP179" i="17"/>
  <c r="AO179" i="17"/>
  <c r="AN179" i="17"/>
  <c r="AM179" i="17"/>
  <c r="AL179" i="17"/>
  <c r="AK179" i="17"/>
  <c r="AJ179" i="17"/>
  <c r="AI179" i="17"/>
  <c r="AS159" i="17"/>
  <c r="AR159" i="17"/>
  <c r="AQ159" i="17"/>
  <c r="AO159" i="17"/>
  <c r="AN159" i="17"/>
  <c r="AM159" i="17"/>
  <c r="AK159" i="17"/>
  <c r="AI159" i="17"/>
  <c r="AT160" i="17"/>
  <c r="AS160" i="17"/>
  <c r="AR160" i="17"/>
  <c r="AQ160" i="17"/>
  <c r="AP160" i="17"/>
  <c r="AO160" i="17"/>
  <c r="AN160" i="17"/>
  <c r="AM160" i="17"/>
  <c r="AL160" i="17"/>
  <c r="AK160" i="17"/>
  <c r="AJ160" i="17"/>
  <c r="AI160" i="17"/>
  <c r="AT161" i="17"/>
  <c r="AS161" i="17"/>
  <c r="AR161" i="17"/>
  <c r="AQ161" i="17"/>
  <c r="AP161" i="17"/>
  <c r="AO161" i="17"/>
  <c r="AN161" i="17"/>
  <c r="AM161" i="17"/>
  <c r="AL161" i="17"/>
  <c r="AK161" i="17"/>
  <c r="AJ161" i="17"/>
  <c r="AI161" i="17"/>
  <c r="AT162" i="17"/>
  <c r="AS162" i="17"/>
  <c r="AR162" i="17"/>
  <c r="AQ162" i="17"/>
  <c r="AP162" i="17"/>
  <c r="AO162" i="17"/>
  <c r="AN162" i="17"/>
  <c r="AM162" i="17"/>
  <c r="AL162" i="17"/>
  <c r="AK162" i="17"/>
  <c r="AJ162" i="17"/>
  <c r="AI162" i="17"/>
  <c r="AT163" i="17"/>
  <c r="AS163" i="17"/>
  <c r="AR163" i="17"/>
  <c r="AQ163" i="17"/>
  <c r="AP163" i="17"/>
  <c r="AO163" i="17"/>
  <c r="AN163" i="17"/>
  <c r="AM163" i="17"/>
  <c r="AL163" i="17"/>
  <c r="AK163" i="17"/>
  <c r="AJ163" i="17"/>
  <c r="AI163" i="17"/>
  <c r="AT164" i="17"/>
  <c r="AS164" i="17"/>
  <c r="AR164" i="17"/>
  <c r="AQ164" i="17"/>
  <c r="AP164" i="17"/>
  <c r="AO164" i="17"/>
  <c r="AN164" i="17"/>
  <c r="AM164" i="17"/>
  <c r="AL164" i="17"/>
  <c r="AK164" i="17"/>
  <c r="AJ164" i="17"/>
  <c r="AI164" i="17"/>
  <c r="AT165" i="17"/>
  <c r="AS165" i="17"/>
  <c r="AR165" i="17"/>
  <c r="AQ165" i="17"/>
  <c r="AP165" i="17"/>
  <c r="AO165" i="17"/>
  <c r="AN165" i="17"/>
  <c r="AM165" i="17"/>
  <c r="AL165" i="17"/>
  <c r="AK165" i="17"/>
  <c r="AJ165" i="17"/>
  <c r="AI165" i="17"/>
  <c r="AT166" i="17"/>
  <c r="AS166" i="17"/>
  <c r="AR166" i="17"/>
  <c r="AQ166" i="17"/>
  <c r="AP166" i="17"/>
  <c r="AO166" i="17"/>
  <c r="AN166" i="17"/>
  <c r="AM166" i="17"/>
  <c r="AL166" i="17"/>
  <c r="AK166" i="17"/>
  <c r="AJ166" i="17"/>
  <c r="AI166" i="17"/>
  <c r="AT167" i="17"/>
  <c r="AS167" i="17"/>
  <c r="AR167" i="17"/>
  <c r="AQ167" i="17"/>
  <c r="AP167" i="17"/>
  <c r="AO167" i="17"/>
  <c r="AN167" i="17"/>
  <c r="AM167" i="17"/>
  <c r="AL167" i="17"/>
  <c r="AK167" i="17"/>
  <c r="AJ167" i="17"/>
  <c r="AI167" i="17"/>
  <c r="AT168" i="17"/>
  <c r="AS168" i="17"/>
  <c r="AR168" i="17"/>
  <c r="AQ168" i="17"/>
  <c r="AP168" i="17"/>
  <c r="AO168" i="17"/>
  <c r="AN168" i="17"/>
  <c r="AM168" i="17"/>
  <c r="AL168" i="17"/>
  <c r="AK168" i="17"/>
  <c r="AJ168" i="17"/>
  <c r="AI168" i="17"/>
  <c r="AT169" i="17"/>
  <c r="AS169" i="17"/>
  <c r="AR169" i="17"/>
  <c r="AQ169" i="17"/>
  <c r="AP169" i="17"/>
  <c r="AO169" i="17"/>
  <c r="AN169" i="17"/>
  <c r="AM169" i="17"/>
  <c r="AL169" i="17"/>
  <c r="AK169" i="17"/>
  <c r="AJ169" i="17"/>
  <c r="AI169" i="17"/>
  <c r="AT170" i="17"/>
  <c r="AS170" i="17"/>
  <c r="AR170" i="17"/>
  <c r="AQ170" i="17"/>
  <c r="AP170" i="17"/>
  <c r="AO170" i="17"/>
  <c r="AN170" i="17"/>
  <c r="AM170" i="17"/>
  <c r="AL170" i="17"/>
  <c r="AK170" i="17"/>
  <c r="AJ170" i="17"/>
  <c r="AI170" i="17"/>
  <c r="AT171" i="17"/>
  <c r="AS171" i="17"/>
  <c r="AR171" i="17"/>
  <c r="AQ171" i="17"/>
  <c r="AP171" i="17"/>
  <c r="AO171" i="17"/>
  <c r="AN171" i="17"/>
  <c r="AM171" i="17"/>
  <c r="AL171" i="17"/>
  <c r="AK171" i="17"/>
  <c r="AJ171" i="17"/>
  <c r="AI171" i="17"/>
  <c r="AT172" i="17"/>
  <c r="AS172" i="17"/>
  <c r="AR172" i="17"/>
  <c r="AQ172" i="17"/>
  <c r="AP172" i="17"/>
  <c r="AO172" i="17"/>
  <c r="AN172" i="17"/>
  <c r="AM172" i="17"/>
  <c r="AL172" i="17"/>
  <c r="AK172" i="17"/>
  <c r="AJ172" i="17"/>
  <c r="AI172" i="17"/>
  <c r="AT173" i="17"/>
  <c r="AS173" i="17"/>
  <c r="AR173" i="17"/>
  <c r="AQ173" i="17"/>
  <c r="AP173" i="17"/>
  <c r="AO173" i="17"/>
  <c r="AN173" i="17"/>
  <c r="AM173" i="17"/>
  <c r="AL173" i="17"/>
  <c r="AK173" i="17"/>
  <c r="AJ173" i="17"/>
  <c r="AI173" i="17"/>
  <c r="AT174" i="17"/>
  <c r="AS174" i="17"/>
  <c r="AR174" i="17"/>
  <c r="AQ174" i="17"/>
  <c r="AP174" i="17"/>
  <c r="AO174" i="17"/>
  <c r="AN174" i="17"/>
  <c r="AM174" i="17"/>
  <c r="AL174" i="17"/>
  <c r="AK174" i="17"/>
  <c r="AJ174" i="17"/>
  <c r="AI174" i="17"/>
  <c r="AT175" i="17"/>
  <c r="AS175" i="17"/>
  <c r="AR175" i="17"/>
  <c r="AQ175" i="17"/>
  <c r="AP175" i="17"/>
  <c r="AO175" i="17"/>
  <c r="AN175" i="17"/>
  <c r="AM175" i="17"/>
  <c r="AL175" i="17"/>
  <c r="AK175" i="17"/>
  <c r="AJ175" i="17"/>
  <c r="AI175" i="17"/>
  <c r="AT176" i="17"/>
  <c r="AS176" i="17"/>
  <c r="AR176" i="17"/>
  <c r="AQ176" i="17"/>
  <c r="AP176" i="17"/>
  <c r="AO176" i="17"/>
  <c r="AN176" i="17"/>
  <c r="AM176" i="17"/>
  <c r="AL176" i="17"/>
  <c r="AK176" i="17"/>
  <c r="AJ176" i="17"/>
  <c r="AI176" i="17"/>
  <c r="AT177" i="17"/>
  <c r="AS177" i="17"/>
  <c r="AR177" i="17"/>
  <c r="AQ177" i="17"/>
  <c r="AP177" i="17"/>
  <c r="AO177" i="17"/>
  <c r="AN177" i="17"/>
  <c r="AM177" i="17"/>
  <c r="AL177" i="17"/>
  <c r="AK177" i="17"/>
  <c r="AJ177" i="17"/>
  <c r="AI177" i="17"/>
  <c r="AT178" i="17"/>
  <c r="AS178" i="17"/>
  <c r="AR178" i="17"/>
  <c r="AQ178" i="17"/>
  <c r="AP178" i="17"/>
  <c r="AO178" i="17"/>
  <c r="AN178" i="17"/>
  <c r="AM178" i="17"/>
  <c r="AL178" i="17"/>
  <c r="AK178" i="17"/>
  <c r="AJ178" i="17"/>
  <c r="AI178" i="17"/>
  <c r="AT154" i="17"/>
  <c r="AS154" i="17"/>
  <c r="AR154" i="17"/>
  <c r="AQ154" i="17"/>
  <c r="AP154" i="17"/>
  <c r="AO154" i="17"/>
  <c r="AN154" i="17"/>
  <c r="AM154" i="17"/>
  <c r="AL154" i="17"/>
  <c r="AK154" i="17"/>
  <c r="AJ154" i="17"/>
  <c r="AI154" i="17"/>
  <c r="O152" i="17" l="1"/>
  <c r="AK180" i="17"/>
  <c r="AU154" i="17"/>
  <c r="AU177" i="17"/>
  <c r="AU173" i="17"/>
  <c r="AU171" i="17"/>
  <c r="AU169" i="17"/>
  <c r="AU167" i="17"/>
  <c r="AU165" i="17"/>
  <c r="AU178" i="17"/>
  <c r="AU174" i="17"/>
  <c r="AU172" i="17"/>
  <c r="AU170" i="17"/>
  <c r="AU168" i="17"/>
  <c r="AU166" i="17"/>
  <c r="AJ180" i="17"/>
  <c r="AU163" i="17"/>
  <c r="AU161" i="17"/>
  <c r="AU164" i="17"/>
  <c r="AU175" i="17"/>
  <c r="AU176" i="17"/>
  <c r="AU162" i="17"/>
  <c r="AE152" i="17"/>
  <c r="S92" i="17"/>
  <c r="S111" i="17"/>
  <c r="S110" i="17"/>
  <c r="S107" i="17"/>
  <c r="S106" i="17"/>
  <c r="S105" i="17"/>
  <c r="S103" i="17"/>
  <c r="S214" i="17"/>
  <c r="M214" i="17"/>
  <c r="S93" i="17"/>
  <c r="S117" i="17"/>
  <c r="S116" i="17"/>
  <c r="S112" i="17"/>
  <c r="S108" i="17"/>
  <c r="S102" i="17"/>
  <c r="S100" i="17"/>
  <c r="S99" i="17"/>
  <c r="S98" i="17"/>
  <c r="S118" i="17"/>
  <c r="L214" i="17"/>
  <c r="I214" i="17"/>
  <c r="S114" i="17"/>
  <c r="S113" i="17"/>
  <c r="S104" i="17"/>
  <c r="AU160" i="17"/>
  <c r="AU179" i="17"/>
  <c r="AU153" i="17"/>
  <c r="S115" i="17"/>
  <c r="S109" i="17"/>
  <c r="S101" i="17"/>
  <c r="G214" i="17"/>
  <c r="AP159" i="17"/>
  <c r="AU159" i="17" s="1"/>
  <c r="AS158" i="17"/>
  <c r="AR157" i="17"/>
  <c r="AB159" i="17"/>
  <c r="AP158" i="17"/>
  <c r="AT158" i="17"/>
  <c r="AM157" i="17"/>
  <c r="AQ157" i="17"/>
  <c r="AL157" i="17"/>
  <c r="AR156" i="17"/>
  <c r="AN155" i="17"/>
  <c r="AN180" i="17" s="1"/>
  <c r="AC170" i="17"/>
  <c r="AL156" i="17"/>
  <c r="AP156" i="17"/>
  <c r="AT156" i="17"/>
  <c r="AP157" i="17"/>
  <c r="AT157" i="17"/>
  <c r="S174" i="17"/>
  <c r="T174" i="17"/>
  <c r="AM156" i="17"/>
  <c r="M232" i="17"/>
  <c r="AC158" i="17"/>
  <c r="Z177" i="17"/>
  <c r="Y175" i="17"/>
  <c r="X176" i="17"/>
  <c r="Y174" i="17"/>
  <c r="T173" i="17"/>
  <c r="W171" i="17"/>
  <c r="Z171" i="17"/>
  <c r="Y169" i="17"/>
  <c r="AD169" i="17"/>
  <c r="T168" i="17"/>
  <c r="V164" i="17"/>
  <c r="X172" i="17"/>
  <c r="AB170" i="17"/>
  <c r="S169" i="17"/>
  <c r="U163" i="17"/>
  <c r="AS155" i="17"/>
  <c r="AO156" i="17"/>
  <c r="AS156" i="17"/>
  <c r="Z162" i="17"/>
  <c r="AI155" i="17"/>
  <c r="AI180" i="17" s="1"/>
  <c r="AQ155" i="17"/>
  <c r="S126" i="17"/>
  <c r="AL155" i="17"/>
  <c r="AP155" i="17"/>
  <c r="AQ156" i="17"/>
  <c r="U158" i="17"/>
  <c r="S154" i="17"/>
  <c r="X178" i="17"/>
  <c r="S177" i="17"/>
  <c r="AA177" i="17"/>
  <c r="AA175" i="17"/>
  <c r="AD175" i="17"/>
  <c r="U173" i="17"/>
  <c r="Y154" i="17"/>
  <c r="AA178" i="17"/>
  <c r="V177" i="17"/>
  <c r="S144" i="17"/>
  <c r="W175" i="17"/>
  <c r="Z173" i="17"/>
  <c r="AA174" i="17"/>
  <c r="Y173" i="17"/>
  <c r="AA171" i="17"/>
  <c r="S168" i="17"/>
  <c r="T171" i="17"/>
  <c r="W170" i="17"/>
  <c r="Y168" i="17"/>
  <c r="Z168" i="17"/>
  <c r="AD168" i="17"/>
  <c r="S132" i="17"/>
  <c r="Y170" i="17"/>
  <c r="AA170" i="17"/>
  <c r="U168" i="17"/>
  <c r="S136" i="17"/>
  <c r="W167" i="17"/>
  <c r="Y165" i="17"/>
  <c r="Z165" i="17"/>
  <c r="AA165" i="17"/>
  <c r="Y164" i="17"/>
  <c r="AA166" i="17"/>
  <c r="W165" i="17"/>
  <c r="X165" i="17"/>
  <c r="U164" i="17"/>
  <c r="Y167" i="17"/>
  <c r="AA167" i="17"/>
  <c r="V166" i="17"/>
  <c r="W166" i="17"/>
  <c r="W163" i="17"/>
  <c r="Y163" i="17"/>
  <c r="AA163" i="17"/>
  <c r="AA161" i="17"/>
  <c r="V159" i="17"/>
  <c r="X159" i="17"/>
  <c r="X161" i="17"/>
  <c r="AC161" i="17"/>
  <c r="W160" i="17"/>
  <c r="AA160" i="17"/>
  <c r="U162" i="17"/>
  <c r="V162" i="17"/>
  <c r="Y162" i="17"/>
  <c r="W161" i="17"/>
  <c r="Y159" i="17"/>
  <c r="S179" i="17"/>
  <c r="V158" i="17"/>
  <c r="X179" i="17"/>
  <c r="K219" i="17"/>
  <c r="T157" i="17"/>
  <c r="AA155" i="17"/>
  <c r="S123" i="17"/>
  <c r="W178" i="17"/>
  <c r="Z178" i="17"/>
  <c r="W176" i="17"/>
  <c r="Y176" i="17"/>
  <c r="AA176" i="17"/>
  <c r="W154" i="17"/>
  <c r="X154" i="17"/>
  <c r="AA154" i="17"/>
  <c r="W177" i="17"/>
  <c r="S143" i="17"/>
  <c r="Y178" i="17"/>
  <c r="T177" i="17"/>
  <c r="X177" i="17"/>
  <c r="Y177" i="17"/>
  <c r="S145" i="17"/>
  <c r="V176" i="17"/>
  <c r="Z176" i="17"/>
  <c r="V154" i="17"/>
  <c r="Z154" i="17"/>
  <c r="T178" i="17"/>
  <c r="V178" i="17"/>
  <c r="U177" i="17"/>
  <c r="X175" i="17"/>
  <c r="Z175" i="17"/>
  <c r="V174" i="17"/>
  <c r="W173" i="17"/>
  <c r="U172" i="17"/>
  <c r="Y172" i="17"/>
  <c r="N237" i="17"/>
  <c r="Z174" i="17"/>
  <c r="V173" i="17"/>
  <c r="X173" i="17"/>
  <c r="Z172" i="17"/>
  <c r="AA172" i="17"/>
  <c r="X171" i="17"/>
  <c r="V175" i="17"/>
  <c r="X174" i="17"/>
  <c r="AA173" i="17"/>
  <c r="V172" i="17"/>
  <c r="W172" i="17"/>
  <c r="V171" i="17"/>
  <c r="Z169" i="17"/>
  <c r="V170" i="17"/>
  <c r="X170" i="17"/>
  <c r="Z170" i="17"/>
  <c r="W169" i="17"/>
  <c r="X169" i="17"/>
  <c r="S134" i="17"/>
  <c r="AA169" i="17"/>
  <c r="L232" i="17"/>
  <c r="F231" i="17"/>
  <c r="N231" i="17"/>
  <c r="V167" i="17"/>
  <c r="X167" i="17"/>
  <c r="X166" i="17"/>
  <c r="T165" i="17"/>
  <c r="S131" i="17"/>
  <c r="N230" i="17"/>
  <c r="X164" i="17"/>
  <c r="Y166" i="17"/>
  <c r="Z166" i="17"/>
  <c r="V165" i="17"/>
  <c r="Z164" i="17"/>
  <c r="W168" i="17"/>
  <c r="X168" i="17"/>
  <c r="AA168" i="17"/>
  <c r="S167" i="17"/>
  <c r="Z167" i="17"/>
  <c r="T166" i="17"/>
  <c r="W164" i="17"/>
  <c r="X163" i="17"/>
  <c r="W162" i="17"/>
  <c r="S129" i="17"/>
  <c r="AA162" i="17"/>
  <c r="V163" i="17"/>
  <c r="Z163" i="17"/>
  <c r="U161" i="17"/>
  <c r="Z161" i="17"/>
  <c r="W159" i="17"/>
  <c r="S127" i="17"/>
  <c r="M223" i="17"/>
  <c r="V160" i="17"/>
  <c r="Y160" i="17"/>
  <c r="Z160" i="17"/>
  <c r="S161" i="17"/>
  <c r="Y161" i="17"/>
  <c r="W179" i="17"/>
  <c r="Y179" i="17"/>
  <c r="J241" i="17"/>
  <c r="V179" i="17"/>
  <c r="AA179" i="17"/>
  <c r="AC156" i="17"/>
  <c r="T156" i="17"/>
  <c r="Z156" i="17"/>
  <c r="S124" i="17"/>
  <c r="S155" i="17"/>
  <c r="AB155" i="17"/>
  <c r="AR155" i="17"/>
  <c r="H217" i="17"/>
  <c r="AO155" i="17"/>
  <c r="AC157" i="17"/>
  <c r="D239" i="17"/>
  <c r="E239" i="17"/>
  <c r="S122" i="17"/>
  <c r="D236" i="17"/>
  <c r="S142" i="17"/>
  <c r="D238" i="17"/>
  <c r="S139" i="17"/>
  <c r="S141" i="17"/>
  <c r="D233" i="17"/>
  <c r="D228" i="17"/>
  <c r="S137" i="17"/>
  <c r="E228" i="17"/>
  <c r="D227" i="17"/>
  <c r="E226" i="17"/>
  <c r="E225" i="17"/>
  <c r="S130" i="17"/>
  <c r="AA164" i="17"/>
  <c r="E224" i="17"/>
  <c r="D225" i="17"/>
  <c r="S148" i="17"/>
  <c r="S159" i="17"/>
  <c r="K221" i="17"/>
  <c r="L221" i="17"/>
  <c r="E241" i="17"/>
  <c r="W158" i="17"/>
  <c r="M219" i="17"/>
  <c r="D219" i="17"/>
  <c r="S125" i="17"/>
  <c r="D217" i="17"/>
  <c r="Y155" i="17"/>
  <c r="AR180" i="17" l="1"/>
  <c r="AM180" i="17"/>
  <c r="AO180" i="17"/>
  <c r="L89" i="17"/>
  <c r="N89" i="17"/>
  <c r="AU158" i="17"/>
  <c r="AP180" i="17"/>
  <c r="M89" i="17"/>
  <c r="AL180" i="17"/>
  <c r="AU157" i="17"/>
  <c r="AU156" i="17"/>
  <c r="AS180" i="17"/>
  <c r="AT180" i="17"/>
  <c r="AQ180" i="17"/>
  <c r="BO179" i="17"/>
  <c r="C241" i="17"/>
  <c r="S156" i="17"/>
  <c r="V157" i="17"/>
  <c r="D241" i="17"/>
  <c r="T179" i="17"/>
  <c r="U179" i="17"/>
  <c r="U159" i="17"/>
  <c r="AA159" i="17"/>
  <c r="H222" i="17"/>
  <c r="T163" i="17"/>
  <c r="D226" i="17"/>
  <c r="T164" i="17"/>
  <c r="AD164" i="17"/>
  <c r="AB168" i="17"/>
  <c r="N228" i="17"/>
  <c r="AD166" i="17"/>
  <c r="U166" i="17"/>
  <c r="AC171" i="17"/>
  <c r="L235" i="17"/>
  <c r="AB173" i="17"/>
  <c r="E237" i="17"/>
  <c r="U175" i="17"/>
  <c r="E238" i="17"/>
  <c r="U176" i="17"/>
  <c r="M238" i="17"/>
  <c r="AC176" i="17"/>
  <c r="S176" i="17"/>
  <c r="E240" i="17"/>
  <c r="U178" i="17"/>
  <c r="J217" i="17"/>
  <c r="Z155" i="17"/>
  <c r="D221" i="17"/>
  <c r="T159" i="17"/>
  <c r="M226" i="17"/>
  <c r="AC164" i="17"/>
  <c r="T167" i="17"/>
  <c r="D230" i="17"/>
  <c r="M236" i="17"/>
  <c r="AC174" i="17"/>
  <c r="M216" i="17"/>
  <c r="AC154" i="17"/>
  <c r="AB178" i="17"/>
  <c r="Z179" i="17"/>
  <c r="AC173" i="17"/>
  <c r="S95" i="17"/>
  <c r="S97" i="17"/>
  <c r="X155" i="17"/>
  <c r="S84" i="17"/>
  <c r="O84" i="17"/>
  <c r="S69" i="17"/>
  <c r="O69" i="17"/>
  <c r="S72" i="17"/>
  <c r="O72" i="17"/>
  <c r="S78" i="17"/>
  <c r="O78" i="17"/>
  <c r="S86" i="17"/>
  <c r="O86" i="17"/>
  <c r="S63" i="17"/>
  <c r="O63" i="17"/>
  <c r="S73" i="17"/>
  <c r="O73" i="17"/>
  <c r="S76" i="17"/>
  <c r="O76" i="17"/>
  <c r="S80" i="17"/>
  <c r="O80" i="17"/>
  <c r="N217" i="17"/>
  <c r="AD155" i="17"/>
  <c r="H220" i="17"/>
  <c r="X158" i="17"/>
  <c r="L239" i="17"/>
  <c r="AB177" i="17"/>
  <c r="C236" i="17"/>
  <c r="BO174" i="17"/>
  <c r="N241" i="17"/>
  <c r="AD179" i="17"/>
  <c r="AD160" i="17"/>
  <c r="T161" i="17"/>
  <c r="M225" i="17"/>
  <c r="AC163" i="17"/>
  <c r="M224" i="17"/>
  <c r="AC162" i="17"/>
  <c r="N225" i="17"/>
  <c r="AD163" i="17"/>
  <c r="AD165" i="17"/>
  <c r="S165" i="17"/>
  <c r="S166" i="17"/>
  <c r="M228" i="17"/>
  <c r="AC166" i="17"/>
  <c r="AC175" i="17"/>
  <c r="C235" i="17"/>
  <c r="BO173" i="17"/>
  <c r="N238" i="17"/>
  <c r="AD176" i="17"/>
  <c r="T158" i="17"/>
  <c r="M241" i="17"/>
  <c r="AC179" i="17"/>
  <c r="X160" i="17"/>
  <c r="L227" i="17"/>
  <c r="AB165" i="17"/>
  <c r="V168" i="17"/>
  <c r="D232" i="17"/>
  <c r="T170" i="17"/>
  <c r="U169" i="17"/>
  <c r="M234" i="17"/>
  <c r="AC172" i="17"/>
  <c r="AB175" i="17"/>
  <c r="AB154" i="17"/>
  <c r="Y158" i="17"/>
  <c r="AD162" i="17"/>
  <c r="U167" i="17"/>
  <c r="S94" i="17"/>
  <c r="U154" i="17"/>
  <c r="S71" i="17"/>
  <c r="O71" i="17"/>
  <c r="S79" i="17"/>
  <c r="O79" i="17"/>
  <c r="M217" i="17"/>
  <c r="AC155" i="17"/>
  <c r="F217" i="17"/>
  <c r="V155" i="17"/>
  <c r="L220" i="17"/>
  <c r="AB158" i="17"/>
  <c r="C227" i="17"/>
  <c r="BO165" i="17"/>
  <c r="G218" i="17"/>
  <c r="W156" i="17"/>
  <c r="Z157" i="17"/>
  <c r="E217" i="17"/>
  <c r="U155" i="17"/>
  <c r="N218" i="17"/>
  <c r="AD156" i="17"/>
  <c r="K218" i="17"/>
  <c r="AA156" i="17"/>
  <c r="S157" i="17"/>
  <c r="L219" i="17"/>
  <c r="AB157" i="17"/>
  <c r="Y157" i="17"/>
  <c r="U160" i="17"/>
  <c r="AC160" i="17"/>
  <c r="D222" i="17"/>
  <c r="T160" i="17"/>
  <c r="V161" i="17"/>
  <c r="L222" i="17"/>
  <c r="AB160" i="17"/>
  <c r="S163" i="17"/>
  <c r="AB162" i="17"/>
  <c r="L225" i="17"/>
  <c r="AB163" i="17"/>
  <c r="AC165" i="17"/>
  <c r="S164" i="17"/>
  <c r="L228" i="17"/>
  <c r="AB166" i="17"/>
  <c r="AB167" i="17"/>
  <c r="AC169" i="17"/>
  <c r="AD170" i="17"/>
  <c r="D234" i="17"/>
  <c r="T172" i="17"/>
  <c r="N235" i="17"/>
  <c r="AD173" i="17"/>
  <c r="AB174" i="17"/>
  <c r="U174" i="17"/>
  <c r="S175" i="17"/>
  <c r="N239" i="17"/>
  <c r="AD177" i="17"/>
  <c r="M240" i="17"/>
  <c r="AC178" i="17"/>
  <c r="G219" i="17"/>
  <c r="W157" i="17"/>
  <c r="X162" i="17"/>
  <c r="N221" i="17"/>
  <c r="AD159" i="17"/>
  <c r="L223" i="17"/>
  <c r="AB161" i="17"/>
  <c r="S160" i="17"/>
  <c r="U165" i="17"/>
  <c r="N229" i="17"/>
  <c r="AD167" i="17"/>
  <c r="AC168" i="17"/>
  <c r="AB176" i="17"/>
  <c r="S173" i="17"/>
  <c r="T176" i="17"/>
  <c r="AB172" i="17"/>
  <c r="T154" i="17"/>
  <c r="S170" i="17"/>
  <c r="AB169" i="17"/>
  <c r="Y171" i="17"/>
  <c r="S119" i="17"/>
  <c r="S74" i="17"/>
  <c r="O74" i="17"/>
  <c r="S83" i="17"/>
  <c r="O83" i="17"/>
  <c r="S68" i="17"/>
  <c r="O68" i="17"/>
  <c r="S70" i="17"/>
  <c r="O70" i="17"/>
  <c r="S82" i="17"/>
  <c r="O82" i="17"/>
  <c r="S87" i="17"/>
  <c r="O87" i="17"/>
  <c r="S75" i="17"/>
  <c r="O75" i="17"/>
  <c r="S77" i="17"/>
  <c r="O77" i="17"/>
  <c r="S81" i="17"/>
  <c r="O81" i="17"/>
  <c r="K220" i="17"/>
  <c r="AA158" i="17"/>
  <c r="C225" i="17"/>
  <c r="BO163" i="17"/>
  <c r="C233" i="17"/>
  <c r="BO171" i="17"/>
  <c r="C239" i="17"/>
  <c r="BO177" i="17"/>
  <c r="E218" i="17"/>
  <c r="U156" i="17"/>
  <c r="U157" i="17"/>
  <c r="T155" i="17"/>
  <c r="L218" i="17"/>
  <c r="AB156" i="17"/>
  <c r="X157" i="17"/>
  <c r="AC159" i="17"/>
  <c r="S162" i="17"/>
  <c r="N223" i="17"/>
  <c r="AD161" i="17"/>
  <c r="D224" i="17"/>
  <c r="T162" i="17"/>
  <c r="N233" i="17"/>
  <c r="AD171" i="17"/>
  <c r="AD172" i="17"/>
  <c r="T175" i="17"/>
  <c r="U171" i="17"/>
  <c r="S172" i="17"/>
  <c r="I233" i="17"/>
  <c r="S171" i="17"/>
  <c r="N216" i="17"/>
  <c r="AD154" i="17"/>
  <c r="S178" i="17"/>
  <c r="H218" i="17"/>
  <c r="X156" i="17"/>
  <c r="Z159" i="17"/>
  <c r="AC167" i="17"/>
  <c r="AB164" i="17"/>
  <c r="D231" i="17"/>
  <c r="T169" i="17"/>
  <c r="U170" i="17"/>
  <c r="AB171" i="17"/>
  <c r="V169" i="17"/>
  <c r="AD174" i="17"/>
  <c r="M239" i="17"/>
  <c r="AC177" i="17"/>
  <c r="N240" i="17"/>
  <c r="AD178" i="17"/>
  <c r="C215" i="17"/>
  <c r="BO153" i="17"/>
  <c r="L241" i="17"/>
  <c r="AB179" i="17"/>
  <c r="AU155" i="17"/>
  <c r="AA157" i="17"/>
  <c r="W174" i="17"/>
  <c r="N220" i="17"/>
  <c r="AD158" i="17"/>
  <c r="S96" i="17"/>
  <c r="S85" i="17"/>
  <c r="O85" i="17"/>
  <c r="S88" i="17"/>
  <c r="O88" i="17"/>
  <c r="O214" i="17"/>
  <c r="S62" i="17"/>
  <c r="O62" i="17"/>
  <c r="K226" i="17"/>
  <c r="K235" i="17"/>
  <c r="K223" i="17"/>
  <c r="K239" i="17"/>
  <c r="K234" i="17"/>
  <c r="K238" i="17"/>
  <c r="K232" i="17"/>
  <c r="K216" i="17"/>
  <c r="S133" i="17"/>
  <c r="E227" i="17"/>
  <c r="E236" i="17"/>
  <c r="M218" i="17"/>
  <c r="J218" i="17"/>
  <c r="S140" i="17"/>
  <c r="I240" i="17"/>
  <c r="S146" i="17"/>
  <c r="G236" i="17"/>
  <c r="H225" i="17"/>
  <c r="H229" i="17"/>
  <c r="H233" i="17"/>
  <c r="H237" i="17"/>
  <c r="H221" i="17"/>
  <c r="H228" i="17"/>
  <c r="H236" i="17"/>
  <c r="H235" i="17"/>
  <c r="H216" i="17"/>
  <c r="H240" i="17"/>
  <c r="H232" i="17"/>
  <c r="H223" i="17"/>
  <c r="H234" i="17"/>
  <c r="H238" i="17"/>
  <c r="F230" i="17"/>
  <c r="G220" i="17"/>
  <c r="G221" i="17"/>
  <c r="G224" i="17"/>
  <c r="G234" i="17"/>
  <c r="G222" i="17"/>
  <c r="G232" i="17"/>
  <c r="G233" i="17"/>
  <c r="G226" i="17"/>
  <c r="G231" i="17"/>
  <c r="G227" i="17"/>
  <c r="G230" i="17"/>
  <c r="G241" i="17"/>
  <c r="G239" i="17"/>
  <c r="G216" i="17"/>
  <c r="G238" i="17"/>
  <c r="G225" i="17"/>
  <c r="G228" i="17"/>
  <c r="G229" i="17"/>
  <c r="G237" i="17"/>
  <c r="F227" i="17"/>
  <c r="F235" i="17"/>
  <c r="F236" i="17"/>
  <c r="F224" i="17"/>
  <c r="F228" i="17"/>
  <c r="F229" i="17"/>
  <c r="F232" i="17"/>
  <c r="F220" i="17"/>
  <c r="F221" i="17"/>
  <c r="F234" i="17"/>
  <c r="F240" i="17"/>
  <c r="F239" i="17"/>
  <c r="F241" i="17"/>
  <c r="F222" i="17"/>
  <c r="F225" i="17"/>
  <c r="F233" i="17"/>
  <c r="F237" i="17"/>
  <c r="F216" i="17"/>
  <c r="F238" i="17"/>
  <c r="F226" i="17"/>
  <c r="D240" i="17"/>
  <c r="E231" i="17"/>
  <c r="S147" i="17"/>
  <c r="E220" i="17"/>
  <c r="D220" i="17"/>
  <c r="S138" i="17"/>
  <c r="D216" i="17"/>
  <c r="D235" i="17"/>
  <c r="S135" i="17"/>
  <c r="S128" i="17"/>
  <c r="E223" i="17"/>
  <c r="D218" i="17"/>
  <c r="I89" i="17" l="1"/>
  <c r="J89" i="17"/>
  <c r="AE177" i="17"/>
  <c r="AE168" i="17"/>
  <c r="AA180" i="17"/>
  <c r="AU180" i="17"/>
  <c r="AE174" i="17"/>
  <c r="AE160" i="17"/>
  <c r="U180" i="17"/>
  <c r="AE173" i="17"/>
  <c r="X180" i="17"/>
  <c r="H89" i="17"/>
  <c r="AE169" i="17"/>
  <c r="F89" i="17"/>
  <c r="K89" i="17"/>
  <c r="AE172" i="17"/>
  <c r="G89" i="17"/>
  <c r="AE159" i="17"/>
  <c r="E89" i="17"/>
  <c r="AE154" i="17"/>
  <c r="AE167" i="17"/>
  <c r="D89" i="17"/>
  <c r="AE161" i="17"/>
  <c r="AE179" i="17"/>
  <c r="C223" i="17"/>
  <c r="BO161" i="17"/>
  <c r="C216" i="17"/>
  <c r="BO154" i="17"/>
  <c r="C219" i="17"/>
  <c r="BO157" i="17"/>
  <c r="G235" i="17"/>
  <c r="N219" i="17"/>
  <c r="AD157" i="17"/>
  <c r="AE157" i="17" s="1"/>
  <c r="G215" i="17"/>
  <c r="G240" i="17"/>
  <c r="C228" i="17"/>
  <c r="BO166" i="17"/>
  <c r="H239" i="17"/>
  <c r="H241" i="17"/>
  <c r="I239" i="17"/>
  <c r="I223" i="17"/>
  <c r="F223" i="17"/>
  <c r="J224" i="17"/>
  <c r="J235" i="17"/>
  <c r="J227" i="17"/>
  <c r="V156" i="17"/>
  <c r="V180" i="17" s="1"/>
  <c r="C240" i="17"/>
  <c r="BO178" i="17"/>
  <c r="C234" i="17"/>
  <c r="BO172" i="17"/>
  <c r="M221" i="17"/>
  <c r="S233" i="17"/>
  <c r="M215" i="17"/>
  <c r="L231" i="17"/>
  <c r="M230" i="17"/>
  <c r="N232" i="17"/>
  <c r="L229" i="17"/>
  <c r="AE163" i="17"/>
  <c r="L237" i="17"/>
  <c r="AE166" i="17"/>
  <c r="M235" i="17"/>
  <c r="AE176" i="17"/>
  <c r="C221" i="17"/>
  <c r="BO159" i="17"/>
  <c r="L217" i="17"/>
  <c r="E234" i="17"/>
  <c r="G223" i="17"/>
  <c r="I229" i="17"/>
  <c r="I222" i="17"/>
  <c r="I235" i="17"/>
  <c r="I237" i="17"/>
  <c r="I232" i="17"/>
  <c r="I238" i="17"/>
  <c r="Z158" i="17"/>
  <c r="Z180" i="17" s="1"/>
  <c r="K217" i="17"/>
  <c r="H224" i="17"/>
  <c r="E221" i="17"/>
  <c r="I217" i="17"/>
  <c r="E219" i="17"/>
  <c r="J225" i="17"/>
  <c r="J222" i="17"/>
  <c r="J240" i="17"/>
  <c r="J228" i="17"/>
  <c r="J238" i="17"/>
  <c r="J237" i="17"/>
  <c r="J232" i="17"/>
  <c r="E230" i="17"/>
  <c r="E235" i="17"/>
  <c r="I225" i="17"/>
  <c r="K229" i="17"/>
  <c r="K231" i="17"/>
  <c r="K233" i="17"/>
  <c r="K227" i="17"/>
  <c r="K240" i="17"/>
  <c r="S215" i="17"/>
  <c r="N236" i="17"/>
  <c r="L233" i="17"/>
  <c r="M229" i="17"/>
  <c r="AE162" i="17"/>
  <c r="S239" i="17"/>
  <c r="AE170" i="17"/>
  <c r="L238" i="17"/>
  <c r="AE175" i="17"/>
  <c r="M222" i="17"/>
  <c r="I219" i="17"/>
  <c r="J219" i="17"/>
  <c r="E216" i="17"/>
  <c r="E229" i="17"/>
  <c r="I220" i="17"/>
  <c r="M237" i="17"/>
  <c r="N227" i="17"/>
  <c r="C238" i="17"/>
  <c r="BO176" i="17"/>
  <c r="L230" i="17"/>
  <c r="H230" i="17"/>
  <c r="C229" i="17"/>
  <c r="BO167" i="17"/>
  <c r="I216" i="17"/>
  <c r="I224" i="17"/>
  <c r="M220" i="17"/>
  <c r="J229" i="17"/>
  <c r="J234" i="17"/>
  <c r="H227" i="17"/>
  <c r="S158" i="17"/>
  <c r="D223" i="17"/>
  <c r="S66" i="17"/>
  <c r="O66" i="17"/>
  <c r="AB180" i="17"/>
  <c r="N234" i="17"/>
  <c r="C224" i="17"/>
  <c r="BO162" i="17"/>
  <c r="H219" i="17"/>
  <c r="C232" i="17"/>
  <c r="BO170" i="17"/>
  <c r="C222" i="17"/>
  <c r="BO160" i="17"/>
  <c r="L236" i="17"/>
  <c r="M231" i="17"/>
  <c r="S227" i="17"/>
  <c r="S64" i="17"/>
  <c r="O64" i="17"/>
  <c r="AE153" i="17"/>
  <c r="L216" i="17"/>
  <c r="N215" i="17"/>
  <c r="AE165" i="17"/>
  <c r="S236" i="17"/>
  <c r="L240" i="17"/>
  <c r="D229" i="17"/>
  <c r="C217" i="17"/>
  <c r="BO155" i="17"/>
  <c r="F215" i="17"/>
  <c r="E215" i="17"/>
  <c r="H215" i="17"/>
  <c r="H231" i="17"/>
  <c r="H226" i="17"/>
  <c r="W155" i="17"/>
  <c r="W180" i="17" s="1"/>
  <c r="I230" i="17"/>
  <c r="I234" i="17"/>
  <c r="I226" i="17"/>
  <c r="I221" i="17"/>
  <c r="I228" i="17"/>
  <c r="I241" i="17"/>
  <c r="I231" i="17"/>
  <c r="I236" i="17"/>
  <c r="I227" i="17"/>
  <c r="E222" i="17"/>
  <c r="D237" i="17"/>
  <c r="J230" i="17"/>
  <c r="J223" i="17"/>
  <c r="J239" i="17"/>
  <c r="J233" i="17"/>
  <c r="J216" i="17"/>
  <c r="J236" i="17"/>
  <c r="J231" i="17"/>
  <c r="J226" i="17"/>
  <c r="Y156" i="17"/>
  <c r="Y180" i="17" s="1"/>
  <c r="K237" i="17"/>
  <c r="K225" i="17"/>
  <c r="K241" i="17"/>
  <c r="K236" i="17"/>
  <c r="K228" i="17"/>
  <c r="K230" i="17"/>
  <c r="K222" i="17"/>
  <c r="K224" i="17"/>
  <c r="C89" i="17"/>
  <c r="L215" i="17"/>
  <c r="E232" i="17"/>
  <c r="L226" i="17"/>
  <c r="J221" i="17"/>
  <c r="AE178" i="17"/>
  <c r="AE171" i="17"/>
  <c r="S225" i="17"/>
  <c r="AC180" i="17"/>
  <c r="L234" i="17"/>
  <c r="AE164" i="17"/>
  <c r="M227" i="17"/>
  <c r="L224" i="17"/>
  <c r="N224" i="17"/>
  <c r="S235" i="17"/>
  <c r="N222" i="17"/>
  <c r="S67" i="17"/>
  <c r="O67" i="17"/>
  <c r="S65" i="17"/>
  <c r="O65" i="17"/>
  <c r="T180" i="17"/>
  <c r="M233" i="17"/>
  <c r="N226" i="17"/>
  <c r="F219" i="17"/>
  <c r="S241" i="17"/>
  <c r="J220" i="17"/>
  <c r="AE158" i="17" l="1"/>
  <c r="AD180" i="17"/>
  <c r="O225" i="17"/>
  <c r="O235" i="17"/>
  <c r="O239" i="17"/>
  <c r="O241" i="17"/>
  <c r="O177" i="17"/>
  <c r="O173" i="17"/>
  <c r="S180" i="17"/>
  <c r="O176" i="17"/>
  <c r="O236" i="17"/>
  <c r="O227" i="17"/>
  <c r="C180" i="17"/>
  <c r="S89" i="17"/>
  <c r="S149" i="17"/>
  <c r="L242" i="17"/>
  <c r="I215" i="17"/>
  <c r="H180" i="17"/>
  <c r="S217" i="17"/>
  <c r="O160" i="17"/>
  <c r="S224" i="17"/>
  <c r="O224" i="17"/>
  <c r="C220" i="17"/>
  <c r="BO158" i="17"/>
  <c r="O158" i="17"/>
  <c r="S238" i="17"/>
  <c r="O238" i="17"/>
  <c r="O172" i="17"/>
  <c r="S228" i="17"/>
  <c r="O228" i="17"/>
  <c r="O154" i="17"/>
  <c r="O89" i="17"/>
  <c r="I218" i="17"/>
  <c r="H242" i="17"/>
  <c r="S232" i="17"/>
  <c r="O232" i="17"/>
  <c r="J215" i="17"/>
  <c r="J242" i="17" s="1"/>
  <c r="J180" i="17"/>
  <c r="S229" i="17"/>
  <c r="O229" i="17"/>
  <c r="D215" i="17"/>
  <c r="D180" i="17"/>
  <c r="O153" i="17"/>
  <c r="S221" i="17"/>
  <c r="O221" i="17"/>
  <c r="S240" i="17"/>
  <c r="O240" i="17"/>
  <c r="O157" i="17"/>
  <c r="S223" i="17"/>
  <c r="O223" i="17"/>
  <c r="K215" i="17"/>
  <c r="K242" i="17" s="1"/>
  <c r="K180" i="17"/>
  <c r="E180" i="17"/>
  <c r="N180" i="17"/>
  <c r="S222" i="17"/>
  <c r="O222" i="17"/>
  <c r="O162" i="17"/>
  <c r="C218" i="17"/>
  <c r="BO156" i="17"/>
  <c r="O179" i="17"/>
  <c r="M180" i="17"/>
  <c r="S234" i="17"/>
  <c r="O234" i="17"/>
  <c r="C226" i="17"/>
  <c r="BO164" i="17"/>
  <c r="O164" i="17"/>
  <c r="O166" i="17"/>
  <c r="S216" i="17"/>
  <c r="O216" i="17"/>
  <c r="L180" i="17"/>
  <c r="N242" i="17"/>
  <c r="O170" i="17"/>
  <c r="C230" i="17"/>
  <c r="BO168" i="17"/>
  <c r="O168" i="17"/>
  <c r="E233" i="17"/>
  <c r="O233" i="17" s="1"/>
  <c r="O171" i="17"/>
  <c r="O167" i="17"/>
  <c r="O163" i="17"/>
  <c r="C231" i="17"/>
  <c r="BO169" i="17"/>
  <c r="O169" i="17"/>
  <c r="C237" i="17"/>
  <c r="BO175" i="17"/>
  <c r="O175" i="17"/>
  <c r="O159" i="17"/>
  <c r="AE156" i="17"/>
  <c r="O174" i="17"/>
  <c r="O165" i="17"/>
  <c r="M242" i="17"/>
  <c r="O178" i="17"/>
  <c r="S219" i="17"/>
  <c r="O219" i="17"/>
  <c r="O161" i="17"/>
  <c r="AE155" i="17"/>
  <c r="CZ22" i="13" l="1"/>
  <c r="CJ78" i="13"/>
  <c r="CX22" i="13"/>
  <c r="CH78" i="13"/>
  <c r="CY22" i="13"/>
  <c r="CI78" i="13"/>
  <c r="DA22" i="13"/>
  <c r="CK78" i="13"/>
  <c r="CQ22" i="13"/>
  <c r="CA78" i="13"/>
  <c r="CW22" i="13"/>
  <c r="CG78" i="13"/>
  <c r="CU22" i="13"/>
  <c r="CE78" i="13"/>
  <c r="CR22" i="13"/>
  <c r="CB78" i="13"/>
  <c r="CP22" i="13"/>
  <c r="BZ78" i="13"/>
  <c r="BP22" i="13"/>
  <c r="O156" i="17"/>
  <c r="BO180" i="17"/>
  <c r="AE180" i="17"/>
  <c r="E242" i="17"/>
  <c r="G217" i="17"/>
  <c r="G180" i="17"/>
  <c r="O155" i="17"/>
  <c r="F218" i="17"/>
  <c r="F242" i="17" s="1"/>
  <c r="F180" i="17"/>
  <c r="D242" i="17"/>
  <c r="O215" i="17"/>
  <c r="S231" i="17"/>
  <c r="O231" i="17"/>
  <c r="S230" i="17"/>
  <c r="O230" i="17"/>
  <c r="S218" i="17"/>
  <c r="C242" i="17"/>
  <c r="I180" i="17"/>
  <c r="S237" i="17"/>
  <c r="O237" i="17"/>
  <c r="S226" i="17"/>
  <c r="O226" i="17"/>
  <c r="S220" i="17"/>
  <c r="O220" i="17"/>
  <c r="I242" i="17"/>
  <c r="CS22" i="13" l="1"/>
  <c r="CC78" i="13"/>
  <c r="CT22" i="13"/>
  <c r="CD78" i="13"/>
  <c r="CV22" i="13"/>
  <c r="CF78" i="13"/>
  <c r="O180" i="17"/>
  <c r="O218" i="17"/>
  <c r="S242" i="17"/>
  <c r="O217" i="17"/>
  <c r="G242" i="17"/>
  <c r="CG22" i="13" l="1"/>
  <c r="CG24" i="13" s="1"/>
  <c r="DB22" i="13"/>
  <c r="O242" i="17"/>
  <c r="AD149" i="17" l="1"/>
  <c r="AD142" i="17"/>
  <c r="AD125" i="17"/>
  <c r="AD133" i="17"/>
  <c r="AD141" i="17"/>
  <c r="AD124" i="17"/>
  <c r="AD128" i="17"/>
  <c r="AD132" i="17"/>
  <c r="AD140" i="17"/>
  <c r="AD144" i="17"/>
  <c r="AD126" i="17"/>
  <c r="AD146" i="17"/>
  <c r="AD136" i="17" l="1"/>
  <c r="AD138" i="17"/>
  <c r="AD122" i="17"/>
  <c r="AD148" i="17"/>
  <c r="AD134" i="17"/>
  <c r="AD130" i="17"/>
  <c r="AD145" i="17"/>
  <c r="AD129" i="17"/>
  <c r="AD147" i="17"/>
  <c r="AD131" i="17"/>
  <c r="AD143" i="17"/>
  <c r="AD127" i="17"/>
  <c r="AD137" i="17"/>
  <c r="AD139" i="17"/>
  <c r="AD123" i="17"/>
  <c r="AD135" i="17"/>
  <c r="BA22" i="13" l="1"/>
  <c r="BP158" i="21"/>
  <c r="BP157" i="21"/>
  <c r="BP153" i="21"/>
  <c r="BP152" i="21"/>
  <c r="AJ207" i="21"/>
  <c r="BP169" i="21"/>
  <c r="BP156" i="21"/>
  <c r="BP165" i="21"/>
  <c r="BP160" i="21"/>
  <c r="BP172" i="21" l="1"/>
  <c r="T222" i="21"/>
  <c r="BP162" i="21"/>
  <c r="BP163" i="21"/>
  <c r="T214" i="21"/>
  <c r="BP154" i="21"/>
  <c r="BP167" i="21"/>
  <c r="BP170" i="21"/>
  <c r="T231" i="21"/>
  <c r="BP171" i="21"/>
  <c r="BP168" i="21"/>
  <c r="BP173" i="21"/>
  <c r="BP166" i="21"/>
  <c r="T220" i="21"/>
  <c r="BP175" i="21"/>
  <c r="BP161" i="21"/>
  <c r="T227" i="21"/>
  <c r="BP178" i="21"/>
  <c r="BP179" i="21"/>
  <c r="AJ202" i="21"/>
  <c r="BP176" i="21"/>
  <c r="T215" i="21"/>
  <c r="BP174" i="21"/>
  <c r="BP164" i="21"/>
  <c r="BP177" i="21"/>
  <c r="T218" i="21"/>
  <c r="BP155" i="21"/>
  <c r="T219" i="21"/>
  <c r="BP159" i="21"/>
  <c r="AJ206" i="21"/>
  <c r="BP180" i="21" l="1"/>
  <c r="AJ211" i="21"/>
  <c r="T221" i="21"/>
  <c r="T237" i="21"/>
  <c r="T216" i="21"/>
  <c r="T224" i="21"/>
  <c r="T234" i="21"/>
  <c r="T217" i="21"/>
  <c r="T239" i="21"/>
  <c r="T241" i="21"/>
  <c r="T235" i="21"/>
  <c r="T236" i="21"/>
  <c r="T238" i="21"/>
  <c r="T225" i="21"/>
  <c r="T226" i="21"/>
  <c r="T240" i="21"/>
  <c r="T223" i="21"/>
  <c r="T228" i="21"/>
  <c r="T230" i="21"/>
  <c r="T233" i="21"/>
  <c r="T232" i="21"/>
  <c r="T229" i="21"/>
  <c r="T242" i="21" l="1"/>
  <c r="BE78" i="13" l="1"/>
  <c r="BE22" i="13" s="1"/>
  <c r="BW152" i="21" l="1"/>
  <c r="BW168" i="21"/>
  <c r="BW176" i="21"/>
  <c r="BW166" i="21"/>
  <c r="BW160" i="21"/>
  <c r="BW162" i="21"/>
  <c r="BW170" i="21"/>
  <c r="BW178" i="21"/>
  <c r="BW158" i="21"/>
  <c r="BW174" i="21"/>
  <c r="AQ190" i="21"/>
  <c r="AQ206" i="21"/>
  <c r="AQ187" i="21"/>
  <c r="AQ191" i="21"/>
  <c r="AQ188" i="21"/>
  <c r="AQ192" i="21"/>
  <c r="AQ196" i="21"/>
  <c r="AQ204" i="21"/>
  <c r="AQ208" i="21"/>
  <c r="BW161" i="21"/>
  <c r="BW169" i="21"/>
  <c r="BW177" i="21"/>
  <c r="AQ189" i="21"/>
  <c r="AQ193" i="21"/>
  <c r="AQ197" i="21"/>
  <c r="AQ201" i="21"/>
  <c r="AQ205" i="21"/>
  <c r="AQ209" i="21"/>
  <c r="AQ200" i="21" l="1"/>
  <c r="AQ195" i="21"/>
  <c r="AQ202" i="21"/>
  <c r="AQ186" i="21"/>
  <c r="AQ198" i="21"/>
  <c r="AQ210" i="21"/>
  <c r="AQ199" i="21"/>
  <c r="AQ183" i="21"/>
  <c r="AQ194" i="21"/>
  <c r="BW167" i="21"/>
  <c r="BW172" i="21"/>
  <c r="BW155" i="21"/>
  <c r="BW164" i="21"/>
  <c r="BW171" i="21"/>
  <c r="BW179" i="21"/>
  <c r="BW175" i="21"/>
  <c r="BW156" i="21"/>
  <c r="BW163" i="21"/>
  <c r="BW159" i="21"/>
  <c r="AA89" i="21"/>
  <c r="BW173" i="21"/>
  <c r="BW154" i="21"/>
  <c r="BW165" i="21"/>
  <c r="BW157" i="21"/>
  <c r="AQ203" i="21" l="1"/>
  <c r="AQ184" i="21"/>
  <c r="AQ207" i="21"/>
  <c r="AQ185" i="21"/>
  <c r="BW153" i="21"/>
  <c r="BW180" i="21" s="1"/>
  <c r="AQ211" i="21" l="1"/>
  <c r="AS193" i="21" l="1"/>
  <c r="AS209" i="21"/>
  <c r="AS210" i="21"/>
  <c r="AS183" i="21"/>
  <c r="AS187" i="21"/>
  <c r="AS191" i="21"/>
  <c r="AS195" i="21"/>
  <c r="AS203" i="21"/>
  <c r="AS207" i="21" l="1"/>
  <c r="AS206" i="21"/>
  <c r="AS201" i="21"/>
  <c r="AS189" i="21"/>
  <c r="AS199" i="21"/>
  <c r="AS198" i="21"/>
  <c r="AC226" i="21"/>
  <c r="AC240" i="21"/>
  <c r="AC224" i="21"/>
  <c r="AC238" i="21"/>
  <c r="AC222" i="21"/>
  <c r="AC229" i="21"/>
  <c r="AC220" i="21"/>
  <c r="AC230" i="21"/>
  <c r="AS202" i="21"/>
  <c r="AS186" i="21"/>
  <c r="AC237" i="21"/>
  <c r="AC234" i="21"/>
  <c r="AC221" i="21"/>
  <c r="AS185" i="21" l="1"/>
  <c r="AS197" i="21"/>
  <c r="AC227" i="21"/>
  <c r="AS196" i="21"/>
  <c r="AC223" i="21"/>
  <c r="AS192" i="21"/>
  <c r="AS208" i="21"/>
  <c r="AS204" i="21"/>
  <c r="AS190" i="21"/>
  <c r="AS188" i="21"/>
  <c r="AS205" i="21"/>
  <c r="AC233" i="21"/>
  <c r="AC216" i="21"/>
  <c r="AC214" i="21"/>
  <c r="AC217" i="21"/>
  <c r="AC241" i="21"/>
  <c r="AC219" i="21" l="1"/>
  <c r="AC232" i="21"/>
  <c r="AC239" i="21"/>
  <c r="AC228" i="21"/>
  <c r="AC218" i="21"/>
  <c r="AC235" i="21"/>
  <c r="AC236" i="21"/>
  <c r="AT183" i="21" l="1"/>
  <c r="AT186" i="21"/>
  <c r="AT207" i="21"/>
  <c r="AT205" i="21"/>
  <c r="AT209" i="21"/>
  <c r="AT208" i="21"/>
  <c r="AT206" i="21"/>
  <c r="AT195" i="21"/>
  <c r="AT202" i="21"/>
  <c r="AT185" i="21"/>
  <c r="AT203" i="21"/>
  <c r="AT187" i="21"/>
  <c r="AT201" i="21"/>
  <c r="AT193" i="21" l="1"/>
  <c r="AT190" i="21"/>
  <c r="AT192" i="21"/>
  <c r="AT196" i="21"/>
  <c r="AT199" i="21"/>
  <c r="AT210" i="21"/>
  <c r="AT198" i="21"/>
  <c r="AT189" i="21"/>
  <c r="AT197" i="21"/>
  <c r="AT204" i="21"/>
  <c r="AT191" i="21"/>
  <c r="AT188" i="21"/>
  <c r="AD238" i="21"/>
  <c r="AD223" i="21"/>
  <c r="AD236" i="21"/>
  <c r="AD230" i="21"/>
  <c r="AD217" i="21" l="1"/>
  <c r="AD214" i="21"/>
  <c r="AD221" i="21"/>
  <c r="AD227" i="21"/>
  <c r="AD234" i="21"/>
  <c r="AD232" i="21"/>
  <c r="AD224" i="21"/>
  <c r="AD241" i="21"/>
  <c r="AD226" i="21"/>
  <c r="AD216" i="21"/>
  <c r="AD219" i="21"/>
  <c r="AD235" i="21"/>
  <c r="AD222" i="21"/>
  <c r="AD229" i="21"/>
  <c r="AD220" i="21"/>
  <c r="AD239" i="21"/>
  <c r="AD237" i="21"/>
  <c r="AD228" i="21"/>
  <c r="AD218" i="21"/>
  <c r="AD240" i="21"/>
  <c r="AD233" i="21"/>
  <c r="AS200" i="21" l="1"/>
  <c r="AS211" i="21" s="1"/>
  <c r="AC231" i="21" l="1"/>
  <c r="AC242" i="21" s="1"/>
  <c r="AT200" i="21" l="1"/>
  <c r="AT211" i="21" s="1"/>
  <c r="AD231" i="21" l="1"/>
  <c r="AD242" i="21" s="1"/>
  <c r="AT178" i="21" l="1"/>
  <c r="AR178" i="21"/>
  <c r="AQ178" i="21"/>
  <c r="AP178" i="21"/>
  <c r="AL177" i="21"/>
  <c r="AN175" i="21"/>
  <c r="AI173" i="21"/>
  <c r="BB172" i="21"/>
  <c r="AJ172" i="21"/>
  <c r="C294" i="21"/>
  <c r="AQ171" i="21"/>
  <c r="AS166" i="21"/>
  <c r="AR165" i="21"/>
  <c r="AQ164" i="21"/>
  <c r="AN164" i="21"/>
  <c r="AS163" i="21"/>
  <c r="AM163" i="21"/>
  <c r="BC161" i="21"/>
  <c r="AS161" i="21"/>
  <c r="AI161" i="21"/>
  <c r="AL160" i="21"/>
  <c r="AK160" i="21"/>
  <c r="AR159" i="21"/>
  <c r="AK159" i="21"/>
  <c r="C281" i="21"/>
  <c r="AQ179" i="21"/>
  <c r="AN179" i="21"/>
  <c r="AK179" i="21"/>
  <c r="AK158" i="21"/>
  <c r="AJ158" i="21"/>
  <c r="AI158" i="21"/>
  <c r="AT157" i="21"/>
  <c r="AN157" i="21"/>
  <c r="AR156" i="21"/>
  <c r="AO156" i="21"/>
  <c r="AL156" i="21"/>
  <c r="AT155" i="21"/>
  <c r="AK154" i="21"/>
  <c r="AI154" i="21"/>
  <c r="AQ153" i="21"/>
  <c r="J489" i="21"/>
  <c r="AO179" i="21"/>
  <c r="S96" i="21"/>
  <c r="I467" i="21"/>
  <c r="S95" i="21"/>
  <c r="BE156" i="21"/>
  <c r="BH156" i="21"/>
  <c r="S93" i="21"/>
  <c r="AO153" i="21"/>
  <c r="AS153" i="21"/>
  <c r="S92" i="21"/>
  <c r="AJ153" i="21"/>
  <c r="BH153" i="21"/>
  <c r="AN178" i="21"/>
  <c r="S117" i="21"/>
  <c r="S116" i="21"/>
  <c r="AR177" i="21"/>
  <c r="AI177" i="21"/>
  <c r="AM177" i="21"/>
  <c r="F518" i="21"/>
  <c r="S115" i="21"/>
  <c r="AO176" i="21"/>
  <c r="AS176" i="21"/>
  <c r="L486" i="21"/>
  <c r="AI176" i="21"/>
  <c r="AM176" i="21"/>
  <c r="BH176" i="21"/>
  <c r="D486" i="21"/>
  <c r="AR176" i="21"/>
  <c r="M485" i="21"/>
  <c r="J516" i="21"/>
  <c r="S113" i="21"/>
  <c r="S112" i="21"/>
  <c r="E483" i="21"/>
  <c r="AK173" i="21"/>
  <c r="AN173" i="21"/>
  <c r="AQ173" i="21"/>
  <c r="AT173" i="21"/>
  <c r="S111" i="21"/>
  <c r="AL172" i="21"/>
  <c r="AP172" i="21"/>
  <c r="AI172" i="21"/>
  <c r="AM172" i="21"/>
  <c r="I481" i="21"/>
  <c r="L481" i="21"/>
  <c r="I480" i="21"/>
  <c r="S109" i="21"/>
  <c r="S108" i="21"/>
  <c r="S107" i="21"/>
  <c r="E478" i="21"/>
  <c r="H478" i="21"/>
  <c r="AL167" i="21"/>
  <c r="AO167" i="21"/>
  <c r="AR167" i="21"/>
  <c r="S106" i="21"/>
  <c r="J476" i="21"/>
  <c r="S105" i="21"/>
  <c r="F475" i="21"/>
  <c r="S104" i="21"/>
  <c r="L474" i="21"/>
  <c r="D474" i="21"/>
  <c r="S103" i="21"/>
  <c r="L473" i="21"/>
  <c r="S102" i="21"/>
  <c r="AJ162" i="21"/>
  <c r="AM162" i="21"/>
  <c r="AP162" i="21"/>
  <c r="AS162" i="21"/>
  <c r="S101" i="21"/>
  <c r="AK162" i="21"/>
  <c r="AN162" i="21"/>
  <c r="AQ162" i="21"/>
  <c r="AT162" i="21"/>
  <c r="M471" i="21"/>
  <c r="S100" i="21"/>
  <c r="AJ161" i="21"/>
  <c r="AM161" i="21"/>
  <c r="BI161" i="21"/>
  <c r="S99" i="21"/>
  <c r="BJ159" i="21"/>
  <c r="S98" i="21"/>
  <c r="BG152" i="21"/>
  <c r="AL153" i="21"/>
  <c r="AY153" i="21"/>
  <c r="J463" i="21"/>
  <c r="AK153" i="21"/>
  <c r="BG153" i="21"/>
  <c r="H495" i="21"/>
  <c r="L495" i="21"/>
  <c r="AO155" i="21"/>
  <c r="AR155" i="21"/>
  <c r="BJ154" i="21"/>
  <c r="N465" i="21"/>
  <c r="AM155" i="21"/>
  <c r="AS155" i="21"/>
  <c r="AL155" i="21"/>
  <c r="AP156" i="21"/>
  <c r="AJ156" i="21"/>
  <c r="AY156" i="21"/>
  <c r="BB156" i="21"/>
  <c r="G498" i="21"/>
  <c r="D468" i="21"/>
  <c r="AM158" i="21"/>
  <c r="AS158" i="21"/>
  <c r="AL158" i="21"/>
  <c r="AQ158" i="21"/>
  <c r="AO158" i="21"/>
  <c r="AP179" i="21"/>
  <c r="AT179" i="21"/>
  <c r="BD179" i="21"/>
  <c r="BF152" i="21"/>
  <c r="AT154" i="21"/>
  <c r="AN156" i="21"/>
  <c r="J499" i="21"/>
  <c r="AR154" i="21"/>
  <c r="AY155" i="21"/>
  <c r="AM157" i="21"/>
  <c r="BC158" i="21"/>
  <c r="AS157" i="21"/>
  <c r="AT159" i="21"/>
  <c r="AI160" i="21"/>
  <c r="AR161" i="21"/>
  <c r="BH161" i="21"/>
  <c r="AO159" i="21"/>
  <c r="AS159" i="21"/>
  <c r="AZ162" i="21"/>
  <c r="AK163" i="21"/>
  <c r="AR163" i="21"/>
  <c r="AY164" i="21"/>
  <c r="AL166" i="21"/>
  <c r="AT166" i="21"/>
  <c r="AI166" i="21"/>
  <c r="AI163" i="21"/>
  <c r="AZ163" i="21"/>
  <c r="AP166" i="21"/>
  <c r="AI164" i="21"/>
  <c r="AI165" i="21"/>
  <c r="AY165" i="21"/>
  <c r="AR166" i="21"/>
  <c r="AQ167" i="21"/>
  <c r="AI167" i="21"/>
  <c r="AL168" i="21"/>
  <c r="AO166" i="21"/>
  <c r="L507" i="21"/>
  <c r="BH168" i="21"/>
  <c r="AI168" i="21"/>
  <c r="AO169" i="21"/>
  <c r="H480" i="21"/>
  <c r="AQ170" i="21"/>
  <c r="AL169" i="21"/>
  <c r="AP169" i="21"/>
  <c r="AT169" i="21"/>
  <c r="AM170" i="21"/>
  <c r="AS170" i="21"/>
  <c r="AR170" i="21"/>
  <c r="BH170" i="21"/>
  <c r="BJ170" i="21"/>
  <c r="AI171" i="21"/>
  <c r="AQ172" i="21"/>
  <c r="BA172" i="21"/>
  <c r="AS171" i="21"/>
  <c r="AL171" i="21"/>
  <c r="AP171" i="21"/>
  <c r="AT171" i="21"/>
  <c r="BH171" i="21"/>
  <c r="BC172" i="21"/>
  <c r="J483" i="21"/>
  <c r="BB173" i="21"/>
  <c r="AR173" i="21"/>
  <c r="AO174" i="21"/>
  <c r="AT174" i="21"/>
  <c r="AN174" i="21"/>
  <c r="AZ174" i="21"/>
  <c r="BJ174" i="21"/>
  <c r="AM174" i="21"/>
  <c r="AK174" i="21"/>
  <c r="BA174" i="21"/>
  <c r="AM175" i="21"/>
  <c r="AS175" i="21"/>
  <c r="AJ175" i="21"/>
  <c r="AR175" i="21"/>
  <c r="F516" i="21"/>
  <c r="N516" i="21"/>
  <c r="L515" i="21"/>
  <c r="BB175" i="21"/>
  <c r="BI175" i="21"/>
  <c r="AL176" i="21"/>
  <c r="AP176" i="21"/>
  <c r="L517" i="21"/>
  <c r="AY176" i="21"/>
  <c r="AN176" i="21"/>
  <c r="BF176" i="21"/>
  <c r="I517" i="21"/>
  <c r="AQ177" i="21"/>
  <c r="AO177" i="21"/>
  <c r="BA177" i="21"/>
  <c r="BB178" i="21"/>
  <c r="I518" i="21"/>
  <c r="BC178" i="21"/>
  <c r="AZ178" i="21"/>
  <c r="AI178" i="21"/>
  <c r="AD178" i="21"/>
  <c r="AY178" i="21"/>
  <c r="BI178" i="21"/>
  <c r="BA178" i="21"/>
  <c r="G519" i="21"/>
  <c r="S172" i="21"/>
  <c r="AN153" i="21"/>
  <c r="AQ154" i="21"/>
  <c r="AS154" i="21"/>
  <c r="AM156" i="21"/>
  <c r="AS156" i="21"/>
  <c r="BJ156" i="21"/>
  <c r="F465" i="21"/>
  <c r="AN155" i="21"/>
  <c r="AQ156" i="21"/>
  <c r="BF156" i="21"/>
  <c r="BH155" i="21"/>
  <c r="AI156" i="21"/>
  <c r="AT156" i="21"/>
  <c r="AJ159" i="21"/>
  <c r="AS160" i="21"/>
  <c r="AZ161" i="21"/>
  <c r="BA161" i="21"/>
  <c r="AM179" i="21"/>
  <c r="BI179" i="21"/>
  <c r="AI159" i="21"/>
  <c r="BI160" i="21"/>
  <c r="AP158" i="21"/>
  <c r="BH158" i="21"/>
  <c r="BB179" i="21"/>
  <c r="S159" i="21"/>
  <c r="L470" i="21"/>
  <c r="AP160" i="21"/>
  <c r="AM160" i="21"/>
  <c r="BH160" i="21"/>
  <c r="BC160" i="21"/>
  <c r="F498" i="21"/>
  <c r="G469" i="21"/>
  <c r="AZ159" i="21"/>
  <c r="BH159" i="21"/>
  <c r="BB160" i="21"/>
  <c r="AP161" i="21"/>
  <c r="BB161" i="21"/>
  <c r="AQ161" i="21"/>
  <c r="BG161" i="21"/>
  <c r="AO161" i="21"/>
  <c r="BE161" i="21"/>
  <c r="K502" i="21"/>
  <c r="AO162" i="21"/>
  <c r="BC163" i="21"/>
  <c r="AM164" i="21"/>
  <c r="L505" i="21"/>
  <c r="AO163" i="21"/>
  <c r="AY163" i="21"/>
  <c r="D504" i="21"/>
  <c r="G504" i="21"/>
  <c r="AT164" i="21"/>
  <c r="AK165" i="21"/>
  <c r="AQ165" i="21"/>
  <c r="AL165" i="21"/>
  <c r="AZ165" i="21"/>
  <c r="BH166" i="21"/>
  <c r="AN167" i="21"/>
  <c r="D508" i="21"/>
  <c r="BE168" i="21"/>
  <c r="S136" i="21"/>
  <c r="AM167" i="21"/>
  <c r="AJ167" i="21"/>
  <c r="AO168" i="21"/>
  <c r="AM166" i="21"/>
  <c r="AS167" i="21"/>
  <c r="BD167" i="21"/>
  <c r="BJ168" i="21"/>
  <c r="I509" i="21"/>
  <c r="AM169" i="21"/>
  <c r="J510" i="21"/>
  <c r="E511" i="21"/>
  <c r="J480" i="21"/>
  <c r="AT168" i="21"/>
  <c r="AP168" i="21"/>
  <c r="M480" i="21"/>
  <c r="AN170" i="21"/>
  <c r="BB171" i="21"/>
  <c r="AN168" i="21"/>
  <c r="AI169" i="21"/>
  <c r="V170" i="21"/>
  <c r="AL170" i="21"/>
  <c r="BI170" i="21"/>
  <c r="AO171" i="21"/>
  <c r="BG171" i="21"/>
  <c r="H511" i="21"/>
  <c r="L511" i="21"/>
  <c r="I511" i="21"/>
  <c r="M511" i="21"/>
  <c r="AR171" i="21"/>
  <c r="BJ171" i="21"/>
  <c r="AO172" i="21"/>
  <c r="AL173" i="21"/>
  <c r="AP173" i="21"/>
  <c r="AS172" i="21"/>
  <c r="J514" i="21"/>
  <c r="AO173" i="21"/>
  <c r="AS173" i="21"/>
  <c r="AJ173" i="21"/>
  <c r="AI174" i="21"/>
  <c r="AR174" i="21"/>
  <c r="AQ174" i="21"/>
  <c r="W174" i="21"/>
  <c r="BB174" i="21"/>
  <c r="AL175" i="21"/>
  <c r="AT175" i="21"/>
  <c r="AO175" i="21"/>
  <c r="BJ175" i="21"/>
  <c r="I515" i="21"/>
  <c r="AQ175" i="21"/>
  <c r="D487" i="21"/>
  <c r="BD176" i="21"/>
  <c r="N487" i="21"/>
  <c r="BC176" i="21"/>
  <c r="BJ176" i="21"/>
  <c r="BI177" i="21"/>
  <c r="BJ177" i="21"/>
  <c r="BF178" i="21"/>
  <c r="AM178" i="21"/>
  <c r="AO178" i="21"/>
  <c r="K519" i="21"/>
  <c r="V176" i="21"/>
  <c r="T153" i="21"/>
  <c r="M494" i="21"/>
  <c r="N494" i="21"/>
  <c r="BA154" i="21"/>
  <c r="AC155" i="21"/>
  <c r="AR157" i="21"/>
  <c r="AQ157" i="21"/>
  <c r="BF158" i="21"/>
  <c r="AQ159" i="21"/>
  <c r="AJ160" i="21"/>
  <c r="AN160" i="21"/>
  <c r="M497" i="21"/>
  <c r="BA157" i="21"/>
  <c r="AA158" i="21"/>
  <c r="G499" i="21"/>
  <c r="AL161" i="21"/>
  <c r="BI162" i="21"/>
  <c r="BJ162" i="21"/>
  <c r="U162" i="21"/>
  <c r="AL162" i="21"/>
  <c r="AT163" i="21"/>
  <c r="AJ163" i="21"/>
  <c r="AL163" i="21"/>
  <c r="AP164" i="21"/>
  <c r="AT165" i="21"/>
  <c r="BG166" i="21"/>
  <c r="AA163" i="21"/>
  <c r="K505" i="21"/>
  <c r="BB165" i="21"/>
  <c r="BJ165" i="21"/>
  <c r="AP165" i="21"/>
  <c r="W166" i="21"/>
  <c r="BJ166" i="21"/>
  <c r="BA166" i="21"/>
  <c r="BC166" i="21"/>
  <c r="AK167" i="21"/>
  <c r="G508" i="21"/>
  <c r="AR168" i="21"/>
  <c r="BC167" i="21"/>
  <c r="BG167" i="21"/>
  <c r="AP167" i="21"/>
  <c r="D509" i="21"/>
  <c r="H509" i="21"/>
  <c r="AN169" i="21"/>
  <c r="I508" i="21"/>
  <c r="AY168" i="21"/>
  <c r="AZ169" i="21"/>
  <c r="BG170" i="21"/>
  <c r="BB170" i="21"/>
  <c r="S170" i="21"/>
  <c r="AM171" i="21"/>
  <c r="AZ171" i="21"/>
  <c r="I513" i="21"/>
  <c r="S174" i="21"/>
  <c r="AS174" i="21"/>
  <c r="AL174" i="21"/>
  <c r="G516" i="21"/>
  <c r="AP177" i="21"/>
  <c r="AN177" i="21"/>
  <c r="U154" i="21"/>
  <c r="S123" i="21"/>
  <c r="H463" i="21"/>
  <c r="X154" i="21"/>
  <c r="BG155" i="21"/>
  <c r="Y157" i="21"/>
  <c r="H498" i="21"/>
  <c r="I499" i="21"/>
  <c r="AO160" i="21"/>
  <c r="G472" i="21"/>
  <c r="AR162" i="21"/>
  <c r="Y162" i="21"/>
  <c r="F505" i="21"/>
  <c r="AR164" i="21"/>
  <c r="AN166" i="21"/>
  <c r="AO165" i="21"/>
  <c r="AK166" i="21"/>
  <c r="Y167" i="21"/>
  <c r="S169" i="21"/>
  <c r="L510" i="21"/>
  <c r="AM173" i="21"/>
  <c r="G487" i="21"/>
  <c r="S158" i="21"/>
  <c r="S138" i="21"/>
  <c r="AT153" i="21"/>
  <c r="AO154" i="21"/>
  <c r="E498" i="21"/>
  <c r="AR158" i="21"/>
  <c r="BH179" i="21"/>
  <c r="AM159" i="21"/>
  <c r="AN159" i="21"/>
  <c r="AB164" i="21"/>
  <c r="V163" i="21"/>
  <c r="T164" i="21"/>
  <c r="AA165" i="21"/>
  <c r="F506" i="21"/>
  <c r="AT167" i="21"/>
  <c r="H508" i="21"/>
  <c r="L508" i="21"/>
  <c r="AP170" i="21"/>
  <c r="AT170" i="21"/>
  <c r="AY171" i="21"/>
  <c r="M512" i="21"/>
  <c r="D513" i="21"/>
  <c r="AP174" i="21"/>
  <c r="X174" i="21"/>
  <c r="AP175" i="21"/>
  <c r="AC175" i="21"/>
  <c r="BD175" i="21"/>
  <c r="AT176" i="21"/>
  <c r="AT177" i="21"/>
  <c r="K517" i="21"/>
  <c r="AK177" i="21"/>
  <c r="AJ154" i="21"/>
  <c r="S154" i="21"/>
  <c r="M464" i="21"/>
  <c r="BF154" i="21"/>
  <c r="AZ154" i="21"/>
  <c r="T155" i="21"/>
  <c r="AQ155" i="21"/>
  <c r="BD155" i="21"/>
  <c r="AJ155" i="21"/>
  <c r="AP157" i="21"/>
  <c r="BC157" i="21"/>
  <c r="F467" i="21"/>
  <c r="Z157" i="21"/>
  <c r="D499" i="21"/>
  <c r="Z160" i="21"/>
  <c r="S161" i="21"/>
  <c r="AD162" i="21"/>
  <c r="BB162" i="21"/>
  <c r="BA179" i="21"/>
  <c r="K469" i="21"/>
  <c r="BJ160" i="21"/>
  <c r="N471" i="21"/>
  <c r="W163" i="21"/>
  <c r="AJ164" i="21"/>
  <c r="D473" i="21"/>
  <c r="AM165" i="21"/>
  <c r="AS165" i="21"/>
  <c r="AY167" i="21"/>
  <c r="AJ169" i="21"/>
  <c r="AQ169" i="21"/>
  <c r="D481" i="21"/>
  <c r="BF171" i="21"/>
  <c r="D512" i="21"/>
  <c r="K514" i="21"/>
  <c r="F485" i="21"/>
  <c r="AC176" i="21"/>
  <c r="D517" i="21"/>
  <c r="G517" i="21"/>
  <c r="AS178" i="21"/>
  <c r="BC154" i="21"/>
  <c r="BC159" i="21"/>
  <c r="BC152" i="21"/>
  <c r="J467" i="21"/>
  <c r="W157" i="21"/>
  <c r="AO157" i="21"/>
  <c r="U157" i="21"/>
  <c r="AZ157" i="21"/>
  <c r="AP153" i="21"/>
  <c r="AT158" i="21"/>
  <c r="AP159" i="21"/>
  <c r="D501" i="21"/>
  <c r="S160" i="21"/>
  <c r="AC161" i="21"/>
  <c r="F503" i="21"/>
  <c r="BI163" i="21"/>
  <c r="G507" i="21"/>
  <c r="Y166" i="21"/>
  <c r="AS164" i="21"/>
  <c r="D477" i="21"/>
  <c r="AI170" i="21"/>
  <c r="AO170" i="21"/>
  <c r="AS177" i="21"/>
  <c r="S143" i="21"/>
  <c r="W168" i="21"/>
  <c r="V179" i="21"/>
  <c r="Y152" i="21"/>
  <c r="AI152" i="21"/>
  <c r="BJ152" i="21"/>
  <c r="V158" i="21"/>
  <c r="X152" i="21"/>
  <c r="AO152" i="21"/>
  <c r="AM152" i="21"/>
  <c r="AJ152" i="21"/>
  <c r="AN152" i="21"/>
  <c r="BH152" i="21"/>
  <c r="BD152" i="21"/>
  <c r="V177" i="21"/>
  <c r="AK152" i="21"/>
  <c r="AT152" i="21"/>
  <c r="BB152" i="21"/>
  <c r="BA152" i="21"/>
  <c r="T152" i="21"/>
  <c r="BI152" i="21"/>
  <c r="F495" i="21"/>
  <c r="L467" i="21"/>
  <c r="AL157" i="21"/>
  <c r="E470" i="21"/>
  <c r="I470" i="21"/>
  <c r="S163" i="21"/>
  <c r="W165" i="21"/>
  <c r="AZ164" i="21"/>
  <c r="H474" i="21"/>
  <c r="AO164" i="21"/>
  <c r="S164" i="21"/>
  <c r="AQ166" i="21"/>
  <c r="AS168" i="21"/>
  <c r="M509" i="21"/>
  <c r="AB171" i="21"/>
  <c r="G482" i="21"/>
  <c r="K485" i="21"/>
  <c r="S140" i="21"/>
  <c r="T175" i="21"/>
  <c r="S124" i="21"/>
  <c r="S134" i="21"/>
  <c r="G464" i="21"/>
  <c r="D469" i="21"/>
  <c r="BG159" i="21"/>
  <c r="T162" i="21"/>
  <c r="BG162" i="21"/>
  <c r="AP163" i="21"/>
  <c r="U165" i="21"/>
  <c r="AN172" i="21"/>
  <c r="AR172" i="21"/>
  <c r="T172" i="21"/>
  <c r="M515" i="21"/>
  <c r="D518" i="21"/>
  <c r="S137" i="21"/>
  <c r="S179" i="21"/>
  <c r="AC179" i="21"/>
  <c r="AR179" i="21"/>
  <c r="T179" i="21"/>
  <c r="AC163" i="21"/>
  <c r="BA163" i="21"/>
  <c r="M510" i="21"/>
  <c r="AT172" i="21"/>
  <c r="AN171" i="21"/>
  <c r="D515" i="21"/>
  <c r="Z177" i="21"/>
  <c r="AB178" i="21"/>
  <c r="AB152" i="21"/>
  <c r="AP155" i="21"/>
  <c r="J473" i="21"/>
  <c r="U163" i="21"/>
  <c r="Z173" i="21"/>
  <c r="AC173" i="21"/>
  <c r="V175" i="21"/>
  <c r="T176" i="21"/>
  <c r="AA176" i="21"/>
  <c r="AC178" i="21"/>
  <c r="S131" i="21"/>
  <c r="Z155" i="21"/>
  <c r="L502" i="21"/>
  <c r="D470" i="21"/>
  <c r="AB165" i="21"/>
  <c r="V168" i="21"/>
  <c r="AK169" i="21"/>
  <c r="AJ178" i="21"/>
  <c r="Z178" i="21"/>
  <c r="S175" i="21"/>
  <c r="W155" i="21"/>
  <c r="F496" i="21"/>
  <c r="D497" i="21"/>
  <c r="AC159" i="21"/>
  <c r="BD159" i="21"/>
  <c r="BD161" i="21"/>
  <c r="AK164" i="21"/>
  <c r="AD173" i="21"/>
  <c r="AJ176" i="21"/>
  <c r="AJ177" i="21"/>
  <c r="S177" i="21"/>
  <c r="Z162" i="21"/>
  <c r="J475" i="21"/>
  <c r="V165" i="21"/>
  <c r="D483" i="21"/>
  <c r="Y173" i="21"/>
  <c r="AA174" i="21"/>
  <c r="AM153" i="21"/>
  <c r="S168" i="21"/>
  <c r="T169" i="21"/>
  <c r="U169" i="21"/>
  <c r="AZ153" i="21"/>
  <c r="AY154" i="21"/>
  <c r="AJ179" i="21"/>
  <c r="U152" i="21"/>
  <c r="AZ152" i="21"/>
  <c r="AJ157" i="21"/>
  <c r="E500" i="21"/>
  <c r="AC157" i="21"/>
  <c r="D502" i="21"/>
  <c r="AD168" i="21"/>
  <c r="AJ168" i="21"/>
  <c r="AK168" i="21"/>
  <c r="E481" i="21"/>
  <c r="AD171" i="21"/>
  <c r="S128" i="21"/>
  <c r="AC156" i="21"/>
  <c r="AN158" i="21"/>
  <c r="AQ176" i="21"/>
  <c r="H488" i="21"/>
  <c r="Z154" i="21"/>
  <c r="U155" i="21"/>
  <c r="AK156" i="21"/>
  <c r="T159" i="21"/>
  <c r="Y165" i="21"/>
  <c r="S171" i="21"/>
  <c r="Y174" i="21"/>
  <c r="Y169" i="21"/>
  <c r="Y176" i="21"/>
  <c r="BD163" i="21"/>
  <c r="H505" i="21"/>
  <c r="W162" i="21"/>
  <c r="H513" i="21"/>
  <c r="W170" i="21"/>
  <c r="S129" i="21"/>
  <c r="AB173" i="21"/>
  <c r="Y163" i="21"/>
  <c r="Z168" i="21"/>
  <c r="W161" i="21"/>
  <c r="BJ161" i="21"/>
  <c r="AJ174" i="21"/>
  <c r="AD163" i="21"/>
  <c r="AN163" i="21"/>
  <c r="AA160" i="21"/>
  <c r="H482" i="21"/>
  <c r="Z163" i="21"/>
  <c r="V178" i="21"/>
  <c r="BE152" i="21"/>
  <c r="AB162" i="21"/>
  <c r="U166" i="21"/>
  <c r="AM168" i="21"/>
  <c r="U173" i="21"/>
  <c r="X173" i="21"/>
  <c r="W175" i="21"/>
  <c r="S145" i="21"/>
  <c r="BH154" i="21"/>
  <c r="K499" i="21"/>
  <c r="Z171" i="21"/>
  <c r="Y177" i="21"/>
  <c r="X155" i="21"/>
  <c r="G489" i="21"/>
  <c r="AT161" i="21"/>
  <c r="T161" i="21"/>
  <c r="E507" i="21"/>
  <c r="BJ169" i="21"/>
  <c r="S139" i="21"/>
  <c r="Z172" i="21"/>
  <c r="AA175" i="21"/>
  <c r="V157" i="21"/>
  <c r="Z174" i="21"/>
  <c r="T154" i="21"/>
  <c r="BG156" i="21"/>
  <c r="BJ157" i="21"/>
  <c r="M470" i="21"/>
  <c r="W159" i="21"/>
  <c r="V155" i="21"/>
  <c r="BC170" i="21"/>
  <c r="S132" i="21"/>
  <c r="X171" i="21"/>
  <c r="U170" i="21"/>
  <c r="AK172" i="21"/>
  <c r="K482" i="21"/>
  <c r="U179" i="21"/>
  <c r="AS169" i="21"/>
  <c r="V173" i="21"/>
  <c r="S146" i="21"/>
  <c r="S135" i="21"/>
  <c r="AA154" i="21"/>
  <c r="W154" i="21"/>
  <c r="AM154" i="21"/>
  <c r="BD154" i="21"/>
  <c r="J464" i="21"/>
  <c r="AP154" i="21"/>
  <c r="N496" i="21"/>
  <c r="T156" i="21"/>
  <c r="S156" i="21"/>
  <c r="AI157" i="21"/>
  <c r="K498" i="21"/>
  <c r="E499" i="21"/>
  <c r="M499" i="21"/>
  <c r="AL179" i="21"/>
  <c r="K520" i="21"/>
  <c r="N498" i="21"/>
  <c r="AL159" i="21"/>
  <c r="AR160" i="21"/>
  <c r="AK161" i="21"/>
  <c r="X162" i="21"/>
  <c r="AD160" i="21"/>
  <c r="U160" i="21"/>
  <c r="AN161" i="21"/>
  <c r="AA162" i="21"/>
  <c r="AL164" i="21"/>
  <c r="AC165" i="21"/>
  <c r="AJ165" i="21"/>
  <c r="AJ166" i="21"/>
  <c r="Z166" i="21"/>
  <c r="G477" i="21"/>
  <c r="S167" i="21"/>
  <c r="AD167" i="21"/>
  <c r="J506" i="21"/>
  <c r="AC166" i="21"/>
  <c r="M477" i="21"/>
  <c r="V167" i="21"/>
  <c r="T167" i="21"/>
  <c r="U168" i="21"/>
  <c r="AC168" i="21"/>
  <c r="AQ168" i="21"/>
  <c r="AB172" i="21"/>
  <c r="U172" i="21"/>
  <c r="AK171" i="21"/>
  <c r="AA172" i="21"/>
  <c r="H484" i="21"/>
  <c r="U174" i="21"/>
  <c r="AD174" i="21"/>
  <c r="X175" i="21"/>
  <c r="AK175" i="21"/>
  <c r="Z175" i="21"/>
  <c r="U178" i="21"/>
  <c r="S162" i="21"/>
  <c r="S130" i="21"/>
  <c r="AA159" i="21"/>
  <c r="AA169" i="21"/>
  <c r="V161" i="21"/>
  <c r="BI159" i="21"/>
  <c r="V171" i="21"/>
  <c r="Z169" i="21"/>
  <c r="S133" i="21"/>
  <c r="AC154" i="21"/>
  <c r="Y168" i="21"/>
  <c r="X160" i="21"/>
  <c r="Y171" i="21"/>
  <c r="AB174" i="21"/>
  <c r="S127" i="21"/>
  <c r="K470" i="21"/>
  <c r="W160" i="21"/>
  <c r="L239" i="21"/>
  <c r="AB166" i="21"/>
  <c r="AB170" i="21"/>
  <c r="AB176" i="21"/>
  <c r="W169" i="21"/>
  <c r="AA157" i="21"/>
  <c r="AB158" i="21"/>
  <c r="V174" i="21"/>
  <c r="BI155" i="21"/>
  <c r="G495" i="21"/>
  <c r="V160" i="21"/>
  <c r="S125" i="21"/>
  <c r="AB155" i="21"/>
  <c r="W153" i="21"/>
  <c r="AI155" i="21"/>
  <c r="T177" i="21"/>
  <c r="H507" i="21"/>
  <c r="X169" i="21"/>
  <c r="F510" i="21"/>
  <c r="AC162" i="21"/>
  <c r="AC172" i="21"/>
  <c r="X156" i="21"/>
  <c r="U156" i="21"/>
  <c r="X167" i="21"/>
  <c r="S148" i="21"/>
  <c r="AI153" i="21"/>
  <c r="E463" i="21"/>
  <c r="U171" i="21"/>
  <c r="Z159" i="21"/>
  <c r="M220" i="21"/>
  <c r="AA153" i="21"/>
  <c r="S147" i="21"/>
  <c r="W164" i="21"/>
  <c r="AD156" i="21"/>
  <c r="V169" i="21"/>
  <c r="AB168" i="21"/>
  <c r="AC167" i="21"/>
  <c r="S155" i="21"/>
  <c r="U164" i="21"/>
  <c r="S142" i="21"/>
  <c r="S94" i="21"/>
  <c r="G481" i="21"/>
  <c r="S141" i="21"/>
  <c r="L489" i="21"/>
  <c r="Z158" i="21"/>
  <c r="M234" i="21"/>
  <c r="M227" i="21"/>
  <c r="T166" i="21"/>
  <c r="S126" i="21"/>
  <c r="AD164" i="21"/>
  <c r="AD159" i="21"/>
  <c r="AD165" i="21"/>
  <c r="AD175" i="21"/>
  <c r="AA171" i="21"/>
  <c r="M498" i="21" l="1"/>
  <c r="L494" i="21"/>
  <c r="H473" i="21"/>
  <c r="L466" i="21"/>
  <c r="N464" i="21"/>
  <c r="K501" i="21"/>
  <c r="K468" i="21"/>
  <c r="E472" i="21"/>
  <c r="I500" i="21"/>
  <c r="N509" i="21"/>
  <c r="M488" i="21"/>
  <c r="E514" i="21"/>
  <c r="J508" i="21"/>
  <c r="N495" i="21"/>
  <c r="J471" i="21"/>
  <c r="G512" i="21"/>
  <c r="N507" i="21"/>
  <c r="E488" i="21"/>
  <c r="E519" i="21"/>
  <c r="E510" i="21"/>
  <c r="M519" i="21"/>
  <c r="G518" i="21"/>
  <c r="N486" i="21"/>
  <c r="I466" i="21"/>
  <c r="I496" i="21"/>
  <c r="J500" i="21"/>
  <c r="M469" i="21"/>
  <c r="H496" i="21"/>
  <c r="F507" i="21"/>
  <c r="L498" i="21"/>
  <c r="N477" i="21"/>
  <c r="F474" i="21"/>
  <c r="F486" i="21"/>
  <c r="K481" i="21"/>
  <c r="F509" i="21"/>
  <c r="F477" i="21"/>
  <c r="E468" i="21"/>
  <c r="F478" i="21"/>
  <c r="F508" i="21"/>
  <c r="E466" i="21"/>
  <c r="M468" i="21"/>
  <c r="J496" i="21"/>
  <c r="N474" i="21"/>
  <c r="I516" i="21"/>
  <c r="L465" i="21"/>
  <c r="E520" i="21"/>
  <c r="E503" i="21"/>
  <c r="Z302" i="21"/>
  <c r="G494" i="21"/>
  <c r="J502" i="21"/>
  <c r="D506" i="21"/>
  <c r="I479" i="21"/>
  <c r="I483" i="21"/>
  <c r="E485" i="21"/>
  <c r="K463" i="21"/>
  <c r="D475" i="21"/>
  <c r="D467" i="21"/>
  <c r="H497" i="21"/>
  <c r="F471" i="21"/>
  <c r="N478" i="21"/>
  <c r="E464" i="21"/>
  <c r="N468" i="21"/>
  <c r="H464" i="21"/>
  <c r="K475" i="21"/>
  <c r="F481" i="21"/>
  <c r="J512" i="21"/>
  <c r="J484" i="21"/>
  <c r="J494" i="21"/>
  <c r="D520" i="21"/>
  <c r="F494" i="21"/>
  <c r="D510" i="21"/>
  <c r="I463" i="21"/>
  <c r="F464" i="21"/>
  <c r="F497" i="21"/>
  <c r="W272" i="21"/>
  <c r="AA272" i="21"/>
  <c r="E517" i="21"/>
  <c r="J511" i="21"/>
  <c r="N480" i="21"/>
  <c r="L472" i="21"/>
  <c r="E502" i="21"/>
  <c r="G496" i="21"/>
  <c r="F513" i="21"/>
  <c r="D489" i="21"/>
  <c r="G467" i="21"/>
  <c r="D472" i="21"/>
  <c r="G506" i="21"/>
  <c r="L503" i="21"/>
  <c r="F468" i="21"/>
  <c r="J468" i="21"/>
  <c r="F504" i="21"/>
  <c r="M478" i="21"/>
  <c r="I520" i="21"/>
  <c r="J515" i="21"/>
  <c r="D500" i="21"/>
  <c r="I477" i="21"/>
  <c r="E474" i="21"/>
  <c r="D516" i="21"/>
  <c r="E477" i="21"/>
  <c r="F499" i="21"/>
  <c r="M476" i="21"/>
  <c r="H500" i="21"/>
  <c r="N512" i="21"/>
  <c r="L500" i="21"/>
  <c r="M508" i="21"/>
  <c r="I507" i="21"/>
  <c r="N484" i="21"/>
  <c r="I474" i="21"/>
  <c r="I489" i="21"/>
  <c r="N229" i="21"/>
  <c r="H237" i="21"/>
  <c r="N228" i="21"/>
  <c r="K216" i="21"/>
  <c r="AD302" i="21"/>
  <c r="V272" i="21"/>
  <c r="Z272" i="21"/>
  <c r="AD272" i="21"/>
  <c r="F395" i="21"/>
  <c r="G426" i="21"/>
  <c r="K426" i="21"/>
  <c r="G457" i="21"/>
  <c r="K457" i="21"/>
  <c r="G29" i="21"/>
  <c r="K59" i="21"/>
  <c r="J29" i="21"/>
  <c r="V302" i="21"/>
  <c r="L232" i="21"/>
  <c r="J240" i="21"/>
  <c r="N236" i="21"/>
  <c r="D426" i="21"/>
  <c r="H426" i="21"/>
  <c r="L426" i="21"/>
  <c r="D457" i="21"/>
  <c r="H457" i="21"/>
  <c r="H614" i="21" s="1"/>
  <c r="L457" i="21"/>
  <c r="D29" i="21"/>
  <c r="H29" i="21"/>
  <c r="T302" i="21"/>
  <c r="D216" i="21"/>
  <c r="J231" i="21"/>
  <c r="T272" i="21"/>
  <c r="X272" i="21"/>
  <c r="AB272" i="21"/>
  <c r="D59" i="21"/>
  <c r="H59" i="21"/>
  <c r="L59" i="21"/>
  <c r="D495" i="21"/>
  <c r="D551" i="21"/>
  <c r="L234" i="21"/>
  <c r="D234" i="21"/>
  <c r="H613" i="21"/>
  <c r="L613" i="21"/>
  <c r="F500" i="21"/>
  <c r="D567" i="21"/>
  <c r="H567" i="21"/>
  <c r="L567" i="21"/>
  <c r="D598" i="21"/>
  <c r="H598" i="21"/>
  <c r="L598" i="21"/>
  <c r="N219" i="21"/>
  <c r="H551" i="21"/>
  <c r="L551" i="21"/>
  <c r="H582" i="21"/>
  <c r="L582" i="21"/>
  <c r="H536" i="21"/>
  <c r="L536" i="21"/>
  <c r="D478" i="21"/>
  <c r="E236" i="21"/>
  <c r="F229" i="21"/>
  <c r="K240" i="21"/>
  <c r="L229" i="21"/>
  <c r="N59" i="21"/>
  <c r="J237" i="21"/>
  <c r="G473" i="21"/>
  <c r="D582" i="21"/>
  <c r="D613" i="21"/>
  <c r="M217" i="21"/>
  <c r="F233" i="21"/>
  <c r="I426" i="21"/>
  <c r="E457" i="21"/>
  <c r="I457" i="21"/>
  <c r="M457" i="21"/>
  <c r="E29" i="21"/>
  <c r="U302" i="21"/>
  <c r="Y302" i="21"/>
  <c r="AC302" i="21"/>
  <c r="U272" i="21"/>
  <c r="Y272" i="21"/>
  <c r="AC272" i="21"/>
  <c r="E59" i="21"/>
  <c r="M59" i="21"/>
  <c r="D536" i="21"/>
  <c r="I235" i="21"/>
  <c r="M237" i="21"/>
  <c r="V156" i="21"/>
  <c r="H222" i="21"/>
  <c r="K215" i="21"/>
  <c r="V159" i="21"/>
  <c r="AC171" i="21"/>
  <c r="M229" i="21"/>
  <c r="AD153" i="21"/>
  <c r="Z179" i="21"/>
  <c r="S118" i="21"/>
  <c r="G463" i="21"/>
  <c r="AL152" i="21"/>
  <c r="AP152" i="21"/>
  <c r="F526" i="21"/>
  <c r="J526" i="21"/>
  <c r="M557" i="21"/>
  <c r="M588" i="21"/>
  <c r="I531" i="21"/>
  <c r="M531" i="21"/>
  <c r="E562" i="21"/>
  <c r="I562" i="21"/>
  <c r="M562" i="21"/>
  <c r="E593" i="21"/>
  <c r="I593" i="21"/>
  <c r="M593" i="21"/>
  <c r="AQ152" i="21"/>
  <c r="J426" i="21"/>
  <c r="J457" i="21"/>
  <c r="N457" i="21"/>
  <c r="J59" i="21"/>
  <c r="G525" i="21"/>
  <c r="H472" i="21"/>
  <c r="I535" i="21"/>
  <c r="M535" i="21"/>
  <c r="E566" i="21"/>
  <c r="I566" i="21"/>
  <c r="M566" i="21"/>
  <c r="E597" i="21"/>
  <c r="I597" i="21"/>
  <c r="M597" i="21"/>
  <c r="G534" i="21"/>
  <c r="K534" i="21"/>
  <c r="G565" i="21"/>
  <c r="K565" i="21"/>
  <c r="G596" i="21"/>
  <c r="K596" i="21"/>
  <c r="F561" i="21"/>
  <c r="J561" i="21"/>
  <c r="N561" i="21"/>
  <c r="F592" i="21"/>
  <c r="J592" i="21"/>
  <c r="N592" i="21"/>
  <c r="D532" i="21"/>
  <c r="H532" i="21"/>
  <c r="K532" i="21"/>
  <c r="G563" i="21"/>
  <c r="K563" i="21"/>
  <c r="G594" i="21"/>
  <c r="K594" i="21"/>
  <c r="G474" i="21"/>
  <c r="G570" i="21"/>
  <c r="K570" i="21"/>
  <c r="G601" i="21"/>
  <c r="K601" i="21"/>
  <c r="D577" i="21"/>
  <c r="H577" i="21"/>
  <c r="L577" i="21"/>
  <c r="D608" i="21"/>
  <c r="H608" i="21"/>
  <c r="L608" i="21"/>
  <c r="M479" i="21"/>
  <c r="L541" i="21"/>
  <c r="D572" i="21"/>
  <c r="H572" i="21"/>
  <c r="L572" i="21"/>
  <c r="D603" i="21"/>
  <c r="H603" i="21"/>
  <c r="L603" i="21"/>
  <c r="G475" i="21"/>
  <c r="G537" i="21"/>
  <c r="K537" i="21"/>
  <c r="G568" i="21"/>
  <c r="K568" i="21"/>
  <c r="G599" i="21"/>
  <c r="K599" i="21"/>
  <c r="H476" i="21"/>
  <c r="D540" i="21"/>
  <c r="G573" i="21"/>
  <c r="K573" i="21"/>
  <c r="G604" i="21"/>
  <c r="K604" i="21"/>
  <c r="F543" i="21"/>
  <c r="J543" i="21"/>
  <c r="N543" i="21"/>
  <c r="F574" i="21"/>
  <c r="J574" i="21"/>
  <c r="N574" i="21"/>
  <c r="F605" i="21"/>
  <c r="J605" i="21"/>
  <c r="N605" i="21"/>
  <c r="H544" i="21"/>
  <c r="L544" i="21"/>
  <c r="D575" i="21"/>
  <c r="H575" i="21"/>
  <c r="L575" i="21"/>
  <c r="D606" i="21"/>
  <c r="H606" i="21"/>
  <c r="L606" i="21"/>
  <c r="G535" i="21"/>
  <c r="K535" i="21"/>
  <c r="G566" i="21"/>
  <c r="K566" i="21"/>
  <c r="G597" i="21"/>
  <c r="K597" i="21"/>
  <c r="D537" i="21"/>
  <c r="H537" i="21"/>
  <c r="L537" i="21"/>
  <c r="D542" i="21"/>
  <c r="H542" i="21"/>
  <c r="L542" i="21"/>
  <c r="D573" i="21"/>
  <c r="H573" i="21"/>
  <c r="L573" i="21"/>
  <c r="D604" i="21"/>
  <c r="H604" i="21"/>
  <c r="L604" i="21"/>
  <c r="G543" i="21"/>
  <c r="K543" i="21"/>
  <c r="G574" i="21"/>
  <c r="K574" i="21"/>
  <c r="G605" i="21"/>
  <c r="K605" i="21"/>
  <c r="N227" i="21"/>
  <c r="J216" i="21"/>
  <c r="AI190" i="21"/>
  <c r="L501" i="21"/>
  <c r="K218" i="21"/>
  <c r="AI199" i="21"/>
  <c r="AA170" i="21"/>
  <c r="AD166" i="21"/>
  <c r="F220" i="21"/>
  <c r="W152" i="21"/>
  <c r="AC174" i="21"/>
  <c r="V153" i="21"/>
  <c r="N231" i="21"/>
  <c r="N215" i="21"/>
  <c r="AS179" i="21"/>
  <c r="AK155" i="21"/>
  <c r="AU155" i="21" s="1"/>
  <c r="BJ153" i="21"/>
  <c r="G222" i="21"/>
  <c r="G220" i="21"/>
  <c r="G241" i="21"/>
  <c r="T165" i="21"/>
  <c r="W179" i="21"/>
  <c r="Y161" i="21"/>
  <c r="AI203" i="21"/>
  <c r="C231" i="21"/>
  <c r="S231" i="21" s="1"/>
  <c r="BO169" i="21"/>
  <c r="Z164" i="21"/>
  <c r="N235" i="21"/>
  <c r="T174" i="21"/>
  <c r="J239" i="21"/>
  <c r="U175" i="21"/>
  <c r="I227" i="21"/>
  <c r="X168" i="21"/>
  <c r="Z156" i="21"/>
  <c r="S122" i="21"/>
  <c r="Y172" i="21"/>
  <c r="AB161" i="21"/>
  <c r="N237" i="21"/>
  <c r="N225" i="21"/>
  <c r="M225" i="21"/>
  <c r="L484" i="21"/>
  <c r="S64" i="21"/>
  <c r="K219" i="21"/>
  <c r="F236" i="21"/>
  <c r="AQ163" i="21"/>
  <c r="AU163" i="21" s="1"/>
  <c r="AI162" i="21"/>
  <c r="AU162" i="21" s="1"/>
  <c r="I236" i="21"/>
  <c r="AA164" i="21"/>
  <c r="K220" i="21"/>
  <c r="H224" i="21"/>
  <c r="U177" i="21"/>
  <c r="N226" i="21"/>
  <c r="M228" i="21"/>
  <c r="N216" i="21"/>
  <c r="J465" i="21"/>
  <c r="M216" i="21"/>
  <c r="J229" i="21"/>
  <c r="Z167" i="21"/>
  <c r="AD154" i="21"/>
  <c r="AD176" i="21"/>
  <c r="J232" i="21"/>
  <c r="BO156" i="21"/>
  <c r="F222" i="21"/>
  <c r="L217" i="21"/>
  <c r="M235" i="21"/>
  <c r="M219" i="21"/>
  <c r="M221" i="21"/>
  <c r="K239" i="21"/>
  <c r="AA177" i="21"/>
  <c r="H216" i="21"/>
  <c r="AN154" i="21"/>
  <c r="AI205" i="21"/>
  <c r="G237" i="21"/>
  <c r="AB157" i="21"/>
  <c r="AB156" i="21"/>
  <c r="F239" i="21"/>
  <c r="G229" i="21"/>
  <c r="F230" i="21"/>
  <c r="Y160" i="21"/>
  <c r="E231" i="21"/>
  <c r="D221" i="21"/>
  <c r="S356" i="21"/>
  <c r="C513" i="21"/>
  <c r="K509" i="21"/>
  <c r="AI200" i="21"/>
  <c r="K476" i="21"/>
  <c r="S349" i="21"/>
  <c r="C506" i="21"/>
  <c r="W156" i="21"/>
  <c r="BD172" i="21"/>
  <c r="K473" i="21"/>
  <c r="J241" i="21"/>
  <c r="D488" i="21"/>
  <c r="G502" i="21"/>
  <c r="BG179" i="21"/>
  <c r="H470" i="21"/>
  <c r="AR152" i="21"/>
  <c r="M516" i="21"/>
  <c r="AA167" i="21"/>
  <c r="D229" i="21"/>
  <c r="E232" i="21"/>
  <c r="AK170" i="21"/>
  <c r="L235" i="21"/>
  <c r="D237" i="21"/>
  <c r="T168" i="21"/>
  <c r="L240" i="21"/>
  <c r="L236" i="21"/>
  <c r="AI191" i="21"/>
  <c r="V164" i="21"/>
  <c r="K227" i="21"/>
  <c r="AI206" i="21"/>
  <c r="I226" i="21"/>
  <c r="AA179" i="21"/>
  <c r="H479" i="21"/>
  <c r="AI192" i="21"/>
  <c r="AI210" i="21"/>
  <c r="AL154" i="21"/>
  <c r="K477" i="21"/>
  <c r="K507" i="21"/>
  <c r="BO170" i="21"/>
  <c r="C232" i="21"/>
  <c r="S232" i="21" s="1"/>
  <c r="J482" i="21"/>
  <c r="S173" i="21"/>
  <c r="J238" i="21"/>
  <c r="Z176" i="21"/>
  <c r="AA152" i="21"/>
  <c r="G468" i="21"/>
  <c r="I218" i="21"/>
  <c r="AD157" i="21"/>
  <c r="BC162" i="21"/>
  <c r="H499" i="21"/>
  <c r="Y159" i="21"/>
  <c r="M483" i="21"/>
  <c r="H501" i="21"/>
  <c r="AA173" i="21"/>
  <c r="E497" i="21"/>
  <c r="X170" i="21"/>
  <c r="M474" i="21"/>
  <c r="AC170" i="21"/>
  <c r="Z165" i="21"/>
  <c r="I230" i="21"/>
  <c r="I240" i="21"/>
  <c r="AS152" i="21"/>
  <c r="W158" i="21"/>
  <c r="G232" i="21"/>
  <c r="N481" i="21"/>
  <c r="I222" i="21"/>
  <c r="AC158" i="21"/>
  <c r="M240" i="21"/>
  <c r="X158" i="21"/>
  <c r="G224" i="21"/>
  <c r="AB160" i="21"/>
  <c r="S342" i="21"/>
  <c r="C499" i="21"/>
  <c r="S149" i="21"/>
  <c r="L216" i="21"/>
  <c r="K234" i="21"/>
  <c r="BO168" i="21"/>
  <c r="C230" i="21"/>
  <c r="S230" i="21" s="1"/>
  <c r="AK176" i="21"/>
  <c r="AU176" i="21" s="1"/>
  <c r="AJ170" i="21"/>
  <c r="E506" i="21"/>
  <c r="L227" i="21"/>
  <c r="BE159" i="21"/>
  <c r="AZ156" i="21"/>
  <c r="K496" i="21"/>
  <c r="S157" i="21"/>
  <c r="E233" i="21"/>
  <c r="Y178" i="21"/>
  <c r="W167" i="21"/>
  <c r="D511" i="21"/>
  <c r="AD169" i="21"/>
  <c r="BF159" i="21"/>
  <c r="Y164" i="21"/>
  <c r="Y170" i="21"/>
  <c r="AI184" i="21"/>
  <c r="J217" i="21"/>
  <c r="N513" i="21"/>
  <c r="H506" i="21"/>
  <c r="E471" i="21"/>
  <c r="AA156" i="21"/>
  <c r="F484" i="21"/>
  <c r="J479" i="21"/>
  <c r="X177" i="21"/>
  <c r="H516" i="21"/>
  <c r="H512" i="21"/>
  <c r="AI202" i="21"/>
  <c r="M230" i="21"/>
  <c r="K229" i="21"/>
  <c r="H469" i="21"/>
  <c r="M504" i="21"/>
  <c r="M231" i="21"/>
  <c r="BC155" i="21"/>
  <c r="AC169" i="21"/>
  <c r="M222" i="21"/>
  <c r="S152" i="21"/>
  <c r="F487" i="21"/>
  <c r="H233" i="21"/>
  <c r="BO176" i="21"/>
  <c r="C238" i="21"/>
  <c r="S238" i="21" s="1"/>
  <c r="D224" i="21"/>
  <c r="BO160" i="21"/>
  <c r="C222" i="21"/>
  <c r="S222" i="21" s="1"/>
  <c r="K217" i="21"/>
  <c r="BO171" i="21"/>
  <c r="C233" i="21"/>
  <c r="S233" i="21" s="1"/>
  <c r="J517" i="21"/>
  <c r="AJ171" i="21"/>
  <c r="AU171" i="21" s="1"/>
  <c r="D479" i="21"/>
  <c r="L228" i="21"/>
  <c r="AN165" i="21"/>
  <c r="AU165" i="21" s="1"/>
  <c r="K503" i="21"/>
  <c r="S341" i="21"/>
  <c r="C498" i="21"/>
  <c r="E482" i="21"/>
  <c r="N234" i="21"/>
  <c r="T171" i="21"/>
  <c r="D503" i="21"/>
  <c r="N518" i="21"/>
  <c r="BO159" i="21"/>
  <c r="C221" i="21"/>
  <c r="S221" i="21" s="1"/>
  <c r="BG173" i="21"/>
  <c r="BE164" i="21"/>
  <c r="BA168" i="21"/>
  <c r="AR169" i="21"/>
  <c r="AU169" i="21" s="1"/>
  <c r="BF174" i="21"/>
  <c r="AL178" i="21"/>
  <c r="J513" i="21"/>
  <c r="M463" i="21"/>
  <c r="E465" i="21"/>
  <c r="H517" i="21"/>
  <c r="S358" i="21"/>
  <c r="C515" i="21"/>
  <c r="BA155" i="21"/>
  <c r="L487" i="21"/>
  <c r="S320" i="21"/>
  <c r="C477" i="21"/>
  <c r="BF163" i="21"/>
  <c r="BJ178" i="21"/>
  <c r="I484" i="21"/>
  <c r="BA165" i="21"/>
  <c r="BB164" i="21"/>
  <c r="F219" i="21"/>
  <c r="I472" i="21"/>
  <c r="T173" i="21"/>
  <c r="I220" i="21"/>
  <c r="Y179" i="21"/>
  <c r="G219" i="21"/>
  <c r="S176" i="21"/>
  <c r="L468" i="21"/>
  <c r="J478" i="21"/>
  <c r="F224" i="21"/>
  <c r="G471" i="21"/>
  <c r="U161" i="21"/>
  <c r="X178" i="21"/>
  <c r="G503" i="21"/>
  <c r="BI154" i="21"/>
  <c r="G240" i="21"/>
  <c r="E512" i="21"/>
  <c r="E475" i="21"/>
  <c r="S307" i="21"/>
  <c r="C464" i="21"/>
  <c r="T170" i="21"/>
  <c r="AD172" i="21"/>
  <c r="BA171" i="21"/>
  <c r="L477" i="21"/>
  <c r="BF165" i="21"/>
  <c r="M500" i="21"/>
  <c r="AD179" i="21"/>
  <c r="T163" i="21"/>
  <c r="BD156" i="21"/>
  <c r="S305" i="21"/>
  <c r="X165" i="21"/>
  <c r="AA178" i="21"/>
  <c r="W177" i="21"/>
  <c r="AD177" i="21"/>
  <c r="V152" i="21"/>
  <c r="D226" i="21"/>
  <c r="F479" i="21"/>
  <c r="K516" i="21"/>
  <c r="U159" i="21"/>
  <c r="N517" i="21"/>
  <c r="I224" i="21"/>
  <c r="I217" i="21"/>
  <c r="AI201" i="21"/>
  <c r="K518" i="21"/>
  <c r="AB154" i="21"/>
  <c r="G500" i="21"/>
  <c r="T160" i="21"/>
  <c r="U176" i="21"/>
  <c r="E486" i="21"/>
  <c r="J233" i="21"/>
  <c r="F225" i="21"/>
  <c r="K497" i="21"/>
  <c r="H518" i="21"/>
  <c r="G476" i="21"/>
  <c r="AB177" i="21"/>
  <c r="BG175" i="21"/>
  <c r="N482" i="21"/>
  <c r="L480" i="21"/>
  <c r="M501" i="21"/>
  <c r="BD160" i="21"/>
  <c r="I471" i="21"/>
  <c r="AD155" i="21"/>
  <c r="K484" i="21"/>
  <c r="J504" i="21"/>
  <c r="Y156" i="21"/>
  <c r="S336" i="21"/>
  <c r="Y158" i="21"/>
  <c r="AI208" i="21"/>
  <c r="S119" i="21"/>
  <c r="AI207" i="21"/>
  <c r="AD152" i="21"/>
  <c r="L464" i="21"/>
  <c r="F235" i="21"/>
  <c r="I229" i="21"/>
  <c r="I237" i="21"/>
  <c r="I228" i="21"/>
  <c r="K512" i="21"/>
  <c r="H477" i="21"/>
  <c r="AA155" i="21"/>
  <c r="I512" i="21"/>
  <c r="X166" i="21"/>
  <c r="AC160" i="21"/>
  <c r="AD161" i="21"/>
  <c r="I465" i="21"/>
  <c r="K495" i="21"/>
  <c r="G465" i="21"/>
  <c r="BG164" i="21"/>
  <c r="S347" i="21"/>
  <c r="C504" i="21"/>
  <c r="J470" i="21"/>
  <c r="C236" i="21"/>
  <c r="S236" i="21" s="1"/>
  <c r="BO174" i="21"/>
  <c r="H483" i="21"/>
  <c r="BF164" i="21"/>
  <c r="J503" i="21"/>
  <c r="L496" i="21"/>
  <c r="M495" i="21"/>
  <c r="E487" i="21"/>
  <c r="L233" i="21"/>
  <c r="BF170" i="21"/>
  <c r="AZ155" i="21"/>
  <c r="Z152" i="21"/>
  <c r="AB167" i="21"/>
  <c r="BJ164" i="21"/>
  <c r="AB169" i="21"/>
  <c r="W176" i="21"/>
  <c r="H519" i="21"/>
  <c r="K504" i="21"/>
  <c r="AZ160" i="21"/>
  <c r="K479" i="21"/>
  <c r="BG160" i="21"/>
  <c r="N499" i="21"/>
  <c r="H467" i="21"/>
  <c r="BB154" i="21"/>
  <c r="G485" i="21"/>
  <c r="AB175" i="21"/>
  <c r="E515" i="21"/>
  <c r="Z161" i="21"/>
  <c r="AB179" i="21"/>
  <c r="J485" i="21"/>
  <c r="BJ173" i="21"/>
  <c r="J507" i="21"/>
  <c r="BJ155" i="21"/>
  <c r="BG177" i="21"/>
  <c r="D485" i="21"/>
  <c r="BG174" i="21"/>
  <c r="K513" i="21"/>
  <c r="BI169" i="21"/>
  <c r="AY169" i="21"/>
  <c r="BI167" i="21"/>
  <c r="BG169" i="21"/>
  <c r="BJ167" i="21"/>
  <c r="N506" i="21"/>
  <c r="K467" i="21"/>
  <c r="BG154" i="21"/>
  <c r="N519" i="21"/>
  <c r="BF177" i="21"/>
  <c r="BA176" i="21"/>
  <c r="BF175" i="21"/>
  <c r="BC175" i="21"/>
  <c r="M484" i="21"/>
  <c r="G514" i="21"/>
  <c r="D514" i="21"/>
  <c r="M513" i="21"/>
  <c r="AY170" i="21"/>
  <c r="BI171" i="21"/>
  <c r="I506" i="21"/>
  <c r="AO180" i="21"/>
  <c r="N485" i="21"/>
  <c r="M507" i="21"/>
  <c r="I504" i="21"/>
  <c r="BB157" i="21"/>
  <c r="BC171" i="21"/>
  <c r="U167" i="21"/>
  <c r="S165" i="21"/>
  <c r="AC164" i="21"/>
  <c r="V154" i="21"/>
  <c r="Y154" i="21"/>
  <c r="L488" i="21"/>
  <c r="Y175" i="21"/>
  <c r="BI165" i="21"/>
  <c r="D482" i="21"/>
  <c r="Z170" i="21"/>
  <c r="K472" i="21"/>
  <c r="N520" i="21"/>
  <c r="BD153" i="21"/>
  <c r="AC153" i="21"/>
  <c r="S359" i="21"/>
  <c r="C516" i="21"/>
  <c r="AD170" i="21"/>
  <c r="N479" i="21"/>
  <c r="BI166" i="21"/>
  <c r="BD165" i="21"/>
  <c r="K466" i="21"/>
  <c r="J495" i="21"/>
  <c r="F488" i="21"/>
  <c r="AY175" i="21"/>
  <c r="H515" i="21"/>
  <c r="K515" i="21"/>
  <c r="BA173" i="21"/>
  <c r="S327" i="21"/>
  <c r="C484" i="21"/>
  <c r="M514" i="21"/>
  <c r="N483" i="21"/>
  <c r="G480" i="21"/>
  <c r="F511" i="21"/>
  <c r="D480" i="21"/>
  <c r="S346" i="21"/>
  <c r="C503" i="21"/>
  <c r="Y155" i="21"/>
  <c r="F463" i="21"/>
  <c r="N463" i="21"/>
  <c r="AM180" i="21"/>
  <c r="S166" i="21"/>
  <c r="I505" i="21"/>
  <c r="X157" i="21"/>
  <c r="F232" i="21"/>
  <c r="L512" i="21"/>
  <c r="BD169" i="21"/>
  <c r="F473" i="21"/>
  <c r="BI157" i="21"/>
  <c r="BE154" i="21"/>
  <c r="D494" i="21"/>
  <c r="G510" i="21"/>
  <c r="BB166" i="21"/>
  <c r="BC165" i="21"/>
  <c r="BE163" i="21"/>
  <c r="J498" i="21"/>
  <c r="E494" i="21"/>
  <c r="K480" i="21"/>
  <c r="BF168" i="21"/>
  <c r="S350" i="21"/>
  <c r="C507" i="21"/>
  <c r="N476" i="21"/>
  <c r="N505" i="21"/>
  <c r="BC164" i="21"/>
  <c r="BF155" i="21"/>
  <c r="G89" i="21"/>
  <c r="AZ172" i="21"/>
  <c r="N510" i="21"/>
  <c r="K510" i="21"/>
  <c r="BE165" i="21"/>
  <c r="S315" i="21"/>
  <c r="C472" i="21"/>
  <c r="S344" i="21"/>
  <c r="C501" i="21"/>
  <c r="H520" i="21"/>
  <c r="BI156" i="21"/>
  <c r="H487" i="21"/>
  <c r="H486" i="21"/>
  <c r="BA175" i="21"/>
  <c r="BF173" i="21"/>
  <c r="BC173" i="21"/>
  <c r="BD171" i="21"/>
  <c r="D507" i="21"/>
  <c r="V172" i="21"/>
  <c r="W178" i="21"/>
  <c r="AZ166" i="21"/>
  <c r="L506" i="21"/>
  <c r="E469" i="21"/>
  <c r="V162" i="21"/>
  <c r="AE162" i="21" s="1"/>
  <c r="L499" i="21"/>
  <c r="BH157" i="21"/>
  <c r="BG157" i="21"/>
  <c r="K494" i="21"/>
  <c r="I487" i="21"/>
  <c r="BF172" i="21"/>
  <c r="BD164" i="21"/>
  <c r="L513" i="21"/>
  <c r="I482" i="21"/>
  <c r="BD166" i="21"/>
  <c r="L520" i="21"/>
  <c r="BA153" i="21"/>
  <c r="BD177" i="21"/>
  <c r="AY174" i="21"/>
  <c r="G513" i="21"/>
  <c r="F512" i="21"/>
  <c r="BA170" i="21"/>
  <c r="BD170" i="21"/>
  <c r="BA169" i="21"/>
  <c r="AZ167" i="21"/>
  <c r="BF167" i="21"/>
  <c r="BG165" i="21"/>
  <c r="K506" i="21"/>
  <c r="BD162" i="21"/>
  <c r="BA156" i="21"/>
  <c r="H466" i="21"/>
  <c r="BC177" i="21"/>
  <c r="M486" i="21"/>
  <c r="BH175" i="21"/>
  <c r="AU174" i="21"/>
  <c r="N514" i="21"/>
  <c r="BE173" i="21"/>
  <c r="BH173" i="21"/>
  <c r="K511" i="21"/>
  <c r="BC169" i="21"/>
  <c r="S351" i="21"/>
  <c r="C508" i="21"/>
  <c r="BF166" i="21"/>
  <c r="BH164" i="21"/>
  <c r="E505" i="21"/>
  <c r="L504" i="21"/>
  <c r="BB163" i="21"/>
  <c r="I502" i="21"/>
  <c r="H502" i="21"/>
  <c r="BA160" i="21"/>
  <c r="F501" i="21"/>
  <c r="AU159" i="21"/>
  <c r="F470" i="21"/>
  <c r="BH178" i="21"/>
  <c r="M518" i="21"/>
  <c r="E518" i="21"/>
  <c r="AY177" i="21"/>
  <c r="AZ177" i="21"/>
  <c r="J486" i="21"/>
  <c r="F515" i="21"/>
  <c r="BD174" i="21"/>
  <c r="I514" i="21"/>
  <c r="BE171" i="21"/>
  <c r="BE170" i="21"/>
  <c r="BD168" i="21"/>
  <c r="E508" i="21"/>
  <c r="AU167" i="21"/>
  <c r="BI164" i="21"/>
  <c r="BH165" i="21"/>
  <c r="BE162" i="21"/>
  <c r="G501" i="21"/>
  <c r="G520" i="21"/>
  <c r="BE179" i="21"/>
  <c r="N503" i="21"/>
  <c r="BF162" i="21"/>
  <c r="L471" i="21"/>
  <c r="BE160" i="21"/>
  <c r="BG158" i="21"/>
  <c r="BA158" i="21"/>
  <c r="BJ179" i="21"/>
  <c r="AY179" i="21"/>
  <c r="S311" i="21"/>
  <c r="C468" i="21"/>
  <c r="BE157" i="21"/>
  <c r="I497" i="21"/>
  <c r="BC156" i="21"/>
  <c r="M466" i="21"/>
  <c r="BB155" i="21"/>
  <c r="F469" i="21"/>
  <c r="S69" i="21"/>
  <c r="O69" i="21"/>
  <c r="N504" i="21"/>
  <c r="S72" i="21"/>
  <c r="O72" i="21"/>
  <c r="E473" i="21"/>
  <c r="J505" i="21"/>
  <c r="S317" i="21"/>
  <c r="C474" i="21"/>
  <c r="L475" i="21"/>
  <c r="I475" i="21"/>
  <c r="BE166" i="21"/>
  <c r="BH167" i="21"/>
  <c r="S78" i="21"/>
  <c r="O78" i="21"/>
  <c r="BB169" i="21"/>
  <c r="M481" i="21"/>
  <c r="S81" i="21"/>
  <c r="F483" i="21"/>
  <c r="S83" i="21"/>
  <c r="O83" i="21"/>
  <c r="H485" i="21"/>
  <c r="S114" i="21"/>
  <c r="I485" i="21"/>
  <c r="I486" i="21"/>
  <c r="J487" i="21"/>
  <c r="S86" i="21"/>
  <c r="I519" i="21"/>
  <c r="N488" i="21"/>
  <c r="S62" i="21"/>
  <c r="O64" i="21"/>
  <c r="D465" i="21"/>
  <c r="N467" i="21"/>
  <c r="S66" i="21"/>
  <c r="O66" i="21"/>
  <c r="I468" i="21"/>
  <c r="S97" i="21"/>
  <c r="AR153" i="21"/>
  <c r="AU153" i="21" s="1"/>
  <c r="F525" i="21"/>
  <c r="I525" i="21"/>
  <c r="M525" i="21"/>
  <c r="E556" i="21"/>
  <c r="I556" i="21"/>
  <c r="M556" i="21"/>
  <c r="E587" i="21"/>
  <c r="I587" i="21"/>
  <c r="M587" i="21"/>
  <c r="S33" i="21"/>
  <c r="E526" i="21"/>
  <c r="O369" i="21"/>
  <c r="M526" i="21"/>
  <c r="D557" i="21"/>
  <c r="H557" i="21"/>
  <c r="L557" i="21"/>
  <c r="D588" i="21"/>
  <c r="H588" i="21"/>
  <c r="L588" i="21"/>
  <c r="O4" i="21"/>
  <c r="S4" i="21"/>
  <c r="C277" i="21"/>
  <c r="D277" i="21" s="1"/>
  <c r="E277" i="21" s="1"/>
  <c r="F277" i="21" s="1"/>
  <c r="G277" i="21" s="1"/>
  <c r="H277" i="21" s="1"/>
  <c r="I277" i="21" s="1"/>
  <c r="J277" i="21" s="1"/>
  <c r="K277" i="21" s="1"/>
  <c r="L277" i="21" s="1"/>
  <c r="M277" i="21" s="1"/>
  <c r="N277" i="21" s="1"/>
  <c r="AE277" i="21"/>
  <c r="C247" i="21"/>
  <c r="D247" i="21" s="1"/>
  <c r="E247" i="21" s="1"/>
  <c r="F247" i="21" s="1"/>
  <c r="G247" i="21" s="1"/>
  <c r="H247" i="21" s="1"/>
  <c r="I247" i="21" s="1"/>
  <c r="J247" i="21" s="1"/>
  <c r="K247" i="21" s="1"/>
  <c r="L247" i="21" s="1"/>
  <c r="M247" i="21" s="1"/>
  <c r="N247" i="21" s="1"/>
  <c r="AE247" i="21"/>
  <c r="H527" i="21"/>
  <c r="L527" i="21"/>
  <c r="D558" i="21"/>
  <c r="H558" i="21"/>
  <c r="L558" i="21"/>
  <c r="D589" i="21"/>
  <c r="H589" i="21"/>
  <c r="L589" i="21"/>
  <c r="S35" i="21"/>
  <c r="O35" i="21"/>
  <c r="O371" i="21"/>
  <c r="S371" i="21"/>
  <c r="C528" i="21"/>
  <c r="G528" i="21"/>
  <c r="K528" i="21"/>
  <c r="S402" i="21"/>
  <c r="O402" i="21"/>
  <c r="C559" i="21"/>
  <c r="K559" i="21"/>
  <c r="O433" i="21"/>
  <c r="S433" i="21"/>
  <c r="C590" i="21"/>
  <c r="K590" i="21"/>
  <c r="C279" i="21"/>
  <c r="D279" i="21" s="1"/>
  <c r="E279" i="21" s="1"/>
  <c r="F279" i="21" s="1"/>
  <c r="G279" i="21" s="1"/>
  <c r="H279" i="21" s="1"/>
  <c r="I279" i="21" s="1"/>
  <c r="J279" i="21" s="1"/>
  <c r="K279" i="21" s="1"/>
  <c r="L279" i="21" s="1"/>
  <c r="M279" i="21" s="1"/>
  <c r="N279" i="21" s="1"/>
  <c r="AE279" i="21"/>
  <c r="C249" i="21"/>
  <c r="D249" i="21" s="1"/>
  <c r="E249" i="21" s="1"/>
  <c r="F249" i="21" s="1"/>
  <c r="G249" i="21" s="1"/>
  <c r="H249" i="21" s="1"/>
  <c r="I249" i="21" s="1"/>
  <c r="J249" i="21" s="1"/>
  <c r="K249" i="21" s="1"/>
  <c r="L249" i="21" s="1"/>
  <c r="M249" i="21" s="1"/>
  <c r="N249" i="21" s="1"/>
  <c r="AE249" i="21"/>
  <c r="BF160" i="21"/>
  <c r="AY159" i="21"/>
  <c r="AY157" i="21"/>
  <c r="BC179" i="21"/>
  <c r="AU156" i="21"/>
  <c r="BG178" i="21"/>
  <c r="S331" i="21"/>
  <c r="C488" i="21"/>
  <c r="M487" i="21"/>
  <c r="S360" i="21"/>
  <c r="C517" i="21"/>
  <c r="BI176" i="21"/>
  <c r="BI174" i="21"/>
  <c r="L514" i="21"/>
  <c r="F514" i="21"/>
  <c r="AY173" i="21"/>
  <c r="BG172" i="21"/>
  <c r="BE172" i="21"/>
  <c r="BI172" i="21"/>
  <c r="BJ172" i="21"/>
  <c r="F482" i="21"/>
  <c r="L509" i="21"/>
  <c r="AZ168" i="21"/>
  <c r="BG168" i="21"/>
  <c r="BA167" i="21"/>
  <c r="M506" i="21"/>
  <c r="I503" i="21"/>
  <c r="BA164" i="21"/>
  <c r="BG163" i="21"/>
  <c r="H503" i="21"/>
  <c r="BH162" i="21"/>
  <c r="F472" i="21"/>
  <c r="AY162" i="21"/>
  <c r="AY160" i="21"/>
  <c r="AY161" i="21"/>
  <c r="BI158" i="21"/>
  <c r="S338" i="21"/>
  <c r="C495" i="21"/>
  <c r="AY158" i="21"/>
  <c r="BD157" i="21"/>
  <c r="I498" i="21"/>
  <c r="BF157" i="21"/>
  <c r="D466" i="21"/>
  <c r="BF153" i="21"/>
  <c r="D463" i="21"/>
  <c r="BA162" i="21"/>
  <c r="I473" i="21"/>
  <c r="D505" i="21"/>
  <c r="H475" i="21"/>
  <c r="S318" i="21"/>
  <c r="C475" i="21"/>
  <c r="N475" i="21"/>
  <c r="O75" i="21"/>
  <c r="S75" i="21"/>
  <c r="L476" i="21"/>
  <c r="BE167" i="21"/>
  <c r="I478" i="21"/>
  <c r="BH172" i="21"/>
  <c r="O81" i="21"/>
  <c r="BI173" i="21"/>
  <c r="L483" i="21"/>
  <c r="S84" i="21"/>
  <c r="BE176" i="21"/>
  <c r="BB176" i="21"/>
  <c r="BE177" i="21"/>
  <c r="H89" i="21"/>
  <c r="S87" i="21"/>
  <c r="J488" i="21"/>
  <c r="L497" i="21"/>
  <c r="S309" i="21"/>
  <c r="C466" i="21"/>
  <c r="BE158" i="21"/>
  <c r="S367" i="21"/>
  <c r="C395" i="21"/>
  <c r="O367" i="21"/>
  <c r="S2" i="21"/>
  <c r="O2" i="21"/>
  <c r="AE275" i="21"/>
  <c r="S302" i="21"/>
  <c r="C275" i="21"/>
  <c r="C245" i="21"/>
  <c r="AE245" i="21"/>
  <c r="S272" i="21"/>
  <c r="S368" i="21"/>
  <c r="C525" i="21"/>
  <c r="J525" i="21"/>
  <c r="N525" i="21"/>
  <c r="F556" i="21"/>
  <c r="J556" i="21"/>
  <c r="N556" i="21"/>
  <c r="F587" i="21"/>
  <c r="J587" i="21"/>
  <c r="N587" i="21"/>
  <c r="O3" i="21"/>
  <c r="S3" i="21"/>
  <c r="S369" i="21"/>
  <c r="C526" i="21"/>
  <c r="N526" i="21"/>
  <c r="E557" i="21"/>
  <c r="E588" i="21"/>
  <c r="O34" i="21"/>
  <c r="S34" i="21"/>
  <c r="E527" i="21"/>
  <c r="I527" i="21"/>
  <c r="M527" i="21"/>
  <c r="E558" i="21"/>
  <c r="I558" i="21"/>
  <c r="M558" i="21"/>
  <c r="E589" i="21"/>
  <c r="I589" i="21"/>
  <c r="M589" i="21"/>
  <c r="S5" i="21"/>
  <c r="O5" i="21"/>
  <c r="D528" i="21"/>
  <c r="H528" i="21"/>
  <c r="L528" i="21"/>
  <c r="D559" i="21"/>
  <c r="H559" i="21"/>
  <c r="L559" i="21"/>
  <c r="D590" i="21"/>
  <c r="H590" i="21"/>
  <c r="L590" i="21"/>
  <c r="M467" i="21"/>
  <c r="BJ163" i="21"/>
  <c r="M473" i="21"/>
  <c r="AZ179" i="21"/>
  <c r="BJ158" i="21"/>
  <c r="N497" i="21"/>
  <c r="S308" i="21"/>
  <c r="C465" i="21"/>
  <c r="J519" i="21"/>
  <c r="BE178" i="21"/>
  <c r="BD178" i="21"/>
  <c r="J518" i="21"/>
  <c r="AZ176" i="21"/>
  <c r="F517" i="21"/>
  <c r="AZ175" i="21"/>
  <c r="BC174" i="21"/>
  <c r="BD173" i="21"/>
  <c r="K483" i="21"/>
  <c r="BI168" i="21"/>
  <c r="AU168" i="21"/>
  <c r="BB168" i="21"/>
  <c r="AY166" i="21"/>
  <c r="AU164" i="21"/>
  <c r="H468" i="21"/>
  <c r="AZ158" i="21"/>
  <c r="BD158" i="21"/>
  <c r="K464" i="21"/>
  <c r="S337" i="21"/>
  <c r="C494" i="21"/>
  <c r="BB153" i="21"/>
  <c r="BI153" i="21"/>
  <c r="O68" i="21"/>
  <c r="S68" i="21"/>
  <c r="J469" i="21"/>
  <c r="L469" i="21"/>
  <c r="D471" i="21"/>
  <c r="BF161" i="21"/>
  <c r="M472" i="21"/>
  <c r="S74" i="21"/>
  <c r="O74" i="21"/>
  <c r="M475" i="21"/>
  <c r="I476" i="21"/>
  <c r="O76" i="21"/>
  <c r="S76" i="21"/>
  <c r="BB167" i="21"/>
  <c r="J477" i="21"/>
  <c r="E480" i="21"/>
  <c r="S110" i="21"/>
  <c r="J481" i="21"/>
  <c r="AU172" i="21"/>
  <c r="M482" i="21"/>
  <c r="AZ173" i="21"/>
  <c r="L485" i="21"/>
  <c r="S328" i="21"/>
  <c r="C485" i="21"/>
  <c r="S85" i="21"/>
  <c r="O85" i="21"/>
  <c r="L518" i="21"/>
  <c r="AU177" i="21"/>
  <c r="K488" i="21"/>
  <c r="D496" i="21"/>
  <c r="S65" i="21"/>
  <c r="O65" i="21"/>
  <c r="BB158" i="21"/>
  <c r="S398" i="21"/>
  <c r="O398" i="21"/>
  <c r="C426" i="21"/>
  <c r="O429" i="21"/>
  <c r="C457" i="21"/>
  <c r="S429" i="21"/>
  <c r="L463" i="21"/>
  <c r="D525" i="21"/>
  <c r="H525" i="21"/>
  <c r="K525" i="21"/>
  <c r="S399" i="21"/>
  <c r="O399" i="21"/>
  <c r="C556" i="21"/>
  <c r="G556" i="21"/>
  <c r="K556" i="21"/>
  <c r="O430" i="21"/>
  <c r="S430" i="21"/>
  <c r="C587" i="21"/>
  <c r="G587" i="21"/>
  <c r="K587" i="21"/>
  <c r="I557" i="21"/>
  <c r="D464" i="21"/>
  <c r="D526" i="21"/>
  <c r="G526" i="21"/>
  <c r="K526" i="21"/>
  <c r="F557" i="21"/>
  <c r="J557" i="21"/>
  <c r="N557" i="21"/>
  <c r="F588" i="21"/>
  <c r="J588" i="21"/>
  <c r="N588" i="21"/>
  <c r="S370" i="21"/>
  <c r="O370" i="21"/>
  <c r="C527" i="21"/>
  <c r="F527" i="21"/>
  <c r="J527" i="21"/>
  <c r="N527" i="21"/>
  <c r="F558" i="21"/>
  <c r="J558" i="21"/>
  <c r="N558" i="21"/>
  <c r="F589" i="21"/>
  <c r="J589" i="21"/>
  <c r="N589" i="21"/>
  <c r="C278" i="21"/>
  <c r="D278" i="21" s="1"/>
  <c r="E278" i="21" s="1"/>
  <c r="F278" i="21" s="1"/>
  <c r="G278" i="21" s="1"/>
  <c r="H278" i="21" s="1"/>
  <c r="I278" i="21" s="1"/>
  <c r="J278" i="21" s="1"/>
  <c r="K278" i="21" s="1"/>
  <c r="L278" i="21" s="1"/>
  <c r="M278" i="21" s="1"/>
  <c r="N278" i="21" s="1"/>
  <c r="AE278" i="21"/>
  <c r="C248" i="21"/>
  <c r="D248" i="21" s="1"/>
  <c r="E248" i="21" s="1"/>
  <c r="F248" i="21" s="1"/>
  <c r="G248" i="21" s="1"/>
  <c r="H248" i="21" s="1"/>
  <c r="I248" i="21" s="1"/>
  <c r="J248" i="21" s="1"/>
  <c r="K248" i="21" s="1"/>
  <c r="L248" i="21" s="1"/>
  <c r="M248" i="21" s="1"/>
  <c r="N248" i="21" s="1"/>
  <c r="AE248" i="21"/>
  <c r="E528" i="21"/>
  <c r="I528" i="21"/>
  <c r="M528" i="21"/>
  <c r="E559" i="21"/>
  <c r="I559" i="21"/>
  <c r="M559" i="21"/>
  <c r="E590" i="21"/>
  <c r="I590" i="21"/>
  <c r="M590" i="21"/>
  <c r="S36" i="21"/>
  <c r="O36" i="21"/>
  <c r="BH163" i="21"/>
  <c r="M503" i="21"/>
  <c r="H471" i="21"/>
  <c r="I501" i="21"/>
  <c r="M489" i="21"/>
  <c r="BB159" i="21"/>
  <c r="F519" i="21"/>
  <c r="D519" i="21"/>
  <c r="BB177" i="21"/>
  <c r="BG176" i="21"/>
  <c r="K486" i="21"/>
  <c r="G486" i="21"/>
  <c r="BE175" i="21"/>
  <c r="G515" i="21"/>
  <c r="BH174" i="21"/>
  <c r="BE174" i="21"/>
  <c r="H514" i="21"/>
  <c r="G511" i="21"/>
  <c r="BE169" i="21"/>
  <c r="AZ170" i="21"/>
  <c r="BF169" i="21"/>
  <c r="BC168" i="21"/>
  <c r="K478" i="21"/>
  <c r="K508" i="21"/>
  <c r="L478" i="21"/>
  <c r="E476" i="21"/>
  <c r="AU166" i="21"/>
  <c r="J472" i="21"/>
  <c r="J520" i="21"/>
  <c r="M496" i="21"/>
  <c r="M520" i="21"/>
  <c r="BF179" i="21"/>
  <c r="S88" i="21"/>
  <c r="N466" i="21"/>
  <c r="BE155" i="21"/>
  <c r="H465" i="21"/>
  <c r="BC153" i="21"/>
  <c r="BA159" i="21"/>
  <c r="I469" i="21"/>
  <c r="S70" i="21"/>
  <c r="O70" i="21"/>
  <c r="S71" i="21"/>
  <c r="O71" i="21"/>
  <c r="S73" i="21"/>
  <c r="F476" i="21"/>
  <c r="S321" i="21"/>
  <c r="C478" i="21"/>
  <c r="S77" i="21"/>
  <c r="O77" i="21"/>
  <c r="BH169" i="21"/>
  <c r="O79" i="21"/>
  <c r="S79" i="21"/>
  <c r="F480" i="21"/>
  <c r="L482" i="21"/>
  <c r="AY172" i="21"/>
  <c r="S82" i="21"/>
  <c r="O82" i="21"/>
  <c r="D484" i="21"/>
  <c r="BH177" i="21"/>
  <c r="L519" i="21"/>
  <c r="G488" i="21"/>
  <c r="F89" i="21"/>
  <c r="S63" i="21"/>
  <c r="O63" i="21"/>
  <c r="M465" i="21"/>
  <c r="J497" i="21"/>
  <c r="F466" i="21"/>
  <c r="E489" i="21"/>
  <c r="AC152" i="21"/>
  <c r="AY152" i="21"/>
  <c r="S32" i="21"/>
  <c r="O32" i="21"/>
  <c r="E525" i="21"/>
  <c r="L525" i="21"/>
  <c r="D556" i="21"/>
  <c r="H556" i="21"/>
  <c r="L556" i="21"/>
  <c r="D587" i="21"/>
  <c r="H587" i="21"/>
  <c r="L587" i="21"/>
  <c r="C276" i="21"/>
  <c r="D276" i="21" s="1"/>
  <c r="E276" i="21" s="1"/>
  <c r="F276" i="21" s="1"/>
  <c r="G276" i="21" s="1"/>
  <c r="C246" i="21"/>
  <c r="D246" i="21" s="1"/>
  <c r="E246" i="21" s="1"/>
  <c r="F246" i="21" s="1"/>
  <c r="G246" i="21" s="1"/>
  <c r="H246" i="21" s="1"/>
  <c r="I246" i="21" s="1"/>
  <c r="J246" i="21" s="1"/>
  <c r="K246" i="21" s="1"/>
  <c r="L246" i="21" s="1"/>
  <c r="M246" i="21" s="1"/>
  <c r="N246" i="21" s="1"/>
  <c r="AE246" i="21"/>
  <c r="H526" i="21"/>
  <c r="L526" i="21"/>
  <c r="S400" i="21"/>
  <c r="O400" i="21"/>
  <c r="C557" i="21"/>
  <c r="G557" i="21"/>
  <c r="K557" i="21"/>
  <c r="S431" i="21"/>
  <c r="O431" i="21"/>
  <c r="C588" i="21"/>
  <c r="G588" i="21"/>
  <c r="K588" i="21"/>
  <c r="K465" i="21"/>
  <c r="D527" i="21"/>
  <c r="G527" i="21"/>
  <c r="K527" i="21"/>
  <c r="O401" i="21"/>
  <c r="S401" i="21"/>
  <c r="C558" i="21"/>
  <c r="G558" i="21"/>
  <c r="K558" i="21"/>
  <c r="S432" i="21"/>
  <c r="O432" i="21"/>
  <c r="C589" i="21"/>
  <c r="G589" i="21"/>
  <c r="K589" i="21"/>
  <c r="J466" i="21"/>
  <c r="F528" i="21"/>
  <c r="J528" i="21"/>
  <c r="N528" i="21"/>
  <c r="F559" i="21"/>
  <c r="J559" i="21"/>
  <c r="N559" i="21"/>
  <c r="F590" i="21"/>
  <c r="J590" i="21"/>
  <c r="N590" i="21"/>
  <c r="S6" i="21"/>
  <c r="O6" i="21"/>
  <c r="E529" i="21"/>
  <c r="I529" i="21"/>
  <c r="M529" i="21"/>
  <c r="E560" i="21"/>
  <c r="I560" i="21"/>
  <c r="M560" i="21"/>
  <c r="E591" i="21"/>
  <c r="I591" i="21"/>
  <c r="M591" i="21"/>
  <c r="D530" i="21"/>
  <c r="H530" i="21"/>
  <c r="L530" i="21"/>
  <c r="S404" i="21"/>
  <c r="O404" i="21"/>
  <c r="C561" i="21"/>
  <c r="G561" i="21"/>
  <c r="K561" i="21"/>
  <c r="S435" i="21"/>
  <c r="O435" i="21"/>
  <c r="C592" i="21"/>
  <c r="G592" i="21"/>
  <c r="K592" i="21"/>
  <c r="F59" i="21"/>
  <c r="E551" i="21"/>
  <c r="I551" i="21"/>
  <c r="M551" i="21"/>
  <c r="E582" i="21"/>
  <c r="I582" i="21"/>
  <c r="M582" i="21"/>
  <c r="E613" i="21"/>
  <c r="I613" i="21"/>
  <c r="M613" i="21"/>
  <c r="D281" i="21"/>
  <c r="E281" i="21" s="1"/>
  <c r="F281" i="21" s="1"/>
  <c r="G281" i="21" s="1"/>
  <c r="H281" i="21" s="1"/>
  <c r="I281" i="21" s="1"/>
  <c r="J281" i="21" s="1"/>
  <c r="K281" i="21" s="1"/>
  <c r="L281" i="21" s="1"/>
  <c r="M281" i="21" s="1"/>
  <c r="N281" i="21" s="1"/>
  <c r="C251" i="21"/>
  <c r="D251" i="21" s="1"/>
  <c r="E251" i="21" s="1"/>
  <c r="F251" i="21" s="1"/>
  <c r="G251" i="21" s="1"/>
  <c r="H251" i="21" s="1"/>
  <c r="I251" i="21" s="1"/>
  <c r="J251" i="21" s="1"/>
  <c r="K251" i="21" s="1"/>
  <c r="L251" i="21" s="1"/>
  <c r="M251" i="21" s="1"/>
  <c r="N251" i="21" s="1"/>
  <c r="AE251" i="21"/>
  <c r="S374" i="21"/>
  <c r="C531" i="21"/>
  <c r="F531" i="21"/>
  <c r="J531" i="21"/>
  <c r="N531" i="21"/>
  <c r="F562" i="21"/>
  <c r="J562" i="21"/>
  <c r="N562" i="21"/>
  <c r="F593" i="21"/>
  <c r="J593" i="21"/>
  <c r="N593" i="21"/>
  <c r="C282" i="21"/>
  <c r="D282" i="21" s="1"/>
  <c r="E282" i="21" s="1"/>
  <c r="F282" i="21" s="1"/>
  <c r="G282" i="21" s="1"/>
  <c r="H282" i="21" s="1"/>
  <c r="I282" i="21" s="1"/>
  <c r="J282" i="21" s="1"/>
  <c r="K282" i="21" s="1"/>
  <c r="L282" i="21" s="1"/>
  <c r="M282" i="21" s="1"/>
  <c r="N282" i="21" s="1"/>
  <c r="AE282" i="21"/>
  <c r="C252" i="21"/>
  <c r="D252" i="21" s="1"/>
  <c r="E252" i="21" s="1"/>
  <c r="F252" i="21" s="1"/>
  <c r="G252" i="21" s="1"/>
  <c r="H252" i="21" s="1"/>
  <c r="I252" i="21" s="1"/>
  <c r="J252" i="21" s="1"/>
  <c r="K252" i="21" s="1"/>
  <c r="L252" i="21" s="1"/>
  <c r="M252" i="21" s="1"/>
  <c r="N252" i="21" s="1"/>
  <c r="AE252" i="21"/>
  <c r="N470" i="21"/>
  <c r="E532" i="21"/>
  <c r="I532" i="21"/>
  <c r="L532" i="21"/>
  <c r="D563" i="21"/>
  <c r="H563" i="21"/>
  <c r="L563" i="21"/>
  <c r="D594" i="21"/>
  <c r="H594" i="21"/>
  <c r="L594" i="21"/>
  <c r="S40" i="21"/>
  <c r="O40" i="21"/>
  <c r="K471" i="21"/>
  <c r="S376" i="21"/>
  <c r="C533" i="21"/>
  <c r="G533" i="21"/>
  <c r="K533" i="21"/>
  <c r="S407" i="21"/>
  <c r="C564" i="21"/>
  <c r="G564" i="21"/>
  <c r="K564" i="21"/>
  <c r="S438" i="21"/>
  <c r="O438" i="21"/>
  <c r="C595" i="21"/>
  <c r="G595" i="21"/>
  <c r="K595" i="21"/>
  <c r="O11" i="21"/>
  <c r="S11" i="21"/>
  <c r="AE284" i="21"/>
  <c r="C284" i="21"/>
  <c r="D284" i="21" s="1"/>
  <c r="E284" i="21" s="1"/>
  <c r="F284" i="21" s="1"/>
  <c r="G284" i="21" s="1"/>
  <c r="H284" i="21" s="1"/>
  <c r="I284" i="21" s="1"/>
  <c r="J284" i="21" s="1"/>
  <c r="K284" i="21" s="1"/>
  <c r="L284" i="21" s="1"/>
  <c r="M284" i="21" s="1"/>
  <c r="N284" i="21" s="1"/>
  <c r="AE254" i="21"/>
  <c r="C254" i="21"/>
  <c r="D254" i="21" s="1"/>
  <c r="E254" i="21" s="1"/>
  <c r="F254" i="21" s="1"/>
  <c r="G254" i="21" s="1"/>
  <c r="H254" i="21" s="1"/>
  <c r="I254" i="21" s="1"/>
  <c r="J254" i="21" s="1"/>
  <c r="K254" i="21" s="1"/>
  <c r="L254" i="21" s="1"/>
  <c r="M254" i="21" s="1"/>
  <c r="N254" i="21" s="1"/>
  <c r="C285" i="21"/>
  <c r="D285" i="21" s="1"/>
  <c r="E285" i="21" s="1"/>
  <c r="F285" i="21" s="1"/>
  <c r="G285" i="21" s="1"/>
  <c r="H285" i="21" s="1"/>
  <c r="I285" i="21" s="1"/>
  <c r="J285" i="21" s="1"/>
  <c r="K285" i="21" s="1"/>
  <c r="L285" i="21" s="1"/>
  <c r="M285" i="21" s="1"/>
  <c r="N285" i="21" s="1"/>
  <c r="AE285" i="21"/>
  <c r="C255" i="21"/>
  <c r="D255" i="21" s="1"/>
  <c r="E255" i="21" s="1"/>
  <c r="F255" i="21" s="1"/>
  <c r="G255" i="21" s="1"/>
  <c r="H255" i="21" s="1"/>
  <c r="I255" i="21" s="1"/>
  <c r="J255" i="21" s="1"/>
  <c r="K255" i="21" s="1"/>
  <c r="L255" i="21" s="1"/>
  <c r="M255" i="21" s="1"/>
  <c r="N255" i="21" s="1"/>
  <c r="AE255" i="21"/>
  <c r="N473" i="21"/>
  <c r="D535" i="21"/>
  <c r="H535" i="21"/>
  <c r="L535" i="21"/>
  <c r="D566" i="21"/>
  <c r="H566" i="21"/>
  <c r="L566" i="21"/>
  <c r="D597" i="21"/>
  <c r="H597" i="21"/>
  <c r="L597" i="21"/>
  <c r="S13" i="21"/>
  <c r="O13" i="21"/>
  <c r="AE286" i="21"/>
  <c r="C286" i="21"/>
  <c r="D286" i="21" s="1"/>
  <c r="E286" i="21" s="1"/>
  <c r="F286" i="21" s="1"/>
  <c r="G286" i="21" s="1"/>
  <c r="H286" i="21" s="1"/>
  <c r="I286" i="21" s="1"/>
  <c r="J286" i="21" s="1"/>
  <c r="K286" i="21" s="1"/>
  <c r="L286" i="21" s="1"/>
  <c r="M286" i="21" s="1"/>
  <c r="N286" i="21" s="1"/>
  <c r="C256" i="21"/>
  <c r="D256" i="21" s="1"/>
  <c r="E256" i="21" s="1"/>
  <c r="F256" i="21" s="1"/>
  <c r="G256" i="21" s="1"/>
  <c r="H256" i="21" s="1"/>
  <c r="I256" i="21" s="1"/>
  <c r="J256" i="21" s="1"/>
  <c r="K256" i="21" s="1"/>
  <c r="L256" i="21" s="1"/>
  <c r="M256" i="21" s="1"/>
  <c r="N256" i="21" s="1"/>
  <c r="AE256" i="21"/>
  <c r="F529" i="21"/>
  <c r="J529" i="21"/>
  <c r="N529" i="21"/>
  <c r="F560" i="21"/>
  <c r="J560" i="21"/>
  <c r="N560" i="21"/>
  <c r="F591" i="21"/>
  <c r="J591" i="21"/>
  <c r="N591" i="21"/>
  <c r="O37" i="21"/>
  <c r="S37" i="21"/>
  <c r="AU158" i="21"/>
  <c r="E530" i="21"/>
  <c r="I530" i="21"/>
  <c r="M530" i="21"/>
  <c r="D561" i="21"/>
  <c r="H561" i="21"/>
  <c r="L561" i="21"/>
  <c r="D592" i="21"/>
  <c r="H592" i="21"/>
  <c r="L592" i="21"/>
  <c r="S28" i="21"/>
  <c r="O28" i="21"/>
  <c r="AE301" i="21"/>
  <c r="C301" i="21"/>
  <c r="D301" i="21" s="1"/>
  <c r="E301" i="21" s="1"/>
  <c r="F301" i="21" s="1"/>
  <c r="G301" i="21" s="1"/>
  <c r="H301" i="21" s="1"/>
  <c r="I301" i="21" s="1"/>
  <c r="J301" i="21" s="1"/>
  <c r="K301" i="21" s="1"/>
  <c r="L301" i="21" s="1"/>
  <c r="M301" i="21" s="1"/>
  <c r="N301" i="21" s="1"/>
  <c r="C271" i="21"/>
  <c r="D271" i="21" s="1"/>
  <c r="E271" i="21" s="1"/>
  <c r="F271" i="21" s="1"/>
  <c r="G271" i="21" s="1"/>
  <c r="H271" i="21" s="1"/>
  <c r="I271" i="21" s="1"/>
  <c r="J271" i="21" s="1"/>
  <c r="K271" i="21" s="1"/>
  <c r="L271" i="21" s="1"/>
  <c r="M271" i="21" s="1"/>
  <c r="N271" i="21" s="1"/>
  <c r="AE271" i="21"/>
  <c r="C582" i="21"/>
  <c r="F551" i="21"/>
  <c r="J551" i="21"/>
  <c r="N551" i="21"/>
  <c r="J582" i="21"/>
  <c r="N582" i="21"/>
  <c r="J613" i="21"/>
  <c r="N613" i="21"/>
  <c r="AE281" i="21"/>
  <c r="N469" i="21"/>
  <c r="D531" i="21"/>
  <c r="G531" i="21"/>
  <c r="K531" i="21"/>
  <c r="S405" i="21"/>
  <c r="O405" i="21"/>
  <c r="C562" i="21"/>
  <c r="G562" i="21"/>
  <c r="K562" i="21"/>
  <c r="S436" i="21"/>
  <c r="O436" i="21"/>
  <c r="C593" i="21"/>
  <c r="G593" i="21"/>
  <c r="K593" i="21"/>
  <c r="S39" i="21"/>
  <c r="O39" i="21"/>
  <c r="G470" i="21"/>
  <c r="F532" i="21"/>
  <c r="M532" i="21"/>
  <c r="E563" i="21"/>
  <c r="I563" i="21"/>
  <c r="M563" i="21"/>
  <c r="E594" i="21"/>
  <c r="I594" i="21"/>
  <c r="M594" i="21"/>
  <c r="AU161" i="21"/>
  <c r="D533" i="21"/>
  <c r="H533" i="21"/>
  <c r="L533" i="21"/>
  <c r="D564" i="21"/>
  <c r="H564" i="21"/>
  <c r="L564" i="21"/>
  <c r="D595" i="21"/>
  <c r="H595" i="21"/>
  <c r="L595" i="21"/>
  <c r="F534" i="21"/>
  <c r="J534" i="21"/>
  <c r="N534" i="21"/>
  <c r="F565" i="21"/>
  <c r="J565" i="21"/>
  <c r="N565" i="21"/>
  <c r="F596" i="21"/>
  <c r="J596" i="21"/>
  <c r="N596" i="21"/>
  <c r="E535" i="21"/>
  <c r="E536" i="21"/>
  <c r="I536" i="21"/>
  <c r="M536" i="21"/>
  <c r="E567" i="21"/>
  <c r="I567" i="21"/>
  <c r="M567" i="21"/>
  <c r="E598" i="21"/>
  <c r="I598" i="21"/>
  <c r="M598" i="21"/>
  <c r="S372" i="21"/>
  <c r="C529" i="21"/>
  <c r="G529" i="21"/>
  <c r="K529" i="21"/>
  <c r="S403" i="21"/>
  <c r="O403" i="21"/>
  <c r="C560" i="21"/>
  <c r="G560" i="21"/>
  <c r="K560" i="21"/>
  <c r="S434" i="21"/>
  <c r="O434" i="21"/>
  <c r="C591" i="21"/>
  <c r="G591" i="21"/>
  <c r="K591" i="21"/>
  <c r="O7" i="21"/>
  <c r="S7" i="21"/>
  <c r="C280" i="21"/>
  <c r="D280" i="21" s="1"/>
  <c r="E280" i="21" s="1"/>
  <c r="F280" i="21" s="1"/>
  <c r="G280" i="21" s="1"/>
  <c r="H280" i="21" s="1"/>
  <c r="I280" i="21" s="1"/>
  <c r="J280" i="21" s="1"/>
  <c r="K280" i="21" s="1"/>
  <c r="L280" i="21" s="1"/>
  <c r="M280" i="21" s="1"/>
  <c r="N280" i="21" s="1"/>
  <c r="AE280" i="21"/>
  <c r="C250" i="21"/>
  <c r="D250" i="21" s="1"/>
  <c r="E250" i="21" s="1"/>
  <c r="F250" i="21" s="1"/>
  <c r="G250" i="21" s="1"/>
  <c r="H250" i="21" s="1"/>
  <c r="I250" i="21" s="1"/>
  <c r="J250" i="21" s="1"/>
  <c r="K250" i="21" s="1"/>
  <c r="L250" i="21" s="1"/>
  <c r="M250" i="21" s="1"/>
  <c r="N250" i="21" s="1"/>
  <c r="AE250" i="21"/>
  <c r="F530" i="21"/>
  <c r="J530" i="21"/>
  <c r="N530" i="21"/>
  <c r="E561" i="21"/>
  <c r="I561" i="21"/>
  <c r="M561" i="21"/>
  <c r="E592" i="21"/>
  <c r="I592" i="21"/>
  <c r="M592" i="21"/>
  <c r="S394" i="21"/>
  <c r="O394" i="21"/>
  <c r="G551" i="21"/>
  <c r="K551" i="21"/>
  <c r="S425" i="21"/>
  <c r="O425" i="21"/>
  <c r="G582" i="21"/>
  <c r="K582" i="21"/>
  <c r="S456" i="21"/>
  <c r="G613" i="21"/>
  <c r="K613" i="21"/>
  <c r="S38" i="21"/>
  <c r="O38" i="21"/>
  <c r="E531" i="21"/>
  <c r="H531" i="21"/>
  <c r="L531" i="21"/>
  <c r="D562" i="21"/>
  <c r="H562" i="21"/>
  <c r="L562" i="21"/>
  <c r="D593" i="21"/>
  <c r="H593" i="21"/>
  <c r="L593" i="21"/>
  <c r="S375" i="21"/>
  <c r="C532" i="21"/>
  <c r="G532" i="21"/>
  <c r="J532" i="21"/>
  <c r="N532" i="21"/>
  <c r="F563" i="21"/>
  <c r="J563" i="21"/>
  <c r="N563" i="21"/>
  <c r="F594" i="21"/>
  <c r="J594" i="21"/>
  <c r="N594" i="21"/>
  <c r="E533" i="21"/>
  <c r="I533" i="21"/>
  <c r="M533" i="21"/>
  <c r="E564" i="21"/>
  <c r="I564" i="21"/>
  <c r="M564" i="21"/>
  <c r="E595" i="21"/>
  <c r="I595" i="21"/>
  <c r="M595" i="21"/>
  <c r="S377" i="21"/>
  <c r="C534" i="21"/>
  <c r="S408" i="21"/>
  <c r="C565" i="21"/>
  <c r="S439" i="21"/>
  <c r="O439" i="21"/>
  <c r="C596" i="21"/>
  <c r="O42" i="21"/>
  <c r="S42" i="21"/>
  <c r="S43" i="21"/>
  <c r="O43" i="21"/>
  <c r="K474" i="21"/>
  <c r="H481" i="21"/>
  <c r="D498" i="21"/>
  <c r="D529" i="21"/>
  <c r="H529" i="21"/>
  <c r="L529" i="21"/>
  <c r="D560" i="21"/>
  <c r="H560" i="21"/>
  <c r="L560" i="21"/>
  <c r="D591" i="21"/>
  <c r="H591" i="21"/>
  <c r="L591" i="21"/>
  <c r="S373" i="21"/>
  <c r="O373" i="21"/>
  <c r="C530" i="21"/>
  <c r="G530" i="21"/>
  <c r="K530" i="21"/>
  <c r="N489" i="21"/>
  <c r="S8" i="21"/>
  <c r="O8" i="21"/>
  <c r="S343" i="21"/>
  <c r="C500" i="21"/>
  <c r="S9" i="21"/>
  <c r="O9" i="21"/>
  <c r="S406" i="21"/>
  <c r="C563" i="21"/>
  <c r="S437" i="21"/>
  <c r="O437" i="21"/>
  <c r="C594" i="21"/>
  <c r="S10" i="21"/>
  <c r="O10" i="21"/>
  <c r="AE283" i="21"/>
  <c r="C283" i="21"/>
  <c r="D283" i="21" s="1"/>
  <c r="E283" i="21" s="1"/>
  <c r="F283" i="21" s="1"/>
  <c r="G283" i="21" s="1"/>
  <c r="H283" i="21" s="1"/>
  <c r="I283" i="21" s="1"/>
  <c r="J283" i="21" s="1"/>
  <c r="K283" i="21" s="1"/>
  <c r="L283" i="21" s="1"/>
  <c r="M283" i="21" s="1"/>
  <c r="N283" i="21" s="1"/>
  <c r="C253" i="21"/>
  <c r="D253" i="21" s="1"/>
  <c r="E253" i="21" s="1"/>
  <c r="F253" i="21" s="1"/>
  <c r="G253" i="21" s="1"/>
  <c r="H253" i="21" s="1"/>
  <c r="I253" i="21" s="1"/>
  <c r="J253" i="21" s="1"/>
  <c r="K253" i="21" s="1"/>
  <c r="L253" i="21" s="1"/>
  <c r="M253" i="21" s="1"/>
  <c r="N253" i="21" s="1"/>
  <c r="AE253" i="21"/>
  <c r="F533" i="21"/>
  <c r="J533" i="21"/>
  <c r="N533" i="21"/>
  <c r="F564" i="21"/>
  <c r="J564" i="21"/>
  <c r="N564" i="21"/>
  <c r="F595" i="21"/>
  <c r="J595" i="21"/>
  <c r="N595" i="21"/>
  <c r="D534" i="21"/>
  <c r="H534" i="21"/>
  <c r="L534" i="21"/>
  <c r="D565" i="21"/>
  <c r="H565" i="21"/>
  <c r="L565" i="21"/>
  <c r="D596" i="21"/>
  <c r="H596" i="21"/>
  <c r="L596" i="21"/>
  <c r="S12" i="21"/>
  <c r="S378" i="21"/>
  <c r="C535" i="21"/>
  <c r="S409" i="21"/>
  <c r="O409" i="21"/>
  <c r="C566" i="21"/>
  <c r="S440" i="21"/>
  <c r="O440" i="21"/>
  <c r="O597" i="21" s="1"/>
  <c r="C597" i="21"/>
  <c r="S380" i="21"/>
  <c r="O380" i="21"/>
  <c r="C537" i="21"/>
  <c r="S411" i="21"/>
  <c r="O411" i="21"/>
  <c r="C568" i="21"/>
  <c r="O442" i="21"/>
  <c r="S442" i="21"/>
  <c r="C599" i="21"/>
  <c r="D538" i="21"/>
  <c r="H538" i="21"/>
  <c r="L538" i="21"/>
  <c r="D569" i="21"/>
  <c r="H569" i="21"/>
  <c r="L569" i="21"/>
  <c r="D600" i="21"/>
  <c r="H600" i="21"/>
  <c r="L600" i="21"/>
  <c r="D539" i="21"/>
  <c r="H539" i="21"/>
  <c r="L539" i="21"/>
  <c r="S413" i="21"/>
  <c r="O413" i="21"/>
  <c r="C570" i="21"/>
  <c r="S444" i="21"/>
  <c r="O444" i="21"/>
  <c r="C601" i="21"/>
  <c r="E540" i="21"/>
  <c r="I540" i="21"/>
  <c r="M540" i="21"/>
  <c r="E571" i="21"/>
  <c r="I571" i="21"/>
  <c r="M571" i="21"/>
  <c r="E602" i="21"/>
  <c r="I602" i="21"/>
  <c r="M602" i="21"/>
  <c r="C29" i="21"/>
  <c r="C291" i="21"/>
  <c r="D291" i="21" s="1"/>
  <c r="E291" i="21" s="1"/>
  <c r="F291" i="21" s="1"/>
  <c r="G291" i="21" s="1"/>
  <c r="H291" i="21" s="1"/>
  <c r="I291" i="21" s="1"/>
  <c r="J291" i="21" s="1"/>
  <c r="K291" i="21" s="1"/>
  <c r="L291" i="21" s="1"/>
  <c r="M291" i="21" s="1"/>
  <c r="N291" i="21" s="1"/>
  <c r="AE291" i="21"/>
  <c r="C261" i="21"/>
  <c r="D261" i="21" s="1"/>
  <c r="E261" i="21" s="1"/>
  <c r="F261" i="21" s="1"/>
  <c r="G261" i="21" s="1"/>
  <c r="H261" i="21" s="1"/>
  <c r="I261" i="21" s="1"/>
  <c r="J261" i="21" s="1"/>
  <c r="K261" i="21" s="1"/>
  <c r="L261" i="21" s="1"/>
  <c r="M261" i="21" s="1"/>
  <c r="N261" i="21" s="1"/>
  <c r="AE261" i="21"/>
  <c r="E541" i="21"/>
  <c r="S385" i="21"/>
  <c r="O385" i="21"/>
  <c r="C542" i="21"/>
  <c r="G542" i="21"/>
  <c r="K542" i="21"/>
  <c r="N542" i="21"/>
  <c r="F573" i="21"/>
  <c r="J573" i="21"/>
  <c r="N573" i="21"/>
  <c r="F604" i="21"/>
  <c r="J604" i="21"/>
  <c r="N604" i="21"/>
  <c r="E543" i="21"/>
  <c r="I543" i="21"/>
  <c r="M543" i="21"/>
  <c r="E574" i="21"/>
  <c r="I574" i="21"/>
  <c r="M574" i="21"/>
  <c r="E605" i="21"/>
  <c r="I605" i="21"/>
  <c r="M605" i="21"/>
  <c r="S21" i="21"/>
  <c r="D294" i="21"/>
  <c r="E294" i="21" s="1"/>
  <c r="F294" i="21" s="1"/>
  <c r="G294" i="21" s="1"/>
  <c r="H294" i="21" s="1"/>
  <c r="I294" i="21" s="1"/>
  <c r="J294" i="21" s="1"/>
  <c r="K294" i="21" s="1"/>
  <c r="L294" i="21" s="1"/>
  <c r="M294" i="21" s="1"/>
  <c r="N294" i="21" s="1"/>
  <c r="AE264" i="21"/>
  <c r="C264" i="21"/>
  <c r="D264" i="21" s="1"/>
  <c r="E264" i="21" s="1"/>
  <c r="F264" i="21" s="1"/>
  <c r="G264" i="21" s="1"/>
  <c r="H264" i="21" s="1"/>
  <c r="I264" i="21" s="1"/>
  <c r="J264" i="21" s="1"/>
  <c r="K264" i="21" s="1"/>
  <c r="L264" i="21" s="1"/>
  <c r="M264" i="21" s="1"/>
  <c r="N264" i="21" s="1"/>
  <c r="G483" i="21"/>
  <c r="F545" i="21"/>
  <c r="J545" i="21"/>
  <c r="N545" i="21"/>
  <c r="F576" i="21"/>
  <c r="J576" i="21"/>
  <c r="N576" i="21"/>
  <c r="F607" i="21"/>
  <c r="J607" i="21"/>
  <c r="N607" i="21"/>
  <c r="E484" i="21"/>
  <c r="E546" i="21"/>
  <c r="I546" i="21"/>
  <c r="M546" i="21"/>
  <c r="I29" i="21"/>
  <c r="S390" i="21"/>
  <c r="O390" i="21"/>
  <c r="C547" i="21"/>
  <c r="G547" i="21"/>
  <c r="K547" i="21"/>
  <c r="N547" i="21"/>
  <c r="F578" i="21"/>
  <c r="J578" i="21"/>
  <c r="N578" i="21"/>
  <c r="F609" i="21"/>
  <c r="J609" i="21"/>
  <c r="N609" i="21"/>
  <c r="S55" i="21"/>
  <c r="O55" i="21"/>
  <c r="S391" i="21"/>
  <c r="C548" i="21"/>
  <c r="G548" i="21"/>
  <c r="K548" i="21"/>
  <c r="O422" i="21"/>
  <c r="S422" i="21"/>
  <c r="C579" i="21"/>
  <c r="G579" i="21"/>
  <c r="K579" i="21"/>
  <c r="S453" i="21"/>
  <c r="O453" i="21"/>
  <c r="C610" i="21"/>
  <c r="G610" i="21"/>
  <c r="K610" i="21"/>
  <c r="D549" i="21"/>
  <c r="H549" i="21"/>
  <c r="L549" i="21"/>
  <c r="D580" i="21"/>
  <c r="H580" i="21"/>
  <c r="L580" i="21"/>
  <c r="D611" i="21"/>
  <c r="H611" i="21"/>
  <c r="L611" i="21"/>
  <c r="S57" i="21"/>
  <c r="O57" i="21"/>
  <c r="I488" i="21"/>
  <c r="E550" i="21"/>
  <c r="I550" i="21"/>
  <c r="M550" i="21"/>
  <c r="E581" i="21"/>
  <c r="I581" i="21"/>
  <c r="M581" i="21"/>
  <c r="E612" i="21"/>
  <c r="I612" i="21"/>
  <c r="M612" i="21"/>
  <c r="D568" i="21"/>
  <c r="H568" i="21"/>
  <c r="L568" i="21"/>
  <c r="D599" i="21"/>
  <c r="H599" i="21"/>
  <c r="L599" i="21"/>
  <c r="O15" i="21"/>
  <c r="S15" i="21"/>
  <c r="E538" i="21"/>
  <c r="I538" i="21"/>
  <c r="M538" i="21"/>
  <c r="E569" i="21"/>
  <c r="I569" i="21"/>
  <c r="M569" i="21"/>
  <c r="E600" i="21"/>
  <c r="I600" i="21"/>
  <c r="M600" i="21"/>
  <c r="O16" i="21"/>
  <c r="S16" i="21"/>
  <c r="C289" i="21"/>
  <c r="D289" i="21" s="1"/>
  <c r="E289" i="21" s="1"/>
  <c r="F289" i="21" s="1"/>
  <c r="G289" i="21" s="1"/>
  <c r="H289" i="21" s="1"/>
  <c r="I289" i="21" s="1"/>
  <c r="J289" i="21" s="1"/>
  <c r="K289" i="21" s="1"/>
  <c r="L289" i="21" s="1"/>
  <c r="M289" i="21" s="1"/>
  <c r="N289" i="21" s="1"/>
  <c r="AE289" i="21"/>
  <c r="C259" i="21"/>
  <c r="D259" i="21" s="1"/>
  <c r="E259" i="21" s="1"/>
  <c r="F259" i="21" s="1"/>
  <c r="G259" i="21" s="1"/>
  <c r="H259" i="21" s="1"/>
  <c r="I259" i="21" s="1"/>
  <c r="J259" i="21" s="1"/>
  <c r="K259" i="21" s="1"/>
  <c r="L259" i="21" s="1"/>
  <c r="M259" i="21" s="1"/>
  <c r="N259" i="21" s="1"/>
  <c r="AE259" i="21"/>
  <c r="E539" i="21"/>
  <c r="I539" i="21"/>
  <c r="M539" i="21"/>
  <c r="D570" i="21"/>
  <c r="H570" i="21"/>
  <c r="L570" i="21"/>
  <c r="D601" i="21"/>
  <c r="H601" i="21"/>
  <c r="L601" i="21"/>
  <c r="S17" i="21"/>
  <c r="C290" i="21"/>
  <c r="D290" i="21" s="1"/>
  <c r="E290" i="21" s="1"/>
  <c r="F290" i="21" s="1"/>
  <c r="G290" i="21" s="1"/>
  <c r="H290" i="21" s="1"/>
  <c r="I290" i="21" s="1"/>
  <c r="J290" i="21" s="1"/>
  <c r="K290" i="21" s="1"/>
  <c r="L290" i="21" s="1"/>
  <c r="M290" i="21" s="1"/>
  <c r="N290" i="21" s="1"/>
  <c r="AE290" i="21"/>
  <c r="AE260" i="21"/>
  <c r="C260" i="21"/>
  <c r="D260" i="21" s="1"/>
  <c r="E260" i="21" s="1"/>
  <c r="F260" i="21" s="1"/>
  <c r="G260" i="21" s="1"/>
  <c r="H260" i="21" s="1"/>
  <c r="I260" i="21" s="1"/>
  <c r="J260" i="21" s="1"/>
  <c r="K260" i="21" s="1"/>
  <c r="L260" i="21" s="1"/>
  <c r="M260" i="21" s="1"/>
  <c r="N260" i="21" s="1"/>
  <c r="S383" i="21"/>
  <c r="C540" i="21"/>
  <c r="F540" i="21"/>
  <c r="J540" i="21"/>
  <c r="N540" i="21"/>
  <c r="F571" i="21"/>
  <c r="J571" i="21"/>
  <c r="N571" i="21"/>
  <c r="F602" i="21"/>
  <c r="J602" i="21"/>
  <c r="N602" i="21"/>
  <c r="F541" i="21"/>
  <c r="I541" i="21"/>
  <c r="M541" i="21"/>
  <c r="E572" i="21"/>
  <c r="I572" i="21"/>
  <c r="M572" i="21"/>
  <c r="E603" i="21"/>
  <c r="I603" i="21"/>
  <c r="M603" i="21"/>
  <c r="S19" i="21"/>
  <c r="AE292" i="21"/>
  <c r="C292" i="21"/>
  <c r="D292" i="21" s="1"/>
  <c r="E292" i="21" s="1"/>
  <c r="F292" i="21" s="1"/>
  <c r="G292" i="21" s="1"/>
  <c r="H292" i="21" s="1"/>
  <c r="I292" i="21" s="1"/>
  <c r="J292" i="21" s="1"/>
  <c r="K292" i="21" s="1"/>
  <c r="L292" i="21" s="1"/>
  <c r="M292" i="21" s="1"/>
  <c r="N292" i="21" s="1"/>
  <c r="AE262" i="21"/>
  <c r="C262" i="21"/>
  <c r="D262" i="21" s="1"/>
  <c r="E262" i="21" s="1"/>
  <c r="F262" i="21" s="1"/>
  <c r="G262" i="21" s="1"/>
  <c r="H262" i="21" s="1"/>
  <c r="I262" i="21" s="1"/>
  <c r="J262" i="21" s="1"/>
  <c r="K262" i="21" s="1"/>
  <c r="L262" i="21" s="1"/>
  <c r="M262" i="21" s="1"/>
  <c r="N262" i="21" s="1"/>
  <c r="S416" i="21"/>
  <c r="O416" i="21"/>
  <c r="C573" i="21"/>
  <c r="S447" i="21"/>
  <c r="O447" i="21"/>
  <c r="C604" i="21"/>
  <c r="AE294" i="21"/>
  <c r="E544" i="21"/>
  <c r="I544" i="21"/>
  <c r="M544" i="21"/>
  <c r="E575" i="21"/>
  <c r="I575" i="21"/>
  <c r="M575" i="21"/>
  <c r="E606" i="21"/>
  <c r="I606" i="21"/>
  <c r="M606" i="21"/>
  <c r="S22" i="21"/>
  <c r="O22" i="21"/>
  <c r="S52" i="21"/>
  <c r="O52" i="21"/>
  <c r="AU173" i="21"/>
  <c r="S388" i="21"/>
  <c r="O388" i="21"/>
  <c r="C545" i="21"/>
  <c r="G545" i="21"/>
  <c r="K545" i="21"/>
  <c r="O419" i="21"/>
  <c r="S419" i="21"/>
  <c r="C576" i="21"/>
  <c r="G576" i="21"/>
  <c r="K576" i="21"/>
  <c r="O450" i="21"/>
  <c r="O607" i="21" s="1"/>
  <c r="S450" i="21"/>
  <c r="C607" i="21"/>
  <c r="G607" i="21"/>
  <c r="K607" i="21"/>
  <c r="O23" i="21"/>
  <c r="S23" i="21"/>
  <c r="C296" i="21"/>
  <c r="D296" i="21" s="1"/>
  <c r="E296" i="21" s="1"/>
  <c r="F296" i="21" s="1"/>
  <c r="G296" i="21" s="1"/>
  <c r="H296" i="21" s="1"/>
  <c r="I296" i="21" s="1"/>
  <c r="J296" i="21" s="1"/>
  <c r="K296" i="21" s="1"/>
  <c r="L296" i="21" s="1"/>
  <c r="M296" i="21" s="1"/>
  <c r="N296" i="21" s="1"/>
  <c r="AE296" i="21"/>
  <c r="C266" i="21"/>
  <c r="D266" i="21" s="1"/>
  <c r="E266" i="21" s="1"/>
  <c r="F266" i="21" s="1"/>
  <c r="G266" i="21" s="1"/>
  <c r="H266" i="21" s="1"/>
  <c r="I266" i="21" s="1"/>
  <c r="J266" i="21" s="1"/>
  <c r="K266" i="21" s="1"/>
  <c r="L266" i="21" s="1"/>
  <c r="M266" i="21" s="1"/>
  <c r="N266" i="21" s="1"/>
  <c r="AE266" i="21"/>
  <c r="F546" i="21"/>
  <c r="J546" i="21"/>
  <c r="N515" i="21"/>
  <c r="E577" i="21"/>
  <c r="I577" i="21"/>
  <c r="M577" i="21"/>
  <c r="E608" i="21"/>
  <c r="I608" i="21"/>
  <c r="M608" i="21"/>
  <c r="O54" i="21"/>
  <c r="S54" i="21"/>
  <c r="D547" i="21"/>
  <c r="H547" i="21"/>
  <c r="S421" i="21"/>
  <c r="C578" i="21"/>
  <c r="G578" i="21"/>
  <c r="K578" i="21"/>
  <c r="S452" i="21"/>
  <c r="O452" i="21"/>
  <c r="C609" i="21"/>
  <c r="G609" i="21"/>
  <c r="K609" i="21"/>
  <c r="D548" i="21"/>
  <c r="H548" i="21"/>
  <c r="L548" i="21"/>
  <c r="D579" i="21"/>
  <c r="H579" i="21"/>
  <c r="L579" i="21"/>
  <c r="D610" i="21"/>
  <c r="H610" i="21"/>
  <c r="L610" i="21"/>
  <c r="S26" i="21"/>
  <c r="O26" i="21"/>
  <c r="E549" i="21"/>
  <c r="I549" i="21"/>
  <c r="M549" i="21"/>
  <c r="E580" i="21"/>
  <c r="I580" i="21"/>
  <c r="M580" i="21"/>
  <c r="E611" i="21"/>
  <c r="I611" i="21"/>
  <c r="M611" i="21"/>
  <c r="O27" i="21"/>
  <c r="S27" i="21"/>
  <c r="F550" i="21"/>
  <c r="J550" i="21"/>
  <c r="N550" i="21"/>
  <c r="F581" i="21"/>
  <c r="J581" i="21"/>
  <c r="N581" i="21"/>
  <c r="F612" i="21"/>
  <c r="J612" i="21"/>
  <c r="N612" i="21"/>
  <c r="F536" i="21"/>
  <c r="J536" i="21"/>
  <c r="N536" i="21"/>
  <c r="F567" i="21"/>
  <c r="J567" i="21"/>
  <c r="N567" i="21"/>
  <c r="F598" i="21"/>
  <c r="J598" i="21"/>
  <c r="N598" i="21"/>
  <c r="S14" i="21"/>
  <c r="O14" i="21"/>
  <c r="AE287" i="21"/>
  <c r="C287" i="21"/>
  <c r="D287" i="21" s="1"/>
  <c r="E287" i="21" s="1"/>
  <c r="F287" i="21" s="1"/>
  <c r="G287" i="21" s="1"/>
  <c r="H287" i="21" s="1"/>
  <c r="I287" i="21" s="1"/>
  <c r="J287" i="21" s="1"/>
  <c r="K287" i="21" s="1"/>
  <c r="L287" i="21" s="1"/>
  <c r="M287" i="21" s="1"/>
  <c r="N287" i="21" s="1"/>
  <c r="C257" i="21"/>
  <c r="D257" i="21" s="1"/>
  <c r="E257" i="21" s="1"/>
  <c r="F257" i="21" s="1"/>
  <c r="G257" i="21" s="1"/>
  <c r="H257" i="21" s="1"/>
  <c r="I257" i="21" s="1"/>
  <c r="J257" i="21" s="1"/>
  <c r="K257" i="21" s="1"/>
  <c r="L257" i="21" s="1"/>
  <c r="M257" i="21" s="1"/>
  <c r="N257" i="21" s="1"/>
  <c r="AE257" i="21"/>
  <c r="E537" i="21"/>
  <c r="I537" i="21"/>
  <c r="M537" i="21"/>
  <c r="E568" i="21"/>
  <c r="I568" i="21"/>
  <c r="M568" i="21"/>
  <c r="E599" i="21"/>
  <c r="I599" i="21"/>
  <c r="M599" i="21"/>
  <c r="C288" i="21"/>
  <c r="D288" i="21" s="1"/>
  <c r="E288" i="21" s="1"/>
  <c r="F288" i="21" s="1"/>
  <c r="G288" i="21" s="1"/>
  <c r="H288" i="21" s="1"/>
  <c r="I288" i="21" s="1"/>
  <c r="J288" i="21" s="1"/>
  <c r="K288" i="21" s="1"/>
  <c r="L288" i="21" s="1"/>
  <c r="M288" i="21" s="1"/>
  <c r="N288" i="21" s="1"/>
  <c r="AE288" i="21"/>
  <c r="C258" i="21"/>
  <c r="D258" i="21" s="1"/>
  <c r="E258" i="21" s="1"/>
  <c r="F258" i="21" s="1"/>
  <c r="G258" i="21" s="1"/>
  <c r="H258" i="21" s="1"/>
  <c r="I258" i="21" s="1"/>
  <c r="J258" i="21" s="1"/>
  <c r="K258" i="21" s="1"/>
  <c r="L258" i="21" s="1"/>
  <c r="M258" i="21" s="1"/>
  <c r="N258" i="21" s="1"/>
  <c r="AE258" i="21"/>
  <c r="F538" i="21"/>
  <c r="J538" i="21"/>
  <c r="N538" i="21"/>
  <c r="F569" i="21"/>
  <c r="J569" i="21"/>
  <c r="N569" i="21"/>
  <c r="F600" i="21"/>
  <c r="J600" i="21"/>
  <c r="N600" i="21"/>
  <c r="F539" i="21"/>
  <c r="J539" i="21"/>
  <c r="N508" i="21"/>
  <c r="E570" i="21"/>
  <c r="I570" i="21"/>
  <c r="M570" i="21"/>
  <c r="E601" i="21"/>
  <c r="I601" i="21"/>
  <c r="M601" i="21"/>
  <c r="S47" i="21"/>
  <c r="O47" i="21"/>
  <c r="G540" i="21"/>
  <c r="K540" i="21"/>
  <c r="S414" i="21"/>
  <c r="O414" i="21"/>
  <c r="C571" i="21"/>
  <c r="G571" i="21"/>
  <c r="K571" i="21"/>
  <c r="O445" i="21"/>
  <c r="O602" i="21" s="1"/>
  <c r="S445" i="21"/>
  <c r="C602" i="21"/>
  <c r="G602" i="21"/>
  <c r="K602" i="21"/>
  <c r="S48" i="21"/>
  <c r="O48" i="21"/>
  <c r="S384" i="21"/>
  <c r="C541" i="21"/>
  <c r="G541" i="21"/>
  <c r="J541" i="21"/>
  <c r="N541" i="21"/>
  <c r="F572" i="21"/>
  <c r="J572" i="21"/>
  <c r="N572" i="21"/>
  <c r="F603" i="21"/>
  <c r="J603" i="21"/>
  <c r="N603" i="21"/>
  <c r="O49" i="21"/>
  <c r="S49" i="21"/>
  <c r="E542" i="21"/>
  <c r="I542" i="21"/>
  <c r="M542" i="21"/>
  <c r="O20" i="21"/>
  <c r="S20" i="21"/>
  <c r="AE293" i="21"/>
  <c r="C293" i="21"/>
  <c r="D293" i="21" s="1"/>
  <c r="E293" i="21" s="1"/>
  <c r="F293" i="21" s="1"/>
  <c r="G293" i="21" s="1"/>
  <c r="H293" i="21" s="1"/>
  <c r="I293" i="21" s="1"/>
  <c r="J293" i="21" s="1"/>
  <c r="K293" i="21" s="1"/>
  <c r="L293" i="21" s="1"/>
  <c r="M293" i="21" s="1"/>
  <c r="N293" i="21" s="1"/>
  <c r="C263" i="21"/>
  <c r="D263" i="21" s="1"/>
  <c r="E263" i="21" s="1"/>
  <c r="F263" i="21" s="1"/>
  <c r="G263" i="21" s="1"/>
  <c r="H263" i="21" s="1"/>
  <c r="I263" i="21" s="1"/>
  <c r="J263" i="21" s="1"/>
  <c r="K263" i="21" s="1"/>
  <c r="L263" i="21" s="1"/>
  <c r="M263" i="21" s="1"/>
  <c r="N263" i="21" s="1"/>
  <c r="AE263" i="21"/>
  <c r="S386" i="21"/>
  <c r="O386" i="21"/>
  <c r="C543" i="21"/>
  <c r="S417" i="21"/>
  <c r="O417" i="21"/>
  <c r="C574" i="21"/>
  <c r="S448" i="21"/>
  <c r="O448" i="21"/>
  <c r="C605" i="21"/>
  <c r="S51" i="21"/>
  <c r="O51" i="21"/>
  <c r="S387" i="21"/>
  <c r="O387" i="21"/>
  <c r="C544" i="21"/>
  <c r="F544" i="21"/>
  <c r="J544" i="21"/>
  <c r="N544" i="21"/>
  <c r="F575" i="21"/>
  <c r="J575" i="21"/>
  <c r="N575" i="21"/>
  <c r="F606" i="21"/>
  <c r="J606" i="21"/>
  <c r="N606" i="21"/>
  <c r="D545" i="21"/>
  <c r="H545" i="21"/>
  <c r="L545" i="21"/>
  <c r="D576" i="21"/>
  <c r="H576" i="21"/>
  <c r="L576" i="21"/>
  <c r="D607" i="21"/>
  <c r="H607" i="21"/>
  <c r="L607" i="21"/>
  <c r="O53" i="21"/>
  <c r="S53" i="21"/>
  <c r="G484" i="21"/>
  <c r="O389" i="21"/>
  <c r="S389" i="21"/>
  <c r="C546" i="21"/>
  <c r="G546" i="21"/>
  <c r="K546" i="21"/>
  <c r="N546" i="21"/>
  <c r="F577" i="21"/>
  <c r="J577" i="21"/>
  <c r="N577" i="21"/>
  <c r="F608" i="21"/>
  <c r="J608" i="21"/>
  <c r="N608" i="21"/>
  <c r="O24" i="21"/>
  <c r="S24" i="21"/>
  <c r="C297" i="21"/>
  <c r="D297" i="21" s="1"/>
  <c r="E297" i="21" s="1"/>
  <c r="F297" i="21" s="1"/>
  <c r="G297" i="21" s="1"/>
  <c r="H297" i="21" s="1"/>
  <c r="I297" i="21" s="1"/>
  <c r="J297" i="21" s="1"/>
  <c r="K297" i="21" s="1"/>
  <c r="L297" i="21" s="1"/>
  <c r="M297" i="21" s="1"/>
  <c r="N297" i="21" s="1"/>
  <c r="AE297" i="21"/>
  <c r="AE267" i="21"/>
  <c r="C267" i="21"/>
  <c r="D267" i="21" s="1"/>
  <c r="E267" i="21" s="1"/>
  <c r="F267" i="21" s="1"/>
  <c r="G267" i="21" s="1"/>
  <c r="H267" i="21" s="1"/>
  <c r="I267" i="21" s="1"/>
  <c r="J267" i="21" s="1"/>
  <c r="K267" i="21" s="1"/>
  <c r="L267" i="21" s="1"/>
  <c r="M267" i="21" s="1"/>
  <c r="N267" i="21" s="1"/>
  <c r="E547" i="21"/>
  <c r="I547" i="21"/>
  <c r="L547" i="21"/>
  <c r="D578" i="21"/>
  <c r="H578" i="21"/>
  <c r="L578" i="21"/>
  <c r="D609" i="21"/>
  <c r="H609" i="21"/>
  <c r="L609" i="21"/>
  <c r="S25" i="21"/>
  <c r="O25" i="21"/>
  <c r="C298" i="21"/>
  <c r="D298" i="21" s="1"/>
  <c r="E298" i="21" s="1"/>
  <c r="F298" i="21" s="1"/>
  <c r="G298" i="21" s="1"/>
  <c r="H298" i="21" s="1"/>
  <c r="I298" i="21" s="1"/>
  <c r="J298" i="21" s="1"/>
  <c r="K298" i="21" s="1"/>
  <c r="L298" i="21" s="1"/>
  <c r="M298" i="21" s="1"/>
  <c r="N298" i="21" s="1"/>
  <c r="AE298" i="21"/>
  <c r="C268" i="21"/>
  <c r="D268" i="21" s="1"/>
  <c r="E268" i="21" s="1"/>
  <c r="F268" i="21" s="1"/>
  <c r="G268" i="21" s="1"/>
  <c r="H268" i="21" s="1"/>
  <c r="I268" i="21" s="1"/>
  <c r="J268" i="21" s="1"/>
  <c r="K268" i="21" s="1"/>
  <c r="L268" i="21" s="1"/>
  <c r="M268" i="21" s="1"/>
  <c r="N268" i="21" s="1"/>
  <c r="AE268" i="21"/>
  <c r="E548" i="21"/>
  <c r="I548" i="21"/>
  <c r="M548" i="21"/>
  <c r="E579" i="21"/>
  <c r="I579" i="21"/>
  <c r="M579" i="21"/>
  <c r="E610" i="21"/>
  <c r="I610" i="21"/>
  <c r="M610" i="21"/>
  <c r="AE299" i="21"/>
  <c r="C299" i="21"/>
  <c r="D299" i="21" s="1"/>
  <c r="E299" i="21" s="1"/>
  <c r="F299" i="21" s="1"/>
  <c r="G299" i="21" s="1"/>
  <c r="H299" i="21" s="1"/>
  <c r="I299" i="21" s="1"/>
  <c r="J299" i="21" s="1"/>
  <c r="K299" i="21" s="1"/>
  <c r="L299" i="21" s="1"/>
  <c r="M299" i="21" s="1"/>
  <c r="N299" i="21" s="1"/>
  <c r="C269" i="21"/>
  <c r="D269" i="21" s="1"/>
  <c r="E269" i="21" s="1"/>
  <c r="F269" i="21" s="1"/>
  <c r="G269" i="21" s="1"/>
  <c r="H269" i="21" s="1"/>
  <c r="I269" i="21" s="1"/>
  <c r="J269" i="21" s="1"/>
  <c r="K269" i="21" s="1"/>
  <c r="L269" i="21" s="1"/>
  <c r="M269" i="21" s="1"/>
  <c r="N269" i="21" s="1"/>
  <c r="AE269" i="21"/>
  <c r="F549" i="21"/>
  <c r="J549" i="21"/>
  <c r="N549" i="21"/>
  <c r="F580" i="21"/>
  <c r="J580" i="21"/>
  <c r="N580" i="21"/>
  <c r="F611" i="21"/>
  <c r="J611" i="21"/>
  <c r="N611" i="21"/>
  <c r="AE300" i="21"/>
  <c r="C300" i="21"/>
  <c r="D300" i="21" s="1"/>
  <c r="E300" i="21" s="1"/>
  <c r="F300" i="21" s="1"/>
  <c r="G300" i="21" s="1"/>
  <c r="H300" i="21" s="1"/>
  <c r="I300" i="21" s="1"/>
  <c r="J300" i="21" s="1"/>
  <c r="K300" i="21" s="1"/>
  <c r="L300" i="21" s="1"/>
  <c r="M300" i="21" s="1"/>
  <c r="N300" i="21" s="1"/>
  <c r="AE270" i="21"/>
  <c r="C270" i="21"/>
  <c r="D270" i="21" s="1"/>
  <c r="E270" i="21" s="1"/>
  <c r="F270" i="21" s="1"/>
  <c r="G270" i="21" s="1"/>
  <c r="H270" i="21" s="1"/>
  <c r="I270" i="21" s="1"/>
  <c r="J270" i="21" s="1"/>
  <c r="K270" i="21" s="1"/>
  <c r="L270" i="21" s="1"/>
  <c r="M270" i="21" s="1"/>
  <c r="N270" i="21" s="1"/>
  <c r="O393" i="21"/>
  <c r="O550" i="21" s="1"/>
  <c r="S393" i="21"/>
  <c r="C550" i="21"/>
  <c r="G550" i="21"/>
  <c r="K550" i="21"/>
  <c r="S424" i="21"/>
  <c r="O424" i="21"/>
  <c r="C581" i="21"/>
  <c r="G581" i="21"/>
  <c r="K581" i="21"/>
  <c r="S455" i="21"/>
  <c r="O455" i="21"/>
  <c r="C612" i="21"/>
  <c r="G612" i="21"/>
  <c r="K612" i="21"/>
  <c r="S41" i="21"/>
  <c r="O41" i="21"/>
  <c r="E534" i="21"/>
  <c r="I534" i="21"/>
  <c r="M534" i="21"/>
  <c r="E565" i="21"/>
  <c r="I565" i="21"/>
  <c r="M565" i="21"/>
  <c r="E596" i="21"/>
  <c r="I596" i="21"/>
  <c r="M596" i="21"/>
  <c r="L29" i="21"/>
  <c r="F535" i="21"/>
  <c r="J535" i="21"/>
  <c r="N535" i="21"/>
  <c r="F566" i="21"/>
  <c r="J566" i="21"/>
  <c r="N566" i="21"/>
  <c r="F597" i="21"/>
  <c r="J597" i="21"/>
  <c r="N597" i="21"/>
  <c r="S379" i="21"/>
  <c r="C536" i="21"/>
  <c r="G536" i="21"/>
  <c r="K536" i="21"/>
  <c r="S410" i="21"/>
  <c r="O410" i="21"/>
  <c r="C567" i="21"/>
  <c r="G567" i="21"/>
  <c r="K567" i="21"/>
  <c r="O441" i="21"/>
  <c r="S441" i="21"/>
  <c r="C598" i="21"/>
  <c r="G598" i="21"/>
  <c r="K598" i="21"/>
  <c r="S44" i="21"/>
  <c r="O44" i="21"/>
  <c r="F537" i="21"/>
  <c r="J537" i="21"/>
  <c r="N537" i="21"/>
  <c r="F568" i="21"/>
  <c r="J568" i="21"/>
  <c r="N568" i="21"/>
  <c r="F599" i="21"/>
  <c r="J599" i="21"/>
  <c r="N599" i="21"/>
  <c r="O45" i="21"/>
  <c r="S45" i="21"/>
  <c r="S381" i="21"/>
  <c r="C538" i="21"/>
  <c r="G538" i="21"/>
  <c r="K538" i="21"/>
  <c r="S412" i="21"/>
  <c r="C569" i="21"/>
  <c r="G569" i="21"/>
  <c r="K569" i="21"/>
  <c r="S443" i="21"/>
  <c r="O443" i="21"/>
  <c r="C600" i="21"/>
  <c r="G600" i="21"/>
  <c r="K600" i="21"/>
  <c r="O46" i="21"/>
  <c r="S46" i="21"/>
  <c r="S382" i="21"/>
  <c r="O382" i="21"/>
  <c r="C539" i="21"/>
  <c r="G539" i="21"/>
  <c r="K539" i="21"/>
  <c r="N539" i="21"/>
  <c r="F570" i="21"/>
  <c r="J570" i="21"/>
  <c r="N570" i="21"/>
  <c r="F601" i="21"/>
  <c r="J601" i="21"/>
  <c r="N601" i="21"/>
  <c r="O17" i="21"/>
  <c r="H540" i="21"/>
  <c r="L540" i="21"/>
  <c r="D571" i="21"/>
  <c r="H571" i="21"/>
  <c r="L571" i="21"/>
  <c r="D602" i="21"/>
  <c r="H602" i="21"/>
  <c r="L602" i="21"/>
  <c r="D541" i="21"/>
  <c r="H541" i="21"/>
  <c r="K541" i="21"/>
  <c r="O415" i="21"/>
  <c r="S415" i="21"/>
  <c r="C572" i="21"/>
  <c r="G572" i="21"/>
  <c r="K572" i="21"/>
  <c r="O446" i="21"/>
  <c r="S446" i="21"/>
  <c r="C603" i="21"/>
  <c r="G603" i="21"/>
  <c r="K603" i="21"/>
  <c r="F542" i="21"/>
  <c r="J542" i="21"/>
  <c r="E573" i="21"/>
  <c r="I573" i="21"/>
  <c r="M573" i="21"/>
  <c r="E604" i="21"/>
  <c r="I604" i="21"/>
  <c r="M604" i="21"/>
  <c r="O50" i="21"/>
  <c r="S50" i="21"/>
  <c r="D543" i="21"/>
  <c r="H543" i="21"/>
  <c r="L543" i="21"/>
  <c r="D574" i="21"/>
  <c r="H574" i="21"/>
  <c r="L574" i="21"/>
  <c r="D605" i="21"/>
  <c r="H605" i="21"/>
  <c r="L605" i="21"/>
  <c r="F29" i="21"/>
  <c r="D544" i="21"/>
  <c r="G544" i="21"/>
  <c r="K544" i="21"/>
  <c r="O418" i="21"/>
  <c r="S418" i="21"/>
  <c r="C575" i="21"/>
  <c r="G575" i="21"/>
  <c r="K575" i="21"/>
  <c r="S449" i="21"/>
  <c r="O449" i="21"/>
  <c r="C606" i="21"/>
  <c r="G606" i="21"/>
  <c r="K606" i="21"/>
  <c r="C295" i="21"/>
  <c r="D295" i="21" s="1"/>
  <c r="E295" i="21" s="1"/>
  <c r="F295" i="21" s="1"/>
  <c r="W302" i="21"/>
  <c r="C265" i="21"/>
  <c r="D265" i="21" s="1"/>
  <c r="E265" i="21" s="1"/>
  <c r="F265" i="21" s="1"/>
  <c r="G265" i="21" s="1"/>
  <c r="H265" i="21" s="1"/>
  <c r="I265" i="21" s="1"/>
  <c r="J265" i="21" s="1"/>
  <c r="K265" i="21" s="1"/>
  <c r="L265" i="21" s="1"/>
  <c r="M265" i="21" s="1"/>
  <c r="N265" i="21" s="1"/>
  <c r="AE265" i="21"/>
  <c r="E545" i="21"/>
  <c r="I545" i="21"/>
  <c r="M545" i="21"/>
  <c r="E576" i="21"/>
  <c r="I576" i="21"/>
  <c r="M576" i="21"/>
  <c r="E607" i="21"/>
  <c r="I607" i="21"/>
  <c r="M607" i="21"/>
  <c r="D546" i="21"/>
  <c r="H546" i="21"/>
  <c r="L546" i="21"/>
  <c r="S420" i="21"/>
  <c r="O420" i="21"/>
  <c r="C577" i="21"/>
  <c r="G577" i="21"/>
  <c r="K577" i="21"/>
  <c r="S451" i="21"/>
  <c r="O451" i="21"/>
  <c r="C608" i="21"/>
  <c r="G608" i="21"/>
  <c r="K608" i="21"/>
  <c r="F547" i="21"/>
  <c r="J547" i="21"/>
  <c r="M547" i="21"/>
  <c r="E578" i="21"/>
  <c r="I578" i="21"/>
  <c r="M578" i="21"/>
  <c r="E609" i="21"/>
  <c r="I609" i="21"/>
  <c r="M609" i="21"/>
  <c r="F548" i="21"/>
  <c r="J548" i="21"/>
  <c r="N548" i="21"/>
  <c r="F579" i="21"/>
  <c r="J579" i="21"/>
  <c r="N579" i="21"/>
  <c r="F610" i="21"/>
  <c r="J610" i="21"/>
  <c r="N610" i="21"/>
  <c r="S56" i="21"/>
  <c r="O56" i="21"/>
  <c r="K487" i="21"/>
  <c r="S392" i="21"/>
  <c r="O392" i="21"/>
  <c r="C549" i="21"/>
  <c r="G549" i="21"/>
  <c r="K549" i="21"/>
  <c r="O423" i="21"/>
  <c r="S423" i="21"/>
  <c r="C580" i="21"/>
  <c r="G580" i="21"/>
  <c r="K580" i="21"/>
  <c r="O454" i="21"/>
  <c r="O611" i="21" s="1"/>
  <c r="S454" i="21"/>
  <c r="C611" i="21"/>
  <c r="G611" i="21"/>
  <c r="K611" i="21"/>
  <c r="D550" i="21"/>
  <c r="H550" i="21"/>
  <c r="L550" i="21"/>
  <c r="D581" i="21"/>
  <c r="H581" i="21"/>
  <c r="L581" i="21"/>
  <c r="D612" i="21"/>
  <c r="H612" i="21"/>
  <c r="L612" i="21"/>
  <c r="E218" i="21"/>
  <c r="H229" i="21"/>
  <c r="D236" i="21"/>
  <c r="J226" i="21"/>
  <c r="N224" i="21"/>
  <c r="AD158" i="21"/>
  <c r="W173" i="21"/>
  <c r="X164" i="21"/>
  <c r="Z273" i="21" l="1"/>
  <c r="N614" i="21"/>
  <c r="AE174" i="21"/>
  <c r="O571" i="21"/>
  <c r="U273" i="21"/>
  <c r="AJ180" i="21"/>
  <c r="G59" i="21"/>
  <c r="O73" i="21"/>
  <c r="D231" i="21"/>
  <c r="G466" i="21"/>
  <c r="H276" i="21"/>
  <c r="I276" i="21" s="1"/>
  <c r="J276" i="21" s="1"/>
  <c r="K276" i="21" s="1"/>
  <c r="L276" i="21" s="1"/>
  <c r="M276" i="21" s="1"/>
  <c r="N276" i="21" s="1"/>
  <c r="X302" i="21"/>
  <c r="J89" i="21"/>
  <c r="W273" i="21"/>
  <c r="D583" i="21"/>
  <c r="L583" i="21"/>
  <c r="O336" i="21"/>
  <c r="AE164" i="21"/>
  <c r="L614" i="21"/>
  <c r="K89" i="21"/>
  <c r="O381" i="21"/>
  <c r="BK156" i="21"/>
  <c r="O606" i="21"/>
  <c r="AE160" i="21"/>
  <c r="G223" i="21"/>
  <c r="AE175" i="21"/>
  <c r="AE169" i="21"/>
  <c r="J224" i="21"/>
  <c r="O612" i="21"/>
  <c r="AE155" i="21"/>
  <c r="AE156" i="21"/>
  <c r="J227" i="21"/>
  <c r="AS180" i="21"/>
  <c r="M224" i="21"/>
  <c r="O412" i="21"/>
  <c r="O569" i="21" s="1"/>
  <c r="O581" i="21"/>
  <c r="AN180" i="21"/>
  <c r="E89" i="21"/>
  <c r="M89" i="21"/>
  <c r="O328" i="21"/>
  <c r="O485" i="21" s="1"/>
  <c r="BK166" i="21"/>
  <c r="D89" i="21"/>
  <c r="BK176" i="21"/>
  <c r="O527" i="21"/>
  <c r="O591" i="21"/>
  <c r="I89" i="21"/>
  <c r="O558" i="21"/>
  <c r="N89" i="21"/>
  <c r="T273" i="21"/>
  <c r="D614" i="21"/>
  <c r="C613" i="21"/>
  <c r="C551" i="21"/>
  <c r="AE167" i="21"/>
  <c r="AU152" i="21"/>
  <c r="AL180" i="21"/>
  <c r="AU170" i="21"/>
  <c r="H583" i="21"/>
  <c r="BK172" i="21"/>
  <c r="AU154" i="21"/>
  <c r="AP180" i="21"/>
  <c r="BK164" i="21"/>
  <c r="L241" i="21"/>
  <c r="O603" i="21"/>
  <c r="AB302" i="21"/>
  <c r="F582" i="21"/>
  <c r="BK155" i="21"/>
  <c r="X273" i="21"/>
  <c r="G225" i="21"/>
  <c r="O572" i="21"/>
  <c r="O19" i="21"/>
  <c r="F613" i="21"/>
  <c r="O589" i="21"/>
  <c r="AE272" i="21"/>
  <c r="AE165" i="21"/>
  <c r="O566" i="21"/>
  <c r="K614" i="21"/>
  <c r="F215" i="21"/>
  <c r="G215" i="21"/>
  <c r="O575" i="21"/>
  <c r="K583" i="21"/>
  <c r="O406" i="21"/>
  <c r="O563" i="21" s="1"/>
  <c r="BK165" i="21"/>
  <c r="O580" i="21"/>
  <c r="O549" i="21"/>
  <c r="O595" i="21"/>
  <c r="BI180" i="21"/>
  <c r="O539" i="21"/>
  <c r="O609" i="21"/>
  <c r="O538" i="21"/>
  <c r="O379" i="21"/>
  <c r="O536" i="21" s="1"/>
  <c r="O544" i="21"/>
  <c r="M614" i="21"/>
  <c r="AE295" i="21"/>
  <c r="BK160" i="21"/>
  <c r="O546" i="21"/>
  <c r="O88" i="21"/>
  <c r="O577" i="21"/>
  <c r="O600" i="21"/>
  <c r="O576" i="21"/>
  <c r="O545" i="21"/>
  <c r="O378" i="21"/>
  <c r="O535" i="21" s="1"/>
  <c r="O594" i="21"/>
  <c r="O530" i="21"/>
  <c r="O456" i="21"/>
  <c r="O457" i="21" s="1"/>
  <c r="BF180" i="21"/>
  <c r="L89" i="21"/>
  <c r="O86" i="21"/>
  <c r="E614" i="21"/>
  <c r="O608" i="21"/>
  <c r="O610" i="21"/>
  <c r="O560" i="21"/>
  <c r="O598" i="21"/>
  <c r="O567" i="21"/>
  <c r="O579" i="21"/>
  <c r="O375" i="21"/>
  <c r="O532" i="21" s="1"/>
  <c r="BC180" i="21"/>
  <c r="D241" i="21"/>
  <c r="G231" i="21"/>
  <c r="N239" i="21"/>
  <c r="T178" i="21"/>
  <c r="L237" i="21"/>
  <c r="AI197" i="21"/>
  <c r="S178" i="21"/>
  <c r="K233" i="21"/>
  <c r="I219" i="21"/>
  <c r="BK163" i="21"/>
  <c r="BH180" i="21"/>
  <c r="AZ180" i="21"/>
  <c r="AI179" i="21"/>
  <c r="AU179" i="21" s="1"/>
  <c r="F226" i="21"/>
  <c r="D222" i="21"/>
  <c r="J614" i="21"/>
  <c r="BK167" i="21"/>
  <c r="BA180" i="21"/>
  <c r="BK171" i="21"/>
  <c r="BJ180" i="21"/>
  <c r="AK178" i="21"/>
  <c r="AU178" i="21" s="1"/>
  <c r="J583" i="21"/>
  <c r="N29" i="21"/>
  <c r="AA302" i="21"/>
  <c r="BB180" i="21"/>
  <c r="BG180" i="21"/>
  <c r="G590" i="21"/>
  <c r="BK154" i="21"/>
  <c r="L516" i="21"/>
  <c r="K225" i="21"/>
  <c r="H235" i="21"/>
  <c r="AB159" i="21"/>
  <c r="J219" i="21"/>
  <c r="J501" i="21"/>
  <c r="D217" i="21"/>
  <c r="E214" i="21"/>
  <c r="M233" i="21"/>
  <c r="F221" i="21"/>
  <c r="E226" i="21"/>
  <c r="K29" i="21"/>
  <c r="AE276" i="21"/>
  <c r="O84" i="21"/>
  <c r="BK178" i="21"/>
  <c r="BK168" i="21"/>
  <c r="G559" i="21"/>
  <c r="BD180" i="21"/>
  <c r="AE170" i="21"/>
  <c r="AE154" i="21"/>
  <c r="L230" i="21"/>
  <c r="D235" i="21"/>
  <c r="J230" i="21"/>
  <c r="Y273" i="21"/>
  <c r="E223" i="21"/>
  <c r="V273" i="21"/>
  <c r="K238" i="21"/>
  <c r="S273" i="21"/>
  <c r="AB273" i="21"/>
  <c r="J234" i="21"/>
  <c r="U158" i="21"/>
  <c r="T157" i="21"/>
  <c r="AE157" i="21" s="1"/>
  <c r="F552" i="21"/>
  <c r="J236" i="21"/>
  <c r="N240" i="21"/>
  <c r="D225" i="21"/>
  <c r="AK157" i="21"/>
  <c r="H218" i="21"/>
  <c r="T451" i="21"/>
  <c r="S608" i="21"/>
  <c r="T449" i="21"/>
  <c r="S606" i="21"/>
  <c r="T418" i="21"/>
  <c r="S575" i="21"/>
  <c r="L479" i="21"/>
  <c r="T412" i="21"/>
  <c r="S569" i="21"/>
  <c r="G505" i="21"/>
  <c r="T455" i="21"/>
  <c r="S612" i="21"/>
  <c r="AC177" i="21"/>
  <c r="AE177" i="21" s="1"/>
  <c r="T389" i="21"/>
  <c r="S546" i="21"/>
  <c r="O543" i="21"/>
  <c r="T452" i="21"/>
  <c r="S609" i="21"/>
  <c r="O421" i="21"/>
  <c r="O578" i="21" s="1"/>
  <c r="T450" i="21"/>
  <c r="S607" i="21"/>
  <c r="O604" i="21"/>
  <c r="T416" i="21"/>
  <c r="S573" i="21"/>
  <c r="T453" i="21"/>
  <c r="S610" i="21"/>
  <c r="T422" i="21"/>
  <c r="S579" i="21"/>
  <c r="O21" i="21"/>
  <c r="E479" i="21"/>
  <c r="O601" i="21"/>
  <c r="T413" i="21"/>
  <c r="S570" i="21"/>
  <c r="D476" i="21"/>
  <c r="O537" i="21"/>
  <c r="T440" i="21"/>
  <c r="S597" i="21"/>
  <c r="O12" i="21"/>
  <c r="T439" i="21"/>
  <c r="S596" i="21"/>
  <c r="E224" i="21"/>
  <c r="T375" i="21"/>
  <c r="S532" i="21"/>
  <c r="T434" i="21"/>
  <c r="S591" i="21"/>
  <c r="T405" i="21"/>
  <c r="S562" i="21"/>
  <c r="O58" i="21"/>
  <c r="O551" i="21" s="1"/>
  <c r="S58" i="21"/>
  <c r="S613" i="21" s="1"/>
  <c r="T158" i="21"/>
  <c r="T438" i="21"/>
  <c r="S595" i="21"/>
  <c r="O407" i="21"/>
  <c r="O564" i="21" s="1"/>
  <c r="T404" i="21"/>
  <c r="S561" i="21"/>
  <c r="C217" i="21"/>
  <c r="T431" i="21"/>
  <c r="S588" i="21"/>
  <c r="L395" i="21"/>
  <c r="L552" i="21" s="1"/>
  <c r="O306" i="21"/>
  <c r="O463" i="21" s="1"/>
  <c r="S306" i="21"/>
  <c r="C463" i="21"/>
  <c r="O313" i="21"/>
  <c r="O470" i="21" s="1"/>
  <c r="S313" i="21"/>
  <c r="C470" i="21"/>
  <c r="T399" i="21"/>
  <c r="S556" i="21"/>
  <c r="S426" i="21"/>
  <c r="T398" i="21"/>
  <c r="O368" i="21"/>
  <c r="O525" i="21" s="1"/>
  <c r="I59" i="21"/>
  <c r="N426" i="21"/>
  <c r="N583" i="21" s="1"/>
  <c r="G395" i="21"/>
  <c r="T338" i="21"/>
  <c r="S495" i="21"/>
  <c r="BK161" i="21"/>
  <c r="BK173" i="21"/>
  <c r="BK157" i="21"/>
  <c r="T433" i="21"/>
  <c r="S590" i="21"/>
  <c r="BE153" i="21"/>
  <c r="BE180" i="21" s="1"/>
  <c r="E426" i="21"/>
  <c r="E583" i="21" s="1"/>
  <c r="S314" i="21"/>
  <c r="O314" i="21"/>
  <c r="O471" i="21" s="1"/>
  <c r="C471" i="21"/>
  <c r="BK177" i="21"/>
  <c r="S355" i="21"/>
  <c r="O355" i="21"/>
  <c r="O512" i="21" s="1"/>
  <c r="C512" i="21"/>
  <c r="T315" i="21"/>
  <c r="S472" i="21"/>
  <c r="O346" i="21"/>
  <c r="O503" i="21" s="1"/>
  <c r="O327" i="21"/>
  <c r="O484" i="21" s="1"/>
  <c r="BK175" i="21"/>
  <c r="E229" i="21"/>
  <c r="S329" i="21"/>
  <c r="O329" i="21"/>
  <c r="O486" i="21" s="1"/>
  <c r="C486" i="21"/>
  <c r="G238" i="21"/>
  <c r="F333" i="21"/>
  <c r="F490" i="21" s="1"/>
  <c r="G497" i="21"/>
  <c r="T305" i="21"/>
  <c r="X179" i="21"/>
  <c r="AE179" i="21" s="1"/>
  <c r="F240" i="21"/>
  <c r="G217" i="21"/>
  <c r="AI198" i="21"/>
  <c r="O198" i="21"/>
  <c r="H239" i="21"/>
  <c r="AI188" i="21"/>
  <c r="S322" i="21"/>
  <c r="C479" i="21"/>
  <c r="F241" i="21"/>
  <c r="O325" i="21"/>
  <c r="O482" i="21" s="1"/>
  <c r="S325" i="21"/>
  <c r="C482" i="21"/>
  <c r="T349" i="21"/>
  <c r="S506" i="21"/>
  <c r="L238" i="21"/>
  <c r="C229" i="21"/>
  <c r="BO167" i="21"/>
  <c r="M333" i="21"/>
  <c r="M490" i="21" s="1"/>
  <c r="I225" i="21"/>
  <c r="I234" i="21"/>
  <c r="AI209" i="21"/>
  <c r="BO155" i="21"/>
  <c r="L224" i="21"/>
  <c r="K489" i="21"/>
  <c r="H220" i="21"/>
  <c r="T392" i="21"/>
  <c r="S549" i="21"/>
  <c r="T420" i="21"/>
  <c r="S577" i="21"/>
  <c r="N230" i="21"/>
  <c r="T381" i="21"/>
  <c r="S538" i="21"/>
  <c r="T410" i="21"/>
  <c r="S567" i="21"/>
  <c r="T424" i="21"/>
  <c r="S581" i="21"/>
  <c r="T393" i="21"/>
  <c r="S550" i="21"/>
  <c r="M517" i="21"/>
  <c r="O574" i="21"/>
  <c r="T386" i="21"/>
  <c r="S543" i="21"/>
  <c r="O384" i="21"/>
  <c r="O541" i="21" s="1"/>
  <c r="T445" i="21"/>
  <c r="S602" i="21"/>
  <c r="G228" i="21"/>
  <c r="T421" i="21"/>
  <c r="S578" i="21"/>
  <c r="AI175" i="21"/>
  <c r="T419" i="21"/>
  <c r="S576" i="21"/>
  <c r="T447" i="21"/>
  <c r="S604" i="21"/>
  <c r="T383" i="21"/>
  <c r="S540" i="21"/>
  <c r="O391" i="21"/>
  <c r="O548" i="21" s="1"/>
  <c r="O547" i="21"/>
  <c r="I510" i="21"/>
  <c r="T444" i="21"/>
  <c r="S601" i="21"/>
  <c r="O568" i="21"/>
  <c r="T380" i="21"/>
  <c r="S537" i="21"/>
  <c r="T343" i="21"/>
  <c r="S500" i="21"/>
  <c r="J333" i="21"/>
  <c r="J490" i="21" s="1"/>
  <c r="O377" i="21"/>
  <c r="O534" i="21" s="1"/>
  <c r="N501" i="21"/>
  <c r="T456" i="21"/>
  <c r="O582" i="21"/>
  <c r="T403" i="21"/>
  <c r="S560" i="21"/>
  <c r="O372" i="21"/>
  <c r="O529" i="21" s="1"/>
  <c r="T407" i="21"/>
  <c r="S564" i="21"/>
  <c r="O376" i="21"/>
  <c r="O533" i="21" s="1"/>
  <c r="X161" i="21"/>
  <c r="N500" i="21"/>
  <c r="O374" i="21"/>
  <c r="O531" i="21" s="1"/>
  <c r="C364" i="21"/>
  <c r="M218" i="21"/>
  <c r="T432" i="21"/>
  <c r="S589" i="21"/>
  <c r="T401" i="21"/>
  <c r="S558" i="21"/>
  <c r="T400" i="21"/>
  <c r="S557" i="21"/>
  <c r="M29" i="21"/>
  <c r="H395" i="21"/>
  <c r="H552" i="21" s="1"/>
  <c r="AY180" i="21"/>
  <c r="BK152" i="21"/>
  <c r="F489" i="21"/>
  <c r="S326" i="21"/>
  <c r="O326" i="21"/>
  <c r="O483" i="21" s="1"/>
  <c r="C483" i="21"/>
  <c r="T370" i="21"/>
  <c r="S527" i="21"/>
  <c r="K395" i="21"/>
  <c r="K552" i="21" s="1"/>
  <c r="I464" i="21"/>
  <c r="T328" i="21"/>
  <c r="S485" i="21"/>
  <c r="T337" i="21"/>
  <c r="S494" i="21"/>
  <c r="T308" i="21"/>
  <c r="S465" i="21"/>
  <c r="S363" i="21"/>
  <c r="O363" i="21"/>
  <c r="C520" i="21"/>
  <c r="I588" i="21"/>
  <c r="T368" i="21"/>
  <c r="S525" i="21"/>
  <c r="F426" i="21"/>
  <c r="F583" i="21" s="1"/>
  <c r="O87" i="21"/>
  <c r="F520" i="21"/>
  <c r="S339" i="21"/>
  <c r="C496" i="21"/>
  <c r="T360" i="21"/>
  <c r="S517" i="21"/>
  <c r="O331" i="21"/>
  <c r="O488" i="21" s="1"/>
  <c r="O590" i="21"/>
  <c r="O559" i="21"/>
  <c r="O33" i="21"/>
  <c r="O526" i="21" s="1"/>
  <c r="M395" i="21"/>
  <c r="M552" i="21" s="1"/>
  <c r="S319" i="21"/>
  <c r="C476" i="21"/>
  <c r="T311" i="21"/>
  <c r="S468" i="21"/>
  <c r="O351" i="21"/>
  <c r="O508" i="21" s="1"/>
  <c r="F234" i="21"/>
  <c r="T344" i="21"/>
  <c r="S501" i="21"/>
  <c r="O350" i="21"/>
  <c r="O507" i="21" s="1"/>
  <c r="T346" i="21"/>
  <c r="S503" i="21"/>
  <c r="T327" i="21"/>
  <c r="S484" i="21"/>
  <c r="BK170" i="21"/>
  <c r="I333" i="21"/>
  <c r="BO177" i="21"/>
  <c r="C239" i="21"/>
  <c r="S239" i="21" s="1"/>
  <c r="G239" i="21"/>
  <c r="T320" i="21"/>
  <c r="S477" i="21"/>
  <c r="W172" i="21"/>
  <c r="O358" i="21"/>
  <c r="O515" i="21" s="1"/>
  <c r="Y153" i="21"/>
  <c r="Y180" i="21" s="1"/>
  <c r="O341" i="21"/>
  <c r="O498" i="21" s="1"/>
  <c r="I233" i="21"/>
  <c r="O342" i="21"/>
  <c r="O499" i="21" s="1"/>
  <c r="K241" i="21"/>
  <c r="D238" i="21"/>
  <c r="X176" i="21"/>
  <c r="AE176" i="21" s="1"/>
  <c r="C216" i="21"/>
  <c r="S216" i="21" s="1"/>
  <c r="BO154" i="21"/>
  <c r="F237" i="21"/>
  <c r="Z153" i="21"/>
  <c r="Z180" i="21" s="1"/>
  <c r="E239" i="21"/>
  <c r="K226" i="21"/>
  <c r="J218" i="21"/>
  <c r="K232" i="21"/>
  <c r="J221" i="21"/>
  <c r="N233" i="21"/>
  <c r="T454" i="21"/>
  <c r="S611" i="21"/>
  <c r="K237" i="21"/>
  <c r="N511" i="21"/>
  <c r="T446" i="21"/>
  <c r="S603" i="21"/>
  <c r="AA168" i="21"/>
  <c r="AE168" i="21" s="1"/>
  <c r="N472" i="21"/>
  <c r="K236" i="21"/>
  <c r="O605" i="21"/>
  <c r="T417" i="21"/>
  <c r="S574" i="21"/>
  <c r="T384" i="21"/>
  <c r="S541" i="21"/>
  <c r="G509" i="21"/>
  <c r="V166" i="21"/>
  <c r="V180" i="21" s="1"/>
  <c r="J509" i="21"/>
  <c r="O383" i="21"/>
  <c r="O540" i="21" s="1"/>
  <c r="O208" i="21"/>
  <c r="T391" i="21"/>
  <c r="S548" i="21"/>
  <c r="T390" i="21"/>
  <c r="S547" i="21"/>
  <c r="O542" i="21"/>
  <c r="T442" i="21"/>
  <c r="S599" i="21"/>
  <c r="T411" i="21"/>
  <c r="S568" i="21"/>
  <c r="T378" i="21"/>
  <c r="S535" i="21"/>
  <c r="AA161" i="21"/>
  <c r="T406" i="21"/>
  <c r="S563" i="21"/>
  <c r="N241" i="21"/>
  <c r="T373" i="21"/>
  <c r="S530" i="21"/>
  <c r="O408" i="21"/>
  <c r="O565" i="21" s="1"/>
  <c r="T377" i="21"/>
  <c r="S534" i="21"/>
  <c r="T425" i="21"/>
  <c r="T372" i="21"/>
  <c r="S529" i="21"/>
  <c r="O310" i="21"/>
  <c r="O467" i="21" s="1"/>
  <c r="M505" i="21"/>
  <c r="O593" i="21"/>
  <c r="H504" i="21"/>
  <c r="T376" i="21"/>
  <c r="S533" i="21"/>
  <c r="T374" i="21"/>
  <c r="S531" i="21"/>
  <c r="O592" i="21"/>
  <c r="I494" i="21"/>
  <c r="S153" i="21"/>
  <c r="C59" i="21"/>
  <c r="C614" i="21" s="1"/>
  <c r="E395" i="21"/>
  <c r="E552" i="21" s="1"/>
  <c r="S330" i="21"/>
  <c r="O330" i="21"/>
  <c r="O487" i="21" s="1"/>
  <c r="C487" i="21"/>
  <c r="O361" i="21"/>
  <c r="O518" i="21" s="1"/>
  <c r="S361" i="21"/>
  <c r="C518" i="21"/>
  <c r="T321" i="21"/>
  <c r="S478" i="21"/>
  <c r="T430" i="21"/>
  <c r="S587" i="21"/>
  <c r="S457" i="21"/>
  <c r="T429" i="21"/>
  <c r="O80" i="21"/>
  <c r="S80" i="21"/>
  <c r="O308" i="21"/>
  <c r="O465" i="21" s="1"/>
  <c r="D275" i="21"/>
  <c r="C302" i="21"/>
  <c r="N395" i="21"/>
  <c r="N552" i="21" s="1"/>
  <c r="O309" i="21"/>
  <c r="O466" i="21" s="1"/>
  <c r="O324" i="21"/>
  <c r="O481" i="21" s="1"/>
  <c r="S324" i="21"/>
  <c r="C481" i="21"/>
  <c r="O318" i="21"/>
  <c r="O475" i="21" s="1"/>
  <c r="S345" i="21"/>
  <c r="C502" i="21"/>
  <c r="BK162" i="21"/>
  <c r="S354" i="21"/>
  <c r="C511" i="21"/>
  <c r="T331" i="21"/>
  <c r="S488" i="21"/>
  <c r="BK159" i="21"/>
  <c r="T402" i="21"/>
  <c r="S559" i="21"/>
  <c r="T371" i="21"/>
  <c r="S528" i="21"/>
  <c r="E496" i="21"/>
  <c r="I526" i="21"/>
  <c r="M426" i="21"/>
  <c r="M583" i="21" s="1"/>
  <c r="I395" i="21"/>
  <c r="S332" i="21"/>
  <c r="C489" i="21"/>
  <c r="O62" i="21"/>
  <c r="O311" i="21"/>
  <c r="O468" i="21" s="1"/>
  <c r="T351" i="21"/>
  <c r="S508" i="21"/>
  <c r="S357" i="21"/>
  <c r="O357" i="21"/>
  <c r="O514" i="21" s="1"/>
  <c r="C514" i="21"/>
  <c r="S144" i="21"/>
  <c r="T350" i="21"/>
  <c r="S507" i="21"/>
  <c r="H219" i="21"/>
  <c r="T336" i="21"/>
  <c r="J225" i="21"/>
  <c r="C333" i="21"/>
  <c r="O307" i="21"/>
  <c r="O464" i="21" s="1"/>
  <c r="H240" i="21"/>
  <c r="C228" i="21"/>
  <c r="S228" i="21" s="1"/>
  <c r="BO166" i="21"/>
  <c r="S348" i="21"/>
  <c r="C505" i="21"/>
  <c r="O320" i="21"/>
  <c r="O477" i="21" s="1"/>
  <c r="T358" i="21"/>
  <c r="S515" i="21"/>
  <c r="T341" i="21"/>
  <c r="S498" i="21"/>
  <c r="AE152" i="21"/>
  <c r="T342" i="21"/>
  <c r="S499" i="21"/>
  <c r="AE173" i="21"/>
  <c r="F216" i="21"/>
  <c r="AR180" i="21"/>
  <c r="BO163" i="21"/>
  <c r="G218" i="21"/>
  <c r="T356" i="21"/>
  <c r="S513" i="21"/>
  <c r="AI195" i="21"/>
  <c r="L218" i="21"/>
  <c r="G216" i="21"/>
  <c r="I239" i="21"/>
  <c r="I238" i="21"/>
  <c r="BO162" i="21"/>
  <c r="C224" i="21"/>
  <c r="S224" i="21" s="1"/>
  <c r="O162" i="21"/>
  <c r="M241" i="21"/>
  <c r="L222" i="21"/>
  <c r="T423" i="21"/>
  <c r="S580" i="21"/>
  <c r="H236" i="21"/>
  <c r="G295" i="21"/>
  <c r="H295" i="21" s="1"/>
  <c r="I295" i="21" s="1"/>
  <c r="J295" i="21" s="1"/>
  <c r="K295" i="21" s="1"/>
  <c r="L295" i="21" s="1"/>
  <c r="M295" i="21" s="1"/>
  <c r="N295" i="21" s="1"/>
  <c r="X172" i="21"/>
  <c r="T415" i="21"/>
  <c r="S572" i="21"/>
  <c r="H510" i="21"/>
  <c r="G479" i="21"/>
  <c r="E509" i="21"/>
  <c r="T382" i="21"/>
  <c r="S539" i="21"/>
  <c r="T443" i="21"/>
  <c r="S600" i="21"/>
  <c r="T441" i="21"/>
  <c r="S598" i="21"/>
  <c r="T379" i="21"/>
  <c r="S536" i="21"/>
  <c r="T387" i="21"/>
  <c r="S544" i="21"/>
  <c r="T448" i="21"/>
  <c r="S605" i="21"/>
  <c r="T414" i="21"/>
  <c r="S571" i="21"/>
  <c r="N238" i="21"/>
  <c r="T388" i="21"/>
  <c r="S545" i="21"/>
  <c r="O573" i="21"/>
  <c r="T385" i="21"/>
  <c r="S542" i="21"/>
  <c r="S18" i="21"/>
  <c r="S29" i="21" s="1"/>
  <c r="O18" i="21"/>
  <c r="O570" i="21"/>
  <c r="J228" i="21"/>
  <c r="AA166" i="21"/>
  <c r="O599" i="21"/>
  <c r="T409" i="21"/>
  <c r="S566" i="21"/>
  <c r="N502" i="21"/>
  <c r="T437" i="21"/>
  <c r="S594" i="21"/>
  <c r="AT160" i="21"/>
  <c r="AT180" i="21" s="1"/>
  <c r="L226" i="21"/>
  <c r="O596" i="21"/>
  <c r="T408" i="21"/>
  <c r="S565" i="21"/>
  <c r="M502" i="21"/>
  <c r="T394" i="21"/>
  <c r="C220" i="21"/>
  <c r="T436" i="21"/>
  <c r="S593" i="21"/>
  <c r="O562" i="21"/>
  <c r="X159" i="21"/>
  <c r="H489" i="21"/>
  <c r="K224" i="21"/>
  <c r="AQ160" i="21"/>
  <c r="T435" i="21"/>
  <c r="S592" i="21"/>
  <c r="O561" i="21"/>
  <c r="H217" i="21"/>
  <c r="AB153" i="21"/>
  <c r="O587" i="21"/>
  <c r="O556" i="21"/>
  <c r="D395" i="21"/>
  <c r="D552" i="21" s="1"/>
  <c r="S316" i="21"/>
  <c r="O316" i="21"/>
  <c r="O473" i="21" s="1"/>
  <c r="C473" i="21"/>
  <c r="T369" i="21"/>
  <c r="S526" i="21"/>
  <c r="D245" i="21"/>
  <c r="C272" i="21"/>
  <c r="F457" i="21"/>
  <c r="F614" i="21" s="1"/>
  <c r="J395" i="21"/>
  <c r="J552" i="21" s="1"/>
  <c r="T367" i="21"/>
  <c r="S395" i="21"/>
  <c r="T309" i="21"/>
  <c r="S466" i="21"/>
  <c r="T318" i="21"/>
  <c r="S475" i="21"/>
  <c r="O312" i="21"/>
  <c r="O469" i="21" s="1"/>
  <c r="S312" i="21"/>
  <c r="C469" i="21"/>
  <c r="BK158" i="21"/>
  <c r="O323" i="21"/>
  <c r="O480" i="21" s="1"/>
  <c r="S323" i="21"/>
  <c r="C480" i="21"/>
  <c r="S362" i="21"/>
  <c r="O362" i="21"/>
  <c r="O519" i="21" s="1"/>
  <c r="C519" i="21"/>
  <c r="O528" i="21"/>
  <c r="I495" i="21"/>
  <c r="O67" i="21"/>
  <c r="S67" i="21"/>
  <c r="C89" i="21"/>
  <c r="T317" i="21"/>
  <c r="S474" i="21"/>
  <c r="BK179" i="21"/>
  <c r="S352" i="21"/>
  <c r="C509" i="21"/>
  <c r="S353" i="21"/>
  <c r="C510" i="21"/>
  <c r="BK174" i="21"/>
  <c r="C234" i="21"/>
  <c r="BO172" i="21"/>
  <c r="AB163" i="21"/>
  <c r="T359" i="21"/>
  <c r="S516" i="21"/>
  <c r="BK169" i="21"/>
  <c r="T347" i="21"/>
  <c r="S504" i="21"/>
  <c r="X163" i="21"/>
  <c r="AD180" i="21"/>
  <c r="C223" i="21"/>
  <c r="S223" i="21" s="1"/>
  <c r="BO161" i="21"/>
  <c r="O305" i="21"/>
  <c r="T307" i="21"/>
  <c r="S464" i="21"/>
  <c r="I241" i="21"/>
  <c r="E227" i="21"/>
  <c r="D364" i="21"/>
  <c r="D521" i="21" s="1"/>
  <c r="AI204" i="21"/>
  <c r="L231" i="21"/>
  <c r="S310" i="21"/>
  <c r="C467" i="21"/>
  <c r="I232" i="21"/>
  <c r="D218" i="21"/>
  <c r="H232" i="21"/>
  <c r="K235" i="21"/>
  <c r="AI185" i="21"/>
  <c r="H228" i="21"/>
  <c r="F227" i="21"/>
  <c r="BO158" i="21"/>
  <c r="O349" i="21"/>
  <c r="O506" i="21" s="1"/>
  <c r="AI193" i="21"/>
  <c r="D239" i="21"/>
  <c r="L223" i="21"/>
  <c r="H230" i="21"/>
  <c r="M236" i="21"/>
  <c r="H226" i="21"/>
  <c r="G235" i="21"/>
  <c r="S59" i="21" l="1"/>
  <c r="AC180" i="21"/>
  <c r="AE166" i="21"/>
  <c r="S180" i="21"/>
  <c r="G583" i="21"/>
  <c r="AE178" i="21"/>
  <c r="G614" i="21"/>
  <c r="G552" i="21"/>
  <c r="S552" i="21"/>
  <c r="J223" i="21"/>
  <c r="E217" i="21"/>
  <c r="O520" i="21"/>
  <c r="L333" i="21"/>
  <c r="L490" i="21" s="1"/>
  <c r="S89" i="21"/>
  <c r="O360" i="21"/>
  <c r="O517" i="21" s="1"/>
  <c r="S551" i="21"/>
  <c r="BK153" i="21"/>
  <c r="BK180" i="21" s="1"/>
  <c r="S582" i="21"/>
  <c r="O319" i="21"/>
  <c r="O476" i="21" s="1"/>
  <c r="J364" i="21"/>
  <c r="J521" i="21" s="1"/>
  <c r="S614" i="21"/>
  <c r="D333" i="21"/>
  <c r="D490" i="21" s="1"/>
  <c r="AE158" i="21"/>
  <c r="O202" i="21"/>
  <c r="O613" i="21"/>
  <c r="AE302" i="21"/>
  <c r="AE159" i="21"/>
  <c r="O193" i="21"/>
  <c r="N220" i="21"/>
  <c r="C552" i="21"/>
  <c r="AA273" i="21"/>
  <c r="C521" i="21"/>
  <c r="C490" i="21"/>
  <c r="I223" i="21"/>
  <c r="AA180" i="21"/>
  <c r="O426" i="21"/>
  <c r="C583" i="21"/>
  <c r="AD273" i="21"/>
  <c r="O167" i="21"/>
  <c r="O353" i="21"/>
  <c r="O510" i="21" s="1"/>
  <c r="O352" i="21"/>
  <c r="O509" i="21" s="1"/>
  <c r="I364" i="21"/>
  <c r="I521" i="21" s="1"/>
  <c r="I490" i="21"/>
  <c r="O169" i="21"/>
  <c r="O588" i="21"/>
  <c r="I552" i="21"/>
  <c r="F218" i="21"/>
  <c r="S583" i="21"/>
  <c r="E219" i="21"/>
  <c r="G230" i="21"/>
  <c r="O348" i="21"/>
  <c r="O505" i="21" s="1"/>
  <c r="O354" i="21"/>
  <c r="O511" i="21" s="1"/>
  <c r="L364" i="21"/>
  <c r="L521" i="21" s="1"/>
  <c r="O209" i="21"/>
  <c r="E235" i="21"/>
  <c r="D240" i="21"/>
  <c r="L220" i="21"/>
  <c r="D227" i="21"/>
  <c r="J220" i="21"/>
  <c r="W171" i="21"/>
  <c r="AE171" i="21" s="1"/>
  <c r="N218" i="21"/>
  <c r="H214" i="21"/>
  <c r="O178" i="21"/>
  <c r="L221" i="21"/>
  <c r="S220" i="21"/>
  <c r="U307" i="21"/>
  <c r="T464" i="21"/>
  <c r="AE163" i="21"/>
  <c r="O174" i="21"/>
  <c r="T352" i="21"/>
  <c r="S509" i="21"/>
  <c r="U317" i="21"/>
  <c r="T474" i="21"/>
  <c r="U318" i="21"/>
  <c r="T475" i="21"/>
  <c r="U309" i="21"/>
  <c r="T466" i="21"/>
  <c r="E245" i="21"/>
  <c r="D272" i="21"/>
  <c r="AQ180" i="21"/>
  <c r="AU160" i="21"/>
  <c r="U408" i="21"/>
  <c r="T565" i="21"/>
  <c r="U414" i="21"/>
  <c r="T571" i="21"/>
  <c r="U387" i="21"/>
  <c r="T544" i="21"/>
  <c r="U379" i="21"/>
  <c r="T536" i="21"/>
  <c r="U382" i="21"/>
  <c r="T539" i="21"/>
  <c r="U356" i="21"/>
  <c r="T513" i="21"/>
  <c r="U358" i="21"/>
  <c r="T515" i="21"/>
  <c r="U350" i="21"/>
  <c r="T507" i="21"/>
  <c r="U351" i="21"/>
  <c r="T508" i="21"/>
  <c r="U331" i="21"/>
  <c r="T488" i="21"/>
  <c r="T354" i="21"/>
  <c r="S511" i="21"/>
  <c r="T345" i="21"/>
  <c r="S502" i="21"/>
  <c r="U376" i="21"/>
  <c r="T533" i="21"/>
  <c r="E467" i="21"/>
  <c r="E333" i="21"/>
  <c r="E490" i="21" s="1"/>
  <c r="U377" i="21"/>
  <c r="T534" i="21"/>
  <c r="AI196" i="21"/>
  <c r="F180" i="21"/>
  <c r="U384" i="21"/>
  <c r="T541" i="21"/>
  <c r="E516" i="21"/>
  <c r="O359" i="21"/>
  <c r="O516" i="21" s="1"/>
  <c r="G214" i="21"/>
  <c r="N333" i="21"/>
  <c r="N490" i="21" s="1"/>
  <c r="C235" i="21"/>
  <c r="O173" i="21"/>
  <c r="BO173" i="21"/>
  <c r="O315" i="21"/>
  <c r="O472" i="21" s="1"/>
  <c r="U311" i="21"/>
  <c r="T468" i="21"/>
  <c r="U368" i="21"/>
  <c r="T525" i="21"/>
  <c r="T363" i="21"/>
  <c r="S520" i="21"/>
  <c r="T326" i="21"/>
  <c r="S483" i="21"/>
  <c r="O340" i="21"/>
  <c r="O497" i="21" s="1"/>
  <c r="S340" i="21"/>
  <c r="C497" i="21"/>
  <c r="N221" i="21"/>
  <c r="U456" i="21"/>
  <c r="T613" i="21"/>
  <c r="U444" i="21"/>
  <c r="T601" i="21"/>
  <c r="U445" i="21"/>
  <c r="T602" i="21"/>
  <c r="M232" i="21"/>
  <c r="O155" i="21"/>
  <c r="E221" i="21"/>
  <c r="S229" i="21"/>
  <c r="O229" i="21"/>
  <c r="O224" i="21"/>
  <c r="L219" i="21"/>
  <c r="U349" i="21"/>
  <c r="T506" i="21"/>
  <c r="T325" i="21"/>
  <c r="S482" i="21"/>
  <c r="D233" i="21"/>
  <c r="N214" i="21"/>
  <c r="T329" i="21"/>
  <c r="S486" i="21"/>
  <c r="U315" i="21"/>
  <c r="T472" i="21"/>
  <c r="U433" i="21"/>
  <c r="T590" i="21"/>
  <c r="I583" i="21"/>
  <c r="I614" i="21"/>
  <c r="U399" i="21"/>
  <c r="T556" i="21"/>
  <c r="T306" i="21"/>
  <c r="S463" i="21"/>
  <c r="O557" i="21"/>
  <c r="AI186" i="21"/>
  <c r="G221" i="21"/>
  <c r="U434" i="21"/>
  <c r="T591" i="21"/>
  <c r="U375" i="21"/>
  <c r="T532" i="21"/>
  <c r="U452" i="21"/>
  <c r="T609" i="21"/>
  <c r="G236" i="21"/>
  <c r="O236" i="21" s="1"/>
  <c r="O205" i="21"/>
  <c r="D228" i="21"/>
  <c r="G478" i="21"/>
  <c r="O321" i="21"/>
  <c r="O478" i="21" s="1"/>
  <c r="U449" i="21"/>
  <c r="T606" i="21"/>
  <c r="AU157" i="21"/>
  <c r="AK180" i="21"/>
  <c r="T180" i="21"/>
  <c r="C219" i="21"/>
  <c r="BO157" i="21"/>
  <c r="T310" i="21"/>
  <c r="S467" i="21"/>
  <c r="U359" i="21"/>
  <c r="T516" i="21"/>
  <c r="O89" i="21"/>
  <c r="X153" i="21"/>
  <c r="X180" i="21" s="1"/>
  <c r="T323" i="21"/>
  <c r="S480" i="21"/>
  <c r="T312" i="21"/>
  <c r="S469" i="21"/>
  <c r="T316" i="21"/>
  <c r="S473" i="21"/>
  <c r="AB180" i="21"/>
  <c r="H221" i="21"/>
  <c r="E504" i="21"/>
  <c r="O347" i="21"/>
  <c r="O504" i="21" s="1"/>
  <c r="U437" i="21"/>
  <c r="T594" i="21"/>
  <c r="U415" i="21"/>
  <c r="T572" i="21"/>
  <c r="I216" i="21"/>
  <c r="E238" i="21"/>
  <c r="O332" i="21"/>
  <c r="O489" i="21" s="1"/>
  <c r="U402" i="21"/>
  <c r="T559" i="21"/>
  <c r="U321" i="21"/>
  <c r="T478" i="21"/>
  <c r="F223" i="21"/>
  <c r="U373" i="21"/>
  <c r="T530" i="21"/>
  <c r="U411" i="21"/>
  <c r="T568" i="21"/>
  <c r="U391" i="21"/>
  <c r="T548" i="21"/>
  <c r="K230" i="21"/>
  <c r="U446" i="21"/>
  <c r="T603" i="21"/>
  <c r="O154" i="21"/>
  <c r="U320" i="21"/>
  <c r="T477" i="21"/>
  <c r="U346" i="21"/>
  <c r="T503" i="21"/>
  <c r="O339" i="21"/>
  <c r="O496" i="21" s="1"/>
  <c r="O395" i="21"/>
  <c r="U337" i="21"/>
  <c r="T494" i="21"/>
  <c r="U370" i="21"/>
  <c r="T527" i="21"/>
  <c r="AC273" i="21"/>
  <c r="U400" i="21"/>
  <c r="T557" i="21"/>
  <c r="U432" i="21"/>
  <c r="T589" i="21"/>
  <c r="U403" i="21"/>
  <c r="T560" i="21"/>
  <c r="D223" i="21"/>
  <c r="U343" i="21"/>
  <c r="T500" i="21"/>
  <c r="U380" i="21"/>
  <c r="T537" i="21"/>
  <c r="I231" i="21"/>
  <c r="U447" i="21"/>
  <c r="T604" i="21"/>
  <c r="AU175" i="21"/>
  <c r="AI180" i="21"/>
  <c r="K231" i="21"/>
  <c r="M238" i="21"/>
  <c r="U393" i="21"/>
  <c r="T550" i="21"/>
  <c r="U410" i="21"/>
  <c r="T567" i="21"/>
  <c r="U381" i="21"/>
  <c r="T538" i="21"/>
  <c r="U392" i="21"/>
  <c r="T549" i="21"/>
  <c r="S217" i="21"/>
  <c r="K214" i="21"/>
  <c r="H241" i="21"/>
  <c r="S333" i="21"/>
  <c r="S490" i="21" s="1"/>
  <c r="F214" i="21"/>
  <c r="O188" i="21"/>
  <c r="J180" i="21"/>
  <c r="J214" i="21"/>
  <c r="K333" i="21"/>
  <c r="K490" i="21" s="1"/>
  <c r="U338" i="21"/>
  <c r="T495" i="21"/>
  <c r="T313" i="21"/>
  <c r="S470" i="21"/>
  <c r="U439" i="21"/>
  <c r="T596" i="21"/>
  <c r="U453" i="21"/>
  <c r="T610" i="21"/>
  <c r="U389" i="21"/>
  <c r="T546" i="21"/>
  <c r="M239" i="21"/>
  <c r="O239" i="21" s="1"/>
  <c r="U455" i="21"/>
  <c r="T612" i="21"/>
  <c r="F238" i="21"/>
  <c r="D215" i="21"/>
  <c r="O29" i="21"/>
  <c r="AE273" i="21" s="1"/>
  <c r="H231" i="21"/>
  <c r="L214" i="21"/>
  <c r="M226" i="21"/>
  <c r="H227" i="21"/>
  <c r="L225" i="21"/>
  <c r="T353" i="21"/>
  <c r="S510" i="21"/>
  <c r="AI183" i="21"/>
  <c r="U367" i="21"/>
  <c r="T395" i="21"/>
  <c r="T552" i="21" s="1"/>
  <c r="U369" i="21"/>
  <c r="T526" i="21"/>
  <c r="H494" i="21"/>
  <c r="O337" i="21"/>
  <c r="H364" i="21"/>
  <c r="H521" i="21" s="1"/>
  <c r="F217" i="21"/>
  <c r="U436" i="21"/>
  <c r="T593" i="21"/>
  <c r="U394" i="21"/>
  <c r="T551" i="21"/>
  <c r="U409" i="21"/>
  <c r="T566" i="21"/>
  <c r="K228" i="21"/>
  <c r="U448" i="21"/>
  <c r="T605" i="21"/>
  <c r="U441" i="21"/>
  <c r="T598" i="21"/>
  <c r="U443" i="21"/>
  <c r="T600" i="21"/>
  <c r="U423" i="21"/>
  <c r="T580" i="21"/>
  <c r="D230" i="21"/>
  <c r="U342" i="21"/>
  <c r="T499" i="21"/>
  <c r="E364" i="21"/>
  <c r="E521" i="21" s="1"/>
  <c r="T357" i="21"/>
  <c r="S514" i="21"/>
  <c r="T332" i="21"/>
  <c r="S489" i="21"/>
  <c r="E275" i="21"/>
  <c r="D302" i="21"/>
  <c r="U430" i="21"/>
  <c r="T587" i="21"/>
  <c r="O59" i="21"/>
  <c r="U374" i="21"/>
  <c r="T531" i="21"/>
  <c r="U372" i="21"/>
  <c r="T529" i="21"/>
  <c r="U425" i="21"/>
  <c r="T582" i="21"/>
  <c r="U406" i="21"/>
  <c r="T563" i="21"/>
  <c r="U417" i="21"/>
  <c r="T574" i="21"/>
  <c r="N232" i="21"/>
  <c r="O206" i="21"/>
  <c r="H238" i="21"/>
  <c r="N364" i="21"/>
  <c r="N521" i="21" s="1"/>
  <c r="U344" i="21"/>
  <c r="T501" i="21"/>
  <c r="M364" i="21"/>
  <c r="M521" i="21" s="1"/>
  <c r="T339" i="21"/>
  <c r="S496" i="21"/>
  <c r="U308" i="21"/>
  <c r="T465" i="21"/>
  <c r="AE161" i="21"/>
  <c r="U407" i="21"/>
  <c r="T564" i="21"/>
  <c r="E228" i="21"/>
  <c r="O322" i="21"/>
  <c r="O479" i="21" s="1"/>
  <c r="U305" i="21"/>
  <c r="T426" i="21"/>
  <c r="T583" i="21" s="1"/>
  <c r="U398" i="21"/>
  <c r="U431" i="21"/>
  <c r="T588" i="21"/>
  <c r="E501" i="21"/>
  <c r="O344" i="21"/>
  <c r="O501" i="21" s="1"/>
  <c r="U438" i="21"/>
  <c r="T595" i="21"/>
  <c r="U440" i="21"/>
  <c r="T597" i="21"/>
  <c r="U450" i="21"/>
  <c r="T607" i="21"/>
  <c r="U412" i="21"/>
  <c r="T569" i="21"/>
  <c r="U418" i="21"/>
  <c r="T575" i="21"/>
  <c r="U451" i="21"/>
  <c r="T608" i="21"/>
  <c r="U347" i="21"/>
  <c r="T504" i="21"/>
  <c r="S234" i="21"/>
  <c r="T362" i="21"/>
  <c r="S519" i="21"/>
  <c r="U435" i="21"/>
  <c r="T592" i="21"/>
  <c r="E225" i="21"/>
  <c r="AI189" i="21"/>
  <c r="M223" i="21"/>
  <c r="N223" i="21"/>
  <c r="U385" i="21"/>
  <c r="T542" i="21"/>
  <c r="U388" i="21"/>
  <c r="T545" i="21"/>
  <c r="G227" i="21"/>
  <c r="U341" i="21"/>
  <c r="T498" i="21"/>
  <c r="T348" i="21"/>
  <c r="S505" i="21"/>
  <c r="C226" i="21"/>
  <c r="S226" i="21" s="1"/>
  <c r="O164" i="21"/>
  <c r="BO164" i="21"/>
  <c r="U336" i="21"/>
  <c r="H333" i="21"/>
  <c r="H490" i="21" s="1"/>
  <c r="U371" i="21"/>
  <c r="T528" i="21"/>
  <c r="O345" i="21"/>
  <c r="O502" i="21" s="1"/>
  <c r="T324" i="21"/>
  <c r="S481" i="21"/>
  <c r="T457" i="21"/>
  <c r="T614" i="21" s="1"/>
  <c r="U429" i="21"/>
  <c r="T361" i="21"/>
  <c r="S518" i="21"/>
  <c r="T330" i="21"/>
  <c r="S487" i="21"/>
  <c r="K500" i="21"/>
  <c r="K364" i="21"/>
  <c r="K521" i="21" s="1"/>
  <c r="O343" i="21"/>
  <c r="O500" i="21" s="1"/>
  <c r="K223" i="21"/>
  <c r="U378" i="21"/>
  <c r="T535" i="21"/>
  <c r="U442" i="21"/>
  <c r="T599" i="21"/>
  <c r="U390" i="21"/>
  <c r="T547" i="21"/>
  <c r="U454" i="21"/>
  <c r="T611" i="21"/>
  <c r="D232" i="21"/>
  <c r="O170" i="21"/>
  <c r="AE172" i="21"/>
  <c r="C227" i="21"/>
  <c r="O165" i="21"/>
  <c r="BO165" i="21"/>
  <c r="U327" i="21"/>
  <c r="T484" i="21"/>
  <c r="G333" i="21"/>
  <c r="G490" i="21" s="1"/>
  <c r="T319" i="21"/>
  <c r="S476" i="21"/>
  <c r="U360" i="21"/>
  <c r="T517" i="21"/>
  <c r="U328" i="21"/>
  <c r="T485" i="21"/>
  <c r="U401" i="21"/>
  <c r="T558" i="21"/>
  <c r="J474" i="21"/>
  <c r="O317" i="21"/>
  <c r="O474" i="21" s="1"/>
  <c r="F502" i="21"/>
  <c r="F364" i="21"/>
  <c r="F521" i="21" s="1"/>
  <c r="U383" i="21"/>
  <c r="T540" i="21"/>
  <c r="U419" i="21"/>
  <c r="T576" i="21"/>
  <c r="U421" i="21"/>
  <c r="T578" i="21"/>
  <c r="U386" i="21"/>
  <c r="T543" i="21"/>
  <c r="U424" i="21"/>
  <c r="T581" i="21"/>
  <c r="U420" i="21"/>
  <c r="T577" i="21"/>
  <c r="O156" i="21"/>
  <c r="T322" i="21"/>
  <c r="S479" i="21"/>
  <c r="I221" i="21"/>
  <c r="U153" i="21"/>
  <c r="U180" i="21" s="1"/>
  <c r="G364" i="21"/>
  <c r="G521" i="21" s="1"/>
  <c r="M215" i="21"/>
  <c r="T355" i="21"/>
  <c r="S512" i="21"/>
  <c r="T314" i="21"/>
  <c r="S471" i="21"/>
  <c r="D214" i="21"/>
  <c r="E495" i="21"/>
  <c r="O338" i="21"/>
  <c r="O495" i="21" s="1"/>
  <c r="U404" i="21"/>
  <c r="T561" i="21"/>
  <c r="U405" i="21"/>
  <c r="T562" i="21"/>
  <c r="U413" i="21"/>
  <c r="T570" i="21"/>
  <c r="E513" i="21"/>
  <c r="O356" i="21"/>
  <c r="O513" i="21" s="1"/>
  <c r="U422" i="21"/>
  <c r="T579" i="21"/>
  <c r="U416" i="21"/>
  <c r="T573" i="21"/>
  <c r="E220" i="21"/>
  <c r="O199" i="21"/>
  <c r="E230" i="21"/>
  <c r="O583" i="21" l="1"/>
  <c r="D211" i="21"/>
  <c r="O159" i="21"/>
  <c r="L211" i="21"/>
  <c r="O189" i="21"/>
  <c r="O168" i="21"/>
  <c r="O184" i="21"/>
  <c r="H234" i="21"/>
  <c r="J215" i="21"/>
  <c r="L215" i="21"/>
  <c r="L242" i="21" s="1"/>
  <c r="E237" i="21"/>
  <c r="O207" i="21"/>
  <c r="N222" i="21"/>
  <c r="E240" i="21"/>
  <c r="C240" i="21"/>
  <c r="S240" i="21" s="1"/>
  <c r="BO178" i="21"/>
  <c r="W180" i="21"/>
  <c r="G211" i="21"/>
  <c r="C241" i="21"/>
  <c r="S241" i="21" s="1"/>
  <c r="BO179" i="21"/>
  <c r="D219" i="21"/>
  <c r="O219" i="21" s="1"/>
  <c r="D180" i="21"/>
  <c r="F231" i="21"/>
  <c r="O231" i="21" s="1"/>
  <c r="O200" i="21"/>
  <c r="V413" i="21"/>
  <c r="U570" i="21"/>
  <c r="V404" i="21"/>
  <c r="U561" i="21"/>
  <c r="U314" i="21"/>
  <c r="T471" i="21"/>
  <c r="U322" i="21"/>
  <c r="T479" i="21"/>
  <c r="V424" i="21"/>
  <c r="U581" i="21"/>
  <c r="V419" i="21"/>
  <c r="U576" i="21"/>
  <c r="V360" i="21"/>
  <c r="U517" i="21"/>
  <c r="S227" i="21"/>
  <c r="O227" i="21"/>
  <c r="V454" i="21"/>
  <c r="U611" i="21"/>
  <c r="V390" i="21"/>
  <c r="U547" i="21"/>
  <c r="V442" i="21"/>
  <c r="U599" i="21"/>
  <c r="U330" i="21"/>
  <c r="T487" i="21"/>
  <c r="V336" i="21"/>
  <c r="E211" i="21"/>
  <c r="V418" i="21"/>
  <c r="U575" i="21"/>
  <c r="V440" i="21"/>
  <c r="U597" i="21"/>
  <c r="V438" i="21"/>
  <c r="U595" i="21"/>
  <c r="V431" i="21"/>
  <c r="U588" i="21"/>
  <c r="V407" i="21"/>
  <c r="U564" i="21"/>
  <c r="V308" i="21"/>
  <c r="U465" i="21"/>
  <c r="V406" i="21"/>
  <c r="U563" i="21"/>
  <c r="V430" i="21"/>
  <c r="U587" i="21"/>
  <c r="M211" i="21"/>
  <c r="V441" i="21"/>
  <c r="U598" i="21"/>
  <c r="V448" i="21"/>
  <c r="U605" i="21"/>
  <c r="V394" i="21"/>
  <c r="U551" i="21"/>
  <c r="V369" i="21"/>
  <c r="U526" i="21"/>
  <c r="V367" i="21"/>
  <c r="U395" i="21"/>
  <c r="U552" i="21" s="1"/>
  <c r="V389" i="21"/>
  <c r="U546" i="21"/>
  <c r="V410" i="21"/>
  <c r="U567" i="21"/>
  <c r="V393" i="21"/>
  <c r="U550" i="21"/>
  <c r="V370" i="21"/>
  <c r="U527" i="21"/>
  <c r="V337" i="21"/>
  <c r="U494" i="21"/>
  <c r="V346" i="21"/>
  <c r="U503" i="21"/>
  <c r="O177" i="21"/>
  <c r="J222" i="21"/>
  <c r="J211" i="21"/>
  <c r="V415" i="21"/>
  <c r="U572" i="21"/>
  <c r="O210" i="21"/>
  <c r="E241" i="21"/>
  <c r="O333" i="21"/>
  <c r="O490" i="21" s="1"/>
  <c r="AU180" i="21"/>
  <c r="O197" i="21"/>
  <c r="V452" i="21"/>
  <c r="U609" i="21"/>
  <c r="V433" i="21"/>
  <c r="U590" i="21"/>
  <c r="V315" i="21"/>
  <c r="U472" i="21"/>
  <c r="N180" i="21"/>
  <c r="O232" i="21"/>
  <c r="V444" i="21"/>
  <c r="U601" i="21"/>
  <c r="V456" i="21"/>
  <c r="U613" i="21"/>
  <c r="T340" i="21"/>
  <c r="S497" i="21"/>
  <c r="S364" i="21"/>
  <c r="S521" i="21" s="1"/>
  <c r="O196" i="21"/>
  <c r="V377" i="21"/>
  <c r="U534" i="21"/>
  <c r="V376" i="21"/>
  <c r="U533" i="21"/>
  <c r="V382" i="21"/>
  <c r="U539" i="21"/>
  <c r="V387" i="21"/>
  <c r="U544" i="21"/>
  <c r="V422" i="21"/>
  <c r="U579" i="21"/>
  <c r="V420" i="21"/>
  <c r="U577" i="21"/>
  <c r="V327" i="21"/>
  <c r="U484" i="21"/>
  <c r="V429" i="21"/>
  <c r="U457" i="21"/>
  <c r="U614" i="21" s="1"/>
  <c r="N217" i="21"/>
  <c r="O217" i="21" s="1"/>
  <c r="N211" i="21"/>
  <c r="U348" i="21"/>
  <c r="T505" i="21"/>
  <c r="K222" i="21"/>
  <c r="O160" i="21"/>
  <c r="U362" i="21"/>
  <c r="T519" i="21"/>
  <c r="V347" i="21"/>
  <c r="U504" i="21"/>
  <c r="J235" i="21"/>
  <c r="O235" i="21" s="1"/>
  <c r="O204" i="21"/>
  <c r="T333" i="21"/>
  <c r="T490" i="21" s="1"/>
  <c r="V344" i="21"/>
  <c r="U501" i="21"/>
  <c r="V417" i="21"/>
  <c r="U574" i="21"/>
  <c r="V425" i="21"/>
  <c r="U582" i="21"/>
  <c r="V374" i="21"/>
  <c r="U531" i="21"/>
  <c r="U357" i="21"/>
  <c r="T514" i="21"/>
  <c r="V342" i="21"/>
  <c r="U499" i="21"/>
  <c r="O230" i="21"/>
  <c r="F211" i="21"/>
  <c r="O183" i="21"/>
  <c r="U353" i="21"/>
  <c r="T510" i="21"/>
  <c r="V455" i="21"/>
  <c r="U612" i="21"/>
  <c r="V453" i="21"/>
  <c r="U610" i="21"/>
  <c r="V439" i="21"/>
  <c r="U596" i="21"/>
  <c r="D220" i="21"/>
  <c r="O220" i="21" s="1"/>
  <c r="O158" i="21"/>
  <c r="V343" i="21"/>
  <c r="U500" i="21"/>
  <c r="O192" i="21"/>
  <c r="V432" i="21"/>
  <c r="U589" i="21"/>
  <c r="O552" i="21"/>
  <c r="I215" i="21"/>
  <c r="I180" i="21"/>
  <c r="V391" i="21"/>
  <c r="U548" i="21"/>
  <c r="V373" i="21"/>
  <c r="U530" i="21"/>
  <c r="V321" i="21"/>
  <c r="U478" i="21"/>
  <c r="V402" i="21"/>
  <c r="U559" i="21"/>
  <c r="O176" i="21"/>
  <c r="V437" i="21"/>
  <c r="U594" i="21"/>
  <c r="U312" i="21"/>
  <c r="T469" i="21"/>
  <c r="O157" i="21"/>
  <c r="V375" i="21"/>
  <c r="U532" i="21"/>
  <c r="V434" i="21"/>
  <c r="U591" i="21"/>
  <c r="O191" i="21"/>
  <c r="E222" i="21"/>
  <c r="O186" i="21"/>
  <c r="V399" i="21"/>
  <c r="U556" i="21"/>
  <c r="U325" i="21"/>
  <c r="T482" i="21"/>
  <c r="O201" i="21"/>
  <c r="U363" i="21"/>
  <c r="T520" i="21"/>
  <c r="V311" i="21"/>
  <c r="U468" i="21"/>
  <c r="S235" i="21"/>
  <c r="U345" i="21"/>
  <c r="T502" i="21"/>
  <c r="V331" i="21"/>
  <c r="U488" i="21"/>
  <c r="V351" i="21"/>
  <c r="U508" i="21"/>
  <c r="V356" i="21"/>
  <c r="U513" i="21"/>
  <c r="V408" i="21"/>
  <c r="U565" i="21"/>
  <c r="H211" i="21"/>
  <c r="V309" i="21"/>
  <c r="U466" i="21"/>
  <c r="V317" i="21"/>
  <c r="U474" i="21"/>
  <c r="O203" i="21"/>
  <c r="E234" i="21"/>
  <c r="U355" i="21"/>
  <c r="T512" i="21"/>
  <c r="V386" i="21"/>
  <c r="U543" i="21"/>
  <c r="V421" i="21"/>
  <c r="U578" i="21"/>
  <c r="V383" i="21"/>
  <c r="U540" i="21"/>
  <c r="V401" i="21"/>
  <c r="U558" i="21"/>
  <c r="V328" i="21"/>
  <c r="U485" i="21"/>
  <c r="U319" i="21"/>
  <c r="T476" i="21"/>
  <c r="V378" i="21"/>
  <c r="U535" i="21"/>
  <c r="C215" i="21"/>
  <c r="BO153" i="21"/>
  <c r="U361" i="21"/>
  <c r="T518" i="21"/>
  <c r="V371" i="21"/>
  <c r="U528" i="21"/>
  <c r="V388" i="21"/>
  <c r="U545" i="21"/>
  <c r="V385" i="21"/>
  <c r="U542" i="21"/>
  <c r="V451" i="21"/>
  <c r="U608" i="21"/>
  <c r="V412" i="21"/>
  <c r="U569" i="21"/>
  <c r="V450" i="21"/>
  <c r="U607" i="21"/>
  <c r="V305" i="21"/>
  <c r="AI187" i="21"/>
  <c r="O187" i="21"/>
  <c r="C218" i="21"/>
  <c r="U339" i="21"/>
  <c r="T496" i="21"/>
  <c r="F275" i="21"/>
  <c r="E302" i="21"/>
  <c r="V423" i="21"/>
  <c r="U580" i="21"/>
  <c r="V443" i="21"/>
  <c r="U600" i="21"/>
  <c r="V409" i="21"/>
  <c r="U566" i="21"/>
  <c r="V436" i="21"/>
  <c r="U593" i="21"/>
  <c r="C211" i="21"/>
  <c r="C214" i="21"/>
  <c r="O152" i="21"/>
  <c r="BO152" i="21"/>
  <c r="C180" i="21"/>
  <c r="V392" i="21"/>
  <c r="U549" i="21"/>
  <c r="V381" i="21"/>
  <c r="U538" i="21"/>
  <c r="V447" i="21"/>
  <c r="U604" i="21"/>
  <c r="V403" i="21"/>
  <c r="U560" i="21"/>
  <c r="V320" i="21"/>
  <c r="U477" i="21"/>
  <c r="M180" i="21"/>
  <c r="M214" i="21"/>
  <c r="M242" i="21" s="1"/>
  <c r="I211" i="21"/>
  <c r="I214" i="21"/>
  <c r="S219" i="21"/>
  <c r="V449" i="21"/>
  <c r="U606" i="21"/>
  <c r="O614" i="21"/>
  <c r="O190" i="21"/>
  <c r="AI194" i="21"/>
  <c r="O194" i="21"/>
  <c r="C225" i="21"/>
  <c r="F228" i="21"/>
  <c r="O166" i="21"/>
  <c r="V358" i="21"/>
  <c r="U515" i="21"/>
  <c r="V379" i="21"/>
  <c r="U536" i="21"/>
  <c r="V414" i="21"/>
  <c r="U571" i="21"/>
  <c r="V307" i="21"/>
  <c r="U464" i="21"/>
  <c r="V416" i="21"/>
  <c r="U573" i="21"/>
  <c r="V405" i="21"/>
  <c r="U562" i="21"/>
  <c r="H223" i="21"/>
  <c r="O223" i="21" s="1"/>
  <c r="O161" i="21"/>
  <c r="U324" i="21"/>
  <c r="T481" i="21"/>
  <c r="V341" i="21"/>
  <c r="U498" i="21"/>
  <c r="V435" i="21"/>
  <c r="U592" i="21"/>
  <c r="H225" i="21"/>
  <c r="O163" i="21"/>
  <c r="U426" i="21"/>
  <c r="U583" i="21" s="1"/>
  <c r="V398" i="21"/>
  <c r="G226" i="21"/>
  <c r="O226" i="21" s="1"/>
  <c r="O195" i="21"/>
  <c r="V372" i="21"/>
  <c r="U529" i="21"/>
  <c r="U332" i="21"/>
  <c r="T489" i="21"/>
  <c r="O494" i="21"/>
  <c r="O364" i="21"/>
  <c r="O521" i="21" s="1"/>
  <c r="L180" i="21"/>
  <c r="O185" i="21"/>
  <c r="E216" i="21"/>
  <c r="O216" i="21" s="1"/>
  <c r="U313" i="21"/>
  <c r="T470" i="21"/>
  <c r="V338" i="21"/>
  <c r="U495" i="21"/>
  <c r="K180" i="21"/>
  <c r="O238" i="21"/>
  <c r="V380" i="21"/>
  <c r="U537" i="21"/>
  <c r="V400" i="21"/>
  <c r="U557" i="21"/>
  <c r="G234" i="21"/>
  <c r="O172" i="21"/>
  <c r="V446" i="21"/>
  <c r="U603" i="21"/>
  <c r="V411" i="21"/>
  <c r="U568" i="21"/>
  <c r="K221" i="21"/>
  <c r="K211" i="21"/>
  <c r="AE153" i="21"/>
  <c r="AE180" i="21" s="1"/>
  <c r="U316" i="21"/>
  <c r="T473" i="21"/>
  <c r="U323" i="21"/>
  <c r="T480" i="21"/>
  <c r="V359" i="21"/>
  <c r="U516" i="21"/>
  <c r="U310" i="21"/>
  <c r="T467" i="21"/>
  <c r="U306" i="21"/>
  <c r="T463" i="21"/>
  <c r="U329" i="21"/>
  <c r="T486" i="21"/>
  <c r="V349" i="21"/>
  <c r="U506" i="21"/>
  <c r="O179" i="21"/>
  <c r="V445" i="21"/>
  <c r="U602" i="21"/>
  <c r="C237" i="21"/>
  <c r="O175" i="21"/>
  <c r="BO175" i="21"/>
  <c r="U326" i="21"/>
  <c r="T483" i="21"/>
  <c r="V368" i="21"/>
  <c r="U525" i="21"/>
  <c r="V384" i="21"/>
  <c r="U541" i="21"/>
  <c r="U354" i="21"/>
  <c r="T511" i="21"/>
  <c r="V350" i="21"/>
  <c r="U507" i="21"/>
  <c r="E272" i="21"/>
  <c r="F245" i="21"/>
  <c r="V318" i="21"/>
  <c r="U475" i="21"/>
  <c r="U352" i="21"/>
  <c r="T509" i="21"/>
  <c r="F242" i="21" l="1"/>
  <c r="K242" i="21"/>
  <c r="N242" i="21"/>
  <c r="J242" i="21"/>
  <c r="AI211" i="21"/>
  <c r="O228" i="21"/>
  <c r="O153" i="21"/>
  <c r="D242" i="21"/>
  <c r="I242" i="21"/>
  <c r="O241" i="21"/>
  <c r="O222" i="21"/>
  <c r="O240" i="21"/>
  <c r="G233" i="21"/>
  <c r="O171" i="21"/>
  <c r="G180" i="21"/>
  <c r="U333" i="21"/>
  <c r="U490" i="21" s="1"/>
  <c r="W318" i="21"/>
  <c r="V475" i="21"/>
  <c r="V326" i="21"/>
  <c r="U483" i="21"/>
  <c r="W349" i="21"/>
  <c r="V506" i="21"/>
  <c r="V329" i="21"/>
  <c r="U486" i="21"/>
  <c r="V310" i="21"/>
  <c r="U467" i="21"/>
  <c r="V323" i="21"/>
  <c r="U480" i="21"/>
  <c r="W411" i="21"/>
  <c r="V568" i="21"/>
  <c r="O221" i="21"/>
  <c r="W341" i="21"/>
  <c r="V498" i="21"/>
  <c r="V324" i="21"/>
  <c r="U481" i="21"/>
  <c r="W379" i="21"/>
  <c r="V536" i="21"/>
  <c r="W443" i="21"/>
  <c r="V600" i="21"/>
  <c r="V339" i="21"/>
  <c r="U496" i="21"/>
  <c r="W412" i="21"/>
  <c r="V569" i="21"/>
  <c r="W385" i="21"/>
  <c r="V542" i="21"/>
  <c r="W371" i="21"/>
  <c r="V528" i="21"/>
  <c r="V355" i="21"/>
  <c r="U512" i="21"/>
  <c r="W309" i="21"/>
  <c r="V466" i="21"/>
  <c r="W356" i="21"/>
  <c r="V513" i="21"/>
  <c r="W399" i="21"/>
  <c r="V556" i="21"/>
  <c r="W434" i="21"/>
  <c r="V591" i="21"/>
  <c r="W437" i="21"/>
  <c r="V594" i="21"/>
  <c r="W402" i="21"/>
  <c r="V559" i="21"/>
  <c r="W373" i="21"/>
  <c r="V530" i="21"/>
  <c r="W453" i="21"/>
  <c r="V610" i="21"/>
  <c r="W455" i="21"/>
  <c r="V612" i="21"/>
  <c r="W342" i="21"/>
  <c r="V499" i="21"/>
  <c r="W374" i="21"/>
  <c r="V531" i="21"/>
  <c r="W417" i="21"/>
  <c r="V574" i="21"/>
  <c r="W420" i="21"/>
  <c r="V577" i="21"/>
  <c r="W387" i="21"/>
  <c r="V544" i="21"/>
  <c r="U340" i="21"/>
  <c r="U364" i="21" s="1"/>
  <c r="U521" i="21" s="1"/>
  <c r="T497" i="21"/>
  <c r="T364" i="21"/>
  <c r="T521" i="21" s="1"/>
  <c r="W369" i="21"/>
  <c r="V526" i="21"/>
  <c r="W394" i="21"/>
  <c r="V551" i="21"/>
  <c r="W406" i="21"/>
  <c r="V563" i="21"/>
  <c r="W431" i="21"/>
  <c r="V588" i="21"/>
  <c r="W390" i="21"/>
  <c r="V547" i="21"/>
  <c r="F272" i="21"/>
  <c r="G245" i="21"/>
  <c r="W400" i="21"/>
  <c r="V557" i="21"/>
  <c r="W338" i="21"/>
  <c r="V495" i="21"/>
  <c r="V332" i="21"/>
  <c r="U489" i="21"/>
  <c r="W372" i="21"/>
  <c r="V529" i="21"/>
  <c r="V426" i="21"/>
  <c r="V583" i="21" s="1"/>
  <c r="W398" i="21"/>
  <c r="W435" i="21"/>
  <c r="V592" i="21"/>
  <c r="W405" i="21"/>
  <c r="V562" i="21"/>
  <c r="W392" i="21"/>
  <c r="V549" i="21"/>
  <c r="BO180" i="21"/>
  <c r="G275" i="21"/>
  <c r="F302" i="21"/>
  <c r="W305" i="21"/>
  <c r="W450" i="21"/>
  <c r="V607" i="21"/>
  <c r="S215" i="21"/>
  <c r="W378" i="21"/>
  <c r="V535" i="21"/>
  <c r="V319" i="21"/>
  <c r="U476" i="21"/>
  <c r="W383" i="21"/>
  <c r="V540" i="21"/>
  <c r="W386" i="21"/>
  <c r="V543" i="21"/>
  <c r="W408" i="21"/>
  <c r="V565" i="21"/>
  <c r="W331" i="21"/>
  <c r="V488" i="21"/>
  <c r="W311" i="21"/>
  <c r="V468" i="21"/>
  <c r="W344" i="21"/>
  <c r="V501" i="21"/>
  <c r="W347" i="21"/>
  <c r="V504" i="21"/>
  <c r="V362" i="21"/>
  <c r="U519" i="21"/>
  <c r="E215" i="21"/>
  <c r="E242" i="21" s="1"/>
  <c r="E180" i="21"/>
  <c r="W377" i="21"/>
  <c r="V534" i="21"/>
  <c r="W444" i="21"/>
  <c r="V601" i="21"/>
  <c r="W315" i="21"/>
  <c r="V472" i="21"/>
  <c r="W337" i="21"/>
  <c r="V494" i="21"/>
  <c r="W410" i="21"/>
  <c r="V567" i="21"/>
  <c r="W389" i="21"/>
  <c r="V546" i="21"/>
  <c r="W441" i="21"/>
  <c r="V598" i="21"/>
  <c r="W308" i="21"/>
  <c r="V465" i="21"/>
  <c r="V330" i="21"/>
  <c r="U487" i="21"/>
  <c r="W419" i="21"/>
  <c r="V576" i="21"/>
  <c r="V322" i="21"/>
  <c r="U479" i="21"/>
  <c r="W404" i="21"/>
  <c r="V561" i="21"/>
  <c r="V352" i="21"/>
  <c r="U509" i="21"/>
  <c r="W350" i="21"/>
  <c r="V507" i="21"/>
  <c r="V354" i="21"/>
  <c r="U511" i="21"/>
  <c r="W368" i="21"/>
  <c r="V525" i="21"/>
  <c r="S237" i="21"/>
  <c r="O237" i="21"/>
  <c r="V306" i="21"/>
  <c r="U463" i="21"/>
  <c r="W359" i="21"/>
  <c r="V516" i="21"/>
  <c r="V316" i="21"/>
  <c r="U473" i="21"/>
  <c r="W446" i="21"/>
  <c r="V603" i="21"/>
  <c r="W307" i="21"/>
  <c r="V464" i="21"/>
  <c r="W414" i="21"/>
  <c r="V571" i="21"/>
  <c r="W358" i="21"/>
  <c r="V515" i="21"/>
  <c r="W320" i="21"/>
  <c r="V477" i="21"/>
  <c r="W403" i="21"/>
  <c r="V560" i="21"/>
  <c r="W447" i="21"/>
  <c r="V604" i="21"/>
  <c r="W436" i="21"/>
  <c r="V593" i="21"/>
  <c r="W409" i="21"/>
  <c r="V566" i="21"/>
  <c r="W423" i="21"/>
  <c r="V580" i="21"/>
  <c r="W451" i="21"/>
  <c r="V608" i="21"/>
  <c r="W388" i="21"/>
  <c r="V545" i="21"/>
  <c r="V361" i="21"/>
  <c r="U518" i="21"/>
  <c r="W317" i="21"/>
  <c r="V474" i="21"/>
  <c r="V325" i="21"/>
  <c r="U482" i="21"/>
  <c r="W375" i="21"/>
  <c r="V532" i="21"/>
  <c r="W321" i="21"/>
  <c r="V478" i="21"/>
  <c r="W391" i="21"/>
  <c r="V548" i="21"/>
  <c r="W439" i="21"/>
  <c r="V596" i="21"/>
  <c r="V353" i="21"/>
  <c r="U510" i="21"/>
  <c r="V357" i="21"/>
  <c r="U514" i="21"/>
  <c r="W425" i="21"/>
  <c r="V582" i="21"/>
  <c r="W429" i="21"/>
  <c r="V457" i="21"/>
  <c r="V614" i="21" s="1"/>
  <c r="W422" i="21"/>
  <c r="V579" i="21"/>
  <c r="W382" i="21"/>
  <c r="V539" i="21"/>
  <c r="W367" i="21"/>
  <c r="V395" i="21"/>
  <c r="V552" i="21" s="1"/>
  <c r="W438" i="21"/>
  <c r="V595" i="21"/>
  <c r="W336" i="21"/>
  <c r="W442" i="21"/>
  <c r="V599" i="21"/>
  <c r="W454" i="21"/>
  <c r="V611" i="21"/>
  <c r="W360" i="21"/>
  <c r="V517" i="21"/>
  <c r="W384" i="21"/>
  <c r="V541" i="21"/>
  <c r="W445" i="21"/>
  <c r="V602" i="21"/>
  <c r="W380" i="21"/>
  <c r="V537" i="21"/>
  <c r="V313" i="21"/>
  <c r="U470" i="21"/>
  <c r="W416" i="21"/>
  <c r="V573" i="21"/>
  <c r="S225" i="21"/>
  <c r="O225" i="21"/>
  <c r="W449" i="21"/>
  <c r="V606" i="21"/>
  <c r="W381" i="21"/>
  <c r="V538" i="21"/>
  <c r="S214" i="21"/>
  <c r="C242" i="21"/>
  <c r="O214" i="21"/>
  <c r="S218" i="21"/>
  <c r="O218" i="21"/>
  <c r="W328" i="21"/>
  <c r="V485" i="21"/>
  <c r="W401" i="21"/>
  <c r="V558" i="21"/>
  <c r="W421" i="21"/>
  <c r="V578" i="21"/>
  <c r="O234" i="21"/>
  <c r="W351" i="21"/>
  <c r="V508" i="21"/>
  <c r="V345" i="21"/>
  <c r="U502" i="21"/>
  <c r="V363" i="21"/>
  <c r="U520" i="21"/>
  <c r="V312" i="21"/>
  <c r="U469" i="21"/>
  <c r="W432" i="21"/>
  <c r="V589" i="21"/>
  <c r="W343" i="21"/>
  <c r="V500" i="21"/>
  <c r="O211" i="21"/>
  <c r="V348" i="21"/>
  <c r="U505" i="21"/>
  <c r="W327" i="21"/>
  <c r="V484" i="21"/>
  <c r="W376" i="21"/>
  <c r="V533" i="21"/>
  <c r="W456" i="21"/>
  <c r="V613" i="21"/>
  <c r="W433" i="21"/>
  <c r="V590" i="21"/>
  <c r="W452" i="21"/>
  <c r="V609" i="21"/>
  <c r="H215" i="21"/>
  <c r="H242" i="21" s="1"/>
  <c r="H180" i="21"/>
  <c r="W415" i="21"/>
  <c r="V572" i="21"/>
  <c r="W346" i="21"/>
  <c r="V503" i="21"/>
  <c r="W370" i="21"/>
  <c r="V527" i="21"/>
  <c r="W393" i="21"/>
  <c r="V550" i="21"/>
  <c r="W448" i="21"/>
  <c r="V605" i="21"/>
  <c r="W430" i="21"/>
  <c r="V587" i="21"/>
  <c r="W407" i="21"/>
  <c r="V564" i="21"/>
  <c r="W440" i="21"/>
  <c r="V597" i="21"/>
  <c r="W418" i="21"/>
  <c r="V575" i="21"/>
  <c r="W424" i="21"/>
  <c r="V581" i="21"/>
  <c r="V314" i="21"/>
  <c r="U471" i="21"/>
  <c r="W413" i="21"/>
  <c r="V570" i="21"/>
  <c r="O180" i="21" l="1"/>
  <c r="O233" i="21"/>
  <c r="G242" i="21"/>
  <c r="X440" i="21"/>
  <c r="W597" i="21"/>
  <c r="X413" i="21"/>
  <c r="W570" i="21"/>
  <c r="X424" i="21"/>
  <c r="W581" i="21"/>
  <c r="X430" i="21"/>
  <c r="W587" i="21"/>
  <c r="X393" i="21"/>
  <c r="W550" i="21"/>
  <c r="X346" i="21"/>
  <c r="W503" i="21"/>
  <c r="X452" i="21"/>
  <c r="W609" i="21"/>
  <c r="X433" i="21"/>
  <c r="W590" i="21"/>
  <c r="W348" i="21"/>
  <c r="V505" i="21"/>
  <c r="W313" i="21"/>
  <c r="V470" i="21"/>
  <c r="X360" i="21"/>
  <c r="W517" i="21"/>
  <c r="X442" i="21"/>
  <c r="W599" i="21"/>
  <c r="X367" i="21"/>
  <c r="W395" i="21"/>
  <c r="W552" i="21" s="1"/>
  <c r="W357" i="21"/>
  <c r="V514" i="21"/>
  <c r="X439" i="21"/>
  <c r="W596" i="21"/>
  <c r="X358" i="21"/>
  <c r="W515" i="21"/>
  <c r="X307" i="21"/>
  <c r="W464" i="21"/>
  <c r="X359" i="21"/>
  <c r="W516" i="21"/>
  <c r="W354" i="21"/>
  <c r="V511" i="21"/>
  <c r="W352" i="21"/>
  <c r="V509" i="21"/>
  <c r="X441" i="21"/>
  <c r="W598" i="21"/>
  <c r="X389" i="21"/>
  <c r="W546" i="21"/>
  <c r="X315" i="21"/>
  <c r="W472" i="21"/>
  <c r="X372" i="21"/>
  <c r="W529" i="21"/>
  <c r="G272" i="21"/>
  <c r="H245" i="21"/>
  <c r="X390" i="21"/>
  <c r="W547" i="21"/>
  <c r="X406" i="21"/>
  <c r="W563" i="21"/>
  <c r="X369" i="21"/>
  <c r="W526" i="21"/>
  <c r="X373" i="21"/>
  <c r="W530" i="21"/>
  <c r="X437" i="21"/>
  <c r="W594" i="21"/>
  <c r="X434" i="21"/>
  <c r="W591" i="21"/>
  <c r="X356" i="21"/>
  <c r="W513" i="21"/>
  <c r="W355" i="21"/>
  <c r="V512" i="21"/>
  <c r="X379" i="21"/>
  <c r="W536" i="21"/>
  <c r="X418" i="21"/>
  <c r="W575" i="21"/>
  <c r="X407" i="21"/>
  <c r="W564" i="21"/>
  <c r="X343" i="21"/>
  <c r="W500" i="21"/>
  <c r="W363" i="21"/>
  <c r="V520" i="21"/>
  <c r="X351" i="21"/>
  <c r="W508" i="21"/>
  <c r="X421" i="21"/>
  <c r="W578" i="21"/>
  <c r="X328" i="21"/>
  <c r="W485" i="21"/>
  <c r="X381" i="21"/>
  <c r="W538" i="21"/>
  <c r="X449" i="21"/>
  <c r="W606" i="21"/>
  <c r="X416" i="21"/>
  <c r="W573" i="21"/>
  <c r="X384" i="21"/>
  <c r="W541" i="21"/>
  <c r="X336" i="21"/>
  <c r="X382" i="21"/>
  <c r="W539" i="21"/>
  <c r="X429" i="21"/>
  <c r="W457" i="21"/>
  <c r="W614" i="21" s="1"/>
  <c r="X321" i="21"/>
  <c r="W478" i="21"/>
  <c r="W325" i="21"/>
  <c r="V482" i="21"/>
  <c r="X388" i="21"/>
  <c r="W545" i="21"/>
  <c r="X451" i="21"/>
  <c r="W608" i="21"/>
  <c r="X423" i="21"/>
  <c r="W580" i="21"/>
  <c r="X436" i="21"/>
  <c r="W593" i="21"/>
  <c r="X447" i="21"/>
  <c r="W604" i="21"/>
  <c r="X320" i="21"/>
  <c r="W477" i="21"/>
  <c r="W322" i="21"/>
  <c r="V479" i="21"/>
  <c r="X419" i="21"/>
  <c r="W576" i="21"/>
  <c r="X308" i="21"/>
  <c r="W465" i="21"/>
  <c r="X410" i="21"/>
  <c r="W567" i="21"/>
  <c r="X347" i="21"/>
  <c r="W504" i="21"/>
  <c r="X311" i="21"/>
  <c r="W468" i="21"/>
  <c r="X408" i="21"/>
  <c r="W565" i="21"/>
  <c r="X383" i="21"/>
  <c r="W540" i="21"/>
  <c r="X378" i="21"/>
  <c r="W535" i="21"/>
  <c r="X450" i="21"/>
  <c r="W607" i="21"/>
  <c r="G302" i="21"/>
  <c r="H275" i="21"/>
  <c r="X435" i="21"/>
  <c r="W592" i="21"/>
  <c r="X431" i="21"/>
  <c r="W588" i="21"/>
  <c r="V340" i="21"/>
  <c r="U497" i="21"/>
  <c r="X387" i="21"/>
  <c r="W544" i="21"/>
  <c r="X420" i="21"/>
  <c r="W577" i="21"/>
  <c r="X374" i="21"/>
  <c r="W531" i="21"/>
  <c r="X453" i="21"/>
  <c r="W610" i="21"/>
  <c r="X385" i="21"/>
  <c r="W542" i="21"/>
  <c r="W339" i="21"/>
  <c r="V496" i="21"/>
  <c r="X341" i="21"/>
  <c r="W498" i="21"/>
  <c r="W323" i="21"/>
  <c r="V480" i="21"/>
  <c r="X349" i="21"/>
  <c r="W506" i="21"/>
  <c r="W326" i="21"/>
  <c r="V483" i="21"/>
  <c r="X415" i="21"/>
  <c r="W572" i="21"/>
  <c r="X456" i="21"/>
  <c r="W613" i="21"/>
  <c r="X376" i="21"/>
  <c r="W533" i="21"/>
  <c r="X327" i="21"/>
  <c r="W484" i="21"/>
  <c r="W312" i="21"/>
  <c r="V469" i="21"/>
  <c r="X380" i="21"/>
  <c r="W537" i="21"/>
  <c r="X454" i="21"/>
  <c r="W611" i="21"/>
  <c r="X438" i="21"/>
  <c r="W595" i="21"/>
  <c r="X425" i="21"/>
  <c r="W582" i="21"/>
  <c r="W353" i="21"/>
  <c r="V510" i="21"/>
  <c r="X414" i="21"/>
  <c r="W571" i="21"/>
  <c r="X446" i="21"/>
  <c r="W603" i="21"/>
  <c r="W316" i="21"/>
  <c r="V473" i="21"/>
  <c r="W306" i="21"/>
  <c r="V463" i="21"/>
  <c r="X368" i="21"/>
  <c r="W525" i="21"/>
  <c r="X350" i="21"/>
  <c r="W507" i="21"/>
  <c r="X444" i="21"/>
  <c r="W601" i="21"/>
  <c r="X377" i="21"/>
  <c r="W534" i="21"/>
  <c r="O215" i="21"/>
  <c r="V333" i="21"/>
  <c r="V490" i="21" s="1"/>
  <c r="W426" i="21"/>
  <c r="W583" i="21" s="1"/>
  <c r="X398" i="21"/>
  <c r="W332" i="21"/>
  <c r="V489" i="21"/>
  <c r="X394" i="21"/>
  <c r="W551" i="21"/>
  <c r="X402" i="21"/>
  <c r="W559" i="21"/>
  <c r="X399" i="21"/>
  <c r="W556" i="21"/>
  <c r="X309" i="21"/>
  <c r="W466" i="21"/>
  <c r="X318" i="21"/>
  <c r="W475" i="21"/>
  <c r="W314" i="21"/>
  <c r="V471" i="21"/>
  <c r="X448" i="21"/>
  <c r="W605" i="21"/>
  <c r="X370" i="21"/>
  <c r="W527" i="21"/>
  <c r="X432" i="21"/>
  <c r="W589" i="21"/>
  <c r="W345" i="21"/>
  <c r="V502" i="21"/>
  <c r="X401" i="21"/>
  <c r="W558" i="21"/>
  <c r="S242" i="21"/>
  <c r="X445" i="21"/>
  <c r="W602" i="21"/>
  <c r="X422" i="21"/>
  <c r="W579" i="21"/>
  <c r="X391" i="21"/>
  <c r="W548" i="21"/>
  <c r="X375" i="21"/>
  <c r="W532" i="21"/>
  <c r="X317" i="21"/>
  <c r="W474" i="21"/>
  <c r="W361" i="21"/>
  <c r="V518" i="21"/>
  <c r="X409" i="21"/>
  <c r="W566" i="21"/>
  <c r="X403" i="21"/>
  <c r="W560" i="21"/>
  <c r="X404" i="21"/>
  <c r="W561" i="21"/>
  <c r="W330" i="21"/>
  <c r="V487" i="21"/>
  <c r="X337" i="21"/>
  <c r="W494" i="21"/>
  <c r="W362" i="21"/>
  <c r="V519" i="21"/>
  <c r="X344" i="21"/>
  <c r="W501" i="21"/>
  <c r="X331" i="21"/>
  <c r="W488" i="21"/>
  <c r="X386" i="21"/>
  <c r="W543" i="21"/>
  <c r="W319" i="21"/>
  <c r="V476" i="21"/>
  <c r="X305" i="21"/>
  <c r="X392" i="21"/>
  <c r="W549" i="21"/>
  <c r="X405" i="21"/>
  <c r="W562" i="21"/>
  <c r="X338" i="21"/>
  <c r="W495" i="21"/>
  <c r="X400" i="21"/>
  <c r="W557" i="21"/>
  <c r="X417" i="21"/>
  <c r="W574" i="21"/>
  <c r="X342" i="21"/>
  <c r="W499" i="21"/>
  <c r="X455" i="21"/>
  <c r="W612" i="21"/>
  <c r="X371" i="21"/>
  <c r="W528" i="21"/>
  <c r="X412" i="21"/>
  <c r="W569" i="21"/>
  <c r="X443" i="21"/>
  <c r="W600" i="21"/>
  <c r="W324" i="21"/>
  <c r="V481" i="21"/>
  <c r="X411" i="21"/>
  <c r="W568" i="21"/>
  <c r="W310" i="21"/>
  <c r="V467" i="21"/>
  <c r="W329" i="21"/>
  <c r="V486" i="21"/>
  <c r="O242" i="21" l="1"/>
  <c r="W333" i="21"/>
  <c r="W490" i="21" s="1"/>
  <c r="X329" i="21"/>
  <c r="W486" i="21"/>
  <c r="Y443" i="21"/>
  <c r="X600" i="21"/>
  <c r="Y371" i="21"/>
  <c r="X528" i="21"/>
  <c r="X319" i="21"/>
  <c r="W476" i="21"/>
  <c r="X362" i="21"/>
  <c r="W519" i="21"/>
  <c r="Y404" i="21"/>
  <c r="X561" i="21"/>
  <c r="Y403" i="21"/>
  <c r="X560" i="21"/>
  <c r="Y445" i="21"/>
  <c r="X602" i="21"/>
  <c r="X345" i="21"/>
  <c r="W502" i="21"/>
  <c r="X314" i="21"/>
  <c r="W471" i="21"/>
  <c r="Y400" i="21"/>
  <c r="X557" i="21"/>
  <c r="Y405" i="21"/>
  <c r="X562" i="21"/>
  <c r="X361" i="21"/>
  <c r="W518" i="21"/>
  <c r="Y375" i="21"/>
  <c r="X532" i="21"/>
  <c r="Y422" i="21"/>
  <c r="X579" i="21"/>
  <c r="Y401" i="21"/>
  <c r="X558" i="21"/>
  <c r="Y318" i="21"/>
  <c r="X475" i="21"/>
  <c r="Y399" i="21"/>
  <c r="X556" i="21"/>
  <c r="Y368" i="21"/>
  <c r="X525" i="21"/>
  <c r="X316" i="21"/>
  <c r="W473" i="21"/>
  <c r="X312" i="21"/>
  <c r="W469" i="21"/>
  <c r="Y376" i="21"/>
  <c r="X533" i="21"/>
  <c r="Y415" i="21"/>
  <c r="X572" i="21"/>
  <c r="X339" i="21"/>
  <c r="W496" i="21"/>
  <c r="Y453" i="21"/>
  <c r="X610" i="21"/>
  <c r="Y420" i="21"/>
  <c r="X577" i="21"/>
  <c r="W340" i="21"/>
  <c r="V497" i="21"/>
  <c r="V364" i="21"/>
  <c r="V521" i="21" s="1"/>
  <c r="Y435" i="21"/>
  <c r="X592" i="21"/>
  <c r="Y451" i="21"/>
  <c r="X608" i="21"/>
  <c r="Y336" i="21"/>
  <c r="Y328" i="21"/>
  <c r="X485" i="21"/>
  <c r="Y351" i="21"/>
  <c r="X508" i="21"/>
  <c r="Y343" i="21"/>
  <c r="X500" i="21"/>
  <c r="Y407" i="21"/>
  <c r="X564" i="21"/>
  <c r="X355" i="21"/>
  <c r="W512" i="21"/>
  <c r="Y434" i="21"/>
  <c r="X591" i="21"/>
  <c r="Y373" i="21"/>
  <c r="X530" i="21"/>
  <c r="Y369" i="21"/>
  <c r="X526" i="21"/>
  <c r="Y390" i="21"/>
  <c r="X547" i="21"/>
  <c r="Y372" i="21"/>
  <c r="X529" i="21"/>
  <c r="Y389" i="21"/>
  <c r="X546" i="21"/>
  <c r="X352" i="21"/>
  <c r="W509" i="21"/>
  <c r="Y359" i="21"/>
  <c r="X516" i="21"/>
  <c r="Y307" i="21"/>
  <c r="X464" i="21"/>
  <c r="X357" i="21"/>
  <c r="W514" i="21"/>
  <c r="Y442" i="21"/>
  <c r="X599" i="21"/>
  <c r="X313" i="21"/>
  <c r="W470" i="21"/>
  <c r="X348" i="21"/>
  <c r="W505" i="21"/>
  <c r="Y452" i="21"/>
  <c r="X609" i="21"/>
  <c r="Y393" i="21"/>
  <c r="X550" i="21"/>
  <c r="X310" i="21"/>
  <c r="W467" i="21"/>
  <c r="X324" i="21"/>
  <c r="W481" i="21"/>
  <c r="Y412" i="21"/>
  <c r="X569" i="21"/>
  <c r="Y455" i="21"/>
  <c r="X612" i="21"/>
  <c r="Y417" i="21"/>
  <c r="X574" i="21"/>
  <c r="Y305" i="21"/>
  <c r="Y386" i="21"/>
  <c r="X543" i="21"/>
  <c r="Y344" i="21"/>
  <c r="X501" i="21"/>
  <c r="X330" i="21"/>
  <c r="W487" i="21"/>
  <c r="Y409" i="21"/>
  <c r="X566" i="21"/>
  <c r="Y448" i="21"/>
  <c r="X605" i="21"/>
  <c r="Y394" i="21"/>
  <c r="X551" i="21"/>
  <c r="X332" i="21"/>
  <c r="W489" i="21"/>
  <c r="Y444" i="21"/>
  <c r="X601" i="21"/>
  <c r="X353" i="21"/>
  <c r="W510" i="21"/>
  <c r="Y438" i="21"/>
  <c r="X595" i="21"/>
  <c r="Y380" i="21"/>
  <c r="X537" i="21"/>
  <c r="Y349" i="21"/>
  <c r="X506" i="21"/>
  <c r="Y341" i="21"/>
  <c r="X498" i="21"/>
  <c r="Y378" i="21"/>
  <c r="X535" i="21"/>
  <c r="Y408" i="21"/>
  <c r="X565" i="21"/>
  <c r="Y347" i="21"/>
  <c r="X504" i="21"/>
  <c r="Y308" i="21"/>
  <c r="X465" i="21"/>
  <c r="X322" i="21"/>
  <c r="W479" i="21"/>
  <c r="Y447" i="21"/>
  <c r="X604" i="21"/>
  <c r="Y423" i="21"/>
  <c r="X580" i="21"/>
  <c r="X325" i="21"/>
  <c r="W482" i="21"/>
  <c r="Y382" i="21"/>
  <c r="X539" i="21"/>
  <c r="Y449" i="21"/>
  <c r="X606" i="21"/>
  <c r="H272" i="21"/>
  <c r="I245" i="21"/>
  <c r="Y413" i="21"/>
  <c r="X570" i="21"/>
  <c r="Y392" i="21"/>
  <c r="X549" i="21"/>
  <c r="Y317" i="21"/>
  <c r="X474" i="21"/>
  <c r="Y391" i="21"/>
  <c r="X548" i="21"/>
  <c r="Y309" i="21"/>
  <c r="X466" i="21"/>
  <c r="Y402" i="21"/>
  <c r="X559" i="21"/>
  <c r="X426" i="21"/>
  <c r="X583" i="21" s="1"/>
  <c r="Y398" i="21"/>
  <c r="Y350" i="21"/>
  <c r="X507" i="21"/>
  <c r="X306" i="21"/>
  <c r="W463" i="21"/>
  <c r="Y446" i="21"/>
  <c r="X603" i="21"/>
  <c r="Y327" i="21"/>
  <c r="X484" i="21"/>
  <c r="Y456" i="21"/>
  <c r="X613" i="21"/>
  <c r="Y385" i="21"/>
  <c r="X542" i="21"/>
  <c r="Y374" i="21"/>
  <c r="X531" i="21"/>
  <c r="Y387" i="21"/>
  <c r="X544" i="21"/>
  <c r="Y431" i="21"/>
  <c r="X588" i="21"/>
  <c r="Y388" i="21"/>
  <c r="X545" i="21"/>
  <c r="Y421" i="21"/>
  <c r="X578" i="21"/>
  <c r="X363" i="21"/>
  <c r="W520" i="21"/>
  <c r="Y418" i="21"/>
  <c r="X575" i="21"/>
  <c r="Y379" i="21"/>
  <c r="X536" i="21"/>
  <c r="Y356" i="21"/>
  <c r="X513" i="21"/>
  <c r="Y437" i="21"/>
  <c r="X594" i="21"/>
  <c r="Y406" i="21"/>
  <c r="X563" i="21"/>
  <c r="Y315" i="21"/>
  <c r="X472" i="21"/>
  <c r="Y441" i="21"/>
  <c r="X598" i="21"/>
  <c r="X354" i="21"/>
  <c r="W511" i="21"/>
  <c r="Y358" i="21"/>
  <c r="X515" i="21"/>
  <c r="Y439" i="21"/>
  <c r="X596" i="21"/>
  <c r="Y367" i="21"/>
  <c r="X395" i="21"/>
  <c r="X552" i="21" s="1"/>
  <c r="Y360" i="21"/>
  <c r="X517" i="21"/>
  <c r="Y433" i="21"/>
  <c r="X590" i="21"/>
  <c r="Y346" i="21"/>
  <c r="X503" i="21"/>
  <c r="Y430" i="21"/>
  <c r="X587" i="21"/>
  <c r="Y338" i="21"/>
  <c r="X495" i="21"/>
  <c r="Y411" i="21"/>
  <c r="X568" i="21"/>
  <c r="Y342" i="21"/>
  <c r="X499" i="21"/>
  <c r="Y331" i="21"/>
  <c r="X488" i="21"/>
  <c r="Y337" i="21"/>
  <c r="X494" i="21"/>
  <c r="Y432" i="21"/>
  <c r="X589" i="21"/>
  <c r="Y370" i="21"/>
  <c r="X527" i="21"/>
  <c r="Y377" i="21"/>
  <c r="X534" i="21"/>
  <c r="Y414" i="21"/>
  <c r="X571" i="21"/>
  <c r="Y425" i="21"/>
  <c r="X582" i="21"/>
  <c r="Y454" i="21"/>
  <c r="X611" i="21"/>
  <c r="X326" i="21"/>
  <c r="W483" i="21"/>
  <c r="X323" i="21"/>
  <c r="W480" i="21"/>
  <c r="I275" i="21"/>
  <c r="H302" i="21"/>
  <c r="Y450" i="21"/>
  <c r="X607" i="21"/>
  <c r="Y383" i="21"/>
  <c r="X540" i="21"/>
  <c r="Y311" i="21"/>
  <c r="X468" i="21"/>
  <c r="Y410" i="21"/>
  <c r="X567" i="21"/>
  <c r="Y419" i="21"/>
  <c r="X576" i="21"/>
  <c r="Y320" i="21"/>
  <c r="X477" i="21"/>
  <c r="Y436" i="21"/>
  <c r="X593" i="21"/>
  <c r="Y321" i="21"/>
  <c r="X478" i="21"/>
  <c r="Y429" i="21"/>
  <c r="X457" i="21"/>
  <c r="X614" i="21" s="1"/>
  <c r="Y384" i="21"/>
  <c r="X541" i="21"/>
  <c r="Y416" i="21"/>
  <c r="X573" i="21"/>
  <c r="Y381" i="21"/>
  <c r="X538" i="21"/>
  <c r="Y424" i="21"/>
  <c r="X581" i="21"/>
  <c r="Y440" i="21"/>
  <c r="X597" i="21"/>
  <c r="Z360" i="21" l="1"/>
  <c r="Y517" i="21"/>
  <c r="Z321" i="21"/>
  <c r="Y478" i="21"/>
  <c r="Z419" i="21"/>
  <c r="Y576" i="21"/>
  <c r="Y323" i="21"/>
  <c r="X480" i="21"/>
  <c r="Z377" i="21"/>
  <c r="Y534" i="21"/>
  <c r="Z337" i="21"/>
  <c r="Y494" i="21"/>
  <c r="Z424" i="21"/>
  <c r="Y581" i="21"/>
  <c r="Z416" i="21"/>
  <c r="Y573" i="21"/>
  <c r="Z429" i="21"/>
  <c r="Y457" i="21"/>
  <c r="Y614" i="21" s="1"/>
  <c r="Z320" i="21"/>
  <c r="Y477" i="21"/>
  <c r="Z410" i="21"/>
  <c r="Y567" i="21"/>
  <c r="Z383" i="21"/>
  <c r="Y540" i="21"/>
  <c r="I302" i="21"/>
  <c r="J275" i="21"/>
  <c r="Y326" i="21"/>
  <c r="X483" i="21"/>
  <c r="Z414" i="21"/>
  <c r="Y571" i="21"/>
  <c r="Z370" i="21"/>
  <c r="Y527" i="21"/>
  <c r="Z331" i="21"/>
  <c r="Y488" i="21"/>
  <c r="Z411" i="21"/>
  <c r="Y568" i="21"/>
  <c r="Y354" i="21"/>
  <c r="X511" i="21"/>
  <c r="Z315" i="21"/>
  <c r="Y472" i="21"/>
  <c r="Z406" i="21"/>
  <c r="Y563" i="21"/>
  <c r="Z437" i="21"/>
  <c r="Y594" i="21"/>
  <c r="Z379" i="21"/>
  <c r="Y536" i="21"/>
  <c r="I272" i="21"/>
  <c r="J245" i="21"/>
  <c r="Z394" i="21"/>
  <c r="Y551" i="21"/>
  <c r="Y330" i="21"/>
  <c r="X487" i="21"/>
  <c r="Z386" i="21"/>
  <c r="Y543" i="21"/>
  <c r="Z417" i="21"/>
  <c r="Y574" i="21"/>
  <c r="Z412" i="21"/>
  <c r="Y569" i="21"/>
  <c r="Y310" i="21"/>
  <c r="X467" i="21"/>
  <c r="Z452" i="21"/>
  <c r="Y609" i="21"/>
  <c r="Y313" i="21"/>
  <c r="X470" i="21"/>
  <c r="Y357" i="21"/>
  <c r="X514" i="21"/>
  <c r="Z389" i="21"/>
  <c r="Y546" i="21"/>
  <c r="Z390" i="21"/>
  <c r="Y547" i="21"/>
  <c r="Z373" i="21"/>
  <c r="Y530" i="21"/>
  <c r="Y355" i="21"/>
  <c r="X512" i="21"/>
  <c r="Z420" i="21"/>
  <c r="Y577" i="21"/>
  <c r="Y339" i="21"/>
  <c r="X496" i="21"/>
  <c r="Z376" i="21"/>
  <c r="Y533" i="21"/>
  <c r="Z368" i="21"/>
  <c r="Y525" i="21"/>
  <c r="Z440" i="21"/>
  <c r="Y597" i="21"/>
  <c r="Z346" i="21"/>
  <c r="Y503" i="21"/>
  <c r="Z418" i="21"/>
  <c r="Y575" i="21"/>
  <c r="Z421" i="21"/>
  <c r="Y578" i="21"/>
  <c r="Z431" i="21"/>
  <c r="Y588" i="21"/>
  <c r="Z374" i="21"/>
  <c r="Y531" i="21"/>
  <c r="Z456" i="21"/>
  <c r="Y613" i="21"/>
  <c r="Y306" i="21"/>
  <c r="X463" i="21"/>
  <c r="Z402" i="21"/>
  <c r="Y559" i="21"/>
  <c r="Z391" i="21"/>
  <c r="Y548" i="21"/>
  <c r="Z392" i="21"/>
  <c r="Y549" i="21"/>
  <c r="Z382" i="21"/>
  <c r="Y539" i="21"/>
  <c r="Z423" i="21"/>
  <c r="Y580" i="21"/>
  <c r="Y322" i="21"/>
  <c r="X479" i="21"/>
  <c r="Z347" i="21"/>
  <c r="Y504" i="21"/>
  <c r="Z378" i="21"/>
  <c r="Y535" i="21"/>
  <c r="Z349" i="21"/>
  <c r="Y506" i="21"/>
  <c r="Z380" i="21"/>
  <c r="Y537" i="21"/>
  <c r="Z444" i="21"/>
  <c r="Y601" i="21"/>
  <c r="X333" i="21"/>
  <c r="X490" i="21" s="1"/>
  <c r="Z359" i="21"/>
  <c r="Y516" i="21"/>
  <c r="Z343" i="21"/>
  <c r="Y500" i="21"/>
  <c r="Z328" i="21"/>
  <c r="Y485" i="21"/>
  <c r="Z451" i="21"/>
  <c r="Y608" i="21"/>
  <c r="Z318" i="21"/>
  <c r="Y475" i="21"/>
  <c r="Z375" i="21"/>
  <c r="Y532" i="21"/>
  <c r="Z405" i="21"/>
  <c r="Y562" i="21"/>
  <c r="Y314" i="21"/>
  <c r="X471" i="21"/>
  <c r="Z445" i="21"/>
  <c r="Y602" i="21"/>
  <c r="Z404" i="21"/>
  <c r="Y561" i="21"/>
  <c r="Y319" i="21"/>
  <c r="X476" i="21"/>
  <c r="Z443" i="21"/>
  <c r="Y600" i="21"/>
  <c r="Z381" i="21"/>
  <c r="Y538" i="21"/>
  <c r="Z450" i="21"/>
  <c r="Y607" i="21"/>
  <c r="Z432" i="21"/>
  <c r="Y589" i="21"/>
  <c r="Z338" i="21"/>
  <c r="Y495" i="21"/>
  <c r="Z358" i="21"/>
  <c r="Y515" i="21"/>
  <c r="Z356" i="21"/>
  <c r="Y513" i="21"/>
  <c r="Y332" i="21"/>
  <c r="X489" i="21"/>
  <c r="Z448" i="21"/>
  <c r="Y605" i="21"/>
  <c r="Z409" i="21"/>
  <c r="Y566" i="21"/>
  <c r="Z344" i="21"/>
  <c r="Y501" i="21"/>
  <c r="Z305" i="21"/>
  <c r="Z455" i="21"/>
  <c r="Y612" i="21"/>
  <c r="Y324" i="21"/>
  <c r="X481" i="21"/>
  <c r="Z393" i="21"/>
  <c r="Y550" i="21"/>
  <c r="Y348" i="21"/>
  <c r="X505" i="21"/>
  <c r="Z442" i="21"/>
  <c r="Y599" i="21"/>
  <c r="Z372" i="21"/>
  <c r="Y529" i="21"/>
  <c r="Z369" i="21"/>
  <c r="Y526" i="21"/>
  <c r="Z434" i="21"/>
  <c r="Y591" i="21"/>
  <c r="Z336" i="21"/>
  <c r="X340" i="21"/>
  <c r="W497" i="21"/>
  <c r="W364" i="21"/>
  <c r="W521" i="21" s="1"/>
  <c r="Z453" i="21"/>
  <c r="Y610" i="21"/>
  <c r="Z415" i="21"/>
  <c r="Y572" i="21"/>
  <c r="Y312" i="21"/>
  <c r="X469" i="21"/>
  <c r="Y316" i="21"/>
  <c r="X473" i="21"/>
  <c r="Z401" i="21"/>
  <c r="Y558" i="21"/>
  <c r="Z439" i="21"/>
  <c r="Y596" i="21"/>
  <c r="Z384" i="21"/>
  <c r="Y541" i="21"/>
  <c r="Z436" i="21"/>
  <c r="Y593" i="21"/>
  <c r="Z311" i="21"/>
  <c r="Y468" i="21"/>
  <c r="Z454" i="21"/>
  <c r="Y611" i="21"/>
  <c r="Z425" i="21"/>
  <c r="Y582" i="21"/>
  <c r="Z342" i="21"/>
  <c r="Y499" i="21"/>
  <c r="Z441" i="21"/>
  <c r="Y598" i="21"/>
  <c r="Z430" i="21"/>
  <c r="Y587" i="21"/>
  <c r="Z433" i="21"/>
  <c r="Y590" i="21"/>
  <c r="Z367" i="21"/>
  <c r="Y395" i="21"/>
  <c r="Y552" i="21" s="1"/>
  <c r="Y363" i="21"/>
  <c r="X520" i="21"/>
  <c r="Z388" i="21"/>
  <c r="Y545" i="21"/>
  <c r="Z387" i="21"/>
  <c r="Y544" i="21"/>
  <c r="Z385" i="21"/>
  <c r="Y542" i="21"/>
  <c r="Z327" i="21"/>
  <c r="Y484" i="21"/>
  <c r="Z446" i="21"/>
  <c r="Y603" i="21"/>
  <c r="Z350" i="21"/>
  <c r="Y507" i="21"/>
  <c r="Y426" i="21"/>
  <c r="Y583" i="21" s="1"/>
  <c r="Z398" i="21"/>
  <c r="Z309" i="21"/>
  <c r="Y466" i="21"/>
  <c r="Z317" i="21"/>
  <c r="Y474" i="21"/>
  <c r="Z413" i="21"/>
  <c r="Y570" i="21"/>
  <c r="Z449" i="21"/>
  <c r="Y606" i="21"/>
  <c r="Y325" i="21"/>
  <c r="X482" i="21"/>
  <c r="Z447" i="21"/>
  <c r="Y604" i="21"/>
  <c r="Z308" i="21"/>
  <c r="Y465" i="21"/>
  <c r="Z408" i="21"/>
  <c r="Y565" i="21"/>
  <c r="Z341" i="21"/>
  <c r="Y498" i="21"/>
  <c r="Z438" i="21"/>
  <c r="Y595" i="21"/>
  <c r="Y353" i="21"/>
  <c r="X510" i="21"/>
  <c r="Z307" i="21"/>
  <c r="Y464" i="21"/>
  <c r="Y352" i="21"/>
  <c r="X509" i="21"/>
  <c r="Z407" i="21"/>
  <c r="Y564" i="21"/>
  <c r="Z351" i="21"/>
  <c r="Y508" i="21"/>
  <c r="Z435" i="21"/>
  <c r="Y592" i="21"/>
  <c r="Z399" i="21"/>
  <c r="Y556" i="21"/>
  <c r="Z422" i="21"/>
  <c r="Y579" i="21"/>
  <c r="Y361" i="21"/>
  <c r="X518" i="21"/>
  <c r="Z400" i="21"/>
  <c r="Y557" i="21"/>
  <c r="Y345" i="21"/>
  <c r="X502" i="21"/>
  <c r="Z403" i="21"/>
  <c r="Y560" i="21"/>
  <c r="Y362" i="21"/>
  <c r="X519" i="21"/>
  <c r="Z371" i="21"/>
  <c r="Y528" i="21"/>
  <c r="Y329" i="21"/>
  <c r="X486" i="21"/>
  <c r="Y333" i="21" l="1"/>
  <c r="Y490" i="21" s="1"/>
  <c r="Z329" i="21"/>
  <c r="Y486" i="21"/>
  <c r="Z345" i="21"/>
  <c r="Y502" i="21"/>
  <c r="Z352" i="21"/>
  <c r="Y509" i="21"/>
  <c r="Z325" i="21"/>
  <c r="Y482" i="21"/>
  <c r="AA327" i="21"/>
  <c r="Z484" i="21"/>
  <c r="Z426" i="21"/>
  <c r="Z583" i="21" s="1"/>
  <c r="AA398" i="21"/>
  <c r="AA403" i="21"/>
  <c r="Z560" i="21"/>
  <c r="AA422" i="21"/>
  <c r="Z579" i="21"/>
  <c r="AA407" i="21"/>
  <c r="Z564" i="21"/>
  <c r="AA438" i="21"/>
  <c r="Z595" i="21"/>
  <c r="AA447" i="21"/>
  <c r="Z604" i="21"/>
  <c r="AA385" i="21"/>
  <c r="Z542" i="21"/>
  <c r="AA388" i="21"/>
  <c r="Z545" i="21"/>
  <c r="AA430" i="21"/>
  <c r="Z587" i="21"/>
  <c r="AA342" i="21"/>
  <c r="Z499" i="21"/>
  <c r="AA454" i="21"/>
  <c r="Z611" i="21"/>
  <c r="AA439" i="21"/>
  <c r="Z596" i="21"/>
  <c r="Z316" i="21"/>
  <c r="Y473" i="21"/>
  <c r="AA415" i="21"/>
  <c r="Z572" i="21"/>
  <c r="AA305" i="21"/>
  <c r="Y340" i="21"/>
  <c r="X497" i="21"/>
  <c r="X364" i="21"/>
  <c r="X521" i="21" s="1"/>
  <c r="AA434" i="21"/>
  <c r="Z591" i="21"/>
  <c r="AA372" i="21"/>
  <c r="Z529" i="21"/>
  <c r="Z348" i="21"/>
  <c r="Y505" i="21"/>
  <c r="Z324" i="21"/>
  <c r="Y481" i="21"/>
  <c r="AA409" i="21"/>
  <c r="Z566" i="21"/>
  <c r="Z332" i="21"/>
  <c r="Y489" i="21"/>
  <c r="AA358" i="21"/>
  <c r="Z515" i="21"/>
  <c r="AA432" i="21"/>
  <c r="Z589" i="21"/>
  <c r="AA381" i="21"/>
  <c r="Z538" i="21"/>
  <c r="Z319" i="21"/>
  <c r="Y476" i="21"/>
  <c r="AA445" i="21"/>
  <c r="Z602" i="21"/>
  <c r="AA405" i="21"/>
  <c r="Z562" i="21"/>
  <c r="AA318" i="21"/>
  <c r="Z475" i="21"/>
  <c r="AA328" i="21"/>
  <c r="Z485" i="21"/>
  <c r="AA359" i="21"/>
  <c r="Z516" i="21"/>
  <c r="J272" i="21"/>
  <c r="K245" i="21"/>
  <c r="AA351" i="21"/>
  <c r="Z508" i="21"/>
  <c r="AA308" i="21"/>
  <c r="Z465" i="21"/>
  <c r="AA350" i="21"/>
  <c r="Z507" i="21"/>
  <c r="Z363" i="21"/>
  <c r="Y520" i="21"/>
  <c r="AA433" i="21"/>
  <c r="Z590" i="21"/>
  <c r="AA441" i="21"/>
  <c r="Z598" i="21"/>
  <c r="AA425" i="21"/>
  <c r="Z582" i="21"/>
  <c r="AA311" i="21"/>
  <c r="Z468" i="21"/>
  <c r="AA384" i="21"/>
  <c r="Z541" i="21"/>
  <c r="AA401" i="21"/>
  <c r="Z558" i="21"/>
  <c r="Z312" i="21"/>
  <c r="Y469" i="21"/>
  <c r="AA453" i="21"/>
  <c r="Z610" i="21"/>
  <c r="AA336" i="21"/>
  <c r="AA349" i="21"/>
  <c r="Z506" i="21"/>
  <c r="AA347" i="21"/>
  <c r="Z504" i="21"/>
  <c r="AA423" i="21"/>
  <c r="Z580" i="21"/>
  <c r="AA392" i="21"/>
  <c r="Z549" i="21"/>
  <c r="AA402" i="21"/>
  <c r="Z559" i="21"/>
  <c r="AA456" i="21"/>
  <c r="Z613" i="21"/>
  <c r="AA431" i="21"/>
  <c r="Z588" i="21"/>
  <c r="AA418" i="21"/>
  <c r="Z575" i="21"/>
  <c r="AA440" i="21"/>
  <c r="Z597" i="21"/>
  <c r="AA376" i="21"/>
  <c r="Z533" i="21"/>
  <c r="AA420" i="21"/>
  <c r="Z577" i="21"/>
  <c r="AA373" i="21"/>
  <c r="Z530" i="21"/>
  <c r="AA389" i="21"/>
  <c r="Z546" i="21"/>
  <c r="Z313" i="21"/>
  <c r="Y470" i="21"/>
  <c r="Z310" i="21"/>
  <c r="Y467" i="21"/>
  <c r="AA417" i="21"/>
  <c r="Z574" i="21"/>
  <c r="Z330" i="21"/>
  <c r="Y487" i="21"/>
  <c r="AA437" i="21"/>
  <c r="Z594" i="21"/>
  <c r="AA315" i="21"/>
  <c r="Z472" i="21"/>
  <c r="AA411" i="21"/>
  <c r="Z568" i="21"/>
  <c r="AA370" i="21"/>
  <c r="Z527" i="21"/>
  <c r="Z326" i="21"/>
  <c r="Y483" i="21"/>
  <c r="AA383" i="21"/>
  <c r="Z540" i="21"/>
  <c r="AA320" i="21"/>
  <c r="Z477" i="21"/>
  <c r="AA416" i="21"/>
  <c r="Z573" i="21"/>
  <c r="AA337" i="21"/>
  <c r="Z494" i="21"/>
  <c r="Z323" i="21"/>
  <c r="Y480" i="21"/>
  <c r="AA321" i="21"/>
  <c r="Z478" i="21"/>
  <c r="Z361" i="21"/>
  <c r="Y518" i="21"/>
  <c r="AA341" i="21"/>
  <c r="Z498" i="21"/>
  <c r="AA309" i="21"/>
  <c r="Z466" i="21"/>
  <c r="AA369" i="21"/>
  <c r="Z526" i="21"/>
  <c r="AA442" i="21"/>
  <c r="Z599" i="21"/>
  <c r="AA393" i="21"/>
  <c r="Z550" i="21"/>
  <c r="AA455" i="21"/>
  <c r="Z612" i="21"/>
  <c r="AA344" i="21"/>
  <c r="Z501" i="21"/>
  <c r="AA448" i="21"/>
  <c r="Z605" i="21"/>
  <c r="AA356" i="21"/>
  <c r="Z513" i="21"/>
  <c r="AA338" i="21"/>
  <c r="Z495" i="21"/>
  <c r="AA450" i="21"/>
  <c r="Z607" i="21"/>
  <c r="AA443" i="21"/>
  <c r="Z600" i="21"/>
  <c r="AA404" i="21"/>
  <c r="Z561" i="21"/>
  <c r="Z314" i="21"/>
  <c r="Y471" i="21"/>
  <c r="AA375" i="21"/>
  <c r="Z532" i="21"/>
  <c r="AA451" i="21"/>
  <c r="Z608" i="21"/>
  <c r="AA343" i="21"/>
  <c r="Z500" i="21"/>
  <c r="J302" i="21"/>
  <c r="K275" i="21"/>
  <c r="Z362" i="21"/>
  <c r="Y519" i="21"/>
  <c r="AA399" i="21"/>
  <c r="Z556" i="21"/>
  <c r="Z353" i="21"/>
  <c r="Y510" i="21"/>
  <c r="AA413" i="21"/>
  <c r="Z570" i="21"/>
  <c r="AA387" i="21"/>
  <c r="Z544" i="21"/>
  <c r="AA371" i="21"/>
  <c r="Z528" i="21"/>
  <c r="AA400" i="21"/>
  <c r="Z557" i="21"/>
  <c r="AA435" i="21"/>
  <c r="Z592" i="21"/>
  <c r="AA307" i="21"/>
  <c r="Z464" i="21"/>
  <c r="AA408" i="21"/>
  <c r="Z565" i="21"/>
  <c r="AA449" i="21"/>
  <c r="Z606" i="21"/>
  <c r="AA317" i="21"/>
  <c r="Z474" i="21"/>
  <c r="AA446" i="21"/>
  <c r="Z603" i="21"/>
  <c r="AA367" i="21"/>
  <c r="Z395" i="21"/>
  <c r="Z552" i="21" s="1"/>
  <c r="AA436" i="21"/>
  <c r="Z593" i="21"/>
  <c r="AA444" i="21"/>
  <c r="Z601" i="21"/>
  <c r="AA380" i="21"/>
  <c r="Z537" i="21"/>
  <c r="AA378" i="21"/>
  <c r="Z535" i="21"/>
  <c r="Z322" i="21"/>
  <c r="Y479" i="21"/>
  <c r="AA382" i="21"/>
  <c r="Z539" i="21"/>
  <c r="AA391" i="21"/>
  <c r="Z548" i="21"/>
  <c r="Z306" i="21"/>
  <c r="Y463" i="21"/>
  <c r="AA374" i="21"/>
  <c r="Z531" i="21"/>
  <c r="AA421" i="21"/>
  <c r="Z578" i="21"/>
  <c r="AA346" i="21"/>
  <c r="Z503" i="21"/>
  <c r="AA368" i="21"/>
  <c r="Z525" i="21"/>
  <c r="Z339" i="21"/>
  <c r="Y496" i="21"/>
  <c r="Z355" i="21"/>
  <c r="Y512" i="21"/>
  <c r="AA390" i="21"/>
  <c r="Z547" i="21"/>
  <c r="Z357" i="21"/>
  <c r="Y514" i="21"/>
  <c r="AA452" i="21"/>
  <c r="Z609" i="21"/>
  <c r="AA412" i="21"/>
  <c r="Z569" i="21"/>
  <c r="AA386" i="21"/>
  <c r="Z543" i="21"/>
  <c r="AA394" i="21"/>
  <c r="Z551" i="21"/>
  <c r="AA379" i="21"/>
  <c r="Z536" i="21"/>
  <c r="AA406" i="21"/>
  <c r="Z563" i="21"/>
  <c r="Z354" i="21"/>
  <c r="Y511" i="21"/>
  <c r="AA331" i="21"/>
  <c r="Z488" i="21"/>
  <c r="AA414" i="21"/>
  <c r="Z571" i="21"/>
  <c r="AA410" i="21"/>
  <c r="Z567" i="21"/>
  <c r="Z457" i="21"/>
  <c r="Z614" i="21" s="1"/>
  <c r="AA429" i="21"/>
  <c r="AA424" i="21"/>
  <c r="Z581" i="21"/>
  <c r="AA377" i="21"/>
  <c r="Z534" i="21"/>
  <c r="AA419" i="21"/>
  <c r="Z576" i="21"/>
  <c r="AA360" i="21"/>
  <c r="Z517" i="21"/>
  <c r="AB424" i="21" l="1"/>
  <c r="AA581" i="21"/>
  <c r="AB394" i="21"/>
  <c r="AA551" i="21"/>
  <c r="AB412" i="21"/>
  <c r="AA569" i="21"/>
  <c r="AB368" i="21"/>
  <c r="AA525" i="21"/>
  <c r="AA306" i="21"/>
  <c r="Z463" i="21"/>
  <c r="AB378" i="21"/>
  <c r="AA535" i="21"/>
  <c r="AA395" i="21"/>
  <c r="AA552" i="21" s="1"/>
  <c r="AB367" i="21"/>
  <c r="AB317" i="21"/>
  <c r="AA474" i="21"/>
  <c r="AB435" i="21"/>
  <c r="AA592" i="21"/>
  <c r="AB371" i="21"/>
  <c r="AA528" i="21"/>
  <c r="AB413" i="21"/>
  <c r="AA570" i="21"/>
  <c r="AB451" i="21"/>
  <c r="AA608" i="21"/>
  <c r="AB443" i="21"/>
  <c r="AA600" i="21"/>
  <c r="AB455" i="21"/>
  <c r="AA612" i="21"/>
  <c r="AB309" i="21"/>
  <c r="AA466" i="21"/>
  <c r="AB416" i="21"/>
  <c r="AA573" i="21"/>
  <c r="AB315" i="21"/>
  <c r="AA472" i="21"/>
  <c r="AB453" i="21"/>
  <c r="AA610" i="21"/>
  <c r="AB360" i="21"/>
  <c r="AA517" i="21"/>
  <c r="AB377" i="21"/>
  <c r="AA534" i="21"/>
  <c r="AB414" i="21"/>
  <c r="AA571" i="21"/>
  <c r="AA354" i="21"/>
  <c r="Z511" i="21"/>
  <c r="AB379" i="21"/>
  <c r="AA536" i="21"/>
  <c r="AB386" i="21"/>
  <c r="AA543" i="21"/>
  <c r="AB452" i="21"/>
  <c r="AA609" i="21"/>
  <c r="AB390" i="21"/>
  <c r="AA547" i="21"/>
  <c r="AA339" i="21"/>
  <c r="Z496" i="21"/>
  <c r="AB346" i="21"/>
  <c r="AA503" i="21"/>
  <c r="AB374" i="21"/>
  <c r="AA531" i="21"/>
  <c r="AB391" i="21"/>
  <c r="AA548" i="21"/>
  <c r="AA322" i="21"/>
  <c r="Z479" i="21"/>
  <c r="AB380" i="21"/>
  <c r="AA537" i="21"/>
  <c r="AB436" i="21"/>
  <c r="AA593" i="21"/>
  <c r="AB446" i="21"/>
  <c r="AA603" i="21"/>
  <c r="AB449" i="21"/>
  <c r="AA606" i="21"/>
  <c r="AB307" i="21"/>
  <c r="AA464" i="21"/>
  <c r="AB400" i="21"/>
  <c r="AA557" i="21"/>
  <c r="AB387" i="21"/>
  <c r="AA544" i="21"/>
  <c r="AA353" i="21"/>
  <c r="Z510" i="21"/>
  <c r="AA362" i="21"/>
  <c r="Z519" i="21"/>
  <c r="AB343" i="21"/>
  <c r="AA500" i="21"/>
  <c r="AB375" i="21"/>
  <c r="AA532" i="21"/>
  <c r="AB404" i="21"/>
  <c r="AA561" i="21"/>
  <c r="AB450" i="21"/>
  <c r="AA607" i="21"/>
  <c r="AB356" i="21"/>
  <c r="AA513" i="21"/>
  <c r="AB344" i="21"/>
  <c r="AA501" i="21"/>
  <c r="AB393" i="21"/>
  <c r="AA550" i="21"/>
  <c r="AB369" i="21"/>
  <c r="AA526" i="21"/>
  <c r="AB341" i="21"/>
  <c r="AA498" i="21"/>
  <c r="AB321" i="21"/>
  <c r="AA478" i="21"/>
  <c r="AB337" i="21"/>
  <c r="AA494" i="21"/>
  <c r="AB320" i="21"/>
  <c r="AA477" i="21"/>
  <c r="AA326" i="21"/>
  <c r="Z483" i="21"/>
  <c r="AB411" i="21"/>
  <c r="AA568" i="21"/>
  <c r="AB437" i="21"/>
  <c r="AA594" i="21"/>
  <c r="AB417" i="21"/>
  <c r="AA574" i="21"/>
  <c r="AA313" i="21"/>
  <c r="Z470" i="21"/>
  <c r="AB373" i="21"/>
  <c r="AA530" i="21"/>
  <c r="AB376" i="21"/>
  <c r="AA533" i="21"/>
  <c r="AB418" i="21"/>
  <c r="AA575" i="21"/>
  <c r="AB456" i="21"/>
  <c r="AA613" i="21"/>
  <c r="AB392" i="21"/>
  <c r="AA549" i="21"/>
  <c r="AB347" i="21"/>
  <c r="AA504" i="21"/>
  <c r="AA312" i="21"/>
  <c r="Z469" i="21"/>
  <c r="AB384" i="21"/>
  <c r="AA541" i="21"/>
  <c r="AB425" i="21"/>
  <c r="AA582" i="21"/>
  <c r="AB433" i="21"/>
  <c r="AA590" i="21"/>
  <c r="AB350" i="21"/>
  <c r="AA507" i="21"/>
  <c r="AB351" i="21"/>
  <c r="AA508" i="21"/>
  <c r="AB359" i="21"/>
  <c r="AA516" i="21"/>
  <c r="AB318" i="21"/>
  <c r="AA475" i="21"/>
  <c r="AB445" i="21"/>
  <c r="AA602" i="21"/>
  <c r="AB381" i="21"/>
  <c r="AA538" i="21"/>
  <c r="AB358" i="21"/>
  <c r="AA515" i="21"/>
  <c r="AB409" i="21"/>
  <c r="AA566" i="21"/>
  <c r="AA348" i="21"/>
  <c r="Z505" i="21"/>
  <c r="AB434" i="21"/>
  <c r="AA591" i="21"/>
  <c r="Z333" i="21"/>
  <c r="Z490" i="21" s="1"/>
  <c r="AB398" i="21"/>
  <c r="AA426" i="21"/>
  <c r="AA583" i="21" s="1"/>
  <c r="K272" i="21"/>
  <c r="L245" i="21"/>
  <c r="AB305" i="21"/>
  <c r="AA316" i="21"/>
  <c r="Z473" i="21"/>
  <c r="AB454" i="21"/>
  <c r="AA611" i="21"/>
  <c r="AB430" i="21"/>
  <c r="AA587" i="21"/>
  <c r="AB385" i="21"/>
  <c r="AA542" i="21"/>
  <c r="AB438" i="21"/>
  <c r="AA595" i="21"/>
  <c r="AB422" i="21"/>
  <c r="AA579" i="21"/>
  <c r="AA325" i="21"/>
  <c r="Z482" i="21"/>
  <c r="AA345" i="21"/>
  <c r="Z502" i="21"/>
  <c r="K302" i="21"/>
  <c r="L275" i="21"/>
  <c r="AB331" i="21"/>
  <c r="AA488" i="21"/>
  <c r="AA355" i="21"/>
  <c r="Z512" i="21"/>
  <c r="AB382" i="21"/>
  <c r="AA539" i="21"/>
  <c r="AB408" i="21"/>
  <c r="AA565" i="21"/>
  <c r="AB399" i="21"/>
  <c r="AA556" i="21"/>
  <c r="AB448" i="21"/>
  <c r="AA605" i="21"/>
  <c r="AA323" i="21"/>
  <c r="Z480" i="21"/>
  <c r="AB370" i="21"/>
  <c r="AA527" i="21"/>
  <c r="AA310" i="21"/>
  <c r="Z467" i="21"/>
  <c r="AB389" i="21"/>
  <c r="AA546" i="21"/>
  <c r="AB420" i="21"/>
  <c r="AA577" i="21"/>
  <c r="AB440" i="21"/>
  <c r="AA597" i="21"/>
  <c r="AB431" i="21"/>
  <c r="AA588" i="21"/>
  <c r="AB402" i="21"/>
  <c r="AA559" i="21"/>
  <c r="AB349" i="21"/>
  <c r="AA506" i="21"/>
  <c r="AB401" i="21"/>
  <c r="AA558" i="21"/>
  <c r="AB311" i="21"/>
  <c r="AA468" i="21"/>
  <c r="AB441" i="21"/>
  <c r="AA598" i="21"/>
  <c r="AA363" i="21"/>
  <c r="Z520" i="21"/>
  <c r="AB308" i="21"/>
  <c r="AA465" i="21"/>
  <c r="AB328" i="21"/>
  <c r="AA485" i="21"/>
  <c r="AB405" i="21"/>
  <c r="AA562" i="21"/>
  <c r="AA319" i="21"/>
  <c r="Z476" i="21"/>
  <c r="AB432" i="21"/>
  <c r="AA589" i="21"/>
  <c r="AA332" i="21"/>
  <c r="Z489" i="21"/>
  <c r="AA324" i="21"/>
  <c r="Z481" i="21"/>
  <c r="AB372" i="21"/>
  <c r="AA529" i="21"/>
  <c r="AB419" i="21"/>
  <c r="AA576" i="21"/>
  <c r="AB410" i="21"/>
  <c r="AA567" i="21"/>
  <c r="AB406" i="21"/>
  <c r="AA563" i="21"/>
  <c r="AA357" i="21"/>
  <c r="Z514" i="21"/>
  <c r="AB421" i="21"/>
  <c r="AA578" i="21"/>
  <c r="AB444" i="21"/>
  <c r="AA601" i="21"/>
  <c r="AA314" i="21"/>
  <c r="Z471" i="21"/>
  <c r="AB338" i="21"/>
  <c r="AA495" i="21"/>
  <c r="AB442" i="21"/>
  <c r="AA599" i="21"/>
  <c r="AA361" i="21"/>
  <c r="Z518" i="21"/>
  <c r="AB383" i="21"/>
  <c r="AA540" i="21"/>
  <c r="AA330" i="21"/>
  <c r="Z487" i="21"/>
  <c r="AB423" i="21"/>
  <c r="AA580" i="21"/>
  <c r="AA457" i="21"/>
  <c r="AA614" i="21" s="1"/>
  <c r="AB429" i="21"/>
  <c r="AB336" i="21"/>
  <c r="Z340" i="21"/>
  <c r="Z364" i="21" s="1"/>
  <c r="Z521" i="21" s="1"/>
  <c r="Y497" i="21"/>
  <c r="Y364" i="21"/>
  <c r="Y521" i="21" s="1"/>
  <c r="AB415" i="21"/>
  <c r="AA572" i="21"/>
  <c r="AB439" i="21"/>
  <c r="AA596" i="21"/>
  <c r="AB342" i="21"/>
  <c r="AA499" i="21"/>
  <c r="AB388" i="21"/>
  <c r="AA545" i="21"/>
  <c r="AB447" i="21"/>
  <c r="AA604" i="21"/>
  <c r="AB407" i="21"/>
  <c r="AA564" i="21"/>
  <c r="AB403" i="21"/>
  <c r="AA560" i="21"/>
  <c r="AB327" i="21"/>
  <c r="AA484" i="21"/>
  <c r="AA352" i="21"/>
  <c r="Z509" i="21"/>
  <c r="AA329" i="21"/>
  <c r="Z486" i="21"/>
  <c r="AC423" i="21" l="1"/>
  <c r="AB580" i="21"/>
  <c r="AB314" i="21"/>
  <c r="AA471" i="21"/>
  <c r="AC406" i="21"/>
  <c r="AB563" i="21"/>
  <c r="AC432" i="21"/>
  <c r="AB589" i="21"/>
  <c r="AC401" i="21"/>
  <c r="AB558" i="21"/>
  <c r="AC389" i="21"/>
  <c r="AB546" i="21"/>
  <c r="AC408" i="21"/>
  <c r="AB565" i="21"/>
  <c r="AC430" i="21"/>
  <c r="AB587" i="21"/>
  <c r="AC327" i="21"/>
  <c r="AB484" i="21"/>
  <c r="AB361" i="21"/>
  <c r="AA518" i="21"/>
  <c r="AC338" i="21"/>
  <c r="AB495" i="21"/>
  <c r="AC444" i="21"/>
  <c r="AB601" i="21"/>
  <c r="AB357" i="21"/>
  <c r="AA514" i="21"/>
  <c r="AC372" i="21"/>
  <c r="AB529" i="21"/>
  <c r="AB332" i="21"/>
  <c r="AA489" i="21"/>
  <c r="AB319" i="21"/>
  <c r="AA476" i="21"/>
  <c r="AB363" i="21"/>
  <c r="AA520" i="21"/>
  <c r="AC311" i="21"/>
  <c r="AB468" i="21"/>
  <c r="AC349" i="21"/>
  <c r="AB506" i="21"/>
  <c r="AC420" i="21"/>
  <c r="AB577" i="21"/>
  <c r="AB310" i="21"/>
  <c r="AA467" i="21"/>
  <c r="AB323" i="21"/>
  <c r="AA480" i="21"/>
  <c r="AC382" i="21"/>
  <c r="AB539" i="21"/>
  <c r="AC331" i="21"/>
  <c r="AB488" i="21"/>
  <c r="AC422" i="21"/>
  <c r="AB579" i="21"/>
  <c r="AC385" i="21"/>
  <c r="AB542" i="21"/>
  <c r="AA333" i="21"/>
  <c r="AA490" i="21" s="1"/>
  <c r="AB426" i="21"/>
  <c r="AB583" i="21" s="1"/>
  <c r="AC398" i="21"/>
  <c r="AC456" i="21"/>
  <c r="AB613" i="21"/>
  <c r="AC376" i="21"/>
  <c r="AB533" i="21"/>
  <c r="AC437" i="21"/>
  <c r="AB594" i="21"/>
  <c r="AB326" i="21"/>
  <c r="AA483" i="21"/>
  <c r="AC393" i="21"/>
  <c r="AB550" i="21"/>
  <c r="AC400" i="21"/>
  <c r="AB557" i="21"/>
  <c r="AB352" i="21"/>
  <c r="AA509" i="21"/>
  <c r="AC403" i="21"/>
  <c r="AB560" i="21"/>
  <c r="AC447" i="21"/>
  <c r="AB604" i="21"/>
  <c r="AC342" i="21"/>
  <c r="AB499" i="21"/>
  <c r="AC415" i="21"/>
  <c r="AB572" i="21"/>
  <c r="AC336" i="21"/>
  <c r="L302" i="21"/>
  <c r="M275" i="21"/>
  <c r="L272" i="21"/>
  <c r="M245" i="21"/>
  <c r="AB348" i="21"/>
  <c r="AA505" i="21"/>
  <c r="AC358" i="21"/>
  <c r="AB515" i="21"/>
  <c r="AC445" i="21"/>
  <c r="AB602" i="21"/>
  <c r="AC359" i="21"/>
  <c r="AB516" i="21"/>
  <c r="AC350" i="21"/>
  <c r="AB507" i="21"/>
  <c r="AC425" i="21"/>
  <c r="AB582" i="21"/>
  <c r="AB312" i="21"/>
  <c r="AA469" i="21"/>
  <c r="AC308" i="21"/>
  <c r="AB465" i="21"/>
  <c r="AC438" i="21"/>
  <c r="AB595" i="21"/>
  <c r="AC392" i="21"/>
  <c r="AB549" i="21"/>
  <c r="AC418" i="21"/>
  <c r="AB575" i="21"/>
  <c r="AC373" i="21"/>
  <c r="AB530" i="21"/>
  <c r="AC417" i="21"/>
  <c r="AB574" i="21"/>
  <c r="AC411" i="21"/>
  <c r="AB568" i="21"/>
  <c r="AC320" i="21"/>
  <c r="AB477" i="21"/>
  <c r="AC321" i="21"/>
  <c r="AB478" i="21"/>
  <c r="AC369" i="21"/>
  <c r="AB526" i="21"/>
  <c r="AC344" i="21"/>
  <c r="AB501" i="21"/>
  <c r="AC450" i="21"/>
  <c r="AB607" i="21"/>
  <c r="AC375" i="21"/>
  <c r="AB532" i="21"/>
  <c r="AB362" i="21"/>
  <c r="AA519" i="21"/>
  <c r="AC387" i="21"/>
  <c r="AB544" i="21"/>
  <c r="AC307" i="21"/>
  <c r="AB464" i="21"/>
  <c r="AC446" i="21"/>
  <c r="AB603" i="21"/>
  <c r="AC380" i="21"/>
  <c r="AB537" i="21"/>
  <c r="AC391" i="21"/>
  <c r="AB548" i="21"/>
  <c r="AC346" i="21"/>
  <c r="AB503" i="21"/>
  <c r="AC390" i="21"/>
  <c r="AB547" i="21"/>
  <c r="AC386" i="21"/>
  <c r="AB543" i="21"/>
  <c r="AB354" i="21"/>
  <c r="AA511" i="21"/>
  <c r="AC377" i="21"/>
  <c r="AB534" i="21"/>
  <c r="AC453" i="21"/>
  <c r="AB610" i="21"/>
  <c r="AC416" i="21"/>
  <c r="AB573" i="21"/>
  <c r="AC455" i="21"/>
  <c r="AB612" i="21"/>
  <c r="AC451" i="21"/>
  <c r="AB608" i="21"/>
  <c r="AC371" i="21"/>
  <c r="AB528" i="21"/>
  <c r="AC317" i="21"/>
  <c r="AB474" i="21"/>
  <c r="AC378" i="21"/>
  <c r="AB535" i="21"/>
  <c r="AC368" i="21"/>
  <c r="AB525" i="21"/>
  <c r="AC394" i="21"/>
  <c r="AB551" i="21"/>
  <c r="AC442" i="21"/>
  <c r="AB599" i="21"/>
  <c r="AC419" i="21"/>
  <c r="AB576" i="21"/>
  <c r="AC405" i="21"/>
  <c r="AB562" i="21"/>
  <c r="AC440" i="21"/>
  <c r="AB597" i="21"/>
  <c r="AC448" i="21"/>
  <c r="AB605" i="21"/>
  <c r="AB325" i="21"/>
  <c r="AA482" i="21"/>
  <c r="AC388" i="21"/>
  <c r="AB545" i="21"/>
  <c r="AC305" i="21"/>
  <c r="AC434" i="21"/>
  <c r="AB591" i="21"/>
  <c r="AC409" i="21"/>
  <c r="AB566" i="21"/>
  <c r="AC381" i="21"/>
  <c r="AB538" i="21"/>
  <c r="AC318" i="21"/>
  <c r="AB475" i="21"/>
  <c r="AC351" i="21"/>
  <c r="AB508" i="21"/>
  <c r="AC433" i="21"/>
  <c r="AB590" i="21"/>
  <c r="AC384" i="21"/>
  <c r="AB541" i="21"/>
  <c r="AB395" i="21"/>
  <c r="AB552" i="21" s="1"/>
  <c r="AC367" i="21"/>
  <c r="AC383" i="21"/>
  <c r="AB540" i="21"/>
  <c r="AC421" i="21"/>
  <c r="AB578" i="21"/>
  <c r="AB324" i="21"/>
  <c r="AA481" i="21"/>
  <c r="AC441" i="21"/>
  <c r="AB598" i="21"/>
  <c r="AC402" i="21"/>
  <c r="AB559" i="21"/>
  <c r="AC370" i="21"/>
  <c r="AB527" i="21"/>
  <c r="AB355" i="21"/>
  <c r="AA512" i="21"/>
  <c r="AB316" i="21"/>
  <c r="AA473" i="21"/>
  <c r="AB329" i="21"/>
  <c r="AA486" i="21"/>
  <c r="AC407" i="21"/>
  <c r="AB564" i="21"/>
  <c r="AC439" i="21"/>
  <c r="AB596" i="21"/>
  <c r="AC429" i="21"/>
  <c r="AB457" i="21"/>
  <c r="AB614" i="21" s="1"/>
  <c r="AA340" i="21"/>
  <c r="Z497" i="21"/>
  <c r="AB330" i="21"/>
  <c r="AA487" i="21"/>
  <c r="AC410" i="21"/>
  <c r="AB567" i="21"/>
  <c r="AC328" i="21"/>
  <c r="AB485" i="21"/>
  <c r="AC431" i="21"/>
  <c r="AB588" i="21"/>
  <c r="AC399" i="21"/>
  <c r="AB556" i="21"/>
  <c r="AB345" i="21"/>
  <c r="AA502" i="21"/>
  <c r="AC454" i="21"/>
  <c r="AB611" i="21"/>
  <c r="AC347" i="21"/>
  <c r="AB504" i="21"/>
  <c r="AB313" i="21"/>
  <c r="AA470" i="21"/>
  <c r="AC337" i="21"/>
  <c r="AB494" i="21"/>
  <c r="AC341" i="21"/>
  <c r="AB498" i="21"/>
  <c r="AC356" i="21"/>
  <c r="AB513" i="21"/>
  <c r="AC404" i="21"/>
  <c r="AB561" i="21"/>
  <c r="AC343" i="21"/>
  <c r="AB500" i="21"/>
  <c r="AB353" i="21"/>
  <c r="AA510" i="21"/>
  <c r="AC449" i="21"/>
  <c r="AB606" i="21"/>
  <c r="AC436" i="21"/>
  <c r="AB593" i="21"/>
  <c r="AB322" i="21"/>
  <c r="AA479" i="21"/>
  <c r="AC374" i="21"/>
  <c r="AB531" i="21"/>
  <c r="AB339" i="21"/>
  <c r="AA496" i="21"/>
  <c r="AC452" i="21"/>
  <c r="AB609" i="21"/>
  <c r="AC379" i="21"/>
  <c r="AB536" i="21"/>
  <c r="AC414" i="21"/>
  <c r="AB571" i="21"/>
  <c r="AC360" i="21"/>
  <c r="AB517" i="21"/>
  <c r="AC315" i="21"/>
  <c r="AB472" i="21"/>
  <c r="AC309" i="21"/>
  <c r="AB466" i="21"/>
  <c r="AC443" i="21"/>
  <c r="AB600" i="21"/>
  <c r="AC413" i="21"/>
  <c r="AB570" i="21"/>
  <c r="AC435" i="21"/>
  <c r="AB592" i="21"/>
  <c r="AB306" i="21"/>
  <c r="AA463" i="21"/>
  <c r="AC412" i="21"/>
  <c r="AB569" i="21"/>
  <c r="AC424" i="21"/>
  <c r="AB581" i="21"/>
  <c r="AD443" i="21" l="1"/>
  <c r="AD600" i="21" s="1"/>
  <c r="AC600" i="21"/>
  <c r="AD414" i="21"/>
  <c r="AD571" i="21" s="1"/>
  <c r="AC571" i="21"/>
  <c r="AD436" i="21"/>
  <c r="AD593" i="21" s="1"/>
  <c r="AC593" i="21"/>
  <c r="AD404" i="21"/>
  <c r="AD561" i="21" s="1"/>
  <c r="AC561" i="21"/>
  <c r="AD454" i="21"/>
  <c r="AD611" i="21" s="1"/>
  <c r="AC611" i="21"/>
  <c r="AD429" i="21"/>
  <c r="AC457" i="21"/>
  <c r="AC614" i="21" s="1"/>
  <c r="AD318" i="21"/>
  <c r="AD475" i="21" s="1"/>
  <c r="AC475" i="21"/>
  <c r="AC325" i="21"/>
  <c r="AB482" i="21"/>
  <c r="AD394" i="21"/>
  <c r="AD551" i="21" s="1"/>
  <c r="AC551" i="21"/>
  <c r="AD455" i="21"/>
  <c r="AD612" i="21" s="1"/>
  <c r="AC612" i="21"/>
  <c r="AD391" i="21"/>
  <c r="AD548" i="21" s="1"/>
  <c r="AC548" i="21"/>
  <c r="AD425" i="21"/>
  <c r="AD582" i="21" s="1"/>
  <c r="AC582" i="21"/>
  <c r="AD424" i="21"/>
  <c r="AD581" i="21" s="1"/>
  <c r="AC581" i="21"/>
  <c r="AC306" i="21"/>
  <c r="AB463" i="21"/>
  <c r="AD413" i="21"/>
  <c r="AD570" i="21" s="1"/>
  <c r="AC570" i="21"/>
  <c r="AD309" i="21"/>
  <c r="AD466" i="21" s="1"/>
  <c r="AC466" i="21"/>
  <c r="AD360" i="21"/>
  <c r="AD517" i="21" s="1"/>
  <c r="AC517" i="21"/>
  <c r="AD379" i="21"/>
  <c r="AD536" i="21" s="1"/>
  <c r="AC536" i="21"/>
  <c r="AC339" i="21"/>
  <c r="AB496" i="21"/>
  <c r="AC322" i="21"/>
  <c r="AB479" i="21"/>
  <c r="AD449" i="21"/>
  <c r="AD606" i="21" s="1"/>
  <c r="AC606" i="21"/>
  <c r="AD343" i="21"/>
  <c r="AD500" i="21" s="1"/>
  <c r="AC500" i="21"/>
  <c r="AD356" i="21"/>
  <c r="AD513" i="21" s="1"/>
  <c r="AC513" i="21"/>
  <c r="AD337" i="21"/>
  <c r="AD494" i="21" s="1"/>
  <c r="AC494" i="21"/>
  <c r="AD347" i="21"/>
  <c r="AD504" i="21" s="1"/>
  <c r="AC504" i="21"/>
  <c r="AC345" i="21"/>
  <c r="AB502" i="21"/>
  <c r="AD431" i="21"/>
  <c r="AD588" i="21" s="1"/>
  <c r="AC588" i="21"/>
  <c r="AD410" i="21"/>
  <c r="AD567" i="21" s="1"/>
  <c r="AC567" i="21"/>
  <c r="AB340" i="21"/>
  <c r="AA497" i="21"/>
  <c r="AA364" i="21"/>
  <c r="AA521" i="21" s="1"/>
  <c r="AD439" i="21"/>
  <c r="AD596" i="21" s="1"/>
  <c r="AC596" i="21"/>
  <c r="AC329" i="21"/>
  <c r="AB486" i="21"/>
  <c r="AC355" i="21"/>
  <c r="AB512" i="21"/>
  <c r="AD402" i="21"/>
  <c r="AD559" i="21" s="1"/>
  <c r="AC559" i="21"/>
  <c r="AC324" i="21"/>
  <c r="AB481" i="21"/>
  <c r="AD383" i="21"/>
  <c r="AD540" i="21" s="1"/>
  <c r="AC540" i="21"/>
  <c r="AD384" i="21"/>
  <c r="AD541" i="21" s="1"/>
  <c r="AC541" i="21"/>
  <c r="AD351" i="21"/>
  <c r="AD508" i="21" s="1"/>
  <c r="AC508" i="21"/>
  <c r="AD381" i="21"/>
  <c r="AD538" i="21" s="1"/>
  <c r="AC538" i="21"/>
  <c r="AD434" i="21"/>
  <c r="AD591" i="21" s="1"/>
  <c r="AC591" i="21"/>
  <c r="AD388" i="21"/>
  <c r="AD545" i="21" s="1"/>
  <c r="AC545" i="21"/>
  <c r="AD448" i="21"/>
  <c r="AD605" i="21" s="1"/>
  <c r="AC605" i="21"/>
  <c r="AD405" i="21"/>
  <c r="AD562" i="21" s="1"/>
  <c r="AC562" i="21"/>
  <c r="AD442" i="21"/>
  <c r="AD599" i="21" s="1"/>
  <c r="AC599" i="21"/>
  <c r="AD368" i="21"/>
  <c r="AD525" i="21" s="1"/>
  <c r="AC525" i="21"/>
  <c r="AD317" i="21"/>
  <c r="AD474" i="21" s="1"/>
  <c r="AC474" i="21"/>
  <c r="AD451" i="21"/>
  <c r="AD608" i="21" s="1"/>
  <c r="AC608" i="21"/>
  <c r="AD416" i="21"/>
  <c r="AD573" i="21" s="1"/>
  <c r="AC573" i="21"/>
  <c r="AD377" i="21"/>
  <c r="AD534" i="21" s="1"/>
  <c r="AC534" i="21"/>
  <c r="AD386" i="21"/>
  <c r="AD543" i="21" s="1"/>
  <c r="AC543" i="21"/>
  <c r="AD346" i="21"/>
  <c r="AD503" i="21" s="1"/>
  <c r="AC503" i="21"/>
  <c r="AD380" i="21"/>
  <c r="AD537" i="21" s="1"/>
  <c r="AC537" i="21"/>
  <c r="AD307" i="21"/>
  <c r="AD464" i="21" s="1"/>
  <c r="AC464" i="21"/>
  <c r="AC362" i="21"/>
  <c r="AB519" i="21"/>
  <c r="AD450" i="21"/>
  <c r="AD607" i="21" s="1"/>
  <c r="AC607" i="21"/>
  <c r="AD369" i="21"/>
  <c r="AD526" i="21" s="1"/>
  <c r="AC526" i="21"/>
  <c r="AD320" i="21"/>
  <c r="AD477" i="21" s="1"/>
  <c r="AC477" i="21"/>
  <c r="AD417" i="21"/>
  <c r="AD574" i="21" s="1"/>
  <c r="AC574" i="21"/>
  <c r="AD418" i="21"/>
  <c r="AD575" i="21" s="1"/>
  <c r="AC575" i="21"/>
  <c r="AD438" i="21"/>
  <c r="AD595" i="21" s="1"/>
  <c r="AC595" i="21"/>
  <c r="AC312" i="21"/>
  <c r="AB469" i="21"/>
  <c r="AD350" i="21"/>
  <c r="AD507" i="21" s="1"/>
  <c r="AC507" i="21"/>
  <c r="AD445" i="21"/>
  <c r="AD602" i="21" s="1"/>
  <c r="AC602" i="21"/>
  <c r="AC348" i="21"/>
  <c r="AB505" i="21"/>
  <c r="AD415" i="21"/>
  <c r="AD572" i="21" s="1"/>
  <c r="AC572" i="21"/>
  <c r="AD447" i="21"/>
  <c r="AD604" i="21" s="1"/>
  <c r="AC604" i="21"/>
  <c r="AC352" i="21"/>
  <c r="AB509" i="21"/>
  <c r="AD393" i="21"/>
  <c r="AD550" i="21" s="1"/>
  <c r="AC550" i="21"/>
  <c r="AD437" i="21"/>
  <c r="AD594" i="21" s="1"/>
  <c r="AC594" i="21"/>
  <c r="AD456" i="21"/>
  <c r="AD613" i="21" s="1"/>
  <c r="AC613" i="21"/>
  <c r="AD367" i="21"/>
  <c r="AC395" i="21"/>
  <c r="AC552" i="21" s="1"/>
  <c r="AD305" i="21"/>
  <c r="M272" i="21"/>
  <c r="N245" i="21"/>
  <c r="N272" i="21" s="1"/>
  <c r="AD336" i="21"/>
  <c r="AC426" i="21"/>
  <c r="AC583" i="21" s="1"/>
  <c r="AD398" i="21"/>
  <c r="AD385" i="21"/>
  <c r="AD542" i="21" s="1"/>
  <c r="AC542" i="21"/>
  <c r="AD331" i="21"/>
  <c r="AD488" i="21" s="1"/>
  <c r="AC488" i="21"/>
  <c r="AC323" i="21"/>
  <c r="AB480" i="21"/>
  <c r="AD420" i="21"/>
  <c r="AD577" i="21" s="1"/>
  <c r="AC577" i="21"/>
  <c r="AD311" i="21"/>
  <c r="AD468" i="21" s="1"/>
  <c r="AC468" i="21"/>
  <c r="AC319" i="21"/>
  <c r="AB476" i="21"/>
  <c r="AD372" i="21"/>
  <c r="AD529" i="21" s="1"/>
  <c r="AC529" i="21"/>
  <c r="AD444" i="21"/>
  <c r="AD601" i="21" s="1"/>
  <c r="AC601" i="21"/>
  <c r="AC361" i="21"/>
  <c r="AB518" i="21"/>
  <c r="AD430" i="21"/>
  <c r="AD587" i="21" s="1"/>
  <c r="AC587" i="21"/>
  <c r="AD389" i="21"/>
  <c r="AD546" i="21" s="1"/>
  <c r="AC546" i="21"/>
  <c r="AD432" i="21"/>
  <c r="AD589" i="21" s="1"/>
  <c r="AC589" i="21"/>
  <c r="AC314" i="21"/>
  <c r="AB471" i="21"/>
  <c r="AD412" i="21"/>
  <c r="AD569" i="21" s="1"/>
  <c r="AC569" i="21"/>
  <c r="AD374" i="21"/>
  <c r="AD531" i="21" s="1"/>
  <c r="AC531" i="21"/>
  <c r="AC313" i="21"/>
  <c r="AB470" i="21"/>
  <c r="AC330" i="21"/>
  <c r="AB487" i="21"/>
  <c r="AD441" i="21"/>
  <c r="AD598" i="21" s="1"/>
  <c r="AC598" i="21"/>
  <c r="AB333" i="21"/>
  <c r="AB490" i="21" s="1"/>
  <c r="AD378" i="21"/>
  <c r="AD535" i="21" s="1"/>
  <c r="AC535" i="21"/>
  <c r="AC354" i="21"/>
  <c r="AB511" i="21"/>
  <c r="AD446" i="21"/>
  <c r="AD603" i="21" s="1"/>
  <c r="AC603" i="21"/>
  <c r="AD387" i="21"/>
  <c r="AD544" i="21" s="1"/>
  <c r="AC544" i="21"/>
  <c r="AD375" i="21"/>
  <c r="AD532" i="21" s="1"/>
  <c r="AC532" i="21"/>
  <c r="AD344" i="21"/>
  <c r="AD501" i="21" s="1"/>
  <c r="AC501" i="21"/>
  <c r="AD321" i="21"/>
  <c r="AD478" i="21" s="1"/>
  <c r="AC478" i="21"/>
  <c r="AD411" i="21"/>
  <c r="AD568" i="21" s="1"/>
  <c r="AC568" i="21"/>
  <c r="AD392" i="21"/>
  <c r="AD549" i="21" s="1"/>
  <c r="AC549" i="21"/>
  <c r="AD308" i="21"/>
  <c r="AD465" i="21" s="1"/>
  <c r="AC465" i="21"/>
  <c r="AD359" i="21"/>
  <c r="AD516" i="21" s="1"/>
  <c r="AC516" i="21"/>
  <c r="AD358" i="21"/>
  <c r="AD515" i="21" s="1"/>
  <c r="AC515" i="21"/>
  <c r="AD342" i="21"/>
  <c r="AD499" i="21" s="1"/>
  <c r="AC499" i="21"/>
  <c r="AD403" i="21"/>
  <c r="AD560" i="21" s="1"/>
  <c r="AC560" i="21"/>
  <c r="AD400" i="21"/>
  <c r="AD557" i="21" s="1"/>
  <c r="AC557" i="21"/>
  <c r="AC326" i="21"/>
  <c r="AB483" i="21"/>
  <c r="AD376" i="21"/>
  <c r="AD533" i="21" s="1"/>
  <c r="AC533" i="21"/>
  <c r="AD435" i="21"/>
  <c r="AD592" i="21" s="1"/>
  <c r="AC592" i="21"/>
  <c r="AD315" i="21"/>
  <c r="AD472" i="21" s="1"/>
  <c r="AC472" i="21"/>
  <c r="AD452" i="21"/>
  <c r="AD609" i="21" s="1"/>
  <c r="AC609" i="21"/>
  <c r="AC353" i="21"/>
  <c r="AB510" i="21"/>
  <c r="AD341" i="21"/>
  <c r="AD498" i="21" s="1"/>
  <c r="AC498" i="21"/>
  <c r="AD399" i="21"/>
  <c r="AD556" i="21" s="1"/>
  <c r="AC556" i="21"/>
  <c r="AD328" i="21"/>
  <c r="AD485" i="21" s="1"/>
  <c r="AC485" i="21"/>
  <c r="AD407" i="21"/>
  <c r="AD564" i="21" s="1"/>
  <c r="AC564" i="21"/>
  <c r="AC316" i="21"/>
  <c r="AB473" i="21"/>
  <c r="AD370" i="21"/>
  <c r="AD527" i="21" s="1"/>
  <c r="AC527" i="21"/>
  <c r="AD421" i="21"/>
  <c r="AD578" i="21" s="1"/>
  <c r="AC578" i="21"/>
  <c r="AD433" i="21"/>
  <c r="AD590" i="21" s="1"/>
  <c r="AC590" i="21"/>
  <c r="AD409" i="21"/>
  <c r="AD566" i="21" s="1"/>
  <c r="AC566" i="21"/>
  <c r="AD440" i="21"/>
  <c r="AD597" i="21" s="1"/>
  <c r="AC597" i="21"/>
  <c r="AD419" i="21"/>
  <c r="AD576" i="21" s="1"/>
  <c r="AC576" i="21"/>
  <c r="AD371" i="21"/>
  <c r="AD528" i="21" s="1"/>
  <c r="AC528" i="21"/>
  <c r="AD453" i="21"/>
  <c r="AD610" i="21" s="1"/>
  <c r="AC610" i="21"/>
  <c r="AD390" i="21"/>
  <c r="AD547" i="21" s="1"/>
  <c r="AC547" i="21"/>
  <c r="AD373" i="21"/>
  <c r="AD530" i="21" s="1"/>
  <c r="AC530" i="21"/>
  <c r="M302" i="21"/>
  <c r="N275" i="21"/>
  <c r="N302" i="21" s="1"/>
  <c r="AD422" i="21"/>
  <c r="AD579" i="21" s="1"/>
  <c r="AC579" i="21"/>
  <c r="AD382" i="21"/>
  <c r="AD539" i="21" s="1"/>
  <c r="AC539" i="21"/>
  <c r="AC310" i="21"/>
  <c r="AB467" i="21"/>
  <c r="AD349" i="21"/>
  <c r="AD506" i="21" s="1"/>
  <c r="AC506" i="21"/>
  <c r="AC363" i="21"/>
  <c r="AB520" i="21"/>
  <c r="AC332" i="21"/>
  <c r="AB489" i="21"/>
  <c r="AC357" i="21"/>
  <c r="AB514" i="21"/>
  <c r="AD338" i="21"/>
  <c r="AD495" i="21" s="1"/>
  <c r="AC495" i="21"/>
  <c r="AD327" i="21"/>
  <c r="AD484" i="21" s="1"/>
  <c r="AC484" i="21"/>
  <c r="AD408" i="21"/>
  <c r="AD565" i="21" s="1"/>
  <c r="AC565" i="21"/>
  <c r="AD401" i="21"/>
  <c r="AD558" i="21" s="1"/>
  <c r="AC558" i="21"/>
  <c r="AD406" i="21"/>
  <c r="AD563" i="21" s="1"/>
  <c r="AC563" i="21"/>
  <c r="AD423" i="21"/>
  <c r="AD580" i="21" s="1"/>
  <c r="AC580" i="21"/>
  <c r="AD357" i="21" l="1"/>
  <c r="AD514" i="21" s="1"/>
  <c r="AC514" i="21"/>
  <c r="AD310" i="21"/>
  <c r="AD467" i="21" s="1"/>
  <c r="AC467" i="21"/>
  <c r="AD313" i="21"/>
  <c r="AD470" i="21" s="1"/>
  <c r="AC470" i="21"/>
  <c r="AD319" i="21"/>
  <c r="AD476" i="21" s="1"/>
  <c r="AC476" i="21"/>
  <c r="AD395" i="21"/>
  <c r="AD552" i="21" s="1"/>
  <c r="AD352" i="21"/>
  <c r="AD509" i="21" s="1"/>
  <c r="AC509" i="21"/>
  <c r="AD312" i="21"/>
  <c r="AD469" i="21" s="1"/>
  <c r="AC469" i="21"/>
  <c r="AD324" i="21"/>
  <c r="AD481" i="21" s="1"/>
  <c r="AC481" i="21"/>
  <c r="AD355" i="21"/>
  <c r="AD512" i="21" s="1"/>
  <c r="AC512" i="21"/>
  <c r="AD332" i="21"/>
  <c r="AD489" i="21" s="1"/>
  <c r="AC489" i="21"/>
  <c r="AD353" i="21"/>
  <c r="AD510" i="21" s="1"/>
  <c r="AC510" i="21"/>
  <c r="AC333" i="21"/>
  <c r="AC490" i="21" s="1"/>
  <c r="AD345" i="21"/>
  <c r="AD502" i="21" s="1"/>
  <c r="AC502" i="21"/>
  <c r="AD322" i="21"/>
  <c r="AD479" i="21" s="1"/>
  <c r="AC479" i="21"/>
  <c r="AD306" i="21"/>
  <c r="AD463" i="21" s="1"/>
  <c r="AC463" i="21"/>
  <c r="AD325" i="21"/>
  <c r="AD482" i="21" s="1"/>
  <c r="AC482" i="21"/>
  <c r="AD457" i="21"/>
  <c r="AD614" i="21" s="1"/>
  <c r="AD330" i="21"/>
  <c r="AD487" i="21" s="1"/>
  <c r="AC487" i="21"/>
  <c r="AD314" i="21"/>
  <c r="AD471" i="21" s="1"/>
  <c r="AC471" i="21"/>
  <c r="AD361" i="21"/>
  <c r="AD518" i="21" s="1"/>
  <c r="AC518" i="21"/>
  <c r="AD323" i="21"/>
  <c r="AD480" i="21" s="1"/>
  <c r="AC480" i="21"/>
  <c r="AD348" i="21"/>
  <c r="AD505" i="21" s="1"/>
  <c r="AC505" i="21"/>
  <c r="AD362" i="21"/>
  <c r="AD519" i="21" s="1"/>
  <c r="AC519" i="21"/>
  <c r="AD329" i="21"/>
  <c r="AD486" i="21" s="1"/>
  <c r="AC486" i="21"/>
  <c r="AD363" i="21"/>
  <c r="AD520" i="21" s="1"/>
  <c r="AC520" i="21"/>
  <c r="AD316" i="21"/>
  <c r="AD473" i="21" s="1"/>
  <c r="AC473" i="21"/>
  <c r="AD326" i="21"/>
  <c r="AD483" i="21" s="1"/>
  <c r="AC483" i="21"/>
  <c r="AD354" i="21"/>
  <c r="AD511" i="21" s="1"/>
  <c r="AC511" i="21"/>
  <c r="AD426" i="21"/>
  <c r="AD583" i="21" s="1"/>
  <c r="AC340" i="21"/>
  <c r="AB497" i="21"/>
  <c r="AB364" i="21"/>
  <c r="AB521" i="21" s="1"/>
  <c r="AD339" i="21"/>
  <c r="AD496" i="21" s="1"/>
  <c r="AC496" i="21"/>
  <c r="AD340" i="21" l="1"/>
  <c r="AD497" i="21" s="1"/>
  <c r="AC497" i="21"/>
  <c r="AC364" i="21"/>
  <c r="AC521" i="21" s="1"/>
  <c r="AD333" i="21"/>
  <c r="AD490" i="21" s="1"/>
  <c r="AD364" i="21" l="1"/>
  <c r="AD521" i="21" s="1"/>
  <c r="H59" i="11" l="1"/>
  <c r="AH78" i="13" s="1"/>
  <c r="G59" i="11"/>
  <c r="AG78" i="13" s="1"/>
  <c r="S54" i="11"/>
  <c r="T54" i="11" s="1"/>
  <c r="U54" i="11" s="1"/>
  <c r="V54" i="11" s="1"/>
  <c r="W54" i="11" s="1"/>
  <c r="X54" i="11" s="1"/>
  <c r="Y54" i="11" s="1"/>
  <c r="Z54" i="11" s="1"/>
  <c r="AA54" i="11" s="1"/>
  <c r="AB54" i="11" s="1"/>
  <c r="AC54" i="11" s="1"/>
  <c r="S47" i="11"/>
  <c r="E59" i="11"/>
  <c r="AE78" i="13" s="1"/>
  <c r="S34" i="11"/>
  <c r="T34" i="11" s="1"/>
  <c r="U34" i="11" s="1"/>
  <c r="V34" i="11" s="1"/>
  <c r="W34" i="11" s="1"/>
  <c r="X34" i="11" s="1"/>
  <c r="Y34" i="11" s="1"/>
  <c r="Z34" i="11" s="1"/>
  <c r="AA34" i="11" s="1"/>
  <c r="AB34" i="11" s="1"/>
  <c r="AC34" i="11" s="1"/>
  <c r="S56" i="11"/>
  <c r="T56" i="11" s="1"/>
  <c r="U56" i="11" s="1"/>
  <c r="V56" i="11" s="1"/>
  <c r="W56" i="11" s="1"/>
  <c r="X56" i="11" s="1"/>
  <c r="Y56" i="11" s="1"/>
  <c r="Z56" i="11" s="1"/>
  <c r="AA56" i="11" s="1"/>
  <c r="AB56" i="11" s="1"/>
  <c r="AC56" i="11" s="1"/>
  <c r="S45" i="11"/>
  <c r="T45" i="11" s="1"/>
  <c r="U45" i="11" s="1"/>
  <c r="V45" i="11" s="1"/>
  <c r="W45" i="11" s="1"/>
  <c r="X45" i="11" s="1"/>
  <c r="Y45" i="11" s="1"/>
  <c r="Z45" i="11" s="1"/>
  <c r="AA45" i="11" s="1"/>
  <c r="AB45" i="11" s="1"/>
  <c r="AC45" i="11" s="1"/>
  <c r="S57" i="11"/>
  <c r="L59" i="11"/>
  <c r="AL78" i="13" s="1"/>
  <c r="S37" i="11"/>
  <c r="S42" i="11"/>
  <c r="S32" i="11"/>
  <c r="S46" i="11"/>
  <c r="T46" i="11" s="1"/>
  <c r="U46" i="11" s="1"/>
  <c r="V46" i="11" s="1"/>
  <c r="W46" i="11" s="1"/>
  <c r="X46" i="11" s="1"/>
  <c r="Y46" i="11" s="1"/>
  <c r="Z46" i="11" s="1"/>
  <c r="AA46" i="11" s="1"/>
  <c r="AB46" i="11" s="1"/>
  <c r="AC46" i="11" s="1"/>
  <c r="M59" i="11"/>
  <c r="AM78" i="13" s="1"/>
  <c r="S38" i="11"/>
  <c r="T38" i="11" s="1"/>
  <c r="U38" i="11" s="1"/>
  <c r="V38" i="11" s="1"/>
  <c r="W38" i="11" s="1"/>
  <c r="X38" i="11" s="1"/>
  <c r="Y38" i="11" s="1"/>
  <c r="Z38" i="11" s="1"/>
  <c r="AA38" i="11" s="1"/>
  <c r="AB38" i="11" s="1"/>
  <c r="AC38" i="11" s="1"/>
  <c r="S48" i="11"/>
  <c r="S55" i="11"/>
  <c r="S44" i="11"/>
  <c r="S52" i="11"/>
  <c r="S36" i="11"/>
  <c r="S51" i="11"/>
  <c r="T51" i="11" s="1"/>
  <c r="U51" i="11" s="1"/>
  <c r="V51" i="11" s="1"/>
  <c r="W51" i="11" s="1"/>
  <c r="X51" i="11" s="1"/>
  <c r="Y51" i="11" s="1"/>
  <c r="Z51" i="11" s="1"/>
  <c r="AA51" i="11" s="1"/>
  <c r="AB51" i="11" s="1"/>
  <c r="AC51" i="11" s="1"/>
  <c r="F59" i="11"/>
  <c r="AF78" i="13" s="1"/>
  <c r="S33" i="11"/>
  <c r="S58" i="11"/>
  <c r="T58" i="11" s="1"/>
  <c r="U58" i="11" s="1"/>
  <c r="V58" i="11" s="1"/>
  <c r="W58" i="11" s="1"/>
  <c r="X58" i="11" s="1"/>
  <c r="Y58" i="11" s="1"/>
  <c r="Z58" i="11" s="1"/>
  <c r="AA58" i="11" s="1"/>
  <c r="AB58" i="11" s="1"/>
  <c r="AC58" i="11" s="1"/>
  <c r="K59" i="11"/>
  <c r="AK78" i="13" s="1"/>
  <c r="S53" i="11"/>
  <c r="T53" i="11" s="1"/>
  <c r="U53" i="11" s="1"/>
  <c r="V53" i="11" s="1"/>
  <c r="W53" i="11" s="1"/>
  <c r="X53" i="11" s="1"/>
  <c r="Y53" i="11" s="1"/>
  <c r="Z53" i="11" s="1"/>
  <c r="AA53" i="11" s="1"/>
  <c r="AB53" i="11" s="1"/>
  <c r="AC53" i="11" s="1"/>
  <c r="S49" i="11"/>
  <c r="T49" i="11" s="1"/>
  <c r="U49" i="11" s="1"/>
  <c r="V49" i="11" s="1"/>
  <c r="W49" i="11" s="1"/>
  <c r="X49" i="11" s="1"/>
  <c r="Y49" i="11" s="1"/>
  <c r="Z49" i="11" s="1"/>
  <c r="AA49" i="11" s="1"/>
  <c r="AB49" i="11" s="1"/>
  <c r="AC49" i="11" s="1"/>
  <c r="I59" i="11"/>
  <c r="AI78" i="13" s="1"/>
  <c r="S40" i="11"/>
  <c r="T40" i="11" s="1"/>
  <c r="U40" i="11" s="1"/>
  <c r="V40" i="11" s="1"/>
  <c r="W40" i="11" s="1"/>
  <c r="X40" i="11" s="1"/>
  <c r="Y40" i="11" s="1"/>
  <c r="Z40" i="11" s="1"/>
  <c r="AA40" i="11" s="1"/>
  <c r="AB40" i="11" s="1"/>
  <c r="AC40" i="11" s="1"/>
  <c r="S39" i="11"/>
  <c r="T39" i="11" s="1"/>
  <c r="U39" i="11" s="1"/>
  <c r="V39" i="11" s="1"/>
  <c r="W39" i="11" s="1"/>
  <c r="X39" i="11" s="1"/>
  <c r="Y39" i="11" s="1"/>
  <c r="Z39" i="11" s="1"/>
  <c r="AA39" i="11" s="1"/>
  <c r="AB39" i="11" s="1"/>
  <c r="AC39" i="11" s="1"/>
  <c r="S41" i="11"/>
  <c r="S43" i="11"/>
  <c r="J59" i="11"/>
  <c r="AJ78" i="13" s="1"/>
  <c r="K238" i="11"/>
  <c r="T44" i="11" l="1"/>
  <c r="U44" i="11" s="1"/>
  <c r="V44" i="11" s="1"/>
  <c r="W44" i="11" s="1"/>
  <c r="X44" i="11" s="1"/>
  <c r="Y44" i="11" s="1"/>
  <c r="Z44" i="11" s="1"/>
  <c r="AA44" i="11" s="1"/>
  <c r="AB44" i="11" s="1"/>
  <c r="AC44" i="11" s="1"/>
  <c r="T37" i="11"/>
  <c r="U37" i="11" s="1"/>
  <c r="V37" i="11" s="1"/>
  <c r="W37" i="11" s="1"/>
  <c r="X37" i="11" s="1"/>
  <c r="Y37" i="11" s="1"/>
  <c r="Z37" i="11" s="1"/>
  <c r="AA37" i="11" s="1"/>
  <c r="AB37" i="11" s="1"/>
  <c r="AC37" i="11" s="1"/>
  <c r="T47" i="11"/>
  <c r="U47" i="11" s="1"/>
  <c r="V47" i="11" s="1"/>
  <c r="W47" i="11" s="1"/>
  <c r="X47" i="11" s="1"/>
  <c r="Y47" i="11" s="1"/>
  <c r="Z47" i="11" s="1"/>
  <c r="AA47" i="11" s="1"/>
  <c r="AB47" i="11" s="1"/>
  <c r="AC47" i="11" s="1"/>
  <c r="T36" i="11"/>
  <c r="U36" i="11" s="1"/>
  <c r="V36" i="11" s="1"/>
  <c r="W36" i="11" s="1"/>
  <c r="X36" i="11" s="1"/>
  <c r="Y36" i="11" s="1"/>
  <c r="Z36" i="11" s="1"/>
  <c r="AA36" i="11" s="1"/>
  <c r="AB36" i="11" s="1"/>
  <c r="AC36" i="11" s="1"/>
  <c r="T33" i="11"/>
  <c r="U33" i="11" s="1"/>
  <c r="V33" i="11" s="1"/>
  <c r="W33" i="11" s="1"/>
  <c r="X33" i="11" s="1"/>
  <c r="Y33" i="11" s="1"/>
  <c r="Z33" i="11" s="1"/>
  <c r="AA33" i="11" s="1"/>
  <c r="AB33" i="11" s="1"/>
  <c r="AC33" i="11" s="1"/>
  <c r="F226" i="11"/>
  <c r="T43" i="11"/>
  <c r="U43" i="11" s="1"/>
  <c r="V43" i="11" s="1"/>
  <c r="W43" i="11" s="1"/>
  <c r="X43" i="11" s="1"/>
  <c r="Y43" i="11" s="1"/>
  <c r="Z43" i="11" s="1"/>
  <c r="AA43" i="11" s="1"/>
  <c r="AB43" i="11" s="1"/>
  <c r="AC43" i="11" s="1"/>
  <c r="M234" i="11"/>
  <c r="F238" i="11"/>
  <c r="T48" i="11"/>
  <c r="U48" i="11" s="1"/>
  <c r="V48" i="11" s="1"/>
  <c r="W48" i="11" s="1"/>
  <c r="X48" i="11" s="1"/>
  <c r="Y48" i="11" s="1"/>
  <c r="Z48" i="11" s="1"/>
  <c r="AA48" i="11" s="1"/>
  <c r="AB48" i="11" s="1"/>
  <c r="AC48" i="11" s="1"/>
  <c r="S50" i="11"/>
  <c r="T50" i="11" s="1"/>
  <c r="U50" i="11" s="1"/>
  <c r="V50" i="11" s="1"/>
  <c r="W50" i="11" s="1"/>
  <c r="X50" i="11" s="1"/>
  <c r="Y50" i="11" s="1"/>
  <c r="Z50" i="11" s="1"/>
  <c r="AA50" i="11" s="1"/>
  <c r="AB50" i="11" s="1"/>
  <c r="AC50" i="11" s="1"/>
  <c r="S35" i="11"/>
  <c r="T35" i="11" s="1"/>
  <c r="U35" i="11" s="1"/>
  <c r="V35" i="11" s="1"/>
  <c r="W35" i="11" s="1"/>
  <c r="X35" i="11" s="1"/>
  <c r="Y35" i="11" s="1"/>
  <c r="Z35" i="11" s="1"/>
  <c r="AA35" i="11" s="1"/>
  <c r="AB35" i="11" s="1"/>
  <c r="AC35" i="11" s="1"/>
  <c r="T41" i="11"/>
  <c r="U41" i="11" s="1"/>
  <c r="V41" i="11" s="1"/>
  <c r="W41" i="11" s="1"/>
  <c r="X41" i="11" s="1"/>
  <c r="Y41" i="11" s="1"/>
  <c r="Z41" i="11" s="1"/>
  <c r="AA41" i="11" s="1"/>
  <c r="AB41" i="11" s="1"/>
  <c r="AC41" i="11" s="1"/>
  <c r="T52" i="11"/>
  <c r="U52" i="11" s="1"/>
  <c r="V52" i="11" s="1"/>
  <c r="W52" i="11" s="1"/>
  <c r="X52" i="11" s="1"/>
  <c r="Y52" i="11" s="1"/>
  <c r="Z52" i="11" s="1"/>
  <c r="AA52" i="11" s="1"/>
  <c r="AB52" i="11" s="1"/>
  <c r="AC52" i="11" s="1"/>
  <c r="C59" i="11"/>
  <c r="T42" i="11"/>
  <c r="U42" i="11" s="1"/>
  <c r="V42" i="11" s="1"/>
  <c r="W42" i="11" s="1"/>
  <c r="X42" i="11" s="1"/>
  <c r="Y42" i="11" s="1"/>
  <c r="Z42" i="11" s="1"/>
  <c r="AA42" i="11" s="1"/>
  <c r="AB42" i="11" s="1"/>
  <c r="AC42" i="11" s="1"/>
  <c r="H236" i="11"/>
  <c r="BO152" i="11"/>
  <c r="T55" i="11"/>
  <c r="U55" i="11" s="1"/>
  <c r="V55" i="11" s="1"/>
  <c r="W55" i="11" s="1"/>
  <c r="X55" i="11" s="1"/>
  <c r="Y55" i="11" s="1"/>
  <c r="Z55" i="11" s="1"/>
  <c r="AA55" i="11" s="1"/>
  <c r="AB55" i="11" s="1"/>
  <c r="AC55" i="11" s="1"/>
  <c r="T32" i="11"/>
  <c r="F237" i="11"/>
  <c r="H218" i="11"/>
  <c r="E239" i="11"/>
  <c r="G231" i="11"/>
  <c r="L223" i="11"/>
  <c r="D220" i="11"/>
  <c r="H234" i="11"/>
  <c r="H220" i="11"/>
  <c r="I220" i="11"/>
  <c r="K223" i="11"/>
  <c r="E237" i="11"/>
  <c r="L218" i="11"/>
  <c r="L215" i="11"/>
  <c r="F223" i="11"/>
  <c r="G239" i="11"/>
  <c r="J220" i="11"/>
  <c r="L239" i="11"/>
  <c r="E227" i="11"/>
  <c r="G218" i="11"/>
  <c r="M237" i="11"/>
  <c r="I234" i="11"/>
  <c r="K239" i="11"/>
  <c r="M218" i="11"/>
  <c r="I223" i="11"/>
  <c r="K234" i="11"/>
  <c r="L222" i="11"/>
  <c r="K218" i="11"/>
  <c r="G237" i="11"/>
  <c r="G223" i="11"/>
  <c r="H222" i="11"/>
  <c r="E223" i="11"/>
  <c r="E234" i="11"/>
  <c r="F234" i="11"/>
  <c r="L220" i="11"/>
  <c r="H223" i="11"/>
  <c r="M220" i="11"/>
  <c r="L237" i="11"/>
  <c r="M222" i="11"/>
  <c r="K219" i="11"/>
  <c r="H239" i="11"/>
  <c r="H216" i="11"/>
  <c r="J218" i="11"/>
  <c r="F214" i="11"/>
  <c r="G220" i="11"/>
  <c r="H237" i="11"/>
  <c r="M239" i="11"/>
  <c r="L214" i="11"/>
  <c r="K237" i="11"/>
  <c r="J229" i="11"/>
  <c r="I239" i="11"/>
  <c r="D238" i="11"/>
  <c r="K221" i="11"/>
  <c r="J223" i="11"/>
  <c r="J234" i="11"/>
  <c r="G214" i="11"/>
  <c r="J237" i="11"/>
  <c r="K220" i="11"/>
  <c r="F239" i="11"/>
  <c r="D223" i="11"/>
  <c r="J239" i="11"/>
  <c r="D218" i="11"/>
  <c r="I237" i="11"/>
  <c r="J222" i="11"/>
  <c r="M223" i="11"/>
  <c r="L234" i="11"/>
  <c r="O49" i="11"/>
  <c r="O46" i="11"/>
  <c r="O54" i="11"/>
  <c r="O56" i="11"/>
  <c r="O58" i="11"/>
  <c r="O38" i="11"/>
  <c r="O53" i="11"/>
  <c r="O34" i="11"/>
  <c r="O51" i="11"/>
  <c r="O40" i="11"/>
  <c r="O39" i="11"/>
  <c r="O45" i="11"/>
  <c r="G222" i="11"/>
  <c r="K222" i="11"/>
  <c r="E222" i="11"/>
  <c r="D233" i="11"/>
  <c r="J219" i="11"/>
  <c r="D219" i="11"/>
  <c r="D222" i="11"/>
  <c r="M238" i="11"/>
  <c r="J238" i="11"/>
  <c r="I238" i="11"/>
  <c r="G238" i="11"/>
  <c r="E238" i="11"/>
  <c r="J232" i="11"/>
  <c r="D230" i="11"/>
  <c r="E230" i="11"/>
  <c r="H232" i="11"/>
  <c r="K229" i="11"/>
  <c r="J230" i="11"/>
  <c r="F232" i="11"/>
  <c r="D239" i="11"/>
  <c r="D237" i="11"/>
  <c r="H227" i="11"/>
  <c r="H231" i="11"/>
  <c r="K231" i="11"/>
  <c r="L233" i="11"/>
  <c r="K233" i="11"/>
  <c r="M233" i="11"/>
  <c r="E241" i="11"/>
  <c r="G228" i="11"/>
  <c r="H240" i="11"/>
  <c r="D240" i="11"/>
  <c r="J240" i="11"/>
  <c r="L217" i="11"/>
  <c r="D229" i="11"/>
  <c r="H228" i="11"/>
  <c r="F215" i="11"/>
  <c r="G215" i="11"/>
  <c r="D215" i="11"/>
  <c r="H215" i="11"/>
  <c r="M215" i="11"/>
  <c r="J215" i="11"/>
  <c r="I230" i="11"/>
  <c r="E221" i="11"/>
  <c r="J221" i="11"/>
  <c r="G221" i="11"/>
  <c r="M221" i="11"/>
  <c r="M216" i="11"/>
  <c r="G216" i="11"/>
  <c r="K216" i="11"/>
  <c r="J233" i="11" l="1"/>
  <c r="E215" i="11"/>
  <c r="F219" i="11"/>
  <c r="H229" i="11"/>
  <c r="E232" i="11"/>
  <c r="G233" i="11"/>
  <c r="D234" i="11"/>
  <c r="E229" i="11"/>
  <c r="G240" i="11"/>
  <c r="H233" i="11"/>
  <c r="M232" i="11"/>
  <c r="D228" i="11"/>
  <c r="K89" i="11"/>
  <c r="BQ78" i="13" s="1"/>
  <c r="K235" i="11"/>
  <c r="S59" i="11"/>
  <c r="H235" i="11"/>
  <c r="M235" i="11"/>
  <c r="H217" i="11"/>
  <c r="S63" i="11"/>
  <c r="H89" i="11"/>
  <c r="BN78" i="13" s="1"/>
  <c r="BO176" i="11"/>
  <c r="BP176" i="11" s="1"/>
  <c r="BQ176" i="11" s="1"/>
  <c r="BR176" i="11" s="1"/>
  <c r="BS176" i="11" s="1"/>
  <c r="BT176" i="11" s="1"/>
  <c r="BU176" i="11" s="1"/>
  <c r="BV176" i="11" s="1"/>
  <c r="BW176" i="11" s="1"/>
  <c r="BX176" i="11" s="1"/>
  <c r="BY176" i="11" s="1"/>
  <c r="BZ176" i="11" s="1"/>
  <c r="C238" i="11"/>
  <c r="S238" i="11" s="1"/>
  <c r="T238" i="11" s="1"/>
  <c r="U238" i="11" s="1"/>
  <c r="V238" i="11" s="1"/>
  <c r="W238" i="11" s="1"/>
  <c r="O176" i="11"/>
  <c r="G89" i="11"/>
  <c r="BM78" i="13" s="1"/>
  <c r="BP152" i="11"/>
  <c r="S188" i="11"/>
  <c r="T188" i="11" s="1"/>
  <c r="U188" i="11" s="1"/>
  <c r="V188" i="11" s="1"/>
  <c r="W188" i="11" s="1"/>
  <c r="X188" i="11" s="1"/>
  <c r="Y188" i="11" s="1"/>
  <c r="Z188" i="11" s="1"/>
  <c r="AA188" i="11" s="1"/>
  <c r="AB188" i="11" s="1"/>
  <c r="AC188" i="11" s="1"/>
  <c r="E224" i="11"/>
  <c r="D235" i="11"/>
  <c r="I235" i="11"/>
  <c r="E228" i="11"/>
  <c r="L229" i="11"/>
  <c r="S77" i="11"/>
  <c r="S81" i="11"/>
  <c r="S67" i="11"/>
  <c r="F89" i="11"/>
  <c r="BL78" i="13" s="1"/>
  <c r="S71" i="11"/>
  <c r="S74" i="11"/>
  <c r="S72" i="11"/>
  <c r="S62" i="11"/>
  <c r="S82" i="11"/>
  <c r="S75" i="11"/>
  <c r="S69" i="11"/>
  <c r="S78" i="11"/>
  <c r="BO161" i="11"/>
  <c r="BP161" i="11" s="1"/>
  <c r="BQ161" i="11" s="1"/>
  <c r="BR161" i="11" s="1"/>
  <c r="BS161" i="11" s="1"/>
  <c r="BT161" i="11" s="1"/>
  <c r="BU161" i="11" s="1"/>
  <c r="BV161" i="11" s="1"/>
  <c r="BW161" i="11" s="1"/>
  <c r="BX161" i="11" s="1"/>
  <c r="BY161" i="11" s="1"/>
  <c r="BZ161" i="11" s="1"/>
  <c r="O161" i="11"/>
  <c r="C223" i="11"/>
  <c r="S223" i="11" s="1"/>
  <c r="T223" i="11" s="1"/>
  <c r="U223" i="11" s="1"/>
  <c r="V223" i="11" s="1"/>
  <c r="W223" i="11" s="1"/>
  <c r="X223" i="11" s="1"/>
  <c r="Y223" i="11" s="1"/>
  <c r="Z223" i="11" s="1"/>
  <c r="AA223" i="11" s="1"/>
  <c r="AB223" i="11" s="1"/>
  <c r="AC223" i="11" s="1"/>
  <c r="E219" i="11"/>
  <c r="F218" i="11"/>
  <c r="E218" i="11"/>
  <c r="U32" i="11"/>
  <c r="AD46" i="11"/>
  <c r="AD58" i="11"/>
  <c r="S208" i="11"/>
  <c r="T208" i="11" s="1"/>
  <c r="U208" i="11" s="1"/>
  <c r="V208" i="11" s="1"/>
  <c r="W208" i="11" s="1"/>
  <c r="X208" i="11" s="1"/>
  <c r="Y208" i="11" s="1"/>
  <c r="Z208" i="11" s="1"/>
  <c r="AA208" i="11" s="1"/>
  <c r="AB208" i="11" s="1"/>
  <c r="AC208" i="11" s="1"/>
  <c r="S79" i="11"/>
  <c r="T79" i="11" s="1"/>
  <c r="U79" i="11" s="1"/>
  <c r="V79" i="11" s="1"/>
  <c r="W79" i="11" s="1"/>
  <c r="X79" i="11" s="1"/>
  <c r="Y79" i="11" s="1"/>
  <c r="Z79" i="11" s="1"/>
  <c r="AA79" i="11" s="1"/>
  <c r="AB79" i="11" s="1"/>
  <c r="AC79" i="11" s="1"/>
  <c r="S64" i="11"/>
  <c r="BO169" i="11"/>
  <c r="BP169" i="11" s="1"/>
  <c r="BQ169" i="11" s="1"/>
  <c r="BR169" i="11" s="1"/>
  <c r="BS169" i="11" s="1"/>
  <c r="BT169" i="11" s="1"/>
  <c r="BU169" i="11" s="1"/>
  <c r="BV169" i="11" s="1"/>
  <c r="BW169" i="11" s="1"/>
  <c r="BX169" i="11" s="1"/>
  <c r="BY169" i="11" s="1"/>
  <c r="BZ169" i="11" s="1"/>
  <c r="O169" i="11"/>
  <c r="BO170" i="11"/>
  <c r="J216" i="11"/>
  <c r="S192" i="11"/>
  <c r="T192" i="11" s="1"/>
  <c r="U192" i="11" s="1"/>
  <c r="V192" i="11" s="1"/>
  <c r="W192" i="11" s="1"/>
  <c r="X192" i="11" s="1"/>
  <c r="Y192" i="11" s="1"/>
  <c r="Z192" i="11" s="1"/>
  <c r="AA192" i="11" s="1"/>
  <c r="AB192" i="11" s="1"/>
  <c r="AC192" i="11" s="1"/>
  <c r="H224" i="11"/>
  <c r="I229" i="11"/>
  <c r="M219" i="11"/>
  <c r="S83" i="11"/>
  <c r="T83" i="11" s="1"/>
  <c r="U83" i="11" s="1"/>
  <c r="V83" i="11" s="1"/>
  <c r="W83" i="11" s="1"/>
  <c r="X83" i="11" s="1"/>
  <c r="Y83" i="11" s="1"/>
  <c r="Z83" i="11" s="1"/>
  <c r="AA83" i="11" s="1"/>
  <c r="AB83" i="11" s="1"/>
  <c r="AC83" i="11" s="1"/>
  <c r="M89" i="11"/>
  <c r="BS78" i="13" s="1"/>
  <c r="S84" i="11"/>
  <c r="J89" i="11"/>
  <c r="BP78" i="13" s="1"/>
  <c r="I89" i="11"/>
  <c r="BO78" i="13" s="1"/>
  <c r="S87" i="11"/>
  <c r="S76" i="11"/>
  <c r="BO156" i="11"/>
  <c r="BP156" i="11" s="1"/>
  <c r="BQ156" i="11" s="1"/>
  <c r="BR156" i="11" s="1"/>
  <c r="BS156" i="11" s="1"/>
  <c r="BT156" i="11" s="1"/>
  <c r="BU156" i="11" s="1"/>
  <c r="BV156" i="11" s="1"/>
  <c r="BW156" i="11" s="1"/>
  <c r="BX156" i="11" s="1"/>
  <c r="BY156" i="11" s="1"/>
  <c r="BO177" i="11"/>
  <c r="BP177" i="11" s="1"/>
  <c r="BQ177" i="11" s="1"/>
  <c r="BR177" i="11" s="1"/>
  <c r="BS177" i="11" s="1"/>
  <c r="BT177" i="11" s="1"/>
  <c r="BU177" i="11" s="1"/>
  <c r="BV177" i="11" s="1"/>
  <c r="BW177" i="11" s="1"/>
  <c r="BX177" i="11" s="1"/>
  <c r="BY177" i="11" s="1"/>
  <c r="BZ177" i="11" s="1"/>
  <c r="O177" i="11"/>
  <c r="C239" i="11"/>
  <c r="M229" i="11"/>
  <c r="I218" i="11"/>
  <c r="F220" i="11"/>
  <c r="AD56" i="11"/>
  <c r="AC78" i="13"/>
  <c r="AD51" i="11"/>
  <c r="K214" i="11"/>
  <c r="J214" i="11"/>
  <c r="AD34" i="11"/>
  <c r="H214" i="11"/>
  <c r="AD39" i="11"/>
  <c r="AD45" i="11"/>
  <c r="AD49" i="11"/>
  <c r="G235" i="11"/>
  <c r="S70" i="11"/>
  <c r="T70" i="11" s="1"/>
  <c r="U70" i="11" s="1"/>
  <c r="V70" i="11" s="1"/>
  <c r="W70" i="11" s="1"/>
  <c r="X70" i="11" s="1"/>
  <c r="Y70" i="11" s="1"/>
  <c r="Z70" i="11" s="1"/>
  <c r="AA70" i="11" s="1"/>
  <c r="AB70" i="11" s="1"/>
  <c r="AC70" i="11" s="1"/>
  <c r="S68" i="11"/>
  <c r="S85" i="11"/>
  <c r="BO165" i="11"/>
  <c r="L89" i="11"/>
  <c r="BR78" i="13" s="1"/>
  <c r="S207" i="11"/>
  <c r="T207" i="11" s="1"/>
  <c r="U207" i="11" s="1"/>
  <c r="V207" i="11" s="1"/>
  <c r="W207" i="11" s="1"/>
  <c r="E235" i="11"/>
  <c r="L235" i="11"/>
  <c r="J235" i="11"/>
  <c r="S88" i="11"/>
  <c r="T88" i="11" s="1"/>
  <c r="U88" i="11" s="1"/>
  <c r="V88" i="11" s="1"/>
  <c r="W88" i="11" s="1"/>
  <c r="X88" i="11" s="1"/>
  <c r="Y88" i="11" s="1"/>
  <c r="Z88" i="11" s="1"/>
  <c r="AA88" i="11" s="1"/>
  <c r="AB88" i="11" s="1"/>
  <c r="AC88" i="11" s="1"/>
  <c r="S66" i="11"/>
  <c r="S73" i="11"/>
  <c r="S86" i="11"/>
  <c r="T86" i="11" s="1"/>
  <c r="U86" i="11" s="1"/>
  <c r="V86" i="11" s="1"/>
  <c r="W86" i="11" s="1"/>
  <c r="X86" i="11" s="1"/>
  <c r="Y86" i="11" s="1"/>
  <c r="Z86" i="11" s="1"/>
  <c r="AA86" i="11" s="1"/>
  <c r="AB86" i="11" s="1"/>
  <c r="AC86" i="11" s="1"/>
  <c r="E89" i="11"/>
  <c r="BK78" i="13" s="1"/>
  <c r="BO158" i="11"/>
  <c r="BP158" i="11" s="1"/>
  <c r="BQ158" i="11" s="1"/>
  <c r="BR158" i="11" s="1"/>
  <c r="BS158" i="11" s="1"/>
  <c r="BT158" i="11" s="1"/>
  <c r="BU158" i="11" s="1"/>
  <c r="BV158" i="11" s="1"/>
  <c r="BW158" i="11" s="1"/>
  <c r="BX158" i="11" s="1"/>
  <c r="BY158" i="11" s="1"/>
  <c r="BO175" i="11"/>
  <c r="BP175" i="11" s="1"/>
  <c r="BQ175" i="11" s="1"/>
  <c r="BR175" i="11" s="1"/>
  <c r="BS175" i="11" s="1"/>
  <c r="BT175" i="11" s="1"/>
  <c r="BU175" i="11" s="1"/>
  <c r="BV175" i="11" s="1"/>
  <c r="BW175" i="11" s="1"/>
  <c r="BX175" i="11" s="1"/>
  <c r="BY175" i="11" s="1"/>
  <c r="S209" i="11"/>
  <c r="T209" i="11" s="1"/>
  <c r="U209" i="11" s="1"/>
  <c r="V209" i="11" s="1"/>
  <c r="W209" i="11" s="1"/>
  <c r="X209" i="11" s="1"/>
  <c r="Y209" i="11" s="1"/>
  <c r="Z209" i="11" s="1"/>
  <c r="AA209" i="11" s="1"/>
  <c r="AB209" i="11" s="1"/>
  <c r="AC209" i="11" s="1"/>
  <c r="BO172" i="11"/>
  <c r="BP172" i="11" s="1"/>
  <c r="BQ172" i="11" s="1"/>
  <c r="BR172" i="11" s="1"/>
  <c r="BS172" i="11" s="1"/>
  <c r="BT172" i="11" s="1"/>
  <c r="BU172" i="11" s="1"/>
  <c r="BV172" i="11" s="1"/>
  <c r="BW172" i="11" s="1"/>
  <c r="BX172" i="11" s="1"/>
  <c r="BY172" i="11" s="1"/>
  <c r="S195" i="11"/>
  <c r="L238" i="11"/>
  <c r="M214" i="11"/>
  <c r="AD54" i="11"/>
  <c r="AD53" i="11"/>
  <c r="AD38" i="11"/>
  <c r="AD40" i="11"/>
  <c r="D216" i="11"/>
  <c r="K224" i="11"/>
  <c r="D224" i="11"/>
  <c r="D217" i="11"/>
  <c r="C218" i="11"/>
  <c r="D226" i="11"/>
  <c r="M217" i="11"/>
  <c r="G224" i="11"/>
  <c r="E220" i="11"/>
  <c r="D221" i="11"/>
  <c r="H238" i="11"/>
  <c r="M224" i="11"/>
  <c r="E225" i="11"/>
  <c r="G234" i="11"/>
  <c r="L224" i="11"/>
  <c r="F235" i="11"/>
  <c r="F224" i="11"/>
  <c r="O35" i="11"/>
  <c r="O42" i="11"/>
  <c r="O55" i="11"/>
  <c r="O48" i="11"/>
  <c r="O43" i="11"/>
  <c r="O50" i="11"/>
  <c r="O41" i="11"/>
  <c r="O52" i="11"/>
  <c r="O209" i="11"/>
  <c r="H221" i="11"/>
  <c r="K240" i="11"/>
  <c r="E233" i="11"/>
  <c r="M226" i="11"/>
  <c r="E216" i="11"/>
  <c r="E240" i="11"/>
  <c r="I241" i="11"/>
  <c r="M230" i="11"/>
  <c r="N238" i="11"/>
  <c r="G229" i="11"/>
  <c r="G236" i="11"/>
  <c r="G241" i="11"/>
  <c r="O238" i="11" l="1"/>
  <c r="N234" i="11"/>
  <c r="N237" i="11"/>
  <c r="F217" i="11"/>
  <c r="X207" i="11"/>
  <c r="Y207" i="11" s="1"/>
  <c r="Z207" i="11" s="1"/>
  <c r="AA207" i="11" s="1"/>
  <c r="AB207" i="11" s="1"/>
  <c r="AC207" i="11" s="1"/>
  <c r="AD207" i="11" s="1"/>
  <c r="O165" i="11"/>
  <c r="BZ175" i="11"/>
  <c r="BO167" i="11"/>
  <c r="BP167" i="11" s="1"/>
  <c r="BQ167" i="11" s="1"/>
  <c r="C229" i="11"/>
  <c r="J231" i="11"/>
  <c r="S190" i="11"/>
  <c r="T190" i="11" s="1"/>
  <c r="U190" i="11" s="1"/>
  <c r="V190" i="11" s="1"/>
  <c r="W190" i="11" s="1"/>
  <c r="X190" i="11" s="1"/>
  <c r="Y190" i="11" s="1"/>
  <c r="Z190" i="11" s="1"/>
  <c r="AA190" i="11" s="1"/>
  <c r="AB190" i="11" s="1"/>
  <c r="AC190" i="11" s="1"/>
  <c r="S189" i="11"/>
  <c r="T189" i="11" s="1"/>
  <c r="U189" i="11" s="1"/>
  <c r="V189" i="11" s="1"/>
  <c r="W189" i="11" s="1"/>
  <c r="X189" i="11" s="1"/>
  <c r="Y189" i="11" s="1"/>
  <c r="Z189" i="11" s="1"/>
  <c r="AA189" i="11" s="1"/>
  <c r="AB189" i="11" s="1"/>
  <c r="AC189" i="11" s="1"/>
  <c r="I232" i="11"/>
  <c r="M225" i="11"/>
  <c r="S194" i="11"/>
  <c r="T63" i="11"/>
  <c r="U63" i="11" s="1"/>
  <c r="V63" i="11" s="1"/>
  <c r="W63" i="11" s="1"/>
  <c r="X63" i="11" s="1"/>
  <c r="Y63" i="11" s="1"/>
  <c r="Z63" i="11" s="1"/>
  <c r="AA63" i="11" s="1"/>
  <c r="AB63" i="11" s="1"/>
  <c r="AC63" i="11" s="1"/>
  <c r="T78" i="11"/>
  <c r="U78" i="11" s="1"/>
  <c r="V78" i="11" s="1"/>
  <c r="W78" i="11" s="1"/>
  <c r="X78" i="11" s="1"/>
  <c r="Y78" i="11" s="1"/>
  <c r="Z78" i="11" s="1"/>
  <c r="AA78" i="11" s="1"/>
  <c r="AB78" i="11" s="1"/>
  <c r="AC78" i="11" s="1"/>
  <c r="T69" i="11"/>
  <c r="U69" i="11" s="1"/>
  <c r="V69" i="11" s="1"/>
  <c r="W69" i="11" s="1"/>
  <c r="X69" i="11" s="1"/>
  <c r="Y69" i="11" s="1"/>
  <c r="Z69" i="11" s="1"/>
  <c r="AA69" i="11" s="1"/>
  <c r="AB69" i="11" s="1"/>
  <c r="AC69" i="11" s="1"/>
  <c r="N229" i="11"/>
  <c r="S80" i="11"/>
  <c r="O47" i="11"/>
  <c r="AD47" i="11"/>
  <c r="N59" i="11"/>
  <c r="AN78" i="13" s="1"/>
  <c r="O32" i="11"/>
  <c r="K227" i="11"/>
  <c r="G230" i="11"/>
  <c r="F230" i="11"/>
  <c r="D225" i="11"/>
  <c r="K232" i="11"/>
  <c r="S184" i="11"/>
  <c r="T184" i="11" s="1"/>
  <c r="U184" i="11" s="1"/>
  <c r="V184" i="11" s="1"/>
  <c r="W184" i="11" s="1"/>
  <c r="X184" i="11" s="1"/>
  <c r="Y184" i="11" s="1"/>
  <c r="Z184" i="11" s="1"/>
  <c r="AA184" i="11" s="1"/>
  <c r="AB184" i="11" s="1"/>
  <c r="AC184" i="11" s="1"/>
  <c r="S185" i="11"/>
  <c r="T185" i="11" s="1"/>
  <c r="U185" i="11" s="1"/>
  <c r="V185" i="11" s="1"/>
  <c r="W185" i="11" s="1"/>
  <c r="X185" i="11" s="1"/>
  <c r="Y185" i="11" s="1"/>
  <c r="Z185" i="11" s="1"/>
  <c r="AA185" i="11" s="1"/>
  <c r="AB185" i="11" s="1"/>
  <c r="AC185" i="11" s="1"/>
  <c r="I228" i="11"/>
  <c r="S197" i="11"/>
  <c r="T197" i="11" s="1"/>
  <c r="U197" i="11" s="1"/>
  <c r="V197" i="11" s="1"/>
  <c r="W197" i="11" s="1"/>
  <c r="X197" i="11" s="1"/>
  <c r="Y197" i="11" s="1"/>
  <c r="Z197" i="11" s="1"/>
  <c r="AA197" i="11" s="1"/>
  <c r="AB197" i="11" s="1"/>
  <c r="AC197" i="11" s="1"/>
  <c r="O172" i="11"/>
  <c r="AD209" i="11"/>
  <c r="AD108" i="13"/>
  <c r="BZ156" i="11"/>
  <c r="T84" i="11"/>
  <c r="U84" i="11" s="1"/>
  <c r="V84" i="11" s="1"/>
  <c r="W84" i="11" s="1"/>
  <c r="X84" i="11" s="1"/>
  <c r="Y84" i="11" s="1"/>
  <c r="Z84" i="11" s="1"/>
  <c r="AA84" i="11" s="1"/>
  <c r="AB84" i="11" s="1"/>
  <c r="AC84" i="11" s="1"/>
  <c r="AD48" i="11"/>
  <c r="T67" i="11"/>
  <c r="U67" i="11" s="1"/>
  <c r="V67" i="11" s="1"/>
  <c r="W67" i="11" s="1"/>
  <c r="X67" i="11" s="1"/>
  <c r="Y67" i="11" s="1"/>
  <c r="Z67" i="11" s="1"/>
  <c r="AA67" i="11" s="1"/>
  <c r="AB67" i="11" s="1"/>
  <c r="AC67" i="11" s="1"/>
  <c r="BO160" i="11"/>
  <c r="BP160" i="11" s="1"/>
  <c r="BQ160" i="11" s="1"/>
  <c r="BR160" i="11" s="1"/>
  <c r="BS160" i="11" s="1"/>
  <c r="BT160" i="11" s="1"/>
  <c r="BU160" i="11" s="1"/>
  <c r="BV160" i="11" s="1"/>
  <c r="BW160" i="11" s="1"/>
  <c r="BX160" i="11" s="1"/>
  <c r="BY160" i="11" s="1"/>
  <c r="BZ160" i="11" s="1"/>
  <c r="C222" i="11"/>
  <c r="O160" i="11"/>
  <c r="O36" i="11"/>
  <c r="AD36" i="11"/>
  <c r="I227" i="11"/>
  <c r="F228" i="11"/>
  <c r="I224" i="11"/>
  <c r="F231" i="11"/>
  <c r="L231" i="11"/>
  <c r="F229" i="11"/>
  <c r="I214" i="11"/>
  <c r="D227" i="11"/>
  <c r="S218" i="11"/>
  <c r="T218" i="11" s="1"/>
  <c r="U218" i="11" s="1"/>
  <c r="V218" i="11" s="1"/>
  <c r="W218" i="11" s="1"/>
  <c r="X218" i="11" s="1"/>
  <c r="Y218" i="11" s="1"/>
  <c r="Z218" i="11" s="1"/>
  <c r="AA218" i="11" s="1"/>
  <c r="AB218" i="11" s="1"/>
  <c r="AC218" i="11" s="1"/>
  <c r="AD42" i="11"/>
  <c r="T82" i="11"/>
  <c r="U82" i="11" s="1"/>
  <c r="V82" i="11" s="1"/>
  <c r="W82" i="11" s="1"/>
  <c r="X82" i="11" s="1"/>
  <c r="Y82" i="11" s="1"/>
  <c r="Z82" i="11" s="1"/>
  <c r="AA82" i="11" s="1"/>
  <c r="AB82" i="11" s="1"/>
  <c r="AC82" i="11" s="1"/>
  <c r="T77" i="11"/>
  <c r="U77" i="11" s="1"/>
  <c r="V77" i="11" s="1"/>
  <c r="W77" i="11" s="1"/>
  <c r="X77" i="11" s="1"/>
  <c r="Y77" i="11" s="1"/>
  <c r="Z77" i="11" s="1"/>
  <c r="AA77" i="11" s="1"/>
  <c r="AB77" i="11" s="1"/>
  <c r="AC77" i="11" s="1"/>
  <c r="S186" i="11"/>
  <c r="T186" i="11" s="1"/>
  <c r="T72" i="11"/>
  <c r="U72" i="11" s="1"/>
  <c r="V72" i="11" s="1"/>
  <c r="W72" i="11" s="1"/>
  <c r="X72" i="11" s="1"/>
  <c r="Y72" i="11" s="1"/>
  <c r="Z72" i="11" s="1"/>
  <c r="AA72" i="11" s="1"/>
  <c r="AB72" i="11" s="1"/>
  <c r="AC72" i="11" s="1"/>
  <c r="T68" i="11"/>
  <c r="U68" i="11" s="1"/>
  <c r="V68" i="11" s="1"/>
  <c r="W68" i="11" s="1"/>
  <c r="X68" i="11" s="1"/>
  <c r="Y68" i="11" s="1"/>
  <c r="Z68" i="11" s="1"/>
  <c r="AA68" i="11" s="1"/>
  <c r="AB68" i="11" s="1"/>
  <c r="AC68" i="11" s="1"/>
  <c r="T64" i="11"/>
  <c r="U64" i="11" s="1"/>
  <c r="V64" i="11" s="1"/>
  <c r="W64" i="11" s="1"/>
  <c r="X64" i="11" s="1"/>
  <c r="Y64" i="11" s="1"/>
  <c r="Z64" i="11" s="1"/>
  <c r="AA64" i="11" s="1"/>
  <c r="AB64" i="11" s="1"/>
  <c r="AC64" i="11" s="1"/>
  <c r="O190" i="11"/>
  <c r="O37" i="11"/>
  <c r="AD37" i="11"/>
  <c r="O44" i="11"/>
  <c r="AD44" i="11"/>
  <c r="G227" i="11"/>
  <c r="J225" i="11"/>
  <c r="K225" i="11"/>
  <c r="S210" i="11"/>
  <c r="T210" i="11" s="1"/>
  <c r="U210" i="11" s="1"/>
  <c r="V210" i="11" s="1"/>
  <c r="W210" i="11" s="1"/>
  <c r="X210" i="11" s="1"/>
  <c r="Y210" i="11" s="1"/>
  <c r="Z210" i="11" s="1"/>
  <c r="AA210" i="11" s="1"/>
  <c r="AB210" i="11" s="1"/>
  <c r="AC210" i="11" s="1"/>
  <c r="I217" i="11"/>
  <c r="F227" i="11"/>
  <c r="I221" i="11"/>
  <c r="S203" i="11"/>
  <c r="T203" i="11" s="1"/>
  <c r="U203" i="11" s="1"/>
  <c r="V203" i="11" s="1"/>
  <c r="W203" i="11" s="1"/>
  <c r="X203" i="11" s="1"/>
  <c r="Y203" i="11" s="1"/>
  <c r="Z203" i="11" s="1"/>
  <c r="AA203" i="11" s="1"/>
  <c r="AB203" i="11" s="1"/>
  <c r="AC203" i="11" s="1"/>
  <c r="AD203" i="11" s="1"/>
  <c r="O203" i="11"/>
  <c r="L230" i="11"/>
  <c r="F221" i="11"/>
  <c r="AD55" i="11"/>
  <c r="T195" i="11"/>
  <c r="U195" i="11" s="1"/>
  <c r="V195" i="11" s="1"/>
  <c r="W195" i="11" s="1"/>
  <c r="X195" i="11" s="1"/>
  <c r="Y195" i="11" s="1"/>
  <c r="Z195" i="11" s="1"/>
  <c r="AA195" i="11" s="1"/>
  <c r="AB195" i="11" s="1"/>
  <c r="AC195" i="11" s="1"/>
  <c r="C234" i="11"/>
  <c r="O175" i="11"/>
  <c r="C220" i="11"/>
  <c r="BP165" i="11"/>
  <c r="BQ165" i="11" s="1"/>
  <c r="BR165" i="11" s="1"/>
  <c r="BS165" i="11" s="1"/>
  <c r="BT165" i="11" s="1"/>
  <c r="BU165" i="11" s="1"/>
  <c r="BV165" i="11" s="1"/>
  <c r="BW165" i="11" s="1"/>
  <c r="BX165" i="11" s="1"/>
  <c r="BY165" i="11" s="1"/>
  <c r="BZ165" i="11" s="1"/>
  <c r="D214" i="11"/>
  <c r="O57" i="11"/>
  <c r="T57" i="11"/>
  <c r="D59" i="11"/>
  <c r="AD35" i="11"/>
  <c r="H230" i="11"/>
  <c r="L232" i="11"/>
  <c r="J227" i="11"/>
  <c r="D231" i="11"/>
  <c r="S183" i="11"/>
  <c r="AD50" i="11"/>
  <c r="S239" i="11"/>
  <c r="T239" i="11" s="1"/>
  <c r="U239" i="11" s="1"/>
  <c r="V239" i="11" s="1"/>
  <c r="W239" i="11" s="1"/>
  <c r="X239" i="11" s="1"/>
  <c r="Y239" i="11" s="1"/>
  <c r="Z239" i="11" s="1"/>
  <c r="AA239" i="11" s="1"/>
  <c r="AB239" i="11" s="1"/>
  <c r="AC239" i="11" s="1"/>
  <c r="T76" i="11"/>
  <c r="U76" i="11" s="1"/>
  <c r="V76" i="11" s="1"/>
  <c r="W76" i="11" s="1"/>
  <c r="X76" i="11" s="1"/>
  <c r="Y76" i="11" s="1"/>
  <c r="Z76" i="11" s="1"/>
  <c r="AA76" i="11" s="1"/>
  <c r="AB76" i="11" s="1"/>
  <c r="AC76" i="11" s="1"/>
  <c r="S204" i="11"/>
  <c r="T204" i="11" s="1"/>
  <c r="U204" i="11" s="1"/>
  <c r="V204" i="11" s="1"/>
  <c r="W204" i="11" s="1"/>
  <c r="X204" i="11" s="1"/>
  <c r="Y204" i="11" s="1"/>
  <c r="Z204" i="11" s="1"/>
  <c r="AA204" i="11" s="1"/>
  <c r="AB204" i="11" s="1"/>
  <c r="AC204" i="11" s="1"/>
  <c r="T85" i="11"/>
  <c r="U85" i="11" s="1"/>
  <c r="V85" i="11" s="1"/>
  <c r="W85" i="11" s="1"/>
  <c r="X85" i="11" s="1"/>
  <c r="Y85" i="11" s="1"/>
  <c r="Z85" i="11" s="1"/>
  <c r="AA85" i="11" s="1"/>
  <c r="AB85" i="11" s="1"/>
  <c r="AC85" i="11" s="1"/>
  <c r="T75" i="11"/>
  <c r="U75" i="11" s="1"/>
  <c r="V75" i="11" s="1"/>
  <c r="W75" i="11" s="1"/>
  <c r="X75" i="11" s="1"/>
  <c r="Y75" i="11" s="1"/>
  <c r="Z75" i="11" s="1"/>
  <c r="AA75" i="11" s="1"/>
  <c r="AB75" i="11" s="1"/>
  <c r="AC75" i="11" s="1"/>
  <c r="T71" i="11"/>
  <c r="U71" i="11" s="1"/>
  <c r="V71" i="11" s="1"/>
  <c r="W71" i="11" s="1"/>
  <c r="X71" i="11" s="1"/>
  <c r="Y71" i="11" s="1"/>
  <c r="Z71" i="11" s="1"/>
  <c r="AA71" i="11" s="1"/>
  <c r="AB71" i="11" s="1"/>
  <c r="AC71" i="11" s="1"/>
  <c r="N218" i="11"/>
  <c r="O218" i="11" s="1"/>
  <c r="AD192" i="11"/>
  <c r="AD33" i="11"/>
  <c r="O33" i="11"/>
  <c r="E231" i="11"/>
  <c r="I222" i="11"/>
  <c r="S201" i="11"/>
  <c r="T201" i="11" s="1"/>
  <c r="U201" i="11" s="1"/>
  <c r="V201" i="11" s="1"/>
  <c r="W201" i="11" s="1"/>
  <c r="X201" i="11" s="1"/>
  <c r="Y201" i="11" s="1"/>
  <c r="Z201" i="11" s="1"/>
  <c r="AA201" i="11" s="1"/>
  <c r="AB201" i="11" s="1"/>
  <c r="AC201" i="11" s="1"/>
  <c r="L221" i="11"/>
  <c r="S199" i="11"/>
  <c r="T199" i="11" s="1"/>
  <c r="U199" i="11" s="1"/>
  <c r="V199" i="11" s="1"/>
  <c r="W199" i="11" s="1"/>
  <c r="X199" i="11" s="1"/>
  <c r="Y199" i="11" s="1"/>
  <c r="Z199" i="11" s="1"/>
  <c r="AA199" i="11" s="1"/>
  <c r="AB199" i="11" s="1"/>
  <c r="AC199" i="11" s="1"/>
  <c r="AD199" i="11" s="1"/>
  <c r="O199" i="11"/>
  <c r="I231" i="11"/>
  <c r="M227" i="11"/>
  <c r="S205" i="11"/>
  <c r="T205" i="11" s="1"/>
  <c r="U205" i="11" s="1"/>
  <c r="V205" i="11" s="1"/>
  <c r="W205" i="11" s="1"/>
  <c r="X205" i="11" s="1"/>
  <c r="Y205" i="11" s="1"/>
  <c r="Z205" i="11" s="1"/>
  <c r="AA205" i="11" s="1"/>
  <c r="AB205" i="11" s="1"/>
  <c r="S206" i="11"/>
  <c r="T206" i="11" s="1"/>
  <c r="U206" i="11" s="1"/>
  <c r="V206" i="11" s="1"/>
  <c r="W206" i="11" s="1"/>
  <c r="X206" i="11" s="1"/>
  <c r="Y206" i="11" s="1"/>
  <c r="Z206" i="11" s="1"/>
  <c r="AA206" i="11" s="1"/>
  <c r="AB206" i="11" s="1"/>
  <c r="AC206" i="11" s="1"/>
  <c r="AD206" i="11" s="1"/>
  <c r="O206" i="11"/>
  <c r="M231" i="11"/>
  <c r="S198" i="11"/>
  <c r="T198" i="11" s="1"/>
  <c r="U198" i="11" s="1"/>
  <c r="V198" i="11" s="1"/>
  <c r="W198" i="11" s="1"/>
  <c r="X198" i="11" s="1"/>
  <c r="Y198" i="11" s="1"/>
  <c r="Z198" i="11" s="1"/>
  <c r="AA198" i="11" s="1"/>
  <c r="AB198" i="11" s="1"/>
  <c r="AC198" i="11" s="1"/>
  <c r="AD198" i="11" s="1"/>
  <c r="O198" i="11"/>
  <c r="S187" i="11"/>
  <c r="T187" i="11" s="1"/>
  <c r="U187" i="11" s="1"/>
  <c r="V187" i="11" s="1"/>
  <c r="W187" i="11" s="1"/>
  <c r="X187" i="11" s="1"/>
  <c r="Y187" i="11" s="1"/>
  <c r="Z187" i="11" s="1"/>
  <c r="AA187" i="11" s="1"/>
  <c r="AB187" i="11" s="1"/>
  <c r="AC187" i="11" s="1"/>
  <c r="AD187" i="11" s="1"/>
  <c r="O187" i="11"/>
  <c r="F222" i="11"/>
  <c r="S202" i="11"/>
  <c r="T202" i="11" s="1"/>
  <c r="U202" i="11" s="1"/>
  <c r="V202" i="11" s="1"/>
  <c r="W202" i="11" s="1"/>
  <c r="X202" i="11" s="1"/>
  <c r="Y202" i="11" s="1"/>
  <c r="Z202" i="11" s="1"/>
  <c r="AA202" i="11" s="1"/>
  <c r="AB202" i="11" s="1"/>
  <c r="AC202" i="11" s="1"/>
  <c r="G232" i="11"/>
  <c r="I216" i="11"/>
  <c r="S191" i="11"/>
  <c r="T191" i="11" s="1"/>
  <c r="U191" i="11" s="1"/>
  <c r="AD41" i="11"/>
  <c r="E214" i="11"/>
  <c r="O152" i="11"/>
  <c r="BZ172" i="11"/>
  <c r="C237" i="11"/>
  <c r="O207" i="11"/>
  <c r="O156" i="11"/>
  <c r="C232" i="11"/>
  <c r="S232" i="11" s="1"/>
  <c r="AD43" i="11"/>
  <c r="AD52" i="11"/>
  <c r="V32" i="11"/>
  <c r="T62" i="11"/>
  <c r="T74" i="11"/>
  <c r="U74" i="11" s="1"/>
  <c r="V74" i="11" s="1"/>
  <c r="W74" i="11" s="1"/>
  <c r="X74" i="11" s="1"/>
  <c r="Y74" i="11" s="1"/>
  <c r="Z74" i="11" s="1"/>
  <c r="AA74" i="11" s="1"/>
  <c r="AB74" i="11" s="1"/>
  <c r="AC74" i="11" s="1"/>
  <c r="BQ152" i="11"/>
  <c r="X238" i="11"/>
  <c r="Y238" i="11" s="1"/>
  <c r="Z238" i="11" s="1"/>
  <c r="AA238" i="11" s="1"/>
  <c r="AB238" i="11" s="1"/>
  <c r="AC238" i="11" s="1"/>
  <c r="AD238" i="11" s="1"/>
  <c r="O197" i="11"/>
  <c r="O188" i="11"/>
  <c r="N231" i="11"/>
  <c r="AD208" i="11"/>
  <c r="O184" i="11"/>
  <c r="O204" i="11"/>
  <c r="N221" i="11"/>
  <c r="O201" i="11"/>
  <c r="O59" i="11" l="1"/>
  <c r="N217" i="11"/>
  <c r="O191" i="11"/>
  <c r="N225" i="11"/>
  <c r="N228" i="11"/>
  <c r="N235" i="11"/>
  <c r="V191" i="11"/>
  <c r="W191" i="11" s="1"/>
  <c r="X191" i="11" s="1"/>
  <c r="Y191" i="11" s="1"/>
  <c r="Z191" i="11" s="1"/>
  <c r="AA191" i="11" s="1"/>
  <c r="AB191" i="11" s="1"/>
  <c r="AC191" i="11" s="1"/>
  <c r="AD191" i="11" s="1"/>
  <c r="C211" i="11"/>
  <c r="U186" i="11"/>
  <c r="V186" i="11" s="1"/>
  <c r="W186" i="11" s="1"/>
  <c r="X186" i="11" s="1"/>
  <c r="Y186" i="11" s="1"/>
  <c r="Z186" i="11" s="1"/>
  <c r="AA186" i="11" s="1"/>
  <c r="AB186" i="11" s="1"/>
  <c r="AC186" i="11" s="1"/>
  <c r="AD186" i="11" s="1"/>
  <c r="T194" i="11"/>
  <c r="U194" i="11" s="1"/>
  <c r="V194" i="11" s="1"/>
  <c r="W194" i="11" s="1"/>
  <c r="X194" i="11" s="1"/>
  <c r="Y194" i="11" s="1"/>
  <c r="Z194" i="11" s="1"/>
  <c r="AA194" i="11" s="1"/>
  <c r="AB194" i="11" s="1"/>
  <c r="AC194" i="11" s="1"/>
  <c r="AD194" i="11" s="1"/>
  <c r="AD201" i="11"/>
  <c r="N222" i="11"/>
  <c r="O222" i="11" s="1"/>
  <c r="O194" i="11"/>
  <c r="O167" i="11"/>
  <c r="S196" i="11"/>
  <c r="T196" i="11" s="1"/>
  <c r="U196" i="11" s="1"/>
  <c r="V196" i="11" s="1"/>
  <c r="W196" i="11" s="1"/>
  <c r="X196" i="11" s="1"/>
  <c r="Y196" i="11" s="1"/>
  <c r="Z196" i="11" s="1"/>
  <c r="AA196" i="11" s="1"/>
  <c r="AB196" i="11" s="1"/>
  <c r="AC196" i="11" s="1"/>
  <c r="C227" i="11"/>
  <c r="G226" i="11"/>
  <c r="F240" i="11"/>
  <c r="J241" i="11"/>
  <c r="M240" i="11"/>
  <c r="K226" i="11"/>
  <c r="I225" i="11"/>
  <c r="K230" i="11"/>
  <c r="U62" i="11"/>
  <c r="N232" i="11"/>
  <c r="K236" i="11"/>
  <c r="L219" i="11"/>
  <c r="K228" i="11"/>
  <c r="S200" i="11"/>
  <c r="T200" i="11" s="1"/>
  <c r="U200" i="11" s="1"/>
  <c r="V200" i="11" s="1"/>
  <c r="W200" i="11" s="1"/>
  <c r="X200" i="11" s="1"/>
  <c r="Y200" i="11" s="1"/>
  <c r="Z200" i="11" s="1"/>
  <c r="AA200" i="11" s="1"/>
  <c r="AB200" i="11" s="1"/>
  <c r="AC200" i="11" s="1"/>
  <c r="AD200" i="11" s="1"/>
  <c r="O200" i="11"/>
  <c r="C231" i="11"/>
  <c r="L228" i="11"/>
  <c r="I219" i="11"/>
  <c r="F233" i="11"/>
  <c r="I236" i="11"/>
  <c r="M241" i="11"/>
  <c r="L241" i="11"/>
  <c r="BR152" i="11"/>
  <c r="S237" i="11"/>
  <c r="T237" i="11" s="1"/>
  <c r="U237" i="11" s="1"/>
  <c r="V237" i="11" s="1"/>
  <c r="W237" i="11" s="1"/>
  <c r="X237" i="11" s="1"/>
  <c r="Y237" i="11" s="1"/>
  <c r="Z237" i="11" s="1"/>
  <c r="AA237" i="11" s="1"/>
  <c r="AB237" i="11" s="1"/>
  <c r="AC237" i="11" s="1"/>
  <c r="AD237" i="11" s="1"/>
  <c r="O237" i="11"/>
  <c r="H225" i="11"/>
  <c r="H211" i="11"/>
  <c r="T87" i="11"/>
  <c r="U87" i="11" s="1"/>
  <c r="V87" i="11" s="1"/>
  <c r="W87" i="11" s="1"/>
  <c r="X87" i="11" s="1"/>
  <c r="Y87" i="11" s="1"/>
  <c r="Z87" i="11" s="1"/>
  <c r="AA87" i="11" s="1"/>
  <c r="AB87" i="11" s="1"/>
  <c r="AC87" i="11" s="1"/>
  <c r="J217" i="11"/>
  <c r="S65" i="11"/>
  <c r="C89" i="11"/>
  <c r="S222" i="11"/>
  <c r="T222" i="11" s="1"/>
  <c r="U222" i="11" s="1"/>
  <c r="V222" i="11" s="1"/>
  <c r="W222" i="11" s="1"/>
  <c r="X222" i="11" s="1"/>
  <c r="Y222" i="11" s="1"/>
  <c r="Z222" i="11" s="1"/>
  <c r="AA222" i="11" s="1"/>
  <c r="AB222" i="11" s="1"/>
  <c r="AC222" i="11" s="1"/>
  <c r="D89" i="11"/>
  <c r="BJ78" i="13" s="1"/>
  <c r="AD188" i="11"/>
  <c r="AD197" i="11"/>
  <c r="T80" i="11"/>
  <c r="U80" i="11" s="1"/>
  <c r="V80" i="11" s="1"/>
  <c r="W80" i="11" s="1"/>
  <c r="X80" i="11" s="1"/>
  <c r="Y80" i="11" s="1"/>
  <c r="Z80" i="11" s="1"/>
  <c r="AA80" i="11" s="1"/>
  <c r="AB80" i="11" s="1"/>
  <c r="AC80" i="11" s="1"/>
  <c r="AD190" i="11"/>
  <c r="S229" i="11"/>
  <c r="T229" i="11" s="1"/>
  <c r="U229" i="11" s="1"/>
  <c r="V229" i="11" s="1"/>
  <c r="W229" i="11" s="1"/>
  <c r="X229" i="11" s="1"/>
  <c r="Y229" i="11" s="1"/>
  <c r="Z229" i="11" s="1"/>
  <c r="AA229" i="11" s="1"/>
  <c r="AB229" i="11" s="1"/>
  <c r="AC229" i="11" s="1"/>
  <c r="AD229" i="11" s="1"/>
  <c r="O229" i="11"/>
  <c r="S214" i="11"/>
  <c r="AD218" i="11"/>
  <c r="F216" i="11"/>
  <c r="BO155" i="11"/>
  <c r="BP155" i="11" s="1"/>
  <c r="BQ155" i="11" s="1"/>
  <c r="BR155" i="11" s="1"/>
  <c r="BS155" i="11" s="1"/>
  <c r="BT155" i="11" s="1"/>
  <c r="BU155" i="11" s="1"/>
  <c r="BV155" i="11" s="1"/>
  <c r="BW155" i="11" s="1"/>
  <c r="BX155" i="11" s="1"/>
  <c r="BY155" i="11" s="1"/>
  <c r="BZ155" i="11" s="1"/>
  <c r="O155" i="11"/>
  <c r="C217" i="11"/>
  <c r="N224" i="11"/>
  <c r="M236" i="11"/>
  <c r="G225" i="11"/>
  <c r="H226" i="11"/>
  <c r="S193" i="11"/>
  <c r="T193" i="11" s="1"/>
  <c r="U193" i="11" s="1"/>
  <c r="V193" i="11" s="1"/>
  <c r="W193" i="11" s="1"/>
  <c r="X193" i="11" s="1"/>
  <c r="Y193" i="11" s="1"/>
  <c r="Z193" i="11" s="1"/>
  <c r="AA193" i="11" s="1"/>
  <c r="AB193" i="11" s="1"/>
  <c r="AC193" i="11" s="1"/>
  <c r="AD193" i="11" s="1"/>
  <c r="O193" i="11"/>
  <c r="K241" i="11"/>
  <c r="J228" i="11"/>
  <c r="F225" i="11"/>
  <c r="J226" i="11"/>
  <c r="L226" i="11"/>
  <c r="AC205" i="11"/>
  <c r="AD204" i="11"/>
  <c r="E211" i="11"/>
  <c r="E217" i="11"/>
  <c r="N219" i="11"/>
  <c r="AD78" i="13"/>
  <c r="D211" i="11"/>
  <c r="S234" i="11"/>
  <c r="T234" i="11" s="1"/>
  <c r="U234" i="11" s="1"/>
  <c r="V234" i="11" s="1"/>
  <c r="W234" i="11" s="1"/>
  <c r="X234" i="11" s="1"/>
  <c r="Y234" i="11" s="1"/>
  <c r="Z234" i="11" s="1"/>
  <c r="AA234" i="11" s="1"/>
  <c r="AB234" i="11" s="1"/>
  <c r="AC234" i="11" s="1"/>
  <c r="AD234" i="11" s="1"/>
  <c r="O234" i="11"/>
  <c r="BR167" i="11"/>
  <c r="BS167" i="11" s="1"/>
  <c r="BT167" i="11" s="1"/>
  <c r="BU167" i="11" s="1"/>
  <c r="BV167" i="11" s="1"/>
  <c r="BW167" i="11" s="1"/>
  <c r="BX167" i="11" s="1"/>
  <c r="BY167" i="11" s="1"/>
  <c r="BZ167" i="11" s="1"/>
  <c r="M211" i="11"/>
  <c r="F211" i="11"/>
  <c r="H241" i="11"/>
  <c r="I240" i="11"/>
  <c r="F241" i="11"/>
  <c r="K217" i="11"/>
  <c r="K211" i="11"/>
  <c r="S220" i="11"/>
  <c r="T220" i="11" s="1"/>
  <c r="U220" i="11" s="1"/>
  <c r="V220" i="11" s="1"/>
  <c r="W220" i="11" s="1"/>
  <c r="X220" i="11" s="1"/>
  <c r="Y220" i="11" s="1"/>
  <c r="Z220" i="11" s="1"/>
  <c r="AA220" i="11" s="1"/>
  <c r="AB220" i="11" s="1"/>
  <c r="AC220" i="11" s="1"/>
  <c r="L236" i="11"/>
  <c r="L240" i="11"/>
  <c r="D236" i="11"/>
  <c r="J236" i="11"/>
  <c r="L225" i="11"/>
  <c r="D241" i="11"/>
  <c r="F236" i="11"/>
  <c r="I226" i="11"/>
  <c r="I233" i="11"/>
  <c r="E236" i="11"/>
  <c r="O208" i="11"/>
  <c r="N239" i="11"/>
  <c r="O239" i="11" s="1"/>
  <c r="W32" i="11"/>
  <c r="T73" i="11"/>
  <c r="U73" i="11" s="1"/>
  <c r="V73" i="11" s="1"/>
  <c r="W73" i="11" s="1"/>
  <c r="X73" i="11" s="1"/>
  <c r="Y73" i="11" s="1"/>
  <c r="Z73" i="11" s="1"/>
  <c r="AA73" i="11" s="1"/>
  <c r="AB73" i="11" s="1"/>
  <c r="AC73" i="11" s="1"/>
  <c r="L227" i="11"/>
  <c r="L211" i="11"/>
  <c r="N223" i="11"/>
  <c r="O192" i="11"/>
  <c r="T183" i="11"/>
  <c r="T81" i="11"/>
  <c r="U81" i="11" s="1"/>
  <c r="V81" i="11" s="1"/>
  <c r="W81" i="11" s="1"/>
  <c r="X81" i="11" s="1"/>
  <c r="Y81" i="11" s="1"/>
  <c r="Z81" i="11" s="1"/>
  <c r="AA81" i="11" s="1"/>
  <c r="AB81" i="11" s="1"/>
  <c r="AC81" i="11" s="1"/>
  <c r="I211" i="11"/>
  <c r="U57" i="11"/>
  <c r="T59" i="11"/>
  <c r="T66" i="11"/>
  <c r="U66" i="11" s="1"/>
  <c r="V66" i="11" s="1"/>
  <c r="W66" i="11" s="1"/>
  <c r="X66" i="11" s="1"/>
  <c r="Y66" i="11" s="1"/>
  <c r="Z66" i="11" s="1"/>
  <c r="AA66" i="11" s="1"/>
  <c r="AB66" i="11" s="1"/>
  <c r="AC66" i="11" s="1"/>
  <c r="J211" i="11"/>
  <c r="J224" i="11"/>
  <c r="O186" i="11"/>
  <c r="AD184" i="11"/>
  <c r="G217" i="11"/>
  <c r="G211" i="11"/>
  <c r="O189" i="11"/>
  <c r="N240" i="11"/>
  <c r="N230" i="11"/>
  <c r="N227" i="11"/>
  <c r="O210" i="11"/>
  <c r="O185" i="11"/>
  <c r="O195" i="11"/>
  <c r="AP78" i="13" l="1"/>
  <c r="AQ78" i="13" s="1"/>
  <c r="AO78" i="13"/>
  <c r="AO22" i="13" s="1"/>
  <c r="S211" i="11"/>
  <c r="AD222" i="11"/>
  <c r="AE108" i="13"/>
  <c r="AF108" i="13" s="1"/>
  <c r="AG108" i="13" s="1"/>
  <c r="AH108" i="13" s="1"/>
  <c r="AI108" i="13" s="1"/>
  <c r="AJ108" i="13" s="1"/>
  <c r="AK108" i="13" s="1"/>
  <c r="AL108" i="13" s="1"/>
  <c r="AM108" i="13" s="1"/>
  <c r="AN108" i="13" s="1"/>
  <c r="AO108" i="13" s="1"/>
  <c r="AD210" i="11"/>
  <c r="G219" i="11"/>
  <c r="G242" i="11" s="1"/>
  <c r="CC108" i="13" s="1"/>
  <c r="G180" i="11"/>
  <c r="F180" i="11"/>
  <c r="N215" i="11"/>
  <c r="N226" i="11"/>
  <c r="F242" i="11"/>
  <c r="CB108" i="13" s="1"/>
  <c r="T65" i="11"/>
  <c r="S89" i="11"/>
  <c r="O196" i="11"/>
  <c r="N220" i="11"/>
  <c r="O220" i="11" s="1"/>
  <c r="O158" i="11"/>
  <c r="BZ158" i="11"/>
  <c r="H219" i="11"/>
  <c r="H242" i="11" s="1"/>
  <c r="CD108" i="13" s="1"/>
  <c r="H180" i="11"/>
  <c r="M228" i="11"/>
  <c r="M242" i="11" s="1"/>
  <c r="CI108" i="13" s="1"/>
  <c r="M180" i="11"/>
  <c r="BO153" i="11"/>
  <c r="C215" i="11"/>
  <c r="O153" i="11"/>
  <c r="O231" i="11"/>
  <c r="S231" i="11"/>
  <c r="T231" i="11" s="1"/>
  <c r="U231" i="11" s="1"/>
  <c r="V231" i="11" s="1"/>
  <c r="W231" i="11" s="1"/>
  <c r="X231" i="11" s="1"/>
  <c r="Y231" i="11" s="1"/>
  <c r="Z231" i="11" s="1"/>
  <c r="AA231" i="11" s="1"/>
  <c r="AB231" i="11" s="1"/>
  <c r="AC231" i="11" s="1"/>
  <c r="AD231" i="11" s="1"/>
  <c r="V57" i="11"/>
  <c r="U59" i="11"/>
  <c r="BO157" i="11"/>
  <c r="BP157" i="11" s="1"/>
  <c r="BQ157" i="11" s="1"/>
  <c r="BR157" i="11" s="1"/>
  <c r="BS157" i="11" s="1"/>
  <c r="BT157" i="11" s="1"/>
  <c r="BU157" i="11" s="1"/>
  <c r="BV157" i="11" s="1"/>
  <c r="BW157" i="11" s="1"/>
  <c r="BX157" i="11" s="1"/>
  <c r="BY157" i="11" s="1"/>
  <c r="BZ157" i="11" s="1"/>
  <c r="O157" i="11"/>
  <c r="C219" i="11"/>
  <c r="K215" i="11"/>
  <c r="K242" i="11" s="1"/>
  <c r="CG108" i="13" s="1"/>
  <c r="K180" i="11"/>
  <c r="AD185" i="11"/>
  <c r="J180" i="11"/>
  <c r="L216" i="11"/>
  <c r="L242" i="11" s="1"/>
  <c r="CH108" i="13" s="1"/>
  <c r="L180" i="11"/>
  <c r="E226" i="11"/>
  <c r="E242" i="11" s="1"/>
  <c r="CA108" i="13" s="1"/>
  <c r="E180" i="11"/>
  <c r="AD196" i="11"/>
  <c r="O223" i="11"/>
  <c r="AD223" i="11"/>
  <c r="O227" i="11"/>
  <c r="S227" i="11"/>
  <c r="T227" i="11" s="1"/>
  <c r="U227" i="11" s="1"/>
  <c r="V227" i="11" s="1"/>
  <c r="W227" i="11" s="1"/>
  <c r="X227" i="11" s="1"/>
  <c r="Y227" i="11" s="1"/>
  <c r="Z227" i="11" s="1"/>
  <c r="AA227" i="11" s="1"/>
  <c r="AB227" i="11" s="1"/>
  <c r="AC227" i="11" s="1"/>
  <c r="AD227" i="11" s="1"/>
  <c r="AD189" i="11"/>
  <c r="AD195" i="11"/>
  <c r="U183" i="11"/>
  <c r="T211" i="11"/>
  <c r="X32" i="11"/>
  <c r="N216" i="11"/>
  <c r="I215" i="11"/>
  <c r="I242" i="11" s="1"/>
  <c r="CE108" i="13" s="1"/>
  <c r="I180" i="11"/>
  <c r="AD239" i="11"/>
  <c r="O217" i="11"/>
  <c r="S217" i="11"/>
  <c r="T217" i="11" s="1"/>
  <c r="U217" i="11" s="1"/>
  <c r="V217" i="11" s="1"/>
  <c r="W217" i="11" s="1"/>
  <c r="X217" i="11" s="1"/>
  <c r="Y217" i="11" s="1"/>
  <c r="Z217" i="11" s="1"/>
  <c r="AA217" i="11" s="1"/>
  <c r="AB217" i="11" s="1"/>
  <c r="AC217" i="11" s="1"/>
  <c r="AD217" i="11" s="1"/>
  <c r="T214" i="11"/>
  <c r="BI78" i="13"/>
  <c r="J242" i="11"/>
  <c r="CF108" i="13" s="1"/>
  <c r="BS152" i="11"/>
  <c r="V62" i="11"/>
  <c r="N241" i="11"/>
  <c r="C180" i="11" l="1"/>
  <c r="W62" i="11"/>
  <c r="V183" i="11"/>
  <c r="U211" i="11"/>
  <c r="BO162" i="11"/>
  <c r="BP162" i="11" s="1"/>
  <c r="BQ162" i="11" s="1"/>
  <c r="BR162" i="11" s="1"/>
  <c r="BS162" i="11" s="1"/>
  <c r="BT162" i="11" s="1"/>
  <c r="BU162" i="11" s="1"/>
  <c r="BV162" i="11" s="1"/>
  <c r="BW162" i="11" s="1"/>
  <c r="BX162" i="11" s="1"/>
  <c r="BY162" i="11" s="1"/>
  <c r="BZ162" i="11" s="1"/>
  <c r="C224" i="11"/>
  <c r="O162" i="11"/>
  <c r="BO164" i="11"/>
  <c r="BP164" i="11" s="1"/>
  <c r="BQ164" i="11" s="1"/>
  <c r="BR164" i="11" s="1"/>
  <c r="BS164" i="11" s="1"/>
  <c r="BT164" i="11" s="1"/>
  <c r="BU164" i="11" s="1"/>
  <c r="BV164" i="11" s="1"/>
  <c r="BW164" i="11" s="1"/>
  <c r="BX164" i="11" s="1"/>
  <c r="BY164" i="11" s="1"/>
  <c r="BZ164" i="11" s="1"/>
  <c r="C226" i="11"/>
  <c r="O164" i="11"/>
  <c r="BO179" i="11"/>
  <c r="BP179" i="11" s="1"/>
  <c r="BQ179" i="11" s="1"/>
  <c r="BR179" i="11" s="1"/>
  <c r="BS179" i="11" s="1"/>
  <c r="BT179" i="11" s="1"/>
  <c r="BU179" i="11" s="1"/>
  <c r="BV179" i="11" s="1"/>
  <c r="BW179" i="11" s="1"/>
  <c r="BX179" i="11" s="1"/>
  <c r="BY179" i="11" s="1"/>
  <c r="BZ179" i="11" s="1"/>
  <c r="C241" i="11"/>
  <c r="O179" i="11"/>
  <c r="BO174" i="11"/>
  <c r="BP174" i="11" s="1"/>
  <c r="BQ174" i="11" s="1"/>
  <c r="BR174" i="11" s="1"/>
  <c r="BS174" i="11" s="1"/>
  <c r="BT174" i="11" s="1"/>
  <c r="BU174" i="11" s="1"/>
  <c r="BV174" i="11" s="1"/>
  <c r="BW174" i="11" s="1"/>
  <c r="BX174" i="11" s="1"/>
  <c r="BY174" i="11" s="1"/>
  <c r="BZ174" i="11" s="1"/>
  <c r="O174" i="11"/>
  <c r="C236" i="11"/>
  <c r="U65" i="11"/>
  <c r="T89" i="11"/>
  <c r="BT152" i="11"/>
  <c r="S219" i="11"/>
  <c r="T219" i="11" s="1"/>
  <c r="U219" i="11" s="1"/>
  <c r="V219" i="11" s="1"/>
  <c r="W219" i="11" s="1"/>
  <c r="X219" i="11" s="1"/>
  <c r="Y219" i="11" s="1"/>
  <c r="Z219" i="11" s="1"/>
  <c r="AA219" i="11" s="1"/>
  <c r="AB219" i="11" s="1"/>
  <c r="AC219" i="11" s="1"/>
  <c r="AD219" i="11" s="1"/>
  <c r="O219" i="11"/>
  <c r="W57" i="11"/>
  <c r="V59" i="11"/>
  <c r="D232" i="11"/>
  <c r="O170" i="11"/>
  <c r="D180" i="11"/>
  <c r="BP170" i="11"/>
  <c r="BQ170" i="11" s="1"/>
  <c r="BR170" i="11" s="1"/>
  <c r="BS170" i="11" s="1"/>
  <c r="BT170" i="11" s="1"/>
  <c r="BU170" i="11" s="1"/>
  <c r="BV170" i="11" s="1"/>
  <c r="BW170" i="11" s="1"/>
  <c r="BX170" i="11" s="1"/>
  <c r="BY170" i="11" s="1"/>
  <c r="BZ170" i="11" s="1"/>
  <c r="BO159" i="11"/>
  <c r="BP159" i="11" s="1"/>
  <c r="BQ159" i="11" s="1"/>
  <c r="BR159" i="11" s="1"/>
  <c r="BS159" i="11" s="1"/>
  <c r="BT159" i="11" s="1"/>
  <c r="BU159" i="11" s="1"/>
  <c r="BV159" i="11" s="1"/>
  <c r="BW159" i="11" s="1"/>
  <c r="BX159" i="11" s="1"/>
  <c r="BY159" i="11" s="1"/>
  <c r="BZ159" i="11" s="1"/>
  <c r="O159" i="11"/>
  <c r="C221" i="11"/>
  <c r="BO166" i="11"/>
  <c r="BP166" i="11" s="1"/>
  <c r="BQ166" i="11" s="1"/>
  <c r="BR166" i="11" s="1"/>
  <c r="BS166" i="11" s="1"/>
  <c r="BT166" i="11" s="1"/>
  <c r="BU166" i="11" s="1"/>
  <c r="BV166" i="11" s="1"/>
  <c r="BW166" i="11" s="1"/>
  <c r="BX166" i="11" s="1"/>
  <c r="BY166" i="11" s="1"/>
  <c r="BZ166" i="11" s="1"/>
  <c r="C228" i="11"/>
  <c r="O166" i="11"/>
  <c r="U214" i="11"/>
  <c r="S215" i="11"/>
  <c r="O215" i="11"/>
  <c r="AD220" i="11"/>
  <c r="BO163" i="11"/>
  <c r="BP163" i="11" s="1"/>
  <c r="BQ163" i="11" s="1"/>
  <c r="BR163" i="11" s="1"/>
  <c r="BS163" i="11" s="1"/>
  <c r="BT163" i="11" s="1"/>
  <c r="BU163" i="11" s="1"/>
  <c r="BV163" i="11" s="1"/>
  <c r="BW163" i="11" s="1"/>
  <c r="BX163" i="11" s="1"/>
  <c r="BY163" i="11" s="1"/>
  <c r="BZ163" i="11" s="1"/>
  <c r="O163" i="11"/>
  <c r="C225" i="11"/>
  <c r="O202" i="11"/>
  <c r="AD202" i="11"/>
  <c r="N233" i="11"/>
  <c r="BO173" i="11"/>
  <c r="BP173" i="11" s="1"/>
  <c r="BQ173" i="11" s="1"/>
  <c r="BR173" i="11" s="1"/>
  <c r="BS173" i="11" s="1"/>
  <c r="BT173" i="11" s="1"/>
  <c r="BU173" i="11" s="1"/>
  <c r="BV173" i="11" s="1"/>
  <c r="BW173" i="11" s="1"/>
  <c r="BX173" i="11" s="1"/>
  <c r="BY173" i="11" s="1"/>
  <c r="BZ173" i="11" s="1"/>
  <c r="C235" i="11"/>
  <c r="O173" i="11"/>
  <c r="N180" i="11"/>
  <c r="BJ108" i="13"/>
  <c r="BK108" i="13" s="1"/>
  <c r="BL108" i="13" s="1"/>
  <c r="BM108" i="13" s="1"/>
  <c r="BN108" i="13" s="1"/>
  <c r="BO108" i="13" s="1"/>
  <c r="BP108" i="13" s="1"/>
  <c r="BQ108" i="13" s="1"/>
  <c r="BR108" i="13" s="1"/>
  <c r="BS108" i="13" s="1"/>
  <c r="BT108" i="13" s="1"/>
  <c r="Y32" i="11"/>
  <c r="BO154" i="11"/>
  <c r="BP154" i="11" s="1"/>
  <c r="BQ154" i="11" s="1"/>
  <c r="BR154" i="11" s="1"/>
  <c r="BS154" i="11" s="1"/>
  <c r="BT154" i="11" s="1"/>
  <c r="BU154" i="11" s="1"/>
  <c r="BV154" i="11" s="1"/>
  <c r="BW154" i="11" s="1"/>
  <c r="BX154" i="11" s="1"/>
  <c r="BY154" i="11" s="1"/>
  <c r="BZ154" i="11" s="1"/>
  <c r="C216" i="11"/>
  <c r="S216" i="11" s="1"/>
  <c r="T216" i="11" s="1"/>
  <c r="U216" i="11" s="1"/>
  <c r="V216" i="11" s="1"/>
  <c r="W216" i="11" s="1"/>
  <c r="X216" i="11" s="1"/>
  <c r="Y216" i="11" s="1"/>
  <c r="Z216" i="11" s="1"/>
  <c r="AA216" i="11" s="1"/>
  <c r="AB216" i="11" s="1"/>
  <c r="AC216" i="11" s="1"/>
  <c r="AD216" i="11" s="1"/>
  <c r="O154" i="11"/>
  <c r="BO168" i="11"/>
  <c r="BP168" i="11" s="1"/>
  <c r="BQ168" i="11" s="1"/>
  <c r="BR168" i="11" s="1"/>
  <c r="BS168" i="11" s="1"/>
  <c r="BT168" i="11" s="1"/>
  <c r="BU168" i="11" s="1"/>
  <c r="BV168" i="11" s="1"/>
  <c r="BW168" i="11" s="1"/>
  <c r="BX168" i="11" s="1"/>
  <c r="BY168" i="11" s="1"/>
  <c r="BZ168" i="11" s="1"/>
  <c r="C230" i="11"/>
  <c r="O168" i="11"/>
  <c r="BP153" i="11"/>
  <c r="BO171" i="11"/>
  <c r="BP171" i="11" s="1"/>
  <c r="BQ171" i="11" s="1"/>
  <c r="BR171" i="11" s="1"/>
  <c r="BS171" i="11" s="1"/>
  <c r="BT171" i="11" s="1"/>
  <c r="BU171" i="11" s="1"/>
  <c r="BV171" i="11" s="1"/>
  <c r="BW171" i="11" s="1"/>
  <c r="BX171" i="11" s="1"/>
  <c r="BY171" i="11" s="1"/>
  <c r="BZ171" i="11" s="1"/>
  <c r="C233" i="11"/>
  <c r="O171" i="11"/>
  <c r="BO178" i="11"/>
  <c r="BP178" i="11" s="1"/>
  <c r="BQ178" i="11" s="1"/>
  <c r="BR178" i="11" s="1"/>
  <c r="BS178" i="11" s="1"/>
  <c r="BT178" i="11" s="1"/>
  <c r="BU178" i="11" s="1"/>
  <c r="BV178" i="11" s="1"/>
  <c r="BW178" i="11" s="1"/>
  <c r="BX178" i="11" s="1"/>
  <c r="BY178" i="11" s="1"/>
  <c r="BZ178" i="11" s="1"/>
  <c r="C240" i="11"/>
  <c r="O178" i="11"/>
  <c r="O180" i="11" l="1"/>
  <c r="CK22" i="13" s="1"/>
  <c r="BO180" i="11"/>
  <c r="W183" i="11"/>
  <c r="V211" i="11"/>
  <c r="BQ153" i="11"/>
  <c r="BP180" i="11"/>
  <c r="C242" i="11"/>
  <c r="BY108" i="13" s="1"/>
  <c r="S228" i="11"/>
  <c r="T228" i="11" s="1"/>
  <c r="U228" i="11" s="1"/>
  <c r="V228" i="11" s="1"/>
  <c r="W228" i="11" s="1"/>
  <c r="X228" i="11" s="1"/>
  <c r="Y228" i="11" s="1"/>
  <c r="Z228" i="11" s="1"/>
  <c r="AA228" i="11" s="1"/>
  <c r="AB228" i="11" s="1"/>
  <c r="AC228" i="11" s="1"/>
  <c r="AD228" i="11" s="1"/>
  <c r="O228" i="11"/>
  <c r="D242" i="11"/>
  <c r="BZ108" i="13" s="1"/>
  <c r="T232" i="11"/>
  <c r="U232" i="11" s="1"/>
  <c r="V232" i="11" s="1"/>
  <c r="W232" i="11" s="1"/>
  <c r="X232" i="11" s="1"/>
  <c r="Y232" i="11" s="1"/>
  <c r="Z232" i="11" s="1"/>
  <c r="AA232" i="11" s="1"/>
  <c r="AB232" i="11" s="1"/>
  <c r="AC232" i="11" s="1"/>
  <c r="AD232" i="11" s="1"/>
  <c r="O232" i="11"/>
  <c r="V65" i="11"/>
  <c r="U89" i="11"/>
  <c r="S224" i="11"/>
  <c r="T224" i="11" s="1"/>
  <c r="U224" i="11" s="1"/>
  <c r="V224" i="11" s="1"/>
  <c r="W224" i="11" s="1"/>
  <c r="X224" i="11" s="1"/>
  <c r="Y224" i="11" s="1"/>
  <c r="Z224" i="11" s="1"/>
  <c r="AA224" i="11" s="1"/>
  <c r="AB224" i="11" s="1"/>
  <c r="AC224" i="11" s="1"/>
  <c r="AD224" i="11" s="1"/>
  <c r="O224" i="11"/>
  <c r="O216" i="11"/>
  <c r="O225" i="11"/>
  <c r="S225" i="11"/>
  <c r="T225" i="11" s="1"/>
  <c r="U225" i="11" s="1"/>
  <c r="V225" i="11" s="1"/>
  <c r="W225" i="11" s="1"/>
  <c r="X225" i="11" s="1"/>
  <c r="Y225" i="11" s="1"/>
  <c r="Z225" i="11" s="1"/>
  <c r="AA225" i="11" s="1"/>
  <c r="AB225" i="11" s="1"/>
  <c r="AC225" i="11" s="1"/>
  <c r="AD225" i="11" s="1"/>
  <c r="S233" i="11"/>
  <c r="T233" i="11" s="1"/>
  <c r="U233" i="11" s="1"/>
  <c r="V233" i="11" s="1"/>
  <c r="W233" i="11" s="1"/>
  <c r="X233" i="11" s="1"/>
  <c r="Y233" i="11" s="1"/>
  <c r="Z233" i="11" s="1"/>
  <c r="AA233" i="11" s="1"/>
  <c r="AB233" i="11" s="1"/>
  <c r="AC233" i="11" s="1"/>
  <c r="AD233" i="11" s="1"/>
  <c r="O233" i="11"/>
  <c r="V214" i="11"/>
  <c r="BU152" i="11"/>
  <c r="S236" i="11"/>
  <c r="T236" i="11" s="1"/>
  <c r="U236" i="11" s="1"/>
  <c r="V236" i="11" s="1"/>
  <c r="W236" i="11" s="1"/>
  <c r="X236" i="11" s="1"/>
  <c r="Y236" i="11" s="1"/>
  <c r="Z236" i="11" s="1"/>
  <c r="AA236" i="11" s="1"/>
  <c r="AB236" i="11" s="1"/>
  <c r="AC236" i="11" s="1"/>
  <c r="S226" i="11"/>
  <c r="T226" i="11" s="1"/>
  <c r="U226" i="11" s="1"/>
  <c r="V226" i="11" s="1"/>
  <c r="W226" i="11" s="1"/>
  <c r="X226" i="11" s="1"/>
  <c r="Y226" i="11" s="1"/>
  <c r="Z226" i="11" s="1"/>
  <c r="AA226" i="11" s="1"/>
  <c r="AB226" i="11" s="1"/>
  <c r="AC226" i="11" s="1"/>
  <c r="AD226" i="11" s="1"/>
  <c r="O226" i="11"/>
  <c r="X62" i="11"/>
  <c r="N214" i="11"/>
  <c r="O183" i="11"/>
  <c r="Z32" i="11"/>
  <c r="S240" i="11"/>
  <c r="T240" i="11" s="1"/>
  <c r="U240" i="11" s="1"/>
  <c r="V240" i="11" s="1"/>
  <c r="W240" i="11" s="1"/>
  <c r="X240" i="11" s="1"/>
  <c r="Y240" i="11" s="1"/>
  <c r="Z240" i="11" s="1"/>
  <c r="AA240" i="11" s="1"/>
  <c r="AB240" i="11" s="1"/>
  <c r="AC240" i="11" s="1"/>
  <c r="AD240" i="11" s="1"/>
  <c r="O240" i="11"/>
  <c r="S230" i="11"/>
  <c r="T230" i="11" s="1"/>
  <c r="U230" i="11" s="1"/>
  <c r="V230" i="11" s="1"/>
  <c r="W230" i="11" s="1"/>
  <c r="X230" i="11" s="1"/>
  <c r="Y230" i="11" s="1"/>
  <c r="Z230" i="11" s="1"/>
  <c r="AA230" i="11" s="1"/>
  <c r="AB230" i="11" s="1"/>
  <c r="AC230" i="11" s="1"/>
  <c r="AD230" i="11" s="1"/>
  <c r="O230" i="11"/>
  <c r="S235" i="11"/>
  <c r="T235" i="11" s="1"/>
  <c r="U235" i="11" s="1"/>
  <c r="V235" i="11" s="1"/>
  <c r="W235" i="11" s="1"/>
  <c r="X235" i="11" s="1"/>
  <c r="Y235" i="11" s="1"/>
  <c r="Z235" i="11" s="1"/>
  <c r="AA235" i="11" s="1"/>
  <c r="AB235" i="11" s="1"/>
  <c r="AC235" i="11" s="1"/>
  <c r="AD235" i="11" s="1"/>
  <c r="O235" i="11"/>
  <c r="T215" i="11"/>
  <c r="S221" i="11"/>
  <c r="T221" i="11" s="1"/>
  <c r="U221" i="11" s="1"/>
  <c r="V221" i="11" s="1"/>
  <c r="W221" i="11" s="1"/>
  <c r="X221" i="11" s="1"/>
  <c r="Y221" i="11" s="1"/>
  <c r="Z221" i="11" s="1"/>
  <c r="AA221" i="11" s="1"/>
  <c r="AB221" i="11" s="1"/>
  <c r="AC221" i="11" s="1"/>
  <c r="AD221" i="11" s="1"/>
  <c r="O221" i="11"/>
  <c r="X57" i="11"/>
  <c r="W59" i="11"/>
  <c r="S241" i="11"/>
  <c r="T241" i="11" s="1"/>
  <c r="U241" i="11" s="1"/>
  <c r="V241" i="11" s="1"/>
  <c r="W241" i="11" s="1"/>
  <c r="X241" i="11" s="1"/>
  <c r="Y241" i="11" s="1"/>
  <c r="Z241" i="11" s="1"/>
  <c r="AA241" i="11" s="1"/>
  <c r="AB241" i="11" s="1"/>
  <c r="AC241" i="11" s="1"/>
  <c r="AD241" i="11" s="1"/>
  <c r="O241" i="11"/>
  <c r="S242" i="11" l="1"/>
  <c r="AA32" i="11"/>
  <c r="Y62" i="11"/>
  <c r="W214" i="11"/>
  <c r="BZ135" i="13"/>
  <c r="CA135" i="13" s="1"/>
  <c r="CB135" i="13" s="1"/>
  <c r="CC135" i="13" s="1"/>
  <c r="CD135" i="13" s="1"/>
  <c r="CE135" i="13" s="1"/>
  <c r="CF135" i="13" s="1"/>
  <c r="CG135" i="13" s="1"/>
  <c r="CH135" i="13" s="1"/>
  <c r="CI135" i="13" s="1"/>
  <c r="CJ135" i="13" s="1"/>
  <c r="X183" i="11"/>
  <c r="W211" i="11"/>
  <c r="O214" i="11"/>
  <c r="Y57" i="11"/>
  <c r="X59" i="11"/>
  <c r="U215" i="11"/>
  <c r="T242" i="11"/>
  <c r="BV152" i="11"/>
  <c r="W65" i="11"/>
  <c r="V89" i="11"/>
  <c r="BR153" i="11"/>
  <c r="BQ180" i="11"/>
  <c r="BS153" i="11" l="1"/>
  <c r="BR180" i="11"/>
  <c r="BW152" i="11"/>
  <c r="Z57" i="11"/>
  <c r="Y59" i="11"/>
  <c r="Z62" i="11"/>
  <c r="O205" i="11"/>
  <c r="O211" i="11" s="1"/>
  <c r="AD205" i="11"/>
  <c r="N236" i="11"/>
  <c r="N211" i="11"/>
  <c r="X65" i="11"/>
  <c r="W89" i="11"/>
  <c r="V215" i="11"/>
  <c r="U242" i="11"/>
  <c r="Y183" i="11"/>
  <c r="X211" i="11"/>
  <c r="X214" i="11"/>
  <c r="AB32" i="11"/>
  <c r="CK23" i="13" l="1"/>
  <c r="CK24" i="13" s="1"/>
  <c r="AC32" i="11"/>
  <c r="AA62" i="11"/>
  <c r="BX152" i="11"/>
  <c r="Y214" i="11"/>
  <c r="Z183" i="11"/>
  <c r="Y211" i="11"/>
  <c r="Y65" i="11"/>
  <c r="X89" i="11"/>
  <c r="AD236" i="11"/>
  <c r="O236" i="11"/>
  <c r="O242" i="11" s="1"/>
  <c r="N242" i="11"/>
  <c r="CJ108" i="13" s="1"/>
  <c r="W215" i="11"/>
  <c r="V242" i="11"/>
  <c r="AA57" i="11"/>
  <c r="Z59" i="11"/>
  <c r="BT153" i="11"/>
  <c r="BS180" i="11"/>
  <c r="CK108" i="13" l="1"/>
  <c r="CL108" i="13"/>
  <c r="CK135" i="13"/>
  <c r="Z65" i="11"/>
  <c r="Y89" i="11"/>
  <c r="Z214" i="11"/>
  <c r="AB62" i="11"/>
  <c r="AB57" i="11"/>
  <c r="AA59" i="11"/>
  <c r="BY152" i="11"/>
  <c r="AA183" i="11"/>
  <c r="Z211" i="11"/>
  <c r="AD32" i="11"/>
  <c r="BU153" i="11"/>
  <c r="BT180" i="11"/>
  <c r="X215" i="11"/>
  <c r="W242" i="11"/>
  <c r="Y215" i="11" l="1"/>
  <c r="X242" i="11"/>
  <c r="BZ152" i="11"/>
  <c r="AC62" i="11"/>
  <c r="AA65" i="11"/>
  <c r="Z89" i="11"/>
  <c r="O83" i="11"/>
  <c r="AD83" i="11"/>
  <c r="BV153" i="11"/>
  <c r="BU180" i="11"/>
  <c r="AB183" i="11"/>
  <c r="AA211" i="11"/>
  <c r="AC57" i="11"/>
  <c r="AB59" i="11"/>
  <c r="AA214" i="11"/>
  <c r="O65" i="11"/>
  <c r="O79" i="11" l="1"/>
  <c r="AD79" i="11"/>
  <c r="AD76" i="11"/>
  <c r="O76" i="11"/>
  <c r="O70" i="11"/>
  <c r="AD70" i="11"/>
  <c r="AD71" i="11"/>
  <c r="O71" i="11"/>
  <c r="AD57" i="11"/>
  <c r="AD59" i="11" s="1"/>
  <c r="AC59" i="11"/>
  <c r="BW153" i="11"/>
  <c r="BV180" i="11"/>
  <c r="AB65" i="11"/>
  <c r="AA89" i="11"/>
  <c r="O78" i="11"/>
  <c r="AD78" i="11"/>
  <c r="O81" i="11"/>
  <c r="AD81" i="11"/>
  <c r="O86" i="11"/>
  <c r="AD86" i="11"/>
  <c r="O85" i="11"/>
  <c r="AD85" i="11"/>
  <c r="O80" i="11"/>
  <c r="AD80" i="11"/>
  <c r="O68" i="11"/>
  <c r="AD68" i="11"/>
  <c r="AD82" i="11"/>
  <c r="O82" i="11"/>
  <c r="O84" i="11"/>
  <c r="AD84" i="11"/>
  <c r="O64" i="11"/>
  <c r="AD64" i="11"/>
  <c r="O66" i="11"/>
  <c r="AD66" i="11"/>
  <c r="O87" i="11"/>
  <c r="AD87" i="11"/>
  <c r="AD67" i="11"/>
  <c r="O67" i="11"/>
  <c r="AD72" i="11"/>
  <c r="O72" i="11"/>
  <c r="N89" i="11"/>
  <c r="O89" i="11" s="1"/>
  <c r="O62" i="11"/>
  <c r="O75" i="11"/>
  <c r="AD75" i="11"/>
  <c r="O69" i="11"/>
  <c r="AD69" i="11"/>
  <c r="AB214" i="11"/>
  <c r="AC183" i="11"/>
  <c r="AB211" i="11"/>
  <c r="AD62" i="11"/>
  <c r="Z215" i="11"/>
  <c r="Y242" i="11"/>
  <c r="AD77" i="11"/>
  <c r="O77" i="11"/>
  <c r="O74" i="11"/>
  <c r="AD74" i="11"/>
  <c r="O88" i="11"/>
  <c r="AD88" i="11"/>
  <c r="O73" i="11"/>
  <c r="AD73" i="11"/>
  <c r="O63" i="11"/>
  <c r="AD63" i="11"/>
  <c r="AC214" i="11" l="1"/>
  <c r="BX153" i="11"/>
  <c r="BW180" i="11"/>
  <c r="AA215" i="11"/>
  <c r="Z242" i="11"/>
  <c r="AD183" i="11"/>
  <c r="AD211" i="11" s="1"/>
  <c r="AC211" i="11"/>
  <c r="BT78" i="13"/>
  <c r="AC65" i="11"/>
  <c r="AB89" i="11"/>
  <c r="BV78" i="13" l="1"/>
  <c r="BW78" i="13" s="1"/>
  <c r="BU78" i="13"/>
  <c r="AD65" i="11"/>
  <c r="AD89" i="11" s="1"/>
  <c r="AC89" i="11"/>
  <c r="BY153" i="11"/>
  <c r="BX180" i="11"/>
  <c r="BM135" i="13"/>
  <c r="BS135" i="13"/>
  <c r="BL135" i="13"/>
  <c r="BT135" i="13"/>
  <c r="BP135" i="13"/>
  <c r="BQ135" i="13"/>
  <c r="BJ135" i="13"/>
  <c r="BR135" i="13"/>
  <c r="BI135" i="13"/>
  <c r="BO135" i="13"/>
  <c r="BN135" i="13"/>
  <c r="BK135" i="13"/>
  <c r="BR22" i="13"/>
  <c r="BU108" i="13"/>
  <c r="AB215" i="11"/>
  <c r="AA242" i="11"/>
  <c r="AD214" i="11"/>
  <c r="AC215" i="11" l="1"/>
  <c r="AB242" i="11"/>
  <c r="BV135" i="13"/>
  <c r="BU135" i="13"/>
  <c r="BR23" i="13" s="1"/>
  <c r="BZ153" i="11"/>
  <c r="BZ180" i="11" s="1"/>
  <c r="BY180" i="11"/>
  <c r="AD215" i="11" l="1"/>
  <c r="AD242" i="11" s="1"/>
  <c r="AC242" i="11"/>
  <c r="U59" i="24" l="1"/>
  <c r="AV107" i="13" l="1"/>
  <c r="BQ180" i="24"/>
  <c r="BW136" i="13"/>
  <c r="U89" i="24"/>
  <c r="AK211" i="24" l="1"/>
  <c r="U242" i="24" l="1"/>
  <c r="J545" i="24" l="1"/>
  <c r="D543" i="24"/>
  <c r="E543" i="24"/>
  <c r="F543" i="24"/>
  <c r="G543" i="24"/>
  <c r="D574" i="24"/>
  <c r="E574" i="24"/>
  <c r="F574" i="24"/>
  <c r="G574" i="24"/>
  <c r="D605" i="24"/>
  <c r="E605" i="24"/>
  <c r="F605" i="24"/>
  <c r="G605" i="24"/>
  <c r="K542" i="24"/>
  <c r="L542" i="24"/>
  <c r="K573" i="24"/>
  <c r="L573" i="24"/>
  <c r="K604" i="24"/>
  <c r="L604" i="24"/>
  <c r="E541" i="24"/>
  <c r="F541" i="24"/>
  <c r="G541" i="24"/>
  <c r="E572" i="24"/>
  <c r="F572" i="24"/>
  <c r="G572" i="24"/>
  <c r="D603" i="24"/>
  <c r="E603" i="24"/>
  <c r="F603" i="24"/>
  <c r="G603" i="24"/>
  <c r="N540" i="24"/>
  <c r="N571" i="24"/>
  <c r="N602" i="24"/>
  <c r="I538" i="24"/>
  <c r="J538" i="24"/>
  <c r="K538" i="24"/>
  <c r="L538" i="24"/>
  <c r="I569" i="24"/>
  <c r="J569" i="24"/>
  <c r="K569" i="24"/>
  <c r="L569" i="24"/>
  <c r="I600" i="24"/>
  <c r="J600" i="24"/>
  <c r="K600" i="24"/>
  <c r="L600" i="24"/>
  <c r="M537" i="24"/>
  <c r="M568" i="24"/>
  <c r="M599" i="24"/>
  <c r="D536" i="24"/>
  <c r="E536" i="24"/>
  <c r="F536" i="24"/>
  <c r="L536" i="24"/>
  <c r="L567" i="24"/>
  <c r="L598" i="24"/>
  <c r="N534" i="24"/>
  <c r="N565" i="24"/>
  <c r="N596" i="24"/>
  <c r="D533" i="24"/>
  <c r="E533" i="24"/>
  <c r="F533" i="24"/>
  <c r="G533" i="24"/>
  <c r="H533" i="24"/>
  <c r="I533" i="24"/>
  <c r="J533" i="24"/>
  <c r="K533" i="24"/>
  <c r="L533" i="24"/>
  <c r="M533" i="24"/>
  <c r="N533" i="24"/>
  <c r="D564" i="24"/>
  <c r="E564" i="24"/>
  <c r="F564" i="24"/>
  <c r="G564" i="24"/>
  <c r="H564" i="24"/>
  <c r="I564" i="24"/>
  <c r="J564" i="24"/>
  <c r="K564" i="24"/>
  <c r="L564" i="24"/>
  <c r="M564" i="24"/>
  <c r="N564" i="24"/>
  <c r="D595" i="24"/>
  <c r="E595" i="24"/>
  <c r="F595" i="24"/>
  <c r="G595" i="24"/>
  <c r="H595" i="24"/>
  <c r="I595" i="24"/>
  <c r="J595" i="24"/>
  <c r="K595" i="24"/>
  <c r="L595" i="24"/>
  <c r="M595" i="24"/>
  <c r="N595" i="24"/>
  <c r="D594" i="24"/>
  <c r="E594" i="24"/>
  <c r="F594" i="24"/>
  <c r="G594" i="24"/>
  <c r="D531" i="24"/>
  <c r="E531" i="24"/>
  <c r="F531" i="24"/>
  <c r="G531" i="24"/>
  <c r="H531" i="24"/>
  <c r="I531" i="24"/>
  <c r="J531" i="24"/>
  <c r="K531" i="24"/>
  <c r="D562" i="24"/>
  <c r="E562" i="24"/>
  <c r="F562" i="24"/>
  <c r="G562" i="24"/>
  <c r="H562" i="24"/>
  <c r="I562" i="24"/>
  <c r="J562" i="24"/>
  <c r="K562" i="24"/>
  <c r="D593" i="24"/>
  <c r="E593" i="24"/>
  <c r="F593" i="24"/>
  <c r="G593" i="24"/>
  <c r="H593" i="24"/>
  <c r="I593" i="24"/>
  <c r="J593" i="24"/>
  <c r="K593" i="24"/>
  <c r="D530" i="24"/>
  <c r="E530" i="24"/>
  <c r="F530" i="24"/>
  <c r="K530" i="24"/>
  <c r="M561" i="24"/>
  <c r="N561" i="24"/>
  <c r="M592" i="24"/>
  <c r="N592" i="24"/>
  <c r="D529" i="24"/>
  <c r="E529" i="24"/>
  <c r="F529" i="24"/>
  <c r="D560" i="24"/>
  <c r="E560" i="24"/>
  <c r="F560" i="24"/>
  <c r="G560" i="24"/>
  <c r="D591" i="24"/>
  <c r="E591" i="24"/>
  <c r="F591" i="24"/>
  <c r="G591" i="24"/>
  <c r="E525" i="24"/>
  <c r="F525" i="24"/>
  <c r="G525" i="24"/>
  <c r="E556" i="24"/>
  <c r="F556" i="24"/>
  <c r="G556" i="24"/>
  <c r="E587" i="24"/>
  <c r="F587" i="24"/>
  <c r="G587" i="24"/>
  <c r="I494" i="24"/>
  <c r="H520" i="24"/>
  <c r="K496" i="24"/>
  <c r="N520" i="24"/>
  <c r="J520" i="24"/>
  <c r="F520" i="24"/>
  <c r="S98" i="24"/>
  <c r="J489" i="24"/>
  <c r="M500" i="24"/>
  <c r="D506" i="24"/>
  <c r="G507" i="24"/>
  <c r="J510" i="24"/>
  <c r="G513" i="24"/>
  <c r="H516" i="24"/>
  <c r="J516" i="24"/>
  <c r="F516" i="24"/>
  <c r="J517" i="24"/>
  <c r="G518" i="24"/>
  <c r="K518" i="24"/>
  <c r="N518" i="24"/>
  <c r="N519" i="24"/>
  <c r="H519" i="24"/>
  <c r="J519" i="24"/>
  <c r="F519" i="24"/>
  <c r="BI134" i="13"/>
  <c r="BR134" i="13"/>
  <c r="BO134" i="13"/>
  <c r="I500" i="24"/>
  <c r="L520" i="24"/>
  <c r="G508" i="24"/>
  <c r="S106" i="24"/>
  <c r="G510" i="24"/>
  <c r="K512" i="24"/>
  <c r="G482" i="24"/>
  <c r="D485" i="24"/>
  <c r="BQ134" i="13"/>
  <c r="L510" i="24"/>
  <c r="BT134" i="13"/>
  <c r="BL134" i="13"/>
  <c r="K517" i="24"/>
  <c r="G517" i="24"/>
  <c r="BN134" i="13"/>
  <c r="BP134" i="13"/>
  <c r="N509" i="24"/>
  <c r="BJ134" i="13"/>
  <c r="D216" i="24"/>
  <c r="BS134" i="13"/>
  <c r="BM134" i="13"/>
  <c r="E512" i="24" l="1"/>
  <c r="I498" i="24"/>
  <c r="N503" i="24"/>
  <c r="F473" i="24"/>
  <c r="L505" i="24"/>
  <c r="I511" i="24"/>
  <c r="H497" i="24"/>
  <c r="J514" i="24"/>
  <c r="L504" i="24"/>
  <c r="G495" i="24"/>
  <c r="L515" i="24"/>
  <c r="D503" i="24"/>
  <c r="E502" i="24"/>
  <c r="E467" i="24"/>
  <c r="D587" i="24"/>
  <c r="D556" i="24"/>
  <c r="D525" i="24"/>
  <c r="F515" i="24"/>
  <c r="G470" i="24"/>
  <c r="N507" i="24"/>
  <c r="I507" i="24"/>
  <c r="K502" i="24"/>
  <c r="N499" i="24"/>
  <c r="E498" i="24"/>
  <c r="D496" i="24"/>
  <c r="N496" i="24"/>
  <c r="E506" i="24"/>
  <c r="D505" i="24"/>
  <c r="H505" i="24"/>
  <c r="H503" i="24"/>
  <c r="I502" i="24"/>
  <c r="G500" i="24"/>
  <c r="E501" i="24"/>
  <c r="H598" i="24"/>
  <c r="D598" i="24"/>
  <c r="H567" i="24"/>
  <c r="D567" i="24"/>
  <c r="F235" i="24"/>
  <c r="H536" i="24"/>
  <c r="E599" i="24"/>
  <c r="E568" i="24"/>
  <c r="D600" i="24"/>
  <c r="D569" i="24"/>
  <c r="D538" i="24"/>
  <c r="BC50" i="13"/>
  <c r="BB77" i="13"/>
  <c r="BD50" i="13"/>
  <c r="BC77" i="13"/>
  <c r="BD77" i="13"/>
  <c r="BE50" i="13"/>
  <c r="AZ50" i="13"/>
  <c r="AY77" i="13"/>
  <c r="AY50" i="13"/>
  <c r="AX77" i="13"/>
  <c r="AV77" i="13"/>
  <c r="AW50" i="13"/>
  <c r="AU50" i="13"/>
  <c r="AT77" i="13"/>
  <c r="AV50" i="13"/>
  <c r="AU77" i="13"/>
  <c r="AS77" i="13"/>
  <c r="BG77" i="13" s="1"/>
  <c r="AT50" i="13"/>
  <c r="AZ77" i="13"/>
  <c r="BA50" i="13"/>
  <c r="E226" i="24"/>
  <c r="G235" i="24"/>
  <c r="G472" i="24"/>
  <c r="D471" i="24"/>
  <c r="H517" i="24"/>
  <c r="D572" i="24"/>
  <c r="E466" i="24"/>
  <c r="N517" i="24"/>
  <c r="D484" i="24"/>
  <c r="I504" i="24"/>
  <c r="H515" i="24"/>
  <c r="E482" i="24"/>
  <c r="H509" i="24"/>
  <c r="E500" i="24"/>
  <c r="M499" i="24"/>
  <c r="G496" i="24"/>
  <c r="I497" i="24"/>
  <c r="M495" i="24"/>
  <c r="M588" i="24"/>
  <c r="M557" i="24"/>
  <c r="M526" i="24"/>
  <c r="K591" i="24"/>
  <c r="K560" i="24"/>
  <c r="N593" i="24"/>
  <c r="N562" i="24"/>
  <c r="N531" i="24"/>
  <c r="G532" i="24"/>
  <c r="F596" i="24"/>
  <c r="F565" i="24"/>
  <c r="F534" i="24"/>
  <c r="I597" i="24"/>
  <c r="E597" i="24"/>
  <c r="I566" i="24"/>
  <c r="E566" i="24"/>
  <c r="I535" i="24"/>
  <c r="E535" i="24"/>
  <c r="E601" i="24"/>
  <c r="E570" i="24"/>
  <c r="E539" i="24"/>
  <c r="H602" i="24"/>
  <c r="D602" i="24"/>
  <c r="H571" i="24"/>
  <c r="D571" i="24"/>
  <c r="H540" i="24"/>
  <c r="D540" i="24"/>
  <c r="N604" i="24"/>
  <c r="N573" i="24"/>
  <c r="N542" i="24"/>
  <c r="M606" i="24"/>
  <c r="E606" i="24"/>
  <c r="M575" i="24"/>
  <c r="E575" i="24"/>
  <c r="M544" i="24"/>
  <c r="E544" i="24"/>
  <c r="F607" i="24"/>
  <c r="H608" i="24"/>
  <c r="D608" i="24"/>
  <c r="H577" i="24"/>
  <c r="D577" i="24"/>
  <c r="H546" i="24"/>
  <c r="D546" i="24"/>
  <c r="N610" i="24"/>
  <c r="N579" i="24"/>
  <c r="N548" i="24"/>
  <c r="G506" i="24"/>
  <c r="M513" i="24"/>
  <c r="I469" i="24"/>
  <c r="D541" i="24"/>
  <c r="J505" i="24"/>
  <c r="G501" i="24"/>
  <c r="K494" i="24"/>
  <c r="L519" i="24"/>
  <c r="F514" i="24"/>
  <c r="N511" i="24"/>
  <c r="K507" i="24"/>
  <c r="F507" i="24"/>
  <c r="D499" i="24"/>
  <c r="G588" i="24"/>
  <c r="G557" i="24"/>
  <c r="G526" i="24"/>
  <c r="I590" i="24"/>
  <c r="E590" i="24"/>
  <c r="I559" i="24"/>
  <c r="E559" i="24"/>
  <c r="I528" i="24"/>
  <c r="E528" i="24"/>
  <c r="J598" i="24"/>
  <c r="F598" i="24"/>
  <c r="J567" i="24"/>
  <c r="F567" i="24"/>
  <c r="J536" i="24"/>
  <c r="G599" i="24"/>
  <c r="G568" i="24"/>
  <c r="F600" i="24"/>
  <c r="F569" i="24"/>
  <c r="F538" i="24"/>
  <c r="K605" i="24"/>
  <c r="K574" i="24"/>
  <c r="K543" i="24"/>
  <c r="F545" i="24"/>
  <c r="J609" i="24"/>
  <c r="J578" i="24"/>
  <c r="J547" i="24"/>
  <c r="N500" i="24"/>
  <c r="G511" i="24"/>
  <c r="I518" i="24"/>
  <c r="D509" i="24"/>
  <c r="J474" i="24"/>
  <c r="K498" i="24"/>
  <c r="K587" i="24"/>
  <c r="K556" i="24"/>
  <c r="K525" i="24"/>
  <c r="K589" i="24"/>
  <c r="G589" i="24"/>
  <c r="K558" i="24"/>
  <c r="G558" i="24"/>
  <c r="K527" i="24"/>
  <c r="G527" i="24"/>
  <c r="K596" i="24"/>
  <c r="K565" i="24"/>
  <c r="K534" i="24"/>
  <c r="G604" i="24"/>
  <c r="G573" i="24"/>
  <c r="E609" i="24"/>
  <c r="E578" i="24"/>
  <c r="E547" i="24"/>
  <c r="G610" i="24"/>
  <c r="G579" i="24"/>
  <c r="G548" i="24"/>
  <c r="M496" i="24"/>
  <c r="M498" i="24"/>
  <c r="N494" i="24"/>
  <c r="N497" i="24"/>
  <c r="N587" i="24"/>
  <c r="N525" i="24"/>
  <c r="E588" i="24"/>
  <c r="E526" i="24"/>
  <c r="G559" i="24"/>
  <c r="G528" i="24"/>
  <c r="F592" i="24"/>
  <c r="F561" i="24"/>
  <c r="K532" i="24"/>
  <c r="K510" i="24"/>
  <c r="N476" i="24"/>
  <c r="G504" i="24"/>
  <c r="I471" i="24"/>
  <c r="M502" i="24"/>
  <c r="K500" i="24"/>
  <c r="E496" i="24"/>
  <c r="N556" i="24"/>
  <c r="E557" i="24"/>
  <c r="G590" i="24"/>
  <c r="L509" i="24"/>
  <c r="G497" i="24"/>
  <c r="I496" i="24"/>
  <c r="K511" i="24"/>
  <c r="E510" i="24"/>
  <c r="F499" i="24"/>
  <c r="E495" i="24"/>
  <c r="K588" i="24"/>
  <c r="K557" i="24"/>
  <c r="K526" i="24"/>
  <c r="I216" i="24"/>
  <c r="D221" i="24"/>
  <c r="H464" i="24"/>
  <c r="F504" i="24"/>
  <c r="H502" i="24"/>
  <c r="K520" i="24"/>
  <c r="J500" i="24"/>
  <c r="I501" i="24"/>
  <c r="G529" i="24"/>
  <c r="D510" i="24"/>
  <c r="F241" i="24"/>
  <c r="K504" i="24"/>
  <c r="M466" i="24"/>
  <c r="L507" i="24"/>
  <c r="K519" i="24"/>
  <c r="H518" i="24"/>
  <c r="K509" i="24"/>
  <c r="M506" i="24"/>
  <c r="L502" i="24"/>
  <c r="M497" i="24"/>
  <c r="L467" i="24"/>
  <c r="L457" i="24"/>
  <c r="H457" i="24"/>
  <c r="D457" i="24"/>
  <c r="L426" i="24"/>
  <c r="H426" i="24"/>
  <c r="D426" i="24"/>
  <c r="L395" i="24"/>
  <c r="H395" i="24"/>
  <c r="D395" i="24"/>
  <c r="E515" i="24"/>
  <c r="E478" i="24"/>
  <c r="G503" i="24"/>
  <c r="G467" i="24"/>
  <c r="L518" i="24"/>
  <c r="D486" i="24"/>
  <c r="I515" i="24"/>
  <c r="G505" i="24"/>
  <c r="L496" i="24"/>
  <c r="M516" i="24"/>
  <c r="E499" i="24"/>
  <c r="H240" i="24"/>
  <c r="L498" i="24"/>
  <c r="K495" i="24"/>
  <c r="F494" i="24"/>
  <c r="L602" i="24"/>
  <c r="L571" i="24"/>
  <c r="L540" i="24"/>
  <c r="E542" i="24"/>
  <c r="J607" i="24"/>
  <c r="J576" i="24"/>
  <c r="D545" i="24"/>
  <c r="L608" i="24"/>
  <c r="L577" i="24"/>
  <c r="J610" i="24"/>
  <c r="J579" i="24"/>
  <c r="L494" i="24"/>
  <c r="L587" i="24"/>
  <c r="L556" i="24"/>
  <c r="L525" i="24"/>
  <c r="D59" i="24"/>
  <c r="AB272" i="24"/>
  <c r="X272" i="24"/>
  <c r="T272" i="24"/>
  <c r="G29" i="24"/>
  <c r="M591" i="24"/>
  <c r="I591" i="24"/>
  <c r="M560" i="24"/>
  <c r="I560" i="24"/>
  <c r="E563" i="24"/>
  <c r="E532" i="24"/>
  <c r="H596" i="24"/>
  <c r="D596" i="24"/>
  <c r="H565" i="24"/>
  <c r="D565" i="24"/>
  <c r="H534" i="24"/>
  <c r="D534" i="24"/>
  <c r="G597" i="24"/>
  <c r="G566" i="24"/>
  <c r="G535" i="24"/>
  <c r="N600" i="24"/>
  <c r="N569" i="24"/>
  <c r="N538" i="24"/>
  <c r="G601" i="24"/>
  <c r="G570" i="24"/>
  <c r="G539" i="24"/>
  <c r="F602" i="24"/>
  <c r="F571" i="24"/>
  <c r="D607" i="24"/>
  <c r="F608" i="24"/>
  <c r="F540" i="24"/>
  <c r="M240" i="24"/>
  <c r="G236" i="24"/>
  <c r="L589" i="24"/>
  <c r="H589" i="24"/>
  <c r="D589" i="24"/>
  <c r="L558" i="24"/>
  <c r="H558" i="24"/>
  <c r="D558" i="24"/>
  <c r="L527" i="24"/>
  <c r="H527" i="24"/>
  <c r="D527" i="24"/>
  <c r="M590" i="24"/>
  <c r="M559" i="24"/>
  <c r="M528" i="24"/>
  <c r="I532" i="24"/>
  <c r="K597" i="24"/>
  <c r="K566" i="24"/>
  <c r="K535" i="24"/>
  <c r="J603" i="24"/>
  <c r="F609" i="24"/>
  <c r="F578" i="24"/>
  <c r="F547" i="24"/>
  <c r="H610" i="24"/>
  <c r="D610" i="24"/>
  <c r="H579" i="24"/>
  <c r="D579" i="24"/>
  <c r="H548" i="24"/>
  <c r="D548" i="24"/>
  <c r="D518" i="24"/>
  <c r="E216" i="24"/>
  <c r="H496" i="24"/>
  <c r="N495" i="24"/>
  <c r="H495" i="24"/>
  <c r="D513" i="24"/>
  <c r="E514" i="24"/>
  <c r="I505" i="24"/>
  <c r="M519" i="24"/>
  <c r="J518" i="24"/>
  <c r="H513" i="24"/>
  <c r="I474" i="24"/>
  <c r="E488" i="24"/>
  <c r="I519" i="24"/>
  <c r="F225" i="24"/>
  <c r="E236" i="24"/>
  <c r="I463" i="24"/>
  <c r="L495" i="24"/>
  <c r="N514" i="24"/>
  <c r="H482" i="24"/>
  <c r="D508" i="24"/>
  <c r="E505" i="24"/>
  <c r="L501" i="24"/>
  <c r="D500" i="24"/>
  <c r="J502" i="24"/>
  <c r="F495" i="24"/>
  <c r="G457" i="24"/>
  <c r="K426" i="24"/>
  <c r="K395" i="24"/>
  <c r="AA272" i="24"/>
  <c r="W272" i="24"/>
  <c r="F29" i="24"/>
  <c r="N588" i="24"/>
  <c r="F588" i="24"/>
  <c r="N557" i="24"/>
  <c r="F557" i="24"/>
  <c r="N526" i="24"/>
  <c r="H590" i="24"/>
  <c r="D590" i="24"/>
  <c r="H559" i="24"/>
  <c r="D559" i="24"/>
  <c r="H528" i="24"/>
  <c r="D528" i="24"/>
  <c r="L591" i="24"/>
  <c r="L560" i="24"/>
  <c r="L529" i="24"/>
  <c r="K592" i="24"/>
  <c r="K561" i="24"/>
  <c r="N530" i="24"/>
  <c r="I594" i="24"/>
  <c r="I563" i="24"/>
  <c r="D563" i="24"/>
  <c r="D532" i="24"/>
  <c r="G596" i="24"/>
  <c r="G565" i="24"/>
  <c r="F597" i="24"/>
  <c r="F566" i="24"/>
  <c r="F535" i="24"/>
  <c r="I598" i="24"/>
  <c r="E598" i="24"/>
  <c r="I567" i="24"/>
  <c r="E567" i="24"/>
  <c r="I536" i="24"/>
  <c r="F599" i="24"/>
  <c r="F568" i="24"/>
  <c r="E600" i="24"/>
  <c r="E569" i="24"/>
  <c r="E538" i="24"/>
  <c r="E602" i="24"/>
  <c r="F542" i="24"/>
  <c r="J503" i="24"/>
  <c r="N241" i="24"/>
  <c r="F511" i="24"/>
  <c r="F510" i="24"/>
  <c r="E507" i="24"/>
  <c r="D504" i="24"/>
  <c r="E503" i="24"/>
  <c r="H504" i="24"/>
  <c r="L470" i="24"/>
  <c r="D497" i="24"/>
  <c r="J498" i="24"/>
  <c r="K499" i="24"/>
  <c r="F496" i="24"/>
  <c r="D494" i="24"/>
  <c r="N457" i="24"/>
  <c r="J457" i="24"/>
  <c r="F457" i="24"/>
  <c r="N426" i="24"/>
  <c r="J426" i="24"/>
  <c r="N395" i="24"/>
  <c r="J395" i="24"/>
  <c r="F395" i="24"/>
  <c r="F59" i="24"/>
  <c r="AD272" i="24"/>
  <c r="Z272" i="24"/>
  <c r="V272" i="24"/>
  <c r="E29" i="24"/>
  <c r="N589" i="24"/>
  <c r="J589" i="24"/>
  <c r="F589" i="24"/>
  <c r="N558" i="24"/>
  <c r="J558" i="24"/>
  <c r="F558" i="24"/>
  <c r="M520" i="24"/>
  <c r="J596" i="24"/>
  <c r="J565" i="24"/>
  <c r="J534" i="24"/>
  <c r="L603" i="24"/>
  <c r="L572" i="24"/>
  <c r="L541" i="24"/>
  <c r="F604" i="24"/>
  <c r="F573" i="24"/>
  <c r="F231" i="24"/>
  <c r="L364" i="24"/>
  <c r="F218" i="24"/>
  <c r="N502" i="24"/>
  <c r="AU173" i="24"/>
  <c r="D516" i="24"/>
  <c r="E483" i="24"/>
  <c r="G509" i="24"/>
  <c r="L511" i="24"/>
  <c r="J507" i="24"/>
  <c r="F506" i="24"/>
  <c r="F471" i="24"/>
  <c r="F501" i="24"/>
  <c r="H500" i="24"/>
  <c r="N498" i="24"/>
  <c r="I520" i="24"/>
  <c r="J496" i="24"/>
  <c r="M457" i="24"/>
  <c r="I457" i="24"/>
  <c r="E457" i="24"/>
  <c r="M426" i="24"/>
  <c r="I426" i="24"/>
  <c r="E426" i="24"/>
  <c r="M395" i="24"/>
  <c r="I395" i="24"/>
  <c r="E395" i="24"/>
  <c r="I587" i="24"/>
  <c r="I556" i="24"/>
  <c r="I525" i="24"/>
  <c r="E59" i="24"/>
  <c r="AC272" i="24"/>
  <c r="Y272" i="24"/>
  <c r="U272" i="24"/>
  <c r="D29" i="24"/>
  <c r="L588" i="24"/>
  <c r="H588" i="24"/>
  <c r="D588" i="24"/>
  <c r="L557" i="24"/>
  <c r="H557" i="24"/>
  <c r="D557" i="24"/>
  <c r="M589" i="24"/>
  <c r="I589" i="24"/>
  <c r="E589" i="24"/>
  <c r="N590" i="24"/>
  <c r="F590" i="24"/>
  <c r="N591" i="24"/>
  <c r="J591" i="24"/>
  <c r="E520" i="24"/>
  <c r="G598" i="24"/>
  <c r="D601" i="24"/>
  <c r="D570" i="24"/>
  <c r="D539" i="24"/>
  <c r="K602" i="24"/>
  <c r="G602" i="24"/>
  <c r="G571" i="24"/>
  <c r="G540" i="24"/>
  <c r="K603" i="24"/>
  <c r="K572" i="24"/>
  <c r="E604" i="24"/>
  <c r="G609" i="24"/>
  <c r="D592" i="24"/>
  <c r="D561" i="24"/>
  <c r="G537" i="24"/>
  <c r="F526" i="24"/>
  <c r="L532" i="24"/>
  <c r="G534" i="24"/>
  <c r="F606" i="24"/>
  <c r="F575" i="24"/>
  <c r="F544" i="24"/>
  <c r="G607" i="24"/>
  <c r="G576" i="24"/>
  <c r="N545" i="24"/>
  <c r="E545" i="24"/>
  <c r="I608" i="24"/>
  <c r="E608" i="24"/>
  <c r="I577" i="24"/>
  <c r="E577" i="24"/>
  <c r="I546" i="24"/>
  <c r="E546" i="24"/>
  <c r="M609" i="24"/>
  <c r="M578" i="24"/>
  <c r="M547" i="24"/>
  <c r="K610" i="24"/>
  <c r="K579" i="24"/>
  <c r="K548" i="24"/>
  <c r="K529" i="24"/>
  <c r="M530" i="24"/>
  <c r="L563" i="24"/>
  <c r="E537" i="24"/>
  <c r="N607" i="24"/>
  <c r="N576" i="24"/>
  <c r="E576" i="24"/>
  <c r="H609" i="24"/>
  <c r="D609" i="24"/>
  <c r="H578" i="24"/>
  <c r="D578" i="24"/>
  <c r="H547" i="24"/>
  <c r="D547" i="24"/>
  <c r="F610" i="24"/>
  <c r="F579" i="24"/>
  <c r="F548" i="24"/>
  <c r="H526" i="24"/>
  <c r="D526" i="24"/>
  <c r="D599" i="24"/>
  <c r="G600" i="24"/>
  <c r="G569" i="24"/>
  <c r="H606" i="24"/>
  <c r="D606" i="24"/>
  <c r="H575" i="24"/>
  <c r="D575" i="24"/>
  <c r="H544" i="24"/>
  <c r="D544" i="24"/>
  <c r="E607" i="24"/>
  <c r="G608" i="24"/>
  <c r="E610" i="24"/>
  <c r="G229" i="24"/>
  <c r="AU164" i="24"/>
  <c r="AU179" i="24"/>
  <c r="M529" i="24"/>
  <c r="I529" i="24"/>
  <c r="J572" i="24"/>
  <c r="J541" i="24"/>
  <c r="D604" i="24"/>
  <c r="D573" i="24"/>
  <c r="G606" i="24"/>
  <c r="G575" i="24"/>
  <c r="G544" i="24"/>
  <c r="F577" i="24"/>
  <c r="F546" i="24"/>
  <c r="F537" i="24"/>
  <c r="F601" i="24"/>
  <c r="F570" i="24"/>
  <c r="F539" i="24"/>
  <c r="E571" i="24"/>
  <c r="E540" i="24"/>
  <c r="H364" i="24"/>
  <c r="D226" i="24"/>
  <c r="G216" i="24"/>
  <c r="AU177" i="24"/>
  <c r="N527" i="24"/>
  <c r="J527" i="24"/>
  <c r="F527" i="24"/>
  <c r="L546" i="24"/>
  <c r="J548" i="24"/>
  <c r="L526" i="24"/>
  <c r="M558" i="24"/>
  <c r="I558" i="24"/>
  <c r="E558" i="24"/>
  <c r="M527" i="24"/>
  <c r="I527" i="24"/>
  <c r="E527" i="24"/>
  <c r="N559" i="24"/>
  <c r="F559" i="24"/>
  <c r="N528" i="24"/>
  <c r="F528" i="24"/>
  <c r="N560" i="24"/>
  <c r="J560" i="24"/>
  <c r="N529" i="24"/>
  <c r="J529" i="24"/>
  <c r="E592" i="24"/>
  <c r="E561" i="24"/>
  <c r="M593" i="24"/>
  <c r="M562" i="24"/>
  <c r="M531" i="24"/>
  <c r="L594" i="24"/>
  <c r="K563" i="24"/>
  <c r="F563" i="24"/>
  <c r="F532" i="24"/>
  <c r="E596" i="24"/>
  <c r="E565" i="24"/>
  <c r="E534" i="24"/>
  <c r="L597" i="24"/>
  <c r="H597" i="24"/>
  <c r="D597" i="24"/>
  <c r="L566" i="24"/>
  <c r="H566" i="24"/>
  <c r="D566" i="24"/>
  <c r="L535" i="24"/>
  <c r="H535" i="24"/>
  <c r="D535" i="24"/>
  <c r="G567" i="24"/>
  <c r="D568" i="24"/>
  <c r="D537" i="24"/>
  <c r="G538" i="24"/>
  <c r="K571" i="24"/>
  <c r="K540" i="24"/>
  <c r="K541" i="24"/>
  <c r="I604" i="24"/>
  <c r="I573" i="24"/>
  <c r="E573" i="24"/>
  <c r="I542" i="24"/>
  <c r="D542" i="24"/>
  <c r="D576" i="24"/>
  <c r="G577" i="24"/>
  <c r="G546" i="24"/>
  <c r="G578" i="24"/>
  <c r="G547" i="24"/>
  <c r="E579" i="24"/>
  <c r="E548" i="24"/>
  <c r="M219" i="24"/>
  <c r="F222" i="24"/>
  <c r="E219" i="24"/>
  <c r="D239" i="24"/>
  <c r="D223" i="24"/>
  <c r="M239" i="24"/>
  <c r="K233" i="24"/>
  <c r="D231" i="24"/>
  <c r="G233" i="24"/>
  <c r="K240" i="24"/>
  <c r="G214" i="24"/>
  <c r="AI194" i="24"/>
  <c r="AI203" i="24"/>
  <c r="F238" i="24"/>
  <c r="F505" i="24"/>
  <c r="AI191" i="24"/>
  <c r="G226" i="24"/>
  <c r="AI192" i="24"/>
  <c r="E223" i="24"/>
  <c r="F508" i="24"/>
  <c r="M464" i="24"/>
  <c r="L230" i="24"/>
  <c r="E465" i="24"/>
  <c r="F481" i="24"/>
  <c r="K468" i="24"/>
  <c r="E237" i="24"/>
  <c r="E239" i="24"/>
  <c r="N238" i="24"/>
  <c r="G483" i="24"/>
  <c r="N483" i="24"/>
  <c r="AI196" i="24"/>
  <c r="E231" i="24"/>
  <c r="BO153" i="24"/>
  <c r="C215" i="24"/>
  <c r="N240" i="24"/>
  <c r="AI206" i="24"/>
  <c r="E484" i="24"/>
  <c r="L231" i="24"/>
  <c r="M227" i="24"/>
  <c r="L220" i="24"/>
  <c r="G225" i="24"/>
  <c r="E238" i="24"/>
  <c r="G463" i="24"/>
  <c r="BO163" i="24"/>
  <c r="C225" i="24"/>
  <c r="C239" i="24"/>
  <c r="AI208" i="24"/>
  <c r="F227" i="24"/>
  <c r="F217" i="24"/>
  <c r="I364" i="24"/>
  <c r="BO167" i="24"/>
  <c r="BO177" i="24"/>
  <c r="AE299" i="24"/>
  <c r="J487" i="24"/>
  <c r="F486" i="24"/>
  <c r="O70" i="24"/>
  <c r="J217" i="24"/>
  <c r="H465" i="24"/>
  <c r="K479" i="24"/>
  <c r="I476" i="24"/>
  <c r="N224" i="24"/>
  <c r="L465" i="24"/>
  <c r="J229" i="24"/>
  <c r="N478" i="24"/>
  <c r="N217" i="24"/>
  <c r="AI195" i="24"/>
  <c r="D234" i="24"/>
  <c r="K473" i="24"/>
  <c r="AU178" i="24"/>
  <c r="K486" i="24"/>
  <c r="H478" i="24"/>
  <c r="K478" i="24"/>
  <c r="N464" i="24"/>
  <c r="J232" i="24"/>
  <c r="BO173" i="24"/>
  <c r="C235" i="24"/>
  <c r="L238" i="24"/>
  <c r="AU165" i="24"/>
  <c r="BJ180" i="24"/>
  <c r="E217" i="24"/>
  <c r="D230" i="24"/>
  <c r="G239" i="24"/>
  <c r="G223" i="24"/>
  <c r="G227" i="24"/>
  <c r="N229" i="24"/>
  <c r="F476" i="24"/>
  <c r="F233" i="24"/>
  <c r="AE300" i="24"/>
  <c r="S108" i="24"/>
  <c r="C221" i="24"/>
  <c r="AI190" i="24"/>
  <c r="D220" i="24"/>
  <c r="E481" i="24"/>
  <c r="AI188" i="24"/>
  <c r="F474" i="24"/>
  <c r="C236" i="24"/>
  <c r="AI205" i="24"/>
  <c r="BO156" i="24"/>
  <c r="M233" i="24"/>
  <c r="H221" i="24"/>
  <c r="C228" i="24"/>
  <c r="AI197" i="24"/>
  <c r="I231" i="24"/>
  <c r="M238" i="24"/>
  <c r="J235" i="24"/>
  <c r="BG180" i="24"/>
  <c r="L241" i="24"/>
  <c r="G217" i="24"/>
  <c r="G232" i="24"/>
  <c r="F239" i="24"/>
  <c r="BO159" i="24"/>
  <c r="BO176" i="24"/>
  <c r="D219" i="24"/>
  <c r="E475" i="24"/>
  <c r="AT107" i="13"/>
  <c r="BO174" i="24"/>
  <c r="AE301" i="24"/>
  <c r="G222" i="24"/>
  <c r="H238" i="24"/>
  <c r="L484" i="24"/>
  <c r="G514" i="24"/>
  <c r="K224" i="24"/>
  <c r="K503" i="24"/>
  <c r="M465" i="24"/>
  <c r="I239" i="24"/>
  <c r="BO162" i="24"/>
  <c r="K471" i="24"/>
  <c r="F485" i="24"/>
  <c r="M230" i="24"/>
  <c r="AI209" i="24"/>
  <c r="E513" i="24"/>
  <c r="E509" i="24"/>
  <c r="E479" i="24"/>
  <c r="E472" i="24"/>
  <c r="J238" i="24"/>
  <c r="AI204" i="24"/>
  <c r="N364" i="24"/>
  <c r="S104" i="24"/>
  <c r="N469" i="24"/>
  <c r="D467" i="24"/>
  <c r="F465" i="24"/>
  <c r="AU163" i="24"/>
  <c r="H472" i="24"/>
  <c r="H89" i="24"/>
  <c r="I487" i="24"/>
  <c r="L487" i="24"/>
  <c r="S115" i="24"/>
  <c r="E517" i="24"/>
  <c r="S113" i="24"/>
  <c r="S112" i="24"/>
  <c r="S355" i="24"/>
  <c r="C512" i="24"/>
  <c r="G512" i="24"/>
  <c r="K480" i="24"/>
  <c r="BK167" i="24"/>
  <c r="S105" i="24"/>
  <c r="G474" i="24"/>
  <c r="G473" i="24"/>
  <c r="AU162" i="24"/>
  <c r="AI189" i="24"/>
  <c r="S118" i="24"/>
  <c r="G469" i="24"/>
  <c r="I466" i="24"/>
  <c r="S119" i="24"/>
  <c r="BW134" i="13" s="1"/>
  <c r="D519" i="24"/>
  <c r="H487" i="24"/>
  <c r="E487" i="24"/>
  <c r="D517" i="24"/>
  <c r="N486" i="24"/>
  <c r="F517" i="24"/>
  <c r="E516" i="24"/>
  <c r="D515" i="24"/>
  <c r="I484" i="24"/>
  <c r="F483" i="24"/>
  <c r="F482" i="24"/>
  <c r="E511" i="24"/>
  <c r="L479" i="24"/>
  <c r="C510" i="24"/>
  <c r="O353" i="24"/>
  <c r="S353" i="24"/>
  <c r="D479" i="24"/>
  <c r="L478" i="24"/>
  <c r="AU166" i="24"/>
  <c r="M475" i="24"/>
  <c r="S70" i="24"/>
  <c r="E504" i="24"/>
  <c r="BK164" i="24"/>
  <c r="C504" i="24"/>
  <c r="S347" i="24"/>
  <c r="K472" i="24"/>
  <c r="E471" i="24"/>
  <c r="S99" i="24"/>
  <c r="F472" i="24"/>
  <c r="I489" i="24"/>
  <c r="N472" i="24"/>
  <c r="F502" i="24"/>
  <c r="G466" i="24"/>
  <c r="E464" i="24"/>
  <c r="N466" i="24"/>
  <c r="M468" i="24"/>
  <c r="D498" i="24"/>
  <c r="S95" i="24"/>
  <c r="F497" i="24"/>
  <c r="E497" i="24"/>
  <c r="D464" i="24"/>
  <c r="K464" i="24"/>
  <c r="S92" i="24"/>
  <c r="G465" i="24"/>
  <c r="D495" i="24"/>
  <c r="S368" i="24"/>
  <c r="O368" i="24"/>
  <c r="C525" i="24"/>
  <c r="H494" i="24"/>
  <c r="C245" i="24"/>
  <c r="AE245" i="24"/>
  <c r="S272" i="24"/>
  <c r="S33" i="24"/>
  <c r="C246" i="24"/>
  <c r="D246" i="24" s="1"/>
  <c r="E246" i="24" s="1"/>
  <c r="F246" i="24" s="1"/>
  <c r="G246" i="24" s="1"/>
  <c r="H246" i="24" s="1"/>
  <c r="I246" i="24" s="1"/>
  <c r="J246" i="24" s="1"/>
  <c r="K246" i="24" s="1"/>
  <c r="L246" i="24" s="1"/>
  <c r="M246" i="24" s="1"/>
  <c r="N246" i="24" s="1"/>
  <c r="AE246" i="24"/>
  <c r="S34" i="24"/>
  <c r="O34" i="24"/>
  <c r="J497" i="24"/>
  <c r="S35" i="24"/>
  <c r="S5" i="24"/>
  <c r="H591" i="24"/>
  <c r="C249" i="24"/>
  <c r="D249" i="24" s="1"/>
  <c r="E249" i="24" s="1"/>
  <c r="F249" i="24" s="1"/>
  <c r="G249" i="24" s="1"/>
  <c r="H249" i="24" s="1"/>
  <c r="I249" i="24" s="1"/>
  <c r="J249" i="24" s="1"/>
  <c r="K249" i="24" s="1"/>
  <c r="L249" i="24" s="1"/>
  <c r="M249" i="24" s="1"/>
  <c r="N249" i="24" s="1"/>
  <c r="AE249" i="24"/>
  <c r="S373" i="24"/>
  <c r="O373" i="24"/>
  <c r="C530" i="24"/>
  <c r="G592" i="24"/>
  <c r="S37" i="24"/>
  <c r="AE250" i="24"/>
  <c r="C250" i="24"/>
  <c r="D250" i="24" s="1"/>
  <c r="E250" i="24" s="1"/>
  <c r="F250" i="24" s="1"/>
  <c r="G250" i="24" s="1"/>
  <c r="H250" i="24" s="1"/>
  <c r="I250" i="24" s="1"/>
  <c r="J250" i="24" s="1"/>
  <c r="K250" i="24" s="1"/>
  <c r="L250" i="24" s="1"/>
  <c r="M250" i="24" s="1"/>
  <c r="N250" i="24" s="1"/>
  <c r="N489" i="24"/>
  <c r="S374" i="24"/>
  <c r="O374" i="24"/>
  <c r="C531" i="24"/>
  <c r="S38" i="24"/>
  <c r="O8" i="24"/>
  <c r="C532" i="24"/>
  <c r="O375" i="24"/>
  <c r="S375" i="24"/>
  <c r="N501" i="24"/>
  <c r="S39" i="24"/>
  <c r="S376" i="24"/>
  <c r="C533" i="24"/>
  <c r="O376" i="24"/>
  <c r="C253" i="24"/>
  <c r="D253" i="24" s="1"/>
  <c r="E253" i="24" s="1"/>
  <c r="F253" i="24" s="1"/>
  <c r="G253" i="24" s="1"/>
  <c r="H253" i="24" s="1"/>
  <c r="I253" i="24" s="1"/>
  <c r="J253" i="24" s="1"/>
  <c r="K253" i="24" s="1"/>
  <c r="L253" i="24" s="1"/>
  <c r="M253" i="24" s="1"/>
  <c r="N253" i="24" s="1"/>
  <c r="AE253" i="24"/>
  <c r="C565" i="24"/>
  <c r="O408" i="24"/>
  <c r="S408" i="24"/>
  <c r="L596" i="24"/>
  <c r="C254" i="24"/>
  <c r="D254" i="24" s="1"/>
  <c r="E254" i="24" s="1"/>
  <c r="F254" i="24" s="1"/>
  <c r="G254" i="24" s="1"/>
  <c r="H254" i="24" s="1"/>
  <c r="I254" i="24" s="1"/>
  <c r="J254" i="24" s="1"/>
  <c r="K254" i="24" s="1"/>
  <c r="L254" i="24" s="1"/>
  <c r="M254" i="24" s="1"/>
  <c r="N254" i="24" s="1"/>
  <c r="AE254" i="24"/>
  <c r="S409" i="24"/>
  <c r="C566" i="24"/>
  <c r="O409" i="24"/>
  <c r="C255" i="24"/>
  <c r="D255" i="24" s="1"/>
  <c r="E255" i="24" s="1"/>
  <c r="F255" i="24" s="1"/>
  <c r="G255" i="24" s="1"/>
  <c r="H255" i="24" s="1"/>
  <c r="I255" i="24" s="1"/>
  <c r="J255" i="24" s="1"/>
  <c r="K255" i="24" s="1"/>
  <c r="L255" i="24" s="1"/>
  <c r="M255" i="24" s="1"/>
  <c r="N255" i="24" s="1"/>
  <c r="AE255" i="24"/>
  <c r="S410" i="24"/>
  <c r="O410" i="24"/>
  <c r="C567" i="24"/>
  <c r="K505" i="24"/>
  <c r="S442" i="24"/>
  <c r="O442" i="24"/>
  <c r="C599" i="24"/>
  <c r="I506" i="24"/>
  <c r="C600" i="24"/>
  <c r="O443" i="24"/>
  <c r="S443" i="24"/>
  <c r="S15" i="24"/>
  <c r="N539" i="24"/>
  <c r="J508" i="24"/>
  <c r="S414" i="24"/>
  <c r="C571" i="24"/>
  <c r="O414" i="24"/>
  <c r="S47" i="24"/>
  <c r="S17" i="24"/>
  <c r="S446" i="24"/>
  <c r="O446" i="24"/>
  <c r="C603" i="24"/>
  <c r="N510" i="24"/>
  <c r="C604" i="24"/>
  <c r="O447" i="24"/>
  <c r="S447" i="24"/>
  <c r="H573" i="24"/>
  <c r="S19" i="24"/>
  <c r="S386" i="24"/>
  <c r="O386" i="24"/>
  <c r="C543" i="24"/>
  <c r="S50" i="24"/>
  <c r="L606" i="24"/>
  <c r="C264" i="24"/>
  <c r="D264" i="24" s="1"/>
  <c r="E264" i="24" s="1"/>
  <c r="F264" i="24" s="1"/>
  <c r="G264" i="24" s="1"/>
  <c r="H264" i="24" s="1"/>
  <c r="I264" i="24" s="1"/>
  <c r="J264" i="24" s="1"/>
  <c r="K264" i="24" s="1"/>
  <c r="L264" i="24" s="1"/>
  <c r="M264" i="24" s="1"/>
  <c r="N264" i="24" s="1"/>
  <c r="AE264" i="24"/>
  <c r="F576" i="24"/>
  <c r="G545" i="24"/>
  <c r="S388" i="24"/>
  <c r="C545" i="24"/>
  <c r="M576" i="24"/>
  <c r="I607" i="24"/>
  <c r="S389" i="24"/>
  <c r="O389" i="24"/>
  <c r="C546" i="24"/>
  <c r="N577" i="24"/>
  <c r="J577" i="24"/>
  <c r="S452" i="24"/>
  <c r="C609" i="24"/>
  <c r="O452" i="24"/>
  <c r="K609" i="24"/>
  <c r="S54" i="24"/>
  <c r="S422" i="24"/>
  <c r="O422" i="24"/>
  <c r="C579" i="24"/>
  <c r="L517" i="24"/>
  <c r="C268" i="24"/>
  <c r="D268" i="24" s="1"/>
  <c r="E268" i="24" s="1"/>
  <c r="F268" i="24" s="1"/>
  <c r="G268" i="24" s="1"/>
  <c r="H268" i="24" s="1"/>
  <c r="I268" i="24" s="1"/>
  <c r="J268" i="24" s="1"/>
  <c r="K268" i="24" s="1"/>
  <c r="L268" i="24" s="1"/>
  <c r="M268" i="24" s="1"/>
  <c r="N268" i="24" s="1"/>
  <c r="AE268" i="24"/>
  <c r="S26" i="24"/>
  <c r="F549" i="24"/>
  <c r="J549" i="24"/>
  <c r="N549" i="24"/>
  <c r="E580" i="24"/>
  <c r="I580" i="24"/>
  <c r="D611" i="24"/>
  <c r="H611" i="24"/>
  <c r="L611" i="24"/>
  <c r="S27" i="24"/>
  <c r="O27" i="24"/>
  <c r="D550" i="24"/>
  <c r="H550" i="24"/>
  <c r="L550" i="24"/>
  <c r="C581" i="24"/>
  <c r="O424" i="24"/>
  <c r="S424" i="24"/>
  <c r="G581" i="24"/>
  <c r="K581" i="24"/>
  <c r="F612" i="24"/>
  <c r="J612" i="24"/>
  <c r="N612" i="24"/>
  <c r="S28" i="24"/>
  <c r="O28" i="24"/>
  <c r="D551" i="24"/>
  <c r="H551" i="24"/>
  <c r="L551" i="24"/>
  <c r="S425" i="24"/>
  <c r="C582" i="24"/>
  <c r="O425" i="24"/>
  <c r="G582" i="24"/>
  <c r="K582" i="24"/>
  <c r="F613" i="24"/>
  <c r="J613" i="24"/>
  <c r="N613" i="24"/>
  <c r="AU172" i="24"/>
  <c r="D466" i="24"/>
  <c r="D229" i="24"/>
  <c r="AU174" i="24"/>
  <c r="F479" i="24"/>
  <c r="J467" i="24"/>
  <c r="N89" i="24"/>
  <c r="BO179" i="24"/>
  <c r="C241" i="24"/>
  <c r="L226" i="24"/>
  <c r="AI185" i="24"/>
  <c r="F488" i="24"/>
  <c r="L488" i="24"/>
  <c r="J488" i="24"/>
  <c r="G486" i="24"/>
  <c r="F513" i="24"/>
  <c r="L480" i="24"/>
  <c r="D511" i="24"/>
  <c r="G479" i="24"/>
  <c r="F478" i="24"/>
  <c r="F509" i="24"/>
  <c r="K476" i="24"/>
  <c r="G502" i="24"/>
  <c r="D473" i="24"/>
  <c r="D501" i="24"/>
  <c r="D520" i="24"/>
  <c r="S96" i="24"/>
  <c r="BH180" i="24"/>
  <c r="S362" i="24"/>
  <c r="C519" i="24"/>
  <c r="G519" i="24"/>
  <c r="E519" i="24"/>
  <c r="E518" i="24"/>
  <c r="G516" i="24"/>
  <c r="M482" i="24"/>
  <c r="S110" i="24"/>
  <c r="K481" i="24"/>
  <c r="D480" i="24"/>
  <c r="E480" i="24"/>
  <c r="D512" i="24"/>
  <c r="D477" i="24"/>
  <c r="D507" i="24"/>
  <c r="D476" i="24"/>
  <c r="D475" i="24"/>
  <c r="M471" i="24"/>
  <c r="E474" i="24"/>
  <c r="S102" i="24"/>
  <c r="D502" i="24"/>
  <c r="S69" i="24"/>
  <c r="D470" i="24"/>
  <c r="D489" i="24"/>
  <c r="I470" i="24"/>
  <c r="S68" i="24"/>
  <c r="O68" i="24"/>
  <c r="E469" i="24"/>
  <c r="H489" i="24"/>
  <c r="H466" i="24"/>
  <c r="F498" i="24"/>
  <c r="D468" i="24"/>
  <c r="F467" i="24"/>
  <c r="K463" i="24"/>
  <c r="BD180" i="24"/>
  <c r="E463" i="24"/>
  <c r="BF180" i="24"/>
  <c r="S367" i="24"/>
  <c r="O367" i="24"/>
  <c r="C395" i="24"/>
  <c r="S32" i="24"/>
  <c r="C59" i="24"/>
  <c r="S431" i="24"/>
  <c r="C588" i="24"/>
  <c r="O431" i="24"/>
  <c r="J495" i="24"/>
  <c r="S401" i="24"/>
  <c r="O401" i="24"/>
  <c r="C558" i="24"/>
  <c r="S433" i="24"/>
  <c r="O433" i="24"/>
  <c r="C590" i="24"/>
  <c r="O402" i="24"/>
  <c r="S402" i="24"/>
  <c r="C559" i="24"/>
  <c r="O434" i="24"/>
  <c r="S434" i="24"/>
  <c r="C591" i="24"/>
  <c r="S36" i="24"/>
  <c r="S435" i="24"/>
  <c r="O435" i="24"/>
  <c r="C592" i="24"/>
  <c r="J530" i="24"/>
  <c r="K489" i="24"/>
  <c r="J501" i="24"/>
  <c r="S9" i="24"/>
  <c r="O9" i="24"/>
  <c r="S438" i="24"/>
  <c r="O438" i="24"/>
  <c r="C595" i="24"/>
  <c r="S40" i="24"/>
  <c r="O40" i="24"/>
  <c r="S10" i="24"/>
  <c r="S439" i="24"/>
  <c r="O439" i="24"/>
  <c r="C596" i="24"/>
  <c r="S377" i="24"/>
  <c r="O377" i="24"/>
  <c r="C534" i="24"/>
  <c r="S41" i="24"/>
  <c r="S11" i="24"/>
  <c r="S378" i="24"/>
  <c r="C535" i="24"/>
  <c r="O378" i="24"/>
  <c r="S42" i="24"/>
  <c r="S12" i="24"/>
  <c r="S441" i="24"/>
  <c r="C598" i="24"/>
  <c r="O441" i="24"/>
  <c r="G536" i="24"/>
  <c r="C536" i="24"/>
  <c r="S379" i="24"/>
  <c r="N567" i="24"/>
  <c r="S43" i="24"/>
  <c r="C256" i="24"/>
  <c r="D256" i="24" s="1"/>
  <c r="E256" i="24" s="1"/>
  <c r="F256" i="24" s="1"/>
  <c r="G256" i="24" s="1"/>
  <c r="H256" i="24" s="1"/>
  <c r="I256" i="24" s="1"/>
  <c r="J256" i="24" s="1"/>
  <c r="K256" i="24" s="1"/>
  <c r="L256" i="24" s="1"/>
  <c r="M256" i="24" s="1"/>
  <c r="N256" i="24" s="1"/>
  <c r="AE256" i="24"/>
  <c r="S411" i="24"/>
  <c r="O411" i="24"/>
  <c r="C568" i="24"/>
  <c r="L568" i="24"/>
  <c r="H568" i="24"/>
  <c r="C257" i="24"/>
  <c r="D257" i="24" s="1"/>
  <c r="E257" i="24" s="1"/>
  <c r="F257" i="24" s="1"/>
  <c r="G257" i="24" s="1"/>
  <c r="H257" i="24" s="1"/>
  <c r="I257" i="24" s="1"/>
  <c r="J257" i="24" s="1"/>
  <c r="K257" i="24" s="1"/>
  <c r="L257" i="24" s="1"/>
  <c r="M257" i="24" s="1"/>
  <c r="N257" i="24" s="1"/>
  <c r="AE257" i="24"/>
  <c r="C569" i="24"/>
  <c r="O412" i="24"/>
  <c r="S412" i="24"/>
  <c r="H507" i="24"/>
  <c r="AE258" i="24"/>
  <c r="C258" i="24"/>
  <c r="D258" i="24" s="1"/>
  <c r="E258" i="24" s="1"/>
  <c r="F258" i="24" s="1"/>
  <c r="G258" i="24" s="1"/>
  <c r="H258" i="24" s="1"/>
  <c r="I258" i="24" s="1"/>
  <c r="J258" i="24" s="1"/>
  <c r="K258" i="24" s="1"/>
  <c r="L258" i="24" s="1"/>
  <c r="M258" i="24" s="1"/>
  <c r="N258" i="24" s="1"/>
  <c r="C601" i="24"/>
  <c r="O444" i="24"/>
  <c r="S444" i="24"/>
  <c r="M570" i="24"/>
  <c r="I508" i="24"/>
  <c r="S16" i="24"/>
  <c r="O16" i="24"/>
  <c r="C540" i="24"/>
  <c r="O383" i="24"/>
  <c r="S383" i="24"/>
  <c r="J602" i="24"/>
  <c r="S415" i="24"/>
  <c r="O415" i="24"/>
  <c r="C572" i="24"/>
  <c r="M510" i="24"/>
  <c r="I541" i="24"/>
  <c r="C573" i="24"/>
  <c r="O416" i="24"/>
  <c r="S416" i="24"/>
  <c r="S49" i="24"/>
  <c r="N481" i="24"/>
  <c r="J605" i="24"/>
  <c r="S20" i="24"/>
  <c r="C606" i="24"/>
  <c r="O449" i="24"/>
  <c r="S449" i="24"/>
  <c r="K513" i="24"/>
  <c r="S51" i="24"/>
  <c r="S21" i="24"/>
  <c r="L514" i="24"/>
  <c r="H514" i="24"/>
  <c r="C265" i="24"/>
  <c r="D265" i="24" s="1"/>
  <c r="E265" i="24" s="1"/>
  <c r="F265" i="24" s="1"/>
  <c r="G265" i="24" s="1"/>
  <c r="H265" i="24" s="1"/>
  <c r="I265" i="24" s="1"/>
  <c r="J265" i="24" s="1"/>
  <c r="K265" i="24" s="1"/>
  <c r="L265" i="24" s="1"/>
  <c r="M265" i="24" s="1"/>
  <c r="N265" i="24" s="1"/>
  <c r="AE265" i="24"/>
  <c r="M608" i="24"/>
  <c r="S421" i="24"/>
  <c r="O421" i="24"/>
  <c r="C578" i="24"/>
  <c r="N609" i="24"/>
  <c r="C267" i="24"/>
  <c r="D267" i="24" s="1"/>
  <c r="E267" i="24" s="1"/>
  <c r="F267" i="24" s="1"/>
  <c r="G267" i="24" s="1"/>
  <c r="H267" i="24" s="1"/>
  <c r="I267" i="24" s="1"/>
  <c r="J267" i="24" s="1"/>
  <c r="K267" i="24" s="1"/>
  <c r="L267" i="24" s="1"/>
  <c r="M267" i="24" s="1"/>
  <c r="N267" i="24" s="1"/>
  <c r="AE267" i="24"/>
  <c r="S391" i="24"/>
  <c r="C548" i="24"/>
  <c r="O391" i="24"/>
  <c r="S55" i="24"/>
  <c r="S25" i="24"/>
  <c r="C299" i="24"/>
  <c r="C269" i="24"/>
  <c r="D269" i="24" s="1"/>
  <c r="E269" i="24" s="1"/>
  <c r="F269" i="24" s="1"/>
  <c r="G269" i="24" s="1"/>
  <c r="H269" i="24" s="1"/>
  <c r="I269" i="24" s="1"/>
  <c r="J269" i="24" s="1"/>
  <c r="K269" i="24" s="1"/>
  <c r="L269" i="24" s="1"/>
  <c r="M269" i="24" s="1"/>
  <c r="N269" i="24" s="1"/>
  <c r="AE269" i="24"/>
  <c r="M580" i="24"/>
  <c r="S392" i="24"/>
  <c r="C549" i="24"/>
  <c r="O392" i="24"/>
  <c r="G549" i="24"/>
  <c r="K549" i="24"/>
  <c r="F580" i="24"/>
  <c r="J580" i="24"/>
  <c r="N580" i="24"/>
  <c r="E611" i="24"/>
  <c r="I611" i="24"/>
  <c r="C300" i="24"/>
  <c r="C270" i="24"/>
  <c r="D270" i="24" s="1"/>
  <c r="E270" i="24" s="1"/>
  <c r="F270" i="24" s="1"/>
  <c r="G270" i="24" s="1"/>
  <c r="H270" i="24" s="1"/>
  <c r="I270" i="24" s="1"/>
  <c r="J270" i="24" s="1"/>
  <c r="K270" i="24" s="1"/>
  <c r="L270" i="24" s="1"/>
  <c r="M270" i="24" s="1"/>
  <c r="N270" i="24" s="1"/>
  <c r="AE270" i="24"/>
  <c r="E550" i="24"/>
  <c r="I550" i="24"/>
  <c r="M550" i="24"/>
  <c r="D581" i="24"/>
  <c r="H581" i="24"/>
  <c r="L581" i="24"/>
  <c r="S455" i="24"/>
  <c r="O455" i="24"/>
  <c r="C612" i="24"/>
  <c r="G612" i="24"/>
  <c r="K612" i="24"/>
  <c r="C301" i="24"/>
  <c r="C271" i="24"/>
  <c r="D271" i="24" s="1"/>
  <c r="E271" i="24" s="1"/>
  <c r="F271" i="24" s="1"/>
  <c r="G271" i="24" s="1"/>
  <c r="H271" i="24" s="1"/>
  <c r="I271" i="24" s="1"/>
  <c r="J271" i="24" s="1"/>
  <c r="K271" i="24" s="1"/>
  <c r="L271" i="24" s="1"/>
  <c r="M271" i="24" s="1"/>
  <c r="N271" i="24" s="1"/>
  <c r="AE271" i="24"/>
  <c r="E551" i="24"/>
  <c r="I551" i="24"/>
  <c r="M551" i="24"/>
  <c r="D582" i="24"/>
  <c r="H582" i="24"/>
  <c r="L582" i="24"/>
  <c r="S456" i="24"/>
  <c r="C613" i="24"/>
  <c r="O456" i="24"/>
  <c r="G613" i="24"/>
  <c r="K613" i="24"/>
  <c r="G464" i="24"/>
  <c r="J469" i="24"/>
  <c r="M89" i="24"/>
  <c r="S101" i="24"/>
  <c r="S94" i="24"/>
  <c r="K89" i="24"/>
  <c r="J479" i="24"/>
  <c r="E477" i="24"/>
  <c r="F503" i="24"/>
  <c r="K241" i="24"/>
  <c r="G230" i="24"/>
  <c r="BO166" i="24"/>
  <c r="E240" i="24"/>
  <c r="C218" i="24"/>
  <c r="AI187" i="24"/>
  <c r="G219" i="24"/>
  <c r="I488" i="24"/>
  <c r="N488" i="24"/>
  <c r="K487" i="24"/>
  <c r="H486" i="24"/>
  <c r="G485" i="24"/>
  <c r="H484" i="24"/>
  <c r="AU170" i="24"/>
  <c r="S320" i="24"/>
  <c r="C477" i="24"/>
  <c r="G476" i="24"/>
  <c r="J230" i="24"/>
  <c r="L473" i="24"/>
  <c r="L471" i="24"/>
  <c r="I224" i="24"/>
  <c r="G520" i="24"/>
  <c r="I465" i="24"/>
  <c r="I89" i="24"/>
  <c r="D488" i="24"/>
  <c r="M488" i="24"/>
  <c r="N487" i="24"/>
  <c r="F518" i="24"/>
  <c r="J485" i="24"/>
  <c r="S114" i="24"/>
  <c r="S328" i="24"/>
  <c r="C485" i="24"/>
  <c r="S358" i="24"/>
  <c r="C515" i="24"/>
  <c r="G484" i="24"/>
  <c r="J483" i="24"/>
  <c r="S111" i="24"/>
  <c r="D481" i="24"/>
  <c r="F512" i="24"/>
  <c r="E508" i="24"/>
  <c r="D478" i="24"/>
  <c r="L476" i="24"/>
  <c r="F477" i="24"/>
  <c r="G475" i="24"/>
  <c r="D474" i="24"/>
  <c r="H473" i="24"/>
  <c r="H471" i="24"/>
  <c r="E473" i="24"/>
  <c r="G471" i="24"/>
  <c r="F470" i="24"/>
  <c r="M469" i="24"/>
  <c r="E470" i="24"/>
  <c r="D469" i="24"/>
  <c r="F469" i="24"/>
  <c r="L489" i="24"/>
  <c r="S97" i="24"/>
  <c r="I467" i="24"/>
  <c r="F466" i="24"/>
  <c r="J89" i="24"/>
  <c r="D463" i="24"/>
  <c r="AU152" i="24"/>
  <c r="N463" i="24"/>
  <c r="K465" i="24"/>
  <c r="BI180" i="24"/>
  <c r="S429" i="24"/>
  <c r="O429" i="24"/>
  <c r="C457" i="24"/>
  <c r="C587" i="24"/>
  <c r="O430" i="24"/>
  <c r="S430" i="24"/>
  <c r="J525" i="24"/>
  <c r="S2" i="24"/>
  <c r="C29" i="24"/>
  <c r="C557" i="24"/>
  <c r="O400" i="24"/>
  <c r="S400" i="24"/>
  <c r="S3" i="24"/>
  <c r="S432" i="24"/>
  <c r="O432" i="24"/>
  <c r="C589" i="24"/>
  <c r="S370" i="24"/>
  <c r="O370" i="24"/>
  <c r="C527" i="24"/>
  <c r="C528" i="24"/>
  <c r="O371" i="24"/>
  <c r="S371" i="24"/>
  <c r="L590" i="24"/>
  <c r="S403" i="24"/>
  <c r="C560" i="24"/>
  <c r="O403" i="24"/>
  <c r="S6" i="24"/>
  <c r="C426" i="24"/>
  <c r="I530" i="24"/>
  <c r="S7" i="24"/>
  <c r="M489" i="24"/>
  <c r="S436" i="24"/>
  <c r="C593" i="24"/>
  <c r="O436" i="24"/>
  <c r="K594" i="24"/>
  <c r="S437" i="24"/>
  <c r="C594" i="24"/>
  <c r="M594" i="24"/>
  <c r="S407" i="24"/>
  <c r="O407" i="24"/>
  <c r="C564" i="24"/>
  <c r="N504" i="24"/>
  <c r="J566" i="24"/>
  <c r="M505" i="24"/>
  <c r="S380" i="24"/>
  <c r="O380" i="24"/>
  <c r="C537" i="24"/>
  <c r="K537" i="24"/>
  <c r="S44" i="24"/>
  <c r="S381" i="24"/>
  <c r="O381" i="24"/>
  <c r="C538" i="24"/>
  <c r="M538" i="24"/>
  <c r="S45" i="24"/>
  <c r="S413" i="24"/>
  <c r="O413" i="24"/>
  <c r="C570" i="24"/>
  <c r="L508" i="24"/>
  <c r="H570" i="24"/>
  <c r="C259" i="24"/>
  <c r="D259" i="24" s="1"/>
  <c r="E259" i="24" s="1"/>
  <c r="F259" i="24" s="1"/>
  <c r="G259" i="24" s="1"/>
  <c r="H259" i="24" s="1"/>
  <c r="I259" i="24" s="1"/>
  <c r="J259" i="24" s="1"/>
  <c r="K259" i="24" s="1"/>
  <c r="L259" i="24" s="1"/>
  <c r="M259" i="24" s="1"/>
  <c r="N259" i="24" s="1"/>
  <c r="AE259" i="24"/>
  <c r="M571" i="24"/>
  <c r="I571" i="24"/>
  <c r="H572" i="24"/>
  <c r="C261" i="24"/>
  <c r="D261" i="24" s="1"/>
  <c r="E261" i="24" s="1"/>
  <c r="F261" i="24" s="1"/>
  <c r="G261" i="24" s="1"/>
  <c r="H261" i="24" s="1"/>
  <c r="I261" i="24" s="1"/>
  <c r="J261" i="24" s="1"/>
  <c r="K261" i="24" s="1"/>
  <c r="L261" i="24" s="1"/>
  <c r="M261" i="24" s="1"/>
  <c r="N261" i="24" s="1"/>
  <c r="AE261" i="24"/>
  <c r="G542" i="24"/>
  <c r="S385" i="24"/>
  <c r="C542" i="24"/>
  <c r="M604" i="24"/>
  <c r="J604" i="24"/>
  <c r="C262" i="24"/>
  <c r="D262" i="24" s="1"/>
  <c r="E262" i="24" s="1"/>
  <c r="F262" i="24" s="1"/>
  <c r="G262" i="24" s="1"/>
  <c r="H262" i="24" s="1"/>
  <c r="I262" i="24" s="1"/>
  <c r="J262" i="24" s="1"/>
  <c r="K262" i="24" s="1"/>
  <c r="L262" i="24" s="1"/>
  <c r="M262" i="24" s="1"/>
  <c r="N262" i="24" s="1"/>
  <c r="AE262" i="24"/>
  <c r="S448" i="24"/>
  <c r="C605" i="24"/>
  <c r="O448" i="24"/>
  <c r="M574" i="24"/>
  <c r="I605" i="24"/>
  <c r="S418" i="24"/>
  <c r="O418" i="24"/>
  <c r="C575" i="24"/>
  <c r="N606" i="24"/>
  <c r="J606" i="24"/>
  <c r="S450" i="24"/>
  <c r="C607" i="24"/>
  <c r="O450" i="24"/>
  <c r="K576" i="24"/>
  <c r="S52" i="24"/>
  <c r="S451" i="24"/>
  <c r="O451" i="24"/>
  <c r="C608" i="24"/>
  <c r="AE266" i="24"/>
  <c r="C266" i="24"/>
  <c r="D266" i="24" s="1"/>
  <c r="E266" i="24" s="1"/>
  <c r="F266" i="24" s="1"/>
  <c r="G266" i="24" s="1"/>
  <c r="H266" i="24" s="1"/>
  <c r="I266" i="24" s="1"/>
  <c r="J266" i="24" s="1"/>
  <c r="K266" i="24" s="1"/>
  <c r="L266" i="24" s="1"/>
  <c r="M266" i="24" s="1"/>
  <c r="N266" i="24" s="1"/>
  <c r="C547" i="24"/>
  <c r="O390" i="24"/>
  <c r="S390" i="24"/>
  <c r="I516" i="24"/>
  <c r="S24" i="24"/>
  <c r="D487" i="24"/>
  <c r="O26" i="24"/>
  <c r="D549" i="24"/>
  <c r="H549" i="24"/>
  <c r="L549" i="24"/>
  <c r="S423" i="24"/>
  <c r="O423" i="24"/>
  <c r="C580" i="24"/>
  <c r="G580" i="24"/>
  <c r="K580" i="24"/>
  <c r="F611" i="24"/>
  <c r="J611" i="24"/>
  <c r="N611" i="24"/>
  <c r="F550" i="24"/>
  <c r="J550" i="24"/>
  <c r="N550" i="24"/>
  <c r="E581" i="24"/>
  <c r="I581" i="24"/>
  <c r="M581" i="24"/>
  <c r="D612" i="24"/>
  <c r="H612" i="24"/>
  <c r="L612" i="24"/>
  <c r="F551" i="24"/>
  <c r="J551" i="24"/>
  <c r="N551" i="24"/>
  <c r="E582" i="24"/>
  <c r="I582" i="24"/>
  <c r="M582" i="24"/>
  <c r="D613" i="24"/>
  <c r="H613" i="24"/>
  <c r="L613" i="24"/>
  <c r="F468" i="24"/>
  <c r="BO155" i="24"/>
  <c r="S64" i="24"/>
  <c r="AU167" i="24"/>
  <c r="K469" i="24"/>
  <c r="S336" i="24"/>
  <c r="T336" i="24" s="1"/>
  <c r="O336" i="24"/>
  <c r="E485" i="24"/>
  <c r="G480" i="24"/>
  <c r="L474" i="24"/>
  <c r="C467" i="24"/>
  <c r="S310" i="24"/>
  <c r="E241" i="24"/>
  <c r="F232" i="24"/>
  <c r="G224" i="24"/>
  <c r="C226" i="24"/>
  <c r="AI184" i="24"/>
  <c r="H488" i="24"/>
  <c r="G488" i="24"/>
  <c r="K488" i="24"/>
  <c r="H485" i="24"/>
  <c r="D514" i="24"/>
  <c r="L235" i="24"/>
  <c r="S109" i="24"/>
  <c r="I480" i="24"/>
  <c r="G477" i="24"/>
  <c r="S76" i="24"/>
  <c r="I473" i="24"/>
  <c r="BK158" i="24"/>
  <c r="K467" i="24"/>
  <c r="L89" i="24"/>
  <c r="G498" i="24"/>
  <c r="S93" i="24"/>
  <c r="G494" i="24"/>
  <c r="N467" i="24"/>
  <c r="AU157" i="24"/>
  <c r="J216" i="24"/>
  <c r="BE180" i="24"/>
  <c r="S117" i="24"/>
  <c r="S116" i="24"/>
  <c r="G487" i="24"/>
  <c r="F487" i="24"/>
  <c r="E486" i="24"/>
  <c r="J486" i="24"/>
  <c r="S360" i="24"/>
  <c r="C517" i="24"/>
  <c r="M485" i="24"/>
  <c r="F484" i="24"/>
  <c r="G515" i="24"/>
  <c r="D482" i="24"/>
  <c r="D483" i="24"/>
  <c r="F480" i="24"/>
  <c r="S354" i="24"/>
  <c r="C511" i="24"/>
  <c r="C479" i="24"/>
  <c r="S322" i="24"/>
  <c r="G481" i="24"/>
  <c r="G478" i="24"/>
  <c r="N480" i="24"/>
  <c r="S107" i="24"/>
  <c r="J476" i="24"/>
  <c r="E476" i="24"/>
  <c r="S350" i="24"/>
  <c r="C507" i="24"/>
  <c r="H474" i="24"/>
  <c r="D472" i="24"/>
  <c r="S100" i="24"/>
  <c r="F475" i="24"/>
  <c r="S348" i="24"/>
  <c r="C505" i="24"/>
  <c r="J471" i="24"/>
  <c r="K470" i="24"/>
  <c r="J472" i="24"/>
  <c r="N471" i="24"/>
  <c r="E489" i="24"/>
  <c r="N468" i="24"/>
  <c r="F500" i="24"/>
  <c r="H469" i="24"/>
  <c r="S343" i="24"/>
  <c r="C500" i="24"/>
  <c r="G489" i="24"/>
  <c r="M467" i="24"/>
  <c r="D465" i="24"/>
  <c r="F489" i="24"/>
  <c r="J465" i="24"/>
  <c r="L464" i="24"/>
  <c r="J364" i="24"/>
  <c r="N465" i="24"/>
  <c r="F464" i="24"/>
  <c r="L463" i="24"/>
  <c r="BK134" i="13"/>
  <c r="S398" i="24"/>
  <c r="O398" i="24"/>
  <c r="S399" i="24"/>
  <c r="O399" i="24"/>
  <c r="C556" i="24"/>
  <c r="M587" i="24"/>
  <c r="S369" i="24"/>
  <c r="O369" i="24"/>
  <c r="C526" i="24"/>
  <c r="C247" i="24"/>
  <c r="D247" i="24" s="1"/>
  <c r="E247" i="24" s="1"/>
  <c r="F247" i="24" s="1"/>
  <c r="G247" i="24" s="1"/>
  <c r="H247" i="24" s="1"/>
  <c r="I247" i="24" s="1"/>
  <c r="J247" i="24" s="1"/>
  <c r="K247" i="24" s="1"/>
  <c r="L247" i="24" s="1"/>
  <c r="M247" i="24" s="1"/>
  <c r="N247" i="24" s="1"/>
  <c r="AE247" i="24"/>
  <c r="S4" i="24"/>
  <c r="K466" i="24"/>
  <c r="C248" i="24"/>
  <c r="D248" i="24" s="1"/>
  <c r="E248" i="24" s="1"/>
  <c r="F248" i="24" s="1"/>
  <c r="G248" i="24" s="1"/>
  <c r="H248" i="24" s="1"/>
  <c r="I248" i="24" s="1"/>
  <c r="J248" i="24" s="1"/>
  <c r="K248" i="24" s="1"/>
  <c r="L248" i="24" s="1"/>
  <c r="M248" i="24" s="1"/>
  <c r="N248" i="24" s="1"/>
  <c r="AE248" i="24"/>
  <c r="S372" i="24"/>
  <c r="O372" i="24"/>
  <c r="C529" i="24"/>
  <c r="L592" i="24"/>
  <c r="H499" i="24"/>
  <c r="S405" i="24"/>
  <c r="C562" i="24"/>
  <c r="O405" i="24"/>
  <c r="L500" i="24"/>
  <c r="C251" i="24"/>
  <c r="D251" i="24" s="1"/>
  <c r="E251" i="24" s="1"/>
  <c r="F251" i="24" s="1"/>
  <c r="G251" i="24" s="1"/>
  <c r="H251" i="24" s="1"/>
  <c r="I251" i="24" s="1"/>
  <c r="J251" i="24" s="1"/>
  <c r="K251" i="24" s="1"/>
  <c r="L251" i="24" s="1"/>
  <c r="M251" i="24" s="1"/>
  <c r="N251" i="24" s="1"/>
  <c r="AE251" i="24"/>
  <c r="S8" i="24"/>
  <c r="G563" i="24"/>
  <c r="S406" i="24"/>
  <c r="C563" i="24"/>
  <c r="H594" i="24"/>
  <c r="C252" i="24"/>
  <c r="D252" i="24" s="1"/>
  <c r="E252" i="24" s="1"/>
  <c r="F252" i="24" s="1"/>
  <c r="G252" i="24" s="1"/>
  <c r="H252" i="24" s="1"/>
  <c r="I252" i="24" s="1"/>
  <c r="J252" i="24" s="1"/>
  <c r="K252" i="24" s="1"/>
  <c r="L252" i="24" s="1"/>
  <c r="M252" i="24" s="1"/>
  <c r="N252" i="24" s="1"/>
  <c r="AE252" i="24"/>
  <c r="M534" i="24"/>
  <c r="I565" i="24"/>
  <c r="C597" i="24"/>
  <c r="O440" i="24"/>
  <c r="S440" i="24"/>
  <c r="M597" i="24"/>
  <c r="S13" i="24"/>
  <c r="N599" i="24"/>
  <c r="J599" i="24"/>
  <c r="S14" i="24"/>
  <c r="S382" i="24"/>
  <c r="O382" i="24"/>
  <c r="C539" i="24"/>
  <c r="K601" i="24"/>
  <c r="S46" i="24"/>
  <c r="S445" i="24"/>
  <c r="O445" i="24"/>
  <c r="C602" i="24"/>
  <c r="C260" i="24"/>
  <c r="D260" i="24" s="1"/>
  <c r="E260" i="24" s="1"/>
  <c r="F260" i="24" s="1"/>
  <c r="G260" i="24" s="1"/>
  <c r="H260" i="24" s="1"/>
  <c r="I260" i="24" s="1"/>
  <c r="J260" i="24" s="1"/>
  <c r="K260" i="24" s="1"/>
  <c r="L260" i="24" s="1"/>
  <c r="M260" i="24" s="1"/>
  <c r="N260" i="24" s="1"/>
  <c r="AE260" i="24"/>
  <c r="S384" i="24"/>
  <c r="O384" i="24"/>
  <c r="C541" i="24"/>
  <c r="S48" i="24"/>
  <c r="S18" i="24"/>
  <c r="S417" i="24"/>
  <c r="O417" i="24"/>
  <c r="C574" i="24"/>
  <c r="L574" i="24"/>
  <c r="H574" i="24"/>
  <c r="C263" i="24"/>
  <c r="D263" i="24" s="1"/>
  <c r="E263" i="24" s="1"/>
  <c r="F263" i="24" s="1"/>
  <c r="G263" i="24" s="1"/>
  <c r="H263" i="24" s="1"/>
  <c r="I263" i="24" s="1"/>
  <c r="J263" i="24" s="1"/>
  <c r="K263" i="24" s="1"/>
  <c r="L263" i="24" s="1"/>
  <c r="M263" i="24" s="1"/>
  <c r="N263" i="24" s="1"/>
  <c r="AE263" i="24"/>
  <c r="O387" i="24"/>
  <c r="S387" i="24"/>
  <c r="C544" i="24"/>
  <c r="I575" i="24"/>
  <c r="S419" i="24"/>
  <c r="C576" i="24"/>
  <c r="S22" i="24"/>
  <c r="S420" i="24"/>
  <c r="C577" i="24"/>
  <c r="O420" i="24"/>
  <c r="K608" i="24"/>
  <c r="S53" i="24"/>
  <c r="S23" i="24"/>
  <c r="L578" i="24"/>
  <c r="S453" i="24"/>
  <c r="O453" i="24"/>
  <c r="C610" i="24"/>
  <c r="M610" i="24"/>
  <c r="I610" i="24"/>
  <c r="S56" i="24"/>
  <c r="E549" i="24"/>
  <c r="I549" i="24"/>
  <c r="D580" i="24"/>
  <c r="H580" i="24"/>
  <c r="L580" i="24"/>
  <c r="S454" i="24"/>
  <c r="C611" i="24"/>
  <c r="O454" i="24"/>
  <c r="G611" i="24"/>
  <c r="K611" i="24"/>
  <c r="S57" i="24"/>
  <c r="O57" i="24"/>
  <c r="S393" i="24"/>
  <c r="C550" i="24"/>
  <c r="O393" i="24"/>
  <c r="G550" i="24"/>
  <c r="K550" i="24"/>
  <c r="F581" i="24"/>
  <c r="J581" i="24"/>
  <c r="N581" i="24"/>
  <c r="E612" i="24"/>
  <c r="I612" i="24"/>
  <c r="M612" i="24"/>
  <c r="S58" i="24"/>
  <c r="O58" i="24"/>
  <c r="S394" i="24"/>
  <c r="O394" i="24"/>
  <c r="C551" i="24"/>
  <c r="G551" i="24"/>
  <c r="K551" i="24"/>
  <c r="F582" i="24"/>
  <c r="J582" i="24"/>
  <c r="N582" i="24"/>
  <c r="E613" i="24"/>
  <c r="I613" i="24"/>
  <c r="M613" i="24"/>
  <c r="E233" i="24"/>
  <c r="E227" i="24"/>
  <c r="D225" i="24"/>
  <c r="AU155" i="24"/>
  <c r="K219" i="24"/>
  <c r="E222" i="24"/>
  <c r="F237" i="24"/>
  <c r="G228" i="24"/>
  <c r="I241" i="24"/>
  <c r="E494" i="24"/>
  <c r="F224" i="24"/>
  <c r="D233" i="24"/>
  <c r="E232" i="24"/>
  <c r="D228" i="24"/>
  <c r="F223" i="24"/>
  <c r="E229" i="24"/>
  <c r="E224" i="24"/>
  <c r="S59" i="24" l="1"/>
  <c r="BR50" i="13"/>
  <c r="BQ77" i="13"/>
  <c r="AE77" i="13"/>
  <c r="AF50" i="13"/>
  <c r="AD77" i="13"/>
  <c r="AE50" i="13"/>
  <c r="AC77" i="13"/>
  <c r="AD50" i="13"/>
  <c r="AW77" i="13"/>
  <c r="AX50" i="13"/>
  <c r="BO77" i="13"/>
  <c r="BP50" i="13"/>
  <c r="BN77" i="13"/>
  <c r="BO50" i="13"/>
  <c r="AF77" i="13"/>
  <c r="AG50" i="13"/>
  <c r="BP77" i="13"/>
  <c r="BQ50" i="13"/>
  <c r="BR77" i="13"/>
  <c r="BS50" i="13"/>
  <c r="BS77" i="13"/>
  <c r="BT50" i="13"/>
  <c r="BT77" i="13"/>
  <c r="BU50" i="13"/>
  <c r="P50" i="13"/>
  <c r="O77" i="13"/>
  <c r="Q50" i="13"/>
  <c r="P77" i="13"/>
  <c r="Q77" i="13"/>
  <c r="R50" i="13"/>
  <c r="M77" i="13"/>
  <c r="N50" i="13"/>
  <c r="N77" i="13"/>
  <c r="O50" i="13"/>
  <c r="H237" i="24"/>
  <c r="G30" i="22"/>
  <c r="F30" i="22"/>
  <c r="J608" i="24"/>
  <c r="H529" i="24"/>
  <c r="J590" i="24"/>
  <c r="L483" i="24"/>
  <c r="J546" i="24"/>
  <c r="F229" i="24"/>
  <c r="O185" i="24"/>
  <c r="K516" i="24"/>
  <c r="O36" i="24"/>
  <c r="O529" i="24" s="1"/>
  <c r="J559" i="24"/>
  <c r="K575" i="24"/>
  <c r="K544" i="24"/>
  <c r="J592" i="24"/>
  <c r="J557" i="24"/>
  <c r="I483" i="24"/>
  <c r="W273" i="24"/>
  <c r="V273" i="24"/>
  <c r="D240" i="24"/>
  <c r="J466" i="24"/>
  <c r="N601" i="24"/>
  <c r="D299" i="24"/>
  <c r="E299" i="24" s="1"/>
  <c r="F299" i="24" s="1"/>
  <c r="G299" i="24" s="1"/>
  <c r="H299" i="24" s="1"/>
  <c r="I299" i="24" s="1"/>
  <c r="J299" i="24" s="1"/>
  <c r="K299" i="24" s="1"/>
  <c r="L299" i="24" s="1"/>
  <c r="M299" i="24" s="1"/>
  <c r="N299" i="24" s="1"/>
  <c r="L579" i="24"/>
  <c r="O197" i="24"/>
  <c r="E228" i="24"/>
  <c r="N570" i="24"/>
  <c r="H467" i="24"/>
  <c r="O13" i="24"/>
  <c r="E234" i="24"/>
  <c r="U273" i="24"/>
  <c r="J542" i="24"/>
  <c r="BK168" i="24"/>
  <c r="H603" i="24"/>
  <c r="I599" i="24"/>
  <c r="K220" i="24"/>
  <c r="J575" i="24"/>
  <c r="L544" i="24"/>
  <c r="M508" i="24"/>
  <c r="O558" i="24"/>
  <c r="AE158" i="24"/>
  <c r="O190" i="24"/>
  <c r="L599" i="24"/>
  <c r="L565" i="24"/>
  <c r="N546" i="24"/>
  <c r="I576" i="24"/>
  <c r="L575" i="24"/>
  <c r="D614" i="24"/>
  <c r="DU106" i="13" s="1"/>
  <c r="J482" i="24"/>
  <c r="H600" i="24"/>
  <c r="AM180" i="24"/>
  <c r="J540" i="24"/>
  <c r="D300" i="24"/>
  <c r="E300" i="24" s="1"/>
  <c r="F300" i="24" s="1"/>
  <c r="G300" i="24" s="1"/>
  <c r="H300" i="24" s="1"/>
  <c r="I300" i="24" s="1"/>
  <c r="J300" i="24" s="1"/>
  <c r="K300" i="24" s="1"/>
  <c r="L300" i="24" s="1"/>
  <c r="M300" i="24" s="1"/>
  <c r="N300" i="24" s="1"/>
  <c r="E30" i="22"/>
  <c r="D552" i="24"/>
  <c r="DU50" i="13" s="1"/>
  <c r="J509" i="24"/>
  <c r="N572" i="24"/>
  <c r="D583" i="24"/>
  <c r="DU77" i="13" s="1"/>
  <c r="N594" i="24"/>
  <c r="D237" i="24"/>
  <c r="O64" i="24"/>
  <c r="O6" i="24"/>
  <c r="AP180" i="24"/>
  <c r="N603" i="24"/>
  <c r="H604" i="24"/>
  <c r="N485" i="24"/>
  <c r="AE169" i="24"/>
  <c r="M545" i="24"/>
  <c r="N532" i="24"/>
  <c r="M518" i="24"/>
  <c r="N547" i="24"/>
  <c r="O419" i="24"/>
  <c r="J587" i="24"/>
  <c r="O33" i="24"/>
  <c r="O557" i="24" s="1"/>
  <c r="J588" i="24"/>
  <c r="J515" i="24"/>
  <c r="O360" i="24"/>
  <c r="AR180" i="24"/>
  <c r="AE178" i="24"/>
  <c r="T273" i="24"/>
  <c r="AE272" i="24"/>
  <c r="O21" i="24"/>
  <c r="M536" i="24"/>
  <c r="C614" i="24"/>
  <c r="DT106" i="13" s="1"/>
  <c r="J468" i="24"/>
  <c r="D30" i="22"/>
  <c r="I578" i="24"/>
  <c r="M540" i="24"/>
  <c r="M601" i="24"/>
  <c r="O348" i="24"/>
  <c r="L506" i="24"/>
  <c r="L475" i="24"/>
  <c r="O192" i="24"/>
  <c r="AU160" i="24"/>
  <c r="M541" i="24"/>
  <c r="E614" i="24"/>
  <c r="DV106" i="13" s="1"/>
  <c r="E583" i="24"/>
  <c r="DV77" i="13" s="1"/>
  <c r="H545" i="24"/>
  <c r="I572" i="24"/>
  <c r="J570" i="24"/>
  <c r="I510" i="24"/>
  <c r="G561" i="24"/>
  <c r="H607" i="24"/>
  <c r="E552" i="24"/>
  <c r="DV50" i="13" s="1"/>
  <c r="AE159" i="24"/>
  <c r="N513" i="24"/>
  <c r="I603" i="24"/>
  <c r="G468" i="24"/>
  <c r="L486" i="24"/>
  <c r="J478" i="24"/>
  <c r="G59" i="24"/>
  <c r="G499" i="24"/>
  <c r="F552" i="24"/>
  <c r="DW50" i="13" s="1"/>
  <c r="N575" i="24"/>
  <c r="O48" i="24"/>
  <c r="O572" i="24" s="1"/>
  <c r="O15" i="24"/>
  <c r="G530" i="24"/>
  <c r="K483" i="24"/>
  <c r="H576" i="24"/>
  <c r="O564" i="24"/>
  <c r="F614" i="24"/>
  <c r="DW106" i="13" s="1"/>
  <c r="O347" i="24"/>
  <c r="O23" i="24"/>
  <c r="H541" i="24"/>
  <c r="H532" i="24"/>
  <c r="AE171" i="24"/>
  <c r="O550" i="24"/>
  <c r="O56" i="24"/>
  <c r="O611" i="24" s="1"/>
  <c r="N608" i="24"/>
  <c r="N605" i="24"/>
  <c r="I568" i="24"/>
  <c r="M598" i="24"/>
  <c r="J561" i="24"/>
  <c r="J528" i="24"/>
  <c r="H525" i="24"/>
  <c r="AU169" i="24"/>
  <c r="O76" i="24"/>
  <c r="N516" i="24"/>
  <c r="BK174" i="24"/>
  <c r="O52" i="24"/>
  <c r="N536" i="24"/>
  <c r="O589" i="24"/>
  <c r="H463" i="24"/>
  <c r="L472" i="24"/>
  <c r="N477" i="24"/>
  <c r="H480" i="24"/>
  <c r="L482" i="24"/>
  <c r="H542" i="24"/>
  <c r="J571" i="24"/>
  <c r="H560" i="24"/>
  <c r="H587" i="24"/>
  <c r="N541" i="24"/>
  <c r="M549" i="24"/>
  <c r="M573" i="24"/>
  <c r="M572" i="24"/>
  <c r="O12" i="24"/>
  <c r="I592" i="24"/>
  <c r="L559" i="24"/>
  <c r="J464" i="24"/>
  <c r="O343" i="24"/>
  <c r="BK160" i="24"/>
  <c r="J499" i="24"/>
  <c r="J470" i="24"/>
  <c r="K474" i="24"/>
  <c r="I478" i="24"/>
  <c r="N479" i="24"/>
  <c r="O354" i="24"/>
  <c r="L503" i="24"/>
  <c r="J473" i="24"/>
  <c r="O25" i="24"/>
  <c r="N578" i="24"/>
  <c r="I545" i="24"/>
  <c r="M543" i="24"/>
  <c r="M603" i="24"/>
  <c r="N598" i="24"/>
  <c r="O527" i="24"/>
  <c r="H556" i="24"/>
  <c r="M479" i="24"/>
  <c r="N515" i="24"/>
  <c r="D301" i="24"/>
  <c r="E301" i="24" s="1"/>
  <c r="F301" i="24" s="1"/>
  <c r="G301" i="24" s="1"/>
  <c r="H301" i="24" s="1"/>
  <c r="I301" i="24" s="1"/>
  <c r="J301" i="24" s="1"/>
  <c r="K301" i="24" s="1"/>
  <c r="L301" i="24" s="1"/>
  <c r="M301" i="24" s="1"/>
  <c r="N301" i="24" s="1"/>
  <c r="BK152" i="24"/>
  <c r="H498" i="24"/>
  <c r="L513" i="24"/>
  <c r="L233" i="24"/>
  <c r="F240" i="24"/>
  <c r="K577" i="24"/>
  <c r="I468" i="24"/>
  <c r="BK166" i="24"/>
  <c r="H511" i="24"/>
  <c r="K536" i="24"/>
  <c r="K598" i="24"/>
  <c r="O10" i="24"/>
  <c r="M29" i="24"/>
  <c r="AC302" i="24"/>
  <c r="I579" i="24"/>
  <c r="J568" i="24"/>
  <c r="L562" i="24"/>
  <c r="L499" i="24"/>
  <c r="O358" i="24"/>
  <c r="O24" i="24"/>
  <c r="O5" i="24"/>
  <c r="J511" i="24"/>
  <c r="AE177" i="24"/>
  <c r="M605" i="24"/>
  <c r="O37" i="24"/>
  <c r="O592" i="24" s="1"/>
  <c r="O35" i="24"/>
  <c r="O559" i="24" s="1"/>
  <c r="K559" i="24"/>
  <c r="J463" i="24"/>
  <c r="O208" i="24"/>
  <c r="I514" i="24"/>
  <c r="AU176" i="24"/>
  <c r="H476" i="24"/>
  <c r="O194" i="24"/>
  <c r="O17" i="24"/>
  <c r="M535" i="24"/>
  <c r="U302" i="24"/>
  <c r="BB180" i="24"/>
  <c r="W180" i="24"/>
  <c r="O19" i="24"/>
  <c r="O11" i="24"/>
  <c r="O437" i="24"/>
  <c r="O457" i="24" s="1"/>
  <c r="K528" i="24"/>
  <c r="O4" i="24"/>
  <c r="L497" i="24"/>
  <c r="M504" i="24"/>
  <c r="K497" i="24"/>
  <c r="O320" i="24"/>
  <c r="O22" i="24"/>
  <c r="K59" i="24"/>
  <c r="M481" i="24"/>
  <c r="BK155" i="24"/>
  <c r="N474" i="24"/>
  <c r="H601" i="24"/>
  <c r="L534" i="24"/>
  <c r="O533" i="24"/>
  <c r="H508" i="24"/>
  <c r="I499" i="24"/>
  <c r="AL180" i="24"/>
  <c r="O196" i="24"/>
  <c r="N508" i="24"/>
  <c r="AK180" i="24"/>
  <c r="T302" i="24"/>
  <c r="F230" i="24"/>
  <c r="O200" i="24"/>
  <c r="M565" i="24"/>
  <c r="O7" i="24"/>
  <c r="M525" i="24"/>
  <c r="K457" i="24"/>
  <c r="AZ180" i="24"/>
  <c r="BA180" i="24"/>
  <c r="O69" i="24"/>
  <c r="AU153" i="24"/>
  <c r="AE163" i="24"/>
  <c r="M611" i="24"/>
  <c r="O20" i="24"/>
  <c r="O18" i="24"/>
  <c r="H561" i="24"/>
  <c r="M503" i="24"/>
  <c r="N29" i="24"/>
  <c r="AD273" i="24" s="1"/>
  <c r="K546" i="24"/>
  <c r="H569" i="24"/>
  <c r="O14" i="24"/>
  <c r="I537" i="24"/>
  <c r="J556" i="24"/>
  <c r="BK172" i="24"/>
  <c r="H479" i="24"/>
  <c r="O203" i="24"/>
  <c r="AE173" i="24"/>
  <c r="K475" i="24"/>
  <c r="AE167" i="24"/>
  <c r="I235" i="24"/>
  <c r="O204" i="24"/>
  <c r="H219" i="24"/>
  <c r="J240" i="24"/>
  <c r="M596" i="24"/>
  <c r="O406" i="24"/>
  <c r="Y302" i="24"/>
  <c r="AE179" i="24"/>
  <c r="H530" i="24"/>
  <c r="F89" i="24"/>
  <c r="K506" i="24"/>
  <c r="O46" i="24"/>
  <c r="O601" i="24" s="1"/>
  <c r="M539" i="24"/>
  <c r="L593" i="24"/>
  <c r="O3" i="24"/>
  <c r="J480" i="24"/>
  <c r="J544" i="24"/>
  <c r="K567" i="24"/>
  <c r="I561" i="24"/>
  <c r="AE175" i="24"/>
  <c r="AU168" i="24"/>
  <c r="AE166" i="24"/>
  <c r="O202" i="24"/>
  <c r="S226" i="24"/>
  <c r="M224" i="24"/>
  <c r="AE162" i="24"/>
  <c r="O344" i="24"/>
  <c r="I219" i="24"/>
  <c r="AE157" i="24"/>
  <c r="K223" i="24"/>
  <c r="AE161" i="24"/>
  <c r="N218" i="24"/>
  <c r="AT180" i="24"/>
  <c r="M211" i="24"/>
  <c r="CZ15" i="13" s="1"/>
  <c r="O337" i="24"/>
  <c r="K217" i="24"/>
  <c r="S597" i="24"/>
  <c r="T440" i="24"/>
  <c r="I534" i="24"/>
  <c r="T405" i="24"/>
  <c r="S562" i="24"/>
  <c r="T398" i="24"/>
  <c r="S340" i="24"/>
  <c r="C497" i="24"/>
  <c r="O340" i="24"/>
  <c r="S315" i="24"/>
  <c r="O315" i="24"/>
  <c r="C472" i="24"/>
  <c r="O323" i="24"/>
  <c r="C480" i="24"/>
  <c r="S323" i="24"/>
  <c r="S479" i="24"/>
  <c r="T322" i="24"/>
  <c r="T479" i="24" s="1"/>
  <c r="T354" i="24"/>
  <c r="S511" i="24"/>
  <c r="S86" i="24"/>
  <c r="O86" i="24"/>
  <c r="S87" i="24"/>
  <c r="O87" i="24"/>
  <c r="C496" i="24"/>
  <c r="O339" i="24"/>
  <c r="O496" i="24" s="1"/>
  <c r="S339" i="24"/>
  <c r="G241" i="24"/>
  <c r="K225" i="24"/>
  <c r="BK163" i="24"/>
  <c r="C514" i="24"/>
  <c r="O357" i="24"/>
  <c r="S357" i="24"/>
  <c r="L215" i="24"/>
  <c r="S312" i="24"/>
  <c r="C469" i="24"/>
  <c r="O312" i="24"/>
  <c r="S575" i="24"/>
  <c r="T418" i="24"/>
  <c r="I543" i="24"/>
  <c r="C291" i="24"/>
  <c r="D291" i="24" s="1"/>
  <c r="E291" i="24" s="1"/>
  <c r="F291" i="24" s="1"/>
  <c r="G291" i="24" s="1"/>
  <c r="H291" i="24" s="1"/>
  <c r="I291" i="24" s="1"/>
  <c r="J291" i="24" s="1"/>
  <c r="K291" i="24" s="1"/>
  <c r="L291" i="24" s="1"/>
  <c r="M291" i="24" s="1"/>
  <c r="N291" i="24" s="1"/>
  <c r="AE291" i="24"/>
  <c r="C289" i="24"/>
  <c r="D289" i="24" s="1"/>
  <c r="E289" i="24" s="1"/>
  <c r="F289" i="24" s="1"/>
  <c r="G289" i="24" s="1"/>
  <c r="H289" i="24" s="1"/>
  <c r="I289" i="24" s="1"/>
  <c r="J289" i="24" s="1"/>
  <c r="K289" i="24" s="1"/>
  <c r="L289" i="24" s="1"/>
  <c r="M289" i="24" s="1"/>
  <c r="N289" i="24" s="1"/>
  <c r="AE289" i="24"/>
  <c r="T381" i="24"/>
  <c r="S538" i="24"/>
  <c r="O44" i="24"/>
  <c r="O568" i="24" s="1"/>
  <c r="N535" i="24"/>
  <c r="S564" i="24"/>
  <c r="T407" i="24"/>
  <c r="S560" i="24"/>
  <c r="T403" i="24"/>
  <c r="S589" i="24"/>
  <c r="T432" i="24"/>
  <c r="C30" i="22"/>
  <c r="S273" i="24"/>
  <c r="N59" i="24"/>
  <c r="BK153" i="24"/>
  <c r="S81" i="24"/>
  <c r="O81" i="24"/>
  <c r="S84" i="24"/>
  <c r="O84" i="24"/>
  <c r="M486" i="24"/>
  <c r="J237" i="24"/>
  <c r="S218" i="24"/>
  <c r="I238" i="24"/>
  <c r="C240" i="24"/>
  <c r="BO178" i="24"/>
  <c r="S549" i="24"/>
  <c r="T392" i="24"/>
  <c r="C297" i="24"/>
  <c r="D297" i="24" s="1"/>
  <c r="E297" i="24" s="1"/>
  <c r="F297" i="24" s="1"/>
  <c r="G297" i="24" s="1"/>
  <c r="H297" i="24" s="1"/>
  <c r="I297" i="24" s="1"/>
  <c r="J297" i="24" s="1"/>
  <c r="K297" i="24" s="1"/>
  <c r="L297" i="24" s="1"/>
  <c r="M297" i="24" s="1"/>
  <c r="N297" i="24" s="1"/>
  <c r="AE297" i="24"/>
  <c r="O51" i="24"/>
  <c r="O575" i="24" s="1"/>
  <c r="I544" i="24"/>
  <c r="J543" i="24"/>
  <c r="H605" i="24"/>
  <c r="T416" i="24"/>
  <c r="S573" i="24"/>
  <c r="S540" i="24"/>
  <c r="T383" i="24"/>
  <c r="I602" i="24"/>
  <c r="I539" i="24"/>
  <c r="T444" i="24"/>
  <c r="S601" i="24"/>
  <c r="AE288" i="24"/>
  <c r="C288" i="24"/>
  <c r="D288" i="24" s="1"/>
  <c r="E288" i="24" s="1"/>
  <c r="F288" i="24" s="1"/>
  <c r="G288" i="24" s="1"/>
  <c r="H288" i="24" s="1"/>
  <c r="I288" i="24" s="1"/>
  <c r="J288" i="24" s="1"/>
  <c r="K288" i="24" s="1"/>
  <c r="L288" i="24" s="1"/>
  <c r="M288" i="24" s="1"/>
  <c r="N288" i="24" s="1"/>
  <c r="H537" i="24"/>
  <c r="T411" i="24"/>
  <c r="S568" i="24"/>
  <c r="AE286" i="24"/>
  <c r="C286" i="24"/>
  <c r="D286" i="24" s="1"/>
  <c r="E286" i="24" s="1"/>
  <c r="F286" i="24" s="1"/>
  <c r="G286" i="24" s="1"/>
  <c r="H286" i="24" s="1"/>
  <c r="I286" i="24" s="1"/>
  <c r="J286" i="24" s="1"/>
  <c r="K286" i="24" s="1"/>
  <c r="L286" i="24" s="1"/>
  <c r="M286" i="24" s="1"/>
  <c r="N286" i="24" s="1"/>
  <c r="N566" i="24"/>
  <c r="J532" i="24"/>
  <c r="T435" i="24"/>
  <c r="S592" i="24"/>
  <c r="S590" i="24"/>
  <c r="T433" i="24"/>
  <c r="I526" i="24"/>
  <c r="H29" i="24"/>
  <c r="W302" i="24"/>
  <c r="G395" i="24"/>
  <c r="H506" i="24"/>
  <c r="H232" i="24"/>
  <c r="BK176" i="24"/>
  <c r="T362" i="24"/>
  <c r="S519" i="24"/>
  <c r="K333" i="24"/>
  <c r="K221" i="24"/>
  <c r="N227" i="24"/>
  <c r="C502" i="24"/>
  <c r="O345" i="24"/>
  <c r="O502" i="24" s="1"/>
  <c r="S345" i="24"/>
  <c r="I482" i="24"/>
  <c r="K216" i="24"/>
  <c r="S241" i="24"/>
  <c r="J239" i="24"/>
  <c r="C233" i="24"/>
  <c r="K236" i="24"/>
  <c r="S581" i="24"/>
  <c r="T424" i="24"/>
  <c r="O50" i="24"/>
  <c r="O574" i="24" s="1"/>
  <c r="S543" i="24"/>
  <c r="T386" i="24"/>
  <c r="T446" i="24"/>
  <c r="S603" i="24"/>
  <c r="J539" i="24"/>
  <c r="T409" i="24"/>
  <c r="S566" i="24"/>
  <c r="J563" i="24"/>
  <c r="AB302" i="24"/>
  <c r="L59" i="24"/>
  <c r="BC180" i="24"/>
  <c r="AQ180" i="24"/>
  <c r="S62" i="24"/>
  <c r="O62" i="24"/>
  <c r="G364" i="24"/>
  <c r="S88" i="24"/>
  <c r="O88" i="24"/>
  <c r="L223" i="24"/>
  <c r="S75" i="24"/>
  <c r="O75" i="24"/>
  <c r="S352" i="24"/>
  <c r="O352" i="24"/>
  <c r="C509" i="24"/>
  <c r="C506" i="24"/>
  <c r="S349" i="24"/>
  <c r="O349" i="24"/>
  <c r="S321" i="24"/>
  <c r="O321" i="24"/>
  <c r="C478" i="24"/>
  <c r="S512" i="24"/>
  <c r="T355" i="24"/>
  <c r="S82" i="24"/>
  <c r="O82" i="24"/>
  <c r="S83" i="24"/>
  <c r="O83" i="24"/>
  <c r="I226" i="24"/>
  <c r="S316" i="24"/>
  <c r="O316" i="24"/>
  <c r="C473" i="24"/>
  <c r="K485" i="24"/>
  <c r="J228" i="24"/>
  <c r="K227" i="24"/>
  <c r="J227" i="24"/>
  <c r="L216" i="24"/>
  <c r="BO172" i="24"/>
  <c r="I225" i="24"/>
  <c r="S344" i="24"/>
  <c r="C501" i="24"/>
  <c r="M501" i="24"/>
  <c r="J214" i="24"/>
  <c r="I486" i="24"/>
  <c r="I223" i="24"/>
  <c r="S221" i="24"/>
  <c r="K235" i="24"/>
  <c r="H468" i="24"/>
  <c r="N228" i="24"/>
  <c r="H234" i="24"/>
  <c r="K239" i="24"/>
  <c r="S239" i="24"/>
  <c r="M463" i="24"/>
  <c r="I218" i="24"/>
  <c r="L218" i="24"/>
  <c r="N222" i="24"/>
  <c r="C231" i="24"/>
  <c r="AI200" i="24"/>
  <c r="K218" i="24"/>
  <c r="BO157" i="24"/>
  <c r="C219" i="24"/>
  <c r="AE160" i="24"/>
  <c r="O551" i="24"/>
  <c r="S611" i="24"/>
  <c r="T454" i="24"/>
  <c r="O53" i="24"/>
  <c r="S576" i="24"/>
  <c r="T419" i="24"/>
  <c r="S544" i="24"/>
  <c r="T387" i="24"/>
  <c r="H543" i="24"/>
  <c r="T417" i="24"/>
  <c r="S574" i="24"/>
  <c r="T384" i="24"/>
  <c r="S541" i="24"/>
  <c r="AE290" i="24"/>
  <c r="C290" i="24"/>
  <c r="D290" i="24" s="1"/>
  <c r="E290" i="24" s="1"/>
  <c r="F290" i="24" s="1"/>
  <c r="G290" i="24" s="1"/>
  <c r="H290" i="24" s="1"/>
  <c r="I290" i="24" s="1"/>
  <c r="J290" i="24" s="1"/>
  <c r="K290" i="24" s="1"/>
  <c r="L290" i="24" s="1"/>
  <c r="M290" i="24" s="1"/>
  <c r="N290" i="24" s="1"/>
  <c r="M569" i="24"/>
  <c r="H599" i="24"/>
  <c r="J594" i="24"/>
  <c r="L531" i="24"/>
  <c r="C278" i="24"/>
  <c r="D278" i="24" s="1"/>
  <c r="E278" i="24" s="1"/>
  <c r="F278" i="24" s="1"/>
  <c r="G278" i="24" s="1"/>
  <c r="H278" i="24" s="1"/>
  <c r="I278" i="24" s="1"/>
  <c r="J278" i="24" s="1"/>
  <c r="K278" i="24" s="1"/>
  <c r="L278" i="24" s="1"/>
  <c r="M278" i="24" s="1"/>
  <c r="N278" i="24" s="1"/>
  <c r="AE278" i="24"/>
  <c r="I588" i="24"/>
  <c r="J29" i="24"/>
  <c r="I59" i="24"/>
  <c r="S556" i="24"/>
  <c r="T399" i="24"/>
  <c r="G426" i="24"/>
  <c r="O350" i="24"/>
  <c r="BK165" i="24"/>
  <c r="L512" i="24"/>
  <c r="J512" i="24"/>
  <c r="T360" i="24"/>
  <c r="S517" i="24"/>
  <c r="I517" i="24"/>
  <c r="G333" i="24"/>
  <c r="S63" i="24"/>
  <c r="O63" i="24"/>
  <c r="BK157" i="24"/>
  <c r="S337" i="24"/>
  <c r="C494" i="24"/>
  <c r="I227" i="24"/>
  <c r="H231" i="24"/>
  <c r="H241" i="24"/>
  <c r="S467" i="24"/>
  <c r="T310" i="24"/>
  <c r="T467" i="24" s="1"/>
  <c r="N219" i="24"/>
  <c r="H229" i="24"/>
  <c r="M234" i="24"/>
  <c r="K234" i="24"/>
  <c r="M579" i="24"/>
  <c r="K547" i="24"/>
  <c r="T450" i="24"/>
  <c r="S607" i="24"/>
  <c r="H539" i="24"/>
  <c r="T413" i="24"/>
  <c r="S570" i="24"/>
  <c r="M600" i="24"/>
  <c r="N568" i="24"/>
  <c r="M566" i="24"/>
  <c r="C489" i="24"/>
  <c r="S332" i="24"/>
  <c r="O332" i="24"/>
  <c r="O489" i="24" s="1"/>
  <c r="L530" i="24"/>
  <c r="T371" i="24"/>
  <c r="S528" i="24"/>
  <c r="S527" i="24"/>
  <c r="T370" i="24"/>
  <c r="V302" i="24"/>
  <c r="U180" i="24"/>
  <c r="C468" i="24"/>
  <c r="S311" i="24"/>
  <c r="O307" i="24"/>
  <c r="S307" i="24"/>
  <c r="C464" i="24"/>
  <c r="AU159" i="24"/>
  <c r="N506" i="24"/>
  <c r="O319" i="24"/>
  <c r="C476" i="24"/>
  <c r="S319" i="24"/>
  <c r="H510" i="24"/>
  <c r="H512" i="24"/>
  <c r="H481" i="24"/>
  <c r="J513" i="24"/>
  <c r="T358" i="24"/>
  <c r="S515" i="24"/>
  <c r="G89" i="24"/>
  <c r="L466" i="24"/>
  <c r="BK154" i="24"/>
  <c r="J224" i="24"/>
  <c r="AE164" i="24"/>
  <c r="I477" i="24"/>
  <c r="S351" i="24"/>
  <c r="O351" i="24"/>
  <c r="C508" i="24"/>
  <c r="H235" i="24"/>
  <c r="I240" i="24"/>
  <c r="L221" i="24"/>
  <c r="L222" i="24"/>
  <c r="J221" i="24"/>
  <c r="AU175" i="24"/>
  <c r="C486" i="24"/>
  <c r="O329" i="24"/>
  <c r="S329" i="24"/>
  <c r="O613" i="24"/>
  <c r="O55" i="24"/>
  <c r="S548" i="24"/>
  <c r="T391" i="24"/>
  <c r="L607" i="24"/>
  <c r="K606" i="24"/>
  <c r="N543" i="24"/>
  <c r="L605" i="24"/>
  <c r="O49" i="24"/>
  <c r="O604" i="24" s="1"/>
  <c r="M602" i="24"/>
  <c r="H538" i="24"/>
  <c r="L537" i="24"/>
  <c r="K568" i="24"/>
  <c r="O43" i="24"/>
  <c r="O598" i="24" s="1"/>
  <c r="S536" i="24"/>
  <c r="T379" i="24"/>
  <c r="S596" i="24"/>
  <c r="T439" i="24"/>
  <c r="O595" i="24"/>
  <c r="L561" i="24"/>
  <c r="S591" i="24"/>
  <c r="T434" i="24"/>
  <c r="L528" i="24"/>
  <c r="K590" i="24"/>
  <c r="AE155" i="24"/>
  <c r="S558" i="24"/>
  <c r="T401" i="24"/>
  <c r="AA302" i="24"/>
  <c r="O32" i="24"/>
  <c r="O556" i="24" s="1"/>
  <c r="C552" i="24"/>
  <c r="DT50" i="13" s="1"/>
  <c r="I333" i="24"/>
  <c r="E364" i="24"/>
  <c r="E521" i="24" s="1"/>
  <c r="DV23" i="13" s="1"/>
  <c r="L468" i="24"/>
  <c r="N473" i="24"/>
  <c r="S72" i="24"/>
  <c r="O72" i="24"/>
  <c r="J506" i="24"/>
  <c r="J504" i="24"/>
  <c r="S80" i="24"/>
  <c r="O80" i="24"/>
  <c r="H483" i="24"/>
  <c r="M484" i="24"/>
  <c r="BK179" i="24"/>
  <c r="I509" i="24"/>
  <c r="BK170" i="24"/>
  <c r="C513" i="24"/>
  <c r="S356" i="24"/>
  <c r="O356" i="24"/>
  <c r="N234" i="24"/>
  <c r="AE176" i="24"/>
  <c r="AE168" i="24"/>
  <c r="AI210" i="24"/>
  <c r="O210" i="24"/>
  <c r="H216" i="24"/>
  <c r="M226" i="24"/>
  <c r="E89" i="24"/>
  <c r="M228" i="24"/>
  <c r="J234" i="24"/>
  <c r="T425" i="24"/>
  <c r="S582" i="24"/>
  <c r="O581" i="24"/>
  <c r="S579" i="24"/>
  <c r="T422" i="24"/>
  <c r="O388" i="24"/>
  <c r="AE294" i="24"/>
  <c r="C294" i="24"/>
  <c r="D294" i="24" s="1"/>
  <c r="E294" i="24" s="1"/>
  <c r="F294" i="24" s="1"/>
  <c r="G294" i="24" s="1"/>
  <c r="H294" i="24" s="1"/>
  <c r="I294" i="24" s="1"/>
  <c r="J294" i="24" s="1"/>
  <c r="K294" i="24" s="1"/>
  <c r="L294" i="24" s="1"/>
  <c r="M294" i="24" s="1"/>
  <c r="N294" i="24" s="1"/>
  <c r="N544" i="24"/>
  <c r="J574" i="24"/>
  <c r="M542" i="24"/>
  <c r="O47" i="24"/>
  <c r="O602" i="24" s="1"/>
  <c r="L601" i="24"/>
  <c r="S600" i="24"/>
  <c r="T443" i="24"/>
  <c r="T442" i="24"/>
  <c r="S599" i="24"/>
  <c r="J597" i="24"/>
  <c r="S565" i="24"/>
  <c r="T408" i="24"/>
  <c r="C283" i="24"/>
  <c r="D283" i="24" s="1"/>
  <c r="E283" i="24" s="1"/>
  <c r="F283" i="24" s="1"/>
  <c r="G283" i="24" s="1"/>
  <c r="H283" i="24" s="1"/>
  <c r="I283" i="24" s="1"/>
  <c r="J283" i="24" s="1"/>
  <c r="K283" i="24" s="1"/>
  <c r="L283" i="24" s="1"/>
  <c r="M283" i="24" s="1"/>
  <c r="N283" i="24" s="1"/>
  <c r="AE283" i="24"/>
  <c r="O39" i="24"/>
  <c r="O532" i="24" s="1"/>
  <c r="S532" i="24"/>
  <c r="T375" i="24"/>
  <c r="N563" i="24"/>
  <c r="O38" i="24"/>
  <c r="O593" i="24" s="1"/>
  <c r="T374" i="24"/>
  <c r="S531" i="24"/>
  <c r="H592" i="24"/>
  <c r="C279" i="24"/>
  <c r="D279" i="24" s="1"/>
  <c r="E279" i="24" s="1"/>
  <c r="F279" i="24" s="1"/>
  <c r="G279" i="24" s="1"/>
  <c r="H279" i="24" s="1"/>
  <c r="I279" i="24" s="1"/>
  <c r="J279" i="24" s="1"/>
  <c r="K279" i="24" s="1"/>
  <c r="L279" i="24" s="1"/>
  <c r="M279" i="24" s="1"/>
  <c r="N279" i="24" s="1"/>
  <c r="AE279" i="24"/>
  <c r="J526" i="24"/>
  <c r="I464" i="24"/>
  <c r="S65" i="24"/>
  <c r="O65" i="24"/>
  <c r="L469" i="24"/>
  <c r="I503" i="24"/>
  <c r="M507" i="24"/>
  <c r="I512" i="24"/>
  <c r="J484" i="24"/>
  <c r="M517" i="24"/>
  <c r="H333" i="24"/>
  <c r="S342" i="24"/>
  <c r="O342" i="24"/>
  <c r="C499" i="24"/>
  <c r="AU154" i="24"/>
  <c r="H224" i="24"/>
  <c r="BK178" i="24"/>
  <c r="O318" i="24"/>
  <c r="S318" i="24"/>
  <c r="C475" i="24"/>
  <c r="M232" i="24"/>
  <c r="J225" i="24"/>
  <c r="F234" i="24"/>
  <c r="N475" i="24"/>
  <c r="AE174" i="24"/>
  <c r="G238" i="24"/>
  <c r="F216" i="24"/>
  <c r="C482" i="24"/>
  <c r="S325" i="24"/>
  <c r="O325" i="24"/>
  <c r="L234" i="24"/>
  <c r="S228" i="24"/>
  <c r="I230" i="24"/>
  <c r="I233" i="24"/>
  <c r="K482" i="24"/>
  <c r="E225" i="24"/>
  <c r="N216" i="24"/>
  <c r="G240" i="24"/>
  <c r="G234" i="24"/>
  <c r="J223" i="24"/>
  <c r="C224" i="24"/>
  <c r="AI193" i="24"/>
  <c r="O193" i="24"/>
  <c r="F219" i="24"/>
  <c r="I221" i="24"/>
  <c r="L224" i="24"/>
  <c r="J233" i="24"/>
  <c r="H230" i="24"/>
  <c r="N237" i="24"/>
  <c r="I229" i="24"/>
  <c r="M217" i="24"/>
  <c r="S305" i="24"/>
  <c r="O305" i="24"/>
  <c r="C234" i="24"/>
  <c r="N220" i="24"/>
  <c r="H227" i="24"/>
  <c r="E468" i="24"/>
  <c r="BO160" i="24"/>
  <c r="AI183" i="24"/>
  <c r="O183" i="24"/>
  <c r="AE154" i="24"/>
  <c r="T394" i="24"/>
  <c r="S551" i="24"/>
  <c r="T393" i="24"/>
  <c r="S550" i="24"/>
  <c r="I548" i="24"/>
  <c r="L609" i="24"/>
  <c r="L545" i="24"/>
  <c r="I606" i="24"/>
  <c r="L543" i="24"/>
  <c r="I540" i="24"/>
  <c r="T445" i="24"/>
  <c r="S602" i="24"/>
  <c r="S539" i="24"/>
  <c r="T382" i="24"/>
  <c r="I601" i="24"/>
  <c r="J537" i="24"/>
  <c r="AE282" i="24"/>
  <c r="C282" i="24"/>
  <c r="D282" i="24" s="1"/>
  <c r="E282" i="24" s="1"/>
  <c r="F282" i="24" s="1"/>
  <c r="G282" i="24" s="1"/>
  <c r="H282" i="24" s="1"/>
  <c r="I282" i="24" s="1"/>
  <c r="J282" i="24" s="1"/>
  <c r="K282" i="24" s="1"/>
  <c r="L282" i="24" s="1"/>
  <c r="M282" i="24" s="1"/>
  <c r="N282" i="24" s="1"/>
  <c r="S563" i="24"/>
  <c r="T406" i="24"/>
  <c r="C281" i="24"/>
  <c r="D281" i="24" s="1"/>
  <c r="E281" i="24" s="1"/>
  <c r="F281" i="24" s="1"/>
  <c r="G281" i="24" s="1"/>
  <c r="H281" i="24" s="1"/>
  <c r="I281" i="24" s="1"/>
  <c r="J281" i="24" s="1"/>
  <c r="K281" i="24" s="1"/>
  <c r="L281" i="24" s="1"/>
  <c r="M281" i="24" s="1"/>
  <c r="N281" i="24" s="1"/>
  <c r="AE281" i="24"/>
  <c r="T372" i="24"/>
  <c r="S529" i="24"/>
  <c r="AE277" i="24"/>
  <c r="C277" i="24"/>
  <c r="D277" i="24" s="1"/>
  <c r="E277" i="24" s="1"/>
  <c r="F277" i="24" s="1"/>
  <c r="G277" i="24" s="1"/>
  <c r="H277" i="24" s="1"/>
  <c r="I277" i="24" s="1"/>
  <c r="J277" i="24" s="1"/>
  <c r="K277" i="24" s="1"/>
  <c r="L277" i="24" s="1"/>
  <c r="M277" i="24" s="1"/>
  <c r="N277" i="24" s="1"/>
  <c r="M59" i="24"/>
  <c r="C583" i="24"/>
  <c r="DT77" i="13" s="1"/>
  <c r="S500" i="24"/>
  <c r="T343" i="24"/>
  <c r="M472" i="24"/>
  <c r="S505" i="24"/>
  <c r="T348" i="24"/>
  <c r="BK161" i="24"/>
  <c r="J475" i="24"/>
  <c r="T350" i="24"/>
  <c r="S507" i="24"/>
  <c r="S77" i="24"/>
  <c r="O77" i="24"/>
  <c r="N232" i="24"/>
  <c r="AO180" i="24"/>
  <c r="BK173" i="24"/>
  <c r="S327" i="24"/>
  <c r="O327" i="24"/>
  <c r="C484" i="24"/>
  <c r="BO164" i="24"/>
  <c r="V180" i="24"/>
  <c r="S580" i="24"/>
  <c r="T423" i="24"/>
  <c r="L610" i="24"/>
  <c r="S547" i="24"/>
  <c r="T390" i="24"/>
  <c r="AE296" i="24"/>
  <c r="C296" i="24"/>
  <c r="D296" i="24" s="1"/>
  <c r="E296" i="24" s="1"/>
  <c r="F296" i="24" s="1"/>
  <c r="G296" i="24" s="1"/>
  <c r="H296" i="24" s="1"/>
  <c r="I296" i="24" s="1"/>
  <c r="J296" i="24" s="1"/>
  <c r="K296" i="24" s="1"/>
  <c r="L296" i="24" s="1"/>
  <c r="M296" i="24" s="1"/>
  <c r="N296" i="24" s="1"/>
  <c r="S608" i="24"/>
  <c r="T451" i="24"/>
  <c r="L576" i="24"/>
  <c r="K607" i="24"/>
  <c r="S605" i="24"/>
  <c r="T448" i="24"/>
  <c r="AE292" i="24"/>
  <c r="C292" i="24"/>
  <c r="D292" i="24" s="1"/>
  <c r="E292" i="24" s="1"/>
  <c r="F292" i="24" s="1"/>
  <c r="G292" i="24" s="1"/>
  <c r="H292" i="24" s="1"/>
  <c r="I292" i="24" s="1"/>
  <c r="J292" i="24" s="1"/>
  <c r="K292" i="24" s="1"/>
  <c r="L292" i="24" s="1"/>
  <c r="M292" i="24" s="1"/>
  <c r="N292" i="24" s="1"/>
  <c r="O385" i="24"/>
  <c r="J573" i="24"/>
  <c r="L539" i="24"/>
  <c r="K570" i="24"/>
  <c r="O45" i="24"/>
  <c r="O600" i="24" s="1"/>
  <c r="T380" i="24"/>
  <c r="S537" i="24"/>
  <c r="M532" i="24"/>
  <c r="T437" i="24"/>
  <c r="S594" i="24"/>
  <c r="C561" i="24"/>
  <c r="O404" i="24"/>
  <c r="S404" i="24"/>
  <c r="S426" i="24" s="1"/>
  <c r="T400" i="24"/>
  <c r="S557" i="24"/>
  <c r="K29" i="24"/>
  <c r="Z302" i="24"/>
  <c r="J59" i="24"/>
  <c r="S587" i="24"/>
  <c r="T430" i="24"/>
  <c r="T429" i="24"/>
  <c r="S457" i="24"/>
  <c r="H501" i="24"/>
  <c r="H470" i="24"/>
  <c r="M476" i="24"/>
  <c r="J481" i="24"/>
  <c r="K514" i="24"/>
  <c r="BK175" i="24"/>
  <c r="O328" i="24"/>
  <c r="M241" i="24"/>
  <c r="H225" i="24"/>
  <c r="J226" i="24"/>
  <c r="T320" i="24"/>
  <c r="T477" i="24" s="1"/>
  <c r="S477" i="24"/>
  <c r="S331" i="24"/>
  <c r="O331" i="24"/>
  <c r="O488" i="24" s="1"/>
  <c r="C488" i="24"/>
  <c r="I215" i="24"/>
  <c r="J231" i="24"/>
  <c r="S71" i="24"/>
  <c r="O71" i="24"/>
  <c r="T180" i="24"/>
  <c r="M515" i="24"/>
  <c r="O612" i="24"/>
  <c r="T421" i="24"/>
  <c r="S578" i="24"/>
  <c r="C295" i="24"/>
  <c r="D295" i="24" s="1"/>
  <c r="E295" i="24" s="1"/>
  <c r="F295" i="24" s="1"/>
  <c r="G295" i="24" s="1"/>
  <c r="H295" i="24" s="1"/>
  <c r="I295" i="24" s="1"/>
  <c r="J295" i="24" s="1"/>
  <c r="K295" i="24" s="1"/>
  <c r="L295" i="24" s="1"/>
  <c r="M295" i="24" s="1"/>
  <c r="N295" i="24" s="1"/>
  <c r="AE295" i="24"/>
  <c r="S606" i="24"/>
  <c r="T449" i="24"/>
  <c r="I574" i="24"/>
  <c r="S569" i="24"/>
  <c r="T412" i="24"/>
  <c r="O379" i="24"/>
  <c r="T441" i="24"/>
  <c r="S598" i="24"/>
  <c r="O42" i="24"/>
  <c r="O597" i="24" s="1"/>
  <c r="S535" i="24"/>
  <c r="T378" i="24"/>
  <c r="O41" i="24"/>
  <c r="O534" i="24" s="1"/>
  <c r="S534" i="24"/>
  <c r="T377" i="24"/>
  <c r="T438" i="24"/>
  <c r="S595" i="24"/>
  <c r="M563" i="24"/>
  <c r="L29" i="24"/>
  <c r="M556" i="24"/>
  <c r="D364" i="24"/>
  <c r="D521" i="24" s="1"/>
  <c r="DU23" i="13" s="1"/>
  <c r="S308" i="24"/>
  <c r="O308" i="24"/>
  <c r="O465" i="24" s="1"/>
  <c r="C465" i="24"/>
  <c r="I472" i="24"/>
  <c r="S317" i="24"/>
  <c r="O317" i="24"/>
  <c r="C474" i="24"/>
  <c r="M477" i="24"/>
  <c r="M512" i="24"/>
  <c r="C518" i="24"/>
  <c r="O361" i="24"/>
  <c r="S361" i="24"/>
  <c r="M487" i="24"/>
  <c r="O362" i="24"/>
  <c r="O519" i="24" s="1"/>
  <c r="J241" i="24"/>
  <c r="I222" i="24"/>
  <c r="I513" i="24"/>
  <c r="L217" i="24"/>
  <c r="L225" i="24"/>
  <c r="K215" i="24"/>
  <c r="C230" i="24"/>
  <c r="K229" i="24"/>
  <c r="M236" i="24"/>
  <c r="M509" i="24"/>
  <c r="L548" i="24"/>
  <c r="O54" i="24"/>
  <c r="O578" i="24" s="1"/>
  <c r="I547" i="24"/>
  <c r="S609" i="24"/>
  <c r="T452" i="24"/>
  <c r="K545" i="24"/>
  <c r="M607" i="24"/>
  <c r="N574" i="24"/>
  <c r="S571" i="24"/>
  <c r="T414" i="24"/>
  <c r="I570" i="24"/>
  <c r="K599" i="24"/>
  <c r="N597" i="24"/>
  <c r="T376" i="24"/>
  <c r="S533" i="24"/>
  <c r="S530" i="24"/>
  <c r="T373" i="24"/>
  <c r="I557" i="24"/>
  <c r="C275" i="24"/>
  <c r="AE275" i="24"/>
  <c r="S302" i="24"/>
  <c r="H59" i="24"/>
  <c r="F426" i="24"/>
  <c r="F583" i="24" s="1"/>
  <c r="DW77" i="13" s="1"/>
  <c r="S504" i="24"/>
  <c r="T347" i="24"/>
  <c r="N505" i="24"/>
  <c r="S510" i="24"/>
  <c r="T353" i="24"/>
  <c r="N512" i="24"/>
  <c r="K515" i="24"/>
  <c r="S341" i="24"/>
  <c r="O341" i="24"/>
  <c r="C498" i="24"/>
  <c r="BK162" i="24"/>
  <c r="K477" i="24"/>
  <c r="L477" i="24"/>
  <c r="M235" i="24"/>
  <c r="N484" i="24"/>
  <c r="S359" i="24"/>
  <c r="C516" i="24"/>
  <c r="O359" i="24"/>
  <c r="O85" i="24"/>
  <c r="S85" i="24"/>
  <c r="BK177" i="24"/>
  <c r="G220" i="24"/>
  <c r="M218" i="24"/>
  <c r="D232" i="24"/>
  <c r="D333" i="24"/>
  <c r="D490" i="24" s="1"/>
  <c r="DF23" i="13" s="1"/>
  <c r="H218" i="24"/>
  <c r="H475" i="24"/>
  <c r="E230" i="24"/>
  <c r="AI202" i="24"/>
  <c r="H223" i="24"/>
  <c r="C232" i="24"/>
  <c r="AI201" i="24"/>
  <c r="K228" i="24"/>
  <c r="I485" i="24"/>
  <c r="N470" i="24"/>
  <c r="N221" i="24"/>
  <c r="K230" i="24"/>
  <c r="N236" i="24"/>
  <c r="K226" i="24"/>
  <c r="S78" i="24"/>
  <c r="O78" i="24"/>
  <c r="M214" i="24"/>
  <c r="N214" i="24"/>
  <c r="S235" i="24"/>
  <c r="L228" i="24"/>
  <c r="L236" i="24"/>
  <c r="M229" i="24"/>
  <c r="S225" i="24"/>
  <c r="M223" i="24"/>
  <c r="M483" i="24"/>
  <c r="BO170" i="24"/>
  <c r="H222" i="24"/>
  <c r="N239" i="24"/>
  <c r="I234" i="24"/>
  <c r="AE172" i="24"/>
  <c r="S103" i="24"/>
  <c r="L232" i="24"/>
  <c r="AB180" i="24"/>
  <c r="M220" i="24"/>
  <c r="AS180" i="24"/>
  <c r="M548" i="24"/>
  <c r="T453" i="24"/>
  <c r="S610" i="24"/>
  <c r="S29" i="24"/>
  <c r="S577" i="24"/>
  <c r="T420" i="24"/>
  <c r="C293" i="24"/>
  <c r="D293" i="24" s="1"/>
  <c r="E293" i="24" s="1"/>
  <c r="F293" i="24" s="1"/>
  <c r="G293" i="24" s="1"/>
  <c r="H293" i="24" s="1"/>
  <c r="I293" i="24" s="1"/>
  <c r="J293" i="24" s="1"/>
  <c r="K293" i="24" s="1"/>
  <c r="L293" i="24" s="1"/>
  <c r="M293" i="24" s="1"/>
  <c r="N293" i="24" s="1"/>
  <c r="AE293" i="24"/>
  <c r="K539" i="24"/>
  <c r="N537" i="24"/>
  <c r="I596" i="24"/>
  <c r="S526" i="24"/>
  <c r="T369" i="24"/>
  <c r="AN180" i="24"/>
  <c r="M470" i="24"/>
  <c r="M473" i="24"/>
  <c r="J477" i="24"/>
  <c r="K508" i="24"/>
  <c r="O322" i="24"/>
  <c r="K484" i="24"/>
  <c r="L485" i="24"/>
  <c r="N333" i="24"/>
  <c r="O338" i="24"/>
  <c r="C495" i="24"/>
  <c r="S338" i="24"/>
  <c r="S79" i="24"/>
  <c r="O79" i="24"/>
  <c r="E235" i="24"/>
  <c r="I237" i="24"/>
  <c r="F226" i="24"/>
  <c r="O310" i="24"/>
  <c r="C364" i="24"/>
  <c r="C521" i="24" s="1"/>
  <c r="DT23" i="13" s="1"/>
  <c r="G231" i="24"/>
  <c r="N223" i="24"/>
  <c r="I609" i="24"/>
  <c r="M546" i="24"/>
  <c r="S542" i="24"/>
  <c r="T385" i="24"/>
  <c r="J601" i="24"/>
  <c r="M567" i="24"/>
  <c r="J535" i="24"/>
  <c r="H563" i="24"/>
  <c r="S593" i="24"/>
  <c r="T436" i="24"/>
  <c r="O2" i="24"/>
  <c r="AD302" i="24"/>
  <c r="I495" i="24"/>
  <c r="J333" i="24"/>
  <c r="S67" i="24"/>
  <c r="O67" i="24"/>
  <c r="M474" i="24"/>
  <c r="BK171" i="24"/>
  <c r="BK169" i="24"/>
  <c r="S485" i="24"/>
  <c r="T328" i="24"/>
  <c r="T485" i="24" s="1"/>
  <c r="BK159" i="24"/>
  <c r="S346" i="24"/>
  <c r="C503" i="24"/>
  <c r="O346" i="24"/>
  <c r="L229" i="24"/>
  <c r="M478" i="24"/>
  <c r="S330" i="24"/>
  <c r="C487" i="24"/>
  <c r="O330" i="24"/>
  <c r="L239" i="24"/>
  <c r="M333" i="24"/>
  <c r="L333" i="24"/>
  <c r="M514" i="24"/>
  <c r="H215" i="24"/>
  <c r="AI199" i="24"/>
  <c r="O199" i="24"/>
  <c r="H236" i="24"/>
  <c r="C238" i="24"/>
  <c r="AI207" i="24"/>
  <c r="T456" i="24"/>
  <c r="S613" i="24"/>
  <c r="T455" i="24"/>
  <c r="S612" i="24"/>
  <c r="L547" i="24"/>
  <c r="K578" i="24"/>
  <c r="M577" i="24"/>
  <c r="S572" i="24"/>
  <c r="T415" i="24"/>
  <c r="L570" i="24"/>
  <c r="C287" i="24"/>
  <c r="D287" i="24" s="1"/>
  <c r="E287" i="24" s="1"/>
  <c r="F287" i="24" s="1"/>
  <c r="G287" i="24" s="1"/>
  <c r="H287" i="24" s="1"/>
  <c r="I287" i="24" s="1"/>
  <c r="J287" i="24" s="1"/>
  <c r="K287" i="24" s="1"/>
  <c r="L287" i="24" s="1"/>
  <c r="M287" i="24" s="1"/>
  <c r="N287" i="24" s="1"/>
  <c r="AE287" i="24"/>
  <c r="S559" i="24"/>
  <c r="T402" i="24"/>
  <c r="T431" i="24"/>
  <c r="S588" i="24"/>
  <c r="AD180" i="24"/>
  <c r="T367" i="24"/>
  <c r="S395" i="24"/>
  <c r="D89" i="24"/>
  <c r="AY180" i="24"/>
  <c r="AJ180" i="24"/>
  <c r="O326" i="24"/>
  <c r="C483" i="24"/>
  <c r="S326" i="24"/>
  <c r="L516" i="24"/>
  <c r="S66" i="24"/>
  <c r="O66" i="24"/>
  <c r="O314" i="24"/>
  <c r="O471" i="24" s="1"/>
  <c r="C471" i="24"/>
  <c r="S314" i="24"/>
  <c r="I232" i="24"/>
  <c r="C229" i="24"/>
  <c r="O198" i="24"/>
  <c r="AI198" i="24"/>
  <c r="L219" i="24"/>
  <c r="D222" i="24"/>
  <c r="M231" i="24"/>
  <c r="AU171" i="24"/>
  <c r="M225" i="24"/>
  <c r="O582" i="24"/>
  <c r="AE298" i="24"/>
  <c r="C298" i="24"/>
  <c r="D298" i="24" s="1"/>
  <c r="E298" i="24" s="1"/>
  <c r="F298" i="24" s="1"/>
  <c r="G298" i="24" s="1"/>
  <c r="H298" i="24" s="1"/>
  <c r="I298" i="24" s="1"/>
  <c r="J298" i="24" s="1"/>
  <c r="K298" i="24" s="1"/>
  <c r="L298" i="24" s="1"/>
  <c r="M298" i="24" s="1"/>
  <c r="N298" i="24" s="1"/>
  <c r="T389" i="24"/>
  <c r="S546" i="24"/>
  <c r="S545" i="24"/>
  <c r="T388" i="24"/>
  <c r="S604" i="24"/>
  <c r="T447" i="24"/>
  <c r="S567" i="24"/>
  <c r="T410" i="24"/>
  <c r="C285" i="24"/>
  <c r="D285" i="24" s="1"/>
  <c r="E285" i="24" s="1"/>
  <c r="F285" i="24" s="1"/>
  <c r="G285" i="24" s="1"/>
  <c r="H285" i="24" s="1"/>
  <c r="I285" i="24" s="1"/>
  <c r="J285" i="24" s="1"/>
  <c r="K285" i="24" s="1"/>
  <c r="L285" i="24" s="1"/>
  <c r="M285" i="24" s="1"/>
  <c r="N285" i="24" s="1"/>
  <c r="AE285" i="24"/>
  <c r="AE284" i="24"/>
  <c r="C284" i="24"/>
  <c r="D284" i="24" s="1"/>
  <c r="E284" i="24" s="1"/>
  <c r="F284" i="24" s="1"/>
  <c r="G284" i="24" s="1"/>
  <c r="H284" i="24" s="1"/>
  <c r="I284" i="24" s="1"/>
  <c r="J284" i="24" s="1"/>
  <c r="K284" i="24" s="1"/>
  <c r="L284" i="24" s="1"/>
  <c r="M284" i="24" s="1"/>
  <c r="N284" i="24" s="1"/>
  <c r="C280" i="24"/>
  <c r="D280" i="24" s="1"/>
  <c r="E280" i="24" s="1"/>
  <c r="F280" i="24" s="1"/>
  <c r="G280" i="24" s="1"/>
  <c r="H280" i="24" s="1"/>
  <c r="I280" i="24" s="1"/>
  <c r="J280" i="24" s="1"/>
  <c r="K280" i="24" s="1"/>
  <c r="L280" i="24" s="1"/>
  <c r="M280" i="24" s="1"/>
  <c r="N280" i="24" s="1"/>
  <c r="AE280" i="24"/>
  <c r="AE276" i="24"/>
  <c r="C276" i="24"/>
  <c r="D276" i="24" s="1"/>
  <c r="E276" i="24" s="1"/>
  <c r="F276" i="24" s="1"/>
  <c r="G276" i="24" s="1"/>
  <c r="H276" i="24" s="1"/>
  <c r="I276" i="24" s="1"/>
  <c r="J276" i="24" s="1"/>
  <c r="K276" i="24" s="1"/>
  <c r="L276" i="24" s="1"/>
  <c r="M276" i="24" s="1"/>
  <c r="N276" i="24" s="1"/>
  <c r="I29" i="24"/>
  <c r="X302" i="24"/>
  <c r="D245" i="24"/>
  <c r="C272" i="24"/>
  <c r="T368" i="24"/>
  <c r="S525" i="24"/>
  <c r="J494" i="24"/>
  <c r="S363" i="24"/>
  <c r="O363" i="24"/>
  <c r="O520" i="24" s="1"/>
  <c r="C520" i="24"/>
  <c r="S313" i="24"/>
  <c r="C470" i="24"/>
  <c r="O313" i="24"/>
  <c r="I475" i="24"/>
  <c r="I479" i="24"/>
  <c r="BK156" i="24"/>
  <c r="N230" i="24"/>
  <c r="K231" i="24"/>
  <c r="O355" i="24"/>
  <c r="M237" i="24"/>
  <c r="S74" i="24"/>
  <c r="O74" i="24"/>
  <c r="I481" i="24"/>
  <c r="J218" i="24"/>
  <c r="S309" i="24"/>
  <c r="O309" i="24"/>
  <c r="C466" i="24"/>
  <c r="F364" i="24"/>
  <c r="F521" i="24" s="1"/>
  <c r="DW23" i="13" s="1"/>
  <c r="D214" i="24"/>
  <c r="M480" i="24"/>
  <c r="I220" i="24"/>
  <c r="K214" i="24"/>
  <c r="N482" i="24"/>
  <c r="K232" i="24"/>
  <c r="L227" i="24"/>
  <c r="E218" i="24"/>
  <c r="S236" i="24"/>
  <c r="M216" i="24"/>
  <c r="O324" i="24"/>
  <c r="C481" i="24"/>
  <c r="S324" i="24"/>
  <c r="H220" i="24"/>
  <c r="BO169" i="24"/>
  <c r="H477" i="24"/>
  <c r="L237" i="24"/>
  <c r="F228" i="24"/>
  <c r="L481" i="24"/>
  <c r="M511" i="24"/>
  <c r="S215" i="24"/>
  <c r="M221" i="24"/>
  <c r="K238" i="24"/>
  <c r="H226" i="24"/>
  <c r="H233" i="24"/>
  <c r="C222" i="24"/>
  <c r="G237" i="24"/>
  <c r="H228" i="24"/>
  <c r="D217" i="24"/>
  <c r="F221" i="24"/>
  <c r="G221" i="24"/>
  <c r="F220" i="24"/>
  <c r="O576" i="24" l="1"/>
  <c r="BK77" i="13"/>
  <c r="BL50" i="13"/>
  <c r="AI77" i="13"/>
  <c r="AJ50" i="13"/>
  <c r="N107" i="13"/>
  <c r="O107" i="13" s="1"/>
  <c r="P107" i="13" s="1"/>
  <c r="Q107" i="13" s="1"/>
  <c r="R107" i="13" s="1"/>
  <c r="AD107" i="13"/>
  <c r="AE107" i="13" s="1"/>
  <c r="AF107" i="13" s="1"/>
  <c r="AG107" i="13" s="1"/>
  <c r="AL77" i="13"/>
  <c r="AM50" i="13"/>
  <c r="BL77" i="13"/>
  <c r="BM50" i="13"/>
  <c r="AJ77" i="13"/>
  <c r="AK50" i="13"/>
  <c r="BN50" i="13"/>
  <c r="BM77" i="13"/>
  <c r="G614" i="24"/>
  <c r="DX106" i="13" s="1"/>
  <c r="AG77" i="13"/>
  <c r="AH50" i="13"/>
  <c r="AM77" i="13"/>
  <c r="AN50" i="13"/>
  <c r="BJ77" i="13"/>
  <c r="BK50" i="13"/>
  <c r="AI50" i="13"/>
  <c r="AH77" i="13"/>
  <c r="AN77" i="13"/>
  <c r="AO50" i="13"/>
  <c r="BA77" i="13"/>
  <c r="BB50" i="13"/>
  <c r="AK77" i="13"/>
  <c r="AL50" i="13"/>
  <c r="T50" i="13"/>
  <c r="S77" i="13"/>
  <c r="V77" i="13"/>
  <c r="W50" i="13"/>
  <c r="U50" i="13"/>
  <c r="T77" i="13"/>
  <c r="R77" i="13"/>
  <c r="S50" i="13"/>
  <c r="Y50" i="13"/>
  <c r="X77" i="13"/>
  <c r="U77" i="13"/>
  <c r="V50" i="13"/>
  <c r="X50" i="13"/>
  <c r="W77" i="13"/>
  <c r="N521" i="24"/>
  <c r="EE23" i="13" s="1"/>
  <c r="N30" i="22"/>
  <c r="M30" i="22"/>
  <c r="O590" i="24"/>
  <c r="O498" i="24"/>
  <c r="O591" i="24"/>
  <c r="O528" i="24"/>
  <c r="O466" i="24"/>
  <c r="O508" i="24"/>
  <c r="O539" i="24"/>
  <c r="O560" i="24"/>
  <c r="M215" i="24"/>
  <c r="O467" i="24"/>
  <c r="O562" i="24"/>
  <c r="K583" i="24"/>
  <c r="EB77" i="13" s="1"/>
  <c r="O470" i="24"/>
  <c r="O503" i="24"/>
  <c r="O526" i="24"/>
  <c r="AC180" i="24"/>
  <c r="O588" i="24"/>
  <c r="O495" i="24"/>
  <c r="O464" i="24"/>
  <c r="O517" i="24"/>
  <c r="O537" i="24"/>
  <c r="K222" i="24"/>
  <c r="O477" i="24"/>
  <c r="O570" i="24"/>
  <c r="N235" i="24"/>
  <c r="O563" i="24"/>
  <c r="N231" i="24"/>
  <c r="O231" i="24" s="1"/>
  <c r="J220" i="24"/>
  <c r="O548" i="24"/>
  <c r="O474" i="24"/>
  <c r="O515" i="24"/>
  <c r="J490" i="24"/>
  <c r="DL23" i="13" s="1"/>
  <c r="O506" i="24"/>
  <c r="O512" i="24"/>
  <c r="O191" i="24"/>
  <c r="N490" i="24"/>
  <c r="DP23" i="13" s="1"/>
  <c r="O546" i="24"/>
  <c r="O610" i="24"/>
  <c r="O497" i="24"/>
  <c r="O487" i="24"/>
  <c r="O587" i="24"/>
  <c r="N225" i="24"/>
  <c r="O225" i="24" s="1"/>
  <c r="O207" i="24"/>
  <c r="O567" i="24"/>
  <c r="O561" i="24"/>
  <c r="O530" i="24"/>
  <c r="K552" i="24"/>
  <c r="EB50" i="13" s="1"/>
  <c r="K490" i="24"/>
  <c r="DM23" i="13" s="1"/>
  <c r="AE165" i="24"/>
  <c r="O565" i="24"/>
  <c r="O510" i="24"/>
  <c r="O426" i="24"/>
  <c r="O580" i="24"/>
  <c r="G521" i="24"/>
  <c r="DX23" i="13" s="1"/>
  <c r="O188" i="24"/>
  <c r="O541" i="24"/>
  <c r="K614" i="24"/>
  <c r="EB106" i="13" s="1"/>
  <c r="O543" i="24"/>
  <c r="M490" i="24"/>
  <c r="DO23" i="13" s="1"/>
  <c r="N226" i="24"/>
  <c r="O226" i="24" s="1"/>
  <c r="G490" i="24"/>
  <c r="DI23" i="13" s="1"/>
  <c r="G583" i="24"/>
  <c r="DX77" i="13" s="1"/>
  <c r="G552" i="24"/>
  <c r="DX50" i="13" s="1"/>
  <c r="O481" i="24"/>
  <c r="O603" i="24"/>
  <c r="O479" i="24"/>
  <c r="N233" i="24"/>
  <c r="O233" i="24" s="1"/>
  <c r="O549" i="24"/>
  <c r="O499" i="24"/>
  <c r="O606" i="24"/>
  <c r="F236" i="24"/>
  <c r="O547" i="24"/>
  <c r="O201" i="24"/>
  <c r="O484" i="24"/>
  <c r="O544" i="24"/>
  <c r="O482" i="24"/>
  <c r="O513" i="24"/>
  <c r="O599" i="24"/>
  <c r="Z180" i="24"/>
  <c r="O504" i="24"/>
  <c r="AU156" i="24"/>
  <c r="O542" i="24"/>
  <c r="O475" i="24"/>
  <c r="O511" i="24"/>
  <c r="J219" i="24"/>
  <c r="O219" i="24" s="1"/>
  <c r="S552" i="24"/>
  <c r="L490" i="24"/>
  <c r="DN23" i="13" s="1"/>
  <c r="O395" i="24"/>
  <c r="O608" i="24"/>
  <c r="O483" i="24"/>
  <c r="O516" i="24"/>
  <c r="O525" i="24"/>
  <c r="O518" i="24"/>
  <c r="L240" i="24"/>
  <c r="O240" i="24" s="1"/>
  <c r="AA180" i="24"/>
  <c r="O538" i="24"/>
  <c r="O536" i="24"/>
  <c r="I490" i="24"/>
  <c r="DK23" i="13" s="1"/>
  <c r="N211" i="24"/>
  <c r="DA15" i="13" s="1"/>
  <c r="AC273" i="24"/>
  <c r="K237" i="24"/>
  <c r="BK180" i="24"/>
  <c r="O569" i="24"/>
  <c r="O607" i="24"/>
  <c r="O545" i="24"/>
  <c r="O514" i="24"/>
  <c r="S583" i="24"/>
  <c r="I217" i="24"/>
  <c r="H211" i="24"/>
  <c r="CU15" i="13" s="1"/>
  <c r="S364" i="24"/>
  <c r="S521" i="24" s="1"/>
  <c r="AE153" i="24"/>
  <c r="O577" i="24"/>
  <c r="I228" i="24"/>
  <c r="O228" i="24" s="1"/>
  <c r="K180" i="24"/>
  <c r="CX7" i="13" s="1"/>
  <c r="I211" i="24"/>
  <c r="CV15" i="13" s="1"/>
  <c r="O209" i="24"/>
  <c r="E211" i="24"/>
  <c r="CR15" i="13" s="1"/>
  <c r="O184" i="24"/>
  <c r="D235" i="24"/>
  <c r="O173" i="24"/>
  <c r="O189" i="24"/>
  <c r="T546" i="24"/>
  <c r="U389" i="24"/>
  <c r="U367" i="24"/>
  <c r="T395" i="24"/>
  <c r="T552" i="24" s="1"/>
  <c r="U402" i="24"/>
  <c r="T559" i="24"/>
  <c r="S238" i="24"/>
  <c r="F214" i="24"/>
  <c r="G215" i="24"/>
  <c r="G180" i="24"/>
  <c r="CT7" i="13" s="1"/>
  <c r="T526" i="24"/>
  <c r="U369" i="24"/>
  <c r="D227" i="24"/>
  <c r="T359" i="24"/>
  <c r="S516" i="24"/>
  <c r="T504" i="24"/>
  <c r="U347" i="24"/>
  <c r="H583" i="24"/>
  <c r="DY77" i="13" s="1"/>
  <c r="H521" i="24"/>
  <c r="DY23" i="13" s="1"/>
  <c r="H552" i="24"/>
  <c r="DY50" i="13" s="1"/>
  <c r="H614" i="24"/>
  <c r="DY106" i="13" s="1"/>
  <c r="O566" i="24"/>
  <c r="BO168" i="24"/>
  <c r="O168" i="24"/>
  <c r="O186" i="24"/>
  <c r="AI186" i="24"/>
  <c r="AI211" i="24" s="1"/>
  <c r="C217" i="24"/>
  <c r="U438" i="24"/>
  <c r="T595" i="24"/>
  <c r="T535" i="24"/>
  <c r="U378" i="24"/>
  <c r="T598" i="24"/>
  <c r="U441" i="24"/>
  <c r="U320" i="24"/>
  <c r="U477" i="24" s="1"/>
  <c r="O485" i="24"/>
  <c r="U429" i="24"/>
  <c r="T457" i="24"/>
  <c r="T614" i="24" s="1"/>
  <c r="M583" i="24"/>
  <c r="ED77" i="13" s="1"/>
  <c r="M614" i="24"/>
  <c r="ED106" i="13" s="1"/>
  <c r="M552" i="24"/>
  <c r="ED50" i="13" s="1"/>
  <c r="T550" i="24"/>
  <c r="U393" i="24"/>
  <c r="C211" i="24"/>
  <c r="CP15" i="13" s="1"/>
  <c r="O234" i="24"/>
  <c r="S234" i="24"/>
  <c r="H490" i="24"/>
  <c r="DJ23" i="13" s="1"/>
  <c r="U379" i="24"/>
  <c r="T536" i="24"/>
  <c r="O540" i="24"/>
  <c r="T548" i="24"/>
  <c r="U391" i="24"/>
  <c r="O311" i="24"/>
  <c r="O468" i="24" s="1"/>
  <c r="E215" i="24"/>
  <c r="O594" i="24"/>
  <c r="T570" i="24"/>
  <c r="U413" i="24"/>
  <c r="O494" i="24"/>
  <c r="U360" i="24"/>
  <c r="T517" i="24"/>
  <c r="O507" i="24"/>
  <c r="J222" i="24"/>
  <c r="S219" i="24"/>
  <c r="E221" i="24"/>
  <c r="O221" i="24" s="1"/>
  <c r="O159" i="24"/>
  <c r="O473" i="24"/>
  <c r="S506" i="24"/>
  <c r="T349" i="24"/>
  <c r="S509" i="24"/>
  <c r="T352" i="24"/>
  <c r="O531" i="24"/>
  <c r="T603" i="24"/>
  <c r="U446" i="24"/>
  <c r="O171" i="24"/>
  <c r="BO171" i="24"/>
  <c r="U362" i="24"/>
  <c r="T519" i="24"/>
  <c r="H30" i="22"/>
  <c r="X273" i="24"/>
  <c r="T592" i="24"/>
  <c r="U435" i="24"/>
  <c r="O535" i="24"/>
  <c r="T573" i="24"/>
  <c r="U416" i="24"/>
  <c r="O205" i="24"/>
  <c r="T589" i="24"/>
  <c r="U432" i="24"/>
  <c r="O605" i="24"/>
  <c r="O469" i="24"/>
  <c r="S514" i="24"/>
  <c r="T357" i="24"/>
  <c r="S496" i="24"/>
  <c r="T339" i="24"/>
  <c r="S480" i="24"/>
  <c r="T323" i="24"/>
  <c r="T480" i="24" s="1"/>
  <c r="O472" i="24"/>
  <c r="X180" i="24"/>
  <c r="O206" i="24"/>
  <c r="T324" i="24"/>
  <c r="T481" i="24" s="1"/>
  <c r="S481" i="24"/>
  <c r="T525" i="24"/>
  <c r="U368" i="24"/>
  <c r="I30" i="22"/>
  <c r="Y273" i="24"/>
  <c r="T545" i="24"/>
  <c r="U388" i="24"/>
  <c r="S471" i="24"/>
  <c r="T314" i="24"/>
  <c r="T471" i="24" s="1"/>
  <c r="T613" i="24"/>
  <c r="U456" i="24"/>
  <c r="I214" i="24"/>
  <c r="S73" i="24"/>
  <c r="S89" i="24" s="1"/>
  <c r="O73" i="24"/>
  <c r="O167" i="24"/>
  <c r="T510" i="24"/>
  <c r="U353" i="24"/>
  <c r="AE302" i="24"/>
  <c r="T530" i="24"/>
  <c r="U373" i="24"/>
  <c r="T533" i="24"/>
  <c r="U376" i="24"/>
  <c r="T571" i="24"/>
  <c r="U414" i="24"/>
  <c r="T534" i="24"/>
  <c r="U377" i="24"/>
  <c r="T587" i="24"/>
  <c r="U430" i="24"/>
  <c r="J521" i="24"/>
  <c r="EA23" i="13" s="1"/>
  <c r="J583" i="24"/>
  <c r="EA77" i="13" s="1"/>
  <c r="J614" i="24"/>
  <c r="EA106" i="13" s="1"/>
  <c r="J552" i="24"/>
  <c r="EA50" i="13" s="1"/>
  <c r="T557" i="24"/>
  <c r="U400" i="24"/>
  <c r="T580" i="24"/>
  <c r="U423" i="24"/>
  <c r="O164" i="24"/>
  <c r="S484" i="24"/>
  <c r="T327" i="24"/>
  <c r="T484" i="24" s="1"/>
  <c r="T500" i="24"/>
  <c r="U343" i="24"/>
  <c r="U372" i="24"/>
  <c r="T529" i="24"/>
  <c r="U406" i="24"/>
  <c r="T563" i="24"/>
  <c r="AU161" i="24"/>
  <c r="AI180" i="24"/>
  <c r="M222" i="24"/>
  <c r="T325" i="24"/>
  <c r="T482" i="24" s="1"/>
  <c r="S482" i="24"/>
  <c r="T532" i="24"/>
  <c r="U375" i="24"/>
  <c r="U422" i="24"/>
  <c r="T579" i="24"/>
  <c r="U425" i="24"/>
  <c r="T582" i="24"/>
  <c r="H239" i="24"/>
  <c r="O239" i="24" s="1"/>
  <c r="O177" i="24"/>
  <c r="T591" i="24"/>
  <c r="U434" i="24"/>
  <c r="U439" i="24"/>
  <c r="T596" i="24"/>
  <c r="O573" i="24"/>
  <c r="O476" i="24"/>
  <c r="S464" i="24"/>
  <c r="T307" i="24"/>
  <c r="T464" i="24" s="1"/>
  <c r="S489" i="24"/>
  <c r="T332" i="24"/>
  <c r="T489" i="24" s="1"/>
  <c r="S494" i="24"/>
  <c r="T337" i="24"/>
  <c r="O505" i="24"/>
  <c r="I583" i="24"/>
  <c r="DZ77" i="13" s="1"/>
  <c r="I614" i="24"/>
  <c r="DZ106" i="13" s="1"/>
  <c r="I552" i="24"/>
  <c r="DZ50" i="13" s="1"/>
  <c r="U384" i="24"/>
  <c r="T541" i="24"/>
  <c r="U417" i="24"/>
  <c r="T574" i="24"/>
  <c r="U419" i="24"/>
  <c r="T576" i="24"/>
  <c r="U454" i="24"/>
  <c r="T611" i="24"/>
  <c r="S231" i="24"/>
  <c r="I521" i="24"/>
  <c r="DZ23" i="13" s="1"/>
  <c r="O501" i="24"/>
  <c r="O172" i="24"/>
  <c r="T316" i="24"/>
  <c r="T473" i="24" s="1"/>
  <c r="S473" i="24"/>
  <c r="O478" i="24"/>
  <c r="O609" i="24"/>
  <c r="O59" i="24"/>
  <c r="G218" i="24"/>
  <c r="O187" i="24"/>
  <c r="G211" i="24"/>
  <c r="CT15" i="13" s="1"/>
  <c r="T568" i="24"/>
  <c r="U411" i="24"/>
  <c r="U383" i="24"/>
  <c r="T540" i="24"/>
  <c r="U354" i="24"/>
  <c r="T511" i="24"/>
  <c r="T315" i="24"/>
  <c r="T472" i="24" s="1"/>
  <c r="S472" i="24"/>
  <c r="S497" i="24"/>
  <c r="T340" i="24"/>
  <c r="T597" i="24"/>
  <c r="U440" i="24"/>
  <c r="D211" i="24"/>
  <c r="CQ15" i="13" s="1"/>
  <c r="H214" i="24"/>
  <c r="AE170" i="24"/>
  <c r="AU158" i="24"/>
  <c r="O195" i="24"/>
  <c r="AE156" i="24"/>
  <c r="D218" i="24"/>
  <c r="O156" i="24"/>
  <c r="O158" i="24"/>
  <c r="BO158" i="24"/>
  <c r="C220" i="24"/>
  <c r="S520" i="24"/>
  <c r="T363" i="24"/>
  <c r="T604" i="24"/>
  <c r="U447" i="24"/>
  <c r="S229" i="24"/>
  <c r="O229" i="24"/>
  <c r="U431" i="24"/>
  <c r="T588" i="24"/>
  <c r="S306" i="24"/>
  <c r="S333" i="24" s="1"/>
  <c r="S490" i="24" s="1"/>
  <c r="C463" i="24"/>
  <c r="O306" i="24"/>
  <c r="O463" i="24" s="1"/>
  <c r="S503" i="24"/>
  <c r="T346" i="24"/>
  <c r="U328" i="24"/>
  <c r="U485" i="24" s="1"/>
  <c r="T542" i="24"/>
  <c r="U385" i="24"/>
  <c r="S495" i="24"/>
  <c r="T338" i="24"/>
  <c r="E220" i="24"/>
  <c r="F215" i="24"/>
  <c r="O232" i="24"/>
  <c r="S232" i="24"/>
  <c r="S498" i="24"/>
  <c r="T341" i="24"/>
  <c r="D238" i="24"/>
  <c r="O238" i="24" s="1"/>
  <c r="O176" i="24"/>
  <c r="S474" i="24"/>
  <c r="T317" i="24"/>
  <c r="T474" i="24" s="1"/>
  <c r="S465" i="24"/>
  <c r="T308" i="24"/>
  <c r="T465" i="24" s="1"/>
  <c r="L30" i="22"/>
  <c r="AB273" i="24"/>
  <c r="T569" i="24"/>
  <c r="U412" i="24"/>
  <c r="T606" i="24"/>
  <c r="U449" i="24"/>
  <c r="O175" i="24"/>
  <c r="BO175" i="24"/>
  <c r="C237" i="24"/>
  <c r="S488" i="24"/>
  <c r="T331" i="24"/>
  <c r="T488" i="24" s="1"/>
  <c r="T537" i="24"/>
  <c r="U380" i="24"/>
  <c r="T605" i="24"/>
  <c r="U448" i="24"/>
  <c r="T608" i="24"/>
  <c r="U451" i="24"/>
  <c r="U390" i="24"/>
  <c r="T547" i="24"/>
  <c r="U348" i="24"/>
  <c r="T505" i="24"/>
  <c r="U445" i="24"/>
  <c r="T602" i="24"/>
  <c r="T551" i="24"/>
  <c r="U394" i="24"/>
  <c r="BO161" i="24"/>
  <c r="O161" i="24"/>
  <c r="C223" i="24"/>
  <c r="T305" i="24"/>
  <c r="L214" i="24"/>
  <c r="L180" i="24"/>
  <c r="T531" i="24"/>
  <c r="U374" i="24"/>
  <c r="T565" i="24"/>
  <c r="U408" i="24"/>
  <c r="U442" i="24"/>
  <c r="T599" i="24"/>
  <c r="H180" i="24"/>
  <c r="S486" i="24"/>
  <c r="T329" i="24"/>
  <c r="T486" i="24" s="1"/>
  <c r="T515" i="24"/>
  <c r="U358" i="24"/>
  <c r="T528" i="24"/>
  <c r="U371" i="24"/>
  <c r="U336" i="24"/>
  <c r="J30" i="22"/>
  <c r="Z273" i="24"/>
  <c r="O157" i="24"/>
  <c r="S180" i="24"/>
  <c r="AE152" i="24"/>
  <c r="BO165" i="24"/>
  <c r="C227" i="24"/>
  <c r="T344" i="24"/>
  <c r="S501" i="24"/>
  <c r="T512" i="24"/>
  <c r="U355" i="24"/>
  <c r="T321" i="24"/>
  <c r="T478" i="24" s="1"/>
  <c r="S478" i="24"/>
  <c r="C89" i="24"/>
  <c r="L521" i="24"/>
  <c r="EC23" i="13" s="1"/>
  <c r="L583" i="24"/>
  <c r="EC77" i="13" s="1"/>
  <c r="L552" i="24"/>
  <c r="EC50" i="13" s="1"/>
  <c r="L614" i="24"/>
  <c r="EC106" i="13" s="1"/>
  <c r="O571" i="24"/>
  <c r="T543" i="24"/>
  <c r="U386" i="24"/>
  <c r="O579" i="24"/>
  <c r="I236" i="24"/>
  <c r="AD109" i="13"/>
  <c r="AE109" i="13" s="1"/>
  <c r="AF109" i="13" s="1"/>
  <c r="AG109" i="13" s="1"/>
  <c r="AH109" i="13" s="1"/>
  <c r="AI109" i="13" s="1"/>
  <c r="AJ109" i="13" s="1"/>
  <c r="AK109" i="13" s="1"/>
  <c r="AL109" i="13" s="1"/>
  <c r="AM109" i="13" s="1"/>
  <c r="AN109" i="13" s="1"/>
  <c r="AO109" i="13" s="1"/>
  <c r="T590" i="24"/>
  <c r="U433" i="24"/>
  <c r="O596" i="24"/>
  <c r="T601" i="24"/>
  <c r="U444" i="24"/>
  <c r="S240" i="24"/>
  <c r="D241" i="24"/>
  <c r="O241" i="24" s="1"/>
  <c r="O179" i="24"/>
  <c r="N552" i="24"/>
  <c r="EE50" i="13" s="1"/>
  <c r="N583" i="24"/>
  <c r="EE77" i="13" s="1"/>
  <c r="N614" i="24"/>
  <c r="EE106" i="13" s="1"/>
  <c r="O29" i="24"/>
  <c r="AE273" i="24" s="1"/>
  <c r="T560" i="24"/>
  <c r="U403" i="24"/>
  <c r="J211" i="24"/>
  <c r="CW15" i="13" s="1"/>
  <c r="T538" i="24"/>
  <c r="U381" i="24"/>
  <c r="T575" i="24"/>
  <c r="U418" i="24"/>
  <c r="S469" i="24"/>
  <c r="T312" i="24"/>
  <c r="T469" i="24" s="1"/>
  <c r="U322" i="24"/>
  <c r="U479" i="24" s="1"/>
  <c r="O480" i="24"/>
  <c r="O500" i="24"/>
  <c r="T562" i="24"/>
  <c r="U405" i="24"/>
  <c r="K501" i="24"/>
  <c r="K364" i="24"/>
  <c r="K521" i="24" s="1"/>
  <c r="EB23" i="13" s="1"/>
  <c r="F211" i="24"/>
  <c r="CS15" i="13" s="1"/>
  <c r="D236" i="24"/>
  <c r="O154" i="24"/>
  <c r="BO154" i="24"/>
  <c r="C216" i="24"/>
  <c r="S222" i="24"/>
  <c r="O169" i="24"/>
  <c r="S466" i="24"/>
  <c r="T309" i="24"/>
  <c r="T466" i="24" s="1"/>
  <c r="S470" i="24"/>
  <c r="T313" i="24"/>
  <c r="T470" i="24" s="1"/>
  <c r="E245" i="24"/>
  <c r="D272" i="24"/>
  <c r="T567" i="24"/>
  <c r="U410" i="24"/>
  <c r="S483" i="24"/>
  <c r="T326" i="24"/>
  <c r="T483" i="24" s="1"/>
  <c r="U415" i="24"/>
  <c r="T572" i="24"/>
  <c r="U455" i="24"/>
  <c r="T612" i="24"/>
  <c r="S230" i="24"/>
  <c r="O230" i="24"/>
  <c r="T330" i="24"/>
  <c r="T487" i="24" s="1"/>
  <c r="S487" i="24"/>
  <c r="T593" i="24"/>
  <c r="U436" i="24"/>
  <c r="U420" i="24"/>
  <c r="T577" i="24"/>
  <c r="U453" i="24"/>
  <c r="T610" i="24"/>
  <c r="O170" i="24"/>
  <c r="S233" i="24"/>
  <c r="D224" i="24"/>
  <c r="O224" i="24" s="1"/>
  <c r="O162" i="24"/>
  <c r="D275" i="24"/>
  <c r="C302" i="24"/>
  <c r="T609" i="24"/>
  <c r="U452" i="24"/>
  <c r="S518" i="24"/>
  <c r="T361" i="24"/>
  <c r="U421" i="24"/>
  <c r="T578" i="24"/>
  <c r="Y180" i="24"/>
  <c r="S614" i="24"/>
  <c r="K30" i="22"/>
  <c r="AA273" i="24"/>
  <c r="T404" i="24"/>
  <c r="T426" i="24" s="1"/>
  <c r="T583" i="24" s="1"/>
  <c r="S561" i="24"/>
  <c r="T594" i="24"/>
  <c r="U437" i="24"/>
  <c r="T507" i="24"/>
  <c r="U350" i="24"/>
  <c r="T539" i="24"/>
  <c r="U382" i="24"/>
  <c r="F463" i="24"/>
  <c r="F333" i="24"/>
  <c r="F490" i="24" s="1"/>
  <c r="DH23" i="13" s="1"/>
  <c r="C333" i="24"/>
  <c r="C490" i="24" s="1"/>
  <c r="DE23" i="13" s="1"/>
  <c r="S224" i="24"/>
  <c r="J236" i="24"/>
  <c r="S475" i="24"/>
  <c r="T318" i="24"/>
  <c r="T475" i="24" s="1"/>
  <c r="S499" i="24"/>
  <c r="T342" i="24"/>
  <c r="T600" i="24"/>
  <c r="U443" i="24"/>
  <c r="T356" i="24"/>
  <c r="S513" i="24"/>
  <c r="T558" i="24"/>
  <c r="U401" i="24"/>
  <c r="O486" i="24"/>
  <c r="S508" i="24"/>
  <c r="T351" i="24"/>
  <c r="T319" i="24"/>
  <c r="T476" i="24" s="1"/>
  <c r="S476" i="24"/>
  <c r="S468" i="24"/>
  <c r="T311" i="24"/>
  <c r="T468" i="24" s="1"/>
  <c r="T527" i="24"/>
  <c r="U370" i="24"/>
  <c r="U450" i="24"/>
  <c r="T607" i="24"/>
  <c r="U310" i="24"/>
  <c r="U467" i="24" s="1"/>
  <c r="T556" i="24"/>
  <c r="U399" i="24"/>
  <c r="T544" i="24"/>
  <c r="U387" i="24"/>
  <c r="E333" i="24"/>
  <c r="E490" i="24" s="1"/>
  <c r="DG23" i="13" s="1"/>
  <c r="O163" i="24"/>
  <c r="E214" i="24"/>
  <c r="O509" i="24"/>
  <c r="U409" i="24"/>
  <c r="T566" i="24"/>
  <c r="T581" i="24"/>
  <c r="U424" i="24"/>
  <c r="S502" i="24"/>
  <c r="T345" i="24"/>
  <c r="T549" i="24"/>
  <c r="U392" i="24"/>
  <c r="O178" i="24"/>
  <c r="T564" i="24"/>
  <c r="U407" i="24"/>
  <c r="O364" i="24"/>
  <c r="U398" i="24"/>
  <c r="M494" i="24"/>
  <c r="M364" i="24"/>
  <c r="M521" i="24" s="1"/>
  <c r="ED23" i="13" s="1"/>
  <c r="AO77" i="13" l="1"/>
  <c r="Y77" i="13"/>
  <c r="AP77" i="13"/>
  <c r="AQ77" i="13" s="1"/>
  <c r="Z77" i="13"/>
  <c r="AA77" i="13"/>
  <c r="AP50" i="13"/>
  <c r="AM22" i="13" s="1"/>
  <c r="S107" i="13"/>
  <c r="T107" i="13" s="1"/>
  <c r="U107" i="13" s="1"/>
  <c r="V107" i="13" s="1"/>
  <c r="W107" i="13" s="1"/>
  <c r="X107" i="13" s="1"/>
  <c r="Y107" i="13" s="1"/>
  <c r="K242" i="24"/>
  <c r="CG107" i="13" s="1"/>
  <c r="CY7" i="13"/>
  <c r="CI79" i="13" s="1"/>
  <c r="BJ50" i="13"/>
  <c r="BV50" i="13" s="1"/>
  <c r="BI77" i="13"/>
  <c r="CU7" i="13"/>
  <c r="CD79" i="13"/>
  <c r="CT23" i="13"/>
  <c r="Z50" i="13"/>
  <c r="W22" i="13" s="1"/>
  <c r="DB15" i="13"/>
  <c r="CI23" i="13" s="1"/>
  <c r="CX23" i="13"/>
  <c r="CH79" i="13"/>
  <c r="AH107" i="13"/>
  <c r="AI107" i="13" s="1"/>
  <c r="AJ107" i="13" s="1"/>
  <c r="AK107" i="13" s="1"/>
  <c r="AL107" i="13" s="1"/>
  <c r="AM107" i="13" s="1"/>
  <c r="AN107" i="13" s="1"/>
  <c r="AO107" i="13" s="1"/>
  <c r="AA78" i="13"/>
  <c r="M242" i="24"/>
  <c r="CI107" i="13" s="1"/>
  <c r="O235" i="24"/>
  <c r="O166" i="24"/>
  <c r="L242" i="24"/>
  <c r="CH107" i="13" s="1"/>
  <c r="O552" i="24"/>
  <c r="EF50" i="13" s="1"/>
  <c r="I180" i="24"/>
  <c r="CV7" i="13" s="1"/>
  <c r="O218" i="24"/>
  <c r="O160" i="24"/>
  <c r="O614" i="24"/>
  <c r="EF106" i="13" s="1"/>
  <c r="O521" i="24"/>
  <c r="EF23" i="13" s="1"/>
  <c r="O583" i="24"/>
  <c r="EF77" i="13" s="1"/>
  <c r="O222" i="24"/>
  <c r="AE180" i="24"/>
  <c r="AU180" i="24"/>
  <c r="E180" i="24"/>
  <c r="CR7" i="13" s="1"/>
  <c r="E242" i="24"/>
  <c r="CA107" i="13" s="1"/>
  <c r="O165" i="24"/>
  <c r="T364" i="24"/>
  <c r="T521" i="24" s="1"/>
  <c r="O211" i="24"/>
  <c r="V424" i="24"/>
  <c r="U581" i="24"/>
  <c r="V399" i="24"/>
  <c r="U556" i="24"/>
  <c r="U319" i="24"/>
  <c r="U476" i="24" s="1"/>
  <c r="V401" i="24"/>
  <c r="U558" i="24"/>
  <c r="V382" i="24"/>
  <c r="U539" i="24"/>
  <c r="V437" i="24"/>
  <c r="U594" i="24"/>
  <c r="V421" i="24"/>
  <c r="U578" i="24"/>
  <c r="E275" i="24"/>
  <c r="D302" i="24"/>
  <c r="U326" i="24"/>
  <c r="U483" i="24" s="1"/>
  <c r="V410" i="24"/>
  <c r="U567" i="24"/>
  <c r="U313" i="24"/>
  <c r="U470" i="24" s="1"/>
  <c r="U309" i="24"/>
  <c r="U466" i="24" s="1"/>
  <c r="O236" i="24"/>
  <c r="V405" i="24"/>
  <c r="U562" i="24"/>
  <c r="V418" i="24"/>
  <c r="U575" i="24"/>
  <c r="V433" i="24"/>
  <c r="U590" i="24"/>
  <c r="V386" i="24"/>
  <c r="U543" i="24"/>
  <c r="O227" i="24"/>
  <c r="S227" i="24"/>
  <c r="V358" i="24"/>
  <c r="U515" i="24"/>
  <c r="V408" i="24"/>
  <c r="U565" i="24"/>
  <c r="V445" i="24"/>
  <c r="U602" i="24"/>
  <c r="V390" i="24"/>
  <c r="U547" i="24"/>
  <c r="V412" i="24"/>
  <c r="U569" i="24"/>
  <c r="U308" i="24"/>
  <c r="U465" i="24" s="1"/>
  <c r="T498" i="24"/>
  <c r="U341" i="24"/>
  <c r="V447" i="24"/>
  <c r="U604" i="24"/>
  <c r="V440" i="24"/>
  <c r="U597" i="24"/>
  <c r="V411" i="24"/>
  <c r="U568" i="24"/>
  <c r="T494" i="24"/>
  <c r="U337" i="24"/>
  <c r="U332" i="24"/>
  <c r="U489" i="24" s="1"/>
  <c r="V434" i="24"/>
  <c r="U591" i="24"/>
  <c r="V375" i="24"/>
  <c r="U532" i="24"/>
  <c r="U327" i="24"/>
  <c r="U484" i="24" s="1"/>
  <c r="V377" i="24"/>
  <c r="U534" i="24"/>
  <c r="M180" i="24"/>
  <c r="U324" i="24"/>
  <c r="U481" i="24" s="1"/>
  <c r="T496" i="24"/>
  <c r="U339" i="24"/>
  <c r="V435" i="24"/>
  <c r="U592" i="24"/>
  <c r="V360" i="24"/>
  <c r="U517" i="24"/>
  <c r="V413" i="24"/>
  <c r="U570" i="24"/>
  <c r="V393" i="24"/>
  <c r="U550" i="24"/>
  <c r="V429" i="24"/>
  <c r="U457" i="24"/>
  <c r="U614" i="24" s="1"/>
  <c r="V441" i="24"/>
  <c r="U598" i="24"/>
  <c r="V347" i="24"/>
  <c r="U504" i="24"/>
  <c r="V369" i="24"/>
  <c r="U526" i="24"/>
  <c r="F242" i="24"/>
  <c r="CB107" i="13" s="1"/>
  <c r="V389" i="24"/>
  <c r="U546" i="24"/>
  <c r="V407" i="24"/>
  <c r="U564" i="24"/>
  <c r="V450" i="24"/>
  <c r="U607" i="24"/>
  <c r="U311" i="24"/>
  <c r="U468" i="24" s="1"/>
  <c r="T508" i="24"/>
  <c r="U351" i="24"/>
  <c r="V443" i="24"/>
  <c r="U600" i="24"/>
  <c r="U318" i="24"/>
  <c r="U475" i="24" s="1"/>
  <c r="T518" i="24"/>
  <c r="U361" i="24"/>
  <c r="V452" i="24"/>
  <c r="U609" i="24"/>
  <c r="V453" i="24"/>
  <c r="U610" i="24"/>
  <c r="V455" i="24"/>
  <c r="U612" i="24"/>
  <c r="V322" i="24"/>
  <c r="V479" i="24" s="1"/>
  <c r="V444" i="24"/>
  <c r="U601" i="24"/>
  <c r="U321" i="24"/>
  <c r="U478" i="24" s="1"/>
  <c r="D215" i="24"/>
  <c r="D180" i="24"/>
  <c r="V336" i="24"/>
  <c r="U305" i="24"/>
  <c r="V394" i="24"/>
  <c r="U551" i="24"/>
  <c r="V451" i="24"/>
  <c r="U608" i="24"/>
  <c r="V380" i="24"/>
  <c r="U537" i="24"/>
  <c r="U331" i="24"/>
  <c r="U488" i="24" s="1"/>
  <c r="T495" i="24"/>
  <c r="U338" i="24"/>
  <c r="V385" i="24"/>
  <c r="U542" i="24"/>
  <c r="V431" i="24"/>
  <c r="U588" i="24"/>
  <c r="O220" i="24"/>
  <c r="S220" i="24"/>
  <c r="U315" i="24"/>
  <c r="U472" i="24" s="1"/>
  <c r="U316" i="24"/>
  <c r="U473" i="24" s="1"/>
  <c r="V454" i="24"/>
  <c r="U611" i="24"/>
  <c r="V417" i="24"/>
  <c r="U574" i="24"/>
  <c r="V425" i="24"/>
  <c r="U582" i="24"/>
  <c r="V372" i="24"/>
  <c r="U529" i="24"/>
  <c r="V400" i="24"/>
  <c r="U557" i="24"/>
  <c r="V414" i="24"/>
  <c r="U571" i="24"/>
  <c r="V373" i="24"/>
  <c r="U530" i="24"/>
  <c r="V353" i="24"/>
  <c r="U510" i="24"/>
  <c r="V456" i="24"/>
  <c r="U613" i="24"/>
  <c r="V388" i="24"/>
  <c r="U545" i="24"/>
  <c r="V368" i="24"/>
  <c r="U525" i="24"/>
  <c r="U357" i="24"/>
  <c r="T514" i="24"/>
  <c r="V432" i="24"/>
  <c r="U589" i="24"/>
  <c r="V416" i="24"/>
  <c r="U573" i="24"/>
  <c r="V362" i="24"/>
  <c r="U519" i="24"/>
  <c r="T509" i="24"/>
  <c r="U352" i="24"/>
  <c r="V438" i="24"/>
  <c r="U595" i="24"/>
  <c r="F180" i="24"/>
  <c r="V402" i="24"/>
  <c r="U559" i="24"/>
  <c r="V392" i="24"/>
  <c r="U549" i="24"/>
  <c r="U345" i="24"/>
  <c r="T502" i="24"/>
  <c r="V387" i="24"/>
  <c r="U544" i="24"/>
  <c r="V310" i="24"/>
  <c r="V467" i="24" s="1"/>
  <c r="V370" i="24"/>
  <c r="U527" i="24"/>
  <c r="V350" i="24"/>
  <c r="U507" i="24"/>
  <c r="V436" i="24"/>
  <c r="U593" i="24"/>
  <c r="S216" i="24"/>
  <c r="O216" i="24"/>
  <c r="U312" i="24"/>
  <c r="U469" i="24" s="1"/>
  <c r="V381" i="24"/>
  <c r="U538" i="24"/>
  <c r="V355" i="24"/>
  <c r="U512" i="24"/>
  <c r="T501" i="24"/>
  <c r="U344" i="24"/>
  <c r="V371" i="24"/>
  <c r="U528" i="24"/>
  <c r="U329" i="24"/>
  <c r="U486" i="24" s="1"/>
  <c r="H217" i="24"/>
  <c r="H242" i="24" s="1"/>
  <c r="CD107" i="13" s="1"/>
  <c r="O155" i="24"/>
  <c r="V374" i="24"/>
  <c r="U531" i="24"/>
  <c r="O223" i="24"/>
  <c r="S223" i="24"/>
  <c r="V348" i="24"/>
  <c r="U505" i="24"/>
  <c r="V449" i="24"/>
  <c r="U606" i="24"/>
  <c r="U317" i="24"/>
  <c r="U474" i="24" s="1"/>
  <c r="T520" i="24"/>
  <c r="U363" i="24"/>
  <c r="T497" i="24"/>
  <c r="U340" i="24"/>
  <c r="U307" i="24"/>
  <c r="U464" i="24" s="1"/>
  <c r="V343" i="24"/>
  <c r="U500" i="24"/>
  <c r="I242" i="24"/>
  <c r="CE107" i="13" s="1"/>
  <c r="U323" i="24"/>
  <c r="U480" i="24" s="1"/>
  <c r="V446" i="24"/>
  <c r="U603" i="24"/>
  <c r="V391" i="24"/>
  <c r="U548" i="24"/>
  <c r="V379" i="24"/>
  <c r="U536" i="24"/>
  <c r="V320" i="24"/>
  <c r="V477" i="24" s="1"/>
  <c r="V378" i="24"/>
  <c r="U535" i="24"/>
  <c r="S217" i="24"/>
  <c r="J215" i="24"/>
  <c r="J242" i="24" s="1"/>
  <c r="CF107" i="13" s="1"/>
  <c r="J180" i="24"/>
  <c r="V398" i="24"/>
  <c r="V409" i="24"/>
  <c r="U566" i="24"/>
  <c r="C180" i="24"/>
  <c r="CP7" i="13" s="1"/>
  <c r="C214" i="24"/>
  <c r="BO152" i="24"/>
  <c r="BO180" i="24" s="1"/>
  <c r="T513" i="24"/>
  <c r="U356" i="24"/>
  <c r="T499" i="24"/>
  <c r="U342" i="24"/>
  <c r="U404" i="24"/>
  <c r="U426" i="24" s="1"/>
  <c r="U583" i="24" s="1"/>
  <c r="T561" i="24"/>
  <c r="V420" i="24"/>
  <c r="U577" i="24"/>
  <c r="U330" i="24"/>
  <c r="U487" i="24" s="1"/>
  <c r="V415" i="24"/>
  <c r="U572" i="24"/>
  <c r="F245" i="24"/>
  <c r="E272" i="24"/>
  <c r="O174" i="24"/>
  <c r="V403" i="24"/>
  <c r="U560" i="24"/>
  <c r="O89" i="24"/>
  <c r="V442" i="24"/>
  <c r="U599" i="24"/>
  <c r="V448" i="24"/>
  <c r="U605" i="24"/>
  <c r="O237" i="24"/>
  <c r="S237" i="24"/>
  <c r="V328" i="24"/>
  <c r="V485" i="24" s="1"/>
  <c r="T503" i="24"/>
  <c r="U346" i="24"/>
  <c r="T306" i="24"/>
  <c r="S463" i="24"/>
  <c r="N215" i="24"/>
  <c r="N242" i="24" s="1"/>
  <c r="CJ107" i="13" s="1"/>
  <c r="N180" i="24"/>
  <c r="DA7" i="13" s="1"/>
  <c r="V354" i="24"/>
  <c r="U511" i="24"/>
  <c r="V383" i="24"/>
  <c r="U540" i="24"/>
  <c r="V419" i="24"/>
  <c r="U576" i="24"/>
  <c r="V384" i="24"/>
  <c r="U541" i="24"/>
  <c r="V439" i="24"/>
  <c r="U596" i="24"/>
  <c r="V422" i="24"/>
  <c r="U579" i="24"/>
  <c r="U325" i="24"/>
  <c r="U482" i="24" s="1"/>
  <c r="O333" i="24"/>
  <c r="O490" i="24" s="1"/>
  <c r="DQ23" i="13" s="1"/>
  <c r="V406" i="24"/>
  <c r="U563" i="24"/>
  <c r="V423" i="24"/>
  <c r="U580" i="24"/>
  <c r="V430" i="24"/>
  <c r="U587" i="24"/>
  <c r="V376" i="24"/>
  <c r="U533" i="24"/>
  <c r="U314" i="24"/>
  <c r="U471" i="24" s="1"/>
  <c r="U349" i="24"/>
  <c r="T506" i="24"/>
  <c r="T516" i="24"/>
  <c r="U359" i="24"/>
  <c r="G242" i="24"/>
  <c r="CC107" i="13" s="1"/>
  <c r="V367" i="24"/>
  <c r="U395" i="24"/>
  <c r="U552" i="24" s="1"/>
  <c r="BV77" i="13" l="1"/>
  <c r="BU77" i="13"/>
  <c r="T333" i="24"/>
  <c r="T490" i="24" s="1"/>
  <c r="T463" i="24"/>
  <c r="BW77" i="13"/>
  <c r="BQ22" i="13"/>
  <c r="BZ79" i="13"/>
  <c r="CP23" i="13"/>
  <c r="CW7" i="13"/>
  <c r="CZ7" i="13"/>
  <c r="CV23" i="13"/>
  <c r="CF79" i="13"/>
  <c r="CY23" i="13"/>
  <c r="CS7" i="13"/>
  <c r="CK79" i="13"/>
  <c r="DA23" i="13"/>
  <c r="CQ7" i="13"/>
  <c r="CU23" i="13"/>
  <c r="CE79" i="13"/>
  <c r="CB79" i="13"/>
  <c r="CR23" i="13"/>
  <c r="BJ107" i="13"/>
  <c r="BK107" i="13" s="1"/>
  <c r="BL107" i="13" s="1"/>
  <c r="BM107" i="13" s="1"/>
  <c r="BN107" i="13" s="1"/>
  <c r="BO107" i="13" s="1"/>
  <c r="BP107" i="13" s="1"/>
  <c r="BQ107" i="13" s="1"/>
  <c r="BR107" i="13" s="1"/>
  <c r="BS107" i="13" s="1"/>
  <c r="BT107" i="13" s="1"/>
  <c r="BU107" i="13" s="1"/>
  <c r="CP24" i="13"/>
  <c r="O217" i="24"/>
  <c r="O180" i="24"/>
  <c r="U364" i="24"/>
  <c r="U521" i="24" s="1"/>
  <c r="W367" i="24"/>
  <c r="V395" i="24"/>
  <c r="V552" i="24" s="1"/>
  <c r="V349" i="24"/>
  <c r="U506" i="24"/>
  <c r="V314" i="24"/>
  <c r="V471" i="24" s="1"/>
  <c r="V579" i="24"/>
  <c r="W422" i="24"/>
  <c r="V541" i="24"/>
  <c r="W384" i="24"/>
  <c r="V511" i="24"/>
  <c r="W354" i="24"/>
  <c r="V599" i="24"/>
  <c r="W442" i="24"/>
  <c r="W415" i="24"/>
  <c r="V572" i="24"/>
  <c r="V404" i="24"/>
  <c r="V426" i="24" s="1"/>
  <c r="V583" i="24" s="1"/>
  <c r="U561" i="24"/>
  <c r="BZ80" i="13"/>
  <c r="W398" i="24"/>
  <c r="V323" i="24"/>
  <c r="V480" i="24" s="1"/>
  <c r="V307" i="24"/>
  <c r="V464" i="24" s="1"/>
  <c r="V606" i="24"/>
  <c r="W449" i="24"/>
  <c r="V528" i="24"/>
  <c r="W371" i="24"/>
  <c r="V512" i="24"/>
  <c r="W355" i="24"/>
  <c r="V312" i="24"/>
  <c r="V469" i="24" s="1"/>
  <c r="V593" i="24"/>
  <c r="W436" i="24"/>
  <c r="W370" i="24"/>
  <c r="V527" i="24"/>
  <c r="V544" i="24"/>
  <c r="W387" i="24"/>
  <c r="V559" i="24"/>
  <c r="W402" i="24"/>
  <c r="V352" i="24"/>
  <c r="U509" i="24"/>
  <c r="V530" i="24"/>
  <c r="W373" i="24"/>
  <c r="V529" i="24"/>
  <c r="W372" i="24"/>
  <c r="W417" i="24"/>
  <c r="V574" i="24"/>
  <c r="V316" i="24"/>
  <c r="V473" i="24" s="1"/>
  <c r="W431" i="24"/>
  <c r="V588" i="24"/>
  <c r="V331" i="24"/>
  <c r="V488" i="24" s="1"/>
  <c r="V608" i="24"/>
  <c r="W451" i="24"/>
  <c r="V361" i="24"/>
  <c r="U518" i="24"/>
  <c r="V607" i="24"/>
  <c r="W450" i="24"/>
  <c r="V598" i="24"/>
  <c r="W441" i="24"/>
  <c r="V550" i="24"/>
  <c r="W393" i="24"/>
  <c r="V339" i="24"/>
  <c r="U496" i="24"/>
  <c r="V327" i="24"/>
  <c r="V484" i="24" s="1"/>
  <c r="V308" i="24"/>
  <c r="V465" i="24" s="1"/>
  <c r="V326" i="24"/>
  <c r="V483" i="24" s="1"/>
  <c r="W430" i="24"/>
  <c r="V587" i="24"/>
  <c r="V563" i="24"/>
  <c r="W406" i="24"/>
  <c r="V325" i="24"/>
  <c r="V482" i="24" s="1"/>
  <c r="V356" i="24"/>
  <c r="U513" i="24"/>
  <c r="W320" i="24"/>
  <c r="W477" i="24" s="1"/>
  <c r="V536" i="24"/>
  <c r="W379" i="24"/>
  <c r="V500" i="24"/>
  <c r="W343" i="24"/>
  <c r="V317" i="24"/>
  <c r="V474" i="24" s="1"/>
  <c r="V329" i="24"/>
  <c r="V486" i="24" s="1"/>
  <c r="V344" i="24"/>
  <c r="U501" i="24"/>
  <c r="V549" i="24"/>
  <c r="W392" i="24"/>
  <c r="V573" i="24"/>
  <c r="W416" i="24"/>
  <c r="V589" i="24"/>
  <c r="W432" i="24"/>
  <c r="V545" i="24"/>
  <c r="W388" i="24"/>
  <c r="V315" i="24"/>
  <c r="V472" i="24" s="1"/>
  <c r="O215" i="24"/>
  <c r="D242" i="24"/>
  <c r="BZ107" i="13" s="1"/>
  <c r="V601" i="24"/>
  <c r="W444" i="24"/>
  <c r="W322" i="24"/>
  <c r="W479" i="24" s="1"/>
  <c r="W453" i="24"/>
  <c r="V610" i="24"/>
  <c r="V517" i="24"/>
  <c r="W360" i="24"/>
  <c r="V324" i="24"/>
  <c r="V481" i="24" s="1"/>
  <c r="V591" i="24"/>
  <c r="W434" i="24"/>
  <c r="V332" i="24"/>
  <c r="V489" i="24" s="1"/>
  <c r="W411" i="24"/>
  <c r="V568" i="24"/>
  <c r="V604" i="24"/>
  <c r="W447" i="24"/>
  <c r="V547" i="24"/>
  <c r="W390" i="24"/>
  <c r="W408" i="24"/>
  <c r="V565" i="24"/>
  <c r="W358" i="24"/>
  <c r="V515" i="24"/>
  <c r="V543" i="24"/>
  <c r="W386" i="24"/>
  <c r="W418" i="24"/>
  <c r="V575" i="24"/>
  <c r="V309" i="24"/>
  <c r="V466" i="24" s="1"/>
  <c r="V578" i="24"/>
  <c r="W421" i="24"/>
  <c r="W382" i="24"/>
  <c r="V539" i="24"/>
  <c r="V558" i="24"/>
  <c r="W401" i="24"/>
  <c r="V556" i="24"/>
  <c r="W399" i="24"/>
  <c r="V359" i="24"/>
  <c r="U516" i="24"/>
  <c r="V596" i="24"/>
  <c r="W439" i="24"/>
  <c r="W419" i="24"/>
  <c r="V576" i="24"/>
  <c r="V540" i="24"/>
  <c r="W383" i="24"/>
  <c r="U306" i="24"/>
  <c r="W328" i="24"/>
  <c r="W485" i="24" s="1"/>
  <c r="V605" i="24"/>
  <c r="W448" i="24"/>
  <c r="G245" i="24"/>
  <c r="F272" i="24"/>
  <c r="V577" i="24"/>
  <c r="W420" i="24"/>
  <c r="V566" i="24"/>
  <c r="W409" i="24"/>
  <c r="V363" i="24"/>
  <c r="U520" i="24"/>
  <c r="W348" i="24"/>
  <c r="V505" i="24"/>
  <c r="V531" i="24"/>
  <c r="W374" i="24"/>
  <c r="W381" i="24"/>
  <c r="V538" i="24"/>
  <c r="V507" i="24"/>
  <c r="W350" i="24"/>
  <c r="W310" i="24"/>
  <c r="W467" i="24" s="1"/>
  <c r="V595" i="24"/>
  <c r="W438" i="24"/>
  <c r="W353" i="24"/>
  <c r="V510" i="24"/>
  <c r="W414" i="24"/>
  <c r="V571" i="24"/>
  <c r="V557" i="24"/>
  <c r="W400" i="24"/>
  <c r="V582" i="24"/>
  <c r="W425" i="24"/>
  <c r="V611" i="24"/>
  <c r="W454" i="24"/>
  <c r="V542" i="24"/>
  <c r="W385" i="24"/>
  <c r="V537" i="24"/>
  <c r="W380" i="24"/>
  <c r="V551" i="24"/>
  <c r="W394" i="24"/>
  <c r="W336" i="24"/>
  <c r="V321" i="24"/>
  <c r="V478" i="24" s="1"/>
  <c r="V600" i="24"/>
  <c r="W443" i="24"/>
  <c r="V311" i="24"/>
  <c r="V468" i="24" s="1"/>
  <c r="V564" i="24"/>
  <c r="W407" i="24"/>
  <c r="V526" i="24"/>
  <c r="W369" i="24"/>
  <c r="V504" i="24"/>
  <c r="W347" i="24"/>
  <c r="W429" i="24"/>
  <c r="V457" i="24"/>
  <c r="V614" i="24" s="1"/>
  <c r="V337" i="24"/>
  <c r="U494" i="24"/>
  <c r="V341" i="24"/>
  <c r="U498" i="24"/>
  <c r="V567" i="24"/>
  <c r="W410" i="24"/>
  <c r="V533" i="24"/>
  <c r="W376" i="24"/>
  <c r="W423" i="24"/>
  <c r="V580" i="24"/>
  <c r="V346" i="24"/>
  <c r="U503" i="24"/>
  <c r="BJ109" i="13"/>
  <c r="BK109" i="13" s="1"/>
  <c r="BL109" i="13" s="1"/>
  <c r="BM109" i="13" s="1"/>
  <c r="BN109" i="13" s="1"/>
  <c r="BO109" i="13" s="1"/>
  <c r="BP109" i="13" s="1"/>
  <c r="BQ109" i="13" s="1"/>
  <c r="BR109" i="13" s="1"/>
  <c r="BS109" i="13" s="1"/>
  <c r="BT109" i="13" s="1"/>
  <c r="BU109" i="13" s="1"/>
  <c r="V560" i="24"/>
  <c r="W403" i="24"/>
  <c r="V330" i="24"/>
  <c r="V487" i="24" s="1"/>
  <c r="V342" i="24"/>
  <c r="U499" i="24"/>
  <c r="O214" i="24"/>
  <c r="S214" i="24"/>
  <c r="S242" i="24" s="1"/>
  <c r="C242" i="24"/>
  <c r="BY107" i="13" s="1"/>
  <c r="V535" i="24"/>
  <c r="W378" i="24"/>
  <c r="W391" i="24"/>
  <c r="V548" i="24"/>
  <c r="V603" i="24"/>
  <c r="W446" i="24"/>
  <c r="V340" i="24"/>
  <c r="U497" i="24"/>
  <c r="V345" i="24"/>
  <c r="U502" i="24"/>
  <c r="V519" i="24"/>
  <c r="W362" i="24"/>
  <c r="V357" i="24"/>
  <c r="U514" i="24"/>
  <c r="V525" i="24"/>
  <c r="W368" i="24"/>
  <c r="W456" i="24"/>
  <c r="V613" i="24"/>
  <c r="V338" i="24"/>
  <c r="U495" i="24"/>
  <c r="V305" i="24"/>
  <c r="V612" i="24"/>
  <c r="W455" i="24"/>
  <c r="V609" i="24"/>
  <c r="W452" i="24"/>
  <c r="V318" i="24"/>
  <c r="V475" i="24" s="1"/>
  <c r="V351" i="24"/>
  <c r="U508" i="24"/>
  <c r="V546" i="24"/>
  <c r="W389" i="24"/>
  <c r="W413" i="24"/>
  <c r="V570" i="24"/>
  <c r="V592" i="24"/>
  <c r="W435" i="24"/>
  <c r="W377" i="24"/>
  <c r="V534" i="24"/>
  <c r="V532" i="24"/>
  <c r="W375" i="24"/>
  <c r="V597" i="24"/>
  <c r="W440" i="24"/>
  <c r="V569" i="24"/>
  <c r="W412" i="24"/>
  <c r="V602" i="24"/>
  <c r="W445" i="24"/>
  <c r="V590" i="24"/>
  <c r="W433" i="24"/>
  <c r="V562" i="24"/>
  <c r="W405" i="24"/>
  <c r="V313" i="24"/>
  <c r="V470" i="24" s="1"/>
  <c r="F275" i="24"/>
  <c r="E302" i="24"/>
  <c r="V594" i="24"/>
  <c r="W437" i="24"/>
  <c r="V319" i="24"/>
  <c r="V476" i="24" s="1"/>
  <c r="V581" i="24"/>
  <c r="W424" i="24"/>
  <c r="CL107" i="13" l="1"/>
  <c r="CK107" i="13"/>
  <c r="U333" i="24"/>
  <c r="U490" i="24" s="1"/>
  <c r="U463" i="24"/>
  <c r="BZ134" i="13"/>
  <c r="CA134" i="13" s="1"/>
  <c r="CB134" i="13" s="1"/>
  <c r="CC134" i="13" s="1"/>
  <c r="CD134" i="13" s="1"/>
  <c r="CE134" i="13" s="1"/>
  <c r="CF134" i="13" s="1"/>
  <c r="CG134" i="13" s="1"/>
  <c r="CH134" i="13" s="1"/>
  <c r="CI134" i="13" s="1"/>
  <c r="CJ134" i="13" s="1"/>
  <c r="CK134" i="13" s="1"/>
  <c r="CZ23" i="13"/>
  <c r="CJ79" i="13"/>
  <c r="CQ23" i="13"/>
  <c r="CA79" i="13"/>
  <c r="CC79" i="13"/>
  <c r="CS23" i="13"/>
  <c r="CW23" i="13"/>
  <c r="CG79" i="13"/>
  <c r="DB7" i="13"/>
  <c r="CL79" i="13" s="1"/>
  <c r="O242" i="24"/>
  <c r="V364" i="24"/>
  <c r="V521" i="24" s="1"/>
  <c r="X405" i="24"/>
  <c r="W562" i="24"/>
  <c r="X412" i="24"/>
  <c r="W569" i="24"/>
  <c r="X375" i="24"/>
  <c r="W532" i="24"/>
  <c r="W592" i="24"/>
  <c r="X435" i="24"/>
  <c r="W318" i="24"/>
  <c r="W475" i="24" s="1"/>
  <c r="W305" i="24"/>
  <c r="W613" i="24"/>
  <c r="X456" i="24"/>
  <c r="V514" i="24"/>
  <c r="W357" i="24"/>
  <c r="V499" i="24"/>
  <c r="W342" i="24"/>
  <c r="W533" i="24"/>
  <c r="X376" i="24"/>
  <c r="W341" i="24"/>
  <c r="V498" i="24"/>
  <c r="X429" i="24"/>
  <c r="W457" i="24"/>
  <c r="W614" i="24" s="1"/>
  <c r="W311" i="24"/>
  <c r="W468" i="24" s="1"/>
  <c r="W321" i="24"/>
  <c r="W478" i="24" s="1"/>
  <c r="W571" i="24"/>
  <c r="X414" i="24"/>
  <c r="V520" i="24"/>
  <c r="W363" i="24"/>
  <c r="H245" i="24"/>
  <c r="G272" i="24"/>
  <c r="V516" i="24"/>
  <c r="W359" i="24"/>
  <c r="W556" i="24"/>
  <c r="X399" i="24"/>
  <c r="X386" i="24"/>
  <c r="W543" i="24"/>
  <c r="W604" i="24"/>
  <c r="X447" i="24"/>
  <c r="W517" i="24"/>
  <c r="X360" i="24"/>
  <c r="X444" i="24"/>
  <c r="W601" i="24"/>
  <c r="W589" i="24"/>
  <c r="X432" i="24"/>
  <c r="W536" i="24"/>
  <c r="X379" i="24"/>
  <c r="W326" i="24"/>
  <c r="W483" i="24" s="1"/>
  <c r="W327" i="24"/>
  <c r="W484" i="24" s="1"/>
  <c r="W607" i="24"/>
  <c r="X450" i="24"/>
  <c r="W608" i="24"/>
  <c r="X451" i="24"/>
  <c r="W559" i="24"/>
  <c r="X402" i="24"/>
  <c r="W528" i="24"/>
  <c r="X371" i="24"/>
  <c r="W511" i="24"/>
  <c r="X354" i="24"/>
  <c r="W541" i="24"/>
  <c r="X384" i="24"/>
  <c r="W319" i="24"/>
  <c r="W476" i="24" s="1"/>
  <c r="F302" i="24"/>
  <c r="G275" i="24"/>
  <c r="W609" i="24"/>
  <c r="X452" i="24"/>
  <c r="W525" i="24"/>
  <c r="X368" i="24"/>
  <c r="W519" i="24"/>
  <c r="X362" i="24"/>
  <c r="W340" i="24"/>
  <c r="V497" i="24"/>
  <c r="W548" i="24"/>
  <c r="X391" i="24"/>
  <c r="V503" i="24"/>
  <c r="W346" i="24"/>
  <c r="W567" i="24"/>
  <c r="X410" i="24"/>
  <c r="W504" i="24"/>
  <c r="X347" i="24"/>
  <c r="W526" i="24"/>
  <c r="X369" i="24"/>
  <c r="W564" i="24"/>
  <c r="X407" i="24"/>
  <c r="W600" i="24"/>
  <c r="X443" i="24"/>
  <c r="W537" i="24"/>
  <c r="X380" i="24"/>
  <c r="X454" i="24"/>
  <c r="W611" i="24"/>
  <c r="X400" i="24"/>
  <c r="W557" i="24"/>
  <c r="W595" i="24"/>
  <c r="X438" i="24"/>
  <c r="X310" i="24"/>
  <c r="X467" i="24" s="1"/>
  <c r="W577" i="24"/>
  <c r="X420" i="24"/>
  <c r="W605" i="24"/>
  <c r="X448" i="24"/>
  <c r="W539" i="24"/>
  <c r="X382" i="24"/>
  <c r="W309" i="24"/>
  <c r="W466" i="24" s="1"/>
  <c r="W565" i="24"/>
  <c r="X408" i="24"/>
  <c r="W332" i="24"/>
  <c r="W489" i="24" s="1"/>
  <c r="W610" i="24"/>
  <c r="X453" i="24"/>
  <c r="W315" i="24"/>
  <c r="W472" i="24" s="1"/>
  <c r="V501" i="24"/>
  <c r="W344" i="24"/>
  <c r="W317" i="24"/>
  <c r="W474" i="24" s="1"/>
  <c r="W325" i="24"/>
  <c r="W482" i="24" s="1"/>
  <c r="W587" i="24"/>
  <c r="X430" i="24"/>
  <c r="W598" i="24"/>
  <c r="X441" i="24"/>
  <c r="W588" i="24"/>
  <c r="X431" i="24"/>
  <c r="W574" i="24"/>
  <c r="X417" i="24"/>
  <c r="W527" i="24"/>
  <c r="X370" i="24"/>
  <c r="W312" i="24"/>
  <c r="W469" i="24" s="1"/>
  <c r="W307" i="24"/>
  <c r="W464" i="24" s="1"/>
  <c r="W572" i="24"/>
  <c r="X415" i="24"/>
  <c r="W314" i="24"/>
  <c r="W471" i="24" s="1"/>
  <c r="X367" i="24"/>
  <c r="W395" i="24"/>
  <c r="W552" i="24" s="1"/>
  <c r="X424" i="24"/>
  <c r="W581" i="24"/>
  <c r="X437" i="24"/>
  <c r="W594" i="24"/>
  <c r="W590" i="24"/>
  <c r="X433" i="24"/>
  <c r="X445" i="24"/>
  <c r="W602" i="24"/>
  <c r="X440" i="24"/>
  <c r="W597" i="24"/>
  <c r="V508" i="24"/>
  <c r="W351" i="24"/>
  <c r="V495" i="24"/>
  <c r="W338" i="24"/>
  <c r="W603" i="24"/>
  <c r="X446" i="24"/>
  <c r="W535" i="24"/>
  <c r="X378" i="24"/>
  <c r="W330" i="24"/>
  <c r="W487" i="24" s="1"/>
  <c r="V494" i="24"/>
  <c r="W337" i="24"/>
  <c r="X336" i="24"/>
  <c r="W510" i="24"/>
  <c r="X353" i="24"/>
  <c r="W538" i="24"/>
  <c r="X381" i="24"/>
  <c r="X348" i="24"/>
  <c r="W505" i="24"/>
  <c r="V306" i="24"/>
  <c r="V463" i="24" s="1"/>
  <c r="W576" i="24"/>
  <c r="X419" i="24"/>
  <c r="W558" i="24"/>
  <c r="X401" i="24"/>
  <c r="W578" i="24"/>
  <c r="X421" i="24"/>
  <c r="W547" i="24"/>
  <c r="X390" i="24"/>
  <c r="X434" i="24"/>
  <c r="W591" i="24"/>
  <c r="X322" i="24"/>
  <c r="X479" i="24" s="1"/>
  <c r="X388" i="24"/>
  <c r="W545" i="24"/>
  <c r="X416" i="24"/>
  <c r="W573" i="24"/>
  <c r="W549" i="24"/>
  <c r="X392" i="24"/>
  <c r="W500" i="24"/>
  <c r="X343" i="24"/>
  <c r="X320" i="24"/>
  <c r="X477" i="24" s="1"/>
  <c r="W563" i="24"/>
  <c r="X406" i="24"/>
  <c r="W308" i="24"/>
  <c r="W465" i="24" s="1"/>
  <c r="V496" i="24"/>
  <c r="W339" i="24"/>
  <c r="W529" i="24"/>
  <c r="X372" i="24"/>
  <c r="X373" i="24"/>
  <c r="W530" i="24"/>
  <c r="X387" i="24"/>
  <c r="W544" i="24"/>
  <c r="W593" i="24"/>
  <c r="X436" i="24"/>
  <c r="W512" i="24"/>
  <c r="X355" i="24"/>
  <c r="W606" i="24"/>
  <c r="X449" i="24"/>
  <c r="X398" i="24"/>
  <c r="W599" i="24"/>
  <c r="X442" i="24"/>
  <c r="W579" i="24"/>
  <c r="X422" i="24"/>
  <c r="W313" i="24"/>
  <c r="W470" i="24" s="1"/>
  <c r="W534" i="24"/>
  <c r="X377" i="24"/>
  <c r="X413" i="24"/>
  <c r="W570" i="24"/>
  <c r="W546" i="24"/>
  <c r="X389" i="24"/>
  <c r="W612" i="24"/>
  <c r="X455" i="24"/>
  <c r="V502" i="24"/>
  <c r="W345" i="24"/>
  <c r="W560" i="24"/>
  <c r="X403" i="24"/>
  <c r="W580" i="24"/>
  <c r="X423" i="24"/>
  <c r="W551" i="24"/>
  <c r="X394" i="24"/>
  <c r="W542" i="24"/>
  <c r="X385" i="24"/>
  <c r="X425" i="24"/>
  <c r="W582" i="24"/>
  <c r="W507" i="24"/>
  <c r="X350" i="24"/>
  <c r="W531" i="24"/>
  <c r="X374" i="24"/>
  <c r="W566" i="24"/>
  <c r="X409" i="24"/>
  <c r="X328" i="24"/>
  <c r="X485" i="24" s="1"/>
  <c r="W540" i="24"/>
  <c r="X383" i="24"/>
  <c r="X439" i="24"/>
  <c r="W596" i="24"/>
  <c r="W575" i="24"/>
  <c r="X418" i="24"/>
  <c r="W515" i="24"/>
  <c r="X358" i="24"/>
  <c r="X411" i="24"/>
  <c r="W568" i="24"/>
  <c r="W324" i="24"/>
  <c r="W481" i="24" s="1"/>
  <c r="W329" i="24"/>
  <c r="W486" i="24" s="1"/>
  <c r="V513" i="24"/>
  <c r="W356" i="24"/>
  <c r="W550" i="24"/>
  <c r="X393" i="24"/>
  <c r="V518" i="24"/>
  <c r="W361" i="24"/>
  <c r="W331" i="24"/>
  <c r="W488" i="24" s="1"/>
  <c r="W316" i="24"/>
  <c r="W473" i="24" s="1"/>
  <c r="V509" i="24"/>
  <c r="W352" i="24"/>
  <c r="W323" i="24"/>
  <c r="W480" i="24" s="1"/>
  <c r="V561" i="24"/>
  <c r="W404" i="24"/>
  <c r="W426" i="24" s="1"/>
  <c r="W583" i="24" s="1"/>
  <c r="V506" i="24"/>
  <c r="W349" i="24"/>
  <c r="DB23" i="13" l="1"/>
  <c r="CI22" i="13"/>
  <c r="CI24" i="13" s="1"/>
  <c r="W506" i="24"/>
  <c r="X349" i="24"/>
  <c r="W561" i="24"/>
  <c r="X404" i="24"/>
  <c r="X426" i="24" s="1"/>
  <c r="X583" i="24" s="1"/>
  <c r="X323" i="24"/>
  <c r="X480" i="24" s="1"/>
  <c r="X316" i="24"/>
  <c r="X473" i="24" s="1"/>
  <c r="W518" i="24"/>
  <c r="X361" i="24"/>
  <c r="X329" i="24"/>
  <c r="X486" i="24" s="1"/>
  <c r="X568" i="24"/>
  <c r="Y411" i="24"/>
  <c r="X582" i="24"/>
  <c r="Y425" i="24"/>
  <c r="Y398" i="24"/>
  <c r="X544" i="24"/>
  <c r="Y387" i="24"/>
  <c r="X563" i="24"/>
  <c r="Y406" i="24"/>
  <c r="X500" i="24"/>
  <c r="Y343" i="24"/>
  <c r="Y322" i="24"/>
  <c r="Y479" i="24" s="1"/>
  <c r="X547" i="24"/>
  <c r="Y390" i="24"/>
  <c r="X558" i="24"/>
  <c r="Y401" i="24"/>
  <c r="X505" i="24"/>
  <c r="Y348" i="24"/>
  <c r="Y445" i="24"/>
  <c r="X602" i="24"/>
  <c r="X594" i="24"/>
  <c r="Y437" i="24"/>
  <c r="Y367" i="24"/>
  <c r="X395" i="24"/>
  <c r="X552" i="24" s="1"/>
  <c r="X307" i="24"/>
  <c r="X464" i="24" s="1"/>
  <c r="X527" i="24"/>
  <c r="Y370" i="24"/>
  <c r="X574" i="24"/>
  <c r="Y417" i="24"/>
  <c r="X598" i="24"/>
  <c r="Y441" i="24"/>
  <c r="X325" i="24"/>
  <c r="X482" i="24" s="1"/>
  <c r="W501" i="24"/>
  <c r="X344" i="24"/>
  <c r="X610" i="24"/>
  <c r="Y453" i="24"/>
  <c r="X565" i="24"/>
  <c r="Y408" i="24"/>
  <c r="X539" i="24"/>
  <c r="Y382" i="24"/>
  <c r="X577" i="24"/>
  <c r="Y420" i="24"/>
  <c r="X595" i="24"/>
  <c r="Y438" i="24"/>
  <c r="X600" i="24"/>
  <c r="Y443" i="24"/>
  <c r="X526" i="24"/>
  <c r="Y369" i="24"/>
  <c r="X567" i="24"/>
  <c r="Y410" i="24"/>
  <c r="X548" i="24"/>
  <c r="Y391" i="24"/>
  <c r="X519" i="24"/>
  <c r="Y362" i="24"/>
  <c r="X609" i="24"/>
  <c r="Y452" i="24"/>
  <c r="X319" i="24"/>
  <c r="X476" i="24" s="1"/>
  <c r="X511" i="24"/>
  <c r="Y354" i="24"/>
  <c r="X327" i="24"/>
  <c r="X484" i="24" s="1"/>
  <c r="X601" i="24"/>
  <c r="Y444" i="24"/>
  <c r="I245" i="24"/>
  <c r="H272" i="24"/>
  <c r="Y429" i="24"/>
  <c r="X457" i="24"/>
  <c r="X614" i="24" s="1"/>
  <c r="X613" i="24"/>
  <c r="Y456" i="24"/>
  <c r="X318" i="24"/>
  <c r="X475" i="24" s="1"/>
  <c r="X592" i="24"/>
  <c r="Y435" i="24"/>
  <c r="W513" i="24"/>
  <c r="X356" i="24"/>
  <c r="X515" i="24"/>
  <c r="Y358" i="24"/>
  <c r="Y328" i="24"/>
  <c r="Y485" i="24" s="1"/>
  <c r="X531" i="24"/>
  <c r="Y374" i="24"/>
  <c r="X542" i="24"/>
  <c r="Y385" i="24"/>
  <c r="Y423" i="24"/>
  <c r="X580" i="24"/>
  <c r="X560" i="24"/>
  <c r="Y403" i="24"/>
  <c r="X612" i="24"/>
  <c r="Y455" i="24"/>
  <c r="X313" i="24"/>
  <c r="X470" i="24" s="1"/>
  <c r="X599" i="24"/>
  <c r="Y442" i="24"/>
  <c r="X606" i="24"/>
  <c r="Y449" i="24"/>
  <c r="X593" i="24"/>
  <c r="Y436" i="24"/>
  <c r="W496" i="24"/>
  <c r="X339" i="24"/>
  <c r="X573" i="24"/>
  <c r="Y416" i="24"/>
  <c r="Y381" i="24"/>
  <c r="X538" i="24"/>
  <c r="W364" i="24"/>
  <c r="W521" i="24" s="1"/>
  <c r="W494" i="24"/>
  <c r="X337" i="24"/>
  <c r="X535" i="24"/>
  <c r="Y378" i="24"/>
  <c r="W495" i="24"/>
  <c r="X338" i="24"/>
  <c r="Y433" i="24"/>
  <c r="X590" i="24"/>
  <c r="X314" i="24"/>
  <c r="X471" i="24" s="1"/>
  <c r="X611" i="24"/>
  <c r="Y454" i="24"/>
  <c r="X559" i="24"/>
  <c r="Y402" i="24"/>
  <c r="X607" i="24"/>
  <c r="Y450" i="24"/>
  <c r="X326" i="24"/>
  <c r="X483" i="24" s="1"/>
  <c r="Y432" i="24"/>
  <c r="X589" i="24"/>
  <c r="X517" i="24"/>
  <c r="Y360" i="24"/>
  <c r="W516" i="24"/>
  <c r="X359" i="24"/>
  <c r="X363" i="24"/>
  <c r="W520" i="24"/>
  <c r="X321" i="24"/>
  <c r="X478" i="24" s="1"/>
  <c r="W499" i="24"/>
  <c r="X342" i="24"/>
  <c r="X569" i="24"/>
  <c r="Y412" i="24"/>
  <c r="W509" i="24"/>
  <c r="X352" i="24"/>
  <c r="X331" i="24"/>
  <c r="X488" i="24" s="1"/>
  <c r="Y393" i="24"/>
  <c r="X550" i="24"/>
  <c r="X324" i="24"/>
  <c r="X481" i="24" s="1"/>
  <c r="X596" i="24"/>
  <c r="Y439" i="24"/>
  <c r="X570" i="24"/>
  <c r="Y413" i="24"/>
  <c r="X530" i="24"/>
  <c r="Y373" i="24"/>
  <c r="Y320" i="24"/>
  <c r="Y477" i="24" s="1"/>
  <c r="X549" i="24"/>
  <c r="Y392" i="24"/>
  <c r="X578" i="24"/>
  <c r="Y421" i="24"/>
  <c r="W306" i="24"/>
  <c r="Y336" i="24"/>
  <c r="X597" i="24"/>
  <c r="Y440" i="24"/>
  <c r="X581" i="24"/>
  <c r="Y424" i="24"/>
  <c r="X312" i="24"/>
  <c r="X469" i="24" s="1"/>
  <c r="X588" i="24"/>
  <c r="Y431" i="24"/>
  <c r="X587" i="24"/>
  <c r="Y430" i="24"/>
  <c r="X317" i="24"/>
  <c r="X474" i="24" s="1"/>
  <c r="X315" i="24"/>
  <c r="X472" i="24" s="1"/>
  <c r="X605" i="24"/>
  <c r="Y448" i="24"/>
  <c r="Y310" i="24"/>
  <c r="Y467" i="24" s="1"/>
  <c r="X537" i="24"/>
  <c r="Y380" i="24"/>
  <c r="X564" i="24"/>
  <c r="Y407" i="24"/>
  <c r="X504" i="24"/>
  <c r="Y347" i="24"/>
  <c r="W503" i="24"/>
  <c r="X346" i="24"/>
  <c r="X525" i="24"/>
  <c r="Y368" i="24"/>
  <c r="G302" i="24"/>
  <c r="H275" i="24"/>
  <c r="X541" i="24"/>
  <c r="Y384" i="24"/>
  <c r="X543" i="24"/>
  <c r="Y386" i="24"/>
  <c r="W498" i="24"/>
  <c r="X341" i="24"/>
  <c r="X357" i="24"/>
  <c r="W514" i="24"/>
  <c r="X305" i="24"/>
  <c r="X575" i="24"/>
  <c r="Y418" i="24"/>
  <c r="X540" i="24"/>
  <c r="Y383" i="24"/>
  <c r="X566" i="24"/>
  <c r="Y409" i="24"/>
  <c r="X507" i="24"/>
  <c r="Y350" i="24"/>
  <c r="X551" i="24"/>
  <c r="Y394" i="24"/>
  <c r="W502" i="24"/>
  <c r="X345" i="24"/>
  <c r="X546" i="24"/>
  <c r="Y389" i="24"/>
  <c r="X534" i="24"/>
  <c r="Y377" i="24"/>
  <c r="Y422" i="24"/>
  <c r="X579" i="24"/>
  <c r="X512" i="24"/>
  <c r="Y355" i="24"/>
  <c r="X529" i="24"/>
  <c r="Y372" i="24"/>
  <c r="X308" i="24"/>
  <c r="X465" i="24" s="1"/>
  <c r="X545" i="24"/>
  <c r="Y388" i="24"/>
  <c r="X591" i="24"/>
  <c r="Y434" i="24"/>
  <c r="X576" i="24"/>
  <c r="Y419" i="24"/>
  <c r="X510" i="24"/>
  <c r="Y353" i="24"/>
  <c r="X330" i="24"/>
  <c r="X487" i="24" s="1"/>
  <c r="X603" i="24"/>
  <c r="Y446" i="24"/>
  <c r="W508" i="24"/>
  <c r="X351" i="24"/>
  <c r="X572" i="24"/>
  <c r="Y415" i="24"/>
  <c r="X332" i="24"/>
  <c r="X489" i="24" s="1"/>
  <c r="X309" i="24"/>
  <c r="X466" i="24" s="1"/>
  <c r="X557" i="24"/>
  <c r="Y400" i="24"/>
  <c r="X340" i="24"/>
  <c r="W497" i="24"/>
  <c r="X528" i="24"/>
  <c r="Y371" i="24"/>
  <c r="X608" i="24"/>
  <c r="Y451" i="24"/>
  <c r="Y379" i="24"/>
  <c r="X536" i="24"/>
  <c r="X604" i="24"/>
  <c r="Y447" i="24"/>
  <c r="X556" i="24"/>
  <c r="Y399" i="24"/>
  <c r="X571" i="24"/>
  <c r="Y414" i="24"/>
  <c r="X311" i="24"/>
  <c r="X468" i="24" s="1"/>
  <c r="X533" i="24"/>
  <c r="Y376" i="24"/>
  <c r="V333" i="24"/>
  <c r="V490" i="24" s="1"/>
  <c r="X532" i="24"/>
  <c r="Y375" i="24"/>
  <c r="X562" i="24"/>
  <c r="Y405" i="24"/>
  <c r="W333" i="24" l="1"/>
  <c r="W490" i="24" s="1"/>
  <c r="W463" i="24"/>
  <c r="X497" i="24"/>
  <c r="Y340" i="24"/>
  <c r="Y546" i="24"/>
  <c r="Z389" i="24"/>
  <c r="Y551" i="24"/>
  <c r="Z394" i="24"/>
  <c r="Y575" i="24"/>
  <c r="Z418" i="24"/>
  <c r="Y305" i="24"/>
  <c r="Z336" i="24"/>
  <c r="X520" i="24"/>
  <c r="Y363" i="24"/>
  <c r="Y314" i="24"/>
  <c r="Y471" i="24" s="1"/>
  <c r="Y580" i="24"/>
  <c r="Z423" i="24"/>
  <c r="Z429" i="24"/>
  <c r="Y457" i="24"/>
  <c r="Y614" i="24" s="1"/>
  <c r="Y311" i="24"/>
  <c r="Y468" i="24" s="1"/>
  <c r="Y556" i="24"/>
  <c r="Z399" i="24"/>
  <c r="Z371" i="24"/>
  <c r="Y528" i="24"/>
  <c r="Y557" i="24"/>
  <c r="Z400" i="24"/>
  <c r="Y332" i="24"/>
  <c r="Y489" i="24" s="1"/>
  <c r="X508" i="24"/>
  <c r="Y351" i="24"/>
  <c r="Y330" i="24"/>
  <c r="Y487" i="24" s="1"/>
  <c r="Y576" i="24"/>
  <c r="Z419" i="24"/>
  <c r="Y545" i="24"/>
  <c r="Z388" i="24"/>
  <c r="Y579" i="24"/>
  <c r="Z422" i="24"/>
  <c r="Y543" i="24"/>
  <c r="Z386" i="24"/>
  <c r="I275" i="24"/>
  <c r="H302" i="24"/>
  <c r="Y346" i="24"/>
  <c r="X503" i="24"/>
  <c r="Y564" i="24"/>
  <c r="Z407" i="24"/>
  <c r="Z310" i="24"/>
  <c r="Z467" i="24" s="1"/>
  <c r="Y587" i="24"/>
  <c r="Z430" i="24"/>
  <c r="Y312" i="24"/>
  <c r="Y469" i="24" s="1"/>
  <c r="Y597" i="24"/>
  <c r="Z440" i="24"/>
  <c r="X306" i="24"/>
  <c r="X463" i="24" s="1"/>
  <c r="Y549" i="24"/>
  <c r="Z392" i="24"/>
  <c r="Y530" i="24"/>
  <c r="Z373" i="24"/>
  <c r="Y596" i="24"/>
  <c r="Z439" i="24"/>
  <c r="X509" i="24"/>
  <c r="Y352" i="24"/>
  <c r="X516" i="24"/>
  <c r="Y359" i="24"/>
  <c r="Y607" i="24"/>
  <c r="Z450" i="24"/>
  <c r="Y611" i="24"/>
  <c r="Z454" i="24"/>
  <c r="Y535" i="24"/>
  <c r="Z378" i="24"/>
  <c r="X496" i="24"/>
  <c r="Y339" i="24"/>
  <c r="Z449" i="24"/>
  <c r="Y606" i="24"/>
  <c r="Y560" i="24"/>
  <c r="Z403" i="24"/>
  <c r="Y542" i="24"/>
  <c r="Z385" i="24"/>
  <c r="Z328" i="24"/>
  <c r="Z485" i="24" s="1"/>
  <c r="X513" i="24"/>
  <c r="Y356" i="24"/>
  <c r="Y592" i="24"/>
  <c r="Z435" i="24"/>
  <c r="Y613" i="24"/>
  <c r="Z456" i="24"/>
  <c r="Y327" i="24"/>
  <c r="Y484" i="24" s="1"/>
  <c r="Y319" i="24"/>
  <c r="Y476" i="24" s="1"/>
  <c r="Z362" i="24"/>
  <c r="Y519" i="24"/>
  <c r="Y567" i="24"/>
  <c r="Z410" i="24"/>
  <c r="Y600" i="24"/>
  <c r="Z443" i="24"/>
  <c r="Y577" i="24"/>
  <c r="Z420" i="24"/>
  <c r="Y565" i="24"/>
  <c r="Z408" i="24"/>
  <c r="X501" i="24"/>
  <c r="Y344" i="24"/>
  <c r="Y598" i="24"/>
  <c r="Z441" i="24"/>
  <c r="Y527" i="24"/>
  <c r="Z370" i="24"/>
  <c r="Y558" i="24"/>
  <c r="Z401" i="24"/>
  <c r="Z322" i="24"/>
  <c r="Z479" i="24" s="1"/>
  <c r="Y563" i="24"/>
  <c r="Z406" i="24"/>
  <c r="Y568" i="24"/>
  <c r="Z411" i="24"/>
  <c r="Y316" i="24"/>
  <c r="Y473" i="24" s="1"/>
  <c r="X561" i="24"/>
  <c r="Y404" i="24"/>
  <c r="Y426" i="24" s="1"/>
  <c r="Y583" i="24" s="1"/>
  <c r="Y536" i="24"/>
  <c r="Z379" i="24"/>
  <c r="Y308" i="24"/>
  <c r="Y465" i="24" s="1"/>
  <c r="Y512" i="24"/>
  <c r="Z355" i="24"/>
  <c r="Y534" i="24"/>
  <c r="Z377" i="24"/>
  <c r="X502" i="24"/>
  <c r="Y345" i="24"/>
  <c r="Y507" i="24"/>
  <c r="Z350" i="24"/>
  <c r="Y540" i="24"/>
  <c r="Z383" i="24"/>
  <c r="Y357" i="24"/>
  <c r="X514" i="24"/>
  <c r="Y315" i="24"/>
  <c r="Y472" i="24" s="1"/>
  <c r="Y550" i="24"/>
  <c r="Z393" i="24"/>
  <c r="Y321" i="24"/>
  <c r="Y478" i="24" s="1"/>
  <c r="Y589" i="24"/>
  <c r="Z432" i="24"/>
  <c r="Y590" i="24"/>
  <c r="Z433" i="24"/>
  <c r="Y313" i="24"/>
  <c r="Y470" i="24" s="1"/>
  <c r="J245" i="24"/>
  <c r="I272" i="24"/>
  <c r="Z367" i="24"/>
  <c r="Y395" i="24"/>
  <c r="Y552" i="24" s="1"/>
  <c r="Z445" i="24"/>
  <c r="Y602" i="24"/>
  <c r="Z398" i="24"/>
  <c r="Y533" i="24"/>
  <c r="Z376" i="24"/>
  <c r="Y571" i="24"/>
  <c r="Z414" i="24"/>
  <c r="Y604" i="24"/>
  <c r="Z447" i="24"/>
  <c r="Y608" i="24"/>
  <c r="Z451" i="24"/>
  <c r="Y309" i="24"/>
  <c r="Y466" i="24" s="1"/>
  <c r="Y572" i="24"/>
  <c r="Z415" i="24"/>
  <c r="Y603" i="24"/>
  <c r="Z446" i="24"/>
  <c r="Y510" i="24"/>
  <c r="Z353" i="24"/>
  <c r="Y591" i="24"/>
  <c r="Z434" i="24"/>
  <c r="X498" i="24"/>
  <c r="Y341" i="24"/>
  <c r="Y541" i="24"/>
  <c r="Z384" i="24"/>
  <c r="Z368" i="24"/>
  <c r="Y525" i="24"/>
  <c r="Y504" i="24"/>
  <c r="Z347" i="24"/>
  <c r="Y537" i="24"/>
  <c r="Z380" i="24"/>
  <c r="Y605" i="24"/>
  <c r="Z448" i="24"/>
  <c r="Y317" i="24"/>
  <c r="Y474" i="24" s="1"/>
  <c r="Y588" i="24"/>
  <c r="Z431" i="24"/>
  <c r="Z424" i="24"/>
  <c r="Y581" i="24"/>
  <c r="X364" i="24"/>
  <c r="X521" i="24" s="1"/>
  <c r="Y578" i="24"/>
  <c r="Z421" i="24"/>
  <c r="Z320" i="24"/>
  <c r="Z477" i="24" s="1"/>
  <c r="Y570" i="24"/>
  <c r="Z413" i="24"/>
  <c r="Y324" i="24"/>
  <c r="Y481" i="24" s="1"/>
  <c r="Y569" i="24"/>
  <c r="Z412" i="24"/>
  <c r="X499" i="24"/>
  <c r="Y342" i="24"/>
  <c r="Y517" i="24"/>
  <c r="Z360" i="24"/>
  <c r="Y326" i="24"/>
  <c r="Y483" i="24" s="1"/>
  <c r="Y559" i="24"/>
  <c r="Z402" i="24"/>
  <c r="X495" i="24"/>
  <c r="Y338" i="24"/>
  <c r="X494" i="24"/>
  <c r="Y337" i="24"/>
  <c r="Y538" i="24"/>
  <c r="Z381" i="24"/>
  <c r="Y573" i="24"/>
  <c r="Z416" i="24"/>
  <c r="Y593" i="24"/>
  <c r="Z436" i="24"/>
  <c r="Y599" i="24"/>
  <c r="Z442" i="24"/>
  <c r="Y612" i="24"/>
  <c r="Z455" i="24"/>
  <c r="Y531" i="24"/>
  <c r="Z374" i="24"/>
  <c r="Z358" i="24"/>
  <c r="Y515" i="24"/>
  <c r="Y318" i="24"/>
  <c r="Y475" i="24" s="1"/>
  <c r="Y601" i="24"/>
  <c r="Z444" i="24"/>
  <c r="Y511" i="24"/>
  <c r="Z354" i="24"/>
  <c r="Y609" i="24"/>
  <c r="Z452" i="24"/>
  <c r="Y548" i="24"/>
  <c r="Z391" i="24"/>
  <c r="Y526" i="24"/>
  <c r="Z369" i="24"/>
  <c r="Y595" i="24"/>
  <c r="Z438" i="24"/>
  <c r="Y539" i="24"/>
  <c r="Z382" i="24"/>
  <c r="Z453" i="24"/>
  <c r="Y610" i="24"/>
  <c r="Y325" i="24"/>
  <c r="Y482" i="24" s="1"/>
  <c r="Y574" i="24"/>
  <c r="Z417" i="24"/>
  <c r="Y307" i="24"/>
  <c r="Y464" i="24" s="1"/>
  <c r="Y594" i="24"/>
  <c r="Z437" i="24"/>
  <c r="Y505" i="24"/>
  <c r="Z348" i="24"/>
  <c r="Y547" i="24"/>
  <c r="Z390" i="24"/>
  <c r="Y500" i="24"/>
  <c r="Z343" i="24"/>
  <c r="Y544" i="24"/>
  <c r="Z387" i="24"/>
  <c r="Y582" i="24"/>
  <c r="Z425" i="24"/>
  <c r="Y329" i="24"/>
  <c r="Y486" i="24" s="1"/>
  <c r="X518" i="24"/>
  <c r="Y361" i="24"/>
  <c r="Y323" i="24"/>
  <c r="Y480" i="24" s="1"/>
  <c r="X506" i="24"/>
  <c r="Y349" i="24"/>
  <c r="Y562" i="24"/>
  <c r="Z405" i="24"/>
  <c r="Y532" i="24"/>
  <c r="Z375" i="24"/>
  <c r="Z372" i="24"/>
  <c r="Y529" i="24"/>
  <c r="Y566" i="24"/>
  <c r="Z409" i="24"/>
  <c r="Y331" i="24"/>
  <c r="Y488" i="24" s="1"/>
  <c r="Y364" i="24" l="1"/>
  <c r="Y521" i="24" s="1"/>
  <c r="Z566" i="24"/>
  <c r="AA409" i="24"/>
  <c r="Y506" i="24"/>
  <c r="Z349" i="24"/>
  <c r="Z582" i="24"/>
  <c r="AA425" i="24"/>
  <c r="Z505" i="24"/>
  <c r="AA348" i="24"/>
  <c r="Z325" i="24"/>
  <c r="Z482" i="24" s="1"/>
  <c r="Z609" i="24"/>
  <c r="AA452" i="24"/>
  <c r="Z593" i="24"/>
  <c r="AA436" i="24"/>
  <c r="Z538" i="24"/>
  <c r="AA381" i="24"/>
  <c r="Z326" i="24"/>
  <c r="Z483" i="24" s="1"/>
  <c r="Y499" i="24"/>
  <c r="Z342" i="24"/>
  <c r="AA320" i="24"/>
  <c r="AA477" i="24" s="1"/>
  <c r="Z602" i="24"/>
  <c r="AA445" i="24"/>
  <c r="Z519" i="24"/>
  <c r="AA362" i="24"/>
  <c r="J275" i="24"/>
  <c r="I302" i="24"/>
  <c r="Z317" i="24"/>
  <c r="Z474" i="24" s="1"/>
  <c r="Y498" i="24"/>
  <c r="Z341" i="24"/>
  <c r="AA415" i="24"/>
  <c r="Z572" i="24"/>
  <c r="Z608" i="24"/>
  <c r="AA451" i="24"/>
  <c r="Z571" i="24"/>
  <c r="AA414" i="24"/>
  <c r="Z313" i="24"/>
  <c r="Z470" i="24" s="1"/>
  <c r="Z550" i="24"/>
  <c r="AA393" i="24"/>
  <c r="Z507" i="24"/>
  <c r="AA350" i="24"/>
  <c r="Z568" i="24"/>
  <c r="AA411" i="24"/>
  <c r="Z527" i="24"/>
  <c r="AA370" i="24"/>
  <c r="Y501" i="24"/>
  <c r="Z344" i="24"/>
  <c r="Z567" i="24"/>
  <c r="AA410" i="24"/>
  <c r="AA456" i="24"/>
  <c r="Z613" i="24"/>
  <c r="Y513" i="24"/>
  <c r="Z356" i="24"/>
  <c r="Z542" i="24"/>
  <c r="AA385" i="24"/>
  <c r="AA378" i="24"/>
  <c r="Z535" i="24"/>
  <c r="Y509" i="24"/>
  <c r="Z352" i="24"/>
  <c r="Y306" i="24"/>
  <c r="Y463" i="24" s="1"/>
  <c r="AA310" i="24"/>
  <c r="AA467" i="24" s="1"/>
  <c r="Z543" i="24"/>
  <c r="AA386" i="24"/>
  <c r="Z580" i="24"/>
  <c r="AA423" i="24"/>
  <c r="Y497" i="24"/>
  <c r="Z340" i="24"/>
  <c r="Z331" i="24"/>
  <c r="Z488" i="24" s="1"/>
  <c r="Z562" i="24"/>
  <c r="AA405" i="24"/>
  <c r="Z323" i="24"/>
  <c r="Z480" i="24" s="1"/>
  <c r="Z329" i="24"/>
  <c r="Z486" i="24" s="1"/>
  <c r="Z547" i="24"/>
  <c r="AA390" i="24"/>
  <c r="Z594" i="24"/>
  <c r="AA437" i="24"/>
  <c r="Z574" i="24"/>
  <c r="AA417" i="24"/>
  <c r="Z595" i="24"/>
  <c r="AA438" i="24"/>
  <c r="Z548" i="24"/>
  <c r="AA391" i="24"/>
  <c r="Z318" i="24"/>
  <c r="Z475" i="24" s="1"/>
  <c r="Z531" i="24"/>
  <c r="AA374" i="24"/>
  <c r="Z599" i="24"/>
  <c r="AA442" i="24"/>
  <c r="AA416" i="24"/>
  <c r="Z573" i="24"/>
  <c r="Z559" i="24"/>
  <c r="AA402" i="24"/>
  <c r="Z517" i="24"/>
  <c r="AA360" i="24"/>
  <c r="Z578" i="24"/>
  <c r="AA421" i="24"/>
  <c r="Z529" i="24"/>
  <c r="AA372" i="24"/>
  <c r="Z610" i="24"/>
  <c r="AA453" i="24"/>
  <c r="AA431" i="24"/>
  <c r="Z588" i="24"/>
  <c r="Z605" i="24"/>
  <c r="AA448" i="24"/>
  <c r="Z504" i="24"/>
  <c r="AA347" i="24"/>
  <c r="Z541" i="24"/>
  <c r="AA384" i="24"/>
  <c r="AA434" i="24"/>
  <c r="Z591" i="24"/>
  <c r="Z603" i="24"/>
  <c r="AA446" i="24"/>
  <c r="Z309" i="24"/>
  <c r="Z466" i="24" s="1"/>
  <c r="Z604" i="24"/>
  <c r="AA447" i="24"/>
  <c r="Z533" i="24"/>
  <c r="AA376" i="24"/>
  <c r="Z590" i="24"/>
  <c r="AA433" i="24"/>
  <c r="Z321" i="24"/>
  <c r="Z478" i="24" s="1"/>
  <c r="Z315" i="24"/>
  <c r="Z472" i="24" s="1"/>
  <c r="Z540" i="24"/>
  <c r="AA383" i="24"/>
  <c r="Y502" i="24"/>
  <c r="Z345" i="24"/>
  <c r="Z512" i="24"/>
  <c r="AA355" i="24"/>
  <c r="Z536" i="24"/>
  <c r="AA379" i="24"/>
  <c r="Z316" i="24"/>
  <c r="Z473" i="24" s="1"/>
  <c r="Z563" i="24"/>
  <c r="AA406" i="24"/>
  <c r="Z558" i="24"/>
  <c r="AA401" i="24"/>
  <c r="Z598" i="24"/>
  <c r="AA441" i="24"/>
  <c r="Z565" i="24"/>
  <c r="AA408" i="24"/>
  <c r="Z600" i="24"/>
  <c r="AA443" i="24"/>
  <c r="Z327" i="24"/>
  <c r="Z484" i="24" s="1"/>
  <c r="Z592" i="24"/>
  <c r="AA435" i="24"/>
  <c r="AA328" i="24"/>
  <c r="AA485" i="24" s="1"/>
  <c r="Z560" i="24"/>
  <c r="AA403" i="24"/>
  <c r="Y496" i="24"/>
  <c r="Z339" i="24"/>
  <c r="Z611" i="24"/>
  <c r="AA454" i="24"/>
  <c r="Z359" i="24"/>
  <c r="Y516" i="24"/>
  <c r="Z596" i="24"/>
  <c r="AA439" i="24"/>
  <c r="Z549" i="24"/>
  <c r="AA392" i="24"/>
  <c r="Z597" i="24"/>
  <c r="AA440" i="24"/>
  <c r="AA430" i="24"/>
  <c r="Z587" i="24"/>
  <c r="Z564" i="24"/>
  <c r="AA407" i="24"/>
  <c r="Z579" i="24"/>
  <c r="AA422" i="24"/>
  <c r="Z576" i="24"/>
  <c r="AA419" i="24"/>
  <c r="Y508" i="24"/>
  <c r="Z351" i="24"/>
  <c r="Z557" i="24"/>
  <c r="AA400" i="24"/>
  <c r="Z556" i="24"/>
  <c r="AA399" i="24"/>
  <c r="Z314" i="24"/>
  <c r="Z471" i="24" s="1"/>
  <c r="AA418" i="24"/>
  <c r="Z575" i="24"/>
  <c r="Z546" i="24"/>
  <c r="AA389" i="24"/>
  <c r="Z532" i="24"/>
  <c r="AA375" i="24"/>
  <c r="Z526" i="24"/>
  <c r="AA369" i="24"/>
  <c r="J272" i="24"/>
  <c r="K245" i="24"/>
  <c r="Y518" i="24"/>
  <c r="Z361" i="24"/>
  <c r="AA343" i="24"/>
  <c r="Z500" i="24"/>
  <c r="Z307" i="24"/>
  <c r="Z464" i="24" s="1"/>
  <c r="Z539" i="24"/>
  <c r="AA382" i="24"/>
  <c r="Z601" i="24"/>
  <c r="AA444" i="24"/>
  <c r="Z612" i="24"/>
  <c r="AA455" i="24"/>
  <c r="Z338" i="24"/>
  <c r="Y495" i="24"/>
  <c r="AA429" i="24"/>
  <c r="Z457" i="24"/>
  <c r="Z614" i="24" s="1"/>
  <c r="AA336" i="24"/>
  <c r="Z515" i="24"/>
  <c r="AA358" i="24"/>
  <c r="Z324" i="24"/>
  <c r="Z481" i="24" s="1"/>
  <c r="Z537" i="24"/>
  <c r="AA380" i="24"/>
  <c r="Z510" i="24"/>
  <c r="AA353" i="24"/>
  <c r="Z589" i="24"/>
  <c r="AA432" i="24"/>
  <c r="Z534" i="24"/>
  <c r="AA377" i="24"/>
  <c r="Y561" i="24"/>
  <c r="Z404" i="24"/>
  <c r="Z426" i="24" s="1"/>
  <c r="Z583" i="24" s="1"/>
  <c r="AA322" i="24"/>
  <c r="AA479" i="24" s="1"/>
  <c r="Z577" i="24"/>
  <c r="AA420" i="24"/>
  <c r="Z319" i="24"/>
  <c r="Z476" i="24" s="1"/>
  <c r="Z607" i="24"/>
  <c r="AA450" i="24"/>
  <c r="Z530" i="24"/>
  <c r="AA373" i="24"/>
  <c r="Z312" i="24"/>
  <c r="Z469" i="24" s="1"/>
  <c r="Z545" i="24"/>
  <c r="AA388" i="24"/>
  <c r="Z311" i="24"/>
  <c r="Z468" i="24" s="1"/>
  <c r="Y520" i="24"/>
  <c r="Z363" i="24"/>
  <c r="X333" i="24"/>
  <c r="X490" i="24" s="1"/>
  <c r="Z551" i="24"/>
  <c r="AA394" i="24"/>
  <c r="AA387" i="24"/>
  <c r="Z544" i="24"/>
  <c r="AA354" i="24"/>
  <c r="Z511" i="24"/>
  <c r="Y494" i="24"/>
  <c r="Z337" i="24"/>
  <c r="Z569" i="24"/>
  <c r="AA412" i="24"/>
  <c r="Z570" i="24"/>
  <c r="AA413" i="24"/>
  <c r="Z581" i="24"/>
  <c r="AA424" i="24"/>
  <c r="Z525" i="24"/>
  <c r="AA368" i="24"/>
  <c r="AA398" i="24"/>
  <c r="AA367" i="24"/>
  <c r="Z395" i="24"/>
  <c r="Z552" i="24" s="1"/>
  <c r="Y514" i="24"/>
  <c r="Z357" i="24"/>
  <c r="Z308" i="24"/>
  <c r="Z465" i="24" s="1"/>
  <c r="Z606" i="24"/>
  <c r="AA449" i="24"/>
  <c r="Y503" i="24"/>
  <c r="Z346" i="24"/>
  <c r="Z330" i="24"/>
  <c r="Z487" i="24" s="1"/>
  <c r="Z332" i="24"/>
  <c r="Z489" i="24" s="1"/>
  <c r="AA371" i="24"/>
  <c r="Z528" i="24"/>
  <c r="Z305" i="24"/>
  <c r="Y333" i="24" l="1"/>
  <c r="Y490" i="24" s="1"/>
  <c r="Z364" i="24"/>
  <c r="Z521" i="24" s="1"/>
  <c r="AA305" i="24"/>
  <c r="AB367" i="24"/>
  <c r="AA395" i="24"/>
  <c r="AA552" i="24" s="1"/>
  <c r="AA544" i="24"/>
  <c r="AB387" i="24"/>
  <c r="Z520" i="24"/>
  <c r="AA363" i="24"/>
  <c r="AA545" i="24"/>
  <c r="AB388" i="24"/>
  <c r="AA530" i="24"/>
  <c r="AB373" i="24"/>
  <c r="AA319" i="24"/>
  <c r="AA476" i="24" s="1"/>
  <c r="AA534" i="24"/>
  <c r="AB377" i="24"/>
  <c r="AA510" i="24"/>
  <c r="AB353" i="24"/>
  <c r="AA324" i="24"/>
  <c r="AA481" i="24" s="1"/>
  <c r="AA601" i="24"/>
  <c r="AB444" i="24"/>
  <c r="AA307" i="24"/>
  <c r="AA464" i="24" s="1"/>
  <c r="Z518" i="24"/>
  <c r="AA361" i="24"/>
  <c r="AA526" i="24"/>
  <c r="AB369" i="24"/>
  <c r="AA546" i="24"/>
  <c r="AB389" i="24"/>
  <c r="AA314" i="24"/>
  <c r="AA471" i="24" s="1"/>
  <c r="AA557" i="24"/>
  <c r="AB400" i="24"/>
  <c r="AB419" i="24"/>
  <c r="AA576" i="24"/>
  <c r="AA564" i="24"/>
  <c r="AB407" i="24"/>
  <c r="AA597" i="24"/>
  <c r="AB440" i="24"/>
  <c r="AA596" i="24"/>
  <c r="AB439" i="24"/>
  <c r="AA611" i="24"/>
  <c r="AB454" i="24"/>
  <c r="AB403" i="24"/>
  <c r="AA560" i="24"/>
  <c r="AA592" i="24"/>
  <c r="AB435" i="24"/>
  <c r="AA600" i="24"/>
  <c r="AB443" i="24"/>
  <c r="AA598" i="24"/>
  <c r="AB441" i="24"/>
  <c r="AA563" i="24"/>
  <c r="AB406" i="24"/>
  <c r="AA536" i="24"/>
  <c r="AB379" i="24"/>
  <c r="Z502" i="24"/>
  <c r="AA345" i="24"/>
  <c r="AA315" i="24"/>
  <c r="AA472" i="24" s="1"/>
  <c r="AA590" i="24"/>
  <c r="AB433" i="24"/>
  <c r="AA604" i="24"/>
  <c r="AB447" i="24"/>
  <c r="AA603" i="24"/>
  <c r="AB446" i="24"/>
  <c r="AA541" i="24"/>
  <c r="AB384" i="24"/>
  <c r="AA605" i="24"/>
  <c r="AB448" i="24"/>
  <c r="AA610" i="24"/>
  <c r="AB453" i="24"/>
  <c r="AA578" i="24"/>
  <c r="AB421" i="24"/>
  <c r="AA559" i="24"/>
  <c r="AB402" i="24"/>
  <c r="AA599" i="24"/>
  <c r="AB442" i="24"/>
  <c r="AA318" i="24"/>
  <c r="AA475" i="24" s="1"/>
  <c r="AB438" i="24"/>
  <c r="AA595" i="24"/>
  <c r="AA594" i="24"/>
  <c r="AB437" i="24"/>
  <c r="AA329" i="24"/>
  <c r="AA486" i="24" s="1"/>
  <c r="AA562" i="24"/>
  <c r="AB405" i="24"/>
  <c r="Z497" i="24"/>
  <c r="AA340" i="24"/>
  <c r="AA543" i="24"/>
  <c r="AB386" i="24"/>
  <c r="Z513" i="24"/>
  <c r="AA356" i="24"/>
  <c r="AA567" i="24"/>
  <c r="AB410" i="24"/>
  <c r="AA527" i="24"/>
  <c r="AB370" i="24"/>
  <c r="AA507" i="24"/>
  <c r="AB350" i="24"/>
  <c r="AA313" i="24"/>
  <c r="AA470" i="24" s="1"/>
  <c r="AB451" i="24"/>
  <c r="AA608" i="24"/>
  <c r="Z498" i="24"/>
  <c r="AA341" i="24"/>
  <c r="AA602" i="24"/>
  <c r="AB445" i="24"/>
  <c r="Z499" i="24"/>
  <c r="AA342" i="24"/>
  <c r="AA538" i="24"/>
  <c r="AB381" i="24"/>
  <c r="AA609" i="24"/>
  <c r="AB452" i="24"/>
  <c r="AA505" i="24"/>
  <c r="AB348" i="24"/>
  <c r="Z506" i="24"/>
  <c r="AA349" i="24"/>
  <c r="AA525" i="24"/>
  <c r="AB368" i="24"/>
  <c r="AA570" i="24"/>
  <c r="AB413" i="24"/>
  <c r="AB429" i="24"/>
  <c r="AA457" i="24"/>
  <c r="AA614" i="24" s="1"/>
  <c r="AA569" i="24"/>
  <c r="AB412" i="24"/>
  <c r="AB322" i="24"/>
  <c r="AB479" i="24" s="1"/>
  <c r="Z495" i="24"/>
  <c r="AA338" i="24"/>
  <c r="Z306" i="24"/>
  <c r="AA535" i="24"/>
  <c r="AB378" i="24"/>
  <c r="J302" i="24"/>
  <c r="K275" i="24"/>
  <c r="AA332" i="24"/>
  <c r="AA489" i="24" s="1"/>
  <c r="AA308" i="24"/>
  <c r="AA465" i="24" s="1"/>
  <c r="AA330" i="24"/>
  <c r="AA487" i="24" s="1"/>
  <c r="AA606" i="24"/>
  <c r="AB449" i="24"/>
  <c r="AA357" i="24"/>
  <c r="Z514" i="24"/>
  <c r="AA581" i="24"/>
  <c r="AB424" i="24"/>
  <c r="AA551" i="24"/>
  <c r="AB394" i="24"/>
  <c r="AB336" i="24"/>
  <c r="AA528" i="24"/>
  <c r="AB371" i="24"/>
  <c r="AB398" i="24"/>
  <c r="AA511" i="24"/>
  <c r="AB354" i="24"/>
  <c r="AA311" i="24"/>
  <c r="AA468" i="24" s="1"/>
  <c r="AA312" i="24"/>
  <c r="AA469" i="24" s="1"/>
  <c r="AA607" i="24"/>
  <c r="AB450" i="24"/>
  <c r="AB420" i="24"/>
  <c r="AA577" i="24"/>
  <c r="Z561" i="24"/>
  <c r="AA404" i="24"/>
  <c r="AA589" i="24"/>
  <c r="AB432" i="24"/>
  <c r="AA537" i="24"/>
  <c r="AB380" i="24"/>
  <c r="AA515" i="24"/>
  <c r="AB358" i="24"/>
  <c r="AB455" i="24"/>
  <c r="AA612" i="24"/>
  <c r="AA539" i="24"/>
  <c r="AB382" i="24"/>
  <c r="K272" i="24"/>
  <c r="L245" i="24"/>
  <c r="AA532" i="24"/>
  <c r="AB375" i="24"/>
  <c r="AB399" i="24"/>
  <c r="AA556" i="24"/>
  <c r="Z508" i="24"/>
  <c r="AA351" i="24"/>
  <c r="AB422" i="24"/>
  <c r="AA579" i="24"/>
  <c r="AA549" i="24"/>
  <c r="AB392" i="24"/>
  <c r="Z496" i="24"/>
  <c r="AA339" i="24"/>
  <c r="AB328" i="24"/>
  <c r="AB485" i="24" s="1"/>
  <c r="AA327" i="24"/>
  <c r="AA484" i="24" s="1"/>
  <c r="AA565" i="24"/>
  <c r="AB408" i="24"/>
  <c r="AA558" i="24"/>
  <c r="AB401" i="24"/>
  <c r="AA316" i="24"/>
  <c r="AA473" i="24" s="1"/>
  <c r="AA512" i="24"/>
  <c r="AB355" i="24"/>
  <c r="AA540" i="24"/>
  <c r="AB383" i="24"/>
  <c r="AA321" i="24"/>
  <c r="AA478" i="24" s="1"/>
  <c r="AA533" i="24"/>
  <c r="AB376" i="24"/>
  <c r="AA309" i="24"/>
  <c r="AA466" i="24" s="1"/>
  <c r="AA504" i="24"/>
  <c r="AB347" i="24"/>
  <c r="AA529" i="24"/>
  <c r="AB372" i="24"/>
  <c r="AB360" i="24"/>
  <c r="AA517" i="24"/>
  <c r="AA531" i="24"/>
  <c r="AB374" i="24"/>
  <c r="AA548" i="24"/>
  <c r="AB391" i="24"/>
  <c r="AA574" i="24"/>
  <c r="AB417" i="24"/>
  <c r="AA547" i="24"/>
  <c r="AB390" i="24"/>
  <c r="AA323" i="24"/>
  <c r="AA480" i="24" s="1"/>
  <c r="AA580" i="24"/>
  <c r="AB423" i="24"/>
  <c r="AB310" i="24"/>
  <c r="AB467" i="24" s="1"/>
  <c r="Z509" i="24"/>
  <c r="AA352" i="24"/>
  <c r="AA542" i="24"/>
  <c r="AB385" i="24"/>
  <c r="Z501" i="24"/>
  <c r="AA344" i="24"/>
  <c r="AB411" i="24"/>
  <c r="AA568" i="24"/>
  <c r="AA550" i="24"/>
  <c r="AB393" i="24"/>
  <c r="AA571" i="24"/>
  <c r="AB414" i="24"/>
  <c r="AA317" i="24"/>
  <c r="AA474" i="24" s="1"/>
  <c r="AA519" i="24"/>
  <c r="AB362" i="24"/>
  <c r="AB320" i="24"/>
  <c r="AB477" i="24" s="1"/>
  <c r="AA326" i="24"/>
  <c r="AA483" i="24" s="1"/>
  <c r="AB436" i="24"/>
  <c r="AA593" i="24"/>
  <c r="AA325" i="24"/>
  <c r="AA482" i="24" s="1"/>
  <c r="AA582" i="24"/>
  <c r="AB425" i="24"/>
  <c r="AA566" i="24"/>
  <c r="AB409" i="24"/>
  <c r="Z503" i="24"/>
  <c r="AA346" i="24"/>
  <c r="Z494" i="24"/>
  <c r="AA337" i="24"/>
  <c r="AB343" i="24"/>
  <c r="AA500" i="24"/>
  <c r="AA575" i="24"/>
  <c r="AB418" i="24"/>
  <c r="AA587" i="24"/>
  <c r="AB430" i="24"/>
  <c r="Z516" i="24"/>
  <c r="AA359" i="24"/>
  <c r="AA591" i="24"/>
  <c r="AB434" i="24"/>
  <c r="AA588" i="24"/>
  <c r="AB431" i="24"/>
  <c r="AA573" i="24"/>
  <c r="AB416" i="24"/>
  <c r="AA331" i="24"/>
  <c r="AA488" i="24" s="1"/>
  <c r="AA613" i="24"/>
  <c r="AB456" i="24"/>
  <c r="AB415" i="24"/>
  <c r="AA572" i="24"/>
  <c r="Z333" i="24" l="1"/>
  <c r="Z490" i="24" s="1"/>
  <c r="Z463" i="24"/>
  <c r="AB326" i="24"/>
  <c r="AB483" i="24" s="1"/>
  <c r="AB500" i="24"/>
  <c r="AC343" i="24"/>
  <c r="AC436" i="24"/>
  <c r="AB593" i="24"/>
  <c r="AB517" i="24"/>
  <c r="AC360" i="24"/>
  <c r="AB577" i="24"/>
  <c r="AC420" i="24"/>
  <c r="AA514" i="24"/>
  <c r="AB357" i="24"/>
  <c r="AB595" i="24"/>
  <c r="AC438" i="24"/>
  <c r="AB560" i="24"/>
  <c r="AC403" i="24"/>
  <c r="AB319" i="24"/>
  <c r="AB476" i="24" s="1"/>
  <c r="AB331" i="24"/>
  <c r="AB488" i="24" s="1"/>
  <c r="AB588" i="24"/>
  <c r="AC431" i="24"/>
  <c r="AB359" i="24"/>
  <c r="AA516" i="24"/>
  <c r="AB575" i="24"/>
  <c r="AC418" i="24"/>
  <c r="AA494" i="24"/>
  <c r="AB337" i="24"/>
  <c r="AB566" i="24"/>
  <c r="AC409" i="24"/>
  <c r="AB325" i="24"/>
  <c r="AB482" i="24" s="1"/>
  <c r="AB519" i="24"/>
  <c r="AC362" i="24"/>
  <c r="AB571" i="24"/>
  <c r="AC414" i="24"/>
  <c r="AB542" i="24"/>
  <c r="AC385" i="24"/>
  <c r="AC310" i="24"/>
  <c r="AC467" i="24" s="1"/>
  <c r="AB323" i="24"/>
  <c r="AB480" i="24" s="1"/>
  <c r="AB574" i="24"/>
  <c r="AC417" i="24"/>
  <c r="AB531" i="24"/>
  <c r="AC374" i="24"/>
  <c r="AB529" i="24"/>
  <c r="AC372" i="24"/>
  <c r="AB512" i="24"/>
  <c r="AC355" i="24"/>
  <c r="AB558" i="24"/>
  <c r="AC401" i="24"/>
  <c r="AB327" i="24"/>
  <c r="AB484" i="24" s="1"/>
  <c r="AA496" i="24"/>
  <c r="AB339" i="24"/>
  <c r="L272" i="24"/>
  <c r="M245" i="24"/>
  <c r="AB537" i="24"/>
  <c r="AC380" i="24"/>
  <c r="AA561" i="24"/>
  <c r="AB404" i="24"/>
  <c r="AB426" i="24" s="1"/>
  <c r="AB583" i="24" s="1"/>
  <c r="AB607" i="24"/>
  <c r="AC450" i="24"/>
  <c r="AB311" i="24"/>
  <c r="AB468" i="24" s="1"/>
  <c r="AA426" i="24"/>
  <c r="AA583" i="24" s="1"/>
  <c r="AA364" i="24"/>
  <c r="AA521" i="24" s="1"/>
  <c r="AC424" i="24"/>
  <c r="AB581" i="24"/>
  <c r="AB606" i="24"/>
  <c r="AC449" i="24"/>
  <c r="AB308" i="24"/>
  <c r="AB465" i="24" s="1"/>
  <c r="K302" i="24"/>
  <c r="L275" i="24"/>
  <c r="AC322" i="24"/>
  <c r="AC479" i="24" s="1"/>
  <c r="AC368" i="24"/>
  <c r="AB525" i="24"/>
  <c r="AB505" i="24"/>
  <c r="AC348" i="24"/>
  <c r="AC381" i="24"/>
  <c r="AB538" i="24"/>
  <c r="AB602" i="24"/>
  <c r="AC445" i="24"/>
  <c r="AB507" i="24"/>
  <c r="AC350" i="24"/>
  <c r="AC410" i="24"/>
  <c r="AB567" i="24"/>
  <c r="AB543" i="24"/>
  <c r="AC386" i="24"/>
  <c r="AC405" i="24"/>
  <c r="AB562" i="24"/>
  <c r="AB594" i="24"/>
  <c r="AC437" i="24"/>
  <c r="AB559" i="24"/>
  <c r="AC402" i="24"/>
  <c r="AB610" i="24"/>
  <c r="AC453" i="24"/>
  <c r="AB541" i="24"/>
  <c r="AC384" i="24"/>
  <c r="AB604" i="24"/>
  <c r="AC447" i="24"/>
  <c r="AB315" i="24"/>
  <c r="AB472" i="24" s="1"/>
  <c r="AB536" i="24"/>
  <c r="AC379" i="24"/>
  <c r="AB598" i="24"/>
  <c r="AC441" i="24"/>
  <c r="AB592" i="24"/>
  <c r="AC435" i="24"/>
  <c r="AB611" i="24"/>
  <c r="AC454" i="24"/>
  <c r="AB597" i="24"/>
  <c r="AC440" i="24"/>
  <c r="AB314" i="24"/>
  <c r="AB471" i="24" s="1"/>
  <c r="AB526" i="24"/>
  <c r="AC369" i="24"/>
  <c r="AB307" i="24"/>
  <c r="AB464" i="24" s="1"/>
  <c r="AB324" i="24"/>
  <c r="AB481" i="24" s="1"/>
  <c r="AB534" i="24"/>
  <c r="AC377" i="24"/>
  <c r="AB530" i="24"/>
  <c r="AC373" i="24"/>
  <c r="AB363" i="24"/>
  <c r="AA520" i="24"/>
  <c r="AB568" i="24"/>
  <c r="AC411" i="24"/>
  <c r="AB309" i="24"/>
  <c r="AB466" i="24" s="1"/>
  <c r="AB321" i="24"/>
  <c r="AB478" i="24" s="1"/>
  <c r="AB579" i="24"/>
  <c r="AC422" i="24"/>
  <c r="AB556" i="24"/>
  <c r="AC399" i="24"/>
  <c r="AB612" i="24"/>
  <c r="AC455" i="24"/>
  <c r="AC398" i="24"/>
  <c r="AA306" i="24"/>
  <c r="AC429" i="24"/>
  <c r="AB457" i="24"/>
  <c r="AB614" i="24" s="1"/>
  <c r="AB318" i="24"/>
  <c r="AB475" i="24" s="1"/>
  <c r="AC367" i="24"/>
  <c r="AB395" i="24"/>
  <c r="AB552" i="24" s="1"/>
  <c r="AB572" i="24"/>
  <c r="AC415" i="24"/>
  <c r="AC336" i="24"/>
  <c r="AB608" i="24"/>
  <c r="AC451" i="24"/>
  <c r="AB576" i="24"/>
  <c r="AC419" i="24"/>
  <c r="AB613" i="24"/>
  <c r="AC456" i="24"/>
  <c r="AB573" i="24"/>
  <c r="AC416" i="24"/>
  <c r="AB591" i="24"/>
  <c r="AC434" i="24"/>
  <c r="AC430" i="24"/>
  <c r="AB587" i="24"/>
  <c r="AA503" i="24"/>
  <c r="AB346" i="24"/>
  <c r="AB582" i="24"/>
  <c r="AC425" i="24"/>
  <c r="AC320" i="24"/>
  <c r="AC477" i="24" s="1"/>
  <c r="AB317" i="24"/>
  <c r="AB474" i="24" s="1"/>
  <c r="AC393" i="24"/>
  <c r="AB550" i="24"/>
  <c r="AB344" i="24"/>
  <c r="AA501" i="24"/>
  <c r="AB352" i="24"/>
  <c r="AA509" i="24"/>
  <c r="AB580" i="24"/>
  <c r="AC423" i="24"/>
  <c r="AB547" i="24"/>
  <c r="AC390" i="24"/>
  <c r="AB548" i="24"/>
  <c r="AC391" i="24"/>
  <c r="AB504" i="24"/>
  <c r="AC347" i="24"/>
  <c r="AB533" i="24"/>
  <c r="AC376" i="24"/>
  <c r="AB540" i="24"/>
  <c r="AC383" i="24"/>
  <c r="AB316" i="24"/>
  <c r="AB473" i="24" s="1"/>
  <c r="AB565" i="24"/>
  <c r="AC408" i="24"/>
  <c r="AC328" i="24"/>
  <c r="AC485" i="24" s="1"/>
  <c r="AB549" i="24"/>
  <c r="AC392" i="24"/>
  <c r="AB351" i="24"/>
  <c r="AA508" i="24"/>
  <c r="AC375" i="24"/>
  <c r="AB532" i="24"/>
  <c r="AB539" i="24"/>
  <c r="AC382" i="24"/>
  <c r="AB515" i="24"/>
  <c r="AC358" i="24"/>
  <c r="AB589" i="24"/>
  <c r="AC432" i="24"/>
  <c r="AB312" i="24"/>
  <c r="AB469" i="24" s="1"/>
  <c r="AB511" i="24"/>
  <c r="AC354" i="24"/>
  <c r="AB528" i="24"/>
  <c r="AC371" i="24"/>
  <c r="AB551" i="24"/>
  <c r="AC394" i="24"/>
  <c r="AB330" i="24"/>
  <c r="AB487" i="24" s="1"/>
  <c r="AB332" i="24"/>
  <c r="AB489" i="24" s="1"/>
  <c r="AC378" i="24"/>
  <c r="AB535" i="24"/>
  <c r="AA495" i="24"/>
  <c r="AB338" i="24"/>
  <c r="AB569" i="24"/>
  <c r="AC412" i="24"/>
  <c r="AB570" i="24"/>
  <c r="AC413" i="24"/>
  <c r="AA506" i="24"/>
  <c r="AB349" i="24"/>
  <c r="AB609" i="24"/>
  <c r="AC452" i="24"/>
  <c r="AB342" i="24"/>
  <c r="AA499" i="24"/>
  <c r="AA498" i="24"/>
  <c r="AB341" i="24"/>
  <c r="AB313" i="24"/>
  <c r="AB470" i="24" s="1"/>
  <c r="AB527" i="24"/>
  <c r="AC370" i="24"/>
  <c r="AB356" i="24"/>
  <c r="AA513" i="24"/>
  <c r="AA497" i="24"/>
  <c r="AB340" i="24"/>
  <c r="AC442" i="24"/>
  <c r="AB599" i="24"/>
  <c r="AB578" i="24"/>
  <c r="AC421" i="24"/>
  <c r="AB605" i="24"/>
  <c r="AC448" i="24"/>
  <c r="AB603" i="24"/>
  <c r="AC446" i="24"/>
  <c r="AB590" i="24"/>
  <c r="AC433" i="24"/>
  <c r="AA502" i="24"/>
  <c r="AB345" i="24"/>
  <c r="AB563" i="24"/>
  <c r="AC406" i="24"/>
  <c r="AB600" i="24"/>
  <c r="AC443" i="24"/>
  <c r="AB596" i="24"/>
  <c r="AC439" i="24"/>
  <c r="AB564" i="24"/>
  <c r="AC407" i="24"/>
  <c r="AB557" i="24"/>
  <c r="AC400" i="24"/>
  <c r="AC389" i="24"/>
  <c r="AB546" i="24"/>
  <c r="AA518" i="24"/>
  <c r="AB361" i="24"/>
  <c r="AB601" i="24"/>
  <c r="AC444" i="24"/>
  <c r="AB510" i="24"/>
  <c r="AC353" i="24"/>
  <c r="AB545" i="24"/>
  <c r="AC388" i="24"/>
  <c r="AC387" i="24"/>
  <c r="AB544" i="24"/>
  <c r="AB305" i="24"/>
  <c r="AB329" i="24"/>
  <c r="AB486" i="24" s="1"/>
  <c r="AA333" i="24" l="1"/>
  <c r="AA490" i="24" s="1"/>
  <c r="AA463" i="24"/>
  <c r="AD353" i="24"/>
  <c r="AD510" i="24" s="1"/>
  <c r="AC510" i="24"/>
  <c r="AC596" i="24"/>
  <c r="AD439" i="24"/>
  <c r="AD596" i="24" s="1"/>
  <c r="AC313" i="24"/>
  <c r="AC470" i="24" s="1"/>
  <c r="AB506" i="24"/>
  <c r="AC349" i="24"/>
  <c r="AC312" i="24"/>
  <c r="AC469" i="24" s="1"/>
  <c r="AD383" i="24"/>
  <c r="AD540" i="24" s="1"/>
  <c r="AC540" i="24"/>
  <c r="AC504" i="24"/>
  <c r="AD347" i="24"/>
  <c r="AD504" i="24" s="1"/>
  <c r="AC547" i="24"/>
  <c r="AD390" i="24"/>
  <c r="AD547" i="24" s="1"/>
  <c r="AD320" i="24"/>
  <c r="AD477" i="24" s="1"/>
  <c r="AC613" i="24"/>
  <c r="AD456" i="24"/>
  <c r="AD613" i="24" s="1"/>
  <c r="AC598" i="24"/>
  <c r="AD441" i="24"/>
  <c r="AD598" i="24" s="1"/>
  <c r="AD387" i="24"/>
  <c r="AD544" i="24" s="1"/>
  <c r="AC544" i="24"/>
  <c r="AC599" i="24"/>
  <c r="AD442" i="24"/>
  <c r="AD599" i="24" s="1"/>
  <c r="AC330" i="24"/>
  <c r="AC487" i="24" s="1"/>
  <c r="AB509" i="24"/>
  <c r="AC352" i="24"/>
  <c r="AB306" i="24"/>
  <c r="AB520" i="24"/>
  <c r="AC363" i="24"/>
  <c r="AC567" i="24"/>
  <c r="AD410" i="24"/>
  <c r="AD567" i="24" s="1"/>
  <c r="AC305" i="24"/>
  <c r="AC545" i="24"/>
  <c r="AD388" i="24"/>
  <c r="AD545" i="24" s="1"/>
  <c r="AC601" i="24"/>
  <c r="AD444" i="24"/>
  <c r="AD601" i="24" s="1"/>
  <c r="AC564" i="24"/>
  <c r="AD407" i="24"/>
  <c r="AD564" i="24" s="1"/>
  <c r="AC600" i="24"/>
  <c r="AD443" i="24"/>
  <c r="AD600" i="24" s="1"/>
  <c r="AB502" i="24"/>
  <c r="AC345" i="24"/>
  <c r="AC603" i="24"/>
  <c r="AD446" i="24"/>
  <c r="AD603" i="24" s="1"/>
  <c r="AC578" i="24"/>
  <c r="AD421" i="24"/>
  <c r="AD578" i="24" s="1"/>
  <c r="AB497" i="24"/>
  <c r="AC340" i="24"/>
  <c r="AC527" i="24"/>
  <c r="AD370" i="24"/>
  <c r="AD527" i="24" s="1"/>
  <c r="AC341" i="24"/>
  <c r="AB498" i="24"/>
  <c r="AC609" i="24"/>
  <c r="AD452" i="24"/>
  <c r="AD609" i="24" s="1"/>
  <c r="AC570" i="24"/>
  <c r="AD413" i="24"/>
  <c r="AD570" i="24" s="1"/>
  <c r="AC338" i="24"/>
  <c r="AB495" i="24"/>
  <c r="AC332" i="24"/>
  <c r="AC489" i="24" s="1"/>
  <c r="AC551" i="24"/>
  <c r="AD394" i="24"/>
  <c r="AD551" i="24" s="1"/>
  <c r="AC511" i="24"/>
  <c r="AD354" i="24"/>
  <c r="AD511" i="24" s="1"/>
  <c r="AC589" i="24"/>
  <c r="AD432" i="24"/>
  <c r="AD589" i="24" s="1"/>
  <c r="AC539" i="24"/>
  <c r="AD382" i="24"/>
  <c r="AD539" i="24" s="1"/>
  <c r="AD328" i="24"/>
  <c r="AD485" i="24" s="1"/>
  <c r="AC316" i="24"/>
  <c r="AC473" i="24" s="1"/>
  <c r="AD376" i="24"/>
  <c r="AD533" i="24" s="1"/>
  <c r="AC533" i="24"/>
  <c r="AC548" i="24"/>
  <c r="AD391" i="24"/>
  <c r="AD548" i="24" s="1"/>
  <c r="AD423" i="24"/>
  <c r="AD580" i="24" s="1"/>
  <c r="AC580" i="24"/>
  <c r="AC317" i="24"/>
  <c r="AC474" i="24" s="1"/>
  <c r="AC582" i="24"/>
  <c r="AD425" i="24"/>
  <c r="AD582" i="24" s="1"/>
  <c r="AC573" i="24"/>
  <c r="AD416" i="24"/>
  <c r="AD573" i="24" s="1"/>
  <c r="AD419" i="24"/>
  <c r="AD576" i="24" s="1"/>
  <c r="AC576" i="24"/>
  <c r="AB364" i="24"/>
  <c r="AB521" i="24" s="1"/>
  <c r="AC556" i="24"/>
  <c r="AD399" i="24"/>
  <c r="AD556" i="24" s="1"/>
  <c r="AC321" i="24"/>
  <c r="AC478" i="24" s="1"/>
  <c r="AC568" i="24"/>
  <c r="AD411" i="24"/>
  <c r="AD568" i="24" s="1"/>
  <c r="AC530" i="24"/>
  <c r="AD373" i="24"/>
  <c r="AD530" i="24" s="1"/>
  <c r="AC324" i="24"/>
  <c r="AC481" i="24" s="1"/>
  <c r="AC526" i="24"/>
  <c r="AD369" i="24"/>
  <c r="AD526" i="24" s="1"/>
  <c r="AC597" i="24"/>
  <c r="AD440" i="24"/>
  <c r="AD597" i="24" s="1"/>
  <c r="AD435" i="24"/>
  <c r="AD592" i="24" s="1"/>
  <c r="AC592" i="24"/>
  <c r="AC536" i="24"/>
  <c r="AD379" i="24"/>
  <c r="AD536" i="24" s="1"/>
  <c r="AC604" i="24"/>
  <c r="AD447" i="24"/>
  <c r="AD604" i="24" s="1"/>
  <c r="AD453" i="24"/>
  <c r="AD610" i="24" s="1"/>
  <c r="AC610" i="24"/>
  <c r="AC594" i="24"/>
  <c r="AD437" i="24"/>
  <c r="AD594" i="24" s="1"/>
  <c r="AD386" i="24"/>
  <c r="AD543" i="24" s="1"/>
  <c r="AC543" i="24"/>
  <c r="AC507" i="24"/>
  <c r="AD350" i="24"/>
  <c r="AD507" i="24" s="1"/>
  <c r="L302" i="24"/>
  <c r="M275" i="24"/>
  <c r="AC606" i="24"/>
  <c r="AD449" i="24"/>
  <c r="AD606" i="24" s="1"/>
  <c r="AC607" i="24"/>
  <c r="AD450" i="24"/>
  <c r="AD607" i="24" s="1"/>
  <c r="AC537" i="24"/>
  <c r="AD380" i="24"/>
  <c r="AD537" i="24" s="1"/>
  <c r="AB496" i="24"/>
  <c r="AC339" i="24"/>
  <c r="AC558" i="24"/>
  <c r="AD401" i="24"/>
  <c r="AD558" i="24" s="1"/>
  <c r="AC529" i="24"/>
  <c r="AD372" i="24"/>
  <c r="AD529" i="24" s="1"/>
  <c r="AD417" i="24"/>
  <c r="AD574" i="24" s="1"/>
  <c r="AC574" i="24"/>
  <c r="AC571" i="24"/>
  <c r="AD414" i="24"/>
  <c r="AD571" i="24" s="1"/>
  <c r="AC325" i="24"/>
  <c r="AC482" i="24" s="1"/>
  <c r="AB494" i="24"/>
  <c r="AC337" i="24"/>
  <c r="AC331" i="24"/>
  <c r="AC488" i="24" s="1"/>
  <c r="AD403" i="24"/>
  <c r="AD560" i="24" s="1"/>
  <c r="AC560" i="24"/>
  <c r="AC357" i="24"/>
  <c r="AB514" i="24"/>
  <c r="AD360" i="24"/>
  <c r="AD517" i="24" s="1"/>
  <c r="AC517" i="24"/>
  <c r="AC500" i="24"/>
  <c r="AD343" i="24"/>
  <c r="AD500" i="24" s="1"/>
  <c r="AC329" i="24"/>
  <c r="AC486" i="24" s="1"/>
  <c r="AC557" i="24"/>
  <c r="AD400" i="24"/>
  <c r="AD557" i="24" s="1"/>
  <c r="AC590" i="24"/>
  <c r="AD433" i="24"/>
  <c r="AD590" i="24" s="1"/>
  <c r="AC546" i="24"/>
  <c r="AD389" i="24"/>
  <c r="AD546" i="24" s="1"/>
  <c r="AB508" i="24"/>
  <c r="AC351" i="24"/>
  <c r="AB501" i="24"/>
  <c r="AC344" i="24"/>
  <c r="AC587" i="24"/>
  <c r="AD430" i="24"/>
  <c r="AD587" i="24" s="1"/>
  <c r="AD336" i="24"/>
  <c r="AD367" i="24"/>
  <c r="AC395" i="24"/>
  <c r="AC552" i="24" s="1"/>
  <c r="AD429" i="24"/>
  <c r="AC457" i="24"/>
  <c r="AC614" i="24" s="1"/>
  <c r="AD398" i="24"/>
  <c r="AC538" i="24"/>
  <c r="AD381" i="24"/>
  <c r="AD538" i="24" s="1"/>
  <c r="AC525" i="24"/>
  <c r="AD368" i="24"/>
  <c r="AD525" i="24" s="1"/>
  <c r="AD310" i="24"/>
  <c r="AD467" i="24" s="1"/>
  <c r="AB516" i="24"/>
  <c r="AC359" i="24"/>
  <c r="AC605" i="24"/>
  <c r="AD448" i="24"/>
  <c r="AD605" i="24" s="1"/>
  <c r="AC569" i="24"/>
  <c r="AD412" i="24"/>
  <c r="AD569" i="24" s="1"/>
  <c r="AC549" i="24"/>
  <c r="AD392" i="24"/>
  <c r="AD549" i="24" s="1"/>
  <c r="AC608" i="24"/>
  <c r="AD451" i="24"/>
  <c r="AD608" i="24" s="1"/>
  <c r="AC318" i="24"/>
  <c r="AC475" i="24" s="1"/>
  <c r="AC579" i="24"/>
  <c r="AD422" i="24"/>
  <c r="AD579" i="24" s="1"/>
  <c r="AD377" i="24"/>
  <c r="AD534" i="24" s="1"/>
  <c r="AC534" i="24"/>
  <c r="AC307" i="24"/>
  <c r="AC464" i="24" s="1"/>
  <c r="AC611" i="24"/>
  <c r="AD454" i="24"/>
  <c r="AD611" i="24" s="1"/>
  <c r="AC315" i="24"/>
  <c r="AC472" i="24" s="1"/>
  <c r="AC541" i="24"/>
  <c r="AD384" i="24"/>
  <c r="AD541" i="24" s="1"/>
  <c r="AC559" i="24"/>
  <c r="AD402" i="24"/>
  <c r="AD559" i="24" s="1"/>
  <c r="AD445" i="24"/>
  <c r="AD602" i="24" s="1"/>
  <c r="AC602" i="24"/>
  <c r="AD348" i="24"/>
  <c r="AD505" i="24" s="1"/>
  <c r="AC505" i="24"/>
  <c r="AD322" i="24"/>
  <c r="AD479" i="24" s="1"/>
  <c r="AC308" i="24"/>
  <c r="AC465" i="24" s="1"/>
  <c r="AC311" i="24"/>
  <c r="AC468" i="24" s="1"/>
  <c r="AB561" i="24"/>
  <c r="AC404" i="24"/>
  <c r="N245" i="24"/>
  <c r="N272" i="24" s="1"/>
  <c r="M272" i="24"/>
  <c r="AC512" i="24"/>
  <c r="AD355" i="24"/>
  <c r="AD512" i="24" s="1"/>
  <c r="AC531" i="24"/>
  <c r="AD374" i="24"/>
  <c r="AD531" i="24" s="1"/>
  <c r="AC323" i="24"/>
  <c r="AC480" i="24" s="1"/>
  <c r="AC542" i="24"/>
  <c r="AD385" i="24"/>
  <c r="AD542" i="24" s="1"/>
  <c r="AD362" i="24"/>
  <c r="AD519" i="24" s="1"/>
  <c r="AC519" i="24"/>
  <c r="AC566" i="24"/>
  <c r="AD409" i="24"/>
  <c r="AD566" i="24" s="1"/>
  <c r="AC575" i="24"/>
  <c r="AD418" i="24"/>
  <c r="AD575" i="24" s="1"/>
  <c r="AD431" i="24"/>
  <c r="AD588" i="24" s="1"/>
  <c r="AC588" i="24"/>
  <c r="AC319" i="24"/>
  <c r="AC476" i="24" s="1"/>
  <c r="AC595" i="24"/>
  <c r="AD438" i="24"/>
  <c r="AD595" i="24" s="1"/>
  <c r="AC577" i="24"/>
  <c r="AD420" i="24"/>
  <c r="AD577" i="24" s="1"/>
  <c r="AC326" i="24"/>
  <c r="AC483" i="24" s="1"/>
  <c r="AB518" i="24"/>
  <c r="AC361" i="24"/>
  <c r="AC563" i="24"/>
  <c r="AD406" i="24"/>
  <c r="AD563" i="24" s="1"/>
  <c r="AC528" i="24"/>
  <c r="AD371" i="24"/>
  <c r="AD528" i="24" s="1"/>
  <c r="AC515" i="24"/>
  <c r="AD358" i="24"/>
  <c r="AD515" i="24" s="1"/>
  <c r="AC565" i="24"/>
  <c r="AD408" i="24"/>
  <c r="AD565" i="24" s="1"/>
  <c r="AC346" i="24"/>
  <c r="AB503" i="24"/>
  <c r="AD434" i="24"/>
  <c r="AD591" i="24" s="1"/>
  <c r="AC591" i="24"/>
  <c r="AD415" i="24"/>
  <c r="AD572" i="24" s="1"/>
  <c r="AC572" i="24"/>
  <c r="AC612" i="24"/>
  <c r="AD455" i="24"/>
  <c r="AD612" i="24" s="1"/>
  <c r="AC314" i="24"/>
  <c r="AC471" i="24" s="1"/>
  <c r="AB513" i="24"/>
  <c r="AC356" i="24"/>
  <c r="AB499" i="24"/>
  <c r="AC342" i="24"/>
  <c r="AC535" i="24"/>
  <c r="AD378" i="24"/>
  <c r="AD535" i="24" s="1"/>
  <c r="AC532" i="24"/>
  <c r="AD375" i="24"/>
  <c r="AD532" i="24" s="1"/>
  <c r="AC550" i="24"/>
  <c r="AD393" i="24"/>
  <c r="AD550" i="24" s="1"/>
  <c r="AC309" i="24"/>
  <c r="AC466" i="24" s="1"/>
  <c r="AC562" i="24"/>
  <c r="AD405" i="24"/>
  <c r="AD562" i="24" s="1"/>
  <c r="AC581" i="24"/>
  <c r="AD424" i="24"/>
  <c r="AD581" i="24" s="1"/>
  <c r="AC327" i="24"/>
  <c r="AC484" i="24" s="1"/>
  <c r="AD436" i="24"/>
  <c r="AD593" i="24" s="1"/>
  <c r="AC593" i="24"/>
  <c r="AB333" i="24" l="1"/>
  <c r="AB490" i="24" s="1"/>
  <c r="AB463" i="24"/>
  <c r="AC499" i="24"/>
  <c r="AD342" i="24"/>
  <c r="AD499" i="24" s="1"/>
  <c r="AD314" i="24"/>
  <c r="AD471" i="24" s="1"/>
  <c r="AD326" i="24"/>
  <c r="AD483" i="24" s="1"/>
  <c r="AD311" i="24"/>
  <c r="AD468" i="24" s="1"/>
  <c r="AD318" i="24"/>
  <c r="AD475" i="24" s="1"/>
  <c r="AC364" i="24"/>
  <c r="AC521" i="24" s="1"/>
  <c r="AD344" i="24"/>
  <c r="AD501" i="24" s="1"/>
  <c r="AC501" i="24"/>
  <c r="AD309" i="24"/>
  <c r="AD466" i="24" s="1"/>
  <c r="AC503" i="24"/>
  <c r="AD346" i="24"/>
  <c r="AD503" i="24" s="1"/>
  <c r="AD457" i="24"/>
  <c r="AD614" i="24" s="1"/>
  <c r="AC514" i="24"/>
  <c r="AD357" i="24"/>
  <c r="AD514" i="24" s="1"/>
  <c r="AD325" i="24"/>
  <c r="AD482" i="24" s="1"/>
  <c r="AD321" i="24"/>
  <c r="AD478" i="24" s="1"/>
  <c r="AC502" i="24"/>
  <c r="AD345" i="24"/>
  <c r="AD502" i="24" s="1"/>
  <c r="AD330" i="24"/>
  <c r="AD487" i="24" s="1"/>
  <c r="AC506" i="24"/>
  <c r="AD349" i="24"/>
  <c r="AD506" i="24" s="1"/>
  <c r="AC518" i="24"/>
  <c r="AD361" i="24"/>
  <c r="AD518" i="24" s="1"/>
  <c r="AC496" i="24"/>
  <c r="AD339" i="24"/>
  <c r="AD496" i="24" s="1"/>
  <c r="N275" i="24"/>
  <c r="N302" i="24" s="1"/>
  <c r="M302" i="24"/>
  <c r="AC495" i="24"/>
  <c r="AD338" i="24"/>
  <c r="AD495" i="24" s="1"/>
  <c r="AC306" i="24"/>
  <c r="AD327" i="24"/>
  <c r="AD484" i="24" s="1"/>
  <c r="AC513" i="24"/>
  <c r="AD356" i="24"/>
  <c r="AD513" i="24" s="1"/>
  <c r="AC561" i="24"/>
  <c r="AD404" i="24"/>
  <c r="AD561" i="24" s="1"/>
  <c r="AD308" i="24"/>
  <c r="AD465" i="24" s="1"/>
  <c r="AD315" i="24"/>
  <c r="AD472" i="24" s="1"/>
  <c r="AD307" i="24"/>
  <c r="AD464" i="24" s="1"/>
  <c r="AC516" i="24"/>
  <c r="AD359" i="24"/>
  <c r="AD516" i="24" s="1"/>
  <c r="AC426" i="24"/>
  <c r="AC583" i="24" s="1"/>
  <c r="AC508" i="24"/>
  <c r="AD351" i="24"/>
  <c r="AD508" i="24" s="1"/>
  <c r="AD337" i="24"/>
  <c r="AD494" i="24" s="1"/>
  <c r="AC494" i="24"/>
  <c r="AD319" i="24"/>
  <c r="AD476" i="24" s="1"/>
  <c r="AD323" i="24"/>
  <c r="AD480" i="24" s="1"/>
  <c r="AD395" i="24"/>
  <c r="AD552" i="24" s="1"/>
  <c r="AD329" i="24"/>
  <c r="AD486" i="24" s="1"/>
  <c r="AD324" i="24"/>
  <c r="AD481" i="24" s="1"/>
  <c r="AD317" i="24"/>
  <c r="AD474" i="24" s="1"/>
  <c r="AD332" i="24"/>
  <c r="AD489" i="24" s="1"/>
  <c r="AC497" i="24"/>
  <c r="AD340" i="24"/>
  <c r="AD497" i="24" s="1"/>
  <c r="AD305" i="24"/>
  <c r="AC520" i="24"/>
  <c r="AD363" i="24"/>
  <c r="AD520" i="24" s="1"/>
  <c r="AC509" i="24"/>
  <c r="AD352" i="24"/>
  <c r="AD509" i="24" s="1"/>
  <c r="AD312" i="24"/>
  <c r="AD469" i="24" s="1"/>
  <c r="AD313" i="24"/>
  <c r="AD470" i="24" s="1"/>
  <c r="AD331" i="24"/>
  <c r="AD488" i="24" s="1"/>
  <c r="AD316" i="24"/>
  <c r="AD473" i="24" s="1"/>
  <c r="AD341" i="24"/>
  <c r="AD498" i="24" s="1"/>
  <c r="AC498" i="24"/>
  <c r="AC333" i="24" l="1"/>
  <c r="AC490" i="24" s="1"/>
  <c r="AC463" i="24"/>
  <c r="AD426" i="24"/>
  <c r="AD583" i="24" s="1"/>
  <c r="AD306" i="24"/>
  <c r="AD463" i="24" s="1"/>
  <c r="AD364" i="24"/>
  <c r="AD521" i="24" s="1"/>
  <c r="AD333" i="24" l="1"/>
  <c r="AD490" i="24" s="1"/>
  <c r="AQ29" i="22" l="1"/>
  <c r="AM29" i="22"/>
  <c r="AN29" i="22" l="1"/>
  <c r="AR29" i="22"/>
  <c r="AJ29" i="22"/>
  <c r="AO29" i="22"/>
  <c r="AT29" i="22"/>
  <c r="AL29" i="22"/>
  <c r="AP29" i="22"/>
  <c r="U29" i="22"/>
  <c r="Y29" i="22"/>
  <c r="AC29" i="22"/>
  <c r="AS29" i="22"/>
  <c r="T29" i="22"/>
  <c r="X29" i="22"/>
  <c r="AB29" i="22"/>
  <c r="W29" i="22"/>
  <c r="AA29" i="22"/>
  <c r="V29" i="22"/>
  <c r="Z29" i="22"/>
  <c r="AK29" i="22"/>
  <c r="AU3" i="22"/>
  <c r="AU4" i="22"/>
  <c r="AU5" i="22"/>
  <c r="AU6" i="22"/>
  <c r="AU7" i="22"/>
  <c r="AU8" i="22"/>
  <c r="AU9" i="22"/>
  <c r="AU10" i="22"/>
  <c r="AU11" i="22"/>
  <c r="AU12" i="22"/>
  <c r="AU13" i="22"/>
  <c r="AU14" i="22"/>
  <c r="AU15" i="22"/>
  <c r="AU16" i="22"/>
  <c r="AU17" i="22"/>
  <c r="AU18" i="22"/>
  <c r="AU19" i="22"/>
  <c r="AU20" i="22"/>
  <c r="AU21" i="22"/>
  <c r="AU22" i="22"/>
  <c r="AU23" i="22"/>
  <c r="AU24" i="22"/>
  <c r="AU25" i="22"/>
  <c r="AU26" i="22"/>
  <c r="AU27" i="22"/>
  <c r="AU28" i="22"/>
  <c r="AI29" i="22" l="1"/>
  <c r="AU29" i="22" s="1"/>
  <c r="AU2" i="22"/>
  <c r="AF5" i="22" l="1"/>
  <c r="AE5" i="22"/>
  <c r="AF12" i="22" l="1"/>
  <c r="AE12" i="22"/>
  <c r="AF10" i="22"/>
  <c r="AE10" i="22"/>
  <c r="AF8" i="22" l="1"/>
  <c r="AE8" i="22"/>
  <c r="AF6" i="22"/>
  <c r="AE6" i="22"/>
  <c r="AF27" i="22"/>
  <c r="AE27" i="22"/>
  <c r="AF25" i="22" l="1"/>
  <c r="AE25" i="22"/>
  <c r="AF18" i="22"/>
  <c r="AE18" i="22"/>
  <c r="AF4" i="22"/>
  <c r="AE4" i="22"/>
  <c r="AF11" i="22"/>
  <c r="AE11" i="22"/>
  <c r="AF24" i="22"/>
  <c r="AE24" i="22"/>
  <c r="AF7" i="22"/>
  <c r="AE7" i="22"/>
  <c r="AF23" i="22"/>
  <c r="AE23" i="22"/>
  <c r="AF16" i="22"/>
  <c r="AE16" i="22"/>
  <c r="AF2" i="22"/>
  <c r="AE2" i="22"/>
  <c r="AF28" i="22"/>
  <c r="AE28" i="22"/>
  <c r="AF14" i="22"/>
  <c r="AE14" i="22"/>
  <c r="AF17" i="22" l="1"/>
  <c r="AE17" i="22"/>
  <c r="AF20" i="22"/>
  <c r="AE20" i="22"/>
  <c r="AF21" i="22"/>
  <c r="AE21" i="22"/>
  <c r="AF19" i="22"/>
  <c r="AE19" i="22"/>
  <c r="AF13" i="22"/>
  <c r="AE13" i="22"/>
  <c r="AF9" i="22"/>
  <c r="AE9" i="22"/>
  <c r="AF3" i="22"/>
  <c r="AE3" i="22"/>
  <c r="AF15" i="22" l="1"/>
  <c r="AE15" i="22"/>
  <c r="AF26" i="22"/>
  <c r="AE26" i="22"/>
  <c r="AF22" i="22"/>
  <c r="AE22" i="22"/>
  <c r="AD29" i="22"/>
  <c r="AF29" i="22" l="1"/>
  <c r="AE29" i="22"/>
  <c r="AJ202" i="25" l="1"/>
  <c r="AJ209" i="25"/>
  <c r="AJ210" i="25" l="1"/>
  <c r="AJ196" i="25"/>
  <c r="AJ184" i="25"/>
  <c r="AJ183" i="25"/>
  <c r="AJ199" i="25" l="1"/>
  <c r="AJ211" i="25" s="1"/>
  <c r="AK189" i="25" l="1"/>
  <c r="AK193" i="25"/>
  <c r="AK197" i="25"/>
  <c r="AK205" i="25"/>
  <c r="AK204" i="25" l="1"/>
  <c r="AK188" i="25"/>
  <c r="AK191" i="25"/>
  <c r="AK196" i="25"/>
  <c r="AK207" i="25"/>
  <c r="AK200" i="25"/>
  <c r="AK203" i="25"/>
  <c r="AK187" i="25"/>
  <c r="AK208" i="25"/>
  <c r="AK192" i="25"/>
  <c r="AK206" i="25"/>
  <c r="AK190" i="25"/>
  <c r="AK199" i="25"/>
  <c r="AK183" i="25"/>
  <c r="AK195" i="25"/>
  <c r="AK201" i="25" l="1"/>
  <c r="AK209" i="25"/>
  <c r="AK210" i="25"/>
  <c r="AK186" i="25"/>
  <c r="AK185" i="25"/>
  <c r="AK194" i="25"/>
  <c r="AK184" i="25"/>
  <c r="AK202" i="25"/>
  <c r="AK198" i="25"/>
  <c r="AK211" i="25" l="1"/>
  <c r="BC180" i="11" l="1"/>
  <c r="BF180" i="11"/>
  <c r="BE180" i="11"/>
  <c r="BB180" i="11"/>
  <c r="BK152" i="11"/>
  <c r="AZ180" i="11"/>
  <c r="BD180" i="11"/>
  <c r="AR180" i="11" l="1"/>
  <c r="AI180" i="11"/>
  <c r="AM180" i="11"/>
  <c r="AL180" i="11"/>
  <c r="AN180" i="11"/>
  <c r="AK180" i="11"/>
  <c r="AP180" i="11"/>
  <c r="AJ180" i="11"/>
  <c r="BG180" i="11"/>
  <c r="AQ180" i="11"/>
  <c r="BA180" i="11"/>
  <c r="AS180" i="11"/>
  <c r="AO180" i="11"/>
  <c r="BK178" i="11"/>
  <c r="BH180" i="11"/>
  <c r="BK158" i="11" l="1"/>
  <c r="BK155" i="11"/>
  <c r="BK154" i="11"/>
  <c r="BK172" i="11"/>
  <c r="AU154" i="11"/>
  <c r="BK168" i="11"/>
  <c r="AU161" i="11"/>
  <c r="AU155" i="11"/>
  <c r="BK169" i="11"/>
  <c r="AU152" i="11"/>
  <c r="BK162" i="11"/>
  <c r="AU160" i="11"/>
  <c r="BK161" i="11"/>
  <c r="BK177" i="11"/>
  <c r="AU172" i="11"/>
  <c r="AU166" i="11"/>
  <c r="BK160" i="11"/>
  <c r="AU163" i="11"/>
  <c r="BK157" i="11"/>
  <c r="AU175" i="11"/>
  <c r="BK176" i="11"/>
  <c r="AU158" i="11"/>
  <c r="AU173" i="11"/>
  <c r="AU179" i="11"/>
  <c r="AU170" i="11"/>
  <c r="BK170" i="11"/>
  <c r="AU159" i="11"/>
  <c r="AU177" i="11"/>
  <c r="AU169" i="11"/>
  <c r="AU176" i="11"/>
  <c r="AU171" i="11"/>
  <c r="AY180" i="11"/>
  <c r="AU162" i="11"/>
  <c r="AU168" i="11"/>
  <c r="AU157" i="11"/>
  <c r="AU156" i="11"/>
  <c r="AU153" i="11" l="1"/>
  <c r="BK167" i="11"/>
  <c r="BK165" i="11"/>
  <c r="BK171" i="11"/>
  <c r="BK173" i="11"/>
  <c r="BK156" i="11"/>
  <c r="BK175" i="11"/>
  <c r="BK164" i="11"/>
  <c r="BK153" i="11"/>
  <c r="AU174" i="11"/>
  <c r="AU178" i="11"/>
  <c r="AU167" i="11"/>
  <c r="BK179" i="11"/>
  <c r="BK163" i="11"/>
  <c r="AU164" i="11"/>
  <c r="BI180" i="11"/>
  <c r="BK166" i="11"/>
  <c r="BK159" i="11"/>
  <c r="AU165" i="11"/>
  <c r="U180" i="11" l="1"/>
  <c r="V180" i="11"/>
  <c r="X180" i="11"/>
  <c r="AC180" i="11"/>
  <c r="AA180" i="11"/>
  <c r="AU180" i="11"/>
  <c r="AT180" i="11"/>
  <c r="BK174" i="11"/>
  <c r="BK180" i="11" s="1"/>
  <c r="AE175" i="11"/>
  <c r="AB180" i="11"/>
  <c r="AE169" i="11"/>
  <c r="Y180" i="11"/>
  <c r="W180" i="11"/>
  <c r="AE165" i="11"/>
  <c r="AE167" i="11"/>
  <c r="AE160" i="11"/>
  <c r="AE172" i="11"/>
  <c r="BJ180" i="11" l="1"/>
  <c r="Z180" i="11"/>
  <c r="T180" i="11"/>
  <c r="AE157" i="11"/>
  <c r="AE176" i="11"/>
  <c r="AE177" i="11"/>
  <c r="AE161" i="11"/>
  <c r="AE156" i="11"/>
  <c r="AE163" i="11"/>
  <c r="AE173" i="11"/>
  <c r="AE155" i="11"/>
  <c r="AE158" i="11"/>
  <c r="AE162" i="11"/>
  <c r="AE170" i="11"/>
  <c r="S180" i="11" l="1"/>
  <c r="AE178" i="11"/>
  <c r="AE171" i="11"/>
  <c r="AE159" i="11"/>
  <c r="AE174" i="11"/>
  <c r="AE153" i="11"/>
  <c r="AE166" i="11" l="1"/>
  <c r="AE168" i="11"/>
  <c r="AE154" i="11"/>
  <c r="AE179" i="11"/>
  <c r="AE164" i="11"/>
  <c r="AD180" i="11" l="1"/>
  <c r="AE152" i="11"/>
  <c r="AE180" i="11" s="1"/>
  <c r="AT78" i="13" l="1"/>
  <c r="AS78" i="13"/>
  <c r="AT108" i="13" l="1"/>
  <c r="AU78" i="13" l="1"/>
  <c r="AU108" i="13"/>
  <c r="AV78" i="13" l="1"/>
  <c r="AV108" i="13" l="1"/>
  <c r="AW78" i="13"/>
  <c r="AW108" i="13" l="1"/>
  <c r="AX78" i="13"/>
  <c r="AX108" i="13" l="1"/>
  <c r="AY78" i="13"/>
  <c r="AY108" i="13" l="1"/>
  <c r="AZ78" i="13"/>
  <c r="AZ108" i="13" l="1"/>
  <c r="BA78" i="13"/>
  <c r="BA108" i="13" l="1"/>
  <c r="BG78" i="13"/>
  <c r="BB78" i="13"/>
  <c r="BB108" i="13"/>
  <c r="BC78" i="13" l="1"/>
  <c r="BC108" i="13"/>
  <c r="BD108" i="13" l="1"/>
  <c r="BD78" i="13"/>
  <c r="BE108" i="13" l="1"/>
  <c r="F29" i="22" l="1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2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2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D59" i="22" l="1"/>
  <c r="E59" i="22"/>
  <c r="C59" i="22"/>
  <c r="D133" i="22"/>
  <c r="D145" i="22"/>
  <c r="D69" i="22"/>
  <c r="D81" i="22"/>
  <c r="E69" i="22"/>
  <c r="E81" i="22"/>
  <c r="F43" i="22"/>
  <c r="F55" i="22"/>
  <c r="D134" i="22"/>
  <c r="D146" i="22"/>
  <c r="D70" i="22"/>
  <c r="D82" i="22"/>
  <c r="E134" i="22"/>
  <c r="E146" i="22"/>
  <c r="E70" i="22"/>
  <c r="E82" i="22"/>
  <c r="F32" i="22"/>
  <c r="F44" i="22"/>
  <c r="F56" i="22"/>
  <c r="D123" i="22"/>
  <c r="D135" i="22"/>
  <c r="D147" i="22"/>
  <c r="D71" i="22"/>
  <c r="D83" i="22"/>
  <c r="E123" i="22"/>
  <c r="E135" i="22"/>
  <c r="E147" i="22"/>
  <c r="E71" i="22"/>
  <c r="E83" i="22"/>
  <c r="F33" i="22"/>
  <c r="F45" i="22"/>
  <c r="F57" i="22"/>
  <c r="D124" i="22"/>
  <c r="D136" i="22"/>
  <c r="D148" i="22"/>
  <c r="D72" i="22"/>
  <c r="D84" i="22"/>
  <c r="E124" i="22"/>
  <c r="E136" i="22"/>
  <c r="E148" i="22"/>
  <c r="E72" i="22"/>
  <c r="E84" i="22"/>
  <c r="F34" i="22"/>
  <c r="F46" i="22"/>
  <c r="F58" i="22"/>
  <c r="C137" i="22"/>
  <c r="D125" i="22"/>
  <c r="D137" i="22"/>
  <c r="D73" i="22"/>
  <c r="D85" i="22"/>
  <c r="E137" i="22"/>
  <c r="E73" i="22"/>
  <c r="E85" i="22"/>
  <c r="F35" i="22"/>
  <c r="F47" i="22"/>
  <c r="C138" i="22"/>
  <c r="D126" i="22"/>
  <c r="D138" i="22"/>
  <c r="D74" i="22"/>
  <c r="D86" i="22"/>
  <c r="E126" i="22"/>
  <c r="E138" i="22"/>
  <c r="E74" i="22"/>
  <c r="E86" i="22"/>
  <c r="F36" i="22"/>
  <c r="F48" i="22"/>
  <c r="C127" i="22"/>
  <c r="C139" i="22"/>
  <c r="D127" i="22"/>
  <c r="D139" i="22"/>
  <c r="D63" i="22"/>
  <c r="D75" i="22"/>
  <c r="D87" i="22"/>
  <c r="E127" i="22"/>
  <c r="E139" i="22"/>
  <c r="E63" i="22"/>
  <c r="E75" i="22"/>
  <c r="E87" i="22"/>
  <c r="F37" i="22"/>
  <c r="F49" i="22"/>
  <c r="C128" i="22"/>
  <c r="C140" i="22"/>
  <c r="D128" i="22"/>
  <c r="D140" i="22"/>
  <c r="D64" i="22"/>
  <c r="D76" i="22"/>
  <c r="D88" i="22"/>
  <c r="E128" i="22"/>
  <c r="E140" i="22"/>
  <c r="E64" i="22"/>
  <c r="E76" i="22"/>
  <c r="E88" i="22"/>
  <c r="F38" i="22"/>
  <c r="F50" i="22"/>
  <c r="C129" i="22"/>
  <c r="C141" i="22"/>
  <c r="D129" i="22"/>
  <c r="D141" i="22"/>
  <c r="D65" i="22"/>
  <c r="D77" i="22"/>
  <c r="D160" i="22"/>
  <c r="E129" i="22"/>
  <c r="E141" i="22"/>
  <c r="E65" i="22"/>
  <c r="E77" i="22"/>
  <c r="F39" i="22"/>
  <c r="F51" i="22"/>
  <c r="C130" i="22"/>
  <c r="D130" i="22"/>
  <c r="D66" i="22"/>
  <c r="D78" i="22"/>
  <c r="D173" i="22"/>
  <c r="E122" i="22"/>
  <c r="E130" i="22"/>
  <c r="E66" i="22"/>
  <c r="E78" i="22"/>
  <c r="F40" i="22"/>
  <c r="F52" i="22"/>
  <c r="C131" i="22"/>
  <c r="C143" i="22"/>
  <c r="D131" i="22"/>
  <c r="D143" i="22"/>
  <c r="D67" i="22"/>
  <c r="D79" i="22"/>
  <c r="E131" i="22"/>
  <c r="E143" i="22"/>
  <c r="E67" i="22"/>
  <c r="E79" i="22"/>
  <c r="F41" i="22"/>
  <c r="F53" i="22"/>
  <c r="F79" i="22"/>
  <c r="C132" i="22"/>
  <c r="C144" i="22"/>
  <c r="D132" i="22"/>
  <c r="D144" i="22"/>
  <c r="D68" i="22"/>
  <c r="D80" i="22"/>
  <c r="E132" i="22"/>
  <c r="E144" i="22"/>
  <c r="E68" i="22"/>
  <c r="E80" i="22"/>
  <c r="F42" i="22"/>
  <c r="F54" i="22"/>
  <c r="F59" i="22" l="1"/>
  <c r="C142" i="22"/>
  <c r="D162" i="22"/>
  <c r="E97" i="22"/>
  <c r="E107" i="22"/>
  <c r="D109" i="22"/>
  <c r="D118" i="22"/>
  <c r="E115" i="22"/>
  <c r="E112" i="22"/>
  <c r="F68" i="22"/>
  <c r="E98" i="22"/>
  <c r="D163" i="22"/>
  <c r="D110" i="22"/>
  <c r="F67" i="22"/>
  <c r="F78" i="22"/>
  <c r="E108" i="22"/>
  <c r="E142" i="22"/>
  <c r="D96" i="22"/>
  <c r="D95" i="22"/>
  <c r="E118" i="22"/>
  <c r="E94" i="22"/>
  <c r="D105" i="22"/>
  <c r="F173" i="22"/>
  <c r="E104" i="22"/>
  <c r="D116" i="22"/>
  <c r="E102" i="22"/>
  <c r="D102" i="22"/>
  <c r="E101" i="22"/>
  <c r="D112" i="22"/>
  <c r="D94" i="22"/>
  <c r="E117" i="22"/>
  <c r="E99" i="22"/>
  <c r="F163" i="22"/>
  <c r="F80" i="22"/>
  <c r="F109" i="22"/>
  <c r="E109" i="22"/>
  <c r="D97" i="22"/>
  <c r="E95" i="22"/>
  <c r="D106" i="22"/>
  <c r="E105" i="22"/>
  <c r="E103" i="22"/>
  <c r="D103" i="22"/>
  <c r="C125" i="22"/>
  <c r="D101" i="22"/>
  <c r="E100" i="22"/>
  <c r="E111" i="22"/>
  <c r="E133" i="22"/>
  <c r="D111" i="22"/>
  <c r="E93" i="22"/>
  <c r="D115" i="22"/>
  <c r="D113" i="22"/>
  <c r="D99" i="22"/>
  <c r="E110" i="22"/>
  <c r="D175" i="22"/>
  <c r="D98" i="22"/>
  <c r="E96" i="22"/>
  <c r="D108" i="22"/>
  <c r="D142" i="22"/>
  <c r="D107" i="22"/>
  <c r="F128" i="22"/>
  <c r="E106" i="22"/>
  <c r="D117" i="22"/>
  <c r="D93" i="22"/>
  <c r="E116" i="22"/>
  <c r="D104" i="22"/>
  <c r="E125" i="22"/>
  <c r="E114" i="22"/>
  <c r="D114" i="22"/>
  <c r="E113" i="22"/>
  <c r="D100" i="22"/>
  <c r="C124" i="22"/>
  <c r="F162" i="22"/>
  <c r="E193" i="22"/>
  <c r="E163" i="22"/>
  <c r="E172" i="22"/>
  <c r="E162" i="22"/>
  <c r="C126" i="22"/>
  <c r="F148" i="22"/>
  <c r="E160" i="22"/>
  <c r="F172" i="22"/>
  <c r="E145" i="22"/>
  <c r="D161" i="22"/>
  <c r="F65" i="22"/>
  <c r="F160" i="22"/>
  <c r="F161" i="22"/>
  <c r="E173" i="22"/>
  <c r="F175" i="22"/>
  <c r="F174" i="22"/>
  <c r="E161" i="22"/>
  <c r="E174" i="22"/>
  <c r="D172" i="22"/>
  <c r="E175" i="22"/>
  <c r="C194" i="22"/>
  <c r="S132" i="22"/>
  <c r="S143" i="22"/>
  <c r="E204" i="22"/>
  <c r="S142" i="22"/>
  <c r="F191" i="22"/>
  <c r="S141" i="22"/>
  <c r="C87" i="22"/>
  <c r="F157" i="22"/>
  <c r="D169" i="22"/>
  <c r="F199" i="22"/>
  <c r="E156" i="22"/>
  <c r="C85" i="22"/>
  <c r="F186" i="22"/>
  <c r="F167" i="22"/>
  <c r="E198" i="22"/>
  <c r="E179" i="22"/>
  <c r="D167" i="22"/>
  <c r="S148" i="22"/>
  <c r="F147" i="22"/>
  <c r="E154" i="22"/>
  <c r="D185" i="22"/>
  <c r="D174" i="22"/>
  <c r="S135" i="22"/>
  <c r="T134" i="22"/>
  <c r="F133" i="22"/>
  <c r="D205" i="22"/>
  <c r="C173" i="22"/>
  <c r="C77" i="22"/>
  <c r="D159" i="22"/>
  <c r="C159" i="22"/>
  <c r="E188" i="22"/>
  <c r="C152" i="22"/>
  <c r="S136" i="22"/>
  <c r="F71" i="22"/>
  <c r="S123" i="22"/>
  <c r="F134" i="22"/>
  <c r="C164" i="22"/>
  <c r="C79" i="22"/>
  <c r="F122" i="22"/>
  <c r="S130" i="22"/>
  <c r="S129" i="22"/>
  <c r="F202" i="22"/>
  <c r="F75" i="22"/>
  <c r="C75" i="22"/>
  <c r="F74" i="22"/>
  <c r="D157" i="22"/>
  <c r="C86" i="22"/>
  <c r="F187" i="22"/>
  <c r="C73" i="22"/>
  <c r="S137" i="22"/>
  <c r="F84" i="22"/>
  <c r="D155" i="22"/>
  <c r="C136" i="22"/>
  <c r="C166" i="22"/>
  <c r="C123" i="22"/>
  <c r="F208" i="22"/>
  <c r="F207" i="22"/>
  <c r="E205" i="22"/>
  <c r="S131" i="22"/>
  <c r="C65" i="22"/>
  <c r="C175" i="22"/>
  <c r="S124" i="22"/>
  <c r="C153" i="22"/>
  <c r="F158" i="22"/>
  <c r="C67" i="22"/>
  <c r="D149" i="22"/>
  <c r="C88" i="22"/>
  <c r="C63" i="22"/>
  <c r="C74" i="22"/>
  <c r="F156" i="22"/>
  <c r="F85" i="22"/>
  <c r="D203" i="22"/>
  <c r="D187" i="22"/>
  <c r="D168" i="22"/>
  <c r="E155" i="22"/>
  <c r="D186" i="22"/>
  <c r="F123" i="22"/>
  <c r="D209" i="22"/>
  <c r="C154" i="22"/>
  <c r="F196" i="22"/>
  <c r="F177" i="22"/>
  <c r="F176" i="22"/>
  <c r="D207" i="22"/>
  <c r="C160" i="22"/>
  <c r="E149" i="22"/>
  <c r="F88" i="22"/>
  <c r="F144" i="22"/>
  <c r="E190" i="22"/>
  <c r="E171" i="22"/>
  <c r="F63" i="22"/>
  <c r="D170" i="22"/>
  <c r="C201" i="22"/>
  <c r="F62" i="22"/>
  <c r="S125" i="22"/>
  <c r="F72" i="22"/>
  <c r="C186" i="22"/>
  <c r="E176" i="22"/>
  <c r="C163" i="22"/>
  <c r="F66" i="22"/>
  <c r="F132" i="22"/>
  <c r="C76" i="22"/>
  <c r="S139" i="22"/>
  <c r="F138" i="22"/>
  <c r="D62" i="22"/>
  <c r="D89" i="22" s="1"/>
  <c r="C62" i="22"/>
  <c r="S138" i="22"/>
  <c r="D199" i="22"/>
  <c r="D156" i="22"/>
  <c r="F136" i="22"/>
  <c r="E186" i="22"/>
  <c r="F197" i="22"/>
  <c r="F178" i="22"/>
  <c r="E209" i="22"/>
  <c r="C82" i="22"/>
  <c r="F164" i="22"/>
  <c r="D195" i="22"/>
  <c r="D176" i="22"/>
  <c r="S145" i="22"/>
  <c r="E206" i="22"/>
  <c r="F131" i="22"/>
  <c r="F142" i="22"/>
  <c r="C78" i="22"/>
  <c r="C122" i="22"/>
  <c r="C149" i="22"/>
  <c r="C203" i="22"/>
  <c r="E202" i="22"/>
  <c r="E159" i="22"/>
  <c r="S140" i="22"/>
  <c r="D201" i="22"/>
  <c r="D158" i="22"/>
  <c r="C189" i="22"/>
  <c r="C170" i="22"/>
  <c r="C178" i="22"/>
  <c r="S127" i="22"/>
  <c r="C200" i="22"/>
  <c r="F73" i="22"/>
  <c r="C187" i="22"/>
  <c r="C83" i="22"/>
  <c r="E177" i="22"/>
  <c r="D196" i="22"/>
  <c r="D177" i="22"/>
  <c r="D122" i="22"/>
  <c r="C196" i="22"/>
  <c r="E183" i="22"/>
  <c r="E207" i="22"/>
  <c r="E164" i="22"/>
  <c r="C195" i="22"/>
  <c r="C81" i="22"/>
  <c r="C145" i="22"/>
  <c r="F159" i="22"/>
  <c r="D192" i="22"/>
  <c r="S134" i="22"/>
  <c r="F190" i="22"/>
  <c r="F76" i="22"/>
  <c r="C64" i="22"/>
  <c r="F201" i="22"/>
  <c r="F200" i="22"/>
  <c r="F137" i="22"/>
  <c r="E199" i="22"/>
  <c r="F210" i="22"/>
  <c r="D210" i="22"/>
  <c r="F185" i="22"/>
  <c r="F209" i="22"/>
  <c r="F166" i="22"/>
  <c r="F139" i="22"/>
  <c r="E197" i="22"/>
  <c r="E178" i="22"/>
  <c r="D166" i="22"/>
  <c r="F153" i="22"/>
  <c r="F82" i="22"/>
  <c r="C70" i="22"/>
  <c r="F195" i="22"/>
  <c r="F81" i="22"/>
  <c r="D164" i="22"/>
  <c r="C133" i="22"/>
  <c r="C80" i="22"/>
  <c r="F192" i="22"/>
  <c r="F130" i="22"/>
  <c r="C66" i="22"/>
  <c r="D202" i="22"/>
  <c r="C202" i="22"/>
  <c r="C179" i="22"/>
  <c r="E201" i="22"/>
  <c r="D189" i="22"/>
  <c r="C188" i="22"/>
  <c r="C169" i="22"/>
  <c r="S126" i="22"/>
  <c r="C84" i="22"/>
  <c r="F127" i="22"/>
  <c r="C71" i="22"/>
  <c r="C147" i="22"/>
  <c r="E184" i="22"/>
  <c r="E208" i="22"/>
  <c r="E165" i="22"/>
  <c r="D184" i="22"/>
  <c r="D208" i="22"/>
  <c r="D165" i="22"/>
  <c r="C184" i="22"/>
  <c r="C146" i="22"/>
  <c r="E195" i="22"/>
  <c r="C207" i="22"/>
  <c r="C69" i="22"/>
  <c r="S133" i="22"/>
  <c r="E158" i="22"/>
  <c r="E169" i="22"/>
  <c r="S128" i="22"/>
  <c r="F189" i="22"/>
  <c r="F188" i="22"/>
  <c r="E62" i="22"/>
  <c r="E89" i="22" s="1"/>
  <c r="D200" i="22"/>
  <c r="F125" i="22"/>
  <c r="E187" i="22"/>
  <c r="F198" i="22"/>
  <c r="F179" i="22"/>
  <c r="E210" i="22"/>
  <c r="D198" i="22"/>
  <c r="D179" i="22"/>
  <c r="D241" i="22" s="1"/>
  <c r="F83" i="22"/>
  <c r="E185" i="22"/>
  <c r="D197" i="22"/>
  <c r="D154" i="22"/>
  <c r="D216" i="22" s="1"/>
  <c r="S147" i="22"/>
  <c r="F184" i="22"/>
  <c r="S146" i="22"/>
  <c r="F183" i="22"/>
  <c r="F145" i="22"/>
  <c r="E152" i="22"/>
  <c r="D152" i="22"/>
  <c r="F194" i="22"/>
  <c r="C68" i="22"/>
  <c r="S144" i="22"/>
  <c r="E157" i="22"/>
  <c r="F77" i="22"/>
  <c r="C168" i="22"/>
  <c r="F64" i="22"/>
  <c r="D190" i="22"/>
  <c r="D171" i="22"/>
  <c r="C190" i="22"/>
  <c r="F87" i="22"/>
  <c r="E189" i="22"/>
  <c r="F86" i="22"/>
  <c r="E200" i="22"/>
  <c r="F129" i="22"/>
  <c r="C198" i="22"/>
  <c r="C72" i="22"/>
  <c r="C148" i="22"/>
  <c r="C135" i="22"/>
  <c r="F70" i="22"/>
  <c r="F146" i="22"/>
  <c r="E196" i="22"/>
  <c r="D188" i="22"/>
  <c r="D153" i="22"/>
  <c r="C177" i="22"/>
  <c r="C134" i="22"/>
  <c r="F69" i="22"/>
  <c r="E221" i="22" l="1"/>
  <c r="D226" i="22"/>
  <c r="F239" i="22"/>
  <c r="E240" i="22"/>
  <c r="F238" i="22"/>
  <c r="D218" i="22"/>
  <c r="D227" i="22"/>
  <c r="F218" i="22"/>
  <c r="E224" i="22"/>
  <c r="D215" i="22"/>
  <c r="E219" i="22"/>
  <c r="F206" i="22"/>
  <c r="F237" i="22" s="1"/>
  <c r="F140" i="22"/>
  <c r="D233" i="22"/>
  <c r="F241" i="22"/>
  <c r="D238" i="22"/>
  <c r="F228" i="22"/>
  <c r="E166" i="22"/>
  <c r="E228" i="22" s="1"/>
  <c r="E168" i="22"/>
  <c r="E230" i="22" s="1"/>
  <c r="F203" i="22"/>
  <c r="F215" i="22"/>
  <c r="F221" i="22"/>
  <c r="E192" i="22"/>
  <c r="E223" i="22" s="1"/>
  <c r="E233" i="22"/>
  <c r="F205" i="22"/>
  <c r="F236" i="22" s="1"/>
  <c r="D230" i="22"/>
  <c r="C226" i="22"/>
  <c r="C221" i="22"/>
  <c r="D194" i="22"/>
  <c r="D225" i="22" s="1"/>
  <c r="D229" i="22"/>
  <c r="F229" i="22"/>
  <c r="F219" i="22"/>
  <c r="D206" i="22"/>
  <c r="D237" i="22" s="1"/>
  <c r="E237" i="22"/>
  <c r="F223" i="22"/>
  <c r="F234" i="22"/>
  <c r="E153" i="22"/>
  <c r="E215" i="22" s="1"/>
  <c r="E170" i="22"/>
  <c r="E232" i="22" s="1"/>
  <c r="E231" i="22"/>
  <c r="C231" i="22"/>
  <c r="D239" i="22"/>
  <c r="F193" i="22"/>
  <c r="F224" i="22" s="1"/>
  <c r="F226" i="22"/>
  <c r="F89" i="22"/>
  <c r="C215" i="22"/>
  <c r="D217" i="22"/>
  <c r="F155" i="22"/>
  <c r="F217" i="22" s="1"/>
  <c r="D219" i="22"/>
  <c r="E216" i="22"/>
  <c r="E191" i="22"/>
  <c r="E222" i="22" s="1"/>
  <c r="D234" i="22"/>
  <c r="E214" i="22"/>
  <c r="E203" i="22"/>
  <c r="E220" i="22"/>
  <c r="D228" i="22"/>
  <c r="E226" i="22"/>
  <c r="C232" i="22"/>
  <c r="F204" i="22"/>
  <c r="F235" i="22" s="1"/>
  <c r="D178" i="22"/>
  <c r="D240" i="22" s="1"/>
  <c r="F240" i="22"/>
  <c r="D191" i="22"/>
  <c r="D222" i="22" s="1"/>
  <c r="C89" i="22"/>
  <c r="E238" i="22"/>
  <c r="E217" i="22"/>
  <c r="E241" i="22"/>
  <c r="E236" i="22"/>
  <c r="E235" i="22"/>
  <c r="F222" i="22"/>
  <c r="D223" i="22"/>
  <c r="E194" i="22"/>
  <c r="E225" i="22" s="1"/>
  <c r="F225" i="22"/>
  <c r="D193" i="22"/>
  <c r="D224" i="22" s="1"/>
  <c r="F154" i="22"/>
  <c r="F216" i="22" s="1"/>
  <c r="E227" i="22"/>
  <c r="E239" i="22"/>
  <c r="D220" i="22"/>
  <c r="D204" i="22"/>
  <c r="D235" i="22" s="1"/>
  <c r="C225" i="22"/>
  <c r="D232" i="22"/>
  <c r="F220" i="22"/>
  <c r="D221" i="22"/>
  <c r="D236" i="22"/>
  <c r="E218" i="22"/>
  <c r="D231" i="22"/>
  <c r="F135" i="22"/>
  <c r="F124" i="22"/>
  <c r="F126" i="22"/>
  <c r="F99" i="22"/>
  <c r="F100" i="22"/>
  <c r="C102" i="22"/>
  <c r="C98" i="22"/>
  <c r="C101" i="22"/>
  <c r="C111" i="22"/>
  <c r="C113" i="22"/>
  <c r="C108" i="22"/>
  <c r="F102" i="22"/>
  <c r="F118" i="22"/>
  <c r="C104" i="22"/>
  <c r="C93" i="22"/>
  <c r="F114" i="22"/>
  <c r="C107" i="22"/>
  <c r="C117" i="22"/>
  <c r="F116" i="22"/>
  <c r="F117" i="22"/>
  <c r="F94" i="22"/>
  <c r="F107" i="22"/>
  <c r="F113" i="22"/>
  <c r="C99" i="22"/>
  <c r="C110" i="22"/>
  <c r="F112" i="22"/>
  <c r="C94" i="22"/>
  <c r="F106" i="22"/>
  <c r="F93" i="22"/>
  <c r="C95" i="22"/>
  <c r="F105" i="22"/>
  <c r="F110" i="22"/>
  <c r="F97" i="22"/>
  <c r="C114" i="22"/>
  <c r="F111" i="22"/>
  <c r="F115" i="22"/>
  <c r="C118" i="22"/>
  <c r="C103" i="22"/>
  <c r="F104" i="22"/>
  <c r="F101" i="22"/>
  <c r="C96" i="22"/>
  <c r="C100" i="22"/>
  <c r="F103" i="22"/>
  <c r="C112" i="22"/>
  <c r="C106" i="22"/>
  <c r="F96" i="22"/>
  <c r="C97" i="22"/>
  <c r="C116" i="22"/>
  <c r="C105" i="22"/>
  <c r="C109" i="22"/>
  <c r="C115" i="22"/>
  <c r="F95" i="22"/>
  <c r="F108" i="22"/>
  <c r="F98" i="22"/>
  <c r="F149" i="22"/>
  <c r="C193" i="22"/>
  <c r="T133" i="22"/>
  <c r="C204" i="22"/>
  <c r="C205" i="22"/>
  <c r="T130" i="22"/>
  <c r="T128" i="22"/>
  <c r="T136" i="22"/>
  <c r="T147" i="22"/>
  <c r="C92" i="22"/>
  <c r="C119" i="22"/>
  <c r="S149" i="22"/>
  <c r="S122" i="22"/>
  <c r="D119" i="22"/>
  <c r="D92" i="22"/>
  <c r="T125" i="22"/>
  <c r="T143" i="22"/>
  <c r="T140" i="22"/>
  <c r="T122" i="22"/>
  <c r="C172" i="22"/>
  <c r="C183" i="22"/>
  <c r="T145" i="22"/>
  <c r="C171" i="22"/>
  <c r="C157" i="22"/>
  <c r="T131" i="22"/>
  <c r="U134" i="22"/>
  <c r="C158" i="22"/>
  <c r="T144" i="22"/>
  <c r="C176" i="22"/>
  <c r="F119" i="22"/>
  <c r="F92" i="22"/>
  <c r="C161" i="22"/>
  <c r="T135" i="22"/>
  <c r="C191" i="22"/>
  <c r="C222" i="22" s="1"/>
  <c r="T124" i="22"/>
  <c r="T137" i="22"/>
  <c r="C206" i="22"/>
  <c r="T141" i="22"/>
  <c r="T142" i="22"/>
  <c r="T126" i="22"/>
  <c r="F152" i="22"/>
  <c r="T139" i="22"/>
  <c r="T129" i="22"/>
  <c r="E119" i="22"/>
  <c r="E92" i="22"/>
  <c r="C210" i="22"/>
  <c r="C174" i="22"/>
  <c r="T146" i="22"/>
  <c r="C199" i="22"/>
  <c r="C230" i="22" s="1"/>
  <c r="C162" i="22"/>
  <c r="F141" i="22"/>
  <c r="C165" i="22"/>
  <c r="T127" i="22"/>
  <c r="T138" i="22"/>
  <c r="C156" i="22"/>
  <c r="F168" i="22"/>
  <c r="F230" i="22" s="1"/>
  <c r="C192" i="22"/>
  <c r="F143" i="22"/>
  <c r="C155" i="22"/>
  <c r="T123" i="22"/>
  <c r="C167" i="22"/>
  <c r="T148" i="22"/>
  <c r="T132" i="22"/>
  <c r="C217" i="22" l="1"/>
  <c r="C208" i="22"/>
  <c r="C233" i="22"/>
  <c r="C234" i="22"/>
  <c r="F171" i="22"/>
  <c r="F233" i="22" s="1"/>
  <c r="C185" i="22"/>
  <c r="E211" i="22"/>
  <c r="D180" i="22"/>
  <c r="C227" i="22"/>
  <c r="C236" i="22"/>
  <c r="F214" i="22"/>
  <c r="C238" i="22"/>
  <c r="C219" i="22"/>
  <c r="C209" i="22"/>
  <c r="F211" i="22"/>
  <c r="C229" i="22"/>
  <c r="C218" i="22"/>
  <c r="F165" i="22"/>
  <c r="F227" i="22" s="1"/>
  <c r="C224" i="22"/>
  <c r="D183" i="22"/>
  <c r="F170" i="22"/>
  <c r="C220" i="22"/>
  <c r="C235" i="22"/>
  <c r="C180" i="22"/>
  <c r="E234" i="22"/>
  <c r="C223" i="22"/>
  <c r="E167" i="22"/>
  <c r="C197" i="22"/>
  <c r="F169" i="22"/>
  <c r="C214" i="22"/>
  <c r="C237" i="22"/>
  <c r="C241" i="22"/>
  <c r="U148" i="22"/>
  <c r="U131" i="22"/>
  <c r="U133" i="22"/>
  <c r="U139" i="22"/>
  <c r="U122" i="22"/>
  <c r="U149" i="22"/>
  <c r="U141" i="22"/>
  <c r="U138" i="22"/>
  <c r="U124" i="22"/>
  <c r="U147" i="22"/>
  <c r="V147" i="22"/>
  <c r="U136" i="22"/>
  <c r="U130" i="22"/>
  <c r="U144" i="22"/>
  <c r="U145" i="22"/>
  <c r="U143" i="22"/>
  <c r="U128" i="22"/>
  <c r="U140" i="22"/>
  <c r="U137" i="22"/>
  <c r="U135" i="22"/>
  <c r="U123" i="22"/>
  <c r="U126" i="22"/>
  <c r="U129" i="22"/>
  <c r="V134" i="22"/>
  <c r="U132" i="22"/>
  <c r="U127" i="22"/>
  <c r="U146" i="22"/>
  <c r="U142" i="22"/>
  <c r="T149" i="22"/>
  <c r="U125" i="22"/>
  <c r="C228" i="22" l="1"/>
  <c r="C216" i="22"/>
  <c r="C239" i="22"/>
  <c r="F231" i="22"/>
  <c r="E229" i="22"/>
  <c r="E242" i="22" s="1"/>
  <c r="E180" i="22"/>
  <c r="D211" i="22"/>
  <c r="D214" i="22"/>
  <c r="D242" i="22" s="1"/>
  <c r="C211" i="22"/>
  <c r="F232" i="22"/>
  <c r="C240" i="22"/>
  <c r="F180" i="22"/>
  <c r="V146" i="22"/>
  <c r="V123" i="22"/>
  <c r="V125" i="22"/>
  <c r="V137" i="22"/>
  <c r="V124" i="22"/>
  <c r="V133" i="22"/>
  <c r="V142" i="22"/>
  <c r="V132" i="22"/>
  <c r="V126" i="22"/>
  <c r="V129" i="22"/>
  <c r="V130" i="22"/>
  <c r="V144" i="22"/>
  <c r="V136" i="22"/>
  <c r="V127" i="22"/>
  <c r="V145" i="22"/>
  <c r="V141" i="22"/>
  <c r="V122" i="22"/>
  <c r="V149" i="22"/>
  <c r="V139" i="22"/>
  <c r="V148" i="22"/>
  <c r="V135" i="22"/>
  <c r="V140" i="22"/>
  <c r="V128" i="22"/>
  <c r="V143" i="22"/>
  <c r="V138" i="22"/>
  <c r="V131" i="22"/>
  <c r="F242" i="22" l="1"/>
  <c r="C242" i="22"/>
  <c r="M152" i="22" l="1"/>
  <c r="N152" i="22"/>
  <c r="L152" i="22" l="1"/>
  <c r="K152" i="22"/>
  <c r="H152" i="22"/>
  <c r="I152" i="22"/>
  <c r="G152" i="22"/>
  <c r="G29" i="22" l="1"/>
  <c r="H29" i="22" l="1"/>
  <c r="I29" i="22" l="1"/>
  <c r="O22" i="22" l="1"/>
  <c r="O18" i="22"/>
  <c r="O10" i="22" l="1"/>
  <c r="O27" i="22"/>
  <c r="O21" i="22"/>
  <c r="O8" i="22"/>
  <c r="J29" i="22"/>
  <c r="O15" i="22"/>
  <c r="G51" i="22"/>
  <c r="G57" i="22"/>
  <c r="H51" i="22"/>
  <c r="H54" i="22"/>
  <c r="O3" i="22" l="1"/>
  <c r="O12" i="22"/>
  <c r="O24" i="22"/>
  <c r="O26" i="22"/>
  <c r="G49" i="22"/>
  <c r="G147" i="22"/>
  <c r="H144" i="22"/>
  <c r="H141" i="22"/>
  <c r="G141" i="22"/>
  <c r="G54" i="22"/>
  <c r="K29" i="22"/>
  <c r="G55" i="22"/>
  <c r="H49" i="22"/>
  <c r="H57" i="22"/>
  <c r="H58" i="22"/>
  <c r="G33" i="22"/>
  <c r="I49" i="22"/>
  <c r="G41" i="22"/>
  <c r="I51" i="22"/>
  <c r="O23" i="22" l="1"/>
  <c r="O14" i="22"/>
  <c r="O25" i="22"/>
  <c r="O20" i="22"/>
  <c r="O4" i="22"/>
  <c r="O7" i="22"/>
  <c r="O6" i="22"/>
  <c r="H148" i="22"/>
  <c r="H147" i="22"/>
  <c r="G145" i="22"/>
  <c r="W141" i="22"/>
  <c r="I141" i="22"/>
  <c r="W147" i="22"/>
  <c r="H139" i="22"/>
  <c r="G131" i="22"/>
  <c r="G36" i="22"/>
  <c r="I139" i="22"/>
  <c r="G50" i="22"/>
  <c r="G144" i="22"/>
  <c r="G139" i="22"/>
  <c r="G123" i="22"/>
  <c r="G37" i="22"/>
  <c r="G42" i="22"/>
  <c r="G56" i="22"/>
  <c r="G58" i="22"/>
  <c r="H175" i="22"/>
  <c r="H172" i="22"/>
  <c r="G53" i="22"/>
  <c r="G34" i="22"/>
  <c r="G44" i="22"/>
  <c r="H55" i="22"/>
  <c r="G47" i="22"/>
  <c r="G38" i="22"/>
  <c r="I54" i="22"/>
  <c r="G48" i="22"/>
  <c r="H50" i="22"/>
  <c r="H36" i="22"/>
  <c r="G45" i="22"/>
  <c r="G43" i="22"/>
  <c r="G52" i="22"/>
  <c r="G40" i="22"/>
  <c r="I36" i="22"/>
  <c r="O13" i="22" l="1"/>
  <c r="O16" i="22"/>
  <c r="O19" i="22"/>
  <c r="O17" i="22"/>
  <c r="O9" i="22"/>
  <c r="G175" i="22"/>
  <c r="G178" i="22"/>
  <c r="G172" i="22"/>
  <c r="G170" i="22"/>
  <c r="G138" i="22"/>
  <c r="G148" i="22"/>
  <c r="G127" i="22"/>
  <c r="I144" i="22"/>
  <c r="G35" i="22"/>
  <c r="W144" i="22"/>
  <c r="W131" i="22"/>
  <c r="G128" i="22"/>
  <c r="G146" i="22"/>
  <c r="W145" i="22"/>
  <c r="G137" i="22"/>
  <c r="W123" i="22"/>
  <c r="I126" i="22"/>
  <c r="H145" i="22"/>
  <c r="G140" i="22"/>
  <c r="X147" i="22"/>
  <c r="G130" i="22"/>
  <c r="G142" i="22"/>
  <c r="G143" i="22"/>
  <c r="W139" i="22"/>
  <c r="G133" i="22"/>
  <c r="G124" i="22"/>
  <c r="X141" i="22"/>
  <c r="G135" i="22"/>
  <c r="G134" i="22"/>
  <c r="H126" i="22"/>
  <c r="G132" i="22"/>
  <c r="G126" i="22"/>
  <c r="H140" i="22"/>
  <c r="O5" i="22"/>
  <c r="L29" i="22"/>
  <c r="G84" i="22"/>
  <c r="I170" i="22"/>
  <c r="G46" i="22"/>
  <c r="G32" i="22"/>
  <c r="H47" i="22"/>
  <c r="H34" i="22"/>
  <c r="H53" i="22"/>
  <c r="H56" i="22"/>
  <c r="I57" i="22"/>
  <c r="H42" i="22"/>
  <c r="H38" i="22"/>
  <c r="H35" i="22"/>
  <c r="I58" i="22"/>
  <c r="H33" i="22"/>
  <c r="G114" i="22" l="1"/>
  <c r="I172" i="22"/>
  <c r="H179" i="22"/>
  <c r="G66" i="22"/>
  <c r="G157" i="22"/>
  <c r="G171" i="22"/>
  <c r="G176" i="22"/>
  <c r="G79" i="22"/>
  <c r="G87" i="22"/>
  <c r="G81" i="22"/>
  <c r="H81" i="22"/>
  <c r="H84" i="22"/>
  <c r="G85" i="22"/>
  <c r="H143" i="22"/>
  <c r="X139" i="22"/>
  <c r="W127" i="22"/>
  <c r="H124" i="22"/>
  <c r="W126" i="22"/>
  <c r="W133" i="22"/>
  <c r="H137" i="22"/>
  <c r="W128" i="22"/>
  <c r="X144" i="22"/>
  <c r="H125" i="22"/>
  <c r="W142" i="22"/>
  <c r="G122" i="22"/>
  <c r="G136" i="22"/>
  <c r="W148" i="22"/>
  <c r="H128" i="22"/>
  <c r="Y141" i="22"/>
  <c r="G125" i="22"/>
  <c r="H123" i="22"/>
  <c r="W134" i="22"/>
  <c r="W137" i="22"/>
  <c r="W132" i="22"/>
  <c r="W138" i="22"/>
  <c r="H132" i="22"/>
  <c r="W124" i="22"/>
  <c r="W130" i="22"/>
  <c r="W140" i="22"/>
  <c r="X145" i="22"/>
  <c r="I147" i="22"/>
  <c r="W135" i="22"/>
  <c r="W146" i="22"/>
  <c r="I148" i="22"/>
  <c r="H146" i="22"/>
  <c r="W143" i="22"/>
  <c r="G39" i="22"/>
  <c r="G59" i="22" s="1"/>
  <c r="H39" i="22"/>
  <c r="H37" i="22"/>
  <c r="H46" i="22"/>
  <c r="H52" i="22"/>
  <c r="H48" i="22"/>
  <c r="H40" i="22"/>
  <c r="H45" i="22"/>
  <c r="I41" i="22"/>
  <c r="H43" i="22"/>
  <c r="H32" i="22"/>
  <c r="I50" i="22"/>
  <c r="H41" i="22"/>
  <c r="I55" i="22"/>
  <c r="I42" i="22"/>
  <c r="M29" i="22" l="1"/>
  <c r="O29" i="22" s="1"/>
  <c r="Y147" i="22"/>
  <c r="G149" i="22"/>
  <c r="H114" i="22"/>
  <c r="G117" i="22"/>
  <c r="G96" i="22"/>
  <c r="H111" i="22"/>
  <c r="G109" i="22"/>
  <c r="G115" i="22"/>
  <c r="G111" i="22"/>
  <c r="G174" i="22"/>
  <c r="G158" i="22"/>
  <c r="H170" i="22"/>
  <c r="G159" i="22"/>
  <c r="G177" i="22"/>
  <c r="H178" i="22"/>
  <c r="G179" i="22"/>
  <c r="G154" i="22"/>
  <c r="G162" i="22"/>
  <c r="G156" i="22"/>
  <c r="H87" i="22"/>
  <c r="G71" i="22"/>
  <c r="I81" i="22"/>
  <c r="H79" i="22"/>
  <c r="G63" i="22"/>
  <c r="G65" i="22"/>
  <c r="H88" i="22"/>
  <c r="I79" i="22"/>
  <c r="G80" i="22"/>
  <c r="X142" i="22"/>
  <c r="X127" i="22"/>
  <c r="Y145" i="22"/>
  <c r="H130" i="22"/>
  <c r="X140" i="22"/>
  <c r="H131" i="22"/>
  <c r="H138" i="22"/>
  <c r="X137" i="22"/>
  <c r="W136" i="22"/>
  <c r="X126" i="22"/>
  <c r="H142" i="22"/>
  <c r="I140" i="22"/>
  <c r="H136" i="22"/>
  <c r="W125" i="22"/>
  <c r="X148" i="22"/>
  <c r="X132" i="22"/>
  <c r="Y139" i="22"/>
  <c r="H127" i="22"/>
  <c r="X123" i="22"/>
  <c r="W122" i="22"/>
  <c r="X124" i="22"/>
  <c r="H122" i="22"/>
  <c r="I132" i="22"/>
  <c r="G129" i="22"/>
  <c r="X146" i="22"/>
  <c r="X128" i="22"/>
  <c r="H133" i="22"/>
  <c r="Y144" i="22"/>
  <c r="I131" i="22"/>
  <c r="X143" i="22"/>
  <c r="I145" i="22"/>
  <c r="H135" i="22"/>
  <c r="H129" i="22"/>
  <c r="G88" i="22"/>
  <c r="H168" i="22"/>
  <c r="I157" i="22"/>
  <c r="H44" i="22"/>
  <c r="H59" i="22" s="1"/>
  <c r="I34" i="22"/>
  <c r="I37" i="22"/>
  <c r="I33" i="22"/>
  <c r="I43" i="22"/>
  <c r="I53" i="22"/>
  <c r="I38" i="22"/>
  <c r="I56" i="22"/>
  <c r="O11" i="22" l="1"/>
  <c r="P29" i="22" s="1"/>
  <c r="G110" i="22"/>
  <c r="H109" i="22"/>
  <c r="I111" i="22"/>
  <c r="G101" i="22"/>
  <c r="H149" i="22"/>
  <c r="G118" i="22"/>
  <c r="I109" i="22"/>
  <c r="H118" i="22"/>
  <c r="G95" i="22"/>
  <c r="G93" i="22"/>
  <c r="H117" i="22"/>
  <c r="G164" i="22"/>
  <c r="G155" i="22"/>
  <c r="G165" i="22"/>
  <c r="G169" i="22"/>
  <c r="H176" i="22"/>
  <c r="H163" i="22"/>
  <c r="I175" i="22"/>
  <c r="G168" i="22"/>
  <c r="H171" i="22"/>
  <c r="G166" i="22"/>
  <c r="H155" i="22"/>
  <c r="G163" i="22"/>
  <c r="G173" i="22"/>
  <c r="G161" i="22"/>
  <c r="H157" i="22"/>
  <c r="G72" i="22"/>
  <c r="H80" i="22"/>
  <c r="H85" i="22"/>
  <c r="G68" i="22"/>
  <c r="G64" i="22"/>
  <c r="G86" i="22"/>
  <c r="G70" i="22"/>
  <c r="G83" i="22"/>
  <c r="G77" i="22"/>
  <c r="H66" i="22"/>
  <c r="G73" i="22"/>
  <c r="G75" i="22"/>
  <c r="G78" i="22"/>
  <c r="G82" i="22"/>
  <c r="G74" i="22"/>
  <c r="I66" i="22"/>
  <c r="I84" i="22"/>
  <c r="Y124" i="22"/>
  <c r="Y123" i="22"/>
  <c r="I128" i="22"/>
  <c r="X131" i="22"/>
  <c r="X138" i="22"/>
  <c r="X133" i="22"/>
  <c r="Y140" i="22"/>
  <c r="I143" i="22"/>
  <c r="W129" i="22"/>
  <c r="Y148" i="22"/>
  <c r="X135" i="22"/>
  <c r="X122" i="22"/>
  <c r="Y126" i="22"/>
  <c r="I133" i="22"/>
  <c r="X136" i="22"/>
  <c r="I47" i="22"/>
  <c r="I123" i="22"/>
  <c r="Y132" i="22"/>
  <c r="I127" i="22"/>
  <c r="I146" i="22"/>
  <c r="I124" i="22"/>
  <c r="X125" i="22"/>
  <c r="H134" i="22"/>
  <c r="X130" i="22"/>
  <c r="I35" i="22"/>
  <c r="I162" i="22"/>
  <c r="H160" i="22"/>
  <c r="I52" i="22"/>
  <c r="I40" i="22"/>
  <c r="I39" i="22"/>
  <c r="I45" i="22"/>
  <c r="I48" i="22"/>
  <c r="I46" i="22"/>
  <c r="I32" i="22"/>
  <c r="Y127" i="22" l="1"/>
  <c r="Z51" i="13"/>
  <c r="G104" i="22"/>
  <c r="H96" i="22"/>
  <c r="I114" i="22"/>
  <c r="G112" i="22"/>
  <c r="G105" i="22"/>
  <c r="G107" i="22"/>
  <c r="G100" i="22"/>
  <c r="G94" i="22"/>
  <c r="H115" i="22"/>
  <c r="G103" i="22"/>
  <c r="H110" i="22"/>
  <c r="I96" i="22"/>
  <c r="G108" i="22"/>
  <c r="G113" i="22"/>
  <c r="G116" i="22"/>
  <c r="G98" i="22"/>
  <c r="G102" i="22"/>
  <c r="I179" i="22"/>
  <c r="H159" i="22"/>
  <c r="H156" i="22"/>
  <c r="G167" i="22"/>
  <c r="I178" i="22"/>
  <c r="H154" i="22"/>
  <c r="H167" i="22"/>
  <c r="G153" i="22"/>
  <c r="H174" i="22"/>
  <c r="H177" i="22"/>
  <c r="H83" i="22"/>
  <c r="H65" i="22"/>
  <c r="H63" i="22"/>
  <c r="I88" i="22"/>
  <c r="H68" i="22"/>
  <c r="G67" i="22"/>
  <c r="G76" i="22"/>
  <c r="H64" i="22"/>
  <c r="G62" i="22"/>
  <c r="H77" i="22"/>
  <c r="H86" i="22"/>
  <c r="I87" i="22"/>
  <c r="H72" i="22"/>
  <c r="Y138" i="22"/>
  <c r="Y125" i="22"/>
  <c r="I135" i="22"/>
  <c r="W149" i="22"/>
  <c r="I136" i="22"/>
  <c r="I142" i="22"/>
  <c r="Y128" i="22"/>
  <c r="I129" i="22"/>
  <c r="Y143" i="22"/>
  <c r="X134" i="22"/>
  <c r="Y133" i="22"/>
  <c r="I138" i="22"/>
  <c r="I130" i="22"/>
  <c r="I137" i="22"/>
  <c r="Y146" i="22"/>
  <c r="X129" i="22"/>
  <c r="I125" i="22"/>
  <c r="I122" i="22"/>
  <c r="Y131" i="22"/>
  <c r="I164" i="22"/>
  <c r="I44" i="22"/>
  <c r="I59" i="22" s="1"/>
  <c r="Z22" i="13" l="1"/>
  <c r="Y122" i="22"/>
  <c r="X149" i="22"/>
  <c r="I117" i="22"/>
  <c r="H93" i="22"/>
  <c r="H113" i="22"/>
  <c r="H102" i="22"/>
  <c r="H116" i="22"/>
  <c r="G97" i="22"/>
  <c r="H95" i="22"/>
  <c r="H107" i="22"/>
  <c r="H98" i="22"/>
  <c r="I118" i="22"/>
  <c r="H94" i="22"/>
  <c r="G106" i="22"/>
  <c r="G160" i="22"/>
  <c r="G180" i="22" s="1"/>
  <c r="H162" i="22"/>
  <c r="I171" i="22"/>
  <c r="H158" i="22"/>
  <c r="H153" i="22"/>
  <c r="I176" i="22"/>
  <c r="H166" i="22"/>
  <c r="H164" i="22"/>
  <c r="I158" i="22"/>
  <c r="H161" i="22"/>
  <c r="H169" i="22"/>
  <c r="H173" i="22"/>
  <c r="H67" i="22"/>
  <c r="H75" i="22"/>
  <c r="H71" i="22"/>
  <c r="G69" i="22"/>
  <c r="G89" i="22" s="1"/>
  <c r="H62" i="22"/>
  <c r="I80" i="22"/>
  <c r="G92" i="22"/>
  <c r="H69" i="22"/>
  <c r="H78" i="22"/>
  <c r="H73" i="22"/>
  <c r="I72" i="22"/>
  <c r="H76" i="22"/>
  <c r="I71" i="22"/>
  <c r="H82" i="22"/>
  <c r="I85" i="22"/>
  <c r="H70" i="22"/>
  <c r="I134" i="22"/>
  <c r="Y135" i="22"/>
  <c r="Y142" i="22"/>
  <c r="Y129" i="22"/>
  <c r="Y137" i="22"/>
  <c r="I149" i="22"/>
  <c r="Y130" i="22"/>
  <c r="Y136" i="22"/>
  <c r="H103" i="22" l="1"/>
  <c r="I110" i="22"/>
  <c r="I115" i="22"/>
  <c r="H112" i="22"/>
  <c r="H106" i="22"/>
  <c r="G99" i="22"/>
  <c r="H101" i="22"/>
  <c r="H97" i="22"/>
  <c r="H100" i="22"/>
  <c r="I101" i="22"/>
  <c r="H99" i="22"/>
  <c r="H92" i="22"/>
  <c r="H105" i="22"/>
  <c r="I102" i="22"/>
  <c r="H108" i="22"/>
  <c r="G119" i="22"/>
  <c r="I154" i="22"/>
  <c r="I155" i="22"/>
  <c r="I174" i="22"/>
  <c r="I168" i="22"/>
  <c r="I159" i="22"/>
  <c r="I163" i="22"/>
  <c r="I177" i="22"/>
  <c r="I156" i="22"/>
  <c r="I83" i="22"/>
  <c r="I63" i="22"/>
  <c r="I67" i="22"/>
  <c r="H74" i="22"/>
  <c r="H89" i="22" s="1"/>
  <c r="I64" i="22"/>
  <c r="I77" i="22"/>
  <c r="I68" i="22"/>
  <c r="I86" i="22"/>
  <c r="I73" i="22"/>
  <c r="Y134" i="22"/>
  <c r="H165" i="22" l="1"/>
  <c r="I103" i="22"/>
  <c r="I113" i="22"/>
  <c r="I97" i="22"/>
  <c r="I116" i="22"/>
  <c r="I98" i="22"/>
  <c r="I107" i="22"/>
  <c r="I93" i="22"/>
  <c r="I94" i="22"/>
  <c r="I167" i="22"/>
  <c r="I173" i="22"/>
  <c r="I160" i="22"/>
  <c r="I153" i="22"/>
  <c r="I166" i="22"/>
  <c r="I169" i="22"/>
  <c r="I161" i="22"/>
  <c r="I65" i="22"/>
  <c r="I62" i="22"/>
  <c r="I69" i="22"/>
  <c r="I78" i="22"/>
  <c r="I75" i="22"/>
  <c r="I76" i="22"/>
  <c r="I70" i="22"/>
  <c r="H119" i="22"/>
  <c r="H104" i="22"/>
  <c r="I82" i="22"/>
  <c r="Y149" i="22"/>
  <c r="H180" i="22" l="1"/>
  <c r="I99" i="22"/>
  <c r="I108" i="22"/>
  <c r="I112" i="22"/>
  <c r="I105" i="22"/>
  <c r="I106" i="22"/>
  <c r="I95" i="22"/>
  <c r="I100" i="22"/>
  <c r="I74" i="22"/>
  <c r="I89" i="22" s="1"/>
  <c r="I92" i="22"/>
  <c r="I165" i="22" l="1"/>
  <c r="I104" i="22"/>
  <c r="I119" i="22"/>
  <c r="I180" i="22" l="1"/>
  <c r="G183" i="22" l="1"/>
  <c r="H183" i="22" l="1"/>
  <c r="G192" i="22"/>
  <c r="H202" i="22"/>
  <c r="H233" i="22" s="1"/>
  <c r="G193" i="22"/>
  <c r="L183" i="22"/>
  <c r="G191" i="22"/>
  <c r="I183" i="22"/>
  <c r="G198" i="22"/>
  <c r="G199" i="22"/>
  <c r="K183" i="22"/>
  <c r="G200" i="22"/>
  <c r="G195" i="22"/>
  <c r="G196" i="22"/>
  <c r="G189" i="22"/>
  <c r="G190" i="22"/>
  <c r="G186" i="22"/>
  <c r="H196" i="22"/>
  <c r="H227" i="22" s="1"/>
  <c r="G187" i="22"/>
  <c r="H210" i="22"/>
  <c r="H241" i="22" s="1"/>
  <c r="G188" i="22"/>
  <c r="H197" i="22"/>
  <c r="H228" i="22" s="1"/>
  <c r="G214" i="22"/>
  <c r="G202" i="22"/>
  <c r="H188" i="22"/>
  <c r="H219" i="22" s="1"/>
  <c r="H201" i="22"/>
  <c r="H232" i="22" s="1"/>
  <c r="G210" i="22"/>
  <c r="H198" i="22"/>
  <c r="H229" i="22" s="1"/>
  <c r="M183" i="22"/>
  <c r="G209" i="22"/>
  <c r="G185" i="22"/>
  <c r="H190" i="22"/>
  <c r="H221" i="22" s="1"/>
  <c r="H204" i="22"/>
  <c r="H235" i="22" s="1"/>
  <c r="H187" i="22"/>
  <c r="H218" i="22" s="1"/>
  <c r="N183" i="22"/>
  <c r="N214" i="22" s="1"/>
  <c r="G197" i="22"/>
  <c r="G194" i="22"/>
  <c r="G207" i="22"/>
  <c r="G208" i="22"/>
  <c r="G204" i="22"/>
  <c r="G205" i="22"/>
  <c r="H192" i="22"/>
  <c r="H223" i="22" s="1"/>
  <c r="G206" i="22"/>
  <c r="H200" i="22"/>
  <c r="H231" i="22" s="1"/>
  <c r="G201" i="22"/>
  <c r="H193" i="22"/>
  <c r="H224" i="22" s="1"/>
  <c r="G184" i="22"/>
  <c r="H191" i="22"/>
  <c r="H222" i="22" s="1"/>
  <c r="H207" i="22"/>
  <c r="H238" i="22" s="1"/>
  <c r="H184" i="22" l="1"/>
  <c r="H215" i="22" s="1"/>
  <c r="H209" i="22"/>
  <c r="H240" i="22" s="1"/>
  <c r="H205" i="22"/>
  <c r="H236" i="22" s="1"/>
  <c r="H185" i="22"/>
  <c r="H216" i="22" s="1"/>
  <c r="H199" i="22"/>
  <c r="H230" i="22" s="1"/>
  <c r="G215" i="22"/>
  <c r="G236" i="22"/>
  <c r="G235" i="22"/>
  <c r="G233" i="22"/>
  <c r="G229" i="22"/>
  <c r="G223" i="22"/>
  <c r="H195" i="22"/>
  <c r="H226" i="22" s="1"/>
  <c r="G228" i="22"/>
  <c r="G219" i="22"/>
  <c r="G220" i="22"/>
  <c r="K214" i="22"/>
  <c r="H194" i="22"/>
  <c r="H225" i="22" s="1"/>
  <c r="H186" i="22"/>
  <c r="H217" i="22" s="1"/>
  <c r="H189" i="22"/>
  <c r="H220" i="22" s="1"/>
  <c r="G232" i="22"/>
  <c r="G237" i="22"/>
  <c r="G216" i="22"/>
  <c r="G240" i="22"/>
  <c r="M214" i="22"/>
  <c r="G241" i="22"/>
  <c r="G230" i="22"/>
  <c r="I214" i="22"/>
  <c r="G222" i="22"/>
  <c r="L214" i="22"/>
  <c r="G224" i="22"/>
  <c r="H214" i="22"/>
  <c r="H206" i="22"/>
  <c r="H237" i="22" s="1"/>
  <c r="H208" i="22"/>
  <c r="H239" i="22" s="1"/>
  <c r="G239" i="22"/>
  <c r="G238" i="22"/>
  <c r="G225" i="22"/>
  <c r="G218" i="22"/>
  <c r="G217" i="22"/>
  <c r="G221" i="22"/>
  <c r="G227" i="22"/>
  <c r="G226" i="22"/>
  <c r="G231" i="22"/>
  <c r="G203" i="22"/>
  <c r="G211" i="22" s="1"/>
  <c r="G234" i="22" l="1"/>
  <c r="G242" i="22" s="1"/>
  <c r="H203" i="22"/>
  <c r="H234" i="22" s="1"/>
  <c r="H242" i="22" s="1"/>
  <c r="H211" i="22" l="1"/>
  <c r="AO184" i="25" l="1"/>
  <c r="AO190" i="25"/>
  <c r="AO195" i="25"/>
  <c r="AO200" i="25"/>
  <c r="AO186" i="25"/>
  <c r="AO191" i="25"/>
  <c r="AO196" i="25"/>
  <c r="AO207" i="25"/>
  <c r="AO198" i="25"/>
  <c r="AO203" i="25"/>
  <c r="AO188" i="25"/>
  <c r="AO199" i="25"/>
  <c r="AO204" i="25"/>
  <c r="AO189" i="25"/>
  <c r="AO193" i="25"/>
  <c r="AO197" i="25"/>
  <c r="AO201" i="25"/>
  <c r="AO205" i="25"/>
  <c r="AO209" i="25"/>
  <c r="AO192" i="25"/>
  <c r="AO208" i="25"/>
  <c r="AO206" i="25" l="1"/>
  <c r="AO194" i="25"/>
  <c r="AO202" i="25"/>
  <c r="AO210" i="25"/>
  <c r="AO185" i="25"/>
  <c r="I187" i="22" l="1"/>
  <c r="I199" i="22"/>
  <c r="I209" i="22"/>
  <c r="I202" i="22"/>
  <c r="AO187" i="25"/>
  <c r="AO211" i="25" s="1"/>
  <c r="I197" i="22"/>
  <c r="I185" i="22"/>
  <c r="I200" i="22"/>
  <c r="I188" i="22"/>
  <c r="I205" i="22"/>
  <c r="I204" i="22"/>
  <c r="I190" i="22"/>
  <c r="I198" i="22"/>
  <c r="I191" i="22"/>
  <c r="I192" i="22"/>
  <c r="I210" i="22"/>
  <c r="I193" i="22"/>
  <c r="I208" i="22"/>
  <c r="I194" i="22"/>
  <c r="I206" i="22"/>
  <c r="I195" i="22"/>
  <c r="I201" i="22"/>
  <c r="I203" i="22"/>
  <c r="I196" i="22"/>
  <c r="I189" i="22"/>
  <c r="I186" i="22"/>
  <c r="I207" i="22"/>
  <c r="I184" i="22"/>
  <c r="I238" i="22" l="1"/>
  <c r="I234" i="22"/>
  <c r="I226" i="22"/>
  <c r="I224" i="22"/>
  <c r="I223" i="22"/>
  <c r="I229" i="22"/>
  <c r="I236" i="22"/>
  <c r="I231" i="22"/>
  <c r="I216" i="22"/>
  <c r="I240" i="22"/>
  <c r="I217" i="22"/>
  <c r="I239" i="22"/>
  <c r="I227" i="22"/>
  <c r="I222" i="22"/>
  <c r="I218" i="22"/>
  <c r="I232" i="22"/>
  <c r="I237" i="22"/>
  <c r="I235" i="22"/>
  <c r="I219" i="22"/>
  <c r="I233" i="22"/>
  <c r="I215" i="22"/>
  <c r="I211" i="22"/>
  <c r="I220" i="22"/>
  <c r="I225" i="22"/>
  <c r="I241" i="22"/>
  <c r="I221" i="22"/>
  <c r="I228" i="22"/>
  <c r="I230" i="22"/>
  <c r="I242" i="22" l="1"/>
  <c r="J152" i="22" l="1"/>
  <c r="O152" i="22" l="1"/>
  <c r="J41" i="22" l="1"/>
  <c r="J131" i="22"/>
  <c r="J46" i="22"/>
  <c r="J33" i="22"/>
  <c r="J34" i="22"/>
  <c r="J145" i="22" l="1"/>
  <c r="J55" i="22"/>
  <c r="J136" i="22"/>
  <c r="J124" i="22"/>
  <c r="J123" i="22"/>
  <c r="Z131" i="22"/>
  <c r="J52" i="22"/>
  <c r="J44" i="22"/>
  <c r="J48" i="22"/>
  <c r="J35" i="22"/>
  <c r="K55" i="22"/>
  <c r="J40" i="22"/>
  <c r="K41" i="22" l="1"/>
  <c r="J144" i="22"/>
  <c r="J54" i="22"/>
  <c r="J129" i="22"/>
  <c r="J39" i="22"/>
  <c r="J139" i="22"/>
  <c r="J49" i="22"/>
  <c r="J32" i="22"/>
  <c r="AA131" i="22"/>
  <c r="J125" i="22"/>
  <c r="J138" i="22"/>
  <c r="J122" i="22"/>
  <c r="J134" i="22"/>
  <c r="J130" i="22"/>
  <c r="K131" i="22"/>
  <c r="K145" i="22"/>
  <c r="J142" i="22"/>
  <c r="K52" i="22"/>
  <c r="K33" i="22"/>
  <c r="K39" i="22"/>
  <c r="K46" i="22"/>
  <c r="K53" i="22"/>
  <c r="K34" i="22"/>
  <c r="J141" i="22" l="1"/>
  <c r="J51" i="22"/>
  <c r="J147" i="22"/>
  <c r="J57" i="22"/>
  <c r="J167" i="22"/>
  <c r="J175" i="22"/>
  <c r="J170" i="22"/>
  <c r="J176" i="22"/>
  <c r="J47" i="22"/>
  <c r="Z144" i="22"/>
  <c r="Z139" i="22"/>
  <c r="Z147" i="22"/>
  <c r="Z141" i="22"/>
  <c r="J162" i="22"/>
  <c r="J160" i="22"/>
  <c r="K129" i="22"/>
  <c r="K124" i="22"/>
  <c r="K123" i="22"/>
  <c r="K143" i="22"/>
  <c r="K142" i="22"/>
  <c r="K136" i="22"/>
  <c r="Z125" i="22"/>
  <c r="K48" i="22"/>
  <c r="K44" i="22"/>
  <c r="K40" i="22"/>
  <c r="J109" i="22" l="1"/>
  <c r="J79" i="22"/>
  <c r="J140" i="22"/>
  <c r="J50" i="22"/>
  <c r="J126" i="22"/>
  <c r="J36" i="22"/>
  <c r="J101" i="22"/>
  <c r="J71" i="22"/>
  <c r="J115" i="22"/>
  <c r="J85" i="22"/>
  <c r="J114" i="22"/>
  <c r="J84" i="22"/>
  <c r="K139" i="22"/>
  <c r="K49" i="22"/>
  <c r="K32" i="22"/>
  <c r="K170" i="22"/>
  <c r="J178" i="22"/>
  <c r="J172" i="22"/>
  <c r="K51" i="22"/>
  <c r="K54" i="22"/>
  <c r="J37" i="22"/>
  <c r="J137" i="22"/>
  <c r="AA123" i="22"/>
  <c r="Z145" i="22"/>
  <c r="Z123" i="22"/>
  <c r="AA147" i="22"/>
  <c r="Z140" i="22"/>
  <c r="AA139" i="22"/>
  <c r="Z126" i="22"/>
  <c r="J165" i="22"/>
  <c r="J154" i="22"/>
  <c r="J155" i="22"/>
  <c r="K134" i="22"/>
  <c r="K122" i="22"/>
  <c r="K138" i="22"/>
  <c r="K130" i="22"/>
  <c r="K35" i="22"/>
  <c r="J99" i="22" l="1"/>
  <c r="J69" i="22"/>
  <c r="J117" i="22"/>
  <c r="J87" i="22"/>
  <c r="J143" i="22"/>
  <c r="J53" i="22"/>
  <c r="K147" i="22"/>
  <c r="K57" i="22"/>
  <c r="J93" i="22"/>
  <c r="J63" i="22"/>
  <c r="J94" i="22"/>
  <c r="J64" i="22"/>
  <c r="J132" i="22"/>
  <c r="J42" i="22"/>
  <c r="J128" i="22"/>
  <c r="J38" i="22"/>
  <c r="J111" i="22"/>
  <c r="J81" i="22"/>
  <c r="J148" i="22"/>
  <c r="J58" i="22"/>
  <c r="J106" i="22"/>
  <c r="J76" i="22"/>
  <c r="J133" i="22"/>
  <c r="J43" i="22"/>
  <c r="J146" i="22"/>
  <c r="J56" i="22"/>
  <c r="K172" i="22"/>
  <c r="J171" i="22"/>
  <c r="K175" i="22"/>
  <c r="K178" i="22"/>
  <c r="K144" i="22"/>
  <c r="J168" i="22"/>
  <c r="K50" i="22"/>
  <c r="K141" i="22"/>
  <c r="K36" i="22"/>
  <c r="J127" i="22"/>
  <c r="K156" i="22"/>
  <c r="Z146" i="22"/>
  <c r="Z137" i="22"/>
  <c r="Z130" i="22"/>
  <c r="Z133" i="22"/>
  <c r="Z134" i="22"/>
  <c r="Z142" i="22"/>
  <c r="Z138" i="22"/>
  <c r="Z143" i="22"/>
  <c r="Z136" i="22"/>
  <c r="AA145" i="22"/>
  <c r="Z129" i="22"/>
  <c r="Z132" i="22"/>
  <c r="Z124" i="22"/>
  <c r="J173" i="22"/>
  <c r="J156" i="22"/>
  <c r="J161" i="22"/>
  <c r="J153" i="22"/>
  <c r="J169" i="22"/>
  <c r="K173" i="22"/>
  <c r="K176" i="22"/>
  <c r="K162" i="22"/>
  <c r="J62" i="22"/>
  <c r="AA130" i="22"/>
  <c r="AA138" i="22"/>
  <c r="AA134" i="22"/>
  <c r="K125" i="22"/>
  <c r="Z128" i="22" l="1"/>
  <c r="J104" i="22"/>
  <c r="J74" i="22"/>
  <c r="J112" i="22"/>
  <c r="J82" i="22"/>
  <c r="J100" i="22"/>
  <c r="J70" i="22"/>
  <c r="J96" i="22"/>
  <c r="J66" i="22"/>
  <c r="J110" i="22"/>
  <c r="J80" i="22"/>
  <c r="J95" i="22"/>
  <c r="J65" i="22"/>
  <c r="J108" i="22"/>
  <c r="J78" i="22"/>
  <c r="J107" i="22"/>
  <c r="J77" i="22"/>
  <c r="K115" i="22"/>
  <c r="K85" i="22"/>
  <c r="K101" i="22"/>
  <c r="K71" i="22"/>
  <c r="K109" i="22"/>
  <c r="K79" i="22"/>
  <c r="J179" i="22"/>
  <c r="J174" i="22"/>
  <c r="J158" i="22"/>
  <c r="J164" i="22"/>
  <c r="J159" i="22"/>
  <c r="J177" i="22"/>
  <c r="K43" i="22"/>
  <c r="K42" i="22"/>
  <c r="K140" i="22"/>
  <c r="K56" i="22"/>
  <c r="K38" i="22"/>
  <c r="K171" i="22"/>
  <c r="K126" i="22"/>
  <c r="AA141" i="22"/>
  <c r="K47" i="22"/>
  <c r="AA144" i="22"/>
  <c r="J157" i="22"/>
  <c r="K157" i="22"/>
  <c r="Z148" i="22"/>
  <c r="J45" i="22"/>
  <c r="Z127" i="22"/>
  <c r="AA142" i="22"/>
  <c r="AA129" i="22"/>
  <c r="AA148" i="22"/>
  <c r="AA136" i="22"/>
  <c r="AA124" i="22"/>
  <c r="AA143" i="22"/>
  <c r="K154" i="22"/>
  <c r="K174" i="22"/>
  <c r="K167" i="22"/>
  <c r="K160" i="22"/>
  <c r="K163" i="22"/>
  <c r="K155" i="22"/>
  <c r="J92" i="22"/>
  <c r="AA125" i="22"/>
  <c r="K112" i="22" l="1"/>
  <c r="K82" i="22"/>
  <c r="J98" i="22"/>
  <c r="J68" i="22"/>
  <c r="J102" i="22"/>
  <c r="J72" i="22"/>
  <c r="J116" i="22"/>
  <c r="J86" i="22"/>
  <c r="K113" i="22"/>
  <c r="K83" i="22"/>
  <c r="J103" i="22"/>
  <c r="J73" i="22"/>
  <c r="J113" i="22"/>
  <c r="J83" i="22"/>
  <c r="K148" i="22"/>
  <c r="K58" i="22"/>
  <c r="K94" i="22"/>
  <c r="K64" i="22"/>
  <c r="K106" i="22"/>
  <c r="K76" i="22"/>
  <c r="J59" i="22"/>
  <c r="K99" i="22"/>
  <c r="K69" i="22"/>
  <c r="K93" i="22"/>
  <c r="K63" i="22"/>
  <c r="J118" i="22"/>
  <c r="J88" i="22"/>
  <c r="K159" i="22"/>
  <c r="K164" i="22"/>
  <c r="K137" i="22"/>
  <c r="K177" i="22"/>
  <c r="K179" i="22"/>
  <c r="K128" i="22"/>
  <c r="AA140" i="22"/>
  <c r="K37" i="22"/>
  <c r="AA126" i="22"/>
  <c r="K146" i="22"/>
  <c r="K132" i="22"/>
  <c r="K133" i="22"/>
  <c r="J135" i="22"/>
  <c r="J67" i="22"/>
  <c r="J163" i="22"/>
  <c r="Z122" i="22"/>
  <c r="K165" i="22"/>
  <c r="K169" i="22"/>
  <c r="K161" i="22"/>
  <c r="K62" i="22"/>
  <c r="K100" i="22" l="1"/>
  <c r="K70" i="22"/>
  <c r="K108" i="22"/>
  <c r="K78" i="22"/>
  <c r="K135" i="22"/>
  <c r="K45" i="22"/>
  <c r="K59" i="22" s="1"/>
  <c r="K114" i="22"/>
  <c r="K84" i="22"/>
  <c r="K117" i="22"/>
  <c r="K87" i="22"/>
  <c r="K95" i="22"/>
  <c r="K65" i="22"/>
  <c r="K111" i="22"/>
  <c r="K81" i="22"/>
  <c r="AA137" i="22"/>
  <c r="AA133" i="22"/>
  <c r="K127" i="22"/>
  <c r="AA132" i="22"/>
  <c r="K166" i="22"/>
  <c r="AA128" i="22"/>
  <c r="K168" i="22"/>
  <c r="AA146" i="22"/>
  <c r="J149" i="22"/>
  <c r="Z135" i="22"/>
  <c r="J97" i="22"/>
  <c r="AA122" i="22"/>
  <c r="Z149" i="22"/>
  <c r="K153" i="22"/>
  <c r="K92" i="22"/>
  <c r="K102" i="22" l="1"/>
  <c r="K72" i="22"/>
  <c r="K96" i="22"/>
  <c r="K66" i="22"/>
  <c r="K104" i="22"/>
  <c r="K74" i="22"/>
  <c r="K110" i="22"/>
  <c r="K80" i="22"/>
  <c r="AA127" i="22"/>
  <c r="K149" i="22"/>
  <c r="J75" i="22"/>
  <c r="J89" i="22" s="1"/>
  <c r="AA135" i="22"/>
  <c r="AA149" i="22"/>
  <c r="K103" i="22" l="1"/>
  <c r="K73" i="22"/>
  <c r="K118" i="22"/>
  <c r="K88" i="22"/>
  <c r="K105" i="22"/>
  <c r="K75" i="22"/>
  <c r="K107" i="22"/>
  <c r="K77" i="22"/>
  <c r="K98" i="22"/>
  <c r="K68" i="22"/>
  <c r="K116" i="22"/>
  <c r="K86" i="22"/>
  <c r="K67" i="22"/>
  <c r="J105" i="22"/>
  <c r="K89" i="22" l="1"/>
  <c r="K97" i="22"/>
  <c r="J119" i="22"/>
  <c r="J166" i="22" l="1"/>
  <c r="K158" i="22"/>
  <c r="K119" i="22"/>
  <c r="K180" i="22" l="1"/>
  <c r="J180" i="22"/>
  <c r="J209" i="22" l="1"/>
  <c r="J183" i="22" l="1"/>
  <c r="J208" i="22"/>
  <c r="J210" i="22"/>
  <c r="J199" i="22"/>
  <c r="J189" i="22"/>
  <c r="J204" i="22"/>
  <c r="J206" i="22"/>
  <c r="J190" i="22"/>
  <c r="J192" i="22"/>
  <c r="J196" i="22"/>
  <c r="J198" i="22"/>
  <c r="J202" i="22"/>
  <c r="J191" i="22"/>
  <c r="J205" i="22"/>
  <c r="J187" i="22"/>
  <c r="J184" i="22"/>
  <c r="J240" i="22"/>
  <c r="J197" i="22"/>
  <c r="J195" i="22"/>
  <c r="J207" i="22"/>
  <c r="J186" i="22"/>
  <c r="J185" i="22"/>
  <c r="J200" i="22"/>
  <c r="O183" i="22" l="1"/>
  <c r="J214" i="22"/>
  <c r="O214" i="22" s="1"/>
  <c r="J231" i="22"/>
  <c r="J217" i="22"/>
  <c r="J238" i="22"/>
  <c r="J228" i="22"/>
  <c r="J215" i="22"/>
  <c r="J236" i="22"/>
  <c r="J222" i="22"/>
  <c r="J229" i="22"/>
  <c r="J227" i="22"/>
  <c r="J223" i="22"/>
  <c r="J237" i="22"/>
  <c r="J235" i="22"/>
  <c r="J220" i="22"/>
  <c r="J239" i="22"/>
  <c r="J194" i="22"/>
  <c r="J201" i="22"/>
  <c r="J188" i="22"/>
  <c r="J216" i="22"/>
  <c r="J226" i="22"/>
  <c r="J218" i="22"/>
  <c r="J233" i="22"/>
  <c r="J221" i="22"/>
  <c r="J230" i="22"/>
  <c r="J241" i="22"/>
  <c r="J193" i="22"/>
  <c r="J203" i="22"/>
  <c r="J224" i="22" l="1"/>
  <c r="J234" i="22"/>
  <c r="J219" i="22"/>
  <c r="J225" i="22"/>
  <c r="J232" i="22"/>
  <c r="J211" i="22"/>
  <c r="J242" i="22" l="1"/>
  <c r="L32" i="22" l="1"/>
  <c r="L35" i="22"/>
  <c r="L122" i="22" l="1"/>
  <c r="L125" i="22"/>
  <c r="L47" i="22"/>
  <c r="L39" i="22"/>
  <c r="L50" i="22"/>
  <c r="L45" i="22"/>
  <c r="L41" i="22"/>
  <c r="L49" i="22"/>
  <c r="L33" i="22"/>
  <c r="L43" i="22"/>
  <c r="L36" i="22"/>
  <c r="L40" i="22"/>
  <c r="L133" i="22" l="1"/>
  <c r="L129" i="22"/>
  <c r="L131" i="22"/>
  <c r="L130" i="22"/>
  <c r="L123" i="22"/>
  <c r="L135" i="22"/>
  <c r="L137" i="22"/>
  <c r="AB122" i="22"/>
  <c r="L126" i="22"/>
  <c r="L139" i="22"/>
  <c r="L140" i="22"/>
  <c r="AB125" i="22"/>
  <c r="L55" i="22"/>
  <c r="L44" i="22"/>
  <c r="L57" i="22"/>
  <c r="L46" i="22"/>
  <c r="L51" i="22"/>
  <c r="L56" i="22"/>
  <c r="L37" i="22"/>
  <c r="L48" i="22"/>
  <c r="L53" i="22"/>
  <c r="L52" i="22"/>
  <c r="L58" i="22"/>
  <c r="L38" i="22"/>
  <c r="L54" i="22"/>
  <c r="L42" i="22"/>
  <c r="L65" i="22" l="1"/>
  <c r="AB140" i="22"/>
  <c r="AB135" i="22"/>
  <c r="L142" i="22"/>
  <c r="L147" i="22"/>
  <c r="L132" i="22"/>
  <c r="L128" i="22"/>
  <c r="L146" i="22"/>
  <c r="AB139" i="22"/>
  <c r="AB123" i="22"/>
  <c r="AB131" i="22"/>
  <c r="L144" i="22"/>
  <c r="L148" i="22"/>
  <c r="L143" i="22"/>
  <c r="L141" i="22"/>
  <c r="L134" i="22"/>
  <c r="L138" i="22"/>
  <c r="L136" i="22"/>
  <c r="AB137" i="22"/>
  <c r="AB130" i="22"/>
  <c r="AB129" i="22"/>
  <c r="L145" i="22"/>
  <c r="AB126" i="22"/>
  <c r="AB133" i="22"/>
  <c r="L127" i="22"/>
  <c r="L153" i="22" l="1"/>
  <c r="L161" i="22"/>
  <c r="L156" i="22"/>
  <c r="L95" i="22"/>
  <c r="AB147" i="22"/>
  <c r="AB148" i="22"/>
  <c r="AB134" i="22"/>
  <c r="AB128" i="22"/>
  <c r="AB127" i="22"/>
  <c r="AB136" i="22"/>
  <c r="AB145" i="22"/>
  <c r="AB141" i="22"/>
  <c r="AB144" i="22"/>
  <c r="AB132" i="22"/>
  <c r="AB142" i="22"/>
  <c r="AB138" i="22"/>
  <c r="AB146" i="22"/>
  <c r="AB143" i="22"/>
  <c r="L92" i="22" l="1"/>
  <c r="L62" i="22"/>
  <c r="L164" i="22"/>
  <c r="L163" i="22"/>
  <c r="L171" i="22"/>
  <c r="L160" i="22"/>
  <c r="L168" i="22"/>
  <c r="L162" i="22"/>
  <c r="L157" i="22"/>
  <c r="L166" i="22"/>
  <c r="L170" i="22"/>
  <c r="L154" i="22"/>
  <c r="L77" i="22"/>
  <c r="L69" i="22"/>
  <c r="L70" i="22"/>
  <c r="L73" i="22"/>
  <c r="L80" i="22"/>
  <c r="L71" i="22"/>
  <c r="L66" i="22"/>
  <c r="L79" i="22"/>
  <c r="L75" i="22"/>
  <c r="L187" i="22" l="1"/>
  <c r="L159" i="22"/>
  <c r="L175" i="22"/>
  <c r="L178" i="22"/>
  <c r="L176" i="22"/>
  <c r="L174" i="22"/>
  <c r="L179" i="22"/>
  <c r="L167" i="22"/>
  <c r="L165" i="22"/>
  <c r="L169" i="22"/>
  <c r="L173" i="22"/>
  <c r="L158" i="22"/>
  <c r="L172" i="22"/>
  <c r="L177" i="22"/>
  <c r="L78" i="22"/>
  <c r="L96" i="22"/>
  <c r="L101" i="22"/>
  <c r="L76" i="22"/>
  <c r="L103" i="22"/>
  <c r="L67" i="22"/>
  <c r="L105" i="22"/>
  <c r="L110" i="22"/>
  <c r="L100" i="22"/>
  <c r="L72" i="22"/>
  <c r="L84" i="22"/>
  <c r="L74" i="22"/>
  <c r="L88" i="22"/>
  <c r="L107" i="22"/>
  <c r="L86" i="22"/>
  <c r="L99" i="22"/>
  <c r="L81" i="22"/>
  <c r="L82" i="22"/>
  <c r="L83" i="22"/>
  <c r="L87" i="22"/>
  <c r="L109" i="22"/>
  <c r="L85" i="22"/>
  <c r="L63" i="22"/>
  <c r="L68" i="22"/>
  <c r="L34" i="22"/>
  <c r="L218" i="22" l="1"/>
  <c r="L59" i="22"/>
  <c r="L201" i="22"/>
  <c r="L184" i="22"/>
  <c r="L195" i="22"/>
  <c r="L192" i="22"/>
  <c r="L202" i="22"/>
  <c r="L193" i="22"/>
  <c r="L199" i="22"/>
  <c r="L191" i="22"/>
  <c r="L188" i="22"/>
  <c r="L197" i="22"/>
  <c r="L117" i="22"/>
  <c r="L112" i="22"/>
  <c r="L114" i="22"/>
  <c r="L98" i="22"/>
  <c r="L116" i="22"/>
  <c r="L113" i="22"/>
  <c r="L115" i="22"/>
  <c r="L108" i="22"/>
  <c r="L93" i="22"/>
  <c r="L102" i="22"/>
  <c r="L104" i="22"/>
  <c r="L111" i="22"/>
  <c r="L118" i="22"/>
  <c r="L106" i="22"/>
  <c r="L97" i="22"/>
  <c r="L124" i="22"/>
  <c r="L233" i="22" l="1"/>
  <c r="L226" i="22"/>
  <c r="L215" i="22"/>
  <c r="L228" i="22"/>
  <c r="L222" i="22"/>
  <c r="L224" i="22"/>
  <c r="L232" i="22"/>
  <c r="L219" i="22"/>
  <c r="L230" i="22"/>
  <c r="L223" i="22"/>
  <c r="L149" i="22"/>
  <c r="L189" i="22"/>
  <c r="L207" i="22"/>
  <c r="L209" i="22"/>
  <c r="L196" i="22"/>
  <c r="L203" i="22"/>
  <c r="L208" i="22"/>
  <c r="L200" i="22"/>
  <c r="L206" i="22"/>
  <c r="L204" i="22"/>
  <c r="L205" i="22"/>
  <c r="L190" i="22"/>
  <c r="L198" i="22"/>
  <c r="AB124" i="22"/>
  <c r="L239" i="22" l="1"/>
  <c r="L238" i="22"/>
  <c r="L221" i="22"/>
  <c r="L236" i="22"/>
  <c r="L235" i="22"/>
  <c r="L237" i="22"/>
  <c r="L231" i="22"/>
  <c r="L240" i="22"/>
  <c r="L227" i="22"/>
  <c r="L229" i="22"/>
  <c r="L234" i="22"/>
  <c r="L220" i="22"/>
  <c r="L210" i="22"/>
  <c r="L185" i="22"/>
  <c r="L155" i="22"/>
  <c r="AB149" i="22"/>
  <c r="L241" i="22" l="1"/>
  <c r="L216" i="22"/>
  <c r="L180" i="22"/>
  <c r="L194" i="22"/>
  <c r="L64" i="22"/>
  <c r="L225" i="22" l="1"/>
  <c r="L89" i="22"/>
  <c r="L94" i="22"/>
  <c r="L119" i="22" l="1"/>
  <c r="L186" i="22" l="1"/>
  <c r="L211" i="22" l="1"/>
  <c r="L217" i="22"/>
  <c r="L242" i="22" l="1"/>
  <c r="K207" i="25" l="1"/>
  <c r="K199" i="25"/>
  <c r="K187" i="25"/>
  <c r="K196" i="25"/>
  <c r="K186" i="25"/>
  <c r="K206" i="25"/>
  <c r="K193" i="25"/>
  <c r="K191" i="25"/>
  <c r="K194" i="25"/>
  <c r="K192" i="25"/>
  <c r="K190" i="25" l="1"/>
  <c r="K189" i="25"/>
  <c r="K203" i="25"/>
  <c r="K209" i="25"/>
  <c r="K201" i="25"/>
  <c r="K217" i="25"/>
  <c r="O217" i="25" s="1"/>
  <c r="O186" i="25"/>
  <c r="K218" i="25"/>
  <c r="O218" i="25" s="1"/>
  <c r="O187" i="25"/>
  <c r="K184" i="25"/>
  <c r="O207" i="25"/>
  <c r="K238" i="25"/>
  <c r="O238" i="25" s="1"/>
  <c r="K185" i="25"/>
  <c r="K197" i="25"/>
  <c r="O206" i="25"/>
  <c r="K237" i="25"/>
  <c r="O237" i="25" s="1"/>
  <c r="K208" i="25"/>
  <c r="K225" i="25"/>
  <c r="O225" i="25" s="1"/>
  <c r="O194" i="25"/>
  <c r="K200" i="25"/>
  <c r="K223" i="25"/>
  <c r="O223" i="25" s="1"/>
  <c r="O192" i="25"/>
  <c r="K188" i="25"/>
  <c r="K222" i="25"/>
  <c r="O222" i="25" s="1"/>
  <c r="O191" i="25"/>
  <c r="K224" i="25"/>
  <c r="O224" i="25" s="1"/>
  <c r="O193" i="25"/>
  <c r="O196" i="25"/>
  <c r="K227" i="25"/>
  <c r="O227" i="25" s="1"/>
  <c r="O199" i="25"/>
  <c r="K230" i="25"/>
  <c r="O230" i="25" s="1"/>
  <c r="K239" i="25" l="1"/>
  <c r="O239" i="25" s="1"/>
  <c r="O208" i="25"/>
  <c r="K232" i="25"/>
  <c r="O232" i="25" s="1"/>
  <c r="O201" i="25"/>
  <c r="K216" i="25"/>
  <c r="O216" i="25" s="1"/>
  <c r="O185" i="25"/>
  <c r="K215" i="25"/>
  <c r="O184" i="25"/>
  <c r="O209" i="25"/>
  <c r="K240" i="25"/>
  <c r="O240" i="25" s="1"/>
  <c r="K195" i="25"/>
  <c r="K220" i="25"/>
  <c r="O220" i="25" s="1"/>
  <c r="O189" i="25"/>
  <c r="K234" i="25"/>
  <c r="O234" i="25" s="1"/>
  <c r="O203" i="25"/>
  <c r="K219" i="25"/>
  <c r="O219" i="25" s="1"/>
  <c r="O188" i="25"/>
  <c r="O200" i="25"/>
  <c r="K231" i="25"/>
  <c r="O231" i="25" s="1"/>
  <c r="K204" i="25"/>
  <c r="K205" i="25"/>
  <c r="K210" i="25"/>
  <c r="K228" i="25"/>
  <c r="O228" i="25" s="1"/>
  <c r="O197" i="25"/>
  <c r="K221" i="25"/>
  <c r="O221" i="25" s="1"/>
  <c r="O190" i="25"/>
  <c r="O205" i="25" l="1"/>
  <c r="K236" i="25"/>
  <c r="O236" i="25" s="1"/>
  <c r="O215" i="25"/>
  <c r="K198" i="25"/>
  <c r="K202" i="25"/>
  <c r="K235" i="25"/>
  <c r="O235" i="25" s="1"/>
  <c r="O204" i="25"/>
  <c r="O210" i="25"/>
  <c r="K241" i="25"/>
  <c r="O241" i="25" s="1"/>
  <c r="O195" i="25"/>
  <c r="K226" i="25"/>
  <c r="O226" i="25" s="1"/>
  <c r="K229" i="25" l="1"/>
  <c r="O229" i="25" s="1"/>
  <c r="O198" i="25"/>
  <c r="K211" i="25"/>
  <c r="CX16" i="13" s="1"/>
  <c r="K233" i="25"/>
  <c r="O233" i="25" s="1"/>
  <c r="O202" i="25"/>
  <c r="O211" i="25" l="1"/>
  <c r="O242" i="25"/>
  <c r="CH80" i="13"/>
  <c r="CX24" i="13"/>
  <c r="K242" i="25"/>
  <c r="CG109" i="13" s="1"/>
  <c r="CK109" i="13" l="1"/>
  <c r="CL109" i="13"/>
  <c r="CH136" i="13"/>
  <c r="CI136" i="13" s="1"/>
  <c r="CJ136" i="13" s="1"/>
  <c r="CK136" i="13" s="1"/>
  <c r="CM108" i="13" l="1"/>
  <c r="CM107" i="13"/>
  <c r="AQ195" i="25" l="1"/>
  <c r="AQ196" i="25"/>
  <c r="AQ207" i="25" l="1"/>
  <c r="AQ203" i="25"/>
  <c r="AQ209" i="25"/>
  <c r="AQ185" i="25"/>
  <c r="K208" i="22" l="1"/>
  <c r="K205" i="22"/>
  <c r="K196" i="22"/>
  <c r="K193" i="22"/>
  <c r="K190" i="22"/>
  <c r="AQ200" i="25"/>
  <c r="K204" i="22"/>
  <c r="K209" i="22"/>
  <c r="K194" i="22"/>
  <c r="K200" i="22"/>
  <c r="K206" i="22"/>
  <c r="AQ189" i="25"/>
  <c r="K184" i="22"/>
  <c r="K192" i="22"/>
  <c r="AQ204" i="25"/>
  <c r="AQ201" i="25"/>
  <c r="AQ194" i="25"/>
  <c r="AQ193" i="25"/>
  <c r="AQ188" i="25"/>
  <c r="AQ202" i="25"/>
  <c r="AQ208" i="25"/>
  <c r="K187" i="22"/>
  <c r="K185" i="22"/>
  <c r="K201" i="22"/>
  <c r="K189" i="22"/>
  <c r="K207" i="22"/>
  <c r="K210" i="22"/>
  <c r="AQ210" i="25"/>
  <c r="K195" i="22"/>
  <c r="K188" i="22"/>
  <c r="K186" i="22"/>
  <c r="AQ206" i="25"/>
  <c r="AQ198" i="25"/>
  <c r="AQ186" i="25"/>
  <c r="K199" i="22"/>
  <c r="K197" i="22"/>
  <c r="K198" i="22"/>
  <c r="K202" i="22"/>
  <c r="AA229" i="25"/>
  <c r="AQ205" i="25"/>
  <c r="AQ187" i="25"/>
  <c r="AQ199" i="25"/>
  <c r="AQ190" i="25"/>
  <c r="AQ197" i="25"/>
  <c r="AA241" i="25"/>
  <c r="AQ192" i="25"/>
  <c r="K219" i="22" l="1"/>
  <c r="K225" i="22"/>
  <c r="K235" i="22"/>
  <c r="K227" i="22"/>
  <c r="K236" i="22"/>
  <c r="K203" i="22"/>
  <c r="K233" i="22"/>
  <c r="K226" i="22"/>
  <c r="K240" i="22"/>
  <c r="K221" i="22"/>
  <c r="K191" i="22"/>
  <c r="K241" i="22"/>
  <c r="K237" i="22"/>
  <c r="AQ191" i="25"/>
  <c r="K229" i="22"/>
  <c r="K230" i="22"/>
  <c r="K238" i="22"/>
  <c r="K220" i="22"/>
  <c r="K218" i="22"/>
  <c r="K223" i="22"/>
  <c r="K215" i="22"/>
  <c r="K224" i="22"/>
  <c r="K228" i="22"/>
  <c r="K217" i="22"/>
  <c r="K232" i="22"/>
  <c r="K216" i="22"/>
  <c r="K231" i="22"/>
  <c r="K239" i="22"/>
  <c r="AA218" i="25"/>
  <c r="AA232" i="25"/>
  <c r="AA239" i="25"/>
  <c r="AA217" i="25"/>
  <c r="AA234" i="25"/>
  <c r="AA226" i="25"/>
  <c r="AA233" i="25"/>
  <c r="AA220" i="25"/>
  <c r="AA238" i="25"/>
  <c r="AA221" i="25"/>
  <c r="AA230" i="25"/>
  <c r="AA222" i="25"/>
  <c r="AA240" i="25"/>
  <c r="AA231" i="25"/>
  <c r="AA235" i="25"/>
  <c r="AA236" i="25"/>
  <c r="AA223" i="25"/>
  <c r="AA216" i="25"/>
  <c r="AA224" i="25"/>
  <c r="AA228" i="25"/>
  <c r="AA219" i="25"/>
  <c r="AA225" i="25"/>
  <c r="AA237" i="25"/>
  <c r="AA227" i="25"/>
  <c r="K211" i="22" l="1"/>
  <c r="K222" i="22"/>
  <c r="K234" i="22"/>
  <c r="AA215" i="25"/>
  <c r="AA242" i="25" s="1"/>
  <c r="AQ184" i="25"/>
  <c r="AQ211" i="25" s="1"/>
  <c r="K242" i="22" l="1"/>
  <c r="M148" i="22" l="1"/>
  <c r="M58" i="22"/>
  <c r="M146" i="22"/>
  <c r="M56" i="22"/>
  <c r="M179" i="22" l="1"/>
  <c r="M177" i="22"/>
  <c r="M176" i="22"/>
  <c r="M116" i="22" l="1"/>
  <c r="M86" i="22"/>
  <c r="M136" i="22"/>
  <c r="M46" i="22"/>
  <c r="M133" i="22"/>
  <c r="M43" i="22"/>
  <c r="M145" i="22"/>
  <c r="M55" i="22"/>
  <c r="M118" i="22"/>
  <c r="M88" i="22"/>
  <c r="M165" i="22"/>
  <c r="M164" i="22"/>
  <c r="M48" i="22"/>
  <c r="M167" i="22"/>
  <c r="AC148" i="22"/>
  <c r="AC146" i="22"/>
  <c r="M34" i="22" l="1"/>
  <c r="M131" i="22"/>
  <c r="M41" i="22"/>
  <c r="M134" i="22"/>
  <c r="M44" i="22"/>
  <c r="M174" i="22"/>
  <c r="AC145" i="22"/>
  <c r="AC133" i="22"/>
  <c r="M124" i="22"/>
  <c r="AC124" i="22"/>
  <c r="AC136" i="22"/>
  <c r="AC134" i="22"/>
  <c r="M138" i="22"/>
  <c r="M162" i="22"/>
  <c r="M126" i="22" l="1"/>
  <c r="M36" i="22"/>
  <c r="M143" i="22"/>
  <c r="M53" i="22"/>
  <c r="M140" i="22"/>
  <c r="M50" i="22"/>
  <c r="M141" i="22"/>
  <c r="M51" i="22"/>
  <c r="M103" i="22"/>
  <c r="M73" i="22"/>
  <c r="M106" i="22"/>
  <c r="M76" i="22"/>
  <c r="M115" i="22"/>
  <c r="M85" i="22"/>
  <c r="M128" i="22"/>
  <c r="M38" i="22"/>
  <c r="M171" i="22"/>
  <c r="M175" i="22"/>
  <c r="AC131" i="22"/>
  <c r="AC143" i="22"/>
  <c r="AC138" i="22"/>
  <c r="M163" i="22"/>
  <c r="M172" i="22"/>
  <c r="M139" i="22" l="1"/>
  <c r="M49" i="22"/>
  <c r="M129" i="22"/>
  <c r="M39" i="22"/>
  <c r="M135" i="22"/>
  <c r="M45" i="22"/>
  <c r="M35" i="22"/>
  <c r="M132" i="22"/>
  <c r="M42" i="22"/>
  <c r="M101" i="22"/>
  <c r="M71" i="22"/>
  <c r="M144" i="22"/>
  <c r="M54" i="22"/>
  <c r="M159" i="22"/>
  <c r="M208" i="22"/>
  <c r="M210" i="22"/>
  <c r="M130" i="22"/>
  <c r="M40" i="22"/>
  <c r="M104" i="22"/>
  <c r="M74" i="22"/>
  <c r="M47" i="22"/>
  <c r="M160" i="22"/>
  <c r="M157" i="22"/>
  <c r="M170" i="22"/>
  <c r="AC140" i="22"/>
  <c r="AC125" i="22"/>
  <c r="M64" i="22"/>
  <c r="AC144" i="22"/>
  <c r="M78" i="22"/>
  <c r="M57" i="22"/>
  <c r="AC141" i="22"/>
  <c r="AC129" i="22"/>
  <c r="M166" i="22"/>
  <c r="M125" i="22"/>
  <c r="AC130" i="22"/>
  <c r="M207" i="22" l="1"/>
  <c r="M111" i="22"/>
  <c r="M81" i="22"/>
  <c r="M113" i="22"/>
  <c r="M83" i="22"/>
  <c r="M241" i="22"/>
  <c r="M37" i="22"/>
  <c r="M96" i="22"/>
  <c r="M66" i="22"/>
  <c r="M98" i="22"/>
  <c r="M68" i="22"/>
  <c r="M52" i="22"/>
  <c r="M110" i="22"/>
  <c r="M80" i="22"/>
  <c r="M239" i="22"/>
  <c r="M137" i="22"/>
  <c r="M147" i="22"/>
  <c r="M108" i="22"/>
  <c r="M94" i="22"/>
  <c r="AC128" i="22"/>
  <c r="AC126" i="22"/>
  <c r="AC139" i="22"/>
  <c r="AC142" i="22"/>
  <c r="AC127" i="22"/>
  <c r="M127" i="22"/>
  <c r="AC132" i="22"/>
  <c r="M142" i="22"/>
  <c r="AC135" i="22"/>
  <c r="AC137" i="22"/>
  <c r="M105" i="22" l="1"/>
  <c r="M75" i="22"/>
  <c r="M198" i="22"/>
  <c r="M114" i="22"/>
  <c r="M84" i="22"/>
  <c r="M102" i="22"/>
  <c r="M72" i="22"/>
  <c r="M109" i="22"/>
  <c r="M79" i="22"/>
  <c r="M99" i="22"/>
  <c r="M69" i="22"/>
  <c r="M238" i="22"/>
  <c r="M195" i="22"/>
  <c r="M100" i="22"/>
  <c r="M70" i="22"/>
  <c r="AC147" i="22"/>
  <c r="M155" i="22"/>
  <c r="M169" i="22"/>
  <c r="M65" i="22"/>
  <c r="M229" i="22" l="1"/>
  <c r="M203" i="22"/>
  <c r="M193" i="22"/>
  <c r="M205" i="22"/>
  <c r="M196" i="22"/>
  <c r="M226" i="22"/>
  <c r="M77" i="22"/>
  <c r="M87" i="22"/>
  <c r="M95" i="22"/>
  <c r="M67" i="22"/>
  <c r="M82" i="22"/>
  <c r="M192" i="22" l="1"/>
  <c r="M227" i="22"/>
  <c r="M224" i="22"/>
  <c r="M234" i="22"/>
  <c r="M33" i="22"/>
  <c r="M191" i="22"/>
  <c r="M188" i="22"/>
  <c r="M202" i="22"/>
  <c r="M206" i="22"/>
  <c r="M236" i="22"/>
  <c r="M190" i="22"/>
  <c r="M107" i="22"/>
  <c r="M117" i="22"/>
  <c r="M123" i="22"/>
  <c r="M156" i="22"/>
  <c r="M112" i="22"/>
  <c r="AC123" i="22"/>
  <c r="M97" i="22"/>
  <c r="M200" i="22"/>
  <c r="M231" i="22" l="1"/>
  <c r="M201" i="22"/>
  <c r="M237" i="22"/>
  <c r="M219" i="22"/>
  <c r="M222" i="22"/>
  <c r="M197" i="22"/>
  <c r="M194" i="22"/>
  <c r="M161" i="22"/>
  <c r="M221" i="22"/>
  <c r="M233" i="22"/>
  <c r="M158" i="22"/>
  <c r="M173" i="22"/>
  <c r="M186" i="22"/>
  <c r="M178" i="22"/>
  <c r="M217" i="22" l="1"/>
  <c r="M168" i="22"/>
  <c r="M225" i="22"/>
  <c r="M232" i="22"/>
  <c r="M223" i="22"/>
  <c r="M228" i="22"/>
  <c r="M63" i="22"/>
  <c r="M93" i="22" l="1"/>
  <c r="M187" i="22"/>
  <c r="M199" i="22" l="1"/>
  <c r="M218" i="22"/>
  <c r="M189" i="22"/>
  <c r="M204" i="22"/>
  <c r="M209" i="22"/>
  <c r="M154" i="22"/>
  <c r="M235" i="22" l="1"/>
  <c r="M220" i="22"/>
  <c r="M240" i="22"/>
  <c r="M230" i="22"/>
  <c r="M185" i="22" l="1"/>
  <c r="M216" i="22" l="1"/>
  <c r="M32" i="22" l="1"/>
  <c r="M122" i="22"/>
  <c r="AC122" i="22" l="1"/>
  <c r="M59" i="22"/>
  <c r="M149" i="22"/>
  <c r="AC149" i="22" l="1"/>
  <c r="M62" i="22" l="1"/>
  <c r="M92" i="22"/>
  <c r="M119" i="22" l="1"/>
  <c r="M89" i="22"/>
  <c r="M153" i="22" l="1"/>
  <c r="M180" i="22" l="1"/>
  <c r="M184" i="22" l="1"/>
  <c r="M211" i="22" l="1"/>
  <c r="M215" i="22"/>
  <c r="M242" i="22" l="1"/>
  <c r="N56" i="22" l="1"/>
  <c r="O56" i="22" s="1"/>
  <c r="N58" i="22" l="1"/>
  <c r="O58" i="22" s="1"/>
  <c r="N179" i="22"/>
  <c r="O179" i="22" s="1"/>
  <c r="N148" i="22"/>
  <c r="N146" i="22"/>
  <c r="N55" i="22"/>
  <c r="O55" i="22" s="1"/>
  <c r="N44" i="22"/>
  <c r="O44" i="22" s="1"/>
  <c r="N177" i="22"/>
  <c r="O177" i="22" s="1"/>
  <c r="N46" i="22"/>
  <c r="O46" i="22" s="1"/>
  <c r="N43" i="22"/>
  <c r="O43" i="22" s="1"/>
  <c r="N164" i="22" l="1"/>
  <c r="O164" i="22" s="1"/>
  <c r="N53" i="22"/>
  <c r="O53" i="22" s="1"/>
  <c r="N134" i="22"/>
  <c r="N133" i="22"/>
  <c r="N136" i="22"/>
  <c r="N145" i="22"/>
  <c r="N176" i="22"/>
  <c r="O176" i="22" s="1"/>
  <c r="N167" i="22"/>
  <c r="O167" i="22" s="1"/>
  <c r="N88" i="22"/>
  <c r="O88" i="22" s="1"/>
  <c r="N48" i="22"/>
  <c r="O48" i="22" s="1"/>
  <c r="N34" i="22"/>
  <c r="O34" i="22" s="1"/>
  <c r="N41" i="22"/>
  <c r="O41" i="22" s="1"/>
  <c r="N165" i="22"/>
  <c r="O165" i="22" s="1"/>
  <c r="N86" i="22"/>
  <c r="O86" i="22" s="1"/>
  <c r="O146" i="22" l="1"/>
  <c r="N155" i="22"/>
  <c r="O155" i="22" s="1"/>
  <c r="N116" i="22"/>
  <c r="N138" i="22"/>
  <c r="N124" i="22"/>
  <c r="N131" i="22"/>
  <c r="N143" i="22"/>
  <c r="N118" i="22"/>
  <c r="N39" i="22"/>
  <c r="O39" i="22" s="1"/>
  <c r="N73" i="22"/>
  <c r="O73" i="22" s="1"/>
  <c r="N76" i="22"/>
  <c r="O76" i="22" s="1"/>
  <c r="N51" i="22"/>
  <c r="O51" i="22" s="1"/>
  <c r="N162" i="22"/>
  <c r="O162" i="22" s="1"/>
  <c r="N174" i="22"/>
  <c r="O174" i="22" s="1"/>
  <c r="N50" i="22"/>
  <c r="O50" i="22" s="1"/>
  <c r="N40" i="22"/>
  <c r="O40" i="22" s="1"/>
  <c r="N85" i="22"/>
  <c r="O85" i="22" s="1"/>
  <c r="N169" i="22"/>
  <c r="O169" i="22" s="1"/>
  <c r="N54" i="22"/>
  <c r="O54" i="22" s="1"/>
  <c r="N74" i="22"/>
  <c r="O74" i="22" s="1"/>
  <c r="AD146" i="22"/>
  <c r="N47" i="22"/>
  <c r="O47" i="22" s="1"/>
  <c r="O134" i="22" l="1"/>
  <c r="O133" i="22"/>
  <c r="O136" i="22"/>
  <c r="O145" i="22"/>
  <c r="N106" i="22"/>
  <c r="N129" i="22"/>
  <c r="N144" i="22"/>
  <c r="N130" i="22"/>
  <c r="N140" i="22"/>
  <c r="N141" i="22"/>
  <c r="N104" i="22"/>
  <c r="N115" i="22"/>
  <c r="N103" i="22"/>
  <c r="N160" i="22"/>
  <c r="O160" i="22" s="1"/>
  <c r="N172" i="22"/>
  <c r="O172" i="22" s="1"/>
  <c r="N175" i="22"/>
  <c r="O175" i="22" s="1"/>
  <c r="N36" i="22"/>
  <c r="O36" i="22" s="1"/>
  <c r="AD124" i="22"/>
  <c r="N64" i="22"/>
  <c r="O64" i="22" s="1"/>
  <c r="N71" i="22"/>
  <c r="O71" i="22" s="1"/>
  <c r="N42" i="22"/>
  <c r="O42" i="22" s="1"/>
  <c r="AD145" i="22"/>
  <c r="AD136" i="22"/>
  <c r="N45" i="22"/>
  <c r="O45" i="22" s="1"/>
  <c r="AD134" i="22"/>
  <c r="N35" i="22"/>
  <c r="O35" i="22" s="1"/>
  <c r="N38" i="22"/>
  <c r="O38" i="22" s="1"/>
  <c r="N171" i="22"/>
  <c r="O171" i="22" s="1"/>
  <c r="AD133" i="22"/>
  <c r="N49" i="22"/>
  <c r="O49" i="22" s="1"/>
  <c r="N83" i="22"/>
  <c r="O83" i="22" s="1"/>
  <c r="N78" i="22"/>
  <c r="O78" i="22" s="1"/>
  <c r="O116" i="22"/>
  <c r="N161" i="22"/>
  <c r="O161" i="22" s="1"/>
  <c r="N137" i="22"/>
  <c r="O131" i="22" l="1"/>
  <c r="O124" i="22"/>
  <c r="O138" i="22"/>
  <c r="O148" i="22"/>
  <c r="BC22" i="13" s="1"/>
  <c r="AD148" i="22"/>
  <c r="N163" i="22"/>
  <c r="O163" i="22" s="1"/>
  <c r="N108" i="22"/>
  <c r="N125" i="22"/>
  <c r="N101" i="22"/>
  <c r="N113" i="22"/>
  <c r="N139" i="22"/>
  <c r="N128" i="22"/>
  <c r="N135" i="22"/>
  <c r="N132" i="22"/>
  <c r="N94" i="22"/>
  <c r="N126" i="22"/>
  <c r="O106" i="22"/>
  <c r="O103" i="22"/>
  <c r="N157" i="22"/>
  <c r="O157" i="22" s="1"/>
  <c r="O115" i="22"/>
  <c r="N170" i="22"/>
  <c r="O170" i="22" s="1"/>
  <c r="AD138" i="22"/>
  <c r="N159" i="22"/>
  <c r="O159" i="22" s="1"/>
  <c r="N80" i="22"/>
  <c r="O80" i="22" s="1"/>
  <c r="N52" i="22"/>
  <c r="O52" i="22" s="1"/>
  <c r="AD143" i="22"/>
  <c r="N57" i="22"/>
  <c r="O57" i="22" s="1"/>
  <c r="N81" i="22"/>
  <c r="O81" i="22" s="1"/>
  <c r="N69" i="22"/>
  <c r="O69" i="22" s="1"/>
  <c r="AD131" i="22"/>
  <c r="N156" i="22"/>
  <c r="O156" i="22" s="1"/>
  <c r="N166" i="22"/>
  <c r="O166" i="22" s="1"/>
  <c r="N70" i="22"/>
  <c r="O70" i="22" s="1"/>
  <c r="N37" i="22"/>
  <c r="O37" i="22" s="1"/>
  <c r="N84" i="22"/>
  <c r="O84" i="22" s="1"/>
  <c r="O130" i="22" l="1"/>
  <c r="O144" i="22"/>
  <c r="O129" i="22"/>
  <c r="O140" i="22"/>
  <c r="O104" i="22"/>
  <c r="O141" i="22"/>
  <c r="O143" i="22"/>
  <c r="O101" i="22"/>
  <c r="N114" i="22"/>
  <c r="N127" i="22"/>
  <c r="N110" i="22"/>
  <c r="N100" i="22"/>
  <c r="N99" i="22"/>
  <c r="N111" i="22"/>
  <c r="N147" i="22"/>
  <c r="N142" i="22"/>
  <c r="N178" i="22"/>
  <c r="O178" i="22" s="1"/>
  <c r="N65" i="22"/>
  <c r="O65" i="22" s="1"/>
  <c r="N173" i="22"/>
  <c r="O173" i="22" s="1"/>
  <c r="N66" i="22"/>
  <c r="O66" i="22" s="1"/>
  <c r="N72" i="22"/>
  <c r="O72" i="22" s="1"/>
  <c r="AD141" i="22"/>
  <c r="N158" i="22"/>
  <c r="O158" i="22" s="1"/>
  <c r="AD129" i="22"/>
  <c r="N79" i="22"/>
  <c r="O79" i="22" s="1"/>
  <c r="N68" i="22"/>
  <c r="O68" i="22" s="1"/>
  <c r="N75" i="22"/>
  <c r="O75" i="22" s="1"/>
  <c r="O113" i="22"/>
  <c r="AD130" i="22"/>
  <c r="AD144" i="22"/>
  <c r="AD140" i="22"/>
  <c r="N77" i="22"/>
  <c r="O77" i="22" s="1"/>
  <c r="O94" i="22" l="1"/>
  <c r="O135" i="22"/>
  <c r="O139" i="22"/>
  <c r="O128" i="22"/>
  <c r="O108" i="22"/>
  <c r="O118" i="22"/>
  <c r="O126" i="22"/>
  <c r="O125" i="22"/>
  <c r="O132" i="22"/>
  <c r="AD125" i="22"/>
  <c r="N109" i="22"/>
  <c r="N102" i="22"/>
  <c r="N95" i="22"/>
  <c r="N98" i="22"/>
  <c r="N105" i="22"/>
  <c r="N96" i="22"/>
  <c r="O110" i="22"/>
  <c r="N67" i="22"/>
  <c r="O67" i="22" s="1"/>
  <c r="AD126" i="22"/>
  <c r="AD132" i="22"/>
  <c r="AD128" i="22"/>
  <c r="N87" i="22"/>
  <c r="O87" i="22" s="1"/>
  <c r="O111" i="22"/>
  <c r="AD142" i="22"/>
  <c r="AD139" i="22"/>
  <c r="N82" i="22"/>
  <c r="O82" i="22" s="1"/>
  <c r="AD135" i="22"/>
  <c r="AD127" i="22"/>
  <c r="N168" i="22"/>
  <c r="O168" i="22" s="1"/>
  <c r="AD137" i="22"/>
  <c r="N107" i="22"/>
  <c r="O127" i="22" l="1"/>
  <c r="O147" i="22"/>
  <c r="O114" i="22"/>
  <c r="O99" i="22"/>
  <c r="O142" i="22"/>
  <c r="O137" i="22"/>
  <c r="O100" i="22"/>
  <c r="O102" i="22"/>
  <c r="N112" i="22"/>
  <c r="N97" i="22"/>
  <c r="N117" i="22"/>
  <c r="O96" i="22"/>
  <c r="O109" i="22"/>
  <c r="AD147" i="22"/>
  <c r="N33" i="22"/>
  <c r="O33" i="22" s="1"/>
  <c r="O98" i="22"/>
  <c r="O105" i="22"/>
  <c r="N210" i="22" l="1"/>
  <c r="N186" i="22"/>
  <c r="O95" i="22"/>
  <c r="N208" i="22"/>
  <c r="N196" i="22"/>
  <c r="N200" i="22"/>
  <c r="N123" i="22"/>
  <c r="N198" i="22" l="1"/>
  <c r="N241" i="22"/>
  <c r="O241" i="22" s="1"/>
  <c r="O210" i="22"/>
  <c r="N207" i="22"/>
  <c r="N231" i="22"/>
  <c r="O231" i="22" s="1"/>
  <c r="O200" i="22"/>
  <c r="N239" i="22"/>
  <c r="O239" i="22" s="1"/>
  <c r="O208" i="22"/>
  <c r="O97" i="22"/>
  <c r="O112" i="22"/>
  <c r="O117" i="22"/>
  <c r="N205" i="22"/>
  <c r="O107" i="22"/>
  <c r="N195" i="22"/>
  <c r="N227" i="22"/>
  <c r="O227" i="22" s="1"/>
  <c r="O196" i="22"/>
  <c r="N217" i="22"/>
  <c r="O217" i="22" s="1"/>
  <c r="O186" i="22"/>
  <c r="N209" i="22"/>
  <c r="N187" i="22" l="1"/>
  <c r="N226" i="22"/>
  <c r="O226" i="22" s="1"/>
  <c r="O195" i="22"/>
  <c r="N238" i="22"/>
  <c r="O238" i="22" s="1"/>
  <c r="O207" i="22"/>
  <c r="N240" i="22"/>
  <c r="O240" i="22" s="1"/>
  <c r="O209" i="22"/>
  <c r="N193" i="22"/>
  <c r="N192" i="22"/>
  <c r="O123" i="22"/>
  <c r="N191" i="22"/>
  <c r="N206" i="22"/>
  <c r="N236" i="22"/>
  <c r="O236" i="22" s="1"/>
  <c r="O205" i="22"/>
  <c r="N229" i="22"/>
  <c r="O229" i="22" s="1"/>
  <c r="O198" i="22"/>
  <c r="AD123" i="22"/>
  <c r="N63" i="22"/>
  <c r="O63" i="22" s="1"/>
  <c r="N199" i="22"/>
  <c r="N202" i="22" l="1"/>
  <c r="N230" i="22"/>
  <c r="O230" i="22" s="1"/>
  <c r="O199" i="22"/>
  <c r="N224" i="22"/>
  <c r="O224" i="22" s="1"/>
  <c r="O193" i="22"/>
  <c r="N204" i="22"/>
  <c r="N237" i="22"/>
  <c r="O237" i="22" s="1"/>
  <c r="O206" i="22"/>
  <c r="N222" i="22"/>
  <c r="O222" i="22" s="1"/>
  <c r="O191" i="22"/>
  <c r="N203" i="22"/>
  <c r="N189" i="22"/>
  <c r="N223" i="22"/>
  <c r="O223" i="22" s="1"/>
  <c r="O192" i="22"/>
  <c r="N218" i="22"/>
  <c r="O218" i="22" s="1"/>
  <c r="O187" i="22"/>
  <c r="N154" i="22"/>
  <c r="O154" i="22" s="1"/>
  <c r="N93" i="22"/>
  <c r="N190" i="22" l="1"/>
  <c r="N220" i="22"/>
  <c r="O220" i="22" s="1"/>
  <c r="O189" i="22"/>
  <c r="N235" i="22"/>
  <c r="O235" i="22" s="1"/>
  <c r="O204" i="22"/>
  <c r="N233" i="22"/>
  <c r="O233" i="22" s="1"/>
  <c r="O202" i="22"/>
  <c r="N194" i="22"/>
  <c r="N188" i="22"/>
  <c r="N201" i="22"/>
  <c r="N234" i="22"/>
  <c r="O234" i="22" s="1"/>
  <c r="O203" i="22"/>
  <c r="N197" i="22"/>
  <c r="O93" i="22"/>
  <c r="N219" i="22" l="1"/>
  <c r="O219" i="22" s="1"/>
  <c r="O188" i="22"/>
  <c r="N221" i="22"/>
  <c r="O221" i="22" s="1"/>
  <c r="O190" i="22"/>
  <c r="N228" i="22"/>
  <c r="O228" i="22" s="1"/>
  <c r="O197" i="22"/>
  <c r="N232" i="22"/>
  <c r="O232" i="22" s="1"/>
  <c r="O201" i="22"/>
  <c r="N225" i="22"/>
  <c r="O225" i="22" s="1"/>
  <c r="O194" i="22"/>
  <c r="N185" i="22" l="1"/>
  <c r="N216" i="22" l="1"/>
  <c r="O216" i="22" s="1"/>
  <c r="O185" i="22"/>
  <c r="N32" i="22" l="1"/>
  <c r="N59" i="22" l="1"/>
  <c r="O32" i="22"/>
  <c r="N122" i="22"/>
  <c r="AP51" i="13" l="1"/>
  <c r="AP22" i="13" s="1"/>
  <c r="O59" i="22"/>
  <c r="N149" i="22"/>
  <c r="O122" i="22" l="1"/>
  <c r="AD122" i="22"/>
  <c r="N62" i="22"/>
  <c r="O149" i="22" l="1"/>
  <c r="BE77" i="13" s="1"/>
  <c r="N89" i="22"/>
  <c r="O62" i="22"/>
  <c r="N92" i="22"/>
  <c r="AD149" i="22"/>
  <c r="BF22" i="13" l="1"/>
  <c r="BS22" i="13"/>
  <c r="O89" i="22"/>
  <c r="O92" i="22"/>
  <c r="N119" i="22"/>
  <c r="N153" i="22"/>
  <c r="N180" i="22" l="1"/>
  <c r="O153" i="22"/>
  <c r="O180" i="22" s="1"/>
  <c r="O119" i="22"/>
  <c r="BS23" i="13" l="1"/>
  <c r="DB8" i="13"/>
  <c r="CL22" i="13" l="1"/>
  <c r="N184" i="22" l="1"/>
  <c r="N211" i="22" l="1"/>
  <c r="O184" i="22"/>
  <c r="O211" i="22" s="1"/>
  <c r="N215" i="22"/>
  <c r="DB16" i="13" l="1"/>
  <c r="DB24" i="13" s="1"/>
  <c r="CL80" i="13"/>
  <c r="DA24" i="13"/>
  <c r="N242" i="22"/>
  <c r="O215" i="22"/>
  <c r="O242" i="22" s="1"/>
  <c r="CL23" i="13" l="1"/>
  <c r="CL24" i="13" s="1"/>
</calcChain>
</file>

<file path=xl/sharedStrings.xml><?xml version="1.0" encoding="utf-8"?>
<sst xmlns="http://schemas.openxmlformats.org/spreadsheetml/2006/main" count="20701" uniqueCount="183">
  <si>
    <t>ต.ค.</t>
  </si>
  <si>
    <t>พ.ย.</t>
  </si>
  <si>
    <t>ธ.ค.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</si>
  <si>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</si>
  <si>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</si>
  <si>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</si>
  <si>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</si>
  <si>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</si>
  <si>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</si>
  <si>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</si>
  <si>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</si>
  <si>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</si>
  <si>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ผู้ใช้น้ำ</t>
  </si>
  <si>
    <t>ฮอด</t>
  </si>
  <si>
    <t>สันกำแพง</t>
  </si>
  <si>
    <t>แม่ริม</t>
  </si>
  <si>
    <t>แม่แตง</t>
  </si>
  <si>
    <t>ฝาง</t>
  </si>
  <si>
    <t>จอมทอง</t>
  </si>
  <si>
    <t>แม่ฮ่องสอน</t>
  </si>
  <si>
    <t>แม่สะเรียง</t>
  </si>
  <si>
    <t>ลำพูน</t>
  </si>
  <si>
    <t>บ้านโฮ่ง</t>
  </si>
  <si>
    <t>ลำปาง</t>
  </si>
  <si>
    <t>เกาะคา</t>
  </si>
  <si>
    <t>เถิน</t>
  </si>
  <si>
    <t>แพร่</t>
  </si>
  <si>
    <t>เด่นชัย</t>
  </si>
  <si>
    <t>ร้องกวาง</t>
  </si>
  <si>
    <t>น่าน</t>
  </si>
  <si>
    <t>ท่าวังผา</t>
  </si>
  <si>
    <t>พะเยา</t>
  </si>
  <si>
    <t>จุน</t>
  </si>
  <si>
    <t>เชียงราย</t>
  </si>
  <si>
    <t>พาน</t>
  </si>
  <si>
    <t>เทิง</t>
  </si>
  <si>
    <t>เวียงเชียงของ</t>
  </si>
  <si>
    <t>แม่สาย</t>
  </si>
  <si>
    <t>แม่ขะจาน</t>
  </si>
  <si>
    <t>น้ำจำหน่าย</t>
  </si>
  <si>
    <t>ปริมาณน้ำสูญเสีย</t>
  </si>
  <si>
    <t>อ.น้ำสูญเสีย</t>
  </si>
  <si>
    <t>อ.การใช้น้ำ</t>
  </si>
  <si>
    <t>รายได้</t>
  </si>
  <si>
    <t>ค่าใช้จ่าย</t>
  </si>
  <si>
    <t>EBIDA</t>
  </si>
  <si>
    <t>เขต</t>
  </si>
  <si>
    <t>ผู้ใช้น้ำ-estimate</t>
  </si>
  <si>
    <t>ผู้ใช้น้ำเพิ่ม</t>
  </si>
  <si>
    <t>ทั้งปี</t>
  </si>
  <si>
    <t>Y60</t>
  </si>
  <si>
    <t>Y61</t>
  </si>
  <si>
    <t>BA</t>
  </si>
  <si>
    <t>กปภ.สาขา</t>
  </si>
  <si>
    <t>กปภ.ข.9_52</t>
  </si>
  <si>
    <t>กปภ.ข.9_61</t>
  </si>
  <si>
    <t>กปภ.ข.9_60</t>
  </si>
  <si>
    <t>กปภ.ข.9_59</t>
  </si>
  <si>
    <t>กปภ.ข.9_58</t>
  </si>
  <si>
    <t>กปภ.ข.9_57</t>
  </si>
  <si>
    <t>กปภ.ข.9_56</t>
  </si>
  <si>
    <t>กปภ.ข.9_55</t>
  </si>
  <si>
    <t>กปภ.ข.9_54</t>
  </si>
  <si>
    <t>กปภ.ข.9_53</t>
  </si>
  <si>
    <t>ราย</t>
  </si>
  <si>
    <t>ผลต่าง</t>
  </si>
  <si>
    <t>ผู้ใช้น้ำเพิ่ม
สะสม</t>
  </si>
  <si>
    <t>ปริมาณน้ำจำหน่าย</t>
  </si>
  <si>
    <t>ล้าน ลบ.ม.</t>
  </si>
  <si>
    <t>น้ำจำหน่าย
สะสม</t>
  </si>
  <si>
    <t>%</t>
  </si>
  <si>
    <t>น้ำสูญเสีย
สะสม</t>
  </si>
  <si>
    <t>อัตรา
น้ำสูญเสีย</t>
  </si>
  <si>
    <t>สะสม</t>
  </si>
  <si>
    <t>1M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</si>
  <si>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</si>
  <si>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</si>
  <si>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</si>
  <si>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</si>
  <si>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</si>
  <si>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</si>
  <si>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</si>
  <si>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</si>
  <si>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</si>
  <si>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</si>
  <si>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</si>
  <si>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(- = ดีกว่า)</t>
  </si>
  <si>
    <t>อัตราการใช้น้ำ</t>
  </si>
  <si>
    <t>ลบ.ม./ราย/วัน</t>
  </si>
  <si>
    <t>อัตรา
การใช้น้ำ</t>
  </si>
  <si>
    <t>ดำเนินงาน</t>
  </si>
  <si>
    <t>EBIDA
สะสม</t>
  </si>
  <si>
    <t>* รวม 1I, 1F</t>
  </si>
  <si>
    <t>ผู้ใช้น้ำขยายเขต</t>
  </si>
  <si>
    <t>เชียงใหม่(พ)</t>
  </si>
  <si>
    <t>รายได้ค่าน้ำ</t>
  </si>
  <si>
    <t>รายได้ค่าบริการ</t>
  </si>
  <si>
    <t>รายได้ค่าติดตั้ง</t>
  </si>
  <si>
    <t>รวม</t>
  </si>
  <si>
    <t>ประเภท 1</t>
  </si>
  <si>
    <t>ประเภท 2</t>
  </si>
  <si>
    <t>ประเภท 3</t>
  </si>
  <si>
    <t>เขตธุรกิจ</t>
  </si>
  <si>
    <t>น้ำขาย</t>
  </si>
  <si>
    <t>กปภ.ข.9</t>
  </si>
  <si>
    <t>ที่มารายงาน M.10</t>
  </si>
  <si>
    <t>ประเภท</t>
  </si>
  <si>
    <t>(ราย)</t>
  </si>
  <si>
    <t>(ล้านบาท)</t>
  </si>
  <si>
    <t>ที่อยู่อาศัย</t>
  </si>
  <si>
    <t>หมายเหตุ :  ข้อมูลจากรายงาน M.10, R-099</t>
  </si>
  <si>
    <t>น้ำผ่านมาตร</t>
  </si>
  <si>
    <t>ค่าน้ำ/ลบ.ม.</t>
  </si>
  <si>
    <t>ธ.เล็ก+ราชการ</t>
  </si>
  <si>
    <r>
      <t>(ม</t>
    </r>
    <r>
      <rPr>
        <b/>
        <vertAlign val="superscript"/>
        <sz val="16"/>
        <color theme="1"/>
        <rFont val="TH SarabunPSK"/>
        <family val="2"/>
      </rPr>
      <t>3</t>
    </r>
    <r>
      <rPr>
        <b/>
        <sz val="16"/>
        <color theme="1"/>
        <rFont val="TH SarabunPSK"/>
        <family val="2"/>
      </rPr>
      <t>/ราย/วัน)</t>
    </r>
  </si>
  <si>
    <r>
      <t>(ล้าน ม</t>
    </r>
    <r>
      <rPr>
        <b/>
        <vertAlign val="superscript"/>
        <sz val="16"/>
        <color theme="1"/>
        <rFont val="TH SarabunPSK"/>
        <family val="2"/>
      </rPr>
      <t>3</t>
    </r>
    <r>
      <rPr>
        <b/>
        <sz val="16"/>
        <color theme="1"/>
        <rFont val="TH SarabunPSK"/>
        <family val="2"/>
      </rPr>
      <t>)</t>
    </r>
  </si>
  <si>
    <r>
      <t>(บาท/ม</t>
    </r>
    <r>
      <rPr>
        <b/>
        <vertAlign val="superscript"/>
        <sz val="16"/>
        <color theme="1"/>
        <rFont val="TH SarabunPSK"/>
        <family val="2"/>
      </rPr>
      <t>3</t>
    </r>
    <r>
      <rPr>
        <b/>
        <sz val="16"/>
        <color theme="1"/>
        <rFont val="TH SarabunPSK"/>
        <family val="2"/>
      </rPr>
      <t>)</t>
    </r>
  </si>
  <si>
    <r>
      <t>ค่าน้ำ/ม</t>
    </r>
    <r>
      <rPr>
        <b/>
        <vertAlign val="superscript"/>
        <sz val="16"/>
        <color theme="1"/>
        <rFont val="TH SarabunPSK"/>
        <family val="2"/>
      </rPr>
      <t>3</t>
    </r>
  </si>
  <si>
    <t>ค่าน้ำ</t>
  </si>
  <si>
    <t>ธ.ใหญ่+รัฐฯ+</t>
  </si>
  <si>
    <t>อุตฯ</t>
  </si>
  <si>
    <t>อ.ค่าน้ำคงที่</t>
  </si>
  <si>
    <t>DMA</t>
  </si>
  <si>
    <t>กรุณากรอกเขตธุรกิจ (BA)</t>
  </si>
  <si>
    <t>ภาพรวม กปภ.</t>
  </si>
  <si>
    <t xml:space="preserve">ปี 2560 </t>
  </si>
  <si>
    <t>ผู้ใช้น้ำประเภท 1</t>
  </si>
  <si>
    <t>ผู้ใช้น้ำประเภท 1  : ราย</t>
  </si>
  <si>
    <t>คิดเป็น % ของผู้ใช้น้ำทั้งหมด</t>
  </si>
  <si>
    <t>บาท/ลบ.ม.</t>
  </si>
  <si>
    <t>ต้นทุนรวม/หน่วย</t>
  </si>
  <si>
    <t>การขายน้ำให้ ผู้ใช้น้ำประเภท 1</t>
  </si>
  <si>
    <t>ขาดทุน</t>
  </si>
  <si>
    <t>คิดเป็น % ของปริมาณน้ำจำหน่ายทั้งหมด</t>
  </si>
  <si>
    <t>ขาดทุนรวมทั้งสิ้น</t>
  </si>
  <si>
    <t>ล้านบาท</t>
  </si>
  <si>
    <t>ปี 2560</t>
  </si>
  <si>
    <t>ภาพรวม เขต 9</t>
  </si>
  <si>
    <t>Q1/2561 
(3 เดือน)</t>
  </si>
  <si>
    <t>Q2/2561
(6 เดือน)</t>
  </si>
  <si>
    <t>รายได้ค่าน้ำจำหน่าย/หน่วย</t>
  </si>
  <si>
    <t>ปริมาณน้ำจำหน่าย (ผู้ใช้น้ำประเภท1) : ล้าน ลบ.ม.</t>
  </si>
  <si>
    <t>กปภ.ข.9_62</t>
  </si>
  <si>
    <t>Y62</t>
  </si>
  <si>
    <t>รายเดือน</t>
  </si>
  <si>
    <t>อ.สูญเสีย</t>
  </si>
  <si>
    <t>น้ำสูญเสีย</t>
  </si>
  <si>
    <t>EBITDA</t>
  </si>
  <si>
    <t>Y63</t>
  </si>
  <si>
    <t>กปภ.ข.9_63</t>
  </si>
  <si>
    <t>ผู้ใช้น้ำ-ขยายเขต</t>
  </si>
  <si>
    <t>ผู้ใช้น้ำ-ปกติ</t>
  </si>
  <si>
    <t>ผชน.เพิ่ม(ไม่รวมขยายเขต)</t>
  </si>
  <si>
    <t>หน่วยไฟฟ้า(รวม)</t>
  </si>
  <si>
    <t>หน่วยไฟ/น้ำจำหน่าย</t>
  </si>
  <si>
    <t>ค่าไฟฟ้า/น้ำจำหน่าย</t>
  </si>
  <si>
    <t>ค่าไฟฟ้า/
น้ำจำหน่าย</t>
  </si>
  <si>
    <t>อัตราส่วน</t>
  </si>
  <si>
    <t>ค่าไฟฟ้า(รวม)</t>
  </si>
  <si>
    <t>ค่าไฟฟ้า-ผลิต</t>
  </si>
  <si>
    <t>ค่าไฟฟ้า-จำหน่าย</t>
  </si>
  <si>
    <t>ค่าไฟฟ้า-สำนักงาน</t>
  </si>
  <si>
    <t>ค่าไฟฟ้าผลิต/น้ำจำหน่าย</t>
  </si>
  <si>
    <t>ค่าไฟฟ้าจำหน่าย/น้ำจำหน่าย</t>
  </si>
  <si>
    <t>ค่าไฟฟ้าสนง./น้ำจำหน่าย</t>
  </si>
  <si>
    <t>Y 2564</t>
  </si>
  <si>
    <t>Y64</t>
  </si>
  <si>
    <t>กปภ.ข.9_64</t>
  </si>
  <si>
    <t>ค่าซื้อน้ำดิบ (55111015</t>
  </si>
  <si>
    <t>112M</t>
  </si>
  <si>
    <t>รายได้รวม</t>
  </si>
  <si>
    <t>File : M10_SUM_2565 อัตราการใช้น้ำ</t>
  </si>
  <si>
    <t>Y 2565</t>
  </si>
  <si>
    <t>Y65</t>
  </si>
  <si>
    <t>เป้า 65</t>
  </si>
  <si>
    <t>Y65f</t>
  </si>
  <si>
    <t>กปภ.ข.9_65</t>
  </si>
  <si>
    <t>เป้า Y65</t>
  </si>
  <si>
    <t>Y65f*</t>
  </si>
  <si>
    <t>ค่าซื้อน้ำดิบ (5111015)</t>
  </si>
  <si>
    <t>งวดสะสม 12 เดือน (ต.ค.64 - ก.ย.65)</t>
  </si>
  <si>
    <t>สะสม
12 เดือน</t>
  </si>
  <si>
    <t>12 เดือน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</si>
</sst>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87" formatCode="_-* #,##0_-;\-* #,##0_-;_-* &quot;-&quot;??_-;_-@_-"/>
    <numFmt numFmtId="188" formatCode="_-* #,##0.000_-;\-* #,##0.000_-;_-* &quot;-&quot;??_-;_-@_-"/>
    <numFmt numFmtId="189" formatCode="#,##0_ ;\-#,##0\ "/>
    <numFmt numFmtId="190" formatCode="#,##0.00_ ;\-#,##0.00\ "/>
    <numFmt numFmtId="191" formatCode="#,##0.000_ ;\-#,##0.000\ "/>
    <numFmt numFmtId="192" formatCode="0.000_ ;[Red]\-0.000\ "/>
    <numFmt numFmtId="193" formatCode="#,##0_ ;[Red]\-#,##0\ "/>
    <numFmt numFmtId="194" formatCode="0.0%"/>
    <numFmt numFmtId="195" formatCode="0.000%"/>
    <numFmt numFmtId="196" formatCode="0.000"/>
    <numFmt numFmtId="197" formatCode="_-* #,##0.000_-;\-* #,##0.000_-;_-* &quot;-&quot;???_-;_-@_-"/>
    <numFmt numFmtId="198" formatCode="0.0000%"/>
  </numFmts>
  <fonts count="39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0" tint="-0.499984740745262"/>
      <name val="Tahoma"/>
      <family val="2"/>
      <charset val="222"/>
      <scheme val="minor"/>
    </font>
    <font>
      <b/>
      <sz val="14"/>
      <name val="TH SarabunPSK"/>
      <family val="2"/>
    </font>
    <font>
      <b/>
      <sz val="14"/>
      <color rgb="FF000000"/>
      <name val="TH SarabunPSK"/>
      <family val="2"/>
    </font>
    <font>
      <b/>
      <sz val="14"/>
      <color rgb="FFC00000"/>
      <name val="TH SarabunPSK"/>
      <family val="2"/>
    </font>
    <font>
      <b/>
      <sz val="14"/>
      <color theme="0" tint="-0.499984740745262"/>
      <name val="TH SarabunPSK"/>
      <family val="2"/>
    </font>
    <font>
      <b/>
      <sz val="14"/>
      <color rgb="FF0000CC"/>
      <name val="TH SarabunPSK"/>
      <family val="2"/>
    </font>
    <font>
      <sz val="14"/>
      <name val="TH SarabunPSK"/>
      <family val="2"/>
    </font>
    <font>
      <b/>
      <sz val="18"/>
      <color theme="1"/>
      <name val="TH SarabunPSK"/>
      <family val="2"/>
    </font>
    <font>
      <b/>
      <sz val="18"/>
      <name val="TH SarabunPSK"/>
      <family val="2"/>
    </font>
    <font>
      <b/>
      <sz val="18"/>
      <color rgb="FF000000"/>
      <name val="TH SarabunPSK"/>
      <family val="2"/>
    </font>
    <font>
      <b/>
      <sz val="18"/>
      <color rgb="FFFF0000"/>
      <name val="TH SarabunPSK"/>
      <family val="2"/>
    </font>
    <font>
      <b/>
      <sz val="22"/>
      <color theme="1"/>
      <name val="TH SarabunPSK"/>
      <family val="2"/>
    </font>
    <font>
      <b/>
      <sz val="14"/>
      <color theme="1"/>
      <name val="TH SarabunPSK"/>
      <family val="2"/>
    </font>
    <font>
      <b/>
      <sz val="14"/>
      <color rgb="FFFF0000"/>
      <name val="TH SarabunPSK"/>
      <family val="2"/>
    </font>
    <font>
      <sz val="14"/>
      <color rgb="FFFF0000"/>
      <name val="TH SarabunPSK"/>
      <family val="2"/>
    </font>
    <font>
      <sz val="14"/>
      <color rgb="FF0000CC"/>
      <name val="TH SarabunPSK"/>
      <family val="2"/>
    </font>
    <font>
      <b/>
      <sz val="20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14"/>
      <color theme="1"/>
      <name val="Tahoma"/>
      <family val="2"/>
      <scheme val="minor"/>
    </font>
    <font>
      <b/>
      <sz val="16"/>
      <color theme="1"/>
      <name val="TH SarabunPSK"/>
      <family val="2"/>
    </font>
    <font>
      <sz val="11"/>
      <color theme="1"/>
      <name val="TH SarabunPSK"/>
      <family val="2"/>
    </font>
    <font>
      <sz val="16"/>
      <color theme="1"/>
      <name val="TH SarabunPSK"/>
      <family val="2"/>
    </font>
    <font>
      <b/>
      <vertAlign val="superscript"/>
      <sz val="16"/>
      <color theme="1"/>
      <name val="TH SarabunPSK"/>
      <family val="2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1"/>
      <name val="Tahoma"/>
      <family val="2"/>
      <scheme val="minor"/>
    </font>
    <font>
      <sz val="11"/>
      <name val="Tahoma"/>
      <family val="2"/>
      <charset val="222"/>
      <scheme val="minor"/>
    </font>
    <font>
      <b/>
      <sz val="16"/>
      <color theme="1" tint="0.34998626667073579"/>
      <name val="TH SarabunPSK"/>
      <family val="2"/>
    </font>
    <font>
      <b/>
      <sz val="18"/>
      <color theme="1" tint="0.34998626667073579"/>
      <name val="TH SarabunPSK"/>
      <family val="2"/>
    </font>
    <font>
      <sz val="11"/>
      <color theme="1" tint="0.34998626667073579"/>
      <name val="Tahoma"/>
      <family val="2"/>
      <charset val="222"/>
      <scheme val="minor"/>
    </font>
    <font>
      <b/>
      <sz val="14"/>
      <color theme="3" tint="-0.499984740745262"/>
      <name val="TH SarabunPSK"/>
      <family val="2"/>
    </font>
    <font>
      <b/>
      <sz val="12"/>
      <name val="Tahoma"/>
      <family val="2"/>
      <scheme val="minor"/>
    </font>
    <font>
      <b/>
      <sz val="12"/>
      <color theme="1"/>
      <name val="Tahoma"/>
      <family val="2"/>
      <scheme val="minor"/>
    </font>
    <font>
      <b/>
      <sz val="14"/>
      <color theme="0"/>
      <name val="Tahoma"/>
      <family val="2"/>
      <scheme val="minor"/>
    </font>
    <font>
      <sz val="9"/>
      <color theme="1"/>
      <name val="Tahoma"/>
      <family val="2"/>
      <charset val="222"/>
      <scheme val="minor"/>
    </font>
    <font>
      <sz val="12"/>
      <color theme="1"/>
      <name val="Tahoma"/>
      <family val="2"/>
      <charset val="222"/>
      <scheme val="minor"/>
    </font>
    <font>
      <sz val="18"/>
      <color theme="1"/>
      <name val="TH SarabunPSK"/>
      <family val="2"/>
    </font>
  </fonts>
  <fills count="2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59999389629810485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FFFFFF"/>
      </left>
      <right style="thin">
        <color indexed="64"/>
      </right>
      <top style="thin">
        <color indexed="64"/>
      </top>
      <bottom/>
      <diagonal/>
    </border>
    <border>
      <left style="medium">
        <color rgb="FFFFFFFF"/>
      </left>
      <right style="thin">
        <color indexed="64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thin">
        <color indexed="64"/>
      </right>
      <top/>
      <bottom style="medium">
        <color rgb="FFFFFFFF"/>
      </bottom>
      <diagonal/>
    </border>
    <border>
      <left style="medium">
        <color rgb="FFFFFFFF"/>
      </left>
      <right style="thin">
        <color indexed="64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n">
        <color indexed="64"/>
      </bottom>
      <diagonal/>
    </border>
    <border>
      <left style="thin">
        <color indexed="64"/>
      </left>
      <right style="medium">
        <color rgb="FFFFFFFF"/>
      </right>
      <top style="thin">
        <color indexed="64"/>
      </top>
      <bottom/>
      <diagonal/>
    </border>
    <border>
      <left style="thin">
        <color indexed="64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indexed="64"/>
      </left>
      <right style="medium">
        <color rgb="FFFFFFFF"/>
      </right>
      <top/>
      <bottom style="medium">
        <color rgb="FFFFFFFF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/>
      <bottom style="dotted">
        <color indexed="64"/>
      </bottom>
      <diagonal/>
    </border>
    <border>
      <left style="hair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thin">
        <color indexed="64"/>
      </right>
      <top style="medium">
        <color rgb="FFFFFFFF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rgb="FFFFFFFF"/>
      </right>
      <top style="medium">
        <color rgb="FFFFFFFF"/>
      </top>
      <bottom style="thin">
        <color indexed="64"/>
      </bottom>
      <diagonal/>
    </border>
    <border>
      <left style="medium">
        <color rgb="FFFFFFFF"/>
      </left>
      <right style="thin">
        <color indexed="64"/>
      </right>
      <top style="medium">
        <color rgb="FFFFFFFF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43">
    <xf numFmtId="0" fontId="0" fillId="0" borderId="0" xfId="0"/>
    <xf numFmtId="187" fontId="0" fillId="0" borderId="0" xfId="0" applyNumberFormat="1"/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/>
    <xf numFmtId="187" fontId="0" fillId="2" borderId="1" xfId="0" applyNumberFormat="1" applyFill="1" applyBorder="1"/>
    <xf numFmtId="187" fontId="0" fillId="2" borderId="1" xfId="1" applyNumberFormat="1" applyFont="1" applyFill="1" applyBorder="1"/>
    <xf numFmtId="0" fontId="0" fillId="2" borderId="2" xfId="0" applyFill="1" applyBorder="1"/>
    <xf numFmtId="187" fontId="0" fillId="0" borderId="2" xfId="1" applyNumberFormat="1" applyFont="1" applyBorder="1"/>
    <xf numFmtId="187" fontId="0" fillId="2" borderId="2" xfId="1" applyNumberFormat="1" applyFont="1" applyFill="1" applyBorder="1"/>
    <xf numFmtId="0" fontId="0" fillId="2" borderId="3" xfId="0" applyFill="1" applyBorder="1"/>
    <xf numFmtId="187" fontId="0" fillId="0" borderId="3" xfId="1" applyNumberFormat="1" applyFont="1" applyBorder="1"/>
    <xf numFmtId="187" fontId="0" fillId="2" borderId="3" xfId="1" applyNumberFormat="1" applyFont="1" applyFill="1" applyBorder="1"/>
    <xf numFmtId="0" fontId="0" fillId="0" borderId="3" xfId="0" applyBorder="1"/>
    <xf numFmtId="187" fontId="0" fillId="0" borderId="3" xfId="0" applyNumberFormat="1" applyBorder="1"/>
    <xf numFmtId="0" fontId="0" fillId="2" borderId="4" xfId="0" applyFill="1" applyBorder="1"/>
    <xf numFmtId="187" fontId="0" fillId="0" borderId="4" xfId="1" applyNumberFormat="1" applyFont="1" applyBorder="1"/>
    <xf numFmtId="187" fontId="0" fillId="2" borderId="4" xfId="1" applyNumberFormat="1" applyFont="1" applyFill="1" applyBorder="1"/>
    <xf numFmtId="188" fontId="0" fillId="2" borderId="1" xfId="1" applyNumberFormat="1" applyFont="1" applyFill="1" applyBorder="1"/>
    <xf numFmtId="188" fontId="0" fillId="0" borderId="2" xfId="1" applyNumberFormat="1" applyFont="1" applyBorder="1"/>
    <xf numFmtId="188" fontId="0" fillId="2" borderId="2" xfId="1" applyNumberFormat="1" applyFont="1" applyFill="1" applyBorder="1"/>
    <xf numFmtId="188" fontId="0" fillId="0" borderId="3" xfId="1" applyNumberFormat="1" applyFont="1" applyBorder="1"/>
    <xf numFmtId="188" fontId="0" fillId="2" borderId="3" xfId="1" applyNumberFormat="1" applyFont="1" applyFill="1" applyBorder="1"/>
    <xf numFmtId="188" fontId="0" fillId="0" borderId="4" xfId="1" applyNumberFormat="1" applyFont="1" applyBorder="1"/>
    <xf numFmtId="188" fontId="0" fillId="2" borderId="4" xfId="1" applyNumberFormat="1" applyFont="1" applyFill="1" applyBorder="1"/>
    <xf numFmtId="43" fontId="0" fillId="2" borderId="1" xfId="1" applyFont="1" applyFill="1" applyBorder="1"/>
    <xf numFmtId="43" fontId="0" fillId="0" borderId="2" xfId="1" applyFont="1" applyBorder="1"/>
    <xf numFmtId="43" fontId="0" fillId="2" borderId="2" xfId="1" applyFont="1" applyFill="1" applyBorder="1"/>
    <xf numFmtId="43" fontId="0" fillId="0" borderId="3" xfId="1" applyFont="1" applyBorder="1"/>
    <xf numFmtId="43" fontId="0" fillId="2" borderId="3" xfId="1" applyFont="1" applyFill="1" applyBorder="1"/>
    <xf numFmtId="43" fontId="0" fillId="0" borderId="4" xfId="1" applyFont="1" applyBorder="1"/>
    <xf numFmtId="43" fontId="0" fillId="2" borderId="4" xfId="1" applyFont="1" applyFill="1" applyBorder="1"/>
    <xf numFmtId="0" fontId="0" fillId="2" borderId="0" xfId="0" applyFill="1"/>
    <xf numFmtId="187" fontId="0" fillId="2" borderId="0" xfId="0" applyNumberFormat="1" applyFill="1"/>
    <xf numFmtId="0" fontId="0" fillId="2" borderId="2" xfId="0" applyFill="1" applyBorder="1" applyAlignment="1">
      <alignment horizontal="center"/>
    </xf>
    <xf numFmtId="43" fontId="0" fillId="0" borderId="2" xfId="1" applyNumberFormat="1" applyFont="1" applyBorder="1" applyAlignment="1">
      <alignment horizontal="center"/>
    </xf>
    <xf numFmtId="43" fontId="0" fillId="2" borderId="2" xfId="1" applyNumberFormat="1" applyFont="1" applyFill="1" applyBorder="1" applyAlignment="1">
      <alignment horizontal="center"/>
    </xf>
    <xf numFmtId="43" fontId="0" fillId="0" borderId="2" xfId="1" applyFont="1" applyBorder="1" applyAlignment="1">
      <alignment horizontal="center"/>
    </xf>
    <xf numFmtId="43" fontId="0" fillId="2" borderId="2" xfId="0" applyNumberFormat="1" applyFill="1" applyBorder="1" applyAlignment="1">
      <alignment horizontal="center"/>
    </xf>
    <xf numFmtId="43" fontId="0" fillId="2" borderId="3" xfId="0" applyNumberFormat="1" applyFill="1" applyBorder="1" applyAlignment="1">
      <alignment horizontal="center"/>
    </xf>
    <xf numFmtId="43" fontId="0" fillId="2" borderId="4" xfId="0" applyNumberFormat="1" applyFill="1" applyBorder="1" applyAlignment="1">
      <alignment horizontal="center"/>
    </xf>
    <xf numFmtId="0" fontId="0" fillId="0" borderId="0" xfId="0" applyFill="1"/>
    <xf numFmtId="0" fontId="0" fillId="2" borderId="5" xfId="0" applyFill="1" applyBorder="1"/>
    <xf numFmtId="187" fontId="0" fillId="0" borderId="5" xfId="1" applyNumberFormat="1" applyFont="1" applyBorder="1"/>
    <xf numFmtId="187" fontId="0" fillId="2" borderId="5" xfId="1" applyNumberFormat="1" applyFont="1" applyFill="1" applyBorder="1"/>
    <xf numFmtId="188" fontId="0" fillId="0" borderId="5" xfId="1" applyNumberFormat="1" applyFont="1" applyBorder="1"/>
    <xf numFmtId="188" fontId="0" fillId="2" borderId="5" xfId="1" applyNumberFormat="1" applyFont="1" applyFill="1" applyBorder="1"/>
    <xf numFmtId="187" fontId="2" fillId="0" borderId="2" xfId="1" applyNumberFormat="1" applyFont="1" applyBorder="1"/>
    <xf numFmtId="187" fontId="2" fillId="0" borderId="3" xfId="1" applyNumberFormat="1" applyFont="1" applyBorder="1"/>
    <xf numFmtId="187" fontId="2" fillId="0" borderId="4" xfId="1" applyNumberFormat="1" applyFont="1" applyBorder="1"/>
    <xf numFmtId="188" fontId="2" fillId="0" borderId="2" xfId="1" applyNumberFormat="1" applyFont="1" applyBorder="1"/>
    <xf numFmtId="188" fontId="2" fillId="0" borderId="3" xfId="1" applyNumberFormat="1" applyFont="1" applyBorder="1"/>
    <xf numFmtId="0" fontId="4" fillId="4" borderId="6" xfId="0" applyFont="1" applyFill="1" applyBorder="1" applyAlignment="1">
      <alignment horizontal="center" wrapText="1" readingOrder="1"/>
    </xf>
    <xf numFmtId="189" fontId="5" fillId="5" borderId="7" xfId="1" applyNumberFormat="1" applyFont="1" applyFill="1" applyBorder="1" applyAlignment="1">
      <alignment horizontal="center" wrapText="1" readingOrder="1"/>
    </xf>
    <xf numFmtId="0" fontId="4" fillId="4" borderId="8" xfId="0" applyFont="1" applyFill="1" applyBorder="1" applyAlignment="1">
      <alignment horizontal="center" wrapText="1" readingOrder="1"/>
    </xf>
    <xf numFmtId="189" fontId="3" fillId="4" borderId="6" xfId="1" applyNumberFormat="1" applyFont="1" applyFill="1" applyBorder="1" applyAlignment="1">
      <alignment horizontal="center" wrapText="1" readingOrder="1"/>
    </xf>
    <xf numFmtId="3" fontId="3" fillId="4" borderId="8" xfId="1" applyNumberFormat="1" applyFont="1" applyFill="1" applyBorder="1" applyAlignment="1">
      <alignment horizontal="center" wrapText="1" readingOrder="1"/>
    </xf>
    <xf numFmtId="0" fontId="4" fillId="4" borderId="7" xfId="0" applyFont="1" applyFill="1" applyBorder="1" applyAlignment="1">
      <alignment horizontal="center" wrapText="1" readingOrder="1"/>
    </xf>
    <xf numFmtId="3" fontId="3" fillId="4" borderId="7" xfId="1" applyNumberFormat="1" applyFont="1" applyFill="1" applyBorder="1" applyAlignment="1">
      <alignment horizontal="center" wrapText="1" readingOrder="1"/>
    </xf>
    <xf numFmtId="189" fontId="7" fillId="5" borderId="8" xfId="1" applyNumberFormat="1" applyFont="1" applyFill="1" applyBorder="1" applyAlignment="1">
      <alignment horizontal="center" wrapText="1" readingOrder="1"/>
    </xf>
    <xf numFmtId="189" fontId="8" fillId="4" borderId="6" xfId="1" applyNumberFormat="1" applyFont="1" applyFill="1" applyBorder="1" applyAlignment="1">
      <alignment horizontal="center" wrapText="1" readingOrder="1"/>
    </xf>
    <xf numFmtId="189" fontId="8" fillId="4" borderId="7" xfId="1" applyNumberFormat="1" applyFont="1" applyFill="1" applyBorder="1" applyAlignment="1">
      <alignment horizontal="center" wrapText="1" readingOrder="1"/>
    </xf>
    <xf numFmtId="189" fontId="8" fillId="4" borderId="8" xfId="1" applyNumberFormat="1" applyFont="1" applyFill="1" applyBorder="1" applyAlignment="1">
      <alignment horizontal="center" wrapText="1" readingOrder="1"/>
    </xf>
    <xf numFmtId="0" fontId="3" fillId="3" borderId="12" xfId="0" applyFont="1" applyFill="1" applyBorder="1" applyAlignment="1">
      <alignment vertical="center" wrapText="1" readingOrder="1"/>
    </xf>
    <xf numFmtId="0" fontId="3" fillId="3" borderId="12" xfId="0" applyFont="1" applyFill="1" applyBorder="1" applyAlignment="1">
      <alignment horizontal="center" vertical="center" wrapText="1" readingOrder="1"/>
    </xf>
    <xf numFmtId="0" fontId="9" fillId="0" borderId="0" xfId="0" applyFont="1" applyAlignment="1">
      <alignment vertical="center"/>
    </xf>
    <xf numFmtId="3" fontId="7" fillId="5" borderId="8" xfId="1" applyNumberFormat="1" applyFont="1" applyFill="1" applyBorder="1" applyAlignment="1">
      <alignment horizontal="center" wrapText="1" readingOrder="1"/>
    </xf>
    <xf numFmtId="189" fontId="3" fillId="4" borderId="8" xfId="1" applyNumberFormat="1" applyFont="1" applyFill="1" applyBorder="1" applyAlignment="1">
      <alignment horizontal="center" wrapText="1" readingOrder="1"/>
    </xf>
    <xf numFmtId="0" fontId="11" fillId="3" borderId="1" xfId="0" applyFont="1" applyFill="1" applyBorder="1" applyAlignment="1">
      <alignment horizontal="center" vertical="center" wrapText="1" readingOrder="1"/>
    </xf>
    <xf numFmtId="0" fontId="11" fillId="6" borderId="1" xfId="0" applyFont="1" applyFill="1" applyBorder="1" applyAlignment="1">
      <alignment horizontal="center" vertical="center" wrapText="1" readingOrder="1"/>
    </xf>
    <xf numFmtId="3" fontId="12" fillId="4" borderId="1" xfId="0" applyNumberFormat="1" applyFont="1" applyFill="1" applyBorder="1" applyAlignment="1">
      <alignment vertical="center"/>
    </xf>
    <xf numFmtId="0" fontId="3" fillId="6" borderId="12" xfId="0" applyFont="1" applyFill="1" applyBorder="1" applyAlignment="1">
      <alignment vertical="center" wrapText="1" readingOrder="1"/>
    </xf>
    <xf numFmtId="0" fontId="3" fillId="6" borderId="12" xfId="0" applyFont="1" applyFill="1" applyBorder="1" applyAlignment="1">
      <alignment horizontal="center" vertical="center" wrapText="1" readingOrder="1"/>
    </xf>
    <xf numFmtId="0" fontId="4" fillId="7" borderId="6" xfId="0" applyFont="1" applyFill="1" applyBorder="1" applyAlignment="1">
      <alignment horizontal="center" wrapText="1" readingOrder="1"/>
    </xf>
    <xf numFmtId="0" fontId="4" fillId="7" borderId="7" xfId="0" applyFont="1" applyFill="1" applyBorder="1" applyAlignment="1">
      <alignment horizontal="center" wrapText="1" readingOrder="1"/>
    </xf>
    <xf numFmtId="0" fontId="4" fillId="7" borderId="8" xfId="0" applyFont="1" applyFill="1" applyBorder="1" applyAlignment="1">
      <alignment horizontal="center" wrapText="1" readingOrder="1"/>
    </xf>
    <xf numFmtId="191" fontId="8" fillId="7" borderId="6" xfId="1" applyNumberFormat="1" applyFont="1" applyFill="1" applyBorder="1" applyAlignment="1">
      <alignment horizontal="center" wrapText="1" readingOrder="1"/>
    </xf>
    <xf numFmtId="191" fontId="8" fillId="7" borderId="7" xfId="1" applyNumberFormat="1" applyFont="1" applyFill="1" applyBorder="1" applyAlignment="1">
      <alignment horizontal="center" wrapText="1" readingOrder="1"/>
    </xf>
    <xf numFmtId="191" fontId="8" fillId="7" borderId="8" xfId="1" applyNumberFormat="1" applyFont="1" applyFill="1" applyBorder="1" applyAlignment="1">
      <alignment horizontal="center" wrapText="1" readingOrder="1"/>
    </xf>
    <xf numFmtId="191" fontId="3" fillId="7" borderId="6" xfId="1" applyNumberFormat="1" applyFont="1" applyFill="1" applyBorder="1" applyAlignment="1">
      <alignment horizontal="center" wrapText="1" readingOrder="1"/>
    </xf>
    <xf numFmtId="191" fontId="3" fillId="7" borderId="7" xfId="1" applyNumberFormat="1" applyFont="1" applyFill="1" applyBorder="1" applyAlignment="1">
      <alignment horizontal="center" wrapText="1" readingOrder="1"/>
    </xf>
    <xf numFmtId="191" fontId="3" fillId="7" borderId="8" xfId="1" applyNumberFormat="1" applyFont="1" applyFill="1" applyBorder="1" applyAlignment="1">
      <alignment horizontal="center" wrapText="1" readingOrder="1"/>
    </xf>
    <xf numFmtId="191" fontId="12" fillId="7" borderId="1" xfId="0" applyNumberFormat="1" applyFont="1" applyFill="1" applyBorder="1" applyAlignment="1">
      <alignment vertical="center"/>
    </xf>
    <xf numFmtId="0" fontId="4" fillId="6" borderId="7" xfId="0" applyFont="1" applyFill="1" applyBorder="1" applyAlignment="1">
      <alignment horizontal="center" wrapText="1" readingOrder="1"/>
    </xf>
    <xf numFmtId="191" fontId="5" fillId="6" borderId="7" xfId="1" applyNumberFormat="1" applyFont="1" applyFill="1" applyBorder="1" applyAlignment="1">
      <alignment horizontal="center" wrapText="1" readingOrder="1"/>
    </xf>
    <xf numFmtId="188" fontId="5" fillId="6" borderId="7" xfId="1" applyNumberFormat="1" applyFont="1" applyFill="1" applyBorder="1" applyAlignment="1">
      <alignment horizontal="center" wrapText="1" readingOrder="1"/>
    </xf>
    <xf numFmtId="188" fontId="3" fillId="7" borderId="8" xfId="1" applyNumberFormat="1" applyFont="1" applyFill="1" applyBorder="1" applyAlignment="1">
      <alignment horizontal="center" wrapText="1" readingOrder="1"/>
    </xf>
    <xf numFmtId="0" fontId="10" fillId="9" borderId="10" xfId="0" applyFont="1" applyFill="1" applyBorder="1" applyAlignment="1">
      <alignment vertical="center" wrapText="1" readingOrder="1"/>
    </xf>
    <xf numFmtId="0" fontId="10" fillId="9" borderId="11" xfId="0" applyFont="1" applyFill="1" applyBorder="1" applyAlignment="1">
      <alignment vertical="center" wrapText="1" readingOrder="1"/>
    </xf>
    <xf numFmtId="0" fontId="10" fillId="9" borderId="9" xfId="0" applyFont="1" applyFill="1" applyBorder="1" applyAlignment="1">
      <alignment vertical="center" wrapText="1" readingOrder="1"/>
    </xf>
    <xf numFmtId="0" fontId="11" fillId="9" borderId="1" xfId="0" applyFont="1" applyFill="1" applyBorder="1" applyAlignment="1">
      <alignment horizontal="center" vertical="center" wrapText="1" readingOrder="1"/>
    </xf>
    <xf numFmtId="0" fontId="9" fillId="8" borderId="10" xfId="0" applyFont="1" applyFill="1" applyBorder="1" applyAlignment="1">
      <alignment vertical="center"/>
    </xf>
    <xf numFmtId="0" fontId="4" fillId="8" borderId="8" xfId="0" applyFont="1" applyFill="1" applyBorder="1" applyAlignment="1">
      <alignment horizontal="center" wrapText="1" readingOrder="1"/>
    </xf>
    <xf numFmtId="0" fontId="3" fillId="9" borderId="12" xfId="0" applyFont="1" applyFill="1" applyBorder="1" applyAlignment="1">
      <alignment horizontal="center" vertical="center" wrapText="1" readingOrder="1"/>
    </xf>
    <xf numFmtId="0" fontId="4" fillId="8" borderId="6" xfId="0" applyFont="1" applyFill="1" applyBorder="1" applyAlignment="1">
      <alignment horizontal="center" wrapText="1" readingOrder="1"/>
    </xf>
    <xf numFmtId="191" fontId="8" fillId="8" borderId="6" xfId="1" applyNumberFormat="1" applyFont="1" applyFill="1" applyBorder="1" applyAlignment="1">
      <alignment horizontal="center" wrapText="1" readingOrder="1"/>
    </xf>
    <xf numFmtId="191" fontId="3" fillId="8" borderId="6" xfId="1" applyNumberFormat="1" applyFont="1" applyFill="1" applyBorder="1" applyAlignment="1">
      <alignment horizontal="center" wrapText="1" readingOrder="1"/>
    </xf>
    <xf numFmtId="0" fontId="4" fillId="8" borderId="7" xfId="0" applyFont="1" applyFill="1" applyBorder="1" applyAlignment="1">
      <alignment horizontal="center" wrapText="1" readingOrder="1"/>
    </xf>
    <xf numFmtId="191" fontId="8" fillId="8" borderId="7" xfId="1" applyNumberFormat="1" applyFont="1" applyFill="1" applyBorder="1" applyAlignment="1">
      <alignment horizontal="center" wrapText="1" readingOrder="1"/>
    </xf>
    <xf numFmtId="191" fontId="3" fillId="8" borderId="7" xfId="1" applyNumberFormat="1" applyFont="1" applyFill="1" applyBorder="1" applyAlignment="1">
      <alignment horizontal="center" wrapText="1" readingOrder="1"/>
    </xf>
    <xf numFmtId="191" fontId="8" fillId="8" borderId="8" xfId="1" applyNumberFormat="1" applyFont="1" applyFill="1" applyBorder="1" applyAlignment="1">
      <alignment horizontal="center" wrapText="1" readingOrder="1"/>
    </xf>
    <xf numFmtId="191" fontId="3" fillId="8" borderId="8" xfId="1" applyNumberFormat="1" applyFont="1" applyFill="1" applyBorder="1" applyAlignment="1">
      <alignment horizontal="center" wrapText="1" readingOrder="1"/>
    </xf>
    <xf numFmtId="0" fontId="4" fillId="9" borderId="7" xfId="0" applyFont="1" applyFill="1" applyBorder="1" applyAlignment="1">
      <alignment horizontal="center" wrapText="1" readingOrder="1"/>
    </xf>
    <xf numFmtId="191" fontId="5" fillId="9" borderId="7" xfId="1" applyNumberFormat="1" applyFont="1" applyFill="1" applyBorder="1" applyAlignment="1">
      <alignment horizontal="center" wrapText="1" readingOrder="1"/>
    </xf>
    <xf numFmtId="188" fontId="5" fillId="9" borderId="7" xfId="1" applyNumberFormat="1" applyFont="1" applyFill="1" applyBorder="1" applyAlignment="1">
      <alignment horizontal="center" wrapText="1" readingOrder="1"/>
    </xf>
    <xf numFmtId="188" fontId="3" fillId="8" borderId="8" xfId="1" applyNumberFormat="1" applyFont="1" applyFill="1" applyBorder="1" applyAlignment="1">
      <alignment horizontal="center" wrapText="1" readingOrder="1"/>
    </xf>
    <xf numFmtId="190" fontId="8" fillId="8" borderId="8" xfId="1" applyNumberFormat="1" applyFont="1" applyFill="1" applyBorder="1" applyAlignment="1">
      <alignment horizontal="center" wrapText="1" readingOrder="1"/>
    </xf>
    <xf numFmtId="190" fontId="3" fillId="8" borderId="8" xfId="1" applyNumberFormat="1" applyFont="1" applyFill="1" applyBorder="1" applyAlignment="1">
      <alignment horizontal="center" wrapText="1" readingOrder="1"/>
    </xf>
    <xf numFmtId="190" fontId="15" fillId="9" borderId="8" xfId="1" applyNumberFormat="1" applyFont="1" applyFill="1" applyBorder="1" applyAlignment="1">
      <alignment horizontal="center" wrapText="1" readingOrder="1"/>
    </xf>
    <xf numFmtId="190" fontId="12" fillId="8" borderId="1" xfId="0" applyNumberFormat="1" applyFont="1" applyFill="1" applyBorder="1" applyAlignment="1">
      <alignment vertical="center"/>
    </xf>
    <xf numFmtId="190" fontId="9" fillId="8" borderId="10" xfId="0" applyNumberFormat="1" applyFont="1" applyFill="1" applyBorder="1" applyAlignment="1">
      <alignment vertical="center"/>
    </xf>
    <xf numFmtId="0" fontId="11" fillId="9" borderId="10" xfId="0" applyFont="1" applyFill="1" applyBorder="1" applyAlignment="1">
      <alignment horizontal="center" vertical="center" wrapText="1" readingOrder="1"/>
    </xf>
    <xf numFmtId="0" fontId="3" fillId="10" borderId="12" xfId="0" applyFont="1" applyFill="1" applyBorder="1" applyAlignment="1">
      <alignment horizontal="center" vertical="center" wrapText="1" readingOrder="1"/>
    </xf>
    <xf numFmtId="0" fontId="4" fillId="11" borderId="6" xfId="0" applyFont="1" applyFill="1" applyBorder="1" applyAlignment="1">
      <alignment horizontal="center" wrapText="1" readingOrder="1"/>
    </xf>
    <xf numFmtId="191" fontId="8" fillId="11" borderId="6" xfId="1" applyNumberFormat="1" applyFont="1" applyFill="1" applyBorder="1" applyAlignment="1">
      <alignment horizontal="center" wrapText="1" readingOrder="1"/>
    </xf>
    <xf numFmtId="191" fontId="3" fillId="11" borderId="6" xfId="1" applyNumberFormat="1" applyFont="1" applyFill="1" applyBorder="1" applyAlignment="1">
      <alignment horizontal="center" wrapText="1" readingOrder="1"/>
    </xf>
    <xf numFmtId="0" fontId="4" fillId="11" borderId="7" xfId="0" applyFont="1" applyFill="1" applyBorder="1" applyAlignment="1">
      <alignment horizontal="center" wrapText="1" readingOrder="1"/>
    </xf>
    <xf numFmtId="191" fontId="8" fillId="11" borderId="7" xfId="1" applyNumberFormat="1" applyFont="1" applyFill="1" applyBorder="1" applyAlignment="1">
      <alignment horizontal="center" wrapText="1" readingOrder="1"/>
    </xf>
    <xf numFmtId="191" fontId="3" fillId="11" borderId="7" xfId="1" applyNumberFormat="1" applyFont="1" applyFill="1" applyBorder="1" applyAlignment="1">
      <alignment horizontal="center" wrapText="1" readingOrder="1"/>
    </xf>
    <xf numFmtId="0" fontId="4" fillId="11" borderId="8" xfId="0" applyFont="1" applyFill="1" applyBorder="1" applyAlignment="1">
      <alignment horizontal="center" wrapText="1" readingOrder="1"/>
    </xf>
    <xf numFmtId="191" fontId="8" fillId="11" borderId="8" xfId="1" applyNumberFormat="1" applyFont="1" applyFill="1" applyBorder="1" applyAlignment="1">
      <alignment horizontal="center" wrapText="1" readingOrder="1"/>
    </xf>
    <xf numFmtId="191" fontId="3" fillId="11" borderId="8" xfId="1" applyNumberFormat="1" applyFont="1" applyFill="1" applyBorder="1" applyAlignment="1">
      <alignment horizontal="center" wrapText="1" readingOrder="1"/>
    </xf>
    <xf numFmtId="188" fontId="2" fillId="2" borderId="2" xfId="1" applyNumberFormat="1" applyFont="1" applyFill="1" applyBorder="1"/>
    <xf numFmtId="188" fontId="2" fillId="2" borderId="3" xfId="1" applyNumberFormat="1" applyFont="1" applyFill="1" applyBorder="1"/>
    <xf numFmtId="188" fontId="2" fillId="0" borderId="4" xfId="1" applyNumberFormat="1" applyFont="1" applyBorder="1"/>
    <xf numFmtId="188" fontId="2" fillId="2" borderId="4" xfId="1" applyNumberFormat="1" applyFont="1" applyFill="1" applyBorder="1"/>
    <xf numFmtId="188" fontId="2" fillId="2" borderId="1" xfId="1" applyNumberFormat="1" applyFont="1" applyFill="1" applyBorder="1"/>
    <xf numFmtId="0" fontId="11" fillId="10" borderId="1" xfId="0" applyFont="1" applyFill="1" applyBorder="1" applyAlignment="1">
      <alignment horizontal="center" vertical="center" wrapText="1" readingOrder="1"/>
    </xf>
    <xf numFmtId="191" fontId="12" fillId="11" borderId="1" xfId="0" applyNumberFormat="1" applyFont="1" applyFill="1" applyBorder="1" applyAlignment="1">
      <alignment vertical="center"/>
    </xf>
    <xf numFmtId="0" fontId="4" fillId="10" borderId="7" xfId="0" applyFont="1" applyFill="1" applyBorder="1" applyAlignment="1">
      <alignment horizontal="center" wrapText="1" readingOrder="1"/>
    </xf>
    <xf numFmtId="191" fontId="5" fillId="10" borderId="7" xfId="1" applyNumberFormat="1" applyFont="1" applyFill="1" applyBorder="1" applyAlignment="1">
      <alignment horizontal="center" wrapText="1" readingOrder="1"/>
    </xf>
    <xf numFmtId="188" fontId="5" fillId="10" borderId="7" xfId="1" applyNumberFormat="1" applyFont="1" applyFill="1" applyBorder="1" applyAlignment="1">
      <alignment horizontal="center" wrapText="1" readingOrder="1"/>
    </xf>
    <xf numFmtId="188" fontId="3" fillId="11" borderId="8" xfId="1" applyNumberFormat="1" applyFont="1" applyFill="1" applyBorder="1" applyAlignment="1">
      <alignment horizontal="center" wrapText="1" readingOrder="1"/>
    </xf>
    <xf numFmtId="0" fontId="14" fillId="8" borderId="9" xfId="0" applyFont="1" applyFill="1" applyBorder="1" applyAlignment="1">
      <alignment horizontal="right" vertical="center"/>
    </xf>
    <xf numFmtId="0" fontId="11" fillId="12" borderId="1" xfId="0" applyFont="1" applyFill="1" applyBorder="1" applyAlignment="1">
      <alignment horizontal="center" vertical="center" wrapText="1" readingOrder="1"/>
    </xf>
    <xf numFmtId="0" fontId="4" fillId="13" borderId="8" xfId="0" applyFont="1" applyFill="1" applyBorder="1" applyAlignment="1">
      <alignment horizontal="center" wrapText="1" readingOrder="1"/>
    </xf>
    <xf numFmtId="0" fontId="3" fillId="12" borderId="12" xfId="0" applyFont="1" applyFill="1" applyBorder="1" applyAlignment="1">
      <alignment horizontal="center" vertical="center" wrapText="1" readingOrder="1"/>
    </xf>
    <xf numFmtId="0" fontId="4" fillId="12" borderId="8" xfId="0" applyFont="1" applyFill="1" applyBorder="1" applyAlignment="1">
      <alignment horizontal="center" wrapText="1" readingOrder="1"/>
    </xf>
    <xf numFmtId="0" fontId="4" fillId="13" borderId="6" xfId="0" applyFont="1" applyFill="1" applyBorder="1" applyAlignment="1">
      <alignment horizontal="center" wrapText="1" readingOrder="1"/>
    </xf>
    <xf numFmtId="0" fontId="4" fillId="13" borderId="7" xfId="0" applyFont="1" applyFill="1" applyBorder="1" applyAlignment="1">
      <alignment horizontal="center" wrapText="1" readingOrder="1"/>
    </xf>
    <xf numFmtId="190" fontId="8" fillId="13" borderId="6" xfId="1" applyNumberFormat="1" applyFont="1" applyFill="1" applyBorder="1" applyAlignment="1">
      <alignment horizontal="center" wrapText="1" readingOrder="1"/>
    </xf>
    <xf numFmtId="190" fontId="3" fillId="13" borderId="6" xfId="1" applyNumberFormat="1" applyFont="1" applyFill="1" applyBorder="1" applyAlignment="1">
      <alignment horizontal="center" wrapText="1" readingOrder="1"/>
    </xf>
    <xf numFmtId="190" fontId="8" fillId="13" borderId="7" xfId="1" applyNumberFormat="1" applyFont="1" applyFill="1" applyBorder="1" applyAlignment="1">
      <alignment horizontal="center" wrapText="1" readingOrder="1"/>
    </xf>
    <xf numFmtId="190" fontId="3" fillId="13" borderId="7" xfId="1" applyNumberFormat="1" applyFont="1" applyFill="1" applyBorder="1" applyAlignment="1">
      <alignment horizontal="center" wrapText="1" readingOrder="1"/>
    </xf>
    <xf numFmtId="190" fontId="8" fillId="13" borderId="8" xfId="1" applyNumberFormat="1" applyFont="1" applyFill="1" applyBorder="1" applyAlignment="1">
      <alignment horizontal="center" wrapText="1" readingOrder="1"/>
    </xf>
    <xf numFmtId="190" fontId="3" fillId="13" borderId="8" xfId="1" applyNumberFormat="1" applyFont="1" applyFill="1" applyBorder="1" applyAlignment="1">
      <alignment horizontal="center" wrapText="1" readingOrder="1"/>
    </xf>
    <xf numFmtId="190" fontId="7" fillId="12" borderId="8" xfId="1" applyNumberFormat="1" applyFont="1" applyFill="1" applyBorder="1" applyAlignment="1">
      <alignment horizontal="center" wrapText="1" readingOrder="1"/>
    </xf>
    <xf numFmtId="0" fontId="4" fillId="12" borderId="7" xfId="0" applyFont="1" applyFill="1" applyBorder="1" applyAlignment="1">
      <alignment horizontal="center" wrapText="1" readingOrder="1"/>
    </xf>
    <xf numFmtId="190" fontId="5" fillId="12" borderId="7" xfId="1" applyNumberFormat="1" applyFont="1" applyFill="1" applyBorder="1" applyAlignment="1">
      <alignment horizontal="center" wrapText="1" readingOrder="1"/>
    </xf>
    <xf numFmtId="190" fontId="16" fillId="12" borderId="8" xfId="1" applyNumberFormat="1" applyFont="1" applyFill="1" applyBorder="1" applyAlignment="1">
      <alignment horizontal="center" wrapText="1" readingOrder="1"/>
    </xf>
    <xf numFmtId="190" fontId="15" fillId="12" borderId="7" xfId="1" applyNumberFormat="1" applyFont="1" applyFill="1" applyBorder="1" applyAlignment="1">
      <alignment horizontal="center" wrapText="1" readingOrder="1"/>
    </xf>
    <xf numFmtId="0" fontId="9" fillId="0" borderId="13" xfId="0" applyFont="1" applyBorder="1" applyAlignment="1">
      <alignment horizontal="center" vertical="center"/>
    </xf>
    <xf numFmtId="0" fontId="9" fillId="0" borderId="14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0" fillId="0" borderId="16" xfId="0" applyBorder="1"/>
    <xf numFmtId="0" fontId="0" fillId="0" borderId="0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3" fillId="12" borderId="21" xfId="0" applyFont="1" applyFill="1" applyBorder="1" applyAlignment="1">
      <alignment horizontal="center" vertical="center" wrapText="1" readingOrder="1"/>
    </xf>
    <xf numFmtId="190" fontId="3" fillId="13" borderId="22" xfId="1" applyNumberFormat="1" applyFont="1" applyFill="1" applyBorder="1" applyAlignment="1">
      <alignment horizontal="center" wrapText="1" readingOrder="1"/>
    </xf>
    <xf numFmtId="190" fontId="3" fillId="13" borderId="23" xfId="1" applyNumberFormat="1" applyFont="1" applyFill="1" applyBorder="1" applyAlignment="1">
      <alignment horizontal="center" wrapText="1" readingOrder="1"/>
    </xf>
    <xf numFmtId="190" fontId="3" fillId="13" borderId="24" xfId="1" applyNumberFormat="1" applyFont="1" applyFill="1" applyBorder="1" applyAlignment="1">
      <alignment horizontal="center" wrapText="1" readingOrder="1"/>
    </xf>
    <xf numFmtId="0" fontId="4" fillId="9" borderId="25" xfId="0" applyFont="1" applyFill="1" applyBorder="1" applyAlignment="1">
      <alignment horizontal="center" wrapText="1" readingOrder="1"/>
    </xf>
    <xf numFmtId="191" fontId="7" fillId="9" borderId="25" xfId="1" applyNumberFormat="1" applyFont="1" applyFill="1" applyBorder="1" applyAlignment="1">
      <alignment horizontal="center" wrapText="1" readingOrder="1"/>
    </xf>
    <xf numFmtId="0" fontId="4" fillId="10" borderId="25" xfId="0" applyFont="1" applyFill="1" applyBorder="1" applyAlignment="1">
      <alignment horizontal="center" wrapText="1" readingOrder="1"/>
    </xf>
    <xf numFmtId="191" fontId="7" fillId="10" borderId="25" xfId="1" applyNumberFormat="1" applyFont="1" applyFill="1" applyBorder="1" applyAlignment="1">
      <alignment horizontal="center" wrapText="1" readingOrder="1"/>
    </xf>
    <xf numFmtId="0" fontId="4" fillId="6" borderId="25" xfId="0" applyFont="1" applyFill="1" applyBorder="1" applyAlignment="1">
      <alignment horizontal="center" wrapText="1" readingOrder="1"/>
    </xf>
    <xf numFmtId="191" fontId="7" fillId="6" borderId="25" xfId="1" applyNumberFormat="1" applyFont="1" applyFill="1" applyBorder="1" applyAlignment="1">
      <alignment horizontal="center" wrapText="1" readingOrder="1"/>
    </xf>
    <xf numFmtId="0" fontId="4" fillId="5" borderId="25" xfId="0" applyFont="1" applyFill="1" applyBorder="1" applyAlignment="1">
      <alignment horizontal="center" wrapText="1" readingOrder="1"/>
    </xf>
    <xf numFmtId="189" fontId="7" fillId="5" borderId="25" xfId="1" applyNumberFormat="1" applyFont="1" applyFill="1" applyBorder="1" applyAlignment="1">
      <alignment horizontal="center" wrapText="1" readingOrder="1"/>
    </xf>
    <xf numFmtId="0" fontId="3" fillId="3" borderId="26" xfId="0" applyFont="1" applyFill="1" applyBorder="1" applyAlignment="1">
      <alignment horizontal="center" vertical="center" wrapText="1" readingOrder="1"/>
    </xf>
    <xf numFmtId="0" fontId="3" fillId="3" borderId="21" xfId="0" applyFont="1" applyFill="1" applyBorder="1" applyAlignment="1">
      <alignment horizontal="center" vertical="center" wrapText="1" readingOrder="1"/>
    </xf>
    <xf numFmtId="0" fontId="4" fillId="4" borderId="27" xfId="0" applyFont="1" applyFill="1" applyBorder="1" applyAlignment="1">
      <alignment horizontal="center" wrapText="1" readingOrder="1"/>
    </xf>
    <xf numFmtId="193" fontId="3" fillId="4" borderId="24" xfId="1" applyNumberFormat="1" applyFont="1" applyFill="1" applyBorder="1" applyAlignment="1">
      <alignment horizontal="center" wrapText="1" readingOrder="1"/>
    </xf>
    <xf numFmtId="0" fontId="4" fillId="5" borderId="28" xfId="0" applyFont="1" applyFill="1" applyBorder="1" applyAlignment="1">
      <alignment horizontal="center" wrapText="1" readingOrder="1"/>
    </xf>
    <xf numFmtId="193" fontId="3" fillId="5" borderId="23" xfId="1" applyNumberFormat="1" applyFont="1" applyFill="1" applyBorder="1" applyAlignment="1">
      <alignment horizontal="center" wrapText="1" readingOrder="1"/>
    </xf>
    <xf numFmtId="0" fontId="3" fillId="6" borderId="26" xfId="0" applyFont="1" applyFill="1" applyBorder="1" applyAlignment="1">
      <alignment horizontal="center" vertical="center" wrapText="1" readingOrder="1"/>
    </xf>
    <xf numFmtId="0" fontId="3" fillId="6" borderId="21" xfId="0" applyFont="1" applyFill="1" applyBorder="1" applyAlignment="1">
      <alignment horizontal="center" vertical="center" wrapText="1" readingOrder="1"/>
    </xf>
    <xf numFmtId="0" fontId="4" fillId="7" borderId="27" xfId="0" applyFont="1" applyFill="1" applyBorder="1" applyAlignment="1">
      <alignment horizontal="center" wrapText="1" readingOrder="1"/>
    </xf>
    <xf numFmtId="192" fontId="3" fillId="7" borderId="24" xfId="1" applyNumberFormat="1" applyFont="1" applyFill="1" applyBorder="1" applyAlignment="1">
      <alignment horizontal="center" wrapText="1" readingOrder="1"/>
    </xf>
    <xf numFmtId="0" fontId="4" fillId="6" borderId="28" xfId="0" applyFont="1" applyFill="1" applyBorder="1" applyAlignment="1">
      <alignment horizontal="center" wrapText="1" readingOrder="1"/>
    </xf>
    <xf numFmtId="192" fontId="3" fillId="6" borderId="23" xfId="1" applyNumberFormat="1" applyFont="1" applyFill="1" applyBorder="1" applyAlignment="1">
      <alignment horizontal="center" wrapText="1" readingOrder="1"/>
    </xf>
    <xf numFmtId="0" fontId="3" fillId="10" borderId="26" xfId="0" applyFont="1" applyFill="1" applyBorder="1" applyAlignment="1">
      <alignment horizontal="center" vertical="center" wrapText="1" readingOrder="1"/>
    </xf>
    <xf numFmtId="0" fontId="3" fillId="10" borderId="21" xfId="0" applyFont="1" applyFill="1" applyBorder="1" applyAlignment="1">
      <alignment horizontal="center" vertical="center" wrapText="1" readingOrder="1"/>
    </xf>
    <xf numFmtId="0" fontId="4" fillId="11" borderId="27" xfId="0" applyFont="1" applyFill="1" applyBorder="1" applyAlignment="1">
      <alignment horizontal="center" wrapText="1" readingOrder="1"/>
    </xf>
    <xf numFmtId="192" fontId="3" fillId="11" borderId="24" xfId="1" applyNumberFormat="1" applyFont="1" applyFill="1" applyBorder="1" applyAlignment="1">
      <alignment horizontal="center" wrapText="1" readingOrder="1"/>
    </xf>
    <xf numFmtId="0" fontId="4" fillId="10" borderId="28" xfId="0" applyFont="1" applyFill="1" applyBorder="1" applyAlignment="1">
      <alignment horizontal="center" wrapText="1" readingOrder="1"/>
    </xf>
    <xf numFmtId="192" fontId="3" fillId="10" borderId="23" xfId="1" applyNumberFormat="1" applyFont="1" applyFill="1" applyBorder="1" applyAlignment="1">
      <alignment horizontal="center" wrapText="1" readingOrder="1"/>
    </xf>
    <xf numFmtId="0" fontId="3" fillId="9" borderId="26" xfId="0" applyFont="1" applyFill="1" applyBorder="1" applyAlignment="1">
      <alignment horizontal="center" vertical="center" wrapText="1" readingOrder="1"/>
    </xf>
    <xf numFmtId="0" fontId="3" fillId="9" borderId="21" xfId="0" applyFont="1" applyFill="1" applyBorder="1" applyAlignment="1">
      <alignment horizontal="center" vertical="center" wrapText="1" readingOrder="1"/>
    </xf>
    <xf numFmtId="0" fontId="4" fillId="8" borderId="27" xfId="0" applyFont="1" applyFill="1" applyBorder="1" applyAlignment="1">
      <alignment horizontal="center" wrapText="1" readingOrder="1"/>
    </xf>
    <xf numFmtId="192" fontId="3" fillId="8" borderId="24" xfId="1" applyNumberFormat="1" applyFont="1" applyFill="1" applyBorder="1" applyAlignment="1">
      <alignment horizontal="center" wrapText="1" readingOrder="1"/>
    </xf>
    <xf numFmtId="0" fontId="4" fillId="9" borderId="28" xfId="0" applyFont="1" applyFill="1" applyBorder="1" applyAlignment="1">
      <alignment horizontal="center" wrapText="1" readingOrder="1"/>
    </xf>
    <xf numFmtId="192" fontId="3" fillId="9" borderId="23" xfId="1" applyNumberFormat="1" applyFont="1" applyFill="1" applyBorder="1" applyAlignment="1">
      <alignment horizontal="center" wrapText="1" readingOrder="1"/>
    </xf>
    <xf numFmtId="0" fontId="4" fillId="9" borderId="27" xfId="0" applyFont="1" applyFill="1" applyBorder="1" applyAlignment="1">
      <alignment horizontal="center" wrapText="1" readingOrder="1"/>
    </xf>
    <xf numFmtId="0" fontId="0" fillId="0" borderId="20" xfId="0" applyBorder="1" applyAlignment="1">
      <alignment horizontal="right"/>
    </xf>
    <xf numFmtId="0" fontId="4" fillId="12" borderId="25" xfId="0" applyFont="1" applyFill="1" applyBorder="1" applyAlignment="1">
      <alignment horizontal="center" wrapText="1" readingOrder="1"/>
    </xf>
    <xf numFmtId="190" fontId="7" fillId="12" borderId="25" xfId="1" applyNumberFormat="1" applyFont="1" applyFill="1" applyBorder="1" applyAlignment="1">
      <alignment horizontal="center" wrapText="1" readingOrder="1"/>
    </xf>
    <xf numFmtId="0" fontId="3" fillId="12" borderId="26" xfId="0" applyFont="1" applyFill="1" applyBorder="1" applyAlignment="1">
      <alignment horizontal="center" vertical="center" wrapText="1" readingOrder="1"/>
    </xf>
    <xf numFmtId="0" fontId="4" fillId="13" borderId="27" xfId="0" applyFont="1" applyFill="1" applyBorder="1" applyAlignment="1">
      <alignment horizontal="center" wrapText="1" readingOrder="1"/>
    </xf>
    <xf numFmtId="0" fontId="15" fillId="12" borderId="28" xfId="0" applyFont="1" applyFill="1" applyBorder="1" applyAlignment="1">
      <alignment horizontal="center" wrapText="1" readingOrder="1"/>
    </xf>
    <xf numFmtId="190" fontId="3" fillId="12" borderId="23" xfId="1" applyNumberFormat="1" applyFont="1" applyFill="1" applyBorder="1" applyAlignment="1">
      <alignment horizontal="center" wrapText="1" readingOrder="1"/>
    </xf>
    <xf numFmtId="190" fontId="7" fillId="12" borderId="24" xfId="1" applyNumberFormat="1" applyFont="1" applyFill="1" applyBorder="1" applyAlignment="1">
      <alignment horizontal="center" wrapText="1" readingOrder="1"/>
    </xf>
    <xf numFmtId="43" fontId="3" fillId="8" borderId="24" xfId="1" applyNumberFormat="1" applyFont="1" applyFill="1" applyBorder="1" applyAlignment="1">
      <alignment horizontal="center" wrapText="1" readingOrder="1"/>
    </xf>
    <xf numFmtId="43" fontId="7" fillId="9" borderId="24" xfId="1" applyNumberFormat="1" applyFont="1" applyFill="1" applyBorder="1" applyAlignment="1">
      <alignment horizontal="center" wrapText="1" readingOrder="1"/>
    </xf>
    <xf numFmtId="0" fontId="7" fillId="0" borderId="18" xfId="0" applyFont="1" applyFill="1" applyBorder="1" applyAlignment="1">
      <alignment horizontal="center" wrapText="1" readingOrder="1"/>
    </xf>
    <xf numFmtId="190" fontId="17" fillId="0" borderId="19" xfId="1" applyNumberFormat="1" applyFont="1" applyFill="1" applyBorder="1" applyAlignment="1">
      <alignment horizontal="center" wrapText="1" readingOrder="1"/>
    </xf>
    <xf numFmtId="190" fontId="7" fillId="0" borderId="19" xfId="1" applyNumberFormat="1" applyFont="1" applyFill="1" applyBorder="1" applyAlignment="1">
      <alignment horizontal="center" wrapText="1" readingOrder="1"/>
    </xf>
    <xf numFmtId="190" fontId="7" fillId="0" borderId="20" xfId="1" applyNumberFormat="1" applyFont="1" applyFill="1" applyBorder="1" applyAlignment="1">
      <alignment horizontal="center" wrapText="1" readingOrder="1"/>
    </xf>
    <xf numFmtId="0" fontId="4" fillId="0" borderId="19" xfId="0" applyFont="1" applyFill="1" applyBorder="1" applyAlignment="1">
      <alignment horizontal="center" wrapText="1" readingOrder="1"/>
    </xf>
    <xf numFmtId="191" fontId="7" fillId="0" borderId="19" xfId="1" applyNumberFormat="1" applyFont="1" applyFill="1" applyBorder="1" applyAlignment="1">
      <alignment horizontal="center" wrapText="1" readingOrder="1"/>
    </xf>
    <xf numFmtId="191" fontId="6" fillId="0" borderId="19" xfId="1" applyNumberFormat="1" applyFont="1" applyFill="1" applyBorder="1" applyAlignment="1">
      <alignment horizontal="center" wrapText="1" readingOrder="1"/>
    </xf>
    <xf numFmtId="189" fontId="7" fillId="0" borderId="19" xfId="1" applyNumberFormat="1" applyFont="1" applyFill="1" applyBorder="1" applyAlignment="1">
      <alignment horizontal="center" wrapText="1" readingOrder="1"/>
    </xf>
    <xf numFmtId="189" fontId="6" fillId="0" borderId="19" xfId="1" applyNumberFormat="1" applyFont="1" applyFill="1" applyBorder="1" applyAlignment="1">
      <alignment horizontal="center" wrapText="1" readingOrder="1"/>
    </xf>
    <xf numFmtId="0" fontId="18" fillId="14" borderId="13" xfId="0" applyFont="1" applyFill="1" applyBorder="1" applyAlignment="1">
      <alignment horizontal="center" vertical="center"/>
    </xf>
    <xf numFmtId="187" fontId="2" fillId="15" borderId="2" xfId="1" applyNumberFormat="1" applyFont="1" applyFill="1" applyBorder="1"/>
    <xf numFmtId="187" fontId="2" fillId="15" borderId="3" xfId="1" applyNumberFormat="1" applyFont="1" applyFill="1" applyBorder="1"/>
    <xf numFmtId="187" fontId="2" fillId="15" borderId="4" xfId="1" applyNumberFormat="1" applyFont="1" applyFill="1" applyBorder="1"/>
    <xf numFmtId="188" fontId="2" fillId="15" borderId="2" xfId="1" applyNumberFormat="1" applyFont="1" applyFill="1" applyBorder="1"/>
    <xf numFmtId="188" fontId="2" fillId="15" borderId="3" xfId="1" applyNumberFormat="1" applyFont="1" applyFill="1" applyBorder="1"/>
    <xf numFmtId="188" fontId="0" fillId="15" borderId="4" xfId="1" applyNumberFormat="1" applyFont="1" applyFill="1" applyBorder="1"/>
    <xf numFmtId="188" fontId="2" fillId="15" borderId="4" xfId="1" applyNumberFormat="1" applyFont="1" applyFill="1" applyBorder="1"/>
    <xf numFmtId="188" fontId="2" fillId="16" borderId="2" xfId="1" applyNumberFormat="1" applyFont="1" applyFill="1" applyBorder="1"/>
    <xf numFmtId="188" fontId="2" fillId="16" borderId="3" xfId="1" applyNumberFormat="1" applyFont="1" applyFill="1" applyBorder="1"/>
    <xf numFmtId="188" fontId="2" fillId="16" borderId="4" xfId="1" applyNumberFormat="1" applyFont="1" applyFill="1" applyBorder="1"/>
    <xf numFmtId="187" fontId="1" fillId="0" borderId="1" xfId="1" applyNumberFormat="1" applyFont="1" applyBorder="1"/>
    <xf numFmtId="43" fontId="1" fillId="0" borderId="1" xfId="1" applyNumberFormat="1" applyFont="1" applyBorder="1"/>
    <xf numFmtId="188" fontId="1" fillId="0" borderId="1" xfId="1" applyNumberFormat="1" applyFont="1" applyBorder="1"/>
    <xf numFmtId="0" fontId="22" fillId="0" borderId="0" xfId="0" applyFont="1"/>
    <xf numFmtId="0" fontId="22" fillId="0" borderId="16" xfId="0" applyFont="1" applyBorder="1"/>
    <xf numFmtId="0" fontId="22" fillId="0" borderId="0" xfId="0" applyFont="1" applyBorder="1"/>
    <xf numFmtId="0" fontId="22" fillId="0" borderId="17" xfId="0" applyFont="1" applyBorder="1"/>
    <xf numFmtId="0" fontId="23" fillId="0" borderId="16" xfId="0" applyFont="1" applyBorder="1"/>
    <xf numFmtId="0" fontId="23" fillId="0" borderId="42" xfId="0" applyFont="1" applyBorder="1"/>
    <xf numFmtId="0" fontId="23" fillId="0" borderId="43" xfId="0" applyFont="1" applyBorder="1"/>
    <xf numFmtId="0" fontId="23" fillId="0" borderId="44" xfId="0" applyFont="1" applyBorder="1"/>
    <xf numFmtId="0" fontId="21" fillId="17" borderId="29" xfId="0" applyFont="1" applyFill="1" applyBorder="1" applyAlignment="1">
      <alignment horizontal="center"/>
    </xf>
    <xf numFmtId="0" fontId="21" fillId="17" borderId="30" xfId="0" applyFont="1" applyFill="1" applyBorder="1" applyAlignment="1">
      <alignment horizontal="center"/>
    </xf>
    <xf numFmtId="0" fontId="21" fillId="17" borderId="32" xfId="0" applyFont="1" applyFill="1" applyBorder="1" applyAlignment="1">
      <alignment horizontal="center"/>
    </xf>
    <xf numFmtId="0" fontId="21" fillId="17" borderId="33" xfId="0" applyFont="1" applyFill="1" applyBorder="1" applyAlignment="1">
      <alignment horizontal="center"/>
    </xf>
    <xf numFmtId="0" fontId="21" fillId="0" borderId="16" xfId="0" applyFont="1" applyBorder="1"/>
    <xf numFmtId="0" fontId="19" fillId="0" borderId="49" xfId="0" applyFont="1" applyBorder="1"/>
    <xf numFmtId="0" fontId="0" fillId="0" borderId="39" xfId="0" applyBorder="1"/>
    <xf numFmtId="0" fontId="18" fillId="0" borderId="13" xfId="0" applyFont="1" applyFill="1" applyBorder="1" applyAlignment="1">
      <alignment horizontal="center" vertical="center"/>
    </xf>
    <xf numFmtId="0" fontId="9" fillId="0" borderId="16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7" xfId="0" applyFont="1" applyBorder="1" applyAlignment="1">
      <alignment vertical="center"/>
    </xf>
    <xf numFmtId="0" fontId="0" fillId="0" borderId="16" xfId="0" applyBorder="1" applyAlignment="1">
      <alignment vertical="center"/>
    </xf>
    <xf numFmtId="0" fontId="21" fillId="17" borderId="31" xfId="0" applyFont="1" applyFill="1" applyBorder="1" applyAlignment="1">
      <alignment horizontal="center"/>
    </xf>
    <xf numFmtId="0" fontId="21" fillId="17" borderId="34" xfId="0" applyFont="1" applyFill="1" applyBorder="1" applyAlignment="1">
      <alignment horizontal="center"/>
    </xf>
    <xf numFmtId="190" fontId="7" fillId="12" borderId="50" xfId="1" applyNumberFormat="1" applyFont="1" applyFill="1" applyBorder="1" applyAlignment="1">
      <alignment horizontal="center" wrapText="1" readingOrder="1"/>
    </xf>
    <xf numFmtId="187" fontId="0" fillId="15" borderId="1" xfId="0" applyNumberFormat="1" applyFill="1" applyBorder="1"/>
    <xf numFmtId="0" fontId="0" fillId="15" borderId="1" xfId="0" applyFill="1" applyBorder="1" applyAlignment="1">
      <alignment horizontal="center"/>
    </xf>
    <xf numFmtId="188" fontId="2" fillId="15" borderId="1" xfId="1" applyNumberFormat="1" applyFont="1" applyFill="1" applyBorder="1"/>
    <xf numFmtId="191" fontId="21" fillId="8" borderId="10" xfId="0" applyNumberFormat="1" applyFont="1" applyFill="1" applyBorder="1" applyAlignment="1">
      <alignment vertical="center"/>
    </xf>
    <xf numFmtId="191" fontId="25" fillId="8" borderId="1" xfId="0" applyNumberFormat="1" applyFont="1" applyFill="1" applyBorder="1" applyAlignment="1">
      <alignment vertical="center"/>
    </xf>
    <xf numFmtId="190" fontId="25" fillId="13" borderId="1" xfId="0" applyNumberFormat="1" applyFont="1" applyFill="1" applyBorder="1" applyAlignment="1">
      <alignment vertical="center"/>
    </xf>
    <xf numFmtId="0" fontId="23" fillId="0" borderId="0" xfId="0" applyFont="1"/>
    <xf numFmtId="0" fontId="23" fillId="0" borderId="0" xfId="0" applyFont="1" applyBorder="1"/>
    <xf numFmtId="0" fontId="23" fillId="0" borderId="18" xfId="0" applyFont="1" applyBorder="1"/>
    <xf numFmtId="0" fontId="23" fillId="0" borderId="18" xfId="0" applyFont="1" applyBorder="1" applyAlignment="1">
      <alignment horizontal="right"/>
    </xf>
    <xf numFmtId="187" fontId="23" fillId="0" borderId="52" xfId="1" applyNumberFormat="1" applyFont="1" applyBorder="1"/>
    <xf numFmtId="187" fontId="23" fillId="0" borderId="53" xfId="1" applyNumberFormat="1" applyFont="1" applyBorder="1"/>
    <xf numFmtId="10" fontId="23" fillId="0" borderId="52" xfId="0" applyNumberFormat="1" applyFont="1" applyBorder="1"/>
    <xf numFmtId="10" fontId="23" fillId="0" borderId="53" xfId="0" applyNumberFormat="1" applyFont="1" applyBorder="1"/>
    <xf numFmtId="0" fontId="23" fillId="0" borderId="52" xfId="0" applyFont="1" applyBorder="1"/>
    <xf numFmtId="0" fontId="23" fillId="0" borderId="53" xfId="0" applyFont="1" applyBorder="1"/>
    <xf numFmtId="2" fontId="23" fillId="0" borderId="52" xfId="0" applyNumberFormat="1" applyFont="1" applyBorder="1"/>
    <xf numFmtId="2" fontId="23" fillId="0" borderId="53" xfId="0" applyNumberFormat="1" applyFont="1" applyBorder="1"/>
    <xf numFmtId="196" fontId="23" fillId="0" borderId="52" xfId="0" applyNumberFormat="1" applyFont="1" applyBorder="1"/>
    <xf numFmtId="196" fontId="23" fillId="0" borderId="53" xfId="0" applyNumberFormat="1" applyFont="1" applyBorder="1"/>
    <xf numFmtId="0" fontId="23" fillId="0" borderId="54" xfId="0" applyFont="1" applyBorder="1"/>
    <xf numFmtId="0" fontId="23" fillId="0" borderId="55" xfId="0" applyFont="1" applyBorder="1"/>
    <xf numFmtId="0" fontId="21" fillId="0" borderId="13" xfId="0" applyFont="1" applyBorder="1" applyAlignment="1">
      <alignment horizontal="center"/>
    </xf>
    <xf numFmtId="187" fontId="23" fillId="0" borderId="16" xfId="1" applyNumberFormat="1" applyFont="1" applyBorder="1"/>
    <xf numFmtId="9" fontId="23" fillId="0" borderId="16" xfId="0" applyNumberFormat="1" applyFont="1" applyBorder="1"/>
    <xf numFmtId="43" fontId="23" fillId="0" borderId="16" xfId="1" applyFont="1" applyBorder="1"/>
    <xf numFmtId="0" fontId="23" fillId="0" borderId="0" xfId="0" applyFont="1" applyAlignment="1">
      <alignment vertical="center"/>
    </xf>
    <xf numFmtId="0" fontId="21" fillId="0" borderId="18" xfId="0" applyFont="1" applyBorder="1" applyAlignment="1">
      <alignment horizontal="center" vertical="center"/>
    </xf>
    <xf numFmtId="0" fontId="21" fillId="0" borderId="56" xfId="0" applyFont="1" applyBorder="1" applyAlignment="1">
      <alignment horizontal="center" vertical="center" wrapText="1"/>
    </xf>
    <xf numFmtId="0" fontId="21" fillId="0" borderId="57" xfId="0" applyFont="1" applyBorder="1" applyAlignment="1">
      <alignment horizontal="center" vertical="center" wrapText="1"/>
    </xf>
    <xf numFmtId="0" fontId="23" fillId="0" borderId="54" xfId="0" applyFont="1" applyBorder="1" applyAlignment="1">
      <alignment horizontal="right"/>
    </xf>
    <xf numFmtId="0" fontId="23" fillId="0" borderId="55" xfId="0" applyFont="1" applyBorder="1" applyAlignment="1">
      <alignment horizontal="right"/>
    </xf>
    <xf numFmtId="0" fontId="21" fillId="0" borderId="58" xfId="0" applyFont="1" applyBorder="1" applyAlignment="1">
      <alignment horizontal="center" vertical="center"/>
    </xf>
    <xf numFmtId="187" fontId="23" fillId="0" borderId="59" xfId="1" applyNumberFormat="1" applyFont="1" applyBorder="1"/>
    <xf numFmtId="10" fontId="23" fillId="0" borderId="59" xfId="0" applyNumberFormat="1" applyFont="1" applyBorder="1"/>
    <xf numFmtId="0" fontId="23" fillId="0" borderId="60" xfId="0" applyFont="1" applyBorder="1"/>
    <xf numFmtId="2" fontId="23" fillId="0" borderId="59" xfId="0" applyNumberFormat="1" applyFont="1" applyBorder="1"/>
    <xf numFmtId="0" fontId="23" fillId="0" borderId="60" xfId="0" applyFont="1" applyBorder="1" applyAlignment="1">
      <alignment horizontal="right"/>
    </xf>
    <xf numFmtId="0" fontId="23" fillId="0" borderId="59" xfId="0" applyFont="1" applyBorder="1"/>
    <xf numFmtId="196" fontId="23" fillId="0" borderId="59" xfId="0" applyNumberFormat="1" applyFont="1" applyBorder="1"/>
    <xf numFmtId="0" fontId="23" fillId="18" borderId="61" xfId="0" applyFont="1" applyFill="1" applyBorder="1"/>
    <xf numFmtId="9" fontId="23" fillId="18" borderId="61" xfId="0" applyNumberFormat="1" applyFont="1" applyFill="1" applyBorder="1"/>
    <xf numFmtId="43" fontId="23" fillId="18" borderId="61" xfId="1" applyFont="1" applyFill="1" applyBorder="1"/>
    <xf numFmtId="0" fontId="21" fillId="18" borderId="61" xfId="0" applyFont="1" applyFill="1" applyBorder="1"/>
    <xf numFmtId="0" fontId="21" fillId="18" borderId="61" xfId="0" applyFont="1" applyFill="1" applyBorder="1" applyAlignment="1">
      <alignment horizontal="center" vertical="center"/>
    </xf>
    <xf numFmtId="0" fontId="23" fillId="18" borderId="61" xfId="0" applyFont="1" applyFill="1" applyBorder="1" applyAlignment="1">
      <alignment horizontal="right"/>
    </xf>
    <xf numFmtId="0" fontId="21" fillId="0" borderId="18" xfId="0" applyFont="1" applyBorder="1"/>
    <xf numFmtId="0" fontId="21" fillId="0" borderId="18" xfId="0" applyFont="1" applyBorder="1" applyAlignment="1">
      <alignment horizontal="right"/>
    </xf>
    <xf numFmtId="188" fontId="0" fillId="15" borderId="1" xfId="1" applyNumberFormat="1" applyFont="1" applyFill="1" applyBorder="1"/>
    <xf numFmtId="190" fontId="3" fillId="8" borderId="8" xfId="1" applyNumberFormat="1" applyFont="1" applyFill="1" applyBorder="1" applyAlignment="1">
      <alignment horizontal="right" wrapText="1" readingOrder="1"/>
    </xf>
    <xf numFmtId="0" fontId="21" fillId="21" borderId="16" xfId="0" applyFont="1" applyFill="1" applyBorder="1"/>
    <xf numFmtId="0" fontId="21" fillId="22" borderId="29" xfId="0" applyFont="1" applyFill="1" applyBorder="1" applyAlignment="1">
      <alignment horizontal="center"/>
    </xf>
    <xf numFmtId="0" fontId="21" fillId="22" borderId="30" xfId="0" applyFont="1" applyFill="1" applyBorder="1" applyAlignment="1">
      <alignment horizontal="center"/>
    </xf>
    <xf numFmtId="0" fontId="21" fillId="22" borderId="31" xfId="0" applyFont="1" applyFill="1" applyBorder="1" applyAlignment="1">
      <alignment horizontal="center"/>
    </xf>
    <xf numFmtId="0" fontId="21" fillId="22" borderId="32" xfId="0" applyFont="1" applyFill="1" applyBorder="1" applyAlignment="1">
      <alignment horizontal="center"/>
    </xf>
    <xf numFmtId="0" fontId="21" fillId="22" borderId="33" xfId="0" applyFont="1" applyFill="1" applyBorder="1" applyAlignment="1">
      <alignment horizontal="center"/>
    </xf>
    <xf numFmtId="0" fontId="21" fillId="22" borderId="34" xfId="0" applyFont="1" applyFill="1" applyBorder="1" applyAlignment="1">
      <alignment horizontal="center"/>
    </xf>
    <xf numFmtId="188" fontId="0" fillId="0" borderId="0" xfId="1" applyNumberFormat="1" applyFont="1"/>
    <xf numFmtId="197" fontId="0" fillId="0" borderId="0" xfId="0" applyNumberFormat="1"/>
    <xf numFmtId="188" fontId="28" fillId="0" borderId="2" xfId="1" applyNumberFormat="1" applyFont="1" applyFill="1" applyBorder="1"/>
    <xf numFmtId="188" fontId="28" fillId="0" borderId="3" xfId="1" applyNumberFormat="1" applyFont="1" applyFill="1" applyBorder="1"/>
    <xf numFmtId="188" fontId="28" fillId="0" borderId="4" xfId="1" applyNumberFormat="1" applyFont="1" applyFill="1" applyBorder="1"/>
    <xf numFmtId="187" fontId="0" fillId="0" borderId="0" xfId="1" applyNumberFormat="1" applyFont="1"/>
    <xf numFmtId="187" fontId="0" fillId="2" borderId="0" xfId="1" applyNumberFormat="1" applyFont="1" applyFill="1"/>
    <xf numFmtId="188" fontId="0" fillId="0" borderId="0" xfId="0" applyNumberFormat="1"/>
    <xf numFmtId="43" fontId="0" fillId="0" borderId="0" xfId="0" applyNumberFormat="1"/>
    <xf numFmtId="190" fontId="29" fillId="13" borderId="1" xfId="0" applyNumberFormat="1" applyFont="1" applyFill="1" applyBorder="1" applyAlignment="1">
      <alignment vertical="center"/>
    </xf>
    <xf numFmtId="191" fontId="29" fillId="8" borderId="1" xfId="0" applyNumberFormat="1" applyFont="1" applyFill="1" applyBorder="1" applyAlignment="1">
      <alignment vertical="center"/>
    </xf>
    <xf numFmtId="190" fontId="30" fillId="8" borderId="1" xfId="0" applyNumberFormat="1" applyFont="1" applyFill="1" applyBorder="1" applyAlignment="1">
      <alignment vertical="center"/>
    </xf>
    <xf numFmtId="191" fontId="30" fillId="11" borderId="1" xfId="0" applyNumberFormat="1" applyFont="1" applyFill="1" applyBorder="1" applyAlignment="1">
      <alignment vertical="center"/>
    </xf>
    <xf numFmtId="191" fontId="30" fillId="7" borderId="1" xfId="0" applyNumberFormat="1" applyFont="1" applyFill="1" applyBorder="1" applyAlignment="1">
      <alignment vertical="center"/>
    </xf>
    <xf numFmtId="3" fontId="30" fillId="4" borderId="1" xfId="0" applyNumberFormat="1" applyFont="1" applyFill="1" applyBorder="1" applyAlignment="1">
      <alignment vertical="center"/>
    </xf>
    <xf numFmtId="188" fontId="31" fillId="0" borderId="2" xfId="1" applyNumberFormat="1" applyFont="1" applyBorder="1"/>
    <xf numFmtId="188" fontId="31" fillId="0" borderId="3" xfId="1" applyNumberFormat="1" applyFont="1" applyBorder="1"/>
    <xf numFmtId="188" fontId="31" fillId="0" borderId="4" xfId="1" applyNumberFormat="1" applyFont="1" applyBorder="1"/>
    <xf numFmtId="188" fontId="31" fillId="2" borderId="1" xfId="1" applyNumberFormat="1" applyFont="1" applyFill="1" applyBorder="1"/>
    <xf numFmtId="188" fontId="0" fillId="2" borderId="2" xfId="1" applyNumberFormat="1" applyFont="1" applyFill="1" applyBorder="1" applyAlignment="1">
      <alignment horizontal="center"/>
    </xf>
    <xf numFmtId="188" fontId="0" fillId="0" borderId="2" xfId="1" applyNumberFormat="1" applyFont="1" applyBorder="1" applyAlignment="1">
      <alignment horizontal="center"/>
    </xf>
    <xf numFmtId="188" fontId="0" fillId="2" borderId="3" xfId="1" applyNumberFormat="1" applyFont="1" applyFill="1" applyBorder="1" applyAlignment="1">
      <alignment horizontal="center"/>
    </xf>
    <xf numFmtId="188" fontId="0" fillId="2" borderId="4" xfId="1" applyNumberFormat="1" applyFont="1" applyFill="1" applyBorder="1" applyAlignment="1">
      <alignment horizontal="center"/>
    </xf>
    <xf numFmtId="43" fontId="0" fillId="0" borderId="0" xfId="1" applyFont="1"/>
    <xf numFmtId="43" fontId="0" fillId="2" borderId="0" xfId="1" applyFont="1" applyFill="1"/>
    <xf numFmtId="191" fontId="32" fillId="6" borderId="25" xfId="1" applyNumberFormat="1" applyFont="1" applyFill="1" applyBorder="1" applyAlignment="1">
      <alignment horizontal="center" wrapText="1" readingOrder="1"/>
    </xf>
    <xf numFmtId="190" fontId="0" fillId="0" borderId="20" xfId="0" applyNumberFormat="1" applyBorder="1"/>
    <xf numFmtId="190" fontId="7" fillId="12" borderId="51" xfId="1" applyNumberFormat="1" applyFont="1" applyFill="1" applyBorder="1" applyAlignment="1">
      <alignment horizontal="center" wrapText="1" readingOrder="1"/>
    </xf>
    <xf numFmtId="3" fontId="7" fillId="5" borderId="25" xfId="1" applyNumberFormat="1" applyFont="1" applyFill="1" applyBorder="1" applyAlignment="1">
      <alignment horizontal="center" wrapText="1" readingOrder="1"/>
    </xf>
    <xf numFmtId="0" fontId="0" fillId="0" borderId="66" xfId="0" applyBorder="1"/>
    <xf numFmtId="187" fontId="1" fillId="0" borderId="65" xfId="1" applyNumberFormat="1" applyFont="1" applyBorder="1"/>
    <xf numFmtId="0" fontId="0" fillId="20" borderId="67" xfId="0" applyFill="1" applyBorder="1"/>
    <xf numFmtId="187" fontId="1" fillId="20" borderId="68" xfId="1" applyNumberFormat="1" applyFont="1" applyFill="1" applyBorder="1"/>
    <xf numFmtId="188" fontId="1" fillId="20" borderId="68" xfId="1" applyNumberFormat="1" applyFont="1" applyFill="1" applyBorder="1"/>
    <xf numFmtId="43" fontId="1" fillId="20" borderId="68" xfId="1" applyNumberFormat="1" applyFont="1" applyFill="1" applyBorder="1"/>
    <xf numFmtId="187" fontId="1" fillId="20" borderId="69" xfId="1" applyNumberFormat="1" applyFont="1" applyFill="1" applyBorder="1"/>
    <xf numFmtId="0" fontId="0" fillId="0" borderId="64" xfId="0" applyBorder="1"/>
    <xf numFmtId="187" fontId="1" fillId="0" borderId="62" xfId="1" applyNumberFormat="1" applyFont="1" applyBorder="1"/>
    <xf numFmtId="188" fontId="1" fillId="0" borderId="62" xfId="1" applyNumberFormat="1" applyFont="1" applyBorder="1"/>
    <xf numFmtId="43" fontId="1" fillId="0" borderId="62" xfId="1" applyNumberFormat="1" applyFont="1" applyBorder="1"/>
    <xf numFmtId="187" fontId="1" fillId="0" borderId="70" xfId="1" applyNumberFormat="1" applyFont="1" applyBorder="1"/>
    <xf numFmtId="0" fontId="0" fillId="19" borderId="67" xfId="0" applyFill="1" applyBorder="1"/>
    <xf numFmtId="0" fontId="0" fillId="19" borderId="68" xfId="0" applyFill="1" applyBorder="1" applyAlignment="1">
      <alignment horizontal="center"/>
    </xf>
    <xf numFmtId="0" fontId="0" fillId="19" borderId="69" xfId="0" applyFill="1" applyBorder="1" applyAlignment="1">
      <alignment horizontal="center"/>
    </xf>
    <xf numFmtId="0" fontId="27" fillId="19" borderId="67" xfId="0" applyFont="1" applyFill="1" applyBorder="1"/>
    <xf numFmtId="0" fontId="27" fillId="19" borderId="68" xfId="0" applyFont="1" applyFill="1" applyBorder="1" applyAlignment="1">
      <alignment horizontal="center"/>
    </xf>
    <xf numFmtId="0" fontId="27" fillId="19" borderId="69" xfId="0" applyFont="1" applyFill="1" applyBorder="1" applyAlignment="1">
      <alignment horizontal="center"/>
    </xf>
    <xf numFmtId="0" fontId="0" fillId="19" borderId="10" xfId="0" applyFill="1" applyBorder="1"/>
    <xf numFmtId="0" fontId="0" fillId="19" borderId="71" xfId="0" applyFill="1" applyBorder="1"/>
    <xf numFmtId="0" fontId="0" fillId="0" borderId="10" xfId="0" applyBorder="1"/>
    <xf numFmtId="0" fontId="0" fillId="20" borderId="71" xfId="0" applyFill="1" applyBorder="1"/>
    <xf numFmtId="0" fontId="0" fillId="19" borderId="67" xfId="0" applyFill="1" applyBorder="1" applyAlignment="1">
      <alignment horizontal="center"/>
    </xf>
    <xf numFmtId="187" fontId="1" fillId="0" borderId="64" xfId="1" applyNumberFormat="1" applyFont="1" applyBorder="1"/>
    <xf numFmtId="187" fontId="1" fillId="0" borderId="66" xfId="1" applyNumberFormat="1" applyFont="1" applyBorder="1"/>
    <xf numFmtId="187" fontId="1" fillId="20" borderId="67" xfId="1" applyNumberFormat="1" applyFont="1" applyFill="1" applyBorder="1"/>
    <xf numFmtId="0" fontId="27" fillId="19" borderId="10" xfId="0" applyFont="1" applyFill="1" applyBorder="1"/>
    <xf numFmtId="0" fontId="27" fillId="19" borderId="71" xfId="0" applyFont="1" applyFill="1" applyBorder="1"/>
    <xf numFmtId="0" fontId="27" fillId="19" borderId="67" xfId="0" applyFont="1" applyFill="1" applyBorder="1" applyAlignment="1">
      <alignment horizontal="center"/>
    </xf>
    <xf numFmtId="187" fontId="1" fillId="15" borderId="2" xfId="1" applyNumberFormat="1" applyFont="1" applyFill="1" applyBorder="1"/>
    <xf numFmtId="187" fontId="1" fillId="15" borderId="3" xfId="1" applyNumberFormat="1" applyFont="1" applyFill="1" applyBorder="1"/>
    <xf numFmtId="187" fontId="1" fillId="15" borderId="4" xfId="1" applyNumberFormat="1" applyFont="1" applyFill="1" applyBorder="1"/>
    <xf numFmtId="43" fontId="0" fillId="0" borderId="0" xfId="1" applyNumberFormat="1" applyFont="1" applyBorder="1"/>
    <xf numFmtId="43" fontId="36" fillId="0" borderId="0" xfId="1" applyFont="1" applyBorder="1"/>
    <xf numFmtId="0" fontId="0" fillId="2" borderId="1" xfId="0" applyFill="1" applyBorder="1" applyAlignment="1">
      <alignment horizontal="left"/>
    </xf>
    <xf numFmtId="0" fontId="4" fillId="5" borderId="77" xfId="0" applyFont="1" applyFill="1" applyBorder="1" applyAlignment="1">
      <alignment horizontal="center" wrapText="1" readingOrder="1"/>
    </xf>
    <xf numFmtId="193" fontId="3" fillId="5" borderId="78" xfId="1" applyNumberFormat="1" applyFont="1" applyFill="1" applyBorder="1" applyAlignment="1">
      <alignment horizontal="center" wrapText="1" readingOrder="1"/>
    </xf>
    <xf numFmtId="0" fontId="4" fillId="6" borderId="77" xfId="0" applyFont="1" applyFill="1" applyBorder="1" applyAlignment="1">
      <alignment horizontal="center" wrapText="1" readingOrder="1"/>
    </xf>
    <xf numFmtId="188" fontId="32" fillId="6" borderId="25" xfId="1" applyNumberFormat="1" applyFont="1" applyFill="1" applyBorder="1" applyAlignment="1">
      <alignment horizontal="center" wrapText="1" readingOrder="1"/>
    </xf>
    <xf numFmtId="188" fontId="7" fillId="6" borderId="78" xfId="1" applyNumberFormat="1" applyFont="1" applyFill="1" applyBorder="1" applyAlignment="1">
      <alignment horizontal="center" wrapText="1" readingOrder="1"/>
    </xf>
    <xf numFmtId="0" fontId="4" fillId="10" borderId="77" xfId="0" applyFont="1" applyFill="1" applyBorder="1" applyAlignment="1">
      <alignment horizontal="center" wrapText="1" readingOrder="1"/>
    </xf>
    <xf numFmtId="188" fontId="7" fillId="10" borderId="78" xfId="1" applyNumberFormat="1" applyFont="1" applyFill="1" applyBorder="1" applyAlignment="1">
      <alignment horizontal="center" wrapText="1" readingOrder="1"/>
    </xf>
    <xf numFmtId="0" fontId="4" fillId="9" borderId="77" xfId="0" applyFont="1" applyFill="1" applyBorder="1" applyAlignment="1">
      <alignment horizontal="center" wrapText="1" readingOrder="1"/>
    </xf>
    <xf numFmtId="190" fontId="7" fillId="9" borderId="25" xfId="1" applyNumberFormat="1" applyFont="1" applyFill="1" applyBorder="1" applyAlignment="1">
      <alignment horizontal="center" wrapText="1" readingOrder="1"/>
    </xf>
    <xf numFmtId="43" fontId="3" fillId="9" borderId="78" xfId="1" applyNumberFormat="1" applyFont="1" applyFill="1" applyBorder="1" applyAlignment="1">
      <alignment horizontal="center" wrapText="1" readingOrder="1"/>
    </xf>
    <xf numFmtId="188" fontId="4" fillId="9" borderId="25" xfId="1" applyNumberFormat="1" applyFont="1" applyFill="1" applyBorder="1" applyAlignment="1">
      <alignment horizontal="center" wrapText="1" readingOrder="1"/>
    </xf>
    <xf numFmtId="188" fontId="7" fillId="9" borderId="78" xfId="1" applyNumberFormat="1" applyFont="1" applyFill="1" applyBorder="1" applyAlignment="1">
      <alignment horizontal="center" wrapText="1" readingOrder="1"/>
    </xf>
    <xf numFmtId="190" fontId="7" fillId="12" borderId="78" xfId="1" applyNumberFormat="1" applyFont="1" applyFill="1" applyBorder="1" applyAlignment="1">
      <alignment horizontal="center" wrapText="1" readingOrder="1"/>
    </xf>
    <xf numFmtId="187" fontId="0" fillId="0" borderId="2" xfId="1" applyNumberFormat="1" applyFont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0" fillId="19" borderId="2" xfId="0" applyFill="1" applyBorder="1" applyAlignment="1">
      <alignment horizontal="center"/>
    </xf>
    <xf numFmtId="0" fontId="0" fillId="19" borderId="3" xfId="0" applyFill="1" applyBorder="1"/>
    <xf numFmtId="0" fontId="0" fillId="19" borderId="4" xfId="0" applyFill="1" applyBorder="1"/>
    <xf numFmtId="0" fontId="0" fillId="19" borderId="1" xfId="0" applyFill="1" applyBorder="1"/>
    <xf numFmtId="187" fontId="0" fillId="19" borderId="2" xfId="1" applyNumberFormat="1" applyFont="1" applyFill="1" applyBorder="1" applyAlignment="1">
      <alignment horizontal="center"/>
    </xf>
    <xf numFmtId="187" fontId="0" fillId="19" borderId="3" xfId="1" applyNumberFormat="1" applyFont="1" applyFill="1" applyBorder="1" applyAlignment="1">
      <alignment horizontal="center"/>
    </xf>
    <xf numFmtId="187" fontId="0" fillId="19" borderId="4" xfId="1" applyNumberFormat="1" applyFont="1" applyFill="1" applyBorder="1" applyAlignment="1">
      <alignment horizontal="center"/>
    </xf>
    <xf numFmtId="187" fontId="0" fillId="19" borderId="1" xfId="1" applyNumberFormat="1" applyFont="1" applyFill="1" applyBorder="1"/>
    <xf numFmtId="0" fontId="0" fillId="8" borderId="1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8" borderId="3" xfId="0" applyFill="1" applyBorder="1"/>
    <xf numFmtId="0" fontId="0" fillId="8" borderId="4" xfId="0" applyFill="1" applyBorder="1"/>
    <xf numFmtId="0" fontId="0" fillId="8" borderId="1" xfId="0" applyFill="1" applyBorder="1"/>
    <xf numFmtId="187" fontId="0" fillId="8" borderId="2" xfId="1" applyNumberFormat="1" applyFont="1" applyFill="1" applyBorder="1" applyAlignment="1">
      <alignment horizontal="center"/>
    </xf>
    <xf numFmtId="43" fontId="0" fillId="8" borderId="2" xfId="1" applyFont="1" applyFill="1" applyBorder="1" applyAlignment="1">
      <alignment horizontal="center"/>
    </xf>
    <xf numFmtId="188" fontId="0" fillId="8" borderId="3" xfId="1" applyNumberFormat="1" applyFont="1" applyFill="1" applyBorder="1" applyAlignment="1">
      <alignment horizontal="center"/>
    </xf>
    <xf numFmtId="188" fontId="0" fillId="8" borderId="4" xfId="1" applyNumberFormat="1" applyFont="1" applyFill="1" applyBorder="1" applyAlignment="1">
      <alignment horizontal="center"/>
    </xf>
    <xf numFmtId="188" fontId="0" fillId="8" borderId="1" xfId="1" applyNumberFormat="1" applyFont="1" applyFill="1" applyBorder="1"/>
    <xf numFmtId="187" fontId="0" fillId="0" borderId="3" xfId="1" applyNumberFormat="1" applyFont="1" applyBorder="1" applyAlignment="1">
      <alignment horizontal="center"/>
    </xf>
    <xf numFmtId="187" fontId="0" fillId="0" borderId="4" xfId="1" applyNumberFormat="1" applyFont="1" applyBorder="1" applyAlignment="1">
      <alignment horizontal="center"/>
    </xf>
    <xf numFmtId="0" fontId="3" fillId="21" borderId="12" xfId="0" applyFont="1" applyFill="1" applyBorder="1" applyAlignment="1">
      <alignment vertical="center" wrapText="1" readingOrder="1"/>
    </xf>
    <xf numFmtId="0" fontId="3" fillId="21" borderId="12" xfId="0" applyFont="1" applyFill="1" applyBorder="1" applyAlignment="1">
      <alignment horizontal="center" vertical="center" wrapText="1" readingOrder="1"/>
    </xf>
    <xf numFmtId="0" fontId="4" fillId="21" borderId="25" xfId="0" applyFont="1" applyFill="1" applyBorder="1" applyAlignment="1">
      <alignment horizontal="center" wrapText="1" readingOrder="1"/>
    </xf>
    <xf numFmtId="188" fontId="8" fillId="8" borderId="7" xfId="1" applyNumberFormat="1" applyFont="1" applyFill="1" applyBorder="1" applyAlignment="1">
      <alignment horizontal="center" wrapText="1" readingOrder="1"/>
    </xf>
    <xf numFmtId="188" fontId="7" fillId="21" borderId="25" xfId="1" applyNumberFormat="1" applyFont="1" applyFill="1" applyBorder="1" applyAlignment="1">
      <alignment horizontal="center" wrapText="1" readingOrder="1"/>
    </xf>
    <xf numFmtId="0" fontId="37" fillId="3" borderId="0" xfId="0" applyFont="1" applyFill="1"/>
    <xf numFmtId="0" fontId="0" fillId="3" borderId="0" xfId="0" applyFill="1"/>
    <xf numFmtId="0" fontId="4" fillId="24" borderId="25" xfId="0" applyFont="1" applyFill="1" applyBorder="1" applyAlignment="1">
      <alignment horizontal="center" wrapText="1" readingOrder="1"/>
    </xf>
    <xf numFmtId="188" fontId="7" fillId="24" borderId="25" xfId="1" applyNumberFormat="1" applyFont="1" applyFill="1" applyBorder="1" applyAlignment="1">
      <alignment horizontal="center" wrapText="1" readingOrder="1"/>
    </xf>
    <xf numFmtId="0" fontId="3" fillId="24" borderId="12" xfId="0" applyFont="1" applyFill="1" applyBorder="1" applyAlignment="1">
      <alignment vertical="center" wrapText="1" readingOrder="1"/>
    </xf>
    <xf numFmtId="0" fontId="3" fillId="24" borderId="12" xfId="0" applyFont="1" applyFill="1" applyBorder="1" applyAlignment="1">
      <alignment horizontal="center" vertical="center" wrapText="1" readingOrder="1"/>
    </xf>
    <xf numFmtId="190" fontId="9" fillId="0" borderId="14" xfId="0" applyNumberFormat="1" applyFont="1" applyBorder="1" applyAlignment="1">
      <alignment vertical="center"/>
    </xf>
    <xf numFmtId="187" fontId="38" fillId="8" borderId="35" xfId="1" applyNumberFormat="1" applyFont="1" applyFill="1" applyBorder="1"/>
    <xf numFmtId="188" fontId="38" fillId="8" borderId="36" xfId="1" applyNumberFormat="1" applyFont="1" applyFill="1" applyBorder="1"/>
    <xf numFmtId="43" fontId="38" fillId="8" borderId="37" xfId="0" applyNumberFormat="1" applyFont="1" applyFill="1" applyBorder="1"/>
    <xf numFmtId="187" fontId="38" fillId="0" borderId="45" xfId="1" applyNumberFormat="1" applyFont="1" applyBorder="1"/>
    <xf numFmtId="0" fontId="38" fillId="0" borderId="46" xfId="0" applyFont="1" applyBorder="1"/>
    <xf numFmtId="0" fontId="38" fillId="0" borderId="47" xfId="0" applyFont="1" applyBorder="1"/>
    <xf numFmtId="187" fontId="9" fillId="8" borderId="35" xfId="1" applyNumberFormat="1" applyFont="1" applyFill="1" applyBorder="1"/>
    <xf numFmtId="188" fontId="9" fillId="8" borderId="36" xfId="1" applyNumberFormat="1" applyFont="1" applyFill="1" applyBorder="1"/>
    <xf numFmtId="43" fontId="9" fillId="8" borderId="37" xfId="1" applyNumberFormat="1" applyFont="1" applyFill="1" applyBorder="1"/>
    <xf numFmtId="0" fontId="9" fillId="0" borderId="35" xfId="0" applyFont="1" applyBorder="1"/>
    <xf numFmtId="0" fontId="9" fillId="0" borderId="36" xfId="0" applyFont="1" applyBorder="1"/>
    <xf numFmtId="0" fontId="9" fillId="0" borderId="37" xfId="0" applyFont="1" applyBorder="1"/>
    <xf numFmtId="187" fontId="9" fillId="0" borderId="35" xfId="1" applyNumberFormat="1" applyFont="1" applyBorder="1"/>
    <xf numFmtId="188" fontId="9" fillId="0" borderId="36" xfId="1" applyNumberFormat="1" applyFont="1" applyBorder="1"/>
    <xf numFmtId="43" fontId="9" fillId="0" borderId="37" xfId="1" applyNumberFormat="1" applyFont="1" applyBorder="1"/>
    <xf numFmtId="43" fontId="9" fillId="0" borderId="36" xfId="1" applyNumberFormat="1" applyFont="1" applyBorder="1"/>
    <xf numFmtId="194" fontId="38" fillId="0" borderId="35" xfId="2" applyNumberFormat="1" applyFont="1" applyBorder="1"/>
    <xf numFmtId="194" fontId="38" fillId="0" borderId="36" xfId="2" applyNumberFormat="1" applyFont="1" applyBorder="1"/>
    <xf numFmtId="0" fontId="38" fillId="0" borderId="36" xfId="0" applyFont="1" applyBorder="1"/>
    <xf numFmtId="0" fontId="38" fillId="0" borderId="37" xfId="0" applyFont="1" applyBorder="1"/>
    <xf numFmtId="194" fontId="38" fillId="0" borderId="36" xfId="2" applyNumberFormat="1" applyFont="1" applyFill="1" applyBorder="1"/>
    <xf numFmtId="0" fontId="38" fillId="0" borderId="36" xfId="0" applyFont="1" applyFill="1" applyBorder="1"/>
    <xf numFmtId="0" fontId="38" fillId="0" borderId="37" xfId="0" applyFont="1" applyFill="1" applyBorder="1"/>
    <xf numFmtId="194" fontId="38" fillId="0" borderId="35" xfId="2" applyNumberFormat="1" applyFont="1" applyFill="1" applyBorder="1"/>
    <xf numFmtId="198" fontId="38" fillId="0" borderId="42" xfId="2" applyNumberFormat="1" applyFont="1" applyBorder="1"/>
    <xf numFmtId="195" fontId="38" fillId="0" borderId="43" xfId="2" applyNumberFormat="1" applyFont="1" applyFill="1" applyBorder="1"/>
    <xf numFmtId="0" fontId="38" fillId="0" borderId="43" xfId="0" applyFont="1" applyFill="1" applyBorder="1"/>
    <xf numFmtId="0" fontId="38" fillId="0" borderId="44" xfId="0" applyFont="1" applyFill="1" applyBorder="1"/>
    <xf numFmtId="198" fontId="38" fillId="0" borderId="42" xfId="2" applyNumberFormat="1" applyFont="1" applyFill="1" applyBorder="1"/>
    <xf numFmtId="43" fontId="0" fillId="19" borderId="2" xfId="1" applyFont="1" applyFill="1" applyBorder="1" applyAlignment="1">
      <alignment horizontal="center"/>
    </xf>
    <xf numFmtId="43" fontId="0" fillId="19" borderId="3" xfId="1" applyFont="1" applyFill="1" applyBorder="1" applyAlignment="1">
      <alignment horizontal="center"/>
    </xf>
    <xf numFmtId="43" fontId="0" fillId="19" borderId="4" xfId="1" applyFont="1" applyFill="1" applyBorder="1" applyAlignment="1">
      <alignment horizontal="center"/>
    </xf>
    <xf numFmtId="43" fontId="0" fillId="19" borderId="1" xfId="1" applyFont="1" applyFill="1" applyBorder="1"/>
    <xf numFmtId="188" fontId="28" fillId="15" borderId="2" xfId="1" applyNumberFormat="1" applyFont="1" applyFill="1" applyBorder="1"/>
    <xf numFmtId="188" fontId="28" fillId="15" borderId="3" xfId="1" applyNumberFormat="1" applyFont="1" applyFill="1" applyBorder="1"/>
    <xf numFmtId="188" fontId="28" fillId="15" borderId="4" xfId="1" applyNumberFormat="1" applyFont="1" applyFill="1" applyBorder="1"/>
    <xf numFmtId="188" fontId="1" fillId="15" borderId="2" xfId="1" applyNumberFormat="1" applyFont="1" applyFill="1" applyBorder="1"/>
    <xf numFmtId="188" fontId="1" fillId="15" borderId="3" xfId="1" applyNumberFormat="1" applyFont="1" applyFill="1" applyBorder="1"/>
    <xf numFmtId="188" fontId="1" fillId="15" borderId="4" xfId="1" applyNumberFormat="1" applyFont="1" applyFill="1" applyBorder="1"/>
    <xf numFmtId="187" fontId="28" fillId="15" borderId="3" xfId="1" applyNumberFormat="1" applyFont="1" applyFill="1" applyBorder="1"/>
    <xf numFmtId="187" fontId="28" fillId="15" borderId="4" xfId="1" applyNumberFormat="1" applyFont="1" applyFill="1" applyBorder="1"/>
    <xf numFmtId="188" fontId="28" fillId="2" borderId="1" xfId="1" applyNumberFormat="1" applyFont="1" applyFill="1" applyBorder="1"/>
    <xf numFmtId="43" fontId="3" fillId="9" borderId="25" xfId="1" applyFont="1" applyFill="1" applyBorder="1" applyAlignment="1">
      <alignment horizontal="right" wrapText="1" readingOrder="1"/>
    </xf>
    <xf numFmtId="190" fontId="15" fillId="9" borderId="8" xfId="1" applyNumberFormat="1" applyFont="1" applyFill="1" applyBorder="1" applyAlignment="1">
      <alignment horizontal="right" wrapText="1" readingOrder="1"/>
    </xf>
    <xf numFmtId="190" fontId="0" fillId="0" borderId="0" xfId="0" applyNumberFormat="1" applyBorder="1"/>
    <xf numFmtId="188" fontId="7" fillId="9" borderId="25" xfId="1" applyNumberFormat="1" applyFont="1" applyFill="1" applyBorder="1" applyAlignment="1">
      <alignment horizontal="center" wrapText="1" readingOrder="1"/>
    </xf>
    <xf numFmtId="0" fontId="11" fillId="3" borderId="10" xfId="0" applyFont="1" applyFill="1" applyBorder="1" applyAlignment="1">
      <alignment horizontal="center" vertical="center" wrapText="1" readingOrder="1"/>
    </xf>
    <xf numFmtId="0" fontId="11" fillId="3" borderId="9" xfId="0" applyFont="1" applyFill="1" applyBorder="1" applyAlignment="1">
      <alignment horizontal="center" vertical="center" wrapText="1" readingOrder="1"/>
    </xf>
    <xf numFmtId="189" fontId="5" fillId="5" borderId="8" xfId="1" applyNumberFormat="1" applyFont="1" applyFill="1" applyBorder="1" applyAlignment="1">
      <alignment horizontal="center" wrapText="1" readingOrder="1"/>
    </xf>
    <xf numFmtId="3" fontId="5" fillId="5" borderId="8" xfId="1" applyNumberFormat="1" applyFont="1" applyFill="1" applyBorder="1" applyAlignment="1">
      <alignment horizontal="center" wrapText="1" readingOrder="1"/>
    </xf>
    <xf numFmtId="187" fontId="0" fillId="2" borderId="61" xfId="1" applyNumberFormat="1" applyFont="1" applyFill="1" applyBorder="1"/>
    <xf numFmtId="189" fontId="0" fillId="0" borderId="20" xfId="0" applyNumberFormat="1" applyBorder="1"/>
    <xf numFmtId="43" fontId="0" fillId="0" borderId="2" xfId="1" applyNumberFormat="1" applyFont="1" applyBorder="1"/>
    <xf numFmtId="43" fontId="0" fillId="0" borderId="3" xfId="1" applyNumberFormat="1" applyFont="1" applyBorder="1"/>
    <xf numFmtId="43" fontId="0" fillId="0" borderId="4" xfId="1" applyNumberFormat="1" applyFont="1" applyBorder="1"/>
    <xf numFmtId="43" fontId="0" fillId="0" borderId="0" xfId="1" applyFont="1" applyBorder="1"/>
    <xf numFmtId="43" fontId="0" fillId="0" borderId="0" xfId="0" applyNumberFormat="1" applyBorder="1"/>
    <xf numFmtId="191" fontId="0" fillId="0" borderId="0" xfId="0" applyNumberFormat="1" applyBorder="1"/>
    <xf numFmtId="43" fontId="0" fillId="0" borderId="0" xfId="1" applyNumberFormat="1" applyFont="1"/>
    <xf numFmtId="0" fontId="35" fillId="23" borderId="40" xfId="0" applyFont="1" applyFill="1" applyBorder="1" applyAlignment="1">
      <alignment horizontal="center" vertical="center"/>
    </xf>
    <xf numFmtId="0" fontId="35" fillId="23" borderId="72" xfId="0" applyFont="1" applyFill="1" applyBorder="1" applyAlignment="1">
      <alignment horizontal="center" vertical="center"/>
    </xf>
    <xf numFmtId="0" fontId="35" fillId="23" borderId="76" xfId="0" applyFont="1" applyFill="1" applyBorder="1" applyAlignment="1">
      <alignment horizontal="center" vertical="center"/>
    </xf>
    <xf numFmtId="0" fontId="20" fillId="11" borderId="63" xfId="0" applyFont="1" applyFill="1" applyBorder="1" applyAlignment="1">
      <alignment horizontal="center" vertical="center"/>
    </xf>
    <xf numFmtId="0" fontId="20" fillId="11" borderId="64" xfId="0" applyFont="1" applyFill="1" applyBorder="1" applyAlignment="1">
      <alignment horizontal="center" vertical="center"/>
    </xf>
    <xf numFmtId="0" fontId="34" fillId="19" borderId="73" xfId="0" applyFont="1" applyFill="1" applyBorder="1" applyAlignment="1">
      <alignment horizontal="center" vertical="center"/>
    </xf>
    <xf numFmtId="0" fontId="34" fillId="19" borderId="74" xfId="0" applyFont="1" applyFill="1" applyBorder="1" applyAlignment="1">
      <alignment horizontal="center" vertical="center"/>
    </xf>
    <xf numFmtId="0" fontId="34" fillId="19" borderId="75" xfId="0" applyFont="1" applyFill="1" applyBorder="1" applyAlignment="1">
      <alignment horizontal="center" vertical="center"/>
    </xf>
    <xf numFmtId="0" fontId="33" fillId="19" borderId="73" xfId="0" applyFont="1" applyFill="1" applyBorder="1" applyAlignment="1">
      <alignment horizontal="center" vertical="center"/>
    </xf>
    <xf numFmtId="0" fontId="33" fillId="19" borderId="74" xfId="0" applyFont="1" applyFill="1" applyBorder="1" applyAlignment="1">
      <alignment horizontal="center" vertical="center"/>
    </xf>
    <xf numFmtId="0" fontId="33" fillId="19" borderId="75" xfId="0" applyFont="1" applyFill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0" fillId="10" borderId="10" xfId="0" applyFont="1" applyFill="1" applyBorder="1" applyAlignment="1">
      <alignment horizontal="center" vertical="center" wrapText="1" readingOrder="1"/>
    </xf>
    <xf numFmtId="0" fontId="10" fillId="10" borderId="9" xfId="0" applyFont="1" applyFill="1" applyBorder="1" applyAlignment="1">
      <alignment horizontal="center" vertical="center" wrapText="1" readingOrder="1"/>
    </xf>
    <xf numFmtId="0" fontId="11" fillId="10" borderId="10" xfId="0" applyFont="1" applyFill="1" applyBorder="1" applyAlignment="1">
      <alignment horizontal="center" vertical="center" wrapText="1" readingOrder="1"/>
    </xf>
    <xf numFmtId="0" fontId="11" fillId="10" borderId="9" xfId="0" applyFont="1" applyFill="1" applyBorder="1" applyAlignment="1">
      <alignment horizontal="center" vertical="center" wrapText="1" readingOrder="1"/>
    </xf>
    <xf numFmtId="0" fontId="9" fillId="11" borderId="10" xfId="0" applyFont="1" applyFill="1" applyBorder="1" applyAlignment="1">
      <alignment horizontal="center" vertical="center"/>
    </xf>
    <xf numFmtId="0" fontId="9" fillId="11" borderId="9" xfId="0" applyFont="1" applyFill="1" applyBorder="1" applyAlignment="1">
      <alignment horizontal="center" vertical="center"/>
    </xf>
    <xf numFmtId="0" fontId="11" fillId="6" borderId="10" xfId="0" applyFont="1" applyFill="1" applyBorder="1" applyAlignment="1">
      <alignment horizontal="center" vertical="center" wrapText="1" readingOrder="1"/>
    </xf>
    <xf numFmtId="0" fontId="11" fillId="6" borderId="9" xfId="0" applyFont="1" applyFill="1" applyBorder="1" applyAlignment="1">
      <alignment horizontal="center" vertical="center" wrapText="1" readingOrder="1"/>
    </xf>
    <xf numFmtId="0" fontId="9" fillId="7" borderId="10" xfId="0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191" fontId="9" fillId="7" borderId="10" xfId="0" applyNumberFormat="1" applyFont="1" applyFill="1" applyBorder="1" applyAlignment="1">
      <alignment horizontal="center" vertical="center"/>
    </xf>
    <xf numFmtId="191" fontId="9" fillId="7" borderId="9" xfId="0" applyNumberFormat="1" applyFont="1" applyFill="1" applyBorder="1" applyAlignment="1">
      <alignment horizontal="center" vertical="center"/>
    </xf>
    <xf numFmtId="191" fontId="9" fillId="11" borderId="10" xfId="0" applyNumberFormat="1" applyFont="1" applyFill="1" applyBorder="1" applyAlignment="1">
      <alignment horizontal="center" vertical="center"/>
    </xf>
    <xf numFmtId="191" fontId="9" fillId="11" borderId="9" xfId="0" applyNumberFormat="1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 wrapText="1" readingOrder="1"/>
    </xf>
    <xf numFmtId="0" fontId="11" fillId="3" borderId="9" xfId="0" applyFont="1" applyFill="1" applyBorder="1" applyAlignment="1">
      <alignment horizontal="center" vertical="center" wrapText="1" readingOrder="1"/>
    </xf>
    <xf numFmtId="3" fontId="9" fillId="4" borderId="10" xfId="0" applyNumberFormat="1" applyFont="1" applyFill="1" applyBorder="1" applyAlignment="1">
      <alignment horizontal="center" vertical="center"/>
    </xf>
    <xf numFmtId="3" fontId="9" fillId="4" borderId="9" xfId="0" applyNumberFormat="1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 wrapText="1" readingOrder="1"/>
    </xf>
    <xf numFmtId="0" fontId="10" fillId="3" borderId="9" xfId="0" applyFont="1" applyFill="1" applyBorder="1" applyAlignment="1">
      <alignment horizontal="center" vertical="center" wrapText="1" readingOrder="1"/>
    </xf>
    <xf numFmtId="0" fontId="9" fillId="4" borderId="10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189" fontId="9" fillId="4" borderId="10" xfId="0" applyNumberFormat="1" applyFont="1" applyFill="1" applyBorder="1" applyAlignment="1">
      <alignment horizontal="center" vertical="center"/>
    </xf>
    <xf numFmtId="189" fontId="9" fillId="4" borderId="9" xfId="0" applyNumberFormat="1" applyFont="1" applyFill="1" applyBorder="1" applyAlignment="1">
      <alignment horizontal="center" vertical="center"/>
    </xf>
    <xf numFmtId="190" fontId="21" fillId="13" borderId="10" xfId="0" applyNumberFormat="1" applyFont="1" applyFill="1" applyBorder="1" applyAlignment="1">
      <alignment horizontal="center" vertical="center"/>
    </xf>
    <xf numFmtId="190" fontId="21" fillId="13" borderId="9" xfId="0" applyNumberFormat="1" applyFont="1" applyFill="1" applyBorder="1" applyAlignment="1">
      <alignment horizontal="center" vertical="center"/>
    </xf>
    <xf numFmtId="0" fontId="10" fillId="12" borderId="10" xfId="0" applyFont="1" applyFill="1" applyBorder="1" applyAlignment="1">
      <alignment horizontal="center" vertical="center" wrapText="1" readingOrder="1"/>
    </xf>
    <xf numFmtId="0" fontId="10" fillId="12" borderId="9" xfId="0" applyFont="1" applyFill="1" applyBorder="1" applyAlignment="1">
      <alignment horizontal="center" vertical="center" wrapText="1" readingOrder="1"/>
    </xf>
    <xf numFmtId="0" fontId="11" fillId="12" borderId="10" xfId="0" applyFont="1" applyFill="1" applyBorder="1" applyAlignment="1">
      <alignment horizontal="center" vertical="center" wrapText="1" readingOrder="1"/>
    </xf>
    <xf numFmtId="0" fontId="11" fillId="12" borderId="9" xfId="0" applyFont="1" applyFill="1" applyBorder="1" applyAlignment="1">
      <alignment horizontal="center" vertical="center" wrapText="1" readingOrder="1"/>
    </xf>
    <xf numFmtId="0" fontId="9" fillId="13" borderId="10" xfId="0" applyFont="1" applyFill="1" applyBorder="1" applyAlignment="1">
      <alignment horizontal="center" vertical="center"/>
    </xf>
    <xf numFmtId="0" fontId="9" fillId="13" borderId="9" xfId="0" applyFont="1" applyFill="1" applyBorder="1" applyAlignment="1">
      <alignment horizontal="center" vertical="center"/>
    </xf>
    <xf numFmtId="0" fontId="9" fillId="0" borderId="38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9" fillId="17" borderId="10" xfId="0" applyFont="1" applyFill="1" applyBorder="1" applyAlignment="1">
      <alignment horizontal="center"/>
    </xf>
    <xf numFmtId="0" fontId="9" fillId="17" borderId="11" xfId="0" applyFont="1" applyFill="1" applyBorder="1" applyAlignment="1">
      <alignment horizontal="center"/>
    </xf>
    <xf numFmtId="0" fontId="9" fillId="22" borderId="10" xfId="0" applyFont="1" applyFill="1" applyBorder="1" applyAlignment="1">
      <alignment horizontal="center"/>
    </xf>
    <xf numFmtId="0" fontId="9" fillId="22" borderId="11" xfId="0" applyFont="1" applyFill="1" applyBorder="1" applyAlignment="1">
      <alignment horizontal="center"/>
    </xf>
    <xf numFmtId="0" fontId="9" fillId="22" borderId="9" xfId="0" applyFont="1" applyFill="1" applyBorder="1" applyAlignment="1">
      <alignment horizontal="center"/>
    </xf>
    <xf numFmtId="0" fontId="9" fillId="0" borderId="40" xfId="0" applyFont="1" applyBorder="1" applyAlignment="1">
      <alignment horizontal="center"/>
    </xf>
    <xf numFmtId="0" fontId="9" fillId="0" borderId="41" xfId="0" applyFont="1" applyBorder="1" applyAlignment="1">
      <alignment horizontal="center"/>
    </xf>
    <xf numFmtId="0" fontId="9" fillId="0" borderId="48" xfId="0" applyFont="1" applyBorder="1" applyAlignment="1">
      <alignment horizontal="center"/>
    </xf>
    <xf numFmtId="0" fontId="26" fillId="6" borderId="10" xfId="0" applyFont="1" applyFill="1" applyBorder="1" applyAlignment="1">
      <alignment horizontal="center" vertical="center" wrapText="1" readingOrder="1"/>
    </xf>
    <xf numFmtId="0" fontId="26" fillId="6" borderId="9" xfId="0" applyFont="1" applyFill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9" xfId="0" applyFont="1" applyBorder="1" applyAlignment="1">
      <alignment horizontal="center"/>
    </xf>
    <xf numFmtId="0" fontId="21" fillId="0" borderId="13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CC"/>
      <color rgb="FFFFCCFF"/>
      <color rgb="FFFFFF99"/>
      <color rgb="FFFF99FF"/>
      <color rgb="FFFF66CC"/>
      <color rgb="FFFFCC00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externalLink" Target="externalLinks/externalLink1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19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2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4" Type="http://schemas.openxmlformats.org/officeDocument/2006/relationships/externalLink" Target="externalLinks/externalLink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20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2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ผู้ใช้น้ำเพิ่ม </a:t>
            </a:r>
            <a:r>
              <a:rPr lang="en-US"/>
              <a:t>Y2560 - Y2565</a:t>
            </a:r>
            <a:endParaRPr lang="th-T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87617456908787E-2"/>
          <c:y val="0.15432205309522232"/>
          <c:w val="0.89618570405971987"/>
          <c:h val="0.69640643831036053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'PWA9-Graph'!$M$46</c:f>
              <c:strCache>
                <c:ptCount val="1"/>
                <c:pt idx="0">
                  <c:v>Y60</c:v>
                </c:pt>
              </c:strCache>
            </c:strRef>
          </c:tx>
          <c:spPr>
            <a:ln w="3175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dot"/>
            <c:size val="7"/>
            <c:spPr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cat>
            <c:strRef>
              <c:f>'PWA9-Graph'!$N$45:$Y$45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'PWA9-Graph'!$N$46:$Y$46</c:f>
              <c:numCache>
                <c:formatCode>#,##0_ ;\-#,##0\ </c:formatCode>
                <c:ptCount val="12"/>
                <c:pt idx="0">
                  <c:v>1846</c:v>
                </c:pt>
                <c:pt idx="1">
                  <c:v>1511</c:v>
                </c:pt>
                <c:pt idx="2">
                  <c:v>1450</c:v>
                </c:pt>
                <c:pt idx="3">
                  <c:v>1282</c:v>
                </c:pt>
                <c:pt idx="4">
                  <c:v>1405</c:v>
                </c:pt>
                <c:pt idx="5">
                  <c:v>1879</c:v>
                </c:pt>
                <c:pt idx="6">
                  <c:v>1201</c:v>
                </c:pt>
                <c:pt idx="7">
                  <c:v>1390</c:v>
                </c:pt>
                <c:pt idx="8">
                  <c:v>1480</c:v>
                </c:pt>
                <c:pt idx="9">
                  <c:v>1319</c:v>
                </c:pt>
                <c:pt idx="10">
                  <c:v>1868</c:v>
                </c:pt>
                <c:pt idx="11">
                  <c:v>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6-402D-84D7-4C0C3015DD8A}"/>
            </c:ext>
          </c:extLst>
        </c:ser>
        <c:ser>
          <c:idx val="1"/>
          <c:order val="1"/>
          <c:tx>
            <c:strRef>
              <c:f>'PWA9-Graph'!$M$47</c:f>
              <c:strCache>
                <c:ptCount val="1"/>
                <c:pt idx="0">
                  <c:v>Y61</c:v>
                </c:pt>
              </c:strCache>
            </c:strRef>
          </c:tx>
          <c:spPr>
            <a:ln w="3175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plus"/>
            <c:size val="7"/>
            <c:spPr>
              <a:ln w="15875"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'PWA9-Graph'!$N$45:$Y$45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'PWA9-Graph'!$N$47:$Y$47</c:f>
              <c:numCache>
                <c:formatCode>#,##0_ ;\-#,##0\ </c:formatCode>
                <c:ptCount val="12"/>
                <c:pt idx="0">
                  <c:v>1477</c:v>
                </c:pt>
                <c:pt idx="1">
                  <c:v>1597</c:v>
                </c:pt>
                <c:pt idx="2">
                  <c:v>1622</c:v>
                </c:pt>
                <c:pt idx="3">
                  <c:v>1409</c:v>
                </c:pt>
                <c:pt idx="4">
                  <c:v>1469</c:v>
                </c:pt>
                <c:pt idx="5">
                  <c:v>1551</c:v>
                </c:pt>
                <c:pt idx="6">
                  <c:v>1367</c:v>
                </c:pt>
                <c:pt idx="7">
                  <c:v>1647</c:v>
                </c:pt>
                <c:pt idx="8">
                  <c:v>1831</c:v>
                </c:pt>
                <c:pt idx="9">
                  <c:v>1356</c:v>
                </c:pt>
                <c:pt idx="10">
                  <c:v>1360</c:v>
                </c:pt>
                <c:pt idx="11">
                  <c:v>1325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6-402D-84D7-4C0C3015DD8A}"/>
            </c:ext>
          </c:extLst>
        </c:ser>
        <c:ser>
          <c:idx val="2"/>
          <c:order val="2"/>
          <c:tx>
            <c:strRef>
              <c:f>'PWA9-Graph'!$M$48</c:f>
              <c:strCache>
                <c:ptCount val="1"/>
                <c:pt idx="0">
                  <c:v>Y62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x"/>
            <c:size val="7"/>
            <c:spPr>
              <a:noFill/>
              <a:ln w="15875"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'PWA9-Graph'!$N$45:$Y$45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'PWA9-Graph'!$N$48:$Y$48</c:f>
              <c:numCache>
                <c:formatCode>#,##0_ ;\-#,##0\ </c:formatCode>
                <c:ptCount val="12"/>
                <c:pt idx="0">
                  <c:v>1273</c:v>
                </c:pt>
                <c:pt idx="1">
                  <c:v>1433</c:v>
                </c:pt>
                <c:pt idx="2">
                  <c:v>1060</c:v>
                </c:pt>
                <c:pt idx="3">
                  <c:v>1351</c:v>
                </c:pt>
                <c:pt idx="4">
                  <c:v>1304</c:v>
                </c:pt>
                <c:pt idx="5">
                  <c:v>1495</c:v>
                </c:pt>
                <c:pt idx="6">
                  <c:v>1291</c:v>
                </c:pt>
                <c:pt idx="7">
                  <c:v>1757</c:v>
                </c:pt>
                <c:pt idx="8">
                  <c:v>1678</c:v>
                </c:pt>
                <c:pt idx="9">
                  <c:v>1646</c:v>
                </c:pt>
                <c:pt idx="10">
                  <c:v>1351</c:v>
                </c:pt>
                <c:pt idx="11">
                  <c:v>1426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6-402D-84D7-4C0C3015DD8A}"/>
            </c:ext>
          </c:extLst>
        </c:ser>
        <c:ser>
          <c:idx val="3"/>
          <c:order val="3"/>
          <c:tx>
            <c:strRef>
              <c:f>'PWA9-Graph'!$M$49</c:f>
              <c:strCache>
                <c:ptCount val="1"/>
                <c:pt idx="0">
                  <c:v>Y63</c:v>
                </c:pt>
              </c:strCache>
            </c:strRef>
          </c:tx>
          <c:spPr>
            <a:ln w="34925">
              <a:solidFill>
                <a:schemeClr val="accent4"/>
              </a:solidFill>
            </a:ln>
          </c:spPr>
          <c:marker>
            <c:symbol val="triangle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'PWA9-Graph'!$N$45:$Y$45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'PWA9-Graph'!$N$49:$Y$49</c:f>
              <c:numCache>
                <c:formatCode>#,##0_ ;\-#,##0\ </c:formatCode>
                <c:ptCount val="12"/>
                <c:pt idx="0">
                  <c:v>1262</c:v>
                </c:pt>
                <c:pt idx="1">
                  <c:v>1380</c:v>
                </c:pt>
                <c:pt idx="2">
                  <c:v>1432</c:v>
                </c:pt>
                <c:pt idx="3">
                  <c:v>1486</c:v>
                </c:pt>
                <c:pt idx="4">
                  <c:v>1589</c:v>
                </c:pt>
                <c:pt idx="5">
                  <c:v>2009</c:v>
                </c:pt>
                <c:pt idx="6">
                  <c:v>2043</c:v>
                </c:pt>
                <c:pt idx="7">
                  <c:v>1944</c:v>
                </c:pt>
                <c:pt idx="8">
                  <c:v>2032</c:v>
                </c:pt>
                <c:pt idx="9">
                  <c:v>1839</c:v>
                </c:pt>
                <c:pt idx="10">
                  <c:v>1546</c:v>
                </c:pt>
                <c:pt idx="11">
                  <c:v>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66-402D-84D7-4C0C3015DD8A}"/>
            </c:ext>
          </c:extLst>
        </c:ser>
        <c:ser>
          <c:idx val="4"/>
          <c:order val="4"/>
          <c:tx>
            <c:strRef>
              <c:f>'PWA9-Graph'!$M$50</c:f>
              <c:strCache>
                <c:ptCount val="1"/>
                <c:pt idx="0">
                  <c:v>Y64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'PWA9-Graph'!$N$45:$Y$45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'PWA9-Graph'!$N$50:$Y$50</c:f>
              <c:numCache>
                <c:formatCode>#,##0_ ;\-#,##0\ </c:formatCode>
                <c:ptCount val="12"/>
                <c:pt idx="0">
                  <c:v>1510</c:v>
                </c:pt>
                <c:pt idx="1">
                  <c:v>1273</c:v>
                </c:pt>
                <c:pt idx="2">
                  <c:v>1559</c:v>
                </c:pt>
                <c:pt idx="3">
                  <c:v>1509</c:v>
                </c:pt>
                <c:pt idx="4">
                  <c:v>1337</c:v>
                </c:pt>
                <c:pt idx="5">
                  <c:v>1959</c:v>
                </c:pt>
                <c:pt idx="6">
                  <c:v>1322</c:v>
                </c:pt>
                <c:pt idx="7">
                  <c:v>1346</c:v>
                </c:pt>
                <c:pt idx="8">
                  <c:v>1482</c:v>
                </c:pt>
                <c:pt idx="9">
                  <c:v>1281</c:v>
                </c:pt>
                <c:pt idx="10">
                  <c:v>1291</c:v>
                </c:pt>
                <c:pt idx="11">
                  <c:v>1552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66-402D-84D7-4C0C3015DD8A}"/>
            </c:ext>
          </c:extLst>
        </c:ser>
        <c:ser>
          <c:idx val="5"/>
          <c:order val="5"/>
          <c:tx>
            <c:strRef>
              <c:f>'PWA9-Graph'!$M$51</c:f>
              <c:strCache>
                <c:ptCount val="1"/>
                <c:pt idx="0">
                  <c:v>Y65</c:v>
                </c:pt>
              </c:strCache>
            </c:strRef>
          </c:tx>
          <c:spPr>
            <a:ln w="44450">
              <a:solidFill>
                <a:srgbClr val="0000CC"/>
              </a:solidFill>
              <a:prstDash val="sysDash"/>
            </a:ln>
          </c:spPr>
          <c:marker>
            <c:symbol val="none"/>
          </c:marker>
          <c:dPt>
            <c:idx val="1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B666-402D-84D7-4C0C3015DD8A}"/>
              </c:ext>
            </c:extLst>
          </c:dPt>
          <c:dPt>
            <c:idx val="2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B666-402D-84D7-4C0C3015DD8A}"/>
              </c:ext>
            </c:extLst>
          </c:dPt>
          <c:dPt>
            <c:idx val="3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B666-402D-84D7-4C0C3015DD8A}"/>
              </c:ext>
            </c:extLst>
          </c:dPt>
          <c:dPt>
            <c:idx val="4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666-402D-84D7-4C0C3015DD8A}"/>
              </c:ext>
            </c:extLst>
          </c:dPt>
          <c:dPt>
            <c:idx val="5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666-402D-84D7-4C0C3015DD8A}"/>
              </c:ext>
            </c:extLst>
          </c:dPt>
          <c:dPt>
            <c:idx val="6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666-402D-84D7-4C0C3015DD8A}"/>
              </c:ext>
            </c:extLst>
          </c:dPt>
          <c:dPt>
            <c:idx val="7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B666-402D-84D7-4C0C3015DD8A}"/>
              </c:ext>
            </c:extLst>
          </c:dPt>
          <c:dPt>
            <c:idx val="8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B666-402D-84D7-4C0C3015DD8A}"/>
              </c:ext>
            </c:extLst>
          </c:dPt>
          <c:dPt>
            <c:idx val="9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B666-402D-84D7-4C0C3015DD8A}"/>
              </c:ext>
            </c:extLst>
          </c:dPt>
          <c:dPt>
            <c:idx val="10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666-402D-84D7-4C0C3015DD8A}"/>
              </c:ext>
            </c:extLst>
          </c:dPt>
          <c:dPt>
            <c:idx val="11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B666-402D-84D7-4C0C3015DD8A}"/>
              </c:ext>
            </c:extLst>
          </c:dPt>
          <c:cat>
            <c:strRef>
              <c:f>'PWA9-Graph'!$N$45:$Y$45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'PWA9-Graph'!$N$51:$Y$51</c:f>
              <c:numCache>
                <c:formatCode>#,##0_ ;\-#,##0\ </c:formatCode>
                <c:ptCount val="12"/>
                <c:pt idx="0">
                  <c:v>1165</c:v>
                </c:pt>
                <c:pt idx="1">
                  <c:v>1328</c:v>
                </c:pt>
                <c:pt idx="2">
                  <c:v>1336</c:v>
                </c:pt>
                <c:pt idx="3">
                  <c:v>1321</c:v>
                </c:pt>
                <c:pt idx="4">
                  <c:v>1451</c:v>
                </c:pt>
                <c:pt idx="5">
                  <c:v>1885</c:v>
                </c:pt>
                <c:pt idx="6">
                  <c:v>1092</c:v>
                </c:pt>
                <c:pt idx="7">
                  <c:v>1448</c:v>
                </c:pt>
                <c:pt idx="8">
                  <c:v>1667</c:v>
                </c:pt>
                <c:pt idx="9">
                  <c:v>1232</c:v>
                </c:pt>
                <c:pt idx="10">
                  <c:v>1603</c:v>
                </c:pt>
                <c:pt idx="11">
                  <c:v>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66-402D-84D7-4C0C3015D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623872"/>
        <c:axId val="459761344"/>
      </c:lineChart>
      <c:catAx>
        <c:axId val="476623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59761344"/>
        <c:crosses val="autoZero"/>
        <c:auto val="1"/>
        <c:lblAlgn val="ctr"/>
        <c:lblOffset val="100"/>
        <c:noMultiLvlLbl val="0"/>
      </c:catAx>
      <c:valAx>
        <c:axId val="45976134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4.0011475838247476E-2"/>
              <c:y val="1.4029239335737239E-2"/>
            </c:manualLayout>
          </c:layout>
          <c:overlay val="0"/>
        </c:title>
        <c:numFmt formatCode="#,##0_ ;\-#,##0\ " sourceLinked="1"/>
        <c:majorTickMark val="none"/>
        <c:minorTickMark val="none"/>
        <c:tickLblPos val="nextTo"/>
        <c:crossAx val="476623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191552037632768"/>
          <c:y val="2.7328475128134508E-2"/>
          <c:w val="0.24560278363728225"/>
          <c:h val="0.20140847803086215"/>
        </c:manualLayout>
      </c:layout>
      <c:overlay val="0"/>
      <c:txPr>
        <a:bodyPr/>
        <a:lstStyle/>
        <a:p>
          <a:pPr>
            <a:defRPr sz="1400"/>
          </a:pPr>
          <a:endParaRPr lang="th-TH"/>
        </a:p>
      </c:txPr>
    </c:legend>
    <c:plotVisOnly val="1"/>
    <c:dispBlanksAs val="gap"/>
    <c:showDLblsOverMax val="0"/>
  </c:chart>
  <c:spPr>
    <a:ln w="38100">
      <a:solidFill>
        <a:srgbClr val="7030A0"/>
      </a:solidFill>
    </a:ln>
  </c:spPr>
  <c:txPr>
    <a:bodyPr/>
    <a:lstStyle/>
    <a:p>
      <a:pPr>
        <a:defRPr sz="16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น้ำสูญเสีย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181852541155456E-2"/>
          <c:y val="0.13650316073518695"/>
          <c:w val="0.85313284443034365"/>
          <c:h val="0.72673901899099003"/>
        </c:manualLayout>
      </c:layout>
      <c:areaChart>
        <c:grouping val="standard"/>
        <c:varyColors val="0"/>
        <c:ser>
          <c:idx val="0"/>
          <c:order val="0"/>
          <c:tx>
            <c:strRef>
              <c:f>'PWA9-Graph'!$BJ$22</c:f>
              <c:strCache>
                <c:ptCount val="1"/>
                <c:pt idx="0">
                  <c:v>ปริมาณน้ำสูญเสีย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4FC-4DFE-A124-7A6B316247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4FC-4DFE-A124-7A6B316247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4FC-4DFE-A124-7A6B316247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4FC-4DFE-A124-7A6B316247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4FC-4DFE-A124-7A6B316247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4FC-4DFE-A124-7A6B316247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4FC-4DFE-A124-7A6B316247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7-B4FC-4DFE-A124-7A6B316247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8-B4FC-4DFE-A124-7A6B316247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9-B4FC-4DFE-A124-7A6B31624738}"/>
              </c:ext>
            </c:extLst>
          </c:dPt>
          <c:cat>
            <c:strRef>
              <c:f>'PWA9-Graph'!$BM$21:$BS$21</c:f>
              <c:strCache>
                <c:ptCount val="7"/>
                <c:pt idx="0">
                  <c:v>Y60</c:v>
                </c:pt>
                <c:pt idx="1">
                  <c:v>Y61</c:v>
                </c:pt>
                <c:pt idx="2">
                  <c:v>Y62</c:v>
                </c:pt>
                <c:pt idx="3">
                  <c:v>Y63</c:v>
                </c:pt>
                <c:pt idx="4">
                  <c:v>Y64</c:v>
                </c:pt>
                <c:pt idx="5">
                  <c:v>เป้า 65</c:v>
                </c:pt>
                <c:pt idx="6">
                  <c:v>Y65f</c:v>
                </c:pt>
              </c:strCache>
            </c:strRef>
          </c:cat>
          <c:val>
            <c:numRef>
              <c:f>'PWA9-Graph'!$BM$22:$BS$22</c:f>
              <c:numCache>
                <c:formatCode>#,##0.000_ ;\-#,##0.000\ </c:formatCode>
                <c:ptCount val="7"/>
                <c:pt idx="0">
                  <c:v>32.191892320000001</c:v>
                </c:pt>
                <c:pt idx="1">
                  <c:v>31.011380379999999</c:v>
                </c:pt>
                <c:pt idx="2">
                  <c:v>34.082137279999998</c:v>
                </c:pt>
                <c:pt idx="3">
                  <c:v>36.513147790000005</c:v>
                </c:pt>
                <c:pt idx="4">
                  <c:v>35.31472832</c:v>
                </c:pt>
                <c:pt idx="5">
                  <c:v>30.34676181999999</c:v>
                </c:pt>
                <c:pt idx="6">
                  <c:v>34.935783409999992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FC-4DFE-A124-7A6B31624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789760"/>
        <c:axId val="477639744"/>
      </c:areaChart>
      <c:lineChart>
        <c:grouping val="standard"/>
        <c:varyColors val="0"/>
        <c:ser>
          <c:idx val="1"/>
          <c:order val="1"/>
          <c:tx>
            <c:strRef>
              <c:f>'PWA9-Graph'!$BJ$23</c:f>
              <c:strCache>
                <c:ptCount val="1"/>
                <c:pt idx="0">
                  <c:v>อ.น้ำสูญเสีย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>
                <a:solidFill>
                  <a:schemeClr val="tx2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th-TH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'PWA9-Graph'!$BM$21:$BS$21</c:f>
              <c:strCache>
                <c:ptCount val="7"/>
                <c:pt idx="0">
                  <c:v>Y60</c:v>
                </c:pt>
                <c:pt idx="1">
                  <c:v>Y61</c:v>
                </c:pt>
                <c:pt idx="2">
                  <c:v>Y62</c:v>
                </c:pt>
                <c:pt idx="3">
                  <c:v>Y63</c:v>
                </c:pt>
                <c:pt idx="4">
                  <c:v>Y64</c:v>
                </c:pt>
                <c:pt idx="5">
                  <c:v>เป้า 65</c:v>
                </c:pt>
                <c:pt idx="6">
                  <c:v>Y65f</c:v>
                </c:pt>
              </c:strCache>
            </c:strRef>
          </c:cat>
          <c:val>
            <c:numRef>
              <c:f>'PWA9-Graph'!$BM$23:$BS$23</c:f>
              <c:numCache>
                <c:formatCode>#,##0.00_ ;\-#,##0.00\ </c:formatCode>
                <c:ptCount val="7"/>
                <c:pt idx="0">
                  <c:v>25.943891580751071</c:v>
                </c:pt>
                <c:pt idx="1">
                  <c:v>25.837137678513511</c:v>
                </c:pt>
                <c:pt idx="2">
                  <c:v>24.601196756155861</c:v>
                </c:pt>
                <c:pt idx="3">
                  <c:v>24.65391399089005</c:v>
                </c:pt>
                <c:pt idx="4">
                  <c:v>25.621894404751821</c:v>
                </c:pt>
                <c:pt idx="5">
                  <c:v>22.41</c:v>
                </c:pt>
                <c:pt idx="6">
                  <c:v>25.057344352724485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4FC-4DFE-A124-7A6B31624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450752"/>
        <c:axId val="477640320"/>
      </c:lineChart>
      <c:catAx>
        <c:axId val="47678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77639744"/>
        <c:crosses val="autoZero"/>
        <c:auto val="1"/>
        <c:lblAlgn val="ctr"/>
        <c:lblOffset val="100"/>
        <c:noMultiLvlLbl val="0"/>
      </c:catAx>
      <c:valAx>
        <c:axId val="47763974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5.8467023172905523E-2"/>
              <c:y val="2.9324220298275572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th-TH"/>
          </a:p>
        </c:txPr>
        <c:crossAx val="476789760"/>
        <c:crosses val="autoZero"/>
        <c:crossBetween val="between"/>
      </c:valAx>
      <c:valAx>
        <c:axId val="477640320"/>
        <c:scaling>
          <c:orientation val="minMax"/>
          <c:max val="4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  <a:endParaRPr lang="th-TH"/>
              </a:p>
            </c:rich>
          </c:tx>
          <c:layout>
            <c:manualLayout>
              <c:xMode val="edge"/>
              <c:yMode val="edge"/>
              <c:x val="0.89740270994763283"/>
              <c:y val="4.3199386376762183E-2"/>
            </c:manualLayout>
          </c:layout>
          <c:overlay val="0"/>
        </c:title>
        <c:numFmt formatCode="#,##0.00_ ;\-#,##0.00\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th-TH"/>
          </a:p>
        </c:txPr>
        <c:crossAx val="477450752"/>
        <c:crosses val="max"/>
        <c:crossBetween val="between"/>
      </c:valAx>
      <c:catAx>
        <c:axId val="47745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76403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48389468134993219"/>
          <c:y val="9.3126811204479687E-2"/>
          <c:w val="0.35300819375704651"/>
          <c:h val="0.11633661925587835"/>
        </c:manualLayout>
      </c:layout>
      <c:overlay val="0"/>
      <c:txPr>
        <a:bodyPr/>
        <a:lstStyle/>
        <a:p>
          <a:pPr>
            <a:defRPr sz="1600"/>
          </a:pPr>
          <a:endParaRPr lang="th-TH"/>
        </a:p>
      </c:txPr>
    </c:legend>
    <c:plotVisOnly val="1"/>
    <c:dispBlanksAs val="span"/>
    <c:showDLblsOverMax val="0"/>
  </c:chart>
  <c:spPr>
    <a:ln w="38100">
      <a:solidFill>
        <a:schemeClr val="tx2"/>
      </a:solidFill>
    </a:ln>
  </c:spPr>
  <c:txPr>
    <a:bodyPr/>
    <a:lstStyle/>
    <a:p>
      <a:pPr>
        <a:defRPr sz="20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ปริมาณน้ำสูญเสีย </a:t>
            </a:r>
            <a:r>
              <a:rPr lang="en-US"/>
              <a:t>Y2565</a:t>
            </a:r>
            <a:endParaRPr lang="th-T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60670300827763E-2"/>
          <c:y val="0.12501242654402714"/>
          <c:w val="0.80638333669829743"/>
          <c:h val="0.77090586021880014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'PWA9-Graph'!$BH$77</c:f>
              <c:strCache>
                <c:ptCount val="1"/>
                <c:pt idx="0">
                  <c:v>Y64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'PWA9-Graph'!$BI$76:$BT$76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'PWA9-Graph'!$BI$77:$BT$77</c:f>
              <c:numCache>
                <c:formatCode>#,##0.000_ ;\-#,##0.000\ </c:formatCode>
                <c:ptCount val="12"/>
                <c:pt idx="0">
                  <c:v>3.7916411600000002</c:v>
                </c:pt>
                <c:pt idx="1">
                  <c:v>3.3625132100000004</c:v>
                </c:pt>
                <c:pt idx="2">
                  <c:v>3.4613649299999998</c:v>
                </c:pt>
                <c:pt idx="3">
                  <c:v>3.1233416900000011</c:v>
                </c:pt>
                <c:pt idx="4">
                  <c:v>2.3393219300000001</c:v>
                </c:pt>
                <c:pt idx="5">
                  <c:v>3.7901822500000009</c:v>
                </c:pt>
                <c:pt idx="6">
                  <c:v>2.0048227900000004</c:v>
                </c:pt>
                <c:pt idx="7">
                  <c:v>3.0805332299999999</c:v>
                </c:pt>
                <c:pt idx="8">
                  <c:v>2.1207642099999999</c:v>
                </c:pt>
                <c:pt idx="9">
                  <c:v>2.7696395699999998</c:v>
                </c:pt>
                <c:pt idx="10">
                  <c:v>2.8390887199999999</c:v>
                </c:pt>
                <c:pt idx="11">
                  <c:v>2.6315146299999994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8-4E7B-9480-EF919539944B}"/>
            </c:ext>
          </c:extLst>
        </c:ser>
        <c:ser>
          <c:idx val="1"/>
          <c:order val="1"/>
          <c:tx>
            <c:strRef>
              <c:f>'PWA9-Graph'!$BH$78</c:f>
              <c:strCache>
                <c:ptCount val="1"/>
                <c:pt idx="0">
                  <c:v>เป้า 65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'PWA9-Graph'!$BI$76:$BT$76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'PWA9-Graph'!$BI$78:$BT$78</c:f>
              <c:numCache>
                <c:formatCode>#,##0.000_ ;\-#,##0.000\ </c:formatCode>
                <c:ptCount val="12"/>
                <c:pt idx="0">
                  <c:v>2.9672524533703819</c:v>
                </c:pt>
                <c:pt idx="1">
                  <c:v>2.4840085758212358</c:v>
                </c:pt>
                <c:pt idx="2">
                  <c:v>2.8429487491340555</c:v>
                </c:pt>
                <c:pt idx="3">
                  <c:v>2.5751577403924455</c:v>
                </c:pt>
                <c:pt idx="4">
                  <c:v>2.035033375817985</c:v>
                </c:pt>
                <c:pt idx="5">
                  <c:v>3.3194052285609645</c:v>
                </c:pt>
                <c:pt idx="6">
                  <c:v>1.9230627046588904</c:v>
                </c:pt>
                <c:pt idx="7">
                  <c:v>2.5477781044242298</c:v>
                </c:pt>
                <c:pt idx="8">
                  <c:v>2.0514142975123</c:v>
                </c:pt>
                <c:pt idx="9">
                  <c:v>2.7353045658605004</c:v>
                </c:pt>
                <c:pt idx="10">
                  <c:v>2.4275635128957358</c:v>
                </c:pt>
                <c:pt idx="11">
                  <c:v>2.4378325115512691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78-4E7B-9480-EF919539944B}"/>
            </c:ext>
          </c:extLst>
        </c:ser>
        <c:ser>
          <c:idx val="2"/>
          <c:order val="2"/>
          <c:tx>
            <c:strRef>
              <c:f>'PWA9-Graph'!$BH$79</c:f>
              <c:strCache>
                <c:ptCount val="1"/>
                <c:pt idx="0">
                  <c:v>Y65</c:v>
                </c:pt>
              </c:strCache>
            </c:strRef>
          </c:tx>
          <c:spPr>
            <a:ln w="50800">
              <a:solidFill>
                <a:srgbClr val="0000CC"/>
              </a:solidFill>
              <a:prstDash val="sysDash"/>
            </a:ln>
          </c:spPr>
          <c:marker>
            <c:symbol val="none"/>
          </c:marker>
          <c:dPt>
            <c:idx val="1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B78-4E7B-9480-EF919539944B}"/>
              </c:ext>
            </c:extLst>
          </c:dPt>
          <c:dPt>
            <c:idx val="2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B78-4E7B-9480-EF919539944B}"/>
              </c:ext>
            </c:extLst>
          </c:dPt>
          <c:dPt>
            <c:idx val="3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B78-4E7B-9480-EF919539944B}"/>
              </c:ext>
            </c:extLst>
          </c:dPt>
          <c:dPt>
            <c:idx val="4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B78-4E7B-9480-EF919539944B}"/>
              </c:ext>
            </c:extLst>
          </c:dPt>
          <c:dPt>
            <c:idx val="5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B78-4E7B-9480-EF919539944B}"/>
              </c:ext>
            </c:extLst>
          </c:dPt>
          <c:dPt>
            <c:idx val="6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B78-4E7B-9480-EF919539944B}"/>
              </c:ext>
            </c:extLst>
          </c:dPt>
          <c:dPt>
            <c:idx val="7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B78-4E7B-9480-EF919539944B}"/>
              </c:ext>
            </c:extLst>
          </c:dPt>
          <c:dPt>
            <c:idx val="8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B78-4E7B-9480-EF919539944B}"/>
              </c:ext>
            </c:extLst>
          </c:dPt>
          <c:dPt>
            <c:idx val="9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B78-4E7B-9480-EF919539944B}"/>
              </c:ext>
            </c:extLst>
          </c:dPt>
          <c:dPt>
            <c:idx val="10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6B78-4E7B-9480-EF919539944B}"/>
              </c:ext>
            </c:extLst>
          </c:dPt>
          <c:dPt>
            <c:idx val="11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C0AA-40EC-A720-0FDB9D282943}"/>
              </c:ext>
            </c:extLst>
          </c:dPt>
          <c:cat>
            <c:strRef>
              <c:f>'PWA9-Graph'!$BI$76:$BT$76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'PWA9-Graph'!$BI$79:$BT$79</c:f>
              <c:numCache>
                <c:formatCode>#,##0.000_ ;\-#,##0.000\ </c:formatCode>
                <c:ptCount val="12"/>
                <c:pt idx="0">
                  <c:v>3.4481534800000002</c:v>
                </c:pt>
                <c:pt idx="1">
                  <c:v>2.9890365000000001</c:v>
                </c:pt>
                <c:pt idx="2">
                  <c:v>3.5738623299999999</c:v>
                </c:pt>
                <c:pt idx="3">
                  <c:v>2.9323870600000004</c:v>
                </c:pt>
                <c:pt idx="4">
                  <c:v>2.2134678999999995</c:v>
                </c:pt>
                <c:pt idx="5">
                  <c:v>3.8631901900000001</c:v>
                </c:pt>
                <c:pt idx="6">
                  <c:v>2.5626746800000006</c:v>
                </c:pt>
                <c:pt idx="7">
                  <c:v>2.8929829499999999</c:v>
                </c:pt>
                <c:pt idx="8">
                  <c:v>2.4378508500000011</c:v>
                </c:pt>
                <c:pt idx="9">
                  <c:v>2.6882585199999989</c:v>
                </c:pt>
                <c:pt idx="10">
                  <c:v>2.77696041</c:v>
                </c:pt>
                <c:pt idx="11">
                  <c:v>2.5569585399999997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78-4E7B-9480-EF9195399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451776"/>
        <c:axId val="478052352"/>
      </c:lineChart>
      <c:catAx>
        <c:axId val="477451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478052352"/>
        <c:crosses val="autoZero"/>
        <c:auto val="1"/>
        <c:lblAlgn val="ctr"/>
        <c:lblOffset val="100"/>
        <c:noMultiLvlLbl val="0"/>
      </c:catAx>
      <c:valAx>
        <c:axId val="4780523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2.6673396594656434E-2"/>
              <c:y val="1.9211669337792957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477451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459396101128385"/>
          <c:y val="0.66164634287970636"/>
          <c:w val="0.10180911680911681"/>
          <c:h val="0.22656609295519475"/>
        </c:manualLayout>
      </c:layout>
      <c:overlay val="0"/>
    </c:legend>
    <c:plotVisOnly val="1"/>
    <c:dispBlanksAs val="gap"/>
    <c:showDLblsOverMax val="0"/>
  </c:chart>
  <c:spPr>
    <a:ln w="38100">
      <a:solidFill>
        <a:schemeClr val="accent1"/>
      </a:solidFill>
    </a:ln>
  </c:spPr>
  <c:txPr>
    <a:bodyPr/>
    <a:lstStyle/>
    <a:p>
      <a:pPr>
        <a:defRPr sz="1800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ปริมาณน้ำสูญเสีย </a:t>
            </a:r>
            <a:r>
              <a:rPr lang="en-US"/>
              <a:t>Y256</a:t>
            </a:r>
            <a:r>
              <a:rPr lang="th-TH"/>
              <a:t>5 (สะสม)</a:t>
            </a:r>
          </a:p>
        </c:rich>
      </c:tx>
      <c:layout>
        <c:manualLayout>
          <c:xMode val="edge"/>
          <c:yMode val="edge"/>
          <c:x val="0.35188002891087616"/>
          <c:y val="2.00963857927368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560670300827763E-2"/>
          <c:y val="0.12501242654402714"/>
          <c:w val="0.82038778209907659"/>
          <c:h val="0.770905860218800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'PWA9-Graph'!$BI$107</c:f>
              <c:strCache>
                <c:ptCount val="1"/>
                <c:pt idx="0">
                  <c:v>Y64</c:v>
                </c:pt>
              </c:strCache>
            </c:strRef>
          </c:tx>
          <c:spPr>
            <a:solidFill>
              <a:schemeClr val="accent1"/>
            </a:solidFill>
            <a:ln w="34925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'PWA9-Graph'!$BJ$106:$BU$106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'PWA9-Graph'!$BJ$107:$BU$107</c:f>
              <c:numCache>
                <c:formatCode>#,##0.000_ ;\-#,##0.000\ </c:formatCode>
                <c:ptCount val="12"/>
                <c:pt idx="0">
                  <c:v>3.7916411600000002</c:v>
                </c:pt>
                <c:pt idx="1">
                  <c:v>7.1541543700000005</c:v>
                </c:pt>
                <c:pt idx="2">
                  <c:v>10.615519300000001</c:v>
                </c:pt>
                <c:pt idx="3">
                  <c:v>13.738860990000003</c:v>
                </c:pt>
                <c:pt idx="4">
                  <c:v>16.078182920000003</c:v>
                </c:pt>
                <c:pt idx="5">
                  <c:v>19.868365170000004</c:v>
                </c:pt>
                <c:pt idx="6">
                  <c:v>21.873187960000003</c:v>
                </c:pt>
                <c:pt idx="7">
                  <c:v>24.953721190000003</c:v>
                </c:pt>
                <c:pt idx="8">
                  <c:v>27.074485400000004</c:v>
                </c:pt>
                <c:pt idx="9">
                  <c:v>29.844124970000003</c:v>
                </c:pt>
                <c:pt idx="10">
                  <c:v>32.683213690000002</c:v>
                </c:pt>
                <c:pt idx="11">
                  <c:v>35.31472832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E1-44FB-B4B5-0EF1A1C782B3}"/>
            </c:ext>
          </c:extLst>
        </c:ser>
        <c:ser>
          <c:idx val="2"/>
          <c:order val="2"/>
          <c:tx>
            <c:strRef>
              <c:f>'PWA9-Graph'!$BI$109</c:f>
              <c:strCache>
                <c:ptCount val="1"/>
                <c:pt idx="0">
                  <c:v>Y65</c:v>
                </c:pt>
              </c:strCache>
            </c:strRef>
          </c:tx>
          <c:spPr>
            <a:solidFill>
              <a:srgbClr val="0000CC"/>
            </a:solidFill>
            <a:ln w="44450">
              <a:noFill/>
              <a:prstDash val="sysDot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0E1-44FB-B4B5-0EF1A1C782B3}"/>
              </c:ext>
            </c:extLst>
          </c:dPt>
          <c:dPt>
            <c:idx val="1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30E1-44FB-B4B5-0EF1A1C782B3}"/>
              </c:ext>
            </c:extLst>
          </c:dPt>
          <c:dPt>
            <c:idx val="2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30E1-44FB-B4B5-0EF1A1C782B3}"/>
              </c:ext>
            </c:extLst>
          </c:dPt>
          <c:dPt>
            <c:idx val="3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7-30E1-44FB-B4B5-0EF1A1C782B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0E1-44FB-B4B5-0EF1A1C782B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0E1-44FB-B4B5-0EF1A1C782B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0E1-44FB-B4B5-0EF1A1C782B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0E1-44FB-B4B5-0EF1A1C782B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0E1-44FB-B4B5-0EF1A1C782B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30E1-44FB-B4B5-0EF1A1C782B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30E1-44FB-B4B5-0EF1A1C782B3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30E1-44FB-B4B5-0EF1A1C782B3}"/>
              </c:ext>
            </c:extLst>
          </c:dPt>
          <c:cat>
            <c:strRef>
              <c:f>'PWA9-Graph'!$BJ$106:$BU$106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'PWA9-Graph'!$BJ$109:$BU$109</c:f>
              <c:numCache>
                <c:formatCode>#,##0.000_ ;\-#,##0.000\ </c:formatCode>
                <c:ptCount val="12"/>
                <c:pt idx="0">
                  <c:v>3.4481534800000002</c:v>
                </c:pt>
                <c:pt idx="1">
                  <c:v>6.4371899800000003</c:v>
                </c:pt>
                <c:pt idx="2">
                  <c:v>10.01105231</c:v>
                </c:pt>
                <c:pt idx="3">
                  <c:v>12.94343937</c:v>
                </c:pt>
                <c:pt idx="4">
                  <c:v>15.15690727</c:v>
                </c:pt>
                <c:pt idx="5">
                  <c:v>19.020097459999999</c:v>
                </c:pt>
                <c:pt idx="6">
                  <c:v>21.582772139999999</c:v>
                </c:pt>
                <c:pt idx="7">
                  <c:v>24.47575509</c:v>
                </c:pt>
                <c:pt idx="8">
                  <c:v>26.91360594</c:v>
                </c:pt>
                <c:pt idx="9">
                  <c:v>29.601864459999998</c:v>
                </c:pt>
                <c:pt idx="10">
                  <c:v>32.378824869999995</c:v>
                </c:pt>
                <c:pt idx="11">
                  <c:v>34.935783409999992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0E1-44FB-B4B5-0EF1A1C78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43"/>
        <c:axId val="477452800"/>
        <c:axId val="478054656"/>
      </c:barChart>
      <c:lineChart>
        <c:grouping val="standard"/>
        <c:varyColors val="0"/>
        <c:ser>
          <c:idx val="1"/>
          <c:order val="1"/>
          <c:tx>
            <c:strRef>
              <c:f>'PWA9-Graph'!$BI$108</c:f>
              <c:strCache>
                <c:ptCount val="1"/>
                <c:pt idx="0">
                  <c:v>เป้า 65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'PWA9-Graph'!$BJ$106:$BU$106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'PWA9-Graph'!$BJ$108:$BU$108</c:f>
              <c:numCache>
                <c:formatCode>#,##0.000_ ;\-#,##0.000\ </c:formatCode>
                <c:ptCount val="12"/>
                <c:pt idx="0">
                  <c:v>2.9672524533703819</c:v>
                </c:pt>
                <c:pt idx="1">
                  <c:v>5.4512610291916177</c:v>
                </c:pt>
                <c:pt idx="2">
                  <c:v>8.2942097783256727</c:v>
                </c:pt>
                <c:pt idx="3">
                  <c:v>10.869367518718118</c:v>
                </c:pt>
                <c:pt idx="4">
                  <c:v>12.904400894536103</c:v>
                </c:pt>
                <c:pt idx="5">
                  <c:v>16.223806123097066</c:v>
                </c:pt>
                <c:pt idx="6">
                  <c:v>18.146868827755956</c:v>
                </c:pt>
                <c:pt idx="7">
                  <c:v>20.694646932180184</c:v>
                </c:pt>
                <c:pt idx="8">
                  <c:v>22.746061229692483</c:v>
                </c:pt>
                <c:pt idx="9">
                  <c:v>25.481365795552982</c:v>
                </c:pt>
                <c:pt idx="10">
                  <c:v>27.90892930844872</c:v>
                </c:pt>
                <c:pt idx="11">
                  <c:v>30.34676181999999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E1-44FB-B4B5-0EF1A1C78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452800"/>
        <c:axId val="478054656"/>
      </c:lineChart>
      <c:catAx>
        <c:axId val="477452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478054656"/>
        <c:crosses val="autoZero"/>
        <c:auto val="1"/>
        <c:lblAlgn val="ctr"/>
        <c:lblOffset val="100"/>
        <c:noMultiLvlLbl val="0"/>
      </c:catAx>
      <c:valAx>
        <c:axId val="47805465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2.6673396594656434E-2"/>
              <c:y val="1.9211669337792957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477452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459396101128385"/>
          <c:y val="0.63509767031333475"/>
          <c:w val="0.106747608161883"/>
          <c:h val="0.26065593570715168"/>
        </c:manualLayout>
      </c:layout>
      <c:overlay val="0"/>
    </c:legend>
    <c:plotVisOnly val="1"/>
    <c:dispBlanksAs val="gap"/>
    <c:showDLblsOverMax val="0"/>
  </c:chart>
  <c:spPr>
    <a:ln w="38100">
      <a:solidFill>
        <a:schemeClr val="accent1"/>
      </a:solidFill>
    </a:ln>
  </c:spPr>
  <c:txPr>
    <a:bodyPr/>
    <a:lstStyle/>
    <a:p>
      <a:pPr>
        <a:defRPr sz="1800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อัตราน้ำสูญเสีย </a:t>
            </a:r>
            <a:r>
              <a:rPr lang="en-US"/>
              <a:t>Y25</a:t>
            </a:r>
            <a:r>
              <a:rPr lang="th-TH"/>
              <a:t>62</a:t>
            </a:r>
            <a:r>
              <a:rPr lang="en-US"/>
              <a:t> - Y256</a:t>
            </a:r>
            <a:r>
              <a:rPr lang="th-TH"/>
              <a:t>5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012243703561608E-2"/>
          <c:y val="0.11524295458485455"/>
          <c:w val="0.89618570405971987"/>
          <c:h val="0.73548556430446188"/>
        </c:manualLayout>
      </c:layout>
      <c:lineChart>
        <c:grouping val="standard"/>
        <c:varyColors val="0"/>
        <c:ser>
          <c:idx val="2"/>
          <c:order val="0"/>
          <c:tx>
            <c:strRef>
              <c:f>'PWA9-Graph'!$BH$132</c:f>
              <c:strCache>
                <c:ptCount val="1"/>
                <c:pt idx="0">
                  <c:v>Y62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x"/>
            <c:size val="7"/>
            <c:spPr>
              <a:noFill/>
              <a:ln w="15875"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'PWA9-Graph'!$BI$131:$BU$131</c:f>
              <c:strCache>
                <c:ptCount val="13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  <c:pt idx="12">
                  <c:v>ทั้งปี</c:v>
                </c:pt>
              </c:strCache>
            </c:strRef>
          </c:cat>
          <c:val>
            <c:numRef>
              <c:f>'PWA9-Graph'!$BI$132:$BU$132</c:f>
              <c:numCache>
                <c:formatCode>#,##0.00_ ;\-#,##0.00\ </c:formatCode>
                <c:ptCount val="13"/>
                <c:pt idx="0">
                  <c:v>25.388588786729454</c:v>
                </c:pt>
                <c:pt idx="1">
                  <c:v>24.57440269928728</c:v>
                </c:pt>
                <c:pt idx="2">
                  <c:v>26.781209079013696</c:v>
                </c:pt>
                <c:pt idx="3">
                  <c:v>25.185791602993241</c:v>
                </c:pt>
                <c:pt idx="4">
                  <c:v>22.69172709562713</c:v>
                </c:pt>
                <c:pt idx="5">
                  <c:v>30.943907128419873</c:v>
                </c:pt>
                <c:pt idx="6">
                  <c:v>23.98269135158289</c:v>
                </c:pt>
                <c:pt idx="7">
                  <c:v>21.690000339601397</c:v>
                </c:pt>
                <c:pt idx="8">
                  <c:v>21.105301496703024</c:v>
                </c:pt>
                <c:pt idx="9">
                  <c:v>26.3957832848991</c:v>
                </c:pt>
                <c:pt idx="10">
                  <c:v>22.564524725574898</c:v>
                </c:pt>
                <c:pt idx="11">
                  <c:v>24.641753539091248</c:v>
                </c:pt>
                <c:pt idx="12">
                  <c:v>24.65391399089005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B0-4FF8-876C-C1201F0DC133}"/>
            </c:ext>
          </c:extLst>
        </c:ser>
        <c:ser>
          <c:idx val="3"/>
          <c:order val="1"/>
          <c:tx>
            <c:strRef>
              <c:f>'PWA9-Graph'!$BH$133</c:f>
              <c:strCache>
                <c:ptCount val="1"/>
                <c:pt idx="0">
                  <c:v>Y63</c:v>
                </c:pt>
              </c:strCache>
            </c:strRef>
          </c:tx>
          <c:spPr>
            <a:ln w="34925">
              <a:solidFill>
                <a:schemeClr val="accent4"/>
              </a:solidFill>
              <a:prstDash val="sysDash"/>
            </a:ln>
          </c:spPr>
          <c:marker>
            <c:symbol val="triangle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'PWA9-Graph'!$BI$131:$BU$131</c:f>
              <c:strCache>
                <c:ptCount val="13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  <c:pt idx="12">
                  <c:v>ทั้งปี</c:v>
                </c:pt>
              </c:strCache>
            </c:strRef>
          </c:cat>
          <c:val>
            <c:numRef>
              <c:f>'PWA9-Graph'!$BI$133:$BU$133</c:f>
              <c:numCache>
                <c:formatCode>#,##0.00_ ;\-#,##0.00\ </c:formatCode>
                <c:ptCount val="13"/>
                <c:pt idx="0">
                  <c:v>28.649593208358255</c:v>
                </c:pt>
                <c:pt idx="1">
                  <c:v>23.49751363607627</c:v>
                </c:pt>
                <c:pt idx="2">
                  <c:v>27.061692545619241</c:v>
                </c:pt>
                <c:pt idx="3">
                  <c:v>24.887820461829431</c:v>
                </c:pt>
                <c:pt idx="4">
                  <c:v>22.760068969039029</c:v>
                </c:pt>
                <c:pt idx="5">
                  <c:v>28.701170690298344</c:v>
                </c:pt>
                <c:pt idx="6">
                  <c:v>19.187460427415655</c:v>
                </c:pt>
                <c:pt idx="7">
                  <c:v>25.769266758036018</c:v>
                </c:pt>
                <c:pt idx="8">
                  <c:v>25.035000017557866</c:v>
                </c:pt>
                <c:pt idx="9">
                  <c:v>29.093071651899443</c:v>
                </c:pt>
                <c:pt idx="10">
                  <c:v>25.588732663058455</c:v>
                </c:pt>
                <c:pt idx="11">
                  <c:v>27.021329985881987</c:v>
                </c:pt>
                <c:pt idx="12">
                  <c:v>25.621894404751821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B0-4FF8-876C-C1201F0DC133}"/>
            </c:ext>
          </c:extLst>
        </c:ser>
        <c:ser>
          <c:idx val="4"/>
          <c:order val="2"/>
          <c:tx>
            <c:strRef>
              <c:f>'PWA9-Graph'!$BH$134</c:f>
              <c:strCache>
                <c:ptCount val="1"/>
                <c:pt idx="0">
                  <c:v>Y64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'PWA9-Graph'!$BI$131:$BU$131</c:f>
              <c:strCache>
                <c:ptCount val="13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  <c:pt idx="12">
                  <c:v>ทั้งปี</c:v>
                </c:pt>
              </c:strCache>
            </c:strRef>
          </c:cat>
          <c:val>
            <c:numRef>
              <c:f>'PWA9-Graph'!$BI$134:$BU$134</c:f>
              <c:numCache>
                <c:formatCode>#,##0.00_ ;\-#,##0.00\ </c:formatCode>
                <c:ptCount val="13"/>
                <c:pt idx="0">
                  <c:v>31.051379356932802</c:v>
                </c:pt>
                <c:pt idx="1">
                  <c:v>28.145580891256483</c:v>
                </c:pt>
                <c:pt idx="2">
                  <c:v>28.351418095268794</c:v>
                </c:pt>
                <c:pt idx="3">
                  <c:v>25.648156068321949</c:v>
                </c:pt>
                <c:pt idx="4">
                  <c:v>21.175740365078216</c:v>
                </c:pt>
                <c:pt idx="5">
                  <c:v>31.088388753461942</c:v>
                </c:pt>
                <c:pt idx="6">
                  <c:v>17.179581192039155</c:v>
                </c:pt>
                <c:pt idx="7">
                  <c:v>26.130162816395135</c:v>
                </c:pt>
                <c:pt idx="8">
                  <c:v>18.666506735919281</c:v>
                </c:pt>
                <c:pt idx="9">
                  <c:v>24.522949516388685</c:v>
                </c:pt>
                <c:pt idx="10">
                  <c:v>25.062067882023271</c:v>
                </c:pt>
                <c:pt idx="11">
                  <c:v>23.605957059096617</c:v>
                </c:pt>
                <c:pt idx="12">
                  <c:v>25.157731265900757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B0-4FF8-876C-C1201F0DC133}"/>
            </c:ext>
          </c:extLst>
        </c:ser>
        <c:ser>
          <c:idx val="6"/>
          <c:order val="3"/>
          <c:tx>
            <c:strRef>
              <c:f>'PWA9-Graph'!$BH$135</c:f>
              <c:strCache>
                <c:ptCount val="1"/>
                <c:pt idx="0">
                  <c:v>เป้า Y65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Ref>
              <c:f>'PWA9-Graph'!$BI$131:$BU$131</c:f>
              <c:strCache>
                <c:ptCount val="13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  <c:pt idx="12">
                  <c:v>ทั้งปี</c:v>
                </c:pt>
              </c:strCache>
            </c:strRef>
          </c:cat>
          <c:val>
            <c:numRef>
              <c:f>'PWA9-Graph'!$BI$135:$BU$135</c:f>
              <c:numCache>
                <c:formatCode>#,##0.00_ ;\-#,##0.00\ </c:formatCode>
                <c:ptCount val="13"/>
                <c:pt idx="0">
                  <c:v>22.41</c:v>
                </c:pt>
                <c:pt idx="1">
                  <c:v>22.41</c:v>
                </c:pt>
                <c:pt idx="2">
                  <c:v>22.41</c:v>
                </c:pt>
                <c:pt idx="3">
                  <c:v>22.41</c:v>
                </c:pt>
                <c:pt idx="4">
                  <c:v>22.41</c:v>
                </c:pt>
                <c:pt idx="5">
                  <c:v>22.41</c:v>
                </c:pt>
                <c:pt idx="6">
                  <c:v>22.41</c:v>
                </c:pt>
                <c:pt idx="7">
                  <c:v>22.41</c:v>
                </c:pt>
                <c:pt idx="8">
                  <c:v>22.41</c:v>
                </c:pt>
                <c:pt idx="9">
                  <c:v>22.41</c:v>
                </c:pt>
                <c:pt idx="10">
                  <c:v>22.41</c:v>
                </c:pt>
                <c:pt idx="11">
                  <c:v>22.41</c:v>
                </c:pt>
                <c:pt idx="12">
                  <c:v>22.41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B0-4FF8-876C-C1201F0DC133}"/>
            </c:ext>
          </c:extLst>
        </c:ser>
        <c:ser>
          <c:idx val="5"/>
          <c:order val="4"/>
          <c:tx>
            <c:strRef>
              <c:f>'PWA9-Graph'!$BH$136</c:f>
              <c:strCache>
                <c:ptCount val="1"/>
                <c:pt idx="0">
                  <c:v>Y65</c:v>
                </c:pt>
              </c:strCache>
            </c:strRef>
          </c:tx>
          <c:spPr>
            <a:ln w="50800">
              <a:solidFill>
                <a:srgbClr val="0000CC"/>
              </a:solidFill>
              <a:prstDash val="sysDash"/>
            </a:ln>
          </c:spPr>
          <c:marker>
            <c:symbol val="none"/>
          </c:marker>
          <c:dPt>
            <c:idx val="1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B0-4FF8-876C-C1201F0DC133}"/>
              </c:ext>
            </c:extLst>
          </c:dPt>
          <c:dPt>
            <c:idx val="2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B0-4FF8-876C-C1201F0DC133}"/>
              </c:ext>
            </c:extLst>
          </c:dPt>
          <c:dPt>
            <c:idx val="3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B0-4FF8-876C-C1201F0DC133}"/>
              </c:ext>
            </c:extLst>
          </c:dPt>
          <c:dPt>
            <c:idx val="4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B0-4FF8-876C-C1201F0DC133}"/>
              </c:ext>
            </c:extLst>
          </c:dPt>
          <c:dPt>
            <c:idx val="5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AB0-4FF8-876C-C1201F0DC133}"/>
              </c:ext>
            </c:extLst>
          </c:dPt>
          <c:dPt>
            <c:idx val="6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AB0-4FF8-876C-C1201F0DC133}"/>
              </c:ext>
            </c:extLst>
          </c:dPt>
          <c:dPt>
            <c:idx val="7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AB0-4FF8-876C-C1201F0DC133}"/>
              </c:ext>
            </c:extLst>
          </c:dPt>
          <c:dPt>
            <c:idx val="8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BAB0-4FF8-876C-C1201F0DC133}"/>
              </c:ext>
            </c:extLst>
          </c:dPt>
          <c:dPt>
            <c:idx val="9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BAB0-4FF8-876C-C1201F0DC133}"/>
              </c:ext>
            </c:extLst>
          </c:dPt>
          <c:dPt>
            <c:idx val="10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BAB0-4FF8-876C-C1201F0DC133}"/>
              </c:ext>
            </c:extLst>
          </c:dPt>
          <c:dPt>
            <c:idx val="11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AB0-4FF8-876C-C1201F0DC133}"/>
              </c:ext>
            </c:extLst>
          </c:dPt>
          <c:dPt>
            <c:idx val="12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6697-4C2C-BF53-29964CB93CDE}"/>
              </c:ext>
            </c:extLst>
          </c:dPt>
          <c:cat>
            <c:strRef>
              <c:f>'PWA9-Graph'!$BI$131:$BU$131</c:f>
              <c:strCache>
                <c:ptCount val="13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  <c:pt idx="12">
                  <c:v>ทั้งปี</c:v>
                </c:pt>
              </c:strCache>
            </c:strRef>
          </c:cat>
          <c:val>
            <c:numRef>
              <c:f>'PWA9-Graph'!$BI$136:$BU$136</c:f>
              <c:numCache>
                <c:formatCode>#,##0.00_ ;\-#,##0.00\ </c:formatCode>
                <c:ptCount val="13"/>
                <c:pt idx="0">
                  <c:v>29.481953290932211</c:v>
                </c:pt>
                <c:pt idx="1">
                  <c:v>25.979685609782837</c:v>
                </c:pt>
                <c:pt idx="2">
                  <c:v>29.523454168165053</c:v>
                </c:pt>
                <c:pt idx="3">
                  <c:v>24.521737028204985</c:v>
                </c:pt>
                <c:pt idx="4">
                  <c:v>20.672565961935909</c:v>
                </c:pt>
                <c:pt idx="5">
                  <c:v>32.155093669593853</c:v>
                </c:pt>
                <c:pt idx="6">
                  <c:v>21.666379916350621</c:v>
                </c:pt>
                <c:pt idx="7">
                  <c:v>24.394640559818765</c:v>
                </c:pt>
                <c:pt idx="8">
                  <c:v>21.569446873982042</c:v>
                </c:pt>
                <c:pt idx="9">
                  <c:v>23.321993867242082</c:v>
                </c:pt>
                <c:pt idx="10">
                  <c:v>23.935089996204365</c:v>
                </c:pt>
                <c:pt idx="11">
                  <c:v>22.58962446531017</c:v>
                </c:pt>
                <c:pt idx="12">
                  <c:v>25.057344352724485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AB0-4FF8-876C-C1201F0DC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950464"/>
        <c:axId val="478056960"/>
      </c:lineChart>
      <c:catAx>
        <c:axId val="477950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78056960"/>
        <c:crosses val="autoZero"/>
        <c:auto val="1"/>
        <c:lblAlgn val="ctr"/>
        <c:lblOffset val="100"/>
        <c:noMultiLvlLbl val="0"/>
      </c:catAx>
      <c:valAx>
        <c:axId val="47805696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  <a:endParaRPr lang="th-TH"/>
              </a:p>
            </c:rich>
          </c:tx>
          <c:layout>
            <c:manualLayout>
              <c:xMode val="edge"/>
              <c:yMode val="edge"/>
              <c:x val="4.0011475838247476E-2"/>
              <c:y val="1.4029239335737239E-2"/>
            </c:manualLayout>
          </c:layout>
          <c:overlay val="0"/>
        </c:title>
        <c:numFmt formatCode="#,##0_ ;\-#,##0\ " sourceLinked="0"/>
        <c:majorTickMark val="none"/>
        <c:minorTickMark val="none"/>
        <c:tickLblPos val="nextTo"/>
        <c:crossAx val="477950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9435112943620049E-2"/>
          <c:y val="0.68574150312429216"/>
          <c:w val="0.80727609261911359"/>
          <c:h val="0.15177824853111635"/>
        </c:manualLayout>
      </c:layout>
      <c:overlay val="0"/>
      <c:txPr>
        <a:bodyPr/>
        <a:lstStyle/>
        <a:p>
          <a:pPr>
            <a:defRPr sz="1800"/>
          </a:pPr>
          <a:endParaRPr lang="th-TH"/>
        </a:p>
      </c:txPr>
    </c:legend>
    <c:plotVisOnly val="1"/>
    <c:dispBlanksAs val="gap"/>
    <c:showDLblsOverMax val="0"/>
  </c:chart>
  <c:spPr>
    <a:ln w="38100">
      <a:solidFill>
        <a:schemeClr val="tx2"/>
      </a:solidFill>
    </a:ln>
  </c:spPr>
  <c:txPr>
    <a:bodyPr/>
    <a:lstStyle/>
    <a:p>
      <a:pPr>
        <a:defRPr sz="16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อัตราการใช้น้ำ </a:t>
            </a:r>
            <a:r>
              <a:rPr lang="en-US"/>
              <a:t>Y2560 - Y2565</a:t>
            </a:r>
            <a:endParaRPr lang="th-TH"/>
          </a:p>
        </c:rich>
      </c:tx>
      <c:layout>
        <c:manualLayout>
          <c:xMode val="edge"/>
          <c:yMode val="edge"/>
          <c:x val="0.39114190012983724"/>
          <c:y val="2.68490996038172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787617456908787E-2"/>
          <c:y val="0.11524296612456154"/>
          <c:w val="0.89618570405971987"/>
          <c:h val="0.73548556430446188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'PWA9-Graph'!$AS$46</c:f>
              <c:strCache>
                <c:ptCount val="1"/>
                <c:pt idx="0">
                  <c:v>Y60</c:v>
                </c:pt>
              </c:strCache>
            </c:strRef>
          </c:tx>
          <c:spPr>
            <a:ln w="3175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dot"/>
            <c:size val="7"/>
            <c:spPr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cat>
            <c:strRef>
              <c:f>'PWA9-Graph'!$AT$45:$BE$45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'PWA9-Graph'!$AT$46:$BE$46</c:f>
              <c:numCache>
                <c:formatCode>#,##0.000_ ;\-#,##0.000\ </c:formatCode>
                <c:ptCount val="12"/>
                <c:pt idx="0">
                  <c:v>0.61827099018712461</c:v>
                </c:pt>
                <c:pt idx="1">
                  <c:v>0.6535080017212227</c:v>
                </c:pt>
                <c:pt idx="2">
                  <c:v>0.63490629428001266</c:v>
                </c:pt>
                <c:pt idx="3">
                  <c:v>0.66504970175683509</c:v>
                </c:pt>
                <c:pt idx="4">
                  <c:v>0.71481866519109449</c:v>
                </c:pt>
                <c:pt idx="5">
                  <c:v>0.63355875544351004</c:v>
                </c:pt>
                <c:pt idx="6">
                  <c:v>0.76018517483648074</c:v>
                </c:pt>
                <c:pt idx="7">
                  <c:v>0.70297189662314186</c:v>
                </c:pt>
                <c:pt idx="8">
                  <c:v>0.69257332138111083</c:v>
                </c:pt>
                <c:pt idx="9">
                  <c:v>0.63712690838198471</c:v>
                </c:pt>
                <c:pt idx="10">
                  <c:v>0.64418495735861037</c:v>
                </c:pt>
                <c:pt idx="11">
                  <c:v>0.66933706771042589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A-48D1-A4A6-67C6A30768C4}"/>
            </c:ext>
          </c:extLst>
        </c:ser>
        <c:ser>
          <c:idx val="1"/>
          <c:order val="1"/>
          <c:tx>
            <c:strRef>
              <c:f>'PWA9-Graph'!$AS$47</c:f>
              <c:strCache>
                <c:ptCount val="1"/>
                <c:pt idx="0">
                  <c:v>Y61</c:v>
                </c:pt>
              </c:strCache>
            </c:strRef>
          </c:tx>
          <c:spPr>
            <a:ln w="3175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plus"/>
            <c:size val="7"/>
            <c:spPr>
              <a:ln w="15875"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'PWA9-Graph'!$AT$45:$BE$45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'PWA9-Graph'!$AT$47:$BE$47</c:f>
              <c:numCache>
                <c:formatCode>#,##0.000_ ;\-#,##0.000\ </c:formatCode>
                <c:ptCount val="12"/>
                <c:pt idx="0">
                  <c:v>0.62185182950827211</c:v>
                </c:pt>
                <c:pt idx="1">
                  <c:v>0.68042592371056143</c:v>
                </c:pt>
                <c:pt idx="2">
                  <c:v>0.63721393418710592</c:v>
                </c:pt>
                <c:pt idx="3">
                  <c:v>0.65445843715339358</c:v>
                </c:pt>
                <c:pt idx="4">
                  <c:v>0.71989300942366607</c:v>
                </c:pt>
                <c:pt idx="5">
                  <c:v>0.62423021569648895</c:v>
                </c:pt>
                <c:pt idx="6">
                  <c:v>0.71519939808174426</c:v>
                </c:pt>
                <c:pt idx="7">
                  <c:v>0.67118422808440037</c:v>
                </c:pt>
                <c:pt idx="8">
                  <c:v>0.68448739176734008</c:v>
                </c:pt>
                <c:pt idx="9">
                  <c:v>0.62223756044021439</c:v>
                </c:pt>
                <c:pt idx="10">
                  <c:v>0.63889951540994283</c:v>
                </c:pt>
                <c:pt idx="11">
                  <c:v>0.66071685052456641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A-48D1-A4A6-67C6A30768C4}"/>
            </c:ext>
          </c:extLst>
        </c:ser>
        <c:ser>
          <c:idx val="2"/>
          <c:order val="2"/>
          <c:tx>
            <c:strRef>
              <c:f>'PWA9-Graph'!$AS$48</c:f>
              <c:strCache>
                <c:ptCount val="1"/>
                <c:pt idx="0">
                  <c:v>Y62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x"/>
            <c:size val="7"/>
            <c:spPr>
              <a:noFill/>
              <a:ln w="15875"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'PWA9-Graph'!$AT$45:$BE$45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'PWA9-Graph'!$AT$48:$BE$48</c:f>
              <c:numCache>
                <c:formatCode>#,##0.000_ ;\-#,##0.000\ </c:formatCode>
                <c:ptCount val="12"/>
                <c:pt idx="0">
                  <c:v>0.62187687148785875</c:v>
                </c:pt>
                <c:pt idx="1">
                  <c:v>0.66641053141019035</c:v>
                </c:pt>
                <c:pt idx="2">
                  <c:v>0.63844575139239412</c:v>
                </c:pt>
                <c:pt idx="3">
                  <c:v>0.658946436026419</c:v>
                </c:pt>
                <c:pt idx="4">
                  <c:v>0.71546861416690688</c:v>
                </c:pt>
                <c:pt idx="5">
                  <c:v>0.62900783859144194</c:v>
                </c:pt>
                <c:pt idx="6">
                  <c:v>0.74030609079539855</c:v>
                </c:pt>
                <c:pt idx="7">
                  <c:v>0.7586399707791579</c:v>
                </c:pt>
                <c:pt idx="8">
                  <c:v>0.73476201192525326</c:v>
                </c:pt>
                <c:pt idx="9">
                  <c:v>0.65687123070210984</c:v>
                </c:pt>
                <c:pt idx="10">
                  <c:v>0.67756579048170662</c:v>
                </c:pt>
                <c:pt idx="11">
                  <c:v>0.65159957078562225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BA-48D1-A4A6-67C6A30768C4}"/>
            </c:ext>
          </c:extLst>
        </c:ser>
        <c:ser>
          <c:idx val="3"/>
          <c:order val="3"/>
          <c:tx>
            <c:strRef>
              <c:f>'PWA9-Graph'!$AS$49</c:f>
              <c:strCache>
                <c:ptCount val="1"/>
                <c:pt idx="0">
                  <c:v>Y63</c:v>
                </c:pt>
              </c:strCache>
            </c:strRef>
          </c:tx>
          <c:spPr>
            <a:ln w="34925">
              <a:solidFill>
                <a:schemeClr val="accent4"/>
              </a:solidFill>
            </a:ln>
          </c:spPr>
          <c:marker>
            <c:symbol val="triangle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'PWA9-Graph'!$AT$45:$BE$45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'PWA9-Graph'!$AT$49:$BE$49</c:f>
              <c:numCache>
                <c:formatCode>#,##0.000_ ;\-#,##0.000\ </c:formatCode>
                <c:ptCount val="12"/>
                <c:pt idx="0">
                  <c:v>0.62518278941740146</c:v>
                </c:pt>
                <c:pt idx="1">
                  <c:v>0.67312123457559858</c:v>
                </c:pt>
                <c:pt idx="2">
                  <c:v>0.63771916015226959</c:v>
                </c:pt>
                <c:pt idx="3">
                  <c:v>0.66690868565952832</c:v>
                </c:pt>
                <c:pt idx="4">
                  <c:v>0.71122446358973379</c:v>
                </c:pt>
                <c:pt idx="5">
                  <c:v>0.65250170967088439</c:v>
                </c:pt>
                <c:pt idx="6">
                  <c:v>0.75014017697416724</c:v>
                </c:pt>
                <c:pt idx="7">
                  <c:v>0.67495571539978372</c:v>
                </c:pt>
                <c:pt idx="8">
                  <c:v>0.67593905477003546</c:v>
                </c:pt>
                <c:pt idx="9">
                  <c:v>0.62169606324564186</c:v>
                </c:pt>
                <c:pt idx="10">
                  <c:v>0.64609912718199813</c:v>
                </c:pt>
                <c:pt idx="11">
                  <c:v>0.63192401534712594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BA-48D1-A4A6-67C6A30768C4}"/>
            </c:ext>
          </c:extLst>
        </c:ser>
        <c:ser>
          <c:idx val="4"/>
          <c:order val="4"/>
          <c:tx>
            <c:strRef>
              <c:f>'PWA9-Graph'!$AS$50</c:f>
              <c:strCache>
                <c:ptCount val="1"/>
                <c:pt idx="0">
                  <c:v>Y64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'PWA9-Graph'!$AT$45:$BE$45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'PWA9-Graph'!$AT$50:$BE$50</c:f>
              <c:numCache>
                <c:formatCode>#,##0.000_ ;\-#,##0.000\ </c:formatCode>
                <c:ptCount val="12"/>
                <c:pt idx="0">
                  <c:v>0.60227866136967612</c:v>
                </c:pt>
                <c:pt idx="1">
                  <c:v>0.63862146811908738</c:v>
                </c:pt>
                <c:pt idx="2">
                  <c:v>0.62211341674471354</c:v>
                </c:pt>
                <c:pt idx="3">
                  <c:v>0.64283726745074676</c:v>
                </c:pt>
                <c:pt idx="4">
                  <c:v>0.68990757599261909</c:v>
                </c:pt>
                <c:pt idx="5">
                  <c:v>0.58550708249289274</c:v>
                </c:pt>
                <c:pt idx="6">
                  <c:v>0.71301471944502204</c:v>
                </c:pt>
                <c:pt idx="7">
                  <c:v>0.61030465766992981</c:v>
                </c:pt>
                <c:pt idx="8">
                  <c:v>0.67663678115693293</c:v>
                </c:pt>
                <c:pt idx="9">
                  <c:v>0.59710569923469925</c:v>
                </c:pt>
                <c:pt idx="10">
                  <c:v>0.59284560988202684</c:v>
                </c:pt>
                <c:pt idx="11">
                  <c:v>0.6174795160167913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BA-48D1-A4A6-67C6A30768C4}"/>
            </c:ext>
          </c:extLst>
        </c:ser>
        <c:ser>
          <c:idx val="5"/>
          <c:order val="5"/>
          <c:tx>
            <c:strRef>
              <c:f>'PWA9-Graph'!$AS$51</c:f>
              <c:strCache>
                <c:ptCount val="1"/>
                <c:pt idx="0">
                  <c:v>Y65</c:v>
                </c:pt>
              </c:strCache>
            </c:strRef>
          </c:tx>
          <c:spPr>
            <a:ln w="50800">
              <a:solidFill>
                <a:srgbClr val="0000CC"/>
              </a:solidFill>
              <a:prstDash val="sysDash"/>
            </a:ln>
          </c:spPr>
          <c:marker>
            <c:symbol val="none"/>
          </c:marker>
          <c:dPt>
            <c:idx val="1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2BA-48D1-A4A6-67C6A30768C4}"/>
              </c:ext>
            </c:extLst>
          </c:dPt>
          <c:dPt>
            <c:idx val="2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A2BA-48D1-A4A6-67C6A30768C4}"/>
              </c:ext>
            </c:extLst>
          </c:dPt>
          <c:dPt>
            <c:idx val="3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2BA-48D1-A4A6-67C6A30768C4}"/>
              </c:ext>
            </c:extLst>
          </c:dPt>
          <c:dPt>
            <c:idx val="4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2BA-48D1-A4A6-67C6A30768C4}"/>
              </c:ext>
            </c:extLst>
          </c:dPt>
          <c:dPt>
            <c:idx val="5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2BA-48D1-A4A6-67C6A30768C4}"/>
              </c:ext>
            </c:extLst>
          </c:dPt>
          <c:dPt>
            <c:idx val="6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2BA-48D1-A4A6-67C6A30768C4}"/>
              </c:ext>
            </c:extLst>
          </c:dPt>
          <c:dPt>
            <c:idx val="7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A2BA-48D1-A4A6-67C6A30768C4}"/>
              </c:ext>
            </c:extLst>
          </c:dPt>
          <c:dPt>
            <c:idx val="8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2BA-48D1-A4A6-67C6A30768C4}"/>
              </c:ext>
            </c:extLst>
          </c:dPt>
          <c:dPt>
            <c:idx val="9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A2BA-48D1-A4A6-67C6A30768C4}"/>
              </c:ext>
            </c:extLst>
          </c:dPt>
          <c:dPt>
            <c:idx val="10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2BA-48D1-A4A6-67C6A30768C4}"/>
              </c:ext>
            </c:extLst>
          </c:dPt>
          <c:dPt>
            <c:idx val="11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A2BA-48D1-A4A6-67C6A30768C4}"/>
              </c:ext>
            </c:extLst>
          </c:dPt>
          <c:cat>
            <c:strRef>
              <c:f>'PWA9-Graph'!$AT$45:$BE$45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'PWA9-Graph'!$AT$51:$BE$51</c:f>
              <c:numCache>
                <c:formatCode>#,##0.000_ ;\-#,##0.000\ </c:formatCode>
                <c:ptCount val="12"/>
                <c:pt idx="0">
                  <c:v>0.57161871261968022</c:v>
                </c:pt>
                <c:pt idx="1">
                  <c:v>0.61046362564003442</c:v>
                </c:pt>
                <c:pt idx="2">
                  <c:v>0.58750083985240176</c:v>
                </c:pt>
                <c:pt idx="3">
                  <c:v>0.62539106888089702</c:v>
                </c:pt>
                <c:pt idx="4">
                  <c:v>0.6573142302708076</c:v>
                </c:pt>
                <c:pt idx="5">
                  <c:v>0.5574900648752168</c:v>
                </c:pt>
                <c:pt idx="6">
                  <c:v>0.66279867684624327</c:v>
                </c:pt>
                <c:pt idx="7">
                  <c:v>0.61589195311537126</c:v>
                </c:pt>
                <c:pt idx="8">
                  <c:v>0.6296461530580133</c:v>
                </c:pt>
                <c:pt idx="9">
                  <c:v>0.60344793265251762</c:v>
                </c:pt>
                <c:pt idx="10">
                  <c:v>0.60248513325346531</c:v>
                </c:pt>
                <c:pt idx="11">
                  <c:v>0.61892881198382743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BA-48D1-A4A6-67C6A3076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953536"/>
        <c:axId val="478059264"/>
      </c:lineChart>
      <c:catAx>
        <c:axId val="477953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78059264"/>
        <c:crosses val="autoZero"/>
        <c:auto val="1"/>
        <c:lblAlgn val="ctr"/>
        <c:lblOffset val="100"/>
        <c:noMultiLvlLbl val="0"/>
      </c:catAx>
      <c:valAx>
        <c:axId val="478059264"/>
        <c:scaling>
          <c:orientation val="minMax"/>
          <c:min val="0.30000000000000004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4.0011475838247476E-2"/>
              <c:y val="1.4029239335737239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crossAx val="477953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0632750451648085"/>
          <c:y val="0.64851644712635215"/>
          <c:w val="0.22152242333344699"/>
          <c:h val="0.18223514116810163"/>
        </c:manualLayout>
      </c:layout>
      <c:overlay val="0"/>
      <c:txPr>
        <a:bodyPr/>
        <a:lstStyle/>
        <a:p>
          <a:pPr>
            <a:defRPr sz="1800"/>
          </a:pPr>
          <a:endParaRPr lang="th-TH"/>
        </a:p>
      </c:txPr>
    </c:legend>
    <c:plotVisOnly val="1"/>
    <c:dispBlanksAs val="gap"/>
    <c:showDLblsOverMax val="0"/>
  </c:chart>
  <c:spPr>
    <a:ln w="38100">
      <a:solidFill>
        <a:srgbClr val="FFCC00"/>
      </a:solidFill>
    </a:ln>
  </c:spPr>
  <c:txPr>
    <a:bodyPr/>
    <a:lstStyle/>
    <a:p>
      <a:pPr>
        <a:defRPr sz="16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651811304335621"/>
          <c:y val="0.13650316073518695"/>
          <c:w val="0.8777956124468399"/>
          <c:h val="0.72673901899099003"/>
        </c:manualLayout>
      </c:layout>
      <c:barChart>
        <c:barDir val="col"/>
        <c:grouping val="clustered"/>
        <c:varyColors val="0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5394-4DF6-BE40-98F7A44AAF3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5394-4DF6-BE40-98F7A44AAF3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5394-4DF6-BE40-98F7A44AAF3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7-5394-4DF6-BE40-98F7A44AAF3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9-5394-4DF6-BE40-98F7A44AAF34}"/>
              </c:ext>
            </c:extLst>
          </c:dPt>
          <c:dPt>
            <c:idx val="5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B-5394-4DF6-BE40-98F7A44AAF3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D-5394-4DF6-BE40-98F7A44AAF3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5394-4DF6-BE40-98F7A44AAF34}"/>
              </c:ext>
            </c:extLst>
          </c:dPt>
          <c:dPt>
            <c:idx val="10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5394-4DF6-BE40-98F7A44AAF34}"/>
              </c:ext>
            </c:extLst>
          </c:dPt>
          <c:dPt>
            <c:idx val="11"/>
            <c:invertIfNegative val="0"/>
            <c:bubble3D val="0"/>
            <c:spPr>
              <a:pattFill prst="pct90">
                <a:fgClr>
                  <a:srgbClr val="0000CC"/>
                </a:fgClr>
                <a:bgClr>
                  <a:schemeClr val="bg1"/>
                </a:bgClr>
              </a:patt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5394-4DF6-BE40-98F7A44AAF34}"/>
              </c:ext>
            </c:extLst>
          </c:dPt>
          <c:dLbls>
            <c:dLbl>
              <c:idx val="11"/>
              <c:spPr/>
              <c:txPr>
                <a:bodyPr/>
                <a:lstStyle/>
                <a:p>
                  <a:pPr>
                    <a:defRPr>
                      <a:solidFill>
                        <a:srgbClr val="0000CC"/>
                      </a:solidFill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5394-4DF6-BE40-98F7A44AAF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'PWA9-Graph'!$AU$21:$BF$21</c:f>
              <c:strCache>
                <c:ptCount val="12"/>
                <c:pt idx="0">
                  <c:v>Y60</c:v>
                </c:pt>
                <c:pt idx="2">
                  <c:v>Y61</c:v>
                </c:pt>
                <c:pt idx="4">
                  <c:v>Y62</c:v>
                </c:pt>
                <c:pt idx="6">
                  <c:v>Y63</c:v>
                </c:pt>
                <c:pt idx="8">
                  <c:v>Y64</c:v>
                </c:pt>
                <c:pt idx="10">
                  <c:v>เป้า 65</c:v>
                </c:pt>
                <c:pt idx="11">
                  <c:v>Y65f</c:v>
                </c:pt>
              </c:strCache>
            </c:strRef>
          </c:cat>
          <c:val>
            <c:numRef>
              <c:f>'PWA9-Graph'!$AU$22:$BF$22</c:f>
              <c:numCache>
                <c:formatCode>#,##0.000_ ;\-#,##0.000\ </c:formatCode>
                <c:ptCount val="12"/>
                <c:pt idx="0">
                  <c:v>0.66785525557207548</c:v>
                </c:pt>
                <c:pt idx="2">
                  <c:v>0.66043965081316103</c:v>
                </c:pt>
                <c:pt idx="4">
                  <c:v>0.67808620247056306</c:v>
                </c:pt>
                <c:pt idx="6">
                  <c:v>0.66284027448213101</c:v>
                </c:pt>
                <c:pt idx="8">
                  <c:v>0.63177551403891374</c:v>
                </c:pt>
                <c:pt idx="10">
                  <c:v>0.63379347014339604</c:v>
                </c:pt>
                <c:pt idx="11">
                  <c:v>0.61108864724289824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394-4DF6-BE40-98F7A44AA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"/>
        <c:axId val="478451200"/>
        <c:axId val="478168192"/>
      </c:barChart>
      <c:catAx>
        <c:axId val="478451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78168192"/>
        <c:crosses val="autoZero"/>
        <c:auto val="1"/>
        <c:lblAlgn val="ctr"/>
        <c:lblOffset val="100"/>
        <c:noMultiLvlLbl val="0"/>
      </c:catAx>
      <c:valAx>
        <c:axId val="4781681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5.8467023172905523E-2"/>
              <c:y val="2.9324220298275572E-2"/>
            </c:manualLayout>
          </c:layout>
          <c:overlay val="0"/>
        </c:title>
        <c:numFmt formatCode="#,##0.000_ ;\-#,##0.000\ " sourceLinked="1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th-TH"/>
          </a:p>
        </c:txPr>
        <c:crossAx val="478451200"/>
        <c:crosses val="autoZero"/>
        <c:crossBetween val="between"/>
      </c:valAx>
    </c:plotArea>
    <c:plotVisOnly val="1"/>
    <c:dispBlanksAs val="gap"/>
    <c:showDLblsOverMax val="0"/>
  </c:chart>
  <c:spPr>
    <a:ln w="38100">
      <a:solidFill>
        <a:srgbClr val="FFCC00"/>
      </a:solidFill>
    </a:ln>
  </c:spPr>
  <c:txPr>
    <a:bodyPr/>
    <a:lstStyle/>
    <a:p>
      <a:pPr>
        <a:defRPr sz="20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อัตราการใช้น้ำ </a:t>
            </a:r>
            <a:r>
              <a:rPr lang="en-US"/>
              <a:t>Y2565</a:t>
            </a:r>
            <a:endParaRPr lang="th-T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60670300827763E-2"/>
          <c:y val="0.12501242654402714"/>
          <c:w val="0.80638333669829743"/>
          <c:h val="0.77090586021880014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'PWA9-Graph'!$AR$77</c:f>
              <c:strCache>
                <c:ptCount val="1"/>
                <c:pt idx="0">
                  <c:v>Y64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'PWA9-Graph'!$AS$76:$BD$76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'PWA9-Graph'!$AS$77:$BD$77</c:f>
              <c:numCache>
                <c:formatCode>#,##0.000_ ;\-#,##0.000\ </c:formatCode>
                <c:ptCount val="12"/>
                <c:pt idx="0">
                  <c:v>0.60227866136967612</c:v>
                </c:pt>
                <c:pt idx="1">
                  <c:v>0.63862146811908738</c:v>
                </c:pt>
                <c:pt idx="2">
                  <c:v>0.62211341674471354</c:v>
                </c:pt>
                <c:pt idx="3">
                  <c:v>0.64283726745074676</c:v>
                </c:pt>
                <c:pt idx="4">
                  <c:v>0.68990757599261909</c:v>
                </c:pt>
                <c:pt idx="5">
                  <c:v>0.58550708249289274</c:v>
                </c:pt>
                <c:pt idx="6">
                  <c:v>0.71301471944502204</c:v>
                </c:pt>
                <c:pt idx="7">
                  <c:v>0.61030465766992981</c:v>
                </c:pt>
                <c:pt idx="8">
                  <c:v>0.67663678115693293</c:v>
                </c:pt>
                <c:pt idx="9">
                  <c:v>0.59710569923469925</c:v>
                </c:pt>
                <c:pt idx="10">
                  <c:v>0.59284560988202684</c:v>
                </c:pt>
                <c:pt idx="11">
                  <c:v>0.6174795160167913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C5-44D5-AB2A-9EE1671DD411}"/>
            </c:ext>
          </c:extLst>
        </c:ser>
        <c:ser>
          <c:idx val="1"/>
          <c:order val="1"/>
          <c:tx>
            <c:strRef>
              <c:f>'PWA9-Graph'!$AR$78</c:f>
              <c:strCache>
                <c:ptCount val="1"/>
                <c:pt idx="0">
                  <c:v>เป้า 65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'PWA9-Graph'!$AS$76:$BD$76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'PWA9-Graph'!$AS$78:$BD$78</c:f>
              <c:numCache>
                <c:formatCode>#,##0.000_ ;\-#,##0.000\ </c:formatCode>
                <c:ptCount val="12"/>
                <c:pt idx="0">
                  <c:v>0.5938682659228951</c:v>
                </c:pt>
                <c:pt idx="1">
                  <c:v>0.63508889428162452</c:v>
                </c:pt>
                <c:pt idx="2">
                  <c:v>0.60947883711445794</c:v>
                </c:pt>
                <c:pt idx="3">
                  <c:v>0.63205337458665034</c:v>
                </c:pt>
                <c:pt idx="4">
                  <c:v>0.68762406500448203</c:v>
                </c:pt>
                <c:pt idx="5">
                  <c:v>0.59906358290792716</c:v>
                </c:pt>
                <c:pt idx="6">
                  <c:v>0.70760176658345175</c:v>
                </c:pt>
                <c:pt idx="7">
                  <c:v>0.6551092244621971</c:v>
                </c:pt>
                <c:pt idx="8">
                  <c:v>0.67003662997030666</c:v>
                </c:pt>
                <c:pt idx="9">
                  <c:v>0.60202086530018983</c:v>
                </c:pt>
                <c:pt idx="10">
                  <c:v>0.61474063197867657</c:v>
                </c:pt>
                <c:pt idx="11">
                  <c:v>0.61037033965227427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C5-44D5-AB2A-9EE1671DD411}"/>
            </c:ext>
          </c:extLst>
        </c:ser>
        <c:ser>
          <c:idx val="2"/>
          <c:order val="2"/>
          <c:tx>
            <c:strRef>
              <c:f>'PWA9-Graph'!$AR$79</c:f>
              <c:strCache>
                <c:ptCount val="1"/>
                <c:pt idx="0">
                  <c:v>Y65</c:v>
                </c:pt>
              </c:strCache>
            </c:strRef>
          </c:tx>
          <c:spPr>
            <a:ln w="50800">
              <a:solidFill>
                <a:srgbClr val="0000CC"/>
              </a:solidFill>
              <a:prstDash val="sysDash"/>
            </a:ln>
          </c:spPr>
          <c:marker>
            <c:symbol val="none"/>
          </c:marker>
          <c:dPt>
            <c:idx val="1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3C5-44D5-AB2A-9EE1671DD411}"/>
              </c:ext>
            </c:extLst>
          </c:dPt>
          <c:dPt>
            <c:idx val="2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3C5-44D5-AB2A-9EE1671DD411}"/>
              </c:ext>
            </c:extLst>
          </c:dPt>
          <c:dPt>
            <c:idx val="3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3C5-44D5-AB2A-9EE1671DD411}"/>
              </c:ext>
            </c:extLst>
          </c:dPt>
          <c:dPt>
            <c:idx val="4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3C5-44D5-AB2A-9EE1671DD411}"/>
              </c:ext>
            </c:extLst>
          </c:dPt>
          <c:dPt>
            <c:idx val="5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3C5-44D5-AB2A-9EE1671DD411}"/>
              </c:ext>
            </c:extLst>
          </c:dPt>
          <c:dPt>
            <c:idx val="6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13C5-44D5-AB2A-9EE1671DD411}"/>
              </c:ext>
            </c:extLst>
          </c:dPt>
          <c:dPt>
            <c:idx val="7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13C5-44D5-AB2A-9EE1671DD411}"/>
              </c:ext>
            </c:extLst>
          </c:dPt>
          <c:dPt>
            <c:idx val="8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13C5-44D5-AB2A-9EE1671DD411}"/>
              </c:ext>
            </c:extLst>
          </c:dPt>
          <c:dPt>
            <c:idx val="9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3C5-44D5-AB2A-9EE1671DD411}"/>
              </c:ext>
            </c:extLst>
          </c:dPt>
          <c:dPt>
            <c:idx val="10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13C5-44D5-AB2A-9EE1671DD411}"/>
              </c:ext>
            </c:extLst>
          </c:dPt>
          <c:dPt>
            <c:idx val="11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13C5-44D5-AB2A-9EE1671DD411}"/>
              </c:ext>
            </c:extLst>
          </c:dPt>
          <c:cat>
            <c:strRef>
              <c:f>'PWA9-Graph'!$AS$76:$BD$76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'PWA9-Graph'!$AS$79:$BD$79</c:f>
              <c:numCache>
                <c:formatCode>#,##0.000_ ;\-#,##0.000\ </c:formatCode>
                <c:ptCount val="12"/>
                <c:pt idx="0">
                  <c:v>0.57161871261968022</c:v>
                </c:pt>
                <c:pt idx="1">
                  <c:v>0.61046362564003442</c:v>
                </c:pt>
                <c:pt idx="2">
                  <c:v>0.58750083985240176</c:v>
                </c:pt>
                <c:pt idx="3">
                  <c:v>0.62539106888089702</c:v>
                </c:pt>
                <c:pt idx="4">
                  <c:v>0.6573142302708076</c:v>
                </c:pt>
                <c:pt idx="5">
                  <c:v>0.5574900648752168</c:v>
                </c:pt>
                <c:pt idx="6">
                  <c:v>0.66279867684624327</c:v>
                </c:pt>
                <c:pt idx="7">
                  <c:v>0.61589195311537126</c:v>
                </c:pt>
                <c:pt idx="8">
                  <c:v>0.6296461530580133</c:v>
                </c:pt>
                <c:pt idx="9">
                  <c:v>0.60344793265251762</c:v>
                </c:pt>
                <c:pt idx="10">
                  <c:v>0.60248513325346531</c:v>
                </c:pt>
                <c:pt idx="11">
                  <c:v>0.61892881198382743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3C5-44D5-AB2A-9EE1671DD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451712"/>
        <c:axId val="478170496"/>
      </c:lineChart>
      <c:catAx>
        <c:axId val="478451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478170496"/>
        <c:crosses val="autoZero"/>
        <c:auto val="1"/>
        <c:lblAlgn val="ctr"/>
        <c:lblOffset val="100"/>
        <c:noMultiLvlLbl val="0"/>
      </c:catAx>
      <c:valAx>
        <c:axId val="47817049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2.6673396594656434E-2"/>
              <c:y val="1.9211669337792957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478451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459396101128385"/>
          <c:y val="0.66164634287970636"/>
          <c:w val="0.10180911680911681"/>
          <c:h val="0.22656609295519475"/>
        </c:manualLayout>
      </c:layout>
      <c:overlay val="0"/>
    </c:legend>
    <c:plotVisOnly val="1"/>
    <c:dispBlanksAs val="gap"/>
    <c:showDLblsOverMax val="0"/>
  </c:chart>
  <c:spPr>
    <a:ln w="38100">
      <a:solidFill>
        <a:srgbClr val="FFCC00"/>
      </a:solidFill>
    </a:ln>
  </c:spPr>
  <c:txPr>
    <a:bodyPr/>
    <a:lstStyle/>
    <a:p>
      <a:pPr>
        <a:defRPr sz="1800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อัตราการใช้น้ำ </a:t>
            </a:r>
            <a:r>
              <a:rPr lang="en-US"/>
              <a:t>Y2565</a:t>
            </a:r>
            <a:r>
              <a:rPr lang="th-TH"/>
              <a:t> (สะสม)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60670300827763E-2"/>
          <c:y val="0.12501242654402714"/>
          <c:w val="0.80638333669829743"/>
          <c:h val="0.770905860218800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'PWA9-Graph'!$AS$107</c:f>
              <c:strCache>
                <c:ptCount val="1"/>
                <c:pt idx="0">
                  <c:v>Y64</c:v>
                </c:pt>
              </c:strCache>
            </c:strRef>
          </c:tx>
          <c:spPr>
            <a:solidFill>
              <a:schemeClr val="accent1"/>
            </a:solidFill>
            <a:ln w="34925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'PWA9-Graph'!$AT$106:$BE$106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'PWA9-Graph'!$AT$107:$BE$107</c:f>
              <c:numCache>
                <c:formatCode>#,##0.000_ ;\-#,##0.000\ </c:formatCode>
                <c:ptCount val="12"/>
                <c:pt idx="0">
                  <c:v>0.60227866136967612</c:v>
                </c:pt>
                <c:pt idx="1">
                  <c:v>0.62022744760609239</c:v>
                </c:pt>
                <c:pt idx="2">
                  <c:v>0.62082970768941192</c:v>
                </c:pt>
                <c:pt idx="3">
                  <c:v>0.62637970848603641</c:v>
                </c:pt>
                <c:pt idx="4">
                  <c:v>0.63822660373914863</c:v>
                </c:pt>
                <c:pt idx="5">
                  <c:v>0.62900426221336558</c:v>
                </c:pt>
                <c:pt idx="6">
                  <c:v>0.64109667817925575</c:v>
                </c:pt>
                <c:pt idx="7">
                  <c:v>0.63726611351206053</c:v>
                </c:pt>
                <c:pt idx="8">
                  <c:v>0.64163108972071736</c:v>
                </c:pt>
                <c:pt idx="9">
                  <c:v>0.63716955985923207</c:v>
                </c:pt>
                <c:pt idx="10">
                  <c:v>0.63315250048541905</c:v>
                </c:pt>
                <c:pt idx="11">
                  <c:v>0.63177551403891385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47-4988-8738-3599B74E8215}"/>
            </c:ext>
          </c:extLst>
        </c:ser>
        <c:ser>
          <c:idx val="2"/>
          <c:order val="2"/>
          <c:tx>
            <c:strRef>
              <c:f>'PWA9-Graph'!$AS$109</c:f>
              <c:strCache>
                <c:ptCount val="1"/>
                <c:pt idx="0">
                  <c:v>Y65</c:v>
                </c:pt>
              </c:strCache>
            </c:strRef>
          </c:tx>
          <c:spPr>
            <a:solidFill>
              <a:srgbClr val="0000CC"/>
            </a:solidFill>
            <a:ln w="44450">
              <a:noFill/>
              <a:prstDash val="sysDot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C47-4988-8738-3599B74E8215}"/>
              </c:ext>
            </c:extLst>
          </c:dPt>
          <c:dPt>
            <c:idx val="1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BC47-4988-8738-3599B74E8215}"/>
              </c:ext>
            </c:extLst>
          </c:dPt>
          <c:dPt>
            <c:idx val="2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BC47-4988-8738-3599B74E8215}"/>
              </c:ext>
            </c:extLst>
          </c:dPt>
          <c:dPt>
            <c:idx val="3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7-BC47-4988-8738-3599B74E82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C47-4988-8738-3599B74E821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C47-4988-8738-3599B74E821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C47-4988-8738-3599B74E821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C47-4988-8738-3599B74E821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C47-4988-8738-3599B74E821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C47-4988-8738-3599B74E821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C47-4988-8738-3599B74E821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C47-4988-8738-3599B74E8215}"/>
              </c:ext>
            </c:extLst>
          </c:dPt>
          <c:cat>
            <c:strRef>
              <c:f>'PWA9-Graph'!$AT$106:$BE$106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'PWA9-Graph'!$AT$109:$BE$109</c:f>
              <c:numCache>
                <c:formatCode>#,##0.000_ ;\-#,##0.000\ </c:formatCode>
                <c:ptCount val="12"/>
                <c:pt idx="0">
                  <c:v>0.57161871261968022</c:v>
                </c:pt>
                <c:pt idx="1">
                  <c:v>0.59072549425743948</c:v>
                </c:pt>
                <c:pt idx="2">
                  <c:v>0.58957108304519534</c:v>
                </c:pt>
                <c:pt idx="3">
                  <c:v>0.59859954090688106</c:v>
                </c:pt>
                <c:pt idx="4">
                  <c:v>0.6093806032648571</c:v>
                </c:pt>
                <c:pt idx="5">
                  <c:v>0.60018985216417509</c:v>
                </c:pt>
                <c:pt idx="6">
                  <c:v>0.60926827519644033</c:v>
                </c:pt>
                <c:pt idx="7">
                  <c:v>0.61012164074930286</c:v>
                </c:pt>
                <c:pt idx="8">
                  <c:v>0.61211516400240562</c:v>
                </c:pt>
                <c:pt idx="9">
                  <c:v>0.61133618171137416</c:v>
                </c:pt>
                <c:pt idx="10">
                  <c:v>0.61035949582901217</c:v>
                </c:pt>
                <c:pt idx="11">
                  <c:v>0.61108864724289813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C47-4988-8738-3599B74E8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43"/>
        <c:axId val="478453248"/>
        <c:axId val="478172800"/>
      </c:barChart>
      <c:lineChart>
        <c:grouping val="standard"/>
        <c:varyColors val="0"/>
        <c:ser>
          <c:idx val="1"/>
          <c:order val="1"/>
          <c:tx>
            <c:strRef>
              <c:f>'PWA9-Graph'!$AS$108</c:f>
              <c:strCache>
                <c:ptCount val="1"/>
                <c:pt idx="0">
                  <c:v>เป้า 65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'PWA9-Graph'!$AT$106:$BE$106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'PWA9-Graph'!$AT$108:$BE$108</c:f>
              <c:numCache>
                <c:formatCode>#,##0.000_ ;\-#,##0.000\ </c:formatCode>
                <c:ptCount val="12"/>
                <c:pt idx="0">
                  <c:v>0.5938682659228951</c:v>
                </c:pt>
                <c:pt idx="1">
                  <c:v>0.61415930660653018</c:v>
                </c:pt>
                <c:pt idx="2">
                  <c:v>0.61262506859993882</c:v>
                </c:pt>
                <c:pt idx="3">
                  <c:v>0.61750916313472581</c:v>
                </c:pt>
                <c:pt idx="4">
                  <c:v>0.63047488930643003</c:v>
                </c:pt>
                <c:pt idx="5">
                  <c:v>0.62488079505467031</c:v>
                </c:pt>
                <c:pt idx="6">
                  <c:v>0.6365831558474464</c:v>
                </c:pt>
                <c:pt idx="7">
                  <c:v>0.63886462799134547</c:v>
                </c:pt>
                <c:pt idx="8">
                  <c:v>0.64217123814071941</c:v>
                </c:pt>
                <c:pt idx="9">
                  <c:v>0.63796857905825299</c:v>
                </c:pt>
                <c:pt idx="10">
                  <c:v>0.63590680744452122</c:v>
                </c:pt>
                <c:pt idx="11">
                  <c:v>0.63379347014339604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C47-4988-8738-3599B74E8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453248"/>
        <c:axId val="478172800"/>
      </c:lineChart>
      <c:catAx>
        <c:axId val="478453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478172800"/>
        <c:crosses val="autoZero"/>
        <c:auto val="1"/>
        <c:lblAlgn val="ctr"/>
        <c:lblOffset val="100"/>
        <c:noMultiLvlLbl val="0"/>
      </c:catAx>
      <c:valAx>
        <c:axId val="478172800"/>
        <c:scaling>
          <c:orientation val="minMax"/>
          <c:min val="0.30000000000000004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2.6673396594656434E-2"/>
              <c:y val="1.9211669337792957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478453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459396101128385"/>
          <c:y val="0.63509767031333475"/>
          <c:w val="0.106747608161883"/>
          <c:h val="0.26065593570715168"/>
        </c:manualLayout>
      </c:layout>
      <c:overlay val="0"/>
    </c:legend>
    <c:plotVisOnly val="1"/>
    <c:dispBlanksAs val="gap"/>
    <c:showDLblsOverMax val="0"/>
  </c:chart>
  <c:spPr>
    <a:ln w="38100">
      <a:solidFill>
        <a:srgbClr val="FFCC00"/>
      </a:solidFill>
    </a:ln>
  </c:spPr>
  <c:txPr>
    <a:bodyPr/>
    <a:lstStyle/>
    <a:p>
      <a:pPr>
        <a:defRPr sz="1800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รายได้ </a:t>
            </a:r>
            <a:r>
              <a:rPr lang="en-US"/>
              <a:t>Y25</a:t>
            </a:r>
            <a:r>
              <a:rPr lang="th-TH"/>
              <a:t>60</a:t>
            </a:r>
            <a:r>
              <a:rPr lang="en-US"/>
              <a:t> - Y256</a:t>
            </a:r>
            <a:r>
              <a:rPr lang="th-TH"/>
              <a:t>5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87617456908787E-2"/>
          <c:y val="0.11524296612456154"/>
          <c:w val="0.88479533398854449"/>
          <c:h val="0.73548556430446188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'PWA9-Graph'!$CO$3</c:f>
              <c:strCache>
                <c:ptCount val="1"/>
                <c:pt idx="0">
                  <c:v>Y60</c:v>
                </c:pt>
              </c:strCache>
            </c:strRef>
          </c:tx>
          <c:spPr>
            <a:ln w="3175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dot"/>
            <c:size val="7"/>
            <c:spPr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cat>
            <c:strRef>
              <c:f>'PWA9-Graph'!$CP$2:$DA$2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'PWA9-Graph'!$CP$3:$DA$3</c:f>
              <c:numCache>
                <c:formatCode>#,##0.00_ ;\-#,##0.00\ </c:formatCode>
                <c:ptCount val="12"/>
                <c:pt idx="0">
                  <c:v>148.37512775000002</c:v>
                </c:pt>
                <c:pt idx="1">
                  <c:v>153.60377585999996</c:v>
                </c:pt>
                <c:pt idx="2">
                  <c:v>153.09260657999997</c:v>
                </c:pt>
                <c:pt idx="3">
                  <c:v>162.19327786999995</c:v>
                </c:pt>
                <c:pt idx="4">
                  <c:v>157.04749324000002</c:v>
                </c:pt>
                <c:pt idx="5">
                  <c:v>155.04481799000001</c:v>
                </c:pt>
                <c:pt idx="6">
                  <c:v>177.55092483000001</c:v>
                </c:pt>
                <c:pt idx="7">
                  <c:v>170.46774110000001</c:v>
                </c:pt>
                <c:pt idx="8">
                  <c:v>163.10173941000002</c:v>
                </c:pt>
                <c:pt idx="9">
                  <c:v>155.34410677999998</c:v>
                </c:pt>
                <c:pt idx="10">
                  <c:v>159.03156028000001</c:v>
                </c:pt>
                <c:pt idx="11">
                  <c:v>161.13615428999992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46-446E-8CF2-084EF3A54FE0}"/>
            </c:ext>
          </c:extLst>
        </c:ser>
        <c:ser>
          <c:idx val="1"/>
          <c:order val="1"/>
          <c:tx>
            <c:strRef>
              <c:f>'PWA9-Graph'!$CO$4</c:f>
              <c:strCache>
                <c:ptCount val="1"/>
                <c:pt idx="0">
                  <c:v>Y61</c:v>
                </c:pt>
              </c:strCache>
            </c:strRef>
          </c:tx>
          <c:spPr>
            <a:ln w="3175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plus"/>
            <c:size val="7"/>
            <c:spPr>
              <a:ln w="15875"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'PWA9-Graph'!$CP$2:$DA$2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'PWA9-Graph'!$CP$4:$DA$4</c:f>
              <c:numCache>
                <c:formatCode>#,##0.00_ ;\-#,##0.00\ </c:formatCode>
                <c:ptCount val="12"/>
                <c:pt idx="0">
                  <c:v>157.84108592000004</c:v>
                </c:pt>
                <c:pt idx="1">
                  <c:v>167.54811090000001</c:v>
                </c:pt>
                <c:pt idx="2">
                  <c:v>162.68152243999998</c:v>
                </c:pt>
                <c:pt idx="3">
                  <c:v>167.41315009000002</c:v>
                </c:pt>
                <c:pt idx="4">
                  <c:v>166.18505736999992</c:v>
                </c:pt>
                <c:pt idx="5">
                  <c:v>160.10052539999998</c:v>
                </c:pt>
                <c:pt idx="6">
                  <c:v>177.35804237999994</c:v>
                </c:pt>
                <c:pt idx="7">
                  <c:v>170.71131895000002</c:v>
                </c:pt>
                <c:pt idx="8">
                  <c:v>170.90799927999996</c:v>
                </c:pt>
                <c:pt idx="9">
                  <c:v>162.70494479000001</c:v>
                </c:pt>
                <c:pt idx="10">
                  <c:v>165.96495057999999</c:v>
                </c:pt>
                <c:pt idx="11">
                  <c:v>167.35783465000003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46-446E-8CF2-084EF3A54FE0}"/>
            </c:ext>
          </c:extLst>
        </c:ser>
        <c:ser>
          <c:idx val="2"/>
          <c:order val="2"/>
          <c:tx>
            <c:strRef>
              <c:f>'PWA9-Graph'!$CO$5</c:f>
              <c:strCache>
                <c:ptCount val="1"/>
                <c:pt idx="0">
                  <c:v>Y62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x"/>
            <c:size val="7"/>
            <c:spPr>
              <a:noFill/>
              <a:ln w="15875"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'PWA9-Graph'!$CP$2:$DA$2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'PWA9-Graph'!$CP$5:$DA$5</c:f>
              <c:numCache>
                <c:formatCode>#,##0.00_ ;\-#,##0.00\ </c:formatCode>
                <c:ptCount val="12"/>
                <c:pt idx="0">
                  <c:v>163.73249621000002</c:v>
                </c:pt>
                <c:pt idx="1">
                  <c:v>169.60665689000004</c:v>
                </c:pt>
                <c:pt idx="2">
                  <c:v>168.93876281000004</c:v>
                </c:pt>
                <c:pt idx="3">
                  <c:v>175.30857276999998</c:v>
                </c:pt>
                <c:pt idx="4">
                  <c:v>171.41298749000001</c:v>
                </c:pt>
                <c:pt idx="5">
                  <c:v>167.5407984</c:v>
                </c:pt>
                <c:pt idx="6">
                  <c:v>187.89147411999997</c:v>
                </c:pt>
                <c:pt idx="7">
                  <c:v>199.53170947999999</c:v>
                </c:pt>
                <c:pt idx="8">
                  <c:v>187.49010115999999</c:v>
                </c:pt>
                <c:pt idx="9">
                  <c:v>175.95017934999996</c:v>
                </c:pt>
                <c:pt idx="10">
                  <c:v>182.44770460000001</c:v>
                </c:pt>
                <c:pt idx="11">
                  <c:v>178.09768305999995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46-446E-8CF2-084EF3A54FE0}"/>
            </c:ext>
          </c:extLst>
        </c:ser>
        <c:ser>
          <c:idx val="3"/>
          <c:order val="3"/>
          <c:tx>
            <c:strRef>
              <c:f>'PWA9-Graph'!$CO$6</c:f>
              <c:strCache>
                <c:ptCount val="1"/>
                <c:pt idx="0">
                  <c:v>Y63</c:v>
                </c:pt>
              </c:strCache>
            </c:strRef>
          </c:tx>
          <c:spPr>
            <a:ln w="34925">
              <a:solidFill>
                <a:schemeClr val="accent4"/>
              </a:solidFill>
            </a:ln>
          </c:spPr>
          <c:marker>
            <c:symbol val="triangle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'PWA9-Graph'!$CP$2:$DA$2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'PWA9-Graph'!$CP$6:$DA$6</c:f>
              <c:numCache>
                <c:formatCode>#,##0.00_ ;\-#,##0.00\ </c:formatCode>
                <c:ptCount val="12"/>
                <c:pt idx="0">
                  <c:v>170.39031662999997</c:v>
                </c:pt>
                <c:pt idx="1">
                  <c:v>177.61258597999998</c:v>
                </c:pt>
                <c:pt idx="2">
                  <c:v>175.13637578000001</c:v>
                </c:pt>
                <c:pt idx="3">
                  <c:v>183.51219451000006</c:v>
                </c:pt>
                <c:pt idx="4">
                  <c:v>182.81220751000001</c:v>
                </c:pt>
                <c:pt idx="5">
                  <c:v>178.74913568000002</c:v>
                </c:pt>
                <c:pt idx="6">
                  <c:v>195.45161987</c:v>
                </c:pt>
                <c:pt idx="7">
                  <c:v>152.05632877999997</c:v>
                </c:pt>
                <c:pt idx="8">
                  <c:v>148.80284887999997</c:v>
                </c:pt>
                <c:pt idx="9">
                  <c:v>143.74966818999997</c:v>
                </c:pt>
                <c:pt idx="10">
                  <c:v>179.42221845</c:v>
                </c:pt>
                <c:pt idx="11">
                  <c:v>171.84054919999997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46-446E-8CF2-084EF3A54FE0}"/>
            </c:ext>
          </c:extLst>
        </c:ser>
        <c:ser>
          <c:idx val="4"/>
          <c:order val="4"/>
          <c:tx>
            <c:strRef>
              <c:f>'PWA9-Graph'!$CO$7</c:f>
              <c:strCache>
                <c:ptCount val="1"/>
                <c:pt idx="0">
                  <c:v>Y64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'PWA9-Graph'!$CP$2:$DA$2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'PWA9-Graph'!$CP$7:$DA$7</c:f>
              <c:numCache>
                <c:formatCode>#,##0.00_ ;\-#,##0.00\ </c:formatCode>
                <c:ptCount val="12"/>
                <c:pt idx="0">
                  <c:v>169.25544735</c:v>
                </c:pt>
                <c:pt idx="1">
                  <c:v>173.89485246000001</c:v>
                </c:pt>
                <c:pt idx="2">
                  <c:v>176.22298859999998</c:v>
                </c:pt>
                <c:pt idx="3">
                  <c:v>181.47450293</c:v>
                </c:pt>
                <c:pt idx="4">
                  <c:v>164.87503915999997</c:v>
                </c:pt>
                <c:pt idx="5">
                  <c:v>176.13252879999996</c:v>
                </c:pt>
                <c:pt idx="6">
                  <c:v>193.97398666000001</c:v>
                </c:pt>
                <c:pt idx="7">
                  <c:v>171.81372999999994</c:v>
                </c:pt>
                <c:pt idx="8">
                  <c:v>184.15843891</c:v>
                </c:pt>
                <c:pt idx="9">
                  <c:v>159.84459364999992</c:v>
                </c:pt>
                <c:pt idx="10">
                  <c:v>180.38435197999996</c:v>
                </c:pt>
                <c:pt idx="11">
                  <c:v>173.51702066999999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46-446E-8CF2-084EF3A54FE0}"/>
            </c:ext>
          </c:extLst>
        </c:ser>
        <c:ser>
          <c:idx val="5"/>
          <c:order val="5"/>
          <c:tx>
            <c:strRef>
              <c:f>'PWA9-Graph'!$CO$8</c:f>
              <c:strCache>
                <c:ptCount val="1"/>
                <c:pt idx="0">
                  <c:v>Y65</c:v>
                </c:pt>
              </c:strCache>
            </c:strRef>
          </c:tx>
          <c:spPr>
            <a:ln w="34925">
              <a:solidFill>
                <a:srgbClr val="0000CC"/>
              </a:solidFill>
              <a:prstDash val="sysDash"/>
            </a:ln>
          </c:spPr>
          <c:marker>
            <c:symbol val="none"/>
          </c:marker>
          <c:dPt>
            <c:idx val="1"/>
            <c:bubble3D val="0"/>
            <c:spPr>
              <a:ln w="349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2146-446E-8CF2-084EF3A54FE0}"/>
              </c:ext>
            </c:extLst>
          </c:dPt>
          <c:dPt>
            <c:idx val="2"/>
            <c:bubble3D val="0"/>
            <c:spPr>
              <a:ln w="349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2146-446E-8CF2-084EF3A54FE0}"/>
              </c:ext>
            </c:extLst>
          </c:dPt>
          <c:dPt>
            <c:idx val="3"/>
            <c:bubble3D val="0"/>
            <c:spPr>
              <a:ln w="349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2146-446E-8CF2-084EF3A54FE0}"/>
              </c:ext>
            </c:extLst>
          </c:dPt>
          <c:dPt>
            <c:idx val="4"/>
            <c:bubble3D val="0"/>
            <c:spPr>
              <a:ln w="349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146-446E-8CF2-084EF3A54FE0}"/>
              </c:ext>
            </c:extLst>
          </c:dPt>
          <c:dPt>
            <c:idx val="5"/>
            <c:bubble3D val="0"/>
            <c:spPr>
              <a:ln w="349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146-446E-8CF2-084EF3A54FE0}"/>
              </c:ext>
            </c:extLst>
          </c:dPt>
          <c:dPt>
            <c:idx val="6"/>
            <c:bubble3D val="0"/>
            <c:spPr>
              <a:ln w="349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146-446E-8CF2-084EF3A54FE0}"/>
              </c:ext>
            </c:extLst>
          </c:dPt>
          <c:dPt>
            <c:idx val="7"/>
            <c:bubble3D val="0"/>
            <c:spPr>
              <a:ln w="349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2146-446E-8CF2-084EF3A54FE0}"/>
              </c:ext>
            </c:extLst>
          </c:dPt>
          <c:dPt>
            <c:idx val="8"/>
            <c:bubble3D val="0"/>
            <c:spPr>
              <a:ln w="349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146-446E-8CF2-084EF3A54FE0}"/>
              </c:ext>
            </c:extLst>
          </c:dPt>
          <c:dPt>
            <c:idx val="9"/>
            <c:bubble3D val="0"/>
            <c:spPr>
              <a:ln w="349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2146-446E-8CF2-084EF3A54FE0}"/>
              </c:ext>
            </c:extLst>
          </c:dPt>
          <c:dPt>
            <c:idx val="10"/>
            <c:bubble3D val="0"/>
            <c:spPr>
              <a:ln w="349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146-446E-8CF2-084EF3A54FE0}"/>
              </c:ext>
            </c:extLst>
          </c:dPt>
          <c:dPt>
            <c:idx val="11"/>
            <c:bubble3D val="0"/>
            <c:spPr>
              <a:ln w="349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2146-446E-8CF2-084EF3A54FE0}"/>
              </c:ext>
            </c:extLst>
          </c:dPt>
          <c:cat>
            <c:strRef>
              <c:f>'PWA9-Graph'!$CP$2:$DA$2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'PWA9-Graph'!$CP$8:$DA$8</c:f>
              <c:numCache>
                <c:formatCode>#,##0.00_ ;\-#,##0.00\ </c:formatCode>
                <c:ptCount val="12"/>
                <c:pt idx="0">
                  <c:v>169.29920238999998</c:v>
                </c:pt>
                <c:pt idx="1">
                  <c:v>171.37697802</c:v>
                </c:pt>
                <c:pt idx="2">
                  <c:v>170.47499298000005</c:v>
                </c:pt>
                <c:pt idx="3">
                  <c:v>183.16249452000002</c:v>
                </c:pt>
                <c:pt idx="4">
                  <c:v>175.94545621000006</c:v>
                </c:pt>
                <c:pt idx="5">
                  <c:v>163.72749398999997</c:v>
                </c:pt>
                <c:pt idx="6">
                  <c:v>186.62469428000003</c:v>
                </c:pt>
                <c:pt idx="7">
                  <c:v>180.59382450999999</c:v>
                </c:pt>
                <c:pt idx="8">
                  <c:v>181.43929269999995</c:v>
                </c:pt>
                <c:pt idx="9">
                  <c:v>179.35246220000002</c:v>
                </c:pt>
                <c:pt idx="10">
                  <c:v>180.79292268000003</c:v>
                </c:pt>
                <c:pt idx="11">
                  <c:v>180.39339393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46-446E-8CF2-084EF3A54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893056"/>
        <c:axId val="478174528"/>
      </c:lineChart>
      <c:catAx>
        <c:axId val="478893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78174528"/>
        <c:crosses val="autoZero"/>
        <c:auto val="1"/>
        <c:lblAlgn val="ctr"/>
        <c:lblOffset val="100"/>
        <c:noMultiLvlLbl val="0"/>
      </c:catAx>
      <c:valAx>
        <c:axId val="4781745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4.0011475838247476E-2"/>
              <c:y val="1.4029239335737239E-2"/>
            </c:manualLayout>
          </c:layout>
          <c:overlay val="0"/>
        </c:title>
        <c:numFmt formatCode="#,##0_ ;\-#,##0\ " sourceLinked="0"/>
        <c:majorTickMark val="none"/>
        <c:minorTickMark val="none"/>
        <c:tickLblPos val="nextTo"/>
        <c:crossAx val="478893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300386738165128"/>
          <c:y val="0.6006964407426254"/>
          <c:w val="0.31651265211538726"/>
          <c:h val="0.23005515954037248"/>
        </c:manualLayout>
      </c:layout>
      <c:overlay val="0"/>
      <c:txPr>
        <a:bodyPr/>
        <a:lstStyle/>
        <a:p>
          <a:pPr>
            <a:defRPr sz="1600"/>
          </a:pPr>
          <a:endParaRPr lang="th-TH"/>
        </a:p>
      </c:txPr>
    </c:legend>
    <c:plotVisOnly val="1"/>
    <c:dispBlanksAs val="gap"/>
    <c:showDLblsOverMax val="0"/>
  </c:chart>
  <c:spPr>
    <a:ln w="38100">
      <a:solidFill>
        <a:srgbClr val="FFCCFF"/>
      </a:solidFill>
    </a:ln>
  </c:spPr>
  <c:txPr>
    <a:bodyPr/>
    <a:lstStyle/>
    <a:p>
      <a:pPr>
        <a:defRPr sz="16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EBIDA</a:t>
            </a:r>
            <a:endParaRPr lang="th-T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651812398581695"/>
          <c:y val="0.12052930654294043"/>
          <c:w val="0.8777956124468399"/>
          <c:h val="0.7267390189909900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'PWA9-Graph'!$CA$21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'PWA9-Graph'!$BY$22:$BY$24</c:f>
              <c:strCache>
                <c:ptCount val="3"/>
                <c:pt idx="0">
                  <c:v>รายได้</c:v>
                </c:pt>
                <c:pt idx="1">
                  <c:v>ค่าใช้จ่าย</c:v>
                </c:pt>
                <c:pt idx="2">
                  <c:v>EBIDA</c:v>
                </c:pt>
              </c:strCache>
            </c:strRef>
          </c:cat>
          <c:val>
            <c:numRef>
              <c:f>'PWA9-Graph'!$CA$22:$CA$24</c:f>
              <c:numCache>
                <c:formatCode>#,##0.00_ ;\-#,##0.00\ </c:formatCode>
                <c:ptCount val="3"/>
                <c:pt idx="0">
                  <c:v>1915.9893259799996</c:v>
                </c:pt>
                <c:pt idx="1">
                  <c:v>763.17051420000007</c:v>
                </c:pt>
                <c:pt idx="2">
                  <c:v>1152.8188117799996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4A-4C12-B025-8EE76B0DD4CB}"/>
            </c:ext>
          </c:extLst>
        </c:ser>
        <c:ser>
          <c:idx val="3"/>
          <c:order val="1"/>
          <c:tx>
            <c:strRef>
              <c:f>'PWA9-Graph'!$CC$21</c:f>
              <c:strCache>
                <c:ptCount val="1"/>
                <c:pt idx="0">
                  <c:v>Y61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'PWA9-Graph'!$BY$22:$BY$24</c:f>
              <c:strCache>
                <c:ptCount val="3"/>
                <c:pt idx="0">
                  <c:v>รายได้</c:v>
                </c:pt>
                <c:pt idx="1">
                  <c:v>ค่าใช้จ่าย</c:v>
                </c:pt>
                <c:pt idx="2">
                  <c:v>EBIDA</c:v>
                </c:pt>
              </c:strCache>
            </c:strRef>
          </c:cat>
          <c:val>
            <c:numRef>
              <c:f>'PWA9-Graph'!$CC$22:$CC$24</c:f>
              <c:numCache>
                <c:formatCode>#,##0.00_ ;\-#,##0.00\ </c:formatCode>
                <c:ptCount val="3"/>
                <c:pt idx="0">
                  <c:v>1996.7745427499999</c:v>
                </c:pt>
                <c:pt idx="1">
                  <c:v>803.12480644000004</c:v>
                </c:pt>
                <c:pt idx="2">
                  <c:v>1193.6497363099998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4A-4C12-B025-8EE76B0DD4CB}"/>
            </c:ext>
          </c:extLst>
        </c:ser>
        <c:ser>
          <c:idx val="5"/>
          <c:order val="2"/>
          <c:tx>
            <c:strRef>
              <c:f>'PWA9-Graph'!$CE$21</c:f>
              <c:strCache>
                <c:ptCount val="1"/>
                <c:pt idx="0">
                  <c:v>Y62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'PWA9-Graph'!$BY$22:$BY$24</c:f>
              <c:strCache>
                <c:ptCount val="3"/>
                <c:pt idx="0">
                  <c:v>รายได้</c:v>
                </c:pt>
                <c:pt idx="1">
                  <c:v>ค่าใช้จ่าย</c:v>
                </c:pt>
                <c:pt idx="2">
                  <c:v>EBIDA</c:v>
                </c:pt>
              </c:strCache>
            </c:strRef>
          </c:cat>
          <c:val>
            <c:numRef>
              <c:f>'PWA9-Graph'!$CE$22:$CE$24</c:f>
              <c:numCache>
                <c:formatCode>#,##0.00_ ;\-#,##0.00\ </c:formatCode>
                <c:ptCount val="3"/>
                <c:pt idx="0">
                  <c:v>2127.9491263399996</c:v>
                </c:pt>
                <c:pt idx="1">
                  <c:v>816.38238232999993</c:v>
                </c:pt>
                <c:pt idx="2">
                  <c:v>1311.5667440099996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4A-4C12-B025-8EE76B0DD4CB}"/>
            </c:ext>
          </c:extLst>
        </c:ser>
        <c:ser>
          <c:idx val="7"/>
          <c:order val="3"/>
          <c:tx>
            <c:strRef>
              <c:f>'PWA9-Graph'!$CG$21</c:f>
              <c:strCache>
                <c:ptCount val="1"/>
                <c:pt idx="0">
                  <c:v>Y63</c:v>
                </c:pt>
              </c:strCache>
            </c:strRef>
          </c:tx>
          <c:spPr>
            <a:solidFill>
              <a:schemeClr val="accent4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'PWA9-Graph'!$BY$22:$BY$24</c:f>
              <c:strCache>
                <c:ptCount val="3"/>
                <c:pt idx="0">
                  <c:v>รายได้</c:v>
                </c:pt>
                <c:pt idx="1">
                  <c:v>ค่าใช้จ่าย</c:v>
                </c:pt>
                <c:pt idx="2">
                  <c:v>EBIDA</c:v>
                </c:pt>
              </c:strCache>
            </c:strRef>
          </c:cat>
          <c:val>
            <c:numRef>
              <c:f>'PWA9-Graph'!$CG$22:$CG$24</c:f>
              <c:numCache>
                <c:formatCode>#,##0.00_ ;\-#,##0.00\ </c:formatCode>
                <c:ptCount val="3"/>
                <c:pt idx="0">
                  <c:v>2059.5360494600004</c:v>
                </c:pt>
                <c:pt idx="1">
                  <c:v>879.84028262000004</c:v>
                </c:pt>
                <c:pt idx="2">
                  <c:v>1179.6957668400005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4A-4C12-B025-8EE76B0DD4CB}"/>
            </c:ext>
          </c:extLst>
        </c:ser>
        <c:ser>
          <c:idx val="9"/>
          <c:order val="4"/>
          <c:tx>
            <c:strRef>
              <c:f>'PWA9-Graph'!$CI$21</c:f>
              <c:strCache>
                <c:ptCount val="1"/>
                <c:pt idx="0">
                  <c:v>Y64</c:v>
                </c:pt>
              </c:strCache>
            </c:strRef>
          </c:tx>
          <c:spPr>
            <a:solidFill>
              <a:schemeClr val="accent1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'PWA9-Graph'!$BY$22:$BY$24</c:f>
              <c:strCache>
                <c:ptCount val="3"/>
                <c:pt idx="0">
                  <c:v>รายได้</c:v>
                </c:pt>
                <c:pt idx="1">
                  <c:v>ค่าใช้จ่าย</c:v>
                </c:pt>
                <c:pt idx="2">
                  <c:v>EBIDA</c:v>
                </c:pt>
              </c:strCache>
            </c:strRef>
          </c:cat>
          <c:val>
            <c:numRef>
              <c:f>'PWA9-Graph'!$CI$22:$CI$24</c:f>
              <c:numCache>
                <c:formatCode>#,##0.00_ ;\-#,##0.00\ </c:formatCode>
                <c:ptCount val="3"/>
                <c:pt idx="0">
                  <c:v>2105.5474811700001</c:v>
                </c:pt>
                <c:pt idx="1">
                  <c:v>916.64186811000002</c:v>
                </c:pt>
                <c:pt idx="2">
                  <c:v>1188.9056130600002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4A-4C12-B025-8EE76B0DD4CB}"/>
            </c:ext>
          </c:extLst>
        </c:ser>
        <c:ser>
          <c:idx val="11"/>
          <c:order val="5"/>
          <c:tx>
            <c:strRef>
              <c:f>'PWA9-Graph'!$CK$21</c:f>
              <c:strCache>
                <c:ptCount val="1"/>
                <c:pt idx="0">
                  <c:v>เป้า 65</c:v>
                </c:pt>
              </c:strCache>
            </c:strRef>
          </c:tx>
          <c:spPr>
            <a:solidFill>
              <a:srgbClr val="C00000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'PWA9-Graph'!$BY$22:$BY$24</c:f>
              <c:strCache>
                <c:ptCount val="3"/>
                <c:pt idx="0">
                  <c:v>รายได้</c:v>
                </c:pt>
                <c:pt idx="1">
                  <c:v>ค่าใช้จ่าย</c:v>
                </c:pt>
                <c:pt idx="2">
                  <c:v>EBIDA</c:v>
                </c:pt>
              </c:strCache>
            </c:strRef>
          </c:cat>
          <c:val>
            <c:numRef>
              <c:f>'PWA9-Graph'!$CK$22:$CK$24</c:f>
              <c:numCache>
                <c:formatCode>#,##0.00_ ;\-#,##0.00\ </c:formatCode>
                <c:ptCount val="3"/>
                <c:pt idx="0">
                  <c:v>2139.8287590000004</c:v>
                </c:pt>
                <c:pt idx="1">
                  <c:v>891.85575899999992</c:v>
                </c:pt>
                <c:pt idx="2">
                  <c:v>1247.9730000000004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4A-4C12-B025-8EE76B0DD4CB}"/>
            </c:ext>
          </c:extLst>
        </c:ser>
        <c:ser>
          <c:idx val="12"/>
          <c:order val="6"/>
          <c:tx>
            <c:strRef>
              <c:f>'PWA9-Graph'!$CL$21</c:f>
              <c:strCache>
                <c:ptCount val="1"/>
                <c:pt idx="0">
                  <c:v>Y65f*</c:v>
                </c:pt>
              </c:strCache>
            </c:strRef>
          </c:tx>
          <c:spPr>
            <a:solidFill>
              <a:srgbClr val="0000CC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'PWA9-Graph'!$BY$22:$BY$24</c:f>
              <c:strCache>
                <c:ptCount val="3"/>
                <c:pt idx="0">
                  <c:v>รายได้</c:v>
                </c:pt>
                <c:pt idx="1">
                  <c:v>ค่าใช้จ่าย</c:v>
                </c:pt>
                <c:pt idx="2">
                  <c:v>EBIDA</c:v>
                </c:pt>
              </c:strCache>
            </c:strRef>
          </c:cat>
          <c:val>
            <c:numRef>
              <c:f>'PWA9-Graph'!$CL$22:$CL$24</c:f>
              <c:numCache>
                <c:formatCode>#,##0.00_ ;\-#,##0.00\ </c:formatCode>
                <c:ptCount val="3"/>
                <c:pt idx="0">
                  <c:v>2123.1832084099997</c:v>
                </c:pt>
                <c:pt idx="1">
                  <c:v>939.3946867599999</c:v>
                </c:pt>
                <c:pt idx="2">
                  <c:v>1183.7885216499999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84A-4C12-B025-8EE76B0DD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7"/>
        <c:overlap val="1"/>
        <c:axId val="478895104"/>
        <c:axId val="478947008"/>
      </c:barChart>
      <c:catAx>
        <c:axId val="478895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78947008"/>
        <c:crosses val="autoZero"/>
        <c:auto val="1"/>
        <c:lblAlgn val="ctr"/>
        <c:lblOffset val="100"/>
        <c:noMultiLvlLbl val="0"/>
      </c:catAx>
      <c:valAx>
        <c:axId val="47894700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5.8467023172905523E-2"/>
              <c:y val="2.9324220298275572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th-TH"/>
          </a:p>
        </c:txPr>
        <c:crossAx val="47889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1660079368433494"/>
          <c:y val="7.8738078771715306E-2"/>
          <c:w val="0.27399852335013947"/>
          <c:h val="0.22197476603756103"/>
        </c:manualLayout>
      </c:layout>
      <c:overlay val="0"/>
      <c:txPr>
        <a:bodyPr/>
        <a:lstStyle/>
        <a:p>
          <a:pPr>
            <a:defRPr sz="1600"/>
          </a:pPr>
          <a:endParaRPr lang="th-TH"/>
        </a:p>
      </c:txPr>
    </c:legend>
    <c:plotVisOnly val="1"/>
    <c:dispBlanksAs val="gap"/>
    <c:showDLblsOverMax val="0"/>
  </c:chart>
  <c:spPr>
    <a:ln w="38100">
      <a:solidFill>
        <a:srgbClr val="FF66CC"/>
      </a:solidFill>
    </a:ln>
  </c:spPr>
  <c:txPr>
    <a:bodyPr/>
    <a:lstStyle/>
    <a:p>
      <a:pPr>
        <a:defRPr sz="20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ผู้ใช้น้ำเพิ่มปกติ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651811304335621"/>
          <c:y val="0.13650316073518695"/>
          <c:w val="0.8777956124468399"/>
          <c:h val="0.72673901899099003"/>
        </c:manualLayout>
      </c:layout>
      <c:barChart>
        <c:barDir val="col"/>
        <c:grouping val="clustered"/>
        <c:varyColors val="0"/>
        <c:ser>
          <c:idx val="0"/>
          <c:order val="0"/>
          <c:tx>
            <c:v>ราย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193F-4CC1-8735-5178F85C35C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193F-4CC1-8735-5178F85C35C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193F-4CC1-8735-5178F85C35C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7-193F-4CC1-8735-5178F85C35C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9-193F-4CC1-8735-5178F85C35C7}"/>
              </c:ext>
            </c:extLst>
          </c:dPt>
          <c:dPt>
            <c:idx val="5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B-193F-4CC1-8735-5178F85C35C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D-193F-4CC1-8735-5178F85C35C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193F-4CC1-8735-5178F85C35C7}"/>
              </c:ext>
            </c:extLst>
          </c:dPt>
          <c:dPt>
            <c:idx val="10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193F-4CC1-8735-5178F85C35C7}"/>
              </c:ext>
            </c:extLst>
          </c:dPt>
          <c:dPt>
            <c:idx val="11"/>
            <c:invertIfNegative val="0"/>
            <c:bubble3D val="0"/>
            <c:spPr>
              <a:pattFill prst="pct90">
                <a:fgClr>
                  <a:srgbClr val="0000CC"/>
                </a:fgClr>
                <a:bgClr>
                  <a:schemeClr val="bg1"/>
                </a:bgClr>
              </a:patt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193F-4CC1-8735-5178F85C35C7}"/>
              </c:ext>
            </c:extLst>
          </c:dPt>
          <c:dLbls>
            <c:dLbl>
              <c:idx val="11"/>
              <c:spPr/>
              <c:txPr>
                <a:bodyPr/>
                <a:lstStyle/>
                <a:p>
                  <a:pPr>
                    <a:defRPr>
                      <a:solidFill>
                        <a:srgbClr val="0000CC"/>
                      </a:solidFill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193F-4CC1-8735-5178F85C35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'PWA9-Graph'!$O$21:$Z$21</c:f>
              <c:strCache>
                <c:ptCount val="12"/>
                <c:pt idx="0">
                  <c:v>Y60</c:v>
                </c:pt>
                <c:pt idx="2">
                  <c:v>Y61</c:v>
                </c:pt>
                <c:pt idx="4">
                  <c:v>Y62</c:v>
                </c:pt>
                <c:pt idx="6">
                  <c:v>Y63</c:v>
                </c:pt>
                <c:pt idx="8">
                  <c:v>Y64</c:v>
                </c:pt>
                <c:pt idx="10">
                  <c:v>เป้า 65</c:v>
                </c:pt>
                <c:pt idx="11">
                  <c:v>Y65f</c:v>
                </c:pt>
              </c:strCache>
            </c:strRef>
          </c:cat>
          <c:val>
            <c:numRef>
              <c:f>'PWA9-Graph'!$O$22:$Z$22</c:f>
              <c:numCache>
                <c:formatCode>#,##0_ ;\-#,##0\ </c:formatCode>
                <c:ptCount val="12"/>
                <c:pt idx="0">
                  <c:v>19033</c:v>
                </c:pt>
                <c:pt idx="2" formatCode="#,##0">
                  <c:v>18011</c:v>
                </c:pt>
                <c:pt idx="4">
                  <c:v>17065</c:v>
                </c:pt>
                <c:pt idx="6" formatCode="#,##0">
                  <c:v>19998</c:v>
                </c:pt>
                <c:pt idx="8" formatCode="#,##0">
                  <c:v>17421</c:v>
                </c:pt>
                <c:pt idx="10" formatCode="#,##0">
                  <c:v>19987</c:v>
                </c:pt>
                <c:pt idx="11" formatCode="#,##0">
                  <c:v>16943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93F-4CC1-8735-5178F85C3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"/>
        <c:axId val="476705280"/>
        <c:axId val="459763648"/>
      </c:barChart>
      <c:catAx>
        <c:axId val="476705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59763648"/>
        <c:crosses val="autoZero"/>
        <c:auto val="1"/>
        <c:lblAlgn val="ctr"/>
        <c:lblOffset val="100"/>
        <c:noMultiLvlLbl val="0"/>
      </c:catAx>
      <c:valAx>
        <c:axId val="4597636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5.8467023172905523E-2"/>
              <c:y val="2.9324220298275572E-2"/>
            </c:manualLayout>
          </c:layout>
          <c:overlay val="0"/>
        </c:title>
        <c:numFmt formatCode="#,##0_ ;\-#,##0\ " sourceLinked="1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th-TH"/>
          </a:p>
        </c:txPr>
        <c:crossAx val="476705280"/>
        <c:crosses val="autoZero"/>
        <c:crossBetween val="between"/>
      </c:valAx>
    </c:plotArea>
    <c:plotVisOnly val="1"/>
    <c:dispBlanksAs val="gap"/>
    <c:showDLblsOverMax val="0"/>
  </c:chart>
  <c:spPr>
    <a:ln w="38100">
      <a:solidFill>
        <a:srgbClr val="7030A0"/>
      </a:solidFill>
    </a:ln>
  </c:spPr>
  <c:txPr>
    <a:bodyPr/>
    <a:lstStyle/>
    <a:p>
      <a:pPr>
        <a:defRPr sz="20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EBIDA</a:t>
            </a:r>
            <a:r>
              <a:rPr lang="en-US" baseline="0"/>
              <a:t> </a:t>
            </a:r>
            <a:r>
              <a:rPr lang="en-US"/>
              <a:t>Y256</a:t>
            </a:r>
            <a:r>
              <a:rPr lang="th-TH"/>
              <a:t>5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60670300827763E-2"/>
          <c:y val="0.12501242654402714"/>
          <c:w val="0.80638333669829743"/>
          <c:h val="0.77090586021880014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'PWA9-Graph'!$BX$107</c:f>
              <c:strCache>
                <c:ptCount val="1"/>
                <c:pt idx="0">
                  <c:v>Y64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'PWA9-Graph'!$BY$106:$CJ$106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'PWA9-Graph'!$BY$107:$CJ$107</c:f>
              <c:numCache>
                <c:formatCode>#,##0.00_ ;\-#,##0.00\ </c:formatCode>
                <c:ptCount val="12"/>
                <c:pt idx="0">
                  <c:v>103.30771437000001</c:v>
                </c:pt>
                <c:pt idx="1">
                  <c:v>104.05889626999999</c:v>
                </c:pt>
                <c:pt idx="2">
                  <c:v>106.22830977999998</c:v>
                </c:pt>
                <c:pt idx="3">
                  <c:v>111.01666937000002</c:v>
                </c:pt>
                <c:pt idx="4">
                  <c:v>93.490230509999989</c:v>
                </c:pt>
                <c:pt idx="5">
                  <c:v>101.57907377999997</c:v>
                </c:pt>
                <c:pt idx="6">
                  <c:v>122.37876607</c:v>
                </c:pt>
                <c:pt idx="7">
                  <c:v>96.649899139999974</c:v>
                </c:pt>
                <c:pt idx="8">
                  <c:v>106.59728845999999</c:v>
                </c:pt>
                <c:pt idx="9">
                  <c:v>83.973602150000005</c:v>
                </c:pt>
                <c:pt idx="10">
                  <c:v>104.04822594999999</c:v>
                </c:pt>
                <c:pt idx="11">
                  <c:v>55.576937209999997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EC-4AEA-8D47-C1D5D4D10FDB}"/>
            </c:ext>
          </c:extLst>
        </c:ser>
        <c:ser>
          <c:idx val="1"/>
          <c:order val="1"/>
          <c:tx>
            <c:strRef>
              <c:f>'PWA9-Graph'!$BX$108</c:f>
              <c:strCache>
                <c:ptCount val="1"/>
                <c:pt idx="0">
                  <c:v>เป้า 65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'PWA9-Graph'!$BY$106:$CJ$106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'PWA9-Graph'!$BY$108:$CJ$108</c:f>
              <c:numCache>
                <c:formatCode>#,##0.00_ ;\-#,##0.00\ </c:formatCode>
                <c:ptCount val="12"/>
                <c:pt idx="0">
                  <c:v>103.78789339296043</c:v>
                </c:pt>
                <c:pt idx="1">
                  <c:v>108.54055600335433</c:v>
                </c:pt>
                <c:pt idx="2">
                  <c:v>108.49498733935184</c:v>
                </c:pt>
                <c:pt idx="3">
                  <c:v>111.73960681117249</c:v>
                </c:pt>
                <c:pt idx="4">
                  <c:v>107.14538332156057</c:v>
                </c:pt>
                <c:pt idx="5">
                  <c:v>102.60209297714511</c:v>
                </c:pt>
                <c:pt idx="6">
                  <c:v>124.38755521284271</c:v>
                </c:pt>
                <c:pt idx="7">
                  <c:v>104.84781105195604</c:v>
                </c:pt>
                <c:pt idx="8">
                  <c:v>100.53050321754</c:v>
                </c:pt>
                <c:pt idx="9">
                  <c:v>88.035605070647748</c:v>
                </c:pt>
                <c:pt idx="10">
                  <c:v>106.40159723270877</c:v>
                </c:pt>
                <c:pt idx="11">
                  <c:v>81.459408368760009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EC-4AEA-8D47-C1D5D4D10FDB}"/>
            </c:ext>
          </c:extLst>
        </c:ser>
        <c:ser>
          <c:idx val="2"/>
          <c:order val="2"/>
          <c:tx>
            <c:strRef>
              <c:f>'PWA9-Graph'!$BX$109</c:f>
              <c:strCache>
                <c:ptCount val="1"/>
                <c:pt idx="0">
                  <c:v>Y65</c:v>
                </c:pt>
              </c:strCache>
            </c:strRef>
          </c:tx>
          <c:spPr>
            <a:ln w="50800">
              <a:solidFill>
                <a:srgbClr val="0000CC"/>
              </a:solidFill>
              <a:prstDash val="sysDash"/>
            </a:ln>
          </c:spPr>
          <c:marker>
            <c:symbol val="none"/>
          </c:marker>
          <c:dPt>
            <c:idx val="1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5EC-4AEA-8D47-C1D5D4D10FDB}"/>
              </c:ext>
            </c:extLst>
          </c:dPt>
          <c:dPt>
            <c:idx val="2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5EC-4AEA-8D47-C1D5D4D10FDB}"/>
              </c:ext>
            </c:extLst>
          </c:dPt>
          <c:dPt>
            <c:idx val="3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5EC-4AEA-8D47-C1D5D4D10FDB}"/>
              </c:ext>
            </c:extLst>
          </c:dPt>
          <c:dPt>
            <c:idx val="4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5EC-4AEA-8D47-C1D5D4D10FDB}"/>
              </c:ext>
            </c:extLst>
          </c:dPt>
          <c:dPt>
            <c:idx val="5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5EC-4AEA-8D47-C1D5D4D10FDB}"/>
              </c:ext>
            </c:extLst>
          </c:dPt>
          <c:dPt>
            <c:idx val="6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A5EC-4AEA-8D47-C1D5D4D10FDB}"/>
              </c:ext>
            </c:extLst>
          </c:dPt>
          <c:dPt>
            <c:idx val="7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5EC-4AEA-8D47-C1D5D4D10FDB}"/>
              </c:ext>
            </c:extLst>
          </c:dPt>
          <c:dPt>
            <c:idx val="8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A5EC-4AEA-8D47-C1D5D4D10FDB}"/>
              </c:ext>
            </c:extLst>
          </c:dPt>
          <c:dPt>
            <c:idx val="9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5EC-4AEA-8D47-C1D5D4D10FDB}"/>
              </c:ext>
            </c:extLst>
          </c:dPt>
          <c:dPt>
            <c:idx val="10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A5EC-4AEA-8D47-C1D5D4D10FDB}"/>
              </c:ext>
            </c:extLst>
          </c:dPt>
          <c:dPt>
            <c:idx val="11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5EC-4AEA-8D47-C1D5D4D10FDB}"/>
              </c:ext>
            </c:extLst>
          </c:dPt>
          <c:cat>
            <c:strRef>
              <c:f>'PWA9-Graph'!$BY$106:$CJ$106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'PWA9-Graph'!$BY$109:$CJ$109</c:f>
              <c:numCache>
                <c:formatCode>#,##0.00_ ;\-#,##0.00\ </c:formatCode>
                <c:ptCount val="12"/>
                <c:pt idx="0">
                  <c:v>103.79904094999999</c:v>
                </c:pt>
                <c:pt idx="1">
                  <c:v>99.461659999999995</c:v>
                </c:pt>
                <c:pt idx="2">
                  <c:v>97.654381850000007</c:v>
                </c:pt>
                <c:pt idx="3">
                  <c:v>111.25282967000001</c:v>
                </c:pt>
                <c:pt idx="4">
                  <c:v>106.53638488000003</c:v>
                </c:pt>
                <c:pt idx="5">
                  <c:v>81.679579000000004</c:v>
                </c:pt>
                <c:pt idx="6">
                  <c:v>110.52438408999997</c:v>
                </c:pt>
                <c:pt idx="7">
                  <c:v>97.469313049999968</c:v>
                </c:pt>
                <c:pt idx="8">
                  <c:v>92.835671569999988</c:v>
                </c:pt>
                <c:pt idx="9">
                  <c:v>102.04729623</c:v>
                </c:pt>
                <c:pt idx="10">
                  <c:v>101.02723092000002</c:v>
                </c:pt>
                <c:pt idx="11">
                  <c:v>79.500749439999993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5EC-4AEA-8D47-C1D5D4D10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027200"/>
        <c:axId val="478949312"/>
      </c:lineChart>
      <c:catAx>
        <c:axId val="47902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478949312"/>
        <c:crosses val="autoZero"/>
        <c:auto val="1"/>
        <c:lblAlgn val="ctr"/>
        <c:lblOffset val="100"/>
        <c:noMultiLvlLbl val="0"/>
      </c:catAx>
      <c:valAx>
        <c:axId val="4789493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2.6673396594656434E-2"/>
              <c:y val="1.9211669337792957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479027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459396101128385"/>
          <c:y val="0.66164634287970636"/>
          <c:w val="0.10180911680911681"/>
          <c:h val="0.22656609295519475"/>
        </c:manualLayout>
      </c:layout>
      <c:overlay val="0"/>
    </c:legend>
    <c:plotVisOnly val="1"/>
    <c:dispBlanksAs val="gap"/>
    <c:showDLblsOverMax val="0"/>
  </c:chart>
  <c:spPr>
    <a:ln w="38100">
      <a:solidFill>
        <a:schemeClr val="accent3">
          <a:lumMod val="50000"/>
        </a:schemeClr>
      </a:solidFill>
    </a:ln>
  </c:spPr>
  <c:txPr>
    <a:bodyPr/>
    <a:lstStyle/>
    <a:p>
      <a:pPr>
        <a:defRPr sz="1800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EBIDA</a:t>
            </a:r>
            <a:r>
              <a:rPr lang="en-US" baseline="0"/>
              <a:t>  </a:t>
            </a:r>
            <a:r>
              <a:rPr lang="en-US"/>
              <a:t>Y256</a:t>
            </a:r>
            <a:r>
              <a:rPr lang="th-TH"/>
              <a:t>5 (สะสม)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60670300827763E-2"/>
          <c:y val="0.12501242654402714"/>
          <c:w val="0.80638333669829743"/>
          <c:h val="0.770905860218800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'PWA9-Graph'!$BY$134</c:f>
              <c:strCache>
                <c:ptCount val="1"/>
                <c:pt idx="0">
                  <c:v>Y64</c:v>
                </c:pt>
              </c:strCache>
            </c:strRef>
          </c:tx>
          <c:spPr>
            <a:solidFill>
              <a:schemeClr val="accent1"/>
            </a:solidFill>
            <a:ln w="34925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'PWA9-Graph'!$BZ$133:$CK$133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'PWA9-Graph'!$BZ$134:$CK$134</c:f>
              <c:numCache>
                <c:formatCode>#,##0.00_ ;\-#,##0.00\ </c:formatCode>
                <c:ptCount val="12"/>
                <c:pt idx="0">
                  <c:v>103.30771437000001</c:v>
                </c:pt>
                <c:pt idx="1">
                  <c:v>207.36661064</c:v>
                </c:pt>
                <c:pt idx="2">
                  <c:v>313.59492041999999</c:v>
                </c:pt>
                <c:pt idx="3">
                  <c:v>424.61158979000004</c:v>
                </c:pt>
                <c:pt idx="4">
                  <c:v>518.10182029999999</c:v>
                </c:pt>
                <c:pt idx="5">
                  <c:v>619.68089407999992</c:v>
                </c:pt>
                <c:pt idx="6">
                  <c:v>742.0596601499999</c:v>
                </c:pt>
                <c:pt idx="7">
                  <c:v>838.7095592899999</c:v>
                </c:pt>
                <c:pt idx="8">
                  <c:v>945.30684774999986</c:v>
                </c:pt>
                <c:pt idx="9">
                  <c:v>1029.2804498999999</c:v>
                </c:pt>
                <c:pt idx="10">
                  <c:v>1133.3286758499999</c:v>
                </c:pt>
                <c:pt idx="11">
                  <c:v>1188.90561306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88-40AA-B20D-16C9F403FFB8}"/>
            </c:ext>
          </c:extLst>
        </c:ser>
        <c:ser>
          <c:idx val="2"/>
          <c:order val="2"/>
          <c:tx>
            <c:strRef>
              <c:f>'PWA9-Graph'!$BY$136</c:f>
              <c:strCache>
                <c:ptCount val="1"/>
                <c:pt idx="0">
                  <c:v>Y65</c:v>
                </c:pt>
              </c:strCache>
            </c:strRef>
          </c:tx>
          <c:spPr>
            <a:solidFill>
              <a:srgbClr val="0000CC"/>
            </a:solidFill>
            <a:ln w="44450">
              <a:noFill/>
              <a:prstDash val="sysDot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E88-40AA-B20D-16C9F403FFB8}"/>
              </c:ext>
            </c:extLst>
          </c:dPt>
          <c:dPt>
            <c:idx val="1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7E88-40AA-B20D-16C9F403FFB8}"/>
              </c:ext>
            </c:extLst>
          </c:dPt>
          <c:dPt>
            <c:idx val="2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7E88-40AA-B20D-16C9F403FFB8}"/>
              </c:ext>
            </c:extLst>
          </c:dPt>
          <c:dPt>
            <c:idx val="3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7-7E88-40AA-B20D-16C9F403FFB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E88-40AA-B20D-16C9F403FFB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E88-40AA-B20D-16C9F403FFB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E88-40AA-B20D-16C9F403FFB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E88-40AA-B20D-16C9F403FFB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7E88-40AA-B20D-16C9F403FFB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7E88-40AA-B20D-16C9F403FFB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E88-40AA-B20D-16C9F403FFB8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E88-40AA-B20D-16C9F403FFB8}"/>
              </c:ext>
            </c:extLst>
          </c:dPt>
          <c:cat>
            <c:strRef>
              <c:f>'PWA9-Graph'!$BZ$133:$CK$133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'PWA9-Graph'!$BZ$136:$CK$136</c:f>
              <c:numCache>
                <c:formatCode>#,##0.00_ ;\-#,##0.00\ </c:formatCode>
                <c:ptCount val="12"/>
                <c:pt idx="0">
                  <c:v>103.79904094999999</c:v>
                </c:pt>
                <c:pt idx="1">
                  <c:v>203.26070095</c:v>
                </c:pt>
                <c:pt idx="2">
                  <c:v>300.91508279999999</c:v>
                </c:pt>
                <c:pt idx="3">
                  <c:v>412.16791247000003</c:v>
                </c:pt>
                <c:pt idx="4">
                  <c:v>518.70429735000005</c:v>
                </c:pt>
                <c:pt idx="5">
                  <c:v>600.38387635000004</c:v>
                </c:pt>
                <c:pt idx="6">
                  <c:v>710.90826044000005</c:v>
                </c:pt>
                <c:pt idx="7">
                  <c:v>808.37757349000003</c:v>
                </c:pt>
                <c:pt idx="8">
                  <c:v>901.21324505999996</c:v>
                </c:pt>
                <c:pt idx="9">
                  <c:v>1003.26054129</c:v>
                </c:pt>
                <c:pt idx="10">
                  <c:v>1104.28777221</c:v>
                </c:pt>
                <c:pt idx="11">
                  <c:v>1183.7885216499999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E88-40AA-B20D-16C9F403F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43"/>
        <c:axId val="479028736"/>
        <c:axId val="478951616"/>
      </c:barChart>
      <c:lineChart>
        <c:grouping val="standard"/>
        <c:varyColors val="0"/>
        <c:ser>
          <c:idx val="1"/>
          <c:order val="1"/>
          <c:tx>
            <c:strRef>
              <c:f>'PWA9-Graph'!$BY$135</c:f>
              <c:strCache>
                <c:ptCount val="1"/>
                <c:pt idx="0">
                  <c:v>เป้า 65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'PWA9-Graph'!$BZ$133:$CK$133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'PWA9-Graph'!$BZ$135:$CK$135</c:f>
              <c:numCache>
                <c:formatCode>#,##0.00_ ;\-#,##0.00\ </c:formatCode>
                <c:ptCount val="12"/>
                <c:pt idx="0">
                  <c:v>103.78789339296043</c:v>
                </c:pt>
                <c:pt idx="1">
                  <c:v>212.32844939631474</c:v>
                </c:pt>
                <c:pt idx="2">
                  <c:v>320.82343673566658</c:v>
                </c:pt>
                <c:pt idx="3">
                  <c:v>432.56304354683908</c:v>
                </c:pt>
                <c:pt idx="4">
                  <c:v>539.70842686839967</c:v>
                </c:pt>
                <c:pt idx="5">
                  <c:v>642.31051984554483</c:v>
                </c:pt>
                <c:pt idx="6">
                  <c:v>766.69807505838753</c:v>
                </c:pt>
                <c:pt idx="7">
                  <c:v>871.54588611034353</c:v>
                </c:pt>
                <c:pt idx="8">
                  <c:v>972.07638932788359</c:v>
                </c:pt>
                <c:pt idx="9">
                  <c:v>1060.1119943985314</c:v>
                </c:pt>
                <c:pt idx="10">
                  <c:v>1166.5135916312402</c:v>
                </c:pt>
                <c:pt idx="11">
                  <c:v>1247.9730000000002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E88-40AA-B20D-16C9F403F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028736"/>
        <c:axId val="478951616"/>
      </c:lineChart>
      <c:catAx>
        <c:axId val="479028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478951616"/>
        <c:crosses val="autoZero"/>
        <c:auto val="1"/>
        <c:lblAlgn val="ctr"/>
        <c:lblOffset val="100"/>
        <c:noMultiLvlLbl val="0"/>
      </c:catAx>
      <c:valAx>
        <c:axId val="47895161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2.6673396594656434E-2"/>
              <c:y val="1.9211669337792957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479028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234493642124747"/>
          <c:y val="4.3103479818409472E-2"/>
          <c:w val="0.34459303814725156"/>
          <c:h val="0.12434843506109082"/>
        </c:manualLayout>
      </c:layout>
      <c:overlay val="0"/>
    </c:legend>
    <c:plotVisOnly val="1"/>
    <c:dispBlanksAs val="gap"/>
    <c:showDLblsOverMax val="0"/>
  </c:chart>
  <c:spPr>
    <a:ln w="38100">
      <a:solidFill>
        <a:srgbClr val="FF66CC"/>
      </a:solidFill>
    </a:ln>
  </c:spPr>
  <c:txPr>
    <a:bodyPr/>
    <a:lstStyle/>
    <a:p>
      <a:pPr>
        <a:defRPr sz="1800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ค่าใช้จ่าย </a:t>
            </a:r>
            <a:r>
              <a:rPr lang="en-US"/>
              <a:t>Y25</a:t>
            </a:r>
            <a:r>
              <a:rPr lang="th-TH"/>
              <a:t>60</a:t>
            </a:r>
            <a:r>
              <a:rPr lang="en-US"/>
              <a:t> - Y256</a:t>
            </a:r>
            <a:r>
              <a:rPr lang="th-TH"/>
              <a:t>5</a:t>
            </a:r>
          </a:p>
        </c:rich>
      </c:tx>
      <c:layout>
        <c:manualLayout>
          <c:xMode val="edge"/>
          <c:yMode val="edge"/>
          <c:x val="0.33986642526028321"/>
          <c:y val="1.90797262134405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7932485732184077E-2"/>
          <c:y val="0.1152430486698276"/>
          <c:w val="0.89618570405971987"/>
          <c:h val="0.73548556430446188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'PWA9-Graph'!$CO$11</c:f>
              <c:strCache>
                <c:ptCount val="1"/>
                <c:pt idx="0">
                  <c:v>Y60</c:v>
                </c:pt>
              </c:strCache>
            </c:strRef>
          </c:tx>
          <c:spPr>
            <a:ln w="3175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dot"/>
            <c:size val="7"/>
            <c:spPr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cat>
            <c:strRef>
              <c:f>'PWA9-Graph'!$CP$10:$DA$10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'PWA9-Graph'!$CP$11:$DA$11</c:f>
              <c:numCache>
                <c:formatCode>#,##0.00_ ;\-#,##0.00\ </c:formatCode>
                <c:ptCount val="12"/>
                <c:pt idx="0">
                  <c:v>55.789895929999993</c:v>
                </c:pt>
                <c:pt idx="1">
                  <c:v>60.170351309999994</c:v>
                </c:pt>
                <c:pt idx="2">
                  <c:v>65.774878909999998</c:v>
                </c:pt>
                <c:pt idx="3">
                  <c:v>55.806857470000004</c:v>
                </c:pt>
                <c:pt idx="4">
                  <c:v>58.361660470000011</c:v>
                </c:pt>
                <c:pt idx="5">
                  <c:v>66.335286520000011</c:v>
                </c:pt>
                <c:pt idx="6">
                  <c:v>63.16986029000001</c:v>
                </c:pt>
                <c:pt idx="7">
                  <c:v>65.233114610000001</c:v>
                </c:pt>
                <c:pt idx="8">
                  <c:v>66.158665340000027</c:v>
                </c:pt>
                <c:pt idx="9">
                  <c:v>64.543226390000001</c:v>
                </c:pt>
                <c:pt idx="10">
                  <c:v>66.50029558</c:v>
                </c:pt>
                <c:pt idx="11">
                  <c:v>75.326421380000014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51-4006-81DB-F7DB79077586}"/>
            </c:ext>
          </c:extLst>
        </c:ser>
        <c:ser>
          <c:idx val="1"/>
          <c:order val="1"/>
          <c:tx>
            <c:strRef>
              <c:f>'PWA9-Graph'!$CO$12</c:f>
              <c:strCache>
                <c:ptCount val="1"/>
                <c:pt idx="0">
                  <c:v>Y61</c:v>
                </c:pt>
              </c:strCache>
            </c:strRef>
          </c:tx>
          <c:spPr>
            <a:ln w="3175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plus"/>
            <c:size val="7"/>
            <c:spPr>
              <a:ln w="15875"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'PWA9-Graph'!$CP$10:$DA$10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'PWA9-Graph'!$CP$12:$DA$12</c:f>
              <c:numCache>
                <c:formatCode>#,##0.00_ ;\-#,##0.00\ </c:formatCode>
                <c:ptCount val="12"/>
                <c:pt idx="0">
                  <c:v>62.990235929999997</c:v>
                </c:pt>
                <c:pt idx="1">
                  <c:v>64.477767839999984</c:v>
                </c:pt>
                <c:pt idx="2">
                  <c:v>63.255215310000018</c:v>
                </c:pt>
                <c:pt idx="3">
                  <c:v>61.000638600000002</c:v>
                </c:pt>
                <c:pt idx="4">
                  <c:v>61.47609829999999</c:v>
                </c:pt>
                <c:pt idx="5">
                  <c:v>65.051612959999986</c:v>
                </c:pt>
                <c:pt idx="6">
                  <c:v>60.866620820000001</c:v>
                </c:pt>
                <c:pt idx="7">
                  <c:v>63.578839610000003</c:v>
                </c:pt>
                <c:pt idx="8">
                  <c:v>68.161913419999991</c:v>
                </c:pt>
                <c:pt idx="9">
                  <c:v>67.822673109999997</c:v>
                </c:pt>
                <c:pt idx="10">
                  <c:v>74.383538729999998</c:v>
                </c:pt>
                <c:pt idx="11">
                  <c:v>90.059651809999991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51-4006-81DB-F7DB79077586}"/>
            </c:ext>
          </c:extLst>
        </c:ser>
        <c:ser>
          <c:idx val="2"/>
          <c:order val="2"/>
          <c:tx>
            <c:strRef>
              <c:f>'PWA9-Graph'!$CO$13</c:f>
              <c:strCache>
                <c:ptCount val="1"/>
                <c:pt idx="0">
                  <c:v>Y62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x"/>
            <c:size val="7"/>
            <c:spPr>
              <a:noFill/>
              <a:ln w="15875"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'PWA9-Graph'!$CP$10:$DA$10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'PWA9-Graph'!$CP$13:$DA$13</c:f>
              <c:numCache>
                <c:formatCode>#,##0.00_ ;\-#,##0.00\ </c:formatCode>
                <c:ptCount val="12"/>
                <c:pt idx="0">
                  <c:v>69.206356459999995</c:v>
                </c:pt>
                <c:pt idx="1">
                  <c:v>61.516842749999988</c:v>
                </c:pt>
                <c:pt idx="2">
                  <c:v>60.182841919999987</c:v>
                </c:pt>
                <c:pt idx="3">
                  <c:v>64.74655774</c:v>
                </c:pt>
                <c:pt idx="4">
                  <c:v>63.762327339999985</c:v>
                </c:pt>
                <c:pt idx="5">
                  <c:v>68.008875649999993</c:v>
                </c:pt>
                <c:pt idx="6">
                  <c:v>65.152766279999994</c:v>
                </c:pt>
                <c:pt idx="7">
                  <c:v>69.917539099999985</c:v>
                </c:pt>
                <c:pt idx="8">
                  <c:v>72.873754199999993</c:v>
                </c:pt>
                <c:pt idx="9">
                  <c:v>69.688256539999969</c:v>
                </c:pt>
                <c:pt idx="10">
                  <c:v>71.915289240000021</c:v>
                </c:pt>
                <c:pt idx="11">
                  <c:v>79.410975109999981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51-4006-81DB-F7DB79077586}"/>
            </c:ext>
          </c:extLst>
        </c:ser>
        <c:ser>
          <c:idx val="3"/>
          <c:order val="3"/>
          <c:tx>
            <c:strRef>
              <c:f>'PWA9-Graph'!$CO$14</c:f>
              <c:strCache>
                <c:ptCount val="1"/>
                <c:pt idx="0">
                  <c:v>Y63</c:v>
                </c:pt>
              </c:strCache>
            </c:strRef>
          </c:tx>
          <c:spPr>
            <a:ln w="34925">
              <a:solidFill>
                <a:schemeClr val="accent4"/>
              </a:solidFill>
            </a:ln>
          </c:spPr>
          <c:marker>
            <c:symbol val="triangle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'PWA9-Graph'!$CP$10:$DA$10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'PWA9-Graph'!$CP$14:$DA$14</c:f>
              <c:numCache>
                <c:formatCode>#,##0.00_ ;\-#,##0.00\ </c:formatCode>
                <c:ptCount val="12"/>
                <c:pt idx="0">
                  <c:v>63.733184519999988</c:v>
                </c:pt>
                <c:pt idx="1">
                  <c:v>67.696041239999985</c:v>
                </c:pt>
                <c:pt idx="2">
                  <c:v>68.647546959999985</c:v>
                </c:pt>
                <c:pt idx="3">
                  <c:v>73.811076679999985</c:v>
                </c:pt>
                <c:pt idx="4">
                  <c:v>67.432872549999985</c:v>
                </c:pt>
                <c:pt idx="5">
                  <c:v>76.211134239999993</c:v>
                </c:pt>
                <c:pt idx="6">
                  <c:v>74.23768951000001</c:v>
                </c:pt>
                <c:pt idx="7">
                  <c:v>69.857747040000021</c:v>
                </c:pt>
                <c:pt idx="8">
                  <c:v>74.699093079999983</c:v>
                </c:pt>
                <c:pt idx="9">
                  <c:v>74.789624610000018</c:v>
                </c:pt>
                <c:pt idx="10">
                  <c:v>80.389787360000014</c:v>
                </c:pt>
                <c:pt idx="11">
                  <c:v>88.334484830000022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51-4006-81DB-F7DB79077586}"/>
            </c:ext>
          </c:extLst>
        </c:ser>
        <c:ser>
          <c:idx val="4"/>
          <c:order val="4"/>
          <c:tx>
            <c:strRef>
              <c:f>'PWA9-Graph'!$CO$15</c:f>
              <c:strCache>
                <c:ptCount val="1"/>
                <c:pt idx="0">
                  <c:v>Y64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'PWA9-Graph'!$CP$10:$DA$10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'PWA9-Graph'!$CP$15:$DA$15</c:f>
              <c:numCache>
                <c:formatCode>#,##0.00_ ;\-#,##0.00\ </c:formatCode>
                <c:ptCount val="12"/>
                <c:pt idx="0">
                  <c:v>65.947732980000012</c:v>
                </c:pt>
                <c:pt idx="1">
                  <c:v>69.835956190000005</c:v>
                </c:pt>
                <c:pt idx="2">
                  <c:v>69.99467881999999</c:v>
                </c:pt>
                <c:pt idx="3">
                  <c:v>70.457833559999997</c:v>
                </c:pt>
                <c:pt idx="4">
                  <c:v>71.384808650000011</c:v>
                </c:pt>
                <c:pt idx="5">
                  <c:v>74.553455019999987</c:v>
                </c:pt>
                <c:pt idx="6">
                  <c:v>71.595220589999997</c:v>
                </c:pt>
                <c:pt idx="7">
                  <c:v>75.16383085999999</c:v>
                </c:pt>
                <c:pt idx="8">
                  <c:v>77.561150449999985</c:v>
                </c:pt>
                <c:pt idx="9">
                  <c:v>75.870991499999988</c:v>
                </c:pt>
                <c:pt idx="10">
                  <c:v>76.336126030000003</c:v>
                </c:pt>
                <c:pt idx="11">
                  <c:v>117.94008345999998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51-4006-81DB-F7DB79077586}"/>
            </c:ext>
          </c:extLst>
        </c:ser>
        <c:ser>
          <c:idx val="5"/>
          <c:order val="5"/>
          <c:tx>
            <c:strRef>
              <c:f>'PWA9-Graph'!$CO$16</c:f>
              <c:strCache>
                <c:ptCount val="1"/>
                <c:pt idx="0">
                  <c:v>Y65</c:v>
                </c:pt>
              </c:strCache>
            </c:strRef>
          </c:tx>
          <c:spPr>
            <a:ln w="34925">
              <a:solidFill>
                <a:srgbClr val="0000CC"/>
              </a:solidFill>
              <a:prstDash val="sysDash"/>
            </a:ln>
          </c:spPr>
          <c:marker>
            <c:symbol val="none"/>
          </c:marker>
          <c:dPt>
            <c:idx val="1"/>
            <c:bubble3D val="0"/>
            <c:spPr>
              <a:ln w="349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2451-4006-81DB-F7DB79077586}"/>
              </c:ext>
            </c:extLst>
          </c:dPt>
          <c:dPt>
            <c:idx val="2"/>
            <c:bubble3D val="0"/>
            <c:spPr>
              <a:ln w="349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2451-4006-81DB-F7DB79077586}"/>
              </c:ext>
            </c:extLst>
          </c:dPt>
          <c:dPt>
            <c:idx val="3"/>
            <c:bubble3D val="0"/>
            <c:spPr>
              <a:ln w="349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2451-4006-81DB-F7DB79077586}"/>
              </c:ext>
            </c:extLst>
          </c:dPt>
          <c:dPt>
            <c:idx val="4"/>
            <c:bubble3D val="0"/>
            <c:spPr>
              <a:ln w="349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451-4006-81DB-F7DB79077586}"/>
              </c:ext>
            </c:extLst>
          </c:dPt>
          <c:dPt>
            <c:idx val="5"/>
            <c:bubble3D val="0"/>
            <c:spPr>
              <a:ln w="349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451-4006-81DB-F7DB79077586}"/>
              </c:ext>
            </c:extLst>
          </c:dPt>
          <c:dPt>
            <c:idx val="6"/>
            <c:bubble3D val="0"/>
            <c:spPr>
              <a:ln w="349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451-4006-81DB-F7DB79077586}"/>
              </c:ext>
            </c:extLst>
          </c:dPt>
          <c:dPt>
            <c:idx val="7"/>
            <c:bubble3D val="0"/>
            <c:spPr>
              <a:ln w="349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2451-4006-81DB-F7DB79077586}"/>
              </c:ext>
            </c:extLst>
          </c:dPt>
          <c:dPt>
            <c:idx val="8"/>
            <c:bubble3D val="0"/>
            <c:spPr>
              <a:ln w="349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451-4006-81DB-F7DB79077586}"/>
              </c:ext>
            </c:extLst>
          </c:dPt>
          <c:dPt>
            <c:idx val="9"/>
            <c:bubble3D val="0"/>
            <c:spPr>
              <a:ln w="349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2451-4006-81DB-F7DB79077586}"/>
              </c:ext>
            </c:extLst>
          </c:dPt>
          <c:dPt>
            <c:idx val="10"/>
            <c:bubble3D val="0"/>
            <c:spPr>
              <a:ln w="349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451-4006-81DB-F7DB79077586}"/>
              </c:ext>
            </c:extLst>
          </c:dPt>
          <c:dPt>
            <c:idx val="11"/>
            <c:bubble3D val="0"/>
            <c:spPr>
              <a:ln w="349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3BF-44B1-B2B3-1C692EC34BA1}"/>
              </c:ext>
            </c:extLst>
          </c:dPt>
          <c:cat>
            <c:strRef>
              <c:f>'PWA9-Graph'!$CP$10:$DA$10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'PWA9-Graph'!$CP$16:$DA$16</c:f>
              <c:numCache>
                <c:formatCode>#,##0.00_ ;\-#,##0.00\ </c:formatCode>
                <c:ptCount val="12"/>
                <c:pt idx="0">
                  <c:v>65.500161439999999</c:v>
                </c:pt>
                <c:pt idx="1">
                  <c:v>71.915318020000001</c:v>
                </c:pt>
                <c:pt idx="2">
                  <c:v>72.820611130000003</c:v>
                </c:pt>
                <c:pt idx="3">
                  <c:v>71.909664849999999</c:v>
                </c:pt>
                <c:pt idx="4">
                  <c:v>69.409071330000003</c:v>
                </c:pt>
                <c:pt idx="5">
                  <c:v>82.04791499000001</c:v>
                </c:pt>
                <c:pt idx="6">
                  <c:v>76.100310190000002</c:v>
                </c:pt>
                <c:pt idx="7">
                  <c:v>83.124511460000008</c:v>
                </c:pt>
                <c:pt idx="8">
                  <c:v>88.603621129999965</c:v>
                </c:pt>
                <c:pt idx="9">
                  <c:v>77.305165970000004</c:v>
                </c:pt>
                <c:pt idx="10">
                  <c:v>79.76569176000001</c:v>
                </c:pt>
                <c:pt idx="11">
                  <c:v>100.89264449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51-4006-81DB-F7DB79077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030272"/>
        <c:axId val="479076928"/>
      </c:lineChart>
      <c:catAx>
        <c:axId val="47903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79076928"/>
        <c:crosses val="autoZero"/>
        <c:auto val="1"/>
        <c:lblAlgn val="ctr"/>
        <c:lblOffset val="100"/>
        <c:noMultiLvlLbl val="0"/>
      </c:catAx>
      <c:valAx>
        <c:axId val="4790769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4.0011475838247476E-2"/>
              <c:y val="1.4029239335737239E-2"/>
            </c:manualLayout>
          </c:layout>
          <c:overlay val="0"/>
        </c:title>
        <c:numFmt formatCode="#,##0_ ;\-#,##0\ " sourceLinked="0"/>
        <c:majorTickMark val="none"/>
        <c:minorTickMark val="none"/>
        <c:tickLblPos val="nextTo"/>
        <c:crossAx val="479030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807348892245835"/>
          <c:y val="0.64851645542626291"/>
          <c:w val="0.28480288286664468"/>
          <c:h val="0.18223514116810163"/>
        </c:manualLayout>
      </c:layout>
      <c:overlay val="0"/>
      <c:txPr>
        <a:bodyPr/>
        <a:lstStyle/>
        <a:p>
          <a:pPr>
            <a:defRPr sz="1400"/>
          </a:pPr>
          <a:endParaRPr lang="th-TH"/>
        </a:p>
      </c:txPr>
    </c:legend>
    <c:plotVisOnly val="1"/>
    <c:dispBlanksAs val="gap"/>
    <c:showDLblsOverMax val="0"/>
  </c:chart>
  <c:spPr>
    <a:ln w="38100">
      <a:solidFill>
        <a:srgbClr val="FFCCFF"/>
      </a:solidFill>
    </a:ln>
  </c:spPr>
  <c:txPr>
    <a:bodyPr/>
    <a:lstStyle/>
    <a:p>
      <a:pPr>
        <a:defRPr sz="16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EBIDA </a:t>
            </a:r>
            <a:r>
              <a:rPr lang="th-TH"/>
              <a:t> </a:t>
            </a:r>
            <a:r>
              <a:rPr lang="en-US"/>
              <a:t>Y25</a:t>
            </a:r>
            <a:r>
              <a:rPr lang="th-TH"/>
              <a:t>60</a:t>
            </a:r>
            <a:r>
              <a:rPr lang="en-US"/>
              <a:t> - Y256</a:t>
            </a:r>
            <a:r>
              <a:rPr lang="th-TH"/>
              <a:t>5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3043776603158601E-2"/>
          <c:y val="0.10940204470160414"/>
          <c:w val="0.88479533398854449"/>
          <c:h val="0.73548556430446188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'PWA9-Graph'!$BY$75</c:f>
              <c:strCache>
                <c:ptCount val="1"/>
                <c:pt idx="0">
                  <c:v>Y60</c:v>
                </c:pt>
              </c:strCache>
            </c:strRef>
          </c:tx>
          <c:spPr>
            <a:ln w="3175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dot"/>
            <c:size val="7"/>
            <c:spPr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cat>
            <c:strRef>
              <c:f>'PWA9-Graph'!$BZ$74:$CK$74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'PWA9-Graph'!$BZ$75:$CK$75</c:f>
              <c:numCache>
                <c:formatCode>#,##0.00_ ;\-#,##0.00\ </c:formatCode>
                <c:ptCount val="12"/>
                <c:pt idx="0">
                  <c:v>92.585231820000018</c:v>
                </c:pt>
                <c:pt idx="1">
                  <c:v>93.433424549999955</c:v>
                </c:pt>
                <c:pt idx="2">
                  <c:v>87.317727669999968</c:v>
                </c:pt>
                <c:pt idx="3">
                  <c:v>106.38642039999993</c:v>
                </c:pt>
                <c:pt idx="4">
                  <c:v>98.685832770000019</c:v>
                </c:pt>
                <c:pt idx="5">
                  <c:v>88.709531470000002</c:v>
                </c:pt>
                <c:pt idx="6">
                  <c:v>114.38106454000001</c:v>
                </c:pt>
                <c:pt idx="7">
                  <c:v>105.23462649000001</c:v>
                </c:pt>
                <c:pt idx="8">
                  <c:v>96.943074069999994</c:v>
                </c:pt>
                <c:pt idx="9">
                  <c:v>90.800880389999975</c:v>
                </c:pt>
                <c:pt idx="10">
                  <c:v>92.531264700000008</c:v>
                </c:pt>
                <c:pt idx="11">
                  <c:v>85.809732909999909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C7-47E5-8AF7-0B1C4FDDC36A}"/>
            </c:ext>
          </c:extLst>
        </c:ser>
        <c:ser>
          <c:idx val="1"/>
          <c:order val="1"/>
          <c:tx>
            <c:strRef>
              <c:f>'PWA9-Graph'!$BY$76</c:f>
              <c:strCache>
                <c:ptCount val="1"/>
                <c:pt idx="0">
                  <c:v>Y61</c:v>
                </c:pt>
              </c:strCache>
            </c:strRef>
          </c:tx>
          <c:spPr>
            <a:ln w="3175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plus"/>
            <c:size val="7"/>
            <c:spPr>
              <a:ln w="15875"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'PWA9-Graph'!$BZ$74:$CK$74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'PWA9-Graph'!$BZ$76:$CK$76</c:f>
              <c:numCache>
                <c:formatCode>#,##0.00_ ;\-#,##0.00\ </c:formatCode>
                <c:ptCount val="12"/>
                <c:pt idx="0">
                  <c:v>94.850849990000043</c:v>
                </c:pt>
                <c:pt idx="1">
                  <c:v>103.07034306000003</c:v>
                </c:pt>
                <c:pt idx="2">
                  <c:v>99.426307129999969</c:v>
                </c:pt>
                <c:pt idx="3">
                  <c:v>106.41251149000001</c:v>
                </c:pt>
                <c:pt idx="4">
                  <c:v>104.70895906999993</c:v>
                </c:pt>
                <c:pt idx="5">
                  <c:v>95.048912439999995</c:v>
                </c:pt>
                <c:pt idx="6">
                  <c:v>116.49142155999994</c:v>
                </c:pt>
                <c:pt idx="7">
                  <c:v>107.13247934000002</c:v>
                </c:pt>
                <c:pt idx="8">
                  <c:v>102.74608585999997</c:v>
                </c:pt>
                <c:pt idx="9">
                  <c:v>94.882271680000017</c:v>
                </c:pt>
                <c:pt idx="10">
                  <c:v>91.581411849999995</c:v>
                </c:pt>
                <c:pt idx="11">
                  <c:v>77.298182840000038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C7-47E5-8AF7-0B1C4FDDC36A}"/>
            </c:ext>
          </c:extLst>
        </c:ser>
        <c:ser>
          <c:idx val="2"/>
          <c:order val="2"/>
          <c:tx>
            <c:strRef>
              <c:f>'PWA9-Graph'!$BY$77</c:f>
              <c:strCache>
                <c:ptCount val="1"/>
                <c:pt idx="0">
                  <c:v>Y62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x"/>
            <c:size val="7"/>
            <c:spPr>
              <a:noFill/>
              <a:ln w="15875"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'PWA9-Graph'!$BZ$74:$CK$74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'PWA9-Graph'!$BZ$77:$CK$77</c:f>
              <c:numCache>
                <c:formatCode>#,##0.00_ ;\-#,##0.00\ </c:formatCode>
                <c:ptCount val="12"/>
                <c:pt idx="0">
                  <c:v>94.526139750000027</c:v>
                </c:pt>
                <c:pt idx="1">
                  <c:v>108.08981414000004</c:v>
                </c:pt>
                <c:pt idx="2">
                  <c:v>108.75592089000006</c:v>
                </c:pt>
                <c:pt idx="3">
                  <c:v>110.56201502999998</c:v>
                </c:pt>
                <c:pt idx="4">
                  <c:v>107.65066015000002</c:v>
                </c:pt>
                <c:pt idx="5">
                  <c:v>99.531922750000007</c:v>
                </c:pt>
                <c:pt idx="6">
                  <c:v>122.73870783999998</c:v>
                </c:pt>
                <c:pt idx="7">
                  <c:v>129.61417038000002</c:v>
                </c:pt>
                <c:pt idx="8">
                  <c:v>114.61634696</c:v>
                </c:pt>
                <c:pt idx="9">
                  <c:v>106.26192280999999</c:v>
                </c:pt>
                <c:pt idx="10">
                  <c:v>110.53241535999999</c:v>
                </c:pt>
                <c:pt idx="11">
                  <c:v>98.68670794999997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C7-47E5-8AF7-0B1C4FDDC36A}"/>
            </c:ext>
          </c:extLst>
        </c:ser>
        <c:ser>
          <c:idx val="3"/>
          <c:order val="3"/>
          <c:tx>
            <c:strRef>
              <c:f>'PWA9-Graph'!$BY$78</c:f>
              <c:strCache>
                <c:ptCount val="1"/>
                <c:pt idx="0">
                  <c:v>Y63</c:v>
                </c:pt>
              </c:strCache>
            </c:strRef>
          </c:tx>
          <c:spPr>
            <a:ln w="34925">
              <a:solidFill>
                <a:schemeClr val="accent4"/>
              </a:solidFill>
            </a:ln>
          </c:spPr>
          <c:marker>
            <c:symbol val="triangle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'PWA9-Graph'!$BZ$74:$CK$74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'PWA9-Graph'!$BZ$78:$CK$78</c:f>
              <c:numCache>
                <c:formatCode>#,##0.00_ ;\-#,##0.00\ </c:formatCode>
                <c:ptCount val="12"/>
                <c:pt idx="0">
                  <c:v>106.65713210999999</c:v>
                </c:pt>
                <c:pt idx="1">
                  <c:v>109.91654473999999</c:v>
                </c:pt>
                <c:pt idx="2">
                  <c:v>106.48882882000002</c:v>
                </c:pt>
                <c:pt idx="3">
                  <c:v>109.70111783000007</c:v>
                </c:pt>
                <c:pt idx="4">
                  <c:v>115.37933496000002</c:v>
                </c:pt>
                <c:pt idx="5">
                  <c:v>102.53800144000003</c:v>
                </c:pt>
                <c:pt idx="6">
                  <c:v>121.21393035999999</c:v>
                </c:pt>
                <c:pt idx="7">
                  <c:v>82.198581739999952</c:v>
                </c:pt>
                <c:pt idx="8">
                  <c:v>74.103755799999988</c:v>
                </c:pt>
                <c:pt idx="9">
                  <c:v>68.960043579999947</c:v>
                </c:pt>
                <c:pt idx="10">
                  <c:v>99.032431089999989</c:v>
                </c:pt>
                <c:pt idx="11">
                  <c:v>83.506064369999947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C7-47E5-8AF7-0B1C4FDDC36A}"/>
            </c:ext>
          </c:extLst>
        </c:ser>
        <c:ser>
          <c:idx val="4"/>
          <c:order val="4"/>
          <c:tx>
            <c:strRef>
              <c:f>'PWA9-Graph'!$BY$79</c:f>
              <c:strCache>
                <c:ptCount val="1"/>
                <c:pt idx="0">
                  <c:v>Y64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'PWA9-Graph'!$BZ$74:$CK$74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'PWA9-Graph'!$BZ$79:$CK$79</c:f>
              <c:numCache>
                <c:formatCode>#,##0.00_ ;\-#,##0.00\ </c:formatCode>
                <c:ptCount val="12"/>
                <c:pt idx="0">
                  <c:v>103.30771436999999</c:v>
                </c:pt>
                <c:pt idx="1">
                  <c:v>104.05889627000001</c:v>
                </c:pt>
                <c:pt idx="2">
                  <c:v>106.22830977999999</c:v>
                </c:pt>
                <c:pt idx="3">
                  <c:v>111.01666937</c:v>
                </c:pt>
                <c:pt idx="4">
                  <c:v>93.490230509999961</c:v>
                </c:pt>
                <c:pt idx="5">
                  <c:v>101.57907377999997</c:v>
                </c:pt>
                <c:pt idx="6">
                  <c:v>122.37876607000001</c:v>
                </c:pt>
                <c:pt idx="7">
                  <c:v>96.649899139999945</c:v>
                </c:pt>
                <c:pt idx="8">
                  <c:v>106.59728846000002</c:v>
                </c:pt>
                <c:pt idx="9">
                  <c:v>83.973602149999934</c:v>
                </c:pt>
                <c:pt idx="10">
                  <c:v>104.04822594999996</c:v>
                </c:pt>
                <c:pt idx="11">
                  <c:v>55.576937210000011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C7-47E5-8AF7-0B1C4FDDC36A}"/>
            </c:ext>
          </c:extLst>
        </c:ser>
        <c:ser>
          <c:idx val="5"/>
          <c:order val="5"/>
          <c:tx>
            <c:strRef>
              <c:f>'PWA9-Graph'!$BY$80</c:f>
              <c:strCache>
                <c:ptCount val="1"/>
                <c:pt idx="0">
                  <c:v>Y65</c:v>
                </c:pt>
              </c:strCache>
            </c:strRef>
          </c:tx>
          <c:spPr>
            <a:ln w="50800">
              <a:solidFill>
                <a:srgbClr val="0000CC"/>
              </a:solidFill>
              <a:prstDash val="sysDash"/>
            </a:ln>
          </c:spPr>
          <c:marker>
            <c:symbol val="none"/>
          </c:marker>
          <c:dPt>
            <c:idx val="1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8C7-47E5-8AF7-0B1C4FDDC36A}"/>
              </c:ext>
            </c:extLst>
          </c:dPt>
          <c:dPt>
            <c:idx val="2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A8C7-47E5-8AF7-0B1C4FDDC36A}"/>
              </c:ext>
            </c:extLst>
          </c:dPt>
          <c:dPt>
            <c:idx val="3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8C7-47E5-8AF7-0B1C4FDDC36A}"/>
              </c:ext>
            </c:extLst>
          </c:dPt>
          <c:dPt>
            <c:idx val="4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8C7-47E5-8AF7-0B1C4FDDC36A}"/>
              </c:ext>
            </c:extLst>
          </c:dPt>
          <c:dPt>
            <c:idx val="5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8C7-47E5-8AF7-0B1C4FDDC36A}"/>
              </c:ext>
            </c:extLst>
          </c:dPt>
          <c:dPt>
            <c:idx val="6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8C7-47E5-8AF7-0B1C4FDDC36A}"/>
              </c:ext>
            </c:extLst>
          </c:dPt>
          <c:dPt>
            <c:idx val="7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A8C7-47E5-8AF7-0B1C4FDDC36A}"/>
              </c:ext>
            </c:extLst>
          </c:dPt>
          <c:dPt>
            <c:idx val="8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8C7-47E5-8AF7-0B1C4FDDC36A}"/>
              </c:ext>
            </c:extLst>
          </c:dPt>
          <c:dPt>
            <c:idx val="9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A8C7-47E5-8AF7-0B1C4FDDC36A}"/>
              </c:ext>
            </c:extLst>
          </c:dPt>
          <c:dPt>
            <c:idx val="10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8C7-47E5-8AF7-0B1C4FDDC36A}"/>
              </c:ext>
            </c:extLst>
          </c:dPt>
          <c:dPt>
            <c:idx val="11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A8C7-47E5-8AF7-0B1C4FDDC36A}"/>
              </c:ext>
            </c:extLst>
          </c:dPt>
          <c:cat>
            <c:strRef>
              <c:f>'PWA9-Graph'!$BZ$74:$CK$74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'PWA9-Graph'!$BZ$80:$CK$80</c:f>
              <c:numCache>
                <c:formatCode>#,##0.00_ ;\-#,##0.00\ </c:formatCode>
                <c:ptCount val="12"/>
                <c:pt idx="0">
                  <c:v>103.79904094999998</c:v>
                </c:pt>
                <c:pt idx="1">
                  <c:v>99.461659999999995</c:v>
                </c:pt>
                <c:pt idx="2">
                  <c:v>97.65438185000005</c:v>
                </c:pt>
                <c:pt idx="3">
                  <c:v>111.25282967000003</c:v>
                </c:pt>
                <c:pt idx="4">
                  <c:v>106.53638488000006</c:v>
                </c:pt>
                <c:pt idx="5">
                  <c:v>81.679578999999961</c:v>
                </c:pt>
                <c:pt idx="6">
                  <c:v>110.52438409000003</c:v>
                </c:pt>
                <c:pt idx="7">
                  <c:v>97.469313049999982</c:v>
                </c:pt>
                <c:pt idx="8">
                  <c:v>92.835671569999988</c:v>
                </c:pt>
                <c:pt idx="9">
                  <c:v>102.04729623000001</c:v>
                </c:pt>
                <c:pt idx="10">
                  <c:v>101.02723092000002</c:v>
                </c:pt>
                <c:pt idx="11">
                  <c:v>79.500749440000007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C7-47E5-8AF7-0B1C4FDDC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232512"/>
        <c:axId val="479079232"/>
      </c:lineChart>
      <c:catAx>
        <c:axId val="479232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79079232"/>
        <c:crosses val="autoZero"/>
        <c:auto val="1"/>
        <c:lblAlgn val="ctr"/>
        <c:lblOffset val="100"/>
        <c:noMultiLvlLbl val="0"/>
      </c:catAx>
      <c:valAx>
        <c:axId val="4790792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4.0011475838247476E-2"/>
              <c:y val="1.4029239335737239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crossAx val="4792325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300386738165128"/>
          <c:y val="0.6006964407426254"/>
          <c:w val="0.31651265211538726"/>
          <c:h val="0.23005515954037248"/>
        </c:manualLayout>
      </c:layout>
      <c:overlay val="0"/>
      <c:txPr>
        <a:bodyPr/>
        <a:lstStyle/>
        <a:p>
          <a:pPr>
            <a:defRPr sz="1400"/>
          </a:pPr>
          <a:endParaRPr lang="th-TH"/>
        </a:p>
      </c:txPr>
    </c:legend>
    <c:plotVisOnly val="1"/>
    <c:dispBlanksAs val="gap"/>
    <c:showDLblsOverMax val="0"/>
  </c:chart>
  <c:spPr>
    <a:ln w="38100">
      <a:solidFill>
        <a:srgbClr val="FF66CC"/>
      </a:solidFill>
    </a:ln>
  </c:spPr>
  <c:txPr>
    <a:bodyPr/>
    <a:lstStyle/>
    <a:p>
      <a:pPr>
        <a:defRPr sz="16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 sz="1600"/>
              <a:t>ผู้ใช้น้ำ - 256</a:t>
            </a:r>
            <a:r>
              <a:rPr lang="en-US" sz="1600"/>
              <a:t>4</a:t>
            </a:r>
            <a:endParaRPr lang="th-TH" sz="1600"/>
          </a:p>
        </c:rich>
      </c:tx>
      <c:layout>
        <c:manualLayout>
          <c:xMode val="edge"/>
          <c:yMode val="edge"/>
          <c:x val="0.23613298611111111"/>
          <c:y val="2.645832414641522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17083333333334"/>
          <c:y val="0.27379635993071583"/>
          <c:w val="0.6909256944444444"/>
          <c:h val="0.6909256944444444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13"/>
            <c:extLst>
              <c:ext xmlns:c16="http://schemas.microsoft.com/office/drawing/2014/chart" uri="{C3380CC4-5D6E-409C-BE32-E72D297353CC}">
                <c16:uniqueId val="{00000000-4E27-4CE1-A65F-F31C35CD4367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  <a:alpha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E27-4CE1-A65F-F31C35CD43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4-4E27-4CE1-A65F-F31C35CD4367}"/>
              </c:ext>
            </c:extLst>
          </c:dPt>
          <c:dLbls>
            <c:dLbl>
              <c:idx val="1"/>
              <c:layout>
                <c:manualLayout>
                  <c:x val="0.16776531333006972"/>
                  <c:y val="0.122449467296249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27-4CE1-A65F-F31C35CD4367}"/>
                </c:ext>
              </c:extLst>
            </c:dLbl>
            <c:dLbl>
              <c:idx val="2"/>
              <c:layout>
                <c:manualLayout>
                  <c:x val="7.0412507252710768E-2"/>
                  <c:y val="0.1149872226305980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27-4CE1-A65F-F31C35CD436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FFFFFF"/>
                    </a:solidFill>
                    <a:latin typeface="+mn-lt"/>
                    <a:ea typeface="Calibri"/>
                    <a:cs typeface="TH SarabunPSK" panose="020B0500040200020003" pitchFamily="34" charset="-34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('PWA9-Graph'!$A$7,'PWA9-Graph'!$A$10,'PWA9-Graph'!$A$13)</c:f>
              <c:strCache>
                <c:ptCount val="3"/>
                <c:pt idx="0">
                  <c:v>ประเภท 1</c:v>
                </c:pt>
                <c:pt idx="1">
                  <c:v>ประเภท 2</c:v>
                </c:pt>
                <c:pt idx="2">
                  <c:v>ประเภท 3</c:v>
                </c:pt>
              </c:strCache>
            </c:strRef>
          </c:cat>
          <c:val>
            <c:numRef>
              <c:f>('PWA9-Graph'!$B$7,'PWA9-Graph'!$B$10,'PWA9-Graph'!$B$13)</c:f>
              <c:numCache>
                <c:formatCode>_-* #,##0_-;\-* #,##0_-;_-* "-"??_-;_-@_-</c:formatCode>
                <c:ptCount val="3"/>
                <c:pt idx="0">
                  <c:v>359682</c:v>
                </c:pt>
                <c:pt idx="1">
                  <c:v>65100</c:v>
                </c:pt>
                <c:pt idx="2">
                  <c:v>16982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27-4CE1-A65F-F31C35CD4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 sz="1600"/>
              <a:t>ผู้ใช้น้ำ - 256</a:t>
            </a:r>
            <a:r>
              <a:rPr lang="en-US" sz="1600"/>
              <a:t>5</a:t>
            </a:r>
            <a:endParaRPr lang="th-TH" sz="16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27291666666667"/>
          <c:y val="0.24896076388888888"/>
          <c:w val="0.71576145833333338"/>
          <c:h val="0.71576145833333338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12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1-6367-4B2C-B9C8-7FFC19B13FFE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367-4B2C-B9C8-7FFC19B13FFE}"/>
              </c:ext>
            </c:extLst>
          </c:dPt>
          <c:dPt>
            <c:idx val="2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367-4B2C-B9C8-7FFC19B13FFE}"/>
              </c:ext>
            </c:extLst>
          </c:dPt>
          <c:dLbls>
            <c:dLbl>
              <c:idx val="1"/>
              <c:layout>
                <c:manualLayout>
                  <c:x val="0.16452635940454169"/>
                  <c:y val="0.1309505643457874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67-4B2C-B9C8-7FFC19B13FFE}"/>
                </c:ext>
              </c:extLst>
            </c:dLbl>
            <c:dLbl>
              <c:idx val="2"/>
              <c:layout>
                <c:manualLayout>
                  <c:x val="6.9928552737891433E-2"/>
                  <c:y val="0.1388412790372941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67-4B2C-B9C8-7FFC19B13FF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('PWA9-Graph'!$A$7,'PWA9-Graph'!$A$10,'PWA9-Graph'!$A$13)</c:f>
              <c:strCache>
                <c:ptCount val="3"/>
                <c:pt idx="0">
                  <c:v>ประเภท 1</c:v>
                </c:pt>
                <c:pt idx="1">
                  <c:v>ประเภท 2</c:v>
                </c:pt>
                <c:pt idx="2">
                  <c:v>ประเภท 3</c:v>
                </c:pt>
              </c:strCache>
            </c:strRef>
          </c:cat>
          <c:val>
            <c:numRef>
              <c:f>('PWA9-Graph'!$G$7,'PWA9-Graph'!$G$10,'PWA9-Graph'!$G$13)</c:f>
              <c:numCache>
                <c:formatCode>_-* #,##0_-;\-* #,##0_-;_-* "-"??_-;_-@_-</c:formatCode>
                <c:ptCount val="3"/>
                <c:pt idx="0">
                  <c:v>370846</c:v>
                </c:pt>
                <c:pt idx="1">
                  <c:v>67964</c:v>
                </c:pt>
                <c:pt idx="2">
                  <c:v>16586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367-4B2C-B9C8-7FFC19B13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 sz="1600"/>
              <a:t>น้ำผ่านมาตร - 256</a:t>
            </a:r>
            <a:r>
              <a:rPr lang="en-US" sz="1600"/>
              <a:t>4</a:t>
            </a:r>
            <a:endParaRPr lang="th-TH" sz="16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986701388888889"/>
          <c:y val="0.21364374999999999"/>
          <c:w val="0.75980520833333332"/>
          <c:h val="0.75980520833333332"/>
        </c:manualLayout>
      </c:layout>
      <c:pieChart>
        <c:varyColors val="1"/>
        <c:ser>
          <c:idx val="0"/>
          <c:order val="0"/>
          <c:explosion val="1"/>
          <c:dPt>
            <c:idx val="0"/>
            <c:bubble3D val="0"/>
            <c:explosion val="4"/>
            <c:extLst>
              <c:ext xmlns:c16="http://schemas.microsoft.com/office/drawing/2014/chart" uri="{C3380CC4-5D6E-409C-BE32-E72D297353CC}">
                <c16:uniqueId val="{00000000-D3A5-4D3D-809B-1A6CC38985D6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  <a:alpha val="84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D3A5-4D3D-809B-1A6CC38985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A5-4D3D-809B-1A6CC38985D6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FFFFFF"/>
                    </a:solidFill>
                    <a:latin typeface="+mn-lt"/>
                    <a:ea typeface="Calibri"/>
                    <a:cs typeface="TH SarabunPSK" panose="020B0500040200020003" pitchFamily="34" charset="-34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('PWA9-Graph'!$A$7,'PWA9-Graph'!$A$10,'PWA9-Graph'!$A$13)</c:f>
              <c:strCache>
                <c:ptCount val="3"/>
                <c:pt idx="0">
                  <c:v>ประเภท 1</c:v>
                </c:pt>
                <c:pt idx="1">
                  <c:v>ประเภท 2</c:v>
                </c:pt>
                <c:pt idx="2">
                  <c:v>ประเภท 3</c:v>
                </c:pt>
              </c:strCache>
            </c:strRef>
          </c:cat>
          <c:val>
            <c:numRef>
              <c:f>('PWA9-Graph'!$C$7,'PWA9-Graph'!$C$10,'PWA9-Graph'!$C$13)</c:f>
              <c:numCache>
                <c:formatCode>_-* #,##0.000_-;\-* #,##0.000_-;_-* "-"??_-;_-@_-</c:formatCode>
                <c:ptCount val="3"/>
                <c:pt idx="0">
                  <c:v>61.349032000000001</c:v>
                </c:pt>
                <c:pt idx="1">
                  <c:v>28.091835</c:v>
                </c:pt>
                <c:pt idx="2">
                  <c:v>11.365213000000001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A5-4D3D-809B-1A6CC3898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 sz="1600"/>
              <a:t>น้ำผ่านมาตร - 256</a:t>
            </a:r>
            <a:r>
              <a:rPr lang="en-US" sz="1600"/>
              <a:t>5</a:t>
            </a:r>
            <a:endParaRPr lang="th-TH" sz="16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269861111111112"/>
          <c:y val="0.23898402777777777"/>
          <c:w val="0.75158784722222227"/>
          <c:h val="0.75158784722222227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6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1-1B6B-4FDB-8B52-7CF9B893EFD0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1B6B-4FDB-8B52-7CF9B893EFD0}"/>
              </c:ext>
            </c:extLst>
          </c:dPt>
          <c:dPt>
            <c:idx val="2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1B6B-4FDB-8B52-7CF9B893EFD0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('PWA9-Graph'!$A$7,'PWA9-Graph'!$A$10,'PWA9-Graph'!$A$13)</c:f>
              <c:strCache>
                <c:ptCount val="3"/>
                <c:pt idx="0">
                  <c:v>ประเภท 1</c:v>
                </c:pt>
                <c:pt idx="1">
                  <c:v>ประเภท 2</c:v>
                </c:pt>
                <c:pt idx="2">
                  <c:v>ประเภท 3</c:v>
                </c:pt>
              </c:strCache>
            </c:strRef>
          </c:cat>
          <c:val>
            <c:numRef>
              <c:f>('PWA9-Graph'!$H$7,'PWA9-Graph'!$H$10,'PWA9-Graph'!$H$13)</c:f>
              <c:numCache>
                <c:formatCode>_-* #,##0.000_-;\-* #,##0.000_-;_-* "-"??_-;_-@_-</c:formatCode>
                <c:ptCount val="3"/>
                <c:pt idx="0">
                  <c:v>60.994436</c:v>
                </c:pt>
                <c:pt idx="1">
                  <c:v>28.159614000000001</c:v>
                </c:pt>
                <c:pt idx="2">
                  <c:v>11.291893999999999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6B-4FDB-8B52-7CF9B893E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 sz="1600"/>
              <a:t>รายได้ค่าน้ำ - 256</a:t>
            </a:r>
            <a:r>
              <a:rPr lang="en-US" sz="1600"/>
              <a:t>4</a:t>
            </a:r>
            <a:endParaRPr lang="th-TH" sz="16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315798611111112"/>
          <c:y val="0.25191502444079278"/>
          <c:w val="0.75625868055555556"/>
          <c:h val="0.74808506944444442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8AB-4245-84BC-1C3042ECBEE3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  <a:alpha val="84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D8AB-4245-84BC-1C3042ECBE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AB-4245-84BC-1C3042ECBEE3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('PWA9-Graph'!$A$7,'PWA9-Graph'!$A$10,'PWA9-Graph'!$A$13)</c:f>
              <c:strCache>
                <c:ptCount val="3"/>
                <c:pt idx="0">
                  <c:v>ประเภท 1</c:v>
                </c:pt>
                <c:pt idx="1">
                  <c:v>ประเภท 2</c:v>
                </c:pt>
                <c:pt idx="2">
                  <c:v>ประเภท 3</c:v>
                </c:pt>
              </c:strCache>
            </c:strRef>
          </c:cat>
          <c:val>
            <c:numRef>
              <c:f>('PWA9-Graph'!$E$7,'PWA9-Graph'!$E$10,'PWA9-Graph'!$E$13)</c:f>
              <c:numCache>
                <c:formatCode>_-* #,##0.000_-;\-* #,##0.000_-;_-* "-"??_-;_-@_-</c:formatCode>
                <c:ptCount val="3"/>
                <c:pt idx="0">
                  <c:v>833.23413333999974</c:v>
                </c:pt>
                <c:pt idx="1">
                  <c:v>594.1735756999999</c:v>
                </c:pt>
                <c:pt idx="2">
                  <c:v>315.22277374999999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AB-4245-84BC-1C3042ECB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938819444444445"/>
          <c:y val="0.15457986111111111"/>
          <c:w val="0.64583797205297921"/>
          <c:h val="8.2288570583967074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 sz="1600"/>
              <a:t>รายได้ค่าน้ำ - 256</a:t>
            </a:r>
            <a:r>
              <a:rPr lang="en-US" sz="1600"/>
              <a:t>5</a:t>
            </a:r>
            <a:endParaRPr lang="th-TH" sz="16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281631944444446"/>
          <c:y val="0.25720729166666673"/>
          <c:w val="0.73859270833333335"/>
          <c:h val="0.73859270833333335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8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1-AF02-4CB5-A703-3C2639637889}"/>
              </c:ext>
            </c:extLst>
          </c:dPt>
          <c:dPt>
            <c:idx val="1"/>
            <c:bubble3D val="0"/>
            <c:explosion val="2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F02-4CB5-A703-3C2639637889}"/>
              </c:ext>
            </c:extLst>
          </c:dPt>
          <c:dPt>
            <c:idx val="2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F02-4CB5-A703-3C2639637889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('PWA9-Graph'!$A$7,'PWA9-Graph'!$A$10,'PWA9-Graph'!$A$13)</c:f>
              <c:strCache>
                <c:ptCount val="3"/>
                <c:pt idx="0">
                  <c:v>ประเภท 1</c:v>
                </c:pt>
                <c:pt idx="1">
                  <c:v>ประเภท 2</c:v>
                </c:pt>
                <c:pt idx="2">
                  <c:v>ประเภท 3</c:v>
                </c:pt>
              </c:strCache>
            </c:strRef>
          </c:cat>
          <c:val>
            <c:numRef>
              <c:f>('PWA9-Graph'!$J$7,'PWA9-Graph'!$J$10,'PWA9-Graph'!$J$13)</c:f>
              <c:numCache>
                <c:formatCode>_-* #,##0.000_-;\-* #,##0.000_-;_-* "-"??_-;_-@_-</c:formatCode>
                <c:ptCount val="3"/>
                <c:pt idx="0">
                  <c:v>864.96714841000016</c:v>
                </c:pt>
                <c:pt idx="1">
                  <c:v>613.14397341999984</c:v>
                </c:pt>
                <c:pt idx="2">
                  <c:v>314.93478296999996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F02-4CB5-A703-3C2639637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ผู้ใช้น้ำเพิ่ม(รวม) </a:t>
            </a:r>
            <a:r>
              <a:rPr lang="en-US"/>
              <a:t>Y2565</a:t>
            </a:r>
            <a:endParaRPr lang="th-T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60670300827763E-2"/>
          <c:y val="0.12501242654402714"/>
          <c:w val="0.80638333669829743"/>
          <c:h val="0.77090586021880014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'PWA9-Graph'!$L$77</c:f>
              <c:strCache>
                <c:ptCount val="1"/>
                <c:pt idx="0">
                  <c:v>Y64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'PWA9-Graph'!$M$76:$X$76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'PWA9-Graph'!$M$77:$X$77</c:f>
              <c:numCache>
                <c:formatCode>#,##0_ ;\-#,##0\ </c:formatCode>
                <c:ptCount val="12"/>
                <c:pt idx="0">
                  <c:v>1510</c:v>
                </c:pt>
                <c:pt idx="1">
                  <c:v>1273</c:v>
                </c:pt>
                <c:pt idx="2">
                  <c:v>1559</c:v>
                </c:pt>
                <c:pt idx="3">
                  <c:v>1509</c:v>
                </c:pt>
                <c:pt idx="4">
                  <c:v>1337</c:v>
                </c:pt>
                <c:pt idx="5">
                  <c:v>1959</c:v>
                </c:pt>
                <c:pt idx="6">
                  <c:v>1322</c:v>
                </c:pt>
                <c:pt idx="7">
                  <c:v>1346</c:v>
                </c:pt>
                <c:pt idx="8">
                  <c:v>1482</c:v>
                </c:pt>
                <c:pt idx="9">
                  <c:v>1281</c:v>
                </c:pt>
                <c:pt idx="10">
                  <c:v>1291</c:v>
                </c:pt>
                <c:pt idx="11">
                  <c:v>1552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4C-4981-A9DC-4F6197352B6A}"/>
            </c:ext>
          </c:extLst>
        </c:ser>
        <c:ser>
          <c:idx val="1"/>
          <c:order val="1"/>
          <c:tx>
            <c:strRef>
              <c:f>'PWA9-Graph'!$L$78</c:f>
              <c:strCache>
                <c:ptCount val="1"/>
                <c:pt idx="0">
                  <c:v>เป้า 65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'PWA9-Graph'!$M$76:$X$76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'PWA9-Graph'!$M$78:$X$78</c:f>
              <c:numCache>
                <c:formatCode>#,##0_ ;\-#,##0\ </c:formatCode>
                <c:ptCount val="12"/>
                <c:pt idx="0">
                  <c:v>1496.1255955269448</c:v>
                </c:pt>
                <c:pt idx="1">
                  <c:v>1509.4480217535827</c:v>
                </c:pt>
                <c:pt idx="2">
                  <c:v>1493.9334457903742</c:v>
                </c:pt>
                <c:pt idx="3">
                  <c:v>1595.9804036571279</c:v>
                </c:pt>
                <c:pt idx="4">
                  <c:v>1555.1584340683387</c:v>
                </c:pt>
                <c:pt idx="5">
                  <c:v>1989.1826870732584</c:v>
                </c:pt>
                <c:pt idx="6">
                  <c:v>1711.1262715014902</c:v>
                </c:pt>
                <c:pt idx="7">
                  <c:v>1832.2416271566631</c:v>
                </c:pt>
                <c:pt idx="8">
                  <c:v>1894.5149235600863</c:v>
                </c:pt>
                <c:pt idx="9">
                  <c:v>1748.475255824123</c:v>
                </c:pt>
                <c:pt idx="10">
                  <c:v>1533.2598342621231</c:v>
                </c:pt>
                <c:pt idx="11">
                  <c:v>1627.55349982589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4C-4981-A9DC-4F6197352B6A}"/>
            </c:ext>
          </c:extLst>
        </c:ser>
        <c:ser>
          <c:idx val="2"/>
          <c:order val="2"/>
          <c:tx>
            <c:strRef>
              <c:f>'PWA9-Graph'!$L$79</c:f>
              <c:strCache>
                <c:ptCount val="1"/>
                <c:pt idx="0">
                  <c:v>Y65</c:v>
                </c:pt>
              </c:strCache>
            </c:strRef>
          </c:tx>
          <c:spPr>
            <a:ln w="50800">
              <a:solidFill>
                <a:srgbClr val="0000CC"/>
              </a:solidFill>
              <a:prstDash val="sysDash"/>
            </a:ln>
          </c:spPr>
          <c:marker>
            <c:symbol val="none"/>
          </c:marker>
          <c:dPt>
            <c:idx val="1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64C-4981-A9DC-4F6197352B6A}"/>
              </c:ext>
            </c:extLst>
          </c:dPt>
          <c:dPt>
            <c:idx val="2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64C-4981-A9DC-4F6197352B6A}"/>
              </c:ext>
            </c:extLst>
          </c:dPt>
          <c:dPt>
            <c:idx val="3"/>
            <c:bubble3D val="0"/>
            <c:spPr>
              <a:ln w="50800" cmpd="sng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64C-4981-A9DC-4F6197352B6A}"/>
              </c:ext>
            </c:extLst>
          </c:dPt>
          <c:dPt>
            <c:idx val="4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64C-4981-A9DC-4F6197352B6A}"/>
              </c:ext>
            </c:extLst>
          </c:dPt>
          <c:dPt>
            <c:idx val="5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64C-4981-A9DC-4F6197352B6A}"/>
              </c:ext>
            </c:extLst>
          </c:dPt>
          <c:dPt>
            <c:idx val="6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64C-4981-A9DC-4F6197352B6A}"/>
              </c:ext>
            </c:extLst>
          </c:dPt>
          <c:dPt>
            <c:idx val="7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64C-4981-A9DC-4F6197352B6A}"/>
              </c:ext>
            </c:extLst>
          </c:dPt>
          <c:dPt>
            <c:idx val="8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64C-4981-A9DC-4F6197352B6A}"/>
              </c:ext>
            </c:extLst>
          </c:dPt>
          <c:dPt>
            <c:idx val="9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64C-4981-A9DC-4F6197352B6A}"/>
              </c:ext>
            </c:extLst>
          </c:dPt>
          <c:dPt>
            <c:idx val="10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664C-4981-A9DC-4F6197352B6A}"/>
              </c:ext>
            </c:extLst>
          </c:dPt>
          <c:dPt>
            <c:idx val="11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64C-4981-A9DC-4F6197352B6A}"/>
              </c:ext>
            </c:extLst>
          </c:dPt>
          <c:cat>
            <c:strRef>
              <c:f>'PWA9-Graph'!$M$76:$X$76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'PWA9-Graph'!$M$79:$X$79</c:f>
              <c:numCache>
                <c:formatCode>#,##0_ ;\-#,##0\ </c:formatCode>
                <c:ptCount val="12"/>
                <c:pt idx="0">
                  <c:v>1165</c:v>
                </c:pt>
                <c:pt idx="1">
                  <c:v>1328</c:v>
                </c:pt>
                <c:pt idx="2">
                  <c:v>1336</c:v>
                </c:pt>
                <c:pt idx="3">
                  <c:v>1321</c:v>
                </c:pt>
                <c:pt idx="4">
                  <c:v>1451</c:v>
                </c:pt>
                <c:pt idx="5">
                  <c:v>1885</c:v>
                </c:pt>
                <c:pt idx="6">
                  <c:v>1092</c:v>
                </c:pt>
                <c:pt idx="7">
                  <c:v>1448</c:v>
                </c:pt>
                <c:pt idx="8">
                  <c:v>1667</c:v>
                </c:pt>
                <c:pt idx="9">
                  <c:v>1232</c:v>
                </c:pt>
                <c:pt idx="10">
                  <c:v>1603</c:v>
                </c:pt>
                <c:pt idx="11">
                  <c:v>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64C-4981-A9DC-4F6197352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706304"/>
        <c:axId val="459765376"/>
      </c:lineChart>
      <c:catAx>
        <c:axId val="476706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459765376"/>
        <c:crosses val="autoZero"/>
        <c:auto val="1"/>
        <c:lblAlgn val="ctr"/>
        <c:lblOffset val="100"/>
        <c:noMultiLvlLbl val="0"/>
      </c:catAx>
      <c:valAx>
        <c:axId val="45976537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2.6673396594656434E-2"/>
              <c:y val="1.9211669337792957E-2"/>
            </c:manualLayout>
          </c:layout>
          <c:overlay val="0"/>
        </c:title>
        <c:numFmt formatCode="#,##0_ ;\-#,##0\ " sourceLinked="1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476706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459396101128385"/>
          <c:y val="0.66164634287970636"/>
          <c:w val="0.10180911680911681"/>
          <c:h val="0.22656609295519475"/>
        </c:manualLayout>
      </c:layout>
      <c:overlay val="0"/>
    </c:legend>
    <c:plotVisOnly val="1"/>
    <c:dispBlanksAs val="gap"/>
    <c:showDLblsOverMax val="0"/>
  </c:chart>
  <c:spPr>
    <a:ln w="38100">
      <a:solidFill>
        <a:srgbClr val="7030A0"/>
      </a:solidFill>
    </a:ln>
  </c:spPr>
  <c:txPr>
    <a:bodyPr/>
    <a:lstStyle/>
    <a:p>
      <a:pPr>
        <a:defRPr sz="1800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242917911123179"/>
          <c:y val="0.20739905223517541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2564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('PWA9-Graph'!$A$7,'PWA9-Graph'!$A$10,'PWA9-Graph'!$A$13,'PWA9-Graph'!$A$16)</c:f>
              <c:strCache>
                <c:ptCount val="4"/>
                <c:pt idx="0">
                  <c:v>ประเภท 1</c:v>
                </c:pt>
                <c:pt idx="1">
                  <c:v>ประเภท 2</c:v>
                </c:pt>
                <c:pt idx="2">
                  <c:v>ประเภท 3</c:v>
                </c:pt>
                <c:pt idx="3">
                  <c:v>อ.ค่าน้ำคงที่</c:v>
                </c:pt>
              </c:strCache>
            </c:strRef>
          </c:cat>
          <c:val>
            <c:numRef>
              <c:f>('PWA9-Graph'!$D$7,'PWA9-Graph'!$D$10,'PWA9-Graph'!$D$13,'PWA9-Graph'!$D$16)</c:f>
              <c:numCache>
                <c:formatCode>_-* #,##0.000_-;\-* #,##0.000_-;_-* "-"??_-;_-@_-</c:formatCode>
                <c:ptCount val="4"/>
                <c:pt idx="0">
                  <c:v>0.47400849495346448</c:v>
                </c:pt>
                <c:pt idx="1">
                  <c:v>1.1959960972798593</c:v>
                </c:pt>
                <c:pt idx="2">
                  <c:v>1.8176892636473279</c:v>
                </c:pt>
                <c:pt idx="3">
                  <c:v>168.44590163934424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58-48B5-B899-1AEFE28E95EA}"/>
            </c:ext>
          </c:extLst>
        </c:ser>
        <c:ser>
          <c:idx val="1"/>
          <c:order val="1"/>
          <c:tx>
            <c:v>2565</c:v>
          </c:tx>
          <c:invertIfNegative val="0"/>
          <c:dLbls>
            <c:dLbl>
              <c:idx val="0"/>
              <c:layout>
                <c:manualLayout>
                  <c:x val="6.3639781654536215E-3"/>
                  <c:y val="-3.60366853540723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8-48B5-B899-1AEFE28E95EA}"/>
                </c:ext>
              </c:extLst>
            </c:dLbl>
            <c:dLbl>
              <c:idx val="1"/>
              <c:layout>
                <c:manualLayout>
                  <c:x val="7.1461417574276657E-3"/>
                  <c:y val="-1.82446530568118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8-48B5-B899-1AEFE28E95EA}"/>
                </c:ext>
              </c:extLst>
            </c:dLbl>
            <c:dLbl>
              <c:idx val="2"/>
              <c:layout>
                <c:manualLayout>
                  <c:x val="9.5360230554717568E-3"/>
                  <c:y val="-1.36834897926088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8-48B5-B899-1AEFE28E95EA}"/>
                </c:ext>
              </c:extLst>
            </c:dLbl>
            <c:dLbl>
              <c:idx val="3"/>
              <c:layout>
                <c:manualLayout>
                  <c:x val="5.5651567517908257E-3"/>
                  <c:y val="-9.12232652840593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8-48B5-B899-1AEFE28E95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('PWA9-Graph'!$A$7,'PWA9-Graph'!$A$10,'PWA9-Graph'!$A$13,'PWA9-Graph'!$A$16)</c:f>
              <c:strCache>
                <c:ptCount val="4"/>
                <c:pt idx="0">
                  <c:v>ประเภท 1</c:v>
                </c:pt>
                <c:pt idx="1">
                  <c:v>ประเภท 2</c:v>
                </c:pt>
                <c:pt idx="2">
                  <c:v>ประเภท 3</c:v>
                </c:pt>
                <c:pt idx="3">
                  <c:v>อ.ค่าน้ำคงที่</c:v>
                </c:pt>
              </c:strCache>
            </c:strRef>
          </c:cat>
          <c:val>
            <c:numRef>
              <c:f>('PWA9-Graph'!$I$7,'PWA9-Graph'!$I$10,'PWA9-Graph'!$I$13,'PWA9-Graph'!$I$16)</c:f>
              <c:numCache>
                <c:formatCode>_-* #,##0.000_-;\-* #,##0.000_-;_-* "-"??_-;_-@_-</c:formatCode>
                <c:ptCount val="4"/>
                <c:pt idx="0">
                  <c:v>0.45749935344193904</c:v>
                </c:pt>
                <c:pt idx="1">
                  <c:v>1.1595867762469227</c:v>
                </c:pt>
                <c:pt idx="2">
                  <c:v>1.8432254462828266</c:v>
                </c:pt>
                <c:pt idx="3">
                  <c:v>170.12054794520549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58-48B5-B899-1AEFE28E9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479534080"/>
        <c:axId val="479812352"/>
      </c:barChart>
      <c:catAx>
        <c:axId val="47953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479812352"/>
        <c:crosses val="autoZero"/>
        <c:auto val="1"/>
        <c:lblAlgn val="ctr"/>
        <c:lblOffset val="100"/>
        <c:noMultiLvlLbl val="0"/>
      </c:catAx>
      <c:valAx>
        <c:axId val="4798123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 sz="1000"/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43981089585E-2"/>
              <c:y val="0.10149496937882764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479534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492706225123157"/>
          <c:y val="1.305774278215223E-3"/>
          <c:w val="0.16045301441498427"/>
          <c:h val="0.1739180519101779"/>
        </c:manualLayout>
      </c:layout>
      <c:overlay val="0"/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2564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('PWA9-Graph'!$A$7,'PWA9-Graph'!$A$10,'PWA9-Graph'!$A$13,'PWA9-Graph'!$A$16)</c:f>
              <c:strCache>
                <c:ptCount val="4"/>
                <c:pt idx="0">
                  <c:v>ประเภท 1</c:v>
                </c:pt>
                <c:pt idx="1">
                  <c:v>ประเภท 2</c:v>
                </c:pt>
                <c:pt idx="2">
                  <c:v>ประเภท 3</c:v>
                </c:pt>
                <c:pt idx="3">
                  <c:v>อ.ค่าน้ำคงที่</c:v>
                </c:pt>
              </c:strCache>
            </c:strRef>
          </c:cat>
          <c:val>
            <c:numRef>
              <c:f>('PWA9-Graph'!$F$7,'PWA9-Graph'!$F$10,'PWA9-Graph'!$F$13,'PWA9-Graph'!$F$16)</c:f>
              <c:numCache>
                <c:formatCode>_(* #,##0.00_);_(* \(#,##0.00\);_(* "-"??_);_(@_)</c:formatCode>
                <c:ptCount val="4"/>
                <c:pt idx="0">
                  <c:v>13.581862764191612</c:v>
                </c:pt>
                <c:pt idx="1">
                  <c:v>21.151112972862041</c:v>
                </c:pt>
                <c:pt idx="2">
                  <c:v>27.735755920280592</c:v>
                </c:pt>
                <c:pt idx="3">
                  <c:v>21.462295948821762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D-4321-9A99-CA91BF4B2DBC}"/>
            </c:ext>
          </c:extLst>
        </c:ser>
        <c:ser>
          <c:idx val="1"/>
          <c:order val="1"/>
          <c:tx>
            <c:v>2565</c:v>
          </c:tx>
          <c:invertIfNegative val="0"/>
          <c:dLbls>
            <c:dLbl>
              <c:idx val="0"/>
              <c:layout>
                <c:manualLayout>
                  <c:x val="1.1983509513053913E-2"/>
                  <c:y val="4.59215481360024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0D-4321-9A99-CA91BF4B2DBC}"/>
                </c:ext>
              </c:extLst>
            </c:dLbl>
            <c:dLbl>
              <c:idx val="1"/>
              <c:layout>
                <c:manualLayout>
                  <c:x val="9.6050112971779993E-3"/>
                  <c:y val="4.57629867204814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0D-4321-9A99-CA91BF4B2DBC}"/>
                </c:ext>
              </c:extLst>
            </c:dLbl>
            <c:dLbl>
              <c:idx val="2"/>
              <c:layout>
                <c:manualLayout>
                  <c:x val="1.0406524381609869E-2"/>
                  <c:y val="4.57665903890160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0D-4321-9A99-CA91BF4B2DBC}"/>
                </c:ext>
              </c:extLst>
            </c:dLbl>
            <c:dLbl>
              <c:idx val="3"/>
              <c:layout>
                <c:manualLayout>
                  <c:x val="4.0203355462789924E-3"/>
                  <c:y val="-4.195222322093544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0D-4321-9A99-CA91BF4B2D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('PWA9-Graph'!$A$7,'PWA9-Graph'!$A$10,'PWA9-Graph'!$A$13,'PWA9-Graph'!$A$16)</c:f>
              <c:strCache>
                <c:ptCount val="4"/>
                <c:pt idx="0">
                  <c:v>ประเภท 1</c:v>
                </c:pt>
                <c:pt idx="1">
                  <c:v>ประเภท 2</c:v>
                </c:pt>
                <c:pt idx="2">
                  <c:v>ประเภท 3</c:v>
                </c:pt>
                <c:pt idx="3">
                  <c:v>อ.ค่าน้ำคงที่</c:v>
                </c:pt>
              </c:strCache>
            </c:strRef>
          </c:cat>
          <c:val>
            <c:numRef>
              <c:f>('PWA9-Graph'!$K$7,'PWA9-Graph'!$K$10,'PWA9-Graph'!$K$13,'PWA9-Graph'!$K$16)</c:f>
              <c:numCache>
                <c:formatCode>_(* #,##0.00_);_(* \(#,##0.00\);_(* "-"??_);_(@_)</c:formatCode>
                <c:ptCount val="4"/>
                <c:pt idx="0">
                  <c:v>14.181082818931225</c:v>
                </c:pt>
                <c:pt idx="1">
                  <c:v>21.773877064508049</c:v>
                </c:pt>
                <c:pt idx="2">
                  <c:v>27.890341777030496</c:v>
                </c:pt>
                <c:pt idx="3">
                  <c:v>20.330497310529196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0D-4321-9A99-CA91BF4B2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479969280"/>
        <c:axId val="479904320"/>
      </c:barChart>
      <c:catAx>
        <c:axId val="47996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479904320"/>
        <c:crosses val="autoZero"/>
        <c:auto val="1"/>
        <c:lblAlgn val="ctr"/>
        <c:lblOffset val="100"/>
        <c:noMultiLvlLbl val="0"/>
      </c:catAx>
      <c:valAx>
        <c:axId val="4799043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479969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212056800009704"/>
          <c:y val="1.5194663167104112E-2"/>
          <c:w val="0.15121266726202154"/>
          <c:h val="0.16743438320209972"/>
        </c:manualLayout>
      </c:layout>
      <c:overlay val="0"/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หน่วยไฟฟ้า(รวม)ต่อน้ำจำหน่าย</a:t>
            </a:r>
          </a:p>
          <a:p>
            <a:pPr>
              <a:defRPr/>
            </a:pPr>
            <a:r>
              <a:rPr lang="en-US"/>
              <a:t>Y25</a:t>
            </a:r>
            <a:r>
              <a:rPr lang="th-TH"/>
              <a:t>60</a:t>
            </a:r>
            <a:r>
              <a:rPr lang="en-US"/>
              <a:t> - Y256</a:t>
            </a:r>
            <a:r>
              <a:rPr lang="th-TH"/>
              <a:t>5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87617456908787E-2"/>
          <c:y val="0.18902991147521531"/>
          <c:w val="0.89618570405971987"/>
          <c:h val="0.68321707210263904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'PWA9-Graph'!$DD$19</c:f>
              <c:strCache>
                <c:ptCount val="1"/>
                <c:pt idx="0">
                  <c:v>Y60</c:v>
                </c:pt>
              </c:strCache>
            </c:strRef>
          </c:tx>
          <c:spPr>
            <a:ln w="3175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dot"/>
            <c:size val="7"/>
            <c:spPr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cat>
            <c:strRef>
              <c:f>'PWA9-Graph'!$DE$18:$DP$18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'PWA9-Graph'!$DE$19:$DP$19</c:f>
              <c:numCache>
                <c:formatCode>_-* #,##0.000_-;\-* #,##0.000_-;_-* "-"??_-;_-@_-</c:formatCode>
                <c:ptCount val="12"/>
                <c:pt idx="0">
                  <c:v>0.57506400160399362</c:v>
                </c:pt>
                <c:pt idx="1">
                  <c:v>0.52319739685879141</c:v>
                </c:pt>
                <c:pt idx="2">
                  <c:v>0.54043630365325646</c:v>
                </c:pt>
                <c:pt idx="3">
                  <c:v>0.50634900857832499</c:v>
                </c:pt>
                <c:pt idx="4">
                  <c:v>0.51856926100482048</c:v>
                </c:pt>
                <c:pt idx="5">
                  <c:v>0.59809562133344341</c:v>
                </c:pt>
                <c:pt idx="6">
                  <c:v>0.52384422559959509</c:v>
                </c:pt>
                <c:pt idx="7">
                  <c:v>0.50277704227633646</c:v>
                </c:pt>
                <c:pt idx="8">
                  <c:v>0.59598769212126557</c:v>
                </c:pt>
                <c:pt idx="9">
                  <c:v>0.5362767550936387</c:v>
                </c:pt>
                <c:pt idx="10">
                  <c:v>0.56216540366119927</c:v>
                </c:pt>
                <c:pt idx="11">
                  <c:v>0.53077237985055037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B7-40DE-ADE7-239CA491128C}"/>
            </c:ext>
          </c:extLst>
        </c:ser>
        <c:ser>
          <c:idx val="1"/>
          <c:order val="1"/>
          <c:tx>
            <c:strRef>
              <c:f>'PWA9-Graph'!$DD$20</c:f>
              <c:strCache>
                <c:ptCount val="1"/>
                <c:pt idx="0">
                  <c:v>Y61</c:v>
                </c:pt>
              </c:strCache>
            </c:strRef>
          </c:tx>
          <c:spPr>
            <a:ln w="3175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plus"/>
            <c:size val="7"/>
            <c:spPr>
              <a:ln w="15875"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'PWA9-Graph'!$DE$18:$DP$18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'PWA9-Graph'!$DE$20:$DP$20</c:f>
              <c:numCache>
                <c:formatCode>_-* #,##0.000_-;\-* #,##0.000_-;_-* "-"??_-;_-@_-</c:formatCode>
                <c:ptCount val="12"/>
                <c:pt idx="0">
                  <c:v>0.56728900625957657</c:v>
                </c:pt>
                <c:pt idx="1">
                  <c:v>0.5043466601621257</c:v>
                </c:pt>
                <c:pt idx="2">
                  <c:v>0.54056994825249793</c:v>
                </c:pt>
                <c:pt idx="3">
                  <c:v>0.52809669104803214</c:v>
                </c:pt>
                <c:pt idx="4">
                  <c:v>0.50656946062904085</c:v>
                </c:pt>
                <c:pt idx="5">
                  <c:v>0.58721855918177157</c:v>
                </c:pt>
                <c:pt idx="6">
                  <c:v>0.51460444252731508</c:v>
                </c:pt>
                <c:pt idx="7">
                  <c:v>0.53549167052793001</c:v>
                </c:pt>
                <c:pt idx="8">
                  <c:v>0.51858793518024349</c:v>
                </c:pt>
                <c:pt idx="9">
                  <c:v>0.55598426850405724</c:v>
                </c:pt>
                <c:pt idx="10">
                  <c:v>0.54413299015603456</c:v>
                </c:pt>
                <c:pt idx="11">
                  <c:v>0.53186291506520278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B7-40DE-ADE7-239CA491128C}"/>
            </c:ext>
          </c:extLst>
        </c:ser>
        <c:ser>
          <c:idx val="2"/>
          <c:order val="2"/>
          <c:tx>
            <c:strRef>
              <c:f>'PWA9-Graph'!$DD$21</c:f>
              <c:strCache>
                <c:ptCount val="1"/>
                <c:pt idx="0">
                  <c:v>Y62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x"/>
            <c:size val="7"/>
            <c:spPr>
              <a:noFill/>
              <a:ln w="15875"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'PWA9-Graph'!$DE$18:$DP$18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'PWA9-Graph'!$DE$21:$DP$21</c:f>
              <c:numCache>
                <c:formatCode>_-* #,##0.000_-;\-* #,##0.000_-;_-* "-"??_-;_-@_-</c:formatCode>
                <c:ptCount val="12"/>
                <c:pt idx="0">
                  <c:v>0.55307370406202838</c:v>
                </c:pt>
                <c:pt idx="1">
                  <c:v>0.5545519654240042</c:v>
                </c:pt>
                <c:pt idx="2">
                  <c:v>0.5268695304979415</c:v>
                </c:pt>
                <c:pt idx="3">
                  <c:v>0.51165118484580951</c:v>
                </c:pt>
                <c:pt idx="4">
                  <c:v>0.50590782186314198</c:v>
                </c:pt>
                <c:pt idx="5">
                  <c:v>0.61041502923850643</c:v>
                </c:pt>
                <c:pt idx="6">
                  <c:v>0.54035715293889319</c:v>
                </c:pt>
                <c:pt idx="7">
                  <c:v>0.53114694746667934</c:v>
                </c:pt>
                <c:pt idx="8">
                  <c:v>0.51651644001566388</c:v>
                </c:pt>
                <c:pt idx="9">
                  <c:v>0.57669196166717895</c:v>
                </c:pt>
                <c:pt idx="10">
                  <c:v>0.5435380416116512</c:v>
                </c:pt>
                <c:pt idx="11">
                  <c:v>0.56916571236916313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B7-40DE-ADE7-239CA491128C}"/>
            </c:ext>
          </c:extLst>
        </c:ser>
        <c:ser>
          <c:idx val="3"/>
          <c:order val="3"/>
          <c:tx>
            <c:strRef>
              <c:f>'PWA9-Graph'!$DD$22</c:f>
              <c:strCache>
                <c:ptCount val="1"/>
                <c:pt idx="0">
                  <c:v>Y63</c:v>
                </c:pt>
              </c:strCache>
            </c:strRef>
          </c:tx>
          <c:spPr>
            <a:ln w="34925">
              <a:solidFill>
                <a:schemeClr val="accent4"/>
              </a:solidFill>
            </a:ln>
          </c:spPr>
          <c:marker>
            <c:symbol val="triangle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'PWA9-Graph'!$DE$18:$DP$18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'PWA9-Graph'!$DE$22:$DP$22</c:f>
              <c:numCache>
                <c:formatCode>_-* #,##0.000_-;\-* #,##0.000_-;_-* "-"??_-;_-@_-</c:formatCode>
                <c:ptCount val="12"/>
                <c:pt idx="0">
                  <c:v>0.58937197675728281</c:v>
                </c:pt>
                <c:pt idx="1">
                  <c:v>0.52222425592170296</c:v>
                </c:pt>
                <c:pt idx="2">
                  <c:v>0.56779005181307041</c:v>
                </c:pt>
                <c:pt idx="3">
                  <c:v>0.54615612858658091</c:v>
                </c:pt>
                <c:pt idx="4">
                  <c:v>0.52080966796606454</c:v>
                </c:pt>
                <c:pt idx="5">
                  <c:v>0.59250068144258572</c:v>
                </c:pt>
                <c:pt idx="6">
                  <c:v>0.51460789918024608</c:v>
                </c:pt>
                <c:pt idx="7">
                  <c:v>0.562519328851945</c:v>
                </c:pt>
                <c:pt idx="8">
                  <c:v>0.55245770787558535</c:v>
                </c:pt>
                <c:pt idx="9">
                  <c:v>0.59397541765765904</c:v>
                </c:pt>
                <c:pt idx="10">
                  <c:v>0.5632875226983971</c:v>
                </c:pt>
                <c:pt idx="11">
                  <c:v>0.57982309993017578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B7-40DE-ADE7-239CA491128C}"/>
            </c:ext>
          </c:extLst>
        </c:ser>
        <c:ser>
          <c:idx val="4"/>
          <c:order val="4"/>
          <c:tx>
            <c:strRef>
              <c:f>'PWA9-Graph'!$DD$23</c:f>
              <c:strCache>
                <c:ptCount val="1"/>
                <c:pt idx="0">
                  <c:v>Y64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Pt>
            <c:idx val="2"/>
            <c:marker>
              <c:spPr>
                <a:solidFill>
                  <a:schemeClr val="accent1"/>
                </a:solidFill>
                <a:ln>
                  <a:solidFill>
                    <a:schemeClr val="accent1"/>
                  </a:solidFill>
                  <a:prstDash val="solid"/>
                </a:ln>
              </c:spPr>
            </c:marker>
            <c:bubble3D val="0"/>
            <c:spPr>
              <a:ln w="34925">
                <a:solidFill>
                  <a:schemeClr val="accent1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DE27-4770-B6BC-4D565D5657CA}"/>
              </c:ext>
            </c:extLst>
          </c:dPt>
          <c:cat>
            <c:strRef>
              <c:f>'PWA9-Graph'!$DE$18:$DP$18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'PWA9-Graph'!$DE$23:$DP$23</c:f>
              <c:numCache>
                <c:formatCode>_-* #,##0.000_-;\-* #,##0.000_-;_-* "-"??_-;_-@_-</c:formatCode>
                <c:ptCount val="12"/>
                <c:pt idx="0">
                  <c:v>0.61719418545586491</c:v>
                </c:pt>
                <c:pt idx="1">
                  <c:v>0.56290272919151796</c:v>
                </c:pt>
                <c:pt idx="2">
                  <c:v>0.57302383895352316</c:v>
                </c:pt>
                <c:pt idx="3">
                  <c:v>0.55941840799104481</c:v>
                </c:pt>
                <c:pt idx="4">
                  <c:v>0.51535226195659389</c:v>
                </c:pt>
                <c:pt idx="5">
                  <c:v>0.63197345056177046</c:v>
                </c:pt>
                <c:pt idx="6">
                  <c:v>0.50073293244157202</c:v>
                </c:pt>
                <c:pt idx="7">
                  <c:v>0.57738698254404708</c:v>
                </c:pt>
                <c:pt idx="8">
                  <c:v>0.52157105390548086</c:v>
                </c:pt>
                <c:pt idx="9">
                  <c:v>0.5600667151257549</c:v>
                </c:pt>
                <c:pt idx="10">
                  <c:v>0.55528172917302199</c:v>
                </c:pt>
                <c:pt idx="11">
                  <c:v>0.52789725423645828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B7-40DE-ADE7-239CA491128C}"/>
            </c:ext>
          </c:extLst>
        </c:ser>
        <c:ser>
          <c:idx val="5"/>
          <c:order val="5"/>
          <c:tx>
            <c:strRef>
              <c:f>'PWA9-Graph'!$DD$24</c:f>
              <c:strCache>
                <c:ptCount val="1"/>
                <c:pt idx="0">
                  <c:v>Y65</c:v>
                </c:pt>
              </c:strCache>
            </c:strRef>
          </c:tx>
          <c:spPr>
            <a:ln w="47625">
              <a:solidFill>
                <a:srgbClr val="0000CC"/>
              </a:solidFill>
              <a:prstDash val="solid"/>
            </a:ln>
          </c:spPr>
          <c:marker>
            <c:symbol val="circle"/>
            <c:size val="6"/>
            <c:spPr>
              <a:solidFill>
                <a:schemeClr val="tx2"/>
              </a:solidFill>
              <a:ln>
                <a:solidFill>
                  <a:srgbClr val="0000CC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2DB7-40DE-ADE7-239CA491128C}"/>
              </c:ext>
            </c:extLst>
          </c:dPt>
          <c:dPt>
            <c:idx val="2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DB7-40DE-ADE7-239CA491128C}"/>
              </c:ext>
            </c:extLst>
          </c:dPt>
          <c:dPt>
            <c:idx val="3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DB7-40DE-ADE7-239CA49112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A-2DB7-40DE-ADE7-239CA49112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B-2DB7-40DE-ADE7-239CA49112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C-2DB7-40DE-ADE7-239CA49112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D-2DB7-40DE-ADE7-239CA49112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E-2DB7-40DE-ADE7-239CA49112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F-2DB7-40DE-ADE7-239CA49112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0-2DB7-40DE-ADE7-239CA49112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1-2DB7-40DE-ADE7-239CA491128C}"/>
              </c:ext>
            </c:extLst>
          </c:dPt>
          <c:cat>
            <c:strRef>
              <c:f>'PWA9-Graph'!$DE$18:$DP$18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'PWA9-Graph'!$DE$24:$DP$24</c:f>
              <c:numCache>
                <c:formatCode>_-* #,##0.000_-;\-* #,##0.000_-;_-* "-"??_-;_-@_-</c:formatCode>
                <c:ptCount val="12"/>
                <c:pt idx="0">
                  <c:v>0.55045739824968465</c:v>
                </c:pt>
                <c:pt idx="1">
                  <c:v>0.51951679770808157</c:v>
                </c:pt>
                <c:pt idx="2">
                  <c:v>0.58794553889002577</c:v>
                </c:pt>
                <c:pt idx="3">
                  <c:v>0.52294445747855955</c:v>
                </c:pt>
                <c:pt idx="4">
                  <c:v>0.51060272446686561</c:v>
                </c:pt>
                <c:pt idx="5">
                  <c:v>0.62098722163653375</c:v>
                </c:pt>
                <c:pt idx="6">
                  <c:v>0.50364353735388445</c:v>
                </c:pt>
                <c:pt idx="7">
                  <c:v>0.54504876817054115</c:v>
                </c:pt>
                <c:pt idx="8">
                  <c:v>0.53811382699323573</c:v>
                </c:pt>
                <c:pt idx="9">
                  <c:v>0.53256365972730069</c:v>
                </c:pt>
                <c:pt idx="10">
                  <c:v>0.54075644146840063</c:v>
                </c:pt>
                <c:pt idx="11">
                  <c:v>0.50069614301140142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B7-40DE-ADE7-239CA4911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971840"/>
        <c:axId val="479908928"/>
      </c:lineChart>
      <c:catAx>
        <c:axId val="47997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79908928"/>
        <c:crosses val="autoZero"/>
        <c:auto val="1"/>
        <c:lblAlgn val="ctr"/>
        <c:lblOffset val="100"/>
        <c:noMultiLvlLbl val="0"/>
      </c:catAx>
      <c:valAx>
        <c:axId val="4799089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4.0011475838247476E-2"/>
              <c:y val="1.4029239335737239E-2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crossAx val="4799718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714702148824534"/>
          <c:y val="0.64536532657144952"/>
          <c:w val="0.18607523286282554"/>
          <c:h val="0.21374541457683849"/>
        </c:manualLayout>
      </c:layout>
      <c:overlay val="0"/>
      <c:txPr>
        <a:bodyPr/>
        <a:lstStyle/>
        <a:p>
          <a:pPr>
            <a:defRPr sz="1400"/>
          </a:pPr>
          <a:endParaRPr lang="th-TH"/>
        </a:p>
      </c:txPr>
    </c:legend>
    <c:plotVisOnly val="1"/>
    <c:dispBlanksAs val="gap"/>
    <c:showDLblsOverMax val="0"/>
  </c:chart>
  <c:spPr>
    <a:ln w="38100">
      <a:solidFill>
        <a:srgbClr val="0070C0"/>
      </a:solidFill>
    </a:ln>
  </c:spPr>
  <c:txPr>
    <a:bodyPr/>
    <a:lstStyle/>
    <a:p>
      <a:pPr>
        <a:defRPr sz="16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ค่าไฟฟ้า(รวม)</a:t>
            </a:r>
            <a:r>
              <a:rPr lang="th-TH" baseline="0"/>
              <a:t> </a:t>
            </a:r>
            <a:r>
              <a:rPr lang="th-TH"/>
              <a:t>ต่อน้ำจำหน่าย</a:t>
            </a:r>
          </a:p>
          <a:p>
            <a:pPr>
              <a:defRPr/>
            </a:pPr>
            <a:r>
              <a:rPr lang="en-US"/>
              <a:t>Y25</a:t>
            </a:r>
            <a:r>
              <a:rPr lang="th-TH"/>
              <a:t>60</a:t>
            </a:r>
            <a:r>
              <a:rPr lang="en-US"/>
              <a:t> - Y256</a:t>
            </a:r>
            <a:r>
              <a:rPr lang="th-TH"/>
              <a:t>5</a:t>
            </a:r>
          </a:p>
        </c:rich>
      </c:tx>
      <c:layout>
        <c:manualLayout>
          <c:xMode val="edge"/>
          <c:yMode val="edge"/>
          <c:x val="0.38945795406715866"/>
          <c:y val="4.1193785715857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787617456908787E-2"/>
          <c:y val="0.15072803493381362"/>
          <c:w val="0.89618570405971987"/>
          <c:h val="0.72186884775748428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'PWA9-Graph'!$DS$19</c:f>
              <c:strCache>
                <c:ptCount val="1"/>
                <c:pt idx="0">
                  <c:v>Y60</c:v>
                </c:pt>
              </c:strCache>
            </c:strRef>
          </c:tx>
          <c:spPr>
            <a:ln w="3175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dot"/>
            <c:size val="7"/>
            <c:spPr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cat>
            <c:strRef>
              <c:f>'PWA9-Graph'!$DT$18:$EE$18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'PWA9-Graph'!$DT$19:$EE$19</c:f>
              <c:numCache>
                <c:formatCode>_-* #,##0.000_-;\-* #,##0.000_-;_-* "-"??_-;_-@_-</c:formatCode>
                <c:ptCount val="12"/>
                <c:pt idx="0">
                  <c:v>1.8402172113300599</c:v>
                </c:pt>
                <c:pt idx="1">
                  <c:v>1.6801337158871714</c:v>
                </c:pt>
                <c:pt idx="2">
                  <c:v>1.7304710433451269</c:v>
                </c:pt>
                <c:pt idx="3">
                  <c:v>1.6631982239109258</c:v>
                </c:pt>
                <c:pt idx="4">
                  <c:v>1.6772306426158952</c:v>
                </c:pt>
                <c:pt idx="5">
                  <c:v>1.922908995893847</c:v>
                </c:pt>
                <c:pt idx="6">
                  <c:v>1.5521407315112499</c:v>
                </c:pt>
                <c:pt idx="7">
                  <c:v>1.7285250547214841</c:v>
                </c:pt>
                <c:pt idx="8">
                  <c:v>1.7180174120175806</c:v>
                </c:pt>
                <c:pt idx="9">
                  <c:v>1.8380141803023697</c:v>
                </c:pt>
                <c:pt idx="10">
                  <c:v>1.8458584686669355</c:v>
                </c:pt>
                <c:pt idx="11">
                  <c:v>1.8510997929903761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F1-4C0C-B2C7-6F3F8F0B3351}"/>
            </c:ext>
          </c:extLst>
        </c:ser>
        <c:ser>
          <c:idx val="1"/>
          <c:order val="1"/>
          <c:tx>
            <c:strRef>
              <c:f>'PWA9-Graph'!$DS$20</c:f>
              <c:strCache>
                <c:ptCount val="1"/>
                <c:pt idx="0">
                  <c:v>Y61</c:v>
                </c:pt>
              </c:strCache>
            </c:strRef>
          </c:tx>
          <c:spPr>
            <a:ln w="3175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plus"/>
            <c:size val="7"/>
            <c:spPr>
              <a:ln w="15875"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'PWA9-Graph'!$DT$18:$EE$18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'PWA9-Graph'!$DT$20:$EE$20</c:f>
              <c:numCache>
                <c:formatCode>_-* #,##0.000_-;\-* #,##0.000_-;_-* "-"??_-;_-@_-</c:formatCode>
                <c:ptCount val="12"/>
                <c:pt idx="0">
                  <c:v>1.9714353561164411</c:v>
                </c:pt>
                <c:pt idx="1">
                  <c:v>1.7487348985006494</c:v>
                </c:pt>
                <c:pt idx="2">
                  <c:v>1.8873495632880224</c:v>
                </c:pt>
                <c:pt idx="3">
                  <c:v>1.8278145984407757</c:v>
                </c:pt>
                <c:pt idx="4">
                  <c:v>1.7272413727435798</c:v>
                </c:pt>
                <c:pt idx="5">
                  <c:v>2.0190089224320555</c:v>
                </c:pt>
                <c:pt idx="6">
                  <c:v>1.7606572286643765</c:v>
                </c:pt>
                <c:pt idx="7">
                  <c:v>1.8401604454657692</c:v>
                </c:pt>
                <c:pt idx="8">
                  <c:v>1.8002491211953071</c:v>
                </c:pt>
                <c:pt idx="9">
                  <c:v>1.9229610301064077</c:v>
                </c:pt>
                <c:pt idx="10">
                  <c:v>1.8917503144083105</c:v>
                </c:pt>
                <c:pt idx="11">
                  <c:v>1.8156466737218002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F1-4C0C-B2C7-6F3F8F0B3351}"/>
            </c:ext>
          </c:extLst>
        </c:ser>
        <c:ser>
          <c:idx val="2"/>
          <c:order val="2"/>
          <c:tx>
            <c:strRef>
              <c:f>'PWA9-Graph'!$DS$21</c:f>
              <c:strCache>
                <c:ptCount val="1"/>
                <c:pt idx="0">
                  <c:v>Y62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x"/>
            <c:size val="7"/>
            <c:spPr>
              <a:noFill/>
              <a:ln w="15875"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'PWA9-Graph'!$DT$18:$EE$18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'PWA9-Graph'!$DT$21:$EE$21</c:f>
              <c:numCache>
                <c:formatCode>_-* #,##0.000_-;\-* #,##0.000_-;_-* "-"??_-;_-@_-</c:formatCode>
                <c:ptCount val="12"/>
                <c:pt idx="0">
                  <c:v>1.9172796277883297</c:v>
                </c:pt>
                <c:pt idx="1">
                  <c:v>1.796566387767027</c:v>
                </c:pt>
                <c:pt idx="2">
                  <c:v>1.7314497684976558</c:v>
                </c:pt>
                <c:pt idx="3">
                  <c:v>1.7218616042462211</c:v>
                </c:pt>
                <c:pt idx="4">
                  <c:v>1.7447083561950594</c:v>
                </c:pt>
                <c:pt idx="5">
                  <c:v>2.0636809460603667</c:v>
                </c:pt>
                <c:pt idx="6">
                  <c:v>1.8465256254465903</c:v>
                </c:pt>
                <c:pt idx="7">
                  <c:v>1.7983858234693735</c:v>
                </c:pt>
                <c:pt idx="8">
                  <c:v>1.7594680294276193</c:v>
                </c:pt>
                <c:pt idx="9">
                  <c:v>1.9547778723479241</c:v>
                </c:pt>
                <c:pt idx="10">
                  <c:v>1.8379460607522118</c:v>
                </c:pt>
                <c:pt idx="11">
                  <c:v>1.9306136337433517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F1-4C0C-B2C7-6F3F8F0B3351}"/>
            </c:ext>
          </c:extLst>
        </c:ser>
        <c:ser>
          <c:idx val="3"/>
          <c:order val="3"/>
          <c:tx>
            <c:strRef>
              <c:f>'PWA9-Graph'!$DS$22</c:f>
              <c:strCache>
                <c:ptCount val="1"/>
                <c:pt idx="0">
                  <c:v>Y63</c:v>
                </c:pt>
              </c:strCache>
            </c:strRef>
          </c:tx>
          <c:spPr>
            <a:ln w="34925">
              <a:solidFill>
                <a:schemeClr val="accent4"/>
              </a:solidFill>
            </a:ln>
          </c:spPr>
          <c:marker>
            <c:symbol val="triangle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'PWA9-Graph'!$DT$18:$EE$18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'PWA9-Graph'!$DT$22:$EE$22</c:f>
              <c:numCache>
                <c:formatCode>_-* #,##0.000_-;\-* #,##0.000_-;_-* "-"??_-;_-@_-</c:formatCode>
                <c:ptCount val="12"/>
                <c:pt idx="0">
                  <c:v>1.9723060311785052</c:v>
                </c:pt>
                <c:pt idx="1">
                  <c:v>1.7685094861729542</c:v>
                </c:pt>
                <c:pt idx="2">
                  <c:v>1.8806320534032246</c:v>
                </c:pt>
                <c:pt idx="3">
                  <c:v>1.820965426095849</c:v>
                </c:pt>
                <c:pt idx="4">
                  <c:v>1.7650018859966918</c:v>
                </c:pt>
                <c:pt idx="5">
                  <c:v>2.0178133897998456</c:v>
                </c:pt>
                <c:pt idx="6">
                  <c:v>1.7127187419003895</c:v>
                </c:pt>
                <c:pt idx="7">
                  <c:v>1.8734076125801749</c:v>
                </c:pt>
                <c:pt idx="8">
                  <c:v>1.8632793138520931</c:v>
                </c:pt>
                <c:pt idx="9">
                  <c:v>1.9844390700844947</c:v>
                </c:pt>
                <c:pt idx="10">
                  <c:v>1.8898465408513125</c:v>
                </c:pt>
                <c:pt idx="11">
                  <c:v>1.9401129747950905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F1-4C0C-B2C7-6F3F8F0B3351}"/>
            </c:ext>
          </c:extLst>
        </c:ser>
        <c:ser>
          <c:idx val="4"/>
          <c:order val="4"/>
          <c:tx>
            <c:strRef>
              <c:f>'PWA9-Graph'!$DS$23</c:f>
              <c:strCache>
                <c:ptCount val="1"/>
                <c:pt idx="0">
                  <c:v>Y64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'PWA9-Graph'!$DT$18:$EE$18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'PWA9-Graph'!$DT$23:$EE$23</c:f>
              <c:numCache>
                <c:formatCode>_-* #,##0.000_-;\-* #,##0.000_-;_-* "-"??_-;_-@_-</c:formatCode>
                <c:ptCount val="12"/>
                <c:pt idx="0">
                  <c:v>1.998356171964262</c:v>
                </c:pt>
                <c:pt idx="1">
                  <c:v>1.9307373795978542</c:v>
                </c:pt>
                <c:pt idx="2">
                  <c:v>1.8687201068372679</c:v>
                </c:pt>
                <c:pt idx="3">
                  <c:v>1.8467373572068375</c:v>
                </c:pt>
                <c:pt idx="4">
                  <c:v>1.7236666611833793</c:v>
                </c:pt>
                <c:pt idx="5">
                  <c:v>2.1058752646298107</c:v>
                </c:pt>
                <c:pt idx="6">
                  <c:v>1.6414323760220524</c:v>
                </c:pt>
                <c:pt idx="7">
                  <c:v>1.9251621598044797</c:v>
                </c:pt>
                <c:pt idx="8">
                  <c:v>1.7420944672899485</c:v>
                </c:pt>
                <c:pt idx="9">
                  <c:v>1.889501717901084</c:v>
                </c:pt>
                <c:pt idx="10">
                  <c:v>1.8667745571630303</c:v>
                </c:pt>
                <c:pt idx="11">
                  <c:v>1.7753116737667141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F1-4C0C-B2C7-6F3F8F0B3351}"/>
            </c:ext>
          </c:extLst>
        </c:ser>
        <c:ser>
          <c:idx val="5"/>
          <c:order val="5"/>
          <c:tx>
            <c:strRef>
              <c:f>'PWA9-Graph'!$DS$24</c:f>
              <c:strCache>
                <c:ptCount val="1"/>
                <c:pt idx="0">
                  <c:v>Y65</c:v>
                </c:pt>
              </c:strCache>
            </c:strRef>
          </c:tx>
          <c:spPr>
            <a:ln w="47625">
              <a:solidFill>
                <a:srgbClr val="0000CC"/>
              </a:solidFill>
              <a:prstDash val="solid"/>
            </a:ln>
          </c:spPr>
          <c:marker>
            <c:symbol val="circle"/>
            <c:size val="6"/>
            <c:spPr>
              <a:solidFill>
                <a:schemeClr val="tx2"/>
              </a:solidFill>
              <a:ln>
                <a:solidFill>
                  <a:srgbClr val="0000CC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23F1-4C0C-B2C7-6F3F8F0B3351}"/>
              </c:ext>
            </c:extLst>
          </c:dPt>
          <c:dPt>
            <c:idx val="2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3F1-4C0C-B2C7-6F3F8F0B3351}"/>
              </c:ext>
            </c:extLst>
          </c:dPt>
          <c:dPt>
            <c:idx val="3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3F1-4C0C-B2C7-6F3F8F0B33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A-23F1-4C0C-B2C7-6F3F8F0B33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B-23F1-4C0C-B2C7-6F3F8F0B33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C-23F1-4C0C-B2C7-6F3F8F0B33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D-23F1-4C0C-B2C7-6F3F8F0B33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E-23F1-4C0C-B2C7-6F3F8F0B33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F-23F1-4C0C-B2C7-6F3F8F0B33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0-23F1-4C0C-B2C7-6F3F8F0B33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1-23F1-4C0C-B2C7-6F3F8F0B3351}"/>
              </c:ext>
            </c:extLst>
          </c:dPt>
          <c:cat>
            <c:strRef>
              <c:f>'PWA9-Graph'!$DT$18:$EE$18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'PWA9-Graph'!$DT$24:$EE$24</c:f>
              <c:numCache>
                <c:formatCode>_-* #,##0.000_-;\-* #,##0.000_-;_-* "-"??_-;_-@_-</c:formatCode>
                <c:ptCount val="12"/>
                <c:pt idx="0">
                  <c:v>1.886121211332328</c:v>
                </c:pt>
                <c:pt idx="1">
                  <c:v>1.8163074858269446</c:v>
                </c:pt>
                <c:pt idx="2">
                  <c:v>1.9209307954214543</c:v>
                </c:pt>
                <c:pt idx="3">
                  <c:v>1.8721115224279954</c:v>
                </c:pt>
                <c:pt idx="4">
                  <c:v>1.8052951896367202</c:v>
                </c:pt>
                <c:pt idx="5">
                  <c:v>2.1841842266547942</c:v>
                </c:pt>
                <c:pt idx="6">
                  <c:v>1.7362459697721047</c:v>
                </c:pt>
                <c:pt idx="7">
                  <c:v>2.0453836627942019</c:v>
                </c:pt>
                <c:pt idx="8">
                  <c:v>2.0139917915260082</c:v>
                </c:pt>
                <c:pt idx="9">
                  <c:v>1.9762327209358446</c:v>
                </c:pt>
                <c:pt idx="10">
                  <c:v>2.0321810585583537</c:v>
                </c:pt>
                <c:pt idx="11">
                  <c:v>2.2790824728853427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F1-4C0C-B2C7-6F3F8F0B3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681984"/>
        <c:axId val="479911232"/>
      </c:lineChart>
      <c:catAx>
        <c:axId val="480681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79911232"/>
        <c:crosses val="autoZero"/>
        <c:auto val="1"/>
        <c:lblAlgn val="ctr"/>
        <c:lblOffset val="100"/>
        <c:noMultiLvlLbl val="0"/>
      </c:catAx>
      <c:valAx>
        <c:axId val="4799112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4.0011475838247476E-2"/>
              <c:y val="1.4029239335737239E-2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crossAx val="48068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0632750451648085"/>
          <c:y val="0.64851644712635215"/>
          <c:w val="0.22152242333344699"/>
          <c:h val="0.18223514116810163"/>
        </c:manualLayout>
      </c:layout>
      <c:overlay val="0"/>
      <c:txPr>
        <a:bodyPr/>
        <a:lstStyle/>
        <a:p>
          <a:pPr>
            <a:defRPr sz="1400"/>
          </a:pPr>
          <a:endParaRPr lang="th-TH"/>
        </a:p>
      </c:txPr>
    </c:legend>
    <c:plotVisOnly val="1"/>
    <c:dispBlanksAs val="gap"/>
    <c:showDLblsOverMax val="0"/>
  </c:chart>
  <c:spPr>
    <a:ln w="38100">
      <a:solidFill>
        <a:srgbClr val="7030A0"/>
      </a:solidFill>
    </a:ln>
  </c:spPr>
  <c:txPr>
    <a:bodyPr/>
    <a:lstStyle/>
    <a:p>
      <a:pPr>
        <a:defRPr sz="16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ค่าไฟฟ้าผลิต</a:t>
            </a:r>
            <a:r>
              <a:rPr lang="th-TH" baseline="0"/>
              <a:t> </a:t>
            </a:r>
            <a:r>
              <a:rPr lang="th-TH"/>
              <a:t>ต่อน้ำจำหน่าย</a:t>
            </a:r>
          </a:p>
          <a:p>
            <a:pPr>
              <a:defRPr/>
            </a:pPr>
            <a:r>
              <a:rPr lang="en-US"/>
              <a:t>Y25</a:t>
            </a:r>
            <a:r>
              <a:rPr lang="th-TH"/>
              <a:t>60</a:t>
            </a:r>
            <a:r>
              <a:rPr lang="en-US"/>
              <a:t> - Y256</a:t>
            </a:r>
            <a:r>
              <a:rPr lang="th-TH"/>
              <a:t>5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87617456908787E-2"/>
          <c:y val="0.15072803493381362"/>
          <c:w val="0.89618570405971987"/>
          <c:h val="0.70000025181354719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'PWA9-Graph'!$DS$46</c:f>
              <c:strCache>
                <c:ptCount val="1"/>
                <c:pt idx="0">
                  <c:v>Y60</c:v>
                </c:pt>
              </c:strCache>
            </c:strRef>
          </c:tx>
          <c:spPr>
            <a:ln w="3175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dot"/>
            <c:size val="7"/>
            <c:spPr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cat>
            <c:strRef>
              <c:f>'PWA9-Graph'!$DT$45:$EE$45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'PWA9-Graph'!$DT$46:$EE$46</c:f>
              <c:numCache>
                <c:formatCode>_-* #,##0.000_-;\-* #,##0.000_-;_-* "-"??_-;_-@_-</c:formatCode>
                <c:ptCount val="12"/>
                <c:pt idx="0">
                  <c:v>0.84306725187001219</c:v>
                </c:pt>
                <c:pt idx="1">
                  <c:v>0.79146661130325413</c:v>
                </c:pt>
                <c:pt idx="2">
                  <c:v>0.81320236370613197</c:v>
                </c:pt>
                <c:pt idx="3">
                  <c:v>0.78962292324282191</c:v>
                </c:pt>
                <c:pt idx="4">
                  <c:v>0.8348571030941343</c:v>
                </c:pt>
                <c:pt idx="5">
                  <c:v>0.92973950393540061</c:v>
                </c:pt>
                <c:pt idx="6">
                  <c:v>0.723956014893539</c:v>
                </c:pt>
                <c:pt idx="7">
                  <c:v>0.81733278190026937</c:v>
                </c:pt>
                <c:pt idx="8">
                  <c:v>0.80426570049181278</c:v>
                </c:pt>
                <c:pt idx="9">
                  <c:v>0.8589524130197721</c:v>
                </c:pt>
                <c:pt idx="10">
                  <c:v>0.86922530016486321</c:v>
                </c:pt>
                <c:pt idx="11">
                  <c:v>0.85314843596499323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77-48B8-AE14-E7D9284C5B6C}"/>
            </c:ext>
          </c:extLst>
        </c:ser>
        <c:ser>
          <c:idx val="1"/>
          <c:order val="1"/>
          <c:tx>
            <c:strRef>
              <c:f>'PWA9-Graph'!$DS$47</c:f>
              <c:strCache>
                <c:ptCount val="1"/>
                <c:pt idx="0">
                  <c:v>Y61</c:v>
                </c:pt>
              </c:strCache>
            </c:strRef>
          </c:tx>
          <c:spPr>
            <a:ln w="3175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plus"/>
            <c:size val="7"/>
            <c:spPr>
              <a:ln w="15875"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'PWA9-Graph'!$DT$45:$EE$45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'PWA9-Graph'!$DT$47:$EE$47</c:f>
              <c:numCache>
                <c:formatCode>_-* #,##0.000_-;\-* #,##0.000_-;_-* "-"??_-;_-@_-</c:formatCode>
                <c:ptCount val="12"/>
                <c:pt idx="0">
                  <c:v>0.90818879746419379</c:v>
                </c:pt>
                <c:pt idx="1">
                  <c:v>0.77620945580219758</c:v>
                </c:pt>
                <c:pt idx="2">
                  <c:v>0.86581910248068694</c:v>
                </c:pt>
                <c:pt idx="3">
                  <c:v>0.84102064897469286</c:v>
                </c:pt>
                <c:pt idx="4">
                  <c:v>0.83383481864917619</c:v>
                </c:pt>
                <c:pt idx="5">
                  <c:v>0.97848734650132174</c:v>
                </c:pt>
                <c:pt idx="6">
                  <c:v>0.83035503143826195</c:v>
                </c:pt>
                <c:pt idx="7">
                  <c:v>0.85587413197997197</c:v>
                </c:pt>
                <c:pt idx="8">
                  <c:v>0.82888743605130932</c:v>
                </c:pt>
                <c:pt idx="9">
                  <c:v>0.87798342717269062</c:v>
                </c:pt>
                <c:pt idx="10">
                  <c:v>0.88936948466520571</c:v>
                </c:pt>
                <c:pt idx="11">
                  <c:v>0.83624731530440066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77-48B8-AE14-E7D9284C5B6C}"/>
            </c:ext>
          </c:extLst>
        </c:ser>
        <c:ser>
          <c:idx val="2"/>
          <c:order val="2"/>
          <c:tx>
            <c:strRef>
              <c:f>'PWA9-Graph'!$DS$48</c:f>
              <c:strCache>
                <c:ptCount val="1"/>
                <c:pt idx="0">
                  <c:v>Y62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x"/>
            <c:size val="7"/>
            <c:spPr>
              <a:noFill/>
              <a:ln w="15875"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'PWA9-Graph'!$DT$45:$EE$45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'PWA9-Graph'!$DT$48:$EE$48</c:f>
              <c:numCache>
                <c:formatCode>_-* #,##0.000_-;\-* #,##0.000_-;_-* "-"??_-;_-@_-</c:formatCode>
                <c:ptCount val="12"/>
                <c:pt idx="0">
                  <c:v>0.83210952962616336</c:v>
                </c:pt>
                <c:pt idx="1">
                  <c:v>0.80469432471622115</c:v>
                </c:pt>
                <c:pt idx="2">
                  <c:v>0.72948737283411014</c:v>
                </c:pt>
                <c:pt idx="3">
                  <c:v>0.74318762613100897</c:v>
                </c:pt>
                <c:pt idx="4">
                  <c:v>0.82741430710776265</c:v>
                </c:pt>
                <c:pt idx="5">
                  <c:v>0.98423078439247702</c:v>
                </c:pt>
                <c:pt idx="6">
                  <c:v>0.90576787793646751</c:v>
                </c:pt>
                <c:pt idx="7">
                  <c:v>0.87905539762700258</c:v>
                </c:pt>
                <c:pt idx="8">
                  <c:v>0.85314257689453343</c:v>
                </c:pt>
                <c:pt idx="9">
                  <c:v>0.96713754105922756</c:v>
                </c:pt>
                <c:pt idx="10">
                  <c:v>0.90269439035206345</c:v>
                </c:pt>
                <c:pt idx="11">
                  <c:v>0.92537982849156075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77-48B8-AE14-E7D9284C5B6C}"/>
            </c:ext>
          </c:extLst>
        </c:ser>
        <c:ser>
          <c:idx val="3"/>
          <c:order val="3"/>
          <c:tx>
            <c:strRef>
              <c:f>'PWA9-Graph'!$DS$49</c:f>
              <c:strCache>
                <c:ptCount val="1"/>
                <c:pt idx="0">
                  <c:v>Y63</c:v>
                </c:pt>
              </c:strCache>
            </c:strRef>
          </c:tx>
          <c:spPr>
            <a:ln w="34925">
              <a:solidFill>
                <a:schemeClr val="accent4"/>
              </a:solidFill>
            </a:ln>
          </c:spPr>
          <c:marker>
            <c:symbol val="triangle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'PWA9-Graph'!$DT$45:$EE$45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'PWA9-Graph'!$DT$49:$EE$49</c:f>
              <c:numCache>
                <c:formatCode>_-* #,##0.000_-;\-* #,##0.000_-;_-* "-"??_-;_-@_-</c:formatCode>
                <c:ptCount val="12"/>
                <c:pt idx="0">
                  <c:v>0.94493249693489278</c:v>
                </c:pt>
                <c:pt idx="1">
                  <c:v>0.81370277813931247</c:v>
                </c:pt>
                <c:pt idx="2">
                  <c:v>0.88648517372888125</c:v>
                </c:pt>
                <c:pt idx="3">
                  <c:v>0.8706869108215376</c:v>
                </c:pt>
                <c:pt idx="4">
                  <c:v>0.84872263080657628</c:v>
                </c:pt>
                <c:pt idx="5">
                  <c:v>0.96506975123104721</c:v>
                </c:pt>
                <c:pt idx="6">
                  <c:v>0.81532889135680886</c:v>
                </c:pt>
                <c:pt idx="7">
                  <c:v>0.90860604834706327</c:v>
                </c:pt>
                <c:pt idx="8">
                  <c:v>0.90737128609333484</c:v>
                </c:pt>
                <c:pt idx="9">
                  <c:v>0.93946397284940686</c:v>
                </c:pt>
                <c:pt idx="10">
                  <c:v>0.90520918726685151</c:v>
                </c:pt>
                <c:pt idx="11">
                  <c:v>0.94596643192554286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77-48B8-AE14-E7D9284C5B6C}"/>
            </c:ext>
          </c:extLst>
        </c:ser>
        <c:ser>
          <c:idx val="4"/>
          <c:order val="4"/>
          <c:tx>
            <c:strRef>
              <c:f>'PWA9-Graph'!$DS$50</c:f>
              <c:strCache>
                <c:ptCount val="1"/>
                <c:pt idx="0">
                  <c:v>Y64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'PWA9-Graph'!$DT$45:$EE$45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'PWA9-Graph'!$DT$50:$EE$50</c:f>
              <c:numCache>
                <c:formatCode>_-* #,##0.000_-;\-* #,##0.000_-;_-* "-"??_-;_-@_-</c:formatCode>
                <c:ptCount val="12"/>
                <c:pt idx="0">
                  <c:v>0.95547153074805968</c:v>
                </c:pt>
                <c:pt idx="1">
                  <c:v>0.92941706916022959</c:v>
                </c:pt>
                <c:pt idx="2">
                  <c:v>0.93857286704837251</c:v>
                </c:pt>
                <c:pt idx="3">
                  <c:v>0.91770437816783701</c:v>
                </c:pt>
                <c:pt idx="4">
                  <c:v>0.84913289227979571</c:v>
                </c:pt>
                <c:pt idx="5">
                  <c:v>1.0410839515824921</c:v>
                </c:pt>
                <c:pt idx="6">
                  <c:v>0.80610353244696897</c:v>
                </c:pt>
                <c:pt idx="7">
                  <c:v>0.93869839939568711</c:v>
                </c:pt>
                <c:pt idx="8">
                  <c:v>0.86823356229100512</c:v>
                </c:pt>
                <c:pt idx="9">
                  <c:v>0.9115054455545083</c:v>
                </c:pt>
                <c:pt idx="10">
                  <c:v>0.89143026972182426</c:v>
                </c:pt>
                <c:pt idx="11">
                  <c:v>0.83402053887648409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77-48B8-AE14-E7D9284C5B6C}"/>
            </c:ext>
          </c:extLst>
        </c:ser>
        <c:ser>
          <c:idx val="5"/>
          <c:order val="5"/>
          <c:tx>
            <c:strRef>
              <c:f>'PWA9-Graph'!$DS$51</c:f>
              <c:strCache>
                <c:ptCount val="1"/>
                <c:pt idx="0">
                  <c:v>Y65</c:v>
                </c:pt>
              </c:strCache>
            </c:strRef>
          </c:tx>
          <c:spPr>
            <a:ln w="47625">
              <a:solidFill>
                <a:srgbClr val="0000CC"/>
              </a:solidFill>
              <a:prstDash val="solid"/>
            </a:ln>
          </c:spPr>
          <c:marker>
            <c:symbol val="circle"/>
            <c:size val="6"/>
            <c:spPr>
              <a:solidFill>
                <a:schemeClr val="tx2"/>
              </a:solidFill>
              <a:ln>
                <a:solidFill>
                  <a:srgbClr val="0000CC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F277-48B8-AE14-E7D9284C5B6C}"/>
              </c:ext>
            </c:extLst>
          </c:dPt>
          <c:dPt>
            <c:idx val="2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277-48B8-AE14-E7D9284C5B6C}"/>
              </c:ext>
            </c:extLst>
          </c:dPt>
          <c:dPt>
            <c:idx val="3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277-48B8-AE14-E7D9284C5B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A-F277-48B8-AE14-E7D9284C5B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B-F277-48B8-AE14-E7D9284C5B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C-F277-48B8-AE14-E7D9284C5B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D-F277-48B8-AE14-E7D9284C5B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E-F277-48B8-AE14-E7D9284C5B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F-F277-48B8-AE14-E7D9284C5B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0-F277-48B8-AE14-E7D9284C5B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1-F277-48B8-AE14-E7D9284C5B6C}"/>
              </c:ext>
            </c:extLst>
          </c:dPt>
          <c:cat>
            <c:strRef>
              <c:f>'PWA9-Graph'!$DT$45:$EE$45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'PWA9-Graph'!$DT$51:$EE$51</c:f>
              <c:numCache>
                <c:formatCode>_-* #,##0.000_-;\-* #,##0.000_-;_-* "-"??_-;_-@_-</c:formatCode>
                <c:ptCount val="12"/>
                <c:pt idx="0">
                  <c:v>0.87731967491864316</c:v>
                </c:pt>
                <c:pt idx="1">
                  <c:v>0.85064882181336943</c:v>
                </c:pt>
                <c:pt idx="2">
                  <c:v>0.97353232183230232</c:v>
                </c:pt>
                <c:pt idx="3">
                  <c:v>0.92724178482868147</c:v>
                </c:pt>
                <c:pt idx="4">
                  <c:v>0.90722786738686723</c:v>
                </c:pt>
                <c:pt idx="5">
                  <c:v>1.1076919455400149</c:v>
                </c:pt>
                <c:pt idx="6">
                  <c:v>0.83601839328344285</c:v>
                </c:pt>
                <c:pt idx="7">
                  <c:v>0.99837162620359954</c:v>
                </c:pt>
                <c:pt idx="8">
                  <c:v>0.98823405181211299</c:v>
                </c:pt>
                <c:pt idx="9">
                  <c:v>0.93344884130430061</c:v>
                </c:pt>
                <c:pt idx="10">
                  <c:v>0.96721341579698261</c:v>
                </c:pt>
                <c:pt idx="11">
                  <c:v>1.0699014207673097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77-48B8-AE14-E7D9284C5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683520"/>
        <c:axId val="480110272"/>
      </c:lineChart>
      <c:catAx>
        <c:axId val="480683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0110272"/>
        <c:crosses val="autoZero"/>
        <c:auto val="1"/>
        <c:lblAlgn val="ctr"/>
        <c:lblOffset val="100"/>
        <c:noMultiLvlLbl val="0"/>
      </c:catAx>
      <c:valAx>
        <c:axId val="48011027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4.0011475838247476E-2"/>
              <c:y val="1.4029239335737239E-2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crossAx val="480683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0632750451648085"/>
          <c:y val="0.64851644712635215"/>
          <c:w val="0.22152242333344699"/>
          <c:h val="0.18223514116810163"/>
        </c:manualLayout>
      </c:layout>
      <c:overlay val="0"/>
      <c:txPr>
        <a:bodyPr/>
        <a:lstStyle/>
        <a:p>
          <a:pPr>
            <a:defRPr sz="1400"/>
          </a:pPr>
          <a:endParaRPr lang="th-TH"/>
        </a:p>
      </c:txPr>
    </c:legend>
    <c:plotVisOnly val="1"/>
    <c:dispBlanksAs val="gap"/>
    <c:showDLblsOverMax val="0"/>
  </c:chart>
  <c:spPr>
    <a:ln w="38100">
      <a:solidFill>
        <a:srgbClr val="7030A0"/>
      </a:solidFill>
    </a:ln>
  </c:spPr>
  <c:txPr>
    <a:bodyPr/>
    <a:lstStyle/>
    <a:p>
      <a:pPr>
        <a:defRPr sz="16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ค่าไฟฟ้าจำหน่าย</a:t>
            </a:r>
            <a:r>
              <a:rPr lang="th-TH" baseline="0"/>
              <a:t> </a:t>
            </a:r>
            <a:r>
              <a:rPr lang="th-TH"/>
              <a:t>ต่อน้ำจำหน่าย</a:t>
            </a:r>
          </a:p>
          <a:p>
            <a:pPr>
              <a:defRPr/>
            </a:pPr>
            <a:r>
              <a:rPr lang="en-US"/>
              <a:t>Y25</a:t>
            </a:r>
            <a:r>
              <a:rPr lang="th-TH"/>
              <a:t>60</a:t>
            </a:r>
            <a:r>
              <a:rPr lang="en-US"/>
              <a:t> - Y256</a:t>
            </a:r>
            <a:r>
              <a:rPr lang="th-TH"/>
              <a:t>5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87654877214821E-2"/>
          <c:y val="0.17003864887968731"/>
          <c:w val="0.89618570405971987"/>
          <c:h val="0.70000025181354719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'PWA9-Graph'!$DS$73</c:f>
              <c:strCache>
                <c:ptCount val="1"/>
                <c:pt idx="0">
                  <c:v>Y60</c:v>
                </c:pt>
              </c:strCache>
            </c:strRef>
          </c:tx>
          <c:spPr>
            <a:ln w="3175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dot"/>
            <c:size val="7"/>
            <c:spPr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cat>
            <c:strRef>
              <c:f>'PWA9-Graph'!$DT$72:$EE$72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'PWA9-Graph'!$DT$73:$EE$73</c:f>
              <c:numCache>
                <c:formatCode>_-* #,##0.000_-;\-* #,##0.000_-;_-* "-"??_-;_-@_-</c:formatCode>
                <c:ptCount val="12"/>
                <c:pt idx="0">
                  <c:v>0.92599401029603234</c:v>
                </c:pt>
                <c:pt idx="1">
                  <c:v>0.87221150491721433</c:v>
                </c:pt>
                <c:pt idx="2">
                  <c:v>0.88819139075815712</c:v>
                </c:pt>
                <c:pt idx="3">
                  <c:v>0.84815093351684545</c:v>
                </c:pt>
                <c:pt idx="4">
                  <c:v>0.81557855716206051</c:v>
                </c:pt>
                <c:pt idx="5">
                  <c:v>0.95320845040700353</c:v>
                </c:pt>
                <c:pt idx="6">
                  <c:v>0.79391594878632632</c:v>
                </c:pt>
                <c:pt idx="7">
                  <c:v>0.86944804755973848</c:v>
                </c:pt>
                <c:pt idx="8">
                  <c:v>0.86966150761225469</c:v>
                </c:pt>
                <c:pt idx="9">
                  <c:v>0.9381685450672036</c:v>
                </c:pt>
                <c:pt idx="10">
                  <c:v>0.93390735054882135</c:v>
                </c:pt>
                <c:pt idx="11">
                  <c:v>0.95407812155651606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27-47E3-877D-83E4B27E5430}"/>
            </c:ext>
          </c:extLst>
        </c:ser>
        <c:ser>
          <c:idx val="1"/>
          <c:order val="1"/>
          <c:tx>
            <c:strRef>
              <c:f>'PWA9-Graph'!$DS$74</c:f>
              <c:strCache>
                <c:ptCount val="1"/>
                <c:pt idx="0">
                  <c:v>Y61</c:v>
                </c:pt>
              </c:strCache>
            </c:strRef>
          </c:tx>
          <c:spPr>
            <a:ln w="3175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plus"/>
            <c:size val="7"/>
            <c:spPr>
              <a:ln w="15875"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'PWA9-Graph'!$DT$72:$EE$72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'PWA9-Graph'!$DT$74:$EE$74</c:f>
              <c:numCache>
                <c:formatCode>_-* #,##0.000_-;\-* #,##0.000_-;_-* "-"??_-;_-@_-</c:formatCode>
                <c:ptCount val="12"/>
                <c:pt idx="0">
                  <c:v>1.0215723030172292</c:v>
                </c:pt>
                <c:pt idx="1">
                  <c:v>0.93830737436528389</c:v>
                </c:pt>
                <c:pt idx="2">
                  <c:v>0.99101700876838417</c:v>
                </c:pt>
                <c:pt idx="3">
                  <c:v>0.96068513789021193</c:v>
                </c:pt>
                <c:pt idx="4">
                  <c:v>0.86739098843803086</c:v>
                </c:pt>
                <c:pt idx="5">
                  <c:v>1.0016203290213319</c:v>
                </c:pt>
                <c:pt idx="6">
                  <c:v>0.8958648039384377</c:v>
                </c:pt>
                <c:pt idx="7">
                  <c:v>0.9411957144575136</c:v>
                </c:pt>
                <c:pt idx="8">
                  <c:v>0.92927178453092119</c:v>
                </c:pt>
                <c:pt idx="9">
                  <c:v>1.000299873553433</c:v>
                </c:pt>
                <c:pt idx="10">
                  <c:v>0.96181226688370092</c:v>
                </c:pt>
                <c:pt idx="11">
                  <c:v>0.93687660873269052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27-47E3-877D-83E4B27E5430}"/>
            </c:ext>
          </c:extLst>
        </c:ser>
        <c:ser>
          <c:idx val="2"/>
          <c:order val="2"/>
          <c:tx>
            <c:strRef>
              <c:f>'PWA9-Graph'!$DS$75</c:f>
              <c:strCache>
                <c:ptCount val="1"/>
                <c:pt idx="0">
                  <c:v>Y62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x"/>
            <c:size val="7"/>
            <c:spPr>
              <a:noFill/>
              <a:ln w="15875"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'PWA9-Graph'!$DT$72:$EE$72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'PWA9-Graph'!$DT$75:$EE$75</c:f>
              <c:numCache>
                <c:formatCode>_-* #,##0.000_-;\-* #,##0.000_-;_-* "-"??_-;_-@_-</c:formatCode>
                <c:ptCount val="12"/>
                <c:pt idx="0">
                  <c:v>1.0405377319371492</c:v>
                </c:pt>
                <c:pt idx="1">
                  <c:v>0.95537199265413797</c:v>
                </c:pt>
                <c:pt idx="2">
                  <c:v>0.97091837808200165</c:v>
                </c:pt>
                <c:pt idx="3">
                  <c:v>0.95233445229528224</c:v>
                </c:pt>
                <c:pt idx="4">
                  <c:v>0.88953747339602152</c:v>
                </c:pt>
                <c:pt idx="5">
                  <c:v>1.0377121824151327</c:v>
                </c:pt>
                <c:pt idx="6">
                  <c:v>0.90164056559249828</c:v>
                </c:pt>
                <c:pt idx="7">
                  <c:v>0.87446005563348184</c:v>
                </c:pt>
                <c:pt idx="8">
                  <c:v>0.86153453537905689</c:v>
                </c:pt>
                <c:pt idx="9">
                  <c:v>0.94238261520219602</c:v>
                </c:pt>
                <c:pt idx="10">
                  <c:v>0.8959075134504032</c:v>
                </c:pt>
                <c:pt idx="11">
                  <c:v>0.95962442623466293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27-47E3-877D-83E4B27E5430}"/>
            </c:ext>
          </c:extLst>
        </c:ser>
        <c:ser>
          <c:idx val="3"/>
          <c:order val="3"/>
          <c:tx>
            <c:strRef>
              <c:f>'PWA9-Graph'!$DS$76</c:f>
              <c:strCache>
                <c:ptCount val="1"/>
                <c:pt idx="0">
                  <c:v>Y63</c:v>
                </c:pt>
              </c:strCache>
            </c:strRef>
          </c:tx>
          <c:spPr>
            <a:ln w="34925">
              <a:solidFill>
                <a:schemeClr val="accent4"/>
              </a:solidFill>
            </a:ln>
          </c:spPr>
          <c:marker>
            <c:symbol val="triangle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'PWA9-Graph'!$DT$72:$EE$72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'PWA9-Graph'!$DT$76:$EE$76</c:f>
              <c:numCache>
                <c:formatCode>_-* #,##0.000_-;\-* #,##0.000_-;_-* "-"??_-;_-@_-</c:formatCode>
                <c:ptCount val="12"/>
                <c:pt idx="0">
                  <c:v>0.98288184712222282</c:v>
                </c:pt>
                <c:pt idx="1">
                  <c:v>0.9165515465827353</c:v>
                </c:pt>
                <c:pt idx="2">
                  <c:v>0.96938738073242936</c:v>
                </c:pt>
                <c:pt idx="3">
                  <c:v>0.92438413610923786</c:v>
                </c:pt>
                <c:pt idx="4">
                  <c:v>0.88975991089800521</c:v>
                </c:pt>
                <c:pt idx="5">
                  <c:v>1.0113484897371949</c:v>
                </c:pt>
                <c:pt idx="6">
                  <c:v>0.85735549456586924</c:v>
                </c:pt>
                <c:pt idx="7">
                  <c:v>0.91895684960154056</c:v>
                </c:pt>
                <c:pt idx="8">
                  <c:v>0.90577966012095412</c:v>
                </c:pt>
                <c:pt idx="9">
                  <c:v>0.99761650502345411</c:v>
                </c:pt>
                <c:pt idx="10">
                  <c:v>0.9416968109114745</c:v>
                </c:pt>
                <c:pt idx="11">
                  <c:v>0.94945503168387746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27-47E3-877D-83E4B27E5430}"/>
            </c:ext>
          </c:extLst>
        </c:ser>
        <c:ser>
          <c:idx val="4"/>
          <c:order val="4"/>
          <c:tx>
            <c:strRef>
              <c:f>'PWA9-Graph'!$DS$77</c:f>
              <c:strCache>
                <c:ptCount val="1"/>
                <c:pt idx="0">
                  <c:v>Y64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'PWA9-Graph'!$DT$72:$EE$72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'PWA9-Graph'!$DT$77:$EE$77</c:f>
              <c:numCache>
                <c:formatCode>_-* #,##0.000_-;\-* #,##0.000_-;_-* "-"??_-;_-@_-</c:formatCode>
                <c:ptCount val="12"/>
                <c:pt idx="0">
                  <c:v>1.0005955925055241</c:v>
                </c:pt>
                <c:pt idx="1">
                  <c:v>0.96565808329240388</c:v>
                </c:pt>
                <c:pt idx="2">
                  <c:v>0.90280217403302698</c:v>
                </c:pt>
                <c:pt idx="3">
                  <c:v>0.90548032761748432</c:v>
                </c:pt>
                <c:pt idx="4">
                  <c:v>0.8479002970324333</c:v>
                </c:pt>
                <c:pt idx="5">
                  <c:v>1.0204917772788615</c:v>
                </c:pt>
                <c:pt idx="6">
                  <c:v>0.79925120916652681</c:v>
                </c:pt>
                <c:pt idx="7">
                  <c:v>0.93721747732988492</c:v>
                </c:pt>
                <c:pt idx="8">
                  <c:v>0.82679649835555991</c:v>
                </c:pt>
                <c:pt idx="9">
                  <c:v>0.92947594603371719</c:v>
                </c:pt>
                <c:pt idx="10">
                  <c:v>0.92737770251798401</c:v>
                </c:pt>
                <c:pt idx="11">
                  <c:v>0.89337122691091142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27-47E3-877D-83E4B27E5430}"/>
            </c:ext>
          </c:extLst>
        </c:ser>
        <c:ser>
          <c:idx val="5"/>
          <c:order val="5"/>
          <c:tx>
            <c:strRef>
              <c:f>'PWA9-Graph'!$DS$78</c:f>
              <c:strCache>
                <c:ptCount val="1"/>
                <c:pt idx="0">
                  <c:v>Y65</c:v>
                </c:pt>
              </c:strCache>
            </c:strRef>
          </c:tx>
          <c:spPr>
            <a:ln w="47625">
              <a:solidFill>
                <a:srgbClr val="0000CC"/>
              </a:solidFill>
              <a:prstDash val="sysDot"/>
            </a:ln>
          </c:spPr>
          <c:marker>
            <c:symbol val="circle"/>
            <c:size val="6"/>
            <c:spPr>
              <a:solidFill>
                <a:schemeClr val="tx2"/>
              </a:solidFill>
              <a:ln>
                <a:solidFill>
                  <a:srgbClr val="0000CC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Pt>
            <c:idx val="1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5827-47E3-877D-83E4B27E5430}"/>
              </c:ext>
            </c:extLst>
          </c:dPt>
          <c:dPt>
            <c:idx val="2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5827-47E3-877D-83E4B27E5430}"/>
              </c:ext>
            </c:extLst>
          </c:dPt>
          <c:dPt>
            <c:idx val="3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5827-47E3-877D-83E4B27E5430}"/>
              </c:ext>
            </c:extLst>
          </c:dPt>
          <c:dPt>
            <c:idx val="4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827-47E3-877D-83E4B27E5430}"/>
              </c:ext>
            </c:extLst>
          </c:dPt>
          <c:dPt>
            <c:idx val="5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827-47E3-877D-83E4B27E5430}"/>
              </c:ext>
            </c:extLst>
          </c:dPt>
          <c:dPt>
            <c:idx val="6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827-47E3-877D-83E4B27E5430}"/>
              </c:ext>
            </c:extLst>
          </c:dPt>
          <c:dPt>
            <c:idx val="7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827-47E3-877D-83E4B27E5430}"/>
              </c:ext>
            </c:extLst>
          </c:dPt>
          <c:dPt>
            <c:idx val="8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827-47E3-877D-83E4B27E5430}"/>
              </c:ext>
            </c:extLst>
          </c:dPt>
          <c:dPt>
            <c:idx val="9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5827-47E3-877D-83E4B27E5430}"/>
              </c:ext>
            </c:extLst>
          </c:dPt>
          <c:dPt>
            <c:idx val="10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5827-47E3-877D-83E4B27E5430}"/>
              </c:ext>
            </c:extLst>
          </c:dPt>
          <c:dPt>
            <c:idx val="11"/>
            <c:bubble3D val="0"/>
            <c:spPr>
              <a:ln w="47625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5827-47E3-877D-83E4B27E5430}"/>
              </c:ext>
            </c:extLst>
          </c:dPt>
          <c:cat>
            <c:strRef>
              <c:f>'PWA9-Graph'!$DT$72:$EE$72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'PWA9-Graph'!$DT$78:$EE$78</c:f>
              <c:numCache>
                <c:formatCode>_-* #,##0.000_-;\-* #,##0.000_-;_-* "-"??_-;_-@_-</c:formatCode>
                <c:ptCount val="12"/>
                <c:pt idx="0">
                  <c:v>0.96236563678405096</c:v>
                </c:pt>
                <c:pt idx="1">
                  <c:v>0.92380359353548447</c:v>
                </c:pt>
                <c:pt idx="2">
                  <c:v>0.91908169071979506</c:v>
                </c:pt>
                <c:pt idx="3">
                  <c:v>0.91879715935491302</c:v>
                </c:pt>
                <c:pt idx="4">
                  <c:v>0.86973329302721891</c:v>
                </c:pt>
                <c:pt idx="5">
                  <c:v>1.0262180905724179</c:v>
                </c:pt>
                <c:pt idx="6">
                  <c:v>0.85927663277802568</c:v>
                </c:pt>
                <c:pt idx="7">
                  <c:v>0.9984924749187285</c:v>
                </c:pt>
                <c:pt idx="8">
                  <c:v>0.97548449895322265</c:v>
                </c:pt>
                <c:pt idx="9">
                  <c:v>0.99557650019927713</c:v>
                </c:pt>
                <c:pt idx="10">
                  <c:v>1.0169755249245054</c:v>
                </c:pt>
                <c:pt idx="11">
                  <c:v>1.1541799931923691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827-47E3-877D-83E4B27E5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514048"/>
        <c:axId val="480112000"/>
      </c:lineChart>
      <c:catAx>
        <c:axId val="480514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0112000"/>
        <c:crosses val="autoZero"/>
        <c:auto val="1"/>
        <c:lblAlgn val="ctr"/>
        <c:lblOffset val="100"/>
        <c:noMultiLvlLbl val="0"/>
      </c:catAx>
      <c:valAx>
        <c:axId val="4801120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4.0011475838247476E-2"/>
              <c:y val="1.4029239335737239E-2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crossAx val="480514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0632750451648085"/>
          <c:y val="0.64851644712635215"/>
          <c:w val="0.22152242333344699"/>
          <c:h val="0.18223514116810163"/>
        </c:manualLayout>
      </c:layout>
      <c:overlay val="0"/>
      <c:txPr>
        <a:bodyPr/>
        <a:lstStyle/>
        <a:p>
          <a:pPr>
            <a:defRPr sz="1400"/>
          </a:pPr>
          <a:endParaRPr lang="th-TH"/>
        </a:p>
      </c:txPr>
    </c:legend>
    <c:plotVisOnly val="1"/>
    <c:dispBlanksAs val="gap"/>
    <c:showDLblsOverMax val="0"/>
  </c:chart>
  <c:spPr>
    <a:ln w="38100">
      <a:solidFill>
        <a:srgbClr val="7030A0"/>
      </a:solidFill>
    </a:ln>
  </c:spPr>
  <c:txPr>
    <a:bodyPr/>
    <a:lstStyle/>
    <a:p>
      <a:pPr>
        <a:defRPr sz="16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ค่าไฟฟ้าสำนักงาน</a:t>
            </a:r>
            <a:r>
              <a:rPr lang="th-TH" baseline="0"/>
              <a:t> </a:t>
            </a:r>
            <a:r>
              <a:rPr lang="th-TH"/>
              <a:t>ต่อน้ำจำหน่าย</a:t>
            </a:r>
          </a:p>
          <a:p>
            <a:pPr>
              <a:defRPr/>
            </a:pPr>
            <a:r>
              <a:rPr lang="en-US"/>
              <a:t>Y25</a:t>
            </a:r>
            <a:r>
              <a:rPr lang="th-TH"/>
              <a:t>60</a:t>
            </a:r>
            <a:r>
              <a:rPr lang="en-US"/>
              <a:t> - Y256</a:t>
            </a:r>
            <a:r>
              <a:rPr lang="th-TH"/>
              <a:t>5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87654877214821E-2"/>
          <c:y val="0.17003864887968731"/>
          <c:w val="0.89618570405971987"/>
          <c:h val="0.70000025181354719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'PWA9-Graph'!$DS$102</c:f>
              <c:strCache>
                <c:ptCount val="1"/>
                <c:pt idx="0">
                  <c:v>Y60</c:v>
                </c:pt>
              </c:strCache>
            </c:strRef>
          </c:tx>
          <c:spPr>
            <a:ln w="3175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dot"/>
            <c:size val="7"/>
            <c:spPr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cat>
            <c:strRef>
              <c:f>'PWA9-Graph'!$DT$101:$EE$101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'PWA9-Graph'!$DT$102:$EE$102</c:f>
              <c:numCache>
                <c:formatCode>_-* #,##0.000_-;\-* #,##0.000_-;_-* "-"??_-;_-@_-</c:formatCode>
                <c:ptCount val="12"/>
                <c:pt idx="0">
                  <c:v>7.1155949164015214E-2</c:v>
                </c:pt>
                <c:pt idx="1">
                  <c:v>1.6455599666702611E-2</c:v>
                </c:pt>
                <c:pt idx="2">
                  <c:v>2.9077288880837646E-2</c:v>
                </c:pt>
                <c:pt idx="3">
                  <c:v>2.5424367151258436E-2</c:v>
                </c:pt>
                <c:pt idx="4">
                  <c:v>2.6794982359699814E-2</c:v>
                </c:pt>
                <c:pt idx="5">
                  <c:v>3.9961041551442408E-2</c:v>
                </c:pt>
                <c:pt idx="6">
                  <c:v>3.4268767831384501E-2</c:v>
                </c:pt>
                <c:pt idx="7">
                  <c:v>4.1744225261476316E-2</c:v>
                </c:pt>
                <c:pt idx="8">
                  <c:v>4.4090203913513211E-2</c:v>
                </c:pt>
                <c:pt idx="9">
                  <c:v>4.089322221539423E-2</c:v>
                </c:pt>
                <c:pt idx="10">
                  <c:v>4.2725817953250353E-2</c:v>
                </c:pt>
                <c:pt idx="11">
                  <c:v>4.3873235468866671E-2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F7-4A85-B1AB-9E8231B9579D}"/>
            </c:ext>
          </c:extLst>
        </c:ser>
        <c:ser>
          <c:idx val="1"/>
          <c:order val="1"/>
          <c:tx>
            <c:strRef>
              <c:f>'PWA9-Graph'!$DS$103</c:f>
              <c:strCache>
                <c:ptCount val="1"/>
                <c:pt idx="0">
                  <c:v>Y61</c:v>
                </c:pt>
              </c:strCache>
            </c:strRef>
          </c:tx>
          <c:spPr>
            <a:ln w="3175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plus"/>
            <c:size val="7"/>
            <c:spPr>
              <a:ln w="15875"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'PWA9-Graph'!$DT$101:$EE$101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'PWA9-Graph'!$DT$103:$EE$103</c:f>
              <c:numCache>
                <c:formatCode>_-* #,##0.000_-;\-* #,##0.000_-;_-* "-"??_-;_-@_-</c:formatCode>
                <c:ptCount val="12"/>
                <c:pt idx="0">
                  <c:v>4.167425563501824E-2</c:v>
                </c:pt>
                <c:pt idx="1">
                  <c:v>3.4218068333167789E-2</c:v>
                </c:pt>
                <c:pt idx="2">
                  <c:v>3.0513452038950853E-2</c:v>
                </c:pt>
                <c:pt idx="3">
                  <c:v>2.6108811575870885E-2</c:v>
                </c:pt>
                <c:pt idx="4">
                  <c:v>2.6015565656372426E-2</c:v>
                </c:pt>
                <c:pt idx="5">
                  <c:v>3.8901246909401693E-2</c:v>
                </c:pt>
                <c:pt idx="6">
                  <c:v>3.4437393287677254E-2</c:v>
                </c:pt>
                <c:pt idx="7">
                  <c:v>4.3090599028283862E-2</c:v>
                </c:pt>
                <c:pt idx="8">
                  <c:v>4.2089900613076714E-2</c:v>
                </c:pt>
                <c:pt idx="9">
                  <c:v>4.4677729380284234E-2</c:v>
                </c:pt>
                <c:pt idx="10">
                  <c:v>4.0568562859404363E-2</c:v>
                </c:pt>
                <c:pt idx="11">
                  <c:v>4.2522749684708712E-2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F7-4A85-B1AB-9E8231B9579D}"/>
            </c:ext>
          </c:extLst>
        </c:ser>
        <c:ser>
          <c:idx val="2"/>
          <c:order val="2"/>
          <c:tx>
            <c:strRef>
              <c:f>'PWA9-Graph'!$DS$104</c:f>
              <c:strCache>
                <c:ptCount val="1"/>
                <c:pt idx="0">
                  <c:v>Y62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x"/>
            <c:size val="7"/>
            <c:spPr>
              <a:noFill/>
              <a:ln w="15875"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'PWA9-Graph'!$DT$101:$EE$101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'PWA9-Graph'!$DT$104:$EE$104</c:f>
              <c:numCache>
                <c:formatCode>_-* #,##0.000_-;\-* #,##0.000_-;_-* "-"??_-;_-@_-</c:formatCode>
                <c:ptCount val="12"/>
                <c:pt idx="0">
                  <c:v>4.4632366225017234E-2</c:v>
                </c:pt>
                <c:pt idx="1">
                  <c:v>3.6500070396668437E-2</c:v>
                </c:pt>
                <c:pt idx="2">
                  <c:v>3.1044017581543713E-2</c:v>
                </c:pt>
                <c:pt idx="3">
                  <c:v>2.633952581993013E-2</c:v>
                </c:pt>
                <c:pt idx="4">
                  <c:v>2.7756575691275886E-2</c:v>
                </c:pt>
                <c:pt idx="5">
                  <c:v>4.1737979252757192E-2</c:v>
                </c:pt>
                <c:pt idx="6">
                  <c:v>3.9117181917624547E-2</c:v>
                </c:pt>
                <c:pt idx="7">
                  <c:v>4.4870370208889246E-2</c:v>
                </c:pt>
                <c:pt idx="8">
                  <c:v>4.479091715402924E-2</c:v>
                </c:pt>
                <c:pt idx="9">
                  <c:v>4.5257716086501046E-2</c:v>
                </c:pt>
                <c:pt idx="10">
                  <c:v>3.934415694974553E-2</c:v>
                </c:pt>
                <c:pt idx="11">
                  <c:v>4.5609379017128061E-2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F7-4A85-B1AB-9E8231B9579D}"/>
            </c:ext>
          </c:extLst>
        </c:ser>
        <c:ser>
          <c:idx val="3"/>
          <c:order val="3"/>
          <c:tx>
            <c:strRef>
              <c:f>'PWA9-Graph'!$DS$105</c:f>
              <c:strCache>
                <c:ptCount val="1"/>
                <c:pt idx="0">
                  <c:v>Y63</c:v>
                </c:pt>
              </c:strCache>
            </c:strRef>
          </c:tx>
          <c:spPr>
            <a:ln w="34925">
              <a:solidFill>
                <a:schemeClr val="accent4"/>
              </a:solidFill>
            </a:ln>
          </c:spPr>
          <c:marker>
            <c:symbol val="triangle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'PWA9-Graph'!$DT$101:$EE$101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'PWA9-Graph'!$DT$105:$EE$105</c:f>
              <c:numCache>
                <c:formatCode>_-* #,##0.000_-;\-* #,##0.000_-;_-* "-"??_-;_-@_-</c:formatCode>
                <c:ptCount val="12"/>
                <c:pt idx="0">
                  <c:v>4.4491687121389178E-2</c:v>
                </c:pt>
                <c:pt idx="1">
                  <c:v>3.8255161450906364E-2</c:v>
                </c:pt>
                <c:pt idx="2">
                  <c:v>2.4759498941913909E-2</c:v>
                </c:pt>
                <c:pt idx="3">
                  <c:v>2.5894379165073683E-2</c:v>
                </c:pt>
                <c:pt idx="4">
                  <c:v>2.6519344292110877E-2</c:v>
                </c:pt>
                <c:pt idx="5">
                  <c:v>4.1395148831603265E-2</c:v>
                </c:pt>
                <c:pt idx="6">
                  <c:v>4.0034355977711565E-2</c:v>
                </c:pt>
                <c:pt idx="7">
                  <c:v>4.5844714631570312E-2</c:v>
                </c:pt>
                <c:pt idx="8">
                  <c:v>5.0128367637804622E-2</c:v>
                </c:pt>
                <c:pt idx="9">
                  <c:v>4.7358592211633986E-2</c:v>
                </c:pt>
                <c:pt idx="10">
                  <c:v>4.2940542672986429E-2</c:v>
                </c:pt>
                <c:pt idx="11">
                  <c:v>4.4691511185669872E-2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F7-4A85-B1AB-9E8231B9579D}"/>
            </c:ext>
          </c:extLst>
        </c:ser>
        <c:ser>
          <c:idx val="4"/>
          <c:order val="4"/>
          <c:tx>
            <c:strRef>
              <c:f>'PWA9-Graph'!$DS$106</c:f>
              <c:strCache>
                <c:ptCount val="1"/>
                <c:pt idx="0">
                  <c:v>Y64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'PWA9-Graph'!$DT$101:$EE$101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'PWA9-Graph'!$DT$106:$EE$106</c:f>
              <c:numCache>
                <c:formatCode>_-* #,##0.000_-;\-* #,##0.000_-;_-* "-"??_-;_-@_-</c:formatCode>
                <c:ptCount val="12"/>
                <c:pt idx="0">
                  <c:v>4.2289048710679046E-2</c:v>
                </c:pt>
                <c:pt idx="1">
                  <c:v>3.5662227145219903E-2</c:v>
                </c:pt>
                <c:pt idx="2">
                  <c:v>2.734506575586855E-2</c:v>
                </c:pt>
                <c:pt idx="3">
                  <c:v>2.355265142151584E-2</c:v>
                </c:pt>
                <c:pt idx="4">
                  <c:v>2.663347187115048E-2</c:v>
                </c:pt>
                <c:pt idx="5">
                  <c:v>4.4299535768457084E-2</c:v>
                </c:pt>
                <c:pt idx="6">
                  <c:v>3.6077634408556464E-2</c:v>
                </c:pt>
                <c:pt idx="7">
                  <c:v>4.9246283078908153E-2</c:v>
                </c:pt>
                <c:pt idx="8">
                  <c:v>4.7064406643383391E-2</c:v>
                </c:pt>
                <c:pt idx="9">
                  <c:v>4.8520326312858464E-2</c:v>
                </c:pt>
                <c:pt idx="10">
                  <c:v>4.7966584923221568E-2</c:v>
                </c:pt>
                <c:pt idx="11">
                  <c:v>4.7919907979318624E-2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F7-4A85-B1AB-9E8231B9579D}"/>
            </c:ext>
          </c:extLst>
        </c:ser>
        <c:ser>
          <c:idx val="5"/>
          <c:order val="5"/>
          <c:tx>
            <c:strRef>
              <c:f>'PWA9-Graph'!$DS$107</c:f>
              <c:strCache>
                <c:ptCount val="1"/>
                <c:pt idx="0">
                  <c:v>Y65</c:v>
                </c:pt>
              </c:strCache>
            </c:strRef>
          </c:tx>
          <c:spPr>
            <a:ln w="47625">
              <a:solidFill>
                <a:srgbClr val="0000CC"/>
              </a:solidFill>
              <a:prstDash val="solid"/>
            </a:ln>
          </c:spPr>
          <c:marker>
            <c:symbol val="circle"/>
            <c:size val="6"/>
            <c:spPr>
              <a:solidFill>
                <a:schemeClr val="tx2"/>
              </a:solidFill>
              <a:ln>
                <a:solidFill>
                  <a:srgbClr val="0000CC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FFF7-4A85-B1AB-9E8231B9579D}"/>
              </c:ext>
            </c:extLst>
          </c:dPt>
          <c:dPt>
            <c:idx val="2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FF7-4A85-B1AB-9E8231B9579D}"/>
              </c:ext>
            </c:extLst>
          </c:dPt>
          <c:dPt>
            <c:idx val="3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FF7-4A85-B1AB-9E8231B957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A-FFF7-4A85-B1AB-9E8231B957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B-FFF7-4A85-B1AB-9E8231B957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C-FFF7-4A85-B1AB-9E8231B957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D-FFF7-4A85-B1AB-9E8231B957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E-FFF7-4A85-B1AB-9E8231B957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F-FFF7-4A85-B1AB-9E8231B957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0-FFF7-4A85-B1AB-9E8231B957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1-FFF7-4A85-B1AB-9E8231B9579D}"/>
              </c:ext>
            </c:extLst>
          </c:dPt>
          <c:cat>
            <c:strRef>
              <c:f>'PWA9-Graph'!$DT$101:$EE$101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'PWA9-Graph'!$DT$107:$EE$107</c:f>
              <c:numCache>
                <c:formatCode>_-* #,##0.000_-;\-* #,##0.000_-;_-* "-"??_-;_-@_-</c:formatCode>
                <c:ptCount val="12"/>
                <c:pt idx="0">
                  <c:v>4.6435899629633515E-2</c:v>
                </c:pt>
                <c:pt idx="1">
                  <c:v>4.1855070478090103E-2</c:v>
                </c:pt>
                <c:pt idx="2">
                  <c:v>2.8316782869356814E-2</c:v>
                </c:pt>
                <c:pt idx="3">
                  <c:v>2.6072578244400617E-2</c:v>
                </c:pt>
                <c:pt idx="4">
                  <c:v>2.8334029222634061E-2</c:v>
                </c:pt>
                <c:pt idx="5">
                  <c:v>5.0274190542362339E-2</c:v>
                </c:pt>
                <c:pt idx="6">
                  <c:v>4.0950943710636893E-2</c:v>
                </c:pt>
                <c:pt idx="7">
                  <c:v>4.8519561671873469E-2</c:v>
                </c:pt>
                <c:pt idx="8">
                  <c:v>5.0273240760672258E-2</c:v>
                </c:pt>
                <c:pt idx="9">
                  <c:v>4.7207379432265849E-2</c:v>
                </c:pt>
                <c:pt idx="10">
                  <c:v>4.7992117836866126E-2</c:v>
                </c:pt>
                <c:pt idx="11">
                  <c:v>5.5001058925663884E-2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F7-4A85-B1AB-9E8231B95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515584"/>
        <c:axId val="480114304"/>
      </c:lineChart>
      <c:catAx>
        <c:axId val="480515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0114304"/>
        <c:crosses val="autoZero"/>
        <c:auto val="1"/>
        <c:lblAlgn val="ctr"/>
        <c:lblOffset val="100"/>
        <c:noMultiLvlLbl val="0"/>
      </c:catAx>
      <c:valAx>
        <c:axId val="48011430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4.0011475838247476E-2"/>
              <c:y val="1.4029239335737239E-2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crossAx val="4805155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0632750451648085"/>
          <c:y val="0.64851644712635215"/>
          <c:w val="0.22152242333344699"/>
          <c:h val="0.18223514116810163"/>
        </c:manualLayout>
      </c:layout>
      <c:overlay val="0"/>
      <c:txPr>
        <a:bodyPr/>
        <a:lstStyle/>
        <a:p>
          <a:pPr>
            <a:defRPr sz="1400"/>
          </a:pPr>
          <a:endParaRPr lang="th-TH"/>
        </a:p>
      </c:txPr>
    </c:legend>
    <c:plotVisOnly val="1"/>
    <c:dispBlanksAs val="gap"/>
    <c:showDLblsOverMax val="0"/>
  </c:chart>
  <c:spPr>
    <a:ln w="38100">
      <a:solidFill>
        <a:srgbClr val="7030A0"/>
      </a:solidFill>
    </a:ln>
  </c:spPr>
  <c:txPr>
    <a:bodyPr/>
    <a:lstStyle/>
    <a:p>
      <a:pPr>
        <a:defRPr sz="16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ผู้ใช้น้ำเพิ่ม(รวม) </a:t>
            </a:r>
            <a:r>
              <a:rPr lang="en-US"/>
              <a:t>Y2565</a:t>
            </a:r>
            <a:r>
              <a:rPr lang="th-TH"/>
              <a:t> (สะสม)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642333804069046"/>
          <c:y val="0.12501242654402714"/>
          <c:w val="0.79767335592107069"/>
          <c:h val="0.770905860218800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'PWA9-Graph'!$M$107</c:f>
              <c:strCache>
                <c:ptCount val="1"/>
                <c:pt idx="0">
                  <c:v>Y64</c:v>
                </c:pt>
              </c:strCache>
            </c:strRef>
          </c:tx>
          <c:spPr>
            <a:solidFill>
              <a:schemeClr val="accent1"/>
            </a:solidFill>
            <a:ln w="34925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'PWA9-Graph'!$N$106:$Y$106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'PWA9-Graph'!$N$107:$Y$107</c:f>
              <c:numCache>
                <c:formatCode>#,##0_ ;\-#,##0\ </c:formatCode>
                <c:ptCount val="12"/>
                <c:pt idx="0">
                  <c:v>1510</c:v>
                </c:pt>
                <c:pt idx="1">
                  <c:v>2783</c:v>
                </c:pt>
                <c:pt idx="2">
                  <c:v>4342</c:v>
                </c:pt>
                <c:pt idx="3">
                  <c:v>5851</c:v>
                </c:pt>
                <c:pt idx="4">
                  <c:v>7188</c:v>
                </c:pt>
                <c:pt idx="5">
                  <c:v>9147</c:v>
                </c:pt>
                <c:pt idx="6">
                  <c:v>10469</c:v>
                </c:pt>
                <c:pt idx="7">
                  <c:v>11815</c:v>
                </c:pt>
                <c:pt idx="8">
                  <c:v>13297</c:v>
                </c:pt>
                <c:pt idx="9">
                  <c:v>14578</c:v>
                </c:pt>
                <c:pt idx="10">
                  <c:v>15869</c:v>
                </c:pt>
                <c:pt idx="11">
                  <c:v>17421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07-4FBF-95CE-1ADDB776460B}"/>
            </c:ext>
          </c:extLst>
        </c:ser>
        <c:ser>
          <c:idx val="2"/>
          <c:order val="2"/>
          <c:tx>
            <c:strRef>
              <c:f>'PWA9-Graph'!$M$109</c:f>
              <c:strCache>
                <c:ptCount val="1"/>
                <c:pt idx="0">
                  <c:v>Y65</c:v>
                </c:pt>
              </c:strCache>
            </c:strRef>
          </c:tx>
          <c:spPr>
            <a:solidFill>
              <a:srgbClr val="0000CC"/>
            </a:solidFill>
            <a:ln w="44450">
              <a:noFill/>
              <a:prstDash val="sysDot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E07-4FBF-95CE-1ADDB776460B}"/>
              </c:ext>
            </c:extLst>
          </c:dPt>
          <c:dPt>
            <c:idx val="1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8E07-4FBF-95CE-1ADDB776460B}"/>
              </c:ext>
            </c:extLst>
          </c:dPt>
          <c:dPt>
            <c:idx val="2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8E07-4FBF-95CE-1ADDB776460B}"/>
              </c:ext>
            </c:extLst>
          </c:dPt>
          <c:dPt>
            <c:idx val="3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7-8E07-4FBF-95CE-1ADDB776460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E07-4FBF-95CE-1ADDB776460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E07-4FBF-95CE-1ADDB776460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E07-4FBF-95CE-1ADDB776460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E07-4FBF-95CE-1ADDB776460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8E07-4FBF-95CE-1ADDB776460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8E07-4FBF-95CE-1ADDB776460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E07-4FBF-95CE-1ADDB776460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8E07-4FBF-95CE-1ADDB776460B}"/>
              </c:ext>
            </c:extLst>
          </c:dPt>
          <c:cat>
            <c:strRef>
              <c:f>'PWA9-Graph'!$N$106:$Y$106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'PWA9-Graph'!$N$109:$Y$109</c:f>
              <c:numCache>
                <c:formatCode>#,##0_ ;\-#,##0\ </c:formatCode>
                <c:ptCount val="12"/>
                <c:pt idx="0">
                  <c:v>1165</c:v>
                </c:pt>
                <c:pt idx="1">
                  <c:v>2493</c:v>
                </c:pt>
                <c:pt idx="2">
                  <c:v>3829</c:v>
                </c:pt>
                <c:pt idx="3">
                  <c:v>5150</c:v>
                </c:pt>
                <c:pt idx="4">
                  <c:v>6601</c:v>
                </c:pt>
                <c:pt idx="5">
                  <c:v>8486</c:v>
                </c:pt>
                <c:pt idx="6">
                  <c:v>9578</c:v>
                </c:pt>
                <c:pt idx="7">
                  <c:v>11026</c:v>
                </c:pt>
                <c:pt idx="8">
                  <c:v>12693</c:v>
                </c:pt>
                <c:pt idx="9">
                  <c:v>13925</c:v>
                </c:pt>
                <c:pt idx="10">
                  <c:v>15528</c:v>
                </c:pt>
                <c:pt idx="11">
                  <c:v>16943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E07-4FBF-95CE-1ADDB7764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43"/>
        <c:axId val="476707328"/>
        <c:axId val="477069312"/>
      </c:barChart>
      <c:lineChart>
        <c:grouping val="standard"/>
        <c:varyColors val="0"/>
        <c:ser>
          <c:idx val="1"/>
          <c:order val="1"/>
          <c:tx>
            <c:strRef>
              <c:f>'PWA9-Graph'!$M$108</c:f>
              <c:strCache>
                <c:ptCount val="1"/>
                <c:pt idx="0">
                  <c:v>เป้า 65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'PWA9-Graph'!$N$106:$Y$106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'PWA9-Graph'!$N$108:$Y$108</c:f>
              <c:numCache>
                <c:formatCode>#,##0_ ;\-#,##0\ </c:formatCode>
                <c:ptCount val="12"/>
                <c:pt idx="0">
                  <c:v>1496.1255955269448</c:v>
                </c:pt>
                <c:pt idx="1">
                  <c:v>3005.5736172805273</c:v>
                </c:pt>
                <c:pt idx="2">
                  <c:v>4499.5070630709015</c:v>
                </c:pt>
                <c:pt idx="3">
                  <c:v>6095.4874667280292</c:v>
                </c:pt>
                <c:pt idx="4">
                  <c:v>7650.6459007963676</c:v>
                </c:pt>
                <c:pt idx="5">
                  <c:v>9639.8285878696261</c:v>
                </c:pt>
                <c:pt idx="6">
                  <c:v>11350.954859371117</c:v>
                </c:pt>
                <c:pt idx="7">
                  <c:v>13183.196486527781</c:v>
                </c:pt>
                <c:pt idx="8">
                  <c:v>15077.711410087866</c:v>
                </c:pt>
                <c:pt idx="9">
                  <c:v>16826.186665911988</c:v>
                </c:pt>
                <c:pt idx="10">
                  <c:v>18359.446500174112</c:v>
                </c:pt>
                <c:pt idx="11">
                  <c:v>19987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07-4FBF-95CE-1ADDB7764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707328"/>
        <c:axId val="477069312"/>
      </c:lineChart>
      <c:catAx>
        <c:axId val="476707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477069312"/>
        <c:crosses val="autoZero"/>
        <c:auto val="1"/>
        <c:lblAlgn val="ctr"/>
        <c:lblOffset val="100"/>
        <c:noMultiLvlLbl val="0"/>
      </c:catAx>
      <c:valAx>
        <c:axId val="4770693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2.6673396594656434E-2"/>
              <c:y val="1.9211669337792957E-2"/>
            </c:manualLayout>
          </c:layout>
          <c:overlay val="0"/>
        </c:title>
        <c:numFmt formatCode="#,##0_ ;\-#,##0\ " sourceLinked="1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476707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076957157041093"/>
          <c:y val="0.65554812617567937"/>
          <c:w val="9.251171630292912E-2"/>
          <c:h val="0.28754845269492418"/>
        </c:manualLayout>
      </c:layout>
      <c:overlay val="0"/>
    </c:legend>
    <c:plotVisOnly val="1"/>
    <c:dispBlanksAs val="gap"/>
    <c:showDLblsOverMax val="0"/>
  </c:chart>
  <c:spPr>
    <a:ln w="38100">
      <a:solidFill>
        <a:srgbClr val="7030A0"/>
      </a:solidFill>
    </a:ln>
  </c:spPr>
  <c:txPr>
    <a:bodyPr/>
    <a:lstStyle/>
    <a:p>
      <a:pPr>
        <a:defRPr sz="1800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ปริมาณน้ำจำหน่าย </a:t>
            </a:r>
            <a:r>
              <a:rPr lang="en-US"/>
              <a:t>Y2560 - Y2565</a:t>
            </a:r>
            <a:endParaRPr lang="th-T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87617456908787E-2"/>
          <c:y val="0.11524296612456154"/>
          <c:w val="0.89618570405971987"/>
          <c:h val="0.73548556430446188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'PWA9-Graph'!$AC$46</c:f>
              <c:strCache>
                <c:ptCount val="1"/>
                <c:pt idx="0">
                  <c:v>Y60</c:v>
                </c:pt>
              </c:strCache>
            </c:strRef>
          </c:tx>
          <c:spPr>
            <a:ln w="3175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dot"/>
            <c:size val="7"/>
            <c:spPr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cat>
            <c:strRef>
              <c:f>'PWA9-Graph'!$AD$45:$AO$45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'PWA9-Graph'!$AD$46:$AO$46</c:f>
              <c:numCache>
                <c:formatCode>#,##0.000_ ;\-#,##0.000\ </c:formatCode>
                <c:ptCount val="12"/>
                <c:pt idx="0">
                  <c:v>7.1288564900000004</c:v>
                </c:pt>
                <c:pt idx="1">
                  <c:v>7.3201653199999992</c:v>
                </c:pt>
                <c:pt idx="2">
                  <c:v>7.3735426599999991</c:v>
                </c:pt>
                <c:pt idx="3">
                  <c:v>7.7464177900000006</c:v>
                </c:pt>
                <c:pt idx="4">
                  <c:v>7.5416828900000006</c:v>
                </c:pt>
                <c:pt idx="5">
                  <c:v>7.4267125800000002</c:v>
                </c:pt>
                <c:pt idx="6">
                  <c:v>8.6516066600000006</c:v>
                </c:pt>
                <c:pt idx="7">
                  <c:v>8.2894316000000003</c:v>
                </c:pt>
                <c:pt idx="8">
                  <c:v>7.9268964300000011</c:v>
                </c:pt>
                <c:pt idx="9">
                  <c:v>7.5577739600000013</c:v>
                </c:pt>
                <c:pt idx="10">
                  <c:v>7.6685574599999988</c:v>
                </c:pt>
                <c:pt idx="11">
                  <c:v>7.7466060199999998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D-4B15-BC1B-F1674BD266C2}"/>
            </c:ext>
          </c:extLst>
        </c:ser>
        <c:ser>
          <c:idx val="1"/>
          <c:order val="1"/>
          <c:tx>
            <c:strRef>
              <c:f>'PWA9-Graph'!$AC$47</c:f>
              <c:strCache>
                <c:ptCount val="1"/>
                <c:pt idx="0">
                  <c:v>Y61</c:v>
                </c:pt>
              </c:strCache>
            </c:strRef>
          </c:tx>
          <c:spPr>
            <a:ln w="3175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plus"/>
            <c:size val="7"/>
            <c:spPr>
              <a:ln w="15875"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'PWA9-Graph'!$AD$45:$AO$45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'PWA9-Graph'!$AD$47:$AO$47</c:f>
              <c:numCache>
                <c:formatCode>#,##0.000_ ;\-#,##0.000\ </c:formatCode>
                <c:ptCount val="12"/>
                <c:pt idx="0">
                  <c:v>7.4680769999999992</c:v>
                </c:pt>
                <c:pt idx="1">
                  <c:v>7.9344364900000004</c:v>
                </c:pt>
                <c:pt idx="2">
                  <c:v>7.7049535299999983</c:v>
                </c:pt>
                <c:pt idx="3">
                  <c:v>7.9389496300000015</c:v>
                </c:pt>
                <c:pt idx="4">
                  <c:v>7.9113117400000013</c:v>
                </c:pt>
                <c:pt idx="5">
                  <c:v>7.619248830000001</c:v>
                </c:pt>
                <c:pt idx="6">
                  <c:v>8.4742439000000012</c:v>
                </c:pt>
                <c:pt idx="7">
                  <c:v>8.2438477999999993</c:v>
                </c:pt>
                <c:pt idx="8">
                  <c:v>8.1665472000000019</c:v>
                </c:pt>
                <c:pt idx="9">
                  <c:v>7.6966106999999999</c:v>
                </c:pt>
                <c:pt idx="10">
                  <c:v>7.9230571000000003</c:v>
                </c:pt>
                <c:pt idx="11">
                  <c:v>7.9509013999999985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1D-4B15-BC1B-F1674BD266C2}"/>
            </c:ext>
          </c:extLst>
        </c:ser>
        <c:ser>
          <c:idx val="2"/>
          <c:order val="2"/>
          <c:tx>
            <c:strRef>
              <c:f>'PWA9-Graph'!$AC$48</c:f>
              <c:strCache>
                <c:ptCount val="1"/>
                <c:pt idx="0">
                  <c:v>Y62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x"/>
            <c:size val="7"/>
            <c:spPr>
              <a:noFill/>
              <a:ln w="15875"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'PWA9-Graph'!$AD$45:$AO$45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'PWA9-Graph'!$AD$48:$AO$48</c:f>
              <c:numCache>
                <c:formatCode>#,##0.000_ ;\-#,##0.000\ </c:formatCode>
                <c:ptCount val="12"/>
                <c:pt idx="0">
                  <c:v>7.7537816000000008</c:v>
                </c:pt>
                <c:pt idx="1">
                  <c:v>8.062171300000001</c:v>
                </c:pt>
                <c:pt idx="2">
                  <c:v>7.9987743000000009</c:v>
                </c:pt>
                <c:pt idx="3">
                  <c:v>8.2731440000000003</c:v>
                </c:pt>
                <c:pt idx="4">
                  <c:v>8.1346291599999994</c:v>
                </c:pt>
                <c:pt idx="5">
                  <c:v>7.9400430000000028</c:v>
                </c:pt>
                <c:pt idx="6">
                  <c:v>9.0687200000000008</c:v>
                </c:pt>
                <c:pt idx="7">
                  <c:v>9.6330479999999987</c:v>
                </c:pt>
                <c:pt idx="8">
                  <c:v>9.0603320000000007</c:v>
                </c:pt>
                <c:pt idx="9">
                  <c:v>8.3982340000000004</c:v>
                </c:pt>
                <c:pt idx="10">
                  <c:v>8.6896094999999995</c:v>
                </c:pt>
                <c:pt idx="11">
                  <c:v>8.1098049999999979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1D-4B15-BC1B-F1674BD266C2}"/>
            </c:ext>
          </c:extLst>
        </c:ser>
        <c:ser>
          <c:idx val="3"/>
          <c:order val="3"/>
          <c:tx>
            <c:strRef>
              <c:f>'PWA9-Graph'!$AC$49</c:f>
              <c:strCache>
                <c:ptCount val="1"/>
                <c:pt idx="0">
                  <c:v>Y63</c:v>
                </c:pt>
              </c:strCache>
            </c:strRef>
          </c:tx>
          <c:spPr>
            <a:ln w="34925">
              <a:solidFill>
                <a:schemeClr val="accent4"/>
              </a:solidFill>
            </a:ln>
          </c:spPr>
          <c:marker>
            <c:symbol val="triangle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'PWA9-Graph'!$AD$45:$AO$45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'PWA9-Graph'!$AD$49:$AO$49</c:f>
              <c:numCache>
                <c:formatCode>#,##0.000_ ;\-#,##0.000\ </c:formatCode>
                <c:ptCount val="12"/>
                <c:pt idx="0">
                  <c:v>8.0617079999999977</c:v>
                </c:pt>
                <c:pt idx="1">
                  <c:v>8.4208880000000015</c:v>
                </c:pt>
                <c:pt idx="2">
                  <c:v>8.2658679999999993</c:v>
                </c:pt>
                <c:pt idx="3">
                  <c:v>8.668213999999999</c:v>
                </c:pt>
                <c:pt idx="4">
                  <c:v>8.6735836100000014</c:v>
                </c:pt>
                <c:pt idx="5">
                  <c:v>8.5371095400000012</c:v>
                </c:pt>
                <c:pt idx="6">
                  <c:v>9.5374960000000009</c:v>
                </c:pt>
                <c:pt idx="7">
                  <c:v>8.9037879999999987</c:v>
                </c:pt>
                <c:pt idx="8">
                  <c:v>8.6637880000000003</c:v>
                </c:pt>
                <c:pt idx="9">
                  <c:v>8.2663652299999999</c:v>
                </c:pt>
                <c:pt idx="10">
                  <c:v>8.6184500000000011</c:v>
                </c:pt>
                <c:pt idx="11">
                  <c:v>8.179081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1D-4B15-BC1B-F1674BD266C2}"/>
            </c:ext>
          </c:extLst>
        </c:ser>
        <c:ser>
          <c:idx val="4"/>
          <c:order val="4"/>
          <c:tx>
            <c:strRef>
              <c:f>'PWA9-Graph'!$AC$50</c:f>
              <c:strCache>
                <c:ptCount val="1"/>
                <c:pt idx="0">
                  <c:v>Y64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'PWA9-Graph'!$AD$45:$AO$45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'PWA9-Graph'!$AD$50:$AO$50</c:f>
              <c:numCache>
                <c:formatCode>#,##0.000_ ;\-#,##0.000\ </c:formatCode>
                <c:ptCount val="12"/>
                <c:pt idx="0">
                  <c:v>8.0774690000000007</c:v>
                </c:pt>
                <c:pt idx="1">
                  <c:v>8.3111060000000005</c:v>
                </c:pt>
                <c:pt idx="2">
                  <c:v>8.388833</c:v>
                </c:pt>
                <c:pt idx="3">
                  <c:v>8.6934310000000039</c:v>
                </c:pt>
                <c:pt idx="4">
                  <c:v>8.4499189999999995</c:v>
                </c:pt>
                <c:pt idx="5">
                  <c:v>7.963483000000001</c:v>
                </c:pt>
                <c:pt idx="6">
                  <c:v>9.4126819999999984</c:v>
                </c:pt>
                <c:pt idx="7">
                  <c:v>8.3453480000000013</c:v>
                </c:pt>
                <c:pt idx="8">
                  <c:v>8.9766898199999989</c:v>
                </c:pt>
                <c:pt idx="9">
                  <c:v>8.2062349999999995</c:v>
                </c:pt>
                <c:pt idx="10">
                  <c:v>8.16624908</c:v>
                </c:pt>
                <c:pt idx="11">
                  <c:v>8.2520579999999981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1D-4B15-BC1B-F1674BD266C2}"/>
            </c:ext>
          </c:extLst>
        </c:ser>
        <c:ser>
          <c:idx val="5"/>
          <c:order val="5"/>
          <c:tx>
            <c:strRef>
              <c:f>'PWA9-Graph'!$AC$51</c:f>
              <c:strCache>
                <c:ptCount val="1"/>
                <c:pt idx="0">
                  <c:v>Y65</c:v>
                </c:pt>
              </c:strCache>
            </c:strRef>
          </c:tx>
          <c:spPr>
            <a:ln w="44450">
              <a:solidFill>
                <a:srgbClr val="0000CC"/>
              </a:solidFill>
              <a:prstDash val="sysDash"/>
            </a:ln>
          </c:spPr>
          <c:marker>
            <c:symbol val="none"/>
          </c:marker>
          <c:dPt>
            <c:idx val="1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71D-4B15-BC1B-F1674BD266C2}"/>
              </c:ext>
            </c:extLst>
          </c:dPt>
          <c:dPt>
            <c:idx val="2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A71D-4B15-BC1B-F1674BD266C2}"/>
              </c:ext>
            </c:extLst>
          </c:dPt>
          <c:dPt>
            <c:idx val="3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71D-4B15-BC1B-F1674BD266C2}"/>
              </c:ext>
            </c:extLst>
          </c:dPt>
          <c:dPt>
            <c:idx val="4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71D-4B15-BC1B-F1674BD266C2}"/>
              </c:ext>
            </c:extLst>
          </c:dPt>
          <c:dPt>
            <c:idx val="5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71D-4B15-BC1B-F1674BD266C2}"/>
              </c:ext>
            </c:extLst>
          </c:dPt>
          <c:dPt>
            <c:idx val="6"/>
            <c:bubble3D val="0"/>
            <c:spPr>
              <a:ln w="44450" cmpd="sng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71D-4B15-BC1B-F1674BD266C2}"/>
              </c:ext>
            </c:extLst>
          </c:dPt>
          <c:dPt>
            <c:idx val="7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A71D-4B15-BC1B-F1674BD266C2}"/>
              </c:ext>
            </c:extLst>
          </c:dPt>
          <c:dPt>
            <c:idx val="8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71D-4B15-BC1B-F1674BD266C2}"/>
              </c:ext>
            </c:extLst>
          </c:dPt>
          <c:dPt>
            <c:idx val="9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A71D-4B15-BC1B-F1674BD266C2}"/>
              </c:ext>
            </c:extLst>
          </c:dPt>
          <c:dPt>
            <c:idx val="10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71D-4B15-BC1B-F1674BD266C2}"/>
              </c:ext>
            </c:extLst>
          </c:dPt>
          <c:dPt>
            <c:idx val="11"/>
            <c:bubble3D val="0"/>
            <c:spPr>
              <a:ln w="4445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A71D-4B15-BC1B-F1674BD266C2}"/>
              </c:ext>
            </c:extLst>
          </c:dPt>
          <c:cat>
            <c:strRef>
              <c:f>'PWA9-Graph'!$AD$45:$AO$45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'PWA9-Graph'!$AD$51:$AO$51</c:f>
              <c:numCache>
                <c:formatCode>#,##0.000_ ;\-#,##0.000\ </c:formatCode>
                <c:ptCount val="12"/>
                <c:pt idx="0">
                  <c:v>7.9129729999999991</c:v>
                </c:pt>
                <c:pt idx="1">
                  <c:v>8.1949155999999981</c:v>
                </c:pt>
                <c:pt idx="2">
                  <c:v>8.1678717199999991</c:v>
                </c:pt>
                <c:pt idx="3">
                  <c:v>8.7152485600000045</c:v>
                </c:pt>
                <c:pt idx="4">
                  <c:v>8.2941592299999982</c:v>
                </c:pt>
                <c:pt idx="5">
                  <c:v>7.8122680000000004</c:v>
                </c:pt>
                <c:pt idx="6">
                  <c:v>9.0126137900000014</c:v>
                </c:pt>
                <c:pt idx="7">
                  <c:v>8.6725787600000022</c:v>
                </c:pt>
                <c:pt idx="8">
                  <c:v>8.6035479999999982</c:v>
                </c:pt>
                <c:pt idx="9">
                  <c:v>8.5420598400000003</c:v>
                </c:pt>
                <c:pt idx="10">
                  <c:v>8.5500590199999973</c:v>
                </c:pt>
                <c:pt idx="11">
                  <c:v>8.5227890000000013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1D-4B15-BC1B-F1674BD26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786688"/>
        <c:axId val="477071616"/>
      </c:lineChart>
      <c:catAx>
        <c:axId val="476786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77071616"/>
        <c:crosses val="autoZero"/>
        <c:auto val="1"/>
        <c:lblAlgn val="ctr"/>
        <c:lblOffset val="100"/>
        <c:noMultiLvlLbl val="0"/>
      </c:catAx>
      <c:valAx>
        <c:axId val="47707161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4.0011475838247476E-2"/>
              <c:y val="1.4029239335737239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crossAx val="476786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0632750451648085"/>
          <c:y val="0.64851644712635215"/>
          <c:w val="0.22152242333344699"/>
          <c:h val="0.18223514116810163"/>
        </c:manualLayout>
      </c:layout>
      <c:overlay val="0"/>
      <c:txPr>
        <a:bodyPr/>
        <a:lstStyle/>
        <a:p>
          <a:pPr>
            <a:defRPr sz="1800"/>
          </a:pPr>
          <a:endParaRPr lang="th-TH"/>
        </a:p>
      </c:txPr>
    </c:legend>
    <c:plotVisOnly val="1"/>
    <c:dispBlanksAs val="gap"/>
    <c:showDLblsOverMax val="0"/>
  </c:chart>
  <c:spPr>
    <a:ln w="38100">
      <a:solidFill>
        <a:schemeClr val="accent3">
          <a:lumMod val="50000"/>
        </a:schemeClr>
      </a:solidFill>
    </a:ln>
  </c:spPr>
  <c:txPr>
    <a:bodyPr/>
    <a:lstStyle/>
    <a:p>
      <a:pPr>
        <a:defRPr sz="16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ปริมาณน้ำจำหน่าย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651811304335621"/>
          <c:y val="0.13650316073518695"/>
          <c:w val="0.8777956124468399"/>
          <c:h val="0.72673901899099003"/>
        </c:manualLayout>
      </c:layout>
      <c:barChart>
        <c:barDir val="col"/>
        <c:grouping val="clustered"/>
        <c:varyColors val="0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DC70-44E5-BD9C-C8ED75A1EA3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DC70-44E5-BD9C-C8ED75A1EA3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DC70-44E5-BD9C-C8ED75A1EA3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7-DC70-44E5-BD9C-C8ED75A1EA3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9-DC70-44E5-BD9C-C8ED75A1EA3B}"/>
              </c:ext>
            </c:extLst>
          </c:dPt>
          <c:dPt>
            <c:idx val="5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B-DC70-44E5-BD9C-C8ED75A1EA3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D-DC70-44E5-BD9C-C8ED75A1EA3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DC70-44E5-BD9C-C8ED75A1EA3B}"/>
              </c:ext>
            </c:extLst>
          </c:dPt>
          <c:dPt>
            <c:idx val="10"/>
            <c:invertIfNegative val="0"/>
            <c:bubble3D val="0"/>
            <c:spPr>
              <a:solidFill>
                <a:srgbClr val="C00000"/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DC70-44E5-BD9C-C8ED75A1EA3B}"/>
              </c:ext>
            </c:extLst>
          </c:dPt>
          <c:dPt>
            <c:idx val="11"/>
            <c:invertIfNegative val="0"/>
            <c:bubble3D val="0"/>
            <c:spPr>
              <a:pattFill prst="pct90">
                <a:fgClr>
                  <a:srgbClr val="0000CC"/>
                </a:fgClr>
                <a:bgClr>
                  <a:schemeClr val="bg1"/>
                </a:bgClr>
              </a:patt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DC70-44E5-BD9C-C8ED75A1EA3B}"/>
              </c:ext>
            </c:extLst>
          </c:dPt>
          <c:dLbls>
            <c:dLbl>
              <c:idx val="11"/>
              <c:spPr/>
              <c:txPr>
                <a:bodyPr/>
                <a:lstStyle/>
                <a:p>
                  <a:pPr>
                    <a:defRPr>
                      <a:solidFill>
                        <a:srgbClr val="0000CC"/>
                      </a:solidFill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DC70-44E5-BD9C-C8ED75A1EA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'PWA9-Graph'!$AE$21:$AP$21</c:f>
              <c:strCache>
                <c:ptCount val="12"/>
                <c:pt idx="0">
                  <c:v>Y60</c:v>
                </c:pt>
                <c:pt idx="2">
                  <c:v>Y61</c:v>
                </c:pt>
                <c:pt idx="4">
                  <c:v>Y62</c:v>
                </c:pt>
                <c:pt idx="6">
                  <c:v>Y63</c:v>
                </c:pt>
                <c:pt idx="8">
                  <c:v>Y64</c:v>
                </c:pt>
                <c:pt idx="10">
                  <c:v>เป้า 65</c:v>
                </c:pt>
                <c:pt idx="11">
                  <c:v>Y65f</c:v>
                </c:pt>
              </c:strCache>
            </c:strRef>
          </c:cat>
          <c:val>
            <c:numRef>
              <c:f>'PWA9-Graph'!$AE$22:$AP$22</c:f>
              <c:numCache>
                <c:formatCode>#,##0.000_ ;\-#,##0.000\ </c:formatCode>
                <c:ptCount val="12"/>
                <c:pt idx="0">
                  <c:v>92.378249860000011</c:v>
                </c:pt>
                <c:pt idx="2">
                  <c:v>95.032185319999982</c:v>
                </c:pt>
                <c:pt idx="4">
                  <c:v>101.12229186</c:v>
                </c:pt>
                <c:pt idx="6">
                  <c:v>102.79633938000001</c:v>
                </c:pt>
                <c:pt idx="8">
                  <c:v>101.24350290000001</c:v>
                </c:pt>
                <c:pt idx="10">
                  <c:v>105.06963818</c:v>
                </c:pt>
                <c:pt idx="11">
                  <c:v>101.00108452000002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C70-44E5-BD9C-C8ED75A1E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"/>
        <c:axId val="476788736"/>
        <c:axId val="477073920"/>
      </c:barChart>
      <c:catAx>
        <c:axId val="476788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77073920"/>
        <c:crosses val="autoZero"/>
        <c:auto val="1"/>
        <c:lblAlgn val="ctr"/>
        <c:lblOffset val="100"/>
        <c:noMultiLvlLbl val="0"/>
      </c:catAx>
      <c:valAx>
        <c:axId val="4770739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5.8467023172905523E-2"/>
              <c:y val="2.9324220298275572E-2"/>
            </c:manualLayout>
          </c:layout>
          <c:overlay val="0"/>
        </c:title>
        <c:numFmt formatCode="#,##0.000_ ;\-#,##0.000\ " sourceLinked="1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th-TH"/>
          </a:p>
        </c:txPr>
        <c:crossAx val="476788736"/>
        <c:crosses val="autoZero"/>
        <c:crossBetween val="between"/>
      </c:valAx>
    </c:plotArea>
    <c:plotVisOnly val="1"/>
    <c:dispBlanksAs val="gap"/>
    <c:showDLblsOverMax val="0"/>
  </c:chart>
  <c:spPr>
    <a:ln w="38100">
      <a:solidFill>
        <a:schemeClr val="accent3">
          <a:lumMod val="50000"/>
        </a:schemeClr>
      </a:solidFill>
    </a:ln>
  </c:spPr>
  <c:txPr>
    <a:bodyPr/>
    <a:lstStyle/>
    <a:p>
      <a:pPr>
        <a:defRPr sz="20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ปริมาณน้ำจำหน่าย </a:t>
            </a:r>
            <a:r>
              <a:rPr lang="en-US"/>
              <a:t>Y2565</a:t>
            </a:r>
            <a:endParaRPr lang="th-T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60670300827763E-2"/>
          <c:y val="0.12501242654402714"/>
          <c:w val="0.80638333669829743"/>
          <c:h val="0.77090586021880014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'PWA9-Graph'!$AB$77</c:f>
              <c:strCache>
                <c:ptCount val="1"/>
                <c:pt idx="0">
                  <c:v>Y64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'PWA9-Graph'!$AC$76:$AN$76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'PWA9-Graph'!$AC$77:$AN$77</c:f>
              <c:numCache>
                <c:formatCode>#,##0.000_ ;\-#,##0.000\ </c:formatCode>
                <c:ptCount val="12"/>
                <c:pt idx="0">
                  <c:v>8.0774690000000007</c:v>
                </c:pt>
                <c:pt idx="1">
                  <c:v>8.3111060000000005</c:v>
                </c:pt>
                <c:pt idx="2">
                  <c:v>8.388833</c:v>
                </c:pt>
                <c:pt idx="3">
                  <c:v>8.6934310000000039</c:v>
                </c:pt>
                <c:pt idx="4">
                  <c:v>8.4499189999999995</c:v>
                </c:pt>
                <c:pt idx="5">
                  <c:v>7.963483000000001</c:v>
                </c:pt>
                <c:pt idx="6">
                  <c:v>9.4126819999999984</c:v>
                </c:pt>
                <c:pt idx="7">
                  <c:v>8.3453480000000013</c:v>
                </c:pt>
                <c:pt idx="8">
                  <c:v>8.9766898199999989</c:v>
                </c:pt>
                <c:pt idx="9">
                  <c:v>8.2062349999999995</c:v>
                </c:pt>
                <c:pt idx="10">
                  <c:v>8.16624908</c:v>
                </c:pt>
                <c:pt idx="11">
                  <c:v>8.2520579999999981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D3-4EFE-8AC0-3F3B93FBEC34}"/>
            </c:ext>
          </c:extLst>
        </c:ser>
        <c:ser>
          <c:idx val="1"/>
          <c:order val="1"/>
          <c:tx>
            <c:strRef>
              <c:f>'PWA9-Graph'!$AB$78</c:f>
              <c:strCache>
                <c:ptCount val="1"/>
                <c:pt idx="0">
                  <c:v>เป้า 65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'PWA9-Graph'!$AC$76:$AN$76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'PWA9-Graph'!$AC$78:$AN$78</c:f>
              <c:numCache>
                <c:formatCode>#,##0.000_ ;\-#,##0.000\ </c:formatCode>
                <c:ptCount val="12"/>
                <c:pt idx="0">
                  <c:v>8.2238212016195025</c:v>
                </c:pt>
                <c:pt idx="1">
                  <c:v>8.5339914497323619</c:v>
                </c:pt>
                <c:pt idx="2">
                  <c:v>8.4848576504151403</c:v>
                </c:pt>
                <c:pt idx="3">
                  <c:v>8.822473995947675</c:v>
                </c:pt>
                <c:pt idx="4">
                  <c:v>8.6937341061073568</c:v>
                </c:pt>
                <c:pt idx="5">
                  <c:v>8.4123664505820788</c:v>
                </c:pt>
                <c:pt idx="6">
                  <c:v>9.648328227319114</c:v>
                </c:pt>
                <c:pt idx="7">
                  <c:v>9.2602701370388107</c:v>
                </c:pt>
                <c:pt idx="8">
                  <c:v>9.1966437920813746</c:v>
                </c:pt>
                <c:pt idx="9">
                  <c:v>8.5668537905265101</c:v>
                </c:pt>
                <c:pt idx="10">
                  <c:v>8.7733538049729418</c:v>
                </c:pt>
                <c:pt idx="11">
                  <c:v>8.4529435736571372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D3-4EFE-8AC0-3F3B93FBEC34}"/>
            </c:ext>
          </c:extLst>
        </c:ser>
        <c:ser>
          <c:idx val="2"/>
          <c:order val="2"/>
          <c:tx>
            <c:strRef>
              <c:f>'PWA9-Graph'!$AB$79</c:f>
              <c:strCache>
                <c:ptCount val="1"/>
                <c:pt idx="0">
                  <c:v>Y65</c:v>
                </c:pt>
              </c:strCache>
            </c:strRef>
          </c:tx>
          <c:spPr>
            <a:ln w="50800">
              <a:solidFill>
                <a:srgbClr val="0000CC"/>
              </a:solidFill>
              <a:prstDash val="sysDash"/>
            </a:ln>
          </c:spPr>
          <c:marker>
            <c:symbol val="diamond"/>
            <c:size val="7"/>
            <c:spPr>
              <a:noFill/>
              <a:ln>
                <a:noFill/>
              </a:ln>
            </c:spPr>
          </c:marker>
          <c:dPt>
            <c:idx val="1"/>
            <c:marker>
              <c:spPr>
                <a:noFill/>
                <a:ln>
                  <a:noFill/>
                  <a:prstDash val="solid"/>
                </a:ln>
              </c:spPr>
            </c:marker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D3-4EFE-8AC0-3F3B93FBEC34}"/>
              </c:ext>
            </c:extLst>
          </c:dPt>
          <c:dPt>
            <c:idx val="2"/>
            <c:marker>
              <c:spPr>
                <a:noFill/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D3-4EFE-8AC0-3F3B93FBEC34}"/>
              </c:ext>
            </c:extLst>
          </c:dPt>
          <c:dPt>
            <c:idx val="3"/>
            <c:marker>
              <c:spPr>
                <a:noFill/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8D3-4EFE-8AC0-3F3B93FBEC34}"/>
              </c:ext>
            </c:extLst>
          </c:dPt>
          <c:dPt>
            <c:idx val="4"/>
            <c:marker>
              <c:spPr>
                <a:noFill/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8D3-4EFE-8AC0-3F3B93FBEC34}"/>
              </c:ext>
            </c:extLst>
          </c:dPt>
          <c:dPt>
            <c:idx val="5"/>
            <c:marker>
              <c:spPr>
                <a:noFill/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8D3-4EFE-8AC0-3F3B93FBEC34}"/>
              </c:ext>
            </c:extLst>
          </c:dPt>
          <c:dPt>
            <c:idx val="6"/>
            <c:marker>
              <c:spPr>
                <a:noFill/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18D3-4EFE-8AC0-3F3B93FBEC34}"/>
              </c:ext>
            </c:extLst>
          </c:dPt>
          <c:dPt>
            <c:idx val="7"/>
            <c:marker>
              <c:spPr>
                <a:noFill/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18D3-4EFE-8AC0-3F3B93FBEC34}"/>
              </c:ext>
            </c:extLst>
          </c:dPt>
          <c:dPt>
            <c:idx val="8"/>
            <c:marker>
              <c:spPr>
                <a:noFill/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18D3-4EFE-8AC0-3F3B93FBEC34}"/>
              </c:ext>
            </c:extLst>
          </c:dPt>
          <c:dPt>
            <c:idx val="9"/>
            <c:marker>
              <c:spPr>
                <a:noFill/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18D3-4EFE-8AC0-3F3B93FBEC34}"/>
              </c:ext>
            </c:extLst>
          </c:dPt>
          <c:dPt>
            <c:idx val="10"/>
            <c:marker>
              <c:spPr>
                <a:noFill/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18D3-4EFE-8AC0-3F3B93FBEC34}"/>
              </c:ext>
            </c:extLst>
          </c:dPt>
          <c:dPt>
            <c:idx val="11"/>
            <c:marker>
              <c:spPr>
                <a:noFill/>
                <a:ln>
                  <a:solidFill>
                    <a:schemeClr val="tx1"/>
                  </a:solidFill>
                  <a:prstDash val="solid"/>
                </a:ln>
              </c:spPr>
            </c:marker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18D3-4EFE-8AC0-3F3B93FBEC34}"/>
              </c:ext>
            </c:extLst>
          </c:dPt>
          <c:cat>
            <c:strRef>
              <c:f>'PWA9-Graph'!$AC$76:$AN$76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'PWA9-Graph'!$AC$79:$AN$79</c:f>
              <c:numCache>
                <c:formatCode>#,##0.000_ ;\-#,##0.000\ </c:formatCode>
                <c:ptCount val="12"/>
                <c:pt idx="0">
                  <c:v>7.9129729999999991</c:v>
                </c:pt>
                <c:pt idx="1">
                  <c:v>8.1949155999999981</c:v>
                </c:pt>
                <c:pt idx="2">
                  <c:v>8.1678717199999991</c:v>
                </c:pt>
                <c:pt idx="3">
                  <c:v>8.7152485600000045</c:v>
                </c:pt>
                <c:pt idx="4">
                  <c:v>8.2941592299999982</c:v>
                </c:pt>
                <c:pt idx="5">
                  <c:v>7.8122680000000004</c:v>
                </c:pt>
                <c:pt idx="6">
                  <c:v>9.0126137900000014</c:v>
                </c:pt>
                <c:pt idx="7">
                  <c:v>8.6725787600000022</c:v>
                </c:pt>
                <c:pt idx="8">
                  <c:v>8.6035479999999982</c:v>
                </c:pt>
                <c:pt idx="9">
                  <c:v>8.5420598400000003</c:v>
                </c:pt>
                <c:pt idx="10">
                  <c:v>8.5500590199999973</c:v>
                </c:pt>
                <c:pt idx="11">
                  <c:v>8.5227890000000013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8D3-4EFE-8AC0-3F3B93FBE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790272"/>
        <c:axId val="477075648"/>
      </c:lineChart>
      <c:catAx>
        <c:axId val="47679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477075648"/>
        <c:crosses val="autoZero"/>
        <c:auto val="1"/>
        <c:lblAlgn val="ctr"/>
        <c:lblOffset val="100"/>
        <c:noMultiLvlLbl val="0"/>
      </c:catAx>
      <c:valAx>
        <c:axId val="4770756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2.6673396594656434E-2"/>
              <c:y val="1.9211669337792957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476790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459396101128385"/>
          <c:y val="0.66164634287970636"/>
          <c:w val="0.10180911680911681"/>
          <c:h val="0.22656609295519475"/>
        </c:manualLayout>
      </c:layout>
      <c:overlay val="0"/>
    </c:legend>
    <c:plotVisOnly val="1"/>
    <c:dispBlanksAs val="gap"/>
    <c:showDLblsOverMax val="0"/>
  </c:chart>
  <c:spPr>
    <a:ln w="38100">
      <a:solidFill>
        <a:schemeClr val="accent3">
          <a:lumMod val="50000"/>
        </a:schemeClr>
      </a:solidFill>
    </a:ln>
  </c:spPr>
  <c:txPr>
    <a:bodyPr/>
    <a:lstStyle/>
    <a:p>
      <a:pPr>
        <a:defRPr sz="1800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ปริมาณน้ำจำหน่าย </a:t>
            </a:r>
            <a:r>
              <a:rPr lang="en-US"/>
              <a:t>Y2565</a:t>
            </a:r>
            <a:r>
              <a:rPr lang="th-TH"/>
              <a:t> (สะสม)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60670300827763E-2"/>
          <c:y val="0.12501242654402714"/>
          <c:w val="0.80638333669829743"/>
          <c:h val="0.770905860218800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'PWA9-Graph'!$AC$107</c:f>
              <c:strCache>
                <c:ptCount val="1"/>
                <c:pt idx="0">
                  <c:v>Y64</c:v>
                </c:pt>
              </c:strCache>
            </c:strRef>
          </c:tx>
          <c:spPr>
            <a:solidFill>
              <a:schemeClr val="accent1"/>
            </a:solidFill>
            <a:ln w="34925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'PWA9-Graph'!$AD$106:$AO$106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'PWA9-Graph'!$AD$107:$AO$107</c:f>
              <c:numCache>
                <c:formatCode>#,##0.000_ ;\-#,##0.000\ </c:formatCode>
                <c:ptCount val="12"/>
                <c:pt idx="0">
                  <c:v>8.0774690000000007</c:v>
                </c:pt>
                <c:pt idx="1">
                  <c:v>16.388575000000003</c:v>
                </c:pt>
                <c:pt idx="2">
                  <c:v>24.777408000000001</c:v>
                </c:pt>
                <c:pt idx="3">
                  <c:v>33.470839000000005</c:v>
                </c:pt>
                <c:pt idx="4">
                  <c:v>41.920758000000006</c:v>
                </c:pt>
                <c:pt idx="5">
                  <c:v>49.88424100000001</c:v>
                </c:pt>
                <c:pt idx="6">
                  <c:v>59.296923000000007</c:v>
                </c:pt>
                <c:pt idx="7">
                  <c:v>67.642271000000008</c:v>
                </c:pt>
                <c:pt idx="8">
                  <c:v>76.618960820000012</c:v>
                </c:pt>
                <c:pt idx="9">
                  <c:v>84.825195820000005</c:v>
                </c:pt>
                <c:pt idx="10">
                  <c:v>92.991444900000005</c:v>
                </c:pt>
                <c:pt idx="11">
                  <c:v>101.24350290000001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20-4E90-9185-4703B258257D}"/>
            </c:ext>
          </c:extLst>
        </c:ser>
        <c:ser>
          <c:idx val="2"/>
          <c:order val="2"/>
          <c:tx>
            <c:strRef>
              <c:f>'PWA9-Graph'!$AC$109</c:f>
              <c:strCache>
                <c:ptCount val="1"/>
                <c:pt idx="0">
                  <c:v>Y65</c:v>
                </c:pt>
              </c:strCache>
            </c:strRef>
          </c:tx>
          <c:spPr>
            <a:solidFill>
              <a:srgbClr val="0000CC"/>
            </a:solidFill>
            <a:ln w="44450">
              <a:noFill/>
              <a:prstDash val="sysDot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520-4E90-9185-4703B258257D}"/>
              </c:ext>
            </c:extLst>
          </c:dPt>
          <c:dPt>
            <c:idx val="1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3520-4E90-9185-4703B258257D}"/>
              </c:ext>
            </c:extLst>
          </c:dPt>
          <c:dPt>
            <c:idx val="2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3520-4E90-9185-4703B258257D}"/>
              </c:ext>
            </c:extLst>
          </c:dPt>
          <c:dPt>
            <c:idx val="3"/>
            <c:invertIfNegative val="0"/>
            <c:bubble3D val="0"/>
            <c:spPr>
              <a:solidFill>
                <a:srgbClr val="0000CC"/>
              </a:solidFill>
              <a:ln w="4445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7-3520-4E90-9185-4703B258257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520-4E90-9185-4703B258257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520-4E90-9185-4703B258257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520-4E90-9185-4703B258257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520-4E90-9185-4703B258257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520-4E90-9185-4703B258257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3520-4E90-9185-4703B258257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3520-4E90-9185-4703B258257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3520-4E90-9185-4703B258257D}"/>
              </c:ext>
            </c:extLst>
          </c:dPt>
          <c:cat>
            <c:strRef>
              <c:f>'PWA9-Graph'!$AD$106:$AO$106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'PWA9-Graph'!$AD$109:$AO$109</c:f>
              <c:numCache>
                <c:formatCode>#,##0.000_ ;\-#,##0.000\ </c:formatCode>
                <c:ptCount val="12"/>
                <c:pt idx="0">
                  <c:v>7.9129729999999991</c:v>
                </c:pt>
                <c:pt idx="1">
                  <c:v>16.107888599999995</c:v>
                </c:pt>
                <c:pt idx="2">
                  <c:v>24.275760319999996</c:v>
                </c:pt>
                <c:pt idx="3">
                  <c:v>32.991008880000003</c:v>
                </c:pt>
                <c:pt idx="4">
                  <c:v>41.285168110000001</c:v>
                </c:pt>
                <c:pt idx="5">
                  <c:v>49.097436110000004</c:v>
                </c:pt>
                <c:pt idx="6">
                  <c:v>58.110049900000007</c:v>
                </c:pt>
                <c:pt idx="7">
                  <c:v>66.782628660000015</c:v>
                </c:pt>
                <c:pt idx="8">
                  <c:v>75.386176660000018</c:v>
                </c:pt>
                <c:pt idx="9">
                  <c:v>83.928236500000025</c:v>
                </c:pt>
                <c:pt idx="10">
                  <c:v>92.478295520000017</c:v>
                </c:pt>
                <c:pt idx="11">
                  <c:v>101.00108452000002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520-4E90-9185-4703B2582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43"/>
        <c:axId val="477700096"/>
        <c:axId val="477635136"/>
      </c:barChart>
      <c:lineChart>
        <c:grouping val="standard"/>
        <c:varyColors val="0"/>
        <c:ser>
          <c:idx val="1"/>
          <c:order val="1"/>
          <c:tx>
            <c:strRef>
              <c:f>'PWA9-Graph'!$AC$108</c:f>
              <c:strCache>
                <c:ptCount val="1"/>
                <c:pt idx="0">
                  <c:v>เป้า 65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'PWA9-Graph'!$AD$106:$AO$106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'PWA9-Graph'!$AD$108:$AO$108</c:f>
              <c:numCache>
                <c:formatCode>#,##0.000_ ;\-#,##0.000\ </c:formatCode>
                <c:ptCount val="12"/>
                <c:pt idx="0">
                  <c:v>8.2238212016195025</c:v>
                </c:pt>
                <c:pt idx="1">
                  <c:v>16.757812651351863</c:v>
                </c:pt>
                <c:pt idx="2">
                  <c:v>25.242670301767003</c:v>
                </c:pt>
                <c:pt idx="3">
                  <c:v>34.065144297714681</c:v>
                </c:pt>
                <c:pt idx="4">
                  <c:v>42.758878403822038</c:v>
                </c:pt>
                <c:pt idx="5">
                  <c:v>51.171244854404115</c:v>
                </c:pt>
                <c:pt idx="6">
                  <c:v>60.819573081723227</c:v>
                </c:pt>
                <c:pt idx="7">
                  <c:v>70.079843218762036</c:v>
                </c:pt>
                <c:pt idx="8">
                  <c:v>79.276487010843411</c:v>
                </c:pt>
                <c:pt idx="9">
                  <c:v>87.843340801369919</c:v>
                </c:pt>
                <c:pt idx="10">
                  <c:v>96.616694606342861</c:v>
                </c:pt>
                <c:pt idx="11">
                  <c:v>105.06963818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20-4E90-9185-4703B2582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700096"/>
        <c:axId val="477635136"/>
      </c:lineChart>
      <c:catAx>
        <c:axId val="477700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477635136"/>
        <c:crosses val="autoZero"/>
        <c:auto val="1"/>
        <c:lblAlgn val="ctr"/>
        <c:lblOffset val="100"/>
        <c:noMultiLvlLbl val="0"/>
      </c:catAx>
      <c:valAx>
        <c:axId val="47763513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2.6673396594656434E-2"/>
              <c:y val="1.9211669337792957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th-TH"/>
          </a:p>
        </c:txPr>
        <c:crossAx val="477700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459396101128385"/>
          <c:y val="0.63509767031333475"/>
          <c:w val="0.106747608161883"/>
          <c:h val="0.26065593570715168"/>
        </c:manualLayout>
      </c:layout>
      <c:overlay val="0"/>
    </c:legend>
    <c:plotVisOnly val="1"/>
    <c:dispBlanksAs val="gap"/>
    <c:showDLblsOverMax val="0"/>
  </c:chart>
  <c:spPr>
    <a:ln w="38100">
      <a:solidFill>
        <a:schemeClr val="accent3">
          <a:lumMod val="50000"/>
        </a:schemeClr>
      </a:solidFill>
    </a:ln>
  </c:spPr>
  <c:txPr>
    <a:bodyPr/>
    <a:lstStyle/>
    <a:p>
      <a:pPr>
        <a:defRPr sz="1800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ปริมาณน้ำสูญเสีย </a:t>
            </a:r>
            <a:r>
              <a:rPr lang="en-US"/>
              <a:t>Y2560 - Y2565</a:t>
            </a:r>
            <a:endParaRPr lang="th-TH"/>
          </a:p>
        </c:rich>
      </c:tx>
      <c:layout>
        <c:manualLayout>
          <c:xMode val="edge"/>
          <c:yMode val="edge"/>
          <c:x val="0.38349703067398078"/>
          <c:y val="3.479078951281583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787617456908787E-2"/>
          <c:y val="0.11524296612456154"/>
          <c:w val="0.89618570405971987"/>
          <c:h val="0.73548556430446188"/>
        </c:manualLayout>
      </c:layout>
      <c:lineChart>
        <c:grouping val="standard"/>
        <c:varyColors val="0"/>
        <c:ser>
          <c:idx val="0"/>
          <c:order val="0"/>
          <c:tx>
            <c:strRef>
              <c:f>'PWA9-Graph'!$BI$46</c:f>
              <c:strCache>
                <c:ptCount val="1"/>
                <c:pt idx="0">
                  <c:v>Y60</c:v>
                </c:pt>
              </c:strCache>
            </c:strRef>
          </c:tx>
          <c:spPr>
            <a:ln w="3175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dot"/>
            <c:size val="7"/>
            <c:spPr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cat>
            <c:strRef>
              <c:f>'PWA9-Graph'!$BJ$45:$BU$45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'PWA9-Graph'!$BJ$46:$BU$46</c:f>
              <c:numCache>
                <c:formatCode>#,##0.000_ ;\-#,##0.000\ </c:formatCode>
                <c:ptCount val="12"/>
                <c:pt idx="0">
                  <c:v>2.9626893300000003</c:v>
                </c:pt>
                <c:pt idx="1">
                  <c:v>2.7333662299999988</c:v>
                </c:pt>
                <c:pt idx="2">
                  <c:v>2.921050290000001</c:v>
                </c:pt>
                <c:pt idx="3">
                  <c:v>2.7150285199999988</c:v>
                </c:pt>
                <c:pt idx="4">
                  <c:v>2.3706107299999992</c:v>
                </c:pt>
                <c:pt idx="5">
                  <c:v>3.4793998099999999</c:v>
                </c:pt>
                <c:pt idx="6">
                  <c:v>2.1944513800000007</c:v>
                </c:pt>
                <c:pt idx="7">
                  <c:v>2.6315442900000003</c:v>
                </c:pt>
                <c:pt idx="8">
                  <c:v>2.5356069099999998</c:v>
                </c:pt>
                <c:pt idx="9">
                  <c:v>2.953277410000001</c:v>
                </c:pt>
                <c:pt idx="10">
                  <c:v>2.5242125500000001</c:v>
                </c:pt>
                <c:pt idx="11">
                  <c:v>2.1706548699999999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3E-443E-A846-F9FFC5C56D68}"/>
            </c:ext>
          </c:extLst>
        </c:ser>
        <c:ser>
          <c:idx val="1"/>
          <c:order val="1"/>
          <c:tx>
            <c:strRef>
              <c:f>'PWA9-Graph'!$BI$47</c:f>
              <c:strCache>
                <c:ptCount val="1"/>
                <c:pt idx="0">
                  <c:v>Y61</c:v>
                </c:pt>
              </c:strCache>
            </c:strRef>
          </c:tx>
          <c:spPr>
            <a:ln w="3175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plus"/>
            <c:size val="7"/>
            <c:spPr>
              <a:ln w="15875"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'PWA9-Graph'!$BJ$45:$BU$45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'PWA9-Graph'!$BJ$47:$BU$47</c:f>
              <c:numCache>
                <c:formatCode>#,##0.000_ ;\-#,##0.000\ </c:formatCode>
                <c:ptCount val="12"/>
                <c:pt idx="0">
                  <c:v>2.7440430400000002</c:v>
                </c:pt>
                <c:pt idx="1">
                  <c:v>2.4672109399999997</c:v>
                </c:pt>
                <c:pt idx="2">
                  <c:v>3.0074663800000003</c:v>
                </c:pt>
                <c:pt idx="3">
                  <c:v>2.8892742400000007</c:v>
                </c:pt>
                <c:pt idx="4">
                  <c:v>2.1166883700000003</c:v>
                </c:pt>
                <c:pt idx="5">
                  <c:v>3.0420107599999997</c:v>
                </c:pt>
                <c:pt idx="6">
                  <c:v>2.20928133</c:v>
                </c:pt>
                <c:pt idx="7">
                  <c:v>2.5998681199999996</c:v>
                </c:pt>
                <c:pt idx="8">
                  <c:v>2.2536367999999998</c:v>
                </c:pt>
                <c:pt idx="9">
                  <c:v>2.6331734199999999</c:v>
                </c:pt>
                <c:pt idx="10">
                  <c:v>2.6298108000000004</c:v>
                </c:pt>
                <c:pt idx="11">
                  <c:v>2.4189161800000005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3E-443E-A846-F9FFC5C56D68}"/>
            </c:ext>
          </c:extLst>
        </c:ser>
        <c:ser>
          <c:idx val="2"/>
          <c:order val="2"/>
          <c:tx>
            <c:strRef>
              <c:f>'PWA9-Graph'!$BI$48</c:f>
              <c:strCache>
                <c:ptCount val="1"/>
                <c:pt idx="0">
                  <c:v>Y62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x"/>
            <c:size val="7"/>
            <c:spPr>
              <a:noFill/>
              <a:ln w="15875"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'PWA9-Graph'!$BJ$45:$BU$45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'PWA9-Graph'!$BJ$48:$BU$48</c:f>
              <c:numCache>
                <c:formatCode>#,##0.000_ ;\-#,##0.000\ </c:formatCode>
                <c:ptCount val="12"/>
                <c:pt idx="0">
                  <c:v>2.7790232600000007</c:v>
                </c:pt>
                <c:pt idx="1">
                  <c:v>2.71596927</c:v>
                </c:pt>
                <c:pt idx="2">
                  <c:v>3.0215095600000001</c:v>
                </c:pt>
                <c:pt idx="3">
                  <c:v>2.8686083100000004</c:v>
                </c:pt>
                <c:pt idx="4">
                  <c:v>2.4526509600000002</c:v>
                </c:pt>
                <c:pt idx="5">
                  <c:v>3.6877840600000003</c:v>
                </c:pt>
                <c:pt idx="6">
                  <c:v>2.9347601299999995</c:v>
                </c:pt>
                <c:pt idx="7">
                  <c:v>2.7332098100000004</c:v>
                </c:pt>
                <c:pt idx="8">
                  <c:v>2.4801339900000001</c:v>
                </c:pt>
                <c:pt idx="9">
                  <c:v>3.0924807600000004</c:v>
                </c:pt>
                <c:pt idx="10">
                  <c:v>2.5902274299999997</c:v>
                </c:pt>
                <c:pt idx="11">
                  <c:v>2.7257797400000001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3E-443E-A846-F9FFC5C56D68}"/>
            </c:ext>
          </c:extLst>
        </c:ser>
        <c:ser>
          <c:idx val="3"/>
          <c:order val="3"/>
          <c:tx>
            <c:strRef>
              <c:f>'PWA9-Graph'!$BI$49</c:f>
              <c:strCache>
                <c:ptCount val="1"/>
                <c:pt idx="0">
                  <c:v>Y63</c:v>
                </c:pt>
              </c:strCache>
            </c:strRef>
          </c:tx>
          <c:spPr>
            <a:ln w="34925">
              <a:solidFill>
                <a:schemeClr val="accent4"/>
              </a:solidFill>
            </a:ln>
          </c:spPr>
          <c:marker>
            <c:symbol val="triangle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'PWA9-Graph'!$BJ$45:$BU$45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'PWA9-Graph'!$BJ$49:$BU$49</c:f>
              <c:numCache>
                <c:formatCode>#,##0.000_ ;\-#,##0.000\ </c:formatCode>
                <c:ptCount val="12"/>
                <c:pt idx="0">
                  <c:v>3.3431121099999999</c:v>
                </c:pt>
                <c:pt idx="1">
                  <c:v>2.6472288499999994</c:v>
                </c:pt>
                <c:pt idx="2">
                  <c:v>3.1773009600000006</c:v>
                </c:pt>
                <c:pt idx="3">
                  <c:v>2.9582140599999995</c:v>
                </c:pt>
                <c:pt idx="4">
                  <c:v>2.6221443199999999</c:v>
                </c:pt>
                <c:pt idx="5">
                  <c:v>3.5541027500000002</c:v>
                </c:pt>
                <c:pt idx="6">
                  <c:v>2.3144544500000004</c:v>
                </c:pt>
                <c:pt idx="7">
                  <c:v>3.173800379999999</c:v>
                </c:pt>
                <c:pt idx="8">
                  <c:v>2.9679210100000004</c:v>
                </c:pt>
                <c:pt idx="9">
                  <c:v>3.5285528200000011</c:v>
                </c:pt>
                <c:pt idx="10">
                  <c:v>3.0753988900000002</c:v>
                </c:pt>
                <c:pt idx="11">
                  <c:v>3.1509171899999995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3E-443E-A846-F9FFC5C56D68}"/>
            </c:ext>
          </c:extLst>
        </c:ser>
        <c:ser>
          <c:idx val="4"/>
          <c:order val="4"/>
          <c:tx>
            <c:strRef>
              <c:f>'PWA9-Graph'!$BI$50</c:f>
              <c:strCache>
                <c:ptCount val="1"/>
                <c:pt idx="0">
                  <c:v>Y64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'PWA9-Graph'!$BJ$45:$BU$45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'PWA9-Graph'!$BJ$50:$BU$50</c:f>
              <c:numCache>
                <c:formatCode>#,##0.000_ ;\-#,##0.000\ </c:formatCode>
                <c:ptCount val="12"/>
                <c:pt idx="0">
                  <c:v>3.7916411600000002</c:v>
                </c:pt>
                <c:pt idx="1">
                  <c:v>3.3625132100000004</c:v>
                </c:pt>
                <c:pt idx="2">
                  <c:v>3.4613649299999998</c:v>
                </c:pt>
                <c:pt idx="3">
                  <c:v>3.1233416900000011</c:v>
                </c:pt>
                <c:pt idx="4">
                  <c:v>2.3393219300000001</c:v>
                </c:pt>
                <c:pt idx="5">
                  <c:v>3.7901822500000009</c:v>
                </c:pt>
                <c:pt idx="6">
                  <c:v>2.0048227900000004</c:v>
                </c:pt>
                <c:pt idx="7">
                  <c:v>3.0805332299999999</c:v>
                </c:pt>
                <c:pt idx="8">
                  <c:v>2.1207642099999999</c:v>
                </c:pt>
                <c:pt idx="9">
                  <c:v>2.7696395699999998</c:v>
                </c:pt>
                <c:pt idx="10">
                  <c:v>2.8390887199999999</c:v>
                </c:pt>
                <c:pt idx="11">
                  <c:v>2.6315146299999994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3E-443E-A846-F9FFC5C56D68}"/>
            </c:ext>
          </c:extLst>
        </c:ser>
        <c:ser>
          <c:idx val="5"/>
          <c:order val="5"/>
          <c:tx>
            <c:strRef>
              <c:f>'PWA9-Graph'!$BI$51</c:f>
              <c:strCache>
                <c:ptCount val="1"/>
                <c:pt idx="0">
                  <c:v>Y65</c:v>
                </c:pt>
              </c:strCache>
            </c:strRef>
          </c:tx>
          <c:spPr>
            <a:ln w="50800">
              <a:solidFill>
                <a:srgbClr val="0000CC"/>
              </a:solidFill>
              <a:prstDash val="sysDash"/>
            </a:ln>
          </c:spPr>
          <c:marker>
            <c:symbol val="none"/>
          </c:marker>
          <c:dPt>
            <c:idx val="1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953E-443E-A846-F9FFC5C56D68}"/>
              </c:ext>
            </c:extLst>
          </c:dPt>
          <c:dPt>
            <c:idx val="2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953E-443E-A846-F9FFC5C56D68}"/>
              </c:ext>
            </c:extLst>
          </c:dPt>
          <c:dPt>
            <c:idx val="3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953E-443E-A846-F9FFC5C56D68}"/>
              </c:ext>
            </c:extLst>
          </c:dPt>
          <c:dPt>
            <c:idx val="4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53E-443E-A846-F9FFC5C56D68}"/>
              </c:ext>
            </c:extLst>
          </c:dPt>
          <c:dPt>
            <c:idx val="5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53E-443E-A846-F9FFC5C56D68}"/>
              </c:ext>
            </c:extLst>
          </c:dPt>
          <c:dPt>
            <c:idx val="6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53E-443E-A846-F9FFC5C56D68}"/>
              </c:ext>
            </c:extLst>
          </c:dPt>
          <c:dPt>
            <c:idx val="7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953E-443E-A846-F9FFC5C56D68}"/>
              </c:ext>
            </c:extLst>
          </c:dPt>
          <c:dPt>
            <c:idx val="8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953E-443E-A846-F9FFC5C56D68}"/>
              </c:ext>
            </c:extLst>
          </c:dPt>
          <c:dPt>
            <c:idx val="9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953E-443E-A846-F9FFC5C56D68}"/>
              </c:ext>
            </c:extLst>
          </c:dPt>
          <c:dPt>
            <c:idx val="10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953E-443E-A846-F9FFC5C56D68}"/>
              </c:ext>
            </c:extLst>
          </c:dPt>
          <c:dPt>
            <c:idx val="11"/>
            <c:bubble3D val="0"/>
            <c:spPr>
              <a:ln w="50800">
                <a:solidFill>
                  <a:srgbClr val="0000CC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953E-443E-A846-F9FFC5C56D68}"/>
              </c:ext>
            </c:extLst>
          </c:dPt>
          <c:cat>
            <c:strRef>
              <c:f>'PWA9-Graph'!$BJ$45:$BU$45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'PWA9-Graph'!$BJ$51:$BU$51</c:f>
              <c:numCache>
                <c:formatCode>#,##0.000_ ;\-#,##0.000\ </c:formatCode>
                <c:ptCount val="12"/>
                <c:pt idx="0">
                  <c:v>3.4481534800000002</c:v>
                </c:pt>
                <c:pt idx="1">
                  <c:v>2.9890365000000001</c:v>
                </c:pt>
                <c:pt idx="2">
                  <c:v>3.5738623299999999</c:v>
                </c:pt>
                <c:pt idx="3">
                  <c:v>2.9323870600000004</c:v>
                </c:pt>
                <c:pt idx="4">
                  <c:v>2.2134678999999995</c:v>
                </c:pt>
                <c:pt idx="5">
                  <c:v>3.8631901900000001</c:v>
                </c:pt>
                <c:pt idx="6">
                  <c:v>2.5626746800000006</c:v>
                </c:pt>
                <c:pt idx="7">
                  <c:v>2.8929829499999999</c:v>
                </c:pt>
                <c:pt idx="8">
                  <c:v>2.4378508500000011</c:v>
                </c:pt>
                <c:pt idx="9">
                  <c:v>2.6882585199999989</c:v>
                </c:pt>
                <c:pt idx="10">
                  <c:v>2.77696041</c:v>
                </c:pt>
                <c:pt idx="11">
                  <c:v>2.5569585399999997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3E-443E-A846-F9FFC5C56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701632"/>
        <c:axId val="477637440"/>
      </c:lineChart>
      <c:catAx>
        <c:axId val="47770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77637440"/>
        <c:crosses val="autoZero"/>
        <c:auto val="1"/>
        <c:lblAlgn val="ctr"/>
        <c:lblOffset val="100"/>
        <c:noMultiLvlLbl val="0"/>
      </c:catAx>
      <c:valAx>
        <c:axId val="4776374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4.0011475838247476E-2"/>
              <c:y val="1.4029239335737239E-2"/>
            </c:manualLayout>
          </c:layout>
          <c:overlay val="0"/>
        </c:title>
        <c:numFmt formatCode="#,##0.000_ ;\-#,##0.000\ " sourceLinked="0"/>
        <c:majorTickMark val="none"/>
        <c:minorTickMark val="none"/>
        <c:tickLblPos val="nextTo"/>
        <c:crossAx val="4777016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0632750451648085"/>
          <c:y val="0.64851644712635215"/>
          <c:w val="0.22152242333344699"/>
          <c:h val="0.18223514116810163"/>
        </c:manualLayout>
      </c:layout>
      <c:overlay val="0"/>
      <c:txPr>
        <a:bodyPr/>
        <a:lstStyle/>
        <a:p>
          <a:pPr>
            <a:defRPr sz="1800"/>
          </a:pPr>
          <a:endParaRPr lang="th-TH"/>
        </a:p>
      </c:txPr>
    </c:legend>
    <c:plotVisOnly val="1"/>
    <c:dispBlanksAs val="gap"/>
    <c:showDLblsOverMax val="0"/>
  </c:chart>
  <c:spPr>
    <a:ln w="38100">
      <a:solidFill>
        <a:schemeClr val="tx2"/>
      </a:solidFill>
    </a:ln>
  </c:spPr>
  <c:txPr>
    <a:bodyPr/>
    <a:lstStyle/>
    <a:p>
      <a:pPr>
        <a:defRPr sz="1600" b="1">
          <a:latin typeface="TH SarabunPSK" panose="020B0500040200020003" pitchFamily="34" charset="-34"/>
          <a:cs typeface="TH SarabunPSK" panose="020B0500040200020003" pitchFamily="34" charset="-34"/>
        </a:defRPr>
      </a:pPr>
      <a:endParaRPr lang="th-TH"/>
    </a:p>
  </c:txPr>
  <c:printSettings>
    <c:headerFooter/>
    <c:pageMargins b="0.75" l="0.7" r="0.7" t="0.75" header="0.3" footer="0.3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268653</xdr:colOff>
      <xdr:row>25</xdr:row>
      <xdr:rowOff>133350</xdr:rowOff>
    </xdr:from>
    <xdr:to>
      <xdr:col>26</xdr:col>
      <xdr:colOff>209549</xdr:colOff>
      <xdr:row>42</xdr:row>
      <xdr:rowOff>183173</xdr:rowOff>
    </xdr:to>
    <xdr:graphicFrame macro="">
      <xdr:nvGraphicFramePr>
        <xdr:cNvPr id="4" name="แผนภูมิ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9525</xdr:colOff>
      <xdr:row>2</xdr:row>
      <xdr:rowOff>24423</xdr:rowOff>
    </xdr:from>
    <xdr:to>
      <xdr:col>26</xdr:col>
      <xdr:colOff>24423</xdr:colOff>
      <xdr:row>19</xdr:row>
      <xdr:rowOff>12212</xdr:rowOff>
    </xdr:to>
    <xdr:graphicFrame macro="">
      <xdr:nvGraphicFramePr>
        <xdr:cNvPr id="5" name="แผนภูมิ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190500</xdr:colOff>
      <xdr:row>52</xdr:row>
      <xdr:rowOff>161926</xdr:rowOff>
    </xdr:from>
    <xdr:to>
      <xdr:col>26</xdr:col>
      <xdr:colOff>371475</xdr:colOff>
      <xdr:row>73</xdr:row>
      <xdr:rowOff>85726</xdr:rowOff>
    </xdr:to>
    <xdr:graphicFrame macro="">
      <xdr:nvGraphicFramePr>
        <xdr:cNvPr id="6" name="แผนภูมิ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190500</xdr:colOff>
      <xdr:row>81</xdr:row>
      <xdr:rowOff>161926</xdr:rowOff>
    </xdr:from>
    <xdr:to>
      <xdr:col>26</xdr:col>
      <xdr:colOff>314325</xdr:colOff>
      <xdr:row>103</xdr:row>
      <xdr:rowOff>0</xdr:rowOff>
    </xdr:to>
    <xdr:graphicFrame macro="">
      <xdr:nvGraphicFramePr>
        <xdr:cNvPr id="7" name="แผนภูมิ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305289</xdr:colOff>
      <xdr:row>25</xdr:row>
      <xdr:rowOff>133351</xdr:rowOff>
    </xdr:from>
    <xdr:to>
      <xdr:col>42</xdr:col>
      <xdr:colOff>209550</xdr:colOff>
      <xdr:row>43</xdr:row>
      <xdr:rowOff>1</xdr:rowOff>
    </xdr:to>
    <xdr:graphicFrame macro="">
      <xdr:nvGraphicFramePr>
        <xdr:cNvPr id="8" name="แผนภูมิ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0</xdr:colOff>
      <xdr:row>1</xdr:row>
      <xdr:rowOff>114299</xdr:rowOff>
    </xdr:from>
    <xdr:to>
      <xdr:col>41</xdr:col>
      <xdr:colOff>561975</xdr:colOff>
      <xdr:row>19</xdr:row>
      <xdr:rowOff>12213</xdr:rowOff>
    </xdr:to>
    <xdr:graphicFrame macro="">
      <xdr:nvGraphicFramePr>
        <xdr:cNvPr id="9" name="แผนภูมิ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190500</xdr:colOff>
      <xdr:row>52</xdr:row>
      <xdr:rowOff>161926</xdr:rowOff>
    </xdr:from>
    <xdr:to>
      <xdr:col>42</xdr:col>
      <xdr:colOff>371475</xdr:colOff>
      <xdr:row>73</xdr:row>
      <xdr:rowOff>85726</xdr:rowOff>
    </xdr:to>
    <xdr:graphicFrame macro="">
      <xdr:nvGraphicFramePr>
        <xdr:cNvPr id="10" name="แผนภูมิ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149678</xdr:colOff>
      <xdr:row>81</xdr:row>
      <xdr:rowOff>161926</xdr:rowOff>
    </xdr:from>
    <xdr:to>
      <xdr:col>42</xdr:col>
      <xdr:colOff>273503</xdr:colOff>
      <xdr:row>103</xdr:row>
      <xdr:rowOff>0</xdr:rowOff>
    </xdr:to>
    <xdr:graphicFrame macro="">
      <xdr:nvGraphicFramePr>
        <xdr:cNvPr id="11" name="แผนภูมิ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59</xdr:col>
      <xdr:colOff>84784</xdr:colOff>
      <xdr:row>25</xdr:row>
      <xdr:rowOff>133350</xdr:rowOff>
    </xdr:from>
    <xdr:to>
      <xdr:col>73</xdr:col>
      <xdr:colOff>508908</xdr:colOff>
      <xdr:row>42</xdr:row>
      <xdr:rowOff>170961</xdr:rowOff>
    </xdr:to>
    <xdr:graphicFrame macro="">
      <xdr:nvGraphicFramePr>
        <xdr:cNvPr id="12" name="แผนภูมิ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59</xdr:col>
      <xdr:colOff>586154</xdr:colOff>
      <xdr:row>1</xdr:row>
      <xdr:rowOff>114299</xdr:rowOff>
    </xdr:from>
    <xdr:to>
      <xdr:col>73</xdr:col>
      <xdr:colOff>561975</xdr:colOff>
      <xdr:row>19</xdr:row>
      <xdr:rowOff>12213</xdr:rowOff>
    </xdr:to>
    <xdr:graphicFrame macro="">
      <xdr:nvGraphicFramePr>
        <xdr:cNvPr id="13" name="แผนภูมิ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59</xdr:col>
      <xdr:colOff>149678</xdr:colOff>
      <xdr:row>52</xdr:row>
      <xdr:rowOff>148319</xdr:rowOff>
    </xdr:from>
    <xdr:to>
      <xdr:col>74</xdr:col>
      <xdr:colOff>330653</xdr:colOff>
      <xdr:row>73</xdr:row>
      <xdr:rowOff>72119</xdr:rowOff>
    </xdr:to>
    <xdr:graphicFrame macro="">
      <xdr:nvGraphicFramePr>
        <xdr:cNvPr id="14" name="แผนภูมิ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59</xdr:col>
      <xdr:colOff>190500</xdr:colOff>
      <xdr:row>81</xdr:row>
      <xdr:rowOff>161926</xdr:rowOff>
    </xdr:from>
    <xdr:to>
      <xdr:col>74</xdr:col>
      <xdr:colOff>314325</xdr:colOff>
      <xdr:row>103</xdr:row>
      <xdr:rowOff>0</xdr:rowOff>
    </xdr:to>
    <xdr:graphicFrame macro="">
      <xdr:nvGraphicFramePr>
        <xdr:cNvPr id="15" name="แผนภูมิ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59</xdr:col>
      <xdr:colOff>137593</xdr:colOff>
      <xdr:row>111</xdr:row>
      <xdr:rowOff>42903</xdr:rowOff>
    </xdr:from>
    <xdr:to>
      <xdr:col>74</xdr:col>
      <xdr:colOff>51868</xdr:colOff>
      <xdr:row>129</xdr:row>
      <xdr:rowOff>86445</xdr:rowOff>
    </xdr:to>
    <xdr:graphicFrame macro="">
      <xdr:nvGraphicFramePr>
        <xdr:cNvPr id="17" name="แผนภูมิ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43</xdr:col>
      <xdr:colOff>329711</xdr:colOff>
      <xdr:row>25</xdr:row>
      <xdr:rowOff>133351</xdr:rowOff>
    </xdr:from>
    <xdr:to>
      <xdr:col>58</xdr:col>
      <xdr:colOff>209549</xdr:colOff>
      <xdr:row>43</xdr:row>
      <xdr:rowOff>12213</xdr:rowOff>
    </xdr:to>
    <xdr:graphicFrame macro="">
      <xdr:nvGraphicFramePr>
        <xdr:cNvPr id="18" name="แผนภูมิ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44</xdr:col>
      <xdr:colOff>12211</xdr:colOff>
      <xdr:row>1</xdr:row>
      <xdr:rowOff>114298</xdr:rowOff>
    </xdr:from>
    <xdr:to>
      <xdr:col>57</xdr:col>
      <xdr:colOff>561975</xdr:colOff>
      <xdr:row>18</xdr:row>
      <xdr:rowOff>232019</xdr:rowOff>
    </xdr:to>
    <xdr:graphicFrame macro="">
      <xdr:nvGraphicFramePr>
        <xdr:cNvPr id="19" name="แผนภูมิ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43</xdr:col>
      <xdr:colOff>190500</xdr:colOff>
      <xdr:row>52</xdr:row>
      <xdr:rowOff>161926</xdr:rowOff>
    </xdr:from>
    <xdr:to>
      <xdr:col>58</xdr:col>
      <xdr:colOff>371475</xdr:colOff>
      <xdr:row>73</xdr:row>
      <xdr:rowOff>85726</xdr:rowOff>
    </xdr:to>
    <xdr:graphicFrame macro="">
      <xdr:nvGraphicFramePr>
        <xdr:cNvPr id="20" name="แผนภูมิ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43</xdr:col>
      <xdr:colOff>190500</xdr:colOff>
      <xdr:row>81</xdr:row>
      <xdr:rowOff>161926</xdr:rowOff>
    </xdr:from>
    <xdr:to>
      <xdr:col>58</xdr:col>
      <xdr:colOff>314325</xdr:colOff>
      <xdr:row>103</xdr:row>
      <xdr:rowOff>0</xdr:rowOff>
    </xdr:to>
    <xdr:graphicFrame macro="">
      <xdr:nvGraphicFramePr>
        <xdr:cNvPr id="21" name="แผนภูมิ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75</xdr:col>
      <xdr:colOff>142875</xdr:colOff>
      <xdr:row>25</xdr:row>
      <xdr:rowOff>301624</xdr:rowOff>
    </xdr:from>
    <xdr:to>
      <xdr:col>82</xdr:col>
      <xdr:colOff>439615</xdr:colOff>
      <xdr:row>44</xdr:row>
      <xdr:rowOff>158750</xdr:rowOff>
    </xdr:to>
    <xdr:graphicFrame macro="">
      <xdr:nvGraphicFramePr>
        <xdr:cNvPr id="22" name="แผนภูมิ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76</xdr:col>
      <xdr:colOff>12212</xdr:colOff>
      <xdr:row>1</xdr:row>
      <xdr:rowOff>114299</xdr:rowOff>
    </xdr:from>
    <xdr:to>
      <xdr:col>90</xdr:col>
      <xdr:colOff>48846</xdr:colOff>
      <xdr:row>19</xdr:row>
      <xdr:rowOff>24424</xdr:rowOff>
    </xdr:to>
    <xdr:graphicFrame macro="">
      <xdr:nvGraphicFramePr>
        <xdr:cNvPr id="23" name="แผนภูมิ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75</xdr:col>
      <xdr:colOff>190500</xdr:colOff>
      <xdr:row>81</xdr:row>
      <xdr:rowOff>161926</xdr:rowOff>
    </xdr:from>
    <xdr:to>
      <xdr:col>90</xdr:col>
      <xdr:colOff>371475</xdr:colOff>
      <xdr:row>103</xdr:row>
      <xdr:rowOff>73269</xdr:rowOff>
    </xdr:to>
    <xdr:graphicFrame macro="">
      <xdr:nvGraphicFramePr>
        <xdr:cNvPr id="24" name="แผนภูมิ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75</xdr:col>
      <xdr:colOff>176893</xdr:colOff>
      <xdr:row>112</xdr:row>
      <xdr:rowOff>12248</xdr:rowOff>
    </xdr:from>
    <xdr:to>
      <xdr:col>90</xdr:col>
      <xdr:colOff>300718</xdr:colOff>
      <xdr:row>131</xdr:row>
      <xdr:rowOff>138515</xdr:rowOff>
    </xdr:to>
    <xdr:graphicFrame macro="">
      <xdr:nvGraphicFramePr>
        <xdr:cNvPr id="25" name="แผนภูมิ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82</xdr:col>
      <xdr:colOff>549520</xdr:colOff>
      <xdr:row>25</xdr:row>
      <xdr:rowOff>294786</xdr:rowOff>
    </xdr:from>
    <xdr:to>
      <xdr:col>90</xdr:col>
      <xdr:colOff>427403</xdr:colOff>
      <xdr:row>44</xdr:row>
      <xdr:rowOff>146539</xdr:rowOff>
    </xdr:to>
    <xdr:graphicFrame macro="">
      <xdr:nvGraphicFramePr>
        <xdr:cNvPr id="26" name="แผนภูมิ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76</xdr:col>
      <xdr:colOff>1</xdr:colOff>
      <xdr:row>53</xdr:row>
      <xdr:rowOff>36635</xdr:rowOff>
    </xdr:from>
    <xdr:to>
      <xdr:col>90</xdr:col>
      <xdr:colOff>12211</xdr:colOff>
      <xdr:row>72</xdr:row>
      <xdr:rowOff>85481</xdr:rowOff>
    </xdr:to>
    <xdr:graphicFrame macro="">
      <xdr:nvGraphicFramePr>
        <xdr:cNvPr id="27" name="แผนภูมิ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176891</xdr:colOff>
      <xdr:row>26</xdr:row>
      <xdr:rowOff>68035</xdr:rowOff>
    </xdr:from>
    <xdr:to>
      <xdr:col>3</xdr:col>
      <xdr:colOff>471534</xdr:colOff>
      <xdr:row>37</xdr:row>
      <xdr:rowOff>172178</xdr:rowOff>
    </xdr:to>
    <xdr:graphicFrame macro="">
      <xdr:nvGraphicFramePr>
        <xdr:cNvPr id="28" name="แผนภูมิ 2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155121</xdr:colOff>
      <xdr:row>38</xdr:row>
      <xdr:rowOff>136525</xdr:rowOff>
    </xdr:from>
    <xdr:to>
      <xdr:col>3</xdr:col>
      <xdr:colOff>449764</xdr:colOff>
      <xdr:row>50</xdr:row>
      <xdr:rowOff>131810</xdr:rowOff>
    </xdr:to>
    <xdr:graphicFrame macro="">
      <xdr:nvGraphicFramePr>
        <xdr:cNvPr id="30" name="แผนภูมิ 3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571501</xdr:colOff>
      <xdr:row>26</xdr:row>
      <xdr:rowOff>81642</xdr:rowOff>
    </xdr:from>
    <xdr:to>
      <xdr:col>7</xdr:col>
      <xdr:colOff>185787</xdr:colOff>
      <xdr:row>37</xdr:row>
      <xdr:rowOff>185785</xdr:rowOff>
    </xdr:to>
    <xdr:graphicFrame macro="">
      <xdr:nvGraphicFramePr>
        <xdr:cNvPr id="31" name="แผนภูมิ 4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580570</xdr:colOff>
      <xdr:row>38</xdr:row>
      <xdr:rowOff>122918</xdr:rowOff>
    </xdr:from>
    <xdr:to>
      <xdr:col>7</xdr:col>
      <xdr:colOff>194856</xdr:colOff>
      <xdr:row>50</xdr:row>
      <xdr:rowOff>118203</xdr:rowOff>
    </xdr:to>
    <xdr:graphicFrame macro="">
      <xdr:nvGraphicFramePr>
        <xdr:cNvPr id="32" name="แผนภูมิ 5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311603</xdr:colOff>
      <xdr:row>26</xdr:row>
      <xdr:rowOff>73479</xdr:rowOff>
    </xdr:from>
    <xdr:to>
      <xdr:col>10</xdr:col>
      <xdr:colOff>742317</xdr:colOff>
      <xdr:row>37</xdr:row>
      <xdr:rowOff>177622</xdr:rowOff>
    </xdr:to>
    <xdr:graphicFrame macro="">
      <xdr:nvGraphicFramePr>
        <xdr:cNvPr id="33" name="แผนภูมิ 6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</xdr:col>
      <xdr:colOff>330655</xdr:colOff>
      <xdr:row>38</xdr:row>
      <xdr:rowOff>150586</xdr:rowOff>
    </xdr:from>
    <xdr:to>
      <xdr:col>10</xdr:col>
      <xdr:colOff>761369</xdr:colOff>
      <xdr:row>50</xdr:row>
      <xdr:rowOff>145871</xdr:rowOff>
    </xdr:to>
    <xdr:graphicFrame macro="">
      <xdr:nvGraphicFramePr>
        <xdr:cNvPr id="34" name="แผนภูมิ 7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571500</xdr:colOff>
      <xdr:row>53</xdr:row>
      <xdr:rowOff>182336</xdr:rowOff>
    </xdr:from>
    <xdr:to>
      <xdr:col>10</xdr:col>
      <xdr:colOff>244929</xdr:colOff>
      <xdr:row>66</xdr:row>
      <xdr:rowOff>86179</xdr:rowOff>
    </xdr:to>
    <xdr:graphicFrame macro="">
      <xdr:nvGraphicFramePr>
        <xdr:cNvPr id="35" name="แผนภูมิ 8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557892</xdr:colOff>
      <xdr:row>67</xdr:row>
      <xdr:rowOff>54428</xdr:rowOff>
    </xdr:from>
    <xdr:to>
      <xdr:col>10</xdr:col>
      <xdr:colOff>244928</xdr:colOff>
      <xdr:row>78</xdr:row>
      <xdr:rowOff>189592</xdr:rowOff>
    </xdr:to>
    <xdr:graphicFrame macro="">
      <xdr:nvGraphicFramePr>
        <xdr:cNvPr id="36" name="แผนภูมิ 9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106</xdr:col>
      <xdr:colOff>187010</xdr:colOff>
      <xdr:row>1</xdr:row>
      <xdr:rowOff>38101</xdr:rowOff>
    </xdr:from>
    <xdr:to>
      <xdr:col>120</xdr:col>
      <xdr:colOff>571500</xdr:colOff>
      <xdr:row>15</xdr:row>
      <xdr:rowOff>231322</xdr:rowOff>
    </xdr:to>
    <xdr:graphicFrame macro="">
      <xdr:nvGraphicFramePr>
        <xdr:cNvPr id="44" name="แผนภูมิ 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121</xdr:col>
      <xdr:colOff>173403</xdr:colOff>
      <xdr:row>1</xdr:row>
      <xdr:rowOff>10886</xdr:rowOff>
    </xdr:from>
    <xdr:to>
      <xdr:col>135</xdr:col>
      <xdr:colOff>557893</xdr:colOff>
      <xdr:row>15</xdr:row>
      <xdr:rowOff>190500</xdr:rowOff>
    </xdr:to>
    <xdr:graphicFrame macro="">
      <xdr:nvGraphicFramePr>
        <xdr:cNvPr id="45" name="แผนภูมิ 3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121</xdr:col>
      <xdr:colOff>118975</xdr:colOff>
      <xdr:row>25</xdr:row>
      <xdr:rowOff>119743</xdr:rowOff>
    </xdr:from>
    <xdr:to>
      <xdr:col>135</xdr:col>
      <xdr:colOff>503465</xdr:colOff>
      <xdr:row>42</xdr:row>
      <xdr:rowOff>169566</xdr:rowOff>
    </xdr:to>
    <xdr:graphicFrame macro="">
      <xdr:nvGraphicFramePr>
        <xdr:cNvPr id="46" name="แผนภูมิ 3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121</xdr:col>
      <xdr:colOff>118975</xdr:colOff>
      <xdr:row>52</xdr:row>
      <xdr:rowOff>119743</xdr:rowOff>
    </xdr:from>
    <xdr:to>
      <xdr:col>135</xdr:col>
      <xdr:colOff>503465</xdr:colOff>
      <xdr:row>69</xdr:row>
      <xdr:rowOff>169566</xdr:rowOff>
    </xdr:to>
    <xdr:graphicFrame macro="">
      <xdr:nvGraphicFramePr>
        <xdr:cNvPr id="47" name="แผนภูมิ 3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121</xdr:col>
      <xdr:colOff>118975</xdr:colOff>
      <xdr:row>81</xdr:row>
      <xdr:rowOff>119743</xdr:rowOff>
    </xdr:from>
    <xdr:to>
      <xdr:col>135</xdr:col>
      <xdr:colOff>503465</xdr:colOff>
      <xdr:row>98</xdr:row>
      <xdr:rowOff>169566</xdr:rowOff>
    </xdr:to>
    <xdr:graphicFrame macro="">
      <xdr:nvGraphicFramePr>
        <xdr:cNvPr id="48" name="แผนภูมิ 3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52/DATA_PWA9_5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0/DATA_PWA9_60%20detai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0/Data6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1/Data61_new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1/DATA_PWA9_61_detail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2/Data6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2/DATA_PWA9_62_detail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3/Data63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3/DATA_PWA9_63_detai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4/DATA_PWA9_64_detail-updateZ2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4/Data64-form65-updateZ2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53/DATA_PWA9_5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5/DATA_PWA9_65_detai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5/Data65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2.Run-M10/M10_SUM_2565%20&#3629;&#3633;&#3605;&#3619;&#3634;&#3585;&#3634;&#3619;&#3651;&#3594;&#3657;&#3609;&#3657;&#3635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4.Operation/operation-forecastY65-new-tex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54/DATA_PWA9_5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55/DATA_PWA9_55%20detai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56/DATA_PWA9_56%20detai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57/DATA_PWA9_57%20deta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1/1.&#3648;&#3611;&#3657;&#3634;&#3627;&#3617;&#3634;&#3618;/&#3588;&#3635;&#3609;&#3623;&#3603;&#3648;&#3611;&#3657;&#3634;&#3627;&#3617;&#3634;&#3618;&#3619;&#3634;&#3618;&#3648;&#3604;&#3639;&#3629;&#3609;%20Trend61-&#3586;&#3657;&#3629;&#3605;&#3585;&#3621;&#3591;-&#3585;&#3624;&#3612;.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2/4.&#3648;&#3611;&#3657;&#3634;&#3627;&#3617;&#3634;&#3618;/3.&#3648;&#3611;&#3657;&#3634;&#3627;&#3617;&#3634;&#3618;&#3619;&#3634;&#3618;&#3648;&#3604;&#3639;&#3629;&#3609;%20&#3585;&#3624;&#3612;/&#3588;&#3635;&#3609;&#3623;&#3603;&#3648;&#3611;&#3657;&#3634;&#3627;&#3617;&#3634;&#3618;&#3619;&#3634;&#3618;&#3648;&#3604;&#3639;&#3629;&#3609;%202562-&#3585;&#3624;&#3612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5/2.&#3648;&#3611;&#3657;&#3634;&#3627;&#3617;&#3634;&#3618;%202565/1.2%20&#3588;&#3635;&#3609;&#3623;&#3603;&#3648;&#3611;&#3657;&#3634;&#3627;&#3617;&#3634;&#3618;&#3619;&#3634;&#3618;&#3648;&#3604;&#3639;&#3629;&#3609;%202565%20-&#3586;&#3657;&#3629;&#3605;&#3585;&#3621;&#359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"/>
      <sheetName val="รวม"/>
      <sheetName val="เขต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Sheet1"/>
      <sheetName val="Sheet3"/>
      <sheetName val="Sheet2"/>
      <sheetName val="Sheet4"/>
    </sheetNames>
    <sheetDataSet>
      <sheetData sheetId="0"/>
      <sheetData sheetId="1">
        <row r="25">
          <cell r="E25">
            <v>29.354204886365345</v>
          </cell>
          <cell r="F25">
            <v>29.777021600836537</v>
          </cell>
          <cell r="G25">
            <v>31.665594543357905</v>
          </cell>
          <cell r="I25">
            <v>27.411811680793164</v>
          </cell>
          <cell r="J25">
            <v>24.77562515165279</v>
          </cell>
          <cell r="K25">
            <v>27.909582344347093</v>
          </cell>
          <cell r="M25">
            <v>25.829991895839971</v>
          </cell>
          <cell r="N25">
            <v>18.630195716716564</v>
          </cell>
          <cell r="O25">
            <v>23.569317734809211</v>
          </cell>
          <cell r="Q25">
            <v>25.327825233550858</v>
          </cell>
          <cell r="R25">
            <v>26.434469972959207</v>
          </cell>
          <cell r="S25">
            <v>26.044028188658174</v>
          </cell>
          <cell r="T25">
            <v>26.380257056292244</v>
          </cell>
        </row>
        <row r="27">
          <cell r="E27">
            <v>0.67069949255251782</v>
          </cell>
          <cell r="F27">
            <v>0.69330684866169878</v>
          </cell>
          <cell r="G27">
            <v>0.64756659120637339</v>
          </cell>
          <cell r="I27">
            <v>0.70471243016893648</v>
          </cell>
          <cell r="J27">
            <v>0.74828472805044899</v>
          </cell>
          <cell r="K27">
            <v>0.66900717307394841</v>
          </cell>
          <cell r="M27">
            <v>0.72182249737137416</v>
          </cell>
          <cell r="N27">
            <v>0.7728133895632322</v>
          </cell>
          <cell r="O27">
            <v>0.7370914822648349</v>
          </cell>
          <cell r="Q27">
            <v>0.68618998099199213</v>
          </cell>
          <cell r="R27">
            <v>0.68624614676989304</v>
          </cell>
          <cell r="S27">
            <v>0.71574037611967101</v>
          </cell>
          <cell r="T27">
            <v>0.70354214307583973</v>
          </cell>
        </row>
      </sheetData>
      <sheetData sheetId="2">
        <row r="43">
          <cell r="E43">
            <v>32175</v>
          </cell>
          <cell r="F43">
            <v>8830</v>
          </cell>
          <cell r="G43">
            <v>9065</v>
          </cell>
          <cell r="I43">
            <v>6910</v>
          </cell>
          <cell r="J43">
            <v>13380</v>
          </cell>
          <cell r="K43">
            <v>3450</v>
          </cell>
          <cell r="M43">
            <v>0</v>
          </cell>
          <cell r="N43">
            <v>3000</v>
          </cell>
          <cell r="O43">
            <v>1800</v>
          </cell>
          <cell r="Q43">
            <v>0</v>
          </cell>
          <cell r="R43">
            <v>0</v>
          </cell>
          <cell r="S43">
            <v>12915</v>
          </cell>
        </row>
        <row r="119">
          <cell r="E119">
            <v>3670710.4000000004</v>
          </cell>
          <cell r="F119">
            <v>3872234.87</v>
          </cell>
          <cell r="G119">
            <v>4223001.8200000012</v>
          </cell>
          <cell r="I119">
            <v>3902820.8900000006</v>
          </cell>
          <cell r="J119">
            <v>3870465.4</v>
          </cell>
          <cell r="K119">
            <v>4015748.96</v>
          </cell>
          <cell r="M119">
            <v>3708113.0800000005</v>
          </cell>
          <cell r="N119">
            <v>4146205.2100000004</v>
          </cell>
          <cell r="O119">
            <v>3908419.5999999996</v>
          </cell>
          <cell r="Q119">
            <v>4208380.1800000016</v>
          </cell>
          <cell r="R119">
            <v>4602012.9799999995</v>
          </cell>
          <cell r="S119">
            <v>4482380.1000000006</v>
          </cell>
        </row>
      </sheetData>
      <sheetData sheetId="3">
        <row r="5">
          <cell r="E5">
            <v>350</v>
          </cell>
          <cell r="F5">
            <v>342</v>
          </cell>
          <cell r="G5">
            <v>462</v>
          </cell>
          <cell r="I5">
            <v>231</v>
          </cell>
          <cell r="J5">
            <v>338</v>
          </cell>
          <cell r="K5">
            <v>615</v>
          </cell>
          <cell r="M5">
            <v>231</v>
          </cell>
          <cell r="N5">
            <v>389</v>
          </cell>
          <cell r="O5">
            <v>451</v>
          </cell>
          <cell r="Q5">
            <v>382</v>
          </cell>
          <cell r="R5">
            <v>361</v>
          </cell>
          <cell r="S5">
            <v>451</v>
          </cell>
        </row>
        <row r="18">
          <cell r="E18">
            <v>1830690</v>
          </cell>
          <cell r="F18">
            <v>1799303</v>
          </cell>
          <cell r="G18">
            <v>1756510</v>
          </cell>
          <cell r="I18">
            <v>1994183</v>
          </cell>
          <cell r="J18">
            <v>1913177</v>
          </cell>
          <cell r="K18">
            <v>1788135</v>
          </cell>
          <cell r="M18">
            <v>1871964</v>
          </cell>
          <cell r="N18">
            <v>2122053</v>
          </cell>
          <cell r="O18">
            <v>2002903</v>
          </cell>
          <cell r="Q18">
            <v>1915149</v>
          </cell>
          <cell r="R18">
            <v>1957006</v>
          </cell>
          <cell r="S18">
            <v>1953466</v>
          </cell>
        </row>
        <row r="23">
          <cell r="E23">
            <v>645373</v>
          </cell>
          <cell r="F23">
            <v>671794</v>
          </cell>
          <cell r="G23">
            <v>723849</v>
          </cell>
          <cell r="I23">
            <v>624576</v>
          </cell>
          <cell r="J23">
            <v>531193.7799999998</v>
          </cell>
          <cell r="K23">
            <v>695437.2200000002</v>
          </cell>
          <cell r="M23">
            <v>667371</v>
          </cell>
          <cell r="N23">
            <v>442483</v>
          </cell>
          <cell r="O23">
            <v>645954</v>
          </cell>
          <cell r="Q23">
            <v>716487</v>
          </cell>
          <cell r="R23">
            <v>672168</v>
          </cell>
          <cell r="S23">
            <v>687786</v>
          </cell>
        </row>
        <row r="25">
          <cell r="E25">
            <v>26.06391378113393</v>
          </cell>
          <cell r="F25">
            <v>27.186063517538972</v>
          </cell>
          <cell r="G25">
            <v>29.182458651239202</v>
          </cell>
          <cell r="I25">
            <v>23.849775010768322</v>
          </cell>
          <cell r="J25">
            <v>21.730722772057121</v>
          </cell>
          <cell r="K25">
            <v>28.000384849805062</v>
          </cell>
          <cell r="M25">
            <v>26.280770689327237</v>
          </cell>
          <cell r="N25">
            <v>17.253610919830209</v>
          </cell>
          <cell r="O25">
            <v>24.38575423223007</v>
          </cell>
          <cell r="Q25">
            <v>27.225481232886395</v>
          </cell>
          <cell r="R25">
            <v>25.565038202953165</v>
          </cell>
          <cell r="S25">
            <v>26.039105641870584</v>
          </cell>
          <cell r="T25">
            <v>25.218902795983151</v>
          </cell>
        </row>
        <row r="27">
          <cell r="E27">
            <v>0.8535184692624207</v>
          </cell>
          <cell r="F27">
            <v>0.862888150354161</v>
          </cell>
          <cell r="G27">
            <v>0.81073141034384</v>
          </cell>
          <cell r="I27">
            <v>0.91628185441369314</v>
          </cell>
          <cell r="J27">
            <v>0.96980008657947214</v>
          </cell>
          <cell r="K27">
            <v>0.81343901783289463</v>
          </cell>
          <cell r="M27">
            <v>0.87493146939433664</v>
          </cell>
          <cell r="N27">
            <v>0.95583839617746258</v>
          </cell>
          <cell r="O27">
            <v>0.92694805044544715</v>
          </cell>
          <cell r="Q27">
            <v>0.85298300357601442</v>
          </cell>
          <cell r="R27">
            <v>0.86732648869908513</v>
          </cell>
          <cell r="S27">
            <v>0.88995159508433841</v>
          </cell>
          <cell r="T27">
            <v>0.88131963967326454</v>
          </cell>
        </row>
        <row r="43">
          <cell r="E43">
            <v>31818383.519999996</v>
          </cell>
          <cell r="F43">
            <v>31285464.059999999</v>
          </cell>
          <cell r="G43">
            <v>31131753.439999998</v>
          </cell>
          <cell r="I43">
            <v>36191742.390000001</v>
          </cell>
          <cell r="J43">
            <v>33573670.039999992</v>
          </cell>
          <cell r="K43">
            <v>31901211.460000005</v>
          </cell>
          <cell r="M43">
            <v>32285175.579999994</v>
          </cell>
          <cell r="N43">
            <v>35304718.880000003</v>
          </cell>
          <cell r="O43">
            <v>35398747.490000002</v>
          </cell>
          <cell r="Q43">
            <v>32078804.920000002</v>
          </cell>
          <cell r="R43">
            <v>33704712.119999997</v>
          </cell>
          <cell r="S43">
            <v>34600138.860000007</v>
          </cell>
        </row>
        <row r="119">
          <cell r="E119">
            <v>9655091.620000001</v>
          </cell>
          <cell r="F119">
            <v>8487306.7799999993</v>
          </cell>
          <cell r="G119">
            <v>8783872.2300000004</v>
          </cell>
          <cell r="I119">
            <v>9095413.2200000044</v>
          </cell>
          <cell r="J119">
            <v>8528822.2800000012</v>
          </cell>
          <cell r="K119">
            <v>8973577.3200000022</v>
          </cell>
          <cell r="M119">
            <v>9186050.8300000019</v>
          </cell>
          <cell r="N119">
            <v>9372672.7400000002</v>
          </cell>
          <cell r="O119">
            <v>18835635.489999998</v>
          </cell>
          <cell r="Q119">
            <v>9047393.0400000028</v>
          </cell>
          <cell r="R119">
            <v>16770576.289999999</v>
          </cell>
          <cell r="S119">
            <v>12795623.689999998</v>
          </cell>
        </row>
      </sheetData>
      <sheetData sheetId="4">
        <row r="5">
          <cell r="E5">
            <v>7</v>
          </cell>
          <cell r="F5">
            <v>3</v>
          </cell>
          <cell r="G5">
            <v>4</v>
          </cell>
          <cell r="I5">
            <v>0</v>
          </cell>
          <cell r="J5">
            <v>6</v>
          </cell>
          <cell r="K5">
            <v>10</v>
          </cell>
          <cell r="M5">
            <v>3</v>
          </cell>
          <cell r="N5">
            <v>4</v>
          </cell>
          <cell r="O5">
            <v>6</v>
          </cell>
          <cell r="Q5">
            <v>8</v>
          </cell>
          <cell r="R5">
            <v>16</v>
          </cell>
          <cell r="S5">
            <v>4</v>
          </cell>
        </row>
        <row r="18">
          <cell r="E18">
            <v>33033</v>
          </cell>
          <cell r="F18">
            <v>35319</v>
          </cell>
          <cell r="G18">
            <v>35675</v>
          </cell>
          <cell r="I18">
            <v>34878</v>
          </cell>
          <cell r="J18">
            <v>34271</v>
          </cell>
          <cell r="K18">
            <v>37432</v>
          </cell>
          <cell r="M18">
            <v>40068</v>
          </cell>
          <cell r="N18">
            <v>43853</v>
          </cell>
          <cell r="O18">
            <v>38521</v>
          </cell>
          <cell r="Q18">
            <v>36635</v>
          </cell>
          <cell r="R18">
            <v>38245</v>
          </cell>
          <cell r="S18">
            <v>37857</v>
          </cell>
        </row>
        <row r="23">
          <cell r="E23">
            <v>10454</v>
          </cell>
          <cell r="F23">
            <v>10439</v>
          </cell>
          <cell r="G23">
            <v>10843</v>
          </cell>
          <cell r="I23">
            <v>10786</v>
          </cell>
          <cell r="J23">
            <v>14600</v>
          </cell>
          <cell r="K23">
            <v>12269</v>
          </cell>
          <cell r="M23">
            <v>14163</v>
          </cell>
          <cell r="N23">
            <v>9883</v>
          </cell>
          <cell r="O23">
            <v>13330</v>
          </cell>
          <cell r="Q23">
            <v>10441</v>
          </cell>
          <cell r="R23">
            <v>14167</v>
          </cell>
          <cell r="S23">
            <v>3233</v>
          </cell>
        </row>
        <row r="25">
          <cell r="E25">
            <v>24.012863213506375</v>
          </cell>
          <cell r="F25">
            <v>22.789590883290398</v>
          </cell>
          <cell r="G25">
            <v>23.270237788651386</v>
          </cell>
          <cell r="I25">
            <v>23.584204311890499</v>
          </cell>
          <cell r="J25">
            <v>29.8196523763812</v>
          </cell>
          <cell r="K25">
            <v>24.559120843925776</v>
          </cell>
          <cell r="M25">
            <v>26.047854633733653</v>
          </cell>
          <cell r="N25">
            <v>18.350787284610814</v>
          </cell>
          <cell r="O25">
            <v>25.656324582338904</v>
          </cell>
          <cell r="Q25">
            <v>22.128263818243472</v>
          </cell>
          <cell r="R25">
            <v>26.975513157393657</v>
          </cell>
          <cell r="S25">
            <v>7.8680944268678514</v>
          </cell>
          <cell r="T25">
            <v>23.145782249993982</v>
          </cell>
        </row>
        <row r="27">
          <cell r="E27">
            <v>0.44753492026933656</v>
          </cell>
          <cell r="F27">
            <v>0.49352337036260741</v>
          </cell>
          <cell r="G27">
            <v>0.48171052809246684</v>
          </cell>
          <cell r="I27">
            <v>0.47104742482459633</v>
          </cell>
          <cell r="J27">
            <v>0.5125478583393156</v>
          </cell>
          <cell r="K27">
            <v>0.50427390727406218</v>
          </cell>
          <cell r="M27">
            <v>0.55638408664861483</v>
          </cell>
          <cell r="N27">
            <v>0.58844130749825563</v>
          </cell>
          <cell r="O27">
            <v>0.53323643410852717</v>
          </cell>
          <cell r="Q27">
            <v>0.48985458799933146</v>
          </cell>
          <cell r="R27">
            <v>0.5091661896076578</v>
          </cell>
          <cell r="S27">
            <v>0.51866009042334571</v>
          </cell>
          <cell r="T27">
            <v>0.50751475029102122</v>
          </cell>
        </row>
        <row r="43">
          <cell r="E43">
            <v>559013.96</v>
          </cell>
          <cell r="F43">
            <v>560829.39</v>
          </cell>
          <cell r="G43">
            <v>555324.29999999993</v>
          </cell>
          <cell r="I43">
            <v>544222.98</v>
          </cell>
          <cell r="J43">
            <v>545089.23</v>
          </cell>
          <cell r="K43">
            <v>590063.30999999994</v>
          </cell>
          <cell r="M43">
            <v>617688.94000000006</v>
          </cell>
          <cell r="N43">
            <v>667709.29999999993</v>
          </cell>
          <cell r="O43">
            <v>610264.80999999994</v>
          </cell>
          <cell r="Q43">
            <v>594180.77000000014</v>
          </cell>
          <cell r="R43">
            <v>688366.76</v>
          </cell>
          <cell r="S43">
            <v>596112.32000000007</v>
          </cell>
        </row>
        <row r="119">
          <cell r="E119">
            <v>435624.83</v>
          </cell>
          <cell r="F119">
            <v>545809.88000000012</v>
          </cell>
          <cell r="G119">
            <v>464896.66</v>
          </cell>
          <cell r="I119">
            <v>474987.6700000001</v>
          </cell>
          <cell r="J119">
            <v>461942.47000000003</v>
          </cell>
          <cell r="K119">
            <v>444271.64999999997</v>
          </cell>
          <cell r="M119">
            <v>439217.35</v>
          </cell>
          <cell r="N119">
            <v>514228.13000000006</v>
          </cell>
          <cell r="O119">
            <v>479239.6</v>
          </cell>
          <cell r="Q119">
            <v>482413.29</v>
          </cell>
          <cell r="R119">
            <v>492677.67</v>
          </cell>
          <cell r="S119">
            <v>483707.76999999996</v>
          </cell>
        </row>
      </sheetData>
      <sheetData sheetId="5">
        <row r="5">
          <cell r="E5">
            <v>54</v>
          </cell>
          <cell r="F5">
            <v>65</v>
          </cell>
          <cell r="G5">
            <v>66</v>
          </cell>
          <cell r="I5">
            <v>43</v>
          </cell>
          <cell r="J5">
            <v>80</v>
          </cell>
          <cell r="K5">
            <v>72</v>
          </cell>
          <cell r="M5">
            <v>71</v>
          </cell>
          <cell r="N5">
            <v>47</v>
          </cell>
          <cell r="O5">
            <v>80</v>
          </cell>
          <cell r="Q5">
            <v>55</v>
          </cell>
          <cell r="R5">
            <v>38</v>
          </cell>
          <cell r="S5">
            <v>87</v>
          </cell>
        </row>
        <row r="18">
          <cell r="E18">
            <v>117364</v>
          </cell>
          <cell r="F18">
            <v>110042</v>
          </cell>
          <cell r="G18">
            <v>113069</v>
          </cell>
          <cell r="I18">
            <v>123251</v>
          </cell>
          <cell r="J18">
            <v>117815</v>
          </cell>
          <cell r="K18">
            <v>122331</v>
          </cell>
          <cell r="M18">
            <v>133971</v>
          </cell>
          <cell r="N18">
            <v>131708</v>
          </cell>
          <cell r="O18">
            <v>118823</v>
          </cell>
          <cell r="Q18">
            <v>119627</v>
          </cell>
          <cell r="R18">
            <v>129454</v>
          </cell>
          <cell r="S18">
            <v>118579</v>
          </cell>
        </row>
        <row r="23">
          <cell r="E23">
            <v>56643</v>
          </cell>
          <cell r="F23">
            <v>66107</v>
          </cell>
          <cell r="G23">
            <v>62380</v>
          </cell>
          <cell r="I23">
            <v>67211</v>
          </cell>
          <cell r="J23">
            <v>82918</v>
          </cell>
          <cell r="K23">
            <v>57337</v>
          </cell>
          <cell r="M23">
            <v>64064</v>
          </cell>
          <cell r="N23">
            <v>64509</v>
          </cell>
          <cell r="O23">
            <v>78961</v>
          </cell>
          <cell r="Q23">
            <v>62923</v>
          </cell>
          <cell r="R23">
            <v>62650</v>
          </cell>
          <cell r="S23">
            <v>64175</v>
          </cell>
        </row>
        <row r="25">
          <cell r="E25">
            <v>32.549893977094456</v>
          </cell>
          <cell r="F25">
            <v>37.523911155511911</v>
          </cell>
          <cell r="G25">
            <v>35.545577316474159</v>
          </cell>
          <cell r="I25">
            <v>35.267294937452775</v>
          </cell>
          <cell r="J25">
            <v>41.294235998366517</v>
          </cell>
          <cell r="K25">
            <v>31.87053238913655</v>
          </cell>
          <cell r="M25">
            <v>32.306606152294506</v>
          </cell>
          <cell r="N25">
            <v>32.86228801687205</v>
          </cell>
          <cell r="O25">
            <v>39.915781598329787</v>
          </cell>
          <cell r="Q25">
            <v>34.461738997086336</v>
          </cell>
          <cell r="R25">
            <v>32.605075254491332</v>
          </cell>
          <cell r="S25">
            <v>35.108402492464073</v>
          </cell>
          <cell r="T25">
            <v>35.153935712658082</v>
          </cell>
        </row>
        <row r="27">
          <cell r="E27">
            <v>0.54422992652497204</v>
          </cell>
          <cell r="F27">
            <v>0.52292631929099243</v>
          </cell>
          <cell r="G27">
            <v>0.51516766903590305</v>
          </cell>
          <cell r="I27">
            <v>0.55769935610568377</v>
          </cell>
          <cell r="J27">
            <v>0.5856198429267323</v>
          </cell>
          <cell r="K27">
            <v>0.54351095521280635</v>
          </cell>
          <cell r="M27">
            <v>0.60911136875127869</v>
          </cell>
          <cell r="N27">
            <v>0.57503487328826186</v>
          </cell>
          <cell r="O27">
            <v>0.53171790396921292</v>
          </cell>
          <cell r="Q27">
            <v>0.51356607451037628</v>
          </cell>
          <cell r="R27">
            <v>0.55328724529592155</v>
          </cell>
          <cell r="S27">
            <v>0.52022023339475298</v>
          </cell>
          <cell r="T27">
            <v>0.54750675906880897</v>
          </cell>
        </row>
        <row r="43">
          <cell r="E43">
            <v>1925746.5999999999</v>
          </cell>
          <cell r="F43">
            <v>1945366.0000000002</v>
          </cell>
          <cell r="G43">
            <v>2318633.2599999998</v>
          </cell>
          <cell r="I43">
            <v>1949033.86</v>
          </cell>
          <cell r="J43">
            <v>1909018.68</v>
          </cell>
          <cell r="K43">
            <v>1965107.84</v>
          </cell>
          <cell r="M43">
            <v>2222973.6399999997</v>
          </cell>
          <cell r="N43">
            <v>2055144.35</v>
          </cell>
          <cell r="O43">
            <v>1924481.62</v>
          </cell>
          <cell r="Q43">
            <v>1925005.4</v>
          </cell>
          <cell r="R43">
            <v>2870422.9499999997</v>
          </cell>
          <cell r="S43">
            <v>2148343.0700000003</v>
          </cell>
        </row>
        <row r="119">
          <cell r="E119">
            <v>836594.03999999992</v>
          </cell>
          <cell r="F119">
            <v>821493.70000000007</v>
          </cell>
          <cell r="G119">
            <v>889886.74</v>
          </cell>
          <cell r="I119">
            <v>990556.79999999993</v>
          </cell>
          <cell r="J119">
            <v>982420.49000000022</v>
          </cell>
          <cell r="K119">
            <v>991234.64999999991</v>
          </cell>
          <cell r="M119">
            <v>1015616.4799999999</v>
          </cell>
          <cell r="N119">
            <v>1129378.6500000004</v>
          </cell>
          <cell r="O119">
            <v>1022633.27</v>
          </cell>
          <cell r="Q119">
            <v>1127760.6500000004</v>
          </cell>
          <cell r="R119">
            <v>1065174.7499999998</v>
          </cell>
          <cell r="S119">
            <v>1650011.77</v>
          </cell>
        </row>
      </sheetData>
      <sheetData sheetId="6">
        <row r="5">
          <cell r="E5">
            <v>48</v>
          </cell>
          <cell r="F5">
            <v>39</v>
          </cell>
          <cell r="G5">
            <v>169</v>
          </cell>
          <cell r="I5">
            <v>46</v>
          </cell>
          <cell r="J5">
            <v>46</v>
          </cell>
          <cell r="K5">
            <v>27</v>
          </cell>
          <cell r="M5">
            <v>40</v>
          </cell>
          <cell r="N5">
            <v>21</v>
          </cell>
          <cell r="O5">
            <v>76</v>
          </cell>
          <cell r="Q5">
            <v>32</v>
          </cell>
          <cell r="R5">
            <v>25</v>
          </cell>
          <cell r="S5">
            <v>95</v>
          </cell>
        </row>
        <row r="18">
          <cell r="E18">
            <v>303230</v>
          </cell>
          <cell r="F18">
            <v>304328</v>
          </cell>
          <cell r="G18">
            <v>305736</v>
          </cell>
          <cell r="I18">
            <v>304118</v>
          </cell>
          <cell r="J18">
            <v>316285</v>
          </cell>
          <cell r="K18">
            <v>314057</v>
          </cell>
          <cell r="M18">
            <v>328129</v>
          </cell>
          <cell r="N18">
            <v>346115</v>
          </cell>
          <cell r="O18">
            <v>325881</v>
          </cell>
          <cell r="Q18">
            <v>336666</v>
          </cell>
          <cell r="R18">
            <v>324603</v>
          </cell>
          <cell r="S18">
            <v>328607</v>
          </cell>
        </row>
        <row r="23">
          <cell r="E23">
            <v>101525</v>
          </cell>
          <cell r="F23">
            <v>119829</v>
          </cell>
          <cell r="G23">
            <v>114796</v>
          </cell>
          <cell r="I23">
            <v>108907</v>
          </cell>
          <cell r="J23">
            <v>72205</v>
          </cell>
          <cell r="K23">
            <v>93496</v>
          </cell>
          <cell r="M23">
            <v>72562</v>
          </cell>
          <cell r="N23">
            <v>22523</v>
          </cell>
          <cell r="O23">
            <v>88243</v>
          </cell>
          <cell r="Q23">
            <v>37586</v>
          </cell>
          <cell r="R23">
            <v>81499</v>
          </cell>
          <cell r="S23">
            <v>57664</v>
          </cell>
        </row>
        <row r="25">
          <cell r="E25">
            <v>25.081959518050859</v>
          </cell>
          <cell r="F25">
            <v>28.251095702770435</v>
          </cell>
          <cell r="G25">
            <v>27.297414264584887</v>
          </cell>
          <cell r="I25">
            <v>26.36596708944727</v>
          </cell>
          <cell r="J25">
            <v>18.585489907387863</v>
          </cell>
          <cell r="K25">
            <v>22.940144516825537</v>
          </cell>
          <cell r="M25">
            <v>18.108086525120036</v>
          </cell>
          <cell r="N25">
            <v>6.1090918954106543</v>
          </cell>
          <cell r="O25">
            <v>21.308043368024535</v>
          </cell>
          <cell r="Q25">
            <v>10.042965702254095</v>
          </cell>
          <cell r="R25">
            <v>20.065293018423365</v>
          </cell>
          <cell r="S25">
            <v>14.928379298471798</v>
          </cell>
          <cell r="T25">
            <v>20.188666140410565</v>
          </cell>
        </row>
        <row r="27">
          <cell r="E27">
            <v>0.80085253833517334</v>
          </cell>
          <cell r="F27">
            <v>0.82847536989396597</v>
          </cell>
          <cell r="G27">
            <v>0.79935577994028417</v>
          </cell>
          <cell r="I27">
            <v>0.78930389126366796</v>
          </cell>
          <cell r="J27">
            <v>0.90657246044485207</v>
          </cell>
          <cell r="K27">
            <v>0.81121599613579976</v>
          </cell>
          <cell r="M27">
            <v>0.87371756467095363</v>
          </cell>
          <cell r="N27">
            <v>0.88981868898186889</v>
          </cell>
          <cell r="O27">
            <v>0.8625297760838494</v>
          </cell>
          <cell r="Q27">
            <v>0.85881883265881909</v>
          </cell>
          <cell r="R27">
            <v>0.82638027907260925</v>
          </cell>
          <cell r="S27">
            <v>0.86058820448355333</v>
          </cell>
          <cell r="T27">
            <v>0.84206120692539721</v>
          </cell>
        </row>
        <row r="43">
          <cell r="E43">
            <v>5016574.8699999992</v>
          </cell>
          <cell r="F43">
            <v>5396593.1099999994</v>
          </cell>
          <cell r="G43">
            <v>5134834.7100000009</v>
          </cell>
          <cell r="I43">
            <v>5007580.42</v>
          </cell>
          <cell r="J43">
            <v>5230305.8600000003</v>
          </cell>
          <cell r="K43">
            <v>4993341.9400000004</v>
          </cell>
          <cell r="M43">
            <v>5436104.1400000006</v>
          </cell>
          <cell r="N43">
            <v>5513664.4399999995</v>
          </cell>
          <cell r="O43">
            <v>5470295.9600000009</v>
          </cell>
          <cell r="Q43">
            <v>5502386.4000000004</v>
          </cell>
          <cell r="R43">
            <v>5514421.0300000003</v>
          </cell>
          <cell r="S43">
            <v>5813263.4299999997</v>
          </cell>
        </row>
        <row r="119">
          <cell r="E119">
            <v>2095508.6300000001</v>
          </cell>
          <cell r="F119">
            <v>2007011.9899999998</v>
          </cell>
          <cell r="G119">
            <v>2142715.2299999995</v>
          </cell>
          <cell r="I119">
            <v>1956335.01</v>
          </cell>
          <cell r="J119">
            <v>1868288.3499999999</v>
          </cell>
          <cell r="K119">
            <v>2065907.6399999997</v>
          </cell>
          <cell r="M119">
            <v>1864115.09</v>
          </cell>
          <cell r="N119">
            <v>2234110.7799999998</v>
          </cell>
          <cell r="O119">
            <v>2265697.0799999996</v>
          </cell>
          <cell r="Q119">
            <v>2594600.6700000004</v>
          </cell>
          <cell r="R119">
            <v>2043623.8900000001</v>
          </cell>
          <cell r="S119">
            <v>2797464.18</v>
          </cell>
        </row>
      </sheetData>
      <sheetData sheetId="7">
        <row r="5">
          <cell r="E5">
            <v>5</v>
          </cell>
          <cell r="F5">
            <v>4</v>
          </cell>
          <cell r="G5">
            <v>3</v>
          </cell>
          <cell r="I5">
            <v>2</v>
          </cell>
          <cell r="J5">
            <v>8</v>
          </cell>
          <cell r="K5">
            <v>19</v>
          </cell>
          <cell r="M5">
            <v>22</v>
          </cell>
          <cell r="N5">
            <v>6</v>
          </cell>
          <cell r="O5">
            <v>9</v>
          </cell>
          <cell r="Q5">
            <v>10</v>
          </cell>
          <cell r="R5">
            <v>5</v>
          </cell>
          <cell r="S5">
            <v>7</v>
          </cell>
        </row>
        <row r="18">
          <cell r="E18">
            <v>38111</v>
          </cell>
          <cell r="F18">
            <v>41114</v>
          </cell>
          <cell r="G18">
            <v>40863</v>
          </cell>
          <cell r="I18">
            <v>41141</v>
          </cell>
          <cell r="J18">
            <v>45568</v>
          </cell>
          <cell r="K18">
            <v>40833</v>
          </cell>
          <cell r="M18">
            <v>45817</v>
          </cell>
          <cell r="N18">
            <v>51123</v>
          </cell>
          <cell r="O18">
            <v>46670</v>
          </cell>
          <cell r="Q18">
            <v>41165</v>
          </cell>
          <cell r="R18">
            <v>40654</v>
          </cell>
          <cell r="S18">
            <v>40248</v>
          </cell>
        </row>
        <row r="23">
          <cell r="E23">
            <v>16959</v>
          </cell>
          <cell r="F23">
            <v>11386</v>
          </cell>
          <cell r="G23">
            <v>12937</v>
          </cell>
          <cell r="I23">
            <v>13889</v>
          </cell>
          <cell r="J23">
            <v>14612</v>
          </cell>
          <cell r="K23">
            <v>15767</v>
          </cell>
          <cell r="M23">
            <v>18803</v>
          </cell>
          <cell r="N23">
            <v>10492</v>
          </cell>
          <cell r="O23">
            <v>11004</v>
          </cell>
          <cell r="Q23">
            <v>13436</v>
          </cell>
          <cell r="R23">
            <v>12683</v>
          </cell>
          <cell r="S23">
            <v>10779</v>
          </cell>
        </row>
        <row r="25">
          <cell r="E25">
            <v>30.795351370982385</v>
          </cell>
          <cell r="F25">
            <v>21.687619047619048</v>
          </cell>
          <cell r="G25">
            <v>24.04646840148699</v>
          </cell>
          <cell r="I25">
            <v>25.238960566963474</v>
          </cell>
          <cell r="J25">
            <v>24.280491857760055</v>
          </cell>
          <cell r="K25">
            <v>27.856890459363957</v>
          </cell>
          <cell r="M25">
            <v>29.09780253791396</v>
          </cell>
          <cell r="N25">
            <v>17.028321025724257</v>
          </cell>
          <cell r="O25">
            <v>19.079654610396364</v>
          </cell>
          <cell r="Q25">
            <v>24.607607919268879</v>
          </cell>
          <cell r="R25">
            <v>23.778990194424132</v>
          </cell>
          <cell r="S25">
            <v>21.124110764889178</v>
          </cell>
          <cell r="T25">
            <v>24.073077002724634</v>
          </cell>
        </row>
        <row r="27">
          <cell r="E27">
            <v>0.53861428117160726</v>
          </cell>
          <cell r="F27">
            <v>0.59937313215248922</v>
          </cell>
          <cell r="G27">
            <v>0.57574199184214048</v>
          </cell>
          <cell r="I27">
            <v>0.57902662838484487</v>
          </cell>
          <cell r="J27">
            <v>0.70865602936145067</v>
          </cell>
          <cell r="K27">
            <v>0.57046060995543391</v>
          </cell>
          <cell r="M27">
            <v>0.65574638614569913</v>
          </cell>
          <cell r="N27">
            <v>0.70400385581987812</v>
          </cell>
          <cell r="O27">
            <v>0.6624086296217444</v>
          </cell>
          <cell r="Q27">
            <v>0.56350656728472381</v>
          </cell>
          <cell r="R27">
            <v>0.55498068338498086</v>
          </cell>
          <cell r="S27">
            <v>0.56643445218492716</v>
          </cell>
          <cell r="T27">
            <v>0.60460900599535916</v>
          </cell>
        </row>
        <row r="43">
          <cell r="E43">
            <v>624028.65</v>
          </cell>
          <cell r="F43">
            <v>679311.05999999994</v>
          </cell>
          <cell r="G43">
            <v>668697.79</v>
          </cell>
          <cell r="I43">
            <v>667384.42000000004</v>
          </cell>
          <cell r="J43">
            <v>747484.94</v>
          </cell>
          <cell r="K43">
            <v>683584.93</v>
          </cell>
          <cell r="M43">
            <v>781100.41999999993</v>
          </cell>
          <cell r="N43">
            <v>824131.52</v>
          </cell>
          <cell r="O43">
            <v>749125.18</v>
          </cell>
          <cell r="Q43">
            <v>690435.2699999999</v>
          </cell>
          <cell r="R43">
            <v>668483.85000000009</v>
          </cell>
          <cell r="S43">
            <v>668262.98</v>
          </cell>
        </row>
        <row r="119">
          <cell r="E119">
            <v>467999.48000000004</v>
          </cell>
          <cell r="F119">
            <v>465985.35000000009</v>
          </cell>
          <cell r="G119">
            <v>456143.40000000008</v>
          </cell>
          <cell r="I119">
            <v>472714.89000000007</v>
          </cell>
          <cell r="J119">
            <v>480217.95</v>
          </cell>
          <cell r="K119">
            <v>478769.44</v>
          </cell>
          <cell r="M119">
            <v>453682.46999999991</v>
          </cell>
          <cell r="N119">
            <v>517069.49</v>
          </cell>
          <cell r="O119">
            <v>472421.64999999991</v>
          </cell>
          <cell r="Q119">
            <v>488389.99999999994</v>
          </cell>
          <cell r="R119">
            <v>514726.23</v>
          </cell>
          <cell r="S119">
            <v>567525.66999999993</v>
          </cell>
        </row>
      </sheetData>
      <sheetData sheetId="8">
        <row r="5">
          <cell r="E5">
            <v>22</v>
          </cell>
          <cell r="F5">
            <v>7</v>
          </cell>
          <cell r="G5">
            <v>18</v>
          </cell>
          <cell r="I5">
            <v>25</v>
          </cell>
          <cell r="J5">
            <v>16</v>
          </cell>
          <cell r="K5">
            <v>19</v>
          </cell>
          <cell r="M5">
            <v>20</v>
          </cell>
          <cell r="N5">
            <v>31</v>
          </cell>
          <cell r="O5">
            <v>24</v>
          </cell>
          <cell r="Q5">
            <v>13</v>
          </cell>
          <cell r="R5">
            <v>11</v>
          </cell>
          <cell r="S5">
            <v>20</v>
          </cell>
        </row>
        <row r="18">
          <cell r="E18">
            <v>75893</v>
          </cell>
          <cell r="F18">
            <v>63255</v>
          </cell>
          <cell r="G18">
            <v>70002</v>
          </cell>
          <cell r="I18">
            <v>71048</v>
          </cell>
          <cell r="J18">
            <v>70013</v>
          </cell>
          <cell r="K18">
            <v>77193</v>
          </cell>
          <cell r="M18">
            <v>72831</v>
          </cell>
          <cell r="N18">
            <v>93747</v>
          </cell>
          <cell r="O18">
            <v>78016</v>
          </cell>
          <cell r="Q18">
            <v>76015</v>
          </cell>
          <cell r="R18">
            <v>76873</v>
          </cell>
          <cell r="S18">
            <v>77994</v>
          </cell>
        </row>
        <row r="23">
          <cell r="E23">
            <v>17208</v>
          </cell>
          <cell r="F23">
            <v>24602</v>
          </cell>
          <cell r="G23">
            <v>22055</v>
          </cell>
          <cell r="I23">
            <v>23663</v>
          </cell>
          <cell r="J23">
            <v>17640</v>
          </cell>
          <cell r="K23">
            <v>23506</v>
          </cell>
          <cell r="M23">
            <v>26759</v>
          </cell>
          <cell r="N23">
            <v>12605</v>
          </cell>
          <cell r="O23">
            <v>23773</v>
          </cell>
          <cell r="Q23">
            <v>28413</v>
          </cell>
          <cell r="R23">
            <v>26334</v>
          </cell>
          <cell r="S23">
            <v>24722</v>
          </cell>
        </row>
        <row r="25">
          <cell r="E25">
            <v>18.479182998464363</v>
          </cell>
          <cell r="F25">
            <v>27.993400466518747</v>
          </cell>
          <cell r="G25">
            <v>23.955900722315754</v>
          </cell>
          <cell r="I25">
            <v>24.966501018158031</v>
          </cell>
          <cell r="J25">
            <v>20.123203285420946</v>
          </cell>
          <cell r="K25">
            <v>23.327312784073992</v>
          </cell>
          <cell r="M25">
            <v>26.776672603918588</v>
          </cell>
          <cell r="N25">
            <v>11.831237094049184</v>
          </cell>
          <cell r="O25">
            <v>23.334772963740946</v>
          </cell>
          <cell r="Q25">
            <v>27.189994066872092</v>
          </cell>
          <cell r="R25">
            <v>25.505331770767757</v>
          </cell>
          <cell r="S25">
            <v>24.064556321302028</v>
          </cell>
          <cell r="T25">
            <v>23.085557315206191</v>
          </cell>
        </row>
        <row r="27">
          <cell r="E27">
            <v>0.74130546262606534</v>
          </cell>
          <cell r="F27">
            <v>0.63576059098447157</v>
          </cell>
          <cell r="G27">
            <v>0.67842242218959425</v>
          </cell>
          <cell r="I27">
            <v>0.6857782668288257</v>
          </cell>
          <cell r="J27">
            <v>0.7455170798194054</v>
          </cell>
          <cell r="K27">
            <v>0.73879150695551055</v>
          </cell>
          <cell r="M27">
            <v>0.71613569321533921</v>
          </cell>
          <cell r="N27">
            <v>0.88566313492269688</v>
          </cell>
          <cell r="O27">
            <v>0.7565187878787879</v>
          </cell>
          <cell r="Q27">
            <v>0.71095876317586215</v>
          </cell>
          <cell r="R27">
            <v>0.71731969729487621</v>
          </cell>
          <cell r="S27">
            <v>0.74889817081953047</v>
          </cell>
          <cell r="T27">
            <v>0.7304425913528535</v>
          </cell>
        </row>
        <row r="43">
          <cell r="E43">
            <v>1315340.53</v>
          </cell>
          <cell r="F43">
            <v>1094356.24</v>
          </cell>
          <cell r="G43">
            <v>1194775.8500000001</v>
          </cell>
          <cell r="I43">
            <v>1218592.1299999999</v>
          </cell>
          <cell r="J43">
            <v>1232954.95</v>
          </cell>
          <cell r="K43">
            <v>1303721.49</v>
          </cell>
          <cell r="M43">
            <v>1235715.5499999998</v>
          </cell>
          <cell r="N43">
            <v>1604255.87</v>
          </cell>
          <cell r="O43">
            <v>1341398.1000000001</v>
          </cell>
          <cell r="Q43">
            <v>1291648.4000000001</v>
          </cell>
          <cell r="R43">
            <v>1294494.81</v>
          </cell>
          <cell r="S43">
            <v>1369466.23</v>
          </cell>
        </row>
        <row r="119">
          <cell r="E119">
            <v>426835.22000000003</v>
          </cell>
          <cell r="F119">
            <v>459734.35</v>
          </cell>
          <cell r="G119">
            <v>453707.07000000007</v>
          </cell>
          <cell r="I119">
            <v>459013.17999999993</v>
          </cell>
          <cell r="J119">
            <v>649136.45000000019</v>
          </cell>
          <cell r="K119">
            <v>605314.75</v>
          </cell>
          <cell r="M119">
            <v>593190.37</v>
          </cell>
          <cell r="N119">
            <v>752291.07000000007</v>
          </cell>
          <cell r="O119">
            <v>592756.12000000023</v>
          </cell>
          <cell r="Q119">
            <v>673187.31000000017</v>
          </cell>
          <cell r="R119">
            <v>731817.64</v>
          </cell>
          <cell r="S119">
            <v>606286.24</v>
          </cell>
        </row>
      </sheetData>
      <sheetData sheetId="9">
        <row r="5">
          <cell r="E5">
            <v>12</v>
          </cell>
          <cell r="F5">
            <v>11</v>
          </cell>
          <cell r="G5">
            <v>5</v>
          </cell>
          <cell r="I5">
            <v>9</v>
          </cell>
          <cell r="J5">
            <v>23</v>
          </cell>
          <cell r="K5">
            <v>25</v>
          </cell>
          <cell r="M5">
            <v>13</v>
          </cell>
          <cell r="N5">
            <v>7</v>
          </cell>
          <cell r="O5">
            <v>26</v>
          </cell>
          <cell r="Q5">
            <v>12</v>
          </cell>
          <cell r="R5">
            <v>23</v>
          </cell>
          <cell r="S5">
            <v>29</v>
          </cell>
        </row>
        <row r="18">
          <cell r="E18">
            <v>116566</v>
          </cell>
          <cell r="F18">
            <v>113920</v>
          </cell>
          <cell r="G18">
            <v>113306</v>
          </cell>
          <cell r="I18">
            <v>120499</v>
          </cell>
          <cell r="J18">
            <v>110445</v>
          </cell>
          <cell r="K18">
            <v>108231</v>
          </cell>
          <cell r="M18">
            <v>117574</v>
          </cell>
          <cell r="N18">
            <v>121903</v>
          </cell>
          <cell r="O18">
            <v>129302</v>
          </cell>
          <cell r="Q18">
            <v>107585</v>
          </cell>
          <cell r="R18">
            <v>114500</v>
          </cell>
          <cell r="S18">
            <v>112143</v>
          </cell>
        </row>
        <row r="23">
          <cell r="E23">
            <v>43885</v>
          </cell>
          <cell r="F23">
            <v>42719</v>
          </cell>
          <cell r="G23">
            <v>50004</v>
          </cell>
          <cell r="I23">
            <v>54519</v>
          </cell>
          <cell r="J23">
            <v>47362</v>
          </cell>
          <cell r="K23">
            <v>70553</v>
          </cell>
          <cell r="M23">
            <v>63235</v>
          </cell>
          <cell r="N23">
            <v>72699</v>
          </cell>
          <cell r="O23">
            <v>57062</v>
          </cell>
          <cell r="Q23">
            <v>78395</v>
          </cell>
          <cell r="R23">
            <v>62178</v>
          </cell>
          <cell r="S23">
            <v>65353</v>
          </cell>
        </row>
        <row r="25">
          <cell r="E25">
            <v>27.313238689761192</v>
          </cell>
          <cell r="F25">
            <v>27.221864664912157</v>
          </cell>
          <cell r="G25">
            <v>30.57619283473667</v>
          </cell>
          <cell r="I25">
            <v>31.104835258878904</v>
          </cell>
          <cell r="J25">
            <v>29.979364737754935</v>
          </cell>
          <cell r="K25">
            <v>39.372412022723978</v>
          </cell>
          <cell r="M25">
            <v>34.872499062493105</v>
          </cell>
          <cell r="N25">
            <v>37.278097406393258</v>
          </cell>
          <cell r="O25">
            <v>30.604123313238794</v>
          </cell>
          <cell r="Q25">
            <v>42.139013862684706</v>
          </cell>
          <cell r="R25">
            <v>35.186662818532163</v>
          </cell>
          <cell r="S25">
            <v>36.814443442992342</v>
          </cell>
          <cell r="T25">
            <v>33.766243676853968</v>
          </cell>
        </row>
        <row r="27">
          <cell r="E27">
            <v>0.75399910735654641</v>
          </cell>
          <cell r="F27">
            <v>0.75984658996164745</v>
          </cell>
          <cell r="G27">
            <v>0.73027617543746581</v>
          </cell>
          <cell r="I27">
            <v>0.77570634925744009</v>
          </cell>
          <cell r="J27">
            <v>0.78488991855821022</v>
          </cell>
          <cell r="K27">
            <v>0.69169342855773375</v>
          </cell>
          <cell r="M27">
            <v>0.77369131049912809</v>
          </cell>
          <cell r="N27">
            <v>0.77477191187265837</v>
          </cell>
          <cell r="O27">
            <v>0.84643885833987953</v>
          </cell>
          <cell r="Q27">
            <v>0.67908890929806121</v>
          </cell>
          <cell r="R27">
            <v>0.72055177274615179</v>
          </cell>
          <cell r="S27">
            <v>0.72577419667993404</v>
          </cell>
          <cell r="T27">
            <v>0.7484358019307954</v>
          </cell>
        </row>
        <row r="43">
          <cell r="E43">
            <v>1928297.95</v>
          </cell>
          <cell r="F43">
            <v>1698207.18</v>
          </cell>
          <cell r="G43">
            <v>1870995.13</v>
          </cell>
          <cell r="I43">
            <v>2007407.7</v>
          </cell>
          <cell r="J43">
            <v>1890972.9700000002</v>
          </cell>
          <cell r="K43">
            <v>1799238.7800000003</v>
          </cell>
          <cell r="M43">
            <v>1898138.3099999998</v>
          </cell>
          <cell r="N43">
            <v>1977504.57</v>
          </cell>
          <cell r="O43">
            <v>2100294.23</v>
          </cell>
          <cell r="Q43">
            <v>1754853.7</v>
          </cell>
          <cell r="R43">
            <v>1892578.7000000002</v>
          </cell>
          <cell r="S43">
            <v>1819546.64</v>
          </cell>
        </row>
        <row r="119">
          <cell r="E119">
            <v>845235.32</v>
          </cell>
          <cell r="F119">
            <v>794312.59000000008</v>
          </cell>
          <cell r="G119">
            <v>871437.20999999985</v>
          </cell>
          <cell r="I119">
            <v>809736.92</v>
          </cell>
          <cell r="J119">
            <v>804481.29999999993</v>
          </cell>
          <cell r="K119">
            <v>850821</v>
          </cell>
          <cell r="M119">
            <v>865292.96999999986</v>
          </cell>
          <cell r="N119">
            <v>904006.70000000019</v>
          </cell>
          <cell r="O119">
            <v>910459.31999999972</v>
          </cell>
          <cell r="Q119">
            <v>900211.78000000014</v>
          </cell>
          <cell r="R119">
            <v>1085965.6499999999</v>
          </cell>
          <cell r="S119">
            <v>1582465.8299999998</v>
          </cell>
        </row>
      </sheetData>
      <sheetData sheetId="10">
        <row r="5">
          <cell r="E5">
            <v>2</v>
          </cell>
          <cell r="F5">
            <v>23</v>
          </cell>
          <cell r="G5">
            <v>5</v>
          </cell>
          <cell r="I5">
            <v>11</v>
          </cell>
          <cell r="J5">
            <v>13</v>
          </cell>
          <cell r="K5">
            <v>28</v>
          </cell>
          <cell r="M5">
            <v>17</v>
          </cell>
          <cell r="N5">
            <v>6</v>
          </cell>
          <cell r="O5">
            <v>14</v>
          </cell>
          <cell r="Q5">
            <v>14</v>
          </cell>
          <cell r="R5">
            <v>13</v>
          </cell>
          <cell r="S5">
            <v>6</v>
          </cell>
        </row>
        <row r="18">
          <cell r="E18">
            <v>60194</v>
          </cell>
          <cell r="F18">
            <v>63618</v>
          </cell>
          <cell r="G18">
            <v>61718</v>
          </cell>
          <cell r="I18">
            <v>64475</v>
          </cell>
          <cell r="J18">
            <v>63847</v>
          </cell>
          <cell r="K18">
            <v>67078</v>
          </cell>
          <cell r="M18">
            <v>75440</v>
          </cell>
          <cell r="N18">
            <v>78960</v>
          </cell>
          <cell r="O18">
            <v>74650</v>
          </cell>
          <cell r="Q18">
            <v>65355</v>
          </cell>
          <cell r="R18">
            <v>62624</v>
          </cell>
          <cell r="S18">
            <v>65460</v>
          </cell>
        </row>
        <row r="23">
          <cell r="E23">
            <v>6840</v>
          </cell>
          <cell r="F23">
            <v>7164</v>
          </cell>
          <cell r="G23">
            <v>7649</v>
          </cell>
          <cell r="I23">
            <v>7549</v>
          </cell>
          <cell r="J23">
            <v>9999</v>
          </cell>
          <cell r="K23">
            <v>9328</v>
          </cell>
          <cell r="M23">
            <v>5330</v>
          </cell>
          <cell r="N23">
            <v>7479</v>
          </cell>
          <cell r="O23">
            <v>8135</v>
          </cell>
          <cell r="Q23">
            <v>15605</v>
          </cell>
          <cell r="R23">
            <v>19528</v>
          </cell>
          <cell r="S23">
            <v>16732</v>
          </cell>
        </row>
        <row r="25">
          <cell r="E25">
            <v>10.203777187695795</v>
          </cell>
          <cell r="F25">
            <v>10.121217258625075</v>
          </cell>
          <cell r="G25">
            <v>11.026062388283457</v>
          </cell>
          <cell r="I25">
            <v>10.481228479395757</v>
          </cell>
          <cell r="J25">
            <v>13.517276807440654</v>
          </cell>
          <cell r="K25">
            <v>12.177068783206924</v>
          </cell>
          <cell r="M25">
            <v>6.5748084917413987</v>
          </cell>
          <cell r="N25">
            <v>8.6505430445192406</v>
          </cell>
          <cell r="O25">
            <v>9.8242859730692587</v>
          </cell>
          <cell r="Q25">
            <v>19.274950592885375</v>
          </cell>
          <cell r="R25">
            <v>23.764207656923116</v>
          </cell>
          <cell r="S25">
            <v>20.341620570178105</v>
          </cell>
          <cell r="T25">
            <v>13.110464016942101</v>
          </cell>
        </row>
        <row r="27">
          <cell r="E27">
            <v>0.48941195601357806</v>
          </cell>
          <cell r="F27">
            <v>0.53301495538519539</v>
          </cell>
          <cell r="G27">
            <v>0.49878572611961708</v>
          </cell>
          <cell r="I27">
            <v>0.52002468050441786</v>
          </cell>
          <cell r="J27">
            <v>0.5684282687274087</v>
          </cell>
          <cell r="K27">
            <v>0.53679147894142976</v>
          </cell>
          <cell r="M27">
            <v>0.62052231133045443</v>
          </cell>
          <cell r="N27">
            <v>0.62674625349250701</v>
          </cell>
          <cell r="O27">
            <v>0.610858802831308</v>
          </cell>
          <cell r="Q27">
            <v>0.51583699692968266</v>
          </cell>
          <cell r="R27">
            <v>0.49265431831680639</v>
          </cell>
          <cell r="S27">
            <v>0.53090024330900243</v>
          </cell>
          <cell r="T27">
            <v>0.54483860029838604</v>
          </cell>
        </row>
        <row r="43">
          <cell r="E43">
            <v>954709.75</v>
          </cell>
          <cell r="F43">
            <v>1008930.15</v>
          </cell>
          <cell r="G43">
            <v>975550.9</v>
          </cell>
          <cell r="I43">
            <v>1016973.37</v>
          </cell>
          <cell r="J43">
            <v>1011449.52</v>
          </cell>
          <cell r="K43">
            <v>1062731.49</v>
          </cell>
          <cell r="M43">
            <v>1172290.32</v>
          </cell>
          <cell r="N43">
            <v>1204950.28</v>
          </cell>
          <cell r="O43">
            <v>1209281.22</v>
          </cell>
          <cell r="Q43">
            <v>1023989</v>
          </cell>
          <cell r="R43">
            <v>1015683.19</v>
          </cell>
          <cell r="S43">
            <v>1027349.5800000001</v>
          </cell>
        </row>
        <row r="119">
          <cell r="E119">
            <v>680722.36</v>
          </cell>
          <cell r="F119">
            <v>622171.93999999994</v>
          </cell>
          <cell r="G119">
            <v>588681.83999999985</v>
          </cell>
          <cell r="I119">
            <v>654585.71</v>
          </cell>
          <cell r="J119">
            <v>679189.76</v>
          </cell>
          <cell r="K119">
            <v>747301.35</v>
          </cell>
          <cell r="M119">
            <v>711960.87000000011</v>
          </cell>
          <cell r="N119">
            <v>714243.52999999991</v>
          </cell>
          <cell r="O119">
            <v>733088.77000000014</v>
          </cell>
          <cell r="Q119">
            <v>850341.7899999998</v>
          </cell>
          <cell r="R119">
            <v>905158.2899999998</v>
          </cell>
          <cell r="S119">
            <v>937885.49999999977</v>
          </cell>
        </row>
      </sheetData>
      <sheetData sheetId="11">
        <row r="5">
          <cell r="E5">
            <v>17</v>
          </cell>
          <cell r="F5">
            <v>25</v>
          </cell>
          <cell r="G5">
            <v>27</v>
          </cell>
          <cell r="I5">
            <v>71</v>
          </cell>
          <cell r="J5">
            <v>38</v>
          </cell>
          <cell r="K5">
            <v>56</v>
          </cell>
          <cell r="M5">
            <v>40</v>
          </cell>
          <cell r="N5">
            <v>84</v>
          </cell>
          <cell r="O5">
            <v>33</v>
          </cell>
          <cell r="Q5">
            <v>43</v>
          </cell>
          <cell r="R5">
            <v>33</v>
          </cell>
          <cell r="S5">
            <v>95</v>
          </cell>
        </row>
        <row r="18">
          <cell r="E18">
            <v>189834</v>
          </cell>
          <cell r="F18">
            <v>193897</v>
          </cell>
          <cell r="G18">
            <v>191115</v>
          </cell>
          <cell r="I18">
            <v>192644</v>
          </cell>
          <cell r="J18">
            <v>183570</v>
          </cell>
          <cell r="K18">
            <v>182425</v>
          </cell>
          <cell r="M18">
            <v>200507</v>
          </cell>
          <cell r="N18">
            <v>230124</v>
          </cell>
          <cell r="O18">
            <v>208651</v>
          </cell>
          <cell r="Q18">
            <v>196873</v>
          </cell>
          <cell r="R18">
            <v>201766</v>
          </cell>
          <cell r="S18">
            <v>201509</v>
          </cell>
        </row>
        <row r="23">
          <cell r="E23">
            <v>188727</v>
          </cell>
          <cell r="F23">
            <v>193592</v>
          </cell>
          <cell r="G23">
            <v>201164</v>
          </cell>
          <cell r="I23">
            <v>176811</v>
          </cell>
          <cell r="J23">
            <v>79931.219999999972</v>
          </cell>
          <cell r="K23">
            <v>66494.78</v>
          </cell>
          <cell r="M23">
            <v>56271</v>
          </cell>
          <cell r="N23">
            <v>45968</v>
          </cell>
          <cell r="O23">
            <v>53404</v>
          </cell>
          <cell r="Q23">
            <v>47855</v>
          </cell>
          <cell r="R23">
            <v>62114</v>
          </cell>
          <cell r="S23">
            <v>61696</v>
          </cell>
        </row>
        <row r="25">
          <cell r="E25">
            <v>49.853788425115106</v>
          </cell>
          <cell r="F25">
            <v>49.960644044088994</v>
          </cell>
          <cell r="G25">
            <v>51.27614289537744</v>
          </cell>
          <cell r="I25">
            <v>47.857249191376489</v>
          </cell>
          <cell r="J25">
            <v>30.334288395325068</v>
          </cell>
          <cell r="K25">
            <v>26.713337124112837</v>
          </cell>
          <cell r="M25">
            <v>21.9142605674941</v>
          </cell>
          <cell r="N25">
            <v>16.649522622893819</v>
          </cell>
          <cell r="O25">
            <v>20.375196010728608</v>
          </cell>
          <cell r="Q25">
            <v>19.547652892832051</v>
          </cell>
          <cell r="R25">
            <v>23.538729725632862</v>
          </cell>
          <cell r="S25">
            <v>23.440284189130146</v>
          </cell>
          <cell r="T25">
            <v>34.210979368253433</v>
          </cell>
        </row>
        <row r="27">
          <cell r="E27">
            <v>0.59360967616855742</v>
          </cell>
          <cell r="F27">
            <v>0.62567602452404003</v>
          </cell>
          <cell r="G27">
            <v>0.59585367032329772</v>
          </cell>
          <cell r="I27">
            <v>0.59813490357044719</v>
          </cell>
          <cell r="J27">
            <v>0.62779578938728609</v>
          </cell>
          <cell r="K27">
            <v>0.56103321759508429</v>
          </cell>
          <cell r="M27">
            <v>0.6344756660970825</v>
          </cell>
          <cell r="N27">
            <v>0.70150773376579834</v>
          </cell>
          <cell r="O27">
            <v>0.654498972694051</v>
          </cell>
          <cell r="Q27">
            <v>0.59564265011103645</v>
          </cell>
          <cell r="R27">
            <v>0.60859139231953718</v>
          </cell>
          <cell r="S27">
            <v>0.62463074037910138</v>
          </cell>
          <cell r="T27">
            <v>0.61590042975712855</v>
          </cell>
        </row>
        <row r="43">
          <cell r="E43">
            <v>3171077.6700000004</v>
          </cell>
          <cell r="F43">
            <v>3154967.1700000004</v>
          </cell>
          <cell r="G43">
            <v>3137313.7</v>
          </cell>
          <cell r="I43">
            <v>3152895.6399999997</v>
          </cell>
          <cell r="J43">
            <v>4615699.7699999996</v>
          </cell>
          <cell r="K43">
            <v>3585790.45</v>
          </cell>
          <cell r="M43">
            <v>3194627.65</v>
          </cell>
          <cell r="N43">
            <v>3618383.46</v>
          </cell>
          <cell r="O43">
            <v>3313514.98</v>
          </cell>
          <cell r="Q43">
            <v>3138132.22</v>
          </cell>
          <cell r="R43">
            <v>3210313.91</v>
          </cell>
          <cell r="S43">
            <v>3272416.5400000005</v>
          </cell>
        </row>
        <row r="119">
          <cell r="E119">
            <v>1373811.28</v>
          </cell>
          <cell r="F119">
            <v>1458189.1900000002</v>
          </cell>
          <cell r="G119">
            <v>1494243.28</v>
          </cell>
          <cell r="I119">
            <v>1475601.2</v>
          </cell>
          <cell r="J119">
            <v>1385301.98</v>
          </cell>
          <cell r="K119">
            <v>1438091.4100000001</v>
          </cell>
          <cell r="M119">
            <v>1355231.2799999996</v>
          </cell>
          <cell r="N119">
            <v>1447282.26</v>
          </cell>
          <cell r="O119">
            <v>1518996.8600000003</v>
          </cell>
          <cell r="Q119">
            <v>1471506.0100000002</v>
          </cell>
          <cell r="R119">
            <v>2081786.6900000002</v>
          </cell>
          <cell r="S119">
            <v>2885551.76</v>
          </cell>
        </row>
      </sheetData>
      <sheetData sheetId="12">
        <row r="5">
          <cell r="E5">
            <v>1</v>
          </cell>
          <cell r="F5">
            <v>0</v>
          </cell>
          <cell r="G5">
            <v>0</v>
          </cell>
          <cell r="I5">
            <v>1</v>
          </cell>
          <cell r="J5">
            <v>2</v>
          </cell>
          <cell r="K5">
            <v>2</v>
          </cell>
          <cell r="M5">
            <v>2</v>
          </cell>
          <cell r="N5">
            <v>1</v>
          </cell>
          <cell r="O5">
            <v>3</v>
          </cell>
          <cell r="Q5">
            <v>1</v>
          </cell>
          <cell r="R5">
            <v>0</v>
          </cell>
          <cell r="S5">
            <v>1</v>
          </cell>
        </row>
        <row r="18">
          <cell r="E18">
            <v>12462</v>
          </cell>
          <cell r="F18">
            <v>11951</v>
          </cell>
          <cell r="G18">
            <v>12203</v>
          </cell>
          <cell r="I18">
            <v>14459</v>
          </cell>
          <cell r="J18">
            <v>12640</v>
          </cell>
          <cell r="K18">
            <v>14586</v>
          </cell>
          <cell r="M18">
            <v>15833</v>
          </cell>
          <cell r="N18">
            <v>17673</v>
          </cell>
          <cell r="O18">
            <v>15178</v>
          </cell>
          <cell r="Q18">
            <v>14112</v>
          </cell>
          <cell r="R18">
            <v>14425</v>
          </cell>
          <cell r="S18">
            <v>13825</v>
          </cell>
        </row>
        <row r="23">
          <cell r="E23">
            <v>6024</v>
          </cell>
          <cell r="F23">
            <v>4407</v>
          </cell>
          <cell r="G23">
            <v>5012</v>
          </cell>
          <cell r="I23">
            <v>4204</v>
          </cell>
          <cell r="J23">
            <v>4135</v>
          </cell>
          <cell r="K23">
            <v>5124</v>
          </cell>
          <cell r="M23">
            <v>5943</v>
          </cell>
          <cell r="N23">
            <v>6157</v>
          </cell>
          <cell r="O23">
            <v>5312</v>
          </cell>
          <cell r="Q23">
            <v>4991</v>
          </cell>
          <cell r="R23">
            <v>4643</v>
          </cell>
          <cell r="S23">
            <v>4491</v>
          </cell>
        </row>
        <row r="25">
          <cell r="E25">
            <v>32.586822460240185</v>
          </cell>
          <cell r="F25">
            <v>26.94094632595672</v>
          </cell>
          <cell r="G25">
            <v>29.114144641301191</v>
          </cell>
          <cell r="I25">
            <v>22.52585329261105</v>
          </cell>
          <cell r="J25">
            <v>24.649776453055143</v>
          </cell>
          <cell r="K25">
            <v>25.99695585996956</v>
          </cell>
          <cell r="M25">
            <v>27.291513592946362</v>
          </cell>
          <cell r="N25">
            <v>25.837180025178348</v>
          </cell>
          <cell r="O25">
            <v>25.924841386041972</v>
          </cell>
          <cell r="Q25">
            <v>26.126786368633198</v>
          </cell>
          <cell r="R25">
            <v>24.34969582546675</v>
          </cell>
          <cell r="S25">
            <v>24.519545752347675</v>
          </cell>
          <cell r="T25">
            <v>26.303581530963054</v>
          </cell>
        </row>
        <row r="27">
          <cell r="E27">
            <v>0.47183098591549294</v>
          </cell>
          <cell r="F27">
            <v>0.46756651017214396</v>
          </cell>
          <cell r="G27">
            <v>0.46202483719521431</v>
          </cell>
          <cell r="I27">
            <v>0.54744055732242924</v>
          </cell>
          <cell r="J27">
            <v>0.5292245854965667</v>
          </cell>
          <cell r="K27">
            <v>0.55031126202603287</v>
          </cell>
          <cell r="M27">
            <v>0.61618992021794128</v>
          </cell>
          <cell r="N27">
            <v>0.66600090443171545</v>
          </cell>
          <cell r="O27">
            <v>0.59069857949017324</v>
          </cell>
          <cell r="Q27">
            <v>0.53025720029308432</v>
          </cell>
          <cell r="R27">
            <v>0.54233401007594551</v>
          </cell>
          <cell r="S27">
            <v>0.53772851030727342</v>
          </cell>
          <cell r="T27">
            <v>0.54296592575967684</v>
          </cell>
        </row>
        <row r="43">
          <cell r="E43">
            <v>205796.13</v>
          </cell>
          <cell r="F43">
            <v>200939.6</v>
          </cell>
          <cell r="G43">
            <v>202835.20000000001</v>
          </cell>
          <cell r="I43">
            <v>239866.44</v>
          </cell>
          <cell r="J43">
            <v>212102.83</v>
          </cell>
          <cell r="K43">
            <v>241014.31</v>
          </cell>
          <cell r="M43">
            <v>254088.76</v>
          </cell>
          <cell r="N43">
            <v>278796.7</v>
          </cell>
          <cell r="O43">
            <v>254422.62</v>
          </cell>
          <cell r="Q43">
            <v>235498.71</v>
          </cell>
          <cell r="R43">
            <v>234915.5</v>
          </cell>
          <cell r="S43">
            <v>229043.51</v>
          </cell>
        </row>
        <row r="119">
          <cell r="E119">
            <v>291465.84000000008</v>
          </cell>
          <cell r="F119">
            <v>298950.65000000002</v>
          </cell>
          <cell r="G119">
            <v>317252.24999999994</v>
          </cell>
          <cell r="I119">
            <v>268764.12</v>
          </cell>
          <cell r="J119">
            <v>223785.44</v>
          </cell>
          <cell r="K119">
            <v>246622.49</v>
          </cell>
          <cell r="M119">
            <v>301605.48000000004</v>
          </cell>
          <cell r="N119">
            <v>277705.75</v>
          </cell>
          <cell r="O119">
            <v>283463.10000000003</v>
          </cell>
          <cell r="Q119">
            <v>243054.77</v>
          </cell>
          <cell r="R119">
            <v>255354.56</v>
          </cell>
          <cell r="S119">
            <v>238275.87</v>
          </cell>
        </row>
      </sheetData>
      <sheetData sheetId="13">
        <row r="5">
          <cell r="E5">
            <v>122</v>
          </cell>
          <cell r="F5">
            <v>86</v>
          </cell>
          <cell r="G5">
            <v>65</v>
          </cell>
          <cell r="I5">
            <v>85</v>
          </cell>
          <cell r="J5">
            <v>134</v>
          </cell>
          <cell r="K5">
            <v>158</v>
          </cell>
          <cell r="M5">
            <v>67</v>
          </cell>
          <cell r="N5">
            <v>87</v>
          </cell>
          <cell r="O5">
            <v>95</v>
          </cell>
          <cell r="Q5">
            <v>111</v>
          </cell>
          <cell r="R5">
            <v>78</v>
          </cell>
          <cell r="S5">
            <v>87</v>
          </cell>
        </row>
        <row r="18">
          <cell r="E18">
            <v>573491</v>
          </cell>
          <cell r="F18">
            <v>574853</v>
          </cell>
          <cell r="G18">
            <v>554133</v>
          </cell>
          <cell r="I18">
            <v>606167</v>
          </cell>
          <cell r="J18">
            <v>570686</v>
          </cell>
          <cell r="K18">
            <v>599444</v>
          </cell>
          <cell r="M18">
            <v>605596</v>
          </cell>
          <cell r="N18">
            <v>700367</v>
          </cell>
          <cell r="O18">
            <v>614286</v>
          </cell>
          <cell r="Q18">
            <v>604017</v>
          </cell>
          <cell r="R18">
            <v>593530</v>
          </cell>
          <cell r="S18">
            <v>621038</v>
          </cell>
        </row>
        <row r="23">
          <cell r="E23">
            <v>265198</v>
          </cell>
          <cell r="F23">
            <v>255011</v>
          </cell>
          <cell r="G23">
            <v>287233</v>
          </cell>
          <cell r="I23">
            <v>231887</v>
          </cell>
          <cell r="J23">
            <v>223568</v>
          </cell>
          <cell r="K23">
            <v>235718</v>
          </cell>
          <cell r="M23">
            <v>168020</v>
          </cell>
          <cell r="N23">
            <v>114407</v>
          </cell>
          <cell r="O23">
            <v>151866</v>
          </cell>
          <cell r="Q23">
            <v>137461</v>
          </cell>
          <cell r="R23">
            <v>233832</v>
          </cell>
          <cell r="S23">
            <v>198166</v>
          </cell>
        </row>
        <row r="25">
          <cell r="E25">
            <v>31.612927066806058</v>
          </cell>
          <cell r="F25">
            <v>30.723550573602019</v>
          </cell>
          <cell r="G25">
            <v>34.127368858789282</v>
          </cell>
          <cell r="I25">
            <v>27.660422146278041</v>
          </cell>
          <cell r="J25">
            <v>28.134536563143769</v>
          </cell>
          <cell r="K25">
            <v>28.194449095980595</v>
          </cell>
          <cell r="M25">
            <v>21.703860243777676</v>
          </cell>
          <cell r="N25">
            <v>14.037100338268512</v>
          </cell>
          <cell r="O25">
            <v>19.817828294032442</v>
          </cell>
          <cell r="Q25">
            <v>18.534259005823429</v>
          </cell>
          <cell r="R25">
            <v>28.245150785272013</v>
          </cell>
          <cell r="S25">
            <v>24.170092976907625</v>
          </cell>
          <cell r="T25">
            <v>25.732672019072702</v>
          </cell>
        </row>
        <row r="27">
          <cell r="E27">
            <v>0.6152317024699232</v>
          </cell>
          <cell r="F27">
            <v>0.63514755764747477</v>
          </cell>
          <cell r="G27">
            <v>0.59134769301694223</v>
          </cell>
          <cell r="I27">
            <v>0.64562673777255175</v>
          </cell>
          <cell r="J27">
            <v>0.67081287070755036</v>
          </cell>
          <cell r="K27">
            <v>0.63365403063282</v>
          </cell>
          <cell r="M27">
            <v>0.65917363288052944</v>
          </cell>
          <cell r="N27">
            <v>0.73604339119281115</v>
          </cell>
          <cell r="O27">
            <v>0.66550312012480495</v>
          </cell>
          <cell r="Q27">
            <v>0.63147313622656287</v>
          </cell>
          <cell r="R27">
            <v>0.6187947717351755</v>
          </cell>
          <cell r="S27">
            <v>0.66754592456440187</v>
          </cell>
          <cell r="T27">
            <v>0.64769959034230873</v>
          </cell>
        </row>
        <row r="43">
          <cell r="E43">
            <v>9322309.959999999</v>
          </cell>
          <cell r="F43">
            <v>9240833.9300000016</v>
          </cell>
          <cell r="G43">
            <v>8944479.8100000005</v>
          </cell>
          <cell r="I43">
            <v>9819383.7300000004</v>
          </cell>
          <cell r="J43">
            <v>9252346.120000001</v>
          </cell>
          <cell r="K43">
            <v>9628551.8900000006</v>
          </cell>
          <cell r="M43">
            <v>9605613.9000000004</v>
          </cell>
          <cell r="N43">
            <v>10934348.460000001</v>
          </cell>
          <cell r="O43">
            <v>9759630.4200000018</v>
          </cell>
          <cell r="Q43">
            <v>10313009.02</v>
          </cell>
          <cell r="R43">
            <v>9547727.8499999996</v>
          </cell>
          <cell r="S43">
            <v>9949320.3500000015</v>
          </cell>
        </row>
        <row r="119">
          <cell r="E119">
            <v>3584934.37</v>
          </cell>
          <cell r="F119">
            <v>3685628.05</v>
          </cell>
          <cell r="G119">
            <v>3604135.6499999994</v>
          </cell>
          <cell r="I119">
            <v>3777310.4000000004</v>
          </cell>
          <cell r="J119">
            <v>3549794.8900000011</v>
          </cell>
          <cell r="K119">
            <v>3601248.2999999984</v>
          </cell>
          <cell r="M119">
            <v>3413831.2899999991</v>
          </cell>
          <cell r="N119">
            <v>3875224.7399999988</v>
          </cell>
          <cell r="O119">
            <v>3612208.75</v>
          </cell>
          <cell r="Q119">
            <v>3693036.08</v>
          </cell>
          <cell r="R119">
            <v>3839797.4899999998</v>
          </cell>
          <cell r="S119">
            <v>4066694.3800000004</v>
          </cell>
        </row>
      </sheetData>
      <sheetData sheetId="14">
        <row r="5">
          <cell r="E5">
            <v>30</v>
          </cell>
          <cell r="F5">
            <v>4</v>
          </cell>
          <cell r="G5">
            <v>6</v>
          </cell>
          <cell r="I5">
            <v>8</v>
          </cell>
          <cell r="J5">
            <v>9</v>
          </cell>
          <cell r="K5">
            <v>0</v>
          </cell>
          <cell r="M5">
            <v>33</v>
          </cell>
          <cell r="N5">
            <v>14</v>
          </cell>
          <cell r="O5">
            <v>19</v>
          </cell>
          <cell r="Q5">
            <v>11</v>
          </cell>
          <cell r="R5">
            <v>15</v>
          </cell>
          <cell r="S5">
            <v>6</v>
          </cell>
        </row>
        <row r="18">
          <cell r="E18">
            <v>56653</v>
          </cell>
          <cell r="F18">
            <v>57685</v>
          </cell>
          <cell r="G18">
            <v>60697</v>
          </cell>
          <cell r="I18">
            <v>61490</v>
          </cell>
          <cell r="J18">
            <v>63965</v>
          </cell>
          <cell r="K18">
            <v>68023</v>
          </cell>
          <cell r="M18">
            <v>63197</v>
          </cell>
          <cell r="N18">
            <v>79755</v>
          </cell>
          <cell r="O18">
            <v>64842</v>
          </cell>
          <cell r="Q18">
            <v>61307</v>
          </cell>
          <cell r="R18">
            <v>62603</v>
          </cell>
          <cell r="S18">
            <v>68181</v>
          </cell>
        </row>
        <row r="23">
          <cell r="E23">
            <v>8322</v>
          </cell>
          <cell r="F23">
            <v>9434</v>
          </cell>
          <cell r="G23">
            <v>12359</v>
          </cell>
          <cell r="I23">
            <v>14604</v>
          </cell>
          <cell r="J23">
            <v>9741</v>
          </cell>
          <cell r="K23">
            <v>9479</v>
          </cell>
          <cell r="M23">
            <v>7981</v>
          </cell>
          <cell r="N23">
            <v>3052</v>
          </cell>
          <cell r="O23">
            <v>6063</v>
          </cell>
          <cell r="Q23">
            <v>9641</v>
          </cell>
          <cell r="R23">
            <v>11975</v>
          </cell>
          <cell r="S23">
            <v>5739</v>
          </cell>
        </row>
        <row r="25">
          <cell r="E25">
            <v>12.808003078106964</v>
          </cell>
          <cell r="F25">
            <v>14.055632533261818</v>
          </cell>
          <cell r="G25">
            <v>16.915770167802687</v>
          </cell>
          <cell r="I25">
            <v>19.192051935763661</v>
          </cell>
          <cell r="J25">
            <v>13.194359787069772</v>
          </cell>
          <cell r="K25">
            <v>12.22812766067236</v>
          </cell>
          <cell r="M25">
            <v>11.206436575023169</v>
          </cell>
          <cell r="N25">
            <v>3.6836769178776612</v>
          </cell>
          <cell r="O25">
            <v>8.5494310250010574</v>
          </cell>
          <cell r="Q25">
            <v>13.588825618763037</v>
          </cell>
          <cell r="R25">
            <v>16.057014132854192</v>
          </cell>
          <cell r="S25">
            <v>7.7637987012987013</v>
          </cell>
          <cell r="T25">
            <v>12.358784440177509</v>
          </cell>
        </row>
        <row r="27">
          <cell r="E27">
            <v>0.48903294863052127</v>
          </cell>
          <cell r="F27">
            <v>0.51296073985149615</v>
          </cell>
          <cell r="G27">
            <v>0.52170736529056327</v>
          </cell>
          <cell r="I27">
            <v>0.52767980502707479</v>
          </cell>
          <cell r="J27">
            <v>0.60668285372839881</v>
          </cell>
          <cell r="K27">
            <v>0.58219430156026675</v>
          </cell>
          <cell r="M27">
            <v>0.55648307136881958</v>
          </cell>
          <cell r="N27">
            <v>0.67552630575918893</v>
          </cell>
          <cell r="O27">
            <v>0.56514577068897898</v>
          </cell>
          <cell r="Q27">
            <v>0.51521301583699952</v>
          </cell>
          <cell r="R27">
            <v>0.52453288646837037</v>
          </cell>
          <cell r="S27">
            <v>0.58885866044824464</v>
          </cell>
          <cell r="T27">
            <v>0.55480300434839902</v>
          </cell>
        </row>
        <row r="43">
          <cell r="E43">
            <v>937874.16999999993</v>
          </cell>
          <cell r="F43">
            <v>961256.9800000001</v>
          </cell>
          <cell r="G43">
            <v>947576.51000000013</v>
          </cell>
          <cell r="I43">
            <v>956826.33000000007</v>
          </cell>
          <cell r="J43">
            <v>982084.99</v>
          </cell>
          <cell r="K43">
            <v>1012811.26</v>
          </cell>
          <cell r="M43">
            <v>963276.25</v>
          </cell>
          <cell r="N43">
            <v>1205853.77</v>
          </cell>
          <cell r="O43">
            <v>981133.08999999985</v>
          </cell>
          <cell r="Q43">
            <v>941834.63</v>
          </cell>
          <cell r="R43">
            <v>957325.25</v>
          </cell>
          <cell r="S43">
            <v>1020087.87</v>
          </cell>
        </row>
        <row r="119">
          <cell r="E119">
            <v>601821.85</v>
          </cell>
          <cell r="F119">
            <v>465876.18</v>
          </cell>
          <cell r="G119">
            <v>590980.77999999991</v>
          </cell>
          <cell r="I119">
            <v>533170.84000000008</v>
          </cell>
          <cell r="J119">
            <v>464552.18999999994</v>
          </cell>
          <cell r="K119">
            <v>420814.26</v>
          </cell>
          <cell r="M119">
            <v>475157.95999999996</v>
          </cell>
          <cell r="N119">
            <v>470773.02000000008</v>
          </cell>
          <cell r="O119">
            <v>509181.36</v>
          </cell>
          <cell r="Q119">
            <v>463065.41000000003</v>
          </cell>
          <cell r="R119">
            <v>531353.12</v>
          </cell>
          <cell r="S119">
            <v>605617.62000000011</v>
          </cell>
        </row>
      </sheetData>
      <sheetData sheetId="15">
        <row r="5">
          <cell r="E5">
            <v>11</v>
          </cell>
          <cell r="F5">
            <v>10</v>
          </cell>
          <cell r="G5">
            <v>13</v>
          </cell>
          <cell r="I5">
            <v>24</v>
          </cell>
          <cell r="J5">
            <v>17</v>
          </cell>
          <cell r="K5">
            <v>28</v>
          </cell>
          <cell r="M5">
            <v>12</v>
          </cell>
          <cell r="N5">
            <v>12</v>
          </cell>
          <cell r="O5">
            <v>4</v>
          </cell>
          <cell r="Q5">
            <v>10</v>
          </cell>
          <cell r="R5">
            <v>6</v>
          </cell>
          <cell r="S5">
            <v>8</v>
          </cell>
        </row>
        <row r="18">
          <cell r="E18">
            <v>81228</v>
          </cell>
          <cell r="F18">
            <v>82672</v>
          </cell>
          <cell r="G18">
            <v>77168</v>
          </cell>
          <cell r="I18">
            <v>88380</v>
          </cell>
          <cell r="J18">
            <v>86059</v>
          </cell>
          <cell r="K18">
            <v>89374</v>
          </cell>
          <cell r="M18">
            <v>92180</v>
          </cell>
          <cell r="N18">
            <v>109810</v>
          </cell>
          <cell r="O18">
            <v>82514</v>
          </cell>
          <cell r="Q18">
            <v>83516</v>
          </cell>
          <cell r="R18">
            <v>83782</v>
          </cell>
          <cell r="S18">
            <v>85490</v>
          </cell>
        </row>
        <row r="23">
          <cell r="E23">
            <v>36706</v>
          </cell>
          <cell r="F23">
            <v>33359</v>
          </cell>
          <cell r="G23">
            <v>50136</v>
          </cell>
          <cell r="I23">
            <v>38702</v>
          </cell>
          <cell r="J23">
            <v>35514</v>
          </cell>
          <cell r="K23">
            <v>47795</v>
          </cell>
          <cell r="M23">
            <v>50214</v>
          </cell>
          <cell r="N23">
            <v>26484</v>
          </cell>
          <cell r="O23">
            <v>41115</v>
          </cell>
          <cell r="Q23">
            <v>44167</v>
          </cell>
          <cell r="R23">
            <v>44757</v>
          </cell>
          <cell r="S23">
            <v>40554</v>
          </cell>
        </row>
        <row r="25">
          <cell r="E25">
            <v>31.124188105211388</v>
          </cell>
          <cell r="F25">
            <v>28.750075410881575</v>
          </cell>
          <cell r="G25">
            <v>39.382894488782753</v>
          </cell>
          <cell r="I25">
            <v>30.45435230795864</v>
          </cell>
          <cell r="J25">
            <v>29.21207833976294</v>
          </cell>
          <cell r="K25">
            <v>34.839560888137271</v>
          </cell>
          <cell r="M25">
            <v>35.262640449438202</v>
          </cell>
          <cell r="N25">
            <v>19.431523031094546</v>
          </cell>
          <cell r="O25">
            <v>33.256760145273361</v>
          </cell>
          <cell r="Q25">
            <v>34.591135859903041</v>
          </cell>
          <cell r="R25">
            <v>34.819782322874772</v>
          </cell>
          <cell r="S25">
            <v>32.174478753451176</v>
          </cell>
          <cell r="T25">
            <v>31.958171938481385</v>
          </cell>
        </row>
        <row r="27">
          <cell r="E27">
            <v>0.41713891021509658</v>
          </cell>
          <cell r="F27">
            <v>0.43797414706505616</v>
          </cell>
          <cell r="G27">
            <v>0.39493738260838412</v>
          </cell>
          <cell r="I27">
            <v>0.45103112512822086</v>
          </cell>
          <cell r="J27">
            <v>0.48478481297881931</v>
          </cell>
          <cell r="K27">
            <v>0.45323569534106528</v>
          </cell>
          <cell r="M27">
            <v>0.48157145469268342</v>
          </cell>
          <cell r="N27">
            <v>0.55464778274737792</v>
          </cell>
          <cell r="O27">
            <v>0.43050033912453695</v>
          </cell>
          <cell r="Q27">
            <v>0.42121083741854787</v>
          </cell>
          <cell r="R27">
            <v>0.42202454111341703</v>
          </cell>
          <cell r="S27">
            <v>0.44449643841314407</v>
          </cell>
          <cell r="T27">
            <v>0.44996745617377432</v>
          </cell>
        </row>
        <row r="43">
          <cell r="E43">
            <v>1292279.3299999998</v>
          </cell>
          <cell r="F43">
            <v>1426742.5300000003</v>
          </cell>
          <cell r="G43">
            <v>1292492.25</v>
          </cell>
          <cell r="I43">
            <v>1407515.28</v>
          </cell>
          <cell r="J43">
            <v>1364537.7400000002</v>
          </cell>
          <cell r="K43">
            <v>1391102.08</v>
          </cell>
          <cell r="M43">
            <v>1420646.26</v>
          </cell>
          <cell r="N43">
            <v>1659984.97</v>
          </cell>
          <cell r="O43">
            <v>1297889.82</v>
          </cell>
          <cell r="Q43">
            <v>1336782.7</v>
          </cell>
          <cell r="R43">
            <v>1308521.9600000002</v>
          </cell>
          <cell r="S43">
            <v>1732580.56</v>
          </cell>
        </row>
        <row r="119">
          <cell r="E119">
            <v>839772.45000000007</v>
          </cell>
          <cell r="F119">
            <v>838892.7899999998</v>
          </cell>
          <cell r="G119">
            <v>885652.11999999976</v>
          </cell>
          <cell r="I119">
            <v>913568.57000000007</v>
          </cell>
          <cell r="J119">
            <v>850155.83000000007</v>
          </cell>
          <cell r="K119">
            <v>887812.26</v>
          </cell>
          <cell r="M119">
            <v>818912.95</v>
          </cell>
          <cell r="N119">
            <v>894221.02000000014</v>
          </cell>
          <cell r="O119">
            <v>850100.27999999991</v>
          </cell>
          <cell r="Q119">
            <v>911350.84</v>
          </cell>
          <cell r="R119">
            <v>1086452.94</v>
          </cell>
          <cell r="S119">
            <v>1608279.8399999999</v>
          </cell>
        </row>
      </sheetData>
      <sheetData sheetId="16">
        <row r="5">
          <cell r="E5">
            <v>36</v>
          </cell>
          <cell r="F5">
            <v>23</v>
          </cell>
          <cell r="G5">
            <v>21</v>
          </cell>
          <cell r="I5">
            <v>29</v>
          </cell>
          <cell r="J5">
            <v>14</v>
          </cell>
          <cell r="K5">
            <v>32</v>
          </cell>
          <cell r="M5">
            <v>14</v>
          </cell>
          <cell r="N5">
            <v>16</v>
          </cell>
          <cell r="O5">
            <v>35</v>
          </cell>
          <cell r="Q5">
            <v>19</v>
          </cell>
          <cell r="R5">
            <v>18</v>
          </cell>
          <cell r="S5">
            <v>39</v>
          </cell>
        </row>
        <row r="18">
          <cell r="E18">
            <v>170397</v>
          </cell>
          <cell r="F18">
            <v>182632</v>
          </cell>
          <cell r="G18">
            <v>174215</v>
          </cell>
          <cell r="I18">
            <v>182521</v>
          </cell>
          <cell r="J18">
            <v>165136</v>
          </cell>
          <cell r="K18">
            <v>176974</v>
          </cell>
          <cell r="M18">
            <v>182814</v>
          </cell>
          <cell r="N18">
            <v>217363</v>
          </cell>
          <cell r="O18">
            <v>177403</v>
          </cell>
          <cell r="Q18">
            <v>184898</v>
          </cell>
          <cell r="R18">
            <v>179870</v>
          </cell>
          <cell r="S18">
            <v>183507</v>
          </cell>
        </row>
        <row r="23">
          <cell r="E23">
            <v>97763</v>
          </cell>
          <cell r="F23">
            <v>94112</v>
          </cell>
          <cell r="G23">
            <v>93157</v>
          </cell>
          <cell r="I23">
            <v>92601</v>
          </cell>
          <cell r="J23">
            <v>91152</v>
          </cell>
          <cell r="K23">
            <v>101291</v>
          </cell>
          <cell r="M23">
            <v>87994</v>
          </cell>
          <cell r="N23">
            <v>44149</v>
          </cell>
          <cell r="O23">
            <v>72491</v>
          </cell>
          <cell r="Q23">
            <v>72961</v>
          </cell>
          <cell r="R23">
            <v>67298</v>
          </cell>
          <cell r="S23">
            <v>67241</v>
          </cell>
        </row>
        <row r="25">
          <cell r="E25">
            <v>36.456965990453462</v>
          </cell>
          <cell r="F25">
            <v>34.006880004625216</v>
          </cell>
          <cell r="G25">
            <v>34.841718654159749</v>
          </cell>
          <cell r="I25">
            <v>33.658158925858345</v>
          </cell>
          <cell r="J25">
            <v>35.566237982269946</v>
          </cell>
          <cell r="K25">
            <v>36.400912798950642</v>
          </cell>
          <cell r="M25">
            <v>32.475862883462753</v>
          </cell>
          <cell r="N25">
            <v>16.869822394766608</v>
          </cell>
          <cell r="O25">
            <v>29.008699688667996</v>
          </cell>
          <cell r="Q25">
            <v>28.294920867605938</v>
          </cell>
          <cell r="R25">
            <v>27.227634645261521</v>
          </cell>
          <cell r="S25">
            <v>26.816166031234545</v>
          </cell>
          <cell r="T25">
            <v>31.079880364879521</v>
          </cell>
        </row>
        <row r="27">
          <cell r="E27">
            <v>0.56071380387175751</v>
          </cell>
          <cell r="F27">
            <v>0.61949051931752652</v>
          </cell>
          <cell r="G27">
            <v>0.57071582306056867</v>
          </cell>
          <cell r="I27">
            <v>0.59650212183257045</v>
          </cell>
          <cell r="J27">
            <v>0.59627078007423773</v>
          </cell>
          <cell r="K27">
            <v>0.57691260771839925</v>
          </cell>
          <cell r="M27">
            <v>0.61547318452681543</v>
          </cell>
          <cell r="N27">
            <v>0.70721767889650056</v>
          </cell>
          <cell r="O27">
            <v>0.59518225890325938</v>
          </cell>
          <cell r="Q27">
            <v>0.59902095138126199</v>
          </cell>
          <cell r="R27">
            <v>0.58185500045288097</v>
          </cell>
          <cell r="S27">
            <v>0.61199599799899951</v>
          </cell>
          <cell r="T27">
            <v>0.60266500622665009</v>
          </cell>
        </row>
        <row r="43">
          <cell r="E43">
            <v>2878011.4899999998</v>
          </cell>
          <cell r="F43">
            <v>3060042.58</v>
          </cell>
          <cell r="G43">
            <v>2904511.19</v>
          </cell>
          <cell r="I43">
            <v>3047410.02</v>
          </cell>
          <cell r="J43">
            <v>2752185.9</v>
          </cell>
          <cell r="K43">
            <v>2960285.45</v>
          </cell>
          <cell r="M43">
            <v>3067783.69</v>
          </cell>
          <cell r="N43">
            <v>3504354.4</v>
          </cell>
          <cell r="O43">
            <v>2997471.03</v>
          </cell>
          <cell r="Q43">
            <v>3034441.26</v>
          </cell>
          <cell r="R43">
            <v>2963914.19</v>
          </cell>
          <cell r="S43">
            <v>3163123.68</v>
          </cell>
        </row>
        <row r="119">
          <cell r="E119">
            <v>1588670.0799999998</v>
          </cell>
          <cell r="F119">
            <v>1276254.8499999999</v>
          </cell>
          <cell r="G119">
            <v>1979387.6500000004</v>
          </cell>
          <cell r="I119">
            <v>1564905.36</v>
          </cell>
          <cell r="J119">
            <v>1484962.8599999999</v>
          </cell>
          <cell r="K119">
            <v>1642102.42</v>
          </cell>
          <cell r="M119">
            <v>1497214.05</v>
          </cell>
          <cell r="N119">
            <v>1625529.2899999998</v>
          </cell>
          <cell r="O119">
            <v>1524561.2500000002</v>
          </cell>
          <cell r="Q119">
            <v>1709722.34</v>
          </cell>
          <cell r="R119">
            <v>1868315.4300000002</v>
          </cell>
          <cell r="S119">
            <v>2489729.34</v>
          </cell>
        </row>
      </sheetData>
      <sheetData sheetId="17">
        <row r="5">
          <cell r="E5">
            <v>13</v>
          </cell>
          <cell r="F5">
            <v>16</v>
          </cell>
          <cell r="G5">
            <v>16</v>
          </cell>
          <cell r="I5">
            <v>22</v>
          </cell>
          <cell r="J5">
            <v>8</v>
          </cell>
          <cell r="K5">
            <v>20</v>
          </cell>
          <cell r="M5">
            <v>13</v>
          </cell>
          <cell r="N5">
            <v>21</v>
          </cell>
          <cell r="O5">
            <v>19</v>
          </cell>
          <cell r="Q5">
            <v>8</v>
          </cell>
          <cell r="R5">
            <v>7</v>
          </cell>
          <cell r="S5">
            <v>36</v>
          </cell>
        </row>
        <row r="18">
          <cell r="E18">
            <v>70688</v>
          </cell>
          <cell r="F18">
            <v>76554</v>
          </cell>
          <cell r="G18">
            <v>72019</v>
          </cell>
          <cell r="I18">
            <v>78426</v>
          </cell>
          <cell r="J18">
            <v>76213</v>
          </cell>
          <cell r="K18">
            <v>79110</v>
          </cell>
          <cell r="M18">
            <v>90422</v>
          </cell>
          <cell r="N18">
            <v>94315</v>
          </cell>
          <cell r="O18">
            <v>79028</v>
          </cell>
          <cell r="Q18">
            <v>80635</v>
          </cell>
          <cell r="R18">
            <v>76666</v>
          </cell>
          <cell r="S18">
            <v>82048</v>
          </cell>
        </row>
        <row r="23">
          <cell r="E23">
            <v>44376</v>
          </cell>
          <cell r="F23">
            <v>33794</v>
          </cell>
          <cell r="G23">
            <v>46310</v>
          </cell>
          <cell r="I23">
            <v>43489</v>
          </cell>
          <cell r="J23">
            <v>44607</v>
          </cell>
          <cell r="K23">
            <v>56662</v>
          </cell>
          <cell r="M23">
            <v>47386</v>
          </cell>
          <cell r="N23">
            <v>40905</v>
          </cell>
          <cell r="O23">
            <v>45153</v>
          </cell>
          <cell r="Q23">
            <v>66615</v>
          </cell>
          <cell r="R23">
            <v>62026</v>
          </cell>
          <cell r="S23">
            <v>38177</v>
          </cell>
        </row>
        <row r="25">
          <cell r="E25">
            <v>38.566027897275454</v>
          </cell>
          <cell r="F25">
            <v>30.624376982328954</v>
          </cell>
          <cell r="G25">
            <v>39.135982963044341</v>
          </cell>
          <cell r="I25">
            <v>35.627155578493777</v>
          </cell>
          <cell r="J25">
            <v>36.881443938253945</v>
          </cell>
          <cell r="K25">
            <v>41.655271786276153</v>
          </cell>
          <cell r="M25">
            <v>34.304619460954299</v>
          </cell>
          <cell r="N25">
            <v>30.23393325695702</v>
          </cell>
          <cell r="O25">
            <v>36.358292602404397</v>
          </cell>
          <cell r="Q25">
            <v>45.239081568206664</v>
          </cell>
          <cell r="R25">
            <v>44.721150726414074</v>
          </cell>
          <cell r="S25">
            <v>31.754362617071184</v>
          </cell>
          <cell r="T25">
            <v>37.30573342285836</v>
          </cell>
        </row>
        <row r="27">
          <cell r="E27">
            <v>0.44101306730802226</v>
          </cell>
          <cell r="F27">
            <v>0.49224537037037036</v>
          </cell>
          <cell r="G27">
            <v>0.44676799007444168</v>
          </cell>
          <cell r="I27">
            <v>0.48488183377900057</v>
          </cell>
          <cell r="J27">
            <v>0.52033891361935714</v>
          </cell>
          <cell r="K27">
            <v>0.48659271310343555</v>
          </cell>
          <cell r="M27">
            <v>0.57296201248297052</v>
          </cell>
          <cell r="N27">
            <v>0.57648874558762853</v>
          </cell>
          <cell r="O27">
            <v>0.49731294443395635</v>
          </cell>
          <cell r="Q27">
            <v>0.48985480833485207</v>
          </cell>
          <cell r="R27">
            <v>0.46508637032318728</v>
          </cell>
          <cell r="S27">
            <v>0.51225572828869326</v>
          </cell>
          <cell r="T27">
            <v>0.49791252769800004</v>
          </cell>
        </row>
        <row r="43">
          <cell r="E43">
            <v>1154456.99</v>
          </cell>
          <cell r="F43">
            <v>1232805.6600000001</v>
          </cell>
          <cell r="G43">
            <v>1153791.1199999999</v>
          </cell>
          <cell r="I43">
            <v>1284000.42</v>
          </cell>
          <cell r="J43">
            <v>1223250.8700000001</v>
          </cell>
          <cell r="K43">
            <v>1273322.3900000001</v>
          </cell>
          <cell r="M43">
            <v>1501259.59</v>
          </cell>
          <cell r="N43">
            <v>1467658.95</v>
          </cell>
          <cell r="O43">
            <v>1187747.51</v>
          </cell>
          <cell r="Q43">
            <v>1271118.1300000001</v>
          </cell>
          <cell r="R43">
            <v>1196569.07</v>
          </cell>
          <cell r="S43">
            <v>1270832.44</v>
          </cell>
        </row>
        <row r="119">
          <cell r="E119">
            <v>689749.70999999985</v>
          </cell>
          <cell r="F119">
            <v>671405.53999999992</v>
          </cell>
          <cell r="G119">
            <v>676301.1599999998</v>
          </cell>
          <cell r="I119">
            <v>726250.66999999993</v>
          </cell>
          <cell r="J119">
            <v>870277.4700000002</v>
          </cell>
          <cell r="K119">
            <v>857075.85</v>
          </cell>
          <cell r="M119">
            <v>843096.24</v>
          </cell>
          <cell r="N119">
            <v>876309.20999999985</v>
          </cell>
          <cell r="O119">
            <v>832804.53000000026</v>
          </cell>
          <cell r="Q119">
            <v>886941.7300000001</v>
          </cell>
          <cell r="R119">
            <v>993553.74000000011</v>
          </cell>
          <cell r="S119">
            <v>1340753.7500000002</v>
          </cell>
        </row>
      </sheetData>
      <sheetData sheetId="18">
        <row r="5">
          <cell r="E5">
            <v>15</v>
          </cell>
          <cell r="F5">
            <v>6</v>
          </cell>
          <cell r="G5">
            <v>1</v>
          </cell>
          <cell r="I5">
            <v>6</v>
          </cell>
          <cell r="J5">
            <v>6</v>
          </cell>
          <cell r="K5">
            <v>12</v>
          </cell>
          <cell r="M5">
            <v>4</v>
          </cell>
          <cell r="N5">
            <v>16</v>
          </cell>
          <cell r="O5">
            <v>14</v>
          </cell>
          <cell r="Q5">
            <v>6</v>
          </cell>
          <cell r="R5">
            <v>9</v>
          </cell>
          <cell r="S5">
            <v>10</v>
          </cell>
        </row>
        <row r="18">
          <cell r="E18">
            <v>52282</v>
          </cell>
          <cell r="F18">
            <v>48203</v>
          </cell>
          <cell r="G18">
            <v>43872</v>
          </cell>
          <cell r="I18">
            <v>47470</v>
          </cell>
          <cell r="J18">
            <v>45495</v>
          </cell>
          <cell r="K18">
            <v>50699</v>
          </cell>
          <cell r="M18">
            <v>49831</v>
          </cell>
          <cell r="N18">
            <v>51948</v>
          </cell>
          <cell r="O18">
            <v>46985</v>
          </cell>
          <cell r="Q18">
            <v>54184</v>
          </cell>
          <cell r="R18">
            <v>48820</v>
          </cell>
          <cell r="S18">
            <v>48251</v>
          </cell>
        </row>
        <row r="23">
          <cell r="E23">
            <v>10411</v>
          </cell>
          <cell r="F23">
            <v>9110</v>
          </cell>
          <cell r="G23">
            <v>9716</v>
          </cell>
          <cell r="I23">
            <v>9693</v>
          </cell>
          <cell r="J23">
            <v>9402</v>
          </cell>
          <cell r="K23">
            <v>9841</v>
          </cell>
          <cell r="M23">
            <v>8927</v>
          </cell>
          <cell r="N23">
            <v>9609</v>
          </cell>
          <cell r="O23">
            <v>9858</v>
          </cell>
          <cell r="Q23">
            <v>10829</v>
          </cell>
          <cell r="R23">
            <v>9815</v>
          </cell>
          <cell r="S23">
            <v>10330</v>
          </cell>
        </row>
        <row r="25">
          <cell r="E25">
            <v>16.606319684813297</v>
          </cell>
          <cell r="F25">
            <v>15.895172124997819</v>
          </cell>
          <cell r="G25">
            <v>18.130924833918041</v>
          </cell>
          <cell r="I25">
            <v>16.953806866877724</v>
          </cell>
          <cell r="J25">
            <v>17.126618940925734</v>
          </cell>
          <cell r="K25">
            <v>16.25536835150314</v>
          </cell>
          <cell r="M25">
            <v>15.192824806834814</v>
          </cell>
          <cell r="N25">
            <v>15.55836207315296</v>
          </cell>
          <cell r="O25">
            <v>17.342504793906024</v>
          </cell>
          <cell r="Q25">
            <v>16.656668666266746</v>
          </cell>
          <cell r="R25">
            <v>16.739148972456725</v>
          </cell>
          <cell r="S25">
            <v>17.633703760604973</v>
          </cell>
          <cell r="T25">
            <v>16.65370256235876</v>
          </cell>
        </row>
        <row r="27">
          <cell r="E27">
            <v>0.5543191878495507</v>
          </cell>
          <cell r="F27">
            <v>0.52646352118829187</v>
          </cell>
          <cell r="G27">
            <v>0.46332486706551412</v>
          </cell>
          <cell r="I27">
            <v>0.50083084957666235</v>
          </cell>
          <cell r="J27">
            <v>0.53046732894920945</v>
          </cell>
          <cell r="K27">
            <v>0.53246023535836751</v>
          </cell>
          <cell r="M27">
            <v>0.53947168994262207</v>
          </cell>
          <cell r="N27">
            <v>0.54257469175453166</v>
          </cell>
          <cell r="O27">
            <v>0.50472660865828767</v>
          </cell>
          <cell r="Q27">
            <v>0.56156496955564195</v>
          </cell>
          <cell r="R27">
            <v>0.50499878456867708</v>
          </cell>
          <cell r="S27">
            <v>0.51434815051700244</v>
          </cell>
          <cell r="T27">
            <v>0.5224804582943684</v>
          </cell>
        </row>
        <row r="43">
          <cell r="E43">
            <v>850244.78000000014</v>
          </cell>
          <cell r="F43">
            <v>767050.49</v>
          </cell>
          <cell r="G43">
            <v>716517.41</v>
          </cell>
          <cell r="I43">
            <v>767230.54</v>
          </cell>
          <cell r="J43">
            <v>765201.80999999994</v>
          </cell>
          <cell r="K43">
            <v>824480.31</v>
          </cell>
          <cell r="M43">
            <v>786965.02000000014</v>
          </cell>
          <cell r="N43">
            <v>859492.67999999993</v>
          </cell>
          <cell r="O43">
            <v>785686.81</v>
          </cell>
          <cell r="Q43">
            <v>877212.94</v>
          </cell>
          <cell r="R43">
            <v>812814.01</v>
          </cell>
          <cell r="S43">
            <v>818897.22</v>
          </cell>
        </row>
        <row r="119">
          <cell r="E119">
            <v>655345.58999999985</v>
          </cell>
          <cell r="F119">
            <v>725947.94</v>
          </cell>
          <cell r="G119">
            <v>691382.50999999978</v>
          </cell>
          <cell r="I119">
            <v>678911.6</v>
          </cell>
          <cell r="J119">
            <v>646654.36</v>
          </cell>
          <cell r="K119">
            <v>701483.66</v>
          </cell>
          <cell r="M119">
            <v>637020.7699999999</v>
          </cell>
          <cell r="N119">
            <v>674972.78</v>
          </cell>
          <cell r="O119">
            <v>671568.14999999991</v>
          </cell>
          <cell r="Q119">
            <v>777212.28999999992</v>
          </cell>
          <cell r="R119">
            <v>901080.5199999999</v>
          </cell>
          <cell r="S119">
            <v>1423652.2</v>
          </cell>
        </row>
      </sheetData>
      <sheetData sheetId="19">
        <row r="5">
          <cell r="E5">
            <v>34</v>
          </cell>
          <cell r="F5">
            <v>56</v>
          </cell>
          <cell r="G5">
            <v>22</v>
          </cell>
          <cell r="I5">
            <v>37</v>
          </cell>
          <cell r="J5">
            <v>59</v>
          </cell>
          <cell r="K5">
            <v>64</v>
          </cell>
          <cell r="M5">
            <v>57</v>
          </cell>
          <cell r="N5">
            <v>58</v>
          </cell>
          <cell r="O5">
            <v>94</v>
          </cell>
          <cell r="Q5">
            <v>24</v>
          </cell>
          <cell r="R5">
            <v>83</v>
          </cell>
          <cell r="S5">
            <v>80</v>
          </cell>
        </row>
        <row r="18">
          <cell r="E18">
            <v>209882</v>
          </cell>
          <cell r="F18">
            <v>222699</v>
          </cell>
          <cell r="G18">
            <v>214609</v>
          </cell>
          <cell r="I18">
            <v>213878</v>
          </cell>
          <cell r="J18">
            <v>221146</v>
          </cell>
          <cell r="K18">
            <v>213087</v>
          </cell>
          <cell r="M18">
            <v>236588</v>
          </cell>
          <cell r="N18">
            <v>234660</v>
          </cell>
          <cell r="O18">
            <v>244500</v>
          </cell>
          <cell r="Q18">
            <v>229289</v>
          </cell>
          <cell r="R18">
            <v>237506</v>
          </cell>
          <cell r="S18">
            <v>241327</v>
          </cell>
        </row>
        <row r="23">
          <cell r="E23">
            <v>68273</v>
          </cell>
          <cell r="F23">
            <v>48340</v>
          </cell>
          <cell r="G23">
            <v>72697</v>
          </cell>
          <cell r="I23">
            <v>63535</v>
          </cell>
          <cell r="J23">
            <v>32913</v>
          </cell>
          <cell r="K23">
            <v>71851</v>
          </cell>
          <cell r="M23">
            <v>47557</v>
          </cell>
          <cell r="N23">
            <v>60364</v>
          </cell>
          <cell r="O23">
            <v>32876</v>
          </cell>
          <cell r="Q23">
            <v>72334</v>
          </cell>
          <cell r="R23">
            <v>67427</v>
          </cell>
          <cell r="S23">
            <v>47012</v>
          </cell>
        </row>
        <row r="25">
          <cell r="E25">
            <v>24.536479653262703</v>
          </cell>
          <cell r="F25">
            <v>17.815681042552722</v>
          </cell>
          <cell r="G25">
            <v>25.277033111845924</v>
          </cell>
          <cell r="I25">
            <v>22.87917089788187</v>
          </cell>
          <cell r="J25">
            <v>12.938008569519242</v>
          </cell>
          <cell r="K25">
            <v>25.175631309149647</v>
          </cell>
          <cell r="M25">
            <v>16.697564024240382</v>
          </cell>
          <cell r="N25">
            <v>20.406479878840329</v>
          </cell>
          <cell r="O25">
            <v>11.830623018543376</v>
          </cell>
          <cell r="Q25">
            <v>23.963161120405491</v>
          </cell>
          <cell r="R25">
            <v>22.096346059315092</v>
          </cell>
          <cell r="S25">
            <v>16.294191043948427</v>
          </cell>
          <cell r="T25">
            <v>20.100835829635209</v>
          </cell>
        </row>
        <row r="27">
          <cell r="E27">
            <v>0.6215355821880284</v>
          </cell>
          <cell r="F27">
            <v>0.67873274206820888</v>
          </cell>
          <cell r="G27">
            <v>0.6307855095892424</v>
          </cell>
          <cell r="I27">
            <v>0.626980218337027</v>
          </cell>
          <cell r="J27">
            <v>0.71466058259706178</v>
          </cell>
          <cell r="K27">
            <v>0.61859019020413852</v>
          </cell>
          <cell r="M27">
            <v>0.70599048087969807</v>
          </cell>
          <cell r="N27">
            <v>0.67429871898760363</v>
          </cell>
          <cell r="O27">
            <v>0.72130277015665101</v>
          </cell>
          <cell r="Q27">
            <v>0.65137995198931831</v>
          </cell>
          <cell r="R27">
            <v>0.67164757350466753</v>
          </cell>
          <cell r="S27">
            <v>0.70025970257526293</v>
          </cell>
          <cell r="T27">
            <v>0.66507017467694818</v>
          </cell>
        </row>
        <row r="43">
          <cell r="E43">
            <v>3431884.93</v>
          </cell>
          <cell r="F43">
            <v>3732145.97</v>
          </cell>
          <cell r="G43">
            <v>3421535.65</v>
          </cell>
          <cell r="I43">
            <v>3546170.2699999996</v>
          </cell>
          <cell r="J43">
            <v>3563620.02</v>
          </cell>
          <cell r="K43">
            <v>3499766.8000000003</v>
          </cell>
          <cell r="M43">
            <v>3777200.8000000003</v>
          </cell>
          <cell r="N43">
            <v>3788240.75</v>
          </cell>
          <cell r="O43">
            <v>3963697.66</v>
          </cell>
          <cell r="Q43">
            <v>3750542.4299999997</v>
          </cell>
          <cell r="R43">
            <v>4002398.6399999997</v>
          </cell>
          <cell r="S43">
            <v>3931013.8200000003</v>
          </cell>
        </row>
        <row r="119">
          <cell r="E119">
            <v>1154843.1800000002</v>
          </cell>
          <cell r="F119">
            <v>1241079.8000000003</v>
          </cell>
          <cell r="G119">
            <v>1183267.3599999999</v>
          </cell>
          <cell r="I119">
            <v>1263178.2699999998</v>
          </cell>
          <cell r="J119">
            <v>1147045.8600000003</v>
          </cell>
          <cell r="K119">
            <v>1159412.5900000001</v>
          </cell>
          <cell r="M119">
            <v>1137197.0400000003</v>
          </cell>
          <cell r="N119">
            <v>1612774.6800000002</v>
          </cell>
          <cell r="O119">
            <v>1166550.8400000003</v>
          </cell>
          <cell r="Q119">
            <v>1323586.3299999998</v>
          </cell>
          <cell r="R119">
            <v>1268249.5400000003</v>
          </cell>
          <cell r="S119">
            <v>1332343.1199999999</v>
          </cell>
        </row>
      </sheetData>
      <sheetData sheetId="20">
        <row r="5">
          <cell r="E5">
            <v>4</v>
          </cell>
          <cell r="F5">
            <v>14</v>
          </cell>
          <cell r="G5">
            <v>12</v>
          </cell>
          <cell r="I5">
            <v>13</v>
          </cell>
          <cell r="J5">
            <v>5</v>
          </cell>
          <cell r="K5">
            <v>21</v>
          </cell>
          <cell r="M5">
            <v>22</v>
          </cell>
          <cell r="N5">
            <v>17</v>
          </cell>
          <cell r="O5">
            <v>11</v>
          </cell>
          <cell r="Q5">
            <v>18</v>
          </cell>
          <cell r="R5">
            <v>11</v>
          </cell>
          <cell r="S5">
            <v>13</v>
          </cell>
        </row>
        <row r="18">
          <cell r="E18">
            <v>57641</v>
          </cell>
          <cell r="F18">
            <v>55391</v>
          </cell>
          <cell r="G18">
            <v>53869</v>
          </cell>
          <cell r="I18">
            <v>57939</v>
          </cell>
          <cell r="J18">
            <v>57037</v>
          </cell>
          <cell r="K18">
            <v>57457</v>
          </cell>
          <cell r="M18">
            <v>61024</v>
          </cell>
          <cell r="N18">
            <v>67823</v>
          </cell>
          <cell r="O18">
            <v>63769</v>
          </cell>
          <cell r="Q18">
            <v>60301</v>
          </cell>
          <cell r="R18">
            <v>57458</v>
          </cell>
          <cell r="S18">
            <v>59548</v>
          </cell>
        </row>
        <row r="23">
          <cell r="E23">
            <v>7506</v>
          </cell>
          <cell r="F23">
            <v>9860</v>
          </cell>
          <cell r="G23">
            <v>10131</v>
          </cell>
          <cell r="I23">
            <v>10143</v>
          </cell>
          <cell r="J23">
            <v>9632</v>
          </cell>
          <cell r="K23">
            <v>10399</v>
          </cell>
          <cell r="M23">
            <v>10608</v>
          </cell>
          <cell r="N23">
            <v>10128</v>
          </cell>
          <cell r="O23">
            <v>8678</v>
          </cell>
          <cell r="Q23">
            <v>7979</v>
          </cell>
          <cell r="R23">
            <v>7407</v>
          </cell>
          <cell r="S23">
            <v>7317</v>
          </cell>
        </row>
        <row r="25">
          <cell r="E25">
            <v>11.517569433788553</v>
          </cell>
          <cell r="F25">
            <v>15.096072877593203</v>
          </cell>
          <cell r="G25">
            <v>15.818565071434147</v>
          </cell>
          <cell r="I25">
            <v>14.893179649071287</v>
          </cell>
          <cell r="J25">
            <v>14.444027892329609</v>
          </cell>
          <cell r="K25">
            <v>15.310885024808963</v>
          </cell>
          <cell r="M25">
            <v>14.80323751046609</v>
          </cell>
          <cell r="N25">
            <v>12.980288621741471</v>
          </cell>
          <cell r="O25">
            <v>11.961405926946933</v>
          </cell>
          <cell r="Q25">
            <v>11.68467914360191</v>
          </cell>
          <cell r="R25">
            <v>11.39398227910411</v>
          </cell>
          <cell r="S25">
            <v>10.9368927685271</v>
          </cell>
          <cell r="T25">
            <v>13.394154483933187</v>
          </cell>
        </row>
        <row r="27">
          <cell r="E27">
            <v>0.51265152930085289</v>
          </cell>
          <cell r="F27">
            <v>0.50794131132508025</v>
          </cell>
          <cell r="G27">
            <v>0.47654180101997939</v>
          </cell>
          <cell r="I27">
            <v>0.51156425345559053</v>
          </cell>
          <cell r="J27">
            <v>0.55679532985806046</v>
          </cell>
          <cell r="K27">
            <v>0.5049588919502046</v>
          </cell>
          <cell r="M27">
            <v>0.55110629459044524</v>
          </cell>
          <cell r="N27">
            <v>0.58979342490293019</v>
          </cell>
          <cell r="O27">
            <v>0.57125324733494576</v>
          </cell>
          <cell r="Q27">
            <v>0.5209409610035074</v>
          </cell>
          <cell r="R27">
            <v>0.49452611285158538</v>
          </cell>
          <cell r="S27">
            <v>0.52797801126036259</v>
          </cell>
          <cell r="T27">
            <v>0.52574942181106565</v>
          </cell>
        </row>
        <row r="43">
          <cell r="E43">
            <v>936093.05999999994</v>
          </cell>
          <cell r="F43">
            <v>930189.09</v>
          </cell>
          <cell r="G43">
            <v>894598.88</v>
          </cell>
          <cell r="I43">
            <v>956668.99</v>
          </cell>
          <cell r="J43">
            <v>931928.57</v>
          </cell>
          <cell r="K43">
            <v>959429.82</v>
          </cell>
          <cell r="M43">
            <v>1001685.61</v>
          </cell>
          <cell r="N43">
            <v>1080152.9099999999</v>
          </cell>
          <cell r="O43">
            <v>1028703.22</v>
          </cell>
          <cell r="Q43">
            <v>1032540.43</v>
          </cell>
          <cell r="R43">
            <v>949987.81</v>
          </cell>
          <cell r="S43">
            <v>1090033.6599999999</v>
          </cell>
        </row>
        <row r="119">
          <cell r="E119">
            <v>525632.5</v>
          </cell>
          <cell r="F119">
            <v>576420.84999999986</v>
          </cell>
          <cell r="G119">
            <v>550626.18000000005</v>
          </cell>
          <cell r="I119">
            <v>567592.64999999991</v>
          </cell>
          <cell r="J119">
            <v>509550.94</v>
          </cell>
          <cell r="K119">
            <v>600722.1599999998</v>
          </cell>
          <cell r="M119">
            <v>605923.79</v>
          </cell>
          <cell r="N119">
            <v>610538.1</v>
          </cell>
          <cell r="O119">
            <v>575810.24</v>
          </cell>
          <cell r="Q119">
            <v>613475.68999999994</v>
          </cell>
          <cell r="R119">
            <v>593557.5</v>
          </cell>
          <cell r="S119">
            <v>649214.04999999993</v>
          </cell>
        </row>
      </sheetData>
      <sheetData sheetId="21">
        <row r="5">
          <cell r="E5">
            <v>66</v>
          </cell>
          <cell r="F5">
            <v>72</v>
          </cell>
          <cell r="G5">
            <v>43</v>
          </cell>
          <cell r="I5">
            <v>46</v>
          </cell>
          <cell r="J5">
            <v>57</v>
          </cell>
          <cell r="K5">
            <v>107</v>
          </cell>
          <cell r="M5">
            <v>80</v>
          </cell>
          <cell r="N5">
            <v>42</v>
          </cell>
          <cell r="O5">
            <v>58</v>
          </cell>
          <cell r="Q5">
            <v>30</v>
          </cell>
          <cell r="R5">
            <v>29</v>
          </cell>
          <cell r="S5">
            <v>75</v>
          </cell>
        </row>
        <row r="18">
          <cell r="E18">
            <v>263399</v>
          </cell>
          <cell r="F18">
            <v>274787</v>
          </cell>
          <cell r="G18">
            <v>261881</v>
          </cell>
          <cell r="I18">
            <v>272326</v>
          </cell>
          <cell r="J18">
            <v>283078</v>
          </cell>
          <cell r="K18">
            <v>279649</v>
          </cell>
          <cell r="M18">
            <v>323649</v>
          </cell>
          <cell r="N18">
            <v>318863</v>
          </cell>
          <cell r="O18">
            <v>309082</v>
          </cell>
          <cell r="Q18">
            <v>287432</v>
          </cell>
          <cell r="R18">
            <v>295368</v>
          </cell>
          <cell r="S18">
            <v>299139</v>
          </cell>
        </row>
        <row r="23">
          <cell r="E23">
            <v>153081</v>
          </cell>
          <cell r="F23">
            <v>219583</v>
          </cell>
          <cell r="G23">
            <v>167491</v>
          </cell>
          <cell r="I23">
            <v>137835</v>
          </cell>
          <cell r="J23">
            <v>122802</v>
          </cell>
          <cell r="K23">
            <v>89263</v>
          </cell>
          <cell r="M23">
            <v>142590</v>
          </cell>
          <cell r="N23">
            <v>76885</v>
          </cell>
          <cell r="O23">
            <v>101508</v>
          </cell>
          <cell r="Q23">
            <v>102381</v>
          </cell>
          <cell r="R23">
            <v>118931</v>
          </cell>
          <cell r="S23">
            <v>114754</v>
          </cell>
        </row>
        <row r="25">
          <cell r="E25">
            <v>36.743378890217031</v>
          </cell>
          <cell r="F25">
            <v>44.416732406901716</v>
          </cell>
          <cell r="G25">
            <v>39.008365706194162</v>
          </cell>
          <cell r="I25">
            <v>33.60509653526298</v>
          </cell>
          <cell r="J25">
            <v>30.255740612989062</v>
          </cell>
          <cell r="K25">
            <v>24.117117822993979</v>
          </cell>
          <cell r="M25">
            <v>30.504645545816871</v>
          </cell>
          <cell r="N25">
            <v>19.387057811936586</v>
          </cell>
          <cell r="O25">
            <v>24.709533720378282</v>
          </cell>
          <cell r="Q25">
            <v>26.261032834948018</v>
          </cell>
          <cell r="R25">
            <v>28.706562168868377</v>
          </cell>
          <cell r="S25">
            <v>27.725523263258861</v>
          </cell>
          <cell r="T25">
            <v>30.822488743674544</v>
          </cell>
        </row>
        <row r="27">
          <cell r="E27">
            <v>0.55091369613459584</v>
          </cell>
          <cell r="F27">
            <v>0.59147401954453482</v>
          </cell>
          <cell r="G27">
            <v>0.54373727632017421</v>
          </cell>
          <cell r="I27">
            <v>0.56408062910837997</v>
          </cell>
          <cell r="J27">
            <v>0.64726326524079336</v>
          </cell>
          <cell r="K27">
            <v>0.57470999801681699</v>
          </cell>
          <cell r="M27">
            <v>0.68334441805225654</v>
          </cell>
          <cell r="N27">
            <v>0.64917815177547111</v>
          </cell>
          <cell r="O27">
            <v>0.64841924182348376</v>
          </cell>
          <cell r="Q27">
            <v>0.58204645323289395</v>
          </cell>
          <cell r="R27">
            <v>0.59710471893213013</v>
          </cell>
          <cell r="S27">
            <v>0.62303102252491482</v>
          </cell>
          <cell r="T27">
            <v>0.60466127344571563</v>
          </cell>
        </row>
        <row r="43">
          <cell r="E43">
            <v>4446534.1799999988</v>
          </cell>
          <cell r="F43">
            <v>4510201.83</v>
          </cell>
          <cell r="G43">
            <v>4313585.6100000003</v>
          </cell>
          <cell r="I43">
            <v>4413630.6800000006</v>
          </cell>
          <cell r="J43">
            <v>4647812.59</v>
          </cell>
          <cell r="K43">
            <v>4523753.6400000006</v>
          </cell>
          <cell r="M43">
            <v>5151955.63</v>
          </cell>
          <cell r="N43">
            <v>5034453.28</v>
          </cell>
          <cell r="O43">
            <v>5006708.25</v>
          </cell>
          <cell r="Q43">
            <v>4685960.6399999997</v>
          </cell>
          <cell r="R43">
            <v>4848407.62</v>
          </cell>
          <cell r="S43">
            <v>4841887.55</v>
          </cell>
        </row>
        <row r="119">
          <cell r="E119">
            <v>2428748.2500000005</v>
          </cell>
          <cell r="F119">
            <v>2033761.4599999997</v>
          </cell>
          <cell r="G119">
            <v>2361406.7299999995</v>
          </cell>
          <cell r="I119">
            <v>2220838.2699999996</v>
          </cell>
          <cell r="J119">
            <v>2193137.0699999998</v>
          </cell>
          <cell r="K119">
            <v>2034858.0999999999</v>
          </cell>
          <cell r="M119">
            <v>2043442.7100000002</v>
          </cell>
          <cell r="N119">
            <v>2087813.2500000002</v>
          </cell>
          <cell r="O119">
            <v>2119415.7800000003</v>
          </cell>
          <cell r="Q119">
            <v>2024533.6100000003</v>
          </cell>
          <cell r="R119">
            <v>2360532.1099999994</v>
          </cell>
          <cell r="S119">
            <v>3360952.3</v>
          </cell>
        </row>
      </sheetData>
      <sheetData sheetId="22">
        <row r="5">
          <cell r="E5">
            <v>12</v>
          </cell>
          <cell r="F5">
            <v>8</v>
          </cell>
          <cell r="G5">
            <v>8</v>
          </cell>
          <cell r="I5">
            <v>8</v>
          </cell>
          <cell r="J5">
            <v>19</v>
          </cell>
          <cell r="K5">
            <v>281</v>
          </cell>
          <cell r="M5">
            <v>29</v>
          </cell>
          <cell r="N5">
            <v>17</v>
          </cell>
          <cell r="O5">
            <v>27</v>
          </cell>
          <cell r="Q5">
            <v>15</v>
          </cell>
          <cell r="R5">
            <v>14</v>
          </cell>
          <cell r="S5">
            <v>16</v>
          </cell>
        </row>
        <row r="18">
          <cell r="E18">
            <v>49493</v>
          </cell>
          <cell r="F18">
            <v>58807</v>
          </cell>
          <cell r="G18">
            <v>56973</v>
          </cell>
          <cell r="I18">
            <v>64671</v>
          </cell>
          <cell r="J18">
            <v>56753</v>
          </cell>
          <cell r="K18">
            <v>63792</v>
          </cell>
          <cell r="M18">
            <v>72307</v>
          </cell>
          <cell r="N18">
            <v>73921</v>
          </cell>
          <cell r="O18">
            <v>72977</v>
          </cell>
          <cell r="Q18">
            <v>69471</v>
          </cell>
          <cell r="R18">
            <v>65469</v>
          </cell>
          <cell r="S18">
            <v>67690</v>
          </cell>
        </row>
        <row r="23">
          <cell r="E23">
            <v>44897</v>
          </cell>
          <cell r="F23">
            <v>29531</v>
          </cell>
          <cell r="G23">
            <v>37668</v>
          </cell>
          <cell r="I23">
            <v>35632</v>
          </cell>
          <cell r="J23">
            <v>33753</v>
          </cell>
          <cell r="K23">
            <v>40292</v>
          </cell>
          <cell r="M23">
            <v>36230</v>
          </cell>
          <cell r="N23">
            <v>24908</v>
          </cell>
          <cell r="O23">
            <v>21996</v>
          </cell>
          <cell r="Q23">
            <v>23049</v>
          </cell>
          <cell r="R23">
            <v>19658</v>
          </cell>
          <cell r="S23">
            <v>16320</v>
          </cell>
        </row>
        <row r="25">
          <cell r="E25">
            <v>47.561389012479076</v>
          </cell>
          <cell r="F25">
            <v>33.429554665036562</v>
          </cell>
          <cell r="G25">
            <v>39.795886025799497</v>
          </cell>
          <cell r="I25">
            <v>35.515863127572835</v>
          </cell>
          <cell r="J25">
            <v>37.245511625084141</v>
          </cell>
          <cell r="K25">
            <v>38.63124286905915</v>
          </cell>
          <cell r="M25">
            <v>33.35635041200571</v>
          </cell>
          <cell r="N25">
            <v>25.196499924131302</v>
          </cell>
          <cell r="O25">
            <v>23.16026660208691</v>
          </cell>
          <cell r="Q25">
            <v>24.912451361867703</v>
          </cell>
          <cell r="R25">
            <v>23.092555828350584</v>
          </cell>
          <cell r="S25">
            <v>19.426258778716818</v>
          </cell>
          <cell r="T25">
            <v>32.015644765988291</v>
          </cell>
        </row>
        <row r="27">
          <cell r="E27">
            <v>0.37495265079773937</v>
          </cell>
          <cell r="F27">
            <v>0.4593937973595813</v>
          </cell>
          <cell r="G27">
            <v>0.43005468811920428</v>
          </cell>
          <cell r="I27">
            <v>0.48730700544792821</v>
          </cell>
          <cell r="J27">
            <v>0.47263445427139028</v>
          </cell>
          <cell r="K27">
            <v>0.46430650984045652</v>
          </cell>
          <cell r="M27">
            <v>0.52556330862043898</v>
          </cell>
          <cell r="N27">
            <v>0.51742397463312884</v>
          </cell>
          <cell r="O27">
            <v>0.5253923686105112</v>
          </cell>
          <cell r="Q27">
            <v>0.48198731046349069</v>
          </cell>
          <cell r="R27">
            <v>0.45295511545446682</v>
          </cell>
          <cell r="S27">
            <v>0.48243175824959017</v>
          </cell>
          <cell r="T27">
            <v>0.47352717117233112</v>
          </cell>
        </row>
        <row r="43">
          <cell r="E43">
            <v>858934.76</v>
          </cell>
          <cell r="F43">
            <v>960371.75</v>
          </cell>
          <cell r="G43">
            <v>933101.95</v>
          </cell>
          <cell r="I43">
            <v>1057197.07</v>
          </cell>
          <cell r="J43">
            <v>2699988.73</v>
          </cell>
          <cell r="K43">
            <v>1029773.31</v>
          </cell>
          <cell r="M43">
            <v>1170239.2900000003</v>
          </cell>
          <cell r="N43">
            <v>1195228.5999999999</v>
          </cell>
          <cell r="O43">
            <v>1228746.8299999998</v>
          </cell>
          <cell r="Q43">
            <v>1107496.99</v>
          </cell>
          <cell r="R43">
            <v>1078174.6400000001</v>
          </cell>
          <cell r="S43">
            <v>1118360.21</v>
          </cell>
        </row>
        <row r="119">
          <cell r="E119">
            <v>625200.15999999992</v>
          </cell>
          <cell r="F119">
            <v>624026.87</v>
          </cell>
          <cell r="G119">
            <v>592304.71000000008</v>
          </cell>
          <cell r="I119">
            <v>691332.09</v>
          </cell>
          <cell r="J119">
            <v>597923.02</v>
          </cell>
          <cell r="K119">
            <v>632309.06999999995</v>
          </cell>
          <cell r="M119">
            <v>600838.73</v>
          </cell>
          <cell r="N119">
            <v>657073.7200000002</v>
          </cell>
          <cell r="O119">
            <v>826201.06</v>
          </cell>
          <cell r="Q119">
            <v>661642.7300000001</v>
          </cell>
          <cell r="R119">
            <v>614046.93999999994</v>
          </cell>
          <cell r="S119">
            <v>666441.30000000028</v>
          </cell>
        </row>
      </sheetData>
      <sheetData sheetId="23">
        <row r="5">
          <cell r="E5">
            <v>87</v>
          </cell>
          <cell r="F5">
            <v>72</v>
          </cell>
          <cell r="G5">
            <v>60</v>
          </cell>
          <cell r="I5">
            <v>223</v>
          </cell>
          <cell r="J5">
            <v>120</v>
          </cell>
          <cell r="K5">
            <v>92</v>
          </cell>
          <cell r="M5">
            <v>105</v>
          </cell>
          <cell r="N5">
            <v>112</v>
          </cell>
          <cell r="O5">
            <v>142</v>
          </cell>
          <cell r="Q5">
            <v>115</v>
          </cell>
          <cell r="R5">
            <v>125</v>
          </cell>
          <cell r="S5">
            <v>131</v>
          </cell>
        </row>
        <row r="18">
          <cell r="E18">
            <v>373678.28</v>
          </cell>
          <cell r="F18">
            <v>376430.72</v>
          </cell>
          <cell r="G18">
            <v>335172</v>
          </cell>
          <cell r="I18">
            <v>394465.36</v>
          </cell>
          <cell r="J18">
            <v>370322</v>
          </cell>
          <cell r="K18">
            <v>387443.84</v>
          </cell>
          <cell r="M18">
            <v>368668.94</v>
          </cell>
          <cell r="N18">
            <v>423096.58</v>
          </cell>
          <cell r="O18">
            <v>403783</v>
          </cell>
          <cell r="Q18">
            <v>409646.15</v>
          </cell>
          <cell r="R18">
            <v>400091.85</v>
          </cell>
          <cell r="S18">
            <v>429500.24</v>
          </cell>
        </row>
        <row r="23">
          <cell r="E23">
            <v>159718.71999999997</v>
          </cell>
          <cell r="F23">
            <v>159336.28000000003</v>
          </cell>
          <cell r="G23">
            <v>155632</v>
          </cell>
          <cell r="I23">
            <v>149590.64000000001</v>
          </cell>
          <cell r="J23">
            <v>105665</v>
          </cell>
          <cell r="K23">
            <v>155257.15999999997</v>
          </cell>
          <cell r="M23">
            <v>161023.06</v>
          </cell>
          <cell r="N23">
            <v>158652.41999999998</v>
          </cell>
          <cell r="O23">
            <v>143360</v>
          </cell>
          <cell r="Q23">
            <v>144439.84999999998</v>
          </cell>
          <cell r="R23">
            <v>142412.15000000002</v>
          </cell>
          <cell r="S23">
            <v>246913.76</v>
          </cell>
        </row>
        <row r="25">
          <cell r="E25">
            <v>29.943685472546708</v>
          </cell>
          <cell r="F25">
            <v>29.739845865833477</v>
          </cell>
          <cell r="G25">
            <v>31.709603018720305</v>
          </cell>
          <cell r="I25">
            <v>27.495448997897277</v>
          </cell>
          <cell r="J25">
            <v>22.199135690680627</v>
          </cell>
          <cell r="K25">
            <v>28.591583688908447</v>
          </cell>
          <cell r="M25">
            <v>30.382454663982323</v>
          </cell>
          <cell r="N25">
            <v>27.270455537717393</v>
          </cell>
          <cell r="O25">
            <v>26.201559738496151</v>
          </cell>
          <cell r="Q25">
            <v>26.068128413278803</v>
          </cell>
          <cell r="R25">
            <v>26.250894002624868</v>
          </cell>
          <cell r="S25">
            <v>36.503348540982294</v>
          </cell>
          <cell r="T25">
            <v>28.71120389276112</v>
          </cell>
        </row>
        <row r="27">
          <cell r="E27">
            <v>0.79408024140422462</v>
          </cell>
          <cell r="F27">
            <v>0.82255666633889446</v>
          </cell>
          <cell r="G27">
            <v>0.70602063471333421</v>
          </cell>
          <cell r="I27">
            <v>0.82419127095395195</v>
          </cell>
          <cell r="J27">
            <v>0.84805140677026802</v>
          </cell>
          <cell r="K27">
            <v>0.79629119092075917</v>
          </cell>
          <cell r="M27">
            <v>0.77837374377164092</v>
          </cell>
          <cell r="N27">
            <v>0.85919274625077424</v>
          </cell>
          <cell r="O27">
            <v>0.84118829619907709</v>
          </cell>
          <cell r="Q27">
            <v>0.81972593501962543</v>
          </cell>
          <cell r="R27">
            <v>0.79513222497473546</v>
          </cell>
          <cell r="S27">
            <v>0.8754769563179029</v>
          </cell>
          <cell r="T27">
            <v>0.81130809155109329</v>
          </cell>
        </row>
        <row r="43">
          <cell r="E43">
            <v>6319494.5700000012</v>
          </cell>
          <cell r="F43">
            <v>6777228.1200000001</v>
          </cell>
          <cell r="G43">
            <v>5819056.5100000007</v>
          </cell>
          <cell r="I43">
            <v>6767260.75</v>
          </cell>
          <cell r="J43">
            <v>6306054.5100000007</v>
          </cell>
          <cell r="K43">
            <v>6127260.9700000007</v>
          </cell>
          <cell r="M43">
            <v>7089382.0500000007</v>
          </cell>
          <cell r="N43">
            <v>7478798.7699999996</v>
          </cell>
          <cell r="O43">
            <v>7303684.7299999986</v>
          </cell>
          <cell r="Q43">
            <v>6770890.4200000009</v>
          </cell>
          <cell r="R43">
            <v>6871393.7400000012</v>
          </cell>
          <cell r="S43">
            <v>7088231.2700000005</v>
          </cell>
        </row>
        <row r="119">
          <cell r="E119">
            <v>1797350.6500000004</v>
          </cell>
          <cell r="F119">
            <v>1881976.0499999998</v>
          </cell>
          <cell r="G119">
            <v>1784219.3099999998</v>
          </cell>
          <cell r="I119">
            <v>1737230.4699999997</v>
          </cell>
          <cell r="J119">
            <v>1855316.1799999997</v>
          </cell>
          <cell r="K119">
            <v>1963861.4999999998</v>
          </cell>
          <cell r="M119">
            <v>1852860.0499999996</v>
          </cell>
          <cell r="N119">
            <v>2019558.7499999998</v>
          </cell>
          <cell r="O119">
            <v>1949737.9</v>
          </cell>
          <cell r="Q119">
            <v>2236006.7600000002</v>
          </cell>
          <cell r="R119">
            <v>2362036.7800000003</v>
          </cell>
          <cell r="S119">
            <v>2221513.1199999996</v>
          </cell>
        </row>
      </sheetData>
      <sheetData sheetId="24">
        <row r="5">
          <cell r="E5">
            <v>10</v>
          </cell>
          <cell r="F5">
            <v>19</v>
          </cell>
          <cell r="G5">
            <v>23</v>
          </cell>
          <cell r="I5">
            <v>55</v>
          </cell>
          <cell r="J5">
            <v>49</v>
          </cell>
          <cell r="K5">
            <v>26</v>
          </cell>
          <cell r="M5">
            <v>14</v>
          </cell>
          <cell r="N5">
            <v>15</v>
          </cell>
          <cell r="O5">
            <v>19</v>
          </cell>
          <cell r="Q5">
            <v>18</v>
          </cell>
          <cell r="R5">
            <v>19</v>
          </cell>
          <cell r="S5">
            <v>16</v>
          </cell>
        </row>
        <row r="18">
          <cell r="E18">
            <v>65191</v>
          </cell>
          <cell r="F18">
            <v>67807</v>
          </cell>
          <cell r="G18">
            <v>67359</v>
          </cell>
          <cell r="I18">
            <v>72205</v>
          </cell>
          <cell r="J18">
            <v>67964</v>
          </cell>
          <cell r="K18">
            <v>68693</v>
          </cell>
          <cell r="M18">
            <v>79396</v>
          </cell>
          <cell r="N18">
            <v>89444</v>
          </cell>
          <cell r="O18">
            <v>84648</v>
          </cell>
          <cell r="Q18">
            <v>75823</v>
          </cell>
          <cell r="R18">
            <v>75328</v>
          </cell>
          <cell r="S18">
            <v>76823</v>
          </cell>
        </row>
        <row r="23">
          <cell r="E23">
            <v>14289</v>
          </cell>
          <cell r="F23">
            <v>16178</v>
          </cell>
          <cell r="G23">
            <v>17441</v>
          </cell>
          <cell r="I23">
            <v>22862</v>
          </cell>
          <cell r="J23">
            <v>23886</v>
          </cell>
          <cell r="K23">
            <v>24633</v>
          </cell>
          <cell r="M23">
            <v>26034</v>
          </cell>
          <cell r="N23">
            <v>23016</v>
          </cell>
          <cell r="O23">
            <v>21988</v>
          </cell>
          <cell r="Q23">
            <v>23807</v>
          </cell>
          <cell r="R23">
            <v>24286</v>
          </cell>
          <cell r="S23">
            <v>22057</v>
          </cell>
        </row>
        <row r="25">
          <cell r="E25">
            <v>17.973584905660378</v>
          </cell>
          <cell r="F25">
            <v>19.259523809523809</v>
          </cell>
          <cell r="G25">
            <v>20.567216981132077</v>
          </cell>
          <cell r="I25">
            <v>24.039957939011568</v>
          </cell>
          <cell r="J25">
            <v>25.963043478260868</v>
          </cell>
          <cell r="K25">
            <v>25.84784889821616</v>
          </cell>
          <cell r="M25">
            <v>24.429013793750588</v>
          </cell>
          <cell r="N25">
            <v>20.458666666666666</v>
          </cell>
          <cell r="O25">
            <v>20.613878836742728</v>
          </cell>
          <cell r="Q25">
            <v>23.895413028204356</v>
          </cell>
          <cell r="R25">
            <v>24.380107213845445</v>
          </cell>
          <cell r="S25">
            <v>22.306836569579289</v>
          </cell>
          <cell r="T25">
            <v>22.560715770509979</v>
          </cell>
        </row>
        <row r="27">
          <cell r="E27">
            <v>0.45925649352936621</v>
          </cell>
          <cell r="F27">
            <v>0.49205036101737964</v>
          </cell>
          <cell r="G27">
            <v>0.47087896147836938</v>
          </cell>
          <cell r="I27">
            <v>0.50057888424394947</v>
          </cell>
          <cell r="J27">
            <v>0.51600461613216719</v>
          </cell>
          <cell r="K27">
            <v>0.4685775482779555</v>
          </cell>
          <cell r="M27">
            <v>0.5587529469720961</v>
          </cell>
          <cell r="N27">
            <v>0.60749348827890204</v>
          </cell>
          <cell r="O27">
            <v>0.59208897282551676</v>
          </cell>
          <cell r="Q27">
            <v>0.51132083742164769</v>
          </cell>
          <cell r="R27">
            <v>0.50613111515746045</v>
          </cell>
          <cell r="S27">
            <v>0.53149993081499936</v>
          </cell>
          <cell r="T27">
            <v>0.51919615272515307</v>
          </cell>
        </row>
        <row r="43">
          <cell r="E43">
            <v>1023259.57</v>
          </cell>
          <cell r="F43">
            <v>1056941.6200000001</v>
          </cell>
          <cell r="G43">
            <v>1076687.28</v>
          </cell>
          <cell r="I43">
            <v>1117849.58</v>
          </cell>
          <cell r="J43">
            <v>1059165.56</v>
          </cell>
          <cell r="K43">
            <v>1072681.6400000001</v>
          </cell>
          <cell r="M43">
            <v>1216700.3499999999</v>
          </cell>
          <cell r="N43">
            <v>1371586.29</v>
          </cell>
          <cell r="O43">
            <v>1332063.76</v>
          </cell>
          <cell r="Q43">
            <v>1174631.4099999999</v>
          </cell>
          <cell r="R43">
            <v>1168615.6499999999</v>
          </cell>
          <cell r="S43">
            <v>1196235.31</v>
          </cell>
        </row>
        <row r="119">
          <cell r="E119">
            <v>531769.1100000001</v>
          </cell>
          <cell r="F119">
            <v>526342.43999999994</v>
          </cell>
          <cell r="G119">
            <v>517233.6</v>
          </cell>
          <cell r="I119">
            <v>442907.25999999995</v>
          </cell>
          <cell r="J119">
            <v>569763.82000000007</v>
          </cell>
          <cell r="K119">
            <v>568953.59</v>
          </cell>
          <cell r="M119">
            <v>535854.52000000014</v>
          </cell>
          <cell r="N119">
            <v>570138.48999999987</v>
          </cell>
          <cell r="O119">
            <v>569586.91</v>
          </cell>
          <cell r="Q119">
            <v>548162.52</v>
          </cell>
          <cell r="R119">
            <v>646427.15000000014</v>
          </cell>
          <cell r="S119">
            <v>657504.26</v>
          </cell>
        </row>
      </sheetData>
      <sheetData sheetId="25">
        <row r="5">
          <cell r="E5">
            <v>5</v>
          </cell>
          <cell r="F5">
            <v>2</v>
          </cell>
          <cell r="G5">
            <v>4</v>
          </cell>
          <cell r="I5">
            <v>5</v>
          </cell>
          <cell r="J5">
            <v>23</v>
          </cell>
          <cell r="K5">
            <v>25</v>
          </cell>
          <cell r="M5">
            <v>6</v>
          </cell>
          <cell r="N5">
            <v>6</v>
          </cell>
          <cell r="O5">
            <v>5</v>
          </cell>
          <cell r="Q5">
            <v>2</v>
          </cell>
          <cell r="R5">
            <v>7</v>
          </cell>
          <cell r="S5">
            <v>1</v>
          </cell>
        </row>
        <row r="18">
          <cell r="E18">
            <v>29903</v>
          </cell>
          <cell r="F18">
            <v>28741</v>
          </cell>
          <cell r="G18">
            <v>27444</v>
          </cell>
          <cell r="I18">
            <v>29136</v>
          </cell>
          <cell r="J18">
            <v>28014</v>
          </cell>
          <cell r="K18">
            <v>27562</v>
          </cell>
          <cell r="M18">
            <v>31635</v>
          </cell>
          <cell r="N18">
            <v>33141</v>
          </cell>
          <cell r="O18">
            <v>29994</v>
          </cell>
          <cell r="Q18">
            <v>31305</v>
          </cell>
          <cell r="R18">
            <v>29409</v>
          </cell>
          <cell r="S18">
            <v>29529</v>
          </cell>
        </row>
        <row r="23">
          <cell r="E23">
            <v>7910</v>
          </cell>
          <cell r="F23">
            <v>7158</v>
          </cell>
          <cell r="G23">
            <v>9748</v>
          </cell>
          <cell r="I23">
            <v>10025</v>
          </cell>
          <cell r="J23">
            <v>8890</v>
          </cell>
          <cell r="K23">
            <v>10189</v>
          </cell>
          <cell r="M23">
            <v>10177</v>
          </cell>
          <cell r="N23">
            <v>7959</v>
          </cell>
          <cell r="O23">
            <v>10193</v>
          </cell>
          <cell r="Q23">
            <v>9786</v>
          </cell>
          <cell r="R23">
            <v>10810</v>
          </cell>
          <cell r="S23">
            <v>9603</v>
          </cell>
        </row>
        <row r="25">
          <cell r="E25">
            <v>20.918731653135165</v>
          </cell>
          <cell r="F25">
            <v>19.939274074486754</v>
          </cell>
          <cell r="G25">
            <v>26.209937620993763</v>
          </cell>
          <cell r="I25">
            <v>25.599448430836802</v>
          </cell>
          <cell r="J25">
            <v>24.089529590288315</v>
          </cell>
          <cell r="K25">
            <v>26.975007942391191</v>
          </cell>
          <cell r="M25">
            <v>24.339902420357792</v>
          </cell>
          <cell r="N25">
            <v>19.364963503649633</v>
          </cell>
          <cell r="O25">
            <v>25.363923656903975</v>
          </cell>
          <cell r="Q25">
            <v>23.814854472890101</v>
          </cell>
          <cell r="R25">
            <v>26.850471932439145</v>
          </cell>
          <cell r="S25">
            <v>24.540018399264028</v>
          </cell>
          <cell r="T25">
            <v>24.010727615924019</v>
          </cell>
        </row>
        <row r="27">
          <cell r="E27">
            <v>0.61225826926423765</v>
          </cell>
          <cell r="F27">
            <v>0.60711871567384879</v>
          </cell>
          <cell r="G27">
            <v>0.56031033074724379</v>
          </cell>
          <cell r="I27">
            <v>0.5935402385487436</v>
          </cell>
          <cell r="J27">
            <v>0.62687969924812026</v>
          </cell>
          <cell r="K27">
            <v>0.54916415947717623</v>
          </cell>
          <cell r="M27">
            <v>0.64534883720930236</v>
          </cell>
          <cell r="N27">
            <v>0.65186860739575136</v>
          </cell>
          <cell r="O27">
            <v>0.60796594709638185</v>
          </cell>
          <cell r="Q27">
            <v>0.61313825724190607</v>
          </cell>
          <cell r="R27">
            <v>0.57460776460014462</v>
          </cell>
          <cell r="S27">
            <v>0.5951027811366385</v>
          </cell>
          <cell r="T27">
            <v>0.60417114160911145</v>
          </cell>
        </row>
        <row r="43">
          <cell r="E43">
            <v>476170.80999999994</v>
          </cell>
          <cell r="F43">
            <v>447898.85</v>
          </cell>
          <cell r="G43">
            <v>431331.94</v>
          </cell>
          <cell r="I43">
            <v>454572.62</v>
          </cell>
          <cell r="J43">
            <v>456987</v>
          </cell>
          <cell r="K43">
            <v>451777.56</v>
          </cell>
          <cell r="M43">
            <v>501833.09</v>
          </cell>
          <cell r="N43">
            <v>512275.51</v>
          </cell>
          <cell r="O43">
            <v>475148.33</v>
          </cell>
          <cell r="Q43">
            <v>482473.1</v>
          </cell>
          <cell r="R43">
            <v>471899.04</v>
          </cell>
          <cell r="S43">
            <v>460992</v>
          </cell>
        </row>
        <row r="119">
          <cell r="E119">
            <v>271628.71999999997</v>
          </cell>
          <cell r="F119">
            <v>270667.34000000003</v>
          </cell>
          <cell r="G119">
            <v>276478.81</v>
          </cell>
          <cell r="I119">
            <v>320014.44999999995</v>
          </cell>
          <cell r="J119">
            <v>297557.86</v>
          </cell>
          <cell r="K119">
            <v>282646.40999999997</v>
          </cell>
          <cell r="M119">
            <v>265348.49000000005</v>
          </cell>
          <cell r="N119">
            <v>296153.21000000002</v>
          </cell>
          <cell r="O119">
            <v>262083.90999999997</v>
          </cell>
          <cell r="Q119">
            <v>293901.21999999997</v>
          </cell>
          <cell r="R119">
            <v>324651.81</v>
          </cell>
          <cell r="S119">
            <v>331385.13999999996</v>
          </cell>
        </row>
      </sheetData>
      <sheetData sheetId="26">
        <row r="5">
          <cell r="E5">
            <v>4</v>
          </cell>
          <cell r="F5">
            <v>0</v>
          </cell>
          <cell r="G5">
            <v>4</v>
          </cell>
          <cell r="I5">
            <v>4</v>
          </cell>
          <cell r="J5">
            <v>2</v>
          </cell>
          <cell r="K5">
            <v>14</v>
          </cell>
          <cell r="M5">
            <v>4</v>
          </cell>
          <cell r="N5">
            <v>10</v>
          </cell>
          <cell r="O5">
            <v>9</v>
          </cell>
          <cell r="Q5">
            <v>1</v>
          </cell>
          <cell r="R5">
            <v>6</v>
          </cell>
          <cell r="S5">
            <v>4</v>
          </cell>
        </row>
        <row r="18">
          <cell r="E18">
            <v>32271</v>
          </cell>
          <cell r="F18">
            <v>34153</v>
          </cell>
          <cell r="G18">
            <v>33758</v>
          </cell>
          <cell r="I18">
            <v>37228</v>
          </cell>
          <cell r="J18">
            <v>32222</v>
          </cell>
          <cell r="K18">
            <v>38712</v>
          </cell>
          <cell r="M18">
            <v>36429</v>
          </cell>
          <cell r="N18">
            <v>43511</v>
          </cell>
          <cell r="O18">
            <v>38242</v>
          </cell>
          <cell r="Q18">
            <v>34710</v>
          </cell>
          <cell r="R18">
            <v>37094</v>
          </cell>
          <cell r="S18">
            <v>34083</v>
          </cell>
        </row>
        <row r="23">
          <cell r="E23">
            <v>8005</v>
          </cell>
          <cell r="F23">
            <v>9987</v>
          </cell>
          <cell r="G23">
            <v>9385</v>
          </cell>
          <cell r="I23">
            <v>9960</v>
          </cell>
          <cell r="J23">
            <v>8904</v>
          </cell>
          <cell r="K23">
            <v>11035</v>
          </cell>
          <cell r="M23">
            <v>12479</v>
          </cell>
          <cell r="N23">
            <v>6905</v>
          </cell>
          <cell r="O23">
            <v>9124</v>
          </cell>
          <cell r="Q23">
            <v>11867</v>
          </cell>
          <cell r="R23">
            <v>8175</v>
          </cell>
          <cell r="S23">
            <v>10722</v>
          </cell>
        </row>
        <row r="25">
          <cell r="E25">
            <v>19.875360015890358</v>
          </cell>
          <cell r="F25">
            <v>22.625736293611237</v>
          </cell>
          <cell r="G25">
            <v>21.753239227684677</v>
          </cell>
          <cell r="I25">
            <v>21.092310624510283</v>
          </cell>
          <cell r="J25">
            <v>21.650537372951419</v>
          </cell>
          <cell r="K25">
            <v>22.176001286147788</v>
          </cell>
          <cell r="M25">
            <v>25.504823413996075</v>
          </cell>
          <cell r="N25">
            <v>13.690617812673487</v>
          </cell>
          <cell r="O25">
            <v>19.257883405800161</v>
          </cell>
          <cell r="Q25">
            <v>25.471677863873445</v>
          </cell>
          <cell r="R25">
            <v>18.053132522138551</v>
          </cell>
          <cell r="S25">
            <v>23.919687674288902</v>
          </cell>
          <cell r="T25">
            <v>21.225045801721343</v>
          </cell>
        </row>
        <row r="27">
          <cell r="E27">
            <v>0.47253744893327282</v>
          </cell>
          <cell r="F27">
            <v>0.51629629629629625</v>
          </cell>
          <cell r="G27">
            <v>0.4935271887312413</v>
          </cell>
          <cell r="I27">
            <v>0.54339512479929941</v>
          </cell>
          <cell r="J27">
            <v>0.52001161965011944</v>
          </cell>
          <cell r="K27">
            <v>0.5622576287926101</v>
          </cell>
          <cell r="M27">
            <v>0.54452914798206276</v>
          </cell>
          <cell r="N27">
            <v>0.62743882215524827</v>
          </cell>
          <cell r="O27">
            <v>0.56743081830996367</v>
          </cell>
          <cell r="Q27">
            <v>0.4982988070114992</v>
          </cell>
          <cell r="R27">
            <v>0.53299806020547458</v>
          </cell>
          <cell r="S27">
            <v>0.50527018012008007</v>
          </cell>
          <cell r="T27">
            <v>0.53232673587280677</v>
          </cell>
        </row>
        <row r="43">
          <cell r="E43">
            <v>514616.24</v>
          </cell>
          <cell r="F43">
            <v>536584.41999999993</v>
          </cell>
          <cell r="G43">
            <v>543294.10000000009</v>
          </cell>
          <cell r="I43">
            <v>588359.81000000006</v>
          </cell>
          <cell r="J43">
            <v>513724.32999999996</v>
          </cell>
          <cell r="K43">
            <v>630343.61</v>
          </cell>
          <cell r="M43">
            <v>564284.0199999999</v>
          </cell>
          <cell r="N43">
            <v>632369.47</v>
          </cell>
          <cell r="O43">
            <v>604384.05999999994</v>
          </cell>
          <cell r="Q43">
            <v>580892</v>
          </cell>
          <cell r="R43">
            <v>577864.30000000005</v>
          </cell>
          <cell r="S43">
            <v>539914.35</v>
          </cell>
        </row>
        <row r="119">
          <cell r="E119">
            <v>337442.63</v>
          </cell>
          <cell r="F119">
            <v>347985.22000000003</v>
          </cell>
          <cell r="G119">
            <v>348185.16000000003</v>
          </cell>
          <cell r="I119">
            <v>336138.2</v>
          </cell>
          <cell r="J119">
            <v>331993.61000000004</v>
          </cell>
          <cell r="K119">
            <v>313891.19</v>
          </cell>
          <cell r="M119">
            <v>289860.84000000003</v>
          </cell>
          <cell r="N119">
            <v>347605.69000000006</v>
          </cell>
          <cell r="O119">
            <v>339004.25000000006</v>
          </cell>
          <cell r="Q119">
            <v>350059.35000000009</v>
          </cell>
          <cell r="R119">
            <v>355290.5</v>
          </cell>
          <cell r="S119">
            <v>536077.12000000011</v>
          </cell>
        </row>
      </sheetData>
      <sheetData sheetId="27">
        <row r="5">
          <cell r="E5">
            <v>66</v>
          </cell>
          <cell r="F5">
            <v>33</v>
          </cell>
          <cell r="G5">
            <v>53</v>
          </cell>
          <cell r="I5">
            <v>59</v>
          </cell>
          <cell r="J5">
            <v>41</v>
          </cell>
          <cell r="K5">
            <v>59</v>
          </cell>
          <cell r="M5">
            <v>83</v>
          </cell>
          <cell r="N5">
            <v>85</v>
          </cell>
          <cell r="O5">
            <v>41</v>
          </cell>
          <cell r="Q5">
            <v>100</v>
          </cell>
          <cell r="R5">
            <v>52</v>
          </cell>
          <cell r="S5">
            <v>92</v>
          </cell>
        </row>
        <row r="18">
          <cell r="E18">
            <v>222119</v>
          </cell>
          <cell r="F18">
            <v>230427</v>
          </cell>
          <cell r="G18">
            <v>215191</v>
          </cell>
          <cell r="I18">
            <v>238132</v>
          </cell>
          <cell r="J18">
            <v>214292</v>
          </cell>
          <cell r="K18">
            <v>231033</v>
          </cell>
          <cell r="M18">
            <v>237078</v>
          </cell>
          <cell r="N18">
            <v>262531</v>
          </cell>
          <cell r="O18">
            <v>255592</v>
          </cell>
          <cell r="Q18">
            <v>238688</v>
          </cell>
          <cell r="R18">
            <v>229672</v>
          </cell>
          <cell r="S18">
            <v>234022</v>
          </cell>
        </row>
        <row r="23">
          <cell r="E23">
            <v>107458</v>
          </cell>
          <cell r="F23">
            <v>94143</v>
          </cell>
          <cell r="G23">
            <v>120666</v>
          </cell>
          <cell r="I23">
            <v>85336</v>
          </cell>
          <cell r="J23">
            <v>87493</v>
          </cell>
          <cell r="K23">
            <v>96608</v>
          </cell>
          <cell r="M23">
            <v>93905</v>
          </cell>
          <cell r="N23">
            <v>83041</v>
          </cell>
          <cell r="O23">
            <v>74053</v>
          </cell>
          <cell r="Q23">
            <v>93029</v>
          </cell>
          <cell r="R23">
            <v>117837</v>
          </cell>
          <cell r="S23">
            <v>120992</v>
          </cell>
        </row>
        <row r="25">
          <cell r="E25">
            <v>32.604823758939489</v>
          </cell>
          <cell r="F25">
            <v>29.005453369072928</v>
          </cell>
          <cell r="G25">
            <v>35.912820650184379</v>
          </cell>
          <cell r="I25">
            <v>26.369931800834951</v>
          </cell>
          <cell r="J25">
            <v>28.987221410515087</v>
          </cell>
          <cell r="K25">
            <v>29.484851351887514</v>
          </cell>
          <cell r="M25">
            <v>28.368462233285701</v>
          </cell>
          <cell r="N25">
            <v>24.024174323604971</v>
          </cell>
          <cell r="O25">
            <v>22.464060476079247</v>
          </cell>
          <cell r="Q25">
            <v>28.04384328077003</v>
          </cell>
          <cell r="R25">
            <v>33.909049837558165</v>
          </cell>
          <cell r="S25">
            <v>34.080909485259738</v>
          </cell>
          <cell r="T25">
            <v>29.483307089657984</v>
          </cell>
        </row>
        <row r="27">
          <cell r="E27">
            <v>0.63012303511195711</v>
          </cell>
          <cell r="F27">
            <v>0.67267154179620792</v>
          </cell>
          <cell r="G27">
            <v>0.60572819906547315</v>
          </cell>
          <cell r="I27">
            <v>0.6671307846067861</v>
          </cell>
          <cell r="J27">
            <v>0.66190579150579154</v>
          </cell>
          <cell r="K27">
            <v>0.64191881303659248</v>
          </cell>
          <cell r="M27">
            <v>0.67667936806952944</v>
          </cell>
          <cell r="N27">
            <v>0.7200392752186261</v>
          </cell>
          <cell r="O27">
            <v>0.721186213512789</v>
          </cell>
          <cell r="Q27">
            <v>0.64909904765012705</v>
          </cell>
          <cell r="R27">
            <v>0.62146325492164467</v>
          </cell>
          <cell r="S27">
            <v>0.65079325352132256</v>
          </cell>
          <cell r="T27">
            <v>0.65856050081769746</v>
          </cell>
        </row>
        <row r="43">
          <cell r="E43">
            <v>3686447.7399999998</v>
          </cell>
          <cell r="F43">
            <v>3742013.9000000004</v>
          </cell>
          <cell r="G43">
            <v>3564262.75</v>
          </cell>
          <cell r="I43">
            <v>3924963.77</v>
          </cell>
          <cell r="J43">
            <v>3536620.92</v>
          </cell>
          <cell r="K43">
            <v>3796693.28</v>
          </cell>
          <cell r="M43">
            <v>3934758.85</v>
          </cell>
          <cell r="N43">
            <v>4277924.6900000004</v>
          </cell>
          <cell r="O43">
            <v>4135172.9000000004</v>
          </cell>
          <cell r="Q43">
            <v>3964896.28</v>
          </cell>
          <cell r="R43">
            <v>3771323.4499999997</v>
          </cell>
          <cell r="S43">
            <v>3917955.3400000003</v>
          </cell>
        </row>
        <row r="119">
          <cell r="E119">
            <v>1310889.4200000002</v>
          </cell>
          <cell r="F119">
            <v>1448963.34</v>
          </cell>
          <cell r="G119">
            <v>1415139.84</v>
          </cell>
          <cell r="I119">
            <v>1472846.2100000002</v>
          </cell>
          <cell r="J119">
            <v>1339127.1399999999</v>
          </cell>
          <cell r="K119">
            <v>1426351.9800000002</v>
          </cell>
          <cell r="M119">
            <v>1350627.8599999999</v>
          </cell>
          <cell r="N119">
            <v>1458905.9400000004</v>
          </cell>
          <cell r="O119">
            <v>1533833.2400000002</v>
          </cell>
          <cell r="Q119">
            <v>1480715.0000000005</v>
          </cell>
          <cell r="R119">
            <v>1730980.6</v>
          </cell>
          <cell r="S119">
            <v>1749206.1</v>
          </cell>
        </row>
      </sheetData>
      <sheetData sheetId="28">
        <row r="5">
          <cell r="E5">
            <v>0</v>
          </cell>
          <cell r="F5">
            <v>14</v>
          </cell>
          <cell r="G5">
            <v>4</v>
          </cell>
          <cell r="I5">
            <v>24</v>
          </cell>
          <cell r="J5">
            <v>21</v>
          </cell>
          <cell r="K5">
            <v>23</v>
          </cell>
          <cell r="M5">
            <v>13</v>
          </cell>
          <cell r="N5">
            <v>11</v>
          </cell>
          <cell r="O5">
            <v>18</v>
          </cell>
          <cell r="Q5">
            <v>11</v>
          </cell>
          <cell r="R5">
            <v>14</v>
          </cell>
          <cell r="S5">
            <v>17</v>
          </cell>
        </row>
        <row r="18">
          <cell r="E18">
            <v>24826</v>
          </cell>
          <cell r="F18">
            <v>24296</v>
          </cell>
          <cell r="G18">
            <v>22931</v>
          </cell>
          <cell r="I18">
            <v>24248</v>
          </cell>
          <cell r="J18">
            <v>24508</v>
          </cell>
          <cell r="K18">
            <v>23803</v>
          </cell>
          <cell r="M18">
            <v>27569</v>
          </cell>
          <cell r="N18">
            <v>31013</v>
          </cell>
          <cell r="O18">
            <v>27810</v>
          </cell>
          <cell r="Q18">
            <v>26398</v>
          </cell>
          <cell r="R18">
            <v>27705</v>
          </cell>
          <cell r="S18">
            <v>28282</v>
          </cell>
        </row>
        <row r="23">
          <cell r="E23">
            <v>4143</v>
          </cell>
          <cell r="F23">
            <v>3979</v>
          </cell>
          <cell r="G23">
            <v>4056</v>
          </cell>
          <cell r="I23">
            <v>10376</v>
          </cell>
          <cell r="J23">
            <v>5003</v>
          </cell>
          <cell r="K23">
            <v>4703</v>
          </cell>
          <cell r="M23">
            <v>5256</v>
          </cell>
          <cell r="N23">
            <v>5925</v>
          </cell>
          <cell r="O23">
            <v>5248</v>
          </cell>
          <cell r="Q23">
            <v>5023</v>
          </cell>
          <cell r="R23">
            <v>4896</v>
          </cell>
          <cell r="S23">
            <v>4608</v>
          </cell>
        </row>
        <row r="25">
          <cell r="E25">
            <v>14.301494701232352</v>
          </cell>
          <cell r="F25">
            <v>14.072502210433244</v>
          </cell>
          <cell r="G25">
            <v>15.029458628228406</v>
          </cell>
          <cell r="I25">
            <v>29.953810623556581</v>
          </cell>
          <cell r="J25">
            <v>16.953000576056386</v>
          </cell>
          <cell r="K25">
            <v>16.414784824264423</v>
          </cell>
          <cell r="M25">
            <v>15.965493150268825</v>
          </cell>
          <cell r="N25">
            <v>15.998811902576012</v>
          </cell>
          <cell r="O25">
            <v>15.867928521754905</v>
          </cell>
          <cell r="Q25">
            <v>15.986123929855829</v>
          </cell>
          <cell r="R25">
            <v>15.017944234839423</v>
          </cell>
          <cell r="S25">
            <v>14.010337488598358</v>
          </cell>
          <cell r="T25">
            <v>16.769370750690367</v>
          </cell>
        </row>
        <row r="27">
          <cell r="E27">
            <v>0.5315889211267304</v>
          </cell>
          <cell r="F27">
            <v>0.5352720863626349</v>
          </cell>
          <cell r="G27">
            <v>0.48601161459878767</v>
          </cell>
          <cell r="I27">
            <v>0.5092405913978495</v>
          </cell>
          <cell r="J27">
            <v>0.56162060589394569</v>
          </cell>
          <cell r="K27">
            <v>0.48597386688444261</v>
          </cell>
          <cell r="M27">
            <v>0.57525299947835162</v>
          </cell>
          <cell r="N27">
            <v>0.62157151589854598</v>
          </cell>
          <cell r="O27">
            <v>0.5709886048660302</v>
          </cell>
          <cell r="Q27">
            <v>0.52002954937207579</v>
          </cell>
          <cell r="R27">
            <v>0.54180641250036665</v>
          </cell>
          <cell r="S27">
            <v>0.56637628917592875</v>
          </cell>
          <cell r="T27">
            <v>0.54</v>
          </cell>
        </row>
        <row r="43">
          <cell r="E43">
            <v>387218.7</v>
          </cell>
          <cell r="F43">
            <v>383727.44</v>
          </cell>
          <cell r="G43">
            <v>355373.73</v>
          </cell>
          <cell r="I43">
            <v>489139.25999999995</v>
          </cell>
          <cell r="J43">
            <v>405426.56</v>
          </cell>
          <cell r="K43">
            <v>382151.74</v>
          </cell>
          <cell r="M43">
            <v>441883.88999999996</v>
          </cell>
          <cell r="N43">
            <v>496075.04</v>
          </cell>
          <cell r="O43">
            <v>439323.87</v>
          </cell>
          <cell r="Q43">
            <v>414878.11</v>
          </cell>
          <cell r="R43">
            <v>436148.56</v>
          </cell>
          <cell r="S43">
            <v>445737.28</v>
          </cell>
        </row>
        <row r="119">
          <cell r="E119">
            <v>190592.71999999997</v>
          </cell>
          <cell r="F119">
            <v>274490.31999999995</v>
          </cell>
          <cell r="G119">
            <v>259151.03999999998</v>
          </cell>
          <cell r="I119">
            <v>287696.62</v>
          </cell>
          <cell r="J119">
            <v>187086.48999999996</v>
          </cell>
          <cell r="K119">
            <v>216875.34</v>
          </cell>
          <cell r="M119">
            <v>212435.4</v>
          </cell>
          <cell r="N119">
            <v>227523.25999999998</v>
          </cell>
          <cell r="O119">
            <v>218081.24</v>
          </cell>
          <cell r="Q119">
            <v>242117.81</v>
          </cell>
          <cell r="R119">
            <v>227713.67999999996</v>
          </cell>
          <cell r="S119">
            <v>293633.77</v>
          </cell>
        </row>
      </sheetData>
      <sheetData sheetId="29">
        <row r="5">
          <cell r="E5">
            <v>7</v>
          </cell>
          <cell r="F5">
            <v>17</v>
          </cell>
          <cell r="G5">
            <v>3</v>
          </cell>
          <cell r="I5">
            <v>17</v>
          </cell>
          <cell r="J5">
            <v>16</v>
          </cell>
          <cell r="K5">
            <v>67</v>
          </cell>
          <cell r="M5">
            <v>23</v>
          </cell>
          <cell r="N5">
            <v>11</v>
          </cell>
          <cell r="O5">
            <v>14</v>
          </cell>
          <cell r="Q5">
            <v>5</v>
          </cell>
          <cell r="R5">
            <v>11</v>
          </cell>
          <cell r="S5">
            <v>21</v>
          </cell>
        </row>
        <row r="18">
          <cell r="E18">
            <v>43365</v>
          </cell>
          <cell r="F18">
            <v>41916</v>
          </cell>
          <cell r="G18">
            <v>42285</v>
          </cell>
          <cell r="I18">
            <v>48320</v>
          </cell>
          <cell r="J18">
            <v>44159</v>
          </cell>
          <cell r="K18">
            <v>43558</v>
          </cell>
          <cell r="M18">
            <v>52091</v>
          </cell>
          <cell r="N18">
            <v>54416</v>
          </cell>
          <cell r="O18">
            <v>42977</v>
          </cell>
          <cell r="Q18">
            <v>43878</v>
          </cell>
          <cell r="R18">
            <v>44881</v>
          </cell>
          <cell r="S18">
            <v>43233</v>
          </cell>
        </row>
        <row r="23">
          <cell r="E23">
            <v>10173</v>
          </cell>
          <cell r="F23">
            <v>9734</v>
          </cell>
          <cell r="G23">
            <v>9429</v>
          </cell>
          <cell r="I23">
            <v>10784</v>
          </cell>
          <cell r="J23">
            <v>10335</v>
          </cell>
          <cell r="K23">
            <v>11303</v>
          </cell>
          <cell r="M23">
            <v>11349</v>
          </cell>
          <cell r="N23">
            <v>11774</v>
          </cell>
          <cell r="O23">
            <v>10618</v>
          </cell>
          <cell r="Q23">
            <v>9472</v>
          </cell>
          <cell r="R23">
            <v>9599</v>
          </cell>
          <cell r="S23">
            <v>9147</v>
          </cell>
        </row>
        <row r="25">
          <cell r="E25">
            <v>18.997198879551821</v>
          </cell>
          <cell r="F25">
            <v>18.846079380445303</v>
          </cell>
          <cell r="G25">
            <v>18.21676970633694</v>
          </cell>
          <cell r="I25">
            <v>18.24086603518268</v>
          </cell>
          <cell r="J25">
            <v>18.963302752293579</v>
          </cell>
          <cell r="K25">
            <v>20.439421338155515</v>
          </cell>
          <cell r="M25">
            <v>17.677570093457945</v>
          </cell>
          <cell r="N25">
            <v>17.599402092675636</v>
          </cell>
          <cell r="O25">
            <v>19.518382352941178</v>
          </cell>
          <cell r="Q25">
            <v>17.427782888684451</v>
          </cell>
          <cell r="R25">
            <v>17.295495495495494</v>
          </cell>
          <cell r="S25">
            <v>17.129213483146067</v>
          </cell>
          <cell r="T25">
            <v>18.338496657427033</v>
          </cell>
        </row>
        <row r="27">
          <cell r="E27">
            <v>0.51552274469944182</v>
          </cell>
          <cell r="F27">
            <v>0.51263988259035043</v>
          </cell>
          <cell r="G27">
            <v>0.49891450551006444</v>
          </cell>
          <cell r="I27">
            <v>0.56845721277146422</v>
          </cell>
          <cell r="J27">
            <v>0.57193368734619865</v>
          </cell>
          <cell r="K27">
            <v>0.50217897576610016</v>
          </cell>
          <cell r="M27">
            <v>0.61085898563471119</v>
          </cell>
          <cell r="N27">
            <v>0.61397510972706448</v>
          </cell>
          <cell r="O27">
            <v>0.49906520350693839</v>
          </cell>
          <cell r="Q27">
            <v>0.49163576062476888</v>
          </cell>
          <cell r="R27">
            <v>0.50156736308622452</v>
          </cell>
          <cell r="S27">
            <v>0.49658855961405929</v>
          </cell>
          <cell r="T27">
            <v>0.53125831493691611</v>
          </cell>
        </row>
        <row r="43">
          <cell r="E43">
            <v>679091.43</v>
          </cell>
          <cell r="F43">
            <v>658734.85999999987</v>
          </cell>
          <cell r="G43">
            <v>659852.48</v>
          </cell>
          <cell r="I43">
            <v>766902.73</v>
          </cell>
          <cell r="J43">
            <v>685608.34000000008</v>
          </cell>
          <cell r="K43">
            <v>729229.34000000008</v>
          </cell>
          <cell r="M43">
            <v>818904.57000000007</v>
          </cell>
          <cell r="N43">
            <v>804711.44000000006</v>
          </cell>
          <cell r="O43">
            <v>663771.03</v>
          </cell>
          <cell r="Q43">
            <v>667727.22</v>
          </cell>
          <cell r="R43">
            <v>684356.57000000007</v>
          </cell>
          <cell r="S43">
            <v>679742.03</v>
          </cell>
        </row>
        <row r="119">
          <cell r="E119">
            <v>423737.68000000005</v>
          </cell>
          <cell r="F119">
            <v>387354.67000000004</v>
          </cell>
          <cell r="G119">
            <v>347924.5</v>
          </cell>
          <cell r="I119">
            <v>397846.89999999997</v>
          </cell>
          <cell r="J119">
            <v>276902.83999999997</v>
          </cell>
          <cell r="K119">
            <v>368746.72000000003</v>
          </cell>
          <cell r="M119">
            <v>407017.61000000004</v>
          </cell>
          <cell r="N119">
            <v>337376.52000000008</v>
          </cell>
          <cell r="O119">
            <v>367118.72</v>
          </cell>
          <cell r="Q119">
            <v>395527.55000000005</v>
          </cell>
          <cell r="R119">
            <v>331691.33999999997</v>
          </cell>
          <cell r="S119">
            <v>354205.05000000005</v>
          </cell>
        </row>
      </sheetData>
      <sheetData sheetId="30"/>
      <sheetData sheetId="31"/>
      <sheetData sheetId="32"/>
      <sheetData sheetId="3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 (2)"/>
      <sheetName val="Sheet2"/>
      <sheetName val="เป้าหมาย กงป.60"/>
      <sheetName val="พ.ย.57 (4 ธ.ค.)"/>
      <sheetName val="ธ.ค.57pre"/>
      <sheetName val="Sheet1"/>
      <sheetName val="ธ.ค.57(updated)"/>
      <sheetName val="ปรับปรุง ธ.ค."/>
      <sheetName val="ปรับปรุง ก.พ.58"/>
      <sheetName val="ปรับปรุง มี.ค.58"/>
      <sheetName val="เป้าหมายข้อตกลง60"/>
      <sheetName val="เป้าหมาย60"/>
      <sheetName val="SUM"/>
      <sheetName val="รวม"/>
      <sheetName val="เขต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9">
          <cell r="F39">
            <v>29.351898823447168</v>
          </cell>
        </row>
        <row r="41">
          <cell r="F41">
            <v>0.61827099018712461</v>
          </cell>
        </row>
      </sheetData>
      <sheetData sheetId="14">
        <row r="64"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T64">
            <v>0</v>
          </cell>
        </row>
        <row r="76">
          <cell r="F76">
            <v>46200</v>
          </cell>
          <cell r="G76">
            <v>26350</v>
          </cell>
          <cell r="H76">
            <v>83350</v>
          </cell>
          <cell r="J76">
            <v>51250</v>
          </cell>
          <cell r="K76">
            <v>26800</v>
          </cell>
          <cell r="L76">
            <v>86250</v>
          </cell>
          <cell r="N76">
            <v>42100</v>
          </cell>
          <cell r="O76">
            <v>47400</v>
          </cell>
          <cell r="P76">
            <v>55900</v>
          </cell>
          <cell r="R76">
            <v>76850</v>
          </cell>
          <cell r="S76">
            <v>93300</v>
          </cell>
          <cell r="T76">
            <v>51100</v>
          </cell>
        </row>
        <row r="85"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</row>
      </sheetData>
      <sheetData sheetId="15">
        <row r="39">
          <cell r="F39">
            <v>32.287034978111087</v>
          </cell>
        </row>
        <row r="41">
          <cell r="F41">
            <v>0.78221820892271987</v>
          </cell>
        </row>
        <row r="64">
          <cell r="F64">
            <v>52867454.260000005</v>
          </cell>
          <cell r="G64">
            <v>54010962.75</v>
          </cell>
          <cell r="H64">
            <v>55256522.039999992</v>
          </cell>
          <cell r="J64">
            <v>59011094.600000001</v>
          </cell>
          <cell r="K64">
            <v>57096102.249999993</v>
          </cell>
          <cell r="L64">
            <v>56197894.950000003</v>
          </cell>
          <cell r="N64">
            <v>66020746.010000005</v>
          </cell>
          <cell r="O64">
            <v>61452279.329999998</v>
          </cell>
          <cell r="P64">
            <v>57599060.350000009</v>
          </cell>
          <cell r="R64">
            <v>54917658.660000011</v>
          </cell>
          <cell r="S64">
            <v>57025457.209999993</v>
          </cell>
          <cell r="T64">
            <v>57871808.319999993</v>
          </cell>
        </row>
        <row r="76">
          <cell r="F76">
            <v>3712491.4</v>
          </cell>
          <cell r="G76">
            <v>3771209.71</v>
          </cell>
          <cell r="H76">
            <v>3664120</v>
          </cell>
          <cell r="J76">
            <v>3681041.58</v>
          </cell>
          <cell r="K76">
            <v>3668030</v>
          </cell>
          <cell r="L76">
            <v>3748171.4</v>
          </cell>
          <cell r="N76">
            <v>3659260</v>
          </cell>
          <cell r="O76">
            <v>3824726.73</v>
          </cell>
          <cell r="P76">
            <v>3777870</v>
          </cell>
          <cell r="R76">
            <v>3776053.16</v>
          </cell>
          <cell r="S76">
            <v>3764110</v>
          </cell>
          <cell r="T76">
            <v>3795810</v>
          </cell>
        </row>
        <row r="85">
          <cell r="F85">
            <v>408709.04999999981</v>
          </cell>
          <cell r="G85">
            <v>1906516.54</v>
          </cell>
          <cell r="H85">
            <v>1186356.2199999997</v>
          </cell>
          <cell r="J85">
            <v>1579736.2599999998</v>
          </cell>
          <cell r="K85">
            <v>949083.45000000019</v>
          </cell>
          <cell r="L85">
            <v>624477.74000000022</v>
          </cell>
          <cell r="N85">
            <v>731090.91000000061</v>
          </cell>
          <cell r="O85">
            <v>1084196.3600000003</v>
          </cell>
          <cell r="P85">
            <v>707964.62000000011</v>
          </cell>
          <cell r="R85">
            <v>449704.83999999985</v>
          </cell>
          <cell r="S85">
            <v>510810.58000000007</v>
          </cell>
          <cell r="T85">
            <v>1001072.5499999989</v>
          </cell>
        </row>
      </sheetData>
      <sheetData sheetId="16">
        <row r="39">
          <cell r="F39">
            <v>14.677133395543359</v>
          </cell>
        </row>
        <row r="41">
          <cell r="F41">
            <v>0.48365497802304608</v>
          </cell>
        </row>
        <row r="64">
          <cell r="F64">
            <v>732919.28999999992</v>
          </cell>
          <cell r="G64">
            <v>810284.19000000006</v>
          </cell>
          <cell r="H64">
            <v>777663.58000000007</v>
          </cell>
          <cell r="J64">
            <v>851104.32000000007</v>
          </cell>
          <cell r="K64">
            <v>832496.04</v>
          </cell>
          <cell r="L64">
            <v>810729.65</v>
          </cell>
          <cell r="N64">
            <v>1028944.0499999999</v>
          </cell>
          <cell r="O64">
            <v>942689.29999999993</v>
          </cell>
          <cell r="P64">
            <v>856122.48999999987</v>
          </cell>
          <cell r="R64">
            <v>832651.21</v>
          </cell>
          <cell r="S64">
            <v>833522.36999999988</v>
          </cell>
          <cell r="T64">
            <v>847996.95000000019</v>
          </cell>
        </row>
        <row r="76">
          <cell r="F76">
            <v>92370</v>
          </cell>
          <cell r="G76">
            <v>92250</v>
          </cell>
          <cell r="H76">
            <v>92580</v>
          </cell>
          <cell r="J76">
            <v>93090</v>
          </cell>
          <cell r="K76">
            <v>93140</v>
          </cell>
          <cell r="L76">
            <v>93060</v>
          </cell>
          <cell r="N76">
            <v>94490</v>
          </cell>
          <cell r="O76">
            <v>95280</v>
          </cell>
          <cell r="P76">
            <v>94280</v>
          </cell>
          <cell r="R76">
            <v>95310</v>
          </cell>
          <cell r="S76">
            <v>96000</v>
          </cell>
          <cell r="T76">
            <v>96310</v>
          </cell>
        </row>
        <row r="85">
          <cell r="F85">
            <v>6143.9400000000023</v>
          </cell>
          <cell r="G85">
            <v>17835.14</v>
          </cell>
          <cell r="H85">
            <v>25356.39</v>
          </cell>
          <cell r="J85">
            <v>8259.14</v>
          </cell>
          <cell r="K85">
            <v>17210.569999999992</v>
          </cell>
          <cell r="L85">
            <v>39386.060000000056</v>
          </cell>
          <cell r="N85">
            <v>7532.7400000000016</v>
          </cell>
          <cell r="O85">
            <v>13019.18</v>
          </cell>
          <cell r="P85">
            <v>6056.0799999999981</v>
          </cell>
          <cell r="R85">
            <v>28256.159999999996</v>
          </cell>
          <cell r="S85">
            <v>2692.9999999999991</v>
          </cell>
          <cell r="T85">
            <v>5756.8899999999976</v>
          </cell>
        </row>
      </sheetData>
      <sheetData sheetId="17">
        <row r="39">
          <cell r="F39">
            <v>29.598458050719863</v>
          </cell>
        </row>
        <row r="41">
          <cell r="F41">
            <v>0.43061387036197629</v>
          </cell>
        </row>
        <row r="64">
          <cell r="F64">
            <v>3333360.31</v>
          </cell>
          <cell r="G64">
            <v>3561493.1700000004</v>
          </cell>
          <cell r="H64">
            <v>3586647.8999999994</v>
          </cell>
          <cell r="J64">
            <v>3750503.93</v>
          </cell>
          <cell r="K64">
            <v>3770817.29</v>
          </cell>
          <cell r="L64">
            <v>3810183.9399999995</v>
          </cell>
          <cell r="N64">
            <v>4699982.38</v>
          </cell>
          <cell r="O64">
            <v>4469967.7499999991</v>
          </cell>
          <cell r="P64">
            <v>3919481.11</v>
          </cell>
          <cell r="R64">
            <v>3690530.16</v>
          </cell>
          <cell r="S64">
            <v>3688990.5100000002</v>
          </cell>
          <cell r="T64">
            <v>3764341.0499999993</v>
          </cell>
        </row>
        <row r="76">
          <cell r="F76">
            <v>507730</v>
          </cell>
          <cell r="G76">
            <v>515490</v>
          </cell>
          <cell r="H76">
            <v>508700</v>
          </cell>
          <cell r="J76">
            <v>519740</v>
          </cell>
          <cell r="K76">
            <v>514690</v>
          </cell>
          <cell r="L76">
            <v>528750</v>
          </cell>
          <cell r="N76">
            <v>517510</v>
          </cell>
          <cell r="O76">
            <v>634491.96</v>
          </cell>
          <cell r="P76">
            <v>530720</v>
          </cell>
          <cell r="R76">
            <v>594534.11</v>
          </cell>
          <cell r="S76">
            <v>570378.68999999994</v>
          </cell>
          <cell r="T76">
            <v>530411.68000000005</v>
          </cell>
        </row>
        <row r="85">
          <cell r="F85">
            <v>123217</v>
          </cell>
          <cell r="G85">
            <v>275324.3600000001</v>
          </cell>
          <cell r="H85">
            <v>117767.69</v>
          </cell>
          <cell r="J85">
            <v>112725.54999999981</v>
          </cell>
          <cell r="K85">
            <v>243772.56</v>
          </cell>
          <cell r="L85">
            <v>453450.13000000012</v>
          </cell>
          <cell r="N85">
            <v>66769.94</v>
          </cell>
          <cell r="O85">
            <v>93387.359999999986</v>
          </cell>
          <cell r="P85">
            <v>180852.08999999997</v>
          </cell>
          <cell r="R85">
            <v>187055.02000000002</v>
          </cell>
          <cell r="S85">
            <v>191687.67999999993</v>
          </cell>
          <cell r="T85">
            <v>183217.56999999983</v>
          </cell>
        </row>
      </sheetData>
      <sheetData sheetId="18">
        <row r="39">
          <cell r="F39">
            <v>28.587448295482886</v>
          </cell>
        </row>
        <row r="41">
          <cell r="F41">
            <v>0.65647865808353689</v>
          </cell>
        </row>
        <row r="64">
          <cell r="F64">
            <v>6909236.6600000001</v>
          </cell>
          <cell r="G64">
            <v>7336558.1499999994</v>
          </cell>
          <cell r="H64">
            <v>7458341.6199999992</v>
          </cell>
          <cell r="J64">
            <v>7664409.5</v>
          </cell>
          <cell r="K64">
            <v>7855165.9200000009</v>
          </cell>
          <cell r="L64">
            <v>7418787.54</v>
          </cell>
          <cell r="N64">
            <v>8905807.8900000006</v>
          </cell>
          <cell r="O64">
            <v>8927988.7599999998</v>
          </cell>
          <cell r="P64">
            <v>8010835.6599999992</v>
          </cell>
          <cell r="R64">
            <v>7618729.5</v>
          </cell>
          <cell r="S64">
            <v>7554313.8200000003</v>
          </cell>
          <cell r="T64">
            <v>7505689.6600000001</v>
          </cell>
        </row>
        <row r="76">
          <cell r="F76">
            <v>615340</v>
          </cell>
          <cell r="G76">
            <v>612630</v>
          </cell>
          <cell r="H76">
            <v>621390</v>
          </cell>
          <cell r="J76">
            <v>618760</v>
          </cell>
          <cell r="K76">
            <v>625490</v>
          </cell>
          <cell r="L76">
            <v>628290</v>
          </cell>
          <cell r="N76">
            <v>633980</v>
          </cell>
          <cell r="O76">
            <v>637630</v>
          </cell>
          <cell r="P76">
            <v>640420</v>
          </cell>
          <cell r="R76">
            <v>641170</v>
          </cell>
          <cell r="S76">
            <v>643530</v>
          </cell>
          <cell r="T76">
            <v>641510</v>
          </cell>
        </row>
        <row r="85">
          <cell r="F85">
            <v>543448.56999999937</v>
          </cell>
          <cell r="G85">
            <v>163363.57999999996</v>
          </cell>
          <cell r="H85">
            <v>51217.759999999951</v>
          </cell>
          <cell r="J85">
            <v>26951.73000000001</v>
          </cell>
          <cell r="K85">
            <v>755522.49999999977</v>
          </cell>
          <cell r="L85">
            <v>346827.54000000004</v>
          </cell>
          <cell r="N85">
            <v>152501.72999999998</v>
          </cell>
          <cell r="O85">
            <v>144942.35000000003</v>
          </cell>
          <cell r="P85">
            <v>267914.12999999989</v>
          </cell>
          <cell r="R85">
            <v>71173.939999999944</v>
          </cell>
          <cell r="S85">
            <v>715054.19</v>
          </cell>
          <cell r="T85">
            <v>293175.81000000006</v>
          </cell>
        </row>
      </sheetData>
      <sheetData sheetId="19">
        <row r="39">
          <cell r="F39">
            <v>24.866439782529618</v>
          </cell>
        </row>
        <row r="41">
          <cell r="F41">
            <v>0.6610005027813094</v>
          </cell>
        </row>
        <row r="64">
          <cell r="F64">
            <v>1942253.07</v>
          </cell>
          <cell r="G64">
            <v>2005123.87</v>
          </cell>
          <cell r="H64">
            <v>2109000.3100000005</v>
          </cell>
          <cell r="J64">
            <v>2272710.9300000002</v>
          </cell>
          <cell r="K64">
            <v>2288260.9900000002</v>
          </cell>
          <cell r="L64">
            <v>2134105.17</v>
          </cell>
          <cell r="N64">
            <v>2469043.9900000002</v>
          </cell>
          <cell r="O64">
            <v>2346391.7300000004</v>
          </cell>
          <cell r="P64">
            <v>2244591.8300000005</v>
          </cell>
          <cell r="R64">
            <v>2040792.82</v>
          </cell>
          <cell r="S64">
            <v>2235312.9799999995</v>
          </cell>
          <cell r="T64">
            <v>2224522.6</v>
          </cell>
        </row>
        <row r="76">
          <cell r="F76">
            <v>156850</v>
          </cell>
          <cell r="G76">
            <v>154670</v>
          </cell>
          <cell r="H76">
            <v>157630</v>
          </cell>
          <cell r="J76">
            <v>154980</v>
          </cell>
          <cell r="K76">
            <v>156960</v>
          </cell>
          <cell r="L76">
            <v>156800</v>
          </cell>
          <cell r="N76">
            <v>156590</v>
          </cell>
          <cell r="O76">
            <v>163930</v>
          </cell>
          <cell r="P76">
            <v>157220</v>
          </cell>
          <cell r="R76">
            <v>160040</v>
          </cell>
          <cell r="S76">
            <v>159690</v>
          </cell>
          <cell r="T76">
            <v>160960</v>
          </cell>
        </row>
        <row r="85">
          <cell r="F85">
            <v>28726.359999999986</v>
          </cell>
          <cell r="G85">
            <v>29612.410000000003</v>
          </cell>
          <cell r="H85">
            <v>7043.75</v>
          </cell>
          <cell r="J85">
            <v>6916.9199999999983</v>
          </cell>
          <cell r="K85">
            <v>-2993.0999999999985</v>
          </cell>
          <cell r="L85">
            <v>18651.73000000001</v>
          </cell>
          <cell r="N85">
            <v>22296.799999999988</v>
          </cell>
          <cell r="O85">
            <v>7950.6499999999942</v>
          </cell>
          <cell r="P85">
            <v>15176.449999999997</v>
          </cell>
          <cell r="R85">
            <v>6641.27</v>
          </cell>
          <cell r="S85">
            <v>41704.330000000016</v>
          </cell>
          <cell r="T85">
            <v>9534.4700000000012</v>
          </cell>
        </row>
      </sheetData>
      <sheetData sheetId="20">
        <row r="39">
          <cell r="F39">
            <v>22.642205200949121</v>
          </cell>
        </row>
        <row r="41">
          <cell r="F41">
            <v>0.6179079900459773</v>
          </cell>
        </row>
        <row r="64">
          <cell r="F64">
            <v>1910397.4000000001</v>
          </cell>
          <cell r="G64">
            <v>1960474.48</v>
          </cell>
          <cell r="H64">
            <v>1851520.4500000002</v>
          </cell>
          <cell r="J64">
            <v>1884479.9200000002</v>
          </cell>
          <cell r="K64">
            <v>1915652.52</v>
          </cell>
          <cell r="L64">
            <v>1817034.59</v>
          </cell>
          <cell r="N64">
            <v>1990068.84</v>
          </cell>
          <cell r="O64">
            <v>2103396.06</v>
          </cell>
          <cell r="P64">
            <v>2101540.79</v>
          </cell>
          <cell r="R64">
            <v>2008413.34</v>
          </cell>
          <cell r="S64">
            <v>1978764.5</v>
          </cell>
          <cell r="T64">
            <v>1990142.2799999998</v>
          </cell>
        </row>
        <row r="76">
          <cell r="F76">
            <v>173450</v>
          </cell>
          <cell r="G76">
            <v>175550</v>
          </cell>
          <cell r="H76">
            <v>175630</v>
          </cell>
          <cell r="J76">
            <v>174810</v>
          </cell>
          <cell r="K76">
            <v>178680</v>
          </cell>
          <cell r="L76">
            <v>175110</v>
          </cell>
          <cell r="N76">
            <v>172890</v>
          </cell>
          <cell r="O76">
            <v>176940</v>
          </cell>
          <cell r="P76">
            <v>181060</v>
          </cell>
          <cell r="R76">
            <v>175560</v>
          </cell>
          <cell r="S76">
            <v>178650</v>
          </cell>
          <cell r="T76">
            <v>181390</v>
          </cell>
        </row>
        <row r="85">
          <cell r="F85">
            <v>627812.69999999995</v>
          </cell>
          <cell r="G85">
            <v>64047.27999999997</v>
          </cell>
          <cell r="H85">
            <v>18191.330000000002</v>
          </cell>
          <cell r="J85">
            <v>13635.970000000001</v>
          </cell>
          <cell r="K85">
            <v>4120.3700000000026</v>
          </cell>
          <cell r="L85">
            <v>17059.64</v>
          </cell>
          <cell r="N85">
            <v>36029.51999999999</v>
          </cell>
          <cell r="O85">
            <v>18407.150000000009</v>
          </cell>
          <cell r="P85">
            <v>14050.449999999997</v>
          </cell>
          <cell r="R85">
            <v>13700.170000000006</v>
          </cell>
          <cell r="S85">
            <v>113291.21999999997</v>
          </cell>
          <cell r="T85">
            <v>102570.16000000003</v>
          </cell>
        </row>
      </sheetData>
      <sheetData sheetId="21">
        <row r="39">
          <cell r="F39">
            <v>19.526035547333951</v>
          </cell>
        </row>
        <row r="41">
          <cell r="F41">
            <v>0.52679853539795851</v>
          </cell>
        </row>
        <row r="64">
          <cell r="F64">
            <v>1089192.42</v>
          </cell>
          <cell r="G64">
            <v>1150832.3400000001</v>
          </cell>
          <cell r="H64">
            <v>1139399.1400000001</v>
          </cell>
          <cell r="J64">
            <v>1212440.26</v>
          </cell>
          <cell r="K64">
            <v>1227026.6399999999</v>
          </cell>
          <cell r="L64">
            <v>1193690.2700000003</v>
          </cell>
          <cell r="N64">
            <v>1397910.2</v>
          </cell>
          <cell r="O64">
            <v>1260015.33</v>
          </cell>
          <cell r="P64">
            <v>1231972.2900000003</v>
          </cell>
          <cell r="R64">
            <v>1203415.01</v>
          </cell>
          <cell r="S64">
            <v>1185406.78</v>
          </cell>
          <cell r="T64">
            <v>1199493.3700000003</v>
          </cell>
        </row>
        <row r="76">
          <cell r="F76">
            <v>130100</v>
          </cell>
          <cell r="G76">
            <v>141080</v>
          </cell>
          <cell r="H76">
            <v>137010</v>
          </cell>
          <cell r="J76">
            <v>130640</v>
          </cell>
          <cell r="K76">
            <v>132950</v>
          </cell>
          <cell r="L76">
            <v>139540</v>
          </cell>
          <cell r="N76">
            <v>142800</v>
          </cell>
          <cell r="O76">
            <v>147100</v>
          </cell>
          <cell r="P76">
            <v>143150</v>
          </cell>
          <cell r="R76">
            <v>144440</v>
          </cell>
          <cell r="S76">
            <v>138980</v>
          </cell>
          <cell r="T76">
            <v>141980</v>
          </cell>
        </row>
        <row r="85">
          <cell r="F85">
            <v>25795.229999999996</v>
          </cell>
          <cell r="G85">
            <v>43850.950000000012</v>
          </cell>
          <cell r="H85">
            <v>5790.5999999999985</v>
          </cell>
          <cell r="J85">
            <v>8370.5599999999977</v>
          </cell>
          <cell r="K85">
            <v>8081.7099999999991</v>
          </cell>
          <cell r="L85">
            <v>29236.420000000013</v>
          </cell>
          <cell r="N85">
            <v>5080.8600000000006</v>
          </cell>
          <cell r="O85">
            <v>10636.289999999994</v>
          </cell>
          <cell r="P85">
            <v>4167.8600000000006</v>
          </cell>
          <cell r="R85">
            <v>12627.600000000006</v>
          </cell>
          <cell r="S85">
            <v>17111.460000000006</v>
          </cell>
          <cell r="T85">
            <v>12203.859999999997</v>
          </cell>
        </row>
      </sheetData>
      <sheetData sheetId="22">
        <row r="39">
          <cell r="F39">
            <v>25.533815222987798</v>
          </cell>
        </row>
        <row r="41">
          <cell r="F41">
            <v>0.61837200106440915</v>
          </cell>
        </row>
        <row r="64">
          <cell r="F64">
            <v>2297499.9400000004</v>
          </cell>
          <cell r="G64">
            <v>2462425.69</v>
          </cell>
          <cell r="H64">
            <v>2418352.0600000005</v>
          </cell>
          <cell r="J64">
            <v>2562271.4799999995</v>
          </cell>
          <cell r="K64">
            <v>2431816.5500000003</v>
          </cell>
          <cell r="L64">
            <v>2443626.1100000003</v>
          </cell>
          <cell r="N64">
            <v>2969256.7700000005</v>
          </cell>
          <cell r="O64">
            <v>2694112.87</v>
          </cell>
          <cell r="P64">
            <v>2661155.6700000004</v>
          </cell>
          <cell r="R64">
            <v>2406463.0499999998</v>
          </cell>
          <cell r="S64">
            <v>2437932.0099999998</v>
          </cell>
          <cell r="T64">
            <v>2606156.54</v>
          </cell>
        </row>
        <row r="76">
          <cell r="F76">
            <v>228290</v>
          </cell>
          <cell r="G76">
            <v>207340</v>
          </cell>
          <cell r="H76">
            <v>235130</v>
          </cell>
          <cell r="J76">
            <v>232530</v>
          </cell>
          <cell r="K76">
            <v>220970</v>
          </cell>
          <cell r="L76">
            <v>240980</v>
          </cell>
          <cell r="N76">
            <v>223570</v>
          </cell>
          <cell r="O76">
            <v>270990</v>
          </cell>
          <cell r="P76">
            <v>230240</v>
          </cell>
          <cell r="R76">
            <v>223930</v>
          </cell>
          <cell r="S76">
            <v>233000</v>
          </cell>
          <cell r="T76">
            <v>220620</v>
          </cell>
        </row>
        <row r="85">
          <cell r="F85">
            <v>11556.86</v>
          </cell>
          <cell r="G85">
            <v>6637.4100000000035</v>
          </cell>
          <cell r="H85">
            <v>-67.739999999990687</v>
          </cell>
          <cell r="J85">
            <v>13241.479999999996</v>
          </cell>
          <cell r="K85">
            <v>20978.5</v>
          </cell>
          <cell r="L85">
            <v>21934.379999999976</v>
          </cell>
          <cell r="N85">
            <v>32221.819999999978</v>
          </cell>
          <cell r="O85">
            <v>26376.989999999991</v>
          </cell>
          <cell r="P85">
            <v>60471.070000000007</v>
          </cell>
          <cell r="R85">
            <v>21695.72</v>
          </cell>
          <cell r="S85">
            <v>22406.229999999981</v>
          </cell>
          <cell r="T85">
            <v>14869.190000000002</v>
          </cell>
        </row>
      </sheetData>
      <sheetData sheetId="23">
        <row r="39">
          <cell r="F39">
            <v>12.836082987586812</v>
          </cell>
        </row>
        <row r="41">
          <cell r="F41">
            <v>0.50101213043622972</v>
          </cell>
        </row>
        <row r="64">
          <cell r="F64">
            <v>1402535.27</v>
          </cell>
          <cell r="G64">
            <v>1453577.47</v>
          </cell>
          <cell r="H64">
            <v>1478917.35</v>
          </cell>
          <cell r="J64">
            <v>1540403.2000000002</v>
          </cell>
          <cell r="K64">
            <v>1559688.6300000001</v>
          </cell>
          <cell r="L64">
            <v>1488783.95</v>
          </cell>
          <cell r="N64">
            <v>1830090.8900000001</v>
          </cell>
          <cell r="O64">
            <v>1810815.09</v>
          </cell>
          <cell r="P64">
            <v>1722988.3</v>
          </cell>
          <cell r="R64">
            <v>1475806.0699999998</v>
          </cell>
          <cell r="S64">
            <v>1548605.7699999998</v>
          </cell>
          <cell r="T64">
            <v>1501396.3499999999</v>
          </cell>
        </row>
        <row r="76">
          <cell r="F76">
            <v>172430</v>
          </cell>
          <cell r="G76">
            <v>172440</v>
          </cell>
          <cell r="H76">
            <v>170790</v>
          </cell>
          <cell r="J76">
            <v>172150</v>
          </cell>
          <cell r="K76">
            <v>171060</v>
          </cell>
          <cell r="L76">
            <v>177000</v>
          </cell>
          <cell r="N76">
            <v>174710</v>
          </cell>
          <cell r="O76">
            <v>182483.64</v>
          </cell>
          <cell r="P76">
            <v>182970</v>
          </cell>
          <cell r="R76">
            <v>180940</v>
          </cell>
          <cell r="S76">
            <v>185100</v>
          </cell>
          <cell r="T76">
            <v>178180</v>
          </cell>
        </row>
        <row r="85">
          <cell r="F85">
            <v>10809.8</v>
          </cell>
          <cell r="G85">
            <v>20553.14</v>
          </cell>
          <cell r="H85">
            <v>17347.96</v>
          </cell>
          <cell r="J85">
            <v>73540.640000000014</v>
          </cell>
          <cell r="K85">
            <v>55693.76999999999</v>
          </cell>
          <cell r="L85">
            <v>137965.81999999995</v>
          </cell>
          <cell r="N85">
            <v>82046.659999999974</v>
          </cell>
          <cell r="O85">
            <v>57770.429999999993</v>
          </cell>
          <cell r="P85">
            <v>24136.410000000003</v>
          </cell>
          <cell r="R85">
            <v>15127.420000000042</v>
          </cell>
          <cell r="S85">
            <v>49471.510000000009</v>
          </cell>
          <cell r="T85">
            <v>14638.839999999997</v>
          </cell>
        </row>
      </sheetData>
      <sheetData sheetId="24">
        <row r="39">
          <cell r="F39">
            <v>26.76990128495309</v>
          </cell>
        </row>
        <row r="41">
          <cell r="F41">
            <v>0.55631460256681509</v>
          </cell>
        </row>
        <row r="64">
          <cell r="F64">
            <v>4801354.9000000004</v>
          </cell>
          <cell r="G64">
            <v>4717501.6900000004</v>
          </cell>
          <cell r="H64">
            <v>4719053.3199999994</v>
          </cell>
          <cell r="J64">
            <v>5106861.75</v>
          </cell>
          <cell r="K64">
            <v>5145684.88</v>
          </cell>
          <cell r="L64">
            <v>4864009.4200000009</v>
          </cell>
          <cell r="N64">
            <v>5692249.8100000005</v>
          </cell>
          <cell r="O64">
            <v>5853728.4200000009</v>
          </cell>
          <cell r="P64">
            <v>5391433.6099999994</v>
          </cell>
          <cell r="R64">
            <v>5179647.4000000004</v>
          </cell>
          <cell r="S64">
            <v>5355437.9300000006</v>
          </cell>
          <cell r="T64">
            <v>5407893.7999999998</v>
          </cell>
        </row>
        <row r="76">
          <cell r="F76">
            <v>534830</v>
          </cell>
          <cell r="G76">
            <v>542110</v>
          </cell>
          <cell r="H76">
            <v>533910</v>
          </cell>
          <cell r="J76">
            <v>533710</v>
          </cell>
          <cell r="K76">
            <v>528500</v>
          </cell>
          <cell r="L76">
            <v>550290</v>
          </cell>
          <cell r="N76">
            <v>535210</v>
          </cell>
          <cell r="O76">
            <v>547570</v>
          </cell>
          <cell r="P76">
            <v>554680</v>
          </cell>
          <cell r="R76">
            <v>541100</v>
          </cell>
          <cell r="S76">
            <v>546410</v>
          </cell>
          <cell r="T76">
            <v>561580</v>
          </cell>
        </row>
        <row r="85">
          <cell r="F85">
            <v>111557.73000000004</v>
          </cell>
          <cell r="G85">
            <v>221847.90999999992</v>
          </cell>
          <cell r="H85">
            <v>187935.91999999993</v>
          </cell>
          <cell r="J85">
            <v>173280.29999999993</v>
          </cell>
          <cell r="K85">
            <v>118075.12000000005</v>
          </cell>
          <cell r="L85">
            <v>649932.93999999994</v>
          </cell>
          <cell r="N85">
            <v>98863.56</v>
          </cell>
          <cell r="O85">
            <v>267505.54000000004</v>
          </cell>
          <cell r="P85">
            <v>118294.46000000008</v>
          </cell>
          <cell r="R85">
            <v>92815.839999999967</v>
          </cell>
          <cell r="S85">
            <v>97353.599999999977</v>
          </cell>
          <cell r="T85">
            <v>110810.80000000005</v>
          </cell>
        </row>
      </sheetData>
      <sheetData sheetId="25">
        <row r="39">
          <cell r="F39">
            <v>22.252525252525253</v>
          </cell>
        </row>
        <row r="41">
          <cell r="F41">
            <v>0.41976385896981427</v>
          </cell>
        </row>
        <row r="64">
          <cell r="F64">
            <v>282144.18</v>
          </cell>
          <cell r="G64">
            <v>279903.7</v>
          </cell>
          <cell r="H64">
            <v>260704.12999999998</v>
          </cell>
          <cell r="J64">
            <v>287534.90000000002</v>
          </cell>
          <cell r="K64">
            <v>278914.25</v>
          </cell>
          <cell r="L64">
            <v>282807.35000000003</v>
          </cell>
          <cell r="N64">
            <v>393431.7</v>
          </cell>
          <cell r="O64">
            <v>341813.17</v>
          </cell>
          <cell r="P64">
            <v>320138.78000000003</v>
          </cell>
          <cell r="R64">
            <v>307927.10000000003</v>
          </cell>
          <cell r="S64">
            <v>294945.05</v>
          </cell>
          <cell r="T64">
            <v>314353.25</v>
          </cell>
        </row>
        <row r="76">
          <cell r="F76">
            <v>33660</v>
          </cell>
          <cell r="G76">
            <v>33480</v>
          </cell>
          <cell r="H76">
            <v>34140</v>
          </cell>
          <cell r="J76">
            <v>34060</v>
          </cell>
          <cell r="K76">
            <v>34320</v>
          </cell>
          <cell r="L76">
            <v>35380</v>
          </cell>
          <cell r="N76">
            <v>35650</v>
          </cell>
          <cell r="O76">
            <v>35520</v>
          </cell>
          <cell r="P76">
            <v>36760</v>
          </cell>
          <cell r="R76">
            <v>35910</v>
          </cell>
          <cell r="S76">
            <v>35460</v>
          </cell>
          <cell r="T76">
            <v>35680</v>
          </cell>
        </row>
        <row r="85">
          <cell r="F85">
            <v>4235.9599999999991</v>
          </cell>
          <cell r="G85">
            <v>1982.9799999999996</v>
          </cell>
          <cell r="H85">
            <v>11010</v>
          </cell>
          <cell r="J85">
            <v>24673.539999999994</v>
          </cell>
          <cell r="K85">
            <v>17666.11</v>
          </cell>
          <cell r="L85">
            <v>12391.349999999999</v>
          </cell>
          <cell r="N85">
            <v>0</v>
          </cell>
          <cell r="O85">
            <v>3315.09</v>
          </cell>
          <cell r="P85">
            <v>17802.879999999997</v>
          </cell>
          <cell r="R85">
            <v>6229.2900000000009</v>
          </cell>
          <cell r="S85">
            <v>7120.9399999999987</v>
          </cell>
          <cell r="T85">
            <v>2844.4599999999991</v>
          </cell>
        </row>
      </sheetData>
      <sheetData sheetId="26">
        <row r="39">
          <cell r="F39">
            <v>28.842507682262092</v>
          </cell>
        </row>
        <row r="41">
          <cell r="F41">
            <v>0.56333218478757374</v>
          </cell>
        </row>
        <row r="64">
          <cell r="F64">
            <v>11961206.850000001</v>
          </cell>
          <cell r="G64">
            <v>11918973.040000001</v>
          </cell>
          <cell r="H64">
            <v>12326959.41</v>
          </cell>
          <cell r="J64">
            <v>12721835.809999999</v>
          </cell>
          <cell r="K64">
            <v>12309148.41</v>
          </cell>
          <cell r="L64">
            <v>12088800.959999997</v>
          </cell>
          <cell r="N64">
            <v>14023402.040000001</v>
          </cell>
          <cell r="O64">
            <v>13809504.880000001</v>
          </cell>
          <cell r="P64">
            <v>13167553.840000002</v>
          </cell>
          <cell r="R64">
            <v>12769746.380000001</v>
          </cell>
          <cell r="S64">
            <v>12716637.959999999</v>
          </cell>
          <cell r="T64">
            <v>12974906.170000002</v>
          </cell>
        </row>
        <row r="76">
          <cell r="F76">
            <v>1269870</v>
          </cell>
          <cell r="G76">
            <v>1283290</v>
          </cell>
          <cell r="H76">
            <v>1293480</v>
          </cell>
          <cell r="J76">
            <v>1287510</v>
          </cell>
          <cell r="K76">
            <v>1289640</v>
          </cell>
          <cell r="L76">
            <v>1301980</v>
          </cell>
          <cell r="N76">
            <v>1283290</v>
          </cell>
          <cell r="O76">
            <v>1303630</v>
          </cell>
          <cell r="P76">
            <v>1308480</v>
          </cell>
          <cell r="R76">
            <v>1300930</v>
          </cell>
          <cell r="S76">
            <v>1297750</v>
          </cell>
          <cell r="T76">
            <v>1325630</v>
          </cell>
        </row>
        <row r="85">
          <cell r="F85">
            <v>196953.61000000034</v>
          </cell>
          <cell r="G85">
            <v>35894.239999999991</v>
          </cell>
          <cell r="H85">
            <v>22662.609999999986</v>
          </cell>
          <cell r="J85">
            <v>151948.16000000015</v>
          </cell>
          <cell r="K85">
            <v>128094.38</v>
          </cell>
          <cell r="L85">
            <v>22615.689999999944</v>
          </cell>
          <cell r="N85">
            <v>80069.370000000112</v>
          </cell>
          <cell r="O85">
            <v>3230.7799999999697</v>
          </cell>
          <cell r="P85">
            <v>55028.029999999329</v>
          </cell>
          <cell r="R85">
            <v>84582.459999999963</v>
          </cell>
          <cell r="S85">
            <v>215147.75</v>
          </cell>
          <cell r="T85">
            <v>12766.659999999916</v>
          </cell>
        </row>
      </sheetData>
      <sheetData sheetId="27">
        <row r="39">
          <cell r="F39">
            <v>19.272333228965191</v>
          </cell>
        </row>
        <row r="41">
          <cell r="F41">
            <v>0.48868531332228826</v>
          </cell>
        </row>
        <row r="64">
          <cell r="F64">
            <v>1336287.1599999999</v>
          </cell>
          <cell r="G64">
            <v>1376873.2499999998</v>
          </cell>
          <cell r="H64">
            <v>1324771</v>
          </cell>
          <cell r="J64">
            <v>1447450.27</v>
          </cell>
          <cell r="K64">
            <v>1317390.0399999998</v>
          </cell>
          <cell r="L64">
            <v>1350244.7000000002</v>
          </cell>
          <cell r="N64">
            <v>1552420.7199999997</v>
          </cell>
          <cell r="O64">
            <v>1635224.84</v>
          </cell>
          <cell r="P64">
            <v>1370809.18</v>
          </cell>
          <cell r="R64">
            <v>1421276.47</v>
          </cell>
          <cell r="S64">
            <v>1325631.4200000002</v>
          </cell>
          <cell r="T64">
            <v>1428449.5000000002</v>
          </cell>
        </row>
        <row r="76">
          <cell r="F76">
            <v>166640</v>
          </cell>
          <cell r="G76">
            <v>170150</v>
          </cell>
          <cell r="H76">
            <v>168410</v>
          </cell>
          <cell r="J76">
            <v>170500</v>
          </cell>
          <cell r="K76">
            <v>167940</v>
          </cell>
          <cell r="L76">
            <v>169000</v>
          </cell>
          <cell r="N76">
            <v>171710</v>
          </cell>
          <cell r="O76">
            <v>171320</v>
          </cell>
          <cell r="P76">
            <v>171770</v>
          </cell>
          <cell r="R76">
            <v>173060</v>
          </cell>
          <cell r="S76">
            <v>172930</v>
          </cell>
          <cell r="T76">
            <v>172560</v>
          </cell>
        </row>
        <row r="85">
          <cell r="F85">
            <v>3178.8000000000029</v>
          </cell>
          <cell r="G85">
            <v>-766.75</v>
          </cell>
          <cell r="H85">
            <v>12709.989999999991</v>
          </cell>
          <cell r="J85">
            <v>14381.369999999995</v>
          </cell>
          <cell r="K85">
            <v>10841.259999999995</v>
          </cell>
          <cell r="L85">
            <v>22267.839999999997</v>
          </cell>
          <cell r="N85">
            <v>-6633.5</v>
          </cell>
          <cell r="O85">
            <v>7469.5800000000017</v>
          </cell>
          <cell r="P85">
            <v>18308.419999999998</v>
          </cell>
          <cell r="R85">
            <v>6923.5</v>
          </cell>
          <cell r="S85">
            <v>54583.890000000014</v>
          </cell>
          <cell r="T85">
            <v>285842.32000000007</v>
          </cell>
        </row>
      </sheetData>
      <sheetData sheetId="28">
        <row r="39">
          <cell r="F39">
            <v>25.796135395996689</v>
          </cell>
        </row>
        <row r="41">
          <cell r="F41">
            <v>0.41508369854156185</v>
          </cell>
        </row>
        <row r="64">
          <cell r="F64">
            <v>1690221.5599999998</v>
          </cell>
          <cell r="G64">
            <v>1744993.8</v>
          </cell>
          <cell r="H64">
            <v>1689966.4599999997</v>
          </cell>
          <cell r="J64">
            <v>1964301.83</v>
          </cell>
          <cell r="K64">
            <v>1815608.74</v>
          </cell>
          <cell r="L64">
            <v>1867626.14</v>
          </cell>
          <cell r="N64">
            <v>2217527.9600000004</v>
          </cell>
          <cell r="O64">
            <v>2298813.7599999998</v>
          </cell>
          <cell r="P64">
            <v>1885778.8700000003</v>
          </cell>
          <cell r="R64">
            <v>1751635.9000000001</v>
          </cell>
          <cell r="S64">
            <v>1826490.4100000001</v>
          </cell>
          <cell r="T64">
            <v>1783662.88</v>
          </cell>
        </row>
        <row r="76">
          <cell r="F76">
            <v>246810</v>
          </cell>
          <cell r="G76">
            <v>252060</v>
          </cell>
          <cell r="H76">
            <v>250070</v>
          </cell>
          <cell r="J76">
            <v>248930</v>
          </cell>
          <cell r="K76">
            <v>254120</v>
          </cell>
          <cell r="L76">
            <v>256140</v>
          </cell>
          <cell r="N76">
            <v>256110</v>
          </cell>
          <cell r="O76">
            <v>253260</v>
          </cell>
          <cell r="P76">
            <v>255930</v>
          </cell>
          <cell r="R76">
            <v>254110</v>
          </cell>
          <cell r="S76">
            <v>257260</v>
          </cell>
          <cell r="T76">
            <v>252880</v>
          </cell>
        </row>
        <row r="85">
          <cell r="F85">
            <v>16311.559999999998</v>
          </cell>
          <cell r="G85">
            <v>3097.3499999999985</v>
          </cell>
          <cell r="H85">
            <v>17335.39</v>
          </cell>
          <cell r="J85">
            <v>14319.629999999997</v>
          </cell>
          <cell r="K85">
            <v>21064.5</v>
          </cell>
          <cell r="L85">
            <v>35848.92</v>
          </cell>
          <cell r="N85">
            <v>-1559.3199999999997</v>
          </cell>
          <cell r="O85">
            <v>7914.9500000000116</v>
          </cell>
          <cell r="P85">
            <v>30314.579999999958</v>
          </cell>
          <cell r="R85">
            <v>11025.500000000058</v>
          </cell>
          <cell r="S85">
            <v>-1908.6900000000023</v>
          </cell>
          <cell r="T85">
            <v>18804.020000000004</v>
          </cell>
        </row>
      </sheetData>
      <sheetData sheetId="29">
        <row r="39">
          <cell r="F39">
            <v>43.385582665365618</v>
          </cell>
        </row>
        <row r="41">
          <cell r="F41">
            <v>0.51999427177284696</v>
          </cell>
        </row>
        <row r="64">
          <cell r="F64">
            <v>3574740.86</v>
          </cell>
          <cell r="G64">
            <v>3743725.35</v>
          </cell>
          <cell r="H64">
            <v>3673571.1599999997</v>
          </cell>
          <cell r="J64">
            <v>3806810.0500000003</v>
          </cell>
          <cell r="K64">
            <v>3682814.3800000004</v>
          </cell>
          <cell r="L64">
            <v>3477528.8299999996</v>
          </cell>
          <cell r="N64">
            <v>4188065.1299999994</v>
          </cell>
          <cell r="O64">
            <v>4060246.81</v>
          </cell>
          <cell r="P64">
            <v>4002208.99</v>
          </cell>
          <cell r="R64">
            <v>3740881.42</v>
          </cell>
          <cell r="S64">
            <v>3781182.44</v>
          </cell>
          <cell r="T64">
            <v>3743296.6900000004</v>
          </cell>
        </row>
        <row r="76">
          <cell r="F76">
            <v>392730</v>
          </cell>
          <cell r="G76">
            <v>394080</v>
          </cell>
          <cell r="H76">
            <v>411220</v>
          </cell>
          <cell r="J76">
            <v>396030</v>
          </cell>
          <cell r="K76">
            <v>396960</v>
          </cell>
          <cell r="L76">
            <v>399530</v>
          </cell>
          <cell r="N76">
            <v>410330</v>
          </cell>
          <cell r="O76">
            <v>415010</v>
          </cell>
          <cell r="P76">
            <v>416170</v>
          </cell>
          <cell r="R76">
            <v>410860</v>
          </cell>
          <cell r="S76">
            <v>415880</v>
          </cell>
          <cell r="T76">
            <v>407340</v>
          </cell>
        </row>
        <row r="85">
          <cell r="F85">
            <v>29038.990000000049</v>
          </cell>
          <cell r="G85">
            <v>213545.54000000015</v>
          </cell>
          <cell r="H85">
            <v>140099.96999999997</v>
          </cell>
          <cell r="J85">
            <v>155133.64000000001</v>
          </cell>
          <cell r="K85">
            <v>66613.209999999992</v>
          </cell>
          <cell r="L85">
            <v>72983.849999999977</v>
          </cell>
          <cell r="N85">
            <v>62391.439999999988</v>
          </cell>
          <cell r="O85">
            <v>89599.73000000004</v>
          </cell>
          <cell r="P85">
            <v>17922.259999999995</v>
          </cell>
          <cell r="R85">
            <v>29932.880000000005</v>
          </cell>
          <cell r="S85">
            <v>22303.770000000004</v>
          </cell>
          <cell r="T85">
            <v>52014.069999999992</v>
          </cell>
        </row>
      </sheetData>
      <sheetData sheetId="30">
        <row r="39">
          <cell r="F39">
            <v>20.800957980318184</v>
          </cell>
        </row>
        <row r="41">
          <cell r="F41">
            <v>0.46168747818006667</v>
          </cell>
        </row>
        <row r="64">
          <cell r="F64">
            <v>1488521.3199999998</v>
          </cell>
          <cell r="G64">
            <v>1455686.56</v>
          </cell>
          <cell r="H64">
            <v>1470547.8</v>
          </cell>
          <cell r="J64">
            <v>1558782.38</v>
          </cell>
          <cell r="K64">
            <v>1407663.94</v>
          </cell>
          <cell r="L64">
            <v>1455045.1500000001</v>
          </cell>
          <cell r="N64">
            <v>1852865.2</v>
          </cell>
          <cell r="O64">
            <v>1774018.3499999999</v>
          </cell>
          <cell r="P64">
            <v>1637185.21</v>
          </cell>
          <cell r="R64">
            <v>1579596.94</v>
          </cell>
          <cell r="S64">
            <v>1537127.72</v>
          </cell>
          <cell r="T64">
            <v>1535155.46</v>
          </cell>
        </row>
        <row r="76">
          <cell r="F76">
            <v>211990</v>
          </cell>
          <cell r="G76">
            <v>219480</v>
          </cell>
          <cell r="H76">
            <v>211420</v>
          </cell>
          <cell r="J76">
            <v>210110</v>
          </cell>
          <cell r="K76">
            <v>204690</v>
          </cell>
          <cell r="L76">
            <v>217280</v>
          </cell>
          <cell r="N76">
            <v>206470</v>
          </cell>
          <cell r="O76">
            <v>218580</v>
          </cell>
          <cell r="P76">
            <v>213580</v>
          </cell>
          <cell r="R76">
            <v>208350</v>
          </cell>
          <cell r="S76">
            <v>221360</v>
          </cell>
          <cell r="T76">
            <v>203300</v>
          </cell>
        </row>
        <row r="85">
          <cell r="F85">
            <v>5090.4500000000007</v>
          </cell>
          <cell r="G85">
            <v>13425.080000000002</v>
          </cell>
          <cell r="H85">
            <v>54718.210000000006</v>
          </cell>
          <cell r="J85">
            <v>16240.699999999997</v>
          </cell>
          <cell r="K85">
            <v>19845.049999999988</v>
          </cell>
          <cell r="L85">
            <v>33533.349999999991</v>
          </cell>
          <cell r="N85">
            <v>8669.9399999999987</v>
          </cell>
          <cell r="O85">
            <v>26317.099999999991</v>
          </cell>
          <cell r="P85">
            <v>1816.9899999999998</v>
          </cell>
          <cell r="R85">
            <v>8620.8300000000017</v>
          </cell>
          <cell r="S85">
            <v>18229.86</v>
          </cell>
          <cell r="T85">
            <v>12120.119999999999</v>
          </cell>
        </row>
      </sheetData>
      <sheetData sheetId="31">
        <row r="39">
          <cell r="F39">
            <v>19.376101810414177</v>
          </cell>
        </row>
        <row r="41">
          <cell r="F41">
            <v>0.47311542966579173</v>
          </cell>
        </row>
        <row r="64">
          <cell r="F64">
            <v>940577.7</v>
          </cell>
          <cell r="G64">
            <v>939311.75</v>
          </cell>
          <cell r="H64">
            <v>949257.31</v>
          </cell>
          <cell r="J64">
            <v>976204.33000000007</v>
          </cell>
          <cell r="K64">
            <v>931979.30999999994</v>
          </cell>
          <cell r="L64">
            <v>938575.54999999993</v>
          </cell>
          <cell r="N64">
            <v>1110912.4099999999</v>
          </cell>
          <cell r="O64">
            <v>1107975.06</v>
          </cell>
          <cell r="P64">
            <v>1023076.2899999999</v>
          </cell>
          <cell r="R64">
            <v>977984.9</v>
          </cell>
          <cell r="S64">
            <v>971269.97000000009</v>
          </cell>
          <cell r="T64">
            <v>1003737.36</v>
          </cell>
        </row>
        <row r="76">
          <cell r="F76">
            <v>116890</v>
          </cell>
          <cell r="G76">
            <v>115630</v>
          </cell>
          <cell r="H76">
            <v>116860</v>
          </cell>
          <cell r="J76">
            <v>116950</v>
          </cell>
          <cell r="K76">
            <v>115180</v>
          </cell>
          <cell r="L76">
            <v>119210</v>
          </cell>
          <cell r="N76">
            <v>119510</v>
          </cell>
          <cell r="O76">
            <v>120530</v>
          </cell>
          <cell r="P76">
            <v>122610</v>
          </cell>
          <cell r="R76">
            <v>117120</v>
          </cell>
          <cell r="S76">
            <v>117330</v>
          </cell>
          <cell r="T76">
            <v>116550</v>
          </cell>
        </row>
        <row r="85">
          <cell r="F85">
            <v>8302.59</v>
          </cell>
          <cell r="G85">
            <v>2714.9699999999993</v>
          </cell>
          <cell r="H85">
            <v>5269.27</v>
          </cell>
          <cell r="J85">
            <v>6842.9299999999985</v>
          </cell>
          <cell r="K85">
            <v>19164.61</v>
          </cell>
          <cell r="L85">
            <v>28303.48000000001</v>
          </cell>
          <cell r="N85">
            <v>12348.699999999997</v>
          </cell>
          <cell r="O85">
            <v>4200.7199999999975</v>
          </cell>
          <cell r="P85">
            <v>14284.930000000022</v>
          </cell>
          <cell r="R85">
            <v>4528.1600000000035</v>
          </cell>
          <cell r="S85">
            <v>1979.9100000000008</v>
          </cell>
          <cell r="T85">
            <v>10681.980000000001</v>
          </cell>
        </row>
      </sheetData>
      <sheetData sheetId="32">
        <row r="39">
          <cell r="F39">
            <v>29.83018062149873</v>
          </cell>
        </row>
        <row r="41">
          <cell r="F41">
            <v>0.61028032584698033</v>
          </cell>
        </row>
        <row r="64">
          <cell r="F64">
            <v>5101264.5199999996</v>
          </cell>
          <cell r="G64">
            <v>5041363.5999999996</v>
          </cell>
          <cell r="H64">
            <v>5301878.96</v>
          </cell>
          <cell r="J64">
            <v>5639754.8099999996</v>
          </cell>
          <cell r="K64">
            <v>5164323.1399999997</v>
          </cell>
          <cell r="L64">
            <v>5093826.3199999994</v>
          </cell>
          <cell r="N64">
            <v>6010747.5199999996</v>
          </cell>
          <cell r="O64">
            <v>5428852.1800000006</v>
          </cell>
          <cell r="P64">
            <v>5525294.7599999998</v>
          </cell>
          <cell r="R64">
            <v>5460930.3599999994</v>
          </cell>
          <cell r="S64">
            <v>5286075.5200000005</v>
          </cell>
          <cell r="T64">
            <v>5299489.97</v>
          </cell>
        </row>
        <row r="76">
          <cell r="F76">
            <v>507600</v>
          </cell>
          <cell r="G76">
            <v>544110</v>
          </cell>
          <cell r="H76">
            <v>511970</v>
          </cell>
          <cell r="J76">
            <v>526770</v>
          </cell>
          <cell r="K76">
            <v>498220</v>
          </cell>
          <cell r="L76">
            <v>522150</v>
          </cell>
          <cell r="N76">
            <v>498180</v>
          </cell>
          <cell r="O76">
            <v>519820</v>
          </cell>
          <cell r="P76">
            <v>505760</v>
          </cell>
          <cell r="R76">
            <v>514600</v>
          </cell>
          <cell r="S76">
            <v>515910</v>
          </cell>
          <cell r="T76">
            <v>502710</v>
          </cell>
        </row>
        <row r="85">
          <cell r="F85">
            <v>50179.460000000006</v>
          </cell>
          <cell r="G85">
            <v>7301.7899999999936</v>
          </cell>
          <cell r="H85">
            <v>10702.940000000002</v>
          </cell>
          <cell r="J85">
            <v>79788.63</v>
          </cell>
          <cell r="K85">
            <v>59879.75</v>
          </cell>
          <cell r="L85">
            <v>40472.149999999994</v>
          </cell>
          <cell r="N85">
            <v>26498.5</v>
          </cell>
          <cell r="O85">
            <v>68493.429999999993</v>
          </cell>
          <cell r="P85">
            <v>116548.33999999997</v>
          </cell>
          <cell r="R85">
            <v>56195.879999999976</v>
          </cell>
          <cell r="S85">
            <v>84386.489999999991</v>
          </cell>
          <cell r="T85">
            <v>83888.670000000042</v>
          </cell>
        </row>
      </sheetData>
      <sheetData sheetId="33">
        <row r="39">
          <cell r="F39">
            <v>21.933054653707718</v>
          </cell>
        </row>
        <row r="41">
          <cell r="F41">
            <v>0.49985044169552589</v>
          </cell>
        </row>
        <row r="64">
          <cell r="F64">
            <v>1387661.8499999999</v>
          </cell>
          <cell r="G64">
            <v>1379436.26</v>
          </cell>
          <cell r="H64">
            <v>1354591.9199999997</v>
          </cell>
          <cell r="J64">
            <v>1581442.18</v>
          </cell>
          <cell r="K64">
            <v>1293001.3</v>
          </cell>
          <cell r="L64">
            <v>1353222.85</v>
          </cell>
          <cell r="N64">
            <v>1530119.3</v>
          </cell>
          <cell r="O64">
            <v>1476670.4</v>
          </cell>
          <cell r="P64">
            <v>1543831.17</v>
          </cell>
          <cell r="R64">
            <v>1458190.86</v>
          </cell>
          <cell r="S64">
            <v>1392153.47</v>
          </cell>
          <cell r="T64">
            <v>1410676.5099999998</v>
          </cell>
        </row>
        <row r="76">
          <cell r="F76">
            <v>149420</v>
          </cell>
          <cell r="G76">
            <v>152820</v>
          </cell>
          <cell r="H76">
            <v>151260</v>
          </cell>
          <cell r="J76">
            <v>151140</v>
          </cell>
          <cell r="K76">
            <v>151990</v>
          </cell>
          <cell r="L76">
            <v>152740</v>
          </cell>
          <cell r="N76">
            <v>153050</v>
          </cell>
          <cell r="O76">
            <v>152210</v>
          </cell>
          <cell r="P76">
            <v>150890</v>
          </cell>
          <cell r="R76">
            <v>151720</v>
          </cell>
          <cell r="S76">
            <v>154950</v>
          </cell>
          <cell r="T76">
            <v>153990</v>
          </cell>
        </row>
        <row r="85">
          <cell r="F85">
            <v>8063.73</v>
          </cell>
          <cell r="G85">
            <v>21336.440000000002</v>
          </cell>
          <cell r="H85">
            <v>11906.11</v>
          </cell>
          <cell r="J85">
            <v>10679.280000000002</v>
          </cell>
          <cell r="K85">
            <v>35968.839999999997</v>
          </cell>
          <cell r="L85">
            <v>37523.479999999996</v>
          </cell>
          <cell r="N85">
            <v>17376.309999999998</v>
          </cell>
          <cell r="O85">
            <v>30895.910000000003</v>
          </cell>
          <cell r="P85">
            <v>43564.739999999991</v>
          </cell>
          <cell r="R85">
            <v>37687.100000000006</v>
          </cell>
          <cell r="S85">
            <v>72817.53</v>
          </cell>
          <cell r="T85">
            <v>64557.649999999965</v>
          </cell>
        </row>
      </sheetData>
      <sheetData sheetId="34">
        <row r="39">
          <cell r="F39">
            <v>30.141429796091028</v>
          </cell>
        </row>
        <row r="41">
          <cell r="F41">
            <v>0.56733836754182421</v>
          </cell>
        </row>
        <row r="64">
          <cell r="F64">
            <v>6583062.3100000015</v>
          </cell>
          <cell r="G64">
            <v>6625212.040000001</v>
          </cell>
          <cell r="H64">
            <v>6432380.2700000005</v>
          </cell>
          <cell r="J64">
            <v>6524659.8700000001</v>
          </cell>
          <cell r="K64">
            <v>6343163.0599999996</v>
          </cell>
          <cell r="L64">
            <v>6274211.9799999995</v>
          </cell>
          <cell r="N64">
            <v>7824202.3399999989</v>
          </cell>
          <cell r="O64">
            <v>7333384.2599999998</v>
          </cell>
          <cell r="P64">
            <v>7309644.25</v>
          </cell>
          <cell r="R64">
            <v>6919251.6200000001</v>
          </cell>
          <cell r="S64">
            <v>7053524.5400000019</v>
          </cell>
          <cell r="T64">
            <v>7096279.1500000004</v>
          </cell>
        </row>
        <row r="76">
          <cell r="F76">
            <v>697470</v>
          </cell>
          <cell r="G76">
            <v>696270</v>
          </cell>
          <cell r="H76">
            <v>782211.59</v>
          </cell>
          <cell r="J76">
            <v>700610</v>
          </cell>
          <cell r="K76">
            <v>701110</v>
          </cell>
          <cell r="L76">
            <v>712920</v>
          </cell>
          <cell r="N76">
            <v>715720</v>
          </cell>
          <cell r="O76">
            <v>717510</v>
          </cell>
          <cell r="P76">
            <v>735025.79</v>
          </cell>
          <cell r="R76">
            <v>730100</v>
          </cell>
          <cell r="S76">
            <v>738910</v>
          </cell>
          <cell r="T76">
            <v>756290</v>
          </cell>
        </row>
        <row r="85">
          <cell r="F85">
            <v>62129.76999999996</v>
          </cell>
          <cell r="G85">
            <v>409273.42999999993</v>
          </cell>
          <cell r="H85">
            <v>45859.31</v>
          </cell>
          <cell r="J85">
            <v>855928.1100000001</v>
          </cell>
          <cell r="K85">
            <v>86435.599999999977</v>
          </cell>
          <cell r="L85">
            <v>1049443.4699999997</v>
          </cell>
          <cell r="N85">
            <v>345935.96000000008</v>
          </cell>
          <cell r="O85">
            <v>52909.759999999893</v>
          </cell>
          <cell r="P85">
            <v>60196.959999999963</v>
          </cell>
          <cell r="R85">
            <v>93080.229999999981</v>
          </cell>
          <cell r="S85">
            <v>117462.47999999998</v>
          </cell>
          <cell r="T85">
            <v>106487.29999999993</v>
          </cell>
        </row>
      </sheetData>
      <sheetData sheetId="35">
        <row r="39">
          <cell r="F39">
            <v>28.821207525129296</v>
          </cell>
        </row>
        <row r="41">
          <cell r="F41">
            <v>0.40598360633716352</v>
          </cell>
        </row>
        <row r="64">
          <cell r="F64">
            <v>1308082.1299999999</v>
          </cell>
          <cell r="G64">
            <v>1501614.96</v>
          </cell>
          <cell r="H64">
            <v>1260870.6400000001</v>
          </cell>
          <cell r="J64">
            <v>1525215.8799999997</v>
          </cell>
          <cell r="K64">
            <v>1376059.99</v>
          </cell>
          <cell r="L64">
            <v>1390351.82</v>
          </cell>
          <cell r="N64">
            <v>1637890.47</v>
          </cell>
          <cell r="O64">
            <v>1610686.69</v>
          </cell>
          <cell r="P64">
            <v>1590805.4899999998</v>
          </cell>
          <cell r="R64">
            <v>1544640.5299999998</v>
          </cell>
          <cell r="S64">
            <v>1496378.0699999998</v>
          </cell>
          <cell r="T64">
            <v>1488121.0799999998</v>
          </cell>
        </row>
        <row r="76">
          <cell r="F76">
            <v>209690</v>
          </cell>
          <cell r="G76">
            <v>208940</v>
          </cell>
          <cell r="H76">
            <v>202800</v>
          </cell>
          <cell r="J76">
            <v>205470</v>
          </cell>
          <cell r="K76">
            <v>205250</v>
          </cell>
          <cell r="L76">
            <v>204970</v>
          </cell>
          <cell r="N76">
            <v>205750</v>
          </cell>
          <cell r="O76">
            <v>207730</v>
          </cell>
          <cell r="P76">
            <v>194500</v>
          </cell>
          <cell r="R76">
            <v>197140</v>
          </cell>
          <cell r="S76">
            <v>209160</v>
          </cell>
          <cell r="T76">
            <v>199640</v>
          </cell>
        </row>
        <row r="85">
          <cell r="F85">
            <v>10874.419999999998</v>
          </cell>
          <cell r="G85">
            <v>52116.91</v>
          </cell>
          <cell r="H85">
            <v>34163.960000000006</v>
          </cell>
          <cell r="J85">
            <v>81339.530000000028</v>
          </cell>
          <cell r="K85">
            <v>15548.71</v>
          </cell>
          <cell r="L85">
            <v>70623.639999999985</v>
          </cell>
          <cell r="N85">
            <v>-76386.47</v>
          </cell>
          <cell r="O85">
            <v>128370.92000000001</v>
          </cell>
          <cell r="P85">
            <v>30756.130000000005</v>
          </cell>
          <cell r="R85">
            <v>10131.43</v>
          </cell>
          <cell r="S85">
            <v>28752.190000000002</v>
          </cell>
          <cell r="T85">
            <v>31271.670000000013</v>
          </cell>
        </row>
      </sheetData>
      <sheetData sheetId="36">
        <row r="39">
          <cell r="F39">
            <v>22.393031976748098</v>
          </cell>
        </row>
        <row r="41">
          <cell r="F41">
            <v>0.65894701915529963</v>
          </cell>
        </row>
        <row r="64">
          <cell r="F64">
            <v>10876585.74</v>
          </cell>
          <cell r="G64">
            <v>11416515.330000002</v>
          </cell>
          <cell r="H64">
            <v>11658233.279999999</v>
          </cell>
          <cell r="J64">
            <v>11852787.299999999</v>
          </cell>
          <cell r="K64">
            <v>11620556.899999999</v>
          </cell>
          <cell r="L64">
            <v>10947362.83</v>
          </cell>
          <cell r="N64">
            <v>12553327.290000001</v>
          </cell>
          <cell r="O64">
            <v>11756616.469999999</v>
          </cell>
          <cell r="P64">
            <v>12141420.689999999</v>
          </cell>
          <cell r="R64">
            <v>11742397.779999999</v>
          </cell>
          <cell r="S64">
            <v>11874402.18</v>
          </cell>
          <cell r="T64">
            <v>12457022.120000001</v>
          </cell>
        </row>
        <row r="76">
          <cell r="F76">
            <v>942420</v>
          </cell>
          <cell r="G76">
            <v>941440</v>
          </cell>
          <cell r="H76">
            <v>947860</v>
          </cell>
          <cell r="J76">
            <v>951760</v>
          </cell>
          <cell r="K76">
            <v>952980</v>
          </cell>
          <cell r="L76">
            <v>966060</v>
          </cell>
          <cell r="N76">
            <v>964470</v>
          </cell>
          <cell r="O76">
            <v>980880</v>
          </cell>
          <cell r="P76">
            <v>993280</v>
          </cell>
          <cell r="R76">
            <v>980870</v>
          </cell>
          <cell r="S76">
            <v>978290</v>
          </cell>
          <cell r="T76">
            <v>982190</v>
          </cell>
        </row>
        <row r="85">
          <cell r="F85">
            <v>99235.390000000014</v>
          </cell>
          <cell r="G85">
            <v>595027.10000000009</v>
          </cell>
          <cell r="H85">
            <v>175465.15999999992</v>
          </cell>
          <cell r="J85">
            <v>384800.82000000007</v>
          </cell>
          <cell r="K85">
            <v>204460.43999999994</v>
          </cell>
          <cell r="L85">
            <v>235904.07000000007</v>
          </cell>
          <cell r="N85">
            <v>241927.85999999987</v>
          </cell>
          <cell r="O85">
            <v>232150.30000000005</v>
          </cell>
          <cell r="P85">
            <v>379382.39999999991</v>
          </cell>
          <cell r="R85">
            <v>123537.88</v>
          </cell>
          <cell r="S85">
            <v>200691.91000000015</v>
          </cell>
          <cell r="T85">
            <v>127181.21999999997</v>
          </cell>
        </row>
      </sheetData>
      <sheetData sheetId="37">
        <row r="39">
          <cell r="F39">
            <v>28.458095960367231</v>
          </cell>
        </row>
        <row r="41">
          <cell r="F41">
            <v>0.41199606686332352</v>
          </cell>
        </row>
        <row r="64">
          <cell r="F64">
            <v>1438444.16</v>
          </cell>
          <cell r="G64">
            <v>1522489.7399999998</v>
          </cell>
          <cell r="H64">
            <v>1467062.12</v>
          </cell>
          <cell r="J64">
            <v>1536295.3499999999</v>
          </cell>
          <cell r="K64">
            <v>1540643.32</v>
          </cell>
          <cell r="L64">
            <v>1530927.5</v>
          </cell>
          <cell r="N64">
            <v>1809542.02</v>
          </cell>
          <cell r="O64">
            <v>1727442.3599999999</v>
          </cell>
          <cell r="P64">
            <v>1652940.87</v>
          </cell>
          <cell r="R64">
            <v>1534528.9600000002</v>
          </cell>
          <cell r="S64">
            <v>1587629.8600000003</v>
          </cell>
          <cell r="T64">
            <v>1604126.22</v>
          </cell>
        </row>
        <row r="76">
          <cell r="F76">
            <v>221010</v>
          </cell>
          <cell r="G76">
            <v>228370</v>
          </cell>
          <cell r="H76">
            <v>230960</v>
          </cell>
          <cell r="J76">
            <v>230880</v>
          </cell>
          <cell r="K76">
            <v>228460</v>
          </cell>
          <cell r="L76">
            <v>238530</v>
          </cell>
          <cell r="N76">
            <v>226580</v>
          </cell>
          <cell r="O76">
            <v>256090</v>
          </cell>
          <cell r="P76">
            <v>229850</v>
          </cell>
          <cell r="R76">
            <v>236130</v>
          </cell>
          <cell r="S76">
            <v>240340</v>
          </cell>
          <cell r="T76">
            <v>241950</v>
          </cell>
        </row>
        <row r="85">
          <cell r="F85">
            <v>80569.090000000026</v>
          </cell>
          <cell r="G85">
            <v>215.7100000000064</v>
          </cell>
          <cell r="H85">
            <v>10710.350000000006</v>
          </cell>
          <cell r="J85">
            <v>-67570.559999999998</v>
          </cell>
          <cell r="K85">
            <v>21540.75</v>
          </cell>
          <cell r="L85">
            <v>18545.47</v>
          </cell>
          <cell r="N85">
            <v>17665.580000000016</v>
          </cell>
          <cell r="O85">
            <v>26536.669999999984</v>
          </cell>
          <cell r="P85">
            <v>14913.880000000005</v>
          </cell>
          <cell r="R85">
            <v>-264.86000000001513</v>
          </cell>
          <cell r="S85">
            <v>-73011.899999999994</v>
          </cell>
          <cell r="T85">
            <v>-25734.42</v>
          </cell>
        </row>
      </sheetData>
      <sheetData sheetId="38">
        <row r="39">
          <cell r="F39">
            <v>14.470381143892849</v>
          </cell>
        </row>
        <row r="41">
          <cell r="F41">
            <v>0.55216481525692696</v>
          </cell>
        </row>
        <row r="64">
          <cell r="F64">
            <v>711095.62</v>
          </cell>
          <cell r="G64">
            <v>739241.50999999989</v>
          </cell>
          <cell r="H64">
            <v>761896.85000000009</v>
          </cell>
          <cell r="J64">
            <v>757554.12000000011</v>
          </cell>
          <cell r="K64">
            <v>728372</v>
          </cell>
          <cell r="L64">
            <v>718582.45</v>
          </cell>
          <cell r="N64">
            <v>834531.87999999989</v>
          </cell>
          <cell r="O64">
            <v>797047.05000000016</v>
          </cell>
          <cell r="P64">
            <v>808896.80999999994</v>
          </cell>
          <cell r="R64">
            <v>783340.2699999999</v>
          </cell>
          <cell r="S64">
            <v>768842.40000000014</v>
          </cell>
          <cell r="T64">
            <v>812649.7300000001</v>
          </cell>
        </row>
        <row r="76">
          <cell r="F76">
            <v>70010</v>
          </cell>
          <cell r="G76">
            <v>70690</v>
          </cell>
          <cell r="H76">
            <v>71470</v>
          </cell>
          <cell r="J76">
            <v>71170</v>
          </cell>
          <cell r="K76">
            <v>70880</v>
          </cell>
          <cell r="L76">
            <v>71190</v>
          </cell>
          <cell r="N76">
            <v>71490</v>
          </cell>
          <cell r="O76">
            <v>72120</v>
          </cell>
          <cell r="P76">
            <v>71430</v>
          </cell>
          <cell r="R76">
            <v>71840</v>
          </cell>
          <cell r="S76">
            <v>72050</v>
          </cell>
          <cell r="T76">
            <v>72060</v>
          </cell>
        </row>
        <row r="85">
          <cell r="F85">
            <v>5554.2999999999993</v>
          </cell>
          <cell r="G85">
            <v>67673.22000000003</v>
          </cell>
          <cell r="H85">
            <v>8776.07</v>
          </cell>
          <cell r="J85">
            <v>7669.619999999999</v>
          </cell>
          <cell r="K85">
            <v>6215.5400000000009</v>
          </cell>
          <cell r="L85">
            <v>14276.57</v>
          </cell>
          <cell r="N85">
            <v>3319.4699999999993</v>
          </cell>
          <cell r="O85">
            <v>2332.9799999999996</v>
          </cell>
          <cell r="P85">
            <v>16748.649999999994</v>
          </cell>
          <cell r="R85">
            <v>7453.27</v>
          </cell>
          <cell r="S85">
            <v>1832.9799999999996</v>
          </cell>
          <cell r="T85">
            <v>5539.6500000000015</v>
          </cell>
        </row>
      </sheetData>
      <sheetData sheetId="39">
        <row r="39">
          <cell r="F39">
            <v>22.366262765225674</v>
          </cell>
        </row>
        <row r="41">
          <cell r="F41">
            <v>0.52081466033633572</v>
          </cell>
        </row>
        <row r="64">
          <cell r="F64">
            <v>1020058.9099999999</v>
          </cell>
          <cell r="G64">
            <v>1080426.0400000003</v>
          </cell>
          <cell r="H64">
            <v>1058276.6000000001</v>
          </cell>
          <cell r="J64">
            <v>1083511.21</v>
          </cell>
          <cell r="K64">
            <v>1131822.6900000002</v>
          </cell>
          <cell r="L64">
            <v>1023714.5</v>
          </cell>
          <cell r="N64">
            <v>1213975.3599999999</v>
          </cell>
          <cell r="O64">
            <v>1177434.6000000001</v>
          </cell>
          <cell r="P64">
            <v>1111619.0000000002</v>
          </cell>
          <cell r="R64">
            <v>1090948.48</v>
          </cell>
          <cell r="S64">
            <v>1033779.5299999999</v>
          </cell>
          <cell r="T64">
            <v>1045960.3499999999</v>
          </cell>
        </row>
        <row r="76">
          <cell r="F76">
            <v>113090</v>
          </cell>
          <cell r="G76">
            <v>113630</v>
          </cell>
          <cell r="H76">
            <v>139460</v>
          </cell>
          <cell r="J76">
            <v>125240</v>
          </cell>
          <cell r="K76">
            <v>113870</v>
          </cell>
          <cell r="L76">
            <v>114350</v>
          </cell>
          <cell r="N76">
            <v>114820</v>
          </cell>
          <cell r="O76">
            <v>116000</v>
          </cell>
          <cell r="P76">
            <v>115540</v>
          </cell>
          <cell r="R76">
            <v>115320</v>
          </cell>
          <cell r="S76">
            <v>117090</v>
          </cell>
          <cell r="T76">
            <v>117230</v>
          </cell>
        </row>
        <row r="85">
          <cell r="F85">
            <v>27113.559999999998</v>
          </cell>
          <cell r="G85">
            <v>7654.4000000000015</v>
          </cell>
          <cell r="H85">
            <v>9943.9599999999991</v>
          </cell>
          <cell r="J85">
            <v>6098.9000000000015</v>
          </cell>
          <cell r="K85">
            <v>7491.4100000000035</v>
          </cell>
          <cell r="L85">
            <v>6811.5</v>
          </cell>
          <cell r="N85">
            <v>23310.850000000006</v>
          </cell>
          <cell r="O85">
            <v>18427.930000000008</v>
          </cell>
          <cell r="P85">
            <v>19433.669999999998</v>
          </cell>
          <cell r="R85">
            <v>19540.47000000003</v>
          </cell>
          <cell r="S85">
            <v>19291.510000000002</v>
          </cell>
          <cell r="T85">
            <v>7940.6899999999987</v>
          </cell>
        </row>
      </sheetData>
      <sheetData sheetId="40">
        <row r="39">
          <cell r="F39">
            <v>32.074700346189303</v>
          </cell>
        </row>
        <row r="41">
          <cell r="F41">
            <v>0.54623889350899468</v>
          </cell>
        </row>
        <row r="64">
          <cell r="F64">
            <v>5578521.5499999998</v>
          </cell>
          <cell r="G64">
            <v>5734062.6900000004</v>
          </cell>
          <cell r="H64">
            <v>5558608.2200000007</v>
          </cell>
          <cell r="J64">
            <v>5874879.2800000003</v>
          </cell>
          <cell r="K64">
            <v>5792905.4699999997</v>
          </cell>
          <cell r="L64">
            <v>5342439.1199999992</v>
          </cell>
          <cell r="N64">
            <v>6255037.5499999998</v>
          </cell>
          <cell r="O64">
            <v>5875542.9999999991</v>
          </cell>
          <cell r="P64">
            <v>6156723.9900000002</v>
          </cell>
          <cell r="R64">
            <v>5777745.1699999999</v>
          </cell>
          <cell r="S64">
            <v>5876891.6600000001</v>
          </cell>
          <cell r="T64">
            <v>5889208.580000001</v>
          </cell>
        </row>
        <row r="76">
          <cell r="F76">
            <v>625740</v>
          </cell>
          <cell r="G76">
            <v>623840</v>
          </cell>
          <cell r="H76">
            <v>636250</v>
          </cell>
          <cell r="J76">
            <v>637420</v>
          </cell>
          <cell r="K76">
            <v>622830</v>
          </cell>
          <cell r="L76">
            <v>628610</v>
          </cell>
          <cell r="N76">
            <v>638530</v>
          </cell>
          <cell r="O76">
            <v>647810</v>
          </cell>
          <cell r="P76">
            <v>630130</v>
          </cell>
          <cell r="R76">
            <v>637880</v>
          </cell>
          <cell r="S76">
            <v>642460</v>
          </cell>
          <cell r="T76">
            <v>650090</v>
          </cell>
        </row>
        <row r="85">
          <cell r="F85">
            <v>62345.260000000009</v>
          </cell>
          <cell r="G85">
            <v>78934.089999999967</v>
          </cell>
          <cell r="H85">
            <v>106730.52000000002</v>
          </cell>
          <cell r="J85">
            <v>60473.579999999958</v>
          </cell>
          <cell r="K85">
            <v>61810.94</v>
          </cell>
          <cell r="L85">
            <v>77809.150000000023</v>
          </cell>
          <cell r="N85">
            <v>56767.880000000005</v>
          </cell>
          <cell r="O85">
            <v>51809.56</v>
          </cell>
          <cell r="P85">
            <v>128801.79999999999</v>
          </cell>
          <cell r="R85">
            <v>25573.450000000012</v>
          </cell>
          <cell r="S85">
            <v>38455.839999999967</v>
          </cell>
          <cell r="T85">
            <v>42865.97000000003</v>
          </cell>
        </row>
      </sheetData>
      <sheetData sheetId="41">
        <row r="39">
          <cell r="F39">
            <v>21.59631698737844</v>
          </cell>
        </row>
        <row r="41">
          <cell r="F41">
            <v>0.43204902845740889</v>
          </cell>
        </row>
        <row r="64">
          <cell r="F64">
            <v>764333.5</v>
          </cell>
          <cell r="G64">
            <v>799698.3</v>
          </cell>
          <cell r="H64">
            <v>803341.06</v>
          </cell>
          <cell r="J64">
            <v>838953.45000000007</v>
          </cell>
          <cell r="K64">
            <v>793001.12</v>
          </cell>
          <cell r="L64">
            <v>858565.42</v>
          </cell>
          <cell r="N64">
            <v>955503.35000000009</v>
          </cell>
          <cell r="O64">
            <v>895519.65</v>
          </cell>
          <cell r="P64">
            <v>893795.41</v>
          </cell>
          <cell r="R64">
            <v>816150.12</v>
          </cell>
          <cell r="S64">
            <v>885009.38000000012</v>
          </cell>
          <cell r="T64">
            <v>886019.65</v>
          </cell>
        </row>
        <row r="76">
          <cell r="F76">
            <v>101890</v>
          </cell>
          <cell r="G76">
            <v>102510</v>
          </cell>
          <cell r="H76">
            <v>105060</v>
          </cell>
          <cell r="J76">
            <v>104130</v>
          </cell>
          <cell r="K76">
            <v>103950</v>
          </cell>
          <cell r="L76">
            <v>104480</v>
          </cell>
          <cell r="N76">
            <v>107130</v>
          </cell>
          <cell r="O76">
            <v>104260</v>
          </cell>
          <cell r="P76">
            <v>104970</v>
          </cell>
          <cell r="R76">
            <v>106530</v>
          </cell>
          <cell r="S76">
            <v>109210</v>
          </cell>
          <cell r="T76">
            <v>106670</v>
          </cell>
        </row>
        <row r="85">
          <cell r="F85">
            <v>32148.729999999996</v>
          </cell>
          <cell r="G85">
            <v>14089.210000000006</v>
          </cell>
          <cell r="H85">
            <v>4126.3300000000017</v>
          </cell>
          <cell r="J85">
            <v>8236.9500000000007</v>
          </cell>
          <cell r="K85">
            <v>15566.919999999998</v>
          </cell>
          <cell r="L85">
            <v>15101.149999999994</v>
          </cell>
          <cell r="N85">
            <v>5284.6500000000087</v>
          </cell>
          <cell r="O85">
            <v>572.89000000000124</v>
          </cell>
          <cell r="P85">
            <v>50739.640000000014</v>
          </cell>
          <cell r="R85">
            <v>16853.579999999994</v>
          </cell>
          <cell r="S85">
            <v>4635.869999999999</v>
          </cell>
          <cell r="T85">
            <v>64.850000000093132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บบฟอร์มใหม่"/>
      <sheetName val="Sheet1"/>
      <sheetName val="เป้าหมาย กงป. 2560"/>
      <sheetName val="เป้าหมายข้อตกลง60"/>
      <sheetName val="เป้าหมาย 2560"/>
      <sheetName val="ผู้ใช้น้ำขยายเขต"/>
      <sheetName val="โครงการ"/>
      <sheetName val="Sheet2"/>
      <sheetName val="เข้าซอย"/>
      <sheetName val="ต.ค.59"/>
      <sheetName val="พ.ย.59"/>
      <sheetName val="2M"/>
      <sheetName val="ธ.ค.59"/>
      <sheetName val="3M"/>
      <sheetName val="ม.ค.60"/>
      <sheetName val="4M"/>
      <sheetName val="ก.พ.60"/>
      <sheetName val="5M"/>
      <sheetName val="มี.ค.60"/>
      <sheetName val="6M"/>
      <sheetName val="เม.ย.60"/>
      <sheetName val="7M"/>
      <sheetName val="พ.ค.60"/>
      <sheetName val="8M"/>
      <sheetName val="มิ.ย.60"/>
      <sheetName val="9M"/>
      <sheetName val="ก.ค.60"/>
      <sheetName val="10M"/>
      <sheetName val="ส.ค.60"/>
      <sheetName val="11M"/>
      <sheetName val="ก.ย.60"/>
      <sheetName val="estimated"/>
      <sheetName val="Sheet3"/>
      <sheetName val="12M"/>
      <sheetName val="13M"/>
      <sheetName val="1M"/>
      <sheetName val="Data6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9">
          <cell r="E39">
            <v>28.269341346161585</v>
          </cell>
          <cell r="G39">
            <v>29.789664385763899</v>
          </cell>
          <cell r="H39">
            <v>13.472063547130986</v>
          </cell>
          <cell r="I39">
            <v>32.713984536468757</v>
          </cell>
          <cell r="J39">
            <v>27.36441616316888</v>
          </cell>
          <cell r="K39">
            <v>24.187968012774409</v>
          </cell>
          <cell r="L39">
            <v>22.733526340787989</v>
          </cell>
          <cell r="M39">
            <v>26.04500923506431</v>
          </cell>
          <cell r="N39">
            <v>10.341748583342163</v>
          </cell>
          <cell r="O39">
            <v>26.831991177852053</v>
          </cell>
          <cell r="P39">
            <v>22.272383354350566</v>
          </cell>
          <cell r="Q39">
            <v>28.84946727228143</v>
          </cell>
          <cell r="R39">
            <v>19.152728321002094</v>
          </cell>
          <cell r="S39">
            <v>28.323316244759848</v>
          </cell>
          <cell r="T39">
            <v>40.657380509838852</v>
          </cell>
          <cell r="U39">
            <v>20.741034349185185</v>
          </cell>
          <cell r="V39">
            <v>16.976617843765528</v>
          </cell>
          <cell r="W39">
            <v>29.977845350228407</v>
          </cell>
          <cell r="X39">
            <v>27.424848641854481</v>
          </cell>
          <cell r="Y39">
            <v>28.123366590548788</v>
          </cell>
          <cell r="Z39">
            <v>25.290570251327694</v>
          </cell>
          <cell r="AA39">
            <v>22.712045908326754</v>
          </cell>
          <cell r="AB39">
            <v>25.381605887574899</v>
          </cell>
          <cell r="AC39">
            <v>12.686835281475664</v>
          </cell>
          <cell r="AD39">
            <v>18.072387314907225</v>
          </cell>
          <cell r="AE39">
            <v>34.591012451728048</v>
          </cell>
          <cell r="AF39">
            <v>19.766032246332887</v>
          </cell>
          <cell r="AG39">
            <v>18.974831750714483</v>
          </cell>
        </row>
        <row r="41">
          <cell r="E41">
            <v>0.63573945518984076</v>
          </cell>
          <cell r="G41">
            <v>0.80219873470192593</v>
          </cell>
          <cell r="H41">
            <v>0.51527963108589092</v>
          </cell>
          <cell r="I41">
            <v>0.45134200485128273</v>
          </cell>
          <cell r="J41">
            <v>0.68432861877806839</v>
          </cell>
          <cell r="K41">
            <v>0.67726313497987978</v>
          </cell>
          <cell r="L41">
            <v>0.63435943216011392</v>
          </cell>
          <cell r="M41">
            <v>0.64804246278064515</v>
          </cell>
          <cell r="N41">
            <v>0.51766469871614662</v>
          </cell>
          <cell r="O41">
            <v>0.56348232348517535</v>
          </cell>
          <cell r="P41">
            <v>0.42671411165263623</v>
          </cell>
          <cell r="Q41">
            <v>0.57275011979563872</v>
          </cell>
          <cell r="R41">
            <v>0.50656892489550698</v>
          </cell>
          <cell r="S41">
            <v>0.42805408680884177</v>
          </cell>
          <cell r="T41">
            <v>0.54395950326134801</v>
          </cell>
          <cell r="U41">
            <v>0.46917995450266292</v>
          </cell>
          <cell r="V41">
            <v>0.48368582094251983</v>
          </cell>
          <cell r="W41">
            <v>0.61771792535439962</v>
          </cell>
          <cell r="X41">
            <v>0.51010748912955417</v>
          </cell>
          <cell r="Y41">
            <v>0.57757689701662007</v>
          </cell>
          <cell r="Z41">
            <v>0.44132962826175537</v>
          </cell>
          <cell r="AA41">
            <v>0.68293799072743366</v>
          </cell>
          <cell r="AB41">
            <v>0.42788884726496335</v>
          </cell>
          <cell r="AC41">
            <v>0.57188962746061933</v>
          </cell>
          <cell r="AD41">
            <v>0.54369369470845708</v>
          </cell>
          <cell r="AE41">
            <v>0.56021035208386361</v>
          </cell>
          <cell r="AF41">
            <v>0.4463052739826649</v>
          </cell>
          <cell r="AG41">
            <v>0.5466969442457047</v>
          </cell>
        </row>
      </sheetData>
      <sheetData sheetId="12"/>
      <sheetData sheetId="13">
        <row r="39">
          <cell r="E39">
            <v>28.303560641546394</v>
          </cell>
          <cell r="G39">
            <v>28.846072755230836</v>
          </cell>
          <cell r="H39">
            <v>13.547840807695227</v>
          </cell>
          <cell r="I39">
            <v>33.30230397888387</v>
          </cell>
          <cell r="J39">
            <v>27.049411628507137</v>
          </cell>
          <cell r="K39">
            <v>24.996847409605259</v>
          </cell>
          <cell r="L39">
            <v>24.764663499506419</v>
          </cell>
          <cell r="M39">
            <v>26.858859258190293</v>
          </cell>
          <cell r="N39">
            <v>11.405532989633599</v>
          </cell>
          <cell r="O39">
            <v>26.9760471165003</v>
          </cell>
          <cell r="P39">
            <v>22.571085988352174</v>
          </cell>
          <cell r="Q39">
            <v>29.729152295685097</v>
          </cell>
          <cell r="R39">
            <v>17.061498593658801</v>
          </cell>
          <cell r="S39">
            <v>31.605855354305078</v>
          </cell>
          <cell r="T39">
            <v>41.214544944867868</v>
          </cell>
          <cell r="U39">
            <v>21.209760854312592</v>
          </cell>
          <cell r="V39">
            <v>17.078114747174375</v>
          </cell>
          <cell r="W39">
            <v>29.680845671302702</v>
          </cell>
          <cell r="X39">
            <v>31.792139822441939</v>
          </cell>
          <cell r="Y39">
            <v>28.934535291608576</v>
          </cell>
          <cell r="Z39">
            <v>26.441363754880985</v>
          </cell>
          <cell r="AA39">
            <v>23.171245888081746</v>
          </cell>
          <cell r="AB39">
            <v>23.761425903876095</v>
          </cell>
          <cell r="AC39">
            <v>14.006974364522714</v>
          </cell>
          <cell r="AD39">
            <v>18.797779029532467</v>
          </cell>
          <cell r="AE39">
            <v>35.632208169717607</v>
          </cell>
          <cell r="AF39">
            <v>20.218094900444882</v>
          </cell>
          <cell r="AG39">
            <v>20.259119890036349</v>
          </cell>
        </row>
        <row r="41">
          <cell r="E41">
            <v>0.63558977897181357</v>
          </cell>
          <cell r="G41">
            <v>0.80511419242178028</v>
          </cell>
          <cell r="H41">
            <v>0.51268387817096961</v>
          </cell>
          <cell r="I41">
            <v>0.45437968690724662</v>
          </cell>
          <cell r="J41">
            <v>0.68877280314433476</v>
          </cell>
          <cell r="K41">
            <v>0.68516273132002037</v>
          </cell>
          <cell r="L41">
            <v>0.6215016642891108</v>
          </cell>
          <cell r="M41">
            <v>0.64568377197235416</v>
          </cell>
          <cell r="N41">
            <v>0.5188784506313856</v>
          </cell>
          <cell r="O41">
            <v>0.55854278644456379</v>
          </cell>
          <cell r="P41">
            <v>0.41410615804613493</v>
          </cell>
          <cell r="Q41">
            <v>0.57434552281026585</v>
          </cell>
          <cell r="R41">
            <v>0.50039170497772734</v>
          </cell>
          <cell r="S41">
            <v>0.42371258321182187</v>
          </cell>
          <cell r="T41">
            <v>0.54270865584501748</v>
          </cell>
          <cell r="U41">
            <v>0.4678486171144447</v>
          </cell>
          <cell r="V41">
            <v>0.48333515620053075</v>
          </cell>
          <cell r="W41">
            <v>0.62249888185306379</v>
          </cell>
          <cell r="X41">
            <v>0.50405624178242081</v>
          </cell>
          <cell r="Y41">
            <v>0.56972264079287493</v>
          </cell>
          <cell r="Z41">
            <v>0.42264775533189897</v>
          </cell>
          <cell r="AA41">
            <v>0.6864643853511222</v>
          </cell>
          <cell r="AB41">
            <v>0.42298145315951741</v>
          </cell>
          <cell r="AC41">
            <v>0.57607515972857937</v>
          </cell>
          <cell r="AD41">
            <v>0.54165324745034893</v>
          </cell>
          <cell r="AE41">
            <v>0.55133806374305416</v>
          </cell>
          <cell r="AF41">
            <v>0.44492668584293743</v>
          </cell>
          <cell r="AG41">
            <v>0.54653008976936857</v>
          </cell>
        </row>
      </sheetData>
      <sheetData sheetId="14"/>
      <sheetData sheetId="15">
        <row r="39">
          <cell r="E39">
            <v>27.701124257501984</v>
          </cell>
          <cell r="G39">
            <v>28.304973870409167</v>
          </cell>
          <cell r="H39">
            <v>13.685268040299714</v>
          </cell>
          <cell r="I39">
            <v>33.284878063230856</v>
          </cell>
          <cell r="J39">
            <v>26.22630495172163</v>
          </cell>
          <cell r="K39">
            <v>24.115943088277273</v>
          </cell>
          <cell r="L39">
            <v>25.114990114704998</v>
          </cell>
          <cell r="M39">
            <v>28.015497606157531</v>
          </cell>
          <cell r="N39">
            <v>10.721041690825107</v>
          </cell>
          <cell r="O39">
            <v>26.420854766364222</v>
          </cell>
          <cell r="P39">
            <v>22.551925025329282</v>
          </cell>
          <cell r="Q39">
            <v>27.962019573164014</v>
          </cell>
          <cell r="R39">
            <v>16.509802771786546</v>
          </cell>
          <cell r="S39">
            <v>31.273451781552641</v>
          </cell>
          <cell r="T39">
            <v>39.913581616347116</v>
          </cell>
          <cell r="U39">
            <v>21.008708592360389</v>
          </cell>
          <cell r="V39">
            <v>17.068879560184953</v>
          </cell>
          <cell r="W39">
            <v>29.405038606331967</v>
          </cell>
          <cell r="X39">
            <v>30.065065233215744</v>
          </cell>
          <cell r="Y39">
            <v>29.203498591064491</v>
          </cell>
          <cell r="Z39">
            <v>26.022577402307544</v>
          </cell>
          <cell r="AA39">
            <v>22.622017087289766</v>
          </cell>
          <cell r="AB39">
            <v>22.763783168818673</v>
          </cell>
          <cell r="AC39">
            <v>14.175494236252018</v>
          </cell>
          <cell r="AD39">
            <v>18.027556248907299</v>
          </cell>
          <cell r="AE39">
            <v>35.044819109784001</v>
          </cell>
          <cell r="AF39">
            <v>19.975240283719213</v>
          </cell>
          <cell r="AG39">
            <v>19.969883178747484</v>
          </cell>
        </row>
        <row r="41">
          <cell r="E41">
            <v>0.64330149294703975</v>
          </cell>
          <cell r="G41">
            <v>0.81921254964458134</v>
          </cell>
          <cell r="H41">
            <v>0.52148683685005048</v>
          </cell>
          <cell r="I41">
            <v>0.45990724950727763</v>
          </cell>
          <cell r="J41">
            <v>0.69531651744958034</v>
          </cell>
          <cell r="K41">
            <v>0.70084819263152565</v>
          </cell>
          <cell r="L41">
            <v>0.61749417459986566</v>
          </cell>
          <cell r="M41">
            <v>0.65307882535355444</v>
          </cell>
          <cell r="N41">
            <v>0.5240907625979776</v>
          </cell>
          <cell r="O41">
            <v>0.56537452187428394</v>
          </cell>
          <cell r="P41">
            <v>0.41552767387264344</v>
          </cell>
          <cell r="Q41">
            <v>0.57993674292856601</v>
          </cell>
          <cell r="R41">
            <v>0.50711409872907798</v>
          </cell>
          <cell r="S41">
            <v>0.43630924912766555</v>
          </cell>
          <cell r="T41">
            <v>0.54600749446938313</v>
          </cell>
          <cell r="U41">
            <v>0.47364786898924527</v>
          </cell>
          <cell r="V41">
            <v>0.48696153539995313</v>
          </cell>
          <cell r="W41">
            <v>0.63211334036092359</v>
          </cell>
          <cell r="X41">
            <v>0.52117414082671143</v>
          </cell>
          <cell r="Y41">
            <v>0.56743340882993976</v>
          </cell>
          <cell r="Z41">
            <v>0.43055278782547668</v>
          </cell>
          <cell r="AA41">
            <v>0.68967098972906071</v>
          </cell>
          <cell r="AB41">
            <v>0.42584304816835122</v>
          </cell>
          <cell r="AC41">
            <v>0.57705776710921242</v>
          </cell>
          <cell r="AD41">
            <v>0.54328819840206077</v>
          </cell>
          <cell r="AE41">
            <v>0.55428831986588978</v>
          </cell>
          <cell r="AF41">
            <v>0.44995428989621955</v>
          </cell>
          <cell r="AG41">
            <v>0.55410594252388679</v>
          </cell>
        </row>
      </sheetData>
      <sheetData sheetId="16"/>
      <sheetData sheetId="17">
        <row r="39">
          <cell r="E39">
            <v>26.961653048576533</v>
          </cell>
          <cell r="G39">
            <v>27.473157974861657</v>
          </cell>
          <cell r="H39">
            <v>13.233937153189549</v>
          </cell>
          <cell r="I39">
            <v>33.860258303693193</v>
          </cell>
          <cell r="J39">
            <v>25.106592295652668</v>
          </cell>
          <cell r="K39">
            <v>22.346845341646528</v>
          </cell>
          <cell r="L39">
            <v>24.576529789507472</v>
          </cell>
          <cell r="M39">
            <v>27.904385264020931</v>
          </cell>
          <cell r="N39">
            <v>9.5403166273811966</v>
          </cell>
          <cell r="O39">
            <v>25.893870967741933</v>
          </cell>
          <cell r="P39">
            <v>22.603586262789989</v>
          </cell>
          <cell r="Q39">
            <v>27.151734648661407</v>
          </cell>
          <cell r="R39">
            <v>16.479828341227247</v>
          </cell>
          <cell r="S39">
            <v>31.526476888175477</v>
          </cell>
          <cell r="T39">
            <v>38.758318239845821</v>
          </cell>
          <cell r="U39">
            <v>20.988790556279081</v>
          </cell>
          <cell r="V39">
            <v>17.109722790242881</v>
          </cell>
          <cell r="W39">
            <v>28.973573163319742</v>
          </cell>
          <cell r="X39">
            <v>31.010933652632065</v>
          </cell>
          <cell r="Y39">
            <v>29.092408881053249</v>
          </cell>
          <cell r="Z39">
            <v>26.057538063599377</v>
          </cell>
          <cell r="AA39">
            <v>21.101250781925462</v>
          </cell>
          <cell r="AB39">
            <v>22.373079477807028</v>
          </cell>
          <cell r="AC39">
            <v>13.864422016748065</v>
          </cell>
          <cell r="AD39">
            <v>16.74166905556487</v>
          </cell>
          <cell r="AE39">
            <v>33.675475520611826</v>
          </cell>
          <cell r="AF39">
            <v>19.75169761924241</v>
          </cell>
          <cell r="AG39">
            <v>19.838266829198403</v>
          </cell>
        </row>
        <row r="41">
          <cell r="E41">
            <v>0.65666392182764033</v>
          </cell>
          <cell r="G41">
            <v>0.83799974900968854</v>
          </cell>
          <cell r="H41">
            <v>0.53298900787474224</v>
          </cell>
          <cell r="I41">
            <v>0.47223350722379365</v>
          </cell>
          <cell r="J41">
            <v>0.71491990430492969</v>
          </cell>
          <cell r="K41">
            <v>0.72613520251179042</v>
          </cell>
          <cell r="L41">
            <v>0.62932346966298913</v>
          </cell>
          <cell r="M41">
            <v>0.66427449644986358</v>
          </cell>
          <cell r="N41">
            <v>0.53822672307497388</v>
          </cell>
          <cell r="O41">
            <v>0.58158737445519992</v>
          </cell>
          <cell r="P41">
            <v>0.42074596246781676</v>
          </cell>
          <cell r="Q41">
            <v>0.59045642091159312</v>
          </cell>
          <cell r="R41">
            <v>0.51244883750623349</v>
          </cell>
          <cell r="S41">
            <v>0.446221105375745</v>
          </cell>
          <cell r="T41">
            <v>0.55582314013690681</v>
          </cell>
          <cell r="U41">
            <v>0.47772267520228301</v>
          </cell>
          <cell r="V41">
            <v>0.49371000938073167</v>
          </cell>
          <cell r="W41">
            <v>0.64046779664197906</v>
          </cell>
          <cell r="X41">
            <v>0.51953693352678743</v>
          </cell>
          <cell r="Y41">
            <v>0.57346629943677663</v>
          </cell>
          <cell r="Z41">
            <v>0.43657700450750631</v>
          </cell>
          <cell r="AA41">
            <v>0.70256796228676432</v>
          </cell>
          <cell r="AB41">
            <v>0.43609527530470638</v>
          </cell>
          <cell r="AC41">
            <v>0.58529215972086723</v>
          </cell>
          <cell r="AD41">
            <v>0.55834987526671886</v>
          </cell>
          <cell r="AE41">
            <v>0.56523049304926021</v>
          </cell>
          <cell r="AF41">
            <v>0.45591654409023435</v>
          </cell>
          <cell r="AG41">
            <v>0.57022825373111885</v>
          </cell>
        </row>
      </sheetData>
      <sheetData sheetId="18"/>
      <sheetData sheetId="19">
        <row r="39">
          <cell r="E39">
            <v>27.833202951595609</v>
          </cell>
          <cell r="G39">
            <v>28.964641888462012</v>
          </cell>
          <cell r="H39">
            <v>13.432082364820582</v>
          </cell>
          <cell r="I39">
            <v>33.043600464862941</v>
          </cell>
          <cell r="J39">
            <v>25.558230170333495</v>
          </cell>
          <cell r="K39">
            <v>23.149595202488637</v>
          </cell>
          <cell r="L39">
            <v>24.690106453747802</v>
          </cell>
          <cell r="M39">
            <v>28.012263195025096</v>
          </cell>
          <cell r="N39">
            <v>11.995941130230953</v>
          </cell>
          <cell r="O39">
            <v>25.507662489858468</v>
          </cell>
          <cell r="P39">
            <v>22.846463967747354</v>
          </cell>
          <cell r="Q39">
            <v>28.567184899575931</v>
          </cell>
          <cell r="R39">
            <v>16.742777061566137</v>
          </cell>
          <cell r="S39">
            <v>31.609892077990942</v>
          </cell>
          <cell r="T39">
            <v>39.228402844877344</v>
          </cell>
          <cell r="U39">
            <v>21.069176339652408</v>
          </cell>
          <cell r="V39">
            <v>19.218800905344832</v>
          </cell>
          <cell r="W39">
            <v>28.938797767111303</v>
          </cell>
          <cell r="X39">
            <v>32.234369376865423</v>
          </cell>
          <cell r="Y39">
            <v>30.216853371423746</v>
          </cell>
          <cell r="Z39">
            <v>26.558040198316178</v>
          </cell>
          <cell r="AA39">
            <v>22.060358239372547</v>
          </cell>
          <cell r="AB39">
            <v>22.789332772423581</v>
          </cell>
          <cell r="AC39">
            <v>15.469599704245487</v>
          </cell>
          <cell r="AD39">
            <v>17.232341881881432</v>
          </cell>
          <cell r="AE39">
            <v>32.982013874397374</v>
          </cell>
          <cell r="AF39">
            <v>19.714721646698496</v>
          </cell>
          <cell r="AG39">
            <v>20.101273801094052</v>
          </cell>
        </row>
        <row r="41">
          <cell r="E41">
            <v>0.65251446000187086</v>
          </cell>
          <cell r="G41">
            <v>0.8353246479683315</v>
          </cell>
          <cell r="H41">
            <v>0.52984651711924446</v>
          </cell>
          <cell r="I41">
            <v>0.47387156486081766</v>
          </cell>
          <cell r="J41">
            <v>0.70873732152337321</v>
          </cell>
          <cell r="K41">
            <v>0.72297498989123743</v>
          </cell>
          <cell r="L41">
            <v>0.62137829368204789</v>
          </cell>
          <cell r="M41">
            <v>0.6616016409807135</v>
          </cell>
          <cell r="N41">
            <v>0.53363094600208005</v>
          </cell>
          <cell r="O41">
            <v>0.57734035681710283</v>
          </cell>
          <cell r="P41">
            <v>0.41972538895615813</v>
          </cell>
          <cell r="Q41">
            <v>0.58641221488136308</v>
          </cell>
          <cell r="R41">
            <v>0.51118043763816357</v>
          </cell>
          <cell r="S41">
            <v>0.44756999481031262</v>
          </cell>
          <cell r="T41">
            <v>0.54818773176182689</v>
          </cell>
          <cell r="U41">
            <v>0.47464159979348314</v>
          </cell>
          <cell r="V41">
            <v>0.49000788241294574</v>
          </cell>
          <cell r="W41">
            <v>0.63488121194298941</v>
          </cell>
          <cell r="X41">
            <v>0.51406129240863707</v>
          </cell>
          <cell r="Y41">
            <v>0.56719320744477975</v>
          </cell>
          <cell r="Z41">
            <v>0.43414049557646894</v>
          </cell>
          <cell r="AA41">
            <v>0.69348666225155364</v>
          </cell>
          <cell r="AB41">
            <v>0.4360360525946978</v>
          </cell>
          <cell r="AC41">
            <v>0.57937220583134974</v>
          </cell>
          <cell r="AD41">
            <v>0.55245028494481452</v>
          </cell>
          <cell r="AE41">
            <v>0.55656113819131836</v>
          </cell>
          <cell r="AF41">
            <v>0.45725124015173624</v>
          </cell>
          <cell r="AG41">
            <v>0.56683888903459312</v>
          </cell>
        </row>
      </sheetData>
      <sheetData sheetId="20"/>
      <sheetData sheetId="21">
        <row r="39">
          <cell r="E39">
            <v>26.696201731183866</v>
          </cell>
          <cell r="G39">
            <v>27.603856744121408</v>
          </cell>
          <cell r="H39">
            <v>13.33503165378681</v>
          </cell>
          <cell r="I39">
            <v>32.413362696876113</v>
          </cell>
          <cell r="J39">
            <v>24.773131848169623</v>
          </cell>
          <cell r="K39">
            <v>21.489677836511138</v>
          </cell>
          <cell r="L39">
            <v>24.515053820666207</v>
          </cell>
          <cell r="M39">
            <v>27.532638018484374</v>
          </cell>
          <cell r="N39">
            <v>10.705081088404659</v>
          </cell>
          <cell r="O39">
            <v>25.247593737813961</v>
          </cell>
          <cell r="P39">
            <v>23.408629784931691</v>
          </cell>
          <cell r="Q39">
            <v>27.625944984182755</v>
          </cell>
          <cell r="R39">
            <v>15.677085140204294</v>
          </cell>
          <cell r="S39">
            <v>29.840921979639635</v>
          </cell>
          <cell r="T39">
            <v>37.79555277645045</v>
          </cell>
          <cell r="U39">
            <v>20.93670421803672</v>
          </cell>
          <cell r="V39">
            <v>19.099239175409835</v>
          </cell>
          <cell r="W39">
            <v>28.530078075115149</v>
          </cell>
          <cell r="X39">
            <v>31.864030820488182</v>
          </cell>
          <cell r="Y39">
            <v>27.940116667177108</v>
          </cell>
          <cell r="Z39">
            <v>26.256358935868569</v>
          </cell>
          <cell r="AA39">
            <v>20.380550265229726</v>
          </cell>
          <cell r="AB39">
            <v>23.090920816502798</v>
          </cell>
          <cell r="AC39">
            <v>14.410956233982844</v>
          </cell>
          <cell r="AD39">
            <v>16.326221702767693</v>
          </cell>
          <cell r="AE39">
            <v>32.055146883878102</v>
          </cell>
          <cell r="AF39">
            <v>18.081135669086216</v>
          </cell>
          <cell r="AG39">
            <v>19.65705115634519</v>
          </cell>
        </row>
        <row r="41">
          <cell r="E41">
            <v>0.66816630372613794</v>
          </cell>
          <cell r="G41">
            <v>0.85785668273434412</v>
          </cell>
          <cell r="H41">
            <v>0.54913820489980503</v>
          </cell>
          <cell r="I41">
            <v>0.49204672879214867</v>
          </cell>
          <cell r="J41">
            <v>0.72633790093545703</v>
          </cell>
          <cell r="K41">
            <v>0.73893080213744888</v>
          </cell>
          <cell r="L41">
            <v>0.6256262748296213</v>
          </cell>
          <cell r="M41">
            <v>0.68136297866564233</v>
          </cell>
          <cell r="N41">
            <v>0.54919636617749823</v>
          </cell>
          <cell r="O41">
            <v>0.5896406132434906</v>
          </cell>
          <cell r="P41">
            <v>0.44608657974553906</v>
          </cell>
          <cell r="Q41">
            <v>0.59819519361800488</v>
          </cell>
          <cell r="R41">
            <v>0.52100542470007827</v>
          </cell>
          <cell r="S41">
            <v>0.46193497822931784</v>
          </cell>
          <cell r="T41">
            <v>0.55907637541343824</v>
          </cell>
          <cell r="U41">
            <v>0.49058895981148887</v>
          </cell>
          <cell r="V41">
            <v>0.50096971894291942</v>
          </cell>
          <cell r="W41">
            <v>0.64891606684752345</v>
          </cell>
          <cell r="X41">
            <v>0.52234028772666541</v>
          </cell>
          <cell r="Y41">
            <v>0.58280218472089651</v>
          </cell>
          <cell r="Z41">
            <v>0.44548439454750932</v>
          </cell>
          <cell r="AA41">
            <v>0.70324279858328131</v>
          </cell>
          <cell r="AB41">
            <v>0.44320211736253018</v>
          </cell>
          <cell r="AC41">
            <v>0.59069894489652808</v>
          </cell>
          <cell r="AD41">
            <v>0.56266975205248593</v>
          </cell>
          <cell r="AE41">
            <v>0.56528923437541256</v>
          </cell>
          <cell r="AF41">
            <v>0.46922489268970974</v>
          </cell>
          <cell r="AG41">
            <v>0.58147394570296329</v>
          </cell>
        </row>
      </sheetData>
      <sheetData sheetId="22"/>
      <sheetData sheetId="23">
        <row r="39">
          <cell r="E39">
            <v>26.355309243558477</v>
          </cell>
          <cell r="G39">
            <v>27.602761971412587</v>
          </cell>
          <cell r="H39">
            <v>13.1846078841942</v>
          </cell>
          <cell r="I39">
            <v>31.70249289333087</v>
          </cell>
          <cell r="J39">
            <v>23.915269126285043</v>
          </cell>
          <cell r="K39">
            <v>20.268653533796112</v>
          </cell>
          <cell r="L39">
            <v>23.81402112706078</v>
          </cell>
          <cell r="M39">
            <v>27.293222660760541</v>
          </cell>
          <cell r="N39">
            <v>9.5538538719238488</v>
          </cell>
          <cell r="O39">
            <v>24.93207262214899</v>
          </cell>
          <cell r="P39">
            <v>23.768082531266209</v>
          </cell>
          <cell r="Q39">
            <v>27.153769861454091</v>
          </cell>
          <cell r="R39">
            <v>14.126213075466021</v>
          </cell>
          <cell r="S39">
            <v>27.510089030962192</v>
          </cell>
          <cell r="T39">
            <v>37.045593404380902</v>
          </cell>
          <cell r="U39">
            <v>20.869714162460269</v>
          </cell>
          <cell r="V39">
            <v>19.271891300032916</v>
          </cell>
          <cell r="W39">
            <v>28.692284977579156</v>
          </cell>
          <cell r="X39">
            <v>32.284670619192994</v>
          </cell>
          <cell r="Y39">
            <v>27.131121611548842</v>
          </cell>
          <cell r="Z39">
            <v>26.134964029732323</v>
          </cell>
          <cell r="AA39">
            <v>20.079217719587149</v>
          </cell>
          <cell r="AB39">
            <v>23.11584860928663</v>
          </cell>
          <cell r="AC39">
            <v>14.454370079655895</v>
          </cell>
          <cell r="AD39">
            <v>15.606362993062536</v>
          </cell>
          <cell r="AE39">
            <v>31.456591984490696</v>
          </cell>
          <cell r="AF39">
            <v>17.064639071016998</v>
          </cell>
          <cell r="AG39">
            <v>19.1245476796358</v>
          </cell>
        </row>
        <row r="41">
          <cell r="E41">
            <v>0.67277648362363174</v>
          </cell>
          <cell r="G41">
            <v>0.86211757152700952</v>
          </cell>
          <cell r="H41">
            <v>0.55512273089296205</v>
          </cell>
          <cell r="I41">
            <v>0.49912120875298288</v>
          </cell>
          <cell r="J41">
            <v>0.73715593837126547</v>
          </cell>
          <cell r="K41">
            <v>0.74472934535199597</v>
          </cell>
          <cell r="L41">
            <v>0.63133644986923754</v>
          </cell>
          <cell r="M41">
            <v>0.68551076684389634</v>
          </cell>
          <cell r="N41">
            <v>0.55867458000774917</v>
          </cell>
          <cell r="O41">
            <v>0.59823142596728429</v>
          </cell>
          <cell r="P41">
            <v>0.45642260009835134</v>
          </cell>
          <cell r="Q41">
            <v>0.60372059146934265</v>
          </cell>
          <cell r="R41">
            <v>0.52997484765280922</v>
          </cell>
          <cell r="S41">
            <v>0.47342338238197196</v>
          </cell>
          <cell r="T41">
            <v>0.5631949296519867</v>
          </cell>
          <cell r="U41">
            <v>0.49832243322957831</v>
          </cell>
          <cell r="V41">
            <v>0.50791439636491953</v>
          </cell>
          <cell r="W41">
            <v>0.64827468955820167</v>
          </cell>
          <cell r="X41">
            <v>0.52409501857640528</v>
          </cell>
          <cell r="Y41">
            <v>0.58727586330291648</v>
          </cell>
          <cell r="Z41">
            <v>0.45091031184585956</v>
          </cell>
          <cell r="AA41">
            <v>0.7017551035144548</v>
          </cell>
          <cell r="AB41">
            <v>0.44792671263100936</v>
          </cell>
          <cell r="AC41">
            <v>0.59358806851007473</v>
          </cell>
          <cell r="AD41">
            <v>0.5657569880064619</v>
          </cell>
          <cell r="AE41">
            <v>0.5652059101106417</v>
          </cell>
          <cell r="AF41">
            <v>0.47257843396202681</v>
          </cell>
          <cell r="AG41">
            <v>0.58328569147648546</v>
          </cell>
        </row>
      </sheetData>
      <sheetData sheetId="24"/>
      <sheetData sheetId="25">
        <row r="39">
          <cell r="E39">
            <v>26.11857106546303</v>
          </cell>
          <cell r="G39">
            <v>27.652987374690884</v>
          </cell>
          <cell r="H39">
            <v>13.285109220249463</v>
          </cell>
          <cell r="I39">
            <v>31.700408912453</v>
          </cell>
          <cell r="J39">
            <v>24.240237830840101</v>
          </cell>
          <cell r="K39">
            <v>19.217631175770737</v>
          </cell>
          <cell r="L39">
            <v>22.992884785340571</v>
          </cell>
          <cell r="M39">
            <v>26.688064501841176</v>
          </cell>
          <cell r="N39">
            <v>8.6107585523949659</v>
          </cell>
          <cell r="O39">
            <v>24.942476132914074</v>
          </cell>
          <cell r="P39">
            <v>23.959605209605208</v>
          </cell>
          <cell r="Q39">
            <v>26.908604343804633</v>
          </cell>
          <cell r="R39">
            <v>14.019870515139354</v>
          </cell>
          <cell r="S39">
            <v>27.149895268064071</v>
          </cell>
          <cell r="T39">
            <v>36.325665635655305</v>
          </cell>
          <cell r="U39">
            <v>20.827364466940438</v>
          </cell>
          <cell r="V39">
            <v>18.889985337256864</v>
          </cell>
          <cell r="W39">
            <v>28.592771676000339</v>
          </cell>
          <cell r="X39">
            <v>32.149008327460592</v>
          </cell>
          <cell r="Y39">
            <v>26.242084733456039</v>
          </cell>
          <cell r="Z39">
            <v>25.817420183392986</v>
          </cell>
          <cell r="AA39">
            <v>19.267576816256959</v>
          </cell>
          <cell r="AB39">
            <v>22.982500588818404</v>
          </cell>
          <cell r="AC39">
            <v>14.33714943976149</v>
          </cell>
          <cell r="AD39">
            <v>15.068431807766999</v>
          </cell>
          <cell r="AE39">
            <v>30.409955782006669</v>
          </cell>
          <cell r="AF39">
            <v>16.122088178549177</v>
          </cell>
          <cell r="AG39">
            <v>18.708812986943581</v>
          </cell>
        </row>
        <row r="41">
          <cell r="E41">
            <v>0.67502665416893093</v>
          </cell>
          <cell r="G41">
            <v>0.86274355768598054</v>
          </cell>
          <cell r="H41">
            <v>0.55734548496296221</v>
          </cell>
          <cell r="I41">
            <v>0.49824782918493288</v>
          </cell>
          <cell r="J41">
            <v>0.73957371124429461</v>
          </cell>
          <cell r="K41">
            <v>0.74748558058841919</v>
          </cell>
          <cell r="L41">
            <v>0.63742217715611438</v>
          </cell>
          <cell r="M41">
            <v>0.68853701067546169</v>
          </cell>
          <cell r="N41">
            <v>0.56431421633563039</v>
          </cell>
          <cell r="O41">
            <v>0.60172065617563097</v>
          </cell>
          <cell r="P41">
            <v>0.45985541827624982</v>
          </cell>
          <cell r="Q41">
            <v>0.60589117744035437</v>
          </cell>
          <cell r="R41">
            <v>0.52840308882467701</v>
          </cell>
          <cell r="S41">
            <v>0.47301401267119764</v>
          </cell>
          <cell r="T41">
            <v>0.56755454577405107</v>
          </cell>
          <cell r="U41">
            <v>0.50114728262996311</v>
          </cell>
          <cell r="V41">
            <v>0.50995846028697533</v>
          </cell>
          <cell r="W41">
            <v>0.6517554464280324</v>
          </cell>
          <cell r="X41">
            <v>0.52865016184060887</v>
          </cell>
          <cell r="Y41">
            <v>0.59273328269507497</v>
          </cell>
          <cell r="Z41">
            <v>0.45575391821293459</v>
          </cell>
          <cell r="AA41">
            <v>0.70518369664315417</v>
          </cell>
          <cell r="AB41">
            <v>0.44920808315265781</v>
          </cell>
          <cell r="AC41">
            <v>0.59799462991181773</v>
          </cell>
          <cell r="AD41">
            <v>0.56666806095843625</v>
          </cell>
          <cell r="AE41">
            <v>0.56971943201803565</v>
          </cell>
          <cell r="AF41">
            <v>0.47300479545495433</v>
          </cell>
          <cell r="AG41">
            <v>0.58544174870960808</v>
          </cell>
        </row>
      </sheetData>
      <sheetData sheetId="26"/>
      <sheetData sheetId="27">
        <row r="39">
          <cell r="E39">
            <v>26.317253561416109</v>
          </cell>
          <cell r="G39">
            <v>28.17005598364166</v>
          </cell>
          <cell r="H39">
            <v>13.415879493361185</v>
          </cell>
          <cell r="I39">
            <v>31.907357918334846</v>
          </cell>
          <cell r="J39">
            <v>24.841343524764042</v>
          </cell>
          <cell r="K39">
            <v>19.684707213319438</v>
          </cell>
          <cell r="L39">
            <v>22.590315837896664</v>
          </cell>
          <cell r="M39">
            <v>26.658097546460464</v>
          </cell>
          <cell r="N39">
            <v>9.569752510077171</v>
          </cell>
          <cell r="O39">
            <v>24.849580264638568</v>
          </cell>
          <cell r="P39">
            <v>24.096638655462186</v>
          </cell>
          <cell r="Q39">
            <v>26.92115920278993</v>
          </cell>
          <cell r="R39">
            <v>13.655210670673986</v>
          </cell>
          <cell r="S39">
            <v>27.062574297071389</v>
          </cell>
          <cell r="T39">
            <v>36.171024139164281</v>
          </cell>
          <cell r="U39">
            <v>20.925739473613319</v>
          </cell>
          <cell r="V39">
            <v>19.266646814037635</v>
          </cell>
          <cell r="W39">
            <v>28.542212908743451</v>
          </cell>
          <cell r="X39">
            <v>32.109299610361887</v>
          </cell>
          <cell r="Y39">
            <v>26.064943423900459</v>
          </cell>
          <cell r="Z39">
            <v>25.60651611242999</v>
          </cell>
          <cell r="AA39">
            <v>19.30054832414244</v>
          </cell>
          <cell r="AB39">
            <v>23.03073414234397</v>
          </cell>
          <cell r="AC39">
            <v>14.487318585740686</v>
          </cell>
          <cell r="AD39">
            <v>14.92131341258743</v>
          </cell>
          <cell r="AE39">
            <v>29.89037387363765</v>
          </cell>
          <cell r="AF39">
            <v>15.949113813579253</v>
          </cell>
          <cell r="AG39">
            <v>18.460184434093421</v>
          </cell>
        </row>
        <row r="41">
          <cell r="E41">
            <v>0.67120391135021695</v>
          </cell>
          <cell r="G41">
            <v>0.85563527598400257</v>
          </cell>
          <cell r="H41">
            <v>0.55436937326869806</v>
          </cell>
          <cell r="I41">
            <v>0.4931240156007019</v>
          </cell>
          <cell r="J41">
            <v>0.73555802319597086</v>
          </cell>
          <cell r="K41">
            <v>0.74037509751850916</v>
          </cell>
          <cell r="L41">
            <v>0.63690505534945552</v>
          </cell>
          <cell r="M41">
            <v>0.68356143954134541</v>
          </cell>
          <cell r="N41">
            <v>0.55858552024776942</v>
          </cell>
          <cell r="O41">
            <v>0.60008313057921259</v>
          </cell>
          <cell r="P41">
            <v>0.45842712126227514</v>
          </cell>
          <cell r="Q41">
            <v>0.60310545182079844</v>
          </cell>
          <cell r="R41">
            <v>0.52693158802342577</v>
          </cell>
          <cell r="S41">
            <v>0.46816371917330157</v>
          </cell>
          <cell r="T41">
            <v>0.56551764715905339</v>
          </cell>
          <cell r="U41">
            <v>0.49996964791582355</v>
          </cell>
          <cell r="V41">
            <v>0.50784323214446203</v>
          </cell>
          <cell r="W41">
            <v>0.65112259009192219</v>
          </cell>
          <cell r="X41">
            <v>0.52724846028912797</v>
          </cell>
          <cell r="Y41">
            <v>0.59182145826713761</v>
          </cell>
          <cell r="Z41">
            <v>0.45667718406818558</v>
          </cell>
          <cell r="AA41">
            <v>0.70319396962605707</v>
          </cell>
          <cell r="AB41">
            <v>0.44685294873697967</v>
          </cell>
          <cell r="AC41">
            <v>0.59752630445134813</v>
          </cell>
          <cell r="AD41">
            <v>0.56383434181984249</v>
          </cell>
          <cell r="AE41">
            <v>0.567890876007205</v>
          </cell>
          <cell r="AF41">
            <v>0.46875331504690321</v>
          </cell>
          <cell r="AG41">
            <v>0.58343858333497789</v>
          </cell>
        </row>
      </sheetData>
      <sheetData sheetId="28"/>
      <sheetData sheetId="29">
        <row r="39">
          <cell r="E39">
            <v>26.178861223100782</v>
          </cell>
          <cell r="G39">
            <v>27.876810479799698</v>
          </cell>
          <cell r="H39">
            <v>13.546375787765855</v>
          </cell>
          <cell r="I39">
            <v>31.946849227753464</v>
          </cell>
          <cell r="J39">
            <v>25.097982249441792</v>
          </cell>
          <cell r="K39">
            <v>19.388412263016129</v>
          </cell>
          <cell r="L39">
            <v>22.340085179860466</v>
          </cell>
          <cell r="M39">
            <v>26.688111467173108</v>
          </cell>
          <cell r="N39">
            <v>10.004047503642814</v>
          </cell>
          <cell r="O39">
            <v>24.73949783519452</v>
          </cell>
          <cell r="P39">
            <v>24.116228799467908</v>
          </cell>
          <cell r="Q39">
            <v>26.904191672014704</v>
          </cell>
          <cell r="R39">
            <v>13.785788707271539</v>
          </cell>
          <cell r="S39">
            <v>26.882960093740298</v>
          </cell>
          <cell r="T39">
            <v>36.003044737698474</v>
          </cell>
          <cell r="U39">
            <v>21.057222636631128</v>
          </cell>
          <cell r="V39">
            <v>19.590273768966863</v>
          </cell>
          <cell r="W39">
            <v>28.539555260777867</v>
          </cell>
          <cell r="X39">
            <v>32.212643612846868</v>
          </cell>
          <cell r="Y39">
            <v>25.87418119187857</v>
          </cell>
          <cell r="Z39">
            <v>25.214897416099607</v>
          </cell>
          <cell r="AA39">
            <v>19.39834769477353</v>
          </cell>
          <cell r="AB39">
            <v>22.972709949085072</v>
          </cell>
          <cell r="AC39">
            <v>14.725832126429728</v>
          </cell>
          <cell r="AD39">
            <v>15.168452636090871</v>
          </cell>
          <cell r="AE39">
            <v>29.452683022886561</v>
          </cell>
          <cell r="AF39">
            <v>15.41003268982073</v>
          </cell>
          <cell r="AG39">
            <v>18.405494814859775</v>
          </cell>
        </row>
        <row r="41">
          <cell r="E41">
            <v>0.66837338657261325</v>
          </cell>
          <cell r="G41">
            <v>0.85083665661458774</v>
          </cell>
          <cell r="H41">
            <v>0.55287842975551449</v>
          </cell>
          <cell r="I41">
            <v>0.48910069840529152</v>
          </cell>
          <cell r="J41">
            <v>0.7309973941045026</v>
          </cell>
          <cell r="K41">
            <v>0.73943525678462652</v>
          </cell>
          <cell r="L41">
            <v>0.63576759904598978</v>
          </cell>
          <cell r="M41">
            <v>0.680290434790496</v>
          </cell>
          <cell r="N41">
            <v>0.55582193992746876</v>
          </cell>
          <cell r="O41">
            <v>0.59897511809241855</v>
          </cell>
          <cell r="P41">
            <v>0.4627486769971797</v>
          </cell>
          <cell r="Q41">
            <v>0.60004608307175944</v>
          </cell>
          <cell r="R41">
            <v>0.52158528746063382</v>
          </cell>
          <cell r="S41">
            <v>0.46535387814423101</v>
          </cell>
          <cell r="T41">
            <v>0.56392140627178289</v>
          </cell>
          <cell r="U41">
            <v>0.49766296742160887</v>
          </cell>
          <cell r="V41">
            <v>0.5056965696726452</v>
          </cell>
          <cell r="W41">
            <v>0.64923146963382494</v>
          </cell>
          <cell r="X41">
            <v>0.52376410629777936</v>
          </cell>
          <cell r="Y41">
            <v>0.59143866980256388</v>
          </cell>
          <cell r="Z41">
            <v>0.45631010725280424</v>
          </cell>
          <cell r="AA41">
            <v>0.7019464027288973</v>
          </cell>
          <cell r="AB41">
            <v>0.444904393119046</v>
          </cell>
          <cell r="AC41">
            <v>0.59647861511057387</v>
          </cell>
          <cell r="AD41">
            <v>0.5597556343889647</v>
          </cell>
          <cell r="AE41">
            <v>0.56730893810872762</v>
          </cell>
          <cell r="AF41">
            <v>0.46996083351774309</v>
          </cell>
          <cell r="AG41">
            <v>0.58071658180274066</v>
          </cell>
        </row>
      </sheetData>
      <sheetData sheetId="30"/>
      <sheetData sheetId="31"/>
      <sheetData sheetId="32"/>
      <sheetData sheetId="33">
        <row r="39">
          <cell r="E39">
            <v>25.837137678513482</v>
          </cell>
          <cell r="G39">
            <v>27.267427784864047</v>
          </cell>
          <cell r="H39">
            <v>13.601330021496574</v>
          </cell>
          <cell r="I39">
            <v>31.957856774778538</v>
          </cell>
          <cell r="J39">
            <v>24.905086514960914</v>
          </cell>
          <cell r="K39">
            <v>19.043351219696572</v>
          </cell>
          <cell r="L39">
            <v>22.201553215793034</v>
          </cell>
          <cell r="M39">
            <v>26.470459778382917</v>
          </cell>
          <cell r="N39">
            <v>9.8842345210432985</v>
          </cell>
          <cell r="O39">
            <v>24.57203069321703</v>
          </cell>
          <cell r="P39">
            <v>24.109792284866469</v>
          </cell>
          <cell r="Q39">
            <v>26.818619300534142</v>
          </cell>
          <cell r="R39">
            <v>13.641944380662977</v>
          </cell>
          <cell r="S39">
            <v>26.516697018911522</v>
          </cell>
          <cell r="T39">
            <v>35.954394220708352</v>
          </cell>
          <cell r="U39">
            <v>21.285332502393164</v>
          </cell>
          <cell r="V39">
            <v>19.845869087999564</v>
          </cell>
          <cell r="W39">
            <v>28.527394521399422</v>
          </cell>
          <cell r="X39">
            <v>32.926084240563618</v>
          </cell>
          <cell r="Y39">
            <v>25.630274337654583</v>
          </cell>
          <cell r="Z39">
            <v>24.845619985275032</v>
          </cell>
          <cell r="AA39">
            <v>19.057391625480243</v>
          </cell>
          <cell r="AB39">
            <v>22.966131138525057</v>
          </cell>
          <cell r="AC39">
            <v>14.159674238804071</v>
          </cell>
          <cell r="AD39">
            <v>15.498343190490496</v>
          </cell>
          <cell r="AE39">
            <v>28.801910543890365</v>
          </cell>
          <cell r="AF39">
            <v>14.695368786982993</v>
          </cell>
          <cell r="AG39">
            <v>18.211712127861052</v>
          </cell>
        </row>
        <row r="41">
          <cell r="E41">
            <v>0.66785525557207548</v>
          </cell>
          <cell r="G41">
            <v>0.84661054365490451</v>
          </cell>
          <cell r="H41">
            <v>0.55338593030900718</v>
          </cell>
          <cell r="I41">
            <v>0.48791552353355516</v>
          </cell>
          <cell r="J41">
            <v>0.72975652562192983</v>
          </cell>
          <cell r="K41">
            <v>0.74074980222342512</v>
          </cell>
          <cell r="L41">
            <v>0.63677466391259474</v>
          </cell>
          <cell r="M41">
            <v>0.69151156862166752</v>
          </cell>
          <cell r="N41">
            <v>0.55402592558992814</v>
          </cell>
          <cell r="O41">
            <v>0.60017797381859195</v>
          </cell>
          <cell r="P41">
            <v>0.46353654710864789</v>
          </cell>
          <cell r="Q41">
            <v>0.60001073802740357</v>
          </cell>
          <cell r="R41">
            <v>0.52167076021148684</v>
          </cell>
          <cell r="S41">
            <v>0.46338819886455607</v>
          </cell>
          <cell r="T41">
            <v>0.56373593770411223</v>
          </cell>
          <cell r="U41">
            <v>0.49656404873576654</v>
          </cell>
          <cell r="V41">
            <v>0.50613571368227306</v>
          </cell>
          <cell r="W41">
            <v>0.6482271145245162</v>
          </cell>
          <cell r="X41">
            <v>0.52341673040817749</v>
          </cell>
          <cell r="Y41">
            <v>0.59236548529616417</v>
          </cell>
          <cell r="Z41">
            <v>0.45772793737256079</v>
          </cell>
          <cell r="AA41">
            <v>0.7052307843507305</v>
          </cell>
          <cell r="AB41">
            <v>0.44549610190910827</v>
          </cell>
          <cell r="AC41">
            <v>0.59921300720918436</v>
          </cell>
          <cell r="AD41">
            <v>0.55885740339509549</v>
          </cell>
          <cell r="AE41">
            <v>0.5685306776608845</v>
          </cell>
          <cell r="AF41">
            <v>0.47179580171479252</v>
          </cell>
          <cell r="AG41">
            <v>0.58019784065207181</v>
          </cell>
        </row>
      </sheetData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2561 กงป.ไม่รวมGIS"/>
      <sheetName val="เป้าหมาย2561(รวมGIS)"/>
      <sheetName val="เป้าหมาย2561_มาตรการ_NoGIS"/>
      <sheetName val="เป้าหมาย2561_มาตรการ_+GIS"/>
      <sheetName val="เป้าหมาย2561 ข้อตกลง_No_GIS"/>
      <sheetName val="เป้าหมาย2561-กศผ."/>
      <sheetName val="เป้าหมาย2561 ข้อตกลง_+GIS"/>
      <sheetName val="เป้าหมาย2561"/>
      <sheetName val="ผู้ใช้น้ำขยายเขต61"/>
      <sheetName val="โครงการ"/>
      <sheetName val="เข้าซอย"/>
      <sheetName val="ต.ค.60"/>
      <sheetName val="พ.ย.60"/>
      <sheetName val="2M"/>
      <sheetName val="ธ.ค.60"/>
      <sheetName val="3M"/>
      <sheetName val="ม.ค.61"/>
      <sheetName val="4M"/>
      <sheetName val="ก.พ.61"/>
      <sheetName val="5M"/>
      <sheetName val="มี.ค.61"/>
      <sheetName val="6M"/>
      <sheetName val="เม.ย.61"/>
      <sheetName val="7M"/>
      <sheetName val="พ.ค.61"/>
      <sheetName val="8M"/>
      <sheetName val="มิ.ย.61"/>
      <sheetName val="9M"/>
      <sheetName val="ก.ค.61"/>
      <sheetName val="10M"/>
      <sheetName val="ส.ค.61"/>
      <sheetName val="11M"/>
      <sheetName val="ก.ย.61"/>
      <sheetName val="12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8">
          <cell r="E8">
            <v>386766</v>
          </cell>
        </row>
      </sheetData>
      <sheetData sheetId="12">
        <row r="8">
          <cell r="E8">
            <v>388035</v>
          </cell>
        </row>
      </sheetData>
      <sheetData sheetId="13">
        <row r="39">
          <cell r="E39">
            <v>25.277345012526691</v>
          </cell>
          <cell r="G39">
            <v>22.709011217160782</v>
          </cell>
          <cell r="H39">
            <v>16.280946746059605</v>
          </cell>
          <cell r="I39">
            <v>38.903377195238654</v>
          </cell>
          <cell r="J39">
            <v>24.456588854545682</v>
          </cell>
          <cell r="K39">
            <v>18.932978291240822</v>
          </cell>
          <cell r="L39">
            <v>21.911812702095563</v>
          </cell>
          <cell r="M39">
            <v>27.644407667736214</v>
          </cell>
          <cell r="N39">
            <v>13.488875359277433</v>
          </cell>
          <cell r="O39">
            <v>23.921708608483549</v>
          </cell>
          <cell r="P39">
            <v>21.533546325878593</v>
          </cell>
          <cell r="Q39">
            <v>30.727829295032127</v>
          </cell>
          <cell r="R39">
            <v>24.810723787914483</v>
          </cell>
          <cell r="S39">
            <v>29.593342651887006</v>
          </cell>
          <cell r="T39">
            <v>34.616230126328134</v>
          </cell>
          <cell r="U39">
            <v>22.752242631354122</v>
          </cell>
          <cell r="V39">
            <v>23.18209562563581</v>
          </cell>
          <cell r="W39">
            <v>27.690109185961948</v>
          </cell>
          <cell r="X39">
            <v>39.570137966805504</v>
          </cell>
          <cell r="Y39">
            <v>25.806544221293553</v>
          </cell>
          <cell r="Z39">
            <v>27.451049645703186</v>
          </cell>
          <cell r="AA39">
            <v>24.740659320544736</v>
          </cell>
          <cell r="AB39">
            <v>22.279033413665079</v>
          </cell>
          <cell r="AC39">
            <v>15.40146422975808</v>
          </cell>
          <cell r="AD39">
            <v>25.471976401179941</v>
          </cell>
          <cell r="AE39">
            <v>22.629017980466568</v>
          </cell>
          <cell r="AF39">
            <v>18.075441094200688</v>
          </cell>
          <cell r="AG39">
            <v>14.045826937658351</v>
          </cell>
        </row>
        <row r="41">
          <cell r="E41">
            <v>0.6506647627267107</v>
          </cell>
          <cell r="G41">
            <v>0.84429698072529313</v>
          </cell>
          <cell r="H41">
            <v>0.52591579347642392</v>
          </cell>
          <cell r="I41">
            <v>0.44807745637293334</v>
          </cell>
          <cell r="J41">
            <v>0.69078473884112956</v>
          </cell>
          <cell r="K41">
            <v>0.73302941793732013</v>
          </cell>
          <cell r="L41">
            <v>0.62381482494075069</v>
          </cell>
          <cell r="M41">
            <v>0.67626743566435754</v>
          </cell>
          <cell r="N41">
            <v>0.5237583239308865</v>
          </cell>
          <cell r="O41">
            <v>0.58389938983092116</v>
          </cell>
          <cell r="P41">
            <v>0.42614622229008481</v>
          </cell>
          <cell r="Q41">
            <v>0.5825855324855016</v>
          </cell>
          <cell r="R41">
            <v>0.50287209385329668</v>
          </cell>
          <cell r="S41">
            <v>0.42942353807705919</v>
          </cell>
          <cell r="T41">
            <v>0.54590222981524161</v>
          </cell>
          <cell r="U41">
            <v>0.47567293095600788</v>
          </cell>
          <cell r="V41">
            <v>0.48248732207779482</v>
          </cell>
          <cell r="W41">
            <v>0.61786548468750346</v>
          </cell>
          <cell r="X41">
            <v>0.50891632148260579</v>
          </cell>
          <cell r="Y41">
            <v>0.57030745107328518</v>
          </cell>
          <cell r="Z41">
            <v>0.43358848316459675</v>
          </cell>
          <cell r="AA41">
            <v>0.68281311896123564</v>
          </cell>
          <cell r="AB41">
            <v>0.41293120987675702</v>
          </cell>
          <cell r="AC41">
            <v>0.58646757857366605</v>
          </cell>
          <cell r="AD41">
            <v>0.50509796081567371</v>
          </cell>
          <cell r="AE41">
            <v>0.55059874183828528</v>
          </cell>
          <cell r="AF41">
            <v>0.44138644028428353</v>
          </cell>
          <cell r="AG41">
            <v>0.55633936322001931</v>
          </cell>
        </row>
      </sheetData>
      <sheetData sheetId="14">
        <row r="8">
          <cell r="E8">
            <v>389364</v>
          </cell>
        </row>
      </sheetData>
      <sheetData sheetId="15">
        <row r="39">
          <cell r="E39">
            <v>26.23312294108263</v>
          </cell>
          <cell r="G39">
            <v>24.490970775263413</v>
          </cell>
          <cell r="H39">
            <v>15.893019713826018</v>
          </cell>
          <cell r="I39">
            <v>38.886764410920584</v>
          </cell>
          <cell r="J39">
            <v>23.429826274597602</v>
          </cell>
          <cell r="K39">
            <v>19.755581256099418</v>
          </cell>
          <cell r="L39">
            <v>21.549028151661595</v>
          </cell>
          <cell r="M39">
            <v>27.757290352410273</v>
          </cell>
          <cell r="N39">
            <v>12.165037516537437</v>
          </cell>
          <cell r="O39">
            <v>23.85128407840509</v>
          </cell>
          <cell r="P39">
            <v>22.593941400430392</v>
          </cell>
          <cell r="Q39">
            <v>32.644170443879133</v>
          </cell>
          <cell r="R39">
            <v>22.960587530967896</v>
          </cell>
          <cell r="S39">
            <v>28.900631553022311</v>
          </cell>
          <cell r="T39">
            <v>34.645909171872603</v>
          </cell>
          <cell r="U39">
            <v>21.897596358981652</v>
          </cell>
          <cell r="V39">
            <v>22.837665296620301</v>
          </cell>
          <cell r="W39">
            <v>27.476767888472342</v>
          </cell>
          <cell r="X39">
            <v>37.034351690033205</v>
          </cell>
          <cell r="Y39">
            <v>26.240050536955152</v>
          </cell>
          <cell r="Z39">
            <v>27.332322550677894</v>
          </cell>
          <cell r="AA39">
            <v>25.443250072971107</v>
          </cell>
          <cell r="AB39">
            <v>22.85413542584056</v>
          </cell>
          <cell r="AC39">
            <v>16.717459765799823</v>
          </cell>
          <cell r="AD39">
            <v>25.489711478231968</v>
          </cell>
          <cell r="AE39">
            <v>26.415728119039134</v>
          </cell>
          <cell r="AF39">
            <v>19.600305591598659</v>
          </cell>
          <cell r="AG39">
            <v>14.154346720894765</v>
          </cell>
        </row>
        <row r="41">
          <cell r="E41">
            <v>0.64608580960070772</v>
          </cell>
          <cell r="G41">
            <v>0.83142752289917221</v>
          </cell>
          <cell r="H41">
            <v>0.51406690794033028</v>
          </cell>
          <cell r="I41">
            <v>0.45005457533321547</v>
          </cell>
          <cell r="J41">
            <v>0.6962130719562889</v>
          </cell>
          <cell r="K41">
            <v>0.7381566354187129</v>
          </cell>
          <cell r="L41">
            <v>0.62069200163313665</v>
          </cell>
          <cell r="M41">
            <v>0.66778217421154407</v>
          </cell>
          <cell r="N41">
            <v>0.52013845185651353</v>
          </cell>
          <cell r="O41">
            <v>0.58588161677523143</v>
          </cell>
          <cell r="P41">
            <v>0.43092135576976248</v>
          </cell>
          <cell r="Q41">
            <v>0.57756524754677196</v>
          </cell>
          <cell r="R41">
            <v>0.49214351028408065</v>
          </cell>
          <cell r="S41">
            <v>0.42459959762778998</v>
          </cell>
          <cell r="T41">
            <v>0.54527833287244531</v>
          </cell>
          <cell r="U41">
            <v>0.47875791346204155</v>
          </cell>
          <cell r="V41">
            <v>0.48304534234117191</v>
          </cell>
          <cell r="W41">
            <v>0.61728555808131669</v>
          </cell>
          <cell r="X41">
            <v>0.51277241678412666</v>
          </cell>
          <cell r="Y41">
            <v>0.56873097801731032</v>
          </cell>
          <cell r="Z41">
            <v>0.43354166739287298</v>
          </cell>
          <cell r="AA41">
            <v>0.68335640681151355</v>
          </cell>
          <cell r="AB41">
            <v>0.41737097670050793</v>
          </cell>
          <cell r="AC41">
            <v>0.58297223854289071</v>
          </cell>
          <cell r="AD41">
            <v>0.50275153390108274</v>
          </cell>
          <cell r="AE41">
            <v>0.54389566041884241</v>
          </cell>
          <cell r="AF41">
            <v>0.4400777298557132</v>
          </cell>
          <cell r="AG41">
            <v>0.55797806521210325</v>
          </cell>
        </row>
      </sheetData>
      <sheetData sheetId="16">
        <row r="8">
          <cell r="E8">
            <v>390741</v>
          </cell>
        </row>
      </sheetData>
      <sheetData sheetId="17">
        <row r="39">
          <cell r="E39">
            <v>26.348044364734381</v>
          </cell>
          <cell r="G39">
            <v>25.871968454676008</v>
          </cell>
          <cell r="H39">
            <v>15.813069406316821</v>
          </cell>
          <cell r="I39">
            <v>39.46899848156076</v>
          </cell>
          <cell r="J39">
            <v>23.019634364134873</v>
          </cell>
          <cell r="K39">
            <v>18.393675593792263</v>
          </cell>
          <cell r="L39">
            <v>21.452083358579291</v>
          </cell>
          <cell r="M39">
            <v>27.124049274260649</v>
          </cell>
          <cell r="N39">
            <v>11.682992095625952</v>
          </cell>
          <cell r="O39">
            <v>23.714262251918047</v>
          </cell>
          <cell r="P39">
            <v>22.476697736351532</v>
          </cell>
          <cell r="Q39">
            <v>31.554140570990192</v>
          </cell>
          <cell r="R39">
            <v>21.24904410665745</v>
          </cell>
          <cell r="S39">
            <v>29.067850967486514</v>
          </cell>
          <cell r="T39">
            <v>33.428149387270125</v>
          </cell>
          <cell r="U39">
            <v>21.449022939677146</v>
          </cell>
          <cell r="V39">
            <v>21.847022812980907</v>
          </cell>
          <cell r="W39">
            <v>27.0058922977945</v>
          </cell>
          <cell r="X39">
            <v>35.153122923123718</v>
          </cell>
          <cell r="Y39">
            <v>26.589069087711131</v>
          </cell>
          <cell r="Z39">
            <v>26.317358623601251</v>
          </cell>
          <cell r="AA39">
            <v>24.147838246874212</v>
          </cell>
          <cell r="AB39">
            <v>23.3661980367201</v>
          </cell>
          <cell r="AC39">
            <v>15.708542266083825</v>
          </cell>
          <cell r="AD39">
            <v>24.436295090394992</v>
          </cell>
          <cell r="AE39">
            <v>25.560198604685286</v>
          </cell>
          <cell r="AF39">
            <v>20.59344545240344</v>
          </cell>
          <cell r="AG39">
            <v>14.274326948433341</v>
          </cell>
        </row>
        <row r="41">
          <cell r="E41">
            <v>0.64833361535446243</v>
          </cell>
          <cell r="G41">
            <v>0.82976525814533164</v>
          </cell>
          <cell r="H41">
            <v>0.51970756308239086</v>
          </cell>
          <cell r="I41">
            <v>0.45708676194814335</v>
          </cell>
          <cell r="J41">
            <v>0.70473159853586143</v>
          </cell>
          <cell r="K41">
            <v>0.74992480804624029</v>
          </cell>
          <cell r="L41">
            <v>0.62133022875340493</v>
          </cell>
          <cell r="M41">
            <v>0.66919511637375695</v>
          </cell>
          <cell r="N41">
            <v>0.52408248517361389</v>
          </cell>
          <cell r="O41">
            <v>0.58689524262251591</v>
          </cell>
          <cell r="P41">
            <v>0.4399380368962118</v>
          </cell>
          <cell r="Q41">
            <v>0.5798558014016979</v>
          </cell>
          <cell r="R41">
            <v>0.49228168145583634</v>
          </cell>
          <cell r="S41">
            <v>0.43360328894281452</v>
          </cell>
          <cell r="T41">
            <v>0.55156949506650255</v>
          </cell>
          <cell r="U41">
            <v>0.4820528064164542</v>
          </cell>
          <cell r="V41">
            <v>0.48789144689265357</v>
          </cell>
          <cell r="W41">
            <v>0.62217416015841143</v>
          </cell>
          <cell r="X41">
            <v>0.52364102651282407</v>
          </cell>
          <cell r="Y41">
            <v>0.56673042346714997</v>
          </cell>
          <cell r="Z41">
            <v>0.44050625335826088</v>
          </cell>
          <cell r="AA41">
            <v>0.68634170721982501</v>
          </cell>
          <cell r="AB41">
            <v>0.41871628495464769</v>
          </cell>
          <cell r="AC41">
            <v>0.58476248266593989</v>
          </cell>
          <cell r="AD41">
            <v>0.5118685429054185</v>
          </cell>
          <cell r="AE41">
            <v>0.54627789602196875</v>
          </cell>
          <cell r="AF41">
            <v>0.44422378256352257</v>
          </cell>
          <cell r="AG41">
            <v>0.5637953651933173</v>
          </cell>
        </row>
      </sheetData>
      <sheetData sheetId="18">
        <row r="8">
          <cell r="E8">
            <v>391876</v>
          </cell>
        </row>
      </sheetData>
      <sheetData sheetId="19">
        <row r="39">
          <cell r="E39">
            <v>25.340578167468568</v>
          </cell>
          <cell r="G39">
            <v>25.027093716101877</v>
          </cell>
          <cell r="H39">
            <v>15.783471203096857</v>
          </cell>
          <cell r="I39">
            <v>39.553674685140358</v>
          </cell>
          <cell r="J39">
            <v>22.052763164655872</v>
          </cell>
          <cell r="K39">
            <v>18.436881346923411</v>
          </cell>
          <cell r="L39">
            <v>20.684764400387674</v>
          </cell>
          <cell r="M39">
            <v>25.894661540690372</v>
          </cell>
          <cell r="N39">
            <v>10.077102416914975</v>
          </cell>
          <cell r="O39">
            <v>23.598213663849872</v>
          </cell>
          <cell r="P39">
            <v>22.423887587822016</v>
          </cell>
          <cell r="Q39">
            <v>29.819345676590714</v>
          </cell>
          <cell r="R39">
            <v>19.835646309640499</v>
          </cell>
          <cell r="S39">
            <v>28.48110427308362</v>
          </cell>
          <cell r="T39">
            <v>30.835603834343058</v>
          </cell>
          <cell r="U39">
            <v>21.189777892119029</v>
          </cell>
          <cell r="V39">
            <v>20.834696860614788</v>
          </cell>
          <cell r="W39">
            <v>26.691510964332494</v>
          </cell>
          <cell r="X39">
            <v>33.888824159578427</v>
          </cell>
          <cell r="Y39">
            <v>25.545087841357102</v>
          </cell>
          <cell r="Z39">
            <v>25.440771859693278</v>
          </cell>
          <cell r="AA39">
            <v>22.116855700426878</v>
          </cell>
          <cell r="AB39">
            <v>22.753121078113804</v>
          </cell>
          <cell r="AC39">
            <v>14.295349973782312</v>
          </cell>
          <cell r="AD39">
            <v>23.854579311818544</v>
          </cell>
          <cell r="AE39">
            <v>24.546840233090375</v>
          </cell>
          <cell r="AF39">
            <v>19.193427578552296</v>
          </cell>
          <cell r="AG39">
            <v>14.41635287789134</v>
          </cell>
        </row>
        <row r="41">
          <cell r="E41">
            <v>0.66165345596647129</v>
          </cell>
          <cell r="G41">
            <v>0.84584332746327484</v>
          </cell>
          <cell r="H41">
            <v>0.52671194919410835</v>
          </cell>
          <cell r="I41">
            <v>0.47346135128201022</v>
          </cell>
          <cell r="J41">
            <v>0.72409056028853724</v>
          </cell>
          <cell r="K41">
            <v>0.76079571305798488</v>
          </cell>
          <cell r="L41">
            <v>0.6299260330450247</v>
          </cell>
          <cell r="M41">
            <v>0.68944084653607929</v>
          </cell>
          <cell r="N41">
            <v>0.53517823223052829</v>
          </cell>
          <cell r="O41">
            <v>0.59940432218148498</v>
          </cell>
          <cell r="P41">
            <v>0.44999150959415857</v>
          </cell>
          <cell r="Q41">
            <v>0.59324189934458149</v>
          </cell>
          <cell r="R41">
            <v>0.50138161621302757</v>
          </cell>
          <cell r="S41">
            <v>0.44203548940493192</v>
          </cell>
          <cell r="T41">
            <v>0.56179437781501906</v>
          </cell>
          <cell r="U41">
            <v>0.48738433139635107</v>
          </cell>
          <cell r="V41">
            <v>0.49808462647856971</v>
          </cell>
          <cell r="W41">
            <v>0.63345810538439395</v>
          </cell>
          <cell r="X41">
            <v>0.52829704460986115</v>
          </cell>
          <cell r="Y41">
            <v>0.57832687324193233</v>
          </cell>
          <cell r="Z41">
            <v>0.44775790793468834</v>
          </cell>
          <cell r="AA41">
            <v>0.69966290312374957</v>
          </cell>
          <cell r="AB41">
            <v>0.42893490177527971</v>
          </cell>
          <cell r="AC41">
            <v>0.5917509297879372</v>
          </cell>
          <cell r="AD41">
            <v>0.52330307628831374</v>
          </cell>
          <cell r="AE41">
            <v>0.55508216909918207</v>
          </cell>
          <cell r="AF41">
            <v>0.45545117717419847</v>
          </cell>
          <cell r="AG41">
            <v>0.57873133610713989</v>
          </cell>
        </row>
      </sheetData>
      <sheetData sheetId="20">
        <row r="8">
          <cell r="E8">
            <v>393093</v>
          </cell>
        </row>
      </sheetData>
      <sheetData sheetId="21">
        <row r="39">
          <cell r="E39">
            <v>25.881580413787653</v>
          </cell>
          <cell r="G39">
            <v>25.661198422132898</v>
          </cell>
          <cell r="H39">
            <v>15.798052546434633</v>
          </cell>
          <cell r="I39">
            <v>39.632787251291894</v>
          </cell>
          <cell r="J39">
            <v>22.94918383323791</v>
          </cell>
          <cell r="K39">
            <v>19.489491086648421</v>
          </cell>
          <cell r="L39">
            <v>21.552942734108615</v>
          </cell>
          <cell r="M39">
            <v>25.383790274296814</v>
          </cell>
          <cell r="N39">
            <v>11.784627207216136</v>
          </cell>
          <cell r="O39">
            <v>23.534595559384471</v>
          </cell>
          <cell r="P39">
            <v>22.092819893156957</v>
          </cell>
          <cell r="Q39">
            <v>30.595504820181496</v>
          </cell>
          <cell r="R39">
            <v>18.958819182805442</v>
          </cell>
          <cell r="S39">
            <v>30.081393795289983</v>
          </cell>
          <cell r="T39">
            <v>31.264717905521838</v>
          </cell>
          <cell r="U39">
            <v>21.201625552545273</v>
          </cell>
          <cell r="V39">
            <v>21.141068146682052</v>
          </cell>
          <cell r="W39">
            <v>26.767003586677475</v>
          </cell>
          <cell r="X39">
            <v>33.560319377091439</v>
          </cell>
          <cell r="Y39">
            <v>26.47785413578659</v>
          </cell>
          <cell r="Z39">
            <v>24.846743095439724</v>
          </cell>
          <cell r="AA39">
            <v>22.751718665242443</v>
          </cell>
          <cell r="AB39">
            <v>22.883141774873529</v>
          </cell>
          <cell r="AC39">
            <v>15.309574511260028</v>
          </cell>
          <cell r="AD39">
            <v>23.413110103376386</v>
          </cell>
          <cell r="AE39">
            <v>24.939931995139084</v>
          </cell>
          <cell r="AF39">
            <v>19.939889887509764</v>
          </cell>
          <cell r="AG39">
            <v>14.989275713268091</v>
          </cell>
        </row>
        <row r="41">
          <cell r="E41">
            <v>0.65523591557211391</v>
          </cell>
          <cell r="G41">
            <v>0.83837882921104301</v>
          </cell>
          <cell r="H41">
            <v>0.52477833419573239</v>
          </cell>
          <cell r="I41">
            <v>0.47144426006098261</v>
          </cell>
          <cell r="J41">
            <v>0.71842409313286226</v>
          </cell>
          <cell r="K41">
            <v>0.74995039174852896</v>
          </cell>
          <cell r="L41">
            <v>0.61858369237223865</v>
          </cell>
          <cell r="M41">
            <v>0.68973520968656643</v>
          </cell>
          <cell r="N41">
            <v>0.53222985756438035</v>
          </cell>
          <cell r="O41">
            <v>0.58920805432647938</v>
          </cell>
          <cell r="P41">
            <v>0.45022327171156601</v>
          </cell>
          <cell r="Q41">
            <v>0.58850351014341595</v>
          </cell>
          <cell r="R41">
            <v>0.49677603238048623</v>
          </cell>
          <cell r="S41">
            <v>0.43953700798659234</v>
          </cell>
          <cell r="T41">
            <v>0.55337986302433051</v>
          </cell>
          <cell r="U41">
            <v>0.48614912991564441</v>
          </cell>
          <cell r="V41">
            <v>0.49200010243511022</v>
          </cell>
          <cell r="W41">
            <v>0.62436284496223171</v>
          </cell>
          <cell r="X41">
            <v>0.51917323371417656</v>
          </cell>
          <cell r="Y41">
            <v>0.5725253689461498</v>
          </cell>
          <cell r="Z41">
            <v>0.44278471289323507</v>
          </cell>
          <cell r="AA41">
            <v>0.69095014367460494</v>
          </cell>
          <cell r="AB41">
            <v>0.42720741929012551</v>
          </cell>
          <cell r="AC41">
            <v>0.58318565644881437</v>
          </cell>
          <cell r="AD41">
            <v>0.51634316896183985</v>
          </cell>
          <cell r="AE41">
            <v>0.54774857493518103</v>
          </cell>
          <cell r="AF41">
            <v>0.45201656586229666</v>
          </cell>
          <cell r="AG41">
            <v>0.57519869858238437</v>
          </cell>
        </row>
      </sheetData>
      <sheetData sheetId="22">
        <row r="8">
          <cell r="E8">
            <v>394380</v>
          </cell>
        </row>
      </sheetData>
      <sheetData sheetId="23">
        <row r="39">
          <cell r="E39">
            <v>25.125334998096722</v>
          </cell>
          <cell r="G39">
            <v>24.676039976557874</v>
          </cell>
          <cell r="H39">
            <v>15.790475318084635</v>
          </cell>
          <cell r="I39">
            <v>39.54047033095641</v>
          </cell>
          <cell r="J39">
            <v>23.08558970440394</v>
          </cell>
          <cell r="K39">
            <v>18.544798740225556</v>
          </cell>
          <cell r="L39">
            <v>21.413029079083966</v>
          </cell>
          <cell r="M39">
            <v>24.973571399066429</v>
          </cell>
          <cell r="N39">
            <v>10.847568179677017</v>
          </cell>
          <cell r="O39">
            <v>22.679745168351513</v>
          </cell>
          <cell r="P39">
            <v>20.516664201879511</v>
          </cell>
          <cell r="Q39">
            <v>29.201992913242631</v>
          </cell>
          <cell r="R39">
            <v>18.262257934628632</v>
          </cell>
          <cell r="S39">
            <v>29.08392167064509</v>
          </cell>
          <cell r="T39">
            <v>30.712683605330461</v>
          </cell>
          <cell r="U39">
            <v>21.145411067407945</v>
          </cell>
          <cell r="V39">
            <v>20.251000185853606</v>
          </cell>
          <cell r="W39">
            <v>26.886863679257296</v>
          </cell>
          <cell r="X39">
            <v>32.812586394748152</v>
          </cell>
          <cell r="Y39">
            <v>25.584202906108722</v>
          </cell>
          <cell r="Z39">
            <v>24.706878178152682</v>
          </cell>
          <cell r="AA39">
            <v>21.797257943781137</v>
          </cell>
          <cell r="AB39">
            <v>22.543653436481438</v>
          </cell>
          <cell r="AC39">
            <v>14.908366650866355</v>
          </cell>
          <cell r="AD39">
            <v>23.212948925428421</v>
          </cell>
          <cell r="AE39">
            <v>24.564080590228102</v>
          </cell>
          <cell r="AF39">
            <v>19.356512232015369</v>
          </cell>
          <cell r="AG39">
            <v>15.431500253546766</v>
          </cell>
        </row>
        <row r="41">
          <cell r="E41">
            <v>0.66387296852443667</v>
          </cell>
          <cell r="G41">
            <v>0.85012053193182258</v>
          </cell>
          <cell r="H41">
            <v>0.53454707354639963</v>
          </cell>
          <cell r="I41">
            <v>0.48092197092304645</v>
          </cell>
          <cell r="J41">
            <v>0.72736066402081667</v>
          </cell>
          <cell r="K41">
            <v>0.75595508796556588</v>
          </cell>
          <cell r="L41">
            <v>0.6252763754761963</v>
          </cell>
          <cell r="M41">
            <v>0.70010853674426998</v>
          </cell>
          <cell r="N41">
            <v>0.54470757237184764</v>
          </cell>
          <cell r="O41">
            <v>0.59399945642946017</v>
          </cell>
          <cell r="P41">
            <v>0.46343212799147143</v>
          </cell>
          <cell r="Q41">
            <v>0.59799679189570643</v>
          </cell>
          <cell r="R41">
            <v>0.50073456741770594</v>
          </cell>
          <cell r="S41">
            <v>0.44655378872324286</v>
          </cell>
          <cell r="T41">
            <v>0.55872627412060583</v>
          </cell>
          <cell r="U41">
            <v>0.49423555603888375</v>
          </cell>
          <cell r="V41">
            <v>0.49668025924201686</v>
          </cell>
          <cell r="W41">
            <v>0.63283924587937768</v>
          </cell>
          <cell r="X41">
            <v>0.52114341081646276</v>
          </cell>
          <cell r="Y41">
            <v>0.58064678520368096</v>
          </cell>
          <cell r="Z41">
            <v>0.44712180248351668</v>
          </cell>
          <cell r="AA41">
            <v>0.69602120179107896</v>
          </cell>
          <cell r="AB41">
            <v>0.43254146813533623</v>
          </cell>
          <cell r="AC41">
            <v>0.5877940931747403</v>
          </cell>
          <cell r="AD41">
            <v>0.52300346604495163</v>
          </cell>
          <cell r="AE41">
            <v>0.55500237290366705</v>
          </cell>
          <cell r="AF41">
            <v>0.45606886753635262</v>
          </cell>
          <cell r="AG41">
            <v>0.58260891338145349</v>
          </cell>
        </row>
      </sheetData>
      <sheetData sheetId="24">
        <row r="8">
          <cell r="E8">
            <v>395539</v>
          </cell>
        </row>
      </sheetData>
      <sheetData sheetId="25">
        <row r="39">
          <cell r="E39">
            <v>24.977302412685038</v>
          </cell>
          <cell r="G39">
            <v>24.923427359234662</v>
          </cell>
          <cell r="H39">
            <v>15.451993111119092</v>
          </cell>
          <cell r="I39">
            <v>38.872814430443924</v>
          </cell>
          <cell r="J39">
            <v>22.820865968588635</v>
          </cell>
          <cell r="K39">
            <v>17.888831813172949</v>
          </cell>
          <cell r="L39">
            <v>21.784503129569526</v>
          </cell>
          <cell r="M39">
            <v>24.725098067358211</v>
          </cell>
          <cell r="N39">
            <v>8.9325334110088672</v>
          </cell>
          <cell r="O39">
            <v>21.99386678536839</v>
          </cell>
          <cell r="P39">
            <v>19.097626011676123</v>
          </cell>
          <cell r="Q39">
            <v>28.064482000130148</v>
          </cell>
          <cell r="R39">
            <v>16.785060168537566</v>
          </cell>
          <cell r="S39">
            <v>27.821308193336371</v>
          </cell>
          <cell r="T39">
            <v>30.240761453403653</v>
          </cell>
          <cell r="U39">
            <v>21.006149907907471</v>
          </cell>
          <cell r="V39">
            <v>20.343027667997731</v>
          </cell>
          <cell r="W39">
            <v>26.885146716491633</v>
          </cell>
          <cell r="X39">
            <v>32.093333296274785</v>
          </cell>
          <cell r="Y39">
            <v>25.833130818038956</v>
          </cell>
          <cell r="Z39">
            <v>24.431061014037976</v>
          </cell>
          <cell r="AA39">
            <v>22.236507430672404</v>
          </cell>
          <cell r="AB39">
            <v>22.194898606527495</v>
          </cell>
          <cell r="AC39">
            <v>14.919390368135099</v>
          </cell>
          <cell r="AD39">
            <v>22.64384895235747</v>
          </cell>
          <cell r="AE39">
            <v>24.530463556351343</v>
          </cell>
          <cell r="AF39">
            <v>18.754568443148059</v>
          </cell>
          <cell r="AG39">
            <v>15.453174511457233</v>
          </cell>
        </row>
        <row r="41">
          <cell r="E41">
            <v>0.66477092333482402</v>
          </cell>
          <cell r="G41">
            <v>0.84759228720615198</v>
          </cell>
          <cell r="H41">
            <v>0.54376189511516015</v>
          </cell>
          <cell r="I41">
            <v>0.48748666783480887</v>
          </cell>
          <cell r="J41">
            <v>0.73125108490667667</v>
          </cell>
          <cell r="K41">
            <v>0.75244694929701139</v>
          </cell>
          <cell r="L41">
            <v>0.62489547566930514</v>
          </cell>
          <cell r="M41">
            <v>0.70096167325539016</v>
          </cell>
          <cell r="N41">
            <v>0.55513569421220399</v>
          </cell>
          <cell r="O41">
            <v>0.59938086564375237</v>
          </cell>
          <cell r="P41">
            <v>0.4708106038855393</v>
          </cell>
          <cell r="Q41">
            <v>0.60121251257191666</v>
          </cell>
          <cell r="R41">
            <v>0.5117329465811199</v>
          </cell>
          <cell r="S41">
            <v>0.45563448581376598</v>
          </cell>
          <cell r="T41">
            <v>0.56181784224533904</v>
          </cell>
          <cell r="U41">
            <v>0.49946087803998485</v>
          </cell>
          <cell r="V41">
            <v>0.49334957136375573</v>
          </cell>
          <cell r="W41">
            <v>0.63031847802668339</v>
          </cell>
          <cell r="X41">
            <v>0.52041829241120985</v>
          </cell>
          <cell r="Y41">
            <v>0.58120626795248298</v>
          </cell>
          <cell r="Z41">
            <v>0.45184660534815474</v>
          </cell>
          <cell r="AA41">
            <v>0.69145010905070969</v>
          </cell>
          <cell r="AB41">
            <v>0.43608996315920734</v>
          </cell>
          <cell r="AC41">
            <v>0.5866428262595883</v>
          </cell>
          <cell r="AD41">
            <v>0.53042708951362305</v>
          </cell>
          <cell r="AE41">
            <v>0.555167294115263</v>
          </cell>
          <cell r="AF41">
            <v>0.45868681385886029</v>
          </cell>
          <cell r="AG41">
            <v>0.58768784584911626</v>
          </cell>
        </row>
      </sheetData>
      <sheetData sheetId="26">
        <row r="8">
          <cell r="E8">
            <v>396883</v>
          </cell>
        </row>
      </sheetData>
      <sheetData sheetId="27">
        <row r="39">
          <cell r="E39">
            <v>24.608859544713699</v>
          </cell>
          <cell r="G39">
            <v>24.591232027325077</v>
          </cell>
          <cell r="H39">
            <v>15.487046627261252</v>
          </cell>
          <cell r="I39">
            <v>38.860593933205386</v>
          </cell>
          <cell r="J39">
            <v>22.574610764342751</v>
          </cell>
          <cell r="K39">
            <v>17.646758220689492</v>
          </cell>
          <cell r="L39">
            <v>21.755489847081773</v>
          </cell>
          <cell r="M39">
            <v>24.721174265721199</v>
          </cell>
          <cell r="N39">
            <v>8.2204902678111189</v>
          </cell>
          <cell r="O39">
            <v>22.098735543337174</v>
          </cell>
          <cell r="P39">
            <v>17.910424239877287</v>
          </cell>
          <cell r="Q39">
            <v>26.925471885252183</v>
          </cell>
          <cell r="R39">
            <v>16.314425559370001</v>
          </cell>
          <cell r="S39">
            <v>28.035451691713309</v>
          </cell>
          <cell r="T39">
            <v>29.883935178533129</v>
          </cell>
          <cell r="U39">
            <v>20.894206027351856</v>
          </cell>
          <cell r="V39">
            <v>20.257892477831657</v>
          </cell>
          <cell r="W39">
            <v>26.87383119121635</v>
          </cell>
          <cell r="X39">
            <v>31.196608542633182</v>
          </cell>
          <cell r="Y39">
            <v>25.532760100977743</v>
          </cell>
          <cell r="Z39">
            <v>23.940751889987343</v>
          </cell>
          <cell r="AA39">
            <v>21.810520736789581</v>
          </cell>
          <cell r="AB39">
            <v>21.863395562175246</v>
          </cell>
          <cell r="AC39">
            <v>13.703506089221237</v>
          </cell>
          <cell r="AD39">
            <v>22.193954903801227</v>
          </cell>
          <cell r="AE39">
            <v>24.217411969986205</v>
          </cell>
          <cell r="AF39">
            <v>18.031993225199013</v>
          </cell>
          <cell r="AG39">
            <v>15.151960977045098</v>
          </cell>
        </row>
        <row r="41">
          <cell r="E41">
            <v>0.66668066160616546</v>
          </cell>
          <cell r="G41">
            <v>0.84758724688496223</v>
          </cell>
          <cell r="H41">
            <v>0.5460738910826477</v>
          </cell>
          <cell r="I41">
            <v>0.48731458224837892</v>
          </cell>
          <cell r="J41">
            <v>0.73364794980289527</v>
          </cell>
          <cell r="K41">
            <v>0.75037512583664245</v>
          </cell>
          <cell r="L41">
            <v>0.62786016963371305</v>
          </cell>
          <cell r="M41">
            <v>0.70618416505568105</v>
          </cell>
          <cell r="N41">
            <v>0.56057105621704884</v>
          </cell>
          <cell r="O41">
            <v>0.5992205501562029</v>
          </cell>
          <cell r="P41">
            <v>0.47542684336704266</v>
          </cell>
          <cell r="Q41">
            <v>0.60486134435157934</v>
          </cell>
          <cell r="R41">
            <v>0.5146203041051125</v>
          </cell>
          <cell r="S41">
            <v>0.45703220802035027</v>
          </cell>
          <cell r="T41">
            <v>0.56535446198850348</v>
          </cell>
          <cell r="U41">
            <v>0.50297814814717234</v>
          </cell>
          <cell r="V41">
            <v>0.49452012952464042</v>
          </cell>
          <cell r="W41">
            <v>0.63407198553518385</v>
          </cell>
          <cell r="X41">
            <v>0.52772706844368078</v>
          </cell>
          <cell r="Y41">
            <v>0.58513876829918332</v>
          </cell>
          <cell r="Z41">
            <v>0.45300629710641632</v>
          </cell>
          <cell r="AA41">
            <v>0.69394730971236895</v>
          </cell>
          <cell r="AB41">
            <v>0.43338518535747705</v>
          </cell>
          <cell r="AC41">
            <v>0.59388354301479696</v>
          </cell>
          <cell r="AD41">
            <v>0.53442379246641281</v>
          </cell>
          <cell r="AE41">
            <v>0.56027645788005775</v>
          </cell>
          <cell r="AF41">
            <v>0.46282048774175294</v>
          </cell>
          <cell r="AG41">
            <v>0.5897537292410322</v>
          </cell>
        </row>
      </sheetData>
      <sheetData sheetId="28">
        <row r="8">
          <cell r="E8">
            <v>398510</v>
          </cell>
        </row>
      </sheetData>
      <sheetData sheetId="29">
        <row r="39">
          <cell r="E39">
            <v>24.695370077888633</v>
          </cell>
          <cell r="G39">
            <v>24.842312189929743</v>
          </cell>
          <cell r="H39">
            <v>15.524237423940873</v>
          </cell>
          <cell r="I39">
            <v>38.935290765608926</v>
          </cell>
          <cell r="J39">
            <v>22.545504437054419</v>
          </cell>
          <cell r="K39">
            <v>17.755716535137374</v>
          </cell>
          <cell r="L39">
            <v>21.923125633931278</v>
          </cell>
          <cell r="M39">
            <v>25.098170558472038</v>
          </cell>
          <cell r="N39">
            <v>9.398027066804481</v>
          </cell>
          <cell r="O39">
            <v>22.205970657230996</v>
          </cell>
          <cell r="P39">
            <v>18.451068859101952</v>
          </cell>
          <cell r="Q39">
            <v>26.284798116675322</v>
          </cell>
          <cell r="R39">
            <v>16.122211097802115</v>
          </cell>
          <cell r="S39">
            <v>28.717276946562531</v>
          </cell>
          <cell r="T39">
            <v>30.065253908416516</v>
          </cell>
          <cell r="U39">
            <v>20.952898881628652</v>
          </cell>
          <cell r="V39">
            <v>20.459896469970548</v>
          </cell>
          <cell r="W39">
            <v>26.873556691462795</v>
          </cell>
          <cell r="X39">
            <v>30.374528916606952</v>
          </cell>
          <cell r="Y39">
            <v>25.440366748544381</v>
          </cell>
          <cell r="Z39">
            <v>23.836554684135848</v>
          </cell>
          <cell r="AA39">
            <v>22.169510085922255</v>
          </cell>
          <cell r="AB39">
            <v>22.108471877310382</v>
          </cell>
          <cell r="AC39">
            <v>13.50362879344909</v>
          </cell>
          <cell r="AD39">
            <v>21.800079429533017</v>
          </cell>
          <cell r="AE39">
            <v>24.389348017374704</v>
          </cell>
          <cell r="AF39">
            <v>17.903492842103834</v>
          </cell>
          <cell r="AG39">
            <v>15.091998769677131</v>
          </cell>
        </row>
        <row r="41">
          <cell r="E41">
            <v>0.66233797976567355</v>
          </cell>
          <cell r="G41">
            <v>0.84009146778995125</v>
          </cell>
          <cell r="H41">
            <v>0.53961718298293093</v>
          </cell>
          <cell r="I41">
            <v>0.48176621686443816</v>
          </cell>
          <cell r="J41">
            <v>0.72859310994433824</v>
          </cell>
          <cell r="K41">
            <v>0.74579721581884895</v>
          </cell>
          <cell r="L41">
            <v>0.62610060771377218</v>
          </cell>
          <cell r="M41">
            <v>0.70290296487385673</v>
          </cell>
          <cell r="N41">
            <v>0.55515722668111789</v>
          </cell>
          <cell r="O41">
            <v>0.59550618129102406</v>
          </cell>
          <cell r="P41">
            <v>0.47465876829001968</v>
          </cell>
          <cell r="Q41">
            <v>0.60279116579814707</v>
          </cell>
          <cell r="R41">
            <v>0.51454127494544089</v>
          </cell>
          <cell r="S41">
            <v>0.45241011566791683</v>
          </cell>
          <cell r="T41">
            <v>0.5620476630608664</v>
          </cell>
          <cell r="U41">
            <v>0.50031483498231877</v>
          </cell>
          <cell r="V41">
            <v>0.49292945388464721</v>
          </cell>
          <cell r="W41">
            <v>0.63234894130690444</v>
          </cell>
          <cell r="X41">
            <v>0.52372689389614846</v>
          </cell>
          <cell r="Y41">
            <v>0.58275734411736613</v>
          </cell>
          <cell r="Z41">
            <v>0.45103308808160192</v>
          </cell>
          <cell r="AA41">
            <v>0.69165169682990146</v>
          </cell>
          <cell r="AB41">
            <v>0.42959195121297777</v>
          </cell>
          <cell r="AC41">
            <v>0.59380882660531276</v>
          </cell>
          <cell r="AD41">
            <v>0.53131476894550034</v>
          </cell>
          <cell r="AE41">
            <v>0.55839965639473066</v>
          </cell>
          <cell r="AF41">
            <v>0.46079177735063964</v>
          </cell>
          <cell r="AG41">
            <v>0.58505887675428048</v>
          </cell>
        </row>
      </sheetData>
      <sheetData sheetId="30">
        <row r="8">
          <cell r="E8">
            <v>399506</v>
          </cell>
        </row>
      </sheetData>
      <sheetData sheetId="31">
        <row r="39">
          <cell r="E39">
            <v>24.715589547210129</v>
          </cell>
          <cell r="G39">
            <v>24.993665173804697</v>
          </cell>
          <cell r="H39">
            <v>15.504064871002482</v>
          </cell>
          <cell r="I39">
            <v>39.011279613833736</v>
          </cell>
          <cell r="J39">
            <v>22.440585352772413</v>
          </cell>
          <cell r="K39">
            <v>17.281843487540716</v>
          </cell>
          <cell r="L39">
            <v>21.890413667001898</v>
          </cell>
          <cell r="M39">
            <v>24.78299868608195</v>
          </cell>
          <cell r="N39">
            <v>9.757944270938598</v>
          </cell>
          <cell r="O39">
            <v>22.278807596566605</v>
          </cell>
          <cell r="P39">
            <v>19.061694099911499</v>
          </cell>
          <cell r="Q39">
            <v>25.744737981824645</v>
          </cell>
          <cell r="R39">
            <v>15.867065985094586</v>
          </cell>
          <cell r="S39">
            <v>28.742121174999347</v>
          </cell>
          <cell r="T39">
            <v>30.618594413189388</v>
          </cell>
          <cell r="U39">
            <v>20.960420945255688</v>
          </cell>
          <cell r="V39">
            <v>20.586643831366271</v>
          </cell>
          <cell r="W39">
            <v>26.875221055069083</v>
          </cell>
          <cell r="X39">
            <v>29.519219973978828</v>
          </cell>
          <cell r="Y39">
            <v>25.417853188421997</v>
          </cell>
          <cell r="Z39">
            <v>23.70252260980876</v>
          </cell>
          <cell r="AA39">
            <v>22.484478574608506</v>
          </cell>
          <cell r="AB39">
            <v>21.854266680130674</v>
          </cell>
          <cell r="AC39">
            <v>13.80105510731202</v>
          </cell>
          <cell r="AD39">
            <v>21.439144742561528</v>
          </cell>
          <cell r="AE39">
            <v>24.522880246936968</v>
          </cell>
          <cell r="AF39">
            <v>17.677559636986036</v>
          </cell>
          <cell r="AG39">
            <v>15.269261245726984</v>
          </cell>
        </row>
        <row r="41">
          <cell r="E41">
            <v>0.66031727724293232</v>
          </cell>
          <cell r="G41">
            <v>0.83609296843595149</v>
          </cell>
          <cell r="H41">
            <v>0.5376012080861996</v>
          </cell>
          <cell r="I41">
            <v>0.47768129208150145</v>
          </cell>
          <cell r="J41">
            <v>0.72451706809936978</v>
          </cell>
          <cell r="K41">
            <v>0.74698353991313626</v>
          </cell>
          <cell r="L41">
            <v>0.62359291511747916</v>
          </cell>
          <cell r="M41">
            <v>0.69841346937628246</v>
          </cell>
          <cell r="N41">
            <v>0.55140931007994831</v>
          </cell>
          <cell r="O41">
            <v>0.59281072062193307</v>
          </cell>
          <cell r="P41">
            <v>0.47257663628831814</v>
          </cell>
          <cell r="Q41">
            <v>0.60200465112965529</v>
          </cell>
          <cell r="R41">
            <v>0.51284810882696208</v>
          </cell>
          <cell r="S41">
            <v>0.45031535321596677</v>
          </cell>
          <cell r="T41">
            <v>0.56004074329235687</v>
          </cell>
          <cell r="U41">
            <v>0.49965021079182592</v>
          </cell>
          <cell r="V41">
            <v>0.49197552108067161</v>
          </cell>
          <cell r="W41">
            <v>0.63124023186147804</v>
          </cell>
          <cell r="X41">
            <v>0.52125976381633299</v>
          </cell>
          <cell r="Y41">
            <v>0.58176973223482309</v>
          </cell>
          <cell r="Z41">
            <v>0.45091288298483762</v>
          </cell>
          <cell r="AA41">
            <v>0.69317839942006532</v>
          </cell>
          <cell r="AB41">
            <v>0.43385321440046859</v>
          </cell>
          <cell r="AC41">
            <v>0.59267992048954476</v>
          </cell>
          <cell r="AD41">
            <v>0.53184639892022545</v>
          </cell>
          <cell r="AE41">
            <v>0.55839267849518337</v>
          </cell>
          <cell r="AF41">
            <v>0.46039531628159447</v>
          </cell>
          <cell r="AG41">
            <v>0.58354335960753656</v>
          </cell>
        </row>
      </sheetData>
      <sheetData sheetId="32">
        <row r="8">
          <cell r="E8">
            <v>400565</v>
          </cell>
        </row>
      </sheetData>
      <sheetData sheetId="33">
        <row r="39">
          <cell r="E39">
            <v>24.601196756155861</v>
          </cell>
          <cell r="G39">
            <v>24.798894866049821</v>
          </cell>
          <cell r="H39">
            <v>15.498521862982217</v>
          </cell>
          <cell r="I39">
            <v>39.050575050690597</v>
          </cell>
          <cell r="J39">
            <v>22.551179780674097</v>
          </cell>
          <cell r="K39">
            <v>16.832856921875631</v>
          </cell>
          <cell r="L39">
            <v>21.781417739966901</v>
          </cell>
          <cell r="M39">
            <v>24.598340978715658</v>
          </cell>
          <cell r="N39">
            <v>9.6969657604336899</v>
          </cell>
          <cell r="O39">
            <v>22.342485461056501</v>
          </cell>
          <cell r="P39">
            <v>19.543842494509502</v>
          </cell>
          <cell r="Q39">
            <v>25.260181537392906</v>
          </cell>
          <cell r="R39">
            <v>15.682254613845034</v>
          </cell>
          <cell r="S39">
            <v>28.531809984900175</v>
          </cell>
          <cell r="T39">
            <v>31.172979800806385</v>
          </cell>
          <cell r="U39">
            <v>20.975108258824264</v>
          </cell>
          <cell r="V39">
            <v>21.032647630744037</v>
          </cell>
          <cell r="W39">
            <v>26.86650986863587</v>
          </cell>
          <cell r="X39">
            <v>28.541479083065909</v>
          </cell>
          <cell r="Y39">
            <v>25.358740482344022</v>
          </cell>
          <cell r="Z39">
            <v>23.425832176637567</v>
          </cell>
          <cell r="AA39">
            <v>22.51742675058447</v>
          </cell>
          <cell r="AB39">
            <v>21.936506252982994</v>
          </cell>
          <cell r="AC39">
            <v>13.59823021490976</v>
          </cell>
          <cell r="AD39">
            <v>21.129485455748341</v>
          </cell>
          <cell r="AE39">
            <v>24.621646886862464</v>
          </cell>
          <cell r="AF39">
            <v>18.026735266429338</v>
          </cell>
          <cell r="AG39">
            <v>15.554242455383141</v>
          </cell>
        </row>
        <row r="41">
          <cell r="E41">
            <v>0.66043965081316103</v>
          </cell>
          <cell r="G41">
            <v>0.83572395783505427</v>
          </cell>
          <cell r="H41">
            <v>0.53694189455994812</v>
          </cell>
          <cell r="I41">
            <v>0.47564157962086717</v>
          </cell>
          <cell r="J41">
            <v>0.72295551818759274</v>
          </cell>
          <cell r="K41">
            <v>0.74827544262388423</v>
          </cell>
          <cell r="L41">
            <v>0.624984538650869</v>
          </cell>
          <cell r="M41">
            <v>0.70259755389705247</v>
          </cell>
          <cell r="N41">
            <v>0.55081862393675773</v>
          </cell>
          <cell r="O41">
            <v>0.59147923747228481</v>
          </cell>
          <cell r="P41">
            <v>0.4699565293780924</v>
          </cell>
          <cell r="Q41">
            <v>0.60268894756101754</v>
          </cell>
          <cell r="R41">
            <v>0.51251233093519988</v>
          </cell>
          <cell r="S41">
            <v>0.44928272848730189</v>
          </cell>
          <cell r="T41">
            <v>0.55919782649489669</v>
          </cell>
          <cell r="U41">
            <v>0.4997243635073923</v>
          </cell>
          <cell r="V41">
            <v>0.48978484667305122</v>
          </cell>
          <cell r="W41">
            <v>0.63257122170679092</v>
          </cell>
          <cell r="X41">
            <v>0.52278199177327445</v>
          </cell>
          <cell r="Y41">
            <v>0.58233691467059812</v>
          </cell>
          <cell r="Z41">
            <v>0.45219198737216987</v>
          </cell>
          <cell r="AA41">
            <v>0.69518669325208227</v>
          </cell>
          <cell r="AB41">
            <v>0.43416054110413788</v>
          </cell>
          <cell r="AC41">
            <v>0.59432256440187226</v>
          </cell>
          <cell r="AD41">
            <v>0.53212609723129645</v>
          </cell>
          <cell r="AE41">
            <v>0.55961866535733862</v>
          </cell>
          <cell r="AF41">
            <v>0.45817835931005046</v>
          </cell>
          <cell r="AG41">
            <v>0.58398020394933847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2561"/>
      <sheetName val="รวม"/>
      <sheetName val="เขต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</sheetNames>
    <sheetDataSet>
      <sheetData sheetId="0"/>
      <sheetData sheetId="1"/>
      <sheetData sheetId="2">
        <row r="64"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  <cell r="S64">
            <v>0</v>
          </cell>
        </row>
        <row r="76">
          <cell r="E76">
            <v>17950</v>
          </cell>
          <cell r="F76">
            <v>13650</v>
          </cell>
          <cell r="G76">
            <v>25200</v>
          </cell>
          <cell r="I76">
            <v>153500</v>
          </cell>
          <cell r="J76">
            <v>33550</v>
          </cell>
          <cell r="K76">
            <v>31800</v>
          </cell>
          <cell r="M76">
            <v>41050</v>
          </cell>
          <cell r="N76">
            <v>81750</v>
          </cell>
          <cell r="O76">
            <v>53650</v>
          </cell>
          <cell r="Q76">
            <v>94000</v>
          </cell>
          <cell r="R76">
            <v>84300</v>
          </cell>
          <cell r="S76">
            <v>119750</v>
          </cell>
        </row>
        <row r="85">
          <cell r="E85">
            <v>4355.17</v>
          </cell>
          <cell r="F85">
            <v>4214.68</v>
          </cell>
          <cell r="G85">
            <v>4355.1499999999996</v>
          </cell>
          <cell r="I85">
            <v>4355.16</v>
          </cell>
          <cell r="J85">
            <v>3933.71</v>
          </cell>
          <cell r="K85">
            <v>7836.16</v>
          </cell>
          <cell r="M85">
            <v>4214.68</v>
          </cell>
          <cell r="N85">
            <v>4355.17</v>
          </cell>
          <cell r="O85">
            <v>4214.68</v>
          </cell>
          <cell r="Q85">
            <v>4355.1499999999996</v>
          </cell>
          <cell r="R85">
            <v>4355.18</v>
          </cell>
          <cell r="S85">
            <v>4214.67</v>
          </cell>
        </row>
      </sheetData>
      <sheetData sheetId="3">
        <row r="64">
          <cell r="E64">
            <v>55959689.440000005</v>
          </cell>
          <cell r="F64">
            <v>62786334.960000001</v>
          </cell>
          <cell r="G64">
            <v>57845882.950000003</v>
          </cell>
          <cell r="I64">
            <v>58957452.300000004</v>
          </cell>
          <cell r="J64">
            <v>59322723.379999995</v>
          </cell>
          <cell r="K64">
            <v>57209646.07</v>
          </cell>
          <cell r="M64">
            <v>63864100.479999982</v>
          </cell>
          <cell r="N64">
            <v>59574265.259999998</v>
          </cell>
          <cell r="O64">
            <v>58953761.069999985</v>
          </cell>
          <cell r="Q64">
            <v>55415815.899999999</v>
          </cell>
          <cell r="R64">
            <v>57557236.700000003</v>
          </cell>
          <cell r="S64">
            <v>58658655.609999999</v>
          </cell>
        </row>
        <row r="76">
          <cell r="E76">
            <v>3971146.05</v>
          </cell>
          <cell r="F76">
            <v>3921799.61</v>
          </cell>
          <cell r="G76">
            <v>3884667.93</v>
          </cell>
          <cell r="I76">
            <v>3880101.1</v>
          </cell>
          <cell r="J76">
            <v>3869559.32</v>
          </cell>
          <cell r="K76">
            <v>3968108.02</v>
          </cell>
          <cell r="M76">
            <v>3816215.96</v>
          </cell>
          <cell r="N76">
            <v>3951767.43</v>
          </cell>
          <cell r="O76">
            <v>4114698.67</v>
          </cell>
          <cell r="Q76">
            <v>3970140.54</v>
          </cell>
          <cell r="R76">
            <v>4223140.62</v>
          </cell>
          <cell r="S76">
            <v>3987742.88</v>
          </cell>
        </row>
        <row r="85">
          <cell r="E85">
            <v>1880357.76</v>
          </cell>
          <cell r="F85">
            <v>1810170.72</v>
          </cell>
          <cell r="G85">
            <v>1912719.9100000001</v>
          </cell>
          <cell r="I85">
            <v>1914184.71</v>
          </cell>
          <cell r="J85">
            <v>1767000.3599999999</v>
          </cell>
          <cell r="K85">
            <v>1939011.83</v>
          </cell>
          <cell r="M85">
            <v>1880753.0299999998</v>
          </cell>
          <cell r="N85">
            <v>1997754.0899999999</v>
          </cell>
          <cell r="O85">
            <v>2063904.73</v>
          </cell>
          <cell r="Q85">
            <v>2051437.0099999998</v>
          </cell>
          <cell r="R85">
            <v>1942165.13</v>
          </cell>
          <cell r="S85">
            <v>2338434.17</v>
          </cell>
        </row>
      </sheetData>
      <sheetData sheetId="4">
        <row r="64">
          <cell r="E64">
            <v>812309.02999999991</v>
          </cell>
          <cell r="F64">
            <v>822844.86</v>
          </cell>
          <cell r="G64">
            <v>767166.70000000007</v>
          </cell>
          <cell r="I64">
            <v>853764.1399999999</v>
          </cell>
          <cell r="J64">
            <v>809922.17</v>
          </cell>
          <cell r="K64">
            <v>839504.45</v>
          </cell>
          <cell r="M64">
            <v>932517.25</v>
          </cell>
          <cell r="N64">
            <v>991254.11999999988</v>
          </cell>
          <cell r="O64">
            <v>889623.78</v>
          </cell>
          <cell r="Q64">
            <v>757002.69000000006</v>
          </cell>
          <cell r="R64">
            <v>831352.75</v>
          </cell>
          <cell r="S64">
            <v>829617.08</v>
          </cell>
        </row>
        <row r="76">
          <cell r="E76">
            <v>97358.13</v>
          </cell>
          <cell r="F76">
            <v>113746.91</v>
          </cell>
          <cell r="G76">
            <v>96140</v>
          </cell>
          <cell r="I76">
            <v>101496.26</v>
          </cell>
          <cell r="J76">
            <v>97738.13</v>
          </cell>
          <cell r="K76">
            <v>104483.18</v>
          </cell>
          <cell r="M76">
            <v>97370</v>
          </cell>
          <cell r="N76">
            <v>100468.13</v>
          </cell>
          <cell r="O76">
            <v>98570</v>
          </cell>
          <cell r="Q76">
            <v>99020</v>
          </cell>
          <cell r="R76">
            <v>98510</v>
          </cell>
          <cell r="S76">
            <v>103426.26</v>
          </cell>
        </row>
        <row r="85">
          <cell r="E85">
            <v>8475.2799999999988</v>
          </cell>
          <cell r="F85">
            <v>8729.52</v>
          </cell>
          <cell r="G85">
            <v>11390.39</v>
          </cell>
          <cell r="I85">
            <v>9812.2000000000007</v>
          </cell>
          <cell r="J85">
            <v>9328.5600000000013</v>
          </cell>
          <cell r="K85">
            <v>20444.5</v>
          </cell>
          <cell r="M85">
            <v>11664</v>
          </cell>
          <cell r="N85">
            <v>11847.07</v>
          </cell>
          <cell r="O85">
            <v>11588.51</v>
          </cell>
          <cell r="Q85">
            <v>12925.04</v>
          </cell>
          <cell r="R85">
            <v>12488.490000000002</v>
          </cell>
          <cell r="S85">
            <v>12570.43</v>
          </cell>
        </row>
      </sheetData>
      <sheetData sheetId="5">
        <row r="64">
          <cell r="E64">
            <v>3575981.6599999997</v>
          </cell>
          <cell r="F64">
            <v>3680288.63</v>
          </cell>
          <cell r="G64">
            <v>3764979.67</v>
          </cell>
          <cell r="I64">
            <v>3975346.0199999996</v>
          </cell>
          <cell r="J64">
            <v>4141798.45</v>
          </cell>
          <cell r="K64">
            <v>3866692.32</v>
          </cell>
          <cell r="M64">
            <v>4426661.34</v>
          </cell>
          <cell r="N64">
            <v>4603264.46</v>
          </cell>
          <cell r="O64">
            <v>4050470.05</v>
          </cell>
          <cell r="Q64">
            <v>3687851.8300000005</v>
          </cell>
          <cell r="R64">
            <v>3713887.72</v>
          </cell>
          <cell r="S64">
            <v>3716962.5999999996</v>
          </cell>
        </row>
        <row r="76">
          <cell r="E76">
            <v>534029.63</v>
          </cell>
          <cell r="F76">
            <v>534500</v>
          </cell>
          <cell r="G76">
            <v>534587.56999999995</v>
          </cell>
          <cell r="I76">
            <v>534017.01</v>
          </cell>
          <cell r="J76">
            <v>583022.61</v>
          </cell>
          <cell r="K76">
            <v>530962.99</v>
          </cell>
          <cell r="M76">
            <v>531200</v>
          </cell>
          <cell r="N76">
            <v>537928.13</v>
          </cell>
          <cell r="O76">
            <v>536838.6</v>
          </cell>
          <cell r="Q76">
            <v>580562.62</v>
          </cell>
          <cell r="R76">
            <v>573698.13</v>
          </cell>
          <cell r="S76">
            <v>559864.19999999995</v>
          </cell>
        </row>
        <row r="85">
          <cell r="E85">
            <v>533719.07999999996</v>
          </cell>
          <cell r="F85">
            <v>524691.56999999995</v>
          </cell>
          <cell r="G85">
            <v>600984.93999999994</v>
          </cell>
          <cell r="I85">
            <v>555057</v>
          </cell>
          <cell r="J85">
            <v>640060.82000000007</v>
          </cell>
          <cell r="K85">
            <v>572961.51</v>
          </cell>
          <cell r="M85">
            <v>559450.66</v>
          </cell>
          <cell r="N85">
            <v>609983.0199999999</v>
          </cell>
          <cell r="O85">
            <v>568743.54</v>
          </cell>
          <cell r="Q85">
            <v>595605</v>
          </cell>
          <cell r="R85">
            <v>512783.3</v>
          </cell>
          <cell r="S85">
            <v>665094.82000000007</v>
          </cell>
        </row>
      </sheetData>
      <sheetData sheetId="6">
        <row r="64">
          <cell r="E64">
            <v>7381442.3600000003</v>
          </cell>
          <cell r="F64">
            <v>7794903.2800000003</v>
          </cell>
          <cell r="G64">
            <v>7993784.0800000001</v>
          </cell>
          <cell r="I64">
            <v>8335206.9600000009</v>
          </cell>
          <cell r="J64">
            <v>8284209.3499999996</v>
          </cell>
          <cell r="K64">
            <v>7891913.2699999996</v>
          </cell>
          <cell r="M64">
            <v>8609960.5299999993</v>
          </cell>
          <cell r="N64">
            <v>8831949.8499999996</v>
          </cell>
          <cell r="O64">
            <v>8464125.660000002</v>
          </cell>
          <cell r="Q64">
            <v>7980859.0099999988</v>
          </cell>
          <cell r="R64">
            <v>8047272.1500000013</v>
          </cell>
          <cell r="S64">
            <v>7830702.1100000003</v>
          </cell>
        </row>
        <row r="76">
          <cell r="E76">
            <v>653208.59</v>
          </cell>
          <cell r="F76">
            <v>668367.85</v>
          </cell>
          <cell r="G76">
            <v>660748.22</v>
          </cell>
          <cell r="I76">
            <v>661223.18000000005</v>
          </cell>
          <cell r="J76">
            <v>672054.2</v>
          </cell>
          <cell r="K76">
            <v>786329.63</v>
          </cell>
          <cell r="M76">
            <v>665190</v>
          </cell>
          <cell r="N76">
            <v>680009.54</v>
          </cell>
          <cell r="O76">
            <v>729196.42</v>
          </cell>
          <cell r="Q76">
            <v>686765.41</v>
          </cell>
          <cell r="R76">
            <v>719828.23</v>
          </cell>
          <cell r="S76">
            <v>707457.11</v>
          </cell>
        </row>
        <row r="85">
          <cell r="E85">
            <v>539971.16</v>
          </cell>
          <cell r="F85">
            <v>538614.87</v>
          </cell>
          <cell r="G85">
            <v>567683.19999999995</v>
          </cell>
          <cell r="I85">
            <v>563296.14</v>
          </cell>
          <cell r="J85">
            <v>524155.92</v>
          </cell>
          <cell r="K85">
            <v>567335.36</v>
          </cell>
          <cell r="M85">
            <v>546468.90999999992</v>
          </cell>
          <cell r="N85">
            <v>571211.01</v>
          </cell>
          <cell r="O85">
            <v>560441.42999999993</v>
          </cell>
          <cell r="Q85">
            <v>579312.49</v>
          </cell>
          <cell r="R85">
            <v>562783.35</v>
          </cell>
          <cell r="S85">
            <v>595837.91</v>
          </cell>
        </row>
      </sheetData>
      <sheetData sheetId="7">
        <row r="64">
          <cell r="E64">
            <v>2148203.0699999998</v>
          </cell>
          <cell r="F64">
            <v>2316051.4</v>
          </cell>
          <cell r="G64">
            <v>2347560.06</v>
          </cell>
          <cell r="I64">
            <v>2496782.87</v>
          </cell>
          <cell r="J64">
            <v>2325508.7000000002</v>
          </cell>
          <cell r="K64">
            <v>2212637.3800000004</v>
          </cell>
          <cell r="M64">
            <v>2412579.59</v>
          </cell>
          <cell r="N64">
            <v>2275645.15</v>
          </cell>
          <cell r="O64">
            <v>2211986.86</v>
          </cell>
          <cell r="Q64">
            <v>2220760.2799999993</v>
          </cell>
          <cell r="R64">
            <v>2438186.7599999998</v>
          </cell>
          <cell r="S64">
            <v>2327689.6</v>
          </cell>
        </row>
        <row r="76">
          <cell r="E76">
            <v>158000</v>
          </cell>
          <cell r="F76">
            <v>161790</v>
          </cell>
          <cell r="G76">
            <v>159950</v>
          </cell>
          <cell r="I76">
            <v>160030</v>
          </cell>
          <cell r="J76">
            <v>162380</v>
          </cell>
          <cell r="K76">
            <v>163620</v>
          </cell>
          <cell r="M76">
            <v>163480</v>
          </cell>
          <cell r="N76">
            <v>166060</v>
          </cell>
          <cell r="O76">
            <v>166660</v>
          </cell>
          <cell r="Q76">
            <v>166100</v>
          </cell>
          <cell r="R76">
            <v>167780</v>
          </cell>
          <cell r="S76">
            <v>173129.91</v>
          </cell>
        </row>
        <row r="85">
          <cell r="E85">
            <v>31061.48</v>
          </cell>
          <cell r="F85">
            <v>33631.31</v>
          </cell>
          <cell r="G85">
            <v>36023.550000000003</v>
          </cell>
          <cell r="I85">
            <v>36762.410000000003</v>
          </cell>
          <cell r="J85">
            <v>35576.42</v>
          </cell>
          <cell r="K85">
            <v>40924.04</v>
          </cell>
          <cell r="M85">
            <v>39176.93</v>
          </cell>
          <cell r="N85">
            <v>44792.740000000005</v>
          </cell>
          <cell r="O85">
            <v>43274.930000000008</v>
          </cell>
          <cell r="Q85">
            <v>44426.66</v>
          </cell>
          <cell r="R85">
            <v>41255.649999999994</v>
          </cell>
          <cell r="S85">
            <v>47741.05</v>
          </cell>
        </row>
      </sheetData>
      <sheetData sheetId="8">
        <row r="64">
          <cell r="E64">
            <v>1967160.5999999999</v>
          </cell>
          <cell r="F64">
            <v>1980813.9</v>
          </cell>
          <cell r="G64">
            <v>1980712.44</v>
          </cell>
          <cell r="I64">
            <v>1971814</v>
          </cell>
          <cell r="J64">
            <v>1943337.4000000001</v>
          </cell>
          <cell r="K64">
            <v>1810303.47</v>
          </cell>
          <cell r="M64">
            <v>2086562.2999999998</v>
          </cell>
          <cell r="N64">
            <v>1968751.5699999996</v>
          </cell>
          <cell r="O64">
            <v>2074022.1999999997</v>
          </cell>
          <cell r="Q64">
            <v>1980303.3599999999</v>
          </cell>
          <cell r="R64">
            <v>1984185.8599999999</v>
          </cell>
          <cell r="S64">
            <v>1990328.76</v>
          </cell>
        </row>
        <row r="76">
          <cell r="E76">
            <v>181630</v>
          </cell>
          <cell r="F76">
            <v>186580.75</v>
          </cell>
          <cell r="G76">
            <v>188519.25</v>
          </cell>
          <cell r="I76">
            <v>203628.41</v>
          </cell>
          <cell r="J76">
            <v>185478.13</v>
          </cell>
          <cell r="K76">
            <v>193430</v>
          </cell>
          <cell r="M76">
            <v>186930</v>
          </cell>
          <cell r="N76">
            <v>188180</v>
          </cell>
          <cell r="O76">
            <v>179710</v>
          </cell>
          <cell r="Q76">
            <v>187046.26</v>
          </cell>
          <cell r="R76">
            <v>183167.66</v>
          </cell>
          <cell r="S76">
            <v>183365.24</v>
          </cell>
        </row>
        <row r="85">
          <cell r="E85">
            <v>48349.869999999995</v>
          </cell>
          <cell r="F85">
            <v>48074.06</v>
          </cell>
          <cell r="G85">
            <v>49645.89</v>
          </cell>
          <cell r="I85">
            <v>50742.65</v>
          </cell>
          <cell r="J85">
            <v>47359.7</v>
          </cell>
          <cell r="K85">
            <v>54114.119999999995</v>
          </cell>
          <cell r="M85">
            <v>50803.88</v>
          </cell>
          <cell r="N85">
            <v>58963.89</v>
          </cell>
          <cell r="O85">
            <v>50949.24</v>
          </cell>
          <cell r="Q85">
            <v>54433.42</v>
          </cell>
          <cell r="R85">
            <v>58048.37</v>
          </cell>
          <cell r="S85">
            <v>58209.63</v>
          </cell>
        </row>
      </sheetData>
      <sheetData sheetId="9">
        <row r="64">
          <cell r="E64">
            <v>1153806.8500000001</v>
          </cell>
          <cell r="F64">
            <v>1219958.4099999999</v>
          </cell>
          <cell r="G64">
            <v>1236061.8600000001</v>
          </cell>
          <cell r="I64">
            <v>1312711.6100000001</v>
          </cell>
          <cell r="J64">
            <v>1310554.22</v>
          </cell>
          <cell r="K64">
            <v>1252743.77</v>
          </cell>
          <cell r="M64">
            <v>1357729.99</v>
          </cell>
          <cell r="N64">
            <v>1377210.55</v>
          </cell>
          <cell r="O64">
            <v>1305225.9700000002</v>
          </cell>
          <cell r="Q64">
            <v>1200711.9200000002</v>
          </cell>
          <cell r="R64">
            <v>1276068.69</v>
          </cell>
          <cell r="S64">
            <v>1268197.05</v>
          </cell>
        </row>
        <row r="76">
          <cell r="E76">
            <v>141420</v>
          </cell>
          <cell r="F76">
            <v>148510</v>
          </cell>
          <cell r="G76">
            <v>142960</v>
          </cell>
          <cell r="I76">
            <v>142840</v>
          </cell>
          <cell r="J76">
            <v>145850</v>
          </cell>
          <cell r="K76">
            <v>156140</v>
          </cell>
          <cell r="M76">
            <v>139500</v>
          </cell>
          <cell r="N76">
            <v>155530</v>
          </cell>
          <cell r="O76">
            <v>139600</v>
          </cell>
          <cell r="Q76">
            <v>152750</v>
          </cell>
          <cell r="R76">
            <v>145490</v>
          </cell>
          <cell r="S76">
            <v>138750</v>
          </cell>
        </row>
        <row r="85">
          <cell r="E85">
            <v>18320.940000000002</v>
          </cell>
          <cell r="F85">
            <v>15644.76</v>
          </cell>
          <cell r="G85">
            <v>15631.69</v>
          </cell>
          <cell r="I85">
            <v>17113.060000000001</v>
          </cell>
          <cell r="J85">
            <v>15767.730000000001</v>
          </cell>
          <cell r="K85">
            <v>17276.120000000003</v>
          </cell>
          <cell r="M85">
            <v>17884.260000000002</v>
          </cell>
          <cell r="N85">
            <v>18326.650000000001</v>
          </cell>
          <cell r="O85">
            <v>18105.89</v>
          </cell>
          <cell r="Q85">
            <v>18825.840000000004</v>
          </cell>
          <cell r="R85">
            <v>16146.91</v>
          </cell>
          <cell r="S85">
            <v>23689.599999999999</v>
          </cell>
        </row>
      </sheetData>
      <sheetData sheetId="10">
        <row r="64">
          <cell r="E64">
            <v>2483951.5500000007</v>
          </cell>
          <cell r="F64">
            <v>2480762.8099999996</v>
          </cell>
          <cell r="G64">
            <v>2476150.2400000002</v>
          </cell>
          <cell r="I64">
            <v>2569956.9</v>
          </cell>
          <cell r="J64">
            <v>2710227.08</v>
          </cell>
          <cell r="K64">
            <v>2668642.9400000004</v>
          </cell>
          <cell r="M64">
            <v>2837627.9000000004</v>
          </cell>
          <cell r="N64">
            <v>2706359.8700000006</v>
          </cell>
          <cell r="O64">
            <v>2788680.03</v>
          </cell>
          <cell r="Q64">
            <v>2534701.12</v>
          </cell>
          <cell r="R64">
            <v>2539769.2000000002</v>
          </cell>
          <cell r="S64">
            <v>2811518.06</v>
          </cell>
        </row>
        <row r="76">
          <cell r="E76">
            <v>248670</v>
          </cell>
          <cell r="F76">
            <v>262354.49</v>
          </cell>
          <cell r="G76">
            <v>226680</v>
          </cell>
          <cell r="I76">
            <v>242570</v>
          </cell>
          <cell r="J76">
            <v>221980</v>
          </cell>
          <cell r="K76">
            <v>240630</v>
          </cell>
          <cell r="M76">
            <v>233364.01</v>
          </cell>
          <cell r="N76">
            <v>220410</v>
          </cell>
          <cell r="O76">
            <v>239790</v>
          </cell>
          <cell r="Q76">
            <v>236030.18</v>
          </cell>
          <cell r="R76">
            <v>244270.09</v>
          </cell>
          <cell r="S76">
            <v>242440</v>
          </cell>
        </row>
        <row r="85">
          <cell r="E85">
            <v>27314.92</v>
          </cell>
          <cell r="F85">
            <v>26794.78</v>
          </cell>
          <cell r="G85">
            <v>29811.989999999998</v>
          </cell>
          <cell r="I85">
            <v>29720.71</v>
          </cell>
          <cell r="J85">
            <v>28640.720000000001</v>
          </cell>
          <cell r="K85">
            <v>44980.289999999994</v>
          </cell>
          <cell r="M85">
            <v>32278.590000000004</v>
          </cell>
          <cell r="N85">
            <v>34114.910000000003</v>
          </cell>
          <cell r="O85">
            <v>33664.050000000003</v>
          </cell>
          <cell r="Q85">
            <v>37240.990000000005</v>
          </cell>
          <cell r="R85">
            <v>21646.559999999998</v>
          </cell>
          <cell r="S85">
            <v>57662.570000000007</v>
          </cell>
        </row>
      </sheetData>
      <sheetData sheetId="11">
        <row r="64">
          <cell r="E64">
            <v>1462458.7</v>
          </cell>
          <cell r="F64">
            <v>1537874</v>
          </cell>
          <cell r="G64">
            <v>1505297.15</v>
          </cell>
          <cell r="I64">
            <v>1585367.1900000002</v>
          </cell>
          <cell r="J64">
            <v>1568866.3099999998</v>
          </cell>
          <cell r="K64">
            <v>1530872.7699999998</v>
          </cell>
          <cell r="M64">
            <v>1787302.06</v>
          </cell>
          <cell r="N64">
            <v>1880391.38</v>
          </cell>
          <cell r="O64">
            <v>1733423.6900000002</v>
          </cell>
          <cell r="Q64">
            <v>1513440.52</v>
          </cell>
          <cell r="R64">
            <v>1563600.74</v>
          </cell>
          <cell r="S64">
            <v>1607039.9099999997</v>
          </cell>
        </row>
        <row r="76">
          <cell r="E76">
            <v>184080</v>
          </cell>
          <cell r="F76">
            <v>180910</v>
          </cell>
          <cell r="G76">
            <v>180630</v>
          </cell>
          <cell r="I76">
            <v>181870</v>
          </cell>
          <cell r="J76">
            <v>180610</v>
          </cell>
          <cell r="K76">
            <v>189530</v>
          </cell>
          <cell r="M76">
            <v>186840</v>
          </cell>
          <cell r="N76">
            <v>198015.23</v>
          </cell>
          <cell r="O76">
            <v>188950</v>
          </cell>
          <cell r="Q76">
            <v>198192.61</v>
          </cell>
          <cell r="R76">
            <v>194539.81</v>
          </cell>
          <cell r="S76">
            <v>187649.62</v>
          </cell>
        </row>
        <row r="85">
          <cell r="E85">
            <v>18718.07</v>
          </cell>
          <cell r="F85">
            <v>18696.21</v>
          </cell>
          <cell r="G85">
            <v>20370.54</v>
          </cell>
          <cell r="I85">
            <v>24767.279999999999</v>
          </cell>
          <cell r="J85">
            <v>24881.38</v>
          </cell>
          <cell r="K85">
            <v>29317.670000000002</v>
          </cell>
          <cell r="M85">
            <v>28535.269999999997</v>
          </cell>
          <cell r="N85">
            <v>29618.719999999998</v>
          </cell>
          <cell r="O85">
            <v>29073.69</v>
          </cell>
          <cell r="Q85">
            <v>29085.47</v>
          </cell>
          <cell r="R85">
            <v>8793.380000000001</v>
          </cell>
          <cell r="S85">
            <v>53700.399999999994</v>
          </cell>
        </row>
      </sheetData>
      <sheetData sheetId="12">
        <row r="64">
          <cell r="E64">
            <v>5069668.1100000003</v>
          </cell>
          <cell r="F64">
            <v>5284544.5699999994</v>
          </cell>
          <cell r="G64">
            <v>5327719.4499999993</v>
          </cell>
          <cell r="I64">
            <v>5336852.0199999996</v>
          </cell>
          <cell r="J64">
            <v>5380565.2699999996</v>
          </cell>
          <cell r="K64">
            <v>4810610.21</v>
          </cell>
          <cell r="M64">
            <v>5471125.4500000002</v>
          </cell>
          <cell r="N64">
            <v>5780929.3299999991</v>
          </cell>
          <cell r="O64">
            <v>5298397.5</v>
          </cell>
          <cell r="Q64">
            <v>5120601.9600000009</v>
          </cell>
          <cell r="R64">
            <v>5312751.26</v>
          </cell>
          <cell r="S64">
            <v>5090641.0000000009</v>
          </cell>
        </row>
        <row r="76">
          <cell r="E76">
            <v>555961.59</v>
          </cell>
          <cell r="F76">
            <v>574621.59</v>
          </cell>
          <cell r="G76">
            <v>551780</v>
          </cell>
          <cell r="I76">
            <v>570227.19999999995</v>
          </cell>
          <cell r="J76">
            <v>553037.19999999995</v>
          </cell>
          <cell r="K76">
            <v>561297.19999999995</v>
          </cell>
          <cell r="M76">
            <v>535840</v>
          </cell>
          <cell r="N76">
            <v>562830</v>
          </cell>
          <cell r="O76">
            <v>567508.78</v>
          </cell>
          <cell r="Q76">
            <v>550658.22</v>
          </cell>
          <cell r="R76">
            <v>553410</v>
          </cell>
          <cell r="S76">
            <v>563622.91</v>
          </cell>
        </row>
        <row r="85">
          <cell r="E85">
            <v>137746.22</v>
          </cell>
          <cell r="F85">
            <v>135684.24</v>
          </cell>
          <cell r="G85">
            <v>143006.88999999998</v>
          </cell>
          <cell r="I85">
            <v>144345.21</v>
          </cell>
          <cell r="J85">
            <v>133687.66</v>
          </cell>
          <cell r="K85">
            <v>145529.1</v>
          </cell>
          <cell r="M85">
            <v>146922.96</v>
          </cell>
          <cell r="N85">
            <v>150516.59000000003</v>
          </cell>
          <cell r="O85">
            <v>150881.27000000002</v>
          </cell>
          <cell r="Q85">
            <v>152652.82999999999</v>
          </cell>
          <cell r="R85">
            <v>150389.10999999999</v>
          </cell>
          <cell r="S85">
            <v>164025.54999999999</v>
          </cell>
        </row>
      </sheetData>
      <sheetData sheetId="13">
        <row r="64">
          <cell r="E64">
            <v>265831.3</v>
          </cell>
          <cell r="F64">
            <v>288290.13000000006</v>
          </cell>
          <cell r="G64">
            <v>291625.20000000007</v>
          </cell>
          <cell r="I64">
            <v>316788.45</v>
          </cell>
          <cell r="J64">
            <v>305321</v>
          </cell>
          <cell r="K64">
            <v>309404.25000000006</v>
          </cell>
          <cell r="M64">
            <v>367786.8</v>
          </cell>
          <cell r="N64">
            <v>353764.11000000004</v>
          </cell>
          <cell r="O64">
            <v>337788.52</v>
          </cell>
          <cell r="Q64">
            <v>328182.25</v>
          </cell>
          <cell r="R64">
            <v>304694.84999999998</v>
          </cell>
          <cell r="S64">
            <v>287232.93</v>
          </cell>
        </row>
        <row r="76">
          <cell r="E76">
            <v>36400</v>
          </cell>
          <cell r="F76">
            <v>36460</v>
          </cell>
          <cell r="G76">
            <v>36270</v>
          </cell>
          <cell r="I76">
            <v>36960</v>
          </cell>
          <cell r="J76">
            <v>36530</v>
          </cell>
          <cell r="K76">
            <v>37240</v>
          </cell>
          <cell r="M76">
            <v>38550</v>
          </cell>
          <cell r="N76">
            <v>37890</v>
          </cell>
          <cell r="O76">
            <v>37920</v>
          </cell>
          <cell r="Q76">
            <v>38310</v>
          </cell>
          <cell r="R76">
            <v>38200</v>
          </cell>
          <cell r="S76">
            <v>38510</v>
          </cell>
        </row>
        <row r="85">
          <cell r="E85">
            <v>3848.8900000000003</v>
          </cell>
          <cell r="F85">
            <v>3947.97</v>
          </cell>
          <cell r="G85">
            <v>4805.12</v>
          </cell>
          <cell r="I85">
            <v>5484.53</v>
          </cell>
          <cell r="J85">
            <v>4507.79</v>
          </cell>
          <cell r="K85">
            <v>7350.77</v>
          </cell>
          <cell r="M85">
            <v>7266.49</v>
          </cell>
          <cell r="N85">
            <v>7394.6</v>
          </cell>
          <cell r="O85">
            <v>7265.6100000000006</v>
          </cell>
          <cell r="Q85">
            <v>7448</v>
          </cell>
          <cell r="R85">
            <v>7605.3899999999994</v>
          </cell>
          <cell r="S85">
            <v>7776.7800000000007</v>
          </cell>
        </row>
      </sheetData>
      <sheetData sheetId="14">
        <row r="64">
          <cell r="E64">
            <v>12347877.859999999</v>
          </cell>
          <cell r="F64">
            <v>13035765.24</v>
          </cell>
          <cell r="G64">
            <v>12578490.52</v>
          </cell>
          <cell r="I64">
            <v>13055249.770000001</v>
          </cell>
          <cell r="J64">
            <v>13158675.93</v>
          </cell>
          <cell r="K64">
            <v>12542679.970000001</v>
          </cell>
          <cell r="M64">
            <v>14299117.949999999</v>
          </cell>
          <cell r="N64">
            <v>14019612.52</v>
          </cell>
          <cell r="O64">
            <v>13831203.390000002</v>
          </cell>
          <cell r="Q64">
            <v>13105872.960000001</v>
          </cell>
          <cell r="R64">
            <v>13478830.24</v>
          </cell>
          <cell r="S64">
            <v>13345105.880000001</v>
          </cell>
        </row>
        <row r="76">
          <cell r="E76">
            <v>1348210</v>
          </cell>
          <cell r="F76">
            <v>1359110</v>
          </cell>
          <cell r="G76">
            <v>1362010</v>
          </cell>
          <cell r="I76">
            <v>1358810</v>
          </cell>
          <cell r="J76">
            <v>1368882.15</v>
          </cell>
          <cell r="K76">
            <v>1366430</v>
          </cell>
          <cell r="M76">
            <v>1330140</v>
          </cell>
          <cell r="N76">
            <v>1392033.36</v>
          </cell>
          <cell r="O76">
            <v>1440406.28</v>
          </cell>
          <cell r="Q76">
            <v>1414070</v>
          </cell>
          <cell r="R76">
            <v>1408460</v>
          </cell>
          <cell r="S76">
            <v>1407510</v>
          </cell>
        </row>
        <row r="85">
          <cell r="E85">
            <v>448822.77</v>
          </cell>
          <cell r="F85">
            <v>423224.44000000006</v>
          </cell>
          <cell r="G85">
            <v>441914.16000000003</v>
          </cell>
          <cell r="I85">
            <v>452436.79000000004</v>
          </cell>
          <cell r="J85">
            <v>421733.79000000004</v>
          </cell>
          <cell r="K85">
            <v>470273.29000000004</v>
          </cell>
          <cell r="M85">
            <v>466985.31</v>
          </cell>
          <cell r="N85">
            <v>482583.48</v>
          </cell>
          <cell r="O85">
            <v>473214.87</v>
          </cell>
          <cell r="Q85">
            <v>494977.56</v>
          </cell>
          <cell r="R85">
            <v>498863.57</v>
          </cell>
          <cell r="S85">
            <v>490394.44999999995</v>
          </cell>
        </row>
      </sheetData>
      <sheetData sheetId="15">
        <row r="64">
          <cell r="E64">
            <v>1288239.5700000003</v>
          </cell>
          <cell r="F64">
            <v>1490534.49</v>
          </cell>
          <cell r="G64">
            <v>1315923.92</v>
          </cell>
          <cell r="I64">
            <v>1372813.6799999997</v>
          </cell>
          <cell r="J64">
            <v>1357507.5399999998</v>
          </cell>
          <cell r="K64">
            <v>1330539.7499999998</v>
          </cell>
          <cell r="M64">
            <v>1425734.8299999998</v>
          </cell>
          <cell r="N64">
            <v>1703017.72</v>
          </cell>
          <cell r="O64">
            <v>1479433.5</v>
          </cell>
          <cell r="Q64">
            <v>1476344.59</v>
          </cell>
          <cell r="R64">
            <v>1408238.38</v>
          </cell>
          <cell r="S64">
            <v>1365137.6700000004</v>
          </cell>
        </row>
        <row r="76">
          <cell r="E76">
            <v>173260</v>
          </cell>
          <cell r="F76">
            <v>173890</v>
          </cell>
          <cell r="G76">
            <v>182460.93</v>
          </cell>
          <cell r="I76">
            <v>204093.08000000002</v>
          </cell>
          <cell r="J76">
            <v>177650</v>
          </cell>
          <cell r="K76">
            <v>175980</v>
          </cell>
          <cell r="M76">
            <v>177670</v>
          </cell>
          <cell r="N76">
            <v>179310</v>
          </cell>
          <cell r="O76">
            <v>179470</v>
          </cell>
          <cell r="Q76">
            <v>180270</v>
          </cell>
          <cell r="R76">
            <v>179370</v>
          </cell>
          <cell r="S76">
            <v>178240</v>
          </cell>
        </row>
        <row r="85">
          <cell r="E85">
            <v>52268.4</v>
          </cell>
          <cell r="F85">
            <v>49701.7</v>
          </cell>
          <cell r="G85">
            <v>52751.85</v>
          </cell>
          <cell r="I85">
            <v>51865.95</v>
          </cell>
          <cell r="J85">
            <v>51019.07</v>
          </cell>
          <cell r="K85">
            <v>55533.42</v>
          </cell>
          <cell r="M85">
            <v>53695.61</v>
          </cell>
          <cell r="N85">
            <v>56436.01</v>
          </cell>
          <cell r="O85">
            <v>55356.43</v>
          </cell>
          <cell r="Q85">
            <v>56713.049999999996</v>
          </cell>
          <cell r="R85">
            <v>49523.97</v>
          </cell>
          <cell r="S85">
            <v>62083.16</v>
          </cell>
        </row>
      </sheetData>
      <sheetData sheetId="16">
        <row r="64">
          <cell r="E64">
            <v>1692096.5199999998</v>
          </cell>
          <cell r="F64">
            <v>1794797.81</v>
          </cell>
          <cell r="G64">
            <v>1716199.5799999998</v>
          </cell>
          <cell r="I64">
            <v>1925835.54</v>
          </cell>
          <cell r="J64">
            <v>1796754.34</v>
          </cell>
          <cell r="K64">
            <v>1774162.92</v>
          </cell>
          <cell r="M64">
            <v>2008955.09</v>
          </cell>
          <cell r="N64">
            <v>2220346.8600000003</v>
          </cell>
          <cell r="O64">
            <v>1915322.41</v>
          </cell>
          <cell r="Q64">
            <v>1733627.1799999997</v>
          </cell>
          <cell r="R64">
            <v>1781386.0199999998</v>
          </cell>
          <cell r="S64">
            <v>1781855.7100000002</v>
          </cell>
        </row>
        <row r="76">
          <cell r="E76">
            <v>255330</v>
          </cell>
          <cell r="F76">
            <v>254060</v>
          </cell>
          <cell r="G76">
            <v>254030</v>
          </cell>
          <cell r="I76">
            <v>254350</v>
          </cell>
          <cell r="J76">
            <v>253460</v>
          </cell>
          <cell r="K76">
            <v>256640</v>
          </cell>
          <cell r="M76">
            <v>255990</v>
          </cell>
          <cell r="N76">
            <v>258510</v>
          </cell>
          <cell r="O76">
            <v>275750</v>
          </cell>
          <cell r="Q76">
            <v>258020</v>
          </cell>
          <cell r="R76">
            <v>259180</v>
          </cell>
          <cell r="S76">
            <v>259760</v>
          </cell>
        </row>
        <row r="85">
          <cell r="E85">
            <v>38384.93</v>
          </cell>
          <cell r="F85">
            <v>35027.130000000005</v>
          </cell>
          <cell r="G85">
            <v>36497.25</v>
          </cell>
          <cell r="I85">
            <v>40542.119999999995</v>
          </cell>
          <cell r="J85">
            <v>36420.639999999999</v>
          </cell>
          <cell r="K85">
            <v>41662.04</v>
          </cell>
          <cell r="M85">
            <v>39679.100000000006</v>
          </cell>
          <cell r="N85">
            <v>45316.86</v>
          </cell>
          <cell r="O85">
            <v>44204.91</v>
          </cell>
          <cell r="Q85">
            <v>45906.979999999996</v>
          </cell>
          <cell r="R85">
            <v>26217.93</v>
          </cell>
          <cell r="S85">
            <v>66593.459999999992</v>
          </cell>
        </row>
      </sheetData>
      <sheetData sheetId="17">
        <row r="64">
          <cell r="E64">
            <v>3646320.8899999997</v>
          </cell>
          <cell r="F64">
            <v>3758909.38</v>
          </cell>
          <cell r="G64">
            <v>3756331.73</v>
          </cell>
          <cell r="I64">
            <v>3971627.03</v>
          </cell>
          <cell r="J64">
            <v>3812783.28</v>
          </cell>
          <cell r="K64">
            <v>3512881.1100000003</v>
          </cell>
          <cell r="M64">
            <v>3986575.15</v>
          </cell>
          <cell r="N64">
            <v>4031345.3299999996</v>
          </cell>
          <cell r="O64">
            <v>4029339.93</v>
          </cell>
          <cell r="Q64">
            <v>3731840.21</v>
          </cell>
          <cell r="R64">
            <v>3745762.6500000004</v>
          </cell>
          <cell r="S64">
            <v>3696630</v>
          </cell>
        </row>
        <row r="76">
          <cell r="E76">
            <v>417200</v>
          </cell>
          <cell r="F76">
            <v>421000</v>
          </cell>
          <cell r="G76">
            <v>429850</v>
          </cell>
          <cell r="I76">
            <v>409280</v>
          </cell>
          <cell r="J76">
            <v>421779.53</v>
          </cell>
          <cell r="K76">
            <v>415022.15</v>
          </cell>
          <cell r="M76">
            <v>414200</v>
          </cell>
          <cell r="N76">
            <v>436720</v>
          </cell>
          <cell r="O76">
            <v>436469.53</v>
          </cell>
          <cell r="Q76">
            <v>428490</v>
          </cell>
          <cell r="R76">
            <v>450319.53</v>
          </cell>
          <cell r="S76">
            <v>426189.53</v>
          </cell>
        </row>
        <row r="85">
          <cell r="E85">
            <v>81695.239999999991</v>
          </cell>
          <cell r="F85">
            <v>81384.08</v>
          </cell>
          <cell r="G85">
            <v>85627.540000000008</v>
          </cell>
          <cell r="I85">
            <v>83427.179999999993</v>
          </cell>
          <cell r="J85">
            <v>78606.880000000005</v>
          </cell>
          <cell r="K85">
            <v>84706.23</v>
          </cell>
          <cell r="M85">
            <v>85209.29</v>
          </cell>
          <cell r="N85">
            <v>89638.44</v>
          </cell>
          <cell r="O85">
            <v>86621.62</v>
          </cell>
          <cell r="Q85">
            <v>93134.76</v>
          </cell>
          <cell r="R85">
            <v>88734.5</v>
          </cell>
          <cell r="S85">
            <v>100860.43</v>
          </cell>
        </row>
      </sheetData>
      <sheetData sheetId="18">
        <row r="64">
          <cell r="E64">
            <v>1522024.17</v>
          </cell>
          <cell r="F64">
            <v>1496836.34</v>
          </cell>
          <cell r="G64">
            <v>1567786.7099999997</v>
          </cell>
          <cell r="I64">
            <v>1581501.7100000002</v>
          </cell>
          <cell r="J64">
            <v>1489483.5999999999</v>
          </cell>
          <cell r="K64">
            <v>1552153.01</v>
          </cell>
          <cell r="M64">
            <v>1718731.63</v>
          </cell>
          <cell r="N64">
            <v>1742681.2200000002</v>
          </cell>
          <cell r="O64">
            <v>1685465.51</v>
          </cell>
          <cell r="Q64">
            <v>1554842.7800000003</v>
          </cell>
          <cell r="R64">
            <v>1619162.3</v>
          </cell>
          <cell r="S64">
            <v>1590141.9300000002</v>
          </cell>
        </row>
        <row r="76">
          <cell r="E76">
            <v>217370</v>
          </cell>
          <cell r="F76">
            <v>216660</v>
          </cell>
          <cell r="G76">
            <v>210990</v>
          </cell>
          <cell r="I76">
            <v>218560</v>
          </cell>
          <cell r="J76">
            <v>219420</v>
          </cell>
          <cell r="K76">
            <v>216520</v>
          </cell>
          <cell r="M76">
            <v>212410</v>
          </cell>
          <cell r="N76">
            <v>211810</v>
          </cell>
          <cell r="O76">
            <v>203870</v>
          </cell>
          <cell r="Q76">
            <v>202700</v>
          </cell>
          <cell r="R76">
            <v>202080</v>
          </cell>
          <cell r="S76">
            <v>196740</v>
          </cell>
        </row>
        <row r="85">
          <cell r="E85">
            <v>42003.5</v>
          </cell>
          <cell r="F85">
            <v>40993.11</v>
          </cell>
          <cell r="G85">
            <v>41625.26</v>
          </cell>
          <cell r="I85">
            <v>42055.5</v>
          </cell>
          <cell r="J85">
            <v>39648.589999999997</v>
          </cell>
          <cell r="K85">
            <v>43251.26</v>
          </cell>
          <cell r="M85">
            <v>42602.100000000006</v>
          </cell>
          <cell r="N85">
            <v>45360.41</v>
          </cell>
          <cell r="O85">
            <v>42745.51</v>
          </cell>
          <cell r="Q85">
            <v>45502.400000000001</v>
          </cell>
          <cell r="R85">
            <v>44193.39</v>
          </cell>
          <cell r="S85">
            <v>43185.52</v>
          </cell>
        </row>
      </sheetData>
      <sheetData sheetId="19">
        <row r="64">
          <cell r="E64">
            <v>958014.71</v>
          </cell>
          <cell r="F64">
            <v>961803.96000000008</v>
          </cell>
          <cell r="G64">
            <v>984909.67</v>
          </cell>
          <cell r="I64">
            <v>1025682.2899999999</v>
          </cell>
          <cell r="J64">
            <v>1013108.3600000001</v>
          </cell>
          <cell r="K64">
            <v>944005.73</v>
          </cell>
          <cell r="M64">
            <v>1052602.58</v>
          </cell>
          <cell r="N64">
            <v>948277.39999999991</v>
          </cell>
          <cell r="O64">
            <v>994350.29999999993</v>
          </cell>
          <cell r="Q64">
            <v>975427.64000000013</v>
          </cell>
          <cell r="R64">
            <v>992847.13</v>
          </cell>
          <cell r="S64">
            <v>932230.73</v>
          </cell>
        </row>
        <row r="76">
          <cell r="E76">
            <v>117520.06</v>
          </cell>
          <cell r="F76">
            <v>118140</v>
          </cell>
          <cell r="G76">
            <v>116710.02</v>
          </cell>
          <cell r="I76">
            <v>118160.01</v>
          </cell>
          <cell r="J76">
            <v>117110</v>
          </cell>
          <cell r="K76">
            <v>118130</v>
          </cell>
          <cell r="M76">
            <v>118470</v>
          </cell>
          <cell r="N76">
            <v>119020</v>
          </cell>
          <cell r="O76">
            <v>118530</v>
          </cell>
          <cell r="Q76">
            <v>118830</v>
          </cell>
          <cell r="R76">
            <v>119500</v>
          </cell>
          <cell r="S76">
            <v>118030</v>
          </cell>
        </row>
        <row r="85">
          <cell r="E85">
            <v>12507.16</v>
          </cell>
          <cell r="F85">
            <v>12260.380000000001</v>
          </cell>
          <cell r="G85">
            <v>14039.649999999998</v>
          </cell>
          <cell r="I85">
            <v>14619.24</v>
          </cell>
          <cell r="J85">
            <v>12365.41</v>
          </cell>
          <cell r="K85">
            <v>13450.189999999999</v>
          </cell>
          <cell r="M85">
            <v>14221.14</v>
          </cell>
          <cell r="N85">
            <v>14590.75</v>
          </cell>
          <cell r="O85">
            <v>14744.220000000001</v>
          </cell>
          <cell r="Q85">
            <v>15118.14</v>
          </cell>
          <cell r="R85">
            <v>15337.7</v>
          </cell>
          <cell r="S85">
            <v>15655.650000000001</v>
          </cell>
        </row>
      </sheetData>
      <sheetData sheetId="20">
        <row r="64">
          <cell r="E64">
            <v>5085923.2700000005</v>
          </cell>
          <cell r="F64">
            <v>5215684.6500000004</v>
          </cell>
          <cell r="G64">
            <v>5247029.08</v>
          </cell>
          <cell r="I64">
            <v>5494231.5800000001</v>
          </cell>
          <cell r="J64">
            <v>5323202.34</v>
          </cell>
          <cell r="K64">
            <v>4926664.53</v>
          </cell>
          <cell r="M64">
            <v>5737194.5899999999</v>
          </cell>
          <cell r="N64">
            <v>5220986.2899999991</v>
          </cell>
          <cell r="O64">
            <v>5537264.3099999996</v>
          </cell>
          <cell r="Q64">
            <v>5310940.4000000004</v>
          </cell>
          <cell r="R64">
            <v>5317049.0500000007</v>
          </cell>
          <cell r="S64">
            <v>5446049.1499999994</v>
          </cell>
        </row>
        <row r="76">
          <cell r="E76">
            <v>487760</v>
          </cell>
          <cell r="F76">
            <v>532180</v>
          </cell>
          <cell r="G76">
            <v>530970</v>
          </cell>
          <cell r="I76">
            <v>530270</v>
          </cell>
          <cell r="J76">
            <v>514960</v>
          </cell>
          <cell r="K76">
            <v>513880</v>
          </cell>
          <cell r="M76">
            <v>518200</v>
          </cell>
          <cell r="N76">
            <v>561250</v>
          </cell>
          <cell r="O76">
            <v>579060</v>
          </cell>
          <cell r="Q76">
            <v>561530</v>
          </cell>
          <cell r="R76">
            <v>508422.9</v>
          </cell>
          <cell r="S76">
            <v>572150</v>
          </cell>
        </row>
        <row r="85">
          <cell r="E85">
            <v>96488.1</v>
          </cell>
          <cell r="F85">
            <v>112691.12</v>
          </cell>
          <cell r="G85">
            <v>105644.73</v>
          </cell>
          <cell r="I85">
            <v>107191.64</v>
          </cell>
          <cell r="J85">
            <v>97938.240000000005</v>
          </cell>
          <cell r="K85">
            <v>114216.31</v>
          </cell>
          <cell r="M85">
            <v>103895.48000000001</v>
          </cell>
          <cell r="N85">
            <v>111895.36</v>
          </cell>
          <cell r="O85">
            <v>111055.66</v>
          </cell>
          <cell r="Q85">
            <v>122419.95</v>
          </cell>
          <cell r="R85">
            <v>96773.08</v>
          </cell>
          <cell r="S85">
            <v>128055.26000000001</v>
          </cell>
        </row>
      </sheetData>
      <sheetData sheetId="21">
        <row r="64">
          <cell r="E64">
            <v>1433992.78</v>
          </cell>
          <cell r="F64">
            <v>1382598.18</v>
          </cell>
          <cell r="G64">
            <v>1481808.29</v>
          </cell>
          <cell r="I64">
            <v>1606777.99</v>
          </cell>
          <cell r="J64">
            <v>1422728.63</v>
          </cell>
          <cell r="K64">
            <v>1343265.29</v>
          </cell>
          <cell r="M64">
            <v>1459828.46</v>
          </cell>
          <cell r="N64">
            <v>1468283.55</v>
          </cell>
          <cell r="O64">
            <v>1651484.09</v>
          </cell>
          <cell r="Q64">
            <v>1403375.71</v>
          </cell>
          <cell r="R64">
            <v>1439176.8599999999</v>
          </cell>
          <cell r="S64">
            <v>1512906.8599999996</v>
          </cell>
        </row>
        <row r="76">
          <cell r="E76">
            <v>154960</v>
          </cell>
          <cell r="F76">
            <v>155550</v>
          </cell>
          <cell r="G76">
            <v>171541.31</v>
          </cell>
          <cell r="I76">
            <v>156820</v>
          </cell>
          <cell r="J76">
            <v>164112.43</v>
          </cell>
          <cell r="K76">
            <v>161901.68</v>
          </cell>
          <cell r="M76">
            <v>161060</v>
          </cell>
          <cell r="N76">
            <v>159640</v>
          </cell>
          <cell r="O76">
            <v>161560</v>
          </cell>
          <cell r="Q76">
            <v>160360</v>
          </cell>
          <cell r="R76">
            <v>164210</v>
          </cell>
          <cell r="S76">
            <v>163050</v>
          </cell>
        </row>
        <row r="85">
          <cell r="E85">
            <v>37957.440000000002</v>
          </cell>
          <cell r="F85">
            <v>37776.990000000005</v>
          </cell>
          <cell r="G85">
            <v>37873.97</v>
          </cell>
          <cell r="I85">
            <v>41437.440000000002</v>
          </cell>
          <cell r="J85">
            <v>38474.82</v>
          </cell>
          <cell r="K85">
            <v>41770.770000000004</v>
          </cell>
          <cell r="M85">
            <v>40247.78</v>
          </cell>
          <cell r="N85">
            <v>45535.4</v>
          </cell>
          <cell r="O85">
            <v>42328.600000000006</v>
          </cell>
          <cell r="Q85">
            <v>44707.83</v>
          </cell>
          <cell r="R85">
            <v>31044.84</v>
          </cell>
          <cell r="S85">
            <v>56718.840000000004</v>
          </cell>
        </row>
      </sheetData>
      <sheetData sheetId="22">
        <row r="64">
          <cell r="E64">
            <v>6644564.8699999992</v>
          </cell>
          <cell r="F64">
            <v>6929409.3600000003</v>
          </cell>
          <cell r="G64">
            <v>6868588.5800000001</v>
          </cell>
          <cell r="I64">
            <v>6889239.540000001</v>
          </cell>
          <cell r="J64">
            <v>6981029.0899999999</v>
          </cell>
          <cell r="K64">
            <v>6663687.3600000003</v>
          </cell>
          <cell r="M64">
            <v>7532947.3400000008</v>
          </cell>
          <cell r="N64">
            <v>7184331.6899999995</v>
          </cell>
          <cell r="O64">
            <v>7453833.4299999997</v>
          </cell>
          <cell r="Q64">
            <v>6958745.2199999997</v>
          </cell>
          <cell r="R64">
            <v>7166647.7999999998</v>
          </cell>
          <cell r="S64">
            <v>7222979.3399999999</v>
          </cell>
        </row>
        <row r="76">
          <cell r="E76">
            <v>737310</v>
          </cell>
          <cell r="F76">
            <v>752820</v>
          </cell>
          <cell r="G76">
            <v>749050</v>
          </cell>
          <cell r="I76">
            <v>782800</v>
          </cell>
          <cell r="J76">
            <v>759480</v>
          </cell>
          <cell r="K76">
            <v>769590</v>
          </cell>
          <cell r="M76">
            <v>744890</v>
          </cell>
          <cell r="N76">
            <v>759620</v>
          </cell>
          <cell r="O76">
            <v>770750</v>
          </cell>
          <cell r="Q76">
            <v>765430</v>
          </cell>
          <cell r="R76">
            <v>791580</v>
          </cell>
          <cell r="S76">
            <v>772000</v>
          </cell>
        </row>
        <row r="85">
          <cell r="E85">
            <v>292913.17</v>
          </cell>
          <cell r="F85">
            <v>298547.40000000002</v>
          </cell>
          <cell r="G85">
            <v>300550.99</v>
          </cell>
          <cell r="I85">
            <v>305045.67000000004</v>
          </cell>
          <cell r="J85">
            <v>290877.23</v>
          </cell>
          <cell r="K85">
            <v>316942.65000000002</v>
          </cell>
          <cell r="M85">
            <v>306547.53000000003</v>
          </cell>
          <cell r="N85">
            <v>320812.02</v>
          </cell>
          <cell r="O85">
            <v>318078.2</v>
          </cell>
          <cell r="Q85">
            <v>331136.49</v>
          </cell>
          <cell r="R85">
            <v>706244.92999999993</v>
          </cell>
          <cell r="S85">
            <v>-33806.289999999964</v>
          </cell>
        </row>
      </sheetData>
      <sheetData sheetId="23">
        <row r="64">
          <cell r="E64">
            <v>1400215.47</v>
          </cell>
          <cell r="F64">
            <v>1482713.23</v>
          </cell>
          <cell r="G64">
            <v>1487756.6800000002</v>
          </cell>
          <cell r="I64">
            <v>1570642.83</v>
          </cell>
          <cell r="J64">
            <v>1461974.5999999999</v>
          </cell>
          <cell r="K64">
            <v>1403203.4000000001</v>
          </cell>
          <cell r="M64">
            <v>1526476.54</v>
          </cell>
          <cell r="N64">
            <v>1617245.74</v>
          </cell>
          <cell r="O64">
            <v>1521992.5799999998</v>
          </cell>
          <cell r="Q64">
            <v>1464805.95</v>
          </cell>
          <cell r="R64">
            <v>1519126.6300000001</v>
          </cell>
          <cell r="S64">
            <v>1496786.02</v>
          </cell>
        </row>
        <row r="76">
          <cell r="E76">
            <v>206270</v>
          </cell>
          <cell r="F76">
            <v>200830</v>
          </cell>
          <cell r="G76">
            <v>196339.53</v>
          </cell>
          <cell r="I76">
            <v>206260</v>
          </cell>
          <cell r="J76">
            <v>202999.53</v>
          </cell>
          <cell r="K76">
            <v>204200</v>
          </cell>
          <cell r="M76">
            <v>200095.06</v>
          </cell>
          <cell r="N76">
            <v>198810</v>
          </cell>
          <cell r="O76">
            <v>198740</v>
          </cell>
          <cell r="Q76">
            <v>198180</v>
          </cell>
          <cell r="R76">
            <v>198980</v>
          </cell>
          <cell r="S76">
            <v>198410</v>
          </cell>
        </row>
        <row r="85">
          <cell r="E85">
            <v>21323.309999999998</v>
          </cell>
          <cell r="F85">
            <v>21161.71</v>
          </cell>
          <cell r="G85">
            <v>24510.379999999997</v>
          </cell>
          <cell r="I85">
            <v>25713.7</v>
          </cell>
          <cell r="J85">
            <v>25900.85</v>
          </cell>
          <cell r="K85">
            <v>28565.54</v>
          </cell>
          <cell r="M85">
            <v>26836.41</v>
          </cell>
          <cell r="N85">
            <v>26166.760000000002</v>
          </cell>
          <cell r="O85">
            <v>28066.719999999998</v>
          </cell>
          <cell r="Q85">
            <v>28423.82</v>
          </cell>
          <cell r="R85">
            <v>28368.659999999996</v>
          </cell>
          <cell r="S85">
            <v>27366.84</v>
          </cell>
        </row>
      </sheetData>
      <sheetData sheetId="24">
        <row r="64">
          <cell r="E64">
            <v>11621042.85</v>
          </cell>
          <cell r="F64">
            <v>11738332.689999999</v>
          </cell>
          <cell r="G64">
            <v>11977557.42</v>
          </cell>
          <cell r="I64">
            <v>12330938.24</v>
          </cell>
          <cell r="J64">
            <v>12068773.610000003</v>
          </cell>
          <cell r="K64">
            <v>11343511.689999999</v>
          </cell>
          <cell r="M64">
            <v>12568855.83</v>
          </cell>
          <cell r="N64">
            <v>11630438.549999999</v>
          </cell>
          <cell r="O64">
            <v>12375620.950000001</v>
          </cell>
          <cell r="Q64">
            <v>11968249.130000001</v>
          </cell>
          <cell r="R64">
            <v>12742470.239999998</v>
          </cell>
          <cell r="S64">
            <v>12930788.789999999</v>
          </cell>
        </row>
        <row r="76">
          <cell r="E76">
            <v>1001795.99</v>
          </cell>
          <cell r="F76">
            <v>1009533.25</v>
          </cell>
          <cell r="G76">
            <v>1003720.76</v>
          </cell>
          <cell r="I76">
            <v>1022347.3</v>
          </cell>
          <cell r="J76">
            <v>1008035.9</v>
          </cell>
          <cell r="K76">
            <v>1005113.27</v>
          </cell>
          <cell r="M76">
            <v>1973671.78</v>
          </cell>
          <cell r="N76">
            <v>70754.670000000042</v>
          </cell>
          <cell r="O76">
            <v>1246978.69</v>
          </cell>
          <cell r="Q76">
            <v>1038759.43</v>
          </cell>
          <cell r="R76">
            <v>1030333.84</v>
          </cell>
          <cell r="S76">
            <v>1030020.66</v>
          </cell>
        </row>
        <row r="85">
          <cell r="E85">
            <v>486601.72</v>
          </cell>
          <cell r="F85">
            <v>465430.33999999997</v>
          </cell>
          <cell r="G85">
            <v>485623.95999999996</v>
          </cell>
          <cell r="I85">
            <v>534359.73</v>
          </cell>
          <cell r="J85">
            <v>461269.5</v>
          </cell>
          <cell r="K85">
            <v>512624.9</v>
          </cell>
          <cell r="M85">
            <v>505255.93</v>
          </cell>
          <cell r="N85">
            <v>520984.77</v>
          </cell>
          <cell r="O85">
            <v>510593.43999999994</v>
          </cell>
          <cell r="Q85">
            <v>536646.42000000004</v>
          </cell>
          <cell r="R85">
            <v>452853.18000000005</v>
          </cell>
          <cell r="S85">
            <v>635056.83000000007</v>
          </cell>
        </row>
      </sheetData>
      <sheetData sheetId="25">
        <row r="64">
          <cell r="E64">
            <v>1479511.9200000002</v>
          </cell>
          <cell r="F64">
            <v>1509321.1</v>
          </cell>
          <cell r="G64">
            <v>1595552.54</v>
          </cell>
          <cell r="I64">
            <v>1591639.3499999999</v>
          </cell>
          <cell r="J64">
            <v>1624350.94</v>
          </cell>
          <cell r="K64">
            <v>1605159.18</v>
          </cell>
          <cell r="M64">
            <v>1709072.96</v>
          </cell>
          <cell r="N64">
            <v>1746868.34</v>
          </cell>
          <cell r="O64">
            <v>1762303.2</v>
          </cell>
          <cell r="Q64">
            <v>1674545.38</v>
          </cell>
          <cell r="R64">
            <v>1930332.6700000002</v>
          </cell>
          <cell r="S64">
            <v>1506340.69</v>
          </cell>
        </row>
        <row r="76">
          <cell r="E76">
            <v>238440</v>
          </cell>
          <cell r="F76">
            <v>241500</v>
          </cell>
          <cell r="G76">
            <v>234810</v>
          </cell>
          <cell r="I76">
            <v>235740</v>
          </cell>
          <cell r="J76">
            <v>236520</v>
          </cell>
          <cell r="K76">
            <v>237990</v>
          </cell>
          <cell r="M76">
            <v>237100</v>
          </cell>
          <cell r="N76">
            <v>246318.98</v>
          </cell>
          <cell r="O76">
            <v>241350</v>
          </cell>
          <cell r="Q76">
            <v>250974.49</v>
          </cell>
          <cell r="R76">
            <v>251970</v>
          </cell>
          <cell r="S76">
            <v>253460</v>
          </cell>
        </row>
        <row r="85">
          <cell r="E85">
            <v>37772.81</v>
          </cell>
          <cell r="F85">
            <v>41367.46</v>
          </cell>
          <cell r="G85">
            <v>42129.14</v>
          </cell>
          <cell r="I85">
            <v>44724.56</v>
          </cell>
          <cell r="J85">
            <v>41108.600000000006</v>
          </cell>
          <cell r="K85">
            <v>47144.58</v>
          </cell>
          <cell r="M85">
            <v>44894.009999999995</v>
          </cell>
          <cell r="N85">
            <v>47365.869999999995</v>
          </cell>
          <cell r="O85">
            <v>56559.650000000009</v>
          </cell>
          <cell r="Q85">
            <v>1002860.2000000001</v>
          </cell>
          <cell r="R85">
            <v>-868557.41000000015</v>
          </cell>
          <cell r="S85">
            <v>75608.680000000008</v>
          </cell>
        </row>
      </sheetData>
      <sheetData sheetId="26">
        <row r="64">
          <cell r="E64">
            <v>772292.09000000008</v>
          </cell>
          <cell r="F64">
            <v>767781.28000000014</v>
          </cell>
          <cell r="G64">
            <v>778768.02</v>
          </cell>
          <cell r="I64">
            <v>793474.85</v>
          </cell>
          <cell r="J64">
            <v>753445.19</v>
          </cell>
          <cell r="K64">
            <v>719583.75</v>
          </cell>
          <cell r="M64">
            <v>811288.55000000016</v>
          </cell>
          <cell r="N64">
            <v>793878.1</v>
          </cell>
          <cell r="O64">
            <v>850630.45000000007</v>
          </cell>
          <cell r="Q64">
            <v>812377.33</v>
          </cell>
          <cell r="R64">
            <v>781662.99</v>
          </cell>
          <cell r="S64">
            <v>808439.96000000008</v>
          </cell>
        </row>
        <row r="76">
          <cell r="E76">
            <v>72090</v>
          </cell>
          <cell r="F76">
            <v>73380</v>
          </cell>
          <cell r="G76">
            <v>71660</v>
          </cell>
          <cell r="I76">
            <v>72810.03</v>
          </cell>
          <cell r="J76">
            <v>73200</v>
          </cell>
          <cell r="K76">
            <v>72680</v>
          </cell>
          <cell r="M76">
            <v>73230</v>
          </cell>
          <cell r="N76">
            <v>73830</v>
          </cell>
          <cell r="O76">
            <v>73940</v>
          </cell>
          <cell r="Q76">
            <v>73740</v>
          </cell>
          <cell r="R76">
            <v>74340</v>
          </cell>
          <cell r="S76">
            <v>75300</v>
          </cell>
        </row>
        <row r="85">
          <cell r="E85">
            <v>14035.71</v>
          </cell>
          <cell r="F85">
            <v>13539.099999999999</v>
          </cell>
          <cell r="G85">
            <v>15408.220000000001</v>
          </cell>
          <cell r="I85">
            <v>15291.61</v>
          </cell>
          <cell r="J85">
            <v>14619.75</v>
          </cell>
          <cell r="K85">
            <v>15971.109999999999</v>
          </cell>
          <cell r="M85">
            <v>15816.68</v>
          </cell>
          <cell r="N85">
            <v>17541.03</v>
          </cell>
          <cell r="O85">
            <v>17020.64</v>
          </cell>
          <cell r="Q85">
            <v>20437.300000000003</v>
          </cell>
          <cell r="R85">
            <v>17715.77</v>
          </cell>
          <cell r="S85">
            <v>18059.27</v>
          </cell>
        </row>
      </sheetData>
      <sheetData sheetId="27">
        <row r="64">
          <cell r="E64">
            <v>946412.97</v>
          </cell>
          <cell r="F64">
            <v>1030230.3</v>
          </cell>
          <cell r="G64">
            <v>998564.72</v>
          </cell>
          <cell r="I64">
            <v>1086598.0699999998</v>
          </cell>
          <cell r="J64">
            <v>1040303</v>
          </cell>
          <cell r="K64">
            <v>965111.39</v>
          </cell>
          <cell r="M64">
            <v>1088537.22</v>
          </cell>
          <cell r="N64">
            <v>1191623.6200000001</v>
          </cell>
          <cell r="O64">
            <v>1123982.1200000001</v>
          </cell>
          <cell r="Q64">
            <v>1014154.03</v>
          </cell>
          <cell r="R64">
            <v>1089566.1499999999</v>
          </cell>
          <cell r="S64">
            <v>1050945.71</v>
          </cell>
        </row>
        <row r="76">
          <cell r="E76">
            <v>116990</v>
          </cell>
          <cell r="F76">
            <v>116850</v>
          </cell>
          <cell r="G76">
            <v>119160</v>
          </cell>
          <cell r="I76">
            <v>118230</v>
          </cell>
          <cell r="J76">
            <v>117650</v>
          </cell>
          <cell r="K76">
            <v>120010</v>
          </cell>
          <cell r="M76">
            <v>119140</v>
          </cell>
          <cell r="N76">
            <v>120580</v>
          </cell>
          <cell r="O76">
            <v>121650</v>
          </cell>
          <cell r="Q76">
            <v>121470</v>
          </cell>
          <cell r="R76">
            <v>121100</v>
          </cell>
          <cell r="S76">
            <v>119960</v>
          </cell>
        </row>
        <row r="85">
          <cell r="E85">
            <v>17112.689999999999</v>
          </cell>
          <cell r="F85">
            <v>21210.21</v>
          </cell>
          <cell r="G85">
            <v>18398.97</v>
          </cell>
          <cell r="I85">
            <v>19265.64</v>
          </cell>
          <cell r="J85">
            <v>17968.54</v>
          </cell>
          <cell r="K85">
            <v>20017.259999999998</v>
          </cell>
          <cell r="M85">
            <v>18913.04</v>
          </cell>
          <cell r="N85">
            <v>20256.96</v>
          </cell>
          <cell r="O85">
            <v>20957.52</v>
          </cell>
          <cell r="Q85">
            <v>19986.5</v>
          </cell>
          <cell r="R85">
            <v>22450.559999999998</v>
          </cell>
          <cell r="S85">
            <v>21063.39</v>
          </cell>
        </row>
      </sheetData>
      <sheetData sheetId="28">
        <row r="64">
          <cell r="E64">
            <v>5729562.46</v>
          </cell>
          <cell r="F64">
            <v>5694511.1200000001</v>
          </cell>
          <cell r="G64">
            <v>5560660.1299999999</v>
          </cell>
          <cell r="I64">
            <v>5886926.8300000001</v>
          </cell>
          <cell r="J64">
            <v>5695916.4699999997</v>
          </cell>
          <cell r="K64">
            <v>5404296.8700000001</v>
          </cell>
          <cell r="M64">
            <v>6146881.3500000006</v>
          </cell>
          <cell r="N64">
            <v>5907743.5899999999</v>
          </cell>
          <cell r="O64">
            <v>6219985.1400000006</v>
          </cell>
          <cell r="Q64">
            <v>5760727.5700000003</v>
          </cell>
          <cell r="R64">
            <v>6005207.1899999995</v>
          </cell>
          <cell r="S64">
            <v>5919802.3899999997</v>
          </cell>
        </row>
        <row r="76">
          <cell r="E76">
            <v>645960</v>
          </cell>
          <cell r="F76">
            <v>655390</v>
          </cell>
          <cell r="G76">
            <v>657160</v>
          </cell>
          <cell r="I76">
            <v>641060</v>
          </cell>
          <cell r="J76">
            <v>649652.71</v>
          </cell>
          <cell r="K76">
            <v>651950</v>
          </cell>
          <cell r="M76">
            <v>645700</v>
          </cell>
          <cell r="N76">
            <v>653160</v>
          </cell>
          <cell r="O76">
            <v>655440</v>
          </cell>
          <cell r="Q76">
            <v>655980</v>
          </cell>
          <cell r="R76">
            <v>660700</v>
          </cell>
          <cell r="S76">
            <v>652060</v>
          </cell>
        </row>
        <row r="85">
          <cell r="E85">
            <v>160382</v>
          </cell>
          <cell r="F85">
            <v>166240.48000000001</v>
          </cell>
          <cell r="G85">
            <v>163723.89000000001</v>
          </cell>
          <cell r="I85">
            <v>164441.72999999998</v>
          </cell>
          <cell r="J85">
            <v>160424.91999999998</v>
          </cell>
          <cell r="K85">
            <v>176742.68</v>
          </cell>
          <cell r="M85">
            <v>172417.28</v>
          </cell>
          <cell r="N85">
            <v>181284.3</v>
          </cell>
          <cell r="O85">
            <v>176789.36</v>
          </cell>
          <cell r="Q85">
            <v>182842.47999999998</v>
          </cell>
          <cell r="R85">
            <v>156904.46000000002</v>
          </cell>
          <cell r="S85">
            <v>214540.22</v>
          </cell>
        </row>
      </sheetData>
      <sheetData sheetId="29">
        <row r="64">
          <cell r="E64">
            <v>799896.08000000007</v>
          </cell>
          <cell r="F64">
            <v>858213.88</v>
          </cell>
          <cell r="G64">
            <v>847245.17</v>
          </cell>
          <cell r="I64">
            <v>882432.52</v>
          </cell>
          <cell r="J64">
            <v>893140.65</v>
          </cell>
          <cell r="K64">
            <v>838475.70000000007</v>
          </cell>
          <cell r="M64">
            <v>912692.28</v>
          </cell>
          <cell r="N64">
            <v>912533.17999999993</v>
          </cell>
          <cell r="O64">
            <v>931090.1</v>
          </cell>
          <cell r="Q64">
            <v>860633.34999999986</v>
          </cell>
          <cell r="R64">
            <v>885976.2</v>
          </cell>
          <cell r="S64">
            <v>811609.95</v>
          </cell>
        </row>
        <row r="76">
          <cell r="E76">
            <v>106820</v>
          </cell>
          <cell r="F76">
            <v>110305.8</v>
          </cell>
          <cell r="G76">
            <v>113855.79</v>
          </cell>
          <cell r="I76">
            <v>112945.7</v>
          </cell>
          <cell r="J76">
            <v>113990.09</v>
          </cell>
          <cell r="K76">
            <v>113935.7</v>
          </cell>
          <cell r="M76">
            <v>110970</v>
          </cell>
          <cell r="N76">
            <v>113300</v>
          </cell>
          <cell r="O76">
            <v>112310</v>
          </cell>
          <cell r="Q76">
            <v>113300</v>
          </cell>
          <cell r="R76">
            <v>113150</v>
          </cell>
          <cell r="S76">
            <v>114210</v>
          </cell>
        </row>
        <row r="85">
          <cell r="E85">
            <v>22946.940000000002</v>
          </cell>
          <cell r="F85">
            <v>24060.350000000002</v>
          </cell>
          <cell r="G85">
            <v>26209.35</v>
          </cell>
          <cell r="I85">
            <v>26436.97</v>
          </cell>
          <cell r="J85">
            <v>24876.940000000002</v>
          </cell>
          <cell r="K85">
            <v>34675.33</v>
          </cell>
          <cell r="M85">
            <v>27493.18</v>
          </cell>
          <cell r="N85">
            <v>28167.250000000004</v>
          </cell>
          <cell r="O85">
            <v>27380.65</v>
          </cell>
          <cell r="Q85">
            <v>27962.980000000003</v>
          </cell>
          <cell r="R85">
            <v>27340.639999999999</v>
          </cell>
          <cell r="S85">
            <v>28307.55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62(ส่งเขต)"/>
      <sheetName val="Form62(new)"/>
      <sheetName val="รายละเอียด"/>
      <sheetName val="เป้าหมาย2562"/>
      <sheetName val="เป้าหมายข้อตกลง-2562"/>
      <sheetName val="เป้าหมายข้อตกลง-62 (ปรับEBIDA)"/>
      <sheetName val="ผู้ใช้น้ำขยายเขต"/>
      <sheetName val="โครงการ"/>
      <sheetName val="เข้าซอย"/>
      <sheetName val="Form"/>
      <sheetName val="ต.ค.61"/>
      <sheetName val="พ.ย.61"/>
      <sheetName val="2M"/>
      <sheetName val="ธ.ค.61"/>
      <sheetName val="3M"/>
      <sheetName val="ม.ค.62"/>
      <sheetName val="4M"/>
      <sheetName val="ก.พ.62"/>
      <sheetName val="5M"/>
      <sheetName val="มี.ค.62"/>
      <sheetName val="6M"/>
      <sheetName val="เม.ย.62"/>
      <sheetName val="7M"/>
      <sheetName val="พ.ค.62"/>
      <sheetName val="8M"/>
      <sheetName val="มิ.ย.62"/>
      <sheetName val="9M"/>
      <sheetName val="ก.ค.62"/>
      <sheetName val="10M"/>
      <sheetName val="ส.ค.62"/>
      <sheetName val="11M"/>
      <sheetName val="ก.ย.62"/>
      <sheetName val="12M"/>
      <sheetName val="Sheet1"/>
      <sheetName val="Data6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G10">
            <v>894</v>
          </cell>
          <cell r="H10">
            <v>11</v>
          </cell>
          <cell r="I10">
            <v>180</v>
          </cell>
          <cell r="J10">
            <v>218</v>
          </cell>
          <cell r="K10">
            <v>55</v>
          </cell>
          <cell r="L10">
            <v>25</v>
          </cell>
          <cell r="M10">
            <v>38</v>
          </cell>
          <cell r="N10">
            <v>36</v>
          </cell>
          <cell r="O10">
            <v>80</v>
          </cell>
          <cell r="P10">
            <v>5</v>
          </cell>
          <cell r="Q10">
            <v>199</v>
          </cell>
          <cell r="R10">
            <v>29</v>
          </cell>
          <cell r="S10">
            <v>36</v>
          </cell>
          <cell r="T10">
            <v>60</v>
          </cell>
          <cell r="U10">
            <v>18</v>
          </cell>
          <cell r="V10">
            <v>23</v>
          </cell>
          <cell r="W10">
            <v>51</v>
          </cell>
          <cell r="X10">
            <v>42</v>
          </cell>
          <cell r="Y10">
            <v>146</v>
          </cell>
          <cell r="Z10">
            <v>21</v>
          </cell>
          <cell r="AA10">
            <v>230</v>
          </cell>
          <cell r="AB10">
            <v>84</v>
          </cell>
          <cell r="AC10">
            <v>39</v>
          </cell>
          <cell r="AD10">
            <v>27</v>
          </cell>
          <cell r="AE10">
            <v>91</v>
          </cell>
          <cell r="AF10">
            <v>42</v>
          </cell>
          <cell r="AG10">
            <v>26</v>
          </cell>
        </row>
        <row r="30">
          <cell r="G30">
            <v>5784333</v>
          </cell>
          <cell r="H30">
            <v>100401</v>
          </cell>
          <cell r="I30">
            <v>501555</v>
          </cell>
          <cell r="J30">
            <v>903604</v>
          </cell>
          <cell r="K30">
            <v>237530</v>
          </cell>
          <cell r="L30">
            <v>205881</v>
          </cell>
          <cell r="M30">
            <v>288421</v>
          </cell>
          <cell r="N30">
            <v>188745</v>
          </cell>
          <cell r="O30">
            <v>584669</v>
          </cell>
          <cell r="P30">
            <v>31555</v>
          </cell>
          <cell r="Q30">
            <v>1485788</v>
          </cell>
          <cell r="R30">
            <v>178220.59999999998</v>
          </cell>
          <cell r="S30">
            <v>221412.3</v>
          </cell>
          <cell r="T30">
            <v>427114</v>
          </cell>
          <cell r="U30">
            <v>187041</v>
          </cell>
          <cell r="V30">
            <v>111904</v>
          </cell>
          <cell r="W30">
            <v>598636</v>
          </cell>
          <cell r="X30">
            <v>162881</v>
          </cell>
          <cell r="Y30">
            <v>812634</v>
          </cell>
          <cell r="Z30">
            <v>168886</v>
          </cell>
          <cell r="AA30">
            <v>1311381</v>
          </cell>
          <cell r="AB30">
            <v>213565</v>
          </cell>
          <cell r="AC30">
            <v>85873</v>
          </cell>
          <cell r="AD30">
            <v>123803</v>
          </cell>
          <cell r="AE30">
            <v>651739</v>
          </cell>
          <cell r="AF30">
            <v>98846</v>
          </cell>
          <cell r="AG30">
            <v>149535</v>
          </cell>
        </row>
        <row r="37">
          <cell r="G37">
            <v>2006578.7000000002</v>
          </cell>
          <cell r="H37">
            <v>18983.149999999994</v>
          </cell>
          <cell r="I37">
            <v>332827.60999999987</v>
          </cell>
          <cell r="J37">
            <v>295955</v>
          </cell>
          <cell r="K37">
            <v>50263.679999999993</v>
          </cell>
          <cell r="L37">
            <v>52748.299999999981</v>
          </cell>
          <cell r="M37">
            <v>117145.02000000002</v>
          </cell>
          <cell r="N37">
            <v>30691.700000000008</v>
          </cell>
          <cell r="O37">
            <v>175495</v>
          </cell>
          <cell r="P37">
            <v>15642.35</v>
          </cell>
          <cell r="Q37">
            <v>380817.16999999993</v>
          </cell>
          <cell r="R37">
            <v>32602.110000000022</v>
          </cell>
          <cell r="S37">
            <v>89330.389999999985</v>
          </cell>
          <cell r="T37">
            <v>250978.04000000004</v>
          </cell>
          <cell r="U37">
            <v>52440</v>
          </cell>
          <cell r="V37">
            <v>39188</v>
          </cell>
          <cell r="W37">
            <v>249909</v>
          </cell>
          <cell r="X37">
            <v>75393.849999999977</v>
          </cell>
          <cell r="Y37">
            <v>247503</v>
          </cell>
          <cell r="Z37">
            <v>49871</v>
          </cell>
          <cell r="AA37">
            <v>535279</v>
          </cell>
          <cell r="AB37">
            <v>59020</v>
          </cell>
          <cell r="AC37">
            <v>17362.03</v>
          </cell>
          <cell r="AD37">
            <v>26927</v>
          </cell>
          <cell r="AE37">
            <v>231211.64999999991</v>
          </cell>
          <cell r="AF37">
            <v>25977.78</v>
          </cell>
          <cell r="AG37">
            <v>34852</v>
          </cell>
        </row>
        <row r="39">
          <cell r="E39">
            <v>24.979532790829783</v>
          </cell>
          <cell r="G39">
            <v>25.565866180613273</v>
          </cell>
          <cell r="H39">
            <v>15.591762377603821</v>
          </cell>
          <cell r="I39">
            <v>30.777969510717384</v>
          </cell>
          <cell r="J39">
            <v>24.488011047758054</v>
          </cell>
          <cell r="K39">
            <v>17.422921867278802</v>
          </cell>
          <cell r="L39">
            <v>20.295205294637583</v>
          </cell>
          <cell r="M39">
            <v>28.686982501200792</v>
          </cell>
          <cell r="N39">
            <v>13.830805577043417</v>
          </cell>
          <cell r="O39">
            <v>22.913775161804587</v>
          </cell>
          <cell r="P39">
            <v>32.689703454473261</v>
          </cell>
          <cell r="Q39">
            <v>20.162816722694934</v>
          </cell>
          <cell r="R39">
            <v>15.345274573207766</v>
          </cell>
          <cell r="S39">
            <v>26.750664324229451</v>
          </cell>
          <cell r="T39">
            <v>36.994381845259625</v>
          </cell>
          <cell r="U39">
            <v>21.570926143024618</v>
          </cell>
          <cell r="V39">
            <v>24.900716114807121</v>
          </cell>
          <cell r="W39">
            <v>28.18982495640266</v>
          </cell>
          <cell r="X39">
            <v>27.38111170207646</v>
          </cell>
          <cell r="Y39">
            <v>22.592305564759716</v>
          </cell>
          <cell r="Z39">
            <v>18.907934197007094</v>
          </cell>
          <cell r="AA39">
            <v>28.951417798924435</v>
          </cell>
          <cell r="AB39">
            <v>21.150028309932843</v>
          </cell>
          <cell r="AC39">
            <v>16.153280053589867</v>
          </cell>
          <cell r="AD39">
            <v>17.332672477052409</v>
          </cell>
          <cell r="AE39">
            <v>22.978111321252833</v>
          </cell>
          <cell r="AF39">
            <v>20.560535373078974</v>
          </cell>
          <cell r="AG39">
            <v>18.667480811359461</v>
          </cell>
        </row>
        <row r="41">
          <cell r="E41">
            <v>0.64377926991606971</v>
          </cell>
          <cell r="G41">
            <v>0.80653846966323162</v>
          </cell>
          <cell r="H41">
            <v>0.5144297648966667</v>
          </cell>
          <cell r="I41">
            <v>0.47534112529290928</v>
          </cell>
          <cell r="J41">
            <v>0.70436653088936796</v>
          </cell>
          <cell r="K41">
            <v>0.71612587149048423</v>
          </cell>
          <cell r="L41">
            <v>0.60916855169312112</v>
          </cell>
          <cell r="M41">
            <v>0.69696537658521496</v>
          </cell>
          <cell r="N41">
            <v>0.53495510509489153</v>
          </cell>
          <cell r="O41">
            <v>0.57352427626364488</v>
          </cell>
          <cell r="P41">
            <v>0.4163340699937329</v>
          </cell>
          <cell r="Q41">
            <v>0.58261009706194777</v>
          </cell>
          <cell r="R41">
            <v>0.50639555946405557</v>
          </cell>
          <cell r="S41">
            <v>0.42825908041597233</v>
          </cell>
          <cell r="T41">
            <v>0.55048302625567169</v>
          </cell>
          <cell r="U41">
            <v>0.48767330443568102</v>
          </cell>
          <cell r="V41">
            <v>0.47195569932562093</v>
          </cell>
          <cell r="W41">
            <v>0.63375556461303106</v>
          </cell>
          <cell r="X41">
            <v>0.51527987801405872</v>
          </cell>
          <cell r="Y41">
            <v>0.57468913560497892</v>
          </cell>
          <cell r="Z41">
            <v>0.432563542038852</v>
          </cell>
          <cell r="AA41">
            <v>0.69517855358462932</v>
          </cell>
          <cell r="AB41">
            <v>0.42270637775677533</v>
          </cell>
          <cell r="AC41">
            <v>0.57295649098927781</v>
          </cell>
          <cell r="AD41">
            <v>0.52688405427029594</v>
          </cell>
          <cell r="AE41">
            <v>0.55001137173505676</v>
          </cell>
          <cell r="AF41">
            <v>0.42999236553222681</v>
          </cell>
          <cell r="AG41">
            <v>0.57809065973893425</v>
          </cell>
        </row>
        <row r="63">
          <cell r="F63">
            <v>74869.84</v>
          </cell>
          <cell r="G63">
            <v>128227831.76000001</v>
          </cell>
          <cell r="H63">
            <v>1864797.46</v>
          </cell>
          <cell r="I63">
            <v>10601823.58</v>
          </cell>
          <cell r="J63">
            <v>18915126.270000003</v>
          </cell>
          <cell r="K63">
            <v>4985355.7999999989</v>
          </cell>
          <cell r="L63">
            <v>4397388.47</v>
          </cell>
          <cell r="M63">
            <v>5886779.6499999994</v>
          </cell>
          <cell r="N63">
            <v>3649748.5500000003</v>
          </cell>
          <cell r="O63">
            <v>11868283.73</v>
          </cell>
          <cell r="P63">
            <v>652929.78</v>
          </cell>
          <cell r="Q63">
            <v>29887393.809999995</v>
          </cell>
          <cell r="R63">
            <v>3300059.94</v>
          </cell>
          <cell r="S63">
            <v>4160864.2199999997</v>
          </cell>
          <cell r="T63">
            <v>8899318.209999999</v>
          </cell>
          <cell r="U63">
            <v>3642684.19</v>
          </cell>
          <cell r="V63">
            <v>2186374.66</v>
          </cell>
          <cell r="W63">
            <v>12165682.91</v>
          </cell>
          <cell r="X63">
            <v>3406243.48</v>
          </cell>
          <cell r="Y63">
            <v>16521016.050000001</v>
          </cell>
          <cell r="Z63">
            <v>3378753.7799999993</v>
          </cell>
          <cell r="AA63">
            <v>28229546.989999998</v>
          </cell>
          <cell r="AB63">
            <v>4021490.79</v>
          </cell>
          <cell r="AC63">
            <v>1742161.5799999998</v>
          </cell>
          <cell r="AD63">
            <v>2421686.75</v>
          </cell>
          <cell r="AE63">
            <v>13343471.15</v>
          </cell>
          <cell r="AF63">
            <v>1985128.0100000002</v>
          </cell>
          <cell r="AG63">
            <v>2922341.6899999995</v>
          </cell>
        </row>
        <row r="251">
          <cell r="F251">
            <v>13265056.08</v>
          </cell>
          <cell r="G251">
            <v>40181571.200000003</v>
          </cell>
          <cell r="H251">
            <v>1383642.0000000002</v>
          </cell>
          <cell r="I251">
            <v>3228709.7400000007</v>
          </cell>
          <cell r="J251">
            <v>4854669.540000001</v>
          </cell>
          <cell r="K251">
            <v>2209112.59</v>
          </cell>
          <cell r="L251">
            <v>1968773.53</v>
          </cell>
          <cell r="M251">
            <v>2131788.1999999997</v>
          </cell>
          <cell r="N251">
            <v>1871858.8599999996</v>
          </cell>
          <cell r="O251">
            <v>4417276.09</v>
          </cell>
          <cell r="P251">
            <v>922755.35999999987</v>
          </cell>
          <cell r="Q251">
            <v>10070757.57</v>
          </cell>
          <cell r="R251">
            <v>2499968.9200000004</v>
          </cell>
          <cell r="S251">
            <v>2406331.62</v>
          </cell>
          <cell r="T251">
            <v>3517046.2399999993</v>
          </cell>
          <cell r="U251">
            <v>2132601.2600000002</v>
          </cell>
          <cell r="V251">
            <v>1473400.4900000002</v>
          </cell>
          <cell r="W251">
            <v>4066839.8499999996</v>
          </cell>
          <cell r="X251">
            <v>2039330.86</v>
          </cell>
          <cell r="Y251">
            <v>6167155.959999999</v>
          </cell>
          <cell r="Z251">
            <v>1729356.6700000002</v>
          </cell>
          <cell r="AA251">
            <v>6433220.669999999</v>
          </cell>
          <cell r="AB251">
            <v>1878193.1500000001</v>
          </cell>
          <cell r="AC251">
            <v>1122916.33</v>
          </cell>
          <cell r="AD251">
            <v>1595977.1299999997</v>
          </cell>
          <cell r="AE251">
            <v>4276913.9999999991</v>
          </cell>
          <cell r="AF251">
            <v>1260201.5</v>
          </cell>
          <cell r="AG251">
            <v>1617773.8</v>
          </cell>
        </row>
        <row r="252">
          <cell r="F252">
            <v>-13190186.24</v>
          </cell>
          <cell r="G252">
            <v>88046260.560000002</v>
          </cell>
          <cell r="H252">
            <v>481155.45999999973</v>
          </cell>
          <cell r="I252">
            <v>7373113.8399999999</v>
          </cell>
          <cell r="J252">
            <v>14060456.730000002</v>
          </cell>
          <cell r="K252">
            <v>2776243.209999999</v>
          </cell>
          <cell r="L252">
            <v>2428614.9399999995</v>
          </cell>
          <cell r="M252">
            <v>3754991.4499999997</v>
          </cell>
          <cell r="N252">
            <v>1777889.6900000006</v>
          </cell>
          <cell r="O252">
            <v>7451007.6400000006</v>
          </cell>
          <cell r="P252">
            <v>-269825.57999999984</v>
          </cell>
          <cell r="Q252">
            <v>19816636.239999995</v>
          </cell>
          <cell r="R252">
            <v>800091.01999999955</v>
          </cell>
          <cell r="S252">
            <v>1754532.5999999996</v>
          </cell>
          <cell r="T252">
            <v>5382271.9699999997</v>
          </cell>
          <cell r="U252">
            <v>1510082.9299999997</v>
          </cell>
          <cell r="V252">
            <v>712974.16999999993</v>
          </cell>
          <cell r="W252">
            <v>8098843.0600000005</v>
          </cell>
          <cell r="X252">
            <v>1366912.6199999999</v>
          </cell>
          <cell r="Y252">
            <v>10353860.090000002</v>
          </cell>
          <cell r="Z252">
            <v>1649397.1099999992</v>
          </cell>
          <cell r="AA252">
            <v>21796326.32</v>
          </cell>
          <cell r="AB252">
            <v>2143297.6399999997</v>
          </cell>
          <cell r="AC252">
            <v>619245.24999999977</v>
          </cell>
          <cell r="AD252">
            <v>825709.62000000034</v>
          </cell>
          <cell r="AE252">
            <v>9066557.1500000022</v>
          </cell>
          <cell r="AF252">
            <v>724926.51000000024</v>
          </cell>
          <cell r="AG252">
            <v>1304567.8899999994</v>
          </cell>
        </row>
      </sheetData>
      <sheetData sheetId="13"/>
      <sheetData sheetId="14">
        <row r="10">
          <cell r="G10">
            <v>1204</v>
          </cell>
          <cell r="H10">
            <v>15</v>
          </cell>
          <cell r="I10">
            <v>241</v>
          </cell>
          <cell r="J10">
            <v>294</v>
          </cell>
          <cell r="K10">
            <v>69</v>
          </cell>
          <cell r="L10">
            <v>36</v>
          </cell>
          <cell r="M10">
            <v>60</v>
          </cell>
          <cell r="N10">
            <v>44</v>
          </cell>
          <cell r="O10">
            <v>107</v>
          </cell>
          <cell r="P10">
            <v>9</v>
          </cell>
          <cell r="Q10">
            <v>293</v>
          </cell>
          <cell r="R10">
            <v>42</v>
          </cell>
          <cell r="S10">
            <v>41</v>
          </cell>
          <cell r="T10">
            <v>83</v>
          </cell>
          <cell r="U10">
            <v>25</v>
          </cell>
          <cell r="V10">
            <v>27</v>
          </cell>
          <cell r="W10">
            <v>87</v>
          </cell>
          <cell r="X10">
            <v>59</v>
          </cell>
          <cell r="Y10">
            <v>210</v>
          </cell>
          <cell r="Z10">
            <v>37</v>
          </cell>
          <cell r="AA10">
            <v>336</v>
          </cell>
          <cell r="AB10">
            <v>119</v>
          </cell>
          <cell r="AC10">
            <v>45</v>
          </cell>
          <cell r="AD10">
            <v>40</v>
          </cell>
          <cell r="AE10">
            <v>142</v>
          </cell>
          <cell r="AF10">
            <v>59</v>
          </cell>
          <cell r="AG10">
            <v>42</v>
          </cell>
        </row>
        <row r="30">
          <cell r="G30">
            <v>8746375</v>
          </cell>
          <cell r="H30">
            <v>149944</v>
          </cell>
          <cell r="I30">
            <v>757578</v>
          </cell>
          <cell r="J30">
            <v>1346648</v>
          </cell>
          <cell r="K30">
            <v>361554</v>
          </cell>
          <cell r="L30">
            <v>308055</v>
          </cell>
          <cell r="M30">
            <v>432358</v>
          </cell>
          <cell r="N30">
            <v>283849</v>
          </cell>
          <cell r="O30">
            <v>881207</v>
          </cell>
          <cell r="P30">
            <v>46839</v>
          </cell>
          <cell r="Q30">
            <v>2219280</v>
          </cell>
          <cell r="R30">
            <v>265311.39999999997</v>
          </cell>
          <cell r="S30">
            <v>333099.8</v>
          </cell>
          <cell r="T30">
            <v>641263</v>
          </cell>
          <cell r="U30">
            <v>280237</v>
          </cell>
          <cell r="V30">
            <v>169674</v>
          </cell>
          <cell r="W30">
            <v>898740</v>
          </cell>
          <cell r="X30">
            <v>244044</v>
          </cell>
          <cell r="Y30">
            <v>1205423</v>
          </cell>
          <cell r="Z30">
            <v>254785</v>
          </cell>
          <cell r="AA30">
            <v>1994899</v>
          </cell>
          <cell r="AB30">
            <v>319283</v>
          </cell>
          <cell r="AC30">
            <v>130784</v>
          </cell>
          <cell r="AD30">
            <v>183342</v>
          </cell>
          <cell r="AE30">
            <v>984598</v>
          </cell>
          <cell r="AF30">
            <v>150223</v>
          </cell>
          <cell r="AG30">
            <v>225334</v>
          </cell>
        </row>
        <row r="37">
          <cell r="G37">
            <v>3100719.71</v>
          </cell>
          <cell r="H37">
            <v>28264.75</v>
          </cell>
          <cell r="I37">
            <v>528674.60999999987</v>
          </cell>
          <cell r="J37">
            <v>454685</v>
          </cell>
          <cell r="K37">
            <v>77922.839999999967</v>
          </cell>
          <cell r="L37">
            <v>79816.449999999968</v>
          </cell>
          <cell r="M37">
            <v>171343.06000000006</v>
          </cell>
          <cell r="N37">
            <v>46783.580000000038</v>
          </cell>
          <cell r="O37">
            <v>265446</v>
          </cell>
          <cell r="P37">
            <v>23583.35</v>
          </cell>
          <cell r="Q37">
            <v>647813.46999999974</v>
          </cell>
          <cell r="R37">
            <v>48139.440000000031</v>
          </cell>
          <cell r="S37">
            <v>150968.12999999998</v>
          </cell>
          <cell r="T37">
            <v>378014.38000000012</v>
          </cell>
          <cell r="U37">
            <v>79153</v>
          </cell>
          <cell r="V37">
            <v>57357</v>
          </cell>
          <cell r="W37">
            <v>383269</v>
          </cell>
          <cell r="X37">
            <v>115338.96999999997</v>
          </cell>
          <cell r="Y37">
            <v>421749</v>
          </cell>
          <cell r="Z37">
            <v>74807</v>
          </cell>
          <cell r="AA37">
            <v>771602</v>
          </cell>
          <cell r="AB37">
            <v>93235</v>
          </cell>
          <cell r="AC37">
            <v>25420.61</v>
          </cell>
          <cell r="AD37">
            <v>39775</v>
          </cell>
          <cell r="AE37">
            <v>359128.95999999996</v>
          </cell>
          <cell r="AF37">
            <v>38999.78</v>
          </cell>
          <cell r="AG37">
            <v>54492</v>
          </cell>
        </row>
        <row r="39">
          <cell r="E39">
            <v>25.590312913086223</v>
          </cell>
          <cell r="G39">
            <v>26.014386427203529</v>
          </cell>
          <cell r="H39">
            <v>15.539581200046731</v>
          </cell>
          <cell r="I39">
            <v>33.459833654425822</v>
          </cell>
          <cell r="J39">
            <v>25.039374848558278</v>
          </cell>
          <cell r="K39">
            <v>17.689038580402869</v>
          </cell>
          <cell r="L39">
            <v>20.480189167155636</v>
          </cell>
          <cell r="M39">
            <v>28.197143321969659</v>
          </cell>
          <cell r="N39">
            <v>14.00047714092752</v>
          </cell>
          <cell r="O39">
            <v>22.961364294951363</v>
          </cell>
          <cell r="P39">
            <v>32.741919808963175</v>
          </cell>
          <cell r="Q39">
            <v>22.256633318840247</v>
          </cell>
          <cell r="R39">
            <v>15.187524253313448</v>
          </cell>
          <cell r="S39">
            <v>29.706953614822385</v>
          </cell>
          <cell r="T39">
            <v>37.070341179695006</v>
          </cell>
          <cell r="U39">
            <v>21.701806816000875</v>
          </cell>
          <cell r="V39">
            <v>23.957245608026266</v>
          </cell>
          <cell r="W39">
            <v>28.62358914919152</v>
          </cell>
          <cell r="X39">
            <v>27.229497585786248</v>
          </cell>
          <cell r="Y39">
            <v>25.302930947282785</v>
          </cell>
          <cell r="Z39">
            <v>18.503210550790023</v>
          </cell>
          <cell r="AA39">
            <v>27.856371821670585</v>
          </cell>
          <cell r="AB39">
            <v>22.072575413942168</v>
          </cell>
          <cell r="AC39">
            <v>15.606764406134502</v>
          </cell>
          <cell r="AD39">
            <v>17.345439163406901</v>
          </cell>
          <cell r="AE39">
            <v>23.460720631179548</v>
          </cell>
          <cell r="AF39">
            <v>20.394304664810388</v>
          </cell>
          <cell r="AG39">
            <v>19.246622516556293</v>
          </cell>
        </row>
        <row r="41">
          <cell r="E41">
            <v>0.64218327664941477</v>
          </cell>
          <cell r="G41">
            <v>0.807783854214288</v>
          </cell>
          <cell r="H41">
            <v>0.50924108325465445</v>
          </cell>
          <cell r="I41">
            <v>0.47524346270334561</v>
          </cell>
          <cell r="J41">
            <v>0.69500395331985976</v>
          </cell>
          <cell r="K41">
            <v>0.72188368526978242</v>
          </cell>
          <cell r="L41">
            <v>0.60386364527384639</v>
          </cell>
          <cell r="M41">
            <v>0.6916178775954186</v>
          </cell>
          <cell r="N41">
            <v>0.53309982157949098</v>
          </cell>
          <cell r="O41">
            <v>0.57293557581778554</v>
          </cell>
          <cell r="P41">
            <v>0.40991913463558072</v>
          </cell>
          <cell r="Q41">
            <v>0.5765924179998847</v>
          </cell>
          <cell r="R41">
            <v>0.49940593388473309</v>
          </cell>
          <cell r="S41">
            <v>0.42731618080963057</v>
          </cell>
          <cell r="T41">
            <v>0.54769575295642947</v>
          </cell>
          <cell r="U41">
            <v>0.48569789489373943</v>
          </cell>
          <cell r="V41">
            <v>0.47526932320465204</v>
          </cell>
          <cell r="W41">
            <v>0.63023212434942488</v>
          </cell>
          <cell r="X41">
            <v>0.51125608054602356</v>
          </cell>
          <cell r="Y41">
            <v>0.564686631601236</v>
          </cell>
          <cell r="Z41">
            <v>0.4322800552428071</v>
          </cell>
          <cell r="AA41">
            <v>0.70027563121021474</v>
          </cell>
          <cell r="AB41">
            <v>0.41855724432302333</v>
          </cell>
          <cell r="AC41">
            <v>0.5781070424527468</v>
          </cell>
          <cell r="AD41">
            <v>0.51688440567681404</v>
          </cell>
          <cell r="AE41">
            <v>0.55053639105496766</v>
          </cell>
          <cell r="AF41">
            <v>0.4341554628163185</v>
          </cell>
          <cell r="AG41">
            <v>0.57718454311197176</v>
          </cell>
        </row>
        <row r="63">
          <cell r="F63">
            <v>183275</v>
          </cell>
          <cell r="G63">
            <v>193898265.32000002</v>
          </cell>
          <cell r="H63">
            <v>2787175.48</v>
          </cell>
          <cell r="I63">
            <v>16086299.800000001</v>
          </cell>
          <cell r="J63">
            <v>28177082.659999996</v>
          </cell>
          <cell r="K63">
            <v>7604376.0099999998</v>
          </cell>
          <cell r="L63">
            <v>6576069.4100000001</v>
          </cell>
          <cell r="M63">
            <v>8839610.8400000017</v>
          </cell>
          <cell r="N63">
            <v>5500291.9300000006</v>
          </cell>
          <cell r="O63">
            <v>17956993.370000001</v>
          </cell>
          <cell r="P63">
            <v>969742.57</v>
          </cell>
          <cell r="Q63">
            <v>44700472.690000005</v>
          </cell>
          <cell r="R63">
            <v>4915331.4799999986</v>
          </cell>
          <cell r="S63">
            <v>6291045.5899999999</v>
          </cell>
          <cell r="T63">
            <v>13250596.48</v>
          </cell>
          <cell r="U63">
            <v>5448004.6799999997</v>
          </cell>
          <cell r="V63">
            <v>3317485.8099999996</v>
          </cell>
          <cell r="W63">
            <v>18278634.390000001</v>
          </cell>
          <cell r="X63">
            <v>5107353.0900000008</v>
          </cell>
          <cell r="Y63">
            <v>24485074.350000001</v>
          </cell>
          <cell r="Z63">
            <v>5083395.709999999</v>
          </cell>
          <cell r="AA63">
            <v>42952662.770000003</v>
          </cell>
          <cell r="AB63">
            <v>6026321.790000001</v>
          </cell>
          <cell r="AC63">
            <v>2654412.37</v>
          </cell>
          <cell r="AD63">
            <v>3582246.6000000006</v>
          </cell>
          <cell r="AE63">
            <v>20150692.48</v>
          </cell>
          <cell r="AF63">
            <v>3034259.6500000004</v>
          </cell>
          <cell r="AG63">
            <v>4420743.59</v>
          </cell>
        </row>
        <row r="251">
          <cell r="F251">
            <v>20598869.120000001</v>
          </cell>
          <cell r="G251">
            <v>53891480.289999999</v>
          </cell>
          <cell r="H251">
            <v>2090497.5999999999</v>
          </cell>
          <cell r="I251">
            <v>4723343.95</v>
          </cell>
          <cell r="J251">
            <v>7321605.1500000013</v>
          </cell>
          <cell r="K251">
            <v>3300513.7800000003</v>
          </cell>
          <cell r="L251">
            <v>2941791.8900000006</v>
          </cell>
          <cell r="M251">
            <v>3363099.38</v>
          </cell>
          <cell r="N251">
            <v>2842585.2899999991</v>
          </cell>
          <cell r="O251">
            <v>6552406.4199999981</v>
          </cell>
          <cell r="P251">
            <v>1443547.6900000002</v>
          </cell>
          <cell r="Q251">
            <v>14838205.010000002</v>
          </cell>
          <cell r="R251">
            <v>3766948.3499999996</v>
          </cell>
          <cell r="S251">
            <v>3630084.7</v>
          </cell>
          <cell r="T251">
            <v>5198106.37</v>
          </cell>
          <cell r="U251">
            <v>3149360.7399999998</v>
          </cell>
          <cell r="V251">
            <v>2283285.6800000002</v>
          </cell>
          <cell r="W251">
            <v>6099107.21</v>
          </cell>
          <cell r="X251">
            <v>3147787.7199999997</v>
          </cell>
          <cell r="Y251">
            <v>9301756.9799999986</v>
          </cell>
          <cell r="Z251">
            <v>2672668.94</v>
          </cell>
          <cell r="AA251">
            <v>10006132.859999999</v>
          </cell>
          <cell r="AB251">
            <v>2874187.19</v>
          </cell>
          <cell r="AC251">
            <v>1775769.73</v>
          </cell>
          <cell r="AD251">
            <v>2376228.4099999997</v>
          </cell>
          <cell r="AE251">
            <v>6357471.96</v>
          </cell>
          <cell r="AF251">
            <v>1925129.2299999995</v>
          </cell>
          <cell r="AG251">
            <v>2434069.4899999998</v>
          </cell>
        </row>
        <row r="252">
          <cell r="F252">
            <v>-20415594.120000001</v>
          </cell>
          <cell r="G252">
            <v>140006785.03000003</v>
          </cell>
          <cell r="H252">
            <v>696677.88000000012</v>
          </cell>
          <cell r="I252">
            <v>11362955.850000001</v>
          </cell>
          <cell r="J252">
            <v>20855477.509999994</v>
          </cell>
          <cell r="K252">
            <v>4303862.2299999995</v>
          </cell>
          <cell r="L252">
            <v>3634277.5199999996</v>
          </cell>
          <cell r="M252">
            <v>5476511.4600000018</v>
          </cell>
          <cell r="N252">
            <v>2657706.6400000015</v>
          </cell>
          <cell r="O252">
            <v>11404586.950000003</v>
          </cell>
          <cell r="P252">
            <v>-473805.12000000023</v>
          </cell>
          <cell r="Q252">
            <v>29862267.680000003</v>
          </cell>
          <cell r="R252">
            <v>1148383.129999999</v>
          </cell>
          <cell r="S252">
            <v>2660960.8899999997</v>
          </cell>
          <cell r="T252">
            <v>8052490.1100000003</v>
          </cell>
          <cell r="U252">
            <v>2298643.94</v>
          </cell>
          <cell r="V252">
            <v>1034200.1299999994</v>
          </cell>
          <cell r="W252">
            <v>12179527.18</v>
          </cell>
          <cell r="X252">
            <v>1959565.370000001</v>
          </cell>
          <cell r="Y252">
            <v>15183317.370000003</v>
          </cell>
          <cell r="Z252">
            <v>2410726.7699999991</v>
          </cell>
          <cell r="AA252">
            <v>32946529.910000004</v>
          </cell>
          <cell r="AB252">
            <v>3152134.600000001</v>
          </cell>
          <cell r="AC252">
            <v>878642.64000000013</v>
          </cell>
          <cell r="AD252">
            <v>1206018.1900000009</v>
          </cell>
          <cell r="AE252">
            <v>13793220.52</v>
          </cell>
          <cell r="AF252">
            <v>1109130.4200000009</v>
          </cell>
          <cell r="AG252">
            <v>1986674.1</v>
          </cell>
        </row>
      </sheetData>
      <sheetData sheetId="15"/>
      <sheetData sheetId="16">
        <row r="10">
          <cell r="G10">
            <v>1659</v>
          </cell>
          <cell r="H10">
            <v>17</v>
          </cell>
          <cell r="I10">
            <v>325</v>
          </cell>
          <cell r="J10">
            <v>361</v>
          </cell>
          <cell r="K10">
            <v>82</v>
          </cell>
          <cell r="L10">
            <v>53</v>
          </cell>
          <cell r="M10">
            <v>94</v>
          </cell>
          <cell r="N10">
            <v>59</v>
          </cell>
          <cell r="O10">
            <v>155</v>
          </cell>
          <cell r="P10">
            <v>16</v>
          </cell>
          <cell r="Q10">
            <v>396</v>
          </cell>
          <cell r="R10">
            <v>49</v>
          </cell>
          <cell r="S10">
            <v>57</v>
          </cell>
          <cell r="T10">
            <v>118</v>
          </cell>
          <cell r="U10">
            <v>32</v>
          </cell>
          <cell r="V10">
            <v>32</v>
          </cell>
          <cell r="W10">
            <v>115</v>
          </cell>
          <cell r="X10">
            <v>76</v>
          </cell>
          <cell r="Y10">
            <v>313</v>
          </cell>
          <cell r="Z10">
            <v>54</v>
          </cell>
          <cell r="AA10">
            <v>448</v>
          </cell>
          <cell r="AB10">
            <v>191</v>
          </cell>
          <cell r="AC10">
            <v>55</v>
          </cell>
          <cell r="AD10">
            <v>53</v>
          </cell>
          <cell r="AE10">
            <v>191</v>
          </cell>
          <cell r="AF10">
            <v>67</v>
          </cell>
          <cell r="AG10">
            <v>49</v>
          </cell>
        </row>
        <row r="30">
          <cell r="G30">
            <v>11820222</v>
          </cell>
          <cell r="H30">
            <v>204673</v>
          </cell>
          <cell r="I30">
            <v>1011426</v>
          </cell>
          <cell r="J30">
            <v>1795227</v>
          </cell>
          <cell r="K30">
            <v>491947</v>
          </cell>
          <cell r="L30">
            <v>414138</v>
          </cell>
          <cell r="M30">
            <v>575023</v>
          </cell>
          <cell r="N30">
            <v>381602</v>
          </cell>
          <cell r="O30">
            <v>1172568</v>
          </cell>
          <cell r="P30">
            <v>63304</v>
          </cell>
          <cell r="Q30">
            <v>2984102</v>
          </cell>
          <cell r="R30">
            <v>356204.39999999997</v>
          </cell>
          <cell r="S30">
            <v>453679.8</v>
          </cell>
          <cell r="T30">
            <v>863060</v>
          </cell>
          <cell r="U30">
            <v>378419</v>
          </cell>
          <cell r="V30">
            <v>229313</v>
          </cell>
          <cell r="W30">
            <v>1207108</v>
          </cell>
          <cell r="X30">
            <v>337090</v>
          </cell>
          <cell r="Y30">
            <v>1623457</v>
          </cell>
          <cell r="Z30">
            <v>347678</v>
          </cell>
          <cell r="AA30">
            <v>2685384</v>
          </cell>
          <cell r="AB30">
            <v>427641</v>
          </cell>
          <cell r="AC30">
            <v>176471</v>
          </cell>
          <cell r="AD30">
            <v>247391</v>
          </cell>
          <cell r="AE30">
            <v>1330501</v>
          </cell>
          <cell r="AF30">
            <v>205085</v>
          </cell>
          <cell r="AG30">
            <v>305157</v>
          </cell>
        </row>
        <row r="37">
          <cell r="G37">
            <v>4130228.2399999998</v>
          </cell>
          <cell r="H37">
            <v>38651.339999999997</v>
          </cell>
          <cell r="I37">
            <v>683468.60999999987</v>
          </cell>
          <cell r="J37">
            <v>602868</v>
          </cell>
          <cell r="K37">
            <v>100486.10999999999</v>
          </cell>
          <cell r="L37">
            <v>107396.23999999996</v>
          </cell>
          <cell r="M37">
            <v>221722.94000000006</v>
          </cell>
          <cell r="N37">
            <v>57790.550000000032</v>
          </cell>
          <cell r="O37">
            <v>355019</v>
          </cell>
          <cell r="P37">
            <v>32369.52</v>
          </cell>
          <cell r="Q37">
            <v>951192.23</v>
          </cell>
          <cell r="R37">
            <v>64345.340000000033</v>
          </cell>
          <cell r="S37">
            <v>195238.83999999997</v>
          </cell>
          <cell r="T37">
            <v>507101.06000000006</v>
          </cell>
          <cell r="U37">
            <v>106939</v>
          </cell>
          <cell r="V37">
            <v>71116</v>
          </cell>
          <cell r="W37">
            <v>527015</v>
          </cell>
          <cell r="X37">
            <v>161294.43999999994</v>
          </cell>
          <cell r="Y37">
            <v>583499</v>
          </cell>
          <cell r="Z37">
            <v>103686</v>
          </cell>
          <cell r="AA37">
            <v>979202</v>
          </cell>
          <cell r="AB37">
            <v>125195</v>
          </cell>
          <cell r="AC37">
            <v>31307.66</v>
          </cell>
          <cell r="AD37">
            <v>53677</v>
          </cell>
          <cell r="AE37">
            <v>466479.05000000005</v>
          </cell>
          <cell r="AF37">
            <v>53829.229999999981</v>
          </cell>
          <cell r="AG37">
            <v>73993</v>
          </cell>
        </row>
        <row r="39">
          <cell r="E39">
            <v>25.487169520281167</v>
          </cell>
          <cell r="G39">
            <v>25.754825581802628</v>
          </cell>
          <cell r="H39">
            <v>15.583876774474327</v>
          </cell>
          <cell r="I39">
            <v>33.368912525937581</v>
          </cell>
          <cell r="J39">
            <v>24.943151915954203</v>
          </cell>
          <cell r="K39">
            <v>16.92155083251982</v>
          </cell>
          <cell r="L39">
            <v>20.489408760654527</v>
          </cell>
          <cell r="M39">
            <v>27.644668334085704</v>
          </cell>
          <cell r="N39">
            <v>13.024452337020673</v>
          </cell>
          <cell r="O39">
            <v>23.018638912644725</v>
          </cell>
          <cell r="P39">
            <v>33.071968613347501</v>
          </cell>
          <cell r="Q39">
            <v>23.850921864842487</v>
          </cell>
          <cell r="R39">
            <v>15.152487213059171</v>
          </cell>
          <cell r="S39">
            <v>28.942916118412271</v>
          </cell>
          <cell r="T39">
            <v>36.984668118471703</v>
          </cell>
          <cell r="U39">
            <v>21.733139588054183</v>
          </cell>
          <cell r="V39">
            <v>22.22541690626797</v>
          </cell>
          <cell r="W39">
            <v>29.125475831516955</v>
          </cell>
          <cell r="X39">
            <v>27.825868716303741</v>
          </cell>
          <cell r="Y39">
            <v>25.902298228075566</v>
          </cell>
          <cell r="Z39">
            <v>18.994841205868131</v>
          </cell>
          <cell r="AA39">
            <v>26.689893077105069</v>
          </cell>
          <cell r="AB39">
            <v>22.108242889585046</v>
          </cell>
          <cell r="AC39">
            <v>14.484630616625955</v>
          </cell>
          <cell r="AD39">
            <v>17.370579040875565</v>
          </cell>
          <cell r="AE39">
            <v>22.724225533721164</v>
          </cell>
          <cell r="AF39">
            <v>20.594854319450839</v>
          </cell>
          <cell r="AG39">
            <v>19.289203801896775</v>
          </cell>
        </row>
        <row r="41">
          <cell r="E41">
            <v>0.64637272563659021</v>
          </cell>
          <cell r="G41">
            <v>0.81544489858767177</v>
          </cell>
          <cell r="H41">
            <v>0.51984009062208714</v>
          </cell>
          <cell r="I41">
            <v>0.4736600679563433</v>
          </cell>
          <cell r="J41">
            <v>0.69219802534512498</v>
          </cell>
          <cell r="K41">
            <v>0.73427007631559693</v>
          </cell>
          <cell r="L41">
            <v>0.60677160024438592</v>
          </cell>
          <cell r="M41">
            <v>0.68628651494970616</v>
          </cell>
          <cell r="N41">
            <v>0.53541380352969992</v>
          </cell>
          <cell r="O41">
            <v>0.56971691691458248</v>
          </cell>
          <cell r="P41">
            <v>0.41322092867656895</v>
          </cell>
          <cell r="Q41">
            <v>0.57938080598745523</v>
          </cell>
          <cell r="R41">
            <v>0.50129318533967748</v>
          </cell>
          <cell r="S41">
            <v>0.43495915784629541</v>
          </cell>
          <cell r="T41">
            <v>0.55070030745828003</v>
          </cell>
          <cell r="U41">
            <v>0.49036933946005068</v>
          </cell>
          <cell r="V41">
            <v>0.48025072986433109</v>
          </cell>
          <cell r="W41">
            <v>0.63286813560726041</v>
          </cell>
          <cell r="X41">
            <v>0.52748900119161912</v>
          </cell>
          <cell r="Y41">
            <v>0.56770413980403811</v>
          </cell>
          <cell r="Z41">
            <v>0.44066574269297137</v>
          </cell>
          <cell r="AA41">
            <v>0.7040321905129695</v>
          </cell>
          <cell r="AB41">
            <v>0.41752805302761808</v>
          </cell>
          <cell r="AC41">
            <v>0.58227417907295953</v>
          </cell>
          <cell r="AD41">
            <v>0.52086208548217816</v>
          </cell>
          <cell r="AE41">
            <v>0.55600520692947863</v>
          </cell>
          <cell r="AF41">
            <v>0.44291611730036812</v>
          </cell>
          <cell r="AG41">
            <v>0.58416558029484222</v>
          </cell>
        </row>
        <row r="63">
          <cell r="F63">
            <v>200780.16</v>
          </cell>
          <cell r="G63">
            <v>262650380.45999998</v>
          </cell>
          <cell r="H63">
            <v>3806384.85</v>
          </cell>
          <cell r="I63">
            <v>21552245.549999997</v>
          </cell>
          <cell r="J63">
            <v>37661305.990000002</v>
          </cell>
          <cell r="K63">
            <v>10352563.65</v>
          </cell>
          <cell r="L63">
            <v>8909707.1500000004</v>
          </cell>
          <cell r="M63">
            <v>11764336.220000001</v>
          </cell>
          <cell r="N63">
            <v>7386946.8800000008</v>
          </cell>
          <cell r="O63">
            <v>23917845.879999995</v>
          </cell>
          <cell r="P63">
            <v>1305254.58</v>
          </cell>
          <cell r="Q63">
            <v>59993304.75</v>
          </cell>
          <cell r="R63">
            <v>6602581.709999999</v>
          </cell>
          <cell r="S63">
            <v>8643617.8599999994</v>
          </cell>
          <cell r="T63">
            <v>17770220.800000001</v>
          </cell>
          <cell r="U63">
            <v>7320533.7299999995</v>
          </cell>
          <cell r="V63">
            <v>4477330.8100000005</v>
          </cell>
          <cell r="W63">
            <v>24602033.620000001</v>
          </cell>
          <cell r="X63">
            <v>7022605.6999999993</v>
          </cell>
          <cell r="Y63">
            <v>33013320.959999997</v>
          </cell>
          <cell r="Z63">
            <v>6929996.7799999993</v>
          </cell>
          <cell r="AA63">
            <v>57880032.840000004</v>
          </cell>
          <cell r="AB63">
            <v>8067731.5199999996</v>
          </cell>
          <cell r="AC63">
            <v>3574372.7</v>
          </cell>
          <cell r="AD63">
            <v>4825353.4300000006</v>
          </cell>
          <cell r="AE63">
            <v>27236820.770000003</v>
          </cell>
          <cell r="AF63">
            <v>4140719.02</v>
          </cell>
          <cell r="AG63">
            <v>5978160.3099999996</v>
          </cell>
        </row>
        <row r="251">
          <cell r="F251">
            <v>27664378.129999995</v>
          </cell>
          <cell r="G251">
            <v>70329917.709999993</v>
          </cell>
          <cell r="H251">
            <v>2809429.9899999998</v>
          </cell>
          <cell r="I251">
            <v>6257692.5100000016</v>
          </cell>
          <cell r="J251">
            <v>9805373.0500000007</v>
          </cell>
          <cell r="K251">
            <v>4541956.46</v>
          </cell>
          <cell r="L251">
            <v>4181010.5</v>
          </cell>
          <cell r="M251">
            <v>4563660.6899999995</v>
          </cell>
          <cell r="N251">
            <v>3775460.8499999996</v>
          </cell>
          <cell r="O251">
            <v>8766527.8099999987</v>
          </cell>
          <cell r="P251">
            <v>1936264.5199999998</v>
          </cell>
          <cell r="Q251">
            <v>20408377.919999998</v>
          </cell>
          <cell r="R251">
            <v>5027509.82</v>
          </cell>
          <cell r="S251">
            <v>4884561.4899999993</v>
          </cell>
          <cell r="T251">
            <v>6991447.3500000006</v>
          </cell>
          <cell r="U251">
            <v>4102022.0599999996</v>
          </cell>
          <cell r="V251">
            <v>3126855.0800000005</v>
          </cell>
          <cell r="W251">
            <v>8147369.8999999985</v>
          </cell>
          <cell r="X251">
            <v>4259518.75</v>
          </cell>
          <cell r="Y251">
            <v>12760848.77</v>
          </cell>
          <cell r="Z251">
            <v>3641258.54</v>
          </cell>
          <cell r="AA251">
            <v>13512539.07</v>
          </cell>
          <cell r="AB251">
            <v>3858681.9</v>
          </cell>
          <cell r="AC251">
            <v>2429209.830000001</v>
          </cell>
          <cell r="AD251">
            <v>3185853.89</v>
          </cell>
          <cell r="AE251">
            <v>8809038.879999999</v>
          </cell>
          <cell r="AF251">
            <v>2619149.9399999995</v>
          </cell>
          <cell r="AG251">
            <v>3256683.46</v>
          </cell>
        </row>
        <row r="252">
          <cell r="F252">
            <v>-27463597.969999995</v>
          </cell>
          <cell r="G252">
            <v>192320462.75</v>
          </cell>
          <cell r="H252">
            <v>996954.86000000034</v>
          </cell>
          <cell r="I252">
            <v>15294553.039999995</v>
          </cell>
          <cell r="J252">
            <v>27855932.940000001</v>
          </cell>
          <cell r="K252">
            <v>5810607.1900000004</v>
          </cell>
          <cell r="L252">
            <v>4728696.6500000004</v>
          </cell>
          <cell r="M252">
            <v>7200675.5300000012</v>
          </cell>
          <cell r="N252">
            <v>3611486.0300000012</v>
          </cell>
          <cell r="O252">
            <v>15151318.069999997</v>
          </cell>
          <cell r="P252">
            <v>-631009.93999999971</v>
          </cell>
          <cell r="Q252">
            <v>39584926.829999998</v>
          </cell>
          <cell r="R252">
            <v>1575071.8899999987</v>
          </cell>
          <cell r="S252">
            <v>3759056.37</v>
          </cell>
          <cell r="T252">
            <v>10778773.449999999</v>
          </cell>
          <cell r="U252">
            <v>3218511.67</v>
          </cell>
          <cell r="V252">
            <v>1350475.73</v>
          </cell>
          <cell r="W252">
            <v>16454663.720000003</v>
          </cell>
          <cell r="X252">
            <v>2763086.9499999993</v>
          </cell>
          <cell r="Y252">
            <v>20252472.189999998</v>
          </cell>
          <cell r="Z252">
            <v>3288738.2399999993</v>
          </cell>
          <cell r="AA252">
            <v>44367493.770000003</v>
          </cell>
          <cell r="AB252">
            <v>4209049.6199999992</v>
          </cell>
          <cell r="AC252">
            <v>1145162.8699999992</v>
          </cell>
          <cell r="AD252">
            <v>1639499.5400000005</v>
          </cell>
          <cell r="AE252">
            <v>18427781.890000004</v>
          </cell>
          <cell r="AF252">
            <v>1521569.0800000005</v>
          </cell>
          <cell r="AG252">
            <v>2721476.8499999996</v>
          </cell>
        </row>
      </sheetData>
      <sheetData sheetId="17"/>
      <sheetData sheetId="18">
        <row r="10">
          <cell r="G10">
            <v>2043</v>
          </cell>
          <cell r="H10">
            <v>25</v>
          </cell>
          <cell r="I10">
            <v>514</v>
          </cell>
          <cell r="J10">
            <v>451</v>
          </cell>
          <cell r="K10">
            <v>92</v>
          </cell>
          <cell r="L10">
            <v>70</v>
          </cell>
          <cell r="M10">
            <v>99</v>
          </cell>
          <cell r="N10">
            <v>62</v>
          </cell>
          <cell r="O10">
            <v>199</v>
          </cell>
          <cell r="P10">
            <v>20</v>
          </cell>
          <cell r="Q10">
            <v>471</v>
          </cell>
          <cell r="R10">
            <v>69</v>
          </cell>
          <cell r="S10">
            <v>72</v>
          </cell>
          <cell r="T10">
            <v>139</v>
          </cell>
          <cell r="U10">
            <v>42</v>
          </cell>
          <cell r="V10">
            <v>41</v>
          </cell>
          <cell r="W10">
            <v>135</v>
          </cell>
          <cell r="X10">
            <v>90</v>
          </cell>
          <cell r="Y10">
            <v>393</v>
          </cell>
          <cell r="Z10">
            <v>65</v>
          </cell>
          <cell r="AA10">
            <v>598</v>
          </cell>
          <cell r="AB10">
            <v>239</v>
          </cell>
          <cell r="AC10">
            <v>64</v>
          </cell>
          <cell r="AD10">
            <v>57</v>
          </cell>
          <cell r="AE10">
            <v>224</v>
          </cell>
          <cell r="AF10">
            <v>84</v>
          </cell>
          <cell r="AG10">
            <v>63</v>
          </cell>
        </row>
        <row r="30">
          <cell r="G30">
            <v>14830213</v>
          </cell>
          <cell r="H30">
            <v>251776</v>
          </cell>
          <cell r="I30">
            <v>1269336</v>
          </cell>
          <cell r="J30">
            <v>2252175</v>
          </cell>
          <cell r="K30">
            <v>618965</v>
          </cell>
          <cell r="L30">
            <v>518544</v>
          </cell>
          <cell r="M30">
            <v>710851</v>
          </cell>
          <cell r="N30">
            <v>476883</v>
          </cell>
          <cell r="O30">
            <v>1455835</v>
          </cell>
          <cell r="P30">
            <v>78456</v>
          </cell>
          <cell r="Q30">
            <v>3748744</v>
          </cell>
          <cell r="R30">
            <v>447720.39999999997</v>
          </cell>
          <cell r="S30">
            <v>572508.80000000005</v>
          </cell>
          <cell r="T30">
            <v>1082296</v>
          </cell>
          <cell r="U30">
            <v>468783</v>
          </cell>
          <cell r="V30">
            <v>287652</v>
          </cell>
          <cell r="W30">
            <v>1518217</v>
          </cell>
          <cell r="X30">
            <v>413448</v>
          </cell>
          <cell r="Y30">
            <v>2033315</v>
          </cell>
          <cell r="Z30">
            <v>434624</v>
          </cell>
          <cell r="AA30">
            <v>3375896.16</v>
          </cell>
          <cell r="AB30">
            <v>534320</v>
          </cell>
          <cell r="AC30">
            <v>221076</v>
          </cell>
          <cell r="AD30">
            <v>311604</v>
          </cell>
          <cell r="AE30">
            <v>1672452</v>
          </cell>
          <cell r="AF30">
            <v>255512</v>
          </cell>
          <cell r="AG30">
            <v>381298</v>
          </cell>
        </row>
        <row r="37">
          <cell r="G37">
            <v>4950570.3500000015</v>
          </cell>
          <cell r="H37">
            <v>47502.729999999981</v>
          </cell>
          <cell r="I37">
            <v>847064.60999999987</v>
          </cell>
          <cell r="J37">
            <v>709222</v>
          </cell>
          <cell r="K37">
            <v>123721.66999999993</v>
          </cell>
          <cell r="L37">
            <v>135262.4199999999</v>
          </cell>
          <cell r="M37">
            <v>269864.07000000007</v>
          </cell>
          <cell r="N37">
            <v>64062.150000000103</v>
          </cell>
          <cell r="O37">
            <v>439459</v>
          </cell>
          <cell r="P37">
            <v>39505.47</v>
          </cell>
          <cell r="Q37">
            <v>1190054.1299999999</v>
          </cell>
          <cell r="R37">
            <v>79370.420000000027</v>
          </cell>
          <cell r="S37">
            <v>234778.59999999995</v>
          </cell>
          <cell r="T37">
            <v>612596.06000000006</v>
          </cell>
          <cell r="U37">
            <v>132458</v>
          </cell>
          <cell r="V37">
            <v>81590</v>
          </cell>
          <cell r="W37">
            <v>674969</v>
          </cell>
          <cell r="X37">
            <v>204826.03999999992</v>
          </cell>
          <cell r="Y37">
            <v>727554</v>
          </cell>
          <cell r="Z37">
            <v>130579</v>
          </cell>
          <cell r="AA37">
            <v>1151512.8399999999</v>
          </cell>
          <cell r="AB37">
            <v>154584</v>
          </cell>
          <cell r="AC37">
            <v>36122.69</v>
          </cell>
          <cell r="AD37">
            <v>67864</v>
          </cell>
          <cell r="AE37">
            <v>572985.04999999981</v>
          </cell>
          <cell r="AF37">
            <v>69282.06</v>
          </cell>
          <cell r="AG37">
            <v>90401</v>
          </cell>
        </row>
        <row r="39">
          <cell r="E39">
            <v>24.942549313788099</v>
          </cell>
          <cell r="G39">
            <v>24.901984004748119</v>
          </cell>
          <cell r="H39">
            <v>15.582853980352226</v>
          </cell>
          <cell r="I39">
            <v>33.446104574453855</v>
          </cell>
          <cell r="J39">
            <v>23.762858584552209</v>
          </cell>
          <cell r="K39">
            <v>16.615953461024013</v>
          </cell>
          <cell r="L39">
            <v>20.567479543509251</v>
          </cell>
          <cell r="M39">
            <v>27.336171399524929</v>
          </cell>
          <cell r="N39">
            <v>11.731783510405426</v>
          </cell>
          <cell r="O39">
            <v>22.998282425370284</v>
          </cell>
          <cell r="P39">
            <v>32.672910877332271</v>
          </cell>
          <cell r="Q39">
            <v>23.797474284164188</v>
          </cell>
          <cell r="R39">
            <v>14.906810857104228</v>
          </cell>
          <cell r="S39">
            <v>28.11976172294321</v>
          </cell>
          <cell r="T39">
            <v>36.111053604474584</v>
          </cell>
          <cell r="U39">
            <v>21.726856841045123</v>
          </cell>
          <cell r="V39">
            <v>20.671605488781239</v>
          </cell>
          <cell r="W39">
            <v>29.605188997241548</v>
          </cell>
          <cell r="X39">
            <v>28.467393634432618</v>
          </cell>
          <cell r="Y39">
            <v>25.870233163283991</v>
          </cell>
          <cell r="Z39">
            <v>19.344951059476774</v>
          </cell>
          <cell r="AA39">
            <v>25.403951191424301</v>
          </cell>
          <cell r="AB39">
            <v>21.895595640257508</v>
          </cell>
          <cell r="AC39">
            <v>13.554175140522165</v>
          </cell>
          <cell r="AD39">
            <v>17.428016723335627</v>
          </cell>
          <cell r="AE39">
            <v>22.444326970984029</v>
          </cell>
          <cell r="AF39">
            <v>21.138235740825841</v>
          </cell>
          <cell r="AG39">
            <v>18.91285746265066</v>
          </cell>
        </row>
        <row r="41">
          <cell r="E41">
            <v>0.65910953331940192</v>
          </cell>
          <cell r="G41">
            <v>0.83234458054364391</v>
          </cell>
          <cell r="H41">
            <v>0.52032789155151238</v>
          </cell>
          <cell r="I41">
            <v>0.481633980318944</v>
          </cell>
          <cell r="J41">
            <v>0.70603863787765975</v>
          </cell>
          <cell r="K41">
            <v>0.75185362440662151</v>
          </cell>
          <cell r="L41">
            <v>0.61802685596428741</v>
          </cell>
          <cell r="M41">
            <v>0.69092573810175262</v>
          </cell>
          <cell r="N41">
            <v>0.54488708814939735</v>
          </cell>
          <cell r="O41">
            <v>0.57566822251782168</v>
          </cell>
          <cell r="P41">
            <v>0.41682804568022253</v>
          </cell>
          <cell r="Q41">
            <v>0.5924805308886929</v>
          </cell>
          <cell r="R41">
            <v>0.51240573085447227</v>
          </cell>
          <cell r="S41">
            <v>0.44670975041207861</v>
          </cell>
          <cell r="T41">
            <v>0.56233509954557881</v>
          </cell>
          <cell r="U41">
            <v>0.49442955547188194</v>
          </cell>
          <cell r="V41">
            <v>0.49021619466040428</v>
          </cell>
          <cell r="W41">
            <v>0.64819116259182197</v>
          </cell>
          <cell r="X41">
            <v>0.52650057209221479</v>
          </cell>
          <cell r="Y41">
            <v>0.57828529564130593</v>
          </cell>
          <cell r="Z41">
            <v>0.4484039002588549</v>
          </cell>
          <cell r="AA41">
            <v>0.71952008920959487</v>
          </cell>
          <cell r="AB41">
            <v>0.42377761034222944</v>
          </cell>
          <cell r="AC41">
            <v>0.59322506896218619</v>
          </cell>
          <cell r="AD41">
            <v>0.53419690629216221</v>
          </cell>
          <cell r="AE41">
            <v>0.56891085905964245</v>
          </cell>
          <cell r="AF41">
            <v>0.44860351281312988</v>
          </cell>
          <cell r="AG41">
            <v>0.5935948090928056</v>
          </cell>
        </row>
        <row r="63">
          <cell r="F63">
            <v>259963.87</v>
          </cell>
          <cell r="G63">
            <v>329447540.15999997</v>
          </cell>
          <cell r="H63">
            <v>4695549.6099999994</v>
          </cell>
          <cell r="I63">
            <v>26912757.540000007</v>
          </cell>
          <cell r="J63">
            <v>47168645.129999995</v>
          </cell>
          <cell r="K63">
            <v>13035874.249999998</v>
          </cell>
          <cell r="L63">
            <v>11128754.689999999</v>
          </cell>
          <cell r="M63">
            <v>14538676.6</v>
          </cell>
          <cell r="N63">
            <v>9227710.6799999997</v>
          </cell>
          <cell r="O63">
            <v>29666360.949999999</v>
          </cell>
          <cell r="P63">
            <v>1620272.31</v>
          </cell>
          <cell r="Q63">
            <v>75269677.489999995</v>
          </cell>
          <cell r="R63">
            <v>8331546.3400000008</v>
          </cell>
          <cell r="S63">
            <v>10881515.5</v>
          </cell>
          <cell r="T63">
            <v>22210349.200000003</v>
          </cell>
          <cell r="U63">
            <v>9056820.0299999993</v>
          </cell>
          <cell r="V63">
            <v>5619956.21</v>
          </cell>
          <cell r="W63">
            <v>30983833.310000002</v>
          </cell>
          <cell r="X63">
            <v>8603474.2699999996</v>
          </cell>
          <cell r="Y63">
            <v>41347895.489999995</v>
          </cell>
          <cell r="Z63">
            <v>8656479.5099999998</v>
          </cell>
          <cell r="AA63">
            <v>72837877.00999999</v>
          </cell>
          <cell r="AB63">
            <v>10089667.620000001</v>
          </cell>
          <cell r="AC63">
            <v>4473591.1900000004</v>
          </cell>
          <cell r="AD63">
            <v>6076706.0300000012</v>
          </cell>
          <cell r="AE63">
            <v>34229428.439999998</v>
          </cell>
          <cell r="AF63">
            <v>5160358.8500000015</v>
          </cell>
          <cell r="AG63">
            <v>7468193.8899999997</v>
          </cell>
        </row>
        <row r="251">
          <cell r="F251">
            <v>34854804.25</v>
          </cell>
          <cell r="G251">
            <v>86441990.879999995</v>
          </cell>
          <cell r="H251">
            <v>3562695.29</v>
          </cell>
          <cell r="I251">
            <v>7655562.9500000011</v>
          </cell>
          <cell r="J251">
            <v>12385688.620000001</v>
          </cell>
          <cell r="K251">
            <v>5673701.790000001</v>
          </cell>
          <cell r="L251">
            <v>5170669.26</v>
          </cell>
          <cell r="M251">
            <v>5804935.1399999997</v>
          </cell>
          <cell r="N251">
            <v>4680928.9500000011</v>
          </cell>
          <cell r="O251">
            <v>11025493.609999999</v>
          </cell>
          <cell r="P251">
            <v>2478374.75</v>
          </cell>
          <cell r="Q251">
            <v>25770576.550000001</v>
          </cell>
          <cell r="R251">
            <v>6451899.8300000001</v>
          </cell>
          <cell r="S251">
            <v>6154770.2800000003</v>
          </cell>
          <cell r="T251">
            <v>8761766.7199999988</v>
          </cell>
          <cell r="U251">
            <v>5121789.4399999995</v>
          </cell>
          <cell r="V251">
            <v>3994543.7199999997</v>
          </cell>
          <cell r="W251">
            <v>10084417.91</v>
          </cell>
          <cell r="X251">
            <v>5392376.1799999988</v>
          </cell>
          <cell r="Y251">
            <v>15879969.839999998</v>
          </cell>
          <cell r="Z251">
            <v>4595649.07</v>
          </cell>
          <cell r="AA251">
            <v>17028272.959999997</v>
          </cell>
          <cell r="AB251">
            <v>4854464.5200000005</v>
          </cell>
          <cell r="AC251">
            <v>3038799.8800000004</v>
          </cell>
          <cell r="AD251">
            <v>3961927.8299999996</v>
          </cell>
          <cell r="AE251">
            <v>11176122.85</v>
          </cell>
          <cell r="AF251">
            <v>3309198.2199999997</v>
          </cell>
          <cell r="AG251">
            <v>4103534.92</v>
          </cell>
        </row>
        <row r="252">
          <cell r="F252">
            <v>-34594840.380000003</v>
          </cell>
          <cell r="G252">
            <v>243005549.27999997</v>
          </cell>
          <cell r="H252">
            <v>1132854.3199999994</v>
          </cell>
          <cell r="I252">
            <v>19257194.590000004</v>
          </cell>
          <cell r="J252">
            <v>34782956.50999999</v>
          </cell>
          <cell r="K252">
            <v>7362172.4599999972</v>
          </cell>
          <cell r="L252">
            <v>5958085.4299999997</v>
          </cell>
          <cell r="M252">
            <v>8733741.4600000009</v>
          </cell>
          <cell r="N252">
            <v>4546781.7299999986</v>
          </cell>
          <cell r="O252">
            <v>18640867.34</v>
          </cell>
          <cell r="P252">
            <v>-858102.44</v>
          </cell>
          <cell r="Q252">
            <v>49499100.939999998</v>
          </cell>
          <cell r="R252">
            <v>1879646.5100000007</v>
          </cell>
          <cell r="S252">
            <v>4726745.22</v>
          </cell>
          <cell r="T252">
            <v>13448582.480000004</v>
          </cell>
          <cell r="U252">
            <v>3935030.59</v>
          </cell>
          <cell r="V252">
            <v>1625412.4900000002</v>
          </cell>
          <cell r="W252">
            <v>20899415.400000002</v>
          </cell>
          <cell r="X252">
            <v>3211098.0900000008</v>
          </cell>
          <cell r="Y252">
            <v>25467925.649999999</v>
          </cell>
          <cell r="Z252">
            <v>4060830.4399999995</v>
          </cell>
          <cell r="AA252">
            <v>55809604.049999997</v>
          </cell>
          <cell r="AB252">
            <v>5235203.1000000006</v>
          </cell>
          <cell r="AC252">
            <v>1434791.31</v>
          </cell>
          <cell r="AD252">
            <v>2114778.2000000016</v>
          </cell>
          <cell r="AE252">
            <v>23053305.589999996</v>
          </cell>
          <cell r="AF252">
            <v>1851160.6300000018</v>
          </cell>
          <cell r="AG252">
            <v>3364658.9699999997</v>
          </cell>
        </row>
      </sheetData>
      <sheetData sheetId="19"/>
      <sheetData sheetId="20">
        <row r="10">
          <cell r="G10">
            <v>2444</v>
          </cell>
          <cell r="H10">
            <v>58</v>
          </cell>
          <cell r="I10">
            <v>637</v>
          </cell>
          <cell r="J10">
            <v>504</v>
          </cell>
          <cell r="K10">
            <v>105</v>
          </cell>
          <cell r="L10">
            <v>91</v>
          </cell>
          <cell r="M10">
            <v>128</v>
          </cell>
          <cell r="N10">
            <v>80</v>
          </cell>
          <cell r="O10">
            <v>274</v>
          </cell>
          <cell r="P10">
            <v>27</v>
          </cell>
          <cell r="Q10">
            <v>561</v>
          </cell>
          <cell r="R10">
            <v>85</v>
          </cell>
          <cell r="S10">
            <v>94</v>
          </cell>
          <cell r="T10">
            <v>172</v>
          </cell>
          <cell r="U10">
            <v>69</v>
          </cell>
          <cell r="V10">
            <v>52</v>
          </cell>
          <cell r="W10">
            <v>194</v>
          </cell>
          <cell r="X10">
            <v>106</v>
          </cell>
          <cell r="Y10">
            <v>482</v>
          </cell>
          <cell r="Z10">
            <v>87</v>
          </cell>
          <cell r="AA10">
            <v>743</v>
          </cell>
          <cell r="AB10">
            <v>301</v>
          </cell>
          <cell r="AC10">
            <v>82</v>
          </cell>
          <cell r="AD10">
            <v>77</v>
          </cell>
          <cell r="AE10">
            <v>287</v>
          </cell>
          <cell r="AF10">
            <v>104</v>
          </cell>
          <cell r="AG10">
            <v>72</v>
          </cell>
        </row>
        <row r="30">
          <cell r="G30">
            <v>17765954</v>
          </cell>
          <cell r="H30">
            <v>304464</v>
          </cell>
          <cell r="I30">
            <v>1529793</v>
          </cell>
          <cell r="J30">
            <v>2710217</v>
          </cell>
          <cell r="K30">
            <v>750949</v>
          </cell>
          <cell r="L30">
            <v>617448</v>
          </cell>
          <cell r="M30">
            <v>845813</v>
          </cell>
          <cell r="N30">
            <v>570132</v>
          </cell>
          <cell r="O30">
            <v>1740188</v>
          </cell>
          <cell r="P30">
            <v>95074</v>
          </cell>
          <cell r="Q30">
            <v>4478489</v>
          </cell>
          <cell r="R30">
            <v>537922.39999999991</v>
          </cell>
          <cell r="S30">
            <v>689576.8</v>
          </cell>
          <cell r="T30">
            <v>1290429</v>
          </cell>
          <cell r="U30">
            <v>558888</v>
          </cell>
          <cell r="V30">
            <v>344216</v>
          </cell>
          <cell r="W30">
            <v>1798767</v>
          </cell>
          <cell r="X30">
            <v>495496</v>
          </cell>
          <cell r="Y30">
            <v>2444038</v>
          </cell>
          <cell r="Z30">
            <v>516646</v>
          </cell>
          <cell r="AA30">
            <v>4035395.16</v>
          </cell>
          <cell r="AB30">
            <v>641257</v>
          </cell>
          <cell r="AC30">
            <v>263301</v>
          </cell>
          <cell r="AD30">
            <v>371249</v>
          </cell>
          <cell r="AE30">
            <v>2000127</v>
          </cell>
          <cell r="AF30">
            <v>306558</v>
          </cell>
          <cell r="AG30">
            <v>460156</v>
          </cell>
        </row>
        <row r="37">
          <cell r="G37">
            <v>6270842.8000000017</v>
          </cell>
          <cell r="H37">
            <v>57970.869999999995</v>
          </cell>
          <cell r="I37">
            <v>1020126.6099999999</v>
          </cell>
          <cell r="J37">
            <v>873847</v>
          </cell>
          <cell r="K37">
            <v>161137.7699999999</v>
          </cell>
          <cell r="L37">
            <v>161967.34999999992</v>
          </cell>
          <cell r="M37">
            <v>308717.90000000014</v>
          </cell>
          <cell r="N37">
            <v>92738.230000000054</v>
          </cell>
          <cell r="O37">
            <v>523742</v>
          </cell>
          <cell r="P37">
            <v>48673.47</v>
          </cell>
          <cell r="Q37">
            <v>1624443.3599999994</v>
          </cell>
          <cell r="R37">
            <v>99438.290000000095</v>
          </cell>
          <cell r="S37">
            <v>302765.1399999999</v>
          </cell>
          <cell r="T37">
            <v>768526.06</v>
          </cell>
          <cell r="U37">
            <v>158145</v>
          </cell>
          <cell r="V37">
            <v>108496</v>
          </cell>
          <cell r="W37">
            <v>834008</v>
          </cell>
          <cell r="X37">
            <v>249910.71999999997</v>
          </cell>
          <cell r="Y37">
            <v>959979</v>
          </cell>
          <cell r="Z37">
            <v>168770</v>
          </cell>
          <cell r="AA37">
            <v>1462408.8399999999</v>
          </cell>
          <cell r="AB37">
            <v>192357</v>
          </cell>
          <cell r="AC37">
            <v>47862.95</v>
          </cell>
          <cell r="AD37">
            <v>82016</v>
          </cell>
          <cell r="AE37">
            <v>744145.04999999981</v>
          </cell>
          <cell r="AF37">
            <v>92516.010000000009</v>
          </cell>
          <cell r="AG37">
            <v>109994</v>
          </cell>
        </row>
        <row r="39">
          <cell r="E39">
            <v>26.003767252168796</v>
          </cell>
          <cell r="G39">
            <v>25.965425275588249</v>
          </cell>
          <cell r="H39">
            <v>15.713973329257936</v>
          </cell>
          <cell r="I39">
            <v>33.483610351257873</v>
          </cell>
          <cell r="J39">
            <v>24.18762140907322</v>
          </cell>
          <cell r="K39">
            <v>17.6165233424843</v>
          </cell>
          <cell r="L39">
            <v>20.630289408325023</v>
          </cell>
          <cell r="M39">
            <v>26.558071357494711</v>
          </cell>
          <cell r="N39">
            <v>13.872181488095551</v>
          </cell>
          <cell r="O39">
            <v>22.967856350363938</v>
          </cell>
          <cell r="P39">
            <v>33.072731720243794</v>
          </cell>
          <cell r="Q39">
            <v>26.302918605605051</v>
          </cell>
          <cell r="R39">
            <v>15.380900379734125</v>
          </cell>
          <cell r="S39">
            <v>29.612348409596134</v>
          </cell>
          <cell r="T39">
            <v>37.291493757591368</v>
          </cell>
          <cell r="U39">
            <v>21.763602509602297</v>
          </cell>
          <cell r="V39">
            <v>22.436926131193648</v>
          </cell>
          <cell r="W39">
            <v>30.478348337867889</v>
          </cell>
          <cell r="X39">
            <v>28.861859507280013</v>
          </cell>
          <cell r="Y39">
            <v>27.717308451885163</v>
          </cell>
          <cell r="Z39">
            <v>20.52623641476206</v>
          </cell>
          <cell r="AA39">
            <v>26.561815695460737</v>
          </cell>
          <cell r="AB39">
            <v>22.534661816648217</v>
          </cell>
          <cell r="AC39">
            <v>14.708325394727945</v>
          </cell>
          <cell r="AD39">
            <v>17.627348869598112</v>
          </cell>
          <cell r="AE39">
            <v>23.812907923562214</v>
          </cell>
          <cell r="AF39">
            <v>22.98037634150193</v>
          </cell>
          <cell r="AG39">
            <v>19.04789942160496</v>
          </cell>
        </row>
        <row r="41">
          <cell r="E41">
            <v>0.65382556485862309</v>
          </cell>
          <cell r="G41">
            <v>0.82617914871146925</v>
          </cell>
          <cell r="H41">
            <v>0.51936638338376928</v>
          </cell>
          <cell r="I41">
            <v>0.48017458120285883</v>
          </cell>
          <cell r="J41">
            <v>0.7043302446636962</v>
          </cell>
          <cell r="K41">
            <v>0.75611020828173114</v>
          </cell>
          <cell r="L41">
            <v>0.61011985047593364</v>
          </cell>
          <cell r="M41">
            <v>0.68067728682887962</v>
          </cell>
          <cell r="N41">
            <v>0.53991613350455125</v>
          </cell>
          <cell r="O41">
            <v>0.56981361903888716</v>
          </cell>
          <cell r="P41">
            <v>0.41790769230769231</v>
          </cell>
          <cell r="Q41">
            <v>0.58679104370054647</v>
          </cell>
          <cell r="R41">
            <v>0.51007292819355976</v>
          </cell>
          <cell r="S41">
            <v>0.44588214374622148</v>
          </cell>
          <cell r="T41">
            <v>0.55581619023785767</v>
          </cell>
          <cell r="U41">
            <v>0.4880891976179268</v>
          </cell>
          <cell r="V41">
            <v>0.48606957165168424</v>
          </cell>
          <cell r="W41">
            <v>0.63634131699032059</v>
          </cell>
          <cell r="X41">
            <v>0.52275451123377392</v>
          </cell>
          <cell r="Y41">
            <v>0.57582351613482352</v>
          </cell>
          <cell r="Z41">
            <v>0.44158268425204722</v>
          </cell>
          <cell r="AA41">
            <v>0.7120835288356766</v>
          </cell>
          <cell r="AB41">
            <v>0.42060285423064458</v>
          </cell>
          <cell r="AC41">
            <v>0.58441074175269281</v>
          </cell>
          <cell r="AD41">
            <v>0.52688355168014223</v>
          </cell>
          <cell r="AE41">
            <v>0.56387843665608617</v>
          </cell>
          <cell r="AF41">
            <v>0.44584028993769598</v>
          </cell>
          <cell r="AG41">
            <v>0.59378338899240735</v>
          </cell>
        </row>
        <row r="63">
          <cell r="F63">
            <v>294661.86</v>
          </cell>
          <cell r="G63">
            <v>394579943.59000003</v>
          </cell>
          <cell r="H63">
            <v>5683094.9499999993</v>
          </cell>
          <cell r="I63">
            <v>32474618.929999996</v>
          </cell>
          <cell r="J63">
            <v>56740338.690000005</v>
          </cell>
          <cell r="K63">
            <v>15812081.659999998</v>
          </cell>
          <cell r="L63">
            <v>13237779.319999997</v>
          </cell>
          <cell r="M63">
            <v>17277417.5</v>
          </cell>
          <cell r="N63">
            <v>11022632.260000002</v>
          </cell>
          <cell r="O63">
            <v>35434339.189999998</v>
          </cell>
          <cell r="P63">
            <v>1965687.24</v>
          </cell>
          <cell r="Q63">
            <v>89830935.099999979</v>
          </cell>
          <cell r="R63">
            <v>10008669.83</v>
          </cell>
          <cell r="S63">
            <v>13091813.460000001</v>
          </cell>
          <cell r="T63">
            <v>26525322.770000007</v>
          </cell>
          <cell r="U63">
            <v>10810991.309999999</v>
          </cell>
          <cell r="V63">
            <v>6718859.2000000011</v>
          </cell>
          <cell r="W63">
            <v>36736342.280000001</v>
          </cell>
          <cell r="X63">
            <v>10302261.749999998</v>
          </cell>
          <cell r="Y63">
            <v>49729486.269999996</v>
          </cell>
          <cell r="Z63">
            <v>10275520.930000002</v>
          </cell>
          <cell r="AA63">
            <v>87139194.859999985</v>
          </cell>
          <cell r="AB63">
            <v>12114220.009999998</v>
          </cell>
          <cell r="AC63">
            <v>5327056.879999999</v>
          </cell>
          <cell r="AD63">
            <v>7237841.46</v>
          </cell>
          <cell r="AE63">
            <v>40942020.910000004</v>
          </cell>
          <cell r="AF63">
            <v>6190527.8799999999</v>
          </cell>
          <cell r="AG63">
            <v>9036614.4800000004</v>
          </cell>
        </row>
        <row r="251">
          <cell r="F251">
            <v>42769967.469999999</v>
          </cell>
          <cell r="G251">
            <v>104287562.95999998</v>
          </cell>
          <cell r="H251">
            <v>4299416.7600000007</v>
          </cell>
          <cell r="I251">
            <v>9385878.5800000001</v>
          </cell>
          <cell r="J251">
            <v>14835375.899999999</v>
          </cell>
          <cell r="K251">
            <v>6888335.29</v>
          </cell>
          <cell r="L251">
            <v>6332025.4700000007</v>
          </cell>
          <cell r="M251">
            <v>7186359.129999999</v>
          </cell>
          <cell r="N251">
            <v>5641141.71</v>
          </cell>
          <cell r="O251">
            <v>13156498.32</v>
          </cell>
          <cell r="P251">
            <v>3110560.6900000004</v>
          </cell>
          <cell r="Q251">
            <v>31414766.709999997</v>
          </cell>
          <cell r="R251">
            <v>8061869.0500000007</v>
          </cell>
          <cell r="S251">
            <v>7443514.5</v>
          </cell>
          <cell r="T251">
            <v>10627006.500000002</v>
          </cell>
          <cell r="U251">
            <v>6365670.8899999997</v>
          </cell>
          <cell r="V251">
            <v>4849441.97</v>
          </cell>
          <cell r="W251">
            <v>12385737.990000002</v>
          </cell>
          <cell r="X251">
            <v>6407240.8300000001</v>
          </cell>
          <cell r="Y251">
            <v>19301276.650000002</v>
          </cell>
          <cell r="Z251">
            <v>5767222.459999999</v>
          </cell>
          <cell r="AA251">
            <v>20277788.679999992</v>
          </cell>
          <cell r="AB251">
            <v>5914085.2799999993</v>
          </cell>
          <cell r="AC251">
            <v>3640717.15</v>
          </cell>
          <cell r="AD251">
            <v>4783361.9399999995</v>
          </cell>
          <cell r="AE251">
            <v>13338130.589999998</v>
          </cell>
          <cell r="AF251">
            <v>3960814.1699999995</v>
          </cell>
          <cell r="AG251">
            <v>4992034.22</v>
          </cell>
        </row>
        <row r="252">
          <cell r="F252">
            <v>-42475305.609999999</v>
          </cell>
          <cell r="G252">
            <v>290292380.63000005</v>
          </cell>
          <cell r="H252">
            <v>1383678.1899999985</v>
          </cell>
          <cell r="I252">
            <v>23088740.349999994</v>
          </cell>
          <cell r="J252">
            <v>41904962.790000007</v>
          </cell>
          <cell r="K252">
            <v>8923746.3699999973</v>
          </cell>
          <cell r="L252">
            <v>6905753.8499999959</v>
          </cell>
          <cell r="M252">
            <v>10091058.370000001</v>
          </cell>
          <cell r="N252">
            <v>5381490.5500000017</v>
          </cell>
          <cell r="O252">
            <v>22277840.869999997</v>
          </cell>
          <cell r="P252">
            <v>-1144873.4500000004</v>
          </cell>
          <cell r="Q252">
            <v>58416168.389999986</v>
          </cell>
          <cell r="R252">
            <v>1946800.7799999993</v>
          </cell>
          <cell r="S252">
            <v>5648298.9600000009</v>
          </cell>
          <cell r="T252">
            <v>15898316.270000005</v>
          </cell>
          <cell r="U252">
            <v>4445320.419999999</v>
          </cell>
          <cell r="V252">
            <v>1869417.2300000014</v>
          </cell>
          <cell r="W252">
            <v>24350604.289999999</v>
          </cell>
          <cell r="X252">
            <v>3895020.9199999981</v>
          </cell>
          <cell r="Y252">
            <v>30428209.619999994</v>
          </cell>
          <cell r="Z252">
            <v>4508298.4700000025</v>
          </cell>
          <cell r="AA252">
            <v>66861406.179999992</v>
          </cell>
          <cell r="AB252">
            <v>6200134.7299999986</v>
          </cell>
          <cell r="AC252">
            <v>1686339.7299999991</v>
          </cell>
          <cell r="AD252">
            <v>2454479.5200000005</v>
          </cell>
          <cell r="AE252">
            <v>27603890.320000008</v>
          </cell>
          <cell r="AF252">
            <v>2229713.7100000004</v>
          </cell>
          <cell r="AG252">
            <v>4044580.2600000007</v>
          </cell>
        </row>
      </sheetData>
      <sheetData sheetId="21"/>
      <sheetData sheetId="22">
        <row r="10">
          <cell r="G10">
            <v>2769</v>
          </cell>
          <cell r="H10">
            <v>63</v>
          </cell>
          <cell r="I10">
            <v>722</v>
          </cell>
          <cell r="J10">
            <v>595</v>
          </cell>
          <cell r="K10">
            <v>114</v>
          </cell>
          <cell r="L10">
            <v>114</v>
          </cell>
          <cell r="M10">
            <v>137</v>
          </cell>
          <cell r="N10">
            <v>90</v>
          </cell>
          <cell r="O10">
            <v>308</v>
          </cell>
          <cell r="P10">
            <v>29</v>
          </cell>
          <cell r="Q10">
            <v>679</v>
          </cell>
          <cell r="R10">
            <v>104</v>
          </cell>
          <cell r="S10">
            <v>109</v>
          </cell>
          <cell r="T10">
            <v>197</v>
          </cell>
          <cell r="U10">
            <v>86</v>
          </cell>
          <cell r="V10">
            <v>73</v>
          </cell>
          <cell r="W10">
            <v>261</v>
          </cell>
          <cell r="X10">
            <v>124</v>
          </cell>
          <cell r="Y10">
            <v>526</v>
          </cell>
          <cell r="Z10">
            <v>154</v>
          </cell>
          <cell r="AA10">
            <v>897</v>
          </cell>
          <cell r="AB10">
            <v>344</v>
          </cell>
          <cell r="AC10">
            <v>91</v>
          </cell>
          <cell r="AD10">
            <v>105</v>
          </cell>
          <cell r="AE10">
            <v>331</v>
          </cell>
          <cell r="AF10">
            <v>107</v>
          </cell>
          <cell r="AG10">
            <v>78</v>
          </cell>
        </row>
        <row r="30">
          <cell r="G30">
            <v>21044774</v>
          </cell>
          <cell r="H30">
            <v>368797</v>
          </cell>
          <cell r="I30">
            <v>1841236</v>
          </cell>
          <cell r="J30">
            <v>3202948</v>
          </cell>
          <cell r="K30">
            <v>899511</v>
          </cell>
          <cell r="L30">
            <v>735403</v>
          </cell>
          <cell r="M30">
            <v>1000448</v>
          </cell>
          <cell r="N30">
            <v>680141</v>
          </cell>
          <cell r="O30">
            <v>2060410</v>
          </cell>
          <cell r="P30">
            <v>115621</v>
          </cell>
          <cell r="Q30">
            <v>5328659</v>
          </cell>
          <cell r="R30">
            <v>647662.39999999991</v>
          </cell>
          <cell r="S30">
            <v>827567.8</v>
          </cell>
          <cell r="T30">
            <v>1535871</v>
          </cell>
          <cell r="U30">
            <v>673716</v>
          </cell>
          <cell r="V30">
            <v>410324</v>
          </cell>
          <cell r="W30">
            <v>2122799</v>
          </cell>
          <cell r="X30">
            <v>584465</v>
          </cell>
          <cell r="Y30">
            <v>2934366</v>
          </cell>
          <cell r="Z30">
            <v>618074</v>
          </cell>
          <cell r="AA30">
            <v>4777627.16</v>
          </cell>
          <cell r="AB30">
            <v>771546</v>
          </cell>
          <cell r="AC30">
            <v>311915</v>
          </cell>
          <cell r="AD30">
            <v>447557</v>
          </cell>
          <cell r="AE30">
            <v>2374261</v>
          </cell>
          <cell r="AF30">
            <v>366805</v>
          </cell>
          <cell r="AG30">
            <v>548759</v>
          </cell>
        </row>
        <row r="37">
          <cell r="G37">
            <v>7131853.8600000031</v>
          </cell>
          <cell r="H37">
            <v>69550.260000000009</v>
          </cell>
          <cell r="I37">
            <v>1198884.6099999999</v>
          </cell>
          <cell r="J37">
            <v>1047511</v>
          </cell>
          <cell r="K37">
            <v>186760.45999999996</v>
          </cell>
          <cell r="L37">
            <v>193801.92999999982</v>
          </cell>
          <cell r="M37">
            <v>353433.35000000009</v>
          </cell>
          <cell r="N37">
            <v>119927.46000000004</v>
          </cell>
          <cell r="O37">
            <v>610397</v>
          </cell>
          <cell r="P37">
            <v>58875.47</v>
          </cell>
          <cell r="Q37">
            <v>1990405.0799999991</v>
          </cell>
          <cell r="R37">
            <v>123266.56000000011</v>
          </cell>
          <cell r="S37">
            <v>358145.6</v>
          </cell>
          <cell r="T37">
            <v>900194.01</v>
          </cell>
          <cell r="U37">
            <v>190813</v>
          </cell>
          <cell r="V37">
            <v>129321</v>
          </cell>
          <cell r="W37">
            <v>988402</v>
          </cell>
          <cell r="X37">
            <v>294985.48</v>
          </cell>
          <cell r="Y37">
            <v>1115952</v>
          </cell>
          <cell r="Z37">
            <v>201087</v>
          </cell>
          <cell r="AA37">
            <v>1677225.8399999999</v>
          </cell>
          <cell r="AB37">
            <v>235321</v>
          </cell>
          <cell r="AC37">
            <v>56852.43</v>
          </cell>
          <cell r="AD37">
            <v>100388</v>
          </cell>
          <cell r="AE37">
            <v>885733.04999999981</v>
          </cell>
          <cell r="AF37">
            <v>112801.09999999998</v>
          </cell>
          <cell r="AG37">
            <v>128417</v>
          </cell>
        </row>
        <row r="39">
          <cell r="E39">
            <v>25.693194532154699</v>
          </cell>
          <cell r="G39">
            <v>25.201223080417627</v>
          </cell>
          <cell r="H39">
            <v>15.597716852643236</v>
          </cell>
          <cell r="I39">
            <v>33.424483246715489</v>
          </cell>
          <cell r="J39">
            <v>24.455037754913366</v>
          </cell>
          <cell r="K39">
            <v>17.145808955286469</v>
          </cell>
          <cell r="L39">
            <v>20.688324664517001</v>
          </cell>
          <cell r="M39">
            <v>25.925119051561733</v>
          </cell>
          <cell r="N39">
            <v>14.877645367554788</v>
          </cell>
          <cell r="O39">
            <v>22.691397338208688</v>
          </cell>
          <cell r="P39">
            <v>33.010271649238874</v>
          </cell>
          <cell r="Q39">
            <v>26.88466083652456</v>
          </cell>
          <cell r="R39">
            <v>15.779493127081794</v>
          </cell>
          <cell r="S39">
            <v>29.364741379663752</v>
          </cell>
          <cell r="T39">
            <v>36.916291600061477</v>
          </cell>
          <cell r="U39">
            <v>21.782156743218653</v>
          </cell>
          <cell r="V39">
            <v>22.450666032432736</v>
          </cell>
          <cell r="W39">
            <v>30.582757535599104</v>
          </cell>
          <cell r="X39">
            <v>28.956071065740307</v>
          </cell>
          <cell r="Y39">
            <v>27.072756066887138</v>
          </cell>
          <cell r="Z39">
            <v>20.548058588744535</v>
          </cell>
          <cell r="AA39">
            <v>25.943714206516947</v>
          </cell>
          <cell r="AB39">
            <v>22.812944730321348</v>
          </cell>
          <cell r="AC39">
            <v>14.699894506585581</v>
          </cell>
          <cell r="AD39">
            <v>17.846089301554965</v>
          </cell>
          <cell r="AE39">
            <v>23.991772025833164</v>
          </cell>
          <cell r="AF39">
            <v>23.309186106124777</v>
          </cell>
          <cell r="AG39">
            <v>18.717087283830956</v>
          </cell>
        </row>
        <row r="41">
          <cell r="E41">
            <v>0.66610932629772301</v>
          </cell>
          <cell r="G41">
            <v>0.83922561513964111</v>
          </cell>
          <cell r="H41">
            <v>0.53966449218738566</v>
          </cell>
          <cell r="I41">
            <v>0.49511589497466657</v>
          </cell>
          <cell r="J41">
            <v>0.71329235083418485</v>
          </cell>
          <cell r="K41">
            <v>0.77695960723207103</v>
          </cell>
          <cell r="L41">
            <v>0.62277954676332103</v>
          </cell>
          <cell r="M41">
            <v>0.69078450408001779</v>
          </cell>
          <cell r="N41">
            <v>0.55247326746184666</v>
          </cell>
          <cell r="O41">
            <v>0.57886864375589642</v>
          </cell>
          <cell r="P41">
            <v>0.43595689486146932</v>
          </cell>
          <cell r="Q41">
            <v>0.59869909159098089</v>
          </cell>
          <cell r="R41">
            <v>0.52636308076407934</v>
          </cell>
          <cell r="S41">
            <v>0.45903359573297364</v>
          </cell>
          <cell r="T41">
            <v>0.56760876940509153</v>
          </cell>
          <cell r="U41">
            <v>0.50450955078224458</v>
          </cell>
          <cell r="V41">
            <v>0.49678915966060982</v>
          </cell>
          <cell r="W41">
            <v>0.64343932850460606</v>
          </cell>
          <cell r="X41">
            <v>0.52844745588623554</v>
          </cell>
          <cell r="Y41">
            <v>0.59310747125182217</v>
          </cell>
          <cell r="Z41">
            <v>0.45116734698644617</v>
          </cell>
          <cell r="AA41">
            <v>0.72234168853667069</v>
          </cell>
          <cell r="AB41">
            <v>0.43341287656642868</v>
          </cell>
          <cell r="AC41">
            <v>0.59338462182348084</v>
          </cell>
          <cell r="AD41">
            <v>0.54340229717588207</v>
          </cell>
          <cell r="AE41">
            <v>0.57408982671840492</v>
          </cell>
          <cell r="AF41">
            <v>0.45778866626562864</v>
          </cell>
          <cell r="AG41">
            <v>0.6074831844770251</v>
          </cell>
        </row>
        <row r="63">
          <cell r="F63">
            <v>309176.53000000003</v>
          </cell>
          <cell r="G63">
            <v>465873281.35999995</v>
          </cell>
          <cell r="H63">
            <v>6896307.3100000005</v>
          </cell>
          <cell r="I63">
            <v>38892147.109999999</v>
          </cell>
          <cell r="J63">
            <v>66861635.99000001</v>
          </cell>
          <cell r="K63">
            <v>18876088.349999998</v>
          </cell>
          <cell r="L63">
            <v>15697442.699999999</v>
          </cell>
          <cell r="M63">
            <v>20398282.41</v>
          </cell>
          <cell r="N63">
            <v>13128003.500000004</v>
          </cell>
          <cell r="O63">
            <v>41900012.600000001</v>
          </cell>
          <cell r="P63">
            <v>2387590.6500000004</v>
          </cell>
          <cell r="Q63">
            <v>106592223.78999999</v>
          </cell>
          <cell r="R63">
            <v>12049977.220000001</v>
          </cell>
          <cell r="S63">
            <v>15662560.189999999</v>
          </cell>
          <cell r="T63">
            <v>31495832.489999998</v>
          </cell>
          <cell r="U63">
            <v>13003657.239999998</v>
          </cell>
          <cell r="V63">
            <v>7994748.4800000004</v>
          </cell>
          <cell r="W63">
            <v>43311364.220000006</v>
          </cell>
          <cell r="X63">
            <v>12110149.390000002</v>
          </cell>
          <cell r="Y63">
            <v>59554710.289999999</v>
          </cell>
          <cell r="Z63">
            <v>12233626.49</v>
          </cell>
          <cell r="AA63">
            <v>102991069.07999998</v>
          </cell>
          <cell r="AB63">
            <v>14555166.059999999</v>
          </cell>
          <cell r="AC63">
            <v>6287999.4300000006</v>
          </cell>
          <cell r="AD63">
            <v>8718253.4700000007</v>
          </cell>
          <cell r="AE63">
            <v>48513851.289999999</v>
          </cell>
          <cell r="AF63">
            <v>7380858.6900000004</v>
          </cell>
          <cell r="AG63">
            <v>10755732.359999999</v>
          </cell>
        </row>
        <row r="251">
          <cell r="F251">
            <v>50015082.370000012</v>
          </cell>
          <cell r="G251">
            <v>121077060.43000001</v>
          </cell>
          <cell r="H251">
            <v>4988986.8400000008</v>
          </cell>
          <cell r="I251">
            <v>10790748.469999997</v>
          </cell>
          <cell r="J251">
            <v>17452558.539999999</v>
          </cell>
          <cell r="K251">
            <v>8089819.8700000001</v>
          </cell>
          <cell r="L251">
            <v>7347346.2000000011</v>
          </cell>
          <cell r="M251">
            <v>8388731.5499999989</v>
          </cell>
          <cell r="N251">
            <v>6549926.7800000003</v>
          </cell>
          <cell r="O251">
            <v>15272842.959999999</v>
          </cell>
          <cell r="P251">
            <v>3575445.0100000002</v>
          </cell>
          <cell r="Q251">
            <v>37362486.350000001</v>
          </cell>
          <cell r="R251">
            <v>9379166.9499999993</v>
          </cell>
          <cell r="S251">
            <v>8670383.5600000005</v>
          </cell>
          <cell r="T251">
            <v>12347895.229999999</v>
          </cell>
          <cell r="U251">
            <v>7294964.5299999993</v>
          </cell>
          <cell r="V251">
            <v>5645884.4699999997</v>
          </cell>
          <cell r="W251">
            <v>14388535.01</v>
          </cell>
          <cell r="X251">
            <v>7439992.419999999</v>
          </cell>
          <cell r="Y251">
            <v>22916862.699999999</v>
          </cell>
          <cell r="Z251">
            <v>6755912.2799999993</v>
          </cell>
          <cell r="AA251">
            <v>23955869.43</v>
          </cell>
          <cell r="AB251">
            <v>6980533.8899999987</v>
          </cell>
          <cell r="AC251">
            <v>4243279.58</v>
          </cell>
          <cell r="AD251">
            <v>5574473.3899999978</v>
          </cell>
          <cell r="AE251">
            <v>15434285.24</v>
          </cell>
          <cell r="AF251">
            <v>4677629.88</v>
          </cell>
          <cell r="AG251">
            <v>5959864.2100000009</v>
          </cell>
        </row>
        <row r="252">
          <cell r="F252">
            <v>-49705905.840000011</v>
          </cell>
          <cell r="G252">
            <v>344796220.92999995</v>
          </cell>
          <cell r="H252">
            <v>1907320.4699999997</v>
          </cell>
          <cell r="I252">
            <v>28101398.640000001</v>
          </cell>
          <cell r="J252">
            <v>49409077.45000001</v>
          </cell>
          <cell r="K252">
            <v>10786268.479999997</v>
          </cell>
          <cell r="L252">
            <v>8350096.4999999981</v>
          </cell>
          <cell r="M252">
            <v>12009550.860000001</v>
          </cell>
          <cell r="N252">
            <v>6578076.7200000035</v>
          </cell>
          <cell r="O252">
            <v>26627169.640000001</v>
          </cell>
          <cell r="P252">
            <v>-1187854.3599999999</v>
          </cell>
          <cell r="Q252">
            <v>69229737.439999998</v>
          </cell>
          <cell r="R252">
            <v>2670810.2700000014</v>
          </cell>
          <cell r="S252">
            <v>6992176.629999999</v>
          </cell>
          <cell r="T252">
            <v>19147937.259999998</v>
          </cell>
          <cell r="U252">
            <v>5708692.709999999</v>
          </cell>
          <cell r="V252">
            <v>2348864.0100000007</v>
          </cell>
          <cell r="W252">
            <v>28922829.210000008</v>
          </cell>
          <cell r="X252">
            <v>4670156.9700000035</v>
          </cell>
          <cell r="Y252">
            <v>36637847.590000004</v>
          </cell>
          <cell r="Z252">
            <v>5477714.2100000009</v>
          </cell>
          <cell r="AA252">
            <v>79035199.649999976</v>
          </cell>
          <cell r="AB252">
            <v>7574632.1699999999</v>
          </cell>
          <cell r="AC252">
            <v>2044719.8500000006</v>
          </cell>
          <cell r="AD252">
            <v>3143780.0800000029</v>
          </cell>
          <cell r="AE252">
            <v>33079566.049999997</v>
          </cell>
          <cell r="AF252">
            <v>2703228.8100000005</v>
          </cell>
          <cell r="AG252">
            <v>4795868.1499999985</v>
          </cell>
        </row>
      </sheetData>
      <sheetData sheetId="23"/>
      <sheetData sheetId="24">
        <row r="10">
          <cell r="G10">
            <v>3263</v>
          </cell>
          <cell r="H10">
            <v>84</v>
          </cell>
          <cell r="I10">
            <v>857</v>
          </cell>
          <cell r="J10">
            <v>641</v>
          </cell>
          <cell r="K10">
            <v>141</v>
          </cell>
          <cell r="L10">
            <v>140</v>
          </cell>
          <cell r="M10">
            <v>152</v>
          </cell>
          <cell r="N10">
            <v>135</v>
          </cell>
          <cell r="O10">
            <v>384</v>
          </cell>
          <cell r="P10">
            <v>34</v>
          </cell>
          <cell r="Q10">
            <v>776</v>
          </cell>
          <cell r="R10">
            <v>126</v>
          </cell>
          <cell r="S10">
            <v>129</v>
          </cell>
          <cell r="T10">
            <v>225</v>
          </cell>
          <cell r="U10">
            <v>106</v>
          </cell>
          <cell r="V10">
            <v>93</v>
          </cell>
          <cell r="W10">
            <v>354</v>
          </cell>
          <cell r="X10">
            <v>144</v>
          </cell>
          <cell r="Y10">
            <v>614</v>
          </cell>
          <cell r="Z10">
            <v>175</v>
          </cell>
          <cell r="AA10">
            <v>1067</v>
          </cell>
          <cell r="AB10">
            <v>454</v>
          </cell>
          <cell r="AC10">
            <v>107</v>
          </cell>
          <cell r="AD10">
            <v>124</v>
          </cell>
          <cell r="AE10">
            <v>412</v>
          </cell>
          <cell r="AF10">
            <v>137</v>
          </cell>
          <cell r="AG10">
            <v>90</v>
          </cell>
        </row>
        <row r="30">
          <cell r="G30">
            <v>24400287</v>
          </cell>
          <cell r="H30">
            <v>435362</v>
          </cell>
          <cell r="I30">
            <v>2183064</v>
          </cell>
          <cell r="J30">
            <v>3766155</v>
          </cell>
          <cell r="K30">
            <v>1052753</v>
          </cell>
          <cell r="L30">
            <v>858174</v>
          </cell>
          <cell r="M30">
            <v>1186931</v>
          </cell>
          <cell r="N30">
            <v>812978</v>
          </cell>
          <cell r="O30">
            <v>2429668</v>
          </cell>
          <cell r="P30">
            <v>139332</v>
          </cell>
          <cell r="Q30">
            <v>6280722</v>
          </cell>
          <cell r="R30">
            <v>775233.39999999991</v>
          </cell>
          <cell r="S30">
            <v>988283.8</v>
          </cell>
          <cell r="T30">
            <v>1799511</v>
          </cell>
          <cell r="U30">
            <v>800365</v>
          </cell>
          <cell r="V30">
            <v>482153</v>
          </cell>
          <cell r="W30">
            <v>2448585</v>
          </cell>
          <cell r="X30">
            <v>679753</v>
          </cell>
          <cell r="Y30">
            <v>3437921</v>
          </cell>
          <cell r="Z30">
            <v>724973</v>
          </cell>
          <cell r="AA30">
            <v>5534861.1600000001</v>
          </cell>
          <cell r="AB30">
            <v>916836</v>
          </cell>
          <cell r="AC30">
            <v>363552</v>
          </cell>
          <cell r="AD30">
            <v>524664</v>
          </cell>
          <cell r="AE30">
            <v>2766164</v>
          </cell>
          <cell r="AF30">
            <v>432960</v>
          </cell>
          <cell r="AG30">
            <v>643070</v>
          </cell>
        </row>
        <row r="37">
          <cell r="G37">
            <v>8002258.4200000055</v>
          </cell>
          <cell r="H37">
            <v>82532.540000000037</v>
          </cell>
          <cell r="I37">
            <v>1351766.6099999999</v>
          </cell>
          <cell r="J37">
            <v>1153851</v>
          </cell>
          <cell r="K37">
            <v>207996.89999999991</v>
          </cell>
          <cell r="L37">
            <v>227052.36999999982</v>
          </cell>
          <cell r="M37">
            <v>409922.4700000002</v>
          </cell>
          <cell r="N37">
            <v>122045.62000000001</v>
          </cell>
          <cell r="O37">
            <v>708147</v>
          </cell>
          <cell r="P37">
            <v>67672.47</v>
          </cell>
          <cell r="Q37">
            <v>2246352.91</v>
          </cell>
          <cell r="R37">
            <v>142050.9800000001</v>
          </cell>
          <cell r="S37">
            <v>379585.02</v>
          </cell>
          <cell r="T37">
            <v>996960.01</v>
          </cell>
          <cell r="U37">
            <v>225516</v>
          </cell>
          <cell r="V37">
            <v>141065</v>
          </cell>
          <cell r="W37">
            <v>1156094</v>
          </cell>
          <cell r="X37">
            <v>326134.43999999994</v>
          </cell>
          <cell r="Y37">
            <v>1312285</v>
          </cell>
          <cell r="Z37">
            <v>234336</v>
          </cell>
          <cell r="AA37">
            <v>1940651.8399999999</v>
          </cell>
          <cell r="AB37">
            <v>273392</v>
          </cell>
          <cell r="AC37">
            <v>64330.42</v>
          </cell>
          <cell r="AD37">
            <v>118930</v>
          </cell>
          <cell r="AE37">
            <v>1026833.0499999998</v>
          </cell>
          <cell r="AF37">
            <v>125856.29000000004</v>
          </cell>
          <cell r="AG37">
            <v>149897</v>
          </cell>
        </row>
        <row r="39">
          <cell r="E39">
            <v>25.146270416316053</v>
          </cell>
          <cell r="G39">
            <v>24.594329731851232</v>
          </cell>
          <cell r="H39">
            <v>15.66788329329569</v>
          </cell>
          <cell r="I39">
            <v>32.877254699225631</v>
          </cell>
          <cell r="J39">
            <v>23.265460927326977</v>
          </cell>
          <cell r="K39">
            <v>16.454684192326791</v>
          </cell>
          <cell r="L39">
            <v>20.739267093734291</v>
          </cell>
          <cell r="M39">
            <v>25.498899617019323</v>
          </cell>
          <cell r="N39">
            <v>12.949001521883236</v>
          </cell>
          <cell r="O39">
            <v>22.384313244526936</v>
          </cell>
          <cell r="P39">
            <v>32.028392391463825</v>
          </cell>
          <cell r="Q39">
            <v>26.049350004359219</v>
          </cell>
          <cell r="R39">
            <v>15.280230282937795</v>
          </cell>
          <cell r="S39">
            <v>27.031829633217509</v>
          </cell>
          <cell r="T39">
            <v>35.612117701619894</v>
          </cell>
          <cell r="U39">
            <v>21.675185547569573</v>
          </cell>
          <cell r="V39">
            <v>21.197545223132845</v>
          </cell>
          <cell r="W39">
            <v>30.807328883333124</v>
          </cell>
          <cell r="X39">
            <v>27.816693343763077</v>
          </cell>
          <cell r="Y39">
            <v>27.178059642884953</v>
          </cell>
          <cell r="Z39">
            <v>20.505120242348511</v>
          </cell>
          <cell r="AA39">
            <v>25.918420458310798</v>
          </cell>
          <cell r="AB39">
            <v>22.39888051477968</v>
          </cell>
          <cell r="AC39">
            <v>14.324648343646803</v>
          </cell>
          <cell r="AD39">
            <v>18.011782701540234</v>
          </cell>
          <cell r="AE39">
            <v>24.036550814010049</v>
          </cell>
          <cell r="AF39">
            <v>22.306232553246186</v>
          </cell>
          <cell r="AG39">
            <v>18.66770447398736</v>
          </cell>
        </row>
        <row r="41">
          <cell r="E41">
            <v>0.67771499294121118</v>
          </cell>
          <cell r="G41">
            <v>0.84737888997032607</v>
          </cell>
          <cell r="H41">
            <v>0.55433575764983911</v>
          </cell>
          <cell r="I41">
            <v>0.51044332210998877</v>
          </cell>
          <cell r="J41">
            <v>0.73130657513865804</v>
          </cell>
          <cell r="K41">
            <v>0.79157991456751031</v>
          </cell>
          <cell r="L41">
            <v>0.63267292133887132</v>
          </cell>
          <cell r="M41">
            <v>0.7142633197242314</v>
          </cell>
          <cell r="N41">
            <v>0.57395582044368765</v>
          </cell>
          <cell r="O41">
            <v>0.59429009746833295</v>
          </cell>
          <cell r="P41">
            <v>0.45870617283950615</v>
          </cell>
          <cell r="Q41">
            <v>0.61529251297623233</v>
          </cell>
          <cell r="R41">
            <v>0.54886209124297525</v>
          </cell>
          <cell r="S41">
            <v>0.4777693418659319</v>
          </cell>
          <cell r="T41">
            <v>0.57986023504254913</v>
          </cell>
          <cell r="U41">
            <v>0.52206104415470223</v>
          </cell>
          <cell r="V41">
            <v>0.50830504016391331</v>
          </cell>
          <cell r="W41">
            <v>0.64570064922504766</v>
          </cell>
          <cell r="X41">
            <v>0.53532436102950354</v>
          </cell>
          <cell r="Y41">
            <v>0.60522856969830119</v>
          </cell>
          <cell r="Z41">
            <v>0.4610102732811705</v>
          </cell>
          <cell r="AA41">
            <v>0.72839277976857064</v>
          </cell>
          <cell r="AB41">
            <v>0.44640175749183481</v>
          </cell>
          <cell r="AC41">
            <v>0.60144673987220054</v>
          </cell>
          <cell r="AD41">
            <v>0.55504141673807483</v>
          </cell>
          <cell r="AE41">
            <v>0.58259844139935812</v>
          </cell>
          <cell r="AF41">
            <v>0.46961739458664431</v>
          </cell>
          <cell r="AG41">
            <v>0.62019653171386113</v>
          </cell>
        </row>
        <row r="63">
          <cell r="F63">
            <v>398831.7</v>
          </cell>
          <cell r="G63">
            <v>539144726.00999999</v>
          </cell>
          <cell r="H63">
            <v>8144438.9400000004</v>
          </cell>
          <cell r="I63">
            <v>45924500.679999985</v>
          </cell>
          <cell r="J63">
            <v>78392605.899999991</v>
          </cell>
          <cell r="K63">
            <v>22062342.490000002</v>
          </cell>
          <cell r="L63">
            <v>18259391.850000001</v>
          </cell>
          <cell r="M63">
            <v>24172229.440000001</v>
          </cell>
          <cell r="N63">
            <v>15678878.33</v>
          </cell>
          <cell r="O63">
            <v>49353668.290000014</v>
          </cell>
          <cell r="P63">
            <v>2860408.37</v>
          </cell>
          <cell r="Q63">
            <v>125386192.82000001</v>
          </cell>
          <cell r="R63">
            <v>14419878.289999999</v>
          </cell>
          <cell r="S63">
            <v>18650438.960000001</v>
          </cell>
          <cell r="T63">
            <v>36794209.160000004</v>
          </cell>
          <cell r="U63">
            <v>15419339.259999998</v>
          </cell>
          <cell r="V63">
            <v>9368289.8399999999</v>
          </cell>
          <cell r="W63">
            <v>49899335.330000006</v>
          </cell>
          <cell r="X63">
            <v>14035193.429999998</v>
          </cell>
          <cell r="Y63">
            <v>69646719.280000001</v>
          </cell>
          <cell r="Z63">
            <v>14299510.160000002</v>
          </cell>
          <cell r="AA63">
            <v>119205775.88999999</v>
          </cell>
          <cell r="AB63">
            <v>17240472.489999998</v>
          </cell>
          <cell r="AC63">
            <v>7310798.5799999991</v>
          </cell>
          <cell r="AD63">
            <v>10213354.380000001</v>
          </cell>
          <cell r="AE63">
            <v>56419557.340000004</v>
          </cell>
          <cell r="AF63">
            <v>8674556.0100000016</v>
          </cell>
          <cell r="AG63">
            <v>12587814.949999997</v>
          </cell>
        </row>
        <row r="251">
          <cell r="F251">
            <v>57657713.969999991</v>
          </cell>
          <cell r="G251">
            <v>138578956.92000005</v>
          </cell>
          <cell r="H251">
            <v>5775593.1700000009</v>
          </cell>
          <cell r="I251">
            <v>12395871.269999998</v>
          </cell>
          <cell r="J251">
            <v>20177561.870000001</v>
          </cell>
          <cell r="K251">
            <v>9474979.0600000005</v>
          </cell>
          <cell r="L251">
            <v>8582341.1199999992</v>
          </cell>
          <cell r="M251">
            <v>9538031.1400000006</v>
          </cell>
          <cell r="N251">
            <v>7670243.8700000001</v>
          </cell>
          <cell r="O251">
            <v>17543073.289999999</v>
          </cell>
          <cell r="P251">
            <v>4025217.7600000002</v>
          </cell>
          <cell r="Q251">
            <v>43174540.549999997</v>
          </cell>
          <cell r="R251">
            <v>10489244.880000001</v>
          </cell>
          <cell r="S251">
            <v>9995202.0800000001</v>
          </cell>
          <cell r="T251">
            <v>14276871.050000003</v>
          </cell>
          <cell r="U251">
            <v>8324958.5200000005</v>
          </cell>
          <cell r="V251">
            <v>6508410.7400000002</v>
          </cell>
          <cell r="W251">
            <v>16704568.440000001</v>
          </cell>
          <cell r="X251">
            <v>8885415.6999999993</v>
          </cell>
          <cell r="Y251">
            <v>26839374.619999997</v>
          </cell>
          <cell r="Z251">
            <v>7883867.1300000008</v>
          </cell>
          <cell r="AA251">
            <v>27815995.909999993</v>
          </cell>
          <cell r="AB251">
            <v>8180602.6499999994</v>
          </cell>
          <cell r="AC251">
            <v>4939276.4400000004</v>
          </cell>
          <cell r="AD251">
            <v>6515358.2299999986</v>
          </cell>
          <cell r="AE251">
            <v>17965127.980000004</v>
          </cell>
          <cell r="AF251">
            <v>5529961.3299999982</v>
          </cell>
          <cell r="AG251">
            <v>7045747.5500000017</v>
          </cell>
        </row>
        <row r="252">
          <cell r="F252">
            <v>-57258882.269999988</v>
          </cell>
          <cell r="G252">
            <v>400565769.08999991</v>
          </cell>
          <cell r="H252">
            <v>2368845.7699999996</v>
          </cell>
          <cell r="I252">
            <v>33528629.409999989</v>
          </cell>
          <cell r="J252">
            <v>58215044.029999986</v>
          </cell>
          <cell r="K252">
            <v>12587363.430000002</v>
          </cell>
          <cell r="L252">
            <v>9677050.7300000023</v>
          </cell>
          <cell r="M252">
            <v>14634198.300000001</v>
          </cell>
          <cell r="N252">
            <v>8008634.46</v>
          </cell>
          <cell r="O252">
            <v>31810595.000000015</v>
          </cell>
          <cell r="P252">
            <v>-1164809.3900000001</v>
          </cell>
          <cell r="Q252">
            <v>82211652.270000011</v>
          </cell>
          <cell r="R252">
            <v>3930633.4099999983</v>
          </cell>
          <cell r="S252">
            <v>8655236.8800000008</v>
          </cell>
          <cell r="T252">
            <v>22517338.109999999</v>
          </cell>
          <cell r="U252">
            <v>7094380.7399999974</v>
          </cell>
          <cell r="V252">
            <v>2859879.0999999996</v>
          </cell>
          <cell r="W252">
            <v>33194766.890000004</v>
          </cell>
          <cell r="X252">
            <v>5149777.7299999986</v>
          </cell>
          <cell r="Y252">
            <v>42807344.660000004</v>
          </cell>
          <cell r="Z252">
            <v>6415643.0300000012</v>
          </cell>
          <cell r="AA252">
            <v>91389779.979999989</v>
          </cell>
          <cell r="AB252">
            <v>9059869.8399999999</v>
          </cell>
          <cell r="AC252">
            <v>2371522.1399999987</v>
          </cell>
          <cell r="AD252">
            <v>3697996.1500000022</v>
          </cell>
          <cell r="AE252">
            <v>38454429.359999999</v>
          </cell>
          <cell r="AF252">
            <v>3144594.6800000034</v>
          </cell>
          <cell r="AG252">
            <v>5542067.3999999957</v>
          </cell>
        </row>
      </sheetData>
      <sheetData sheetId="25"/>
      <sheetData sheetId="26">
        <row r="10">
          <cell r="G10">
            <v>3723</v>
          </cell>
          <cell r="H10">
            <v>93</v>
          </cell>
          <cell r="I10">
            <v>960</v>
          </cell>
          <cell r="J10">
            <v>757</v>
          </cell>
          <cell r="K10">
            <v>157</v>
          </cell>
          <cell r="L10">
            <v>168</v>
          </cell>
          <cell r="M10">
            <v>183</v>
          </cell>
          <cell r="N10">
            <v>164</v>
          </cell>
          <cell r="O10">
            <v>418</v>
          </cell>
          <cell r="P10">
            <v>37</v>
          </cell>
          <cell r="Q10">
            <v>945</v>
          </cell>
          <cell r="R10">
            <v>141</v>
          </cell>
          <cell r="S10">
            <v>150</v>
          </cell>
          <cell r="T10">
            <v>258</v>
          </cell>
          <cell r="U10">
            <v>118</v>
          </cell>
          <cell r="V10">
            <v>101</v>
          </cell>
          <cell r="W10">
            <v>393</v>
          </cell>
          <cell r="X10">
            <v>162</v>
          </cell>
          <cell r="Y10">
            <v>697</v>
          </cell>
          <cell r="Z10">
            <v>190</v>
          </cell>
          <cell r="AA10">
            <v>1237</v>
          </cell>
          <cell r="AB10">
            <v>581</v>
          </cell>
          <cell r="AC10">
            <v>116</v>
          </cell>
          <cell r="AD10">
            <v>149</v>
          </cell>
          <cell r="AE10">
            <v>490</v>
          </cell>
          <cell r="AF10">
            <v>148</v>
          </cell>
          <cell r="AG10">
            <v>106</v>
          </cell>
        </row>
        <row r="30">
          <cell r="G30">
            <v>27577508</v>
          </cell>
          <cell r="H30">
            <v>493210</v>
          </cell>
          <cell r="I30">
            <v>2474752</v>
          </cell>
          <cell r="J30">
            <v>4267999</v>
          </cell>
          <cell r="K30">
            <v>1199508</v>
          </cell>
          <cell r="L30">
            <v>981572</v>
          </cell>
          <cell r="M30">
            <v>1357507</v>
          </cell>
          <cell r="N30">
            <v>921077</v>
          </cell>
          <cell r="O30">
            <v>2751330</v>
          </cell>
          <cell r="P30">
            <v>158523</v>
          </cell>
          <cell r="Q30">
            <v>7148024</v>
          </cell>
          <cell r="R30">
            <v>880424.39999999991</v>
          </cell>
          <cell r="S30">
            <v>1117739.8</v>
          </cell>
          <cell r="T30">
            <v>2044258</v>
          </cell>
          <cell r="U30">
            <v>908499</v>
          </cell>
          <cell r="V30">
            <v>546952</v>
          </cell>
          <cell r="W30">
            <v>2778639</v>
          </cell>
          <cell r="X30">
            <v>774513</v>
          </cell>
          <cell r="Y30">
            <v>3945157</v>
          </cell>
          <cell r="Z30">
            <v>830788</v>
          </cell>
          <cell r="AA30">
            <v>6306687.1600000001</v>
          </cell>
          <cell r="AB30">
            <v>1050537</v>
          </cell>
          <cell r="AC30">
            <v>416344</v>
          </cell>
          <cell r="AD30">
            <v>602188</v>
          </cell>
          <cell r="AE30">
            <v>3167875</v>
          </cell>
          <cell r="AF30">
            <v>495590</v>
          </cell>
          <cell r="AG30">
            <v>727442</v>
          </cell>
        </row>
        <row r="37">
          <cell r="G37">
            <v>8864365.3800000083</v>
          </cell>
          <cell r="H37">
            <v>91042.540000000037</v>
          </cell>
          <cell r="I37">
            <v>1518970.6099999994</v>
          </cell>
          <cell r="J37">
            <v>1261815</v>
          </cell>
          <cell r="K37">
            <v>223772.89999999991</v>
          </cell>
          <cell r="L37">
            <v>260427.82999999984</v>
          </cell>
          <cell r="M37">
            <v>458883.87000000011</v>
          </cell>
          <cell r="N37">
            <v>131267.47000000012</v>
          </cell>
          <cell r="O37">
            <v>804955</v>
          </cell>
          <cell r="P37">
            <v>75828.47</v>
          </cell>
          <cell r="Q37">
            <v>2511325.34</v>
          </cell>
          <cell r="R37">
            <v>159487.84000000011</v>
          </cell>
          <cell r="S37">
            <v>404734.79</v>
          </cell>
          <cell r="T37">
            <v>1096821.51</v>
          </cell>
          <cell r="U37">
            <v>256256</v>
          </cell>
          <cell r="V37">
            <v>150706</v>
          </cell>
          <cell r="W37">
            <v>1297227</v>
          </cell>
          <cell r="X37">
            <v>368143.12999999989</v>
          </cell>
          <cell r="Y37">
            <v>1444779</v>
          </cell>
          <cell r="Z37">
            <v>261431</v>
          </cell>
          <cell r="AA37">
            <v>2103140.84</v>
          </cell>
          <cell r="AB37">
            <v>300780</v>
          </cell>
          <cell r="AC37">
            <v>67792.570000000007</v>
          </cell>
          <cell r="AD37">
            <v>138112</v>
          </cell>
          <cell r="AE37">
            <v>1117073.0499999998</v>
          </cell>
          <cell r="AF37">
            <v>134091.21000000008</v>
          </cell>
          <cell r="AG37">
            <v>170419</v>
          </cell>
        </row>
        <row r="39">
          <cell r="E39">
            <v>24.689607573671807</v>
          </cell>
          <cell r="G39">
            <v>24.225514095878719</v>
          </cell>
          <cell r="H39">
            <v>15.325258597265567</v>
          </cell>
          <cell r="I39">
            <v>32.853635168583637</v>
          </cell>
          <cell r="J39">
            <v>22.623445844403175</v>
          </cell>
          <cell r="K39">
            <v>15.68205691650199</v>
          </cell>
          <cell r="L39">
            <v>20.777801039939074</v>
          </cell>
          <cell r="M39">
            <v>25.09734669935894</v>
          </cell>
          <cell r="N39">
            <v>12.335105928577422</v>
          </cell>
          <cell r="O39">
            <v>22.446229213072076</v>
          </cell>
          <cell r="P39">
            <v>31.715715552432577</v>
          </cell>
          <cell r="Q39">
            <v>25.712568792969837</v>
          </cell>
          <cell r="R39">
            <v>15.144547926890423</v>
          </cell>
          <cell r="S39">
            <v>25.895203308338111</v>
          </cell>
          <cell r="T39">
            <v>34.87285279103066</v>
          </cell>
          <cell r="U39">
            <v>21.70540797164853</v>
          </cell>
          <cell r="V39">
            <v>20.220497965284384</v>
          </cell>
          <cell r="W39">
            <v>30.557845749692824</v>
          </cell>
          <cell r="X39">
            <v>27.846171414306241</v>
          </cell>
          <cell r="Y39">
            <v>26.383202596285116</v>
          </cell>
          <cell r="Z39">
            <v>20.218307076109728</v>
          </cell>
          <cell r="AA39">
            <v>24.969595527951665</v>
          </cell>
          <cell r="AB39">
            <v>21.708754233055508</v>
          </cell>
          <cell r="AC39">
            <v>13.390278540418187</v>
          </cell>
          <cell r="AD39">
            <v>18.200267247900101</v>
          </cell>
          <cell r="AE39">
            <v>23.305443840521033</v>
          </cell>
          <cell r="AF39">
            <v>21.096088030165021</v>
          </cell>
          <cell r="AG39">
            <v>18.753927266204549</v>
          </cell>
        </row>
        <row r="41">
          <cell r="E41">
            <v>0.68382063773713953</v>
          </cell>
          <cell r="G41">
            <v>0.85113842489731406</v>
          </cell>
          <cell r="H41">
            <v>0.55846368983926942</v>
          </cell>
          <cell r="I41">
            <v>0.51384664801891233</v>
          </cell>
          <cell r="J41">
            <v>0.73598041477713816</v>
          </cell>
          <cell r="K41">
            <v>0.80186188480740905</v>
          </cell>
          <cell r="L41">
            <v>0.6429149452841898</v>
          </cell>
          <cell r="M41">
            <v>0.72597315330361545</v>
          </cell>
          <cell r="N41">
            <v>0.57742742168550831</v>
          </cell>
          <cell r="O41">
            <v>0.5986238524624673</v>
          </cell>
          <cell r="P41">
            <v>0.46397948835024344</v>
          </cell>
          <cell r="Q41">
            <v>0.62223263335443846</v>
          </cell>
          <cell r="R41">
            <v>0.55426618582071008</v>
          </cell>
          <cell r="S41">
            <v>0.48043710181705962</v>
          </cell>
          <cell r="T41">
            <v>0.58574190723752684</v>
          </cell>
          <cell r="U41">
            <v>0.52734888912687816</v>
          </cell>
          <cell r="V41">
            <v>0.51285989491544337</v>
          </cell>
          <cell r="W41">
            <v>0.65161106499134669</v>
          </cell>
          <cell r="X41">
            <v>0.54198948439085981</v>
          </cell>
          <cell r="Y41">
            <v>0.61726606762166203</v>
          </cell>
          <cell r="Z41">
            <v>0.46988025741982353</v>
          </cell>
          <cell r="AA41">
            <v>0.73702839996484715</v>
          </cell>
          <cell r="AB41">
            <v>0.45189605767375712</v>
          </cell>
          <cell r="AC41">
            <v>0.61210900946000291</v>
          </cell>
          <cell r="AD41">
            <v>0.56530416448407228</v>
          </cell>
          <cell r="AE41">
            <v>0.59321802203045493</v>
          </cell>
          <cell r="AF41">
            <v>0.47803765249453206</v>
          </cell>
          <cell r="AG41">
            <v>0.62337646756877074</v>
          </cell>
        </row>
        <row r="63">
          <cell r="F63">
            <v>505046.38</v>
          </cell>
          <cell r="G63">
            <v>608848576.37000012</v>
          </cell>
          <cell r="H63">
            <v>9225923.4800000004</v>
          </cell>
          <cell r="I63">
            <v>51958951.749999993</v>
          </cell>
          <cell r="J63">
            <v>88750300.940000013</v>
          </cell>
          <cell r="K63">
            <v>25121018.639999993</v>
          </cell>
          <cell r="L63">
            <v>20861519.649999995</v>
          </cell>
          <cell r="M63">
            <v>27628381.559999999</v>
          </cell>
          <cell r="N63">
            <v>17755518.25</v>
          </cell>
          <cell r="O63">
            <v>55860321.869999997</v>
          </cell>
          <cell r="P63">
            <v>3247236.95</v>
          </cell>
          <cell r="Q63">
            <v>142608572.64000002</v>
          </cell>
          <cell r="R63">
            <v>16364917.390000001</v>
          </cell>
          <cell r="S63">
            <v>21081551.799999997</v>
          </cell>
          <cell r="T63">
            <v>41793703.129999995</v>
          </cell>
          <cell r="U63">
            <v>17500477.359999999</v>
          </cell>
          <cell r="V63">
            <v>10627241.830000002</v>
          </cell>
          <cell r="W63">
            <v>56624898.749999993</v>
          </cell>
          <cell r="X63">
            <v>15957309.23</v>
          </cell>
          <cell r="Y63">
            <v>79894876.569999993</v>
          </cell>
          <cell r="Z63">
            <v>16353931.090000002</v>
          </cell>
          <cell r="AA63">
            <v>134361404.40000001</v>
          </cell>
          <cell r="AB63">
            <v>19746389.300000001</v>
          </cell>
          <cell r="AC63">
            <v>8361265.4899999993</v>
          </cell>
          <cell r="AD63">
            <v>11719844.490000002</v>
          </cell>
          <cell r="AE63">
            <v>64543701.700000003</v>
          </cell>
          <cell r="AF63">
            <v>9921720.2199999988</v>
          </cell>
          <cell r="AG63">
            <v>14228958.099999998</v>
          </cell>
        </row>
        <row r="251">
          <cell r="F251">
            <v>65325094.979999989</v>
          </cell>
          <cell r="G251">
            <v>157929614.64000002</v>
          </cell>
          <cell r="H251">
            <v>6523945.2200000007</v>
          </cell>
          <cell r="I251">
            <v>14012618.729999997</v>
          </cell>
          <cell r="J251">
            <v>23732977.950000003</v>
          </cell>
          <cell r="K251">
            <v>10923617.65</v>
          </cell>
          <cell r="L251">
            <v>9536396.3100000005</v>
          </cell>
          <cell r="M251">
            <v>10892365.130000001</v>
          </cell>
          <cell r="N251">
            <v>8690538.9699999988</v>
          </cell>
          <cell r="O251">
            <v>19896274.889999997</v>
          </cell>
          <cell r="P251">
            <v>4524086.4400000013</v>
          </cell>
          <cell r="Q251">
            <v>49338595.780000009</v>
          </cell>
          <cell r="R251">
            <v>12303039.529999997</v>
          </cell>
          <cell r="S251">
            <v>11204151.92</v>
          </cell>
          <cell r="T251">
            <v>15995659.219999999</v>
          </cell>
          <cell r="U251">
            <v>9292094.5999999996</v>
          </cell>
          <cell r="V251">
            <v>7285856.6000000015</v>
          </cell>
          <cell r="W251">
            <v>18685674.150000002</v>
          </cell>
          <cell r="X251">
            <v>10035070.459999999</v>
          </cell>
          <cell r="Y251">
            <v>30634911.419999998</v>
          </cell>
          <cell r="Z251">
            <v>9252009.3199999984</v>
          </cell>
          <cell r="AA251">
            <v>31999175.440000001</v>
          </cell>
          <cell r="AB251">
            <v>9348139.879999999</v>
          </cell>
          <cell r="AC251">
            <v>5621558.6499999994</v>
          </cell>
          <cell r="AD251">
            <v>7379265.8199999984</v>
          </cell>
          <cell r="AE251">
            <v>20767232.390000004</v>
          </cell>
          <cell r="AF251">
            <v>6215479.709999999</v>
          </cell>
          <cell r="AG251">
            <v>8022415.6400000006</v>
          </cell>
        </row>
        <row r="252">
          <cell r="F252">
            <v>-64820048.599999987</v>
          </cell>
          <cell r="G252">
            <v>450918961.73000014</v>
          </cell>
          <cell r="H252">
            <v>2701978.26</v>
          </cell>
          <cell r="I252">
            <v>37946333.019999996</v>
          </cell>
          <cell r="J252">
            <v>65017322.99000001</v>
          </cell>
          <cell r="K252">
            <v>14197400.989999993</v>
          </cell>
          <cell r="L252">
            <v>11325123.339999994</v>
          </cell>
          <cell r="M252">
            <v>16736016.429999998</v>
          </cell>
          <cell r="N252">
            <v>9064979.2800000012</v>
          </cell>
          <cell r="O252">
            <v>35964046.980000004</v>
          </cell>
          <cell r="P252">
            <v>-1276849.4900000012</v>
          </cell>
          <cell r="Q252">
            <v>93269976.860000014</v>
          </cell>
          <cell r="R252">
            <v>4061877.8600000031</v>
          </cell>
          <cell r="S252">
            <v>9877399.8799999971</v>
          </cell>
          <cell r="T252">
            <v>25798043.909999996</v>
          </cell>
          <cell r="U252">
            <v>8208382.7599999998</v>
          </cell>
          <cell r="V252">
            <v>3341385.2300000004</v>
          </cell>
          <cell r="W252">
            <v>37939224.599999994</v>
          </cell>
          <cell r="X252">
            <v>5922238.7700000014</v>
          </cell>
          <cell r="Y252">
            <v>49259965.149999991</v>
          </cell>
          <cell r="Z252">
            <v>7101921.7700000033</v>
          </cell>
          <cell r="AA252">
            <v>102362228.96000001</v>
          </cell>
          <cell r="AB252">
            <v>10398249.420000002</v>
          </cell>
          <cell r="AC252">
            <v>2739706.84</v>
          </cell>
          <cell r="AD252">
            <v>4340578.6700000037</v>
          </cell>
          <cell r="AE252">
            <v>43776469.310000002</v>
          </cell>
          <cell r="AF252">
            <v>3706240.51</v>
          </cell>
          <cell r="AG252">
            <v>6206542.4599999972</v>
          </cell>
        </row>
      </sheetData>
      <sheetData sheetId="27"/>
      <sheetData sheetId="28">
        <row r="10">
          <cell r="G10">
            <v>4132</v>
          </cell>
          <cell r="H10">
            <v>96</v>
          </cell>
          <cell r="I10">
            <v>1070</v>
          </cell>
          <cell r="J10">
            <v>838</v>
          </cell>
          <cell r="K10">
            <v>175</v>
          </cell>
          <cell r="L10">
            <v>201</v>
          </cell>
          <cell r="M10">
            <v>210</v>
          </cell>
          <cell r="N10">
            <v>196</v>
          </cell>
          <cell r="O10">
            <v>457</v>
          </cell>
          <cell r="P10">
            <v>46</v>
          </cell>
          <cell r="Q10">
            <v>1091</v>
          </cell>
          <cell r="R10">
            <v>160</v>
          </cell>
          <cell r="S10">
            <v>170</v>
          </cell>
          <cell r="T10">
            <v>319</v>
          </cell>
          <cell r="U10">
            <v>133</v>
          </cell>
          <cell r="V10">
            <v>110</v>
          </cell>
          <cell r="W10">
            <v>437</v>
          </cell>
          <cell r="X10">
            <v>189</v>
          </cell>
          <cell r="Y10">
            <v>774</v>
          </cell>
          <cell r="Z10">
            <v>210</v>
          </cell>
          <cell r="AA10">
            <v>1468</v>
          </cell>
          <cell r="AB10">
            <v>665</v>
          </cell>
          <cell r="AC10">
            <v>126</v>
          </cell>
          <cell r="AD10">
            <v>175</v>
          </cell>
          <cell r="AE10">
            <v>559</v>
          </cell>
          <cell r="AF10">
            <v>158</v>
          </cell>
          <cell r="AG10">
            <v>123</v>
          </cell>
        </row>
        <row r="30">
          <cell r="G30">
            <v>30556550</v>
          </cell>
          <cell r="H30">
            <v>545577</v>
          </cell>
          <cell r="I30">
            <v>2744371</v>
          </cell>
          <cell r="J30">
            <v>4739664</v>
          </cell>
          <cell r="K30">
            <v>1330775</v>
          </cell>
          <cell r="L30">
            <v>1090852</v>
          </cell>
          <cell r="M30">
            <v>1512218</v>
          </cell>
          <cell r="N30">
            <v>1020263</v>
          </cell>
          <cell r="O30">
            <v>3051453</v>
          </cell>
          <cell r="P30">
            <v>175697</v>
          </cell>
          <cell r="Q30">
            <v>7948268</v>
          </cell>
          <cell r="R30">
            <v>979097.39999999991</v>
          </cell>
          <cell r="S30">
            <v>1231635.8</v>
          </cell>
          <cell r="T30">
            <v>2270848</v>
          </cell>
          <cell r="U30">
            <v>1001710</v>
          </cell>
          <cell r="V30">
            <v>607294</v>
          </cell>
          <cell r="W30">
            <v>3089767</v>
          </cell>
          <cell r="X30">
            <v>863442</v>
          </cell>
          <cell r="Y30">
            <v>4404456</v>
          </cell>
          <cell r="Z30">
            <v>928439</v>
          </cell>
          <cell r="AA30">
            <v>7015774.1600000001</v>
          </cell>
          <cell r="AB30">
            <v>1173821</v>
          </cell>
          <cell r="AC30">
            <v>463993</v>
          </cell>
          <cell r="AD30">
            <v>685390</v>
          </cell>
          <cell r="AE30">
            <v>3535976</v>
          </cell>
          <cell r="AF30">
            <v>552310</v>
          </cell>
          <cell r="AG30">
            <v>803236</v>
          </cell>
        </row>
        <row r="37">
          <cell r="G37">
            <v>10008506.070000006</v>
          </cell>
          <cell r="H37">
            <v>101105.22999999998</v>
          </cell>
          <cell r="I37">
            <v>1682204.6099999994</v>
          </cell>
          <cell r="J37">
            <v>1409417</v>
          </cell>
          <cell r="K37">
            <v>257832.89999999991</v>
          </cell>
          <cell r="L37">
            <v>290023.90999999986</v>
          </cell>
          <cell r="M37">
            <v>509774.80000000005</v>
          </cell>
          <cell r="N37">
            <v>154374.97000000012</v>
          </cell>
          <cell r="O37">
            <v>894770</v>
          </cell>
          <cell r="P37">
            <v>81698.47</v>
          </cell>
          <cell r="Q37">
            <v>2833494.7899999991</v>
          </cell>
          <cell r="R37">
            <v>181925.0500000001</v>
          </cell>
          <cell r="S37">
            <v>455943.39</v>
          </cell>
          <cell r="T37">
            <v>1233478.51</v>
          </cell>
          <cell r="U37">
            <v>283012</v>
          </cell>
          <cell r="V37">
            <v>167968</v>
          </cell>
          <cell r="W37">
            <v>1423696</v>
          </cell>
          <cell r="X37">
            <v>417177.62999999989</v>
          </cell>
          <cell r="Y37">
            <v>1636298</v>
          </cell>
          <cell r="Z37">
            <v>285515</v>
          </cell>
          <cell r="AA37">
            <v>2304381.84</v>
          </cell>
          <cell r="AB37">
            <v>336907</v>
          </cell>
          <cell r="AC37">
            <v>77115.23</v>
          </cell>
          <cell r="AD37">
            <v>151707</v>
          </cell>
          <cell r="AE37">
            <v>1249175.0499999998</v>
          </cell>
          <cell r="AF37">
            <v>149792.66000000003</v>
          </cell>
          <cell r="AG37">
            <v>188835</v>
          </cell>
        </row>
        <row r="39">
          <cell r="E39">
            <v>24.862373203693156</v>
          </cell>
          <cell r="G39">
            <v>24.57055122671705</v>
          </cell>
          <cell r="H39">
            <v>15.376678022463173</v>
          </cell>
          <cell r="I39">
            <v>32.911478669613984</v>
          </cell>
          <cell r="J39">
            <v>22.715649401219224</v>
          </cell>
          <cell r="K39">
            <v>16.189067444731084</v>
          </cell>
          <cell r="L39">
            <v>20.804567979372344</v>
          </cell>
          <cell r="M39">
            <v>25.046078119916409</v>
          </cell>
          <cell r="N39">
            <v>13.002462302559106</v>
          </cell>
          <cell r="O39">
            <v>22.489981845039633</v>
          </cell>
          <cell r="P39">
            <v>31.123700932585642</v>
          </cell>
          <cell r="Q39">
            <v>25.994270925545138</v>
          </cell>
          <cell r="R39">
            <v>15.442464580169657</v>
          </cell>
          <cell r="S39">
            <v>26.34055266741175</v>
          </cell>
          <cell r="T39">
            <v>35.152237746371895</v>
          </cell>
          <cell r="U39">
            <v>21.731138095143027</v>
          </cell>
          <cell r="V39">
            <v>20.274432931951832</v>
          </cell>
          <cell r="W39">
            <v>30.268831435280713</v>
          </cell>
          <cell r="X39">
            <v>28.25959397768224</v>
          </cell>
          <cell r="Y39">
            <v>26.648641394805566</v>
          </cell>
          <cell r="Z39">
            <v>19.952103491120209</v>
          </cell>
          <cell r="AA39">
            <v>24.68534707856513</v>
          </cell>
          <cell r="AB39">
            <v>21.759660533097378</v>
          </cell>
          <cell r="AC39">
            <v>13.626163782059777</v>
          </cell>
          <cell r="AD39">
            <v>17.691922849515972</v>
          </cell>
          <cell r="AE39">
            <v>23.462087616626413</v>
          </cell>
          <cell r="AF39">
            <v>21.140384592640817</v>
          </cell>
          <cell r="AG39">
            <v>18.805550991141718</v>
          </cell>
        </row>
        <row r="41">
          <cell r="E41">
            <v>0.68083647466635133</v>
          </cell>
          <cell r="G41">
            <v>0.8456620388379823</v>
          </cell>
          <cell r="H41">
            <v>0.55459245494762865</v>
          </cell>
          <cell r="I41">
            <v>0.51039073832992377</v>
          </cell>
          <cell r="J41">
            <v>0.73291808673169578</v>
          </cell>
          <cell r="K41">
            <v>0.79773108739959242</v>
          </cell>
          <cell r="L41">
            <v>0.6399730599908009</v>
          </cell>
          <cell r="M41">
            <v>0.72528997824443742</v>
          </cell>
          <cell r="N41">
            <v>0.57291367181182729</v>
          </cell>
          <cell r="O41">
            <v>0.59577839162543111</v>
          </cell>
          <cell r="P41">
            <v>0.46015179768689241</v>
          </cell>
          <cell r="Q41">
            <v>0.62042448467787414</v>
          </cell>
          <cell r="R41">
            <v>0.55267526925421651</v>
          </cell>
          <cell r="S41">
            <v>0.47510214630684011</v>
          </cell>
          <cell r="T41">
            <v>0.58322101318255037</v>
          </cell>
          <cell r="U41">
            <v>0.52154141883674043</v>
          </cell>
          <cell r="V41">
            <v>0.51084966924407293</v>
          </cell>
          <cell r="W41">
            <v>0.6499780799924606</v>
          </cell>
          <cell r="X41">
            <v>0.54141626703051948</v>
          </cell>
          <cell r="Y41">
            <v>0.61791880007093258</v>
          </cell>
          <cell r="Z41">
            <v>0.47090828122654177</v>
          </cell>
          <cell r="AA41">
            <v>0.73381785000347255</v>
          </cell>
          <cell r="AB41">
            <v>0.45129187581506364</v>
          </cell>
          <cell r="AC41">
            <v>0.61149549806005399</v>
          </cell>
          <cell r="AD41">
            <v>0.57632218006673119</v>
          </cell>
          <cell r="AE41">
            <v>0.59370135007528779</v>
          </cell>
          <cell r="AF41">
            <v>0.47791903473005809</v>
          </cell>
          <cell r="AG41">
            <v>0.61705363946999681</v>
          </cell>
        </row>
        <row r="63">
          <cell r="F63">
            <v>672751.54</v>
          </cell>
          <cell r="G63">
            <v>674486767.68999994</v>
          </cell>
          <cell r="H63">
            <v>10202990.07</v>
          </cell>
          <cell r="I63">
            <v>57661259.669999987</v>
          </cell>
          <cell r="J63">
            <v>98495120.74000001</v>
          </cell>
          <cell r="K63">
            <v>27865437.209999997</v>
          </cell>
          <cell r="L63">
            <v>23183442.199999999</v>
          </cell>
          <cell r="M63">
            <v>30772894.93</v>
          </cell>
          <cell r="N63">
            <v>19700883.170000002</v>
          </cell>
          <cell r="O63">
            <v>61942705.960000008</v>
          </cell>
          <cell r="P63">
            <v>3600986.2899999996</v>
          </cell>
          <cell r="Q63">
            <v>158558931.86999997</v>
          </cell>
          <cell r="R63">
            <v>18195745.600000001</v>
          </cell>
          <cell r="S63">
            <v>23240055.25</v>
          </cell>
          <cell r="T63">
            <v>46415911.069999985</v>
          </cell>
          <cell r="U63">
            <v>19305742.41</v>
          </cell>
          <cell r="V63">
            <v>11796117.65</v>
          </cell>
          <cell r="W63">
            <v>62986384.769999996</v>
          </cell>
          <cell r="X63">
            <v>17781611.899999999</v>
          </cell>
          <cell r="Y63">
            <v>89153088.109999985</v>
          </cell>
          <cell r="Z63">
            <v>18251505.77</v>
          </cell>
          <cell r="AA63">
            <v>149632361.14000002</v>
          </cell>
          <cell r="AB63">
            <v>22054822.310000006</v>
          </cell>
          <cell r="AC63">
            <v>9315975.1499999985</v>
          </cell>
          <cell r="AD63">
            <v>13354441.26</v>
          </cell>
          <cell r="AE63">
            <v>72020275.829999998</v>
          </cell>
          <cell r="AF63">
            <v>11054061.17</v>
          </cell>
          <cell r="AG63">
            <v>15701467.949999997</v>
          </cell>
        </row>
        <row r="251">
          <cell r="F251">
            <v>72733919.789999992</v>
          </cell>
          <cell r="G251">
            <v>174789971.78</v>
          </cell>
          <cell r="H251">
            <v>7283749.8000000007</v>
          </cell>
          <cell r="I251">
            <v>15567173.6</v>
          </cell>
          <cell r="J251">
            <v>26419762.59</v>
          </cell>
          <cell r="K251">
            <v>12151075.010000002</v>
          </cell>
          <cell r="L251">
            <v>10534231.299999999</v>
          </cell>
          <cell r="M251">
            <v>12142619.689999999</v>
          </cell>
          <cell r="N251">
            <v>9667778.0800000001</v>
          </cell>
          <cell r="O251">
            <v>22220510.389999997</v>
          </cell>
          <cell r="P251">
            <v>5061920.82</v>
          </cell>
          <cell r="Q251">
            <v>56209949.420000002</v>
          </cell>
          <cell r="R251">
            <v>13803514.5</v>
          </cell>
          <cell r="S251">
            <v>12854449.630000003</v>
          </cell>
          <cell r="T251">
            <v>17851075.739999998</v>
          </cell>
          <cell r="U251">
            <v>10264893.389999999</v>
          </cell>
          <cell r="V251">
            <v>8054645.0300000012</v>
          </cell>
          <cell r="W251">
            <v>20906165.609999999</v>
          </cell>
          <cell r="X251">
            <v>11090389.120000001</v>
          </cell>
          <cell r="Y251">
            <v>34989866.510000005</v>
          </cell>
          <cell r="Z251">
            <v>10324057.850000001</v>
          </cell>
          <cell r="AA251">
            <v>35905154.310000002</v>
          </cell>
          <cell r="AB251">
            <v>10414182.969999999</v>
          </cell>
          <cell r="AC251">
            <v>6477229.2400000002</v>
          </cell>
          <cell r="AD251">
            <v>8251166.04</v>
          </cell>
          <cell r="AE251">
            <v>23003747.09</v>
          </cell>
          <cell r="AF251">
            <v>7149287.0599999996</v>
          </cell>
          <cell r="AG251">
            <v>8933631.620000001</v>
          </cell>
        </row>
        <row r="252">
          <cell r="F252">
            <v>-72061168.249999985</v>
          </cell>
          <cell r="G252">
            <v>499696795.90999997</v>
          </cell>
          <cell r="H252">
            <v>2919240.2699999996</v>
          </cell>
          <cell r="I252">
            <v>42094086.069999985</v>
          </cell>
          <cell r="J252">
            <v>72075358.150000006</v>
          </cell>
          <cell r="K252">
            <v>15714362.199999996</v>
          </cell>
          <cell r="L252">
            <v>12649210.9</v>
          </cell>
          <cell r="M252">
            <v>18630275.240000002</v>
          </cell>
          <cell r="N252">
            <v>10033105.090000002</v>
          </cell>
          <cell r="O252">
            <v>39722195.570000008</v>
          </cell>
          <cell r="P252">
            <v>-1460934.5300000007</v>
          </cell>
          <cell r="Q252">
            <v>102348982.44999997</v>
          </cell>
          <cell r="R252">
            <v>4392231.1000000015</v>
          </cell>
          <cell r="S252">
            <v>10385605.619999997</v>
          </cell>
          <cell r="T252">
            <v>28564835.329999987</v>
          </cell>
          <cell r="U252">
            <v>9040849.0200000014</v>
          </cell>
          <cell r="V252">
            <v>3741472.6199999992</v>
          </cell>
          <cell r="W252">
            <v>42080219.159999996</v>
          </cell>
          <cell r="X252">
            <v>6691222.7799999975</v>
          </cell>
          <cell r="Y252">
            <v>54163221.599999979</v>
          </cell>
          <cell r="Z252">
            <v>7927447.9199999981</v>
          </cell>
          <cell r="AA252">
            <v>113727206.83000001</v>
          </cell>
          <cell r="AB252">
            <v>11640639.340000007</v>
          </cell>
          <cell r="AC252">
            <v>2838745.9099999983</v>
          </cell>
          <cell r="AD252">
            <v>5103275.22</v>
          </cell>
          <cell r="AE252">
            <v>49016528.739999995</v>
          </cell>
          <cell r="AF252">
            <v>3904774.1100000003</v>
          </cell>
          <cell r="AG252">
            <v>6767836.3299999963</v>
          </cell>
        </row>
      </sheetData>
      <sheetData sheetId="29"/>
      <sheetData sheetId="30">
        <row r="10">
          <cell r="G10">
            <v>4540</v>
          </cell>
          <cell r="H10">
            <v>105</v>
          </cell>
          <cell r="I10">
            <v>1162</v>
          </cell>
          <cell r="J10">
            <v>901</v>
          </cell>
          <cell r="K10">
            <v>186</v>
          </cell>
          <cell r="L10">
            <v>229</v>
          </cell>
          <cell r="M10">
            <v>229</v>
          </cell>
          <cell r="N10">
            <v>207</v>
          </cell>
          <cell r="O10">
            <v>490</v>
          </cell>
          <cell r="P10">
            <v>50</v>
          </cell>
          <cell r="Q10">
            <v>1193</v>
          </cell>
          <cell r="R10">
            <v>180</v>
          </cell>
          <cell r="S10">
            <v>205</v>
          </cell>
          <cell r="T10">
            <v>354</v>
          </cell>
          <cell r="U10">
            <v>151</v>
          </cell>
          <cell r="V10">
            <v>118</v>
          </cell>
          <cell r="W10">
            <v>468</v>
          </cell>
          <cell r="X10">
            <v>221</v>
          </cell>
          <cell r="Y10">
            <v>850</v>
          </cell>
          <cell r="Z10">
            <v>218</v>
          </cell>
          <cell r="AA10">
            <v>1613</v>
          </cell>
          <cell r="AB10">
            <v>714</v>
          </cell>
          <cell r="AC10">
            <v>137</v>
          </cell>
          <cell r="AD10">
            <v>194</v>
          </cell>
          <cell r="AE10">
            <v>615</v>
          </cell>
          <cell r="AF10">
            <v>179</v>
          </cell>
          <cell r="AG10">
            <v>130</v>
          </cell>
        </row>
        <row r="30">
          <cell r="G30">
            <v>33714933</v>
          </cell>
          <cell r="H30">
            <v>600226</v>
          </cell>
          <cell r="I30">
            <v>3019797</v>
          </cell>
          <cell r="J30">
            <v>5209899</v>
          </cell>
          <cell r="K30">
            <v>1460527</v>
          </cell>
          <cell r="L30">
            <v>1201776</v>
          </cell>
          <cell r="M30">
            <v>1654717</v>
          </cell>
          <cell r="N30">
            <v>1120716</v>
          </cell>
          <cell r="O30">
            <v>3367418</v>
          </cell>
          <cell r="P30">
            <v>196306</v>
          </cell>
          <cell r="Q30">
            <v>8782413</v>
          </cell>
          <cell r="R30">
            <v>1081624.3999999999</v>
          </cell>
          <cell r="S30">
            <v>1353609.8</v>
          </cell>
          <cell r="T30">
            <v>2503302</v>
          </cell>
          <cell r="U30">
            <v>1102194</v>
          </cell>
          <cell r="V30">
            <v>672309</v>
          </cell>
          <cell r="W30">
            <v>3410882</v>
          </cell>
          <cell r="X30">
            <v>951346</v>
          </cell>
          <cell r="Y30">
            <v>4881065</v>
          </cell>
          <cell r="Z30">
            <v>1022354</v>
          </cell>
          <cell r="AA30">
            <v>7739030.6600000001</v>
          </cell>
          <cell r="AB30">
            <v>1299182</v>
          </cell>
          <cell r="AC30">
            <v>510445</v>
          </cell>
          <cell r="AD30">
            <v>757944</v>
          </cell>
          <cell r="AE30">
            <v>3903519</v>
          </cell>
          <cell r="AF30">
            <v>611205</v>
          </cell>
          <cell r="AG30">
            <v>883747</v>
          </cell>
        </row>
        <row r="37">
          <cell r="G37">
            <v>10888221.380000008</v>
          </cell>
          <cell r="H37">
            <v>108553.16999999993</v>
          </cell>
          <cell r="I37">
            <v>1830956.6099999994</v>
          </cell>
          <cell r="J37">
            <v>1553449</v>
          </cell>
          <cell r="K37">
            <v>285917.89999999991</v>
          </cell>
          <cell r="L37">
            <v>319904.12999999983</v>
          </cell>
          <cell r="M37">
            <v>558560.51000000024</v>
          </cell>
          <cell r="N37">
            <v>178686.49000000014</v>
          </cell>
          <cell r="O37">
            <v>985127</v>
          </cell>
          <cell r="P37">
            <v>87903.47</v>
          </cell>
          <cell r="Q37">
            <v>3102657.2299999986</v>
          </cell>
          <cell r="R37">
            <v>198318.7900000001</v>
          </cell>
          <cell r="S37">
            <v>487860.45999999996</v>
          </cell>
          <cell r="T37">
            <v>1346020.51</v>
          </cell>
          <cell r="U37">
            <v>311438</v>
          </cell>
          <cell r="V37">
            <v>176807</v>
          </cell>
          <cell r="W37">
            <v>1551828</v>
          </cell>
          <cell r="X37">
            <v>463863.48</v>
          </cell>
          <cell r="Y37">
            <v>1763558</v>
          </cell>
          <cell r="Z37">
            <v>312023</v>
          </cell>
          <cell r="AA37">
            <v>2484953.34</v>
          </cell>
          <cell r="AB37">
            <v>357366</v>
          </cell>
          <cell r="AC37">
            <v>84606.36</v>
          </cell>
          <cell r="AD37">
            <v>170916</v>
          </cell>
          <cell r="AE37">
            <v>1382960.0499999998</v>
          </cell>
          <cell r="AF37">
            <v>155260.66000000003</v>
          </cell>
          <cell r="AG37">
            <v>208641</v>
          </cell>
        </row>
        <row r="39">
          <cell r="E39">
            <v>24.654971654981715</v>
          </cell>
          <cell r="G39">
            <v>24.308295174883959</v>
          </cell>
          <cell r="H39">
            <v>15.061972831603022</v>
          </cell>
          <cell r="I39">
            <v>32.898457406882379</v>
          </cell>
          <cell r="J39">
            <v>22.75870323727727</v>
          </cell>
          <cell r="K39">
            <v>16.330701184070204</v>
          </cell>
          <cell r="L39">
            <v>20.816296460109868</v>
          </cell>
          <cell r="M39">
            <v>25.07203816699025</v>
          </cell>
          <cell r="N39">
            <v>13.609792552723606</v>
          </cell>
          <cell r="O39">
            <v>22.459717363227124</v>
          </cell>
          <cell r="P39">
            <v>30.3290067038605</v>
          </cell>
          <cell r="Q39">
            <v>25.805218608391904</v>
          </cell>
          <cell r="R39">
            <v>15.272020274516093</v>
          </cell>
          <cell r="S39">
            <v>25.845884114647514</v>
          </cell>
          <cell r="T39">
            <v>34.921465881381174</v>
          </cell>
          <cell r="U39">
            <v>21.725221341414073</v>
          </cell>
          <cell r="V39">
            <v>19.524603560227927</v>
          </cell>
          <cell r="W39">
            <v>30.01385586955832</v>
          </cell>
          <cell r="X39">
            <v>28.508682231727423</v>
          </cell>
          <cell r="Y39">
            <v>26.126487149702143</v>
          </cell>
          <cell r="Z39">
            <v>19.892765496246472</v>
          </cell>
          <cell r="AA39">
            <v>24.266520537478854</v>
          </cell>
          <cell r="AB39">
            <v>21.036168109925907</v>
          </cell>
          <cell r="AC39">
            <v>13.583396749862731</v>
          </cell>
          <cell r="AD39">
            <v>17.920682453005863</v>
          </cell>
          <cell r="AE39">
            <v>23.60622044779187</v>
          </cell>
          <cell r="AF39">
            <v>20.076775040704891</v>
          </cell>
          <cell r="AG39">
            <v>18.871359881909846</v>
          </cell>
        </row>
        <row r="41">
          <cell r="E41">
            <v>0.6805478088515895</v>
          </cell>
          <cell r="G41">
            <v>0.84539376082367557</v>
          </cell>
          <cell r="H41">
            <v>0.5529144894260376</v>
          </cell>
          <cell r="I41">
            <v>0.50845052755288367</v>
          </cell>
          <cell r="J41">
            <v>0.73012076305405205</v>
          </cell>
          <cell r="K41">
            <v>0.79377006637273351</v>
          </cell>
          <cell r="L41">
            <v>0.63860988781061312</v>
          </cell>
          <cell r="M41">
            <v>0.71946016041705396</v>
          </cell>
          <cell r="N41">
            <v>0.57055016551929538</v>
          </cell>
          <cell r="O41">
            <v>0.59625672686483067</v>
          </cell>
          <cell r="P41">
            <v>0.46617984065353418</v>
          </cell>
          <cell r="Q41">
            <v>0.62150843874578254</v>
          </cell>
          <cell r="R41">
            <v>0.55314880113736609</v>
          </cell>
          <cell r="S41">
            <v>0.47291974118173186</v>
          </cell>
          <cell r="T41">
            <v>0.5828134994799431</v>
          </cell>
          <cell r="U41">
            <v>0.52001443706078432</v>
          </cell>
          <cell r="V41">
            <v>0.51294377950503078</v>
          </cell>
          <cell r="W41">
            <v>0.65067339681958314</v>
          </cell>
          <cell r="X41">
            <v>0.53968810451732219</v>
          </cell>
          <cell r="Y41">
            <v>0.62048987665369604</v>
          </cell>
          <cell r="Z41">
            <v>0.47052158265103711</v>
          </cell>
          <cell r="AA41">
            <v>0.73312760812736799</v>
          </cell>
          <cell r="AB41">
            <v>0.45202578517169967</v>
          </cell>
          <cell r="AC41">
            <v>0.60973045934791825</v>
          </cell>
          <cell r="AD41">
            <v>0.57724694552495848</v>
          </cell>
          <cell r="AE41">
            <v>0.59398967846194939</v>
          </cell>
          <cell r="AF41">
            <v>0.48012961508248236</v>
          </cell>
          <cell r="AG41">
            <v>0.61636699679174223</v>
          </cell>
        </row>
        <row r="63">
          <cell r="F63">
            <v>814806.71</v>
          </cell>
          <cell r="G63">
            <v>744398190.12</v>
          </cell>
          <cell r="H63">
            <v>11227156.170000002</v>
          </cell>
          <cell r="I63">
            <v>63452669.539999999</v>
          </cell>
          <cell r="J63">
            <v>108249140.36</v>
          </cell>
          <cell r="K63">
            <v>30589907.159999996</v>
          </cell>
          <cell r="L63">
            <v>25528315.439999998</v>
          </cell>
          <cell r="M63">
            <v>33655815.560000002</v>
          </cell>
          <cell r="N63">
            <v>21642350.280000001</v>
          </cell>
          <cell r="O63">
            <v>68339771.799999997</v>
          </cell>
          <cell r="P63">
            <v>4016479.6900000004</v>
          </cell>
          <cell r="Q63">
            <v>175179627.37</v>
          </cell>
          <cell r="R63">
            <v>20091210.77</v>
          </cell>
          <cell r="S63">
            <v>25533526.919999994</v>
          </cell>
          <cell r="T63">
            <v>51139106.789999999</v>
          </cell>
          <cell r="U63">
            <v>21231062.049999997</v>
          </cell>
          <cell r="V63">
            <v>13114478.449999999</v>
          </cell>
          <cell r="W63">
            <v>69555836.900000006</v>
          </cell>
          <cell r="X63">
            <v>19588854.510000002</v>
          </cell>
          <cell r="Y63">
            <v>98835323.049999997</v>
          </cell>
          <cell r="Z63">
            <v>20075836.199999999</v>
          </cell>
          <cell r="AA63">
            <v>165212608.99999997</v>
          </cell>
          <cell r="AB63">
            <v>24399152.380000006</v>
          </cell>
          <cell r="AC63">
            <v>10239155.500000002</v>
          </cell>
          <cell r="AD63">
            <v>14567082.07</v>
          </cell>
          <cell r="AE63">
            <v>79659423.019999996</v>
          </cell>
          <cell r="AF63">
            <v>12232587.889999999</v>
          </cell>
          <cell r="AG63">
            <v>17281967.579999998</v>
          </cell>
        </row>
        <row r="251">
          <cell r="F251">
            <v>80892072.899999976</v>
          </cell>
          <cell r="G251">
            <v>191743510.61999997</v>
          </cell>
          <cell r="H251">
            <v>8203579.1499999994</v>
          </cell>
          <cell r="I251">
            <v>17210014.689999998</v>
          </cell>
          <cell r="J251">
            <v>29256275.260000002</v>
          </cell>
          <cell r="K251">
            <v>13406575.240000002</v>
          </cell>
          <cell r="L251">
            <v>11595833.939999999</v>
          </cell>
          <cell r="M251">
            <v>13615827.590000002</v>
          </cell>
          <cell r="N251">
            <v>10673232.290000001</v>
          </cell>
          <cell r="O251">
            <v>24627540.780000005</v>
          </cell>
          <cell r="P251">
            <v>5537511.5699999994</v>
          </cell>
          <cell r="Q251">
            <v>62870536.600000009</v>
          </cell>
          <cell r="R251">
            <v>15132714.689999999</v>
          </cell>
          <cell r="S251">
            <v>14044689.029999999</v>
          </cell>
          <cell r="T251">
            <v>19743868.869999997</v>
          </cell>
          <cell r="U251">
            <v>11301840.279999999</v>
          </cell>
          <cell r="V251">
            <v>9572361.0300000012</v>
          </cell>
          <cell r="W251">
            <v>23328368.939999998</v>
          </cell>
          <cell r="X251">
            <v>12646131.17</v>
          </cell>
          <cell r="Y251">
            <v>38328229.619999997</v>
          </cell>
          <cell r="Z251">
            <v>11485634.979999999</v>
          </cell>
          <cell r="AA251">
            <v>40133409.840000004</v>
          </cell>
          <cell r="AB251">
            <v>11697630.49</v>
          </cell>
          <cell r="AC251">
            <v>7120197.8599999994</v>
          </cell>
          <cell r="AD251">
            <v>9091693.4199999999</v>
          </cell>
          <cell r="AE251">
            <v>26106169.640000008</v>
          </cell>
          <cell r="AF251">
            <v>7791949.9299999997</v>
          </cell>
          <cell r="AG251">
            <v>9814006.7999999989</v>
          </cell>
        </row>
        <row r="252">
          <cell r="F252">
            <v>-80077266.189999983</v>
          </cell>
          <cell r="G252">
            <v>552654679.5</v>
          </cell>
          <cell r="H252">
            <v>3023577.0200000023</v>
          </cell>
          <cell r="I252">
            <v>46242654.850000001</v>
          </cell>
          <cell r="J252">
            <v>78992865.099999994</v>
          </cell>
          <cell r="K252">
            <v>17183331.919999994</v>
          </cell>
          <cell r="L252">
            <v>13932481.499999998</v>
          </cell>
          <cell r="M252">
            <v>20039987.969999999</v>
          </cell>
          <cell r="N252">
            <v>10969117.99</v>
          </cell>
          <cell r="O252">
            <v>43712231.019999996</v>
          </cell>
          <cell r="P252">
            <v>-1521031.879999999</v>
          </cell>
          <cell r="Q252">
            <v>112309090.77</v>
          </cell>
          <cell r="R252">
            <v>4958496.08</v>
          </cell>
          <cell r="S252">
            <v>11488837.889999995</v>
          </cell>
          <cell r="T252">
            <v>31395237.920000002</v>
          </cell>
          <cell r="U252">
            <v>9929221.7699999977</v>
          </cell>
          <cell r="V252">
            <v>3542117.4199999981</v>
          </cell>
          <cell r="W252">
            <v>46227467.960000008</v>
          </cell>
          <cell r="X252">
            <v>6942723.3400000017</v>
          </cell>
          <cell r="Y252">
            <v>60507093.43</v>
          </cell>
          <cell r="Z252">
            <v>8590201.2200000007</v>
          </cell>
          <cell r="AA252">
            <v>125079199.15999997</v>
          </cell>
          <cell r="AB252">
            <v>12701521.890000006</v>
          </cell>
          <cell r="AC252">
            <v>3118957.6400000025</v>
          </cell>
          <cell r="AD252">
            <v>5475388.6500000004</v>
          </cell>
          <cell r="AE252">
            <v>53553253.379999988</v>
          </cell>
          <cell r="AF252">
            <v>4440637.959999999</v>
          </cell>
          <cell r="AG252">
            <v>7467960.7799999993</v>
          </cell>
        </row>
      </sheetData>
      <sheetData sheetId="31"/>
      <sheetData sheetId="32">
        <row r="10">
          <cell r="G10">
            <v>4905</v>
          </cell>
          <cell r="H10">
            <v>113</v>
          </cell>
          <cell r="I10">
            <v>1240</v>
          </cell>
          <cell r="J10">
            <v>997</v>
          </cell>
          <cell r="K10">
            <v>199</v>
          </cell>
          <cell r="L10">
            <v>251</v>
          </cell>
          <cell r="M10">
            <v>252</v>
          </cell>
          <cell r="N10">
            <v>229</v>
          </cell>
          <cell r="O10">
            <v>553</v>
          </cell>
          <cell r="P10">
            <v>51</v>
          </cell>
          <cell r="Q10">
            <v>1344</v>
          </cell>
          <cell r="R10">
            <v>211</v>
          </cell>
          <cell r="S10">
            <v>252</v>
          </cell>
          <cell r="T10">
            <v>388</v>
          </cell>
          <cell r="U10">
            <v>157</v>
          </cell>
          <cell r="V10">
            <v>123</v>
          </cell>
          <cell r="W10">
            <v>492</v>
          </cell>
          <cell r="X10">
            <v>248</v>
          </cell>
          <cell r="Y10">
            <v>906</v>
          </cell>
          <cell r="Z10">
            <v>232</v>
          </cell>
          <cell r="AA10">
            <v>1840</v>
          </cell>
          <cell r="AB10">
            <v>744</v>
          </cell>
          <cell r="AC10">
            <v>141</v>
          </cell>
          <cell r="AD10">
            <v>204</v>
          </cell>
          <cell r="AE10">
            <v>667</v>
          </cell>
          <cell r="AF10">
            <v>185</v>
          </cell>
          <cell r="AG10">
            <v>141</v>
          </cell>
        </row>
        <row r="30">
          <cell r="G30">
            <v>36646205</v>
          </cell>
          <cell r="H30">
            <v>651521</v>
          </cell>
          <cell r="I30">
            <v>3269497</v>
          </cell>
          <cell r="J30">
            <v>5655131</v>
          </cell>
          <cell r="K30">
            <v>1585947</v>
          </cell>
          <cell r="L30">
            <v>1310187</v>
          </cell>
          <cell r="M30">
            <v>1805496</v>
          </cell>
          <cell r="N30">
            <v>1222190</v>
          </cell>
          <cell r="O30">
            <v>3662461</v>
          </cell>
          <cell r="P30">
            <v>212551</v>
          </cell>
          <cell r="Q30">
            <v>9532019</v>
          </cell>
          <cell r="R30">
            <v>1168740.3999999999</v>
          </cell>
          <cell r="S30">
            <v>1464165.8</v>
          </cell>
          <cell r="T30">
            <v>2720992</v>
          </cell>
          <cell r="U30">
            <v>1193324</v>
          </cell>
          <cell r="V30">
            <v>726304</v>
          </cell>
          <cell r="W30">
            <v>3711813</v>
          </cell>
          <cell r="X30">
            <v>1035041</v>
          </cell>
          <cell r="Y30">
            <v>5305651</v>
          </cell>
          <cell r="Z30">
            <v>1113213</v>
          </cell>
          <cell r="AA30">
            <v>8443320.6600000001</v>
          </cell>
          <cell r="AB30">
            <v>1416862</v>
          </cell>
          <cell r="AC30">
            <v>556594</v>
          </cell>
          <cell r="AD30">
            <v>825318</v>
          </cell>
          <cell r="AE30">
            <v>4266348</v>
          </cell>
          <cell r="AF30">
            <v>662529</v>
          </cell>
          <cell r="AG30">
            <v>958871</v>
          </cell>
        </row>
        <row r="37">
          <cell r="G37">
            <v>11850500.100000011</v>
          </cell>
          <cell r="H37">
            <v>117215.28999999992</v>
          </cell>
          <cell r="I37">
            <v>1980068.6099999994</v>
          </cell>
          <cell r="J37">
            <v>1611652</v>
          </cell>
          <cell r="K37">
            <v>317016.89999999991</v>
          </cell>
          <cell r="L37">
            <v>354600.95999999985</v>
          </cell>
          <cell r="M37">
            <v>621111.52000000048</v>
          </cell>
          <cell r="N37">
            <v>202124.99000000014</v>
          </cell>
          <cell r="O37">
            <v>1075417</v>
          </cell>
          <cell r="P37">
            <v>92887.47</v>
          </cell>
          <cell r="Q37">
            <v>3400287.3199999984</v>
          </cell>
          <cell r="R37">
            <v>214529.7300000001</v>
          </cell>
          <cell r="S37">
            <v>524419.46</v>
          </cell>
          <cell r="T37">
            <v>1487808.5100000005</v>
          </cell>
          <cell r="U37">
            <v>337160</v>
          </cell>
          <cell r="V37">
            <v>191618</v>
          </cell>
          <cell r="W37">
            <v>1673768</v>
          </cell>
          <cell r="X37">
            <v>516390.51</v>
          </cell>
          <cell r="Y37">
            <v>1931636</v>
          </cell>
          <cell r="Z37">
            <v>335928</v>
          </cell>
          <cell r="AA37">
            <v>2683987.34</v>
          </cell>
          <cell r="AB37">
            <v>379966</v>
          </cell>
          <cell r="AC37">
            <v>92458.86</v>
          </cell>
          <cell r="AD37">
            <v>188311</v>
          </cell>
          <cell r="AE37">
            <v>1505003.0499999998</v>
          </cell>
          <cell r="AF37">
            <v>169182.66000000003</v>
          </cell>
          <cell r="AG37">
            <v>227088</v>
          </cell>
        </row>
        <row r="39">
          <cell r="E39">
            <v>24.65391399089005</v>
          </cell>
          <cell r="G39">
            <v>24.334937389115417</v>
          </cell>
          <cell r="H39">
            <v>14.999404516860212</v>
          </cell>
          <cell r="I39">
            <v>32.922729186177449</v>
          </cell>
          <cell r="J39">
            <v>21.970488571311332</v>
          </cell>
          <cell r="K39">
            <v>16.6181123889601</v>
          </cell>
          <cell r="L39">
            <v>21.080089875130049</v>
          </cell>
          <cell r="M39">
            <v>25.426696345524064</v>
          </cell>
          <cell r="N39">
            <v>14.034353557923884</v>
          </cell>
          <cell r="O39">
            <v>22.533794395053455</v>
          </cell>
          <cell r="P39">
            <v>29.829754778542799</v>
          </cell>
          <cell r="Q39">
            <v>25.981813631522776</v>
          </cell>
          <cell r="R39">
            <v>15.300743106526207</v>
          </cell>
          <cell r="S39">
            <v>25.559118975160249</v>
          </cell>
          <cell r="T39">
            <v>35.303881775090105</v>
          </cell>
          <cell r="U39">
            <v>21.727488727366932</v>
          </cell>
          <cell r="V39">
            <v>19.558125862477237</v>
          </cell>
          <cell r="W39">
            <v>29.805572705138044</v>
          </cell>
          <cell r="X39">
            <v>29.036680687431421</v>
          </cell>
          <cell r="Y39">
            <v>26.275135093518749</v>
          </cell>
          <cell r="Z39">
            <v>19.797865261974234</v>
          </cell>
          <cell r="AA39">
            <v>24.083197431017776</v>
          </cell>
          <cell r="AB39">
            <v>20.616331548956772</v>
          </cell>
          <cell r="AC39">
            <v>13.613227048929302</v>
          </cell>
          <cell r="AD39">
            <v>18.070252037942431</v>
          </cell>
          <cell r="AE39">
            <v>23.590524468884908</v>
          </cell>
          <cell r="AF39">
            <v>20.16586430801361</v>
          </cell>
          <cell r="AG39">
            <v>18.923574219580058</v>
          </cell>
        </row>
        <row r="41">
          <cell r="E41">
            <v>0.67808620247056306</v>
          </cell>
          <cell r="G41">
            <v>0.84226539301725301</v>
          </cell>
          <cell r="H41">
            <v>0.55032805336700796</v>
          </cell>
          <cell r="I41">
            <v>0.50422324950167519</v>
          </cell>
          <cell r="J41">
            <v>0.72604838862396481</v>
          </cell>
          <cell r="K41">
            <v>0.79044210914546165</v>
          </cell>
          <cell r="L41">
            <v>0.63791601646659579</v>
          </cell>
          <cell r="M41">
            <v>0.71939563460756895</v>
          </cell>
          <cell r="N41">
            <v>0.57000012825341007</v>
          </cell>
          <cell r="O41">
            <v>0.59435153123218698</v>
          </cell>
          <cell r="P41">
            <v>0.46308668536724851</v>
          </cell>
          <cell r="Q41">
            <v>0.61821178770317453</v>
          </cell>
          <cell r="R41">
            <v>0.54721498643949151</v>
          </cell>
          <cell r="S41">
            <v>0.46837680549768596</v>
          </cell>
          <cell r="T41">
            <v>0.58090646012154024</v>
          </cell>
          <cell r="U41">
            <v>0.51669392681435133</v>
          </cell>
          <cell r="V41">
            <v>0.50839907322502298</v>
          </cell>
          <cell r="W41">
            <v>0.64944603154398606</v>
          </cell>
          <cell r="X41">
            <v>0.53849767700784035</v>
          </cell>
          <cell r="Y41">
            <v>0.61843604998984447</v>
          </cell>
          <cell r="Z41">
            <v>0.46997436322320463</v>
          </cell>
          <cell r="AA41">
            <v>0.73155135415904027</v>
          </cell>
          <cell r="AB41">
            <v>0.45174138236124017</v>
          </cell>
          <cell r="AC41">
            <v>0.60984405858554314</v>
          </cell>
          <cell r="AD41">
            <v>0.57645511930642501</v>
          </cell>
          <cell r="AE41">
            <v>0.59544700242151027</v>
          </cell>
          <cell r="AF41">
            <v>0.47729370107953711</v>
          </cell>
          <cell r="AG41">
            <v>0.61307907482297275</v>
          </cell>
        </row>
        <row r="63">
          <cell r="F63">
            <v>969071.38</v>
          </cell>
          <cell r="G63">
            <v>810558097.87999988</v>
          </cell>
          <cell r="H63">
            <v>12202120.880000001</v>
          </cell>
          <cell r="I63">
            <v>69129691.280000001</v>
          </cell>
          <cell r="J63">
            <v>122423749.04000001</v>
          </cell>
          <cell r="K63">
            <v>33229400.059999999</v>
          </cell>
          <cell r="L63">
            <v>27835861.990000002</v>
          </cell>
          <cell r="M63">
            <v>36713607.579999998</v>
          </cell>
          <cell r="N63">
            <v>23608928.910000004</v>
          </cell>
          <cell r="O63">
            <v>74409932.480000019</v>
          </cell>
          <cell r="P63">
            <v>4351143.1500000004</v>
          </cell>
          <cell r="Q63">
            <v>190246806.06999999</v>
          </cell>
          <cell r="R63">
            <v>21716047.400000006</v>
          </cell>
          <cell r="S63">
            <v>27633319.649999999</v>
          </cell>
          <cell r="T63">
            <v>55584562.900000006</v>
          </cell>
          <cell r="U63">
            <v>22984654.039999995</v>
          </cell>
          <cell r="V63">
            <v>14177123.01</v>
          </cell>
          <cell r="W63">
            <v>75755702.070000008</v>
          </cell>
          <cell r="X63">
            <v>21327334.290000003</v>
          </cell>
          <cell r="Y63">
            <v>107571994.83</v>
          </cell>
          <cell r="Z63">
            <v>21860632.870000001</v>
          </cell>
          <cell r="AA63">
            <v>180580538.09000003</v>
          </cell>
          <cell r="AB63">
            <v>26643295.680000003</v>
          </cell>
          <cell r="AC63">
            <v>11165216.660000002</v>
          </cell>
          <cell r="AD63">
            <v>15894633.810000002</v>
          </cell>
          <cell r="AE63">
            <v>87345867.320000008</v>
          </cell>
          <cell r="AF63">
            <v>13266480.119999997</v>
          </cell>
          <cell r="AG63">
            <v>18763312.900000002</v>
          </cell>
        </row>
        <row r="251">
          <cell r="F251">
            <v>89505270.889999986</v>
          </cell>
          <cell r="G251">
            <v>211303512.72000003</v>
          </cell>
          <cell r="H251">
            <v>9018173.7500000019</v>
          </cell>
          <cell r="I251">
            <v>19006501.860000003</v>
          </cell>
          <cell r="J251">
            <v>32311920.539999995</v>
          </cell>
          <cell r="K251">
            <v>14716106.240000002</v>
          </cell>
          <cell r="L251">
            <v>12634724.84</v>
          </cell>
          <cell r="M251">
            <v>15188839.269999998</v>
          </cell>
          <cell r="N251">
            <v>11718031.029999999</v>
          </cell>
          <cell r="O251">
            <v>26930532.09</v>
          </cell>
          <cell r="P251">
            <v>6116551.1500000013</v>
          </cell>
          <cell r="Q251">
            <v>71145193.109999999</v>
          </cell>
          <cell r="R251">
            <v>16312342.4</v>
          </cell>
          <cell r="S251">
            <v>15473345.909999998</v>
          </cell>
          <cell r="T251">
            <v>21709554.569999997</v>
          </cell>
          <cell r="U251">
            <v>12357741.550000001</v>
          </cell>
          <cell r="V251">
            <v>10341168.619999999</v>
          </cell>
          <cell r="W251">
            <v>25861823.779999994</v>
          </cell>
          <cell r="X251">
            <v>13709906.520000001</v>
          </cell>
          <cell r="Y251">
            <v>43966829.489999995</v>
          </cell>
          <cell r="Z251">
            <v>13177228.17</v>
          </cell>
          <cell r="AA251">
            <v>45166429.409999996</v>
          </cell>
          <cell r="AB251">
            <v>12727287.480000002</v>
          </cell>
          <cell r="AC251">
            <v>7730107.8300000001</v>
          </cell>
          <cell r="AD251">
            <v>10008018.209999999</v>
          </cell>
          <cell r="AE251">
            <v>28683224.170000002</v>
          </cell>
          <cell r="AF251">
            <v>8691268.7399999984</v>
          </cell>
          <cell r="AG251">
            <v>10870747.99</v>
          </cell>
        </row>
        <row r="252">
          <cell r="F252">
            <v>-88536199.50999999</v>
          </cell>
          <cell r="G252">
            <v>599254585.15999985</v>
          </cell>
          <cell r="H252">
            <v>3183947.129999999</v>
          </cell>
          <cell r="I252">
            <v>50123189.420000002</v>
          </cell>
          <cell r="J252">
            <v>90111828.500000015</v>
          </cell>
          <cell r="K252">
            <v>18513293.819999997</v>
          </cell>
          <cell r="L252">
            <v>15201137.150000002</v>
          </cell>
          <cell r="M252">
            <v>21524768.310000002</v>
          </cell>
          <cell r="N252">
            <v>11890897.880000005</v>
          </cell>
          <cell r="O252">
            <v>47479400.390000015</v>
          </cell>
          <cell r="P252">
            <v>-1765408.0000000009</v>
          </cell>
          <cell r="Q252">
            <v>119101612.95999999</v>
          </cell>
          <cell r="R252">
            <v>5403705.0000000056</v>
          </cell>
          <cell r="S252">
            <v>12159973.74</v>
          </cell>
          <cell r="T252">
            <v>33875008.330000013</v>
          </cell>
          <cell r="U252">
            <v>10626912.489999995</v>
          </cell>
          <cell r="V252">
            <v>3835954.3900000006</v>
          </cell>
          <cell r="W252">
            <v>49893878.290000014</v>
          </cell>
          <cell r="X252">
            <v>7617427.7700000014</v>
          </cell>
          <cell r="Y252">
            <v>63605165.340000004</v>
          </cell>
          <cell r="Z252">
            <v>8683404.7000000011</v>
          </cell>
          <cell r="AA252">
            <v>135414108.68000004</v>
          </cell>
          <cell r="AB252">
            <v>13916008.200000001</v>
          </cell>
          <cell r="AC252">
            <v>3435108.8300000019</v>
          </cell>
          <cell r="AD252">
            <v>5886615.6000000034</v>
          </cell>
          <cell r="AE252">
            <v>58662643.150000006</v>
          </cell>
          <cell r="AF252">
            <v>4575211.379999999</v>
          </cell>
          <cell r="AG252">
            <v>7892564.910000002</v>
          </cell>
        </row>
      </sheetData>
      <sheetData sheetId="33"/>
      <sheetData sheetId="3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2562"/>
      <sheetName val="เป้าหมายข้อตกลง-2562"/>
      <sheetName val="เป้าหมายข้อตกลง-62 (ปรับEBIDA)"/>
      <sheetName val="รวม"/>
      <sheetName val="เขต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</sheetNames>
    <sheetDataSet>
      <sheetData sheetId="0"/>
      <sheetData sheetId="1"/>
      <sheetData sheetId="2"/>
      <sheetData sheetId="3"/>
      <sheetData sheetId="4">
        <row r="64"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  <cell r="S64">
            <v>0</v>
          </cell>
        </row>
        <row r="76">
          <cell r="E76">
            <v>49100</v>
          </cell>
          <cell r="F76">
            <v>17200</v>
          </cell>
          <cell r="G76">
            <v>104050</v>
          </cell>
          <cell r="I76">
            <v>13150</v>
          </cell>
          <cell r="J76">
            <v>55250</v>
          </cell>
          <cell r="K76">
            <v>23800</v>
          </cell>
          <cell r="M76">
            <v>10300</v>
          </cell>
          <cell r="N76">
            <v>85300</v>
          </cell>
          <cell r="O76">
            <v>102000</v>
          </cell>
          <cell r="Q76">
            <v>163350</v>
          </cell>
          <cell r="R76">
            <v>137700</v>
          </cell>
          <cell r="S76">
            <v>150050</v>
          </cell>
        </row>
        <row r="85">
          <cell r="E85">
            <v>4355.17</v>
          </cell>
          <cell r="F85">
            <v>4214.67</v>
          </cell>
          <cell r="G85">
            <v>4355.16</v>
          </cell>
          <cell r="I85">
            <v>4355.16</v>
          </cell>
          <cell r="J85">
            <v>3933.71</v>
          </cell>
          <cell r="K85">
            <v>10897.99</v>
          </cell>
          <cell r="M85">
            <v>4214.6699999999983</v>
          </cell>
          <cell r="N85">
            <v>4355.17</v>
          </cell>
          <cell r="O85">
            <v>4214.68</v>
          </cell>
          <cell r="Q85">
            <v>4355.16</v>
          </cell>
          <cell r="R85">
            <v>4355.17</v>
          </cell>
          <cell r="S85">
            <v>4214.67</v>
          </cell>
        </row>
      </sheetData>
      <sheetData sheetId="5">
        <row r="64">
          <cell r="E64">
            <v>57067803.109999999</v>
          </cell>
          <cell r="F64">
            <v>58903680.509999998</v>
          </cell>
          <cell r="G64">
            <v>59533296.170000002</v>
          </cell>
          <cell r="I64">
            <v>62265497.750000007</v>
          </cell>
          <cell r="J64">
            <v>60734315.560000002</v>
          </cell>
          <cell r="K64">
            <v>58496186.139999993</v>
          </cell>
          <cell r="M64">
            <v>65457577.090000004</v>
          </cell>
          <cell r="N64">
            <v>66818504.100000001</v>
          </cell>
          <cell r="O64">
            <v>63312425.289999992</v>
          </cell>
          <cell r="Q64">
            <v>59156647.350000009</v>
          </cell>
          <cell r="R64">
            <v>63331339.329999998</v>
          </cell>
          <cell r="S64">
            <v>59040952.660000004</v>
          </cell>
        </row>
        <row r="76">
          <cell r="E76">
            <v>3973536.34</v>
          </cell>
          <cell r="F76">
            <v>4097997.29</v>
          </cell>
          <cell r="G76">
            <v>3982114.38</v>
          </cell>
          <cell r="I76">
            <v>4009219.61</v>
          </cell>
          <cell r="J76">
            <v>3976481</v>
          </cell>
          <cell r="K76">
            <v>4021383.63</v>
          </cell>
          <cell r="M76">
            <v>4010703.08</v>
          </cell>
          <cell r="N76">
            <v>4104016.08</v>
          </cell>
          <cell r="O76">
            <v>4128916.91</v>
          </cell>
          <cell r="Q76">
            <v>4149402.12</v>
          </cell>
          <cell r="R76">
            <v>4128203.91</v>
          </cell>
          <cell r="S76">
            <v>4671830.4399999995</v>
          </cell>
        </row>
        <row r="85">
          <cell r="E85">
            <v>2106328.69</v>
          </cell>
          <cell r="F85">
            <v>2078485.8199999998</v>
          </cell>
          <cell r="G85">
            <v>2155023.0099999998</v>
          </cell>
          <cell r="I85">
            <v>2477397.7800000003</v>
          </cell>
          <cell r="J85">
            <v>2086363.14</v>
          </cell>
          <cell r="K85">
            <v>2614833.66</v>
          </cell>
          <cell r="M85">
            <v>1825057.6</v>
          </cell>
          <cell r="N85">
            <v>2348924.4699999997</v>
          </cell>
          <cell r="O85">
            <v>2262508.16</v>
          </cell>
          <cell r="Q85">
            <v>2332141.85</v>
          </cell>
          <cell r="R85">
            <v>2451879.19</v>
          </cell>
          <cell r="S85">
            <v>2447124.66</v>
          </cell>
        </row>
      </sheetData>
      <sheetData sheetId="6">
        <row r="64">
          <cell r="E64">
            <v>829785.95</v>
          </cell>
          <cell r="F64">
            <v>811437.7699999999</v>
          </cell>
          <cell r="G64">
            <v>809738.33</v>
          </cell>
          <cell r="I64">
            <v>907144.71999999986</v>
          </cell>
          <cell r="J64">
            <v>771491.92999999993</v>
          </cell>
          <cell r="K64">
            <v>873545.54</v>
          </cell>
          <cell r="M64">
            <v>1098342.77</v>
          </cell>
          <cell r="N64">
            <v>1128886.42</v>
          </cell>
          <cell r="O64">
            <v>964996.1100000001</v>
          </cell>
          <cell r="Q64">
            <v>858702.39</v>
          </cell>
          <cell r="R64">
            <v>905710.76</v>
          </cell>
          <cell r="S64">
            <v>844584.99000000011</v>
          </cell>
        </row>
        <row r="76">
          <cell r="E76">
            <v>99440</v>
          </cell>
          <cell r="F76">
            <v>98460</v>
          </cell>
          <cell r="G76">
            <v>99430</v>
          </cell>
          <cell r="I76">
            <v>98790</v>
          </cell>
          <cell r="J76">
            <v>104879.06</v>
          </cell>
          <cell r="K76">
            <v>99130</v>
          </cell>
          <cell r="M76">
            <v>99490</v>
          </cell>
          <cell r="N76">
            <v>102189.53</v>
          </cell>
          <cell r="O76">
            <v>100520</v>
          </cell>
          <cell r="Q76">
            <v>102070</v>
          </cell>
          <cell r="R76">
            <v>101240</v>
          </cell>
          <cell r="S76">
            <v>113668.12</v>
          </cell>
        </row>
        <row r="85">
          <cell r="E85">
            <v>12865.32</v>
          </cell>
          <cell r="F85">
            <v>12808.42</v>
          </cell>
          <cell r="G85">
            <v>13209.689999999999</v>
          </cell>
          <cell r="I85">
            <v>13274.65</v>
          </cell>
          <cell r="J85">
            <v>12793.77</v>
          </cell>
          <cell r="K85">
            <v>14869.800000000001</v>
          </cell>
          <cell r="M85">
            <v>15379.59</v>
          </cell>
          <cell r="N85">
            <v>17055.68</v>
          </cell>
          <cell r="O85">
            <v>15968.43</v>
          </cell>
          <cell r="Q85">
            <v>16294.2</v>
          </cell>
          <cell r="R85">
            <v>17215.339999999997</v>
          </cell>
          <cell r="S85">
            <v>16711.599999999995</v>
          </cell>
        </row>
      </sheetData>
      <sheetData sheetId="7">
        <row r="64">
          <cell r="E64">
            <v>3743547.3900000006</v>
          </cell>
          <cell r="F64">
            <v>4375441.4099999992</v>
          </cell>
          <cell r="G64">
            <v>4147469.2399999998</v>
          </cell>
          <cell r="I64">
            <v>4084708.4899999998</v>
          </cell>
          <cell r="J64">
            <v>4144801.23</v>
          </cell>
          <cell r="K64">
            <v>4182678.59</v>
          </cell>
          <cell r="M64">
            <v>5139768.3900000006</v>
          </cell>
          <cell r="N64">
            <v>5676085.1700000009</v>
          </cell>
          <cell r="O64">
            <v>4764335.57</v>
          </cell>
          <cell r="Q64">
            <v>4353585.8600000003</v>
          </cell>
          <cell r="R64">
            <v>4441995.59</v>
          </cell>
          <cell r="S64">
            <v>3997202</v>
          </cell>
        </row>
        <row r="76">
          <cell r="E76">
            <v>721913.64</v>
          </cell>
          <cell r="F76">
            <v>560028.79</v>
          </cell>
          <cell r="G76">
            <v>717145.37</v>
          </cell>
          <cell r="I76">
            <v>592810.84</v>
          </cell>
          <cell r="J76">
            <v>610010.56000000006</v>
          </cell>
          <cell r="K76">
            <v>575320</v>
          </cell>
          <cell r="M76">
            <v>630564.49</v>
          </cell>
          <cell r="N76">
            <v>580198.79</v>
          </cell>
          <cell r="O76">
            <v>586389.53</v>
          </cell>
          <cell r="Q76">
            <v>602749.53</v>
          </cell>
          <cell r="R76">
            <v>596719.53</v>
          </cell>
          <cell r="S76">
            <v>794053.72</v>
          </cell>
        </row>
        <row r="85">
          <cell r="E85">
            <v>606978.07000000007</v>
          </cell>
          <cell r="F85">
            <v>593914.28</v>
          </cell>
          <cell r="G85">
            <v>619861.61</v>
          </cell>
          <cell r="I85">
            <v>788426.41999999993</v>
          </cell>
          <cell r="J85">
            <v>605700.19999999995</v>
          </cell>
          <cell r="K85">
            <v>803862.8</v>
          </cell>
          <cell r="M85">
            <v>647195.29999999993</v>
          </cell>
          <cell r="N85">
            <v>776069.61</v>
          </cell>
          <cell r="O85">
            <v>683725.97</v>
          </cell>
          <cell r="Q85">
            <v>745972.53</v>
          </cell>
          <cell r="R85">
            <v>752694.75</v>
          </cell>
          <cell r="S85">
            <v>885766.02</v>
          </cell>
        </row>
      </sheetData>
      <sheetData sheetId="8">
        <row r="64">
          <cell r="E64">
            <v>7978687.4400000004</v>
          </cell>
          <cell r="F64">
            <v>8315425.5699999994</v>
          </cell>
          <cell r="G64">
            <v>7912667.5899999989</v>
          </cell>
          <cell r="I64">
            <v>8067298.4000000004</v>
          </cell>
          <cell r="J64">
            <v>8215494.4199999999</v>
          </cell>
          <cell r="K64">
            <v>8232913.1500000004</v>
          </cell>
          <cell r="M64">
            <v>8849491.7800000012</v>
          </cell>
          <cell r="N64">
            <v>10183424.920000002</v>
          </cell>
          <cell r="O64">
            <v>9016519.0499999989</v>
          </cell>
          <cell r="Q64">
            <v>8389120.6099999994</v>
          </cell>
          <cell r="R64">
            <v>8373464.21</v>
          </cell>
          <cell r="S64">
            <v>7873081.0200000005</v>
          </cell>
        </row>
        <row r="76">
          <cell r="E76">
            <v>734587.95</v>
          </cell>
          <cell r="F76">
            <v>708074.39</v>
          </cell>
          <cell r="G76">
            <v>727082.71</v>
          </cell>
          <cell r="I76">
            <v>707703.27</v>
          </cell>
          <cell r="J76">
            <v>709302.43</v>
          </cell>
          <cell r="K76">
            <v>706438.88</v>
          </cell>
          <cell r="M76">
            <v>718812.53</v>
          </cell>
          <cell r="N76">
            <v>720344.02</v>
          </cell>
          <cell r="O76">
            <v>727073.55</v>
          </cell>
          <cell r="Q76">
            <v>720173.46</v>
          </cell>
          <cell r="R76">
            <v>741990</v>
          </cell>
          <cell r="S76">
            <v>777094.11</v>
          </cell>
        </row>
        <row r="85">
          <cell r="E85">
            <v>594001.27</v>
          </cell>
          <cell r="F85">
            <v>584349.65</v>
          </cell>
          <cell r="G85">
            <v>622206.09</v>
          </cell>
          <cell r="I85">
            <v>709221.66</v>
          </cell>
          <cell r="J85">
            <v>582542.29</v>
          </cell>
          <cell r="K85">
            <v>632341.53</v>
          </cell>
          <cell r="M85">
            <v>552992.99000000022</v>
          </cell>
          <cell r="N85">
            <v>627200.97</v>
          </cell>
          <cell r="O85">
            <v>614102.43999999994</v>
          </cell>
          <cell r="Q85">
            <v>635525.73</v>
          </cell>
          <cell r="R85">
            <v>638565.41</v>
          </cell>
          <cell r="S85">
            <v>5524433.5499999998</v>
          </cell>
        </row>
      </sheetData>
      <sheetData sheetId="9">
        <row r="64">
          <cell r="E64">
            <v>2205484.13</v>
          </cell>
          <cell r="F64">
            <v>2351345.65</v>
          </cell>
          <cell r="G64">
            <v>2402320.4300000002</v>
          </cell>
          <cell r="I64">
            <v>2529028.5299999998</v>
          </cell>
          <cell r="J64">
            <v>2465764.5700000003</v>
          </cell>
          <cell r="K64">
            <v>2555153.92</v>
          </cell>
          <cell r="M64">
            <v>2865402.3800000004</v>
          </cell>
          <cell r="N64">
            <v>2934107.2399999998</v>
          </cell>
          <cell r="O64">
            <v>2839171.5799999996</v>
          </cell>
          <cell r="Q64">
            <v>2520659.59</v>
          </cell>
          <cell r="R64">
            <v>2501455.0100000002</v>
          </cell>
          <cell r="S64">
            <v>2415413.09</v>
          </cell>
        </row>
        <row r="76">
          <cell r="E76">
            <v>168110</v>
          </cell>
          <cell r="F76">
            <v>166430</v>
          </cell>
          <cell r="G76">
            <v>168330</v>
          </cell>
          <cell r="I76">
            <v>169730</v>
          </cell>
          <cell r="J76">
            <v>170720</v>
          </cell>
          <cell r="K76">
            <v>171080</v>
          </cell>
          <cell r="M76">
            <v>170300</v>
          </cell>
          <cell r="N76">
            <v>203677.38</v>
          </cell>
          <cell r="O76">
            <v>172570</v>
          </cell>
          <cell r="Q76">
            <v>174697.66</v>
          </cell>
          <cell r="R76">
            <v>173830</v>
          </cell>
          <cell r="S76">
            <v>174140</v>
          </cell>
        </row>
        <row r="85">
          <cell r="E85">
            <v>45834.080000000002</v>
          </cell>
          <cell r="F85">
            <v>48151.94</v>
          </cell>
          <cell r="G85">
            <v>48369.78</v>
          </cell>
          <cell r="I85">
            <v>49429.11</v>
          </cell>
          <cell r="J85">
            <v>46826.03</v>
          </cell>
          <cell r="K85">
            <v>49973.490000000005</v>
          </cell>
          <cell r="M85">
            <v>28304.310000000009</v>
          </cell>
          <cell r="N85">
            <v>48469.520000000004</v>
          </cell>
          <cell r="O85">
            <v>46934.57</v>
          </cell>
          <cell r="Q85">
            <v>49061.32</v>
          </cell>
          <cell r="R85">
            <v>49184.94</v>
          </cell>
          <cell r="S85">
            <v>49939.81</v>
          </cell>
        </row>
      </sheetData>
      <sheetData sheetId="10">
        <row r="64">
          <cell r="E64">
            <v>1912536.7799999998</v>
          </cell>
          <cell r="F64">
            <v>2002014.1400000001</v>
          </cell>
          <cell r="G64">
            <v>1943632.2799999998</v>
          </cell>
          <cell r="I64">
            <v>2086806.28</v>
          </cell>
          <cell r="J64">
            <v>1989914.1500000004</v>
          </cell>
          <cell r="K64">
            <v>1867949.53</v>
          </cell>
          <cell r="M64">
            <v>2239273.2999999998</v>
          </cell>
          <cell r="N64">
            <v>2325835.4399999995</v>
          </cell>
          <cell r="O64">
            <v>2363460.33</v>
          </cell>
          <cell r="Q64">
            <v>2077305.8500000003</v>
          </cell>
          <cell r="R64">
            <v>2104553.9299999997</v>
          </cell>
          <cell r="S64">
            <v>2063329.9</v>
          </cell>
        </row>
        <row r="76">
          <cell r="E76">
            <v>191274.39</v>
          </cell>
          <cell r="F76">
            <v>179680</v>
          </cell>
          <cell r="G76">
            <v>179370</v>
          </cell>
          <cell r="I76">
            <v>188442.06</v>
          </cell>
          <cell r="J76">
            <v>176080</v>
          </cell>
          <cell r="K76">
            <v>180770</v>
          </cell>
          <cell r="M76">
            <v>177050</v>
          </cell>
          <cell r="N76">
            <v>178480</v>
          </cell>
          <cell r="O76">
            <v>181020</v>
          </cell>
          <cell r="Q76">
            <v>184508.32</v>
          </cell>
          <cell r="R76">
            <v>179480</v>
          </cell>
          <cell r="S76">
            <v>185304.39</v>
          </cell>
        </row>
        <row r="85">
          <cell r="E85">
            <v>56840.53</v>
          </cell>
          <cell r="F85">
            <v>55042.63</v>
          </cell>
          <cell r="G85">
            <v>55678.659999999996</v>
          </cell>
          <cell r="I85">
            <v>58389.399999999994</v>
          </cell>
          <cell r="J85">
            <v>53053.39</v>
          </cell>
          <cell r="K85">
            <v>60305.1</v>
          </cell>
          <cell r="M85">
            <v>43340.08</v>
          </cell>
          <cell r="N85">
            <v>57633.71</v>
          </cell>
          <cell r="O85">
            <v>57647.47</v>
          </cell>
          <cell r="Q85">
            <v>60108.380000000005</v>
          </cell>
          <cell r="R85">
            <v>60839.31</v>
          </cell>
          <cell r="S85">
            <v>58912.260000000009</v>
          </cell>
        </row>
      </sheetData>
      <sheetData sheetId="11">
        <row r="64">
          <cell r="E64">
            <v>1277187.77</v>
          </cell>
          <cell r="F64">
            <v>1311844.04</v>
          </cell>
          <cell r="G64">
            <v>1327181.54</v>
          </cell>
          <cell r="I64">
            <v>1397625.0299999998</v>
          </cell>
          <cell r="J64">
            <v>1335206.3500000001</v>
          </cell>
          <cell r="K64">
            <v>1407892.26</v>
          </cell>
          <cell r="M64">
            <v>1558844.71</v>
          </cell>
          <cell r="N64">
            <v>1667847.07</v>
          </cell>
          <cell r="O64">
            <v>1481149.93</v>
          </cell>
          <cell r="Q64">
            <v>1307781.6000000001</v>
          </cell>
          <cell r="R64">
            <v>1410524.1300000001</v>
          </cell>
          <cell r="S64">
            <v>1312774.54</v>
          </cell>
        </row>
        <row r="76">
          <cell r="E76">
            <v>153220</v>
          </cell>
          <cell r="F76">
            <v>140000</v>
          </cell>
          <cell r="G76">
            <v>147720</v>
          </cell>
          <cell r="I76">
            <v>138700</v>
          </cell>
          <cell r="J76">
            <v>131780</v>
          </cell>
          <cell r="K76">
            <v>134640</v>
          </cell>
          <cell r="M76">
            <v>135260</v>
          </cell>
          <cell r="N76">
            <v>138469.16</v>
          </cell>
          <cell r="O76">
            <v>133650</v>
          </cell>
          <cell r="Q76">
            <v>136937.85</v>
          </cell>
          <cell r="R76">
            <v>136060</v>
          </cell>
          <cell r="S76">
            <v>136070</v>
          </cell>
        </row>
        <row r="85">
          <cell r="E85">
            <v>19734.29</v>
          </cell>
          <cell r="F85">
            <v>20355.59</v>
          </cell>
          <cell r="G85">
            <v>23500.36</v>
          </cell>
          <cell r="I85">
            <v>21091.690000000002</v>
          </cell>
          <cell r="J85">
            <v>23047.230000000003</v>
          </cell>
          <cell r="K85">
            <v>25888.33</v>
          </cell>
          <cell r="M85">
            <v>25013.17</v>
          </cell>
          <cell r="N85">
            <v>25766.359999999997</v>
          </cell>
          <cell r="O85">
            <v>26343.22</v>
          </cell>
          <cell r="Q85">
            <v>27790.400000000001</v>
          </cell>
          <cell r="R85">
            <v>33915.5</v>
          </cell>
          <cell r="S85">
            <v>32500.78</v>
          </cell>
        </row>
      </sheetData>
      <sheetData sheetId="12">
        <row r="64">
          <cell r="E64">
            <v>2733020.1199999996</v>
          </cell>
          <cell r="F64">
            <v>2584947.09</v>
          </cell>
          <cell r="G64">
            <v>2691269.4200000004</v>
          </cell>
          <cell r="I64">
            <v>2659792.36</v>
          </cell>
          <cell r="J64">
            <v>2507093.9599999995</v>
          </cell>
          <cell r="K64">
            <v>2469716.9499999997</v>
          </cell>
          <cell r="M64">
            <v>2858251.12</v>
          </cell>
          <cell r="N64">
            <v>3507176.8500000006</v>
          </cell>
          <cell r="O64">
            <v>3180130.8600000003</v>
          </cell>
          <cell r="Q64">
            <v>2865933.89</v>
          </cell>
          <cell r="R64">
            <v>2603790.96</v>
          </cell>
          <cell r="S64">
            <v>2785271.59</v>
          </cell>
        </row>
        <row r="76">
          <cell r="E76">
            <v>257960</v>
          </cell>
          <cell r="F76">
            <v>226980</v>
          </cell>
          <cell r="G76">
            <v>217660</v>
          </cell>
          <cell r="I76">
            <v>219640</v>
          </cell>
          <cell r="J76">
            <v>222460</v>
          </cell>
          <cell r="K76">
            <v>222340</v>
          </cell>
          <cell r="M76">
            <v>223210</v>
          </cell>
          <cell r="N76">
            <v>219730</v>
          </cell>
          <cell r="O76">
            <v>225820</v>
          </cell>
          <cell r="Q76">
            <v>228810</v>
          </cell>
          <cell r="R76">
            <v>228020</v>
          </cell>
          <cell r="S76">
            <v>222600</v>
          </cell>
        </row>
        <row r="85">
          <cell r="E85">
            <v>41295.699999999997</v>
          </cell>
          <cell r="F85">
            <v>42576.740000000005</v>
          </cell>
          <cell r="G85">
            <v>43901.770000000004</v>
          </cell>
          <cell r="I85">
            <v>45293.02</v>
          </cell>
          <cell r="J85">
            <v>44786.420000000006</v>
          </cell>
          <cell r="K85">
            <v>46683.95</v>
          </cell>
          <cell r="M85">
            <v>39403.789999999994</v>
          </cell>
          <cell r="N85">
            <v>47040.179999999993</v>
          </cell>
          <cell r="O85">
            <v>50201.26</v>
          </cell>
          <cell r="Q85">
            <v>49769.479999999996</v>
          </cell>
          <cell r="R85">
            <v>51109.67</v>
          </cell>
          <cell r="S85">
            <v>49920.429999999964</v>
          </cell>
        </row>
      </sheetData>
      <sheetData sheetId="13">
        <row r="64">
          <cell r="E64">
            <v>1571956.35</v>
          </cell>
          <cell r="F64">
            <v>1626241.9000000001</v>
          </cell>
          <cell r="G64">
            <v>1623226.2400000002</v>
          </cell>
          <cell r="I64">
            <v>1664531.01</v>
          </cell>
          <cell r="J64">
            <v>1622764.25</v>
          </cell>
          <cell r="K64">
            <v>1571832.1500000001</v>
          </cell>
          <cell r="M64">
            <v>1886176.07</v>
          </cell>
          <cell r="N64">
            <v>2327223.44</v>
          </cell>
          <cell r="O64">
            <v>1849488.08</v>
          </cell>
          <cell r="Q64">
            <v>1703747.1400000001</v>
          </cell>
          <cell r="R64">
            <v>1717096.03</v>
          </cell>
          <cell r="S64">
            <v>1738016.26</v>
          </cell>
        </row>
        <row r="76">
          <cell r="E76">
            <v>191080</v>
          </cell>
          <cell r="F76">
            <v>190250</v>
          </cell>
          <cell r="G76">
            <v>191090</v>
          </cell>
          <cell r="I76">
            <v>186039.06</v>
          </cell>
          <cell r="J76">
            <v>183180</v>
          </cell>
          <cell r="K76">
            <v>184980</v>
          </cell>
          <cell r="M76">
            <v>185640</v>
          </cell>
          <cell r="N76">
            <v>185120</v>
          </cell>
          <cell r="O76">
            <v>188480</v>
          </cell>
          <cell r="Q76">
            <v>201587.38</v>
          </cell>
          <cell r="R76">
            <v>184010</v>
          </cell>
          <cell r="S76">
            <v>185530</v>
          </cell>
        </row>
        <row r="85">
          <cell r="E85">
            <v>35450.69</v>
          </cell>
          <cell r="F85">
            <v>34769.61</v>
          </cell>
          <cell r="G85">
            <v>36227.14</v>
          </cell>
          <cell r="I85">
            <v>36084.879999999997</v>
          </cell>
          <cell r="J85">
            <v>34819.549999999996</v>
          </cell>
          <cell r="K85">
            <v>38109.429999999993</v>
          </cell>
          <cell r="M85">
            <v>33555.17</v>
          </cell>
          <cell r="N85">
            <v>38531.39</v>
          </cell>
          <cell r="O85">
            <v>38671.840000000004</v>
          </cell>
          <cell r="Q85">
            <v>40030.400000000001</v>
          </cell>
          <cell r="R85">
            <v>40361.08</v>
          </cell>
          <cell r="S85">
            <v>43032.37000000001</v>
          </cell>
        </row>
      </sheetData>
      <sheetData sheetId="14">
        <row r="64">
          <cell r="E64">
            <v>5101192.55</v>
          </cell>
          <cell r="F64">
            <v>5301164.2799999993</v>
          </cell>
          <cell r="G64">
            <v>5317054.0199999996</v>
          </cell>
          <cell r="I64">
            <v>5199546.58</v>
          </cell>
          <cell r="J64">
            <v>5020898.5999999996</v>
          </cell>
          <cell r="K64">
            <v>5018560.76</v>
          </cell>
          <cell r="M64">
            <v>5732750.5300000003</v>
          </cell>
          <cell r="N64">
            <v>6690508.0300000003</v>
          </cell>
          <cell r="O64">
            <v>5745268.7600000007</v>
          </cell>
          <cell r="Q64">
            <v>5333543.3099999996</v>
          </cell>
          <cell r="R64">
            <v>5631420.1100000003</v>
          </cell>
          <cell r="S64">
            <v>5245214.2299999995</v>
          </cell>
        </row>
        <row r="76">
          <cell r="E76">
            <v>574398.68999999994</v>
          </cell>
          <cell r="F76">
            <v>568738.41</v>
          </cell>
          <cell r="G76">
            <v>606035.61</v>
          </cell>
          <cell r="I76">
            <v>594354.49</v>
          </cell>
          <cell r="J76">
            <v>570813.46</v>
          </cell>
          <cell r="K76">
            <v>579000</v>
          </cell>
          <cell r="M76">
            <v>573915.61</v>
          </cell>
          <cell r="N76">
            <v>587903.46</v>
          </cell>
          <cell r="O76">
            <v>588933.46</v>
          </cell>
          <cell r="Q76">
            <v>569670</v>
          </cell>
          <cell r="R76">
            <v>584363.18000000005</v>
          </cell>
          <cell r="S76">
            <v>643191.49</v>
          </cell>
        </row>
        <row r="85">
          <cell r="E85">
            <v>163061.82</v>
          </cell>
          <cell r="F85">
            <v>159727.98000000001</v>
          </cell>
          <cell r="G85">
            <v>165620.01</v>
          </cell>
          <cell r="I85">
            <v>166951.44</v>
          </cell>
          <cell r="J85">
            <v>156803.01</v>
          </cell>
          <cell r="K85">
            <v>170417.47999999998</v>
          </cell>
          <cell r="M85">
            <v>159007.26999999999</v>
          </cell>
          <cell r="N85">
            <v>175244.19999999998</v>
          </cell>
          <cell r="O85">
            <v>172451.36000000002</v>
          </cell>
          <cell r="Q85">
            <v>179170.78</v>
          </cell>
          <cell r="R85">
            <v>181282.55</v>
          </cell>
          <cell r="S85">
            <v>181754.96000000005</v>
          </cell>
        </row>
      </sheetData>
      <sheetData sheetId="15">
        <row r="64">
          <cell r="E64">
            <v>257563.97000000003</v>
          </cell>
          <cell r="F64">
            <v>303200.59999999992</v>
          </cell>
          <cell r="G64">
            <v>270849.75</v>
          </cell>
          <cell r="I64">
            <v>287928.3</v>
          </cell>
          <cell r="J64">
            <v>268416.13000000006</v>
          </cell>
          <cell r="K64">
            <v>297057.55</v>
          </cell>
          <cell r="M64">
            <v>374373.08999999997</v>
          </cell>
          <cell r="N64">
            <v>424103.85000000003</v>
          </cell>
          <cell r="O64">
            <v>338570.57</v>
          </cell>
          <cell r="Q64">
            <v>305409.48000000004</v>
          </cell>
          <cell r="R64">
            <v>365096.4</v>
          </cell>
          <cell r="S64">
            <v>285471.17</v>
          </cell>
        </row>
        <row r="76">
          <cell r="E76">
            <v>38320</v>
          </cell>
          <cell r="F76">
            <v>38280</v>
          </cell>
          <cell r="G76">
            <v>37950</v>
          </cell>
          <cell r="I76">
            <v>39327.760000000002</v>
          </cell>
          <cell r="J76">
            <v>38560</v>
          </cell>
          <cell r="K76">
            <v>39763.46</v>
          </cell>
          <cell r="M76">
            <v>38980</v>
          </cell>
          <cell r="N76">
            <v>38740</v>
          </cell>
          <cell r="O76">
            <v>39452.239999999998</v>
          </cell>
          <cell r="Q76">
            <v>39160</v>
          </cell>
          <cell r="R76">
            <v>41104.949999999997</v>
          </cell>
          <cell r="S76">
            <v>39080</v>
          </cell>
        </row>
        <row r="85">
          <cell r="E85">
            <v>7806.32</v>
          </cell>
          <cell r="F85">
            <v>7758.8899999999994</v>
          </cell>
          <cell r="G85">
            <v>8013.0399999999991</v>
          </cell>
          <cell r="I85">
            <v>8255.9499999999989</v>
          </cell>
          <cell r="J85">
            <v>8041.6</v>
          </cell>
          <cell r="K85">
            <v>8593.92</v>
          </cell>
          <cell r="M85">
            <v>8550.32</v>
          </cell>
          <cell r="N85">
            <v>9973.869999999999</v>
          </cell>
          <cell r="O85">
            <v>8805.77</v>
          </cell>
          <cell r="Q85">
            <v>9179.86</v>
          </cell>
          <cell r="R85">
            <v>9292.0499999999993</v>
          </cell>
          <cell r="S85">
            <v>10112.289999999997</v>
          </cell>
        </row>
      </sheetData>
      <sheetData sheetId="16">
        <row r="64">
          <cell r="E64">
            <v>12780494.899999999</v>
          </cell>
          <cell r="F64">
            <v>13289278.300000001</v>
          </cell>
          <cell r="G64">
            <v>12873832.93</v>
          </cell>
          <cell r="I64">
            <v>13357409.089999998</v>
          </cell>
          <cell r="J64">
            <v>13366147.909999998</v>
          </cell>
          <cell r="K64">
            <v>12605408.5</v>
          </cell>
          <cell r="M64">
            <v>14845558.589999998</v>
          </cell>
          <cell r="N64">
            <v>16822161.159999996</v>
          </cell>
          <cell r="O64">
            <v>15257104.110000001</v>
          </cell>
          <cell r="Q64">
            <v>13971665.149999999</v>
          </cell>
          <cell r="R64">
            <v>14624334.360000001</v>
          </cell>
          <cell r="S64">
            <v>13066078.540000001</v>
          </cell>
        </row>
        <row r="76">
          <cell r="E76">
            <v>1405991.87</v>
          </cell>
          <cell r="F76">
            <v>1389118.6</v>
          </cell>
          <cell r="G76">
            <v>1410040</v>
          </cell>
          <cell r="I76">
            <v>1405780</v>
          </cell>
          <cell r="J76">
            <v>1418399.07</v>
          </cell>
          <cell r="K76">
            <v>1417945.14</v>
          </cell>
          <cell r="M76">
            <v>1392353.17</v>
          </cell>
          <cell r="N76">
            <v>1413764.39</v>
          </cell>
          <cell r="O76">
            <v>1432554.39</v>
          </cell>
          <cell r="Q76">
            <v>1425990</v>
          </cell>
          <cell r="R76">
            <v>1435170</v>
          </cell>
          <cell r="S76">
            <v>1445711.77</v>
          </cell>
        </row>
        <row r="85">
          <cell r="E85">
            <v>514854.93</v>
          </cell>
          <cell r="F85">
            <v>507655.21</v>
          </cell>
          <cell r="G85">
            <v>529205.94999999995</v>
          </cell>
          <cell r="I85">
            <v>529642.97</v>
          </cell>
          <cell r="J85">
            <v>491825.76</v>
          </cell>
          <cell r="K85">
            <v>537903.97</v>
          </cell>
          <cell r="M85">
            <v>523376.93000000011</v>
          </cell>
          <cell r="N85">
            <v>558043.48</v>
          </cell>
          <cell r="O85">
            <v>532721.31999999995</v>
          </cell>
          <cell r="Q85">
            <v>552704.07999999996</v>
          </cell>
          <cell r="R85">
            <v>561191.14</v>
          </cell>
          <cell r="S85">
            <v>555388.3899999999</v>
          </cell>
        </row>
      </sheetData>
      <sheetData sheetId="17">
        <row r="64">
          <cell r="E64">
            <v>1358986.1</v>
          </cell>
          <cell r="F64">
            <v>1454660.57</v>
          </cell>
          <cell r="G64">
            <v>1373499.55</v>
          </cell>
          <cell r="I64">
            <v>1447117.2799999998</v>
          </cell>
          <cell r="J64">
            <v>1461899.2700000003</v>
          </cell>
          <cell r="K64">
            <v>1435218.9</v>
          </cell>
          <cell r="M64">
            <v>1798741.84</v>
          </cell>
          <cell r="N64">
            <v>2123286.4799999995</v>
          </cell>
          <cell r="O64">
            <v>1700400.5800000003</v>
          </cell>
          <cell r="Q64">
            <v>1584887.5399999998</v>
          </cell>
          <cell r="R64">
            <v>1647061.3900000001</v>
          </cell>
          <cell r="S64">
            <v>1374889.2999999998</v>
          </cell>
        </row>
        <row r="76">
          <cell r="E76">
            <v>178510</v>
          </cell>
          <cell r="F76">
            <v>179480</v>
          </cell>
          <cell r="G76">
            <v>180110</v>
          </cell>
          <cell r="I76">
            <v>178660</v>
          </cell>
          <cell r="J76">
            <v>185350.28</v>
          </cell>
          <cell r="K76">
            <v>180070</v>
          </cell>
          <cell r="M76">
            <v>181610</v>
          </cell>
          <cell r="N76">
            <v>181570</v>
          </cell>
          <cell r="O76">
            <v>182870</v>
          </cell>
          <cell r="Q76">
            <v>182550</v>
          </cell>
          <cell r="R76">
            <v>184410</v>
          </cell>
          <cell r="S76">
            <v>184860</v>
          </cell>
        </row>
        <row r="85">
          <cell r="E85">
            <v>60103.28</v>
          </cell>
          <cell r="F85">
            <v>68319.989999999991</v>
          </cell>
          <cell r="G85">
            <v>61661.990000000005</v>
          </cell>
          <cell r="I85">
            <v>61472.95</v>
          </cell>
          <cell r="J85">
            <v>81715.079999999987</v>
          </cell>
          <cell r="K85">
            <v>61834.590000000004</v>
          </cell>
          <cell r="M85">
            <v>60955.550000000017</v>
          </cell>
          <cell r="N85">
            <v>65044.59</v>
          </cell>
          <cell r="O85">
            <v>61768.520000000004</v>
          </cell>
          <cell r="Q85">
            <v>63390.67</v>
          </cell>
          <cell r="R85">
            <v>63993.78</v>
          </cell>
          <cell r="S85">
            <v>65087.33</v>
          </cell>
        </row>
      </sheetData>
      <sheetData sheetId="18">
        <row r="64">
          <cell r="E64">
            <v>1724779.4200000004</v>
          </cell>
          <cell r="F64">
            <v>1819942.3199999998</v>
          </cell>
          <cell r="G64">
            <v>1813976.05</v>
          </cell>
          <cell r="I64">
            <v>1960573.59</v>
          </cell>
          <cell r="J64">
            <v>1925815.6</v>
          </cell>
          <cell r="K64">
            <v>1884815.8399999999</v>
          </cell>
          <cell r="M64">
            <v>2255017.58</v>
          </cell>
          <cell r="N64">
            <v>2678640.4700000002</v>
          </cell>
          <cell r="O64">
            <v>2115200.33</v>
          </cell>
          <cell r="Q64">
            <v>1838189.6500000001</v>
          </cell>
          <cell r="R64">
            <v>1972476.1099999999</v>
          </cell>
          <cell r="S64">
            <v>1769416.48</v>
          </cell>
        </row>
        <row r="76">
          <cell r="E76">
            <v>259240</v>
          </cell>
          <cell r="F76">
            <v>261110</v>
          </cell>
          <cell r="G76">
            <v>266544.49</v>
          </cell>
          <cell r="I76">
            <v>260170</v>
          </cell>
          <cell r="J76">
            <v>263545.05</v>
          </cell>
          <cell r="K76">
            <v>272914.01</v>
          </cell>
          <cell r="M76">
            <v>263610.56</v>
          </cell>
          <cell r="N76">
            <v>262010</v>
          </cell>
          <cell r="O76">
            <v>263430</v>
          </cell>
          <cell r="Q76">
            <v>265595.78999999998</v>
          </cell>
          <cell r="R76">
            <v>263830</v>
          </cell>
          <cell r="S76">
            <v>269264.21000000002</v>
          </cell>
        </row>
        <row r="85">
          <cell r="E85">
            <v>48688.29</v>
          </cell>
          <cell r="F85">
            <v>47104.19</v>
          </cell>
          <cell r="G85">
            <v>49660.83</v>
          </cell>
          <cell r="I85">
            <v>131828.68</v>
          </cell>
          <cell r="J85">
            <v>48536.99</v>
          </cell>
          <cell r="K85">
            <v>52568.11</v>
          </cell>
          <cell r="M85">
            <v>52118.590000000011</v>
          </cell>
          <cell r="N85">
            <v>47228.3</v>
          </cell>
          <cell r="O85">
            <v>52482.51</v>
          </cell>
          <cell r="Q85">
            <v>54718.01</v>
          </cell>
          <cell r="R85">
            <v>57165.560000000005</v>
          </cell>
          <cell r="S85">
            <v>61112.039999999994</v>
          </cell>
        </row>
      </sheetData>
      <sheetData sheetId="19">
        <row r="64">
          <cell r="E64">
            <v>3686352.4099999997</v>
          </cell>
          <cell r="F64">
            <v>3898700.8</v>
          </cell>
          <cell r="G64">
            <v>3810359.1900000004</v>
          </cell>
          <cell r="I64">
            <v>3973797.86</v>
          </cell>
          <cell r="J64">
            <v>3917792.81</v>
          </cell>
          <cell r="K64">
            <v>3685450.79</v>
          </cell>
          <cell r="M64">
            <v>4409334.46</v>
          </cell>
          <cell r="N64">
            <v>4751676.45</v>
          </cell>
          <cell r="O64">
            <v>4405316.1499999994</v>
          </cell>
          <cell r="Q64">
            <v>4041367.8200000003</v>
          </cell>
          <cell r="R64">
            <v>4168714.1</v>
          </cell>
          <cell r="S64">
            <v>3896620.5600000005</v>
          </cell>
        </row>
        <row r="76">
          <cell r="E76">
            <v>435740</v>
          </cell>
          <cell r="F76">
            <v>686445.07000000007</v>
          </cell>
          <cell r="G76">
            <v>439628.88</v>
          </cell>
          <cell r="I76">
            <v>445629.06</v>
          </cell>
          <cell r="J76">
            <v>428389.53</v>
          </cell>
          <cell r="K76">
            <v>432210</v>
          </cell>
          <cell r="M76">
            <v>459180</v>
          </cell>
          <cell r="N76">
            <v>430370</v>
          </cell>
          <cell r="O76">
            <v>464625.51</v>
          </cell>
          <cell r="Q76">
            <v>449012.71</v>
          </cell>
          <cell r="R76">
            <v>423975.42</v>
          </cell>
          <cell r="S76">
            <v>418680</v>
          </cell>
        </row>
        <row r="85">
          <cell r="E85">
            <v>94544.5</v>
          </cell>
          <cell r="F85">
            <v>97535.43</v>
          </cell>
          <cell r="G85">
            <v>101290.20000000001</v>
          </cell>
          <cell r="I85">
            <v>100197.4</v>
          </cell>
          <cell r="J85">
            <v>93946.06</v>
          </cell>
          <cell r="K85">
            <v>197312.78000000003</v>
          </cell>
          <cell r="M85">
            <v>101995.26000000004</v>
          </cell>
          <cell r="N85">
            <v>116330.22</v>
          </cell>
          <cell r="O85">
            <v>129552.31</v>
          </cell>
          <cell r="Q85">
            <v>131827.41</v>
          </cell>
          <cell r="R85">
            <v>130506.20000000001</v>
          </cell>
          <cell r="S85">
            <v>130155.55000000005</v>
          </cell>
        </row>
      </sheetData>
      <sheetData sheetId="20">
        <row r="64">
          <cell r="E64">
            <v>1487589.55</v>
          </cell>
          <cell r="F64">
            <v>1661682.11</v>
          </cell>
          <cell r="G64">
            <v>1558695.4099999997</v>
          </cell>
          <cell r="I64">
            <v>1633533.95</v>
          </cell>
          <cell r="J64">
            <v>1500330.4</v>
          </cell>
          <cell r="K64">
            <v>1493437.8</v>
          </cell>
          <cell r="M64">
            <v>1960750.12</v>
          </cell>
          <cell r="N64">
            <v>2173052.0099999998</v>
          </cell>
          <cell r="O64">
            <v>1840092.37</v>
          </cell>
          <cell r="Q64">
            <v>1563811.43</v>
          </cell>
          <cell r="R64">
            <v>1683703.5299999998</v>
          </cell>
          <cell r="S64">
            <v>1512577.8</v>
          </cell>
        </row>
        <row r="76">
          <cell r="E76">
            <v>202530</v>
          </cell>
          <cell r="F76">
            <v>202370</v>
          </cell>
          <cell r="G76">
            <v>201000</v>
          </cell>
          <cell r="I76">
            <v>193950</v>
          </cell>
          <cell r="J76">
            <v>194450</v>
          </cell>
          <cell r="K76">
            <v>213362.06</v>
          </cell>
          <cell r="M76">
            <v>193680</v>
          </cell>
          <cell r="N76">
            <v>196340</v>
          </cell>
          <cell r="O76">
            <v>195170</v>
          </cell>
          <cell r="Q76">
            <v>194670</v>
          </cell>
          <cell r="R76">
            <v>194140</v>
          </cell>
          <cell r="S76">
            <v>194270</v>
          </cell>
        </row>
        <row r="85">
          <cell r="E85">
            <v>44774.049999999996</v>
          </cell>
          <cell r="F85">
            <v>43738.479999999996</v>
          </cell>
          <cell r="G85">
            <v>45625.08</v>
          </cell>
          <cell r="I85">
            <v>45045.1</v>
          </cell>
          <cell r="J85">
            <v>41505.899999999994</v>
          </cell>
          <cell r="K85">
            <v>47371.42</v>
          </cell>
          <cell r="M85">
            <v>38235.810000000005</v>
          </cell>
          <cell r="N85">
            <v>46290.01</v>
          </cell>
          <cell r="O85">
            <v>45875.729999999996</v>
          </cell>
          <cell r="Q85">
            <v>46783.62</v>
          </cell>
          <cell r="R85">
            <v>47476.109999999993</v>
          </cell>
          <cell r="S85">
            <v>46744.189999999995</v>
          </cell>
        </row>
      </sheetData>
      <sheetData sheetId="21">
        <row r="64">
          <cell r="E64">
            <v>917963.36</v>
          </cell>
          <cell r="F64">
            <v>989075.04999999993</v>
          </cell>
          <cell r="G64">
            <v>995055.30999999994</v>
          </cell>
          <cell r="I64">
            <v>1023784.95</v>
          </cell>
          <cell r="J64">
            <v>1001595.5599999999</v>
          </cell>
          <cell r="K64">
            <v>962696.6</v>
          </cell>
          <cell r="M64">
            <v>1145145.56</v>
          </cell>
          <cell r="N64">
            <v>1233954.0299999998</v>
          </cell>
          <cell r="O64">
            <v>1119621.4500000002</v>
          </cell>
          <cell r="Q64">
            <v>1027646.2600000001</v>
          </cell>
          <cell r="R64">
            <v>1124568.25</v>
          </cell>
          <cell r="S64">
            <v>921258.32000000007</v>
          </cell>
        </row>
        <row r="76">
          <cell r="E76">
            <v>122279.07</v>
          </cell>
          <cell r="F76">
            <v>119020</v>
          </cell>
          <cell r="G76">
            <v>118410</v>
          </cell>
          <cell r="I76">
            <v>118830</v>
          </cell>
          <cell r="J76">
            <v>125028.14</v>
          </cell>
          <cell r="K76">
            <v>118950</v>
          </cell>
          <cell r="M76">
            <v>119760</v>
          </cell>
          <cell r="N76">
            <v>121890</v>
          </cell>
          <cell r="O76">
            <v>122130</v>
          </cell>
          <cell r="Q76">
            <v>123490</v>
          </cell>
          <cell r="R76">
            <v>124960</v>
          </cell>
          <cell r="S76">
            <v>122290</v>
          </cell>
        </row>
        <row r="85">
          <cell r="E85">
            <v>17051.52</v>
          </cell>
          <cell r="F85">
            <v>20985.66</v>
          </cell>
          <cell r="G85">
            <v>17645.84</v>
          </cell>
          <cell r="I85">
            <v>17230.050000000003</v>
          </cell>
          <cell r="J85">
            <v>16001.7</v>
          </cell>
          <cell r="K85">
            <v>17256.39</v>
          </cell>
          <cell r="M85">
            <v>10983.720000000001</v>
          </cell>
          <cell r="N85">
            <v>17697.329999999998</v>
          </cell>
          <cell r="O85">
            <v>17200.54</v>
          </cell>
          <cell r="Q85">
            <v>17739.560000000001</v>
          </cell>
          <cell r="R85">
            <v>68832.549999999988</v>
          </cell>
          <cell r="S85">
            <v>19096.240000000009</v>
          </cell>
        </row>
      </sheetData>
      <sheetData sheetId="22">
        <row r="64">
          <cell r="E64">
            <v>5210964.5</v>
          </cell>
          <cell r="F64">
            <v>5645785.3599999994</v>
          </cell>
          <cell r="G64">
            <v>5448860.8099999996</v>
          </cell>
          <cell r="I64">
            <v>5648012.9699999997</v>
          </cell>
          <cell r="J64">
            <v>5733589.6599999992</v>
          </cell>
          <cell r="K64">
            <v>5078705.5599999996</v>
          </cell>
          <cell r="M64">
            <v>5909660.8300000001</v>
          </cell>
          <cell r="N64">
            <v>5907357.5599999996</v>
          </cell>
          <cell r="O64">
            <v>5996691.1200000001</v>
          </cell>
          <cell r="Q64">
            <v>5658635.8000000007</v>
          </cell>
          <cell r="R64">
            <v>5875098.6200000001</v>
          </cell>
          <cell r="S64">
            <v>5490942.8200000003</v>
          </cell>
        </row>
        <row r="76">
          <cell r="E76">
            <v>562510</v>
          </cell>
          <cell r="F76">
            <v>514940</v>
          </cell>
          <cell r="G76">
            <v>545970</v>
          </cell>
          <cell r="I76">
            <v>555400</v>
          </cell>
          <cell r="J76">
            <v>533431.5</v>
          </cell>
          <cell r="K76">
            <v>547550</v>
          </cell>
          <cell r="M76">
            <v>538820</v>
          </cell>
          <cell r="N76">
            <v>545742.99</v>
          </cell>
          <cell r="O76">
            <v>595107.49</v>
          </cell>
          <cell r="Q76">
            <v>564629.35</v>
          </cell>
          <cell r="R76">
            <v>553780</v>
          </cell>
          <cell r="S76">
            <v>568166.92000000004</v>
          </cell>
        </row>
        <row r="85">
          <cell r="E85">
            <v>117473.76000000001</v>
          </cell>
          <cell r="F85">
            <v>114009.29</v>
          </cell>
          <cell r="G85">
            <v>118120.67</v>
          </cell>
          <cell r="I85">
            <v>119986.26000000001</v>
          </cell>
          <cell r="J85">
            <v>114778.53</v>
          </cell>
          <cell r="K85">
            <v>126253.41</v>
          </cell>
          <cell r="M85">
            <v>126541.10999999999</v>
          </cell>
          <cell r="N85">
            <v>134870.56</v>
          </cell>
          <cell r="O85">
            <v>133764.81</v>
          </cell>
          <cell r="Q85">
            <v>138220.87</v>
          </cell>
          <cell r="R85">
            <v>140573.51</v>
          </cell>
          <cell r="S85">
            <v>140755.42999999996</v>
          </cell>
        </row>
      </sheetData>
      <sheetData sheetId="23">
        <row r="64">
          <cell r="E64">
            <v>1404174.69</v>
          </cell>
          <cell r="F64">
            <v>1580449.3300000003</v>
          </cell>
          <cell r="G64">
            <v>1493638.7100000002</v>
          </cell>
          <cell r="I64">
            <v>1704625.3000000003</v>
          </cell>
          <cell r="J64">
            <v>1375264.1300000001</v>
          </cell>
          <cell r="K64">
            <v>1477810.53</v>
          </cell>
          <cell r="M64">
            <v>1594219.7700000003</v>
          </cell>
          <cell r="N64">
            <v>1700284.2699999998</v>
          </cell>
          <cell r="O64">
            <v>1708888.8599999999</v>
          </cell>
          <cell r="Q64">
            <v>1604652.26</v>
          </cell>
          <cell r="R64">
            <v>1585361.85</v>
          </cell>
          <cell r="S64">
            <v>1515184.5300000003</v>
          </cell>
        </row>
        <row r="76">
          <cell r="E76">
            <v>160460</v>
          </cell>
          <cell r="F76">
            <v>162520</v>
          </cell>
          <cell r="G76">
            <v>159710</v>
          </cell>
          <cell r="I76">
            <v>161600</v>
          </cell>
          <cell r="J76">
            <v>159990</v>
          </cell>
          <cell r="K76">
            <v>172122.71</v>
          </cell>
          <cell r="M76">
            <v>163600</v>
          </cell>
          <cell r="N76">
            <v>173600</v>
          </cell>
          <cell r="O76">
            <v>162040</v>
          </cell>
          <cell r="Q76">
            <v>166510</v>
          </cell>
          <cell r="R76">
            <v>167120</v>
          </cell>
          <cell r="S76">
            <v>166890</v>
          </cell>
        </row>
        <row r="85">
          <cell r="E85">
            <v>46934.96</v>
          </cell>
          <cell r="F85">
            <v>51704.5</v>
          </cell>
          <cell r="G85">
            <v>47760.9</v>
          </cell>
          <cell r="I85">
            <v>49027.31</v>
          </cell>
          <cell r="J85">
            <v>45614.439999999995</v>
          </cell>
          <cell r="K85">
            <v>48854.239999999998</v>
          </cell>
          <cell r="M85">
            <v>50067.869999999995</v>
          </cell>
          <cell r="N85">
            <v>51159.770000000004</v>
          </cell>
          <cell r="O85">
            <v>51186.94</v>
          </cell>
          <cell r="Q85">
            <v>53140.409999999996</v>
          </cell>
          <cell r="R85">
            <v>54760.76</v>
          </cell>
          <cell r="S85">
            <v>56405.250000000022</v>
          </cell>
        </row>
      </sheetData>
      <sheetData sheetId="24">
        <row r="64">
          <cell r="E64">
            <v>7108695.0999999996</v>
          </cell>
          <cell r="F64">
            <v>7138231.2800000012</v>
          </cell>
          <cell r="G64">
            <v>6821608.7800000003</v>
          </cell>
          <cell r="I64">
            <v>7378496.3899999997</v>
          </cell>
          <cell r="J64">
            <v>7219702.1299999999</v>
          </cell>
          <cell r="K64">
            <v>7213733.8900000006</v>
          </cell>
          <cell r="M64">
            <v>8737752.3399999999</v>
          </cell>
          <cell r="N64">
            <v>8906485.9500000011</v>
          </cell>
          <cell r="O64">
            <v>9063651.209999999</v>
          </cell>
          <cell r="Q64">
            <v>8075079.7400000002</v>
          </cell>
          <cell r="R64">
            <v>8477324.9199999999</v>
          </cell>
          <cell r="S64">
            <v>7555167.5900000008</v>
          </cell>
        </row>
        <row r="76">
          <cell r="E76">
            <v>782930</v>
          </cell>
          <cell r="F76">
            <v>790660</v>
          </cell>
          <cell r="G76">
            <v>784370</v>
          </cell>
          <cell r="I76">
            <v>788228.98</v>
          </cell>
          <cell r="J76">
            <v>777530</v>
          </cell>
          <cell r="K76">
            <v>797340</v>
          </cell>
          <cell r="M76">
            <v>757900</v>
          </cell>
          <cell r="N76">
            <v>814740</v>
          </cell>
          <cell r="O76">
            <v>815534.49</v>
          </cell>
          <cell r="Q76">
            <v>804060</v>
          </cell>
          <cell r="R76">
            <v>819414.49</v>
          </cell>
          <cell r="S76">
            <v>800800</v>
          </cell>
        </row>
        <row r="85">
          <cell r="E85">
            <v>348462.53</v>
          </cell>
          <cell r="F85">
            <v>352037.14</v>
          </cell>
          <cell r="G85">
            <v>358079.52</v>
          </cell>
          <cell r="I85">
            <v>361521.24</v>
          </cell>
          <cell r="J85">
            <v>337342.4</v>
          </cell>
          <cell r="K85">
            <v>370516.89</v>
          </cell>
          <cell r="M85">
            <v>329571.68000000011</v>
          </cell>
          <cell r="N85">
            <v>370783.04</v>
          </cell>
          <cell r="O85">
            <v>368971.59</v>
          </cell>
          <cell r="Q85">
            <v>379071.80000000005</v>
          </cell>
          <cell r="R85">
            <v>385495.53</v>
          </cell>
          <cell r="S85">
            <v>380704.18999999994</v>
          </cell>
        </row>
      </sheetData>
      <sheetData sheetId="25">
        <row r="64">
          <cell r="E64">
            <v>1416178.99</v>
          </cell>
          <cell r="F64">
            <v>1505991.97</v>
          </cell>
          <cell r="G64">
            <v>1476069.97</v>
          </cell>
          <cell r="I64">
            <v>1610964.26</v>
          </cell>
          <cell r="J64">
            <v>1498806.9100000001</v>
          </cell>
          <cell r="K64">
            <v>1387091.76</v>
          </cell>
          <cell r="M64">
            <v>1734702.29</v>
          </cell>
          <cell r="N64">
            <v>1830444.97</v>
          </cell>
          <cell r="O64">
            <v>1819584.0899999999</v>
          </cell>
          <cell r="Q64">
            <v>1662224.1400000001</v>
          </cell>
          <cell r="R64">
            <v>1584958.22</v>
          </cell>
          <cell r="S64">
            <v>1546176.44</v>
          </cell>
        </row>
        <row r="76">
          <cell r="E76">
            <v>198140</v>
          </cell>
          <cell r="F76">
            <v>199540</v>
          </cell>
          <cell r="G76">
            <v>199140</v>
          </cell>
          <cell r="I76">
            <v>205814.39</v>
          </cell>
          <cell r="J76">
            <v>199310</v>
          </cell>
          <cell r="K76">
            <v>199990</v>
          </cell>
          <cell r="M76">
            <v>198460</v>
          </cell>
          <cell r="N76">
            <v>202460</v>
          </cell>
          <cell r="O76">
            <v>201770</v>
          </cell>
          <cell r="Q76">
            <v>201430</v>
          </cell>
          <cell r="R76">
            <v>205130</v>
          </cell>
          <cell r="S76">
            <v>203100</v>
          </cell>
        </row>
        <row r="85">
          <cell r="E85">
            <v>29965.599999999999</v>
          </cell>
          <cell r="F85">
            <v>28937.22</v>
          </cell>
          <cell r="G85">
            <v>29431.960000000003</v>
          </cell>
          <cell r="I85">
            <v>29822.420000000002</v>
          </cell>
          <cell r="J85">
            <v>28365.82</v>
          </cell>
          <cell r="K85">
            <v>31959.66</v>
          </cell>
          <cell r="M85">
            <v>24943.270000000004</v>
          </cell>
          <cell r="N85">
            <v>32978.699999999997</v>
          </cell>
          <cell r="O85">
            <v>33066.839999999997</v>
          </cell>
          <cell r="Q85">
            <v>33920.54</v>
          </cell>
          <cell r="R85">
            <v>34242.21</v>
          </cell>
          <cell r="S85">
            <v>35520.23000000001</v>
          </cell>
        </row>
      </sheetData>
      <sheetData sheetId="26">
        <row r="64">
          <cell r="E64">
            <v>12115003.659999998</v>
          </cell>
          <cell r="F64">
            <v>12704633.07</v>
          </cell>
          <cell r="G64">
            <v>13070628.620000001</v>
          </cell>
          <cell r="I64">
            <v>13262319.629999999</v>
          </cell>
          <cell r="J64">
            <v>13236676.029999997</v>
          </cell>
          <cell r="K64">
            <v>12513996.82</v>
          </cell>
          <cell r="M64">
            <v>14158209.119999999</v>
          </cell>
          <cell r="N64">
            <v>14458423.33</v>
          </cell>
          <cell r="O64">
            <v>13398113.629999999</v>
          </cell>
          <cell r="Q64">
            <v>13445554.73</v>
          </cell>
          <cell r="R64">
            <v>13774159.060000001</v>
          </cell>
          <cell r="S64">
            <v>13394094.259999998</v>
          </cell>
        </row>
        <row r="76">
          <cell r="E76">
            <v>1214149.44</v>
          </cell>
          <cell r="F76">
            <v>1056028.6000000001</v>
          </cell>
          <cell r="G76">
            <v>1063568.98</v>
          </cell>
          <cell r="I76">
            <v>1076010</v>
          </cell>
          <cell r="J76">
            <v>1164372.71</v>
          </cell>
          <cell r="K76">
            <v>1093221.4099999999</v>
          </cell>
          <cell r="M76">
            <v>1068300</v>
          </cell>
          <cell r="N76">
            <v>1107325.51</v>
          </cell>
          <cell r="O76">
            <v>1117255.8</v>
          </cell>
          <cell r="Q76">
            <v>1166021.3999999999</v>
          </cell>
          <cell r="R76">
            <v>1137727.75</v>
          </cell>
          <cell r="S76">
            <v>1235746.17</v>
          </cell>
        </row>
        <row r="85">
          <cell r="E85">
            <v>575803.53</v>
          </cell>
          <cell r="F85">
            <v>563928.68999999994</v>
          </cell>
          <cell r="G85">
            <v>588918.17999999993</v>
          </cell>
          <cell r="I85">
            <v>589040.43999999994</v>
          </cell>
          <cell r="J85">
            <v>556795.42999999993</v>
          </cell>
          <cell r="K85">
            <v>694099.62</v>
          </cell>
          <cell r="M85">
            <v>625365.09999999986</v>
          </cell>
          <cell r="N85">
            <v>648957.97</v>
          </cell>
          <cell r="O85">
            <v>640259.08000000007</v>
          </cell>
          <cell r="Q85">
            <v>659380.61</v>
          </cell>
          <cell r="R85">
            <v>668361.05000000005</v>
          </cell>
          <cell r="S85">
            <v>738088.65999999992</v>
          </cell>
        </row>
      </sheetData>
      <sheetData sheetId="27">
        <row r="64">
          <cell r="E64">
            <v>1670550.28</v>
          </cell>
          <cell r="F64">
            <v>1702497.99</v>
          </cell>
          <cell r="G64">
            <v>1669591.9500000002</v>
          </cell>
          <cell r="I64">
            <v>1705900.7699999998</v>
          </cell>
          <cell r="J64">
            <v>1686786.8599999999</v>
          </cell>
          <cell r="K64">
            <v>1680113.16</v>
          </cell>
          <cell r="M64">
            <v>2094789.73</v>
          </cell>
          <cell r="N64">
            <v>2334897.2799999998</v>
          </cell>
          <cell r="O64">
            <v>2149180.9700000002</v>
          </cell>
          <cell r="Q64">
            <v>1943965.85</v>
          </cell>
          <cell r="R64">
            <v>1976432.23</v>
          </cell>
          <cell r="S64">
            <v>1875382.81</v>
          </cell>
        </row>
        <row r="76">
          <cell r="E76">
            <v>254450</v>
          </cell>
          <cell r="F76">
            <v>253500</v>
          </cell>
          <cell r="G76">
            <v>257990</v>
          </cell>
          <cell r="I76">
            <v>256490</v>
          </cell>
          <cell r="J76">
            <v>260990</v>
          </cell>
          <cell r="K76">
            <v>262320</v>
          </cell>
          <cell r="M76">
            <v>263730</v>
          </cell>
          <cell r="N76">
            <v>264270</v>
          </cell>
          <cell r="O76">
            <v>267230</v>
          </cell>
          <cell r="Q76">
            <v>270920</v>
          </cell>
          <cell r="R76">
            <v>272420</v>
          </cell>
          <cell r="S76">
            <v>273970</v>
          </cell>
        </row>
        <row r="85">
          <cell r="E85">
            <v>69002.05</v>
          </cell>
          <cell r="F85">
            <v>71490.47</v>
          </cell>
          <cell r="G85">
            <v>77249.05</v>
          </cell>
          <cell r="I85">
            <v>79018.959999999992</v>
          </cell>
          <cell r="J85">
            <v>74159.240000000005</v>
          </cell>
          <cell r="K85">
            <v>82119.23</v>
          </cell>
          <cell r="M85">
            <v>82426.319999999978</v>
          </cell>
          <cell r="N85">
            <v>86139.15</v>
          </cell>
          <cell r="O85">
            <v>89505.84</v>
          </cell>
          <cell r="Q85">
            <v>93547.16</v>
          </cell>
          <cell r="R85">
            <v>95477.84</v>
          </cell>
          <cell r="S85">
            <v>94790.49000000002</v>
          </cell>
        </row>
      </sheetData>
      <sheetData sheetId="28">
        <row r="64">
          <cell r="E64">
            <v>768952.61</v>
          </cell>
          <cell r="F64">
            <v>780306.05</v>
          </cell>
          <cell r="G64">
            <v>816152.9</v>
          </cell>
          <cell r="I64">
            <v>823319.98</v>
          </cell>
          <cell r="J64">
            <v>802005.4</v>
          </cell>
          <cell r="K64">
            <v>755057.62999999989</v>
          </cell>
          <cell r="M64">
            <v>869252.58</v>
          </cell>
          <cell r="N64">
            <v>923971.26</v>
          </cell>
          <cell r="O64">
            <v>950217.4</v>
          </cell>
          <cell r="Q64">
            <v>853933.86</v>
          </cell>
          <cell r="R64">
            <v>822228.32</v>
          </cell>
          <cell r="S64">
            <v>825089.35000000009</v>
          </cell>
        </row>
        <row r="76">
          <cell r="E76">
            <v>75530</v>
          </cell>
          <cell r="F76">
            <v>75100</v>
          </cell>
          <cell r="G76">
            <v>75290</v>
          </cell>
          <cell r="I76">
            <v>75780</v>
          </cell>
          <cell r="J76">
            <v>76410</v>
          </cell>
          <cell r="K76">
            <v>76190</v>
          </cell>
          <cell r="M76">
            <v>76830</v>
          </cell>
          <cell r="N76">
            <v>77090</v>
          </cell>
          <cell r="O76">
            <v>77640</v>
          </cell>
          <cell r="Q76">
            <v>78140</v>
          </cell>
          <cell r="R76">
            <v>77980</v>
          </cell>
          <cell r="S76">
            <v>78230</v>
          </cell>
        </row>
        <row r="85">
          <cell r="E85">
            <v>20311.45</v>
          </cell>
          <cell r="F85">
            <v>21961.47</v>
          </cell>
          <cell r="G85">
            <v>20807.89</v>
          </cell>
          <cell r="I85">
            <v>20860.349999999999</v>
          </cell>
          <cell r="J85">
            <v>20803.089999999997</v>
          </cell>
          <cell r="K85">
            <v>22218.059999999998</v>
          </cell>
          <cell r="M85">
            <v>14859.969999999998</v>
          </cell>
          <cell r="N85">
            <v>21737.89</v>
          </cell>
          <cell r="O85">
            <v>22609.510000000002</v>
          </cell>
          <cell r="Q85">
            <v>22635.8</v>
          </cell>
          <cell r="R85">
            <v>22972.03</v>
          </cell>
          <cell r="S85">
            <v>22741.80999999999</v>
          </cell>
        </row>
      </sheetData>
      <sheetData sheetId="29">
        <row r="64">
          <cell r="E64">
            <v>971983.67999999993</v>
          </cell>
          <cell r="F64">
            <v>1158086.8</v>
          </cell>
          <cell r="G64">
            <v>1018818.31</v>
          </cell>
          <cell r="I64">
            <v>1099155.0999999999</v>
          </cell>
          <cell r="J64">
            <v>1110827.28</v>
          </cell>
          <cell r="K64">
            <v>1016333.38</v>
          </cell>
          <cell r="M64">
            <v>1336748.3400000001</v>
          </cell>
          <cell r="N64">
            <v>1348701.2400000002</v>
          </cell>
          <cell r="O64">
            <v>1359646.86</v>
          </cell>
          <cell r="Q64">
            <v>1481539.11</v>
          </cell>
          <cell r="R64">
            <v>1058874.79</v>
          </cell>
          <cell r="S64">
            <v>1170784.8999999999</v>
          </cell>
        </row>
        <row r="76">
          <cell r="E76">
            <v>121020</v>
          </cell>
          <cell r="F76">
            <v>127010</v>
          </cell>
          <cell r="G76">
            <v>119300</v>
          </cell>
          <cell r="I76">
            <v>121380</v>
          </cell>
          <cell r="J76">
            <v>120080</v>
          </cell>
          <cell r="K76">
            <v>121190</v>
          </cell>
          <cell r="M76">
            <v>120320</v>
          </cell>
          <cell r="N76">
            <v>121200</v>
          </cell>
          <cell r="O76">
            <v>122180</v>
          </cell>
          <cell r="Q76">
            <v>123680</v>
          </cell>
          <cell r="R76">
            <v>123940</v>
          </cell>
          <cell r="S76">
            <v>125490</v>
          </cell>
        </row>
        <row r="85">
          <cell r="E85">
            <v>21524.19</v>
          </cell>
          <cell r="F85">
            <v>22062.080000000002</v>
          </cell>
          <cell r="G85">
            <v>22441.54</v>
          </cell>
          <cell r="I85">
            <v>22571.73</v>
          </cell>
          <cell r="J85">
            <v>20445.32</v>
          </cell>
          <cell r="K85">
            <v>23612.05</v>
          </cell>
          <cell r="M85">
            <v>23343.67</v>
          </cell>
          <cell r="N85">
            <v>25199.67</v>
          </cell>
          <cell r="O85">
            <v>24663.25</v>
          </cell>
          <cell r="Q85">
            <v>29377.66</v>
          </cell>
          <cell r="R85">
            <v>29826.02</v>
          </cell>
          <cell r="S85">
            <v>31276.84</v>
          </cell>
        </row>
      </sheetData>
      <sheetData sheetId="30">
        <row r="64">
          <cell r="E64">
            <v>5802901.2700000005</v>
          </cell>
          <cell r="F64">
            <v>5854565.9400000004</v>
          </cell>
          <cell r="G64">
            <v>5950546.3499999996</v>
          </cell>
          <cell r="I64">
            <v>6242887.4500000002</v>
          </cell>
          <cell r="J64">
            <v>6150097.5900000008</v>
          </cell>
          <cell r="K64">
            <v>5847998.1099999994</v>
          </cell>
          <cell r="M64">
            <v>6718212.9099999992</v>
          </cell>
          <cell r="N64">
            <v>7021514.9799999995</v>
          </cell>
          <cell r="O64">
            <v>7243387.5199999996</v>
          </cell>
          <cell r="Q64">
            <v>6587083.7300000004</v>
          </cell>
          <cell r="R64">
            <v>6569722.3899999997</v>
          </cell>
          <cell r="S64">
            <v>6472298.7699999996</v>
          </cell>
        </row>
        <row r="76">
          <cell r="E76">
            <v>655430</v>
          </cell>
          <cell r="F76">
            <v>658070</v>
          </cell>
          <cell r="G76">
            <v>661870</v>
          </cell>
          <cell r="I76">
            <v>651440</v>
          </cell>
          <cell r="J76">
            <v>665750</v>
          </cell>
          <cell r="K76">
            <v>671670</v>
          </cell>
          <cell r="M76">
            <v>665890</v>
          </cell>
          <cell r="N76">
            <v>680720</v>
          </cell>
          <cell r="O76">
            <v>678000</v>
          </cell>
          <cell r="Q76">
            <v>681200</v>
          </cell>
          <cell r="R76">
            <v>671560</v>
          </cell>
          <cell r="S76">
            <v>667920</v>
          </cell>
        </row>
        <row r="85">
          <cell r="E85">
            <v>185794.51</v>
          </cell>
          <cell r="F85">
            <v>186709.43</v>
          </cell>
          <cell r="G85">
            <v>194804.97999999998</v>
          </cell>
          <cell r="I85">
            <v>191800.83999999997</v>
          </cell>
          <cell r="J85">
            <v>176760.08000000002</v>
          </cell>
          <cell r="K85">
            <v>192924.36</v>
          </cell>
          <cell r="M85">
            <v>187727.47000000003</v>
          </cell>
          <cell r="N85">
            <v>203471.07</v>
          </cell>
          <cell r="O85">
            <v>202756.84</v>
          </cell>
          <cell r="Q85">
            <v>208290.4</v>
          </cell>
          <cell r="R85">
            <v>397864.8</v>
          </cell>
          <cell r="S85">
            <v>546225.53</v>
          </cell>
        </row>
      </sheetData>
      <sheetData sheetId="31">
        <row r="64">
          <cell r="E64">
            <v>815443.6</v>
          </cell>
          <cell r="F64">
            <v>883542.60000000009</v>
          </cell>
          <cell r="G64">
            <v>897972.4</v>
          </cell>
          <cell r="I64">
            <v>960189.77999999991</v>
          </cell>
          <cell r="J64">
            <v>874308.12</v>
          </cell>
          <cell r="K64">
            <v>881809.03999999992</v>
          </cell>
          <cell r="M64">
            <v>1043778.31</v>
          </cell>
          <cell r="N64">
            <v>1139145.79</v>
          </cell>
          <cell r="O64">
            <v>1092997.6400000001</v>
          </cell>
          <cell r="Q64">
            <v>980244.81</v>
          </cell>
          <cell r="R64">
            <v>1023335.3999999999</v>
          </cell>
          <cell r="S64">
            <v>878903.14999999991</v>
          </cell>
        </row>
        <row r="76">
          <cell r="E76">
            <v>112800</v>
          </cell>
          <cell r="F76">
            <v>116085.7</v>
          </cell>
          <cell r="G76">
            <v>114400</v>
          </cell>
          <cell r="I76">
            <v>115290</v>
          </cell>
          <cell r="J76">
            <v>116700</v>
          </cell>
          <cell r="K76">
            <v>114870</v>
          </cell>
          <cell r="M76">
            <v>115900</v>
          </cell>
          <cell r="N76">
            <v>122648.78</v>
          </cell>
          <cell r="O76">
            <v>121570</v>
          </cell>
          <cell r="Q76">
            <v>119590</v>
          </cell>
          <cell r="R76">
            <v>120909.82</v>
          </cell>
          <cell r="S76">
            <v>121604.39</v>
          </cell>
        </row>
        <row r="85">
          <cell r="E85">
            <v>28224.04</v>
          </cell>
          <cell r="F85">
            <v>29032.07</v>
          </cell>
          <cell r="G85">
            <v>36759.24</v>
          </cell>
          <cell r="I85">
            <v>30979.589999999997</v>
          </cell>
          <cell r="J85">
            <v>28631.71</v>
          </cell>
          <cell r="K85">
            <v>33489.990000000005</v>
          </cell>
          <cell r="M85">
            <v>30652.5</v>
          </cell>
          <cell r="N85">
            <v>31902.75</v>
          </cell>
          <cell r="O85">
            <v>32596.57</v>
          </cell>
          <cell r="Q85">
            <v>32506.14</v>
          </cell>
          <cell r="R85">
            <v>34281.500000000007</v>
          </cell>
          <cell r="S85">
            <v>33384.69000000001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62(ส่งเขต)"/>
      <sheetName val="เป้าหมาย กงป.63"/>
      <sheetName val="เป้าหมาย63"/>
      <sheetName val="Form"/>
      <sheetName val="เป้าหมายข้อตกลง63 (เดิม)"/>
      <sheetName val="เป้าหมายข้อตกลง63-ปรับ"/>
      <sheetName val="form63"/>
      <sheetName val="ผู้ใช้น้ำขยายเขต"/>
      <sheetName val="โครงการ"/>
      <sheetName val="เข้าซอย"/>
      <sheetName val="ต.ค.62"/>
      <sheetName val="พ.ย.62"/>
      <sheetName val="2M"/>
      <sheetName val="ธ.ค.62"/>
      <sheetName val="3M"/>
      <sheetName val="ม.ค.63"/>
      <sheetName val="4M"/>
      <sheetName val="ก.พ.63"/>
      <sheetName val="5M"/>
      <sheetName val="มี.ค.63"/>
      <sheetName val="6M"/>
      <sheetName val="เม.ย.63"/>
      <sheetName val="7M"/>
      <sheetName val="พ.ค.63"/>
      <sheetName val="8M"/>
      <sheetName val="มิ.ย.63"/>
      <sheetName val="9M"/>
      <sheetName val="ก.ค.63"/>
      <sheetName val="10M"/>
      <sheetName val="ส.ค.63"/>
      <sheetName val="11M"/>
      <sheetName val="ก.ย.63"/>
      <sheetName val="12M"/>
      <sheetName val="Sheet1"/>
      <sheetName val="Data63"/>
      <sheetName val="เป้าหมายข้อตกลง6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G10">
            <v>667</v>
          </cell>
          <cell r="H10">
            <v>5</v>
          </cell>
          <cell r="I10">
            <v>187</v>
          </cell>
          <cell r="J10">
            <v>148</v>
          </cell>
          <cell r="K10">
            <v>17</v>
          </cell>
          <cell r="L10">
            <v>35</v>
          </cell>
          <cell r="M10">
            <v>41</v>
          </cell>
          <cell r="N10">
            <v>56</v>
          </cell>
          <cell r="O10">
            <v>73</v>
          </cell>
          <cell r="P10">
            <v>6</v>
          </cell>
          <cell r="Q10">
            <v>223</v>
          </cell>
          <cell r="R10">
            <v>28</v>
          </cell>
          <cell r="S10">
            <v>64</v>
          </cell>
          <cell r="T10">
            <v>58</v>
          </cell>
          <cell r="U10">
            <v>25</v>
          </cell>
          <cell r="V10">
            <v>20</v>
          </cell>
          <cell r="W10">
            <v>116</v>
          </cell>
          <cell r="X10">
            <v>27</v>
          </cell>
          <cell r="Y10">
            <v>116</v>
          </cell>
          <cell r="Z10">
            <v>38</v>
          </cell>
          <cell r="AA10">
            <v>324</v>
          </cell>
          <cell r="AB10">
            <v>117</v>
          </cell>
          <cell r="AC10">
            <v>28</v>
          </cell>
          <cell r="AD10">
            <v>35</v>
          </cell>
          <cell r="AE10">
            <v>99</v>
          </cell>
          <cell r="AF10">
            <v>64</v>
          </cell>
          <cell r="AG10">
            <v>25</v>
          </cell>
        </row>
        <row r="30">
          <cell r="G30">
            <v>5960731</v>
          </cell>
          <cell r="H30">
            <v>99723</v>
          </cell>
          <cell r="I30">
            <v>530101</v>
          </cell>
          <cell r="J30">
            <v>890191</v>
          </cell>
          <cell r="K30">
            <v>253094</v>
          </cell>
          <cell r="L30">
            <v>215135</v>
          </cell>
          <cell r="M30">
            <v>299771</v>
          </cell>
          <cell r="N30">
            <v>198860</v>
          </cell>
          <cell r="O30">
            <v>609965</v>
          </cell>
          <cell r="P30">
            <v>35073</v>
          </cell>
          <cell r="Q30">
            <v>1531072</v>
          </cell>
          <cell r="R30">
            <v>189521</v>
          </cell>
          <cell r="S30">
            <v>225204</v>
          </cell>
          <cell r="T30">
            <v>451494</v>
          </cell>
          <cell r="U30">
            <v>188800</v>
          </cell>
          <cell r="V30">
            <v>114693</v>
          </cell>
          <cell r="W30">
            <v>613517</v>
          </cell>
          <cell r="X30">
            <v>173265</v>
          </cell>
          <cell r="Y30">
            <v>877717</v>
          </cell>
          <cell r="Z30">
            <v>171784</v>
          </cell>
          <cell r="AA30">
            <v>1399054</v>
          </cell>
          <cell r="AB30">
            <v>232257</v>
          </cell>
          <cell r="AC30">
            <v>92521</v>
          </cell>
          <cell r="AD30">
            <v>137252</v>
          </cell>
          <cell r="AE30">
            <v>721977</v>
          </cell>
          <cell r="AF30">
            <v>109810</v>
          </cell>
          <cell r="AG30">
            <v>160014</v>
          </cell>
        </row>
        <row r="37">
          <cell r="G37">
            <v>1937945.3499999996</v>
          </cell>
          <cell r="H37">
            <v>18534.880000000005</v>
          </cell>
          <cell r="I37">
            <v>270753</v>
          </cell>
          <cell r="J37">
            <v>320659</v>
          </cell>
          <cell r="K37">
            <v>70526</v>
          </cell>
          <cell r="L37">
            <v>69322.36</v>
          </cell>
          <cell r="M37">
            <v>124511.95999999996</v>
          </cell>
          <cell r="N37">
            <v>56799.8</v>
          </cell>
          <cell r="O37">
            <v>187580</v>
          </cell>
          <cell r="P37">
            <v>13244</v>
          </cell>
          <cell r="Q37">
            <v>594389.91000000015</v>
          </cell>
          <cell r="R37">
            <v>36126.44</v>
          </cell>
          <cell r="S37">
            <v>110998.1</v>
          </cell>
          <cell r="T37">
            <v>278950</v>
          </cell>
          <cell r="U37">
            <v>52854</v>
          </cell>
          <cell r="V37">
            <v>32086</v>
          </cell>
          <cell r="W37">
            <v>363510</v>
          </cell>
          <cell r="X37">
            <v>91722.140000000014</v>
          </cell>
          <cell r="Y37">
            <v>343252</v>
          </cell>
          <cell r="Z37">
            <v>84120.71</v>
          </cell>
          <cell r="AA37">
            <v>496674</v>
          </cell>
          <cell r="AB37">
            <v>51129</v>
          </cell>
          <cell r="AC37">
            <v>18579.309999999998</v>
          </cell>
          <cell r="AD37">
            <v>39792</v>
          </cell>
          <cell r="AE37">
            <v>265329</v>
          </cell>
          <cell r="AF37">
            <v>22492</v>
          </cell>
          <cell r="AG37">
            <v>38460</v>
          </cell>
        </row>
        <row r="39">
          <cell r="E39">
            <v>26.118815108954745</v>
          </cell>
          <cell r="G39">
            <v>24.476273925449398</v>
          </cell>
          <cell r="H39">
            <v>15.384339562253571</v>
          </cell>
          <cell r="I39">
            <v>29.466378771817936</v>
          </cell>
          <cell r="J39">
            <v>26.067972372708294</v>
          </cell>
          <cell r="K39">
            <v>21.74594071251056</v>
          </cell>
          <cell r="L39">
            <v>24.091176368375326</v>
          </cell>
          <cell r="M39">
            <v>29.146333687238048</v>
          </cell>
          <cell r="N39">
            <v>22.0445627748303</v>
          </cell>
          <cell r="O39">
            <v>23.391769110095197</v>
          </cell>
          <cell r="P39">
            <v>26.920340671179137</v>
          </cell>
          <cell r="Q39">
            <v>27.617898915854084</v>
          </cell>
          <cell r="R39">
            <v>15.902961684744332</v>
          </cell>
          <cell r="S39">
            <v>32.583154514311886</v>
          </cell>
          <cell r="T39">
            <v>38.136734445557913</v>
          </cell>
          <cell r="U39">
            <v>21.555464926590538</v>
          </cell>
          <cell r="V39">
            <v>20.30039985827808</v>
          </cell>
          <cell r="W39">
            <v>34.577124365786425</v>
          </cell>
          <cell r="X39">
            <v>30.500830439890063</v>
          </cell>
          <cell r="Y39">
            <v>27.813953488372096</v>
          </cell>
          <cell r="Z39">
            <v>32.288920449093176</v>
          </cell>
          <cell r="AA39">
            <v>26.156885277068419</v>
          </cell>
          <cell r="AB39">
            <v>17.577049349399246</v>
          </cell>
          <cell r="AC39">
            <v>15.755592679907055</v>
          </cell>
          <cell r="AD39">
            <v>21.825362000877575</v>
          </cell>
          <cell r="AE39">
            <v>24.711582253192923</v>
          </cell>
          <cell r="AF39">
            <v>16.771307135933188</v>
          </cell>
          <cell r="AG39">
            <v>19.159874858019649</v>
          </cell>
        </row>
        <row r="41">
          <cell r="E41">
            <v>0.64875430354412233</v>
          </cell>
          <cell r="G41">
            <v>0.8043999871527705</v>
          </cell>
          <cell r="H41">
            <v>0.49622196955183628</v>
          </cell>
          <cell r="I41">
            <v>0.47265203567218822</v>
          </cell>
          <cell r="J41">
            <v>0.6695093399076576</v>
          </cell>
          <cell r="K41">
            <v>0.74249856249339929</v>
          </cell>
          <cell r="L41">
            <v>0.61517587278711405</v>
          </cell>
          <cell r="M41">
            <v>0.70183928713575983</v>
          </cell>
          <cell r="N41">
            <v>0.5427001831196937</v>
          </cell>
          <cell r="O41">
            <v>0.58457374701167442</v>
          </cell>
          <cell r="P41">
            <v>0.4504247654639672</v>
          </cell>
          <cell r="Q41">
            <v>0.58584244946389907</v>
          </cell>
          <cell r="R41">
            <v>0.52146721036325316</v>
          </cell>
          <cell r="S41">
            <v>0.42452352698890544</v>
          </cell>
          <cell r="T41">
            <v>0.57038037865422553</v>
          </cell>
          <cell r="U41">
            <v>0.48542690828311086</v>
          </cell>
          <cell r="V41">
            <v>0.48032012128090396</v>
          </cell>
          <cell r="W41">
            <v>0.63271613850685182</v>
          </cell>
          <cell r="X41">
            <v>0.52810445961988917</v>
          </cell>
          <cell r="Y41">
            <v>0.60138774883760449</v>
          </cell>
          <cell r="Z41">
            <v>0.42704240617802464</v>
          </cell>
          <cell r="AA41">
            <v>0.70483440305500422</v>
          </cell>
          <cell r="AB41">
            <v>0.42303114307857215</v>
          </cell>
          <cell r="AC41">
            <v>0.58902435142447884</v>
          </cell>
          <cell r="AD41">
            <v>0.56005794321972513</v>
          </cell>
          <cell r="AE41">
            <v>0.59469844862778432</v>
          </cell>
          <cell r="AF41">
            <v>0.46318382463044627</v>
          </cell>
          <cell r="AG41">
            <v>0.60282209074315807</v>
          </cell>
        </row>
        <row r="63">
          <cell r="F63">
            <v>130846.43</v>
          </cell>
          <cell r="G63">
            <v>132412682.07999998</v>
          </cell>
          <cell r="H63">
            <v>1865407.4800000002</v>
          </cell>
          <cell r="I63">
            <v>11197365.08</v>
          </cell>
          <cell r="J63">
            <v>18673371.859999996</v>
          </cell>
          <cell r="K63">
            <v>5343951.7299999995</v>
          </cell>
          <cell r="L63">
            <v>4573819.2200000007</v>
          </cell>
          <cell r="M63">
            <v>6094343.0300000012</v>
          </cell>
          <cell r="N63">
            <v>3843892.6800000006</v>
          </cell>
          <cell r="O63">
            <v>12403915.68</v>
          </cell>
          <cell r="P63">
            <v>719467.4800000001</v>
          </cell>
          <cell r="Q63">
            <v>30698656.07</v>
          </cell>
          <cell r="R63">
            <v>3536813.2299999995</v>
          </cell>
          <cell r="S63">
            <v>4269229.25</v>
          </cell>
          <cell r="T63">
            <v>9240082.6799999978</v>
          </cell>
          <cell r="U63">
            <v>3638135.79</v>
          </cell>
          <cell r="V63">
            <v>2248950.5499999998</v>
          </cell>
          <cell r="W63">
            <v>12652920.030000001</v>
          </cell>
          <cell r="X63">
            <v>3587388.92</v>
          </cell>
          <cell r="Y63">
            <v>17962041.099999998</v>
          </cell>
          <cell r="Z63">
            <v>3391265.27</v>
          </cell>
          <cell r="AA63">
            <v>30166034.129999995</v>
          </cell>
          <cell r="AB63">
            <v>4393095.99</v>
          </cell>
          <cell r="AC63">
            <v>1858069.5299999998</v>
          </cell>
          <cell r="AD63">
            <v>2688267.1300000004</v>
          </cell>
          <cell r="AE63">
            <v>15028944.49</v>
          </cell>
          <cell r="AF63">
            <v>2226997.0300000003</v>
          </cell>
          <cell r="AG63">
            <v>3156948.67</v>
          </cell>
        </row>
        <row r="251">
          <cell r="F251">
            <v>15675361.160000002</v>
          </cell>
          <cell r="G251">
            <v>33515067.77</v>
          </cell>
          <cell r="H251">
            <v>1513827.17</v>
          </cell>
          <cell r="I251">
            <v>2989565.0500000007</v>
          </cell>
          <cell r="J251">
            <v>5234032.290000001</v>
          </cell>
          <cell r="K251">
            <v>2350656.9300000002</v>
          </cell>
          <cell r="L251">
            <v>1968672.5</v>
          </cell>
          <cell r="M251">
            <v>2238252.16</v>
          </cell>
          <cell r="N251">
            <v>2057344.4699999997</v>
          </cell>
          <cell r="O251">
            <v>4899625.18</v>
          </cell>
          <cell r="P251">
            <v>972798.60999999987</v>
          </cell>
          <cell r="Q251">
            <v>11845217.57</v>
          </cell>
          <cell r="R251">
            <v>2348952.5200000005</v>
          </cell>
          <cell r="S251">
            <v>2572975.4000000004</v>
          </cell>
          <cell r="T251">
            <v>3563483.9699999997</v>
          </cell>
          <cell r="U251">
            <v>2020250.7100000002</v>
          </cell>
          <cell r="V251">
            <v>1576280.1600000001</v>
          </cell>
          <cell r="W251">
            <v>4243572.4300000006</v>
          </cell>
          <cell r="X251">
            <v>2132560.7400000002</v>
          </cell>
          <cell r="Y251">
            <v>6221347.0499999989</v>
          </cell>
          <cell r="Z251">
            <v>2018880.1500000001</v>
          </cell>
          <cell r="AA251">
            <v>7063161.21</v>
          </cell>
          <cell r="AB251">
            <v>2028023.7799999998</v>
          </cell>
          <cell r="AC251">
            <v>1330240.5899999999</v>
          </cell>
          <cell r="AD251">
            <v>1556896.23</v>
          </cell>
          <cell r="AE251">
            <v>4203102.9899999993</v>
          </cell>
          <cell r="AF251">
            <v>1533529.47</v>
          </cell>
          <cell r="AG251">
            <v>1755547.5</v>
          </cell>
        </row>
        <row r="252">
          <cell r="F252">
            <v>-15544514.730000002</v>
          </cell>
          <cell r="G252">
            <v>98897614.309999987</v>
          </cell>
          <cell r="H252">
            <v>351580.31000000029</v>
          </cell>
          <cell r="I252">
            <v>8207800.0299999993</v>
          </cell>
          <cell r="J252">
            <v>13439339.569999995</v>
          </cell>
          <cell r="K252">
            <v>2993294.7999999993</v>
          </cell>
          <cell r="L252">
            <v>2605146.7200000007</v>
          </cell>
          <cell r="M252">
            <v>3856090.870000001</v>
          </cell>
          <cell r="N252">
            <v>1786548.2100000009</v>
          </cell>
          <cell r="O252">
            <v>7504290.5</v>
          </cell>
          <cell r="P252">
            <v>-253331.12999999977</v>
          </cell>
          <cell r="Q252">
            <v>18853438.5</v>
          </cell>
          <cell r="R252">
            <v>1187860.709999999</v>
          </cell>
          <cell r="S252">
            <v>1696253.8499999996</v>
          </cell>
          <cell r="T252">
            <v>5676598.7099999981</v>
          </cell>
          <cell r="U252">
            <v>1617885.0799999998</v>
          </cell>
          <cell r="V252">
            <v>672670.38999999966</v>
          </cell>
          <cell r="W252">
            <v>8409347.6000000015</v>
          </cell>
          <cell r="X252">
            <v>1454828.1799999997</v>
          </cell>
          <cell r="Y252">
            <v>11740694.049999999</v>
          </cell>
          <cell r="Z252">
            <v>1372385.1199999999</v>
          </cell>
          <cell r="AA252">
            <v>23102872.919999994</v>
          </cell>
          <cell r="AB252">
            <v>2365072.2100000004</v>
          </cell>
          <cell r="AC252">
            <v>527828.93999999994</v>
          </cell>
          <cell r="AD252">
            <v>1131370.9000000004</v>
          </cell>
          <cell r="AE252">
            <v>10825841.5</v>
          </cell>
          <cell r="AF252">
            <v>693467.56000000029</v>
          </cell>
          <cell r="AG252">
            <v>1401401.17</v>
          </cell>
        </row>
      </sheetData>
      <sheetData sheetId="13"/>
      <sheetData sheetId="14">
        <row r="10">
          <cell r="G10">
            <v>1032</v>
          </cell>
          <cell r="H10">
            <v>11</v>
          </cell>
          <cell r="I10">
            <v>311</v>
          </cell>
          <cell r="J10">
            <v>204</v>
          </cell>
          <cell r="K10">
            <v>33</v>
          </cell>
          <cell r="L10">
            <v>52</v>
          </cell>
          <cell r="M10">
            <v>50</v>
          </cell>
          <cell r="N10">
            <v>68</v>
          </cell>
          <cell r="O10">
            <v>125</v>
          </cell>
          <cell r="P10">
            <v>9</v>
          </cell>
          <cell r="Q10">
            <v>280</v>
          </cell>
          <cell r="R10">
            <v>37</v>
          </cell>
          <cell r="S10">
            <v>96</v>
          </cell>
          <cell r="T10">
            <v>75</v>
          </cell>
          <cell r="U10">
            <v>37</v>
          </cell>
          <cell r="V10">
            <v>32</v>
          </cell>
          <cell r="W10">
            <v>143</v>
          </cell>
          <cell r="X10">
            <v>36</v>
          </cell>
          <cell r="Y10">
            <v>233</v>
          </cell>
          <cell r="Z10">
            <v>47</v>
          </cell>
          <cell r="AA10">
            <v>608</v>
          </cell>
          <cell r="AB10">
            <v>178</v>
          </cell>
          <cell r="AC10">
            <v>37</v>
          </cell>
          <cell r="AD10">
            <v>53</v>
          </cell>
          <cell r="AE10">
            <v>182</v>
          </cell>
          <cell r="AF10">
            <v>68</v>
          </cell>
          <cell r="AG10">
            <v>37</v>
          </cell>
        </row>
        <row r="30">
          <cell r="G30">
            <v>8981808</v>
          </cell>
          <cell r="H30">
            <v>149559</v>
          </cell>
          <cell r="I30">
            <v>795162</v>
          </cell>
          <cell r="J30">
            <v>1333160</v>
          </cell>
          <cell r="K30">
            <v>378366</v>
          </cell>
          <cell r="L30">
            <v>319748</v>
          </cell>
          <cell r="M30">
            <v>449989</v>
          </cell>
          <cell r="N30">
            <v>299074</v>
          </cell>
          <cell r="O30">
            <v>902962</v>
          </cell>
          <cell r="P30">
            <v>52487</v>
          </cell>
          <cell r="Q30">
            <v>2302762</v>
          </cell>
          <cell r="R30">
            <v>287552</v>
          </cell>
          <cell r="S30">
            <v>341749</v>
          </cell>
          <cell r="T30">
            <v>669704</v>
          </cell>
          <cell r="U30">
            <v>278340</v>
          </cell>
          <cell r="V30">
            <v>173429</v>
          </cell>
          <cell r="W30">
            <v>922059</v>
          </cell>
          <cell r="X30">
            <v>257240</v>
          </cell>
          <cell r="Y30">
            <v>1311221</v>
          </cell>
          <cell r="Z30">
            <v>259754</v>
          </cell>
          <cell r="AA30">
            <v>2110702</v>
          </cell>
          <cell r="AB30">
            <v>348355</v>
          </cell>
          <cell r="AC30">
            <v>138444</v>
          </cell>
          <cell r="AD30">
            <v>204710</v>
          </cell>
          <cell r="AE30">
            <v>1078132</v>
          </cell>
          <cell r="AF30">
            <v>164041</v>
          </cell>
          <cell r="AG30">
            <v>237955</v>
          </cell>
        </row>
        <row r="37">
          <cell r="G37">
            <v>2972602.5299999984</v>
          </cell>
          <cell r="H37">
            <v>27817.25</v>
          </cell>
          <cell r="I37">
            <v>422467</v>
          </cell>
          <cell r="J37">
            <v>509631</v>
          </cell>
          <cell r="K37">
            <v>104996</v>
          </cell>
          <cell r="L37">
            <v>105159.99</v>
          </cell>
          <cell r="M37">
            <v>184227.99</v>
          </cell>
          <cell r="N37">
            <v>83827</v>
          </cell>
          <cell r="O37">
            <v>279822</v>
          </cell>
          <cell r="P37">
            <v>19845</v>
          </cell>
          <cell r="Q37">
            <v>908450.23000000045</v>
          </cell>
          <cell r="R37">
            <v>55078.7</v>
          </cell>
          <cell r="S37">
            <v>171108.03</v>
          </cell>
          <cell r="T37">
            <v>410845</v>
          </cell>
          <cell r="U37">
            <v>78463</v>
          </cell>
          <cell r="V37">
            <v>48191</v>
          </cell>
          <cell r="W37">
            <v>545522</v>
          </cell>
          <cell r="X37">
            <v>134669.90000000002</v>
          </cell>
          <cell r="Y37">
            <v>526607</v>
          </cell>
          <cell r="Z37">
            <v>137338.21</v>
          </cell>
          <cell r="AA37">
            <v>749753</v>
          </cell>
          <cell r="AB37">
            <v>89500</v>
          </cell>
          <cell r="AC37">
            <v>28499.09</v>
          </cell>
          <cell r="AD37">
            <v>68837</v>
          </cell>
          <cell r="AE37">
            <v>409027</v>
          </cell>
          <cell r="AF37">
            <v>37692</v>
          </cell>
          <cell r="AG37">
            <v>57665</v>
          </cell>
        </row>
        <row r="39">
          <cell r="E39">
            <v>26.438064931480394</v>
          </cell>
          <cell r="G39">
            <v>24.801477631499104</v>
          </cell>
          <cell r="H39">
            <v>15.411709791309141</v>
          </cell>
          <cell r="I39">
            <v>29.633726586650521</v>
          </cell>
          <cell r="J39">
            <v>27.2068593844342</v>
          </cell>
          <cell r="K39">
            <v>21.675474814203138</v>
          </cell>
          <cell r="L39">
            <v>24.455811627906979</v>
          </cell>
          <cell r="M39">
            <v>28.853700588164273</v>
          </cell>
          <cell r="N39">
            <v>21.693740602622597</v>
          </cell>
          <cell r="O39">
            <v>23.531558653979573</v>
          </cell>
          <cell r="P39">
            <v>26.917599186164804</v>
          </cell>
          <cell r="Q39">
            <v>27.945339354570898</v>
          </cell>
          <cell r="R39">
            <v>15.982351678070463</v>
          </cell>
          <cell r="S39">
            <v>32.656073821020286</v>
          </cell>
          <cell r="T39">
            <v>37.928822008862625</v>
          </cell>
          <cell r="U39">
            <v>21.656017553786068</v>
          </cell>
          <cell r="V39">
            <v>20.165032659226807</v>
          </cell>
          <cell r="W39">
            <v>34.389780941832235</v>
          </cell>
          <cell r="X39">
            <v>30.161171007718018</v>
          </cell>
          <cell r="Y39">
            <v>28.338363962862488</v>
          </cell>
          <cell r="Z39">
            <v>34.003528153426394</v>
          </cell>
          <cell r="AA39">
            <v>26.173902236546198</v>
          </cell>
          <cell r="AB39">
            <v>19.804565450216412</v>
          </cell>
          <cell r="AC39">
            <v>16.025489777098002</v>
          </cell>
          <cell r="AD39">
            <v>24.493666382009678</v>
          </cell>
          <cell r="AE39">
            <v>25.089478878690869</v>
          </cell>
          <cell r="AF39">
            <v>18.368510567790292</v>
          </cell>
          <cell r="AG39">
            <v>19.270678425462094</v>
          </cell>
        </row>
        <row r="41">
          <cell r="E41">
            <v>0.64497847749153836</v>
          </cell>
          <cell r="G41">
            <v>0.80268317466105077</v>
          </cell>
          <cell r="H41">
            <v>0.49299205590533013</v>
          </cell>
          <cell r="I41">
            <v>0.46857310549409364</v>
          </cell>
          <cell r="J41">
            <v>0.66487128080832258</v>
          </cell>
          <cell r="K41">
            <v>0.73525948208518421</v>
          </cell>
          <cell r="L41">
            <v>0.60564986305313839</v>
          </cell>
          <cell r="M41">
            <v>0.69824193898767961</v>
          </cell>
          <cell r="N41">
            <v>0.54076425980638565</v>
          </cell>
          <cell r="O41">
            <v>0.57314399531817495</v>
          </cell>
          <cell r="P41">
            <v>0.44675870756869018</v>
          </cell>
          <cell r="Q41">
            <v>0.58408348767616258</v>
          </cell>
          <cell r="R41">
            <v>0.52433571840149373</v>
          </cell>
          <cell r="S41">
            <v>0.42643359470534509</v>
          </cell>
          <cell r="T41">
            <v>0.5608375749719039</v>
          </cell>
          <cell r="U41">
            <v>0.4740574714209802</v>
          </cell>
          <cell r="V41">
            <v>0.48119918981160342</v>
          </cell>
          <cell r="W41">
            <v>0.63006100677579735</v>
          </cell>
          <cell r="X41">
            <v>0.51962218110420721</v>
          </cell>
          <cell r="Y41">
            <v>0.59433298613094154</v>
          </cell>
          <cell r="Z41">
            <v>0.42785468153936362</v>
          </cell>
          <cell r="AA41">
            <v>0.70210741797555609</v>
          </cell>
          <cell r="AB41">
            <v>0.41936730438634934</v>
          </cell>
          <cell r="AC41">
            <v>0.58337898311941139</v>
          </cell>
          <cell r="AD41">
            <v>0.55282203618687553</v>
          </cell>
          <cell r="AE41">
            <v>0.58780759345705225</v>
          </cell>
          <cell r="AF41">
            <v>0.45866349783307703</v>
          </cell>
          <cell r="AG41">
            <v>0.59397574722800495</v>
          </cell>
        </row>
        <row r="63">
          <cell r="F63">
            <v>180539.7</v>
          </cell>
          <cell r="G63">
            <v>199837957.62</v>
          </cell>
          <cell r="H63">
            <v>2799733.5</v>
          </cell>
          <cell r="I63">
            <v>16818270.959999997</v>
          </cell>
          <cell r="J63">
            <v>27982832.759999994</v>
          </cell>
          <cell r="K63">
            <v>7990759.2200000007</v>
          </cell>
          <cell r="L63">
            <v>6788128.1900000004</v>
          </cell>
          <cell r="M63">
            <v>9212881.5199999996</v>
          </cell>
          <cell r="N63">
            <v>5788000.29</v>
          </cell>
          <cell r="O63">
            <v>18365873.490000002</v>
          </cell>
          <cell r="P63">
            <v>1084356.1399999999</v>
          </cell>
          <cell r="Q63">
            <v>46145312.600000001</v>
          </cell>
          <cell r="R63">
            <v>5382065.3799999999</v>
          </cell>
          <cell r="S63">
            <v>6487914.1699999999</v>
          </cell>
          <cell r="T63">
            <v>13702385.949999999</v>
          </cell>
          <cell r="U63">
            <v>5360905.6300000008</v>
          </cell>
          <cell r="V63">
            <v>3414668.0300000003</v>
          </cell>
          <cell r="W63">
            <v>18996922.920000002</v>
          </cell>
          <cell r="X63">
            <v>5343849.2699999996</v>
          </cell>
          <cell r="Y63">
            <v>26858863.099999998</v>
          </cell>
          <cell r="Z63">
            <v>5130288.3899999997</v>
          </cell>
          <cell r="AA63">
            <v>45538957.020000003</v>
          </cell>
          <cell r="AB63">
            <v>6607232.4500000011</v>
          </cell>
          <cell r="AC63">
            <v>2779280.0300000007</v>
          </cell>
          <cell r="AD63">
            <v>4021661.8800000004</v>
          </cell>
          <cell r="AE63">
            <v>22494480.960000001</v>
          </cell>
          <cell r="AF63">
            <v>3324802.11</v>
          </cell>
          <cell r="AG63">
            <v>4700355.1099999994</v>
          </cell>
        </row>
        <row r="251">
          <cell r="F251">
            <v>23430523.849999994</v>
          </cell>
          <cell r="G251">
            <v>50514177.990000002</v>
          </cell>
          <cell r="H251">
            <v>2310830.0099999998</v>
          </cell>
          <cell r="I251">
            <v>4839725.9799999995</v>
          </cell>
          <cell r="J251">
            <v>7764370.0300000003</v>
          </cell>
          <cell r="K251">
            <v>3594695.47</v>
          </cell>
          <cell r="L251">
            <v>2942206.6100000003</v>
          </cell>
          <cell r="M251">
            <v>3591280.0899999994</v>
          </cell>
          <cell r="N251">
            <v>3041357.4899999998</v>
          </cell>
          <cell r="O251">
            <v>7503243.0999999987</v>
          </cell>
          <cell r="P251">
            <v>1446620.2899999998</v>
          </cell>
          <cell r="Q251">
            <v>17807149.199999999</v>
          </cell>
          <cell r="R251">
            <v>3657835.5200000005</v>
          </cell>
          <cell r="S251">
            <v>3822097.8299999996</v>
          </cell>
          <cell r="T251">
            <v>5356246.87</v>
          </cell>
          <cell r="U251">
            <v>3041917.08</v>
          </cell>
          <cell r="V251">
            <v>2363749.9</v>
          </cell>
          <cell r="W251">
            <v>6573403.2400000002</v>
          </cell>
          <cell r="X251">
            <v>3282155.58</v>
          </cell>
          <cell r="Y251">
            <v>10188582.689999999</v>
          </cell>
          <cell r="Z251">
            <v>2996326.4199999995</v>
          </cell>
          <cell r="AA251">
            <v>11083733.34</v>
          </cell>
          <cell r="AB251">
            <v>3131598.7100000004</v>
          </cell>
          <cell r="AC251">
            <v>1987112.12</v>
          </cell>
          <cell r="AD251">
            <v>2401917.9600000004</v>
          </cell>
          <cell r="AE251">
            <v>6426070.8099999987</v>
          </cell>
          <cell r="AF251">
            <v>2272588.0900000003</v>
          </cell>
          <cell r="AG251">
            <v>2705256.45</v>
          </cell>
        </row>
        <row r="252">
          <cell r="F252">
            <v>-23249984.149999995</v>
          </cell>
          <cell r="G252">
            <v>149323779.63</v>
          </cell>
          <cell r="H252">
            <v>488903.49000000022</v>
          </cell>
          <cell r="I252">
            <v>11978544.979999997</v>
          </cell>
          <cell r="J252">
            <v>20218462.729999993</v>
          </cell>
          <cell r="K252">
            <v>4396063.75</v>
          </cell>
          <cell r="L252">
            <v>3845921.58</v>
          </cell>
          <cell r="M252">
            <v>5621601.4299999997</v>
          </cell>
          <cell r="N252">
            <v>2746642.8000000003</v>
          </cell>
          <cell r="O252">
            <v>10862630.390000004</v>
          </cell>
          <cell r="P252">
            <v>-362264.14999999991</v>
          </cell>
          <cell r="Q252">
            <v>28338163.400000002</v>
          </cell>
          <cell r="R252">
            <v>1724229.8599999994</v>
          </cell>
          <cell r="S252">
            <v>2665816.3400000003</v>
          </cell>
          <cell r="T252">
            <v>8346139.0799999991</v>
          </cell>
          <cell r="U252">
            <v>2318988.5500000007</v>
          </cell>
          <cell r="V252">
            <v>1050918.1300000004</v>
          </cell>
          <cell r="W252">
            <v>12423519.680000002</v>
          </cell>
          <cell r="X252">
            <v>2061693.6899999995</v>
          </cell>
          <cell r="Y252">
            <v>16670280.409999998</v>
          </cell>
          <cell r="Z252">
            <v>2133961.9700000002</v>
          </cell>
          <cell r="AA252">
            <v>34455223.680000007</v>
          </cell>
          <cell r="AB252">
            <v>3475633.7400000007</v>
          </cell>
          <cell r="AC252">
            <v>792167.91000000061</v>
          </cell>
          <cell r="AD252">
            <v>1619743.92</v>
          </cell>
          <cell r="AE252">
            <v>16068410.150000002</v>
          </cell>
          <cell r="AF252">
            <v>1052214.0199999996</v>
          </cell>
          <cell r="AG252">
            <v>1995098.6599999992</v>
          </cell>
        </row>
      </sheetData>
      <sheetData sheetId="15"/>
      <sheetData sheetId="16">
        <row r="10">
          <cell r="G10">
            <v>1397</v>
          </cell>
          <cell r="H10">
            <v>21</v>
          </cell>
          <cell r="I10">
            <v>474</v>
          </cell>
          <cell r="J10">
            <v>270</v>
          </cell>
          <cell r="K10">
            <v>45</v>
          </cell>
          <cell r="L10">
            <v>76</v>
          </cell>
          <cell r="M10">
            <v>78</v>
          </cell>
          <cell r="N10">
            <v>86</v>
          </cell>
          <cell r="O10">
            <v>167</v>
          </cell>
          <cell r="P10">
            <v>13</v>
          </cell>
          <cell r="Q10">
            <v>380</v>
          </cell>
          <cell r="R10">
            <v>54</v>
          </cell>
          <cell r="S10">
            <v>119</v>
          </cell>
          <cell r="T10">
            <v>99</v>
          </cell>
          <cell r="U10">
            <v>54</v>
          </cell>
          <cell r="V10">
            <v>38</v>
          </cell>
          <cell r="W10">
            <v>185</v>
          </cell>
          <cell r="X10">
            <v>60</v>
          </cell>
          <cell r="Y10">
            <v>302</v>
          </cell>
          <cell r="Z10">
            <v>63</v>
          </cell>
          <cell r="AA10">
            <v>805</v>
          </cell>
          <cell r="AB10">
            <v>280</v>
          </cell>
          <cell r="AC10">
            <v>40</v>
          </cell>
          <cell r="AD10">
            <v>76</v>
          </cell>
          <cell r="AE10">
            <v>249</v>
          </cell>
          <cell r="AF10">
            <v>77</v>
          </cell>
          <cell r="AG10">
            <v>52</v>
          </cell>
        </row>
        <row r="30">
          <cell r="G30">
            <v>12133130</v>
          </cell>
          <cell r="H30">
            <v>204528</v>
          </cell>
          <cell r="I30">
            <v>1081300</v>
          </cell>
          <cell r="J30">
            <v>1825000</v>
          </cell>
          <cell r="K30">
            <v>523014</v>
          </cell>
          <cell r="L30">
            <v>429789</v>
          </cell>
          <cell r="M30">
            <v>611209</v>
          </cell>
          <cell r="N30">
            <v>399887</v>
          </cell>
          <cell r="O30">
            <v>1207211</v>
          </cell>
          <cell r="P30">
            <v>71356</v>
          </cell>
          <cell r="Q30">
            <v>3090545</v>
          </cell>
          <cell r="R30">
            <v>391117</v>
          </cell>
          <cell r="S30">
            <v>469314</v>
          </cell>
          <cell r="T30">
            <v>897404</v>
          </cell>
          <cell r="U30">
            <v>376854</v>
          </cell>
          <cell r="V30">
            <v>235044</v>
          </cell>
          <cell r="W30">
            <v>1242955</v>
          </cell>
          <cell r="X30">
            <v>355580</v>
          </cell>
          <cell r="Y30">
            <v>1756390</v>
          </cell>
          <cell r="Z30">
            <v>357163</v>
          </cell>
          <cell r="AA30">
            <v>2828949</v>
          </cell>
          <cell r="AB30">
            <v>474345</v>
          </cell>
          <cell r="AC30">
            <v>185733</v>
          </cell>
          <cell r="AD30">
            <v>277567</v>
          </cell>
          <cell r="AE30">
            <v>1449579</v>
          </cell>
          <cell r="AF30">
            <v>221798</v>
          </cell>
          <cell r="AG30">
            <v>319917</v>
          </cell>
        </row>
        <row r="37">
          <cell r="G37">
            <v>3965476.2999999993</v>
          </cell>
          <cell r="H37">
            <v>37856.119999999995</v>
          </cell>
          <cell r="I37">
            <v>563101</v>
          </cell>
          <cell r="J37">
            <v>623341</v>
          </cell>
          <cell r="K37">
            <v>141972</v>
          </cell>
          <cell r="L37">
            <v>144848.69</v>
          </cell>
          <cell r="M37">
            <v>244617.66000000003</v>
          </cell>
          <cell r="N37">
            <v>102841.1</v>
          </cell>
          <cell r="O37">
            <v>371469</v>
          </cell>
          <cell r="P37">
            <v>26428</v>
          </cell>
          <cell r="Q37">
            <v>1213404.1300000008</v>
          </cell>
          <cell r="R37">
            <v>73337.710000000006</v>
          </cell>
          <cell r="S37">
            <v>241604.4</v>
          </cell>
          <cell r="T37">
            <v>532354</v>
          </cell>
          <cell r="U37">
            <v>106602</v>
          </cell>
          <cell r="V37">
            <v>61249</v>
          </cell>
          <cell r="W37">
            <v>725520</v>
          </cell>
          <cell r="X37">
            <v>167887.97999999998</v>
          </cell>
          <cell r="Y37">
            <v>718017</v>
          </cell>
          <cell r="Z37">
            <v>168764.28</v>
          </cell>
          <cell r="AA37">
            <v>967249.07</v>
          </cell>
          <cell r="AB37">
            <v>127434</v>
          </cell>
          <cell r="AC37">
            <v>37324.54</v>
          </cell>
          <cell r="AD37">
            <v>90321</v>
          </cell>
          <cell r="AE37">
            <v>544129</v>
          </cell>
          <cell r="AF37">
            <v>51191</v>
          </cell>
          <cell r="AG37">
            <v>77516</v>
          </cell>
        </row>
        <row r="39">
          <cell r="E39">
            <v>26.042324643758935</v>
          </cell>
          <cell r="G39">
            <v>24.565573891271274</v>
          </cell>
          <cell r="H39">
            <v>15.366172089865843</v>
          </cell>
          <cell r="I39">
            <v>29.50642972834326</v>
          </cell>
          <cell r="J39">
            <v>25.057282655535474</v>
          </cell>
          <cell r="K39">
            <v>21.30470536684334</v>
          </cell>
          <cell r="L39">
            <v>24.898914820360055</v>
          </cell>
          <cell r="M39">
            <v>28.393081753195204</v>
          </cell>
          <cell r="N39">
            <v>20.221661170853906</v>
          </cell>
          <cell r="O39">
            <v>23.416039087561863</v>
          </cell>
          <cell r="P39">
            <v>26.443601725017764</v>
          </cell>
          <cell r="Q39">
            <v>27.853476009581385</v>
          </cell>
          <cell r="R39">
            <v>15.688519470073439</v>
          </cell>
          <cell r="S39">
            <v>33.138120076863672</v>
          </cell>
          <cell r="T39">
            <v>37.144302454987248</v>
          </cell>
          <cell r="U39">
            <v>21.699490091905592</v>
          </cell>
          <cell r="V39">
            <v>19.13433302093096</v>
          </cell>
          <cell r="W39">
            <v>33.902930478244784</v>
          </cell>
          <cell r="X39">
            <v>28.537915428504444</v>
          </cell>
          <cell r="Y39">
            <v>28.699098278094869</v>
          </cell>
          <cell r="Z39">
            <v>31.002272389094738</v>
          </cell>
          <cell r="AA39">
            <v>25.442306473228669</v>
          </cell>
          <cell r="AB39">
            <v>20.468366019370691</v>
          </cell>
          <cell r="AC39">
            <v>15.746558496074387</v>
          </cell>
          <cell r="AD39">
            <v>23.920136442846022</v>
          </cell>
          <cell r="AE39">
            <v>24.934802243783473</v>
          </cell>
          <cell r="AF39">
            <v>18.460844948520531</v>
          </cell>
          <cell r="AG39">
            <v>19.272088091313439</v>
          </cell>
        </row>
        <row r="41">
          <cell r="E41">
            <v>0.6504796562361852</v>
          </cell>
          <cell r="G41">
            <v>0.81004584958598502</v>
          </cell>
          <cell r="H41">
            <v>0.50358245557016446</v>
          </cell>
          <cell r="I41">
            <v>0.4747560031629911</v>
          </cell>
          <cell r="J41">
            <v>0.67988170430882944</v>
          </cell>
          <cell r="K41">
            <v>0.75971883892503389</v>
          </cell>
          <cell r="L41">
            <v>0.60779605360847488</v>
          </cell>
          <cell r="M41">
            <v>0.70811241350746246</v>
          </cell>
          <cell r="N41">
            <v>0.54005212975717798</v>
          </cell>
          <cell r="O41">
            <v>0.57267109590896359</v>
          </cell>
          <cell r="P41">
            <v>0.45358098616169901</v>
          </cell>
          <cell r="Q41">
            <v>0.58587409037286675</v>
          </cell>
          <cell r="R41">
            <v>0.53276585542935107</v>
          </cell>
          <cell r="S41">
            <v>0.43753924380594644</v>
          </cell>
          <cell r="T41">
            <v>0.56183331893383615</v>
          </cell>
          <cell r="U41">
            <v>0.47951383653440571</v>
          </cell>
          <cell r="V41">
            <v>0.48785469217980415</v>
          </cell>
          <cell r="W41">
            <v>0.63477654469374234</v>
          </cell>
          <cell r="X41">
            <v>0.53624453885050816</v>
          </cell>
          <cell r="Y41">
            <v>0.59478480073037987</v>
          </cell>
          <cell r="Z41">
            <v>0.4401643516207786</v>
          </cell>
          <cell r="AA41">
            <v>0.70232030554090807</v>
          </cell>
          <cell r="AB41">
            <v>0.42481421179049861</v>
          </cell>
          <cell r="AC41">
            <v>0.58505400629364679</v>
          </cell>
          <cell r="AD41">
            <v>0.55919768961039884</v>
          </cell>
          <cell r="AE41">
            <v>0.59030755200236518</v>
          </cell>
          <cell r="AF41">
            <v>0.46349717834667103</v>
          </cell>
          <cell r="AG41">
            <v>0.59634328086947042</v>
          </cell>
        </row>
        <row r="63">
          <cell r="F63">
            <v>206382.96</v>
          </cell>
          <cell r="G63">
            <v>270047148.37</v>
          </cell>
          <cell r="H63">
            <v>3833062.36</v>
          </cell>
          <cell r="I63">
            <v>22850163.870000005</v>
          </cell>
          <cell r="J63">
            <v>38363771.049999997</v>
          </cell>
          <cell r="K63">
            <v>11056839.730000002</v>
          </cell>
          <cell r="L63">
            <v>9134823.4300000016</v>
          </cell>
          <cell r="M63">
            <v>12531140.42</v>
          </cell>
          <cell r="N63">
            <v>7732251.6900000004</v>
          </cell>
          <cell r="O63">
            <v>24553683.209999997</v>
          </cell>
          <cell r="P63">
            <v>1469979.85</v>
          </cell>
          <cell r="Q63">
            <v>61886131.090000004</v>
          </cell>
          <cell r="R63">
            <v>7326380.0899999999</v>
          </cell>
          <cell r="S63">
            <v>8896626.5600000005</v>
          </cell>
          <cell r="T63">
            <v>18360424.600000001</v>
          </cell>
          <cell r="U63">
            <v>7245362.7000000002</v>
          </cell>
          <cell r="V63">
            <v>4624035.8500000006</v>
          </cell>
          <cell r="W63">
            <v>25623592.779999997</v>
          </cell>
          <cell r="X63">
            <v>7397266.3999999994</v>
          </cell>
          <cell r="Y63">
            <v>35987600.630000003</v>
          </cell>
          <cell r="Z63">
            <v>7048673.9600000009</v>
          </cell>
          <cell r="AA63">
            <v>61172650.68</v>
          </cell>
          <cell r="AB63">
            <v>9004210.0999999996</v>
          </cell>
          <cell r="AC63">
            <v>3722258.64</v>
          </cell>
          <cell r="AD63">
            <v>5453321.2800000003</v>
          </cell>
          <cell r="AE63">
            <v>30283735.369999997</v>
          </cell>
          <cell r="AF63">
            <v>4515563.54</v>
          </cell>
          <cell r="AG63">
            <v>6324391.6899999995</v>
          </cell>
        </row>
        <row r="251">
          <cell r="F251">
            <v>31385926.979999997</v>
          </cell>
          <cell r="G251">
            <v>68142290.120000005</v>
          </cell>
          <cell r="H251">
            <v>3316038.8899999997</v>
          </cell>
          <cell r="I251">
            <v>6834673.3999999994</v>
          </cell>
          <cell r="J251">
            <v>10824931.74</v>
          </cell>
          <cell r="K251">
            <v>4766648.6899999995</v>
          </cell>
          <cell r="L251">
            <v>3922091.9799999995</v>
          </cell>
          <cell r="M251">
            <v>5224453.3499999996</v>
          </cell>
          <cell r="N251">
            <v>4079188.4899999998</v>
          </cell>
          <cell r="O251">
            <v>10183432.520000001</v>
          </cell>
          <cell r="P251">
            <v>1982442.66</v>
          </cell>
          <cell r="Q251">
            <v>25061827.609999999</v>
          </cell>
          <cell r="R251">
            <v>4840526.4399999995</v>
          </cell>
          <cell r="S251">
            <v>5054638.7199999988</v>
          </cell>
          <cell r="T251">
            <v>7383031.1199999992</v>
          </cell>
          <cell r="U251">
            <v>4136808.5200000005</v>
          </cell>
          <cell r="V251">
            <v>3650056.9299999992</v>
          </cell>
          <cell r="W251">
            <v>8738843.4200000018</v>
          </cell>
          <cell r="X251">
            <v>4646671.4800000004</v>
          </cell>
          <cell r="Y251">
            <v>13565287.75</v>
          </cell>
          <cell r="Z251">
            <v>4232097.3899999997</v>
          </cell>
          <cell r="AA251">
            <v>15380127.989999998</v>
          </cell>
          <cell r="AB251">
            <v>4394717.7799999984</v>
          </cell>
          <cell r="AC251">
            <v>2666586.9399999995</v>
          </cell>
          <cell r="AD251">
            <v>3597591.16</v>
          </cell>
          <cell r="AE251">
            <v>9026012.2699999996</v>
          </cell>
          <cell r="AF251">
            <v>2963436.6000000006</v>
          </cell>
          <cell r="AG251">
            <v>3887468.46</v>
          </cell>
        </row>
        <row r="252">
          <cell r="F252">
            <v>-31179544.019999996</v>
          </cell>
          <cell r="G252">
            <v>201904858.25</v>
          </cell>
          <cell r="H252">
            <v>517023.4700000002</v>
          </cell>
          <cell r="I252">
            <v>16015490.470000006</v>
          </cell>
          <cell r="J252">
            <v>27538839.309999995</v>
          </cell>
          <cell r="K252">
            <v>6290191.0400000028</v>
          </cell>
          <cell r="L252">
            <v>5212731.450000002</v>
          </cell>
          <cell r="M252">
            <v>7306687.0700000003</v>
          </cell>
          <cell r="N252">
            <v>3653063.2000000007</v>
          </cell>
          <cell r="O252">
            <v>14370250.689999996</v>
          </cell>
          <cell r="P252">
            <v>-512462.80999999982</v>
          </cell>
          <cell r="Q252">
            <v>36824303.480000004</v>
          </cell>
          <cell r="R252">
            <v>2485853.6500000004</v>
          </cell>
          <cell r="S252">
            <v>3841987.8400000017</v>
          </cell>
          <cell r="T252">
            <v>10977393.480000002</v>
          </cell>
          <cell r="U252">
            <v>3108554.1799999997</v>
          </cell>
          <cell r="V252">
            <v>973978.92000000132</v>
          </cell>
          <cell r="W252">
            <v>16884749.359999996</v>
          </cell>
          <cell r="X252">
            <v>2750594.919999999</v>
          </cell>
          <cell r="Y252">
            <v>22422312.880000003</v>
          </cell>
          <cell r="Z252">
            <v>2816576.5700000012</v>
          </cell>
          <cell r="AA252">
            <v>45792522.689999998</v>
          </cell>
          <cell r="AB252">
            <v>4609492.3200000012</v>
          </cell>
          <cell r="AC252">
            <v>1055671.7000000007</v>
          </cell>
          <cell r="AD252">
            <v>1855730.12</v>
          </cell>
          <cell r="AE252">
            <v>21257723.099999998</v>
          </cell>
          <cell r="AF252">
            <v>1552126.9399999995</v>
          </cell>
          <cell r="AG252">
            <v>2436923.2299999995</v>
          </cell>
        </row>
      </sheetData>
      <sheetData sheetId="17"/>
      <sheetData sheetId="18">
        <row r="10">
          <cell r="G10">
            <v>2025</v>
          </cell>
          <cell r="H10">
            <v>79</v>
          </cell>
          <cell r="I10">
            <v>535</v>
          </cell>
          <cell r="J10">
            <v>322</v>
          </cell>
          <cell r="K10">
            <v>60</v>
          </cell>
          <cell r="L10">
            <v>98</v>
          </cell>
          <cell r="M10">
            <v>97</v>
          </cell>
          <cell r="N10">
            <v>99</v>
          </cell>
          <cell r="O10">
            <v>203</v>
          </cell>
          <cell r="P10">
            <v>39</v>
          </cell>
          <cell r="Q10">
            <v>454</v>
          </cell>
          <cell r="R10">
            <v>74</v>
          </cell>
          <cell r="S10">
            <v>141</v>
          </cell>
          <cell r="T10">
            <v>124</v>
          </cell>
          <cell r="U10">
            <v>67</v>
          </cell>
          <cell r="V10">
            <v>46</v>
          </cell>
          <cell r="W10">
            <v>222</v>
          </cell>
          <cell r="X10">
            <v>70</v>
          </cell>
          <cell r="Y10">
            <v>354</v>
          </cell>
          <cell r="Z10">
            <v>79</v>
          </cell>
          <cell r="AA10">
            <v>953</v>
          </cell>
          <cell r="AB10">
            <v>322</v>
          </cell>
          <cell r="AC10">
            <v>48</v>
          </cell>
          <cell r="AD10">
            <v>127</v>
          </cell>
          <cell r="AE10">
            <v>335</v>
          </cell>
          <cell r="AF10">
            <v>91</v>
          </cell>
          <cell r="AG10">
            <v>85</v>
          </cell>
        </row>
        <row r="30">
          <cell r="G30">
            <v>15326441</v>
          </cell>
          <cell r="H30">
            <v>258723</v>
          </cell>
          <cell r="I30">
            <v>1370824</v>
          </cell>
          <cell r="J30">
            <v>2295763</v>
          </cell>
          <cell r="K30">
            <v>662013</v>
          </cell>
          <cell r="L30">
            <v>542874.98</v>
          </cell>
          <cell r="M30">
            <v>769698</v>
          </cell>
          <cell r="N30">
            <v>503505</v>
          </cell>
          <cell r="O30">
            <v>1507535</v>
          </cell>
          <cell r="P30">
            <v>90502</v>
          </cell>
          <cell r="Q30">
            <v>3895756</v>
          </cell>
          <cell r="R30">
            <v>495583</v>
          </cell>
          <cell r="S30">
            <v>595641</v>
          </cell>
          <cell r="T30">
            <v>1127033</v>
          </cell>
          <cell r="U30">
            <v>474095</v>
          </cell>
          <cell r="V30">
            <v>294884</v>
          </cell>
          <cell r="W30">
            <v>1557916</v>
          </cell>
          <cell r="X30">
            <v>440688</v>
          </cell>
          <cell r="Y30">
            <v>2208181</v>
          </cell>
          <cell r="Z30">
            <v>449756</v>
          </cell>
          <cell r="AA30">
            <v>3545038</v>
          </cell>
          <cell r="AB30">
            <v>595343</v>
          </cell>
          <cell r="AC30">
            <v>231430.63</v>
          </cell>
          <cell r="AD30">
            <v>346228</v>
          </cell>
          <cell r="AE30">
            <v>1824119</v>
          </cell>
          <cell r="AF30">
            <v>278900</v>
          </cell>
          <cell r="AG30">
            <v>401791</v>
          </cell>
        </row>
        <row r="37">
          <cell r="G37">
            <v>4888764.8100000005</v>
          </cell>
          <cell r="H37">
            <v>48127.390000000014</v>
          </cell>
          <cell r="I37">
            <v>684966</v>
          </cell>
          <cell r="J37">
            <v>711129</v>
          </cell>
          <cell r="K37">
            <v>170482</v>
          </cell>
          <cell r="L37">
            <v>184586.48</v>
          </cell>
          <cell r="M37">
            <v>301947.93999999994</v>
          </cell>
          <cell r="N37">
            <v>116831.1</v>
          </cell>
          <cell r="O37">
            <v>463219</v>
          </cell>
          <cell r="P37">
            <v>32373</v>
          </cell>
          <cell r="Q37">
            <v>1434445.2300000004</v>
          </cell>
          <cell r="R37">
            <v>92950.24</v>
          </cell>
          <cell r="S37">
            <v>290422.52</v>
          </cell>
          <cell r="T37">
            <v>641077.33000000007</v>
          </cell>
          <cell r="U37">
            <v>133777</v>
          </cell>
          <cell r="V37">
            <v>75188</v>
          </cell>
          <cell r="W37">
            <v>892257</v>
          </cell>
          <cell r="X37">
            <v>207180.39999999991</v>
          </cell>
          <cell r="Y37">
            <v>903004</v>
          </cell>
          <cell r="Z37">
            <v>198758.71</v>
          </cell>
          <cell r="AA37">
            <v>1144297.07</v>
          </cell>
          <cell r="AB37">
            <v>162890</v>
          </cell>
          <cell r="AC37">
            <v>45860.079999999994</v>
          </cell>
          <cell r="AD37">
            <v>112773</v>
          </cell>
          <cell r="AE37">
            <v>651311</v>
          </cell>
          <cell r="AF37">
            <v>62244</v>
          </cell>
          <cell r="AG37">
            <v>97138</v>
          </cell>
        </row>
        <row r="39">
          <cell r="E39">
            <v>25.391285682936406</v>
          </cell>
          <cell r="G39">
            <v>24.117268635732565</v>
          </cell>
          <cell r="H39">
            <v>15.436261285511623</v>
          </cell>
          <cell r="I39">
            <v>29.150094263742716</v>
          </cell>
          <cell r="J39">
            <v>23.212087680730118</v>
          </cell>
          <cell r="K39">
            <v>20.41803300285763</v>
          </cell>
          <cell r="L39">
            <v>25.051875838912512</v>
          </cell>
          <cell r="M39">
            <v>27.99212347537372</v>
          </cell>
          <cell r="N39">
            <v>18.629130244824939</v>
          </cell>
          <cell r="O39">
            <v>23.388980868982141</v>
          </cell>
          <cell r="P39">
            <v>25.674925448892839</v>
          </cell>
          <cell r="Q39">
            <v>26.579688170386252</v>
          </cell>
          <cell r="R39">
            <v>15.652984584502322</v>
          </cell>
          <cell r="S39">
            <v>32.050017988112401</v>
          </cell>
          <cell r="T39">
            <v>36.165926359722619</v>
          </cell>
          <cell r="U39">
            <v>21.687471629596004</v>
          </cell>
          <cell r="V39">
            <v>18.815486215206441</v>
          </cell>
          <cell r="W39">
            <v>33.270341731923502</v>
          </cell>
          <cell r="X39">
            <v>28.617247334973904</v>
          </cell>
          <cell r="Y39">
            <v>28.739600639079317</v>
          </cell>
          <cell r="Z39">
            <v>29.209419790406798</v>
          </cell>
          <cell r="AA39">
            <v>24.360600613923623</v>
          </cell>
          <cell r="AB39">
            <v>20.753834726138315</v>
          </cell>
          <cell r="AC39">
            <v>15.595059646068254</v>
          </cell>
          <cell r="AD39">
            <v>23.956180283676794</v>
          </cell>
          <cell r="AE39">
            <v>24.206185796898925</v>
          </cell>
          <cell r="AF39">
            <v>17.98138422338932</v>
          </cell>
          <cell r="AG39">
            <v>19.24271598481787</v>
          </cell>
        </row>
        <row r="41">
          <cell r="E41">
            <v>0.66194773174301635</v>
          </cell>
          <cell r="G41">
            <v>0.82609105993175869</v>
          </cell>
          <cell r="H41">
            <v>0.51122540922060367</v>
          </cell>
          <cell r="I41">
            <v>0.48671464137555903</v>
          </cell>
          <cell r="J41">
            <v>0.69148238284850283</v>
          </cell>
          <cell r="K41">
            <v>0.77725505205862877</v>
          </cell>
          <cell r="L41">
            <v>0.62027542915120382</v>
          </cell>
          <cell r="M41">
            <v>0.72087730537105099</v>
          </cell>
          <cell r="N41">
            <v>0.54966114572916991</v>
          </cell>
          <cell r="O41">
            <v>0.57844356824055942</v>
          </cell>
          <cell r="P41">
            <v>0.46102043727204195</v>
          </cell>
          <cell r="Q41">
            <v>0.5972542978633637</v>
          </cell>
          <cell r="R41">
            <v>0.54540222042225006</v>
          </cell>
          <cell r="S41">
            <v>0.44887637909206002</v>
          </cell>
          <cell r="T41">
            <v>0.57069007423311024</v>
          </cell>
          <cell r="U41">
            <v>0.48777012317328622</v>
          </cell>
          <cell r="V41">
            <v>0.49484155485001241</v>
          </cell>
          <cell r="W41">
            <v>0.6431631129782287</v>
          </cell>
          <cell r="X41">
            <v>0.53739817569874637</v>
          </cell>
          <cell r="Y41">
            <v>0.60456965725243428</v>
          </cell>
          <cell r="Z41">
            <v>0.44828741044338744</v>
          </cell>
          <cell r="AA41">
            <v>0.71084955336267341</v>
          </cell>
          <cell r="AB41">
            <v>0.43050453540974887</v>
          </cell>
          <cell r="AC41">
            <v>0.58934388783066627</v>
          </cell>
          <cell r="AD41">
            <v>0.56096928690399805</v>
          </cell>
          <cell r="AE41">
            <v>0.60005414609049434</v>
          </cell>
          <cell r="AF41">
            <v>0.47090168639872493</v>
          </cell>
          <cell r="AG41">
            <v>0.60378296987328983</v>
          </cell>
        </row>
        <row r="63">
          <cell r="F63">
            <v>230096.01</v>
          </cell>
          <cell r="G63">
            <v>340840561.21000004</v>
          </cell>
          <cell r="H63">
            <v>4847519.05</v>
          </cell>
          <cell r="I63">
            <v>28848005.56000001</v>
          </cell>
          <cell r="J63">
            <v>48147435.299999997</v>
          </cell>
          <cell r="K63">
            <v>13992538.890000001</v>
          </cell>
          <cell r="L63">
            <v>11541410.940000001</v>
          </cell>
          <cell r="M63">
            <v>15784008.999999998</v>
          </cell>
          <cell r="N63">
            <v>9731357.6100000031</v>
          </cell>
          <cell r="O63">
            <v>30579835.330000006</v>
          </cell>
          <cell r="P63">
            <v>1862587.0600000003</v>
          </cell>
          <cell r="Q63">
            <v>77953043.109999999</v>
          </cell>
          <cell r="R63">
            <v>9281565.6400000006</v>
          </cell>
          <cell r="S63">
            <v>11276565.469999999</v>
          </cell>
          <cell r="T63">
            <v>23066215.269999996</v>
          </cell>
          <cell r="U63">
            <v>9102904.410000002</v>
          </cell>
          <cell r="V63">
            <v>5800793.2600000007</v>
          </cell>
          <cell r="W63">
            <v>32083082.609999999</v>
          </cell>
          <cell r="X63">
            <v>9178969.3200000003</v>
          </cell>
          <cell r="Y63">
            <v>45223136.969999999</v>
          </cell>
          <cell r="Z63">
            <v>8873278.7799999993</v>
          </cell>
          <cell r="AA63">
            <v>76789526.780000016</v>
          </cell>
          <cell r="AB63">
            <v>11319648.310000001</v>
          </cell>
          <cell r="AC63">
            <v>4635350.87</v>
          </cell>
          <cell r="AD63">
            <v>6795451.9399999995</v>
          </cell>
          <cell r="AE63">
            <v>38077933.140000001</v>
          </cell>
          <cell r="AF63">
            <v>5658142.5</v>
          </cell>
          <cell r="AG63">
            <v>7942716.0699999994</v>
          </cell>
        </row>
        <row r="251">
          <cell r="F251">
            <v>39276203.210000008</v>
          </cell>
          <cell r="G251">
            <v>85225677.559999987</v>
          </cell>
          <cell r="H251">
            <v>4133653.3000000003</v>
          </cell>
          <cell r="I251">
            <v>8262895.7300000004</v>
          </cell>
          <cell r="J251">
            <v>13429250.040000001</v>
          </cell>
          <cell r="K251">
            <v>5939034.1299999999</v>
          </cell>
          <cell r="L251">
            <v>4963684.1100000003</v>
          </cell>
          <cell r="M251">
            <v>6258263.0199999996</v>
          </cell>
          <cell r="N251">
            <v>5034370.16</v>
          </cell>
          <cell r="O251">
            <v>12884047.15</v>
          </cell>
          <cell r="P251">
            <v>2466130.0700000003</v>
          </cell>
          <cell r="Q251">
            <v>30952917.020000003</v>
          </cell>
          <cell r="R251">
            <v>6172023.5899999999</v>
          </cell>
          <cell r="S251">
            <v>6265553.6099999994</v>
          </cell>
          <cell r="T251">
            <v>9424447.7799999975</v>
          </cell>
          <cell r="U251">
            <v>5046067.18</v>
          </cell>
          <cell r="V251">
            <v>4301505.7699999996</v>
          </cell>
          <cell r="W251">
            <v>11075914.139999999</v>
          </cell>
          <cell r="X251">
            <v>5905841.5700000003</v>
          </cell>
          <cell r="Y251">
            <v>17084896.079999998</v>
          </cell>
          <cell r="Z251">
            <v>5301237.68</v>
          </cell>
          <cell r="AA251">
            <v>19711863.460000001</v>
          </cell>
          <cell r="AB251">
            <v>5474734.1899999995</v>
          </cell>
          <cell r="AC251">
            <v>3180601.99</v>
          </cell>
          <cell r="AD251">
            <v>3932859.6</v>
          </cell>
          <cell r="AE251">
            <v>11200526.929999998</v>
          </cell>
          <cell r="AF251">
            <v>3683388.7899999996</v>
          </cell>
          <cell r="AG251">
            <v>4733134.0900000008</v>
          </cell>
        </row>
        <row r="252">
          <cell r="F252">
            <v>-39046107.20000001</v>
          </cell>
          <cell r="G252">
            <v>255614883.65000004</v>
          </cell>
          <cell r="H252">
            <v>713865.74999999953</v>
          </cell>
          <cell r="I252">
            <v>20585109.830000009</v>
          </cell>
          <cell r="J252">
            <v>34718185.259999998</v>
          </cell>
          <cell r="K252">
            <v>8053504.7600000007</v>
          </cell>
          <cell r="L252">
            <v>6577726.830000001</v>
          </cell>
          <cell r="M252">
            <v>9525745.9799999986</v>
          </cell>
          <cell r="N252">
            <v>4696987.450000003</v>
          </cell>
          <cell r="O252">
            <v>17695788.180000007</v>
          </cell>
          <cell r="P252">
            <v>-603543.01</v>
          </cell>
          <cell r="Q252">
            <v>47000126.089999996</v>
          </cell>
          <cell r="R252">
            <v>3109542.0500000007</v>
          </cell>
          <cell r="S252">
            <v>5011011.8599999994</v>
          </cell>
          <cell r="T252">
            <v>13641767.489999998</v>
          </cell>
          <cell r="U252">
            <v>4056837.2300000023</v>
          </cell>
          <cell r="V252">
            <v>1499287.4900000012</v>
          </cell>
          <cell r="W252">
            <v>21007168.469999999</v>
          </cell>
          <cell r="X252">
            <v>3273127.75</v>
          </cell>
          <cell r="Y252">
            <v>28138240.890000001</v>
          </cell>
          <cell r="Z252">
            <v>3572041.0999999996</v>
          </cell>
          <cell r="AA252">
            <v>57077663.320000015</v>
          </cell>
          <cell r="AB252">
            <v>5844914.120000001</v>
          </cell>
          <cell r="AC252">
            <v>1454748.88</v>
          </cell>
          <cell r="AD252">
            <v>2862592.3399999994</v>
          </cell>
          <cell r="AE252">
            <v>26877406.210000001</v>
          </cell>
          <cell r="AF252">
            <v>1974753.7100000004</v>
          </cell>
          <cell r="AG252">
            <v>3209581.9799999986</v>
          </cell>
        </row>
      </sheetData>
      <sheetData sheetId="19"/>
      <sheetData sheetId="20">
        <row r="10">
          <cell r="G10">
            <v>2502</v>
          </cell>
          <cell r="H10">
            <v>145</v>
          </cell>
          <cell r="I10">
            <v>646</v>
          </cell>
          <cell r="J10">
            <v>405</v>
          </cell>
          <cell r="K10">
            <v>85</v>
          </cell>
          <cell r="L10">
            <v>144</v>
          </cell>
          <cell r="M10">
            <v>136</v>
          </cell>
          <cell r="N10">
            <v>110</v>
          </cell>
          <cell r="O10">
            <v>246</v>
          </cell>
          <cell r="P10">
            <v>48</v>
          </cell>
          <cell r="Q10">
            <v>588</v>
          </cell>
          <cell r="R10">
            <v>89</v>
          </cell>
          <cell r="S10">
            <v>178</v>
          </cell>
          <cell r="T10">
            <v>171</v>
          </cell>
          <cell r="U10">
            <v>85</v>
          </cell>
          <cell r="V10">
            <v>60</v>
          </cell>
          <cell r="W10">
            <v>272</v>
          </cell>
          <cell r="X10">
            <v>84</v>
          </cell>
          <cell r="Y10">
            <v>489</v>
          </cell>
          <cell r="Z10">
            <v>146</v>
          </cell>
          <cell r="AA10">
            <v>1154</v>
          </cell>
          <cell r="AB10">
            <v>440</v>
          </cell>
          <cell r="AC10">
            <v>76</v>
          </cell>
          <cell r="AD10">
            <v>173</v>
          </cell>
          <cell r="AE10">
            <v>456</v>
          </cell>
          <cell r="AF10">
            <v>111</v>
          </cell>
          <cell r="AG10">
            <v>119</v>
          </cell>
        </row>
        <row r="30">
          <cell r="G30">
            <v>18419534</v>
          </cell>
          <cell r="H30">
            <v>312787</v>
          </cell>
          <cell r="I30">
            <v>1666920</v>
          </cell>
          <cell r="J30">
            <v>2777328</v>
          </cell>
          <cell r="K30">
            <v>796099</v>
          </cell>
          <cell r="L30">
            <v>652690.52</v>
          </cell>
          <cell r="M30">
            <v>929668</v>
          </cell>
          <cell r="N30">
            <v>605500</v>
          </cell>
          <cell r="O30">
            <v>1805302</v>
          </cell>
          <cell r="P30">
            <v>110180</v>
          </cell>
          <cell r="Q30">
            <v>4701070</v>
          </cell>
          <cell r="R30">
            <v>596585</v>
          </cell>
          <cell r="S30">
            <v>724048</v>
          </cell>
          <cell r="T30">
            <v>1349138</v>
          </cell>
          <cell r="U30">
            <v>571513</v>
          </cell>
          <cell r="V30">
            <v>355189</v>
          </cell>
          <cell r="W30">
            <v>1860978</v>
          </cell>
          <cell r="X30">
            <v>528522</v>
          </cell>
          <cell r="Y30">
            <v>2664018</v>
          </cell>
          <cell r="Z30">
            <v>542857</v>
          </cell>
          <cell r="AA30">
            <v>4240605</v>
          </cell>
          <cell r="AB30">
            <v>722347</v>
          </cell>
          <cell r="AC30">
            <v>274593.63</v>
          </cell>
          <cell r="AD30">
            <v>419535</v>
          </cell>
          <cell r="AE30">
            <v>2183419</v>
          </cell>
          <cell r="AF30">
            <v>334578</v>
          </cell>
          <cell r="AG30">
            <v>482367</v>
          </cell>
        </row>
        <row r="37">
          <cell r="G37">
            <v>6174088.3200000003</v>
          </cell>
          <cell r="H37">
            <v>59160.710000000021</v>
          </cell>
          <cell r="I37">
            <v>823551</v>
          </cell>
          <cell r="J37">
            <v>860811</v>
          </cell>
          <cell r="K37">
            <v>204649</v>
          </cell>
          <cell r="L37">
            <v>225579.49999999997</v>
          </cell>
          <cell r="M37">
            <v>361196.10999999987</v>
          </cell>
          <cell r="N37">
            <v>151961.1</v>
          </cell>
          <cell r="O37">
            <v>559142</v>
          </cell>
          <cell r="P37">
            <v>40719</v>
          </cell>
          <cell r="Q37">
            <v>1780803.0600000005</v>
          </cell>
          <cell r="R37">
            <v>114542.41</v>
          </cell>
          <cell r="S37">
            <v>362979.89</v>
          </cell>
          <cell r="T37">
            <v>804782.79</v>
          </cell>
          <cell r="U37">
            <v>161570</v>
          </cell>
          <cell r="V37">
            <v>96585</v>
          </cell>
          <cell r="W37">
            <v>1078390</v>
          </cell>
          <cell r="X37">
            <v>246411.57999999984</v>
          </cell>
          <cell r="Y37">
            <v>1152208</v>
          </cell>
          <cell r="Z37">
            <v>233999.43</v>
          </cell>
          <cell r="AA37">
            <v>1390219.07</v>
          </cell>
          <cell r="AB37">
            <v>205119</v>
          </cell>
          <cell r="AC37">
            <v>64094.079999999994</v>
          </cell>
          <cell r="AD37">
            <v>141242</v>
          </cell>
          <cell r="AE37">
            <v>806948</v>
          </cell>
          <cell r="AF37">
            <v>84141</v>
          </cell>
          <cell r="AG37">
            <v>117210</v>
          </cell>
        </row>
        <row r="39">
          <cell r="E39">
            <v>25.972937853990292</v>
          </cell>
          <cell r="G39">
            <v>25.036680381561826</v>
          </cell>
          <cell r="H39">
            <v>15.655715057338373</v>
          </cell>
          <cell r="I39">
            <v>29.126503051992632</v>
          </cell>
          <cell r="J39">
            <v>23.240583674616548</v>
          </cell>
          <cell r="K39">
            <v>20.371293904508782</v>
          </cell>
          <cell r="L39">
            <v>25.353902281946176</v>
          </cell>
          <cell r="M39">
            <v>27.798876135978627</v>
          </cell>
          <cell r="N39">
            <v>19.821935194376437</v>
          </cell>
          <cell r="O39">
            <v>23.539302546356229</v>
          </cell>
          <cell r="P39">
            <v>26.242894523143551</v>
          </cell>
          <cell r="Q39">
            <v>27.135864440961942</v>
          </cell>
          <cell r="R39">
            <v>15.948894712218598</v>
          </cell>
          <cell r="S39">
            <v>32.722588130508157</v>
          </cell>
          <cell r="T39">
            <v>37.263348311516346</v>
          </cell>
          <cell r="U39">
            <v>21.711582780700518</v>
          </cell>
          <cell r="V39">
            <v>19.798743015042003</v>
          </cell>
          <cell r="W39">
            <v>33.23090330099577</v>
          </cell>
          <cell r="X39">
            <v>28.365373225759626</v>
          </cell>
          <cell r="Y39">
            <v>29.880781127261631</v>
          </cell>
          <cell r="Z39">
            <v>28.43176905571061</v>
          </cell>
          <cell r="AA39">
            <v>24.646704740711431</v>
          </cell>
          <cell r="AB39">
            <v>21.324003343327274</v>
          </cell>
          <cell r="AC39">
            <v>17.76123481080182</v>
          </cell>
          <cell r="AD39">
            <v>24.542058348247643</v>
          </cell>
          <cell r="AE39">
            <v>24.74902807033471</v>
          </cell>
          <cell r="AF39">
            <v>19.808135976270069</v>
          </cell>
          <cell r="AG39">
            <v>19.309083720470497</v>
          </cell>
        </row>
        <row r="41">
          <cell r="E41">
            <v>0.65997190130948447</v>
          </cell>
          <cell r="G41">
            <v>0.82324134361838963</v>
          </cell>
          <cell r="H41">
            <v>0.50839339061123512</v>
          </cell>
          <cell r="I41">
            <v>0.49031637513208948</v>
          </cell>
          <cell r="J41">
            <v>0.69385341460727457</v>
          </cell>
          <cell r="K41">
            <v>0.77482727928806505</v>
          </cell>
          <cell r="L41">
            <v>0.6171681715500914</v>
          </cell>
          <cell r="M41">
            <v>0.72140769745306454</v>
          </cell>
          <cell r="N41">
            <v>0.54862264456954191</v>
          </cell>
          <cell r="O41">
            <v>0.57501971621392634</v>
          </cell>
          <cell r="P41">
            <v>0.46492394033377638</v>
          </cell>
          <cell r="Q41">
            <v>0.5979448606634965</v>
          </cell>
          <cell r="R41">
            <v>0.54479066216650596</v>
          </cell>
          <cell r="S41">
            <v>0.45235767999627646</v>
          </cell>
          <cell r="T41">
            <v>0.56668886566080234</v>
          </cell>
          <cell r="U41">
            <v>0.48781972163753473</v>
          </cell>
          <cell r="V41">
            <v>0.4946288219336798</v>
          </cell>
          <cell r="W41">
            <v>0.63741247890965214</v>
          </cell>
          <cell r="X41">
            <v>0.53473400493533374</v>
          </cell>
          <cell r="Y41">
            <v>0.60420758336630487</v>
          </cell>
          <cell r="Z41">
            <v>0.44729066555926889</v>
          </cell>
          <cell r="AA41">
            <v>0.70434823988306161</v>
          </cell>
          <cell r="AB41">
            <v>0.43118153543287108</v>
          </cell>
          <cell r="AC41">
            <v>0.57767531832310393</v>
          </cell>
          <cell r="AD41">
            <v>0.56162199500405618</v>
          </cell>
          <cell r="AE41">
            <v>0.59498585578817231</v>
          </cell>
          <cell r="AF41">
            <v>0.46819336285972168</v>
          </cell>
          <cell r="AG41">
            <v>0.59995112004134277</v>
          </cell>
        </row>
        <row r="63">
          <cell r="F63">
            <v>309691.3</v>
          </cell>
          <cell r="G63">
            <v>408549112.92999995</v>
          </cell>
          <cell r="H63">
            <v>5860927.3000000007</v>
          </cell>
          <cell r="I63">
            <v>34997709.440000005</v>
          </cell>
          <cell r="J63">
            <v>58138698.490000002</v>
          </cell>
          <cell r="K63">
            <v>16799338.309999999</v>
          </cell>
          <cell r="L63">
            <v>13854876.700000001</v>
          </cell>
          <cell r="M63">
            <v>19052939.490000002</v>
          </cell>
          <cell r="N63">
            <v>11681589.099999998</v>
          </cell>
          <cell r="O63">
            <v>36613774.270000003</v>
          </cell>
          <cell r="P63">
            <v>2265725.06</v>
          </cell>
          <cell r="Q63">
            <v>93981899.419999987</v>
          </cell>
          <cell r="R63">
            <v>11162154.199999999</v>
          </cell>
          <cell r="S63">
            <v>13687915.799999999</v>
          </cell>
          <cell r="T63">
            <v>27622905.800000001</v>
          </cell>
          <cell r="U63">
            <v>10969040.529999999</v>
          </cell>
          <cell r="V63">
            <v>6987154.7000000002</v>
          </cell>
          <cell r="W63">
            <v>38330535.850000001</v>
          </cell>
          <cell r="X63">
            <v>10999221.58</v>
          </cell>
          <cell r="Y63">
            <v>54557570.260000005</v>
          </cell>
          <cell r="Z63">
            <v>10709053.66</v>
          </cell>
          <cell r="AA63">
            <v>91803364.729999989</v>
          </cell>
          <cell r="AB63">
            <v>13738514.280000001</v>
          </cell>
          <cell r="AC63">
            <v>5492777.3999999994</v>
          </cell>
          <cell r="AD63">
            <v>8200965.2599999988</v>
          </cell>
          <cell r="AE63">
            <v>45542917.75</v>
          </cell>
          <cell r="AF63">
            <v>6778201.1200000001</v>
          </cell>
          <cell r="AG63">
            <v>9524241.3599999994</v>
          </cell>
        </row>
        <row r="251">
          <cell r="F251">
            <v>47709924.449999996</v>
          </cell>
          <cell r="G251">
            <v>104668326.3</v>
          </cell>
          <cell r="H251">
            <v>4934335.5999999987</v>
          </cell>
          <cell r="I251">
            <v>10134997.199999999</v>
          </cell>
          <cell r="J251">
            <v>16601613.5</v>
          </cell>
          <cell r="K251">
            <v>7240835.5200000005</v>
          </cell>
          <cell r="L251">
            <v>5978680.2000000011</v>
          </cell>
          <cell r="M251">
            <v>8017577.7699999996</v>
          </cell>
          <cell r="N251">
            <v>6034332.4500000002</v>
          </cell>
          <cell r="O251">
            <v>15574532.060000001</v>
          </cell>
          <cell r="P251">
            <v>2978819.7799999993</v>
          </cell>
          <cell r="Q251">
            <v>37203941.07</v>
          </cell>
          <cell r="R251">
            <v>7725900.4500000011</v>
          </cell>
          <cell r="S251">
            <v>8026249.5599999996</v>
          </cell>
          <cell r="T251">
            <v>11325706.479999999</v>
          </cell>
          <cell r="U251">
            <v>6179094.2400000002</v>
          </cell>
          <cell r="V251">
            <v>5785229.4299999997</v>
          </cell>
          <cell r="W251">
            <v>13280572.51</v>
          </cell>
          <cell r="X251">
            <v>7322521.0999999987</v>
          </cell>
          <cell r="Y251">
            <v>20839595.27</v>
          </cell>
          <cell r="Z251">
            <v>6501075.1600000001</v>
          </cell>
          <cell r="AA251">
            <v>23984464.589999996</v>
          </cell>
          <cell r="AB251">
            <v>6627177.6799999997</v>
          </cell>
          <cell r="AC251">
            <v>3903733.7199999997</v>
          </cell>
          <cell r="AD251">
            <v>4821530</v>
          </cell>
          <cell r="AE251">
            <v>13884341.689999999</v>
          </cell>
          <cell r="AF251">
            <v>4449699.8199999994</v>
          </cell>
          <cell r="AG251">
            <v>5797048.5899999999</v>
          </cell>
        </row>
        <row r="252">
          <cell r="F252">
            <v>-47400233.149999999</v>
          </cell>
          <cell r="G252">
            <v>303880786.62999994</v>
          </cell>
          <cell r="H252">
            <v>926591.70000000205</v>
          </cell>
          <cell r="I252">
            <v>24862712.240000006</v>
          </cell>
          <cell r="J252">
            <v>41537084.990000002</v>
          </cell>
          <cell r="K252">
            <v>9558502.7899999991</v>
          </cell>
          <cell r="L252">
            <v>7876196.5</v>
          </cell>
          <cell r="M252">
            <v>11035361.720000003</v>
          </cell>
          <cell r="N252">
            <v>5647256.6499999976</v>
          </cell>
          <cell r="O252">
            <v>21039242.210000001</v>
          </cell>
          <cell r="P252">
            <v>-713094.71999999927</v>
          </cell>
          <cell r="Q252">
            <v>56777958.349999987</v>
          </cell>
          <cell r="R252">
            <v>3436253.7499999981</v>
          </cell>
          <cell r="S252">
            <v>5661666.2399999993</v>
          </cell>
          <cell r="T252">
            <v>16297199.320000002</v>
          </cell>
          <cell r="U252">
            <v>4789946.2899999991</v>
          </cell>
          <cell r="V252">
            <v>1201925.2700000005</v>
          </cell>
          <cell r="W252">
            <v>25049963.340000004</v>
          </cell>
          <cell r="X252">
            <v>3676700.4800000014</v>
          </cell>
          <cell r="Y252">
            <v>33717974.99000001</v>
          </cell>
          <cell r="Z252">
            <v>4207978.5</v>
          </cell>
          <cell r="AA252">
            <v>67818900.139999986</v>
          </cell>
          <cell r="AB252">
            <v>7111336.6000000015</v>
          </cell>
          <cell r="AC252">
            <v>1589043.6799999997</v>
          </cell>
          <cell r="AD252">
            <v>3379435.2599999988</v>
          </cell>
          <cell r="AE252">
            <v>31658576.060000002</v>
          </cell>
          <cell r="AF252">
            <v>2328501.3000000007</v>
          </cell>
          <cell r="AG252">
            <v>3727192.7699999996</v>
          </cell>
        </row>
      </sheetData>
      <sheetData sheetId="21"/>
      <sheetData sheetId="22">
        <row r="10">
          <cell r="G10">
            <v>2908</v>
          </cell>
          <cell r="H10">
            <v>202</v>
          </cell>
          <cell r="I10">
            <v>752</v>
          </cell>
          <cell r="J10">
            <v>495</v>
          </cell>
          <cell r="K10">
            <v>115</v>
          </cell>
          <cell r="L10">
            <v>173</v>
          </cell>
          <cell r="M10">
            <v>162</v>
          </cell>
          <cell r="N10">
            <v>132</v>
          </cell>
          <cell r="O10">
            <v>296</v>
          </cell>
          <cell r="P10">
            <v>72</v>
          </cell>
          <cell r="Q10">
            <v>716</v>
          </cell>
          <cell r="R10">
            <v>113</v>
          </cell>
          <cell r="S10">
            <v>220</v>
          </cell>
          <cell r="T10">
            <v>213</v>
          </cell>
          <cell r="U10">
            <v>96</v>
          </cell>
          <cell r="V10">
            <v>99</v>
          </cell>
          <cell r="W10">
            <v>331</v>
          </cell>
          <cell r="X10">
            <v>127</v>
          </cell>
          <cell r="Y10">
            <v>596</v>
          </cell>
          <cell r="Z10">
            <v>164</v>
          </cell>
          <cell r="AA10">
            <v>1496</v>
          </cell>
          <cell r="AB10">
            <v>552</v>
          </cell>
          <cell r="AC10">
            <v>86</v>
          </cell>
          <cell r="AD10">
            <v>231</v>
          </cell>
          <cell r="AE10">
            <v>555</v>
          </cell>
          <cell r="AF10">
            <v>141</v>
          </cell>
          <cell r="AG10">
            <v>158</v>
          </cell>
        </row>
        <row r="30">
          <cell r="G30">
            <v>21698187</v>
          </cell>
          <cell r="H30">
            <v>381498</v>
          </cell>
          <cell r="I30">
            <v>2022748</v>
          </cell>
          <cell r="J30">
            <v>3315599</v>
          </cell>
          <cell r="K30">
            <v>944787</v>
          </cell>
          <cell r="L30">
            <v>774971.52</v>
          </cell>
          <cell r="M30">
            <v>1116108</v>
          </cell>
          <cell r="N30">
            <v>726752</v>
          </cell>
          <cell r="O30">
            <v>2161884</v>
          </cell>
          <cell r="P30">
            <v>133714</v>
          </cell>
          <cell r="Q30">
            <v>5641565</v>
          </cell>
          <cell r="R30">
            <v>719188</v>
          </cell>
          <cell r="S30">
            <v>878385</v>
          </cell>
          <cell r="T30">
            <v>1607465</v>
          </cell>
          <cell r="U30">
            <v>687083</v>
          </cell>
          <cell r="V30">
            <v>427222</v>
          </cell>
          <cell r="W30">
            <v>2203682</v>
          </cell>
          <cell r="X30">
            <v>626988</v>
          </cell>
          <cell r="Y30">
            <v>3196257</v>
          </cell>
          <cell r="Z30">
            <v>647566</v>
          </cell>
          <cell r="AA30">
            <v>4978560</v>
          </cell>
          <cell r="AB30">
            <v>875813</v>
          </cell>
          <cell r="AC30">
            <v>326497.63</v>
          </cell>
          <cell r="AD30">
            <v>503944</v>
          </cell>
          <cell r="AE30">
            <v>2593228</v>
          </cell>
          <cell r="AF30">
            <v>400994</v>
          </cell>
          <cell r="AG30">
            <v>574181</v>
          </cell>
        </row>
        <row r="37">
          <cell r="G37">
            <v>6995148.9699999997</v>
          </cell>
          <cell r="H37">
            <v>71909.850000000035</v>
          </cell>
          <cell r="I37">
            <v>922766</v>
          </cell>
          <cell r="J37">
            <v>947488</v>
          </cell>
          <cell r="K37">
            <v>231093</v>
          </cell>
          <cell r="L37">
            <v>260206.40999999997</v>
          </cell>
          <cell r="M37">
            <v>440505.2899999998</v>
          </cell>
          <cell r="N37">
            <v>163839.70000000001</v>
          </cell>
          <cell r="O37">
            <v>650060</v>
          </cell>
          <cell r="P37">
            <v>48675</v>
          </cell>
          <cell r="Q37">
            <v>1965314.9700000007</v>
          </cell>
          <cell r="R37">
            <v>136272.88</v>
          </cell>
          <cell r="S37">
            <v>402230.03</v>
          </cell>
          <cell r="T37">
            <v>914328.00999999978</v>
          </cell>
          <cell r="U37">
            <v>191003</v>
          </cell>
          <cell r="V37">
            <v>106505</v>
          </cell>
          <cell r="W37">
            <v>1265581</v>
          </cell>
          <cell r="X37">
            <v>281107.07999999984</v>
          </cell>
          <cell r="Y37">
            <v>1277933</v>
          </cell>
          <cell r="Z37">
            <v>244638.38</v>
          </cell>
          <cell r="AA37">
            <v>1521952.07</v>
          </cell>
          <cell r="AB37">
            <v>222373</v>
          </cell>
          <cell r="AC37">
            <v>69875.859999999986</v>
          </cell>
          <cell r="AD37">
            <v>156942</v>
          </cell>
          <cell r="AE37">
            <v>897525</v>
          </cell>
          <cell r="AF37">
            <v>93453</v>
          </cell>
          <cell r="AG37">
            <v>137831</v>
          </cell>
        </row>
        <row r="39">
          <cell r="E39">
            <v>24.981174066334273</v>
          </cell>
          <cell r="G39">
            <v>24.311219205398551</v>
          </cell>
          <cell r="H39">
            <v>15.617167713984806</v>
          </cell>
          <cell r="I39">
            <v>27.941099880697891</v>
          </cell>
          <cell r="J39">
            <v>21.845639866319129</v>
          </cell>
          <cell r="K39">
            <v>19.582592573134004</v>
          </cell>
          <cell r="L39">
            <v>24.796724282847222</v>
          </cell>
          <cell r="M39">
            <v>28.119465682436324</v>
          </cell>
          <cell r="N39">
            <v>18.119972041398196</v>
          </cell>
          <cell r="O39">
            <v>23.016538157720966</v>
          </cell>
          <cell r="P39">
            <v>25.961661546338966</v>
          </cell>
          <cell r="Q39">
            <v>25.520903043983989</v>
          </cell>
          <cell r="R39">
            <v>15.785954076088846</v>
          </cell>
          <cell r="S39">
            <v>30.810065759489554</v>
          </cell>
          <cell r="T39">
            <v>36.142689734839088</v>
          </cell>
          <cell r="U39">
            <v>21.441978468550388</v>
          </cell>
          <cell r="V39">
            <v>18.553261910983366</v>
          </cell>
          <cell r="W39">
            <v>32.954457277039808</v>
          </cell>
          <cell r="X39">
            <v>27.777157668543506</v>
          </cell>
          <cell r="Y39">
            <v>28.243616840001245</v>
          </cell>
          <cell r="Z39">
            <v>26.002427646256653</v>
          </cell>
          <cell r="AA39">
            <v>23.364252335731241</v>
          </cell>
          <cell r="AB39">
            <v>19.519810536535182</v>
          </cell>
          <cell r="AC39">
            <v>16.559869560786709</v>
          </cell>
          <cell r="AD39">
            <v>23.142360419901529</v>
          </cell>
          <cell r="AE39">
            <v>23.711265853082484</v>
          </cell>
          <cell r="AF39">
            <v>18.633246866146003</v>
          </cell>
          <cell r="AG39">
            <v>19.126352628380012</v>
          </cell>
        </row>
        <row r="41">
          <cell r="E41">
            <v>0.67240324799705342</v>
          </cell>
          <cell r="G41">
            <v>0.83214754863652063</v>
          </cell>
          <cell r="H41">
            <v>0.52833935768000329</v>
          </cell>
          <cell r="I41">
            <v>0.50994600529295608</v>
          </cell>
          <cell r="J41">
            <v>0.710411997730092</v>
          </cell>
          <cell r="K41">
            <v>0.78813427830665594</v>
          </cell>
          <cell r="L41">
            <v>0.62860468964443184</v>
          </cell>
          <cell r="M41">
            <v>0.74309631453901026</v>
          </cell>
          <cell r="N41">
            <v>0.56485079391727122</v>
          </cell>
          <cell r="O41">
            <v>0.59092280745488301</v>
          </cell>
          <cell r="P41">
            <v>0.48049388305852464</v>
          </cell>
          <cell r="Q41">
            <v>0.61575098297729824</v>
          </cell>
          <cell r="R41">
            <v>0.56316728939505878</v>
          </cell>
          <cell r="S41">
            <v>0.47035908063149356</v>
          </cell>
          <cell r="T41">
            <v>0.57931864877244843</v>
          </cell>
          <cell r="U41">
            <v>0.50347148182262502</v>
          </cell>
          <cell r="V41">
            <v>0.50874751786984851</v>
          </cell>
          <cell r="W41">
            <v>0.64730806998868229</v>
          </cell>
          <cell r="X41">
            <v>0.5431507766035274</v>
          </cell>
          <cell r="Y41">
            <v>0.62173567601461344</v>
          </cell>
          <cell r="Z41">
            <v>0.45789833006119651</v>
          </cell>
          <cell r="AA41">
            <v>0.70688545846155559</v>
          </cell>
          <cell r="AB41">
            <v>0.4464977871718675</v>
          </cell>
          <cell r="AC41">
            <v>0.58910558147759218</v>
          </cell>
          <cell r="AD41">
            <v>0.57551308010227908</v>
          </cell>
          <cell r="AE41">
            <v>0.60574055140668714</v>
          </cell>
          <cell r="AF41">
            <v>0.48037788695257361</v>
          </cell>
          <cell r="AG41">
            <v>0.61092021439306277</v>
          </cell>
        </row>
        <row r="63">
          <cell r="F63">
            <v>382894.43</v>
          </cell>
          <cell r="G63">
            <v>478910051.04000002</v>
          </cell>
          <cell r="H63">
            <v>7146089.1200000001</v>
          </cell>
          <cell r="I63">
            <v>42168234.260000005</v>
          </cell>
          <cell r="J63">
            <v>68972333.11999999</v>
          </cell>
          <cell r="K63">
            <v>19861958.489999998</v>
          </cell>
          <cell r="L63">
            <v>16377325.450000001</v>
          </cell>
          <cell r="M63">
            <v>22819427.229999997</v>
          </cell>
          <cell r="N63">
            <v>13972142.530000001</v>
          </cell>
          <cell r="O63">
            <v>43695875.690000005</v>
          </cell>
          <cell r="P63">
            <v>2733358.64</v>
          </cell>
          <cell r="Q63">
            <v>112394647.74999999</v>
          </cell>
          <cell r="R63">
            <v>13452561.700000001</v>
          </cell>
          <cell r="S63">
            <v>16543593.43</v>
          </cell>
          <cell r="T63">
            <v>32839319.200000003</v>
          </cell>
          <cell r="U63">
            <v>13156142.08</v>
          </cell>
          <cell r="V63">
            <v>8388411.6100000003</v>
          </cell>
          <cell r="W63">
            <v>45237429.380000003</v>
          </cell>
          <cell r="X63">
            <v>12992054.34</v>
          </cell>
          <cell r="Y63">
            <v>65240322.699999996</v>
          </cell>
          <cell r="Z63">
            <v>12713817.280000001</v>
          </cell>
          <cell r="AA63">
            <v>107344940.19000001</v>
          </cell>
          <cell r="AB63">
            <v>16601128.050000001</v>
          </cell>
          <cell r="AC63">
            <v>6624864.2200000007</v>
          </cell>
          <cell r="AD63">
            <v>9844076.5200000014</v>
          </cell>
          <cell r="AE63">
            <v>53877849.640000001</v>
          </cell>
          <cell r="AF63">
            <v>8081905.2800000012</v>
          </cell>
          <cell r="AG63">
            <v>11291682.589999998</v>
          </cell>
        </row>
        <row r="251">
          <cell r="F251">
            <v>54909411.339999989</v>
          </cell>
          <cell r="G251">
            <v>123010568.49999997</v>
          </cell>
          <cell r="H251">
            <v>5765434.370000001</v>
          </cell>
          <cell r="I251">
            <v>12162320.689999999</v>
          </cell>
          <cell r="J251">
            <v>19079204.48</v>
          </cell>
          <cell r="K251">
            <v>8408313.0800000019</v>
          </cell>
          <cell r="L251">
            <v>7065486.6399999997</v>
          </cell>
          <cell r="M251">
            <v>9357376.1099999994</v>
          </cell>
          <cell r="N251">
            <v>7106672.3399999999</v>
          </cell>
          <cell r="O251">
            <v>18021279.310000002</v>
          </cell>
          <cell r="P251">
            <v>4344904.16</v>
          </cell>
          <cell r="Q251">
            <v>43124573</v>
          </cell>
          <cell r="R251">
            <v>8898138.3500000015</v>
          </cell>
          <cell r="S251">
            <v>9569919.0600000005</v>
          </cell>
          <cell r="T251">
            <v>13265157.18</v>
          </cell>
          <cell r="U251">
            <v>7168487.6399999997</v>
          </cell>
          <cell r="V251">
            <v>6719729.2999999998</v>
          </cell>
          <cell r="W251">
            <v>15470420.220000001</v>
          </cell>
          <cell r="X251">
            <v>8554005.4000000004</v>
          </cell>
          <cell r="Y251">
            <v>24307528.710000001</v>
          </cell>
          <cell r="Z251">
            <v>7685443.0899999999</v>
          </cell>
          <cell r="AA251">
            <v>27764193.66</v>
          </cell>
          <cell r="AB251">
            <v>7712693.4399999995</v>
          </cell>
          <cell r="AC251">
            <v>4494486.0599999996</v>
          </cell>
          <cell r="AD251">
            <v>5678812.7400000002</v>
          </cell>
          <cell r="AE251">
            <v>20115509.260000002</v>
          </cell>
          <cell r="AF251">
            <v>5212280.5200000005</v>
          </cell>
          <cell r="AG251">
            <v>6797197.0500000007</v>
          </cell>
        </row>
        <row r="252">
          <cell r="F252">
            <v>-54526516.909999989</v>
          </cell>
          <cell r="G252">
            <v>355899482.54000008</v>
          </cell>
          <cell r="H252">
            <v>1380654.7499999991</v>
          </cell>
          <cell r="I252">
            <v>30005913.570000008</v>
          </cell>
          <cell r="J252">
            <v>49893128.639999986</v>
          </cell>
          <cell r="K252">
            <v>11453645.409999996</v>
          </cell>
          <cell r="L252">
            <v>9311838.8100000024</v>
          </cell>
          <cell r="M252">
            <v>13462051.119999997</v>
          </cell>
          <cell r="N252">
            <v>6865470.1900000013</v>
          </cell>
          <cell r="O252">
            <v>25674596.380000003</v>
          </cell>
          <cell r="P252">
            <v>-1611545.52</v>
          </cell>
          <cell r="Q252">
            <v>69270074.749999985</v>
          </cell>
          <cell r="R252">
            <v>4554423.3499999996</v>
          </cell>
          <cell r="S252">
            <v>6973674.3699999992</v>
          </cell>
          <cell r="T252">
            <v>19574162.020000003</v>
          </cell>
          <cell r="U252">
            <v>5987654.4400000004</v>
          </cell>
          <cell r="V252">
            <v>1668682.3100000005</v>
          </cell>
          <cell r="W252">
            <v>29767009.160000004</v>
          </cell>
          <cell r="X252">
            <v>4438048.9399999995</v>
          </cell>
          <cell r="Y252">
            <v>40932793.989999995</v>
          </cell>
          <cell r="Z252">
            <v>5028374.1900000013</v>
          </cell>
          <cell r="AA252">
            <v>79580746.530000016</v>
          </cell>
          <cell r="AB252">
            <v>8888434.6100000013</v>
          </cell>
          <cell r="AC252">
            <v>2130378.1600000011</v>
          </cell>
          <cell r="AD252">
            <v>4165263.7800000012</v>
          </cell>
          <cell r="AE252">
            <v>33762340.379999995</v>
          </cell>
          <cell r="AF252">
            <v>2869624.7600000007</v>
          </cell>
          <cell r="AG252">
            <v>4494485.5399999972</v>
          </cell>
        </row>
      </sheetData>
      <sheetData sheetId="23"/>
      <sheetData sheetId="24">
        <row r="10">
          <cell r="G10">
            <v>3322</v>
          </cell>
          <cell r="H10">
            <v>259</v>
          </cell>
          <cell r="I10">
            <v>855</v>
          </cell>
          <cell r="J10">
            <v>572</v>
          </cell>
          <cell r="K10">
            <v>134</v>
          </cell>
          <cell r="L10">
            <v>259</v>
          </cell>
          <cell r="M10">
            <v>192</v>
          </cell>
          <cell r="N10">
            <v>148</v>
          </cell>
          <cell r="O10">
            <v>429</v>
          </cell>
          <cell r="P10">
            <v>79</v>
          </cell>
          <cell r="Q10">
            <v>881</v>
          </cell>
          <cell r="R10">
            <v>129</v>
          </cell>
          <cell r="S10">
            <v>253</v>
          </cell>
          <cell r="T10">
            <v>253</v>
          </cell>
          <cell r="U10">
            <v>107</v>
          </cell>
          <cell r="V10">
            <v>113</v>
          </cell>
          <cell r="W10">
            <v>376</v>
          </cell>
          <cell r="X10">
            <v>163</v>
          </cell>
          <cell r="Y10">
            <v>691</v>
          </cell>
          <cell r="Z10">
            <v>187</v>
          </cell>
          <cell r="AA10">
            <v>1727</v>
          </cell>
          <cell r="AB10">
            <v>688</v>
          </cell>
          <cell r="AC10">
            <v>110</v>
          </cell>
          <cell r="AD10">
            <v>255</v>
          </cell>
          <cell r="AE10">
            <v>648</v>
          </cell>
          <cell r="AF10">
            <v>151</v>
          </cell>
          <cell r="AG10">
            <v>164</v>
          </cell>
        </row>
        <row r="30">
          <cell r="G30">
            <v>24667096</v>
          </cell>
          <cell r="H30">
            <v>446032</v>
          </cell>
          <cell r="I30">
            <v>2365680</v>
          </cell>
          <cell r="J30">
            <v>3831809</v>
          </cell>
          <cell r="K30">
            <v>1077284</v>
          </cell>
          <cell r="L30">
            <v>888538.52</v>
          </cell>
          <cell r="M30">
            <v>1297465</v>
          </cell>
          <cell r="N30">
            <v>846282</v>
          </cell>
          <cell r="O30">
            <v>2510281</v>
          </cell>
          <cell r="P30">
            <v>157580</v>
          </cell>
          <cell r="Q30">
            <v>6536374</v>
          </cell>
          <cell r="R30">
            <v>836484</v>
          </cell>
          <cell r="S30">
            <v>1018095</v>
          </cell>
          <cell r="T30">
            <v>1855082</v>
          </cell>
          <cell r="U30">
            <v>795655</v>
          </cell>
          <cell r="V30">
            <v>493928</v>
          </cell>
          <cell r="W30">
            <v>2530236</v>
          </cell>
          <cell r="X30">
            <v>728095</v>
          </cell>
          <cell r="Y30">
            <v>3685805</v>
          </cell>
          <cell r="Z30">
            <v>740661</v>
          </cell>
          <cell r="AA30">
            <v>5672155</v>
          </cell>
          <cell r="AB30">
            <v>1022776</v>
          </cell>
          <cell r="AC30">
            <v>374676.63</v>
          </cell>
          <cell r="AD30">
            <v>584283</v>
          </cell>
          <cell r="AE30">
            <v>2976718</v>
          </cell>
          <cell r="AF30">
            <v>465002</v>
          </cell>
          <cell r="AG30">
            <v>664582</v>
          </cell>
        </row>
        <row r="37">
          <cell r="G37">
            <v>8346992.9099999983</v>
          </cell>
          <cell r="H37">
            <v>83585.109999999986</v>
          </cell>
          <cell r="I37">
            <v>1032085</v>
          </cell>
          <cell r="J37">
            <v>1056984</v>
          </cell>
          <cell r="K37">
            <v>259788</v>
          </cell>
          <cell r="L37">
            <v>313381.74999999988</v>
          </cell>
          <cell r="M37">
            <v>500824.98999999976</v>
          </cell>
          <cell r="N37">
            <v>177990.9</v>
          </cell>
          <cell r="O37">
            <v>745366</v>
          </cell>
          <cell r="P37">
            <v>56865</v>
          </cell>
          <cell r="Q37">
            <v>2186692.3200000003</v>
          </cell>
          <cell r="R37">
            <v>155151.75</v>
          </cell>
          <cell r="S37">
            <v>454226.11</v>
          </cell>
          <cell r="T37">
            <v>1048415.7799999998</v>
          </cell>
          <cell r="U37">
            <v>220951</v>
          </cell>
          <cell r="V37">
            <v>123481</v>
          </cell>
          <cell r="W37">
            <v>1459148</v>
          </cell>
          <cell r="X37">
            <v>319844.29999999981</v>
          </cell>
          <cell r="Y37">
            <v>1439186</v>
          </cell>
          <cell r="Z37">
            <v>256943.03</v>
          </cell>
          <cell r="AA37">
            <v>1742134.07</v>
          </cell>
          <cell r="AB37">
            <v>249327</v>
          </cell>
          <cell r="AC37">
            <v>80445.859999999986</v>
          </cell>
          <cell r="AD37">
            <v>176493</v>
          </cell>
          <cell r="AE37">
            <v>1040260</v>
          </cell>
          <cell r="AF37">
            <v>104620</v>
          </cell>
          <cell r="AG37">
            <v>159175</v>
          </cell>
        </row>
        <row r="39">
          <cell r="E39">
            <v>25.083513318074978</v>
          </cell>
          <cell r="G39">
            <v>25.213179273175886</v>
          </cell>
          <cell r="H39">
            <v>15.544699521084029</v>
          </cell>
          <cell r="I39">
            <v>27.377777707039989</v>
          </cell>
          <cell r="J39">
            <v>21.287097406962697</v>
          </cell>
          <cell r="K39">
            <v>19.363783133499997</v>
          </cell>
          <cell r="L39">
            <v>25.7314971447829</v>
          </cell>
          <cell r="M39">
            <v>27.675424188016734</v>
          </cell>
          <cell r="N39">
            <v>17.116418754399529</v>
          </cell>
          <cell r="O39">
            <v>22.750687908529148</v>
          </cell>
          <cell r="P39">
            <v>25.81756765959765</v>
          </cell>
          <cell r="Q39">
            <v>24.763134413982034</v>
          </cell>
          <cell r="R39">
            <v>15.517285350807711</v>
          </cell>
          <cell r="S39">
            <v>30.285778770502731</v>
          </cell>
          <cell r="T39">
            <v>35.987164377631643</v>
          </cell>
          <cell r="U39">
            <v>21.394473772885544</v>
          </cell>
          <cell r="V39">
            <v>18.594379868599574</v>
          </cell>
          <cell r="W39">
            <v>32.903177506701738</v>
          </cell>
          <cell r="X39">
            <v>27.328680468159693</v>
          </cell>
          <cell r="Y39">
            <v>27.776333492172583</v>
          </cell>
          <cell r="Z39">
            <v>24.310592685525272</v>
          </cell>
          <cell r="AA39">
            <v>23.443607190201167</v>
          </cell>
          <cell r="AB39">
            <v>18.920674574596529</v>
          </cell>
          <cell r="AC39">
            <v>16.573960339943341</v>
          </cell>
          <cell r="AD39">
            <v>22.611247908536757</v>
          </cell>
          <cell r="AE39">
            <v>23.908499300736267</v>
          </cell>
          <cell r="AF39">
            <v>18.11078008610497</v>
          </cell>
          <cell r="AG39">
            <v>19.097363861920691</v>
          </cell>
        </row>
        <row r="41">
          <cell r="E41">
            <v>0.67250534266094764</v>
          </cell>
          <cell r="G41">
            <v>0.82465998913206195</v>
          </cell>
          <cell r="H41">
            <v>0.534815681685196</v>
          </cell>
          <cell r="I41">
            <v>0.51956859870129812</v>
          </cell>
          <cell r="J41">
            <v>0.71564597365574367</v>
          </cell>
          <cell r="K41">
            <v>0.7835829906213041</v>
          </cell>
          <cell r="L41">
            <v>0.62462286646233445</v>
          </cell>
          <cell r="M41">
            <v>0.75254451007595835</v>
          </cell>
          <cell r="N41">
            <v>0.5736633894242501</v>
          </cell>
          <cell r="O41">
            <v>0.59694432012799337</v>
          </cell>
          <cell r="P41">
            <v>0.49299211613064697</v>
          </cell>
          <cell r="Q41">
            <v>0.62175019514191288</v>
          </cell>
          <cell r="R41">
            <v>0.57117845963913672</v>
          </cell>
          <cell r="S41">
            <v>0.47504075730668627</v>
          </cell>
          <cell r="T41">
            <v>0.5827906237374737</v>
          </cell>
          <cell r="U41">
            <v>0.50859879085096837</v>
          </cell>
          <cell r="V41">
            <v>0.51280432728745107</v>
          </cell>
          <cell r="W41">
            <v>0.64799223096489078</v>
          </cell>
          <cell r="X41">
            <v>0.54913432124389838</v>
          </cell>
          <cell r="Y41">
            <v>0.62470826478862351</v>
          </cell>
          <cell r="Z41">
            <v>0.4566372172454824</v>
          </cell>
          <cell r="AA41">
            <v>0.70102038193196536</v>
          </cell>
          <cell r="AB41">
            <v>0.45188711923596236</v>
          </cell>
          <cell r="AC41">
            <v>0.58754924775832928</v>
          </cell>
          <cell r="AD41">
            <v>0.58149646892093099</v>
          </cell>
          <cell r="AE41">
            <v>0.60584828219532827</v>
          </cell>
          <cell r="AF41">
            <v>0.48584981558683088</v>
          </cell>
          <cell r="AG41">
            <v>0.61691884967417332</v>
          </cell>
        </row>
        <row r="63">
          <cell r="F63">
            <v>430487.7</v>
          </cell>
          <cell r="G63">
            <v>530784857.76999992</v>
          </cell>
          <cell r="H63">
            <v>8155200.3799999999</v>
          </cell>
          <cell r="I63">
            <v>48020239.160000004</v>
          </cell>
          <cell r="J63">
            <v>77933216.810000002</v>
          </cell>
          <cell r="K63">
            <v>22253964.730000004</v>
          </cell>
          <cell r="L63">
            <v>18372214.559999999</v>
          </cell>
          <cell r="M63">
            <v>25953377.84</v>
          </cell>
          <cell r="N63">
            <v>15859839.890000001</v>
          </cell>
          <cell r="O63">
            <v>49501990.07</v>
          </cell>
          <cell r="P63">
            <v>3133712.69</v>
          </cell>
          <cell r="Q63">
            <v>127099621.22</v>
          </cell>
          <cell r="R63">
            <v>15270916.17</v>
          </cell>
          <cell r="S63">
            <v>18712498.619999997</v>
          </cell>
          <cell r="T63">
            <v>37018584.720000006</v>
          </cell>
          <cell r="U63">
            <v>14872391.75</v>
          </cell>
          <cell r="V63">
            <v>9476524.3200000003</v>
          </cell>
          <cell r="W63">
            <v>50793107.289999999</v>
          </cell>
          <cell r="X63">
            <v>14707182.6</v>
          </cell>
          <cell r="Y63">
            <v>73610689.710000008</v>
          </cell>
          <cell r="Z63">
            <v>14207247.98</v>
          </cell>
          <cell r="AA63">
            <v>119777538.31999999</v>
          </cell>
          <cell r="AB63">
            <v>18909487.300000001</v>
          </cell>
          <cell r="AC63">
            <v>7437933.209999999</v>
          </cell>
          <cell r="AD63">
            <v>11132678.42</v>
          </cell>
          <cell r="AE63">
            <v>60446108.499999993</v>
          </cell>
          <cell r="AF63">
            <v>9124127.3599999994</v>
          </cell>
          <cell r="AG63">
            <v>12725025.649999999</v>
          </cell>
        </row>
        <row r="251">
          <cell r="F251">
            <v>62062777.199999996</v>
          </cell>
          <cell r="G251">
            <v>140649335.23999998</v>
          </cell>
          <cell r="H251">
            <v>6784301.5599999996</v>
          </cell>
          <cell r="I251">
            <v>13863296.33</v>
          </cell>
          <cell r="J251">
            <v>21930009.040000003</v>
          </cell>
          <cell r="K251">
            <v>9631635.589999998</v>
          </cell>
          <cell r="L251">
            <v>8034061.2000000002</v>
          </cell>
          <cell r="M251">
            <v>10675166.640000001</v>
          </cell>
          <cell r="N251">
            <v>8153213.29</v>
          </cell>
          <cell r="O251">
            <v>20406033.48</v>
          </cell>
          <cell r="P251">
            <v>4841131.71</v>
          </cell>
          <cell r="Q251">
            <v>49567170.000000007</v>
          </cell>
          <cell r="R251">
            <v>10407236.27</v>
          </cell>
          <cell r="S251">
            <v>10912050.24</v>
          </cell>
          <cell r="T251">
            <v>15093223.569999998</v>
          </cell>
          <cell r="U251">
            <v>8325143.959999999</v>
          </cell>
          <cell r="V251">
            <v>7540810.1100000003</v>
          </cell>
          <cell r="W251">
            <v>17813903.75</v>
          </cell>
          <cell r="X251">
            <v>9626561.7600000016</v>
          </cell>
          <cell r="Y251">
            <v>27855292.130000003</v>
          </cell>
          <cell r="Z251">
            <v>8752442.4600000009</v>
          </cell>
          <cell r="AA251">
            <v>31787558.470000003</v>
          </cell>
          <cell r="AB251">
            <v>8808106.6999999993</v>
          </cell>
          <cell r="AC251">
            <v>5114346.5</v>
          </cell>
          <cell r="AD251">
            <v>6481426.0200000005</v>
          </cell>
          <cell r="AE251">
            <v>22498205.379999999</v>
          </cell>
          <cell r="AF251">
            <v>6089281.9099999992</v>
          </cell>
          <cell r="AG251">
            <v>7923572.2300000004</v>
          </cell>
        </row>
        <row r="252">
          <cell r="F252">
            <v>-61632289.499999993</v>
          </cell>
          <cell r="G252">
            <v>390135522.52999997</v>
          </cell>
          <cell r="H252">
            <v>1370898.8200000003</v>
          </cell>
          <cell r="I252">
            <v>34156942.830000006</v>
          </cell>
          <cell r="J252">
            <v>56003207.769999996</v>
          </cell>
          <cell r="K252">
            <v>12622329.140000006</v>
          </cell>
          <cell r="L252">
            <v>10338153.359999999</v>
          </cell>
          <cell r="M252">
            <v>15278211.199999999</v>
          </cell>
          <cell r="N252">
            <v>7706626.6000000006</v>
          </cell>
          <cell r="O252">
            <v>29095956.59</v>
          </cell>
          <cell r="P252">
            <v>-1707419.02</v>
          </cell>
          <cell r="Q252">
            <v>77532451.219999999</v>
          </cell>
          <cell r="R252">
            <v>4863679.9000000004</v>
          </cell>
          <cell r="S252">
            <v>7800448.3799999971</v>
          </cell>
          <cell r="T252">
            <v>21925361.150000006</v>
          </cell>
          <cell r="U252">
            <v>6547247.790000001</v>
          </cell>
          <cell r="V252">
            <v>1935714.21</v>
          </cell>
          <cell r="W252">
            <v>32979203.539999999</v>
          </cell>
          <cell r="X252">
            <v>5080620.839999998</v>
          </cell>
          <cell r="Y252">
            <v>45755397.580000006</v>
          </cell>
          <cell r="Z252">
            <v>5454805.5199999996</v>
          </cell>
          <cell r="AA252">
            <v>87989979.849999994</v>
          </cell>
          <cell r="AB252">
            <v>10101380.600000001</v>
          </cell>
          <cell r="AC252">
            <v>2323586.709999999</v>
          </cell>
          <cell r="AD252">
            <v>4651252.3999999994</v>
          </cell>
          <cell r="AE252">
            <v>37947903.11999999</v>
          </cell>
          <cell r="AF252">
            <v>3034845.45</v>
          </cell>
          <cell r="AG252">
            <v>4801453.4199999981</v>
          </cell>
        </row>
      </sheetData>
      <sheetData sheetId="25"/>
      <sheetData sheetId="26">
        <row r="10">
          <cell r="G10">
            <v>3779</v>
          </cell>
          <cell r="H10">
            <v>272</v>
          </cell>
          <cell r="I10">
            <v>964</v>
          </cell>
          <cell r="J10">
            <v>624</v>
          </cell>
          <cell r="K10">
            <v>161</v>
          </cell>
          <cell r="L10">
            <v>282</v>
          </cell>
          <cell r="M10">
            <v>238</v>
          </cell>
          <cell r="N10">
            <v>178</v>
          </cell>
          <cell r="O10">
            <v>492</v>
          </cell>
          <cell r="P10">
            <v>112</v>
          </cell>
          <cell r="Q10">
            <v>1077</v>
          </cell>
          <cell r="R10">
            <v>165</v>
          </cell>
          <cell r="S10">
            <v>302</v>
          </cell>
          <cell r="T10">
            <v>369</v>
          </cell>
          <cell r="U10">
            <v>126</v>
          </cell>
          <cell r="V10">
            <v>128</v>
          </cell>
          <cell r="W10">
            <v>418</v>
          </cell>
          <cell r="X10">
            <v>185</v>
          </cell>
          <cell r="Y10">
            <v>827</v>
          </cell>
          <cell r="Z10">
            <v>199</v>
          </cell>
          <cell r="AA10">
            <v>2032</v>
          </cell>
          <cell r="AB10">
            <v>758</v>
          </cell>
          <cell r="AC10">
            <v>127</v>
          </cell>
          <cell r="AD10">
            <v>273</v>
          </cell>
          <cell r="AE10">
            <v>744</v>
          </cell>
          <cell r="AF10">
            <v>169</v>
          </cell>
          <cell r="AG10">
            <v>176</v>
          </cell>
        </row>
        <row r="30">
          <cell r="G30">
            <v>27577480</v>
          </cell>
          <cell r="H30">
            <v>506164</v>
          </cell>
          <cell r="I30">
            <v>2689498</v>
          </cell>
          <cell r="J30">
            <v>4322248</v>
          </cell>
          <cell r="K30">
            <v>1207441</v>
          </cell>
          <cell r="L30">
            <v>1003113.52</v>
          </cell>
          <cell r="M30">
            <v>1457017</v>
          </cell>
          <cell r="N30">
            <v>954487</v>
          </cell>
          <cell r="O30">
            <v>2852738</v>
          </cell>
          <cell r="P30">
            <v>180847</v>
          </cell>
          <cell r="Q30">
            <v>7399926</v>
          </cell>
          <cell r="R30">
            <v>945979</v>
          </cell>
          <cell r="S30">
            <v>1155965</v>
          </cell>
          <cell r="T30">
            <v>2089152</v>
          </cell>
          <cell r="U30">
            <v>901944</v>
          </cell>
          <cell r="V30">
            <v>563284</v>
          </cell>
          <cell r="W30">
            <v>2851100</v>
          </cell>
          <cell r="X30">
            <v>828678</v>
          </cell>
          <cell r="Y30">
            <v>4143676</v>
          </cell>
          <cell r="Z30">
            <v>831993</v>
          </cell>
          <cell r="AA30">
            <v>6371459</v>
          </cell>
          <cell r="AB30">
            <v>1170045</v>
          </cell>
          <cell r="AC30">
            <v>424022.63</v>
          </cell>
          <cell r="AD30">
            <v>660939</v>
          </cell>
          <cell r="AE30">
            <v>3368397</v>
          </cell>
          <cell r="AF30">
            <v>525217</v>
          </cell>
          <cell r="AG30">
            <v>749633</v>
          </cell>
        </row>
        <row r="37">
          <cell r="G37">
            <v>9664990.8599999957</v>
          </cell>
          <cell r="H37">
            <v>94932.989999999991</v>
          </cell>
          <cell r="I37">
            <v>1115734</v>
          </cell>
          <cell r="J37">
            <v>1135173</v>
          </cell>
          <cell r="K37">
            <v>286363</v>
          </cell>
          <cell r="L37">
            <v>358573.8899999999</v>
          </cell>
          <cell r="M37">
            <v>563437.41999999969</v>
          </cell>
          <cell r="N37">
            <v>184591.54</v>
          </cell>
          <cell r="O37">
            <v>848494</v>
          </cell>
          <cell r="P37">
            <v>64855</v>
          </cell>
          <cell r="Q37">
            <v>2364758.1900000013</v>
          </cell>
          <cell r="R37">
            <v>171211.84</v>
          </cell>
          <cell r="S37">
            <v>496072.23</v>
          </cell>
          <cell r="T37">
            <v>1182144.4899999998</v>
          </cell>
          <cell r="U37">
            <v>251846</v>
          </cell>
          <cell r="V37">
            <v>137401</v>
          </cell>
          <cell r="W37">
            <v>1643079</v>
          </cell>
          <cell r="X37">
            <v>354762.69999999972</v>
          </cell>
          <cell r="Y37">
            <v>1595210</v>
          </cell>
          <cell r="Z37">
            <v>269470.43</v>
          </cell>
          <cell r="AA37">
            <v>1959049.07</v>
          </cell>
          <cell r="AB37">
            <v>278271</v>
          </cell>
          <cell r="AC37">
            <v>84354.239999999991</v>
          </cell>
          <cell r="AD37">
            <v>199240</v>
          </cell>
          <cell r="AE37">
            <v>1156188</v>
          </cell>
          <cell r="AF37">
            <v>117669</v>
          </cell>
          <cell r="AG37">
            <v>180406</v>
          </cell>
        </row>
        <row r="39">
          <cell r="E39">
            <v>25.078123148615113</v>
          </cell>
          <cell r="G39">
            <v>25.879705938313823</v>
          </cell>
          <cell r="H39">
            <v>15.558271051814</v>
          </cell>
          <cell r="I39">
            <v>26.677789844624598</v>
          </cell>
          <cell r="J39">
            <v>20.48563589272721</v>
          </cell>
          <cell r="K39">
            <v>19.107477433715712</v>
          </cell>
          <cell r="L39">
            <v>25.964637889337443</v>
          </cell>
          <cell r="M39">
            <v>27.712475474440339</v>
          </cell>
          <cell r="N39">
            <v>15.959194118862541</v>
          </cell>
          <cell r="O39">
            <v>22.773123069403898</v>
          </cell>
          <cell r="P39">
            <v>25.639454437635894</v>
          </cell>
          <cell r="Q39">
            <v>23.923009445509933</v>
          </cell>
          <cell r="R39">
            <v>15.206421782048071</v>
          </cell>
          <cell r="S39">
            <v>29.48912360504357</v>
          </cell>
          <cell r="T39">
            <v>36.016289852481627</v>
          </cell>
          <cell r="U39">
            <v>21.460824957499476</v>
          </cell>
          <cell r="V39">
            <v>18.240386364149273</v>
          </cell>
          <cell r="W39">
            <v>32.800839405588732</v>
          </cell>
          <cell r="X39">
            <v>26.849769357574417</v>
          </cell>
          <cell r="Y39">
            <v>27.502686546681087</v>
          </cell>
          <cell r="Z39">
            <v>22.912301302190723</v>
          </cell>
          <cell r="AA39">
            <v>23.461199094724584</v>
          </cell>
          <cell r="AB39">
            <v>18.497633545162063</v>
          </cell>
          <cell r="AC39">
            <v>15.542149628278471</v>
          </cell>
          <cell r="AD39">
            <v>22.575593793411336</v>
          </cell>
          <cell r="AE39">
            <v>23.647616182238661</v>
          </cell>
          <cell r="AF39">
            <v>18.047752485862446</v>
          </cell>
          <cell r="AG39">
            <v>19.15410472402656</v>
          </cell>
        </row>
        <row r="41">
          <cell r="E41">
            <v>0.6725962573708324</v>
          </cell>
          <cell r="G41">
            <v>0.81981727581812414</v>
          </cell>
          <cell r="H41">
            <v>0.5395980337704509</v>
          </cell>
          <cell r="I41">
            <v>0.52459441672742557</v>
          </cell>
          <cell r="J41">
            <v>0.71835095230885393</v>
          </cell>
          <cell r="K41">
            <v>0.78043371612542101</v>
          </cell>
          <cell r="L41">
            <v>0.62720545625752655</v>
          </cell>
          <cell r="M41">
            <v>0.75080554775443742</v>
          </cell>
          <cell r="N41">
            <v>0.57488723443853318</v>
          </cell>
          <cell r="O41">
            <v>0.60328268366812643</v>
          </cell>
          <cell r="P41">
            <v>0.4975692027480253</v>
          </cell>
          <cell r="Q41">
            <v>0.62553195050505017</v>
          </cell>
          <cell r="R41">
            <v>0.57354898283740863</v>
          </cell>
          <cell r="S41">
            <v>0.47900656996463287</v>
          </cell>
          <cell r="T41">
            <v>0.58218931285201569</v>
          </cell>
          <cell r="U41">
            <v>0.51277613885157169</v>
          </cell>
          <cell r="V41">
            <v>0.51985864759079792</v>
          </cell>
          <cell r="W41">
            <v>0.64955051359622606</v>
          </cell>
          <cell r="X41">
            <v>0.55574646504478553</v>
          </cell>
          <cell r="Y41">
            <v>0.6238822239888222</v>
          </cell>
          <cell r="Z41">
            <v>0.45637195504917832</v>
          </cell>
          <cell r="AA41">
            <v>0.69829281842614976</v>
          </cell>
          <cell r="AB41">
            <v>0.45864746536462836</v>
          </cell>
          <cell r="AC41">
            <v>0.59054678371124913</v>
          </cell>
          <cell r="AD41">
            <v>0.58455982827744124</v>
          </cell>
          <cell r="AE41">
            <v>0.60908265206872925</v>
          </cell>
          <cell r="AF41">
            <v>0.48762410708814646</v>
          </cell>
          <cell r="AG41">
            <v>0.61911900007102705</v>
          </cell>
        </row>
        <row r="252">
          <cell r="F252">
            <v>-69230771.749999985</v>
          </cell>
          <cell r="G252">
            <v>421238279.28000003</v>
          </cell>
          <cell r="H252">
            <v>1456848.4899999993</v>
          </cell>
          <cell r="I252">
            <v>38113397.200000003</v>
          </cell>
          <cell r="J252">
            <v>61852213.690000005</v>
          </cell>
          <cell r="K252">
            <v>13257585.99</v>
          </cell>
          <cell r="L252">
            <v>11339957.609999998</v>
          </cell>
          <cell r="M252">
            <v>16746844.899999993</v>
          </cell>
          <cell r="N252">
            <v>8359937.7000000048</v>
          </cell>
          <cell r="O252">
            <v>31832650.360000007</v>
          </cell>
          <cell r="P252">
            <v>-1881392.52</v>
          </cell>
          <cell r="Q252">
            <v>85752004.060000002</v>
          </cell>
          <cell r="R252">
            <v>5317446.3699999973</v>
          </cell>
          <cell r="S252">
            <v>8117656.75</v>
          </cell>
          <cell r="T252">
            <v>24003963</v>
          </cell>
          <cell r="U252">
            <v>7209155.1000000034</v>
          </cell>
          <cell r="V252">
            <v>2196024.5199999996</v>
          </cell>
          <cell r="W252">
            <v>36228604.479999997</v>
          </cell>
          <cell r="X252">
            <v>5565002.0999999996</v>
          </cell>
          <cell r="Y252">
            <v>50004110.580000013</v>
          </cell>
          <cell r="Z252">
            <v>5383653.5800000038</v>
          </cell>
          <cell r="AA252">
            <v>96295545.349999979</v>
          </cell>
          <cell r="AB252">
            <v>11276642.279999997</v>
          </cell>
          <cell r="AC252">
            <v>2079926.88</v>
          </cell>
          <cell r="AD252">
            <v>5031843.01</v>
          </cell>
          <cell r="AE252">
            <v>42175664.340000018</v>
          </cell>
          <cell r="AF252">
            <v>3273336.2100000018</v>
          </cell>
          <cell r="AG252">
            <v>5201098.24</v>
          </cell>
        </row>
      </sheetData>
      <sheetData sheetId="27"/>
      <sheetData sheetId="28">
        <row r="10">
          <cell r="G10">
            <v>4306</v>
          </cell>
          <cell r="H10">
            <v>283</v>
          </cell>
          <cell r="I10">
            <v>1065</v>
          </cell>
          <cell r="J10">
            <v>713</v>
          </cell>
          <cell r="K10">
            <v>179</v>
          </cell>
          <cell r="L10">
            <v>297</v>
          </cell>
          <cell r="M10">
            <v>257</v>
          </cell>
          <cell r="N10">
            <v>191</v>
          </cell>
          <cell r="O10">
            <v>528</v>
          </cell>
          <cell r="P10">
            <v>116</v>
          </cell>
          <cell r="Q10">
            <v>1217</v>
          </cell>
          <cell r="R10">
            <v>193</v>
          </cell>
          <cell r="S10">
            <v>330</v>
          </cell>
          <cell r="T10">
            <v>399</v>
          </cell>
          <cell r="U10">
            <v>135</v>
          </cell>
          <cell r="V10">
            <v>133</v>
          </cell>
          <cell r="W10">
            <v>490</v>
          </cell>
          <cell r="X10">
            <v>216</v>
          </cell>
          <cell r="Y10">
            <v>928</v>
          </cell>
          <cell r="Z10">
            <v>220</v>
          </cell>
          <cell r="AA10">
            <v>2332</v>
          </cell>
          <cell r="AB10">
            <v>831</v>
          </cell>
          <cell r="AC10">
            <v>142</v>
          </cell>
          <cell r="AD10">
            <v>307</v>
          </cell>
          <cell r="AE10">
            <v>846</v>
          </cell>
          <cell r="AF10">
            <v>175</v>
          </cell>
          <cell r="AG10">
            <v>187</v>
          </cell>
        </row>
        <row r="30">
          <cell r="G30">
            <v>30385756</v>
          </cell>
          <cell r="H30">
            <v>564431</v>
          </cell>
          <cell r="I30">
            <v>2982333</v>
          </cell>
          <cell r="J30">
            <v>4775300.2300000004</v>
          </cell>
          <cell r="K30">
            <v>1331610</v>
          </cell>
          <cell r="L30">
            <v>1114711.52</v>
          </cell>
          <cell r="M30">
            <v>1611919</v>
          </cell>
          <cell r="N30">
            <v>1055437</v>
          </cell>
          <cell r="O30">
            <v>3177841</v>
          </cell>
          <cell r="P30">
            <v>201812</v>
          </cell>
          <cell r="Q30">
            <v>8197123</v>
          </cell>
          <cell r="R30">
            <v>1048305</v>
          </cell>
          <cell r="S30">
            <v>1281289</v>
          </cell>
          <cell r="T30">
            <v>2317849</v>
          </cell>
          <cell r="U30">
            <v>997828</v>
          </cell>
          <cell r="V30">
            <v>628287</v>
          </cell>
          <cell r="W30">
            <v>3155177</v>
          </cell>
          <cell r="X30">
            <v>916454</v>
          </cell>
          <cell r="Y30">
            <v>4593863</v>
          </cell>
          <cell r="Z30">
            <v>919685</v>
          </cell>
          <cell r="AA30">
            <v>7067393</v>
          </cell>
          <cell r="AB30">
            <v>1313080</v>
          </cell>
          <cell r="AC30">
            <v>470641.63</v>
          </cell>
          <cell r="AD30">
            <v>733282</v>
          </cell>
          <cell r="AE30">
            <v>3740718</v>
          </cell>
          <cell r="AF30">
            <v>584636</v>
          </cell>
          <cell r="AG30">
            <v>832047</v>
          </cell>
        </row>
        <row r="37">
          <cell r="G37">
            <v>11182876.309999993</v>
          </cell>
          <cell r="H37">
            <v>105719.94999999995</v>
          </cell>
          <cell r="I37">
            <v>1195399</v>
          </cell>
          <cell r="J37">
            <v>1265447.6999999995</v>
          </cell>
          <cell r="K37">
            <v>311270</v>
          </cell>
          <cell r="L37">
            <v>410242.46999999991</v>
          </cell>
          <cell r="M37">
            <v>601114.9299999997</v>
          </cell>
          <cell r="N37">
            <v>202126.94</v>
          </cell>
          <cell r="O37">
            <v>954651</v>
          </cell>
          <cell r="P37">
            <v>72172</v>
          </cell>
          <cell r="Q37">
            <v>2665856.8100000024</v>
          </cell>
          <cell r="R37">
            <v>193084.52</v>
          </cell>
          <cell r="S37">
            <v>551573.93999999994</v>
          </cell>
          <cell r="T37">
            <v>1330453.5899999999</v>
          </cell>
          <cell r="U37">
            <v>279536</v>
          </cell>
          <cell r="V37">
            <v>153016</v>
          </cell>
          <cell r="W37">
            <v>1833921</v>
          </cell>
          <cell r="X37">
            <v>401796.99999999977</v>
          </cell>
          <cell r="Y37">
            <v>1796990</v>
          </cell>
          <cell r="Z37">
            <v>298296.24</v>
          </cell>
          <cell r="AA37">
            <v>2234955.0699999998</v>
          </cell>
          <cell r="AB37">
            <v>313250</v>
          </cell>
          <cell r="AC37">
            <v>89626.239999999991</v>
          </cell>
          <cell r="AD37">
            <v>220264</v>
          </cell>
          <cell r="AE37">
            <v>1290418</v>
          </cell>
          <cell r="AF37">
            <v>131502</v>
          </cell>
          <cell r="AG37">
            <v>201271</v>
          </cell>
        </row>
        <row r="39">
          <cell r="E39">
            <v>25.487919001984704</v>
          </cell>
          <cell r="G39">
            <v>26.797614958858755</v>
          </cell>
          <cell r="H39">
            <v>15.534670566597688</v>
          </cell>
          <cell r="I39">
            <v>26.216281653543895</v>
          </cell>
          <cell r="J39">
            <v>20.630578372945511</v>
          </cell>
          <cell r="K39">
            <v>18.886081018357</v>
          </cell>
          <cell r="L39">
            <v>26.51388361581634</v>
          </cell>
          <cell r="M39">
            <v>26.989788446487001</v>
          </cell>
          <cell r="N39">
            <v>15.805874059378688</v>
          </cell>
          <cell r="O39">
            <v>22.948231018120104</v>
          </cell>
          <cell r="P39">
            <v>25.614343919024428</v>
          </cell>
          <cell r="Q39">
            <v>24.229289148791466</v>
          </cell>
          <cell r="R39">
            <v>15.439054424031523</v>
          </cell>
          <cell r="S39">
            <v>29.56822455758142</v>
          </cell>
          <cell r="T39">
            <v>36.348096529126359</v>
          </cell>
          <cell r="U39">
            <v>21.509304750289512</v>
          </cell>
          <cell r="V39">
            <v>18.223371352282864</v>
          </cell>
          <cell r="W39">
            <v>32.859201573009429</v>
          </cell>
          <cell r="X39">
            <v>26.95385007563636</v>
          </cell>
          <cell r="Y39">
            <v>27.784331776144551</v>
          </cell>
          <cell r="Z39">
            <v>22.704636584229707</v>
          </cell>
          <cell r="AA39">
            <v>23.970438974593719</v>
          </cell>
          <cell r="AB39">
            <v>18.51694218930847</v>
          </cell>
          <cell r="AC39">
            <v>14.930589752218108</v>
          </cell>
          <cell r="AD39">
            <v>22.487850696287826</v>
          </cell>
          <cell r="AE39">
            <v>23.720265066220598</v>
          </cell>
          <cell r="AF39">
            <v>18.100258767824698</v>
          </cell>
          <cell r="AG39">
            <v>19.232757541559923</v>
          </cell>
        </row>
        <row r="41">
          <cell r="E41">
            <v>0.66723058813602953</v>
          </cell>
          <cell r="G41">
            <v>0.80993979446273257</v>
          </cell>
          <cell r="H41">
            <v>0.53968895964507169</v>
          </cell>
          <cell r="I41">
            <v>0.52133402557083364</v>
          </cell>
          <cell r="J41">
            <v>0.71184714658545412</v>
          </cell>
          <cell r="K41">
            <v>0.77238999137187225</v>
          </cell>
          <cell r="L41">
            <v>0.62544568646401288</v>
          </cell>
          <cell r="M41">
            <v>0.74525563390944827</v>
          </cell>
          <cell r="N41">
            <v>0.5704663996584024</v>
          </cell>
          <cell r="O41">
            <v>0.60334419014836593</v>
          </cell>
          <cell r="P41">
            <v>0.49843969003735605</v>
          </cell>
          <cell r="Q41">
            <v>0.62175829347848144</v>
          </cell>
          <cell r="R41">
            <v>0.56971085260575027</v>
          </cell>
          <cell r="S41">
            <v>0.47624391123269538</v>
          </cell>
          <cell r="T41">
            <v>0.57969449010509833</v>
          </cell>
          <cell r="U41">
            <v>0.50927260478125069</v>
          </cell>
          <cell r="V41">
            <v>0.52071723383447421</v>
          </cell>
          <cell r="W41">
            <v>0.64433775290880224</v>
          </cell>
          <cell r="X41">
            <v>0.55067666326670095</v>
          </cell>
          <cell r="Y41">
            <v>0.62023743623947225</v>
          </cell>
          <cell r="Z41">
            <v>0.45292687281077054</v>
          </cell>
          <cell r="AA41">
            <v>0.69293601458937959</v>
          </cell>
          <cell r="AB41">
            <v>0.46061951830833492</v>
          </cell>
          <cell r="AC41">
            <v>0.58728346773564599</v>
          </cell>
          <cell r="AD41">
            <v>0.58051509807763479</v>
          </cell>
          <cell r="AE41">
            <v>0.6065003056239674</v>
          </cell>
          <cell r="AF41">
            <v>0.48749728999549724</v>
          </cell>
          <cell r="AG41">
            <v>0.61678113290067194</v>
          </cell>
        </row>
        <row r="63">
          <cell r="F63">
            <v>584984.13</v>
          </cell>
          <cell r="G63">
            <v>632025605.86000001</v>
          </cell>
          <cell r="H63">
            <v>9997081.3699999992</v>
          </cell>
          <cell r="I63">
            <v>58724264.869999997</v>
          </cell>
          <cell r="J63">
            <v>94484517.039999992</v>
          </cell>
          <cell r="K63">
            <v>26854624.349999998</v>
          </cell>
          <cell r="L63">
            <v>22385784.470000006</v>
          </cell>
          <cell r="M63">
            <v>31366316.77</v>
          </cell>
          <cell r="N63">
            <v>19203529.850000001</v>
          </cell>
          <cell r="O63">
            <v>60724663.789999999</v>
          </cell>
          <cell r="P63">
            <v>3874677.34</v>
          </cell>
          <cell r="Q63">
            <v>154931497.62</v>
          </cell>
          <cell r="R63">
            <v>18517039.940000001</v>
          </cell>
          <cell r="S63">
            <v>22854396.919999998</v>
          </cell>
          <cell r="T63">
            <v>44905374.440000005</v>
          </cell>
          <cell r="U63">
            <v>18113625.969999999</v>
          </cell>
          <cell r="V63">
            <v>11678683.359999999</v>
          </cell>
          <cell r="W63">
            <v>61515038.679999985</v>
          </cell>
          <cell r="X63">
            <v>17977254.619999997</v>
          </cell>
          <cell r="Y63">
            <v>89232678.910000011</v>
          </cell>
          <cell r="Z63">
            <v>17137852.899999999</v>
          </cell>
          <cell r="AA63">
            <v>144878291.18999997</v>
          </cell>
          <cell r="AB63">
            <v>23511257.109999999</v>
          </cell>
          <cell r="AC63">
            <v>9200150.8099999987</v>
          </cell>
          <cell r="AD63">
            <v>13540408.319999998</v>
          </cell>
          <cell r="AE63">
            <v>73549352.62000002</v>
          </cell>
          <cell r="AF63">
            <v>11098056.42</v>
          </cell>
          <cell r="AG63">
            <v>15406272.139999999</v>
          </cell>
        </row>
        <row r="251">
          <cell r="F251">
            <v>77405714.679999992</v>
          </cell>
          <cell r="G251">
            <v>179011916.08000001</v>
          </cell>
          <cell r="H251">
            <v>8544657.3900000006</v>
          </cell>
          <cell r="I251">
            <v>17047309.379999999</v>
          </cell>
          <cell r="J251">
            <v>27954208.190000001</v>
          </cell>
          <cell r="K251">
            <v>12582438.039999999</v>
          </cell>
          <cell r="L251">
            <v>10143698.019999998</v>
          </cell>
          <cell r="M251">
            <v>13226498.969999997</v>
          </cell>
          <cell r="N251">
            <v>10781030.579999998</v>
          </cell>
          <cell r="O251">
            <v>25941790.039999999</v>
          </cell>
          <cell r="P251">
            <v>5909311.5900000008</v>
          </cell>
          <cell r="Q251">
            <v>62587839.179999992</v>
          </cell>
          <cell r="R251">
            <v>13258705.439999998</v>
          </cell>
          <cell r="S251">
            <v>14184535</v>
          </cell>
          <cell r="T251">
            <v>18973240.189999998</v>
          </cell>
          <cell r="U251">
            <v>10391759.370000001</v>
          </cell>
          <cell r="V251">
            <v>9222819.5700000003</v>
          </cell>
          <cell r="W251">
            <v>22553665.479999997</v>
          </cell>
          <cell r="X251">
            <v>12228887.560000001</v>
          </cell>
          <cell r="Y251">
            <v>35982513.980000004</v>
          </cell>
          <cell r="Z251">
            <v>11685673.49</v>
          </cell>
          <cell r="AA251">
            <v>40154080.420000002</v>
          </cell>
          <cell r="AB251">
            <v>11098406.769999998</v>
          </cell>
          <cell r="AC251">
            <v>7040880.1199999982</v>
          </cell>
          <cell r="AD251">
            <v>8186740.4200000009</v>
          </cell>
          <cell r="AE251">
            <v>27633967.899999999</v>
          </cell>
          <cell r="AF251">
            <v>7572395.2599999988</v>
          </cell>
          <cell r="AG251">
            <v>9811327.3200000003</v>
          </cell>
        </row>
        <row r="252">
          <cell r="F252">
            <v>-76820730.549999997</v>
          </cell>
          <cell r="G252">
            <v>453013689.77999997</v>
          </cell>
          <cell r="H252">
            <v>1452423.9799999986</v>
          </cell>
          <cell r="I252">
            <v>41676955.489999995</v>
          </cell>
          <cell r="J252">
            <v>66530308.849999994</v>
          </cell>
          <cell r="K252">
            <v>14272186.309999999</v>
          </cell>
          <cell r="L252">
            <v>12242086.450000009</v>
          </cell>
          <cell r="M252">
            <v>18139817.800000004</v>
          </cell>
          <cell r="N252">
            <v>8422499.2700000033</v>
          </cell>
          <cell r="O252">
            <v>34782873.75</v>
          </cell>
          <cell r="P252">
            <v>-2034634.2500000009</v>
          </cell>
          <cell r="Q252">
            <v>92343658.440000013</v>
          </cell>
          <cell r="R252">
            <v>5258334.5000000037</v>
          </cell>
          <cell r="S252">
            <v>8669861.9199999981</v>
          </cell>
          <cell r="T252">
            <v>25932134.250000007</v>
          </cell>
          <cell r="U252">
            <v>7721866.5999999978</v>
          </cell>
          <cell r="V252">
            <v>2455863.7899999991</v>
          </cell>
          <cell r="W252">
            <v>38961373.199999988</v>
          </cell>
          <cell r="X252">
            <v>5748367.0599999968</v>
          </cell>
          <cell r="Y252">
            <v>53250164.930000007</v>
          </cell>
          <cell r="Z252">
            <v>5452179.4099999983</v>
          </cell>
          <cell r="AA252">
            <v>104724210.76999997</v>
          </cell>
          <cell r="AB252">
            <v>12412850.340000002</v>
          </cell>
          <cell r="AC252">
            <v>2159270.6900000004</v>
          </cell>
          <cell r="AD252">
            <v>5353667.8999999976</v>
          </cell>
          <cell r="AE252">
            <v>45915384.720000021</v>
          </cell>
          <cell r="AF252">
            <v>3525661.1600000011</v>
          </cell>
          <cell r="AG252">
            <v>5594944.8199999984</v>
          </cell>
        </row>
      </sheetData>
      <sheetData sheetId="29"/>
      <sheetData sheetId="30">
        <row r="10">
          <cell r="G10">
            <v>4602</v>
          </cell>
          <cell r="H10">
            <v>286</v>
          </cell>
          <cell r="I10">
            <v>1225</v>
          </cell>
          <cell r="J10">
            <v>764</v>
          </cell>
          <cell r="K10">
            <v>196</v>
          </cell>
          <cell r="L10">
            <v>303</v>
          </cell>
          <cell r="M10">
            <v>269</v>
          </cell>
          <cell r="N10">
            <v>203</v>
          </cell>
          <cell r="O10">
            <v>600</v>
          </cell>
          <cell r="P10">
            <v>117</v>
          </cell>
          <cell r="Q10">
            <v>1377</v>
          </cell>
          <cell r="R10">
            <v>204</v>
          </cell>
          <cell r="S10">
            <v>374</v>
          </cell>
          <cell r="T10">
            <v>421</v>
          </cell>
          <cell r="U10">
            <v>139</v>
          </cell>
          <cell r="V10">
            <v>135</v>
          </cell>
          <cell r="W10">
            <v>536</v>
          </cell>
          <cell r="X10">
            <v>233</v>
          </cell>
          <cell r="Y10">
            <v>1002</v>
          </cell>
          <cell r="Z10">
            <v>231</v>
          </cell>
          <cell r="AA10">
            <v>2565</v>
          </cell>
          <cell r="AB10">
            <v>991</v>
          </cell>
          <cell r="AC10">
            <v>142</v>
          </cell>
          <cell r="AD10">
            <v>331</v>
          </cell>
          <cell r="AE10">
            <v>923</v>
          </cell>
          <cell r="AF10">
            <v>185</v>
          </cell>
          <cell r="AG10">
            <v>208</v>
          </cell>
        </row>
        <row r="30">
          <cell r="G30">
            <v>33345819</v>
          </cell>
          <cell r="H30">
            <v>624483</v>
          </cell>
          <cell r="I30">
            <v>3265809</v>
          </cell>
          <cell r="J30">
            <v>5245711.2300000004</v>
          </cell>
          <cell r="K30">
            <v>1459700</v>
          </cell>
          <cell r="L30">
            <v>1230852.52</v>
          </cell>
          <cell r="M30">
            <v>1777218</v>
          </cell>
          <cell r="N30">
            <v>1161864</v>
          </cell>
          <cell r="O30">
            <v>3501612</v>
          </cell>
          <cell r="P30">
            <v>221959</v>
          </cell>
          <cell r="Q30">
            <v>9053858</v>
          </cell>
          <cell r="R30">
            <v>1153904</v>
          </cell>
          <cell r="S30">
            <v>1406749</v>
          </cell>
          <cell r="T30">
            <v>2551620</v>
          </cell>
          <cell r="U30">
            <v>1095651</v>
          </cell>
          <cell r="V30">
            <v>691991</v>
          </cell>
          <cell r="W30">
            <v>3477509</v>
          </cell>
          <cell r="X30">
            <v>1014230</v>
          </cell>
          <cell r="Y30">
            <v>5052435</v>
          </cell>
          <cell r="Z30">
            <v>1015886</v>
          </cell>
          <cell r="AA30">
            <v>7807069</v>
          </cell>
          <cell r="AB30">
            <v>1453953</v>
          </cell>
          <cell r="AC30">
            <v>520477.63</v>
          </cell>
          <cell r="AD30">
            <v>801774</v>
          </cell>
          <cell r="AE30">
            <v>4117595</v>
          </cell>
          <cell r="AF30">
            <v>647558</v>
          </cell>
          <cell r="AG30">
            <v>919971</v>
          </cell>
        </row>
        <row r="37">
          <cell r="G37">
            <v>12498197.329999991</v>
          </cell>
          <cell r="H37">
            <v>116981.94999999995</v>
          </cell>
          <cell r="I37">
            <v>1307108</v>
          </cell>
          <cell r="J37">
            <v>1357281.6999999995</v>
          </cell>
          <cell r="K37">
            <v>330960</v>
          </cell>
          <cell r="L37">
            <v>447223.37999999989</v>
          </cell>
          <cell r="M37">
            <v>639519.1799999997</v>
          </cell>
          <cell r="N37">
            <v>215389.84</v>
          </cell>
          <cell r="O37">
            <v>1049430</v>
          </cell>
          <cell r="P37">
            <v>79148</v>
          </cell>
          <cell r="Q37">
            <v>2921559.9400000013</v>
          </cell>
          <cell r="R37">
            <v>212510.41</v>
          </cell>
          <cell r="S37">
            <v>574424.04</v>
          </cell>
          <cell r="T37">
            <v>1464554.1799999997</v>
          </cell>
          <cell r="U37">
            <v>307707</v>
          </cell>
          <cell r="V37">
            <v>166997</v>
          </cell>
          <cell r="W37">
            <v>2003724</v>
          </cell>
          <cell r="X37">
            <v>440931.23999999976</v>
          </cell>
          <cell r="Y37">
            <v>1974127</v>
          </cell>
          <cell r="Z37">
            <v>319822.24</v>
          </cell>
          <cell r="AA37">
            <v>2467111.0699999998</v>
          </cell>
          <cell r="AB37">
            <v>349453</v>
          </cell>
          <cell r="AC37">
            <v>96526.099999999991</v>
          </cell>
          <cell r="AD37">
            <v>239701</v>
          </cell>
          <cell r="AE37">
            <v>1414466</v>
          </cell>
          <cell r="AF37">
            <v>144976</v>
          </cell>
          <cell r="AG37">
            <v>222401</v>
          </cell>
        </row>
        <row r="39">
          <cell r="E39">
            <v>25.497178962079598</v>
          </cell>
          <cell r="G39">
            <v>27.15619728299929</v>
          </cell>
          <cell r="H39">
            <v>15.536401661748368</v>
          </cell>
          <cell r="I39">
            <v>26.189599841152262</v>
          </cell>
          <cell r="J39">
            <v>20.248956768573212</v>
          </cell>
          <cell r="K39">
            <v>18.402492810483682</v>
          </cell>
          <cell r="L39">
            <v>26.251740466320644</v>
          </cell>
          <cell r="M39">
            <v>26.289131205336581</v>
          </cell>
          <cell r="N39">
            <v>15.386988879982969</v>
          </cell>
          <cell r="O39">
            <v>22.903162374938102</v>
          </cell>
          <cell r="P39">
            <v>25.559150827020076</v>
          </cell>
          <cell r="Q39">
            <v>24.084599588874148</v>
          </cell>
          <cell r="R39">
            <v>15.437798888387638</v>
          </cell>
          <cell r="S39">
            <v>28.167748003356056</v>
          </cell>
          <cell r="T39">
            <v>36.343205016795693</v>
          </cell>
          <cell r="U39">
            <v>21.535215259770936</v>
          </cell>
          <cell r="V39">
            <v>18.059586893046394</v>
          </cell>
          <cell r="W39">
            <v>32.500989032324931</v>
          </cell>
          <cell r="X39">
            <v>26.747547201071438</v>
          </cell>
          <cell r="Y39">
            <v>27.753145048652744</v>
          </cell>
          <cell r="Z39">
            <v>22.140090367930529</v>
          </cell>
          <cell r="AA39">
            <v>23.955995487503436</v>
          </cell>
          <cell r="AB39">
            <v>18.643508972228375</v>
          </cell>
          <cell r="AC39">
            <v>14.680284461964769</v>
          </cell>
          <cell r="AD39">
            <v>22.381192033934862</v>
          </cell>
          <cell r="AE39">
            <v>23.634377994052247</v>
          </cell>
          <cell r="AF39">
            <v>17.991382562595557</v>
          </cell>
          <cell r="AG39">
            <v>19.215851623879043</v>
          </cell>
        </row>
        <row r="41">
          <cell r="E41">
            <v>0.66545198383581405</v>
          </cell>
          <cell r="G41">
            <v>0.8064775059611845</v>
          </cell>
          <cell r="H41">
            <v>0.54186016243231983</v>
          </cell>
          <cell r="I41">
            <v>0.5162896867553991</v>
          </cell>
          <cell r="J41">
            <v>0.7092118837791096</v>
          </cell>
          <cell r="K41">
            <v>0.76768779609387494</v>
          </cell>
          <cell r="L41">
            <v>0.62726910061969987</v>
          </cell>
          <cell r="M41">
            <v>0.74534478767199119</v>
          </cell>
          <cell r="N41">
            <v>0.56948757763975155</v>
          </cell>
          <cell r="O41">
            <v>0.60250125950825495</v>
          </cell>
          <cell r="P41">
            <v>0.49762128957044216</v>
          </cell>
          <cell r="Q41">
            <v>0.62245335995335993</v>
          </cell>
          <cell r="R41">
            <v>0.56877080080127451</v>
          </cell>
          <cell r="S41">
            <v>0.47350746168180013</v>
          </cell>
          <cell r="T41">
            <v>0.57895152419433893</v>
          </cell>
          <cell r="U41">
            <v>0.50756729261865852</v>
          </cell>
          <cell r="V41">
            <v>0.52073249653843834</v>
          </cell>
          <cell r="W41">
            <v>0.64375997802243368</v>
          </cell>
          <cell r="X41">
            <v>0.55254286411617548</v>
          </cell>
          <cell r="Y41">
            <v>0.61841249115055941</v>
          </cell>
          <cell r="Z41">
            <v>0.45397451022451019</v>
          </cell>
          <cell r="AA41">
            <v>0.69262003770119251</v>
          </cell>
          <cell r="AB41">
            <v>0.45909936570246368</v>
          </cell>
          <cell r="AC41">
            <v>0.58954921616600964</v>
          </cell>
          <cell r="AD41">
            <v>0.57492642882957301</v>
          </cell>
          <cell r="AE41">
            <v>0.60515775036712793</v>
          </cell>
          <cell r="AF41">
            <v>0.48977279603073759</v>
          </cell>
          <cell r="AG41">
            <v>0.61778179796286747</v>
          </cell>
        </row>
        <row r="63">
          <cell r="F63">
            <v>872027.4</v>
          </cell>
          <cell r="G63">
            <v>695686437.8900001</v>
          </cell>
          <cell r="H63">
            <v>11130354.4</v>
          </cell>
          <cell r="I63">
            <v>64669379.07</v>
          </cell>
          <cell r="J63">
            <v>104298546.56999999</v>
          </cell>
          <cell r="K63">
            <v>29514288.16</v>
          </cell>
          <cell r="L63">
            <v>24837222.34</v>
          </cell>
          <cell r="M63">
            <v>34745505.039999999</v>
          </cell>
          <cell r="N63">
            <v>21249742.309999999</v>
          </cell>
          <cell r="O63">
            <v>67241918.609999999</v>
          </cell>
          <cell r="P63">
            <v>4299983.91</v>
          </cell>
          <cell r="Q63">
            <v>171982557.08999997</v>
          </cell>
          <cell r="R63">
            <v>20468352.689999998</v>
          </cell>
          <cell r="S63">
            <v>25220333.829999994</v>
          </cell>
          <cell r="T63">
            <v>49711411.460000001</v>
          </cell>
          <cell r="U63">
            <v>19981457.640000001</v>
          </cell>
          <cell r="V63">
            <v>12930818.609999998</v>
          </cell>
          <cell r="W63">
            <v>68102785.489999995</v>
          </cell>
          <cell r="X63">
            <v>20001161.41</v>
          </cell>
          <cell r="Y63">
            <v>99048379.310000002</v>
          </cell>
          <cell r="Z63">
            <v>18999430.73</v>
          </cell>
          <cell r="AA63">
            <v>160686219.38999996</v>
          </cell>
          <cell r="AB63">
            <v>26208527.949999999</v>
          </cell>
          <cell r="AC63">
            <v>10195759.419999998</v>
          </cell>
          <cell r="AD63">
            <v>14873872.959999997</v>
          </cell>
          <cell r="AE63">
            <v>81271777.899999991</v>
          </cell>
          <cell r="AF63">
            <v>12338924.520000001</v>
          </cell>
          <cell r="AG63">
            <v>17128324.16</v>
          </cell>
        </row>
        <row r="251">
          <cell r="F251">
            <v>84959158.770000011</v>
          </cell>
          <cell r="G251">
            <v>198978659.52999994</v>
          </cell>
          <cell r="H251">
            <v>9581707.2200000007</v>
          </cell>
          <cell r="I251">
            <v>18732408.010000002</v>
          </cell>
          <cell r="J251">
            <v>30905236.880000006</v>
          </cell>
          <cell r="K251">
            <v>14421857.290000001</v>
          </cell>
          <cell r="L251">
            <v>12090519.550000003</v>
          </cell>
          <cell r="M251">
            <v>15132854.739999998</v>
          </cell>
          <cell r="N251">
            <v>11897134.960000001</v>
          </cell>
          <cell r="O251">
            <v>29272728.140000001</v>
          </cell>
          <cell r="P251">
            <v>6449757.2800000012</v>
          </cell>
          <cell r="Q251">
            <v>69593770.459999993</v>
          </cell>
          <cell r="R251">
            <v>14587909.409999998</v>
          </cell>
          <cell r="S251">
            <v>15451277.939999998</v>
          </cell>
          <cell r="T251">
            <v>20922772.669999994</v>
          </cell>
          <cell r="U251">
            <v>11789540.01</v>
          </cell>
          <cell r="V251">
            <v>10117545.189999999</v>
          </cell>
          <cell r="W251">
            <v>24872716.220000003</v>
          </cell>
          <cell r="X251">
            <v>13995820.320000004</v>
          </cell>
          <cell r="Y251">
            <v>39656095.630000003</v>
          </cell>
          <cell r="Z251">
            <v>12983678.370000001</v>
          </cell>
          <cell r="AA251">
            <v>45040959.219999999</v>
          </cell>
          <cell r="AB251">
            <v>12180953.180000002</v>
          </cell>
          <cell r="AC251">
            <v>7955390.5100000007</v>
          </cell>
          <cell r="AD251">
            <v>9131592.7400000002</v>
          </cell>
          <cell r="AE251">
            <v>31310557.91</v>
          </cell>
          <cell r="AF251">
            <v>8355019.0099999998</v>
          </cell>
          <cell r="AG251">
            <v>11138176.629999999</v>
          </cell>
        </row>
        <row r="252">
          <cell r="F252">
            <v>-84087131.370000005</v>
          </cell>
          <cell r="G252">
            <v>496707778.36000013</v>
          </cell>
          <cell r="H252">
            <v>1548647.1799999997</v>
          </cell>
          <cell r="I252">
            <v>45936971.060000002</v>
          </cell>
          <cell r="J252">
            <v>73393309.689999983</v>
          </cell>
          <cell r="K252">
            <v>15092430.869999999</v>
          </cell>
          <cell r="L252">
            <v>12746702.789999997</v>
          </cell>
          <cell r="M252">
            <v>19612650.300000001</v>
          </cell>
          <cell r="N252">
            <v>9352607.3499999978</v>
          </cell>
          <cell r="O252">
            <v>37969190.469999999</v>
          </cell>
          <cell r="P252">
            <v>-2149773.370000001</v>
          </cell>
          <cell r="Q252">
            <v>102388786.62999998</v>
          </cell>
          <cell r="R252">
            <v>5880443.2799999993</v>
          </cell>
          <cell r="S252">
            <v>9769055.8899999969</v>
          </cell>
          <cell r="T252">
            <v>28788638.790000007</v>
          </cell>
          <cell r="U252">
            <v>8191917.6300000008</v>
          </cell>
          <cell r="V252">
            <v>2813273.4199999981</v>
          </cell>
          <cell r="W252">
            <v>43230069.269999996</v>
          </cell>
          <cell r="X252">
            <v>6005341.0899999961</v>
          </cell>
          <cell r="Y252">
            <v>59392283.68</v>
          </cell>
          <cell r="Z252">
            <v>6015752.3599999994</v>
          </cell>
          <cell r="AA252">
            <v>115645260.16999996</v>
          </cell>
          <cell r="AB252">
            <v>14027574.769999998</v>
          </cell>
          <cell r="AC252">
            <v>2240368.9099999974</v>
          </cell>
          <cell r="AD252">
            <v>5742280.2199999969</v>
          </cell>
          <cell r="AE252">
            <v>49961219.989999995</v>
          </cell>
          <cell r="AF252">
            <v>3983905.5100000016</v>
          </cell>
          <cell r="AG252">
            <v>5990147.5300000012</v>
          </cell>
        </row>
      </sheetData>
      <sheetData sheetId="31"/>
      <sheetData sheetId="32">
        <row r="10">
          <cell r="G10">
            <v>4962</v>
          </cell>
          <cell r="H10">
            <v>292</v>
          </cell>
          <cell r="I10">
            <v>1346</v>
          </cell>
          <cell r="J10">
            <v>914</v>
          </cell>
          <cell r="K10">
            <v>205</v>
          </cell>
          <cell r="L10">
            <v>314</v>
          </cell>
          <cell r="M10">
            <v>283</v>
          </cell>
          <cell r="N10">
            <v>232</v>
          </cell>
          <cell r="O10">
            <v>636</v>
          </cell>
          <cell r="P10">
            <v>121</v>
          </cell>
          <cell r="Q10">
            <v>1515</v>
          </cell>
          <cell r="R10">
            <v>223</v>
          </cell>
          <cell r="S10">
            <v>420</v>
          </cell>
          <cell r="T10">
            <v>452</v>
          </cell>
          <cell r="U10">
            <v>151</v>
          </cell>
          <cell r="V10">
            <v>140</v>
          </cell>
          <cell r="W10">
            <v>566</v>
          </cell>
          <cell r="X10">
            <v>250</v>
          </cell>
          <cell r="Y10">
            <v>1095</v>
          </cell>
          <cell r="Z10">
            <v>235</v>
          </cell>
          <cell r="AA10">
            <v>2723</v>
          </cell>
          <cell r="AB10">
            <v>1051</v>
          </cell>
          <cell r="AC10">
            <v>152</v>
          </cell>
          <cell r="AD10">
            <v>349</v>
          </cell>
          <cell r="AE10">
            <v>969</v>
          </cell>
          <cell r="AF10">
            <v>191</v>
          </cell>
          <cell r="AG10">
            <v>211</v>
          </cell>
        </row>
        <row r="30">
          <cell r="G30">
            <v>36123273</v>
          </cell>
          <cell r="H30">
            <v>679193</v>
          </cell>
          <cell r="I30">
            <v>3534660</v>
          </cell>
          <cell r="J30">
            <v>5701953.2300000004</v>
          </cell>
          <cell r="K30">
            <v>1585637</v>
          </cell>
          <cell r="L30">
            <v>1341029.52</v>
          </cell>
          <cell r="M30">
            <v>1928535</v>
          </cell>
          <cell r="N30">
            <v>1262258</v>
          </cell>
          <cell r="O30">
            <v>3817679</v>
          </cell>
          <cell r="P30">
            <v>241795</v>
          </cell>
          <cell r="Q30">
            <v>9860793</v>
          </cell>
          <cell r="R30">
            <v>1248159</v>
          </cell>
          <cell r="S30">
            <v>1525434</v>
          </cell>
          <cell r="T30">
            <v>2777069</v>
          </cell>
          <cell r="U30">
            <v>1187729</v>
          </cell>
          <cell r="V30">
            <v>750117</v>
          </cell>
          <cell r="W30">
            <v>3799198</v>
          </cell>
          <cell r="X30">
            <v>1100607</v>
          </cell>
          <cell r="Y30">
            <v>5485864</v>
          </cell>
          <cell r="Z30">
            <v>1103185</v>
          </cell>
          <cell r="AA30">
            <v>8524477</v>
          </cell>
          <cell r="AB30">
            <v>1588730</v>
          </cell>
          <cell r="AC30">
            <v>564188.63</v>
          </cell>
          <cell r="AD30">
            <v>873036</v>
          </cell>
          <cell r="AE30">
            <v>4482305</v>
          </cell>
          <cell r="AF30">
            <v>706185</v>
          </cell>
          <cell r="AG30">
            <v>1003250</v>
          </cell>
        </row>
        <row r="37">
          <cell r="G37">
            <v>13861999.449999988</v>
          </cell>
          <cell r="H37">
            <v>127043.94999999995</v>
          </cell>
          <cell r="I37">
            <v>1403642</v>
          </cell>
          <cell r="J37">
            <v>1471428.2999999996</v>
          </cell>
          <cell r="K37">
            <v>349480</v>
          </cell>
          <cell r="L37">
            <v>484088.21999999991</v>
          </cell>
          <cell r="M37">
            <v>677363.13999999966</v>
          </cell>
          <cell r="N37">
            <v>225766.14</v>
          </cell>
          <cell r="O37">
            <v>1141924</v>
          </cell>
          <cell r="P37">
            <v>85331</v>
          </cell>
          <cell r="Q37">
            <v>3202172.620000001</v>
          </cell>
          <cell r="R37">
            <v>228434.44</v>
          </cell>
          <cell r="S37">
            <v>603700.13</v>
          </cell>
          <cell r="T37">
            <v>1612929.7399999993</v>
          </cell>
          <cell r="U37">
            <v>334143</v>
          </cell>
          <cell r="V37">
            <v>182230</v>
          </cell>
          <cell r="W37">
            <v>2172728</v>
          </cell>
          <cell r="X37">
            <v>476799.69999999972</v>
          </cell>
          <cell r="Y37">
            <v>2143736</v>
          </cell>
          <cell r="Z37">
            <v>348757.24</v>
          </cell>
          <cell r="AA37">
            <v>2690931.07</v>
          </cell>
          <cell r="AB37">
            <v>382481</v>
          </cell>
          <cell r="AC37">
            <v>103987.65</v>
          </cell>
          <cell r="AD37">
            <v>261189</v>
          </cell>
          <cell r="AE37">
            <v>1541381</v>
          </cell>
          <cell r="AF37">
            <v>156858</v>
          </cell>
          <cell r="AG37">
            <v>242623</v>
          </cell>
        </row>
        <row r="39">
          <cell r="E39">
            <v>25.621894404751817</v>
          </cell>
          <cell r="G39">
            <v>27.626015175907398</v>
          </cell>
          <cell r="H39">
            <v>15.513238196815522</v>
          </cell>
          <cell r="I39">
            <v>26.132122261012547</v>
          </cell>
          <cell r="J39">
            <v>20.213382117064466</v>
          </cell>
          <cell r="K39">
            <v>17.98085328276111</v>
          </cell>
          <cell r="L39">
            <v>26.115600809168498</v>
          </cell>
          <cell r="M39">
            <v>25.817310807795952</v>
          </cell>
          <cell r="N39">
            <v>14.857150566044938</v>
          </cell>
          <cell r="O39">
            <v>22.862824335352283</v>
          </cell>
          <cell r="P39">
            <v>25.35470317843761</v>
          </cell>
          <cell r="Q39">
            <v>24.194506631628023</v>
          </cell>
          <cell r="R39">
            <v>15.352829293405865</v>
          </cell>
          <cell r="S39">
            <v>27.392119674089656</v>
          </cell>
          <cell r="T39">
            <v>36.610401964451292</v>
          </cell>
          <cell r="U39">
            <v>21.548228997049673</v>
          </cell>
          <cell r="V39">
            <v>18.102599609993931</v>
          </cell>
          <cell r="W39">
            <v>32.203094907716874</v>
          </cell>
          <cell r="X39">
            <v>26.403037414423331</v>
          </cell>
          <cell r="Y39">
            <v>27.724790838932105</v>
          </cell>
          <cell r="Z39">
            <v>22.180100585860487</v>
          </cell>
          <cell r="AA39">
            <v>23.93021012525487</v>
          </cell>
          <cell r="AB39">
            <v>18.643286255681609</v>
          </cell>
          <cell r="AC39">
            <v>14.660767356744472</v>
          </cell>
          <cell r="AD39">
            <v>22.357707570782416</v>
          </cell>
          <cell r="AE39">
            <v>23.613910410042056</v>
          </cell>
          <cell r="AF39">
            <v>17.865518290009145</v>
          </cell>
          <cell r="AG39">
            <v>19.224759396339561</v>
          </cell>
        </row>
        <row r="41">
          <cell r="E41">
            <v>0.66284027448213101</v>
          </cell>
          <cell r="G41">
            <v>0.80120685153438509</v>
          </cell>
          <cell r="H41">
            <v>0.54055303793619935</v>
          </cell>
          <cell r="I41">
            <v>0.51169846523467066</v>
          </cell>
          <cell r="J41">
            <v>0.70567138586729861</v>
          </cell>
          <cell r="K41">
            <v>0.76509342694121774</v>
          </cell>
          <cell r="L41">
            <v>0.62766853652543264</v>
          </cell>
          <cell r="M41">
            <v>0.74235296019659192</v>
          </cell>
          <cell r="N41">
            <v>0.56662981183385785</v>
          </cell>
          <cell r="O41">
            <v>0.6026238916107638</v>
          </cell>
          <cell r="P41">
            <v>0.49691017412766625</v>
          </cell>
          <cell r="Q41">
            <v>0.62152942181990356</v>
          </cell>
          <cell r="R41">
            <v>0.56400735827392356</v>
          </cell>
          <cell r="S41">
            <v>0.47017344001538652</v>
          </cell>
          <cell r="T41">
            <v>0.57792826708654388</v>
          </cell>
          <cell r="U41">
            <v>0.5047692023931859</v>
          </cell>
          <cell r="V41">
            <v>0.51807381193124369</v>
          </cell>
          <cell r="W41">
            <v>0.64526154064596164</v>
          </cell>
          <cell r="X41">
            <v>0.54964777021013922</v>
          </cell>
          <cell r="Y41">
            <v>0.61541333388975439</v>
          </cell>
          <cell r="Z41">
            <v>0.4524417091964375</v>
          </cell>
          <cell r="AA41">
            <v>0.69303778275440597</v>
          </cell>
          <cell r="AB41">
            <v>0.45922161859050792</v>
          </cell>
          <cell r="AC41">
            <v>0.58600987989775255</v>
          </cell>
          <cell r="AD41">
            <v>0.57353793274707432</v>
          </cell>
          <cell r="AE41">
            <v>0.60422502763784169</v>
          </cell>
          <cell r="AF41">
            <v>0.4900856523024521</v>
          </cell>
          <cell r="AG41">
            <v>0.61834428571604672</v>
          </cell>
        </row>
        <row r="63">
          <cell r="F63">
            <v>1003880.56</v>
          </cell>
          <cell r="G63">
            <v>755441110.50999999</v>
          </cell>
          <cell r="H63">
            <v>12161519.65</v>
          </cell>
          <cell r="I63">
            <v>70358983.299999982</v>
          </cell>
          <cell r="J63">
            <v>115386794.66000003</v>
          </cell>
          <cell r="K63">
            <v>32143087.710000001</v>
          </cell>
          <cell r="L63">
            <v>27156422.369999997</v>
          </cell>
          <cell r="M63">
            <v>37838372.219999999</v>
          </cell>
          <cell r="N63">
            <v>23181617.800000004</v>
          </cell>
          <cell r="O63">
            <v>73620509.86999999</v>
          </cell>
          <cell r="P63">
            <v>4707777.7700000005</v>
          </cell>
          <cell r="Q63">
            <v>188209037.76000002</v>
          </cell>
          <cell r="R63">
            <v>22214811.089999992</v>
          </cell>
          <cell r="S63">
            <v>27469566.329999994</v>
          </cell>
          <cell r="T63">
            <v>54342513.310000002</v>
          </cell>
          <cell r="U63">
            <v>21752626.400000002</v>
          </cell>
          <cell r="V63">
            <v>14083361.049999999</v>
          </cell>
          <cell r="W63">
            <v>74731045.019999996</v>
          </cell>
          <cell r="X63">
            <v>21803168.950000003</v>
          </cell>
          <cell r="Y63">
            <v>107984852.18000001</v>
          </cell>
          <cell r="Z63">
            <v>20724340.230000004</v>
          </cell>
          <cell r="AA63">
            <v>176047743.50999996</v>
          </cell>
          <cell r="AB63">
            <v>28802386.290000007</v>
          </cell>
          <cell r="AC63">
            <v>11078239.15</v>
          </cell>
          <cell r="AD63">
            <v>16276677.180000002</v>
          </cell>
          <cell r="AE63">
            <v>88758886.080000013</v>
          </cell>
          <cell r="AF63">
            <v>13500183.830000004</v>
          </cell>
          <cell r="AG63">
            <v>18756534.679999996</v>
          </cell>
        </row>
        <row r="251">
          <cell r="F251">
            <v>94209353.049999982</v>
          </cell>
          <cell r="G251">
            <v>225733278.74000001</v>
          </cell>
          <cell r="H251">
            <v>10912499.209999999</v>
          </cell>
          <cell r="I251">
            <v>20714022.400000002</v>
          </cell>
          <cell r="J251">
            <v>33769147.170000009</v>
          </cell>
          <cell r="K251">
            <v>15675366.199999999</v>
          </cell>
          <cell r="L251">
            <v>13236287.880000001</v>
          </cell>
          <cell r="M251">
            <v>16660240.570000004</v>
          </cell>
          <cell r="N251">
            <v>13271313.560000001</v>
          </cell>
          <cell r="O251">
            <v>32004380.580000002</v>
          </cell>
          <cell r="P251">
            <v>6977426.8200000022</v>
          </cell>
          <cell r="Q251">
            <v>77265682.169999987</v>
          </cell>
          <cell r="R251">
            <v>15925499.779999996</v>
          </cell>
          <cell r="S251">
            <v>17068097.699999999</v>
          </cell>
          <cell r="T251">
            <v>23399558.200000003</v>
          </cell>
          <cell r="U251">
            <v>12997629.41</v>
          </cell>
          <cell r="V251">
            <v>11057988.140000001</v>
          </cell>
          <cell r="W251">
            <v>27719943.380000003</v>
          </cell>
          <cell r="X251">
            <v>15385944.010000002</v>
          </cell>
          <cell r="Y251">
            <v>42895357.839999996</v>
          </cell>
          <cell r="Z251">
            <v>14095236</v>
          </cell>
          <cell r="AA251">
            <v>51110392.719999999</v>
          </cell>
          <cell r="AB251">
            <v>13474584.550000003</v>
          </cell>
          <cell r="AC251">
            <v>8624544.0800000001</v>
          </cell>
          <cell r="AD251">
            <v>10060234.1</v>
          </cell>
          <cell r="AE251">
            <v>33847759.57</v>
          </cell>
          <cell r="AF251">
            <v>9547445.7699999996</v>
          </cell>
          <cell r="AG251">
            <v>12201069.02</v>
          </cell>
        </row>
        <row r="252">
          <cell r="F252">
            <v>-93205472.48999998</v>
          </cell>
          <cell r="G252">
            <v>529707831.76999998</v>
          </cell>
          <cell r="H252">
            <v>1249020.4400000013</v>
          </cell>
          <cell r="I252">
            <v>49644960.899999976</v>
          </cell>
          <cell r="J252">
            <v>81617647.49000001</v>
          </cell>
          <cell r="K252">
            <v>16467721.510000002</v>
          </cell>
          <cell r="L252">
            <v>13920134.489999996</v>
          </cell>
          <cell r="M252">
            <v>21178131.649999995</v>
          </cell>
          <cell r="N252">
            <v>9910304.2400000039</v>
          </cell>
          <cell r="O252">
            <v>41616129.289999992</v>
          </cell>
          <cell r="P252">
            <v>-2269649.0500000017</v>
          </cell>
          <cell r="Q252">
            <v>110943355.59000003</v>
          </cell>
          <cell r="R252">
            <v>6289311.3099999968</v>
          </cell>
          <cell r="S252">
            <v>10401468.629999995</v>
          </cell>
          <cell r="T252">
            <v>30942955.109999999</v>
          </cell>
          <cell r="U252">
            <v>8754996.9900000021</v>
          </cell>
          <cell r="V252">
            <v>3025372.9099999983</v>
          </cell>
          <cell r="W252">
            <v>47011101.639999993</v>
          </cell>
          <cell r="X252">
            <v>6417224.9400000013</v>
          </cell>
          <cell r="Y252">
            <v>65089494.340000011</v>
          </cell>
          <cell r="Z252">
            <v>6629104.2300000042</v>
          </cell>
          <cell r="AA252">
            <v>124937350.78999996</v>
          </cell>
          <cell r="AB252">
            <v>15327801.740000004</v>
          </cell>
          <cell r="AC252">
            <v>2453695.0700000003</v>
          </cell>
          <cell r="AD252">
            <v>6216443.0800000019</v>
          </cell>
          <cell r="AE252">
            <v>54911126.510000013</v>
          </cell>
          <cell r="AF252">
            <v>3952738.0600000042</v>
          </cell>
          <cell r="AG252">
            <v>6555465.6599999964</v>
          </cell>
        </row>
      </sheetData>
      <sheetData sheetId="33" refreshError="1"/>
      <sheetData sheetId="34" refreshError="1"/>
      <sheetData sheetId="3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ข้อตกลง63-เดิม"/>
      <sheetName val="เป้าหมายข้อตกลง63-ปรับ"/>
      <sheetName val="รวม"/>
      <sheetName val="เขต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</sheetNames>
    <sheetDataSet>
      <sheetData sheetId="0"/>
      <sheetData sheetId="1"/>
      <sheetData sheetId="2"/>
      <sheetData sheetId="3">
        <row r="64"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  <cell r="S64">
            <v>0</v>
          </cell>
        </row>
        <row r="76">
          <cell r="E76">
            <v>65300</v>
          </cell>
          <cell r="F76">
            <v>57000</v>
          </cell>
          <cell r="G76">
            <v>45350</v>
          </cell>
          <cell r="I76">
            <v>21500</v>
          </cell>
          <cell r="J76">
            <v>19650</v>
          </cell>
          <cell r="K76">
            <v>75250</v>
          </cell>
          <cell r="M76">
            <v>69000</v>
          </cell>
          <cell r="N76">
            <v>43250</v>
          </cell>
          <cell r="O76">
            <v>93150</v>
          </cell>
          <cell r="Q76">
            <v>52800</v>
          </cell>
          <cell r="R76">
            <v>282700</v>
          </cell>
          <cell r="S76">
            <v>127650</v>
          </cell>
        </row>
        <row r="85">
          <cell r="E85">
            <v>4343.2700000000004</v>
          </cell>
          <cell r="F85">
            <v>4203.16</v>
          </cell>
          <cell r="G85">
            <v>4343.2700000000004</v>
          </cell>
          <cell r="I85">
            <v>4343.26</v>
          </cell>
          <cell r="J85">
            <v>4063.05</v>
          </cell>
          <cell r="K85">
            <v>4345.29</v>
          </cell>
          <cell r="M85">
            <v>4203.13</v>
          </cell>
          <cell r="N85">
            <v>4343.2700000000004</v>
          </cell>
          <cell r="O85">
            <v>4203.16</v>
          </cell>
          <cell r="Q85">
            <v>4343.2700000000004</v>
          </cell>
          <cell r="R85">
            <v>4343.2700000000004</v>
          </cell>
          <cell r="S85">
            <v>4203.16</v>
          </cell>
        </row>
      </sheetData>
      <sheetData sheetId="4">
        <row r="64">
          <cell r="E64">
            <v>58029633.860000007</v>
          </cell>
          <cell r="F64">
            <v>61109559.389999993</v>
          </cell>
          <cell r="G64">
            <v>60588309.559999995</v>
          </cell>
          <cell r="I64">
            <v>63509433.300000004</v>
          </cell>
          <cell r="J64">
            <v>64181495.210000001</v>
          </cell>
          <cell r="K64">
            <v>61000722.850000001</v>
          </cell>
          <cell r="M64">
            <v>63592787.109999999</v>
          </cell>
          <cell r="N64">
            <v>45173793.629999995</v>
          </cell>
          <cell r="O64">
            <v>44347697.889999993</v>
          </cell>
          <cell r="Q64">
            <v>43029217.320000008</v>
          </cell>
          <cell r="R64">
            <v>56713147.049999997</v>
          </cell>
          <cell r="S64">
            <v>52803221.160000004</v>
          </cell>
        </row>
        <row r="76">
          <cell r="E76">
            <v>4238426.3600000003</v>
          </cell>
          <cell r="F76">
            <v>4229658.3</v>
          </cell>
          <cell r="G76">
            <v>4284227.28</v>
          </cell>
          <cell r="I76">
            <v>4195309.7300000004</v>
          </cell>
          <cell r="J76">
            <v>4226571.21</v>
          </cell>
          <cell r="K76">
            <v>4174480.56</v>
          </cell>
          <cell r="M76">
            <v>4196761.22</v>
          </cell>
          <cell r="N76">
            <v>4106842.09</v>
          </cell>
          <cell r="O76">
            <v>4375412.93</v>
          </cell>
          <cell r="Q76">
            <v>4216465.5199999996</v>
          </cell>
          <cell r="R76">
            <v>4250924.4000000004</v>
          </cell>
          <cell r="S76">
            <v>4276684.95</v>
          </cell>
        </row>
        <row r="85">
          <cell r="E85">
            <v>2380193.1</v>
          </cell>
          <cell r="F85">
            <v>2425211.0699999998</v>
          </cell>
          <cell r="G85">
            <v>2552738.7000000002</v>
          </cell>
          <cell r="I85">
            <v>2504447.7200000002</v>
          </cell>
          <cell r="J85">
            <v>2385346.42</v>
          </cell>
          <cell r="K85">
            <v>2533348.31</v>
          </cell>
          <cell r="M85">
            <v>2571389.7800000003</v>
          </cell>
          <cell r="N85">
            <v>2594171.0099999998</v>
          </cell>
          <cell r="O85">
            <v>2567125.7800000003</v>
          </cell>
          <cell r="Q85">
            <v>2704828.65</v>
          </cell>
          <cell r="R85">
            <v>2696760.5799999982</v>
          </cell>
          <cell r="S85">
            <v>2674766.5099999998</v>
          </cell>
        </row>
      </sheetData>
      <sheetData sheetId="5">
        <row r="64">
          <cell r="E64">
            <v>823855.70000000007</v>
          </cell>
          <cell r="F64">
            <v>803445.13</v>
          </cell>
          <cell r="G64">
            <v>814998.58000000007</v>
          </cell>
          <cell r="I64">
            <v>914319.94</v>
          </cell>
          <cell r="J64">
            <v>889743.35</v>
          </cell>
          <cell r="K64">
            <v>885768.73</v>
          </cell>
          <cell r="M64">
            <v>1155137.8500000001</v>
          </cell>
          <cell r="N64">
            <v>873712.03999999992</v>
          </cell>
          <cell r="O64">
            <v>794463.42999999993</v>
          </cell>
          <cell r="Q64">
            <v>769415.18</v>
          </cell>
          <cell r="R64">
            <v>990666.09</v>
          </cell>
          <cell r="S64">
            <v>889872.2300000001</v>
          </cell>
        </row>
        <row r="76">
          <cell r="E76">
            <v>101810</v>
          </cell>
          <cell r="F76">
            <v>102410</v>
          </cell>
          <cell r="G76">
            <v>102050</v>
          </cell>
          <cell r="I76">
            <v>101390</v>
          </cell>
          <cell r="J76">
            <v>105191.96</v>
          </cell>
          <cell r="K76">
            <v>104870</v>
          </cell>
          <cell r="M76">
            <v>105650</v>
          </cell>
          <cell r="N76">
            <v>108460</v>
          </cell>
          <cell r="O76">
            <v>113112.9</v>
          </cell>
          <cell r="Q76">
            <v>109250</v>
          </cell>
          <cell r="R76">
            <v>114285.8</v>
          </cell>
          <cell r="S76">
            <v>112992.9</v>
          </cell>
        </row>
        <row r="85">
          <cell r="E85">
            <v>17087.899999999998</v>
          </cell>
          <cell r="F85">
            <v>16798.75</v>
          </cell>
          <cell r="G85">
            <v>17277.440000000002</v>
          </cell>
          <cell r="I85">
            <v>17618.919999999998</v>
          </cell>
          <cell r="J85">
            <v>19521.38</v>
          </cell>
          <cell r="K85">
            <v>22769.520000000004</v>
          </cell>
          <cell r="M85">
            <v>24373.97</v>
          </cell>
          <cell r="N85">
            <v>26939.22</v>
          </cell>
          <cell r="O85">
            <v>27467.85</v>
          </cell>
          <cell r="Q85">
            <v>28171.629999999997</v>
          </cell>
          <cell r="R85">
            <v>28321.140000000003</v>
          </cell>
          <cell r="S85">
            <v>28300.12</v>
          </cell>
        </row>
      </sheetData>
      <sheetData sheetId="6">
        <row r="64">
          <cell r="E64">
            <v>4100025.2</v>
          </cell>
          <cell r="F64">
            <v>4386556.9200000009</v>
          </cell>
          <cell r="G64">
            <v>4220426.6800000006</v>
          </cell>
          <cell r="I64">
            <v>4625425.1900000004</v>
          </cell>
          <cell r="J64">
            <v>4667560.6199999992</v>
          </cell>
          <cell r="K64">
            <v>4769059.09</v>
          </cell>
          <cell r="M64">
            <v>5831693.3899999997</v>
          </cell>
          <cell r="N64">
            <v>4424397.6399999997</v>
          </cell>
          <cell r="O64">
            <v>4128900.6799999997</v>
          </cell>
          <cell r="Q64">
            <v>3698108.88</v>
          </cell>
          <cell r="R64">
            <v>4489571.32</v>
          </cell>
          <cell r="S64">
            <v>4204893.3500000006</v>
          </cell>
        </row>
        <row r="76">
          <cell r="E76">
            <v>601020</v>
          </cell>
          <cell r="F76">
            <v>604098.31999999995</v>
          </cell>
          <cell r="G76">
            <v>641165.04</v>
          </cell>
          <cell r="I76">
            <v>641024.49</v>
          </cell>
          <cell r="J76">
            <v>609430</v>
          </cell>
          <cell r="K76">
            <v>605300</v>
          </cell>
          <cell r="M76">
            <v>579670</v>
          </cell>
          <cell r="N76">
            <v>589370.93000000005</v>
          </cell>
          <cell r="O76">
            <v>595660</v>
          </cell>
          <cell r="Q76">
            <v>622222.9</v>
          </cell>
          <cell r="R76">
            <v>634315.79</v>
          </cell>
          <cell r="S76">
            <v>674201.22</v>
          </cell>
        </row>
        <row r="85">
          <cell r="E85">
            <v>749855.49</v>
          </cell>
          <cell r="F85">
            <v>755809.14999999991</v>
          </cell>
          <cell r="G85">
            <v>759314.16</v>
          </cell>
          <cell r="I85">
            <v>765443.23</v>
          </cell>
          <cell r="J85">
            <v>720851.07000000007</v>
          </cell>
          <cell r="K85">
            <v>775344.79</v>
          </cell>
          <cell r="M85">
            <v>759161.42999999993</v>
          </cell>
          <cell r="N85">
            <v>838236.33</v>
          </cell>
          <cell r="O85">
            <v>844701.6</v>
          </cell>
          <cell r="Q85">
            <v>814431.65</v>
          </cell>
          <cell r="R85">
            <v>821227.08999999915</v>
          </cell>
          <cell r="S85">
            <v>810509.66</v>
          </cell>
        </row>
      </sheetData>
      <sheetData sheetId="7">
        <row r="64">
          <cell r="E64">
            <v>7677682.8300000001</v>
          </cell>
          <cell r="F64">
            <v>8005059.1100000003</v>
          </cell>
          <cell r="G64">
            <v>7824570.870000001</v>
          </cell>
          <cell r="I64">
            <v>8866760.5699999984</v>
          </cell>
          <cell r="J64">
            <v>8306314.3199999994</v>
          </cell>
          <cell r="K64">
            <v>8514659.6100000013</v>
          </cell>
          <cell r="M64">
            <v>9396541.1700000018</v>
          </cell>
          <cell r="N64">
            <v>7509436.8300000001</v>
          </cell>
          <cell r="O64">
            <v>7071031.3099999987</v>
          </cell>
          <cell r="Q64">
            <v>6470770.7199999997</v>
          </cell>
          <cell r="R64">
            <v>8175947.5600000005</v>
          </cell>
          <cell r="S64">
            <v>7940497.3500000015</v>
          </cell>
        </row>
        <row r="76">
          <cell r="E76">
            <v>802855.42</v>
          </cell>
          <cell r="F76">
            <v>747496.55</v>
          </cell>
          <cell r="G76">
            <v>750430</v>
          </cell>
          <cell r="I76">
            <v>800115.6</v>
          </cell>
          <cell r="J76">
            <v>747310</v>
          </cell>
          <cell r="K76">
            <v>757491.59</v>
          </cell>
          <cell r="M76">
            <v>733303.26</v>
          </cell>
          <cell r="N76">
            <v>725678.79</v>
          </cell>
          <cell r="O76">
            <v>749983.36</v>
          </cell>
          <cell r="Q76">
            <v>784840</v>
          </cell>
          <cell r="R76">
            <v>900910.65</v>
          </cell>
          <cell r="S76">
            <v>2091041.01</v>
          </cell>
        </row>
        <row r="85">
          <cell r="E85">
            <v>708462.77</v>
          </cell>
          <cell r="F85">
            <v>731815.17999999993</v>
          </cell>
          <cell r="G85">
            <v>734460.03</v>
          </cell>
          <cell r="I85">
            <v>714062.12000000011</v>
          </cell>
          <cell r="J85">
            <v>730039.92999999993</v>
          </cell>
          <cell r="K85">
            <v>719111.99</v>
          </cell>
          <cell r="M85">
            <v>703790.20000000007</v>
          </cell>
          <cell r="N85">
            <v>725768.07</v>
          </cell>
          <cell r="O85">
            <v>740364.83</v>
          </cell>
          <cell r="Q85">
            <v>734310.01</v>
          </cell>
          <cell r="R85">
            <v>737171.31999999983</v>
          </cell>
          <cell r="S85">
            <v>1056709.73</v>
          </cell>
        </row>
      </sheetData>
      <sheetData sheetId="8">
        <row r="64">
          <cell r="E64">
            <v>2379415.1699999995</v>
          </cell>
          <cell r="F64">
            <v>2513562.67</v>
          </cell>
          <cell r="G64">
            <v>2421601.98</v>
          </cell>
          <cell r="I64">
            <v>2842175.1900000004</v>
          </cell>
          <cell r="J64">
            <v>2711219.86</v>
          </cell>
          <cell r="K64">
            <v>2580096.0699999998</v>
          </cell>
          <cell r="M64">
            <v>2832478.06</v>
          </cell>
          <cell r="N64">
            <v>2145678.2399999998</v>
          </cell>
          <cell r="O64">
            <v>2108514.64</v>
          </cell>
          <cell r="Q64">
            <v>2018964.8499999999</v>
          </cell>
          <cell r="R64">
            <v>2425586.0400000005</v>
          </cell>
          <cell r="S64">
            <v>2391990.6199999992</v>
          </cell>
        </row>
        <row r="76">
          <cell r="E76">
            <v>175620</v>
          </cell>
          <cell r="F76">
            <v>176720</v>
          </cell>
          <cell r="G76">
            <v>175890</v>
          </cell>
          <cell r="I76">
            <v>174220</v>
          </cell>
          <cell r="J76">
            <v>175280</v>
          </cell>
          <cell r="K76">
            <v>175440</v>
          </cell>
          <cell r="M76">
            <v>177760</v>
          </cell>
          <cell r="N76">
            <v>192507.01</v>
          </cell>
          <cell r="O76">
            <v>183959.29</v>
          </cell>
          <cell r="Q76">
            <v>180870</v>
          </cell>
          <cell r="R76">
            <v>177790</v>
          </cell>
          <cell r="S76">
            <v>180600</v>
          </cell>
        </row>
        <row r="85">
          <cell r="E85">
            <v>49834.530000000006</v>
          </cell>
          <cell r="F85">
            <v>48799.360000000001</v>
          </cell>
          <cell r="G85">
            <v>49315.51</v>
          </cell>
          <cell r="I85">
            <v>49685.32</v>
          </cell>
          <cell r="J85">
            <v>49199.3</v>
          </cell>
          <cell r="K85">
            <v>51263.350000000006</v>
          </cell>
          <cell r="M85">
            <v>52382.119999999995</v>
          </cell>
          <cell r="N85">
            <v>53820.99</v>
          </cell>
          <cell r="O85">
            <v>53345.47</v>
          </cell>
          <cell r="Q85">
            <v>55005.37</v>
          </cell>
          <cell r="R85">
            <v>56287.770000000004</v>
          </cell>
          <cell r="S85">
            <v>56208.93</v>
          </cell>
        </row>
      </sheetData>
      <sheetData sheetId="9">
        <row r="64">
          <cell r="E64">
            <v>1958458.9399999997</v>
          </cell>
          <cell r="F64">
            <v>2123165.3499999996</v>
          </cell>
          <cell r="G64">
            <v>1968230.9000000001</v>
          </cell>
          <cell r="I64">
            <v>2099953.75</v>
          </cell>
          <cell r="J64">
            <v>2160723.19</v>
          </cell>
          <cell r="K64">
            <v>2060813.8099999998</v>
          </cell>
          <cell r="M64">
            <v>2275301.0500000003</v>
          </cell>
          <cell r="N64">
            <v>1741334.58</v>
          </cell>
          <cell r="O64">
            <v>1754856.3199999998</v>
          </cell>
          <cell r="Q64">
            <v>1734959.4599999997</v>
          </cell>
          <cell r="R64">
            <v>2187859.41</v>
          </cell>
          <cell r="S64">
            <v>2060832.0999999999</v>
          </cell>
        </row>
        <row r="76">
          <cell r="E76">
            <v>184044.39</v>
          </cell>
          <cell r="F76">
            <v>187102.8</v>
          </cell>
          <cell r="G76">
            <v>184134.67</v>
          </cell>
          <cell r="I76">
            <v>184944.39</v>
          </cell>
          <cell r="J76">
            <v>185824.39</v>
          </cell>
          <cell r="K76">
            <v>187826.91</v>
          </cell>
          <cell r="M76">
            <v>183380</v>
          </cell>
          <cell r="N76">
            <v>185390</v>
          </cell>
          <cell r="O76">
            <v>187498.69</v>
          </cell>
          <cell r="Q76">
            <v>197091.87</v>
          </cell>
          <cell r="R76">
            <v>190890</v>
          </cell>
          <cell r="S76">
            <v>186380</v>
          </cell>
        </row>
        <row r="85">
          <cell r="E85">
            <v>61304.090000000004</v>
          </cell>
          <cell r="F85">
            <v>59743.65</v>
          </cell>
          <cell r="G85">
            <v>61943.4</v>
          </cell>
          <cell r="I85">
            <v>61797.100000000006</v>
          </cell>
          <cell r="J85">
            <v>60039.93</v>
          </cell>
          <cell r="K85">
            <v>64825.040000000008</v>
          </cell>
          <cell r="M85">
            <v>63767.7</v>
          </cell>
          <cell r="N85">
            <v>68164.53</v>
          </cell>
          <cell r="O85">
            <v>69834.3</v>
          </cell>
          <cell r="Q85">
            <v>69329.27</v>
          </cell>
          <cell r="R85">
            <v>72688.459999999992</v>
          </cell>
          <cell r="S85">
            <v>71987.930000000008</v>
          </cell>
        </row>
      </sheetData>
      <sheetData sheetId="10">
        <row r="64">
          <cell r="E64">
            <v>1330916.8699999999</v>
          </cell>
          <cell r="F64">
            <v>1486509.3199999998</v>
          </cell>
          <cell r="G64">
            <v>1370583.1199999999</v>
          </cell>
          <cell r="I64">
            <v>1443012.55</v>
          </cell>
          <cell r="J64">
            <v>1446310.3499999999</v>
          </cell>
          <cell r="K64">
            <v>1407052.5</v>
          </cell>
          <cell r="M64">
            <v>1591906.94</v>
          </cell>
          <cell r="N64">
            <v>1256823.33</v>
          </cell>
          <cell r="O64">
            <v>1171476.7200000002</v>
          </cell>
          <cell r="Q64">
            <v>1140004.21</v>
          </cell>
          <cell r="R64">
            <v>1539511.09</v>
          </cell>
          <cell r="S64">
            <v>1448783.58</v>
          </cell>
        </row>
        <row r="76">
          <cell r="E76">
            <v>137638.13</v>
          </cell>
          <cell r="F76">
            <v>134870</v>
          </cell>
          <cell r="G76">
            <v>138770.93</v>
          </cell>
          <cell r="I76">
            <v>146004.76</v>
          </cell>
          <cell r="J76">
            <v>137090</v>
          </cell>
          <cell r="K76">
            <v>137660</v>
          </cell>
          <cell r="M76">
            <v>137640</v>
          </cell>
          <cell r="N76">
            <v>137610</v>
          </cell>
          <cell r="O76">
            <v>141790.93</v>
          </cell>
          <cell r="Q76">
            <v>148590.93</v>
          </cell>
          <cell r="R76">
            <v>142280.93</v>
          </cell>
          <cell r="S76">
            <v>139440</v>
          </cell>
        </row>
        <row r="85">
          <cell r="E85">
            <v>33742</v>
          </cell>
          <cell r="F85">
            <v>33272.350000000006</v>
          </cell>
          <cell r="G85">
            <v>34052.39</v>
          </cell>
          <cell r="I85">
            <v>35019.270000000004</v>
          </cell>
          <cell r="J85">
            <v>34924.03</v>
          </cell>
          <cell r="K85">
            <v>36812.79</v>
          </cell>
          <cell r="M85">
            <v>37894.29</v>
          </cell>
          <cell r="N85">
            <v>38909.729999999996</v>
          </cell>
          <cell r="O85">
            <v>38975.229999999996</v>
          </cell>
          <cell r="Q85">
            <v>40408.47</v>
          </cell>
          <cell r="R85">
            <v>40260</v>
          </cell>
          <cell r="S85">
            <v>39986.94</v>
          </cell>
        </row>
      </sheetData>
      <sheetData sheetId="11">
        <row r="64">
          <cell r="E64">
            <v>2742496.6900000004</v>
          </cell>
          <cell r="F64">
            <v>2794278.83</v>
          </cell>
          <cell r="G64">
            <v>2800667.9200000004</v>
          </cell>
          <cell r="I64">
            <v>3029234.5100000002</v>
          </cell>
          <cell r="J64">
            <v>2962681.55</v>
          </cell>
          <cell r="K64">
            <v>2977033.68</v>
          </cell>
          <cell r="M64">
            <v>3469709.1</v>
          </cell>
          <cell r="N64">
            <v>2841905.3999999994</v>
          </cell>
          <cell r="O64">
            <v>2433196.1900000004</v>
          </cell>
          <cell r="Q64">
            <v>2377680.0200000005</v>
          </cell>
          <cell r="R64">
            <v>3048038.56</v>
          </cell>
          <cell r="S64">
            <v>2757021.41</v>
          </cell>
        </row>
        <row r="76">
          <cell r="E76">
            <v>227459.53</v>
          </cell>
          <cell r="F76">
            <v>226030</v>
          </cell>
          <cell r="G76">
            <v>264564.02</v>
          </cell>
          <cell r="I76">
            <v>228430</v>
          </cell>
          <cell r="J76">
            <v>231150</v>
          </cell>
          <cell r="K76">
            <v>230140</v>
          </cell>
          <cell r="M76">
            <v>234482.43</v>
          </cell>
          <cell r="N76">
            <v>227800</v>
          </cell>
          <cell r="O76">
            <v>236032.9</v>
          </cell>
          <cell r="Q76">
            <v>231750</v>
          </cell>
          <cell r="R76">
            <v>231970</v>
          </cell>
          <cell r="S76">
            <v>235090</v>
          </cell>
        </row>
        <row r="85">
          <cell r="E85">
            <v>52138.049999999996</v>
          </cell>
          <cell r="F85">
            <v>51939.93</v>
          </cell>
          <cell r="G85">
            <v>53306.549999999996</v>
          </cell>
          <cell r="I85">
            <v>60594.39</v>
          </cell>
          <cell r="J85">
            <v>59037.030000000006</v>
          </cell>
          <cell r="K85">
            <v>61756.810000000005</v>
          </cell>
          <cell r="M85">
            <v>62296.210000000006</v>
          </cell>
          <cell r="N85">
            <v>64245.210000000006</v>
          </cell>
          <cell r="O85">
            <v>66430.909999999989</v>
          </cell>
          <cell r="Q85">
            <v>67848.91</v>
          </cell>
          <cell r="R85">
            <v>99179.709999999992</v>
          </cell>
          <cell r="S85">
            <v>100755.77</v>
          </cell>
        </row>
      </sheetData>
      <sheetData sheetId="12">
        <row r="64">
          <cell r="E64">
            <v>1624223.2700000003</v>
          </cell>
          <cell r="F64">
            <v>1742781.58</v>
          </cell>
          <cell r="G64">
            <v>1703288.28</v>
          </cell>
          <cell r="I64">
            <v>1706881.3</v>
          </cell>
          <cell r="J64">
            <v>1765533.38</v>
          </cell>
          <cell r="K64">
            <v>1711540.43</v>
          </cell>
          <cell r="M64">
            <v>2056078.6300000001</v>
          </cell>
          <cell r="N64">
            <v>1651859.8399999999</v>
          </cell>
          <cell r="O64">
            <v>1483169.4799999997</v>
          </cell>
          <cell r="Q64">
            <v>1382658.6</v>
          </cell>
          <cell r="R64">
            <v>1804155.12</v>
          </cell>
          <cell r="S64">
            <v>1685105.69</v>
          </cell>
        </row>
        <row r="76">
          <cell r="E76">
            <v>195799.06</v>
          </cell>
          <cell r="F76">
            <v>192019.53</v>
          </cell>
          <cell r="G76">
            <v>196170.75</v>
          </cell>
          <cell r="I76">
            <v>191540</v>
          </cell>
          <cell r="J76">
            <v>188870</v>
          </cell>
          <cell r="K76">
            <v>192250</v>
          </cell>
          <cell r="M76">
            <v>188440</v>
          </cell>
          <cell r="N76">
            <v>188620</v>
          </cell>
          <cell r="O76">
            <v>188990</v>
          </cell>
          <cell r="Q76">
            <v>191020</v>
          </cell>
          <cell r="R76">
            <v>192810</v>
          </cell>
          <cell r="S76">
            <v>196852.9</v>
          </cell>
        </row>
        <row r="85">
          <cell r="E85">
            <v>44479.069999999992</v>
          </cell>
          <cell r="F85">
            <v>44590.17</v>
          </cell>
          <cell r="G85">
            <v>44648.58</v>
          </cell>
          <cell r="I85">
            <v>45830.1</v>
          </cell>
          <cell r="J85">
            <v>44702.539999999994</v>
          </cell>
          <cell r="K85">
            <v>46441.06</v>
          </cell>
          <cell r="M85">
            <v>46034.8</v>
          </cell>
          <cell r="N85">
            <v>47217.520000000004</v>
          </cell>
          <cell r="O85">
            <v>48790.19</v>
          </cell>
          <cell r="Q85">
            <v>49061.689999999995</v>
          </cell>
          <cell r="R85">
            <v>49247.34</v>
          </cell>
          <cell r="S85">
            <v>49916.899999999994</v>
          </cell>
        </row>
      </sheetData>
      <sheetData sheetId="13">
        <row r="64">
          <cell r="E64">
            <v>5408319.7000000011</v>
          </cell>
          <cell r="F64">
            <v>5449903.4400000004</v>
          </cell>
          <cell r="G64">
            <v>5177654.25</v>
          </cell>
          <cell r="I64">
            <v>5397008.2499999991</v>
          </cell>
          <cell r="J64">
            <v>5251960.07</v>
          </cell>
          <cell r="K64">
            <v>5221890.8999999994</v>
          </cell>
          <cell r="M64">
            <v>6327674.4700000007</v>
          </cell>
          <cell r="N64">
            <v>5000087.6100000003</v>
          </cell>
          <cell r="O64">
            <v>4907698.6100000003</v>
          </cell>
          <cell r="Q64">
            <v>4671878.17</v>
          </cell>
          <cell r="R64">
            <v>5707677.0499999998</v>
          </cell>
          <cell r="S64">
            <v>5554913.75</v>
          </cell>
        </row>
        <row r="76">
          <cell r="E76">
            <v>585250</v>
          </cell>
          <cell r="F76">
            <v>587450</v>
          </cell>
          <cell r="G76">
            <v>592660</v>
          </cell>
          <cell r="I76">
            <v>599660.64</v>
          </cell>
          <cell r="J76">
            <v>590360</v>
          </cell>
          <cell r="K76">
            <v>614359.69999999995</v>
          </cell>
          <cell r="M76">
            <v>559260</v>
          </cell>
          <cell r="N76">
            <v>603530</v>
          </cell>
          <cell r="O76">
            <v>619270</v>
          </cell>
          <cell r="Q76">
            <v>615020</v>
          </cell>
          <cell r="R76">
            <v>599731.87</v>
          </cell>
          <cell r="S76">
            <v>612070</v>
          </cell>
        </row>
        <row r="85">
          <cell r="E85">
            <v>186306.86</v>
          </cell>
          <cell r="F85">
            <v>186685.68</v>
          </cell>
          <cell r="G85">
            <v>191643.56</v>
          </cell>
          <cell r="I85">
            <v>191140.83000000002</v>
          </cell>
          <cell r="J85">
            <v>183832.05</v>
          </cell>
          <cell r="K85">
            <v>197688.34000000003</v>
          </cell>
          <cell r="M85">
            <v>195166.95</v>
          </cell>
          <cell r="N85">
            <v>202496.77000000002</v>
          </cell>
          <cell r="O85">
            <v>202443.55</v>
          </cell>
          <cell r="Q85">
            <v>206363.39</v>
          </cell>
          <cell r="R85">
            <v>209845.90000000017</v>
          </cell>
          <cell r="S85">
            <v>211607.51</v>
          </cell>
        </row>
      </sheetData>
      <sheetData sheetId="14">
        <row r="64">
          <cell r="E64">
            <v>289601.68</v>
          </cell>
          <cell r="F64">
            <v>330744.05</v>
          </cell>
          <cell r="G64">
            <v>314107.59000000003</v>
          </cell>
          <cell r="I64">
            <v>335126.33000000007</v>
          </cell>
          <cell r="J64">
            <v>341161.45</v>
          </cell>
          <cell r="K64">
            <v>350236.07</v>
          </cell>
          <cell r="M64">
            <v>413653.11</v>
          </cell>
          <cell r="N64">
            <v>345865.34</v>
          </cell>
          <cell r="O64">
            <v>332297.04999999993</v>
          </cell>
          <cell r="Q64">
            <v>294437.23000000004</v>
          </cell>
          <cell r="R64">
            <v>349676.7</v>
          </cell>
          <cell r="S64">
            <v>349998.45999999996</v>
          </cell>
        </row>
        <row r="76">
          <cell r="E76">
            <v>39040</v>
          </cell>
          <cell r="F76">
            <v>41133.64</v>
          </cell>
          <cell r="G76">
            <v>40000</v>
          </cell>
          <cell r="I76">
            <v>39700</v>
          </cell>
          <cell r="J76">
            <v>39990</v>
          </cell>
          <cell r="K76">
            <v>40990</v>
          </cell>
          <cell r="M76">
            <v>41280</v>
          </cell>
          <cell r="N76">
            <v>41460</v>
          </cell>
          <cell r="O76">
            <v>41640</v>
          </cell>
          <cell r="Q76">
            <v>43778.5</v>
          </cell>
          <cell r="R76">
            <v>61104.46</v>
          </cell>
          <cell r="S76">
            <v>43230</v>
          </cell>
        </row>
        <row r="85">
          <cell r="E85">
            <v>9601</v>
          </cell>
          <cell r="F85">
            <v>9347.11</v>
          </cell>
          <cell r="G85">
            <v>10781.07</v>
          </cell>
          <cell r="I85">
            <v>10797.38</v>
          </cell>
          <cell r="J85">
            <v>11455.76</v>
          </cell>
          <cell r="K85">
            <v>11911.929999999998</v>
          </cell>
          <cell r="M85">
            <v>12700.47</v>
          </cell>
          <cell r="N85">
            <v>13028.71</v>
          </cell>
          <cell r="O85">
            <v>14284.109999999999</v>
          </cell>
          <cell r="Q85">
            <v>14527.759999999998</v>
          </cell>
          <cell r="R85">
            <v>14525.410000000003</v>
          </cell>
          <cell r="S85">
            <v>14565.399999999998</v>
          </cell>
        </row>
      </sheetData>
      <sheetData sheetId="15">
        <row r="64">
          <cell r="E64">
            <v>12950755.33</v>
          </cell>
          <cell r="F64">
            <v>13695653.640000001</v>
          </cell>
          <cell r="G64">
            <v>13417662.93</v>
          </cell>
          <cell r="I64">
            <v>13689245.85</v>
          </cell>
          <cell r="J64">
            <v>14053379.17</v>
          </cell>
          <cell r="K64">
            <v>13964484.4</v>
          </cell>
          <cell r="M64">
            <v>16444506.840000002</v>
          </cell>
          <cell r="N64">
            <v>12726703.450000003</v>
          </cell>
          <cell r="O64">
            <v>12266476.93</v>
          </cell>
          <cell r="Q64">
            <v>11316503.100000001</v>
          </cell>
          <cell r="R64">
            <v>14901255.470000001</v>
          </cell>
          <cell r="S64">
            <v>14037614.960000001</v>
          </cell>
        </row>
        <row r="76">
          <cell r="E76">
            <v>1457077.76</v>
          </cell>
          <cell r="F76">
            <v>1465987.38</v>
          </cell>
          <cell r="G76">
            <v>1452650.93</v>
          </cell>
          <cell r="I76">
            <v>1471801.86</v>
          </cell>
          <cell r="J76">
            <v>1457860.93</v>
          </cell>
          <cell r="K76">
            <v>1471853.44</v>
          </cell>
          <cell r="M76">
            <v>1379384.58</v>
          </cell>
          <cell r="N76">
            <v>1366180.93</v>
          </cell>
          <cell r="O76">
            <v>1487217.83</v>
          </cell>
          <cell r="Q76">
            <v>1522376.71</v>
          </cell>
          <cell r="R76">
            <v>1516080.66</v>
          </cell>
          <cell r="S76">
            <v>1552350.18</v>
          </cell>
        </row>
        <row r="85">
          <cell r="E85">
            <v>568520.37</v>
          </cell>
          <cell r="F85">
            <v>560661.59</v>
          </cell>
          <cell r="G85">
            <v>576342.67000000004</v>
          </cell>
          <cell r="I85">
            <v>579770.78</v>
          </cell>
          <cell r="J85">
            <v>555671.92000000004</v>
          </cell>
          <cell r="K85">
            <v>592518.47</v>
          </cell>
          <cell r="M85">
            <v>588856.90999999992</v>
          </cell>
          <cell r="N85">
            <v>612089.09</v>
          </cell>
          <cell r="O85">
            <v>609274.51</v>
          </cell>
          <cell r="Q85">
            <v>630027.32000000007</v>
          </cell>
          <cell r="R85">
            <v>633723.34000000008</v>
          </cell>
          <cell r="S85">
            <v>636515.53</v>
          </cell>
        </row>
      </sheetData>
      <sheetData sheetId="16">
        <row r="64">
          <cell r="E64">
            <v>1515222.5599999998</v>
          </cell>
          <cell r="F64">
            <v>1516648.8500000003</v>
          </cell>
          <cell r="G64">
            <v>1592095.8599999999</v>
          </cell>
          <cell r="I64">
            <v>1690185.39</v>
          </cell>
          <cell r="J64">
            <v>1701766.67</v>
          </cell>
          <cell r="K64">
            <v>1621414.64</v>
          </cell>
          <cell r="M64">
            <v>2015658.72</v>
          </cell>
          <cell r="N64">
            <v>1559589.15</v>
          </cell>
          <cell r="O64">
            <v>1413306.0999999999</v>
          </cell>
          <cell r="Q64">
            <v>1309967.48</v>
          </cell>
          <cell r="R64">
            <v>1682742.27</v>
          </cell>
          <cell r="S64">
            <v>1480837.86</v>
          </cell>
        </row>
        <row r="76">
          <cell r="E76">
            <v>184650</v>
          </cell>
          <cell r="F76">
            <v>186450</v>
          </cell>
          <cell r="G76">
            <v>184940</v>
          </cell>
          <cell r="I76">
            <v>185670</v>
          </cell>
          <cell r="J76">
            <v>187070</v>
          </cell>
          <cell r="K76">
            <v>189980</v>
          </cell>
          <cell r="M76">
            <v>185570</v>
          </cell>
          <cell r="N76">
            <v>186820</v>
          </cell>
          <cell r="O76">
            <v>187010</v>
          </cell>
          <cell r="Q76">
            <v>190040</v>
          </cell>
          <cell r="R76">
            <v>193770.93</v>
          </cell>
          <cell r="S76">
            <v>191710</v>
          </cell>
        </row>
        <row r="85">
          <cell r="E85">
            <v>66722.8</v>
          </cell>
          <cell r="F85">
            <v>67119.02</v>
          </cell>
          <cell r="G85">
            <v>68216.290000000008</v>
          </cell>
          <cell r="I85">
            <v>68459.320000000007</v>
          </cell>
          <cell r="J85">
            <v>66348.88</v>
          </cell>
          <cell r="K85">
            <v>69193.919999999998</v>
          </cell>
          <cell r="M85">
            <v>89178.78</v>
          </cell>
          <cell r="N85">
            <v>71945.320000000007</v>
          </cell>
          <cell r="O85">
            <v>71546.31</v>
          </cell>
          <cell r="Q85">
            <v>74253.88</v>
          </cell>
          <cell r="R85">
            <v>74799.549999999988</v>
          </cell>
          <cell r="S85">
            <v>73910.540000000008</v>
          </cell>
        </row>
      </sheetData>
      <sheetData sheetId="17">
        <row r="64">
          <cell r="E64">
            <v>1731585.2199999997</v>
          </cell>
          <cell r="F64">
            <v>1874899.7799999998</v>
          </cell>
          <cell r="G64">
            <v>1886807.44</v>
          </cell>
          <cell r="I64">
            <v>2072496.5</v>
          </cell>
          <cell r="J64">
            <v>2044010.67</v>
          </cell>
          <cell r="K64">
            <v>2071381.9599999997</v>
          </cell>
          <cell r="M64">
            <v>2517014.4099999997</v>
          </cell>
          <cell r="N64">
            <v>1827205.2600000005</v>
          </cell>
          <cell r="O64">
            <v>1820631.36</v>
          </cell>
          <cell r="Q64">
            <v>1628913.18</v>
          </cell>
          <cell r="R64">
            <v>2007815</v>
          </cell>
          <cell r="S64">
            <v>1890242.1599999997</v>
          </cell>
        </row>
        <row r="76">
          <cell r="E76">
            <v>266320</v>
          </cell>
          <cell r="F76">
            <v>269200</v>
          </cell>
          <cell r="G76">
            <v>267120</v>
          </cell>
          <cell r="I76">
            <v>270339.25</v>
          </cell>
          <cell r="J76">
            <v>271830</v>
          </cell>
          <cell r="K76">
            <v>272870</v>
          </cell>
          <cell r="M76">
            <v>271060</v>
          </cell>
          <cell r="N76">
            <v>271780</v>
          </cell>
          <cell r="O76">
            <v>274080</v>
          </cell>
          <cell r="Q76">
            <v>273500</v>
          </cell>
          <cell r="R76">
            <v>278090.93</v>
          </cell>
          <cell r="S76">
            <v>278260</v>
          </cell>
        </row>
        <row r="85">
          <cell r="E85">
            <v>64009.87</v>
          </cell>
          <cell r="F85">
            <v>63214.38</v>
          </cell>
          <cell r="G85">
            <v>64757.479999999996</v>
          </cell>
          <cell r="I85">
            <v>65876.639999999999</v>
          </cell>
          <cell r="J85">
            <v>64098.239999999998</v>
          </cell>
          <cell r="K85">
            <v>67098.37</v>
          </cell>
          <cell r="M85">
            <v>67603.22</v>
          </cell>
          <cell r="N85">
            <v>69919.929999999993</v>
          </cell>
          <cell r="O85">
            <v>70609.459999999992</v>
          </cell>
          <cell r="Q85">
            <v>74164.299999999988</v>
          </cell>
          <cell r="R85">
            <v>80030.980000000025</v>
          </cell>
          <cell r="S85">
            <v>80730.34</v>
          </cell>
        </row>
      </sheetData>
      <sheetData sheetId="18">
        <row r="64">
          <cell r="E64">
            <v>3929668.5700000003</v>
          </cell>
          <cell r="F64">
            <v>4174504.3299999996</v>
          </cell>
          <cell r="G64">
            <v>3902047.77</v>
          </cell>
          <cell r="I64">
            <v>4089351.29</v>
          </cell>
          <cell r="J64">
            <v>4123238.79</v>
          </cell>
          <cell r="K64">
            <v>3961651.13</v>
          </cell>
          <cell r="M64">
            <v>4630683.83</v>
          </cell>
          <cell r="N64">
            <v>3593741.55</v>
          </cell>
          <cell r="O64">
            <v>3372638.4400000004</v>
          </cell>
          <cell r="Q64">
            <v>3302068.3600000003</v>
          </cell>
          <cell r="R64">
            <v>4157626.5</v>
          </cell>
          <cell r="S64">
            <v>4011052.88</v>
          </cell>
        </row>
        <row r="76">
          <cell r="E76">
            <v>430660</v>
          </cell>
          <cell r="F76">
            <v>437002</v>
          </cell>
          <cell r="G76">
            <v>424810</v>
          </cell>
          <cell r="I76">
            <v>427406.73</v>
          </cell>
          <cell r="J76">
            <v>448433.46</v>
          </cell>
          <cell r="K76">
            <v>454290</v>
          </cell>
          <cell r="M76">
            <v>447000</v>
          </cell>
          <cell r="N76">
            <v>440164.39</v>
          </cell>
          <cell r="O76">
            <v>460384.58</v>
          </cell>
          <cell r="Q76">
            <v>450967.48</v>
          </cell>
          <cell r="R76">
            <v>489460.47</v>
          </cell>
          <cell r="S76">
            <v>460816.73</v>
          </cell>
        </row>
        <row r="85">
          <cell r="E85">
            <v>130769.95999999999</v>
          </cell>
          <cell r="F85">
            <v>137477.82</v>
          </cell>
          <cell r="G85">
            <v>135445.5</v>
          </cell>
          <cell r="I85">
            <v>141280.63</v>
          </cell>
          <cell r="J85">
            <v>134118.42000000001</v>
          </cell>
          <cell r="K85">
            <v>140749.40000000002</v>
          </cell>
          <cell r="M85">
            <v>138729.57</v>
          </cell>
          <cell r="N85">
            <v>145359.58000000002</v>
          </cell>
          <cell r="O85">
            <v>149698.54</v>
          </cell>
          <cell r="Q85">
            <v>151032.32000000001</v>
          </cell>
          <cell r="R85">
            <v>158950.04999999999</v>
          </cell>
          <cell r="S85">
            <v>159232.24000000002</v>
          </cell>
        </row>
      </sheetData>
      <sheetData sheetId="19">
        <row r="64">
          <cell r="E64">
            <v>1542085.1800000002</v>
          </cell>
          <cell r="F64">
            <v>1609561.7</v>
          </cell>
          <cell r="G64">
            <v>1477958.1700000002</v>
          </cell>
          <cell r="I64">
            <v>1634660.8599999999</v>
          </cell>
          <cell r="J64">
            <v>1612497.42</v>
          </cell>
          <cell r="K64">
            <v>1618248.51</v>
          </cell>
          <cell r="M64">
            <v>1938016.19</v>
          </cell>
          <cell r="N64">
            <v>1473011.1099999999</v>
          </cell>
          <cell r="O64">
            <v>1444498.02</v>
          </cell>
          <cell r="Q64">
            <v>1289822.8500000001</v>
          </cell>
          <cell r="R64">
            <v>1620189.24</v>
          </cell>
          <cell r="S64">
            <v>1525589.5899999999</v>
          </cell>
        </row>
        <row r="76">
          <cell r="E76">
            <v>196450</v>
          </cell>
          <cell r="F76">
            <v>195440</v>
          </cell>
          <cell r="G76">
            <v>196200</v>
          </cell>
          <cell r="I76">
            <v>200370</v>
          </cell>
          <cell r="J76">
            <v>197460</v>
          </cell>
          <cell r="K76">
            <v>197220</v>
          </cell>
          <cell r="M76">
            <v>199260</v>
          </cell>
          <cell r="N76">
            <v>197260</v>
          </cell>
          <cell r="O76">
            <v>199450</v>
          </cell>
          <cell r="Q76">
            <v>215895.05</v>
          </cell>
          <cell r="R76">
            <v>201020</v>
          </cell>
          <cell r="S76">
            <v>198940</v>
          </cell>
        </row>
        <row r="85">
          <cell r="E85">
            <v>47630.83</v>
          </cell>
          <cell r="F85">
            <v>46968.08</v>
          </cell>
          <cell r="G85">
            <v>48611.670000000006</v>
          </cell>
          <cell r="I85">
            <v>49426.21</v>
          </cell>
          <cell r="J85">
            <v>47584.29</v>
          </cell>
          <cell r="K85">
            <v>50667.61</v>
          </cell>
          <cell r="M85">
            <v>49825.36</v>
          </cell>
          <cell r="N85">
            <v>45978.559999999998</v>
          </cell>
          <cell r="O85">
            <v>45112.61</v>
          </cell>
          <cell r="Q85">
            <v>46455.69</v>
          </cell>
          <cell r="R85">
            <v>46622.43</v>
          </cell>
          <cell r="S85">
            <v>46639.17</v>
          </cell>
        </row>
      </sheetData>
      <sheetData sheetId="20">
        <row r="64">
          <cell r="E64">
            <v>971168.29999999993</v>
          </cell>
          <cell r="F64">
            <v>991235.05999999994</v>
          </cell>
          <cell r="G64">
            <v>1017698.8200000001</v>
          </cell>
          <cell r="I64">
            <v>1063965.21</v>
          </cell>
          <cell r="J64">
            <v>1032036.26</v>
          </cell>
          <cell r="K64">
            <v>1039084.7200000001</v>
          </cell>
          <cell r="M64">
            <v>1255908.54</v>
          </cell>
          <cell r="N64">
            <v>938831.0199999999</v>
          </cell>
          <cell r="O64">
            <v>981175.79</v>
          </cell>
          <cell r="Q64">
            <v>920561.78999999992</v>
          </cell>
          <cell r="R64">
            <v>1098527.83</v>
          </cell>
          <cell r="S64">
            <v>1004997.65</v>
          </cell>
        </row>
        <row r="76">
          <cell r="E76">
            <v>122710</v>
          </cell>
          <cell r="F76">
            <v>122690</v>
          </cell>
          <cell r="G76">
            <v>126240</v>
          </cell>
          <cell r="I76">
            <v>124480</v>
          </cell>
          <cell r="J76">
            <v>124030</v>
          </cell>
          <cell r="K76">
            <v>125130</v>
          </cell>
          <cell r="M76">
            <v>122700</v>
          </cell>
          <cell r="N76">
            <v>124690</v>
          </cell>
          <cell r="O76">
            <v>123990</v>
          </cell>
          <cell r="Q76">
            <v>128901.12</v>
          </cell>
          <cell r="R76">
            <v>129731.12</v>
          </cell>
          <cell r="S76">
            <v>123310</v>
          </cell>
        </row>
        <row r="85">
          <cell r="E85">
            <v>20200.560000000001</v>
          </cell>
          <cell r="F85">
            <v>20946.63</v>
          </cell>
          <cell r="G85">
            <v>21778.660000000003</v>
          </cell>
          <cell r="I85">
            <v>20922.61</v>
          </cell>
          <cell r="J85">
            <v>20691.150000000001</v>
          </cell>
          <cell r="K85">
            <v>22146.720000000001</v>
          </cell>
          <cell r="M85">
            <v>22648.37</v>
          </cell>
          <cell r="N85">
            <v>24591.69</v>
          </cell>
          <cell r="O85">
            <v>23375.560000000005</v>
          </cell>
          <cell r="Q85">
            <v>24154.780000000002</v>
          </cell>
          <cell r="R85">
            <v>23876.300000000007</v>
          </cell>
          <cell r="S85">
            <v>24234.79</v>
          </cell>
        </row>
      </sheetData>
      <sheetData sheetId="21">
        <row r="64">
          <cell r="E64">
            <v>5467566.1399999997</v>
          </cell>
          <cell r="F64">
            <v>5740136.4000000004</v>
          </cell>
          <cell r="G64">
            <v>5638339.8700000001</v>
          </cell>
          <cell r="I64">
            <v>5910779.790000001</v>
          </cell>
          <cell r="J64">
            <v>5755595.3700000001</v>
          </cell>
          <cell r="K64">
            <v>5512011.5999999987</v>
          </cell>
          <cell r="M64">
            <v>6207521.3600000013</v>
          </cell>
          <cell r="N64">
            <v>4834884.8199999994</v>
          </cell>
          <cell r="O64">
            <v>4756951.16</v>
          </cell>
          <cell r="Q64">
            <v>4515156.8600000003</v>
          </cell>
          <cell r="R64">
            <v>5857143.6900000004</v>
          </cell>
          <cell r="S64">
            <v>5868201.6700000009</v>
          </cell>
        </row>
        <row r="76">
          <cell r="E76">
            <v>551308.68999999994</v>
          </cell>
          <cell r="F76">
            <v>586601.89</v>
          </cell>
          <cell r="G76">
            <v>543960</v>
          </cell>
          <cell r="I76">
            <v>551844.49</v>
          </cell>
          <cell r="J76">
            <v>543382.9</v>
          </cell>
          <cell r="K76">
            <v>563440.38</v>
          </cell>
          <cell r="M76">
            <v>529488.98</v>
          </cell>
          <cell r="N76">
            <v>544910.38</v>
          </cell>
          <cell r="O76">
            <v>557686.74</v>
          </cell>
          <cell r="Q76">
            <v>532073.46</v>
          </cell>
          <cell r="R76">
            <v>545670</v>
          </cell>
          <cell r="S76">
            <v>574471.51</v>
          </cell>
        </row>
        <row r="85">
          <cell r="E85">
            <v>146518.76</v>
          </cell>
          <cell r="F85">
            <v>160788.15</v>
          </cell>
          <cell r="G85">
            <v>161703.02000000002</v>
          </cell>
          <cell r="I85">
            <v>164045.57999999999</v>
          </cell>
          <cell r="J85">
            <v>160511.56</v>
          </cell>
          <cell r="K85">
            <v>172001.25999999998</v>
          </cell>
          <cell r="M85">
            <v>169883.19</v>
          </cell>
          <cell r="N85">
            <v>175882.71</v>
          </cell>
          <cell r="O85">
            <v>177363.82</v>
          </cell>
          <cell r="Q85">
            <v>182699.35</v>
          </cell>
          <cell r="R85">
            <v>184933.12000000008</v>
          </cell>
          <cell r="S85">
            <v>185586.34999999998</v>
          </cell>
        </row>
      </sheetData>
      <sheetData sheetId="22">
        <row r="64">
          <cell r="E64">
            <v>1534783.8699999999</v>
          </cell>
          <cell r="F64">
            <v>1605742.43</v>
          </cell>
          <cell r="G64">
            <v>1520687.0199999998</v>
          </cell>
          <cell r="I64">
            <v>1811907.1599999997</v>
          </cell>
          <cell r="J64">
            <v>1544698.7999999998</v>
          </cell>
          <cell r="K64">
            <v>1590334.0699999998</v>
          </cell>
          <cell r="M64">
            <v>1766741.4300000002</v>
          </cell>
          <cell r="N64">
            <v>1486014.8</v>
          </cell>
          <cell r="O64">
            <v>1479929.0099999998</v>
          </cell>
          <cell r="Q64">
            <v>1290151.1200000001</v>
          </cell>
          <cell r="R64">
            <v>1775303.98</v>
          </cell>
          <cell r="S64">
            <v>1556632.51</v>
          </cell>
        </row>
        <row r="76">
          <cell r="E76">
            <v>166240</v>
          </cell>
          <cell r="F76">
            <v>168039.16</v>
          </cell>
          <cell r="G76">
            <v>178950</v>
          </cell>
          <cell r="I76">
            <v>183890</v>
          </cell>
          <cell r="J76">
            <v>180940</v>
          </cell>
          <cell r="K76">
            <v>171458.69</v>
          </cell>
          <cell r="M76">
            <v>166720</v>
          </cell>
          <cell r="N76">
            <v>168000</v>
          </cell>
          <cell r="O76">
            <v>177250</v>
          </cell>
          <cell r="Q76">
            <v>197440</v>
          </cell>
          <cell r="R76">
            <v>184170</v>
          </cell>
          <cell r="S76">
            <v>181460</v>
          </cell>
        </row>
        <row r="85">
          <cell r="E85">
            <v>56303.600000000006</v>
          </cell>
          <cell r="F85">
            <v>56279.86</v>
          </cell>
          <cell r="G85">
            <v>56823.33</v>
          </cell>
          <cell r="I85">
            <v>57619.97</v>
          </cell>
          <cell r="J85">
            <v>56064.12</v>
          </cell>
          <cell r="K85">
            <v>58459.5</v>
          </cell>
          <cell r="M85">
            <v>59371.329999999994</v>
          </cell>
          <cell r="N85">
            <v>61113.46</v>
          </cell>
          <cell r="O85">
            <v>61664.39</v>
          </cell>
          <cell r="Q85">
            <v>63637.5</v>
          </cell>
          <cell r="R85">
            <v>64432.809999999983</v>
          </cell>
          <cell r="S85">
            <v>63915.03</v>
          </cell>
        </row>
      </sheetData>
      <sheetData sheetId="23">
        <row r="64">
          <cell r="E64">
            <v>7412189.3999999994</v>
          </cell>
          <cell r="F64">
            <v>8134249.3100000005</v>
          </cell>
          <cell r="G64">
            <v>7657679.6899999995</v>
          </cell>
          <cell r="I64">
            <v>7871979.3899999997</v>
          </cell>
          <cell r="J64">
            <v>7978366.3899999997</v>
          </cell>
          <cell r="K64">
            <v>8037584.2999999998</v>
          </cell>
          <cell r="M64">
            <v>9418974.2300000004</v>
          </cell>
          <cell r="N64">
            <v>7030292.5399999991</v>
          </cell>
          <cell r="O64">
            <v>6470125.7500000009</v>
          </cell>
          <cell r="Q64">
            <v>6409286.0900000008</v>
          </cell>
          <cell r="R64">
            <v>8448034.8400000017</v>
          </cell>
          <cell r="S64">
            <v>7571748.6399999987</v>
          </cell>
        </row>
        <row r="76">
          <cell r="E76">
            <v>832880</v>
          </cell>
          <cell r="F76">
            <v>808169.81</v>
          </cell>
          <cell r="G76">
            <v>805650</v>
          </cell>
          <cell r="I76">
            <v>818880</v>
          </cell>
          <cell r="J76">
            <v>833807.2</v>
          </cell>
          <cell r="K76">
            <v>831970</v>
          </cell>
          <cell r="M76">
            <v>812373</v>
          </cell>
          <cell r="N76">
            <v>868370</v>
          </cell>
          <cell r="O76">
            <v>871060</v>
          </cell>
          <cell r="Q76">
            <v>865070</v>
          </cell>
          <cell r="R76">
            <v>853270</v>
          </cell>
          <cell r="S76">
            <v>851160</v>
          </cell>
        </row>
        <row r="85">
          <cell r="E85">
            <v>389363.94</v>
          </cell>
          <cell r="F85">
            <v>385188.64</v>
          </cell>
          <cell r="G85">
            <v>433492.31000000006</v>
          </cell>
          <cell r="I85">
            <v>437878.14</v>
          </cell>
          <cell r="J85">
            <v>423362.75</v>
          </cell>
          <cell r="K85">
            <v>464878.99</v>
          </cell>
          <cell r="M85">
            <v>451405.20999999996</v>
          </cell>
          <cell r="N85">
            <v>471704.47000000003</v>
          </cell>
          <cell r="O85">
            <v>492250.22</v>
          </cell>
          <cell r="Q85">
            <v>514197.14</v>
          </cell>
          <cell r="R85">
            <v>514395.56000000017</v>
          </cell>
          <cell r="S85">
            <v>513564.23000000004</v>
          </cell>
        </row>
      </sheetData>
      <sheetData sheetId="24">
        <row r="64">
          <cell r="E64">
            <v>1368929.0000000002</v>
          </cell>
          <cell r="F64">
            <v>1537359.2499999998</v>
          </cell>
          <cell r="G64">
            <v>1497275.2999999998</v>
          </cell>
          <cell r="I64">
            <v>1676739.64</v>
          </cell>
          <cell r="J64">
            <v>1583571.35</v>
          </cell>
          <cell r="K64">
            <v>1591140.6400000001</v>
          </cell>
          <cell r="M64">
            <v>1759609.86</v>
          </cell>
          <cell r="N64">
            <v>1242972.26</v>
          </cell>
          <cell r="O64">
            <v>1231577.24</v>
          </cell>
          <cell r="Q64">
            <v>1203960.75</v>
          </cell>
          <cell r="R64">
            <v>1609621.2</v>
          </cell>
          <cell r="S64">
            <v>1459874.84</v>
          </cell>
        </row>
        <row r="76">
          <cell r="E76">
            <v>204960</v>
          </cell>
          <cell r="F76">
            <v>206220</v>
          </cell>
          <cell r="G76">
            <v>205580</v>
          </cell>
          <cell r="I76">
            <v>204940</v>
          </cell>
          <cell r="J76">
            <v>203760</v>
          </cell>
          <cell r="K76">
            <v>205190</v>
          </cell>
          <cell r="M76">
            <v>205610</v>
          </cell>
          <cell r="N76">
            <v>207750.93</v>
          </cell>
          <cell r="O76">
            <v>205700</v>
          </cell>
          <cell r="Q76">
            <v>206330</v>
          </cell>
          <cell r="R76">
            <v>209160</v>
          </cell>
          <cell r="S76">
            <v>223092.71</v>
          </cell>
        </row>
        <row r="85">
          <cell r="E85">
            <v>36517.11</v>
          </cell>
          <cell r="F85">
            <v>37279.910000000003</v>
          </cell>
          <cell r="G85">
            <v>36167.82</v>
          </cell>
          <cell r="I85">
            <v>36705.93</v>
          </cell>
          <cell r="J85">
            <v>37273.47</v>
          </cell>
          <cell r="K85">
            <v>39444.239999999998</v>
          </cell>
          <cell r="M85">
            <v>39543.760000000002</v>
          </cell>
          <cell r="N85">
            <v>42707.509999999995</v>
          </cell>
          <cell r="O85">
            <v>40334.729999999996</v>
          </cell>
          <cell r="Q85">
            <v>42702.2</v>
          </cell>
          <cell r="R85">
            <v>42796.62999999999</v>
          </cell>
          <cell r="S85">
            <v>41941.949999999997</v>
          </cell>
        </row>
      </sheetData>
      <sheetData sheetId="25">
        <row r="64">
          <cell r="E64">
            <v>13198025.280000001</v>
          </cell>
          <cell r="F64">
            <v>13259780.439999998</v>
          </cell>
          <cell r="G64">
            <v>13477553.15</v>
          </cell>
          <cell r="I64">
            <v>13683322.509999998</v>
          </cell>
          <cell r="J64">
            <v>13574096.110000001</v>
          </cell>
          <cell r="K64">
            <v>13007422.309999999</v>
          </cell>
          <cell r="M64">
            <v>13575488.459999999</v>
          </cell>
          <cell r="N64">
            <v>10385348.629999999</v>
          </cell>
          <cell r="O64">
            <v>10476909.159999998</v>
          </cell>
          <cell r="Q64">
            <v>10512859.559999999</v>
          </cell>
          <cell r="R64">
            <v>13704116.099999998</v>
          </cell>
          <cell r="S64">
            <v>13285527.649999999</v>
          </cell>
        </row>
        <row r="76">
          <cell r="E76">
            <v>1120970</v>
          </cell>
          <cell r="F76">
            <v>1140744.01</v>
          </cell>
          <cell r="G76">
            <v>1143643.27</v>
          </cell>
          <cell r="I76">
            <v>1155171.96</v>
          </cell>
          <cell r="J76">
            <v>1316905.04</v>
          </cell>
          <cell r="K76">
            <v>1209092.93</v>
          </cell>
          <cell r="M76">
            <v>1175958.02</v>
          </cell>
          <cell r="N76">
            <v>1228899.52</v>
          </cell>
          <cell r="O76">
            <v>1191687.18</v>
          </cell>
          <cell r="Q76">
            <v>1248357.27</v>
          </cell>
          <cell r="R76">
            <v>1210537.44</v>
          </cell>
          <cell r="S76">
            <v>1203181.22</v>
          </cell>
        </row>
        <row r="85">
          <cell r="E85">
            <v>723035.02</v>
          </cell>
          <cell r="F85">
            <v>723479.38000000012</v>
          </cell>
          <cell r="G85">
            <v>751726.47</v>
          </cell>
          <cell r="I85">
            <v>795199.19000000006</v>
          </cell>
          <cell r="J85">
            <v>725874.95</v>
          </cell>
          <cell r="K85">
            <v>797322.71</v>
          </cell>
          <cell r="M85">
            <v>790128.98</v>
          </cell>
          <cell r="N85">
            <v>818349.98</v>
          </cell>
          <cell r="O85">
            <v>821058.6399999999</v>
          </cell>
          <cell r="Q85">
            <v>849881.05999999994</v>
          </cell>
          <cell r="R85">
            <v>893274.66</v>
          </cell>
          <cell r="S85">
            <v>872815.25</v>
          </cell>
        </row>
      </sheetData>
      <sheetData sheetId="26">
        <row r="64">
          <cell r="E64">
            <v>1818866.8599999999</v>
          </cell>
          <cell r="F64">
            <v>1815483.8</v>
          </cell>
          <cell r="G64">
            <v>1823286.5999999999</v>
          </cell>
          <cell r="I64">
            <v>1995429.17</v>
          </cell>
          <cell r="J64">
            <v>1916792.44</v>
          </cell>
          <cell r="K64">
            <v>2008170.6700000002</v>
          </cell>
          <cell r="M64">
            <v>2451713.54</v>
          </cell>
          <cell r="N64">
            <v>1884138.0300000003</v>
          </cell>
          <cell r="O64">
            <v>1879684.3699999999</v>
          </cell>
          <cell r="Q64">
            <v>1844161.15</v>
          </cell>
          <cell r="R64">
            <v>2237994.5699999998</v>
          </cell>
          <cell r="S64">
            <v>2127405.1100000003</v>
          </cell>
        </row>
        <row r="76">
          <cell r="E76">
            <v>274540</v>
          </cell>
          <cell r="F76">
            <v>277270</v>
          </cell>
          <cell r="G76">
            <v>278950</v>
          </cell>
          <cell r="I76">
            <v>286554.49</v>
          </cell>
          <cell r="J76">
            <v>283620</v>
          </cell>
          <cell r="K76">
            <v>288664.49</v>
          </cell>
          <cell r="M76">
            <v>286430</v>
          </cell>
          <cell r="N76">
            <v>292870</v>
          </cell>
          <cell r="O76">
            <v>298980</v>
          </cell>
          <cell r="Q76">
            <v>305940</v>
          </cell>
          <cell r="R76">
            <v>312070</v>
          </cell>
          <cell r="S76">
            <v>316030</v>
          </cell>
        </row>
        <row r="85">
          <cell r="E85">
            <v>98491.069999999992</v>
          </cell>
          <cell r="F85">
            <v>108444.26</v>
          </cell>
          <cell r="G85">
            <v>111899.86</v>
          </cell>
          <cell r="I85">
            <v>114993.98999999999</v>
          </cell>
          <cell r="J85">
            <v>115025.77</v>
          </cell>
          <cell r="K85">
            <v>122030.81</v>
          </cell>
          <cell r="M85">
            <v>124470.23</v>
          </cell>
          <cell r="N85">
            <v>131351.22</v>
          </cell>
          <cell r="O85">
            <v>133002.96999999997</v>
          </cell>
          <cell r="Q85">
            <v>140001.32</v>
          </cell>
          <cell r="R85">
            <v>147206.26999999996</v>
          </cell>
          <cell r="S85">
            <v>150423.23000000001</v>
          </cell>
        </row>
      </sheetData>
      <sheetData sheetId="27">
        <row r="64">
          <cell r="E64">
            <v>816001.36</v>
          </cell>
          <cell r="F64">
            <v>837289.25</v>
          </cell>
          <cell r="G64">
            <v>817901.63</v>
          </cell>
          <cell r="I64">
            <v>839187.39999999991</v>
          </cell>
          <cell r="J64">
            <v>808464.61</v>
          </cell>
          <cell r="K64">
            <v>749967.47000000009</v>
          </cell>
          <cell r="M64">
            <v>913511.05</v>
          </cell>
          <cell r="N64">
            <v>701745.42999999993</v>
          </cell>
          <cell r="O64">
            <v>719942.41</v>
          </cell>
          <cell r="Q64">
            <v>702992.81000000017</v>
          </cell>
          <cell r="R64">
            <v>877089.33</v>
          </cell>
          <cell r="S64">
            <v>765717.88</v>
          </cell>
        </row>
        <row r="76">
          <cell r="E76">
            <v>78980</v>
          </cell>
          <cell r="F76">
            <v>78310</v>
          </cell>
          <cell r="G76">
            <v>78790</v>
          </cell>
          <cell r="I76">
            <v>79060</v>
          </cell>
          <cell r="J76">
            <v>79550</v>
          </cell>
          <cell r="K76">
            <v>79420</v>
          </cell>
          <cell r="M76">
            <v>190482.34</v>
          </cell>
          <cell r="N76">
            <v>80880</v>
          </cell>
          <cell r="O76">
            <v>81570</v>
          </cell>
          <cell r="Q76">
            <v>191792.34</v>
          </cell>
          <cell r="R76">
            <v>84030</v>
          </cell>
          <cell r="S76">
            <v>82310</v>
          </cell>
        </row>
        <row r="85">
          <cell r="E85">
            <v>23612.97</v>
          </cell>
          <cell r="F85">
            <v>23875.95</v>
          </cell>
          <cell r="G85">
            <v>24518.870000000003</v>
          </cell>
          <cell r="I85">
            <v>24731.21</v>
          </cell>
          <cell r="J85">
            <v>25077.620000000003</v>
          </cell>
          <cell r="K85">
            <v>28039.059999999998</v>
          </cell>
          <cell r="M85">
            <v>28093.43</v>
          </cell>
          <cell r="N85">
            <v>30443.559999999994</v>
          </cell>
          <cell r="O85">
            <v>31638.769999999997</v>
          </cell>
          <cell r="Q85">
            <v>34281.270000000004</v>
          </cell>
          <cell r="R85">
            <v>34489.279999999992</v>
          </cell>
          <cell r="S85">
            <v>34451.85</v>
          </cell>
        </row>
      </sheetData>
      <sheetData sheetId="28">
        <row r="64">
          <cell r="E64">
            <v>1173430.0900000001</v>
          </cell>
          <cell r="F64">
            <v>1192733.1900000002</v>
          </cell>
          <cell r="G64">
            <v>1172830.5</v>
          </cell>
          <cell r="I64">
            <v>1269007</v>
          </cell>
          <cell r="J64">
            <v>1176008.2</v>
          </cell>
          <cell r="K64">
            <v>1234119.7400000002</v>
          </cell>
          <cell r="M64">
            <v>1466759</v>
          </cell>
          <cell r="N64">
            <v>1111058.6100000001</v>
          </cell>
          <cell r="O64">
            <v>1057093.9100000001</v>
          </cell>
          <cell r="Q64">
            <v>994252.90999999992</v>
          </cell>
          <cell r="R64">
            <v>1150471.9000000001</v>
          </cell>
          <cell r="S64">
            <v>1216472.45</v>
          </cell>
        </row>
        <row r="76">
          <cell r="E76">
            <v>130660</v>
          </cell>
          <cell r="F76">
            <v>127490</v>
          </cell>
          <cell r="G76">
            <v>128430</v>
          </cell>
          <cell r="I76">
            <v>129180</v>
          </cell>
          <cell r="J76">
            <v>131600</v>
          </cell>
          <cell r="K76">
            <v>134360</v>
          </cell>
          <cell r="M76">
            <v>137880</v>
          </cell>
          <cell r="N76">
            <v>136390</v>
          </cell>
          <cell r="O76">
            <v>138020</v>
          </cell>
          <cell r="Q76">
            <v>134180</v>
          </cell>
          <cell r="R76">
            <v>137621.87</v>
          </cell>
          <cell r="S76">
            <v>141690</v>
          </cell>
        </row>
        <row r="85">
          <cell r="E85">
            <v>31603.870000000003</v>
          </cell>
          <cell r="F85">
            <v>32349.979999999996</v>
          </cell>
          <cell r="G85">
            <v>32134.25</v>
          </cell>
          <cell r="I85">
            <v>33472.400000000001</v>
          </cell>
          <cell r="J85">
            <v>34522.46</v>
          </cell>
          <cell r="K85">
            <v>37033.58</v>
          </cell>
          <cell r="M85">
            <v>38472.26</v>
          </cell>
          <cell r="N85">
            <v>41153.29</v>
          </cell>
          <cell r="O85">
            <v>40135.54</v>
          </cell>
          <cell r="Q85">
            <v>44047.539999999994</v>
          </cell>
          <cell r="R85">
            <v>45370.87000000001</v>
          </cell>
          <cell r="S85">
            <v>44641.770000000004</v>
          </cell>
        </row>
      </sheetData>
      <sheetData sheetId="29">
        <row r="64">
          <cell r="E64">
            <v>6345010.290000001</v>
          </cell>
          <cell r="F64">
            <v>6504653.4800000004</v>
          </cell>
          <cell r="G64">
            <v>6366354.0499999989</v>
          </cell>
          <cell r="I64">
            <v>6673622.7199999988</v>
          </cell>
          <cell r="J64">
            <v>6705961.3599999994</v>
          </cell>
          <cell r="K64">
            <v>6359078.6299999999</v>
          </cell>
          <cell r="M64">
            <v>7245749.7299999995</v>
          </cell>
          <cell r="N64">
            <v>5490345.6000000006</v>
          </cell>
          <cell r="O64">
            <v>5591823.3599999994</v>
          </cell>
          <cell r="Q64">
            <v>5316926.1099999994</v>
          </cell>
          <cell r="R64">
            <v>6620588.7599999998</v>
          </cell>
          <cell r="S64">
            <v>6380874.2699999996</v>
          </cell>
        </row>
        <row r="76">
          <cell r="E76">
            <v>675590</v>
          </cell>
          <cell r="F76">
            <v>702264.39</v>
          </cell>
          <cell r="G76">
            <v>690091.87</v>
          </cell>
          <cell r="I76">
            <v>704780</v>
          </cell>
          <cell r="J76">
            <v>684440</v>
          </cell>
          <cell r="K76">
            <v>689193.46</v>
          </cell>
          <cell r="M76">
            <v>673178.97</v>
          </cell>
          <cell r="N76">
            <v>655470</v>
          </cell>
          <cell r="O76">
            <v>666532.43000000005</v>
          </cell>
          <cell r="Q76">
            <v>670380</v>
          </cell>
          <cell r="R76">
            <v>666380</v>
          </cell>
          <cell r="S76">
            <v>673810</v>
          </cell>
        </row>
        <row r="85">
          <cell r="E85">
            <v>402548.79</v>
          </cell>
          <cell r="F85">
            <v>398877.54</v>
          </cell>
          <cell r="G85">
            <v>409090.54999999993</v>
          </cell>
          <cell r="I85">
            <v>410851.69000000006</v>
          </cell>
          <cell r="J85">
            <v>403796.41000000003</v>
          </cell>
          <cell r="K85">
            <v>416712.52</v>
          </cell>
          <cell r="M85">
            <v>416003.19000000006</v>
          </cell>
          <cell r="N85">
            <v>422443.25999999995</v>
          </cell>
          <cell r="O85">
            <v>424077.21</v>
          </cell>
          <cell r="Q85">
            <v>433505.01</v>
          </cell>
          <cell r="R85">
            <v>435456.52</v>
          </cell>
          <cell r="S85">
            <v>432423.91000000003</v>
          </cell>
        </row>
      </sheetData>
      <sheetData sheetId="30">
        <row r="64">
          <cell r="E64">
            <v>941087.2</v>
          </cell>
          <cell r="F64">
            <v>968596.40999999992</v>
          </cell>
          <cell r="G64">
            <v>939844.25</v>
          </cell>
          <cell r="I64">
            <v>1010158.35</v>
          </cell>
          <cell r="J64">
            <v>987312.84999999986</v>
          </cell>
          <cell r="K64">
            <v>961509.75000000012</v>
          </cell>
          <cell r="M64">
            <v>1143703.4099999999</v>
          </cell>
          <cell r="N64">
            <v>879478.09</v>
          </cell>
          <cell r="O64">
            <v>830247.47</v>
          </cell>
          <cell r="Q64">
            <v>818688.32</v>
          </cell>
          <cell r="R64">
            <v>1074710.25</v>
          </cell>
          <cell r="S64">
            <v>998613.45</v>
          </cell>
        </row>
        <row r="76">
          <cell r="E76">
            <v>123554.39</v>
          </cell>
          <cell r="F76">
            <v>123434.39</v>
          </cell>
          <cell r="G76">
            <v>121550</v>
          </cell>
          <cell r="I76">
            <v>144389.91</v>
          </cell>
          <cell r="J76">
            <v>119620</v>
          </cell>
          <cell r="K76">
            <v>121510</v>
          </cell>
          <cell r="M76">
            <v>122710.93</v>
          </cell>
          <cell r="N76">
            <v>123660.93</v>
          </cell>
          <cell r="O76">
            <v>121760</v>
          </cell>
          <cell r="Q76">
            <v>125090</v>
          </cell>
          <cell r="R76">
            <v>126000.93</v>
          </cell>
          <cell r="S76">
            <v>123290</v>
          </cell>
        </row>
        <row r="85">
          <cell r="E85">
            <v>34300.69</v>
          </cell>
          <cell r="F85">
            <v>36023.950000000004</v>
          </cell>
          <cell r="G85">
            <v>36410.83</v>
          </cell>
          <cell r="I85">
            <v>36213.17</v>
          </cell>
          <cell r="J85">
            <v>35646.11</v>
          </cell>
          <cell r="K85">
            <v>37038.869999999995</v>
          </cell>
          <cell r="M85">
            <v>37289.82</v>
          </cell>
          <cell r="N85">
            <v>39083.06</v>
          </cell>
          <cell r="O85">
            <v>38546.06</v>
          </cell>
          <cell r="Q85">
            <v>39597.21</v>
          </cell>
          <cell r="R85">
            <v>40156.919999999984</v>
          </cell>
          <cell r="S85">
            <v>39355.86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ข้อตกลง64-form65"/>
      <sheetName val="รวม"/>
      <sheetName val="เขต"/>
      <sheetName val="11"/>
      <sheetName val="12"/>
      <sheetName val="13"/>
      <sheetName val="14"/>
      <sheetName val="15"/>
      <sheetName val="16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17"/>
    </sheetNames>
    <sheetDataSet>
      <sheetData sheetId="0"/>
      <sheetData sheetId="1">
        <row r="39">
          <cell r="E39">
            <v>31.051379356932802</v>
          </cell>
          <cell r="F39">
            <v>28.145580891256483</v>
          </cell>
          <cell r="G39">
            <v>28.351418095268794</v>
          </cell>
          <cell r="I39">
            <v>25.648156068321949</v>
          </cell>
          <cell r="J39">
            <v>21.175740365078216</v>
          </cell>
          <cell r="K39">
            <v>31.088388753461942</v>
          </cell>
          <cell r="M39">
            <v>17.179581192039155</v>
          </cell>
          <cell r="N39">
            <v>26.130162816395135</v>
          </cell>
          <cell r="O39">
            <v>18.666506735919281</v>
          </cell>
          <cell r="Q39">
            <v>24.522949516388685</v>
          </cell>
          <cell r="R39">
            <v>25.062067882023271</v>
          </cell>
          <cell r="S39">
            <v>23.605957059096617</v>
          </cell>
          <cell r="T39">
            <v>25.157731265900757</v>
          </cell>
        </row>
        <row r="41">
          <cell r="E41">
            <v>0.60227866136967612</v>
          </cell>
          <cell r="F41">
            <v>0.63862146811908738</v>
          </cell>
          <cell r="G41">
            <v>0.62211341674471354</v>
          </cell>
          <cell r="I41">
            <v>0.64283726745074676</v>
          </cell>
          <cell r="J41">
            <v>0.68990757599261909</v>
          </cell>
          <cell r="K41">
            <v>0.58550708249289274</v>
          </cell>
          <cell r="M41">
            <v>0.71301471944502204</v>
          </cell>
          <cell r="N41">
            <v>0.61030465766992981</v>
          </cell>
          <cell r="O41">
            <v>0.67663678115693293</v>
          </cell>
          <cell r="Q41">
            <v>0.59710569923469925</v>
          </cell>
          <cell r="R41">
            <v>0.59284560988202684</v>
          </cell>
          <cell r="S41">
            <v>0.6174795160167913</v>
          </cell>
          <cell r="T41">
            <v>0.63177551403891374</v>
          </cell>
        </row>
      </sheetData>
      <sheetData sheetId="2">
        <row r="58">
          <cell r="E58">
            <v>25.724</v>
          </cell>
          <cell r="F58">
            <v>24.700029999999998</v>
          </cell>
          <cell r="G58">
            <v>20.95</v>
          </cell>
          <cell r="I58">
            <v>20.173999999999999</v>
          </cell>
          <cell r="J58">
            <v>20.635000000000002</v>
          </cell>
          <cell r="K58">
            <v>28.774000000000001</v>
          </cell>
          <cell r="M58">
            <v>26.404990000000002</v>
          </cell>
          <cell r="N58">
            <v>29.824000000000002</v>
          </cell>
          <cell r="O58">
            <v>31.36</v>
          </cell>
          <cell r="Q58">
            <v>27.997</v>
          </cell>
          <cell r="R58">
            <v>30.240009999999998</v>
          </cell>
          <cell r="S58">
            <v>29.902000000000001</v>
          </cell>
        </row>
        <row r="62">
          <cell r="E62">
            <v>86755.17</v>
          </cell>
          <cell r="F62">
            <v>85814.67</v>
          </cell>
          <cell r="G62">
            <v>44455.16</v>
          </cell>
          <cell r="I62">
            <v>59405.16</v>
          </cell>
          <cell r="J62">
            <v>122533.71</v>
          </cell>
          <cell r="K62">
            <v>105519.15</v>
          </cell>
          <cell r="M62">
            <v>39364.67</v>
          </cell>
          <cell r="N62">
            <v>91605.17</v>
          </cell>
          <cell r="O62">
            <v>154264.68</v>
          </cell>
          <cell r="Q62">
            <v>114005.16</v>
          </cell>
          <cell r="R62">
            <v>143499.89000000001</v>
          </cell>
          <cell r="S62">
            <v>202654.79</v>
          </cell>
        </row>
        <row r="64"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  <cell r="S64">
            <v>0</v>
          </cell>
        </row>
        <row r="89">
          <cell r="E89">
            <v>82400</v>
          </cell>
          <cell r="F89">
            <v>81600</v>
          </cell>
          <cell r="G89">
            <v>40100</v>
          </cell>
          <cell r="I89">
            <v>55050</v>
          </cell>
          <cell r="J89">
            <v>118600</v>
          </cell>
          <cell r="K89">
            <v>100300</v>
          </cell>
          <cell r="M89">
            <v>35150</v>
          </cell>
          <cell r="N89">
            <v>87250</v>
          </cell>
          <cell r="O89">
            <v>150050</v>
          </cell>
          <cell r="Q89">
            <v>109650</v>
          </cell>
          <cell r="R89">
            <v>115650</v>
          </cell>
          <cell r="S89">
            <v>198350</v>
          </cell>
        </row>
        <row r="92">
          <cell r="E92">
            <v>4355.17</v>
          </cell>
          <cell r="F92">
            <v>4214.67</v>
          </cell>
          <cell r="G92">
            <v>4355.16</v>
          </cell>
          <cell r="I92">
            <v>4355.16</v>
          </cell>
          <cell r="J92">
            <v>3933.71</v>
          </cell>
          <cell r="K92">
            <v>5219.1499999999996</v>
          </cell>
          <cell r="M92">
            <v>4214.67</v>
          </cell>
          <cell r="N92">
            <v>4355.17</v>
          </cell>
          <cell r="O92">
            <v>4214.68</v>
          </cell>
          <cell r="Q92">
            <v>4355.16</v>
          </cell>
          <cell r="R92">
            <v>27849.89</v>
          </cell>
          <cell r="S92">
            <v>4304.79</v>
          </cell>
        </row>
        <row r="154">
          <cell r="E154">
            <v>108313.57</v>
          </cell>
          <cell r="F154">
            <v>104070.64</v>
          </cell>
          <cell r="G154">
            <v>85500.55</v>
          </cell>
          <cell r="I154">
            <v>79758.09</v>
          </cell>
          <cell r="J154">
            <v>86929.54</v>
          </cell>
          <cell r="K154">
            <v>122105.3</v>
          </cell>
          <cell r="M154">
            <v>106992.35</v>
          </cell>
          <cell r="N154">
            <v>121920.67</v>
          </cell>
          <cell r="O154">
            <v>130798.88</v>
          </cell>
          <cell r="Q154">
            <v>116160.45</v>
          </cell>
          <cell r="R154">
            <v>124341.92</v>
          </cell>
          <cell r="S154">
            <v>124048.81</v>
          </cell>
        </row>
        <row r="155">
          <cell r="E155">
            <v>0</v>
          </cell>
          <cell r="F155">
            <v>0</v>
          </cell>
          <cell r="G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0</v>
          </cell>
          <cell r="N155">
            <v>0</v>
          </cell>
          <cell r="O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E156">
            <v>0</v>
          </cell>
          <cell r="F156">
            <v>0</v>
          </cell>
          <cell r="G156">
            <v>0</v>
          </cell>
          <cell r="I156">
            <v>0</v>
          </cell>
          <cell r="J156">
            <v>0</v>
          </cell>
          <cell r="K156">
            <v>0</v>
          </cell>
          <cell r="M156">
            <v>0</v>
          </cell>
          <cell r="N156">
            <v>0</v>
          </cell>
          <cell r="O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E157">
            <v>108313.57</v>
          </cell>
          <cell r="F157">
            <v>104070.64</v>
          </cell>
          <cell r="G157">
            <v>85500.55</v>
          </cell>
          <cell r="I157">
            <v>79758.09</v>
          </cell>
          <cell r="J157">
            <v>86929.54</v>
          </cell>
          <cell r="K157">
            <v>122105.3</v>
          </cell>
          <cell r="M157">
            <v>106992.35</v>
          </cell>
          <cell r="N157">
            <v>121920.67</v>
          </cell>
          <cell r="O157">
            <v>130798.88</v>
          </cell>
          <cell r="Q157">
            <v>116160.45</v>
          </cell>
          <cell r="R157">
            <v>124341.92</v>
          </cell>
          <cell r="S157">
            <v>124048.81</v>
          </cell>
        </row>
        <row r="286">
          <cell r="E286">
            <v>7395618.2300000004</v>
          </cell>
          <cell r="F286">
            <v>7747067.5099999998</v>
          </cell>
          <cell r="G286">
            <v>7454615.6900000004</v>
          </cell>
          <cell r="I286">
            <v>8135497.6800000006</v>
          </cell>
          <cell r="J286">
            <v>7605455.9600000018</v>
          </cell>
          <cell r="K286">
            <v>8740028.4500000011</v>
          </cell>
          <cell r="M286">
            <v>7670798.4799999986</v>
          </cell>
          <cell r="N286">
            <v>6995360.7699999996</v>
          </cell>
          <cell r="O286">
            <v>7872868.8899999987</v>
          </cell>
          <cell r="Q286">
            <v>7960923.1799999997</v>
          </cell>
          <cell r="R286">
            <v>7986007.04</v>
          </cell>
          <cell r="S286">
            <v>9603398.8699999992</v>
          </cell>
        </row>
      </sheetData>
      <sheetData sheetId="3">
        <row r="9">
          <cell r="E9">
            <v>473</v>
          </cell>
          <cell r="F9">
            <v>334</v>
          </cell>
          <cell r="G9">
            <v>427</v>
          </cell>
          <cell r="I9">
            <v>450</v>
          </cell>
          <cell r="J9">
            <v>337</v>
          </cell>
          <cell r="K9">
            <v>525</v>
          </cell>
          <cell r="M9">
            <v>291</v>
          </cell>
          <cell r="N9">
            <v>300</v>
          </cell>
          <cell r="O9">
            <v>388</v>
          </cell>
          <cell r="Q9">
            <v>449</v>
          </cell>
          <cell r="R9">
            <v>461</v>
          </cell>
          <cell r="S9">
            <v>545</v>
          </cell>
        </row>
        <row r="11">
          <cell r="E11">
            <v>468</v>
          </cell>
          <cell r="F11">
            <v>331</v>
          </cell>
          <cell r="G11">
            <v>424</v>
          </cell>
          <cell r="I11">
            <v>446</v>
          </cell>
          <cell r="J11">
            <v>337</v>
          </cell>
          <cell r="K11">
            <v>523</v>
          </cell>
          <cell r="M11">
            <v>291</v>
          </cell>
          <cell r="N11">
            <v>299</v>
          </cell>
          <cell r="O11">
            <v>387</v>
          </cell>
          <cell r="Q11">
            <v>433</v>
          </cell>
          <cell r="R11">
            <v>459</v>
          </cell>
          <cell r="S11">
            <v>538</v>
          </cell>
        </row>
        <row r="12">
          <cell r="E12">
            <v>5</v>
          </cell>
          <cell r="F12">
            <v>3</v>
          </cell>
          <cell r="G12">
            <v>3</v>
          </cell>
          <cell r="I12">
            <v>4</v>
          </cell>
          <cell r="J12">
            <v>0</v>
          </cell>
          <cell r="K12">
            <v>2</v>
          </cell>
          <cell r="M12">
            <v>0</v>
          </cell>
          <cell r="N12">
            <v>1</v>
          </cell>
          <cell r="O12">
            <v>1</v>
          </cell>
          <cell r="Q12">
            <v>16</v>
          </cell>
          <cell r="R12">
            <v>2</v>
          </cell>
          <cell r="S12">
            <v>7</v>
          </cell>
        </row>
        <row r="30">
          <cell r="E30">
            <v>2793993</v>
          </cell>
          <cell r="F30">
            <v>2889739</v>
          </cell>
          <cell r="G30">
            <v>2928222</v>
          </cell>
          <cell r="I30">
            <v>3017834</v>
          </cell>
          <cell r="J30">
            <v>2826310</v>
          </cell>
          <cell r="K30">
            <v>2739107</v>
          </cell>
          <cell r="M30">
            <v>3153396</v>
          </cell>
          <cell r="N30">
            <v>2734528</v>
          </cell>
          <cell r="O30">
            <v>3028669</v>
          </cell>
          <cell r="Q30">
            <v>2697565</v>
          </cell>
          <cell r="R30">
            <v>2640299</v>
          </cell>
          <cell r="S30">
            <v>2717568</v>
          </cell>
        </row>
        <row r="37">
          <cell r="E37">
            <v>1659079.84</v>
          </cell>
          <cell r="F37">
            <v>1340426.92</v>
          </cell>
          <cell r="G37">
            <v>1327206.93</v>
          </cell>
          <cell r="I37">
            <v>1195943.68</v>
          </cell>
          <cell r="J37">
            <v>930678.95</v>
          </cell>
          <cell r="K37">
            <v>1379749.05</v>
          </cell>
          <cell r="M37">
            <v>634842.44999999995</v>
          </cell>
          <cell r="N37">
            <v>1076027.1100000001</v>
          </cell>
          <cell r="O37">
            <v>585241.29</v>
          </cell>
          <cell r="Q37">
            <v>904099.69</v>
          </cell>
          <cell r="R37">
            <v>981184.64</v>
          </cell>
          <cell r="S37">
            <v>895394.97</v>
          </cell>
        </row>
        <row r="39">
          <cell r="E39">
            <v>37.144307533797125</v>
          </cell>
          <cell r="F39">
            <v>31.589323475575913</v>
          </cell>
          <cell r="G39">
            <v>31.101037773784718</v>
          </cell>
          <cell r="I39">
            <v>28.138202726475551</v>
          </cell>
          <cell r="J39">
            <v>24.50781031310509</v>
          </cell>
          <cell r="K39">
            <v>33.179694229578878</v>
          </cell>
          <cell r="M39">
            <v>16.619860766923349</v>
          </cell>
          <cell r="N39">
            <v>27.893143695841751</v>
          </cell>
          <cell r="O39">
            <v>16.015684247283112</v>
          </cell>
          <cell r="Q39">
            <v>24.826295232284242</v>
          </cell>
          <cell r="R39">
            <v>26.821287119375459</v>
          </cell>
          <cell r="S39">
            <v>24.52958140584823</v>
          </cell>
          <cell r="T39">
            <v>27.198583789163312</v>
          </cell>
        </row>
        <row r="41">
          <cell r="E41">
            <v>0.71905448987472753</v>
          </cell>
          <cell r="F41">
            <v>0.76646734063532351</v>
          </cell>
          <cell r="G41">
            <v>0.74973231362448123</v>
          </cell>
          <cell r="I41">
            <v>0.77054182691779849</v>
          </cell>
          <cell r="J41">
            <v>0.79694959127681231</v>
          </cell>
          <cell r="K41">
            <v>0.69576470101130872</v>
          </cell>
          <cell r="M41">
            <v>0.82570924701788295</v>
          </cell>
          <cell r="N41">
            <v>0.69174732015481122</v>
          </cell>
          <cell r="O41">
            <v>0.79005527600176351</v>
          </cell>
          <cell r="Q41">
            <v>0.6791586893144792</v>
          </cell>
          <cell r="R41">
            <v>0.66279594158768096</v>
          </cell>
          <cell r="S41">
            <v>0.70273692049897596</v>
          </cell>
          <cell r="T41">
            <v>0.73626013099683418</v>
          </cell>
        </row>
        <row r="58">
          <cell r="E58">
            <v>1952.0065</v>
          </cell>
          <cell r="F58">
            <v>1869.96801</v>
          </cell>
          <cell r="G58">
            <v>1911.3643999999999</v>
          </cell>
          <cell r="I58">
            <v>1882.65725</v>
          </cell>
          <cell r="J58">
            <v>1662.93218</v>
          </cell>
          <cell r="K58">
            <v>1888.9110599999999</v>
          </cell>
          <cell r="M58">
            <v>1762.5376099999999</v>
          </cell>
          <cell r="N58">
            <v>1781.3622399999999</v>
          </cell>
          <cell r="O58">
            <v>1719.2628999999999</v>
          </cell>
          <cell r="Q58">
            <v>1673.3793499999999</v>
          </cell>
          <cell r="R58">
            <v>1599.3382200000003</v>
          </cell>
          <cell r="S58">
            <v>1543.4875999999997</v>
          </cell>
        </row>
        <row r="62">
          <cell r="E62">
            <v>60659768.190000005</v>
          </cell>
          <cell r="F62">
            <v>62691286.650000006</v>
          </cell>
          <cell r="G62">
            <v>63885198.960000001</v>
          </cell>
          <cell r="I62">
            <v>65371904.229999997</v>
          </cell>
          <cell r="J62">
            <v>56798014.119999997</v>
          </cell>
          <cell r="K62">
            <v>62441293.229999997</v>
          </cell>
          <cell r="M62">
            <v>67141896.810000002</v>
          </cell>
          <cell r="N62">
            <v>58113243.909999996</v>
          </cell>
          <cell r="O62">
            <v>64040689.919999994</v>
          </cell>
          <cell r="Q62">
            <v>54039460.309999995</v>
          </cell>
          <cell r="R62">
            <v>59749213.11999999</v>
          </cell>
          <cell r="S62">
            <v>58121134.450000003</v>
          </cell>
        </row>
        <row r="64">
          <cell r="E64">
            <v>53485162.130000003</v>
          </cell>
          <cell r="F64">
            <v>55584807.539999999</v>
          </cell>
          <cell r="G64">
            <v>56173412.390000001</v>
          </cell>
          <cell r="I64">
            <v>57998836.209999993</v>
          </cell>
          <cell r="J64">
            <v>49573280.039999999</v>
          </cell>
          <cell r="K64">
            <v>55039086.809999995</v>
          </cell>
          <cell r="M64">
            <v>60042923.759999998</v>
          </cell>
          <cell r="N64">
            <v>50808567.710000001</v>
          </cell>
          <cell r="O64">
            <v>56543841.949999996</v>
          </cell>
          <cell r="Q64">
            <v>46792823.389999993</v>
          </cell>
          <cell r="R64">
            <v>52470761.569999993</v>
          </cell>
          <cell r="S64">
            <v>50688490.140000001</v>
          </cell>
        </row>
        <row r="89">
          <cell r="E89">
            <v>4389760.66</v>
          </cell>
          <cell r="F89">
            <v>4327743.16</v>
          </cell>
          <cell r="G89">
            <v>4579662.99</v>
          </cell>
          <cell r="I89">
            <v>4498580.59</v>
          </cell>
          <cell r="J89">
            <v>4489950.1100000003</v>
          </cell>
          <cell r="K89">
            <v>4442542.2699999996</v>
          </cell>
          <cell r="M89">
            <v>4178562.99</v>
          </cell>
          <cell r="N89">
            <v>4342842.1500000004</v>
          </cell>
          <cell r="O89">
            <v>4565149.6900000004</v>
          </cell>
          <cell r="Q89">
            <v>4257852.72</v>
          </cell>
          <cell r="R89">
            <v>4336280.9400000004</v>
          </cell>
          <cell r="S89">
            <v>4320889.8099999996</v>
          </cell>
        </row>
        <row r="92">
          <cell r="E92">
            <v>2784845.4</v>
          </cell>
          <cell r="F92">
            <v>2778735.95</v>
          </cell>
          <cell r="G92">
            <v>3132123.58</v>
          </cell>
          <cell r="I92">
            <v>2874487.4299999997</v>
          </cell>
          <cell r="J92">
            <v>2734783.97</v>
          </cell>
          <cell r="K92">
            <v>2959664.1499999994</v>
          </cell>
          <cell r="M92">
            <v>2920410.06</v>
          </cell>
          <cell r="N92">
            <v>2961834.0500000003</v>
          </cell>
          <cell r="O92">
            <v>2931698.2800000003</v>
          </cell>
          <cell r="Q92">
            <v>2988784.1999999997</v>
          </cell>
          <cell r="R92">
            <v>2942170.6100000008</v>
          </cell>
          <cell r="S92">
            <v>3111754.5</v>
          </cell>
        </row>
        <row r="154">
          <cell r="E154">
            <v>6126708.6500000004</v>
          </cell>
          <cell r="F154">
            <v>6132539.7000000002</v>
          </cell>
          <cell r="G154">
            <v>5733127.46</v>
          </cell>
          <cell r="I154">
            <v>5881861.5899999999</v>
          </cell>
          <cell r="J154">
            <v>5185487.8299999991</v>
          </cell>
          <cell r="K154">
            <v>5823868.9799999995</v>
          </cell>
          <cell r="M154">
            <v>5369018.5900000008</v>
          </cell>
          <cell r="N154">
            <v>5538279.8499999996</v>
          </cell>
          <cell r="O154">
            <v>5359110.7500000009</v>
          </cell>
          <cell r="Q154">
            <v>5262270.28</v>
          </cell>
          <cell r="R154">
            <v>5004354.42</v>
          </cell>
          <cell r="S154">
            <v>4846855.5</v>
          </cell>
        </row>
        <row r="155">
          <cell r="E155">
            <v>2962990.7</v>
          </cell>
          <cell r="F155">
            <v>2854370.7</v>
          </cell>
          <cell r="G155">
            <v>3077913.59</v>
          </cell>
          <cell r="I155">
            <v>2936002.43</v>
          </cell>
          <cell r="J155">
            <v>2513342.4</v>
          </cell>
          <cell r="K155">
            <v>2846997.77</v>
          </cell>
          <cell r="M155">
            <v>2631195.9700000002</v>
          </cell>
          <cell r="N155">
            <v>2682333.4</v>
          </cell>
          <cell r="O155">
            <v>2659823.2200000002</v>
          </cell>
          <cell r="Q155">
            <v>2441129.8199999998</v>
          </cell>
          <cell r="R155">
            <v>2179394.75</v>
          </cell>
          <cell r="S155">
            <v>2179427.37</v>
          </cell>
        </row>
        <row r="156">
          <cell r="E156">
            <v>3130109.43</v>
          </cell>
          <cell r="F156">
            <v>3245041.13</v>
          </cell>
          <cell r="G156">
            <v>2631759.5099999998</v>
          </cell>
          <cell r="I156">
            <v>2921936.81</v>
          </cell>
          <cell r="J156">
            <v>2648069.0499999998</v>
          </cell>
          <cell r="K156">
            <v>2947131.5</v>
          </cell>
          <cell r="M156">
            <v>2712660.67</v>
          </cell>
          <cell r="N156">
            <v>2819638.38</v>
          </cell>
          <cell r="O156">
            <v>2663986</v>
          </cell>
          <cell r="Q156">
            <v>2786436.08</v>
          </cell>
          <cell r="R156">
            <v>2794367.33</v>
          </cell>
          <cell r="S156">
            <v>2630500.5499999998</v>
          </cell>
        </row>
        <row r="157">
          <cell r="E157">
            <v>33608.519999999997</v>
          </cell>
          <cell r="F157">
            <v>33127.870000000003</v>
          </cell>
          <cell r="G157">
            <v>23454.36</v>
          </cell>
          <cell r="I157">
            <v>23922.35</v>
          </cell>
          <cell r="J157">
            <v>24076.38</v>
          </cell>
          <cell r="K157">
            <v>29739.71</v>
          </cell>
          <cell r="M157">
            <v>25161.95</v>
          </cell>
          <cell r="N157">
            <v>36308.07</v>
          </cell>
          <cell r="O157">
            <v>35301.53</v>
          </cell>
          <cell r="Q157">
            <v>34704.379999999997</v>
          </cell>
          <cell r="R157">
            <v>30592.34</v>
          </cell>
          <cell r="S157">
            <v>36927.58</v>
          </cell>
        </row>
        <row r="286">
          <cell r="E286">
            <v>16293266.579999998</v>
          </cell>
          <cell r="F286">
            <v>16815141.789999999</v>
          </cell>
          <cell r="G286">
            <v>17231008.070000004</v>
          </cell>
          <cell r="I286">
            <v>15512370.98</v>
          </cell>
          <cell r="J286">
            <v>18693641.140000001</v>
          </cell>
          <cell r="K286">
            <v>18121975.380000003</v>
          </cell>
          <cell r="M286">
            <v>18235666.080000002</v>
          </cell>
          <cell r="N286">
            <v>19179289.049999993</v>
          </cell>
          <cell r="O286">
            <v>19473142.890000004</v>
          </cell>
          <cell r="Q286">
            <v>20830172.249999996</v>
          </cell>
          <cell r="R286">
            <v>17933507.870000005</v>
          </cell>
          <cell r="S286">
            <v>23004847.379999999</v>
          </cell>
        </row>
      </sheetData>
      <sheetData sheetId="4">
        <row r="9">
          <cell r="E9">
            <v>1</v>
          </cell>
          <cell r="F9">
            <v>7</v>
          </cell>
          <cell r="G9">
            <v>18</v>
          </cell>
          <cell r="I9">
            <v>5</v>
          </cell>
          <cell r="J9">
            <v>8</v>
          </cell>
          <cell r="K9">
            <v>14</v>
          </cell>
          <cell r="M9">
            <v>8</v>
          </cell>
          <cell r="N9">
            <v>6</v>
          </cell>
          <cell r="O9">
            <v>6</v>
          </cell>
          <cell r="Q9">
            <v>14</v>
          </cell>
          <cell r="R9">
            <v>8</v>
          </cell>
          <cell r="S9">
            <v>11</v>
          </cell>
        </row>
        <row r="11">
          <cell r="E11">
            <v>1</v>
          </cell>
          <cell r="F11">
            <v>7</v>
          </cell>
          <cell r="G11">
            <v>18</v>
          </cell>
          <cell r="I11">
            <v>5</v>
          </cell>
          <cell r="J11">
            <v>8</v>
          </cell>
          <cell r="K11">
            <v>14</v>
          </cell>
          <cell r="M11">
            <v>8</v>
          </cell>
          <cell r="N11">
            <v>6</v>
          </cell>
          <cell r="O11">
            <v>6</v>
          </cell>
          <cell r="Q11">
            <v>14</v>
          </cell>
          <cell r="R11">
            <v>8</v>
          </cell>
          <cell r="S11">
            <v>11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51685</v>
          </cell>
          <cell r="F30">
            <v>54303</v>
          </cell>
          <cell r="G30">
            <v>54482</v>
          </cell>
          <cell r="I30">
            <v>56167</v>
          </cell>
          <cell r="J30">
            <v>56259</v>
          </cell>
          <cell r="K30">
            <v>52427</v>
          </cell>
          <cell r="M30">
            <v>64905</v>
          </cell>
          <cell r="N30">
            <v>58543</v>
          </cell>
          <cell r="O30">
            <v>60351</v>
          </cell>
          <cell r="Q30">
            <v>58545</v>
          </cell>
          <cell r="R30">
            <v>53833</v>
          </cell>
          <cell r="S30">
            <v>56004</v>
          </cell>
        </row>
        <row r="37">
          <cell r="E37">
            <v>10131</v>
          </cell>
          <cell r="F37">
            <v>10274.779999999999</v>
          </cell>
          <cell r="G37">
            <v>10565.330000000002</v>
          </cell>
          <cell r="I37">
            <v>10621.210000000006</v>
          </cell>
          <cell r="J37">
            <v>10298.740000000005</v>
          </cell>
          <cell r="K37">
            <v>10103.190000000002</v>
          </cell>
          <cell r="M37">
            <v>12271.050000000003</v>
          </cell>
          <cell r="N37">
            <v>11076.089999999997</v>
          </cell>
          <cell r="O37">
            <v>11032.630000000005</v>
          </cell>
          <cell r="Q37">
            <v>14509.850000000006</v>
          </cell>
          <cell r="R37">
            <v>19047.190000000002</v>
          </cell>
          <cell r="S37">
            <v>10230.479999999996</v>
          </cell>
        </row>
        <row r="39">
          <cell r="E39">
            <v>15.982016090866066</v>
          </cell>
          <cell r="F39">
            <v>15.604310557183771</v>
          </cell>
          <cell r="G39">
            <v>15.971213712351478</v>
          </cell>
          <cell r="I39">
            <v>15.627421735326067</v>
          </cell>
          <cell r="J39">
            <v>15.126355773702013</v>
          </cell>
          <cell r="K39">
            <v>15.868505135767174</v>
          </cell>
          <cell r="M39">
            <v>15.66882738375319</v>
          </cell>
          <cell r="N39">
            <v>15.655673531257165</v>
          </cell>
          <cell r="O39">
            <v>15.207010704258595</v>
          </cell>
          <cell r="Q39">
            <v>19.124406804457845</v>
          </cell>
          <cell r="R39">
            <v>25.132466317856622</v>
          </cell>
          <cell r="S39">
            <v>14.827539028077949</v>
          </cell>
          <cell r="T39">
            <v>16.738233691979332</v>
          </cell>
        </row>
        <row r="41">
          <cell r="E41">
            <v>0.4667575768522198</v>
          </cell>
          <cell r="F41">
            <v>0.50681786364272718</v>
          </cell>
          <cell r="G41">
            <v>0.49064318005799606</v>
          </cell>
          <cell r="I41">
            <v>0.50419888957212178</v>
          </cell>
          <cell r="J41">
            <v>0.55820252812890681</v>
          </cell>
          <cell r="K41">
            <v>0.4686694051232082</v>
          </cell>
          <cell r="M41">
            <v>0.59798231066887775</v>
          </cell>
          <cell r="N41">
            <v>0.52110482090721366</v>
          </cell>
          <cell r="O41">
            <v>0.55449283351708933</v>
          </cell>
          <cell r="Q41">
            <v>0.51976011754417895</v>
          </cell>
          <cell r="R41">
            <v>0.47700820961317791</v>
          </cell>
          <cell r="S41">
            <v>0.51152212631867378</v>
          </cell>
          <cell r="T41">
            <v>0.5135358534972343</v>
          </cell>
        </row>
        <row r="58">
          <cell r="E58">
            <v>39.80106</v>
          </cell>
          <cell r="F58">
            <v>35.925080000000001</v>
          </cell>
          <cell r="G58">
            <v>36.327600000000004</v>
          </cell>
          <cell r="I58">
            <v>34.18</v>
          </cell>
          <cell r="J58">
            <v>30.612200000000005</v>
          </cell>
          <cell r="K58">
            <v>35.059309999999996</v>
          </cell>
          <cell r="M58">
            <v>35.328190000000006</v>
          </cell>
          <cell r="N58">
            <v>35.598220000000005</v>
          </cell>
          <cell r="O58">
            <v>34.559879999999993</v>
          </cell>
          <cell r="Q58">
            <v>35.226930000000003</v>
          </cell>
          <cell r="R58">
            <v>33.695399999999999</v>
          </cell>
          <cell r="S58">
            <v>32.916360000000005</v>
          </cell>
        </row>
        <row r="62">
          <cell r="E62">
            <v>981640.33000000007</v>
          </cell>
          <cell r="F62">
            <v>1042834.78</v>
          </cell>
          <cell r="G62">
            <v>1042465.6</v>
          </cell>
          <cell r="I62">
            <v>1078360.73</v>
          </cell>
          <cell r="J62">
            <v>1004577.2000000001</v>
          </cell>
          <cell r="K62">
            <v>1067756.9100000001</v>
          </cell>
          <cell r="M62">
            <v>1226504.8899999999</v>
          </cell>
          <cell r="N62">
            <v>1096829.1399999999</v>
          </cell>
          <cell r="O62">
            <v>1129233.1700000002</v>
          </cell>
          <cell r="Q62">
            <v>1029505.14</v>
          </cell>
          <cell r="R62">
            <v>1097445.7</v>
          </cell>
          <cell r="S62">
            <v>1065824.69</v>
          </cell>
        </row>
        <row r="64">
          <cell r="E64">
            <v>843373.46000000008</v>
          </cell>
          <cell r="F64">
            <v>900618.78</v>
          </cell>
          <cell r="G64">
            <v>902340.04999999993</v>
          </cell>
          <cell r="I64">
            <v>933968.13</v>
          </cell>
          <cell r="J64">
            <v>864570.07000000007</v>
          </cell>
          <cell r="K64">
            <v>923463.01</v>
          </cell>
          <cell r="M64">
            <v>1085109.2</v>
          </cell>
          <cell r="N64">
            <v>954109.65</v>
          </cell>
          <cell r="O64">
            <v>985696.80999999994</v>
          </cell>
          <cell r="Q64">
            <v>884917.86</v>
          </cell>
          <cell r="R64">
            <v>950863.58999999985</v>
          </cell>
          <cell r="S64">
            <v>921244.06</v>
          </cell>
        </row>
        <row r="89">
          <cell r="E89">
            <v>109670</v>
          </cell>
          <cell r="F89">
            <v>113404.49</v>
          </cell>
          <cell r="G89">
            <v>110410</v>
          </cell>
          <cell r="I89">
            <v>114539.91</v>
          </cell>
          <cell r="J89">
            <v>110630</v>
          </cell>
          <cell r="K89">
            <v>113369.91</v>
          </cell>
          <cell r="M89">
            <v>110450</v>
          </cell>
          <cell r="N89">
            <v>110870</v>
          </cell>
          <cell r="O89">
            <v>112140</v>
          </cell>
          <cell r="Q89">
            <v>112130</v>
          </cell>
          <cell r="R89">
            <v>112070</v>
          </cell>
          <cell r="S89">
            <v>111240</v>
          </cell>
        </row>
        <row r="92">
          <cell r="E92">
            <v>28596.870000000003</v>
          </cell>
          <cell r="F92">
            <v>28811.510000000002</v>
          </cell>
          <cell r="G92">
            <v>29715.550000000003</v>
          </cell>
          <cell r="I92">
            <v>29852.690000000006</v>
          </cell>
          <cell r="J92">
            <v>29377.130000000005</v>
          </cell>
          <cell r="K92">
            <v>30923.990000000005</v>
          </cell>
          <cell r="M92">
            <v>30945.690000000002</v>
          </cell>
          <cell r="N92">
            <v>31849.49</v>
          </cell>
          <cell r="O92">
            <v>31396.36</v>
          </cell>
          <cell r="Q92">
            <v>32457.280000000006</v>
          </cell>
          <cell r="R92">
            <v>34512.11</v>
          </cell>
          <cell r="S92">
            <v>33340.629999999997</v>
          </cell>
        </row>
        <row r="154">
          <cell r="E154">
            <v>134971.49</v>
          </cell>
          <cell r="F154">
            <v>121916.77</v>
          </cell>
          <cell r="G154">
            <v>120850.91</v>
          </cell>
          <cell r="I154">
            <v>114616.95</v>
          </cell>
          <cell r="J154">
            <v>104374.66</v>
          </cell>
          <cell r="K154">
            <v>117389.95000000001</v>
          </cell>
          <cell r="M154">
            <v>118799.29999999999</v>
          </cell>
          <cell r="N154">
            <v>121921.17</v>
          </cell>
          <cell r="O154">
            <v>117587.67</v>
          </cell>
          <cell r="Q154">
            <v>119712.95000000001</v>
          </cell>
          <cell r="R154">
            <v>115681.83</v>
          </cell>
          <cell r="S154">
            <v>113624.50000000001</v>
          </cell>
        </row>
        <row r="155">
          <cell r="E155">
            <v>64768.42</v>
          </cell>
          <cell r="F155">
            <v>57841.22</v>
          </cell>
          <cell r="G155">
            <v>58149.65</v>
          </cell>
          <cell r="I155">
            <v>55001.71</v>
          </cell>
          <cell r="J155">
            <v>49094.87</v>
          </cell>
          <cell r="K155">
            <v>52434.53</v>
          </cell>
          <cell r="M155">
            <v>53616.77</v>
          </cell>
          <cell r="N155">
            <v>53134.76</v>
          </cell>
          <cell r="O155">
            <v>48932.69</v>
          </cell>
          <cell r="Q155">
            <v>51951.55</v>
          </cell>
          <cell r="R155">
            <v>51404.94</v>
          </cell>
          <cell r="S155">
            <v>50065.94</v>
          </cell>
        </row>
        <row r="156">
          <cell r="E156">
            <v>64878.74</v>
          </cell>
          <cell r="F156">
            <v>60057.63</v>
          </cell>
          <cell r="G156">
            <v>59254.9</v>
          </cell>
          <cell r="I156">
            <v>57088.79</v>
          </cell>
          <cell r="J156">
            <v>52488.7</v>
          </cell>
          <cell r="K156">
            <v>59935.57</v>
          </cell>
          <cell r="M156">
            <v>59996.22</v>
          </cell>
          <cell r="N156">
            <v>63028.12</v>
          </cell>
          <cell r="O156">
            <v>62499.34</v>
          </cell>
          <cell r="Q156">
            <v>59900.800000000003</v>
          </cell>
          <cell r="R156">
            <v>57490.35</v>
          </cell>
          <cell r="S156">
            <v>56655.6</v>
          </cell>
        </row>
        <row r="157">
          <cell r="E157">
            <v>5324.33</v>
          </cell>
          <cell r="F157">
            <v>4017.92</v>
          </cell>
          <cell r="G157">
            <v>3446.36</v>
          </cell>
          <cell r="I157">
            <v>2526.4499999999998</v>
          </cell>
          <cell r="J157">
            <v>2791.09</v>
          </cell>
          <cell r="K157">
            <v>5019.8500000000004</v>
          </cell>
          <cell r="M157">
            <v>5186.3100000000004</v>
          </cell>
          <cell r="N157">
            <v>5758.29</v>
          </cell>
          <cell r="O157">
            <v>6155.64</v>
          </cell>
          <cell r="Q157">
            <v>7860.6</v>
          </cell>
          <cell r="R157">
            <v>6786.54</v>
          </cell>
          <cell r="S157">
            <v>6902.96</v>
          </cell>
        </row>
        <row r="286">
          <cell r="E286">
            <v>813668.03</v>
          </cell>
          <cell r="F286">
            <v>775658.38</v>
          </cell>
          <cell r="G286">
            <v>807958.79000000015</v>
          </cell>
          <cell r="I286">
            <v>760233.88</v>
          </cell>
          <cell r="J286">
            <v>759670.63000000012</v>
          </cell>
          <cell r="K286">
            <v>902366.69000000018</v>
          </cell>
          <cell r="M286">
            <v>831156.78</v>
          </cell>
          <cell r="N286">
            <v>846527.44000000006</v>
          </cell>
          <cell r="O286">
            <v>964442.6100000001</v>
          </cell>
          <cell r="Q286">
            <v>995918.77</v>
          </cell>
          <cell r="R286">
            <v>1280824.27</v>
          </cell>
          <cell r="S286">
            <v>1004837.52</v>
          </cell>
        </row>
      </sheetData>
      <sheetData sheetId="5">
        <row r="9">
          <cell r="E9">
            <v>94</v>
          </cell>
          <cell r="F9">
            <v>63</v>
          </cell>
          <cell r="G9">
            <v>88</v>
          </cell>
          <cell r="I9">
            <v>106</v>
          </cell>
          <cell r="J9">
            <v>79</v>
          </cell>
          <cell r="K9">
            <v>128</v>
          </cell>
          <cell r="M9">
            <v>74</v>
          </cell>
          <cell r="N9">
            <v>76</v>
          </cell>
          <cell r="O9">
            <v>54</v>
          </cell>
          <cell r="Q9">
            <v>84</v>
          </cell>
          <cell r="R9">
            <v>113</v>
          </cell>
          <cell r="S9">
            <v>106</v>
          </cell>
        </row>
        <row r="11">
          <cell r="E11">
            <v>86</v>
          </cell>
          <cell r="F11">
            <v>55</v>
          </cell>
          <cell r="G11">
            <v>84</v>
          </cell>
          <cell r="I11">
            <v>106</v>
          </cell>
          <cell r="J11">
            <v>77</v>
          </cell>
          <cell r="K11">
            <v>128</v>
          </cell>
          <cell r="M11">
            <v>74</v>
          </cell>
          <cell r="N11">
            <v>76</v>
          </cell>
          <cell r="O11">
            <v>54</v>
          </cell>
          <cell r="Q11">
            <v>83</v>
          </cell>
          <cell r="R11">
            <v>112</v>
          </cell>
          <cell r="S11">
            <v>103</v>
          </cell>
        </row>
        <row r="12">
          <cell r="E12">
            <v>8</v>
          </cell>
          <cell r="F12">
            <v>8</v>
          </cell>
          <cell r="G12">
            <v>4</v>
          </cell>
          <cell r="I12">
            <v>0</v>
          </cell>
          <cell r="J12">
            <v>2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1</v>
          </cell>
          <cell r="R12">
            <v>1</v>
          </cell>
          <cell r="S12">
            <v>3</v>
          </cell>
        </row>
        <row r="30">
          <cell r="E30">
            <v>261780</v>
          </cell>
          <cell r="F30">
            <v>273474</v>
          </cell>
          <cell r="G30">
            <v>289743</v>
          </cell>
          <cell r="I30">
            <v>307675</v>
          </cell>
          <cell r="J30">
            <v>304649</v>
          </cell>
          <cell r="K30">
            <v>283816</v>
          </cell>
          <cell r="M30">
            <v>337246</v>
          </cell>
          <cell r="N30">
            <v>300652</v>
          </cell>
          <cell r="O30">
            <v>331140</v>
          </cell>
          <cell r="Q30">
            <v>290650</v>
          </cell>
          <cell r="R30">
            <v>299535</v>
          </cell>
          <cell r="S30">
            <v>298005</v>
          </cell>
        </row>
        <row r="37">
          <cell r="E37">
            <v>105254</v>
          </cell>
          <cell r="F37">
            <v>108682</v>
          </cell>
          <cell r="G37">
            <v>126126</v>
          </cell>
          <cell r="I37">
            <v>126405</v>
          </cell>
          <cell r="J37">
            <v>96091</v>
          </cell>
          <cell r="K37">
            <v>127293</v>
          </cell>
          <cell r="M37">
            <v>76273</v>
          </cell>
          <cell r="N37">
            <v>123096</v>
          </cell>
          <cell r="O37">
            <v>79004</v>
          </cell>
          <cell r="Q37">
            <v>114754</v>
          </cell>
          <cell r="R37">
            <v>105799</v>
          </cell>
          <cell r="S37">
            <v>92510</v>
          </cell>
        </row>
        <row r="39">
          <cell r="E39">
            <v>27.19502679351168</v>
          </cell>
          <cell r="F39">
            <v>27.126013338125475</v>
          </cell>
          <cell r="G39">
            <v>28.224378956696484</v>
          </cell>
          <cell r="I39">
            <v>26.947429009976975</v>
          </cell>
          <cell r="J39">
            <v>23.800217962054788</v>
          </cell>
          <cell r="K39">
            <v>28.15537845961925</v>
          </cell>
          <cell r="M39">
            <v>18.356079986715411</v>
          </cell>
          <cell r="N39">
            <v>26.83303251458317</v>
          </cell>
          <cell r="O39">
            <v>18.582880153547972</v>
          </cell>
          <cell r="Q39">
            <v>26.056529913443111</v>
          </cell>
          <cell r="R39">
            <v>23.493451527088784</v>
          </cell>
          <cell r="S39">
            <v>22.535108339524744</v>
          </cell>
          <cell r="T39">
            <v>24.830411972360505</v>
          </cell>
        </row>
        <row r="41">
          <cell r="E41">
            <v>0.43350784820104515</v>
          </cell>
          <cell r="F41">
            <v>0.46631710872957005</v>
          </cell>
          <cell r="G41">
            <v>0.47651219185280147</v>
          </cell>
          <cell r="I41">
            <v>0.50388384017870747</v>
          </cell>
          <cell r="J41">
            <v>0.55017806576514094</v>
          </cell>
          <cell r="K41">
            <v>0.46101791825921129</v>
          </cell>
          <cell r="M41">
            <v>0.56388108614232213</v>
          </cell>
          <cell r="N41">
            <v>0.4852137088704836</v>
          </cell>
          <cell r="O41">
            <v>0.55104587888772405</v>
          </cell>
          <cell r="Q41">
            <v>0.46692263205243545</v>
          </cell>
          <cell r="R41">
            <v>0.47934611707000913</v>
          </cell>
          <cell r="S41">
            <v>0.49076132602144162</v>
          </cell>
          <cell r="T41">
            <v>0.49364248368718011</v>
          </cell>
        </row>
        <row r="58">
          <cell r="E58">
            <v>13.490010000000002</v>
          </cell>
          <cell r="F58">
            <v>12.017010000000001</v>
          </cell>
          <cell r="G58">
            <v>12.011990000000001</v>
          </cell>
          <cell r="I58">
            <v>10.847</v>
          </cell>
          <cell r="J58">
            <v>11.98</v>
          </cell>
          <cell r="K58">
            <v>14.228</v>
          </cell>
          <cell r="M58">
            <v>14.312010000000001</v>
          </cell>
          <cell r="N58">
            <v>15.708</v>
          </cell>
          <cell r="O58">
            <v>15.184200000000001</v>
          </cell>
          <cell r="Q58">
            <v>14.935</v>
          </cell>
          <cell r="R58">
            <v>13.96339</v>
          </cell>
          <cell r="S58">
            <v>13.136000000000001</v>
          </cell>
        </row>
        <row r="62">
          <cell r="E62">
            <v>5569826.4800000004</v>
          </cell>
          <cell r="F62">
            <v>5739590.9400000004</v>
          </cell>
          <cell r="G62">
            <v>6014083.5199999996</v>
          </cell>
          <cell r="I62">
            <v>6424775.1600000001</v>
          </cell>
          <cell r="J62">
            <v>5847128.6799999997</v>
          </cell>
          <cell r="K62">
            <v>6336508.7999999998</v>
          </cell>
          <cell r="M62">
            <v>6891486.2599999998</v>
          </cell>
          <cell r="N62">
            <v>6209105.0700000003</v>
          </cell>
          <cell r="O62">
            <v>6776865.7399999993</v>
          </cell>
          <cell r="Q62">
            <v>5643259.0899999989</v>
          </cell>
          <cell r="R62">
            <v>6579154.4299999997</v>
          </cell>
          <cell r="S62">
            <v>6204592.1700000018</v>
          </cell>
        </row>
        <row r="64">
          <cell r="E64">
            <v>4078561.08</v>
          </cell>
          <cell r="F64">
            <v>4265356.9000000004</v>
          </cell>
          <cell r="G64">
            <v>4521431.42</v>
          </cell>
          <cell r="I64">
            <v>4859320.5000000009</v>
          </cell>
          <cell r="J64">
            <v>4355469.3699999992</v>
          </cell>
          <cell r="K64">
            <v>4792957.5999999996</v>
          </cell>
          <cell r="M64">
            <v>5372048.2400000002</v>
          </cell>
          <cell r="N64">
            <v>4659578.07</v>
          </cell>
          <cell r="O64">
            <v>5199086.55</v>
          </cell>
          <cell r="Q64">
            <v>4098125.919999999</v>
          </cell>
          <cell r="R64">
            <v>5041084.5999999996</v>
          </cell>
          <cell r="S64">
            <v>4638095.9000000013</v>
          </cell>
        </row>
        <row r="89">
          <cell r="E89">
            <v>652412.9</v>
          </cell>
          <cell r="F89">
            <v>649930</v>
          </cell>
          <cell r="G89">
            <v>645220</v>
          </cell>
          <cell r="I89">
            <v>713625.23</v>
          </cell>
          <cell r="J89">
            <v>662170.44999999995</v>
          </cell>
          <cell r="K89">
            <v>654974.11</v>
          </cell>
          <cell r="M89">
            <v>646290</v>
          </cell>
          <cell r="N89">
            <v>655288.22</v>
          </cell>
          <cell r="O89">
            <v>698552.34</v>
          </cell>
          <cell r="Q89">
            <v>646270</v>
          </cell>
          <cell r="R89">
            <v>656100</v>
          </cell>
          <cell r="S89">
            <v>665675.79</v>
          </cell>
        </row>
        <row r="92">
          <cell r="E92">
            <v>838852.49999999988</v>
          </cell>
          <cell r="F92">
            <v>824304.03999999992</v>
          </cell>
          <cell r="G92">
            <v>847432.1</v>
          </cell>
          <cell r="I92">
            <v>851829.42999999993</v>
          </cell>
          <cell r="J92">
            <v>829488.86</v>
          </cell>
          <cell r="K92">
            <v>888577.09</v>
          </cell>
          <cell r="M92">
            <v>873148.0199999999</v>
          </cell>
          <cell r="N92">
            <v>894238.78</v>
          </cell>
          <cell r="O92">
            <v>879226.85</v>
          </cell>
          <cell r="Q92">
            <v>898863.17</v>
          </cell>
          <cell r="R92">
            <v>881969.83</v>
          </cell>
          <cell r="S92">
            <v>900820.4800000001</v>
          </cell>
        </row>
        <row r="154">
          <cell r="E154">
            <v>51924.55</v>
          </cell>
          <cell r="F154">
            <v>46369.31</v>
          </cell>
          <cell r="G154">
            <v>45520.479999999996</v>
          </cell>
          <cell r="I154">
            <v>46035.259999999995</v>
          </cell>
          <cell r="J154">
            <v>45599.7</v>
          </cell>
          <cell r="K154">
            <v>55421.149999999994</v>
          </cell>
          <cell r="M154">
            <v>58555.460000000006</v>
          </cell>
          <cell r="N154">
            <v>61709.119999999995</v>
          </cell>
          <cell r="O154">
            <v>59160.600000000006</v>
          </cell>
          <cell r="Q154">
            <v>58704.78</v>
          </cell>
          <cell r="R154">
            <v>54768.130000000005</v>
          </cell>
          <cell r="S154">
            <v>52265.25</v>
          </cell>
        </row>
        <row r="155">
          <cell r="E155">
            <v>344.14</v>
          </cell>
          <cell r="F155">
            <v>312.24</v>
          </cell>
          <cell r="G155">
            <v>312.24</v>
          </cell>
          <cell r="I155">
            <v>312.24</v>
          </cell>
          <cell r="J155">
            <v>312.24</v>
          </cell>
          <cell r="K155">
            <v>312.24</v>
          </cell>
          <cell r="M155">
            <v>3842.59</v>
          </cell>
          <cell r="N155">
            <v>312.24</v>
          </cell>
          <cell r="O155">
            <v>339.29</v>
          </cell>
          <cell r="Q155">
            <v>402.36</v>
          </cell>
          <cell r="R155">
            <v>396.36</v>
          </cell>
          <cell r="S155">
            <v>402.36</v>
          </cell>
        </row>
        <row r="156">
          <cell r="E156">
            <v>44218.97</v>
          </cell>
          <cell r="F156">
            <v>40224.49</v>
          </cell>
          <cell r="G156">
            <v>40393.629999999997</v>
          </cell>
          <cell r="I156">
            <v>41930.589999999997</v>
          </cell>
          <cell r="J156">
            <v>40946.730000000003</v>
          </cell>
          <cell r="K156">
            <v>46771.38</v>
          </cell>
          <cell r="M156">
            <v>46559.35</v>
          </cell>
          <cell r="N156">
            <v>50926.29</v>
          </cell>
          <cell r="O156">
            <v>48523.47</v>
          </cell>
          <cell r="Q156">
            <v>48327.53</v>
          </cell>
          <cell r="R156">
            <v>44877.57</v>
          </cell>
          <cell r="S156">
            <v>41636.39</v>
          </cell>
        </row>
        <row r="157">
          <cell r="E157">
            <v>7361.44</v>
          </cell>
          <cell r="F157">
            <v>5832.58</v>
          </cell>
          <cell r="G157">
            <v>4814.6099999999997</v>
          </cell>
          <cell r="I157">
            <v>3792.43</v>
          </cell>
          <cell r="J157">
            <v>4340.7299999999996</v>
          </cell>
          <cell r="K157">
            <v>8337.5300000000007</v>
          </cell>
          <cell r="M157">
            <v>8153.52</v>
          </cell>
          <cell r="N157">
            <v>10470.59</v>
          </cell>
          <cell r="O157">
            <v>10297.84</v>
          </cell>
          <cell r="Q157">
            <v>9974.89</v>
          </cell>
          <cell r="R157">
            <v>9494.2000000000007</v>
          </cell>
          <cell r="S157">
            <v>10226.5</v>
          </cell>
        </row>
        <row r="286">
          <cell r="E286">
            <v>2884271.01</v>
          </cell>
          <cell r="F286">
            <v>2843185.05</v>
          </cell>
          <cell r="G286">
            <v>3250946.3</v>
          </cell>
          <cell r="I286">
            <v>3220244.2600000002</v>
          </cell>
          <cell r="J286">
            <v>2904706.39</v>
          </cell>
          <cell r="K286">
            <v>3119803.6599999997</v>
          </cell>
          <cell r="M286">
            <v>2823310.6799999997</v>
          </cell>
          <cell r="N286">
            <v>3321200.87</v>
          </cell>
          <cell r="O286">
            <v>2845470.3400000003</v>
          </cell>
          <cell r="Q286">
            <v>3057844.3099999996</v>
          </cell>
          <cell r="R286">
            <v>3100464.71</v>
          </cell>
          <cell r="S286">
            <v>3031847.6100000008</v>
          </cell>
        </row>
      </sheetData>
      <sheetData sheetId="6">
        <row r="9">
          <cell r="E9">
            <v>65</v>
          </cell>
          <cell r="F9">
            <v>63</v>
          </cell>
          <cell r="G9">
            <v>80</v>
          </cell>
          <cell r="I9">
            <v>63</v>
          </cell>
          <cell r="J9">
            <v>64</v>
          </cell>
          <cell r="K9">
            <v>97</v>
          </cell>
          <cell r="M9">
            <v>86</v>
          </cell>
          <cell r="N9">
            <v>51</v>
          </cell>
          <cell r="O9">
            <v>66</v>
          </cell>
          <cell r="Q9">
            <v>65</v>
          </cell>
          <cell r="R9">
            <v>65</v>
          </cell>
          <cell r="S9">
            <v>54</v>
          </cell>
        </row>
        <row r="11">
          <cell r="E11">
            <v>65</v>
          </cell>
          <cell r="F11">
            <v>63</v>
          </cell>
          <cell r="G11">
            <v>80</v>
          </cell>
          <cell r="I11">
            <v>63</v>
          </cell>
          <cell r="J11">
            <v>64</v>
          </cell>
          <cell r="K11">
            <v>97</v>
          </cell>
          <cell r="M11">
            <v>86</v>
          </cell>
          <cell r="N11">
            <v>51</v>
          </cell>
          <cell r="O11">
            <v>66</v>
          </cell>
          <cell r="Q11">
            <v>65</v>
          </cell>
          <cell r="R11">
            <v>65</v>
          </cell>
          <cell r="S11">
            <v>54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448569</v>
          </cell>
          <cell r="F30">
            <v>450025</v>
          </cell>
          <cell r="G30">
            <v>480372</v>
          </cell>
          <cell r="I30">
            <v>493718</v>
          </cell>
          <cell r="J30">
            <v>487451</v>
          </cell>
          <cell r="K30">
            <v>459249</v>
          </cell>
          <cell r="M30">
            <v>543215</v>
          </cell>
          <cell r="N30">
            <v>467773</v>
          </cell>
          <cell r="O30">
            <v>516104</v>
          </cell>
          <cell r="Q30">
            <v>460011</v>
          </cell>
          <cell r="R30">
            <v>462399</v>
          </cell>
          <cell r="S30">
            <v>465038</v>
          </cell>
        </row>
        <row r="37">
          <cell r="E37">
            <v>118154.87000000004</v>
          </cell>
          <cell r="F37">
            <v>132334.19999999995</v>
          </cell>
          <cell r="G37">
            <v>130863.88000000003</v>
          </cell>
          <cell r="I37">
            <v>84213.49</v>
          </cell>
          <cell r="J37">
            <v>61484.200000000055</v>
          </cell>
          <cell r="K37">
            <v>163680.94000000006</v>
          </cell>
          <cell r="M37">
            <v>18373.619999999952</v>
          </cell>
          <cell r="N37">
            <v>122504.12</v>
          </cell>
          <cell r="O37">
            <v>40726.619999999995</v>
          </cell>
          <cell r="Q37">
            <v>75830.670000000013</v>
          </cell>
          <cell r="R37">
            <v>100535.89000000003</v>
          </cell>
          <cell r="S37">
            <v>88387.839999999967</v>
          </cell>
        </row>
        <row r="39">
          <cell r="E39">
            <v>20.675597118218793</v>
          </cell>
          <cell r="F39">
            <v>22.609937395372768</v>
          </cell>
          <cell r="G39">
            <v>21.121554882545869</v>
          </cell>
          <cell r="I39">
            <v>14.280761394696901</v>
          </cell>
          <cell r="J39">
            <v>11.078475166117585</v>
          </cell>
          <cell r="K39">
            <v>25.931941623491511</v>
          </cell>
          <cell r="M39">
            <v>3.2261138369065039</v>
          </cell>
          <cell r="N39">
            <v>20.602241280289533</v>
          </cell>
          <cell r="O39">
            <v>7.2386682112573304</v>
          </cell>
          <cell r="Q39">
            <v>13.994080499041889</v>
          </cell>
          <cell r="R39">
            <v>17.5143406486191</v>
          </cell>
          <cell r="S39">
            <v>15.71230886030909</v>
          </cell>
          <cell r="T39">
            <v>16.343554230924141</v>
          </cell>
        </row>
        <row r="41">
          <cell r="E41">
            <v>0.64475739075127469</v>
          </cell>
          <cell r="F41">
            <v>0.66664444641957743</v>
          </cell>
          <cell r="G41">
            <v>0.68669108250207989</v>
          </cell>
          <cell r="I41">
            <v>0.70377318147477652</v>
          </cell>
          <cell r="J41">
            <v>0.76748949811375411</v>
          </cell>
          <cell r="K41">
            <v>0.65118610421836221</v>
          </cell>
          <cell r="M41">
            <v>0.7930782763579558</v>
          </cell>
          <cell r="N41">
            <v>0.65934550754421917</v>
          </cell>
          <cell r="O41">
            <v>0.75039111343743636</v>
          </cell>
          <cell r="Q41">
            <v>0.64576633082941082</v>
          </cell>
          <cell r="R41">
            <v>0.64759678609792681</v>
          </cell>
          <cell r="S41">
            <v>0.67151562409749899</v>
          </cell>
          <cell r="T41">
            <v>0.69020367838658236</v>
          </cell>
        </row>
        <row r="58">
          <cell r="E58">
            <v>190.62501</v>
          </cell>
          <cell r="F58">
            <v>189.79558</v>
          </cell>
          <cell r="G58">
            <v>205.04890999999998</v>
          </cell>
          <cell r="I58">
            <v>205.90464</v>
          </cell>
          <cell r="J58">
            <v>189.34168</v>
          </cell>
          <cell r="K58">
            <v>212.91713000000001</v>
          </cell>
          <cell r="M58">
            <v>199.11170999999996</v>
          </cell>
          <cell r="N58">
            <v>196.83165999999997</v>
          </cell>
          <cell r="O58">
            <v>197.66409999999999</v>
          </cell>
          <cell r="Q58">
            <v>195.42104999999998</v>
          </cell>
          <cell r="R58">
            <v>189.43715</v>
          </cell>
          <cell r="S58">
            <v>186.06966999999997</v>
          </cell>
        </row>
        <row r="62">
          <cell r="E62">
            <v>9490285.2999999989</v>
          </cell>
          <cell r="F62">
            <v>9404413.2300000004</v>
          </cell>
          <cell r="G62">
            <v>10073790.26</v>
          </cell>
          <cell r="I62">
            <v>10368268.290000001</v>
          </cell>
          <cell r="J62">
            <v>9591657.5199999996</v>
          </cell>
          <cell r="K62">
            <v>10080461.780000001</v>
          </cell>
          <cell r="M62">
            <v>11213787.809999999</v>
          </cell>
          <cell r="N62">
            <v>9626095.8499999996</v>
          </cell>
          <cell r="O62">
            <v>10645996.409999998</v>
          </cell>
          <cell r="Q62">
            <v>8983469.6699999999</v>
          </cell>
          <cell r="R62">
            <v>10297076.730000002</v>
          </cell>
          <cell r="S62">
            <v>9904385.3399999999</v>
          </cell>
        </row>
        <row r="64">
          <cell r="E64">
            <v>7779214.0599999996</v>
          </cell>
          <cell r="F64">
            <v>7808838.96</v>
          </cell>
          <cell r="G64">
            <v>8441614.0700000003</v>
          </cell>
          <cell r="I64">
            <v>8693748.120000001</v>
          </cell>
          <cell r="J64">
            <v>7968769.6999999993</v>
          </cell>
          <cell r="K64">
            <v>8457340.6699999999</v>
          </cell>
          <cell r="M64">
            <v>9631002.5800000001</v>
          </cell>
          <cell r="N64">
            <v>8032241.5699999994</v>
          </cell>
          <cell r="O64">
            <v>8996727.3599999975</v>
          </cell>
          <cell r="Q64">
            <v>7378560.4400000004</v>
          </cell>
          <cell r="R64">
            <v>8434426.4900000021</v>
          </cell>
          <cell r="S64">
            <v>7994333.879999999</v>
          </cell>
        </row>
        <row r="89">
          <cell r="E89">
            <v>889484.58</v>
          </cell>
          <cell r="F89">
            <v>786200</v>
          </cell>
          <cell r="G89">
            <v>805161.59</v>
          </cell>
          <cell r="I89">
            <v>829890.75</v>
          </cell>
          <cell r="J89">
            <v>832914.01</v>
          </cell>
          <cell r="K89">
            <v>790605.04</v>
          </cell>
          <cell r="M89">
            <v>768914.11</v>
          </cell>
          <cell r="N89">
            <v>786756.26</v>
          </cell>
          <cell r="O89">
            <v>793290</v>
          </cell>
          <cell r="Q89">
            <v>782671.79</v>
          </cell>
          <cell r="R89">
            <v>789581.4</v>
          </cell>
          <cell r="S89">
            <v>1032448.99</v>
          </cell>
        </row>
        <row r="92">
          <cell r="E92">
            <v>821586.66</v>
          </cell>
          <cell r="F92">
            <v>809374.27</v>
          </cell>
          <cell r="G92">
            <v>827014.6</v>
          </cell>
          <cell r="I92">
            <v>844629.42</v>
          </cell>
          <cell r="J92">
            <v>789973.81000000017</v>
          </cell>
          <cell r="K92">
            <v>832516.07</v>
          </cell>
          <cell r="M92">
            <v>813871.12</v>
          </cell>
          <cell r="N92">
            <v>807098.02</v>
          </cell>
          <cell r="O92">
            <v>855979.05</v>
          </cell>
          <cell r="Q92">
            <v>822237.44000000006</v>
          </cell>
          <cell r="R92">
            <v>1073068.8399999999</v>
          </cell>
          <cell r="S92">
            <v>877602.47000000009</v>
          </cell>
        </row>
        <row r="154">
          <cell r="E154">
            <v>665966.81000000006</v>
          </cell>
          <cell r="F154">
            <v>660471.19000000006</v>
          </cell>
          <cell r="G154">
            <v>706830.38</v>
          </cell>
          <cell r="I154">
            <v>712738.89000000013</v>
          </cell>
          <cell r="J154">
            <v>657593.32999999996</v>
          </cell>
          <cell r="K154">
            <v>733102.56</v>
          </cell>
          <cell r="M154">
            <v>665209.33000000007</v>
          </cell>
          <cell r="N154">
            <v>688628.7</v>
          </cell>
          <cell r="O154">
            <v>676536.07</v>
          </cell>
          <cell r="Q154">
            <v>680607.87</v>
          </cell>
          <cell r="R154">
            <v>657127.88</v>
          </cell>
          <cell r="S154">
            <v>643334</v>
          </cell>
        </row>
        <row r="155">
          <cell r="E155">
            <v>258780.84</v>
          </cell>
          <cell r="F155">
            <v>270726.69</v>
          </cell>
          <cell r="G155">
            <v>285019.19</v>
          </cell>
          <cell r="I155">
            <v>287734.44</v>
          </cell>
          <cell r="J155">
            <v>258996.41</v>
          </cell>
          <cell r="K155">
            <v>286505.3</v>
          </cell>
          <cell r="M155">
            <v>259019.39</v>
          </cell>
          <cell r="N155">
            <v>268769.61</v>
          </cell>
          <cell r="O155">
            <v>263367.88</v>
          </cell>
          <cell r="Q155">
            <v>268284.28999999998</v>
          </cell>
          <cell r="R155">
            <v>255315.41</v>
          </cell>
          <cell r="S155">
            <v>249601.27</v>
          </cell>
        </row>
        <row r="156">
          <cell r="E156">
            <v>394022.71</v>
          </cell>
          <cell r="F156">
            <v>379385.4</v>
          </cell>
          <cell r="G156">
            <v>412719.84</v>
          </cell>
          <cell r="I156">
            <v>417151.89</v>
          </cell>
          <cell r="J156">
            <v>390436.43</v>
          </cell>
          <cell r="K156">
            <v>432889.5</v>
          </cell>
          <cell r="M156">
            <v>393146.9</v>
          </cell>
          <cell r="N156">
            <v>404446.39</v>
          </cell>
          <cell r="O156">
            <v>397289.81</v>
          </cell>
          <cell r="Q156">
            <v>396745.65</v>
          </cell>
          <cell r="R156">
            <v>387665.33</v>
          </cell>
          <cell r="S156">
            <v>378470.25</v>
          </cell>
        </row>
        <row r="157">
          <cell r="E157">
            <v>13163.26</v>
          </cell>
          <cell r="F157">
            <v>10359.1</v>
          </cell>
          <cell r="G157">
            <v>9091.35</v>
          </cell>
          <cell r="I157">
            <v>7852.56</v>
          </cell>
          <cell r="J157">
            <v>8160.49</v>
          </cell>
          <cell r="K157">
            <v>13707.76</v>
          </cell>
          <cell r="M157">
            <v>13043.04</v>
          </cell>
          <cell r="N157">
            <v>15412.7</v>
          </cell>
          <cell r="O157">
            <v>15878.38</v>
          </cell>
          <cell r="Q157">
            <v>15577.93</v>
          </cell>
          <cell r="R157">
            <v>14147.14</v>
          </cell>
          <cell r="S157">
            <v>15262.48</v>
          </cell>
        </row>
        <row r="286">
          <cell r="E286">
            <v>2744865.63</v>
          </cell>
          <cell r="F286">
            <v>2653201.69</v>
          </cell>
          <cell r="G286">
            <v>2732616.24</v>
          </cell>
          <cell r="I286">
            <v>2927599.84</v>
          </cell>
          <cell r="J286">
            <v>2620881.1699999995</v>
          </cell>
          <cell r="K286">
            <v>2846839.2900000005</v>
          </cell>
          <cell r="M286">
            <v>2749714.1100000003</v>
          </cell>
          <cell r="N286">
            <v>2964061.25</v>
          </cell>
          <cell r="O286">
            <v>3310821.73</v>
          </cell>
          <cell r="Q286">
            <v>3075134.4300000006</v>
          </cell>
          <cell r="R286">
            <v>3036547.95</v>
          </cell>
          <cell r="S286">
            <v>2948015.5999999996</v>
          </cell>
        </row>
      </sheetData>
      <sheetData sheetId="7">
        <row r="9">
          <cell r="E9">
            <v>16</v>
          </cell>
          <cell r="F9">
            <v>18</v>
          </cell>
          <cell r="G9">
            <v>7</v>
          </cell>
          <cell r="I9">
            <v>27</v>
          </cell>
          <cell r="J9">
            <v>16</v>
          </cell>
          <cell r="K9">
            <v>19</v>
          </cell>
          <cell r="M9">
            <v>27</v>
          </cell>
          <cell r="N9">
            <v>18</v>
          </cell>
          <cell r="O9">
            <v>16</v>
          </cell>
          <cell r="Q9">
            <v>30</v>
          </cell>
          <cell r="R9">
            <v>8</v>
          </cell>
          <cell r="S9">
            <v>19</v>
          </cell>
        </row>
        <row r="11">
          <cell r="E11">
            <v>16</v>
          </cell>
          <cell r="F11">
            <v>18</v>
          </cell>
          <cell r="G11">
            <v>7</v>
          </cell>
          <cell r="I11">
            <v>27</v>
          </cell>
          <cell r="J11">
            <v>16</v>
          </cell>
          <cell r="K11">
            <v>19</v>
          </cell>
          <cell r="M11">
            <v>27</v>
          </cell>
          <cell r="N11">
            <v>18</v>
          </cell>
          <cell r="O11">
            <v>16</v>
          </cell>
          <cell r="Q11">
            <v>30</v>
          </cell>
          <cell r="R11">
            <v>8</v>
          </cell>
          <cell r="S11">
            <v>19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124923</v>
          </cell>
          <cell r="F30">
            <v>128862</v>
          </cell>
          <cell r="G30">
            <v>134107</v>
          </cell>
          <cell r="I30">
            <v>141000</v>
          </cell>
          <cell r="J30">
            <v>136058</v>
          </cell>
          <cell r="K30">
            <v>123602</v>
          </cell>
          <cell r="M30">
            <v>147735</v>
          </cell>
          <cell r="N30">
            <v>130768</v>
          </cell>
          <cell r="O30">
            <v>140369</v>
          </cell>
          <cell r="Q30">
            <v>129964</v>
          </cell>
          <cell r="R30">
            <v>129898</v>
          </cell>
          <cell r="S30">
            <v>127325</v>
          </cell>
        </row>
        <row r="37">
          <cell r="E37">
            <v>30199</v>
          </cell>
          <cell r="F37">
            <v>30187</v>
          </cell>
          <cell r="G37">
            <v>31222</v>
          </cell>
          <cell r="I37">
            <v>27925</v>
          </cell>
          <cell r="J37">
            <v>20283</v>
          </cell>
          <cell r="K37">
            <v>38489</v>
          </cell>
          <cell r="M37">
            <v>16686</v>
          </cell>
          <cell r="N37">
            <v>44566</v>
          </cell>
          <cell r="O37">
            <v>25331</v>
          </cell>
          <cell r="Q37">
            <v>28273</v>
          </cell>
          <cell r="R37">
            <v>28213</v>
          </cell>
          <cell r="S37">
            <v>28109</v>
          </cell>
        </row>
        <row r="39">
          <cell r="E39">
            <v>19.22523554876496</v>
          </cell>
          <cell r="F39">
            <v>18.904565978419473</v>
          </cell>
          <cell r="G39">
            <v>18.700175490084511</v>
          </cell>
          <cell r="I39">
            <v>16.43198013451569</v>
          </cell>
          <cell r="J39">
            <v>12.873517987255326</v>
          </cell>
          <cell r="K39">
            <v>23.624768288341375</v>
          </cell>
          <cell r="M39">
            <v>10.09858924778038</v>
          </cell>
          <cell r="N39">
            <v>25.369735748522764</v>
          </cell>
          <cell r="O39">
            <v>15.208333333333332</v>
          </cell>
          <cell r="Q39">
            <v>17.753288750745661</v>
          </cell>
          <cell r="R39">
            <v>17.743578777892381</v>
          </cell>
          <cell r="S39">
            <v>18.001511386633197</v>
          </cell>
          <cell r="T39">
            <v>17.867201635171316</v>
          </cell>
        </row>
        <row r="41">
          <cell r="E41">
            <v>0.70095219926046037</v>
          </cell>
          <cell r="F41">
            <v>0.74553501692267643</v>
          </cell>
          <cell r="G41">
            <v>0.7497456253144742</v>
          </cell>
          <cell r="I41">
            <v>0.78698626122920556</v>
          </cell>
          <cell r="J41">
            <v>0.83866314907046691</v>
          </cell>
          <cell r="K41">
            <v>0.68637653474308502</v>
          </cell>
          <cell r="M41">
            <v>0.84497254632807139</v>
          </cell>
          <cell r="N41">
            <v>0.72138906894316568</v>
          </cell>
          <cell r="O41">
            <v>0.79791382446566628</v>
          </cell>
          <cell r="Q41">
            <v>0.7122037028411099</v>
          </cell>
          <cell r="R41">
            <v>0.70997256260862918</v>
          </cell>
          <cell r="S41">
            <v>0.71789016689219665</v>
          </cell>
          <cell r="T41">
            <v>0.74910789785219001</v>
          </cell>
        </row>
        <row r="58">
          <cell r="E58">
            <v>70.026059999999987</v>
          </cell>
          <cell r="F58">
            <v>68.826369999999983</v>
          </cell>
          <cell r="G58">
            <v>69.238489999999999</v>
          </cell>
          <cell r="I58">
            <v>66.352170000000001</v>
          </cell>
          <cell r="J58">
            <v>58.901850000000003</v>
          </cell>
          <cell r="K58">
            <v>68.609129999999993</v>
          </cell>
          <cell r="M58">
            <v>66.115440000000007</v>
          </cell>
          <cell r="N58">
            <v>68.746160000000003</v>
          </cell>
          <cell r="O58">
            <v>66.779989999999984</v>
          </cell>
          <cell r="Q58">
            <v>65.51330999999999</v>
          </cell>
          <cell r="R58">
            <v>65.888829999999984</v>
          </cell>
          <cell r="S58">
            <v>63.963720000000002</v>
          </cell>
        </row>
        <row r="62">
          <cell r="E62">
            <v>2632774.1700000004</v>
          </cell>
          <cell r="F62">
            <v>2709830.7</v>
          </cell>
          <cell r="G62">
            <v>2812878.8</v>
          </cell>
          <cell r="I62">
            <v>2950352.13</v>
          </cell>
          <cell r="J62">
            <v>2723701.17</v>
          </cell>
          <cell r="K62">
            <v>2699970.1</v>
          </cell>
          <cell r="M62">
            <v>3050432.22</v>
          </cell>
          <cell r="N62">
            <v>2703425.8600000003</v>
          </cell>
          <cell r="O62">
            <v>2902656.6500000004</v>
          </cell>
          <cell r="Q62">
            <v>2604011.1900000004</v>
          </cell>
          <cell r="R62">
            <v>2824324.6300000004</v>
          </cell>
          <cell r="S62">
            <v>2663873.0099999998</v>
          </cell>
        </row>
        <row r="64">
          <cell r="E64">
            <v>2389653.1100000003</v>
          </cell>
          <cell r="F64">
            <v>2464701.08</v>
          </cell>
          <cell r="G64">
            <v>2567696.36</v>
          </cell>
          <cell r="I64">
            <v>2706599.1799999997</v>
          </cell>
          <cell r="J64">
            <v>2480492.1</v>
          </cell>
          <cell r="K64">
            <v>2450869.06</v>
          </cell>
          <cell r="M64">
            <v>2801252.33</v>
          </cell>
          <cell r="N64">
            <v>2452746.1100000003</v>
          </cell>
          <cell r="O64">
            <v>2650036.6100000003</v>
          </cell>
          <cell r="Q64">
            <v>2349929.8200000003</v>
          </cell>
          <cell r="R64">
            <v>2574564.7200000002</v>
          </cell>
          <cell r="S64">
            <v>2409164.88</v>
          </cell>
        </row>
        <row r="89">
          <cell r="E89">
            <v>182980</v>
          </cell>
          <cell r="F89">
            <v>182990</v>
          </cell>
          <cell r="G89">
            <v>181580</v>
          </cell>
          <cell r="I89">
            <v>177960</v>
          </cell>
          <cell r="J89">
            <v>180770</v>
          </cell>
          <cell r="K89">
            <v>183570</v>
          </cell>
          <cell r="M89">
            <v>183250</v>
          </cell>
          <cell r="N89">
            <v>183240</v>
          </cell>
          <cell r="O89">
            <v>185370</v>
          </cell>
          <cell r="Q89">
            <v>184410</v>
          </cell>
          <cell r="R89">
            <v>181740</v>
          </cell>
          <cell r="S89">
            <v>184760</v>
          </cell>
        </row>
        <row r="92">
          <cell r="E92">
            <v>60141.060000000005</v>
          </cell>
          <cell r="F92">
            <v>62139.62000000001</v>
          </cell>
          <cell r="G92">
            <v>63602.44000000001</v>
          </cell>
          <cell r="I92">
            <v>65792.95</v>
          </cell>
          <cell r="J92">
            <v>62439.069999999992</v>
          </cell>
          <cell r="K92">
            <v>65531.040000000001</v>
          </cell>
          <cell r="M92">
            <v>65929.89</v>
          </cell>
          <cell r="N92">
            <v>67439.749999999985</v>
          </cell>
          <cell r="O92">
            <v>67250.039999999994</v>
          </cell>
          <cell r="Q92">
            <v>69671.37</v>
          </cell>
          <cell r="R92">
            <v>68019.909999999989</v>
          </cell>
          <cell r="S92">
            <v>69948.12999999999</v>
          </cell>
        </row>
        <row r="154">
          <cell r="E154">
            <v>254956.87</v>
          </cell>
          <cell r="F154">
            <v>250428.02000000002</v>
          </cell>
          <cell r="G154">
            <v>252808.36</v>
          </cell>
          <cell r="I154">
            <v>242406.95</v>
          </cell>
          <cell r="J154">
            <v>216878.07999999999</v>
          </cell>
          <cell r="K154">
            <v>253999.32</v>
          </cell>
          <cell r="M154">
            <v>236286.9</v>
          </cell>
          <cell r="N154">
            <v>246497.38999999998</v>
          </cell>
          <cell r="O154">
            <v>243710.52000000002</v>
          </cell>
          <cell r="Q154">
            <v>241734.39999999997</v>
          </cell>
          <cell r="R154">
            <v>242468.94999999998</v>
          </cell>
          <cell r="S154">
            <v>236956.62999999998</v>
          </cell>
        </row>
        <row r="155">
          <cell r="E155">
            <v>149264.68</v>
          </cell>
          <cell r="F155">
            <v>151593.42000000001</v>
          </cell>
          <cell r="G155">
            <v>147980.19</v>
          </cell>
          <cell r="I155">
            <v>142214.98000000001</v>
          </cell>
          <cell r="J155">
            <v>125950.58</v>
          </cell>
          <cell r="K155">
            <v>144958.65</v>
          </cell>
          <cell r="M155">
            <v>135137.51999999999</v>
          </cell>
          <cell r="N155">
            <v>138577.75</v>
          </cell>
          <cell r="O155">
            <v>137599.92000000001</v>
          </cell>
          <cell r="Q155">
            <v>137475.71</v>
          </cell>
          <cell r="R155">
            <v>136245.57999999999</v>
          </cell>
          <cell r="S155">
            <v>133067.79999999999</v>
          </cell>
        </row>
        <row r="156">
          <cell r="E156">
            <v>99994.65</v>
          </cell>
          <cell r="F156">
            <v>94297.37</v>
          </cell>
          <cell r="G156">
            <v>100583.15</v>
          </cell>
          <cell r="I156">
            <v>96910.6</v>
          </cell>
          <cell r="J156">
            <v>87940.66</v>
          </cell>
          <cell r="K156">
            <v>104106.8</v>
          </cell>
          <cell r="M156">
            <v>95186.81</v>
          </cell>
          <cell r="N156">
            <v>100885.67</v>
          </cell>
          <cell r="O156">
            <v>98884.56</v>
          </cell>
          <cell r="Q156">
            <v>97378.39</v>
          </cell>
          <cell r="R156">
            <v>100273.60000000001</v>
          </cell>
          <cell r="S156">
            <v>97243.3</v>
          </cell>
        </row>
        <row r="157">
          <cell r="E157">
            <v>5697.54</v>
          </cell>
          <cell r="F157">
            <v>4537.2299999999996</v>
          </cell>
          <cell r="G157">
            <v>4245.0200000000004</v>
          </cell>
          <cell r="I157">
            <v>3281.37</v>
          </cell>
          <cell r="J157">
            <v>2986.84</v>
          </cell>
          <cell r="K157">
            <v>4933.87</v>
          </cell>
          <cell r="M157">
            <v>5962.57</v>
          </cell>
          <cell r="N157">
            <v>7033.97</v>
          </cell>
          <cell r="O157">
            <v>7226.04</v>
          </cell>
          <cell r="Q157">
            <v>6880.3</v>
          </cell>
          <cell r="R157">
            <v>5949.77</v>
          </cell>
          <cell r="S157">
            <v>6645.53</v>
          </cell>
        </row>
        <row r="286">
          <cell r="E286">
            <v>1039798.7299999999</v>
          </cell>
          <cell r="F286">
            <v>1255453.9100000004</v>
          </cell>
          <cell r="G286">
            <v>1404280.59</v>
          </cell>
          <cell r="I286">
            <v>1290300.8799999999</v>
          </cell>
          <cell r="J286">
            <v>1405165.52</v>
          </cell>
          <cell r="K286">
            <v>1446252.26</v>
          </cell>
          <cell r="M286">
            <v>1466926.4399999997</v>
          </cell>
          <cell r="N286">
            <v>1309606.32</v>
          </cell>
          <cell r="O286">
            <v>1420916.0100000002</v>
          </cell>
          <cell r="Q286">
            <v>1477776.2800000003</v>
          </cell>
          <cell r="R286">
            <v>1318209.2300000002</v>
          </cell>
          <cell r="S286">
            <v>2334430.7800000007</v>
          </cell>
        </row>
      </sheetData>
      <sheetData sheetId="8">
        <row r="9">
          <cell r="E9">
            <v>24</v>
          </cell>
          <cell r="F9">
            <v>15</v>
          </cell>
          <cell r="G9">
            <v>11</v>
          </cell>
          <cell r="I9">
            <v>17</v>
          </cell>
          <cell r="J9">
            <v>18</v>
          </cell>
          <cell r="K9">
            <v>15</v>
          </cell>
          <cell r="M9">
            <v>17</v>
          </cell>
          <cell r="N9">
            <v>14</v>
          </cell>
          <cell r="O9">
            <v>13</v>
          </cell>
          <cell r="Q9">
            <v>9</v>
          </cell>
          <cell r="R9">
            <v>14</v>
          </cell>
          <cell r="S9">
            <v>16</v>
          </cell>
        </row>
        <row r="11">
          <cell r="E11">
            <v>24</v>
          </cell>
          <cell r="F11">
            <v>15</v>
          </cell>
          <cell r="G11">
            <v>11</v>
          </cell>
          <cell r="I11">
            <v>17</v>
          </cell>
          <cell r="J11">
            <v>17</v>
          </cell>
          <cell r="K11">
            <v>15</v>
          </cell>
          <cell r="M11">
            <v>17</v>
          </cell>
          <cell r="N11">
            <v>14</v>
          </cell>
          <cell r="O11">
            <v>12</v>
          </cell>
          <cell r="Q11">
            <v>9</v>
          </cell>
          <cell r="R11">
            <v>14</v>
          </cell>
          <cell r="S11">
            <v>16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1</v>
          </cell>
          <cell r="K12">
            <v>0</v>
          </cell>
          <cell r="M12">
            <v>0</v>
          </cell>
          <cell r="N12">
            <v>0</v>
          </cell>
          <cell r="O12">
            <v>1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107829</v>
          </cell>
          <cell r="F30">
            <v>110058</v>
          </cell>
          <cell r="G30">
            <v>107370</v>
          </cell>
          <cell r="I30">
            <v>113850</v>
          </cell>
          <cell r="J30">
            <v>112159</v>
          </cell>
          <cell r="K30">
            <v>103846</v>
          </cell>
          <cell r="M30">
            <v>117270</v>
          </cell>
          <cell r="N30">
            <v>121536</v>
          </cell>
          <cell r="O30">
            <v>119301</v>
          </cell>
          <cell r="Q30">
            <v>113741</v>
          </cell>
          <cell r="R30">
            <v>117158</v>
          </cell>
          <cell r="S30">
            <v>113668</v>
          </cell>
        </row>
        <row r="37">
          <cell r="E37">
            <v>55571.51</v>
          </cell>
          <cell r="F37">
            <v>49722.05</v>
          </cell>
          <cell r="G37">
            <v>63621.98</v>
          </cell>
          <cell r="I37">
            <v>56500.26</v>
          </cell>
          <cell r="J37">
            <v>41198.050000000003</v>
          </cell>
          <cell r="K37">
            <v>74836.12</v>
          </cell>
          <cell r="M37">
            <v>53376.62</v>
          </cell>
          <cell r="N37">
            <v>55343.05</v>
          </cell>
          <cell r="O37">
            <v>55470.57</v>
          </cell>
          <cell r="Q37">
            <v>50992.02</v>
          </cell>
          <cell r="R37">
            <v>43659.74</v>
          </cell>
          <cell r="S37">
            <v>39149.839999999997</v>
          </cell>
        </row>
        <row r="39">
          <cell r="E39">
            <v>33.323045464902918</v>
          </cell>
          <cell r="F39">
            <v>30.545739929597797</v>
          </cell>
          <cell r="G39">
            <v>36.608328394450808</v>
          </cell>
          <cell r="I39">
            <v>32.480934066881673</v>
          </cell>
          <cell r="J39">
            <v>26.348876921896185</v>
          </cell>
          <cell r="K39">
            <v>41.145650177863544</v>
          </cell>
          <cell r="M39">
            <v>30.846048936096444</v>
          </cell>
          <cell r="N39">
            <v>30.76699207240463</v>
          </cell>
          <cell r="O39">
            <v>31.065681371423455</v>
          </cell>
          <cell r="Q39">
            <v>30.437908886872638</v>
          </cell>
          <cell r="R39">
            <v>26.815880795759551</v>
          </cell>
          <cell r="S39">
            <v>25.222649580909305</v>
          </cell>
          <cell r="T39">
            <v>31.459938432291512</v>
          </cell>
        </row>
        <row r="41">
          <cell r="E41">
            <v>0.58327405696481549</v>
          </cell>
          <cell r="F41">
            <v>0.61337568968399936</v>
          </cell>
          <cell r="G41">
            <v>0.57793231888816521</v>
          </cell>
          <cell r="I41">
            <v>0.61173992590343806</v>
          </cell>
          <cell r="J41">
            <v>0.66572686910895318</v>
          </cell>
          <cell r="K41">
            <v>0.55558022518317196</v>
          </cell>
          <cell r="M41">
            <v>0.6470782982949842</v>
          </cell>
          <cell r="N41">
            <v>0.64764452449529331</v>
          </cell>
          <cell r="O41">
            <v>0.65584233528490143</v>
          </cell>
          <cell r="Q41">
            <v>0.60435916918613608</v>
          </cell>
          <cell r="R41">
            <v>0.62169605569676678</v>
          </cell>
          <cell r="S41">
            <v>0.62205439719805178</v>
          </cell>
          <cell r="T41">
            <v>0.61736978571664036</v>
          </cell>
        </row>
        <row r="58">
          <cell r="E58">
            <v>60.905120000000004</v>
          </cell>
          <cell r="F58">
            <v>57.234180000000002</v>
          </cell>
          <cell r="G58">
            <v>58.833180000000006</v>
          </cell>
          <cell r="I58">
            <v>63.50215</v>
          </cell>
          <cell r="J58">
            <v>56.486660000000008</v>
          </cell>
          <cell r="K58">
            <v>62.101820000000011</v>
          </cell>
          <cell r="M58">
            <v>62.416880000000013</v>
          </cell>
          <cell r="N58">
            <v>63.879300000000001</v>
          </cell>
          <cell r="O58">
            <v>62.535180000000004</v>
          </cell>
          <cell r="Q58">
            <v>65.577179999999998</v>
          </cell>
          <cell r="R58">
            <v>61.349789999999999</v>
          </cell>
          <cell r="S58">
            <v>70.547149999999988</v>
          </cell>
        </row>
        <row r="62">
          <cell r="E62">
            <v>2287354.1999999997</v>
          </cell>
          <cell r="F62">
            <v>2330363.9500000002</v>
          </cell>
          <cell r="G62">
            <v>2269320.06</v>
          </cell>
          <cell r="I62">
            <v>2395049.0100000002</v>
          </cell>
          <cell r="J62">
            <v>2230807.83</v>
          </cell>
          <cell r="K62">
            <v>2314357.2600000002</v>
          </cell>
          <cell r="M62">
            <v>2461089.1100000003</v>
          </cell>
          <cell r="N62">
            <v>2518418.37</v>
          </cell>
          <cell r="O62">
            <v>2473369.67</v>
          </cell>
          <cell r="Q62">
            <v>2267232.4299999997</v>
          </cell>
          <cell r="R62">
            <v>2567165.0299999998</v>
          </cell>
          <cell r="S62">
            <v>2393254.08</v>
          </cell>
        </row>
        <row r="64">
          <cell r="E64">
            <v>2027221.3199999998</v>
          </cell>
          <cell r="F64">
            <v>2069965.95</v>
          </cell>
          <cell r="G64">
            <v>2006707.78</v>
          </cell>
          <cell r="I64">
            <v>2132626.48</v>
          </cell>
          <cell r="J64">
            <v>1970754.83</v>
          </cell>
          <cell r="K64">
            <v>2044113.5799999998</v>
          </cell>
          <cell r="M64">
            <v>2196982.7000000002</v>
          </cell>
          <cell r="N64">
            <v>2250978.4300000002</v>
          </cell>
          <cell r="O64">
            <v>2206329.75</v>
          </cell>
          <cell r="Q64">
            <v>2000043.59</v>
          </cell>
          <cell r="R64">
            <v>2301486.98</v>
          </cell>
          <cell r="S64">
            <v>2124982.19</v>
          </cell>
        </row>
        <row r="89">
          <cell r="E89">
            <v>187360</v>
          </cell>
          <cell r="F89">
            <v>188632.15</v>
          </cell>
          <cell r="G89">
            <v>188809.72</v>
          </cell>
          <cell r="I89">
            <v>188121.12</v>
          </cell>
          <cell r="J89">
            <v>188400</v>
          </cell>
          <cell r="K89">
            <v>193812.71</v>
          </cell>
          <cell r="M89">
            <v>188810</v>
          </cell>
          <cell r="N89">
            <v>190350</v>
          </cell>
          <cell r="O89">
            <v>191380</v>
          </cell>
          <cell r="Q89">
            <v>190000</v>
          </cell>
          <cell r="R89">
            <v>190170</v>
          </cell>
          <cell r="S89">
            <v>190880</v>
          </cell>
        </row>
        <row r="92">
          <cell r="E92">
            <v>72772.88</v>
          </cell>
          <cell r="F92">
            <v>71765.849999999991</v>
          </cell>
          <cell r="G92">
            <v>73802.560000000012</v>
          </cell>
          <cell r="I92">
            <v>74301.41</v>
          </cell>
          <cell r="J92">
            <v>71653</v>
          </cell>
          <cell r="K92">
            <v>76430.97</v>
          </cell>
          <cell r="M92">
            <v>75296.409999999989</v>
          </cell>
          <cell r="N92">
            <v>77089.94</v>
          </cell>
          <cell r="O92">
            <v>75659.92</v>
          </cell>
          <cell r="Q92">
            <v>77188.84</v>
          </cell>
          <cell r="R92">
            <v>75508.050000000017</v>
          </cell>
          <cell r="S92">
            <v>77391.889999999985</v>
          </cell>
        </row>
        <row r="154">
          <cell r="E154">
            <v>213019.04</v>
          </cell>
          <cell r="F154">
            <v>197891.33000000002</v>
          </cell>
          <cell r="G154">
            <v>200372.46</v>
          </cell>
          <cell r="I154">
            <v>217033.1</v>
          </cell>
          <cell r="J154">
            <v>194406.00000000003</v>
          </cell>
          <cell r="K154">
            <v>211943.17</v>
          </cell>
          <cell r="M154">
            <v>209955.71</v>
          </cell>
          <cell r="N154">
            <v>221554.04</v>
          </cell>
          <cell r="O154">
            <v>214205.24</v>
          </cell>
          <cell r="Q154">
            <v>226563.75999999998</v>
          </cell>
          <cell r="R154">
            <v>236750.37999999998</v>
          </cell>
          <cell r="S154">
            <v>263587.84000000003</v>
          </cell>
        </row>
        <row r="155">
          <cell r="E155">
            <v>117922.75</v>
          </cell>
          <cell r="F155">
            <v>107483.37</v>
          </cell>
          <cell r="G155">
            <v>111432.63</v>
          </cell>
          <cell r="I155">
            <v>124049.45</v>
          </cell>
          <cell r="J155">
            <v>114671.89</v>
          </cell>
          <cell r="K155">
            <v>121829.27</v>
          </cell>
          <cell r="M155">
            <v>120140.51</v>
          </cell>
          <cell r="N155">
            <v>128314.27</v>
          </cell>
          <cell r="O155">
            <v>122589.44</v>
          </cell>
          <cell r="Q155">
            <v>133963.74</v>
          </cell>
          <cell r="R155">
            <v>151024.54999999999</v>
          </cell>
          <cell r="S155">
            <v>180589.12</v>
          </cell>
        </row>
        <row r="156">
          <cell r="E156">
            <v>88563.13</v>
          </cell>
          <cell r="F156">
            <v>87049.83</v>
          </cell>
          <cell r="G156">
            <v>86247.74</v>
          </cell>
          <cell r="I156">
            <v>90501.33</v>
          </cell>
          <cell r="J156">
            <v>77447.070000000007</v>
          </cell>
          <cell r="K156">
            <v>86481.88</v>
          </cell>
          <cell r="M156">
            <v>84868.800000000003</v>
          </cell>
          <cell r="N156">
            <v>87151.73</v>
          </cell>
          <cell r="O156">
            <v>84866.8</v>
          </cell>
          <cell r="Q156">
            <v>85426.67</v>
          </cell>
          <cell r="R156">
            <v>79558.929999999993</v>
          </cell>
          <cell r="S156">
            <v>76227.19</v>
          </cell>
        </row>
        <row r="157">
          <cell r="E157">
            <v>6533.16</v>
          </cell>
          <cell r="F157">
            <v>3358.13</v>
          </cell>
          <cell r="G157">
            <v>2692.09</v>
          </cell>
          <cell r="I157">
            <v>2482.3200000000002</v>
          </cell>
          <cell r="J157">
            <v>2287.04</v>
          </cell>
          <cell r="K157">
            <v>3632.02</v>
          </cell>
          <cell r="M157">
            <v>4946.3999999999996</v>
          </cell>
          <cell r="N157">
            <v>6088.04</v>
          </cell>
          <cell r="O157">
            <v>6749</v>
          </cell>
          <cell r="Q157">
            <v>7173.35</v>
          </cell>
          <cell r="R157">
            <v>6166.9</v>
          </cell>
          <cell r="S157">
            <v>6771.53</v>
          </cell>
        </row>
        <row r="286">
          <cell r="E286">
            <v>1585282.4700000002</v>
          </cell>
          <cell r="F286">
            <v>442376.38000000012</v>
          </cell>
          <cell r="G286">
            <v>967360.68</v>
          </cell>
          <cell r="I286">
            <v>978850.22</v>
          </cell>
          <cell r="J286">
            <v>941887.44</v>
          </cell>
          <cell r="K286">
            <v>1028380.3400000002</v>
          </cell>
          <cell r="M286">
            <v>1131446.6599999999</v>
          </cell>
          <cell r="N286">
            <v>1080171.17</v>
          </cell>
          <cell r="O286">
            <v>1269861.6599999999</v>
          </cell>
          <cell r="Q286">
            <v>1000285.53</v>
          </cell>
          <cell r="R286">
            <v>990213.69000000018</v>
          </cell>
          <cell r="S286">
            <v>6483359.5900000008</v>
          </cell>
        </row>
      </sheetData>
      <sheetData sheetId="9">
        <row r="9">
          <cell r="E9">
            <v>23</v>
          </cell>
          <cell r="F9">
            <v>15</v>
          </cell>
          <cell r="G9">
            <v>11</v>
          </cell>
          <cell r="I9">
            <v>15</v>
          </cell>
          <cell r="J9">
            <v>25</v>
          </cell>
          <cell r="K9">
            <v>67</v>
          </cell>
          <cell r="M9">
            <v>14</v>
          </cell>
          <cell r="N9">
            <v>20</v>
          </cell>
          <cell r="O9">
            <v>28</v>
          </cell>
          <cell r="Q9">
            <v>39</v>
          </cell>
          <cell r="R9">
            <v>13</v>
          </cell>
          <cell r="S9">
            <v>22</v>
          </cell>
        </row>
        <row r="11">
          <cell r="E11">
            <v>23</v>
          </cell>
          <cell r="F11">
            <v>15</v>
          </cell>
          <cell r="G11">
            <v>11</v>
          </cell>
          <cell r="I11">
            <v>15</v>
          </cell>
          <cell r="J11">
            <v>25</v>
          </cell>
          <cell r="K11">
            <v>67</v>
          </cell>
          <cell r="M11">
            <v>14</v>
          </cell>
          <cell r="N11">
            <v>20</v>
          </cell>
          <cell r="O11">
            <v>28</v>
          </cell>
          <cell r="Q11">
            <v>39</v>
          </cell>
          <cell r="R11">
            <v>13</v>
          </cell>
          <cell r="S11">
            <v>22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157598</v>
          </cell>
          <cell r="F30">
            <v>161188</v>
          </cell>
          <cell r="G30">
            <v>159423</v>
          </cell>
          <cell r="I30">
            <v>164385</v>
          </cell>
          <cell r="J30">
            <v>171472</v>
          </cell>
          <cell r="K30">
            <v>152520</v>
          </cell>
          <cell r="M30">
            <v>179029</v>
          </cell>
          <cell r="N30">
            <v>174069</v>
          </cell>
          <cell r="O30">
            <v>168664</v>
          </cell>
          <cell r="Q30">
            <v>149803</v>
          </cell>
          <cell r="R30">
            <v>156811</v>
          </cell>
          <cell r="S30">
            <v>159167</v>
          </cell>
        </row>
        <row r="37">
          <cell r="E37">
            <v>60445.119999999995</v>
          </cell>
          <cell r="F37">
            <v>60559.799999999988</v>
          </cell>
          <cell r="G37">
            <v>63553.649999999994</v>
          </cell>
          <cell r="I37">
            <v>59002.890000000014</v>
          </cell>
          <cell r="J37">
            <v>57080.570000000007</v>
          </cell>
          <cell r="K37">
            <v>57844.390000000014</v>
          </cell>
          <cell r="M37">
            <v>54318.299999999988</v>
          </cell>
          <cell r="N37">
            <v>61097.390000000014</v>
          </cell>
          <cell r="O37">
            <v>53770.76999999999</v>
          </cell>
          <cell r="Q37">
            <v>62317</v>
          </cell>
          <cell r="R37">
            <v>58186</v>
          </cell>
          <cell r="S37">
            <v>55200</v>
          </cell>
        </row>
        <row r="39">
          <cell r="E39">
            <v>27.515938226761655</v>
          </cell>
          <cell r="F39">
            <v>27.14568621527102</v>
          </cell>
          <cell r="G39">
            <v>28.304354767918731</v>
          </cell>
          <cell r="I39">
            <v>26.241246915859435</v>
          </cell>
          <cell r="J39">
            <v>24.830316626441061</v>
          </cell>
          <cell r="K39">
            <v>27.307709938407005</v>
          </cell>
          <cell r="M39">
            <v>23.123291613330021</v>
          </cell>
          <cell r="N39">
            <v>25.820192751958061</v>
          </cell>
          <cell r="O39">
            <v>24.005368518202452</v>
          </cell>
          <cell r="Q39">
            <v>28.687237891810025</v>
          </cell>
          <cell r="R39">
            <v>26.853672269450524</v>
          </cell>
          <cell r="S39">
            <v>25.548104025214869</v>
          </cell>
          <cell r="T39">
            <v>26.251687868984341</v>
          </cell>
        </row>
        <row r="41">
          <cell r="E41">
            <v>0.70388459004678472</v>
          </cell>
          <cell r="F41">
            <v>0.74216911849345024</v>
          </cell>
          <cell r="G41">
            <v>0.70938373947925226</v>
          </cell>
          <cell r="I41">
            <v>0.73055616663000222</v>
          </cell>
          <cell r="J41">
            <v>0.84167124793842774</v>
          </cell>
          <cell r="K41">
            <v>0.67222298128159585</v>
          </cell>
          <cell r="M41">
            <v>0.81131579543652133</v>
          </cell>
          <cell r="N41">
            <v>0.7619416557782841</v>
          </cell>
          <cell r="O41">
            <v>0.76072435333649058</v>
          </cell>
          <cell r="Q41">
            <v>0.65108526525325749</v>
          </cell>
          <cell r="R41">
            <v>0.67939283524796312</v>
          </cell>
          <cell r="S41">
            <v>0.71172669752051332</v>
          </cell>
          <cell r="T41">
            <v>0.72984501154546799</v>
          </cell>
        </row>
        <row r="58">
          <cell r="E58">
            <v>37.91968</v>
          </cell>
          <cell r="F58">
            <v>42.554930000000006</v>
          </cell>
          <cell r="G58">
            <v>37.125990000000002</v>
          </cell>
          <cell r="I58">
            <v>34.009300000000003</v>
          </cell>
          <cell r="J58">
            <v>33.382650000000005</v>
          </cell>
          <cell r="K58">
            <v>40.208040000000004</v>
          </cell>
          <cell r="M58">
            <v>44.245470000000005</v>
          </cell>
          <cell r="N58">
            <v>42.454290000000007</v>
          </cell>
          <cell r="O58">
            <v>37.840220000000002</v>
          </cell>
          <cell r="Q58">
            <v>37.02375</v>
          </cell>
          <cell r="R58">
            <v>30.505970000000005</v>
          </cell>
          <cell r="S58">
            <v>38.146350000000005</v>
          </cell>
        </row>
        <row r="62">
          <cell r="E62">
            <v>3227289.07</v>
          </cell>
          <cell r="F62">
            <v>3325411.0700000003</v>
          </cell>
          <cell r="G62">
            <v>3312056.09</v>
          </cell>
          <cell r="I62">
            <v>3403106.5499999993</v>
          </cell>
          <cell r="J62">
            <v>3344319.4799999995</v>
          </cell>
          <cell r="K62">
            <v>3754294.8899999997</v>
          </cell>
          <cell r="M62">
            <v>3647456.9</v>
          </cell>
          <cell r="N62">
            <v>3523165.82</v>
          </cell>
          <cell r="O62">
            <v>3390917.1300000004</v>
          </cell>
          <cell r="Q62">
            <v>2865253.66</v>
          </cell>
          <cell r="R62">
            <v>3330638.1300000004</v>
          </cell>
          <cell r="S62">
            <v>3203249.7199999997</v>
          </cell>
        </row>
        <row r="64">
          <cell r="E64">
            <v>2891526.17</v>
          </cell>
          <cell r="F64">
            <v>2981097.87</v>
          </cell>
          <cell r="G64">
            <v>2960005.66</v>
          </cell>
          <cell r="I64">
            <v>3056846.6199999996</v>
          </cell>
          <cell r="J64">
            <v>3002372.6199999996</v>
          </cell>
          <cell r="K64">
            <v>2939440.4099999997</v>
          </cell>
          <cell r="M64">
            <v>3304345.2399999998</v>
          </cell>
          <cell r="N64">
            <v>3172978.9</v>
          </cell>
          <cell r="O64">
            <v>3042304.4200000004</v>
          </cell>
          <cell r="Q64">
            <v>2514601.9300000002</v>
          </cell>
          <cell r="R64">
            <v>2982038.4400000004</v>
          </cell>
          <cell r="S64">
            <v>2853973.13</v>
          </cell>
        </row>
        <row r="89">
          <cell r="E89">
            <v>232270</v>
          </cell>
          <cell r="F89">
            <v>240940</v>
          </cell>
          <cell r="G89">
            <v>247775.8</v>
          </cell>
          <cell r="I89">
            <v>240735.8</v>
          </cell>
          <cell r="J89">
            <v>237800</v>
          </cell>
          <cell r="K89">
            <v>705532.15</v>
          </cell>
          <cell r="M89">
            <v>234280</v>
          </cell>
          <cell r="N89">
            <v>240310</v>
          </cell>
          <cell r="O89">
            <v>237900</v>
          </cell>
          <cell r="Q89">
            <v>238000</v>
          </cell>
          <cell r="R89">
            <v>239020</v>
          </cell>
          <cell r="S89">
            <v>235860</v>
          </cell>
        </row>
        <row r="92">
          <cell r="E92">
            <v>103492.90000000001</v>
          </cell>
          <cell r="F92">
            <v>103373.20000000001</v>
          </cell>
          <cell r="G92">
            <v>104274.62999999999</v>
          </cell>
          <cell r="I92">
            <v>105524.12999999999</v>
          </cell>
          <cell r="J92">
            <v>104146.86000000002</v>
          </cell>
          <cell r="K92">
            <v>109322.33</v>
          </cell>
          <cell r="M92">
            <v>108831.66</v>
          </cell>
          <cell r="N92">
            <v>109876.92000000001</v>
          </cell>
          <cell r="O92">
            <v>110712.70999999999</v>
          </cell>
          <cell r="Q92">
            <v>112651.73000000001</v>
          </cell>
          <cell r="R92">
            <v>109579.69</v>
          </cell>
          <cell r="S92">
            <v>113416.59</v>
          </cell>
        </row>
        <row r="154">
          <cell r="E154">
            <v>131169.9</v>
          </cell>
          <cell r="F154">
            <v>141197.88999999998</v>
          </cell>
          <cell r="G154">
            <v>129128.06</v>
          </cell>
          <cell r="I154">
            <v>118196.28</v>
          </cell>
          <cell r="J154">
            <v>139412.09</v>
          </cell>
          <cell r="K154">
            <v>136045.37</v>
          </cell>
          <cell r="M154">
            <v>157458.91999999998</v>
          </cell>
          <cell r="N154">
            <v>144782.09</v>
          </cell>
          <cell r="O154">
            <v>131076.22</v>
          </cell>
          <cell r="Q154">
            <v>140565.09999999998</v>
          </cell>
          <cell r="R154">
            <v>116441.88999999998</v>
          </cell>
          <cell r="S154">
            <v>131182.36000000002</v>
          </cell>
        </row>
        <row r="155">
          <cell r="E155">
            <v>45865.89</v>
          </cell>
          <cell r="F155">
            <v>60793.06</v>
          </cell>
          <cell r="G155">
            <v>47797.31</v>
          </cell>
          <cell r="I155">
            <v>38646.949999999997</v>
          </cell>
          <cell r="J155">
            <v>67138.28</v>
          </cell>
          <cell r="K155">
            <v>51087.82</v>
          </cell>
          <cell r="M155">
            <v>68291.070000000007</v>
          </cell>
          <cell r="N155">
            <v>56544.29</v>
          </cell>
          <cell r="O155">
            <v>47610.720000000001</v>
          </cell>
          <cell r="Q155">
            <v>55534.67</v>
          </cell>
          <cell r="R155">
            <v>32084.46</v>
          </cell>
          <cell r="S155">
            <v>48796.41</v>
          </cell>
        </row>
        <row r="156">
          <cell r="E156">
            <v>79304.429999999993</v>
          </cell>
          <cell r="F156">
            <v>75760.03</v>
          </cell>
          <cell r="G156">
            <v>78521.350000000006</v>
          </cell>
          <cell r="I156">
            <v>77205.960000000006</v>
          </cell>
          <cell r="J156">
            <v>70095.66</v>
          </cell>
          <cell r="K156">
            <v>80228.95</v>
          </cell>
          <cell r="M156">
            <v>83072.289999999994</v>
          </cell>
          <cell r="N156">
            <v>79889</v>
          </cell>
          <cell r="O156">
            <v>74902.649999999994</v>
          </cell>
          <cell r="Q156">
            <v>77770.69</v>
          </cell>
          <cell r="R156">
            <v>77544.59</v>
          </cell>
          <cell r="S156">
            <v>74510.33</v>
          </cell>
        </row>
        <row r="157">
          <cell r="E157">
            <v>5999.58</v>
          </cell>
          <cell r="F157">
            <v>4644.8</v>
          </cell>
          <cell r="G157">
            <v>2809.4</v>
          </cell>
          <cell r="I157">
            <v>2343.37</v>
          </cell>
          <cell r="J157">
            <v>2178.15</v>
          </cell>
          <cell r="K157">
            <v>4728.6000000000004</v>
          </cell>
          <cell r="M157">
            <v>6095.56</v>
          </cell>
          <cell r="N157">
            <v>8348.7999999999993</v>
          </cell>
          <cell r="O157">
            <v>8562.85</v>
          </cell>
          <cell r="Q157">
            <v>7259.74</v>
          </cell>
          <cell r="R157">
            <v>6812.84</v>
          </cell>
          <cell r="S157">
            <v>7875.62</v>
          </cell>
        </row>
        <row r="286">
          <cell r="E286">
            <v>916286.64999999979</v>
          </cell>
          <cell r="F286">
            <v>1907795.7899999996</v>
          </cell>
          <cell r="G286">
            <v>1350889.1999999997</v>
          </cell>
          <cell r="I286">
            <v>1401884.8399999999</v>
          </cell>
          <cell r="J286">
            <v>1260974.44</v>
          </cell>
          <cell r="K286">
            <v>1475343.3299999998</v>
          </cell>
          <cell r="M286">
            <v>1323447.4800000002</v>
          </cell>
          <cell r="N286">
            <v>1493362.02</v>
          </cell>
          <cell r="O286">
            <v>1189476.76</v>
          </cell>
          <cell r="Q286">
            <v>1232455.7299999997</v>
          </cell>
          <cell r="R286">
            <v>1743614.1199999999</v>
          </cell>
          <cell r="S286">
            <v>3248886.0500000003</v>
          </cell>
        </row>
      </sheetData>
      <sheetData sheetId="10">
        <row r="9">
          <cell r="E9">
            <v>36</v>
          </cell>
          <cell r="F9">
            <v>13</v>
          </cell>
          <cell r="G9">
            <v>15</v>
          </cell>
          <cell r="I9">
            <v>28</v>
          </cell>
          <cell r="J9">
            <v>21</v>
          </cell>
          <cell r="K9">
            <v>30</v>
          </cell>
          <cell r="M9">
            <v>37</v>
          </cell>
          <cell r="N9">
            <v>15</v>
          </cell>
          <cell r="O9">
            <v>35</v>
          </cell>
          <cell r="Q9">
            <v>14</v>
          </cell>
          <cell r="R9">
            <v>15</v>
          </cell>
          <cell r="S9">
            <v>19</v>
          </cell>
        </row>
        <row r="11">
          <cell r="E11">
            <v>36</v>
          </cell>
          <cell r="F11">
            <v>12</v>
          </cell>
          <cell r="G11">
            <v>15</v>
          </cell>
          <cell r="I11">
            <v>28</v>
          </cell>
          <cell r="J11">
            <v>18</v>
          </cell>
          <cell r="K11">
            <v>30</v>
          </cell>
          <cell r="M11">
            <v>37</v>
          </cell>
          <cell r="N11">
            <v>15</v>
          </cell>
          <cell r="O11">
            <v>35</v>
          </cell>
          <cell r="Q11">
            <v>14</v>
          </cell>
          <cell r="R11">
            <v>15</v>
          </cell>
          <cell r="S11">
            <v>19</v>
          </cell>
        </row>
        <row r="12">
          <cell r="E12">
            <v>0</v>
          </cell>
          <cell r="F12">
            <v>1</v>
          </cell>
          <cell r="G12">
            <v>0</v>
          </cell>
          <cell r="I12">
            <v>0</v>
          </cell>
          <cell r="J12">
            <v>3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104301</v>
          </cell>
          <cell r="F30">
            <v>106208</v>
          </cell>
          <cell r="G30">
            <v>104632</v>
          </cell>
          <cell r="I30">
            <v>110991</v>
          </cell>
          <cell r="J30">
            <v>110394</v>
          </cell>
          <cell r="K30">
            <v>106276</v>
          </cell>
          <cell r="M30">
            <v>132044</v>
          </cell>
          <cell r="N30">
            <v>113686</v>
          </cell>
          <cell r="O30">
            <v>116352</v>
          </cell>
          <cell r="Q30">
            <v>103615</v>
          </cell>
          <cell r="R30">
            <v>107301</v>
          </cell>
          <cell r="S30">
            <v>108192</v>
          </cell>
        </row>
        <row r="37">
          <cell r="E37">
            <v>21673.46</v>
          </cell>
          <cell r="F37">
            <v>18810.05</v>
          </cell>
          <cell r="G37">
            <v>24172.38</v>
          </cell>
          <cell r="I37">
            <v>21899.77</v>
          </cell>
          <cell r="J37">
            <v>8939.2999999999993</v>
          </cell>
          <cell r="K37">
            <v>30346.9</v>
          </cell>
          <cell r="M37">
            <v>5349.98</v>
          </cell>
          <cell r="N37">
            <v>25276.16</v>
          </cell>
          <cell r="O37">
            <v>8648.75</v>
          </cell>
          <cell r="Q37">
            <v>23981</v>
          </cell>
          <cell r="R37">
            <v>18747.440000000002</v>
          </cell>
          <cell r="S37">
            <v>16355.4</v>
          </cell>
        </row>
        <row r="39">
          <cell r="E39">
            <v>16.853390357698288</v>
          </cell>
          <cell r="F39">
            <v>14.857037920494125</v>
          </cell>
          <cell r="G39">
            <v>17.921928289688307</v>
          </cell>
          <cell r="I39">
            <v>16.318633989314534</v>
          </cell>
          <cell r="J39">
            <v>7.2948271219082272</v>
          </cell>
          <cell r="K39">
            <v>21.145013169079839</v>
          </cell>
          <cell r="M39">
            <v>3.8407276590856876</v>
          </cell>
          <cell r="N39">
            <v>17.788712867106291</v>
          </cell>
          <cell r="O39">
            <v>6.851037705956907</v>
          </cell>
          <cell r="Q39">
            <v>18.291585306321696</v>
          </cell>
          <cell r="R39">
            <v>14.112478640199337</v>
          </cell>
          <cell r="S39">
            <v>13.001526280644853</v>
          </cell>
          <cell r="T39">
            <v>14.120959366133089</v>
          </cell>
        </row>
        <row r="41">
          <cell r="E41">
            <v>0.54183885773359763</v>
          </cell>
          <cell r="F41">
            <v>0.56798759291940748</v>
          </cell>
          <cell r="G41">
            <v>0.54038197349529515</v>
          </cell>
          <cell r="I41">
            <v>0.57134841437958628</v>
          </cell>
          <cell r="J41">
            <v>0.62691093292142752</v>
          </cell>
          <cell r="K41">
            <v>0.54321946831185697</v>
          </cell>
          <cell r="M41">
            <v>0.69401871123725423</v>
          </cell>
          <cell r="N41">
            <v>0.57602926609293104</v>
          </cell>
          <cell r="O41">
            <v>0.6069483568075118</v>
          </cell>
          <cell r="Q41">
            <v>0.52111308931068123</v>
          </cell>
          <cell r="R41">
            <v>0.53868532886859566</v>
          </cell>
          <cell r="S41">
            <v>0.56013046517045895</v>
          </cell>
          <cell r="T41">
            <v>0.57399720586529845</v>
          </cell>
        </row>
        <row r="58">
          <cell r="E58">
            <v>59.907080000000001</v>
          </cell>
          <cell r="F58">
            <v>56.021209999999996</v>
          </cell>
          <cell r="G58">
            <v>59.595960000000005</v>
          </cell>
          <cell r="I58">
            <v>59.057859999999998</v>
          </cell>
          <cell r="J58">
            <v>54.283700000000003</v>
          </cell>
          <cell r="K58">
            <v>67.615619999999993</v>
          </cell>
          <cell r="M58">
            <v>70.188180000000003</v>
          </cell>
          <cell r="N58">
            <v>71.934809999999985</v>
          </cell>
          <cell r="O58">
            <v>63.816360000000003</v>
          </cell>
          <cell r="Q58">
            <v>61.881279999999997</v>
          </cell>
          <cell r="R58">
            <v>62.220510000000004</v>
          </cell>
          <cell r="S58">
            <v>61.467660000000002</v>
          </cell>
        </row>
        <row r="62">
          <cell r="E62">
            <v>2013956.1099999999</v>
          </cell>
          <cell r="F62">
            <v>2046435.62</v>
          </cell>
          <cell r="G62">
            <v>2012243.7199999997</v>
          </cell>
          <cell r="I62">
            <v>2126848.85</v>
          </cell>
          <cell r="J62">
            <v>1978446.2</v>
          </cell>
          <cell r="K62">
            <v>2148290.59</v>
          </cell>
          <cell r="M62">
            <v>2521298.1699999995</v>
          </cell>
          <cell r="N62">
            <v>2176740.15</v>
          </cell>
          <cell r="O62">
            <v>2209408.4099999997</v>
          </cell>
          <cell r="Q62">
            <v>1872450.5699999998</v>
          </cell>
          <cell r="R62">
            <v>2184766.8000000003</v>
          </cell>
          <cell r="S62">
            <v>2082866.2500000002</v>
          </cell>
        </row>
        <row r="64">
          <cell r="E64">
            <v>1761717.21</v>
          </cell>
          <cell r="F64">
            <v>1796635.2900000003</v>
          </cell>
          <cell r="G64">
            <v>1762135.9899999998</v>
          </cell>
          <cell r="I64">
            <v>1873557.22</v>
          </cell>
          <cell r="J64">
            <v>1725787.1199999999</v>
          </cell>
          <cell r="K64">
            <v>1893758.33</v>
          </cell>
          <cell r="M64">
            <v>2254086.4899999998</v>
          </cell>
          <cell r="N64">
            <v>1898995.59</v>
          </cell>
          <cell r="O64">
            <v>1938850.4699999997</v>
          </cell>
          <cell r="Q64">
            <v>1603428.69</v>
          </cell>
          <cell r="R64">
            <v>1918200.6600000001</v>
          </cell>
          <cell r="S64">
            <v>1810728.3</v>
          </cell>
        </row>
        <row r="89">
          <cell r="E89">
            <v>196300</v>
          </cell>
          <cell r="F89">
            <v>194602.9</v>
          </cell>
          <cell r="G89">
            <v>193890</v>
          </cell>
          <cell r="I89">
            <v>195990</v>
          </cell>
          <cell r="J89">
            <v>194220</v>
          </cell>
          <cell r="K89">
            <v>194880</v>
          </cell>
          <cell r="M89">
            <v>206785.05</v>
          </cell>
          <cell r="N89">
            <v>215952.89</v>
          </cell>
          <cell r="O89">
            <v>207554.11</v>
          </cell>
          <cell r="Q89">
            <v>205054.11</v>
          </cell>
          <cell r="R89">
            <v>204600</v>
          </cell>
          <cell r="S89">
            <v>207424.11</v>
          </cell>
        </row>
        <row r="92">
          <cell r="E92">
            <v>55938.899999999994</v>
          </cell>
          <cell r="F92">
            <v>55197.43</v>
          </cell>
          <cell r="G92">
            <v>56217.729999999996</v>
          </cell>
          <cell r="I92">
            <v>57301.62999999999</v>
          </cell>
          <cell r="J92">
            <v>58439.08</v>
          </cell>
          <cell r="K92">
            <v>59652.259999999995</v>
          </cell>
          <cell r="M92">
            <v>60426.63</v>
          </cell>
          <cell r="N92">
            <v>61791.670000000006</v>
          </cell>
          <cell r="O92">
            <v>63003.83</v>
          </cell>
          <cell r="Q92">
            <v>63967.77</v>
          </cell>
          <cell r="R92">
            <v>61966.140000000007</v>
          </cell>
          <cell r="S92">
            <v>64713.84</v>
          </cell>
        </row>
        <row r="154">
          <cell r="E154">
            <v>212915.33</v>
          </cell>
          <cell r="F154">
            <v>195176.37</v>
          </cell>
          <cell r="G154">
            <v>205739.26</v>
          </cell>
          <cell r="I154">
            <v>202656.16999999998</v>
          </cell>
          <cell r="J154">
            <v>190347.26000000004</v>
          </cell>
          <cell r="K154">
            <v>232388.98</v>
          </cell>
          <cell r="M154">
            <v>240303.72999999998</v>
          </cell>
          <cell r="N154">
            <v>253411.87</v>
          </cell>
          <cell r="O154">
            <v>221352.40000000002</v>
          </cell>
          <cell r="Q154">
            <v>218643.30999999997</v>
          </cell>
          <cell r="R154">
            <v>218576.46</v>
          </cell>
          <cell r="S154">
            <v>214359.12999999998</v>
          </cell>
        </row>
        <row r="155">
          <cell r="E155">
            <v>103676.79</v>
          </cell>
          <cell r="F155">
            <v>93217.89</v>
          </cell>
          <cell r="G155">
            <v>101761.38</v>
          </cell>
          <cell r="I155">
            <v>98731.35</v>
          </cell>
          <cell r="J155">
            <v>95073.21</v>
          </cell>
          <cell r="K155">
            <v>115975.61</v>
          </cell>
          <cell r="M155">
            <v>119082.73</v>
          </cell>
          <cell r="N155">
            <v>130230.11</v>
          </cell>
          <cell r="O155">
            <v>106161.5</v>
          </cell>
          <cell r="Q155">
            <v>106519.76</v>
          </cell>
          <cell r="R155">
            <v>108186.36</v>
          </cell>
          <cell r="S155">
            <v>108471.03</v>
          </cell>
        </row>
        <row r="156">
          <cell r="E156">
            <v>99806.56</v>
          </cell>
          <cell r="F156">
            <v>94064.97</v>
          </cell>
          <cell r="G156">
            <v>98692.89</v>
          </cell>
          <cell r="I156">
            <v>100425.76</v>
          </cell>
          <cell r="J156">
            <v>90754.82</v>
          </cell>
          <cell r="K156">
            <v>107753.1</v>
          </cell>
          <cell r="M156">
            <v>111284.45</v>
          </cell>
          <cell r="N156">
            <v>110854.86</v>
          </cell>
          <cell r="O156">
            <v>104080.52</v>
          </cell>
          <cell r="Q156">
            <v>101559.53</v>
          </cell>
          <cell r="R156">
            <v>99902.92</v>
          </cell>
          <cell r="S156">
            <v>96156.45</v>
          </cell>
        </row>
        <row r="157">
          <cell r="E157">
            <v>9431.98</v>
          </cell>
          <cell r="F157">
            <v>7893.51</v>
          </cell>
          <cell r="G157">
            <v>5284.99</v>
          </cell>
          <cell r="I157">
            <v>3499.06</v>
          </cell>
          <cell r="J157">
            <v>4519.2299999999996</v>
          </cell>
          <cell r="K157">
            <v>8660.27</v>
          </cell>
          <cell r="M157">
            <v>9936.5499999999993</v>
          </cell>
          <cell r="N157">
            <v>12326.9</v>
          </cell>
          <cell r="O157">
            <v>11110.38</v>
          </cell>
          <cell r="Q157">
            <v>10564.02</v>
          </cell>
          <cell r="R157">
            <v>10487.18</v>
          </cell>
          <cell r="S157">
            <v>9731.65</v>
          </cell>
        </row>
        <row r="286">
          <cell r="E286">
            <v>1041121.49</v>
          </cell>
          <cell r="F286">
            <v>1059593.58</v>
          </cell>
          <cell r="G286">
            <v>989185.32</v>
          </cell>
          <cell r="I286">
            <v>989123.08000000019</v>
          </cell>
          <cell r="J286">
            <v>1232244.1599999997</v>
          </cell>
          <cell r="K286">
            <v>1086080.0699999998</v>
          </cell>
          <cell r="M286">
            <v>1125309.2400000002</v>
          </cell>
          <cell r="N286">
            <v>1166975.9100000001</v>
          </cell>
          <cell r="O286">
            <v>1200413.67</v>
          </cell>
          <cell r="Q286">
            <v>1067892.5900000001</v>
          </cell>
          <cell r="R286">
            <v>1089850.8000000003</v>
          </cell>
          <cell r="S286">
            <v>1924643.8399999999</v>
          </cell>
        </row>
      </sheetData>
      <sheetData sheetId="11">
        <row r="9">
          <cell r="E9">
            <v>63</v>
          </cell>
          <cell r="F9">
            <v>48</v>
          </cell>
          <cell r="G9">
            <v>75</v>
          </cell>
          <cell r="I9">
            <v>46</v>
          </cell>
          <cell r="J9">
            <v>34</v>
          </cell>
          <cell r="K9">
            <v>64</v>
          </cell>
          <cell r="M9">
            <v>51</v>
          </cell>
          <cell r="N9">
            <v>52</v>
          </cell>
          <cell r="O9">
            <v>88</v>
          </cell>
          <cell r="Q9">
            <v>44</v>
          </cell>
          <cell r="R9">
            <v>39</v>
          </cell>
          <cell r="S9">
            <v>65</v>
          </cell>
        </row>
        <row r="11">
          <cell r="E11">
            <v>63</v>
          </cell>
          <cell r="F11">
            <v>48</v>
          </cell>
          <cell r="G11">
            <v>75</v>
          </cell>
          <cell r="I11">
            <v>43</v>
          </cell>
          <cell r="J11">
            <v>34</v>
          </cell>
          <cell r="K11">
            <v>64</v>
          </cell>
          <cell r="M11">
            <v>51</v>
          </cell>
          <cell r="N11">
            <v>52</v>
          </cell>
          <cell r="O11">
            <v>85</v>
          </cell>
          <cell r="Q11">
            <v>43</v>
          </cell>
          <cell r="R11">
            <v>39</v>
          </cell>
          <cell r="S11">
            <v>65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3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3</v>
          </cell>
          <cell r="Q12">
            <v>1</v>
          </cell>
          <cell r="R12">
            <v>0</v>
          </cell>
          <cell r="S12">
            <v>0</v>
          </cell>
        </row>
        <row r="30">
          <cell r="E30">
            <v>304870</v>
          </cell>
          <cell r="F30">
            <v>316341</v>
          </cell>
          <cell r="G30">
            <v>321106</v>
          </cell>
          <cell r="I30">
            <v>320989</v>
          </cell>
          <cell r="J30">
            <v>317838</v>
          </cell>
          <cell r="K30">
            <v>302236</v>
          </cell>
          <cell r="M30">
            <v>349740</v>
          </cell>
          <cell r="N30">
            <v>330127</v>
          </cell>
          <cell r="O30">
            <v>359887</v>
          </cell>
          <cell r="Q30">
            <v>329212</v>
          </cell>
          <cell r="R30">
            <v>334949</v>
          </cell>
          <cell r="S30">
            <v>334490</v>
          </cell>
        </row>
        <row r="37">
          <cell r="E37">
            <v>93494</v>
          </cell>
          <cell r="F37">
            <v>94381</v>
          </cell>
          <cell r="G37">
            <v>96834</v>
          </cell>
          <cell r="I37">
            <v>96054</v>
          </cell>
          <cell r="J37">
            <v>95821</v>
          </cell>
          <cell r="K37">
            <v>93805</v>
          </cell>
          <cell r="M37">
            <v>88644</v>
          </cell>
          <cell r="N37">
            <v>92525</v>
          </cell>
          <cell r="O37">
            <v>92225</v>
          </cell>
          <cell r="Q37">
            <v>96436</v>
          </cell>
          <cell r="R37">
            <v>87270</v>
          </cell>
          <cell r="S37">
            <v>85797</v>
          </cell>
        </row>
        <row r="39">
          <cell r="E39">
            <v>23.371805544098052</v>
          </cell>
          <cell r="F39">
            <v>22.927208463397747</v>
          </cell>
          <cell r="G39">
            <v>22.876352786367836</v>
          </cell>
          <cell r="I39">
            <v>22.904738853928457</v>
          </cell>
          <cell r="J39">
            <v>22.972487005888105</v>
          </cell>
          <cell r="K39">
            <v>23.441580348106406</v>
          </cell>
          <cell r="M39">
            <v>20.041374164886221</v>
          </cell>
          <cell r="N39">
            <v>21.459600750535184</v>
          </cell>
          <cell r="O39">
            <v>20.131100449225315</v>
          </cell>
          <cell r="Q39">
            <v>22.464696536976039</v>
          </cell>
          <cell r="R39">
            <v>20.530349724050645</v>
          </cell>
          <cell r="S39">
            <v>20.039051825415918</v>
          </cell>
          <cell r="T39">
            <v>21.890482111831826</v>
          </cell>
        </row>
        <row r="41">
          <cell r="E41">
            <v>0.5600362249954306</v>
          </cell>
          <cell r="F41">
            <v>0.59899454669393326</v>
          </cell>
          <cell r="G41">
            <v>0.5868036519666967</v>
          </cell>
          <cell r="I41">
            <v>0.58509825795150272</v>
          </cell>
          <cell r="J41">
            <v>0.64052348170957807</v>
          </cell>
          <cell r="K41">
            <v>0.54911565120229644</v>
          </cell>
          <cell r="M41">
            <v>0.65510943777921382</v>
          </cell>
          <cell r="N41">
            <v>0.59728304576775171</v>
          </cell>
          <cell r="O41">
            <v>0.67079896739079792</v>
          </cell>
          <cell r="Q41">
            <v>0.59222294978161227</v>
          </cell>
          <cell r="R41">
            <v>0.6018049711269301</v>
          </cell>
          <cell r="S41">
            <v>0.61977024272744119</v>
          </cell>
          <cell r="T41">
            <v>0.60451313369844517</v>
          </cell>
        </row>
        <row r="58">
          <cell r="E58">
            <v>247.65448000000004</v>
          </cell>
          <cell r="F58">
            <v>239.80780999999996</v>
          </cell>
          <cell r="G58">
            <v>247.00462000000002</v>
          </cell>
          <cell r="I58">
            <v>227.42258999999999</v>
          </cell>
          <cell r="J58">
            <v>210.88419999999999</v>
          </cell>
          <cell r="K58">
            <v>244.40401000000006</v>
          </cell>
          <cell r="M58">
            <v>214.11883</v>
          </cell>
          <cell r="N58">
            <v>231.56891999999999</v>
          </cell>
          <cell r="O58">
            <v>217.74938</v>
          </cell>
          <cell r="Q58">
            <v>215.69907000000001</v>
          </cell>
          <cell r="R58">
            <v>219.84932999999998</v>
          </cell>
          <cell r="S58">
            <v>200.90857</v>
          </cell>
        </row>
        <row r="62">
          <cell r="E62">
            <v>6193035.9400000004</v>
          </cell>
          <cell r="F62">
            <v>6428263.3200000003</v>
          </cell>
          <cell r="G62">
            <v>6526899.8599999994</v>
          </cell>
          <cell r="I62">
            <v>6494181.5399999991</v>
          </cell>
          <cell r="J62">
            <v>5991607.25</v>
          </cell>
          <cell r="K62">
            <v>6514003.7599999988</v>
          </cell>
          <cell r="M62">
            <v>7030716.669999999</v>
          </cell>
          <cell r="N62">
            <v>6632070.9500000002</v>
          </cell>
          <cell r="O62">
            <v>7216348.0099999998</v>
          </cell>
          <cell r="Q62">
            <v>6184914.1900000004</v>
          </cell>
          <cell r="R62">
            <v>7197979.870000001</v>
          </cell>
          <cell r="S62">
            <v>6781522.9000000004</v>
          </cell>
        </row>
        <row r="64">
          <cell r="E64">
            <v>5361759.62</v>
          </cell>
          <cell r="F64">
            <v>5595075.3000000007</v>
          </cell>
          <cell r="G64">
            <v>5675498.1299999999</v>
          </cell>
          <cell r="I64">
            <v>5658649.2799999993</v>
          </cell>
          <cell r="J64">
            <v>5158033.26</v>
          </cell>
          <cell r="K64">
            <v>5673015.0699999984</v>
          </cell>
          <cell r="M64">
            <v>6196627.419999999</v>
          </cell>
          <cell r="N64">
            <v>5782578.1600000001</v>
          </cell>
          <cell r="O64">
            <v>6358407.1799999997</v>
          </cell>
          <cell r="Q64">
            <v>5320630.78</v>
          </cell>
          <cell r="R64">
            <v>6333874.3400000008</v>
          </cell>
          <cell r="S64">
            <v>5923391.8300000001</v>
          </cell>
        </row>
        <row r="89">
          <cell r="E89">
            <v>608541.87</v>
          </cell>
          <cell r="F89">
            <v>613700</v>
          </cell>
          <cell r="G89">
            <v>623035.05000000005</v>
          </cell>
          <cell r="I89">
            <v>604910</v>
          </cell>
          <cell r="J89">
            <v>613975.05000000005</v>
          </cell>
          <cell r="K89">
            <v>607324.11</v>
          </cell>
          <cell r="M89">
            <v>601280</v>
          </cell>
          <cell r="N89">
            <v>610900</v>
          </cell>
          <cell r="O89">
            <v>619530</v>
          </cell>
          <cell r="Q89">
            <v>619840</v>
          </cell>
          <cell r="R89">
            <v>632740</v>
          </cell>
          <cell r="S89">
            <v>610408.23</v>
          </cell>
        </row>
        <row r="92">
          <cell r="E92">
            <v>222734.45</v>
          </cell>
          <cell r="F92">
            <v>219488.02000000002</v>
          </cell>
          <cell r="G92">
            <v>228366.68000000002</v>
          </cell>
          <cell r="I92">
            <v>230622.26000000004</v>
          </cell>
          <cell r="J92">
            <v>219598.94</v>
          </cell>
          <cell r="K92">
            <v>233664.58</v>
          </cell>
          <cell r="M92">
            <v>232809.25</v>
          </cell>
          <cell r="N92">
            <v>238592.79</v>
          </cell>
          <cell r="O92">
            <v>238410.83</v>
          </cell>
          <cell r="Q92">
            <v>244443.40999999997</v>
          </cell>
          <cell r="R92">
            <v>231365.52999999994</v>
          </cell>
          <cell r="S92">
            <v>247722.84</v>
          </cell>
        </row>
        <row r="154">
          <cell r="E154">
            <v>849700.03</v>
          </cell>
          <cell r="F154">
            <v>809112.27999999991</v>
          </cell>
          <cell r="G154">
            <v>842272.67</v>
          </cell>
          <cell r="I154">
            <v>752900.65</v>
          </cell>
          <cell r="J154">
            <v>702969.28000000014</v>
          </cell>
          <cell r="K154">
            <v>828947.25999999989</v>
          </cell>
          <cell r="M154">
            <v>707553.00000000012</v>
          </cell>
          <cell r="N154">
            <v>772365.04999999993</v>
          </cell>
          <cell r="O154">
            <v>732245.93</v>
          </cell>
          <cell r="Q154">
            <v>732686.70000000007</v>
          </cell>
          <cell r="R154">
            <v>743432.29</v>
          </cell>
          <cell r="S154">
            <v>684662.98</v>
          </cell>
        </row>
        <row r="155">
          <cell r="E155">
            <v>339486.49</v>
          </cell>
          <cell r="F155">
            <v>322805.36</v>
          </cell>
          <cell r="G155">
            <v>338428.05</v>
          </cell>
          <cell r="I155">
            <v>290491.51</v>
          </cell>
          <cell r="J155">
            <v>274865.78000000003</v>
          </cell>
          <cell r="K155">
            <v>340748.42</v>
          </cell>
          <cell r="M155">
            <v>309003.25</v>
          </cell>
          <cell r="N155">
            <v>340496.21</v>
          </cell>
          <cell r="O155">
            <v>309383.88</v>
          </cell>
          <cell r="Q155">
            <v>306400.07</v>
          </cell>
          <cell r="R155">
            <v>319345.95</v>
          </cell>
          <cell r="S155">
            <v>297530.36</v>
          </cell>
        </row>
        <row r="156">
          <cell r="E156">
            <v>494344.51</v>
          </cell>
          <cell r="F156">
            <v>473768.08</v>
          </cell>
          <cell r="G156">
            <v>494371.06</v>
          </cell>
          <cell r="I156">
            <v>456062.5</v>
          </cell>
          <cell r="J156">
            <v>420851.82</v>
          </cell>
          <cell r="K156">
            <v>474934.24</v>
          </cell>
          <cell r="M156">
            <v>384383.83</v>
          </cell>
          <cell r="N156">
            <v>413234</v>
          </cell>
          <cell r="O156">
            <v>404369.91</v>
          </cell>
          <cell r="Q156">
            <v>407062.2</v>
          </cell>
          <cell r="R156">
            <v>405894.65</v>
          </cell>
          <cell r="S156">
            <v>373045.58</v>
          </cell>
        </row>
        <row r="157">
          <cell r="E157">
            <v>15869.03</v>
          </cell>
          <cell r="F157">
            <v>12538.84</v>
          </cell>
          <cell r="G157">
            <v>9473.56</v>
          </cell>
          <cell r="I157">
            <v>6346.64</v>
          </cell>
          <cell r="J157">
            <v>7251.68</v>
          </cell>
          <cell r="K157">
            <v>13264.6</v>
          </cell>
          <cell r="M157">
            <v>14165.92</v>
          </cell>
          <cell r="N157">
            <v>18634.84</v>
          </cell>
          <cell r="O157">
            <v>18492.14</v>
          </cell>
          <cell r="Q157">
            <v>19224.43</v>
          </cell>
          <cell r="R157">
            <v>18191.689999999999</v>
          </cell>
          <cell r="S157">
            <v>14087.04</v>
          </cell>
        </row>
        <row r="286">
          <cell r="E286">
            <v>2180747.9899999998</v>
          </cell>
          <cell r="F286">
            <v>2291097.2400000002</v>
          </cell>
          <cell r="G286">
            <v>2571297.06</v>
          </cell>
          <cell r="I286">
            <v>2591965.1100000008</v>
          </cell>
          <cell r="J286">
            <v>2578369.4899999998</v>
          </cell>
          <cell r="K286">
            <v>2797735.9</v>
          </cell>
          <cell r="M286">
            <v>2401315.8699999996</v>
          </cell>
          <cell r="N286">
            <v>2421625.44</v>
          </cell>
          <cell r="O286">
            <v>2659459.38</v>
          </cell>
          <cell r="Q286">
            <v>2434540.46</v>
          </cell>
          <cell r="R286">
            <v>3012009.9100000006</v>
          </cell>
          <cell r="S286">
            <v>5396065.3900000006</v>
          </cell>
        </row>
      </sheetData>
      <sheetData sheetId="12">
        <row r="9">
          <cell r="E9">
            <v>6</v>
          </cell>
          <cell r="F9">
            <v>2</v>
          </cell>
          <cell r="G9">
            <v>7</v>
          </cell>
          <cell r="I9">
            <v>0</v>
          </cell>
          <cell r="J9">
            <v>8</v>
          </cell>
          <cell r="K9">
            <v>12</v>
          </cell>
          <cell r="M9">
            <v>8</v>
          </cell>
          <cell r="N9">
            <v>2</v>
          </cell>
          <cell r="O9">
            <v>13</v>
          </cell>
          <cell r="Q9">
            <v>4</v>
          </cell>
          <cell r="R9">
            <v>1</v>
          </cell>
          <cell r="S9">
            <v>7</v>
          </cell>
        </row>
        <row r="11">
          <cell r="E11">
            <v>6</v>
          </cell>
          <cell r="F11">
            <v>2</v>
          </cell>
          <cell r="G11">
            <v>7</v>
          </cell>
          <cell r="I11">
            <v>0</v>
          </cell>
          <cell r="J11">
            <v>8</v>
          </cell>
          <cell r="K11">
            <v>12</v>
          </cell>
          <cell r="M11">
            <v>7</v>
          </cell>
          <cell r="N11">
            <v>2</v>
          </cell>
          <cell r="O11">
            <v>11</v>
          </cell>
          <cell r="Q11">
            <v>3</v>
          </cell>
          <cell r="R11">
            <v>1</v>
          </cell>
          <cell r="S11">
            <v>7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1</v>
          </cell>
          <cell r="N12">
            <v>0</v>
          </cell>
          <cell r="O12">
            <v>2</v>
          </cell>
          <cell r="Q12">
            <v>1</v>
          </cell>
          <cell r="R12">
            <v>0</v>
          </cell>
          <cell r="S12">
            <v>0</v>
          </cell>
        </row>
        <row r="30">
          <cell r="E30">
            <v>17321</v>
          </cell>
          <cell r="F30">
            <v>17617</v>
          </cell>
          <cell r="G30">
            <v>16719</v>
          </cell>
          <cell r="I30">
            <v>19960</v>
          </cell>
          <cell r="J30">
            <v>18741</v>
          </cell>
          <cell r="K30">
            <v>18368</v>
          </cell>
          <cell r="M30">
            <v>23956</v>
          </cell>
          <cell r="N30">
            <v>20220</v>
          </cell>
          <cell r="O30">
            <v>22189</v>
          </cell>
          <cell r="Q30">
            <v>20186</v>
          </cell>
          <cell r="R30">
            <v>19950</v>
          </cell>
          <cell r="S30">
            <v>19972</v>
          </cell>
        </row>
        <row r="37">
          <cell r="E37">
            <v>6174</v>
          </cell>
          <cell r="F37">
            <v>6079</v>
          </cell>
          <cell r="G37">
            <v>5881</v>
          </cell>
          <cell r="I37">
            <v>6525</v>
          </cell>
          <cell r="J37">
            <v>5324</v>
          </cell>
          <cell r="K37">
            <v>6565</v>
          </cell>
          <cell r="M37">
            <v>6481</v>
          </cell>
          <cell r="N37">
            <v>6975</v>
          </cell>
          <cell r="O37">
            <v>6335</v>
          </cell>
          <cell r="Q37">
            <v>6107</v>
          </cell>
          <cell r="R37">
            <v>5518</v>
          </cell>
          <cell r="S37">
            <v>5294</v>
          </cell>
        </row>
        <row r="39">
          <cell r="E39">
            <v>24.955537590945838</v>
          </cell>
          <cell r="F39">
            <v>24.476566274762444</v>
          </cell>
          <cell r="G39">
            <v>24.847895893189115</v>
          </cell>
          <cell r="I39">
            <v>22.541974711531818</v>
          </cell>
          <cell r="J39">
            <v>20.952380952380953</v>
          </cell>
          <cell r="K39">
            <v>25.174476570289134</v>
          </cell>
          <cell r="M39">
            <v>20.628958843937994</v>
          </cell>
          <cell r="N39">
            <v>25.163245427324217</v>
          </cell>
          <cell r="O39">
            <v>20.657384158867838</v>
          </cell>
          <cell r="Q39">
            <v>21.176185027220086</v>
          </cell>
          <cell r="R39">
            <v>19.780613708058503</v>
          </cell>
          <cell r="S39">
            <v>20.144596651445966</v>
          </cell>
          <cell r="T39">
            <v>22.437640889934332</v>
          </cell>
        </row>
        <row r="41">
          <cell r="E41">
            <v>0.40284205874828477</v>
          </cell>
          <cell r="F41">
            <v>0.42231811099125011</v>
          </cell>
          <cell r="G41">
            <v>0.3870273273377548</v>
          </cell>
          <cell r="I41">
            <v>0.46122562159164432</v>
          </cell>
          <cell r="J41">
            <v>0.47808673469387752</v>
          </cell>
          <cell r="K41">
            <v>0.4205224478582385</v>
          </cell>
          <cell r="M41">
            <v>0.56333921222810113</v>
          </cell>
          <cell r="N41">
            <v>0.45885196237504677</v>
          </cell>
          <cell r="O41">
            <v>0.5186769518466573</v>
          </cell>
          <cell r="Q41">
            <v>0.45472157145431608</v>
          </cell>
          <cell r="R41">
            <v>0.44909168673885153</v>
          </cell>
          <cell r="S41">
            <v>0.46392566782810685</v>
          </cell>
          <cell r="T41">
            <v>0.45668378590914827</v>
          </cell>
        </row>
        <row r="58">
          <cell r="E58">
            <v>15.48508</v>
          </cell>
          <cell r="F58">
            <v>13.982989999999999</v>
          </cell>
          <cell r="G58">
            <v>16.35549</v>
          </cell>
          <cell r="I58">
            <v>12.846590000000001</v>
          </cell>
          <cell r="J58">
            <v>11.342169999999999</v>
          </cell>
          <cell r="K58">
            <v>14.10108</v>
          </cell>
          <cell r="M58">
            <v>14.795590000000001</v>
          </cell>
          <cell r="N58">
            <v>15.331469999999998</v>
          </cell>
          <cell r="O58">
            <v>15.520680000000002</v>
          </cell>
          <cell r="Q58">
            <v>16.348779999999998</v>
          </cell>
          <cell r="R58">
            <v>16.22484</v>
          </cell>
          <cell r="S58">
            <v>14.172630000000002</v>
          </cell>
        </row>
        <row r="62">
          <cell r="E62">
            <v>354990.87</v>
          </cell>
          <cell r="F62">
            <v>369567.36</v>
          </cell>
          <cell r="G62">
            <v>344498.54</v>
          </cell>
          <cell r="I62">
            <v>404219.55999999994</v>
          </cell>
          <cell r="J62">
            <v>360695.51</v>
          </cell>
          <cell r="K62">
            <v>400585.27</v>
          </cell>
          <cell r="M62">
            <v>480147.73999999993</v>
          </cell>
          <cell r="N62">
            <v>407013.62</v>
          </cell>
          <cell r="O62">
            <v>442252.5</v>
          </cell>
          <cell r="Q62">
            <v>383853.51</v>
          </cell>
          <cell r="R62">
            <v>432732.85000000003</v>
          </cell>
          <cell r="S62">
            <v>404382.00999999995</v>
          </cell>
        </row>
        <row r="64">
          <cell r="E64">
            <v>296503.7</v>
          </cell>
          <cell r="F64">
            <v>305463.14999999997</v>
          </cell>
          <cell r="G64">
            <v>285952.8</v>
          </cell>
          <cell r="I64">
            <v>346085.69999999995</v>
          </cell>
          <cell r="J64">
            <v>302371.3</v>
          </cell>
          <cell r="K64">
            <v>340040.08</v>
          </cell>
          <cell r="M64">
            <v>420272.87999999995</v>
          </cell>
          <cell r="N64">
            <v>346889.93</v>
          </cell>
          <cell r="O64">
            <v>381989.75</v>
          </cell>
          <cell r="Q64">
            <v>322259.94</v>
          </cell>
          <cell r="R64">
            <v>369075.97000000003</v>
          </cell>
          <cell r="S64">
            <v>342033.1</v>
          </cell>
        </row>
        <row r="89">
          <cell r="E89">
            <v>43620</v>
          </cell>
          <cell r="F89">
            <v>49312</v>
          </cell>
          <cell r="G89">
            <v>43440</v>
          </cell>
          <cell r="I89">
            <v>43050</v>
          </cell>
          <cell r="J89">
            <v>43290</v>
          </cell>
          <cell r="K89">
            <v>44570</v>
          </cell>
          <cell r="M89">
            <v>43900</v>
          </cell>
          <cell r="N89">
            <v>43980</v>
          </cell>
          <cell r="O89">
            <v>43680</v>
          </cell>
          <cell r="Q89">
            <v>44610</v>
          </cell>
          <cell r="R89">
            <v>44610</v>
          </cell>
          <cell r="S89">
            <v>45180</v>
          </cell>
        </row>
        <row r="92">
          <cell r="E92">
            <v>14867.169999999998</v>
          </cell>
          <cell r="F92">
            <v>14792.21</v>
          </cell>
          <cell r="G92">
            <v>15105.739999999998</v>
          </cell>
          <cell r="I92">
            <v>15083.859999999997</v>
          </cell>
          <cell r="J92">
            <v>15034.21</v>
          </cell>
          <cell r="K92">
            <v>15975.189999999999</v>
          </cell>
          <cell r="M92">
            <v>15974.86</v>
          </cell>
          <cell r="N92">
            <v>16143.689999999999</v>
          </cell>
          <cell r="O92">
            <v>16582.749999999996</v>
          </cell>
          <cell r="Q92">
            <v>16983.57</v>
          </cell>
          <cell r="R92">
            <v>19046.879999999997</v>
          </cell>
          <cell r="S92">
            <v>17168.91</v>
          </cell>
        </row>
        <row r="154">
          <cell r="E154">
            <v>41016.71</v>
          </cell>
          <cell r="F154">
            <v>37907.68</v>
          </cell>
          <cell r="G154">
            <v>39640.209999999992</v>
          </cell>
          <cell r="I154">
            <v>39940.369999999995</v>
          </cell>
          <cell r="J154">
            <v>33402.75</v>
          </cell>
          <cell r="K154">
            <v>38569.350000000006</v>
          </cell>
          <cell r="M154">
            <v>39485.730000000003</v>
          </cell>
          <cell r="N154">
            <v>39361.93</v>
          </cell>
          <cell r="O154">
            <v>39064.899999999994</v>
          </cell>
          <cell r="Q154">
            <v>42646.39</v>
          </cell>
          <cell r="R154">
            <v>41962.29</v>
          </cell>
          <cell r="S154">
            <v>38566.759999999995</v>
          </cell>
        </row>
        <row r="155">
          <cell r="E155">
            <v>22445.48</v>
          </cell>
          <cell r="F155">
            <v>21292.240000000002</v>
          </cell>
          <cell r="G155">
            <v>22697.96</v>
          </cell>
          <cell r="I155">
            <v>22787.64</v>
          </cell>
          <cell r="J155">
            <v>18832.060000000001</v>
          </cell>
          <cell r="K155">
            <v>19741.11</v>
          </cell>
          <cell r="M155">
            <v>20603.439999999999</v>
          </cell>
          <cell r="N155">
            <v>19264.68</v>
          </cell>
          <cell r="O155">
            <v>20053.34</v>
          </cell>
          <cell r="Q155">
            <v>22754.71</v>
          </cell>
          <cell r="R155">
            <v>22668.7</v>
          </cell>
          <cell r="S155">
            <v>20532.37</v>
          </cell>
        </row>
        <row r="156">
          <cell r="E156">
            <v>16397.59</v>
          </cell>
          <cell r="F156">
            <v>15028.37</v>
          </cell>
          <cell r="G156">
            <v>15464.91</v>
          </cell>
          <cell r="I156">
            <v>15875.89</v>
          </cell>
          <cell r="J156">
            <v>13346.41</v>
          </cell>
          <cell r="K156">
            <v>15962.33</v>
          </cell>
          <cell r="M156">
            <v>15584.5</v>
          </cell>
          <cell r="N156">
            <v>16213.61</v>
          </cell>
          <cell r="O156">
            <v>15511</v>
          </cell>
          <cell r="Q156">
            <v>16135.73</v>
          </cell>
          <cell r="R156">
            <v>16206.1</v>
          </cell>
          <cell r="S156">
            <v>14931.89</v>
          </cell>
        </row>
        <row r="157">
          <cell r="E157">
            <v>2173.64</v>
          </cell>
          <cell r="F157">
            <v>1587.07</v>
          </cell>
          <cell r="G157">
            <v>1477.34</v>
          </cell>
          <cell r="I157">
            <v>1276.8399999999999</v>
          </cell>
          <cell r="J157">
            <v>1224.28</v>
          </cell>
          <cell r="K157">
            <v>2865.91</v>
          </cell>
          <cell r="M157">
            <v>3297.79</v>
          </cell>
          <cell r="N157">
            <v>3883.64</v>
          </cell>
          <cell r="O157">
            <v>3500.56</v>
          </cell>
          <cell r="Q157">
            <v>3755.95</v>
          </cell>
          <cell r="R157">
            <v>3087.49</v>
          </cell>
          <cell r="S157">
            <v>3102.5</v>
          </cell>
        </row>
        <row r="286">
          <cell r="E286">
            <v>2252818.71</v>
          </cell>
          <cell r="F286">
            <v>-1367494.9000000001</v>
          </cell>
          <cell r="G286">
            <v>471333.63</v>
          </cell>
          <cell r="I286">
            <v>476101.0400000001</v>
          </cell>
          <cell r="J286">
            <v>490887.61</v>
          </cell>
          <cell r="K286">
            <v>483653.93</v>
          </cell>
          <cell r="M286">
            <v>439976.3299999999</v>
          </cell>
          <cell r="N286">
            <v>415793.00999999995</v>
          </cell>
          <cell r="O286">
            <v>405497.49000000005</v>
          </cell>
          <cell r="Q286">
            <v>471292.4</v>
          </cell>
          <cell r="R286">
            <v>885723.12</v>
          </cell>
          <cell r="S286">
            <v>452871.05000000005</v>
          </cell>
        </row>
      </sheetData>
      <sheetData sheetId="13">
        <row r="9">
          <cell r="E9">
            <v>108</v>
          </cell>
          <cell r="F9">
            <v>105</v>
          </cell>
          <cell r="G9">
            <v>115</v>
          </cell>
          <cell r="I9">
            <v>80</v>
          </cell>
          <cell r="J9">
            <v>114</v>
          </cell>
          <cell r="K9">
            <v>171</v>
          </cell>
          <cell r="M9">
            <v>57</v>
          </cell>
          <cell r="N9">
            <v>148</v>
          </cell>
          <cell r="O9">
            <v>147</v>
          </cell>
          <cell r="Q9">
            <v>68</v>
          </cell>
          <cell r="R9">
            <v>129</v>
          </cell>
          <cell r="S9">
            <v>83</v>
          </cell>
        </row>
        <row r="11">
          <cell r="E11">
            <v>99</v>
          </cell>
          <cell r="F11">
            <v>94</v>
          </cell>
          <cell r="G11">
            <v>106</v>
          </cell>
          <cell r="I11">
            <v>67</v>
          </cell>
          <cell r="J11">
            <v>103</v>
          </cell>
          <cell r="K11">
            <v>155</v>
          </cell>
          <cell r="M11">
            <v>52</v>
          </cell>
          <cell r="N11">
            <v>143</v>
          </cell>
          <cell r="O11">
            <v>128</v>
          </cell>
          <cell r="Q11">
            <v>56</v>
          </cell>
          <cell r="R11">
            <v>118</v>
          </cell>
          <cell r="S11">
            <v>76</v>
          </cell>
        </row>
        <row r="12">
          <cell r="E12">
            <v>9</v>
          </cell>
          <cell r="F12">
            <v>11</v>
          </cell>
          <cell r="G12">
            <v>9</v>
          </cell>
          <cell r="I12">
            <v>13</v>
          </cell>
          <cell r="J12">
            <v>11</v>
          </cell>
          <cell r="K12">
            <v>16</v>
          </cell>
          <cell r="M12">
            <v>5</v>
          </cell>
          <cell r="N12">
            <v>5</v>
          </cell>
          <cell r="O12">
            <v>19</v>
          </cell>
          <cell r="Q12">
            <v>12</v>
          </cell>
          <cell r="R12">
            <v>11</v>
          </cell>
          <cell r="S12">
            <v>7</v>
          </cell>
        </row>
        <row r="30">
          <cell r="E30">
            <v>795582</v>
          </cell>
          <cell r="F30">
            <v>801265</v>
          </cell>
          <cell r="G30">
            <v>809824</v>
          </cell>
          <cell r="I30">
            <v>845868</v>
          </cell>
          <cell r="J30">
            <v>847409</v>
          </cell>
          <cell r="K30">
            <v>801962</v>
          </cell>
          <cell r="M30">
            <v>938273</v>
          </cell>
          <cell r="N30">
            <v>831039</v>
          </cell>
          <cell r="O30">
            <v>884275</v>
          </cell>
          <cell r="Q30">
            <v>830334</v>
          </cell>
          <cell r="R30">
            <v>812822</v>
          </cell>
          <cell r="S30">
            <v>802269</v>
          </cell>
        </row>
        <row r="37">
          <cell r="E37">
            <v>331845.43999999994</v>
          </cell>
          <cell r="F37">
            <v>325882.65999999992</v>
          </cell>
          <cell r="G37">
            <v>374899.23</v>
          </cell>
          <cell r="I37">
            <v>269506.26</v>
          </cell>
          <cell r="J37">
            <v>143453.37</v>
          </cell>
          <cell r="K37">
            <v>297203</v>
          </cell>
          <cell r="M37">
            <v>99577.14000000013</v>
          </cell>
          <cell r="N37">
            <v>188687.69999999995</v>
          </cell>
          <cell r="O37">
            <v>112131.41000000003</v>
          </cell>
          <cell r="Q37">
            <v>185644.84999999998</v>
          </cell>
          <cell r="R37">
            <v>163310</v>
          </cell>
          <cell r="S37">
            <v>166224.5</v>
          </cell>
        </row>
        <row r="39">
          <cell r="E39">
            <v>28.912254210661349</v>
          </cell>
          <cell r="F39">
            <v>28.515094107530071</v>
          </cell>
          <cell r="G39">
            <v>31.1016391626207</v>
          </cell>
          <cell r="I39">
            <v>23.509529983794241</v>
          </cell>
          <cell r="J39">
            <v>14.253043271193015</v>
          </cell>
          <cell r="K39">
            <v>26.528118450602143</v>
          </cell>
          <cell r="M39">
            <v>9.4793198386005795</v>
          </cell>
          <cell r="N39">
            <v>18.232568233819567</v>
          </cell>
          <cell r="O39">
            <v>11.119069116456444</v>
          </cell>
          <cell r="Q39">
            <v>18.085511038483457</v>
          </cell>
          <cell r="R39">
            <v>16.554368088619746</v>
          </cell>
          <cell r="S39">
            <v>16.9804748213712</v>
          </cell>
          <cell r="T39">
            <v>20.679759019747298</v>
          </cell>
        </row>
        <row r="41">
          <cell r="E41">
            <v>0.58339722176085673</v>
          </cell>
          <cell r="F41">
            <v>0.60582106592268314</v>
          </cell>
          <cell r="G41">
            <v>0.59146772112005974</v>
          </cell>
          <cell r="I41">
            <v>0.61696885352799336</v>
          </cell>
          <cell r="J41">
            <v>0.6832510925128602</v>
          </cell>
          <cell r="K41">
            <v>0.58256000034868094</v>
          </cell>
          <cell r="M41">
            <v>0.70296049058059773</v>
          </cell>
          <cell r="N41">
            <v>0.60150804234967981</v>
          </cell>
          <cell r="O41">
            <v>0.65968764104457855</v>
          </cell>
          <cell r="Q41">
            <v>0.59845983805560043</v>
          </cell>
          <cell r="R41">
            <v>0.5848841614590623</v>
          </cell>
          <cell r="S41">
            <v>0.59535820829066288</v>
          </cell>
          <cell r="T41">
            <v>0.61647361520428978</v>
          </cell>
        </row>
        <row r="58">
          <cell r="E58">
            <v>595.20672999999999</v>
          </cell>
          <cell r="F58">
            <v>430.01389</v>
          </cell>
          <cell r="G58">
            <v>480.87079000000006</v>
          </cell>
          <cell r="I58">
            <v>564.46524999999997</v>
          </cell>
          <cell r="J58">
            <v>484.03863999999999</v>
          </cell>
          <cell r="K58">
            <v>559.33803</v>
          </cell>
          <cell r="M58">
            <v>495.83250000000004</v>
          </cell>
          <cell r="N58">
            <v>515.72511000000009</v>
          </cell>
          <cell r="O58">
            <v>525.70571000000007</v>
          </cell>
          <cell r="Q58">
            <v>478.38290999999998</v>
          </cell>
          <cell r="R58">
            <v>513.37479000000008</v>
          </cell>
          <cell r="S58">
            <v>457.52546000000001</v>
          </cell>
        </row>
        <row r="62">
          <cell r="E62">
            <v>16003176.51</v>
          </cell>
          <cell r="F62">
            <v>16171285.560000001</v>
          </cell>
          <cell r="G62">
            <v>16345016.529999999</v>
          </cell>
          <cell r="I62">
            <v>16926029.100000001</v>
          </cell>
          <cell r="J62">
            <v>15942751.120000001</v>
          </cell>
          <cell r="K62">
            <v>16949495.579999998</v>
          </cell>
          <cell r="M62">
            <v>18832464.260000002</v>
          </cell>
          <cell r="N62">
            <v>16725978.6</v>
          </cell>
          <cell r="O62">
            <v>17653669.080000002</v>
          </cell>
          <cell r="Q62">
            <v>15823493.119999999</v>
          </cell>
          <cell r="R62">
            <v>17574404.390000001</v>
          </cell>
          <cell r="S62">
            <v>16092629.789999999</v>
          </cell>
        </row>
        <row r="64">
          <cell r="E64">
            <v>13826162.039999999</v>
          </cell>
          <cell r="F64">
            <v>13970349.540000001</v>
          </cell>
          <cell r="G64">
            <v>14099173.449999999</v>
          </cell>
          <cell r="I64">
            <v>14737039.16</v>
          </cell>
          <cell r="J64">
            <v>13742247.820000002</v>
          </cell>
          <cell r="K64">
            <v>14758817</v>
          </cell>
          <cell r="M64">
            <v>16419734</v>
          </cell>
          <cell r="N64">
            <v>14239803.35</v>
          </cell>
          <cell r="O64">
            <v>15173665.540000001</v>
          </cell>
          <cell r="Q64">
            <v>13299659.449999999</v>
          </cell>
          <cell r="R64">
            <v>14972202.680000002</v>
          </cell>
          <cell r="S64">
            <v>13630514.389999999</v>
          </cell>
        </row>
        <row r="89">
          <cell r="E89">
            <v>1523152.8</v>
          </cell>
          <cell r="F89">
            <v>1551150</v>
          </cell>
          <cell r="G89">
            <v>1574729.91</v>
          </cell>
          <cell r="I89">
            <v>1517200</v>
          </cell>
          <cell r="J89">
            <v>1561638.69</v>
          </cell>
          <cell r="K89">
            <v>1510104.02</v>
          </cell>
          <cell r="M89">
            <v>1498830</v>
          </cell>
          <cell r="N89">
            <v>1556460.56</v>
          </cell>
          <cell r="O89">
            <v>1555355.79</v>
          </cell>
          <cell r="Q89">
            <v>1565523.18</v>
          </cell>
          <cell r="R89">
            <v>1631416.7</v>
          </cell>
          <cell r="S89">
            <v>1508098.13</v>
          </cell>
        </row>
        <row r="92">
          <cell r="E92">
            <v>653861.67000000004</v>
          </cell>
          <cell r="F92">
            <v>649786.0199999999</v>
          </cell>
          <cell r="G92">
            <v>671113.17</v>
          </cell>
          <cell r="I92">
            <v>671789.94</v>
          </cell>
          <cell r="J92">
            <v>638864.61</v>
          </cell>
          <cell r="K92">
            <v>680574.55999999994</v>
          </cell>
          <cell r="M92">
            <v>913900.26000000013</v>
          </cell>
          <cell r="N92">
            <v>929714.69</v>
          </cell>
          <cell r="O92">
            <v>924647.75000000012</v>
          </cell>
          <cell r="Q92">
            <v>958310.49</v>
          </cell>
          <cell r="R92">
            <v>970785.01</v>
          </cell>
          <cell r="S92">
            <v>954017.27</v>
          </cell>
        </row>
        <row r="154">
          <cell r="E154">
            <v>1576237.1199999999</v>
          </cell>
          <cell r="F154">
            <v>1766541.31</v>
          </cell>
          <cell r="G154">
            <v>1670397.95</v>
          </cell>
          <cell r="I154">
            <v>1963173.55</v>
          </cell>
          <cell r="J154">
            <v>1787708</v>
          </cell>
          <cell r="K154">
            <v>2078495.0200000003</v>
          </cell>
          <cell r="M154">
            <v>1840981.6300000001</v>
          </cell>
          <cell r="N154">
            <v>1899167.7799999998</v>
          </cell>
          <cell r="O154">
            <v>1926972.9599999997</v>
          </cell>
          <cell r="Q154">
            <v>1808873.88</v>
          </cell>
          <cell r="R154">
            <v>1889127.4</v>
          </cell>
          <cell r="S154">
            <v>1664339.68</v>
          </cell>
        </row>
        <row r="155">
          <cell r="E155">
            <v>566327.43999999994</v>
          </cell>
          <cell r="F155">
            <v>783356.06</v>
          </cell>
          <cell r="G155">
            <v>646252.09</v>
          </cell>
          <cell r="I155">
            <v>884446.38</v>
          </cell>
          <cell r="J155">
            <v>828516.41</v>
          </cell>
          <cell r="K155">
            <v>987974.36</v>
          </cell>
          <cell r="M155">
            <v>842917.91</v>
          </cell>
          <cell r="N155">
            <v>864918.31</v>
          </cell>
          <cell r="O155">
            <v>1025763.82</v>
          </cell>
          <cell r="Q155">
            <v>876360.48</v>
          </cell>
          <cell r="R155">
            <v>939064.68</v>
          </cell>
          <cell r="S155">
            <v>664226.24</v>
          </cell>
        </row>
        <row r="156">
          <cell r="E156">
            <v>999633.86</v>
          </cell>
          <cell r="F156">
            <v>973015.38</v>
          </cell>
          <cell r="G156">
            <v>1017635.42</v>
          </cell>
          <cell r="I156">
            <v>1071997.47</v>
          </cell>
          <cell r="J156">
            <v>950524.13</v>
          </cell>
          <cell r="K156">
            <v>1078134.82</v>
          </cell>
          <cell r="M156">
            <v>985208.44</v>
          </cell>
          <cell r="N156">
            <v>1018190.84</v>
          </cell>
          <cell r="O156">
            <v>883738.48</v>
          </cell>
          <cell r="Q156">
            <v>916327.09</v>
          </cell>
          <cell r="R156">
            <v>933575.97</v>
          </cell>
          <cell r="S156">
            <v>986289.26</v>
          </cell>
        </row>
        <row r="157">
          <cell r="E157">
            <v>10275.82</v>
          </cell>
          <cell r="F157">
            <v>10169.870000000001</v>
          </cell>
          <cell r="G157">
            <v>6510.44</v>
          </cell>
          <cell r="I157">
            <v>6729.7</v>
          </cell>
          <cell r="J157">
            <v>8667.4599999999991</v>
          </cell>
          <cell r="K157">
            <v>12385.84</v>
          </cell>
          <cell r="M157">
            <v>12855.28</v>
          </cell>
          <cell r="N157">
            <v>16058.63</v>
          </cell>
          <cell r="O157">
            <v>17470.66</v>
          </cell>
          <cell r="Q157">
            <v>16186.31</v>
          </cell>
          <cell r="R157">
            <v>16486.75</v>
          </cell>
          <cell r="S157">
            <v>13824.18</v>
          </cell>
        </row>
        <row r="286">
          <cell r="E286">
            <v>2758086.3000000007</v>
          </cell>
          <cell r="F286">
            <v>9950284.120000001</v>
          </cell>
          <cell r="G286">
            <v>6588543.5300000003</v>
          </cell>
          <cell r="I286">
            <v>7441241.4299999997</v>
          </cell>
          <cell r="J286">
            <v>7153333.7400000002</v>
          </cell>
          <cell r="K286">
            <v>7114276.6800000006</v>
          </cell>
          <cell r="M286">
            <v>7035021.96</v>
          </cell>
          <cell r="N286">
            <v>7118234.0199999986</v>
          </cell>
          <cell r="O286">
            <v>7498120.6200000001</v>
          </cell>
          <cell r="Q286">
            <v>7140554.9100000011</v>
          </cell>
          <cell r="R286">
            <v>8152839.5099999988</v>
          </cell>
          <cell r="S286">
            <v>10683082.399999999</v>
          </cell>
        </row>
      </sheetData>
      <sheetData sheetId="14">
        <row r="9">
          <cell r="E9">
            <v>8</v>
          </cell>
          <cell r="F9">
            <v>10</v>
          </cell>
          <cell r="G9">
            <v>13</v>
          </cell>
          <cell r="I9">
            <v>35</v>
          </cell>
          <cell r="J9">
            <v>32</v>
          </cell>
          <cell r="K9">
            <v>31</v>
          </cell>
          <cell r="M9">
            <v>31</v>
          </cell>
          <cell r="N9">
            <v>30</v>
          </cell>
          <cell r="O9">
            <v>8</v>
          </cell>
          <cell r="Q9">
            <v>35</v>
          </cell>
          <cell r="R9">
            <v>16</v>
          </cell>
          <cell r="S9">
            <v>9</v>
          </cell>
        </row>
        <row r="11">
          <cell r="E11">
            <v>8</v>
          </cell>
          <cell r="F11">
            <v>10</v>
          </cell>
          <cell r="G11">
            <v>13</v>
          </cell>
          <cell r="I11">
            <v>27</v>
          </cell>
          <cell r="J11">
            <v>26</v>
          </cell>
          <cell r="K11">
            <v>26</v>
          </cell>
          <cell r="M11">
            <v>21</v>
          </cell>
          <cell r="N11">
            <v>20</v>
          </cell>
          <cell r="O11">
            <v>5</v>
          </cell>
          <cell r="Q11">
            <v>33</v>
          </cell>
          <cell r="R11">
            <v>15</v>
          </cell>
          <cell r="S11">
            <v>9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8</v>
          </cell>
          <cell r="J12">
            <v>6</v>
          </cell>
          <cell r="K12">
            <v>5</v>
          </cell>
          <cell r="M12">
            <v>10</v>
          </cell>
          <cell r="N12">
            <v>10</v>
          </cell>
          <cell r="O12">
            <v>3</v>
          </cell>
          <cell r="Q12">
            <v>2</v>
          </cell>
          <cell r="R12">
            <v>1</v>
          </cell>
          <cell r="S12">
            <v>0</v>
          </cell>
        </row>
        <row r="30">
          <cell r="E30">
            <v>90285</v>
          </cell>
          <cell r="F30">
            <v>92382</v>
          </cell>
          <cell r="G30">
            <v>98575</v>
          </cell>
          <cell r="I30">
            <v>108120</v>
          </cell>
          <cell r="J30">
            <v>102144</v>
          </cell>
          <cell r="K30">
            <v>99063</v>
          </cell>
          <cell r="M30">
            <v>117909</v>
          </cell>
          <cell r="N30">
            <v>104193</v>
          </cell>
          <cell r="O30">
            <v>111582.14</v>
          </cell>
          <cell r="Q30">
            <v>99062</v>
          </cell>
          <cell r="R30">
            <v>99281</v>
          </cell>
          <cell r="S30">
            <v>100874</v>
          </cell>
        </row>
        <row r="37">
          <cell r="E37">
            <v>14994.38</v>
          </cell>
          <cell r="F37">
            <v>20221</v>
          </cell>
          <cell r="G37">
            <v>21547</v>
          </cell>
          <cell r="I37">
            <v>22404</v>
          </cell>
          <cell r="J37">
            <v>14017</v>
          </cell>
          <cell r="K37">
            <v>20099</v>
          </cell>
          <cell r="M37">
            <v>16834</v>
          </cell>
          <cell r="N37">
            <v>19823</v>
          </cell>
          <cell r="O37">
            <v>17514.86</v>
          </cell>
          <cell r="Q37">
            <v>16560</v>
          </cell>
          <cell r="R37">
            <v>18156</v>
          </cell>
          <cell r="S37">
            <v>18386</v>
          </cell>
        </row>
        <row r="39">
          <cell r="E39">
            <v>14.156325528700906</v>
          </cell>
          <cell r="F39">
            <v>17.463662351345981</v>
          </cell>
          <cell r="G39">
            <v>17.769988866438496</v>
          </cell>
          <cell r="I39">
            <v>16.772725230958123</v>
          </cell>
          <cell r="J39">
            <v>11.807269511013772</v>
          </cell>
          <cell r="K39">
            <v>16.669154723991507</v>
          </cell>
          <cell r="M39">
            <v>12.371755298821178</v>
          </cell>
          <cell r="N39">
            <v>15.729169146294048</v>
          </cell>
          <cell r="O39">
            <v>13.511529055998272</v>
          </cell>
          <cell r="Q39">
            <v>14.205081576283691</v>
          </cell>
          <cell r="R39">
            <v>15.336143326547678</v>
          </cell>
          <cell r="S39">
            <v>15.27393561786085</v>
          </cell>
          <cell r="T39">
            <v>15.076717162499232</v>
          </cell>
        </row>
        <row r="41">
          <cell r="E41">
            <v>0.4734871329602845</v>
          </cell>
          <cell r="F41">
            <v>0.50010556232237113</v>
          </cell>
          <cell r="G41">
            <v>0.51574709426282039</v>
          </cell>
          <cell r="I41">
            <v>0.56362991846862809</v>
          </cell>
          <cell r="J41">
            <v>0.58649517684887453</v>
          </cell>
          <cell r="K41">
            <v>0.51137472318151544</v>
          </cell>
          <cell r="M41">
            <v>0.62604332589996814</v>
          </cell>
          <cell r="N41">
            <v>0.53295243259003133</v>
          </cell>
          <cell r="O41">
            <v>0.58832721712538227</v>
          </cell>
          <cell r="Q41">
            <v>0.503989967210279</v>
          </cell>
          <cell r="R41">
            <v>0.50319945058147642</v>
          </cell>
          <cell r="S41">
            <v>0.52748712317305935</v>
          </cell>
          <cell r="T41">
            <v>0.5352879249922341</v>
          </cell>
        </row>
        <row r="58">
          <cell r="E58">
            <v>70.028000000000006</v>
          </cell>
          <cell r="F58">
            <v>67.85499999999999</v>
          </cell>
          <cell r="G58">
            <v>71.516000000000005</v>
          </cell>
          <cell r="I58">
            <v>71.791000000000011</v>
          </cell>
          <cell r="J58">
            <v>65.184000000000012</v>
          </cell>
          <cell r="K58">
            <v>74.776009999999999</v>
          </cell>
          <cell r="M58">
            <v>71.296000000000006</v>
          </cell>
          <cell r="N58">
            <v>74.259</v>
          </cell>
          <cell r="O58">
            <v>71.375000000000014</v>
          </cell>
          <cell r="Q58">
            <v>71.158010000000004</v>
          </cell>
          <cell r="R58">
            <v>72.01700000000001</v>
          </cell>
          <cell r="S58">
            <v>67.147999999999996</v>
          </cell>
        </row>
        <row r="62">
          <cell r="E62">
            <v>1673706.1099999999</v>
          </cell>
          <cell r="F62">
            <v>1715171.93</v>
          </cell>
          <cell r="G62">
            <v>1837896.5199999998</v>
          </cell>
          <cell r="I62">
            <v>2037452.52</v>
          </cell>
          <cell r="J62">
            <v>1771709.6400000001</v>
          </cell>
          <cell r="K62">
            <v>1953536.03</v>
          </cell>
          <cell r="M62">
            <v>2180212.65</v>
          </cell>
          <cell r="N62">
            <v>1915091.65</v>
          </cell>
          <cell r="O62">
            <v>2040363.01</v>
          </cell>
          <cell r="Q62">
            <v>1704649.94</v>
          </cell>
          <cell r="R62">
            <v>1951845.6900000002</v>
          </cell>
          <cell r="S62">
            <v>1871739.25</v>
          </cell>
        </row>
        <row r="64">
          <cell r="E64">
            <v>1407309.46</v>
          </cell>
          <cell r="F64">
            <v>1446611.03</v>
          </cell>
          <cell r="G64">
            <v>1569027.0799999998</v>
          </cell>
          <cell r="I64">
            <v>1767096.67</v>
          </cell>
          <cell r="J64">
            <v>1500649.1500000001</v>
          </cell>
          <cell r="K64">
            <v>1679203.59</v>
          </cell>
          <cell r="M64">
            <v>1906434.9600000002</v>
          </cell>
          <cell r="N64">
            <v>1635681.5699999998</v>
          </cell>
          <cell r="O64">
            <v>1761409.19</v>
          </cell>
          <cell r="Q64">
            <v>1421362.3299999998</v>
          </cell>
          <cell r="R64">
            <v>1668458.4100000001</v>
          </cell>
          <cell r="S64">
            <v>1584617.1</v>
          </cell>
        </row>
        <row r="89">
          <cell r="E89">
            <v>190730</v>
          </cell>
          <cell r="F89">
            <v>193710</v>
          </cell>
          <cell r="G89">
            <v>191770</v>
          </cell>
          <cell r="I89">
            <v>192710</v>
          </cell>
          <cell r="J89">
            <v>195800</v>
          </cell>
          <cell r="K89">
            <v>194210</v>
          </cell>
          <cell r="M89">
            <v>194150</v>
          </cell>
          <cell r="N89">
            <v>197470</v>
          </cell>
          <cell r="O89">
            <v>197080</v>
          </cell>
          <cell r="Q89">
            <v>197460</v>
          </cell>
          <cell r="R89">
            <v>199945.05</v>
          </cell>
          <cell r="S89">
            <v>200120</v>
          </cell>
        </row>
        <row r="92">
          <cell r="E92">
            <v>75666.649999999994</v>
          </cell>
          <cell r="F92">
            <v>74850.900000000009</v>
          </cell>
          <cell r="G92">
            <v>77099.44</v>
          </cell>
          <cell r="I92">
            <v>77645.850000000006</v>
          </cell>
          <cell r="J92">
            <v>75260.490000000005</v>
          </cell>
          <cell r="K92">
            <v>80122.44</v>
          </cell>
          <cell r="M92">
            <v>79627.69</v>
          </cell>
          <cell r="N92">
            <v>81940.08</v>
          </cell>
          <cell r="O92">
            <v>81873.820000000007</v>
          </cell>
          <cell r="Q92">
            <v>85827.609999999986</v>
          </cell>
          <cell r="R92">
            <v>83442.23</v>
          </cell>
          <cell r="S92">
            <v>87002.15</v>
          </cell>
        </row>
        <row r="154">
          <cell r="E154">
            <v>234823.52999999997</v>
          </cell>
          <cell r="F154">
            <v>226562.90000000002</v>
          </cell>
          <cell r="G154">
            <v>237713.95</v>
          </cell>
          <cell r="I154">
            <v>240688.99999999997</v>
          </cell>
          <cell r="J154">
            <v>220690.88999999998</v>
          </cell>
          <cell r="K154">
            <v>252503.4</v>
          </cell>
          <cell r="M154">
            <v>234361.07</v>
          </cell>
          <cell r="N154">
            <v>250000.17999999996</v>
          </cell>
          <cell r="O154">
            <v>233005.44</v>
          </cell>
          <cell r="Q154">
            <v>236826.95</v>
          </cell>
          <cell r="R154">
            <v>238664.88</v>
          </cell>
          <cell r="S154">
            <v>223809.87</v>
          </cell>
        </row>
        <row r="155">
          <cell r="E155">
            <v>107467.48</v>
          </cell>
          <cell r="F155">
            <v>103924.63</v>
          </cell>
          <cell r="G155">
            <v>109443.12</v>
          </cell>
          <cell r="I155">
            <v>110914.86</v>
          </cell>
          <cell r="J155">
            <v>101160.84</v>
          </cell>
          <cell r="K155">
            <v>112794.45</v>
          </cell>
          <cell r="M155">
            <v>104937.94</v>
          </cell>
          <cell r="N155">
            <v>109558.86</v>
          </cell>
          <cell r="O155">
            <v>102888.87</v>
          </cell>
          <cell r="Q155">
            <v>106035.49</v>
          </cell>
          <cell r="R155">
            <v>107202.64</v>
          </cell>
          <cell r="S155">
            <v>97005.37</v>
          </cell>
        </row>
        <row r="156">
          <cell r="E156">
            <v>121598.69</v>
          </cell>
          <cell r="F156">
            <v>117285.82</v>
          </cell>
          <cell r="G156">
            <v>124322.35</v>
          </cell>
          <cell r="I156">
            <v>125977.43</v>
          </cell>
          <cell r="J156">
            <v>115320.25</v>
          </cell>
          <cell r="K156">
            <v>131630.54999999999</v>
          </cell>
          <cell r="M156">
            <v>122107.08</v>
          </cell>
          <cell r="N156">
            <v>131236.29999999999</v>
          </cell>
          <cell r="O156">
            <v>121546.21</v>
          </cell>
          <cell r="Q156">
            <v>122356.29</v>
          </cell>
          <cell r="R156">
            <v>122114.51</v>
          </cell>
          <cell r="S156">
            <v>118095.19</v>
          </cell>
        </row>
        <row r="157">
          <cell r="E157">
            <v>5757.36</v>
          </cell>
          <cell r="F157">
            <v>5352.45</v>
          </cell>
          <cell r="G157">
            <v>3948.48</v>
          </cell>
          <cell r="I157">
            <v>3796.71</v>
          </cell>
          <cell r="J157">
            <v>4209.8</v>
          </cell>
          <cell r="K157">
            <v>8078.4</v>
          </cell>
          <cell r="M157">
            <v>7316.05</v>
          </cell>
          <cell r="N157">
            <v>9205.02</v>
          </cell>
          <cell r="O157">
            <v>8570.36</v>
          </cell>
          <cell r="Q157">
            <v>8435.17</v>
          </cell>
          <cell r="R157">
            <v>9347.73</v>
          </cell>
          <cell r="S157">
            <v>8709.31</v>
          </cell>
        </row>
        <row r="286">
          <cell r="E286">
            <v>838986.4</v>
          </cell>
          <cell r="F286">
            <v>836323.73</v>
          </cell>
          <cell r="G286">
            <v>844117.33000000007</v>
          </cell>
          <cell r="I286">
            <v>938986.56</v>
          </cell>
          <cell r="J286">
            <v>843570.93000000017</v>
          </cell>
          <cell r="K286">
            <v>851075.38</v>
          </cell>
          <cell r="M286">
            <v>911090.87</v>
          </cell>
          <cell r="N286">
            <v>1036011.5299999999</v>
          </cell>
          <cell r="O286">
            <v>935460.16999999981</v>
          </cell>
          <cell r="Q286">
            <v>805590.71000000008</v>
          </cell>
          <cell r="R286">
            <v>977478.91000000015</v>
          </cell>
          <cell r="S286">
            <v>918839.99</v>
          </cell>
        </row>
      </sheetData>
      <sheetData sheetId="15">
        <row r="9">
          <cell r="E9">
            <v>42</v>
          </cell>
          <cell r="F9">
            <v>60</v>
          </cell>
          <cell r="G9">
            <v>84</v>
          </cell>
          <cell r="I9">
            <v>75</v>
          </cell>
          <cell r="J9">
            <v>42</v>
          </cell>
          <cell r="K9">
            <v>65</v>
          </cell>
          <cell r="M9">
            <v>17</v>
          </cell>
          <cell r="N9">
            <v>36</v>
          </cell>
          <cell r="O9">
            <v>51</v>
          </cell>
          <cell r="Q9">
            <v>14</v>
          </cell>
          <cell r="R9">
            <v>24</v>
          </cell>
          <cell r="S9">
            <v>21</v>
          </cell>
        </row>
        <row r="11">
          <cell r="E11">
            <v>42</v>
          </cell>
          <cell r="F11">
            <v>60</v>
          </cell>
          <cell r="G11">
            <v>84</v>
          </cell>
          <cell r="I11">
            <v>75</v>
          </cell>
          <cell r="J11">
            <v>42</v>
          </cell>
          <cell r="K11">
            <v>56</v>
          </cell>
          <cell r="M11">
            <v>17</v>
          </cell>
          <cell r="N11">
            <v>36</v>
          </cell>
          <cell r="O11">
            <v>51</v>
          </cell>
          <cell r="Q11">
            <v>14</v>
          </cell>
          <cell r="R11">
            <v>24</v>
          </cell>
          <cell r="S11">
            <v>5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9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16</v>
          </cell>
        </row>
        <row r="30">
          <cell r="E30">
            <v>110684</v>
          </cell>
          <cell r="F30">
            <v>113489</v>
          </cell>
          <cell r="G30">
            <v>119400</v>
          </cell>
          <cell r="I30">
            <v>129653</v>
          </cell>
          <cell r="J30">
            <v>124516</v>
          </cell>
          <cell r="K30">
            <v>120965</v>
          </cell>
          <cell r="M30">
            <v>142669</v>
          </cell>
          <cell r="N30">
            <v>129934</v>
          </cell>
          <cell r="O30">
            <v>136941</v>
          </cell>
          <cell r="Q30">
            <v>121537</v>
          </cell>
          <cell r="R30">
            <v>119176</v>
          </cell>
          <cell r="S30">
            <v>121721</v>
          </cell>
        </row>
        <row r="37">
          <cell r="E37">
            <v>53407.21</v>
          </cell>
          <cell r="F37">
            <v>52647.199999999997</v>
          </cell>
          <cell r="G37">
            <v>63516.61</v>
          </cell>
          <cell r="I37">
            <v>61072.3</v>
          </cell>
          <cell r="J37">
            <v>50305.879999999983</v>
          </cell>
          <cell r="K37">
            <v>80974.850000000006</v>
          </cell>
          <cell r="M37">
            <v>52889.530000000013</v>
          </cell>
          <cell r="N37">
            <v>69956.530000000013</v>
          </cell>
          <cell r="O37">
            <v>54482.55999999999</v>
          </cell>
          <cell r="Q37">
            <v>75290.579999999987</v>
          </cell>
          <cell r="R37">
            <v>73553.210000000006</v>
          </cell>
          <cell r="S37">
            <v>59330.67</v>
          </cell>
        </row>
        <row r="39">
          <cell r="E39">
            <v>32.158294997471039</v>
          </cell>
          <cell r="F39">
            <v>31.320840026176448</v>
          </cell>
          <cell r="G39">
            <v>34.290485933779983</v>
          </cell>
          <cell r="I39">
            <v>31.62778292775134</v>
          </cell>
          <cell r="J39">
            <v>28.499263694561666</v>
          </cell>
          <cell r="K39">
            <v>39.604163054517386</v>
          </cell>
          <cell r="M39">
            <v>26.824748289418942</v>
          </cell>
          <cell r="N39">
            <v>34.699281045430688</v>
          </cell>
          <cell r="O39">
            <v>28.242692443029473</v>
          </cell>
          <cell r="Q39">
            <v>37.924129055083952</v>
          </cell>
          <cell r="R39">
            <v>37.831342838332723</v>
          </cell>
          <cell r="S39">
            <v>32.501229806791599</v>
          </cell>
          <cell r="T39">
            <v>33.062388182662708</v>
          </cell>
        </row>
        <row r="41">
          <cell r="E41">
            <v>0.39315659449465684</v>
          </cell>
          <cell r="F41">
            <v>0.41436734395823061</v>
          </cell>
          <cell r="G41">
            <v>0.41869908720793636</v>
          </cell>
          <cell r="I41">
            <v>0.45078193993421833</v>
          </cell>
          <cell r="J41">
            <v>0.47645577757540047</v>
          </cell>
          <cell r="K41">
            <v>0.41609050695175392</v>
          </cell>
          <cell r="M41">
            <v>0.50527340983142088</v>
          </cell>
          <cell r="N41">
            <v>0.44414743613846663</v>
          </cell>
          <cell r="O41">
            <v>0.48163545238723293</v>
          </cell>
          <cell r="Q41">
            <v>0.41240713060503592</v>
          </cell>
          <cell r="R41">
            <v>0.40365257210984812</v>
          </cell>
          <cell r="S41">
            <v>0.42505543624395437</v>
          </cell>
          <cell r="T41">
            <v>0.43876971348847071</v>
          </cell>
        </row>
        <row r="58">
          <cell r="E58">
            <v>60.089979999999997</v>
          </cell>
          <cell r="F58">
            <v>58.254860000000001</v>
          </cell>
          <cell r="G58">
            <v>66.516190000000009</v>
          </cell>
          <cell r="I58">
            <v>74.805980000000005</v>
          </cell>
          <cell r="J58">
            <v>63.670969999999997</v>
          </cell>
          <cell r="K58">
            <v>74.33738000000001</v>
          </cell>
          <cell r="M58">
            <v>77.154309999999995</v>
          </cell>
          <cell r="N58">
            <v>74.155109999999993</v>
          </cell>
          <cell r="O58">
            <v>71.914839999999984</v>
          </cell>
          <cell r="Q58">
            <v>76.491039999999984</v>
          </cell>
          <cell r="R58">
            <v>72.406910000000011</v>
          </cell>
          <cell r="S58">
            <v>68.052740000000014</v>
          </cell>
        </row>
        <row r="62">
          <cell r="E62">
            <v>2114638.94</v>
          </cell>
          <cell r="F62">
            <v>2177088.65</v>
          </cell>
          <cell r="G62">
            <v>2274619.2800000003</v>
          </cell>
          <cell r="I62">
            <v>2450608.7799999998</v>
          </cell>
          <cell r="J62">
            <v>2201806.38</v>
          </cell>
          <cell r="K62">
            <v>2435332.17</v>
          </cell>
          <cell r="M62">
            <v>2676228.1100000003</v>
          </cell>
          <cell r="N62">
            <v>2429739.12</v>
          </cell>
          <cell r="O62">
            <v>2569792.34</v>
          </cell>
          <cell r="Q62">
            <v>2170539.77</v>
          </cell>
          <cell r="R62">
            <v>2405620.85</v>
          </cell>
          <cell r="S62">
            <v>2319379.39</v>
          </cell>
        </row>
        <row r="64">
          <cell r="E64">
            <v>1755069.99</v>
          </cell>
          <cell r="F64">
            <v>1801157.3599999999</v>
          </cell>
          <cell r="G64">
            <v>1897900.82</v>
          </cell>
          <cell r="I64">
            <v>2070757.3800000001</v>
          </cell>
          <cell r="J64">
            <v>1821049.9200000002</v>
          </cell>
          <cell r="K64">
            <v>2037633.3299999998</v>
          </cell>
          <cell r="M64">
            <v>2286472.2800000003</v>
          </cell>
          <cell r="N64">
            <v>2032759.47</v>
          </cell>
          <cell r="O64">
            <v>2175017.5999999996</v>
          </cell>
          <cell r="Q64">
            <v>1773376.8</v>
          </cell>
          <cell r="R64">
            <v>2003427</v>
          </cell>
          <cell r="S64">
            <v>1916928.1400000001</v>
          </cell>
        </row>
        <row r="89">
          <cell r="E89">
            <v>276970</v>
          </cell>
          <cell r="F89">
            <v>284042.52</v>
          </cell>
          <cell r="G89">
            <v>280890</v>
          </cell>
          <cell r="I89">
            <v>281660</v>
          </cell>
          <cell r="J89">
            <v>283900</v>
          </cell>
          <cell r="K89">
            <v>292674.11</v>
          </cell>
          <cell r="M89">
            <v>287110</v>
          </cell>
          <cell r="N89">
            <v>292604.11</v>
          </cell>
          <cell r="O89">
            <v>289150</v>
          </cell>
          <cell r="Q89">
            <v>289760</v>
          </cell>
          <cell r="R89">
            <v>294404.11</v>
          </cell>
          <cell r="S89">
            <v>292410</v>
          </cell>
        </row>
        <row r="92">
          <cell r="E92">
            <v>82598.95</v>
          </cell>
          <cell r="F92">
            <v>91888.76999999999</v>
          </cell>
          <cell r="G92">
            <v>95828.46</v>
          </cell>
          <cell r="I92">
            <v>98191.400000000009</v>
          </cell>
          <cell r="J92">
            <v>96856.460000000021</v>
          </cell>
          <cell r="K92">
            <v>105024.73000000001</v>
          </cell>
          <cell r="M92">
            <v>102645.83</v>
          </cell>
          <cell r="N92">
            <v>104375.54</v>
          </cell>
          <cell r="O92">
            <v>105624.74</v>
          </cell>
          <cell r="Q92">
            <v>107402.97</v>
          </cell>
          <cell r="R92">
            <v>107789.74000000002</v>
          </cell>
          <cell r="S92">
            <v>110041.24999999999</v>
          </cell>
        </row>
        <row r="154">
          <cell r="E154">
            <v>214516.5</v>
          </cell>
          <cell r="F154">
            <v>204772.83</v>
          </cell>
          <cell r="G154">
            <v>231388.98</v>
          </cell>
          <cell r="I154">
            <v>256133.13999999998</v>
          </cell>
          <cell r="J154">
            <v>220721.54</v>
          </cell>
          <cell r="K154">
            <v>257440.47</v>
          </cell>
          <cell r="M154">
            <v>267893.34000000003</v>
          </cell>
          <cell r="N154">
            <v>258841.01</v>
          </cell>
          <cell r="O154">
            <v>252859.47</v>
          </cell>
          <cell r="Q154">
            <v>264316.99</v>
          </cell>
          <cell r="R154">
            <v>251806.43</v>
          </cell>
          <cell r="S154">
            <v>239858.96000000002</v>
          </cell>
        </row>
        <row r="155">
          <cell r="E155">
            <v>101990.82</v>
          </cell>
          <cell r="F155">
            <v>97523.42</v>
          </cell>
          <cell r="G155">
            <v>110322.15</v>
          </cell>
          <cell r="I155">
            <v>127970.17</v>
          </cell>
          <cell r="J155">
            <v>107259.11</v>
          </cell>
          <cell r="K155">
            <v>123562.97</v>
          </cell>
          <cell r="M155">
            <v>125540.85</v>
          </cell>
          <cell r="N155">
            <v>123089.81</v>
          </cell>
          <cell r="O155">
            <v>119561.42</v>
          </cell>
          <cell r="Q155">
            <v>130297.22</v>
          </cell>
          <cell r="R155">
            <v>120100.16</v>
          </cell>
          <cell r="S155">
            <v>116690.58</v>
          </cell>
        </row>
        <row r="156">
          <cell r="E156">
            <v>104980.72</v>
          </cell>
          <cell r="F156">
            <v>101275.43</v>
          </cell>
          <cell r="G156">
            <v>116412.04</v>
          </cell>
          <cell r="I156">
            <v>124029.5</v>
          </cell>
          <cell r="J156">
            <v>108682.97</v>
          </cell>
          <cell r="K156">
            <v>125761.21</v>
          </cell>
          <cell r="M156">
            <v>134561.65</v>
          </cell>
          <cell r="N156">
            <v>125720.5</v>
          </cell>
          <cell r="O156">
            <v>120821.98</v>
          </cell>
          <cell r="Q156">
            <v>127844.59</v>
          </cell>
          <cell r="R156">
            <v>123150.2</v>
          </cell>
          <cell r="S156">
            <v>114197.24</v>
          </cell>
        </row>
        <row r="157">
          <cell r="E157">
            <v>7544.96</v>
          </cell>
          <cell r="F157">
            <v>5973.98</v>
          </cell>
          <cell r="G157">
            <v>4654.79</v>
          </cell>
          <cell r="I157">
            <v>4133.47</v>
          </cell>
          <cell r="J157">
            <v>4779.46</v>
          </cell>
          <cell r="K157">
            <v>8116.29</v>
          </cell>
          <cell r="M157">
            <v>7790.84</v>
          </cell>
          <cell r="N157">
            <v>10030.700000000001</v>
          </cell>
          <cell r="O157">
            <v>12476.07</v>
          </cell>
          <cell r="Q157">
            <v>6175.18</v>
          </cell>
          <cell r="R157">
            <v>8556.07</v>
          </cell>
          <cell r="S157">
            <v>8971.14</v>
          </cell>
        </row>
        <row r="286">
          <cell r="E286">
            <v>1340872.1600000001</v>
          </cell>
          <cell r="F286">
            <v>1255304.1400000001</v>
          </cell>
          <cell r="G286">
            <v>1268014.7000000002</v>
          </cell>
          <cell r="I286">
            <v>1379262.03</v>
          </cell>
          <cell r="J286">
            <v>1277407.0200000003</v>
          </cell>
          <cell r="K286">
            <v>1338790.8199999998</v>
          </cell>
          <cell r="M286">
            <v>1263846.52</v>
          </cell>
          <cell r="N286">
            <v>1429733.3699999996</v>
          </cell>
          <cell r="O286">
            <v>1407480.98</v>
          </cell>
          <cell r="Q286">
            <v>1339024.18</v>
          </cell>
          <cell r="R286">
            <v>1368375.3900000001</v>
          </cell>
          <cell r="S286">
            <v>2384987.3200000003</v>
          </cell>
        </row>
      </sheetData>
      <sheetData sheetId="16">
        <row r="9">
          <cell r="E9">
            <v>33</v>
          </cell>
          <cell r="F9">
            <v>31</v>
          </cell>
          <cell r="G9">
            <v>30</v>
          </cell>
          <cell r="I9">
            <v>29</v>
          </cell>
          <cell r="J9">
            <v>21</v>
          </cell>
          <cell r="K9">
            <v>46</v>
          </cell>
          <cell r="M9">
            <v>25</v>
          </cell>
          <cell r="N9">
            <v>31</v>
          </cell>
          <cell r="O9">
            <v>34</v>
          </cell>
          <cell r="Q9">
            <v>26</v>
          </cell>
          <cell r="R9">
            <v>27</v>
          </cell>
          <cell r="S9">
            <v>43</v>
          </cell>
        </row>
        <row r="11">
          <cell r="E11">
            <v>33</v>
          </cell>
          <cell r="F11">
            <v>30</v>
          </cell>
          <cell r="G11">
            <v>30</v>
          </cell>
          <cell r="I11">
            <v>28</v>
          </cell>
          <cell r="J11">
            <v>21</v>
          </cell>
          <cell r="K11">
            <v>36</v>
          </cell>
          <cell r="M11">
            <v>25</v>
          </cell>
          <cell r="N11">
            <v>31</v>
          </cell>
          <cell r="O11">
            <v>33</v>
          </cell>
          <cell r="Q11">
            <v>26</v>
          </cell>
          <cell r="R11">
            <v>27</v>
          </cell>
          <cell r="S11">
            <v>43</v>
          </cell>
        </row>
        <row r="12">
          <cell r="E12">
            <v>0</v>
          </cell>
          <cell r="F12">
            <v>1</v>
          </cell>
          <cell r="G12">
            <v>0</v>
          </cell>
          <cell r="I12">
            <v>1</v>
          </cell>
          <cell r="J12">
            <v>0</v>
          </cell>
          <cell r="K12">
            <v>10</v>
          </cell>
          <cell r="M12">
            <v>0</v>
          </cell>
          <cell r="N12">
            <v>0</v>
          </cell>
          <cell r="O12">
            <v>1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218935</v>
          </cell>
          <cell r="F30">
            <v>224711</v>
          </cell>
          <cell r="G30">
            <v>224706</v>
          </cell>
          <cell r="I30">
            <v>237372</v>
          </cell>
          <cell r="J30">
            <v>231670</v>
          </cell>
          <cell r="K30">
            <v>218455</v>
          </cell>
          <cell r="M30">
            <v>261484</v>
          </cell>
          <cell r="N30">
            <v>228153</v>
          </cell>
          <cell r="O30">
            <v>244968</v>
          </cell>
          <cell r="Q30">
            <v>228659</v>
          </cell>
          <cell r="R30">
            <v>229554</v>
          </cell>
          <cell r="S30">
            <v>229367</v>
          </cell>
        </row>
        <row r="37">
          <cell r="E37">
            <v>175774.03999999998</v>
          </cell>
          <cell r="F37">
            <v>150066.89000000001</v>
          </cell>
          <cell r="G37">
            <v>130799.34999999998</v>
          </cell>
          <cell r="I37">
            <v>109012.53999999998</v>
          </cell>
          <cell r="J37">
            <v>113787</v>
          </cell>
          <cell r="K37">
            <v>177972</v>
          </cell>
          <cell r="M37">
            <v>101152</v>
          </cell>
          <cell r="N37">
            <v>174423</v>
          </cell>
          <cell r="O37">
            <v>123017</v>
          </cell>
          <cell r="Q37">
            <v>131782</v>
          </cell>
          <cell r="R37">
            <v>130439</v>
          </cell>
          <cell r="S37">
            <v>125762</v>
          </cell>
        </row>
        <row r="39">
          <cell r="E39">
            <v>44.288289908105611</v>
          </cell>
          <cell r="F39">
            <v>39.804708065924032</v>
          </cell>
          <cell r="G39">
            <v>36.380614320877221</v>
          </cell>
          <cell r="I39">
            <v>31.074033949579309</v>
          </cell>
          <cell r="J39">
            <v>32.605313152789677</v>
          </cell>
          <cell r="K39">
            <v>44.494557309505836</v>
          </cell>
          <cell r="M39">
            <v>27.511627274458071</v>
          </cell>
          <cell r="N39">
            <v>42.894663712309196</v>
          </cell>
          <cell r="O39">
            <v>33.056645348524746</v>
          </cell>
          <cell r="Q39">
            <v>36.152894409801576</v>
          </cell>
          <cell r="R39">
            <v>35.809606953332398</v>
          </cell>
          <cell r="S39">
            <v>35.016956892183124</v>
          </cell>
          <cell r="T39">
            <v>36.798267473538871</v>
          </cell>
        </row>
        <row r="41">
          <cell r="E41">
            <v>0.53051037407239132</v>
          </cell>
          <cell r="F41">
            <v>0.56164410952398802</v>
          </cell>
          <cell r="G41">
            <v>0.54280220496939424</v>
          </cell>
          <cell r="I41">
            <v>0.57258366038454944</v>
          </cell>
          <cell r="J41">
            <v>0.61787234496516852</v>
          </cell>
          <cell r="K41">
            <v>0.5251656656012943</v>
          </cell>
          <cell r="M41">
            <v>0.64828064955993558</v>
          </cell>
          <cell r="N41">
            <v>0.54662612845724801</v>
          </cell>
          <cell r="O41">
            <v>0.60546472398324247</v>
          </cell>
          <cell r="Q41">
            <v>0.54617525169889292</v>
          </cell>
          <cell r="R41">
            <v>0.54760345660458376</v>
          </cell>
          <cell r="S41">
            <v>0.56431093232953211</v>
          </cell>
          <cell r="T41">
            <v>0.56663579919554208</v>
          </cell>
        </row>
        <row r="58">
          <cell r="E58">
            <v>134.64843999999999</v>
          </cell>
          <cell r="F58">
            <v>132.19575</v>
          </cell>
          <cell r="G58">
            <v>126.03035</v>
          </cell>
          <cell r="I58">
            <v>121.62966999999999</v>
          </cell>
          <cell r="J58">
            <v>116.06955000000001</v>
          </cell>
          <cell r="K58">
            <v>136.97326999999999</v>
          </cell>
          <cell r="M58">
            <v>129.61199000000002</v>
          </cell>
          <cell r="N58">
            <v>140.04926999999998</v>
          </cell>
          <cell r="O58">
            <v>132.82040000000001</v>
          </cell>
          <cell r="Q58">
            <v>127.11569</v>
          </cell>
          <cell r="R58">
            <v>124.73766000000002</v>
          </cell>
          <cell r="S58">
            <v>123.55741999999999</v>
          </cell>
        </row>
        <row r="62">
          <cell r="E62">
            <v>4508840.7200000007</v>
          </cell>
          <cell r="F62">
            <v>4625632.1400000006</v>
          </cell>
          <cell r="G62">
            <v>4643358.3999999994</v>
          </cell>
          <cell r="I62">
            <v>4890978.66</v>
          </cell>
          <cell r="J62">
            <v>4443031.45</v>
          </cell>
          <cell r="K62">
            <v>4765005.21</v>
          </cell>
          <cell r="M62">
            <v>5315271.41</v>
          </cell>
          <cell r="N62">
            <v>4646562.91</v>
          </cell>
          <cell r="O62">
            <v>4973763.34</v>
          </cell>
          <cell r="Q62">
            <v>4414137.3800000008</v>
          </cell>
          <cell r="R62">
            <v>4976421.84</v>
          </cell>
          <cell r="S62">
            <v>4687129.4799999986</v>
          </cell>
        </row>
        <row r="64">
          <cell r="E64">
            <v>3889496.65</v>
          </cell>
          <cell r="F64">
            <v>3998968.5</v>
          </cell>
          <cell r="G64">
            <v>4001640.1</v>
          </cell>
          <cell r="I64">
            <v>4242497.21</v>
          </cell>
          <cell r="J64">
            <v>3819732.9600000004</v>
          </cell>
          <cell r="K64">
            <v>4105389.97</v>
          </cell>
          <cell r="M64">
            <v>4678181.8599999994</v>
          </cell>
          <cell r="N64">
            <v>4009451.08</v>
          </cell>
          <cell r="O64">
            <v>4314683.18</v>
          </cell>
          <cell r="Q64">
            <v>3768014.8100000005</v>
          </cell>
          <cell r="R64">
            <v>4310431.1399999997</v>
          </cell>
          <cell r="S64">
            <v>4031830.899999999</v>
          </cell>
        </row>
        <row r="89">
          <cell r="E89">
            <v>454940</v>
          </cell>
          <cell r="F89">
            <v>463206.73</v>
          </cell>
          <cell r="G89">
            <v>472942.62</v>
          </cell>
          <cell r="I89">
            <v>478592.15</v>
          </cell>
          <cell r="J89">
            <v>459484.11</v>
          </cell>
          <cell r="K89">
            <v>486967.57</v>
          </cell>
          <cell r="M89">
            <v>465304.11</v>
          </cell>
          <cell r="N89">
            <v>461870</v>
          </cell>
          <cell r="O89">
            <v>485083.74</v>
          </cell>
          <cell r="Q89">
            <v>468630.19</v>
          </cell>
          <cell r="R89">
            <v>481110</v>
          </cell>
          <cell r="S89">
            <v>474694.11</v>
          </cell>
        </row>
        <row r="92">
          <cell r="E92">
            <v>164404.07</v>
          </cell>
          <cell r="F92">
            <v>163456.91</v>
          </cell>
          <cell r="G92">
            <v>168775.68000000002</v>
          </cell>
          <cell r="I92">
            <v>169889.30000000002</v>
          </cell>
          <cell r="J92">
            <v>163814.38</v>
          </cell>
          <cell r="K92">
            <v>172647.67</v>
          </cell>
          <cell r="M92">
            <v>171785.44</v>
          </cell>
          <cell r="N92">
            <v>175241.83000000002</v>
          </cell>
          <cell r="O92">
            <v>173996.42</v>
          </cell>
          <cell r="Q92">
            <v>177492.38</v>
          </cell>
          <cell r="R92">
            <v>184880.7</v>
          </cell>
          <cell r="S92">
            <v>180604.47</v>
          </cell>
        </row>
        <row r="154">
          <cell r="E154">
            <v>461307.58</v>
          </cell>
          <cell r="F154">
            <v>448223.55</v>
          </cell>
          <cell r="G154">
            <v>432405.81</v>
          </cell>
          <cell r="I154">
            <v>416588.38</v>
          </cell>
          <cell r="J154">
            <v>395872.29000000004</v>
          </cell>
          <cell r="K154">
            <v>470414.04</v>
          </cell>
          <cell r="M154">
            <v>432862.21</v>
          </cell>
          <cell r="N154">
            <v>472697.64999999997</v>
          </cell>
          <cell r="O154">
            <v>449112.1</v>
          </cell>
          <cell r="Q154">
            <v>434849.53</v>
          </cell>
          <cell r="R154">
            <v>426448.79</v>
          </cell>
          <cell r="S154">
            <v>422008.46</v>
          </cell>
        </row>
        <row r="155">
          <cell r="E155">
            <v>199783.69</v>
          </cell>
          <cell r="F155">
            <v>197561.33</v>
          </cell>
          <cell r="G155">
            <v>188882.52</v>
          </cell>
          <cell r="I155">
            <v>183539.53</v>
          </cell>
          <cell r="J155">
            <v>171199.43</v>
          </cell>
          <cell r="K155">
            <v>199446.39</v>
          </cell>
          <cell r="M155">
            <v>187344.58</v>
          </cell>
          <cell r="N155">
            <v>205002.31</v>
          </cell>
          <cell r="O155">
            <v>194649.81</v>
          </cell>
          <cell r="Q155">
            <v>181517.14</v>
          </cell>
          <cell r="R155">
            <v>174965.83</v>
          </cell>
          <cell r="S155">
            <v>169842.02</v>
          </cell>
        </row>
        <row r="156">
          <cell r="E156">
            <v>252530.93</v>
          </cell>
          <cell r="F156">
            <v>243239.76</v>
          </cell>
          <cell r="G156">
            <v>238643.87</v>
          </cell>
          <cell r="I156">
            <v>228621.21</v>
          </cell>
          <cell r="J156">
            <v>219719.48</v>
          </cell>
          <cell r="K156">
            <v>260666.05</v>
          </cell>
          <cell r="M156">
            <v>235050.79</v>
          </cell>
          <cell r="N156">
            <v>255775.16</v>
          </cell>
          <cell r="O156">
            <v>243755.11</v>
          </cell>
          <cell r="Q156">
            <v>243639.15</v>
          </cell>
          <cell r="R156">
            <v>240696.9</v>
          </cell>
          <cell r="S156">
            <v>243979.13</v>
          </cell>
        </row>
        <row r="157">
          <cell r="E157">
            <v>8992.9599999999991</v>
          </cell>
          <cell r="F157">
            <v>7422.46</v>
          </cell>
          <cell r="G157">
            <v>4879.42</v>
          </cell>
          <cell r="I157">
            <v>4427.6400000000003</v>
          </cell>
          <cell r="J157">
            <v>4953.38</v>
          </cell>
          <cell r="K157">
            <v>10301.6</v>
          </cell>
          <cell r="M157">
            <v>10466.84</v>
          </cell>
          <cell r="N157">
            <v>11920.18</v>
          </cell>
          <cell r="O157">
            <v>10707.18</v>
          </cell>
          <cell r="Q157">
            <v>9693.24</v>
          </cell>
          <cell r="R157">
            <v>10786.06</v>
          </cell>
          <cell r="S157">
            <v>8187.31</v>
          </cell>
        </row>
        <row r="286">
          <cell r="E286">
            <v>1763300.0899999999</v>
          </cell>
          <cell r="F286">
            <v>1765103.01</v>
          </cell>
          <cell r="G286">
            <v>1749308.7899999996</v>
          </cell>
          <cell r="I286">
            <v>1746014.1</v>
          </cell>
          <cell r="J286">
            <v>1812335.3800000004</v>
          </cell>
          <cell r="K286">
            <v>1709568.18</v>
          </cell>
          <cell r="M286">
            <v>1795675.2399999998</v>
          </cell>
          <cell r="N286">
            <v>1922417.7000000002</v>
          </cell>
          <cell r="O286">
            <v>2041575.0499999998</v>
          </cell>
          <cell r="Q286">
            <v>1720579.63</v>
          </cell>
          <cell r="R286">
            <v>2229940.8499999996</v>
          </cell>
          <cell r="S286">
            <v>2218072.09</v>
          </cell>
        </row>
      </sheetData>
      <sheetData sheetId="17">
        <row r="9">
          <cell r="E9">
            <v>11</v>
          </cell>
          <cell r="F9">
            <v>7</v>
          </cell>
          <cell r="G9">
            <v>9</v>
          </cell>
          <cell r="I9">
            <v>9</v>
          </cell>
          <cell r="J9">
            <v>12</v>
          </cell>
          <cell r="K9">
            <v>11</v>
          </cell>
          <cell r="M9">
            <v>18</v>
          </cell>
          <cell r="N9">
            <v>8</v>
          </cell>
          <cell r="O9">
            <v>20</v>
          </cell>
          <cell r="Q9">
            <v>4</v>
          </cell>
          <cell r="R9">
            <v>7</v>
          </cell>
          <cell r="S9">
            <v>7</v>
          </cell>
        </row>
        <row r="11">
          <cell r="E11">
            <v>11</v>
          </cell>
          <cell r="F11">
            <v>7</v>
          </cell>
          <cell r="G11">
            <v>9</v>
          </cell>
          <cell r="I11">
            <v>9</v>
          </cell>
          <cell r="J11">
            <v>12</v>
          </cell>
          <cell r="K11">
            <v>11</v>
          </cell>
          <cell r="M11">
            <v>18</v>
          </cell>
          <cell r="N11">
            <v>8</v>
          </cell>
          <cell r="O11">
            <v>20</v>
          </cell>
          <cell r="Q11">
            <v>4</v>
          </cell>
          <cell r="R11">
            <v>7</v>
          </cell>
          <cell r="S11">
            <v>7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89563</v>
          </cell>
          <cell r="F30">
            <v>90866</v>
          </cell>
          <cell r="G30">
            <v>94585</v>
          </cell>
          <cell r="I30">
            <v>99486</v>
          </cell>
          <cell r="J30">
            <v>101775</v>
          </cell>
          <cell r="K30">
            <v>92977</v>
          </cell>
          <cell r="M30">
            <v>115460</v>
          </cell>
          <cell r="N30">
            <v>103562</v>
          </cell>
          <cell r="O30">
            <v>112019</v>
          </cell>
          <cell r="Q30">
            <v>95384</v>
          </cell>
          <cell r="R30">
            <v>96610</v>
          </cell>
          <cell r="S30">
            <v>98589</v>
          </cell>
        </row>
        <row r="37">
          <cell r="E37">
            <v>25465</v>
          </cell>
          <cell r="F37">
            <v>25698</v>
          </cell>
          <cell r="G37">
            <v>27091</v>
          </cell>
          <cell r="I37">
            <v>28325</v>
          </cell>
          <cell r="J37">
            <v>28392</v>
          </cell>
          <cell r="K37">
            <v>26501</v>
          </cell>
          <cell r="M37">
            <v>31160</v>
          </cell>
          <cell r="N37">
            <v>29942</v>
          </cell>
          <cell r="O37">
            <v>30525</v>
          </cell>
          <cell r="Q37">
            <v>27253</v>
          </cell>
          <cell r="R37">
            <v>39449</v>
          </cell>
          <cell r="S37">
            <v>45880</v>
          </cell>
        </row>
        <row r="39">
          <cell r="E39">
            <v>21.656673895479866</v>
          </cell>
          <cell r="F39">
            <v>21.435542394795011</v>
          </cell>
          <cell r="G39">
            <v>21.696231930484924</v>
          </cell>
          <cell r="I39">
            <v>21.664474086764976</v>
          </cell>
          <cell r="J39">
            <v>21.48500166480007</v>
          </cell>
          <cell r="K39">
            <v>21.816011525005145</v>
          </cell>
          <cell r="M39">
            <v>20.998719590268884</v>
          </cell>
          <cell r="N39">
            <v>21.946464172628122</v>
          </cell>
          <cell r="O39">
            <v>21.096827700601288</v>
          </cell>
          <cell r="Q39">
            <v>21.806761352270453</v>
          </cell>
          <cell r="R39">
            <v>27.766125172442919</v>
          </cell>
          <cell r="S39">
            <v>31.121964455297789</v>
          </cell>
          <cell r="T39">
            <v>22.988901008056278</v>
          </cell>
        </row>
        <row r="41">
          <cell r="E41">
            <v>0.44489205917124491</v>
          </cell>
          <cell r="F41">
            <v>0.46594364536061328</v>
          </cell>
          <cell r="G41">
            <v>0.46900761390485962</v>
          </cell>
          <cell r="I41">
            <v>0.49277939446473901</v>
          </cell>
          <cell r="J41">
            <v>0.55735972223743446</v>
          </cell>
          <cell r="K41">
            <v>0.45923412410291364</v>
          </cell>
          <cell r="M41">
            <v>0.58816637375512593</v>
          </cell>
          <cell r="N41">
            <v>0.50975962118247575</v>
          </cell>
          <cell r="O41">
            <v>0.56902875139693176</v>
          </cell>
          <cell r="Q41">
            <v>0.46825494229287046</v>
          </cell>
          <cell r="R41">
            <v>0.47416532718192861</v>
          </cell>
          <cell r="S41">
            <v>0.49993154331786721</v>
          </cell>
          <cell r="T41">
            <v>0.49949081025761477</v>
          </cell>
        </row>
        <row r="58">
          <cell r="E58">
            <v>63.096429999999998</v>
          </cell>
          <cell r="F58">
            <v>59.089040000000004</v>
          </cell>
          <cell r="G58">
            <v>64.212569999999999</v>
          </cell>
          <cell r="I58">
            <v>64.454599999999999</v>
          </cell>
          <cell r="J58">
            <v>57.203160000000004</v>
          </cell>
          <cell r="K58">
            <v>70.629980000000018</v>
          </cell>
          <cell r="M58">
            <v>66.055229999999995</v>
          </cell>
          <cell r="N58">
            <v>68.359049999999996</v>
          </cell>
          <cell r="O58">
            <v>65.920290000000008</v>
          </cell>
          <cell r="Q58">
            <v>66.297930000000008</v>
          </cell>
          <cell r="R58">
            <v>64.309629999999999</v>
          </cell>
          <cell r="S58">
            <v>65.064309999999992</v>
          </cell>
        </row>
        <row r="62">
          <cell r="E62">
            <v>1726778.9500000002</v>
          </cell>
          <cell r="F62">
            <v>1730902.51</v>
          </cell>
          <cell r="G62">
            <v>1810033.76</v>
          </cell>
          <cell r="I62">
            <v>1892762.4700000002</v>
          </cell>
          <cell r="J62">
            <v>1831521.97</v>
          </cell>
          <cell r="K62">
            <v>1842036.6300000001</v>
          </cell>
          <cell r="M62">
            <v>2191195.9400000004</v>
          </cell>
          <cell r="N62">
            <v>1976164.41</v>
          </cell>
          <cell r="O62">
            <v>2128957.9500000002</v>
          </cell>
          <cell r="Q62">
            <v>1719145.3199999998</v>
          </cell>
          <cell r="R62">
            <v>2001208.9100000004</v>
          </cell>
          <cell r="S62">
            <v>1885477.89</v>
          </cell>
        </row>
        <row r="64">
          <cell r="E64">
            <v>1479514.7200000002</v>
          </cell>
          <cell r="F64">
            <v>1483329.99</v>
          </cell>
          <cell r="G64">
            <v>1555702.93</v>
          </cell>
          <cell r="I64">
            <v>1643182.4700000002</v>
          </cell>
          <cell r="J64">
            <v>1578432.98</v>
          </cell>
          <cell r="K64">
            <v>1590453.35</v>
          </cell>
          <cell r="M64">
            <v>1940013.4800000002</v>
          </cell>
          <cell r="N64">
            <v>1720517.43</v>
          </cell>
          <cell r="O64">
            <v>1874238.1600000001</v>
          </cell>
          <cell r="Q64">
            <v>1461041.41</v>
          </cell>
          <cell r="R64">
            <v>1708178.5600000003</v>
          </cell>
          <cell r="S64">
            <v>1633071.14</v>
          </cell>
        </row>
        <row r="89">
          <cell r="E89">
            <v>198630</v>
          </cell>
          <cell r="F89">
            <v>199630</v>
          </cell>
          <cell r="G89">
            <v>204600</v>
          </cell>
          <cell r="I89">
            <v>200060</v>
          </cell>
          <cell r="J89">
            <v>206269.81</v>
          </cell>
          <cell r="K89">
            <v>201180</v>
          </cell>
          <cell r="M89">
            <v>201360</v>
          </cell>
          <cell r="N89">
            <v>204290</v>
          </cell>
          <cell r="O89">
            <v>203850</v>
          </cell>
          <cell r="Q89">
            <v>206160</v>
          </cell>
          <cell r="R89">
            <v>204040</v>
          </cell>
          <cell r="S89">
            <v>200670</v>
          </cell>
        </row>
        <row r="92">
          <cell r="E92">
            <v>48634.229999999996</v>
          </cell>
          <cell r="F92">
            <v>47942.52</v>
          </cell>
          <cell r="G92">
            <v>49730.83</v>
          </cell>
          <cell r="I92">
            <v>49520</v>
          </cell>
          <cell r="J92">
            <v>46819.18</v>
          </cell>
          <cell r="K92">
            <v>50403.28</v>
          </cell>
          <cell r="M92">
            <v>49822.46</v>
          </cell>
          <cell r="N92">
            <v>51356.98</v>
          </cell>
          <cell r="O92">
            <v>50869.789999999994</v>
          </cell>
          <cell r="Q92">
            <v>51943.91</v>
          </cell>
          <cell r="R92">
            <v>88990.35</v>
          </cell>
          <cell r="S92">
            <v>51736.75</v>
          </cell>
        </row>
        <row r="154">
          <cell r="E154">
            <v>217248.02</v>
          </cell>
          <cell r="F154">
            <v>203364.06999999998</v>
          </cell>
          <cell r="G154">
            <v>219404.93000000002</v>
          </cell>
          <cell r="I154">
            <v>220118.15</v>
          </cell>
          <cell r="J154">
            <v>196895.68</v>
          </cell>
          <cell r="K154">
            <v>237119.06</v>
          </cell>
          <cell r="M154">
            <v>218937.51</v>
          </cell>
          <cell r="N154">
            <v>230863.1</v>
          </cell>
          <cell r="O154">
            <v>222226.43</v>
          </cell>
          <cell r="Q154">
            <v>229515.50999999998</v>
          </cell>
          <cell r="R154">
            <v>217760.14</v>
          </cell>
          <cell r="S154">
            <v>224460.66</v>
          </cell>
        </row>
        <row r="155">
          <cell r="E155">
            <v>102316.32</v>
          </cell>
          <cell r="F155">
            <v>96267.99</v>
          </cell>
          <cell r="G155">
            <v>104110.24</v>
          </cell>
          <cell r="I155">
            <v>106179.03</v>
          </cell>
          <cell r="J155">
            <v>95248.86</v>
          </cell>
          <cell r="K155">
            <v>115152.32000000001</v>
          </cell>
          <cell r="M155">
            <v>105092.22</v>
          </cell>
          <cell r="N155">
            <v>110765.69</v>
          </cell>
          <cell r="O155">
            <v>104885.14</v>
          </cell>
          <cell r="Q155">
            <v>107438.55</v>
          </cell>
          <cell r="R155">
            <v>108475</v>
          </cell>
          <cell r="S155">
            <v>105613.28</v>
          </cell>
        </row>
        <row r="156">
          <cell r="E156">
            <v>109355.98</v>
          </cell>
          <cell r="F156">
            <v>104010.43</v>
          </cell>
          <cell r="G156">
            <v>112284.71</v>
          </cell>
          <cell r="I156">
            <v>111622.02</v>
          </cell>
          <cell r="J156">
            <v>99607.63</v>
          </cell>
          <cell r="K156">
            <v>117639.98</v>
          </cell>
          <cell r="M156">
            <v>108406.94</v>
          </cell>
          <cell r="N156">
            <v>114760.45</v>
          </cell>
          <cell r="O156">
            <v>111358.39</v>
          </cell>
          <cell r="Q156">
            <v>115433.12</v>
          </cell>
          <cell r="R156">
            <v>103617.69</v>
          </cell>
          <cell r="S156">
            <v>112534</v>
          </cell>
        </row>
        <row r="157">
          <cell r="E157">
            <v>5575.72</v>
          </cell>
          <cell r="F157">
            <v>3085.65</v>
          </cell>
          <cell r="G157">
            <v>3009.98</v>
          </cell>
          <cell r="I157">
            <v>2317.1</v>
          </cell>
          <cell r="J157">
            <v>2039.19</v>
          </cell>
          <cell r="K157">
            <v>4326.76</v>
          </cell>
          <cell r="M157">
            <v>5438.35</v>
          </cell>
          <cell r="N157">
            <v>5336.96</v>
          </cell>
          <cell r="O157">
            <v>5982.9</v>
          </cell>
          <cell r="Q157">
            <v>6643.84</v>
          </cell>
          <cell r="R157">
            <v>5667.45</v>
          </cell>
          <cell r="S157">
            <v>6313.38</v>
          </cell>
        </row>
        <row r="286">
          <cell r="E286">
            <v>1160468.26</v>
          </cell>
          <cell r="F286">
            <v>1173686.22</v>
          </cell>
          <cell r="G286">
            <v>1315859.26</v>
          </cell>
          <cell r="I286">
            <v>1132276.8999999999</v>
          </cell>
          <cell r="J286">
            <v>1137905.3399999999</v>
          </cell>
          <cell r="K286">
            <v>1234160.6500000001</v>
          </cell>
          <cell r="M286">
            <v>1242743.3399999999</v>
          </cell>
          <cell r="N286">
            <v>1243750.0200000003</v>
          </cell>
          <cell r="O286">
            <v>1290335.1100000001</v>
          </cell>
          <cell r="Q286">
            <v>1233635.8699999999</v>
          </cell>
          <cell r="R286">
            <v>1126100.73</v>
          </cell>
          <cell r="S286">
            <v>1422758.53</v>
          </cell>
        </row>
      </sheetData>
      <sheetData sheetId="18">
        <row r="9">
          <cell r="E9">
            <v>8</v>
          </cell>
          <cell r="F9">
            <v>8</v>
          </cell>
          <cell r="G9">
            <v>5</v>
          </cell>
          <cell r="I9">
            <v>6</v>
          </cell>
          <cell r="J9">
            <v>5</v>
          </cell>
          <cell r="K9">
            <v>24</v>
          </cell>
          <cell r="M9">
            <v>9</v>
          </cell>
          <cell r="N9">
            <v>2</v>
          </cell>
          <cell r="O9">
            <v>8</v>
          </cell>
          <cell r="Q9">
            <v>5</v>
          </cell>
          <cell r="R9">
            <v>1</v>
          </cell>
          <cell r="S9">
            <v>3</v>
          </cell>
        </row>
        <row r="11">
          <cell r="E11">
            <v>8</v>
          </cell>
          <cell r="F11">
            <v>8</v>
          </cell>
          <cell r="G11">
            <v>5</v>
          </cell>
          <cell r="I11">
            <v>6</v>
          </cell>
          <cell r="J11">
            <v>5</v>
          </cell>
          <cell r="K11">
            <v>24</v>
          </cell>
          <cell r="M11">
            <v>9</v>
          </cell>
          <cell r="N11">
            <v>2</v>
          </cell>
          <cell r="O11">
            <v>8</v>
          </cell>
          <cell r="Q11">
            <v>5</v>
          </cell>
          <cell r="R11">
            <v>1</v>
          </cell>
          <cell r="S11">
            <v>3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58042</v>
          </cell>
          <cell r="F30">
            <v>61445</v>
          </cell>
          <cell r="G30">
            <v>59924</v>
          </cell>
          <cell r="I30">
            <v>60460</v>
          </cell>
          <cell r="J30">
            <v>65913</v>
          </cell>
          <cell r="K30">
            <v>57006</v>
          </cell>
          <cell r="M30">
            <v>71468</v>
          </cell>
          <cell r="N30">
            <v>62113</v>
          </cell>
          <cell r="O30">
            <v>66927</v>
          </cell>
          <cell r="Q30">
            <v>57945</v>
          </cell>
          <cell r="R30">
            <v>61157</v>
          </cell>
          <cell r="S30">
            <v>60078</v>
          </cell>
        </row>
        <row r="37">
          <cell r="E37">
            <v>21581</v>
          </cell>
          <cell r="F37">
            <v>16483</v>
          </cell>
          <cell r="G37">
            <v>18208</v>
          </cell>
          <cell r="I37">
            <v>16531</v>
          </cell>
          <cell r="J37">
            <v>8650</v>
          </cell>
          <cell r="K37">
            <v>23998</v>
          </cell>
          <cell r="M37">
            <v>7039</v>
          </cell>
          <cell r="N37">
            <v>13226.320000000007</v>
          </cell>
          <cell r="O37">
            <v>6129.5899999999965</v>
          </cell>
          <cell r="Q37">
            <v>18029</v>
          </cell>
          <cell r="R37">
            <v>16883</v>
          </cell>
          <cell r="S37">
            <v>13166</v>
          </cell>
        </row>
        <row r="39">
          <cell r="E39">
            <v>24.613928237414171</v>
          </cell>
          <cell r="F39">
            <v>18.933572257256738</v>
          </cell>
          <cell r="G39">
            <v>21.170123709422377</v>
          </cell>
          <cell r="I39">
            <v>19.478713752106238</v>
          </cell>
          <cell r="J39">
            <v>10.845850991799784</v>
          </cell>
          <cell r="K39">
            <v>26.838296968138049</v>
          </cell>
          <cell r="M39">
            <v>8.4461243100551968</v>
          </cell>
          <cell r="N39">
            <v>15.857695196239332</v>
          </cell>
          <cell r="O39">
            <v>7.5569841498606998</v>
          </cell>
          <cell r="Q39">
            <v>21.54748957225323</v>
          </cell>
          <cell r="R39">
            <v>19.528529952691056</v>
          </cell>
          <cell r="S39">
            <v>15.860739669919289</v>
          </cell>
          <cell r="T39">
            <v>17.713005360617466</v>
          </cell>
        </row>
        <row r="41">
          <cell r="E41">
            <v>0.46679695353905792</v>
          </cell>
          <cell r="F41">
            <v>0.50962096707306959</v>
          </cell>
          <cell r="G41">
            <v>0.4803161282307159</v>
          </cell>
          <cell r="I41">
            <v>0.48413121028798839</v>
          </cell>
          <cell r="J41">
            <v>0.58369345754666857</v>
          </cell>
          <cell r="K41">
            <v>0.45449906717905381</v>
          </cell>
          <cell r="M41">
            <v>0.58669293600952266</v>
          </cell>
          <cell r="N41">
            <v>0.49308358835740684</v>
          </cell>
          <cell r="O41">
            <v>0.54873939244865322</v>
          </cell>
          <cell r="Q41">
            <v>0.45965659618519533</v>
          </cell>
          <cell r="R41">
            <v>0.48585308499271102</v>
          </cell>
          <cell r="S41">
            <v>0.49373767258382645</v>
          </cell>
          <cell r="T41">
            <v>0.5045730624754714</v>
          </cell>
        </row>
        <row r="58">
          <cell r="E58">
            <v>26.930449999999997</v>
          </cell>
          <cell r="F58">
            <v>26.544560000000001</v>
          </cell>
          <cell r="G58">
            <v>26.062840000000001</v>
          </cell>
          <cell r="I58">
            <v>26.993880000000001</v>
          </cell>
          <cell r="J58">
            <v>24.276979999999998</v>
          </cell>
          <cell r="K58">
            <v>27.535949999999996</v>
          </cell>
          <cell r="M58">
            <v>28.143259999999994</v>
          </cell>
          <cell r="N58">
            <v>27.01605</v>
          </cell>
          <cell r="O58">
            <v>26.091429999999999</v>
          </cell>
          <cell r="Q58">
            <v>26.530889999999999</v>
          </cell>
          <cell r="R58">
            <v>27.252919999999992</v>
          </cell>
          <cell r="S58">
            <v>25.612079999999999</v>
          </cell>
        </row>
        <row r="62">
          <cell r="E62">
            <v>1156824.98</v>
          </cell>
          <cell r="F62">
            <v>1221197.72</v>
          </cell>
          <cell r="G62">
            <v>1190134.3999999999</v>
          </cell>
          <cell r="I62">
            <v>1197296.8</v>
          </cell>
          <cell r="J62">
            <v>1225173.3600000001</v>
          </cell>
          <cell r="K62">
            <v>1200394.2600000002</v>
          </cell>
          <cell r="M62">
            <v>1394125.87</v>
          </cell>
          <cell r="N62">
            <v>1198463.82</v>
          </cell>
          <cell r="O62">
            <v>1296225.1199999999</v>
          </cell>
          <cell r="Q62">
            <v>1065199.3299999998</v>
          </cell>
          <cell r="R62">
            <v>1263570.52</v>
          </cell>
          <cell r="S62">
            <v>1175611.96</v>
          </cell>
        </row>
        <row r="64">
          <cell r="E64">
            <v>1005220.68</v>
          </cell>
          <cell r="F64">
            <v>1068291.58</v>
          </cell>
          <cell r="G64">
            <v>1036060.88</v>
          </cell>
          <cell r="I64">
            <v>1029009.9000000001</v>
          </cell>
          <cell r="J64">
            <v>1071514.79</v>
          </cell>
          <cell r="K64">
            <v>1039858.77</v>
          </cell>
          <cell r="M64">
            <v>1239490.04</v>
          </cell>
          <cell r="N64">
            <v>1042773.62</v>
          </cell>
          <cell r="O64">
            <v>1140958.7899999998</v>
          </cell>
          <cell r="Q64">
            <v>909321.54999999993</v>
          </cell>
          <cell r="R64">
            <v>1103221.45</v>
          </cell>
          <cell r="S64">
            <v>1015590.84</v>
          </cell>
        </row>
        <row r="89">
          <cell r="E89">
            <v>126201.12</v>
          </cell>
          <cell r="F89">
            <v>127540</v>
          </cell>
          <cell r="G89">
            <v>128250</v>
          </cell>
          <cell r="I89">
            <v>142320</v>
          </cell>
          <cell r="J89">
            <v>128440</v>
          </cell>
          <cell r="K89">
            <v>133431.12</v>
          </cell>
          <cell r="M89">
            <v>127310</v>
          </cell>
          <cell r="N89">
            <v>128080</v>
          </cell>
          <cell r="O89">
            <v>127160</v>
          </cell>
          <cell r="Q89">
            <v>127840</v>
          </cell>
          <cell r="R89">
            <v>132545</v>
          </cell>
          <cell r="S89">
            <v>132114.10999999999</v>
          </cell>
        </row>
        <row r="92">
          <cell r="E92">
            <v>25403.18</v>
          </cell>
          <cell r="F92">
            <v>25366.14</v>
          </cell>
          <cell r="G92">
            <v>25823.520000000004</v>
          </cell>
          <cell r="I92">
            <v>25966.9</v>
          </cell>
          <cell r="J92">
            <v>25218.57</v>
          </cell>
          <cell r="K92">
            <v>27104.37</v>
          </cell>
          <cell r="M92">
            <v>27325.83</v>
          </cell>
          <cell r="N92">
            <v>27610.2</v>
          </cell>
          <cell r="O92">
            <v>28106.330000000005</v>
          </cell>
          <cell r="Q92">
            <v>28037.78</v>
          </cell>
          <cell r="R92">
            <v>27804.07</v>
          </cell>
          <cell r="S92">
            <v>27907.01</v>
          </cell>
        </row>
        <row r="154">
          <cell r="E154">
            <v>96198.34</v>
          </cell>
          <cell r="F154">
            <v>96526.38</v>
          </cell>
          <cell r="G154">
            <v>94472.739999999991</v>
          </cell>
          <cell r="I154">
            <v>96854.709999999992</v>
          </cell>
          <cell r="J154">
            <v>89296.01</v>
          </cell>
          <cell r="K154">
            <v>100253.67</v>
          </cell>
          <cell r="M154">
            <v>98941.45</v>
          </cell>
          <cell r="N154">
            <v>99339.349999999991</v>
          </cell>
          <cell r="O154">
            <v>92676.61</v>
          </cell>
          <cell r="Q154">
            <v>96115.849999999991</v>
          </cell>
          <cell r="R154">
            <v>96278.63</v>
          </cell>
          <cell r="S154">
            <v>91705.26</v>
          </cell>
        </row>
        <row r="155">
          <cell r="E155">
            <v>55958.43</v>
          </cell>
          <cell r="F155">
            <v>56048.55</v>
          </cell>
          <cell r="G155">
            <v>54882.2</v>
          </cell>
          <cell r="I155">
            <v>56828.47</v>
          </cell>
          <cell r="J155">
            <v>52205.38</v>
          </cell>
          <cell r="K155">
            <v>57675.57</v>
          </cell>
          <cell r="M155">
            <v>56712.480000000003</v>
          </cell>
          <cell r="N155">
            <v>56604.22</v>
          </cell>
          <cell r="O155">
            <v>52484.91</v>
          </cell>
          <cell r="Q155">
            <v>54440.28</v>
          </cell>
          <cell r="R155">
            <v>55029.16</v>
          </cell>
          <cell r="S155">
            <v>52008</v>
          </cell>
        </row>
        <row r="156">
          <cell r="E156">
            <v>37305.620000000003</v>
          </cell>
          <cell r="F156">
            <v>37365.69</v>
          </cell>
          <cell r="G156">
            <v>36588.129999999997</v>
          </cell>
          <cell r="I156">
            <v>37885.65</v>
          </cell>
          <cell r="J156">
            <v>34803.589999999997</v>
          </cell>
          <cell r="K156">
            <v>38450.379999999997</v>
          </cell>
          <cell r="M156">
            <v>37808.32</v>
          </cell>
          <cell r="N156">
            <v>37736.15</v>
          </cell>
          <cell r="O156">
            <v>34989.94</v>
          </cell>
          <cell r="Q156">
            <v>36293.53</v>
          </cell>
          <cell r="R156">
            <v>36686.11</v>
          </cell>
          <cell r="S156">
            <v>34672</v>
          </cell>
        </row>
        <row r="157">
          <cell r="E157">
            <v>2934.29</v>
          </cell>
          <cell r="F157">
            <v>3112.14</v>
          </cell>
          <cell r="G157">
            <v>3002.41</v>
          </cell>
          <cell r="I157">
            <v>2140.59</v>
          </cell>
          <cell r="J157">
            <v>2287.04</v>
          </cell>
          <cell r="K157">
            <v>4127.72</v>
          </cell>
          <cell r="M157">
            <v>4420.6499999999996</v>
          </cell>
          <cell r="N157">
            <v>4998.9799999999996</v>
          </cell>
          <cell r="O157">
            <v>5201.76</v>
          </cell>
          <cell r="Q157">
            <v>5382.04</v>
          </cell>
          <cell r="R157">
            <v>4563.3599999999997</v>
          </cell>
          <cell r="S157">
            <v>5025.26</v>
          </cell>
        </row>
        <row r="286">
          <cell r="E286">
            <v>833311.4</v>
          </cell>
          <cell r="F286">
            <v>851527.84000000008</v>
          </cell>
          <cell r="G286">
            <v>875484.09000000008</v>
          </cell>
          <cell r="I286">
            <v>802596.79</v>
          </cell>
          <cell r="J286">
            <v>846464.04999999993</v>
          </cell>
          <cell r="K286">
            <v>867492.11</v>
          </cell>
          <cell r="M286">
            <v>784080.41</v>
          </cell>
          <cell r="N286">
            <v>849847.95000000007</v>
          </cell>
          <cell r="O286">
            <v>979250.05999999982</v>
          </cell>
          <cell r="Q286">
            <v>764193.52999999991</v>
          </cell>
          <cell r="R286">
            <v>801297.77999999991</v>
          </cell>
          <cell r="S286">
            <v>1133743.58</v>
          </cell>
        </row>
      </sheetData>
      <sheetData sheetId="19">
        <row r="9">
          <cell r="E9">
            <v>56</v>
          </cell>
          <cell r="F9">
            <v>54</v>
          </cell>
          <cell r="G9">
            <v>53</v>
          </cell>
          <cell r="I9">
            <v>39</v>
          </cell>
          <cell r="J9">
            <v>44</v>
          </cell>
          <cell r="K9">
            <v>37</v>
          </cell>
          <cell r="M9">
            <v>36</v>
          </cell>
          <cell r="N9">
            <v>30</v>
          </cell>
          <cell r="O9">
            <v>35</v>
          </cell>
          <cell r="Q9">
            <v>59</v>
          </cell>
          <cell r="R9">
            <v>57</v>
          </cell>
          <cell r="S9">
            <v>36</v>
          </cell>
        </row>
        <row r="11">
          <cell r="E11">
            <v>54</v>
          </cell>
          <cell r="F11">
            <v>54</v>
          </cell>
          <cell r="G11">
            <v>53</v>
          </cell>
          <cell r="I11">
            <v>39</v>
          </cell>
          <cell r="J11">
            <v>44</v>
          </cell>
          <cell r="K11">
            <v>37</v>
          </cell>
          <cell r="M11">
            <v>36</v>
          </cell>
          <cell r="N11">
            <v>30</v>
          </cell>
          <cell r="O11">
            <v>35</v>
          </cell>
          <cell r="Q11">
            <v>59</v>
          </cell>
          <cell r="R11">
            <v>57</v>
          </cell>
          <cell r="S11">
            <v>36</v>
          </cell>
        </row>
        <row r="12">
          <cell r="E12">
            <v>2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303295</v>
          </cell>
          <cell r="F30">
            <v>321260</v>
          </cell>
          <cell r="G30">
            <v>317426</v>
          </cell>
          <cell r="I30">
            <v>333199</v>
          </cell>
          <cell r="J30">
            <v>315302</v>
          </cell>
          <cell r="K30">
            <v>287121</v>
          </cell>
          <cell r="M30">
            <v>344919</v>
          </cell>
          <cell r="N30">
            <v>296877</v>
          </cell>
          <cell r="O30">
            <v>327247</v>
          </cell>
          <cell r="Q30">
            <v>313400</v>
          </cell>
          <cell r="R30">
            <v>315269</v>
          </cell>
          <cell r="S30">
            <v>317596</v>
          </cell>
        </row>
        <row r="37">
          <cell r="E37">
            <v>177329</v>
          </cell>
          <cell r="F37">
            <v>169778</v>
          </cell>
          <cell r="G37">
            <v>173050</v>
          </cell>
          <cell r="I37">
            <v>167088</v>
          </cell>
          <cell r="J37">
            <v>155412</v>
          </cell>
          <cell r="K37">
            <v>170814</v>
          </cell>
          <cell r="M37">
            <v>176608</v>
          </cell>
          <cell r="N37">
            <v>176722</v>
          </cell>
          <cell r="O37">
            <v>171871</v>
          </cell>
          <cell r="Q37">
            <v>164324</v>
          </cell>
          <cell r="R37">
            <v>165287</v>
          </cell>
          <cell r="S37">
            <v>177750</v>
          </cell>
        </row>
        <row r="39">
          <cell r="E39">
            <v>30.73793650958735</v>
          </cell>
          <cell r="F39">
            <v>29.141685047073867</v>
          </cell>
          <cell r="G39">
            <v>29.590200095071662</v>
          </cell>
          <cell r="I39">
            <v>28.517495741695882</v>
          </cell>
          <cell r="J39">
            <v>28.216096094351407</v>
          </cell>
          <cell r="K39">
            <v>30.605684880454103</v>
          </cell>
          <cell r="M39">
            <v>29.121225212628083</v>
          </cell>
          <cell r="N39">
            <v>30.717326274036751</v>
          </cell>
          <cell r="O39">
            <v>29.776113067838278</v>
          </cell>
          <cell r="Q39">
            <v>30.163977759380582</v>
          </cell>
          <cell r="R39">
            <v>30.10363166138491</v>
          </cell>
          <cell r="S39">
            <v>31.601573056081012</v>
          </cell>
          <cell r="T39">
            <v>29.849799283032809</v>
          </cell>
        </row>
        <row r="41">
          <cell r="E41">
            <v>0.59828225263984314</v>
          </cell>
          <cell r="F41">
            <v>0.65288785920416204</v>
          </cell>
          <cell r="G41">
            <v>0.62255956145899216</v>
          </cell>
          <cell r="I41">
            <v>0.65192908586824028</v>
          </cell>
          <cell r="J41">
            <v>0.68152186130156234</v>
          </cell>
          <cell r="K41">
            <v>0.55943269762838144</v>
          </cell>
          <cell r="M41">
            <v>0.69342299689394171</v>
          </cell>
          <cell r="N41">
            <v>0.57675192985966695</v>
          </cell>
          <cell r="O41">
            <v>0.6558581850248516</v>
          </cell>
          <cell r="Q41">
            <v>0.60642297518774146</v>
          </cell>
          <cell r="R41">
            <v>0.60837901127242455</v>
          </cell>
          <cell r="S41">
            <v>0.63184323087635541</v>
          </cell>
          <cell r="T41">
            <v>0.62792537230656653</v>
          </cell>
        </row>
        <row r="58">
          <cell r="E58">
            <v>195.17699999999996</v>
          </cell>
          <cell r="F58">
            <v>183.55257</v>
          </cell>
          <cell r="G58">
            <v>195.03434999999993</v>
          </cell>
          <cell r="I58">
            <v>194.59974999999997</v>
          </cell>
          <cell r="J58">
            <v>174.98941999999994</v>
          </cell>
          <cell r="K58">
            <v>195.22970000000001</v>
          </cell>
          <cell r="M58">
            <v>181.01135999999997</v>
          </cell>
          <cell r="N58">
            <v>191.35233999999997</v>
          </cell>
          <cell r="O58">
            <v>187.34842999999998</v>
          </cell>
          <cell r="Q58">
            <v>193.84016</v>
          </cell>
          <cell r="R58">
            <v>197.14738</v>
          </cell>
          <cell r="S58">
            <v>193.25443999999999</v>
          </cell>
        </row>
        <row r="62">
          <cell r="E62">
            <v>6212569.3900000006</v>
          </cell>
          <cell r="F62">
            <v>6644812.3599999985</v>
          </cell>
          <cell r="G62">
            <v>6612692.8600000003</v>
          </cell>
          <cell r="I62">
            <v>6901094.7999999989</v>
          </cell>
          <cell r="J62">
            <v>6126478.9799999995</v>
          </cell>
          <cell r="K62">
            <v>6295525.1399999997</v>
          </cell>
          <cell r="M62">
            <v>7048224.1799999997</v>
          </cell>
          <cell r="N62">
            <v>6145920.9799999995</v>
          </cell>
          <cell r="O62">
            <v>6638154.5599999996</v>
          </cell>
          <cell r="Q62">
            <v>6042334.75</v>
          </cell>
          <cell r="R62">
            <v>6806653.0700000003</v>
          </cell>
          <cell r="S62">
            <v>6494552.6499999994</v>
          </cell>
        </row>
        <row r="64">
          <cell r="E64">
            <v>5458626.4400000004</v>
          </cell>
          <cell r="F64">
            <v>5868527.4299999988</v>
          </cell>
          <cell r="G64">
            <v>5796729.54</v>
          </cell>
          <cell r="I64">
            <v>6113044.4899999993</v>
          </cell>
          <cell r="J64">
            <v>5292296.46</v>
          </cell>
          <cell r="K64">
            <v>5466638.3099999996</v>
          </cell>
          <cell r="M64">
            <v>6237106.21</v>
          </cell>
          <cell r="N64">
            <v>5338638.1199999992</v>
          </cell>
          <cell r="O64">
            <v>5832398.2799999993</v>
          </cell>
          <cell r="Q64">
            <v>5214178.57</v>
          </cell>
          <cell r="R64">
            <v>5986093.6600000001</v>
          </cell>
          <cell r="S64">
            <v>5671918.3999999994</v>
          </cell>
        </row>
        <row r="89">
          <cell r="E89">
            <v>563150</v>
          </cell>
          <cell r="F89">
            <v>583649.63</v>
          </cell>
          <cell r="G89">
            <v>615100.38</v>
          </cell>
          <cell r="I89">
            <v>585686.92000000004</v>
          </cell>
          <cell r="J89">
            <v>636460.85</v>
          </cell>
          <cell r="K89">
            <v>620867.11</v>
          </cell>
          <cell r="M89">
            <v>604036.92000000004</v>
          </cell>
          <cell r="N89">
            <v>597106.92000000004</v>
          </cell>
          <cell r="O89">
            <v>593943.46</v>
          </cell>
          <cell r="Q89">
            <v>607420.38</v>
          </cell>
          <cell r="R89">
            <v>593936.92000000004</v>
          </cell>
          <cell r="S89">
            <v>597383.46</v>
          </cell>
        </row>
        <row r="92">
          <cell r="E92">
            <v>190792.95</v>
          </cell>
          <cell r="F92">
            <v>192635.30000000002</v>
          </cell>
          <cell r="G92">
            <v>200862.94</v>
          </cell>
          <cell r="I92">
            <v>202363.39</v>
          </cell>
          <cell r="J92">
            <v>197721.67</v>
          </cell>
          <cell r="K92">
            <v>208019.72</v>
          </cell>
          <cell r="M92">
            <v>207081.05000000002</v>
          </cell>
          <cell r="N92">
            <v>210175.93999999997</v>
          </cell>
          <cell r="O92">
            <v>211812.82</v>
          </cell>
          <cell r="Q92">
            <v>220735.8</v>
          </cell>
          <cell r="R92">
            <v>226622.48999999996</v>
          </cell>
          <cell r="S92">
            <v>225250.78999999998</v>
          </cell>
        </row>
        <row r="154">
          <cell r="E154">
            <v>656141.92000000004</v>
          </cell>
          <cell r="F154">
            <v>613006.79</v>
          </cell>
          <cell r="G154">
            <v>649339.87</v>
          </cell>
          <cell r="I154">
            <v>643516.28</v>
          </cell>
          <cell r="J154">
            <v>581813.05000000005</v>
          </cell>
          <cell r="K154">
            <v>651521.44999999995</v>
          </cell>
          <cell r="M154">
            <v>591424.30000000005</v>
          </cell>
          <cell r="N154">
            <v>633747.53</v>
          </cell>
          <cell r="O154">
            <v>627020.2300000001</v>
          </cell>
          <cell r="Q154">
            <v>653078.52</v>
          </cell>
          <cell r="R154">
            <v>659175.13</v>
          </cell>
          <cell r="S154">
            <v>649643.27999999991</v>
          </cell>
        </row>
        <row r="155">
          <cell r="E155">
            <v>367028.63</v>
          </cell>
          <cell r="F155">
            <v>347618.79</v>
          </cell>
          <cell r="G155">
            <v>370305.16</v>
          </cell>
          <cell r="I155">
            <v>364273.19</v>
          </cell>
          <cell r="J155">
            <v>330674.71999999997</v>
          </cell>
          <cell r="K155">
            <v>371316.35</v>
          </cell>
          <cell r="M155">
            <v>334126</v>
          </cell>
          <cell r="N155">
            <v>354980.37</v>
          </cell>
          <cell r="O155">
            <v>355983.08</v>
          </cell>
          <cell r="Q155">
            <v>362971.05</v>
          </cell>
          <cell r="R155">
            <v>366961.17</v>
          </cell>
          <cell r="S155">
            <v>361394.16</v>
          </cell>
        </row>
        <row r="156">
          <cell r="E156">
            <v>278692.90999999997</v>
          </cell>
          <cell r="F156">
            <v>258512.97</v>
          </cell>
          <cell r="G156">
            <v>273109.40999999997</v>
          </cell>
          <cell r="I156">
            <v>275018.38</v>
          </cell>
          <cell r="J156">
            <v>247122.78</v>
          </cell>
          <cell r="K156">
            <v>272360.12</v>
          </cell>
          <cell r="M156">
            <v>248181.3</v>
          </cell>
          <cell r="N156">
            <v>268493.40000000002</v>
          </cell>
          <cell r="O156">
            <v>258099.84</v>
          </cell>
          <cell r="Q156">
            <v>277114.67</v>
          </cell>
          <cell r="R156">
            <v>282034.12</v>
          </cell>
          <cell r="S156">
            <v>276383.21999999997</v>
          </cell>
        </row>
        <row r="157">
          <cell r="E157">
            <v>10420.379999999999</v>
          </cell>
          <cell r="F157">
            <v>6875.03</v>
          </cell>
          <cell r="G157">
            <v>5925.3</v>
          </cell>
          <cell r="I157">
            <v>4224.71</v>
          </cell>
          <cell r="J157">
            <v>4015.55</v>
          </cell>
          <cell r="K157">
            <v>7844.98</v>
          </cell>
          <cell r="M157">
            <v>9117</v>
          </cell>
          <cell r="N157">
            <v>10273.76</v>
          </cell>
          <cell r="O157">
            <v>12937.31</v>
          </cell>
          <cell r="Q157">
            <v>12992.8</v>
          </cell>
          <cell r="R157">
            <v>10179.84</v>
          </cell>
          <cell r="S157">
            <v>11865.9</v>
          </cell>
        </row>
        <row r="286">
          <cell r="E286">
            <v>2554251.52</v>
          </cell>
          <cell r="F286">
            <v>2077618.6500000001</v>
          </cell>
          <cell r="G286">
            <v>2166246.9499999997</v>
          </cell>
          <cell r="I286">
            <v>2175572.2099999995</v>
          </cell>
          <cell r="J286">
            <v>2240911.8400000003</v>
          </cell>
          <cell r="K286">
            <v>2350817.7999999998</v>
          </cell>
          <cell r="M286">
            <v>2369206.580000001</v>
          </cell>
          <cell r="N286">
            <v>2431386.2200000007</v>
          </cell>
          <cell r="O286">
            <v>2538509.9400000004</v>
          </cell>
          <cell r="Q286">
            <v>2644787.2300000004</v>
          </cell>
          <cell r="R286">
            <v>2431952.63</v>
          </cell>
          <cell r="S286">
            <v>6922512.8999999994</v>
          </cell>
        </row>
      </sheetData>
      <sheetData sheetId="20">
        <row r="9">
          <cell r="E9">
            <v>9</v>
          </cell>
          <cell r="F9">
            <v>20</v>
          </cell>
          <cell r="G9">
            <v>22</v>
          </cell>
          <cell r="I9">
            <v>21</v>
          </cell>
          <cell r="J9">
            <v>11</v>
          </cell>
          <cell r="K9">
            <v>22</v>
          </cell>
          <cell r="M9">
            <v>20</v>
          </cell>
          <cell r="N9">
            <v>23</v>
          </cell>
          <cell r="O9">
            <v>18</v>
          </cell>
          <cell r="Q9">
            <v>13</v>
          </cell>
          <cell r="R9">
            <v>9</v>
          </cell>
          <cell r="S9">
            <v>22</v>
          </cell>
        </row>
        <row r="11">
          <cell r="E11">
            <v>9</v>
          </cell>
          <cell r="F11">
            <v>18</v>
          </cell>
          <cell r="G11">
            <v>20</v>
          </cell>
          <cell r="I11">
            <v>20</v>
          </cell>
          <cell r="J11">
            <v>7</v>
          </cell>
          <cell r="K11">
            <v>21</v>
          </cell>
          <cell r="M11">
            <v>19</v>
          </cell>
          <cell r="N11">
            <v>23</v>
          </cell>
          <cell r="O11">
            <v>16</v>
          </cell>
          <cell r="Q11">
            <v>12</v>
          </cell>
          <cell r="R11">
            <v>9</v>
          </cell>
          <cell r="S11">
            <v>22</v>
          </cell>
        </row>
        <row r="12">
          <cell r="E12">
            <v>0</v>
          </cell>
          <cell r="F12">
            <v>2</v>
          </cell>
          <cell r="G12">
            <v>2</v>
          </cell>
          <cell r="I12">
            <v>1</v>
          </cell>
          <cell r="J12">
            <v>4</v>
          </cell>
          <cell r="K12">
            <v>1</v>
          </cell>
          <cell r="M12">
            <v>1</v>
          </cell>
          <cell r="N12">
            <v>0</v>
          </cell>
          <cell r="O12">
            <v>2</v>
          </cell>
          <cell r="Q12">
            <v>1</v>
          </cell>
          <cell r="R12">
            <v>0</v>
          </cell>
          <cell r="S12">
            <v>0</v>
          </cell>
        </row>
        <row r="30">
          <cell r="E30">
            <v>86535</v>
          </cell>
          <cell r="F30">
            <v>92084</v>
          </cell>
          <cell r="G30">
            <v>93754</v>
          </cell>
          <cell r="I30">
            <v>98866</v>
          </cell>
          <cell r="J30">
            <v>94380</v>
          </cell>
          <cell r="K30">
            <v>84366</v>
          </cell>
          <cell r="M30">
            <v>102344</v>
          </cell>
          <cell r="N30">
            <v>93927</v>
          </cell>
          <cell r="O30">
            <v>92552</v>
          </cell>
          <cell r="Q30">
            <v>93735</v>
          </cell>
          <cell r="R30">
            <v>95031</v>
          </cell>
          <cell r="S30">
            <v>98772</v>
          </cell>
        </row>
        <row r="37">
          <cell r="E37">
            <v>42798.479999999981</v>
          </cell>
          <cell r="F37">
            <v>39719.899999999994</v>
          </cell>
          <cell r="G37">
            <v>40731.820000000007</v>
          </cell>
          <cell r="I37">
            <v>40222.369999999995</v>
          </cell>
          <cell r="J37">
            <v>37626.910000000003</v>
          </cell>
          <cell r="K37">
            <v>49572.619999999995</v>
          </cell>
          <cell r="M37">
            <v>39569.78</v>
          </cell>
          <cell r="N37">
            <v>43351.97</v>
          </cell>
          <cell r="O37">
            <v>56085.190000000017</v>
          </cell>
          <cell r="Q37">
            <v>57849.229999999996</v>
          </cell>
          <cell r="R37">
            <v>59436.850000000006</v>
          </cell>
          <cell r="S37">
            <v>50678.259999999995</v>
          </cell>
        </row>
        <row r="39">
          <cell r="E39">
            <v>26.92600772275393</v>
          </cell>
          <cell r="F39">
            <v>26.898856118523213</v>
          </cell>
          <cell r="G39">
            <v>26.652097765969572</v>
          </cell>
          <cell r="I39">
            <v>26.659334787381134</v>
          </cell>
          <cell r="J39">
            <v>27.425279291790961</v>
          </cell>
          <cell r="K39">
            <v>31.195284493887193</v>
          </cell>
          <cell r="M39">
            <v>26.454140085913259</v>
          </cell>
          <cell r="N39">
            <v>27.371437904984958</v>
          </cell>
          <cell r="O39">
            <v>36.914813982811587</v>
          </cell>
          <cell r="Q39">
            <v>37.516435952106207</v>
          </cell>
          <cell r="R39">
            <v>37.500179024894464</v>
          </cell>
          <cell r="S39">
            <v>32.968110714724126</v>
          </cell>
          <cell r="T39">
            <v>30.426894811194462</v>
          </cell>
        </row>
        <row r="41">
          <cell r="E41">
            <v>0.50030497587655265</v>
          </cell>
          <cell r="F41">
            <v>0.54885412010132617</v>
          </cell>
          <cell r="G41">
            <v>0.53899885593390862</v>
          </cell>
          <cell r="I41">
            <v>0.56652026049411364</v>
          </cell>
          <cell r="J41">
            <v>0.59737958098613841</v>
          </cell>
          <cell r="K41">
            <v>0.48304648046995774</v>
          </cell>
          <cell r="M41">
            <v>0.60605199265707355</v>
          </cell>
          <cell r="N41">
            <v>0.53664598402523056</v>
          </cell>
          <cell r="O41">
            <v>0.54477603154982635</v>
          </cell>
          <cell r="Q41">
            <v>0.53262456886019993</v>
          </cell>
          <cell r="R41">
            <v>0.53908663132546519</v>
          </cell>
          <cell r="S41">
            <v>0.57781677781677787</v>
          </cell>
          <cell r="T41">
            <v>0.54709324564396677</v>
          </cell>
        </row>
        <row r="58">
          <cell r="E58">
            <v>67.16789</v>
          </cell>
          <cell r="F58">
            <v>60.310510000000015</v>
          </cell>
          <cell r="G58">
            <v>61.185319999999997</v>
          </cell>
          <cell r="I58">
            <v>59.298910000000006</v>
          </cell>
          <cell r="J58">
            <v>55.535339999999998</v>
          </cell>
          <cell r="K58">
            <v>67.887589999999989</v>
          </cell>
          <cell r="M58">
            <v>67.063469999999995</v>
          </cell>
          <cell r="N58">
            <v>64.99560000000001</v>
          </cell>
          <cell r="O58">
            <v>64.195719999999994</v>
          </cell>
          <cell r="Q58">
            <v>65.176689999999994</v>
          </cell>
          <cell r="R58">
            <v>62.561569999999996</v>
          </cell>
          <cell r="S58">
            <v>64.59111</v>
          </cell>
        </row>
        <row r="62">
          <cell r="E62">
            <v>1813104.1499999997</v>
          </cell>
          <cell r="F62">
            <v>1920704.21</v>
          </cell>
          <cell r="G62">
            <v>1971115.8699999999</v>
          </cell>
          <cell r="I62">
            <v>2063115.8</v>
          </cell>
          <cell r="J62">
            <v>1821585.2000000002</v>
          </cell>
          <cell r="K62">
            <v>1874691.4000000001</v>
          </cell>
          <cell r="M62">
            <v>2098203.6</v>
          </cell>
          <cell r="N62">
            <v>1906987.4400000002</v>
          </cell>
          <cell r="O62">
            <v>1893150.47</v>
          </cell>
          <cell r="Q62">
            <v>1834501.83</v>
          </cell>
          <cell r="R62">
            <v>2050847.1000000003</v>
          </cell>
          <cell r="S62">
            <v>2049959.8299999998</v>
          </cell>
        </row>
        <row r="64">
          <cell r="E64">
            <v>1563442.2399999998</v>
          </cell>
          <cell r="F64">
            <v>1675584.76</v>
          </cell>
          <cell r="G64">
            <v>1721900.8299999998</v>
          </cell>
          <cell r="I64">
            <v>1807468.0999999999</v>
          </cell>
          <cell r="J64">
            <v>1576367.1500000001</v>
          </cell>
          <cell r="K64">
            <v>1600346.1</v>
          </cell>
          <cell r="M64">
            <v>1844641.19</v>
          </cell>
          <cell r="N64">
            <v>1650711.61</v>
          </cell>
          <cell r="O64">
            <v>1638291.52</v>
          </cell>
          <cell r="Q64">
            <v>1573330.9300000002</v>
          </cell>
          <cell r="R64">
            <v>1804523.0600000003</v>
          </cell>
          <cell r="S64">
            <v>1789058.6099999999</v>
          </cell>
        </row>
        <row r="89">
          <cell r="E89">
            <v>184140</v>
          </cell>
          <cell r="F89">
            <v>179870</v>
          </cell>
          <cell r="G89">
            <v>182020</v>
          </cell>
          <cell r="I89">
            <v>186615.61</v>
          </cell>
          <cell r="J89">
            <v>179660</v>
          </cell>
          <cell r="K89">
            <v>194517.28</v>
          </cell>
          <cell r="M89">
            <v>184144.21</v>
          </cell>
          <cell r="N89">
            <v>184550</v>
          </cell>
          <cell r="O89">
            <v>183570</v>
          </cell>
          <cell r="Q89">
            <v>188320</v>
          </cell>
          <cell r="R89">
            <v>180440</v>
          </cell>
          <cell r="S89">
            <v>185920</v>
          </cell>
        </row>
        <row r="92">
          <cell r="E92">
            <v>65521.909999999996</v>
          </cell>
          <cell r="F92">
            <v>65249.450000000004</v>
          </cell>
          <cell r="G92">
            <v>67195.039999999994</v>
          </cell>
          <cell r="I92">
            <v>69032.090000000011</v>
          </cell>
          <cell r="J92">
            <v>65558.05</v>
          </cell>
          <cell r="K92">
            <v>79828.01999999999</v>
          </cell>
          <cell r="M92">
            <v>69418.2</v>
          </cell>
          <cell r="N92">
            <v>71725.83</v>
          </cell>
          <cell r="O92">
            <v>71288.95</v>
          </cell>
          <cell r="Q92">
            <v>72850.899999999994</v>
          </cell>
          <cell r="R92">
            <v>65884.039999999994</v>
          </cell>
          <cell r="S92">
            <v>74981.22</v>
          </cell>
        </row>
        <row r="154">
          <cell r="E154">
            <v>223261.76</v>
          </cell>
          <cell r="F154">
            <v>203337.38999999998</v>
          </cell>
          <cell r="G154">
            <v>207703.46</v>
          </cell>
          <cell r="I154">
            <v>201853.28999999998</v>
          </cell>
          <cell r="J154">
            <v>186310.65000000002</v>
          </cell>
          <cell r="K154">
            <v>222357.31000000003</v>
          </cell>
          <cell r="M154">
            <v>219192.24</v>
          </cell>
          <cell r="N154">
            <v>220334.08999999997</v>
          </cell>
          <cell r="O154">
            <v>210789.23</v>
          </cell>
          <cell r="Q154">
            <v>220887.77000000002</v>
          </cell>
          <cell r="R154">
            <v>207761.80000000002</v>
          </cell>
          <cell r="S154">
            <v>218612.19999999998</v>
          </cell>
        </row>
        <row r="155">
          <cell r="E155">
            <v>75499.850000000006</v>
          </cell>
          <cell r="F155">
            <v>90804.73</v>
          </cell>
          <cell r="G155">
            <v>85454.42</v>
          </cell>
          <cell r="I155">
            <v>83720.17</v>
          </cell>
          <cell r="J155">
            <v>74797.53</v>
          </cell>
          <cell r="K155">
            <v>78997.69</v>
          </cell>
          <cell r="M155">
            <v>74382.98</v>
          </cell>
          <cell r="N155">
            <v>85851.87</v>
          </cell>
          <cell r="O155">
            <v>83824.509999999995</v>
          </cell>
          <cell r="Q155">
            <v>84346.28</v>
          </cell>
          <cell r="R155">
            <v>85737.67</v>
          </cell>
          <cell r="S155">
            <v>81440.399999999994</v>
          </cell>
        </row>
        <row r="156">
          <cell r="E156">
            <v>143786.94</v>
          </cell>
          <cell r="F156">
            <v>109189.67</v>
          </cell>
          <cell r="G156">
            <v>119655.33</v>
          </cell>
          <cell r="I156">
            <v>115789.75</v>
          </cell>
          <cell r="J156">
            <v>108985.73</v>
          </cell>
          <cell r="K156">
            <v>139070.42000000001</v>
          </cell>
          <cell r="M156">
            <v>141064.57999999999</v>
          </cell>
          <cell r="N156">
            <v>129787.42</v>
          </cell>
          <cell r="O156">
            <v>121992.02</v>
          </cell>
          <cell r="Q156">
            <v>131384.79</v>
          </cell>
          <cell r="R156">
            <v>117584.71</v>
          </cell>
          <cell r="S156">
            <v>132274.22</v>
          </cell>
        </row>
        <row r="157">
          <cell r="E157">
            <v>3974.97</v>
          </cell>
          <cell r="F157">
            <v>3342.99</v>
          </cell>
          <cell r="G157">
            <v>2593.71</v>
          </cell>
          <cell r="I157">
            <v>2343.37</v>
          </cell>
          <cell r="J157">
            <v>2527.39</v>
          </cell>
          <cell r="K157">
            <v>4289.2</v>
          </cell>
          <cell r="M157">
            <v>3744.68</v>
          </cell>
          <cell r="N157">
            <v>4694.8</v>
          </cell>
          <cell r="O157">
            <v>4972.7</v>
          </cell>
          <cell r="Q157">
            <v>5156.7</v>
          </cell>
          <cell r="R157">
            <v>4439.42</v>
          </cell>
          <cell r="S157">
            <v>4897.58</v>
          </cell>
        </row>
        <row r="286">
          <cell r="E286">
            <v>1207471.51</v>
          </cell>
          <cell r="F286">
            <v>1157124.57</v>
          </cell>
          <cell r="G286">
            <v>1105656.29</v>
          </cell>
          <cell r="I286">
            <v>1041307.7500000001</v>
          </cell>
          <cell r="J286">
            <v>1023760.2200000001</v>
          </cell>
          <cell r="K286">
            <v>1214445.3999999999</v>
          </cell>
          <cell r="M286">
            <v>626907.37</v>
          </cell>
          <cell r="N286">
            <v>1321985.27</v>
          </cell>
          <cell r="O286">
            <v>1120600.77</v>
          </cell>
          <cell r="Q286">
            <v>1156338.8699999999</v>
          </cell>
          <cell r="R286">
            <v>1040257.4299999999</v>
          </cell>
          <cell r="S286">
            <v>1652669.1999999997</v>
          </cell>
        </row>
      </sheetData>
      <sheetData sheetId="21">
        <row r="9">
          <cell r="E9">
            <v>62</v>
          </cell>
          <cell r="F9">
            <v>113</v>
          </cell>
          <cell r="G9">
            <v>90</v>
          </cell>
          <cell r="I9">
            <v>87</v>
          </cell>
          <cell r="J9">
            <v>87</v>
          </cell>
          <cell r="K9">
            <v>116</v>
          </cell>
          <cell r="M9">
            <v>98</v>
          </cell>
          <cell r="N9">
            <v>84</v>
          </cell>
          <cell r="O9">
            <v>97</v>
          </cell>
          <cell r="Q9">
            <v>61</v>
          </cell>
          <cell r="R9">
            <v>68</v>
          </cell>
          <cell r="S9">
            <v>135</v>
          </cell>
        </row>
        <row r="11">
          <cell r="E11">
            <v>62</v>
          </cell>
          <cell r="F11">
            <v>113</v>
          </cell>
          <cell r="G11">
            <v>90</v>
          </cell>
          <cell r="I11">
            <v>87</v>
          </cell>
          <cell r="J11">
            <v>86</v>
          </cell>
          <cell r="K11">
            <v>115</v>
          </cell>
          <cell r="M11">
            <v>98</v>
          </cell>
          <cell r="N11">
            <v>84</v>
          </cell>
          <cell r="O11">
            <v>97</v>
          </cell>
          <cell r="Q11">
            <v>60</v>
          </cell>
          <cell r="R11">
            <v>68</v>
          </cell>
          <cell r="S11">
            <v>135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1</v>
          </cell>
          <cell r="K12">
            <v>1</v>
          </cell>
          <cell r="M12">
            <v>0</v>
          </cell>
          <cell r="N12">
            <v>0</v>
          </cell>
          <cell r="O12">
            <v>0</v>
          </cell>
          <cell r="Q12">
            <v>1</v>
          </cell>
          <cell r="R12">
            <v>0</v>
          </cell>
          <cell r="S12">
            <v>0</v>
          </cell>
        </row>
        <row r="30">
          <cell r="E30">
            <v>430981</v>
          </cell>
          <cell r="F30">
            <v>436489</v>
          </cell>
          <cell r="G30">
            <v>431541</v>
          </cell>
          <cell r="I30">
            <v>444743</v>
          </cell>
          <cell r="J30">
            <v>466174</v>
          </cell>
          <cell r="K30">
            <v>430144</v>
          </cell>
          <cell r="M30">
            <v>539424</v>
          </cell>
          <cell r="N30">
            <v>463932</v>
          </cell>
          <cell r="O30">
            <v>491003</v>
          </cell>
          <cell r="Q30">
            <v>471017</v>
          </cell>
          <cell r="R30">
            <v>468463</v>
          </cell>
          <cell r="S30">
            <v>468175</v>
          </cell>
        </row>
        <row r="37">
          <cell r="E37">
            <v>190748</v>
          </cell>
          <cell r="F37">
            <v>166427</v>
          </cell>
          <cell r="G37">
            <v>164629</v>
          </cell>
          <cell r="I37">
            <v>184806</v>
          </cell>
          <cell r="J37">
            <v>98950</v>
          </cell>
          <cell r="K37">
            <v>257117</v>
          </cell>
          <cell r="M37">
            <v>90923</v>
          </cell>
          <cell r="N37">
            <v>161514</v>
          </cell>
          <cell r="O37">
            <v>98292</v>
          </cell>
          <cell r="Q37">
            <v>114262</v>
          </cell>
          <cell r="R37">
            <v>124152</v>
          </cell>
          <cell r="S37">
            <v>110882</v>
          </cell>
        </row>
        <row r="39">
          <cell r="E39">
            <v>30.05533706448848</v>
          </cell>
          <cell r="F39">
            <v>27.384392112468408</v>
          </cell>
          <cell r="G39">
            <v>26.559918688693855</v>
          </cell>
          <cell r="I39">
            <v>28.360659762932229</v>
          </cell>
          <cell r="J39">
            <v>17.028226070136672</v>
          </cell>
          <cell r="K39">
            <v>36.35077093600934</v>
          </cell>
          <cell r="M39">
            <v>14.105205350244956</v>
          </cell>
          <cell r="N39">
            <v>25.122568843870933</v>
          </cell>
          <cell r="O39">
            <v>16.356837731290032</v>
          </cell>
          <cell r="Q39">
            <v>18.944994818652848</v>
          </cell>
          <cell r="R39">
            <v>20.403025153739208</v>
          </cell>
          <cell r="S39">
            <v>18.785376539371835</v>
          </cell>
          <cell r="T39">
            <v>23.52591497981274</v>
          </cell>
        </row>
        <row r="41">
          <cell r="E41">
            <v>0.55933748680275219</v>
          </cell>
          <cell r="F41">
            <v>0.58359605845466822</v>
          </cell>
          <cell r="G41">
            <v>0.5565154481232446</v>
          </cell>
          <cell r="I41">
            <v>0.57194021635691172</v>
          </cell>
          <cell r="J41">
            <v>0.66180671099779098</v>
          </cell>
          <cell r="K41">
            <v>0.54961629181754756</v>
          </cell>
          <cell r="M41">
            <v>0.70953968786378074</v>
          </cell>
          <cell r="N41">
            <v>0.58876599276498509</v>
          </cell>
          <cell r="O41">
            <v>0.64197245157452265</v>
          </cell>
          <cell r="Q41">
            <v>0.59445985931624445</v>
          </cell>
          <cell r="R41">
            <v>0.59001306695634381</v>
          </cell>
          <cell r="S41">
            <v>0.60715999429379186</v>
          </cell>
          <cell r="T41">
            <v>0.60022126182053093</v>
          </cell>
        </row>
        <row r="58">
          <cell r="E58">
            <v>317.73319000000004</v>
          </cell>
          <cell r="F58">
            <v>294.8965</v>
          </cell>
          <cell r="G58">
            <v>292.47105000000005</v>
          </cell>
          <cell r="I58">
            <v>320.30859999999996</v>
          </cell>
          <cell r="J58">
            <v>288.70179000000002</v>
          </cell>
          <cell r="K58">
            <v>350.12110000000001</v>
          </cell>
          <cell r="M58">
            <v>309.72239000000002</v>
          </cell>
          <cell r="N58">
            <v>306.50525999999996</v>
          </cell>
          <cell r="O58">
            <v>286.10890000000001</v>
          </cell>
          <cell r="Q58">
            <v>291.03484000000003</v>
          </cell>
          <cell r="R58">
            <v>297.93031000000002</v>
          </cell>
          <cell r="S58">
            <v>280.57258000000002</v>
          </cell>
        </row>
        <row r="62">
          <cell r="E62">
            <v>8896295.7799999993</v>
          </cell>
          <cell r="F62">
            <v>9009597.3100000005</v>
          </cell>
          <cell r="G62">
            <v>8888643.4399999995</v>
          </cell>
          <cell r="I62">
            <v>9100859.2400000002</v>
          </cell>
          <cell r="J62">
            <v>8998491.0500000007</v>
          </cell>
          <cell r="K62">
            <v>9358050.8300000001</v>
          </cell>
          <cell r="M62">
            <v>10993252.679999998</v>
          </cell>
          <cell r="N62">
            <v>9426362.9399999976</v>
          </cell>
          <cell r="O62">
            <v>9967068.290000001</v>
          </cell>
          <cell r="Q62">
            <v>9130014.9000000004</v>
          </cell>
          <cell r="R62">
            <v>10086788.15</v>
          </cell>
          <cell r="S62">
            <v>9748343.0500000007</v>
          </cell>
        </row>
        <row r="64">
          <cell r="E64">
            <v>7502874.7499999991</v>
          </cell>
          <cell r="F64">
            <v>7598724.8399999999</v>
          </cell>
          <cell r="G64">
            <v>7471989.4900000002</v>
          </cell>
          <cell r="I64">
            <v>7698203.9300000006</v>
          </cell>
          <cell r="J64">
            <v>7606984.0800000001</v>
          </cell>
          <cell r="K64">
            <v>7934088.2699999996</v>
          </cell>
          <cell r="M64">
            <v>9547921.6999999993</v>
          </cell>
          <cell r="N64">
            <v>7979198.3299999991</v>
          </cell>
          <cell r="O64">
            <v>8511489.2100000009</v>
          </cell>
          <cell r="Q64">
            <v>7676989.2200000007</v>
          </cell>
          <cell r="R64">
            <v>8623299.7000000011</v>
          </cell>
          <cell r="S64">
            <v>8103636.6500000004</v>
          </cell>
        </row>
        <row r="89">
          <cell r="E89">
            <v>858050</v>
          </cell>
          <cell r="F89">
            <v>876194</v>
          </cell>
          <cell r="G89">
            <v>868110</v>
          </cell>
          <cell r="I89">
            <v>851500</v>
          </cell>
          <cell r="J89">
            <v>862580</v>
          </cell>
          <cell r="K89">
            <v>864510</v>
          </cell>
          <cell r="M89">
            <v>891564.11</v>
          </cell>
          <cell r="N89">
            <v>879084.49</v>
          </cell>
          <cell r="O89">
            <v>892180.84</v>
          </cell>
          <cell r="Q89">
            <v>875747.48</v>
          </cell>
          <cell r="R89">
            <v>879614.11</v>
          </cell>
          <cell r="S89">
            <v>877345.79</v>
          </cell>
        </row>
        <row r="92">
          <cell r="E92">
            <v>535371.03</v>
          </cell>
          <cell r="F92">
            <v>534678.47</v>
          </cell>
          <cell r="G92">
            <v>548543.95000000007</v>
          </cell>
          <cell r="I92">
            <v>551155.31000000006</v>
          </cell>
          <cell r="J92">
            <v>528926.97</v>
          </cell>
          <cell r="K92">
            <v>559452.56000000006</v>
          </cell>
          <cell r="M92">
            <v>553766.87</v>
          </cell>
          <cell r="N92">
            <v>568080.11999999988</v>
          </cell>
          <cell r="O92">
            <v>563398.24</v>
          </cell>
          <cell r="Q92">
            <v>577278.20000000007</v>
          </cell>
          <cell r="R92">
            <v>583874.34</v>
          </cell>
          <cell r="S92">
            <v>767360.61</v>
          </cell>
        </row>
        <row r="154">
          <cell r="E154">
            <v>1079081.94</v>
          </cell>
          <cell r="F154">
            <v>1007661.6699999999</v>
          </cell>
          <cell r="G154">
            <v>1003658.87</v>
          </cell>
          <cell r="I154">
            <v>1071115.6100000001</v>
          </cell>
          <cell r="J154">
            <v>973482.40000000014</v>
          </cell>
          <cell r="K154">
            <v>1198587.56</v>
          </cell>
          <cell r="M154">
            <v>1029424.79</v>
          </cell>
          <cell r="N154">
            <v>1031611.0800000001</v>
          </cell>
          <cell r="O154">
            <v>987866.08000000007</v>
          </cell>
          <cell r="Q154">
            <v>993919.75</v>
          </cell>
          <cell r="R154">
            <v>1022620.76</v>
          </cell>
          <cell r="S154">
            <v>951305.42999999993</v>
          </cell>
        </row>
        <row r="155">
          <cell r="E155">
            <v>790352.7</v>
          </cell>
          <cell r="F155">
            <v>736431.69</v>
          </cell>
          <cell r="G155">
            <v>729441.9</v>
          </cell>
          <cell r="I155">
            <v>796124.64</v>
          </cell>
          <cell r="J155">
            <v>718373.68</v>
          </cell>
          <cell r="K155">
            <v>889136.59</v>
          </cell>
          <cell r="M155">
            <v>760010.25</v>
          </cell>
          <cell r="N155">
            <v>755582.3</v>
          </cell>
          <cell r="O155">
            <v>712073.04</v>
          </cell>
          <cell r="Q155">
            <v>710357.87</v>
          </cell>
          <cell r="R155">
            <v>741246.35</v>
          </cell>
          <cell r="S155">
            <v>685021.23</v>
          </cell>
        </row>
        <row r="156">
          <cell r="E156">
            <v>276319.05</v>
          </cell>
          <cell r="F156">
            <v>262267.67</v>
          </cell>
          <cell r="G156">
            <v>268319.73</v>
          </cell>
          <cell r="I156">
            <v>269083.38</v>
          </cell>
          <cell r="J156">
            <v>248008.79</v>
          </cell>
          <cell r="K156">
            <v>297371.93</v>
          </cell>
          <cell r="M156">
            <v>256196.5</v>
          </cell>
          <cell r="N156">
            <v>260313.4</v>
          </cell>
          <cell r="O156">
            <v>260311.99</v>
          </cell>
          <cell r="Q156">
            <v>269684.74</v>
          </cell>
          <cell r="R156">
            <v>266458.2</v>
          </cell>
          <cell r="S156">
            <v>254075.22</v>
          </cell>
        </row>
        <row r="157">
          <cell r="E157">
            <v>12410.19</v>
          </cell>
          <cell r="F157">
            <v>8962.31</v>
          </cell>
          <cell r="G157">
            <v>5897.24</v>
          </cell>
          <cell r="I157">
            <v>5907.59</v>
          </cell>
          <cell r="J157">
            <v>7099.93</v>
          </cell>
          <cell r="K157">
            <v>12079.04</v>
          </cell>
          <cell r="M157">
            <v>13218.04</v>
          </cell>
          <cell r="N157">
            <v>15715.38</v>
          </cell>
          <cell r="O157">
            <v>15481.05</v>
          </cell>
          <cell r="Q157">
            <v>13877.14</v>
          </cell>
          <cell r="R157">
            <v>14916.21</v>
          </cell>
          <cell r="S157">
            <v>12208.98</v>
          </cell>
        </row>
        <row r="286">
          <cell r="E286">
            <v>3197770.8500000006</v>
          </cell>
          <cell r="F286">
            <v>3030168.65</v>
          </cell>
          <cell r="G286">
            <v>3019766.6799999997</v>
          </cell>
          <cell r="I286">
            <v>3562681.6500000004</v>
          </cell>
          <cell r="J286">
            <v>3030423.58</v>
          </cell>
          <cell r="K286">
            <v>3372613.61</v>
          </cell>
          <cell r="M286">
            <v>3482235.97</v>
          </cell>
          <cell r="N286">
            <v>3527386.54</v>
          </cell>
          <cell r="O286">
            <v>4552104.6599999992</v>
          </cell>
          <cell r="Q286">
            <v>3136952.8400000003</v>
          </cell>
          <cell r="R286">
            <v>3593197.2800000003</v>
          </cell>
          <cell r="S286">
            <v>4448417.83</v>
          </cell>
        </row>
      </sheetData>
      <sheetData sheetId="22">
        <row r="9">
          <cell r="E9">
            <v>15</v>
          </cell>
          <cell r="F9">
            <v>18</v>
          </cell>
          <cell r="G9">
            <v>22</v>
          </cell>
          <cell r="I9">
            <v>19</v>
          </cell>
          <cell r="J9">
            <v>20</v>
          </cell>
          <cell r="K9">
            <v>11</v>
          </cell>
          <cell r="M9">
            <v>31</v>
          </cell>
          <cell r="N9">
            <v>20</v>
          </cell>
          <cell r="O9">
            <v>26</v>
          </cell>
          <cell r="Q9">
            <v>3</v>
          </cell>
          <cell r="R9">
            <v>13</v>
          </cell>
          <cell r="S9">
            <v>0</v>
          </cell>
        </row>
        <row r="11">
          <cell r="E11">
            <v>15</v>
          </cell>
          <cell r="F11">
            <v>18</v>
          </cell>
          <cell r="G11">
            <v>21</v>
          </cell>
          <cell r="I11">
            <v>17</v>
          </cell>
          <cell r="J11">
            <v>20</v>
          </cell>
          <cell r="K11">
            <v>9</v>
          </cell>
          <cell r="M11">
            <v>31</v>
          </cell>
          <cell r="N11">
            <v>20</v>
          </cell>
          <cell r="O11">
            <v>26</v>
          </cell>
          <cell r="Q11">
            <v>3</v>
          </cell>
          <cell r="R11">
            <v>13</v>
          </cell>
          <cell r="S11">
            <v>0</v>
          </cell>
        </row>
        <row r="12">
          <cell r="E12">
            <v>0</v>
          </cell>
          <cell r="F12">
            <v>0</v>
          </cell>
          <cell r="G12">
            <v>1</v>
          </cell>
          <cell r="I12">
            <v>2</v>
          </cell>
          <cell r="J12">
            <v>0</v>
          </cell>
          <cell r="K12">
            <v>2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84760</v>
          </cell>
          <cell r="F30">
            <v>92633</v>
          </cell>
          <cell r="G30">
            <v>89732</v>
          </cell>
          <cell r="I30">
            <v>97424</v>
          </cell>
          <cell r="J30">
            <v>93486</v>
          </cell>
          <cell r="K30">
            <v>85623</v>
          </cell>
          <cell r="M30">
            <v>103304</v>
          </cell>
          <cell r="N30">
            <v>94786</v>
          </cell>
          <cell r="O30">
            <v>95583</v>
          </cell>
          <cell r="Q30">
            <v>88535</v>
          </cell>
          <cell r="R30">
            <v>93324</v>
          </cell>
          <cell r="S30">
            <v>89137</v>
          </cell>
        </row>
        <row r="37">
          <cell r="E37">
            <v>39098</v>
          </cell>
          <cell r="F37">
            <v>28188</v>
          </cell>
          <cell r="G37">
            <v>34345</v>
          </cell>
          <cell r="I37">
            <v>31301</v>
          </cell>
          <cell r="J37">
            <v>18728</v>
          </cell>
          <cell r="K37">
            <v>43405</v>
          </cell>
          <cell r="M37">
            <v>22571</v>
          </cell>
          <cell r="N37">
            <v>28578</v>
          </cell>
          <cell r="O37">
            <v>24502</v>
          </cell>
          <cell r="Q37">
            <v>31640</v>
          </cell>
          <cell r="R37">
            <v>25352</v>
          </cell>
          <cell r="S37">
            <v>25861</v>
          </cell>
        </row>
        <row r="39">
          <cell r="E39">
            <v>28.568297067032983</v>
          </cell>
          <cell r="F39">
            <v>21.881525527670178</v>
          </cell>
          <cell r="G39">
            <v>24.964201865137341</v>
          </cell>
          <cell r="I39">
            <v>22.482312803016701</v>
          </cell>
          <cell r="J39">
            <v>15.450360519411948</v>
          </cell>
          <cell r="K39">
            <v>30.887083001252417</v>
          </cell>
          <cell r="M39">
            <v>16.859757236227825</v>
          </cell>
          <cell r="N39">
            <v>21.590462663564111</v>
          </cell>
          <cell r="O39">
            <v>19.069930342063277</v>
          </cell>
          <cell r="Q39">
            <v>23.476163976998702</v>
          </cell>
          <cell r="R39">
            <v>19.201114864353123</v>
          </cell>
          <cell r="S39">
            <v>20.077480862692731</v>
          </cell>
          <cell r="T39">
            <v>22.173424426268781</v>
          </cell>
        </row>
        <row r="41">
          <cell r="E41">
            <v>0.40542608961849003</v>
          </cell>
          <cell r="F41">
            <v>0.45704065522005133</v>
          </cell>
          <cell r="G41">
            <v>0.42724437566956314</v>
          </cell>
          <cell r="I41">
            <v>0.46246923367218817</v>
          </cell>
          <cell r="J41">
            <v>0.48995314612748025</v>
          </cell>
          <cell r="K41">
            <v>0.4046340840996947</v>
          </cell>
          <cell r="M41">
            <v>0.50321009303911546</v>
          </cell>
          <cell r="N41">
            <v>0.44529424062124906</v>
          </cell>
          <cell r="O41">
            <v>0.46279323117147214</v>
          </cell>
          <cell r="Q41">
            <v>0.41420851949753207</v>
          </cell>
          <cell r="R41">
            <v>0.43632895324345616</v>
          </cell>
          <cell r="S41">
            <v>0.43045756368465532</v>
          </cell>
          <cell r="T41">
            <v>0.44517113748235204</v>
          </cell>
        </row>
        <row r="58">
          <cell r="E58">
            <v>49.957280000000004</v>
          </cell>
          <cell r="F58">
            <v>46.513739999999999</v>
          </cell>
          <cell r="G58">
            <v>48.059260000000002</v>
          </cell>
          <cell r="I58">
            <v>48.543830000000007</v>
          </cell>
          <cell r="J58">
            <v>42.259050000000002</v>
          </cell>
          <cell r="K58">
            <v>53.245449999999998</v>
          </cell>
          <cell r="M58">
            <v>52.368629999999996</v>
          </cell>
          <cell r="N58">
            <v>52.876829999999991</v>
          </cell>
          <cell r="O58">
            <v>50.349640000000001</v>
          </cell>
          <cell r="Q58">
            <v>50.550940000000004</v>
          </cell>
          <cell r="R58">
            <v>52.685269999999996</v>
          </cell>
          <cell r="S58">
            <v>48.419480000000007</v>
          </cell>
        </row>
        <row r="62">
          <cell r="E62">
            <v>1673880.3</v>
          </cell>
          <cell r="F62">
            <v>1821999.8400000003</v>
          </cell>
          <cell r="G62">
            <v>1765512.38</v>
          </cell>
          <cell r="I62">
            <v>1900596.3999999994</v>
          </cell>
          <cell r="J62">
            <v>1721333.8499999996</v>
          </cell>
          <cell r="K62">
            <v>1785712.6399999999</v>
          </cell>
          <cell r="M62">
            <v>1996496.92</v>
          </cell>
          <cell r="N62">
            <v>1834639.2600000002</v>
          </cell>
          <cell r="O62">
            <v>1848551.1100000003</v>
          </cell>
          <cell r="Q62">
            <v>1620144.9799999997</v>
          </cell>
          <cell r="R62">
            <v>1929371.94</v>
          </cell>
          <cell r="S62">
            <v>1746040.14</v>
          </cell>
        </row>
        <row r="64">
          <cell r="E64">
            <v>1421687.68</v>
          </cell>
          <cell r="F64">
            <v>1569211.8000000003</v>
          </cell>
          <cell r="G64">
            <v>1510137.8599999999</v>
          </cell>
          <cell r="I64">
            <v>1644393.5199999996</v>
          </cell>
          <cell r="J64">
            <v>1467089.4799999997</v>
          </cell>
          <cell r="K64">
            <v>1528381.13</v>
          </cell>
          <cell r="M64">
            <v>1738477.0999999999</v>
          </cell>
          <cell r="N64">
            <v>1573610.1700000002</v>
          </cell>
          <cell r="O64">
            <v>1587044.1000000003</v>
          </cell>
          <cell r="Q64">
            <v>1356678.2899999998</v>
          </cell>
          <cell r="R64">
            <v>1663855.32</v>
          </cell>
          <cell r="S64">
            <v>1475473.31</v>
          </cell>
        </row>
        <row r="89">
          <cell r="E89">
            <v>207460</v>
          </cell>
          <cell r="F89">
            <v>208000</v>
          </cell>
          <cell r="G89">
            <v>209580</v>
          </cell>
          <cell r="I89">
            <v>209670</v>
          </cell>
          <cell r="J89">
            <v>208630</v>
          </cell>
          <cell r="K89">
            <v>209830</v>
          </cell>
          <cell r="M89">
            <v>209910</v>
          </cell>
          <cell r="N89">
            <v>211710</v>
          </cell>
          <cell r="O89">
            <v>211670</v>
          </cell>
          <cell r="Q89">
            <v>213230</v>
          </cell>
          <cell r="R89">
            <v>212360</v>
          </cell>
          <cell r="S89">
            <v>220468.13</v>
          </cell>
        </row>
        <row r="92">
          <cell r="E92">
            <v>44732.62</v>
          </cell>
          <cell r="F92">
            <v>44788.04</v>
          </cell>
          <cell r="G92">
            <v>45794.52</v>
          </cell>
          <cell r="I92">
            <v>46532.88</v>
          </cell>
          <cell r="J92">
            <v>45614.369999999995</v>
          </cell>
          <cell r="K92">
            <v>47501.509999999995</v>
          </cell>
          <cell r="M92">
            <v>48109.82</v>
          </cell>
          <cell r="N92">
            <v>49319.09</v>
          </cell>
          <cell r="O92">
            <v>49837.009999999995</v>
          </cell>
          <cell r="Q92">
            <v>50236.69</v>
          </cell>
          <cell r="R92">
            <v>53156.619999999988</v>
          </cell>
          <cell r="S92">
            <v>50098.69999999999</v>
          </cell>
        </row>
        <row r="154">
          <cell r="E154">
            <v>171842.62</v>
          </cell>
          <cell r="F154">
            <v>163470.94</v>
          </cell>
          <cell r="G154">
            <v>171699.54</v>
          </cell>
          <cell r="I154">
            <v>168501.08</v>
          </cell>
          <cell r="J154">
            <v>149918.90999999997</v>
          </cell>
          <cell r="K154">
            <v>183410.27</v>
          </cell>
          <cell r="M154">
            <v>175468.62999999998</v>
          </cell>
          <cell r="N154">
            <v>180553.79</v>
          </cell>
          <cell r="O154">
            <v>169510.23</v>
          </cell>
          <cell r="Q154">
            <v>175065.8</v>
          </cell>
          <cell r="R154">
            <v>176583.78999999998</v>
          </cell>
          <cell r="S154">
            <v>166598.04999999999</v>
          </cell>
        </row>
        <row r="155">
          <cell r="E155">
            <v>86729.56</v>
          </cell>
          <cell r="F155">
            <v>83843.8</v>
          </cell>
          <cell r="G155">
            <v>92733.71</v>
          </cell>
          <cell r="I155">
            <v>93123.39</v>
          </cell>
          <cell r="J155">
            <v>81373.95</v>
          </cell>
          <cell r="K155">
            <v>105699.75</v>
          </cell>
          <cell r="M155">
            <v>90998.16</v>
          </cell>
          <cell r="N155">
            <v>93083.92</v>
          </cell>
          <cell r="O155">
            <v>83511.38</v>
          </cell>
          <cell r="Q155">
            <v>86259.44</v>
          </cell>
          <cell r="R155">
            <v>96516</v>
          </cell>
          <cell r="S155">
            <v>80596</v>
          </cell>
        </row>
        <row r="156">
          <cell r="E156">
            <v>78313.070000000007</v>
          </cell>
          <cell r="F156">
            <v>74575.509999999995</v>
          </cell>
          <cell r="G156">
            <v>75170.58</v>
          </cell>
          <cell r="I156">
            <v>72391.59</v>
          </cell>
          <cell r="J156">
            <v>64706.41</v>
          </cell>
          <cell r="K156">
            <v>69958.289999999994</v>
          </cell>
          <cell r="M156">
            <v>77525.64</v>
          </cell>
          <cell r="N156">
            <v>79221.919999999998</v>
          </cell>
          <cell r="O156">
            <v>77931.16</v>
          </cell>
          <cell r="Q156">
            <v>80855.09</v>
          </cell>
          <cell r="R156">
            <v>72585.929999999993</v>
          </cell>
          <cell r="S156">
            <v>77025.539999999994</v>
          </cell>
        </row>
        <row r="157">
          <cell r="E157">
            <v>6799.99</v>
          </cell>
          <cell r="F157">
            <v>5051.63</v>
          </cell>
          <cell r="G157">
            <v>3795.25</v>
          </cell>
          <cell r="I157">
            <v>2986.1</v>
          </cell>
          <cell r="J157">
            <v>3838.55</v>
          </cell>
          <cell r="K157">
            <v>7752.23</v>
          </cell>
          <cell r="M157">
            <v>6944.83</v>
          </cell>
          <cell r="N157">
            <v>8247.9500000000007</v>
          </cell>
          <cell r="O157">
            <v>8067.69</v>
          </cell>
          <cell r="Q157">
            <v>7951.27</v>
          </cell>
          <cell r="R157">
            <v>7481.86</v>
          </cell>
          <cell r="S157">
            <v>8976.51</v>
          </cell>
        </row>
        <row r="286">
          <cell r="E286">
            <v>1064139.0900000001</v>
          </cell>
          <cell r="F286">
            <v>1022682.3199999998</v>
          </cell>
          <cell r="G286">
            <v>1083582.3800000001</v>
          </cell>
          <cell r="I286">
            <v>1083487.5799999998</v>
          </cell>
          <cell r="J286">
            <v>996176.97999999986</v>
          </cell>
          <cell r="K286">
            <v>1132868.3099999998</v>
          </cell>
          <cell r="M286">
            <v>1313883.6100000001</v>
          </cell>
          <cell r="N286">
            <v>1090751.6300000001</v>
          </cell>
          <cell r="O286">
            <v>1063470.54</v>
          </cell>
          <cell r="Q286">
            <v>1187934.0300000003</v>
          </cell>
          <cell r="R286">
            <v>1065302.95</v>
          </cell>
          <cell r="S286">
            <v>2937311.9899999998</v>
          </cell>
        </row>
      </sheetData>
      <sheetData sheetId="23">
        <row r="9">
          <cell r="E9">
            <v>220</v>
          </cell>
          <cell r="F9">
            <v>153</v>
          </cell>
          <cell r="G9">
            <v>192</v>
          </cell>
          <cell r="I9">
            <v>173</v>
          </cell>
          <cell r="J9">
            <v>127</v>
          </cell>
          <cell r="K9">
            <v>162</v>
          </cell>
          <cell r="M9">
            <v>167</v>
          </cell>
          <cell r="N9">
            <v>231</v>
          </cell>
          <cell r="O9">
            <v>181</v>
          </cell>
          <cell r="Q9">
            <v>138</v>
          </cell>
          <cell r="R9">
            <v>111</v>
          </cell>
          <cell r="S9">
            <v>138</v>
          </cell>
        </row>
        <row r="11">
          <cell r="E11">
            <v>220</v>
          </cell>
          <cell r="F11">
            <v>153</v>
          </cell>
          <cell r="G11">
            <v>192</v>
          </cell>
          <cell r="I11">
            <v>173</v>
          </cell>
          <cell r="J11">
            <v>127</v>
          </cell>
          <cell r="K11">
            <v>162</v>
          </cell>
          <cell r="M11">
            <v>167</v>
          </cell>
          <cell r="N11">
            <v>231</v>
          </cell>
          <cell r="O11">
            <v>181</v>
          </cell>
          <cell r="Q11">
            <v>138</v>
          </cell>
          <cell r="R11">
            <v>111</v>
          </cell>
          <cell r="S11">
            <v>138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700321</v>
          </cell>
          <cell r="F30">
            <v>730812</v>
          </cell>
          <cell r="G30">
            <v>716278</v>
          </cell>
          <cell r="I30">
            <v>719286</v>
          </cell>
          <cell r="J30">
            <v>708779</v>
          </cell>
          <cell r="K30">
            <v>653223</v>
          </cell>
          <cell r="M30">
            <v>786488</v>
          </cell>
          <cell r="N30">
            <v>696794</v>
          </cell>
          <cell r="O30">
            <v>736581.68</v>
          </cell>
          <cell r="Q30">
            <v>694862</v>
          </cell>
          <cell r="R30">
            <v>691480.08</v>
          </cell>
          <cell r="S30">
            <v>706333</v>
          </cell>
        </row>
        <row r="37">
          <cell r="E37">
            <v>308033</v>
          </cell>
          <cell r="F37">
            <v>283171</v>
          </cell>
          <cell r="G37">
            <v>285937</v>
          </cell>
          <cell r="I37">
            <v>278900</v>
          </cell>
          <cell r="J37">
            <v>176309</v>
          </cell>
          <cell r="K37">
            <v>371651</v>
          </cell>
          <cell r="M37">
            <v>177024</v>
          </cell>
          <cell r="N37">
            <v>317554</v>
          </cell>
          <cell r="O37">
            <v>255557.31999999995</v>
          </cell>
          <cell r="Q37">
            <v>326538</v>
          </cell>
          <cell r="R37">
            <v>337228.92000000004</v>
          </cell>
          <cell r="S37">
            <v>306043</v>
          </cell>
        </row>
        <row r="39">
          <cell r="E39">
            <v>30.383191609613867</v>
          </cell>
          <cell r="F39">
            <v>27.771174256466384</v>
          </cell>
          <cell r="G39">
            <v>28.359732209273492</v>
          </cell>
          <cell r="I39">
            <v>27.773462551135434</v>
          </cell>
          <cell r="J39">
            <v>19.805282337241017</v>
          </cell>
          <cell r="K39">
            <v>36.093274131394118</v>
          </cell>
          <cell r="M39">
            <v>18.246774263373485</v>
          </cell>
          <cell r="N39">
            <v>31.079209635950622</v>
          </cell>
          <cell r="O39">
            <v>25.53941231553037</v>
          </cell>
          <cell r="Q39">
            <v>31.685183927341182</v>
          </cell>
          <cell r="R39">
            <v>32.54587059010872</v>
          </cell>
          <cell r="S39">
            <v>30.043271939796245</v>
          </cell>
          <cell r="T39">
            <v>28.429095444049686</v>
          </cell>
        </row>
        <row r="41">
          <cell r="E41">
            <v>0.64750139726851919</v>
          </cell>
          <cell r="F41">
            <v>0.69505820588906642</v>
          </cell>
          <cell r="G41">
            <v>0.65649705034688721</v>
          </cell>
          <cell r="I41">
            <v>0.65628913415685097</v>
          </cell>
          <cell r="J41">
            <v>0.71340902456945587</v>
          </cell>
          <cell r="K41">
            <v>0.59192689797096376</v>
          </cell>
          <cell r="M41">
            <v>0.73367102305058818</v>
          </cell>
          <cell r="N41">
            <v>0.62601066149897966</v>
          </cell>
          <cell r="O41">
            <v>0.68042297015800879</v>
          </cell>
          <cell r="Q41">
            <v>0.61877743587368916</v>
          </cell>
          <cell r="R41">
            <v>0.613943879562316</v>
          </cell>
          <cell r="S41">
            <v>0.64627469279825789</v>
          </cell>
          <cell r="T41">
            <v>0.65658393370539492</v>
          </cell>
        </row>
        <row r="58">
          <cell r="E58">
            <v>311.38472999999999</v>
          </cell>
          <cell r="F58">
            <v>316.42084000000006</v>
          </cell>
          <cell r="G58">
            <v>306.40512000000007</v>
          </cell>
          <cell r="I58">
            <v>301.24576000000002</v>
          </cell>
          <cell r="J58">
            <v>280.30652000000003</v>
          </cell>
          <cell r="K58">
            <v>323.67968000000002</v>
          </cell>
          <cell r="M58">
            <v>305.02224000000001</v>
          </cell>
          <cell r="N58">
            <v>324.36608000000001</v>
          </cell>
          <cell r="O58">
            <v>321.21733000000006</v>
          </cell>
          <cell r="Q58">
            <v>319.19600000000003</v>
          </cell>
          <cell r="R58">
            <v>319.53571999999997</v>
          </cell>
          <cell r="S58">
            <v>315.61344000000003</v>
          </cell>
        </row>
        <row r="62">
          <cell r="E62">
            <v>15205708.709999999</v>
          </cell>
          <cell r="F62">
            <v>15765157.67</v>
          </cell>
          <cell r="G62">
            <v>15699369.230000004</v>
          </cell>
          <cell r="I62">
            <v>15581709.34</v>
          </cell>
          <cell r="J62">
            <v>14595874.280000003</v>
          </cell>
          <cell r="K62">
            <v>14998770.5</v>
          </cell>
          <cell r="M62">
            <v>16865620.140000001</v>
          </cell>
          <cell r="N62">
            <v>14882111.810000001</v>
          </cell>
          <cell r="O62">
            <v>15673464.870000001</v>
          </cell>
          <cell r="Q62">
            <v>14082076.319999998</v>
          </cell>
          <cell r="R62">
            <v>15719878.789999999</v>
          </cell>
          <cell r="S62">
            <v>16121397.859999998</v>
          </cell>
        </row>
        <row r="64">
          <cell r="E64">
            <v>12948613.629999999</v>
          </cell>
          <cell r="F64">
            <v>13551200.530000001</v>
          </cell>
          <cell r="G64">
            <v>13335133.860000003</v>
          </cell>
          <cell r="I64">
            <v>13261615.6</v>
          </cell>
          <cell r="J64">
            <v>12174010.740000002</v>
          </cell>
          <cell r="K64">
            <v>12712341.66</v>
          </cell>
          <cell r="M64">
            <v>14567106.000000002</v>
          </cell>
          <cell r="N64">
            <v>12589782.109999999</v>
          </cell>
          <cell r="O64">
            <v>13384898.98</v>
          </cell>
          <cell r="Q64">
            <v>11756344.559999999</v>
          </cell>
          <cell r="R64">
            <v>13337923.6</v>
          </cell>
          <cell r="S64">
            <v>12818582.519999998</v>
          </cell>
        </row>
        <row r="89">
          <cell r="E89">
            <v>1358797.27</v>
          </cell>
          <cell r="F89">
            <v>1320002.52</v>
          </cell>
          <cell r="G89">
            <v>1213661.49</v>
          </cell>
          <cell r="I89">
            <v>1210431.96</v>
          </cell>
          <cell r="J89">
            <v>1418401.4</v>
          </cell>
          <cell r="K89">
            <v>1229169.3400000001</v>
          </cell>
          <cell r="M89">
            <v>1244542.05</v>
          </cell>
          <cell r="N89">
            <v>1210368.21</v>
          </cell>
          <cell r="O89">
            <v>1210563.83</v>
          </cell>
          <cell r="Q89">
            <v>1221031.8600000001</v>
          </cell>
          <cell r="R89">
            <v>1240816.6200000001</v>
          </cell>
          <cell r="S89">
            <v>2044060.74</v>
          </cell>
        </row>
        <row r="92">
          <cell r="E92">
            <v>898297.81</v>
          </cell>
          <cell r="F92">
            <v>893954.62</v>
          </cell>
          <cell r="G92">
            <v>1150573.8799999999</v>
          </cell>
          <cell r="I92">
            <v>1109661.7800000003</v>
          </cell>
          <cell r="J92">
            <v>1003462.1399999999</v>
          </cell>
          <cell r="K92">
            <v>1057259.5</v>
          </cell>
          <cell r="M92">
            <v>1053972.0899999999</v>
          </cell>
          <cell r="N92">
            <v>1081961.49</v>
          </cell>
          <cell r="O92">
            <v>1078002.06</v>
          </cell>
          <cell r="Q92">
            <v>1104699.8999999999</v>
          </cell>
          <cell r="R92">
            <v>1141138.5699999998</v>
          </cell>
          <cell r="S92">
            <v>1258754.6000000001</v>
          </cell>
        </row>
        <row r="154">
          <cell r="E154">
            <v>1084083.2300000002</v>
          </cell>
          <cell r="F154">
            <v>1091859.72</v>
          </cell>
          <cell r="G154">
            <v>1072834.1399999999</v>
          </cell>
          <cell r="I154">
            <v>1038858.5</v>
          </cell>
          <cell r="J154">
            <v>979529.19000000018</v>
          </cell>
          <cell r="K154">
            <v>1150160.6400000001</v>
          </cell>
          <cell r="M154">
            <v>1044907.17</v>
          </cell>
          <cell r="N154">
            <v>1116625.68</v>
          </cell>
          <cell r="O154">
            <v>1132261.73</v>
          </cell>
          <cell r="Q154">
            <v>1112961.74</v>
          </cell>
          <cell r="R154">
            <v>1113970</v>
          </cell>
          <cell r="S154">
            <v>1109608.3999999999</v>
          </cell>
        </row>
        <row r="155">
          <cell r="E155">
            <v>589458.91</v>
          </cell>
          <cell r="F155">
            <v>591364.21</v>
          </cell>
          <cell r="G155">
            <v>583794.42000000004</v>
          </cell>
          <cell r="I155">
            <v>564527.59</v>
          </cell>
          <cell r="J155">
            <v>531317.31000000006</v>
          </cell>
          <cell r="K155">
            <v>623528.4</v>
          </cell>
          <cell r="M155">
            <v>559053.80000000005</v>
          </cell>
          <cell r="N155">
            <v>600514.37</v>
          </cell>
          <cell r="O155">
            <v>607829.31999999995</v>
          </cell>
          <cell r="Q155">
            <v>601733.28</v>
          </cell>
          <cell r="R155">
            <v>599507</v>
          </cell>
          <cell r="S155">
            <v>597865.81999999995</v>
          </cell>
        </row>
        <row r="156">
          <cell r="E156">
            <v>477080.2</v>
          </cell>
          <cell r="F156">
            <v>485525.09</v>
          </cell>
          <cell r="G156">
            <v>477287.29</v>
          </cell>
          <cell r="I156">
            <v>463287.39</v>
          </cell>
          <cell r="J156">
            <v>433874.84</v>
          </cell>
          <cell r="K156">
            <v>504597.68</v>
          </cell>
          <cell r="M156">
            <v>466675.94</v>
          </cell>
          <cell r="N156">
            <v>493574.24</v>
          </cell>
          <cell r="O156">
            <v>499677.82</v>
          </cell>
          <cell r="Q156">
            <v>490155.28</v>
          </cell>
          <cell r="R156">
            <v>491830.34</v>
          </cell>
          <cell r="S156">
            <v>490051.29</v>
          </cell>
        </row>
        <row r="157">
          <cell r="E157">
            <v>17544.12</v>
          </cell>
          <cell r="F157">
            <v>14970.42</v>
          </cell>
          <cell r="G157">
            <v>11752.43</v>
          </cell>
          <cell r="I157">
            <v>11043.52</v>
          </cell>
          <cell r="J157">
            <v>14337.04</v>
          </cell>
          <cell r="K157">
            <v>22034.560000000001</v>
          </cell>
          <cell r="M157">
            <v>19177.43</v>
          </cell>
          <cell r="N157">
            <v>22537.07</v>
          </cell>
          <cell r="O157">
            <v>24754.59</v>
          </cell>
          <cell r="Q157">
            <v>21073.18</v>
          </cell>
          <cell r="R157">
            <v>22632.66</v>
          </cell>
          <cell r="S157">
            <v>21691.29</v>
          </cell>
        </row>
        <row r="286">
          <cell r="E286">
            <v>2786743.41</v>
          </cell>
          <cell r="F286">
            <v>4740978.87</v>
          </cell>
          <cell r="G286">
            <v>3838426.4400000009</v>
          </cell>
          <cell r="I286">
            <v>4069908.5799999996</v>
          </cell>
          <cell r="J286">
            <v>4375166.7700000005</v>
          </cell>
          <cell r="K286">
            <v>4361195.870000001</v>
          </cell>
          <cell r="M286">
            <v>3730298.1199999996</v>
          </cell>
          <cell r="N286">
            <v>4474432.8499999996</v>
          </cell>
          <cell r="O286">
            <v>4663914.8899999987</v>
          </cell>
          <cell r="Q286">
            <v>4312159.459999999</v>
          </cell>
          <cell r="R286">
            <v>4297877.6099999994</v>
          </cell>
          <cell r="S286">
            <v>10954315.140000001</v>
          </cell>
        </row>
      </sheetData>
      <sheetData sheetId="24">
        <row r="9">
          <cell r="E9">
            <v>44</v>
          </cell>
          <cell r="F9">
            <v>33</v>
          </cell>
          <cell r="G9">
            <v>59</v>
          </cell>
          <cell r="I9">
            <v>64</v>
          </cell>
          <cell r="J9">
            <v>99</v>
          </cell>
          <cell r="K9">
            <v>135</v>
          </cell>
          <cell r="M9">
            <v>62</v>
          </cell>
          <cell r="N9">
            <v>37</v>
          </cell>
          <cell r="O9">
            <v>66</v>
          </cell>
          <cell r="Q9">
            <v>38</v>
          </cell>
          <cell r="R9">
            <v>23</v>
          </cell>
          <cell r="S9">
            <v>63</v>
          </cell>
        </row>
        <row r="11">
          <cell r="E11">
            <v>38</v>
          </cell>
          <cell r="F11">
            <v>32</v>
          </cell>
          <cell r="G11">
            <v>54</v>
          </cell>
          <cell r="I11">
            <v>46</v>
          </cell>
          <cell r="J11">
            <v>64</v>
          </cell>
          <cell r="K11">
            <v>116</v>
          </cell>
          <cell r="M11">
            <v>60</v>
          </cell>
          <cell r="N11">
            <v>33</v>
          </cell>
          <cell r="O11">
            <v>52</v>
          </cell>
          <cell r="Q11">
            <v>33</v>
          </cell>
          <cell r="R11">
            <v>21</v>
          </cell>
          <cell r="S11">
            <v>62</v>
          </cell>
        </row>
        <row r="12">
          <cell r="E12">
            <v>6</v>
          </cell>
          <cell r="F12">
            <v>1</v>
          </cell>
          <cell r="G12">
            <v>5</v>
          </cell>
          <cell r="I12">
            <v>18</v>
          </cell>
          <cell r="J12">
            <v>35</v>
          </cell>
          <cell r="K12">
            <v>19</v>
          </cell>
          <cell r="M12">
            <v>2</v>
          </cell>
          <cell r="N12">
            <v>4</v>
          </cell>
          <cell r="O12">
            <v>14</v>
          </cell>
          <cell r="Q12">
            <v>5</v>
          </cell>
          <cell r="R12">
            <v>2</v>
          </cell>
          <cell r="S12">
            <v>1</v>
          </cell>
        </row>
        <row r="30">
          <cell r="E30">
            <v>130057</v>
          </cell>
          <cell r="F30">
            <v>129164</v>
          </cell>
          <cell r="G30">
            <v>131320</v>
          </cell>
          <cell r="I30">
            <v>140492</v>
          </cell>
          <cell r="J30">
            <v>139534</v>
          </cell>
          <cell r="K30">
            <v>128916</v>
          </cell>
          <cell r="M30">
            <v>158524</v>
          </cell>
          <cell r="N30">
            <v>148386</v>
          </cell>
          <cell r="O30">
            <v>151420</v>
          </cell>
          <cell r="Q30">
            <v>142976</v>
          </cell>
          <cell r="R30">
            <v>142104</v>
          </cell>
          <cell r="S30">
            <v>141786</v>
          </cell>
        </row>
        <row r="37">
          <cell r="E37">
            <v>44173</v>
          </cell>
          <cell r="F37">
            <v>39009</v>
          </cell>
          <cell r="G37">
            <v>40407</v>
          </cell>
          <cell r="I37">
            <v>33415</v>
          </cell>
          <cell r="J37">
            <v>16346</v>
          </cell>
          <cell r="K37">
            <v>45828</v>
          </cell>
          <cell r="M37">
            <v>32618</v>
          </cell>
          <cell r="N37">
            <v>26646</v>
          </cell>
          <cell r="O37">
            <v>22721</v>
          </cell>
          <cell r="Q37">
            <v>28098</v>
          </cell>
          <cell r="R37">
            <v>28605</v>
          </cell>
          <cell r="S37">
            <v>24735</v>
          </cell>
        </row>
        <row r="39">
          <cell r="E39">
            <v>24.256884764284344</v>
          </cell>
          <cell r="F39">
            <v>22.181723065375493</v>
          </cell>
          <cell r="G39">
            <v>21.970475491395479</v>
          </cell>
          <cell r="I39">
            <v>18.612280819018338</v>
          </cell>
          <cell r="J39">
            <v>10.203941495570968</v>
          </cell>
          <cell r="K39">
            <v>24.693007742832357</v>
          </cell>
          <cell r="M39">
            <v>16.466418965308346</v>
          </cell>
          <cell r="N39">
            <v>14.573875756150386</v>
          </cell>
          <cell r="O39">
            <v>12.615698968911888</v>
          </cell>
          <cell r="Q39">
            <v>15.884717361931628</v>
          </cell>
          <cell r="R39">
            <v>15.884254014793097</v>
          </cell>
          <cell r="S39">
            <v>14.496108584556239</v>
          </cell>
          <cell r="T39">
            <v>17.747328978306662</v>
          </cell>
        </row>
        <row r="41">
          <cell r="E41">
            <v>0.42031629482284161</v>
          </cell>
          <cell r="F41">
            <v>0.42981597950151412</v>
          </cell>
          <cell r="G41">
            <v>0.42104453158314925</v>
          </cell>
          <cell r="I41">
            <v>0.44775971940917847</v>
          </cell>
          <cell r="J41">
            <v>0.48892392865902801</v>
          </cell>
          <cell r="K41">
            <v>0.4038437140239175</v>
          </cell>
          <cell r="M41">
            <v>0.50843195740722924</v>
          </cell>
          <cell r="N41">
            <v>0.45873258529784106</v>
          </cell>
          <cell r="O41">
            <v>0.48177667478006331</v>
          </cell>
          <cell r="Q41">
            <v>0.43833197417392744</v>
          </cell>
          <cell r="R41">
            <v>0.43456415604114329</v>
          </cell>
          <cell r="S41">
            <v>0.44635217452897008</v>
          </cell>
          <cell r="T41">
            <v>0.44859159336277471</v>
          </cell>
        </row>
        <row r="58">
          <cell r="E58">
            <v>67.001800000000003</v>
          </cell>
          <cell r="F58">
            <v>65.902119999999996</v>
          </cell>
          <cell r="G58">
            <v>68.863280000000003</v>
          </cell>
          <cell r="I58">
            <v>70.880510000000001</v>
          </cell>
          <cell r="J58">
            <v>62.131199999999993</v>
          </cell>
          <cell r="K58">
            <v>73.394449999999992</v>
          </cell>
          <cell r="M58">
            <v>71.572839999999999</v>
          </cell>
          <cell r="N58">
            <v>69.768399999999986</v>
          </cell>
          <cell r="O58">
            <v>72.575999999999993</v>
          </cell>
          <cell r="Q58">
            <v>71.172660000000008</v>
          </cell>
          <cell r="R58">
            <v>69.004249999999999</v>
          </cell>
          <cell r="S58">
            <v>64.641760000000005</v>
          </cell>
        </row>
        <row r="62">
          <cell r="E62">
            <v>2508105.48</v>
          </cell>
          <cell r="F62">
            <v>2476313.67</v>
          </cell>
          <cell r="G62">
            <v>2546300.85</v>
          </cell>
          <cell r="I62">
            <v>2683752.44</v>
          </cell>
          <cell r="J62">
            <v>2495673.2899999991</v>
          </cell>
          <cell r="K62">
            <v>2654563.1399999997</v>
          </cell>
          <cell r="M62">
            <v>3005008.8900000006</v>
          </cell>
          <cell r="N62">
            <v>2826426.4300000006</v>
          </cell>
          <cell r="O62">
            <v>2878149</v>
          </cell>
          <cell r="Q62">
            <v>2571063.2199999997</v>
          </cell>
          <cell r="R62">
            <v>2915212.29</v>
          </cell>
          <cell r="S62">
            <v>2734206.2599999993</v>
          </cell>
        </row>
        <row r="64">
          <cell r="E64">
            <v>2039434.8900000001</v>
          </cell>
          <cell r="F64">
            <v>2015450.4499999997</v>
          </cell>
          <cell r="G64">
            <v>2072428.66</v>
          </cell>
          <cell r="I64">
            <v>2204651.46</v>
          </cell>
          <cell r="J64">
            <v>2015365.2499999993</v>
          </cell>
          <cell r="K64">
            <v>2155286.1999999997</v>
          </cell>
          <cell r="M64">
            <v>2506206.4800000004</v>
          </cell>
          <cell r="N64">
            <v>2304515.6900000004</v>
          </cell>
          <cell r="O64">
            <v>2369777.58</v>
          </cell>
          <cell r="Q64">
            <v>2058064.9899999998</v>
          </cell>
          <cell r="R64">
            <v>2387941.4300000002</v>
          </cell>
          <cell r="S64">
            <v>2207079.0699999994</v>
          </cell>
        </row>
        <row r="89">
          <cell r="E89">
            <v>317400</v>
          </cell>
          <cell r="F89">
            <v>308980</v>
          </cell>
          <cell r="G89">
            <v>318820</v>
          </cell>
          <cell r="I89">
            <v>320070</v>
          </cell>
          <cell r="J89">
            <v>319450</v>
          </cell>
          <cell r="K89">
            <v>330840</v>
          </cell>
          <cell r="M89">
            <v>324660</v>
          </cell>
          <cell r="N89">
            <v>345230</v>
          </cell>
          <cell r="O89">
            <v>329630</v>
          </cell>
          <cell r="Q89">
            <v>331330</v>
          </cell>
          <cell r="R89">
            <v>351278.6</v>
          </cell>
          <cell r="S89">
            <v>344500</v>
          </cell>
        </row>
        <row r="92">
          <cell r="E92">
            <v>151270.59</v>
          </cell>
          <cell r="F92">
            <v>151883.22</v>
          </cell>
          <cell r="G92">
            <v>155052.19</v>
          </cell>
          <cell r="I92">
            <v>159030.98000000001</v>
          </cell>
          <cell r="J92">
            <v>160858.04</v>
          </cell>
          <cell r="K92">
            <v>168436.94</v>
          </cell>
          <cell r="M92">
            <v>174142.41</v>
          </cell>
          <cell r="N92">
            <v>176680.74</v>
          </cell>
          <cell r="O92">
            <v>178741.42</v>
          </cell>
          <cell r="Q92">
            <v>181668.23</v>
          </cell>
          <cell r="R92">
            <v>175992.25999999998</v>
          </cell>
          <cell r="S92">
            <v>182627.18999999997</v>
          </cell>
        </row>
        <row r="154">
          <cell r="E154">
            <v>224839.84999999998</v>
          </cell>
          <cell r="F154">
            <v>220050.33000000002</v>
          </cell>
          <cell r="G154">
            <v>231043.68999999997</v>
          </cell>
          <cell r="I154">
            <v>234608.81</v>
          </cell>
          <cell r="J154">
            <v>208772.82</v>
          </cell>
          <cell r="K154">
            <v>248960.57</v>
          </cell>
          <cell r="M154">
            <v>242510.78000000003</v>
          </cell>
          <cell r="N154">
            <v>240664.74</v>
          </cell>
          <cell r="O154">
            <v>241262.15999999997</v>
          </cell>
          <cell r="Q154">
            <v>242043.16</v>
          </cell>
          <cell r="R154">
            <v>235503.15000000002</v>
          </cell>
          <cell r="S154">
            <v>221039.94000000003</v>
          </cell>
        </row>
        <row r="155">
          <cell r="E155">
            <v>101991.42</v>
          </cell>
          <cell r="F155">
            <v>100869.94</v>
          </cell>
          <cell r="G155">
            <v>107509.7</v>
          </cell>
          <cell r="I155">
            <v>109359.38</v>
          </cell>
          <cell r="J155">
            <v>96505.72</v>
          </cell>
          <cell r="K155">
            <v>114277.73</v>
          </cell>
          <cell r="M155">
            <v>111077.77</v>
          </cell>
          <cell r="N155">
            <v>107513.01</v>
          </cell>
          <cell r="O155">
            <v>109226.03</v>
          </cell>
          <cell r="Q155">
            <v>110186.07</v>
          </cell>
          <cell r="R155">
            <v>111017.38</v>
          </cell>
          <cell r="S155">
            <v>104299.46</v>
          </cell>
        </row>
        <row r="156">
          <cell r="E156">
            <v>117617.07</v>
          </cell>
          <cell r="F156">
            <v>114929.16</v>
          </cell>
          <cell r="G156">
            <v>120448.34</v>
          </cell>
          <cell r="I156">
            <v>122609.37</v>
          </cell>
          <cell r="J156">
            <v>108658.16</v>
          </cell>
          <cell r="K156">
            <v>128016.46</v>
          </cell>
          <cell r="M156">
            <v>125408.81</v>
          </cell>
          <cell r="N156">
            <v>125662.93</v>
          </cell>
          <cell r="O156">
            <v>128775.89</v>
          </cell>
          <cell r="Q156">
            <v>125915.51</v>
          </cell>
          <cell r="R156">
            <v>118251.26</v>
          </cell>
          <cell r="S156">
            <v>110442.13</v>
          </cell>
        </row>
        <row r="157">
          <cell r="E157">
            <v>5231.3599999999997</v>
          </cell>
          <cell r="F157">
            <v>4251.2299999999996</v>
          </cell>
          <cell r="G157">
            <v>3085.65</v>
          </cell>
          <cell r="I157">
            <v>2640.06</v>
          </cell>
          <cell r="J157">
            <v>3608.94</v>
          </cell>
          <cell r="K157">
            <v>6666.38</v>
          </cell>
          <cell r="M157">
            <v>6024.2</v>
          </cell>
          <cell r="N157">
            <v>7488.8</v>
          </cell>
          <cell r="O157">
            <v>3260.24</v>
          </cell>
          <cell r="Q157">
            <v>5941.58</v>
          </cell>
          <cell r="R157">
            <v>6234.51</v>
          </cell>
          <cell r="S157">
            <v>6298.35</v>
          </cell>
        </row>
        <row r="286">
          <cell r="E286">
            <v>1086313.9800000002</v>
          </cell>
          <cell r="F286">
            <v>1111459.3700000001</v>
          </cell>
          <cell r="G286">
            <v>1206631.6299999997</v>
          </cell>
          <cell r="I286">
            <v>1125692.0899999999</v>
          </cell>
          <cell r="J286">
            <v>1121592.56</v>
          </cell>
          <cell r="K286">
            <v>1119105.1900000002</v>
          </cell>
          <cell r="M286">
            <v>1179346.28</v>
          </cell>
          <cell r="N286">
            <v>1166798.48</v>
          </cell>
          <cell r="O286">
            <v>1214858.8999999997</v>
          </cell>
          <cell r="Q286">
            <v>1115509.92</v>
          </cell>
          <cell r="R286">
            <v>1187863.55</v>
          </cell>
          <cell r="S286">
            <v>1957443.9800000002</v>
          </cell>
        </row>
      </sheetData>
      <sheetData sheetId="25">
        <row r="9">
          <cell r="E9">
            <v>8</v>
          </cell>
          <cell r="F9">
            <v>2</v>
          </cell>
          <cell r="G9">
            <v>3</v>
          </cell>
          <cell r="I9">
            <v>14</v>
          </cell>
          <cell r="J9">
            <v>6</v>
          </cell>
          <cell r="K9">
            <v>17</v>
          </cell>
          <cell r="M9">
            <v>15</v>
          </cell>
          <cell r="N9">
            <v>17</v>
          </cell>
          <cell r="O9">
            <v>12</v>
          </cell>
          <cell r="Q9">
            <v>5</v>
          </cell>
          <cell r="R9">
            <v>0</v>
          </cell>
          <cell r="S9">
            <v>6</v>
          </cell>
        </row>
        <row r="11">
          <cell r="E11">
            <v>8</v>
          </cell>
          <cell r="F11">
            <v>2</v>
          </cell>
          <cell r="G11">
            <v>3</v>
          </cell>
          <cell r="I11">
            <v>14</v>
          </cell>
          <cell r="J11">
            <v>6</v>
          </cell>
          <cell r="K11">
            <v>17</v>
          </cell>
          <cell r="M11">
            <v>15</v>
          </cell>
          <cell r="N11">
            <v>17</v>
          </cell>
          <cell r="O11">
            <v>12</v>
          </cell>
          <cell r="Q11">
            <v>5</v>
          </cell>
          <cell r="R11">
            <v>0</v>
          </cell>
          <cell r="S11">
            <v>6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45863</v>
          </cell>
          <cell r="F30">
            <v>49180</v>
          </cell>
          <cell r="G30">
            <v>45437</v>
          </cell>
          <cell r="I30">
            <v>49772</v>
          </cell>
          <cell r="J30">
            <v>47296</v>
          </cell>
          <cell r="K30">
            <v>43076</v>
          </cell>
          <cell r="M30">
            <v>53452</v>
          </cell>
          <cell r="N30">
            <v>48294</v>
          </cell>
          <cell r="O30">
            <v>49354</v>
          </cell>
          <cell r="Q30">
            <v>47396</v>
          </cell>
          <cell r="R30">
            <v>44800</v>
          </cell>
          <cell r="S30">
            <v>46718</v>
          </cell>
        </row>
        <row r="37">
          <cell r="E37">
            <v>9200.81</v>
          </cell>
          <cell r="F37">
            <v>7478.76</v>
          </cell>
          <cell r="G37">
            <v>10871.77</v>
          </cell>
          <cell r="I37">
            <v>7458.92</v>
          </cell>
          <cell r="J37">
            <v>4584.96</v>
          </cell>
          <cell r="K37">
            <v>18708.189999999999</v>
          </cell>
          <cell r="M37">
            <v>4112.32</v>
          </cell>
          <cell r="N37">
            <v>11791.79</v>
          </cell>
          <cell r="O37">
            <v>12849.65</v>
          </cell>
          <cell r="Q37">
            <v>18227.68</v>
          </cell>
          <cell r="R37">
            <v>17603.84</v>
          </cell>
          <cell r="S37">
            <v>12212.67</v>
          </cell>
        </row>
        <row r="39">
          <cell r="E39">
            <v>15.935173799338401</v>
          </cell>
          <cell r="F39">
            <v>12.789889523548927</v>
          </cell>
          <cell r="G39">
            <v>18.069323715658086</v>
          </cell>
          <cell r="I39">
            <v>12.673168411037109</v>
          </cell>
          <cell r="J39">
            <v>8.5888016784369547</v>
          </cell>
          <cell r="K39">
            <v>28.932726063624131</v>
          </cell>
          <cell r="M39">
            <v>7.0014812292500217</v>
          </cell>
          <cell r="N39">
            <v>18.608136470513976</v>
          </cell>
          <cell r="O39">
            <v>20.042503743448965</v>
          </cell>
          <cell r="Q39">
            <v>26.557025467684596</v>
          </cell>
          <cell r="R39">
            <v>27.319883295052456</v>
          </cell>
          <cell r="S39">
            <v>20.306729186411932</v>
          </cell>
          <cell r="T39">
            <v>18.438610689919187</v>
          </cell>
        </row>
        <row r="41">
          <cell r="E41">
            <v>0.54733688971632466</v>
          </cell>
          <cell r="F41">
            <v>0.60547860880270854</v>
          </cell>
          <cell r="G41">
            <v>0.54115181001268409</v>
          </cell>
          <cell r="I41">
            <v>0.59147113173577981</v>
          </cell>
          <cell r="J41">
            <v>0.62032422223388062</v>
          </cell>
          <cell r="K41">
            <v>0.50815446593409186</v>
          </cell>
          <cell r="M41">
            <v>0.64790303030303031</v>
          </cell>
          <cell r="N41">
            <v>0.5635272084434565</v>
          </cell>
          <cell r="O41">
            <v>0.59220062395008399</v>
          </cell>
          <cell r="Q41">
            <v>0.54878077021049942</v>
          </cell>
          <cell r="R41">
            <v>0.51862956767363388</v>
          </cell>
          <cell r="S41">
            <v>0.55886117590764994</v>
          </cell>
          <cell r="T41">
            <v>0.56985302745468114</v>
          </cell>
        </row>
        <row r="58">
          <cell r="E58">
            <v>20.997450000000001</v>
          </cell>
          <cell r="F58">
            <v>20.29956</v>
          </cell>
          <cell r="G58">
            <v>20.75479</v>
          </cell>
          <cell r="I58">
            <v>21.071929999999998</v>
          </cell>
          <cell r="J58">
            <v>19.988500000000002</v>
          </cell>
          <cell r="K58">
            <v>24.630139999999997</v>
          </cell>
          <cell r="M58">
            <v>23.950289999999999</v>
          </cell>
          <cell r="N58">
            <v>24.365359999999995</v>
          </cell>
          <cell r="O58">
            <v>22.27618</v>
          </cell>
          <cell r="Q58">
            <v>24.604909999999997</v>
          </cell>
          <cell r="R58">
            <v>23.86891</v>
          </cell>
          <cell r="S58">
            <v>22.565390000000001</v>
          </cell>
        </row>
        <row r="62">
          <cell r="E62">
            <v>926103.65</v>
          </cell>
          <cell r="F62">
            <v>992204.2</v>
          </cell>
          <cell r="G62">
            <v>934103.93</v>
          </cell>
          <cell r="I62">
            <v>998889.83000000007</v>
          </cell>
          <cell r="J62">
            <v>895978.83000000007</v>
          </cell>
          <cell r="K62">
            <v>919093.71</v>
          </cell>
          <cell r="M62">
            <v>1067951.19</v>
          </cell>
          <cell r="N62">
            <v>961142.25</v>
          </cell>
          <cell r="O62">
            <v>979494.80999999994</v>
          </cell>
          <cell r="Q62">
            <v>960256.09000000008</v>
          </cell>
          <cell r="R62">
            <v>953382.45000000007</v>
          </cell>
          <cell r="S62">
            <v>936724.75</v>
          </cell>
        </row>
        <row r="64">
          <cell r="E64">
            <v>806280.01</v>
          </cell>
          <cell r="F64">
            <v>872247.87</v>
          </cell>
          <cell r="G64">
            <v>814665</v>
          </cell>
          <cell r="I64">
            <v>879065.67</v>
          </cell>
          <cell r="J64">
            <v>776892.27</v>
          </cell>
          <cell r="K64">
            <v>798541.57</v>
          </cell>
          <cell r="M64">
            <v>946467.41</v>
          </cell>
          <cell r="N64">
            <v>838606.08</v>
          </cell>
          <cell r="O64">
            <v>856525.33</v>
          </cell>
          <cell r="Q64">
            <v>767082.94000000006</v>
          </cell>
          <cell r="R64">
            <v>829964.91</v>
          </cell>
          <cell r="S64">
            <v>812892.42</v>
          </cell>
        </row>
        <row r="89">
          <cell r="E89">
            <v>83810</v>
          </cell>
          <cell r="F89">
            <v>83890</v>
          </cell>
          <cell r="G89">
            <v>82790</v>
          </cell>
          <cell r="I89">
            <v>82790</v>
          </cell>
          <cell r="J89">
            <v>83520</v>
          </cell>
          <cell r="K89">
            <v>83240</v>
          </cell>
          <cell r="M89">
            <v>84070</v>
          </cell>
          <cell r="N89">
            <v>84100</v>
          </cell>
          <cell r="O89">
            <v>84550</v>
          </cell>
          <cell r="Q89">
            <v>154240.84</v>
          </cell>
          <cell r="R89">
            <v>86500</v>
          </cell>
          <cell r="S89">
            <v>84970</v>
          </cell>
        </row>
        <row r="92">
          <cell r="E92">
            <v>36013.64</v>
          </cell>
          <cell r="F92">
            <v>36066.33</v>
          </cell>
          <cell r="G92">
            <v>36648.93</v>
          </cell>
          <cell r="I92">
            <v>37034.159999999996</v>
          </cell>
          <cell r="J92">
            <v>35566.560000000005</v>
          </cell>
          <cell r="K92">
            <v>37312.14</v>
          </cell>
          <cell r="M92">
            <v>37413.78</v>
          </cell>
          <cell r="N92">
            <v>38436.17</v>
          </cell>
          <cell r="O92">
            <v>38419.480000000003</v>
          </cell>
          <cell r="Q92">
            <v>38932.310000000005</v>
          </cell>
          <cell r="R92">
            <v>36917.54</v>
          </cell>
          <cell r="S92">
            <v>38862.33</v>
          </cell>
        </row>
        <row r="154">
          <cell r="E154">
            <v>61463.03</v>
          </cell>
          <cell r="F154">
            <v>60140.88</v>
          </cell>
          <cell r="G154">
            <v>62130.58</v>
          </cell>
          <cell r="I154">
            <v>64335.189999999995</v>
          </cell>
          <cell r="J154">
            <v>59725.49</v>
          </cell>
          <cell r="K154">
            <v>69734.25</v>
          </cell>
          <cell r="M154">
            <v>67718.09</v>
          </cell>
          <cell r="N154">
            <v>69641.25</v>
          </cell>
          <cell r="O154">
            <v>68975.299999999988</v>
          </cell>
          <cell r="Q154">
            <v>72261.13</v>
          </cell>
          <cell r="R154">
            <v>68273.210000000006</v>
          </cell>
          <cell r="S154">
            <v>64693.000000000007</v>
          </cell>
        </row>
        <row r="155">
          <cell r="E155">
            <v>25680.17</v>
          </cell>
          <cell r="F155">
            <v>25650.06</v>
          </cell>
          <cell r="G155">
            <v>26761.47</v>
          </cell>
          <cell r="I155">
            <v>27680.61</v>
          </cell>
          <cell r="J155">
            <v>25711.07</v>
          </cell>
          <cell r="K155">
            <v>29423.65</v>
          </cell>
          <cell r="M155">
            <v>28152.5</v>
          </cell>
          <cell r="N155">
            <v>26220.35</v>
          </cell>
          <cell r="O155">
            <v>26176.12</v>
          </cell>
          <cell r="Q155">
            <v>27996.55</v>
          </cell>
          <cell r="R155">
            <v>25676.9</v>
          </cell>
          <cell r="S155">
            <v>25732.79</v>
          </cell>
        </row>
        <row r="156">
          <cell r="E156">
            <v>32352.83</v>
          </cell>
          <cell r="F156">
            <v>32385.3</v>
          </cell>
          <cell r="G156">
            <v>33789.599999999999</v>
          </cell>
          <cell r="I156">
            <v>34904.559999999998</v>
          </cell>
          <cell r="J156">
            <v>32365.78</v>
          </cell>
          <cell r="K156">
            <v>37072.9</v>
          </cell>
          <cell r="M156">
            <v>35501.71</v>
          </cell>
          <cell r="N156">
            <v>39394.559999999998</v>
          </cell>
          <cell r="O156">
            <v>38393.56</v>
          </cell>
          <cell r="Q156">
            <v>40020.44</v>
          </cell>
          <cell r="R156">
            <v>39212.160000000003</v>
          </cell>
          <cell r="S156">
            <v>35530.980000000003</v>
          </cell>
        </row>
        <row r="157">
          <cell r="E157">
            <v>3430.03</v>
          </cell>
          <cell r="F157">
            <v>2105.52</v>
          </cell>
          <cell r="G157">
            <v>1579.51</v>
          </cell>
          <cell r="I157">
            <v>1750.02</v>
          </cell>
          <cell r="J157">
            <v>1648.64</v>
          </cell>
          <cell r="K157">
            <v>3237.7</v>
          </cell>
          <cell r="M157">
            <v>4063.88</v>
          </cell>
          <cell r="N157">
            <v>4026.34</v>
          </cell>
          <cell r="O157">
            <v>4405.62</v>
          </cell>
          <cell r="Q157">
            <v>4244.1400000000003</v>
          </cell>
          <cell r="R157">
            <v>3384.15</v>
          </cell>
          <cell r="S157">
            <v>3429.23</v>
          </cell>
        </row>
        <row r="286">
          <cell r="E286">
            <v>563243.88</v>
          </cell>
          <cell r="F286">
            <v>605518.40999999992</v>
          </cell>
          <cell r="G286">
            <v>714074.04999999993</v>
          </cell>
          <cell r="I286">
            <v>564492.42000000004</v>
          </cell>
          <cell r="J286">
            <v>333003</v>
          </cell>
          <cell r="K286">
            <v>666999.31999999995</v>
          </cell>
          <cell r="M286">
            <v>569379.64</v>
          </cell>
          <cell r="N286">
            <v>609058.98</v>
          </cell>
          <cell r="O286">
            <v>573533.41</v>
          </cell>
          <cell r="Q286">
            <v>570406.5</v>
          </cell>
          <cell r="R286">
            <v>736371.14999999967</v>
          </cell>
          <cell r="S286">
            <v>1168408.1199999999</v>
          </cell>
        </row>
      </sheetData>
      <sheetData sheetId="26">
        <row r="9">
          <cell r="E9">
            <v>17</v>
          </cell>
          <cell r="F9">
            <v>13</v>
          </cell>
          <cell r="G9">
            <v>28</v>
          </cell>
          <cell r="I9">
            <v>30</v>
          </cell>
          <cell r="J9">
            <v>21</v>
          </cell>
          <cell r="K9">
            <v>24</v>
          </cell>
          <cell r="M9">
            <v>21</v>
          </cell>
          <cell r="N9">
            <v>35</v>
          </cell>
          <cell r="O9">
            <v>6</v>
          </cell>
          <cell r="Q9">
            <v>9</v>
          </cell>
          <cell r="R9">
            <v>5</v>
          </cell>
          <cell r="S9">
            <v>10</v>
          </cell>
        </row>
        <row r="11">
          <cell r="E11">
            <v>17</v>
          </cell>
          <cell r="F11">
            <v>12</v>
          </cell>
          <cell r="G11">
            <v>28</v>
          </cell>
          <cell r="I11">
            <v>28</v>
          </cell>
          <cell r="J11">
            <v>19</v>
          </cell>
          <cell r="K11">
            <v>23</v>
          </cell>
          <cell r="M11">
            <v>19</v>
          </cell>
          <cell r="N11">
            <v>35</v>
          </cell>
          <cell r="O11">
            <v>6</v>
          </cell>
          <cell r="Q11">
            <v>9</v>
          </cell>
          <cell r="R11">
            <v>5</v>
          </cell>
          <cell r="S11">
            <v>9</v>
          </cell>
        </row>
        <row r="12">
          <cell r="E12">
            <v>0</v>
          </cell>
          <cell r="F12">
            <v>1</v>
          </cell>
          <cell r="G12">
            <v>0</v>
          </cell>
          <cell r="I12">
            <v>2</v>
          </cell>
          <cell r="J12">
            <v>2</v>
          </cell>
          <cell r="K12">
            <v>1</v>
          </cell>
          <cell r="M12">
            <v>2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1</v>
          </cell>
        </row>
        <row r="30">
          <cell r="E30">
            <v>67996</v>
          </cell>
          <cell r="F30">
            <v>70348</v>
          </cell>
          <cell r="G30">
            <v>72089</v>
          </cell>
          <cell r="I30">
            <v>76133</v>
          </cell>
          <cell r="J30">
            <v>73903</v>
          </cell>
          <cell r="K30">
            <v>66315</v>
          </cell>
          <cell r="M30">
            <v>83559</v>
          </cell>
          <cell r="N30">
            <v>75935</v>
          </cell>
          <cell r="O30">
            <v>79134</v>
          </cell>
          <cell r="Q30">
            <v>71309</v>
          </cell>
          <cell r="R30">
            <v>73100</v>
          </cell>
          <cell r="S30">
            <v>71102</v>
          </cell>
        </row>
        <row r="37">
          <cell r="E37">
            <v>29828</v>
          </cell>
          <cell r="F37">
            <v>28152</v>
          </cell>
          <cell r="G37">
            <v>29784</v>
          </cell>
          <cell r="I37">
            <v>24616</v>
          </cell>
          <cell r="J37">
            <v>12799</v>
          </cell>
          <cell r="K37">
            <v>38213</v>
          </cell>
          <cell r="M37">
            <v>17991</v>
          </cell>
          <cell r="N37">
            <v>26335</v>
          </cell>
          <cell r="O37">
            <v>17736</v>
          </cell>
          <cell r="Q37">
            <v>27658</v>
          </cell>
          <cell r="R37">
            <v>21139</v>
          </cell>
          <cell r="S37">
            <v>23680</v>
          </cell>
        </row>
        <row r="39">
          <cell r="E39">
            <v>29.150541417458271</v>
          </cell>
          <cell r="F39">
            <v>27.784138012711697</v>
          </cell>
          <cell r="G39">
            <v>28.625249884668612</v>
          </cell>
          <cell r="I39">
            <v>23.846936304189875</v>
          </cell>
          <cell r="J39">
            <v>14.230439955081664</v>
          </cell>
          <cell r="K39">
            <v>35.813495782567948</v>
          </cell>
          <cell r="M39">
            <v>17.316354816354817</v>
          </cell>
          <cell r="N39">
            <v>25.179993689464276</v>
          </cell>
          <cell r="O39">
            <v>17.830501658791594</v>
          </cell>
          <cell r="Q39">
            <v>26.711091795837561</v>
          </cell>
          <cell r="R39">
            <v>21.473776170498066</v>
          </cell>
          <cell r="S39">
            <v>24.014035230049995</v>
          </cell>
          <cell r="T39">
            <v>24.498688441012735</v>
          </cell>
        </row>
        <row r="41">
          <cell r="E41">
            <v>0.50773596176821989</v>
          </cell>
          <cell r="F41">
            <v>0.5412425466435854</v>
          </cell>
          <cell r="G41">
            <v>0.53427952048322258</v>
          </cell>
          <cell r="I41">
            <v>0.56070849904256892</v>
          </cell>
          <cell r="J41">
            <v>0.59931717918775129</v>
          </cell>
          <cell r="K41">
            <v>0.48376154418523215</v>
          </cell>
          <cell r="M41">
            <v>0.62739047189998876</v>
          </cell>
          <cell r="N41">
            <v>0.54854240936787779</v>
          </cell>
          <cell r="O41">
            <v>0.58820381313412873</v>
          </cell>
          <cell r="Q41">
            <v>0.5122000272947328</v>
          </cell>
          <cell r="R41">
            <v>0.52436391285946893</v>
          </cell>
          <cell r="S41">
            <v>0.5263305944185358</v>
          </cell>
          <cell r="T41">
            <v>0.54721407351385942</v>
          </cell>
        </row>
        <row r="58">
          <cell r="E58">
            <v>40.819500000000005</v>
          </cell>
          <cell r="F58">
            <v>41.889530000000001</v>
          </cell>
          <cell r="G58">
            <v>43.398520000000005</v>
          </cell>
          <cell r="I58">
            <v>42.985529999999997</v>
          </cell>
          <cell r="J58">
            <v>37.391029999999994</v>
          </cell>
          <cell r="K58">
            <v>44.679000000000002</v>
          </cell>
          <cell r="M58">
            <v>44.942230000000002</v>
          </cell>
          <cell r="N58">
            <v>44.16111999999999</v>
          </cell>
          <cell r="O58">
            <v>42.811850000000007</v>
          </cell>
          <cell r="Q58">
            <v>44.027869999999993</v>
          </cell>
          <cell r="R58">
            <v>41.950400000000002</v>
          </cell>
          <cell r="S58">
            <v>41.615029999999997</v>
          </cell>
        </row>
        <row r="62">
          <cell r="E62">
            <v>1346547.94</v>
          </cell>
          <cell r="F62">
            <v>1393687.26</v>
          </cell>
          <cell r="G62">
            <v>1424481.68</v>
          </cell>
          <cell r="I62">
            <v>1496478.49</v>
          </cell>
          <cell r="J62">
            <v>1361989.5700000003</v>
          </cell>
          <cell r="K62">
            <v>1413960.49</v>
          </cell>
          <cell r="M62">
            <v>1646132.91</v>
          </cell>
          <cell r="N62">
            <v>1489220.9100000001</v>
          </cell>
          <cell r="O62">
            <v>1539020.2899999998</v>
          </cell>
          <cell r="Q62">
            <v>1312259.1200000001</v>
          </cell>
          <cell r="R62">
            <v>1531228.36</v>
          </cell>
          <cell r="S62">
            <v>1398103.53</v>
          </cell>
        </row>
        <row r="64">
          <cell r="E64">
            <v>1156682.4099999999</v>
          </cell>
          <cell r="F64">
            <v>1201838.78</v>
          </cell>
          <cell r="G64">
            <v>1235123.8699999999</v>
          </cell>
          <cell r="I64">
            <v>1301903.73</v>
          </cell>
          <cell r="J64">
            <v>1167533.6400000004</v>
          </cell>
          <cell r="K64">
            <v>1205857.94</v>
          </cell>
          <cell r="M64">
            <v>1450241.3099999998</v>
          </cell>
          <cell r="N64">
            <v>1289517.83</v>
          </cell>
          <cell r="O64">
            <v>1344425.96</v>
          </cell>
          <cell r="Q64">
            <v>1118163.6000000001</v>
          </cell>
          <cell r="R64">
            <v>1342490.1</v>
          </cell>
          <cell r="S64">
            <v>1204276.1100000001</v>
          </cell>
        </row>
        <row r="89">
          <cell r="E89">
            <v>143650</v>
          </cell>
          <cell r="F89">
            <v>146650</v>
          </cell>
          <cell r="G89">
            <v>142740</v>
          </cell>
          <cell r="I89">
            <v>146291.87</v>
          </cell>
          <cell r="J89">
            <v>147650</v>
          </cell>
          <cell r="K89">
            <v>158552.34</v>
          </cell>
          <cell r="M89">
            <v>146870</v>
          </cell>
          <cell r="N89">
            <v>148950</v>
          </cell>
          <cell r="O89">
            <v>144094.10999999999</v>
          </cell>
          <cell r="Q89">
            <v>142660</v>
          </cell>
          <cell r="R89">
            <v>142320</v>
          </cell>
          <cell r="S89">
            <v>142610</v>
          </cell>
        </row>
        <row r="92">
          <cell r="E92">
            <v>46215.530000000006</v>
          </cell>
          <cell r="F92">
            <v>45198.48</v>
          </cell>
          <cell r="G92">
            <v>46617.81</v>
          </cell>
          <cell r="I92">
            <v>48282.89</v>
          </cell>
          <cell r="J92">
            <v>46805.93</v>
          </cell>
          <cell r="K92">
            <v>49550.21</v>
          </cell>
          <cell r="M92">
            <v>49021.599999999991</v>
          </cell>
          <cell r="N92">
            <v>50753.079999999994</v>
          </cell>
          <cell r="O92">
            <v>50500.22</v>
          </cell>
          <cell r="Q92">
            <v>51435.520000000004</v>
          </cell>
          <cell r="R92">
            <v>46418.259999999995</v>
          </cell>
          <cell r="S92">
            <v>51217.42</v>
          </cell>
        </row>
        <row r="154">
          <cell r="E154">
            <v>139340.06999999998</v>
          </cell>
          <cell r="F154">
            <v>141732.64000000001</v>
          </cell>
          <cell r="G154">
            <v>143432.04</v>
          </cell>
          <cell r="I154">
            <v>141992.57</v>
          </cell>
          <cell r="J154">
            <v>126353.55</v>
          </cell>
          <cell r="K154">
            <v>148742.70000000001</v>
          </cell>
          <cell r="M154">
            <v>147756.75999999998</v>
          </cell>
          <cell r="N154">
            <v>150989.38</v>
          </cell>
          <cell r="O154">
            <v>141897.78</v>
          </cell>
          <cell r="Q154">
            <v>148308.59</v>
          </cell>
          <cell r="R154">
            <v>141490.30000000002</v>
          </cell>
          <cell r="S154">
            <v>140389.21000000002</v>
          </cell>
        </row>
        <row r="155">
          <cell r="E155">
            <v>60756.3</v>
          </cell>
          <cell r="F155">
            <v>65712.67</v>
          </cell>
          <cell r="G155">
            <v>66828.58</v>
          </cell>
          <cell r="I155">
            <v>65574.899999999994</v>
          </cell>
          <cell r="J155">
            <v>58250.31</v>
          </cell>
          <cell r="K155">
            <v>66845.440000000002</v>
          </cell>
          <cell r="M155">
            <v>65957.95</v>
          </cell>
          <cell r="N155">
            <v>65040.78</v>
          </cell>
          <cell r="O155">
            <v>62003.31</v>
          </cell>
          <cell r="Q155">
            <v>64026.11</v>
          </cell>
          <cell r="R155">
            <v>60611.26</v>
          </cell>
          <cell r="S155">
            <v>60382.02</v>
          </cell>
        </row>
        <row r="156">
          <cell r="E156">
            <v>73541.62</v>
          </cell>
          <cell r="F156">
            <v>72487.77</v>
          </cell>
          <cell r="G156">
            <v>73941.64</v>
          </cell>
          <cell r="I156">
            <v>73965.38</v>
          </cell>
          <cell r="J156">
            <v>65534.54</v>
          </cell>
          <cell r="K156">
            <v>77345.16</v>
          </cell>
          <cell r="M156">
            <v>77152.84</v>
          </cell>
          <cell r="N156">
            <v>80123.44</v>
          </cell>
          <cell r="O156">
            <v>74534.97</v>
          </cell>
          <cell r="Q156">
            <v>78877.919999999998</v>
          </cell>
          <cell r="R156">
            <v>75207.850000000006</v>
          </cell>
          <cell r="S156">
            <v>74193.3</v>
          </cell>
        </row>
        <row r="157">
          <cell r="E157">
            <v>5042.1499999999996</v>
          </cell>
          <cell r="F157">
            <v>3532.2</v>
          </cell>
          <cell r="G157">
            <v>2661.82</v>
          </cell>
          <cell r="I157">
            <v>2452.29</v>
          </cell>
          <cell r="J157">
            <v>2568.6999999999998</v>
          </cell>
          <cell r="K157">
            <v>4552.1000000000004</v>
          </cell>
          <cell r="M157">
            <v>4645.97</v>
          </cell>
          <cell r="N157">
            <v>5825.16</v>
          </cell>
          <cell r="O157">
            <v>5359.5</v>
          </cell>
          <cell r="Q157">
            <v>5404.56</v>
          </cell>
          <cell r="R157">
            <v>5671.19</v>
          </cell>
          <cell r="S157">
            <v>5813.89</v>
          </cell>
        </row>
        <row r="286">
          <cell r="E286">
            <v>851250.72000000009</v>
          </cell>
          <cell r="F286">
            <v>807412.21000000008</v>
          </cell>
          <cell r="G286">
            <v>851441.29</v>
          </cell>
          <cell r="I286">
            <v>851255.31999999983</v>
          </cell>
          <cell r="J286">
            <v>806703.4800000001</v>
          </cell>
          <cell r="K286">
            <v>835765.59000000008</v>
          </cell>
          <cell r="M286">
            <v>791627.69</v>
          </cell>
          <cell r="N286">
            <v>882970.13</v>
          </cell>
          <cell r="O286">
            <v>854214.9099999998</v>
          </cell>
          <cell r="Q286">
            <v>845564.05</v>
          </cell>
          <cell r="R286">
            <v>890654.04000000015</v>
          </cell>
          <cell r="S286">
            <v>841775.46999999986</v>
          </cell>
        </row>
      </sheetData>
      <sheetData sheetId="27">
        <row r="9">
          <cell r="E9">
            <v>47</v>
          </cell>
          <cell r="F9">
            <v>51</v>
          </cell>
          <cell r="G9">
            <v>65</v>
          </cell>
          <cell r="I9">
            <v>39</v>
          </cell>
          <cell r="J9">
            <v>54</v>
          </cell>
          <cell r="K9">
            <v>46</v>
          </cell>
          <cell r="M9">
            <v>74</v>
          </cell>
          <cell r="N9">
            <v>46</v>
          </cell>
          <cell r="O9">
            <v>39</v>
          </cell>
          <cell r="Q9">
            <v>40</v>
          </cell>
          <cell r="R9">
            <v>53</v>
          </cell>
          <cell r="S9">
            <v>94</v>
          </cell>
        </row>
        <row r="11">
          <cell r="E11">
            <v>47</v>
          </cell>
          <cell r="F11">
            <v>51</v>
          </cell>
          <cell r="G11">
            <v>65</v>
          </cell>
          <cell r="I11">
            <v>39</v>
          </cell>
          <cell r="J11">
            <v>54</v>
          </cell>
          <cell r="K11">
            <v>45</v>
          </cell>
          <cell r="M11">
            <v>73</v>
          </cell>
          <cell r="N11">
            <v>46</v>
          </cell>
          <cell r="O11">
            <v>39</v>
          </cell>
          <cell r="Q11">
            <v>40</v>
          </cell>
          <cell r="R11">
            <v>53</v>
          </cell>
          <cell r="S11">
            <v>94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1</v>
          </cell>
          <cell r="M12">
            <v>1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353664</v>
          </cell>
          <cell r="F30">
            <v>356028</v>
          </cell>
          <cell r="G30">
            <v>344322</v>
          </cell>
          <cell r="I30">
            <v>355468</v>
          </cell>
          <cell r="J30">
            <v>351337</v>
          </cell>
          <cell r="K30">
            <v>318462</v>
          </cell>
          <cell r="M30">
            <v>382716</v>
          </cell>
          <cell r="N30">
            <v>367775</v>
          </cell>
          <cell r="O30">
            <v>380800</v>
          </cell>
          <cell r="Q30">
            <v>352792</v>
          </cell>
          <cell r="R30">
            <v>361758</v>
          </cell>
          <cell r="S30">
            <v>357242</v>
          </cell>
        </row>
        <row r="37">
          <cell r="E37">
            <v>130607</v>
          </cell>
          <cell r="F37">
            <v>123046</v>
          </cell>
          <cell r="G37">
            <v>127148</v>
          </cell>
          <cell r="I37">
            <v>127756</v>
          </cell>
          <cell r="J37">
            <v>104039</v>
          </cell>
          <cell r="K37">
            <v>135073</v>
          </cell>
          <cell r="M37">
            <v>128138</v>
          </cell>
          <cell r="N37">
            <v>128619</v>
          </cell>
          <cell r="O37">
            <v>118176</v>
          </cell>
          <cell r="Q37">
            <v>126464</v>
          </cell>
          <cell r="R37">
            <v>125190</v>
          </cell>
          <cell r="S37">
            <v>119239</v>
          </cell>
        </row>
        <row r="39">
          <cell r="E39">
            <v>23.302247493715331</v>
          </cell>
          <cell r="F39">
            <v>23.197056017856941</v>
          </cell>
          <cell r="G39">
            <v>23.485646100933529</v>
          </cell>
          <cell r="I39">
            <v>23.429344816076821</v>
          </cell>
          <cell r="J39">
            <v>21.216168817397264</v>
          </cell>
          <cell r="K39">
            <v>23.939138833996473</v>
          </cell>
          <cell r="M39">
            <v>23.487684078936276</v>
          </cell>
          <cell r="N39">
            <v>23.464454595872617</v>
          </cell>
          <cell r="O39">
            <v>22.212448263806657</v>
          </cell>
          <cell r="Q39">
            <v>23.42984607859848</v>
          </cell>
          <cell r="R39">
            <v>23.395452099031218</v>
          </cell>
          <cell r="S39">
            <v>23.349018271680364</v>
          </cell>
          <cell r="T39">
            <v>23.178416360245478</v>
          </cell>
        </row>
        <row r="41">
          <cell r="E41">
            <v>0.55162904668579438</v>
          </cell>
          <cell r="F41">
            <v>0.57288503777364785</v>
          </cell>
          <cell r="G41">
            <v>0.5351559282256122</v>
          </cell>
          <cell r="I41">
            <v>0.55148297113956257</v>
          </cell>
          <cell r="J41">
            <v>0.6023739228535081</v>
          </cell>
          <cell r="K41">
            <v>0.49253111551890127</v>
          </cell>
          <cell r="M41">
            <v>0.61059685061982483</v>
          </cell>
          <cell r="N41">
            <v>0.56663847148203439</v>
          </cell>
          <cell r="O41">
            <v>0.60536690830471829</v>
          </cell>
          <cell r="Q41">
            <v>0.54205225514523425</v>
          </cell>
          <cell r="R41">
            <v>0.55515391656838831</v>
          </cell>
          <cell r="S41">
            <v>0.56499260629927484</v>
          </cell>
          <cell r="T41">
            <v>0.56161911441033208</v>
          </cell>
        </row>
        <row r="58">
          <cell r="E58">
            <v>192.52776</v>
          </cell>
          <cell r="F58">
            <v>194.34147999999999</v>
          </cell>
          <cell r="G58">
            <v>188.50257999999997</v>
          </cell>
          <cell r="I58">
            <v>192.13801999999998</v>
          </cell>
          <cell r="J58">
            <v>177.49551</v>
          </cell>
          <cell r="K58">
            <v>201.7234</v>
          </cell>
          <cell r="M58">
            <v>202.45203999999995</v>
          </cell>
          <cell r="N58">
            <v>205.94206</v>
          </cell>
          <cell r="O58">
            <v>199.27168999999998</v>
          </cell>
          <cell r="Q58">
            <v>201.82026999999997</v>
          </cell>
          <cell r="R58">
            <v>196.55316999999997</v>
          </cell>
          <cell r="S58">
            <v>188.05238</v>
          </cell>
        </row>
        <row r="62">
          <cell r="E62">
            <v>7274387.7999999998</v>
          </cell>
          <cell r="F62">
            <v>7300119.6500000004</v>
          </cell>
          <cell r="G62">
            <v>7071239.7699999996</v>
          </cell>
          <cell r="I62">
            <v>7280603.46</v>
          </cell>
          <cell r="J62">
            <v>6778421.6499999994</v>
          </cell>
          <cell r="K62">
            <v>6995508.29</v>
          </cell>
          <cell r="M62">
            <v>7788834.8700000001</v>
          </cell>
          <cell r="N62">
            <v>7457406.5</v>
          </cell>
          <cell r="O62">
            <v>7716763.1999999993</v>
          </cell>
          <cell r="Q62">
            <v>6768261.1099999994</v>
          </cell>
          <cell r="R62">
            <v>8897154.3099999987</v>
          </cell>
          <cell r="S62">
            <v>8417705.2800000012</v>
          </cell>
        </row>
        <row r="64">
          <cell r="E64">
            <v>6163714.9100000001</v>
          </cell>
          <cell r="F64">
            <v>6192608.8000000007</v>
          </cell>
          <cell r="G64">
            <v>5950491.8499999996</v>
          </cell>
          <cell r="I64">
            <v>6164357.3300000001</v>
          </cell>
          <cell r="J64">
            <v>5665215.7699999996</v>
          </cell>
          <cell r="K64">
            <v>5866689.2800000003</v>
          </cell>
          <cell r="M64">
            <v>6670532.96</v>
          </cell>
          <cell r="N64">
            <v>6329537.7400000002</v>
          </cell>
          <cell r="O64">
            <v>6583309.7999999989</v>
          </cell>
          <cell r="Q64">
            <v>5631886.5699999994</v>
          </cell>
          <cell r="R64">
            <v>6677696.0999999996</v>
          </cell>
          <cell r="S64">
            <v>6153625.1100000003</v>
          </cell>
        </row>
        <row r="89">
          <cell r="E89">
            <v>672900</v>
          </cell>
          <cell r="F89">
            <v>671080</v>
          </cell>
          <cell r="G89">
            <v>676370</v>
          </cell>
          <cell r="I89">
            <v>673000</v>
          </cell>
          <cell r="J89">
            <v>680572.52</v>
          </cell>
          <cell r="K89">
            <v>679850</v>
          </cell>
          <cell r="M89">
            <v>673620</v>
          </cell>
          <cell r="N89">
            <v>676980</v>
          </cell>
          <cell r="O89">
            <v>681980</v>
          </cell>
          <cell r="Q89">
            <v>678820</v>
          </cell>
          <cell r="R89">
            <v>1766550.43</v>
          </cell>
          <cell r="S89">
            <v>1805029.07</v>
          </cell>
        </row>
        <row r="92">
          <cell r="E92">
            <v>437772.89</v>
          </cell>
          <cell r="F92">
            <v>436430.85</v>
          </cell>
          <cell r="G92">
            <v>444377.92000000004</v>
          </cell>
          <cell r="I92">
            <v>443246.13</v>
          </cell>
          <cell r="J92">
            <v>432633.36</v>
          </cell>
          <cell r="K92">
            <v>448969.01</v>
          </cell>
          <cell r="M92">
            <v>444681.91000000003</v>
          </cell>
          <cell r="N92">
            <v>450888.76</v>
          </cell>
          <cell r="O92">
            <v>451473.4</v>
          </cell>
          <cell r="Q92">
            <v>457554.53999999992</v>
          </cell>
          <cell r="R92">
            <v>452907.77999999997</v>
          </cell>
          <cell r="S92">
            <v>459051.1</v>
          </cell>
        </row>
        <row r="154">
          <cell r="E154">
            <v>682737.57</v>
          </cell>
          <cell r="F154">
            <v>682887.05</v>
          </cell>
          <cell r="G154">
            <v>654825.46</v>
          </cell>
          <cell r="I154">
            <v>663904.88</v>
          </cell>
          <cell r="J154">
            <v>623678.52</v>
          </cell>
          <cell r="K154">
            <v>703182.86999999988</v>
          </cell>
          <cell r="M154">
            <v>686374.67999999993</v>
          </cell>
          <cell r="N154">
            <v>736396.2</v>
          </cell>
          <cell r="O154">
            <v>697145.71</v>
          </cell>
          <cell r="Q154">
            <v>716381.54</v>
          </cell>
          <cell r="R154">
            <v>694639.93</v>
          </cell>
          <cell r="S154">
            <v>666606.39999999991</v>
          </cell>
        </row>
        <row r="155">
          <cell r="E155">
            <v>263215.25</v>
          </cell>
          <cell r="F155">
            <v>257949.92</v>
          </cell>
          <cell r="G155">
            <v>241200.55</v>
          </cell>
          <cell r="I155">
            <v>249696.02</v>
          </cell>
          <cell r="J155">
            <v>239501.53</v>
          </cell>
          <cell r="K155">
            <v>267490.17</v>
          </cell>
          <cell r="M155">
            <v>257186.52</v>
          </cell>
          <cell r="N155">
            <v>275997.38</v>
          </cell>
          <cell r="O155">
            <v>255898.08</v>
          </cell>
          <cell r="Q155">
            <v>267844.84000000003</v>
          </cell>
          <cell r="R155">
            <v>257121.92000000001</v>
          </cell>
          <cell r="S155">
            <v>239201.26</v>
          </cell>
        </row>
        <row r="156">
          <cell r="E156">
            <v>403485.23</v>
          </cell>
          <cell r="F156">
            <v>412393.83</v>
          </cell>
          <cell r="G156">
            <v>404910.58</v>
          </cell>
          <cell r="I156">
            <v>407444.39</v>
          </cell>
          <cell r="J156">
            <v>376797.86</v>
          </cell>
          <cell r="K156">
            <v>424104.24</v>
          </cell>
          <cell r="M156">
            <v>417130.17</v>
          </cell>
          <cell r="N156">
            <v>442292.37</v>
          </cell>
          <cell r="O156">
            <v>423452.77</v>
          </cell>
          <cell r="Q156">
            <v>430157.05</v>
          </cell>
          <cell r="R156">
            <v>421857.4</v>
          </cell>
          <cell r="S156">
            <v>410041.41</v>
          </cell>
        </row>
        <row r="157">
          <cell r="E157">
            <v>16037.09</v>
          </cell>
          <cell r="F157">
            <v>12543.3</v>
          </cell>
          <cell r="G157">
            <v>8714.33</v>
          </cell>
          <cell r="I157">
            <v>6764.47</v>
          </cell>
          <cell r="J157">
            <v>7379.13</v>
          </cell>
          <cell r="K157">
            <v>11588.46</v>
          </cell>
          <cell r="M157">
            <v>12057.99</v>
          </cell>
          <cell r="N157">
            <v>18106.45</v>
          </cell>
          <cell r="O157">
            <v>17794.86</v>
          </cell>
          <cell r="Q157">
            <v>18379.650000000001</v>
          </cell>
          <cell r="R157">
            <v>15660.61</v>
          </cell>
          <cell r="S157">
            <v>17363.73</v>
          </cell>
        </row>
        <row r="286">
          <cell r="E286">
            <v>2415004.9699999997</v>
          </cell>
          <cell r="F286">
            <v>2322147.5200000005</v>
          </cell>
          <cell r="G286">
            <v>2450192.65</v>
          </cell>
          <cell r="I286">
            <v>2577735.8499999996</v>
          </cell>
          <cell r="J286">
            <v>2252896.08</v>
          </cell>
          <cell r="K286">
            <v>2653822.6699999995</v>
          </cell>
          <cell r="M286">
            <v>2685715.5299999993</v>
          </cell>
          <cell r="N286">
            <v>2791528.6500000008</v>
          </cell>
          <cell r="O286">
            <v>2474271.7899999996</v>
          </cell>
          <cell r="Q286">
            <v>2612140.0299999998</v>
          </cell>
          <cell r="R286">
            <v>2444078.6400000006</v>
          </cell>
          <cell r="S286">
            <v>5252722.3900000006</v>
          </cell>
        </row>
      </sheetData>
      <sheetData sheetId="28">
        <row r="9">
          <cell r="E9">
            <v>8</v>
          </cell>
          <cell r="F9">
            <v>5</v>
          </cell>
          <cell r="G9">
            <v>8</v>
          </cell>
          <cell r="I9">
            <v>20</v>
          </cell>
          <cell r="J9">
            <v>14</v>
          </cell>
          <cell r="K9">
            <v>32</v>
          </cell>
          <cell r="M9">
            <v>7</v>
          </cell>
          <cell r="N9">
            <v>2</v>
          </cell>
          <cell r="O9">
            <v>12</v>
          </cell>
          <cell r="Q9">
            <v>7</v>
          </cell>
          <cell r="R9">
            <v>4</v>
          </cell>
          <cell r="S9">
            <v>5</v>
          </cell>
        </row>
        <row r="11">
          <cell r="E11">
            <v>8</v>
          </cell>
          <cell r="F11">
            <v>5</v>
          </cell>
          <cell r="G11">
            <v>8</v>
          </cell>
          <cell r="I11">
            <v>19</v>
          </cell>
          <cell r="J11">
            <v>14</v>
          </cell>
          <cell r="K11">
            <v>31</v>
          </cell>
          <cell r="M11">
            <v>7</v>
          </cell>
          <cell r="N11">
            <v>2</v>
          </cell>
          <cell r="O11">
            <v>12</v>
          </cell>
          <cell r="Q11">
            <v>7</v>
          </cell>
          <cell r="R11">
            <v>4</v>
          </cell>
          <cell r="S11">
            <v>5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1</v>
          </cell>
          <cell r="J12">
            <v>0</v>
          </cell>
          <cell r="K12">
            <v>1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56531</v>
          </cell>
          <cell r="F30">
            <v>57131</v>
          </cell>
          <cell r="G30">
            <v>60710</v>
          </cell>
          <cell r="I30">
            <v>64656</v>
          </cell>
          <cell r="J30">
            <v>62809</v>
          </cell>
          <cell r="K30">
            <v>56503</v>
          </cell>
          <cell r="M30">
            <v>67854</v>
          </cell>
          <cell r="N30">
            <v>62498</v>
          </cell>
          <cell r="O30">
            <v>63701</v>
          </cell>
          <cell r="Q30">
            <v>60428</v>
          </cell>
          <cell r="R30">
            <v>60320</v>
          </cell>
          <cell r="S30">
            <v>63418</v>
          </cell>
        </row>
        <row r="37">
          <cell r="E37">
            <v>16405</v>
          </cell>
          <cell r="F37">
            <v>16135</v>
          </cell>
          <cell r="G37">
            <v>17038</v>
          </cell>
          <cell r="I37">
            <v>14009</v>
          </cell>
          <cell r="J37">
            <v>7726</v>
          </cell>
          <cell r="K37">
            <v>29665</v>
          </cell>
          <cell r="M37">
            <v>16723</v>
          </cell>
          <cell r="N37">
            <v>21806</v>
          </cell>
          <cell r="O37">
            <v>18445</v>
          </cell>
          <cell r="Q37">
            <v>24884</v>
          </cell>
          <cell r="R37">
            <v>26612</v>
          </cell>
          <cell r="S37">
            <v>17050</v>
          </cell>
        </row>
        <row r="39">
          <cell r="E39">
            <v>22.157540722331774</v>
          </cell>
          <cell r="F39">
            <v>21.759946055293327</v>
          </cell>
          <cell r="G39">
            <v>21.553447185325744</v>
          </cell>
          <cell r="I39">
            <v>17.41719713546847</v>
          </cell>
          <cell r="J39">
            <v>10.824063436913335</v>
          </cell>
          <cell r="K39">
            <v>34.022226554883993</v>
          </cell>
          <cell r="M39">
            <v>19.377976569832793</v>
          </cell>
          <cell r="N39">
            <v>25.609827709725536</v>
          </cell>
          <cell r="O39">
            <v>22.243527127576186</v>
          </cell>
          <cell r="Q39">
            <v>28.857036830874851</v>
          </cell>
          <cell r="R39">
            <v>29.730092054696577</v>
          </cell>
          <cell r="S39">
            <v>20.716385993049986</v>
          </cell>
          <cell r="T39">
            <v>23.143780858646963</v>
          </cell>
        </row>
        <row r="41">
          <cell r="E41">
            <v>0.45345782547837626</v>
          </cell>
          <cell r="F41">
            <v>0.47295831781116771</v>
          </cell>
          <cell r="G41">
            <v>0.48571108550947256</v>
          </cell>
          <cell r="I41">
            <v>0.51568238826921464</v>
          </cell>
          <cell r="J41">
            <v>0.55257508841694081</v>
          </cell>
          <cell r="K41">
            <v>0.44651578132161657</v>
          </cell>
          <cell r="M41">
            <v>0.55145678410337673</v>
          </cell>
          <cell r="N41">
            <v>0.49124379047978367</v>
          </cell>
          <cell r="O41">
            <v>0.51688575137942228</v>
          </cell>
          <cell r="Q41">
            <v>0.47358851374651245</v>
          </cell>
          <cell r="R41">
            <v>0.47228311932352024</v>
          </cell>
          <cell r="S41">
            <v>0.51265510690756233</v>
          </cell>
          <cell r="T41">
            <v>0.49557216675189064</v>
          </cell>
        </row>
        <row r="58">
          <cell r="E58">
            <v>10.654299999999999</v>
          </cell>
          <cell r="F58">
            <v>21.247779999999999</v>
          </cell>
          <cell r="G58">
            <v>22.288410000000002</v>
          </cell>
          <cell r="I58">
            <v>22.181650000000001</v>
          </cell>
          <cell r="J58">
            <v>19.327869999999997</v>
          </cell>
          <cell r="K58">
            <v>25.495269999999998</v>
          </cell>
          <cell r="M58">
            <v>26.06155</v>
          </cell>
          <cell r="N58">
            <v>28.066849999999999</v>
          </cell>
          <cell r="O58">
            <v>25.861319999999999</v>
          </cell>
          <cell r="Q58">
            <v>26.868669999999998</v>
          </cell>
          <cell r="R58">
            <v>26.195589999999996</v>
          </cell>
          <cell r="S58">
            <v>25.996079999999999</v>
          </cell>
        </row>
        <row r="62">
          <cell r="E62">
            <v>1123490.19</v>
          </cell>
          <cell r="F62">
            <v>1140790.5500000003</v>
          </cell>
          <cell r="G62">
            <v>1232458.6200000001</v>
          </cell>
          <cell r="I62">
            <v>1304981.0299999998</v>
          </cell>
          <cell r="J62">
            <v>1186971.8</v>
          </cell>
          <cell r="K62">
            <v>1206417.8499999999</v>
          </cell>
          <cell r="M62">
            <v>1340696.2799999998</v>
          </cell>
          <cell r="N62">
            <v>1234288.0100000002</v>
          </cell>
          <cell r="O62">
            <v>1253865.5899999999</v>
          </cell>
          <cell r="Q62">
            <v>1123249.95</v>
          </cell>
          <cell r="R62">
            <v>1258213.3799999999</v>
          </cell>
          <cell r="S62">
            <v>1270757.0299999998</v>
          </cell>
        </row>
        <row r="64">
          <cell r="E64">
            <v>960584.76</v>
          </cell>
          <cell r="F64">
            <v>972272.07000000018</v>
          </cell>
          <cell r="G64">
            <v>1068520.3500000001</v>
          </cell>
          <cell r="I64">
            <v>1140415.6499999999</v>
          </cell>
          <cell r="J64">
            <v>1021609.2</v>
          </cell>
          <cell r="K64">
            <v>1034379.1299999999</v>
          </cell>
          <cell r="M64">
            <v>1170113.8999999999</v>
          </cell>
          <cell r="N64">
            <v>1056358.7300000002</v>
          </cell>
          <cell r="O64">
            <v>1082536.97</v>
          </cell>
          <cell r="Q64">
            <v>953092.84</v>
          </cell>
          <cell r="R64">
            <v>1092930.6299999999</v>
          </cell>
          <cell r="S64">
            <v>1087788.8599999999</v>
          </cell>
        </row>
        <row r="89">
          <cell r="E89">
            <v>123050</v>
          </cell>
          <cell r="F89">
            <v>123180</v>
          </cell>
          <cell r="G89">
            <v>124040</v>
          </cell>
          <cell r="I89">
            <v>123650</v>
          </cell>
          <cell r="J89">
            <v>125420</v>
          </cell>
          <cell r="K89">
            <v>127950.93</v>
          </cell>
          <cell r="M89">
            <v>127360</v>
          </cell>
          <cell r="N89">
            <v>134330.74</v>
          </cell>
          <cell r="O89">
            <v>127890.93</v>
          </cell>
          <cell r="Q89">
            <v>125990</v>
          </cell>
          <cell r="R89">
            <v>128660</v>
          </cell>
          <cell r="S89">
            <v>138830.75</v>
          </cell>
        </row>
        <row r="92">
          <cell r="E92">
            <v>39855.43</v>
          </cell>
          <cell r="F92">
            <v>45338.48</v>
          </cell>
          <cell r="G92">
            <v>39898.269999999997</v>
          </cell>
          <cell r="I92">
            <v>40915.380000000005</v>
          </cell>
          <cell r="J92">
            <v>39942.6</v>
          </cell>
          <cell r="K92">
            <v>44087.790000000008</v>
          </cell>
          <cell r="M92">
            <v>43222.380000000005</v>
          </cell>
          <cell r="N92">
            <v>43598.539999999994</v>
          </cell>
          <cell r="O92">
            <v>43437.69</v>
          </cell>
          <cell r="Q92">
            <v>44167.11</v>
          </cell>
          <cell r="R92">
            <v>36622.75</v>
          </cell>
          <cell r="S92">
            <v>44137.42</v>
          </cell>
        </row>
        <row r="154">
          <cell r="E154">
            <v>61889.94</v>
          </cell>
          <cell r="F154">
            <v>60595.22</v>
          </cell>
          <cell r="G154">
            <v>63744.93</v>
          </cell>
          <cell r="I154">
            <v>64185.329999999994</v>
          </cell>
          <cell r="J154">
            <v>55974.239999999998</v>
          </cell>
          <cell r="K154">
            <v>73558.38</v>
          </cell>
          <cell r="M154">
            <v>74681.290000000008</v>
          </cell>
          <cell r="N154">
            <v>79381.010000000009</v>
          </cell>
          <cell r="O154">
            <v>71587.3</v>
          </cell>
          <cell r="Q154">
            <v>75445.8</v>
          </cell>
          <cell r="R154">
            <v>73979.570000000007</v>
          </cell>
          <cell r="S154">
            <v>73479.69</v>
          </cell>
        </row>
        <row r="155">
          <cell r="E155">
            <v>53037.64</v>
          </cell>
          <cell r="F155">
            <v>49952.62</v>
          </cell>
          <cell r="G155">
            <v>54244.58</v>
          </cell>
          <cell r="I155">
            <v>54995.11</v>
          </cell>
          <cell r="J155">
            <v>48975.57</v>
          </cell>
          <cell r="K155">
            <v>62161.760000000002</v>
          </cell>
          <cell r="M155">
            <v>62038.35</v>
          </cell>
          <cell r="N155">
            <v>66148.66</v>
          </cell>
          <cell r="O155">
            <v>59420</v>
          </cell>
          <cell r="Q155">
            <v>62656.51</v>
          </cell>
          <cell r="R155">
            <v>61748.68</v>
          </cell>
          <cell r="S155">
            <v>60918.97</v>
          </cell>
        </row>
        <row r="156">
          <cell r="E156">
            <v>8006.94</v>
          </cell>
          <cell r="F156">
            <v>7000.65</v>
          </cell>
          <cell r="G156">
            <v>7917.06</v>
          </cell>
          <cell r="I156">
            <v>7887.09</v>
          </cell>
          <cell r="J156">
            <v>5620.42</v>
          </cell>
          <cell r="K156">
            <v>8376.74</v>
          </cell>
          <cell r="M156">
            <v>9322.6200000000008</v>
          </cell>
          <cell r="N156">
            <v>9619.11</v>
          </cell>
          <cell r="O156">
            <v>7983.24</v>
          </cell>
          <cell r="Q156">
            <v>8488.81</v>
          </cell>
          <cell r="R156">
            <v>8910.57</v>
          </cell>
          <cell r="S156">
            <v>8774.73</v>
          </cell>
        </row>
        <row r="157">
          <cell r="E157">
            <v>845.36</v>
          </cell>
          <cell r="F157">
            <v>3641.95</v>
          </cell>
          <cell r="G157">
            <v>1583.29</v>
          </cell>
          <cell r="I157">
            <v>1303.1300000000001</v>
          </cell>
          <cell r="J157">
            <v>1378.25</v>
          </cell>
          <cell r="K157">
            <v>3019.88</v>
          </cell>
          <cell r="M157">
            <v>3320.32</v>
          </cell>
          <cell r="N157">
            <v>3613.24</v>
          </cell>
          <cell r="O157">
            <v>4184.0600000000004</v>
          </cell>
          <cell r="Q157">
            <v>4300.4799999999996</v>
          </cell>
          <cell r="R157">
            <v>3320.32</v>
          </cell>
          <cell r="S157">
            <v>3785.99</v>
          </cell>
        </row>
        <row r="286">
          <cell r="E286">
            <v>697922.85000000021</v>
          </cell>
          <cell r="F286">
            <v>438900.74</v>
          </cell>
          <cell r="G286">
            <v>624258.39000000013</v>
          </cell>
          <cell r="I286">
            <v>725985.52</v>
          </cell>
          <cell r="J286">
            <v>699292.07000000007</v>
          </cell>
          <cell r="K286">
            <v>718003.57000000007</v>
          </cell>
          <cell r="M286">
            <v>699115.55</v>
          </cell>
          <cell r="N286">
            <v>807340.00999999989</v>
          </cell>
          <cell r="O286">
            <v>703347.36</v>
          </cell>
          <cell r="Q286">
            <v>720317.57000000007</v>
          </cell>
          <cell r="R286">
            <v>709509.95000000007</v>
          </cell>
          <cell r="S286">
            <v>1450703.6300000001</v>
          </cell>
        </row>
      </sheetData>
      <sheetData sheetId="29">
        <row r="9">
          <cell r="E9">
            <v>13</v>
          </cell>
          <cell r="F9">
            <v>12</v>
          </cell>
          <cell r="G9">
            <v>22</v>
          </cell>
          <cell r="I9">
            <v>12</v>
          </cell>
          <cell r="J9">
            <v>18</v>
          </cell>
          <cell r="K9">
            <v>38</v>
          </cell>
          <cell r="M9">
            <v>21</v>
          </cell>
          <cell r="N9">
            <v>12</v>
          </cell>
          <cell r="O9">
            <v>15</v>
          </cell>
          <cell r="Q9">
            <v>4</v>
          </cell>
          <cell r="R9">
            <v>7</v>
          </cell>
          <cell r="S9">
            <v>13</v>
          </cell>
        </row>
        <row r="11">
          <cell r="E11">
            <v>13</v>
          </cell>
          <cell r="F11">
            <v>11</v>
          </cell>
          <cell r="G11">
            <v>21</v>
          </cell>
          <cell r="I11">
            <v>12</v>
          </cell>
          <cell r="J11">
            <v>18</v>
          </cell>
          <cell r="K11">
            <v>38</v>
          </cell>
          <cell r="M11">
            <v>21</v>
          </cell>
          <cell r="N11">
            <v>12</v>
          </cell>
          <cell r="O11">
            <v>14</v>
          </cell>
          <cell r="Q11">
            <v>3</v>
          </cell>
          <cell r="R11">
            <v>6</v>
          </cell>
          <cell r="S11">
            <v>13</v>
          </cell>
        </row>
        <row r="12">
          <cell r="E12">
            <v>0</v>
          </cell>
          <cell r="F12">
            <v>1</v>
          </cell>
          <cell r="G12">
            <v>1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1</v>
          </cell>
          <cell r="Q12">
            <v>1</v>
          </cell>
          <cell r="R12">
            <v>1</v>
          </cell>
          <cell r="S12">
            <v>0</v>
          </cell>
        </row>
        <row r="30">
          <cell r="E30">
            <v>81506</v>
          </cell>
          <cell r="F30">
            <v>84004</v>
          </cell>
          <cell r="G30">
            <v>83034</v>
          </cell>
          <cell r="I30">
            <v>85864</v>
          </cell>
          <cell r="J30">
            <v>82161</v>
          </cell>
          <cell r="K30">
            <v>77859</v>
          </cell>
          <cell r="M30">
            <v>94299</v>
          </cell>
          <cell r="N30">
            <v>85248</v>
          </cell>
          <cell r="O30">
            <v>89576</v>
          </cell>
          <cell r="Q30">
            <v>83572</v>
          </cell>
          <cell r="R30">
            <v>79867</v>
          </cell>
          <cell r="S30">
            <v>79452</v>
          </cell>
        </row>
        <row r="37">
          <cell r="E37">
            <v>20177</v>
          </cell>
          <cell r="F37">
            <v>18953</v>
          </cell>
          <cell r="G37">
            <v>21315</v>
          </cell>
          <cell r="I37">
            <v>21828</v>
          </cell>
          <cell r="J37">
            <v>20997</v>
          </cell>
          <cell r="K37">
            <v>20675</v>
          </cell>
          <cell r="M37">
            <v>23277</v>
          </cell>
          <cell r="N37">
            <v>23071</v>
          </cell>
          <cell r="O37">
            <v>22943</v>
          </cell>
          <cell r="Q37">
            <v>17835</v>
          </cell>
          <cell r="R37">
            <v>18531</v>
          </cell>
          <cell r="S37">
            <v>18206</v>
          </cell>
        </row>
        <row r="39">
          <cell r="E39">
            <v>19.089653345443537</v>
          </cell>
          <cell r="F39">
            <v>17.926696618585954</v>
          </cell>
          <cell r="G39">
            <v>19.829567126550131</v>
          </cell>
          <cell r="I39">
            <v>19.705696488218834</v>
          </cell>
          <cell r="J39">
            <v>19.873172116795228</v>
          </cell>
          <cell r="K39">
            <v>20.537807446258991</v>
          </cell>
          <cell r="M39">
            <v>19.38134887593672</v>
          </cell>
          <cell r="N39">
            <v>20.88761735760912</v>
          </cell>
          <cell r="O39">
            <v>19.789537240695218</v>
          </cell>
          <cell r="Q39">
            <v>17.191521355657731</v>
          </cell>
          <cell r="R39">
            <v>18.237378210806025</v>
          </cell>
          <cell r="S39">
            <v>18.207092425545532</v>
          </cell>
          <cell r="T39">
            <v>19.242141880979002</v>
          </cell>
        </row>
        <row r="41">
          <cell r="E41">
            <v>0.58033899270535538</v>
          </cell>
          <cell r="F41">
            <v>0.61663363429494233</v>
          </cell>
          <cell r="G41">
            <v>0.58778058569942027</v>
          </cell>
          <cell r="I41">
            <v>0.60568695639906045</v>
          </cell>
          <cell r="J41">
            <v>0.6395643915805207</v>
          </cell>
          <cell r="K41">
            <v>0.54433910818406817</v>
          </cell>
          <cell r="M41">
            <v>0.6772164171065389</v>
          </cell>
          <cell r="N41">
            <v>0.5905584631957409</v>
          </cell>
          <cell r="O41">
            <v>0.63978287265195344</v>
          </cell>
          <cell r="Q41">
            <v>0.57671857262636328</v>
          </cell>
          <cell r="R41">
            <v>0.5506796705588709</v>
          </cell>
          <cell r="S41">
            <v>0.56505227224237253</v>
          </cell>
          <cell r="T41">
            <v>0.59819402157842572</v>
          </cell>
        </row>
        <row r="58">
          <cell r="E58">
            <v>48.401890000000002</v>
          </cell>
          <cell r="F58">
            <v>48.183320000000009</v>
          </cell>
          <cell r="G58">
            <v>50.973240000000011</v>
          </cell>
          <cell r="I58">
            <v>48.916909999999994</v>
          </cell>
          <cell r="J58">
            <v>45.333050000000007</v>
          </cell>
          <cell r="K58">
            <v>52.104229999999994</v>
          </cell>
          <cell r="M58">
            <v>51.404629999999997</v>
          </cell>
          <cell r="N58">
            <v>53.292740000000002</v>
          </cell>
          <cell r="O58">
            <v>53.863950000000003</v>
          </cell>
          <cell r="Q58">
            <v>52.766899999999993</v>
          </cell>
          <cell r="R58">
            <v>50.323990000000002</v>
          </cell>
          <cell r="S58">
            <v>49.239350000000002</v>
          </cell>
        </row>
        <row r="62">
          <cell r="E62">
            <v>1593611.9200000002</v>
          </cell>
          <cell r="F62">
            <v>1614374.94</v>
          </cell>
          <cell r="G62">
            <v>1638120.5099999998</v>
          </cell>
          <cell r="I62">
            <v>1690822.56</v>
          </cell>
          <cell r="J62">
            <v>1482758.07</v>
          </cell>
          <cell r="K62">
            <v>1621393.19</v>
          </cell>
          <cell r="M62">
            <v>1829885.5100000002</v>
          </cell>
          <cell r="N62">
            <v>1659509.05</v>
          </cell>
          <cell r="O62">
            <v>1725983.59</v>
          </cell>
          <cell r="Q62">
            <v>1515851.5999999999</v>
          </cell>
          <cell r="R62">
            <v>1658552.7599999998</v>
          </cell>
          <cell r="S62">
            <v>1539523.1199999996</v>
          </cell>
        </row>
        <row r="64">
          <cell r="E64">
            <v>1412312.61</v>
          </cell>
          <cell r="F64">
            <v>1432465.51</v>
          </cell>
          <cell r="G64">
            <v>1453293.3699999999</v>
          </cell>
          <cell r="I64">
            <v>1503490.6700000002</v>
          </cell>
          <cell r="J64">
            <v>1299172.79</v>
          </cell>
          <cell r="K64">
            <v>1434118.77</v>
          </cell>
          <cell r="M64">
            <v>1640583.3200000003</v>
          </cell>
          <cell r="N64">
            <v>1466689.25</v>
          </cell>
          <cell r="O64">
            <v>1536053.3</v>
          </cell>
          <cell r="Q64">
            <v>1325445.3999999999</v>
          </cell>
          <cell r="R64">
            <v>1463607.5399999998</v>
          </cell>
          <cell r="S64">
            <v>1344201.8599999999</v>
          </cell>
        </row>
        <row r="89">
          <cell r="E89">
            <v>140310</v>
          </cell>
          <cell r="F89">
            <v>140530</v>
          </cell>
          <cell r="G89">
            <v>141590</v>
          </cell>
          <cell r="I89">
            <v>144070</v>
          </cell>
          <cell r="J89">
            <v>140760</v>
          </cell>
          <cell r="K89">
            <v>142170</v>
          </cell>
          <cell r="M89">
            <v>143860</v>
          </cell>
          <cell r="N89">
            <v>146290</v>
          </cell>
          <cell r="O89">
            <v>143440</v>
          </cell>
          <cell r="Q89">
            <v>143380</v>
          </cell>
          <cell r="R89">
            <v>145160</v>
          </cell>
          <cell r="S89">
            <v>147314.10999999999</v>
          </cell>
        </row>
        <row r="92">
          <cell r="E92">
            <v>40989.31</v>
          </cell>
          <cell r="F92">
            <v>41379.43</v>
          </cell>
          <cell r="G92">
            <v>43237.140000000007</v>
          </cell>
          <cell r="I92">
            <v>43261.89</v>
          </cell>
          <cell r="J92">
            <v>42825.279999999999</v>
          </cell>
          <cell r="K92">
            <v>45104.42</v>
          </cell>
          <cell r="M92">
            <v>45442.19</v>
          </cell>
          <cell r="N92">
            <v>46529.8</v>
          </cell>
          <cell r="O92">
            <v>46490.29</v>
          </cell>
          <cell r="Q92">
            <v>47026.200000000004</v>
          </cell>
          <cell r="R92">
            <v>49785.22</v>
          </cell>
          <cell r="S92">
            <v>48007.15</v>
          </cell>
        </row>
        <row r="154">
          <cell r="E154">
            <v>165984.06</v>
          </cell>
          <cell r="F154">
            <v>158748.17000000001</v>
          </cell>
          <cell r="G154">
            <v>168393.16</v>
          </cell>
          <cell r="I154">
            <v>159911.01999999999</v>
          </cell>
          <cell r="J154">
            <v>150699.92000000001</v>
          </cell>
          <cell r="K154">
            <v>169878.82</v>
          </cell>
          <cell r="M154">
            <v>167226.01999999999</v>
          </cell>
          <cell r="N154">
            <v>184862.48</v>
          </cell>
          <cell r="O154">
            <v>188223.73</v>
          </cell>
          <cell r="Q154">
            <v>184546.63</v>
          </cell>
          <cell r="R154">
            <v>174555.66</v>
          </cell>
          <cell r="S154">
            <v>172372.65</v>
          </cell>
        </row>
        <row r="155">
          <cell r="E155">
            <v>104650.88</v>
          </cell>
          <cell r="F155">
            <v>99167.18</v>
          </cell>
          <cell r="G155">
            <v>109872.04</v>
          </cell>
          <cell r="I155">
            <v>103073.55</v>
          </cell>
          <cell r="J155">
            <v>95755.02</v>
          </cell>
          <cell r="K155">
            <v>104580.04</v>
          </cell>
          <cell r="M155">
            <v>102132.71</v>
          </cell>
          <cell r="N155">
            <v>114915.28</v>
          </cell>
          <cell r="O155">
            <v>121822.66</v>
          </cell>
          <cell r="Q155">
            <v>121144.05</v>
          </cell>
          <cell r="R155">
            <v>112592.76</v>
          </cell>
          <cell r="S155">
            <v>111664.23</v>
          </cell>
        </row>
        <row r="156">
          <cell r="E156">
            <v>56037.5</v>
          </cell>
          <cell r="F156">
            <v>55549.26</v>
          </cell>
          <cell r="G156">
            <v>55011.61</v>
          </cell>
          <cell r="I156">
            <v>54126.07</v>
          </cell>
          <cell r="J156">
            <v>51978.12</v>
          </cell>
          <cell r="K156">
            <v>59916.74</v>
          </cell>
          <cell r="M156">
            <v>59050.32</v>
          </cell>
          <cell r="N156">
            <v>63235.76</v>
          </cell>
          <cell r="O156">
            <v>59618.28</v>
          </cell>
          <cell r="Q156">
            <v>56206.7</v>
          </cell>
          <cell r="R156">
            <v>55642.02</v>
          </cell>
          <cell r="S156">
            <v>54214.79</v>
          </cell>
        </row>
        <row r="157">
          <cell r="E157">
            <v>5295.68</v>
          </cell>
          <cell r="F157">
            <v>4031.73</v>
          </cell>
          <cell r="G157">
            <v>3509.51</v>
          </cell>
          <cell r="I157">
            <v>2711.4</v>
          </cell>
          <cell r="J157">
            <v>2966.78</v>
          </cell>
          <cell r="K157">
            <v>5382.04</v>
          </cell>
          <cell r="M157">
            <v>6042.99</v>
          </cell>
          <cell r="N157">
            <v>6711.44</v>
          </cell>
          <cell r="O157">
            <v>6782.79</v>
          </cell>
          <cell r="Q157">
            <v>7195.88</v>
          </cell>
          <cell r="R157">
            <v>6320.88</v>
          </cell>
          <cell r="S157">
            <v>6493.63</v>
          </cell>
        </row>
        <row r="286">
          <cell r="E286">
            <v>1680850.07</v>
          </cell>
          <cell r="F286">
            <v>266639.39999999991</v>
          </cell>
          <cell r="G286">
            <v>1061582.8</v>
          </cell>
          <cell r="I286">
            <v>955164.96999999986</v>
          </cell>
          <cell r="J286">
            <v>939981.66000000015</v>
          </cell>
          <cell r="K286">
            <v>963994.57000000007</v>
          </cell>
          <cell r="M286">
            <v>915977.76000000024</v>
          </cell>
          <cell r="N286">
            <v>1266224.26</v>
          </cell>
          <cell r="O286">
            <v>1037729.8600000001</v>
          </cell>
          <cell r="Q286">
            <v>961066.24000000011</v>
          </cell>
          <cell r="R286">
            <v>906054.92000000016</v>
          </cell>
          <cell r="S286">
            <v>2159115.2200000002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Form65"/>
      <sheetName val="ผู้ใช้น้ำขยายเขต"/>
      <sheetName val="เป้าหมายข้อตกลง64-form65"/>
      <sheetName val="ต.ค.63"/>
      <sheetName val="พ.ย.63"/>
      <sheetName val="2M"/>
      <sheetName val="ธ.ค.63"/>
      <sheetName val="3M"/>
      <sheetName val="ม.ค.64"/>
      <sheetName val="4M"/>
      <sheetName val="ก.พ.64"/>
      <sheetName val="5M"/>
      <sheetName val="มี.ค.64"/>
      <sheetName val="6M"/>
      <sheetName val="เม.ย.64"/>
      <sheetName val="7M"/>
      <sheetName val="พ.ค.64"/>
      <sheetName val="8M"/>
      <sheetName val="มิ.ย.64"/>
      <sheetName val="9M"/>
      <sheetName val="ก.ค.64"/>
      <sheetName val="10M"/>
      <sheetName val="ส.ค.64"/>
      <sheetName val="11M"/>
      <sheetName val="ก.ย.64"/>
      <sheetName val="12M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G9">
            <v>807</v>
          </cell>
          <cell r="H9">
            <v>8</v>
          </cell>
          <cell r="I9">
            <v>157</v>
          </cell>
          <cell r="J9">
            <v>128</v>
          </cell>
          <cell r="K9">
            <v>34</v>
          </cell>
          <cell r="L9">
            <v>39</v>
          </cell>
          <cell r="M9">
            <v>38</v>
          </cell>
          <cell r="N9">
            <v>49</v>
          </cell>
          <cell r="O9">
            <v>111</v>
          </cell>
          <cell r="P9">
            <v>8</v>
          </cell>
          <cell r="Q9">
            <v>213</v>
          </cell>
          <cell r="R9">
            <v>18</v>
          </cell>
          <cell r="S9">
            <v>102</v>
          </cell>
          <cell r="T9">
            <v>64</v>
          </cell>
          <cell r="U9">
            <v>18</v>
          </cell>
          <cell r="V9">
            <v>16</v>
          </cell>
          <cell r="W9">
            <v>110</v>
          </cell>
          <cell r="X9">
            <v>29</v>
          </cell>
          <cell r="Y9">
            <v>175</v>
          </cell>
          <cell r="Z9">
            <v>33</v>
          </cell>
          <cell r="AA9">
            <v>373</v>
          </cell>
          <cell r="AB9">
            <v>77</v>
          </cell>
          <cell r="AC9">
            <v>10</v>
          </cell>
          <cell r="AD9">
            <v>30</v>
          </cell>
          <cell r="AE9">
            <v>98</v>
          </cell>
          <cell r="AF9">
            <v>13</v>
          </cell>
          <cell r="AG9">
            <v>25</v>
          </cell>
        </row>
        <row r="30">
          <cell r="G30">
            <v>5683732</v>
          </cell>
          <cell r="H30">
            <v>105988</v>
          </cell>
          <cell r="I30">
            <v>535254</v>
          </cell>
          <cell r="J30">
            <v>898594</v>
          </cell>
          <cell r="K30">
            <v>253785</v>
          </cell>
          <cell r="L30">
            <v>217887</v>
          </cell>
          <cell r="M30">
            <v>318786</v>
          </cell>
          <cell r="N30">
            <v>210509</v>
          </cell>
          <cell r="O30">
            <v>621211</v>
          </cell>
          <cell r="P30">
            <v>34938</v>
          </cell>
          <cell r="Q30">
            <v>1596847</v>
          </cell>
          <cell r="R30">
            <v>182667</v>
          </cell>
          <cell r="S30">
            <v>224173</v>
          </cell>
          <cell r="T30">
            <v>443646</v>
          </cell>
          <cell r="U30">
            <v>180429</v>
          </cell>
          <cell r="V30">
            <v>119487</v>
          </cell>
          <cell r="W30">
            <v>624555</v>
          </cell>
          <cell r="X30">
            <v>178619</v>
          </cell>
          <cell r="Y30">
            <v>867470</v>
          </cell>
          <cell r="Z30">
            <v>177393</v>
          </cell>
          <cell r="AA30">
            <v>1431133</v>
          </cell>
          <cell r="AB30">
            <v>259221</v>
          </cell>
          <cell r="AC30">
            <v>95043</v>
          </cell>
          <cell r="AD30">
            <v>138344</v>
          </cell>
          <cell r="AE30">
            <v>709692</v>
          </cell>
          <cell r="AF30">
            <v>113662</v>
          </cell>
          <cell r="AG30">
            <v>165510</v>
          </cell>
        </row>
        <row r="37">
          <cell r="G37">
            <v>2999506.76</v>
          </cell>
          <cell r="H37">
            <v>20405.78</v>
          </cell>
          <cell r="I37">
            <v>213936</v>
          </cell>
          <cell r="J37">
            <v>250489.07000000012</v>
          </cell>
          <cell r="K37">
            <v>60386</v>
          </cell>
          <cell r="L37">
            <v>105293.56</v>
          </cell>
          <cell r="M37">
            <v>121004.91999999998</v>
          </cell>
          <cell r="N37">
            <v>40483.51</v>
          </cell>
          <cell r="O37">
            <v>187875</v>
          </cell>
          <cell r="P37">
            <v>12253</v>
          </cell>
          <cell r="Q37">
            <v>657728.09999999963</v>
          </cell>
          <cell r="R37">
            <v>35215.379999999997</v>
          </cell>
          <cell r="S37">
            <v>106054.41</v>
          </cell>
          <cell r="T37">
            <v>325840.92999999993</v>
          </cell>
          <cell r="U37">
            <v>51163</v>
          </cell>
          <cell r="V37">
            <v>38064</v>
          </cell>
          <cell r="W37">
            <v>347107</v>
          </cell>
          <cell r="X37">
            <v>82518.38</v>
          </cell>
          <cell r="Y37">
            <v>357175</v>
          </cell>
          <cell r="Z37">
            <v>67286</v>
          </cell>
          <cell r="AA37">
            <v>591204</v>
          </cell>
          <cell r="AB37">
            <v>83182</v>
          </cell>
          <cell r="AC37">
            <v>16679.57</v>
          </cell>
          <cell r="AD37">
            <v>57980</v>
          </cell>
          <cell r="AE37">
            <v>253653</v>
          </cell>
          <cell r="AF37">
            <v>32540</v>
          </cell>
          <cell r="AG37">
            <v>39130</v>
          </cell>
        </row>
        <row r="39">
          <cell r="E39">
            <v>29.61435779354974</v>
          </cell>
          <cell r="G39">
            <v>34.438019855635041</v>
          </cell>
          <cell r="H39">
            <v>15.789574682800692</v>
          </cell>
          <cell r="I39">
            <v>27.159923320087852</v>
          </cell>
          <cell r="J39">
            <v>21.654323869473735</v>
          </cell>
          <cell r="K39">
            <v>19.063584216491297</v>
          </cell>
          <cell r="L39">
            <v>31.951193311990771</v>
          </cell>
          <cell r="M39">
            <v>27.329382824637506</v>
          </cell>
          <cell r="N39">
            <v>15.863009243476863</v>
          </cell>
          <cell r="O39">
            <v>23.146322953267529</v>
          </cell>
          <cell r="P39">
            <v>24.715588187832822</v>
          </cell>
          <cell r="Q39">
            <v>28.714101103457097</v>
          </cell>
          <cell r="R39">
            <v>15.883604183862628</v>
          </cell>
          <cell r="S39">
            <v>31.73704386442666</v>
          </cell>
          <cell r="T39">
            <v>42.10408136939386</v>
          </cell>
          <cell r="U39">
            <v>21.545037267865414</v>
          </cell>
          <cell r="V39">
            <v>21.78384410679028</v>
          </cell>
          <cell r="W39">
            <v>29.935894837520621</v>
          </cell>
          <cell r="X39">
            <v>26.912931565255128</v>
          </cell>
          <cell r="Y39">
            <v>28.748792659368966</v>
          </cell>
          <cell r="Z39">
            <v>25.326051362734731</v>
          </cell>
          <cell r="AA39">
            <v>29.073437964873111</v>
          </cell>
          <cell r="AB39">
            <v>23.237402434868116</v>
          </cell>
          <cell r="AC39">
            <v>14.352585338989613</v>
          </cell>
          <cell r="AD39">
            <v>28.470694531741042</v>
          </cell>
          <cell r="AE39">
            <v>23.251100667412818</v>
          </cell>
          <cell r="AF39">
            <v>21.95859313844576</v>
          </cell>
          <cell r="AG39">
            <v>18.508095222328908</v>
          </cell>
        </row>
        <row r="41">
          <cell r="E41">
            <v>0.62022744760609239</v>
          </cell>
          <cell r="G41">
            <v>0.74248505423636169</v>
          </cell>
          <cell r="H41">
            <v>0.4862202873153243</v>
          </cell>
          <cell r="I41">
            <v>0.44975170362403477</v>
          </cell>
          <cell r="J41">
            <v>0.65554365219624278</v>
          </cell>
          <cell r="K41">
            <v>0.72285810721320021</v>
          </cell>
          <cell r="L41">
            <v>0.59826112265084752</v>
          </cell>
          <cell r="M41">
            <v>0.7229215659150644</v>
          </cell>
          <cell r="N41">
            <v>0.55521956610325052</v>
          </cell>
          <cell r="O41">
            <v>0.57936492022448594</v>
          </cell>
          <cell r="P41">
            <v>0.41279574656623835</v>
          </cell>
          <cell r="Q41">
            <v>0.59447081722998818</v>
          </cell>
          <cell r="R41">
            <v>0.4866402833520041</v>
          </cell>
          <cell r="S41">
            <v>0.40344354079643802</v>
          </cell>
          <cell r="T41">
            <v>0.54593043431178789</v>
          </cell>
          <cell r="U41">
            <v>0.45536948025808532</v>
          </cell>
          <cell r="V41">
            <v>0.48787130228854908</v>
          </cell>
          <cell r="W41">
            <v>0.62525841571768237</v>
          </cell>
          <cell r="X41">
            <v>0.52401222760716759</v>
          </cell>
          <cell r="Y41">
            <v>0.57099113336938223</v>
          </cell>
          <cell r="Z41">
            <v>0.43069934348535466</v>
          </cell>
          <cell r="AA41">
            <v>0.67121165895579771</v>
          </cell>
          <cell r="AB41">
            <v>0.42510124445195163</v>
          </cell>
          <cell r="AC41">
            <v>0.57632031337640643</v>
          </cell>
          <cell r="AD41">
            <v>0.52419609990281013</v>
          </cell>
          <cell r="AE41">
            <v>0.56207039383386692</v>
          </cell>
          <cell r="AF41">
            <v>0.46316467198852501</v>
          </cell>
          <cell r="AG41">
            <v>0.59809956762362837</v>
          </cell>
        </row>
        <row r="62">
          <cell r="F62">
            <v>172569.84</v>
          </cell>
          <cell r="G62">
            <v>123351054.84</v>
          </cell>
          <cell r="H62">
            <v>2024475.1099999999</v>
          </cell>
          <cell r="I62">
            <v>11309417.419999998</v>
          </cell>
          <cell r="J62">
            <v>18894698.530000001</v>
          </cell>
          <cell r="K62">
            <v>5342604.87</v>
          </cell>
          <cell r="L62">
            <v>4617718.1500000004</v>
          </cell>
          <cell r="M62">
            <v>6552700.1399999997</v>
          </cell>
          <cell r="N62">
            <v>4060391.73</v>
          </cell>
          <cell r="O62">
            <v>12621299.260000004</v>
          </cell>
          <cell r="P62">
            <v>724558.23</v>
          </cell>
          <cell r="Q62">
            <v>32174462.07</v>
          </cell>
          <cell r="R62">
            <v>3388878.04</v>
          </cell>
          <cell r="S62">
            <v>4291727.59</v>
          </cell>
          <cell r="T62">
            <v>9134472.8600000013</v>
          </cell>
          <cell r="U62">
            <v>3457681.4599999995</v>
          </cell>
          <cell r="V62">
            <v>2378022.6999999997</v>
          </cell>
          <cell r="W62">
            <v>12857381.75</v>
          </cell>
          <cell r="X62">
            <v>3733808.36</v>
          </cell>
          <cell r="Y62">
            <v>17905893.09</v>
          </cell>
          <cell r="Z62">
            <v>3495880.1400000006</v>
          </cell>
          <cell r="AA62">
            <v>30970866.379999995</v>
          </cell>
          <cell r="AB62">
            <v>4984419.1499999994</v>
          </cell>
          <cell r="AC62">
            <v>1918307.85</v>
          </cell>
          <cell r="AD62">
            <v>2740235.1999999997</v>
          </cell>
          <cell r="AE62">
            <v>14574507.450000001</v>
          </cell>
          <cell r="AF62">
            <v>2264280.7400000002</v>
          </cell>
          <cell r="AG62">
            <v>3207986.8600000003</v>
          </cell>
        </row>
        <row r="286">
          <cell r="F286">
            <v>15142685.74</v>
          </cell>
          <cell r="G286">
            <v>33108408.370000001</v>
          </cell>
          <cell r="H286">
            <v>1589326.41</v>
          </cell>
          <cell r="I286">
            <v>5727456.0599999996</v>
          </cell>
          <cell r="J286">
            <v>5398067.3199999994</v>
          </cell>
          <cell r="K286">
            <v>2295252.6399999997</v>
          </cell>
          <cell r="L286">
            <v>2027658.8500000006</v>
          </cell>
          <cell r="M286">
            <v>2824082.44</v>
          </cell>
          <cell r="N286">
            <v>2100715.0699999998</v>
          </cell>
          <cell r="O286">
            <v>4471845.2300000014</v>
          </cell>
          <cell r="P286">
            <v>885323.81</v>
          </cell>
          <cell r="Q286">
            <v>12708370.419999998</v>
          </cell>
          <cell r="R286">
            <v>1675310.13</v>
          </cell>
          <cell r="S286">
            <v>2596176.2999999998</v>
          </cell>
          <cell r="T286">
            <v>3528403.1000000006</v>
          </cell>
          <cell r="U286">
            <v>2334154.4800000004</v>
          </cell>
          <cell r="V286">
            <v>1684839.2400000002</v>
          </cell>
          <cell r="W286">
            <v>4631870.169999999</v>
          </cell>
          <cell r="X286">
            <v>2364596.0799999996</v>
          </cell>
          <cell r="Y286">
            <v>6227939.5000000009</v>
          </cell>
          <cell r="Z286">
            <v>2086821.41</v>
          </cell>
          <cell r="AA286">
            <v>7527722.2800000003</v>
          </cell>
          <cell r="AB286">
            <v>2197773.35</v>
          </cell>
          <cell r="AC286">
            <v>1168762.2900000003</v>
          </cell>
          <cell r="AD286">
            <v>1658662.9300000004</v>
          </cell>
          <cell r="AE286">
            <v>4737152.4899999993</v>
          </cell>
          <cell r="AF286">
            <v>1136823.5899999996</v>
          </cell>
          <cell r="AG286">
            <v>1947489.4700000002</v>
          </cell>
        </row>
        <row r="287">
          <cell r="F287">
            <v>-14970115.9</v>
          </cell>
          <cell r="G287">
            <v>90242646.469999999</v>
          </cell>
          <cell r="H287">
            <v>435148.69999999995</v>
          </cell>
          <cell r="I287">
            <v>5581961.3599999985</v>
          </cell>
          <cell r="J287">
            <v>13496631.210000001</v>
          </cell>
          <cell r="K287">
            <v>3047352.2300000004</v>
          </cell>
          <cell r="L287">
            <v>2590059.2999999998</v>
          </cell>
          <cell r="M287">
            <v>3728617.6999999997</v>
          </cell>
          <cell r="N287">
            <v>1959676.6600000001</v>
          </cell>
          <cell r="O287">
            <v>8149454.0300000021</v>
          </cell>
          <cell r="P287">
            <v>-160765.58000000007</v>
          </cell>
          <cell r="Q287">
            <v>19466091.650000002</v>
          </cell>
          <cell r="R287">
            <v>1713567.9100000001</v>
          </cell>
          <cell r="S287">
            <v>1695551.29</v>
          </cell>
          <cell r="T287">
            <v>5606069.7600000007</v>
          </cell>
          <cell r="U287">
            <v>1123526.9799999991</v>
          </cell>
          <cell r="V287">
            <v>693183.4599999995</v>
          </cell>
          <cell r="W287">
            <v>8225511.580000001</v>
          </cell>
          <cell r="X287">
            <v>1369212.2800000003</v>
          </cell>
          <cell r="Y287">
            <v>11677953.59</v>
          </cell>
          <cell r="Z287">
            <v>1409058.7300000007</v>
          </cell>
          <cell r="AA287">
            <v>23443144.099999994</v>
          </cell>
          <cell r="AB287">
            <v>2786645.7999999993</v>
          </cell>
          <cell r="AC287">
            <v>749545.55999999982</v>
          </cell>
          <cell r="AD287">
            <v>1081572.2699999993</v>
          </cell>
          <cell r="AE287">
            <v>9837354.9600000009</v>
          </cell>
          <cell r="AF287">
            <v>1127457.1500000006</v>
          </cell>
          <cell r="AG287">
            <v>1260497.3900000001</v>
          </cell>
        </row>
      </sheetData>
      <sheetData sheetId="7"/>
      <sheetData sheetId="8">
        <row r="9">
          <cell r="G9">
            <v>1234</v>
          </cell>
          <cell r="H9">
            <v>26</v>
          </cell>
          <cell r="I9">
            <v>245</v>
          </cell>
          <cell r="J9">
            <v>208</v>
          </cell>
          <cell r="K9">
            <v>41</v>
          </cell>
          <cell r="L9">
            <v>50</v>
          </cell>
          <cell r="M9">
            <v>49</v>
          </cell>
          <cell r="N9">
            <v>64</v>
          </cell>
          <cell r="O9">
            <v>186</v>
          </cell>
          <cell r="P9">
            <v>15</v>
          </cell>
          <cell r="Q9">
            <v>328</v>
          </cell>
          <cell r="R9">
            <v>31</v>
          </cell>
          <cell r="S9">
            <v>186</v>
          </cell>
          <cell r="T9">
            <v>94</v>
          </cell>
          <cell r="U9">
            <v>27</v>
          </cell>
          <cell r="V9">
            <v>21</v>
          </cell>
          <cell r="W9">
            <v>163</v>
          </cell>
          <cell r="X9">
            <v>51</v>
          </cell>
          <cell r="Y9">
            <v>265</v>
          </cell>
          <cell r="Z9">
            <v>55</v>
          </cell>
          <cell r="AA9">
            <v>565</v>
          </cell>
          <cell r="AB9">
            <v>136</v>
          </cell>
          <cell r="AC9">
            <v>13</v>
          </cell>
          <cell r="AD9">
            <v>58</v>
          </cell>
          <cell r="AE9">
            <v>163</v>
          </cell>
          <cell r="AF9">
            <v>21</v>
          </cell>
          <cell r="AG9">
            <v>47</v>
          </cell>
        </row>
        <row r="30">
          <cell r="G30">
            <v>8611954</v>
          </cell>
          <cell r="H30">
            <v>160470</v>
          </cell>
          <cell r="I30">
            <v>824997</v>
          </cell>
          <cell r="J30">
            <v>1378966</v>
          </cell>
          <cell r="K30">
            <v>387892</v>
          </cell>
          <cell r="L30">
            <v>325257</v>
          </cell>
          <cell r="M30">
            <v>478209</v>
          </cell>
          <cell r="N30">
            <v>315141</v>
          </cell>
          <cell r="O30">
            <v>942317</v>
          </cell>
          <cell r="P30">
            <v>51657</v>
          </cell>
          <cell r="Q30">
            <v>2406671</v>
          </cell>
          <cell r="R30">
            <v>281242</v>
          </cell>
          <cell r="S30">
            <v>343573</v>
          </cell>
          <cell r="T30">
            <v>668352</v>
          </cell>
          <cell r="U30">
            <v>275014</v>
          </cell>
          <cell r="V30">
            <v>179411</v>
          </cell>
          <cell r="W30">
            <v>941981</v>
          </cell>
          <cell r="X30">
            <v>272373</v>
          </cell>
          <cell r="Y30">
            <v>1299011</v>
          </cell>
          <cell r="Z30">
            <v>267125</v>
          </cell>
          <cell r="AA30">
            <v>2147411</v>
          </cell>
          <cell r="AB30">
            <v>390541</v>
          </cell>
          <cell r="AC30">
            <v>140480</v>
          </cell>
          <cell r="AD30">
            <v>210433</v>
          </cell>
          <cell r="AE30">
            <v>1054014</v>
          </cell>
          <cell r="AF30">
            <v>174372</v>
          </cell>
          <cell r="AG30">
            <v>248544</v>
          </cell>
        </row>
        <row r="37">
          <cell r="G37">
            <v>4326713.6900000004</v>
          </cell>
          <cell r="H37">
            <v>30971.109999999986</v>
          </cell>
          <cell r="I37">
            <v>340062</v>
          </cell>
          <cell r="J37">
            <v>381352.95000000013</v>
          </cell>
          <cell r="K37">
            <v>91608</v>
          </cell>
          <cell r="L37">
            <v>168915.54</v>
          </cell>
          <cell r="M37">
            <v>184558.56999999995</v>
          </cell>
          <cell r="N37">
            <v>64655.89</v>
          </cell>
          <cell r="O37">
            <v>284709</v>
          </cell>
          <cell r="P37">
            <v>18134</v>
          </cell>
          <cell r="Q37">
            <v>1032627.3299999996</v>
          </cell>
          <cell r="R37">
            <v>56762.38</v>
          </cell>
          <cell r="S37">
            <v>169571.02</v>
          </cell>
          <cell r="T37">
            <v>456640.2799999998</v>
          </cell>
          <cell r="U37">
            <v>78254</v>
          </cell>
          <cell r="V37">
            <v>56272</v>
          </cell>
          <cell r="W37">
            <v>520157</v>
          </cell>
          <cell r="X37">
            <v>123250.20000000001</v>
          </cell>
          <cell r="Y37">
            <v>521804</v>
          </cell>
          <cell r="Z37">
            <v>101631</v>
          </cell>
          <cell r="AA37">
            <v>877141</v>
          </cell>
          <cell r="AB37">
            <v>123589</v>
          </cell>
          <cell r="AC37">
            <v>27551.34</v>
          </cell>
          <cell r="AD37">
            <v>87764</v>
          </cell>
          <cell r="AE37">
            <v>380801</v>
          </cell>
          <cell r="AF37">
            <v>49578</v>
          </cell>
          <cell r="AG37">
            <v>60445</v>
          </cell>
        </row>
        <row r="39">
          <cell r="E39">
            <v>29.190369788857968</v>
          </cell>
          <cell r="G39">
            <v>33.340697668863278</v>
          </cell>
          <cell r="H39">
            <v>15.85107200228304</v>
          </cell>
          <cell r="I39">
            <v>27.545220601040533</v>
          </cell>
          <cell r="J39">
            <v>21.468497482516561</v>
          </cell>
          <cell r="K39">
            <v>18.938150425244253</v>
          </cell>
          <cell r="L39">
            <v>33.559201010855574</v>
          </cell>
          <cell r="M39">
            <v>27.6574457932116</v>
          </cell>
          <cell r="N39">
            <v>16.574905853369668</v>
          </cell>
          <cell r="O39">
            <v>23.053789665718472</v>
          </cell>
          <cell r="P39">
            <v>24.758341980230465</v>
          </cell>
          <cell r="Q39">
            <v>29.537307745884139</v>
          </cell>
          <cell r="R39">
            <v>16.550535916306082</v>
          </cell>
          <cell r="S39">
            <v>32.647670279189136</v>
          </cell>
          <cell r="T39">
            <v>40.28855637361147</v>
          </cell>
          <cell r="U39">
            <v>21.597140767521768</v>
          </cell>
          <cell r="V39">
            <v>21.581403911130884</v>
          </cell>
          <cell r="W39">
            <v>29.819993200800539</v>
          </cell>
          <cell r="X39">
            <v>26.826168019254737</v>
          </cell>
          <cell r="Y39">
            <v>28.020233697053008</v>
          </cell>
          <cell r="Z39">
            <v>25.202600829249906</v>
          </cell>
          <cell r="AA39">
            <v>28.836864486880021</v>
          </cell>
          <cell r="AB39">
            <v>22.807406054096749</v>
          </cell>
          <cell r="AC39">
            <v>15.620444494840685</v>
          </cell>
          <cell r="AD39">
            <v>28.522957724507307</v>
          </cell>
          <cell r="AE39">
            <v>23.328891788655991</v>
          </cell>
          <cell r="AF39">
            <v>21.817653737491089</v>
          </cell>
          <cell r="AG39">
            <v>18.953504415011039</v>
          </cell>
        </row>
        <row r="41">
          <cell r="E41">
            <v>0.62082970768941192</v>
          </cell>
          <cell r="G41">
            <v>0.74493232255430464</v>
          </cell>
          <cell r="H41">
            <v>0.48687763585060223</v>
          </cell>
          <cell r="I41">
            <v>0.45879402909376449</v>
          </cell>
          <cell r="J41">
            <v>0.66597475705086162</v>
          </cell>
          <cell r="K41">
            <v>0.73230002454265708</v>
          </cell>
          <cell r="L41">
            <v>0.59164959817806773</v>
          </cell>
          <cell r="M41">
            <v>0.71868979094966867</v>
          </cell>
          <cell r="N41">
            <v>0.55049347564064488</v>
          </cell>
          <cell r="O41">
            <v>0.58168362364520099</v>
          </cell>
          <cell r="P41">
            <v>0.40394901470128242</v>
          </cell>
          <cell r="Q41">
            <v>0.59358226912116596</v>
          </cell>
          <cell r="R41">
            <v>0.49634327989439281</v>
          </cell>
          <cell r="S41">
            <v>0.40809628788490687</v>
          </cell>
          <cell r="T41">
            <v>0.54498842101829803</v>
          </cell>
          <cell r="U41">
            <v>0.45996039524475341</v>
          </cell>
          <cell r="V41">
            <v>0.48552709204964301</v>
          </cell>
          <cell r="W41">
            <v>0.62438173692980936</v>
          </cell>
          <cell r="X41">
            <v>0.52886318094971807</v>
          </cell>
          <cell r="Y41">
            <v>0.56618019458302205</v>
          </cell>
          <cell r="Z41">
            <v>0.42932612874399706</v>
          </cell>
          <cell r="AA41">
            <v>0.66619356431896215</v>
          </cell>
          <cell r="AB41">
            <v>0.42342136248219214</v>
          </cell>
          <cell r="AC41">
            <v>0.56470285567275535</v>
          </cell>
          <cell r="AD41">
            <v>0.52703115608094575</v>
          </cell>
          <cell r="AE41">
            <v>0.55290159321671151</v>
          </cell>
          <cell r="AF41">
            <v>0.47066000151153625</v>
          </cell>
          <cell r="AG41">
            <v>0.59420768005967328</v>
          </cell>
        </row>
        <row r="62">
          <cell r="F62">
            <v>217025</v>
          </cell>
          <cell r="G62">
            <v>187236253.80000004</v>
          </cell>
          <cell r="H62">
            <v>3066940.7100000004</v>
          </cell>
          <cell r="I62">
            <v>17323500.940000001</v>
          </cell>
          <cell r="J62">
            <v>28968488.789999999</v>
          </cell>
          <cell r="K62">
            <v>8155483.6700000009</v>
          </cell>
          <cell r="L62">
            <v>6887038.21</v>
          </cell>
          <cell r="M62">
            <v>9864756.2300000004</v>
          </cell>
          <cell r="N62">
            <v>6072635.4500000002</v>
          </cell>
          <cell r="O62">
            <v>19148199.119999997</v>
          </cell>
          <cell r="P62">
            <v>1069056.7700000003</v>
          </cell>
          <cell r="Q62">
            <v>48519478.599999994</v>
          </cell>
          <cell r="R62">
            <v>5226774.5600000005</v>
          </cell>
          <cell r="S62">
            <v>6566346.8699999992</v>
          </cell>
          <cell r="T62">
            <v>13777831.26</v>
          </cell>
          <cell r="U62">
            <v>5267715.22</v>
          </cell>
          <cell r="V62">
            <v>3568157.1</v>
          </cell>
          <cell r="W62">
            <v>19470074.610000003</v>
          </cell>
          <cell r="X62">
            <v>5704924.2300000004</v>
          </cell>
          <cell r="Y62">
            <v>26794536.529999997</v>
          </cell>
          <cell r="Z62">
            <v>5261392.5199999996</v>
          </cell>
          <cell r="AA62">
            <v>46670235.610000007</v>
          </cell>
          <cell r="AB62">
            <v>7530720</v>
          </cell>
          <cell r="AC62">
            <v>2852411.78</v>
          </cell>
          <cell r="AD62">
            <v>4164716.88</v>
          </cell>
          <cell r="AE62">
            <v>21645747.220000003</v>
          </cell>
          <cell r="AF62">
            <v>3496739.3600000008</v>
          </cell>
          <cell r="AG62">
            <v>4846107.3699999992</v>
          </cell>
        </row>
        <row r="286">
          <cell r="F286">
            <v>22597301.430000003</v>
          </cell>
          <cell r="G286">
            <v>50339416.440000013</v>
          </cell>
          <cell r="H286">
            <v>2397285.1999999997</v>
          </cell>
          <cell r="I286">
            <v>8978402.3600000013</v>
          </cell>
          <cell r="J286">
            <v>8130683.5600000015</v>
          </cell>
          <cell r="K286">
            <v>3699533.2300000004</v>
          </cell>
          <cell r="L286">
            <v>2995019.5300000003</v>
          </cell>
          <cell r="M286">
            <v>4174971.64</v>
          </cell>
          <cell r="N286">
            <v>3089900.3899999992</v>
          </cell>
          <cell r="O286">
            <v>7043142.290000001</v>
          </cell>
          <cell r="P286">
            <v>1356657.4400000002</v>
          </cell>
          <cell r="Q286">
            <v>19296913.950000003</v>
          </cell>
          <cell r="R286">
            <v>2519427.46</v>
          </cell>
          <cell r="S286">
            <v>3864190.9999999995</v>
          </cell>
          <cell r="T286">
            <v>5277711.8899999997</v>
          </cell>
          <cell r="U286">
            <v>3650013.74</v>
          </cell>
          <cell r="V286">
            <v>2560323.3299999996</v>
          </cell>
          <cell r="W286">
            <v>6798117.120000001</v>
          </cell>
          <cell r="X286">
            <v>3470252.37</v>
          </cell>
          <cell r="Y286">
            <v>9247706.1800000016</v>
          </cell>
          <cell r="Z286">
            <v>3170403.7900000005</v>
          </cell>
          <cell r="AA286">
            <v>11366148.720000003</v>
          </cell>
          <cell r="AB286">
            <v>3404404.98</v>
          </cell>
          <cell r="AC286">
            <v>1882836.3400000003</v>
          </cell>
          <cell r="AD286">
            <v>2510104.2200000002</v>
          </cell>
          <cell r="AE286">
            <v>7187345.1399999997</v>
          </cell>
          <cell r="AF286">
            <v>1761081.9799999995</v>
          </cell>
          <cell r="AG286">
            <v>3009072.2700000005</v>
          </cell>
        </row>
        <row r="287">
          <cell r="F287">
            <v>-22380276.430000003</v>
          </cell>
          <cell r="G287">
            <v>136896837.36000001</v>
          </cell>
          <cell r="H287">
            <v>669655.51000000071</v>
          </cell>
          <cell r="I287">
            <v>8345098.5800000001</v>
          </cell>
          <cell r="J287">
            <v>20837805.229999997</v>
          </cell>
          <cell r="K287">
            <v>4455950.4400000004</v>
          </cell>
          <cell r="L287">
            <v>3892018.6799999997</v>
          </cell>
          <cell r="M287">
            <v>5689784.5899999999</v>
          </cell>
          <cell r="N287">
            <v>2982735.060000001</v>
          </cell>
          <cell r="O287">
            <v>12105056.829999996</v>
          </cell>
          <cell r="P287">
            <v>-287600.66999999993</v>
          </cell>
          <cell r="Q287">
            <v>29222564.649999991</v>
          </cell>
          <cell r="R287">
            <v>2707347.1000000006</v>
          </cell>
          <cell r="S287">
            <v>2702155.8699999996</v>
          </cell>
          <cell r="T287">
            <v>8500119.370000001</v>
          </cell>
          <cell r="U287">
            <v>1617701.4799999995</v>
          </cell>
          <cell r="V287">
            <v>1007833.7700000005</v>
          </cell>
          <cell r="W287">
            <v>12671957.490000002</v>
          </cell>
          <cell r="X287">
            <v>2234671.8600000003</v>
          </cell>
          <cell r="Y287">
            <v>17546830.349999994</v>
          </cell>
          <cell r="Z287">
            <v>2090988.7299999991</v>
          </cell>
          <cell r="AA287">
            <v>35304086.890000001</v>
          </cell>
          <cell r="AB287">
            <v>4126315.02</v>
          </cell>
          <cell r="AC287">
            <v>969575.43999999948</v>
          </cell>
          <cell r="AD287">
            <v>1654612.6599999997</v>
          </cell>
          <cell r="AE287">
            <v>14458402.080000002</v>
          </cell>
          <cell r="AF287">
            <v>1735657.3800000013</v>
          </cell>
          <cell r="AG287">
            <v>1837035.0999999987</v>
          </cell>
        </row>
      </sheetData>
      <sheetData sheetId="9"/>
      <sheetData sheetId="10">
        <row r="9">
          <cell r="G9">
            <v>1684</v>
          </cell>
          <cell r="H9">
            <v>31</v>
          </cell>
          <cell r="I9">
            <v>351</v>
          </cell>
          <cell r="J9">
            <v>271</v>
          </cell>
          <cell r="K9">
            <v>68</v>
          </cell>
          <cell r="L9">
            <v>67</v>
          </cell>
          <cell r="M9">
            <v>64</v>
          </cell>
          <cell r="N9">
            <v>92</v>
          </cell>
          <cell r="O9">
            <v>232</v>
          </cell>
          <cell r="P9">
            <v>15</v>
          </cell>
          <cell r="Q9">
            <v>408</v>
          </cell>
          <cell r="R9">
            <v>66</v>
          </cell>
          <cell r="S9">
            <v>261</v>
          </cell>
          <cell r="T9">
            <v>123</v>
          </cell>
          <cell r="U9">
            <v>36</v>
          </cell>
          <cell r="V9">
            <v>27</v>
          </cell>
          <cell r="W9">
            <v>202</v>
          </cell>
          <cell r="X9">
            <v>72</v>
          </cell>
          <cell r="Y9">
            <v>352</v>
          </cell>
          <cell r="Z9">
            <v>74</v>
          </cell>
          <cell r="AA9">
            <v>738</v>
          </cell>
          <cell r="AB9">
            <v>200</v>
          </cell>
          <cell r="AC9">
            <v>27</v>
          </cell>
          <cell r="AD9">
            <v>88</v>
          </cell>
          <cell r="AE9">
            <v>202</v>
          </cell>
          <cell r="AF9">
            <v>41</v>
          </cell>
          <cell r="AG9">
            <v>59</v>
          </cell>
        </row>
        <row r="30">
          <cell r="G30">
            <v>11629788</v>
          </cell>
          <cell r="H30">
            <v>216637</v>
          </cell>
          <cell r="I30">
            <v>1132672</v>
          </cell>
          <cell r="J30">
            <v>1872684</v>
          </cell>
          <cell r="K30">
            <v>528892</v>
          </cell>
          <cell r="L30">
            <v>439107</v>
          </cell>
          <cell r="M30">
            <v>642594</v>
          </cell>
          <cell r="N30">
            <v>426132</v>
          </cell>
          <cell r="O30">
            <v>1263306</v>
          </cell>
          <cell r="P30">
            <v>71617</v>
          </cell>
          <cell r="Q30">
            <v>3252539</v>
          </cell>
          <cell r="R30">
            <v>389362</v>
          </cell>
          <cell r="S30">
            <v>473226</v>
          </cell>
          <cell r="T30">
            <v>905724</v>
          </cell>
          <cell r="U30">
            <v>374500</v>
          </cell>
          <cell r="V30">
            <v>239871</v>
          </cell>
          <cell r="W30">
            <v>1275180</v>
          </cell>
          <cell r="X30">
            <v>371239</v>
          </cell>
          <cell r="Y30">
            <v>1743754</v>
          </cell>
          <cell r="Z30">
            <v>364549</v>
          </cell>
          <cell r="AA30">
            <v>2866697</v>
          </cell>
          <cell r="AB30">
            <v>531033</v>
          </cell>
          <cell r="AC30">
            <v>190252</v>
          </cell>
          <cell r="AD30">
            <v>286566</v>
          </cell>
          <cell r="AE30">
            <v>1409482</v>
          </cell>
          <cell r="AF30">
            <v>239028</v>
          </cell>
          <cell r="AG30">
            <v>334408</v>
          </cell>
        </row>
        <row r="37">
          <cell r="G37">
            <v>5522657.3700000001</v>
          </cell>
          <cell r="H37">
            <v>41592.320000000007</v>
          </cell>
          <cell r="I37">
            <v>466467</v>
          </cell>
          <cell r="J37">
            <v>465566.44000000024</v>
          </cell>
          <cell r="K37">
            <v>119533</v>
          </cell>
          <cell r="L37">
            <v>225415.8</v>
          </cell>
          <cell r="M37">
            <v>243561.45999999996</v>
          </cell>
          <cell r="N37">
            <v>86555.66</v>
          </cell>
          <cell r="O37">
            <v>380763</v>
          </cell>
          <cell r="P37">
            <v>24659</v>
          </cell>
          <cell r="Q37">
            <v>1302133.5899999999</v>
          </cell>
          <cell r="R37">
            <v>79166.38</v>
          </cell>
          <cell r="S37">
            <v>230643.32</v>
          </cell>
          <cell r="T37">
            <v>565652.81999999983</v>
          </cell>
          <cell r="U37">
            <v>106579</v>
          </cell>
          <cell r="V37">
            <v>72803</v>
          </cell>
          <cell r="W37">
            <v>687245</v>
          </cell>
          <cell r="X37">
            <v>163472.57000000007</v>
          </cell>
          <cell r="Y37">
            <v>706610</v>
          </cell>
          <cell r="Z37">
            <v>132932</v>
          </cell>
          <cell r="AA37">
            <v>1156041</v>
          </cell>
          <cell r="AB37">
            <v>157004</v>
          </cell>
          <cell r="AC37">
            <v>35010.26</v>
          </cell>
          <cell r="AD37">
            <v>112380</v>
          </cell>
          <cell r="AE37">
            <v>508557</v>
          </cell>
          <cell r="AF37">
            <v>63587</v>
          </cell>
          <cell r="AG37">
            <v>82273</v>
          </cell>
        </row>
        <row r="39">
          <cell r="E39">
            <v>28.301780368050235</v>
          </cell>
          <cell r="G39">
            <v>32.057176008413975</v>
          </cell>
          <cell r="H39">
            <v>15.793353203217642</v>
          </cell>
          <cell r="I39">
            <v>27.380624651114466</v>
          </cell>
          <cell r="J39">
            <v>19.677062601931031</v>
          </cell>
          <cell r="K39">
            <v>18.286584106537752</v>
          </cell>
          <cell r="L39">
            <v>33.282266697180653</v>
          </cell>
          <cell r="M39">
            <v>27.300522044815224</v>
          </cell>
          <cell r="N39">
            <v>16.509307932342011</v>
          </cell>
          <cell r="O39">
            <v>23.016006383210222</v>
          </cell>
          <cell r="P39">
            <v>24.130541148840397</v>
          </cell>
          <cell r="Q39">
            <v>28.048833238810346</v>
          </cell>
          <cell r="R39">
            <v>16.612815767053206</v>
          </cell>
          <cell r="S39">
            <v>32.37126488082707</v>
          </cell>
          <cell r="T39">
            <v>38.110608028290194</v>
          </cell>
          <cell r="U39">
            <v>21.614994757432378</v>
          </cell>
          <cell r="V39">
            <v>21.065073348572088</v>
          </cell>
          <cell r="W39">
            <v>29.492493681973119</v>
          </cell>
          <cell r="X39">
            <v>26.784925378849511</v>
          </cell>
          <cell r="Y39">
            <v>28.108476658281184</v>
          </cell>
          <cell r="Z39">
            <v>24.504452690508977</v>
          </cell>
          <cell r="AA39">
            <v>28.572929197260162</v>
          </cell>
          <cell r="AB39">
            <v>21.763400437752022</v>
          </cell>
          <cell r="AC39">
            <v>14.883036610042682</v>
          </cell>
          <cell r="AD39">
            <v>27.348322426938509</v>
          </cell>
          <cell r="AE39">
            <v>23.35404576696239</v>
          </cell>
          <cell r="AF39">
            <v>20.667273377319855</v>
          </cell>
          <cell r="AG39">
            <v>19.147415996015656</v>
          </cell>
        </row>
        <row r="41">
          <cell r="E41">
            <v>0.62637970848603641</v>
          </cell>
          <cell r="G41">
            <v>0.75135386679396632</v>
          </cell>
          <cell r="H41">
            <v>0.49129049449490314</v>
          </cell>
          <cell r="I41">
            <v>0.47001227240803733</v>
          </cell>
          <cell r="J41">
            <v>0.67560396577540804</v>
          </cell>
          <cell r="K41">
            <v>0.74586903024277429</v>
          </cell>
          <cell r="L41">
            <v>0.59688607419429829</v>
          </cell>
          <cell r="M41">
            <v>0.72179351525485413</v>
          </cell>
          <cell r="N41">
            <v>0.55556250880020019</v>
          </cell>
          <cell r="O41">
            <v>0.58282198824258069</v>
          </cell>
          <cell r="P41">
            <v>0.41888635433116922</v>
          </cell>
          <cell r="Q41">
            <v>0.59969852258365652</v>
          </cell>
          <cell r="R41">
            <v>0.51255581532499261</v>
          </cell>
          <cell r="S41">
            <v>0.41873812077258776</v>
          </cell>
          <cell r="T41">
            <v>0.55195335852616456</v>
          </cell>
          <cell r="U41">
            <v>0.468237669689269</v>
          </cell>
          <cell r="V41">
            <v>0.48523780336086514</v>
          </cell>
          <cell r="W41">
            <v>0.63159505761191215</v>
          </cell>
          <cell r="X41">
            <v>0.5383400074971052</v>
          </cell>
          <cell r="Y41">
            <v>0.5676307496794013</v>
          </cell>
          <cell r="Z41">
            <v>0.43762465974604375</v>
          </cell>
          <cell r="AA41">
            <v>0.66376588607466713</v>
          </cell>
          <cell r="AB41">
            <v>0.42928720924874558</v>
          </cell>
          <cell r="AC41">
            <v>0.57086703363804259</v>
          </cell>
          <cell r="AD41">
            <v>0.53509528664418471</v>
          </cell>
          <cell r="AE41">
            <v>0.55261028871952933</v>
          </cell>
          <cell r="AF41">
            <v>0.48155546355364431</v>
          </cell>
          <cell r="AG41">
            <v>0.59720246625859996</v>
          </cell>
        </row>
        <row r="62">
          <cell r="F62">
            <v>276430.15999999997</v>
          </cell>
          <cell r="G62">
            <v>252608158.03</v>
          </cell>
          <cell r="H62">
            <v>4145301.4399999995</v>
          </cell>
          <cell r="I62">
            <v>23748276.100000001</v>
          </cell>
          <cell r="J62">
            <v>39336757.079999998</v>
          </cell>
          <cell r="K62">
            <v>11105835.799999999</v>
          </cell>
          <cell r="L62">
            <v>9282087.2199999988</v>
          </cell>
          <cell r="M62">
            <v>13267862.780000001</v>
          </cell>
          <cell r="N62">
            <v>8199484.2999999998</v>
          </cell>
          <cell r="O62">
            <v>25642380.66</v>
          </cell>
          <cell r="P62">
            <v>1473276.33</v>
          </cell>
          <cell r="Q62">
            <v>65445507.699999996</v>
          </cell>
          <cell r="R62">
            <v>7264227.0800000001</v>
          </cell>
          <cell r="S62">
            <v>9016955.6499999985</v>
          </cell>
          <cell r="T62">
            <v>18668809.920000002</v>
          </cell>
          <cell r="U62">
            <v>7160477.6900000013</v>
          </cell>
          <cell r="V62">
            <v>4765453.8999999994</v>
          </cell>
          <cell r="W62">
            <v>26371169.409999996</v>
          </cell>
          <cell r="X62">
            <v>7768040.0300000003</v>
          </cell>
          <cell r="Y62">
            <v>35895395.770000003</v>
          </cell>
          <cell r="Z62">
            <v>7161988.9199999999</v>
          </cell>
          <cell r="AA62">
            <v>62251944.950000003</v>
          </cell>
          <cell r="AB62">
            <v>10214472.440000001</v>
          </cell>
          <cell r="AC62">
            <v>3851301.6100000003</v>
          </cell>
          <cell r="AD62">
            <v>5661195.3699999992</v>
          </cell>
          <cell r="AE62">
            <v>28926350.679999996</v>
          </cell>
          <cell r="AF62">
            <v>4801720.3899999997</v>
          </cell>
          <cell r="AG62">
            <v>6536929.9299999997</v>
          </cell>
        </row>
        <row r="286">
          <cell r="F286">
            <v>30732799.109999999</v>
          </cell>
          <cell r="G286">
            <v>65851787.420000002</v>
          </cell>
          <cell r="H286">
            <v>3157519.0799999996</v>
          </cell>
          <cell r="I286">
            <v>12198646.620000001</v>
          </cell>
          <cell r="J286">
            <v>11058283.4</v>
          </cell>
          <cell r="K286">
            <v>4989834.1099999994</v>
          </cell>
          <cell r="L286">
            <v>3973869.75</v>
          </cell>
          <cell r="M286">
            <v>5576856.4799999995</v>
          </cell>
          <cell r="N286">
            <v>4079023.47</v>
          </cell>
          <cell r="O286">
            <v>9635107.4000000004</v>
          </cell>
          <cell r="P286">
            <v>1832758.4800000002</v>
          </cell>
          <cell r="Q286">
            <v>26738155.379999995</v>
          </cell>
          <cell r="R286">
            <v>3458414.02</v>
          </cell>
          <cell r="S286">
            <v>5243453.03</v>
          </cell>
          <cell r="T286">
            <v>7023725.9900000002</v>
          </cell>
          <cell r="U286">
            <v>4782290.6399999997</v>
          </cell>
          <cell r="V286">
            <v>3362920.1200000006</v>
          </cell>
          <cell r="W286">
            <v>8973689.3300000001</v>
          </cell>
          <cell r="X286">
            <v>4511560.1199999992</v>
          </cell>
          <cell r="Y286">
            <v>12810387.829999998</v>
          </cell>
          <cell r="Z286">
            <v>4253891.3699999992</v>
          </cell>
          <cell r="AA286">
            <v>15436057.300000001</v>
          </cell>
          <cell r="AB286">
            <v>4530097.07</v>
          </cell>
          <cell r="AC286">
            <v>2447328.7599999998</v>
          </cell>
          <cell r="AD286">
            <v>3361359.5399999996</v>
          </cell>
          <cell r="AE286">
            <v>9765080.9899999984</v>
          </cell>
          <cell r="AF286">
            <v>2487067.5</v>
          </cell>
          <cell r="AG286">
            <v>3964237.2399999993</v>
          </cell>
        </row>
        <row r="287">
          <cell r="F287">
            <v>-30456368.949999999</v>
          </cell>
          <cell r="G287">
            <v>186756370.61000001</v>
          </cell>
          <cell r="H287">
            <v>987782.35999999987</v>
          </cell>
          <cell r="I287">
            <v>11549629.48</v>
          </cell>
          <cell r="J287">
            <v>28278473.68</v>
          </cell>
          <cell r="K287">
            <v>6116001.6899999995</v>
          </cell>
          <cell r="L287">
            <v>5308217.4699999988</v>
          </cell>
          <cell r="M287">
            <v>7691006.3000000017</v>
          </cell>
          <cell r="N287">
            <v>4120460.8299999996</v>
          </cell>
          <cell r="O287">
            <v>16007273.26</v>
          </cell>
          <cell r="P287">
            <v>-359482.15000000014</v>
          </cell>
          <cell r="Q287">
            <v>38707352.32</v>
          </cell>
          <cell r="R287">
            <v>3805813.06</v>
          </cell>
          <cell r="S287">
            <v>3773502.6199999982</v>
          </cell>
          <cell r="T287">
            <v>11645083.930000002</v>
          </cell>
          <cell r="U287">
            <v>2378187.0500000017</v>
          </cell>
          <cell r="V287">
            <v>1402533.7799999989</v>
          </cell>
          <cell r="W287">
            <v>17397480.079999998</v>
          </cell>
          <cell r="X287">
            <v>3256479.9100000011</v>
          </cell>
          <cell r="Y287">
            <v>23085007.940000005</v>
          </cell>
          <cell r="Z287">
            <v>2908097.5500000007</v>
          </cell>
          <cell r="AA287">
            <v>46815887.650000006</v>
          </cell>
          <cell r="AB287">
            <v>5684375.370000001</v>
          </cell>
          <cell r="AC287">
            <v>1403972.8500000006</v>
          </cell>
          <cell r="AD287">
            <v>2299835.8299999996</v>
          </cell>
          <cell r="AE287">
            <v>19161269.689999998</v>
          </cell>
          <cell r="AF287">
            <v>2314652.8899999997</v>
          </cell>
          <cell r="AG287">
            <v>2572692.6900000004</v>
          </cell>
        </row>
      </sheetData>
      <sheetData sheetId="11"/>
      <sheetData sheetId="12">
        <row r="9">
          <cell r="G9">
            <v>2021</v>
          </cell>
          <cell r="H9">
            <v>39</v>
          </cell>
          <cell r="I9">
            <v>430</v>
          </cell>
          <cell r="J9">
            <v>335</v>
          </cell>
          <cell r="K9">
            <v>84</v>
          </cell>
          <cell r="L9">
            <v>85</v>
          </cell>
          <cell r="M9">
            <v>89</v>
          </cell>
          <cell r="N9">
            <v>113</v>
          </cell>
          <cell r="O9">
            <v>266</v>
          </cell>
          <cell r="P9">
            <v>23</v>
          </cell>
          <cell r="Q9">
            <v>522</v>
          </cell>
          <cell r="R9">
            <v>98</v>
          </cell>
          <cell r="S9">
            <v>303</v>
          </cell>
          <cell r="T9">
            <v>144</v>
          </cell>
          <cell r="U9">
            <v>48</v>
          </cell>
          <cell r="V9">
            <v>32</v>
          </cell>
          <cell r="W9">
            <v>246</v>
          </cell>
          <cell r="X9">
            <v>83</v>
          </cell>
          <cell r="Y9">
            <v>439</v>
          </cell>
          <cell r="Z9">
            <v>94</v>
          </cell>
          <cell r="AA9">
            <v>865</v>
          </cell>
          <cell r="AB9">
            <v>299</v>
          </cell>
          <cell r="AC9">
            <v>33</v>
          </cell>
          <cell r="AD9">
            <v>109</v>
          </cell>
          <cell r="AE9">
            <v>256</v>
          </cell>
          <cell r="AF9">
            <v>55</v>
          </cell>
          <cell r="AG9">
            <v>77</v>
          </cell>
        </row>
        <row r="30">
          <cell r="G30">
            <v>14456098</v>
          </cell>
          <cell r="H30">
            <v>272896</v>
          </cell>
          <cell r="I30">
            <v>1437321</v>
          </cell>
          <cell r="J30">
            <v>2360135</v>
          </cell>
          <cell r="K30">
            <v>664950</v>
          </cell>
          <cell r="L30">
            <v>551266</v>
          </cell>
          <cell r="M30">
            <v>814066</v>
          </cell>
          <cell r="N30">
            <v>536526</v>
          </cell>
          <cell r="O30">
            <v>1581144</v>
          </cell>
          <cell r="P30">
            <v>90358</v>
          </cell>
          <cell r="Q30">
            <v>4099948</v>
          </cell>
          <cell r="R30">
            <v>491506</v>
          </cell>
          <cell r="S30">
            <v>597742</v>
          </cell>
          <cell r="T30">
            <v>1137394</v>
          </cell>
          <cell r="U30">
            <v>476275</v>
          </cell>
          <cell r="V30">
            <v>305784</v>
          </cell>
          <cell r="W30">
            <v>1590482</v>
          </cell>
          <cell r="X30">
            <v>465619</v>
          </cell>
          <cell r="Y30">
            <v>2209928</v>
          </cell>
          <cell r="Z30">
            <v>458035</v>
          </cell>
          <cell r="AA30">
            <v>3575476</v>
          </cell>
          <cell r="AB30">
            <v>670567</v>
          </cell>
          <cell r="AC30">
            <v>237548</v>
          </cell>
          <cell r="AD30">
            <v>360469</v>
          </cell>
          <cell r="AE30">
            <v>1760819</v>
          </cell>
          <cell r="AF30">
            <v>301837</v>
          </cell>
          <cell r="AG30">
            <v>416569</v>
          </cell>
        </row>
        <row r="37">
          <cell r="G37">
            <v>6453336.3200000003</v>
          </cell>
          <cell r="H37">
            <v>51891.06</v>
          </cell>
          <cell r="I37">
            <v>562558</v>
          </cell>
          <cell r="J37">
            <v>527050.64000000048</v>
          </cell>
          <cell r="K37">
            <v>139816</v>
          </cell>
          <cell r="L37">
            <v>266613.84999999998</v>
          </cell>
          <cell r="M37">
            <v>300642.03000000003</v>
          </cell>
          <cell r="N37">
            <v>95494.959999999992</v>
          </cell>
          <cell r="O37">
            <v>476584</v>
          </cell>
          <cell r="P37">
            <v>29983</v>
          </cell>
          <cell r="Q37">
            <v>1445586.96</v>
          </cell>
          <cell r="R37">
            <v>93183.38</v>
          </cell>
          <cell r="S37">
            <v>280949.19999999995</v>
          </cell>
          <cell r="T37">
            <v>679439.81999999983</v>
          </cell>
          <cell r="U37">
            <v>134971</v>
          </cell>
          <cell r="V37">
            <v>81453</v>
          </cell>
          <cell r="W37">
            <v>842657</v>
          </cell>
          <cell r="X37">
            <v>201099.4800000001</v>
          </cell>
          <cell r="Y37">
            <v>805560</v>
          </cell>
          <cell r="Z37">
            <v>151660</v>
          </cell>
          <cell r="AA37">
            <v>1332350</v>
          </cell>
          <cell r="AB37">
            <v>173350</v>
          </cell>
          <cell r="AC37">
            <v>39595.22</v>
          </cell>
          <cell r="AD37">
            <v>125179</v>
          </cell>
          <cell r="AE37">
            <v>612596</v>
          </cell>
          <cell r="AF37">
            <v>71313</v>
          </cell>
          <cell r="AG37">
            <v>103270</v>
          </cell>
        </row>
        <row r="39">
          <cell r="E39">
            <v>26.980738702667711</v>
          </cell>
          <cell r="G39">
            <v>30.693629993471582</v>
          </cell>
          <cell r="H39">
            <v>15.656337114693466</v>
          </cell>
          <cell r="I39">
            <v>26.694676183069109</v>
          </cell>
          <cell r="J39">
            <v>18.043350623239114</v>
          </cell>
          <cell r="K39">
            <v>17.235254018325463</v>
          </cell>
          <cell r="L39">
            <v>31.981854299392658</v>
          </cell>
          <cell r="M39">
            <v>26.794424932771303</v>
          </cell>
          <cell r="N39">
            <v>14.763601395736417</v>
          </cell>
          <cell r="O39">
            <v>23.007243228421416</v>
          </cell>
          <cell r="P39">
            <v>23.497648902821318</v>
          </cell>
          <cell r="Q39">
            <v>25.590791661821733</v>
          </cell>
          <cell r="R39">
            <v>15.654415853427031</v>
          </cell>
          <cell r="S39">
            <v>31.602464232084028</v>
          </cell>
          <cell r="T39">
            <v>37.062587950983499</v>
          </cell>
          <cell r="U39">
            <v>21.587519412949217</v>
          </cell>
          <cell r="V39">
            <v>19.149011199819448</v>
          </cell>
          <cell r="W39">
            <v>29.248473375311391</v>
          </cell>
          <cell r="X39">
            <v>26.902455324283924</v>
          </cell>
          <cell r="Y39">
            <v>26.028106322468581</v>
          </cell>
          <cell r="Z39">
            <v>22.850857698189682</v>
          </cell>
          <cell r="AA39">
            <v>26.991722079364393</v>
          </cell>
          <cell r="AB39">
            <v>19.662978700235705</v>
          </cell>
          <cell r="AC39">
            <v>13.718854268083531</v>
          </cell>
          <cell r="AD39">
            <v>24.992712563540458</v>
          </cell>
          <cell r="AE39">
            <v>22.961101930191948</v>
          </cell>
          <cell r="AF39">
            <v>18.81371224752538</v>
          </cell>
          <cell r="AG39">
            <v>19.290652430151475</v>
          </cell>
        </row>
        <row r="41">
          <cell r="E41">
            <v>0.63822660373914863</v>
          </cell>
          <cell r="G41">
            <v>0.75993719836615659</v>
          </cell>
          <cell r="H41">
            <v>0.50362499042655573</v>
          </cell>
          <cell r="I41">
            <v>0.48504074596577229</v>
          </cell>
          <cell r="J41">
            <v>0.69283597209968228</v>
          </cell>
          <cell r="K41">
            <v>0.76293180597816368</v>
          </cell>
          <cell r="L41">
            <v>0.60957893002513441</v>
          </cell>
          <cell r="M41">
            <v>0.74360904316053889</v>
          </cell>
          <cell r="N41">
            <v>0.56895953849172054</v>
          </cell>
          <cell r="O41">
            <v>0.59382155090485689</v>
          </cell>
          <cell r="P41">
            <v>0.42926639239123199</v>
          </cell>
          <cell r="Q41">
            <v>0.61514003352855773</v>
          </cell>
          <cell r="R41">
            <v>0.52576427435253692</v>
          </cell>
          <cell r="S41">
            <v>0.42997407173092145</v>
          </cell>
          <cell r="T41">
            <v>0.56431005364297948</v>
          </cell>
          <cell r="U41">
            <v>0.48465566577253877</v>
          </cell>
          <cell r="V41">
            <v>0.50362089098458263</v>
          </cell>
          <cell r="W41">
            <v>0.64090744333465843</v>
          </cell>
          <cell r="X41">
            <v>0.54955792843055451</v>
          </cell>
          <cell r="Y41">
            <v>0.58514222530483662</v>
          </cell>
          <cell r="Z41">
            <v>0.44726398862591077</v>
          </cell>
          <cell r="AA41">
            <v>0.67335842475821173</v>
          </cell>
          <cell r="AB41">
            <v>0.43983965330586333</v>
          </cell>
          <cell r="AC41">
            <v>0.57996887112033446</v>
          </cell>
          <cell r="AD41">
            <v>0.54702381313698478</v>
          </cell>
          <cell r="AE41">
            <v>0.56173481285863724</v>
          </cell>
          <cell r="AF41">
            <v>0.49453748881774484</v>
          </cell>
          <cell r="AG41">
            <v>0.60478682436429865</v>
          </cell>
        </row>
        <row r="62">
          <cell r="F62">
            <v>398963.87</v>
          </cell>
          <cell r="G62">
            <v>309406172.14999992</v>
          </cell>
          <cell r="H62">
            <v>5149878.6400000006</v>
          </cell>
          <cell r="I62">
            <v>29595404.780000001</v>
          </cell>
          <cell r="J62">
            <v>48928414.599999994</v>
          </cell>
          <cell r="K62">
            <v>13829536.970000003</v>
          </cell>
          <cell r="L62">
            <v>11512895.049999999</v>
          </cell>
          <cell r="M62">
            <v>16612182.260000002</v>
          </cell>
          <cell r="N62">
            <v>10177930.5</v>
          </cell>
          <cell r="O62">
            <v>31633987.91</v>
          </cell>
          <cell r="P62">
            <v>1833971.8399999999</v>
          </cell>
          <cell r="Q62">
            <v>81388258.820000008</v>
          </cell>
          <cell r="R62">
            <v>9035936.7200000007</v>
          </cell>
          <cell r="S62">
            <v>11218762.029999999</v>
          </cell>
          <cell r="T62">
            <v>23111841.370000001</v>
          </cell>
          <cell r="U62">
            <v>8991999.6600000001</v>
          </cell>
          <cell r="V62">
            <v>5990627.2599999998</v>
          </cell>
          <cell r="W62">
            <v>32497648.390000001</v>
          </cell>
          <cell r="X62">
            <v>9589625.2300000004</v>
          </cell>
          <cell r="Y62">
            <v>44893886.819999993</v>
          </cell>
          <cell r="Z62">
            <v>8883322.7699999996</v>
          </cell>
          <cell r="AA62">
            <v>76847819.230000004</v>
          </cell>
          <cell r="AB62">
            <v>12710145.729999999</v>
          </cell>
          <cell r="AC62">
            <v>4747280.4400000004</v>
          </cell>
          <cell r="AD62">
            <v>7023184.9400000004</v>
          </cell>
          <cell r="AE62">
            <v>35704772.329999998</v>
          </cell>
          <cell r="AF62">
            <v>5988692.1899999995</v>
          </cell>
          <cell r="AG62">
            <v>8019688</v>
          </cell>
        </row>
        <row r="286">
          <cell r="F286">
            <v>38338255.069999993</v>
          </cell>
          <cell r="G286">
            <v>84545428.560000002</v>
          </cell>
          <cell r="H286">
            <v>3917189.71</v>
          </cell>
          <cell r="I286">
            <v>15103353.010000002</v>
          </cell>
          <cell r="J286">
            <v>13679164.57</v>
          </cell>
          <cell r="K286">
            <v>6394999.6300000008</v>
          </cell>
          <cell r="L286">
            <v>4915757.1900000004</v>
          </cell>
          <cell r="M286">
            <v>6837830.9200000009</v>
          </cell>
          <cell r="N286">
            <v>5311267.63</v>
          </cell>
          <cell r="O286">
            <v>12213476.889999999</v>
          </cell>
          <cell r="P286">
            <v>2323646.09</v>
          </cell>
          <cell r="Q286">
            <v>33891489.119999997</v>
          </cell>
          <cell r="R286">
            <v>4301984.9499999993</v>
          </cell>
          <cell r="S286">
            <v>6520860.0499999998</v>
          </cell>
          <cell r="T286">
            <v>8836061.3700000029</v>
          </cell>
          <cell r="U286">
            <v>5920195.9800000004</v>
          </cell>
          <cell r="V286">
            <v>4209384.17</v>
          </cell>
          <cell r="W286">
            <v>11214601.170000002</v>
          </cell>
          <cell r="X286">
            <v>5535320.3399999989</v>
          </cell>
          <cell r="Y286">
            <v>15840811.41</v>
          </cell>
          <cell r="Z286">
            <v>5250068.3499999996</v>
          </cell>
          <cell r="AA286">
            <v>19811224.07</v>
          </cell>
          <cell r="AB286">
            <v>5651689.629999999</v>
          </cell>
          <cell r="AC286">
            <v>2780331.76</v>
          </cell>
          <cell r="AD286">
            <v>4168063.02</v>
          </cell>
          <cell r="AE286">
            <v>12017977.07</v>
          </cell>
          <cell r="AF286">
            <v>3186359.5700000003</v>
          </cell>
          <cell r="AG286">
            <v>4904218.9000000004</v>
          </cell>
        </row>
        <row r="287">
          <cell r="F287">
            <v>-37939291.199999996</v>
          </cell>
          <cell r="G287">
            <v>224860743.58999991</v>
          </cell>
          <cell r="H287">
            <v>1232688.9300000006</v>
          </cell>
          <cell r="I287">
            <v>14492051.77</v>
          </cell>
          <cell r="J287">
            <v>35249250.029999994</v>
          </cell>
          <cell r="K287">
            <v>7434537.3400000017</v>
          </cell>
          <cell r="L287">
            <v>6597137.8599999985</v>
          </cell>
          <cell r="M287">
            <v>9774351.3399999999</v>
          </cell>
          <cell r="N287">
            <v>4866662.87</v>
          </cell>
          <cell r="O287">
            <v>19420511.020000003</v>
          </cell>
          <cell r="P287">
            <v>-489674.25</v>
          </cell>
          <cell r="Q287">
            <v>47496769.70000001</v>
          </cell>
          <cell r="R287">
            <v>4733951.7700000014</v>
          </cell>
          <cell r="S287">
            <v>4697901.9799999995</v>
          </cell>
          <cell r="T287">
            <v>14275779.999999998</v>
          </cell>
          <cell r="U287">
            <v>3071803.6799999997</v>
          </cell>
          <cell r="V287">
            <v>1781243.0899999999</v>
          </cell>
          <cell r="W287">
            <v>21283047.219999999</v>
          </cell>
          <cell r="X287">
            <v>4054304.8900000015</v>
          </cell>
          <cell r="Y287">
            <v>29053075.409999993</v>
          </cell>
          <cell r="Z287">
            <v>3633254.42</v>
          </cell>
          <cell r="AA287">
            <v>57036595.160000004</v>
          </cell>
          <cell r="AB287">
            <v>7058456.0999999996</v>
          </cell>
          <cell r="AC287">
            <v>1966948.6800000006</v>
          </cell>
          <cell r="AD287">
            <v>2855121.9200000004</v>
          </cell>
          <cell r="AE287">
            <v>23686795.259999998</v>
          </cell>
          <cell r="AF287">
            <v>2802332.6199999992</v>
          </cell>
          <cell r="AG287">
            <v>3115469.0999999996</v>
          </cell>
        </row>
      </sheetData>
      <sheetData sheetId="13"/>
      <sheetData sheetId="14">
        <row r="9">
          <cell r="G9">
            <v>2546</v>
          </cell>
          <cell r="H9">
            <v>53</v>
          </cell>
          <cell r="I9">
            <v>558</v>
          </cell>
          <cell r="J9">
            <v>432</v>
          </cell>
          <cell r="K9">
            <v>103</v>
          </cell>
          <cell r="L9">
            <v>100</v>
          </cell>
          <cell r="M9">
            <v>156</v>
          </cell>
          <cell r="N9">
            <v>143</v>
          </cell>
          <cell r="O9">
            <v>330</v>
          </cell>
          <cell r="P9">
            <v>35</v>
          </cell>
          <cell r="Q9">
            <v>693</v>
          </cell>
          <cell r="R9">
            <v>129</v>
          </cell>
          <cell r="S9">
            <v>368</v>
          </cell>
          <cell r="T9">
            <v>190</v>
          </cell>
          <cell r="U9">
            <v>59</v>
          </cell>
          <cell r="V9">
            <v>56</v>
          </cell>
          <cell r="W9">
            <v>283</v>
          </cell>
          <cell r="X9">
            <v>105</v>
          </cell>
          <cell r="Y9">
            <v>555</v>
          </cell>
          <cell r="Z9">
            <v>105</v>
          </cell>
          <cell r="AA9">
            <v>1027</v>
          </cell>
          <cell r="AB9">
            <v>434</v>
          </cell>
          <cell r="AC9">
            <v>50</v>
          </cell>
          <cell r="AD9">
            <v>133</v>
          </cell>
          <cell r="AE9">
            <v>302</v>
          </cell>
          <cell r="AF9">
            <v>87</v>
          </cell>
          <cell r="AG9">
            <v>115</v>
          </cell>
        </row>
        <row r="30">
          <cell r="G30">
            <v>17195205</v>
          </cell>
          <cell r="H30">
            <v>325323</v>
          </cell>
          <cell r="I30">
            <v>1721137</v>
          </cell>
          <cell r="J30">
            <v>2819384</v>
          </cell>
          <cell r="K30">
            <v>788552</v>
          </cell>
          <cell r="L30">
            <v>655112</v>
          </cell>
          <cell r="M30">
            <v>966586</v>
          </cell>
          <cell r="N30">
            <v>642802</v>
          </cell>
          <cell r="O30">
            <v>1883380</v>
          </cell>
          <cell r="P30">
            <v>108726</v>
          </cell>
          <cell r="Q30">
            <v>4901910</v>
          </cell>
          <cell r="R30">
            <v>590569</v>
          </cell>
          <cell r="S30">
            <v>718707</v>
          </cell>
          <cell r="T30">
            <v>1355849</v>
          </cell>
          <cell r="U30">
            <v>569252</v>
          </cell>
          <cell r="V30">
            <v>362790</v>
          </cell>
          <cell r="W30">
            <v>1877603</v>
          </cell>
          <cell r="X30">
            <v>549985</v>
          </cell>
          <cell r="Y30">
            <v>2640072</v>
          </cell>
          <cell r="Z30">
            <v>543658</v>
          </cell>
          <cell r="AA30">
            <v>4228699</v>
          </cell>
          <cell r="AB30">
            <v>799483</v>
          </cell>
          <cell r="AC30">
            <v>280624</v>
          </cell>
          <cell r="AD30">
            <v>426784</v>
          </cell>
          <cell r="AE30">
            <v>2079281</v>
          </cell>
          <cell r="AF30">
            <v>358340</v>
          </cell>
          <cell r="AG30">
            <v>494428</v>
          </cell>
        </row>
        <row r="37">
          <cell r="G37">
            <v>7833085.3700000001</v>
          </cell>
          <cell r="H37">
            <v>61994.25</v>
          </cell>
          <cell r="I37">
            <v>689851</v>
          </cell>
          <cell r="J37">
            <v>690731.58000000054</v>
          </cell>
          <cell r="K37">
            <v>178305</v>
          </cell>
          <cell r="L37">
            <v>341449.97</v>
          </cell>
          <cell r="M37">
            <v>358486.41999999993</v>
          </cell>
          <cell r="N37">
            <v>125841.86</v>
          </cell>
          <cell r="O37">
            <v>570389</v>
          </cell>
          <cell r="P37">
            <v>36548</v>
          </cell>
          <cell r="Q37">
            <v>1742789.96</v>
          </cell>
          <cell r="R37">
            <v>113282.38</v>
          </cell>
          <cell r="S37">
            <v>361924.04999999987</v>
          </cell>
          <cell r="T37">
            <v>857411.81999999983</v>
          </cell>
          <cell r="U37">
            <v>161472</v>
          </cell>
          <cell r="V37">
            <v>105451</v>
          </cell>
          <cell r="W37">
            <v>1013471</v>
          </cell>
          <cell r="X37">
            <v>250672.10000000009</v>
          </cell>
          <cell r="Y37">
            <v>1062677</v>
          </cell>
          <cell r="Z37">
            <v>195065</v>
          </cell>
          <cell r="AA37">
            <v>1704001</v>
          </cell>
          <cell r="AB37">
            <v>219178</v>
          </cell>
          <cell r="AC37">
            <v>58303.41</v>
          </cell>
          <cell r="AD37">
            <v>163392</v>
          </cell>
          <cell r="AE37">
            <v>747669</v>
          </cell>
          <cell r="AF37">
            <v>100978</v>
          </cell>
          <cell r="AG37">
            <v>123945</v>
          </cell>
        </row>
        <row r="39">
          <cell r="E39">
            <v>27.678382750960328</v>
          </cell>
          <cell r="G39">
            <v>31.104141590640445</v>
          </cell>
          <cell r="H39">
            <v>15.690526282487305</v>
          </cell>
          <cell r="I39">
            <v>26.952695226545309</v>
          </cell>
          <cell r="J39">
            <v>19.445075693147405</v>
          </cell>
          <cell r="K39">
            <v>18.303856020547375</v>
          </cell>
          <cell r="L39">
            <v>33.623099253388894</v>
          </cell>
          <cell r="M39">
            <v>26.875937666514353</v>
          </cell>
          <cell r="N39">
            <v>15.922395915707696</v>
          </cell>
          <cell r="O39">
            <v>23.077564201896976</v>
          </cell>
          <cell r="P39">
            <v>23.782193937974206</v>
          </cell>
          <cell r="Q39">
            <v>25.745923592288612</v>
          </cell>
          <cell r="R39">
            <v>15.825340968303884</v>
          </cell>
          <cell r="S39">
            <v>33.098645782854732</v>
          </cell>
          <cell r="T39">
            <v>38.393714565393836</v>
          </cell>
          <cell r="U39">
            <v>21.62469097444496</v>
          </cell>
          <cell r="V39">
            <v>20.48463327123573</v>
          </cell>
          <cell r="W39">
            <v>29.468724893803422</v>
          </cell>
          <cell r="X39">
            <v>27.655056832668073</v>
          </cell>
          <cell r="Y39">
            <v>27.948385759717056</v>
          </cell>
          <cell r="Z39">
            <v>24.255088451834876</v>
          </cell>
          <cell r="AA39">
            <v>28.562638046383753</v>
          </cell>
          <cell r="AB39">
            <v>20.537726399155922</v>
          </cell>
          <cell r="AC39">
            <v>16.503456182065218</v>
          </cell>
          <cell r="AD39">
            <v>26.893057827843087</v>
          </cell>
          <cell r="AE39">
            <v>23.131834337394128</v>
          </cell>
          <cell r="AF39">
            <v>21.657897954062381</v>
          </cell>
          <cell r="AG39">
            <v>19.488054339195447</v>
          </cell>
        </row>
        <row r="41">
          <cell r="E41">
            <v>0.62900426221336558</v>
          </cell>
          <cell r="G41">
            <v>0.74877671505055032</v>
          </cell>
          <cell r="H41">
            <v>0.49735364802142762</v>
          </cell>
          <cell r="I41">
            <v>0.48063818979424677</v>
          </cell>
          <cell r="J41">
            <v>0.68537201102182854</v>
          </cell>
          <cell r="K41">
            <v>0.74960264648845965</v>
          </cell>
          <cell r="L41">
            <v>0.60057003145348853</v>
          </cell>
          <cell r="M41">
            <v>0.72942069604615956</v>
          </cell>
          <cell r="N41">
            <v>0.56437825517403661</v>
          </cell>
          <cell r="O41">
            <v>0.58612000556437138</v>
          </cell>
          <cell r="P41">
            <v>0.4270161575379588</v>
          </cell>
          <cell r="Q41">
            <v>0.60926722153012403</v>
          </cell>
          <cell r="R41">
            <v>0.52294675509824584</v>
          </cell>
          <cell r="S41">
            <v>0.42772158791655135</v>
          </cell>
          <cell r="T41">
            <v>0.55725921234392639</v>
          </cell>
          <cell r="U41">
            <v>0.4803068553068553</v>
          </cell>
          <cell r="V41">
            <v>0.49438284929356358</v>
          </cell>
          <cell r="W41">
            <v>0.62723818209454318</v>
          </cell>
          <cell r="X41">
            <v>0.53981700685880751</v>
          </cell>
          <cell r="Y41">
            <v>0.57874244887750048</v>
          </cell>
          <cell r="Z41">
            <v>0.44032014565623057</v>
          </cell>
          <cell r="AA41">
            <v>0.65954014193365851</v>
          </cell>
          <cell r="AB41">
            <v>0.43227354224205239</v>
          </cell>
          <cell r="AC41">
            <v>0.56666303193315326</v>
          </cell>
          <cell r="AD41">
            <v>0.53636025456702485</v>
          </cell>
          <cell r="AE41">
            <v>0.55022616028708449</v>
          </cell>
          <cell r="AF41">
            <v>0.48519001944334622</v>
          </cell>
          <cell r="AG41">
            <v>0.59334659007040791</v>
          </cell>
        </row>
        <row r="62">
          <cell r="F62">
            <v>504483.02</v>
          </cell>
          <cell r="G62">
            <v>371847465.38000011</v>
          </cell>
          <cell r="H62">
            <v>6217635.5499999989</v>
          </cell>
          <cell r="I62">
            <v>35931913.579999998</v>
          </cell>
          <cell r="J62">
            <v>59008876.380000003</v>
          </cell>
          <cell r="K62">
            <v>16529507.07</v>
          </cell>
          <cell r="L62">
            <v>13827252.310000001</v>
          </cell>
          <cell r="M62">
            <v>20366477.149999999</v>
          </cell>
          <cell r="N62">
            <v>12326221.09</v>
          </cell>
          <cell r="O62">
            <v>38147991.670000002</v>
          </cell>
          <cell r="P62">
            <v>2234557.11</v>
          </cell>
          <cell r="Q62">
            <v>98337754.400000021</v>
          </cell>
          <cell r="R62">
            <v>10989472.75</v>
          </cell>
          <cell r="S62">
            <v>13654094.199999999</v>
          </cell>
          <cell r="T62">
            <v>27876846.580000002</v>
          </cell>
          <cell r="U62">
            <v>10834036.290000003</v>
          </cell>
          <cell r="V62">
            <v>7191021.5200000005</v>
          </cell>
          <cell r="W62">
            <v>38793173.529999994</v>
          </cell>
          <cell r="X62">
            <v>11464316.629999999</v>
          </cell>
          <cell r="Y62">
            <v>54251937.649999999</v>
          </cell>
          <cell r="Z62">
            <v>10669035.410000002</v>
          </cell>
          <cell r="AA62">
            <v>91846589.730000004</v>
          </cell>
          <cell r="AB62">
            <v>15364708.869999999</v>
          </cell>
          <cell r="AC62">
            <v>5666374.1499999994</v>
          </cell>
          <cell r="AD62">
            <v>8437145.4299999997</v>
          </cell>
          <cell r="AE62">
            <v>42700280.619999997</v>
          </cell>
          <cell r="AF62">
            <v>7195110.04</v>
          </cell>
          <cell r="AG62">
            <v>9641081.1900000013</v>
          </cell>
        </row>
        <row r="286">
          <cell r="F286">
            <v>47078283.520000003</v>
          </cell>
          <cell r="G286">
            <v>102667403.94</v>
          </cell>
          <cell r="H286">
            <v>4819556.3999999994</v>
          </cell>
          <cell r="I286">
            <v>18223156.669999998</v>
          </cell>
          <cell r="J286">
            <v>16526003.860000001</v>
          </cell>
          <cell r="K286">
            <v>7841251.8900000015</v>
          </cell>
          <cell r="L286">
            <v>5944137.5300000003</v>
          </cell>
          <cell r="M286">
            <v>8313174.25</v>
          </cell>
          <cell r="N286">
            <v>6397347.7000000002</v>
          </cell>
          <cell r="O286">
            <v>15011212.790000001</v>
          </cell>
          <cell r="P286">
            <v>2807300.02</v>
          </cell>
          <cell r="Q286">
            <v>41005765.800000004</v>
          </cell>
          <cell r="R286">
            <v>5153060.3299999991</v>
          </cell>
          <cell r="S286">
            <v>7859650.8700000001</v>
          </cell>
          <cell r="T286">
            <v>10545629.550000001</v>
          </cell>
          <cell r="U286">
            <v>7154356.6300000008</v>
          </cell>
          <cell r="V286">
            <v>5076876.2799999993</v>
          </cell>
          <cell r="W286">
            <v>13565418.970000003</v>
          </cell>
          <cell r="X286">
            <v>6749765.7400000012</v>
          </cell>
          <cell r="Y286">
            <v>19213425.02</v>
          </cell>
          <cell r="Z286">
            <v>6382936.6600000011</v>
          </cell>
          <cell r="AA286">
            <v>24172419.939999998</v>
          </cell>
          <cell r="AB286">
            <v>6770794.8200000012</v>
          </cell>
          <cell r="AC286">
            <v>3447331.0799999996</v>
          </cell>
          <cell r="AD286">
            <v>5003828.6099999994</v>
          </cell>
          <cell r="AE286">
            <v>14671799.74</v>
          </cell>
          <cell r="AF286">
            <v>3904363.1400000011</v>
          </cell>
          <cell r="AG286">
            <v>5868213.4699999988</v>
          </cell>
        </row>
        <row r="287">
          <cell r="F287">
            <v>-46573800.5</v>
          </cell>
          <cell r="G287">
            <v>269180061.44000012</v>
          </cell>
          <cell r="H287">
            <v>1398079.1499999994</v>
          </cell>
          <cell r="I287">
            <v>17708756.91</v>
          </cell>
          <cell r="J287">
            <v>42482872.520000003</v>
          </cell>
          <cell r="K287">
            <v>8688255.1799999997</v>
          </cell>
          <cell r="L287">
            <v>7883114.7800000003</v>
          </cell>
          <cell r="M287">
            <v>12053302.899999999</v>
          </cell>
          <cell r="N287">
            <v>5928873.3899999997</v>
          </cell>
          <cell r="O287">
            <v>23136778.880000003</v>
          </cell>
          <cell r="P287">
            <v>-572742.91000000015</v>
          </cell>
          <cell r="Q287">
            <v>57331988.600000016</v>
          </cell>
          <cell r="R287">
            <v>5836412.4200000009</v>
          </cell>
          <cell r="S287">
            <v>5794443.3299999991</v>
          </cell>
          <cell r="T287">
            <v>17331217.030000001</v>
          </cell>
          <cell r="U287">
            <v>3679679.660000002</v>
          </cell>
          <cell r="V287">
            <v>2114145.2400000012</v>
          </cell>
          <cell r="W287">
            <v>25227754.559999991</v>
          </cell>
          <cell r="X287">
            <v>4714550.8899999978</v>
          </cell>
          <cell r="Y287">
            <v>35038512.629999995</v>
          </cell>
          <cell r="Z287">
            <v>4286098.7500000009</v>
          </cell>
          <cell r="AA287">
            <v>67674169.790000007</v>
          </cell>
          <cell r="AB287">
            <v>8593914.049999997</v>
          </cell>
          <cell r="AC287">
            <v>2219043.0699999998</v>
          </cell>
          <cell r="AD287">
            <v>3433316.8200000003</v>
          </cell>
          <cell r="AE287">
            <v>28028480.879999995</v>
          </cell>
          <cell r="AF287">
            <v>3290746.899999999</v>
          </cell>
          <cell r="AG287">
            <v>3772867.7200000025</v>
          </cell>
        </row>
      </sheetData>
      <sheetData sheetId="15"/>
      <sheetData sheetId="16">
        <row r="9">
          <cell r="G9">
            <v>2837</v>
          </cell>
          <cell r="H9">
            <v>61</v>
          </cell>
          <cell r="I9">
            <v>632</v>
          </cell>
          <cell r="J9">
            <v>518</v>
          </cell>
          <cell r="K9">
            <v>130</v>
          </cell>
          <cell r="L9">
            <v>117</v>
          </cell>
          <cell r="M9">
            <v>170</v>
          </cell>
          <cell r="N9">
            <v>180</v>
          </cell>
          <cell r="O9">
            <v>381</v>
          </cell>
          <cell r="P9">
            <v>43</v>
          </cell>
          <cell r="Q9">
            <v>750</v>
          </cell>
          <cell r="R9">
            <v>160</v>
          </cell>
          <cell r="S9">
            <v>385</v>
          </cell>
          <cell r="T9">
            <v>215</v>
          </cell>
          <cell r="U9">
            <v>77</v>
          </cell>
          <cell r="V9">
            <v>65</v>
          </cell>
          <cell r="W9">
            <v>319</v>
          </cell>
          <cell r="X9">
            <v>125</v>
          </cell>
          <cell r="Y9">
            <v>653</v>
          </cell>
          <cell r="Z9">
            <v>136</v>
          </cell>
          <cell r="AA9">
            <v>1194</v>
          </cell>
          <cell r="AB9">
            <v>496</v>
          </cell>
          <cell r="AC9">
            <v>65</v>
          </cell>
          <cell r="AD9">
            <v>154</v>
          </cell>
          <cell r="AE9">
            <v>376</v>
          </cell>
          <cell r="AF9">
            <v>94</v>
          </cell>
          <cell r="AG9">
            <v>136</v>
          </cell>
        </row>
        <row r="30">
          <cell r="G30">
            <v>20348601</v>
          </cell>
          <cell r="H30">
            <v>390228</v>
          </cell>
          <cell r="I30">
            <v>2058383</v>
          </cell>
          <cell r="J30">
            <v>3362599</v>
          </cell>
          <cell r="K30">
            <v>936287</v>
          </cell>
          <cell r="L30">
            <v>772382</v>
          </cell>
          <cell r="M30">
            <v>1145615</v>
          </cell>
          <cell r="N30">
            <v>774846</v>
          </cell>
          <cell r="O30">
            <v>2233120</v>
          </cell>
          <cell r="P30">
            <v>132682</v>
          </cell>
          <cell r="Q30">
            <v>5840183</v>
          </cell>
          <cell r="R30">
            <v>708478</v>
          </cell>
          <cell r="S30">
            <v>861376</v>
          </cell>
          <cell r="T30">
            <v>1617333</v>
          </cell>
          <cell r="U30">
            <v>684712</v>
          </cell>
          <cell r="V30">
            <v>434258</v>
          </cell>
          <cell r="W30">
            <v>2222522</v>
          </cell>
          <cell r="X30">
            <v>652329</v>
          </cell>
          <cell r="Y30">
            <v>3179496</v>
          </cell>
          <cell r="Z30">
            <v>646962</v>
          </cell>
          <cell r="AA30">
            <v>5015187</v>
          </cell>
          <cell r="AB30">
            <v>958007</v>
          </cell>
          <cell r="AC30">
            <v>334076</v>
          </cell>
          <cell r="AD30">
            <v>510343</v>
          </cell>
          <cell r="AE30">
            <v>2461997</v>
          </cell>
          <cell r="AF30">
            <v>426194</v>
          </cell>
          <cell r="AG30">
            <v>588727</v>
          </cell>
        </row>
        <row r="37">
          <cell r="G37">
            <v>8467927.8200000003</v>
          </cell>
          <cell r="H37">
            <v>74265.299999999988</v>
          </cell>
          <cell r="I37">
            <v>766124</v>
          </cell>
          <cell r="J37">
            <v>709105.20000000065</v>
          </cell>
          <cell r="K37">
            <v>194991</v>
          </cell>
          <cell r="L37">
            <v>394826.59</v>
          </cell>
          <cell r="M37">
            <v>412804.72</v>
          </cell>
          <cell r="N37">
            <v>131191.84</v>
          </cell>
          <cell r="O37">
            <v>659033</v>
          </cell>
          <cell r="P37">
            <v>43029</v>
          </cell>
          <cell r="Q37">
            <v>1842367.0999999996</v>
          </cell>
          <cell r="R37">
            <v>130116.38</v>
          </cell>
          <cell r="S37">
            <v>414813.57999999978</v>
          </cell>
          <cell r="T37">
            <v>958563.81999999983</v>
          </cell>
          <cell r="U37">
            <v>192632</v>
          </cell>
          <cell r="V37">
            <v>112490</v>
          </cell>
          <cell r="W37">
            <v>1190079</v>
          </cell>
          <cell r="X37">
            <v>290241.88000000012</v>
          </cell>
          <cell r="Y37">
            <v>1153600</v>
          </cell>
          <cell r="Z37">
            <v>217636</v>
          </cell>
          <cell r="AA37">
            <v>1881025</v>
          </cell>
          <cell r="AB37">
            <v>251796</v>
          </cell>
          <cell r="AC37">
            <v>62415.73</v>
          </cell>
          <cell r="AD37">
            <v>181383</v>
          </cell>
          <cell r="AE37">
            <v>875807</v>
          </cell>
          <cell r="AF37">
            <v>117701</v>
          </cell>
          <cell r="AG37">
            <v>147222</v>
          </cell>
        </row>
        <row r="39">
          <cell r="E39">
            <v>26.210259933890512</v>
          </cell>
          <cell r="G39">
            <v>29.196531430775323</v>
          </cell>
          <cell r="H39">
            <v>15.686936772806797</v>
          </cell>
          <cell r="I39">
            <v>25.75200663393397</v>
          </cell>
          <cell r="J39">
            <v>17.203998478829305</v>
          </cell>
          <cell r="K39">
            <v>17.113931383132783</v>
          </cell>
          <cell r="L39">
            <v>33.218790910712428</v>
          </cell>
          <cell r="M39">
            <v>26.314014962049221</v>
          </cell>
          <cell r="N39">
            <v>14.112097035307178</v>
          </cell>
          <cell r="O39">
            <v>22.616700103846295</v>
          </cell>
          <cell r="P39">
            <v>23.246981279883304</v>
          </cell>
          <cell r="Q39">
            <v>23.560720727951285</v>
          </cell>
          <cell r="R39">
            <v>15.273722057948321</v>
          </cell>
          <cell r="S39">
            <v>32.140201008681132</v>
          </cell>
          <cell r="T39">
            <v>36.855381828208358</v>
          </cell>
          <cell r="U39">
            <v>21.520916285700238</v>
          </cell>
          <cell r="V39">
            <v>18.807231312727694</v>
          </cell>
          <cell r="W39">
            <v>29.41663274091179</v>
          </cell>
          <cell r="X39">
            <v>27.484951556192733</v>
          </cell>
          <cell r="Y39">
            <v>25.941725565507578</v>
          </cell>
          <cell r="Z39">
            <v>23.199708346036342</v>
          </cell>
          <cell r="AA39">
            <v>27.119718050952962</v>
          </cell>
          <cell r="AB39">
            <v>19.900338658879225</v>
          </cell>
          <cell r="AC39">
            <v>15.14889749159618</v>
          </cell>
          <cell r="AD39">
            <v>25.494547815893558</v>
          </cell>
          <cell r="AE39">
            <v>23.183223294638466</v>
          </cell>
          <cell r="AF39">
            <v>21.301806204075724</v>
          </cell>
          <cell r="AG39">
            <v>19.471105203642352</v>
          </cell>
        </row>
        <row r="41">
          <cell r="E41">
            <v>0.64109667817925575</v>
          </cell>
          <cell r="G41">
            <v>0.76006134546307802</v>
          </cell>
          <cell r="H41">
            <v>0.51158924769526049</v>
          </cell>
          <cell r="I41">
            <v>0.49282307304443346</v>
          </cell>
          <cell r="J41">
            <v>0.70055722087080285</v>
          </cell>
          <cell r="K41">
            <v>0.76263997810525763</v>
          </cell>
          <cell r="L41">
            <v>0.60716795612944208</v>
          </cell>
          <cell r="M41">
            <v>0.74162414597167936</v>
          </cell>
          <cell r="N41">
            <v>0.5823667881236696</v>
          </cell>
          <cell r="O41">
            <v>0.59599326160803312</v>
          </cell>
          <cell r="P41">
            <v>0.44624491305956349</v>
          </cell>
          <cell r="Q41">
            <v>0.62292042824864158</v>
          </cell>
          <cell r="R41">
            <v>0.53727931808530005</v>
          </cell>
          <cell r="S41">
            <v>0.43970503107219755</v>
          </cell>
          <cell r="T41">
            <v>0.57040855697656134</v>
          </cell>
          <cell r="U41">
            <v>0.49532606163724563</v>
          </cell>
          <cell r="V41">
            <v>0.50759182070445552</v>
          </cell>
          <cell r="W41">
            <v>0.63695208333572151</v>
          </cell>
          <cell r="X41">
            <v>0.54888041114977892</v>
          </cell>
          <cell r="Y41">
            <v>0.59734825512842771</v>
          </cell>
          <cell r="Z41">
            <v>0.44884652848504358</v>
          </cell>
          <cell r="AA41">
            <v>0.67016650243856668</v>
          </cell>
          <cell r="AB41">
            <v>0.44337725111815407</v>
          </cell>
          <cell r="AC41">
            <v>0.57765036241907819</v>
          </cell>
          <cell r="AD41">
            <v>0.549418761129018</v>
          </cell>
          <cell r="AE41">
            <v>0.55847427907506386</v>
          </cell>
          <cell r="AF41">
            <v>0.49497699288533142</v>
          </cell>
          <cell r="AG41">
            <v>0.60514581628751274</v>
          </cell>
        </row>
        <row r="62">
          <cell r="F62">
            <v>543847.68999999994</v>
          </cell>
          <cell r="G62">
            <v>438989362.19000006</v>
          </cell>
          <cell r="H62">
            <v>7444140.4399999995</v>
          </cell>
          <cell r="I62">
            <v>42823399.839999996</v>
          </cell>
          <cell r="J62">
            <v>70222664.189999998</v>
          </cell>
          <cell r="K62">
            <v>19579939.289999999</v>
          </cell>
          <cell r="L62">
            <v>16288341.419999998</v>
          </cell>
          <cell r="M62">
            <v>24013934.049999997</v>
          </cell>
          <cell r="N62">
            <v>14847519.259999998</v>
          </cell>
          <cell r="O62">
            <v>45178708.339999996</v>
          </cell>
          <cell r="P62">
            <v>2714704.85</v>
          </cell>
          <cell r="Q62">
            <v>117170218.66000001</v>
          </cell>
          <cell r="R62">
            <v>13169685.400000002</v>
          </cell>
          <cell r="S62">
            <v>16330322.310000001</v>
          </cell>
          <cell r="T62">
            <v>33192117.989999995</v>
          </cell>
          <cell r="U62">
            <v>13025232.230000002</v>
          </cell>
          <cell r="V62">
            <v>8585147.3899999987</v>
          </cell>
          <cell r="W62">
            <v>45841397.710000001</v>
          </cell>
          <cell r="X62">
            <v>13562520.229999999</v>
          </cell>
          <cell r="Y62">
            <v>65245190.329999991</v>
          </cell>
          <cell r="Z62">
            <v>12665532.330000002</v>
          </cell>
          <cell r="AA62">
            <v>108712209.86999997</v>
          </cell>
          <cell r="AB62">
            <v>18369717.760000002</v>
          </cell>
          <cell r="AC62">
            <v>6734325.3400000008</v>
          </cell>
          <cell r="AD62">
            <v>10083278.34</v>
          </cell>
          <cell r="AE62">
            <v>50489115.489999987</v>
          </cell>
          <cell r="AF62">
            <v>8535806.3200000003</v>
          </cell>
          <cell r="AG62">
            <v>11470966.700000003</v>
          </cell>
        </row>
        <row r="286">
          <cell r="F286">
            <v>54749082.000000007</v>
          </cell>
          <cell r="G286">
            <v>120903070.02000001</v>
          </cell>
          <cell r="H286">
            <v>5650713.1800000016</v>
          </cell>
          <cell r="I286">
            <v>21046467.350000005</v>
          </cell>
          <cell r="J286">
            <v>19275717.970000003</v>
          </cell>
          <cell r="K286">
            <v>9308178.3300000019</v>
          </cell>
          <cell r="L286">
            <v>7075584.1900000004</v>
          </cell>
          <cell r="M286">
            <v>9636621.7300000004</v>
          </cell>
          <cell r="N286">
            <v>7522656.9399999995</v>
          </cell>
          <cell r="O286">
            <v>17412528.66</v>
          </cell>
          <cell r="P286">
            <v>3247276.3499999992</v>
          </cell>
          <cell r="Q286">
            <v>48040787.759999998</v>
          </cell>
          <cell r="R286">
            <v>6064151.1999999993</v>
          </cell>
          <cell r="S286">
            <v>9123497.3899999969</v>
          </cell>
          <cell r="T286">
            <v>12341304.790000001</v>
          </cell>
          <cell r="U286">
            <v>8397099.9700000007</v>
          </cell>
          <cell r="V286">
            <v>5860956.6899999985</v>
          </cell>
          <cell r="W286">
            <v>15934625.549999999</v>
          </cell>
          <cell r="X286">
            <v>7376673.1099999994</v>
          </cell>
          <cell r="Y286">
            <v>22695660.990000002</v>
          </cell>
          <cell r="Z286">
            <v>7696820.2700000005</v>
          </cell>
          <cell r="AA286">
            <v>27902718.060000006</v>
          </cell>
          <cell r="AB286">
            <v>7950141.0999999996</v>
          </cell>
          <cell r="AC286">
            <v>4016710.7199999997</v>
          </cell>
          <cell r="AD286">
            <v>5795456.2999999989</v>
          </cell>
          <cell r="AE286">
            <v>17357515.27</v>
          </cell>
          <cell r="AF286">
            <v>4603478.6899999995</v>
          </cell>
          <cell r="AG286">
            <v>6784191.2299999995</v>
          </cell>
        </row>
        <row r="287">
          <cell r="F287">
            <v>-54205234.31000001</v>
          </cell>
          <cell r="G287">
            <v>318086292.17000008</v>
          </cell>
          <cell r="H287">
            <v>1793427.2599999979</v>
          </cell>
          <cell r="I287">
            <v>21776932.489999991</v>
          </cell>
          <cell r="J287">
            <v>50946946.219999999</v>
          </cell>
          <cell r="K287">
            <v>10271760.959999997</v>
          </cell>
          <cell r="L287">
            <v>9212757.2299999967</v>
          </cell>
          <cell r="M287">
            <v>14377312.319999997</v>
          </cell>
          <cell r="N287">
            <v>7324862.3199999984</v>
          </cell>
          <cell r="O287">
            <v>27766179.679999996</v>
          </cell>
          <cell r="P287">
            <v>-532571.49999999907</v>
          </cell>
          <cell r="Q287">
            <v>69129430.900000006</v>
          </cell>
          <cell r="R287">
            <v>7105534.200000003</v>
          </cell>
          <cell r="S287">
            <v>7206824.9200000037</v>
          </cell>
          <cell r="T287">
            <v>20850813.199999996</v>
          </cell>
          <cell r="U287">
            <v>4628132.2600000016</v>
          </cell>
          <cell r="V287">
            <v>2724190.7</v>
          </cell>
          <cell r="W287">
            <v>29906772.160000004</v>
          </cell>
          <cell r="X287">
            <v>6185847.1199999992</v>
          </cell>
          <cell r="Y287">
            <v>42549529.339999989</v>
          </cell>
          <cell r="Z287">
            <v>4968712.0600000015</v>
          </cell>
          <cell r="AA287">
            <v>80809491.809999973</v>
          </cell>
          <cell r="AB287">
            <v>10419576.660000002</v>
          </cell>
          <cell r="AC287">
            <v>2717614.620000001</v>
          </cell>
          <cell r="AD287">
            <v>4287822.040000001</v>
          </cell>
          <cell r="AE287">
            <v>33131600.219999988</v>
          </cell>
          <cell r="AF287">
            <v>3932327.6300000008</v>
          </cell>
          <cell r="AG287">
            <v>4686775.4700000035</v>
          </cell>
        </row>
      </sheetData>
      <sheetData sheetId="17"/>
      <sheetData sheetId="18">
        <row r="9">
          <cell r="G9">
            <v>3137</v>
          </cell>
          <cell r="H9">
            <v>67</v>
          </cell>
          <cell r="I9">
            <v>708</v>
          </cell>
          <cell r="J9">
            <v>569</v>
          </cell>
          <cell r="K9">
            <v>148</v>
          </cell>
          <cell r="L9">
            <v>131</v>
          </cell>
          <cell r="M9">
            <v>190</v>
          </cell>
          <cell r="N9">
            <v>195</v>
          </cell>
          <cell r="O9">
            <v>433</v>
          </cell>
          <cell r="P9">
            <v>45</v>
          </cell>
          <cell r="Q9">
            <v>898</v>
          </cell>
          <cell r="R9">
            <v>190</v>
          </cell>
          <cell r="S9">
            <v>421</v>
          </cell>
          <cell r="T9">
            <v>246</v>
          </cell>
          <cell r="U9">
            <v>85</v>
          </cell>
          <cell r="V9">
            <v>67</v>
          </cell>
          <cell r="W9">
            <v>349</v>
          </cell>
          <cell r="X9">
            <v>148</v>
          </cell>
          <cell r="Y9">
            <v>737</v>
          </cell>
          <cell r="Z9">
            <v>156</v>
          </cell>
          <cell r="AA9">
            <v>1425</v>
          </cell>
          <cell r="AB9">
            <v>533</v>
          </cell>
          <cell r="AC9">
            <v>82</v>
          </cell>
          <cell r="AD9">
            <v>189</v>
          </cell>
          <cell r="AE9">
            <v>422</v>
          </cell>
          <cell r="AF9">
            <v>96</v>
          </cell>
          <cell r="AG9">
            <v>148</v>
          </cell>
        </row>
        <row r="30">
          <cell r="G30">
            <v>23083129</v>
          </cell>
          <cell r="H30">
            <v>448771</v>
          </cell>
          <cell r="I30">
            <v>2359035</v>
          </cell>
          <cell r="J30">
            <v>3830372</v>
          </cell>
          <cell r="K30">
            <v>1067055</v>
          </cell>
          <cell r="L30">
            <v>893918</v>
          </cell>
          <cell r="M30">
            <v>1319684</v>
          </cell>
          <cell r="N30">
            <v>888532</v>
          </cell>
          <cell r="O30">
            <v>2563247</v>
          </cell>
          <cell r="P30">
            <v>152902</v>
          </cell>
          <cell r="Q30">
            <v>6671222</v>
          </cell>
          <cell r="R30">
            <v>812671</v>
          </cell>
          <cell r="S30">
            <v>991310</v>
          </cell>
          <cell r="T30">
            <v>1845486</v>
          </cell>
          <cell r="U30">
            <v>788274</v>
          </cell>
          <cell r="V30">
            <v>496371</v>
          </cell>
          <cell r="W30">
            <v>2519399</v>
          </cell>
          <cell r="X30">
            <v>746256</v>
          </cell>
          <cell r="Y30">
            <v>3643428</v>
          </cell>
          <cell r="Z30">
            <v>741748</v>
          </cell>
          <cell r="AA30">
            <v>5711981</v>
          </cell>
          <cell r="AB30">
            <v>1106393</v>
          </cell>
          <cell r="AC30">
            <v>382370</v>
          </cell>
          <cell r="AD30">
            <v>586278</v>
          </cell>
          <cell r="AE30">
            <v>2829772</v>
          </cell>
          <cell r="AF30">
            <v>488692</v>
          </cell>
          <cell r="AG30">
            <v>673975</v>
          </cell>
        </row>
        <row r="37">
          <cell r="G37">
            <v>9543954.9299999997</v>
          </cell>
          <cell r="H37">
            <v>85341.390000000014</v>
          </cell>
          <cell r="I37">
            <v>889220</v>
          </cell>
          <cell r="J37">
            <v>831609.32000000065</v>
          </cell>
          <cell r="K37">
            <v>239557</v>
          </cell>
          <cell r="L37">
            <v>450169.64</v>
          </cell>
          <cell r="M37">
            <v>473902.10999999987</v>
          </cell>
          <cell r="N37">
            <v>156468</v>
          </cell>
          <cell r="O37">
            <v>751558</v>
          </cell>
          <cell r="P37">
            <v>50004</v>
          </cell>
          <cell r="Q37">
            <v>2031054.7999999989</v>
          </cell>
          <cell r="R37">
            <v>149939.38</v>
          </cell>
          <cell r="S37">
            <v>484770.10999999981</v>
          </cell>
          <cell r="T37">
            <v>1132986.8199999998</v>
          </cell>
          <cell r="U37">
            <v>222574</v>
          </cell>
          <cell r="V37">
            <v>125716.32000000007</v>
          </cell>
          <cell r="W37">
            <v>1366801</v>
          </cell>
          <cell r="X37">
            <v>333593.85000000009</v>
          </cell>
          <cell r="Y37">
            <v>1315114</v>
          </cell>
          <cell r="Z37">
            <v>246214</v>
          </cell>
          <cell r="AA37">
            <v>2198579</v>
          </cell>
          <cell r="AB37">
            <v>278442</v>
          </cell>
          <cell r="AC37">
            <v>74207.520000000004</v>
          </cell>
          <cell r="AD37">
            <v>207718</v>
          </cell>
          <cell r="AE37">
            <v>1004426</v>
          </cell>
          <cell r="AF37">
            <v>139507</v>
          </cell>
          <cell r="AG37">
            <v>170293</v>
          </cell>
        </row>
        <row r="39">
          <cell r="E39">
            <v>26.200345398495635</v>
          </cell>
          <cell r="G39">
            <v>29.043521270919332</v>
          </cell>
          <cell r="H39">
            <v>15.682872202716144</v>
          </cell>
          <cell r="I39">
            <v>25.896431166463536</v>
          </cell>
          <cell r="J39">
            <v>17.632432058644568</v>
          </cell>
          <cell r="K39">
            <v>18.216763647535124</v>
          </cell>
          <cell r="L39">
            <v>32.89650858421475</v>
          </cell>
          <cell r="M39">
            <v>26.249291351219373</v>
          </cell>
          <cell r="N39">
            <v>14.599545408740244</v>
          </cell>
          <cell r="O39">
            <v>22.46755758679685</v>
          </cell>
          <cell r="P39">
            <v>23.496574473483886</v>
          </cell>
          <cell r="Q39">
            <v>22.937981887908272</v>
          </cell>
          <cell r="R39">
            <v>15.332416424998263</v>
          </cell>
          <cell r="S39">
            <v>32.485942329340105</v>
          </cell>
          <cell r="T39">
            <v>37.671924210042974</v>
          </cell>
          <cell r="U39">
            <v>21.577200336589357</v>
          </cell>
          <cell r="V39">
            <v>18.446262726489092</v>
          </cell>
          <cell r="W39">
            <v>29.578572733198357</v>
          </cell>
          <cell r="X39">
            <v>27.470146765834961</v>
          </cell>
          <cell r="Y39">
            <v>25.838255929414828</v>
          </cell>
          <cell r="Z39">
            <v>23.000723052289572</v>
          </cell>
          <cell r="AA39">
            <v>27.628106997922281</v>
          </cell>
          <cell r="AB39">
            <v>19.227839701019043</v>
          </cell>
          <cell r="AC39">
            <v>15.610016323645729</v>
          </cell>
          <cell r="AD39">
            <v>25.45423352878824</v>
          </cell>
          <cell r="AE39">
            <v>23.218858662208564</v>
          </cell>
          <cell r="AF39">
            <v>21.877033717168455</v>
          </cell>
          <cell r="AG39">
            <v>19.651656323062046</v>
          </cell>
        </row>
        <row r="41">
          <cell r="E41">
            <v>0.63726611351206053</v>
          </cell>
          <cell r="G41">
            <v>0.75154514708948572</v>
          </cell>
          <cell r="H41">
            <v>0.51299839963420213</v>
          </cell>
          <cell r="I41">
            <v>0.49210305223484796</v>
          </cell>
          <cell r="J41">
            <v>0.69573180926557565</v>
          </cell>
          <cell r="K41">
            <v>0.75716403819401201</v>
          </cell>
          <cell r="L41">
            <v>0.61249998287035334</v>
          </cell>
          <cell r="M41">
            <v>0.74445488059074227</v>
          </cell>
          <cell r="N41">
            <v>0.58201516722098579</v>
          </cell>
          <cell r="O41">
            <v>0.59630524117617845</v>
          </cell>
          <cell r="P41">
            <v>0.44848634173097623</v>
          </cell>
          <cell r="Q41">
            <v>0.61996473725210299</v>
          </cell>
          <cell r="R41">
            <v>0.53650839863329725</v>
          </cell>
          <cell r="S41">
            <v>0.44066594875248521</v>
          </cell>
          <cell r="T41">
            <v>0.56728982951205176</v>
          </cell>
          <cell r="U41">
            <v>0.49738208002544099</v>
          </cell>
          <cell r="V41">
            <v>0.50624015175853254</v>
          </cell>
          <cell r="W41">
            <v>0.6294446237040684</v>
          </cell>
          <cell r="X41">
            <v>0.5469300704682124</v>
          </cell>
          <cell r="Y41">
            <v>0.59636580411660123</v>
          </cell>
          <cell r="Z41">
            <v>0.4483967543664773</v>
          </cell>
          <cell r="AA41">
            <v>0.66399521624264168</v>
          </cell>
          <cell r="AB41">
            <v>0.44622508092014745</v>
          </cell>
          <cell r="AC41">
            <v>0.57522906037295041</v>
          </cell>
          <cell r="AD41">
            <v>0.54858268910110652</v>
          </cell>
          <cell r="AE41">
            <v>0.55966128863988884</v>
          </cell>
          <cell r="AF41">
            <v>0.49527846060840081</v>
          </cell>
          <cell r="AG41">
            <v>0.60380095151450808</v>
          </cell>
        </row>
        <row r="62">
          <cell r="F62">
            <v>635452.86</v>
          </cell>
          <cell r="G62">
            <v>497102606.10000002</v>
          </cell>
          <cell r="H62">
            <v>8540969.5799999982</v>
          </cell>
          <cell r="I62">
            <v>49032504.910000004</v>
          </cell>
          <cell r="J62">
            <v>79848760.039999992</v>
          </cell>
          <cell r="K62">
            <v>22283365.150000002</v>
          </cell>
          <cell r="L62">
            <v>18806759.790000003</v>
          </cell>
          <cell r="M62">
            <v>27537099.869999997</v>
          </cell>
          <cell r="N62">
            <v>17024259.409999996</v>
          </cell>
          <cell r="O62">
            <v>51810779.289999999</v>
          </cell>
          <cell r="P62">
            <v>3121718.4699999997</v>
          </cell>
          <cell r="Q62">
            <v>133896197.26000001</v>
          </cell>
          <cell r="R62">
            <v>15084777.050000001</v>
          </cell>
          <cell r="S62">
            <v>18760061.43</v>
          </cell>
          <cell r="T62">
            <v>37838680.899999999</v>
          </cell>
          <cell r="U62">
            <v>15001396.640000001</v>
          </cell>
          <cell r="V62">
            <v>9783611.2100000028</v>
          </cell>
          <cell r="W62">
            <v>51987318.690000005</v>
          </cell>
          <cell r="X62">
            <v>15469507.669999998</v>
          </cell>
          <cell r="Y62">
            <v>74671553.269999996</v>
          </cell>
          <cell r="Z62">
            <v>14500171.59</v>
          </cell>
          <cell r="AA62">
            <v>123594321.67999999</v>
          </cell>
          <cell r="AB62">
            <v>21196144.190000001</v>
          </cell>
          <cell r="AC62">
            <v>7695467.5899999999</v>
          </cell>
          <cell r="AD62">
            <v>11572499.250000002</v>
          </cell>
          <cell r="AE62">
            <v>57946521.989999995</v>
          </cell>
          <cell r="AF62">
            <v>9770094.3300000001</v>
          </cell>
          <cell r="AG62">
            <v>13130475.75</v>
          </cell>
        </row>
        <row r="286">
          <cell r="F286">
            <v>61744442.770000003</v>
          </cell>
          <cell r="G286">
            <v>140082359.06999996</v>
          </cell>
          <cell r="H286">
            <v>6497240.620000002</v>
          </cell>
          <cell r="I286">
            <v>24367668.220000006</v>
          </cell>
          <cell r="J286">
            <v>22239779.220000003</v>
          </cell>
          <cell r="K286">
            <v>10617784.649999999</v>
          </cell>
          <cell r="L286">
            <v>8155755.3600000003</v>
          </cell>
          <cell r="M286">
            <v>11129983.75</v>
          </cell>
          <cell r="N286">
            <v>8689632.8499999996</v>
          </cell>
          <cell r="O286">
            <v>19834154.099999998</v>
          </cell>
          <cell r="P286">
            <v>3663069.36</v>
          </cell>
          <cell r="Q286">
            <v>55159021.779999994</v>
          </cell>
          <cell r="R286">
            <v>7100162.7300000004</v>
          </cell>
          <cell r="S286">
            <v>10553230.76</v>
          </cell>
          <cell r="T286">
            <v>14263722.49</v>
          </cell>
          <cell r="U286">
            <v>9640849.9900000002</v>
          </cell>
          <cell r="V286">
            <v>6710804.6399999987</v>
          </cell>
          <cell r="W286">
            <v>18366011.77</v>
          </cell>
          <cell r="X286">
            <v>8698658.379999999</v>
          </cell>
          <cell r="Y286">
            <v>26223047.530000005</v>
          </cell>
          <cell r="Z286">
            <v>8787571.8999999985</v>
          </cell>
          <cell r="AA286">
            <v>32377150.91</v>
          </cell>
          <cell r="AB286">
            <v>9116939.5799999982</v>
          </cell>
          <cell r="AC286">
            <v>4625769.7</v>
          </cell>
          <cell r="AD286">
            <v>6678426.4299999988</v>
          </cell>
          <cell r="AE286">
            <v>20149043.919999998</v>
          </cell>
          <cell r="AF286">
            <v>5410818.6999999993</v>
          </cell>
          <cell r="AG286">
            <v>8050415.4900000002</v>
          </cell>
        </row>
        <row r="287">
          <cell r="F287">
            <v>-61108989.910000004</v>
          </cell>
          <cell r="G287">
            <v>357020247.03000009</v>
          </cell>
          <cell r="H287">
            <v>2043728.9599999962</v>
          </cell>
          <cell r="I287">
            <v>24664836.689999998</v>
          </cell>
          <cell r="J287">
            <v>57608980.819999993</v>
          </cell>
          <cell r="K287">
            <v>11665580.500000004</v>
          </cell>
          <cell r="L287">
            <v>10651004.430000003</v>
          </cell>
          <cell r="M287">
            <v>16407116.119999997</v>
          </cell>
          <cell r="N287">
            <v>8334626.5599999968</v>
          </cell>
          <cell r="O287">
            <v>31976625.190000001</v>
          </cell>
          <cell r="P287">
            <v>-541350.89000000013</v>
          </cell>
          <cell r="Q287">
            <v>78737175.480000019</v>
          </cell>
          <cell r="R287">
            <v>7984614.3200000003</v>
          </cell>
          <cell r="S287">
            <v>8206830.6699999999</v>
          </cell>
          <cell r="T287">
            <v>23574958.409999996</v>
          </cell>
          <cell r="U287">
            <v>5360546.6500000004</v>
          </cell>
          <cell r="V287">
            <v>3072806.570000004</v>
          </cell>
          <cell r="W287">
            <v>33621306.920000002</v>
          </cell>
          <cell r="X287">
            <v>6770849.2899999991</v>
          </cell>
          <cell r="Y287">
            <v>48448505.739999995</v>
          </cell>
          <cell r="Z287">
            <v>5712599.6900000013</v>
          </cell>
          <cell r="AA287">
            <v>91217170.769999996</v>
          </cell>
          <cell r="AB287">
            <v>12079204.610000003</v>
          </cell>
          <cell r="AC287">
            <v>3069697.8899999997</v>
          </cell>
          <cell r="AD287">
            <v>4894072.8200000031</v>
          </cell>
          <cell r="AE287">
            <v>37797478.069999993</v>
          </cell>
          <cell r="AF287">
            <v>4359275.6300000008</v>
          </cell>
          <cell r="AG287">
            <v>5080060.26</v>
          </cell>
        </row>
      </sheetData>
      <sheetData sheetId="19"/>
      <sheetData sheetId="20">
        <row r="9">
          <cell r="G9">
            <v>3525</v>
          </cell>
          <cell r="H9">
            <v>73</v>
          </cell>
          <cell r="I9">
            <v>762</v>
          </cell>
          <cell r="J9">
            <v>635</v>
          </cell>
          <cell r="K9">
            <v>164</v>
          </cell>
          <cell r="L9">
            <v>144</v>
          </cell>
          <cell r="M9">
            <v>218</v>
          </cell>
          <cell r="N9">
            <v>230</v>
          </cell>
          <cell r="O9">
            <v>521</v>
          </cell>
          <cell r="P9">
            <v>58</v>
          </cell>
          <cell r="Q9">
            <v>1045</v>
          </cell>
          <cell r="R9">
            <v>198</v>
          </cell>
          <cell r="S9">
            <v>472</v>
          </cell>
          <cell r="T9">
            <v>280</v>
          </cell>
          <cell r="U9">
            <v>105</v>
          </cell>
          <cell r="V9">
            <v>75</v>
          </cell>
          <cell r="W9">
            <v>384</v>
          </cell>
          <cell r="X9">
            <v>166</v>
          </cell>
          <cell r="Y9">
            <v>834</v>
          </cell>
          <cell r="Z9">
            <v>182</v>
          </cell>
          <cell r="AA9">
            <v>1606</v>
          </cell>
          <cell r="AB9">
            <v>599</v>
          </cell>
          <cell r="AC9">
            <v>94</v>
          </cell>
          <cell r="AD9">
            <v>195</v>
          </cell>
          <cell r="AE9">
            <v>461</v>
          </cell>
          <cell r="AF9">
            <v>108</v>
          </cell>
          <cell r="AG9">
            <v>163</v>
          </cell>
        </row>
        <row r="30">
          <cell r="G30">
            <v>26111798</v>
          </cell>
          <cell r="H30">
            <v>509122</v>
          </cell>
          <cell r="I30">
            <v>2690175</v>
          </cell>
          <cell r="J30">
            <v>4346476</v>
          </cell>
          <cell r="K30">
            <v>1207424</v>
          </cell>
          <cell r="L30">
            <v>1013219</v>
          </cell>
          <cell r="M30">
            <v>1488348</v>
          </cell>
          <cell r="N30">
            <v>1004884</v>
          </cell>
          <cell r="O30">
            <v>2923134</v>
          </cell>
          <cell r="P30">
            <v>175091</v>
          </cell>
          <cell r="Q30">
            <v>7555497</v>
          </cell>
          <cell r="R30">
            <v>924253.14</v>
          </cell>
          <cell r="S30">
            <v>1128251</v>
          </cell>
          <cell r="T30">
            <v>2090454</v>
          </cell>
          <cell r="U30">
            <v>900293</v>
          </cell>
          <cell r="V30">
            <v>563298</v>
          </cell>
          <cell r="W30">
            <v>2846646</v>
          </cell>
          <cell r="X30">
            <v>838808</v>
          </cell>
          <cell r="Y30">
            <v>4134431</v>
          </cell>
          <cell r="Z30">
            <v>837331</v>
          </cell>
          <cell r="AA30">
            <v>6448562.6799999997</v>
          </cell>
          <cell r="AB30">
            <v>1257813</v>
          </cell>
          <cell r="AC30">
            <v>431724</v>
          </cell>
          <cell r="AD30">
            <v>665412</v>
          </cell>
          <cell r="AE30">
            <v>3210572</v>
          </cell>
          <cell r="AF30">
            <v>552393</v>
          </cell>
          <cell r="AG30">
            <v>763551</v>
          </cell>
        </row>
        <row r="37">
          <cell r="G37">
            <v>10129196.220000001</v>
          </cell>
          <cell r="H37">
            <v>96374.020000000019</v>
          </cell>
          <cell r="I37">
            <v>968224</v>
          </cell>
          <cell r="J37">
            <v>872335.94000000076</v>
          </cell>
          <cell r="K37">
            <v>264888</v>
          </cell>
          <cell r="L37">
            <v>505640.21</v>
          </cell>
          <cell r="M37">
            <v>527672.87999999989</v>
          </cell>
          <cell r="N37">
            <v>165116.75</v>
          </cell>
          <cell r="O37">
            <v>843783</v>
          </cell>
          <cell r="P37">
            <v>56339</v>
          </cell>
          <cell r="Q37">
            <v>2143186.209999999</v>
          </cell>
          <cell r="R37">
            <v>167454.24</v>
          </cell>
          <cell r="S37">
            <v>539252.66999999981</v>
          </cell>
          <cell r="T37">
            <v>1256003.8199999998</v>
          </cell>
          <cell r="U37">
            <v>253099</v>
          </cell>
          <cell r="V37">
            <v>131845.91000000003</v>
          </cell>
          <cell r="W37">
            <v>1538672</v>
          </cell>
          <cell r="X37">
            <v>389679.04000000021</v>
          </cell>
          <cell r="Y37">
            <v>1413406</v>
          </cell>
          <cell r="Z37">
            <v>270716</v>
          </cell>
          <cell r="AA37">
            <v>2454136.3200000003</v>
          </cell>
          <cell r="AB37">
            <v>301163</v>
          </cell>
          <cell r="AC37">
            <v>87057.17</v>
          </cell>
          <cell r="AD37">
            <v>225454</v>
          </cell>
          <cell r="AE37">
            <v>1122602</v>
          </cell>
          <cell r="AF37">
            <v>157952</v>
          </cell>
          <cell r="AG37">
            <v>193236</v>
          </cell>
        </row>
        <row r="39">
          <cell r="E39">
            <v>25.397420279449534</v>
          </cell>
          <cell r="G39">
            <v>27.739784609359702</v>
          </cell>
          <cell r="H39">
            <v>15.626892778497412</v>
          </cell>
          <cell r="I39">
            <v>25.090680010023586</v>
          </cell>
          <cell r="J39">
            <v>16.524681746567552</v>
          </cell>
          <cell r="K39">
            <v>17.87855798746757</v>
          </cell>
          <cell r="L39">
            <v>32.685189602333807</v>
          </cell>
          <cell r="M39">
            <v>26.001616805186796</v>
          </cell>
          <cell r="N39">
            <v>13.783022474648824</v>
          </cell>
          <cell r="O39">
            <v>22.186115229715583</v>
          </cell>
          <cell r="P39">
            <v>23.138971829424062</v>
          </cell>
          <cell r="Q39">
            <v>21.729536740440693</v>
          </cell>
          <cell r="R39">
            <v>15.119298128396563</v>
          </cell>
          <cell r="S39">
            <v>32.000195091924866</v>
          </cell>
          <cell r="T39">
            <v>37.163726625381557</v>
          </cell>
          <cell r="U39">
            <v>21.518108099376473</v>
          </cell>
          <cell r="V39">
            <v>17.28811738703445</v>
          </cell>
          <cell r="W39">
            <v>29.600508029142038</v>
          </cell>
          <cell r="X39">
            <v>28.520371652214799</v>
          </cell>
          <cell r="Y39">
            <v>24.837046017224189</v>
          </cell>
          <cell r="Z39">
            <v>22.579480160507511</v>
          </cell>
          <cell r="AA39">
            <v>27.394803157393827</v>
          </cell>
          <cell r="AB39">
            <v>18.496456252840527</v>
          </cell>
          <cell r="AC39">
            <v>16.13675912332992</v>
          </cell>
          <cell r="AD39">
            <v>24.625920929749924</v>
          </cell>
          <cell r="AE39">
            <v>23.108639643370882</v>
          </cell>
          <cell r="AF39">
            <v>21.919207338227334</v>
          </cell>
          <cell r="AG39">
            <v>19.66792638726179</v>
          </cell>
        </row>
        <row r="41">
          <cell r="E41">
            <v>0.64163108972071736</v>
          </cell>
          <cell r="G41">
            <v>0.75581483632120139</v>
          </cell>
          <cell r="H41">
            <v>0.51774451718927017</v>
          </cell>
          <cell r="I41">
            <v>0.49908181413157487</v>
          </cell>
          <cell r="J41">
            <v>0.70194464692183089</v>
          </cell>
          <cell r="K41">
            <v>0.76156668700792685</v>
          </cell>
          <cell r="L41">
            <v>0.61749021020296291</v>
          </cell>
          <cell r="M41">
            <v>0.74605873086885743</v>
          </cell>
          <cell r="N41">
            <v>0.58431522706465167</v>
          </cell>
          <cell r="O41">
            <v>0.60398525211250842</v>
          </cell>
          <cell r="P41">
            <v>0.45583438120751557</v>
          </cell>
          <cell r="Q41">
            <v>0.62420075751755133</v>
          </cell>
          <cell r="R41">
            <v>0.54294645776002515</v>
          </cell>
          <cell r="S41">
            <v>0.44529550110845234</v>
          </cell>
          <cell r="T41">
            <v>0.57157129650971561</v>
          </cell>
          <cell r="U41">
            <v>0.5050967310118788</v>
          </cell>
          <cell r="V41">
            <v>0.51104956962542092</v>
          </cell>
          <cell r="W41">
            <v>0.63247352229246501</v>
          </cell>
          <cell r="X41">
            <v>0.54642660084594996</v>
          </cell>
          <cell r="Y41">
            <v>0.60137536820219584</v>
          </cell>
          <cell r="Z41">
            <v>0.44992614348636062</v>
          </cell>
          <cell r="AA41">
            <v>0.66578656701801697</v>
          </cell>
          <cell r="AB41">
            <v>0.45020262129896677</v>
          </cell>
          <cell r="AC41">
            <v>0.57683990275637176</v>
          </cell>
          <cell r="AD41">
            <v>0.55389310155813953</v>
          </cell>
          <cell r="AE41">
            <v>0.56470850622251556</v>
          </cell>
          <cell r="AF41">
            <v>0.4977044846679578</v>
          </cell>
          <cell r="AG41">
            <v>0.60808568537669527</v>
          </cell>
        </row>
        <row r="62">
          <cell r="F62">
            <v>789717.54</v>
          </cell>
          <cell r="G62">
            <v>561143296.01999998</v>
          </cell>
          <cell r="H62">
            <v>9670202.75</v>
          </cell>
          <cell r="I62">
            <v>55809370.649999999</v>
          </cell>
          <cell r="J62">
            <v>90494756.449999988</v>
          </cell>
          <cell r="K62">
            <v>25186021.799999997</v>
          </cell>
          <cell r="L62">
            <v>21280129.459999997</v>
          </cell>
          <cell r="M62">
            <v>30928017</v>
          </cell>
          <cell r="N62">
            <v>19233667.82</v>
          </cell>
          <cell r="O62">
            <v>59027127.29999999</v>
          </cell>
          <cell r="P62">
            <v>3563970.9700000007</v>
          </cell>
          <cell r="Q62">
            <v>151549866.33999997</v>
          </cell>
          <cell r="R62">
            <v>17125140.060000002</v>
          </cell>
          <cell r="S62">
            <v>21329853.769999992</v>
          </cell>
          <cell r="T62">
            <v>42812444.24000001</v>
          </cell>
          <cell r="U62">
            <v>17130354.59</v>
          </cell>
          <cell r="V62">
            <v>11079836.33</v>
          </cell>
          <cell r="W62">
            <v>58625473.250000007</v>
          </cell>
          <cell r="X62">
            <v>17362658.140000001</v>
          </cell>
          <cell r="Y62">
            <v>84638621.560000002</v>
          </cell>
          <cell r="Z62">
            <v>16348722.699999999</v>
          </cell>
          <cell r="AA62">
            <v>139267786.54999998</v>
          </cell>
          <cell r="AB62">
            <v>24074293.190000001</v>
          </cell>
          <cell r="AC62">
            <v>8674962.3999999985</v>
          </cell>
          <cell r="AD62">
            <v>13111519.539999999</v>
          </cell>
          <cell r="AE62">
            <v>65663285.189999998</v>
          </cell>
          <cell r="AF62">
            <v>11023959.92</v>
          </cell>
          <cell r="AG62">
            <v>14856459.339999998</v>
          </cell>
        </row>
        <row r="286">
          <cell r="F286">
            <v>69617311.660000011</v>
          </cell>
          <cell r="G286">
            <v>159555501.95999998</v>
          </cell>
          <cell r="H286">
            <v>7461683.2300000004</v>
          </cell>
          <cell r="I286">
            <v>27213138.560000002</v>
          </cell>
          <cell r="J286">
            <v>25550600.950000003</v>
          </cell>
          <cell r="K286">
            <v>12038700.66</v>
          </cell>
          <cell r="L286">
            <v>9425617.0199999977</v>
          </cell>
          <cell r="M286">
            <v>12319460.51</v>
          </cell>
          <cell r="N286">
            <v>9890046.5199999977</v>
          </cell>
          <cell r="O286">
            <v>22493613.480000004</v>
          </cell>
          <cell r="P286">
            <v>4068566.8500000006</v>
          </cell>
          <cell r="Q286">
            <v>62657142.399999999</v>
          </cell>
          <cell r="R286">
            <v>8035622.8999999994</v>
          </cell>
          <cell r="S286">
            <v>11960711.740000002</v>
          </cell>
          <cell r="T286">
            <v>16305297.539999999</v>
          </cell>
          <cell r="U286">
            <v>10931185.1</v>
          </cell>
          <cell r="V286">
            <v>7690054.6999999993</v>
          </cell>
          <cell r="W286">
            <v>20904521.709999997</v>
          </cell>
          <cell r="X286">
            <v>9819259.1499999985</v>
          </cell>
          <cell r="Y286">
            <v>30775152.189999998</v>
          </cell>
          <cell r="Z286">
            <v>9851042.4400000013</v>
          </cell>
          <cell r="AA286">
            <v>37041065.800000004</v>
          </cell>
          <cell r="AB286">
            <v>10331798.479999999</v>
          </cell>
          <cell r="AC286">
            <v>5199303.1100000003</v>
          </cell>
          <cell r="AD286">
            <v>7532641.3399999989</v>
          </cell>
          <cell r="AE286">
            <v>22623315.709999997</v>
          </cell>
          <cell r="AF286">
            <v>6114166.0600000005</v>
          </cell>
          <cell r="AG286">
            <v>9088145.3500000015</v>
          </cell>
        </row>
        <row r="287">
          <cell r="F287">
            <v>-68827594.120000005</v>
          </cell>
          <cell r="G287">
            <v>401587794.06</v>
          </cell>
          <cell r="H287">
            <v>2208519.5199999996</v>
          </cell>
          <cell r="I287">
            <v>28596232.089999996</v>
          </cell>
          <cell r="J287">
            <v>64944155.499999985</v>
          </cell>
          <cell r="K287">
            <v>13147321.139999997</v>
          </cell>
          <cell r="L287">
            <v>11854512.439999999</v>
          </cell>
          <cell r="M287">
            <v>18608556.490000002</v>
          </cell>
          <cell r="N287">
            <v>9343621.3000000026</v>
          </cell>
          <cell r="O287">
            <v>36533513.819999985</v>
          </cell>
          <cell r="P287">
            <v>-504595.87999999989</v>
          </cell>
          <cell r="Q287">
            <v>88892723.939999968</v>
          </cell>
          <cell r="R287">
            <v>9089517.1600000039</v>
          </cell>
          <cell r="S287">
            <v>9369142.02999999</v>
          </cell>
          <cell r="T287">
            <v>26507146.70000001</v>
          </cell>
          <cell r="U287">
            <v>6199169.4900000002</v>
          </cell>
          <cell r="V287">
            <v>3389781.6300000008</v>
          </cell>
          <cell r="W287">
            <v>37720951.540000007</v>
          </cell>
          <cell r="X287">
            <v>7543398.9900000021</v>
          </cell>
          <cell r="Y287">
            <v>53863469.370000005</v>
          </cell>
          <cell r="Z287">
            <v>6497680.2599999979</v>
          </cell>
          <cell r="AA287">
            <v>102226720.74999997</v>
          </cell>
          <cell r="AB287">
            <v>13742494.710000003</v>
          </cell>
          <cell r="AC287">
            <v>3475659.2899999982</v>
          </cell>
          <cell r="AD287">
            <v>5578878.2000000002</v>
          </cell>
          <cell r="AE287">
            <v>43039969.480000004</v>
          </cell>
          <cell r="AF287">
            <v>4909793.8599999994</v>
          </cell>
          <cell r="AG287">
            <v>5768313.9899999965</v>
          </cell>
        </row>
      </sheetData>
      <sheetData sheetId="21"/>
      <sheetData sheetId="22">
        <row r="9">
          <cell r="G9">
            <v>3974</v>
          </cell>
          <cell r="H9">
            <v>87</v>
          </cell>
          <cell r="I9">
            <v>846</v>
          </cell>
          <cell r="J9">
            <v>700</v>
          </cell>
          <cell r="K9">
            <v>194</v>
          </cell>
          <cell r="L9">
            <v>153</v>
          </cell>
          <cell r="M9">
            <v>257</v>
          </cell>
          <cell r="N9">
            <v>244</v>
          </cell>
          <cell r="O9">
            <v>565</v>
          </cell>
          <cell r="P9">
            <v>62</v>
          </cell>
          <cell r="Q9">
            <v>1113</v>
          </cell>
          <cell r="R9">
            <v>233</v>
          </cell>
          <cell r="S9">
            <v>486</v>
          </cell>
          <cell r="T9">
            <v>306</v>
          </cell>
          <cell r="U9">
            <v>109</v>
          </cell>
          <cell r="V9">
            <v>80</v>
          </cell>
          <cell r="W9">
            <v>443</v>
          </cell>
          <cell r="X9">
            <v>179</v>
          </cell>
          <cell r="Y9">
            <v>895</v>
          </cell>
          <cell r="Z9">
            <v>185</v>
          </cell>
          <cell r="AA9">
            <v>1744</v>
          </cell>
          <cell r="AB9">
            <v>637</v>
          </cell>
          <cell r="AC9">
            <v>99</v>
          </cell>
          <cell r="AD9">
            <v>204</v>
          </cell>
          <cell r="AE9">
            <v>501</v>
          </cell>
          <cell r="AF9">
            <v>115</v>
          </cell>
          <cell r="AG9">
            <v>167</v>
          </cell>
        </row>
        <row r="30">
          <cell r="G30">
            <v>28809363</v>
          </cell>
          <cell r="H30">
            <v>567667</v>
          </cell>
          <cell r="I30">
            <v>2980825</v>
          </cell>
          <cell r="J30">
            <v>4806487</v>
          </cell>
          <cell r="K30">
            <v>1337388</v>
          </cell>
          <cell r="L30">
            <v>1126960</v>
          </cell>
          <cell r="M30">
            <v>1638151</v>
          </cell>
          <cell r="N30">
            <v>1108499</v>
          </cell>
          <cell r="O30">
            <v>3252346</v>
          </cell>
          <cell r="P30">
            <v>195277</v>
          </cell>
          <cell r="Q30">
            <v>8385831</v>
          </cell>
          <cell r="R30">
            <v>1023315.14</v>
          </cell>
          <cell r="S30">
            <v>1249788</v>
          </cell>
          <cell r="T30">
            <v>2319113</v>
          </cell>
          <cell r="U30">
            <v>995677</v>
          </cell>
          <cell r="V30">
            <v>621243</v>
          </cell>
          <cell r="W30">
            <v>3160046</v>
          </cell>
          <cell r="X30">
            <v>932543</v>
          </cell>
          <cell r="Y30">
            <v>4605448</v>
          </cell>
          <cell r="Z30">
            <v>925866</v>
          </cell>
          <cell r="AA30">
            <v>7143424.6799999997</v>
          </cell>
          <cell r="AB30">
            <v>1400789</v>
          </cell>
          <cell r="AC30">
            <v>479120</v>
          </cell>
          <cell r="AD30">
            <v>736721</v>
          </cell>
          <cell r="AE30">
            <v>3563364</v>
          </cell>
          <cell r="AF30">
            <v>612821</v>
          </cell>
          <cell r="AG30">
            <v>847123</v>
          </cell>
        </row>
        <row r="37">
          <cell r="G37">
            <v>11033295.91</v>
          </cell>
          <cell r="H37">
            <v>110883.87</v>
          </cell>
          <cell r="I37">
            <v>1082978</v>
          </cell>
          <cell r="J37">
            <v>948166.61000000057</v>
          </cell>
          <cell r="K37">
            <v>293161</v>
          </cell>
          <cell r="L37">
            <v>556632.23</v>
          </cell>
          <cell r="M37">
            <v>589989.87999999989</v>
          </cell>
          <cell r="N37">
            <v>189097.75</v>
          </cell>
          <cell r="O37">
            <v>940219</v>
          </cell>
          <cell r="P37">
            <v>62446</v>
          </cell>
          <cell r="Q37">
            <v>2328831.0599999987</v>
          </cell>
          <cell r="R37">
            <v>184014.24</v>
          </cell>
          <cell r="S37">
            <v>614543.24999999977</v>
          </cell>
          <cell r="T37">
            <v>1387785.8199999998</v>
          </cell>
          <cell r="U37">
            <v>280352</v>
          </cell>
          <cell r="V37">
            <v>149874.91000000003</v>
          </cell>
          <cell r="W37">
            <v>1702996</v>
          </cell>
          <cell r="X37">
            <v>447528.27000000025</v>
          </cell>
          <cell r="Y37">
            <v>1527668</v>
          </cell>
          <cell r="Z37">
            <v>302356</v>
          </cell>
          <cell r="AA37">
            <v>2780674.3200000003</v>
          </cell>
          <cell r="AB37">
            <v>329261</v>
          </cell>
          <cell r="AC37">
            <v>105284.85</v>
          </cell>
          <cell r="AD37">
            <v>253112</v>
          </cell>
          <cell r="AE37">
            <v>1249066</v>
          </cell>
          <cell r="AF37">
            <v>182836</v>
          </cell>
          <cell r="AG37">
            <v>211071</v>
          </cell>
        </row>
        <row r="39">
          <cell r="E39">
            <v>25.313649653540558</v>
          </cell>
          <cell r="G39">
            <v>27.475568517095205</v>
          </cell>
          <cell r="H39">
            <v>16.010033470457778</v>
          </cell>
          <cell r="I39">
            <v>25.189617945048305</v>
          </cell>
          <cell r="J39">
            <v>16.289102653238157</v>
          </cell>
          <cell r="K39">
            <v>17.866399813267627</v>
          </cell>
          <cell r="L39">
            <v>32.465606006080975</v>
          </cell>
          <cell r="M39">
            <v>26.261294174858385</v>
          </cell>
          <cell r="N39">
            <v>14.227760489242151</v>
          </cell>
          <cell r="O39">
            <v>22.214370247615996</v>
          </cell>
          <cell r="P39">
            <v>22.931110458284369</v>
          </cell>
          <cell r="Q39">
            <v>21.386037413939992</v>
          </cell>
          <cell r="R39">
            <v>15.032234295185726</v>
          </cell>
          <cell r="S39">
            <v>32.624543818742055</v>
          </cell>
          <cell r="T39">
            <v>37.065317047296567</v>
          </cell>
          <cell r="U39">
            <v>21.545832311831717</v>
          </cell>
          <cell r="V39">
            <v>17.709223090628825</v>
          </cell>
          <cell r="W39">
            <v>29.653958560280387</v>
          </cell>
          <cell r="X39">
            <v>29.43267185998074</v>
          </cell>
          <cell r="Y39">
            <v>24.272423743716477</v>
          </cell>
          <cell r="Z39">
            <v>22.670091668278697</v>
          </cell>
          <cell r="AA39">
            <v>27.837445118220888</v>
          </cell>
          <cell r="AB39">
            <v>18.240525353898686</v>
          </cell>
          <cell r="AC39">
            <v>17.312828464872759</v>
          </cell>
          <cell r="AD39">
            <v>24.83779169038133</v>
          </cell>
          <cell r="AE39">
            <v>23.140759525189303</v>
          </cell>
          <cell r="AF39">
            <v>22.660694411049498</v>
          </cell>
          <cell r="AG39">
            <v>19.431412694847161</v>
          </cell>
        </row>
        <row r="41">
          <cell r="E41">
            <v>0.63716955985923207</v>
          </cell>
          <cell r="G41">
            <v>0.747735642379593</v>
          </cell>
          <cell r="H41">
            <v>0.51791031976001578</v>
          </cell>
          <cell r="I41">
            <v>0.49580792327949047</v>
          </cell>
          <cell r="J41">
            <v>0.69622019419185799</v>
          </cell>
          <cell r="K41">
            <v>0.75563425482290403</v>
          </cell>
          <cell r="L41">
            <v>0.61646383356745571</v>
          </cell>
          <cell r="M41">
            <v>0.73550189111624353</v>
          </cell>
          <cell r="N41">
            <v>0.57819365566854586</v>
          </cell>
          <cell r="O41">
            <v>0.60314052198372803</v>
          </cell>
          <cell r="P41">
            <v>0.45589677262709644</v>
          </cell>
          <cell r="Q41">
            <v>0.62187838346924063</v>
          </cell>
          <cell r="R41">
            <v>0.53841462311007848</v>
          </cell>
          <cell r="S41">
            <v>0.44270120463491142</v>
          </cell>
          <cell r="T41">
            <v>0.56904827571315275</v>
          </cell>
          <cell r="U41">
            <v>0.50149338378099595</v>
          </cell>
          <cell r="V41">
            <v>0.50633362239841428</v>
          </cell>
          <cell r="W41">
            <v>0.62959257187212603</v>
          </cell>
          <cell r="X41">
            <v>0.5449592570429449</v>
          </cell>
          <cell r="Y41">
            <v>0.60101561105270473</v>
          </cell>
          <cell r="Z41">
            <v>0.44670164888607561</v>
          </cell>
          <cell r="AA41">
            <v>0.66115493373849921</v>
          </cell>
          <cell r="AB41">
            <v>0.4495910384068279</v>
          </cell>
          <cell r="AC41">
            <v>0.5744678810202104</v>
          </cell>
          <cell r="AD41">
            <v>0.55021553913162979</v>
          </cell>
          <cell r="AE41">
            <v>0.56260491517738165</v>
          </cell>
          <cell r="AF41">
            <v>0.49547955084959538</v>
          </cell>
          <cell r="AG41">
            <v>0.60564851462496716</v>
          </cell>
        </row>
        <row r="62">
          <cell r="F62">
            <v>903722.7</v>
          </cell>
          <cell r="G62">
            <v>615182756.33000004</v>
          </cell>
          <cell r="H62">
            <v>10699707.890000001</v>
          </cell>
          <cell r="I62">
            <v>61452629.739999995</v>
          </cell>
          <cell r="J62">
            <v>99478226.119999975</v>
          </cell>
          <cell r="K62">
            <v>27790032.990000002</v>
          </cell>
          <cell r="L62">
            <v>23547361.890000001</v>
          </cell>
          <cell r="M62">
            <v>33793270.660000004</v>
          </cell>
          <cell r="N62">
            <v>21106118.389999997</v>
          </cell>
          <cell r="O62">
            <v>65212041.489999995</v>
          </cell>
          <cell r="P62">
            <v>3947824.48</v>
          </cell>
          <cell r="Q62">
            <v>167373359.45999998</v>
          </cell>
          <cell r="R62">
            <v>18829790</v>
          </cell>
          <cell r="S62">
            <v>23500393.539999999</v>
          </cell>
          <cell r="T62">
            <v>47226581.61999999</v>
          </cell>
          <cell r="U62">
            <v>18849499.909999996</v>
          </cell>
          <cell r="V62">
            <v>12145035.66</v>
          </cell>
          <cell r="W62">
            <v>64667808.000000007</v>
          </cell>
          <cell r="X62">
            <v>19197159.970000003</v>
          </cell>
          <cell r="Y62">
            <v>93768636.459999993</v>
          </cell>
          <cell r="Z62">
            <v>17968867.680000003</v>
          </cell>
          <cell r="AA62">
            <v>153349862.87</v>
          </cell>
          <cell r="AB62">
            <v>26645356.410000004</v>
          </cell>
          <cell r="AC62">
            <v>9635218.4900000002</v>
          </cell>
          <cell r="AD62">
            <v>14423778.660000002</v>
          </cell>
          <cell r="AE62">
            <v>72431546.299999997</v>
          </cell>
          <cell r="AF62">
            <v>12147209.869999999</v>
          </cell>
          <cell r="AG62">
            <v>16372310.939999998</v>
          </cell>
        </row>
        <row r="286">
          <cell r="F286">
            <v>77578234.840000004</v>
          </cell>
          <cell r="G286">
            <v>180385674.21000001</v>
          </cell>
          <cell r="H286">
            <v>8457602</v>
          </cell>
          <cell r="I286">
            <v>30270982.870000005</v>
          </cell>
          <cell r="J286">
            <v>28625735.379999999</v>
          </cell>
          <cell r="K286">
            <v>13516476.939999999</v>
          </cell>
          <cell r="L286">
            <v>10425902.550000001</v>
          </cell>
          <cell r="M286">
            <v>13551916.24</v>
          </cell>
          <cell r="N286">
            <v>10957939.109999999</v>
          </cell>
          <cell r="O286">
            <v>24928153.939999998</v>
          </cell>
          <cell r="P286">
            <v>4539859.25</v>
          </cell>
          <cell r="Q286">
            <v>69797697.310000002</v>
          </cell>
          <cell r="R286">
            <v>8841213.6100000013</v>
          </cell>
          <cell r="S286">
            <v>13299735.92</v>
          </cell>
          <cell r="T286">
            <v>18025877.169999994</v>
          </cell>
          <cell r="U286">
            <v>12164820.969999997</v>
          </cell>
          <cell r="V286">
            <v>8454248.2299999986</v>
          </cell>
          <cell r="W286">
            <v>23549308.940000001</v>
          </cell>
          <cell r="X286">
            <v>10975598.02</v>
          </cell>
          <cell r="Y286">
            <v>33912105.030000001</v>
          </cell>
          <cell r="Z286">
            <v>11038976.470000001</v>
          </cell>
          <cell r="AA286">
            <v>41353225.260000005</v>
          </cell>
          <cell r="AB286">
            <v>11447308.399999997</v>
          </cell>
          <cell r="AC286">
            <v>5769709.6099999994</v>
          </cell>
          <cell r="AD286">
            <v>8378205.3900000015</v>
          </cell>
          <cell r="AE286">
            <v>25235455.739999995</v>
          </cell>
          <cell r="AF286">
            <v>6834483.629999999</v>
          </cell>
          <cell r="AG286">
            <v>10049211.590000002</v>
          </cell>
        </row>
        <row r="287">
          <cell r="F287">
            <v>-76674512.140000001</v>
          </cell>
          <cell r="G287">
            <v>434797082.12</v>
          </cell>
          <cell r="H287">
            <v>2242105.8900000006</v>
          </cell>
          <cell r="I287">
            <v>31181646.86999999</v>
          </cell>
          <cell r="J287">
            <v>70852490.73999998</v>
          </cell>
          <cell r="K287">
            <v>14273556.050000003</v>
          </cell>
          <cell r="L287">
            <v>13121459.34</v>
          </cell>
          <cell r="M287">
            <v>20241354.420000002</v>
          </cell>
          <cell r="N287">
            <v>10148179.279999997</v>
          </cell>
          <cell r="O287">
            <v>40283887.549999997</v>
          </cell>
          <cell r="P287">
            <v>-592034.77</v>
          </cell>
          <cell r="Q287">
            <v>97575662.149999976</v>
          </cell>
          <cell r="R287">
            <v>9988576.3899999987</v>
          </cell>
          <cell r="S287">
            <v>10200657.619999999</v>
          </cell>
          <cell r="T287">
            <v>29200704.449999996</v>
          </cell>
          <cell r="U287">
            <v>6684678.9399999995</v>
          </cell>
          <cell r="V287">
            <v>3690787.4300000016</v>
          </cell>
          <cell r="W287">
            <v>41118499.060000002</v>
          </cell>
          <cell r="X287">
            <v>8221561.950000003</v>
          </cell>
          <cell r="Y287">
            <v>59856531.429999992</v>
          </cell>
          <cell r="Z287">
            <v>6929891.2100000028</v>
          </cell>
          <cell r="AA287">
            <v>111996637.61</v>
          </cell>
          <cell r="AB287">
            <v>15198048.010000007</v>
          </cell>
          <cell r="AC287">
            <v>3865508.8800000008</v>
          </cell>
          <cell r="AD287">
            <v>6045573.2700000005</v>
          </cell>
          <cell r="AE287">
            <v>47196090.560000002</v>
          </cell>
          <cell r="AF287">
            <v>5312726.24</v>
          </cell>
          <cell r="AG287">
            <v>6323099.3499999959</v>
          </cell>
        </row>
      </sheetData>
      <sheetData sheetId="23"/>
      <sheetData sheetId="24">
        <row r="9">
          <cell r="G9">
            <v>4435</v>
          </cell>
          <cell r="H9">
            <v>95</v>
          </cell>
          <cell r="I9">
            <v>959</v>
          </cell>
          <cell r="J9">
            <v>765</v>
          </cell>
          <cell r="K9">
            <v>202</v>
          </cell>
          <cell r="L9">
            <v>167</v>
          </cell>
          <cell r="M9">
            <v>270</v>
          </cell>
          <cell r="N9">
            <v>259</v>
          </cell>
          <cell r="O9">
            <v>604</v>
          </cell>
          <cell r="P9">
            <v>63</v>
          </cell>
          <cell r="Q9">
            <v>1242</v>
          </cell>
          <cell r="R9">
            <v>249</v>
          </cell>
          <cell r="S9">
            <v>510</v>
          </cell>
          <cell r="T9">
            <v>333</v>
          </cell>
          <cell r="U9">
            <v>116</v>
          </cell>
          <cell r="V9">
            <v>81</v>
          </cell>
          <cell r="W9">
            <v>500</v>
          </cell>
          <cell r="X9">
            <v>188</v>
          </cell>
          <cell r="Y9">
            <v>963</v>
          </cell>
          <cell r="Z9">
            <v>198</v>
          </cell>
          <cell r="AA9">
            <v>1855</v>
          </cell>
          <cell r="AB9">
            <v>660</v>
          </cell>
          <cell r="AC9">
            <v>99</v>
          </cell>
          <cell r="AD9">
            <v>209</v>
          </cell>
          <cell r="AE9">
            <v>554</v>
          </cell>
          <cell r="AF9">
            <v>119</v>
          </cell>
          <cell r="AG9">
            <v>174</v>
          </cell>
        </row>
        <row r="30">
          <cell r="G30">
            <v>31449662</v>
          </cell>
          <cell r="H30">
            <v>621500</v>
          </cell>
          <cell r="I30">
            <v>3280360</v>
          </cell>
          <cell r="J30">
            <v>5268886</v>
          </cell>
          <cell r="K30">
            <v>1467286</v>
          </cell>
          <cell r="L30">
            <v>1244118</v>
          </cell>
          <cell r="M30">
            <v>1794962</v>
          </cell>
          <cell r="N30">
            <v>1215800</v>
          </cell>
          <cell r="O30">
            <v>3587295</v>
          </cell>
          <cell r="P30">
            <v>215227</v>
          </cell>
          <cell r="Q30">
            <v>9198653</v>
          </cell>
          <cell r="R30">
            <v>1122596.1400000001</v>
          </cell>
          <cell r="S30">
            <v>1368964</v>
          </cell>
          <cell r="T30">
            <v>2548667</v>
          </cell>
          <cell r="U30">
            <v>1092287</v>
          </cell>
          <cell r="V30">
            <v>682400</v>
          </cell>
          <cell r="W30">
            <v>3475315</v>
          </cell>
          <cell r="X30">
            <v>1027574</v>
          </cell>
          <cell r="Y30">
            <v>5073911</v>
          </cell>
          <cell r="Z30">
            <v>1019190</v>
          </cell>
          <cell r="AA30">
            <v>7834904.7599999998</v>
          </cell>
          <cell r="AB30">
            <v>1542893</v>
          </cell>
          <cell r="AC30">
            <v>523920</v>
          </cell>
          <cell r="AD30">
            <v>809821</v>
          </cell>
          <cell r="AE30">
            <v>3925122</v>
          </cell>
          <cell r="AF30">
            <v>673141</v>
          </cell>
          <cell r="AG30">
            <v>926990</v>
          </cell>
        </row>
        <row r="37">
          <cell r="G37">
            <v>12014480.550000001</v>
          </cell>
          <cell r="H37">
            <v>129931.06000000006</v>
          </cell>
          <cell r="I37">
            <v>1188777</v>
          </cell>
          <cell r="J37">
            <v>1048702.5000000007</v>
          </cell>
          <cell r="K37">
            <v>321374</v>
          </cell>
          <cell r="L37">
            <v>600291.97</v>
          </cell>
          <cell r="M37">
            <v>648175.87999999989</v>
          </cell>
          <cell r="N37">
            <v>207845.19</v>
          </cell>
          <cell r="O37">
            <v>1027489</v>
          </cell>
          <cell r="P37">
            <v>67964</v>
          </cell>
          <cell r="Q37">
            <v>2492141.0599999987</v>
          </cell>
          <cell r="R37">
            <v>202170.23999999987</v>
          </cell>
          <cell r="S37">
            <v>688096.45999999985</v>
          </cell>
          <cell r="T37">
            <v>1518224.8199999998</v>
          </cell>
          <cell r="U37">
            <v>319801</v>
          </cell>
          <cell r="V37">
            <v>166757.91000000003</v>
          </cell>
          <cell r="W37">
            <v>1868283</v>
          </cell>
          <cell r="X37">
            <v>506965.12000000023</v>
          </cell>
          <cell r="Y37">
            <v>1651820</v>
          </cell>
          <cell r="Z37">
            <v>327708</v>
          </cell>
          <cell r="AA37">
            <v>3117903.24</v>
          </cell>
          <cell r="AB37">
            <v>357866</v>
          </cell>
          <cell r="AC37">
            <v>122888.69</v>
          </cell>
          <cell r="AD37">
            <v>274251</v>
          </cell>
          <cell r="AE37">
            <v>1374256</v>
          </cell>
          <cell r="AF37">
            <v>209448</v>
          </cell>
          <cell r="AG37">
            <v>229602</v>
          </cell>
        </row>
        <row r="39">
          <cell r="E39">
            <v>25.291595382634174</v>
          </cell>
          <cell r="G39">
            <v>27.420940800091149</v>
          </cell>
          <cell r="H39">
            <v>16.909804673242075</v>
          </cell>
          <cell r="I39">
            <v>25.028796937534388</v>
          </cell>
          <cell r="J39">
            <v>16.399082991486043</v>
          </cell>
          <cell r="K39">
            <v>17.855549474818805</v>
          </cell>
          <cell r="L39">
            <v>31.975632037210055</v>
          </cell>
          <cell r="M39">
            <v>26.313401398457088</v>
          </cell>
          <cell r="N39">
            <v>14.217284952175874</v>
          </cell>
          <cell r="O39">
            <v>22.06067598928967</v>
          </cell>
          <cell r="P39">
            <v>22.638367042396141</v>
          </cell>
          <cell r="Q39">
            <v>20.984683794284177</v>
          </cell>
          <cell r="R39">
            <v>15.059033845356254</v>
          </cell>
          <cell r="S39">
            <v>33.111682497358011</v>
          </cell>
          <cell r="T39">
            <v>36.953984415351201</v>
          </cell>
          <cell r="U39">
            <v>22.158162222460877</v>
          </cell>
          <cell r="V39">
            <v>17.877845292969464</v>
          </cell>
          <cell r="W39">
            <v>29.693198744555747</v>
          </cell>
          <cell r="X39">
            <v>30.194238307108069</v>
          </cell>
          <cell r="Y39">
            <v>23.931304456169936</v>
          </cell>
          <cell r="Z39">
            <v>22.357609315602325</v>
          </cell>
          <cell r="AA39">
            <v>28.279952646389127</v>
          </cell>
          <cell r="AB39">
            <v>18.026779287232312</v>
          </cell>
          <cell r="AC39">
            <v>18.271563618845978</v>
          </cell>
          <cell r="AD39">
            <v>24.541454549033961</v>
          </cell>
          <cell r="AE39">
            <v>23.163731342679807</v>
          </cell>
          <cell r="AF39">
            <v>23.366660939762639</v>
          </cell>
          <cell r="AG39">
            <v>19.329273323309586</v>
          </cell>
        </row>
        <row r="41">
          <cell r="E41">
            <v>0.63315250048541905</v>
          </cell>
          <cell r="G41">
            <v>0.7396461537104706</v>
          </cell>
          <cell r="H41">
            <v>0.5140548297581089</v>
          </cell>
          <cell r="I41">
            <v>0.4940025932289917</v>
          </cell>
          <cell r="J41">
            <v>0.69178236284435179</v>
          </cell>
          <cell r="K41">
            <v>0.75218241610084557</v>
          </cell>
          <cell r="L41">
            <v>0.61706157258899486</v>
          </cell>
          <cell r="M41">
            <v>0.73088194276197782</v>
          </cell>
          <cell r="N41">
            <v>0.57506793397928757</v>
          </cell>
          <cell r="O41">
            <v>0.60328694555392048</v>
          </cell>
          <cell r="P41">
            <v>0.45629876187245588</v>
          </cell>
          <cell r="Q41">
            <v>0.61828523725297313</v>
          </cell>
          <cell r="R41">
            <v>0.53535158618601231</v>
          </cell>
          <cell r="S41">
            <v>0.43947515206673515</v>
          </cell>
          <cell r="T41">
            <v>0.56714459681910245</v>
          </cell>
          <cell r="U41">
            <v>0.49928155714803213</v>
          </cell>
          <cell r="V41">
            <v>0.50527469313484674</v>
          </cell>
          <cell r="W41">
            <v>0.62751479717309899</v>
          </cell>
          <cell r="X41">
            <v>0.54458678644063307</v>
          </cell>
          <cell r="Y41">
            <v>0.60017447238368304</v>
          </cell>
          <cell r="Z41">
            <v>0.44599548617682683</v>
          </cell>
          <cell r="AA41">
            <v>0.65721843991977391</v>
          </cell>
          <cell r="AB41">
            <v>0.44887196006711733</v>
          </cell>
          <cell r="AC41">
            <v>0.57036480616610608</v>
          </cell>
          <cell r="AD41">
            <v>0.54859324166639856</v>
          </cell>
          <cell r="AE41">
            <v>0.56192902448574356</v>
          </cell>
          <cell r="AF41">
            <v>0.49376486531588282</v>
          </cell>
          <cell r="AG41">
            <v>0.60109358713114125</v>
          </cell>
        </row>
        <row r="62">
          <cell r="F62">
            <v>1047222.59</v>
          </cell>
          <cell r="G62">
            <v>674931969.45000005</v>
          </cell>
          <cell r="H62">
            <v>11797153.590000002</v>
          </cell>
          <cell r="I62">
            <v>68031784.169999987</v>
          </cell>
          <cell r="J62">
            <v>109775302.85000001</v>
          </cell>
          <cell r="K62">
            <v>30614357.619999997</v>
          </cell>
          <cell r="L62">
            <v>26114526.919999994</v>
          </cell>
          <cell r="M62">
            <v>37123908.789999999</v>
          </cell>
          <cell r="N62">
            <v>23290885.189999998</v>
          </cell>
          <cell r="O62">
            <v>72410021.359999999</v>
          </cell>
          <cell r="P62">
            <v>4380557.33</v>
          </cell>
          <cell r="Q62">
            <v>184947763.84999999</v>
          </cell>
          <cell r="R62">
            <v>20781635.690000005</v>
          </cell>
          <cell r="S62">
            <v>25906014.390000001</v>
          </cell>
          <cell r="T62">
            <v>52203003.460000001</v>
          </cell>
          <cell r="U62">
            <v>20850708.819999997</v>
          </cell>
          <cell r="V62">
            <v>13408606.180000002</v>
          </cell>
          <cell r="W62">
            <v>71474461.070000023</v>
          </cell>
          <cell r="X62">
            <v>21248007.07</v>
          </cell>
          <cell r="Y62">
            <v>103855424.61</v>
          </cell>
          <cell r="Z62">
            <v>19898239.620000001</v>
          </cell>
          <cell r="AA62">
            <v>169069741.66</v>
          </cell>
          <cell r="AB62">
            <v>29560568.699999999</v>
          </cell>
          <cell r="AC62">
            <v>10588600.940000003</v>
          </cell>
          <cell r="AD62">
            <v>15955007.02</v>
          </cell>
          <cell r="AE62">
            <v>81328700.609999999</v>
          </cell>
          <cell r="AF62">
            <v>13405423.250000004</v>
          </cell>
          <cell r="AG62">
            <v>18030863.700000003</v>
          </cell>
        </row>
        <row r="286">
          <cell r="F286">
            <v>85564241.87999998</v>
          </cell>
          <cell r="G286">
            <v>198319182.07999998</v>
          </cell>
          <cell r="H286">
            <v>9738426.2699999996</v>
          </cell>
          <cell r="I286">
            <v>33371447.580000002</v>
          </cell>
          <cell r="J286">
            <v>31662283.330000002</v>
          </cell>
          <cell r="K286">
            <v>14834686.170000002</v>
          </cell>
          <cell r="L286">
            <v>11416116.239999998</v>
          </cell>
          <cell r="M286">
            <v>15295530.360000003</v>
          </cell>
          <cell r="N286">
            <v>12047789.910000004</v>
          </cell>
          <cell r="O286">
            <v>27940163.849999998</v>
          </cell>
          <cell r="P286">
            <v>5425582.3699999982</v>
          </cell>
          <cell r="Q286">
            <v>77950536.820000008</v>
          </cell>
          <cell r="R286">
            <v>9818692.5199999996</v>
          </cell>
          <cell r="S286">
            <v>14668111.310000001</v>
          </cell>
          <cell r="T286">
            <v>20255818.02</v>
          </cell>
          <cell r="U286">
            <v>13290921.699999999</v>
          </cell>
          <cell r="V286">
            <v>9255546.0099999998</v>
          </cell>
          <cell r="W286">
            <v>25981261.57</v>
          </cell>
          <cell r="X286">
            <v>12015855.450000003</v>
          </cell>
          <cell r="Y286">
            <v>37505302.309999995</v>
          </cell>
          <cell r="Z286">
            <v>12104279.420000002</v>
          </cell>
          <cell r="AA286">
            <v>45651102.86999999</v>
          </cell>
          <cell r="AB286">
            <v>12635171.949999997</v>
          </cell>
          <cell r="AC286">
            <v>6506080.7600000007</v>
          </cell>
          <cell r="AD286">
            <v>9268859.4299999978</v>
          </cell>
          <cell r="AE286">
            <v>27679534.379999999</v>
          </cell>
          <cell r="AF286">
            <v>7543993.5799999982</v>
          </cell>
          <cell r="AG286">
            <v>10955266.510000002</v>
          </cell>
        </row>
        <row r="287">
          <cell r="F287">
            <v>-84517019.289999977</v>
          </cell>
          <cell r="G287">
            <v>476612787.37000006</v>
          </cell>
          <cell r="H287">
            <v>2058727.3200000022</v>
          </cell>
          <cell r="I287">
            <v>34660336.589999989</v>
          </cell>
          <cell r="J287">
            <v>78113019.520000011</v>
          </cell>
          <cell r="K287">
            <v>15779671.449999996</v>
          </cell>
          <cell r="L287">
            <v>14698410.679999996</v>
          </cell>
          <cell r="M287">
            <v>21828378.429999996</v>
          </cell>
          <cell r="N287">
            <v>11243095.279999994</v>
          </cell>
          <cell r="O287">
            <v>44469857.510000005</v>
          </cell>
          <cell r="P287">
            <v>-1045025.0399999982</v>
          </cell>
          <cell r="Q287">
            <v>106997227.02999999</v>
          </cell>
          <cell r="R287">
            <v>10962943.170000006</v>
          </cell>
          <cell r="S287">
            <v>11237903.08</v>
          </cell>
          <cell r="T287">
            <v>31947185.440000001</v>
          </cell>
          <cell r="U287">
            <v>7559787.1199999973</v>
          </cell>
          <cell r="V287">
            <v>4153060.1700000018</v>
          </cell>
          <cell r="W287">
            <v>45493199.500000022</v>
          </cell>
          <cell r="X287">
            <v>9232151.6199999973</v>
          </cell>
          <cell r="Y287">
            <v>66350122.300000004</v>
          </cell>
          <cell r="Z287">
            <v>7793960.1999999993</v>
          </cell>
          <cell r="AA287">
            <v>123418638.79000001</v>
          </cell>
          <cell r="AB287">
            <v>16925396.75</v>
          </cell>
          <cell r="AC287">
            <v>4082520.1800000025</v>
          </cell>
          <cell r="AD287">
            <v>6686147.5900000017</v>
          </cell>
          <cell r="AE287">
            <v>53649166.230000004</v>
          </cell>
          <cell r="AF287">
            <v>5861429.6700000055</v>
          </cell>
          <cell r="AG287">
            <v>7075597.1900000013</v>
          </cell>
        </row>
      </sheetData>
      <sheetData sheetId="25"/>
      <sheetData sheetId="26">
        <row r="9">
          <cell r="G9">
            <v>4980</v>
          </cell>
          <cell r="H9">
            <v>106</v>
          </cell>
          <cell r="I9">
            <v>1065</v>
          </cell>
          <cell r="J9">
            <v>819</v>
          </cell>
          <cell r="K9">
            <v>221</v>
          </cell>
          <cell r="L9">
            <v>183</v>
          </cell>
          <cell r="M9">
            <v>292</v>
          </cell>
          <cell r="N9">
            <v>278</v>
          </cell>
          <cell r="O9">
            <v>669</v>
          </cell>
          <cell r="P9">
            <v>70</v>
          </cell>
          <cell r="Q9">
            <v>1325</v>
          </cell>
          <cell r="R9">
            <v>258</v>
          </cell>
          <cell r="S9">
            <v>531</v>
          </cell>
          <cell r="T9">
            <v>376</v>
          </cell>
          <cell r="U9">
            <v>123</v>
          </cell>
          <cell r="V9">
            <v>84</v>
          </cell>
          <cell r="W9">
            <v>536</v>
          </cell>
          <cell r="X9">
            <v>210</v>
          </cell>
          <cell r="Y9">
            <v>1098</v>
          </cell>
          <cell r="Z9">
            <v>198</v>
          </cell>
          <cell r="AA9">
            <v>1993</v>
          </cell>
          <cell r="AB9">
            <v>723</v>
          </cell>
          <cell r="AC9">
            <v>105</v>
          </cell>
          <cell r="AD9">
            <v>219</v>
          </cell>
          <cell r="AE9">
            <v>648</v>
          </cell>
          <cell r="AF9">
            <v>124</v>
          </cell>
          <cell r="AG9">
            <v>187</v>
          </cell>
        </row>
        <row r="30">
          <cell r="G30">
            <v>34167230</v>
          </cell>
          <cell r="H30">
            <v>677504</v>
          </cell>
          <cell r="I30">
            <v>3578365</v>
          </cell>
          <cell r="J30">
            <v>5733924</v>
          </cell>
          <cell r="K30">
            <v>1594611</v>
          </cell>
          <cell r="L30">
            <v>1357786</v>
          </cell>
          <cell r="M30">
            <v>1954129</v>
          </cell>
          <cell r="N30">
            <v>1323992</v>
          </cell>
          <cell r="O30">
            <v>3921785</v>
          </cell>
          <cell r="P30">
            <v>235199</v>
          </cell>
          <cell r="Q30">
            <v>10000922</v>
          </cell>
          <cell r="R30">
            <v>1223470.1400000001</v>
          </cell>
          <cell r="S30">
            <v>1490685</v>
          </cell>
          <cell r="T30">
            <v>2778034</v>
          </cell>
          <cell r="U30">
            <v>1190876</v>
          </cell>
          <cell r="V30">
            <v>742478</v>
          </cell>
          <cell r="W30">
            <v>3792911</v>
          </cell>
          <cell r="X30">
            <v>1126346</v>
          </cell>
          <cell r="Y30">
            <v>5542086</v>
          </cell>
          <cell r="Z30">
            <v>1108327</v>
          </cell>
          <cell r="AA30">
            <v>8541237.7599999998</v>
          </cell>
          <cell r="AB30">
            <v>1684679</v>
          </cell>
          <cell r="AC30">
            <v>570638</v>
          </cell>
          <cell r="AD30">
            <v>880923</v>
          </cell>
          <cell r="AE30">
            <v>4282364</v>
          </cell>
          <cell r="AF30">
            <v>736559</v>
          </cell>
          <cell r="AG30">
            <v>1006442</v>
          </cell>
        </row>
        <row r="37">
          <cell r="G37">
            <v>12909875.52</v>
          </cell>
          <cell r="H37">
            <v>140161.54000000004</v>
          </cell>
          <cell r="I37">
            <v>1281287</v>
          </cell>
          <cell r="J37">
            <v>1137090.3400000005</v>
          </cell>
          <cell r="K37">
            <v>349483</v>
          </cell>
          <cell r="L37">
            <v>639441.81000000006</v>
          </cell>
          <cell r="M37">
            <v>703375.87999999989</v>
          </cell>
          <cell r="N37">
            <v>224200.59</v>
          </cell>
          <cell r="O37">
            <v>1113286</v>
          </cell>
          <cell r="P37">
            <v>73258</v>
          </cell>
          <cell r="Q37">
            <v>2658365.5599999987</v>
          </cell>
          <cell r="R37">
            <v>220556.23999999987</v>
          </cell>
          <cell r="S37">
            <v>747427.12999999954</v>
          </cell>
          <cell r="T37">
            <v>1643986.8200000003</v>
          </cell>
          <cell r="U37">
            <v>365681</v>
          </cell>
          <cell r="V37">
            <v>179923.91000000003</v>
          </cell>
          <cell r="W37">
            <v>2046033</v>
          </cell>
          <cell r="X37">
            <v>557643.38000000035</v>
          </cell>
          <cell r="Y37">
            <v>1762702</v>
          </cell>
          <cell r="Z37">
            <v>353569</v>
          </cell>
          <cell r="AA37">
            <v>3423946.24</v>
          </cell>
          <cell r="AB37">
            <v>382601</v>
          </cell>
          <cell r="AC37">
            <v>135101.35999999999</v>
          </cell>
          <cell r="AD37">
            <v>297931</v>
          </cell>
          <cell r="AE37">
            <v>1493495</v>
          </cell>
          <cell r="AF37">
            <v>226498</v>
          </cell>
          <cell r="AG37">
            <v>247808</v>
          </cell>
        </row>
        <row r="39">
          <cell r="E39">
            <v>25.157731265900747</v>
          </cell>
          <cell r="G39">
            <v>27.198583789163312</v>
          </cell>
          <cell r="H39">
            <v>16.738233691979332</v>
          </cell>
          <cell r="I39">
            <v>24.830411972360505</v>
          </cell>
          <cell r="J39">
            <v>16.343554230924141</v>
          </cell>
          <cell r="K39">
            <v>17.867201635171316</v>
          </cell>
          <cell r="L39">
            <v>31.459938432291512</v>
          </cell>
          <cell r="M39">
            <v>26.251687868984341</v>
          </cell>
          <cell r="N39">
            <v>14.120959366133089</v>
          </cell>
          <cell r="O39">
            <v>21.890482111831826</v>
          </cell>
          <cell r="P39">
            <v>22.437640889934332</v>
          </cell>
          <cell r="Q39">
            <v>20.679759019747298</v>
          </cell>
          <cell r="R39">
            <v>15.076717162499232</v>
          </cell>
          <cell r="S39">
            <v>33.062388182662708</v>
          </cell>
          <cell r="T39">
            <v>36.798267473538871</v>
          </cell>
          <cell r="U39">
            <v>22.988901008056278</v>
          </cell>
          <cell r="V39">
            <v>17.713005360617466</v>
          </cell>
          <cell r="W39">
            <v>29.849799283032809</v>
          </cell>
          <cell r="X39">
            <v>30.426894811194462</v>
          </cell>
          <cell r="Y39">
            <v>23.52591497981274</v>
          </cell>
          <cell r="Z39">
            <v>22.173424426268781</v>
          </cell>
          <cell r="AA39">
            <v>28.429095444049686</v>
          </cell>
          <cell r="AB39">
            <v>17.747328978306662</v>
          </cell>
          <cell r="AC39">
            <v>18.438610689919187</v>
          </cell>
          <cell r="AD39">
            <v>24.498688441012735</v>
          </cell>
          <cell r="AE39">
            <v>23.178416360245478</v>
          </cell>
          <cell r="AF39">
            <v>23.143780858646963</v>
          </cell>
          <cell r="AG39">
            <v>19.242141880979002</v>
          </cell>
        </row>
        <row r="41">
          <cell r="E41">
            <v>0.63177551403891385</v>
          </cell>
          <cell r="G41">
            <v>0.73626013099683418</v>
          </cell>
          <cell r="H41">
            <v>0.5135358534972343</v>
          </cell>
          <cell r="I41">
            <v>0.49364248368718011</v>
          </cell>
          <cell r="J41">
            <v>0.69020367838658236</v>
          </cell>
          <cell r="K41">
            <v>0.74910789785219001</v>
          </cell>
          <cell r="L41">
            <v>0.61736978571664036</v>
          </cell>
          <cell r="M41">
            <v>0.72984501154546799</v>
          </cell>
          <cell r="N41">
            <v>0.57399720586529845</v>
          </cell>
          <cell r="O41">
            <v>0.60451313369844517</v>
          </cell>
          <cell r="P41">
            <v>0.45668378590914827</v>
          </cell>
          <cell r="Q41">
            <v>0.61647361520428978</v>
          </cell>
          <cell r="R41">
            <v>0.5352879249922341</v>
          </cell>
          <cell r="S41">
            <v>0.43876971348847071</v>
          </cell>
          <cell r="T41">
            <v>0.56663579919554208</v>
          </cell>
          <cell r="U41">
            <v>0.49949081025761477</v>
          </cell>
          <cell r="V41">
            <v>0.5045730624754714</v>
          </cell>
          <cell r="W41">
            <v>0.62792537230656653</v>
          </cell>
          <cell r="X41">
            <v>0.54709324564396677</v>
          </cell>
          <cell r="Y41">
            <v>0.60022126182053093</v>
          </cell>
          <cell r="Z41">
            <v>0.44517113748235204</v>
          </cell>
          <cell r="AA41">
            <v>0.65658393370539492</v>
          </cell>
          <cell r="AB41">
            <v>0.44859159336277471</v>
          </cell>
          <cell r="AC41">
            <v>0.56985302745468114</v>
          </cell>
          <cell r="AD41">
            <v>0.54721407351385942</v>
          </cell>
          <cell r="AE41">
            <v>0.56161911441033208</v>
          </cell>
          <cell r="AF41">
            <v>0.49557216675189064</v>
          </cell>
          <cell r="AG41">
            <v>0.59819402157842572</v>
          </cell>
        </row>
        <row r="62">
          <cell r="F62">
            <v>1249877.3799999999</v>
          </cell>
          <cell r="G62">
            <v>733053103.89999986</v>
          </cell>
          <cell r="H62">
            <v>12862978.280000003</v>
          </cell>
          <cell r="I62">
            <v>74236376.340000004</v>
          </cell>
          <cell r="J62">
            <v>119679688.19</v>
          </cell>
          <cell r="K62">
            <v>33278230.629999999</v>
          </cell>
          <cell r="L62">
            <v>28507780.999999996</v>
          </cell>
          <cell r="M62">
            <v>40327158.509999998</v>
          </cell>
          <cell r="N62">
            <v>25373751.440000001</v>
          </cell>
          <cell r="O62">
            <v>79191544.260000005</v>
          </cell>
          <cell r="P62">
            <v>4784939.3400000008</v>
          </cell>
          <cell r="Q62">
            <v>201040393.64000002</v>
          </cell>
          <cell r="R62">
            <v>22653374.939999998</v>
          </cell>
          <cell r="S62">
            <v>28225393.779999997</v>
          </cell>
          <cell r="T62">
            <v>56890132.939999998</v>
          </cell>
          <cell r="U62">
            <v>22736186.709999997</v>
          </cell>
          <cell r="V62">
            <v>14584218.139999999</v>
          </cell>
          <cell r="W62">
            <v>77969013.719999999</v>
          </cell>
          <cell r="X62">
            <v>23297966.899999999</v>
          </cell>
          <cell r="Y62">
            <v>113603767.66000001</v>
          </cell>
          <cell r="Z62">
            <v>21644279.759999998</v>
          </cell>
          <cell r="AA62">
            <v>185191139.51999998</v>
          </cell>
          <cell r="AB62">
            <v>32294774.960000001</v>
          </cell>
          <cell r="AC62">
            <v>11525325.689999998</v>
          </cell>
          <cell r="AD62">
            <v>17353110.550000001</v>
          </cell>
          <cell r="AE62">
            <v>89746405.890000015</v>
          </cell>
          <cell r="AF62">
            <v>14676180.280000001</v>
          </cell>
          <cell r="AG62">
            <v>19570386.82</v>
          </cell>
        </row>
        <row r="286">
          <cell r="F286">
            <v>95167640.750000015</v>
          </cell>
          <cell r="G286">
            <v>221324029.45999998</v>
          </cell>
          <cell r="H286">
            <v>10743263.790000001</v>
          </cell>
          <cell r="I286">
            <v>36403295.189999998</v>
          </cell>
          <cell r="J286">
            <v>34610298.93</v>
          </cell>
          <cell r="K286">
            <v>17169116.950000003</v>
          </cell>
          <cell r="L286">
            <v>17899475.830000002</v>
          </cell>
          <cell r="M286">
            <v>18544416.410000004</v>
          </cell>
          <cell r="N286">
            <v>13972433.75</v>
          </cell>
          <cell r="O286">
            <v>33336229.240000002</v>
          </cell>
          <cell r="P286">
            <v>5878453.4199999999</v>
          </cell>
          <cell r="Q286">
            <v>88633619.219999984</v>
          </cell>
          <cell r="R286">
            <v>10737532.51</v>
          </cell>
          <cell r="S286">
            <v>17053098.629999999</v>
          </cell>
          <cell r="T286">
            <v>22473890.109999996</v>
          </cell>
          <cell r="U286">
            <v>14713680.229999999</v>
          </cell>
          <cell r="V286">
            <v>10389289.59</v>
          </cell>
          <cell r="W286">
            <v>32903774.469999995</v>
          </cell>
          <cell r="X286">
            <v>13668524.649999997</v>
          </cell>
          <cell r="Y286">
            <v>41953720.140000008</v>
          </cell>
          <cell r="Z286">
            <v>15041591.41</v>
          </cell>
          <cell r="AA286">
            <v>56605418.009999998</v>
          </cell>
          <cell r="AB286">
            <v>14592615.929999998</v>
          </cell>
          <cell r="AC286">
            <v>7674488.8799999999</v>
          </cell>
          <cell r="AD286">
            <v>10110634.899999999</v>
          </cell>
          <cell r="AE286">
            <v>32932256.770000003</v>
          </cell>
          <cell r="AF286">
            <v>8994697.2100000028</v>
          </cell>
          <cell r="AG286">
            <v>13114381.73</v>
          </cell>
        </row>
        <row r="287">
          <cell r="F287">
            <v>-93917763.37000002</v>
          </cell>
          <cell r="G287">
            <v>511729074.43999988</v>
          </cell>
          <cell r="H287">
            <v>2119714.4900000021</v>
          </cell>
          <cell r="I287">
            <v>37833081.150000006</v>
          </cell>
          <cell r="J287">
            <v>85069389.25999999</v>
          </cell>
          <cell r="K287">
            <v>16109113.679999996</v>
          </cell>
          <cell r="L287">
            <v>10608305.169999994</v>
          </cell>
          <cell r="M287">
            <v>21782742.099999994</v>
          </cell>
          <cell r="N287">
            <v>11401317.690000001</v>
          </cell>
          <cell r="O287">
            <v>45855315.020000003</v>
          </cell>
          <cell r="P287">
            <v>-1093514.0799999991</v>
          </cell>
          <cell r="Q287">
            <v>112406774.42000003</v>
          </cell>
          <cell r="R287">
            <v>11915842.429999998</v>
          </cell>
          <cell r="S287">
            <v>11172295.149999999</v>
          </cell>
          <cell r="T287">
            <v>34416242.829999998</v>
          </cell>
          <cell r="U287">
            <v>8022506.4799999986</v>
          </cell>
          <cell r="V287">
            <v>4194928.5499999989</v>
          </cell>
          <cell r="W287">
            <v>45065239.25</v>
          </cell>
          <cell r="X287">
            <v>9629442.2500000019</v>
          </cell>
          <cell r="Y287">
            <v>71650047.520000011</v>
          </cell>
          <cell r="Z287">
            <v>6602688.3499999978</v>
          </cell>
          <cell r="AA287">
            <v>128585721.50999999</v>
          </cell>
          <cell r="AB287">
            <v>17702159.030000001</v>
          </cell>
          <cell r="AC287">
            <v>3850836.8099999977</v>
          </cell>
          <cell r="AD287">
            <v>7242475.6500000022</v>
          </cell>
          <cell r="AE287">
            <v>56814149.120000012</v>
          </cell>
          <cell r="AF287">
            <v>5681483.0699999984</v>
          </cell>
          <cell r="AG287">
            <v>6456005.0899999999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"/>
      <sheetName val="เป้าหมาย2553 มติ ครส. (2มี.ค)"/>
      <sheetName val="รวม"/>
      <sheetName val="เขต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Sheet1"/>
      <sheetName val="Sheet3"/>
      <sheetName val="Sheet2"/>
      <sheetName val="Sheet4"/>
    </sheetNames>
    <sheetDataSet>
      <sheetData sheetId="0"/>
      <sheetData sheetId="1"/>
      <sheetData sheetId="2">
        <row r="25">
          <cell r="E25">
            <v>28.553271097500769</v>
          </cell>
          <cell r="F25">
            <v>27.71492111366695</v>
          </cell>
          <cell r="G25">
            <v>28.279060596994576</v>
          </cell>
          <cell r="I25">
            <v>28.595680556507435</v>
          </cell>
          <cell r="J25">
            <v>27.792916532482739</v>
          </cell>
          <cell r="K25">
            <v>29.532860932556904</v>
          </cell>
          <cell r="M25">
            <v>29.773328176406146</v>
          </cell>
          <cell r="N25">
            <v>23.57265487623981</v>
          </cell>
          <cell r="O25">
            <v>24.482123509914306</v>
          </cell>
          <cell r="Q25">
            <v>27.246600354393291</v>
          </cell>
          <cell r="R25">
            <v>27.581810074589523</v>
          </cell>
          <cell r="S25">
            <v>28.86457511202617</v>
          </cell>
          <cell r="T25">
            <v>27.610098665978807</v>
          </cell>
        </row>
        <row r="27">
          <cell r="E27">
            <v>0.68399500322666562</v>
          </cell>
          <cell r="F27">
            <v>0.72265007868722209</v>
          </cell>
          <cell r="G27">
            <v>0.68652476298540055</v>
          </cell>
          <cell r="I27">
            <v>0.71240353900667219</v>
          </cell>
          <cell r="J27">
            <v>0.75378685799659795</v>
          </cell>
          <cell r="K27">
            <v>0.69566595742787218</v>
          </cell>
          <cell r="M27">
            <v>0.74563606102082725</v>
          </cell>
          <cell r="N27">
            <v>0.83808637260670793</v>
          </cell>
          <cell r="O27">
            <v>0.79893278138365997</v>
          </cell>
          <cell r="Q27">
            <v>0.71566801259333257</v>
          </cell>
          <cell r="R27">
            <v>0.69875773477165115</v>
          </cell>
          <cell r="S27">
            <v>0.69365914196338918</v>
          </cell>
          <cell r="T27">
            <v>0.72801839308004712</v>
          </cell>
        </row>
      </sheetData>
      <sheetData sheetId="3">
        <row r="43">
          <cell r="E43">
            <v>6510</v>
          </cell>
          <cell r="F43">
            <v>8375</v>
          </cell>
          <cell r="G43">
            <v>3800</v>
          </cell>
          <cell r="I43">
            <v>7875</v>
          </cell>
          <cell r="J43">
            <v>450</v>
          </cell>
          <cell r="K43">
            <v>6825</v>
          </cell>
          <cell r="M43">
            <v>4300</v>
          </cell>
          <cell r="N43">
            <v>200</v>
          </cell>
          <cell r="O43">
            <v>14550</v>
          </cell>
          <cell r="Q43">
            <v>600</v>
          </cell>
          <cell r="R43">
            <v>9875</v>
          </cell>
          <cell r="S43">
            <v>3750</v>
          </cell>
        </row>
        <row r="119">
          <cell r="E119">
            <v>3807642.8900000006</v>
          </cell>
          <cell r="F119">
            <v>4504862.6400000006</v>
          </cell>
          <cell r="G119">
            <v>4152277.8600000008</v>
          </cell>
          <cell r="I119">
            <v>4366434.1800000006</v>
          </cell>
          <cell r="J119">
            <v>4353958.4700000007</v>
          </cell>
          <cell r="K119">
            <v>4351509.1900000004</v>
          </cell>
          <cell r="M119">
            <v>4454721.6499999994</v>
          </cell>
          <cell r="N119">
            <v>4445048.79</v>
          </cell>
          <cell r="O119">
            <v>4773499.3000000026</v>
          </cell>
          <cell r="Q119">
            <v>4445914.2700000005</v>
          </cell>
          <cell r="R119">
            <v>4937934.62</v>
          </cell>
          <cell r="S119">
            <v>4823266.6900000004</v>
          </cell>
        </row>
      </sheetData>
      <sheetData sheetId="4">
        <row r="5">
          <cell r="E5">
            <v>247</v>
          </cell>
          <cell r="F5">
            <v>338</v>
          </cell>
          <cell r="G5">
            <v>509</v>
          </cell>
          <cell r="I5">
            <v>232</v>
          </cell>
          <cell r="J5">
            <v>331</v>
          </cell>
          <cell r="K5">
            <v>437</v>
          </cell>
          <cell r="M5">
            <v>310</v>
          </cell>
          <cell r="N5">
            <v>331</v>
          </cell>
          <cell r="O5">
            <v>462</v>
          </cell>
          <cell r="Q5">
            <v>384</v>
          </cell>
          <cell r="R5">
            <v>406</v>
          </cell>
          <cell r="S5">
            <v>408</v>
          </cell>
        </row>
        <row r="18">
          <cell r="E18">
            <v>1953063</v>
          </cell>
          <cell r="F18">
            <v>2016130</v>
          </cell>
          <cell r="G18">
            <v>1980593</v>
          </cell>
          <cell r="I18">
            <v>2081034</v>
          </cell>
          <cell r="J18">
            <v>1979546</v>
          </cell>
          <cell r="K18">
            <v>1986641</v>
          </cell>
          <cell r="M18">
            <v>1962908</v>
          </cell>
          <cell r="N18">
            <v>2411695</v>
          </cell>
          <cell r="O18">
            <v>2262446</v>
          </cell>
          <cell r="Q18">
            <v>2108039</v>
          </cell>
          <cell r="R18">
            <v>2099209</v>
          </cell>
          <cell r="S18">
            <v>2008846</v>
          </cell>
        </row>
        <row r="23">
          <cell r="E23">
            <v>788901</v>
          </cell>
          <cell r="F23">
            <v>695186</v>
          </cell>
          <cell r="G23">
            <v>715283</v>
          </cell>
          <cell r="I23">
            <v>742027</v>
          </cell>
          <cell r="J23">
            <v>713113</v>
          </cell>
          <cell r="K23">
            <v>708374</v>
          </cell>
          <cell r="M23">
            <v>790943</v>
          </cell>
          <cell r="N23">
            <v>745985</v>
          </cell>
          <cell r="O23">
            <v>776288</v>
          </cell>
          <cell r="Q23">
            <v>845583</v>
          </cell>
          <cell r="R23">
            <v>794022</v>
          </cell>
          <cell r="S23">
            <v>809857</v>
          </cell>
        </row>
        <row r="25">
          <cell r="E25">
            <v>28.770943608438493</v>
          </cell>
          <cell r="F25">
            <v>25.640168833142283</v>
          </cell>
          <cell r="G25">
            <v>26.532252679995548</v>
          </cell>
          <cell r="I25">
            <v>26.283533752744706</v>
          </cell>
          <cell r="J25">
            <v>26.482300334485668</v>
          </cell>
          <cell r="K25">
            <v>26.282291971214566</v>
          </cell>
          <cell r="M25">
            <v>28.716390144086066</v>
          </cell>
          <cell r="N25">
            <v>23.621562296948643</v>
          </cell>
          <cell r="O25">
            <v>25.54214980506659</v>
          </cell>
          <cell r="Q25">
            <v>28.625821240068696</v>
          </cell>
          <cell r="R25">
            <v>27.44246745876659</v>
          </cell>
          <cell r="S25">
            <v>28.72935644101744</v>
          </cell>
          <cell r="T25">
            <v>26.857024596811861</v>
          </cell>
        </row>
        <row r="27">
          <cell r="E27">
            <v>0.85726964693963947</v>
          </cell>
          <cell r="F27">
            <v>0.91097962401921251</v>
          </cell>
          <cell r="G27">
            <v>0.8612498385640045</v>
          </cell>
          <cell r="I27">
            <v>0.90059805918014024</v>
          </cell>
          <cell r="J27">
            <v>0.945117159338419</v>
          </cell>
          <cell r="K27">
            <v>0.85253115980852989</v>
          </cell>
          <cell r="M27">
            <v>0.86639080338009766</v>
          </cell>
          <cell r="N27">
            <v>1.0261374781141701</v>
          </cell>
          <cell r="O27">
            <v>0.99024871702283646</v>
          </cell>
          <cell r="Q27">
            <v>0.88858010224383399</v>
          </cell>
          <cell r="R27">
            <v>0.88208600343680954</v>
          </cell>
          <cell r="S27">
            <v>0.86939319579508623</v>
          </cell>
          <cell r="T27">
            <v>0.90422348048617451</v>
          </cell>
        </row>
        <row r="43">
          <cell r="E43">
            <v>33381950.409999996</v>
          </cell>
          <cell r="F43">
            <v>34098526.469999999</v>
          </cell>
          <cell r="G43">
            <v>34015739.469999999</v>
          </cell>
          <cell r="I43">
            <v>35651187.649999999</v>
          </cell>
          <cell r="J43">
            <v>34831502.780000001</v>
          </cell>
          <cell r="K43">
            <v>34616000.050000004</v>
          </cell>
          <cell r="M43">
            <v>33027060.009999998</v>
          </cell>
          <cell r="N43">
            <v>40264519.039999992</v>
          </cell>
          <cell r="O43">
            <v>38696647.989999995</v>
          </cell>
          <cell r="Q43">
            <v>35809423.659999996</v>
          </cell>
          <cell r="R43">
            <v>37156394.390000008</v>
          </cell>
          <cell r="S43">
            <v>36109090.030000001</v>
          </cell>
        </row>
        <row r="119">
          <cell r="E119">
            <v>10728751.900000004</v>
          </cell>
          <cell r="F119">
            <v>8824716.4600000009</v>
          </cell>
          <cell r="G119">
            <v>10355507.380000001</v>
          </cell>
          <cell r="I119">
            <v>7733953.4699999988</v>
          </cell>
          <cell r="J119">
            <v>9568162.6000000015</v>
          </cell>
          <cell r="K119">
            <v>10004502.930000005</v>
          </cell>
          <cell r="M119">
            <v>9348438.0900000017</v>
          </cell>
          <cell r="N119">
            <v>9349389.6899999995</v>
          </cell>
          <cell r="O119">
            <v>9132325.4300000034</v>
          </cell>
          <cell r="Q119">
            <v>9932563.0099999961</v>
          </cell>
          <cell r="R119">
            <v>10745232.639999997</v>
          </cell>
          <cell r="S119">
            <v>11074484.399999997</v>
          </cell>
        </row>
      </sheetData>
      <sheetData sheetId="5">
        <row r="5">
          <cell r="E5">
            <v>4</v>
          </cell>
          <cell r="F5">
            <v>2</v>
          </cell>
          <cell r="G5">
            <v>4</v>
          </cell>
          <cell r="I5">
            <v>1</v>
          </cell>
          <cell r="J5">
            <v>5</v>
          </cell>
          <cell r="K5">
            <v>5</v>
          </cell>
          <cell r="M5">
            <v>6</v>
          </cell>
          <cell r="N5">
            <v>19</v>
          </cell>
          <cell r="O5">
            <v>8</v>
          </cell>
          <cell r="Q5">
            <v>2</v>
          </cell>
          <cell r="R5">
            <v>3</v>
          </cell>
          <cell r="S5">
            <v>12</v>
          </cell>
        </row>
        <row r="18">
          <cell r="E18">
            <v>36052</v>
          </cell>
          <cell r="F18">
            <v>38355</v>
          </cell>
          <cell r="G18">
            <v>38371</v>
          </cell>
          <cell r="I18">
            <v>37831</v>
          </cell>
          <cell r="J18">
            <v>35856</v>
          </cell>
          <cell r="K18">
            <v>39433</v>
          </cell>
          <cell r="M18">
            <v>46400</v>
          </cell>
          <cell r="N18">
            <v>53587</v>
          </cell>
          <cell r="O18">
            <v>45213</v>
          </cell>
          <cell r="Q18">
            <v>38895</v>
          </cell>
          <cell r="R18">
            <v>40709</v>
          </cell>
          <cell r="S18">
            <v>39499</v>
          </cell>
        </row>
        <row r="23">
          <cell r="E23">
            <v>10029</v>
          </cell>
          <cell r="F23">
            <v>15846</v>
          </cell>
          <cell r="G23">
            <v>12908</v>
          </cell>
          <cell r="I23">
            <v>11163</v>
          </cell>
          <cell r="J23">
            <v>14213</v>
          </cell>
          <cell r="K23">
            <v>12799</v>
          </cell>
          <cell r="M23">
            <v>6272</v>
          </cell>
          <cell r="N23">
            <v>8956</v>
          </cell>
          <cell r="O23">
            <v>10058</v>
          </cell>
          <cell r="Q23">
            <v>10454</v>
          </cell>
          <cell r="R23">
            <v>10619</v>
          </cell>
          <cell r="S23">
            <v>10647</v>
          </cell>
        </row>
        <row r="25">
          <cell r="E25">
            <v>21.758184539951838</v>
          </cell>
          <cell r="F25">
            <v>29.190384084001106</v>
          </cell>
          <cell r="G25">
            <v>25.136803567603359</v>
          </cell>
          <cell r="I25">
            <v>22.739865553065798</v>
          </cell>
          <cell r="J25">
            <v>28.291896411011805</v>
          </cell>
          <cell r="K25">
            <v>24.452638416567957</v>
          </cell>
          <cell r="M25">
            <v>11.84334755844254</v>
          </cell>
          <cell r="N25">
            <v>14.284119363945198</v>
          </cell>
          <cell r="O25">
            <v>18.157856730213748</v>
          </cell>
          <cell r="Q25">
            <v>21.114499808123448</v>
          </cell>
          <cell r="R25">
            <v>20.639455782312925</v>
          </cell>
          <cell r="S25">
            <v>21.166998011928431</v>
          </cell>
          <cell r="T25">
            <v>21.409986766990354</v>
          </cell>
        </row>
        <row r="27">
          <cell r="E27">
            <v>0.47731079086209066</v>
          </cell>
          <cell r="F27">
            <v>0.5244052502050861</v>
          </cell>
          <cell r="G27">
            <v>0.50728450555261762</v>
          </cell>
          <cell r="I27">
            <v>0.49994053204001532</v>
          </cell>
          <cell r="J27">
            <v>0.52428717648779066</v>
          </cell>
          <cell r="K27">
            <v>0.51993961089904606</v>
          </cell>
          <cell r="M27">
            <v>0.63116370808678501</v>
          </cell>
          <cell r="N27">
            <v>0.70240264251353368</v>
          </cell>
          <cell r="O27">
            <v>0.6095449949443883</v>
          </cell>
          <cell r="Q27">
            <v>0.50673562978789932</v>
          </cell>
          <cell r="R27">
            <v>0.53026188103658256</v>
          </cell>
          <cell r="S27">
            <v>0.53047273704002151</v>
          </cell>
          <cell r="T27">
            <v>0.54571980428938005</v>
          </cell>
        </row>
        <row r="43">
          <cell r="E43">
            <v>560201.82999999996</v>
          </cell>
          <cell r="F43">
            <v>599093.14999999991</v>
          </cell>
          <cell r="G43">
            <v>598674.54</v>
          </cell>
          <cell r="I43">
            <v>592819.77</v>
          </cell>
          <cell r="J43">
            <v>564233.62</v>
          </cell>
          <cell r="K43">
            <v>608588.10000000009</v>
          </cell>
          <cell r="M43">
            <v>709468.46</v>
          </cell>
          <cell r="N43">
            <v>850582.23</v>
          </cell>
          <cell r="O43">
            <v>717609.21</v>
          </cell>
          <cell r="Q43">
            <v>596282.99</v>
          </cell>
          <cell r="R43">
            <v>635149.18000000005</v>
          </cell>
          <cell r="S43">
            <v>670297.69000000006</v>
          </cell>
        </row>
        <row r="119">
          <cell r="E119">
            <v>509306.83999999991</v>
          </cell>
          <cell r="F119">
            <v>467256.13999999996</v>
          </cell>
          <cell r="G119">
            <v>479568.07000000012</v>
          </cell>
          <cell r="I119">
            <v>506490.77999999997</v>
          </cell>
          <cell r="J119">
            <v>494311.11</v>
          </cell>
          <cell r="K119">
            <v>500203.44</v>
          </cell>
          <cell r="M119">
            <v>477801.21</v>
          </cell>
          <cell r="N119">
            <v>486002.42999999993</v>
          </cell>
          <cell r="O119">
            <v>598007.07999999984</v>
          </cell>
          <cell r="Q119">
            <v>629801.73999999987</v>
          </cell>
          <cell r="R119">
            <v>649488.47</v>
          </cell>
          <cell r="S119">
            <v>531565.85</v>
          </cell>
        </row>
      </sheetData>
      <sheetData sheetId="6">
        <row r="5">
          <cell r="E5">
            <v>45</v>
          </cell>
          <cell r="F5">
            <v>55</v>
          </cell>
          <cell r="G5">
            <v>55</v>
          </cell>
          <cell r="I5">
            <v>101</v>
          </cell>
          <cell r="J5">
            <v>42</v>
          </cell>
          <cell r="K5">
            <v>171</v>
          </cell>
          <cell r="M5">
            <v>47</v>
          </cell>
          <cell r="N5">
            <v>89</v>
          </cell>
          <cell r="O5">
            <v>128</v>
          </cell>
          <cell r="Q5">
            <v>73</v>
          </cell>
          <cell r="R5">
            <v>92</v>
          </cell>
          <cell r="S5">
            <v>61</v>
          </cell>
        </row>
        <row r="18">
          <cell r="E18">
            <v>121722</v>
          </cell>
          <cell r="F18">
            <v>127518</v>
          </cell>
          <cell r="G18">
            <v>129204</v>
          </cell>
          <cell r="I18">
            <v>132871</v>
          </cell>
          <cell r="J18">
            <v>126856</v>
          </cell>
          <cell r="K18">
            <v>134087</v>
          </cell>
          <cell r="M18">
            <v>153235</v>
          </cell>
          <cell r="N18">
            <v>166783</v>
          </cell>
          <cell r="O18">
            <v>154865</v>
          </cell>
          <cell r="Q18">
            <v>143461</v>
          </cell>
          <cell r="R18">
            <v>139038</v>
          </cell>
          <cell r="S18">
            <v>124791</v>
          </cell>
        </row>
        <row r="23">
          <cell r="E23">
            <v>59826</v>
          </cell>
          <cell r="F23">
            <v>47391</v>
          </cell>
          <cell r="G23">
            <v>46132</v>
          </cell>
          <cell r="I23">
            <v>53007</v>
          </cell>
          <cell r="J23">
            <v>51008</v>
          </cell>
          <cell r="K23">
            <v>53648</v>
          </cell>
          <cell r="M23">
            <v>30445</v>
          </cell>
          <cell r="N23">
            <v>17693</v>
          </cell>
          <cell r="O23">
            <v>32037</v>
          </cell>
          <cell r="Q23">
            <v>17966</v>
          </cell>
          <cell r="R23">
            <v>24145</v>
          </cell>
          <cell r="S23">
            <v>34829</v>
          </cell>
        </row>
        <row r="25">
          <cell r="E25">
            <v>32.94528393321292</v>
          </cell>
          <cell r="F25">
            <v>27.09125312265979</v>
          </cell>
          <cell r="G25">
            <v>26.299676755468649</v>
          </cell>
          <cell r="I25">
            <v>28.501911526694162</v>
          </cell>
          <cell r="J25">
            <v>28.65762875651016</v>
          </cell>
          <cell r="K25">
            <v>28.525548997713617</v>
          </cell>
          <cell r="M25">
            <v>16.539004780530203</v>
          </cell>
          <cell r="N25">
            <v>9.5692667149826391</v>
          </cell>
          <cell r="O25">
            <v>17.124027195758146</v>
          </cell>
          <cell r="Q25">
            <v>11.081436158073609</v>
          </cell>
          <cell r="R25">
            <v>14.767132503593162</v>
          </cell>
          <cell r="S25">
            <v>21.765132294309531</v>
          </cell>
          <cell r="T25">
            <v>22.022396534577542</v>
          </cell>
        </row>
        <row r="27">
          <cell r="E27">
            <v>0.51236590709626906</v>
          </cell>
          <cell r="F27">
            <v>0.55109555296253077</v>
          </cell>
          <cell r="G27">
            <v>0.53661271633087881</v>
          </cell>
          <cell r="I27">
            <v>0.54646029072768287</v>
          </cell>
          <cell r="J27">
            <v>0.5724755406332358</v>
          </cell>
          <cell r="K27">
            <v>0.53939233031228251</v>
          </cell>
          <cell r="M27">
            <v>0.62857904668143405</v>
          </cell>
          <cell r="N27">
            <v>0.65666993460192213</v>
          </cell>
          <cell r="O27">
            <v>0.62198526015623434</v>
          </cell>
          <cell r="Q27">
            <v>0.55102389635630022</v>
          </cell>
          <cell r="R27">
            <v>0.52893410863772017</v>
          </cell>
          <cell r="S27">
            <v>0.48625869425448592</v>
          </cell>
          <cell r="T27">
            <v>0.55869440049708818</v>
          </cell>
        </row>
        <row r="43">
          <cell r="E43">
            <v>1920001.05</v>
          </cell>
          <cell r="F43">
            <v>2000938.41</v>
          </cell>
          <cell r="G43">
            <v>2501204.17</v>
          </cell>
          <cell r="I43">
            <v>3345970.08</v>
          </cell>
          <cell r="J43">
            <v>2548745.8099999996</v>
          </cell>
          <cell r="K43">
            <v>2298195.04</v>
          </cell>
          <cell r="M43">
            <v>2375164.5399999996</v>
          </cell>
          <cell r="N43">
            <v>3290706.0599999996</v>
          </cell>
          <cell r="O43">
            <v>4124383.9600000004</v>
          </cell>
          <cell r="Q43">
            <v>2292012.91</v>
          </cell>
          <cell r="R43">
            <v>2324806.2599999998</v>
          </cell>
          <cell r="S43">
            <v>2059552.0899999999</v>
          </cell>
        </row>
        <row r="119">
          <cell r="E119">
            <v>1043578.2999999999</v>
          </cell>
          <cell r="F119">
            <v>972423.69</v>
          </cell>
          <cell r="G119">
            <v>966466.54</v>
          </cell>
          <cell r="I119">
            <v>929081.96000000008</v>
          </cell>
          <cell r="J119">
            <v>780962.62</v>
          </cell>
          <cell r="K119">
            <v>1125739.0399999998</v>
          </cell>
          <cell r="M119">
            <v>1071784.67</v>
          </cell>
          <cell r="N119">
            <v>1007304.8799999998</v>
          </cell>
          <cell r="O119">
            <v>1050294.07</v>
          </cell>
          <cell r="Q119">
            <v>914006.01</v>
          </cell>
          <cell r="R119">
            <v>988399.5199999999</v>
          </cell>
          <cell r="S119">
            <v>935109.63000000012</v>
          </cell>
        </row>
      </sheetData>
      <sheetData sheetId="7">
        <row r="5">
          <cell r="E5">
            <v>38</v>
          </cell>
          <cell r="F5">
            <v>40</v>
          </cell>
          <cell r="G5">
            <v>73</v>
          </cell>
          <cell r="I5">
            <v>111</v>
          </cell>
          <cell r="J5">
            <v>118</v>
          </cell>
          <cell r="K5">
            <v>91</v>
          </cell>
          <cell r="M5">
            <v>49</v>
          </cell>
          <cell r="N5">
            <v>54</v>
          </cell>
          <cell r="O5">
            <v>70</v>
          </cell>
          <cell r="Q5">
            <v>82</v>
          </cell>
          <cell r="R5">
            <v>52</v>
          </cell>
          <cell r="S5">
            <v>82</v>
          </cell>
        </row>
        <row r="18">
          <cell r="E18">
            <v>323296</v>
          </cell>
          <cell r="F18">
            <v>322280</v>
          </cell>
          <cell r="G18">
            <v>329713</v>
          </cell>
          <cell r="I18">
            <v>340472</v>
          </cell>
          <cell r="J18">
            <v>323806</v>
          </cell>
          <cell r="K18">
            <v>327291</v>
          </cell>
          <cell r="M18">
            <v>370796</v>
          </cell>
          <cell r="N18">
            <v>392803</v>
          </cell>
          <cell r="O18">
            <v>385191</v>
          </cell>
          <cell r="Q18">
            <v>339093</v>
          </cell>
          <cell r="R18">
            <v>333837</v>
          </cell>
          <cell r="S18">
            <v>328329</v>
          </cell>
        </row>
        <row r="23">
          <cell r="E23">
            <v>85600</v>
          </cell>
          <cell r="F23">
            <v>102139</v>
          </cell>
          <cell r="G23">
            <v>109760</v>
          </cell>
          <cell r="I23">
            <v>112252</v>
          </cell>
          <cell r="J23">
            <v>56621</v>
          </cell>
          <cell r="K23">
            <v>131095</v>
          </cell>
          <cell r="M23">
            <v>93385</v>
          </cell>
          <cell r="N23">
            <v>133001</v>
          </cell>
          <cell r="O23">
            <v>61088</v>
          </cell>
          <cell r="Q23">
            <v>71613</v>
          </cell>
          <cell r="R23">
            <v>111852</v>
          </cell>
          <cell r="S23">
            <v>96692</v>
          </cell>
        </row>
        <row r="25">
          <cell r="E25">
            <v>20.93441853185162</v>
          </cell>
          <cell r="F25">
            <v>24.065604979984403</v>
          </cell>
          <cell r="G25">
            <v>24.975027248173404</v>
          </cell>
          <cell r="I25">
            <v>24.792278640369283</v>
          </cell>
          <cell r="J25">
            <v>14.882130456838116</v>
          </cell>
          <cell r="K25">
            <v>28.591025870303891</v>
          </cell>
          <cell r="M25">
            <v>20.107876491107188</v>
          </cell>
          <cell r="N25">
            <v>25.284784377542717</v>
          </cell>
          <cell r="O25">
            <v>13.682626146788991</v>
          </cell>
          <cell r="Q25">
            <v>17.426843661406306</v>
          </cell>
          <cell r="R25">
            <v>25.091694651762221</v>
          </cell>
          <cell r="S25">
            <v>22.749934709108491</v>
          </cell>
          <cell r="T25">
            <v>22.053009840682773</v>
          </cell>
        </row>
        <row r="27">
          <cell r="E27">
            <v>0.81561828692812355</v>
          </cell>
          <cell r="F27">
            <v>0.83812495936545084</v>
          </cell>
          <cell r="G27">
            <v>0.82637840222263714</v>
          </cell>
          <cell r="I27">
            <v>0.84745121465551576</v>
          </cell>
          <cell r="J27">
            <v>0.88460950049720799</v>
          </cell>
          <cell r="K27">
            <v>0.80144033047773078</v>
          </cell>
          <cell r="M27">
            <v>0.93363044655109462</v>
          </cell>
          <cell r="N27">
            <v>0.95378731773647218</v>
          </cell>
          <cell r="O27">
            <v>0.96231590781337828</v>
          </cell>
          <cell r="Q27">
            <v>0.81548319759702848</v>
          </cell>
          <cell r="R27">
            <v>0.79917888563049855</v>
          </cell>
          <cell r="S27">
            <v>0.80838349891051442</v>
          </cell>
          <cell r="T27">
            <v>0.856041079255766</v>
          </cell>
        </row>
        <row r="43">
          <cell r="E43">
            <v>5158433.6999999993</v>
          </cell>
          <cell r="F43">
            <v>5375613.5899999999</v>
          </cell>
          <cell r="G43">
            <v>5297241.88</v>
          </cell>
          <cell r="I43">
            <v>5612567.9299999997</v>
          </cell>
          <cell r="J43">
            <v>5428274.71</v>
          </cell>
          <cell r="K43">
            <v>5496279.2799999993</v>
          </cell>
          <cell r="M43">
            <v>6048662.5999999996</v>
          </cell>
          <cell r="N43">
            <v>6385051.8199999984</v>
          </cell>
          <cell r="O43">
            <v>6347915.8099999996</v>
          </cell>
          <cell r="Q43">
            <v>5704241.2000000002</v>
          </cell>
          <cell r="R43">
            <v>5481794.4699999997</v>
          </cell>
          <cell r="S43">
            <v>5489889.0899999999</v>
          </cell>
        </row>
        <row r="119">
          <cell r="E119">
            <v>2028769.52</v>
          </cell>
          <cell r="F119">
            <v>2103205.77</v>
          </cell>
          <cell r="G119">
            <v>1938222.4500000002</v>
          </cell>
          <cell r="I119">
            <v>2280391.16</v>
          </cell>
          <cell r="J119">
            <v>2194459.62</v>
          </cell>
          <cell r="K119">
            <v>2038476.19</v>
          </cell>
          <cell r="M119">
            <v>2120517.0500000003</v>
          </cell>
          <cell r="N119">
            <v>2132043.9900000007</v>
          </cell>
          <cell r="O119">
            <v>2151403.23</v>
          </cell>
          <cell r="Q119">
            <v>2427758.1100000003</v>
          </cell>
          <cell r="R119">
            <v>2561808.5500000007</v>
          </cell>
          <cell r="S119">
            <v>2303559.7599999993</v>
          </cell>
        </row>
      </sheetData>
      <sheetData sheetId="8">
        <row r="5">
          <cell r="E5">
            <v>16</v>
          </cell>
          <cell r="F5">
            <v>5</v>
          </cell>
          <cell r="G5">
            <v>13</v>
          </cell>
          <cell r="I5">
            <v>23</v>
          </cell>
          <cell r="J5">
            <v>20</v>
          </cell>
          <cell r="K5">
            <v>25</v>
          </cell>
          <cell r="M5">
            <v>21</v>
          </cell>
          <cell r="N5">
            <v>27</v>
          </cell>
          <cell r="O5">
            <v>10</v>
          </cell>
          <cell r="Q5">
            <v>12</v>
          </cell>
          <cell r="R5">
            <v>9</v>
          </cell>
          <cell r="S5">
            <v>7</v>
          </cell>
        </row>
        <row r="18">
          <cell r="E18">
            <v>40600</v>
          </cell>
          <cell r="F18">
            <v>42631</v>
          </cell>
          <cell r="G18">
            <v>43079</v>
          </cell>
          <cell r="I18">
            <v>44561</v>
          </cell>
          <cell r="J18">
            <v>42298</v>
          </cell>
          <cell r="K18">
            <v>43263</v>
          </cell>
          <cell r="M18">
            <v>46440</v>
          </cell>
          <cell r="N18">
            <v>56254</v>
          </cell>
          <cell r="O18">
            <v>52314</v>
          </cell>
          <cell r="Q18">
            <v>43351</v>
          </cell>
          <cell r="R18">
            <v>40790</v>
          </cell>
          <cell r="S18">
            <v>39746</v>
          </cell>
        </row>
        <row r="23">
          <cell r="E23">
            <v>12038</v>
          </cell>
          <cell r="F23">
            <v>10191</v>
          </cell>
          <cell r="G23">
            <v>12781</v>
          </cell>
          <cell r="I23">
            <v>12619</v>
          </cell>
          <cell r="J23">
            <v>11405</v>
          </cell>
          <cell r="K23">
            <v>13432</v>
          </cell>
          <cell r="M23">
            <v>13307</v>
          </cell>
          <cell r="N23">
            <v>11381</v>
          </cell>
          <cell r="O23">
            <v>14443</v>
          </cell>
          <cell r="Q23">
            <v>11654</v>
          </cell>
          <cell r="R23">
            <v>11498</v>
          </cell>
          <cell r="S23">
            <v>12170</v>
          </cell>
        </row>
        <row r="25">
          <cell r="E25">
            <v>22.869409931988297</v>
          </cell>
          <cell r="F25">
            <v>19.293097572980955</v>
          </cell>
          <cell r="G25">
            <v>22.880415324024348</v>
          </cell>
          <cell r="I25">
            <v>22.068905211612453</v>
          </cell>
          <cell r="J25">
            <v>21.237174831946074</v>
          </cell>
          <cell r="K25">
            <v>23.691683569979716</v>
          </cell>
          <cell r="M25">
            <v>22.272247978978022</v>
          </cell>
          <cell r="N25">
            <v>16.82708656760553</v>
          </cell>
          <cell r="O25">
            <v>21.635184325239301</v>
          </cell>
          <cell r="Q25">
            <v>21.18716480319971</v>
          </cell>
          <cell r="R25">
            <v>21.989749082007343</v>
          </cell>
          <cell r="S25">
            <v>23.441713537252486</v>
          </cell>
          <cell r="T25">
            <v>21.534607751456221</v>
          </cell>
        </row>
        <row r="27">
          <cell r="E27">
            <v>0.55028462998102468</v>
          </cell>
          <cell r="F27">
            <v>0.59445025447953703</v>
          </cell>
          <cell r="G27">
            <v>0.57926017561080556</v>
          </cell>
          <cell r="I27">
            <v>0.59497169408246098</v>
          </cell>
          <cell r="J27">
            <v>0.6198780702268597</v>
          </cell>
          <cell r="K27">
            <v>0.5674245355402685</v>
          </cell>
          <cell r="M27">
            <v>0.62369057211925871</v>
          </cell>
          <cell r="N27">
            <v>0.72426468221525542</v>
          </cell>
          <cell r="O27">
            <v>0.69143536875495637</v>
          </cell>
          <cell r="Q27">
            <v>0.55273492286115011</v>
          </cell>
          <cell r="R27">
            <v>0.51823806680303397</v>
          </cell>
          <cell r="S27">
            <v>0.52026965115518031</v>
          </cell>
          <cell r="T27">
            <v>0.5959566497637111</v>
          </cell>
        </row>
        <row r="43">
          <cell r="E43">
            <v>693514.49</v>
          </cell>
          <cell r="F43">
            <v>692406.60999999987</v>
          </cell>
          <cell r="G43">
            <v>738224.3899999999</v>
          </cell>
          <cell r="I43">
            <v>760204.96</v>
          </cell>
          <cell r="J43">
            <v>769330.12</v>
          </cell>
          <cell r="K43">
            <v>723040.53</v>
          </cell>
          <cell r="M43">
            <v>783601.28</v>
          </cell>
          <cell r="N43">
            <v>907466.38000000012</v>
          </cell>
          <cell r="O43">
            <v>843519.91999999993</v>
          </cell>
          <cell r="Q43">
            <v>710455.62999999989</v>
          </cell>
          <cell r="R43">
            <v>669771.08999999985</v>
          </cell>
          <cell r="S43">
            <v>668534.37999999989</v>
          </cell>
        </row>
        <row r="119">
          <cell r="E119">
            <v>515288.44999999995</v>
          </cell>
          <cell r="F119">
            <v>522202.14999999997</v>
          </cell>
          <cell r="G119">
            <v>501774.12</v>
          </cell>
          <cell r="I119">
            <v>517418.41999999993</v>
          </cell>
          <cell r="J119">
            <v>486454.57000000007</v>
          </cell>
          <cell r="K119">
            <v>557058.22000000009</v>
          </cell>
          <cell r="M119">
            <v>616792.22000000009</v>
          </cell>
          <cell r="N119">
            <v>510629.49999999994</v>
          </cell>
          <cell r="O119">
            <v>545389.60000000009</v>
          </cell>
          <cell r="Q119">
            <v>524803.39999999991</v>
          </cell>
          <cell r="R119">
            <v>568516.39</v>
          </cell>
          <cell r="S119">
            <v>544291.5199999999</v>
          </cell>
        </row>
      </sheetData>
      <sheetData sheetId="9">
        <row r="5">
          <cell r="E5">
            <v>16</v>
          </cell>
          <cell r="F5">
            <v>14</v>
          </cell>
          <cell r="G5">
            <v>34</v>
          </cell>
          <cell r="I5">
            <v>30</v>
          </cell>
          <cell r="J5">
            <v>33</v>
          </cell>
          <cell r="K5">
            <v>23</v>
          </cell>
          <cell r="M5">
            <v>38</v>
          </cell>
          <cell r="N5">
            <v>34</v>
          </cell>
          <cell r="O5">
            <v>30</v>
          </cell>
          <cell r="Q5">
            <v>18</v>
          </cell>
          <cell r="R5">
            <v>14</v>
          </cell>
          <cell r="S5">
            <v>12</v>
          </cell>
        </row>
        <row r="18">
          <cell r="E18">
            <v>81407</v>
          </cell>
          <cell r="F18">
            <v>74049</v>
          </cell>
          <cell r="G18">
            <v>70386</v>
          </cell>
          <cell r="I18">
            <v>78952</v>
          </cell>
          <cell r="J18">
            <v>72824</v>
          </cell>
          <cell r="K18">
            <v>77652</v>
          </cell>
          <cell r="M18">
            <v>79937</v>
          </cell>
          <cell r="N18">
            <v>95169</v>
          </cell>
          <cell r="O18">
            <v>87094</v>
          </cell>
          <cell r="Q18">
            <v>86826</v>
          </cell>
          <cell r="R18">
            <v>82907</v>
          </cell>
          <cell r="S18">
            <v>78649</v>
          </cell>
        </row>
        <row r="23">
          <cell r="E23">
            <v>16476</v>
          </cell>
          <cell r="F23">
            <v>18572</v>
          </cell>
          <cell r="G23">
            <v>26015</v>
          </cell>
          <cell r="I23">
            <v>26948</v>
          </cell>
          <cell r="J23">
            <v>26465</v>
          </cell>
          <cell r="K23">
            <v>27836</v>
          </cell>
          <cell r="M23">
            <v>37714</v>
          </cell>
          <cell r="N23">
            <v>36712</v>
          </cell>
          <cell r="O23">
            <v>24855</v>
          </cell>
          <cell r="Q23">
            <v>21915</v>
          </cell>
          <cell r="R23">
            <v>26907</v>
          </cell>
          <cell r="S23">
            <v>31290</v>
          </cell>
        </row>
        <row r="25">
          <cell r="E25">
            <v>16.830965052967077</v>
          </cell>
          <cell r="F25">
            <v>20.039491999093627</v>
          </cell>
          <cell r="G25">
            <v>26.970567195745254</v>
          </cell>
          <cell r="I25">
            <v>25.435359189028478</v>
          </cell>
          <cell r="J25">
            <v>26.615644548142487</v>
          </cell>
          <cell r="K25">
            <v>26.266076601526745</v>
          </cell>
          <cell r="M25">
            <v>31.664497712102765</v>
          </cell>
          <cell r="N25">
            <v>27.501479500490671</v>
          </cell>
          <cell r="O25">
            <v>22.071164075195583</v>
          </cell>
          <cell r="Q25">
            <v>20.09573326731039</v>
          </cell>
          <cell r="R25">
            <v>24.50234032090626</v>
          </cell>
          <cell r="S25">
            <v>28.461237595393808</v>
          </cell>
          <cell r="T25">
            <v>24.892099802073353</v>
          </cell>
        </row>
        <row r="27">
          <cell r="E27">
            <v>0.75266043510017655</v>
          </cell>
          <cell r="F27">
            <v>0.70462460747930344</v>
          </cell>
          <cell r="G27">
            <v>0.64402669948440161</v>
          </cell>
          <cell r="I27">
            <v>0.7162088609891506</v>
          </cell>
          <cell r="J27">
            <v>0.7253819949399366</v>
          </cell>
          <cell r="K27">
            <v>0.69349480227199656</v>
          </cell>
          <cell r="M27">
            <v>0.73182275931520646</v>
          </cell>
          <cell r="N27">
            <v>0.83513812348625782</v>
          </cell>
          <cell r="O27">
            <v>0.78336031660370575</v>
          </cell>
          <cell r="Q27">
            <v>0.75160035144973014</v>
          </cell>
          <cell r="R27">
            <v>0.7151810014276534</v>
          </cell>
          <cell r="S27">
            <v>0.6993819750122271</v>
          </cell>
          <cell r="T27">
            <v>0.73169358855625566</v>
          </cell>
        </row>
        <row r="43">
          <cell r="E43">
            <v>1381874.94</v>
          </cell>
          <cell r="F43">
            <v>1245018.7499999998</v>
          </cell>
          <cell r="G43">
            <v>1205033.6299999999</v>
          </cell>
          <cell r="I43">
            <v>1366715.69</v>
          </cell>
          <cell r="J43">
            <v>1245010.5300000003</v>
          </cell>
          <cell r="K43">
            <v>1325036.3</v>
          </cell>
          <cell r="M43">
            <v>1374278.0699999998</v>
          </cell>
          <cell r="N43">
            <v>1586107.4299999997</v>
          </cell>
          <cell r="O43">
            <v>1487649.39</v>
          </cell>
          <cell r="Q43">
            <v>1456441.3800000001</v>
          </cell>
          <cell r="R43">
            <v>1407788.89</v>
          </cell>
          <cell r="S43">
            <v>1340725.7499999998</v>
          </cell>
        </row>
        <row r="119">
          <cell r="E119">
            <v>595907.36999999988</v>
          </cell>
          <cell r="F119">
            <v>523057.76</v>
          </cell>
          <cell r="G119">
            <v>548450.45000000007</v>
          </cell>
          <cell r="I119">
            <v>593474.40000000014</v>
          </cell>
          <cell r="J119">
            <v>647105.24</v>
          </cell>
          <cell r="K119">
            <v>596219.26</v>
          </cell>
          <cell r="M119">
            <v>545340.97</v>
          </cell>
          <cell r="N119">
            <v>572848.30000000005</v>
          </cell>
          <cell r="O119">
            <v>576758.43999999994</v>
          </cell>
          <cell r="Q119">
            <v>585316.84000000008</v>
          </cell>
          <cell r="R119">
            <v>631501.73999999987</v>
          </cell>
          <cell r="S119">
            <v>612866.44000000018</v>
          </cell>
        </row>
      </sheetData>
      <sheetData sheetId="10">
        <row r="5">
          <cell r="E5">
            <v>13</v>
          </cell>
          <cell r="F5">
            <v>22</v>
          </cell>
          <cell r="G5">
            <v>22</v>
          </cell>
          <cell r="I5">
            <v>29</v>
          </cell>
          <cell r="J5">
            <v>22</v>
          </cell>
          <cell r="K5">
            <v>25</v>
          </cell>
          <cell r="M5">
            <v>31</v>
          </cell>
          <cell r="N5">
            <v>22</v>
          </cell>
          <cell r="O5">
            <v>32</v>
          </cell>
          <cell r="Q5">
            <v>25</v>
          </cell>
          <cell r="R5">
            <v>34</v>
          </cell>
          <cell r="S5">
            <v>12</v>
          </cell>
        </row>
        <row r="18">
          <cell r="E18">
            <v>125874</v>
          </cell>
          <cell r="F18">
            <v>126712</v>
          </cell>
          <cell r="G18">
            <v>132435</v>
          </cell>
          <cell r="I18">
            <v>136206</v>
          </cell>
          <cell r="J18">
            <v>124413</v>
          </cell>
          <cell r="K18">
            <v>129958</v>
          </cell>
          <cell r="M18">
            <v>132142</v>
          </cell>
          <cell r="N18">
            <v>166906</v>
          </cell>
          <cell r="O18">
            <v>145218</v>
          </cell>
          <cell r="Q18">
            <v>123725</v>
          </cell>
          <cell r="R18">
            <v>115113</v>
          </cell>
          <cell r="S18">
            <v>139223</v>
          </cell>
        </row>
        <row r="23">
          <cell r="E23">
            <v>57235</v>
          </cell>
          <cell r="F23">
            <v>60223</v>
          </cell>
          <cell r="G23">
            <v>54496</v>
          </cell>
          <cell r="I23">
            <v>52204</v>
          </cell>
          <cell r="J23">
            <v>59848</v>
          </cell>
          <cell r="K23">
            <v>45732</v>
          </cell>
          <cell r="M23">
            <v>57156</v>
          </cell>
          <cell r="N23">
            <v>49782</v>
          </cell>
          <cell r="O23">
            <v>35687</v>
          </cell>
          <cell r="Q23">
            <v>50907</v>
          </cell>
          <cell r="R23">
            <v>58102</v>
          </cell>
          <cell r="S23">
            <v>54461</v>
          </cell>
        </row>
        <row r="25">
          <cell r="E25">
            <v>31.222042811320343</v>
          </cell>
          <cell r="F25">
            <v>32.183299933199734</v>
          </cell>
          <cell r="G25">
            <v>29.104114929637639</v>
          </cell>
          <cell r="I25">
            <v>27.655257539718278</v>
          </cell>
          <cell r="J25">
            <v>32.423881243905079</v>
          </cell>
          <cell r="K25">
            <v>25.994134097264851</v>
          </cell>
          <cell r="M25">
            <v>30.160363469423292</v>
          </cell>
          <cell r="N25">
            <v>22.946724069584135</v>
          </cell>
          <cell r="O25">
            <v>19.719843067911807</v>
          </cell>
          <cell r="Q25">
            <v>29.118000343190527</v>
          </cell>
          <cell r="R25">
            <v>33.471786156637961</v>
          </cell>
          <cell r="S25">
            <v>28.074561697433332</v>
          </cell>
          <cell r="T25">
            <v>28.426137455907796</v>
          </cell>
        </row>
        <row r="27">
          <cell r="E27">
            <v>0.78515935664763137</v>
          </cell>
          <cell r="F27">
            <v>0.81421365461847395</v>
          </cell>
          <cell r="G27">
            <v>0.8205314077006719</v>
          </cell>
          <cell r="I27">
            <v>0.84002331239534866</v>
          </cell>
          <cell r="J27">
            <v>0.84538078930202221</v>
          </cell>
          <cell r="K27">
            <v>0.79427691329804784</v>
          </cell>
          <cell r="M27">
            <v>0.83037672416501718</v>
          </cell>
          <cell r="N27">
            <v>1.0104277969651934</v>
          </cell>
          <cell r="O27">
            <v>0.90436244745446048</v>
          </cell>
          <cell r="Q27">
            <v>0.74184554502938005</v>
          </cell>
          <cell r="R27">
            <v>0.68663509257491884</v>
          </cell>
          <cell r="S27">
            <v>0.85496806681405058</v>
          </cell>
          <cell r="T27">
            <v>0.8262483178878488</v>
          </cell>
        </row>
        <row r="43">
          <cell r="E43">
            <v>2069902.4</v>
          </cell>
          <cell r="F43">
            <v>2079887.47</v>
          </cell>
          <cell r="G43">
            <v>2205440.6</v>
          </cell>
          <cell r="I43">
            <v>2305216.2600000002</v>
          </cell>
          <cell r="J43">
            <v>2042261.72</v>
          </cell>
          <cell r="K43">
            <v>2174253.34</v>
          </cell>
          <cell r="M43">
            <v>2168368.87</v>
          </cell>
          <cell r="N43">
            <v>2718146.77</v>
          </cell>
          <cell r="O43">
            <v>2357268.3600000003</v>
          </cell>
          <cell r="Q43">
            <v>2011421.84</v>
          </cell>
          <cell r="R43">
            <v>1910142.7800000003</v>
          </cell>
          <cell r="S43">
            <v>2282503.9</v>
          </cell>
        </row>
        <row r="119">
          <cell r="E119">
            <v>930341.81000000017</v>
          </cell>
          <cell r="F119">
            <v>927447.95000000007</v>
          </cell>
          <cell r="G119">
            <v>872633.21</v>
          </cell>
          <cell r="I119">
            <v>922921.39</v>
          </cell>
          <cell r="J119">
            <v>941720.42999999993</v>
          </cell>
          <cell r="K119">
            <v>1153719.5399999998</v>
          </cell>
          <cell r="M119">
            <v>925433.45</v>
          </cell>
          <cell r="N119">
            <v>951597.52000000014</v>
          </cell>
          <cell r="O119">
            <v>958888.5</v>
          </cell>
          <cell r="Q119">
            <v>929921.01</v>
          </cell>
          <cell r="R119">
            <v>1039137.0299999999</v>
          </cell>
          <cell r="S119">
            <v>1039784.7999999998</v>
          </cell>
        </row>
      </sheetData>
      <sheetData sheetId="11">
        <row r="5">
          <cell r="E5">
            <v>6</v>
          </cell>
          <cell r="F5">
            <v>10</v>
          </cell>
          <cell r="G5">
            <v>8</v>
          </cell>
          <cell r="I5">
            <v>14</v>
          </cell>
          <cell r="J5">
            <v>27</v>
          </cell>
          <cell r="K5">
            <v>16</v>
          </cell>
          <cell r="M5">
            <v>21</v>
          </cell>
          <cell r="N5">
            <v>30</v>
          </cell>
          <cell r="O5">
            <v>3</v>
          </cell>
          <cell r="Q5">
            <v>8</v>
          </cell>
          <cell r="R5">
            <v>6</v>
          </cell>
          <cell r="S5">
            <v>10</v>
          </cell>
        </row>
        <row r="18">
          <cell r="E18">
            <v>69748</v>
          </cell>
          <cell r="F18">
            <v>68938</v>
          </cell>
          <cell r="G18">
            <v>71255</v>
          </cell>
          <cell r="I18">
            <v>77630</v>
          </cell>
          <cell r="J18">
            <v>66344</v>
          </cell>
          <cell r="K18">
            <v>73548</v>
          </cell>
          <cell r="M18">
            <v>84311</v>
          </cell>
          <cell r="N18">
            <v>95312</v>
          </cell>
          <cell r="O18">
            <v>87399</v>
          </cell>
          <cell r="Q18">
            <v>72886</v>
          </cell>
          <cell r="R18">
            <v>68142</v>
          </cell>
          <cell r="S18">
            <v>65135</v>
          </cell>
        </row>
        <row r="23">
          <cell r="E23">
            <v>18449</v>
          </cell>
          <cell r="F23">
            <v>13851</v>
          </cell>
          <cell r="G23">
            <v>12360</v>
          </cell>
          <cell r="I23">
            <v>9175</v>
          </cell>
          <cell r="J23">
            <v>4780</v>
          </cell>
          <cell r="K23">
            <v>3679</v>
          </cell>
          <cell r="M23">
            <v>3873</v>
          </cell>
          <cell r="N23">
            <v>5071</v>
          </cell>
          <cell r="O23">
            <v>5952</v>
          </cell>
          <cell r="Q23">
            <v>6126</v>
          </cell>
          <cell r="R23">
            <v>5878</v>
          </cell>
          <cell r="S23">
            <v>8362</v>
          </cell>
        </row>
        <row r="25">
          <cell r="E25">
            <v>20.917945054820457</v>
          </cell>
          <cell r="F25">
            <v>16.73048351834181</v>
          </cell>
          <cell r="G25">
            <v>14.780799311186051</v>
          </cell>
          <cell r="I25">
            <v>10.569667645872933</v>
          </cell>
          <cell r="J25">
            <v>6.7193342517360621</v>
          </cell>
          <cell r="K25">
            <v>4.7406739256491202</v>
          </cell>
          <cell r="M25">
            <v>4.3551107612729112</v>
          </cell>
          <cell r="N25">
            <v>5.0246227321819603</v>
          </cell>
          <cell r="O25">
            <v>6.3759359835459719</v>
          </cell>
          <cell r="Q25">
            <v>7.7532526704804337</v>
          </cell>
          <cell r="R25">
            <v>7.9410970008105917</v>
          </cell>
          <cell r="S25">
            <v>11.374239971707224</v>
          </cell>
          <cell r="T25">
            <v>9.7564878403934756</v>
          </cell>
        </row>
        <row r="27">
          <cell r="E27">
            <v>0.54683083822359158</v>
          </cell>
          <cell r="F27">
            <v>0.55775080906148866</v>
          </cell>
          <cell r="G27">
            <v>0.55681889222305581</v>
          </cell>
          <cell r="I27">
            <v>0.60509690670221017</v>
          </cell>
          <cell r="J27">
            <v>0.57005378838652021</v>
          </cell>
          <cell r="K27">
            <v>0.56813125695216904</v>
          </cell>
          <cell r="M27">
            <v>0.67001231771764613</v>
          </cell>
          <cell r="N27">
            <v>0.7286599467143714</v>
          </cell>
          <cell r="O27">
            <v>0.68799149840595109</v>
          </cell>
          <cell r="Q27">
            <v>0.55478086133142535</v>
          </cell>
          <cell r="R27">
            <v>0.51806010658922097</v>
          </cell>
          <cell r="S27">
            <v>0.51098297638660073</v>
          </cell>
          <cell r="T27">
            <v>0.58989451760059475</v>
          </cell>
        </row>
        <row r="43">
          <cell r="E43">
            <v>1099166.4099999999</v>
          </cell>
          <cell r="F43">
            <v>1098122.27</v>
          </cell>
          <cell r="G43">
            <v>1136829.6800000002</v>
          </cell>
          <cell r="I43">
            <v>1233692.58</v>
          </cell>
          <cell r="J43">
            <v>1085023.46</v>
          </cell>
          <cell r="K43">
            <v>1161063.7000000002</v>
          </cell>
          <cell r="M43">
            <v>1328189.4399999999</v>
          </cell>
          <cell r="N43">
            <v>1471827.4800000002</v>
          </cell>
          <cell r="O43">
            <v>1362411.98</v>
          </cell>
          <cell r="Q43">
            <v>1161815.8199999998</v>
          </cell>
          <cell r="R43">
            <v>1092184.8999999999</v>
          </cell>
          <cell r="S43">
            <v>1059179.8400000001</v>
          </cell>
        </row>
        <row r="119">
          <cell r="E119">
            <v>765020.21</v>
          </cell>
          <cell r="F119">
            <v>784049.2</v>
          </cell>
          <cell r="G119">
            <v>666712.47</v>
          </cell>
          <cell r="I119">
            <v>689398.78000000014</v>
          </cell>
          <cell r="J119">
            <v>711211.24</v>
          </cell>
          <cell r="K119">
            <v>700191.0399999998</v>
          </cell>
          <cell r="M119">
            <v>727847.89999999991</v>
          </cell>
          <cell r="N119">
            <v>756712.04000000015</v>
          </cell>
          <cell r="O119">
            <v>732242.58999999985</v>
          </cell>
          <cell r="Q119">
            <v>710004.12000000011</v>
          </cell>
          <cell r="R119">
            <v>773756.27999999991</v>
          </cell>
          <cell r="S119">
            <v>755726.19000000006</v>
          </cell>
        </row>
      </sheetData>
      <sheetData sheetId="12">
        <row r="5">
          <cell r="E5">
            <v>57</v>
          </cell>
          <cell r="F5">
            <v>70</v>
          </cell>
          <cell r="G5">
            <v>38</v>
          </cell>
          <cell r="I5">
            <v>55</v>
          </cell>
          <cell r="J5">
            <v>43</v>
          </cell>
          <cell r="K5">
            <v>43</v>
          </cell>
          <cell r="M5">
            <v>61</v>
          </cell>
          <cell r="N5">
            <v>46</v>
          </cell>
          <cell r="O5">
            <v>50</v>
          </cell>
          <cell r="Q5">
            <v>66</v>
          </cell>
          <cell r="R5">
            <v>65</v>
          </cell>
          <cell r="S5">
            <v>28</v>
          </cell>
        </row>
        <row r="18">
          <cell r="E18">
            <v>202478</v>
          </cell>
          <cell r="F18">
            <v>189976</v>
          </cell>
          <cell r="G18">
            <v>197854</v>
          </cell>
          <cell r="I18">
            <v>200126</v>
          </cell>
          <cell r="J18">
            <v>190373</v>
          </cell>
          <cell r="K18">
            <v>200238</v>
          </cell>
          <cell r="M18">
            <v>214142</v>
          </cell>
          <cell r="N18">
            <v>259223</v>
          </cell>
          <cell r="O18">
            <v>271968</v>
          </cell>
          <cell r="Q18">
            <v>230092</v>
          </cell>
          <cell r="R18">
            <v>230146</v>
          </cell>
          <cell r="S18">
            <v>215372</v>
          </cell>
        </row>
        <row r="23">
          <cell r="E23">
            <v>62825</v>
          </cell>
          <cell r="F23">
            <v>70339</v>
          </cell>
          <cell r="G23">
            <v>66831.489999999991</v>
          </cell>
          <cell r="I23">
            <v>63304</v>
          </cell>
          <cell r="J23">
            <v>59827</v>
          </cell>
          <cell r="K23">
            <v>74611</v>
          </cell>
          <cell r="M23">
            <v>73153</v>
          </cell>
          <cell r="N23">
            <v>70127</v>
          </cell>
          <cell r="O23">
            <v>46530.000000000233</v>
          </cell>
          <cell r="Q23">
            <v>68855</v>
          </cell>
          <cell r="R23">
            <v>62153</v>
          </cell>
          <cell r="S23">
            <v>65644</v>
          </cell>
        </row>
        <row r="25">
          <cell r="E25">
            <v>23.680471008620334</v>
          </cell>
          <cell r="F25">
            <v>27.020724890997446</v>
          </cell>
          <cell r="G25">
            <v>25.244723496360447</v>
          </cell>
          <cell r="I25">
            <v>24.030672284857456</v>
          </cell>
          <cell r="J25">
            <v>23.911670663469224</v>
          </cell>
          <cell r="K25">
            <v>27.144005733598672</v>
          </cell>
          <cell r="M25">
            <v>25.461791475957607</v>
          </cell>
          <cell r="N25">
            <v>21.292158029609297</v>
          </cell>
          <cell r="O25">
            <v>14.600349554898067</v>
          </cell>
          <cell r="Q25">
            <v>23.032125558618105</v>
          </cell>
          <cell r="R25">
            <v>21.263500730416457</v>
          </cell>
          <cell r="S25">
            <v>23.358942150642473</v>
          </cell>
          <cell r="T25">
            <v>23.156776596925447</v>
          </cell>
        </row>
        <row r="27">
          <cell r="E27">
            <v>0.60620431454793955</v>
          </cell>
          <cell r="F27">
            <v>0.58899068347052352</v>
          </cell>
          <cell r="G27">
            <v>0.59379328248352736</v>
          </cell>
          <cell r="I27">
            <v>0.59969135340035662</v>
          </cell>
          <cell r="J27">
            <v>0.62913257280334178</v>
          </cell>
          <cell r="K27">
            <v>0.59551839972162868</v>
          </cell>
          <cell r="M27">
            <v>0.65522917814087267</v>
          </cell>
          <cell r="N27">
            <v>0.76438888962608131</v>
          </cell>
          <cell r="O27">
            <v>0.82572183258948906</v>
          </cell>
          <cell r="Q27">
            <v>0.67282985819201024</v>
          </cell>
          <cell r="R27">
            <v>0.66919636885965672</v>
          </cell>
          <cell r="S27">
            <v>0.64609338673146444</v>
          </cell>
          <cell r="T27">
            <v>0.65105568716154549</v>
          </cell>
        </row>
        <row r="43">
          <cell r="E43">
            <v>3268883.08</v>
          </cell>
          <cell r="F43">
            <v>3732503.87</v>
          </cell>
          <cell r="G43">
            <v>3166944.31</v>
          </cell>
          <cell r="I43">
            <v>3210689.6700000004</v>
          </cell>
          <cell r="J43">
            <v>3066920.7899999996</v>
          </cell>
          <cell r="K43">
            <v>3207087.38</v>
          </cell>
          <cell r="M43">
            <v>3421879.9</v>
          </cell>
          <cell r="N43">
            <v>5022932.5</v>
          </cell>
          <cell r="O43">
            <v>4195329.54</v>
          </cell>
          <cell r="Q43">
            <v>3669171.76</v>
          </cell>
          <cell r="R43">
            <v>3653745.13</v>
          </cell>
          <cell r="S43">
            <v>3489290.0300000003</v>
          </cell>
        </row>
        <row r="119">
          <cell r="E119">
            <v>1421302.1500000001</v>
          </cell>
          <cell r="F119">
            <v>1444541.9500000002</v>
          </cell>
          <cell r="G119">
            <v>1362168.45</v>
          </cell>
          <cell r="I119">
            <v>1355626.81</v>
          </cell>
          <cell r="J119">
            <v>1338780.3599999999</v>
          </cell>
          <cell r="K119">
            <v>1884612.41</v>
          </cell>
          <cell r="M119">
            <v>1436964.0299999993</v>
          </cell>
          <cell r="N119">
            <v>1401132.4999999998</v>
          </cell>
          <cell r="O119">
            <v>1488915.5200000003</v>
          </cell>
          <cell r="Q119">
            <v>1612666.86</v>
          </cell>
          <cell r="R119">
            <v>1508029.9800000004</v>
          </cell>
          <cell r="S119">
            <v>3524905.9000000008</v>
          </cell>
        </row>
      </sheetData>
      <sheetData sheetId="13">
        <row r="5">
          <cell r="E5">
            <v>0</v>
          </cell>
          <cell r="F5">
            <v>0</v>
          </cell>
          <cell r="G5">
            <v>1</v>
          </cell>
          <cell r="I5">
            <v>3</v>
          </cell>
          <cell r="J5">
            <v>9</v>
          </cell>
          <cell r="K5">
            <v>3</v>
          </cell>
          <cell r="M5">
            <v>5</v>
          </cell>
          <cell r="N5">
            <v>4</v>
          </cell>
          <cell r="O5">
            <v>2</v>
          </cell>
          <cell r="Q5">
            <v>4</v>
          </cell>
          <cell r="R5">
            <v>3</v>
          </cell>
          <cell r="S5">
            <v>7</v>
          </cell>
        </row>
        <row r="18">
          <cell r="E18">
            <v>14368</v>
          </cell>
          <cell r="F18">
            <v>12567</v>
          </cell>
          <cell r="G18">
            <v>13745</v>
          </cell>
          <cell r="I18">
            <v>13757</v>
          </cell>
          <cell r="J18">
            <v>11945</v>
          </cell>
          <cell r="K18">
            <v>12912</v>
          </cell>
          <cell r="M18">
            <v>14779</v>
          </cell>
          <cell r="N18">
            <v>18190</v>
          </cell>
          <cell r="O18">
            <v>13807</v>
          </cell>
          <cell r="Q18">
            <v>12868</v>
          </cell>
          <cell r="R18">
            <v>13152</v>
          </cell>
          <cell r="S18">
            <v>12392</v>
          </cell>
        </row>
        <row r="23">
          <cell r="E23">
            <v>5246</v>
          </cell>
          <cell r="F23">
            <v>4953</v>
          </cell>
          <cell r="G23">
            <v>5235</v>
          </cell>
          <cell r="I23">
            <v>5241</v>
          </cell>
          <cell r="J23">
            <v>5737</v>
          </cell>
          <cell r="K23">
            <v>4994</v>
          </cell>
          <cell r="M23">
            <v>5531</v>
          </cell>
          <cell r="N23">
            <v>5684</v>
          </cell>
          <cell r="O23">
            <v>5275</v>
          </cell>
          <cell r="Q23">
            <v>5039</v>
          </cell>
          <cell r="R23">
            <v>5215</v>
          </cell>
          <cell r="S23">
            <v>4891</v>
          </cell>
        </row>
        <row r="25">
          <cell r="E25">
            <v>26.746201692668503</v>
          </cell>
          <cell r="F25">
            <v>28.270547945205479</v>
          </cell>
          <cell r="G25">
            <v>27.581664910432032</v>
          </cell>
          <cell r="I25">
            <v>27.587114433098222</v>
          </cell>
          <cell r="J25">
            <v>32.445424725709763</v>
          </cell>
          <cell r="K25">
            <v>27.890092706355411</v>
          </cell>
          <cell r="M25">
            <v>27.192723697148477</v>
          </cell>
          <cell r="N25">
            <v>23.808327050347657</v>
          </cell>
          <cell r="O25">
            <v>27.643852845613669</v>
          </cell>
          <cell r="Q25">
            <v>28.13983358463171</v>
          </cell>
          <cell r="R25">
            <v>28.393314095932922</v>
          </cell>
          <cell r="S25">
            <v>28.299485043105943</v>
          </cell>
          <cell r="T25">
            <v>27.703875580633962</v>
          </cell>
        </row>
        <row r="27">
          <cell r="E27">
            <v>0.54082131968231262</v>
          </cell>
          <cell r="F27">
            <v>0.48879813302217034</v>
          </cell>
          <cell r="G27">
            <v>0.51797558034368407</v>
          </cell>
          <cell r="I27">
            <v>0.51812515300453832</v>
          </cell>
          <cell r="J27">
            <v>0.49490387802452768</v>
          </cell>
          <cell r="K27">
            <v>0.48041076012947875</v>
          </cell>
          <cell r="M27">
            <v>0.56624521072796929</v>
          </cell>
          <cell r="N27">
            <v>0.67175065088538877</v>
          </cell>
          <cell r="O27">
            <v>0.52688418240793744</v>
          </cell>
          <cell r="Q27">
            <v>0.47575561512154541</v>
          </cell>
          <cell r="R27">
            <v>0.48709307062701379</v>
          </cell>
          <cell r="S27">
            <v>0.47342884431709648</v>
          </cell>
          <cell r="T27">
            <v>0.52006418515678732</v>
          </cell>
        </row>
        <row r="43">
          <cell r="E43">
            <v>238611.44999999998</v>
          </cell>
          <cell r="F43">
            <v>208309.1</v>
          </cell>
          <cell r="G43">
            <v>227912.38999999998</v>
          </cell>
          <cell r="I43">
            <v>228682.74</v>
          </cell>
          <cell r="J43">
            <v>203002.55000000002</v>
          </cell>
          <cell r="K43">
            <v>212335.92999999996</v>
          </cell>
          <cell r="M43">
            <v>235756.22</v>
          </cell>
          <cell r="N43">
            <v>288383.24</v>
          </cell>
          <cell r="O43">
            <v>231632.24</v>
          </cell>
          <cell r="Q43">
            <v>218949.07</v>
          </cell>
          <cell r="R43">
            <v>216740.76</v>
          </cell>
          <cell r="S43">
            <v>214561.07</v>
          </cell>
        </row>
        <row r="119">
          <cell r="E119">
            <v>252205.57000000004</v>
          </cell>
          <cell r="F119">
            <v>281990.01999999996</v>
          </cell>
          <cell r="G119">
            <v>252192.38000000003</v>
          </cell>
          <cell r="I119">
            <v>269444.88</v>
          </cell>
          <cell r="J119">
            <v>257161.45000000004</v>
          </cell>
          <cell r="K119">
            <v>364900.02</v>
          </cell>
          <cell r="M119">
            <v>270463.63999999996</v>
          </cell>
          <cell r="N119">
            <v>245430.46000000002</v>
          </cell>
          <cell r="O119">
            <v>261173.33</v>
          </cell>
          <cell r="Q119">
            <v>242471.24999999997</v>
          </cell>
          <cell r="R119">
            <v>300209.39</v>
          </cell>
          <cell r="S119">
            <v>245770.08999999997</v>
          </cell>
        </row>
      </sheetData>
      <sheetData sheetId="14">
        <row r="5">
          <cell r="E5">
            <v>140</v>
          </cell>
          <cell r="F5">
            <v>97</v>
          </cell>
          <cell r="G5">
            <v>67</v>
          </cell>
          <cell r="I5">
            <v>101</v>
          </cell>
          <cell r="J5">
            <v>129</v>
          </cell>
          <cell r="K5">
            <v>137</v>
          </cell>
          <cell r="M5">
            <v>94</v>
          </cell>
          <cell r="N5">
            <v>74</v>
          </cell>
          <cell r="O5">
            <v>129</v>
          </cell>
          <cell r="Q5">
            <v>77</v>
          </cell>
          <cell r="R5">
            <v>79</v>
          </cell>
          <cell r="S5">
            <v>65</v>
          </cell>
        </row>
        <row r="18">
          <cell r="E18">
            <v>604133</v>
          </cell>
          <cell r="F18">
            <v>622885</v>
          </cell>
          <cell r="G18">
            <v>606004</v>
          </cell>
          <cell r="I18">
            <v>622639</v>
          </cell>
          <cell r="J18">
            <v>603371</v>
          </cell>
          <cell r="K18">
            <v>602780</v>
          </cell>
          <cell r="M18">
            <v>634733</v>
          </cell>
          <cell r="N18">
            <v>795465</v>
          </cell>
          <cell r="O18">
            <v>677790</v>
          </cell>
          <cell r="Q18">
            <v>639775</v>
          </cell>
          <cell r="R18">
            <v>622864</v>
          </cell>
          <cell r="S18">
            <v>609448</v>
          </cell>
        </row>
        <row r="23">
          <cell r="E23">
            <v>197425</v>
          </cell>
          <cell r="F23">
            <v>197249</v>
          </cell>
          <cell r="G23">
            <v>236972</v>
          </cell>
          <cell r="I23">
            <v>228923</v>
          </cell>
          <cell r="J23">
            <v>238873</v>
          </cell>
          <cell r="K23">
            <v>360852</v>
          </cell>
          <cell r="M23">
            <v>332159</v>
          </cell>
          <cell r="N23">
            <v>186599</v>
          </cell>
          <cell r="O23">
            <v>208208</v>
          </cell>
          <cell r="Q23">
            <v>219622</v>
          </cell>
          <cell r="R23">
            <v>258457</v>
          </cell>
          <cell r="S23">
            <v>302738</v>
          </cell>
        </row>
        <row r="25">
          <cell r="E25">
            <v>24.6080228947785</v>
          </cell>
          <cell r="F25">
            <v>24.033624093936915</v>
          </cell>
          <cell r="G25">
            <v>28.088899425117052</v>
          </cell>
          <cell r="I25">
            <v>26.859691279514532</v>
          </cell>
          <cell r="J25">
            <v>28.345678367749912</v>
          </cell>
          <cell r="K25">
            <v>37.404881628743709</v>
          </cell>
          <cell r="M25">
            <v>34.30324423578594</v>
          </cell>
          <cell r="N25">
            <v>18.978974519623918</v>
          </cell>
          <cell r="O25">
            <v>23.468359509730767</v>
          </cell>
          <cell r="Q25">
            <v>25.524827846703666</v>
          </cell>
          <cell r="R25">
            <v>29.29992699306661</v>
          </cell>
          <cell r="S25">
            <v>33.161104179833963</v>
          </cell>
          <cell r="T25">
            <v>27.946639122490765</v>
          </cell>
        </row>
        <row r="27">
          <cell r="E27">
            <v>0.6263671548973927</v>
          </cell>
          <cell r="F27">
            <v>0.66520891736750765</v>
          </cell>
          <cell r="G27">
            <v>0.62506246715478286</v>
          </cell>
          <cell r="I27">
            <v>0.64082728028262148</v>
          </cell>
          <cell r="J27">
            <v>0.68530154035568336</v>
          </cell>
          <cell r="K27">
            <v>0.61590776608011455</v>
          </cell>
          <cell r="M27">
            <v>0.66803803629972269</v>
          </cell>
          <cell r="N27">
            <v>0.80847415767108544</v>
          </cell>
          <cell r="O27">
            <v>0.70977977443372808</v>
          </cell>
          <cell r="Q27">
            <v>0.64656098077371049</v>
          </cell>
          <cell r="R27">
            <v>0.62819137697241456</v>
          </cell>
          <cell r="S27">
            <v>0.63387105161887525</v>
          </cell>
          <cell r="T27">
            <v>0.66332974407783696</v>
          </cell>
        </row>
        <row r="43">
          <cell r="E43">
            <v>9742164.5599999987</v>
          </cell>
          <cell r="F43">
            <v>10278690.289999999</v>
          </cell>
          <cell r="G43">
            <v>9601053.3900000006</v>
          </cell>
          <cell r="I43">
            <v>10364356.049999999</v>
          </cell>
          <cell r="J43">
            <v>9597903.3000000007</v>
          </cell>
          <cell r="K43">
            <v>9856092.4900000002</v>
          </cell>
          <cell r="M43">
            <v>9999379.5700000003</v>
          </cell>
          <cell r="N43">
            <v>12379042.639999999</v>
          </cell>
          <cell r="O43">
            <v>10706817.380000001</v>
          </cell>
          <cell r="Q43">
            <v>10145906.719999999</v>
          </cell>
          <cell r="R43">
            <v>10711434.829999998</v>
          </cell>
          <cell r="S43">
            <v>9806627.4399999995</v>
          </cell>
        </row>
        <row r="119">
          <cell r="E119">
            <v>3532239.86</v>
          </cell>
          <cell r="F119">
            <v>3553599.5900000012</v>
          </cell>
          <cell r="G119">
            <v>3529872.5899999994</v>
          </cell>
          <cell r="I119">
            <v>3545782.09</v>
          </cell>
          <cell r="J119">
            <v>3458586.04</v>
          </cell>
          <cell r="K119">
            <v>3882247.0199999991</v>
          </cell>
          <cell r="M119">
            <v>3938655.7699999996</v>
          </cell>
          <cell r="N119">
            <v>3895812.99</v>
          </cell>
          <cell r="O119">
            <v>3888766.2</v>
          </cell>
          <cell r="Q119">
            <v>3688082.19</v>
          </cell>
          <cell r="R119">
            <v>3991290.6600000006</v>
          </cell>
          <cell r="S119">
            <v>6646386.7100000009</v>
          </cell>
        </row>
      </sheetData>
      <sheetData sheetId="15">
        <row r="5">
          <cell r="E5">
            <v>11</v>
          </cell>
          <cell r="F5">
            <v>10</v>
          </cell>
          <cell r="G5">
            <v>28</v>
          </cell>
          <cell r="I5">
            <v>12</v>
          </cell>
          <cell r="J5">
            <v>9</v>
          </cell>
          <cell r="K5">
            <v>13</v>
          </cell>
          <cell r="M5">
            <v>12</v>
          </cell>
          <cell r="N5">
            <v>10</v>
          </cell>
          <cell r="O5">
            <v>8</v>
          </cell>
          <cell r="Q5">
            <v>9</v>
          </cell>
          <cell r="R5">
            <v>8</v>
          </cell>
          <cell r="S5">
            <v>4</v>
          </cell>
        </row>
        <row r="18">
          <cell r="E18">
            <v>64823</v>
          </cell>
          <cell r="F18">
            <v>61706</v>
          </cell>
          <cell r="G18">
            <v>65799</v>
          </cell>
          <cell r="I18">
            <v>69964</v>
          </cell>
          <cell r="J18">
            <v>64272</v>
          </cell>
          <cell r="K18">
            <v>70152</v>
          </cell>
          <cell r="M18">
            <v>81119</v>
          </cell>
          <cell r="N18">
            <v>86676</v>
          </cell>
          <cell r="O18">
            <v>67701</v>
          </cell>
          <cell r="Q18">
            <v>72909</v>
          </cell>
          <cell r="R18">
            <v>62747</v>
          </cell>
          <cell r="S18">
            <v>56525</v>
          </cell>
        </row>
        <row r="23">
          <cell r="E23">
            <v>8848</v>
          </cell>
          <cell r="F23">
            <v>9386</v>
          </cell>
          <cell r="G23">
            <v>10774</v>
          </cell>
          <cell r="I23">
            <v>6151</v>
          </cell>
          <cell r="J23">
            <v>8017</v>
          </cell>
          <cell r="K23">
            <v>12107</v>
          </cell>
          <cell r="M23">
            <v>14481</v>
          </cell>
          <cell r="N23">
            <v>4457</v>
          </cell>
          <cell r="O23">
            <v>8901</v>
          </cell>
          <cell r="Q23">
            <v>8631</v>
          </cell>
          <cell r="R23">
            <v>7156</v>
          </cell>
          <cell r="S23">
            <v>8525</v>
          </cell>
        </row>
        <row r="25">
          <cell r="E25">
            <v>12.007219530730502</v>
          </cell>
          <cell r="F25">
            <v>13.202610701626062</v>
          </cell>
          <cell r="G25">
            <v>14.070233633264989</v>
          </cell>
          <cell r="I25">
            <v>8.0811929317480136</v>
          </cell>
          <cell r="J25">
            <v>11.089286949304931</v>
          </cell>
          <cell r="K25">
            <v>14.70938426398406</v>
          </cell>
          <cell r="M25">
            <v>15.090033762660997</v>
          </cell>
          <cell r="N25">
            <v>4.8835807812414398</v>
          </cell>
          <cell r="O25">
            <v>11.599812338728595</v>
          </cell>
          <cell r="Q25">
            <v>10.577205882352942</v>
          </cell>
          <cell r="R25">
            <v>10.23352925193416</v>
          </cell>
          <cell r="S25">
            <v>13.105303612605688</v>
          </cell>
          <cell r="T25">
            <v>11.519688788049049</v>
          </cell>
        </row>
        <row r="27">
          <cell r="E27">
            <v>0.54158625126367066</v>
          </cell>
          <cell r="F27">
            <v>0.53217766278568346</v>
          </cell>
          <cell r="G27">
            <v>0.54648516660576063</v>
          </cell>
          <cell r="I27">
            <v>0.57817426048583365</v>
          </cell>
          <cell r="J27">
            <v>0.58654109401522203</v>
          </cell>
          <cell r="K27">
            <v>0.5766257464480784</v>
          </cell>
          <cell r="M27">
            <v>0.68680890695114727</v>
          </cell>
          <cell r="N27">
            <v>0.70820668693009114</v>
          </cell>
          <cell r="O27">
            <v>0.57044994944388272</v>
          </cell>
          <cell r="Q27">
            <v>0.59346536104124437</v>
          </cell>
          <cell r="R27">
            <v>0.50978384943799226</v>
          </cell>
          <cell r="S27">
            <v>0.47388497652582162</v>
          </cell>
          <cell r="T27">
            <v>0.57617626502655861</v>
          </cell>
        </row>
        <row r="43">
          <cell r="E43">
            <v>976887.64</v>
          </cell>
          <cell r="F43">
            <v>936660.19</v>
          </cell>
          <cell r="G43">
            <v>1005251.87</v>
          </cell>
          <cell r="I43">
            <v>1069253.68</v>
          </cell>
          <cell r="J43">
            <v>1096509.67</v>
          </cell>
          <cell r="K43">
            <v>1056508.29</v>
          </cell>
          <cell r="M43">
            <v>1206448.5600000003</v>
          </cell>
          <cell r="N43">
            <v>1272274.94</v>
          </cell>
          <cell r="O43">
            <v>1029742.2899999999</v>
          </cell>
          <cell r="Q43">
            <v>1113568.1000000001</v>
          </cell>
          <cell r="R43">
            <v>963481.29</v>
          </cell>
          <cell r="S43">
            <v>866662.67</v>
          </cell>
        </row>
        <row r="119">
          <cell r="E119">
            <v>438049.64000000007</v>
          </cell>
          <cell r="F119">
            <v>492650.82</v>
          </cell>
          <cell r="G119">
            <v>478214.56000000011</v>
          </cell>
          <cell r="I119">
            <v>547975.34</v>
          </cell>
          <cell r="J119">
            <v>423940.85999999993</v>
          </cell>
          <cell r="K119">
            <v>534787.75000000012</v>
          </cell>
          <cell r="M119">
            <v>595736.23</v>
          </cell>
          <cell r="N119">
            <v>735390.1</v>
          </cell>
          <cell r="O119">
            <v>608488.80000000005</v>
          </cell>
          <cell r="Q119">
            <v>491512.8</v>
          </cell>
          <cell r="R119">
            <v>620386.15</v>
          </cell>
          <cell r="S119">
            <v>552494.22</v>
          </cell>
        </row>
      </sheetData>
      <sheetData sheetId="16">
        <row r="5">
          <cell r="E5">
            <v>18</v>
          </cell>
          <cell r="F5">
            <v>8</v>
          </cell>
          <cell r="G5">
            <v>15</v>
          </cell>
          <cell r="I5">
            <v>21</v>
          </cell>
          <cell r="J5">
            <v>20</v>
          </cell>
          <cell r="K5">
            <v>22</v>
          </cell>
          <cell r="M5">
            <v>12</v>
          </cell>
          <cell r="N5">
            <v>16</v>
          </cell>
          <cell r="O5">
            <v>26</v>
          </cell>
          <cell r="Q5">
            <v>12</v>
          </cell>
          <cell r="R5">
            <v>15</v>
          </cell>
          <cell r="S5">
            <v>13</v>
          </cell>
        </row>
        <row r="18">
          <cell r="E18">
            <v>87986</v>
          </cell>
          <cell r="F18">
            <v>91102</v>
          </cell>
          <cell r="G18">
            <v>86498</v>
          </cell>
          <cell r="I18">
            <v>99044</v>
          </cell>
          <cell r="J18">
            <v>86743</v>
          </cell>
          <cell r="K18">
            <v>101276</v>
          </cell>
          <cell r="M18">
            <v>111539</v>
          </cell>
          <cell r="N18">
            <v>128004</v>
          </cell>
          <cell r="O18">
            <v>110670</v>
          </cell>
          <cell r="Q18">
            <v>99628</v>
          </cell>
          <cell r="R18">
            <v>90263</v>
          </cell>
          <cell r="S18">
            <v>83905</v>
          </cell>
        </row>
        <row r="23">
          <cell r="E23">
            <v>44698</v>
          </cell>
          <cell r="F23">
            <v>40191</v>
          </cell>
          <cell r="G23">
            <v>56111</v>
          </cell>
          <cell r="I23">
            <v>45557</v>
          </cell>
          <cell r="J23">
            <v>48885</v>
          </cell>
          <cell r="K23">
            <v>50539</v>
          </cell>
          <cell r="M23">
            <v>56853</v>
          </cell>
          <cell r="N23">
            <v>26776</v>
          </cell>
          <cell r="O23">
            <v>25285</v>
          </cell>
          <cell r="Q23">
            <v>32961</v>
          </cell>
          <cell r="R23">
            <v>35090</v>
          </cell>
          <cell r="S23">
            <v>39631</v>
          </cell>
        </row>
        <row r="25">
          <cell r="E25">
            <v>33.623951555271375</v>
          </cell>
          <cell r="F25">
            <v>30.611685314525527</v>
          </cell>
          <cell r="G25">
            <v>39.346044078564468</v>
          </cell>
          <cell r="I25">
            <v>31.50531462438019</v>
          </cell>
          <cell r="J25">
            <v>36.043442357035417</v>
          </cell>
          <cell r="K25">
            <v>33.199542791076546</v>
          </cell>
          <cell r="M25">
            <v>33.660546710795082</v>
          </cell>
          <cell r="N25">
            <v>17.27952090243808</v>
          </cell>
          <cell r="O25">
            <v>18.564610866372981</v>
          </cell>
          <cell r="Q25">
            <v>24.852780395852967</v>
          </cell>
          <cell r="R25">
            <v>27.992947915087793</v>
          </cell>
          <cell r="S25">
            <v>32.080527133790959</v>
          </cell>
          <cell r="T25">
            <v>29.899867151892447</v>
          </cell>
        </row>
        <row r="27">
          <cell r="E27">
            <v>0.44185538483943787</v>
          </cell>
          <cell r="F27">
            <v>0.47183550859747253</v>
          </cell>
          <cell r="G27">
            <v>0.43276588825376178</v>
          </cell>
          <cell r="I27">
            <v>0.49415632850289753</v>
          </cell>
          <cell r="J27">
            <v>0.47767547385926845</v>
          </cell>
          <cell r="K27">
            <v>0.50214690161934894</v>
          </cell>
          <cell r="M27">
            <v>0.57024028629856849</v>
          </cell>
          <cell r="N27">
            <v>0.63224028331382343</v>
          </cell>
          <cell r="O27">
            <v>0.56324910298496067</v>
          </cell>
          <cell r="Q27">
            <v>0.48946184154933037</v>
          </cell>
          <cell r="R27">
            <v>0.44260996844559625</v>
          </cell>
          <cell r="S27">
            <v>0.42430908493261521</v>
          </cell>
          <cell r="T27">
            <v>0.49546154583035512</v>
          </cell>
        </row>
        <row r="43">
          <cell r="E43">
            <v>1388009.64</v>
          </cell>
          <cell r="F43">
            <v>1411663.69</v>
          </cell>
          <cell r="G43">
            <v>1372050.8199999998</v>
          </cell>
          <cell r="I43">
            <v>1538676.0299999998</v>
          </cell>
          <cell r="J43">
            <v>1381305.31</v>
          </cell>
          <cell r="K43">
            <v>1586619.99</v>
          </cell>
          <cell r="M43">
            <v>1704050.8199999996</v>
          </cell>
          <cell r="N43">
            <v>1941193.5000000002</v>
          </cell>
          <cell r="O43">
            <v>1739224.7799999998</v>
          </cell>
          <cell r="Q43">
            <v>1560958.8</v>
          </cell>
          <cell r="R43">
            <v>1450799.6899999997</v>
          </cell>
          <cell r="S43">
            <v>1387579.19</v>
          </cell>
        </row>
        <row r="119">
          <cell r="E119">
            <v>872806.92</v>
          </cell>
          <cell r="F119">
            <v>892552.56</v>
          </cell>
          <cell r="G119">
            <v>884291.99000000011</v>
          </cell>
          <cell r="I119">
            <v>908284.37</v>
          </cell>
          <cell r="J119">
            <v>973631.08</v>
          </cell>
          <cell r="K119">
            <v>945229.02999999991</v>
          </cell>
          <cell r="M119">
            <v>1002621.84</v>
          </cell>
          <cell r="N119">
            <v>1226776.6999999997</v>
          </cell>
          <cell r="O119">
            <v>991686.48</v>
          </cell>
          <cell r="Q119">
            <v>941157.86</v>
          </cell>
          <cell r="R119">
            <v>1031052.19</v>
          </cell>
          <cell r="S119">
            <v>990605.52</v>
          </cell>
        </row>
      </sheetData>
      <sheetData sheetId="17">
        <row r="5">
          <cell r="E5">
            <v>17</v>
          </cell>
          <cell r="F5">
            <v>24</v>
          </cell>
          <cell r="G5">
            <v>22</v>
          </cell>
          <cell r="I5">
            <v>14</v>
          </cell>
          <cell r="J5">
            <v>19</v>
          </cell>
          <cell r="K5">
            <v>40</v>
          </cell>
          <cell r="M5">
            <v>37</v>
          </cell>
          <cell r="N5">
            <v>38</v>
          </cell>
          <cell r="O5">
            <v>53</v>
          </cell>
          <cell r="Q5">
            <v>24</v>
          </cell>
          <cell r="R5">
            <v>37</v>
          </cell>
          <cell r="S5">
            <v>34</v>
          </cell>
        </row>
        <row r="18">
          <cell r="E18">
            <v>192723</v>
          </cell>
          <cell r="F18">
            <v>188863</v>
          </cell>
          <cell r="G18">
            <v>190675</v>
          </cell>
          <cell r="I18">
            <v>182626</v>
          </cell>
          <cell r="J18">
            <v>177620</v>
          </cell>
          <cell r="K18">
            <v>189466</v>
          </cell>
          <cell r="M18">
            <v>207165</v>
          </cell>
          <cell r="N18">
            <v>252291</v>
          </cell>
          <cell r="O18">
            <v>209395</v>
          </cell>
          <cell r="Q18">
            <v>200521</v>
          </cell>
          <cell r="R18">
            <v>181928</v>
          </cell>
          <cell r="S18">
            <v>188884</v>
          </cell>
        </row>
        <row r="23">
          <cell r="E23">
            <v>68824</v>
          </cell>
          <cell r="F23">
            <v>72222</v>
          </cell>
          <cell r="G23">
            <v>72437</v>
          </cell>
          <cell r="I23">
            <v>73631</v>
          </cell>
          <cell r="J23">
            <v>65315</v>
          </cell>
          <cell r="K23">
            <v>74304</v>
          </cell>
          <cell r="M23">
            <v>77979</v>
          </cell>
          <cell r="N23">
            <v>58834</v>
          </cell>
          <cell r="O23">
            <v>61337</v>
          </cell>
          <cell r="Q23">
            <v>71665</v>
          </cell>
          <cell r="R23">
            <v>69679</v>
          </cell>
          <cell r="S23">
            <v>63726</v>
          </cell>
        </row>
        <row r="25">
          <cell r="E25">
            <v>26.314199742302531</v>
          </cell>
          <cell r="F25">
            <v>27.662255587260855</v>
          </cell>
          <cell r="G25">
            <v>27.530861382225059</v>
          </cell>
          <cell r="I25">
            <v>28.733263871816185</v>
          </cell>
          <cell r="J25">
            <v>26.885792495935128</v>
          </cell>
          <cell r="K25">
            <v>28.16999658793646</v>
          </cell>
          <cell r="M25">
            <v>27.34723508122212</v>
          </cell>
          <cell r="N25">
            <v>18.838152750605964</v>
          </cell>
          <cell r="O25">
            <v>22.655984516052776</v>
          </cell>
          <cell r="Q25">
            <v>26.329421792450752</v>
          </cell>
          <cell r="R25">
            <v>27.693585631560332</v>
          </cell>
          <cell r="S25">
            <v>25.227029808796168</v>
          </cell>
          <cell r="T25">
            <v>25.990465030197619</v>
          </cell>
        </row>
        <row r="27">
          <cell r="E27">
            <v>0.6206010449455388</v>
          </cell>
          <cell r="F27">
            <v>0.62737887621040744</v>
          </cell>
          <cell r="G27">
            <v>0.61180747516913547</v>
          </cell>
          <cell r="I27">
            <v>0.58507908335709413</v>
          </cell>
          <cell r="J27">
            <v>0.62913531970360292</v>
          </cell>
          <cell r="K27">
            <v>0.60459060753911398</v>
          </cell>
          <cell r="M27">
            <v>0.68081435472739815</v>
          </cell>
          <cell r="N27">
            <v>0.79968746731244078</v>
          </cell>
          <cell r="O27">
            <v>0.68325909973406429</v>
          </cell>
          <cell r="Q27">
            <v>0.631311668440241</v>
          </cell>
          <cell r="R27">
            <v>0.5711854748445494</v>
          </cell>
          <cell r="S27">
            <v>0.61083030156035245</v>
          </cell>
          <cell r="T27">
            <v>0.63659876192195852</v>
          </cell>
        </row>
        <row r="43">
          <cell r="E43">
            <v>2951406.54</v>
          </cell>
          <cell r="F43">
            <v>3096204.45</v>
          </cell>
          <cell r="G43">
            <v>3136782.03</v>
          </cell>
          <cell r="I43">
            <v>2971579.15</v>
          </cell>
          <cell r="J43">
            <v>2987277.7600000002</v>
          </cell>
          <cell r="K43">
            <v>3224179.87</v>
          </cell>
          <cell r="M43">
            <v>3367674.08</v>
          </cell>
          <cell r="N43">
            <v>4081538.47</v>
          </cell>
          <cell r="O43">
            <v>3599089.4000000004</v>
          </cell>
          <cell r="Q43">
            <v>3340622.44</v>
          </cell>
          <cell r="R43">
            <v>3120557.8200000003</v>
          </cell>
          <cell r="S43">
            <v>3166167.7</v>
          </cell>
        </row>
        <row r="119">
          <cell r="E119">
            <v>1296293.1899999997</v>
          </cell>
          <cell r="F119">
            <v>1262773.6699999997</v>
          </cell>
          <cell r="G119">
            <v>1281099.06</v>
          </cell>
          <cell r="I119">
            <v>1299070.3899999999</v>
          </cell>
          <cell r="J119">
            <v>1467698.1500000001</v>
          </cell>
          <cell r="K119">
            <v>1287010.6399999997</v>
          </cell>
          <cell r="M119">
            <v>1338577.2899999996</v>
          </cell>
          <cell r="N119">
            <v>1356287.1899999997</v>
          </cell>
          <cell r="O119">
            <v>1264414.6599999997</v>
          </cell>
          <cell r="Q119">
            <v>1257210.1800000002</v>
          </cell>
          <cell r="R119">
            <v>1506798.0899999999</v>
          </cell>
          <cell r="S119">
            <v>1293728.1499999999</v>
          </cell>
        </row>
      </sheetData>
      <sheetData sheetId="18">
        <row r="5">
          <cell r="E5">
            <v>18</v>
          </cell>
          <cell r="F5">
            <v>13</v>
          </cell>
          <cell r="G5">
            <v>13</v>
          </cell>
          <cell r="I5">
            <v>14</v>
          </cell>
          <cell r="J5">
            <v>9</v>
          </cell>
          <cell r="K5">
            <v>16</v>
          </cell>
          <cell r="M5">
            <v>8</v>
          </cell>
          <cell r="N5">
            <v>13</v>
          </cell>
          <cell r="O5">
            <v>20</v>
          </cell>
          <cell r="Q5">
            <v>7</v>
          </cell>
          <cell r="R5">
            <v>4</v>
          </cell>
          <cell r="S5">
            <v>3</v>
          </cell>
        </row>
        <row r="18">
          <cell r="E18">
            <v>78766</v>
          </cell>
          <cell r="F18">
            <v>76963</v>
          </cell>
          <cell r="G18">
            <v>80570</v>
          </cell>
          <cell r="I18">
            <v>85582</v>
          </cell>
          <cell r="J18">
            <v>76413</v>
          </cell>
          <cell r="K18">
            <v>88354</v>
          </cell>
          <cell r="M18">
            <v>105598</v>
          </cell>
          <cell r="N18">
            <v>99804</v>
          </cell>
          <cell r="O18">
            <v>95813</v>
          </cell>
          <cell r="Q18">
            <v>85231</v>
          </cell>
          <cell r="R18">
            <v>77865</v>
          </cell>
          <cell r="S18">
            <v>77268</v>
          </cell>
        </row>
        <row r="23">
          <cell r="E23">
            <v>47931</v>
          </cell>
          <cell r="F23">
            <v>47553</v>
          </cell>
          <cell r="G23">
            <v>44519</v>
          </cell>
          <cell r="I23">
            <v>41198</v>
          </cell>
          <cell r="J23">
            <v>45683</v>
          </cell>
          <cell r="K23">
            <v>44619</v>
          </cell>
          <cell r="M23">
            <v>45099</v>
          </cell>
          <cell r="N23">
            <v>45416</v>
          </cell>
          <cell r="O23">
            <v>39784</v>
          </cell>
          <cell r="Q23">
            <v>41144</v>
          </cell>
          <cell r="R23">
            <v>39560</v>
          </cell>
          <cell r="S23">
            <v>39293</v>
          </cell>
        </row>
        <row r="25">
          <cell r="E25">
            <v>37.830904986661196</v>
          </cell>
          <cell r="F25">
            <v>38.189659326362452</v>
          </cell>
          <cell r="G25">
            <v>35.580757826424019</v>
          </cell>
          <cell r="I25">
            <v>32.472353808198882</v>
          </cell>
          <cell r="J25">
            <v>37.381655715302728</v>
          </cell>
          <cell r="K25">
            <v>33.516619718309862</v>
          </cell>
          <cell r="M25">
            <v>29.841196321048105</v>
          </cell>
          <cell r="N25">
            <v>31.160633422070973</v>
          </cell>
          <cell r="O25">
            <v>29.158818226460177</v>
          </cell>
          <cell r="Q25">
            <v>32.556814585047796</v>
          </cell>
          <cell r="R25">
            <v>33.689015303124492</v>
          </cell>
          <cell r="S25">
            <v>33.707932640753548</v>
          </cell>
          <cell r="T25">
            <v>33.616109478691612</v>
          </cell>
        </row>
        <row r="27">
          <cell r="E27">
            <v>0.47403707270101109</v>
          </cell>
          <cell r="F27">
            <v>0.47782330663686595</v>
          </cell>
          <cell r="G27">
            <v>0.48304660497435481</v>
          </cell>
          <cell r="I27">
            <v>0.51190611485617554</v>
          </cell>
          <cell r="J27">
            <v>0.50523664061570195</v>
          </cell>
          <cell r="K27">
            <v>0.52682606880925409</v>
          </cell>
          <cell r="M27">
            <v>0.64943419434194338</v>
          </cell>
          <cell r="N27">
            <v>0.59312525257327597</v>
          </cell>
          <cell r="O27">
            <v>0.58708946078431368</v>
          </cell>
          <cell r="Q27">
            <v>0.50452098298452952</v>
          </cell>
          <cell r="R27">
            <v>0.46058021335809796</v>
          </cell>
          <cell r="S27">
            <v>0.47224055738907222</v>
          </cell>
          <cell r="T27">
            <v>0.52119524032795606</v>
          </cell>
        </row>
        <row r="43">
          <cell r="E43">
            <v>3778044.2800000003</v>
          </cell>
          <cell r="F43">
            <v>1299701.8999999999</v>
          </cell>
          <cell r="G43">
            <v>1280741.71</v>
          </cell>
          <cell r="I43">
            <v>1364653.29</v>
          </cell>
          <cell r="J43">
            <v>1235736.3</v>
          </cell>
          <cell r="K43">
            <v>1393626.3900000001</v>
          </cell>
          <cell r="M43">
            <v>1623122.57</v>
          </cell>
          <cell r="N43">
            <v>1542330.09</v>
          </cell>
          <cell r="O43">
            <v>1532255.46</v>
          </cell>
          <cell r="Q43">
            <v>1366511.91</v>
          </cell>
          <cell r="R43">
            <v>1274728.3600000001</v>
          </cell>
          <cell r="S43">
            <v>1261072.2900000003</v>
          </cell>
        </row>
        <row r="119">
          <cell r="E119">
            <v>770336.09000000008</v>
          </cell>
          <cell r="F119">
            <v>825279.03000000014</v>
          </cell>
          <cell r="G119">
            <v>809246.86</v>
          </cell>
          <cell r="I119">
            <v>843081.66</v>
          </cell>
          <cell r="J119">
            <v>769508.1399999999</v>
          </cell>
          <cell r="K119">
            <v>869588.27000000014</v>
          </cell>
          <cell r="M119">
            <v>879258.12999999989</v>
          </cell>
          <cell r="N119">
            <v>1159354.6599999999</v>
          </cell>
          <cell r="O119">
            <v>944203.36000000022</v>
          </cell>
          <cell r="Q119">
            <v>952113.1100000001</v>
          </cell>
          <cell r="R119">
            <v>1043213.4699999999</v>
          </cell>
          <cell r="S119">
            <v>917593.76</v>
          </cell>
        </row>
      </sheetData>
      <sheetData sheetId="19">
        <row r="5">
          <cell r="E5">
            <v>9</v>
          </cell>
          <cell r="F5">
            <v>9</v>
          </cell>
          <cell r="G5">
            <v>17</v>
          </cell>
          <cell r="I5">
            <v>4</v>
          </cell>
          <cell r="J5">
            <v>4</v>
          </cell>
          <cell r="K5">
            <v>12</v>
          </cell>
          <cell r="M5">
            <v>24</v>
          </cell>
          <cell r="N5">
            <v>3</v>
          </cell>
          <cell r="O5">
            <v>24</v>
          </cell>
          <cell r="Q5">
            <v>17</v>
          </cell>
          <cell r="R5">
            <v>5</v>
          </cell>
          <cell r="S5">
            <v>5</v>
          </cell>
        </row>
        <row r="18">
          <cell r="E18">
            <v>55862</v>
          </cell>
          <cell r="F18">
            <v>55724</v>
          </cell>
          <cell r="G18">
            <v>45644</v>
          </cell>
          <cell r="I18">
            <v>52909</v>
          </cell>
          <cell r="J18">
            <v>48568</v>
          </cell>
          <cell r="K18">
            <v>55893</v>
          </cell>
          <cell r="M18">
            <v>56644</v>
          </cell>
          <cell r="N18">
            <v>68224</v>
          </cell>
          <cell r="O18">
            <v>56800</v>
          </cell>
          <cell r="Q18">
            <v>59636</v>
          </cell>
          <cell r="R18">
            <v>55219</v>
          </cell>
          <cell r="S18">
            <v>47477</v>
          </cell>
        </row>
        <row r="23">
          <cell r="E23">
            <v>9330</v>
          </cell>
          <cell r="F23">
            <v>11794</v>
          </cell>
          <cell r="G23">
            <v>9077</v>
          </cell>
          <cell r="I23">
            <v>11418</v>
          </cell>
          <cell r="J23">
            <v>12853</v>
          </cell>
          <cell r="K23">
            <v>9978</v>
          </cell>
          <cell r="M23">
            <v>10825</v>
          </cell>
          <cell r="N23">
            <v>11873</v>
          </cell>
          <cell r="O23">
            <v>9472</v>
          </cell>
          <cell r="Q23">
            <v>10684</v>
          </cell>
          <cell r="R23">
            <v>8763</v>
          </cell>
          <cell r="S23">
            <v>8427</v>
          </cell>
        </row>
        <row r="25">
          <cell r="E25">
            <v>14.309377012975062</v>
          </cell>
          <cell r="F25">
            <v>17.467934476732129</v>
          </cell>
          <cell r="G25">
            <v>16.587781656036988</v>
          </cell>
          <cell r="I25">
            <v>17.749933931319664</v>
          </cell>
          <cell r="J25">
            <v>20.926067631591803</v>
          </cell>
          <cell r="K25">
            <v>15.143191027606198</v>
          </cell>
          <cell r="M25">
            <v>15.998403854396051</v>
          </cell>
          <cell r="N25">
            <v>14.80368564766904</v>
          </cell>
          <cell r="O25">
            <v>14.281621760173696</v>
          </cell>
          <cell r="Q25">
            <v>15.170318201826005</v>
          </cell>
          <cell r="R25">
            <v>13.688765308672831</v>
          </cell>
          <cell r="S25">
            <v>15.072437846539081</v>
          </cell>
          <cell r="T25">
            <v>15.886996536595451</v>
          </cell>
        </row>
        <row r="27">
          <cell r="E27">
            <v>0.57452574525745259</v>
          </cell>
          <cell r="F27">
            <v>0.59070334446387873</v>
          </cell>
          <cell r="G27">
            <v>0.46660975971294361</v>
          </cell>
          <cell r="I27">
            <v>0.53934015973577842</v>
          </cell>
          <cell r="J27">
            <v>0.54796127896743918</v>
          </cell>
          <cell r="K27">
            <v>0.56876971608832805</v>
          </cell>
          <cell r="M27">
            <v>0.5925414509127046</v>
          </cell>
          <cell r="N27">
            <v>0.68806446570216884</v>
          </cell>
          <cell r="O27">
            <v>0.59000727121637064</v>
          </cell>
          <cell r="Q27">
            <v>0.59623181016081539</v>
          </cell>
          <cell r="R27">
            <v>0.55045057617927351</v>
          </cell>
          <cell r="S27">
            <v>0.48867273943698214</v>
          </cell>
          <cell r="T27">
            <v>0.56643652853361659</v>
          </cell>
        </row>
        <row r="43">
          <cell r="E43">
            <v>912984.80999999994</v>
          </cell>
          <cell r="F43">
            <v>893713.26</v>
          </cell>
          <cell r="G43">
            <v>801759.99</v>
          </cell>
          <cell r="I43">
            <v>836999.03</v>
          </cell>
          <cell r="J43">
            <v>793783.54</v>
          </cell>
          <cell r="K43">
            <v>901345.05</v>
          </cell>
          <cell r="M43">
            <v>982334.8899999999</v>
          </cell>
          <cell r="N43">
            <v>1054827.97</v>
          </cell>
          <cell r="O43">
            <v>929374.58</v>
          </cell>
          <cell r="Q43">
            <v>990236.1399999999</v>
          </cell>
          <cell r="R43">
            <v>886330.84999999986</v>
          </cell>
          <cell r="S43">
            <v>859376.27</v>
          </cell>
        </row>
        <row r="119">
          <cell r="E119">
            <v>761461.40999999992</v>
          </cell>
          <cell r="F119">
            <v>765502.6399999999</v>
          </cell>
          <cell r="G119">
            <v>839998.6399999999</v>
          </cell>
          <cell r="I119">
            <v>672074.57000000007</v>
          </cell>
          <cell r="J119">
            <v>667902.26</v>
          </cell>
          <cell r="K119">
            <v>717794.18</v>
          </cell>
          <cell r="M119">
            <v>699037.61</v>
          </cell>
          <cell r="N119">
            <v>719146.8600000001</v>
          </cell>
          <cell r="O119">
            <v>676410.4</v>
          </cell>
          <cell r="Q119">
            <v>782575.84000000008</v>
          </cell>
          <cell r="R119">
            <v>732081.25</v>
          </cell>
          <cell r="S119">
            <v>649181.81999999983</v>
          </cell>
        </row>
      </sheetData>
      <sheetData sheetId="20">
        <row r="5">
          <cell r="E5">
            <v>0</v>
          </cell>
          <cell r="F5">
            <v>111</v>
          </cell>
          <cell r="G5">
            <v>18</v>
          </cell>
          <cell r="I5">
            <v>107</v>
          </cell>
          <cell r="J5">
            <v>66</v>
          </cell>
          <cell r="K5">
            <v>36</v>
          </cell>
          <cell r="M5">
            <v>64</v>
          </cell>
          <cell r="N5">
            <v>82</v>
          </cell>
          <cell r="O5">
            <v>62</v>
          </cell>
          <cell r="Q5">
            <v>59</v>
          </cell>
          <cell r="R5">
            <v>61</v>
          </cell>
          <cell r="S5">
            <v>29</v>
          </cell>
        </row>
        <row r="18">
          <cell r="E18">
            <v>226949</v>
          </cell>
          <cell r="F18">
            <v>243888</v>
          </cell>
          <cell r="G18">
            <v>234969</v>
          </cell>
          <cell r="I18">
            <v>254681</v>
          </cell>
          <cell r="J18">
            <v>243642</v>
          </cell>
          <cell r="K18">
            <v>235701</v>
          </cell>
          <cell r="M18">
            <v>263549</v>
          </cell>
          <cell r="N18">
            <v>282088</v>
          </cell>
          <cell r="O18">
            <v>271280</v>
          </cell>
          <cell r="Q18">
            <v>270285</v>
          </cell>
          <cell r="R18">
            <v>273205</v>
          </cell>
          <cell r="S18">
            <v>246732</v>
          </cell>
        </row>
        <row r="23">
          <cell r="E23">
            <v>88024</v>
          </cell>
          <cell r="F23">
            <v>56174</v>
          </cell>
          <cell r="G23">
            <v>69015</v>
          </cell>
          <cell r="I23">
            <v>50432</v>
          </cell>
          <cell r="J23">
            <v>37258</v>
          </cell>
          <cell r="K23">
            <v>108289</v>
          </cell>
          <cell r="M23">
            <v>103249</v>
          </cell>
          <cell r="N23">
            <v>63679</v>
          </cell>
          <cell r="O23">
            <v>71351</v>
          </cell>
          <cell r="Q23">
            <v>76777</v>
          </cell>
          <cell r="R23">
            <v>52093</v>
          </cell>
          <cell r="S23">
            <v>67983</v>
          </cell>
        </row>
        <row r="25">
          <cell r="E25">
            <v>27.931446993904355</v>
          </cell>
          <cell r="F25">
            <v>18.706521340965931</v>
          </cell>
          <cell r="G25">
            <v>22.669193677655002</v>
          </cell>
          <cell r="I25">
            <v>16.498946569480612</v>
          </cell>
          <cell r="J25">
            <v>13.209761424433344</v>
          </cell>
          <cell r="K25">
            <v>31.25277782587866</v>
          </cell>
          <cell r="M25">
            <v>27.807358450421624</v>
          </cell>
          <cell r="N25">
            <v>18.239860219981669</v>
          </cell>
          <cell r="O25">
            <v>20.67126343540864</v>
          </cell>
          <cell r="Q25">
            <v>22.017435691548851</v>
          </cell>
          <cell r="R25">
            <v>16.012455122215119</v>
          </cell>
          <cell r="S25">
            <v>21.598292037450637</v>
          </cell>
          <cell r="T25">
            <v>21.602367570607388</v>
          </cell>
        </row>
        <row r="27">
          <cell r="E27">
            <v>0.63513950322048907</v>
          </cell>
          <cell r="F27">
            <v>0.70200768533310309</v>
          </cell>
          <cell r="G27">
            <v>0.65097652435181197</v>
          </cell>
          <cell r="I27">
            <v>0.70191089999848422</v>
          </cell>
          <cell r="J27">
            <v>0.73894951382106921</v>
          </cell>
          <cell r="K27">
            <v>0.64385282958050039</v>
          </cell>
          <cell r="M27">
            <v>0.74119102861562258</v>
          </cell>
          <cell r="N27">
            <v>0.76345439241763624</v>
          </cell>
          <cell r="O27">
            <v>0.75456163773920781</v>
          </cell>
          <cell r="Q27">
            <v>0.72421886931987167</v>
          </cell>
          <cell r="R27">
            <v>0.72871378502803308</v>
          </cell>
          <cell r="S27">
            <v>0.67776999464337218</v>
          </cell>
          <cell r="T27">
            <v>0.70520466939578486</v>
          </cell>
        </row>
        <row r="43">
          <cell r="E43">
            <v>3606536.77</v>
          </cell>
          <cell r="F43">
            <v>4047836.5700000003</v>
          </cell>
          <cell r="G43">
            <v>3718505.3200000003</v>
          </cell>
          <cell r="I43">
            <v>4228598.4799999995</v>
          </cell>
          <cell r="J43">
            <v>4008574.2300000004</v>
          </cell>
          <cell r="K43">
            <v>3746360.8200000003</v>
          </cell>
          <cell r="M43">
            <v>4195359.6599999992</v>
          </cell>
          <cell r="N43">
            <v>4629880.2800000012</v>
          </cell>
          <cell r="O43">
            <v>4366461.57</v>
          </cell>
          <cell r="Q43">
            <v>4452414.7699999996</v>
          </cell>
          <cell r="R43">
            <v>4621161.5600000005</v>
          </cell>
          <cell r="S43">
            <v>4160360.0199999996</v>
          </cell>
        </row>
        <row r="119">
          <cell r="E119">
            <v>1214945.8399999999</v>
          </cell>
          <cell r="F119">
            <v>1215621.82</v>
          </cell>
          <cell r="G119">
            <v>1175591.77</v>
          </cell>
          <cell r="I119">
            <v>1124111.32</v>
          </cell>
          <cell r="J119">
            <v>1130229.07</v>
          </cell>
          <cell r="K119">
            <v>1253652.1200000003</v>
          </cell>
          <cell r="M119">
            <v>1317821.0699999996</v>
          </cell>
          <cell r="N119">
            <v>1844064.0699999998</v>
          </cell>
          <cell r="O119">
            <v>1574755.15</v>
          </cell>
          <cell r="Q119">
            <v>1935265.1</v>
          </cell>
          <cell r="R119">
            <v>1487694.87</v>
          </cell>
          <cell r="S119">
            <v>1368978.3200000003</v>
          </cell>
        </row>
      </sheetData>
      <sheetData sheetId="21">
        <row r="5">
          <cell r="E5">
            <v>5</v>
          </cell>
          <cell r="F5">
            <v>11</v>
          </cell>
          <cell r="G5">
            <v>20</v>
          </cell>
          <cell r="I5">
            <v>17</v>
          </cell>
          <cell r="J5">
            <v>7</v>
          </cell>
          <cell r="K5">
            <v>14</v>
          </cell>
          <cell r="M5">
            <v>10</v>
          </cell>
          <cell r="N5">
            <v>10</v>
          </cell>
          <cell r="O5">
            <v>10</v>
          </cell>
          <cell r="Q5">
            <v>9</v>
          </cell>
          <cell r="R5">
            <v>16</v>
          </cell>
          <cell r="S5">
            <v>8</v>
          </cell>
        </row>
        <row r="18">
          <cell r="E18">
            <v>66323</v>
          </cell>
          <cell r="F18">
            <v>62425</v>
          </cell>
          <cell r="G18">
            <v>57592</v>
          </cell>
          <cell r="I18">
            <v>67394</v>
          </cell>
          <cell r="J18">
            <v>63916</v>
          </cell>
          <cell r="K18">
            <v>62494</v>
          </cell>
          <cell r="M18">
            <v>64802</v>
          </cell>
          <cell r="N18">
            <v>72871</v>
          </cell>
          <cell r="O18">
            <v>73444</v>
          </cell>
          <cell r="Q18">
            <v>65177</v>
          </cell>
          <cell r="R18">
            <v>61452</v>
          </cell>
          <cell r="S18">
            <v>52824</v>
          </cell>
        </row>
        <row r="23">
          <cell r="E23">
            <v>9309</v>
          </cell>
          <cell r="F23">
            <v>9844</v>
          </cell>
          <cell r="G23">
            <v>8886</v>
          </cell>
          <cell r="I23">
            <v>7346</v>
          </cell>
          <cell r="J23">
            <v>8666</v>
          </cell>
          <cell r="K23">
            <v>10071</v>
          </cell>
          <cell r="M23">
            <v>11576</v>
          </cell>
          <cell r="N23">
            <v>12051</v>
          </cell>
          <cell r="O23">
            <v>9710</v>
          </cell>
          <cell r="Q23">
            <v>9803</v>
          </cell>
          <cell r="R23">
            <v>8938</v>
          </cell>
          <cell r="S23">
            <v>7870</v>
          </cell>
        </row>
        <row r="25">
          <cell r="E25">
            <v>12.304702989927829</v>
          </cell>
          <cell r="F25">
            <v>13.615491009681881</v>
          </cell>
          <cell r="G25">
            <v>13.357786028892264</v>
          </cell>
          <cell r="I25">
            <v>9.8267674403049963</v>
          </cell>
          <cell r="J25">
            <v>11.935817092486744</v>
          </cell>
          <cell r="K25">
            <v>13.803453947368421</v>
          </cell>
          <cell r="M25">
            <v>15.106355213362912</v>
          </cell>
          <cell r="N25">
            <v>14.146690770783932</v>
          </cell>
          <cell r="O25">
            <v>11.637104506232022</v>
          </cell>
          <cell r="Q25">
            <v>13.041106824531063</v>
          </cell>
          <cell r="R25">
            <v>12.677474717387913</v>
          </cell>
          <cell r="S25">
            <v>12.903120030167397</v>
          </cell>
          <cell r="T25">
            <v>12.8642783113929</v>
          </cell>
        </row>
        <row r="27">
          <cell r="E27">
            <v>0.56809655148784544</v>
          </cell>
          <cell r="F27">
            <v>0.55172566176145654</v>
          </cell>
          <cell r="G27">
            <v>0.4908987849419747</v>
          </cell>
          <cell r="I27">
            <v>0.57218055007237789</v>
          </cell>
          <cell r="J27">
            <v>0.59905899113352201</v>
          </cell>
          <cell r="K27">
            <v>0.52759368852943411</v>
          </cell>
          <cell r="M27">
            <v>0.56383885843556947</v>
          </cell>
          <cell r="N27">
            <v>0.61471689836685117</v>
          </cell>
          <cell r="O27">
            <v>0.64129229425889545</v>
          </cell>
          <cell r="Q27">
            <v>0.54959714311011421</v>
          </cell>
          <cell r="R27">
            <v>0.51656614479352736</v>
          </cell>
          <cell r="S27">
            <v>0.45758835758835759</v>
          </cell>
          <cell r="T27">
            <v>0.5544296193985695</v>
          </cell>
        </row>
        <row r="43">
          <cell r="E43">
            <v>1093585.98</v>
          </cell>
          <cell r="F43">
            <v>1032289.5499999998</v>
          </cell>
          <cell r="G43">
            <v>987249.9099999998</v>
          </cell>
          <cell r="I43">
            <v>1109853.5099999998</v>
          </cell>
          <cell r="J43">
            <v>1045670.3900000001</v>
          </cell>
          <cell r="K43">
            <v>1039010.0299999998</v>
          </cell>
          <cell r="M43">
            <v>1044209.7500000001</v>
          </cell>
          <cell r="N43">
            <v>1140520.1199999999</v>
          </cell>
          <cell r="O43">
            <v>1158856.02</v>
          </cell>
          <cell r="Q43">
            <v>1055912.75</v>
          </cell>
          <cell r="R43">
            <v>1034738.0300000001</v>
          </cell>
          <cell r="S43">
            <v>903289.12999999989</v>
          </cell>
        </row>
        <row r="119">
          <cell r="E119">
            <v>534729.66999999993</v>
          </cell>
          <cell r="F119">
            <v>540978.6</v>
          </cell>
          <cell r="G119">
            <v>518026.66</v>
          </cell>
          <cell r="I119">
            <v>531290.50999999989</v>
          </cell>
          <cell r="J119">
            <v>526781.06000000006</v>
          </cell>
          <cell r="K119">
            <v>566809.74000000011</v>
          </cell>
          <cell r="M119">
            <v>568545.22000000009</v>
          </cell>
          <cell r="N119">
            <v>585211.71</v>
          </cell>
          <cell r="O119">
            <v>610650.51</v>
          </cell>
          <cell r="Q119">
            <v>726049.22000000009</v>
          </cell>
          <cell r="R119">
            <v>659713.36999999988</v>
          </cell>
          <cell r="S119">
            <v>595781.92999999993</v>
          </cell>
        </row>
      </sheetData>
      <sheetData sheetId="22">
        <row r="5">
          <cell r="E5">
            <v>43</v>
          </cell>
          <cell r="F5">
            <v>60</v>
          </cell>
          <cell r="G5">
            <v>76</v>
          </cell>
          <cell r="I5">
            <v>82</v>
          </cell>
          <cell r="J5">
            <v>82</v>
          </cell>
          <cell r="K5">
            <v>178</v>
          </cell>
          <cell r="M5">
            <v>97</v>
          </cell>
          <cell r="N5">
            <v>86</v>
          </cell>
          <cell r="O5">
            <v>120</v>
          </cell>
          <cell r="Q5">
            <v>85</v>
          </cell>
          <cell r="R5">
            <v>74</v>
          </cell>
          <cell r="S5">
            <v>34</v>
          </cell>
        </row>
        <row r="18">
          <cell r="E18">
            <v>287584</v>
          </cell>
          <cell r="F18">
            <v>303648</v>
          </cell>
          <cell r="G18">
            <v>297423</v>
          </cell>
          <cell r="I18">
            <v>302325</v>
          </cell>
          <cell r="J18">
            <v>304209</v>
          </cell>
          <cell r="K18">
            <v>295185</v>
          </cell>
          <cell r="M18">
            <v>352750</v>
          </cell>
          <cell r="N18">
            <v>382901</v>
          </cell>
          <cell r="O18">
            <v>365517</v>
          </cell>
          <cell r="Q18">
            <v>335766</v>
          </cell>
          <cell r="R18">
            <v>326872</v>
          </cell>
          <cell r="S18">
            <v>302725</v>
          </cell>
        </row>
        <row r="23">
          <cell r="E23">
            <v>120894</v>
          </cell>
          <cell r="F23">
            <v>158442</v>
          </cell>
          <cell r="G23">
            <v>137324</v>
          </cell>
          <cell r="I23">
            <v>137103</v>
          </cell>
          <cell r="J23">
            <v>142089</v>
          </cell>
          <cell r="K23">
            <v>147566</v>
          </cell>
          <cell r="M23">
            <v>213135</v>
          </cell>
          <cell r="N23">
            <v>153533</v>
          </cell>
          <cell r="O23">
            <v>177942</v>
          </cell>
          <cell r="Q23">
            <v>150889</v>
          </cell>
          <cell r="R23">
            <v>124801</v>
          </cell>
          <cell r="S23">
            <v>125812</v>
          </cell>
        </row>
        <row r="25">
          <cell r="E25">
            <v>29.596208363730728</v>
          </cell>
          <cell r="F25">
            <v>34.276183285704086</v>
          </cell>
          <cell r="G25">
            <v>31.55915905977956</v>
          </cell>
          <cell r="I25">
            <v>31.141653946794591</v>
          </cell>
          <cell r="J25">
            <v>31.777864254850918</v>
          </cell>
          <cell r="K25">
            <v>33.218452644919623</v>
          </cell>
          <cell r="M25">
            <v>37.534208459395394</v>
          </cell>
          <cell r="N25">
            <v>28.572571760362077</v>
          </cell>
          <cell r="O25">
            <v>32.69123717874524</v>
          </cell>
          <cell r="Q25">
            <v>30.962196280572012</v>
          </cell>
          <cell r="R25">
            <v>27.616950652799293</v>
          </cell>
          <cell r="S25">
            <v>29.346028517513801</v>
          </cell>
          <cell r="T25">
            <v>31.645501347762757</v>
          </cell>
        </row>
        <row r="27">
          <cell r="E27">
            <v>0.57789218375421736</v>
          </cell>
          <cell r="F27">
            <v>0.62886610748679717</v>
          </cell>
          <cell r="G27">
            <v>0.59381632249679062</v>
          </cell>
          <cell r="I27">
            <v>0.60094397848468495</v>
          </cell>
          <cell r="J27">
            <v>0.66647898309095133</v>
          </cell>
          <cell r="K27">
            <v>0.5798201719709879</v>
          </cell>
          <cell r="M27">
            <v>0.71043038688498172</v>
          </cell>
          <cell r="N27">
            <v>0.74250947768502085</v>
          </cell>
          <cell r="O27">
            <v>0.7282012969548457</v>
          </cell>
          <cell r="Q27">
            <v>0.64371575480343401</v>
          </cell>
          <cell r="R27">
            <v>0.62390213689039553</v>
          </cell>
          <cell r="S27">
            <v>0.59534696205394455</v>
          </cell>
          <cell r="T27">
            <v>0.64037712948903891</v>
          </cell>
        </row>
        <row r="43">
          <cell r="E43">
            <v>4667578.0500000007</v>
          </cell>
          <cell r="F43">
            <v>5273457.6999999993</v>
          </cell>
          <cell r="G43">
            <v>4787736.42</v>
          </cell>
          <cell r="I43">
            <v>4879725.99</v>
          </cell>
          <cell r="J43">
            <v>4989337.3899999997</v>
          </cell>
          <cell r="K43">
            <v>4810380.6100000003</v>
          </cell>
          <cell r="M43">
            <v>5647289.6899999985</v>
          </cell>
          <cell r="N43">
            <v>6062295.580000001</v>
          </cell>
          <cell r="O43">
            <v>5968308.4100000011</v>
          </cell>
          <cell r="Q43">
            <v>5447239.4300000006</v>
          </cell>
          <cell r="R43">
            <v>5296445.6500000004</v>
          </cell>
          <cell r="S43">
            <v>5139760.1100000003</v>
          </cell>
        </row>
        <row r="119">
          <cell r="E119">
            <v>2378870.8799999994</v>
          </cell>
          <cell r="F119">
            <v>2035262.43</v>
          </cell>
          <cell r="G119">
            <v>2251503.8200000003</v>
          </cell>
          <cell r="I119">
            <v>2371131.0499999993</v>
          </cell>
          <cell r="J119">
            <v>2220858.3799999994</v>
          </cell>
          <cell r="K119">
            <v>2314163.6099999994</v>
          </cell>
          <cell r="M119">
            <v>2898433.5300000003</v>
          </cell>
          <cell r="N119">
            <v>2384640.1699999995</v>
          </cell>
          <cell r="O119">
            <v>2441503.2100000004</v>
          </cell>
          <cell r="Q119">
            <v>2602509.6800000006</v>
          </cell>
          <cell r="R119">
            <v>2919262.0499999993</v>
          </cell>
          <cell r="S119">
            <v>2256914.7799999998</v>
          </cell>
        </row>
      </sheetData>
      <sheetData sheetId="23">
        <row r="5">
          <cell r="E5">
            <v>24</v>
          </cell>
          <cell r="F5">
            <v>19</v>
          </cell>
          <cell r="G5">
            <v>20</v>
          </cell>
          <cell r="I5">
            <v>14</v>
          </cell>
          <cell r="J5">
            <v>22</v>
          </cell>
          <cell r="K5">
            <v>31</v>
          </cell>
          <cell r="M5">
            <v>21</v>
          </cell>
          <cell r="N5">
            <v>18</v>
          </cell>
          <cell r="O5">
            <v>19</v>
          </cell>
          <cell r="Q5">
            <v>18</v>
          </cell>
          <cell r="R5">
            <v>9</v>
          </cell>
          <cell r="S5">
            <v>19</v>
          </cell>
        </row>
        <row r="18">
          <cell r="E18">
            <v>68719</v>
          </cell>
          <cell r="F18">
            <v>73921</v>
          </cell>
          <cell r="G18">
            <v>68479</v>
          </cell>
          <cell r="I18">
            <v>74911</v>
          </cell>
          <cell r="J18">
            <v>67226</v>
          </cell>
          <cell r="K18">
            <v>80481</v>
          </cell>
          <cell r="M18">
            <v>79488</v>
          </cell>
          <cell r="N18">
            <v>86914</v>
          </cell>
          <cell r="O18">
            <v>78467</v>
          </cell>
          <cell r="Q18">
            <v>72489</v>
          </cell>
          <cell r="R18">
            <v>70690</v>
          </cell>
          <cell r="S18">
            <v>66473</v>
          </cell>
        </row>
        <row r="23">
          <cell r="E23">
            <v>22348</v>
          </cell>
          <cell r="F23">
            <v>27889</v>
          </cell>
          <cell r="G23">
            <v>26637</v>
          </cell>
          <cell r="I23">
            <v>31088</v>
          </cell>
          <cell r="J23">
            <v>26436</v>
          </cell>
          <cell r="K23">
            <v>29512</v>
          </cell>
          <cell r="M23">
            <v>32184</v>
          </cell>
          <cell r="N23">
            <v>19281</v>
          </cell>
          <cell r="O23">
            <v>21248</v>
          </cell>
          <cell r="Q23">
            <v>30924</v>
          </cell>
          <cell r="R23">
            <v>23400</v>
          </cell>
          <cell r="S23">
            <v>28072</v>
          </cell>
        </row>
        <row r="25">
          <cell r="E25">
            <v>24.540173718251399</v>
          </cell>
          <cell r="F25">
            <v>27.393183380807386</v>
          </cell>
          <cell r="G25">
            <v>27.997687618246793</v>
          </cell>
          <cell r="I25">
            <v>29.286582321410066</v>
          </cell>
          <cell r="J25">
            <v>28.198099220274983</v>
          </cell>
          <cell r="K25">
            <v>26.741088418114931</v>
          </cell>
          <cell r="M25">
            <v>28.623011179196201</v>
          </cell>
          <cell r="N25">
            <v>18.102695546855195</v>
          </cell>
          <cell r="O25">
            <v>21.291647878150208</v>
          </cell>
          <cell r="Q25">
            <v>29.897614881130782</v>
          </cell>
          <cell r="R25">
            <v>24.8698055053672</v>
          </cell>
          <cell r="S25">
            <v>29.691681210005818</v>
          </cell>
          <cell r="T25">
            <v>26.384962624907576</v>
          </cell>
        </row>
        <row r="27">
          <cell r="E27">
            <v>0.47194846401615309</v>
          </cell>
          <cell r="F27">
            <v>0.52231761172937641</v>
          </cell>
          <cell r="G27">
            <v>0.46642736486486486</v>
          </cell>
          <cell r="I27">
            <v>0.50846583292324921</v>
          </cell>
          <cell r="J27">
            <v>0.50339208961706083</v>
          </cell>
          <cell r="K27">
            <v>0.54148738978466593</v>
          </cell>
          <cell r="M27">
            <v>0.54988066825775661</v>
          </cell>
          <cell r="N27">
            <v>0.579631469785991</v>
          </cell>
          <cell r="O27">
            <v>0.53879218594431288</v>
          </cell>
          <cell r="Q27">
            <v>0.48025361238646075</v>
          </cell>
          <cell r="R27">
            <v>0.46732709922024002</v>
          </cell>
          <cell r="S27">
            <v>0.45289047862374382</v>
          </cell>
          <cell r="T27">
            <v>0.50773702517083985</v>
          </cell>
        </row>
        <row r="43">
          <cell r="E43">
            <v>1156630.8600000001</v>
          </cell>
          <cell r="F43">
            <v>1199732.3499999999</v>
          </cell>
          <cell r="G43">
            <v>1120060.8899999999</v>
          </cell>
          <cell r="I43">
            <v>1254111.52</v>
          </cell>
          <cell r="J43">
            <v>1109461.27</v>
          </cell>
          <cell r="K43">
            <v>1084949.71</v>
          </cell>
          <cell r="M43">
            <v>1250370.1199999996</v>
          </cell>
          <cell r="N43">
            <v>1347026.81</v>
          </cell>
          <cell r="O43">
            <v>1275486.1400000001</v>
          </cell>
          <cell r="Q43">
            <v>1179794.9099999999</v>
          </cell>
          <cell r="R43">
            <v>1170206.8500000001</v>
          </cell>
          <cell r="S43">
            <v>1113561.2399999998</v>
          </cell>
        </row>
        <row r="119">
          <cell r="E119">
            <v>590265.29999999993</v>
          </cell>
          <cell r="F119">
            <v>626176.74000000011</v>
          </cell>
          <cell r="G119">
            <v>714741.01</v>
          </cell>
          <cell r="I119">
            <v>776963.97</v>
          </cell>
          <cell r="J119">
            <v>695793.96</v>
          </cell>
          <cell r="K119">
            <v>784214.34000000008</v>
          </cell>
          <cell r="M119">
            <v>825714.67000000016</v>
          </cell>
          <cell r="N119">
            <v>640940.28</v>
          </cell>
          <cell r="O119">
            <v>677633.52</v>
          </cell>
          <cell r="Q119">
            <v>699061.20999999985</v>
          </cell>
          <cell r="R119">
            <v>683819.75</v>
          </cell>
          <cell r="S119">
            <v>661302.41999999993</v>
          </cell>
        </row>
      </sheetData>
      <sheetData sheetId="24">
        <row r="5">
          <cell r="E5">
            <v>109</v>
          </cell>
          <cell r="F5">
            <v>126</v>
          </cell>
          <cell r="G5">
            <v>67</v>
          </cell>
          <cell r="I5">
            <v>99</v>
          </cell>
          <cell r="J5">
            <v>84</v>
          </cell>
          <cell r="K5">
            <v>199</v>
          </cell>
          <cell r="M5">
            <v>103</v>
          </cell>
          <cell r="N5">
            <v>148</v>
          </cell>
          <cell r="O5">
            <v>160</v>
          </cell>
          <cell r="Q5">
            <v>146</v>
          </cell>
          <cell r="R5">
            <v>126</v>
          </cell>
          <cell r="S5">
            <v>121</v>
          </cell>
        </row>
        <row r="18">
          <cell r="E18">
            <v>387889</v>
          </cell>
          <cell r="F18">
            <v>410472</v>
          </cell>
          <cell r="G18">
            <v>395003</v>
          </cell>
          <cell r="I18">
            <v>400083.37999999989</v>
          </cell>
          <cell r="J18">
            <v>432313</v>
          </cell>
          <cell r="K18">
            <v>487050.95999999996</v>
          </cell>
          <cell r="M18">
            <v>426967.75</v>
          </cell>
          <cell r="N18">
            <v>462080.14999999991</v>
          </cell>
          <cell r="O18">
            <v>435831.46000000043</v>
          </cell>
          <cell r="Q18">
            <v>431675.5700000003</v>
          </cell>
          <cell r="R18">
            <v>439482.99999999907</v>
          </cell>
          <cell r="S18">
            <v>434752</v>
          </cell>
        </row>
        <row r="23">
          <cell r="E23">
            <v>312526</v>
          </cell>
          <cell r="F23">
            <v>358461</v>
          </cell>
          <cell r="G23">
            <v>306642</v>
          </cell>
          <cell r="I23">
            <v>462149.62000000011</v>
          </cell>
          <cell r="J23">
            <v>356540</v>
          </cell>
          <cell r="K23">
            <v>326550.04000000004</v>
          </cell>
          <cell r="M23">
            <v>368081.25</v>
          </cell>
          <cell r="N23">
            <v>346558.85000000009</v>
          </cell>
          <cell r="O23">
            <v>327889.53999999957</v>
          </cell>
          <cell r="Q23">
            <v>349333.4299999997</v>
          </cell>
          <cell r="R23">
            <v>367488.00000000093</v>
          </cell>
          <cell r="S23">
            <v>340159</v>
          </cell>
        </row>
        <row r="25">
          <cell r="E25">
            <v>44.620118072856805</v>
          </cell>
          <cell r="F25">
            <v>46.617975818439319</v>
          </cell>
          <cell r="G25">
            <v>43.70329725145907</v>
          </cell>
          <cell r="I25">
            <v>53.597727357072628</v>
          </cell>
          <cell r="J25">
            <v>45.187128499550077</v>
          </cell>
          <cell r="K25">
            <v>40.096467262843952</v>
          </cell>
          <cell r="M25">
            <v>46.219124466494137</v>
          </cell>
          <cell r="N25">
            <v>42.812950911211267</v>
          </cell>
          <cell r="O25">
            <v>42.904618903496143</v>
          </cell>
          <cell r="Q25">
            <v>44.725785347017336</v>
          </cell>
          <cell r="R25">
            <v>45.539182944616464</v>
          </cell>
          <cell r="S25">
            <v>43.896524891245576</v>
          </cell>
          <cell r="T25">
            <v>45.064125023266463</v>
          </cell>
        </row>
        <row r="27">
          <cell r="E27">
            <v>0.76013294375170248</v>
          </cell>
          <cell r="F27">
            <v>0.82603235933349428</v>
          </cell>
          <cell r="G27">
            <v>0.7653561737132184</v>
          </cell>
          <cell r="I27">
            <v>0.7718387347569502</v>
          </cell>
          <cell r="J27">
            <v>0.92026523617940692</v>
          </cell>
          <cell r="K27">
            <v>0.93112402822903251</v>
          </cell>
          <cell r="M27">
            <v>0.8367732800266533</v>
          </cell>
          <cell r="N27">
            <v>0.87023447997913284</v>
          </cell>
          <cell r="O27">
            <v>0.84106497616704379</v>
          </cell>
          <cell r="Q27">
            <v>0.80005851118051041</v>
          </cell>
          <cell r="R27">
            <v>0.80913594930323074</v>
          </cell>
          <cell r="S27">
            <v>0.82173645960326236</v>
          </cell>
          <cell r="T27">
            <v>0.82631982373476032</v>
          </cell>
        </row>
        <row r="43">
          <cell r="E43">
            <v>6847824.5899999989</v>
          </cell>
          <cell r="F43">
            <v>6943900.8700000001</v>
          </cell>
          <cell r="G43">
            <v>6712278.3099999996</v>
          </cell>
          <cell r="I43">
            <v>6773955.2400000012</v>
          </cell>
          <cell r="J43">
            <v>7364908.4999999991</v>
          </cell>
          <cell r="K43">
            <v>6860783.3999999994</v>
          </cell>
          <cell r="M43">
            <v>7288639.9900000002</v>
          </cell>
          <cell r="N43">
            <v>7759851.75</v>
          </cell>
          <cell r="O43">
            <v>7642612.3600000013</v>
          </cell>
          <cell r="Q43">
            <v>7733320.830000001</v>
          </cell>
          <cell r="R43">
            <v>8396018.3099999987</v>
          </cell>
          <cell r="S43">
            <v>7647097.7800000003</v>
          </cell>
        </row>
        <row r="119">
          <cell r="E119">
            <v>2186833.4899999998</v>
          </cell>
          <cell r="F119">
            <v>2243929.33</v>
          </cell>
          <cell r="G119">
            <v>2173156.2299999995</v>
          </cell>
          <cell r="I119">
            <v>2362925.1600000006</v>
          </cell>
          <cell r="J119">
            <v>2285095.9899999998</v>
          </cell>
          <cell r="K119">
            <v>2127279.3699999996</v>
          </cell>
          <cell r="M119">
            <v>2175139.9500000002</v>
          </cell>
          <cell r="N119">
            <v>2202269.4500000002</v>
          </cell>
          <cell r="O119">
            <v>2633973.5999999996</v>
          </cell>
          <cell r="Q119">
            <v>1964072.63</v>
          </cell>
          <cell r="R119">
            <v>2610784.2799999998</v>
          </cell>
          <cell r="S119">
            <v>2668730.1500000008</v>
          </cell>
        </row>
      </sheetData>
      <sheetData sheetId="25">
        <row r="5">
          <cell r="E5">
            <v>17</v>
          </cell>
          <cell r="F5">
            <v>20</v>
          </cell>
          <cell r="G5">
            <v>14</v>
          </cell>
          <cell r="I5">
            <v>24</v>
          </cell>
          <cell r="J5">
            <v>24</v>
          </cell>
          <cell r="K5">
            <v>28</v>
          </cell>
          <cell r="M5">
            <v>22</v>
          </cell>
          <cell r="N5">
            <v>37</v>
          </cell>
          <cell r="O5">
            <v>70</v>
          </cell>
          <cell r="Q5">
            <v>20</v>
          </cell>
          <cell r="R5">
            <v>11</v>
          </cell>
          <cell r="S5">
            <v>24</v>
          </cell>
        </row>
        <row r="18">
          <cell r="E18">
            <v>68495</v>
          </cell>
          <cell r="F18">
            <v>76791</v>
          </cell>
          <cell r="G18">
            <v>75718</v>
          </cell>
          <cell r="I18">
            <v>79934</v>
          </cell>
          <cell r="J18">
            <v>76059</v>
          </cell>
          <cell r="K18">
            <v>75333</v>
          </cell>
          <cell r="M18">
            <v>78496</v>
          </cell>
          <cell r="N18">
            <v>97907</v>
          </cell>
          <cell r="O18">
            <v>86182</v>
          </cell>
          <cell r="Q18">
            <v>79546</v>
          </cell>
          <cell r="R18">
            <v>74233</v>
          </cell>
          <cell r="S18">
            <v>73326</v>
          </cell>
        </row>
        <row r="23">
          <cell r="E23">
            <v>18305</v>
          </cell>
          <cell r="F23">
            <v>17869</v>
          </cell>
          <cell r="G23">
            <v>17432</v>
          </cell>
          <cell r="I23">
            <v>16354</v>
          </cell>
          <cell r="J23">
            <v>18653.5</v>
          </cell>
          <cell r="K23">
            <v>17418</v>
          </cell>
          <cell r="M23">
            <v>17576</v>
          </cell>
          <cell r="N23">
            <v>29239</v>
          </cell>
          <cell r="O23">
            <v>22347</v>
          </cell>
          <cell r="Q23">
            <v>19246</v>
          </cell>
          <cell r="R23">
            <v>21519</v>
          </cell>
          <cell r="S23">
            <v>21327</v>
          </cell>
        </row>
        <row r="25">
          <cell r="E25">
            <v>21.088709677419356</v>
          </cell>
          <cell r="F25">
            <v>18.873046049852132</v>
          </cell>
          <cell r="G25">
            <v>18.713902308105208</v>
          </cell>
          <cell r="I25">
            <v>16.977410514076904</v>
          </cell>
          <cell r="J25">
            <v>19.553139970020649</v>
          </cell>
          <cell r="K25">
            <v>18.631268184151978</v>
          </cell>
          <cell r="M25">
            <v>17.84727863525589</v>
          </cell>
          <cell r="N25">
            <v>22.884805034203154</v>
          </cell>
          <cell r="O25">
            <v>20.552934359738433</v>
          </cell>
          <cell r="Q25">
            <v>19.445903892009863</v>
          </cell>
          <cell r="R25">
            <v>22.445552403204271</v>
          </cell>
          <cell r="S25">
            <v>22.531773953281988</v>
          </cell>
          <cell r="T25">
            <v>20.035640795496477</v>
          </cell>
        </row>
        <row r="27">
          <cell r="E27">
            <v>0.45755148664987744</v>
          </cell>
          <cell r="F27">
            <v>0.52875438958892795</v>
          </cell>
          <cell r="G27">
            <v>0.50293753300365651</v>
          </cell>
          <cell r="I27">
            <v>0.52898063986711619</v>
          </cell>
          <cell r="J27">
            <v>0.55481880252100846</v>
          </cell>
          <cell r="K27">
            <v>0.4940225196571556</v>
          </cell>
          <cell r="M27">
            <v>0.52934115584328001</v>
          </cell>
          <cell r="N27">
            <v>0.6352791557036398</v>
          </cell>
          <cell r="O27">
            <v>0.57202973582901895</v>
          </cell>
          <cell r="Q27">
            <v>0.50676409598104077</v>
          </cell>
          <cell r="R27">
            <v>0.47170548669867163</v>
          </cell>
          <cell r="S27">
            <v>0.47996072655866473</v>
          </cell>
          <cell r="T27">
            <v>0.51981404075101045</v>
          </cell>
        </row>
        <row r="43">
          <cell r="E43">
            <v>1055114.99</v>
          </cell>
          <cell r="F43">
            <v>1171487.4500000002</v>
          </cell>
          <cell r="G43">
            <v>1181431.8199999998</v>
          </cell>
          <cell r="I43">
            <v>1241574.56</v>
          </cell>
          <cell r="J43">
            <v>1184297.8600000001</v>
          </cell>
          <cell r="K43">
            <v>1162685.1199999999</v>
          </cell>
          <cell r="M43">
            <v>1192838.1100000001</v>
          </cell>
          <cell r="N43">
            <v>1495650.2</v>
          </cell>
          <cell r="O43">
            <v>1472996.48</v>
          </cell>
          <cell r="Q43">
            <v>1228048.44</v>
          </cell>
          <cell r="R43">
            <v>1140923.7599999998</v>
          </cell>
          <cell r="S43">
            <v>1180332.3600000001</v>
          </cell>
        </row>
        <row r="119">
          <cell r="E119">
            <v>558765.9800000001</v>
          </cell>
          <cell r="F119">
            <v>579823.87999999989</v>
          </cell>
          <cell r="G119">
            <v>562473.40000000014</v>
          </cell>
          <cell r="I119">
            <v>584253.19999999995</v>
          </cell>
          <cell r="J119">
            <v>585027.24</v>
          </cell>
          <cell r="K119">
            <v>606627.16</v>
          </cell>
          <cell r="M119">
            <v>930527.56999999983</v>
          </cell>
          <cell r="N119">
            <v>578031.16999999981</v>
          </cell>
          <cell r="O119">
            <v>628225.75999999989</v>
          </cell>
          <cell r="Q119">
            <v>623399.55000000005</v>
          </cell>
          <cell r="R119">
            <v>619434.52</v>
          </cell>
          <cell r="S119">
            <v>616726.19999999995</v>
          </cell>
        </row>
      </sheetData>
      <sheetData sheetId="26">
        <row r="5">
          <cell r="E5">
            <v>5</v>
          </cell>
          <cell r="F5">
            <v>6</v>
          </cell>
          <cell r="G5">
            <v>6</v>
          </cell>
          <cell r="I5">
            <v>12</v>
          </cell>
          <cell r="J5">
            <v>11</v>
          </cell>
          <cell r="K5">
            <v>10</v>
          </cell>
          <cell r="M5">
            <v>13</v>
          </cell>
          <cell r="N5">
            <v>18</v>
          </cell>
          <cell r="O5">
            <v>10</v>
          </cell>
          <cell r="Q5">
            <v>8</v>
          </cell>
          <cell r="R5">
            <v>6</v>
          </cell>
          <cell r="S5">
            <v>2</v>
          </cell>
        </row>
        <row r="18">
          <cell r="E18">
            <v>31789</v>
          </cell>
          <cell r="F18">
            <v>31633</v>
          </cell>
          <cell r="G18">
            <v>31028</v>
          </cell>
          <cell r="I18">
            <v>33163</v>
          </cell>
          <cell r="J18">
            <v>30463</v>
          </cell>
          <cell r="K18">
            <v>30829</v>
          </cell>
          <cell r="M18">
            <v>34914</v>
          </cell>
          <cell r="N18">
            <v>37318</v>
          </cell>
          <cell r="O18">
            <v>36055</v>
          </cell>
          <cell r="Q18">
            <v>33753</v>
          </cell>
          <cell r="R18">
            <v>32150</v>
          </cell>
          <cell r="S18">
            <v>31710</v>
          </cell>
        </row>
        <row r="23">
          <cell r="E23">
            <v>7946</v>
          </cell>
          <cell r="F23">
            <v>8078</v>
          </cell>
          <cell r="G23">
            <v>10461</v>
          </cell>
          <cell r="I23">
            <v>11063</v>
          </cell>
          <cell r="J23">
            <v>8916</v>
          </cell>
          <cell r="K23">
            <v>12327</v>
          </cell>
          <cell r="M23">
            <v>10095</v>
          </cell>
          <cell r="N23">
            <v>8955</v>
          </cell>
          <cell r="O23">
            <v>7247</v>
          </cell>
          <cell r="Q23">
            <v>8240</v>
          </cell>
          <cell r="R23">
            <v>6827</v>
          </cell>
          <cell r="S23">
            <v>7581</v>
          </cell>
        </row>
        <row r="25">
          <cell r="E25">
            <v>19.99748332704165</v>
          </cell>
          <cell r="F25">
            <v>20.341970738586287</v>
          </cell>
          <cell r="G25">
            <v>25.213912121285158</v>
          </cell>
          <cell r="I25">
            <v>25.01469723691946</v>
          </cell>
          <cell r="J25">
            <v>22.641509433962263</v>
          </cell>
          <cell r="K25">
            <v>28.543972583707681</v>
          </cell>
          <cell r="M25">
            <v>22.341485006086092</v>
          </cell>
          <cell r="N25">
            <v>19.347520795073997</v>
          </cell>
          <cell r="O25">
            <v>16.726676822231454</v>
          </cell>
          <cell r="Q25">
            <v>19.62231800538185</v>
          </cell>
          <cell r="R25">
            <v>17.457232720484825</v>
          </cell>
          <cell r="S25">
            <v>19.294494922501336</v>
          </cell>
          <cell r="T25">
            <v>21.422393137580457</v>
          </cell>
        </row>
        <row r="27">
          <cell r="E27">
            <v>0.61904715538981336</v>
          </cell>
          <cell r="F27">
            <v>0.63462734476878324</v>
          </cell>
          <cell r="G27">
            <v>0.6006019956834393</v>
          </cell>
          <cell r="I27">
            <v>0.63886186536183165</v>
          </cell>
          <cell r="J27">
            <v>0.64567613395506573</v>
          </cell>
          <cell r="K27">
            <v>0.58688927174254468</v>
          </cell>
          <cell r="M27">
            <v>0.68258064516129036</v>
          </cell>
          <cell r="N27">
            <v>0.70029461990279418</v>
          </cell>
          <cell r="O27">
            <v>0.69409952834729038</v>
          </cell>
          <cell r="Q27">
            <v>0.62611066797751769</v>
          </cell>
          <cell r="R27">
            <v>0.59432479896478418</v>
          </cell>
          <cell r="S27">
            <v>0.60521042084168342</v>
          </cell>
          <cell r="T27">
            <v>0.63645633083058273</v>
          </cell>
        </row>
        <row r="43">
          <cell r="E43">
            <v>498907.45</v>
          </cell>
          <cell r="F43">
            <v>497834.44</v>
          </cell>
          <cell r="G43">
            <v>485046.67</v>
          </cell>
          <cell r="I43">
            <v>529820.75999999989</v>
          </cell>
          <cell r="J43">
            <v>488455.8299999999</v>
          </cell>
          <cell r="K43">
            <v>493667.14</v>
          </cell>
          <cell r="M43">
            <v>549904.87</v>
          </cell>
          <cell r="N43">
            <v>590934.26000000013</v>
          </cell>
          <cell r="O43">
            <v>577987.68000000005</v>
          </cell>
          <cell r="Q43">
            <v>555285.52</v>
          </cell>
          <cell r="R43">
            <v>504607.74999999994</v>
          </cell>
          <cell r="S43">
            <v>501819.64</v>
          </cell>
        </row>
        <row r="119">
          <cell r="E119">
            <v>319547.64999999997</v>
          </cell>
          <cell r="F119">
            <v>306332.35000000009</v>
          </cell>
          <cell r="G119">
            <v>282111.38000000006</v>
          </cell>
          <cell r="I119">
            <v>308144.18</v>
          </cell>
          <cell r="J119">
            <v>337208.71</v>
          </cell>
          <cell r="K119">
            <v>295864.93</v>
          </cell>
          <cell r="M119">
            <v>304917.01999999996</v>
          </cell>
          <cell r="N119">
            <v>291157.02999999997</v>
          </cell>
          <cell r="O119">
            <v>309287.13</v>
          </cell>
          <cell r="Q119">
            <v>315847.77</v>
          </cell>
          <cell r="R119">
            <v>308571.55</v>
          </cell>
          <cell r="S119">
            <v>295086.02</v>
          </cell>
        </row>
      </sheetData>
      <sheetData sheetId="27">
        <row r="5">
          <cell r="E5">
            <v>5</v>
          </cell>
          <cell r="F5">
            <v>6</v>
          </cell>
          <cell r="G5">
            <v>8</v>
          </cell>
          <cell r="I5">
            <v>11</v>
          </cell>
          <cell r="J5">
            <v>17</v>
          </cell>
          <cell r="K5">
            <v>27</v>
          </cell>
          <cell r="M5">
            <v>8</v>
          </cell>
          <cell r="N5">
            <v>9</v>
          </cell>
          <cell r="O5">
            <v>5</v>
          </cell>
          <cell r="Q5">
            <v>12</v>
          </cell>
          <cell r="R5">
            <v>10</v>
          </cell>
          <cell r="S5">
            <v>1</v>
          </cell>
        </row>
        <row r="18">
          <cell r="E18">
            <v>39433</v>
          </cell>
          <cell r="F18">
            <v>35199</v>
          </cell>
          <cell r="G18">
            <v>34778</v>
          </cell>
          <cell r="I18">
            <v>40731</v>
          </cell>
          <cell r="J18">
            <v>35888</v>
          </cell>
          <cell r="K18">
            <v>37677</v>
          </cell>
          <cell r="M18">
            <v>41120</v>
          </cell>
          <cell r="N18">
            <v>43854</v>
          </cell>
          <cell r="O18">
            <v>43745</v>
          </cell>
          <cell r="Q18">
            <v>39651</v>
          </cell>
          <cell r="R18">
            <v>37969</v>
          </cell>
          <cell r="S18">
            <v>39767</v>
          </cell>
        </row>
        <row r="23">
          <cell r="E23">
            <v>9178</v>
          </cell>
          <cell r="F23">
            <v>12005</v>
          </cell>
          <cell r="G23">
            <v>15821</v>
          </cell>
          <cell r="I23">
            <v>11778</v>
          </cell>
          <cell r="J23">
            <v>13377</v>
          </cell>
          <cell r="K23">
            <v>19635</v>
          </cell>
          <cell r="M23">
            <v>17863</v>
          </cell>
          <cell r="N23">
            <v>6309</v>
          </cell>
          <cell r="O23">
            <v>3261</v>
          </cell>
          <cell r="Q23">
            <v>7613</v>
          </cell>
          <cell r="R23">
            <v>3093</v>
          </cell>
          <cell r="S23">
            <v>4972</v>
          </cell>
        </row>
        <row r="25">
          <cell r="E25">
            <v>18.880500298286396</v>
          </cell>
          <cell r="F25">
            <v>25.428934547765305</v>
          </cell>
          <cell r="G25">
            <v>31.263091333043512</v>
          </cell>
          <cell r="I25">
            <v>22.430440495914986</v>
          </cell>
          <cell r="J25">
            <v>27.12947189097104</v>
          </cell>
          <cell r="K25">
            <v>34.235349502205636</v>
          </cell>
          <cell r="M25">
            <v>30.276784352277158</v>
          </cell>
          <cell r="N25">
            <v>12.572988700452381</v>
          </cell>
          <cell r="O25">
            <v>6.9374122452452882</v>
          </cell>
          <cell r="Q25">
            <v>16.107396750169261</v>
          </cell>
          <cell r="R25">
            <v>7.5325118114071401</v>
          </cell>
          <cell r="S25">
            <v>11.113346297413889</v>
          </cell>
          <cell r="T25">
            <v>20.997871718058118</v>
          </cell>
        </row>
        <row r="27">
          <cell r="E27">
            <v>0.56472020335827577</v>
          </cell>
          <cell r="F27">
            <v>0.51973421926910301</v>
          </cell>
          <cell r="G27">
            <v>0.49563550596065187</v>
          </cell>
          <cell r="I27">
            <v>0.57817523687852657</v>
          </cell>
          <cell r="J27">
            <v>0.56055730842522877</v>
          </cell>
          <cell r="K27">
            <v>0.52648347272003182</v>
          </cell>
          <cell r="M27">
            <v>0.5894072959220239</v>
          </cell>
          <cell r="N27">
            <v>0.60675323237843559</v>
          </cell>
          <cell r="O27">
            <v>0.62421518264840181</v>
          </cell>
          <cell r="Q27">
            <v>0.54579241140560364</v>
          </cell>
          <cell r="R27">
            <v>0.52041914238916642</v>
          </cell>
          <cell r="S27">
            <v>0.56203801851459256</v>
          </cell>
          <cell r="T27">
            <v>0.55854031867370868</v>
          </cell>
        </row>
        <row r="43">
          <cell r="E43">
            <v>608549.37999999989</v>
          </cell>
          <cell r="F43">
            <v>554710.67999999993</v>
          </cell>
          <cell r="G43">
            <v>549828.36</v>
          </cell>
          <cell r="I43">
            <v>649663.5</v>
          </cell>
          <cell r="J43">
            <v>582510.17000000004</v>
          </cell>
          <cell r="K43">
            <v>612506.08000000007</v>
          </cell>
          <cell r="M43">
            <v>635503.60999999987</v>
          </cell>
          <cell r="N43">
            <v>671583.73</v>
          </cell>
          <cell r="O43">
            <v>665796.86</v>
          </cell>
          <cell r="Q43">
            <v>634032.19000000006</v>
          </cell>
          <cell r="R43">
            <v>602111.15</v>
          </cell>
          <cell r="S43">
            <v>609812.40000000014</v>
          </cell>
        </row>
        <row r="119">
          <cell r="E119">
            <v>331798.03999999998</v>
          </cell>
          <cell r="F119">
            <v>336357.72000000003</v>
          </cell>
          <cell r="G119">
            <v>343099.05</v>
          </cell>
          <cell r="I119">
            <v>355369.37</v>
          </cell>
          <cell r="J119">
            <v>341163.00000000006</v>
          </cell>
          <cell r="K119">
            <v>340069.03</v>
          </cell>
          <cell r="M119">
            <v>345063.75000000006</v>
          </cell>
          <cell r="N119">
            <v>336610.44</v>
          </cell>
          <cell r="O119">
            <v>345119.66</v>
          </cell>
          <cell r="Q119">
            <v>333498.0400000001</v>
          </cell>
          <cell r="R119">
            <v>398623.07</v>
          </cell>
          <cell r="S119">
            <v>351889.23000000004</v>
          </cell>
        </row>
      </sheetData>
      <sheetData sheetId="28">
        <row r="5">
          <cell r="E5">
            <v>31</v>
          </cell>
          <cell r="F5">
            <v>54</v>
          </cell>
          <cell r="G5">
            <v>55</v>
          </cell>
          <cell r="I5">
            <v>70</v>
          </cell>
          <cell r="J5">
            <v>70</v>
          </cell>
          <cell r="K5">
            <v>79</v>
          </cell>
          <cell r="M5">
            <v>88</v>
          </cell>
          <cell r="N5">
            <v>129</v>
          </cell>
          <cell r="O5">
            <v>111</v>
          </cell>
          <cell r="Q5">
            <v>97</v>
          </cell>
          <cell r="R5">
            <v>101</v>
          </cell>
          <cell r="S5">
            <v>101</v>
          </cell>
        </row>
        <row r="18">
          <cell r="E18">
            <v>235103</v>
          </cell>
          <cell r="F18">
            <v>244662</v>
          </cell>
          <cell r="G18">
            <v>245794</v>
          </cell>
          <cell r="I18">
            <v>240284</v>
          </cell>
          <cell r="J18">
            <v>240470</v>
          </cell>
          <cell r="K18">
            <v>235315</v>
          </cell>
          <cell r="M18">
            <v>261008</v>
          </cell>
          <cell r="N18">
            <v>278776</v>
          </cell>
          <cell r="O18">
            <v>271877</v>
          </cell>
          <cell r="Q18">
            <v>260063</v>
          </cell>
          <cell r="R18">
            <v>258803</v>
          </cell>
          <cell r="S18">
            <v>255691</v>
          </cell>
        </row>
        <row r="23">
          <cell r="E23">
            <v>116501</v>
          </cell>
          <cell r="F23">
            <v>96028</v>
          </cell>
          <cell r="G23">
            <v>108071</v>
          </cell>
          <cell r="I23">
            <v>98144</v>
          </cell>
          <cell r="J23">
            <v>106593</v>
          </cell>
          <cell r="K23">
            <v>98394</v>
          </cell>
          <cell r="M23">
            <v>106858</v>
          </cell>
          <cell r="N23">
            <v>82607</v>
          </cell>
          <cell r="O23">
            <v>79813</v>
          </cell>
          <cell r="Q23">
            <v>96165</v>
          </cell>
          <cell r="R23">
            <v>98997</v>
          </cell>
          <cell r="S23">
            <v>99698</v>
          </cell>
        </row>
        <row r="25">
          <cell r="E25">
            <v>33.134150919784759</v>
          </cell>
          <cell r="F25">
            <v>28.186327746631836</v>
          </cell>
          <cell r="G25">
            <v>30.540177751402371</v>
          </cell>
          <cell r="I25">
            <v>28.999964541940972</v>
          </cell>
          <cell r="J25">
            <v>30.697123899539513</v>
          </cell>
          <cell r="K25">
            <v>29.450375784568141</v>
          </cell>
          <cell r="M25">
            <v>29.012823332328754</v>
          </cell>
          <cell r="N25">
            <v>22.847952294420427</v>
          </cell>
          <cell r="O25">
            <v>22.688585918311652</v>
          </cell>
          <cell r="Q25">
            <v>26.994896612900508</v>
          </cell>
          <cell r="R25">
            <v>27.664384518653065</v>
          </cell>
          <cell r="S25">
            <v>28.050362242385876</v>
          </cell>
          <cell r="T25">
            <v>28.168058546699871</v>
          </cell>
        </row>
        <row r="27">
          <cell r="E27">
            <v>0.62958390685169219</v>
          </cell>
          <cell r="F27">
            <v>0.67472491106147103</v>
          </cell>
          <cell r="G27">
            <v>0.65308996414294462</v>
          </cell>
          <cell r="I27">
            <v>0.635752688172043</v>
          </cell>
          <cell r="J27">
            <v>0.70107871720116621</v>
          </cell>
          <cell r="K27">
            <v>0.61626194045974447</v>
          </cell>
          <cell r="M27">
            <v>0.70191743982788757</v>
          </cell>
          <cell r="N27">
            <v>0.71933561521004574</v>
          </cell>
          <cell r="O27">
            <v>0.71822528662756913</v>
          </cell>
          <cell r="Q27">
            <v>0.65962643751046268</v>
          </cell>
          <cell r="R27">
            <v>0.65179247148126185</v>
          </cell>
          <cell r="S27">
            <v>0.66075147944285084</v>
          </cell>
          <cell r="T27">
            <v>0.66427518362833804</v>
          </cell>
        </row>
        <row r="43">
          <cell r="E43">
            <v>3815701.1500000004</v>
          </cell>
          <cell r="F43">
            <v>3990676.49</v>
          </cell>
          <cell r="G43">
            <v>4274772.82</v>
          </cell>
          <cell r="I43">
            <v>3998348.4</v>
          </cell>
          <cell r="J43">
            <v>4057943.1799999997</v>
          </cell>
          <cell r="K43">
            <v>3981102.8400000003</v>
          </cell>
          <cell r="M43">
            <v>4273128.79</v>
          </cell>
          <cell r="N43">
            <v>4642014.54</v>
          </cell>
          <cell r="O43">
            <v>4570741.0000000009</v>
          </cell>
          <cell r="Q43">
            <v>4336843.76</v>
          </cell>
          <cell r="R43">
            <v>4435393.2</v>
          </cell>
          <cell r="S43">
            <v>4329181.8499999996</v>
          </cell>
        </row>
        <row r="119">
          <cell r="E119">
            <v>1405766.81</v>
          </cell>
          <cell r="F119">
            <v>1371623.1</v>
          </cell>
          <cell r="G119">
            <v>1334474.3200000003</v>
          </cell>
          <cell r="I119">
            <v>1549560.14</v>
          </cell>
          <cell r="J119">
            <v>1375851.2300000002</v>
          </cell>
          <cell r="K119">
            <v>1880044.9200000002</v>
          </cell>
          <cell r="M119">
            <v>1447339.99</v>
          </cell>
          <cell r="N119">
            <v>1407548.3699999996</v>
          </cell>
          <cell r="O119">
            <v>1523998.3400000003</v>
          </cell>
          <cell r="Q119">
            <v>1460923.9700000002</v>
          </cell>
          <cell r="R119">
            <v>1719796.76</v>
          </cell>
          <cell r="S119">
            <v>2020159.9999999998</v>
          </cell>
        </row>
      </sheetData>
      <sheetData sheetId="29">
        <row r="5">
          <cell r="E5">
            <v>11</v>
          </cell>
          <cell r="F5">
            <v>12</v>
          </cell>
          <cell r="G5">
            <v>9</v>
          </cell>
          <cell r="I5">
            <v>11</v>
          </cell>
          <cell r="J5">
            <v>12</v>
          </cell>
          <cell r="K5">
            <v>22</v>
          </cell>
          <cell r="M5">
            <v>20</v>
          </cell>
          <cell r="N5">
            <v>15</v>
          </cell>
          <cell r="O5">
            <v>20</v>
          </cell>
          <cell r="Q5">
            <v>31</v>
          </cell>
          <cell r="R5">
            <v>63</v>
          </cell>
          <cell r="S5">
            <v>35</v>
          </cell>
        </row>
        <row r="18">
          <cell r="E18">
            <v>25304</v>
          </cell>
          <cell r="F18">
            <v>30002</v>
          </cell>
          <cell r="G18">
            <v>26102</v>
          </cell>
          <cell r="I18">
            <v>32992</v>
          </cell>
          <cell r="J18">
            <v>25152</v>
          </cell>
          <cell r="K18">
            <v>26252</v>
          </cell>
          <cell r="M18">
            <v>31633</v>
          </cell>
          <cell r="N18">
            <v>34369</v>
          </cell>
          <cell r="O18">
            <v>32013</v>
          </cell>
          <cell r="Q18">
            <v>31109</v>
          </cell>
          <cell r="R18">
            <v>28868</v>
          </cell>
          <cell r="S18">
            <v>28696</v>
          </cell>
        </row>
        <row r="23">
          <cell r="E23">
            <v>4206</v>
          </cell>
          <cell r="F23">
            <v>5121</v>
          </cell>
          <cell r="G23">
            <v>4829</v>
          </cell>
          <cell r="I23">
            <v>5601</v>
          </cell>
          <cell r="J23">
            <v>4748</v>
          </cell>
          <cell r="K23">
            <v>4692</v>
          </cell>
          <cell r="M23">
            <v>5676</v>
          </cell>
          <cell r="N23">
            <v>6112</v>
          </cell>
          <cell r="O23">
            <v>5725</v>
          </cell>
          <cell r="Q23">
            <v>5428</v>
          </cell>
          <cell r="R23">
            <v>5071</v>
          </cell>
          <cell r="S23">
            <v>7417</v>
          </cell>
        </row>
        <row r="25">
          <cell r="E25">
            <v>14.207539521686259</v>
          </cell>
          <cell r="F25">
            <v>14.580189619337755</v>
          </cell>
          <cell r="G25">
            <v>15.612169021370146</v>
          </cell>
          <cell r="I25">
            <v>14.512994584510144</v>
          </cell>
          <cell r="J25">
            <v>15.873758817826218</v>
          </cell>
          <cell r="K25">
            <v>15.159445575264128</v>
          </cell>
          <cell r="M25">
            <v>15.179311635867675</v>
          </cell>
          <cell r="N25">
            <v>15.089495124058757</v>
          </cell>
          <cell r="O25">
            <v>15.170385288038581</v>
          </cell>
          <cell r="Q25">
            <v>14.848857885378198</v>
          </cell>
          <cell r="R25">
            <v>14.941512713986858</v>
          </cell>
          <cell r="S25">
            <v>20.538310303768725</v>
          </cell>
          <cell r="T25">
            <v>15.484622240964548</v>
          </cell>
        </row>
        <row r="27">
          <cell r="E27">
            <v>0.48630209384338935</v>
          </cell>
          <cell r="F27">
            <v>0.59175542406311632</v>
          </cell>
          <cell r="G27">
            <v>0.49558563861094762</v>
          </cell>
          <cell r="I27">
            <v>0.62328437160534644</v>
          </cell>
          <cell r="J27">
            <v>0.5225629518823236</v>
          </cell>
          <cell r="K27">
            <v>0.48795085547532085</v>
          </cell>
          <cell r="M27">
            <v>0.60081671415004745</v>
          </cell>
          <cell r="N27">
            <v>0.6260177410247536</v>
          </cell>
          <cell r="O27">
            <v>0.5968120805369127</v>
          </cell>
          <cell r="Q27">
            <v>0.55351137839617104</v>
          </cell>
          <cell r="R27">
            <v>0.50079365767766226</v>
          </cell>
          <cell r="S27">
            <v>0.50119640206095539</v>
          </cell>
          <cell r="T27">
            <v>0.53666657785457905</v>
          </cell>
        </row>
        <row r="43">
          <cell r="E43">
            <v>411276.01</v>
          </cell>
          <cell r="F43">
            <v>459857.97</v>
          </cell>
          <cell r="G43">
            <v>405592.49</v>
          </cell>
          <cell r="I43">
            <v>517760.76</v>
          </cell>
          <cell r="J43">
            <v>403612.93</v>
          </cell>
          <cell r="K43">
            <v>413682.18000000005</v>
          </cell>
          <cell r="M43">
            <v>500494.29</v>
          </cell>
          <cell r="N43">
            <v>529789.35</v>
          </cell>
          <cell r="O43">
            <v>501360.70999999996</v>
          </cell>
          <cell r="Q43">
            <v>498056.35</v>
          </cell>
          <cell r="R43">
            <v>489287.27</v>
          </cell>
          <cell r="S43">
            <v>488686.85</v>
          </cell>
        </row>
        <row r="119">
          <cell r="E119">
            <v>233854.66999999998</v>
          </cell>
          <cell r="F119">
            <v>251759.43999999997</v>
          </cell>
          <cell r="G119">
            <v>263172.65999999997</v>
          </cell>
          <cell r="I119">
            <v>245080.72999999998</v>
          </cell>
          <cell r="J119">
            <v>239116.65</v>
          </cell>
          <cell r="K119">
            <v>227348.94999999998</v>
          </cell>
          <cell r="M119">
            <v>249676.12000000002</v>
          </cell>
          <cell r="N119">
            <v>250194.78000000003</v>
          </cell>
          <cell r="O119">
            <v>270158.75</v>
          </cell>
          <cell r="Q119">
            <v>257360.15</v>
          </cell>
          <cell r="R119">
            <v>286192.08000000007</v>
          </cell>
          <cell r="S119">
            <v>532759.05999999994</v>
          </cell>
        </row>
      </sheetData>
      <sheetData sheetId="30">
        <row r="5">
          <cell r="E5">
            <v>23</v>
          </cell>
          <cell r="F5">
            <v>9</v>
          </cell>
          <cell r="G5">
            <v>11</v>
          </cell>
          <cell r="I5">
            <v>9</v>
          </cell>
          <cell r="J5">
            <v>15</v>
          </cell>
          <cell r="K5">
            <v>15</v>
          </cell>
          <cell r="M5">
            <v>19</v>
          </cell>
          <cell r="N5">
            <v>15</v>
          </cell>
          <cell r="O5">
            <v>27</v>
          </cell>
          <cell r="Q5">
            <v>14</v>
          </cell>
          <cell r="R5">
            <v>15</v>
          </cell>
          <cell r="S5">
            <v>13</v>
          </cell>
        </row>
        <row r="18">
          <cell r="E18">
            <v>42771</v>
          </cell>
          <cell r="F18">
            <v>46567</v>
          </cell>
          <cell r="G18">
            <v>45216</v>
          </cell>
          <cell r="I18">
            <v>46515</v>
          </cell>
          <cell r="J18">
            <v>43610</v>
          </cell>
          <cell r="K18">
            <v>45815</v>
          </cell>
          <cell r="M18">
            <v>53075</v>
          </cell>
          <cell r="N18">
            <v>62143</v>
          </cell>
          <cell r="O18">
            <v>60798</v>
          </cell>
          <cell r="Q18">
            <v>50164</v>
          </cell>
          <cell r="R18">
            <v>49835</v>
          </cell>
          <cell r="S18">
            <v>47419</v>
          </cell>
        </row>
        <row r="23">
          <cell r="E23">
            <v>9864</v>
          </cell>
          <cell r="F23">
            <v>10793</v>
          </cell>
          <cell r="G23">
            <v>9726</v>
          </cell>
          <cell r="I23">
            <v>10665</v>
          </cell>
          <cell r="J23">
            <v>9912</v>
          </cell>
          <cell r="K23">
            <v>11419</v>
          </cell>
          <cell r="M23">
            <v>14093</v>
          </cell>
          <cell r="N23">
            <v>12977</v>
          </cell>
          <cell r="O23">
            <v>12232</v>
          </cell>
          <cell r="Q23">
            <v>10182</v>
          </cell>
          <cell r="R23">
            <v>9647</v>
          </cell>
          <cell r="S23">
            <v>10031</v>
          </cell>
        </row>
        <row r="25">
          <cell r="E25">
            <v>18.047754093861496</v>
          </cell>
          <cell r="F25">
            <v>17.869205298013245</v>
          </cell>
          <cell r="G25">
            <v>17.693287247589595</v>
          </cell>
          <cell r="I25">
            <v>18.015202702702702</v>
          </cell>
          <cell r="J25">
            <v>17.845954412876743</v>
          </cell>
          <cell r="K25">
            <v>18.183121019108281</v>
          </cell>
          <cell r="M25">
            <v>19.452035886818496</v>
          </cell>
          <cell r="N25">
            <v>17.03465476503019</v>
          </cell>
          <cell r="O25">
            <v>16.287616511318241</v>
          </cell>
          <cell r="Q25">
            <v>16.726352794296414</v>
          </cell>
          <cell r="R25">
            <v>16.21344537815126</v>
          </cell>
          <cell r="S25">
            <v>17.445217391304347</v>
          </cell>
          <cell r="T25">
            <v>17.558207672213687</v>
          </cell>
        </row>
        <row r="27">
          <cell r="E27">
            <v>0.47355746607837818</v>
          </cell>
          <cell r="F27">
            <v>0.53167779870982479</v>
          </cell>
          <cell r="G27">
            <v>0.49789405876814824</v>
          </cell>
          <cell r="I27">
            <v>0.51054231744394074</v>
          </cell>
          <cell r="J27">
            <v>0.52787663107947802</v>
          </cell>
          <cell r="K27">
            <v>0.49836561315341482</v>
          </cell>
          <cell r="M27">
            <v>0.59328191370444894</v>
          </cell>
          <cell r="N27">
            <v>0.66865006778712688</v>
          </cell>
          <cell r="O27">
            <v>0.67150430748840295</v>
          </cell>
          <cell r="Q27">
            <v>0.53273861675295364</v>
          </cell>
          <cell r="R27">
            <v>0.526816531267013</v>
          </cell>
          <cell r="S27">
            <v>0.51570418705818377</v>
          </cell>
          <cell r="T27">
            <v>0.54394116663880998</v>
          </cell>
        </row>
        <row r="43">
          <cell r="E43">
            <v>690379.28</v>
          </cell>
          <cell r="F43">
            <v>715049.87</v>
          </cell>
          <cell r="G43">
            <v>702172.46</v>
          </cell>
          <cell r="I43">
            <v>722760.74999999988</v>
          </cell>
          <cell r="J43">
            <v>799738.69999999984</v>
          </cell>
          <cell r="K43">
            <v>704928.03000000014</v>
          </cell>
          <cell r="M43">
            <v>807441.87999999989</v>
          </cell>
          <cell r="N43">
            <v>924407.46</v>
          </cell>
          <cell r="O43">
            <v>956139.68000000017</v>
          </cell>
          <cell r="Q43">
            <v>774089.76</v>
          </cell>
          <cell r="R43">
            <v>778284.97</v>
          </cell>
          <cell r="S43">
            <v>751858.92999999993</v>
          </cell>
        </row>
        <row r="119">
          <cell r="E119">
            <v>321335.33</v>
          </cell>
          <cell r="F119">
            <v>339092.12999999995</v>
          </cell>
          <cell r="G119">
            <v>324031.11999999988</v>
          </cell>
          <cell r="I119">
            <v>342063.24000000005</v>
          </cell>
          <cell r="J119">
            <v>317938.61</v>
          </cell>
          <cell r="K119">
            <v>415576.08999999997</v>
          </cell>
          <cell r="M119">
            <v>398752.94000000012</v>
          </cell>
          <cell r="N119">
            <v>337804.83999999997</v>
          </cell>
          <cell r="O119">
            <v>387906.4</v>
          </cell>
          <cell r="Q119">
            <v>346923.28</v>
          </cell>
          <cell r="R119">
            <v>396530.26</v>
          </cell>
          <cell r="S119">
            <v>394118.71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 กงป."/>
      <sheetName val="เป้าหมาย 2565(ข้อตกลง)"/>
      <sheetName val="รวม"/>
      <sheetName val="เขต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</sheetNames>
    <sheetDataSet>
      <sheetData sheetId="0"/>
      <sheetData sheetId="1"/>
      <sheetData sheetId="2">
        <row r="39">
          <cell r="E39">
            <v>29.481953290932211</v>
          </cell>
          <cell r="F39">
            <v>25.979685609782837</v>
          </cell>
          <cell r="G39">
            <v>29.523454168165053</v>
          </cell>
          <cell r="I39">
            <v>24.521737028204985</v>
          </cell>
          <cell r="J39">
            <v>20.672565961935909</v>
          </cell>
          <cell r="K39">
            <v>32.155093669593853</v>
          </cell>
          <cell r="M39">
            <v>21.666379916350621</v>
          </cell>
          <cell r="N39">
            <v>24.394640559818765</v>
          </cell>
          <cell r="O39">
            <v>21.569446873982042</v>
          </cell>
          <cell r="Q39">
            <v>23.321993867242082</v>
          </cell>
          <cell r="R39">
            <v>23.935089996204365</v>
          </cell>
          <cell r="S39">
            <v>22.58962446531017</v>
          </cell>
          <cell r="T39">
            <v>25.057344352724485</v>
          </cell>
        </row>
        <row r="41">
          <cell r="E41">
            <v>0.57161871261968022</v>
          </cell>
          <cell r="F41">
            <v>0.61046362564003442</v>
          </cell>
          <cell r="G41">
            <v>0.58750083985240176</v>
          </cell>
          <cell r="I41">
            <v>0.62539106888089702</v>
          </cell>
          <cell r="J41">
            <v>0.6573142302708076</v>
          </cell>
          <cell r="K41">
            <v>0.5574900648752168</v>
          </cell>
          <cell r="M41">
            <v>0.66279867684624327</v>
          </cell>
          <cell r="N41">
            <v>0.61589195311537126</v>
          </cell>
          <cell r="O41">
            <v>0.6296461530580133</v>
          </cell>
          <cell r="Q41">
            <v>0.60344793265251762</v>
          </cell>
          <cell r="R41">
            <v>0.60248513325346531</v>
          </cell>
          <cell r="S41">
            <v>0.61892881198382743</v>
          </cell>
          <cell r="T41">
            <v>0.61108864724289824</v>
          </cell>
        </row>
      </sheetData>
      <sheetData sheetId="3">
        <row r="58">
          <cell r="E58">
            <v>27.923999999999999</v>
          </cell>
          <cell r="F58">
            <v>25.988</v>
          </cell>
          <cell r="G58">
            <v>18.41</v>
          </cell>
          <cell r="I58">
            <v>18.526</v>
          </cell>
          <cell r="J58">
            <v>18.582000000000001</v>
          </cell>
          <cell r="K58">
            <v>32.417999999999999</v>
          </cell>
          <cell r="M58">
            <v>26.733000000000001</v>
          </cell>
          <cell r="N58">
            <v>27.436</v>
          </cell>
          <cell r="O58">
            <v>28.634990000000002</v>
          </cell>
          <cell r="Q58">
            <v>24.869</v>
          </cell>
          <cell r="R58">
            <v>28.849</v>
          </cell>
          <cell r="S58">
            <v>27.233990000000002</v>
          </cell>
        </row>
        <row r="62">
          <cell r="E62">
            <v>44004.79</v>
          </cell>
          <cell r="F62">
            <v>265218.35000000003</v>
          </cell>
          <cell r="G62">
            <v>37574.06</v>
          </cell>
          <cell r="I62">
            <v>36174.06</v>
          </cell>
          <cell r="J62">
            <v>61124.06</v>
          </cell>
          <cell r="K62">
            <v>74674.06</v>
          </cell>
          <cell r="M62">
            <v>29574.06</v>
          </cell>
          <cell r="N62">
            <v>20624.060000000001</v>
          </cell>
          <cell r="O62">
            <v>102624.06</v>
          </cell>
          <cell r="Q62">
            <v>89224.06</v>
          </cell>
          <cell r="R62">
            <v>161724.06</v>
          </cell>
          <cell r="S62">
            <v>118374.06</v>
          </cell>
        </row>
        <row r="64"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  <cell r="S64">
            <v>0</v>
          </cell>
        </row>
        <row r="89">
          <cell r="E89">
            <v>39700</v>
          </cell>
          <cell r="F89">
            <v>261194.29</v>
          </cell>
          <cell r="G89">
            <v>33550</v>
          </cell>
          <cell r="I89">
            <v>32150</v>
          </cell>
          <cell r="J89">
            <v>57100</v>
          </cell>
          <cell r="K89">
            <v>70650</v>
          </cell>
          <cell r="M89">
            <v>25550</v>
          </cell>
          <cell r="N89">
            <v>16600</v>
          </cell>
          <cell r="O89">
            <v>98600</v>
          </cell>
          <cell r="Q89">
            <v>85200</v>
          </cell>
          <cell r="R89">
            <v>157700</v>
          </cell>
          <cell r="S89">
            <v>114350</v>
          </cell>
        </row>
        <row r="92">
          <cell r="E92">
            <v>4304.79</v>
          </cell>
          <cell r="F92">
            <v>4024.06</v>
          </cell>
          <cell r="G92">
            <v>4024.06</v>
          </cell>
          <cell r="I92">
            <v>4024.06</v>
          </cell>
          <cell r="J92">
            <v>4024.06</v>
          </cell>
          <cell r="K92">
            <v>4024.06</v>
          </cell>
          <cell r="M92">
            <v>4024.06</v>
          </cell>
          <cell r="N92">
            <v>4024.06</v>
          </cell>
          <cell r="O92">
            <v>4024.06</v>
          </cell>
          <cell r="Q92">
            <v>4024.06</v>
          </cell>
          <cell r="R92">
            <v>4024.06</v>
          </cell>
          <cell r="S92">
            <v>4024.06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54">
          <cell r="E154">
            <v>116269.45</v>
          </cell>
          <cell r="F154">
            <v>109340.64</v>
          </cell>
          <cell r="G154">
            <v>75870.13</v>
          </cell>
          <cell r="I154">
            <v>79285.53</v>
          </cell>
          <cell r="J154">
            <v>82053.960000000006</v>
          </cell>
          <cell r="K154">
            <v>140322.47</v>
          </cell>
          <cell r="M154">
            <v>116927.28</v>
          </cell>
          <cell r="N154">
            <v>124154.74</v>
          </cell>
          <cell r="O154">
            <v>130245.39</v>
          </cell>
          <cell r="Q154">
            <v>113807.25</v>
          </cell>
          <cell r="R154">
            <v>130534.89</v>
          </cell>
          <cell r="S154">
            <v>144097.29</v>
          </cell>
        </row>
        <row r="155">
          <cell r="E155">
            <v>0</v>
          </cell>
          <cell r="F155">
            <v>0</v>
          </cell>
          <cell r="G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0</v>
          </cell>
          <cell r="N155">
            <v>0</v>
          </cell>
          <cell r="O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E156">
            <v>0</v>
          </cell>
          <cell r="F156">
            <v>0</v>
          </cell>
          <cell r="G156">
            <v>0</v>
          </cell>
          <cell r="I156">
            <v>0</v>
          </cell>
          <cell r="J156">
            <v>0</v>
          </cell>
          <cell r="K156">
            <v>0</v>
          </cell>
          <cell r="M156">
            <v>0</v>
          </cell>
          <cell r="N156">
            <v>0</v>
          </cell>
          <cell r="O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E157">
            <v>116269.45</v>
          </cell>
          <cell r="F157">
            <v>109340.64</v>
          </cell>
          <cell r="G157">
            <v>75870.13</v>
          </cell>
          <cell r="I157">
            <v>79285.53</v>
          </cell>
          <cell r="J157">
            <v>82053.960000000006</v>
          </cell>
          <cell r="K157">
            <v>140322.47</v>
          </cell>
          <cell r="M157">
            <v>116927.28</v>
          </cell>
          <cell r="N157">
            <v>124154.74</v>
          </cell>
          <cell r="O157">
            <v>130245.39</v>
          </cell>
          <cell r="Q157">
            <v>113807.25</v>
          </cell>
          <cell r="R157">
            <v>130534.89</v>
          </cell>
          <cell r="S157">
            <v>144097.29</v>
          </cell>
        </row>
        <row r="286">
          <cell r="E286">
            <v>7015585.2699999996</v>
          </cell>
          <cell r="F286">
            <v>8062711.5999999996</v>
          </cell>
          <cell r="G286">
            <v>7799425.4899999993</v>
          </cell>
          <cell r="I286">
            <v>8384004.879999999</v>
          </cell>
          <cell r="J286">
            <v>7781463.2200000016</v>
          </cell>
          <cell r="K286">
            <v>7976961.0099999998</v>
          </cell>
          <cell r="M286">
            <v>7830977.0599999996</v>
          </cell>
          <cell r="N286">
            <v>7941371.5899999999</v>
          </cell>
          <cell r="O286">
            <v>8161808.6200000001</v>
          </cell>
          <cell r="Q286">
            <v>8215853.0999999996</v>
          </cell>
          <cell r="R286">
            <v>9056054.4699999988</v>
          </cell>
          <cell r="S286">
            <v>9985913.1299999971</v>
          </cell>
        </row>
      </sheetData>
      <sheetData sheetId="4">
        <row r="9">
          <cell r="E9">
            <v>352</v>
          </cell>
          <cell r="F9">
            <v>322</v>
          </cell>
          <cell r="G9">
            <v>384</v>
          </cell>
          <cell r="I9">
            <v>351</v>
          </cell>
          <cell r="J9">
            <v>300</v>
          </cell>
          <cell r="K9">
            <v>323</v>
          </cell>
          <cell r="M9">
            <v>209</v>
          </cell>
          <cell r="N9">
            <v>254</v>
          </cell>
          <cell r="O9">
            <v>340</v>
          </cell>
          <cell r="Q9">
            <v>267</v>
          </cell>
          <cell r="R9">
            <v>443</v>
          </cell>
          <cell r="S9">
            <v>404</v>
          </cell>
        </row>
        <row r="11">
          <cell r="E11">
            <v>156</v>
          </cell>
          <cell r="F11">
            <v>260</v>
          </cell>
          <cell r="G11">
            <v>337</v>
          </cell>
          <cell r="I11">
            <v>319</v>
          </cell>
          <cell r="J11">
            <v>273</v>
          </cell>
          <cell r="K11">
            <v>306</v>
          </cell>
          <cell r="M11">
            <v>193</v>
          </cell>
          <cell r="N11">
            <v>239</v>
          </cell>
          <cell r="O11">
            <v>330</v>
          </cell>
          <cell r="Q11">
            <v>250</v>
          </cell>
          <cell r="R11">
            <v>441</v>
          </cell>
          <cell r="S11">
            <v>404</v>
          </cell>
        </row>
        <row r="12">
          <cell r="E12">
            <v>196</v>
          </cell>
          <cell r="F12">
            <v>62</v>
          </cell>
          <cell r="G12">
            <v>47</v>
          </cell>
          <cell r="I12">
            <v>32</v>
          </cell>
          <cell r="J12">
            <v>27</v>
          </cell>
          <cell r="K12">
            <v>17</v>
          </cell>
          <cell r="M12">
            <v>16</v>
          </cell>
          <cell r="N12">
            <v>15</v>
          </cell>
          <cell r="O12">
            <v>10</v>
          </cell>
          <cell r="Q12">
            <v>17</v>
          </cell>
          <cell r="R12">
            <v>2</v>
          </cell>
          <cell r="S12">
            <v>0</v>
          </cell>
        </row>
        <row r="30">
          <cell r="E30">
            <v>2602604</v>
          </cell>
          <cell r="F30">
            <v>2730161</v>
          </cell>
          <cell r="G30">
            <v>2707140</v>
          </cell>
          <cell r="I30">
            <v>2957440</v>
          </cell>
          <cell r="J30">
            <v>2737249</v>
          </cell>
          <cell r="K30">
            <v>2613351</v>
          </cell>
          <cell r="M30">
            <v>2994769</v>
          </cell>
          <cell r="N30">
            <v>2840365</v>
          </cell>
          <cell r="O30">
            <v>2839513</v>
          </cell>
          <cell r="Q30">
            <v>2896372</v>
          </cell>
          <cell r="R30">
            <v>2912230</v>
          </cell>
          <cell r="S30">
            <v>2925447</v>
          </cell>
        </row>
        <row r="37">
          <cell r="E37">
            <v>1305895.6900000002</v>
          </cell>
          <cell r="F37">
            <v>1041558.56</v>
          </cell>
          <cell r="G37">
            <v>1222207.26</v>
          </cell>
          <cell r="I37">
            <v>865230.29</v>
          </cell>
          <cell r="J37">
            <v>715211.69</v>
          </cell>
          <cell r="K37">
            <v>1329709.6499999999</v>
          </cell>
          <cell r="M37">
            <v>866411.79</v>
          </cell>
          <cell r="N37">
            <v>1015895.86</v>
          </cell>
          <cell r="O37">
            <v>714396.39</v>
          </cell>
          <cell r="Q37">
            <v>822185.77</v>
          </cell>
          <cell r="R37">
            <v>951565.8</v>
          </cell>
          <cell r="S37">
            <v>813074.19</v>
          </cell>
        </row>
        <row r="39">
          <cell r="E39">
            <v>33.011482659606749</v>
          </cell>
          <cell r="F39">
            <v>27.312655550791735</v>
          </cell>
          <cell r="G39">
            <v>30.696839741195681</v>
          </cell>
          <cell r="I39">
            <v>22.457706134123772</v>
          </cell>
          <cell r="J39">
            <v>20.570348752597852</v>
          </cell>
          <cell r="K39">
            <v>33.325638776456437</v>
          </cell>
          <cell r="M39">
            <v>22.260436107457043</v>
          </cell>
          <cell r="N39">
            <v>26.103107050668346</v>
          </cell>
          <cell r="O39">
            <v>19.878955637203887</v>
          </cell>
          <cell r="Q39">
            <v>21.917700568958377</v>
          </cell>
          <cell r="R39">
            <v>24.437904150971889</v>
          </cell>
          <cell r="S39">
            <v>21.542954533411052</v>
          </cell>
          <cell r="T39">
            <v>25.428306317314973</v>
          </cell>
        </row>
        <row r="41">
          <cell r="E41">
            <v>0.64946191641378581</v>
          </cell>
          <cell r="F41">
            <v>0.702733291120343</v>
          </cell>
          <cell r="G41">
            <v>0.67302046005667304</v>
          </cell>
          <cell r="I41">
            <v>0.73357393558308837</v>
          </cell>
          <cell r="J41">
            <v>0.75030042179658807</v>
          </cell>
          <cell r="K41">
            <v>0.64585846675801717</v>
          </cell>
          <cell r="M41">
            <v>0.7636862754098277</v>
          </cell>
          <cell r="N41">
            <v>0.70012781853047013</v>
          </cell>
          <cell r="O41">
            <v>0.7221337626188451</v>
          </cell>
          <cell r="Q41">
            <v>0.7117196646648436</v>
          </cell>
          <cell r="R41">
            <v>0.71410688639412601</v>
          </cell>
          <cell r="S41">
            <v>0.73927289405753316</v>
          </cell>
          <cell r="T41">
            <v>0.69422751303464214</v>
          </cell>
        </row>
        <row r="58">
          <cell r="E58">
            <v>1498.6895100000002</v>
          </cell>
          <cell r="F58">
            <v>1430.0365600000002</v>
          </cell>
          <cell r="G58">
            <v>1633.1841099999999</v>
          </cell>
          <cell r="I58">
            <v>1602.0604100000003</v>
          </cell>
          <cell r="J58">
            <v>1582.4022199999999</v>
          </cell>
          <cell r="K58">
            <v>1804.08619</v>
          </cell>
          <cell r="M58">
            <v>1571.10599</v>
          </cell>
          <cell r="N58">
            <v>1713.5239300000001</v>
          </cell>
          <cell r="O58">
            <v>1713.7846</v>
          </cell>
          <cell r="Q58">
            <v>1619.73362</v>
          </cell>
          <cell r="R58">
            <v>1743.0411600000002</v>
          </cell>
          <cell r="S58">
            <v>1478.8296800000003</v>
          </cell>
        </row>
        <row r="62">
          <cell r="E62">
            <v>55665414.329999998</v>
          </cell>
          <cell r="F62">
            <v>58498138.730000004</v>
          </cell>
          <cell r="G62">
            <v>58177181.339999996</v>
          </cell>
          <cell r="I62">
            <v>63936711.74000001</v>
          </cell>
          <cell r="J62">
            <v>58943593.800000004</v>
          </cell>
          <cell r="K62">
            <v>56306129.390000001</v>
          </cell>
          <cell r="M62">
            <v>63986368.719999999</v>
          </cell>
          <cell r="N62">
            <v>60866043.529999994</v>
          </cell>
          <cell r="O62">
            <v>60923671.939999998</v>
          </cell>
          <cell r="Q62">
            <v>62435338.229999989</v>
          </cell>
          <cell r="R62">
            <v>63403620.70000001</v>
          </cell>
          <cell r="S62">
            <v>63657582.710000001</v>
          </cell>
        </row>
        <row r="64">
          <cell r="E64">
            <v>48286902.57</v>
          </cell>
          <cell r="F64">
            <v>51048778.420000002</v>
          </cell>
          <cell r="G64">
            <v>50722340.009999998</v>
          </cell>
          <cell r="I64">
            <v>56315450.260000005</v>
          </cell>
          <cell r="J64">
            <v>51367938.170000002</v>
          </cell>
          <cell r="K64">
            <v>48687800.059999995</v>
          </cell>
          <cell r="M64">
            <v>56426947.039999999</v>
          </cell>
          <cell r="N64">
            <v>53272433.989999995</v>
          </cell>
          <cell r="O64">
            <v>53261257.369999997</v>
          </cell>
          <cell r="Q64">
            <v>54798200.54999999</v>
          </cell>
          <cell r="R64">
            <v>55413576.320000008</v>
          </cell>
          <cell r="S64">
            <v>55950670.830000006</v>
          </cell>
        </row>
        <row r="89">
          <cell r="E89">
            <v>4320014.51</v>
          </cell>
          <cell r="F89">
            <v>4376325.34</v>
          </cell>
          <cell r="G89">
            <v>4364545.4400000004</v>
          </cell>
          <cell r="I89">
            <v>4372526.5599999996</v>
          </cell>
          <cell r="J89">
            <v>4360594.8499999996</v>
          </cell>
          <cell r="K89">
            <v>4455073.0999999996</v>
          </cell>
          <cell r="M89">
            <v>4381597.32</v>
          </cell>
          <cell r="N89">
            <v>4407959.91</v>
          </cell>
          <cell r="O89">
            <v>4459659.8</v>
          </cell>
          <cell r="Q89">
            <v>4419872.5999999996</v>
          </cell>
          <cell r="R89">
            <v>4756054.78</v>
          </cell>
          <cell r="S89">
            <v>4438762.3</v>
          </cell>
        </row>
        <row r="92">
          <cell r="E92">
            <v>3058497.25</v>
          </cell>
          <cell r="F92">
            <v>3073034.97</v>
          </cell>
          <cell r="G92">
            <v>3090295.8900000006</v>
          </cell>
          <cell r="I92">
            <v>3248734.9200000004</v>
          </cell>
          <cell r="J92">
            <v>3215060.7800000003</v>
          </cell>
          <cell r="K92">
            <v>3163256.2300000004</v>
          </cell>
          <cell r="M92">
            <v>3177824.3600000003</v>
          </cell>
          <cell r="N92">
            <v>3185649.6300000004</v>
          </cell>
          <cell r="O92">
            <v>3202754.77</v>
          </cell>
          <cell r="Q92">
            <v>3217265.08</v>
          </cell>
          <cell r="R92">
            <v>3233989.6000000006</v>
          </cell>
          <cell r="S92">
            <v>3268149.58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54">
          <cell r="E154">
            <v>5041198.12</v>
          </cell>
          <cell r="F154">
            <v>4989066.66</v>
          </cell>
          <cell r="G154">
            <v>5476983.3300000001</v>
          </cell>
          <cell r="I154">
            <v>5685832.8600000003</v>
          </cell>
          <cell r="J154">
            <v>5277732.0500000007</v>
          </cell>
          <cell r="K154">
            <v>5973115.1000000006</v>
          </cell>
          <cell r="M154">
            <v>5097592.1899999995</v>
          </cell>
          <cell r="N154">
            <v>6086577.5100000007</v>
          </cell>
          <cell r="O154">
            <v>6059278.0300000003</v>
          </cell>
          <cell r="Q154">
            <v>5638708.3799999999</v>
          </cell>
          <cell r="R154">
            <v>6195446.7899999991</v>
          </cell>
          <cell r="S154">
            <v>6678462.1699999999</v>
          </cell>
        </row>
        <row r="155">
          <cell r="E155">
            <v>2343273.77</v>
          </cell>
          <cell r="F155">
            <v>2254664.27</v>
          </cell>
          <cell r="G155">
            <v>2783662.26</v>
          </cell>
          <cell r="I155">
            <v>2938718.85</v>
          </cell>
          <cell r="J155">
            <v>2782990.5</v>
          </cell>
          <cell r="K155">
            <v>3300864.5</v>
          </cell>
          <cell r="M155">
            <v>2457324.0499999998</v>
          </cell>
          <cell r="N155">
            <v>3082259.66</v>
          </cell>
          <cell r="O155">
            <v>3178509.74</v>
          </cell>
          <cell r="Q155">
            <v>2562975.98</v>
          </cell>
          <cell r="R155">
            <v>3004764.77</v>
          </cell>
          <cell r="S155">
            <v>3116280.82</v>
          </cell>
        </row>
        <row r="156">
          <cell r="E156">
            <v>2663880.9700000002</v>
          </cell>
          <cell r="F156">
            <v>2702259.15</v>
          </cell>
          <cell r="G156">
            <v>2672034.7400000002</v>
          </cell>
          <cell r="I156">
            <v>2722215.36</v>
          </cell>
          <cell r="J156">
            <v>2471263.9700000002</v>
          </cell>
          <cell r="K156">
            <v>2640818.87</v>
          </cell>
          <cell r="M156">
            <v>2608458.58</v>
          </cell>
          <cell r="N156">
            <v>2967101.15</v>
          </cell>
          <cell r="O156">
            <v>2845659.24</v>
          </cell>
          <cell r="Q156">
            <v>3039167.32</v>
          </cell>
          <cell r="R156">
            <v>3158119.42</v>
          </cell>
          <cell r="S156">
            <v>3518170.36</v>
          </cell>
        </row>
        <row r="157">
          <cell r="E157">
            <v>34043.379999999997</v>
          </cell>
          <cell r="F157">
            <v>32143.24</v>
          </cell>
          <cell r="G157">
            <v>21286.33</v>
          </cell>
          <cell r="I157">
            <v>24898.65</v>
          </cell>
          <cell r="J157">
            <v>23477.58</v>
          </cell>
          <cell r="K157">
            <v>31431.73</v>
          </cell>
          <cell r="M157">
            <v>31809.56</v>
          </cell>
          <cell r="N157">
            <v>37216.699999999997</v>
          </cell>
          <cell r="O157">
            <v>35109.050000000003</v>
          </cell>
          <cell r="Q157">
            <v>36565.08</v>
          </cell>
          <cell r="R157">
            <v>32562.6</v>
          </cell>
          <cell r="S157">
            <v>44010.99</v>
          </cell>
        </row>
        <row r="286">
          <cell r="E286">
            <v>17318046.960200004</v>
          </cell>
          <cell r="F286">
            <v>17329295.98</v>
          </cell>
          <cell r="G286">
            <v>17339480.859999999</v>
          </cell>
          <cell r="I286">
            <v>17430645.649999999</v>
          </cell>
          <cell r="J286">
            <v>15612690.169999998</v>
          </cell>
          <cell r="K286">
            <v>21105146.850000005</v>
          </cell>
          <cell r="M286">
            <v>17001557.579999994</v>
          </cell>
          <cell r="N286">
            <v>20877151.43</v>
          </cell>
          <cell r="O286">
            <v>19146318.259999998</v>
          </cell>
          <cell r="Q286">
            <v>18698922.009999998</v>
          </cell>
          <cell r="R286">
            <v>21333536.449999999</v>
          </cell>
          <cell r="S286">
            <v>24317695.610000003</v>
          </cell>
        </row>
      </sheetData>
      <sheetData sheetId="5">
        <row r="9">
          <cell r="E9">
            <v>7</v>
          </cell>
          <cell r="F9">
            <v>13</v>
          </cell>
          <cell r="G9">
            <v>32</v>
          </cell>
          <cell r="I9">
            <v>7</v>
          </cell>
          <cell r="J9">
            <v>11</v>
          </cell>
          <cell r="K9">
            <v>10</v>
          </cell>
          <cell r="M9">
            <v>8</v>
          </cell>
          <cell r="N9">
            <v>12</v>
          </cell>
          <cell r="O9">
            <v>4</v>
          </cell>
          <cell r="Q9">
            <v>4</v>
          </cell>
          <cell r="R9">
            <v>4</v>
          </cell>
          <cell r="S9">
            <v>6</v>
          </cell>
        </row>
        <row r="11">
          <cell r="E11">
            <v>7</v>
          </cell>
          <cell r="F11">
            <v>13</v>
          </cell>
          <cell r="G11">
            <v>21</v>
          </cell>
          <cell r="I11">
            <v>7</v>
          </cell>
          <cell r="J11">
            <v>11</v>
          </cell>
          <cell r="K11">
            <v>10</v>
          </cell>
          <cell r="M11">
            <v>8</v>
          </cell>
          <cell r="N11">
            <v>12</v>
          </cell>
          <cell r="O11">
            <v>4</v>
          </cell>
          <cell r="Q11">
            <v>4</v>
          </cell>
          <cell r="R11">
            <v>4</v>
          </cell>
          <cell r="S11">
            <v>6</v>
          </cell>
        </row>
        <row r="12">
          <cell r="E12">
            <v>0</v>
          </cell>
          <cell r="F12">
            <v>0</v>
          </cell>
          <cell r="G12">
            <v>11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50606</v>
          </cell>
          <cell r="F30">
            <v>53099</v>
          </cell>
          <cell r="G30">
            <v>51672</v>
          </cell>
          <cell r="I30">
            <v>56709</v>
          </cell>
          <cell r="J30">
            <v>53346</v>
          </cell>
          <cell r="K30">
            <v>55861</v>
          </cell>
          <cell r="M30">
            <v>63620</v>
          </cell>
          <cell r="N30">
            <v>62319</v>
          </cell>
          <cell r="O30">
            <v>60841</v>
          </cell>
          <cell r="Q30">
            <v>56840</v>
          </cell>
          <cell r="R30">
            <v>56373</v>
          </cell>
          <cell r="S30">
            <v>58549</v>
          </cell>
        </row>
        <row r="37">
          <cell r="E37">
            <v>14806.440000000002</v>
          </cell>
          <cell r="F37">
            <v>12637.419999999998</v>
          </cell>
          <cell r="G37">
            <v>11238.850000000006</v>
          </cell>
          <cell r="I37">
            <v>8513.6600000000035</v>
          </cell>
          <cell r="J37">
            <v>7479.5899999999965</v>
          </cell>
          <cell r="K37">
            <v>9903.11</v>
          </cell>
          <cell r="M37">
            <v>12647.309999999998</v>
          </cell>
          <cell r="N37">
            <v>12317.410000000003</v>
          </cell>
          <cell r="O37">
            <v>12165.699999999997</v>
          </cell>
          <cell r="Q37">
            <v>10441.339999999997</v>
          </cell>
          <cell r="R37">
            <v>11298.830000000002</v>
          </cell>
          <cell r="S37">
            <v>11713.179999999993</v>
          </cell>
        </row>
        <row r="39">
          <cell r="E39">
            <v>21.621414815675838</v>
          </cell>
          <cell r="F39">
            <v>18.299607781353814</v>
          </cell>
          <cell r="G39">
            <v>17.125905811594244</v>
          </cell>
          <cell r="I39">
            <v>12.522913257196555</v>
          </cell>
          <cell r="J39">
            <v>11.694608880666074</v>
          </cell>
          <cell r="K39">
            <v>14.451797304666858</v>
          </cell>
          <cell r="M39">
            <v>15.990164147079605</v>
          </cell>
          <cell r="N39">
            <v>15.904019204525961</v>
          </cell>
          <cell r="O39">
            <v>16.040065554144796</v>
          </cell>
          <cell r="Q39">
            <v>14.735513137903029</v>
          </cell>
          <cell r="R39">
            <v>15.870072727574074</v>
          </cell>
          <cell r="S39">
            <v>15.93409239373376</v>
          </cell>
          <cell r="T39">
            <v>15.871935756789357</v>
          </cell>
        </row>
        <row r="41">
          <cell r="E41">
            <v>0.44632990099883141</v>
          </cell>
          <cell r="F41">
            <v>0.48300359303224633</v>
          </cell>
          <cell r="G41">
            <v>0.4524535042555427</v>
          </cell>
          <cell r="I41">
            <v>0.4942111524098774</v>
          </cell>
          <cell r="J41">
            <v>0.51367330431768288</v>
          </cell>
          <cell r="K41">
            <v>0.48459533197135513</v>
          </cell>
          <cell r="M41">
            <v>0.56938291493265314</v>
          </cell>
          <cell r="N41">
            <v>0.53880737673027213</v>
          </cell>
          <cell r="O41">
            <v>0.5429081336724223</v>
          </cell>
          <cell r="Q41">
            <v>0.49064714666758741</v>
          </cell>
          <cell r="R41">
            <v>0.48622563394859408</v>
          </cell>
          <cell r="S41">
            <v>0.5213392101865455</v>
          </cell>
          <cell r="T41">
            <v>0.49189532387049162</v>
          </cell>
        </row>
        <row r="58">
          <cell r="E58">
            <v>32.836169999999996</v>
          </cell>
          <cell r="F58">
            <v>31.620190000000004</v>
          </cell>
          <cell r="G58">
            <v>32.035940000000004</v>
          </cell>
          <cell r="I58">
            <v>32.051650000000002</v>
          </cell>
          <cell r="J58">
            <v>30.184920000000002</v>
          </cell>
          <cell r="K58">
            <v>35.795829999999995</v>
          </cell>
          <cell r="M58">
            <v>37.339909999999996</v>
          </cell>
          <cell r="N58">
            <v>39.107019999999999</v>
          </cell>
          <cell r="O58">
            <v>37.395350000000001</v>
          </cell>
          <cell r="Q58">
            <v>38.002029999999998</v>
          </cell>
          <cell r="R58">
            <v>37.42642</v>
          </cell>
          <cell r="S58">
            <v>36.746519999999997</v>
          </cell>
        </row>
        <row r="62">
          <cell r="E62">
            <v>973210.35</v>
          </cell>
          <cell r="F62">
            <v>1017888.8900000001</v>
          </cell>
          <cell r="G62">
            <v>996132.03999999992</v>
          </cell>
          <cell r="I62">
            <v>1089178.57</v>
          </cell>
          <cell r="J62">
            <v>1025572.6500000001</v>
          </cell>
          <cell r="K62">
            <v>1076224.8999999999</v>
          </cell>
          <cell r="M62">
            <v>1214580.82</v>
          </cell>
          <cell r="N62">
            <v>1185461.2200000002</v>
          </cell>
          <cell r="O62">
            <v>1170416.75</v>
          </cell>
          <cell r="Q62">
            <v>1083260.17</v>
          </cell>
          <cell r="R62">
            <v>1082053.3400000001</v>
          </cell>
          <cell r="S62">
            <v>1129231.99</v>
          </cell>
        </row>
        <row r="64">
          <cell r="E64">
            <v>825754.39</v>
          </cell>
          <cell r="F64">
            <v>871475.31000000017</v>
          </cell>
          <cell r="G64">
            <v>846789.2</v>
          </cell>
          <cell r="I64">
            <v>935978.39999999991</v>
          </cell>
          <cell r="J64">
            <v>876402.7300000001</v>
          </cell>
          <cell r="K64">
            <v>918146.27999999991</v>
          </cell>
          <cell r="M64">
            <v>1058640.28</v>
          </cell>
          <cell r="N64">
            <v>1031068.2400000001</v>
          </cell>
          <cell r="O64">
            <v>1015415.0000000001</v>
          </cell>
          <cell r="Q64">
            <v>930336.98</v>
          </cell>
          <cell r="R64">
            <v>927867.63</v>
          </cell>
          <cell r="S64">
            <v>973512.46000000008</v>
          </cell>
        </row>
        <row r="89">
          <cell r="E89">
            <v>113870</v>
          </cell>
          <cell r="F89">
            <v>112440</v>
          </cell>
          <cell r="G89">
            <v>114020</v>
          </cell>
          <cell r="I89">
            <v>117644.11</v>
          </cell>
          <cell r="J89">
            <v>113280</v>
          </cell>
          <cell r="K89">
            <v>121750.47</v>
          </cell>
          <cell r="M89">
            <v>119244.11</v>
          </cell>
          <cell r="N89">
            <v>117330</v>
          </cell>
          <cell r="O89">
            <v>117850</v>
          </cell>
          <cell r="Q89">
            <v>114870</v>
          </cell>
          <cell r="R89">
            <v>115990</v>
          </cell>
          <cell r="S89">
            <v>117280</v>
          </cell>
        </row>
        <row r="92">
          <cell r="E92">
            <v>33585.96</v>
          </cell>
          <cell r="F92">
            <v>33973.58</v>
          </cell>
          <cell r="G92">
            <v>35322.839999999997</v>
          </cell>
          <cell r="I92">
            <v>35556.06</v>
          </cell>
          <cell r="J92">
            <v>35889.919999999998</v>
          </cell>
          <cell r="K92">
            <v>36328.15</v>
          </cell>
          <cell r="M92">
            <v>36696.43</v>
          </cell>
          <cell r="N92">
            <v>37062.980000000003</v>
          </cell>
          <cell r="O92">
            <v>37151.75</v>
          </cell>
          <cell r="Q92">
            <v>38053.19</v>
          </cell>
          <cell r="R92">
            <v>38195.710000000006</v>
          </cell>
          <cell r="S92">
            <v>38439.530000000006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54">
          <cell r="E154">
            <v>111788.44</v>
          </cell>
          <cell r="F154">
            <v>108085.33</v>
          </cell>
          <cell r="G154">
            <v>108776.45</v>
          </cell>
          <cell r="I154">
            <v>114126.89</v>
          </cell>
          <cell r="J154">
            <v>108298.97</v>
          </cell>
          <cell r="K154">
            <v>128196.48</v>
          </cell>
          <cell r="M154">
            <v>131988.79999999999</v>
          </cell>
          <cell r="N154">
            <v>148607.74</v>
          </cell>
          <cell r="O154">
            <v>141603.49</v>
          </cell>
          <cell r="Q154">
            <v>143295.16</v>
          </cell>
          <cell r="R154">
            <v>140306.56</v>
          </cell>
          <cell r="S154">
            <v>163800.83000000002</v>
          </cell>
        </row>
        <row r="155">
          <cell r="E155">
            <v>49333.97</v>
          </cell>
          <cell r="F155">
            <v>48893.69</v>
          </cell>
          <cell r="G155">
            <v>51569.89</v>
          </cell>
          <cell r="I155">
            <v>54389.17</v>
          </cell>
          <cell r="J155">
            <v>50423.41</v>
          </cell>
          <cell r="K155">
            <v>59205.85</v>
          </cell>
          <cell r="M155">
            <v>60471.6</v>
          </cell>
          <cell r="N155">
            <v>69720.17</v>
          </cell>
          <cell r="O155">
            <v>66832.11</v>
          </cell>
          <cell r="Q155">
            <v>66380.11</v>
          </cell>
          <cell r="R155">
            <v>66104.72</v>
          </cell>
          <cell r="S155">
            <v>76326.09</v>
          </cell>
        </row>
        <row r="156">
          <cell r="E156">
            <v>56850.87</v>
          </cell>
          <cell r="F156">
            <v>54387.94</v>
          </cell>
          <cell r="G156">
            <v>53739.78</v>
          </cell>
          <cell r="I156">
            <v>56365.93</v>
          </cell>
          <cell r="J156">
            <v>54864.639999999999</v>
          </cell>
          <cell r="K156">
            <v>62680.88</v>
          </cell>
          <cell r="M156">
            <v>65842.899999999994</v>
          </cell>
          <cell r="N156">
            <v>71617.69</v>
          </cell>
          <cell r="O156">
            <v>67775.81</v>
          </cell>
          <cell r="Q156">
            <v>69719.98</v>
          </cell>
          <cell r="R156">
            <v>67804.78</v>
          </cell>
          <cell r="S156">
            <v>79762.539999999994</v>
          </cell>
        </row>
        <row r="157">
          <cell r="E157">
            <v>5603.6</v>
          </cell>
          <cell r="F157">
            <v>4803.7</v>
          </cell>
          <cell r="G157">
            <v>3466.78</v>
          </cell>
          <cell r="I157">
            <v>3371.79</v>
          </cell>
          <cell r="J157">
            <v>3010.92</v>
          </cell>
          <cell r="K157">
            <v>6309.75</v>
          </cell>
          <cell r="M157">
            <v>5674.3</v>
          </cell>
          <cell r="N157">
            <v>7269.88</v>
          </cell>
          <cell r="O157">
            <v>6995.57</v>
          </cell>
          <cell r="Q157">
            <v>7195.07</v>
          </cell>
          <cell r="R157">
            <v>6397.06</v>
          </cell>
          <cell r="S157">
            <v>7712.2</v>
          </cell>
        </row>
        <row r="286">
          <cell r="E286">
            <v>848072.05999999994</v>
          </cell>
          <cell r="F286">
            <v>838601.59000000008</v>
          </cell>
          <cell r="G286">
            <v>869273.52999999991</v>
          </cell>
          <cell r="I286">
            <v>826141.1</v>
          </cell>
          <cell r="J286">
            <v>1138051.98</v>
          </cell>
          <cell r="K286">
            <v>1096017.28</v>
          </cell>
          <cell r="M286">
            <v>1246499.68</v>
          </cell>
          <cell r="N286">
            <v>983767.34999999986</v>
          </cell>
          <cell r="O286">
            <v>978737.99000000011</v>
          </cell>
          <cell r="Q286">
            <v>1028522.0199999999</v>
          </cell>
          <cell r="R286">
            <v>929287.14</v>
          </cell>
          <cell r="S286">
            <v>948327.29</v>
          </cell>
        </row>
      </sheetData>
      <sheetData sheetId="6">
        <row r="9">
          <cell r="E9">
            <v>65</v>
          </cell>
          <cell r="F9">
            <v>122</v>
          </cell>
          <cell r="G9">
            <v>150</v>
          </cell>
          <cell r="I9">
            <v>53</v>
          </cell>
          <cell r="J9">
            <v>70</v>
          </cell>
          <cell r="K9">
            <v>144</v>
          </cell>
          <cell r="M9">
            <v>102</v>
          </cell>
          <cell r="N9">
            <v>117</v>
          </cell>
          <cell r="O9">
            <v>135</v>
          </cell>
          <cell r="Q9">
            <v>92</v>
          </cell>
          <cell r="R9">
            <v>111</v>
          </cell>
          <cell r="S9">
            <v>97</v>
          </cell>
        </row>
        <row r="11">
          <cell r="E11">
            <v>59</v>
          </cell>
          <cell r="F11">
            <v>120</v>
          </cell>
          <cell r="G11">
            <v>147</v>
          </cell>
          <cell r="I11">
            <v>52</v>
          </cell>
          <cell r="J11">
            <v>70</v>
          </cell>
          <cell r="K11">
            <v>133</v>
          </cell>
          <cell r="M11">
            <v>95</v>
          </cell>
          <cell r="N11">
            <v>86</v>
          </cell>
          <cell r="O11">
            <v>104</v>
          </cell>
          <cell r="Q11">
            <v>55</v>
          </cell>
          <cell r="R11">
            <v>98</v>
          </cell>
          <cell r="S11">
            <v>94</v>
          </cell>
        </row>
        <row r="12">
          <cell r="E12">
            <v>6</v>
          </cell>
          <cell r="F12">
            <v>2</v>
          </cell>
          <cell r="G12">
            <v>3</v>
          </cell>
          <cell r="I12">
            <v>1</v>
          </cell>
          <cell r="J12">
            <v>0</v>
          </cell>
          <cell r="K12">
            <v>11</v>
          </cell>
          <cell r="M12">
            <v>7</v>
          </cell>
          <cell r="N12">
            <v>31</v>
          </cell>
          <cell r="O12">
            <v>31</v>
          </cell>
          <cell r="Q12">
            <v>37</v>
          </cell>
          <cell r="R12">
            <v>13</v>
          </cell>
          <cell r="S12">
            <v>3</v>
          </cell>
        </row>
        <row r="30">
          <cell r="E30">
            <v>281550</v>
          </cell>
          <cell r="F30">
            <v>294149</v>
          </cell>
          <cell r="G30">
            <v>297155</v>
          </cell>
          <cell r="I30">
            <v>312529</v>
          </cell>
          <cell r="J30">
            <v>300086</v>
          </cell>
          <cell r="K30">
            <v>289086</v>
          </cell>
          <cell r="M30">
            <v>333882</v>
          </cell>
          <cell r="N30">
            <v>317487</v>
          </cell>
          <cell r="O30">
            <v>304521</v>
          </cell>
          <cell r="Q30">
            <v>299479</v>
          </cell>
          <cell r="R30">
            <v>289600</v>
          </cell>
          <cell r="S30">
            <v>280459</v>
          </cell>
        </row>
        <row r="37">
          <cell r="E37">
            <v>105068.82</v>
          </cell>
          <cell r="F37">
            <v>92358</v>
          </cell>
          <cell r="G37">
            <v>97627</v>
          </cell>
          <cell r="I37">
            <v>122231</v>
          </cell>
          <cell r="J37">
            <v>123806</v>
          </cell>
          <cell r="K37">
            <v>169801</v>
          </cell>
          <cell r="M37">
            <v>99397.299999999988</v>
          </cell>
          <cell r="N37">
            <v>112217</v>
          </cell>
          <cell r="O37">
            <v>107948</v>
          </cell>
          <cell r="Q37">
            <v>113678</v>
          </cell>
          <cell r="R37">
            <v>103166</v>
          </cell>
          <cell r="S37">
            <v>129845</v>
          </cell>
        </row>
        <row r="39">
          <cell r="E39">
            <v>24.456288949352825</v>
          </cell>
          <cell r="F39">
            <v>21.304846288525905</v>
          </cell>
          <cell r="G39">
            <v>22.198953117681032</v>
          </cell>
          <cell r="I39">
            <v>25.371761873131849</v>
          </cell>
          <cell r="J39">
            <v>26.37582234038927</v>
          </cell>
          <cell r="K39">
            <v>33.042478210190183</v>
          </cell>
          <cell r="M39">
            <v>20.738909441738876</v>
          </cell>
          <cell r="N39">
            <v>23.540184265288314</v>
          </cell>
          <cell r="O39">
            <v>23.478746935961318</v>
          </cell>
          <cell r="Q39">
            <v>24.736430954158024</v>
          </cell>
          <cell r="R39">
            <v>23.512760788210571</v>
          </cell>
          <cell r="S39">
            <v>28.344000488971936</v>
          </cell>
          <cell r="T39">
            <v>24.857613169282867</v>
          </cell>
        </row>
        <row r="41">
          <cell r="E41">
            <v>0.44732475014239564</v>
          </cell>
          <cell r="F41">
            <v>0.48123716737425049</v>
          </cell>
          <cell r="G41">
            <v>0.46785490208118324</v>
          </cell>
          <cell r="I41">
            <v>0.4899560491415591</v>
          </cell>
          <cell r="J41">
            <v>0.51978064614467934</v>
          </cell>
          <cell r="K41">
            <v>0.45041319738744579</v>
          </cell>
          <cell r="M41">
            <v>0.53484873969771973</v>
          </cell>
          <cell r="N41">
            <v>0.49008331757541612</v>
          </cell>
          <cell r="O41">
            <v>0.48334365030236653</v>
          </cell>
          <cell r="Q41">
            <v>0.4580226106213639</v>
          </cell>
          <cell r="R41">
            <v>0.44128178950736741</v>
          </cell>
          <cell r="S41">
            <v>0.43992533509015475</v>
          </cell>
          <cell r="T41">
            <v>0.45414836529470115</v>
          </cell>
        </row>
        <row r="58">
          <cell r="E58">
            <v>13.246600000000001</v>
          </cell>
          <cell r="F58">
            <v>12.8786</v>
          </cell>
          <cell r="G58">
            <v>11.0616</v>
          </cell>
          <cell r="I58">
            <v>9.3890000000000011</v>
          </cell>
          <cell r="J58">
            <v>5.4559999999999995</v>
          </cell>
          <cell r="K58">
            <v>7.6630000000000003</v>
          </cell>
          <cell r="M58">
            <v>7.3249999999999993</v>
          </cell>
          <cell r="N58">
            <v>8.0590000000000011</v>
          </cell>
          <cell r="O58">
            <v>8.4384100000000011</v>
          </cell>
          <cell r="Q58">
            <v>8.3789999999999996</v>
          </cell>
          <cell r="R58">
            <v>7.7379999999999995</v>
          </cell>
          <cell r="S58">
            <v>7.5509899999999996</v>
          </cell>
        </row>
        <row r="62">
          <cell r="E62">
            <v>6045057.9100000001</v>
          </cell>
          <cell r="F62">
            <v>6224103.7200000007</v>
          </cell>
          <cell r="G62">
            <v>6297321.4799999995</v>
          </cell>
          <cell r="I62">
            <v>6465423.5699999994</v>
          </cell>
          <cell r="J62">
            <v>6226624.5999999987</v>
          </cell>
          <cell r="K62">
            <v>6070089.4900000012</v>
          </cell>
          <cell r="M62">
            <v>6917409.7699999996</v>
          </cell>
          <cell r="N62">
            <v>6810551.25</v>
          </cell>
          <cell r="O62">
            <v>6454424.9199999999</v>
          </cell>
          <cell r="Q62">
            <v>6292156.0899999999</v>
          </cell>
          <cell r="R62">
            <v>6294312.4899999993</v>
          </cell>
          <cell r="S62">
            <v>6029999.459999999</v>
          </cell>
        </row>
        <row r="64">
          <cell r="E64">
            <v>4343223.16</v>
          </cell>
          <cell r="F64">
            <v>4576229.87</v>
          </cell>
          <cell r="G64">
            <v>4607079.8199999994</v>
          </cell>
          <cell r="I64">
            <v>4858040.1499999994</v>
          </cell>
          <cell r="J64">
            <v>4632602.0899999989</v>
          </cell>
          <cell r="K64">
            <v>4462647.1700000009</v>
          </cell>
          <cell r="M64">
            <v>5265522.6899999995</v>
          </cell>
          <cell r="N64">
            <v>4965253.54</v>
          </cell>
          <cell r="O64">
            <v>4754757.9300000006</v>
          </cell>
          <cell r="Q64">
            <v>4643439.46</v>
          </cell>
          <cell r="R64">
            <v>4477640.9099999992</v>
          </cell>
          <cell r="S64">
            <v>4293757.1099999994</v>
          </cell>
        </row>
        <row r="89">
          <cell r="E89">
            <v>798883.73</v>
          </cell>
          <cell r="F89">
            <v>734058.12</v>
          </cell>
          <cell r="G89">
            <v>749706.72</v>
          </cell>
          <cell r="I89">
            <v>676823.46</v>
          </cell>
          <cell r="J89">
            <v>659820</v>
          </cell>
          <cell r="K89">
            <v>668430</v>
          </cell>
          <cell r="M89">
            <v>688813.36</v>
          </cell>
          <cell r="N89">
            <v>834367.65</v>
          </cell>
          <cell r="O89">
            <v>723620.56</v>
          </cell>
          <cell r="Q89">
            <v>665235.05000000005</v>
          </cell>
          <cell r="R89">
            <v>826798.41</v>
          </cell>
          <cell r="S89">
            <v>707700.84</v>
          </cell>
        </row>
        <row r="92">
          <cell r="E92">
            <v>902951.02</v>
          </cell>
          <cell r="F92">
            <v>913815.7300000001</v>
          </cell>
          <cell r="G92">
            <v>940534.94000000006</v>
          </cell>
          <cell r="I92">
            <v>930559.96000000008</v>
          </cell>
          <cell r="J92">
            <v>934202.51</v>
          </cell>
          <cell r="K92">
            <v>939012.32000000018</v>
          </cell>
          <cell r="M92">
            <v>963073.72000000009</v>
          </cell>
          <cell r="N92">
            <v>1010930.06</v>
          </cell>
          <cell r="O92">
            <v>976046.43</v>
          </cell>
          <cell r="Q92">
            <v>983481.58</v>
          </cell>
          <cell r="R92">
            <v>989873.17</v>
          </cell>
          <cell r="S92">
            <v>1028541.5100000001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54">
          <cell r="E154">
            <v>52598.299999999996</v>
          </cell>
          <cell r="F154">
            <v>51303.1</v>
          </cell>
          <cell r="G154">
            <v>43558.09</v>
          </cell>
          <cell r="I154">
            <v>39191.5</v>
          </cell>
          <cell r="J154">
            <v>24699.040000000001</v>
          </cell>
          <cell r="K154">
            <v>32824.39</v>
          </cell>
          <cell r="M154">
            <v>31589.279999999999</v>
          </cell>
          <cell r="N154">
            <v>36464.710000000006</v>
          </cell>
          <cell r="O154">
            <v>41101.14</v>
          </cell>
          <cell r="Q154">
            <v>39494.229999999996</v>
          </cell>
          <cell r="R154">
            <v>36892.449999999997</v>
          </cell>
          <cell r="S154">
            <v>41876.880000000005</v>
          </cell>
        </row>
        <row r="155">
          <cell r="E155">
            <v>408.38</v>
          </cell>
          <cell r="F155">
            <v>408.38</v>
          </cell>
          <cell r="G155">
            <v>348.29</v>
          </cell>
          <cell r="I155">
            <v>312.24</v>
          </cell>
          <cell r="J155">
            <v>312.24</v>
          </cell>
          <cell r="K155">
            <v>312.24</v>
          </cell>
          <cell r="M155">
            <v>312.24</v>
          </cell>
          <cell r="N155">
            <v>312.24</v>
          </cell>
          <cell r="O155">
            <v>322.20999999999998</v>
          </cell>
          <cell r="Q155">
            <v>312.24</v>
          </cell>
          <cell r="R155">
            <v>312.24</v>
          </cell>
          <cell r="S155">
            <v>312.24</v>
          </cell>
        </row>
        <row r="156">
          <cell r="E156">
            <v>42797.13</v>
          </cell>
          <cell r="F156">
            <v>42298.07</v>
          </cell>
          <cell r="G156">
            <v>37320.78</v>
          </cell>
          <cell r="I156">
            <v>33416.79</v>
          </cell>
          <cell r="J156">
            <v>19249.87</v>
          </cell>
          <cell r="K156">
            <v>23986.19</v>
          </cell>
          <cell r="M156">
            <v>22833.46</v>
          </cell>
          <cell r="N156">
            <v>25769.52</v>
          </cell>
          <cell r="O156">
            <v>30296.23</v>
          </cell>
          <cell r="Q156">
            <v>28844.76</v>
          </cell>
          <cell r="R156">
            <v>26326.1</v>
          </cell>
          <cell r="S156">
            <v>29866.73</v>
          </cell>
        </row>
        <row r="157">
          <cell r="E157">
            <v>9392.7900000000009</v>
          </cell>
          <cell r="F157">
            <v>8596.65</v>
          </cell>
          <cell r="G157">
            <v>5889.02</v>
          </cell>
          <cell r="I157">
            <v>5462.47</v>
          </cell>
          <cell r="J157">
            <v>5136.93</v>
          </cell>
          <cell r="K157">
            <v>8525.9599999999991</v>
          </cell>
          <cell r="M157">
            <v>8443.58</v>
          </cell>
          <cell r="N157">
            <v>10382.950000000001</v>
          </cell>
          <cell r="O157">
            <v>10482.700000000001</v>
          </cell>
          <cell r="Q157">
            <v>10337.23</v>
          </cell>
          <cell r="R157">
            <v>10254.11</v>
          </cell>
          <cell r="S157">
            <v>11697.91</v>
          </cell>
        </row>
        <row r="286">
          <cell r="E286">
            <v>3216599.2897999999</v>
          </cell>
          <cell r="F286">
            <v>3344663.3599999994</v>
          </cell>
          <cell r="G286">
            <v>3658360.0399999996</v>
          </cell>
          <cell r="I286">
            <v>2758655.3200000003</v>
          </cell>
          <cell r="J286">
            <v>2780952.57</v>
          </cell>
          <cell r="K286">
            <v>2943577.14</v>
          </cell>
          <cell r="M286">
            <v>3044179.38</v>
          </cell>
          <cell r="N286">
            <v>3006673.38</v>
          </cell>
          <cell r="O286">
            <v>3011281.6500000004</v>
          </cell>
          <cell r="Q286">
            <v>2959321.57</v>
          </cell>
          <cell r="R286">
            <v>3198964.27</v>
          </cell>
          <cell r="S286">
            <v>3200021.7399999998</v>
          </cell>
        </row>
      </sheetData>
      <sheetData sheetId="7">
        <row r="9">
          <cell r="E9">
            <v>42</v>
          </cell>
          <cell r="F9">
            <v>43</v>
          </cell>
          <cell r="G9">
            <v>65</v>
          </cell>
          <cell r="I9">
            <v>56</v>
          </cell>
          <cell r="J9">
            <v>34</v>
          </cell>
          <cell r="K9">
            <v>119</v>
          </cell>
          <cell r="M9">
            <v>38</v>
          </cell>
          <cell r="N9">
            <v>99</v>
          </cell>
          <cell r="O9">
            <v>76</v>
          </cell>
          <cell r="Q9">
            <v>40</v>
          </cell>
          <cell r="R9">
            <v>94</v>
          </cell>
          <cell r="S9">
            <v>68</v>
          </cell>
        </row>
        <row r="11">
          <cell r="E11">
            <v>42</v>
          </cell>
          <cell r="F11">
            <v>42</v>
          </cell>
          <cell r="G11">
            <v>64</v>
          </cell>
          <cell r="I11">
            <v>56</v>
          </cell>
          <cell r="J11">
            <v>34</v>
          </cell>
          <cell r="K11">
            <v>119</v>
          </cell>
          <cell r="M11">
            <v>37</v>
          </cell>
          <cell r="N11">
            <v>99</v>
          </cell>
          <cell r="O11">
            <v>76</v>
          </cell>
          <cell r="Q11">
            <v>40</v>
          </cell>
          <cell r="R11">
            <v>94</v>
          </cell>
          <cell r="S11">
            <v>68</v>
          </cell>
        </row>
        <row r="12">
          <cell r="E12">
            <v>0</v>
          </cell>
          <cell r="F12">
            <v>1</v>
          </cell>
          <cell r="G12">
            <v>1</v>
          </cell>
          <cell r="I12">
            <v>0</v>
          </cell>
          <cell r="J12">
            <v>0</v>
          </cell>
          <cell r="K12">
            <v>0</v>
          </cell>
          <cell r="M12">
            <v>1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443734</v>
          </cell>
          <cell r="F30">
            <v>470703.07</v>
          </cell>
          <cell r="G30">
            <v>464664</v>
          </cell>
          <cell r="I30">
            <v>494799</v>
          </cell>
          <cell r="J30">
            <v>478668</v>
          </cell>
          <cell r="K30">
            <v>440696</v>
          </cell>
          <cell r="M30">
            <v>510480.82</v>
          </cell>
          <cell r="N30">
            <v>477576</v>
          </cell>
          <cell r="O30">
            <v>492928</v>
          </cell>
          <cell r="Q30">
            <v>464903</v>
          </cell>
          <cell r="R30">
            <v>467852.52</v>
          </cell>
          <cell r="S30">
            <v>461101</v>
          </cell>
        </row>
        <row r="37">
          <cell r="E37">
            <v>117739.04000000004</v>
          </cell>
          <cell r="F37">
            <v>95261.93</v>
          </cell>
          <cell r="G37">
            <v>142762</v>
          </cell>
          <cell r="I37">
            <v>101921</v>
          </cell>
          <cell r="J37">
            <v>71436</v>
          </cell>
          <cell r="K37">
            <v>181403</v>
          </cell>
          <cell r="M37">
            <v>92823.45</v>
          </cell>
          <cell r="N37">
            <v>159759.56</v>
          </cell>
          <cell r="O37">
            <v>135614.22</v>
          </cell>
          <cell r="Q37">
            <v>135194</v>
          </cell>
          <cell r="R37">
            <v>105365.90999999997</v>
          </cell>
          <cell r="S37">
            <v>90337.8</v>
          </cell>
        </row>
        <row r="39">
          <cell r="E39">
            <v>20.455328839031274</v>
          </cell>
          <cell r="F39">
            <v>16.389262033631198</v>
          </cell>
          <cell r="G39">
            <v>23.275856446911053</v>
          </cell>
          <cell r="I39">
            <v>16.858400419470996</v>
          </cell>
          <cell r="J39">
            <v>12.883840551742049</v>
          </cell>
          <cell r="K39">
            <v>28.939559755852429</v>
          </cell>
          <cell r="M39">
            <v>15.311488633102069</v>
          </cell>
          <cell r="N39">
            <v>24.64596169807071</v>
          </cell>
          <cell r="O39">
            <v>21.440271548296419</v>
          </cell>
          <cell r="Q39">
            <v>21.09778915943739</v>
          </cell>
          <cell r="R39">
            <v>17.913949518683115</v>
          </cell>
          <cell r="S39">
            <v>15.845206418920696</v>
          </cell>
          <cell r="T39">
            <v>19.740304224213109</v>
          </cell>
        </row>
        <row r="41">
          <cell r="E41">
            <v>0.61918460041094403</v>
          </cell>
          <cell r="F41">
            <v>0.67806574616276649</v>
          </cell>
          <cell r="G41">
            <v>0.64661409302111994</v>
          </cell>
          <cell r="I41">
            <v>0.6870819855154271</v>
          </cell>
          <cell r="J41">
            <v>0.73491759836148629</v>
          </cell>
          <cell r="K41">
            <v>0.60952707627663683</v>
          </cell>
          <cell r="M41">
            <v>0.72746044775055929</v>
          </cell>
          <cell r="N41">
            <v>0.65697253328876259</v>
          </cell>
          <cell r="O41">
            <v>0.69844562522139575</v>
          </cell>
          <cell r="Q41">
            <v>0.63614799752876772</v>
          </cell>
          <cell r="R41">
            <v>0.63866684048977163</v>
          </cell>
          <cell r="S41">
            <v>0.64860671533668113</v>
          </cell>
          <cell r="T41">
            <v>0.64765116954679258</v>
          </cell>
        </row>
        <row r="58">
          <cell r="E58">
            <v>189.62955999999997</v>
          </cell>
          <cell r="F58">
            <v>185.48044999999999</v>
          </cell>
          <cell r="G58">
            <v>189.65312</v>
          </cell>
          <cell r="I58">
            <v>191.83585000000002</v>
          </cell>
          <cell r="J58">
            <v>171.41956999999999</v>
          </cell>
          <cell r="K58">
            <v>198.44488000000001</v>
          </cell>
          <cell r="M58">
            <v>194.58562000000001</v>
          </cell>
          <cell r="N58">
            <v>201.86477000000002</v>
          </cell>
          <cell r="O58">
            <v>194.61260999999999</v>
          </cell>
          <cell r="Q58">
            <v>205.12430999999998</v>
          </cell>
          <cell r="R58">
            <v>187.99607999999998</v>
          </cell>
          <cell r="S58">
            <v>178.16072</v>
          </cell>
        </row>
        <row r="62">
          <cell r="E62">
            <v>9259567.6899999995</v>
          </cell>
          <cell r="F62">
            <v>9844696.7000000011</v>
          </cell>
          <cell r="G62">
            <v>9659292.3399999999</v>
          </cell>
          <cell r="I62">
            <v>11084787.270000001</v>
          </cell>
          <cell r="J62">
            <v>9994798.9699999988</v>
          </cell>
          <cell r="K62">
            <v>9219748.6799999997</v>
          </cell>
          <cell r="M62">
            <v>10593970.090000002</v>
          </cell>
          <cell r="N62">
            <v>9994716.379999999</v>
          </cell>
          <cell r="O62">
            <v>11810710.83</v>
          </cell>
          <cell r="Q62">
            <v>9761535.620000001</v>
          </cell>
          <cell r="R62">
            <v>9831969.9100000001</v>
          </cell>
          <cell r="S62">
            <v>9842500.3099999987</v>
          </cell>
        </row>
        <row r="64">
          <cell r="E64">
            <v>7571315.9899999993</v>
          </cell>
          <cell r="F64">
            <v>8122137.2800000003</v>
          </cell>
          <cell r="G64">
            <v>8027477.2599999998</v>
          </cell>
          <cell r="I64">
            <v>8668833.2000000011</v>
          </cell>
          <cell r="J64">
            <v>8338060.75</v>
          </cell>
          <cell r="K64">
            <v>7552788.2699999996</v>
          </cell>
          <cell r="M64">
            <v>8919483.5300000012</v>
          </cell>
          <cell r="N64">
            <v>8280214.7199999997</v>
          </cell>
          <cell r="O64">
            <v>8650569.7799999993</v>
          </cell>
          <cell r="Q64">
            <v>8036787.3500000006</v>
          </cell>
          <cell r="R64">
            <v>8129858.9800000004</v>
          </cell>
          <cell r="S64">
            <v>8039535.5199999996</v>
          </cell>
        </row>
        <row r="89">
          <cell r="E89">
            <v>848175.6</v>
          </cell>
          <cell r="F89">
            <v>881180.01</v>
          </cell>
          <cell r="G89">
            <v>787551.59</v>
          </cell>
          <cell r="I89">
            <v>1570370.55</v>
          </cell>
          <cell r="J89">
            <v>789358.6</v>
          </cell>
          <cell r="K89">
            <v>806302.71</v>
          </cell>
          <cell r="M89">
            <v>812826.17</v>
          </cell>
          <cell r="N89">
            <v>813206.06</v>
          </cell>
          <cell r="O89">
            <v>2272785.6100000003</v>
          </cell>
          <cell r="Q89">
            <v>831074.1</v>
          </cell>
          <cell r="R89">
            <v>803937.85</v>
          </cell>
          <cell r="S89">
            <v>875615.79</v>
          </cell>
        </row>
        <row r="92">
          <cell r="E92">
            <v>840076.1</v>
          </cell>
          <cell r="F92">
            <v>841379.41</v>
          </cell>
          <cell r="G92">
            <v>844263.49</v>
          </cell>
          <cell r="I92">
            <v>845583.52000000014</v>
          </cell>
          <cell r="J92">
            <v>867379.62</v>
          </cell>
          <cell r="K92">
            <v>860657.70000000007</v>
          </cell>
          <cell r="M92">
            <v>861660.39000000013</v>
          </cell>
          <cell r="N92">
            <v>901295.6</v>
          </cell>
          <cell r="O92">
            <v>887355.44000000006</v>
          </cell>
          <cell r="Q92">
            <v>893674.17</v>
          </cell>
          <cell r="R92">
            <v>898173.08000000007</v>
          </cell>
          <cell r="S92">
            <v>927349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54">
          <cell r="E154">
            <v>657727.34</v>
          </cell>
          <cell r="F154">
            <v>658219.46000000008</v>
          </cell>
          <cell r="G154">
            <v>651753.42000000004</v>
          </cell>
          <cell r="I154">
            <v>713046.8</v>
          </cell>
          <cell r="J154">
            <v>633768.01</v>
          </cell>
          <cell r="K154">
            <v>719659.64</v>
          </cell>
          <cell r="M154">
            <v>692597.7699999999</v>
          </cell>
          <cell r="N154">
            <v>788214.20999999985</v>
          </cell>
          <cell r="O154">
            <v>740741.94</v>
          </cell>
          <cell r="Q154">
            <v>787319.35999999987</v>
          </cell>
          <cell r="R154">
            <v>710155.35</v>
          </cell>
          <cell r="S154">
            <v>813209.97</v>
          </cell>
        </row>
        <row r="155">
          <cell r="E155">
            <v>258826.69</v>
          </cell>
          <cell r="F155">
            <v>263239.90999999997</v>
          </cell>
          <cell r="G155">
            <v>263438.40000000002</v>
          </cell>
          <cell r="I155">
            <v>293370.59000000003</v>
          </cell>
          <cell r="J155">
            <v>251567.44</v>
          </cell>
          <cell r="K155">
            <v>288479.01</v>
          </cell>
          <cell r="M155">
            <v>278653.21999999997</v>
          </cell>
          <cell r="N155">
            <v>319100.42</v>
          </cell>
          <cell r="O155">
            <v>298710.57</v>
          </cell>
          <cell r="Q155">
            <v>323819.81</v>
          </cell>
          <cell r="R155">
            <v>277445.98</v>
          </cell>
          <cell r="S155">
            <v>305807.64</v>
          </cell>
        </row>
        <row r="156">
          <cell r="E156">
            <v>385117.78</v>
          </cell>
          <cell r="F156">
            <v>380997.65</v>
          </cell>
          <cell r="G156">
            <v>379290.25</v>
          </cell>
          <cell r="I156">
            <v>411393.45</v>
          </cell>
          <cell r="J156">
            <v>374765.08</v>
          </cell>
          <cell r="K156">
            <v>418563.51</v>
          </cell>
          <cell r="M156">
            <v>402135.46</v>
          </cell>
          <cell r="N156">
            <v>454665.97</v>
          </cell>
          <cell r="O156">
            <v>427367.42</v>
          </cell>
          <cell r="Q156">
            <v>449567.11</v>
          </cell>
          <cell r="R156">
            <v>419716.25</v>
          </cell>
          <cell r="S156">
            <v>487287.47</v>
          </cell>
        </row>
        <row r="157">
          <cell r="E157">
            <v>13782.87</v>
          </cell>
          <cell r="F157">
            <v>13981.9</v>
          </cell>
          <cell r="G157">
            <v>9024.77</v>
          </cell>
          <cell r="I157">
            <v>8282.76</v>
          </cell>
          <cell r="J157">
            <v>7435.49</v>
          </cell>
          <cell r="K157">
            <v>12617.12</v>
          </cell>
          <cell r="M157">
            <v>11809.09</v>
          </cell>
          <cell r="N157">
            <v>14447.82</v>
          </cell>
          <cell r="O157">
            <v>14663.95</v>
          </cell>
          <cell r="Q157">
            <v>13932.44</v>
          </cell>
          <cell r="R157">
            <v>12993.12</v>
          </cell>
          <cell r="S157">
            <v>20114.86</v>
          </cell>
        </row>
        <row r="286">
          <cell r="E286">
            <v>2283844.08</v>
          </cell>
          <cell r="F286">
            <v>2667619.2100000004</v>
          </cell>
          <cell r="G286">
            <v>2854606.75</v>
          </cell>
          <cell r="I286">
            <v>2882799.35</v>
          </cell>
          <cell r="J286">
            <v>2608095.1900000004</v>
          </cell>
          <cell r="K286">
            <v>2875360.5399999996</v>
          </cell>
          <cell r="M286">
            <v>2889421.52</v>
          </cell>
          <cell r="N286">
            <v>4415919.47</v>
          </cell>
          <cell r="O286">
            <v>4298535.0000000009</v>
          </cell>
          <cell r="Q286">
            <v>3174629.99</v>
          </cell>
          <cell r="R286">
            <v>2629385.5100000007</v>
          </cell>
          <cell r="S286">
            <v>3198132.8500000006</v>
          </cell>
        </row>
      </sheetData>
      <sheetData sheetId="8">
        <row r="9">
          <cell r="E9">
            <v>9</v>
          </cell>
          <cell r="F9">
            <v>18</v>
          </cell>
          <cell r="G9">
            <v>11</v>
          </cell>
          <cell r="I9">
            <v>29</v>
          </cell>
          <cell r="J9">
            <v>34</v>
          </cell>
          <cell r="K9">
            <v>26</v>
          </cell>
          <cell r="M9">
            <v>5</v>
          </cell>
          <cell r="N9">
            <v>8</v>
          </cell>
          <cell r="O9">
            <v>13</v>
          </cell>
          <cell r="Q9">
            <v>8</v>
          </cell>
          <cell r="R9">
            <v>6</v>
          </cell>
          <cell r="S9">
            <v>9</v>
          </cell>
        </row>
        <row r="11">
          <cell r="E11">
            <v>4</v>
          </cell>
          <cell r="F11">
            <v>10</v>
          </cell>
          <cell r="G11">
            <v>6</v>
          </cell>
          <cell r="I11">
            <v>24</v>
          </cell>
          <cell r="J11">
            <v>34</v>
          </cell>
          <cell r="K11">
            <v>26</v>
          </cell>
          <cell r="M11">
            <v>4</v>
          </cell>
          <cell r="N11">
            <v>8</v>
          </cell>
          <cell r="O11">
            <v>13</v>
          </cell>
          <cell r="Q11">
            <v>8</v>
          </cell>
          <cell r="R11">
            <v>6</v>
          </cell>
          <cell r="S11">
            <v>9</v>
          </cell>
        </row>
        <row r="12">
          <cell r="E12">
            <v>5</v>
          </cell>
          <cell r="F12">
            <v>8</v>
          </cell>
          <cell r="G12">
            <v>5</v>
          </cell>
          <cell r="I12">
            <v>5</v>
          </cell>
          <cell r="J12">
            <v>0</v>
          </cell>
          <cell r="K12">
            <v>0</v>
          </cell>
          <cell r="M12">
            <v>1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123453</v>
          </cell>
          <cell r="F30">
            <v>129467</v>
          </cell>
          <cell r="G30">
            <v>128211</v>
          </cell>
          <cell r="I30">
            <v>141683</v>
          </cell>
          <cell r="J30">
            <v>137589</v>
          </cell>
          <cell r="K30">
            <v>123865</v>
          </cell>
          <cell r="M30">
            <v>140842</v>
          </cell>
          <cell r="N30">
            <v>130709</v>
          </cell>
          <cell r="O30">
            <v>128213</v>
          </cell>
          <cell r="Q30">
            <v>137971</v>
          </cell>
          <cell r="R30">
            <v>137972</v>
          </cell>
          <cell r="S30">
            <v>139287</v>
          </cell>
        </row>
        <row r="37">
          <cell r="E37">
            <v>32731</v>
          </cell>
          <cell r="F37">
            <v>21645</v>
          </cell>
          <cell r="G37">
            <v>29934</v>
          </cell>
          <cell r="I37">
            <v>28099</v>
          </cell>
          <cell r="J37">
            <v>13454</v>
          </cell>
          <cell r="K37">
            <v>45034</v>
          </cell>
          <cell r="M37">
            <v>22680</v>
          </cell>
          <cell r="N37">
            <v>31269</v>
          </cell>
          <cell r="O37">
            <v>40327</v>
          </cell>
          <cell r="Q37">
            <v>27618</v>
          </cell>
          <cell r="R37">
            <v>31493</v>
          </cell>
          <cell r="S37">
            <v>28979</v>
          </cell>
        </row>
        <row r="39">
          <cell r="E39">
            <v>20.536711465823387</v>
          </cell>
          <cell r="F39">
            <v>14.24978768507607</v>
          </cell>
          <cell r="G39">
            <v>18.851906666246812</v>
          </cell>
          <cell r="I39">
            <v>16.493604832035125</v>
          </cell>
          <cell r="J39">
            <v>8.8878612716763001</v>
          </cell>
          <cell r="K39">
            <v>26.533353758410616</v>
          </cell>
          <cell r="M39">
            <v>13.755708801106278</v>
          </cell>
          <cell r="N39">
            <v>19.264986753742839</v>
          </cell>
          <cell r="O39">
            <v>23.861988982313715</v>
          </cell>
          <cell r="Q39">
            <v>16.481470430267947</v>
          </cell>
          <cell r="R39">
            <v>18.277791319891818</v>
          </cell>
          <cell r="S39">
            <v>16.912957710310373</v>
          </cell>
          <cell r="T39">
            <v>17.941913510208103</v>
          </cell>
        </row>
        <row r="41">
          <cell r="E41">
            <v>0.67252467089583334</v>
          </cell>
          <cell r="F41">
            <v>0.72781291283694527</v>
          </cell>
          <cell r="G41">
            <v>0.69615194574607298</v>
          </cell>
          <cell r="I41">
            <v>0.76729948037248552</v>
          </cell>
          <cell r="J41">
            <v>0.82103472968134628</v>
          </cell>
          <cell r="K41">
            <v>0.66455636778217431</v>
          </cell>
          <cell r="M41">
            <v>0.77933820274457732</v>
          </cell>
          <cell r="N41">
            <v>0.69964645396809255</v>
          </cell>
          <cell r="O41">
            <v>0.70828085294442611</v>
          </cell>
          <cell r="Q41">
            <v>0.73662320744039045</v>
          </cell>
          <cell r="R41">
            <v>0.73608032372766974</v>
          </cell>
          <cell r="S41">
            <v>0.76729466203933228</v>
          </cell>
          <cell r="T41">
            <v>0.71652325854904297</v>
          </cell>
        </row>
        <row r="58">
          <cell r="E58">
            <v>68.263959999999997</v>
          </cell>
          <cell r="F58">
            <v>66.167740000000009</v>
          </cell>
          <cell r="G58">
            <v>71.231620000000007</v>
          </cell>
          <cell r="I58">
            <v>70.430199999999985</v>
          </cell>
          <cell r="J58">
            <v>61.542930000000005</v>
          </cell>
          <cell r="K58">
            <v>70.829720000000009</v>
          </cell>
          <cell r="M58">
            <v>67.293880000000016</v>
          </cell>
          <cell r="N58">
            <v>67.985820000000004</v>
          </cell>
          <cell r="O58">
            <v>66.72372</v>
          </cell>
          <cell r="Q58">
            <v>69.570279999999997</v>
          </cell>
          <cell r="R58">
            <v>73.143060000000006</v>
          </cell>
          <cell r="S58">
            <v>72.937860000000001</v>
          </cell>
        </row>
        <row r="62">
          <cell r="E62">
            <v>2590996.67</v>
          </cell>
          <cell r="F62">
            <v>2728300.1099999994</v>
          </cell>
          <cell r="G62">
            <v>2681164.5999999996</v>
          </cell>
          <cell r="I62">
            <v>2981806.57</v>
          </cell>
          <cell r="J62">
            <v>2892325.53</v>
          </cell>
          <cell r="K62">
            <v>2595919.92</v>
          </cell>
          <cell r="M62">
            <v>2910667.2199999997</v>
          </cell>
          <cell r="N62">
            <v>2711137.7799999993</v>
          </cell>
          <cell r="O62">
            <v>2715311.9200000004</v>
          </cell>
          <cell r="Q62">
            <v>2922577.7699999996</v>
          </cell>
          <cell r="R62">
            <v>2894371.23</v>
          </cell>
          <cell r="S62">
            <v>2938167.54</v>
          </cell>
        </row>
        <row r="64">
          <cell r="E64">
            <v>2334415.85</v>
          </cell>
          <cell r="F64">
            <v>2470988.5799999996</v>
          </cell>
          <cell r="G64">
            <v>2423701.11</v>
          </cell>
          <cell r="I64">
            <v>2727090.54</v>
          </cell>
          <cell r="J64">
            <v>2632752.3499999996</v>
          </cell>
          <cell r="K64">
            <v>2334110.66</v>
          </cell>
          <cell r="M64">
            <v>2651308.48</v>
          </cell>
          <cell r="N64">
            <v>2446899.0399999996</v>
          </cell>
          <cell r="O64">
            <v>2453053.29</v>
          </cell>
          <cell r="Q64">
            <v>2629273.0799999996</v>
          </cell>
          <cell r="R64">
            <v>2632950.85</v>
          </cell>
          <cell r="S64">
            <v>2676534.7000000002</v>
          </cell>
        </row>
        <row r="89">
          <cell r="E89">
            <v>186370</v>
          </cell>
          <cell r="F89">
            <v>186380</v>
          </cell>
          <cell r="G89">
            <v>186210</v>
          </cell>
          <cell r="I89">
            <v>182460</v>
          </cell>
          <cell r="J89">
            <v>186230</v>
          </cell>
          <cell r="K89">
            <v>187710</v>
          </cell>
          <cell r="M89">
            <v>185450</v>
          </cell>
          <cell r="N89">
            <v>190167</v>
          </cell>
          <cell r="O89">
            <v>187902.91</v>
          </cell>
          <cell r="Q89">
            <v>218707.38</v>
          </cell>
          <cell r="R89">
            <v>186630</v>
          </cell>
          <cell r="S89">
            <v>186610</v>
          </cell>
        </row>
        <row r="92">
          <cell r="E92">
            <v>70210.819999999992</v>
          </cell>
          <cell r="F92">
            <v>70931.529999999984</v>
          </cell>
          <cell r="G92">
            <v>71253.489999999991</v>
          </cell>
          <cell r="I92">
            <v>72256.029999999984</v>
          </cell>
          <cell r="J92">
            <v>73343.179999999993</v>
          </cell>
          <cell r="K92">
            <v>74099.259999999995</v>
          </cell>
          <cell r="M92">
            <v>73908.739999999991</v>
          </cell>
          <cell r="N92">
            <v>74071.739999999991</v>
          </cell>
          <cell r="O92">
            <v>74355.719999999987</v>
          </cell>
          <cell r="Q92">
            <v>74597.31</v>
          </cell>
          <cell r="R92">
            <v>74790.37999999999</v>
          </cell>
          <cell r="S92">
            <v>75022.84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54">
          <cell r="E154">
            <v>249646.71999999997</v>
          </cell>
          <cell r="F154">
            <v>245624.89</v>
          </cell>
          <cell r="G154">
            <v>260231.18</v>
          </cell>
          <cell r="I154">
            <v>270093.06</v>
          </cell>
          <cell r="J154">
            <v>240208.61000000002</v>
          </cell>
          <cell r="K154">
            <v>274770.16000000003</v>
          </cell>
          <cell r="M154">
            <v>254025.96</v>
          </cell>
          <cell r="N154">
            <v>277752.97000000003</v>
          </cell>
          <cell r="O154">
            <v>273851.32999999996</v>
          </cell>
          <cell r="Q154">
            <v>275472.95</v>
          </cell>
          <cell r="R154">
            <v>298012.56</v>
          </cell>
          <cell r="S154">
            <v>349394.8</v>
          </cell>
        </row>
        <row r="155">
          <cell r="E155">
            <v>141858.29999999999</v>
          </cell>
          <cell r="F155">
            <v>138977.16</v>
          </cell>
          <cell r="G155">
            <v>150574.22</v>
          </cell>
          <cell r="I155">
            <v>157064.41</v>
          </cell>
          <cell r="J155">
            <v>139560.4</v>
          </cell>
          <cell r="K155">
            <v>158057.43</v>
          </cell>
          <cell r="M155">
            <v>146798.25</v>
          </cell>
          <cell r="N155">
            <v>161600.79</v>
          </cell>
          <cell r="O155">
            <v>157931.85</v>
          </cell>
          <cell r="Q155">
            <v>160519.14000000001</v>
          </cell>
          <cell r="R155">
            <v>176978.57</v>
          </cell>
          <cell r="S155">
            <v>205654.72</v>
          </cell>
        </row>
        <row r="156">
          <cell r="E156">
            <v>101650.84</v>
          </cell>
          <cell r="F156">
            <v>101107.73</v>
          </cell>
          <cell r="G156">
            <v>104706.03</v>
          </cell>
          <cell r="I156">
            <v>108684.14</v>
          </cell>
          <cell r="J156">
            <v>96787.17</v>
          </cell>
          <cell r="K156">
            <v>110647.2</v>
          </cell>
          <cell r="M156">
            <v>101317.43</v>
          </cell>
          <cell r="N156">
            <v>109220.48</v>
          </cell>
          <cell r="O156">
            <v>109062.5</v>
          </cell>
          <cell r="Q156">
            <v>108148.18</v>
          </cell>
          <cell r="R156">
            <v>114405.8</v>
          </cell>
          <cell r="S156">
            <v>135832.32999999999</v>
          </cell>
        </row>
        <row r="157">
          <cell r="E157">
            <v>6137.58</v>
          </cell>
          <cell r="F157">
            <v>5540</v>
          </cell>
          <cell r="G157">
            <v>4950.93</v>
          </cell>
          <cell r="I157">
            <v>4344.51</v>
          </cell>
          <cell r="J157">
            <v>3861.04</v>
          </cell>
          <cell r="K157">
            <v>6065.53</v>
          </cell>
          <cell r="M157">
            <v>5910.28</v>
          </cell>
          <cell r="N157">
            <v>6931.7</v>
          </cell>
          <cell r="O157">
            <v>6856.98</v>
          </cell>
          <cell r="Q157">
            <v>6805.63</v>
          </cell>
          <cell r="R157">
            <v>6628.19</v>
          </cell>
          <cell r="S157">
            <v>7907.75</v>
          </cell>
        </row>
        <row r="286">
          <cell r="E286">
            <v>296012.59000000008</v>
          </cell>
          <cell r="F286">
            <v>1362823.39</v>
          </cell>
          <cell r="G286">
            <v>1278715.1900000002</v>
          </cell>
          <cell r="I286">
            <v>1256891.7600000002</v>
          </cell>
          <cell r="J286">
            <v>1326303.8600000001</v>
          </cell>
          <cell r="K286">
            <v>1288385.6000000001</v>
          </cell>
          <cell r="M286">
            <v>1450047.0600000003</v>
          </cell>
          <cell r="N286">
            <v>1874657.8599999999</v>
          </cell>
          <cell r="O286">
            <v>3845197.19</v>
          </cell>
          <cell r="Q286">
            <v>1251406.8199999998</v>
          </cell>
          <cell r="R286">
            <v>611093.84000000008</v>
          </cell>
          <cell r="S286">
            <v>1554421.98</v>
          </cell>
        </row>
      </sheetData>
      <sheetData sheetId="9">
        <row r="9">
          <cell r="E9">
            <v>13</v>
          </cell>
          <cell r="F9">
            <v>12</v>
          </cell>
          <cell r="G9">
            <v>13</v>
          </cell>
          <cell r="I9">
            <v>18</v>
          </cell>
          <cell r="J9">
            <v>17</v>
          </cell>
          <cell r="K9">
            <v>35</v>
          </cell>
          <cell r="M9">
            <v>19</v>
          </cell>
          <cell r="N9">
            <v>11</v>
          </cell>
          <cell r="O9">
            <v>38</v>
          </cell>
          <cell r="Q9">
            <v>17</v>
          </cell>
          <cell r="R9">
            <v>17</v>
          </cell>
          <cell r="S9">
            <v>12</v>
          </cell>
        </row>
        <row r="11">
          <cell r="E11">
            <v>12</v>
          </cell>
          <cell r="F11">
            <v>12</v>
          </cell>
          <cell r="G11">
            <v>10</v>
          </cell>
          <cell r="I11">
            <v>18</v>
          </cell>
          <cell r="J11">
            <v>17</v>
          </cell>
          <cell r="K11">
            <v>35</v>
          </cell>
          <cell r="M11">
            <v>19</v>
          </cell>
          <cell r="N11">
            <v>11</v>
          </cell>
          <cell r="O11">
            <v>38</v>
          </cell>
          <cell r="Q11">
            <v>17</v>
          </cell>
          <cell r="R11">
            <v>17</v>
          </cell>
          <cell r="S11">
            <v>12</v>
          </cell>
        </row>
        <row r="12">
          <cell r="E12">
            <v>1</v>
          </cell>
          <cell r="F12">
            <v>0</v>
          </cell>
          <cell r="G12">
            <v>3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111756</v>
          </cell>
          <cell r="F30">
            <v>108523</v>
          </cell>
          <cell r="G30">
            <v>106906</v>
          </cell>
          <cell r="I30">
            <v>116027</v>
          </cell>
          <cell r="J30">
            <v>109282</v>
          </cell>
          <cell r="K30">
            <v>102444</v>
          </cell>
          <cell r="M30">
            <v>115272</v>
          </cell>
          <cell r="N30">
            <v>113123</v>
          </cell>
          <cell r="O30">
            <v>119405</v>
          </cell>
          <cell r="Q30">
            <v>114860</v>
          </cell>
          <cell r="R30">
            <v>116218</v>
          </cell>
          <cell r="S30">
            <v>115969</v>
          </cell>
        </row>
        <row r="37">
          <cell r="E37">
            <v>41758.18</v>
          </cell>
          <cell r="F37">
            <v>37854.559999999998</v>
          </cell>
          <cell r="G37">
            <v>50846.43</v>
          </cell>
          <cell r="I37">
            <v>43049.57</v>
          </cell>
          <cell r="J37">
            <v>34502.26</v>
          </cell>
          <cell r="K37">
            <v>59682.46</v>
          </cell>
          <cell r="M37">
            <v>41689.32</v>
          </cell>
          <cell r="N37">
            <v>58017.61</v>
          </cell>
          <cell r="O37">
            <v>43256.78</v>
          </cell>
          <cell r="Q37">
            <v>53061.99</v>
          </cell>
          <cell r="R37">
            <v>47945.79</v>
          </cell>
          <cell r="S37">
            <v>52948.47</v>
          </cell>
        </row>
        <row r="39">
          <cell r="E39">
            <v>26.717882438752856</v>
          </cell>
          <cell r="F39">
            <v>25.31129476584022</v>
          </cell>
          <cell r="G39">
            <v>31.556740955891939</v>
          </cell>
          <cell r="I39">
            <v>26.434943598749776</v>
          </cell>
          <cell r="J39">
            <v>23.414380238200266</v>
          </cell>
          <cell r="K39">
            <v>36.02881945282882</v>
          </cell>
          <cell r="M39">
            <v>26.03304608467591</v>
          </cell>
          <cell r="N39">
            <v>33.169789207082459</v>
          </cell>
          <cell r="O39">
            <v>26.025690700808624</v>
          </cell>
          <cell r="Q39">
            <v>30.837802496687356</v>
          </cell>
          <cell r="R39">
            <v>28.47407710946408</v>
          </cell>
          <cell r="S39">
            <v>30.58554379722267</v>
          </cell>
          <cell r="T39">
            <v>28.841225319399022</v>
          </cell>
        </row>
        <row r="41">
          <cell r="E41">
            <v>0.59064999722528322</v>
          </cell>
          <cell r="F41">
            <v>0.59161555864475146</v>
          </cell>
          <cell r="G41">
            <v>0.56335549214429315</v>
          </cell>
          <cell r="I41">
            <v>0.61042264561900073</v>
          </cell>
          <cell r="J41">
            <v>0.63482898038851199</v>
          </cell>
          <cell r="K41">
            <v>0.53564229861258172</v>
          </cell>
          <cell r="M41">
            <v>0.62084343189529811</v>
          </cell>
          <cell r="N41">
            <v>0.58909178016919272</v>
          </cell>
          <cell r="O41">
            <v>0.64113509450171824</v>
          </cell>
          <cell r="Q41">
            <v>0.59491992458615628</v>
          </cell>
          <cell r="R41">
            <v>0.60065172505575315</v>
          </cell>
          <cell r="S41">
            <v>0.61830347622094262</v>
          </cell>
          <cell r="T41">
            <v>0.58443952522961851</v>
          </cell>
        </row>
        <row r="58">
          <cell r="E58">
            <v>53.165819999999997</v>
          </cell>
          <cell r="F58">
            <v>55.396150000000006</v>
          </cell>
          <cell r="G58">
            <v>54.627110000000002</v>
          </cell>
          <cell r="I58">
            <v>57.359129999999993</v>
          </cell>
          <cell r="J58">
            <v>52.022129999999997</v>
          </cell>
          <cell r="K58">
            <v>60.64862999999999</v>
          </cell>
          <cell r="M58">
            <v>59.551370000000006</v>
          </cell>
          <cell r="N58">
            <v>64.483770000000007</v>
          </cell>
          <cell r="O58">
            <v>62.487040000000007</v>
          </cell>
          <cell r="Q58">
            <v>60.775590000000001</v>
          </cell>
          <cell r="R58">
            <v>61.711630000000007</v>
          </cell>
          <cell r="S58">
            <v>63.608809999999998</v>
          </cell>
        </row>
        <row r="62">
          <cell r="E62">
            <v>2355228.5099999998</v>
          </cell>
          <cell r="F62">
            <v>2287914.14</v>
          </cell>
          <cell r="G62">
            <v>2257677.21</v>
          </cell>
          <cell r="I62">
            <v>2456729.02</v>
          </cell>
          <cell r="J62">
            <v>2327362.19</v>
          </cell>
          <cell r="K62">
            <v>2170963.0900000003</v>
          </cell>
          <cell r="M62">
            <v>2434626.75</v>
          </cell>
          <cell r="N62">
            <v>2386877.0799999996</v>
          </cell>
          <cell r="O62">
            <v>2544636.96</v>
          </cell>
          <cell r="Q62">
            <v>2454437.9499999997</v>
          </cell>
          <cell r="R62">
            <v>2476634.0600000005</v>
          </cell>
          <cell r="S62">
            <v>2470487.09</v>
          </cell>
        </row>
        <row r="64">
          <cell r="E64">
            <v>2086531.5</v>
          </cell>
          <cell r="F64">
            <v>2018470.17</v>
          </cell>
          <cell r="G64">
            <v>1984940.19</v>
          </cell>
          <cell r="I64">
            <v>2185794.3199999998</v>
          </cell>
          <cell r="J64">
            <v>2050570.09</v>
          </cell>
          <cell r="K64">
            <v>1895919.6600000001</v>
          </cell>
          <cell r="M64">
            <v>2156923.87</v>
          </cell>
          <cell r="N64">
            <v>2108913.6999999997</v>
          </cell>
          <cell r="O64">
            <v>2262336.2600000002</v>
          </cell>
          <cell r="Q64">
            <v>2168270.96</v>
          </cell>
          <cell r="R64">
            <v>2184203.3500000006</v>
          </cell>
          <cell r="S64">
            <v>2187224.75</v>
          </cell>
        </row>
        <row r="89">
          <cell r="E89">
            <v>191340</v>
          </cell>
          <cell r="F89">
            <v>191640</v>
          </cell>
          <cell r="G89">
            <v>192590</v>
          </cell>
          <cell r="I89">
            <v>191550</v>
          </cell>
          <cell r="J89">
            <v>195545.52</v>
          </cell>
          <cell r="K89">
            <v>192650</v>
          </cell>
          <cell r="M89">
            <v>194754.21</v>
          </cell>
          <cell r="N89">
            <v>194750</v>
          </cell>
          <cell r="O89">
            <v>197824.11</v>
          </cell>
          <cell r="Q89">
            <v>201367.57</v>
          </cell>
          <cell r="R89">
            <v>206383.83</v>
          </cell>
          <cell r="S89">
            <v>196690</v>
          </cell>
        </row>
        <row r="92">
          <cell r="E92">
            <v>77357.009999999995</v>
          </cell>
          <cell r="F92">
            <v>77803.97</v>
          </cell>
          <cell r="G92">
            <v>80147.02</v>
          </cell>
          <cell r="I92">
            <v>79384.7</v>
          </cell>
          <cell r="J92">
            <v>81246.58</v>
          </cell>
          <cell r="K92">
            <v>82393.429999999993</v>
          </cell>
          <cell r="M92">
            <v>82948.67</v>
          </cell>
          <cell r="N92">
            <v>83213.37999999999</v>
          </cell>
          <cell r="O92">
            <v>84476.59</v>
          </cell>
          <cell r="Q92">
            <v>84799.42</v>
          </cell>
          <cell r="R92">
            <v>86046.88</v>
          </cell>
          <cell r="S92">
            <v>86572.34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54">
          <cell r="E154">
            <v>190441.58000000002</v>
          </cell>
          <cell r="F154">
            <v>202182.2</v>
          </cell>
          <cell r="G154">
            <v>190098.22999999998</v>
          </cell>
          <cell r="I154">
            <v>220839.25999999998</v>
          </cell>
          <cell r="J154">
            <v>190186.06</v>
          </cell>
          <cell r="K154">
            <v>208992.02999999997</v>
          </cell>
          <cell r="M154">
            <v>217877.62999999998</v>
          </cell>
          <cell r="N154">
            <v>259171.83000000002</v>
          </cell>
          <cell r="O154">
            <v>249534.36</v>
          </cell>
          <cell r="Q154">
            <v>238771.63</v>
          </cell>
          <cell r="R154">
            <v>240810.63999999998</v>
          </cell>
          <cell r="S154">
            <v>294860.65999999997</v>
          </cell>
        </row>
        <row r="155">
          <cell r="E155">
            <v>109550.78</v>
          </cell>
          <cell r="F155">
            <v>123357.77</v>
          </cell>
          <cell r="G155">
            <v>110438.59</v>
          </cell>
          <cell r="I155">
            <v>131068.01</v>
          </cell>
          <cell r="J155">
            <v>107927.03</v>
          </cell>
          <cell r="K155">
            <v>117181.8</v>
          </cell>
          <cell r="M155">
            <v>122546.92</v>
          </cell>
          <cell r="N155">
            <v>150877.20000000001</v>
          </cell>
          <cell r="O155">
            <v>142547.28</v>
          </cell>
          <cell r="Q155">
            <v>127820.63</v>
          </cell>
          <cell r="R155">
            <v>133747.78</v>
          </cell>
          <cell r="S155">
            <v>170236.96</v>
          </cell>
        </row>
        <row r="156">
          <cell r="E156">
            <v>74667.570000000007</v>
          </cell>
          <cell r="F156">
            <v>73213.33</v>
          </cell>
          <cell r="G156">
            <v>75254.02</v>
          </cell>
          <cell r="I156">
            <v>86132.73</v>
          </cell>
          <cell r="J156">
            <v>78895.08</v>
          </cell>
          <cell r="K156">
            <v>86528.18</v>
          </cell>
          <cell r="M156">
            <v>88667.94</v>
          </cell>
          <cell r="N156">
            <v>100197.64</v>
          </cell>
          <cell r="O156">
            <v>96928.31</v>
          </cell>
          <cell r="Q156">
            <v>102197.31</v>
          </cell>
          <cell r="R156">
            <v>98213.58</v>
          </cell>
          <cell r="S156">
            <v>115022.78</v>
          </cell>
        </row>
        <row r="157">
          <cell r="E157">
            <v>6223.23</v>
          </cell>
          <cell r="F157">
            <v>5611.1</v>
          </cell>
          <cell r="G157">
            <v>4405.62</v>
          </cell>
          <cell r="I157">
            <v>3638.52</v>
          </cell>
          <cell r="J157">
            <v>3363.95</v>
          </cell>
          <cell r="K157">
            <v>5282.05</v>
          </cell>
          <cell r="M157">
            <v>6662.77</v>
          </cell>
          <cell r="N157">
            <v>8096.99</v>
          </cell>
          <cell r="O157">
            <v>10058.77</v>
          </cell>
          <cell r="Q157">
            <v>8753.69</v>
          </cell>
          <cell r="R157">
            <v>8849.2800000000007</v>
          </cell>
          <cell r="S157">
            <v>9600.92</v>
          </cell>
        </row>
        <row r="286">
          <cell r="E286">
            <v>705044.1399999999</v>
          </cell>
          <cell r="F286">
            <v>985304.39999999991</v>
          </cell>
          <cell r="G286">
            <v>1244295.3099999996</v>
          </cell>
          <cell r="I286">
            <v>1114741.5900000001</v>
          </cell>
          <cell r="J286">
            <v>1017861.1500000001</v>
          </cell>
          <cell r="K286">
            <v>1314610.3299999998</v>
          </cell>
          <cell r="M286">
            <v>1201896.0599999998</v>
          </cell>
          <cell r="N286">
            <v>1122279.01</v>
          </cell>
          <cell r="O286">
            <v>1908804.1699999997</v>
          </cell>
          <cell r="Q286">
            <v>1130162.69</v>
          </cell>
          <cell r="R286">
            <v>639098.98</v>
          </cell>
          <cell r="S286">
            <v>1269643.17</v>
          </cell>
        </row>
      </sheetData>
      <sheetData sheetId="10">
        <row r="9">
          <cell r="E9">
            <v>9</v>
          </cell>
          <cell r="F9">
            <v>9</v>
          </cell>
          <cell r="G9">
            <v>12</v>
          </cell>
          <cell r="I9">
            <v>6</v>
          </cell>
          <cell r="J9">
            <v>19</v>
          </cell>
          <cell r="K9">
            <v>22</v>
          </cell>
          <cell r="M9">
            <v>11</v>
          </cell>
          <cell r="N9">
            <v>8</v>
          </cell>
          <cell r="O9">
            <v>9</v>
          </cell>
          <cell r="Q9">
            <v>3</v>
          </cell>
          <cell r="R9">
            <v>54</v>
          </cell>
          <cell r="S9">
            <v>9</v>
          </cell>
        </row>
        <row r="11">
          <cell r="E11">
            <v>9</v>
          </cell>
          <cell r="F11">
            <v>9</v>
          </cell>
          <cell r="G11">
            <v>12</v>
          </cell>
          <cell r="I11">
            <v>6</v>
          </cell>
          <cell r="J11">
            <v>19</v>
          </cell>
          <cell r="K11">
            <v>22</v>
          </cell>
          <cell r="M11">
            <v>6</v>
          </cell>
          <cell r="N11">
            <v>8</v>
          </cell>
          <cell r="O11">
            <v>9</v>
          </cell>
          <cell r="Q11">
            <v>3</v>
          </cell>
          <cell r="R11">
            <v>51</v>
          </cell>
          <cell r="S11">
            <v>8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5</v>
          </cell>
          <cell r="N12">
            <v>0</v>
          </cell>
          <cell r="O12">
            <v>0</v>
          </cell>
          <cell r="Q12">
            <v>0</v>
          </cell>
          <cell r="R12">
            <v>3</v>
          </cell>
          <cell r="S12">
            <v>1</v>
          </cell>
        </row>
        <row r="30">
          <cell r="E30">
            <v>75296</v>
          </cell>
          <cell r="F30">
            <v>77648</v>
          </cell>
          <cell r="G30">
            <v>78804</v>
          </cell>
          <cell r="I30">
            <v>83371</v>
          </cell>
          <cell r="J30">
            <v>80432</v>
          </cell>
          <cell r="K30">
            <v>75065</v>
          </cell>
          <cell r="M30">
            <v>86867</v>
          </cell>
          <cell r="N30">
            <v>84156</v>
          </cell>
          <cell r="O30">
            <v>86406</v>
          </cell>
          <cell r="Q30">
            <v>83967</v>
          </cell>
          <cell r="R30">
            <v>84569</v>
          </cell>
          <cell r="S30">
            <v>84440</v>
          </cell>
        </row>
        <row r="37">
          <cell r="E37">
            <v>18666</v>
          </cell>
          <cell r="F37">
            <v>19176</v>
          </cell>
          <cell r="G37">
            <v>19497</v>
          </cell>
          <cell r="I37">
            <v>20457</v>
          </cell>
          <cell r="J37">
            <v>19971</v>
          </cell>
          <cell r="K37">
            <v>31002</v>
          </cell>
          <cell r="M37">
            <v>21511</v>
          </cell>
          <cell r="N37">
            <v>21009</v>
          </cell>
          <cell r="O37">
            <v>17764</v>
          </cell>
          <cell r="Q37">
            <v>16944</v>
          </cell>
          <cell r="R37">
            <v>17164</v>
          </cell>
          <cell r="S37">
            <v>16172</v>
          </cell>
        </row>
        <row r="39">
          <cell r="E39">
            <v>19.214180571710912</v>
          </cell>
          <cell r="F39">
            <v>19.221940437645973</v>
          </cell>
          <cell r="G39">
            <v>19.211516859468301</v>
          </cell>
          <cell r="I39">
            <v>19.269243811461511</v>
          </cell>
          <cell r="J39">
            <v>19.279260145962855</v>
          </cell>
          <cell r="K39">
            <v>28.639790111595598</v>
          </cell>
          <cell r="M39">
            <v>19.281482211844427</v>
          </cell>
          <cell r="N39">
            <v>19.239891936443975</v>
          </cell>
          <cell r="O39">
            <v>16.554063498867755</v>
          </cell>
          <cell r="Q39">
            <v>16.408111091743653</v>
          </cell>
          <cell r="R39">
            <v>16.359442612325818</v>
          </cell>
          <cell r="S39">
            <v>15.652342237708092</v>
          </cell>
          <cell r="T39">
            <v>19.055706170156014</v>
          </cell>
        </row>
        <row r="41">
          <cell r="E41">
            <v>0.51717304925081475</v>
          </cell>
          <cell r="F41">
            <v>0.55040226829700523</v>
          </cell>
          <cell r="G41">
            <v>0.5398883967567234</v>
          </cell>
          <cell r="I41">
            <v>0.57045012127992223</v>
          </cell>
          <cell r="J41">
            <v>0.60801596540828207</v>
          </cell>
          <cell r="K41">
            <v>0.51069315889554479</v>
          </cell>
          <cell r="M41">
            <v>0.60882394168769272</v>
          </cell>
          <cell r="N41">
            <v>0.56977850297394372</v>
          </cell>
          <cell r="O41">
            <v>0.60362569422613432</v>
          </cell>
          <cell r="Q41">
            <v>0.56707063817142389</v>
          </cell>
          <cell r="R41">
            <v>0.56780773401280382</v>
          </cell>
          <cell r="S41">
            <v>0.58232474742250262</v>
          </cell>
          <cell r="T41">
            <v>0.54823636249327634</v>
          </cell>
        </row>
        <row r="58">
          <cell r="E58">
            <v>53.567530000000005</v>
          </cell>
          <cell r="F58">
            <v>48.019280000000002</v>
          </cell>
          <cell r="G58">
            <v>51.182729999999999</v>
          </cell>
          <cell r="I58">
            <v>53.302839999999996</v>
          </cell>
          <cell r="J58">
            <v>46.550570000000008</v>
          </cell>
          <cell r="K58">
            <v>53.989040000000003</v>
          </cell>
          <cell r="M58">
            <v>51.051930000000006</v>
          </cell>
          <cell r="N58">
            <v>54.125949999999996</v>
          </cell>
          <cell r="O58">
            <v>51.651700000000005</v>
          </cell>
          <cell r="Q58">
            <v>54.284830000000007</v>
          </cell>
          <cell r="R58">
            <v>52.318379999999998</v>
          </cell>
          <cell r="S58">
            <v>50.943889999999996</v>
          </cell>
        </row>
        <row r="62">
          <cell r="E62">
            <v>1465454.8399999999</v>
          </cell>
          <cell r="F62">
            <v>1509472.36</v>
          </cell>
          <cell r="G62">
            <v>1515751.05</v>
          </cell>
          <cell r="I62">
            <v>1631016.3700000003</v>
          </cell>
          <cell r="J62">
            <v>1566635.7</v>
          </cell>
          <cell r="K62">
            <v>1473320.5200000003</v>
          </cell>
          <cell r="M62">
            <v>1693314.3</v>
          </cell>
          <cell r="N62">
            <v>1639888.9300000002</v>
          </cell>
          <cell r="O62">
            <v>1712131.31</v>
          </cell>
          <cell r="Q62">
            <v>1656019.86</v>
          </cell>
          <cell r="R62">
            <v>1682344.17</v>
          </cell>
          <cell r="S62">
            <v>1672270.12</v>
          </cell>
        </row>
        <row r="64">
          <cell r="E64">
            <v>1265434.96</v>
          </cell>
          <cell r="F64">
            <v>1313622.32</v>
          </cell>
          <cell r="G64">
            <v>1316938.1000000001</v>
          </cell>
          <cell r="I64">
            <v>1429461.9600000002</v>
          </cell>
          <cell r="J64">
            <v>1368573.75</v>
          </cell>
          <cell r="K64">
            <v>1271626.9500000002</v>
          </cell>
          <cell r="M64">
            <v>1491099.16</v>
          </cell>
          <cell r="N64">
            <v>1435371.27</v>
          </cell>
          <cell r="O64">
            <v>1511708.69</v>
          </cell>
          <cell r="Q64">
            <v>1452148.56</v>
          </cell>
          <cell r="R64">
            <v>1475500.6199999999</v>
          </cell>
          <cell r="S64">
            <v>1467806.9500000002</v>
          </cell>
        </row>
        <row r="89">
          <cell r="E89">
            <v>151524.10999999999</v>
          </cell>
          <cell r="F89">
            <v>147100</v>
          </cell>
          <cell r="G89">
            <v>149674.10999999999</v>
          </cell>
          <cell r="I89">
            <v>152274.10999999999</v>
          </cell>
          <cell r="J89">
            <v>148210</v>
          </cell>
          <cell r="K89">
            <v>150450</v>
          </cell>
          <cell r="M89">
            <v>150555.04999999999</v>
          </cell>
          <cell r="N89">
            <v>152680.1</v>
          </cell>
          <cell r="O89">
            <v>148360</v>
          </cell>
          <cell r="Q89">
            <v>151680</v>
          </cell>
          <cell r="R89">
            <v>152745.04999999999</v>
          </cell>
          <cell r="S89">
            <v>149360</v>
          </cell>
        </row>
        <row r="92">
          <cell r="E92">
            <v>48495.77</v>
          </cell>
          <cell r="F92">
            <v>48750.04</v>
          </cell>
          <cell r="G92">
            <v>49138.840000000004</v>
          </cell>
          <cell r="I92">
            <v>49280.299999999996</v>
          </cell>
          <cell r="J92">
            <v>49851.950000000004</v>
          </cell>
          <cell r="K92">
            <v>51243.57</v>
          </cell>
          <cell r="M92">
            <v>51660.09</v>
          </cell>
          <cell r="N92">
            <v>51837.56</v>
          </cell>
          <cell r="O92">
            <v>52062.62</v>
          </cell>
          <cell r="Q92">
            <v>52191.299999999996</v>
          </cell>
          <cell r="R92">
            <v>54098.5</v>
          </cell>
          <cell r="S92">
            <v>55103.17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54">
          <cell r="E154">
            <v>184438.15999999997</v>
          </cell>
          <cell r="F154">
            <v>169053.13</v>
          </cell>
          <cell r="G154">
            <v>172667.27</v>
          </cell>
          <cell r="I154">
            <v>187891.41999999998</v>
          </cell>
          <cell r="J154">
            <v>165985.63999999998</v>
          </cell>
          <cell r="K154">
            <v>191252.77</v>
          </cell>
          <cell r="M154">
            <v>177661.40000000002</v>
          </cell>
          <cell r="N154">
            <v>206980.45</v>
          </cell>
          <cell r="O154">
            <v>205316.66</v>
          </cell>
          <cell r="Q154">
            <v>210804.49000000002</v>
          </cell>
          <cell r="R154">
            <v>199230.66</v>
          </cell>
          <cell r="S154">
            <v>222685.65000000002</v>
          </cell>
        </row>
        <row r="155">
          <cell r="E155">
            <v>123015.34</v>
          </cell>
          <cell r="F155">
            <v>106769.88</v>
          </cell>
          <cell r="G155">
            <v>113289.65</v>
          </cell>
          <cell r="I155">
            <v>126190.84</v>
          </cell>
          <cell r="J155">
            <v>111672.4</v>
          </cell>
          <cell r="K155">
            <v>126661.18</v>
          </cell>
          <cell r="M155">
            <v>116508.74</v>
          </cell>
          <cell r="N155">
            <v>134783.56</v>
          </cell>
          <cell r="O155">
            <v>126013.99</v>
          </cell>
          <cell r="Q155">
            <v>136613.94</v>
          </cell>
          <cell r="R155">
            <v>134409.4</v>
          </cell>
          <cell r="S155">
            <v>152191.15</v>
          </cell>
        </row>
        <row r="156">
          <cell r="E156">
            <v>55541.33</v>
          </cell>
          <cell r="F156">
            <v>56919.99</v>
          </cell>
          <cell r="G156">
            <v>55542.82</v>
          </cell>
          <cell r="I156">
            <v>57811.02</v>
          </cell>
          <cell r="J156">
            <v>51223.87</v>
          </cell>
          <cell r="K156">
            <v>59948.91</v>
          </cell>
          <cell r="M156">
            <v>56874.78</v>
          </cell>
          <cell r="N156">
            <v>66647.72</v>
          </cell>
          <cell r="O156">
            <v>73874.02</v>
          </cell>
          <cell r="Q156">
            <v>68678.77</v>
          </cell>
          <cell r="R156">
            <v>59284.55</v>
          </cell>
          <cell r="S156">
            <v>63566.86</v>
          </cell>
        </row>
        <row r="157">
          <cell r="E157">
            <v>5881.49</v>
          </cell>
          <cell r="F157">
            <v>5363.26</v>
          </cell>
          <cell r="G157">
            <v>3834.8</v>
          </cell>
          <cell r="I157">
            <v>3889.56</v>
          </cell>
          <cell r="J157">
            <v>3089.37</v>
          </cell>
          <cell r="K157">
            <v>4642.68</v>
          </cell>
          <cell r="M157">
            <v>4277.88</v>
          </cell>
          <cell r="N157">
            <v>5549.17</v>
          </cell>
          <cell r="O157">
            <v>5428.65</v>
          </cell>
          <cell r="Q157">
            <v>5511.78</v>
          </cell>
          <cell r="R157">
            <v>5536.71</v>
          </cell>
          <cell r="S157">
            <v>6927.64</v>
          </cell>
        </row>
        <row r="286">
          <cell r="E286">
            <v>966415.92</v>
          </cell>
          <cell r="F286">
            <v>901246.7100000002</v>
          </cell>
          <cell r="G286">
            <v>900526.12000000011</v>
          </cell>
          <cell r="I286">
            <v>953696.41999999993</v>
          </cell>
          <cell r="J286">
            <v>917212.9600000002</v>
          </cell>
          <cell r="K286">
            <v>1363544.8900000001</v>
          </cell>
          <cell r="M286">
            <v>868976.91999999981</v>
          </cell>
          <cell r="N286">
            <v>1187507.3499999999</v>
          </cell>
          <cell r="O286">
            <v>1799178.1900000002</v>
          </cell>
          <cell r="Q286">
            <v>995702.94000000006</v>
          </cell>
          <cell r="R286">
            <v>1034271.5800000001</v>
          </cell>
          <cell r="S286">
            <v>1879161.0299999998</v>
          </cell>
        </row>
      </sheetData>
      <sheetData sheetId="11">
        <row r="9">
          <cell r="E9">
            <v>9</v>
          </cell>
          <cell r="F9">
            <v>17</v>
          </cell>
          <cell r="G9">
            <v>14</v>
          </cell>
          <cell r="I9">
            <v>16</v>
          </cell>
          <cell r="J9">
            <v>16</v>
          </cell>
          <cell r="K9">
            <v>33</v>
          </cell>
          <cell r="M9">
            <v>28</v>
          </cell>
          <cell r="N9">
            <v>16</v>
          </cell>
          <cell r="O9">
            <v>48</v>
          </cell>
          <cell r="Q9">
            <v>15</v>
          </cell>
          <cell r="R9">
            <v>28</v>
          </cell>
          <cell r="S9">
            <v>21</v>
          </cell>
        </row>
        <row r="11">
          <cell r="E11">
            <v>9</v>
          </cell>
          <cell r="F11">
            <v>17</v>
          </cell>
          <cell r="G11">
            <v>14</v>
          </cell>
          <cell r="I11">
            <v>16</v>
          </cell>
          <cell r="J11">
            <v>16</v>
          </cell>
          <cell r="K11">
            <v>33</v>
          </cell>
          <cell r="M11">
            <v>28</v>
          </cell>
          <cell r="N11">
            <v>16</v>
          </cell>
          <cell r="O11">
            <v>48</v>
          </cell>
          <cell r="Q11">
            <v>15</v>
          </cell>
          <cell r="R11">
            <v>28</v>
          </cell>
          <cell r="S11">
            <v>21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155974</v>
          </cell>
          <cell r="F30">
            <v>149301</v>
          </cell>
          <cell r="G30">
            <v>157903</v>
          </cell>
          <cell r="I30">
            <v>160796</v>
          </cell>
          <cell r="J30">
            <v>157138</v>
          </cell>
          <cell r="K30">
            <v>148123</v>
          </cell>
          <cell r="M30">
            <v>177721</v>
          </cell>
          <cell r="N30">
            <v>164578</v>
          </cell>
          <cell r="O30">
            <v>161474</v>
          </cell>
          <cell r="Q30">
            <v>153318</v>
          </cell>
          <cell r="R30">
            <v>160483</v>
          </cell>
          <cell r="S30">
            <v>164074</v>
          </cell>
        </row>
        <row r="37">
          <cell r="E37">
            <v>56868</v>
          </cell>
          <cell r="F37">
            <v>56639</v>
          </cell>
          <cell r="G37">
            <v>55143</v>
          </cell>
          <cell r="I37">
            <v>55741</v>
          </cell>
          <cell r="J37">
            <v>54453</v>
          </cell>
          <cell r="K37">
            <v>53990</v>
          </cell>
          <cell r="M37">
            <v>57625</v>
          </cell>
          <cell r="N37">
            <v>49749</v>
          </cell>
          <cell r="O37">
            <v>44232</v>
          </cell>
          <cell r="Q37">
            <v>42638</v>
          </cell>
          <cell r="R37">
            <v>44069</v>
          </cell>
          <cell r="S37">
            <v>47566</v>
          </cell>
        </row>
        <row r="39">
          <cell r="E39">
            <v>26.526975715791735</v>
          </cell>
          <cell r="F39">
            <v>27.038677831138948</v>
          </cell>
          <cell r="G39">
            <v>25.328997230222271</v>
          </cell>
          <cell r="I39">
            <v>25.293933467348538</v>
          </cell>
          <cell r="J39">
            <v>25.242677940644732</v>
          </cell>
          <cell r="K39">
            <v>26.18585701813949</v>
          </cell>
          <cell r="M39">
            <v>24.363793183634296</v>
          </cell>
          <cell r="N39">
            <v>22.928236633375889</v>
          </cell>
          <cell r="O39">
            <v>21.158979363393705</v>
          </cell>
          <cell r="Q39">
            <v>21.378217662926303</v>
          </cell>
          <cell r="R39">
            <v>21.154473886328727</v>
          </cell>
          <cell r="S39">
            <v>22.149476135040743</v>
          </cell>
          <cell r="T39">
            <v>24.084856949777492</v>
          </cell>
        </row>
        <row r="41">
          <cell r="E41">
            <v>0.67413671264670871</v>
          </cell>
          <cell r="F41">
            <v>0.66569020866773676</v>
          </cell>
          <cell r="G41">
            <v>0.68001403928847515</v>
          </cell>
          <cell r="I41">
            <v>0.69136524384344999</v>
          </cell>
          <cell r="J41">
            <v>0.74673294239524035</v>
          </cell>
          <cell r="K41">
            <v>0.63396063292060245</v>
          </cell>
          <cell r="M41">
            <v>0.78308437981934342</v>
          </cell>
          <cell r="N41">
            <v>0.6998836915082044</v>
          </cell>
          <cell r="O41">
            <v>0.70696350780411987</v>
          </cell>
          <cell r="Q41">
            <v>0.64726370049520621</v>
          </cell>
          <cell r="R41">
            <v>0.67587583624804959</v>
          </cell>
          <cell r="S41">
            <v>0.71221947302166078</v>
          </cell>
          <cell r="T41">
            <v>0.67244183294726845</v>
          </cell>
        </row>
        <row r="58">
          <cell r="E58">
            <v>32.88841</v>
          </cell>
          <cell r="F58">
            <v>30.34939</v>
          </cell>
          <cell r="G58">
            <v>31.953869999999998</v>
          </cell>
          <cell r="I58">
            <v>34.237960000000001</v>
          </cell>
          <cell r="J58">
            <v>35.494450000000001</v>
          </cell>
          <cell r="K58">
            <v>43.704709999999999</v>
          </cell>
          <cell r="M58">
            <v>34.724049999999998</v>
          </cell>
          <cell r="N58">
            <v>33.525060000000003</v>
          </cell>
          <cell r="O58">
            <v>31.524279999999997</v>
          </cell>
          <cell r="Q58">
            <v>40.378070000000001</v>
          </cell>
          <cell r="R58">
            <v>31.22165</v>
          </cell>
          <cell r="S58">
            <v>31.115190000000002</v>
          </cell>
        </row>
        <row r="62">
          <cell r="E62">
            <v>3133563.3399999994</v>
          </cell>
          <cell r="F62">
            <v>3005962.5799999996</v>
          </cell>
          <cell r="G62">
            <v>3223172.4999999995</v>
          </cell>
          <cell r="I62">
            <v>3289948.98</v>
          </cell>
          <cell r="J62">
            <v>3199996.92</v>
          </cell>
          <cell r="K62">
            <v>3000967.69</v>
          </cell>
          <cell r="M62">
            <v>3580262.2900000005</v>
          </cell>
          <cell r="N62">
            <v>3342113.58</v>
          </cell>
          <cell r="O62">
            <v>3285489.89</v>
          </cell>
          <cell r="Q62">
            <v>3117231.5900000003</v>
          </cell>
          <cell r="R62">
            <v>3461789.0300000003</v>
          </cell>
          <cell r="S62">
            <v>3341575.0900000003</v>
          </cell>
        </row>
        <row r="64">
          <cell r="E64">
            <v>2785381.0599999996</v>
          </cell>
          <cell r="F64">
            <v>2655662.5399999996</v>
          </cell>
          <cell r="G64">
            <v>2871602.6799999997</v>
          </cell>
          <cell r="I64">
            <v>2936469.1</v>
          </cell>
          <cell r="J64">
            <v>2846348.61</v>
          </cell>
          <cell r="K64">
            <v>2640988.85</v>
          </cell>
          <cell r="M64">
            <v>3221774.6900000004</v>
          </cell>
          <cell r="N64">
            <v>2969481.42</v>
          </cell>
          <cell r="O64">
            <v>2906528.7900000005</v>
          </cell>
          <cell r="Q64">
            <v>2751428.0000000005</v>
          </cell>
          <cell r="R64">
            <v>2897672.1300000004</v>
          </cell>
          <cell r="S64">
            <v>2972909.93</v>
          </cell>
        </row>
        <row r="89">
          <cell r="E89">
            <v>234480</v>
          </cell>
          <cell r="F89">
            <v>236050</v>
          </cell>
          <cell r="G89">
            <v>236110</v>
          </cell>
          <cell r="I89">
            <v>237460</v>
          </cell>
          <cell r="J89">
            <v>237100</v>
          </cell>
          <cell r="K89">
            <v>241954.11</v>
          </cell>
          <cell r="M89">
            <v>239390</v>
          </cell>
          <cell r="N89">
            <v>252979.9</v>
          </cell>
          <cell r="O89">
            <v>257150.55</v>
          </cell>
          <cell r="Q89">
            <v>241320</v>
          </cell>
          <cell r="R89">
            <v>438466.63</v>
          </cell>
          <cell r="S89">
            <v>241820</v>
          </cell>
        </row>
        <row r="92">
          <cell r="E92">
            <v>113702.28</v>
          </cell>
          <cell r="F92">
            <v>114250.04</v>
          </cell>
          <cell r="G92">
            <v>115459.82</v>
          </cell>
          <cell r="I92">
            <v>116019.88</v>
          </cell>
          <cell r="J92">
            <v>116548.31</v>
          </cell>
          <cell r="K92">
            <v>118024.73</v>
          </cell>
          <cell r="M92">
            <v>119097.59999999999</v>
          </cell>
          <cell r="N92">
            <v>119652.26000000001</v>
          </cell>
          <cell r="O92">
            <v>121810.55000000002</v>
          </cell>
          <cell r="Q92">
            <v>124483.59</v>
          </cell>
          <cell r="R92">
            <v>125650.27</v>
          </cell>
          <cell r="S92">
            <v>126845.16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54">
          <cell r="E154">
            <v>122355.79000000001</v>
          </cell>
          <cell r="F154">
            <v>111610.72999999998</v>
          </cell>
          <cell r="G154">
            <v>115954.23999999999</v>
          </cell>
          <cell r="I154">
            <v>126410.05</v>
          </cell>
          <cell r="J154">
            <v>128788.31999999999</v>
          </cell>
          <cell r="K154">
            <v>156807.38</v>
          </cell>
          <cell r="M154">
            <v>129881.93000000001</v>
          </cell>
          <cell r="N154">
            <v>136201</v>
          </cell>
          <cell r="O154">
            <v>126349.93</v>
          </cell>
          <cell r="Q154">
            <v>166979.04</v>
          </cell>
          <cell r="R154">
            <v>128459.04</v>
          </cell>
          <cell r="S154">
            <v>153735.87999999998</v>
          </cell>
        </row>
        <row r="155">
          <cell r="E155">
            <v>38567.760000000002</v>
          </cell>
          <cell r="F155">
            <v>27954.46</v>
          </cell>
          <cell r="G155">
            <v>32099.8</v>
          </cell>
          <cell r="I155">
            <v>39552.21</v>
          </cell>
          <cell r="J155">
            <v>49111.35</v>
          </cell>
          <cell r="K155">
            <v>56573.88</v>
          </cell>
          <cell r="M155">
            <v>35651.4</v>
          </cell>
          <cell r="N155">
            <v>33075.32</v>
          </cell>
          <cell r="O155">
            <v>33909.339999999997</v>
          </cell>
          <cell r="Q155">
            <v>69322.61</v>
          </cell>
          <cell r="R155">
            <v>30912.34</v>
          </cell>
          <cell r="S155">
            <v>37586.78</v>
          </cell>
        </row>
        <row r="156">
          <cell r="E156">
            <v>77429.59</v>
          </cell>
          <cell r="F156">
            <v>77861.149999999994</v>
          </cell>
          <cell r="G156">
            <v>79242.259999999995</v>
          </cell>
          <cell r="I156">
            <v>83764.539999999994</v>
          </cell>
          <cell r="J156">
            <v>76618.98</v>
          </cell>
          <cell r="K156">
            <v>92495.97</v>
          </cell>
          <cell r="M156">
            <v>85590.83</v>
          </cell>
          <cell r="N156">
            <v>90261.42</v>
          </cell>
          <cell r="O156">
            <v>82918</v>
          </cell>
          <cell r="Q156">
            <v>89197.85</v>
          </cell>
          <cell r="R156">
            <v>89075.64</v>
          </cell>
          <cell r="S156">
            <v>107855.76</v>
          </cell>
        </row>
        <row r="157">
          <cell r="E157">
            <v>6358.44</v>
          </cell>
          <cell r="F157">
            <v>5795.12</v>
          </cell>
          <cell r="G157">
            <v>4612.18</v>
          </cell>
          <cell r="I157">
            <v>3093.3</v>
          </cell>
          <cell r="J157">
            <v>3057.99</v>
          </cell>
          <cell r="K157">
            <v>7737.53</v>
          </cell>
          <cell r="M157">
            <v>8639.7000000000007</v>
          </cell>
          <cell r="N157">
            <v>12864.26</v>
          </cell>
          <cell r="O157">
            <v>9522.59</v>
          </cell>
          <cell r="Q157">
            <v>8458.58</v>
          </cell>
          <cell r="R157">
            <v>8471.06</v>
          </cell>
          <cell r="S157">
            <v>8293.34</v>
          </cell>
        </row>
        <row r="286">
          <cell r="E286">
            <v>940597.70000000007</v>
          </cell>
          <cell r="F286">
            <v>1005322.0399999998</v>
          </cell>
          <cell r="G286">
            <v>1057396.6599999999</v>
          </cell>
          <cell r="I286">
            <v>1090635.4500000002</v>
          </cell>
          <cell r="J286">
            <v>1083598.3700000001</v>
          </cell>
          <cell r="K286">
            <v>1060550.08</v>
          </cell>
          <cell r="M286">
            <v>1184724.5499999998</v>
          </cell>
          <cell r="N286">
            <v>515269.68999999983</v>
          </cell>
          <cell r="O286">
            <v>2686456.52</v>
          </cell>
          <cell r="Q286">
            <v>1292241.0300000003</v>
          </cell>
          <cell r="R286">
            <v>-47629.520000000019</v>
          </cell>
          <cell r="S286">
            <v>1908304.2</v>
          </cell>
        </row>
      </sheetData>
      <sheetData sheetId="12">
        <row r="9">
          <cell r="E9">
            <v>8</v>
          </cell>
          <cell r="F9">
            <v>15</v>
          </cell>
          <cell r="G9">
            <v>16</v>
          </cell>
          <cell r="I9">
            <v>14</v>
          </cell>
          <cell r="J9">
            <v>24</v>
          </cell>
          <cell r="K9">
            <v>20</v>
          </cell>
          <cell r="M9">
            <v>16</v>
          </cell>
          <cell r="N9">
            <v>20</v>
          </cell>
          <cell r="O9">
            <v>12</v>
          </cell>
          <cell r="Q9">
            <v>8</v>
          </cell>
          <cell r="R9">
            <v>8</v>
          </cell>
          <cell r="S9">
            <v>14</v>
          </cell>
        </row>
        <row r="11">
          <cell r="E11">
            <v>8</v>
          </cell>
          <cell r="F11">
            <v>15</v>
          </cell>
          <cell r="G11">
            <v>16</v>
          </cell>
          <cell r="I11">
            <v>14</v>
          </cell>
          <cell r="J11">
            <v>24</v>
          </cell>
          <cell r="K11">
            <v>20</v>
          </cell>
          <cell r="M11">
            <v>16</v>
          </cell>
          <cell r="N11">
            <v>20</v>
          </cell>
          <cell r="O11">
            <v>12</v>
          </cell>
          <cell r="Q11">
            <v>8</v>
          </cell>
          <cell r="R11">
            <v>8</v>
          </cell>
          <cell r="S11">
            <v>14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105076</v>
          </cell>
          <cell r="F30">
            <v>108452</v>
          </cell>
          <cell r="G30">
            <v>108968</v>
          </cell>
          <cell r="I30">
            <v>112070</v>
          </cell>
          <cell r="J30">
            <v>110581</v>
          </cell>
          <cell r="K30">
            <v>102614</v>
          </cell>
          <cell r="M30">
            <v>125990</v>
          </cell>
          <cell r="N30">
            <v>120532</v>
          </cell>
          <cell r="O30">
            <v>115201</v>
          </cell>
          <cell r="Q30">
            <v>110312</v>
          </cell>
          <cell r="R30">
            <v>113239</v>
          </cell>
          <cell r="S30">
            <v>112091</v>
          </cell>
        </row>
        <row r="37">
          <cell r="E37">
            <v>23895.8</v>
          </cell>
          <cell r="F37">
            <v>17659.64</v>
          </cell>
          <cell r="G37">
            <v>25454.400000000001</v>
          </cell>
          <cell r="I37">
            <v>16561.8</v>
          </cell>
          <cell r="J37">
            <v>8310.4</v>
          </cell>
          <cell r="K37">
            <v>35316.300000000003</v>
          </cell>
          <cell r="M37">
            <v>4992.7</v>
          </cell>
          <cell r="N37">
            <v>14627.3</v>
          </cell>
          <cell r="O37">
            <v>15157.1</v>
          </cell>
          <cell r="Q37">
            <v>26454.54</v>
          </cell>
          <cell r="R37">
            <v>20101.2</v>
          </cell>
          <cell r="S37">
            <v>20648.599999999999</v>
          </cell>
        </row>
        <row r="39">
          <cell r="E39">
            <v>18.048732590108465</v>
          </cell>
          <cell r="F39">
            <v>13.647431587570228</v>
          </cell>
          <cell r="G39">
            <v>18.517139032764941</v>
          </cell>
          <cell r="I39">
            <v>12.526604796805154</v>
          </cell>
          <cell r="J39">
            <v>6.9293754690235962</v>
          </cell>
          <cell r="K39">
            <v>24.415170516215117</v>
          </cell>
          <cell r="M39">
            <v>3.6660082679217854</v>
          </cell>
          <cell r="N39">
            <v>10.639816114695549</v>
          </cell>
          <cell r="O39">
            <v>11.356184910466771</v>
          </cell>
          <cell r="Q39">
            <v>19.021916389835628</v>
          </cell>
          <cell r="R39">
            <v>14.407913127620686</v>
          </cell>
          <cell r="S39">
            <v>15.173756806607827</v>
          </cell>
          <cell r="T39">
            <v>14.165638866723079</v>
          </cell>
        </row>
        <row r="41">
          <cell r="E41">
            <v>0.5254706436860358</v>
          </cell>
          <cell r="F41">
            <v>0.55952122994376519</v>
          </cell>
          <cell r="G41">
            <v>0.54287208867854031</v>
          </cell>
          <cell r="I41">
            <v>0.5572502952327677</v>
          </cell>
          <cell r="J41">
            <v>0.60721424178527506</v>
          </cell>
          <cell r="K41">
            <v>0.50729946854529728</v>
          </cell>
          <cell r="M41">
            <v>0.64190548974652906</v>
          </cell>
          <cell r="N41">
            <v>0.59270259638080258</v>
          </cell>
          <cell r="O41">
            <v>0.58403548795944227</v>
          </cell>
          <cell r="Q41">
            <v>0.54051061181791227</v>
          </cell>
          <cell r="R41">
            <v>0.55430515443731954</v>
          </cell>
          <cell r="S41">
            <v>0.56667424989257098</v>
          </cell>
          <cell r="T41">
            <v>0.55280532698248963</v>
          </cell>
        </row>
        <row r="58">
          <cell r="E58">
            <v>57.658659999999998</v>
          </cell>
          <cell r="F58">
            <v>57.332690000000007</v>
          </cell>
          <cell r="G58">
            <v>59.834230000000005</v>
          </cell>
          <cell r="I58">
            <v>60.083320000000001</v>
          </cell>
          <cell r="J58">
            <v>57.505580000000002</v>
          </cell>
          <cell r="K58">
            <v>71.656999999999996</v>
          </cell>
          <cell r="M58">
            <v>75.299169999999989</v>
          </cell>
          <cell r="N58">
            <v>73.887570000000011</v>
          </cell>
          <cell r="O58">
            <v>62.395560000000003</v>
          </cell>
          <cell r="Q58">
            <v>63.649059999999999</v>
          </cell>
          <cell r="R58">
            <v>65.961219999999997</v>
          </cell>
          <cell r="S58">
            <v>64.866709999999998</v>
          </cell>
        </row>
        <row r="62">
          <cell r="E62">
            <v>2019901.8800000004</v>
          </cell>
          <cell r="F62">
            <v>2086638.7600000002</v>
          </cell>
          <cell r="G62">
            <v>2098819.08</v>
          </cell>
          <cell r="I62">
            <v>2149774.7800000003</v>
          </cell>
          <cell r="J62">
            <v>2128720.65</v>
          </cell>
          <cell r="K62">
            <v>1980312.7500000002</v>
          </cell>
          <cell r="M62">
            <v>2403656.0599999996</v>
          </cell>
          <cell r="N62">
            <v>2295511.8699999996</v>
          </cell>
          <cell r="O62">
            <v>2228313.14</v>
          </cell>
          <cell r="Q62">
            <v>2142656.5399999996</v>
          </cell>
          <cell r="R62">
            <v>2205938.0499999998</v>
          </cell>
          <cell r="S62">
            <v>2185975.1999999997</v>
          </cell>
        </row>
        <row r="64">
          <cell r="E64">
            <v>1752127.1000000003</v>
          </cell>
          <cell r="F64">
            <v>1817208.1600000001</v>
          </cell>
          <cell r="G64">
            <v>1820183.6500000001</v>
          </cell>
          <cell r="I64">
            <v>1878887.6300000001</v>
          </cell>
          <cell r="J64">
            <v>1852758.9</v>
          </cell>
          <cell r="K64">
            <v>1697480.6500000001</v>
          </cell>
          <cell r="M64">
            <v>2126370.7399999998</v>
          </cell>
          <cell r="N64">
            <v>2013927.65</v>
          </cell>
          <cell r="O64">
            <v>1944789.29</v>
          </cell>
          <cell r="Q64">
            <v>1864759.1799999997</v>
          </cell>
          <cell r="R64">
            <v>1921350.1</v>
          </cell>
          <cell r="S64">
            <v>1905221.8</v>
          </cell>
        </row>
        <row r="89">
          <cell r="E89">
            <v>203520</v>
          </cell>
          <cell r="F89">
            <v>204790</v>
          </cell>
          <cell r="G89">
            <v>211688.22</v>
          </cell>
          <cell r="I89">
            <v>204190</v>
          </cell>
          <cell r="J89">
            <v>208418.22</v>
          </cell>
          <cell r="K89">
            <v>214560</v>
          </cell>
          <cell r="M89">
            <v>208560</v>
          </cell>
          <cell r="N89">
            <v>211924.11</v>
          </cell>
          <cell r="O89">
            <v>213540</v>
          </cell>
          <cell r="Q89">
            <v>207664.11</v>
          </cell>
          <cell r="R89">
            <v>213814.11</v>
          </cell>
          <cell r="S89">
            <v>209730</v>
          </cell>
        </row>
        <row r="92">
          <cell r="E92">
            <v>64254.779999999992</v>
          </cell>
          <cell r="F92">
            <v>64640.6</v>
          </cell>
          <cell r="G92">
            <v>66947.210000000021</v>
          </cell>
          <cell r="I92">
            <v>66697.149999999994</v>
          </cell>
          <cell r="J92">
            <v>67543.53</v>
          </cell>
          <cell r="K92">
            <v>68272.100000000006</v>
          </cell>
          <cell r="M92">
            <v>68725.319999999992</v>
          </cell>
          <cell r="N92">
            <v>69660.110000000015</v>
          </cell>
          <cell r="O92">
            <v>69983.849999999991</v>
          </cell>
          <cell r="Q92">
            <v>70233.25</v>
          </cell>
          <cell r="R92">
            <v>70773.840000000011</v>
          </cell>
          <cell r="S92">
            <v>71023.400000000009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54">
          <cell r="E154">
            <v>200788.02999999997</v>
          </cell>
          <cell r="F154">
            <v>197039.9</v>
          </cell>
          <cell r="G154">
            <v>207124.44</v>
          </cell>
          <cell r="I154">
            <v>217579.73</v>
          </cell>
          <cell r="J154">
            <v>208778.77000000002</v>
          </cell>
          <cell r="K154">
            <v>258433.5</v>
          </cell>
          <cell r="M154">
            <v>269872.59000000003</v>
          </cell>
          <cell r="N154">
            <v>286803.27</v>
          </cell>
          <cell r="O154">
            <v>242957.85</v>
          </cell>
          <cell r="Q154">
            <v>244041.41</v>
          </cell>
          <cell r="R154">
            <v>254072.9</v>
          </cell>
          <cell r="S154">
            <v>295985.77</v>
          </cell>
        </row>
        <row r="155">
          <cell r="E155">
            <v>90991.34</v>
          </cell>
          <cell r="F155">
            <v>90836.1</v>
          </cell>
          <cell r="G155">
            <v>99980.37</v>
          </cell>
          <cell r="I155">
            <v>104727.72</v>
          </cell>
          <cell r="J155">
            <v>101416.79</v>
          </cell>
          <cell r="K155">
            <v>124778.59</v>
          </cell>
          <cell r="M155">
            <v>136929.72</v>
          </cell>
          <cell r="N155">
            <v>152057.66</v>
          </cell>
          <cell r="O155">
            <v>121667.14</v>
          </cell>
          <cell r="Q155">
            <v>116709.94</v>
          </cell>
          <cell r="R155">
            <v>124285.63</v>
          </cell>
          <cell r="S155">
            <v>149327.41</v>
          </cell>
        </row>
        <row r="156">
          <cell r="E156">
            <v>100321.14</v>
          </cell>
          <cell r="F156">
            <v>97569.14</v>
          </cell>
          <cell r="G156">
            <v>103307.21</v>
          </cell>
          <cell r="I156">
            <v>109416.79</v>
          </cell>
          <cell r="J156">
            <v>103931.22</v>
          </cell>
          <cell r="K156">
            <v>122940.88</v>
          </cell>
          <cell r="M156">
            <v>122526.03</v>
          </cell>
          <cell r="N156">
            <v>122416.09</v>
          </cell>
          <cell r="O156">
            <v>112650.02</v>
          </cell>
          <cell r="Q156">
            <v>119078.34</v>
          </cell>
          <cell r="R156">
            <v>120801.03</v>
          </cell>
          <cell r="S156">
            <v>136726.03</v>
          </cell>
        </row>
        <row r="157">
          <cell r="E157">
            <v>9475.5499999999993</v>
          </cell>
          <cell r="F157">
            <v>8634.66</v>
          </cell>
          <cell r="G157">
            <v>3836.86</v>
          </cell>
          <cell r="I157">
            <v>3435.22</v>
          </cell>
          <cell r="J157">
            <v>3430.76</v>
          </cell>
          <cell r="K157">
            <v>10714.03</v>
          </cell>
          <cell r="M157">
            <v>10416.84</v>
          </cell>
          <cell r="N157">
            <v>12329.52</v>
          </cell>
          <cell r="O157">
            <v>8640.69</v>
          </cell>
          <cell r="Q157">
            <v>8253.1299999999992</v>
          </cell>
          <cell r="R157">
            <v>8986.24</v>
          </cell>
          <cell r="S157">
            <v>9932.33</v>
          </cell>
        </row>
        <row r="286">
          <cell r="E286">
            <v>1060442.05</v>
          </cell>
          <cell r="F286">
            <v>1063095.4600000002</v>
          </cell>
          <cell r="G286">
            <v>1012152.81</v>
          </cell>
          <cell r="I286">
            <v>1007680.0799999998</v>
          </cell>
          <cell r="J286">
            <v>1129657.76</v>
          </cell>
          <cell r="K286">
            <v>1134870.44</v>
          </cell>
          <cell r="M286">
            <v>1494474.91</v>
          </cell>
          <cell r="N286">
            <v>1351064.8400000003</v>
          </cell>
          <cell r="O286">
            <v>1127981.6599999999</v>
          </cell>
          <cell r="Q286">
            <v>1118800.0599999998</v>
          </cell>
          <cell r="R286">
            <v>1302937.5999999999</v>
          </cell>
          <cell r="S286">
            <v>1198530.9399999997</v>
          </cell>
        </row>
      </sheetData>
      <sheetData sheetId="13">
        <row r="9">
          <cell r="E9">
            <v>42</v>
          </cell>
          <cell r="F9">
            <v>60</v>
          </cell>
          <cell r="G9">
            <v>53</v>
          </cell>
          <cell r="I9">
            <v>52</v>
          </cell>
          <cell r="J9">
            <v>105</v>
          </cell>
          <cell r="K9">
            <v>84</v>
          </cell>
          <cell r="M9">
            <v>30</v>
          </cell>
          <cell r="N9">
            <v>51</v>
          </cell>
          <cell r="O9">
            <v>54</v>
          </cell>
          <cell r="Q9">
            <v>54</v>
          </cell>
          <cell r="R9">
            <v>68</v>
          </cell>
          <cell r="S9">
            <v>50</v>
          </cell>
        </row>
        <row r="11">
          <cell r="E11">
            <v>22</v>
          </cell>
          <cell r="F11">
            <v>23</v>
          </cell>
          <cell r="G11">
            <v>21</v>
          </cell>
          <cell r="I11">
            <v>28</v>
          </cell>
          <cell r="J11">
            <v>27</v>
          </cell>
          <cell r="K11">
            <v>62</v>
          </cell>
          <cell r="M11">
            <v>9</v>
          </cell>
          <cell r="N11">
            <v>37</v>
          </cell>
          <cell r="O11">
            <v>52</v>
          </cell>
          <cell r="Q11">
            <v>54</v>
          </cell>
          <cell r="R11">
            <v>68</v>
          </cell>
          <cell r="S11">
            <v>50</v>
          </cell>
        </row>
        <row r="12">
          <cell r="E12">
            <v>20</v>
          </cell>
          <cell r="F12">
            <v>37</v>
          </cell>
          <cell r="G12">
            <v>32</v>
          </cell>
          <cell r="I12">
            <v>24</v>
          </cell>
          <cell r="J12">
            <v>78</v>
          </cell>
          <cell r="K12">
            <v>22</v>
          </cell>
          <cell r="M12">
            <v>21</v>
          </cell>
          <cell r="N12">
            <v>14</v>
          </cell>
          <cell r="O12">
            <v>2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317471</v>
          </cell>
          <cell r="F30">
            <v>333746</v>
          </cell>
          <cell r="G30">
            <v>323636</v>
          </cell>
          <cell r="I30">
            <v>333229</v>
          </cell>
          <cell r="J30">
            <v>323547</v>
          </cell>
          <cell r="K30">
            <v>307769</v>
          </cell>
          <cell r="M30">
            <v>346174</v>
          </cell>
          <cell r="N30">
            <v>348372</v>
          </cell>
          <cell r="O30">
            <v>348709</v>
          </cell>
          <cell r="Q30">
            <v>342987</v>
          </cell>
          <cell r="R30">
            <v>336443</v>
          </cell>
          <cell r="S30">
            <v>325813</v>
          </cell>
        </row>
        <row r="37">
          <cell r="E37">
            <v>90785</v>
          </cell>
          <cell r="F37">
            <v>89849</v>
          </cell>
          <cell r="G37">
            <v>89433</v>
          </cell>
          <cell r="I37">
            <v>89995</v>
          </cell>
          <cell r="J37">
            <v>81427</v>
          </cell>
          <cell r="K37">
            <v>84899</v>
          </cell>
          <cell r="M37">
            <v>73959</v>
          </cell>
          <cell r="N37">
            <v>77809</v>
          </cell>
          <cell r="O37">
            <v>87414</v>
          </cell>
          <cell r="Q37">
            <v>87718</v>
          </cell>
          <cell r="R37">
            <v>86863</v>
          </cell>
          <cell r="S37">
            <v>85288</v>
          </cell>
        </row>
        <row r="39">
          <cell r="E39">
            <v>21.947722910149356</v>
          </cell>
          <cell r="F39">
            <v>20.936356031531879</v>
          </cell>
          <cell r="G39">
            <v>21.365501951809186</v>
          </cell>
          <cell r="I39">
            <v>20.980643115751977</v>
          </cell>
          <cell r="J39">
            <v>19.821229920619661</v>
          </cell>
          <cell r="K39">
            <v>21.306139452709349</v>
          </cell>
          <cell r="M39">
            <v>17.277233736380797</v>
          </cell>
          <cell r="N39">
            <v>18.067594710383023</v>
          </cell>
          <cell r="O39">
            <v>19.873051093297441</v>
          </cell>
          <cell r="Q39">
            <v>20.113363814380509</v>
          </cell>
          <cell r="R39">
            <v>20.274156128484137</v>
          </cell>
          <cell r="S39">
            <v>20.424300914074156</v>
          </cell>
          <cell r="T39">
            <v>20.18448396985001</v>
          </cell>
        </row>
        <row r="41">
          <cell r="E41">
            <v>0.56812382114723181</v>
          </cell>
          <cell r="F41">
            <v>0.6161483573795612</v>
          </cell>
          <cell r="G41">
            <v>0.5771072950658892</v>
          </cell>
          <cell r="I41">
            <v>0.59308243430964513</v>
          </cell>
          <cell r="J41">
            <v>0.63532274026830871</v>
          </cell>
          <cell r="K41">
            <v>0.54349549778641904</v>
          </cell>
          <cell r="M41">
            <v>0.63026098988630053</v>
          </cell>
          <cell r="N41">
            <v>0.61279856322015991</v>
          </cell>
          <cell r="O41">
            <v>0.6324754235136214</v>
          </cell>
          <cell r="Q41">
            <v>0.60073825297643813</v>
          </cell>
          <cell r="R41">
            <v>0.5877128854953565</v>
          </cell>
          <cell r="S41">
            <v>0.58660653199380652</v>
          </cell>
          <cell r="T41">
            <v>0.58258198068430334</v>
          </cell>
        </row>
        <row r="58">
          <cell r="E58">
            <v>210.64063000000002</v>
          </cell>
          <cell r="F58">
            <v>227.89258000000001</v>
          </cell>
          <cell r="G58">
            <v>204.39771000000002</v>
          </cell>
          <cell r="I58">
            <v>215.28098</v>
          </cell>
          <cell r="J58">
            <v>198.54574999999997</v>
          </cell>
          <cell r="K58">
            <v>226.726</v>
          </cell>
          <cell r="M58">
            <v>219.93448000000001</v>
          </cell>
          <cell r="N58">
            <v>220.03165999999999</v>
          </cell>
          <cell r="O58">
            <v>215.83275</v>
          </cell>
          <cell r="Q58">
            <v>217.94120000000001</v>
          </cell>
          <cell r="R58">
            <v>205.14565000000002</v>
          </cell>
          <cell r="S58">
            <v>189.25266999999999</v>
          </cell>
        </row>
        <row r="62">
          <cell r="E62">
            <v>6484594.1699999999</v>
          </cell>
          <cell r="F62">
            <v>6849013.6899999995</v>
          </cell>
          <cell r="G62">
            <v>6622185.0200000005</v>
          </cell>
          <cell r="I62">
            <v>7005064.5199999996</v>
          </cell>
          <cell r="J62">
            <v>6593339.9699999997</v>
          </cell>
          <cell r="K62">
            <v>6261341.4399999995</v>
          </cell>
          <cell r="M62">
            <v>7059233.0599999987</v>
          </cell>
          <cell r="N62">
            <v>7611068.3100000005</v>
          </cell>
          <cell r="O62">
            <v>7341419.0099999998</v>
          </cell>
          <cell r="Q62">
            <v>7387484.8099999996</v>
          </cell>
          <cell r="R62">
            <v>7150865.0099999988</v>
          </cell>
          <cell r="S62">
            <v>6954367.0600000015</v>
          </cell>
        </row>
        <row r="64">
          <cell r="E64">
            <v>5619200.8600000003</v>
          </cell>
          <cell r="F64">
            <v>5966298.4399999995</v>
          </cell>
          <cell r="G64">
            <v>5745073.2400000002</v>
          </cell>
          <cell r="I64">
            <v>5900234.8999999994</v>
          </cell>
          <cell r="J64">
            <v>5711651.8099999996</v>
          </cell>
          <cell r="K64">
            <v>5370403.1099999994</v>
          </cell>
          <cell r="M64">
            <v>6152343.0099999988</v>
          </cell>
          <cell r="N64">
            <v>6200582.4200000009</v>
          </cell>
          <cell r="O64">
            <v>6271732.75</v>
          </cell>
          <cell r="Q64">
            <v>6129400.6999999993</v>
          </cell>
          <cell r="R64">
            <v>6014646.6899999995</v>
          </cell>
          <cell r="S64">
            <v>5829441.1400000015</v>
          </cell>
        </row>
        <row r="89">
          <cell r="E89">
            <v>620700</v>
          </cell>
          <cell r="F89">
            <v>635810</v>
          </cell>
          <cell r="G89">
            <v>615080</v>
          </cell>
          <cell r="I89">
            <v>846179.92999999993</v>
          </cell>
          <cell r="J89">
            <v>618500</v>
          </cell>
          <cell r="K89">
            <v>621680</v>
          </cell>
          <cell r="M89">
            <v>636680</v>
          </cell>
          <cell r="N89">
            <v>638440</v>
          </cell>
          <cell r="O89">
            <v>628760</v>
          </cell>
          <cell r="Q89">
            <v>620960</v>
          </cell>
          <cell r="R89">
            <v>646667.93999999994</v>
          </cell>
          <cell r="S89">
            <v>632590.76</v>
          </cell>
        </row>
        <row r="92">
          <cell r="E92">
            <v>244693.30999999997</v>
          </cell>
          <cell r="F92">
            <v>246905.24999999997</v>
          </cell>
          <cell r="G92">
            <v>262031.77999999994</v>
          </cell>
          <cell r="I92">
            <v>258649.68999999997</v>
          </cell>
          <cell r="J92">
            <v>263188.15999999997</v>
          </cell>
          <cell r="K92">
            <v>269258.33</v>
          </cell>
          <cell r="M92">
            <v>270210.05</v>
          </cell>
          <cell r="N92">
            <v>772045.8899999999</v>
          </cell>
          <cell r="O92">
            <v>440926.26000000007</v>
          </cell>
          <cell r="Q92">
            <v>637124.11</v>
          </cell>
          <cell r="R92">
            <v>489550.38000000006</v>
          </cell>
          <cell r="S92">
            <v>492335.16000000009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54">
          <cell r="E154">
            <v>706126.02000000014</v>
          </cell>
          <cell r="F154">
            <v>772660.98</v>
          </cell>
          <cell r="G154">
            <v>682886.39</v>
          </cell>
          <cell r="I154">
            <v>758674.01</v>
          </cell>
          <cell r="J154">
            <v>701195.30999999994</v>
          </cell>
          <cell r="K154">
            <v>806373.19</v>
          </cell>
          <cell r="M154">
            <v>756321.58</v>
          </cell>
          <cell r="N154">
            <v>825097.69000000006</v>
          </cell>
          <cell r="O154">
            <v>809413.73</v>
          </cell>
          <cell r="Q154">
            <v>788107.51</v>
          </cell>
          <cell r="R154">
            <v>770752.99</v>
          </cell>
          <cell r="S154">
            <v>851431.04999999993</v>
          </cell>
        </row>
        <row r="155">
          <cell r="E155">
            <v>313310.82</v>
          </cell>
          <cell r="F155">
            <v>352403.25</v>
          </cell>
          <cell r="G155">
            <v>302564.33</v>
          </cell>
          <cell r="I155">
            <v>352951.6</v>
          </cell>
          <cell r="J155">
            <v>319708.24</v>
          </cell>
          <cell r="K155">
            <v>366095.07</v>
          </cell>
          <cell r="M155">
            <v>343007.93</v>
          </cell>
          <cell r="N155">
            <v>358046.09</v>
          </cell>
          <cell r="O155">
            <v>350751.02</v>
          </cell>
          <cell r="Q155">
            <v>344918.41</v>
          </cell>
          <cell r="R155">
            <v>328027.73</v>
          </cell>
          <cell r="S155">
            <v>349626.35</v>
          </cell>
        </row>
        <row r="156">
          <cell r="E156">
            <v>377943.27</v>
          </cell>
          <cell r="F156">
            <v>404199.1</v>
          </cell>
          <cell r="G156">
            <v>370099.31</v>
          </cell>
          <cell r="I156">
            <v>397121.94</v>
          </cell>
          <cell r="J156">
            <v>373247.46</v>
          </cell>
          <cell r="K156">
            <v>425476.16</v>
          </cell>
          <cell r="M156">
            <v>398519.54</v>
          </cell>
          <cell r="N156">
            <v>446065.93</v>
          </cell>
          <cell r="O156">
            <v>437938.89</v>
          </cell>
          <cell r="Q156">
            <v>423924.14</v>
          </cell>
          <cell r="R156">
            <v>425359.72</v>
          </cell>
          <cell r="S156">
            <v>482721.37</v>
          </cell>
        </row>
        <row r="157">
          <cell r="E157">
            <v>14871.93</v>
          </cell>
          <cell r="F157">
            <v>16058.63</v>
          </cell>
          <cell r="G157">
            <v>10222.75</v>
          </cell>
          <cell r="I157">
            <v>8600.4699999999993</v>
          </cell>
          <cell r="J157">
            <v>8239.61</v>
          </cell>
          <cell r="K157">
            <v>14801.96</v>
          </cell>
          <cell r="M157">
            <v>14794.11</v>
          </cell>
          <cell r="N157">
            <v>20985.67</v>
          </cell>
          <cell r="O157">
            <v>20723.82</v>
          </cell>
          <cell r="Q157">
            <v>19264.96</v>
          </cell>
          <cell r="R157">
            <v>17365.54</v>
          </cell>
          <cell r="S157">
            <v>19083.330000000002</v>
          </cell>
        </row>
        <row r="286">
          <cell r="E286">
            <v>2166116.7600000002</v>
          </cell>
          <cell r="F286">
            <v>2610616.9799999995</v>
          </cell>
          <cell r="G286">
            <v>2240826.8299999996</v>
          </cell>
          <cell r="I286">
            <v>2604798.2399999998</v>
          </cell>
          <cell r="J286">
            <v>2093332.33</v>
          </cell>
          <cell r="K286">
            <v>2619265.0300000003</v>
          </cell>
          <cell r="M286">
            <v>2603010.2099999995</v>
          </cell>
          <cell r="N286">
            <v>3059964.52</v>
          </cell>
          <cell r="O286">
            <v>3939492.21</v>
          </cell>
          <cell r="Q286">
            <v>2588351.98</v>
          </cell>
          <cell r="R286">
            <v>2447820.2600000002</v>
          </cell>
          <cell r="S286">
            <v>2931197.26</v>
          </cell>
        </row>
      </sheetData>
      <sheetData sheetId="14">
        <row r="9">
          <cell r="E9">
            <v>2</v>
          </cell>
          <cell r="F9">
            <v>2</v>
          </cell>
          <cell r="G9">
            <v>2</v>
          </cell>
          <cell r="I9">
            <v>3</v>
          </cell>
          <cell r="J9">
            <v>5</v>
          </cell>
          <cell r="K9">
            <v>40</v>
          </cell>
          <cell r="M9">
            <v>33</v>
          </cell>
          <cell r="N9">
            <v>8</v>
          </cell>
          <cell r="O9">
            <v>2</v>
          </cell>
          <cell r="Q9">
            <v>2</v>
          </cell>
          <cell r="R9">
            <v>1</v>
          </cell>
          <cell r="S9">
            <v>5</v>
          </cell>
        </row>
        <row r="11">
          <cell r="E11">
            <v>2</v>
          </cell>
          <cell r="F11">
            <v>2</v>
          </cell>
          <cell r="G11">
            <v>2</v>
          </cell>
          <cell r="I11">
            <v>3</v>
          </cell>
          <cell r="J11">
            <v>5</v>
          </cell>
          <cell r="K11">
            <v>40</v>
          </cell>
          <cell r="M11">
            <v>33</v>
          </cell>
          <cell r="N11">
            <v>8</v>
          </cell>
          <cell r="O11">
            <v>2</v>
          </cell>
          <cell r="Q11">
            <v>2</v>
          </cell>
          <cell r="R11">
            <v>1</v>
          </cell>
          <cell r="S11">
            <v>5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17954</v>
          </cell>
          <cell r="F30">
            <v>18332</v>
          </cell>
          <cell r="G30">
            <v>18172</v>
          </cell>
          <cell r="I30">
            <v>19589</v>
          </cell>
          <cell r="J30">
            <v>19006</v>
          </cell>
          <cell r="K30">
            <v>17758</v>
          </cell>
          <cell r="M30">
            <v>20951</v>
          </cell>
          <cell r="N30">
            <v>20730</v>
          </cell>
          <cell r="O30">
            <v>21264</v>
          </cell>
          <cell r="Q30">
            <v>20722</v>
          </cell>
          <cell r="R30">
            <v>19980</v>
          </cell>
          <cell r="S30">
            <v>19399</v>
          </cell>
        </row>
        <row r="37">
          <cell r="E37">
            <v>5735</v>
          </cell>
          <cell r="F37">
            <v>5633</v>
          </cell>
          <cell r="G37">
            <v>5766</v>
          </cell>
          <cell r="I37">
            <v>5684</v>
          </cell>
          <cell r="J37">
            <v>5129</v>
          </cell>
          <cell r="K37">
            <v>5903</v>
          </cell>
          <cell r="M37">
            <v>6371</v>
          </cell>
          <cell r="N37">
            <v>6513</v>
          </cell>
          <cell r="O37">
            <v>6118</v>
          </cell>
          <cell r="Q37">
            <v>6194</v>
          </cell>
          <cell r="R37">
            <v>6110</v>
          </cell>
          <cell r="S37">
            <v>5804</v>
          </cell>
        </row>
        <row r="39">
          <cell r="E39">
            <v>22.996110509643529</v>
          </cell>
          <cell r="F39">
            <v>22.346967112310072</v>
          </cell>
          <cell r="G39">
            <v>22.94742707048195</v>
          </cell>
          <cell r="I39">
            <v>21.745284823443896</v>
          </cell>
          <cell r="J39">
            <v>20.436705582340519</v>
          </cell>
          <cell r="K39">
            <v>23.605390490662614</v>
          </cell>
          <cell r="M39">
            <v>22.086251126672675</v>
          </cell>
          <cell r="N39">
            <v>22.938752509421338</v>
          </cell>
          <cell r="O39">
            <v>21.601581809194265</v>
          </cell>
          <cell r="Q39">
            <v>22.093023255813954</v>
          </cell>
          <cell r="R39">
            <v>22.668249610447429</v>
          </cell>
          <cell r="S39">
            <v>21.945778349151134</v>
          </cell>
          <cell r="T39">
            <v>22.278455578090757</v>
          </cell>
        </row>
        <row r="41">
          <cell r="E41">
            <v>0.40247483691631736</v>
          </cell>
          <cell r="F41">
            <v>0.4240573675688179</v>
          </cell>
          <cell r="G41">
            <v>0.40623253526479336</v>
          </cell>
          <cell r="I41">
            <v>0.43715200678412425</v>
          </cell>
          <cell r="J41">
            <v>0.46828955797565663</v>
          </cell>
          <cell r="K41">
            <v>0.3892889634233227</v>
          </cell>
          <cell r="M41">
            <v>0.46341517363415174</v>
          </cell>
          <cell r="N41">
            <v>0.4386419661655328</v>
          </cell>
          <cell r="O41">
            <v>0.46433016704880448</v>
          </cell>
          <cell r="Q41">
            <v>0.43746833305184935</v>
          </cell>
          <cell r="R41">
            <v>0.42207997971988082</v>
          </cell>
          <cell r="S41">
            <v>0.42346649203230735</v>
          </cell>
          <cell r="T41">
            <v>0.40796186538620893</v>
          </cell>
        </row>
        <row r="58">
          <cell r="E58">
            <v>11.649640000000002</v>
          </cell>
          <cell r="F58">
            <v>10.30946</v>
          </cell>
          <cell r="G58">
            <v>10.620290000000001</v>
          </cell>
          <cell r="I58">
            <v>10.609629999999999</v>
          </cell>
          <cell r="J58">
            <v>9.7446599999999997</v>
          </cell>
          <cell r="K58">
            <v>11.758239999999999</v>
          </cell>
          <cell r="M58">
            <v>11.01432</v>
          </cell>
          <cell r="N58">
            <v>11.57593</v>
          </cell>
          <cell r="O58">
            <v>11.322389999999999</v>
          </cell>
          <cell r="Q58">
            <v>11.897869999999999</v>
          </cell>
          <cell r="R58">
            <v>11.5395</v>
          </cell>
          <cell r="S58">
            <v>10.964230000000001</v>
          </cell>
        </row>
        <row r="62">
          <cell r="E62">
            <v>369747.6</v>
          </cell>
          <cell r="F62">
            <v>378001.26999999996</v>
          </cell>
          <cell r="G62">
            <v>371498.7</v>
          </cell>
          <cell r="I62">
            <v>399599.95</v>
          </cell>
          <cell r="J62">
            <v>390704.88999999996</v>
          </cell>
          <cell r="K62">
            <v>373583.14</v>
          </cell>
          <cell r="M62">
            <v>427909.79000000004</v>
          </cell>
          <cell r="N62">
            <v>422019.80999999994</v>
          </cell>
          <cell r="O62">
            <v>444002.63999999996</v>
          </cell>
          <cell r="Q62">
            <v>426784.83000000007</v>
          </cell>
          <cell r="R62">
            <v>412804.91000000003</v>
          </cell>
          <cell r="S62">
            <v>401148.85000000003</v>
          </cell>
        </row>
        <row r="64">
          <cell r="E64">
            <v>307585.49</v>
          </cell>
          <cell r="F64">
            <v>315532.93999999994</v>
          </cell>
          <cell r="G64">
            <v>309578.13</v>
          </cell>
          <cell r="I64">
            <v>337228.82</v>
          </cell>
          <cell r="J64">
            <v>328133.77999999997</v>
          </cell>
          <cell r="K64">
            <v>310083.99</v>
          </cell>
          <cell r="M64">
            <v>359119.02</v>
          </cell>
          <cell r="N64">
            <v>354884.36999999994</v>
          </cell>
          <cell r="O64">
            <v>373889.93</v>
          </cell>
          <cell r="Q64">
            <v>359405.68000000005</v>
          </cell>
          <cell r="R64">
            <v>345339.32000000007</v>
          </cell>
          <cell r="S64">
            <v>333169.16000000003</v>
          </cell>
        </row>
        <row r="89">
          <cell r="E89">
            <v>44940</v>
          </cell>
          <cell r="F89">
            <v>45210</v>
          </cell>
          <cell r="G89">
            <v>44600</v>
          </cell>
          <cell r="I89">
            <v>44990</v>
          </cell>
          <cell r="J89">
            <v>45050</v>
          </cell>
          <cell r="K89">
            <v>44730</v>
          </cell>
          <cell r="M89">
            <v>48885.05</v>
          </cell>
          <cell r="N89">
            <v>46970</v>
          </cell>
          <cell r="O89">
            <v>49875.05</v>
          </cell>
          <cell r="Q89">
            <v>47080</v>
          </cell>
          <cell r="R89">
            <v>47140</v>
          </cell>
          <cell r="S89">
            <v>47480</v>
          </cell>
        </row>
        <row r="92">
          <cell r="E92">
            <v>17222.11</v>
          </cell>
          <cell r="F92">
            <v>17258.329999999998</v>
          </cell>
          <cell r="G92">
            <v>17320.57</v>
          </cell>
          <cell r="I92">
            <v>17381.13</v>
          </cell>
          <cell r="J92">
            <v>17521.11</v>
          </cell>
          <cell r="K92">
            <v>18769.149999999998</v>
          </cell>
          <cell r="M92">
            <v>19905.72</v>
          </cell>
          <cell r="N92">
            <v>20165.439999999999</v>
          </cell>
          <cell r="O92">
            <v>20237.659999999996</v>
          </cell>
          <cell r="Q92">
            <v>20299.149999999998</v>
          </cell>
          <cell r="R92">
            <v>20325.589999999997</v>
          </cell>
          <cell r="S92">
            <v>20499.689999999999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54">
          <cell r="E154">
            <v>39932.090000000004</v>
          </cell>
          <cell r="F154">
            <v>35898.239999999998</v>
          </cell>
          <cell r="G154">
            <v>35633.4</v>
          </cell>
          <cell r="I154">
            <v>38167.79</v>
          </cell>
          <cell r="J154">
            <v>35164.189999999995</v>
          </cell>
          <cell r="K154">
            <v>42548.86</v>
          </cell>
          <cell r="M154">
            <v>38932.42</v>
          </cell>
          <cell r="N154">
            <v>45515.15</v>
          </cell>
          <cell r="O154">
            <v>42999.420000000006</v>
          </cell>
          <cell r="Q154">
            <v>45919.38</v>
          </cell>
          <cell r="R154">
            <v>43329.37</v>
          </cell>
          <cell r="S154">
            <v>50756.880000000005</v>
          </cell>
        </row>
        <row r="155">
          <cell r="E155">
            <v>20522.23</v>
          </cell>
          <cell r="F155">
            <v>17480.34</v>
          </cell>
          <cell r="G155">
            <v>18402.080000000002</v>
          </cell>
          <cell r="I155">
            <v>19975.79</v>
          </cell>
          <cell r="J155">
            <v>18916.78</v>
          </cell>
          <cell r="K155">
            <v>22135.49</v>
          </cell>
          <cell r="M155">
            <v>19950.18</v>
          </cell>
          <cell r="N155">
            <v>23039.31</v>
          </cell>
          <cell r="O155">
            <v>21356.34</v>
          </cell>
          <cell r="Q155">
            <v>23118.19</v>
          </cell>
          <cell r="R155">
            <v>21775.39</v>
          </cell>
          <cell r="S155">
            <v>26038.9</v>
          </cell>
        </row>
        <row r="156">
          <cell r="E156">
            <v>16859.400000000001</v>
          </cell>
          <cell r="F156">
            <v>15837.4</v>
          </cell>
          <cell r="G156">
            <v>15345.56</v>
          </cell>
          <cell r="I156">
            <v>16510.82</v>
          </cell>
          <cell r="J156">
            <v>14577.98</v>
          </cell>
          <cell r="K156">
            <v>17292.63</v>
          </cell>
          <cell r="M156">
            <v>16030.16</v>
          </cell>
          <cell r="N156">
            <v>18352.27</v>
          </cell>
          <cell r="O156">
            <v>17681.599999999999</v>
          </cell>
          <cell r="Q156">
            <v>19035.060000000001</v>
          </cell>
          <cell r="R156">
            <v>18357.27</v>
          </cell>
          <cell r="S156">
            <v>20676.72</v>
          </cell>
        </row>
        <row r="157">
          <cell r="E157">
            <v>2550.46</v>
          </cell>
          <cell r="F157">
            <v>2580.5</v>
          </cell>
          <cell r="G157">
            <v>1885.76</v>
          </cell>
          <cell r="I157">
            <v>1681.18</v>
          </cell>
          <cell r="J157">
            <v>1669.43</v>
          </cell>
          <cell r="K157">
            <v>3120.74</v>
          </cell>
          <cell r="M157">
            <v>2952.08</v>
          </cell>
          <cell r="N157">
            <v>4123.57</v>
          </cell>
          <cell r="O157">
            <v>3961.48</v>
          </cell>
          <cell r="Q157">
            <v>3766.13</v>
          </cell>
          <cell r="R157">
            <v>3196.71</v>
          </cell>
          <cell r="S157">
            <v>4041.26</v>
          </cell>
        </row>
        <row r="286">
          <cell r="E286">
            <v>445660.56000000006</v>
          </cell>
          <cell r="F286">
            <v>482492.88000000006</v>
          </cell>
          <cell r="G286">
            <v>454039.2</v>
          </cell>
          <cell r="I286">
            <v>455793.87999999995</v>
          </cell>
          <cell r="J286">
            <v>419690.15</v>
          </cell>
          <cell r="K286">
            <v>667688.62999999977</v>
          </cell>
          <cell r="M286">
            <v>-147907.02000000008</v>
          </cell>
          <cell r="N286">
            <v>684006.75000000023</v>
          </cell>
          <cell r="O286">
            <v>521879.4800000001</v>
          </cell>
          <cell r="Q286">
            <v>546248.08999999985</v>
          </cell>
          <cell r="R286">
            <v>481064.76999999996</v>
          </cell>
          <cell r="S286">
            <v>489102.51000000007</v>
          </cell>
        </row>
      </sheetData>
      <sheetData sheetId="15">
        <row r="9">
          <cell r="E9">
            <v>104</v>
          </cell>
          <cell r="F9">
            <v>122</v>
          </cell>
          <cell r="G9">
            <v>116</v>
          </cell>
          <cell r="I9">
            <v>75</v>
          </cell>
          <cell r="J9">
            <v>119</v>
          </cell>
          <cell r="K9">
            <v>108</v>
          </cell>
          <cell r="M9">
            <v>114</v>
          </cell>
          <cell r="N9">
            <v>156</v>
          </cell>
          <cell r="O9">
            <v>223</v>
          </cell>
          <cell r="Q9">
            <v>264</v>
          </cell>
          <cell r="R9">
            <v>160</v>
          </cell>
          <cell r="S9">
            <v>151</v>
          </cell>
        </row>
        <row r="11">
          <cell r="E11">
            <v>78</v>
          </cell>
          <cell r="F11">
            <v>122</v>
          </cell>
          <cell r="G11">
            <v>107</v>
          </cell>
          <cell r="I11">
            <v>66</v>
          </cell>
          <cell r="J11">
            <v>112</v>
          </cell>
          <cell r="K11">
            <v>93</v>
          </cell>
          <cell r="M11">
            <v>110</v>
          </cell>
          <cell r="N11">
            <v>152</v>
          </cell>
          <cell r="O11">
            <v>213</v>
          </cell>
          <cell r="Q11">
            <v>253</v>
          </cell>
          <cell r="R11">
            <v>151</v>
          </cell>
          <cell r="S11">
            <v>151</v>
          </cell>
        </row>
        <row r="12">
          <cell r="E12">
            <v>26</v>
          </cell>
          <cell r="F12">
            <v>0</v>
          </cell>
          <cell r="G12">
            <v>9</v>
          </cell>
          <cell r="I12">
            <v>9</v>
          </cell>
          <cell r="J12">
            <v>7</v>
          </cell>
          <cell r="K12">
            <v>15</v>
          </cell>
          <cell r="M12">
            <v>4</v>
          </cell>
          <cell r="N12">
            <v>4</v>
          </cell>
          <cell r="O12">
            <v>10</v>
          </cell>
          <cell r="Q12">
            <v>11</v>
          </cell>
          <cell r="R12">
            <v>9</v>
          </cell>
          <cell r="S12">
            <v>0</v>
          </cell>
        </row>
        <row r="30">
          <cell r="E30">
            <v>762863</v>
          </cell>
          <cell r="F30">
            <v>777334</v>
          </cell>
          <cell r="G30">
            <v>802698</v>
          </cell>
          <cell r="I30">
            <v>834105</v>
          </cell>
          <cell r="J30">
            <v>810542</v>
          </cell>
          <cell r="K30">
            <v>774035</v>
          </cell>
          <cell r="M30">
            <v>920069</v>
          </cell>
          <cell r="N30">
            <v>901414</v>
          </cell>
          <cell r="O30">
            <v>865829</v>
          </cell>
          <cell r="Q30">
            <v>819261</v>
          </cell>
          <cell r="R30">
            <v>819361</v>
          </cell>
          <cell r="S30">
            <v>818459</v>
          </cell>
        </row>
        <row r="37">
          <cell r="E37">
            <v>306076</v>
          </cell>
          <cell r="F37">
            <v>283621</v>
          </cell>
          <cell r="G37">
            <v>348095</v>
          </cell>
          <cell r="I37">
            <v>265027</v>
          </cell>
          <cell r="J37">
            <v>172340</v>
          </cell>
          <cell r="K37">
            <v>408309</v>
          </cell>
          <cell r="M37">
            <v>215128</v>
          </cell>
          <cell r="N37">
            <v>203365</v>
          </cell>
          <cell r="O37">
            <v>191375</v>
          </cell>
          <cell r="Q37">
            <v>240819</v>
          </cell>
          <cell r="R37">
            <v>244272</v>
          </cell>
          <cell r="S37">
            <v>236484</v>
          </cell>
        </row>
        <row r="39">
          <cell r="E39">
            <v>28.307188055483113</v>
          </cell>
          <cell r="F39">
            <v>26.399286639096537</v>
          </cell>
          <cell r="G39">
            <v>29.905556877646628</v>
          </cell>
          <cell r="I39">
            <v>23.824172149413581</v>
          </cell>
          <cell r="J39">
            <v>17.311486212286191</v>
          </cell>
          <cell r="K39">
            <v>34.150313267643725</v>
          </cell>
          <cell r="M39">
            <v>18.746557914183136</v>
          </cell>
          <cell r="N39">
            <v>18.204498377068052</v>
          </cell>
          <cell r="O39">
            <v>17.877961832945335</v>
          </cell>
          <cell r="Q39">
            <v>22.443773835308502</v>
          </cell>
          <cell r="R39">
            <v>22.677284652504813</v>
          </cell>
          <cell r="S39">
            <v>22.133971533693177</v>
          </cell>
          <cell r="T39">
            <v>23.639224019352085</v>
          </cell>
        </row>
        <row r="41">
          <cell r="E41">
            <v>0.54695851151812547</v>
          </cell>
          <cell r="F41">
            <v>0.57485764150803864</v>
          </cell>
          <cell r="G41">
            <v>0.57339749038858545</v>
          </cell>
          <cell r="I41">
            <v>0.59496313690133129</v>
          </cell>
          <cell r="J41">
            <v>0.63902006758045882</v>
          </cell>
          <cell r="K41">
            <v>0.55004782499321359</v>
          </cell>
          <cell r="M41">
            <v>0.67434705013614193</v>
          </cell>
          <cell r="N41">
            <v>0.63796640926176384</v>
          </cell>
          <cell r="O41">
            <v>0.6310959987463054</v>
          </cell>
          <cell r="Q41">
            <v>0.5752108346711442</v>
          </cell>
          <cell r="R41">
            <v>0.57298633166047019</v>
          </cell>
          <cell r="S41">
            <v>0.58984210033223072</v>
          </cell>
          <cell r="T41">
            <v>0.5789914203101173</v>
          </cell>
        </row>
        <row r="58">
          <cell r="E58">
            <v>464.20364000000001</v>
          </cell>
          <cell r="F58">
            <v>467.48945000000003</v>
          </cell>
          <cell r="G58">
            <v>570.41995999999983</v>
          </cell>
          <cell r="I58">
            <v>469.53606000000002</v>
          </cell>
          <cell r="J58">
            <v>448.79994000000005</v>
          </cell>
          <cell r="K58">
            <v>530.47043999999994</v>
          </cell>
          <cell r="M58">
            <v>507.98242999999991</v>
          </cell>
          <cell r="N58">
            <v>499.90753000000001</v>
          </cell>
          <cell r="O58">
            <v>455.73775000000001</v>
          </cell>
          <cell r="Q58">
            <v>442.78790000000009</v>
          </cell>
          <cell r="R58">
            <v>431.14765000000006</v>
          </cell>
          <cell r="S58">
            <v>450.98787000000004</v>
          </cell>
        </row>
        <row r="62">
          <cell r="E62">
            <v>15513252.41</v>
          </cell>
          <cell r="F62">
            <v>15802894.870000001</v>
          </cell>
          <cell r="G62">
            <v>16302676.83</v>
          </cell>
          <cell r="I62">
            <v>16954617.5</v>
          </cell>
          <cell r="J62">
            <v>16940533.210000001</v>
          </cell>
          <cell r="K62">
            <v>15792100.709999997</v>
          </cell>
          <cell r="M62">
            <v>18486237.169999998</v>
          </cell>
          <cell r="N62">
            <v>18178969.789999999</v>
          </cell>
          <cell r="O62">
            <v>17639130.27</v>
          </cell>
          <cell r="Q62">
            <v>16676794.260000002</v>
          </cell>
          <cell r="R62">
            <v>16770067.379999999</v>
          </cell>
          <cell r="S62">
            <v>16837804.650000002</v>
          </cell>
        </row>
        <row r="64">
          <cell r="E64">
            <v>13014618.99</v>
          </cell>
          <cell r="F64">
            <v>13291337.220000001</v>
          </cell>
          <cell r="G64">
            <v>13787600.24</v>
          </cell>
          <cell r="I64">
            <v>14402675.359999999</v>
          </cell>
          <cell r="J64">
            <v>13929186.35</v>
          </cell>
          <cell r="K64">
            <v>13211660.649999999</v>
          </cell>
          <cell r="M64">
            <v>15958950.109999999</v>
          </cell>
          <cell r="N64">
            <v>15618569.51</v>
          </cell>
          <cell r="O64">
            <v>15055518.889999999</v>
          </cell>
          <cell r="Q64">
            <v>14100891.510000002</v>
          </cell>
          <cell r="R64">
            <v>14148640.319999998</v>
          </cell>
          <cell r="S64">
            <v>14192770.040000001</v>
          </cell>
        </row>
        <row r="89">
          <cell r="E89">
            <v>1528140.74</v>
          </cell>
          <cell r="F89">
            <v>1535456.83</v>
          </cell>
          <cell r="G89">
            <v>1535650.19</v>
          </cell>
          <cell r="I89">
            <v>1562540</v>
          </cell>
          <cell r="J89">
            <v>2015985.8900000001</v>
          </cell>
          <cell r="K89">
            <v>1581955.6</v>
          </cell>
          <cell r="M89">
            <v>1523980.65</v>
          </cell>
          <cell r="N89">
            <v>1558344.95</v>
          </cell>
          <cell r="O89">
            <v>1575304.06</v>
          </cell>
          <cell r="Q89">
            <v>1555961.31</v>
          </cell>
          <cell r="R89">
            <v>1588385.98</v>
          </cell>
          <cell r="S89">
            <v>1576082.07</v>
          </cell>
        </row>
        <row r="92">
          <cell r="E92">
            <v>970492.68</v>
          </cell>
          <cell r="F92">
            <v>976100.82000000007</v>
          </cell>
          <cell r="G92">
            <v>979426.39999999991</v>
          </cell>
          <cell r="I92">
            <v>989402.14</v>
          </cell>
          <cell r="J92">
            <v>995360.96999999986</v>
          </cell>
          <cell r="K92">
            <v>998484.46</v>
          </cell>
          <cell r="M92">
            <v>1003306.4099999999</v>
          </cell>
          <cell r="N92">
            <v>1002055.3300000001</v>
          </cell>
          <cell r="O92">
            <v>1008307.3200000001</v>
          </cell>
          <cell r="Q92">
            <v>1019941.44</v>
          </cell>
          <cell r="R92">
            <v>1033041.0800000001</v>
          </cell>
          <cell r="S92">
            <v>1068952.54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166420.79</v>
          </cell>
          <cell r="S145">
            <v>41558.870000000003</v>
          </cell>
        </row>
        <row r="154">
          <cell r="E154">
            <v>1652220.2100000002</v>
          </cell>
          <cell r="F154">
            <v>1689318.71</v>
          </cell>
          <cell r="G154">
            <v>1999483.54</v>
          </cell>
          <cell r="I154">
            <v>1767300.11</v>
          </cell>
          <cell r="J154">
            <v>1692286.0699999998</v>
          </cell>
          <cell r="K154">
            <v>1986340.2</v>
          </cell>
          <cell r="M154">
            <v>1840337.68</v>
          </cell>
          <cell r="N154">
            <v>1981754.0599999998</v>
          </cell>
          <cell r="O154">
            <v>1804815.62</v>
          </cell>
          <cell r="Q154">
            <v>1872776.8900000001</v>
          </cell>
          <cell r="R154">
            <v>1788148.62</v>
          </cell>
          <cell r="S154">
            <v>2060680.6</v>
          </cell>
        </row>
        <row r="155">
          <cell r="E155">
            <v>536914.73</v>
          </cell>
          <cell r="F155">
            <v>643406.59</v>
          </cell>
          <cell r="G155">
            <v>1036378.8</v>
          </cell>
          <cell r="I155">
            <v>621522.03</v>
          </cell>
          <cell r="J155">
            <v>674510.19</v>
          </cell>
          <cell r="K155">
            <v>797813.86</v>
          </cell>
          <cell r="M155">
            <v>725787.75</v>
          </cell>
          <cell r="N155">
            <v>781323.23</v>
          </cell>
          <cell r="O155">
            <v>661346.9</v>
          </cell>
          <cell r="Q155">
            <v>801894.75</v>
          </cell>
          <cell r="R155">
            <v>640544.85</v>
          </cell>
          <cell r="S155">
            <v>742360.17</v>
          </cell>
        </row>
        <row r="156">
          <cell r="E156">
            <v>1101860.6100000001</v>
          </cell>
          <cell r="F156">
            <v>1033822.95</v>
          </cell>
          <cell r="G156">
            <v>954789.74</v>
          </cell>
          <cell r="I156">
            <v>1137295.28</v>
          </cell>
          <cell r="J156">
            <v>1008602.72</v>
          </cell>
          <cell r="K156">
            <v>1171465.04</v>
          </cell>
          <cell r="M156">
            <v>1098555.53</v>
          </cell>
          <cell r="N156">
            <v>1184125.1499999999</v>
          </cell>
          <cell r="O156">
            <v>1126892.8899999999</v>
          </cell>
          <cell r="Q156">
            <v>1055615.53</v>
          </cell>
          <cell r="R156">
            <v>1132769.42</v>
          </cell>
          <cell r="S156">
            <v>1302104.1000000001</v>
          </cell>
        </row>
        <row r="157">
          <cell r="E157">
            <v>13444.87</v>
          </cell>
          <cell r="F157">
            <v>12089.17</v>
          </cell>
          <cell r="G157">
            <v>8315</v>
          </cell>
          <cell r="I157">
            <v>8482.7999999999993</v>
          </cell>
          <cell r="J157">
            <v>9173.16</v>
          </cell>
          <cell r="K157">
            <v>17061.3</v>
          </cell>
          <cell r="M157">
            <v>15994.4</v>
          </cell>
          <cell r="N157">
            <v>16305.68</v>
          </cell>
          <cell r="O157">
            <v>16575.830000000002</v>
          </cell>
          <cell r="Q157">
            <v>15266.61</v>
          </cell>
          <cell r="R157">
            <v>14834.35</v>
          </cell>
          <cell r="S157">
            <v>16216.33</v>
          </cell>
        </row>
        <row r="286">
          <cell r="E286">
            <v>5302411.58</v>
          </cell>
          <cell r="F286">
            <v>6831439.0999999978</v>
          </cell>
          <cell r="G286">
            <v>7347182.8899999997</v>
          </cell>
          <cell r="I286">
            <v>7225222.8399999999</v>
          </cell>
          <cell r="J286">
            <v>7182024.1100000003</v>
          </cell>
          <cell r="K286">
            <v>9880800.6799999997</v>
          </cell>
          <cell r="M286">
            <v>7597847.0899999999</v>
          </cell>
          <cell r="N286">
            <v>9853584.379999999</v>
          </cell>
          <cell r="O286">
            <v>8514752.790000001</v>
          </cell>
          <cell r="Q286">
            <v>7604795.5100000007</v>
          </cell>
          <cell r="R286">
            <v>7389440.2200000025</v>
          </cell>
          <cell r="S286">
            <v>8131140.8399999999</v>
          </cell>
        </row>
      </sheetData>
      <sheetData sheetId="16">
        <row r="9">
          <cell r="E9">
            <v>22</v>
          </cell>
          <cell r="F9">
            <v>11</v>
          </cell>
          <cell r="G9">
            <v>13</v>
          </cell>
          <cell r="I9">
            <v>18</v>
          </cell>
          <cell r="J9">
            <v>18</v>
          </cell>
          <cell r="K9">
            <v>25</v>
          </cell>
          <cell r="M9">
            <v>9</v>
          </cell>
          <cell r="N9">
            <v>12</v>
          </cell>
          <cell r="O9">
            <v>16</v>
          </cell>
          <cell r="Q9">
            <v>7</v>
          </cell>
          <cell r="R9">
            <v>14</v>
          </cell>
          <cell r="S9">
            <v>46</v>
          </cell>
        </row>
        <row r="11">
          <cell r="E11">
            <v>19</v>
          </cell>
          <cell r="F11">
            <v>11</v>
          </cell>
          <cell r="G11">
            <v>8</v>
          </cell>
          <cell r="I11">
            <v>11</v>
          </cell>
          <cell r="J11">
            <v>15</v>
          </cell>
          <cell r="K11">
            <v>24</v>
          </cell>
          <cell r="M11">
            <v>6</v>
          </cell>
          <cell r="N11">
            <v>8</v>
          </cell>
          <cell r="O11">
            <v>12</v>
          </cell>
          <cell r="Q11">
            <v>6</v>
          </cell>
          <cell r="R11">
            <v>13</v>
          </cell>
          <cell r="S11">
            <v>46</v>
          </cell>
        </row>
        <row r="12">
          <cell r="E12">
            <v>3</v>
          </cell>
          <cell r="F12">
            <v>0</v>
          </cell>
          <cell r="G12">
            <v>5</v>
          </cell>
          <cell r="I12">
            <v>7</v>
          </cell>
          <cell r="J12">
            <v>3</v>
          </cell>
          <cell r="K12">
            <v>1</v>
          </cell>
          <cell r="M12">
            <v>3</v>
          </cell>
          <cell r="N12">
            <v>4</v>
          </cell>
          <cell r="O12">
            <v>4</v>
          </cell>
          <cell r="Q12">
            <v>1</v>
          </cell>
          <cell r="R12">
            <v>1</v>
          </cell>
          <cell r="S12">
            <v>0</v>
          </cell>
        </row>
        <row r="30">
          <cell r="E30">
            <v>93511</v>
          </cell>
          <cell r="F30">
            <v>96668</v>
          </cell>
          <cell r="G30">
            <v>101225</v>
          </cell>
          <cell r="I30">
            <v>112552</v>
          </cell>
          <cell r="J30">
            <v>103981.23</v>
          </cell>
          <cell r="K30">
            <v>97230</v>
          </cell>
          <cell r="M30">
            <v>117021</v>
          </cell>
          <cell r="N30">
            <v>114483</v>
          </cell>
          <cell r="O30">
            <v>101883</v>
          </cell>
          <cell r="Q30">
            <v>104704.84</v>
          </cell>
          <cell r="R30">
            <v>101893</v>
          </cell>
          <cell r="S30">
            <v>100849</v>
          </cell>
        </row>
        <row r="37">
          <cell r="E37">
            <v>22230</v>
          </cell>
          <cell r="F37">
            <v>19964</v>
          </cell>
          <cell r="G37">
            <v>20885</v>
          </cell>
          <cell r="I37">
            <v>23164</v>
          </cell>
          <cell r="J37">
            <v>19670.770000000004</v>
          </cell>
          <cell r="K37">
            <v>20222</v>
          </cell>
          <cell r="M37">
            <v>24205</v>
          </cell>
          <cell r="N37">
            <v>18639</v>
          </cell>
          <cell r="O37">
            <v>18285</v>
          </cell>
          <cell r="Q37">
            <v>17699.160000000003</v>
          </cell>
          <cell r="R37">
            <v>16821</v>
          </cell>
          <cell r="S37">
            <v>16372</v>
          </cell>
        </row>
        <row r="39">
          <cell r="E39">
            <v>19.033349030352326</v>
          </cell>
          <cell r="F39">
            <v>16.99902930808399</v>
          </cell>
          <cell r="G39">
            <v>16.996809791985417</v>
          </cell>
          <cell r="I39">
            <v>16.985891531986038</v>
          </cell>
          <cell r="J39">
            <v>15.86250080639959</v>
          </cell>
          <cell r="K39">
            <v>17.002850344311504</v>
          </cell>
          <cell r="M39">
            <v>16.971196993493383</v>
          </cell>
          <cell r="N39">
            <v>13.900054439829074</v>
          </cell>
          <cell r="O39">
            <v>15.110945828684766</v>
          </cell>
          <cell r="Q39">
            <v>14.348731252533446</v>
          </cell>
          <cell r="R39">
            <v>14.071675952416804</v>
          </cell>
          <cell r="S39">
            <v>13.807760750942474</v>
          </cell>
          <cell r="T39">
            <v>15.923764063687864</v>
          </cell>
        </row>
        <row r="41">
          <cell r="E41">
            <v>0.47228493361010521</v>
          </cell>
          <cell r="F41">
            <v>0.50343983542952375</v>
          </cell>
          <cell r="G41">
            <v>0.50941069900860547</v>
          </cell>
          <cell r="I41">
            <v>0.56513497975240956</v>
          </cell>
          <cell r="J41">
            <v>0.57646931964341153</v>
          </cell>
          <cell r="K41">
            <v>0.48540611512856546</v>
          </cell>
          <cell r="M41">
            <v>0.60237819473399734</v>
          </cell>
          <cell r="N41">
            <v>0.56959975321971157</v>
          </cell>
          <cell r="O41">
            <v>0.52304019713537653</v>
          </cell>
          <cell r="Q41">
            <v>0.51974693911994574</v>
          </cell>
          <cell r="R41">
            <v>0.5052061124718622</v>
          </cell>
          <cell r="S41">
            <v>0.51440448865085442</v>
          </cell>
          <cell r="T41">
            <v>0.51699251274327351</v>
          </cell>
        </row>
        <row r="58">
          <cell r="E58">
            <v>66.924000000000007</v>
          </cell>
          <cell r="F58">
            <v>64.847000000000008</v>
          </cell>
          <cell r="G58">
            <v>67.540999999999997</v>
          </cell>
          <cell r="I58">
            <v>67.473990000000001</v>
          </cell>
          <cell r="J58">
            <v>60.957000000000001</v>
          </cell>
          <cell r="K58">
            <v>72.650000000000006</v>
          </cell>
          <cell r="M58">
            <v>72.489999999999981</v>
          </cell>
          <cell r="N58">
            <v>70.191199999999995</v>
          </cell>
          <cell r="O58">
            <v>69.864999999999995</v>
          </cell>
          <cell r="Q58">
            <v>71.268000000000015</v>
          </cell>
          <cell r="R58">
            <v>69.522999999999996</v>
          </cell>
          <cell r="S58">
            <v>67.259999999999991</v>
          </cell>
        </row>
        <row r="62">
          <cell r="E62">
            <v>1751355.7599999998</v>
          </cell>
          <cell r="F62">
            <v>1794408.26</v>
          </cell>
          <cell r="G62">
            <v>1888324.03</v>
          </cell>
          <cell r="I62">
            <v>2103800.0700000003</v>
          </cell>
          <cell r="J62">
            <v>1931355</v>
          </cell>
          <cell r="K62">
            <v>1810659.16</v>
          </cell>
          <cell r="M62">
            <v>2176922.6100000003</v>
          </cell>
          <cell r="N62">
            <v>2115615.5100000002</v>
          </cell>
          <cell r="O62">
            <v>1917182.57</v>
          </cell>
          <cell r="Q62">
            <v>1958329.7400000002</v>
          </cell>
          <cell r="R62">
            <v>1906322.9100000001</v>
          </cell>
          <cell r="S62">
            <v>1896068.4800000002</v>
          </cell>
        </row>
        <row r="64">
          <cell r="E64">
            <v>1465015.39</v>
          </cell>
          <cell r="F64">
            <v>1508364.98</v>
          </cell>
          <cell r="G64">
            <v>1598201.44</v>
          </cell>
          <cell r="I64">
            <v>1813523.7100000002</v>
          </cell>
          <cell r="J64">
            <v>1642512.32</v>
          </cell>
          <cell r="K64">
            <v>1520938.2</v>
          </cell>
          <cell r="M64">
            <v>1884771.12</v>
          </cell>
          <cell r="N64">
            <v>1822871.04</v>
          </cell>
          <cell r="O64">
            <v>1625297.3900000001</v>
          </cell>
          <cell r="Q64">
            <v>1665458.6900000002</v>
          </cell>
          <cell r="R64">
            <v>1612248.58</v>
          </cell>
          <cell r="S64">
            <v>1601428.6600000001</v>
          </cell>
        </row>
        <row r="89">
          <cell r="E89">
            <v>198590</v>
          </cell>
          <cell r="F89">
            <v>197930</v>
          </cell>
          <cell r="G89">
            <v>202010</v>
          </cell>
          <cell r="I89">
            <v>201740</v>
          </cell>
          <cell r="J89">
            <v>199820</v>
          </cell>
          <cell r="K89">
            <v>199290</v>
          </cell>
          <cell r="M89">
            <v>201790</v>
          </cell>
          <cell r="N89">
            <v>202220</v>
          </cell>
          <cell r="O89">
            <v>200940</v>
          </cell>
          <cell r="Q89">
            <v>201810</v>
          </cell>
          <cell r="R89">
            <v>202500</v>
          </cell>
          <cell r="S89">
            <v>201580</v>
          </cell>
        </row>
        <row r="92">
          <cell r="E92">
            <v>87750.37</v>
          </cell>
          <cell r="F92">
            <v>88113.279999999999</v>
          </cell>
          <cell r="G92">
            <v>88112.59</v>
          </cell>
          <cell r="I92">
            <v>88536.360000000015</v>
          </cell>
          <cell r="J92">
            <v>89022.68</v>
          </cell>
          <cell r="K92">
            <v>90430.96</v>
          </cell>
          <cell r="M92">
            <v>90361.49</v>
          </cell>
          <cell r="N92">
            <v>90524.47</v>
          </cell>
          <cell r="O92">
            <v>90945.18</v>
          </cell>
          <cell r="Q92">
            <v>91061.049999999988</v>
          </cell>
          <cell r="R92">
            <v>91574.33</v>
          </cell>
          <cell r="S92">
            <v>93059.819999999992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54">
          <cell r="E154">
            <v>229885.96000000002</v>
          </cell>
          <cell r="F154">
            <v>223171.78</v>
          </cell>
          <cell r="G154">
            <v>229244.81999999998</v>
          </cell>
          <cell r="I154">
            <v>242919.46000000002</v>
          </cell>
          <cell r="J154">
            <v>220274.67999999996</v>
          </cell>
          <cell r="K154">
            <v>259249.98</v>
          </cell>
          <cell r="M154">
            <v>254644.97999999998</v>
          </cell>
          <cell r="N154">
            <v>268892.24</v>
          </cell>
          <cell r="O154">
            <v>265183.91000000003</v>
          </cell>
          <cell r="Q154">
            <v>269577.24</v>
          </cell>
          <cell r="R154">
            <v>261655.59</v>
          </cell>
          <cell r="S154">
            <v>303900.39</v>
          </cell>
        </row>
        <row r="155">
          <cell r="E155">
            <v>99438.23</v>
          </cell>
          <cell r="F155">
            <v>96916.46</v>
          </cell>
          <cell r="G155">
            <v>101738.5</v>
          </cell>
          <cell r="I155">
            <v>106412.38</v>
          </cell>
          <cell r="J155">
            <v>95254.92</v>
          </cell>
          <cell r="K155">
            <v>110671.91</v>
          </cell>
          <cell r="M155">
            <v>109195.62</v>
          </cell>
          <cell r="N155">
            <v>115298.75</v>
          </cell>
          <cell r="O155">
            <v>111138.06</v>
          </cell>
          <cell r="Q155">
            <v>113018.35</v>
          </cell>
          <cell r="R155">
            <v>111069.81</v>
          </cell>
          <cell r="S155">
            <v>132163.16</v>
          </cell>
        </row>
        <row r="156">
          <cell r="E156">
            <v>122857.53</v>
          </cell>
          <cell r="F156">
            <v>118049.24</v>
          </cell>
          <cell r="G156">
            <v>122646.3</v>
          </cell>
          <cell r="I156">
            <v>131083.82</v>
          </cell>
          <cell r="J156">
            <v>119106.18</v>
          </cell>
          <cell r="K156">
            <v>139047.94</v>
          </cell>
          <cell r="M156">
            <v>137598.07999999999</v>
          </cell>
          <cell r="N156">
            <v>146099.15</v>
          </cell>
          <cell r="O156">
            <v>144631.32</v>
          </cell>
          <cell r="Q156">
            <v>148786.09</v>
          </cell>
          <cell r="R156">
            <v>142376.57</v>
          </cell>
          <cell r="S156">
            <v>163298.59</v>
          </cell>
        </row>
        <row r="157">
          <cell r="E157">
            <v>7590.2</v>
          </cell>
          <cell r="F157">
            <v>8206.08</v>
          </cell>
          <cell r="G157">
            <v>4860.0200000000004</v>
          </cell>
          <cell r="I157">
            <v>5423.26</v>
          </cell>
          <cell r="J157">
            <v>5913.58</v>
          </cell>
          <cell r="K157">
            <v>9530.1299999999992</v>
          </cell>
          <cell r="M157">
            <v>7851.28</v>
          </cell>
          <cell r="N157">
            <v>7494.34</v>
          </cell>
          <cell r="O157">
            <v>9414.5300000000007</v>
          </cell>
          <cell r="Q157">
            <v>7772.8</v>
          </cell>
          <cell r="R157">
            <v>8209.2099999999991</v>
          </cell>
          <cell r="S157">
            <v>8438.64</v>
          </cell>
        </row>
        <row r="286">
          <cell r="E286">
            <v>928591.26000000013</v>
          </cell>
          <cell r="F286">
            <v>931671.61</v>
          </cell>
          <cell r="G286">
            <v>1611794.35</v>
          </cell>
          <cell r="I286">
            <v>816381.62</v>
          </cell>
          <cell r="J286">
            <v>892098.78</v>
          </cell>
          <cell r="K286">
            <v>1488942.4500000002</v>
          </cell>
          <cell r="M286">
            <v>1426701.2</v>
          </cell>
          <cell r="N286">
            <v>1132219.2700000003</v>
          </cell>
          <cell r="O286">
            <v>824046.53</v>
          </cell>
          <cell r="Q286">
            <v>998823.6100000001</v>
          </cell>
          <cell r="R286">
            <v>1189875.2</v>
          </cell>
          <cell r="S286">
            <v>1138481.3899999997</v>
          </cell>
        </row>
      </sheetData>
      <sheetData sheetId="17">
        <row r="9">
          <cell r="E9">
            <v>43</v>
          </cell>
          <cell r="F9">
            <v>51</v>
          </cell>
          <cell r="G9">
            <v>8</v>
          </cell>
          <cell r="I9">
            <v>22</v>
          </cell>
          <cell r="J9">
            <v>38</v>
          </cell>
          <cell r="K9">
            <v>35</v>
          </cell>
          <cell r="M9">
            <v>35</v>
          </cell>
          <cell r="N9">
            <v>32</v>
          </cell>
          <cell r="O9">
            <v>11</v>
          </cell>
          <cell r="Q9">
            <v>5</v>
          </cell>
          <cell r="R9">
            <v>16</v>
          </cell>
          <cell r="S9">
            <v>18</v>
          </cell>
        </row>
        <row r="11">
          <cell r="E11">
            <v>43</v>
          </cell>
          <cell r="F11">
            <v>51</v>
          </cell>
          <cell r="G11">
            <v>8</v>
          </cell>
          <cell r="I11">
            <v>22</v>
          </cell>
          <cell r="J11">
            <v>38</v>
          </cell>
          <cell r="K11">
            <v>35</v>
          </cell>
          <cell r="M11">
            <v>35</v>
          </cell>
          <cell r="N11">
            <v>32</v>
          </cell>
          <cell r="O11">
            <v>11</v>
          </cell>
          <cell r="Q11">
            <v>5</v>
          </cell>
          <cell r="R11">
            <v>16</v>
          </cell>
          <cell r="S11">
            <v>18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113904</v>
          </cell>
          <cell r="F30">
            <v>116029</v>
          </cell>
          <cell r="G30">
            <v>120499</v>
          </cell>
          <cell r="I30">
            <v>132385</v>
          </cell>
          <cell r="J30">
            <v>127876</v>
          </cell>
          <cell r="K30">
            <v>117800</v>
          </cell>
          <cell r="M30">
            <v>137649</v>
          </cell>
          <cell r="N30">
            <v>145145</v>
          </cell>
          <cell r="O30">
            <v>123364</v>
          </cell>
          <cell r="Q30">
            <v>122610</v>
          </cell>
          <cell r="R30">
            <v>121441</v>
          </cell>
          <cell r="S30">
            <v>115271</v>
          </cell>
        </row>
        <row r="37">
          <cell r="E37">
            <v>82664.28</v>
          </cell>
          <cell r="F37">
            <v>76501.63</v>
          </cell>
          <cell r="G37">
            <v>90176.29</v>
          </cell>
          <cell r="I37">
            <v>81185.649999999994</v>
          </cell>
          <cell r="J37">
            <v>59483.85</v>
          </cell>
          <cell r="K37">
            <v>106935.48</v>
          </cell>
          <cell r="M37">
            <v>92142.67</v>
          </cell>
          <cell r="N37">
            <v>80055.839999999997</v>
          </cell>
          <cell r="O37">
            <v>94979.28</v>
          </cell>
          <cell r="Q37">
            <v>95175.82</v>
          </cell>
          <cell r="R37">
            <v>101531.6</v>
          </cell>
          <cell r="S37">
            <v>98832.46</v>
          </cell>
        </row>
        <row r="39">
          <cell r="E39">
            <v>41.705824184694869</v>
          </cell>
          <cell r="F39">
            <v>38.734021923495611</v>
          </cell>
          <cell r="G39">
            <v>41.94226538481216</v>
          </cell>
          <cell r="I39">
            <v>37.157094277619876</v>
          </cell>
          <cell r="J39">
            <v>31.11600790927352</v>
          </cell>
          <cell r="K39">
            <v>46.837843283255218</v>
          </cell>
          <cell r="M39">
            <v>39.451391505394753</v>
          </cell>
          <cell r="N39">
            <v>35.075442847190878</v>
          </cell>
          <cell r="O39">
            <v>42.719380388876147</v>
          </cell>
          <cell r="Q39">
            <v>42.976722553610379</v>
          </cell>
          <cell r="R39">
            <v>44.779853132511526</v>
          </cell>
          <cell r="S39">
            <v>45.278250671162468</v>
          </cell>
          <cell r="T39">
            <v>40.767488724801289</v>
          </cell>
        </row>
        <row r="41">
          <cell r="E41">
            <v>0.38374126168617873</v>
          </cell>
          <cell r="F41">
            <v>0.40204088704088708</v>
          </cell>
          <cell r="G41">
            <v>0.40295076101477556</v>
          </cell>
          <cell r="I41">
            <v>0.44217062238224708</v>
          </cell>
          <cell r="J41">
            <v>0.47150526533140619</v>
          </cell>
          <cell r="K41">
            <v>0.39102696027989298</v>
          </cell>
          <cell r="M41">
            <v>0.4706190061028771</v>
          </cell>
          <cell r="N41">
            <v>0.47901138413152067</v>
          </cell>
          <cell r="O41">
            <v>0.42020573608556439</v>
          </cell>
          <cell r="Q41">
            <v>0.40393824136471229</v>
          </cell>
          <cell r="R41">
            <v>0.39971956664488811</v>
          </cell>
          <cell r="S41">
            <v>0.39139927336932534</v>
          </cell>
          <cell r="T41">
            <v>0.4116333999425521</v>
          </cell>
        </row>
        <row r="58">
          <cell r="E58">
            <v>73.375560000000007</v>
          </cell>
          <cell r="F58">
            <v>72.967949999999988</v>
          </cell>
          <cell r="G58">
            <v>75.472759999999994</v>
          </cell>
          <cell r="I58">
            <v>109.20912</v>
          </cell>
          <cell r="J58">
            <v>78.710049999999995</v>
          </cell>
          <cell r="K58">
            <v>90.214100000000002</v>
          </cell>
          <cell r="M58">
            <v>89.458710000000011</v>
          </cell>
          <cell r="N58">
            <v>94.094850000000008</v>
          </cell>
          <cell r="O58">
            <v>92.141829999999999</v>
          </cell>
          <cell r="Q58">
            <v>90.231740000000016</v>
          </cell>
          <cell r="R58">
            <v>90.339400000000012</v>
          </cell>
          <cell r="S58">
            <v>92.602799999999988</v>
          </cell>
        </row>
        <row r="62">
          <cell r="E62">
            <v>2199690.6999999997</v>
          </cell>
          <cell r="F62">
            <v>2227535.3500000006</v>
          </cell>
          <cell r="G62">
            <v>2314498.02</v>
          </cell>
          <cell r="I62">
            <v>2526258.39</v>
          </cell>
          <cell r="J62">
            <v>2442329.67</v>
          </cell>
          <cell r="K62">
            <v>2270301.87</v>
          </cell>
          <cell r="M62">
            <v>2607299.4300000002</v>
          </cell>
          <cell r="N62">
            <v>2739428.6199999996</v>
          </cell>
          <cell r="O62">
            <v>2389495.4299999997</v>
          </cell>
          <cell r="Q62">
            <v>2369274.16</v>
          </cell>
          <cell r="R62">
            <v>2350884.7800000007</v>
          </cell>
          <cell r="S62">
            <v>2251276.0000000005</v>
          </cell>
        </row>
        <row r="64">
          <cell r="E64">
            <v>1784391.6499999997</v>
          </cell>
          <cell r="F64">
            <v>1818943.4400000002</v>
          </cell>
          <cell r="G64">
            <v>1904978.6</v>
          </cell>
          <cell r="I64">
            <v>2116657.06</v>
          </cell>
          <cell r="J64">
            <v>2026191.8399999999</v>
          </cell>
          <cell r="K64">
            <v>1852339.88</v>
          </cell>
          <cell r="M64">
            <v>2189669.5500000003</v>
          </cell>
          <cell r="N64">
            <v>2317062.7199999997</v>
          </cell>
          <cell r="O64">
            <v>1969073.84</v>
          </cell>
          <cell r="Q64">
            <v>1947843.61</v>
          </cell>
          <cell r="R64">
            <v>1929071.5600000003</v>
          </cell>
          <cell r="S64">
            <v>1827991.53</v>
          </cell>
        </row>
        <row r="89">
          <cell r="E89">
            <v>303866.17</v>
          </cell>
          <cell r="F89">
            <v>295430</v>
          </cell>
          <cell r="G89">
            <v>296130</v>
          </cell>
          <cell r="I89">
            <v>295230</v>
          </cell>
          <cell r="J89">
            <v>300154.11</v>
          </cell>
          <cell r="K89">
            <v>299070</v>
          </cell>
          <cell r="M89">
            <v>297510</v>
          </cell>
          <cell r="N89">
            <v>301194.11</v>
          </cell>
          <cell r="O89">
            <v>299070</v>
          </cell>
          <cell r="Q89">
            <v>300030</v>
          </cell>
          <cell r="R89">
            <v>299940</v>
          </cell>
          <cell r="S89">
            <v>300780</v>
          </cell>
        </row>
        <row r="92">
          <cell r="E92">
            <v>111432.88000000002</v>
          </cell>
          <cell r="F92">
            <v>113161.91</v>
          </cell>
          <cell r="G92">
            <v>113389.42000000003</v>
          </cell>
          <cell r="I92">
            <v>114371.33000000002</v>
          </cell>
          <cell r="J92">
            <v>115983.72</v>
          </cell>
          <cell r="K92">
            <v>118891.99</v>
          </cell>
          <cell r="M92">
            <v>120119.88</v>
          </cell>
          <cell r="N92">
            <v>121171.79</v>
          </cell>
          <cell r="O92">
            <v>121351.59</v>
          </cell>
          <cell r="Q92">
            <v>121400.55</v>
          </cell>
          <cell r="R92">
            <v>121873.22</v>
          </cell>
          <cell r="S92">
            <v>122504.46999999999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54">
          <cell r="E154">
            <v>255844.43</v>
          </cell>
          <cell r="F154">
            <v>255503.52000000002</v>
          </cell>
          <cell r="G154">
            <v>261806.07999999999</v>
          </cell>
          <cell r="I154">
            <v>314557.36</v>
          </cell>
          <cell r="J154">
            <v>289787.15000000002</v>
          </cell>
          <cell r="K154">
            <v>329187.39</v>
          </cell>
          <cell r="M154">
            <v>325029.53000000003</v>
          </cell>
          <cell r="N154">
            <v>364480.74</v>
          </cell>
          <cell r="O154">
            <v>357183.05</v>
          </cell>
          <cell r="Q154">
            <v>351054.73</v>
          </cell>
          <cell r="R154">
            <v>350708.88</v>
          </cell>
          <cell r="S154">
            <v>426462.43999999994</v>
          </cell>
        </row>
        <row r="155">
          <cell r="E155">
            <v>122817.73</v>
          </cell>
          <cell r="F155">
            <v>119270.98</v>
          </cell>
          <cell r="G155">
            <v>127236.26</v>
          </cell>
          <cell r="I155">
            <v>136612.32999999999</v>
          </cell>
          <cell r="J155">
            <v>125140.02</v>
          </cell>
          <cell r="K155">
            <v>144077.20000000001</v>
          </cell>
          <cell r="M155">
            <v>145892.38</v>
          </cell>
          <cell r="N155">
            <v>159686.64000000001</v>
          </cell>
          <cell r="O155">
            <v>159057.53</v>
          </cell>
          <cell r="Q155">
            <v>154689.59</v>
          </cell>
          <cell r="R155">
            <v>157718.24</v>
          </cell>
          <cell r="S155">
            <v>196772.55</v>
          </cell>
        </row>
        <row r="156">
          <cell r="E156">
            <v>124540.2</v>
          </cell>
          <cell r="F156">
            <v>127439.41</v>
          </cell>
          <cell r="G156">
            <v>129142.27</v>
          </cell>
          <cell r="I156">
            <v>173252.79</v>
          </cell>
          <cell r="J156">
            <v>159885.18</v>
          </cell>
          <cell r="K156">
            <v>176427.31</v>
          </cell>
          <cell r="M156">
            <v>169565.16</v>
          </cell>
          <cell r="N156">
            <v>192815.3</v>
          </cell>
          <cell r="O156">
            <v>188504.34</v>
          </cell>
          <cell r="Q156">
            <v>187317.24</v>
          </cell>
          <cell r="R156">
            <v>184876.36</v>
          </cell>
          <cell r="S156">
            <v>219979.67</v>
          </cell>
        </row>
        <row r="157">
          <cell r="E157">
            <v>8486.5</v>
          </cell>
          <cell r="F157">
            <v>8793.1299999999992</v>
          </cell>
          <cell r="G157">
            <v>5427.55</v>
          </cell>
          <cell r="I157">
            <v>4692.24</v>
          </cell>
          <cell r="J157">
            <v>4761.95</v>
          </cell>
          <cell r="K157">
            <v>8682.8799999999992</v>
          </cell>
          <cell r="M157">
            <v>9571.99</v>
          </cell>
          <cell r="N157">
            <v>11978.8</v>
          </cell>
          <cell r="O157">
            <v>9621.18</v>
          </cell>
          <cell r="Q157">
            <v>9047.9</v>
          </cell>
          <cell r="R157">
            <v>8114.28</v>
          </cell>
          <cell r="S157">
            <v>9710.2199999999993</v>
          </cell>
        </row>
        <row r="286">
          <cell r="E286">
            <v>1421791.75</v>
          </cell>
          <cell r="F286">
            <v>1516677.2200000002</v>
          </cell>
          <cell r="G286">
            <v>1648133.0200000005</v>
          </cell>
          <cell r="I286">
            <v>1414389.77</v>
          </cell>
          <cell r="J286">
            <v>1362848.9100000001</v>
          </cell>
          <cell r="K286">
            <v>1544148.7500000002</v>
          </cell>
          <cell r="M286">
            <v>2065304.43</v>
          </cell>
          <cell r="N286">
            <v>1525180.1500000001</v>
          </cell>
          <cell r="O286">
            <v>1538256.63</v>
          </cell>
          <cell r="Q286">
            <v>1640103.76</v>
          </cell>
          <cell r="R286">
            <v>1429634.3699999999</v>
          </cell>
          <cell r="S286">
            <v>1762610.06</v>
          </cell>
        </row>
      </sheetData>
      <sheetData sheetId="18">
        <row r="9">
          <cell r="E9">
            <v>28</v>
          </cell>
          <cell r="F9">
            <v>34</v>
          </cell>
          <cell r="G9">
            <v>33</v>
          </cell>
          <cell r="I9">
            <v>84</v>
          </cell>
          <cell r="J9">
            <v>64</v>
          </cell>
          <cell r="K9">
            <v>39</v>
          </cell>
          <cell r="M9">
            <v>16</v>
          </cell>
          <cell r="N9">
            <v>30</v>
          </cell>
          <cell r="O9">
            <v>33</v>
          </cell>
          <cell r="Q9">
            <v>20</v>
          </cell>
          <cell r="R9">
            <v>27</v>
          </cell>
          <cell r="S9">
            <v>18</v>
          </cell>
        </row>
        <row r="11">
          <cell r="E11">
            <v>28</v>
          </cell>
          <cell r="F11">
            <v>33</v>
          </cell>
          <cell r="G11">
            <v>31</v>
          </cell>
          <cell r="I11">
            <v>84</v>
          </cell>
          <cell r="J11">
            <v>64</v>
          </cell>
          <cell r="K11">
            <v>39</v>
          </cell>
          <cell r="M11">
            <v>15</v>
          </cell>
          <cell r="N11">
            <v>30</v>
          </cell>
          <cell r="O11">
            <v>33</v>
          </cell>
          <cell r="Q11">
            <v>19</v>
          </cell>
          <cell r="R11">
            <v>27</v>
          </cell>
          <cell r="S11">
            <v>15</v>
          </cell>
        </row>
        <row r="12">
          <cell r="E12">
            <v>0</v>
          </cell>
          <cell r="F12">
            <v>1</v>
          </cell>
          <cell r="G12">
            <v>2</v>
          </cell>
          <cell r="I12">
            <v>0</v>
          </cell>
          <cell r="J12">
            <v>0</v>
          </cell>
          <cell r="K12">
            <v>0</v>
          </cell>
          <cell r="M12">
            <v>1</v>
          </cell>
          <cell r="N12">
            <v>0</v>
          </cell>
          <cell r="O12">
            <v>0</v>
          </cell>
          <cell r="Q12">
            <v>1</v>
          </cell>
          <cell r="R12">
            <v>0</v>
          </cell>
          <cell r="S12">
            <v>3</v>
          </cell>
        </row>
        <row r="30">
          <cell r="E30">
            <v>219905</v>
          </cell>
          <cell r="F30">
            <v>231966</v>
          </cell>
          <cell r="G30">
            <v>234261</v>
          </cell>
          <cell r="I30">
            <v>239010</v>
          </cell>
          <cell r="J30">
            <v>233011</v>
          </cell>
          <cell r="K30">
            <v>212151</v>
          </cell>
          <cell r="M30">
            <v>244008</v>
          </cell>
          <cell r="N30">
            <v>238320</v>
          </cell>
          <cell r="O30">
            <v>225710</v>
          </cell>
          <cell r="Q30">
            <v>230136</v>
          </cell>
          <cell r="R30">
            <v>230612</v>
          </cell>
          <cell r="S30">
            <v>226260</v>
          </cell>
        </row>
        <row r="37">
          <cell r="E37">
            <v>153609</v>
          </cell>
          <cell r="F37">
            <v>149038</v>
          </cell>
          <cell r="G37">
            <v>173903</v>
          </cell>
          <cell r="I37">
            <v>168202</v>
          </cell>
          <cell r="J37">
            <v>111103</v>
          </cell>
          <cell r="K37">
            <v>157601</v>
          </cell>
          <cell r="M37">
            <v>114582</v>
          </cell>
          <cell r="N37">
            <v>110372</v>
          </cell>
          <cell r="O37">
            <v>121347</v>
          </cell>
          <cell r="Q37">
            <v>117751</v>
          </cell>
          <cell r="R37">
            <v>109860</v>
          </cell>
          <cell r="S37">
            <v>98776</v>
          </cell>
        </row>
        <row r="39">
          <cell r="E39">
            <v>40.674532773385167</v>
          </cell>
          <cell r="F39">
            <v>38.742867540975084</v>
          </cell>
          <cell r="G39">
            <v>42.252333678343561</v>
          </cell>
          <cell r="I39">
            <v>40.890040646453649</v>
          </cell>
          <cell r="J39">
            <v>31.567029114186596</v>
          </cell>
          <cell r="K39">
            <v>41.991100927208777</v>
          </cell>
          <cell r="M39">
            <v>31.505402953064422</v>
          </cell>
          <cell r="N39">
            <v>31.182318756233101</v>
          </cell>
          <cell r="O39">
            <v>34.442170634166004</v>
          </cell>
          <cell r="Q39">
            <v>33.260269638927888</v>
          </cell>
          <cell r="R39">
            <v>31.776976877375461</v>
          </cell>
          <cell r="S39">
            <v>29.826012911641612</v>
          </cell>
          <cell r="T39">
            <v>35.938909400706251</v>
          </cell>
        </row>
        <row r="41">
          <cell r="E41">
            <v>0.52244142564585028</v>
          </cell>
          <cell r="F41">
            <v>0.56875321809488777</v>
          </cell>
          <cell r="G41">
            <v>0.55530047041282316</v>
          </cell>
          <cell r="I41">
            <v>0.56456632372862736</v>
          </cell>
          <cell r="J41">
            <v>0.60665729386341738</v>
          </cell>
          <cell r="K41">
            <v>0.49744362312638851</v>
          </cell>
          <cell r="M41">
            <v>0.59054672184709212</v>
          </cell>
          <cell r="N41">
            <v>0.55819509424460856</v>
          </cell>
          <cell r="O41">
            <v>0.54570730881748508</v>
          </cell>
          <cell r="Q41">
            <v>0.53777695211589482</v>
          </cell>
          <cell r="R41">
            <v>0.53826538650508648</v>
          </cell>
          <cell r="S41">
            <v>0.54521795705920628</v>
          </cell>
          <cell r="T41">
            <v>0.54250126167076107</v>
          </cell>
        </row>
        <row r="58">
          <cell r="E58">
            <v>128.29989</v>
          </cell>
          <cell r="F58">
            <v>131.31416999999999</v>
          </cell>
          <cell r="G58">
            <v>138.27735000000001</v>
          </cell>
          <cell r="I58">
            <v>139.08018000000001</v>
          </cell>
          <cell r="J58">
            <v>118.59817</v>
          </cell>
          <cell r="K58">
            <v>129.48687999999999</v>
          </cell>
          <cell r="M58">
            <v>122.85799999999999</v>
          </cell>
          <cell r="N58">
            <v>119.74851</v>
          </cell>
          <cell r="O58">
            <v>119.48352999999999</v>
          </cell>
          <cell r="Q58">
            <v>118.00003000000001</v>
          </cell>
          <cell r="R58">
            <v>115.93926</v>
          </cell>
          <cell r="S58">
            <v>108.34430999999999</v>
          </cell>
        </row>
        <row r="62">
          <cell r="E62">
            <v>4518241.04</v>
          </cell>
          <cell r="F62">
            <v>4788775.37</v>
          </cell>
          <cell r="G62">
            <v>4830051.75</v>
          </cell>
          <cell r="I62">
            <v>4930607.87</v>
          </cell>
          <cell r="J62">
            <v>4791297.4799999995</v>
          </cell>
          <cell r="K62">
            <v>4380108.25</v>
          </cell>
          <cell r="M62">
            <v>4971519.8400000008</v>
          </cell>
          <cell r="N62">
            <v>4860436.669999999</v>
          </cell>
          <cell r="O62">
            <v>4636960.24</v>
          </cell>
          <cell r="Q62">
            <v>4720857.74</v>
          </cell>
          <cell r="R62">
            <v>4762926.1899999995</v>
          </cell>
          <cell r="S62">
            <v>4677455.2399999993</v>
          </cell>
        </row>
        <row r="64">
          <cell r="E64">
            <v>3877906.5700000003</v>
          </cell>
          <cell r="F64">
            <v>4129956.4499999997</v>
          </cell>
          <cell r="G64">
            <v>4178762.98</v>
          </cell>
          <cell r="I64">
            <v>4272878.0999999996</v>
          </cell>
          <cell r="J64">
            <v>4140510.3699999996</v>
          </cell>
          <cell r="K64">
            <v>3717082.9499999997</v>
          </cell>
          <cell r="M64">
            <v>4305818.7700000005</v>
          </cell>
          <cell r="N64">
            <v>4197157.709999999</v>
          </cell>
          <cell r="O64">
            <v>3976176.0500000003</v>
          </cell>
          <cell r="Q64">
            <v>4058137.08</v>
          </cell>
          <cell r="R64">
            <v>4086586.8299999996</v>
          </cell>
          <cell r="S64">
            <v>4019341.4599999995</v>
          </cell>
        </row>
        <row r="89">
          <cell r="E89">
            <v>458770</v>
          </cell>
          <cell r="F89">
            <v>476115.23</v>
          </cell>
          <cell r="G89">
            <v>466610</v>
          </cell>
          <cell r="I89">
            <v>468182.33</v>
          </cell>
          <cell r="J89">
            <v>459266.44</v>
          </cell>
          <cell r="K89">
            <v>470064.11</v>
          </cell>
          <cell r="M89">
            <v>472200</v>
          </cell>
          <cell r="N89">
            <v>468690</v>
          </cell>
          <cell r="O89">
            <v>464134.11</v>
          </cell>
          <cell r="Q89">
            <v>465550</v>
          </cell>
          <cell r="R89">
            <v>477838.22</v>
          </cell>
          <cell r="S89">
            <v>456360</v>
          </cell>
        </row>
        <row r="92">
          <cell r="E92">
            <v>181564.47000000003</v>
          </cell>
          <cell r="F92">
            <v>182703.69000000003</v>
          </cell>
          <cell r="G92">
            <v>184678.77000000002</v>
          </cell>
          <cell r="I92">
            <v>189547.44000000003</v>
          </cell>
          <cell r="J92">
            <v>191520.67000000004</v>
          </cell>
          <cell r="K92">
            <v>192961.19000000003</v>
          </cell>
          <cell r="M92">
            <v>193501.07</v>
          </cell>
          <cell r="N92">
            <v>194588.96000000002</v>
          </cell>
          <cell r="O92">
            <v>196650.08</v>
          </cell>
          <cell r="Q92">
            <v>197170.65999999997</v>
          </cell>
          <cell r="R92">
            <v>198501.14</v>
          </cell>
          <cell r="S92">
            <v>201753.77999999997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54">
          <cell r="E154">
            <v>434293.30000000005</v>
          </cell>
          <cell r="F154">
            <v>448654.61000000004</v>
          </cell>
          <cell r="G154">
            <v>465967.39</v>
          </cell>
          <cell r="I154">
            <v>490270.70000000007</v>
          </cell>
          <cell r="J154">
            <v>424047.74</v>
          </cell>
          <cell r="K154">
            <v>465643.28</v>
          </cell>
          <cell r="M154">
            <v>431906.66</v>
          </cell>
          <cell r="N154">
            <v>458570.44</v>
          </cell>
          <cell r="O154">
            <v>456670.51</v>
          </cell>
          <cell r="Q154">
            <v>438791.07000000007</v>
          </cell>
          <cell r="R154">
            <v>443838.27999999997</v>
          </cell>
          <cell r="S154">
            <v>495690.35000000003</v>
          </cell>
        </row>
        <row r="155">
          <cell r="E155">
            <v>178762.11</v>
          </cell>
          <cell r="F155">
            <v>188525.89</v>
          </cell>
          <cell r="G155">
            <v>206725.25</v>
          </cell>
          <cell r="I155">
            <v>218881.97</v>
          </cell>
          <cell r="J155">
            <v>183929.93</v>
          </cell>
          <cell r="K155">
            <v>194141.18</v>
          </cell>
          <cell r="M155">
            <v>181292.31</v>
          </cell>
          <cell r="N155">
            <v>191046.38</v>
          </cell>
          <cell r="O155">
            <v>186449.94</v>
          </cell>
          <cell r="Q155">
            <v>180048.2</v>
          </cell>
          <cell r="R155">
            <v>175588.39</v>
          </cell>
          <cell r="S155">
            <v>194685.12</v>
          </cell>
        </row>
        <row r="156">
          <cell r="E156">
            <v>246675.41</v>
          </cell>
          <cell r="F156">
            <v>251494.52</v>
          </cell>
          <cell r="G156">
            <v>254506.03</v>
          </cell>
          <cell r="I156">
            <v>265985.08</v>
          </cell>
          <cell r="J156">
            <v>233906.13</v>
          </cell>
          <cell r="K156">
            <v>261238.48</v>
          </cell>
          <cell r="M156">
            <v>241033.24</v>
          </cell>
          <cell r="N156">
            <v>257436.2</v>
          </cell>
          <cell r="O156">
            <v>258441.11</v>
          </cell>
          <cell r="Q156">
            <v>248301.73</v>
          </cell>
          <cell r="R156">
            <v>259712.33</v>
          </cell>
          <cell r="S156">
            <v>290532.58</v>
          </cell>
        </row>
        <row r="157">
          <cell r="E157">
            <v>8855.7800000000007</v>
          </cell>
          <cell r="F157">
            <v>8634.2000000000007</v>
          </cell>
          <cell r="G157">
            <v>4736.1099999999997</v>
          </cell>
          <cell r="I157">
            <v>5403.65</v>
          </cell>
          <cell r="J157">
            <v>6211.68</v>
          </cell>
          <cell r="K157">
            <v>10263.620000000001</v>
          </cell>
          <cell r="M157">
            <v>9581.11</v>
          </cell>
          <cell r="N157">
            <v>10087.86</v>
          </cell>
          <cell r="O157">
            <v>11779.46</v>
          </cell>
          <cell r="Q157">
            <v>10441.14</v>
          </cell>
          <cell r="R157">
            <v>8537.56</v>
          </cell>
          <cell r="S157">
            <v>10472.65</v>
          </cell>
        </row>
        <row r="286">
          <cell r="E286">
            <v>1756134.94</v>
          </cell>
          <cell r="F286">
            <v>1707599.46</v>
          </cell>
          <cell r="G286">
            <v>1735747.7100000002</v>
          </cell>
          <cell r="I286">
            <v>1948718.1700000002</v>
          </cell>
          <cell r="J286">
            <v>2051632.78</v>
          </cell>
          <cell r="K286">
            <v>1833192.46</v>
          </cell>
          <cell r="M286">
            <v>2115669.9699999997</v>
          </cell>
          <cell r="N286">
            <v>1777669.5</v>
          </cell>
          <cell r="O286">
            <v>2190147.48</v>
          </cell>
          <cell r="Q286">
            <v>1926669.0300000003</v>
          </cell>
          <cell r="R286">
            <v>2112803.58</v>
          </cell>
          <cell r="S286">
            <v>4665857.57</v>
          </cell>
        </row>
      </sheetData>
      <sheetData sheetId="19">
        <row r="9">
          <cell r="E9">
            <v>7</v>
          </cell>
          <cell r="F9">
            <v>10</v>
          </cell>
          <cell r="G9">
            <v>11</v>
          </cell>
          <cell r="I9">
            <v>8</v>
          </cell>
          <cell r="J9">
            <v>11</v>
          </cell>
          <cell r="K9">
            <v>8</v>
          </cell>
          <cell r="M9">
            <v>10</v>
          </cell>
          <cell r="N9">
            <v>13</v>
          </cell>
          <cell r="O9">
            <v>13</v>
          </cell>
          <cell r="Q9">
            <v>3</v>
          </cell>
          <cell r="R9">
            <v>18</v>
          </cell>
          <cell r="S9">
            <v>1</v>
          </cell>
        </row>
        <row r="11">
          <cell r="E11">
            <v>6</v>
          </cell>
          <cell r="F11">
            <v>10</v>
          </cell>
          <cell r="G11">
            <v>11</v>
          </cell>
          <cell r="I11">
            <v>8</v>
          </cell>
          <cell r="J11">
            <v>11</v>
          </cell>
          <cell r="K11">
            <v>7</v>
          </cell>
          <cell r="M11">
            <v>10</v>
          </cell>
          <cell r="N11">
            <v>13</v>
          </cell>
          <cell r="O11">
            <v>13</v>
          </cell>
          <cell r="Q11">
            <v>3</v>
          </cell>
          <cell r="R11">
            <v>18</v>
          </cell>
          <cell r="S11">
            <v>1</v>
          </cell>
        </row>
        <row r="12">
          <cell r="E12">
            <v>1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1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91355</v>
          </cell>
          <cell r="F30">
            <v>94433</v>
          </cell>
          <cell r="G30">
            <v>98071</v>
          </cell>
          <cell r="I30">
            <v>102887</v>
          </cell>
          <cell r="J30">
            <v>96717</v>
          </cell>
          <cell r="K30">
            <v>89238</v>
          </cell>
          <cell r="M30">
            <v>113427</v>
          </cell>
          <cell r="N30">
            <v>106425</v>
          </cell>
          <cell r="O30">
            <v>98669</v>
          </cell>
          <cell r="Q30">
            <v>94223</v>
          </cell>
          <cell r="R30">
            <v>96366</v>
          </cell>
          <cell r="S30">
            <v>93134</v>
          </cell>
        </row>
        <row r="37">
          <cell r="E37">
            <v>47061</v>
          </cell>
          <cell r="F37">
            <v>47947</v>
          </cell>
          <cell r="G37">
            <v>48511.22</v>
          </cell>
          <cell r="I37">
            <v>50892</v>
          </cell>
          <cell r="J37">
            <v>46544</v>
          </cell>
          <cell r="K37">
            <v>43678</v>
          </cell>
          <cell r="M37">
            <v>54626</v>
          </cell>
          <cell r="N37">
            <v>58035</v>
          </cell>
          <cell r="O37">
            <v>53903.360000000001</v>
          </cell>
          <cell r="Q37">
            <v>57244.89</v>
          </cell>
          <cell r="R37">
            <v>60366</v>
          </cell>
          <cell r="S37">
            <v>57851.76</v>
          </cell>
        </row>
        <row r="39">
          <cell r="E39">
            <v>33.150420535072769</v>
          </cell>
          <cell r="F39">
            <v>32.814563870923585</v>
          </cell>
          <cell r="G39">
            <v>32.56289225853655</v>
          </cell>
          <cell r="I39">
            <v>32.346061931153706</v>
          </cell>
          <cell r="J39">
            <v>32.262625982559996</v>
          </cell>
          <cell r="K39">
            <v>32.371098874222739</v>
          </cell>
          <cell r="M39">
            <v>31.98262284907991</v>
          </cell>
          <cell r="N39">
            <v>34.711173845951407</v>
          </cell>
          <cell r="O39">
            <v>34.229136768310489</v>
          </cell>
          <cell r="Q39">
            <v>36.582879601226992</v>
          </cell>
          <cell r="R39">
            <v>37.153566350929665</v>
          </cell>
          <cell r="S39">
            <v>36.951105944571836</v>
          </cell>
          <cell r="T39">
            <v>33.973131494717485</v>
          </cell>
        </row>
        <row r="41">
          <cell r="E41">
            <v>0.44796465514493694</v>
          </cell>
          <cell r="F41">
            <v>0.47787561358230857</v>
          </cell>
          <cell r="G41">
            <v>0.47969380517987725</v>
          </cell>
          <cell r="I41">
            <v>0.50279283197560487</v>
          </cell>
          <cell r="J41">
            <v>0.52264768821736596</v>
          </cell>
          <cell r="K41">
            <v>0.4350049355935508</v>
          </cell>
          <cell r="M41">
            <v>0.57083113157696086</v>
          </cell>
          <cell r="N41">
            <v>0.51769049477931572</v>
          </cell>
          <cell r="O41">
            <v>0.49543822650699204</v>
          </cell>
          <cell r="Q41">
            <v>0.45764535314360094</v>
          </cell>
          <cell r="R41">
            <v>0.46735031874934829</v>
          </cell>
          <cell r="S41">
            <v>0.46641626602564101</v>
          </cell>
          <cell r="T41">
            <v>0.48055943827129566</v>
          </cell>
        </row>
        <row r="58">
          <cell r="E58">
            <v>64.006419999999991</v>
          </cell>
          <cell r="F58">
            <v>63.425060000000002</v>
          </cell>
          <cell r="G58">
            <v>64.765389999999996</v>
          </cell>
          <cell r="I58">
            <v>65.755830000000003</v>
          </cell>
          <cell r="J58">
            <v>56.843819999999994</v>
          </cell>
          <cell r="K58">
            <v>66.625309999999999</v>
          </cell>
          <cell r="M58">
            <v>68.30501000000001</v>
          </cell>
          <cell r="N58">
            <v>66.847399999999993</v>
          </cell>
          <cell r="O58">
            <v>65.282060000000001</v>
          </cell>
          <cell r="Q58">
            <v>64.731860000000012</v>
          </cell>
          <cell r="R58">
            <v>65.309920000000005</v>
          </cell>
          <cell r="S58">
            <v>61.374069999999996</v>
          </cell>
        </row>
        <row r="62">
          <cell r="E62">
            <v>1753558.36</v>
          </cell>
          <cell r="F62">
            <v>1796776.6600000001</v>
          </cell>
          <cell r="G62">
            <v>1875545.69</v>
          </cell>
          <cell r="I62">
            <v>1968063.8599999999</v>
          </cell>
          <cell r="J62">
            <v>1863325.81</v>
          </cell>
          <cell r="K62">
            <v>1707349.8299999998</v>
          </cell>
          <cell r="M62">
            <v>2164999.06</v>
          </cell>
          <cell r="N62">
            <v>2018022.97</v>
          </cell>
          <cell r="O62">
            <v>1892893.53</v>
          </cell>
          <cell r="Q62">
            <v>1816851.8599999999</v>
          </cell>
          <cell r="R62">
            <v>1847309.74</v>
          </cell>
          <cell r="S62">
            <v>1801988.85</v>
          </cell>
        </row>
        <row r="64">
          <cell r="E64">
            <v>1499331.36</v>
          </cell>
          <cell r="F64">
            <v>1533704.3900000001</v>
          </cell>
          <cell r="G64">
            <v>1613615.28</v>
          </cell>
          <cell r="I64">
            <v>1711411.5499999998</v>
          </cell>
          <cell r="J64">
            <v>1601939.96</v>
          </cell>
          <cell r="K64">
            <v>1448774.5499999998</v>
          </cell>
          <cell r="M64">
            <v>1907022.8599999999</v>
          </cell>
          <cell r="N64">
            <v>1758649.73</v>
          </cell>
          <cell r="O64">
            <v>1631745.57</v>
          </cell>
          <cell r="Q64">
            <v>1548357.69</v>
          </cell>
          <cell r="R64">
            <v>1584407.65</v>
          </cell>
          <cell r="S64">
            <v>1537678.73</v>
          </cell>
        </row>
        <row r="89">
          <cell r="E89">
            <v>202270</v>
          </cell>
          <cell r="F89">
            <v>210733.09</v>
          </cell>
          <cell r="G89">
            <v>208320</v>
          </cell>
          <cell r="I89">
            <v>202840</v>
          </cell>
          <cell r="J89">
            <v>204470</v>
          </cell>
          <cell r="K89">
            <v>202920</v>
          </cell>
          <cell r="M89">
            <v>201990</v>
          </cell>
          <cell r="N89">
            <v>202870</v>
          </cell>
          <cell r="O89">
            <v>204420</v>
          </cell>
          <cell r="Q89">
            <v>211867.2</v>
          </cell>
          <cell r="R89">
            <v>205660</v>
          </cell>
          <cell r="S89">
            <v>207058.6</v>
          </cell>
        </row>
        <row r="92">
          <cell r="E92">
            <v>51957</v>
          </cell>
          <cell r="F92">
            <v>52339.179999999993</v>
          </cell>
          <cell r="G92">
            <v>53610.41</v>
          </cell>
          <cell r="I92">
            <v>53812.30999999999</v>
          </cell>
          <cell r="J92">
            <v>56915.85</v>
          </cell>
          <cell r="K92">
            <v>55655.28</v>
          </cell>
          <cell r="M92">
            <v>55986.200000000004</v>
          </cell>
          <cell r="N92">
            <v>56503.24</v>
          </cell>
          <cell r="O92">
            <v>56727.96</v>
          </cell>
          <cell r="Q92">
            <v>56626.969999999994</v>
          </cell>
          <cell r="R92">
            <v>57242.09</v>
          </cell>
          <cell r="S92">
            <v>57251.519999999997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54">
          <cell r="E154">
            <v>224247.81</v>
          </cell>
          <cell r="F154">
            <v>223235.86</v>
          </cell>
          <cell r="G154">
            <v>225218.09</v>
          </cell>
          <cell r="I154">
            <v>239873.00999999998</v>
          </cell>
          <cell r="J154">
            <v>209487.06</v>
          </cell>
          <cell r="K154">
            <v>242583.67999999999</v>
          </cell>
          <cell r="M154">
            <v>243539.44</v>
          </cell>
          <cell r="N154">
            <v>259028.53</v>
          </cell>
          <cell r="O154">
            <v>250765.83</v>
          </cell>
          <cell r="Q154">
            <v>248328.53999999998</v>
          </cell>
          <cell r="R154">
            <v>248865.09</v>
          </cell>
          <cell r="S154">
            <v>283074.62</v>
          </cell>
        </row>
        <row r="155">
          <cell r="E155">
            <v>107424.53</v>
          </cell>
          <cell r="F155">
            <v>105224.75</v>
          </cell>
          <cell r="G155">
            <v>112677.45</v>
          </cell>
          <cell r="I155">
            <v>118654.03</v>
          </cell>
          <cell r="J155">
            <v>100963.07</v>
          </cell>
          <cell r="K155">
            <v>122255.31</v>
          </cell>
          <cell r="M155">
            <v>120221.65</v>
          </cell>
          <cell r="N155">
            <v>128538.44</v>
          </cell>
          <cell r="O155">
            <v>123609.99</v>
          </cell>
          <cell r="Q155">
            <v>123114.29</v>
          </cell>
          <cell r="R155">
            <v>121601.15</v>
          </cell>
          <cell r="S155">
            <v>139731.97</v>
          </cell>
        </row>
        <row r="156">
          <cell r="E156">
            <v>110971.82</v>
          </cell>
          <cell r="F156">
            <v>113196.15</v>
          </cell>
          <cell r="G156">
            <v>108131.26</v>
          </cell>
          <cell r="I156">
            <v>118039.39</v>
          </cell>
          <cell r="J156">
            <v>105230.66</v>
          </cell>
          <cell r="K156">
            <v>115328.74</v>
          </cell>
          <cell r="M156">
            <v>116070.57</v>
          </cell>
          <cell r="N156">
            <v>124637.51</v>
          </cell>
          <cell r="O156">
            <v>121577.56</v>
          </cell>
          <cell r="Q156">
            <v>119490.51</v>
          </cell>
          <cell r="R156">
            <v>121806.21</v>
          </cell>
          <cell r="S156">
            <v>136971.93</v>
          </cell>
        </row>
        <row r="157">
          <cell r="E157">
            <v>5851.46</v>
          </cell>
          <cell r="F157">
            <v>4814.96</v>
          </cell>
          <cell r="G157">
            <v>4409.38</v>
          </cell>
          <cell r="I157">
            <v>3179.59</v>
          </cell>
          <cell r="J157">
            <v>3293.33</v>
          </cell>
          <cell r="K157">
            <v>4999.63</v>
          </cell>
          <cell r="M157">
            <v>7247.22</v>
          </cell>
          <cell r="N157">
            <v>5852.58</v>
          </cell>
          <cell r="O157">
            <v>5578.28</v>
          </cell>
          <cell r="Q157">
            <v>5723.74</v>
          </cell>
          <cell r="R157">
            <v>5457.73</v>
          </cell>
          <cell r="S157">
            <v>6370.72</v>
          </cell>
        </row>
        <row r="286">
          <cell r="E286">
            <v>1220212.8400000003</v>
          </cell>
          <cell r="F286">
            <v>1250470.3700000001</v>
          </cell>
          <cell r="G286">
            <v>1251952.5499999998</v>
          </cell>
          <cell r="I286">
            <v>1215993.3700000001</v>
          </cell>
          <cell r="J286">
            <v>1134146.1800000002</v>
          </cell>
          <cell r="K286">
            <v>1231513.8400000001</v>
          </cell>
          <cell r="M286">
            <v>1357446.94</v>
          </cell>
          <cell r="N286">
            <v>1245947.5699999998</v>
          </cell>
          <cell r="O286">
            <v>1324184.3</v>
          </cell>
          <cell r="Q286">
            <v>1281707.7900000003</v>
          </cell>
          <cell r="R286">
            <v>1460445.02</v>
          </cell>
          <cell r="S286">
            <v>2261419.6800000002</v>
          </cell>
        </row>
      </sheetData>
      <sheetData sheetId="20">
        <row r="9">
          <cell r="E9">
            <v>7</v>
          </cell>
          <cell r="F9">
            <v>8</v>
          </cell>
          <cell r="G9">
            <v>2</v>
          </cell>
          <cell r="I9">
            <v>6</v>
          </cell>
          <cell r="J9">
            <v>8</v>
          </cell>
          <cell r="K9">
            <v>6</v>
          </cell>
          <cell r="M9">
            <v>10</v>
          </cell>
          <cell r="N9">
            <v>9</v>
          </cell>
          <cell r="O9">
            <v>15</v>
          </cell>
          <cell r="Q9">
            <v>1</v>
          </cell>
          <cell r="R9">
            <v>1</v>
          </cell>
          <cell r="S9">
            <v>4</v>
          </cell>
        </row>
        <row r="11">
          <cell r="E11">
            <v>7</v>
          </cell>
          <cell r="F11">
            <v>8</v>
          </cell>
          <cell r="G11">
            <v>2</v>
          </cell>
          <cell r="I11">
            <v>6</v>
          </cell>
          <cell r="J11">
            <v>8</v>
          </cell>
          <cell r="K11">
            <v>6</v>
          </cell>
          <cell r="M11">
            <v>10</v>
          </cell>
          <cell r="N11">
            <v>9</v>
          </cell>
          <cell r="O11">
            <v>15</v>
          </cell>
          <cell r="Q11">
            <v>1</v>
          </cell>
          <cell r="R11">
            <v>1</v>
          </cell>
          <cell r="S11">
            <v>4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57110</v>
          </cell>
          <cell r="F30">
            <v>55033</v>
          </cell>
          <cell r="G30">
            <v>59837</v>
          </cell>
          <cell r="I30">
            <v>62585</v>
          </cell>
          <cell r="J30">
            <v>60568</v>
          </cell>
          <cell r="K30">
            <v>56137</v>
          </cell>
          <cell r="M30">
            <v>62354</v>
          </cell>
          <cell r="N30">
            <v>59865</v>
          </cell>
          <cell r="O30">
            <v>61138</v>
          </cell>
          <cell r="Q30">
            <v>59756</v>
          </cell>
          <cell r="R30">
            <v>57315</v>
          </cell>
          <cell r="S30">
            <v>55829</v>
          </cell>
        </row>
        <row r="37">
          <cell r="E37">
            <v>18253</v>
          </cell>
          <cell r="F37">
            <v>24438</v>
          </cell>
          <cell r="G37">
            <v>22659</v>
          </cell>
          <cell r="I37">
            <v>15035</v>
          </cell>
          <cell r="J37">
            <v>10254</v>
          </cell>
          <cell r="K37">
            <v>27237</v>
          </cell>
          <cell r="M37">
            <v>16003</v>
          </cell>
          <cell r="N37">
            <v>15940</v>
          </cell>
          <cell r="O37">
            <v>19360</v>
          </cell>
          <cell r="Q37">
            <v>22320</v>
          </cell>
          <cell r="R37">
            <v>24562</v>
          </cell>
          <cell r="S37">
            <v>24451</v>
          </cell>
        </row>
        <row r="39">
          <cell r="E39">
            <v>21.787862872421695</v>
          </cell>
          <cell r="F39">
            <v>27.807109371444177</v>
          </cell>
          <cell r="G39">
            <v>24.730150068212826</v>
          </cell>
          <cell r="I39">
            <v>17.439567577599409</v>
          </cell>
          <cell r="J39">
            <v>13.059259542276392</v>
          </cell>
          <cell r="K39">
            <v>29.848767123287672</v>
          </cell>
          <cell r="M39">
            <v>18.405042036136127</v>
          </cell>
          <cell r="N39">
            <v>18.80715002064775</v>
          </cell>
          <cell r="O39">
            <v>21.906895693303461</v>
          </cell>
          <cell r="Q39">
            <v>24.813233724653148</v>
          </cell>
          <cell r="R39">
            <v>27.311746653026731</v>
          </cell>
          <cell r="S39">
            <v>27.736058804845953</v>
          </cell>
          <cell r="T39">
            <v>22.963115724509827</v>
          </cell>
        </row>
        <row r="41">
          <cell r="E41">
            <v>0.45409368117232657</v>
          </cell>
          <cell r="F41">
            <v>0.45177523293518862</v>
          </cell>
          <cell r="G41">
            <v>0.47519099124855069</v>
          </cell>
          <cell r="I41">
            <v>0.49689169769675995</v>
          </cell>
          <cell r="J41">
            <v>0.53161534950672329</v>
          </cell>
          <cell r="K41">
            <v>0.44476752247130924</v>
          </cell>
          <cell r="M41">
            <v>0.51011576062502562</v>
          </cell>
          <cell r="N41">
            <v>0.47302609485806846</v>
          </cell>
          <cell r="O41">
            <v>0.4979678273264101</v>
          </cell>
          <cell r="Q41">
            <v>0.47020683088810988</v>
          </cell>
          <cell r="R41">
            <v>0.45121927217618923</v>
          </cell>
          <cell r="S41">
            <v>0.45428211074494484</v>
          </cell>
          <cell r="T41">
            <v>0.47094998469054944</v>
          </cell>
        </row>
        <row r="58">
          <cell r="E58">
            <v>26.102439999999998</v>
          </cell>
          <cell r="F58">
            <v>24.801349999999999</v>
          </cell>
          <cell r="G58">
            <v>27.187940000000001</v>
          </cell>
          <cell r="I58">
            <v>27.409139999999997</v>
          </cell>
          <cell r="J58">
            <v>23.76548</v>
          </cell>
          <cell r="K58">
            <v>27.234620000000003</v>
          </cell>
          <cell r="M58">
            <v>28.503599999999999</v>
          </cell>
          <cell r="N58">
            <v>25.467420000000004</v>
          </cell>
          <cell r="O58">
            <v>26.612839999999998</v>
          </cell>
          <cell r="Q58">
            <v>29.220689999999998</v>
          </cell>
          <cell r="R58">
            <v>27.896400000000003</v>
          </cell>
          <cell r="S58">
            <v>26.238379999999996</v>
          </cell>
        </row>
        <row r="62">
          <cell r="E62">
            <v>1117718.68</v>
          </cell>
          <cell r="F62">
            <v>1068740.1400000001</v>
          </cell>
          <cell r="G62">
            <v>1155508.1100000001</v>
          </cell>
          <cell r="I62">
            <v>1218742.22</v>
          </cell>
          <cell r="J62">
            <v>1174721.0100000002</v>
          </cell>
          <cell r="K62">
            <v>1098291.1999999997</v>
          </cell>
          <cell r="M62">
            <v>1215640.43</v>
          </cell>
          <cell r="N62">
            <v>1148547.2999999998</v>
          </cell>
          <cell r="O62">
            <v>1189810.1299999999</v>
          </cell>
          <cell r="Q62">
            <v>1167142.57</v>
          </cell>
          <cell r="R62">
            <v>1129309.2999999998</v>
          </cell>
          <cell r="S62">
            <v>1100268.07</v>
          </cell>
        </row>
        <row r="64">
          <cell r="E64">
            <v>962610.4800000001</v>
          </cell>
          <cell r="F64">
            <v>914227.06</v>
          </cell>
          <cell r="G64">
            <v>1000909.3200000001</v>
          </cell>
          <cell r="I64">
            <v>1055278.77</v>
          </cell>
          <cell r="J64">
            <v>1018864.0100000001</v>
          </cell>
          <cell r="K64">
            <v>942336.57</v>
          </cell>
          <cell r="M64">
            <v>1052007.98</v>
          </cell>
          <cell r="N64">
            <v>989925.12999999989</v>
          </cell>
          <cell r="O64">
            <v>1028520.2499999999</v>
          </cell>
          <cell r="Q64">
            <v>1008183.66</v>
          </cell>
          <cell r="R64">
            <v>968891.61999999988</v>
          </cell>
          <cell r="S64">
            <v>931259.81</v>
          </cell>
        </row>
        <row r="89">
          <cell r="E89">
            <v>127030</v>
          </cell>
          <cell r="F89">
            <v>126240</v>
          </cell>
          <cell r="G89">
            <v>126350</v>
          </cell>
          <cell r="I89">
            <v>135068</v>
          </cell>
          <cell r="J89">
            <v>127250</v>
          </cell>
          <cell r="K89">
            <v>126540</v>
          </cell>
          <cell r="M89">
            <v>133910.93</v>
          </cell>
          <cell r="N89">
            <v>128580</v>
          </cell>
          <cell r="O89">
            <v>130748.6</v>
          </cell>
          <cell r="Q89">
            <v>128460</v>
          </cell>
          <cell r="R89">
            <v>129960</v>
          </cell>
          <cell r="S89">
            <v>138450.65</v>
          </cell>
        </row>
        <row r="92">
          <cell r="E92">
            <v>28078.2</v>
          </cell>
          <cell r="F92">
            <v>28273.079999999998</v>
          </cell>
          <cell r="G92">
            <v>28248.789999999997</v>
          </cell>
          <cell r="I92">
            <v>28395.45</v>
          </cell>
          <cell r="J92">
            <v>28606.999999999996</v>
          </cell>
          <cell r="K92">
            <v>29414.63</v>
          </cell>
          <cell r="M92">
            <v>29721.52</v>
          </cell>
          <cell r="N92">
            <v>30042.17</v>
          </cell>
          <cell r="O92">
            <v>30541.280000000002</v>
          </cell>
          <cell r="Q92">
            <v>30498.909999999996</v>
          </cell>
          <cell r="R92">
            <v>30457.68</v>
          </cell>
          <cell r="S92">
            <v>30557.61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54">
          <cell r="E154">
            <v>93079.39</v>
          </cell>
          <cell r="F154">
            <v>90762.909999999989</v>
          </cell>
          <cell r="G154">
            <v>97032.66</v>
          </cell>
          <cell r="I154">
            <v>102597.51000000001</v>
          </cell>
          <cell r="J154">
            <v>90499.410000000018</v>
          </cell>
          <cell r="K154">
            <v>102842.19</v>
          </cell>
          <cell r="M154">
            <v>103724.02</v>
          </cell>
          <cell r="N154">
            <v>102833.58</v>
          </cell>
          <cell r="O154">
            <v>105993.32999999999</v>
          </cell>
          <cell r="Q154">
            <v>114447.1</v>
          </cell>
          <cell r="R154">
            <v>109860.40000000001</v>
          </cell>
          <cell r="S154">
            <v>124475.64</v>
          </cell>
        </row>
        <row r="155">
          <cell r="E155">
            <v>53012.73</v>
          </cell>
          <cell r="F155">
            <v>51927.03</v>
          </cell>
          <cell r="G155">
            <v>56067.43</v>
          </cell>
          <cell r="I155">
            <v>59631.93</v>
          </cell>
          <cell r="J155">
            <v>52342.47</v>
          </cell>
          <cell r="K155">
            <v>58703.18</v>
          </cell>
          <cell r="M155">
            <v>59545.3</v>
          </cell>
          <cell r="N155">
            <v>58450.43</v>
          </cell>
          <cell r="O155">
            <v>60047.040000000001</v>
          </cell>
          <cell r="Q155">
            <v>65151.72</v>
          </cell>
          <cell r="R155">
            <v>62457.06</v>
          </cell>
          <cell r="S155">
            <v>70708.95</v>
          </cell>
        </row>
        <row r="156">
          <cell r="E156">
            <v>35341.82</v>
          </cell>
          <cell r="F156">
            <v>34618.019999999997</v>
          </cell>
          <cell r="G156">
            <v>37378.29</v>
          </cell>
          <cell r="I156">
            <v>39754.61</v>
          </cell>
          <cell r="J156">
            <v>34894.980000000003</v>
          </cell>
          <cell r="K156">
            <v>39135.46</v>
          </cell>
          <cell r="M156">
            <v>39696.86</v>
          </cell>
          <cell r="N156">
            <v>38966.959999999999</v>
          </cell>
          <cell r="O156">
            <v>40031.360000000001</v>
          </cell>
          <cell r="Q156">
            <v>43434.47</v>
          </cell>
          <cell r="R156">
            <v>41638.04</v>
          </cell>
          <cell r="S156">
            <v>47139.31</v>
          </cell>
        </row>
        <row r="157">
          <cell r="E157">
            <v>4724.84</v>
          </cell>
          <cell r="F157">
            <v>4217.8599999999997</v>
          </cell>
          <cell r="G157">
            <v>3586.94</v>
          </cell>
          <cell r="I157">
            <v>3210.97</v>
          </cell>
          <cell r="J157">
            <v>3261.96</v>
          </cell>
          <cell r="K157">
            <v>5003.55</v>
          </cell>
          <cell r="M157">
            <v>4481.8599999999997</v>
          </cell>
          <cell r="N157">
            <v>5416.19</v>
          </cell>
          <cell r="O157">
            <v>5914.93</v>
          </cell>
          <cell r="Q157">
            <v>5860.91</v>
          </cell>
          <cell r="R157">
            <v>5765.3</v>
          </cell>
          <cell r="S157">
            <v>6627.38</v>
          </cell>
        </row>
        <row r="286">
          <cell r="E286">
            <v>875079.35</v>
          </cell>
          <cell r="F286">
            <v>928139.09</v>
          </cell>
          <cell r="G286">
            <v>1015610.31</v>
          </cell>
          <cell r="I286">
            <v>903816.7</v>
          </cell>
          <cell r="J286">
            <v>973989.9</v>
          </cell>
          <cell r="K286">
            <v>1056522.2</v>
          </cell>
          <cell r="M286">
            <v>898610.94000000006</v>
          </cell>
          <cell r="N286">
            <v>959382.2899999998</v>
          </cell>
          <cell r="O286">
            <v>922565.72000000009</v>
          </cell>
          <cell r="Q286">
            <v>940473.23</v>
          </cell>
          <cell r="R286">
            <v>955375.86</v>
          </cell>
          <cell r="S286">
            <v>1065334.1300000001</v>
          </cell>
        </row>
      </sheetData>
      <sheetData sheetId="21">
        <row r="9">
          <cell r="E9">
            <v>32</v>
          </cell>
          <cell r="F9">
            <v>60</v>
          </cell>
          <cell r="G9">
            <v>38</v>
          </cell>
          <cell r="I9">
            <v>59</v>
          </cell>
          <cell r="J9">
            <v>26</v>
          </cell>
          <cell r="K9">
            <v>83</v>
          </cell>
          <cell r="M9">
            <v>0</v>
          </cell>
          <cell r="N9">
            <v>38</v>
          </cell>
          <cell r="O9">
            <v>39</v>
          </cell>
          <cell r="Q9">
            <v>31</v>
          </cell>
          <cell r="R9">
            <v>38</v>
          </cell>
          <cell r="S9">
            <v>58</v>
          </cell>
        </row>
        <row r="11">
          <cell r="E11">
            <v>32</v>
          </cell>
          <cell r="F11">
            <v>58</v>
          </cell>
          <cell r="G11">
            <v>38</v>
          </cell>
          <cell r="I11">
            <v>59</v>
          </cell>
          <cell r="J11">
            <v>26</v>
          </cell>
          <cell r="K11">
            <v>81</v>
          </cell>
          <cell r="M11">
            <v>0</v>
          </cell>
          <cell r="N11">
            <v>38</v>
          </cell>
          <cell r="O11">
            <v>39</v>
          </cell>
          <cell r="Q11">
            <v>31</v>
          </cell>
          <cell r="R11">
            <v>38</v>
          </cell>
          <cell r="S11">
            <v>58</v>
          </cell>
        </row>
        <row r="12">
          <cell r="E12">
            <v>0</v>
          </cell>
          <cell r="F12">
            <v>2</v>
          </cell>
          <cell r="G12">
            <v>0</v>
          </cell>
          <cell r="I12">
            <v>0</v>
          </cell>
          <cell r="J12">
            <v>0</v>
          </cell>
          <cell r="K12">
            <v>2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307185</v>
          </cell>
          <cell r="F30">
            <v>313422</v>
          </cell>
          <cell r="G30">
            <v>322462</v>
          </cell>
          <cell r="I30">
            <v>341851</v>
          </cell>
          <cell r="J30">
            <v>326124</v>
          </cell>
          <cell r="K30">
            <v>304395</v>
          </cell>
          <cell r="M30">
            <v>336266</v>
          </cell>
          <cell r="N30">
            <v>324446</v>
          </cell>
          <cell r="O30">
            <v>330530</v>
          </cell>
          <cell r="Q30">
            <v>330321</v>
          </cell>
          <cell r="R30">
            <v>328798</v>
          </cell>
          <cell r="S30">
            <v>328889</v>
          </cell>
        </row>
        <row r="37">
          <cell r="E37">
            <v>199118</v>
          </cell>
          <cell r="F37">
            <v>208967.06999999995</v>
          </cell>
          <cell r="G37">
            <v>208988.19000000006</v>
          </cell>
          <cell r="I37">
            <v>185501.06999999995</v>
          </cell>
          <cell r="J37">
            <v>108618.78000000003</v>
          </cell>
          <cell r="K37">
            <v>169442.54000000004</v>
          </cell>
          <cell r="M37">
            <v>127032.58000000002</v>
          </cell>
          <cell r="N37">
            <v>149545.10999999993</v>
          </cell>
          <cell r="O37">
            <v>131409.03999999998</v>
          </cell>
          <cell r="Q37">
            <v>148494.34999999998</v>
          </cell>
          <cell r="R37">
            <v>134639.44</v>
          </cell>
          <cell r="S37">
            <v>122746.53000000003</v>
          </cell>
        </row>
        <row r="39">
          <cell r="E39">
            <v>34.919198561971157</v>
          </cell>
          <cell r="F39">
            <v>35.369884351195559</v>
          </cell>
          <cell r="G39">
            <v>34.560800588473057</v>
          </cell>
          <cell r="I39">
            <v>31.42162981715579</v>
          </cell>
          <cell r="J39">
            <v>24.358914038620107</v>
          </cell>
          <cell r="K39">
            <v>34.212048606709772</v>
          </cell>
          <cell r="M39">
            <v>26.383739090785348</v>
          </cell>
          <cell r="N39">
            <v>30.373424985880611</v>
          </cell>
          <cell r="O39">
            <v>27.359610299364334</v>
          </cell>
          <cell r="Q39">
            <v>29.88112393924262</v>
          </cell>
          <cell r="R39">
            <v>28.448551856195436</v>
          </cell>
          <cell r="S39">
            <v>26.810648542694675</v>
          </cell>
          <cell r="T39">
            <v>30.658063843348636</v>
          </cell>
        </row>
        <row r="41">
          <cell r="E41">
            <v>0.59057116326283432</v>
          </cell>
          <cell r="F41">
            <v>0.62159155139074818</v>
          </cell>
          <cell r="G41">
            <v>0.61754927570648299</v>
          </cell>
          <cell r="I41">
            <v>0.653285048157774</v>
          </cell>
          <cell r="J41">
            <v>0.68878094111683708</v>
          </cell>
          <cell r="K41">
            <v>0.57911554058488968</v>
          </cell>
          <cell r="M41">
            <v>0.65977200933937641</v>
          </cell>
          <cell r="N41">
            <v>0.61562895208964441</v>
          </cell>
          <cell r="O41">
            <v>0.64686139243602925</v>
          </cell>
          <cell r="Q41">
            <v>0.62446251525374386</v>
          </cell>
          <cell r="R41">
            <v>0.62043796997801659</v>
          </cell>
          <cell r="S41">
            <v>0.64006110851626963</v>
          </cell>
          <cell r="T41">
            <v>0.61683850171505084</v>
          </cell>
        </row>
        <row r="58">
          <cell r="E58">
            <v>203.24418</v>
          </cell>
          <cell r="F58">
            <v>191.35855000000001</v>
          </cell>
          <cell r="G58">
            <v>197.38349999999997</v>
          </cell>
          <cell r="I58">
            <v>193.88231999999999</v>
          </cell>
          <cell r="J58">
            <v>172.37983999999997</v>
          </cell>
          <cell r="K58">
            <v>189.59391999999997</v>
          </cell>
          <cell r="M58">
            <v>183.84661000000003</v>
          </cell>
          <cell r="N58">
            <v>190.72466</v>
          </cell>
          <cell r="O58">
            <v>184.80964000000003</v>
          </cell>
          <cell r="Q58">
            <v>187.59178</v>
          </cell>
          <cell r="R58">
            <v>188.00509</v>
          </cell>
          <cell r="S58">
            <v>179.42002000000002</v>
          </cell>
        </row>
        <row r="62">
          <cell r="E62">
            <v>10715428.850000001</v>
          </cell>
          <cell r="F62">
            <v>6640107.1299999999</v>
          </cell>
          <cell r="G62">
            <v>6665736.9100000001</v>
          </cell>
          <cell r="I62">
            <v>7095107.5599999996</v>
          </cell>
          <cell r="J62">
            <v>9694202.3300000001</v>
          </cell>
          <cell r="K62">
            <v>6326079.6000000015</v>
          </cell>
          <cell r="M62">
            <v>6917984.959999999</v>
          </cell>
          <cell r="N62">
            <v>6679438.9700000007</v>
          </cell>
          <cell r="O62">
            <v>6865150.2400000002</v>
          </cell>
          <cell r="Q62">
            <v>6851940.6899999995</v>
          </cell>
          <cell r="R62">
            <v>6843004.1699999999</v>
          </cell>
          <cell r="S62">
            <v>6855519.0199999996</v>
          </cell>
        </row>
        <row r="64">
          <cell r="E64">
            <v>5491188.9399999995</v>
          </cell>
          <cell r="F64">
            <v>5789132.3899999997</v>
          </cell>
          <cell r="G64">
            <v>5828461.75</v>
          </cell>
          <cell r="I64">
            <v>6263699.8699999992</v>
          </cell>
          <cell r="J64">
            <v>5898880.79</v>
          </cell>
          <cell r="K64">
            <v>5482318.2000000011</v>
          </cell>
          <cell r="M64">
            <v>6074183.959999999</v>
          </cell>
          <cell r="N64">
            <v>5820801.1600000001</v>
          </cell>
          <cell r="O64">
            <v>6003793.9000000004</v>
          </cell>
          <cell r="Q64">
            <v>6011061.5199999996</v>
          </cell>
          <cell r="R64">
            <v>5996264.8799999999</v>
          </cell>
          <cell r="S64">
            <v>6010269.709999999</v>
          </cell>
        </row>
        <row r="89">
          <cell r="E89">
            <v>4997226.1100000003</v>
          </cell>
          <cell r="F89">
            <v>620014.19999999995</v>
          </cell>
          <cell r="G89">
            <v>605262.62</v>
          </cell>
          <cell r="I89">
            <v>597264.11</v>
          </cell>
          <cell r="J89">
            <v>3560207.36</v>
          </cell>
          <cell r="K89">
            <v>606019.99</v>
          </cell>
          <cell r="M89">
            <v>606558.6</v>
          </cell>
          <cell r="N89">
            <v>620199.61</v>
          </cell>
          <cell r="O89">
            <v>621608.32000000007</v>
          </cell>
          <cell r="Q89">
            <v>600280.84</v>
          </cell>
          <cell r="R89">
            <v>605014.86</v>
          </cell>
          <cell r="S89">
            <v>600902.9</v>
          </cell>
        </row>
        <row r="92">
          <cell r="E92">
            <v>227013.79999999996</v>
          </cell>
          <cell r="F92">
            <v>230960.53999999995</v>
          </cell>
          <cell r="G92">
            <v>232012.53999999998</v>
          </cell>
          <cell r="I92">
            <v>234143.57999999996</v>
          </cell>
          <cell r="J92">
            <v>235114.18</v>
          </cell>
          <cell r="K92">
            <v>237741.40999999997</v>
          </cell>
          <cell r="M92">
            <v>237242.39999999997</v>
          </cell>
          <cell r="N92">
            <v>238438.19999999998</v>
          </cell>
          <cell r="O92">
            <v>239748.01999999996</v>
          </cell>
          <cell r="Q92">
            <v>240598.32999999996</v>
          </cell>
          <cell r="R92">
            <v>241724.42999999996</v>
          </cell>
          <cell r="S92">
            <v>244346.40999999997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54">
          <cell r="E154">
            <v>673456.35</v>
          </cell>
          <cell r="F154">
            <v>642324.7699999999</v>
          </cell>
          <cell r="G154">
            <v>654477.71000000008</v>
          </cell>
          <cell r="I154">
            <v>675998.47</v>
          </cell>
          <cell r="J154">
            <v>604606.53</v>
          </cell>
          <cell r="K154">
            <v>665536.32000000007</v>
          </cell>
          <cell r="M154">
            <v>626763.68999999994</v>
          </cell>
          <cell r="N154">
            <v>713210.52</v>
          </cell>
          <cell r="O154">
            <v>690246.11</v>
          </cell>
          <cell r="Q154">
            <v>681646.99</v>
          </cell>
          <cell r="R154">
            <v>700001.98</v>
          </cell>
          <cell r="S154">
            <v>807555.41999999993</v>
          </cell>
        </row>
        <row r="155">
          <cell r="E155">
            <v>372400.11</v>
          </cell>
          <cell r="F155">
            <v>370308.18</v>
          </cell>
          <cell r="G155">
            <v>380361.27</v>
          </cell>
          <cell r="I155">
            <v>392389.71</v>
          </cell>
          <cell r="J155">
            <v>351002.07</v>
          </cell>
          <cell r="K155">
            <v>384712.21</v>
          </cell>
          <cell r="M155">
            <v>360392.94</v>
          </cell>
          <cell r="N155">
            <v>406555.1</v>
          </cell>
          <cell r="O155">
            <v>394119.46</v>
          </cell>
          <cell r="Q155">
            <v>384625.91999999998</v>
          </cell>
          <cell r="R155">
            <v>404111.87</v>
          </cell>
          <cell r="S155">
            <v>459213.87</v>
          </cell>
        </row>
        <row r="156">
          <cell r="E156">
            <v>290120.87</v>
          </cell>
          <cell r="F156">
            <v>262588</v>
          </cell>
          <cell r="G156">
            <v>266527.57</v>
          </cell>
          <cell r="I156">
            <v>278754.15999999997</v>
          </cell>
          <cell r="J156">
            <v>248190.96</v>
          </cell>
          <cell r="K156">
            <v>272620.62</v>
          </cell>
          <cell r="M156">
            <v>258069.68</v>
          </cell>
          <cell r="N156">
            <v>296193.65999999997</v>
          </cell>
          <cell r="O156">
            <v>284091.3</v>
          </cell>
          <cell r="Q156">
            <v>285340.58</v>
          </cell>
          <cell r="R156">
            <v>284891.36</v>
          </cell>
          <cell r="S156">
            <v>335661.6</v>
          </cell>
        </row>
        <row r="157">
          <cell r="E157">
            <v>10935.37</v>
          </cell>
          <cell r="F157">
            <v>9428.59</v>
          </cell>
          <cell r="G157">
            <v>7588.87</v>
          </cell>
          <cell r="I157">
            <v>4854.6000000000004</v>
          </cell>
          <cell r="J157">
            <v>5413.5</v>
          </cell>
          <cell r="K157">
            <v>8203.49</v>
          </cell>
          <cell r="M157">
            <v>8301.07</v>
          </cell>
          <cell r="N157">
            <v>10461.76</v>
          </cell>
          <cell r="O157">
            <v>12035.35</v>
          </cell>
          <cell r="Q157">
            <v>11680.49</v>
          </cell>
          <cell r="R157">
            <v>10998.75</v>
          </cell>
          <cell r="S157">
            <v>12679.95</v>
          </cell>
        </row>
        <row r="286">
          <cell r="E286">
            <v>2262430.8099999996</v>
          </cell>
          <cell r="F286">
            <v>2685055.3999999994</v>
          </cell>
          <cell r="G286">
            <v>2455731.7199999993</v>
          </cell>
          <cell r="I286">
            <v>2505745.1599999997</v>
          </cell>
          <cell r="J286">
            <v>2075643.6500000001</v>
          </cell>
          <cell r="K286">
            <v>2379929.1800000006</v>
          </cell>
          <cell r="M286">
            <v>2715574.03</v>
          </cell>
          <cell r="N286">
            <v>2690596.4300000006</v>
          </cell>
          <cell r="O286">
            <v>2659124.39</v>
          </cell>
          <cell r="Q286">
            <v>2383321.6400000006</v>
          </cell>
          <cell r="R286">
            <v>3077628.6900000004</v>
          </cell>
          <cell r="S286">
            <v>3875242.97</v>
          </cell>
        </row>
      </sheetData>
      <sheetData sheetId="22">
        <row r="9">
          <cell r="E9">
            <v>21</v>
          </cell>
          <cell r="F9">
            <v>20</v>
          </cell>
          <cell r="G9">
            <v>20</v>
          </cell>
          <cell r="I9">
            <v>23</v>
          </cell>
          <cell r="J9">
            <v>25</v>
          </cell>
          <cell r="K9">
            <v>20</v>
          </cell>
          <cell r="M9">
            <v>9</v>
          </cell>
          <cell r="N9">
            <v>12</v>
          </cell>
          <cell r="O9">
            <v>10</v>
          </cell>
          <cell r="Q9">
            <v>10</v>
          </cell>
          <cell r="R9">
            <v>15</v>
          </cell>
          <cell r="S9">
            <v>8</v>
          </cell>
        </row>
        <row r="11">
          <cell r="E11">
            <v>21</v>
          </cell>
          <cell r="F11">
            <v>20</v>
          </cell>
          <cell r="G11">
            <v>20</v>
          </cell>
          <cell r="I11">
            <v>21</v>
          </cell>
          <cell r="J11">
            <v>25</v>
          </cell>
          <cell r="K11">
            <v>20</v>
          </cell>
          <cell r="M11">
            <v>9</v>
          </cell>
          <cell r="N11">
            <v>12</v>
          </cell>
          <cell r="O11">
            <v>10</v>
          </cell>
          <cell r="Q11">
            <v>9</v>
          </cell>
          <cell r="R11">
            <v>14</v>
          </cell>
          <cell r="S11">
            <v>8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2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1</v>
          </cell>
          <cell r="R12">
            <v>1</v>
          </cell>
          <cell r="S12">
            <v>0</v>
          </cell>
        </row>
        <row r="30">
          <cell r="E30">
            <v>97005</v>
          </cell>
          <cell r="F30">
            <v>100969</v>
          </cell>
          <cell r="G30">
            <v>101143</v>
          </cell>
          <cell r="I30">
            <v>108328</v>
          </cell>
          <cell r="J30">
            <v>97923</v>
          </cell>
          <cell r="K30">
            <v>87683</v>
          </cell>
          <cell r="M30">
            <v>95026</v>
          </cell>
          <cell r="N30">
            <v>96739</v>
          </cell>
          <cell r="O30">
            <v>94970</v>
          </cell>
          <cell r="Q30">
            <v>97743</v>
          </cell>
          <cell r="R30">
            <v>94207</v>
          </cell>
          <cell r="S30">
            <v>95455</v>
          </cell>
        </row>
        <row r="37">
          <cell r="E37">
            <v>49423.680000000015</v>
          </cell>
          <cell r="F37">
            <v>45126.480000000018</v>
          </cell>
          <cell r="G37">
            <v>48368.410000000011</v>
          </cell>
          <cell r="I37">
            <v>38593.58</v>
          </cell>
          <cell r="J37">
            <v>30304.900000000009</v>
          </cell>
          <cell r="K37">
            <v>46125.279999999992</v>
          </cell>
          <cell r="M37">
            <v>39463.62000000001</v>
          </cell>
          <cell r="N37">
            <v>41752.719999999987</v>
          </cell>
          <cell r="O37">
            <v>50323.899999999994</v>
          </cell>
          <cell r="Q37">
            <v>55895.089999999989</v>
          </cell>
          <cell r="R37">
            <v>61776.36</v>
          </cell>
          <cell r="S37">
            <v>56906.55000000001</v>
          </cell>
        </row>
        <row r="39">
          <cell r="E39">
            <v>30.691774751070177</v>
          </cell>
          <cell r="F39">
            <v>28.512865720401244</v>
          </cell>
          <cell r="G39">
            <v>28.660514497144913</v>
          </cell>
          <cell r="I39">
            <v>23.467802291860085</v>
          </cell>
          <cell r="J39">
            <v>21.781278158800674</v>
          </cell>
          <cell r="K39">
            <v>30.211424322626314</v>
          </cell>
          <cell r="M39">
            <v>25.392457973578185</v>
          </cell>
          <cell r="N39">
            <v>25.745866192373402</v>
          </cell>
          <cell r="O39">
            <v>30.828752567587355</v>
          </cell>
          <cell r="Q39">
            <v>34.010619912296001</v>
          </cell>
          <cell r="R39">
            <v>37.065116951894289</v>
          </cell>
          <cell r="S39">
            <v>35.082737026275737</v>
          </cell>
          <cell r="T39">
            <v>29.403111190687909</v>
          </cell>
        </row>
        <row r="41">
          <cell r="E41">
            <v>0.54758833640512672</v>
          </cell>
          <cell r="F41">
            <v>0.58721684259501583</v>
          </cell>
          <cell r="G41">
            <v>0.56752085916765327</v>
          </cell>
          <cell r="I41">
            <v>0.60630721139988308</v>
          </cell>
          <cell r="J41">
            <v>0.60511289903970933</v>
          </cell>
          <cell r="K41">
            <v>0.48771167703556206</v>
          </cell>
          <cell r="M41">
            <v>0.54485823227545072</v>
          </cell>
          <cell r="N41">
            <v>0.53614172377386937</v>
          </cell>
          <cell r="O41">
            <v>0.54322894322894322</v>
          </cell>
          <cell r="Q41">
            <v>0.54124109518496266</v>
          </cell>
          <cell r="R41">
            <v>0.5216161146362801</v>
          </cell>
          <cell r="S41">
            <v>0.5451144994574838</v>
          </cell>
          <cell r="T41">
            <v>0.54195128576287366</v>
          </cell>
        </row>
        <row r="58">
          <cell r="E58">
            <v>65.604610000000008</v>
          </cell>
          <cell r="F58">
            <v>64.807559999999995</v>
          </cell>
          <cell r="G58">
            <v>62.922330000000002</v>
          </cell>
          <cell r="I58">
            <v>68.46917000000002</v>
          </cell>
          <cell r="J58">
            <v>55.88608</v>
          </cell>
          <cell r="K58">
            <v>61.44632</v>
          </cell>
          <cell r="M58">
            <v>61.032690000000002</v>
          </cell>
          <cell r="N58">
            <v>66.940669999999997</v>
          </cell>
          <cell r="O58">
            <v>66.438499999999991</v>
          </cell>
          <cell r="Q58">
            <v>67.194010000000006</v>
          </cell>
          <cell r="R58">
            <v>68.439740000000015</v>
          </cell>
          <cell r="S58">
            <v>66.120109999999997</v>
          </cell>
        </row>
        <row r="62">
          <cell r="E62">
            <v>2018513.75</v>
          </cell>
          <cell r="F62">
            <v>2120866.5700000003</v>
          </cell>
          <cell r="G62">
            <v>2113512.81</v>
          </cell>
          <cell r="I62">
            <v>2262250.27</v>
          </cell>
          <cell r="J62">
            <v>2040912.5300000003</v>
          </cell>
          <cell r="K62">
            <v>1840846.95</v>
          </cell>
          <cell r="M62">
            <v>1949931.0899999999</v>
          </cell>
          <cell r="N62">
            <v>1996590.65</v>
          </cell>
          <cell r="O62">
            <v>1969072.7199999997</v>
          </cell>
          <cell r="Q62">
            <v>2046947.35</v>
          </cell>
          <cell r="R62">
            <v>1962564.2500000002</v>
          </cell>
          <cell r="S62">
            <v>2002764.9799999997</v>
          </cell>
        </row>
        <row r="64">
          <cell r="E64">
            <v>1758467.33</v>
          </cell>
          <cell r="F64">
            <v>1850649.97</v>
          </cell>
          <cell r="G64">
            <v>1851114.6199999999</v>
          </cell>
          <cell r="I64">
            <v>1993292.4300000002</v>
          </cell>
          <cell r="J64">
            <v>1774957.7200000002</v>
          </cell>
          <cell r="K64">
            <v>1571769.1099999999</v>
          </cell>
          <cell r="M64">
            <v>1687723.5599999998</v>
          </cell>
          <cell r="N64">
            <v>1719650.19</v>
          </cell>
          <cell r="O64">
            <v>1694749.5499999998</v>
          </cell>
          <cell r="Q64">
            <v>1768102.32</v>
          </cell>
          <cell r="R64">
            <v>1694742.7200000002</v>
          </cell>
          <cell r="S64">
            <v>1725002.7499999998</v>
          </cell>
        </row>
        <row r="89">
          <cell r="E89">
            <v>184180</v>
          </cell>
          <cell r="F89">
            <v>193054.11</v>
          </cell>
          <cell r="G89">
            <v>184020</v>
          </cell>
          <cell r="I89">
            <v>189800</v>
          </cell>
          <cell r="J89">
            <v>185790</v>
          </cell>
          <cell r="K89">
            <v>188210</v>
          </cell>
          <cell r="M89">
            <v>181020</v>
          </cell>
          <cell r="N89">
            <v>195400</v>
          </cell>
          <cell r="O89">
            <v>192410</v>
          </cell>
          <cell r="Q89">
            <v>196340</v>
          </cell>
          <cell r="R89">
            <v>184740</v>
          </cell>
          <cell r="S89">
            <v>194370</v>
          </cell>
        </row>
        <row r="92">
          <cell r="E92">
            <v>75866.42</v>
          </cell>
          <cell r="F92">
            <v>77162.49000000002</v>
          </cell>
          <cell r="G92">
            <v>78378.189999999988</v>
          </cell>
          <cell r="I92">
            <v>79157.84</v>
          </cell>
          <cell r="J92">
            <v>80164.81</v>
          </cell>
          <cell r="K92">
            <v>80867.839999999997</v>
          </cell>
          <cell r="M92">
            <v>81187.529999999984</v>
          </cell>
          <cell r="N92">
            <v>81540.460000000006</v>
          </cell>
          <cell r="O92">
            <v>81913.169999999984</v>
          </cell>
          <cell r="Q92">
            <v>82505.03</v>
          </cell>
          <cell r="R92">
            <v>83081.53</v>
          </cell>
          <cell r="S92">
            <v>83392.23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54">
          <cell r="E154">
            <v>225419.93</v>
          </cell>
          <cell r="F154">
            <v>225120.07</v>
          </cell>
          <cell r="G154">
            <v>211511.27999999997</v>
          </cell>
          <cell r="I154">
            <v>246822.23999999996</v>
          </cell>
          <cell r="J154">
            <v>206155.81</v>
          </cell>
          <cell r="K154">
            <v>219464.06999999998</v>
          </cell>
          <cell r="M154">
            <v>213033.07</v>
          </cell>
          <cell r="N154">
            <v>253229.11</v>
          </cell>
          <cell r="O154">
            <v>251406.12000000002</v>
          </cell>
          <cell r="Q154">
            <v>254168.46</v>
          </cell>
          <cell r="R154">
            <v>259150.12</v>
          </cell>
          <cell r="S154">
            <v>296665.88999999996</v>
          </cell>
        </row>
        <row r="155">
          <cell r="E155">
            <v>89347.85</v>
          </cell>
          <cell r="F155">
            <v>89198.21</v>
          </cell>
          <cell r="G155">
            <v>84160.04</v>
          </cell>
          <cell r="I155">
            <v>102438.48</v>
          </cell>
          <cell r="J155">
            <v>82918.44</v>
          </cell>
          <cell r="K155">
            <v>90428.23</v>
          </cell>
          <cell r="M155">
            <v>86891.89</v>
          </cell>
          <cell r="N155">
            <v>102837.44</v>
          </cell>
          <cell r="O155">
            <v>101500.46</v>
          </cell>
          <cell r="Q155">
            <v>93383.78</v>
          </cell>
          <cell r="R155">
            <v>106255.93</v>
          </cell>
          <cell r="S155">
            <v>110832.69</v>
          </cell>
        </row>
        <row r="156">
          <cell r="E156">
            <v>131396.06</v>
          </cell>
          <cell r="F156">
            <v>131129.43</v>
          </cell>
          <cell r="G156">
            <v>123178.44</v>
          </cell>
          <cell r="I156">
            <v>141545.43</v>
          </cell>
          <cell r="J156">
            <v>116148.63</v>
          </cell>
          <cell r="K156">
            <v>127490.37</v>
          </cell>
          <cell r="M156">
            <v>122000.57</v>
          </cell>
          <cell r="N156">
            <v>145316.31</v>
          </cell>
          <cell r="O156">
            <v>143886.82</v>
          </cell>
          <cell r="Q156">
            <v>155339.4</v>
          </cell>
          <cell r="R156">
            <v>147282.66</v>
          </cell>
          <cell r="S156">
            <v>179627.15</v>
          </cell>
        </row>
        <row r="157">
          <cell r="E157">
            <v>4676.0200000000004</v>
          </cell>
          <cell r="F157">
            <v>4792.43</v>
          </cell>
          <cell r="G157">
            <v>4172.8</v>
          </cell>
          <cell r="I157">
            <v>2838.33</v>
          </cell>
          <cell r="J157">
            <v>7088.74</v>
          </cell>
          <cell r="K157">
            <v>1545.47</v>
          </cell>
          <cell r="M157">
            <v>4140.6099999999997</v>
          </cell>
          <cell r="N157">
            <v>5075.3599999999997</v>
          </cell>
          <cell r="O157">
            <v>6018.84</v>
          </cell>
          <cell r="Q157">
            <v>5445.28</v>
          </cell>
          <cell r="R157">
            <v>5611.53</v>
          </cell>
          <cell r="S157">
            <v>6206.05</v>
          </cell>
        </row>
        <row r="286">
          <cell r="E286">
            <v>1062976.43</v>
          </cell>
          <cell r="F286">
            <v>1088617.5399999998</v>
          </cell>
          <cell r="G286">
            <v>1095854.5900000001</v>
          </cell>
          <cell r="I286">
            <v>1198020.47</v>
          </cell>
          <cell r="J286">
            <v>1035722.0000000001</v>
          </cell>
          <cell r="K286">
            <v>1584323.2799999998</v>
          </cell>
          <cell r="M286">
            <v>1474975.44</v>
          </cell>
          <cell r="N286">
            <v>982988.15999999992</v>
          </cell>
          <cell r="O286">
            <v>1214294.54</v>
          </cell>
          <cell r="Q286">
            <v>1111049.83</v>
          </cell>
          <cell r="R286">
            <v>1395012.6800000002</v>
          </cell>
          <cell r="S286">
            <v>1577914.1599999997</v>
          </cell>
        </row>
      </sheetData>
      <sheetData sheetId="23">
        <row r="9">
          <cell r="E9">
            <v>53</v>
          </cell>
          <cell r="F9">
            <v>67</v>
          </cell>
          <cell r="G9">
            <v>63</v>
          </cell>
          <cell r="I9">
            <v>128</v>
          </cell>
          <cell r="J9">
            <v>94</v>
          </cell>
          <cell r="K9">
            <v>208</v>
          </cell>
          <cell r="M9">
            <v>97</v>
          </cell>
          <cell r="N9">
            <v>74</v>
          </cell>
          <cell r="O9">
            <v>104</v>
          </cell>
          <cell r="Q9">
            <v>93</v>
          </cell>
          <cell r="R9">
            <v>58</v>
          </cell>
          <cell r="S9">
            <v>73</v>
          </cell>
        </row>
        <row r="11">
          <cell r="E11">
            <v>53</v>
          </cell>
          <cell r="F11">
            <v>66</v>
          </cell>
          <cell r="G11">
            <v>63</v>
          </cell>
          <cell r="I11">
            <v>116</v>
          </cell>
          <cell r="J11">
            <v>94</v>
          </cell>
          <cell r="K11">
            <v>208</v>
          </cell>
          <cell r="M11">
            <v>32</v>
          </cell>
          <cell r="N11">
            <v>66</v>
          </cell>
          <cell r="O11">
            <v>104</v>
          </cell>
          <cell r="Q11">
            <v>93</v>
          </cell>
          <cell r="R11">
            <v>58</v>
          </cell>
          <cell r="S11">
            <v>73</v>
          </cell>
        </row>
        <row r="12">
          <cell r="E12">
            <v>0</v>
          </cell>
          <cell r="F12">
            <v>1</v>
          </cell>
          <cell r="G12">
            <v>0</v>
          </cell>
          <cell r="I12">
            <v>12</v>
          </cell>
          <cell r="J12">
            <v>0</v>
          </cell>
          <cell r="K12">
            <v>0</v>
          </cell>
          <cell r="M12">
            <v>65</v>
          </cell>
          <cell r="N12">
            <v>8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446724</v>
          </cell>
          <cell r="F30">
            <v>471736</v>
          </cell>
          <cell r="G30">
            <v>459655</v>
          </cell>
          <cell r="I30">
            <v>465590</v>
          </cell>
          <cell r="J30">
            <v>462075</v>
          </cell>
          <cell r="K30">
            <v>442687</v>
          </cell>
          <cell r="M30">
            <v>494753</v>
          </cell>
          <cell r="N30">
            <v>487890</v>
          </cell>
          <cell r="O30">
            <v>462791</v>
          </cell>
          <cell r="Q30">
            <v>485058</v>
          </cell>
          <cell r="R30">
            <v>473045</v>
          </cell>
          <cell r="S30">
            <v>484497</v>
          </cell>
        </row>
        <row r="37">
          <cell r="E37">
            <v>132597</v>
          </cell>
          <cell r="F37">
            <v>94009</v>
          </cell>
          <cell r="G37">
            <v>132609</v>
          </cell>
          <cell r="I37">
            <v>129272</v>
          </cell>
          <cell r="J37">
            <v>93492</v>
          </cell>
          <cell r="K37">
            <v>167225</v>
          </cell>
          <cell r="M37">
            <v>104439</v>
          </cell>
          <cell r="N37">
            <v>112370</v>
          </cell>
          <cell r="O37">
            <v>146768</v>
          </cell>
          <cell r="Q37">
            <v>127366</v>
          </cell>
          <cell r="R37">
            <v>133303</v>
          </cell>
          <cell r="S37">
            <v>101079</v>
          </cell>
        </row>
        <row r="39">
          <cell r="E39">
            <v>21.755473446564984</v>
          </cell>
          <cell r="F39">
            <v>16.118794429603618</v>
          </cell>
          <cell r="G39">
            <v>21.97004589207906</v>
          </cell>
          <cell r="I39">
            <v>21.415271252592589</v>
          </cell>
          <cell r="J39">
            <v>16.783954961294864</v>
          </cell>
          <cell r="K39">
            <v>27.080357692295237</v>
          </cell>
          <cell r="M39">
            <v>17.206899960458681</v>
          </cell>
          <cell r="N39">
            <v>18.564256248523467</v>
          </cell>
          <cell r="O39">
            <v>23.675236562019091</v>
          </cell>
          <cell r="Q39">
            <v>20.632053664139079</v>
          </cell>
          <cell r="R39">
            <v>21.200092241386166</v>
          </cell>
          <cell r="S39">
            <v>17.093125309676449</v>
          </cell>
          <cell r="T39">
            <v>20.354817032498598</v>
          </cell>
        </row>
        <row r="41">
          <cell r="E41">
            <v>0.55896711130130239</v>
          </cell>
          <cell r="F41">
            <v>0.6089116067740602</v>
          </cell>
          <cell r="G41">
            <v>0.57303552183189854</v>
          </cell>
          <cell r="I41">
            <v>0.57862316791803647</v>
          </cell>
          <cell r="J41">
            <v>0.63354877808002807</v>
          </cell>
          <cell r="K41">
            <v>0.54545275324961751</v>
          </cell>
          <cell r="M41">
            <v>0.62659878290494375</v>
          </cell>
          <cell r="N41">
            <v>0.59636562766049128</v>
          </cell>
          <cell r="O41">
            <v>0.58292994753780358</v>
          </cell>
          <cell r="Q41">
            <v>0.58948639998736097</v>
          </cell>
          <cell r="R41">
            <v>0.57360132800933195</v>
          </cell>
          <cell r="S41">
            <v>0.60588632526730446</v>
          </cell>
          <cell r="T41">
            <v>0.57012731644209869</v>
          </cell>
        </row>
        <row r="58">
          <cell r="E58">
            <v>289.80140999999998</v>
          </cell>
          <cell r="F58">
            <v>279.56924000000004</v>
          </cell>
          <cell r="G58">
            <v>281.83886999999999</v>
          </cell>
          <cell r="I58">
            <v>285.28265999999996</v>
          </cell>
          <cell r="J58">
            <v>269.26372000000003</v>
          </cell>
          <cell r="K58">
            <v>298.04750999999999</v>
          </cell>
          <cell r="M58">
            <v>297.47474</v>
          </cell>
          <cell r="N58">
            <v>286.42514999999997</v>
          </cell>
          <cell r="O58">
            <v>294.68102000000005</v>
          </cell>
          <cell r="Q58">
            <v>298.77363000000003</v>
          </cell>
          <cell r="R58">
            <v>299.00218000000001</v>
          </cell>
          <cell r="S58">
            <v>278.91336999999999</v>
          </cell>
        </row>
        <row r="62">
          <cell r="E62">
            <v>9396839.6799999997</v>
          </cell>
          <cell r="F62">
            <v>9864490.0899999999</v>
          </cell>
          <cell r="G62">
            <v>9595087.8300000001</v>
          </cell>
          <cell r="I62">
            <v>9710741.3499999996</v>
          </cell>
          <cell r="J62">
            <v>9642403.4699999988</v>
          </cell>
          <cell r="K62">
            <v>9292677.8500000015</v>
          </cell>
          <cell r="M62">
            <v>10218394.98</v>
          </cell>
          <cell r="N62">
            <v>10103591.73</v>
          </cell>
          <cell r="O62">
            <v>9672943.1499999985</v>
          </cell>
          <cell r="Q62">
            <v>10168622.93</v>
          </cell>
          <cell r="R62">
            <v>10011832.02</v>
          </cell>
          <cell r="S62">
            <v>10230016.600000001</v>
          </cell>
        </row>
        <row r="64">
          <cell r="E64">
            <v>7725677.21</v>
          </cell>
          <cell r="F64">
            <v>8232647.9800000004</v>
          </cell>
          <cell r="G64">
            <v>7942724.1699999999</v>
          </cell>
          <cell r="I64">
            <v>8058548.5199999996</v>
          </cell>
          <cell r="J64">
            <v>7993615.5700000003</v>
          </cell>
          <cell r="K64">
            <v>7609152.540000001</v>
          </cell>
          <cell r="M64">
            <v>8538699.9800000004</v>
          </cell>
          <cell r="N64">
            <v>8428353.9199999999</v>
          </cell>
          <cell r="O64">
            <v>7974952.9399999995</v>
          </cell>
          <cell r="Q64">
            <v>8482531.4900000002</v>
          </cell>
          <cell r="R64">
            <v>8287779.7699999996</v>
          </cell>
          <cell r="S64">
            <v>8537283.3300000001</v>
          </cell>
        </row>
        <row r="89">
          <cell r="E89">
            <v>924412.44</v>
          </cell>
          <cell r="F89">
            <v>882011.49</v>
          </cell>
          <cell r="G89">
            <v>896758.22</v>
          </cell>
          <cell r="I89">
            <v>887438.22</v>
          </cell>
          <cell r="J89">
            <v>879564.11</v>
          </cell>
          <cell r="K89">
            <v>904378.67999999993</v>
          </cell>
          <cell r="M89">
            <v>896207.76</v>
          </cell>
          <cell r="N89">
            <v>889260</v>
          </cell>
          <cell r="O89">
            <v>907772.34</v>
          </cell>
          <cell r="Q89">
            <v>892925.98</v>
          </cell>
          <cell r="R89">
            <v>927694.58</v>
          </cell>
          <cell r="S89">
            <v>891785.05</v>
          </cell>
        </row>
        <row r="92">
          <cell r="E92">
            <v>746750.02999999991</v>
          </cell>
          <cell r="F92">
            <v>749830.62</v>
          </cell>
          <cell r="G92">
            <v>755605.44</v>
          </cell>
          <cell r="I92">
            <v>764754.61</v>
          </cell>
          <cell r="J92">
            <v>769223.78999999992</v>
          </cell>
          <cell r="K92">
            <v>779146.63</v>
          </cell>
          <cell r="M92">
            <v>783487.24</v>
          </cell>
          <cell r="N92">
            <v>785977.80999999994</v>
          </cell>
          <cell r="O92">
            <v>790217.87</v>
          </cell>
          <cell r="Q92">
            <v>793165.46</v>
          </cell>
          <cell r="R92">
            <v>796357.67</v>
          </cell>
          <cell r="S92">
            <v>800948.22000000009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54">
          <cell r="E154">
            <v>963259.29999999993</v>
          </cell>
          <cell r="F154">
            <v>948524.54</v>
          </cell>
          <cell r="G154">
            <v>944394.15999999992</v>
          </cell>
          <cell r="I154">
            <v>1003702.34</v>
          </cell>
          <cell r="J154">
            <v>963780.11999999988</v>
          </cell>
          <cell r="K154">
            <v>1068396.68</v>
          </cell>
          <cell r="M154">
            <v>1028815.18</v>
          </cell>
          <cell r="N154">
            <v>1074248.27</v>
          </cell>
          <cell r="O154">
            <v>1115048.3600000001</v>
          </cell>
          <cell r="Q154">
            <v>1085048.8900000001</v>
          </cell>
          <cell r="R154">
            <v>1135094.51</v>
          </cell>
          <cell r="S154">
            <v>1255790</v>
          </cell>
        </row>
        <row r="155">
          <cell r="E155">
            <v>690097.11</v>
          </cell>
          <cell r="F155">
            <v>680417.13</v>
          </cell>
          <cell r="G155">
            <v>682089.7</v>
          </cell>
          <cell r="I155">
            <v>727223.84</v>
          </cell>
          <cell r="J155">
            <v>691073.94</v>
          </cell>
          <cell r="K155">
            <v>766643.4</v>
          </cell>
          <cell r="M155">
            <v>729818.57</v>
          </cell>
          <cell r="N155">
            <v>768382.89</v>
          </cell>
          <cell r="O155">
            <v>784985.87</v>
          </cell>
          <cell r="Q155">
            <v>754786.88</v>
          </cell>
          <cell r="R155">
            <v>791837</v>
          </cell>
          <cell r="S155">
            <v>885756.46</v>
          </cell>
        </row>
        <row r="156">
          <cell r="E156">
            <v>261211.97</v>
          </cell>
          <cell r="F156">
            <v>256015.61</v>
          </cell>
          <cell r="G156">
            <v>256016.21</v>
          </cell>
          <cell r="I156">
            <v>269181.84999999998</v>
          </cell>
          <cell r="J156">
            <v>264998.45</v>
          </cell>
          <cell r="K156">
            <v>288356.75</v>
          </cell>
          <cell r="M156">
            <v>286603.43</v>
          </cell>
          <cell r="N156">
            <v>292000.32</v>
          </cell>
          <cell r="O156">
            <v>314314.18</v>
          </cell>
          <cell r="Q156">
            <v>315235.64</v>
          </cell>
          <cell r="R156">
            <v>329254.84000000003</v>
          </cell>
          <cell r="S156">
            <v>353687.47</v>
          </cell>
        </row>
        <row r="157">
          <cell r="E157">
            <v>11950.22</v>
          </cell>
          <cell r="F157">
            <v>12091.8</v>
          </cell>
          <cell r="G157">
            <v>6288.25</v>
          </cell>
          <cell r="I157">
            <v>7296.65</v>
          </cell>
          <cell r="J157">
            <v>7707.73</v>
          </cell>
          <cell r="K157">
            <v>13396.53</v>
          </cell>
          <cell r="M157">
            <v>12393.18</v>
          </cell>
          <cell r="N157">
            <v>13865.06</v>
          </cell>
          <cell r="O157">
            <v>15748.31</v>
          </cell>
          <cell r="Q157">
            <v>15026.37</v>
          </cell>
          <cell r="R157">
            <v>14002.67</v>
          </cell>
          <cell r="S157">
            <v>16346.07</v>
          </cell>
        </row>
        <row r="286">
          <cell r="E286">
            <v>3045461.4899999998</v>
          </cell>
          <cell r="F286">
            <v>3328525.11</v>
          </cell>
          <cell r="G286">
            <v>2977390.08</v>
          </cell>
          <cell r="I286">
            <v>3056432.85</v>
          </cell>
          <cell r="J286">
            <v>3345642.12</v>
          </cell>
          <cell r="K286">
            <v>3737114.79</v>
          </cell>
          <cell r="M286">
            <v>3799417.3099999996</v>
          </cell>
          <cell r="N286">
            <v>3880552.79</v>
          </cell>
          <cell r="O286">
            <v>4429657.0600000005</v>
          </cell>
          <cell r="Q286">
            <v>3889000.57</v>
          </cell>
          <cell r="R286">
            <v>4523975.4500000011</v>
          </cell>
          <cell r="S286">
            <v>4186224.5200000005</v>
          </cell>
        </row>
      </sheetData>
      <sheetData sheetId="24">
        <row r="9">
          <cell r="E9">
            <v>44</v>
          </cell>
          <cell r="F9">
            <v>3</v>
          </cell>
          <cell r="G9">
            <v>17</v>
          </cell>
          <cell r="I9">
            <v>0</v>
          </cell>
          <cell r="J9">
            <v>27</v>
          </cell>
          <cell r="K9">
            <v>124</v>
          </cell>
          <cell r="M9">
            <v>93</v>
          </cell>
          <cell r="N9">
            <v>187</v>
          </cell>
          <cell r="O9">
            <v>141</v>
          </cell>
          <cell r="Q9">
            <v>24</v>
          </cell>
          <cell r="R9">
            <v>152</v>
          </cell>
          <cell r="S9">
            <v>46</v>
          </cell>
        </row>
        <row r="11">
          <cell r="E11">
            <v>22</v>
          </cell>
          <cell r="F11">
            <v>3</v>
          </cell>
          <cell r="G11">
            <v>17</v>
          </cell>
          <cell r="I11">
            <v>0</v>
          </cell>
          <cell r="J11">
            <v>27</v>
          </cell>
          <cell r="K11">
            <v>124</v>
          </cell>
          <cell r="M11">
            <v>93</v>
          </cell>
          <cell r="N11">
            <v>187</v>
          </cell>
          <cell r="O11">
            <v>141</v>
          </cell>
          <cell r="Q11">
            <v>24</v>
          </cell>
          <cell r="R11">
            <v>152</v>
          </cell>
          <cell r="S11">
            <v>46</v>
          </cell>
        </row>
        <row r="12">
          <cell r="E12">
            <v>22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88535</v>
          </cell>
          <cell r="F30">
            <v>89854</v>
          </cell>
          <cell r="G30">
            <v>90321</v>
          </cell>
          <cell r="I30">
            <v>97365</v>
          </cell>
          <cell r="J30">
            <v>89485</v>
          </cell>
          <cell r="K30">
            <v>81906</v>
          </cell>
          <cell r="M30">
            <v>96287</v>
          </cell>
          <cell r="N30">
            <v>96436</v>
          </cell>
          <cell r="O30">
            <v>94723</v>
          </cell>
          <cell r="Q30">
            <v>95703</v>
          </cell>
          <cell r="R30">
            <v>90319</v>
          </cell>
          <cell r="S30">
            <v>93748</v>
          </cell>
        </row>
        <row r="37">
          <cell r="E37">
            <v>40833</v>
          </cell>
          <cell r="F37">
            <v>33864</v>
          </cell>
          <cell r="G37">
            <v>44796</v>
          </cell>
          <cell r="I37">
            <v>35251</v>
          </cell>
          <cell r="J37">
            <v>27333</v>
          </cell>
          <cell r="K37">
            <v>45896</v>
          </cell>
          <cell r="M37">
            <v>28466</v>
          </cell>
          <cell r="N37">
            <v>31463</v>
          </cell>
          <cell r="O37">
            <v>28603</v>
          </cell>
          <cell r="Q37">
            <v>42439</v>
          </cell>
          <cell r="R37">
            <v>44860</v>
          </cell>
          <cell r="S37">
            <v>41063</v>
          </cell>
        </row>
        <row r="39">
          <cell r="E39">
            <v>29.608654982633475</v>
          </cell>
          <cell r="F39">
            <v>25.099690182184737</v>
          </cell>
          <cell r="G39">
            <v>30.121437889159346</v>
          </cell>
          <cell r="I39">
            <v>24.241486493920888</v>
          </cell>
          <cell r="J39">
            <v>21.218308000434721</v>
          </cell>
          <cell r="K39">
            <v>32.184230456368681</v>
          </cell>
          <cell r="M39">
            <v>21.266613374373382</v>
          </cell>
          <cell r="N39">
            <v>22.930544420960572</v>
          </cell>
          <cell r="O39">
            <v>21.533214887978801</v>
          </cell>
          <cell r="Q39">
            <v>28.64751387182568</v>
          </cell>
          <cell r="R39">
            <v>30.899147277210677</v>
          </cell>
          <cell r="S39">
            <v>28.553448623540618</v>
          </cell>
          <cell r="T39">
            <v>26.489434105845316</v>
          </cell>
        </row>
        <row r="41">
          <cell r="E41">
            <v>0.41250346529002441</v>
          </cell>
          <cell r="F41">
            <v>0.43138892889721064</v>
          </cell>
          <cell r="G41">
            <v>0.41934091035712295</v>
          </cell>
          <cell r="I41">
            <v>0.45165465223078849</v>
          </cell>
          <cell r="J41">
            <v>0.45891626323131207</v>
          </cell>
          <cell r="K41">
            <v>0.37554246780727235</v>
          </cell>
          <cell r="M41">
            <v>0.44948766426253994</v>
          </cell>
          <cell r="N41">
            <v>0.42745980208552653</v>
          </cell>
          <cell r="O41">
            <v>0.42441472321168539</v>
          </cell>
          <cell r="Q41">
            <v>0.4104764723290914</v>
          </cell>
          <cell r="R41">
            <v>0.38300461798767688</v>
          </cell>
          <cell r="S41">
            <v>0.40567744168938513</v>
          </cell>
          <cell r="T41">
            <v>0.37399147697216689</v>
          </cell>
        </row>
        <row r="58">
          <cell r="E58">
            <v>49.581060000000001</v>
          </cell>
          <cell r="F58">
            <v>50.213000000000001</v>
          </cell>
          <cell r="G58">
            <v>53.687379999999997</v>
          </cell>
          <cell r="I58">
            <v>69.404730000000001</v>
          </cell>
          <cell r="J58">
            <v>60.805129999999998</v>
          </cell>
          <cell r="K58">
            <v>64.440280000000001</v>
          </cell>
          <cell r="M58">
            <v>62.326409999999996</v>
          </cell>
          <cell r="N58">
            <v>54.326159999999994</v>
          </cell>
          <cell r="O58">
            <v>52.370350000000002</v>
          </cell>
          <cell r="Q58">
            <v>51.194879999999998</v>
          </cell>
          <cell r="R58">
            <v>49.557180000000002</v>
          </cell>
          <cell r="S58">
            <v>48.622950000000003</v>
          </cell>
        </row>
        <row r="62">
          <cell r="E62">
            <v>1734128.5599999998</v>
          </cell>
          <cell r="F62">
            <v>1754673.9200000002</v>
          </cell>
          <cell r="G62">
            <v>1764400.3</v>
          </cell>
          <cell r="I62">
            <v>1888239.6700000002</v>
          </cell>
          <cell r="J62">
            <v>1757618.9999999998</v>
          </cell>
          <cell r="K62">
            <v>1613496.3500000003</v>
          </cell>
          <cell r="M62">
            <v>1870067.7799999998</v>
          </cell>
          <cell r="N62">
            <v>1889582.8</v>
          </cell>
          <cell r="O62">
            <v>1864890.87</v>
          </cell>
          <cell r="Q62">
            <v>1884612.7100000002</v>
          </cell>
          <cell r="R62">
            <v>1797193.8499999999</v>
          </cell>
          <cell r="S62">
            <v>1874257.82</v>
          </cell>
        </row>
        <row r="64">
          <cell r="E64">
            <v>1467370.0399999998</v>
          </cell>
          <cell r="F64">
            <v>1489405.12</v>
          </cell>
          <cell r="G64">
            <v>1497326.04</v>
          </cell>
          <cell r="I64">
            <v>1625233.1400000001</v>
          </cell>
          <cell r="J64">
            <v>1491221.7799999998</v>
          </cell>
          <cell r="K64">
            <v>1343854.7400000002</v>
          </cell>
          <cell r="M64">
            <v>1591924.1199999999</v>
          </cell>
          <cell r="N64">
            <v>1588562.31</v>
          </cell>
          <cell r="O64">
            <v>1577048.2200000002</v>
          </cell>
          <cell r="Q64">
            <v>1586693.61</v>
          </cell>
          <cell r="R64">
            <v>1492354.2799999998</v>
          </cell>
          <cell r="S64">
            <v>1561145.98</v>
          </cell>
        </row>
        <row r="89">
          <cell r="E89">
            <v>214990.93</v>
          </cell>
          <cell r="F89">
            <v>213540</v>
          </cell>
          <cell r="G89">
            <v>214890</v>
          </cell>
          <cell r="I89">
            <v>213890</v>
          </cell>
          <cell r="J89">
            <v>216340.93</v>
          </cell>
          <cell r="K89">
            <v>215580</v>
          </cell>
          <cell r="M89">
            <v>220950.93</v>
          </cell>
          <cell r="N89">
            <v>237693.83000000002</v>
          </cell>
          <cell r="O89">
            <v>220490</v>
          </cell>
          <cell r="Q89">
            <v>230140</v>
          </cell>
          <cell r="R89">
            <v>232090</v>
          </cell>
          <cell r="S89">
            <v>238660</v>
          </cell>
        </row>
        <row r="92">
          <cell r="E92">
            <v>51767.59</v>
          </cell>
          <cell r="F92">
            <v>51728.799999999996</v>
          </cell>
          <cell r="G92">
            <v>52184.26</v>
          </cell>
          <cell r="I92">
            <v>49116.53</v>
          </cell>
          <cell r="J92">
            <v>50056.289999999994</v>
          </cell>
          <cell r="K92">
            <v>54061.609999999993</v>
          </cell>
          <cell r="M92">
            <v>57192.73</v>
          </cell>
          <cell r="N92">
            <v>63326.659999999996</v>
          </cell>
          <cell r="O92">
            <v>67352.649999999994</v>
          </cell>
          <cell r="Q92">
            <v>67779.100000000006</v>
          </cell>
          <cell r="R92">
            <v>72749.570000000007</v>
          </cell>
          <cell r="S92">
            <v>74451.839999999997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54">
          <cell r="E154">
            <v>178868.45</v>
          </cell>
          <cell r="F154">
            <v>178372.08000000002</v>
          </cell>
          <cell r="G154">
            <v>197070.59</v>
          </cell>
          <cell r="I154">
            <v>246949.83000000002</v>
          </cell>
          <cell r="J154">
            <v>224680.49999999997</v>
          </cell>
          <cell r="K154">
            <v>235467.15000000002</v>
          </cell>
          <cell r="M154">
            <v>223202.18</v>
          </cell>
          <cell r="N154">
            <v>215914.71</v>
          </cell>
          <cell r="O154">
            <v>210458.23999999999</v>
          </cell>
          <cell r="Q154">
            <v>201830.58000000002</v>
          </cell>
          <cell r="R154">
            <v>192780.77000000002</v>
          </cell>
          <cell r="S154">
            <v>224976.88</v>
          </cell>
        </row>
        <row r="155">
          <cell r="E155">
            <v>87927.6</v>
          </cell>
          <cell r="F155">
            <v>79003.41</v>
          </cell>
          <cell r="G155">
            <v>86359.35</v>
          </cell>
          <cell r="I155">
            <v>150852.37</v>
          </cell>
          <cell r="J155">
            <v>143404.01999999999</v>
          </cell>
          <cell r="K155">
            <v>135386.57</v>
          </cell>
          <cell r="M155">
            <v>132129.60999999999</v>
          </cell>
          <cell r="N155">
            <v>100690.84</v>
          </cell>
          <cell r="O155">
            <v>94872.67</v>
          </cell>
          <cell r="Q155">
            <v>91591.81</v>
          </cell>
          <cell r="R155">
            <v>84787.05</v>
          </cell>
          <cell r="S155">
            <v>99301.14</v>
          </cell>
        </row>
        <row r="156">
          <cell r="E156">
            <v>83301.3</v>
          </cell>
          <cell r="F156">
            <v>93332.66</v>
          </cell>
          <cell r="G156">
            <v>107026.12</v>
          </cell>
          <cell r="I156">
            <v>92307.520000000004</v>
          </cell>
          <cell r="J156">
            <v>76921.7</v>
          </cell>
          <cell r="K156">
            <v>93121.26</v>
          </cell>
          <cell r="M156">
            <v>84227.01</v>
          </cell>
          <cell r="N156">
            <v>106839.59</v>
          </cell>
          <cell r="O156">
            <v>106648.49</v>
          </cell>
          <cell r="Q156">
            <v>101351.57</v>
          </cell>
          <cell r="R156">
            <v>100045.83</v>
          </cell>
          <cell r="S156">
            <v>116285.61</v>
          </cell>
        </row>
        <row r="157">
          <cell r="E157">
            <v>7639.55</v>
          </cell>
          <cell r="F157">
            <v>6036.01</v>
          </cell>
          <cell r="G157">
            <v>3685.12</v>
          </cell>
          <cell r="I157">
            <v>3789.94</v>
          </cell>
          <cell r="J157">
            <v>4354.78</v>
          </cell>
          <cell r="K157">
            <v>6959.32</v>
          </cell>
          <cell r="M157">
            <v>6845.56</v>
          </cell>
          <cell r="N157">
            <v>8384.2800000000007</v>
          </cell>
          <cell r="O157">
            <v>8937.08</v>
          </cell>
          <cell r="Q157">
            <v>8887.2000000000007</v>
          </cell>
          <cell r="R157">
            <v>7947.89</v>
          </cell>
          <cell r="S157">
            <v>9390.1299999999992</v>
          </cell>
        </row>
        <row r="286">
          <cell r="E286">
            <v>973818.06</v>
          </cell>
          <cell r="F286">
            <v>971777.35999999987</v>
          </cell>
          <cell r="G286">
            <v>1063190.02</v>
          </cell>
          <cell r="I286">
            <v>1235082.8100000003</v>
          </cell>
          <cell r="J286">
            <v>1064354.95</v>
          </cell>
          <cell r="K286">
            <v>1204208.96</v>
          </cell>
          <cell r="M286">
            <v>1341804.74</v>
          </cell>
          <cell r="N286">
            <v>1138540.69</v>
          </cell>
          <cell r="O286">
            <v>1303630.2799999998</v>
          </cell>
          <cell r="Q286">
            <v>1233095.9799999997</v>
          </cell>
          <cell r="R286">
            <v>1107073.9200000002</v>
          </cell>
          <cell r="S286">
            <v>2981880.6</v>
          </cell>
        </row>
      </sheetData>
      <sheetData sheetId="25">
        <row r="9">
          <cell r="E9">
            <v>134</v>
          </cell>
          <cell r="F9">
            <v>142</v>
          </cell>
          <cell r="G9">
            <v>127</v>
          </cell>
          <cell r="I9">
            <v>156</v>
          </cell>
          <cell r="J9">
            <v>173</v>
          </cell>
          <cell r="K9">
            <v>171</v>
          </cell>
          <cell r="M9">
            <v>110</v>
          </cell>
          <cell r="N9">
            <v>145</v>
          </cell>
          <cell r="O9">
            <v>194</v>
          </cell>
          <cell r="Q9">
            <v>161</v>
          </cell>
          <cell r="R9">
            <v>172</v>
          </cell>
          <cell r="S9">
            <v>196</v>
          </cell>
        </row>
        <row r="11">
          <cell r="E11">
            <v>55</v>
          </cell>
          <cell r="F11">
            <v>107</v>
          </cell>
          <cell r="G11">
            <v>101</v>
          </cell>
          <cell r="I11">
            <v>123</v>
          </cell>
          <cell r="J11">
            <v>157</v>
          </cell>
          <cell r="K11">
            <v>149</v>
          </cell>
          <cell r="M11">
            <v>100</v>
          </cell>
          <cell r="N11">
            <v>143</v>
          </cell>
          <cell r="O11">
            <v>192</v>
          </cell>
          <cell r="Q11">
            <v>160</v>
          </cell>
          <cell r="R11">
            <v>172</v>
          </cell>
          <cell r="S11">
            <v>162</v>
          </cell>
        </row>
        <row r="12">
          <cell r="E12">
            <v>79</v>
          </cell>
          <cell r="F12">
            <v>35</v>
          </cell>
          <cell r="G12">
            <v>26</v>
          </cell>
          <cell r="I12">
            <v>33</v>
          </cell>
          <cell r="J12">
            <v>16</v>
          </cell>
          <cell r="K12">
            <v>22</v>
          </cell>
          <cell r="M12">
            <v>10</v>
          </cell>
          <cell r="N12">
            <v>2</v>
          </cell>
          <cell r="O12">
            <v>2</v>
          </cell>
          <cell r="Q12">
            <v>1</v>
          </cell>
          <cell r="R12">
            <v>0</v>
          </cell>
          <cell r="S12">
            <v>34</v>
          </cell>
        </row>
        <row r="30">
          <cell r="E30">
            <v>693923</v>
          </cell>
          <cell r="F30">
            <v>704932.53</v>
          </cell>
          <cell r="G30">
            <v>680348.72</v>
          </cell>
          <cell r="I30">
            <v>732757.56</v>
          </cell>
          <cell r="J30">
            <v>703190</v>
          </cell>
          <cell r="K30">
            <v>654004</v>
          </cell>
          <cell r="M30">
            <v>753249.97</v>
          </cell>
          <cell r="N30">
            <v>704161.76</v>
          </cell>
          <cell r="O30">
            <v>740684</v>
          </cell>
          <cell r="Q30">
            <v>728824</v>
          </cell>
          <cell r="R30">
            <v>743309.5</v>
          </cell>
          <cell r="S30">
            <v>741219</v>
          </cell>
        </row>
        <row r="37">
          <cell r="E37">
            <v>345688</v>
          </cell>
          <cell r="F37">
            <v>310843.73</v>
          </cell>
          <cell r="G37">
            <v>418990.28</v>
          </cell>
          <cell r="I37">
            <v>352091.43999999994</v>
          </cell>
          <cell r="J37">
            <v>239636.66</v>
          </cell>
          <cell r="K37">
            <v>384644.78</v>
          </cell>
          <cell r="M37">
            <v>222587.03000000003</v>
          </cell>
          <cell r="N37">
            <v>247213.24</v>
          </cell>
          <cell r="O37">
            <v>141131</v>
          </cell>
          <cell r="Q37">
            <v>177485</v>
          </cell>
          <cell r="R37">
            <v>172938.5</v>
          </cell>
          <cell r="S37">
            <v>161005</v>
          </cell>
        </row>
        <row r="39">
          <cell r="E39">
            <v>33.05027219378438</v>
          </cell>
          <cell r="F39">
            <v>30.333260796165352</v>
          </cell>
          <cell r="G39">
            <v>37.843902474271871</v>
          </cell>
          <cell r="I39">
            <v>32.235042292927609</v>
          </cell>
          <cell r="J39">
            <v>25.245347023011259</v>
          </cell>
          <cell r="K39">
            <v>36.763890707541272</v>
          </cell>
          <cell r="M39">
            <v>22.377910127247851</v>
          </cell>
          <cell r="N39">
            <v>25.475395713107996</v>
          </cell>
          <cell r="O39">
            <v>15.736685295285161</v>
          </cell>
          <cell r="Q39">
            <v>19.201911914738471</v>
          </cell>
          <cell r="R39">
            <v>18.373319252736792</v>
          </cell>
          <cell r="S39">
            <v>17.655528311569824</v>
          </cell>
          <cell r="T39">
            <v>26.663217078209616</v>
          </cell>
        </row>
        <row r="41">
          <cell r="E41">
            <v>0.61255542520389139</v>
          </cell>
          <cell r="F41">
            <v>0.64094680996153952</v>
          </cell>
          <cell r="G41">
            <v>0.59684895442674402</v>
          </cell>
          <cell r="I41">
            <v>0.64082146736326229</v>
          </cell>
          <cell r="J41">
            <v>0.67840645537233779</v>
          </cell>
          <cell r="K41">
            <v>0.56773151845550196</v>
          </cell>
          <cell r="M41">
            <v>0.67350676859799719</v>
          </cell>
          <cell r="N41">
            <v>0.60752070725393403</v>
          </cell>
          <cell r="O41">
            <v>0.65770176793912116</v>
          </cell>
          <cell r="Q41">
            <v>0.62366903501348181</v>
          </cell>
          <cell r="R41">
            <v>0.63367757621638032</v>
          </cell>
          <cell r="S41">
            <v>0.65032901663508114</v>
          </cell>
          <cell r="T41">
            <v>0.60738426330731776</v>
          </cell>
        </row>
        <row r="58">
          <cell r="E58">
            <v>335.57703000000004</v>
          </cell>
          <cell r="F58">
            <v>334.39238</v>
          </cell>
          <cell r="G58">
            <v>534.12597000000005</v>
          </cell>
          <cell r="I58">
            <v>345.67169999999999</v>
          </cell>
          <cell r="J58">
            <v>305.72782000000001</v>
          </cell>
          <cell r="K58">
            <v>339.72534000000002</v>
          </cell>
          <cell r="M58">
            <v>323.79198000000002</v>
          </cell>
          <cell r="N58">
            <v>353.96508</v>
          </cell>
          <cell r="O58">
            <v>344.47697999999997</v>
          </cell>
          <cell r="Q58">
            <v>344.89210000000003</v>
          </cell>
          <cell r="R58">
            <v>344.49734999999998</v>
          </cell>
          <cell r="S58">
            <v>330.41699999999997</v>
          </cell>
        </row>
        <row r="62">
          <cell r="E62">
            <v>15015792.66</v>
          </cell>
          <cell r="F62">
            <v>15388415.66</v>
          </cell>
          <cell r="G62">
            <v>14813713.530000001</v>
          </cell>
          <cell r="I62">
            <v>15954702.860000001</v>
          </cell>
          <cell r="J62">
            <v>14664731.079999998</v>
          </cell>
          <cell r="K62">
            <v>14458802.879999999</v>
          </cell>
          <cell r="M62">
            <v>16347726.23</v>
          </cell>
          <cell r="N62">
            <v>15288870.059999999</v>
          </cell>
          <cell r="O62">
            <v>16125695.629999997</v>
          </cell>
          <cell r="Q62">
            <v>15945237.399999999</v>
          </cell>
          <cell r="R62">
            <v>16252984.1</v>
          </cell>
          <cell r="S62">
            <v>16297860.539999999</v>
          </cell>
        </row>
        <row r="64">
          <cell r="E64">
            <v>12619210.09</v>
          </cell>
          <cell r="F64">
            <v>12927601.75</v>
          </cell>
          <cell r="G64">
            <v>12391653.770000001</v>
          </cell>
          <cell r="I64">
            <v>13525402.360000001</v>
          </cell>
          <cell r="J64">
            <v>12883989.52</v>
          </cell>
          <cell r="K64">
            <v>11968742.49</v>
          </cell>
          <cell r="M64">
            <v>13839232.780000001</v>
          </cell>
          <cell r="N64">
            <v>12818158.309999999</v>
          </cell>
          <cell r="O64">
            <v>13639975.049999997</v>
          </cell>
          <cell r="Q64">
            <v>13440843.649999999</v>
          </cell>
          <cell r="R64">
            <v>13735119.18</v>
          </cell>
          <cell r="S64">
            <v>13716704.83</v>
          </cell>
        </row>
        <row r="89">
          <cell r="E89">
            <v>1240144.74</v>
          </cell>
          <cell r="F89">
            <v>1297511.8700000001</v>
          </cell>
          <cell r="G89">
            <v>1250878.4099999999</v>
          </cell>
          <cell r="I89">
            <v>1250873.08</v>
          </cell>
          <cell r="J89">
            <v>590229.35</v>
          </cell>
          <cell r="K89">
            <v>1292457.0900000001</v>
          </cell>
          <cell r="M89">
            <v>1299184.68</v>
          </cell>
          <cell r="N89">
            <v>1257164.76</v>
          </cell>
          <cell r="O89">
            <v>1261737.56</v>
          </cell>
          <cell r="Q89">
            <v>1274584.49</v>
          </cell>
          <cell r="R89">
            <v>1269375.42</v>
          </cell>
          <cell r="S89">
            <v>1293714.8600000001</v>
          </cell>
        </row>
        <row r="92">
          <cell r="E92">
            <v>1156437.8299999998</v>
          </cell>
          <cell r="F92">
            <v>1163302.04</v>
          </cell>
          <cell r="G92">
            <v>1171181.3499999999</v>
          </cell>
          <cell r="I92">
            <v>1178427.42</v>
          </cell>
          <cell r="J92">
            <v>1190512.21</v>
          </cell>
          <cell r="K92">
            <v>1197603.2999999998</v>
          </cell>
          <cell r="M92">
            <v>1209308.77</v>
          </cell>
          <cell r="N92">
            <v>1213546.99</v>
          </cell>
          <cell r="O92">
            <v>1223983.02</v>
          </cell>
          <cell r="Q92">
            <v>1229809.26</v>
          </cell>
          <cell r="R92">
            <v>1248489.5</v>
          </cell>
          <cell r="S92">
            <v>1287440.8500000001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54">
          <cell r="E154">
            <v>1150552.0000000002</v>
          </cell>
          <cell r="F154">
            <v>1153408.75</v>
          </cell>
          <cell r="G154">
            <v>1178949.7</v>
          </cell>
          <cell r="I154">
            <v>1235492.1499999999</v>
          </cell>
          <cell r="J154">
            <v>1107487.95</v>
          </cell>
          <cell r="K154">
            <v>1235974.6599999999</v>
          </cell>
          <cell r="M154">
            <v>1150144.4099999999</v>
          </cell>
          <cell r="N154">
            <v>1343882.94</v>
          </cell>
          <cell r="O154">
            <v>1328940.8599999999</v>
          </cell>
          <cell r="Q154">
            <v>1264073.6500000001</v>
          </cell>
          <cell r="R154">
            <v>1318870.8</v>
          </cell>
          <cell r="S154">
            <v>1504966.9</v>
          </cell>
        </row>
        <row r="155">
          <cell r="E155">
            <v>624526.53</v>
          </cell>
          <cell r="F155">
            <v>631043.88</v>
          </cell>
          <cell r="G155">
            <v>649639.13</v>
          </cell>
          <cell r="I155">
            <v>678350.15</v>
          </cell>
          <cell r="J155">
            <v>603065.85</v>
          </cell>
          <cell r="K155">
            <v>669609.66</v>
          </cell>
          <cell r="M155">
            <v>616917.1</v>
          </cell>
          <cell r="N155">
            <v>732147.38</v>
          </cell>
          <cell r="O155">
            <v>724473.41</v>
          </cell>
          <cell r="Q155">
            <v>686388.16</v>
          </cell>
          <cell r="R155">
            <v>721999.85</v>
          </cell>
          <cell r="S155">
            <v>817468.98</v>
          </cell>
        </row>
        <row r="156">
          <cell r="E156">
            <v>506719.36</v>
          </cell>
          <cell r="F156">
            <v>505208.31</v>
          </cell>
          <cell r="G156">
            <v>518761.52</v>
          </cell>
          <cell r="I156">
            <v>547064.96</v>
          </cell>
          <cell r="J156">
            <v>491690.76</v>
          </cell>
          <cell r="K156">
            <v>543008.47</v>
          </cell>
          <cell r="M156">
            <v>509493.06</v>
          </cell>
          <cell r="N156">
            <v>587680.96</v>
          </cell>
          <cell r="O156">
            <v>579133.78</v>
          </cell>
          <cell r="Q156">
            <v>554433.89</v>
          </cell>
          <cell r="R156">
            <v>572764.17000000004</v>
          </cell>
          <cell r="S156">
            <v>662069.59</v>
          </cell>
        </row>
        <row r="157">
          <cell r="E157">
            <v>19306.11</v>
          </cell>
          <cell r="F157">
            <v>17156.560000000001</v>
          </cell>
          <cell r="G157">
            <v>10549.05</v>
          </cell>
          <cell r="I157">
            <v>10077.040000000001</v>
          </cell>
          <cell r="J157">
            <v>12731.34</v>
          </cell>
          <cell r="K157">
            <v>23356.53</v>
          </cell>
          <cell r="M157">
            <v>23734.25</v>
          </cell>
          <cell r="N157">
            <v>24054.6</v>
          </cell>
          <cell r="O157">
            <v>25333.67</v>
          </cell>
          <cell r="Q157">
            <v>23251.599999999999</v>
          </cell>
          <cell r="R157">
            <v>24106.78</v>
          </cell>
          <cell r="S157">
            <v>25428.33</v>
          </cell>
        </row>
        <row r="286">
          <cell r="E286">
            <v>3728860.9999999995</v>
          </cell>
          <cell r="F286">
            <v>4104835.8200000003</v>
          </cell>
          <cell r="G286">
            <v>4023986.5699999994</v>
          </cell>
          <cell r="I286">
            <v>3670391.25</v>
          </cell>
          <cell r="J286">
            <v>4456343.3100000005</v>
          </cell>
          <cell r="K286">
            <v>4311577.2299999995</v>
          </cell>
          <cell r="M286">
            <v>3991178.2100000004</v>
          </cell>
          <cell r="N286">
            <v>4008620.77</v>
          </cell>
          <cell r="O286">
            <v>4883205.3099999996</v>
          </cell>
          <cell r="Q286">
            <v>4615662.3299999991</v>
          </cell>
          <cell r="R286">
            <v>4781775.84</v>
          </cell>
          <cell r="S286">
            <v>6932031.8099999996</v>
          </cell>
        </row>
      </sheetData>
      <sheetData sheetId="26">
        <row r="9">
          <cell r="E9">
            <v>43</v>
          </cell>
          <cell r="F9">
            <v>89</v>
          </cell>
          <cell r="G9">
            <v>61</v>
          </cell>
          <cell r="I9">
            <v>64</v>
          </cell>
          <cell r="J9">
            <v>127</v>
          </cell>
          <cell r="K9">
            <v>117</v>
          </cell>
          <cell r="M9">
            <v>23</v>
          </cell>
          <cell r="N9">
            <v>66</v>
          </cell>
          <cell r="O9">
            <v>73</v>
          </cell>
          <cell r="Q9">
            <v>42</v>
          </cell>
          <cell r="R9">
            <v>21</v>
          </cell>
          <cell r="S9">
            <v>43</v>
          </cell>
        </row>
        <row r="11">
          <cell r="E11">
            <v>14</v>
          </cell>
          <cell r="F11">
            <v>77</v>
          </cell>
          <cell r="G11">
            <v>35</v>
          </cell>
          <cell r="I11">
            <v>56</v>
          </cell>
          <cell r="J11">
            <v>125</v>
          </cell>
          <cell r="K11">
            <v>100</v>
          </cell>
          <cell r="M11">
            <v>17</v>
          </cell>
          <cell r="N11">
            <v>51</v>
          </cell>
          <cell r="O11">
            <v>28</v>
          </cell>
          <cell r="Q11">
            <v>25</v>
          </cell>
          <cell r="R11">
            <v>21</v>
          </cell>
          <cell r="S11">
            <v>43</v>
          </cell>
        </row>
        <row r="12">
          <cell r="E12">
            <v>29</v>
          </cell>
          <cell r="F12">
            <v>12</v>
          </cell>
          <cell r="G12">
            <v>26</v>
          </cell>
          <cell r="I12">
            <v>8</v>
          </cell>
          <cell r="J12">
            <v>2</v>
          </cell>
          <cell r="K12">
            <v>17</v>
          </cell>
          <cell r="M12">
            <v>6</v>
          </cell>
          <cell r="N12">
            <v>15</v>
          </cell>
          <cell r="O12">
            <v>45</v>
          </cell>
          <cell r="Q12">
            <v>17</v>
          </cell>
          <cell r="R12">
            <v>0</v>
          </cell>
          <cell r="S12">
            <v>0</v>
          </cell>
        </row>
        <row r="30">
          <cell r="E30">
            <v>133489</v>
          </cell>
          <cell r="F30">
            <v>136715</v>
          </cell>
          <cell r="G30">
            <v>136416</v>
          </cell>
          <cell r="I30">
            <v>149482</v>
          </cell>
          <cell r="J30">
            <v>144530</v>
          </cell>
          <cell r="K30">
            <v>133324</v>
          </cell>
          <cell r="M30">
            <v>152728</v>
          </cell>
          <cell r="N30">
            <v>154623</v>
          </cell>
          <cell r="O30">
            <v>153966</v>
          </cell>
          <cell r="Q30">
            <v>143737</v>
          </cell>
          <cell r="R30">
            <v>143560</v>
          </cell>
          <cell r="S30">
            <v>140534</v>
          </cell>
        </row>
        <row r="37">
          <cell r="E37">
            <v>32259</v>
          </cell>
          <cell r="F37">
            <v>27416</v>
          </cell>
          <cell r="G37">
            <v>45756</v>
          </cell>
          <cell r="I37">
            <v>41665</v>
          </cell>
          <cell r="J37">
            <v>20698</v>
          </cell>
          <cell r="K37">
            <v>53956</v>
          </cell>
          <cell r="M37">
            <v>37140</v>
          </cell>
          <cell r="N37">
            <v>38024</v>
          </cell>
          <cell r="O37">
            <v>28782.080000000002</v>
          </cell>
          <cell r="Q37">
            <v>42371.59</v>
          </cell>
          <cell r="R37">
            <v>54637.979999999996</v>
          </cell>
          <cell r="S37">
            <v>49950</v>
          </cell>
        </row>
        <row r="39">
          <cell r="E39">
            <v>18.631527878850886</v>
          </cell>
          <cell r="F39">
            <v>16.533092115181667</v>
          </cell>
          <cell r="G39">
            <v>24.647174161297968</v>
          </cell>
          <cell r="I39">
            <v>21.531409554126963</v>
          </cell>
          <cell r="J39">
            <v>12.354285918931341</v>
          </cell>
          <cell r="K39">
            <v>27.785445032648777</v>
          </cell>
          <cell r="M39">
            <v>19.213558129549252</v>
          </cell>
          <cell r="N39">
            <v>19.334401138992703</v>
          </cell>
          <cell r="O39">
            <v>15.39074589992995</v>
          </cell>
          <cell r="Q39">
            <v>21.971153896012982</v>
          </cell>
          <cell r="R39">
            <v>26.821583729732119</v>
          </cell>
          <cell r="S39">
            <v>25.273096169317093</v>
          </cell>
          <cell r="T39">
            <v>20.997398956917309</v>
          </cell>
        </row>
        <row r="41">
          <cell r="E41">
            <v>0.40486054665227045</v>
          </cell>
          <cell r="F41">
            <v>0.42610254012778553</v>
          </cell>
          <cell r="G41">
            <v>0.40883691448248782</v>
          </cell>
          <cell r="I41">
            <v>0.44557383108482718</v>
          </cell>
          <cell r="J41">
            <v>0.47292919641630071</v>
          </cell>
          <cell r="K41">
            <v>0.38975705229492841</v>
          </cell>
          <cell r="M41">
            <v>0.45872529584910193</v>
          </cell>
          <cell r="N41">
            <v>0.44804300109386203</v>
          </cell>
          <cell r="O41">
            <v>0.45841632798892412</v>
          </cell>
          <cell r="Q41">
            <v>0.41214910394265236</v>
          </cell>
          <cell r="R41">
            <v>0.4106195905245153</v>
          </cell>
          <cell r="S41">
            <v>0.4144445427467634</v>
          </cell>
          <cell r="T41">
            <v>0.40565696040492616</v>
          </cell>
        </row>
        <row r="58">
          <cell r="E58">
            <v>65.398539999999997</v>
          </cell>
          <cell r="F58">
            <v>62.481909999999999</v>
          </cell>
          <cell r="G58">
            <v>70.304310000000001</v>
          </cell>
          <cell r="I58">
            <v>72.876170000000002</v>
          </cell>
          <cell r="J58">
            <v>62.530159999999995</v>
          </cell>
          <cell r="K58">
            <v>72.352189999999993</v>
          </cell>
          <cell r="M58">
            <v>72.212970000000013</v>
          </cell>
          <cell r="N58">
            <v>74.25530000000002</v>
          </cell>
          <cell r="O58">
            <v>72.687929999999994</v>
          </cell>
          <cell r="Q58">
            <v>72.857440000000011</v>
          </cell>
          <cell r="R58">
            <v>77.003490000000014</v>
          </cell>
          <cell r="S58">
            <v>73.308639999999983</v>
          </cell>
        </row>
        <row r="62">
          <cell r="E62">
            <v>2575291.6999999997</v>
          </cell>
          <cell r="F62">
            <v>2658141.0700000003</v>
          </cell>
          <cell r="G62">
            <v>2652758.88</v>
          </cell>
          <cell r="I62">
            <v>2887859.4800000004</v>
          </cell>
          <cell r="J62">
            <v>2830022.0999999992</v>
          </cell>
          <cell r="K62">
            <v>2619479.37</v>
          </cell>
          <cell r="M62">
            <v>2930949.5400000005</v>
          </cell>
          <cell r="N62">
            <v>2960705.69</v>
          </cell>
          <cell r="O62">
            <v>2981068.0999999996</v>
          </cell>
          <cell r="Q62">
            <v>2787724.69</v>
          </cell>
          <cell r="R62">
            <v>2792684.7300000004</v>
          </cell>
          <cell r="S62">
            <v>2747020.3200000003</v>
          </cell>
        </row>
        <row r="64">
          <cell r="E64">
            <v>2045151.22</v>
          </cell>
          <cell r="F64">
            <v>2114252.6800000002</v>
          </cell>
          <cell r="G64">
            <v>2109470.65</v>
          </cell>
          <cell r="I64">
            <v>2343337.0800000005</v>
          </cell>
          <cell r="J64">
            <v>2280609.7199999993</v>
          </cell>
          <cell r="K64">
            <v>2051493.9599999997</v>
          </cell>
          <cell r="M64">
            <v>2370792.3900000006</v>
          </cell>
          <cell r="N64">
            <v>2388810.64</v>
          </cell>
          <cell r="O64">
            <v>2404234.6299999994</v>
          </cell>
          <cell r="Q64">
            <v>2210486.9900000002</v>
          </cell>
          <cell r="R64">
            <v>2213595.0800000005</v>
          </cell>
          <cell r="S64">
            <v>2170725.4400000004</v>
          </cell>
        </row>
        <row r="89">
          <cell r="E89">
            <v>346110</v>
          </cell>
          <cell r="F89">
            <v>344210</v>
          </cell>
          <cell r="G89">
            <v>346770</v>
          </cell>
          <cell r="I89">
            <v>345950</v>
          </cell>
          <cell r="J89">
            <v>346020</v>
          </cell>
          <cell r="K89">
            <v>357680</v>
          </cell>
          <cell r="M89">
            <v>349050</v>
          </cell>
          <cell r="N89">
            <v>358430</v>
          </cell>
          <cell r="O89">
            <v>361080</v>
          </cell>
          <cell r="Q89">
            <v>359865.05</v>
          </cell>
          <cell r="R89">
            <v>361100</v>
          </cell>
          <cell r="S89">
            <v>355740</v>
          </cell>
        </row>
        <row r="92">
          <cell r="E92">
            <v>184030.47999999998</v>
          </cell>
          <cell r="F92">
            <v>199678.39</v>
          </cell>
          <cell r="G92">
            <v>196518.23</v>
          </cell>
          <cell r="I92">
            <v>198572.4</v>
          </cell>
          <cell r="J92">
            <v>203392.38</v>
          </cell>
          <cell r="K92">
            <v>210305.41</v>
          </cell>
          <cell r="M92">
            <v>211107.15000000002</v>
          </cell>
          <cell r="N92">
            <v>213465.05</v>
          </cell>
          <cell r="O92">
            <v>215753.47</v>
          </cell>
          <cell r="Q92">
            <v>217372.65</v>
          </cell>
          <cell r="R92">
            <v>217989.65</v>
          </cell>
          <cell r="S92">
            <v>220554.88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54">
          <cell r="E154">
            <v>228161.41999999998</v>
          </cell>
          <cell r="F154">
            <v>220516.55</v>
          </cell>
          <cell r="G154">
            <v>245368.31000000003</v>
          </cell>
          <cell r="I154">
            <v>264202.40999999997</v>
          </cell>
          <cell r="J154">
            <v>231623.28999999998</v>
          </cell>
          <cell r="K154">
            <v>272281.26</v>
          </cell>
          <cell r="M154">
            <v>257061.37</v>
          </cell>
          <cell r="N154">
            <v>286500.3</v>
          </cell>
          <cell r="O154">
            <v>282511.58</v>
          </cell>
          <cell r="Q154">
            <v>277602.92000000004</v>
          </cell>
          <cell r="R154">
            <v>302113.90000000002</v>
          </cell>
          <cell r="S154">
            <v>339199.94</v>
          </cell>
        </row>
        <row r="155">
          <cell r="E155">
            <v>107032.43</v>
          </cell>
          <cell r="F155">
            <v>104185.92</v>
          </cell>
          <cell r="G155">
            <v>111727.1</v>
          </cell>
          <cell r="I155">
            <v>121251.31</v>
          </cell>
          <cell r="J155">
            <v>107517.99</v>
          </cell>
          <cell r="K155">
            <v>127834.88</v>
          </cell>
          <cell r="M155">
            <v>119788.61</v>
          </cell>
          <cell r="N155">
            <v>133899.31</v>
          </cell>
          <cell r="O155">
            <v>131797.29</v>
          </cell>
          <cell r="Q155">
            <v>128409.99</v>
          </cell>
          <cell r="R155">
            <v>141257.66</v>
          </cell>
          <cell r="S155">
            <v>159369.13</v>
          </cell>
        </row>
        <row r="156">
          <cell r="E156">
            <v>115333.87</v>
          </cell>
          <cell r="F156">
            <v>111012.45</v>
          </cell>
          <cell r="G156">
            <v>131038.17</v>
          </cell>
          <cell r="I156">
            <v>140281.44</v>
          </cell>
          <cell r="J156">
            <v>120572.69</v>
          </cell>
          <cell r="K156">
            <v>136818.69</v>
          </cell>
          <cell r="M156">
            <v>130606.07</v>
          </cell>
          <cell r="N156">
            <v>145813.24</v>
          </cell>
          <cell r="O156">
            <v>141229.1</v>
          </cell>
          <cell r="Q156">
            <v>140933.85</v>
          </cell>
          <cell r="R156">
            <v>150905.53</v>
          </cell>
          <cell r="S156">
            <v>170573.74</v>
          </cell>
        </row>
        <row r="157">
          <cell r="E157">
            <v>5795.12</v>
          </cell>
          <cell r="F157">
            <v>5318.18</v>
          </cell>
          <cell r="G157">
            <v>2603.04</v>
          </cell>
          <cell r="I157">
            <v>2669.66</v>
          </cell>
          <cell r="J157">
            <v>3532.61</v>
          </cell>
          <cell r="K157">
            <v>7627.69</v>
          </cell>
          <cell r="M157">
            <v>6666.69</v>
          </cell>
          <cell r="N157">
            <v>6787.75</v>
          </cell>
          <cell r="O157">
            <v>9485.19</v>
          </cell>
          <cell r="Q157">
            <v>8259.08</v>
          </cell>
          <cell r="R157">
            <v>9950.7099999999991</v>
          </cell>
          <cell r="S157">
            <v>9257.07</v>
          </cell>
        </row>
        <row r="286">
          <cell r="E286">
            <v>1241184.06</v>
          </cell>
          <cell r="F286">
            <v>1193376.2900000003</v>
          </cell>
          <cell r="G286">
            <v>1215658.92</v>
          </cell>
          <cell r="I286">
            <v>1303774.3700000001</v>
          </cell>
          <cell r="J286">
            <v>1200813.57</v>
          </cell>
          <cell r="K286">
            <v>1396725.7099999997</v>
          </cell>
          <cell r="M286">
            <v>1520356.2299999997</v>
          </cell>
          <cell r="N286">
            <v>1316290.7000000004</v>
          </cell>
          <cell r="O286">
            <v>1579867.18</v>
          </cell>
          <cell r="Q286">
            <v>1302638.4100000001</v>
          </cell>
          <cell r="R286">
            <v>1366159.9800000002</v>
          </cell>
          <cell r="S286">
            <v>1426191.17</v>
          </cell>
        </row>
      </sheetData>
      <sheetData sheetId="27">
        <row r="9">
          <cell r="E9">
            <v>9</v>
          </cell>
          <cell r="F9">
            <v>4</v>
          </cell>
          <cell r="G9">
            <v>12</v>
          </cell>
          <cell r="I9">
            <v>5</v>
          </cell>
          <cell r="J9">
            <v>8</v>
          </cell>
          <cell r="K9">
            <v>10</v>
          </cell>
          <cell r="M9">
            <v>5</v>
          </cell>
          <cell r="N9">
            <v>3</v>
          </cell>
          <cell r="O9">
            <v>6</v>
          </cell>
          <cell r="Q9">
            <v>4</v>
          </cell>
          <cell r="R9">
            <v>8</v>
          </cell>
          <cell r="S9">
            <v>5</v>
          </cell>
        </row>
        <row r="11">
          <cell r="E11">
            <v>9</v>
          </cell>
          <cell r="F11">
            <v>4</v>
          </cell>
          <cell r="G11">
            <v>11</v>
          </cell>
          <cell r="I11">
            <v>5</v>
          </cell>
          <cell r="J11">
            <v>7</v>
          </cell>
          <cell r="K11">
            <v>8</v>
          </cell>
          <cell r="M11">
            <v>4</v>
          </cell>
          <cell r="N11">
            <v>3</v>
          </cell>
          <cell r="O11">
            <v>6</v>
          </cell>
          <cell r="Q11">
            <v>4</v>
          </cell>
          <cell r="R11">
            <v>6</v>
          </cell>
          <cell r="S11">
            <v>5</v>
          </cell>
        </row>
        <row r="12">
          <cell r="E12">
            <v>0</v>
          </cell>
          <cell r="F12">
            <v>0</v>
          </cell>
          <cell r="G12">
            <v>1</v>
          </cell>
          <cell r="I12">
            <v>0</v>
          </cell>
          <cell r="J12">
            <v>1</v>
          </cell>
          <cell r="K12">
            <v>2</v>
          </cell>
          <cell r="M12">
            <v>1</v>
          </cell>
          <cell r="N12">
            <v>0</v>
          </cell>
          <cell r="O12">
            <v>0</v>
          </cell>
          <cell r="Q12">
            <v>0</v>
          </cell>
          <cell r="R12">
            <v>2</v>
          </cell>
          <cell r="S12">
            <v>0</v>
          </cell>
        </row>
        <row r="30">
          <cell r="E30">
            <v>45008</v>
          </cell>
          <cell r="F30">
            <v>46520</v>
          </cell>
          <cell r="G30">
            <v>48321</v>
          </cell>
          <cell r="I30">
            <v>51779</v>
          </cell>
          <cell r="J30">
            <v>46127</v>
          </cell>
          <cell r="K30">
            <v>45369</v>
          </cell>
          <cell r="M30">
            <v>49960</v>
          </cell>
          <cell r="N30">
            <v>47891</v>
          </cell>
          <cell r="O30">
            <v>47946</v>
          </cell>
          <cell r="Q30">
            <v>49225</v>
          </cell>
          <cell r="R30">
            <v>48684</v>
          </cell>
          <cell r="S30">
            <v>46838</v>
          </cell>
        </row>
        <row r="37">
          <cell r="E37">
            <v>16183.55</v>
          </cell>
          <cell r="F37">
            <v>12985.48</v>
          </cell>
          <cell r="G37">
            <v>14421</v>
          </cell>
          <cell r="I37">
            <v>6531</v>
          </cell>
          <cell r="J37">
            <v>10206</v>
          </cell>
          <cell r="K37">
            <v>18131</v>
          </cell>
          <cell r="M37">
            <v>10215</v>
          </cell>
          <cell r="N37">
            <v>14194</v>
          </cell>
          <cell r="O37">
            <v>15173</v>
          </cell>
          <cell r="Q37">
            <v>15774</v>
          </cell>
          <cell r="R37">
            <v>21830</v>
          </cell>
          <cell r="S37">
            <v>22428</v>
          </cell>
        </row>
        <row r="39">
          <cell r="E39">
            <v>26.037825401422271</v>
          </cell>
          <cell r="F39">
            <v>21.620125869934402</v>
          </cell>
          <cell r="G39">
            <v>22.922859277391872</v>
          </cell>
          <cell r="I39">
            <v>11.113190852164443</v>
          </cell>
          <cell r="J39">
            <v>18.029253815715094</v>
          </cell>
          <cell r="K39">
            <v>28.068735970276336</v>
          </cell>
          <cell r="M39">
            <v>16.833934839570873</v>
          </cell>
          <cell r="N39">
            <v>22.708220010878954</v>
          </cell>
          <cell r="O39">
            <v>23.76797518719258</v>
          </cell>
          <cell r="Q39">
            <v>24.07545902715243</v>
          </cell>
          <cell r="R39">
            <v>30.737820332300757</v>
          </cell>
          <cell r="S39">
            <v>32.125821838339562</v>
          </cell>
          <cell r="T39">
            <v>23.477640001318434</v>
          </cell>
        </row>
        <row r="41">
          <cell r="E41">
            <v>0.52010423347373658</v>
          </cell>
          <cell r="F41">
            <v>0.55450265212467964</v>
          </cell>
          <cell r="G41">
            <v>0.55589940637798541</v>
          </cell>
          <cell r="I41">
            <v>0.59388100358422935</v>
          </cell>
          <cell r="J41">
            <v>0.5845964716617662</v>
          </cell>
          <cell r="K41">
            <v>0.51815051479279806</v>
          </cell>
          <cell r="M41">
            <v>0.58845700824499414</v>
          </cell>
          <cell r="N41">
            <v>0.54560161318804012</v>
          </cell>
          <cell r="O41">
            <v>0.56413695728909274</v>
          </cell>
          <cell r="Q41">
            <v>0.55990945902907319</v>
          </cell>
          <cell r="R41">
            <v>0.55287858225778053</v>
          </cell>
          <cell r="S41">
            <v>0.54867920107772505</v>
          </cell>
          <cell r="T41">
            <v>0.54696124958584702</v>
          </cell>
        </row>
        <row r="58">
          <cell r="E58">
            <v>18.849</v>
          </cell>
          <cell r="F58">
            <v>17.013290000000001</v>
          </cell>
          <cell r="G58">
            <v>26.15812</v>
          </cell>
          <cell r="I58">
            <v>17.24981</v>
          </cell>
          <cell r="J58">
            <v>15.881119999999999</v>
          </cell>
          <cell r="K58">
            <v>18.954700000000003</v>
          </cell>
          <cell r="M58">
            <v>18.441039999999997</v>
          </cell>
          <cell r="N58">
            <v>18.816500000000001</v>
          </cell>
          <cell r="O58">
            <v>19.924509999999998</v>
          </cell>
          <cell r="Q58">
            <v>20.445779999999999</v>
          </cell>
          <cell r="R58">
            <v>22.206850000000003</v>
          </cell>
          <cell r="S58">
            <v>20.703519999999997</v>
          </cell>
        </row>
        <row r="62">
          <cell r="E62">
            <v>907356.12</v>
          </cell>
          <cell r="F62">
            <v>933704.52999999991</v>
          </cell>
          <cell r="G62">
            <v>974307.97000000009</v>
          </cell>
          <cell r="I62">
            <v>1041288.29</v>
          </cell>
          <cell r="J62">
            <v>927901.06</v>
          </cell>
          <cell r="K62">
            <v>916716.22</v>
          </cell>
          <cell r="M62">
            <v>997463.55</v>
          </cell>
          <cell r="N62">
            <v>961620.28</v>
          </cell>
          <cell r="O62">
            <v>962489.68000000017</v>
          </cell>
          <cell r="Q62">
            <v>990998.24</v>
          </cell>
          <cell r="R62">
            <v>980800.12</v>
          </cell>
          <cell r="S62">
            <v>997248.81</v>
          </cell>
        </row>
        <row r="64">
          <cell r="E64">
            <v>782441.08</v>
          </cell>
          <cell r="F64">
            <v>808373.67999999993</v>
          </cell>
          <cell r="G64">
            <v>849044.67</v>
          </cell>
          <cell r="I64">
            <v>915133.91</v>
          </cell>
          <cell r="J64">
            <v>801556.75</v>
          </cell>
          <cell r="K64">
            <v>789544.2</v>
          </cell>
          <cell r="M64">
            <v>870218.54</v>
          </cell>
          <cell r="N64">
            <v>833986.46000000008</v>
          </cell>
          <cell r="O64">
            <v>834813.24000000011</v>
          </cell>
          <cell r="Q64">
            <v>863102.34</v>
          </cell>
          <cell r="R64">
            <v>852156.76</v>
          </cell>
          <cell r="S64">
            <v>824536.93</v>
          </cell>
        </row>
        <row r="89">
          <cell r="E89">
            <v>85660</v>
          </cell>
          <cell r="F89">
            <v>85940</v>
          </cell>
          <cell r="G89">
            <v>85370</v>
          </cell>
          <cell r="I89">
            <v>86060</v>
          </cell>
          <cell r="J89">
            <v>85940</v>
          </cell>
          <cell r="K89">
            <v>86390</v>
          </cell>
          <cell r="M89">
            <v>86330</v>
          </cell>
          <cell r="N89">
            <v>86650</v>
          </cell>
          <cell r="O89">
            <v>86540</v>
          </cell>
          <cell r="Q89">
            <v>86630</v>
          </cell>
          <cell r="R89">
            <v>86960</v>
          </cell>
          <cell r="S89">
            <v>130834</v>
          </cell>
        </row>
        <row r="92">
          <cell r="E92">
            <v>39255.040000000001</v>
          </cell>
          <cell r="F92">
            <v>39390.850000000006</v>
          </cell>
          <cell r="G92">
            <v>39893.300000000003</v>
          </cell>
          <cell r="I92">
            <v>40094.380000000005</v>
          </cell>
          <cell r="J92">
            <v>40404.310000000005</v>
          </cell>
          <cell r="K92">
            <v>40782.020000000004</v>
          </cell>
          <cell r="M92">
            <v>40915.01</v>
          </cell>
          <cell r="N92">
            <v>40983.82</v>
          </cell>
          <cell r="O92">
            <v>41136.44000000001</v>
          </cell>
          <cell r="Q92">
            <v>41265.9</v>
          </cell>
          <cell r="R92">
            <v>41683.360000000001</v>
          </cell>
          <cell r="S92">
            <v>41877.879999999997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54">
          <cell r="E154">
            <v>64662.460000000006</v>
          </cell>
          <cell r="F154">
            <v>59122.32</v>
          </cell>
          <cell r="G154">
            <v>61296.42</v>
          </cell>
          <cell r="I154">
            <v>62075.57</v>
          </cell>
          <cell r="J154">
            <v>56725.81</v>
          </cell>
          <cell r="K154">
            <v>68078.849999999991</v>
          </cell>
          <cell r="M154">
            <v>63092.78</v>
          </cell>
          <cell r="N154">
            <v>72058.819999999992</v>
          </cell>
          <cell r="O154">
            <v>74670.710000000006</v>
          </cell>
          <cell r="Q154">
            <v>76900.25</v>
          </cell>
          <cell r="R154">
            <v>82787.009999999995</v>
          </cell>
          <cell r="S154">
            <v>92779.31</v>
          </cell>
        </row>
        <row r="155">
          <cell r="E155">
            <v>25942.52</v>
          </cell>
          <cell r="F155">
            <v>24069.77</v>
          </cell>
          <cell r="G155">
            <v>24443.46</v>
          </cell>
          <cell r="I155">
            <v>24572.51</v>
          </cell>
          <cell r="J155">
            <v>22459.45</v>
          </cell>
          <cell r="K155">
            <v>26803.67</v>
          </cell>
          <cell r="M155">
            <v>24437.81</v>
          </cell>
          <cell r="N155">
            <v>27577.7</v>
          </cell>
          <cell r="O155">
            <v>29208.74</v>
          </cell>
          <cell r="Q155">
            <v>30070.42</v>
          </cell>
          <cell r="R155">
            <v>32598.26</v>
          </cell>
          <cell r="S155">
            <v>36606.44</v>
          </cell>
        </row>
        <row r="156">
          <cell r="E156">
            <v>36158.22</v>
          </cell>
          <cell r="F156">
            <v>33876.559999999998</v>
          </cell>
          <cell r="G156">
            <v>34899.61</v>
          </cell>
          <cell r="I156">
            <v>35433.54</v>
          </cell>
          <cell r="J156">
            <v>32416.5</v>
          </cell>
          <cell r="K156">
            <v>38530.99</v>
          </cell>
          <cell r="M156">
            <v>35200.81</v>
          </cell>
          <cell r="N156">
            <v>39713.339999999997</v>
          </cell>
          <cell r="O156">
            <v>41359.19</v>
          </cell>
          <cell r="Q156">
            <v>42286.48</v>
          </cell>
          <cell r="R156">
            <v>45545.64</v>
          </cell>
          <cell r="S156">
            <v>51390.64</v>
          </cell>
        </row>
        <row r="157">
          <cell r="E157">
            <v>2561.7199999999998</v>
          </cell>
          <cell r="F157">
            <v>1175.99</v>
          </cell>
          <cell r="G157">
            <v>1953.35</v>
          </cell>
          <cell r="I157">
            <v>2069.52</v>
          </cell>
          <cell r="J157">
            <v>1849.86</v>
          </cell>
          <cell r="K157">
            <v>2744.19</v>
          </cell>
          <cell r="M157">
            <v>3454.16</v>
          </cell>
          <cell r="N157">
            <v>4767.78</v>
          </cell>
          <cell r="O157">
            <v>4102.78</v>
          </cell>
          <cell r="Q157">
            <v>4543.3500000000004</v>
          </cell>
          <cell r="R157">
            <v>4643.1099999999997</v>
          </cell>
          <cell r="S157">
            <v>4782.2299999999996</v>
          </cell>
        </row>
        <row r="286">
          <cell r="E286">
            <v>446160.28</v>
          </cell>
          <cell r="F286">
            <v>609696.26000000013</v>
          </cell>
          <cell r="G286">
            <v>580397.13</v>
          </cell>
          <cell r="I286">
            <v>546682.62</v>
          </cell>
          <cell r="J286">
            <v>537910.87</v>
          </cell>
          <cell r="K286">
            <v>648826.45000000007</v>
          </cell>
          <cell r="M286">
            <v>610179.94999999995</v>
          </cell>
          <cell r="N286">
            <v>755623.54</v>
          </cell>
          <cell r="O286">
            <v>914208.66999999993</v>
          </cell>
          <cell r="Q286">
            <v>841554.5</v>
          </cell>
          <cell r="R286">
            <v>505088.66000000003</v>
          </cell>
          <cell r="S286">
            <v>662660.42000000016</v>
          </cell>
        </row>
      </sheetData>
      <sheetData sheetId="28">
        <row r="9">
          <cell r="E9">
            <v>21</v>
          </cell>
          <cell r="F9">
            <v>6</v>
          </cell>
          <cell r="G9">
            <v>7</v>
          </cell>
          <cell r="I9">
            <v>8</v>
          </cell>
          <cell r="J9">
            <v>9</v>
          </cell>
          <cell r="K9">
            <v>26</v>
          </cell>
          <cell r="M9">
            <v>5</v>
          </cell>
          <cell r="N9">
            <v>6</v>
          </cell>
          <cell r="O9">
            <v>8</v>
          </cell>
          <cell r="Q9">
            <v>13</v>
          </cell>
          <cell r="R9">
            <v>7</v>
          </cell>
          <cell r="S9">
            <v>6</v>
          </cell>
        </row>
        <row r="11">
          <cell r="E11">
            <v>21</v>
          </cell>
          <cell r="F11">
            <v>6</v>
          </cell>
          <cell r="G11">
            <v>5</v>
          </cell>
          <cell r="I11">
            <v>8</v>
          </cell>
          <cell r="J11">
            <v>7</v>
          </cell>
          <cell r="K11">
            <v>26</v>
          </cell>
          <cell r="M11">
            <v>4</v>
          </cell>
          <cell r="N11">
            <v>4</v>
          </cell>
          <cell r="O11">
            <v>8</v>
          </cell>
          <cell r="Q11">
            <v>13</v>
          </cell>
          <cell r="R11">
            <v>7</v>
          </cell>
          <cell r="S11">
            <v>6</v>
          </cell>
        </row>
        <row r="12">
          <cell r="E12">
            <v>0</v>
          </cell>
          <cell r="F12">
            <v>0</v>
          </cell>
          <cell r="G12">
            <v>2</v>
          </cell>
          <cell r="I12">
            <v>0</v>
          </cell>
          <cell r="J12">
            <v>2</v>
          </cell>
          <cell r="K12">
            <v>0</v>
          </cell>
          <cell r="M12">
            <v>1</v>
          </cell>
          <cell r="N12">
            <v>2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70462</v>
          </cell>
          <cell r="F30">
            <v>67879</v>
          </cell>
          <cell r="G30">
            <v>65890</v>
          </cell>
          <cell r="I30">
            <v>73242</v>
          </cell>
          <cell r="J30">
            <v>70434</v>
          </cell>
          <cell r="K30">
            <v>64024</v>
          </cell>
          <cell r="M30">
            <v>77127</v>
          </cell>
          <cell r="N30">
            <v>78307</v>
          </cell>
          <cell r="O30">
            <v>78398</v>
          </cell>
          <cell r="Q30">
            <v>74045</v>
          </cell>
          <cell r="R30">
            <v>75092</v>
          </cell>
          <cell r="S30">
            <v>71901</v>
          </cell>
        </row>
        <row r="37">
          <cell r="E37">
            <v>27232</v>
          </cell>
          <cell r="F37">
            <v>26455</v>
          </cell>
          <cell r="G37">
            <v>46850</v>
          </cell>
          <cell r="I37">
            <v>40170</v>
          </cell>
          <cell r="J37">
            <v>22894</v>
          </cell>
          <cell r="K37">
            <v>43794</v>
          </cell>
          <cell r="M37">
            <v>32136</v>
          </cell>
          <cell r="N37">
            <v>35070</v>
          </cell>
          <cell r="O37">
            <v>32093</v>
          </cell>
          <cell r="Q37">
            <v>32196</v>
          </cell>
          <cell r="R37">
            <v>31648</v>
          </cell>
          <cell r="S37">
            <v>32504</v>
          </cell>
        </row>
        <row r="39">
          <cell r="E39">
            <v>27.278919741956166</v>
          </cell>
          <cell r="F39">
            <v>27.394068674149857</v>
          </cell>
          <cell r="G39">
            <v>40.532239784750878</v>
          </cell>
          <cell r="I39">
            <v>34.272112209813237</v>
          </cell>
          <cell r="J39">
            <v>23.634223892307059</v>
          </cell>
          <cell r="K39">
            <v>39.277130044843048</v>
          </cell>
          <cell r="M39">
            <v>28.531349326135981</v>
          </cell>
          <cell r="N39">
            <v>29.994611746392863</v>
          </cell>
          <cell r="O39">
            <v>27.987023746195639</v>
          </cell>
          <cell r="Q39">
            <v>29.418322033588566</v>
          </cell>
          <cell r="R39">
            <v>28.56756000469386</v>
          </cell>
          <cell r="S39">
            <v>30.026512457159747</v>
          </cell>
          <cell r="T39">
            <v>30.760318897078914</v>
          </cell>
        </row>
        <row r="41">
          <cell r="E41">
            <v>0.50331438041086896</v>
          </cell>
          <cell r="F41">
            <v>0.5000294659300184</v>
          </cell>
          <cell r="G41">
            <v>0.46946082185924726</v>
          </cell>
          <cell r="I41">
            <v>0.52115256673438237</v>
          </cell>
          <cell r="J41">
            <v>0.55407488986784137</v>
          </cell>
          <cell r="K41">
            <v>0.45346148261733343</v>
          </cell>
          <cell r="M41">
            <v>0.56274488344095441</v>
          </cell>
          <cell r="N41">
            <v>0.55237967593800918</v>
          </cell>
          <cell r="O41">
            <v>0.57076917476611699</v>
          </cell>
          <cell r="Q41">
            <v>0.52072125290969573</v>
          </cell>
          <cell r="R41">
            <v>0.52727962138553797</v>
          </cell>
          <cell r="S41">
            <v>0.5211916929433511</v>
          </cell>
          <cell r="T41">
            <v>0.51147905670341864</v>
          </cell>
        </row>
        <row r="58">
          <cell r="E58">
            <v>42.089599999999997</v>
          </cell>
          <cell r="F58">
            <v>41.185169999999999</v>
          </cell>
          <cell r="G58">
            <v>47.280320000000003</v>
          </cell>
          <cell r="I58">
            <v>49.809169999999995</v>
          </cell>
          <cell r="J58">
            <v>40.746399999999994</v>
          </cell>
          <cell r="K58">
            <v>47.399950000000004</v>
          </cell>
          <cell r="M58">
            <v>47.319149999999993</v>
          </cell>
          <cell r="N58">
            <v>50.018670000000007</v>
          </cell>
          <cell r="O58">
            <v>50.32443</v>
          </cell>
          <cell r="Q58">
            <v>46.714970000000001</v>
          </cell>
          <cell r="R58">
            <v>47.101019999999998</v>
          </cell>
          <cell r="S58">
            <v>45.059200000000004</v>
          </cell>
        </row>
        <row r="62">
          <cell r="E62">
            <v>1387524.6900000004</v>
          </cell>
          <cell r="F62">
            <v>1335284.43</v>
          </cell>
          <cell r="G62">
            <v>1296966.8399999999</v>
          </cell>
          <cell r="I62">
            <v>1430553.5</v>
          </cell>
          <cell r="J62">
            <v>1394441.9400000002</v>
          </cell>
          <cell r="K62">
            <v>1265104.3900000001</v>
          </cell>
          <cell r="M62">
            <v>1501052.83</v>
          </cell>
          <cell r="N62">
            <v>1533298.21</v>
          </cell>
          <cell r="O62">
            <v>1549679.8199999998</v>
          </cell>
          <cell r="Q62">
            <v>1475874.97</v>
          </cell>
          <cell r="R62">
            <v>1485074.7999999998</v>
          </cell>
          <cell r="S62">
            <v>1434602.96</v>
          </cell>
        </row>
        <row r="64">
          <cell r="E64">
            <v>1189993.5000000002</v>
          </cell>
          <cell r="F64">
            <v>1140245.67</v>
          </cell>
          <cell r="G64">
            <v>1101966.2</v>
          </cell>
          <cell r="I64">
            <v>1237427.97</v>
          </cell>
          <cell r="J64">
            <v>1199564.5300000003</v>
          </cell>
          <cell r="K64">
            <v>1070592.83</v>
          </cell>
          <cell r="M64">
            <v>1308709.08</v>
          </cell>
          <cell r="N64">
            <v>1338644.9099999999</v>
          </cell>
          <cell r="O64">
            <v>1354431.0299999998</v>
          </cell>
          <cell r="Q64">
            <v>1276274.1000000001</v>
          </cell>
          <cell r="R64">
            <v>1289989.5599999998</v>
          </cell>
          <cell r="S64">
            <v>1239929.47</v>
          </cell>
        </row>
        <row r="89">
          <cell r="E89">
            <v>145674.10999999999</v>
          </cell>
          <cell r="F89">
            <v>143200</v>
          </cell>
          <cell r="G89">
            <v>143480</v>
          </cell>
          <cell r="I89">
            <v>141470</v>
          </cell>
          <cell r="J89">
            <v>143100</v>
          </cell>
          <cell r="K89">
            <v>142020</v>
          </cell>
          <cell r="M89">
            <v>141490</v>
          </cell>
          <cell r="N89">
            <v>143770</v>
          </cell>
          <cell r="O89">
            <v>144480</v>
          </cell>
          <cell r="Q89">
            <v>148574.10999999999</v>
          </cell>
          <cell r="R89">
            <v>143960</v>
          </cell>
          <cell r="S89">
            <v>143320</v>
          </cell>
        </row>
        <row r="92">
          <cell r="E92">
            <v>51857.079999999994</v>
          </cell>
          <cell r="F92">
            <v>51838.76</v>
          </cell>
          <cell r="G92">
            <v>51520.639999999999</v>
          </cell>
          <cell r="I92">
            <v>51655.53</v>
          </cell>
          <cell r="J92">
            <v>51777.409999999996</v>
          </cell>
          <cell r="K92">
            <v>52491.560000000005</v>
          </cell>
          <cell r="M92">
            <v>50853.749999999993</v>
          </cell>
          <cell r="N92">
            <v>50883.299999999996</v>
          </cell>
          <cell r="O92">
            <v>50768.789999999994</v>
          </cell>
          <cell r="Q92">
            <v>51026.759999999995</v>
          </cell>
          <cell r="R92">
            <v>51125.239999999991</v>
          </cell>
          <cell r="S92">
            <v>51353.489999999991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54">
          <cell r="E154">
            <v>140303.48000000001</v>
          </cell>
          <cell r="F154">
            <v>136224.63999999998</v>
          </cell>
          <cell r="G154">
            <v>154497.12999999998</v>
          </cell>
          <cell r="I154">
            <v>172305.56</v>
          </cell>
          <cell r="J154">
            <v>141915.15</v>
          </cell>
          <cell r="K154">
            <v>163570.32</v>
          </cell>
          <cell r="M154">
            <v>161982.47000000003</v>
          </cell>
          <cell r="N154">
            <v>183825.38999999998</v>
          </cell>
          <cell r="O154">
            <v>186382.18</v>
          </cell>
          <cell r="Q154">
            <v>170514.58</v>
          </cell>
          <cell r="R154">
            <v>173272.59</v>
          </cell>
          <cell r="S154">
            <v>201054.63</v>
          </cell>
        </row>
        <row r="155">
          <cell r="E155">
            <v>59834.79</v>
          </cell>
          <cell r="F155">
            <v>58221.68</v>
          </cell>
          <cell r="G155">
            <v>68420.289999999994</v>
          </cell>
          <cell r="I155">
            <v>78122.649999999994</v>
          </cell>
          <cell r="J155">
            <v>64830.52</v>
          </cell>
          <cell r="K155">
            <v>73368.570000000007</v>
          </cell>
          <cell r="M155">
            <v>73046.19</v>
          </cell>
          <cell r="N155">
            <v>82066.259999999995</v>
          </cell>
          <cell r="O155">
            <v>84276.26</v>
          </cell>
          <cell r="Q155">
            <v>74848.100000000006</v>
          </cell>
          <cell r="R155">
            <v>74802.679999999993</v>
          </cell>
          <cell r="S155">
            <v>85819.85</v>
          </cell>
        </row>
        <row r="156">
          <cell r="E156">
            <v>74865.09</v>
          </cell>
          <cell r="F156">
            <v>73146.679999999993</v>
          </cell>
          <cell r="G156">
            <v>83214.679999999993</v>
          </cell>
          <cell r="I156">
            <v>90795.42</v>
          </cell>
          <cell r="J156">
            <v>73873.66</v>
          </cell>
          <cell r="K156">
            <v>84343.1</v>
          </cell>
          <cell r="M156">
            <v>83285.52</v>
          </cell>
          <cell r="N156">
            <v>95985.51</v>
          </cell>
          <cell r="O156">
            <v>95501.04</v>
          </cell>
          <cell r="Q156">
            <v>89448.14</v>
          </cell>
          <cell r="R156">
            <v>92064.53</v>
          </cell>
          <cell r="S156">
            <v>107052.82</v>
          </cell>
        </row>
        <row r="157">
          <cell r="E157">
            <v>5603.6</v>
          </cell>
          <cell r="F157">
            <v>4856.28</v>
          </cell>
          <cell r="G157">
            <v>2862.16</v>
          </cell>
          <cell r="I157">
            <v>3387.49</v>
          </cell>
          <cell r="J157">
            <v>3210.97</v>
          </cell>
          <cell r="K157">
            <v>5858.65</v>
          </cell>
          <cell r="M157">
            <v>5650.76</v>
          </cell>
          <cell r="N157">
            <v>5773.62</v>
          </cell>
          <cell r="O157">
            <v>6604.88</v>
          </cell>
          <cell r="Q157">
            <v>6218.34</v>
          </cell>
          <cell r="R157">
            <v>6405.38</v>
          </cell>
          <cell r="S157">
            <v>8181.96</v>
          </cell>
        </row>
        <row r="286">
          <cell r="E286">
            <v>798560.86</v>
          </cell>
          <cell r="F286">
            <v>823533.85999999987</v>
          </cell>
          <cell r="G286">
            <v>891419.88000000012</v>
          </cell>
          <cell r="I286">
            <v>905273.72999999986</v>
          </cell>
          <cell r="J286">
            <v>837585.44000000006</v>
          </cell>
          <cell r="K286">
            <v>894905.84999999986</v>
          </cell>
          <cell r="M286">
            <v>855818.64000000013</v>
          </cell>
          <cell r="N286">
            <v>993332.13000000012</v>
          </cell>
          <cell r="O286">
            <v>964193.09</v>
          </cell>
          <cell r="Q286">
            <v>940603.95999999973</v>
          </cell>
          <cell r="R286">
            <v>913000.21999999974</v>
          </cell>
          <cell r="S286">
            <v>1198093.99</v>
          </cell>
        </row>
      </sheetData>
      <sheetData sheetId="29">
        <row r="9">
          <cell r="E9">
            <v>34</v>
          </cell>
          <cell r="F9">
            <v>55</v>
          </cell>
          <cell r="G9">
            <v>48</v>
          </cell>
          <cell r="I9">
            <v>51</v>
          </cell>
          <cell r="J9">
            <v>56</v>
          </cell>
          <cell r="K9">
            <v>40</v>
          </cell>
          <cell r="M9">
            <v>52</v>
          </cell>
          <cell r="N9">
            <v>55</v>
          </cell>
          <cell r="O9">
            <v>45</v>
          </cell>
          <cell r="Q9">
            <v>41</v>
          </cell>
          <cell r="R9">
            <v>53</v>
          </cell>
          <cell r="S9">
            <v>41</v>
          </cell>
        </row>
        <row r="11">
          <cell r="E11">
            <v>34</v>
          </cell>
          <cell r="F11">
            <v>55</v>
          </cell>
          <cell r="G11">
            <v>48</v>
          </cell>
          <cell r="I11">
            <v>51</v>
          </cell>
          <cell r="J11">
            <v>56</v>
          </cell>
          <cell r="K11">
            <v>40</v>
          </cell>
          <cell r="M11">
            <v>52</v>
          </cell>
          <cell r="N11">
            <v>54</v>
          </cell>
          <cell r="O11">
            <v>45</v>
          </cell>
          <cell r="Q11">
            <v>41</v>
          </cell>
          <cell r="R11">
            <v>53</v>
          </cell>
          <cell r="S11">
            <v>41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1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346805</v>
          </cell>
          <cell r="F30">
            <v>357509</v>
          </cell>
          <cell r="G30">
            <v>343699</v>
          </cell>
          <cell r="I30">
            <v>359438</v>
          </cell>
          <cell r="J30">
            <v>353605</v>
          </cell>
          <cell r="K30">
            <v>319379</v>
          </cell>
          <cell r="M30">
            <v>385989</v>
          </cell>
          <cell r="N30">
            <v>376442</v>
          </cell>
          <cell r="O30">
            <v>381649</v>
          </cell>
          <cell r="Q30">
            <v>363430</v>
          </cell>
          <cell r="R30">
            <v>370199</v>
          </cell>
          <cell r="S30">
            <v>364640</v>
          </cell>
        </row>
        <row r="37">
          <cell r="E37">
            <v>139796</v>
          </cell>
          <cell r="F37">
            <v>119636</v>
          </cell>
          <cell r="G37">
            <v>135065</v>
          </cell>
          <cell r="I37">
            <v>124873</v>
          </cell>
          <cell r="J37">
            <v>94795</v>
          </cell>
          <cell r="K37">
            <v>136000</v>
          </cell>
          <cell r="M37">
            <v>121087</v>
          </cell>
          <cell r="N37">
            <v>148748</v>
          </cell>
          <cell r="O37">
            <v>111567</v>
          </cell>
          <cell r="Q37">
            <v>120718</v>
          </cell>
          <cell r="R37">
            <v>106556</v>
          </cell>
          <cell r="S37">
            <v>101430</v>
          </cell>
        </row>
        <row r="39">
          <cell r="E39">
            <v>26.545644433895088</v>
          </cell>
          <cell r="F39">
            <v>23.432722685882506</v>
          </cell>
          <cell r="G39">
            <v>24.65301607698261</v>
          </cell>
          <cell r="I39">
            <v>23.419059246714717</v>
          </cell>
          <cell r="J39">
            <v>20.272668947818648</v>
          </cell>
          <cell r="K39">
            <v>25.121033508872713</v>
          </cell>
          <cell r="M39">
            <v>22.64256436339701</v>
          </cell>
          <cell r="N39">
            <v>25.479710169752824</v>
          </cell>
          <cell r="O39">
            <v>21.368240007967579</v>
          </cell>
          <cell r="Q39">
            <v>22.997934876206877</v>
          </cell>
          <cell r="R39">
            <v>21.143112257552456</v>
          </cell>
          <cell r="S39">
            <v>20.991916156511156</v>
          </cell>
          <cell r="T39">
            <v>23.252793280744001</v>
          </cell>
        </row>
        <row r="41">
          <cell r="E41">
            <v>0.52956181224189391</v>
          </cell>
          <cell r="F41">
            <v>0.56333010313014564</v>
          </cell>
          <cell r="G41">
            <v>0.52314747870188416</v>
          </cell>
          <cell r="I41">
            <v>0.54609901062304</v>
          </cell>
          <cell r="J41">
            <v>0.59348418628694954</v>
          </cell>
          <cell r="K41">
            <v>0.4833926893021524</v>
          </cell>
          <cell r="M41">
            <v>0.60287702363938811</v>
          </cell>
          <cell r="N41">
            <v>0.56797429011134914</v>
          </cell>
          <cell r="O41">
            <v>0.59409406838365209</v>
          </cell>
          <cell r="Q41">
            <v>0.54669254993573058</v>
          </cell>
          <cell r="R41">
            <v>0.55591570541193358</v>
          </cell>
          <cell r="S41">
            <v>0.56491293301109247</v>
          </cell>
          <cell r="T41">
            <v>0.54552021352447899</v>
          </cell>
        </row>
        <row r="58">
          <cell r="E58">
            <v>191.35756999999998</v>
          </cell>
          <cell r="F58">
            <v>189.16084999999998</v>
          </cell>
          <cell r="G58">
            <v>194.99975000000003</v>
          </cell>
          <cell r="I58">
            <v>198.52605999999997</v>
          </cell>
          <cell r="J58">
            <v>174.28869</v>
          </cell>
          <cell r="K58">
            <v>201.80213999999998</v>
          </cell>
          <cell r="M58">
            <v>204.28336000000002</v>
          </cell>
          <cell r="N58">
            <v>215.03579999999999</v>
          </cell>
          <cell r="O58">
            <v>204.21745999999999</v>
          </cell>
          <cell r="Q58">
            <v>201.62632999999997</v>
          </cell>
          <cell r="R58">
            <v>195.56112999999999</v>
          </cell>
          <cell r="S58">
            <v>181.24777999999998</v>
          </cell>
        </row>
        <row r="62">
          <cell r="E62">
            <v>7109697.8500000006</v>
          </cell>
          <cell r="F62">
            <v>7313038.1500000004</v>
          </cell>
          <cell r="G62">
            <v>7111309.7199999988</v>
          </cell>
          <cell r="I62">
            <v>7396361.3699999992</v>
          </cell>
          <cell r="J62">
            <v>7278973.6399999997</v>
          </cell>
          <cell r="K62">
            <v>6612225.8700000001</v>
          </cell>
          <cell r="M62">
            <v>7834427.3100000005</v>
          </cell>
          <cell r="N62">
            <v>7653707.790000001</v>
          </cell>
          <cell r="O62">
            <v>7810771.7300000004</v>
          </cell>
          <cell r="Q62">
            <v>7504507.9399999995</v>
          </cell>
          <cell r="R62">
            <v>7631691.4100000001</v>
          </cell>
          <cell r="S62">
            <v>7480289.3399999989</v>
          </cell>
        </row>
        <row r="64">
          <cell r="E64">
            <v>5969507.1600000001</v>
          </cell>
          <cell r="F64">
            <v>6165637.9000000004</v>
          </cell>
          <cell r="G64">
            <v>5947638.2399999993</v>
          </cell>
          <cell r="I64">
            <v>6240351.5599999996</v>
          </cell>
          <cell r="J64">
            <v>6128661.21</v>
          </cell>
          <cell r="K64">
            <v>5454995.0700000003</v>
          </cell>
          <cell r="M64">
            <v>6680854.4199999999</v>
          </cell>
          <cell r="N64">
            <v>6503343.370000001</v>
          </cell>
          <cell r="O64">
            <v>6646371.9500000002</v>
          </cell>
          <cell r="Q64">
            <v>6323258.5899999999</v>
          </cell>
          <cell r="R64">
            <v>6458848.9699999997</v>
          </cell>
          <cell r="S64">
            <v>6307550.4899999993</v>
          </cell>
        </row>
        <row r="89">
          <cell r="E89">
            <v>679210</v>
          </cell>
          <cell r="F89">
            <v>681770</v>
          </cell>
          <cell r="G89">
            <v>696665.14</v>
          </cell>
          <cell r="I89">
            <v>687160</v>
          </cell>
          <cell r="J89">
            <v>680110</v>
          </cell>
          <cell r="K89">
            <v>685910</v>
          </cell>
          <cell r="M89">
            <v>683454.11</v>
          </cell>
          <cell r="N89">
            <v>679080</v>
          </cell>
          <cell r="O89">
            <v>693120</v>
          </cell>
          <cell r="Q89">
            <v>708494.21</v>
          </cell>
          <cell r="R89">
            <v>699010</v>
          </cell>
          <cell r="S89">
            <v>694030</v>
          </cell>
        </row>
        <row r="92">
          <cell r="E92">
            <v>460980.69</v>
          </cell>
          <cell r="F92">
            <v>465630.24999999994</v>
          </cell>
          <cell r="G92">
            <v>467006.33999999997</v>
          </cell>
          <cell r="I92">
            <v>468849.81</v>
          </cell>
          <cell r="J92">
            <v>470202.42999999993</v>
          </cell>
          <cell r="K92">
            <v>471320.8</v>
          </cell>
          <cell r="M92">
            <v>470118.78</v>
          </cell>
          <cell r="N92">
            <v>471284.42</v>
          </cell>
          <cell r="O92">
            <v>471279.78</v>
          </cell>
          <cell r="Q92">
            <v>472755.14</v>
          </cell>
          <cell r="R92">
            <v>473832.43999999994</v>
          </cell>
          <cell r="S92">
            <v>478708.85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54">
          <cell r="E154">
            <v>668965.31999999995</v>
          </cell>
          <cell r="F154">
            <v>671913.22</v>
          </cell>
          <cell r="G154">
            <v>673077.36</v>
          </cell>
          <cell r="I154">
            <v>722981.54</v>
          </cell>
          <cell r="J154">
            <v>644033.44000000006</v>
          </cell>
          <cell r="K154">
            <v>737190.39</v>
          </cell>
          <cell r="M154">
            <v>733313.29</v>
          </cell>
          <cell r="N154">
            <v>849672.19000000006</v>
          </cell>
          <cell r="O154">
            <v>790008.89</v>
          </cell>
          <cell r="Q154">
            <v>783912.57</v>
          </cell>
          <cell r="R154">
            <v>767254.73</v>
          </cell>
          <cell r="S154">
            <v>840739.11999999988</v>
          </cell>
        </row>
        <row r="155">
          <cell r="E155">
            <v>241081.57</v>
          </cell>
          <cell r="F155">
            <v>249397.73</v>
          </cell>
          <cell r="G155">
            <v>239714.76</v>
          </cell>
          <cell r="I155">
            <v>261093.46</v>
          </cell>
          <cell r="J155">
            <v>233927.6</v>
          </cell>
          <cell r="K155">
            <v>265645.39</v>
          </cell>
          <cell r="M155">
            <v>267343.28000000003</v>
          </cell>
          <cell r="N155">
            <v>311548.03000000003</v>
          </cell>
          <cell r="O155">
            <v>276711.14</v>
          </cell>
          <cell r="Q155">
            <v>276100.01</v>
          </cell>
          <cell r="R155">
            <v>273700.96000000002</v>
          </cell>
          <cell r="S155">
            <v>316703.90999999997</v>
          </cell>
        </row>
        <row r="156">
          <cell r="E156">
            <v>411766.42</v>
          </cell>
          <cell r="F156">
            <v>409134.27</v>
          </cell>
          <cell r="G156">
            <v>425252.97</v>
          </cell>
          <cell r="I156">
            <v>454292.27</v>
          </cell>
          <cell r="J156">
            <v>403783.05</v>
          </cell>
          <cell r="K156">
            <v>459220.84</v>
          </cell>
          <cell r="M156">
            <v>454572.9</v>
          </cell>
          <cell r="N156">
            <v>522544.73</v>
          </cell>
          <cell r="O156">
            <v>495477.01</v>
          </cell>
          <cell r="Q156">
            <v>489594.91</v>
          </cell>
          <cell r="R156">
            <v>474617.04</v>
          </cell>
          <cell r="S156">
            <v>503824.72</v>
          </cell>
        </row>
        <row r="157">
          <cell r="E157">
            <v>16117.33</v>
          </cell>
          <cell r="F157">
            <v>13381.22</v>
          </cell>
          <cell r="G157">
            <v>8109.63</v>
          </cell>
          <cell r="I157">
            <v>7595.81</v>
          </cell>
          <cell r="J157">
            <v>6322.79</v>
          </cell>
          <cell r="K157">
            <v>12324.16</v>
          </cell>
          <cell r="M157">
            <v>11397.11</v>
          </cell>
          <cell r="N157">
            <v>15579.43</v>
          </cell>
          <cell r="O157">
            <v>17820.740000000002</v>
          </cell>
          <cell r="Q157">
            <v>18217.650000000001</v>
          </cell>
          <cell r="R157">
            <v>18936.73</v>
          </cell>
          <cell r="S157">
            <v>20210.490000000002</v>
          </cell>
        </row>
        <row r="286">
          <cell r="E286">
            <v>2420433.6099999994</v>
          </cell>
          <cell r="F286">
            <v>2451459.0699999994</v>
          </cell>
          <cell r="G286">
            <v>2378468.2200000002</v>
          </cell>
          <cell r="I286">
            <v>2422915.4</v>
          </cell>
          <cell r="J286">
            <v>2506056.36</v>
          </cell>
          <cell r="K286">
            <v>2579266.2800000003</v>
          </cell>
          <cell r="M286">
            <v>2577935.4900000002</v>
          </cell>
          <cell r="N286">
            <v>3025575.2700000005</v>
          </cell>
          <cell r="O286">
            <v>3052092.0300000003</v>
          </cell>
          <cell r="Q286">
            <v>2817158.4200000004</v>
          </cell>
          <cell r="R286">
            <v>3039968.0999999996</v>
          </cell>
          <cell r="S286">
            <v>5275452.2700000005</v>
          </cell>
        </row>
      </sheetData>
      <sheetData sheetId="30">
        <row r="9">
          <cell r="E9">
            <v>5</v>
          </cell>
          <cell r="F9">
            <v>13</v>
          </cell>
          <cell r="G9">
            <v>8</v>
          </cell>
          <cell r="I9">
            <v>9</v>
          </cell>
          <cell r="J9">
            <v>13</v>
          </cell>
          <cell r="K9">
            <v>9</v>
          </cell>
          <cell r="M9">
            <v>5</v>
          </cell>
          <cell r="N9">
            <v>6</v>
          </cell>
          <cell r="O9">
            <v>5</v>
          </cell>
          <cell r="Q9">
            <v>3</v>
          </cell>
          <cell r="R9">
            <v>9</v>
          </cell>
          <cell r="S9">
            <v>6</v>
          </cell>
        </row>
        <row r="11">
          <cell r="E11">
            <v>5</v>
          </cell>
          <cell r="F11">
            <v>13</v>
          </cell>
          <cell r="G11">
            <v>8</v>
          </cell>
          <cell r="I11">
            <v>9</v>
          </cell>
          <cell r="J11">
            <v>13</v>
          </cell>
          <cell r="K11">
            <v>9</v>
          </cell>
          <cell r="M11">
            <v>5</v>
          </cell>
          <cell r="N11">
            <v>6</v>
          </cell>
          <cell r="O11">
            <v>5</v>
          </cell>
          <cell r="Q11">
            <v>3</v>
          </cell>
          <cell r="R11">
            <v>9</v>
          </cell>
          <cell r="S11">
            <v>6</v>
          </cell>
        </row>
        <row r="12"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30">
          <cell r="E30">
            <v>59715</v>
          </cell>
          <cell r="F30">
            <v>60335</v>
          </cell>
          <cell r="G30">
            <v>59794</v>
          </cell>
          <cell r="I30">
            <v>63650</v>
          </cell>
          <cell r="J30">
            <v>61047</v>
          </cell>
          <cell r="K30">
            <v>56274</v>
          </cell>
          <cell r="M30">
            <v>60131</v>
          </cell>
          <cell r="N30">
            <v>60044</v>
          </cell>
          <cell r="O30">
            <v>62823</v>
          </cell>
          <cell r="Q30">
            <v>61552</v>
          </cell>
          <cell r="R30">
            <v>60898</v>
          </cell>
          <cell r="S30">
            <v>58637</v>
          </cell>
        </row>
        <row r="37">
          <cell r="E37">
            <v>21181</v>
          </cell>
          <cell r="F37">
            <v>17952</v>
          </cell>
          <cell r="G37">
            <v>23880</v>
          </cell>
          <cell r="I37">
            <v>17450</v>
          </cell>
          <cell r="J37">
            <v>10914</v>
          </cell>
          <cell r="K37">
            <v>27349.589999999997</v>
          </cell>
          <cell r="M37">
            <v>23313.910000000003</v>
          </cell>
          <cell r="N37">
            <v>29012.300000000003</v>
          </cell>
          <cell r="O37">
            <v>28358</v>
          </cell>
          <cell r="Q37">
            <v>32381.979999999996</v>
          </cell>
          <cell r="R37">
            <v>32216</v>
          </cell>
          <cell r="S37">
            <v>32703</v>
          </cell>
        </row>
        <row r="39">
          <cell r="E39">
            <v>25.813488678187536</v>
          </cell>
          <cell r="F39">
            <v>22.275716590147663</v>
          </cell>
          <cell r="G39">
            <v>27.892308590784324</v>
          </cell>
          <cell r="I39">
            <v>20.969021125237326</v>
          </cell>
          <cell r="J39">
            <v>14.648877912595296</v>
          </cell>
          <cell r="K39">
            <v>31.55906786385987</v>
          </cell>
          <cell r="M39">
            <v>27.122787452457288</v>
          </cell>
          <cell r="N39">
            <v>31.442387828067886</v>
          </cell>
          <cell r="O39">
            <v>29.999259486506784</v>
          </cell>
          <cell r="Q39">
            <v>33.510624536514719</v>
          </cell>
          <cell r="R39">
            <v>33.895166550933233</v>
          </cell>
          <cell r="S39">
            <v>35.003425097401205</v>
          </cell>
          <cell r="T39">
            <v>28.244659443948994</v>
          </cell>
        </row>
        <row r="41">
          <cell r="E41">
            <v>0.46669662570094372</v>
          </cell>
          <cell r="F41">
            <v>0.48649411385260438</v>
          </cell>
          <cell r="G41">
            <v>0.46556570351856608</v>
          </cell>
          <cell r="I41">
            <v>0.49475320637388265</v>
          </cell>
          <cell r="J41">
            <v>0.52422457321471505</v>
          </cell>
          <cell r="K41">
            <v>0.43553030772088414</v>
          </cell>
          <cell r="M41">
            <v>0.48031791676651486</v>
          </cell>
          <cell r="N41">
            <v>0.46370678137573657</v>
          </cell>
          <cell r="O41">
            <v>0.50092094247099628</v>
          </cell>
          <cell r="Q41">
            <v>0.47467090296360842</v>
          </cell>
          <cell r="R41">
            <v>0.46917879457922751</v>
          </cell>
          <cell r="S41">
            <v>0.46631675215714341</v>
          </cell>
          <cell r="T41">
            <v>0.47023260264242306</v>
          </cell>
        </row>
        <row r="58">
          <cell r="E58">
            <v>21.179090000000002</v>
          </cell>
          <cell r="F58">
            <v>20.898289999999999</v>
          </cell>
          <cell r="G58">
            <v>21.706460000000003</v>
          </cell>
          <cell r="I58">
            <v>22.787849999999999</v>
          </cell>
          <cell r="J58">
            <v>20.386099999999999</v>
          </cell>
          <cell r="K58">
            <v>23.153659999999999</v>
          </cell>
          <cell r="M58">
            <v>22.859270000000002</v>
          </cell>
          <cell r="N58">
            <v>24.606990000000003</v>
          </cell>
          <cell r="O58">
            <v>25.830910000000003</v>
          </cell>
          <cell r="Q58">
            <v>27.054649999999999</v>
          </cell>
          <cell r="R58">
            <v>25.878080000000001</v>
          </cell>
          <cell r="S58">
            <v>24.496299999999998</v>
          </cell>
        </row>
        <row r="62">
          <cell r="E62">
            <v>1178069.5</v>
          </cell>
          <cell r="F62">
            <v>1193776.5199999998</v>
          </cell>
          <cell r="G62">
            <v>1182824.3400000001</v>
          </cell>
          <cell r="I62">
            <v>1267084.8599999999</v>
          </cell>
          <cell r="J62">
            <v>1219886.9500000002</v>
          </cell>
          <cell r="K62">
            <v>1119978.42</v>
          </cell>
          <cell r="M62">
            <v>1182504.54</v>
          </cell>
          <cell r="N62">
            <v>1179383.67</v>
          </cell>
          <cell r="O62">
            <v>1238905.22</v>
          </cell>
          <cell r="Q62">
            <v>1218037.4300000002</v>
          </cell>
          <cell r="R62">
            <v>1209845.97</v>
          </cell>
          <cell r="S62">
            <v>1167272.77</v>
          </cell>
        </row>
        <row r="64">
          <cell r="E64">
            <v>1005375.72</v>
          </cell>
          <cell r="F64">
            <v>1021553.7499999999</v>
          </cell>
          <cell r="G64">
            <v>1011424.52</v>
          </cell>
          <cell r="I64">
            <v>1090930.25</v>
          </cell>
          <cell r="J64">
            <v>1046223.17</v>
          </cell>
          <cell r="K64">
            <v>947770.01</v>
          </cell>
          <cell r="M64">
            <v>1009251.0700000001</v>
          </cell>
          <cell r="N64">
            <v>1002740.32</v>
          </cell>
          <cell r="O64">
            <v>1065575</v>
          </cell>
          <cell r="Q64">
            <v>1044276.6900000002</v>
          </cell>
          <cell r="R64">
            <v>1033044.7999999999</v>
          </cell>
          <cell r="S64">
            <v>988040.00000000012</v>
          </cell>
        </row>
        <row r="89">
          <cell r="E89">
            <v>128490.93</v>
          </cell>
          <cell r="F89">
            <v>127452.62</v>
          </cell>
          <cell r="G89">
            <v>126510</v>
          </cell>
          <cell r="I89">
            <v>130995.88</v>
          </cell>
          <cell r="J89">
            <v>128158.22</v>
          </cell>
          <cell r="K89">
            <v>126480</v>
          </cell>
          <cell r="M89">
            <v>127550</v>
          </cell>
          <cell r="N89">
            <v>130858.22</v>
          </cell>
          <cell r="O89">
            <v>127490</v>
          </cell>
          <cell r="Q89">
            <v>127910</v>
          </cell>
          <cell r="R89">
            <v>130659.16</v>
          </cell>
          <cell r="S89">
            <v>133002.04999999999</v>
          </cell>
        </row>
        <row r="92">
          <cell r="E92">
            <v>44202.85</v>
          </cell>
          <cell r="F92">
            <v>44770.15</v>
          </cell>
          <cell r="G92">
            <v>44889.819999999992</v>
          </cell>
          <cell r="I92">
            <v>45158.729999999996</v>
          </cell>
          <cell r="J92">
            <v>45505.560000000005</v>
          </cell>
          <cell r="K92">
            <v>45728.41</v>
          </cell>
          <cell r="M92">
            <v>45703.47</v>
          </cell>
          <cell r="N92">
            <v>45785.130000000005</v>
          </cell>
          <cell r="O92">
            <v>45840.22</v>
          </cell>
          <cell r="Q92">
            <v>45850.740000000005</v>
          </cell>
          <cell r="R92">
            <v>46142.010000000009</v>
          </cell>
          <cell r="S92">
            <v>46230.720000000001</v>
          </cell>
        </row>
        <row r="145"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54">
          <cell r="E154">
            <v>68296.37</v>
          </cell>
          <cell r="F154">
            <v>68226.960000000006</v>
          </cell>
          <cell r="G154">
            <v>68984.509999999995</v>
          </cell>
          <cell r="I154">
            <v>76730.090000000011</v>
          </cell>
          <cell r="J154">
            <v>69156.12000000001</v>
          </cell>
          <cell r="K154">
            <v>78330.149999999994</v>
          </cell>
          <cell r="M154">
            <v>76254.790000000008</v>
          </cell>
          <cell r="N154">
            <v>89107.800000000017</v>
          </cell>
          <cell r="O154">
            <v>93796.479999999996</v>
          </cell>
          <cell r="Q154">
            <v>97702.91</v>
          </cell>
          <cell r="R154">
            <v>92860.51999999999</v>
          </cell>
          <cell r="S154">
            <v>105829.07</v>
          </cell>
        </row>
        <row r="155">
          <cell r="E155">
            <v>55986.95</v>
          </cell>
          <cell r="F155">
            <v>54892.480000000003</v>
          </cell>
          <cell r="G155">
            <v>57580.45</v>
          </cell>
          <cell r="I155">
            <v>64812.05</v>
          </cell>
          <cell r="J155">
            <v>58745.33</v>
          </cell>
          <cell r="K155">
            <v>65146.080000000002</v>
          </cell>
          <cell r="M155">
            <v>63855.64</v>
          </cell>
          <cell r="N155">
            <v>73535.320000000007</v>
          </cell>
          <cell r="O155">
            <v>80172.75</v>
          </cell>
          <cell r="Q155">
            <v>82942.89</v>
          </cell>
          <cell r="R155">
            <v>70636.479999999996</v>
          </cell>
          <cell r="S155">
            <v>81660.61</v>
          </cell>
        </row>
        <row r="156">
          <cell r="E156">
            <v>8992.86</v>
          </cell>
          <cell r="F156">
            <v>9777.57</v>
          </cell>
          <cell r="G156">
            <v>8549.41</v>
          </cell>
          <cell r="I156">
            <v>9644.5499999999993</v>
          </cell>
          <cell r="J156">
            <v>8058.85</v>
          </cell>
          <cell r="K156">
            <v>9557.31</v>
          </cell>
          <cell r="M156">
            <v>8952.83</v>
          </cell>
          <cell r="N156">
            <v>11020.82</v>
          </cell>
          <cell r="O156">
            <v>8756.18</v>
          </cell>
          <cell r="Q156">
            <v>9805.19</v>
          </cell>
          <cell r="R156">
            <v>17186.09</v>
          </cell>
          <cell r="S156">
            <v>19144.080000000002</v>
          </cell>
        </row>
        <row r="157">
          <cell r="E157">
            <v>3316.56</v>
          </cell>
          <cell r="F157">
            <v>3556.91</v>
          </cell>
          <cell r="G157">
            <v>2854.65</v>
          </cell>
          <cell r="I157">
            <v>2273.4899999999998</v>
          </cell>
          <cell r="J157">
            <v>2351.94</v>
          </cell>
          <cell r="K157">
            <v>3626.76</v>
          </cell>
          <cell r="M157">
            <v>3446.32</v>
          </cell>
          <cell r="N157">
            <v>4551.66</v>
          </cell>
          <cell r="O157">
            <v>4867.55</v>
          </cell>
          <cell r="Q157">
            <v>4954.83</v>
          </cell>
          <cell r="R157">
            <v>5037.95</v>
          </cell>
          <cell r="S157">
            <v>5024.38</v>
          </cell>
        </row>
        <row r="286">
          <cell r="E286">
            <v>753615.73999999987</v>
          </cell>
          <cell r="F286">
            <v>838650.85999999987</v>
          </cell>
          <cell r="G286">
            <v>818994.38000000012</v>
          </cell>
          <cell r="I286">
            <v>774340</v>
          </cell>
          <cell r="J286">
            <v>843348.69000000006</v>
          </cell>
          <cell r="K286">
            <v>829939.06</v>
          </cell>
          <cell r="M286">
            <v>1083631.67</v>
          </cell>
          <cell r="N286">
            <v>818774.58</v>
          </cell>
          <cell r="O286">
            <v>863724.19000000006</v>
          </cell>
          <cell r="Q286">
            <v>778345.1</v>
          </cell>
          <cell r="R286">
            <v>902548.61999999988</v>
          </cell>
          <cell r="S286">
            <v>871657.20000000007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65-formเดิม-ก่อนทบทวน"/>
      <sheetName val="Form65"/>
      <sheetName val="Note"/>
      <sheetName val="เป้าหมาย กงป."/>
      <sheetName val="เป้าหมาย2565-ข้อตกลง"/>
      <sheetName val="เป้าหมาย2565-ข้อตกลง (edit)"/>
      <sheetName val="เป้าหมาย2565"/>
      <sheetName val="ผู้ใช้น้ำขยายเขต"/>
      <sheetName val="ต.ค.64"/>
      <sheetName val="พ.ย.64"/>
      <sheetName val="2M"/>
      <sheetName val="ธ.ค.64"/>
      <sheetName val="3M"/>
      <sheetName val="ม.ค.65"/>
      <sheetName val="4M"/>
      <sheetName val="ก.พ.65"/>
      <sheetName val="5M"/>
      <sheetName val="มี.ค.65"/>
      <sheetName val="6M"/>
      <sheetName val="เม.ย.65"/>
      <sheetName val="7M"/>
      <sheetName val="พ.ค.65"/>
      <sheetName val="8M"/>
      <sheetName val="มิ.ย.65"/>
      <sheetName val="9M"/>
      <sheetName val="ก.ค.65"/>
      <sheetName val="10M"/>
      <sheetName val="ส.ค.65"/>
      <sheetName val="11M"/>
      <sheetName val="ก.ย.65"/>
      <sheetName val="12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9">
          <cell r="G9">
            <v>674</v>
          </cell>
          <cell r="H9">
            <v>20</v>
          </cell>
          <cell r="I9">
            <v>187</v>
          </cell>
          <cell r="J9">
            <v>85</v>
          </cell>
          <cell r="K9">
            <v>27</v>
          </cell>
          <cell r="L9">
            <v>25</v>
          </cell>
          <cell r="M9">
            <v>26</v>
          </cell>
          <cell r="N9">
            <v>23</v>
          </cell>
          <cell r="O9">
            <v>102</v>
          </cell>
          <cell r="P9">
            <v>4</v>
          </cell>
          <cell r="Q9">
            <v>226</v>
          </cell>
          <cell r="R9">
            <v>33</v>
          </cell>
          <cell r="S9">
            <v>94</v>
          </cell>
          <cell r="T9">
            <v>62</v>
          </cell>
          <cell r="U9">
            <v>17</v>
          </cell>
          <cell r="V9">
            <v>15</v>
          </cell>
          <cell r="W9">
            <v>92</v>
          </cell>
          <cell r="X9">
            <v>41</v>
          </cell>
          <cell r="Y9">
            <v>120</v>
          </cell>
          <cell r="Z9">
            <v>47</v>
          </cell>
          <cell r="AA9">
            <v>276</v>
          </cell>
          <cell r="AB9">
            <v>132</v>
          </cell>
          <cell r="AC9">
            <v>13</v>
          </cell>
          <cell r="AD9">
            <v>27</v>
          </cell>
          <cell r="AE9">
            <v>89</v>
          </cell>
          <cell r="AF9">
            <v>18</v>
          </cell>
          <cell r="AG9">
            <v>18</v>
          </cell>
        </row>
        <row r="30">
          <cell r="G30">
            <v>5332765</v>
          </cell>
          <cell r="H30">
            <v>103705</v>
          </cell>
          <cell r="I30">
            <v>575699</v>
          </cell>
          <cell r="J30">
            <v>914437.07000000007</v>
          </cell>
          <cell r="K30">
            <v>252920</v>
          </cell>
          <cell r="L30">
            <v>220279</v>
          </cell>
          <cell r="M30">
            <v>305275</v>
          </cell>
          <cell r="N30">
            <v>213528</v>
          </cell>
          <cell r="O30">
            <v>651217</v>
          </cell>
          <cell r="P30">
            <v>36286</v>
          </cell>
          <cell r="Q30">
            <v>1540197</v>
          </cell>
          <cell r="R30">
            <v>190179</v>
          </cell>
          <cell r="S30">
            <v>229933</v>
          </cell>
          <cell r="T30">
            <v>451871</v>
          </cell>
          <cell r="U30">
            <v>185788</v>
          </cell>
          <cell r="V30">
            <v>112143</v>
          </cell>
          <cell r="W30">
            <v>620607</v>
          </cell>
          <cell r="X30">
            <v>197974</v>
          </cell>
          <cell r="Y30">
            <v>918460</v>
          </cell>
          <cell r="Z30">
            <v>178389</v>
          </cell>
          <cell r="AA30">
            <v>1398855.53</v>
          </cell>
          <cell r="AB30">
            <v>270204</v>
          </cell>
          <cell r="AC30">
            <v>91528</v>
          </cell>
          <cell r="AD30">
            <v>138341</v>
          </cell>
          <cell r="AE30">
            <v>704314</v>
          </cell>
          <cell r="AF30">
            <v>120050</v>
          </cell>
          <cell r="AG30">
            <v>152944</v>
          </cell>
        </row>
        <row r="37">
          <cell r="G37">
            <v>2347454.2499999995</v>
          </cell>
          <cell r="H37">
            <v>27443.859999999986</v>
          </cell>
          <cell r="I37">
            <v>197426.82000000007</v>
          </cell>
          <cell r="J37">
            <v>213000.96999999997</v>
          </cell>
          <cell r="K37">
            <v>54376</v>
          </cell>
          <cell r="L37">
            <v>79612.740000000005</v>
          </cell>
          <cell r="M37">
            <v>113507</v>
          </cell>
          <cell r="N37">
            <v>41555.440000000002</v>
          </cell>
          <cell r="O37">
            <v>180634</v>
          </cell>
          <cell r="P37">
            <v>11368</v>
          </cell>
          <cell r="Q37">
            <v>589697</v>
          </cell>
          <cell r="R37">
            <v>42194</v>
          </cell>
          <cell r="S37">
            <v>159165.91</v>
          </cell>
          <cell r="T37">
            <v>302647</v>
          </cell>
          <cell r="U37">
            <v>95008</v>
          </cell>
          <cell r="V37">
            <v>42691</v>
          </cell>
          <cell r="W37">
            <v>408085.06999999983</v>
          </cell>
          <cell r="X37">
            <v>94550.160000000033</v>
          </cell>
          <cell r="Y37">
            <v>226606</v>
          </cell>
          <cell r="Z37">
            <v>74697</v>
          </cell>
          <cell r="AA37">
            <v>656531.73</v>
          </cell>
          <cell r="AB37">
            <v>59675</v>
          </cell>
          <cell r="AC37">
            <v>29169.03</v>
          </cell>
          <cell r="AD37">
            <v>53687</v>
          </cell>
          <cell r="AE37">
            <v>259432</v>
          </cell>
          <cell r="AF37">
            <v>39133</v>
          </cell>
          <cell r="AG37">
            <v>37842</v>
          </cell>
        </row>
        <row r="39">
          <cell r="E39">
            <v>27.745199750357646</v>
          </cell>
          <cell r="G39">
            <v>30.214301066373366</v>
          </cell>
          <cell r="H39">
            <v>19.953531678247145</v>
          </cell>
          <cell r="I39">
            <v>22.873469362786533</v>
          </cell>
          <cell r="J39">
            <v>18.412357370576583</v>
          </cell>
          <cell r="K39">
            <v>17.468797686932778</v>
          </cell>
          <cell r="L39">
            <v>26.030080202975981</v>
          </cell>
          <cell r="M39">
            <v>26.779866557194492</v>
          </cell>
          <cell r="N39">
            <v>15.873274890658722</v>
          </cell>
          <cell r="O39">
            <v>21.432732752330043</v>
          </cell>
          <cell r="P39">
            <v>22.669804171818292</v>
          </cell>
          <cell r="Q39">
            <v>27.356297524096352</v>
          </cell>
          <cell r="R39">
            <v>18.013379611248435</v>
          </cell>
          <cell r="S39">
            <v>40.2225628169911</v>
          </cell>
          <cell r="T39">
            <v>39.69979234959775</v>
          </cell>
          <cell r="U39">
            <v>32.980071300381496</v>
          </cell>
          <cell r="V39">
            <v>24.869509495514389</v>
          </cell>
          <cell r="W39">
            <v>35.148535816992229</v>
          </cell>
          <cell r="X39">
            <v>29.611755311417586</v>
          </cell>
          <cell r="Y39">
            <v>18.99919008245061</v>
          </cell>
          <cell r="Z39">
            <v>27.378888453122308</v>
          </cell>
          <cell r="AA39">
            <v>31.70566443940913</v>
          </cell>
          <cell r="AB39">
            <v>17.604958594789462</v>
          </cell>
          <cell r="AC39">
            <v>23.866785036329123</v>
          </cell>
          <cell r="AD39">
            <v>27.335539714867618</v>
          </cell>
          <cell r="AE39">
            <v>25.013305359938908</v>
          </cell>
          <cell r="AF39">
            <v>24.060524827230022</v>
          </cell>
          <cell r="AG39">
            <v>19.218112011700896</v>
          </cell>
        </row>
        <row r="41">
          <cell r="E41">
            <v>0.59072549425743948</v>
          </cell>
          <cell r="G41">
            <v>0.67584083190002842</v>
          </cell>
          <cell r="H41">
            <v>0.46424958143449335</v>
          </cell>
          <cell r="I41">
            <v>0.4637684778668385</v>
          </cell>
          <cell r="J41">
            <v>0.64808143354564285</v>
          </cell>
          <cell r="K41">
            <v>0.69931346065048428</v>
          </cell>
          <cell r="L41">
            <v>0.59111657350482627</v>
          </cell>
          <cell r="M41">
            <v>0.66981304914961004</v>
          </cell>
          <cell r="N41">
            <v>0.54207650273224051</v>
          </cell>
          <cell r="O41">
            <v>0.59166395237011471</v>
          </cell>
          <cell r="P41">
            <v>0.41309198542805103</v>
          </cell>
          <cell r="Q41">
            <v>0.56064951310723721</v>
          </cell>
          <cell r="R41">
            <v>0.48786300361320145</v>
          </cell>
          <cell r="S41">
            <v>0.39264515027322405</v>
          </cell>
          <cell r="T41">
            <v>0.54536709942394235</v>
          </cell>
          <cell r="U41">
            <v>0.46262700965030562</v>
          </cell>
          <cell r="V41">
            <v>0.45286607613390162</v>
          </cell>
          <cell r="W41">
            <v>0.60557038456603318</v>
          </cell>
          <cell r="X41">
            <v>0.56709337931785175</v>
          </cell>
          <cell r="Y41">
            <v>0.58342424920954794</v>
          </cell>
          <cell r="Z41">
            <v>0.42251099271336762</v>
          </cell>
          <cell r="AA41">
            <v>0.62650760508298398</v>
          </cell>
          <cell r="AB41">
            <v>0.41490949517532816</v>
          </cell>
          <cell r="AC41">
            <v>0.53722127332382485</v>
          </cell>
          <cell r="AD41">
            <v>0.50218893841931778</v>
          </cell>
          <cell r="AE41">
            <v>0.54604545507405933</v>
          </cell>
          <cell r="AF41">
            <v>0.47623297928257613</v>
          </cell>
          <cell r="AG41">
            <v>0.53357707778774</v>
          </cell>
        </row>
        <row r="62">
          <cell r="F62">
            <v>309223.14</v>
          </cell>
          <cell r="G62">
            <v>114163553.05999999</v>
          </cell>
          <cell r="H62">
            <v>1991099.24</v>
          </cell>
          <cell r="I62">
            <v>12269161.630000001</v>
          </cell>
          <cell r="J62">
            <v>19104264.390000001</v>
          </cell>
          <cell r="K62">
            <v>5319296.78</v>
          </cell>
          <cell r="L62">
            <v>4643142.6500000004</v>
          </cell>
          <cell r="M62">
            <v>6139525.9200000009</v>
          </cell>
          <cell r="N62">
            <v>4106540.6399999997</v>
          </cell>
          <cell r="O62">
            <v>13333607.859999998</v>
          </cell>
          <cell r="P62">
            <v>747748.87000000011</v>
          </cell>
          <cell r="Q62">
            <v>31316147.280000001</v>
          </cell>
          <cell r="R62">
            <v>3545764.0199999996</v>
          </cell>
          <cell r="S62">
            <v>4427226.05</v>
          </cell>
          <cell r="T62">
            <v>9307016.4100000001</v>
          </cell>
          <cell r="U62">
            <v>3550335.02</v>
          </cell>
          <cell r="V62">
            <v>2186458.8199999998</v>
          </cell>
          <cell r="W62">
            <v>17355535.98</v>
          </cell>
          <cell r="X62">
            <v>4139380.32</v>
          </cell>
          <cell r="Y62">
            <v>19261329.77</v>
          </cell>
          <cell r="Z62">
            <v>3488802.4800000004</v>
          </cell>
          <cell r="AA62">
            <v>30404208.32</v>
          </cell>
          <cell r="AB62">
            <v>5233432.7699999996</v>
          </cell>
          <cell r="AC62">
            <v>1841060.6500000001</v>
          </cell>
          <cell r="AD62">
            <v>2722809.1199999996</v>
          </cell>
          <cell r="AE62">
            <v>14422736</v>
          </cell>
          <cell r="AF62">
            <v>2371846.02</v>
          </cell>
          <cell r="AG62">
            <v>2974927.2</v>
          </cell>
        </row>
        <row r="286">
          <cell r="F286">
            <v>15078296.869999999</v>
          </cell>
          <cell r="G286">
            <v>34647342.940200008</v>
          </cell>
          <cell r="H286">
            <v>1686673.6500000001</v>
          </cell>
          <cell r="I286">
            <v>6561262.6497999998</v>
          </cell>
          <cell r="J286">
            <v>4951463.29</v>
          </cell>
          <cell r="K286">
            <v>1658835.98</v>
          </cell>
          <cell r="L286">
            <v>1690348.5399999998</v>
          </cell>
          <cell r="M286">
            <v>1945919.7399999998</v>
          </cell>
          <cell r="N286">
            <v>2123537.5100000002</v>
          </cell>
          <cell r="O286">
            <v>4776733.7399999984</v>
          </cell>
          <cell r="P286">
            <v>928153.44</v>
          </cell>
          <cell r="Q286">
            <v>12133850.680000002</v>
          </cell>
          <cell r="R286">
            <v>1860262.8699999999</v>
          </cell>
          <cell r="S286">
            <v>2938468.97</v>
          </cell>
          <cell r="T286">
            <v>3463734.4</v>
          </cell>
          <cell r="U286">
            <v>2470683.21</v>
          </cell>
          <cell r="V286">
            <v>1803218.4400000002</v>
          </cell>
          <cell r="W286">
            <v>4947486.2100000018</v>
          </cell>
          <cell r="X286">
            <v>2151593.9700000002</v>
          </cell>
          <cell r="Y286">
            <v>6373986.5999999996</v>
          </cell>
          <cell r="Z286">
            <v>1945595.42</v>
          </cell>
          <cell r="AA286">
            <v>7833696.8200000003</v>
          </cell>
          <cell r="AB286">
            <v>2434560.3499999996</v>
          </cell>
          <cell r="AC286">
            <v>1055856.54</v>
          </cell>
          <cell r="AD286">
            <v>1622094.7199999997</v>
          </cell>
          <cell r="AE286">
            <v>4871892.68</v>
          </cell>
          <cell r="AF286">
            <v>1592266.6000000006</v>
          </cell>
          <cell r="AG286">
            <v>1867662.6300000001</v>
          </cell>
        </row>
        <row r="287">
          <cell r="F287">
            <v>-14769073.729999999</v>
          </cell>
          <cell r="G287">
            <v>79516210.119799972</v>
          </cell>
          <cell r="H287">
            <v>304425.58999999985</v>
          </cell>
          <cell r="I287">
            <v>5707898.980200001</v>
          </cell>
          <cell r="J287">
            <v>14152801.100000001</v>
          </cell>
          <cell r="K287">
            <v>3660460.8000000003</v>
          </cell>
          <cell r="L287">
            <v>2952794.1100000003</v>
          </cell>
          <cell r="M287">
            <v>4193606.1800000011</v>
          </cell>
          <cell r="N287">
            <v>1983003.1299999994</v>
          </cell>
          <cell r="O287">
            <v>8556874.1199999992</v>
          </cell>
          <cell r="P287">
            <v>-180404.56999999983</v>
          </cell>
          <cell r="Q287">
            <v>19182296.600000001</v>
          </cell>
          <cell r="R287">
            <v>1685501.1499999997</v>
          </cell>
          <cell r="S287">
            <v>1488757.0799999996</v>
          </cell>
          <cell r="T287">
            <v>5843282.0099999998</v>
          </cell>
          <cell r="U287">
            <v>1079651.81</v>
          </cell>
          <cell r="V287">
            <v>383240.37999999966</v>
          </cell>
          <cell r="W287">
            <v>12408049.77</v>
          </cell>
          <cell r="X287">
            <v>1987786.3499999996</v>
          </cell>
          <cell r="Y287">
            <v>12887343.17</v>
          </cell>
          <cell r="Z287">
            <v>1543207.0600000005</v>
          </cell>
          <cell r="AA287">
            <v>22570511.5</v>
          </cell>
          <cell r="AB287">
            <v>2798872.42</v>
          </cell>
          <cell r="AC287">
            <v>785204.1100000001</v>
          </cell>
          <cell r="AD287">
            <v>1100714.3999999999</v>
          </cell>
          <cell r="AE287">
            <v>9550843.3200000003</v>
          </cell>
          <cell r="AF287">
            <v>779579.41999999946</v>
          </cell>
          <cell r="AG287">
            <v>1107264.57</v>
          </cell>
        </row>
      </sheetData>
      <sheetData sheetId="11"/>
      <sheetData sheetId="12">
        <row r="9">
          <cell r="G9">
            <v>1058</v>
          </cell>
          <cell r="H9">
            <v>52</v>
          </cell>
          <cell r="I9">
            <v>337</v>
          </cell>
          <cell r="J9">
            <v>150</v>
          </cell>
          <cell r="K9">
            <v>38</v>
          </cell>
          <cell r="L9">
            <v>38</v>
          </cell>
          <cell r="M9">
            <v>40</v>
          </cell>
          <cell r="N9">
            <v>39</v>
          </cell>
          <cell r="O9">
            <v>155</v>
          </cell>
          <cell r="P9">
            <v>6</v>
          </cell>
          <cell r="Q9">
            <v>342</v>
          </cell>
          <cell r="R9">
            <v>46</v>
          </cell>
          <cell r="S9">
            <v>102</v>
          </cell>
          <cell r="T9">
            <v>95</v>
          </cell>
          <cell r="U9">
            <v>28</v>
          </cell>
          <cell r="V9">
            <v>17</v>
          </cell>
          <cell r="W9">
            <v>130</v>
          </cell>
          <cell r="X9">
            <v>61</v>
          </cell>
          <cell r="Y9">
            <v>183</v>
          </cell>
          <cell r="Z9">
            <v>64</v>
          </cell>
          <cell r="AA9">
            <v>403</v>
          </cell>
          <cell r="AB9">
            <v>193</v>
          </cell>
          <cell r="AC9">
            <v>25</v>
          </cell>
          <cell r="AD9">
            <v>34</v>
          </cell>
          <cell r="AE9">
            <v>137</v>
          </cell>
          <cell r="AF9">
            <v>26</v>
          </cell>
          <cell r="AG9">
            <v>30</v>
          </cell>
        </row>
        <row r="30">
          <cell r="G30">
            <v>8039905</v>
          </cell>
          <cell r="H30">
            <v>155377</v>
          </cell>
          <cell r="I30">
            <v>872854</v>
          </cell>
          <cell r="J30">
            <v>1379101.07</v>
          </cell>
          <cell r="K30">
            <v>381131</v>
          </cell>
          <cell r="L30">
            <v>327185</v>
          </cell>
          <cell r="M30">
            <v>463178</v>
          </cell>
          <cell r="N30">
            <v>322496</v>
          </cell>
          <cell r="O30">
            <v>974853</v>
          </cell>
          <cell r="P30">
            <v>54458</v>
          </cell>
          <cell r="Q30">
            <v>2342895</v>
          </cell>
          <cell r="R30">
            <v>291404</v>
          </cell>
          <cell r="S30">
            <v>350432</v>
          </cell>
          <cell r="T30">
            <v>686132</v>
          </cell>
          <cell r="U30">
            <v>283859</v>
          </cell>
          <cell r="V30">
            <v>171980</v>
          </cell>
          <cell r="W30">
            <v>943069</v>
          </cell>
          <cell r="X30">
            <v>299117</v>
          </cell>
          <cell r="Y30">
            <v>1378115</v>
          </cell>
          <cell r="Z30">
            <v>268710</v>
          </cell>
          <cell r="AA30">
            <v>2079204.25</v>
          </cell>
          <cell r="AB30">
            <v>406620</v>
          </cell>
          <cell r="AC30">
            <v>139849</v>
          </cell>
          <cell r="AD30">
            <v>204231</v>
          </cell>
          <cell r="AE30">
            <v>1048013</v>
          </cell>
          <cell r="AF30">
            <v>179844</v>
          </cell>
          <cell r="AG30">
            <v>231748</v>
          </cell>
        </row>
        <row r="37">
          <cell r="G37">
            <v>3569661.51</v>
          </cell>
          <cell r="H37">
            <v>38682.709999999992</v>
          </cell>
          <cell r="I37">
            <v>295053.82000000007</v>
          </cell>
          <cell r="J37">
            <v>355762.97</v>
          </cell>
          <cell r="K37">
            <v>84310</v>
          </cell>
          <cell r="L37">
            <v>130459.17</v>
          </cell>
          <cell r="M37">
            <v>168650</v>
          </cell>
          <cell r="N37">
            <v>67009.84</v>
          </cell>
          <cell r="O37">
            <v>270067</v>
          </cell>
          <cell r="P37">
            <v>17134</v>
          </cell>
          <cell r="Q37">
            <v>937792</v>
          </cell>
          <cell r="R37">
            <v>63079</v>
          </cell>
          <cell r="S37">
            <v>249342.2</v>
          </cell>
          <cell r="T37">
            <v>476550</v>
          </cell>
          <cell r="U37">
            <v>143519.22</v>
          </cell>
          <cell r="V37">
            <v>65350</v>
          </cell>
          <cell r="W37">
            <v>617073.25999999978</v>
          </cell>
          <cell r="X37">
            <v>142918.57</v>
          </cell>
          <cell r="Y37">
            <v>359215</v>
          </cell>
          <cell r="Z37">
            <v>119493</v>
          </cell>
          <cell r="AA37">
            <v>1075522.01</v>
          </cell>
          <cell r="AB37">
            <v>105431</v>
          </cell>
          <cell r="AC37">
            <v>43590.03</v>
          </cell>
          <cell r="AD37">
            <v>100537</v>
          </cell>
          <cell r="AE37">
            <v>394497</v>
          </cell>
          <cell r="AF37">
            <v>63013</v>
          </cell>
          <cell r="AG37">
            <v>57339</v>
          </cell>
        </row>
        <row r="39">
          <cell r="E39">
            <v>28.354895070562652</v>
          </cell>
          <cell r="G39">
            <v>30.377799120730025</v>
          </cell>
          <cell r="H39">
            <v>19.040167163712454</v>
          </cell>
          <cell r="I39">
            <v>22.645793928844487</v>
          </cell>
          <cell r="J39">
            <v>20.097501784333232</v>
          </cell>
          <cell r="K39">
            <v>17.936008169169892</v>
          </cell>
          <cell r="L39">
            <v>27.937018176522987</v>
          </cell>
          <cell r="M39">
            <v>26.287527725431332</v>
          </cell>
          <cell r="N39">
            <v>16.783551529207859</v>
          </cell>
          <cell r="O39">
            <v>21.410422386257601</v>
          </cell>
          <cell r="P39">
            <v>22.762477913727366</v>
          </cell>
          <cell r="Q39">
            <v>28.250167640780599</v>
          </cell>
          <cell r="R39">
            <v>17.663596676682168</v>
          </cell>
          <cell r="S39">
            <v>40.827981673909555</v>
          </cell>
          <cell r="T39">
            <v>40.594724857975962</v>
          </cell>
          <cell r="U39">
            <v>32.837869004745407</v>
          </cell>
          <cell r="V39">
            <v>24.821011451468941</v>
          </cell>
          <cell r="W39">
            <v>34.947257936086906</v>
          </cell>
          <cell r="X39">
            <v>29.282833449411331</v>
          </cell>
          <cell r="Y39">
            <v>19.997450320213058</v>
          </cell>
          <cell r="Z39">
            <v>28.346439881863144</v>
          </cell>
          <cell r="AA39">
            <v>33.844201227114326</v>
          </cell>
          <cell r="AB39">
            <v>20.096986147831441</v>
          </cell>
          <cell r="AC39">
            <v>23.546014357711194</v>
          </cell>
          <cell r="AD39">
            <v>32.224740133402996</v>
          </cell>
          <cell r="AE39">
            <v>24.8887725230909</v>
          </cell>
          <cell r="AF39">
            <v>25.381959969225687</v>
          </cell>
          <cell r="AG39">
            <v>19.215868951788575</v>
          </cell>
        </row>
        <row r="41">
          <cell r="E41">
            <v>0.58957108304519534</v>
          </cell>
          <cell r="G41">
            <v>0.67472154399597317</v>
          </cell>
          <cell r="H41">
            <v>0.45930933771623844</v>
          </cell>
          <cell r="I41">
            <v>0.4646770406886675</v>
          </cell>
          <cell r="J41">
            <v>0.64727445147627838</v>
          </cell>
          <cell r="K41">
            <v>0.69825185586879568</v>
          </cell>
          <cell r="L41">
            <v>0.58200780552363529</v>
          </cell>
          <cell r="M41">
            <v>0.67324732258102027</v>
          </cell>
          <cell r="N41">
            <v>0.54225250279957093</v>
          </cell>
          <cell r="O41">
            <v>0.58670735920210215</v>
          </cell>
          <cell r="P41">
            <v>0.41078055698035781</v>
          </cell>
          <cell r="Q41">
            <v>0.5649687746114852</v>
          </cell>
          <cell r="R41">
            <v>0.49518248770557266</v>
          </cell>
          <cell r="S41">
            <v>0.39671337585386346</v>
          </cell>
          <cell r="T41">
            <v>0.54872210732730975</v>
          </cell>
          <cell r="U41">
            <v>0.46844665801920266</v>
          </cell>
          <cell r="V41">
            <v>0.46060067169815361</v>
          </cell>
          <cell r="W41">
            <v>0.60960126074157772</v>
          </cell>
          <cell r="X41">
            <v>0.56721419035771714</v>
          </cell>
          <cell r="Y41">
            <v>0.57988196305223039</v>
          </cell>
          <cell r="Z41">
            <v>0.4215574611481876</v>
          </cell>
          <cell r="AA41">
            <v>0.61659471791264497</v>
          </cell>
          <cell r="AB41">
            <v>0.41289014981509198</v>
          </cell>
          <cell r="AC41">
            <v>0.54308604004535777</v>
          </cell>
          <cell r="AD41">
            <v>0.49129183886534106</v>
          </cell>
          <cell r="AE41">
            <v>0.53824634531156268</v>
          </cell>
          <cell r="AF41">
            <v>0.47257973817394455</v>
          </cell>
          <cell r="AG41">
            <v>0.53567251461988297</v>
          </cell>
        </row>
        <row r="62">
          <cell r="F62">
            <v>346797.2</v>
          </cell>
          <cell r="G62">
            <v>172340734.39999998</v>
          </cell>
          <cell r="H62">
            <v>2987231.2800000003</v>
          </cell>
          <cell r="I62">
            <v>18566483.110000003</v>
          </cell>
          <cell r="J62">
            <v>28763556.730000004</v>
          </cell>
          <cell r="K62">
            <v>8000461.3799999999</v>
          </cell>
          <cell r="L62">
            <v>6900819.8600000003</v>
          </cell>
          <cell r="M62">
            <v>9362698.4199999999</v>
          </cell>
          <cell r="N62">
            <v>6205359.7199999988</v>
          </cell>
          <cell r="O62">
            <v>19955792.879999999</v>
          </cell>
          <cell r="P62">
            <v>1119247.57</v>
          </cell>
          <cell r="Q62">
            <v>47618824.109999999</v>
          </cell>
          <cell r="R62">
            <v>5434088.0500000007</v>
          </cell>
          <cell r="S62">
            <v>6741724.0700000003</v>
          </cell>
          <cell r="T62">
            <v>14137068.159999998</v>
          </cell>
          <cell r="U62">
            <v>5425880.7100000009</v>
          </cell>
          <cell r="V62">
            <v>3341966.9299999997</v>
          </cell>
          <cell r="W62">
            <v>24021272.889999997</v>
          </cell>
          <cell r="X62">
            <v>6252893.1299999999</v>
          </cell>
          <cell r="Y62">
            <v>28856417.599999998</v>
          </cell>
          <cell r="Z62">
            <v>5253202.78</v>
          </cell>
          <cell r="AA62">
            <v>45217921.850000009</v>
          </cell>
          <cell r="AB62">
            <v>7886191.6499999994</v>
          </cell>
          <cell r="AC62">
            <v>2815368.62</v>
          </cell>
          <cell r="AD62">
            <v>4019775.96</v>
          </cell>
          <cell r="AE62">
            <v>21534045.720000003</v>
          </cell>
          <cell r="AF62">
            <v>3554670.3599999994</v>
          </cell>
          <cell r="AG62">
            <v>4490678.25</v>
          </cell>
        </row>
        <row r="286">
          <cell r="F286">
            <v>22877722.359999996</v>
          </cell>
          <cell r="G286">
            <v>51986823.8002</v>
          </cell>
          <cell r="H286">
            <v>2555947.1799999997</v>
          </cell>
          <cell r="I286">
            <v>10219622.6898</v>
          </cell>
          <cell r="J286">
            <v>7806070.0400000019</v>
          </cell>
          <cell r="K286">
            <v>2937551.1700000004</v>
          </cell>
          <cell r="L286">
            <v>2934643.8499999996</v>
          </cell>
          <cell r="M286">
            <v>3003316.4</v>
          </cell>
          <cell r="N286">
            <v>3135690.32</v>
          </cell>
          <cell r="O286">
            <v>7017560.5700000003</v>
          </cell>
          <cell r="P286">
            <v>1382192.64</v>
          </cell>
          <cell r="Q286">
            <v>19481033.57</v>
          </cell>
          <cell r="R286">
            <v>3472057.2199999997</v>
          </cell>
          <cell r="S286">
            <v>4586601.9900000012</v>
          </cell>
          <cell r="T286">
            <v>5199482.1100000003</v>
          </cell>
          <cell r="U286">
            <v>3722635.7600000002</v>
          </cell>
          <cell r="V286">
            <v>2818828.75</v>
          </cell>
          <cell r="W286">
            <v>7403217.9300000016</v>
          </cell>
          <cell r="X286">
            <v>3247448.56</v>
          </cell>
          <cell r="Y286">
            <v>9351376.6800000016</v>
          </cell>
          <cell r="Z286">
            <v>3008785.44</v>
          </cell>
          <cell r="AA286">
            <v>11857683.389999999</v>
          </cell>
          <cell r="AB286">
            <v>3650219.2699999996</v>
          </cell>
          <cell r="AC286">
            <v>1636253.67</v>
          </cell>
          <cell r="AD286">
            <v>2513514.5999999992</v>
          </cell>
          <cell r="AE286">
            <v>7250360.9000000004</v>
          </cell>
          <cell r="AF286">
            <v>2411260.98</v>
          </cell>
          <cell r="AG286">
            <v>2768188.7500000005</v>
          </cell>
        </row>
        <row r="287">
          <cell r="F287">
            <v>-22530925.159999996</v>
          </cell>
          <cell r="G287">
            <v>120353910.59979998</v>
          </cell>
          <cell r="H287">
            <v>431284.10000000056</v>
          </cell>
          <cell r="I287">
            <v>8346860.4202000033</v>
          </cell>
          <cell r="J287">
            <v>20957486.690000001</v>
          </cell>
          <cell r="K287">
            <v>5062910.209999999</v>
          </cell>
          <cell r="L287">
            <v>3966176.0100000007</v>
          </cell>
          <cell r="M287">
            <v>6359382.0199999996</v>
          </cell>
          <cell r="N287">
            <v>3069669.399999999</v>
          </cell>
          <cell r="O287">
            <v>12938232.309999999</v>
          </cell>
          <cell r="P287">
            <v>-262945.06999999983</v>
          </cell>
          <cell r="Q287">
            <v>28137790.539999999</v>
          </cell>
          <cell r="R287">
            <v>1962030.830000001</v>
          </cell>
          <cell r="S287">
            <v>2155122.0799999991</v>
          </cell>
          <cell r="T287">
            <v>8937586.049999997</v>
          </cell>
          <cell r="U287">
            <v>1703244.9500000007</v>
          </cell>
          <cell r="V287">
            <v>523138.1799999997</v>
          </cell>
          <cell r="W287">
            <v>16618054.959999995</v>
          </cell>
          <cell r="X287">
            <v>3005444.57</v>
          </cell>
          <cell r="Y287">
            <v>19505040.919999994</v>
          </cell>
          <cell r="Z287">
            <v>2244417.3400000003</v>
          </cell>
          <cell r="AA287">
            <v>33360238.460000008</v>
          </cell>
          <cell r="AB287">
            <v>4235972.38</v>
          </cell>
          <cell r="AC287">
            <v>1179114.9500000002</v>
          </cell>
          <cell r="AD287">
            <v>1506261.3600000008</v>
          </cell>
          <cell r="AE287">
            <v>14283684.820000002</v>
          </cell>
          <cell r="AF287">
            <v>1143409.3799999994</v>
          </cell>
          <cell r="AG287">
            <v>1722489.4999999995</v>
          </cell>
        </row>
      </sheetData>
      <sheetData sheetId="13"/>
      <sheetData sheetId="14">
        <row r="9">
          <cell r="G9">
            <v>1409</v>
          </cell>
          <cell r="H9">
            <v>59</v>
          </cell>
          <cell r="I9">
            <v>390</v>
          </cell>
          <cell r="J9">
            <v>206</v>
          </cell>
          <cell r="K9">
            <v>67</v>
          </cell>
          <cell r="L9">
            <v>56</v>
          </cell>
          <cell r="M9">
            <v>56</v>
          </cell>
          <cell r="N9">
            <v>53</v>
          </cell>
          <cell r="O9">
            <v>207</v>
          </cell>
          <cell r="P9">
            <v>9</v>
          </cell>
          <cell r="Q9">
            <v>417</v>
          </cell>
          <cell r="R9">
            <v>64</v>
          </cell>
          <cell r="S9">
            <v>124</v>
          </cell>
          <cell r="T9">
            <v>179</v>
          </cell>
          <cell r="U9">
            <v>36</v>
          </cell>
          <cell r="V9">
            <v>23</v>
          </cell>
          <cell r="W9">
            <v>189</v>
          </cell>
          <cell r="X9">
            <v>84</v>
          </cell>
          <cell r="Y9">
            <v>311</v>
          </cell>
          <cell r="Z9">
            <v>64</v>
          </cell>
          <cell r="AA9">
            <v>559</v>
          </cell>
          <cell r="AB9">
            <v>257</v>
          </cell>
          <cell r="AC9">
            <v>30</v>
          </cell>
          <cell r="AD9">
            <v>42</v>
          </cell>
          <cell r="AE9">
            <v>188</v>
          </cell>
          <cell r="AF9">
            <v>35</v>
          </cell>
          <cell r="AG9">
            <v>36</v>
          </cell>
        </row>
        <row r="30">
          <cell r="G30">
            <v>10997345</v>
          </cell>
          <cell r="H30">
            <v>212086</v>
          </cell>
          <cell r="I30">
            <v>1185383</v>
          </cell>
          <cell r="J30">
            <v>1873900.07</v>
          </cell>
          <cell r="K30">
            <v>522814</v>
          </cell>
          <cell r="L30">
            <v>443212</v>
          </cell>
          <cell r="M30">
            <v>623974</v>
          </cell>
          <cell r="N30">
            <v>434566</v>
          </cell>
          <cell r="O30">
            <v>1308082</v>
          </cell>
          <cell r="P30">
            <v>74047</v>
          </cell>
          <cell r="Q30">
            <v>3177000</v>
          </cell>
          <cell r="R30">
            <v>403956</v>
          </cell>
          <cell r="S30">
            <v>482817</v>
          </cell>
          <cell r="T30">
            <v>925142</v>
          </cell>
          <cell r="U30">
            <v>386746</v>
          </cell>
          <cell r="V30">
            <v>234565</v>
          </cell>
          <cell r="W30">
            <v>1284920</v>
          </cell>
          <cell r="X30">
            <v>407445</v>
          </cell>
          <cell r="Y30">
            <v>1843705</v>
          </cell>
          <cell r="Z30">
            <v>366075</v>
          </cell>
          <cell r="AA30">
            <v>2811961.81</v>
          </cell>
          <cell r="AB30">
            <v>556102</v>
          </cell>
          <cell r="AC30">
            <v>191628</v>
          </cell>
          <cell r="AD30">
            <v>277473</v>
          </cell>
          <cell r="AE30">
            <v>1407451</v>
          </cell>
          <cell r="AF30">
            <v>243494</v>
          </cell>
          <cell r="AG30">
            <v>315119</v>
          </cell>
        </row>
        <row r="37">
          <cell r="G37">
            <v>4434891.8</v>
          </cell>
          <cell r="H37">
            <v>47196.369999999995</v>
          </cell>
          <cell r="I37">
            <v>417284.82000000007</v>
          </cell>
          <cell r="J37">
            <v>457683.97</v>
          </cell>
          <cell r="K37">
            <v>112409</v>
          </cell>
          <cell r="L37">
            <v>173508.74</v>
          </cell>
          <cell r="M37">
            <v>224391</v>
          </cell>
          <cell r="N37">
            <v>83571.64</v>
          </cell>
          <cell r="O37">
            <v>360062</v>
          </cell>
          <cell r="P37">
            <v>22818</v>
          </cell>
          <cell r="Q37">
            <v>1202819</v>
          </cell>
          <cell r="R37">
            <v>86243</v>
          </cell>
          <cell r="S37">
            <v>330527.84999999998</v>
          </cell>
          <cell r="T37">
            <v>644752</v>
          </cell>
          <cell r="U37">
            <v>194411.22</v>
          </cell>
          <cell r="V37">
            <v>80385</v>
          </cell>
          <cell r="W37">
            <v>802574.32999999961</v>
          </cell>
          <cell r="X37">
            <v>181512.14999999997</v>
          </cell>
          <cell r="Y37">
            <v>488487</v>
          </cell>
          <cell r="Z37">
            <v>154744</v>
          </cell>
          <cell r="AA37">
            <v>1427613.45</v>
          </cell>
          <cell r="AB37">
            <v>147096</v>
          </cell>
          <cell r="AC37">
            <v>50121.03</v>
          </cell>
          <cell r="AD37">
            <v>140707</v>
          </cell>
          <cell r="AE37">
            <v>519370</v>
          </cell>
          <cell r="AF37">
            <v>80463</v>
          </cell>
          <cell r="AG37">
            <v>77796</v>
          </cell>
        </row>
        <row r="39">
          <cell r="E39">
            <v>27.385075296149868</v>
          </cell>
          <cell r="G39">
            <v>28.422236106169962</v>
          </cell>
          <cell r="H39">
            <v>17.406105004429861</v>
          </cell>
          <cell r="I39">
            <v>23.381652054442267</v>
          </cell>
          <cell r="J39">
            <v>19.272883710614753</v>
          </cell>
          <cell r="K39">
            <v>17.552305273233472</v>
          </cell>
          <cell r="L39">
            <v>27.548634783837468</v>
          </cell>
          <cell r="M39">
            <v>26.033492201240932</v>
          </cell>
          <cell r="N39">
            <v>15.724561218653099</v>
          </cell>
          <cell r="O39">
            <v>21.301359975957272</v>
          </cell>
          <cell r="P39">
            <v>22.500295822979531</v>
          </cell>
          <cell r="Q39">
            <v>27.139252536142038</v>
          </cell>
          <cell r="R39">
            <v>17.476316402727541</v>
          </cell>
          <cell r="S39">
            <v>39.86071632294469</v>
          </cell>
          <cell r="T39">
            <v>40.671354397633721</v>
          </cell>
          <cell r="U39">
            <v>32.707686872255593</v>
          </cell>
          <cell r="V39">
            <v>23.000197426587352</v>
          </cell>
          <cell r="W39">
            <v>34.06384725822226</v>
          </cell>
          <cell r="X39">
            <v>27.817273618870558</v>
          </cell>
          <cell r="Y39">
            <v>20.354066004763435</v>
          </cell>
          <cell r="Z39">
            <v>27.293588095124711</v>
          </cell>
          <cell r="AA39">
            <v>33.432591551769555</v>
          </cell>
          <cell r="AB39">
            <v>20.48351317817799</v>
          </cell>
          <cell r="AC39">
            <v>20.55024908259702</v>
          </cell>
          <cell r="AD39">
            <v>32.783856326713199</v>
          </cell>
          <cell r="AE39">
            <v>24.518812926324596</v>
          </cell>
          <cell r="AF39">
            <v>24.274082364688955</v>
          </cell>
          <cell r="AG39">
            <v>19.229875567903736</v>
          </cell>
        </row>
        <row r="41">
          <cell r="E41">
            <v>0.59859954090688106</v>
          </cell>
          <cell r="G41">
            <v>0.68962324531208696</v>
          </cell>
          <cell r="H41">
            <v>0.46861704654551639</v>
          </cell>
          <cell r="I41">
            <v>0.47153636180651853</v>
          </cell>
          <cell r="J41">
            <v>0.65723172143392883</v>
          </cell>
          <cell r="K41">
            <v>0.71503411980877318</v>
          </cell>
          <cell r="L41">
            <v>0.58887883534824892</v>
          </cell>
          <cell r="M41">
            <v>0.67788592898957656</v>
          </cell>
          <cell r="N41">
            <v>0.54606752868146924</v>
          </cell>
          <cell r="O41">
            <v>0.5882737586088107</v>
          </cell>
          <cell r="P41">
            <v>0.41733665863521718</v>
          </cell>
          <cell r="Q41">
            <v>0.57269200121244146</v>
          </cell>
          <cell r="R41">
            <v>0.51275489804078367</v>
          </cell>
          <cell r="S41">
            <v>0.4084005059995458</v>
          </cell>
          <cell r="T41">
            <v>0.55179221442276782</v>
          </cell>
          <cell r="U41">
            <v>0.47716464417091248</v>
          </cell>
          <cell r="V41">
            <v>0.46965460419288346</v>
          </cell>
          <cell r="W41">
            <v>0.62046767826095983</v>
          </cell>
          <cell r="X41">
            <v>0.57735267548753921</v>
          </cell>
          <cell r="Y41">
            <v>0.57900116054292239</v>
          </cell>
          <cell r="Z41">
            <v>0.42962389205270618</v>
          </cell>
          <cell r="AA41">
            <v>0.62262318563323982</v>
          </cell>
          <cell r="AB41">
            <v>0.42117979147093165</v>
          </cell>
          <cell r="AC41">
            <v>0.55611323202291452</v>
          </cell>
          <cell r="AD41">
            <v>0.49886732613456164</v>
          </cell>
          <cell r="AE41">
            <v>0.54015724400068776</v>
          </cell>
          <cell r="AF41">
            <v>0.47822829236868281</v>
          </cell>
          <cell r="AG41">
            <v>0.54451500306714018</v>
          </cell>
        </row>
        <row r="62">
          <cell r="F62">
            <v>382971.26</v>
          </cell>
          <cell r="G62">
            <v>236277446.13999999</v>
          </cell>
          <cell r="H62">
            <v>4076409.85</v>
          </cell>
          <cell r="I62">
            <v>25031906.68</v>
          </cell>
          <cell r="J62">
            <v>39848344.000000007</v>
          </cell>
          <cell r="K62">
            <v>10982267.949999999</v>
          </cell>
          <cell r="L62">
            <v>9357548.879999999</v>
          </cell>
          <cell r="M62">
            <v>12652647.399999999</v>
          </cell>
          <cell r="N62">
            <v>8355134.4999999991</v>
          </cell>
          <cell r="O62">
            <v>26960857.400000002</v>
          </cell>
          <cell r="P62">
            <v>1518847.5199999998</v>
          </cell>
          <cell r="Q62">
            <v>64573441.609999992</v>
          </cell>
          <cell r="R62">
            <v>7537888.1200000001</v>
          </cell>
          <cell r="S62">
            <v>9267982.459999999</v>
          </cell>
          <cell r="T62">
            <v>19067676.030000001</v>
          </cell>
          <cell r="U62">
            <v>7393944.5700000003</v>
          </cell>
          <cell r="V62">
            <v>4560709.1499999985</v>
          </cell>
          <cell r="W62">
            <v>31116380.450000003</v>
          </cell>
          <cell r="X62">
            <v>8515143.4000000004</v>
          </cell>
          <cell r="Y62">
            <v>38567158.950000003</v>
          </cell>
          <cell r="Z62">
            <v>7141442.4499999993</v>
          </cell>
          <cell r="AA62">
            <v>61172624.710000001</v>
          </cell>
          <cell r="AB62">
            <v>10774051.129999999</v>
          </cell>
          <cell r="AC62">
            <v>3856656.91</v>
          </cell>
          <cell r="AD62">
            <v>5450329.4600000009</v>
          </cell>
          <cell r="AE62">
            <v>28930407.09</v>
          </cell>
          <cell r="AF62">
            <v>4821755.22</v>
          </cell>
          <cell r="AG62">
            <v>6121694.6200000001</v>
          </cell>
        </row>
        <row r="286">
          <cell r="F286">
            <v>31261727.240000002</v>
          </cell>
          <cell r="G286">
            <v>69417469.450199991</v>
          </cell>
          <cell r="H286">
            <v>3382088.2800000003</v>
          </cell>
          <cell r="I286">
            <v>12978278.0098</v>
          </cell>
          <cell r="J286">
            <v>10688869.390000002</v>
          </cell>
          <cell r="K286">
            <v>4194442.9299999988</v>
          </cell>
          <cell r="L286">
            <v>4049385.4400000009</v>
          </cell>
          <cell r="M286">
            <v>4093951.85</v>
          </cell>
          <cell r="N286">
            <v>4143370.4000000004</v>
          </cell>
          <cell r="O286">
            <v>9622358.8100000005</v>
          </cell>
          <cell r="P286">
            <v>1837986.5200000005</v>
          </cell>
          <cell r="Q286">
            <v>26706256.410000004</v>
          </cell>
          <cell r="R286">
            <v>4288438.84</v>
          </cell>
          <cell r="S286">
            <v>6000991.7600000016</v>
          </cell>
          <cell r="T286">
            <v>7148200.2800000012</v>
          </cell>
          <cell r="U286">
            <v>4938629.129999999</v>
          </cell>
          <cell r="V286">
            <v>3722645.4499999997</v>
          </cell>
          <cell r="W286">
            <v>9908963.0900000017</v>
          </cell>
          <cell r="X286">
            <v>4445469.0300000012</v>
          </cell>
          <cell r="Y286">
            <v>12407809.530000001</v>
          </cell>
          <cell r="Z286">
            <v>4243868.25</v>
          </cell>
          <cell r="AA286">
            <v>15528074.639999997</v>
          </cell>
          <cell r="AB286">
            <v>4953993.6399999987</v>
          </cell>
          <cell r="AC286">
            <v>2182936.2900000005</v>
          </cell>
          <cell r="AD286">
            <v>3418788.3300000005</v>
          </cell>
          <cell r="AE286">
            <v>9673276.2999999989</v>
          </cell>
          <cell r="AF286">
            <v>3185600.9800000004</v>
          </cell>
          <cell r="AG286">
            <v>3721885.17</v>
          </cell>
        </row>
        <row r="287">
          <cell r="F287">
            <v>-30878755.98</v>
          </cell>
          <cell r="G287">
            <v>166859976.68979999</v>
          </cell>
          <cell r="H287">
            <v>694321.56999999983</v>
          </cell>
          <cell r="I287">
            <v>12053628.6702</v>
          </cell>
          <cell r="J287">
            <v>29159474.610000007</v>
          </cell>
          <cell r="K287">
            <v>6787825.0200000005</v>
          </cell>
          <cell r="L287">
            <v>5308163.4399999976</v>
          </cell>
          <cell r="M287">
            <v>8558695.5499999989</v>
          </cell>
          <cell r="N287">
            <v>4211764.0999999987</v>
          </cell>
          <cell r="O287">
            <v>17338498.590000004</v>
          </cell>
          <cell r="P287">
            <v>-319139.0000000007</v>
          </cell>
          <cell r="Q287">
            <v>37867185.199999988</v>
          </cell>
          <cell r="R287">
            <v>3249449.2800000003</v>
          </cell>
          <cell r="S287">
            <v>3266990.6999999974</v>
          </cell>
          <cell r="T287">
            <v>11919475.75</v>
          </cell>
          <cell r="U287">
            <v>2455315.4400000013</v>
          </cell>
          <cell r="V287">
            <v>838063.69999999879</v>
          </cell>
          <cell r="W287">
            <v>21207417.359999999</v>
          </cell>
          <cell r="X287">
            <v>4069674.3699999992</v>
          </cell>
          <cell r="Y287">
            <v>26159349.420000002</v>
          </cell>
          <cell r="Z287">
            <v>2897574.1999999993</v>
          </cell>
          <cell r="AA287">
            <v>45644550.070000008</v>
          </cell>
          <cell r="AB287">
            <v>5820057.4900000002</v>
          </cell>
          <cell r="AC287">
            <v>1673720.6199999996</v>
          </cell>
          <cell r="AD287">
            <v>2031541.1300000004</v>
          </cell>
          <cell r="AE287">
            <v>19257130.789999999</v>
          </cell>
          <cell r="AF287">
            <v>1636154.2399999993</v>
          </cell>
          <cell r="AG287">
            <v>2399809.4500000002</v>
          </cell>
        </row>
      </sheetData>
      <sheetData sheetId="15"/>
      <sheetData sheetId="16">
        <row r="9">
          <cell r="G9">
            <v>1709</v>
          </cell>
          <cell r="H9">
            <v>70</v>
          </cell>
          <cell r="I9">
            <v>460</v>
          </cell>
          <cell r="J9">
            <v>240</v>
          </cell>
          <cell r="K9">
            <v>101</v>
          </cell>
          <cell r="L9">
            <v>73</v>
          </cell>
          <cell r="M9">
            <v>72</v>
          </cell>
          <cell r="N9">
            <v>77</v>
          </cell>
          <cell r="O9">
            <v>312</v>
          </cell>
          <cell r="P9">
            <v>14</v>
          </cell>
          <cell r="Q9">
            <v>536</v>
          </cell>
          <cell r="R9">
            <v>82</v>
          </cell>
          <cell r="S9">
            <v>162</v>
          </cell>
          <cell r="T9">
            <v>243</v>
          </cell>
          <cell r="U9">
            <v>47</v>
          </cell>
          <cell r="V9">
            <v>31</v>
          </cell>
          <cell r="W9">
            <v>215</v>
          </cell>
          <cell r="X9">
            <v>109</v>
          </cell>
          <cell r="Y9">
            <v>405</v>
          </cell>
          <cell r="Z9">
            <v>91</v>
          </cell>
          <cell r="AA9">
            <v>732</v>
          </cell>
          <cell r="AB9">
            <v>384</v>
          </cell>
          <cell r="AC9">
            <v>38</v>
          </cell>
          <cell r="AD9">
            <v>51</v>
          </cell>
          <cell r="AE9">
            <v>244</v>
          </cell>
          <cell r="AF9">
            <v>48</v>
          </cell>
          <cell r="AG9">
            <v>55</v>
          </cell>
        </row>
        <row r="30">
          <cell r="G30">
            <v>13734594</v>
          </cell>
          <cell r="H30">
            <v>265432</v>
          </cell>
          <cell r="I30">
            <v>1485469</v>
          </cell>
          <cell r="J30">
            <v>2352568.0700000003</v>
          </cell>
          <cell r="K30">
            <v>660403</v>
          </cell>
          <cell r="L30">
            <v>552494</v>
          </cell>
          <cell r="M30">
            <v>781112</v>
          </cell>
          <cell r="N30">
            <v>545147</v>
          </cell>
          <cell r="O30">
            <v>1631629</v>
          </cell>
          <cell r="P30">
            <v>93053</v>
          </cell>
          <cell r="Q30">
            <v>3987542</v>
          </cell>
          <cell r="R30">
            <v>507937.23</v>
          </cell>
          <cell r="S30">
            <v>610693</v>
          </cell>
          <cell r="T30">
            <v>1158153</v>
          </cell>
          <cell r="U30">
            <v>483463</v>
          </cell>
          <cell r="V30">
            <v>295133</v>
          </cell>
          <cell r="W30">
            <v>1611044</v>
          </cell>
          <cell r="X30">
            <v>505368</v>
          </cell>
          <cell r="Y30">
            <v>2305780</v>
          </cell>
          <cell r="Z30">
            <v>455560</v>
          </cell>
          <cell r="AA30">
            <v>3515151.81</v>
          </cell>
          <cell r="AB30">
            <v>700632</v>
          </cell>
          <cell r="AC30">
            <v>237755</v>
          </cell>
          <cell r="AD30">
            <v>347907</v>
          </cell>
          <cell r="AE30">
            <v>1761056</v>
          </cell>
          <cell r="AF30">
            <v>304541</v>
          </cell>
          <cell r="AG30">
            <v>395551</v>
          </cell>
        </row>
        <row r="37">
          <cell r="G37">
            <v>5150103.4899999993</v>
          </cell>
          <cell r="H37">
            <v>54675.959999999963</v>
          </cell>
          <cell r="I37">
            <v>541090.8200000003</v>
          </cell>
          <cell r="J37">
            <v>529119.96999999974</v>
          </cell>
          <cell r="K37">
            <v>125863</v>
          </cell>
          <cell r="L37">
            <v>208011</v>
          </cell>
          <cell r="M37">
            <v>278844</v>
          </cell>
          <cell r="N37">
            <v>91882.04</v>
          </cell>
          <cell r="O37">
            <v>441489</v>
          </cell>
          <cell r="P37">
            <v>27947</v>
          </cell>
          <cell r="Q37">
            <v>1375159</v>
          </cell>
          <cell r="R37">
            <v>105913.77000000002</v>
          </cell>
          <cell r="S37">
            <v>390011.7</v>
          </cell>
          <cell r="T37">
            <v>755855</v>
          </cell>
          <cell r="U37">
            <v>240955.22</v>
          </cell>
          <cell r="V37">
            <v>90639</v>
          </cell>
          <cell r="W37">
            <v>911193.1099999994</v>
          </cell>
          <cell r="X37">
            <v>211817.05</v>
          </cell>
          <cell r="Y37">
            <v>581979</v>
          </cell>
          <cell r="Z37">
            <v>182077</v>
          </cell>
          <cell r="AA37">
            <v>1667250.1099999999</v>
          </cell>
          <cell r="AB37">
            <v>167794</v>
          </cell>
          <cell r="AC37">
            <v>60327.03</v>
          </cell>
          <cell r="AD37">
            <v>163601</v>
          </cell>
          <cell r="AE37">
            <v>614165</v>
          </cell>
          <cell r="AF37">
            <v>91377</v>
          </cell>
          <cell r="AG37">
            <v>97767</v>
          </cell>
        </row>
        <row r="39">
          <cell r="E39">
            <v>26.145289637922701</v>
          </cell>
          <cell r="G39">
            <v>26.991442005415493</v>
          </cell>
          <cell r="H39">
            <v>16.316021356349488</v>
          </cell>
          <cell r="I39">
            <v>24.005166819397022</v>
          </cell>
          <cell r="J39">
            <v>18.063522850623976</v>
          </cell>
          <cell r="K39">
            <v>15.895847173142643</v>
          </cell>
          <cell r="L39">
            <v>26.764773244877006</v>
          </cell>
          <cell r="M39">
            <v>25.875191388669787</v>
          </cell>
          <cell r="N39">
            <v>14.105274469528799</v>
          </cell>
          <cell r="O39">
            <v>21.011969267979961</v>
          </cell>
          <cell r="P39">
            <v>22.090918432680677</v>
          </cell>
          <cell r="Q39">
            <v>25.336638937156003</v>
          </cell>
          <cell r="R39">
            <v>17.152221968508147</v>
          </cell>
          <cell r="S39">
            <v>38.222388827636898</v>
          </cell>
          <cell r="T39">
            <v>39.017267936932697</v>
          </cell>
          <cell r="U39">
            <v>32.620762574188802</v>
          </cell>
          <cell r="V39">
            <v>21.176544802063475</v>
          </cell>
          <cell r="W39">
            <v>32.519404875687066</v>
          </cell>
          <cell r="X39">
            <v>26.756443435298799</v>
          </cell>
          <cell r="Y39">
            <v>19.681533185885598</v>
          </cell>
          <cell r="Z39">
            <v>26.168797851041781</v>
          </cell>
          <cell r="AA39">
            <v>31.94359821403253</v>
          </cell>
          <cell r="AB39">
            <v>18.945730622273206</v>
          </cell>
          <cell r="AC39">
            <v>20.075350329281239</v>
          </cell>
          <cell r="AD39">
            <v>31.099067794032663</v>
          </cell>
          <cell r="AE39">
            <v>23.75098178510672</v>
          </cell>
          <cell r="AF39">
            <v>22.507703562481986</v>
          </cell>
          <cell r="AG39">
            <v>19.239942851070364</v>
          </cell>
        </row>
        <row r="41">
          <cell r="E41">
            <v>0.6093806032648571</v>
          </cell>
          <cell r="G41">
            <v>0.70094885047752564</v>
          </cell>
          <cell r="H41">
            <v>0.47708720710260183</v>
          </cell>
          <cell r="I41">
            <v>0.48081833071151597</v>
          </cell>
          <cell r="J41">
            <v>0.67183790398350518</v>
          </cell>
          <cell r="K41">
            <v>0.73362908686144479</v>
          </cell>
          <cell r="L41">
            <v>0.59717654027283429</v>
          </cell>
          <cell r="M41">
            <v>0.69055228304870919</v>
          </cell>
          <cell r="N41">
            <v>0.55705061458302463</v>
          </cell>
          <cell r="O41">
            <v>0.5961978628462351</v>
          </cell>
          <cell r="P41">
            <v>0.42646715094296384</v>
          </cell>
          <cell r="Q41">
            <v>0.58485920698767024</v>
          </cell>
          <cell r="R41">
            <v>0.52445006473835176</v>
          </cell>
          <cell r="S41">
            <v>0.41999319832922355</v>
          </cell>
          <cell r="T41">
            <v>0.5617936214772784</v>
          </cell>
          <cell r="U41">
            <v>0.48551697958212214</v>
          </cell>
          <cell r="V41">
            <v>0.48087665858234641</v>
          </cell>
          <cell r="W41">
            <v>0.63335404487334346</v>
          </cell>
          <cell r="X41">
            <v>0.58225607985731864</v>
          </cell>
          <cell r="Y41">
            <v>0.58904338631610553</v>
          </cell>
          <cell r="Z41">
            <v>0.43481352488060909</v>
          </cell>
          <cell r="AA41">
            <v>0.63282637578433776</v>
          </cell>
          <cell r="AB41">
            <v>0.42974409742220521</v>
          </cell>
          <cell r="AC41">
            <v>0.56143213543985004</v>
          </cell>
          <cell r="AD41">
            <v>0.50917566133694336</v>
          </cell>
          <cell r="AE41">
            <v>0.54983841009647316</v>
          </cell>
          <cell r="AF41">
            <v>0.48651014704367057</v>
          </cell>
          <cell r="AG41">
            <v>0.55587120347111207</v>
          </cell>
        </row>
        <row r="62">
          <cell r="F62">
            <v>444095.32000000007</v>
          </cell>
          <cell r="G62">
            <v>295221039.94</v>
          </cell>
          <cell r="H62">
            <v>5101982.5000000009</v>
          </cell>
          <cell r="I62">
            <v>31258531.280000005</v>
          </cell>
          <cell r="J62">
            <v>49843142.970000006</v>
          </cell>
          <cell r="K62">
            <v>13874593.48</v>
          </cell>
          <cell r="L62">
            <v>11684911.069999998</v>
          </cell>
          <cell r="M62">
            <v>15852644.32</v>
          </cell>
          <cell r="N62">
            <v>10483855.149999999</v>
          </cell>
          <cell r="O62">
            <v>33554197.370000001</v>
          </cell>
          <cell r="P62">
            <v>1909552.4100000001</v>
          </cell>
          <cell r="Q62">
            <v>81513974.820000008</v>
          </cell>
          <cell r="R62">
            <v>9469243.1199999992</v>
          </cell>
          <cell r="S62">
            <v>11710312.130000001</v>
          </cell>
          <cell r="T62">
            <v>23858973.509999998</v>
          </cell>
          <cell r="U62">
            <v>9257270.3800000008</v>
          </cell>
          <cell r="V62">
            <v>5735430.1599999992</v>
          </cell>
          <cell r="W62">
            <v>40810582.780000001</v>
          </cell>
          <cell r="X62">
            <v>10556055.93</v>
          </cell>
          <cell r="Y62">
            <v>48209562.420000009</v>
          </cell>
          <cell r="Z62">
            <v>8899061.4500000011</v>
          </cell>
          <cell r="AA62">
            <v>75837355.789999992</v>
          </cell>
          <cell r="AB62">
            <v>13604073.23</v>
          </cell>
          <cell r="AC62">
            <v>4784557.97</v>
          </cell>
          <cell r="AD62">
            <v>6844771.4000000004</v>
          </cell>
          <cell r="AE62">
            <v>36209380.730000004</v>
          </cell>
          <cell r="AF62">
            <v>6041642.1700000009</v>
          </cell>
          <cell r="AG62">
            <v>7688330.3200000003</v>
          </cell>
        </row>
        <row r="286">
          <cell r="F286">
            <v>39043190.460000001</v>
          </cell>
          <cell r="G286">
            <v>85030159.620200008</v>
          </cell>
          <cell r="H286">
            <v>4520140.26</v>
          </cell>
          <cell r="I286">
            <v>15759230.579799999</v>
          </cell>
          <cell r="J286">
            <v>13296964.580000002</v>
          </cell>
          <cell r="K286">
            <v>5520746.7899999991</v>
          </cell>
          <cell r="L286">
            <v>5067246.5900000008</v>
          </cell>
          <cell r="M286">
            <v>5177550.2200000016</v>
          </cell>
          <cell r="N286">
            <v>5273028.16</v>
          </cell>
          <cell r="O286">
            <v>11715691.140000002</v>
          </cell>
          <cell r="P286">
            <v>2257676.67</v>
          </cell>
          <cell r="Q286">
            <v>33888280.520000011</v>
          </cell>
          <cell r="R286">
            <v>5180537.6199999992</v>
          </cell>
          <cell r="S286">
            <v>7363840.6699999999</v>
          </cell>
          <cell r="T286">
            <v>9199833.0599999987</v>
          </cell>
          <cell r="U286">
            <v>6072775.3099999996</v>
          </cell>
          <cell r="V286">
            <v>4696635.3499999987</v>
          </cell>
          <cell r="W286">
            <v>11984606.74</v>
          </cell>
          <cell r="X286">
            <v>5481191.0300000003</v>
          </cell>
          <cell r="Y286">
            <v>15753451.65</v>
          </cell>
          <cell r="Z286">
            <v>5308223.2</v>
          </cell>
          <cell r="AA286">
            <v>19984417.949999999</v>
          </cell>
          <cell r="AB286">
            <v>6154807.209999999</v>
          </cell>
          <cell r="AC286">
            <v>2720847.1600000006</v>
          </cell>
          <cell r="AD286">
            <v>4256373.7699999996</v>
          </cell>
          <cell r="AE286">
            <v>12179332.659999996</v>
          </cell>
          <cell r="AF286">
            <v>4028949.6700000004</v>
          </cell>
          <cell r="AG286">
            <v>4639098.13</v>
          </cell>
        </row>
        <row r="287">
          <cell r="F287">
            <v>-38599095.140000001</v>
          </cell>
          <cell r="G287">
            <v>210190880.31979999</v>
          </cell>
          <cell r="H287">
            <v>581842.24000000115</v>
          </cell>
          <cell r="I287">
            <v>15499300.700200006</v>
          </cell>
          <cell r="J287">
            <v>36546178.390000001</v>
          </cell>
          <cell r="K287">
            <v>8353846.6900000013</v>
          </cell>
          <cell r="L287">
            <v>6617664.4799999977</v>
          </cell>
          <cell r="M287">
            <v>10675094.099999998</v>
          </cell>
          <cell r="N287">
            <v>5210826.9899999984</v>
          </cell>
          <cell r="O287">
            <v>21838506.229999997</v>
          </cell>
          <cell r="P287">
            <v>-348124.25999999978</v>
          </cell>
          <cell r="Q287">
            <v>47625694.299999997</v>
          </cell>
          <cell r="R287">
            <v>4288705.5</v>
          </cell>
          <cell r="S287">
            <v>4346471.4600000009</v>
          </cell>
          <cell r="T287">
            <v>14659140.449999999</v>
          </cell>
          <cell r="U287">
            <v>3184495.0700000012</v>
          </cell>
          <cell r="V287">
            <v>1038794.8100000005</v>
          </cell>
          <cell r="W287">
            <v>28825976.039999999</v>
          </cell>
          <cell r="X287">
            <v>5074864.8999999994</v>
          </cell>
          <cell r="Y287">
            <v>32456110.770000011</v>
          </cell>
          <cell r="Z287">
            <v>3590838.2500000009</v>
          </cell>
          <cell r="AA287">
            <v>55852937.839999989</v>
          </cell>
          <cell r="AB287">
            <v>7449266.0200000014</v>
          </cell>
          <cell r="AC287">
            <v>2063710.8099999991</v>
          </cell>
          <cell r="AD287">
            <v>2588397.6300000008</v>
          </cell>
          <cell r="AE287">
            <v>24030048.070000008</v>
          </cell>
          <cell r="AF287">
            <v>2012692.5000000005</v>
          </cell>
          <cell r="AG287">
            <v>3049232.1900000004</v>
          </cell>
        </row>
      </sheetData>
      <sheetData sheetId="17"/>
      <sheetData sheetId="18">
        <row r="9">
          <cell r="G9">
            <v>2032</v>
          </cell>
          <cell r="H9">
            <v>80</v>
          </cell>
          <cell r="I9">
            <v>604</v>
          </cell>
          <cell r="J9">
            <v>359</v>
          </cell>
          <cell r="K9">
            <v>127</v>
          </cell>
          <cell r="L9">
            <v>108</v>
          </cell>
          <cell r="M9">
            <v>105</v>
          </cell>
          <cell r="N9">
            <v>97</v>
          </cell>
          <cell r="O9">
            <v>396</v>
          </cell>
          <cell r="P9">
            <v>54</v>
          </cell>
          <cell r="Q9">
            <v>644</v>
          </cell>
          <cell r="R9">
            <v>107</v>
          </cell>
          <cell r="S9">
            <v>197</v>
          </cell>
          <cell r="T9">
            <v>282</v>
          </cell>
          <cell r="U9">
            <v>55</v>
          </cell>
          <cell r="V9">
            <v>37</v>
          </cell>
          <cell r="W9">
            <v>298</v>
          </cell>
          <cell r="X9">
            <v>129</v>
          </cell>
          <cell r="Y9">
            <v>613</v>
          </cell>
          <cell r="Z9">
            <v>215</v>
          </cell>
          <cell r="AA9">
            <v>903</v>
          </cell>
          <cell r="AB9">
            <v>501</v>
          </cell>
          <cell r="AC9">
            <v>48</v>
          </cell>
          <cell r="AD9">
            <v>77</v>
          </cell>
          <cell r="AE9">
            <v>284</v>
          </cell>
          <cell r="AF9">
            <v>57</v>
          </cell>
          <cell r="AG9">
            <v>77</v>
          </cell>
        </row>
        <row r="30">
          <cell r="G30">
            <v>16347945</v>
          </cell>
          <cell r="H30">
            <v>321293</v>
          </cell>
          <cell r="I30">
            <v>1774555</v>
          </cell>
          <cell r="J30">
            <v>2793264.0700000003</v>
          </cell>
          <cell r="K30">
            <v>784268</v>
          </cell>
          <cell r="L30">
            <v>654938</v>
          </cell>
          <cell r="M30">
            <v>929235</v>
          </cell>
          <cell r="N30">
            <v>647761</v>
          </cell>
          <cell r="O30">
            <v>1939398</v>
          </cell>
          <cell r="P30">
            <v>110811</v>
          </cell>
          <cell r="Q30">
            <v>4761577</v>
          </cell>
          <cell r="R30">
            <v>605167.23</v>
          </cell>
          <cell r="S30">
            <v>728493</v>
          </cell>
          <cell r="T30">
            <v>1370304</v>
          </cell>
          <cell r="U30">
            <v>572701</v>
          </cell>
          <cell r="V30">
            <v>351270</v>
          </cell>
          <cell r="W30">
            <v>1915439</v>
          </cell>
          <cell r="X30">
            <v>593051</v>
          </cell>
          <cell r="Y30">
            <v>2748467</v>
          </cell>
          <cell r="Z30">
            <v>537466</v>
          </cell>
          <cell r="AA30">
            <v>4169155.81</v>
          </cell>
          <cell r="AB30">
            <v>833956</v>
          </cell>
          <cell r="AC30">
            <v>283124</v>
          </cell>
          <cell r="AD30">
            <v>411931</v>
          </cell>
          <cell r="AE30">
            <v>2080435</v>
          </cell>
          <cell r="AF30">
            <v>360815</v>
          </cell>
          <cell r="AG30">
            <v>470616</v>
          </cell>
        </row>
        <row r="37">
          <cell r="G37">
            <v>6479813.1399999997</v>
          </cell>
          <cell r="H37">
            <v>64579.069999999949</v>
          </cell>
          <cell r="I37">
            <v>710891.8200000003</v>
          </cell>
          <cell r="J37">
            <v>710522.96999999974</v>
          </cell>
          <cell r="K37">
            <v>170897</v>
          </cell>
          <cell r="L37">
            <v>267693.46000000002</v>
          </cell>
          <cell r="M37">
            <v>332834</v>
          </cell>
          <cell r="N37">
            <v>127198.34</v>
          </cell>
          <cell r="O37">
            <v>526388</v>
          </cell>
          <cell r="P37">
            <v>33850</v>
          </cell>
          <cell r="Q37">
            <v>1783468</v>
          </cell>
          <cell r="R37">
            <v>126135.77000000002</v>
          </cell>
          <cell r="S37">
            <v>496947.18</v>
          </cell>
          <cell r="T37">
            <v>913456</v>
          </cell>
          <cell r="U37">
            <v>284633.21999999997</v>
          </cell>
          <cell r="V37">
            <v>117876</v>
          </cell>
          <cell r="W37">
            <v>1080635.6499999994</v>
          </cell>
          <cell r="X37">
            <v>257942.32999999996</v>
          </cell>
          <cell r="Y37">
            <v>749204</v>
          </cell>
          <cell r="Z37">
            <v>227973</v>
          </cell>
          <cell r="AA37">
            <v>2051894.89</v>
          </cell>
          <cell r="AB37">
            <v>221750</v>
          </cell>
          <cell r="AC37">
            <v>78458.03</v>
          </cell>
          <cell r="AD37">
            <v>207395</v>
          </cell>
          <cell r="AE37">
            <v>750165</v>
          </cell>
          <cell r="AF37">
            <v>118726.58999999997</v>
          </cell>
          <cell r="AG37">
            <v>128769</v>
          </cell>
        </row>
        <row r="39">
          <cell r="E39">
            <v>27.176969393493621</v>
          </cell>
          <cell r="G39">
            <v>28.086940645526326</v>
          </cell>
          <cell r="H39">
            <v>15.999528975804553</v>
          </cell>
          <cell r="I39">
            <v>25.683001380785207</v>
          </cell>
          <cell r="J39">
            <v>19.980668505627374</v>
          </cell>
          <cell r="K39">
            <v>17.773555314271928</v>
          </cell>
          <cell r="L39">
            <v>28.392427511099516</v>
          </cell>
          <cell r="M39">
            <v>25.925083539097855</v>
          </cell>
          <cell r="N39">
            <v>15.97866719594599</v>
          </cell>
          <cell r="O39">
            <v>21.058864147626643</v>
          </cell>
          <cell r="P39">
            <v>22.340874891100608</v>
          </cell>
          <cell r="Q39">
            <v>26.927693580147526</v>
          </cell>
          <cell r="R39">
            <v>17.128098410430923</v>
          </cell>
          <cell r="S39">
            <v>39.79764151887786</v>
          </cell>
          <cell r="T39">
            <v>39.499911785767409</v>
          </cell>
          <cell r="U39">
            <v>32.582200930647844</v>
          </cell>
          <cell r="V39">
            <v>22.700504173198322</v>
          </cell>
          <cell r="W39">
            <v>32.773651072183299</v>
          </cell>
          <cell r="X39">
            <v>27.315032680901336</v>
          </cell>
          <cell r="Y39">
            <v>20.959721851540387</v>
          </cell>
          <cell r="Z39">
            <v>27.191987432951287</v>
          </cell>
          <cell r="AA39">
            <v>32.748509842532563</v>
          </cell>
          <cell r="AB39">
            <v>20.535373628042571</v>
          </cell>
          <cell r="AC39">
            <v>21.48958087965423</v>
          </cell>
          <cell r="AD39">
            <v>32.529283334692671</v>
          </cell>
          <cell r="AE39">
            <v>23.988162047562859</v>
          </cell>
          <cell r="AF39">
            <v>24.099944343017516</v>
          </cell>
          <cell r="AG39">
            <v>20.890696535008452</v>
          </cell>
        </row>
        <row r="41">
          <cell r="E41">
            <v>0.60018985216417509</v>
          </cell>
          <cell r="G41">
            <v>0.69157529181165833</v>
          </cell>
          <cell r="H41">
            <v>0.478543278353525</v>
          </cell>
          <cell r="I41">
            <v>0.47509146800186119</v>
          </cell>
          <cell r="J41">
            <v>0.66033924706220559</v>
          </cell>
          <cell r="K41">
            <v>0.72156142584809702</v>
          </cell>
          <cell r="L41">
            <v>0.58603703925746109</v>
          </cell>
          <cell r="M41">
            <v>0.68030470528804976</v>
          </cell>
          <cell r="N41">
            <v>0.54831711194367183</v>
          </cell>
          <cell r="O41">
            <v>0.58688290835672008</v>
          </cell>
          <cell r="P41">
            <v>0.41574028566176058</v>
          </cell>
          <cell r="Q41">
            <v>0.57888065027129088</v>
          </cell>
          <cell r="R41">
            <v>0.51756473971977124</v>
          </cell>
          <cell r="S41">
            <v>0.41506805529204033</v>
          </cell>
          <cell r="T41">
            <v>0.55073826765729328</v>
          </cell>
          <cell r="U41">
            <v>0.47691858005589438</v>
          </cell>
          <cell r="V41">
            <v>0.47503198253875095</v>
          </cell>
          <cell r="W41">
            <v>0.62340896279410674</v>
          </cell>
          <cell r="X41">
            <v>0.56596126409413428</v>
          </cell>
          <cell r="Y41">
            <v>0.58035690530598483</v>
          </cell>
          <cell r="Z41">
            <v>0.42193311760392777</v>
          </cell>
          <cell r="AA41">
            <v>0.62148863250480224</v>
          </cell>
          <cell r="AB41">
            <v>0.4221452691672416</v>
          </cell>
          <cell r="AC41">
            <v>0.55399799630568858</v>
          </cell>
          <cell r="AD41">
            <v>0.49892144667852811</v>
          </cell>
          <cell r="AE41">
            <v>0.53873887918095675</v>
          </cell>
          <cell r="AF41">
            <v>0.47788357237555745</v>
          </cell>
          <cell r="AG41">
            <v>0.54760741164807236</v>
          </cell>
        </row>
        <row r="62">
          <cell r="F62">
            <v>518769.38000000006</v>
          </cell>
          <cell r="G62">
            <v>351527169.32999998</v>
          </cell>
          <cell r="H62">
            <v>6178207.4000000004</v>
          </cell>
          <cell r="I62">
            <v>37328620.770000003</v>
          </cell>
          <cell r="J62">
            <v>59062891.649999991</v>
          </cell>
          <cell r="K62">
            <v>16470513.4</v>
          </cell>
          <cell r="L62">
            <v>13855874.159999998</v>
          </cell>
          <cell r="M62">
            <v>18853612.009999998</v>
          </cell>
          <cell r="N62">
            <v>12464167.899999999</v>
          </cell>
          <cell r="O62">
            <v>39815538.810000002</v>
          </cell>
          <cell r="P62">
            <v>2283135.5500000003</v>
          </cell>
          <cell r="Q62">
            <v>97306075.530000001</v>
          </cell>
          <cell r="R62">
            <v>11279902.280000001</v>
          </cell>
          <cell r="S62">
            <v>13980614</v>
          </cell>
          <cell r="T62">
            <v>28239081.760000002</v>
          </cell>
          <cell r="U62">
            <v>10964620.209999999</v>
          </cell>
          <cell r="V62">
            <v>6833721.3600000003</v>
          </cell>
          <cell r="W62">
            <v>47136662.379999995</v>
          </cell>
          <cell r="X62">
            <v>12396902.879999999</v>
          </cell>
          <cell r="Y62">
            <v>57502240.270000003</v>
          </cell>
          <cell r="Z62">
            <v>10512557.799999999</v>
          </cell>
          <cell r="AA62">
            <v>90296158.670000002</v>
          </cell>
          <cell r="AB62">
            <v>16223552.599999998</v>
          </cell>
          <cell r="AC62">
            <v>5701274.1900000004</v>
          </cell>
          <cell r="AD62">
            <v>8109875.790000001</v>
          </cell>
          <cell r="AE62">
            <v>42821606.600000001</v>
          </cell>
          <cell r="AF62">
            <v>7161620.5899999999</v>
          </cell>
          <cell r="AG62">
            <v>9161650.8399999999</v>
          </cell>
        </row>
        <row r="286">
          <cell r="F286">
            <v>47020151.469999991</v>
          </cell>
          <cell r="G286">
            <v>106135306.4702</v>
          </cell>
          <cell r="H286">
            <v>5616157.5399999991</v>
          </cell>
          <cell r="I286">
            <v>18702807.719800003</v>
          </cell>
          <cell r="J286">
            <v>16172325.120000001</v>
          </cell>
          <cell r="K286">
            <v>6809132.3899999987</v>
          </cell>
          <cell r="L286">
            <v>6381856.9199999999</v>
          </cell>
          <cell r="M286">
            <v>6238100.2999999998</v>
          </cell>
          <cell r="N286">
            <v>6407898.5999999996</v>
          </cell>
          <cell r="O286">
            <v>14334956.169999998</v>
          </cell>
          <cell r="P286">
            <v>2925365.3000000003</v>
          </cell>
          <cell r="Q286">
            <v>43769081.199999996</v>
          </cell>
          <cell r="R286">
            <v>6669480.0700000003</v>
          </cell>
          <cell r="S286">
            <v>8907989.4199999999</v>
          </cell>
          <cell r="T286">
            <v>11033025.52</v>
          </cell>
          <cell r="U286">
            <v>7304289.1500000004</v>
          </cell>
          <cell r="V286">
            <v>5753157.5499999998</v>
          </cell>
          <cell r="W286">
            <v>14364535.919999998</v>
          </cell>
          <cell r="X286">
            <v>7065514.3100000024</v>
          </cell>
          <cell r="Y286">
            <v>19490566.440000001</v>
          </cell>
          <cell r="Z286">
            <v>6512432.1599999992</v>
          </cell>
          <cell r="AA286">
            <v>24295995.180000003</v>
          </cell>
          <cell r="AB286">
            <v>7551532.9199999999</v>
          </cell>
          <cell r="AC286">
            <v>3369673.6100000003</v>
          </cell>
          <cell r="AD286">
            <v>5151279.62</v>
          </cell>
          <cell r="AE286">
            <v>14758598.939999998</v>
          </cell>
          <cell r="AF286">
            <v>4858888.7299999995</v>
          </cell>
          <cell r="AG286">
            <v>6002643.0200000014</v>
          </cell>
        </row>
        <row r="287">
          <cell r="F287">
            <v>-46501382.089999989</v>
          </cell>
          <cell r="G287">
            <v>245391862.85979998</v>
          </cell>
          <cell r="H287">
            <v>562049.86000000127</v>
          </cell>
          <cell r="I287">
            <v>18625813.0502</v>
          </cell>
          <cell r="J287">
            <v>42890566.529999986</v>
          </cell>
          <cell r="K287">
            <v>9661381.0100000016</v>
          </cell>
          <cell r="L287">
            <v>7474017.2399999984</v>
          </cell>
          <cell r="M287">
            <v>12615511.709999997</v>
          </cell>
          <cell r="N287">
            <v>6056269.2999999989</v>
          </cell>
          <cell r="O287">
            <v>25480582.640000004</v>
          </cell>
          <cell r="P287">
            <v>-642229.75</v>
          </cell>
          <cell r="Q287">
            <v>53536994.330000006</v>
          </cell>
          <cell r="R287">
            <v>4610422.2100000009</v>
          </cell>
          <cell r="S287">
            <v>5072624.58</v>
          </cell>
          <cell r="T287">
            <v>17206056.240000002</v>
          </cell>
          <cell r="U287">
            <v>3660331.0599999987</v>
          </cell>
          <cell r="V287">
            <v>1080563.8100000005</v>
          </cell>
          <cell r="W287">
            <v>32772126.459999997</v>
          </cell>
          <cell r="X287">
            <v>5331388.5699999966</v>
          </cell>
          <cell r="Y287">
            <v>38011673.829999998</v>
          </cell>
          <cell r="Z287">
            <v>4000125.6399999997</v>
          </cell>
          <cell r="AA287">
            <v>66000163.489999995</v>
          </cell>
          <cell r="AB287">
            <v>8672019.6799999978</v>
          </cell>
          <cell r="AC287">
            <v>2331600.58</v>
          </cell>
          <cell r="AD287">
            <v>2958596.1700000009</v>
          </cell>
          <cell r="AE287">
            <v>28063007.660000004</v>
          </cell>
          <cell r="AF287">
            <v>2302731.8600000003</v>
          </cell>
          <cell r="AG287">
            <v>3159007.8199999984</v>
          </cell>
        </row>
      </sheetData>
      <sheetData sheetId="19"/>
      <sheetData sheetId="20">
        <row r="9">
          <cell r="G9">
            <v>2241</v>
          </cell>
          <cell r="H9">
            <v>88</v>
          </cell>
          <cell r="I9">
            <v>706</v>
          </cell>
          <cell r="J9">
            <v>397</v>
          </cell>
          <cell r="K9">
            <v>132</v>
          </cell>
          <cell r="L9">
            <v>127</v>
          </cell>
          <cell r="M9">
            <v>133</v>
          </cell>
          <cell r="N9">
            <v>113</v>
          </cell>
          <cell r="O9">
            <v>426</v>
          </cell>
          <cell r="P9">
            <v>87</v>
          </cell>
          <cell r="Q9">
            <v>758</v>
          </cell>
          <cell r="R9">
            <v>116</v>
          </cell>
          <cell r="S9">
            <v>232</v>
          </cell>
          <cell r="T9">
            <v>298</v>
          </cell>
          <cell r="U9">
            <v>65</v>
          </cell>
          <cell r="V9">
            <v>47</v>
          </cell>
          <cell r="W9">
            <v>298</v>
          </cell>
          <cell r="X9">
            <v>138</v>
          </cell>
          <cell r="Y9">
            <v>710</v>
          </cell>
          <cell r="Z9">
            <v>308</v>
          </cell>
          <cell r="AA9">
            <v>1013</v>
          </cell>
          <cell r="AB9">
            <v>524</v>
          </cell>
          <cell r="AC9">
            <v>53</v>
          </cell>
          <cell r="AD9">
            <v>82</v>
          </cell>
          <cell r="AE9">
            <v>336</v>
          </cell>
          <cell r="AF9">
            <v>62</v>
          </cell>
          <cell r="AG9">
            <v>88</v>
          </cell>
        </row>
        <row r="30">
          <cell r="G30">
            <v>19342714</v>
          </cell>
          <cell r="H30">
            <v>384913</v>
          </cell>
          <cell r="I30">
            <v>2108437</v>
          </cell>
          <cell r="J30">
            <v>3303744.89</v>
          </cell>
          <cell r="K30">
            <v>925110</v>
          </cell>
          <cell r="L30">
            <v>770210</v>
          </cell>
          <cell r="M30">
            <v>1106956</v>
          </cell>
          <cell r="N30">
            <v>773751</v>
          </cell>
          <cell r="O30">
            <v>2285572</v>
          </cell>
          <cell r="P30">
            <v>131762</v>
          </cell>
          <cell r="Q30">
            <v>5681646</v>
          </cell>
          <cell r="R30">
            <v>722188.23</v>
          </cell>
          <cell r="S30">
            <v>866142</v>
          </cell>
          <cell r="T30">
            <v>1614312</v>
          </cell>
          <cell r="U30">
            <v>686128</v>
          </cell>
          <cell r="V30">
            <v>413624</v>
          </cell>
          <cell r="W30">
            <v>2251705</v>
          </cell>
          <cell r="X30">
            <v>688077</v>
          </cell>
          <cell r="Y30">
            <v>3243220</v>
          </cell>
          <cell r="Z30">
            <v>633753</v>
          </cell>
          <cell r="AA30">
            <v>4922405.78</v>
          </cell>
          <cell r="AB30">
            <v>986684</v>
          </cell>
          <cell r="AC30">
            <v>333084</v>
          </cell>
          <cell r="AD30">
            <v>489058</v>
          </cell>
          <cell r="AE30">
            <v>2466424</v>
          </cell>
          <cell r="AF30">
            <v>420946</v>
          </cell>
          <cell r="AG30">
            <v>557483</v>
          </cell>
        </row>
        <row r="37">
          <cell r="G37">
            <v>7346224.9299999997</v>
          </cell>
          <cell r="H37">
            <v>77226.379999999946</v>
          </cell>
          <cell r="I37">
            <v>810289.12000000011</v>
          </cell>
          <cell r="J37">
            <v>803346.41999999993</v>
          </cell>
          <cell r="K37">
            <v>193577</v>
          </cell>
          <cell r="L37">
            <v>309382.78000000003</v>
          </cell>
          <cell r="M37">
            <v>390459</v>
          </cell>
          <cell r="N37">
            <v>132191.04000000001</v>
          </cell>
          <cell r="O37">
            <v>600347</v>
          </cell>
          <cell r="P37">
            <v>40221</v>
          </cell>
          <cell r="Q37">
            <v>1998596</v>
          </cell>
          <cell r="R37">
            <v>150340.77000000002</v>
          </cell>
          <cell r="S37">
            <v>589089.85</v>
          </cell>
          <cell r="T37">
            <v>1028038</v>
          </cell>
          <cell r="U37">
            <v>339259.22</v>
          </cell>
          <cell r="V37">
            <v>133879</v>
          </cell>
          <cell r="W37">
            <v>1207668.2299999995</v>
          </cell>
          <cell r="X37">
            <v>297405.94999999995</v>
          </cell>
          <cell r="Y37">
            <v>853643</v>
          </cell>
          <cell r="Z37">
            <v>256439</v>
          </cell>
          <cell r="AA37">
            <v>2274481.92</v>
          </cell>
          <cell r="AB37">
            <v>258890</v>
          </cell>
          <cell r="AC37">
            <v>88673.03</v>
          </cell>
          <cell r="AD37">
            <v>239531</v>
          </cell>
          <cell r="AE37">
            <v>871252</v>
          </cell>
          <cell r="AF37">
            <v>142040.5</v>
          </cell>
          <cell r="AG37">
            <v>150280</v>
          </cell>
        </row>
        <row r="39">
          <cell r="E39">
            <v>26.380300794117815</v>
          </cell>
          <cell r="G39">
            <v>27.245864820947901</v>
          </cell>
          <cell r="H39">
            <v>15.9979945533421</v>
          </cell>
          <cell r="I39">
            <v>24.953270577904814</v>
          </cell>
          <cell r="J39">
            <v>19.300605779606631</v>
          </cell>
          <cell r="K39">
            <v>17.185442839628163</v>
          </cell>
          <cell r="L39">
            <v>28.049870622516941</v>
          </cell>
          <cell r="M39">
            <v>25.682195338044096</v>
          </cell>
          <cell r="N39">
            <v>14.179936497039389</v>
          </cell>
          <cell r="O39">
            <v>20.505930473840163</v>
          </cell>
          <cell r="P39">
            <v>22.300151916700859</v>
          </cell>
          <cell r="Q39">
            <v>25.719526623868479</v>
          </cell>
          <cell r="R39">
            <v>17.102641487969969</v>
          </cell>
          <cell r="S39">
            <v>39.743082283967901</v>
          </cell>
          <cell r="T39">
            <v>38.413491754482592</v>
          </cell>
          <cell r="U39">
            <v>32.48414567821797</v>
          </cell>
          <cell r="V39">
            <v>22.084408996808065</v>
          </cell>
          <cell r="W39">
            <v>31.959461633959325</v>
          </cell>
          <cell r="X39">
            <v>27.04333495881075</v>
          </cell>
          <cell r="Y39">
            <v>20.414980052393258</v>
          </cell>
          <cell r="Z39">
            <v>26.37620906858006</v>
          </cell>
          <cell r="AA39">
            <v>31.327717943893667</v>
          </cell>
          <cell r="AB39">
            <v>20.334683009397985</v>
          </cell>
          <cell r="AC39">
            <v>20.826069392807067</v>
          </cell>
          <cell r="AD39">
            <v>31.929037400792858</v>
          </cell>
          <cell r="AE39">
            <v>23.791659543976717</v>
          </cell>
          <cell r="AF39">
            <v>24.549018794520215</v>
          </cell>
          <cell r="AG39">
            <v>20.644076504518811</v>
          </cell>
        </row>
        <row r="41">
          <cell r="E41">
            <v>0.60926827519644033</v>
          </cell>
          <cell r="G41">
            <v>0.70209666594434184</v>
          </cell>
          <cell r="H41">
            <v>0.49197327150536946</v>
          </cell>
          <cell r="I41">
            <v>0.48362262866443678</v>
          </cell>
          <cell r="J41">
            <v>0.67003621598249008</v>
          </cell>
          <cell r="K41">
            <v>0.73057532481070475</v>
          </cell>
          <cell r="L41">
            <v>0.59107883148716323</v>
          </cell>
          <cell r="M41">
            <v>0.69443949541664252</v>
          </cell>
          <cell r="N41">
            <v>0.56163251025998739</v>
          </cell>
          <cell r="O41">
            <v>0.59348765517051549</v>
          </cell>
          <cell r="P41">
            <v>0.41980335557212317</v>
          </cell>
          <cell r="Q41">
            <v>0.59243364423613321</v>
          </cell>
          <cell r="R41">
            <v>0.52995461336605176</v>
          </cell>
          <cell r="S41">
            <v>0.42289364162075488</v>
          </cell>
          <cell r="T41">
            <v>0.55711729918664177</v>
          </cell>
          <cell r="U41">
            <v>0.49033449438507376</v>
          </cell>
          <cell r="V41">
            <v>0.47966972434507316</v>
          </cell>
          <cell r="W41">
            <v>0.62925824989632084</v>
          </cell>
          <cell r="X41">
            <v>0.56328466268918675</v>
          </cell>
          <cell r="Y41">
            <v>0.58698158454368587</v>
          </cell>
          <cell r="Z41">
            <v>0.42441981165560111</v>
          </cell>
          <cell r="AA41">
            <v>0.62913605345145085</v>
          </cell>
          <cell r="AB41">
            <v>0.42854102585707426</v>
          </cell>
          <cell r="AC41">
            <v>0.55912844960719799</v>
          </cell>
          <cell r="AD41">
            <v>0.50823471215919058</v>
          </cell>
          <cell r="AE41">
            <v>0.54775656073345003</v>
          </cell>
          <cell r="AF41">
            <v>0.47839882896582131</v>
          </cell>
          <cell r="AG41">
            <v>0.55630141579285597</v>
          </cell>
        </row>
        <row r="62">
          <cell r="F62">
            <v>548343.44000000006</v>
          </cell>
          <cell r="G62">
            <v>415513538.05000001</v>
          </cell>
          <cell r="H62">
            <v>7392788.2200000016</v>
          </cell>
          <cell r="I62">
            <v>44246030.539999992</v>
          </cell>
          <cell r="J62">
            <v>69656861.74000001</v>
          </cell>
          <cell r="K62">
            <v>19381180.619999997</v>
          </cell>
          <cell r="L62">
            <v>16290500.91</v>
          </cell>
          <cell r="M62">
            <v>22433874.300000001</v>
          </cell>
          <cell r="N62">
            <v>14867823.959999999</v>
          </cell>
          <cell r="O62">
            <v>46874771.870000012</v>
          </cell>
          <cell r="P62">
            <v>2711045.3399999994</v>
          </cell>
          <cell r="Q62">
            <v>115792312.70000002</v>
          </cell>
          <cell r="R62">
            <v>13456824.889999999</v>
          </cell>
          <cell r="S62">
            <v>16587913.429999998</v>
          </cell>
          <cell r="T62">
            <v>33210601.599999998</v>
          </cell>
          <cell r="U62">
            <v>13129619.270000003</v>
          </cell>
          <cell r="V62">
            <v>8049361.790000001</v>
          </cell>
          <cell r="W62">
            <v>54054647.340000011</v>
          </cell>
          <cell r="X62">
            <v>14346833.970000001</v>
          </cell>
          <cell r="Y62">
            <v>67720635.250000015</v>
          </cell>
          <cell r="Z62">
            <v>12382625.58</v>
          </cell>
          <cell r="AA62">
            <v>106643884.90000001</v>
          </cell>
          <cell r="AB62">
            <v>19154502.140000004</v>
          </cell>
          <cell r="AC62">
            <v>6698737.7400000002</v>
          </cell>
          <cell r="AD62">
            <v>9610928.620000001</v>
          </cell>
          <cell r="AE62">
            <v>50656033.910000004</v>
          </cell>
          <cell r="AF62">
            <v>8344125.1299999999</v>
          </cell>
          <cell r="AG62">
            <v>10854965.139999999</v>
          </cell>
        </row>
        <row r="286">
          <cell r="F286">
            <v>54851128.530000001</v>
          </cell>
          <cell r="G286">
            <v>123136864.0502</v>
          </cell>
          <cell r="H286">
            <v>6862657.2199999997</v>
          </cell>
          <cell r="I286">
            <v>21746987.099799998</v>
          </cell>
          <cell r="J286">
            <v>19061746.640000001</v>
          </cell>
          <cell r="K286">
            <v>8259179.4500000002</v>
          </cell>
          <cell r="L286">
            <v>7583752.9800000004</v>
          </cell>
          <cell r="M286">
            <v>7422824.8499999996</v>
          </cell>
          <cell r="N286">
            <v>7902373.5099999998</v>
          </cell>
          <cell r="O286">
            <v>16937966.380000003</v>
          </cell>
          <cell r="P286">
            <v>2777458.2800000003</v>
          </cell>
          <cell r="Q286">
            <v>51366928.289999984</v>
          </cell>
          <cell r="R286">
            <v>8096181.2699999996</v>
          </cell>
          <cell r="S286">
            <v>10973293.85</v>
          </cell>
          <cell r="T286">
            <v>13148695.49</v>
          </cell>
          <cell r="U286">
            <v>8661736.0899999999</v>
          </cell>
          <cell r="V286">
            <v>6651768.4899999993</v>
          </cell>
          <cell r="W286">
            <v>17080109.949999996</v>
          </cell>
          <cell r="X286">
            <v>8540489.75</v>
          </cell>
          <cell r="Y286">
            <v>23289983.750000007</v>
          </cell>
          <cell r="Z286">
            <v>7854236.8999999985</v>
          </cell>
          <cell r="AA286">
            <v>28287173.390000001</v>
          </cell>
          <cell r="AB286">
            <v>9071889.1500000004</v>
          </cell>
          <cell r="AC286">
            <v>3979853.56</v>
          </cell>
          <cell r="AD286">
            <v>6007098.2599999998</v>
          </cell>
          <cell r="AE286">
            <v>17336534.43</v>
          </cell>
          <cell r="AF286">
            <v>5942520.3999999985</v>
          </cell>
          <cell r="AG286">
            <v>6871619.9400000004</v>
          </cell>
        </row>
        <row r="287">
          <cell r="F287">
            <v>-54302785.090000004</v>
          </cell>
          <cell r="G287">
            <v>292376673.99980003</v>
          </cell>
          <cell r="H287">
            <v>530131.00000000186</v>
          </cell>
          <cell r="I287">
            <v>22499043.440199994</v>
          </cell>
          <cell r="J287">
            <v>50595115.100000009</v>
          </cell>
          <cell r="K287">
            <v>11122001.169999998</v>
          </cell>
          <cell r="L287">
            <v>8706747.9299999997</v>
          </cell>
          <cell r="M287">
            <v>15011049.450000001</v>
          </cell>
          <cell r="N287">
            <v>6965450.4499999993</v>
          </cell>
          <cell r="O287">
            <v>29936805.49000001</v>
          </cell>
          <cell r="P287">
            <v>-66412.940000000875</v>
          </cell>
          <cell r="Q287">
            <v>64425384.410000034</v>
          </cell>
          <cell r="R287">
            <v>5360643.6199999992</v>
          </cell>
          <cell r="S287">
            <v>5614619.5799999982</v>
          </cell>
          <cell r="T287">
            <v>20061906.109999999</v>
          </cell>
          <cell r="U287">
            <v>4467883.1800000034</v>
          </cell>
          <cell r="V287">
            <v>1397593.3000000017</v>
          </cell>
          <cell r="W287">
            <v>36974537.390000015</v>
          </cell>
          <cell r="X287">
            <v>5806344.2200000007</v>
          </cell>
          <cell r="Y287">
            <v>44430651.500000007</v>
          </cell>
          <cell r="Z287">
            <v>4528388.6800000016</v>
          </cell>
          <cell r="AA287">
            <v>78356711.510000005</v>
          </cell>
          <cell r="AB287">
            <v>10082612.990000004</v>
          </cell>
          <cell r="AC287">
            <v>2718884.18</v>
          </cell>
          <cell r="AD287">
            <v>3603830.3600000013</v>
          </cell>
          <cell r="AE287">
            <v>33319499.480000004</v>
          </cell>
          <cell r="AF287">
            <v>2401604.7300000014</v>
          </cell>
          <cell r="AG287">
            <v>3983345.1999999983</v>
          </cell>
        </row>
      </sheetData>
      <sheetData sheetId="21"/>
      <sheetData sheetId="22">
        <row r="9">
          <cell r="G9">
            <v>2495</v>
          </cell>
          <cell r="H9">
            <v>100</v>
          </cell>
          <cell r="I9">
            <v>823</v>
          </cell>
          <cell r="J9">
            <v>496</v>
          </cell>
          <cell r="K9">
            <v>140</v>
          </cell>
          <cell r="L9">
            <v>138</v>
          </cell>
          <cell r="M9">
            <v>149</v>
          </cell>
          <cell r="N9">
            <v>133</v>
          </cell>
          <cell r="O9">
            <v>477</v>
          </cell>
          <cell r="P9">
            <v>95</v>
          </cell>
          <cell r="Q9">
            <v>914</v>
          </cell>
          <cell r="R9">
            <v>128</v>
          </cell>
          <cell r="S9">
            <v>264</v>
          </cell>
          <cell r="T9">
            <v>328</v>
          </cell>
          <cell r="U9">
            <v>78</v>
          </cell>
          <cell r="V9">
            <v>56</v>
          </cell>
          <cell r="W9">
            <v>336</v>
          </cell>
          <cell r="X9">
            <v>150</v>
          </cell>
          <cell r="Y9">
            <v>784</v>
          </cell>
          <cell r="Z9">
            <v>495</v>
          </cell>
          <cell r="AA9">
            <v>1158</v>
          </cell>
          <cell r="AB9">
            <v>590</v>
          </cell>
          <cell r="AC9">
            <v>56</v>
          </cell>
          <cell r="AD9">
            <v>88</v>
          </cell>
          <cell r="AE9">
            <v>391</v>
          </cell>
          <cell r="AF9">
            <v>68</v>
          </cell>
          <cell r="AG9">
            <v>96</v>
          </cell>
        </row>
        <row r="30">
          <cell r="G30">
            <v>22183079</v>
          </cell>
          <cell r="H30">
            <v>447232</v>
          </cell>
          <cell r="I30">
            <v>2425924</v>
          </cell>
          <cell r="J30">
            <v>3781320.89</v>
          </cell>
          <cell r="K30">
            <v>1055819</v>
          </cell>
          <cell r="L30">
            <v>883333</v>
          </cell>
          <cell r="M30">
            <v>1271534</v>
          </cell>
          <cell r="N30">
            <v>894283</v>
          </cell>
          <cell r="O30">
            <v>2633944</v>
          </cell>
          <cell r="P30">
            <v>152492</v>
          </cell>
          <cell r="Q30">
            <v>6583060</v>
          </cell>
          <cell r="R30">
            <v>836671.23</v>
          </cell>
          <cell r="S30">
            <v>1011287</v>
          </cell>
          <cell r="T30">
            <v>1852632</v>
          </cell>
          <cell r="U30">
            <v>792553</v>
          </cell>
          <cell r="V30">
            <v>473489</v>
          </cell>
          <cell r="W30">
            <v>2576151</v>
          </cell>
          <cell r="X30">
            <v>784816</v>
          </cell>
          <cell r="Y30">
            <v>3731110</v>
          </cell>
          <cell r="Z30">
            <v>730189</v>
          </cell>
          <cell r="AA30">
            <v>5626567.54</v>
          </cell>
          <cell r="AB30">
            <v>1141307</v>
          </cell>
          <cell r="AC30">
            <v>380975</v>
          </cell>
          <cell r="AD30">
            <v>567365</v>
          </cell>
          <cell r="AE30">
            <v>2842866</v>
          </cell>
          <cell r="AF30">
            <v>480990</v>
          </cell>
          <cell r="AG30">
            <v>641639</v>
          </cell>
        </row>
        <row r="37">
          <cell r="G37">
            <v>8362120.79</v>
          </cell>
          <cell r="H37">
            <v>89543.789999999921</v>
          </cell>
          <cell r="I37">
            <v>922506.12000000011</v>
          </cell>
          <cell r="J37">
            <v>963105.97999999986</v>
          </cell>
          <cell r="K37">
            <v>224846</v>
          </cell>
          <cell r="L37">
            <v>367400.39</v>
          </cell>
          <cell r="M37">
            <v>440208</v>
          </cell>
          <cell r="N37">
            <v>146818.34</v>
          </cell>
          <cell r="O37">
            <v>678156</v>
          </cell>
          <cell r="P37">
            <v>46734</v>
          </cell>
          <cell r="Q37">
            <v>2201961</v>
          </cell>
          <cell r="R37">
            <v>168979.77000000002</v>
          </cell>
          <cell r="S37">
            <v>669145.68999999994</v>
          </cell>
          <cell r="T37">
            <v>1138410</v>
          </cell>
          <cell r="U37">
            <v>397294.22</v>
          </cell>
          <cell r="V37">
            <v>149819</v>
          </cell>
          <cell r="W37">
            <v>1357213.3399999999</v>
          </cell>
          <cell r="X37">
            <v>339158.66999999993</v>
          </cell>
          <cell r="Y37">
            <v>966013</v>
          </cell>
          <cell r="Z37">
            <v>287902</v>
          </cell>
          <cell r="AA37">
            <v>2521695.16</v>
          </cell>
          <cell r="AB37">
            <v>296914</v>
          </cell>
          <cell r="AC37">
            <v>102867.03</v>
          </cell>
          <cell r="AD37">
            <v>274601</v>
          </cell>
          <cell r="AE37">
            <v>1020000</v>
          </cell>
          <cell r="AF37">
            <v>171052.80000000005</v>
          </cell>
          <cell r="AG37">
            <v>171289</v>
          </cell>
        </row>
        <row r="39">
          <cell r="E39">
            <v>26.128914464263026</v>
          </cell>
          <cell r="G39">
            <v>27.10172246174627</v>
          </cell>
          <cell r="H39">
            <v>15.985001725982206</v>
          </cell>
          <cell r="I39">
            <v>24.772379992995145</v>
          </cell>
          <cell r="J39">
            <v>20.020895357152632</v>
          </cell>
          <cell r="K39">
            <v>17.447356311849592</v>
          </cell>
          <cell r="L39">
            <v>28.750661444496178</v>
          </cell>
          <cell r="M39">
            <v>25.338249700977251</v>
          </cell>
          <cell r="N39">
            <v>13.724970249140661</v>
          </cell>
          <cell r="O39">
            <v>20.193250812159615</v>
          </cell>
          <cell r="P39">
            <v>22.387008694402528</v>
          </cell>
          <cell r="Q39">
            <v>24.774962398096818</v>
          </cell>
          <cell r="R39">
            <v>16.678767952796399</v>
          </cell>
          <cell r="S39">
            <v>39.120254267213255</v>
          </cell>
          <cell r="T39">
            <v>37.568819737581592</v>
          </cell>
          <cell r="U39">
            <v>32.791468646674005</v>
          </cell>
          <cell r="V39">
            <v>21.682417471091362</v>
          </cell>
          <cell r="W39">
            <v>31.776629981221671</v>
          </cell>
          <cell r="X39">
            <v>26.876592782742765</v>
          </cell>
          <cell r="Y39">
            <v>20.180949231389853</v>
          </cell>
          <cell r="Z39">
            <v>25.950068773063311</v>
          </cell>
          <cell r="AA39">
            <v>30.637727645058995</v>
          </cell>
          <cell r="AB39">
            <v>20.200842285737615</v>
          </cell>
          <cell r="AC39">
            <v>21.067005949394307</v>
          </cell>
          <cell r="AD39">
            <v>31.668202403591668</v>
          </cell>
          <cell r="AE39">
            <v>24.02376374182839</v>
          </cell>
          <cell r="AF39">
            <v>25.497129998801565</v>
          </cell>
          <cell r="AG39">
            <v>20.460919880738505</v>
          </cell>
        </row>
        <row r="41">
          <cell r="E41">
            <v>0.61012164074930286</v>
          </cell>
          <cell r="G41">
            <v>0.70202398525409926</v>
          </cell>
          <cell r="H41">
            <v>0.49802757552423066</v>
          </cell>
          <cell r="I41">
            <v>0.4843404976445061</v>
          </cell>
          <cell r="J41">
            <v>0.66783937326977649</v>
          </cell>
          <cell r="K41">
            <v>0.72724649031359956</v>
          </cell>
          <cell r="L41">
            <v>0.59146033620850125</v>
          </cell>
          <cell r="M41">
            <v>0.69532259727078816</v>
          </cell>
          <cell r="N41">
            <v>0.56544164626757476</v>
          </cell>
          <cell r="O41">
            <v>0.59599030737145264</v>
          </cell>
          <cell r="P41">
            <v>0.42344068464926166</v>
          </cell>
          <cell r="Q41">
            <v>0.59810312274126254</v>
          </cell>
          <cell r="R41">
            <v>0.53526490190151288</v>
          </cell>
          <cell r="S41">
            <v>0.43043645830473615</v>
          </cell>
          <cell r="T41">
            <v>0.55769723126440141</v>
          </cell>
          <cell r="U41">
            <v>0.4937231273726716</v>
          </cell>
          <cell r="V41">
            <v>0.47863286742622974</v>
          </cell>
          <cell r="W41">
            <v>0.62754576875392576</v>
          </cell>
          <cell r="X41">
            <v>0.56027330614121407</v>
          </cell>
          <cell r="Y41">
            <v>0.58847011114202419</v>
          </cell>
          <cell r="Z41">
            <v>0.42108926627175258</v>
          </cell>
          <cell r="AA41">
            <v>0.62633320069900456</v>
          </cell>
          <cell r="AB41">
            <v>0.43132855409260751</v>
          </cell>
          <cell r="AC41">
            <v>0.55803465168516286</v>
          </cell>
          <cell r="AD41">
            <v>0.5141676703251491</v>
          </cell>
          <cell r="AE41">
            <v>0.55037456952165398</v>
          </cell>
          <cell r="AF41">
            <v>0.47667253848269298</v>
          </cell>
          <cell r="AG41">
            <v>0.55818406340432436</v>
          </cell>
        </row>
        <row r="62">
          <cell r="F62">
            <v>568967.5</v>
          </cell>
          <cell r="G62">
            <v>476379581.57999992</v>
          </cell>
          <cell r="H62">
            <v>8578249.4399999995</v>
          </cell>
          <cell r="I62">
            <v>51056581.789999992</v>
          </cell>
          <cell r="J62">
            <v>79651578.120000005</v>
          </cell>
          <cell r="K62">
            <v>22092318.399999999</v>
          </cell>
          <cell r="L62">
            <v>18677377.990000002</v>
          </cell>
          <cell r="M62">
            <v>25775987.880000003</v>
          </cell>
          <cell r="N62">
            <v>17163335.830000002</v>
          </cell>
          <cell r="O62">
            <v>54485840.180000007</v>
          </cell>
          <cell r="P62">
            <v>3133065.15</v>
          </cell>
          <cell r="Q62">
            <v>133971282.49000001</v>
          </cell>
          <cell r="R62">
            <v>15572440.400000002</v>
          </cell>
          <cell r="S62">
            <v>19327342.050000001</v>
          </cell>
          <cell r="T62">
            <v>38071038.269999996</v>
          </cell>
          <cell r="U62">
            <v>15147642.24</v>
          </cell>
          <cell r="V62">
            <v>9197909.0899999999</v>
          </cell>
          <cell r="W62">
            <v>60734086.310000002</v>
          </cell>
          <cell r="X62">
            <v>16343424.619999999</v>
          </cell>
          <cell r="Y62">
            <v>77824226.980000004</v>
          </cell>
          <cell r="Z62">
            <v>14272208.380000001</v>
          </cell>
          <cell r="AA62">
            <v>121932754.95999999</v>
          </cell>
          <cell r="AB62">
            <v>22115207.829999998</v>
          </cell>
          <cell r="AC62">
            <v>7660358.0199999996</v>
          </cell>
          <cell r="AD62">
            <v>11144226.829999998</v>
          </cell>
          <cell r="AE62">
            <v>58309741.700000003</v>
          </cell>
          <cell r="AF62">
            <v>9523508.799999997</v>
          </cell>
          <cell r="AG62">
            <v>12494854.070000002</v>
          </cell>
        </row>
        <row r="286">
          <cell r="F286">
            <v>62792500.119999997</v>
          </cell>
          <cell r="G286">
            <v>144014015.48020005</v>
          </cell>
          <cell r="H286">
            <v>7846424.5699999994</v>
          </cell>
          <cell r="I286">
            <v>24753660.479800001</v>
          </cell>
          <cell r="J286">
            <v>23477666.109999996</v>
          </cell>
          <cell r="K286">
            <v>10133837.310000001</v>
          </cell>
          <cell r="L286">
            <v>8706031.9900000002</v>
          </cell>
          <cell r="M286">
            <v>7938094.540000001</v>
          </cell>
          <cell r="N286">
            <v>9253438.3499999996</v>
          </cell>
          <cell r="O286">
            <v>19997930.900000002</v>
          </cell>
          <cell r="P286">
            <v>3461465.0300000007</v>
          </cell>
          <cell r="Q286">
            <v>61220512.670000002</v>
          </cell>
          <cell r="R286">
            <v>9228400.5399999991</v>
          </cell>
          <cell r="S286">
            <v>12498473.999999998</v>
          </cell>
          <cell r="T286">
            <v>14926364.990000002</v>
          </cell>
          <cell r="U286">
            <v>9907683.6599999983</v>
          </cell>
          <cell r="V286">
            <v>7611150.7800000003</v>
          </cell>
          <cell r="W286">
            <v>19770706.379999995</v>
          </cell>
          <cell r="X286">
            <v>9523477.9100000001</v>
          </cell>
          <cell r="Y286">
            <v>27170536.539999999</v>
          </cell>
          <cell r="Z286">
            <v>8992777.5899999999</v>
          </cell>
          <cell r="AA286">
            <v>32295794.16</v>
          </cell>
          <cell r="AB286">
            <v>10388179.850000001</v>
          </cell>
          <cell r="AC286">
            <v>4735477.1000000006</v>
          </cell>
          <cell r="AD286">
            <v>7000430.3900000006</v>
          </cell>
          <cell r="AE286">
            <v>20362109.699999999</v>
          </cell>
          <cell r="AF286">
            <v>6761294.9799999995</v>
          </cell>
          <cell r="AG286">
            <v>8059127.29</v>
          </cell>
        </row>
        <row r="287">
          <cell r="F287">
            <v>-62223532.619999997</v>
          </cell>
          <cell r="G287">
            <v>332365566.09979987</v>
          </cell>
          <cell r="H287">
            <v>731824.87000000011</v>
          </cell>
          <cell r="I287">
            <v>26302921.310199991</v>
          </cell>
          <cell r="J287">
            <v>56173912.010000005</v>
          </cell>
          <cell r="K287">
            <v>11958481.089999998</v>
          </cell>
          <cell r="L287">
            <v>9971346.0000000019</v>
          </cell>
          <cell r="M287">
            <v>17837893.340000004</v>
          </cell>
          <cell r="N287">
            <v>7909897.4800000023</v>
          </cell>
          <cell r="O287">
            <v>34487909.280000001</v>
          </cell>
          <cell r="P287">
            <v>-328399.88000000082</v>
          </cell>
          <cell r="Q287">
            <v>72750769.820000008</v>
          </cell>
          <cell r="R287">
            <v>6344039.8600000031</v>
          </cell>
          <cell r="S287">
            <v>6828868.0500000026</v>
          </cell>
          <cell r="T287">
            <v>23144673.279999994</v>
          </cell>
          <cell r="U287">
            <v>5239958.5800000019</v>
          </cell>
          <cell r="V287">
            <v>1586758.3099999996</v>
          </cell>
          <cell r="W287">
            <v>40963379.930000007</v>
          </cell>
          <cell r="X287">
            <v>6819946.709999999</v>
          </cell>
          <cell r="Y287">
            <v>50653690.440000005</v>
          </cell>
          <cell r="Z287">
            <v>5279430.790000001</v>
          </cell>
          <cell r="AA287">
            <v>89636960.799999997</v>
          </cell>
          <cell r="AB287">
            <v>11727027.979999997</v>
          </cell>
          <cell r="AC287">
            <v>2924880.919999999</v>
          </cell>
          <cell r="AD287">
            <v>4143796.4399999976</v>
          </cell>
          <cell r="AE287">
            <v>37947632</v>
          </cell>
          <cell r="AF287">
            <v>2762213.8199999975</v>
          </cell>
          <cell r="AG287">
            <v>4435726.7800000021</v>
          </cell>
        </row>
      </sheetData>
      <sheetData sheetId="23"/>
      <sheetData sheetId="24">
        <row r="9">
          <cell r="G9">
            <v>2835</v>
          </cell>
          <cell r="H9">
            <v>104</v>
          </cell>
          <cell r="I9">
            <v>958</v>
          </cell>
          <cell r="J9">
            <v>572</v>
          </cell>
          <cell r="K9">
            <v>153</v>
          </cell>
          <cell r="L9">
            <v>176</v>
          </cell>
          <cell r="M9">
            <v>197</v>
          </cell>
          <cell r="N9">
            <v>145</v>
          </cell>
          <cell r="O9">
            <v>531</v>
          </cell>
          <cell r="P9">
            <v>97</v>
          </cell>
          <cell r="Q9">
            <v>1137</v>
          </cell>
          <cell r="R9">
            <v>144</v>
          </cell>
          <cell r="S9">
            <v>275</v>
          </cell>
          <cell r="T9">
            <v>361</v>
          </cell>
          <cell r="U9">
            <v>91</v>
          </cell>
          <cell r="V9">
            <v>71</v>
          </cell>
          <cell r="W9">
            <v>375</v>
          </cell>
          <cell r="X9">
            <v>160</v>
          </cell>
          <cell r="Y9">
            <v>888</v>
          </cell>
          <cell r="Z9">
            <v>636</v>
          </cell>
          <cell r="AA9">
            <v>1352</v>
          </cell>
          <cell r="AB9">
            <v>663</v>
          </cell>
          <cell r="AC9">
            <v>62</v>
          </cell>
          <cell r="AD9">
            <v>96</v>
          </cell>
          <cell r="AE9">
            <v>436</v>
          </cell>
          <cell r="AF9">
            <v>73</v>
          </cell>
          <cell r="AG9">
            <v>105</v>
          </cell>
        </row>
        <row r="30">
          <cell r="G30">
            <v>25022592</v>
          </cell>
          <cell r="H30">
            <v>508073</v>
          </cell>
          <cell r="I30">
            <v>2730445</v>
          </cell>
          <cell r="J30">
            <v>4274248.8900000006</v>
          </cell>
          <cell r="K30">
            <v>1184032</v>
          </cell>
          <cell r="L30">
            <v>1002738</v>
          </cell>
          <cell r="M30">
            <v>1433008</v>
          </cell>
          <cell r="N30">
            <v>1009484</v>
          </cell>
          <cell r="O30">
            <v>2982653</v>
          </cell>
          <cell r="P30">
            <v>173756</v>
          </cell>
          <cell r="Q30">
            <v>7448889</v>
          </cell>
          <cell r="R30">
            <v>938554.23</v>
          </cell>
          <cell r="S30">
            <v>1134651</v>
          </cell>
          <cell r="T30">
            <v>2078342</v>
          </cell>
          <cell r="U30">
            <v>891222</v>
          </cell>
          <cell r="V30">
            <v>534627</v>
          </cell>
          <cell r="W30">
            <v>2906681</v>
          </cell>
          <cell r="X30">
            <v>879786</v>
          </cell>
          <cell r="Y30">
            <v>4193901</v>
          </cell>
          <cell r="Z30">
            <v>824912</v>
          </cell>
          <cell r="AA30">
            <v>6367251.54</v>
          </cell>
          <cell r="AB30">
            <v>1295273</v>
          </cell>
          <cell r="AC30">
            <v>428921</v>
          </cell>
          <cell r="AD30">
            <v>645763</v>
          </cell>
          <cell r="AE30">
            <v>3224515</v>
          </cell>
          <cell r="AF30">
            <v>543813</v>
          </cell>
          <cell r="AG30">
            <v>728045</v>
          </cell>
        </row>
        <row r="37">
          <cell r="G37">
            <v>9076517.1799999997</v>
          </cell>
          <cell r="H37">
            <v>101709.48999999987</v>
          </cell>
          <cell r="I37">
            <v>1030454.1200000001</v>
          </cell>
          <cell r="J37">
            <v>1098720.1999999995</v>
          </cell>
          <cell r="K37">
            <v>265173</v>
          </cell>
          <cell r="L37">
            <v>410657.17</v>
          </cell>
          <cell r="M37">
            <v>484440</v>
          </cell>
          <cell r="N37">
            <v>161975.44</v>
          </cell>
          <cell r="O37">
            <v>765570</v>
          </cell>
          <cell r="P37">
            <v>52852</v>
          </cell>
          <cell r="Q37">
            <v>2393336</v>
          </cell>
          <cell r="R37">
            <v>187264.77000000002</v>
          </cell>
          <cell r="S37">
            <v>764124.97</v>
          </cell>
          <cell r="T37">
            <v>1259757</v>
          </cell>
          <cell r="U37">
            <v>451197.58</v>
          </cell>
          <cell r="V37">
            <v>169179</v>
          </cell>
          <cell r="W37">
            <v>1488622.38</v>
          </cell>
          <cell r="X37">
            <v>389482.56999999983</v>
          </cell>
          <cell r="Y37">
            <v>1112781</v>
          </cell>
          <cell r="Z37">
            <v>316505</v>
          </cell>
          <cell r="AA37">
            <v>2662826.16</v>
          </cell>
          <cell r="AB37">
            <v>325696.08</v>
          </cell>
          <cell r="AC37">
            <v>118040.03</v>
          </cell>
          <cell r="AD37">
            <v>306694</v>
          </cell>
          <cell r="AE37">
            <v>1131567</v>
          </cell>
          <cell r="AF37">
            <v>199410.80000000005</v>
          </cell>
          <cell r="AG37">
            <v>189053</v>
          </cell>
        </row>
        <row r="39">
          <cell r="E39">
            <v>25.638012553140584</v>
          </cell>
          <cell r="G39">
            <v>26.348225645857447</v>
          </cell>
          <cell r="H39">
            <v>15.991568120027249</v>
          </cell>
          <cell r="I39">
            <v>24.630215759875203</v>
          </cell>
          <cell r="J39">
            <v>20.185837689991583</v>
          </cell>
          <cell r="K39">
            <v>18.191041851888439</v>
          </cell>
          <cell r="L39">
            <v>28.437030717550737</v>
          </cell>
          <cell r="M39">
            <v>24.88938394099381</v>
          </cell>
          <cell r="N39">
            <v>13.462199973902644</v>
          </cell>
          <cell r="O39">
            <v>20.156169040427656</v>
          </cell>
          <cell r="P39">
            <v>22.293179009351391</v>
          </cell>
          <cell r="Q39">
            <v>24.033580028719761</v>
          </cell>
          <cell r="R39">
            <v>16.51149320899918</v>
          </cell>
          <cell r="S39">
            <v>39.534263719741702</v>
          </cell>
          <cell r="T39">
            <v>37.243150077457045</v>
          </cell>
          <cell r="U39">
            <v>32.956838872916819</v>
          </cell>
          <cell r="V39">
            <v>21.707872261799668</v>
          </cell>
          <cell r="W39">
            <v>31.330129110055573</v>
          </cell>
          <cell r="X39">
            <v>27.329274451564618</v>
          </cell>
          <cell r="Y39">
            <v>20.581599166512383</v>
          </cell>
          <cell r="Z39">
            <v>25.47779160542165</v>
          </cell>
          <cell r="AA39">
            <v>29.173619016086967</v>
          </cell>
          <cell r="AB39">
            <v>19.65791555987709</v>
          </cell>
          <cell r="AC39">
            <v>21.379299540138703</v>
          </cell>
          <cell r="AD39">
            <v>31.23824850528117</v>
          </cell>
          <cell r="AE39">
            <v>23.732967386981972</v>
          </cell>
          <cell r="AF39">
            <v>26.053155488151425</v>
          </cell>
          <cell r="AG39">
            <v>20.01702558390447</v>
          </cell>
        </row>
        <row r="41">
          <cell r="E41">
            <v>0.61211516400240562</v>
          </cell>
          <cell r="G41">
            <v>0.70422341258923926</v>
          </cell>
          <cell r="H41">
            <v>0.50367341273971855</v>
          </cell>
          <cell r="I41">
            <v>0.48391861992597424</v>
          </cell>
          <cell r="J41">
            <v>0.6709918932290202</v>
          </cell>
          <cell r="K41">
            <v>0.72520918871558449</v>
          </cell>
          <cell r="L41">
            <v>0.59627158555729975</v>
          </cell>
          <cell r="M41">
            <v>0.69552319505943461</v>
          </cell>
          <cell r="N41">
            <v>0.56770455050949409</v>
          </cell>
          <cell r="O41">
            <v>0.60013561463712517</v>
          </cell>
          <cell r="P41">
            <v>0.42932132510547349</v>
          </cell>
          <cell r="Q41">
            <v>0.60113037436236372</v>
          </cell>
          <cell r="R41">
            <v>0.53404700309399333</v>
          </cell>
          <cell r="S41">
            <v>0.42969560808795754</v>
          </cell>
          <cell r="T41">
            <v>0.55640229190384494</v>
          </cell>
          <cell r="U41">
            <v>0.49406726455534622</v>
          </cell>
          <cell r="V41">
            <v>0.48027974478005131</v>
          </cell>
          <cell r="W41">
            <v>0.6296010377968867</v>
          </cell>
          <cell r="X41">
            <v>0.55861663037950093</v>
          </cell>
          <cell r="Y41">
            <v>0.58779341222761095</v>
          </cell>
          <cell r="Z41">
            <v>0.41935405976763274</v>
          </cell>
          <cell r="AA41">
            <v>0.62941441120173025</v>
          </cell>
          <cell r="AB41">
            <v>0.43434702646493739</v>
          </cell>
          <cell r="AC41">
            <v>0.55882596270289675</v>
          </cell>
          <cell r="AD41">
            <v>0.52050439749856625</v>
          </cell>
          <cell r="AE41">
            <v>0.55523011594087601</v>
          </cell>
          <cell r="AF41">
            <v>0.4795351494918178</v>
          </cell>
          <cell r="AG41">
            <v>0.56333576295553489</v>
          </cell>
        </row>
        <row r="62">
          <cell r="F62">
            <v>671591.56</v>
          </cell>
          <cell r="G62">
            <v>537303253.51999998</v>
          </cell>
          <cell r="H62">
            <v>9748666.1899999995</v>
          </cell>
          <cell r="I62">
            <v>57511006.710000001</v>
          </cell>
          <cell r="J62">
            <v>91462288.949999988</v>
          </cell>
          <cell r="K62">
            <v>24807630.320000004</v>
          </cell>
          <cell r="L62">
            <v>21222014.950000007</v>
          </cell>
          <cell r="M62">
            <v>29061477.769999996</v>
          </cell>
          <cell r="N62">
            <v>19391648.969999999</v>
          </cell>
          <cell r="O62">
            <v>61827259.189999998</v>
          </cell>
          <cell r="P62">
            <v>3577067.79</v>
          </cell>
          <cell r="Q62">
            <v>151610412.76000002</v>
          </cell>
          <cell r="R62">
            <v>17489622.970000003</v>
          </cell>
          <cell r="S62">
            <v>21716837.48</v>
          </cell>
          <cell r="T62">
            <v>42707998.50999999</v>
          </cell>
          <cell r="U62">
            <v>17040535.77</v>
          </cell>
          <cell r="V62">
            <v>10387719.220000001</v>
          </cell>
          <cell r="W62">
            <v>67599236.550000012</v>
          </cell>
          <cell r="X62">
            <v>18312497.340000004</v>
          </cell>
          <cell r="Y62">
            <v>87497170.13000001</v>
          </cell>
          <cell r="Z62">
            <v>16137099.250000002</v>
          </cell>
          <cell r="AA62">
            <v>138058450.59</v>
          </cell>
          <cell r="AB62">
            <v>25096275.93</v>
          </cell>
          <cell r="AC62">
            <v>8622847.6999999993</v>
          </cell>
          <cell r="AD62">
            <v>12693906.65</v>
          </cell>
          <cell r="AE62">
            <v>66120513.429999992</v>
          </cell>
          <cell r="AF62">
            <v>10762414.02</v>
          </cell>
          <cell r="AG62">
            <v>14206985.380000001</v>
          </cell>
        </row>
        <row r="286">
          <cell r="F286">
            <v>70954308.74000001</v>
          </cell>
          <cell r="G286">
            <v>163160333.74020001</v>
          </cell>
          <cell r="H286">
            <v>8825162.5600000005</v>
          </cell>
          <cell r="I286">
            <v>27764942.12980001</v>
          </cell>
          <cell r="J286">
            <v>27776201.109999999</v>
          </cell>
          <cell r="K286">
            <v>13979034.500000002</v>
          </cell>
          <cell r="L286">
            <v>10614836.159999998</v>
          </cell>
          <cell r="M286">
            <v>10624551.059999999</v>
          </cell>
          <cell r="N286">
            <v>10381420.01</v>
          </cell>
          <cell r="O286">
            <v>23937423.109999999</v>
          </cell>
          <cell r="P286">
            <v>3983344.51</v>
          </cell>
          <cell r="Q286">
            <v>69735265.460000008</v>
          </cell>
          <cell r="R286">
            <v>10052447.069999998</v>
          </cell>
          <cell r="S286">
            <v>14036730.630000003</v>
          </cell>
          <cell r="T286">
            <v>17116512.469999999</v>
          </cell>
          <cell r="U286">
            <v>11231867.960000001</v>
          </cell>
          <cell r="V286">
            <v>8533716.5</v>
          </cell>
          <cell r="W286">
            <v>22429830.769999996</v>
          </cell>
          <cell r="X286">
            <v>10737772.449999997</v>
          </cell>
          <cell r="Y286">
            <v>31600193.599999998</v>
          </cell>
          <cell r="Z286">
            <v>10296407.869999999</v>
          </cell>
          <cell r="AA286">
            <v>37178999.469999999</v>
          </cell>
          <cell r="AB286">
            <v>11968047.030000003</v>
          </cell>
          <cell r="AC286">
            <v>5649685.7700000005</v>
          </cell>
          <cell r="AD286">
            <v>7964623.4800000014</v>
          </cell>
          <cell r="AE286">
            <v>23414201.729999993</v>
          </cell>
          <cell r="AF286">
            <v>7625019.1699999999</v>
          </cell>
          <cell r="AG286">
            <v>9858305.4800000004</v>
          </cell>
        </row>
        <row r="287">
          <cell r="F287">
            <v>-70282717.180000007</v>
          </cell>
          <cell r="G287">
            <v>374142919.77979994</v>
          </cell>
          <cell r="H287">
            <v>923503.62999999896</v>
          </cell>
          <cell r="I287">
            <v>29746064.58019999</v>
          </cell>
          <cell r="J287">
            <v>63686087.839999989</v>
          </cell>
          <cell r="K287">
            <v>10828595.820000002</v>
          </cell>
          <cell r="L287">
            <v>10607178.790000008</v>
          </cell>
          <cell r="M287">
            <v>18436926.709999997</v>
          </cell>
          <cell r="N287">
            <v>9010228.959999999</v>
          </cell>
          <cell r="O287">
            <v>37889836.079999998</v>
          </cell>
          <cell r="P287">
            <v>-406276.71999999974</v>
          </cell>
          <cell r="Q287">
            <v>81875147.300000012</v>
          </cell>
          <cell r="R287">
            <v>7437175.9000000041</v>
          </cell>
          <cell r="S287">
            <v>7680106.8499999978</v>
          </cell>
          <cell r="T287">
            <v>25591486.039999992</v>
          </cell>
          <cell r="U287">
            <v>5808667.8099999987</v>
          </cell>
          <cell r="V287">
            <v>1854002.7200000007</v>
          </cell>
          <cell r="W287">
            <v>45169405.780000016</v>
          </cell>
          <cell r="X287">
            <v>7574724.8900000062</v>
          </cell>
          <cell r="Y287">
            <v>55896976.530000016</v>
          </cell>
          <cell r="Z287">
            <v>5840691.3800000027</v>
          </cell>
          <cell r="AA287">
            <v>100879451.12</v>
          </cell>
          <cell r="AB287">
            <v>13128228.899999997</v>
          </cell>
          <cell r="AC287">
            <v>2973161.9299999988</v>
          </cell>
          <cell r="AD287">
            <v>4729283.169999999</v>
          </cell>
          <cell r="AE287">
            <v>42706311.700000003</v>
          </cell>
          <cell r="AF287">
            <v>3137394.8499999996</v>
          </cell>
          <cell r="AG287">
            <v>4348679.9000000004</v>
          </cell>
        </row>
      </sheetData>
      <sheetData sheetId="25"/>
      <sheetData sheetId="26">
        <row r="9">
          <cell r="G9">
            <v>3102</v>
          </cell>
          <cell r="H9">
            <v>108</v>
          </cell>
          <cell r="I9">
            <v>1050</v>
          </cell>
          <cell r="J9">
            <v>612</v>
          </cell>
          <cell r="K9">
            <v>161</v>
          </cell>
          <cell r="L9">
            <v>193</v>
          </cell>
          <cell r="M9">
            <v>212</v>
          </cell>
          <cell r="N9">
            <v>153</v>
          </cell>
          <cell r="O9">
            <v>585</v>
          </cell>
          <cell r="P9">
            <v>99</v>
          </cell>
          <cell r="Q9">
            <v>1401</v>
          </cell>
          <cell r="R9">
            <v>151</v>
          </cell>
          <cell r="S9">
            <v>280</v>
          </cell>
          <cell r="T9">
            <v>381</v>
          </cell>
          <cell r="U9">
            <v>94</v>
          </cell>
          <cell r="V9">
            <v>72</v>
          </cell>
          <cell r="W9">
            <v>406</v>
          </cell>
          <cell r="X9">
            <v>170</v>
          </cell>
          <cell r="Y9">
            <v>981</v>
          </cell>
          <cell r="Z9">
            <v>660</v>
          </cell>
          <cell r="AA9">
            <v>1513</v>
          </cell>
          <cell r="AB9">
            <v>705</v>
          </cell>
          <cell r="AC9">
            <v>66</v>
          </cell>
          <cell r="AD9">
            <v>109</v>
          </cell>
          <cell r="AE9">
            <v>477</v>
          </cell>
          <cell r="AF9">
            <v>76</v>
          </cell>
          <cell r="AG9">
            <v>108</v>
          </cell>
        </row>
        <row r="30">
          <cell r="G30">
            <v>27918964</v>
          </cell>
          <cell r="H30">
            <v>564913</v>
          </cell>
          <cell r="I30">
            <v>3029924</v>
          </cell>
          <cell r="J30">
            <v>4739151.8900000006</v>
          </cell>
          <cell r="K30">
            <v>1322003</v>
          </cell>
          <cell r="L30">
            <v>1117598</v>
          </cell>
          <cell r="M30">
            <v>1586326</v>
          </cell>
          <cell r="N30">
            <v>1119796</v>
          </cell>
          <cell r="O30">
            <v>3325640</v>
          </cell>
          <cell r="P30">
            <v>194478</v>
          </cell>
          <cell r="Q30">
            <v>8268150</v>
          </cell>
          <cell r="R30">
            <v>1043259.07</v>
          </cell>
          <cell r="S30">
            <v>1257261</v>
          </cell>
          <cell r="T30">
            <v>2308478</v>
          </cell>
          <cell r="U30">
            <v>985445</v>
          </cell>
          <cell r="V30">
            <v>594383</v>
          </cell>
          <cell r="W30">
            <v>3237002</v>
          </cell>
          <cell r="X30">
            <v>977529</v>
          </cell>
          <cell r="Y30">
            <v>4678959</v>
          </cell>
          <cell r="Z30">
            <v>920615</v>
          </cell>
          <cell r="AA30">
            <v>7096075.54</v>
          </cell>
          <cell r="AB30">
            <v>1439010</v>
          </cell>
          <cell r="AC30">
            <v>478146</v>
          </cell>
          <cell r="AD30">
            <v>719808</v>
          </cell>
          <cell r="AE30">
            <v>3587945</v>
          </cell>
          <cell r="AF30">
            <v>605365</v>
          </cell>
          <cell r="AG30">
            <v>812012</v>
          </cell>
        </row>
        <row r="37">
          <cell r="G37">
            <v>9898702.9499999993</v>
          </cell>
          <cell r="H37">
            <v>112150.82999999984</v>
          </cell>
          <cell r="I37">
            <v>1144132.1200000001</v>
          </cell>
          <cell r="J37">
            <v>1233914.1999999995</v>
          </cell>
          <cell r="K37">
            <v>292791</v>
          </cell>
          <cell r="L37">
            <v>463719.16</v>
          </cell>
          <cell r="M37">
            <v>527078</v>
          </cell>
          <cell r="N37">
            <v>188429.98</v>
          </cell>
          <cell r="O37">
            <v>853288</v>
          </cell>
          <cell r="P37">
            <v>59046</v>
          </cell>
          <cell r="Q37">
            <v>2634155</v>
          </cell>
          <cell r="R37">
            <v>204963.93000000005</v>
          </cell>
          <cell r="S37">
            <v>859300.79</v>
          </cell>
          <cell r="T37">
            <v>1377508</v>
          </cell>
          <cell r="U37">
            <v>508442.47</v>
          </cell>
          <cell r="V37">
            <v>191499</v>
          </cell>
          <cell r="W37">
            <v>1637116.7299999995</v>
          </cell>
          <cell r="X37">
            <v>445377.65999999986</v>
          </cell>
          <cell r="Y37">
            <v>1240147</v>
          </cell>
          <cell r="Z37">
            <v>358944</v>
          </cell>
          <cell r="AA37">
            <v>2840311.16</v>
          </cell>
          <cell r="AB37">
            <v>368067.67</v>
          </cell>
          <cell r="AC37">
            <v>133814.03</v>
          </cell>
          <cell r="AD37">
            <v>338890</v>
          </cell>
          <cell r="AE37">
            <v>1252285</v>
          </cell>
          <cell r="AF37">
            <v>231792.78000000003</v>
          </cell>
          <cell r="AG37">
            <v>205997</v>
          </cell>
        </row>
        <row r="39">
          <cell r="E39">
            <v>25.408865842438676</v>
          </cell>
          <cell r="G39">
            <v>25.913142798493844</v>
          </cell>
          <cell r="H39">
            <v>15.865659558172856</v>
          </cell>
          <cell r="I39">
            <v>24.640728196574262</v>
          </cell>
          <cell r="J39">
            <v>20.281891743171361</v>
          </cell>
          <cell r="K39">
            <v>18.014781434852537</v>
          </cell>
          <cell r="L39">
            <v>28.692633964066701</v>
          </cell>
          <cell r="M39">
            <v>24.56303377080442</v>
          </cell>
          <cell r="N39">
            <v>14.038251875007917</v>
          </cell>
          <cell r="O39">
            <v>20.151760263183377</v>
          </cell>
          <cell r="P39">
            <v>22.272012311731224</v>
          </cell>
          <cell r="Q39">
            <v>23.87894323854114</v>
          </cell>
          <cell r="R39">
            <v>16.299344412476209</v>
          </cell>
          <cell r="S39">
            <v>39.888147572548739</v>
          </cell>
          <cell r="T39">
            <v>36.865781768150235</v>
          </cell>
          <cell r="U39">
            <v>33.328775591005389</v>
          </cell>
          <cell r="V39">
            <v>22.029205241942908</v>
          </cell>
          <cell r="W39">
            <v>31.192927431620127</v>
          </cell>
          <cell r="X39">
            <v>28.020093314610804</v>
          </cell>
          <cell r="Y39">
            <v>20.586769588313413</v>
          </cell>
          <cell r="Z39">
            <v>25.815508982897256</v>
          </cell>
          <cell r="AA39">
            <v>28.256677022665443</v>
          </cell>
          <cell r="AB39">
            <v>19.899099298793839</v>
          </cell>
          <cell r="AC39">
            <v>21.665306115840568</v>
          </cell>
          <cell r="AD39">
            <v>31.05572417231166</v>
          </cell>
          <cell r="AE39">
            <v>23.660071568653382</v>
          </cell>
          <cell r="AF39">
            <v>26.889122347670291</v>
          </cell>
          <cell r="AG39">
            <v>19.661323989932491</v>
          </cell>
        </row>
        <row r="41">
          <cell r="E41">
            <v>0.61133618171137416</v>
          </cell>
          <cell r="G41">
            <v>0.70514428919020167</v>
          </cell>
          <cell r="H41">
            <v>0.50264172230684911</v>
          </cell>
          <cell r="I41">
            <v>0.48142082128956648</v>
          </cell>
          <cell r="J41">
            <v>0.66763663501634185</v>
          </cell>
          <cell r="K41">
            <v>0.72690247872083047</v>
          </cell>
          <cell r="L41">
            <v>0.59622270686446899</v>
          </cell>
          <cell r="M41">
            <v>0.69087483537388417</v>
          </cell>
          <cell r="N41">
            <v>0.56522011258005378</v>
          </cell>
          <cell r="O41">
            <v>0.60020328988878258</v>
          </cell>
          <cell r="P41">
            <v>0.43123037624394661</v>
          </cell>
          <cell r="Q41">
            <v>0.59765669048190428</v>
          </cell>
          <cell r="R41">
            <v>0.53304958940337799</v>
          </cell>
          <cell r="S41">
            <v>0.42750950730661674</v>
          </cell>
          <cell r="T41">
            <v>0.55476896782429486</v>
          </cell>
          <cell r="U41">
            <v>0.49048197832302043</v>
          </cell>
          <cell r="V41">
            <v>0.47945248573862315</v>
          </cell>
          <cell r="W41">
            <v>0.62914903806533973</v>
          </cell>
          <cell r="X41">
            <v>0.55801404269893817</v>
          </cell>
          <cell r="Y41">
            <v>0.58808316139385608</v>
          </cell>
          <cell r="Z41">
            <v>0.41958279401308957</v>
          </cell>
          <cell r="AA41">
            <v>0.62872486633536695</v>
          </cell>
          <cell r="AB41">
            <v>0.4325476791077616</v>
          </cell>
          <cell r="AC41">
            <v>0.5592350877192982</v>
          </cell>
          <cell r="AD41">
            <v>0.52045048328040677</v>
          </cell>
          <cell r="AE41">
            <v>0.55443103501560709</v>
          </cell>
          <cell r="AF41">
            <v>0.47926166951675214</v>
          </cell>
          <cell r="AG41">
            <v>0.5640570383830974</v>
          </cell>
        </row>
        <row r="62">
          <cell r="F62">
            <v>760815.62</v>
          </cell>
          <cell r="G62">
            <v>599738591.75</v>
          </cell>
          <cell r="H62">
            <v>10831926.359999998</v>
          </cell>
          <cell r="I62">
            <v>63803162.799999997</v>
          </cell>
          <cell r="J62">
            <v>101223824.56999999</v>
          </cell>
          <cell r="K62">
            <v>27730208.09</v>
          </cell>
          <cell r="L62">
            <v>23676452.900000002</v>
          </cell>
          <cell r="M62">
            <v>32178709.359999999</v>
          </cell>
          <cell r="N62">
            <v>21534305.509999998</v>
          </cell>
          <cell r="O62">
            <v>69214744</v>
          </cell>
          <cell r="P62">
            <v>4003852.62</v>
          </cell>
          <cell r="Q62">
            <v>168287207.01999995</v>
          </cell>
          <cell r="R62">
            <v>19447952.710000001</v>
          </cell>
          <cell r="S62">
            <v>24086111.640000001</v>
          </cell>
          <cell r="T62">
            <v>47428856.25</v>
          </cell>
          <cell r="U62">
            <v>18857387.629999999</v>
          </cell>
          <cell r="V62">
            <v>11554861.790000001</v>
          </cell>
          <cell r="W62">
            <v>74451177.24000001</v>
          </cell>
          <cell r="X62">
            <v>20359444.689999998</v>
          </cell>
          <cell r="Y62">
            <v>97665793.060000002</v>
          </cell>
          <cell r="Z62">
            <v>18021711.960000001</v>
          </cell>
          <cell r="AA62">
            <v>154003687.98999998</v>
          </cell>
          <cell r="AB62">
            <v>27884000.620000001</v>
          </cell>
          <cell r="AC62">
            <v>9613845.9399999995</v>
          </cell>
          <cell r="AD62">
            <v>14169781.620000003</v>
          </cell>
          <cell r="AE62">
            <v>73625021.36999999</v>
          </cell>
          <cell r="AF62">
            <v>11980451.450000001</v>
          </cell>
          <cell r="AG62">
            <v>15863005.240000002</v>
          </cell>
        </row>
        <row r="286">
          <cell r="F286">
            <v>79170161.840000018</v>
          </cell>
          <cell r="G286">
            <v>181859255.75020003</v>
          </cell>
          <cell r="H286">
            <v>9853684.5799999982</v>
          </cell>
          <cell r="I286">
            <v>30724263.6998</v>
          </cell>
          <cell r="J286">
            <v>30950831.099999998</v>
          </cell>
          <cell r="K286">
            <v>15230441.319999998</v>
          </cell>
          <cell r="L286">
            <v>11744998.85</v>
          </cell>
          <cell r="M286">
            <v>11916792.089999998</v>
          </cell>
          <cell r="N286">
            <v>11500220.069999998</v>
          </cell>
          <cell r="O286">
            <v>26525775.090000004</v>
          </cell>
          <cell r="P286">
            <v>4529592.5999999996</v>
          </cell>
          <cell r="Q286">
            <v>77340060.969999984</v>
          </cell>
          <cell r="R286">
            <v>11051270.679999998</v>
          </cell>
          <cell r="S286">
            <v>15676834.389999999</v>
          </cell>
          <cell r="T286">
            <v>19043181.500000007</v>
          </cell>
          <cell r="U286">
            <v>12513575.75</v>
          </cell>
          <cell r="V286">
            <v>9474189.7299999967</v>
          </cell>
          <cell r="W286">
            <v>24813152.409999996</v>
          </cell>
          <cell r="X286">
            <v>11848822.280000001</v>
          </cell>
          <cell r="Y286">
            <v>35489194.169999994</v>
          </cell>
          <cell r="Z286">
            <v>11529503.850000001</v>
          </cell>
          <cell r="AA286">
            <v>41794661.800000004</v>
          </cell>
          <cell r="AB286">
            <v>13270685.439999999</v>
          </cell>
          <cell r="AC286">
            <v>6491240.2699999996</v>
          </cell>
          <cell r="AD286">
            <v>8905227.4400000013</v>
          </cell>
          <cell r="AE286">
            <v>26231360.150000002</v>
          </cell>
          <cell r="AF286">
            <v>8403364.2699999996</v>
          </cell>
          <cell r="AG286">
            <v>10854008.419999998</v>
          </cell>
        </row>
        <row r="287">
          <cell r="F287">
            <v>-78409346.220000014</v>
          </cell>
          <cell r="G287">
            <v>417879335.99979997</v>
          </cell>
          <cell r="H287">
            <v>978241.77999999933</v>
          </cell>
          <cell r="I287">
            <v>33078899.100199997</v>
          </cell>
          <cell r="J287">
            <v>70272993.469999999</v>
          </cell>
          <cell r="K287">
            <v>12499766.770000001</v>
          </cell>
          <cell r="L287">
            <v>11931454.050000003</v>
          </cell>
          <cell r="M287">
            <v>20261917.270000003</v>
          </cell>
          <cell r="N287">
            <v>10034085.439999999</v>
          </cell>
          <cell r="O287">
            <v>42688968.909999996</v>
          </cell>
          <cell r="P287">
            <v>-525739.97999999952</v>
          </cell>
          <cell r="Q287">
            <v>90947146.049999967</v>
          </cell>
          <cell r="R287">
            <v>8396682.0300000031</v>
          </cell>
          <cell r="S287">
            <v>8409277.2500000019</v>
          </cell>
          <cell r="T287">
            <v>28385674.749999993</v>
          </cell>
          <cell r="U287">
            <v>6343811.879999999</v>
          </cell>
          <cell r="V287">
            <v>2080672.0600000042</v>
          </cell>
          <cell r="W287">
            <v>49638024.830000013</v>
          </cell>
          <cell r="X287">
            <v>8510622.4099999964</v>
          </cell>
          <cell r="Y287">
            <v>62176598.890000008</v>
          </cell>
          <cell r="Z287">
            <v>6492208.1099999994</v>
          </cell>
          <cell r="AA287">
            <v>112209026.18999997</v>
          </cell>
          <cell r="AB287">
            <v>14613315.180000002</v>
          </cell>
          <cell r="AC287">
            <v>3122605.67</v>
          </cell>
          <cell r="AD287">
            <v>5264554.1800000016</v>
          </cell>
          <cell r="AE287">
            <v>47393661.219999984</v>
          </cell>
          <cell r="AF287">
            <v>3577087.1800000016</v>
          </cell>
          <cell r="AG287">
            <v>5008996.820000004</v>
          </cell>
        </row>
      </sheetData>
      <sheetData sheetId="27"/>
      <sheetData sheetId="28">
        <row r="9">
          <cell r="G9">
            <v>3545</v>
          </cell>
          <cell r="H9">
            <v>112</v>
          </cell>
          <cell r="I9">
            <v>1161</v>
          </cell>
          <cell r="J9">
            <v>706</v>
          </cell>
          <cell r="K9">
            <v>167</v>
          </cell>
          <cell r="L9">
            <v>210</v>
          </cell>
          <cell r="M9">
            <v>240</v>
          </cell>
          <cell r="N9">
            <v>161</v>
          </cell>
          <cell r="O9">
            <v>653</v>
          </cell>
          <cell r="P9">
            <v>100</v>
          </cell>
          <cell r="Q9">
            <v>1561</v>
          </cell>
          <cell r="R9">
            <v>165</v>
          </cell>
          <cell r="S9">
            <v>296</v>
          </cell>
          <cell r="T9">
            <v>408</v>
          </cell>
          <cell r="U9">
            <v>112</v>
          </cell>
          <cell r="V9">
            <v>73</v>
          </cell>
          <cell r="W9">
            <v>444</v>
          </cell>
          <cell r="X9">
            <v>185</v>
          </cell>
          <cell r="Y9">
            <v>1039</v>
          </cell>
          <cell r="Z9">
            <v>812</v>
          </cell>
          <cell r="AA9">
            <v>1685</v>
          </cell>
          <cell r="AB9">
            <v>726</v>
          </cell>
          <cell r="AC9">
            <v>74</v>
          </cell>
          <cell r="AD9">
            <v>116</v>
          </cell>
          <cell r="AE9">
            <v>530</v>
          </cell>
          <cell r="AF9">
            <v>85</v>
          </cell>
          <cell r="AG9">
            <v>162</v>
          </cell>
        </row>
        <row r="30">
          <cell r="G30">
            <v>30831194</v>
          </cell>
          <cell r="H30">
            <v>621286</v>
          </cell>
          <cell r="I30">
            <v>3319524</v>
          </cell>
          <cell r="J30">
            <v>5207004.41</v>
          </cell>
          <cell r="K30">
            <v>1459975</v>
          </cell>
          <cell r="L30">
            <v>1233816</v>
          </cell>
          <cell r="M30">
            <v>1746809</v>
          </cell>
          <cell r="N30">
            <v>1233035</v>
          </cell>
          <cell r="O30">
            <v>3662083</v>
          </cell>
          <cell r="P30">
            <v>214458</v>
          </cell>
          <cell r="Q30">
            <v>9087511</v>
          </cell>
          <cell r="R30">
            <v>1145152.0699999998</v>
          </cell>
          <cell r="S30">
            <v>1378702</v>
          </cell>
          <cell r="T30">
            <v>2539090</v>
          </cell>
          <cell r="U30">
            <v>1081811</v>
          </cell>
          <cell r="V30">
            <v>651698</v>
          </cell>
          <cell r="W30">
            <v>3565800</v>
          </cell>
          <cell r="X30">
            <v>1071736</v>
          </cell>
          <cell r="Y30">
            <v>5152004</v>
          </cell>
          <cell r="Z30">
            <v>1010934</v>
          </cell>
          <cell r="AA30">
            <v>7839385.04</v>
          </cell>
          <cell r="AB30">
            <v>1582570</v>
          </cell>
          <cell r="AC30">
            <v>526830</v>
          </cell>
          <cell r="AD30">
            <v>794900</v>
          </cell>
          <cell r="AE30">
            <v>3958144</v>
          </cell>
          <cell r="AF30">
            <v>666263</v>
          </cell>
          <cell r="AG30">
            <v>896581</v>
          </cell>
        </row>
        <row r="37">
          <cell r="G37">
            <v>10850268.75</v>
          </cell>
          <cell r="H37">
            <v>123449.6599999998</v>
          </cell>
          <cell r="I37">
            <v>1247298.1200000001</v>
          </cell>
          <cell r="J37">
            <v>1339280.1099999999</v>
          </cell>
          <cell r="K37">
            <v>324284</v>
          </cell>
          <cell r="L37">
            <v>511664.95</v>
          </cell>
          <cell r="M37">
            <v>571147</v>
          </cell>
          <cell r="N37">
            <v>208531.18</v>
          </cell>
          <cell r="O37">
            <v>940151</v>
          </cell>
          <cell r="P37">
            <v>65156</v>
          </cell>
          <cell r="Q37">
            <v>2878427</v>
          </cell>
          <cell r="R37">
            <v>221784.93000000017</v>
          </cell>
          <cell r="S37">
            <v>960832.39</v>
          </cell>
          <cell r="T37">
            <v>1487368</v>
          </cell>
          <cell r="U37">
            <v>568808.47</v>
          </cell>
          <cell r="V37">
            <v>216061</v>
          </cell>
          <cell r="W37">
            <v>1771756.17</v>
          </cell>
          <cell r="X37">
            <v>507154.0199999999</v>
          </cell>
          <cell r="Y37">
            <v>1373450</v>
          </cell>
          <cell r="Z37">
            <v>403804</v>
          </cell>
          <cell r="AA37">
            <v>3013249.66</v>
          </cell>
          <cell r="AB37">
            <v>422705.65</v>
          </cell>
          <cell r="AC37">
            <v>155644.03</v>
          </cell>
          <cell r="AD37">
            <v>370538</v>
          </cell>
          <cell r="AE37">
            <v>1358841</v>
          </cell>
          <cell r="AF37">
            <v>264008.78000000003</v>
          </cell>
          <cell r="AG37">
            <v>223161</v>
          </cell>
        </row>
        <row r="39">
          <cell r="E39">
            <v>25.275389947984216</v>
          </cell>
          <cell r="G39">
            <v>25.776677074251836</v>
          </cell>
          <cell r="H39">
            <v>15.866063375027991</v>
          </cell>
          <cell r="I39">
            <v>24.543342995130452</v>
          </cell>
          <cell r="J39">
            <v>20.073143015149022</v>
          </cell>
          <cell r="K39">
            <v>18.039991455197644</v>
          </cell>
          <cell r="L39">
            <v>28.67201163321743</v>
          </cell>
          <cell r="M39">
            <v>24.261406935362327</v>
          </cell>
          <cell r="N39">
            <v>14.073056926283053</v>
          </cell>
          <cell r="O39">
            <v>20.163006739367653</v>
          </cell>
          <cell r="P39">
            <v>22.308579880643826</v>
          </cell>
          <cell r="Q39">
            <v>23.772043895942456</v>
          </cell>
          <cell r="R39">
            <v>16.105964549946421</v>
          </cell>
          <cell r="S39">
            <v>40.353966865335778</v>
          </cell>
          <cell r="T39">
            <v>36.434817776673817</v>
          </cell>
          <cell r="U39">
            <v>33.696924727475434</v>
          </cell>
          <cell r="V39">
            <v>22.52446759268912</v>
          </cell>
          <cell r="W39">
            <v>30.965922264101081</v>
          </cell>
          <cell r="X39">
            <v>28.878516937310948</v>
          </cell>
          <cell r="Y39">
            <v>20.644737504669099</v>
          </cell>
          <cell r="Z39">
            <v>26.296136629152606</v>
          </cell>
          <cell r="AA39">
            <v>27.410444815647967</v>
          </cell>
          <cell r="AB39">
            <v>20.585856288585791</v>
          </cell>
          <cell r="AC39">
            <v>22.600931952104226</v>
          </cell>
          <cell r="AD39">
            <v>30.826403996622336</v>
          </cell>
          <cell r="AE39">
            <v>23.4412464128885</v>
          </cell>
          <cell r="AF39">
            <v>27.584882390645411</v>
          </cell>
          <cell r="AG39">
            <v>19.360774566323542</v>
          </cell>
        </row>
        <row r="41">
          <cell r="E41">
            <v>0.61035949582901217</v>
          </cell>
          <cell r="G41">
            <v>0.70560456732529697</v>
          </cell>
          <cell r="H41">
            <v>0.50151029600510155</v>
          </cell>
          <cell r="I41">
            <v>0.47763553772638778</v>
          </cell>
          <cell r="J41">
            <v>0.66454164245788305</v>
          </cell>
          <cell r="K41">
            <v>0.72817616179752864</v>
          </cell>
          <cell r="L41">
            <v>0.59658748454213906</v>
          </cell>
          <cell r="M41">
            <v>0.689228104405604</v>
          </cell>
          <cell r="N41">
            <v>0.56452476879406643</v>
          </cell>
          <cell r="O41">
            <v>0.59886003313115588</v>
          </cell>
          <cell r="P41">
            <v>0.4321114642783383</v>
          </cell>
          <cell r="Q41">
            <v>0.59522750926981804</v>
          </cell>
          <cell r="R41">
            <v>0.53039013003253699</v>
          </cell>
          <cell r="S41">
            <v>0.42509201654794765</v>
          </cell>
          <cell r="T41">
            <v>0.55329949515117405</v>
          </cell>
          <cell r="U41">
            <v>0.48799192552537651</v>
          </cell>
          <cell r="V41">
            <v>0.47733214677440916</v>
          </cell>
          <cell r="W41">
            <v>0.62825315652811642</v>
          </cell>
          <cell r="X41">
            <v>0.5545041927894111</v>
          </cell>
          <cell r="Y41">
            <v>0.58710121847338992</v>
          </cell>
          <cell r="Z41">
            <v>0.41386730204153072</v>
          </cell>
          <cell r="AA41">
            <v>0.62910543378276307</v>
          </cell>
          <cell r="AB41">
            <v>0.43136461235801543</v>
          </cell>
          <cell r="AC41">
            <v>0.5584612449118046</v>
          </cell>
          <cell r="AD41">
            <v>0.52133051101736183</v>
          </cell>
          <cell r="AE41">
            <v>0.55445120712719842</v>
          </cell>
          <cell r="AF41">
            <v>0.47831764697436335</v>
          </cell>
          <cell r="AG41">
            <v>0.56202461025406358</v>
          </cell>
        </row>
        <row r="62">
          <cell r="F62">
            <v>922539.68</v>
          </cell>
          <cell r="G62">
            <v>663142212.45000005</v>
          </cell>
          <cell r="H62">
            <v>11913979.699999999</v>
          </cell>
          <cell r="I62">
            <v>70097475.290000007</v>
          </cell>
          <cell r="J62">
            <v>111055794.48</v>
          </cell>
          <cell r="K62">
            <v>30624579.32</v>
          </cell>
          <cell r="L62">
            <v>26153086.960000001</v>
          </cell>
          <cell r="M62">
            <v>35640498.390000001</v>
          </cell>
          <cell r="N62">
            <v>23740243.559999999</v>
          </cell>
          <cell r="O62">
            <v>76365609.010000005</v>
          </cell>
          <cell r="P62">
            <v>4416657.5299999993</v>
          </cell>
          <cell r="Q62">
            <v>185057274.39999995</v>
          </cell>
          <cell r="R62">
            <v>21354275.620000001</v>
          </cell>
          <cell r="S62">
            <v>26436996.420000002</v>
          </cell>
          <cell r="T62">
            <v>52191782.439999998</v>
          </cell>
          <cell r="U62">
            <v>20704697.370000001</v>
          </cell>
          <cell r="V62">
            <v>12684171.09</v>
          </cell>
          <cell r="W62">
            <v>81294181.410000011</v>
          </cell>
          <cell r="X62">
            <v>22322008.939999998</v>
          </cell>
          <cell r="Y62">
            <v>107677625.08</v>
          </cell>
          <cell r="Z62">
            <v>19818905.809999999</v>
          </cell>
          <cell r="AA62">
            <v>170256672.08999997</v>
          </cell>
          <cell r="AB62">
            <v>30676685.350000001</v>
          </cell>
          <cell r="AC62">
            <v>10594646.060000001</v>
          </cell>
          <cell r="AD62">
            <v>15654856.42</v>
          </cell>
          <cell r="AE62">
            <v>81256712.779999986</v>
          </cell>
          <cell r="AF62">
            <v>13190297.419999998</v>
          </cell>
          <cell r="AG62">
            <v>17545349.409999996</v>
          </cell>
        </row>
        <row r="286">
          <cell r="F286">
            <v>88226216.309999987</v>
          </cell>
          <cell r="G286">
            <v>203192792.20020005</v>
          </cell>
          <cell r="H286">
            <v>10782971.719999999</v>
          </cell>
          <cell r="I286">
            <v>33923227.969800003</v>
          </cell>
          <cell r="J286">
            <v>33580216.609999999</v>
          </cell>
          <cell r="K286">
            <v>15841535.16</v>
          </cell>
          <cell r="L286">
            <v>12384097.829999998</v>
          </cell>
          <cell r="M286">
            <v>11869162.57</v>
          </cell>
          <cell r="N286">
            <v>12803157.67</v>
          </cell>
          <cell r="O286">
            <v>28973595.349999998</v>
          </cell>
          <cell r="P286">
            <v>5010657.370000001</v>
          </cell>
          <cell r="Q286">
            <v>84729501.190000013</v>
          </cell>
          <cell r="R286">
            <v>12241145.879999997</v>
          </cell>
          <cell r="S286">
            <v>17106468.759999998</v>
          </cell>
          <cell r="T286">
            <v>21155985.079999998</v>
          </cell>
          <cell r="U286">
            <v>13974020.77</v>
          </cell>
          <cell r="V286">
            <v>10429565.59</v>
          </cell>
          <cell r="W286">
            <v>27890781.100000001</v>
          </cell>
          <cell r="X286">
            <v>13243834.960000001</v>
          </cell>
          <cell r="Y286">
            <v>40013169.619999997</v>
          </cell>
          <cell r="Z286">
            <v>12636577.770000001</v>
          </cell>
          <cell r="AA286">
            <v>46576437.640000001</v>
          </cell>
          <cell r="AB286">
            <v>14636845.420000002</v>
          </cell>
          <cell r="AC286">
            <v>6996328.9299999997</v>
          </cell>
          <cell r="AD286">
            <v>9818227.6600000001</v>
          </cell>
          <cell r="AE286">
            <v>29271328.25</v>
          </cell>
          <cell r="AF286">
            <v>9305912.8899999987</v>
          </cell>
          <cell r="AG286">
            <v>11888280</v>
          </cell>
        </row>
        <row r="287">
          <cell r="F287">
            <v>-87303676.62999998</v>
          </cell>
          <cell r="G287">
            <v>459949420.24979997</v>
          </cell>
          <cell r="H287">
            <v>1131007.9800000004</v>
          </cell>
          <cell r="I287">
            <v>36174247.320200004</v>
          </cell>
          <cell r="J287">
            <v>77475577.870000005</v>
          </cell>
          <cell r="K287">
            <v>14783044.16</v>
          </cell>
          <cell r="L287">
            <v>13768989.130000003</v>
          </cell>
          <cell r="M287">
            <v>23771335.82</v>
          </cell>
          <cell r="N287">
            <v>10937085.889999999</v>
          </cell>
          <cell r="O287">
            <v>47392013.660000011</v>
          </cell>
          <cell r="P287">
            <v>-593999.84000000171</v>
          </cell>
          <cell r="Q287">
            <v>100327773.20999993</v>
          </cell>
          <cell r="R287">
            <v>9113129.7400000039</v>
          </cell>
          <cell r="S287">
            <v>9330527.6600000039</v>
          </cell>
          <cell r="T287">
            <v>31035797.359999999</v>
          </cell>
          <cell r="U287">
            <v>6730676.6000000015</v>
          </cell>
          <cell r="V287">
            <v>2254605.5</v>
          </cell>
          <cell r="W287">
            <v>53403400.31000001</v>
          </cell>
          <cell r="X287">
            <v>9078173.9799999967</v>
          </cell>
          <cell r="Y287">
            <v>67664455.460000008</v>
          </cell>
          <cell r="Z287">
            <v>7182328.0399999972</v>
          </cell>
          <cell r="AA287">
            <v>123680234.44999997</v>
          </cell>
          <cell r="AB287">
            <v>16039839.93</v>
          </cell>
          <cell r="AC287">
            <v>3598317.1300000008</v>
          </cell>
          <cell r="AD287">
            <v>5836628.7599999998</v>
          </cell>
          <cell r="AE287">
            <v>51985384.529999986</v>
          </cell>
          <cell r="AF287">
            <v>3884384.5299999993</v>
          </cell>
          <cell r="AG287">
            <v>5657069.4099999964</v>
          </cell>
        </row>
      </sheetData>
      <sheetData sheetId="29"/>
      <sheetData sheetId="30">
        <row r="9">
          <cell r="G9">
            <v>3949</v>
          </cell>
          <cell r="H9">
            <v>118</v>
          </cell>
          <cell r="I9">
            <v>1258</v>
          </cell>
          <cell r="J9">
            <v>774</v>
          </cell>
          <cell r="K9">
            <v>176</v>
          </cell>
          <cell r="L9">
            <v>222</v>
          </cell>
          <cell r="M9">
            <v>261</v>
          </cell>
          <cell r="N9">
            <v>175</v>
          </cell>
          <cell r="O9">
            <v>703</v>
          </cell>
          <cell r="P9">
            <v>105</v>
          </cell>
          <cell r="Q9">
            <v>1712</v>
          </cell>
          <cell r="R9">
            <v>211</v>
          </cell>
          <cell r="S9">
            <v>314</v>
          </cell>
          <cell r="T9">
            <v>426</v>
          </cell>
          <cell r="U9">
            <v>113</v>
          </cell>
          <cell r="V9">
            <v>77</v>
          </cell>
          <cell r="W9">
            <v>502</v>
          </cell>
          <cell r="X9">
            <v>193</v>
          </cell>
          <cell r="Y9">
            <v>1112</v>
          </cell>
          <cell r="Z9">
            <v>858</v>
          </cell>
          <cell r="AA9">
            <v>1881</v>
          </cell>
          <cell r="AB9">
            <v>769</v>
          </cell>
          <cell r="AC9">
            <v>79</v>
          </cell>
          <cell r="AD9">
            <v>122</v>
          </cell>
          <cell r="AE9">
            <v>571</v>
          </cell>
          <cell r="AF9">
            <v>91</v>
          </cell>
          <cell r="AG9">
            <v>171</v>
          </cell>
        </row>
        <row r="30">
          <cell r="G30">
            <v>33756641</v>
          </cell>
          <cell r="H30">
            <v>679835</v>
          </cell>
          <cell r="I30">
            <v>3599983</v>
          </cell>
          <cell r="J30">
            <v>5668105.4100000001</v>
          </cell>
          <cell r="K30">
            <v>1599262</v>
          </cell>
          <cell r="L30">
            <v>1349785</v>
          </cell>
          <cell r="M30">
            <v>1910883</v>
          </cell>
          <cell r="N30">
            <v>1345126</v>
          </cell>
          <cell r="O30">
            <v>3987896</v>
          </cell>
          <cell r="P30">
            <v>233857</v>
          </cell>
          <cell r="Q30">
            <v>9905970</v>
          </cell>
          <cell r="R30">
            <v>1246001.0699999998</v>
          </cell>
          <cell r="S30">
            <v>1493973</v>
          </cell>
          <cell r="T30">
            <v>2765350</v>
          </cell>
          <cell r="U30">
            <v>1174945</v>
          </cell>
          <cell r="V30">
            <v>707527</v>
          </cell>
          <cell r="W30">
            <v>3894689</v>
          </cell>
          <cell r="X30">
            <v>1167191</v>
          </cell>
          <cell r="Y30">
            <v>5636501</v>
          </cell>
          <cell r="Z30">
            <v>1104682</v>
          </cell>
          <cell r="AA30">
            <v>8580604.0399999991</v>
          </cell>
          <cell r="AB30">
            <v>1723104</v>
          </cell>
          <cell r="AC30">
            <v>573668</v>
          </cell>
          <cell r="AD30">
            <v>866801</v>
          </cell>
          <cell r="AE30">
            <v>4322784</v>
          </cell>
          <cell r="AF30">
            <v>724900</v>
          </cell>
          <cell r="AG30">
            <v>981021</v>
          </cell>
        </row>
        <row r="37">
          <cell r="G37">
            <v>11663342.939999999</v>
          </cell>
          <cell r="H37">
            <v>135162.83999999985</v>
          </cell>
          <cell r="I37">
            <v>1377143.12</v>
          </cell>
          <cell r="J37">
            <v>1429617.91</v>
          </cell>
          <cell r="K37">
            <v>353263</v>
          </cell>
          <cell r="L37">
            <v>564613.42000000004</v>
          </cell>
          <cell r="M37">
            <v>618713</v>
          </cell>
          <cell r="N37">
            <v>229179.78</v>
          </cell>
          <cell r="O37">
            <v>1025439</v>
          </cell>
          <cell r="P37">
            <v>70960</v>
          </cell>
          <cell r="Q37">
            <v>3114911</v>
          </cell>
          <cell r="R37">
            <v>238156.93000000017</v>
          </cell>
          <cell r="S37">
            <v>1059664.8500000001</v>
          </cell>
          <cell r="T37">
            <v>1586144</v>
          </cell>
          <cell r="U37">
            <v>626660.23</v>
          </cell>
          <cell r="V37">
            <v>240512</v>
          </cell>
          <cell r="W37">
            <v>1894502.7000000002</v>
          </cell>
          <cell r="X37">
            <v>564060.56999999983</v>
          </cell>
          <cell r="Y37">
            <v>1474529</v>
          </cell>
          <cell r="Z37">
            <v>444867</v>
          </cell>
          <cell r="AA37">
            <v>3174254.6600000011</v>
          </cell>
          <cell r="AB37">
            <v>472655.65</v>
          </cell>
          <cell r="AC37">
            <v>178072.03</v>
          </cell>
          <cell r="AD37">
            <v>403042</v>
          </cell>
          <cell r="AE37">
            <v>1460271</v>
          </cell>
          <cell r="AF37">
            <v>296711.78000000003</v>
          </cell>
          <cell r="AG37">
            <v>239333</v>
          </cell>
        </row>
        <row r="39">
          <cell r="E39">
            <v>25.057344352724474</v>
          </cell>
          <cell r="G39">
            <v>25.428306317314973</v>
          </cell>
          <cell r="H39">
            <v>15.871935756789357</v>
          </cell>
          <cell r="I39">
            <v>24.857613169282867</v>
          </cell>
          <cell r="J39">
            <v>19.740304224213109</v>
          </cell>
          <cell r="K39">
            <v>17.941913510208103</v>
          </cell>
          <cell r="L39">
            <v>28.841225319399022</v>
          </cell>
          <cell r="M39">
            <v>24.084856949777492</v>
          </cell>
          <cell r="N39">
            <v>14.165638866723079</v>
          </cell>
          <cell r="O39">
            <v>20.18448396985001</v>
          </cell>
          <cell r="P39">
            <v>22.278455578090757</v>
          </cell>
          <cell r="Q39">
            <v>23.639224019352085</v>
          </cell>
          <cell r="R39">
            <v>15.923764063687864</v>
          </cell>
          <cell r="S39">
            <v>40.767488724801289</v>
          </cell>
          <cell r="T39">
            <v>35.938909400706251</v>
          </cell>
          <cell r="U39">
            <v>33.973131494717485</v>
          </cell>
          <cell r="V39">
            <v>22.963115724509827</v>
          </cell>
          <cell r="W39">
            <v>30.658063843348636</v>
          </cell>
          <cell r="X39">
            <v>29.403111190687909</v>
          </cell>
          <cell r="Y39">
            <v>20.354817032498598</v>
          </cell>
          <cell r="Z39">
            <v>26.489434105845316</v>
          </cell>
          <cell r="AA39">
            <v>26.663217078209616</v>
          </cell>
          <cell r="AB39">
            <v>20.997398956917309</v>
          </cell>
          <cell r="AC39">
            <v>23.477640001318434</v>
          </cell>
          <cell r="AD39">
            <v>30.760318897078914</v>
          </cell>
          <cell r="AE39">
            <v>23.252793280744001</v>
          </cell>
          <cell r="AF39">
            <v>28.244659443948994</v>
          </cell>
          <cell r="AG39">
            <v>19.055706170156014</v>
          </cell>
        </row>
        <row r="41">
          <cell r="E41">
            <v>0.61108864724289813</v>
          </cell>
          <cell r="G41">
            <v>0.70817643886385317</v>
          </cell>
          <cell r="H41">
            <v>0.50332702170939503</v>
          </cell>
          <cell r="I41">
            <v>0.47455756360996326</v>
          </cell>
          <cell r="J41">
            <v>0.66316725034946378</v>
          </cell>
          <cell r="K41">
            <v>0.7318422792763315</v>
          </cell>
          <cell r="L41">
            <v>0.59872761206029479</v>
          </cell>
          <cell r="M41">
            <v>0.69135634076077368</v>
          </cell>
          <cell r="N41">
            <v>0.56518314735507502</v>
          </cell>
          <cell r="O41">
            <v>0.59788456089271236</v>
          </cell>
          <cell r="P41">
            <v>0.43188682816922214</v>
          </cell>
          <cell r="Q41">
            <v>0.59475025937097736</v>
          </cell>
          <cell r="R41">
            <v>0.52786478454365782</v>
          </cell>
          <cell r="S41">
            <v>0.42238034284389531</v>
          </cell>
          <cell r="T41">
            <v>0.55299451624853202</v>
          </cell>
          <cell r="U41">
            <v>0.48673582781587266</v>
          </cell>
          <cell r="V41">
            <v>0.47545502501503595</v>
          </cell>
          <cell r="W41">
            <v>0.62924256652913502</v>
          </cell>
          <cell r="X41">
            <v>0.55387261828073708</v>
          </cell>
          <cell r="Y41">
            <v>0.58886777353381192</v>
          </cell>
          <cell r="Z41">
            <v>0.41382730941372259</v>
          </cell>
          <cell r="AA41">
            <v>0.63060138197073679</v>
          </cell>
          <cell r="AB41">
            <v>0.43039913176025241</v>
          </cell>
          <cell r="AC41">
            <v>0.55783252908072101</v>
          </cell>
          <cell r="AD41">
            <v>0.52147502421475023</v>
          </cell>
          <cell r="AE41">
            <v>0.55544713608556595</v>
          </cell>
          <cell r="AF41">
            <v>0.47746781999285343</v>
          </cell>
          <cell r="AG41">
            <v>0.56411559809492862</v>
          </cell>
        </row>
        <row r="62">
          <cell r="F62">
            <v>1040913.74</v>
          </cell>
          <cell r="G62">
            <v>726799795.16000009</v>
          </cell>
          <cell r="H62">
            <v>13043211.689999999</v>
          </cell>
          <cell r="I62">
            <v>76127474.749999985</v>
          </cell>
          <cell r="J62">
            <v>120898294.78999999</v>
          </cell>
          <cell r="K62">
            <v>33562746.859999999</v>
          </cell>
          <cell r="L62">
            <v>28623574.050000001</v>
          </cell>
          <cell r="M62">
            <v>38982073.479999997</v>
          </cell>
          <cell r="N62">
            <v>25926218.759999994</v>
          </cell>
          <cell r="O62">
            <v>83319976.070000008</v>
          </cell>
          <cell r="P62">
            <v>4817806.38</v>
          </cell>
          <cell r="Q62">
            <v>201895079.04999998</v>
          </cell>
          <cell r="R62">
            <v>23250344.100000009</v>
          </cell>
          <cell r="S62">
            <v>28688272.420000002</v>
          </cell>
          <cell r="T62">
            <v>56869237.680000007</v>
          </cell>
          <cell r="U62">
            <v>22506686.219999999</v>
          </cell>
          <cell r="V62">
            <v>13784439.160000002</v>
          </cell>
          <cell r="W62">
            <v>88149700.429999992</v>
          </cell>
          <cell r="X62">
            <v>24324773.919999998</v>
          </cell>
          <cell r="Y62">
            <v>117907641.68000001</v>
          </cell>
          <cell r="Z62">
            <v>21693163.630000006</v>
          </cell>
          <cell r="AA62">
            <v>186554532.62999997</v>
          </cell>
          <cell r="AB62">
            <v>33423705.670000006</v>
          </cell>
          <cell r="AC62">
            <v>11591894.869999999</v>
          </cell>
          <cell r="AD62">
            <v>17089459.379999999</v>
          </cell>
          <cell r="AE62">
            <v>88737002.11999999</v>
          </cell>
          <cell r="AF62">
            <v>14357570.190000001</v>
          </cell>
          <cell r="AG62">
            <v>19217619.530000001</v>
          </cell>
        </row>
        <row r="286">
          <cell r="F286">
            <v>98212129.440000013</v>
          </cell>
          <cell r="G286">
            <v>227510487.81020004</v>
          </cell>
          <cell r="H286">
            <v>11731299.010000004</v>
          </cell>
          <cell r="I286">
            <v>37123249.709800005</v>
          </cell>
          <cell r="J286">
            <v>36778349.460000001</v>
          </cell>
          <cell r="K286">
            <v>17395957.140000001</v>
          </cell>
          <cell r="L286">
            <v>13653740.999999998</v>
          </cell>
          <cell r="M286">
            <v>13777466.77</v>
          </cell>
          <cell r="N286">
            <v>14001688.609999999</v>
          </cell>
          <cell r="O286">
            <v>31904792.609999999</v>
          </cell>
          <cell r="P286">
            <v>5499759.8800000008</v>
          </cell>
          <cell r="Q286">
            <v>92860642.029999986</v>
          </cell>
          <cell r="R286">
            <v>13379627.269999996</v>
          </cell>
          <cell r="S286">
            <v>18869078.82</v>
          </cell>
          <cell r="T286">
            <v>25821842.649999999</v>
          </cell>
          <cell r="U286">
            <v>16235440.449999999</v>
          </cell>
          <cell r="V286">
            <v>11494899.720000001</v>
          </cell>
          <cell r="W286">
            <v>31766024.07</v>
          </cell>
          <cell r="X286">
            <v>14821749.120000003</v>
          </cell>
          <cell r="Y286">
            <v>44199394.140000001</v>
          </cell>
          <cell r="Z286">
            <v>15618458.370000001</v>
          </cell>
          <cell r="AA286">
            <v>53508469.450000003</v>
          </cell>
          <cell r="AB286">
            <v>16063036.590000002</v>
          </cell>
          <cell r="AC286">
            <v>7658989.3499999996</v>
          </cell>
          <cell r="AD286">
            <v>11016321.65</v>
          </cell>
          <cell r="AE286">
            <v>34546780.520000011</v>
          </cell>
          <cell r="AF286">
            <v>10177570.090000002</v>
          </cell>
          <cell r="AG286">
            <v>13767441.029999999</v>
          </cell>
        </row>
        <row r="287">
          <cell r="F287">
            <v>-97171215.700000018</v>
          </cell>
          <cell r="G287">
            <v>499289307.34980005</v>
          </cell>
          <cell r="H287">
            <v>1311912.679999996</v>
          </cell>
          <cell r="I287">
            <v>39004225.04019998</v>
          </cell>
          <cell r="J287">
            <v>84119945.329999983</v>
          </cell>
          <cell r="K287">
            <v>16166789.719999999</v>
          </cell>
          <cell r="L287">
            <v>14969833.050000003</v>
          </cell>
          <cell r="M287">
            <v>25204606.709999997</v>
          </cell>
          <cell r="N287">
            <v>11924530.149999995</v>
          </cell>
          <cell r="O287">
            <v>51415183.460000008</v>
          </cell>
          <cell r="P287">
            <v>-681953.50000000093</v>
          </cell>
          <cell r="Q287">
            <v>109034437.02</v>
          </cell>
          <cell r="R287">
            <v>9870716.8300000131</v>
          </cell>
          <cell r="S287">
            <v>9819193.6000000015</v>
          </cell>
          <cell r="T287">
            <v>31047395.030000009</v>
          </cell>
          <cell r="U287">
            <v>6271245.7699999996</v>
          </cell>
          <cell r="V287">
            <v>2289539.4400000013</v>
          </cell>
          <cell r="W287">
            <v>56383676.359999992</v>
          </cell>
          <cell r="X287">
            <v>9503024.7999999952</v>
          </cell>
          <cell r="Y287">
            <v>73708247.540000007</v>
          </cell>
          <cell r="Z287">
            <v>6074705.2600000054</v>
          </cell>
          <cell r="AA287">
            <v>133046063.17999996</v>
          </cell>
          <cell r="AB287">
            <v>17360669.080000006</v>
          </cell>
          <cell r="AC287">
            <v>3932905.5199999996</v>
          </cell>
          <cell r="AD287">
            <v>6073137.7299999986</v>
          </cell>
          <cell r="AE287">
            <v>54190221.599999979</v>
          </cell>
          <cell r="AF287">
            <v>4180000.0999999996</v>
          </cell>
          <cell r="AG287">
            <v>5450178.5000000019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092564"/>
      <sheetName val="102564"/>
      <sheetName val="112564"/>
      <sheetName val="122564"/>
      <sheetName val="012565"/>
      <sheetName val="022565"/>
      <sheetName val="032565"/>
      <sheetName val="042565"/>
      <sheetName val="052565"/>
      <sheetName val="062565"/>
      <sheetName val="072565"/>
      <sheetName val="082565"/>
      <sheetName val="092565"/>
      <sheetName val="1M"/>
      <sheetName val="2M"/>
      <sheetName val="3M"/>
      <sheetName val="4M"/>
      <sheetName val="5M"/>
      <sheetName val="6M"/>
      <sheetName val="7M"/>
      <sheetName val="8M"/>
      <sheetName val="9M"/>
      <sheetName val="10M"/>
      <sheetName val="11M"/>
      <sheetName val="12M"/>
      <sheetName val="sum 12Ms"/>
      <sheetName val="sum Q1"/>
      <sheetName val="sum Q1 (อัตราการใช้น้ำ)"/>
      <sheetName val="sum 4Ms "/>
      <sheetName val="อัตราการใช้น้ำ4"/>
      <sheetName val="sum 6Ms"/>
      <sheetName val="sum 8Ms"/>
      <sheetName val="อัตราการใช้น้ำ6"/>
      <sheetName val="อัตราการใช้น้ำ8"/>
      <sheetName val="sum 9Ms"/>
      <sheetName val="sum 9Ms (2)"/>
      <sheetName val="อัตราการใช้น้ำQ3"/>
      <sheetName val="Sheet4"/>
      <sheetName val="sum Q2"/>
      <sheetName val="sum Q2 (อัตราการใช้น้ำ)"/>
      <sheetName val="sum 07-09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7">
          <cell r="E37">
            <v>130886</v>
          </cell>
          <cell r="F37">
            <v>33679515</v>
          </cell>
          <cell r="G37">
            <v>0.71337013730931365</v>
          </cell>
          <cell r="H37">
            <v>634342268.87</v>
          </cell>
          <cell r="K37">
            <v>105280</v>
          </cell>
          <cell r="L37">
            <v>20001093</v>
          </cell>
          <cell r="M37">
            <v>0.52679281172545112</v>
          </cell>
          <cell r="N37">
            <v>300022914.40000004</v>
          </cell>
          <cell r="Q37">
            <v>19943</v>
          </cell>
          <cell r="R37">
            <v>8258349</v>
          </cell>
          <cell r="S37">
            <v>1.1536617223449999</v>
          </cell>
          <cell r="T37">
            <v>183006838.48999998</v>
          </cell>
          <cell r="W37">
            <v>5661</v>
          </cell>
          <cell r="X37">
            <v>5185818</v>
          </cell>
          <cell r="Y37">
            <v>2.4871283234915018</v>
          </cell>
          <cell r="Z37">
            <v>146470153.48000002</v>
          </cell>
          <cell r="AC37">
            <v>2</v>
          </cell>
          <cell r="AD37">
            <v>234255</v>
          </cell>
          <cell r="AE37">
            <v>320.89726027397262</v>
          </cell>
          <cell r="AF37">
            <v>4842362.5</v>
          </cell>
        </row>
        <row r="38">
          <cell r="E38">
            <v>3706</v>
          </cell>
          <cell r="F38">
            <v>678987</v>
          </cell>
          <cell r="G38">
            <v>0.5068769362845732</v>
          </cell>
          <cell r="H38">
            <v>11196910.320000002</v>
          </cell>
          <cell r="K38">
            <v>3056</v>
          </cell>
          <cell r="L38">
            <v>448105</v>
          </cell>
          <cell r="M38">
            <v>0.40658550472159277</v>
          </cell>
          <cell r="N38">
            <v>6076507.8500000006</v>
          </cell>
          <cell r="Q38">
            <v>511</v>
          </cell>
          <cell r="R38">
            <v>167405</v>
          </cell>
          <cell r="S38">
            <v>0.90730729103152996</v>
          </cell>
          <cell r="T38">
            <v>3455785.41</v>
          </cell>
          <cell r="W38">
            <v>139</v>
          </cell>
          <cell r="X38">
            <v>63477</v>
          </cell>
          <cell r="Y38">
            <v>1.1993764761454888</v>
          </cell>
          <cell r="Z38">
            <v>1664617.06</v>
          </cell>
          <cell r="AC38">
            <v>0</v>
          </cell>
          <cell r="AD38">
            <v>0</v>
          </cell>
          <cell r="AE38" t="e">
            <v>#DIV/0!</v>
          </cell>
          <cell r="AF38">
            <v>0</v>
          </cell>
        </row>
        <row r="39">
          <cell r="E39">
            <v>21048</v>
          </cell>
          <cell r="F39">
            <v>3585295</v>
          </cell>
          <cell r="G39">
            <v>0.47866702535925448</v>
          </cell>
          <cell r="H39">
            <v>55603068.929999992</v>
          </cell>
          <cell r="K39">
            <v>18890</v>
          </cell>
          <cell r="L39">
            <v>2891435</v>
          </cell>
          <cell r="M39">
            <v>0.43117375022601157</v>
          </cell>
          <cell r="N39">
            <v>39536157.529999994</v>
          </cell>
          <cell r="Q39">
            <v>1842</v>
          </cell>
          <cell r="R39">
            <v>501856</v>
          </cell>
          <cell r="S39">
            <v>0.74502733416715217</v>
          </cell>
          <cell r="T39">
            <v>10606898.399999999</v>
          </cell>
          <cell r="W39">
            <v>316</v>
          </cell>
          <cell r="X39">
            <v>192004</v>
          </cell>
          <cell r="Y39">
            <v>1.7361001853610019</v>
          </cell>
          <cell r="Z39">
            <v>5460013</v>
          </cell>
          <cell r="AC39">
            <v>0</v>
          </cell>
          <cell r="AD39">
            <v>0</v>
          </cell>
          <cell r="AE39" t="e">
            <v>#DIV/0!</v>
          </cell>
          <cell r="AF39">
            <v>0</v>
          </cell>
        </row>
        <row r="40">
          <cell r="E40">
            <v>23524</v>
          </cell>
          <cell r="F40">
            <v>5663973</v>
          </cell>
          <cell r="G40">
            <v>0.66862288586403007</v>
          </cell>
          <cell r="H40">
            <v>98317717.590000004</v>
          </cell>
          <cell r="K40">
            <v>20964</v>
          </cell>
          <cell r="L40">
            <v>3591451</v>
          </cell>
          <cell r="M40">
            <v>0.47442583321224291</v>
          </cell>
          <cell r="N40">
            <v>48533607.060000002</v>
          </cell>
          <cell r="Q40">
            <v>2054</v>
          </cell>
          <cell r="R40">
            <v>1574536</v>
          </cell>
          <cell r="S40">
            <v>2.2196023978770119</v>
          </cell>
          <cell r="T40">
            <v>35592426.030000001</v>
          </cell>
          <cell r="W40">
            <v>505</v>
          </cell>
          <cell r="X40">
            <v>494749</v>
          </cell>
          <cell r="Y40">
            <v>2.586787618948029</v>
          </cell>
          <cell r="Z40">
            <v>14143129.5</v>
          </cell>
          <cell r="AC40">
            <v>1</v>
          </cell>
          <cell r="AD40">
            <v>3237</v>
          </cell>
          <cell r="AE40">
            <v>8.868493150684932</v>
          </cell>
          <cell r="AF40">
            <v>48555</v>
          </cell>
        </row>
        <row r="41">
          <cell r="E41">
            <v>6002</v>
          </cell>
          <cell r="F41">
            <v>1589574</v>
          </cell>
          <cell r="G41">
            <v>0.7345867015727372</v>
          </cell>
          <cell r="H41">
            <v>30229627.550000001</v>
          </cell>
          <cell r="K41">
            <v>4558</v>
          </cell>
          <cell r="L41">
            <v>605566</v>
          </cell>
          <cell r="M41">
            <v>0.36790884388665024</v>
          </cell>
          <cell r="N41">
            <v>8342094.8100000015</v>
          </cell>
          <cell r="Q41">
            <v>1266</v>
          </cell>
          <cell r="R41">
            <v>874076</v>
          </cell>
          <cell r="S41">
            <v>1.9312328767123288</v>
          </cell>
          <cell r="T41">
            <v>18783245.489999998</v>
          </cell>
          <cell r="W41">
            <v>178</v>
          </cell>
          <cell r="X41">
            <v>109932</v>
          </cell>
          <cell r="Y41">
            <v>1.6825897298538304</v>
          </cell>
          <cell r="Z41">
            <v>3104287.25</v>
          </cell>
          <cell r="AC41">
            <v>0</v>
          </cell>
          <cell r="AD41">
            <v>0</v>
          </cell>
          <cell r="AE41" t="e">
            <v>#DIV/0!</v>
          </cell>
          <cell r="AF41">
            <v>0</v>
          </cell>
        </row>
        <row r="42">
          <cell r="E42">
            <v>6207</v>
          </cell>
          <cell r="F42">
            <v>1348725</v>
          </cell>
          <cell r="G42">
            <v>0.60338618326279714</v>
          </cell>
          <cell r="H42">
            <v>25274092.650000002</v>
          </cell>
          <cell r="K42">
            <v>4326</v>
          </cell>
          <cell r="L42">
            <v>590136</v>
          </cell>
          <cell r="M42">
            <v>0.37560946890558938</v>
          </cell>
          <cell r="N42">
            <v>7982641.5399999991</v>
          </cell>
          <cell r="Q42">
            <v>1585</v>
          </cell>
          <cell r="R42">
            <v>612588</v>
          </cell>
          <cell r="S42">
            <v>1.1023469869761793</v>
          </cell>
          <cell r="T42">
            <v>13271626.6</v>
          </cell>
          <cell r="W42">
            <v>296</v>
          </cell>
          <cell r="X42">
            <v>146001</v>
          </cell>
          <cell r="Y42">
            <v>1.3468105714681058</v>
          </cell>
          <cell r="Z42">
            <v>4019824.5100000002</v>
          </cell>
          <cell r="AC42">
            <v>0</v>
          </cell>
          <cell r="AD42">
            <v>0</v>
          </cell>
          <cell r="AE42" t="e">
            <v>#DIV/0!</v>
          </cell>
          <cell r="AF42">
            <v>0</v>
          </cell>
        </row>
        <row r="43">
          <cell r="E43">
            <v>4809</v>
          </cell>
          <cell r="F43">
            <v>979419</v>
          </cell>
          <cell r="G43">
            <v>0.56700258341836185</v>
          </cell>
          <cell r="H43">
            <v>16779791.66</v>
          </cell>
          <cell r="K43">
            <v>3748</v>
          </cell>
          <cell r="L43">
            <v>614093</v>
          </cell>
          <cell r="M43">
            <v>0.45650429394721631</v>
          </cell>
          <cell r="N43">
            <v>8613814.8900000006</v>
          </cell>
          <cell r="Q43">
            <v>875</v>
          </cell>
          <cell r="R43">
            <v>273349</v>
          </cell>
          <cell r="S43">
            <v>0.86628267190632002</v>
          </cell>
          <cell r="T43">
            <v>5666385.0600000005</v>
          </cell>
          <cell r="W43">
            <v>186</v>
          </cell>
          <cell r="X43">
            <v>91977</v>
          </cell>
          <cell r="Y43">
            <v>1.380776881215988</v>
          </cell>
          <cell r="Z43">
            <v>2499591.71</v>
          </cell>
          <cell r="AC43">
            <v>0</v>
          </cell>
          <cell r="AD43">
            <v>0</v>
          </cell>
          <cell r="AE43" t="e">
            <v>#DIV/0!</v>
          </cell>
          <cell r="AF43">
            <v>0</v>
          </cell>
        </row>
        <row r="44">
          <cell r="E44">
            <v>7661</v>
          </cell>
          <cell r="F44">
            <v>1907248</v>
          </cell>
          <cell r="G44">
            <v>0.69232686138474586</v>
          </cell>
          <cell r="H44">
            <v>34394207.539999999</v>
          </cell>
          <cell r="K44">
            <v>6143</v>
          </cell>
          <cell r="L44">
            <v>1032047</v>
          </cell>
          <cell r="M44">
            <v>0.47011821887060612</v>
          </cell>
          <cell r="N44">
            <v>14774083.609999999</v>
          </cell>
          <cell r="Q44">
            <v>1154</v>
          </cell>
          <cell r="R44">
            <v>655172</v>
          </cell>
          <cell r="S44">
            <v>1.5541054379410544</v>
          </cell>
          <cell r="T44">
            <v>13777877.43</v>
          </cell>
          <cell r="W44">
            <v>364</v>
          </cell>
          <cell r="X44">
            <v>220029</v>
          </cell>
          <cell r="Y44">
            <v>1.5947597303761687</v>
          </cell>
          <cell r="Z44">
            <v>5842246.5</v>
          </cell>
          <cell r="AC44">
            <v>0</v>
          </cell>
          <cell r="AD44">
            <v>0</v>
          </cell>
          <cell r="AE44" t="e">
            <v>#DIV/0!</v>
          </cell>
          <cell r="AF44">
            <v>0</v>
          </cell>
        </row>
        <row r="45">
          <cell r="E45">
            <v>6550</v>
          </cell>
          <cell r="F45">
            <v>1342924</v>
          </cell>
          <cell r="G45">
            <v>0.56782835644979368</v>
          </cell>
          <cell r="H45">
            <v>22551875.359999999</v>
          </cell>
          <cell r="K45">
            <v>5426</v>
          </cell>
          <cell r="L45">
            <v>910496</v>
          </cell>
          <cell r="M45">
            <v>0.46448367731888945</v>
          </cell>
          <cell r="N45">
            <v>13042682.359999999</v>
          </cell>
          <cell r="Q45">
            <v>874</v>
          </cell>
          <cell r="R45">
            <v>337971</v>
          </cell>
          <cell r="S45">
            <v>1.0754331535487567</v>
          </cell>
          <cell r="T45">
            <v>6992857.75</v>
          </cell>
          <cell r="W45">
            <v>250</v>
          </cell>
          <cell r="X45">
            <v>94457</v>
          </cell>
          <cell r="Y45">
            <v>1.0434931506849314</v>
          </cell>
          <cell r="Z45">
            <v>2516335.25</v>
          </cell>
          <cell r="AC45">
            <v>0</v>
          </cell>
          <cell r="AD45">
            <v>0</v>
          </cell>
          <cell r="AE45" t="e">
            <v>#DIV/0!</v>
          </cell>
          <cell r="AF45">
            <v>0</v>
          </cell>
        </row>
        <row r="46">
          <cell r="E46">
            <v>18173</v>
          </cell>
          <cell r="F46">
            <v>3979323</v>
          </cell>
          <cell r="G46">
            <v>0.60809631561594935</v>
          </cell>
          <cell r="H46">
            <v>70771134.420000002</v>
          </cell>
          <cell r="K46">
            <v>14856</v>
          </cell>
          <cell r="L46">
            <v>2509592</v>
          </cell>
          <cell r="M46">
            <v>0.46913172219895916</v>
          </cell>
          <cell r="N46">
            <v>35877946.650000006</v>
          </cell>
          <cell r="Q46">
            <v>2852</v>
          </cell>
          <cell r="R46">
            <v>1154744</v>
          </cell>
          <cell r="S46">
            <v>1.133529986306278</v>
          </cell>
          <cell r="T46">
            <v>25885448.82</v>
          </cell>
          <cell r="W46">
            <v>465</v>
          </cell>
          <cell r="X46">
            <v>314987</v>
          </cell>
          <cell r="Y46">
            <v>1.7922701603152251</v>
          </cell>
          <cell r="Z46">
            <v>9007738.9499999993</v>
          </cell>
          <cell r="AC46">
            <v>0</v>
          </cell>
          <cell r="AD46">
            <v>0</v>
          </cell>
          <cell r="AE46" t="e">
            <v>#DIV/0!</v>
          </cell>
          <cell r="AF46">
            <v>0</v>
          </cell>
        </row>
        <row r="47">
          <cell r="E47">
            <v>1510</v>
          </cell>
          <cell r="F47">
            <v>233719</v>
          </cell>
          <cell r="G47">
            <v>0.43648672624216789</v>
          </cell>
          <cell r="H47">
            <v>4023940.2300000004</v>
          </cell>
          <cell r="K47">
            <v>1180</v>
          </cell>
          <cell r="L47">
            <v>144418</v>
          </cell>
          <cell r="M47">
            <v>0.35014668444659958</v>
          </cell>
          <cell r="N47">
            <v>1966772.3800000001</v>
          </cell>
          <cell r="Q47">
            <v>268</v>
          </cell>
          <cell r="R47">
            <v>64866</v>
          </cell>
          <cell r="S47">
            <v>0.6497808720042072</v>
          </cell>
          <cell r="T47">
            <v>1353410.9</v>
          </cell>
          <cell r="W47">
            <v>62</v>
          </cell>
          <cell r="X47">
            <v>24435</v>
          </cell>
          <cell r="Y47">
            <v>1.0542552044008198</v>
          </cell>
          <cell r="Z47">
            <v>703756.95</v>
          </cell>
          <cell r="AC47">
            <v>0</v>
          </cell>
          <cell r="AD47">
            <v>0</v>
          </cell>
          <cell r="AE47" t="e">
            <v>#DIV/0!</v>
          </cell>
          <cell r="AF47">
            <v>0</v>
          </cell>
        </row>
        <row r="48">
          <cell r="E48">
            <v>45940</v>
          </cell>
          <cell r="F48">
            <v>9894593</v>
          </cell>
          <cell r="G48">
            <v>0.59863249652421913</v>
          </cell>
          <cell r="H48">
            <v>170514292.65000001</v>
          </cell>
          <cell r="K48">
            <v>38136</v>
          </cell>
          <cell r="L48">
            <v>6075216</v>
          </cell>
          <cell r="M48">
            <v>0.44196567703824413</v>
          </cell>
          <cell r="N48">
            <v>83484169.070000008</v>
          </cell>
          <cell r="Q48">
            <v>6473</v>
          </cell>
          <cell r="R48">
            <v>3155280</v>
          </cell>
          <cell r="S48">
            <v>1.3745591890167002</v>
          </cell>
          <cell r="T48">
            <v>68794613.110000014</v>
          </cell>
          <cell r="W48">
            <v>1331</v>
          </cell>
          <cell r="X48">
            <v>664097</v>
          </cell>
          <cell r="Y48">
            <v>1.3628792776153096</v>
          </cell>
          <cell r="Z48">
            <v>18235510.469999999</v>
          </cell>
          <cell r="AC48">
            <v>0</v>
          </cell>
          <cell r="AD48">
            <v>0</v>
          </cell>
          <cell r="AE48" t="e">
            <v>#DIV/0!</v>
          </cell>
          <cell r="AF48">
            <v>0</v>
          </cell>
        </row>
        <row r="49">
          <cell r="E49">
            <v>6479</v>
          </cell>
          <cell r="F49">
            <v>1243407</v>
          </cell>
          <cell r="G49">
            <v>0.53115997825648176</v>
          </cell>
          <cell r="H49">
            <v>19703098.93</v>
          </cell>
          <cell r="K49">
            <v>5730</v>
          </cell>
          <cell r="L49">
            <v>934167</v>
          </cell>
          <cell r="M49">
            <v>0.45051252311839751</v>
          </cell>
          <cell r="N49">
            <v>12791617.08</v>
          </cell>
          <cell r="Q49">
            <v>597</v>
          </cell>
          <cell r="R49">
            <v>243952</v>
          </cell>
          <cell r="S49">
            <v>1.1454355507037128</v>
          </cell>
          <cell r="T49">
            <v>5056894.4499999993</v>
          </cell>
          <cell r="W49">
            <v>152</v>
          </cell>
          <cell r="X49">
            <v>65288</v>
          </cell>
          <cell r="Y49">
            <v>1.2004780729980693</v>
          </cell>
          <cell r="Z49">
            <v>1854587.4</v>
          </cell>
          <cell r="AC49">
            <v>0</v>
          </cell>
          <cell r="AD49">
            <v>0</v>
          </cell>
          <cell r="AE49" t="e">
            <v>#DIV/0!</v>
          </cell>
          <cell r="AF49">
            <v>0</v>
          </cell>
        </row>
        <row r="50">
          <cell r="E50">
            <v>9761</v>
          </cell>
          <cell r="F50">
            <v>1488305</v>
          </cell>
          <cell r="G50">
            <v>0.42355333387404998</v>
          </cell>
          <cell r="H50">
            <v>23581314.239999998</v>
          </cell>
          <cell r="K50">
            <v>8470</v>
          </cell>
          <cell r="L50">
            <v>1027882</v>
          </cell>
          <cell r="M50">
            <v>0.33782570399390005</v>
          </cell>
          <cell r="N50">
            <v>13268431.949999999</v>
          </cell>
          <cell r="Q50">
            <v>1070</v>
          </cell>
          <cell r="R50">
            <v>339232</v>
          </cell>
          <cell r="S50">
            <v>0.87185998098126405</v>
          </cell>
          <cell r="T50">
            <v>6925285.3899999997</v>
          </cell>
          <cell r="W50">
            <v>221</v>
          </cell>
          <cell r="X50">
            <v>121191</v>
          </cell>
          <cell r="Y50">
            <v>1.4756894977168951</v>
          </cell>
          <cell r="Z50">
            <v>3387596.9</v>
          </cell>
          <cell r="AC50">
            <v>0</v>
          </cell>
          <cell r="AD50">
            <v>0</v>
          </cell>
          <cell r="AE50" t="e">
            <v>#DIV/0!</v>
          </cell>
          <cell r="AF50">
            <v>0</v>
          </cell>
        </row>
        <row r="51">
          <cell r="E51">
            <v>13747</v>
          </cell>
          <cell r="F51">
            <v>2763986</v>
          </cell>
          <cell r="G51">
            <v>0.55768784354395873</v>
          </cell>
          <cell r="H51">
            <v>48908027.829999998</v>
          </cell>
          <cell r="K51">
            <v>10539</v>
          </cell>
          <cell r="L51">
            <v>1571708</v>
          </cell>
          <cell r="M51">
            <v>0.41291166659332534</v>
          </cell>
          <cell r="N51">
            <v>21752002.449999999</v>
          </cell>
          <cell r="Q51">
            <v>2452</v>
          </cell>
          <cell r="R51">
            <v>895671</v>
          </cell>
          <cell r="S51">
            <v>1.0312641944462835</v>
          </cell>
          <cell r="T51">
            <v>19111024.559999999</v>
          </cell>
          <cell r="W51">
            <v>756</v>
          </cell>
          <cell r="X51">
            <v>296607</v>
          </cell>
          <cell r="Y51">
            <v>1.0546682904714071</v>
          </cell>
          <cell r="Z51">
            <v>8045000.8199999994</v>
          </cell>
          <cell r="AC51">
            <v>0</v>
          </cell>
          <cell r="AD51">
            <v>0</v>
          </cell>
          <cell r="AE51" t="e">
            <v>#DIV/0!</v>
          </cell>
          <cell r="AF51">
            <v>0</v>
          </cell>
        </row>
        <row r="52">
          <cell r="E52">
            <v>6620</v>
          </cell>
          <cell r="F52">
            <v>1168030</v>
          </cell>
          <cell r="G52">
            <v>0.48637163793309857</v>
          </cell>
          <cell r="H52">
            <v>19253059.510000002</v>
          </cell>
          <cell r="K52">
            <v>5580</v>
          </cell>
          <cell r="L52">
            <v>804450</v>
          </cell>
          <cell r="M52">
            <v>0.39711218067382448</v>
          </cell>
          <cell r="N52">
            <v>10746533.190000001</v>
          </cell>
          <cell r="Q52">
            <v>836</v>
          </cell>
          <cell r="R52">
            <v>255193</v>
          </cell>
          <cell r="S52">
            <v>0.8484938156669769</v>
          </cell>
          <cell r="T52">
            <v>5495935.6199999992</v>
          </cell>
          <cell r="W52">
            <v>204</v>
          </cell>
          <cell r="X52">
            <v>108387</v>
          </cell>
          <cell r="Y52">
            <v>1.4450154984501551</v>
          </cell>
          <cell r="Z52">
            <v>3010590.6999999997</v>
          </cell>
          <cell r="AC52">
            <v>0</v>
          </cell>
          <cell r="AD52">
            <v>0</v>
          </cell>
          <cell r="AE52" t="e">
            <v>#DIV/0!</v>
          </cell>
          <cell r="AF52">
            <v>0</v>
          </cell>
        </row>
        <row r="53">
          <cell r="E53">
            <v>4059</v>
          </cell>
          <cell r="F53">
            <v>706377</v>
          </cell>
          <cell r="G53">
            <v>0.47932618007549094</v>
          </cell>
          <cell r="H53">
            <v>11852660.449999999</v>
          </cell>
          <cell r="K53">
            <v>3510</v>
          </cell>
          <cell r="L53">
            <v>458579</v>
          </cell>
          <cell r="M53">
            <v>0.36102897181546212</v>
          </cell>
          <cell r="N53">
            <v>6175785.25</v>
          </cell>
          <cell r="Q53">
            <v>434</v>
          </cell>
          <cell r="R53">
            <v>175908</v>
          </cell>
          <cell r="S53">
            <v>1.094074292911231</v>
          </cell>
          <cell r="T53">
            <v>3655609</v>
          </cell>
          <cell r="W53">
            <v>115</v>
          </cell>
          <cell r="X53">
            <v>71890</v>
          </cell>
          <cell r="Y53">
            <v>1.6834094368340944</v>
          </cell>
          <cell r="Z53">
            <v>2021266.2</v>
          </cell>
          <cell r="AC53">
            <v>0</v>
          </cell>
          <cell r="AD53">
            <v>0</v>
          </cell>
          <cell r="AE53" t="e">
            <v>#DIV/0!</v>
          </cell>
          <cell r="AF53">
            <v>0</v>
          </cell>
        </row>
        <row r="54">
          <cell r="E54">
            <v>16997</v>
          </cell>
          <cell r="F54">
            <v>3858638</v>
          </cell>
          <cell r="G54">
            <v>0.62907533227635282</v>
          </cell>
          <cell r="H54">
            <v>69799470.049999997</v>
          </cell>
          <cell r="K54">
            <v>12655</v>
          </cell>
          <cell r="L54">
            <v>2064514</v>
          </cell>
          <cell r="M54">
            <v>0.45063958409162475</v>
          </cell>
          <cell r="N54">
            <v>28236591.25</v>
          </cell>
          <cell r="Q54">
            <v>3184</v>
          </cell>
          <cell r="R54">
            <v>1254648</v>
          </cell>
          <cell r="S54">
            <v>1.111345548277374</v>
          </cell>
          <cell r="T54">
            <v>27218373.099999994</v>
          </cell>
          <cell r="W54">
            <v>1158</v>
          </cell>
          <cell r="X54">
            <v>539476</v>
          </cell>
          <cell r="Y54">
            <v>1.2736031351625716</v>
          </cell>
          <cell r="Z54">
            <v>14344505.699999999</v>
          </cell>
          <cell r="AC54">
            <v>0</v>
          </cell>
          <cell r="AD54">
            <v>0</v>
          </cell>
          <cell r="AE54" t="e">
            <v>#DIV/0!</v>
          </cell>
          <cell r="AF54">
            <v>0</v>
          </cell>
        </row>
        <row r="55">
          <cell r="E55">
            <v>5764</v>
          </cell>
          <cell r="F55">
            <v>1164257</v>
          </cell>
          <cell r="G55">
            <v>0.55862437924333652</v>
          </cell>
          <cell r="H55">
            <v>21036504.399999999</v>
          </cell>
          <cell r="K55">
            <v>4187</v>
          </cell>
          <cell r="L55">
            <v>592803</v>
          </cell>
          <cell r="M55">
            <v>0.39173126102729811</v>
          </cell>
          <cell r="N55">
            <v>8093465.8499999996</v>
          </cell>
          <cell r="Q55">
            <v>1316</v>
          </cell>
          <cell r="R55">
            <v>429159</v>
          </cell>
          <cell r="S55">
            <v>0.90063430271296874</v>
          </cell>
          <cell r="T55">
            <v>9134684.3399999999</v>
          </cell>
          <cell r="W55">
            <v>261</v>
          </cell>
          <cell r="X55">
            <v>142295</v>
          </cell>
          <cell r="Y55">
            <v>1.50812114146419</v>
          </cell>
          <cell r="Z55">
            <v>3808354.2100000004</v>
          </cell>
          <cell r="AC55">
            <v>0</v>
          </cell>
          <cell r="AD55">
            <v>0</v>
          </cell>
          <cell r="AE55" t="e">
            <v>#DIV/0!</v>
          </cell>
          <cell r="AF55">
            <v>0</v>
          </cell>
        </row>
        <row r="56">
          <cell r="E56">
            <v>26461</v>
          </cell>
          <cell r="F56">
            <v>5635640</v>
          </cell>
          <cell r="G56">
            <v>0.59431896645590165</v>
          </cell>
          <cell r="H56">
            <v>97766495.74000001</v>
          </cell>
          <cell r="K56">
            <v>22747</v>
          </cell>
          <cell r="L56">
            <v>3620372</v>
          </cell>
          <cell r="M56">
            <v>0.44415311648129469</v>
          </cell>
          <cell r="N56">
            <v>49979811.669999994</v>
          </cell>
          <cell r="Q56">
            <v>2864</v>
          </cell>
          <cell r="R56">
            <v>1440071</v>
          </cell>
          <cell r="S56">
            <v>1.4310482408414944</v>
          </cell>
          <cell r="T56">
            <v>31765780.859999999</v>
          </cell>
          <cell r="W56">
            <v>850</v>
          </cell>
          <cell r="X56">
            <v>575197</v>
          </cell>
          <cell r="Y56">
            <v>1.769659957081215</v>
          </cell>
          <cell r="Z56">
            <v>16020903.210000001</v>
          </cell>
          <cell r="AC56">
            <v>0</v>
          </cell>
          <cell r="AD56">
            <v>0</v>
          </cell>
          <cell r="AE56" t="e">
            <v>#DIV/0!</v>
          </cell>
          <cell r="AF56">
            <v>0</v>
          </cell>
        </row>
        <row r="57">
          <cell r="E57">
            <v>7648</v>
          </cell>
          <cell r="F57">
            <v>1096677</v>
          </cell>
          <cell r="G57">
            <v>0.4133720190614219</v>
          </cell>
          <cell r="H57">
            <v>18159357.16</v>
          </cell>
          <cell r="K57">
            <v>6088</v>
          </cell>
          <cell r="L57">
            <v>666756</v>
          </cell>
          <cell r="M57">
            <v>0.31980545642914698</v>
          </cell>
          <cell r="N57">
            <v>8527765.8100000005</v>
          </cell>
          <cell r="Q57">
            <v>1316</v>
          </cell>
          <cell r="R57">
            <v>355129</v>
          </cell>
          <cell r="S57">
            <v>0.74356604079752509</v>
          </cell>
          <cell r="T57">
            <v>7616398.25</v>
          </cell>
          <cell r="W57">
            <v>244</v>
          </cell>
          <cell r="X57">
            <v>74792</v>
          </cell>
          <cell r="Y57">
            <v>0.82624834290764471</v>
          </cell>
          <cell r="Z57">
            <v>2015193.1</v>
          </cell>
          <cell r="AC57">
            <v>0</v>
          </cell>
          <cell r="AD57">
            <v>0</v>
          </cell>
          <cell r="AE57" t="e">
            <v>#DIV/0!</v>
          </cell>
          <cell r="AF57">
            <v>0</v>
          </cell>
        </row>
        <row r="58">
          <cell r="E58">
            <v>37663</v>
          </cell>
          <cell r="F58">
            <v>8574894</v>
          </cell>
          <cell r="G58">
            <v>0.63710315459118372</v>
          </cell>
          <cell r="H58">
            <v>157395154.94</v>
          </cell>
          <cell r="K58">
            <v>29351</v>
          </cell>
          <cell r="L58">
            <v>4630711</v>
          </cell>
          <cell r="M58">
            <v>0.44205154885208342</v>
          </cell>
          <cell r="N58">
            <v>65529581.809999995</v>
          </cell>
          <cell r="Q58">
            <v>7112</v>
          </cell>
          <cell r="R58">
            <v>2956234</v>
          </cell>
          <cell r="S58">
            <v>1.1616021847080262</v>
          </cell>
          <cell r="T58">
            <v>64464519.329999998</v>
          </cell>
          <cell r="W58">
            <v>1199</v>
          </cell>
          <cell r="X58">
            <v>937135</v>
          </cell>
          <cell r="Y58">
            <v>2.1377961287967788</v>
          </cell>
          <cell r="Z58">
            <v>26312421.800000001</v>
          </cell>
          <cell r="AC58">
            <v>1</v>
          </cell>
          <cell r="AD58">
            <v>50814</v>
          </cell>
          <cell r="AE58">
            <v>139.21643835616439</v>
          </cell>
          <cell r="AF58">
            <v>1088632</v>
          </cell>
        </row>
        <row r="59">
          <cell r="E59">
            <v>11226</v>
          </cell>
          <cell r="F59">
            <v>1720663</v>
          </cell>
          <cell r="G59">
            <v>0.43374386580295832</v>
          </cell>
          <cell r="H59">
            <v>26662718.220000003</v>
          </cell>
          <cell r="K59">
            <v>10043</v>
          </cell>
          <cell r="L59">
            <v>1329411</v>
          </cell>
          <cell r="M59">
            <v>0.37595189077293756</v>
          </cell>
          <cell r="N59">
            <v>17709048.59</v>
          </cell>
          <cell r="Q59">
            <v>932</v>
          </cell>
          <cell r="R59">
            <v>279098</v>
          </cell>
          <cell r="S59">
            <v>0.82264879483003828</v>
          </cell>
          <cell r="T59">
            <v>5918961.5800000001</v>
          </cell>
          <cell r="W59">
            <v>251</v>
          </cell>
          <cell r="X59">
            <v>112154</v>
          </cell>
          <cell r="Y59">
            <v>1.2241881787916826</v>
          </cell>
          <cell r="Z59">
            <v>3034708.05</v>
          </cell>
          <cell r="AC59">
            <v>0</v>
          </cell>
          <cell r="AD59">
            <v>0</v>
          </cell>
          <cell r="AE59" t="e">
            <v>#DIV/0!</v>
          </cell>
          <cell r="AF59">
            <v>0</v>
          </cell>
        </row>
        <row r="60">
          <cell r="E60">
            <v>2833</v>
          </cell>
          <cell r="F60">
            <v>538671</v>
          </cell>
          <cell r="G60">
            <v>0.52669912880232317</v>
          </cell>
          <cell r="H60">
            <v>9411573.8600000013</v>
          </cell>
          <cell r="K60">
            <v>1997</v>
          </cell>
          <cell r="L60">
            <v>275258</v>
          </cell>
          <cell r="M60">
            <v>0.37858007371953567</v>
          </cell>
          <cell r="N60">
            <v>3783367.68</v>
          </cell>
          <cell r="Q60">
            <v>678</v>
          </cell>
          <cell r="R60">
            <v>195002</v>
          </cell>
          <cell r="S60">
            <v>0.81627510281821314</v>
          </cell>
          <cell r="T60">
            <v>4054893.2800000003</v>
          </cell>
          <cell r="W60">
            <v>157</v>
          </cell>
          <cell r="X60">
            <v>46247</v>
          </cell>
          <cell r="Y60">
            <v>0.82009132420091324</v>
          </cell>
          <cell r="Z60">
            <v>1240852.8999999999</v>
          </cell>
          <cell r="AC60">
            <v>1</v>
          </cell>
          <cell r="AD60">
            <v>22164</v>
          </cell>
          <cell r="AE60">
            <v>60.723287671232875</v>
          </cell>
          <cell r="AF60">
            <v>332460</v>
          </cell>
        </row>
        <row r="61">
          <cell r="E61">
            <v>4582</v>
          </cell>
          <cell r="F61">
            <v>866165</v>
          </cell>
          <cell r="G61">
            <v>0.52437405690433059</v>
          </cell>
          <cell r="H61">
            <v>14736338.98</v>
          </cell>
          <cell r="K61">
            <v>3582</v>
          </cell>
          <cell r="L61">
            <v>529435</v>
          </cell>
          <cell r="M61">
            <v>0.40698845379210674</v>
          </cell>
          <cell r="N61">
            <v>7233411.2200000007</v>
          </cell>
          <cell r="Q61">
            <v>765</v>
          </cell>
          <cell r="R61">
            <v>238030</v>
          </cell>
          <cell r="S61">
            <v>0.8927268806315809</v>
          </cell>
          <cell r="T61">
            <v>4912000.2599999988</v>
          </cell>
          <cell r="W61">
            <v>235</v>
          </cell>
          <cell r="X61">
            <v>98700</v>
          </cell>
          <cell r="Y61">
            <v>1.1706102117061021</v>
          </cell>
          <cell r="Z61">
            <v>2590927.5</v>
          </cell>
          <cell r="AC61">
            <v>0</v>
          </cell>
          <cell r="AD61">
            <v>0</v>
          </cell>
          <cell r="AE61" t="e">
            <v>#DIV/0!</v>
          </cell>
          <cell r="AF61">
            <v>0</v>
          </cell>
        </row>
        <row r="62">
          <cell r="E62">
            <v>21374</v>
          </cell>
          <cell r="F62">
            <v>4322547</v>
          </cell>
          <cell r="G62">
            <v>0.56026467276394776</v>
          </cell>
          <cell r="H62">
            <v>74827522.24000001</v>
          </cell>
          <cell r="K62">
            <v>16611</v>
          </cell>
          <cell r="L62">
            <v>2646318</v>
          </cell>
          <cell r="M62">
            <v>0.44066044498692414</v>
          </cell>
          <cell r="N62">
            <v>37213768.370000005</v>
          </cell>
          <cell r="Q62">
            <v>3903</v>
          </cell>
          <cell r="R62">
            <v>1256003</v>
          </cell>
          <cell r="S62">
            <v>0.90902235096791473</v>
          </cell>
          <cell r="T62">
            <v>26271280.020000003</v>
          </cell>
          <cell r="W62">
            <v>860</v>
          </cell>
          <cell r="X62">
            <v>420226</v>
          </cell>
          <cell r="Y62">
            <v>1.2806497325795785</v>
          </cell>
          <cell r="Z62">
            <v>11342473.85</v>
          </cell>
          <cell r="AC62">
            <v>0</v>
          </cell>
          <cell r="AD62">
            <v>0</v>
          </cell>
          <cell r="AE62" t="e">
            <v>#DIV/0!</v>
          </cell>
          <cell r="AF62">
            <v>0</v>
          </cell>
        </row>
        <row r="63">
          <cell r="E63">
            <v>4171</v>
          </cell>
          <cell r="F63">
            <v>724862</v>
          </cell>
          <cell r="G63">
            <v>0.47974955614717552</v>
          </cell>
          <cell r="H63">
            <v>12265689.98</v>
          </cell>
          <cell r="K63">
            <v>3193</v>
          </cell>
          <cell r="L63">
            <v>428424</v>
          </cell>
          <cell r="M63">
            <v>0.37068194649033437</v>
          </cell>
          <cell r="N63">
            <v>5672574.0899999999</v>
          </cell>
          <cell r="Q63">
            <v>808</v>
          </cell>
          <cell r="R63">
            <v>216092</v>
          </cell>
          <cell r="S63">
            <v>0.74096730502168806</v>
          </cell>
          <cell r="T63">
            <v>4354919.8899999997</v>
          </cell>
          <cell r="W63">
            <v>170</v>
          </cell>
          <cell r="X63">
            <v>80346</v>
          </cell>
          <cell r="Y63">
            <v>1.2650921114785074</v>
          </cell>
          <cell r="Z63">
            <v>2238196</v>
          </cell>
          <cell r="AC63">
            <v>0</v>
          </cell>
          <cell r="AD63">
            <v>0</v>
          </cell>
          <cell r="AE63" t="e">
            <v>#DIV/0!</v>
          </cell>
          <cell r="AF63">
            <v>0</v>
          </cell>
        </row>
        <row r="65">
          <cell r="G65">
            <v>0.6153682576613434</v>
          </cell>
          <cell r="M65">
            <v>0.45749935344193904</v>
          </cell>
          <cell r="S65">
            <v>1.1595867762469227</v>
          </cell>
          <cell r="Y65">
            <v>1.8432254462828266</v>
          </cell>
          <cell r="AE65">
            <v>170.12054794520549</v>
          </cell>
        </row>
        <row r="106">
          <cell r="E106">
            <v>127809</v>
          </cell>
          <cell r="F106">
            <v>34155484</v>
          </cell>
          <cell r="G106">
            <v>0.74137830812726213</v>
          </cell>
          <cell r="H106">
            <v>624206234</v>
          </cell>
          <cell r="K106">
            <v>102762</v>
          </cell>
          <cell r="L106">
            <v>20299569</v>
          </cell>
          <cell r="M106">
            <v>0.54904376723641846</v>
          </cell>
          <cell r="N106">
            <v>292102044.20999998</v>
          </cell>
          <cell r="Q106">
            <v>19281</v>
          </cell>
          <cell r="R106">
            <v>8436944</v>
          </cell>
          <cell r="S106">
            <v>1.2132185765028043</v>
          </cell>
          <cell r="T106">
            <v>180593121.5</v>
          </cell>
          <cell r="W106">
            <v>5764</v>
          </cell>
          <cell r="X106">
            <v>5224630</v>
          </cell>
          <cell r="Y106">
            <v>2.4382859945667876</v>
          </cell>
          <cell r="Z106">
            <v>147089083.28999999</v>
          </cell>
          <cell r="AC106">
            <v>2</v>
          </cell>
          <cell r="AD106">
            <v>194341</v>
          </cell>
          <cell r="AE106">
            <v>265.49316939890713</v>
          </cell>
          <cell r="AF106">
            <v>4421985</v>
          </cell>
        </row>
        <row r="107">
          <cell r="E107">
            <v>3634</v>
          </cell>
          <cell r="F107">
            <v>676852</v>
          </cell>
          <cell r="G107">
            <v>0.51477311186404584</v>
          </cell>
          <cell r="H107">
            <v>10730322.789999999</v>
          </cell>
          <cell r="K107">
            <v>2983</v>
          </cell>
          <cell r="L107">
            <v>446901</v>
          </cell>
          <cell r="M107">
            <v>0.41482622171107775</v>
          </cell>
          <cell r="N107">
            <v>5781495.6499999994</v>
          </cell>
          <cell r="Q107">
            <v>500</v>
          </cell>
          <cell r="R107">
            <v>166432</v>
          </cell>
          <cell r="S107">
            <v>0.91679887184910991</v>
          </cell>
          <cell r="T107">
            <v>3320631.0300000003</v>
          </cell>
          <cell r="W107">
            <v>151</v>
          </cell>
          <cell r="X107">
            <v>63519</v>
          </cell>
          <cell r="Y107">
            <v>1.1343083681560056</v>
          </cell>
          <cell r="Z107">
            <v>1628196.11</v>
          </cell>
          <cell r="AC107">
            <v>0</v>
          </cell>
          <cell r="AD107">
            <v>0</v>
          </cell>
          <cell r="AE107" t="e">
            <v>#DIV/0!</v>
          </cell>
          <cell r="AF107">
            <v>0</v>
          </cell>
        </row>
        <row r="108">
          <cell r="E108">
            <v>19994</v>
          </cell>
          <cell r="F108">
            <v>3567273</v>
          </cell>
          <cell r="G108">
            <v>0.49765879708877236</v>
          </cell>
          <cell r="H108">
            <v>53202038.460000001</v>
          </cell>
          <cell r="K108">
            <v>17855</v>
          </cell>
          <cell r="L108">
            <v>2869697</v>
          </cell>
          <cell r="M108">
            <v>0.44906656276015744</v>
          </cell>
          <cell r="N108">
            <v>37689743.850000001</v>
          </cell>
          <cell r="Q108">
            <v>1849</v>
          </cell>
          <cell r="R108">
            <v>509526</v>
          </cell>
          <cell r="S108">
            <v>0.75598563181298206</v>
          </cell>
          <cell r="T108">
            <v>10220531.040000001</v>
          </cell>
          <cell r="W108">
            <v>290</v>
          </cell>
          <cell r="X108">
            <v>188050</v>
          </cell>
          <cell r="Y108">
            <v>1.8123379689864207</v>
          </cell>
          <cell r="Z108">
            <v>5291763.57</v>
          </cell>
          <cell r="AC108">
            <v>0</v>
          </cell>
          <cell r="AD108">
            <v>0</v>
          </cell>
          <cell r="AE108" t="e">
            <v>#DIV/0!</v>
          </cell>
          <cell r="AF108">
            <v>0</v>
          </cell>
        </row>
        <row r="109">
          <cell r="E109">
            <v>22893</v>
          </cell>
          <cell r="F109">
            <v>5731252</v>
          </cell>
          <cell r="G109">
            <v>0.69482000576586744</v>
          </cell>
          <cell r="H109">
            <v>96609420.080000013</v>
          </cell>
          <cell r="K109">
            <v>20516</v>
          </cell>
          <cell r="L109">
            <v>3687173</v>
          </cell>
          <cell r="M109">
            <v>0.49892250244645936</v>
          </cell>
          <cell r="N109">
            <v>47750252.95000001</v>
          </cell>
          <cell r="Q109">
            <v>1833</v>
          </cell>
          <cell r="R109">
            <v>1500411</v>
          </cell>
          <cell r="S109">
            <v>2.2481401735987809</v>
          </cell>
          <cell r="T109">
            <v>33480317.510000002</v>
          </cell>
          <cell r="W109">
            <v>543</v>
          </cell>
          <cell r="X109">
            <v>539843</v>
          </cell>
          <cell r="Y109">
            <v>2.8337768959019014</v>
          </cell>
          <cell r="Z109">
            <v>15321474.620000001</v>
          </cell>
          <cell r="AC109">
            <v>1</v>
          </cell>
          <cell r="AD109">
            <v>3825</v>
          </cell>
          <cell r="AE109">
            <v>10.450819672131148</v>
          </cell>
          <cell r="AF109">
            <v>57375</v>
          </cell>
        </row>
        <row r="110">
          <cell r="E110">
            <v>5855</v>
          </cell>
          <cell r="F110">
            <v>1586133</v>
          </cell>
          <cell r="G110">
            <v>0.75126925913347942</v>
          </cell>
          <cell r="H110">
            <v>29456382.309999995</v>
          </cell>
          <cell r="K110">
            <v>4461</v>
          </cell>
          <cell r="L110">
            <v>600813</v>
          </cell>
          <cell r="M110">
            <v>0.37659223991064278</v>
          </cell>
          <cell r="N110">
            <v>7890498.1200000001</v>
          </cell>
          <cell r="Q110">
            <v>1214</v>
          </cell>
          <cell r="R110">
            <v>877234</v>
          </cell>
          <cell r="S110">
            <v>1.9533938122659114</v>
          </cell>
          <cell r="T110">
            <v>18563703.739999995</v>
          </cell>
          <cell r="W110">
            <v>180</v>
          </cell>
          <cell r="X110">
            <v>108086</v>
          </cell>
          <cell r="Y110">
            <v>1.6181750130997827</v>
          </cell>
          <cell r="Z110">
            <v>3002180.45</v>
          </cell>
          <cell r="AC110">
            <v>0</v>
          </cell>
          <cell r="AD110">
            <v>0</v>
          </cell>
          <cell r="AE110" t="e">
            <v>#DIV/0!</v>
          </cell>
          <cell r="AF110">
            <v>0</v>
          </cell>
        </row>
        <row r="111">
          <cell r="E111">
            <v>6041</v>
          </cell>
          <cell r="F111">
            <v>1350241</v>
          </cell>
          <cell r="G111">
            <v>0.61728152934146896</v>
          </cell>
          <cell r="H111">
            <v>24485181.060000002</v>
          </cell>
          <cell r="K111">
            <v>4283</v>
          </cell>
          <cell r="L111">
            <v>610208</v>
          </cell>
          <cell r="M111">
            <v>0.39307673527704717</v>
          </cell>
          <cell r="N111">
            <v>7917763.3700000001</v>
          </cell>
          <cell r="Q111">
            <v>1460</v>
          </cell>
          <cell r="R111">
            <v>590407</v>
          </cell>
          <cell r="S111">
            <v>1.121399985944679</v>
          </cell>
          <cell r="T111">
            <v>12471830.620000001</v>
          </cell>
          <cell r="W111">
            <v>298</v>
          </cell>
          <cell r="X111">
            <v>149626</v>
          </cell>
          <cell r="Y111">
            <v>1.3788000258019333</v>
          </cell>
          <cell r="Z111">
            <v>4095587.07</v>
          </cell>
          <cell r="AC111">
            <v>0</v>
          </cell>
          <cell r="AD111">
            <v>0</v>
          </cell>
          <cell r="AE111" t="e">
            <v>#DIV/0!</v>
          </cell>
          <cell r="AF111">
            <v>0</v>
          </cell>
        </row>
        <row r="112">
          <cell r="E112">
            <v>4656</v>
          </cell>
          <cell r="F112">
            <v>1002128</v>
          </cell>
          <cell r="G112">
            <v>0.59750237748144963</v>
          </cell>
          <cell r="H112">
            <v>16623000.420000002</v>
          </cell>
          <cell r="K112">
            <v>3623</v>
          </cell>
          <cell r="L112">
            <v>612084</v>
          </cell>
          <cell r="M112">
            <v>0.47055730324639983</v>
          </cell>
          <cell r="N112">
            <v>8189684.5000000009</v>
          </cell>
          <cell r="Q112">
            <v>854</v>
          </cell>
          <cell r="R112">
            <v>306945</v>
          </cell>
          <cell r="S112">
            <v>0.98548477201363882</v>
          </cell>
          <cell r="T112">
            <v>6165701.6699999999</v>
          </cell>
          <cell r="W112">
            <v>179</v>
          </cell>
          <cell r="X112">
            <v>83099</v>
          </cell>
          <cell r="Y112">
            <v>1.2791349188024321</v>
          </cell>
          <cell r="Z112">
            <v>2267614.25</v>
          </cell>
          <cell r="AC112">
            <v>0</v>
          </cell>
          <cell r="AD112">
            <v>0</v>
          </cell>
          <cell r="AE112" t="e">
            <v>#DIV/0!</v>
          </cell>
          <cell r="AF112">
            <v>0</v>
          </cell>
        </row>
        <row r="113">
          <cell r="E113">
            <v>7434</v>
          </cell>
          <cell r="F113">
            <v>1953424</v>
          </cell>
          <cell r="G113">
            <v>0.72972710469180302</v>
          </cell>
          <cell r="H113">
            <v>34693488.140000001</v>
          </cell>
          <cell r="K113">
            <v>5886</v>
          </cell>
          <cell r="L113">
            <v>996525</v>
          </cell>
          <cell r="M113">
            <v>0.47376820978586115</v>
          </cell>
          <cell r="N113">
            <v>13610336.489999998</v>
          </cell>
          <cell r="Q113">
            <v>1156</v>
          </cell>
          <cell r="R113">
            <v>733061</v>
          </cell>
          <cell r="S113">
            <v>1.7281267533251294</v>
          </cell>
          <cell r="T113">
            <v>15179013.23</v>
          </cell>
          <cell r="W113">
            <v>392</v>
          </cell>
          <cell r="X113">
            <v>223838</v>
          </cell>
          <cell r="Y113">
            <v>1.4989687131683274</v>
          </cell>
          <cell r="Z113">
            <v>5904138.4199999999</v>
          </cell>
          <cell r="AC113">
            <v>0</v>
          </cell>
          <cell r="AD113">
            <v>0</v>
          </cell>
          <cell r="AE113" t="e">
            <v>#DIV/0!</v>
          </cell>
          <cell r="AF113">
            <v>0</v>
          </cell>
        </row>
        <row r="114">
          <cell r="E114">
            <v>6409</v>
          </cell>
          <cell r="F114">
            <v>1321388</v>
          </cell>
          <cell r="G114">
            <v>0.57507959967759736</v>
          </cell>
          <cell r="H114">
            <v>21417272.859999999</v>
          </cell>
          <cell r="K114">
            <v>5315</v>
          </cell>
          <cell r="L114">
            <v>876030</v>
          </cell>
          <cell r="M114">
            <v>0.46126895166003745</v>
          </cell>
          <cell r="N114">
            <v>11835274.799999999</v>
          </cell>
          <cell r="Q114">
            <v>848</v>
          </cell>
          <cell r="R114">
            <v>345292</v>
          </cell>
          <cell r="S114">
            <v>1.1184597095759601</v>
          </cell>
          <cell r="T114">
            <v>6943757.6399999987</v>
          </cell>
          <cell r="W114">
            <v>246</v>
          </cell>
          <cell r="X114">
            <v>100066</v>
          </cell>
          <cell r="Y114">
            <v>1.1136634280435822</v>
          </cell>
          <cell r="Z114">
            <v>2638240.42</v>
          </cell>
          <cell r="AC114">
            <v>0</v>
          </cell>
          <cell r="AD114">
            <v>0</v>
          </cell>
          <cell r="AE114" t="e">
            <v>#DIV/0!</v>
          </cell>
          <cell r="AF114">
            <v>0</v>
          </cell>
        </row>
        <row r="115">
          <cell r="E115">
            <v>17684</v>
          </cell>
          <cell r="F115">
            <v>3920772</v>
          </cell>
          <cell r="G115">
            <v>0.61298305122903918</v>
          </cell>
          <cell r="H115">
            <v>66420963.619999997</v>
          </cell>
          <cell r="K115">
            <v>14456</v>
          </cell>
          <cell r="L115">
            <v>2502530</v>
          </cell>
          <cell r="M115">
            <v>0.47824814025335283</v>
          </cell>
          <cell r="N115">
            <v>34056075.079999998</v>
          </cell>
          <cell r="Q115">
            <v>2730</v>
          </cell>
          <cell r="R115">
            <v>1137767</v>
          </cell>
          <cell r="S115">
            <v>1.1564929335805361</v>
          </cell>
          <cell r="T115">
            <v>24441789.359999999</v>
          </cell>
          <cell r="W115">
            <v>498</v>
          </cell>
          <cell r="X115">
            <v>280475</v>
          </cell>
          <cell r="Y115">
            <v>1.5607436590876207</v>
          </cell>
          <cell r="Z115">
            <v>7923099.1800000006</v>
          </cell>
          <cell r="AC115">
            <v>0</v>
          </cell>
          <cell r="AD115">
            <v>0</v>
          </cell>
          <cell r="AE115" t="e">
            <v>#DIV/0!</v>
          </cell>
          <cell r="AF115">
            <v>0</v>
          </cell>
        </row>
        <row r="116">
          <cell r="E116">
            <v>1424</v>
          </cell>
          <cell r="F116">
            <v>235160</v>
          </cell>
          <cell r="G116">
            <v>0.45943057647635738</v>
          </cell>
          <cell r="H116">
            <v>3917247.7200000007</v>
          </cell>
          <cell r="K116">
            <v>1080</v>
          </cell>
          <cell r="L116">
            <v>140441</v>
          </cell>
          <cell r="M116">
            <v>0.3611468981035037</v>
          </cell>
          <cell r="N116">
            <v>1811449.2700000005</v>
          </cell>
          <cell r="Q116">
            <v>279</v>
          </cell>
          <cell r="R116">
            <v>73434</v>
          </cell>
          <cell r="S116">
            <v>0.74173509893639589</v>
          </cell>
          <cell r="T116">
            <v>1479172.4000000001</v>
          </cell>
          <cell r="W116">
            <v>65</v>
          </cell>
          <cell r="X116">
            <v>21285</v>
          </cell>
          <cell r="Y116">
            <v>0.88787385809035169</v>
          </cell>
          <cell r="Z116">
            <v>626626.05000000005</v>
          </cell>
          <cell r="AC116">
            <v>0</v>
          </cell>
          <cell r="AD116">
            <v>0</v>
          </cell>
          <cell r="AE116" t="e">
            <v>#DIV/0!</v>
          </cell>
          <cell r="AF116">
            <v>0</v>
          </cell>
        </row>
        <row r="117">
          <cell r="E117">
            <v>44628</v>
          </cell>
          <cell r="F117">
            <v>9986168</v>
          </cell>
          <cell r="G117">
            <v>0.6186004947481788</v>
          </cell>
          <cell r="H117">
            <v>167041708.17000002</v>
          </cell>
          <cell r="K117">
            <v>37184</v>
          </cell>
          <cell r="L117">
            <v>6212460</v>
          </cell>
          <cell r="M117">
            <v>0.46141121663167717</v>
          </cell>
          <cell r="N117">
            <v>81931541.989999995</v>
          </cell>
          <cell r="Q117">
            <v>6105</v>
          </cell>
          <cell r="R117">
            <v>3061392</v>
          </cell>
          <cell r="S117">
            <v>1.3943088875468315</v>
          </cell>
          <cell r="T117">
            <v>65693600.030000009</v>
          </cell>
          <cell r="W117">
            <v>1339</v>
          </cell>
          <cell r="X117">
            <v>712316</v>
          </cell>
          <cell r="Y117">
            <v>1.4732918843565272</v>
          </cell>
          <cell r="Z117">
            <v>19416566.150000002</v>
          </cell>
          <cell r="AC117">
            <v>0</v>
          </cell>
          <cell r="AD117">
            <v>0</v>
          </cell>
          <cell r="AE117" t="e">
            <v>#DIV/0!</v>
          </cell>
          <cell r="AF117">
            <v>0</v>
          </cell>
        </row>
        <row r="118">
          <cell r="E118">
            <v>6348</v>
          </cell>
          <cell r="F118">
            <v>1220549</v>
          </cell>
          <cell r="G118">
            <v>0.53545814600727892</v>
          </cell>
          <cell r="H118">
            <v>18553153.48</v>
          </cell>
          <cell r="K118">
            <v>5632</v>
          </cell>
          <cell r="L118">
            <v>931733</v>
          </cell>
          <cell r="M118">
            <v>0.46030532126118301</v>
          </cell>
          <cell r="N118">
            <v>12202377.32</v>
          </cell>
          <cell r="Q118">
            <v>570</v>
          </cell>
          <cell r="R118">
            <v>224853</v>
          </cell>
          <cell r="S118">
            <v>1.1079395113009802</v>
          </cell>
          <cell r="T118">
            <v>4524401.12</v>
          </cell>
          <cell r="W118">
            <v>146</v>
          </cell>
          <cell r="X118">
            <v>63963</v>
          </cell>
          <cell r="Y118">
            <v>1.2221139516221484</v>
          </cell>
          <cell r="Z118">
            <v>1826375.0399999998</v>
          </cell>
          <cell r="AC118">
            <v>0</v>
          </cell>
          <cell r="AD118">
            <v>0</v>
          </cell>
          <cell r="AE118" t="e">
            <v>#DIV/0!</v>
          </cell>
          <cell r="AF118">
            <v>0</v>
          </cell>
        </row>
        <row r="119">
          <cell r="E119">
            <v>9493</v>
          </cell>
          <cell r="F119">
            <v>1484667</v>
          </cell>
          <cell r="G119">
            <v>0.43922551167936269</v>
          </cell>
          <cell r="H119">
            <v>22600467.639999997</v>
          </cell>
          <cell r="K119">
            <v>8202</v>
          </cell>
          <cell r="L119">
            <v>1035379</v>
          </cell>
          <cell r="M119">
            <v>0.35512231629232982</v>
          </cell>
          <cell r="N119">
            <v>12784085.01</v>
          </cell>
          <cell r="Q119">
            <v>1062</v>
          </cell>
          <cell r="R119">
            <v>328543</v>
          </cell>
          <cell r="S119">
            <v>0.8639638786769539</v>
          </cell>
          <cell r="T119">
            <v>6482587.3200000003</v>
          </cell>
          <cell r="W119">
            <v>229</v>
          </cell>
          <cell r="X119">
            <v>120745</v>
          </cell>
          <cell r="Y119">
            <v>1.4312554081765703</v>
          </cell>
          <cell r="Z119">
            <v>3333795.31</v>
          </cell>
          <cell r="AC119">
            <v>0</v>
          </cell>
          <cell r="AD119">
            <v>0</v>
          </cell>
          <cell r="AE119" t="e">
            <v>#DIV/0!</v>
          </cell>
          <cell r="AF119">
            <v>0</v>
          </cell>
        </row>
        <row r="120">
          <cell r="E120">
            <v>13410</v>
          </cell>
          <cell r="F120">
            <v>2777197</v>
          </cell>
          <cell r="G120">
            <v>0.57058840811784728</v>
          </cell>
          <cell r="H120">
            <v>47561018</v>
          </cell>
          <cell r="K120">
            <v>10318</v>
          </cell>
          <cell r="L120">
            <v>1622189</v>
          </cell>
          <cell r="M120">
            <v>0.43363764626882506</v>
          </cell>
          <cell r="N120">
            <v>21615040.139999997</v>
          </cell>
          <cell r="Q120">
            <v>2307</v>
          </cell>
          <cell r="R120">
            <v>840999</v>
          </cell>
          <cell r="S120">
            <v>1.006047055783641</v>
          </cell>
          <cell r="T120">
            <v>17508111.170000002</v>
          </cell>
          <cell r="W120">
            <v>785</v>
          </cell>
          <cell r="X120">
            <v>314009</v>
          </cell>
          <cell r="Y120">
            <v>1.0812200219681083</v>
          </cell>
          <cell r="Z120">
            <v>8437866.6899999995</v>
          </cell>
          <cell r="AC120">
            <v>0</v>
          </cell>
          <cell r="AD120">
            <v>0</v>
          </cell>
          <cell r="AE120" t="e">
            <v>#DIV/0!</v>
          </cell>
          <cell r="AF120">
            <v>0</v>
          </cell>
        </row>
        <row r="121">
          <cell r="E121">
            <v>6539</v>
          </cell>
          <cell r="F121">
            <v>1188904</v>
          </cell>
          <cell r="G121">
            <v>0.50048094672204813</v>
          </cell>
          <cell r="H121">
            <v>18980253.020000003</v>
          </cell>
          <cell r="K121">
            <v>5520</v>
          </cell>
          <cell r="L121">
            <v>816357</v>
          </cell>
          <cell r="M121">
            <v>0.40735706447947712</v>
          </cell>
          <cell r="N121">
            <v>10474588.290000001</v>
          </cell>
          <cell r="Q121">
            <v>812</v>
          </cell>
          <cell r="R121">
            <v>267166</v>
          </cell>
          <cell r="S121">
            <v>0.89952156331962996</v>
          </cell>
          <cell r="T121">
            <v>5574159.4100000001</v>
          </cell>
          <cell r="W121">
            <v>207</v>
          </cell>
          <cell r="X121">
            <v>105381</v>
          </cell>
          <cell r="Y121">
            <v>1.4148709066741851</v>
          </cell>
          <cell r="Z121">
            <v>2931505.3200000003</v>
          </cell>
          <cell r="AC121">
            <v>0</v>
          </cell>
          <cell r="AD121">
            <v>0</v>
          </cell>
          <cell r="AE121" t="e">
            <v>#DIV/0!</v>
          </cell>
          <cell r="AF121">
            <v>0</v>
          </cell>
        </row>
        <row r="122">
          <cell r="E122">
            <v>4016</v>
          </cell>
          <cell r="F122">
            <v>741386</v>
          </cell>
          <cell r="G122">
            <v>0.50679129565753545</v>
          </cell>
          <cell r="H122">
            <v>12270346.039999999</v>
          </cell>
          <cell r="K122">
            <v>3450</v>
          </cell>
          <cell r="L122">
            <v>464047</v>
          </cell>
          <cell r="M122">
            <v>0.36970053306373418</v>
          </cell>
          <cell r="N122">
            <v>5977753.8099999996</v>
          </cell>
          <cell r="Q122">
            <v>447</v>
          </cell>
          <cell r="R122">
            <v>192354</v>
          </cell>
          <cell r="S122">
            <v>1.1692043983296558</v>
          </cell>
          <cell r="T122">
            <v>3895932.5300000003</v>
          </cell>
          <cell r="W122">
            <v>119</v>
          </cell>
          <cell r="X122">
            <v>84985</v>
          </cell>
          <cell r="Y122">
            <v>1.9677919792534964</v>
          </cell>
          <cell r="Z122">
            <v>2396659.7000000002</v>
          </cell>
          <cell r="AC122">
            <v>0</v>
          </cell>
          <cell r="AD122">
            <v>0</v>
          </cell>
          <cell r="AE122" t="e">
            <v>#DIV/0!</v>
          </cell>
          <cell r="AF122">
            <v>0</v>
          </cell>
        </row>
        <row r="123">
          <cell r="E123">
            <v>16613</v>
          </cell>
          <cell r="F123">
            <v>3768093</v>
          </cell>
          <cell r="G123">
            <v>0.62722895489056729</v>
          </cell>
          <cell r="H123">
            <v>65541540.930000007</v>
          </cell>
          <cell r="K123">
            <v>12448</v>
          </cell>
          <cell r="L123">
            <v>2058797</v>
          </cell>
          <cell r="M123">
            <v>0.45758792933381165</v>
          </cell>
          <cell r="N123">
            <v>26916380.5</v>
          </cell>
          <cell r="Q123">
            <v>3002</v>
          </cell>
          <cell r="R123">
            <v>1207133</v>
          </cell>
          <cell r="S123">
            <v>1.1142491877123024</v>
          </cell>
          <cell r="T123">
            <v>25419921.09</v>
          </cell>
          <cell r="W123">
            <v>1163</v>
          </cell>
          <cell r="X123">
            <v>502163</v>
          </cell>
          <cell r="Y123">
            <v>1.1817657662745984</v>
          </cell>
          <cell r="Z123">
            <v>13205239.340000002</v>
          </cell>
          <cell r="AC123">
            <v>0</v>
          </cell>
          <cell r="AD123">
            <v>0</v>
          </cell>
          <cell r="AE123" t="e">
            <v>#DIV/0!</v>
          </cell>
          <cell r="AF123">
            <v>0</v>
          </cell>
        </row>
        <row r="124">
          <cell r="E124">
            <v>5656</v>
          </cell>
          <cell r="F124">
            <v>1121678</v>
          </cell>
          <cell r="G124">
            <v>0.55001686810320138</v>
          </cell>
          <cell r="H124">
            <v>19537473.050000001</v>
          </cell>
          <cell r="K124">
            <v>4105</v>
          </cell>
          <cell r="L124">
            <v>580768</v>
          </cell>
          <cell r="M124">
            <v>0.39330717913189989</v>
          </cell>
          <cell r="N124">
            <v>7540480.2500000009</v>
          </cell>
          <cell r="Q124">
            <v>1295</v>
          </cell>
          <cell r="R124">
            <v>409182</v>
          </cell>
          <cell r="S124">
            <v>0.87104293459865767</v>
          </cell>
          <cell r="T124">
            <v>8472874.25</v>
          </cell>
          <cell r="W124">
            <v>256</v>
          </cell>
          <cell r="X124">
            <v>131728</v>
          </cell>
          <cell r="Y124">
            <v>1.4169786153779957</v>
          </cell>
          <cell r="Z124">
            <v>3524118.55</v>
          </cell>
          <cell r="AC124">
            <v>0</v>
          </cell>
          <cell r="AD124">
            <v>0</v>
          </cell>
          <cell r="AE124" t="e">
            <v>#DIV/0!</v>
          </cell>
          <cell r="AF124">
            <v>0</v>
          </cell>
        </row>
        <row r="125">
          <cell r="E125">
            <v>25498</v>
          </cell>
          <cell r="F125">
            <v>5539728</v>
          </cell>
          <cell r="G125">
            <v>0.60425042326875389</v>
          </cell>
          <cell r="H125">
            <v>93148908.969999984</v>
          </cell>
          <cell r="K125">
            <v>21917</v>
          </cell>
          <cell r="L125">
            <v>3560349</v>
          </cell>
          <cell r="M125">
            <v>0.4521475985124786</v>
          </cell>
          <cell r="N125">
            <v>46863825.309999995</v>
          </cell>
          <cell r="Q125">
            <v>2650</v>
          </cell>
          <cell r="R125">
            <v>1401274</v>
          </cell>
          <cell r="S125">
            <v>1.4615833122117954</v>
          </cell>
          <cell r="T125">
            <v>30297624.109999999</v>
          </cell>
          <cell r="W125">
            <v>931</v>
          </cell>
          <cell r="X125">
            <v>578105</v>
          </cell>
          <cell r="Y125">
            <v>1.7262533966377018</v>
          </cell>
          <cell r="Z125">
            <v>15987459.550000003</v>
          </cell>
          <cell r="AC125">
            <v>0</v>
          </cell>
          <cell r="AD125">
            <v>0</v>
          </cell>
          <cell r="AE125" t="e">
            <v>#DIV/0!</v>
          </cell>
          <cell r="AF125">
            <v>0</v>
          </cell>
        </row>
        <row r="126">
          <cell r="E126">
            <v>6889</v>
          </cell>
          <cell r="F126">
            <v>1104361</v>
          </cell>
          <cell r="G126">
            <v>0.44356924386927821</v>
          </cell>
          <cell r="H126">
            <v>17837073.010000002</v>
          </cell>
          <cell r="K126">
            <v>5336</v>
          </cell>
          <cell r="L126">
            <v>653118</v>
          </cell>
          <cell r="M126">
            <v>0.33918939552101607</v>
          </cell>
          <cell r="N126">
            <v>7955557.6000000006</v>
          </cell>
          <cell r="Q126">
            <v>1301</v>
          </cell>
          <cell r="R126">
            <v>368737</v>
          </cell>
          <cell r="S126">
            <v>0.78220352645691205</v>
          </cell>
          <cell r="T126">
            <v>7678505.6400000006</v>
          </cell>
          <cell r="W126">
            <v>252</v>
          </cell>
          <cell r="X126">
            <v>82506</v>
          </cell>
          <cell r="Y126">
            <v>0.88925534322760047</v>
          </cell>
          <cell r="Z126">
            <v>2203009.77</v>
          </cell>
          <cell r="AC126">
            <v>0</v>
          </cell>
          <cell r="AD126">
            <v>0</v>
          </cell>
          <cell r="AE126" t="e">
            <v>#DIV/0!</v>
          </cell>
          <cell r="AF126">
            <v>0</v>
          </cell>
        </row>
        <row r="127">
          <cell r="E127">
            <v>36086</v>
          </cell>
          <cell r="F127">
            <v>8532264</v>
          </cell>
          <cell r="G127">
            <v>0.66092642099431498</v>
          </cell>
          <cell r="H127">
            <v>151434271.41</v>
          </cell>
          <cell r="K127">
            <v>28049</v>
          </cell>
          <cell r="L127">
            <v>4600461</v>
          </cell>
          <cell r="M127">
            <v>0.45881024871406384</v>
          </cell>
          <cell r="N127">
            <v>62365655.390000001</v>
          </cell>
          <cell r="Q127">
            <v>6833</v>
          </cell>
          <cell r="R127">
            <v>2924999</v>
          </cell>
          <cell r="S127">
            <v>1.2041284535856693</v>
          </cell>
          <cell r="T127">
            <v>61665406.980000004</v>
          </cell>
          <cell r="W127">
            <v>1203</v>
          </cell>
          <cell r="X127">
            <v>918591</v>
          </cell>
          <cell r="Y127">
            <v>2.0273113694748273</v>
          </cell>
          <cell r="Z127">
            <v>25594842.539999995</v>
          </cell>
          <cell r="AC127">
            <v>1</v>
          </cell>
          <cell r="AD127">
            <v>88213</v>
          </cell>
          <cell r="AE127">
            <v>241.01912568306011</v>
          </cell>
          <cell r="AF127">
            <v>1808366.5</v>
          </cell>
        </row>
        <row r="128">
          <cell r="E128">
            <v>10511</v>
          </cell>
          <cell r="F128">
            <v>1682426</v>
          </cell>
          <cell r="G128">
            <v>0.45137395421511939</v>
          </cell>
          <cell r="H128">
            <v>25237873.619999997</v>
          </cell>
          <cell r="K128">
            <v>9333</v>
          </cell>
          <cell r="L128">
            <v>1285462</v>
          </cell>
          <cell r="M128">
            <v>0.38948613882235661</v>
          </cell>
          <cell r="N128">
            <v>16449989.869999999</v>
          </cell>
          <cell r="Q128">
            <v>927</v>
          </cell>
          <cell r="R128">
            <v>289991</v>
          </cell>
          <cell r="S128">
            <v>0.86122297457828467</v>
          </cell>
          <cell r="T128">
            <v>5927366.0499999989</v>
          </cell>
          <cell r="W128">
            <v>251</v>
          </cell>
          <cell r="X128">
            <v>106973</v>
          </cell>
          <cell r="Y128">
            <v>1.18570367660914</v>
          </cell>
          <cell r="Z128">
            <v>2860517.7</v>
          </cell>
          <cell r="AC128">
            <v>0</v>
          </cell>
          <cell r="AD128">
            <v>0</v>
          </cell>
          <cell r="AE128" t="e">
            <v>#DIV/0!</v>
          </cell>
          <cell r="AF128">
            <v>0</v>
          </cell>
        </row>
        <row r="129">
          <cell r="E129">
            <v>2771</v>
          </cell>
          <cell r="F129">
            <v>569323</v>
          </cell>
          <cell r="G129">
            <v>0.57041705992092839</v>
          </cell>
          <cell r="H129">
            <v>9661456.6300000008</v>
          </cell>
          <cell r="K129">
            <v>1987</v>
          </cell>
          <cell r="L129">
            <v>290831</v>
          </cell>
          <cell r="M129">
            <v>0.40614373553755939</v>
          </cell>
          <cell r="N129">
            <v>3823300.26</v>
          </cell>
          <cell r="Q129">
            <v>631</v>
          </cell>
          <cell r="R129">
            <v>209635</v>
          </cell>
          <cell r="S129">
            <v>0.92982666240862955</v>
          </cell>
          <cell r="T129">
            <v>4264014.07</v>
          </cell>
          <cell r="W129">
            <v>152</v>
          </cell>
          <cell r="X129">
            <v>46980</v>
          </cell>
          <cell r="Y129">
            <v>0.83622577027820788</v>
          </cell>
          <cell r="Z129">
            <v>1245987.3</v>
          </cell>
          <cell r="AC129">
            <v>1</v>
          </cell>
          <cell r="AD129">
            <v>21877</v>
          </cell>
          <cell r="AE129">
            <v>59.77322404371585</v>
          </cell>
          <cell r="AF129">
            <v>328155</v>
          </cell>
        </row>
        <row r="130">
          <cell r="E130">
            <v>4469</v>
          </cell>
          <cell r="F130">
            <v>879739</v>
          </cell>
          <cell r="G130">
            <v>0.54890579354769475</v>
          </cell>
          <cell r="H130">
            <v>14459268.149999999</v>
          </cell>
          <cell r="K130">
            <v>3546</v>
          </cell>
          <cell r="L130">
            <v>535402</v>
          </cell>
          <cell r="M130">
            <v>0.42181285886260639</v>
          </cell>
          <cell r="N130">
            <v>6968252.6399999997</v>
          </cell>
          <cell r="Q130">
            <v>696</v>
          </cell>
          <cell r="R130">
            <v>249796</v>
          </cell>
          <cell r="S130">
            <v>1.0029430304782323</v>
          </cell>
          <cell r="T130">
            <v>5024919.49</v>
          </cell>
          <cell r="W130">
            <v>227</v>
          </cell>
          <cell r="X130">
            <v>94541</v>
          </cell>
          <cell r="Y130">
            <v>1.1206453065917523</v>
          </cell>
          <cell r="Z130">
            <v>2466096.02</v>
          </cell>
          <cell r="AC130">
            <v>0</v>
          </cell>
          <cell r="AD130">
            <v>0</v>
          </cell>
          <cell r="AE130" t="e">
            <v>#DIV/0!</v>
          </cell>
          <cell r="AF130">
            <v>0</v>
          </cell>
        </row>
        <row r="131">
          <cell r="E131">
            <v>20901</v>
          </cell>
          <cell r="F131">
            <v>4281266</v>
          </cell>
          <cell r="G131">
            <v>0.5653125887991346</v>
          </cell>
          <cell r="H131">
            <v>71414674.439999998</v>
          </cell>
          <cell r="K131">
            <v>16295</v>
          </cell>
          <cell r="L131">
            <v>2639010</v>
          </cell>
          <cell r="M131">
            <v>0.44715719913584956</v>
          </cell>
          <cell r="N131">
            <v>35435068.390000001</v>
          </cell>
          <cell r="Q131">
            <v>3668</v>
          </cell>
          <cell r="R131">
            <v>1216086</v>
          </cell>
          <cell r="S131">
            <v>0.92308357945889563</v>
          </cell>
          <cell r="T131">
            <v>24577138.559999995</v>
          </cell>
          <cell r="W131">
            <v>938</v>
          </cell>
          <cell r="X131">
            <v>426170</v>
          </cell>
          <cell r="Y131">
            <v>1.2035130822778555</v>
          </cell>
          <cell r="Z131">
            <v>11402467.489999998</v>
          </cell>
          <cell r="AC131">
            <v>0</v>
          </cell>
          <cell r="AD131">
            <v>0</v>
          </cell>
          <cell r="AE131" t="e">
            <v>#DIV/0!</v>
          </cell>
          <cell r="AF131">
            <v>0</v>
          </cell>
        </row>
        <row r="132">
          <cell r="E132">
            <v>4108</v>
          </cell>
          <cell r="F132">
            <v>736480</v>
          </cell>
          <cell r="G132">
            <v>0.49617567184279865</v>
          </cell>
          <cell r="H132">
            <v>12205326.270000001</v>
          </cell>
          <cell r="K132">
            <v>3140</v>
          </cell>
          <cell r="L132">
            <v>420698</v>
          </cell>
          <cell r="M132">
            <v>0.37271338762376588</v>
          </cell>
          <cell r="N132">
            <v>5295618.28</v>
          </cell>
          <cell r="Q132">
            <v>790</v>
          </cell>
          <cell r="R132">
            <v>222242</v>
          </cell>
          <cell r="S132">
            <v>0.7637969550125443</v>
          </cell>
          <cell r="T132">
            <v>4307444.1400000006</v>
          </cell>
          <cell r="W132">
            <v>178</v>
          </cell>
          <cell r="X132">
            <v>93540</v>
          </cell>
          <cell r="Y132">
            <v>1.4480100311150328</v>
          </cell>
          <cell r="Z132">
            <v>2602263.85</v>
          </cell>
          <cell r="AC132">
            <v>0</v>
          </cell>
          <cell r="AD132">
            <v>0</v>
          </cell>
          <cell r="AE132" t="e">
            <v>#DIV/0!</v>
          </cell>
          <cell r="AF132">
            <v>0</v>
          </cell>
        </row>
        <row r="134">
          <cell r="G134">
            <v>0.63526543123990464</v>
          </cell>
          <cell r="M134">
            <v>0.47400849495346448</v>
          </cell>
          <cell r="S134">
            <v>1.1959960972798593</v>
          </cell>
          <cell r="Y134">
            <v>1.8176892636473279</v>
          </cell>
          <cell r="AE134">
            <v>168.44590163934424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2560"/>
      <sheetName val="Y2561"/>
      <sheetName val="Y2562"/>
      <sheetName val="Y2563"/>
      <sheetName val="Y2564"/>
      <sheetName val="Goal-2565"/>
      <sheetName val="Y2565"/>
      <sheetName val="Y2565 (forcast)"/>
      <sheetName val="สรุป"/>
      <sheetName val="น้ำส่ง"/>
      <sheetName val="dataM10_Y2560"/>
      <sheetName val="data"/>
      <sheetName val="Sheet1"/>
      <sheetName val="ผชน.เพิ่มรวม"/>
      <sheetName val="dataM10_Y2561"/>
      <sheetName val="dataM10_Y2562"/>
      <sheetName val="dataM10_Y2563"/>
      <sheetName val="dataM10_Y2564"/>
      <sheetName val="dataM10_Y2565"/>
      <sheetName val="Sheet3"/>
      <sheetName val="graph -usedrate"/>
      <sheetName val="เป้าหมาย2565"/>
      <sheetName val="1.ผชน.เพิ่มรายสาขา"/>
      <sheetName val="2.ผชน.ลด"/>
      <sheetName val="ผู้ใช้น้ำพิมพ์ใบแจ้งหนี้"/>
      <sheetName val="ผู้ใช้น้ำแยกประเภท"/>
      <sheetName val="น้ำผ่านมาตร(ปกติ)"/>
      <sheetName val="น้ำผ่านมาตร(test)"/>
      <sheetName val="น้ำผ่านมาตร อ.การใช้น้ำ 64"/>
      <sheetName val="น้ำจำหน่าย"/>
      <sheetName val="น้ำท่อธาร+หยอดเหรียญ"/>
      <sheetName val="น้ำจ่ายฟรี"/>
      <sheetName val="น้ำ Blowoff"/>
      <sheetName val="น้ำจ่าย"/>
      <sheetName val="น้ำผลิต"/>
      <sheetName val="น้ำสูญเสีย"/>
      <sheetName val="cal รายได้ค่าน้ำ(ปกติ)"/>
      <sheetName val="อ.คงที่"/>
      <sheetName val="รายได้ค่าน้ำผ่านมาตร-ปกติ"/>
      <sheetName val="ส่วนลดค่าน้ำ"/>
      <sheetName val="รายได้ค่าบริการทั่วไป"/>
      <sheetName val="รายได้ค่าบริการอื่น"/>
      <sheetName val="รายได้ค่าติดตั้ง"/>
      <sheetName val="1.เงินเดือน"/>
      <sheetName val="2.ค่าจ้างชั่วคราว"/>
      <sheetName val="3.ค่าตอบแทน"/>
      <sheetName val="4.วัสดุการผลิต"/>
      <sheetName val="5.ค่าน้ำดิบ"/>
      <sheetName val="6.ค่าน้ำโอน"/>
      <sheetName val="7.ค่าไฟฟ้า-ผลิต"/>
      <sheetName val="8.ค่าไฟฟ้า-จำหน่าย"/>
      <sheetName val="9.ค่าไฟฟ้า-สำนักงาน"/>
      <sheetName val="10.วัสดุดำเนินการช่อมบำรุง"/>
      <sheetName val="11.น้ำมันเชื้อเพลิง"/>
      <sheetName val="12.วัสดุสำนักงาน"/>
      <sheetName val="13.ค่าจ้างและบริการ"/>
      <sheetName val="14.ต้นทุนค่าติดตั้ง"/>
      <sheetName val="15.ค่าใช้จ่ายดำเนินอื่น"/>
      <sheetName val="16.ค่าสาธารณูปโภค"/>
      <sheetName val="17.ค่าธรรมเนียม"/>
      <sheetName val="18.หนี้สงสัยจะสูญ"/>
      <sheetName val="19.สัญญาเช่า"/>
      <sheetName val="20.กำไรสุทธิ"/>
      <sheetName val="ค่าใช้จ่าย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9">
          <cell r="C39">
            <v>352</v>
          </cell>
          <cell r="D39">
            <v>322</v>
          </cell>
          <cell r="E39">
            <v>384</v>
          </cell>
          <cell r="F39">
            <v>351</v>
          </cell>
          <cell r="G39">
            <v>300</v>
          </cell>
          <cell r="H39">
            <v>323</v>
          </cell>
          <cell r="I39">
            <v>209</v>
          </cell>
          <cell r="J39">
            <v>254</v>
          </cell>
          <cell r="K39">
            <v>340</v>
          </cell>
          <cell r="L39">
            <v>267</v>
          </cell>
          <cell r="M39">
            <v>443</v>
          </cell>
          <cell r="N39">
            <v>404</v>
          </cell>
        </row>
        <row r="40">
          <cell r="C40">
            <v>7</v>
          </cell>
          <cell r="D40">
            <v>13</v>
          </cell>
          <cell r="E40">
            <v>32</v>
          </cell>
          <cell r="F40">
            <v>7</v>
          </cell>
          <cell r="G40">
            <v>11</v>
          </cell>
          <cell r="H40">
            <v>10</v>
          </cell>
          <cell r="I40">
            <v>8</v>
          </cell>
          <cell r="J40">
            <v>12</v>
          </cell>
          <cell r="K40">
            <v>4</v>
          </cell>
          <cell r="L40">
            <v>4</v>
          </cell>
          <cell r="M40">
            <v>4</v>
          </cell>
          <cell r="N40">
            <v>6</v>
          </cell>
        </row>
        <row r="41">
          <cell r="C41">
            <v>65</v>
          </cell>
          <cell r="D41">
            <v>122</v>
          </cell>
          <cell r="E41">
            <v>150</v>
          </cell>
          <cell r="F41">
            <v>53</v>
          </cell>
          <cell r="G41">
            <v>70</v>
          </cell>
          <cell r="H41">
            <v>144</v>
          </cell>
          <cell r="I41">
            <v>102</v>
          </cell>
          <cell r="J41">
            <v>117</v>
          </cell>
          <cell r="K41">
            <v>135</v>
          </cell>
          <cell r="L41">
            <v>92</v>
          </cell>
          <cell r="M41">
            <v>111</v>
          </cell>
          <cell r="N41">
            <v>97</v>
          </cell>
        </row>
        <row r="42">
          <cell r="C42">
            <v>42</v>
          </cell>
          <cell r="D42">
            <v>43</v>
          </cell>
          <cell r="E42">
            <v>65</v>
          </cell>
          <cell r="F42">
            <v>56</v>
          </cell>
          <cell r="G42">
            <v>34</v>
          </cell>
          <cell r="H42">
            <v>119</v>
          </cell>
          <cell r="I42">
            <v>38</v>
          </cell>
          <cell r="J42">
            <v>99</v>
          </cell>
          <cell r="K42">
            <v>76</v>
          </cell>
          <cell r="L42">
            <v>40</v>
          </cell>
          <cell r="M42">
            <v>94</v>
          </cell>
          <cell r="N42">
            <v>68</v>
          </cell>
        </row>
        <row r="43">
          <cell r="C43">
            <v>9</v>
          </cell>
          <cell r="D43">
            <v>18</v>
          </cell>
          <cell r="E43">
            <v>11</v>
          </cell>
          <cell r="F43">
            <v>29</v>
          </cell>
          <cell r="G43">
            <v>34</v>
          </cell>
          <cell r="H43">
            <v>26</v>
          </cell>
          <cell r="I43">
            <v>5</v>
          </cell>
          <cell r="J43">
            <v>8</v>
          </cell>
          <cell r="K43">
            <v>13</v>
          </cell>
          <cell r="L43">
            <v>8</v>
          </cell>
          <cell r="M43">
            <v>6</v>
          </cell>
          <cell r="N43">
            <v>9</v>
          </cell>
        </row>
        <row r="44">
          <cell r="C44">
            <v>13</v>
          </cell>
          <cell r="D44">
            <v>12</v>
          </cell>
          <cell r="E44">
            <v>13</v>
          </cell>
          <cell r="F44">
            <v>18</v>
          </cell>
          <cell r="G44">
            <v>17</v>
          </cell>
          <cell r="H44">
            <v>35</v>
          </cell>
          <cell r="I44">
            <v>19</v>
          </cell>
          <cell r="J44">
            <v>11</v>
          </cell>
          <cell r="K44">
            <v>38</v>
          </cell>
          <cell r="L44">
            <v>17</v>
          </cell>
          <cell r="M44">
            <v>17</v>
          </cell>
          <cell r="N44">
            <v>12</v>
          </cell>
        </row>
        <row r="45">
          <cell r="C45">
            <v>9</v>
          </cell>
          <cell r="D45">
            <v>17</v>
          </cell>
          <cell r="E45">
            <v>14</v>
          </cell>
          <cell r="F45">
            <v>16</v>
          </cell>
          <cell r="G45">
            <v>16</v>
          </cell>
          <cell r="H45">
            <v>33</v>
          </cell>
          <cell r="I45">
            <v>28</v>
          </cell>
          <cell r="J45">
            <v>16</v>
          </cell>
          <cell r="K45">
            <v>48</v>
          </cell>
          <cell r="L45">
            <v>15</v>
          </cell>
          <cell r="M45">
            <v>28</v>
          </cell>
          <cell r="N45">
            <v>21</v>
          </cell>
        </row>
        <row r="46">
          <cell r="C46">
            <v>8</v>
          </cell>
          <cell r="D46">
            <v>15</v>
          </cell>
          <cell r="E46">
            <v>16</v>
          </cell>
          <cell r="F46">
            <v>14</v>
          </cell>
          <cell r="G46">
            <v>24</v>
          </cell>
          <cell r="H46">
            <v>20</v>
          </cell>
          <cell r="I46">
            <v>16</v>
          </cell>
          <cell r="J46">
            <v>20</v>
          </cell>
          <cell r="K46">
            <v>12</v>
          </cell>
          <cell r="L46">
            <v>8</v>
          </cell>
          <cell r="M46">
            <v>8</v>
          </cell>
          <cell r="N46">
            <v>14</v>
          </cell>
        </row>
        <row r="47">
          <cell r="C47">
            <v>42</v>
          </cell>
          <cell r="D47">
            <v>60</v>
          </cell>
          <cell r="E47">
            <v>53</v>
          </cell>
          <cell r="F47">
            <v>52</v>
          </cell>
          <cell r="G47">
            <v>105</v>
          </cell>
          <cell r="H47">
            <v>84</v>
          </cell>
          <cell r="I47">
            <v>30</v>
          </cell>
          <cell r="J47">
            <v>51</v>
          </cell>
          <cell r="K47">
            <v>54</v>
          </cell>
          <cell r="L47">
            <v>54</v>
          </cell>
          <cell r="M47">
            <v>68</v>
          </cell>
          <cell r="N47">
            <v>50</v>
          </cell>
        </row>
        <row r="48">
          <cell r="C48">
            <v>2</v>
          </cell>
          <cell r="D48">
            <v>2</v>
          </cell>
          <cell r="E48">
            <v>2</v>
          </cell>
          <cell r="F48">
            <v>3</v>
          </cell>
          <cell r="G48">
            <v>5</v>
          </cell>
          <cell r="H48">
            <v>40</v>
          </cell>
          <cell r="I48">
            <v>33</v>
          </cell>
          <cell r="J48">
            <v>8</v>
          </cell>
          <cell r="K48">
            <v>2</v>
          </cell>
          <cell r="L48">
            <v>2</v>
          </cell>
          <cell r="M48">
            <v>1</v>
          </cell>
          <cell r="N48">
            <v>5</v>
          </cell>
        </row>
        <row r="49">
          <cell r="C49">
            <v>104</v>
          </cell>
          <cell r="D49">
            <v>122</v>
          </cell>
          <cell r="E49">
            <v>116</v>
          </cell>
          <cell r="F49">
            <v>75</v>
          </cell>
          <cell r="G49">
            <v>119</v>
          </cell>
          <cell r="H49">
            <v>108</v>
          </cell>
          <cell r="I49">
            <v>114</v>
          </cell>
          <cell r="J49">
            <v>156</v>
          </cell>
          <cell r="K49">
            <v>223</v>
          </cell>
          <cell r="L49">
            <v>264</v>
          </cell>
          <cell r="M49">
            <v>160</v>
          </cell>
          <cell r="N49">
            <v>151</v>
          </cell>
        </row>
        <row r="50">
          <cell r="C50">
            <v>22</v>
          </cell>
          <cell r="D50">
            <v>11</v>
          </cell>
          <cell r="E50">
            <v>13</v>
          </cell>
          <cell r="F50">
            <v>18</v>
          </cell>
          <cell r="G50">
            <v>18</v>
          </cell>
          <cell r="H50">
            <v>25</v>
          </cell>
          <cell r="I50">
            <v>9</v>
          </cell>
          <cell r="J50">
            <v>12</v>
          </cell>
          <cell r="K50">
            <v>16</v>
          </cell>
          <cell r="L50">
            <v>7</v>
          </cell>
          <cell r="M50">
            <v>14</v>
          </cell>
          <cell r="N50">
            <v>46</v>
          </cell>
        </row>
        <row r="51">
          <cell r="C51">
            <v>43</v>
          </cell>
          <cell r="D51">
            <v>51</v>
          </cell>
          <cell r="E51">
            <v>8</v>
          </cell>
          <cell r="F51">
            <v>22</v>
          </cell>
          <cell r="G51">
            <v>38</v>
          </cell>
          <cell r="H51">
            <v>35</v>
          </cell>
          <cell r="I51">
            <v>35</v>
          </cell>
          <cell r="J51">
            <v>32</v>
          </cell>
          <cell r="K51">
            <v>11</v>
          </cell>
          <cell r="L51">
            <v>5</v>
          </cell>
          <cell r="M51">
            <v>16</v>
          </cell>
          <cell r="N51">
            <v>18</v>
          </cell>
        </row>
        <row r="52">
          <cell r="C52">
            <v>28</v>
          </cell>
          <cell r="D52">
            <v>34</v>
          </cell>
          <cell r="E52">
            <v>33</v>
          </cell>
          <cell r="F52">
            <v>84</v>
          </cell>
          <cell r="G52">
            <v>64</v>
          </cell>
          <cell r="H52">
            <v>39</v>
          </cell>
          <cell r="I52">
            <v>16</v>
          </cell>
          <cell r="J52">
            <v>30</v>
          </cell>
          <cell r="K52">
            <v>33</v>
          </cell>
          <cell r="L52">
            <v>20</v>
          </cell>
          <cell r="M52">
            <v>27</v>
          </cell>
          <cell r="N52">
            <v>18</v>
          </cell>
        </row>
        <row r="53">
          <cell r="C53">
            <v>7</v>
          </cell>
          <cell r="D53">
            <v>10</v>
          </cell>
          <cell r="E53">
            <v>11</v>
          </cell>
          <cell r="F53">
            <v>8</v>
          </cell>
          <cell r="G53">
            <v>11</v>
          </cell>
          <cell r="H53">
            <v>8</v>
          </cell>
          <cell r="I53">
            <v>10</v>
          </cell>
          <cell r="J53">
            <v>13</v>
          </cell>
          <cell r="K53">
            <v>13</v>
          </cell>
          <cell r="L53">
            <v>3</v>
          </cell>
          <cell r="M53">
            <v>18</v>
          </cell>
          <cell r="N53">
            <v>1</v>
          </cell>
        </row>
        <row r="54">
          <cell r="C54">
            <v>7</v>
          </cell>
          <cell r="D54">
            <v>8</v>
          </cell>
          <cell r="E54">
            <v>2</v>
          </cell>
          <cell r="F54">
            <v>6</v>
          </cell>
          <cell r="G54">
            <v>8</v>
          </cell>
          <cell r="H54">
            <v>6</v>
          </cell>
          <cell r="I54">
            <v>10</v>
          </cell>
          <cell r="J54">
            <v>9</v>
          </cell>
          <cell r="K54">
            <v>15</v>
          </cell>
          <cell r="L54">
            <v>1</v>
          </cell>
          <cell r="M54">
            <v>1</v>
          </cell>
          <cell r="N54">
            <v>4</v>
          </cell>
        </row>
        <row r="55">
          <cell r="C55">
            <v>32</v>
          </cell>
          <cell r="D55">
            <v>60</v>
          </cell>
          <cell r="E55">
            <v>38</v>
          </cell>
          <cell r="F55">
            <v>59</v>
          </cell>
          <cell r="G55">
            <v>26</v>
          </cell>
          <cell r="H55">
            <v>83</v>
          </cell>
          <cell r="I55">
            <v>0</v>
          </cell>
          <cell r="J55">
            <v>38</v>
          </cell>
          <cell r="K55">
            <v>39</v>
          </cell>
          <cell r="L55">
            <v>31</v>
          </cell>
          <cell r="M55">
            <v>38</v>
          </cell>
          <cell r="N55">
            <v>58</v>
          </cell>
        </row>
        <row r="56">
          <cell r="C56">
            <v>21</v>
          </cell>
          <cell r="D56">
            <v>20</v>
          </cell>
          <cell r="E56">
            <v>20</v>
          </cell>
          <cell r="F56">
            <v>23</v>
          </cell>
          <cell r="G56">
            <v>25</v>
          </cell>
          <cell r="H56">
            <v>20</v>
          </cell>
          <cell r="I56">
            <v>9</v>
          </cell>
          <cell r="J56">
            <v>12</v>
          </cell>
          <cell r="K56">
            <v>10</v>
          </cell>
          <cell r="L56">
            <v>10</v>
          </cell>
          <cell r="M56">
            <v>15</v>
          </cell>
          <cell r="N56">
            <v>8</v>
          </cell>
        </row>
        <row r="57">
          <cell r="C57">
            <v>53</v>
          </cell>
          <cell r="D57">
            <v>67</v>
          </cell>
          <cell r="E57">
            <v>63</v>
          </cell>
          <cell r="F57">
            <v>128</v>
          </cell>
          <cell r="G57">
            <v>94</v>
          </cell>
          <cell r="H57">
            <v>208</v>
          </cell>
          <cell r="I57">
            <v>97</v>
          </cell>
          <cell r="J57">
            <v>74</v>
          </cell>
          <cell r="K57">
            <v>104</v>
          </cell>
          <cell r="L57">
            <v>93</v>
          </cell>
          <cell r="M57">
            <v>58</v>
          </cell>
          <cell r="N57">
            <v>73</v>
          </cell>
        </row>
        <row r="58">
          <cell r="C58">
            <v>44</v>
          </cell>
          <cell r="D58">
            <v>3</v>
          </cell>
          <cell r="E58">
            <v>17</v>
          </cell>
          <cell r="F58">
            <v>0</v>
          </cell>
          <cell r="G58">
            <v>27</v>
          </cell>
          <cell r="H58">
            <v>124</v>
          </cell>
          <cell r="I58">
            <v>93</v>
          </cell>
          <cell r="J58">
            <v>187</v>
          </cell>
          <cell r="K58">
            <v>141</v>
          </cell>
          <cell r="L58">
            <v>24</v>
          </cell>
          <cell r="M58">
            <v>152</v>
          </cell>
          <cell r="N58">
            <v>46</v>
          </cell>
        </row>
        <row r="59">
          <cell r="C59">
            <v>134</v>
          </cell>
          <cell r="D59">
            <v>142</v>
          </cell>
          <cell r="E59">
            <v>127</v>
          </cell>
          <cell r="F59">
            <v>156</v>
          </cell>
          <cell r="G59">
            <v>173</v>
          </cell>
          <cell r="H59">
            <v>171</v>
          </cell>
          <cell r="I59">
            <v>110</v>
          </cell>
          <cell r="J59">
            <v>145</v>
          </cell>
          <cell r="K59">
            <v>194</v>
          </cell>
          <cell r="L59">
            <v>161</v>
          </cell>
          <cell r="M59">
            <v>172</v>
          </cell>
          <cell r="N59">
            <v>196</v>
          </cell>
        </row>
        <row r="60">
          <cell r="C60">
            <v>43</v>
          </cell>
          <cell r="D60">
            <v>89</v>
          </cell>
          <cell r="E60">
            <v>61</v>
          </cell>
          <cell r="F60">
            <v>64</v>
          </cell>
          <cell r="G60">
            <v>127</v>
          </cell>
          <cell r="H60">
            <v>117</v>
          </cell>
          <cell r="I60">
            <v>23</v>
          </cell>
          <cell r="J60">
            <v>66</v>
          </cell>
          <cell r="K60">
            <v>73</v>
          </cell>
          <cell r="L60">
            <v>42</v>
          </cell>
          <cell r="M60">
            <v>21</v>
          </cell>
          <cell r="N60">
            <v>43</v>
          </cell>
        </row>
        <row r="61">
          <cell r="C61">
            <v>9</v>
          </cell>
          <cell r="D61">
            <v>4</v>
          </cell>
          <cell r="E61">
            <v>12</v>
          </cell>
          <cell r="F61">
            <v>5</v>
          </cell>
          <cell r="G61">
            <v>8</v>
          </cell>
          <cell r="H61">
            <v>10</v>
          </cell>
          <cell r="I61">
            <v>5</v>
          </cell>
          <cell r="J61">
            <v>3</v>
          </cell>
          <cell r="K61">
            <v>6</v>
          </cell>
          <cell r="L61">
            <v>4</v>
          </cell>
          <cell r="M61">
            <v>8</v>
          </cell>
          <cell r="N61">
            <v>5</v>
          </cell>
        </row>
        <row r="62">
          <cell r="C62">
            <v>21</v>
          </cell>
          <cell r="D62">
            <v>6</v>
          </cell>
          <cell r="E62">
            <v>7</v>
          </cell>
          <cell r="F62">
            <v>8</v>
          </cell>
          <cell r="G62">
            <v>9</v>
          </cell>
          <cell r="H62">
            <v>26</v>
          </cell>
          <cell r="I62">
            <v>5</v>
          </cell>
          <cell r="J62">
            <v>6</v>
          </cell>
          <cell r="K62">
            <v>8</v>
          </cell>
          <cell r="L62">
            <v>13</v>
          </cell>
          <cell r="M62">
            <v>7</v>
          </cell>
          <cell r="N62">
            <v>6</v>
          </cell>
        </row>
        <row r="63">
          <cell r="C63">
            <v>34</v>
          </cell>
          <cell r="D63">
            <v>55</v>
          </cell>
          <cell r="E63">
            <v>48</v>
          </cell>
          <cell r="F63">
            <v>51</v>
          </cell>
          <cell r="G63">
            <v>56</v>
          </cell>
          <cell r="H63">
            <v>40</v>
          </cell>
          <cell r="I63">
            <v>52</v>
          </cell>
          <cell r="J63">
            <v>55</v>
          </cell>
          <cell r="K63">
            <v>45</v>
          </cell>
          <cell r="L63">
            <v>41</v>
          </cell>
          <cell r="M63">
            <v>53</v>
          </cell>
          <cell r="N63">
            <v>41</v>
          </cell>
        </row>
        <row r="64">
          <cell r="C64">
            <v>5</v>
          </cell>
          <cell r="D64">
            <v>13</v>
          </cell>
          <cell r="E64">
            <v>8</v>
          </cell>
          <cell r="F64">
            <v>9</v>
          </cell>
          <cell r="G64">
            <v>13</v>
          </cell>
          <cell r="H64">
            <v>9</v>
          </cell>
          <cell r="I64">
            <v>5</v>
          </cell>
          <cell r="J64">
            <v>6</v>
          </cell>
          <cell r="K64">
            <v>5</v>
          </cell>
          <cell r="L64">
            <v>3</v>
          </cell>
          <cell r="M64">
            <v>9</v>
          </cell>
          <cell r="N64">
            <v>6</v>
          </cell>
        </row>
        <row r="65">
          <cell r="C65">
            <v>9</v>
          </cell>
          <cell r="D65">
            <v>9</v>
          </cell>
          <cell r="E65">
            <v>12</v>
          </cell>
          <cell r="F65">
            <v>6</v>
          </cell>
          <cell r="G65">
            <v>19</v>
          </cell>
          <cell r="H65">
            <v>22</v>
          </cell>
          <cell r="I65">
            <v>11</v>
          </cell>
          <cell r="J65">
            <v>8</v>
          </cell>
          <cell r="K65">
            <v>9</v>
          </cell>
          <cell r="L65">
            <v>3</v>
          </cell>
          <cell r="M65">
            <v>54</v>
          </cell>
          <cell r="N65">
            <v>9</v>
          </cell>
        </row>
        <row r="72">
          <cell r="C72">
            <v>156</v>
          </cell>
          <cell r="D72">
            <v>260</v>
          </cell>
          <cell r="E72">
            <v>337</v>
          </cell>
          <cell r="F72">
            <v>319</v>
          </cell>
          <cell r="G72">
            <v>273</v>
          </cell>
          <cell r="H72">
            <v>306</v>
          </cell>
          <cell r="I72">
            <v>193</v>
          </cell>
          <cell r="J72">
            <v>239</v>
          </cell>
          <cell r="K72">
            <v>330</v>
          </cell>
          <cell r="L72">
            <v>250</v>
          </cell>
          <cell r="M72">
            <v>441</v>
          </cell>
          <cell r="N72">
            <v>404</v>
          </cell>
        </row>
        <row r="73">
          <cell r="C73">
            <v>7</v>
          </cell>
          <cell r="D73">
            <v>13</v>
          </cell>
          <cell r="E73">
            <v>21</v>
          </cell>
          <cell r="F73">
            <v>7</v>
          </cell>
          <cell r="G73">
            <v>11</v>
          </cell>
          <cell r="H73">
            <v>10</v>
          </cell>
          <cell r="I73">
            <v>8</v>
          </cell>
          <cell r="J73">
            <v>12</v>
          </cell>
          <cell r="K73">
            <v>4</v>
          </cell>
          <cell r="L73">
            <v>4</v>
          </cell>
          <cell r="M73">
            <v>4</v>
          </cell>
          <cell r="N73">
            <v>6</v>
          </cell>
        </row>
        <row r="74">
          <cell r="C74">
            <v>59</v>
          </cell>
          <cell r="D74">
            <v>120</v>
          </cell>
          <cell r="E74">
            <v>147</v>
          </cell>
          <cell r="F74">
            <v>52</v>
          </cell>
          <cell r="G74">
            <v>70</v>
          </cell>
          <cell r="H74">
            <v>133</v>
          </cell>
          <cell r="I74">
            <v>95</v>
          </cell>
          <cell r="J74">
            <v>86</v>
          </cell>
          <cell r="K74">
            <v>104</v>
          </cell>
          <cell r="L74">
            <v>55</v>
          </cell>
          <cell r="M74">
            <v>98</v>
          </cell>
          <cell r="N74">
            <v>97</v>
          </cell>
        </row>
        <row r="75">
          <cell r="C75">
            <v>42</v>
          </cell>
          <cell r="D75">
            <v>42</v>
          </cell>
          <cell r="E75">
            <v>64</v>
          </cell>
          <cell r="F75">
            <v>56</v>
          </cell>
          <cell r="G75">
            <v>34</v>
          </cell>
          <cell r="H75">
            <v>119</v>
          </cell>
          <cell r="I75">
            <v>37</v>
          </cell>
          <cell r="J75">
            <v>99</v>
          </cell>
          <cell r="K75">
            <v>76</v>
          </cell>
          <cell r="L75">
            <v>40</v>
          </cell>
          <cell r="M75">
            <v>94</v>
          </cell>
          <cell r="N75">
            <v>68</v>
          </cell>
        </row>
        <row r="76">
          <cell r="C76">
            <v>4</v>
          </cell>
          <cell r="D76">
            <v>10</v>
          </cell>
          <cell r="E76">
            <v>6</v>
          </cell>
          <cell r="F76">
            <v>24</v>
          </cell>
          <cell r="G76">
            <v>34</v>
          </cell>
          <cell r="H76">
            <v>26</v>
          </cell>
          <cell r="I76">
            <v>4</v>
          </cell>
          <cell r="J76">
            <v>8</v>
          </cell>
          <cell r="K76">
            <v>13</v>
          </cell>
          <cell r="L76">
            <v>8</v>
          </cell>
          <cell r="M76">
            <v>6</v>
          </cell>
          <cell r="N76">
            <v>9</v>
          </cell>
        </row>
        <row r="77">
          <cell r="C77">
            <v>12</v>
          </cell>
          <cell r="D77">
            <v>12</v>
          </cell>
          <cell r="E77">
            <v>10</v>
          </cell>
          <cell r="F77">
            <v>18</v>
          </cell>
          <cell r="G77">
            <v>17</v>
          </cell>
          <cell r="H77">
            <v>35</v>
          </cell>
          <cell r="I77">
            <v>19</v>
          </cell>
          <cell r="J77">
            <v>11</v>
          </cell>
          <cell r="K77">
            <v>38</v>
          </cell>
          <cell r="L77">
            <v>17</v>
          </cell>
          <cell r="M77">
            <v>17</v>
          </cell>
          <cell r="N77">
            <v>12</v>
          </cell>
        </row>
        <row r="78">
          <cell r="C78">
            <v>9</v>
          </cell>
          <cell r="D78">
            <v>17</v>
          </cell>
          <cell r="E78">
            <v>14</v>
          </cell>
          <cell r="F78">
            <v>16</v>
          </cell>
          <cell r="G78">
            <v>16</v>
          </cell>
          <cell r="H78">
            <v>33</v>
          </cell>
          <cell r="I78">
            <v>28</v>
          </cell>
          <cell r="J78">
            <v>16</v>
          </cell>
          <cell r="K78">
            <v>48</v>
          </cell>
          <cell r="L78">
            <v>15</v>
          </cell>
          <cell r="M78">
            <v>28</v>
          </cell>
          <cell r="N78">
            <v>21</v>
          </cell>
        </row>
        <row r="79">
          <cell r="C79">
            <v>8</v>
          </cell>
          <cell r="D79">
            <v>15</v>
          </cell>
          <cell r="E79">
            <v>16</v>
          </cell>
          <cell r="F79">
            <v>14</v>
          </cell>
          <cell r="G79">
            <v>24</v>
          </cell>
          <cell r="H79">
            <v>20</v>
          </cell>
          <cell r="I79">
            <v>16</v>
          </cell>
          <cell r="J79">
            <v>20</v>
          </cell>
          <cell r="K79">
            <v>12</v>
          </cell>
          <cell r="L79">
            <v>8</v>
          </cell>
          <cell r="M79">
            <v>8</v>
          </cell>
          <cell r="N79">
            <v>14</v>
          </cell>
        </row>
        <row r="80">
          <cell r="C80">
            <v>22</v>
          </cell>
          <cell r="D80">
            <v>23</v>
          </cell>
          <cell r="E80">
            <v>21</v>
          </cell>
          <cell r="F80">
            <v>28</v>
          </cell>
          <cell r="G80">
            <v>27</v>
          </cell>
          <cell r="H80">
            <v>62</v>
          </cell>
          <cell r="I80">
            <v>9</v>
          </cell>
          <cell r="J80">
            <v>37</v>
          </cell>
          <cell r="K80">
            <v>52</v>
          </cell>
          <cell r="L80">
            <v>54</v>
          </cell>
          <cell r="M80">
            <v>68</v>
          </cell>
          <cell r="N80">
            <v>50</v>
          </cell>
        </row>
        <row r="81">
          <cell r="C81">
            <v>2</v>
          </cell>
          <cell r="D81">
            <v>2</v>
          </cell>
          <cell r="E81">
            <v>2</v>
          </cell>
          <cell r="F81">
            <v>3</v>
          </cell>
          <cell r="G81">
            <v>5</v>
          </cell>
          <cell r="H81">
            <v>40</v>
          </cell>
          <cell r="I81">
            <v>33</v>
          </cell>
          <cell r="J81">
            <v>8</v>
          </cell>
          <cell r="K81">
            <v>2</v>
          </cell>
          <cell r="L81">
            <v>2</v>
          </cell>
          <cell r="M81">
            <v>1</v>
          </cell>
          <cell r="N81">
            <v>5</v>
          </cell>
        </row>
        <row r="82">
          <cell r="C82">
            <v>78</v>
          </cell>
          <cell r="D82">
            <v>122</v>
          </cell>
          <cell r="E82">
            <v>107</v>
          </cell>
          <cell r="F82">
            <v>66</v>
          </cell>
          <cell r="G82">
            <v>112</v>
          </cell>
          <cell r="H82">
            <v>93</v>
          </cell>
          <cell r="I82">
            <v>110</v>
          </cell>
          <cell r="J82">
            <v>152</v>
          </cell>
          <cell r="K82">
            <v>213</v>
          </cell>
          <cell r="L82">
            <v>253</v>
          </cell>
          <cell r="M82">
            <v>151</v>
          </cell>
          <cell r="N82">
            <v>151</v>
          </cell>
        </row>
        <row r="83">
          <cell r="C83">
            <v>19</v>
          </cell>
          <cell r="D83">
            <v>11</v>
          </cell>
          <cell r="E83">
            <v>8</v>
          </cell>
          <cell r="F83">
            <v>11</v>
          </cell>
          <cell r="G83">
            <v>15</v>
          </cell>
          <cell r="H83">
            <v>24</v>
          </cell>
          <cell r="I83">
            <v>6</v>
          </cell>
          <cell r="J83">
            <v>8</v>
          </cell>
          <cell r="K83">
            <v>12</v>
          </cell>
          <cell r="L83">
            <v>6</v>
          </cell>
          <cell r="M83">
            <v>13</v>
          </cell>
          <cell r="N83">
            <v>46</v>
          </cell>
        </row>
        <row r="84">
          <cell r="C84">
            <v>43</v>
          </cell>
          <cell r="D84">
            <v>51</v>
          </cell>
          <cell r="E84">
            <v>8</v>
          </cell>
          <cell r="F84">
            <v>22</v>
          </cell>
          <cell r="G84">
            <v>38</v>
          </cell>
          <cell r="H84">
            <v>35</v>
          </cell>
          <cell r="I84">
            <v>35</v>
          </cell>
          <cell r="J84">
            <v>32</v>
          </cell>
          <cell r="K84">
            <v>11</v>
          </cell>
          <cell r="L84">
            <v>5</v>
          </cell>
          <cell r="M84">
            <v>16</v>
          </cell>
          <cell r="N84">
            <v>18</v>
          </cell>
        </row>
        <row r="85">
          <cell r="C85">
            <v>28</v>
          </cell>
          <cell r="D85">
            <v>33</v>
          </cell>
          <cell r="E85">
            <v>31</v>
          </cell>
          <cell r="F85">
            <v>84</v>
          </cell>
          <cell r="G85">
            <v>64</v>
          </cell>
          <cell r="H85">
            <v>39</v>
          </cell>
          <cell r="I85">
            <v>15</v>
          </cell>
          <cell r="J85">
            <v>30</v>
          </cell>
          <cell r="K85">
            <v>33</v>
          </cell>
          <cell r="L85">
            <v>19</v>
          </cell>
          <cell r="M85">
            <v>27</v>
          </cell>
          <cell r="N85">
            <v>18</v>
          </cell>
        </row>
        <row r="86">
          <cell r="C86">
            <v>6</v>
          </cell>
          <cell r="D86">
            <v>10</v>
          </cell>
          <cell r="E86">
            <v>11</v>
          </cell>
          <cell r="F86">
            <v>8</v>
          </cell>
          <cell r="G86">
            <v>11</v>
          </cell>
          <cell r="H86">
            <v>7</v>
          </cell>
          <cell r="I86">
            <v>10</v>
          </cell>
          <cell r="J86">
            <v>13</v>
          </cell>
          <cell r="K86">
            <v>13</v>
          </cell>
          <cell r="L86">
            <v>3</v>
          </cell>
          <cell r="M86">
            <v>18</v>
          </cell>
          <cell r="N86">
            <v>1</v>
          </cell>
        </row>
        <row r="87">
          <cell r="C87">
            <v>7</v>
          </cell>
          <cell r="D87">
            <v>8</v>
          </cell>
          <cell r="E87">
            <v>2</v>
          </cell>
          <cell r="F87">
            <v>6</v>
          </cell>
          <cell r="G87">
            <v>8</v>
          </cell>
          <cell r="H87">
            <v>6</v>
          </cell>
          <cell r="I87">
            <v>10</v>
          </cell>
          <cell r="J87">
            <v>9</v>
          </cell>
          <cell r="K87">
            <v>15</v>
          </cell>
          <cell r="L87">
            <v>1</v>
          </cell>
          <cell r="M87">
            <v>1</v>
          </cell>
          <cell r="N87">
            <v>4</v>
          </cell>
        </row>
        <row r="88">
          <cell r="C88">
            <v>32</v>
          </cell>
          <cell r="D88">
            <v>58</v>
          </cell>
          <cell r="E88">
            <v>38</v>
          </cell>
          <cell r="F88">
            <v>59</v>
          </cell>
          <cell r="G88">
            <v>26</v>
          </cell>
          <cell r="H88">
            <v>81</v>
          </cell>
          <cell r="I88">
            <v>0</v>
          </cell>
          <cell r="J88">
            <v>38</v>
          </cell>
          <cell r="K88">
            <v>39</v>
          </cell>
          <cell r="L88">
            <v>31</v>
          </cell>
          <cell r="M88">
            <v>38</v>
          </cell>
          <cell r="N88">
            <v>58</v>
          </cell>
        </row>
        <row r="89">
          <cell r="C89">
            <v>21</v>
          </cell>
          <cell r="D89">
            <v>20</v>
          </cell>
          <cell r="E89">
            <v>20</v>
          </cell>
          <cell r="F89">
            <v>21</v>
          </cell>
          <cell r="G89">
            <v>25</v>
          </cell>
          <cell r="H89">
            <v>20</v>
          </cell>
          <cell r="I89">
            <v>9</v>
          </cell>
          <cell r="J89">
            <v>12</v>
          </cell>
          <cell r="K89">
            <v>10</v>
          </cell>
          <cell r="L89">
            <v>9</v>
          </cell>
          <cell r="M89">
            <v>14</v>
          </cell>
          <cell r="N89">
            <v>8</v>
          </cell>
        </row>
        <row r="90">
          <cell r="C90">
            <v>53</v>
          </cell>
          <cell r="D90">
            <v>66</v>
          </cell>
          <cell r="E90">
            <v>63</v>
          </cell>
          <cell r="F90">
            <v>116</v>
          </cell>
          <cell r="G90">
            <v>94</v>
          </cell>
          <cell r="H90">
            <v>208</v>
          </cell>
          <cell r="I90">
            <v>32</v>
          </cell>
          <cell r="J90">
            <v>66</v>
          </cell>
          <cell r="K90">
            <v>104</v>
          </cell>
          <cell r="L90">
            <v>93</v>
          </cell>
          <cell r="M90">
            <v>58</v>
          </cell>
          <cell r="N90">
            <v>73</v>
          </cell>
        </row>
        <row r="91">
          <cell r="C91">
            <v>22</v>
          </cell>
          <cell r="D91">
            <v>3</v>
          </cell>
          <cell r="E91">
            <v>17</v>
          </cell>
          <cell r="F91">
            <v>0</v>
          </cell>
          <cell r="G91">
            <v>27</v>
          </cell>
          <cell r="H91">
            <v>124</v>
          </cell>
          <cell r="I91">
            <v>93</v>
          </cell>
          <cell r="J91">
            <v>187</v>
          </cell>
          <cell r="K91">
            <v>141</v>
          </cell>
          <cell r="L91">
            <v>24</v>
          </cell>
          <cell r="M91">
            <v>152</v>
          </cell>
          <cell r="N91">
            <v>46</v>
          </cell>
        </row>
        <row r="92">
          <cell r="C92">
            <v>55</v>
          </cell>
          <cell r="D92">
            <v>107</v>
          </cell>
          <cell r="E92">
            <v>101</v>
          </cell>
          <cell r="F92">
            <v>123</v>
          </cell>
          <cell r="G92">
            <v>157</v>
          </cell>
          <cell r="H92">
            <v>149</v>
          </cell>
          <cell r="I92">
            <v>100</v>
          </cell>
          <cell r="J92">
            <v>143</v>
          </cell>
          <cell r="K92">
            <v>192</v>
          </cell>
          <cell r="L92">
            <v>160</v>
          </cell>
          <cell r="M92">
            <v>172</v>
          </cell>
          <cell r="N92">
            <v>196</v>
          </cell>
        </row>
        <row r="93">
          <cell r="C93">
            <v>14</v>
          </cell>
          <cell r="D93">
            <v>77</v>
          </cell>
          <cell r="E93">
            <v>35</v>
          </cell>
          <cell r="F93">
            <v>56</v>
          </cell>
          <cell r="G93">
            <v>125</v>
          </cell>
          <cell r="H93">
            <v>100</v>
          </cell>
          <cell r="I93">
            <v>17</v>
          </cell>
          <cell r="J93">
            <v>51</v>
          </cell>
          <cell r="K93">
            <v>28</v>
          </cell>
          <cell r="L93">
            <v>25</v>
          </cell>
          <cell r="M93">
            <v>21</v>
          </cell>
          <cell r="N93">
            <v>43</v>
          </cell>
        </row>
        <row r="94">
          <cell r="C94">
            <v>9</v>
          </cell>
          <cell r="D94">
            <v>4</v>
          </cell>
          <cell r="E94">
            <v>11</v>
          </cell>
          <cell r="F94">
            <v>5</v>
          </cell>
          <cell r="G94">
            <v>7</v>
          </cell>
          <cell r="H94">
            <v>8</v>
          </cell>
          <cell r="I94">
            <v>4</v>
          </cell>
          <cell r="J94">
            <v>3</v>
          </cell>
          <cell r="K94">
            <v>6</v>
          </cell>
          <cell r="L94">
            <v>4</v>
          </cell>
          <cell r="M94">
            <v>6</v>
          </cell>
          <cell r="N94">
            <v>5</v>
          </cell>
        </row>
        <row r="95">
          <cell r="C95">
            <v>21</v>
          </cell>
          <cell r="D95">
            <v>6</v>
          </cell>
          <cell r="E95">
            <v>5</v>
          </cell>
          <cell r="F95">
            <v>8</v>
          </cell>
          <cell r="G95">
            <v>7</v>
          </cell>
          <cell r="H95">
            <v>26</v>
          </cell>
          <cell r="I95">
            <v>4</v>
          </cell>
          <cell r="J95">
            <v>4</v>
          </cell>
          <cell r="K95">
            <v>8</v>
          </cell>
          <cell r="L95">
            <v>13</v>
          </cell>
          <cell r="M95">
            <v>7</v>
          </cell>
          <cell r="N95">
            <v>6</v>
          </cell>
        </row>
        <row r="96">
          <cell r="C96">
            <v>34</v>
          </cell>
          <cell r="D96">
            <v>55</v>
          </cell>
          <cell r="E96">
            <v>48</v>
          </cell>
          <cell r="F96">
            <v>51</v>
          </cell>
          <cell r="G96">
            <v>56</v>
          </cell>
          <cell r="H96">
            <v>40</v>
          </cell>
          <cell r="I96">
            <v>52</v>
          </cell>
          <cell r="J96">
            <v>54</v>
          </cell>
          <cell r="K96">
            <v>45</v>
          </cell>
          <cell r="L96">
            <v>41</v>
          </cell>
          <cell r="M96">
            <v>53</v>
          </cell>
          <cell r="N96">
            <v>41</v>
          </cell>
        </row>
        <row r="97">
          <cell r="C97">
            <v>5</v>
          </cell>
          <cell r="D97">
            <v>13</v>
          </cell>
          <cell r="E97">
            <v>8</v>
          </cell>
          <cell r="F97">
            <v>9</v>
          </cell>
          <cell r="G97">
            <v>13</v>
          </cell>
          <cell r="H97">
            <v>9</v>
          </cell>
          <cell r="I97">
            <v>5</v>
          </cell>
          <cell r="J97">
            <v>6</v>
          </cell>
          <cell r="K97">
            <v>5</v>
          </cell>
          <cell r="L97">
            <v>3</v>
          </cell>
          <cell r="M97">
            <v>9</v>
          </cell>
          <cell r="N97">
            <v>6</v>
          </cell>
        </row>
        <row r="98">
          <cell r="C98">
            <v>9</v>
          </cell>
          <cell r="D98">
            <v>9</v>
          </cell>
          <cell r="E98">
            <v>12</v>
          </cell>
          <cell r="F98">
            <v>6</v>
          </cell>
          <cell r="G98">
            <v>19</v>
          </cell>
          <cell r="H98">
            <v>22</v>
          </cell>
          <cell r="I98">
            <v>6</v>
          </cell>
          <cell r="J98">
            <v>8</v>
          </cell>
          <cell r="K98">
            <v>9</v>
          </cell>
          <cell r="L98">
            <v>3</v>
          </cell>
          <cell r="M98">
            <v>50</v>
          </cell>
          <cell r="N98">
            <v>9</v>
          </cell>
        </row>
        <row r="270">
          <cell r="C270">
            <v>2602604</v>
          </cell>
          <cell r="D270">
            <v>2730161</v>
          </cell>
          <cell r="E270">
            <v>2707140</v>
          </cell>
          <cell r="F270">
            <v>2957440</v>
          </cell>
          <cell r="G270">
            <v>2737249</v>
          </cell>
          <cell r="H270">
            <v>2613351</v>
          </cell>
          <cell r="I270">
            <v>2994769</v>
          </cell>
          <cell r="J270">
            <v>2840365</v>
          </cell>
          <cell r="K270">
            <v>2839513</v>
          </cell>
          <cell r="L270">
            <v>2896372</v>
          </cell>
          <cell r="M270">
            <v>2912230</v>
          </cell>
          <cell r="N270">
            <v>2925447</v>
          </cell>
        </row>
        <row r="271">
          <cell r="C271">
            <v>50606</v>
          </cell>
          <cell r="D271">
            <v>53099</v>
          </cell>
          <cell r="E271">
            <v>51672</v>
          </cell>
          <cell r="F271">
            <v>56709</v>
          </cell>
          <cell r="G271">
            <v>53346</v>
          </cell>
          <cell r="H271">
            <v>55861</v>
          </cell>
          <cell r="I271">
            <v>63620</v>
          </cell>
          <cell r="J271">
            <v>62319</v>
          </cell>
          <cell r="K271">
            <v>60841</v>
          </cell>
          <cell r="L271">
            <v>56840</v>
          </cell>
          <cell r="M271">
            <v>56373</v>
          </cell>
          <cell r="N271">
            <v>58549</v>
          </cell>
        </row>
        <row r="272">
          <cell r="C272">
            <v>281550</v>
          </cell>
          <cell r="D272">
            <v>294149</v>
          </cell>
          <cell r="E272">
            <v>297155</v>
          </cell>
          <cell r="F272">
            <v>312529</v>
          </cell>
          <cell r="G272">
            <v>300086</v>
          </cell>
          <cell r="H272">
            <v>289086</v>
          </cell>
          <cell r="I272">
            <v>333882</v>
          </cell>
          <cell r="J272">
            <v>317487</v>
          </cell>
          <cell r="K272">
            <v>304521</v>
          </cell>
          <cell r="L272">
            <v>299479</v>
          </cell>
          <cell r="M272">
            <v>289600</v>
          </cell>
          <cell r="N272">
            <v>280459</v>
          </cell>
        </row>
        <row r="273">
          <cell r="C273">
            <v>443734</v>
          </cell>
          <cell r="D273">
            <v>470703.07</v>
          </cell>
          <cell r="E273">
            <v>464664</v>
          </cell>
          <cell r="F273">
            <v>494799</v>
          </cell>
          <cell r="G273">
            <v>478668</v>
          </cell>
          <cell r="H273">
            <v>440696</v>
          </cell>
          <cell r="I273">
            <v>510480.82</v>
          </cell>
          <cell r="J273">
            <v>477576</v>
          </cell>
          <cell r="K273">
            <v>492928</v>
          </cell>
          <cell r="L273">
            <v>464903</v>
          </cell>
          <cell r="M273">
            <v>467852.52</v>
          </cell>
          <cell r="N273">
            <v>461101</v>
          </cell>
        </row>
        <row r="274">
          <cell r="C274">
            <v>123453</v>
          </cell>
          <cell r="D274">
            <v>129467</v>
          </cell>
          <cell r="E274">
            <v>128211</v>
          </cell>
          <cell r="F274">
            <v>141683</v>
          </cell>
          <cell r="G274">
            <v>137589</v>
          </cell>
          <cell r="H274">
            <v>123865</v>
          </cell>
          <cell r="I274">
            <v>140842</v>
          </cell>
          <cell r="J274">
            <v>130709</v>
          </cell>
          <cell r="K274">
            <v>128213</v>
          </cell>
          <cell r="L274">
            <v>137971</v>
          </cell>
          <cell r="M274">
            <v>137972</v>
          </cell>
          <cell r="N274">
            <v>139287</v>
          </cell>
        </row>
        <row r="275">
          <cell r="C275">
            <v>111756</v>
          </cell>
          <cell r="D275">
            <v>108523</v>
          </cell>
          <cell r="E275">
            <v>106906</v>
          </cell>
          <cell r="F275">
            <v>116027</v>
          </cell>
          <cell r="G275">
            <v>109282</v>
          </cell>
          <cell r="H275">
            <v>102444</v>
          </cell>
          <cell r="I275">
            <v>115272</v>
          </cell>
          <cell r="J275">
            <v>113123</v>
          </cell>
          <cell r="K275">
            <v>119405</v>
          </cell>
          <cell r="L275">
            <v>114860</v>
          </cell>
          <cell r="M275">
            <v>116218</v>
          </cell>
          <cell r="N275">
            <v>115969</v>
          </cell>
        </row>
        <row r="276">
          <cell r="C276">
            <v>155974</v>
          </cell>
          <cell r="D276">
            <v>149301</v>
          </cell>
          <cell r="E276">
            <v>157903</v>
          </cell>
          <cell r="F276">
            <v>160796</v>
          </cell>
          <cell r="G276">
            <v>157138</v>
          </cell>
          <cell r="H276">
            <v>148123</v>
          </cell>
          <cell r="I276">
            <v>177721</v>
          </cell>
          <cell r="J276">
            <v>164578</v>
          </cell>
          <cell r="K276">
            <v>161474</v>
          </cell>
          <cell r="L276">
            <v>153318</v>
          </cell>
          <cell r="M276">
            <v>160483</v>
          </cell>
          <cell r="N276">
            <v>164074</v>
          </cell>
        </row>
        <row r="277">
          <cell r="C277">
            <v>105076</v>
          </cell>
          <cell r="D277">
            <v>108452</v>
          </cell>
          <cell r="E277">
            <v>108968</v>
          </cell>
          <cell r="F277">
            <v>112070</v>
          </cell>
          <cell r="G277">
            <v>110581</v>
          </cell>
          <cell r="H277">
            <v>102614</v>
          </cell>
          <cell r="I277">
            <v>125990</v>
          </cell>
          <cell r="J277">
            <v>120532</v>
          </cell>
          <cell r="K277">
            <v>115201</v>
          </cell>
          <cell r="L277">
            <v>110312</v>
          </cell>
          <cell r="M277">
            <v>113239</v>
          </cell>
          <cell r="N277">
            <v>112091</v>
          </cell>
        </row>
        <row r="278">
          <cell r="C278">
            <v>317471</v>
          </cell>
          <cell r="D278">
            <v>333746</v>
          </cell>
          <cell r="E278">
            <v>323636</v>
          </cell>
          <cell r="F278">
            <v>333229</v>
          </cell>
          <cell r="G278">
            <v>323547</v>
          </cell>
          <cell r="H278">
            <v>307769</v>
          </cell>
          <cell r="I278">
            <v>346174</v>
          </cell>
          <cell r="J278">
            <v>348372</v>
          </cell>
          <cell r="K278">
            <v>348709</v>
          </cell>
          <cell r="L278">
            <v>342987</v>
          </cell>
          <cell r="M278">
            <v>336443</v>
          </cell>
          <cell r="N278">
            <v>325813</v>
          </cell>
        </row>
        <row r="279">
          <cell r="C279">
            <v>17954</v>
          </cell>
          <cell r="D279">
            <v>18332</v>
          </cell>
          <cell r="E279">
            <v>18172</v>
          </cell>
          <cell r="F279">
            <v>19589</v>
          </cell>
          <cell r="G279">
            <v>19006</v>
          </cell>
          <cell r="H279">
            <v>17758</v>
          </cell>
          <cell r="I279">
            <v>20951</v>
          </cell>
          <cell r="J279">
            <v>20730</v>
          </cell>
          <cell r="K279">
            <v>21264</v>
          </cell>
          <cell r="L279">
            <v>20722</v>
          </cell>
          <cell r="M279">
            <v>19980</v>
          </cell>
          <cell r="N279">
            <v>19399</v>
          </cell>
        </row>
        <row r="280">
          <cell r="C280">
            <v>762863</v>
          </cell>
          <cell r="D280">
            <v>777334</v>
          </cell>
          <cell r="E280">
            <v>802698</v>
          </cell>
          <cell r="F280">
            <v>834105</v>
          </cell>
          <cell r="G280">
            <v>810542</v>
          </cell>
          <cell r="H280">
            <v>774035</v>
          </cell>
          <cell r="I280">
            <v>920069</v>
          </cell>
          <cell r="J280">
            <v>901414</v>
          </cell>
          <cell r="K280">
            <v>865829</v>
          </cell>
          <cell r="L280">
            <v>819261</v>
          </cell>
          <cell r="M280">
            <v>819361</v>
          </cell>
          <cell r="N280">
            <v>818459</v>
          </cell>
        </row>
        <row r="281">
          <cell r="C281">
            <v>93511</v>
          </cell>
          <cell r="D281">
            <v>96668</v>
          </cell>
          <cell r="E281">
            <v>101225</v>
          </cell>
          <cell r="F281">
            <v>112552</v>
          </cell>
          <cell r="G281">
            <v>103981.23</v>
          </cell>
          <cell r="H281">
            <v>97230</v>
          </cell>
          <cell r="I281">
            <v>117021</v>
          </cell>
          <cell r="J281">
            <v>114483</v>
          </cell>
          <cell r="K281">
            <v>101883</v>
          </cell>
          <cell r="L281">
            <v>104704.84</v>
          </cell>
          <cell r="M281">
            <v>101893</v>
          </cell>
          <cell r="N281">
            <v>100849</v>
          </cell>
        </row>
        <row r="282">
          <cell r="C282">
            <v>113904</v>
          </cell>
          <cell r="D282">
            <v>116029</v>
          </cell>
          <cell r="E282">
            <v>120499</v>
          </cell>
          <cell r="F282">
            <v>132385</v>
          </cell>
          <cell r="G282">
            <v>127876</v>
          </cell>
          <cell r="H282">
            <v>117800</v>
          </cell>
          <cell r="I282">
            <v>137649</v>
          </cell>
          <cell r="J282">
            <v>145145</v>
          </cell>
          <cell r="K282">
            <v>123364</v>
          </cell>
          <cell r="L282">
            <v>122610</v>
          </cell>
          <cell r="M282">
            <v>121441</v>
          </cell>
          <cell r="N282">
            <v>115271</v>
          </cell>
        </row>
        <row r="283">
          <cell r="C283">
            <v>219905</v>
          </cell>
          <cell r="D283">
            <v>231966</v>
          </cell>
          <cell r="E283">
            <v>234261</v>
          </cell>
          <cell r="F283">
            <v>239010</v>
          </cell>
          <cell r="G283">
            <v>233011</v>
          </cell>
          <cell r="H283">
            <v>212151</v>
          </cell>
          <cell r="I283">
            <v>244008</v>
          </cell>
          <cell r="J283">
            <v>238320</v>
          </cell>
          <cell r="K283">
            <v>225710</v>
          </cell>
          <cell r="L283">
            <v>230136</v>
          </cell>
          <cell r="M283">
            <v>230612</v>
          </cell>
          <cell r="N283">
            <v>226260</v>
          </cell>
        </row>
        <row r="284">
          <cell r="C284">
            <v>91355</v>
          </cell>
          <cell r="D284">
            <v>94433</v>
          </cell>
          <cell r="E284">
            <v>98071</v>
          </cell>
          <cell r="F284">
            <v>102887</v>
          </cell>
          <cell r="G284">
            <v>96717</v>
          </cell>
          <cell r="H284">
            <v>89238</v>
          </cell>
          <cell r="I284">
            <v>113427</v>
          </cell>
          <cell r="J284">
            <v>106425</v>
          </cell>
          <cell r="K284">
            <v>98669</v>
          </cell>
          <cell r="L284">
            <v>94223</v>
          </cell>
          <cell r="M284">
            <v>96366</v>
          </cell>
          <cell r="N284">
            <v>93134</v>
          </cell>
        </row>
        <row r="285">
          <cell r="C285">
            <v>57110</v>
          </cell>
          <cell r="D285">
            <v>55033</v>
          </cell>
          <cell r="E285">
            <v>59837</v>
          </cell>
          <cell r="F285">
            <v>62585</v>
          </cell>
          <cell r="G285">
            <v>60568</v>
          </cell>
          <cell r="H285">
            <v>56137</v>
          </cell>
          <cell r="I285">
            <v>62354</v>
          </cell>
          <cell r="J285">
            <v>59865</v>
          </cell>
          <cell r="K285">
            <v>61138</v>
          </cell>
          <cell r="L285">
            <v>59756</v>
          </cell>
          <cell r="M285">
            <v>57315</v>
          </cell>
          <cell r="N285">
            <v>55774</v>
          </cell>
        </row>
        <row r="286">
          <cell r="C286">
            <v>307185</v>
          </cell>
          <cell r="D286">
            <v>313422</v>
          </cell>
          <cell r="E286">
            <v>322462</v>
          </cell>
          <cell r="F286">
            <v>341851</v>
          </cell>
          <cell r="G286">
            <v>326124</v>
          </cell>
          <cell r="H286">
            <v>304395</v>
          </cell>
          <cell r="I286">
            <v>336266</v>
          </cell>
          <cell r="J286">
            <v>324446</v>
          </cell>
          <cell r="K286">
            <v>330530</v>
          </cell>
          <cell r="L286">
            <v>330321</v>
          </cell>
          <cell r="M286">
            <v>328798</v>
          </cell>
          <cell r="N286">
            <v>328889</v>
          </cell>
        </row>
        <row r="287">
          <cell r="C287">
            <v>97005</v>
          </cell>
          <cell r="D287">
            <v>100969</v>
          </cell>
          <cell r="E287">
            <v>101143</v>
          </cell>
          <cell r="F287">
            <v>108328</v>
          </cell>
          <cell r="G287">
            <v>97923</v>
          </cell>
          <cell r="H287">
            <v>87683</v>
          </cell>
          <cell r="I287">
            <v>95026</v>
          </cell>
          <cell r="J287">
            <v>96739</v>
          </cell>
          <cell r="K287">
            <v>94970</v>
          </cell>
          <cell r="L287">
            <v>97743</v>
          </cell>
          <cell r="M287">
            <v>94207</v>
          </cell>
          <cell r="N287">
            <v>95455</v>
          </cell>
        </row>
        <row r="288">
          <cell r="C288">
            <v>446724</v>
          </cell>
          <cell r="D288">
            <v>471736</v>
          </cell>
          <cell r="E288">
            <v>459655</v>
          </cell>
          <cell r="F288">
            <v>465590</v>
          </cell>
          <cell r="G288">
            <v>462075</v>
          </cell>
          <cell r="H288">
            <v>442687</v>
          </cell>
          <cell r="I288">
            <v>494753</v>
          </cell>
          <cell r="J288">
            <v>487890</v>
          </cell>
          <cell r="K288">
            <v>462791</v>
          </cell>
          <cell r="L288">
            <v>485058</v>
          </cell>
          <cell r="M288">
            <v>473045</v>
          </cell>
          <cell r="N288">
            <v>484497</v>
          </cell>
        </row>
        <row r="289">
          <cell r="C289">
            <v>88535</v>
          </cell>
          <cell r="D289">
            <v>89854</v>
          </cell>
          <cell r="E289">
            <v>90321</v>
          </cell>
          <cell r="F289">
            <v>97365</v>
          </cell>
          <cell r="G289">
            <v>89485</v>
          </cell>
          <cell r="H289">
            <v>81906</v>
          </cell>
          <cell r="I289">
            <v>96287</v>
          </cell>
          <cell r="J289">
            <v>96436</v>
          </cell>
          <cell r="K289">
            <v>94723</v>
          </cell>
          <cell r="L289">
            <v>95703</v>
          </cell>
          <cell r="M289">
            <v>90319</v>
          </cell>
          <cell r="N289">
            <v>93748</v>
          </cell>
        </row>
        <row r="290">
          <cell r="C290">
            <v>693923</v>
          </cell>
          <cell r="D290">
            <v>704932.53</v>
          </cell>
          <cell r="E290">
            <v>680348.72</v>
          </cell>
          <cell r="F290">
            <v>732757.56</v>
          </cell>
          <cell r="G290">
            <v>703190</v>
          </cell>
          <cell r="H290">
            <v>654004</v>
          </cell>
          <cell r="I290">
            <v>753249.97</v>
          </cell>
          <cell r="J290">
            <v>704161.76</v>
          </cell>
          <cell r="K290">
            <v>740684</v>
          </cell>
          <cell r="L290">
            <v>728824</v>
          </cell>
          <cell r="M290">
            <v>743309.5</v>
          </cell>
          <cell r="N290">
            <v>741128</v>
          </cell>
        </row>
        <row r="291">
          <cell r="C291">
            <v>133489</v>
          </cell>
          <cell r="D291">
            <v>136715</v>
          </cell>
          <cell r="E291">
            <v>136416</v>
          </cell>
          <cell r="F291">
            <v>149482</v>
          </cell>
          <cell r="G291">
            <v>144530</v>
          </cell>
          <cell r="H291">
            <v>133324</v>
          </cell>
          <cell r="I291">
            <v>152728</v>
          </cell>
          <cell r="J291">
            <v>154623</v>
          </cell>
          <cell r="K291">
            <v>153966</v>
          </cell>
          <cell r="L291">
            <v>143737</v>
          </cell>
          <cell r="M291">
            <v>143560</v>
          </cell>
          <cell r="N291">
            <v>140534</v>
          </cell>
        </row>
        <row r="292">
          <cell r="C292">
            <v>45008</v>
          </cell>
          <cell r="D292">
            <v>46520</v>
          </cell>
          <cell r="E292">
            <v>48321</v>
          </cell>
          <cell r="F292">
            <v>51779</v>
          </cell>
          <cell r="G292">
            <v>46127</v>
          </cell>
          <cell r="H292">
            <v>45369</v>
          </cell>
          <cell r="I292">
            <v>49960</v>
          </cell>
          <cell r="J292">
            <v>47891</v>
          </cell>
          <cell r="K292">
            <v>47946</v>
          </cell>
          <cell r="L292">
            <v>49225</v>
          </cell>
          <cell r="M292">
            <v>48684</v>
          </cell>
          <cell r="N292">
            <v>46838</v>
          </cell>
        </row>
        <row r="293">
          <cell r="C293">
            <v>70462</v>
          </cell>
          <cell r="D293">
            <v>67879</v>
          </cell>
          <cell r="E293">
            <v>65890</v>
          </cell>
          <cell r="F293">
            <v>73242</v>
          </cell>
          <cell r="G293">
            <v>70434</v>
          </cell>
          <cell r="H293">
            <v>64024</v>
          </cell>
          <cell r="I293">
            <v>77127</v>
          </cell>
          <cell r="J293">
            <v>78307</v>
          </cell>
          <cell r="K293">
            <v>78398</v>
          </cell>
          <cell r="L293">
            <v>74045</v>
          </cell>
          <cell r="M293">
            <v>75092</v>
          </cell>
          <cell r="N293">
            <v>71901</v>
          </cell>
        </row>
        <row r="294">
          <cell r="C294">
            <v>346805</v>
          </cell>
          <cell r="D294">
            <v>357509</v>
          </cell>
          <cell r="E294">
            <v>343699</v>
          </cell>
          <cell r="F294">
            <v>359438</v>
          </cell>
          <cell r="G294">
            <v>353605</v>
          </cell>
          <cell r="H294">
            <v>319379</v>
          </cell>
          <cell r="I294">
            <v>385989</v>
          </cell>
          <cell r="J294">
            <v>376442</v>
          </cell>
          <cell r="K294">
            <v>381649</v>
          </cell>
          <cell r="L294">
            <v>363430</v>
          </cell>
          <cell r="M294">
            <v>370199</v>
          </cell>
          <cell r="N294">
            <v>364640</v>
          </cell>
        </row>
        <row r="295">
          <cell r="C295">
            <v>59715</v>
          </cell>
          <cell r="D295">
            <v>60335</v>
          </cell>
          <cell r="E295">
            <v>59794</v>
          </cell>
          <cell r="F295">
            <v>63650</v>
          </cell>
          <cell r="G295">
            <v>61047</v>
          </cell>
          <cell r="H295">
            <v>56274</v>
          </cell>
          <cell r="I295">
            <v>60131</v>
          </cell>
          <cell r="J295">
            <v>60044</v>
          </cell>
          <cell r="K295">
            <v>62823</v>
          </cell>
          <cell r="L295">
            <v>61552</v>
          </cell>
          <cell r="M295">
            <v>60898</v>
          </cell>
          <cell r="N295">
            <v>58637</v>
          </cell>
        </row>
        <row r="296">
          <cell r="C296">
            <v>75296</v>
          </cell>
          <cell r="D296">
            <v>77648</v>
          </cell>
          <cell r="E296">
            <v>78804</v>
          </cell>
          <cell r="F296">
            <v>83371</v>
          </cell>
          <cell r="G296">
            <v>80432</v>
          </cell>
          <cell r="H296">
            <v>75065</v>
          </cell>
          <cell r="I296">
            <v>86867</v>
          </cell>
          <cell r="J296">
            <v>84156</v>
          </cell>
          <cell r="K296">
            <v>86406</v>
          </cell>
          <cell r="L296">
            <v>83967</v>
          </cell>
          <cell r="M296">
            <v>84569</v>
          </cell>
          <cell r="N296">
            <v>84440</v>
          </cell>
        </row>
        <row r="501">
          <cell r="C501">
            <v>1305895.6900000002</v>
          </cell>
          <cell r="D501">
            <v>1041558.56</v>
          </cell>
          <cell r="E501">
            <v>1222207.26</v>
          </cell>
          <cell r="F501">
            <v>865230.29</v>
          </cell>
          <cell r="G501">
            <v>715211.69</v>
          </cell>
          <cell r="H501">
            <v>1329709.6499999999</v>
          </cell>
          <cell r="I501">
            <v>866411.79</v>
          </cell>
          <cell r="J501">
            <v>1015895.86</v>
          </cell>
          <cell r="K501">
            <v>714396.39</v>
          </cell>
          <cell r="L501">
            <v>822185.77</v>
          </cell>
          <cell r="M501">
            <v>951565.8</v>
          </cell>
          <cell r="N501">
            <v>813074.19</v>
          </cell>
        </row>
        <row r="502">
          <cell r="C502">
            <v>14806.440000000002</v>
          </cell>
          <cell r="D502">
            <v>12637.419999999998</v>
          </cell>
          <cell r="E502">
            <v>11238.850000000006</v>
          </cell>
          <cell r="F502">
            <v>8513.6600000000035</v>
          </cell>
          <cell r="G502">
            <v>7479.5899999999965</v>
          </cell>
          <cell r="H502">
            <v>9903.11</v>
          </cell>
          <cell r="I502">
            <v>12647.309999999998</v>
          </cell>
          <cell r="J502">
            <v>12317.410000000003</v>
          </cell>
          <cell r="K502">
            <v>12165.699999999997</v>
          </cell>
          <cell r="L502">
            <v>10441.339999999997</v>
          </cell>
          <cell r="M502">
            <v>11298.830000000002</v>
          </cell>
          <cell r="N502">
            <v>11713.179999999993</v>
          </cell>
        </row>
        <row r="503">
          <cell r="C503">
            <v>105068.82</v>
          </cell>
          <cell r="D503">
            <v>92358</v>
          </cell>
          <cell r="E503">
            <v>97627</v>
          </cell>
          <cell r="F503">
            <v>122231</v>
          </cell>
          <cell r="G503">
            <v>123806</v>
          </cell>
          <cell r="H503">
            <v>169801</v>
          </cell>
          <cell r="I503">
            <v>99397.299999999988</v>
          </cell>
          <cell r="J503">
            <v>112217</v>
          </cell>
          <cell r="K503">
            <v>107948</v>
          </cell>
          <cell r="L503">
            <v>113678</v>
          </cell>
          <cell r="M503">
            <v>103166</v>
          </cell>
          <cell r="N503">
            <v>129845</v>
          </cell>
        </row>
        <row r="504">
          <cell r="C504">
            <v>117739.04000000004</v>
          </cell>
          <cell r="D504">
            <v>95261.93</v>
          </cell>
          <cell r="E504">
            <v>142762</v>
          </cell>
          <cell r="F504">
            <v>101921</v>
          </cell>
          <cell r="G504">
            <v>71436</v>
          </cell>
          <cell r="H504">
            <v>181403</v>
          </cell>
          <cell r="I504">
            <v>92823.45</v>
          </cell>
          <cell r="J504">
            <v>159759.56</v>
          </cell>
          <cell r="K504">
            <v>135614.22</v>
          </cell>
          <cell r="L504">
            <v>135194</v>
          </cell>
          <cell r="M504">
            <v>105365.90999999997</v>
          </cell>
          <cell r="N504">
            <v>89573</v>
          </cell>
        </row>
        <row r="505">
          <cell r="C505">
            <v>32731</v>
          </cell>
          <cell r="D505">
            <v>21645</v>
          </cell>
          <cell r="E505">
            <v>29934</v>
          </cell>
          <cell r="F505">
            <v>28099</v>
          </cell>
          <cell r="G505">
            <v>13454</v>
          </cell>
          <cell r="H505">
            <v>45034</v>
          </cell>
          <cell r="I505">
            <v>22680</v>
          </cell>
          <cell r="J505">
            <v>31269</v>
          </cell>
          <cell r="K505">
            <v>40327</v>
          </cell>
          <cell r="L505">
            <v>27618</v>
          </cell>
          <cell r="M505">
            <v>31493</v>
          </cell>
          <cell r="N505">
            <v>28979</v>
          </cell>
        </row>
        <row r="506">
          <cell r="C506">
            <v>41758.18</v>
          </cell>
          <cell r="D506">
            <v>37854.559999999998</v>
          </cell>
          <cell r="E506">
            <v>50846.43</v>
          </cell>
          <cell r="F506">
            <v>43049.57</v>
          </cell>
          <cell r="G506">
            <v>34502.26</v>
          </cell>
          <cell r="H506">
            <v>59682.46</v>
          </cell>
          <cell r="I506">
            <v>41689.32</v>
          </cell>
          <cell r="J506">
            <v>58017.61</v>
          </cell>
          <cell r="K506">
            <v>43256.78</v>
          </cell>
          <cell r="L506">
            <v>53061.99</v>
          </cell>
          <cell r="M506">
            <v>47945.79</v>
          </cell>
          <cell r="N506">
            <v>52948.47</v>
          </cell>
        </row>
        <row r="507">
          <cell r="C507">
            <v>56868</v>
          </cell>
          <cell r="D507">
            <v>56639</v>
          </cell>
          <cell r="E507">
            <v>55143</v>
          </cell>
          <cell r="F507">
            <v>55741</v>
          </cell>
          <cell r="G507">
            <v>54453</v>
          </cell>
          <cell r="H507">
            <v>53990</v>
          </cell>
          <cell r="I507">
            <v>57625</v>
          </cell>
          <cell r="J507">
            <v>49749</v>
          </cell>
          <cell r="K507">
            <v>44232</v>
          </cell>
          <cell r="L507">
            <v>42638</v>
          </cell>
          <cell r="M507">
            <v>44069</v>
          </cell>
          <cell r="N507">
            <v>47566</v>
          </cell>
        </row>
        <row r="508">
          <cell r="C508">
            <v>23895.8</v>
          </cell>
          <cell r="D508">
            <v>17659.64</v>
          </cell>
          <cell r="E508">
            <v>25454.400000000001</v>
          </cell>
          <cell r="F508">
            <v>16561.8</v>
          </cell>
          <cell r="G508">
            <v>8310.4</v>
          </cell>
          <cell r="H508">
            <v>35316.300000000003</v>
          </cell>
          <cell r="I508">
            <v>4992.7</v>
          </cell>
          <cell r="J508">
            <v>14627.3</v>
          </cell>
          <cell r="K508">
            <v>15157.1</v>
          </cell>
          <cell r="L508">
            <v>26454.54</v>
          </cell>
          <cell r="M508">
            <v>20101.2</v>
          </cell>
          <cell r="N508">
            <v>20648.599999999999</v>
          </cell>
        </row>
        <row r="509">
          <cell r="C509">
            <v>90785</v>
          </cell>
          <cell r="D509">
            <v>89849</v>
          </cell>
          <cell r="E509">
            <v>89433</v>
          </cell>
          <cell r="F509">
            <v>89995</v>
          </cell>
          <cell r="G509">
            <v>81427</v>
          </cell>
          <cell r="H509">
            <v>84899</v>
          </cell>
          <cell r="I509">
            <v>73959</v>
          </cell>
          <cell r="J509">
            <v>77809</v>
          </cell>
          <cell r="K509">
            <v>87414</v>
          </cell>
          <cell r="L509">
            <v>87718</v>
          </cell>
          <cell r="M509">
            <v>86863</v>
          </cell>
          <cell r="N509">
            <v>85288</v>
          </cell>
        </row>
        <row r="510">
          <cell r="C510">
            <v>5735</v>
          </cell>
          <cell r="D510">
            <v>5633</v>
          </cell>
          <cell r="E510">
            <v>5766</v>
          </cell>
          <cell r="F510">
            <v>5684</v>
          </cell>
          <cell r="G510">
            <v>5129</v>
          </cell>
          <cell r="H510">
            <v>5903</v>
          </cell>
          <cell r="I510">
            <v>6371</v>
          </cell>
          <cell r="J510">
            <v>6513</v>
          </cell>
          <cell r="K510">
            <v>6118</v>
          </cell>
          <cell r="L510">
            <v>6194</v>
          </cell>
          <cell r="M510">
            <v>6110</v>
          </cell>
          <cell r="N510">
            <v>5804</v>
          </cell>
        </row>
        <row r="511">
          <cell r="C511">
            <v>306076</v>
          </cell>
          <cell r="D511">
            <v>283621</v>
          </cell>
          <cell r="E511">
            <v>348095</v>
          </cell>
          <cell r="F511">
            <v>265027</v>
          </cell>
          <cell r="G511">
            <v>172340</v>
          </cell>
          <cell r="H511">
            <v>408309</v>
          </cell>
          <cell r="I511">
            <v>215128</v>
          </cell>
          <cell r="J511">
            <v>203365</v>
          </cell>
          <cell r="K511">
            <v>191375</v>
          </cell>
          <cell r="L511">
            <v>240819</v>
          </cell>
          <cell r="M511">
            <v>244272</v>
          </cell>
          <cell r="N511">
            <v>236484</v>
          </cell>
        </row>
        <row r="512">
          <cell r="C512">
            <v>22230</v>
          </cell>
          <cell r="D512">
            <v>19964</v>
          </cell>
          <cell r="E512">
            <v>20885</v>
          </cell>
          <cell r="F512">
            <v>23164</v>
          </cell>
          <cell r="G512">
            <v>19670.770000000004</v>
          </cell>
          <cell r="H512">
            <v>20222</v>
          </cell>
          <cell r="I512">
            <v>24205</v>
          </cell>
          <cell r="J512">
            <v>18639</v>
          </cell>
          <cell r="K512">
            <v>18285</v>
          </cell>
          <cell r="L512">
            <v>17699.160000000003</v>
          </cell>
          <cell r="M512">
            <v>16821</v>
          </cell>
          <cell r="N512">
            <v>16372</v>
          </cell>
        </row>
        <row r="513">
          <cell r="C513">
            <v>82664.28</v>
          </cell>
          <cell r="D513">
            <v>76501.63</v>
          </cell>
          <cell r="E513">
            <v>90176.29</v>
          </cell>
          <cell r="F513">
            <v>81185.649999999994</v>
          </cell>
          <cell r="G513">
            <v>59483.85</v>
          </cell>
          <cell r="H513">
            <v>106935.48</v>
          </cell>
          <cell r="I513">
            <v>92142.67</v>
          </cell>
          <cell r="J513">
            <v>80055.839999999997</v>
          </cell>
          <cell r="K513">
            <v>94979.28</v>
          </cell>
          <cell r="L513">
            <v>95175.82</v>
          </cell>
          <cell r="M513">
            <v>101531.6</v>
          </cell>
          <cell r="N513">
            <v>98832.46</v>
          </cell>
        </row>
        <row r="514">
          <cell r="C514">
            <v>153609</v>
          </cell>
          <cell r="D514">
            <v>149038</v>
          </cell>
          <cell r="E514">
            <v>173903</v>
          </cell>
          <cell r="F514">
            <v>168202</v>
          </cell>
          <cell r="G514">
            <v>111103</v>
          </cell>
          <cell r="H514">
            <v>157601</v>
          </cell>
          <cell r="I514">
            <v>114582</v>
          </cell>
          <cell r="J514">
            <v>110372</v>
          </cell>
          <cell r="K514">
            <v>121347</v>
          </cell>
          <cell r="L514">
            <v>117751</v>
          </cell>
          <cell r="M514">
            <v>109860</v>
          </cell>
          <cell r="N514">
            <v>98776</v>
          </cell>
        </row>
        <row r="515">
          <cell r="C515">
            <v>47061</v>
          </cell>
          <cell r="D515">
            <v>47947</v>
          </cell>
          <cell r="E515">
            <v>48511.22</v>
          </cell>
          <cell r="F515">
            <v>50892</v>
          </cell>
          <cell r="G515">
            <v>46544</v>
          </cell>
          <cell r="H515">
            <v>43678</v>
          </cell>
          <cell r="I515">
            <v>54626</v>
          </cell>
          <cell r="J515">
            <v>58035</v>
          </cell>
          <cell r="K515">
            <v>53903.360000000001</v>
          </cell>
          <cell r="L515">
            <v>57244.89</v>
          </cell>
          <cell r="M515">
            <v>60366</v>
          </cell>
          <cell r="N515">
            <v>57851.76</v>
          </cell>
        </row>
        <row r="516">
          <cell r="C516">
            <v>18253</v>
          </cell>
          <cell r="D516">
            <v>24438</v>
          </cell>
          <cell r="E516">
            <v>22659</v>
          </cell>
          <cell r="F516">
            <v>15035</v>
          </cell>
          <cell r="G516">
            <v>10254</v>
          </cell>
          <cell r="H516">
            <v>27237</v>
          </cell>
          <cell r="I516">
            <v>16003</v>
          </cell>
          <cell r="J516">
            <v>15940</v>
          </cell>
          <cell r="K516">
            <v>19360</v>
          </cell>
          <cell r="L516">
            <v>22320</v>
          </cell>
          <cell r="M516">
            <v>24562</v>
          </cell>
          <cell r="N516">
            <v>23113.18181818182</v>
          </cell>
        </row>
        <row r="517">
          <cell r="C517">
            <v>199118</v>
          </cell>
          <cell r="D517">
            <v>208967.06999999995</v>
          </cell>
          <cell r="E517">
            <v>208988.19000000006</v>
          </cell>
          <cell r="F517">
            <v>185501.06999999995</v>
          </cell>
          <cell r="G517">
            <v>108618.78000000003</v>
          </cell>
          <cell r="H517">
            <v>169442.54000000004</v>
          </cell>
          <cell r="I517">
            <v>127032.58000000002</v>
          </cell>
          <cell r="J517">
            <v>149545.10999999993</v>
          </cell>
          <cell r="K517">
            <v>131409.03999999998</v>
          </cell>
          <cell r="L517">
            <v>148494.34999999998</v>
          </cell>
          <cell r="M517">
            <v>134639.44</v>
          </cell>
          <cell r="N517">
            <v>122746.53000000003</v>
          </cell>
        </row>
        <row r="518">
          <cell r="C518">
            <v>49423.680000000015</v>
          </cell>
          <cell r="D518">
            <v>45126.480000000018</v>
          </cell>
          <cell r="E518">
            <v>48368.410000000011</v>
          </cell>
          <cell r="F518">
            <v>38593.58</v>
          </cell>
          <cell r="G518">
            <v>30304.900000000009</v>
          </cell>
          <cell r="H518">
            <v>46125.279999999992</v>
          </cell>
          <cell r="I518">
            <v>39463.62000000001</v>
          </cell>
          <cell r="J518">
            <v>41752.719999999987</v>
          </cell>
          <cell r="K518">
            <v>50323.899999999994</v>
          </cell>
          <cell r="L518">
            <v>55895.089999999989</v>
          </cell>
          <cell r="M518">
            <v>61776.36</v>
          </cell>
          <cell r="N518">
            <v>66733.700000000012</v>
          </cell>
        </row>
        <row r="519">
          <cell r="C519">
            <v>132597</v>
          </cell>
          <cell r="D519">
            <v>94009</v>
          </cell>
          <cell r="E519">
            <v>132609</v>
          </cell>
          <cell r="F519">
            <v>129272</v>
          </cell>
          <cell r="G519">
            <v>93492</v>
          </cell>
          <cell r="H519">
            <v>167225</v>
          </cell>
          <cell r="I519">
            <v>104439</v>
          </cell>
          <cell r="J519">
            <v>112370</v>
          </cell>
          <cell r="K519">
            <v>146768</v>
          </cell>
          <cell r="L519">
            <v>127366</v>
          </cell>
          <cell r="M519">
            <v>133303</v>
          </cell>
          <cell r="N519">
            <v>101079</v>
          </cell>
        </row>
        <row r="520">
          <cell r="C520">
            <v>40833</v>
          </cell>
          <cell r="D520">
            <v>33864</v>
          </cell>
          <cell r="E520">
            <v>44796</v>
          </cell>
          <cell r="F520">
            <v>35251</v>
          </cell>
          <cell r="G520">
            <v>27333</v>
          </cell>
          <cell r="H520">
            <v>45896</v>
          </cell>
          <cell r="I520">
            <v>28466</v>
          </cell>
          <cell r="J520">
            <v>31463</v>
          </cell>
          <cell r="K520">
            <v>28603</v>
          </cell>
          <cell r="L520">
            <v>42439</v>
          </cell>
          <cell r="M520">
            <v>44860</v>
          </cell>
          <cell r="N520">
            <v>41063</v>
          </cell>
        </row>
        <row r="521">
          <cell r="C521">
            <v>345688</v>
          </cell>
          <cell r="D521">
            <v>310843.73</v>
          </cell>
          <cell r="E521">
            <v>418990.28</v>
          </cell>
          <cell r="F521">
            <v>352091.43999999994</v>
          </cell>
          <cell r="G521">
            <v>239636.66</v>
          </cell>
          <cell r="H521">
            <v>384644.78</v>
          </cell>
          <cell r="I521">
            <v>222587.03000000003</v>
          </cell>
          <cell r="J521">
            <v>247213.24</v>
          </cell>
          <cell r="K521">
            <v>141131</v>
          </cell>
          <cell r="L521">
            <v>177485</v>
          </cell>
          <cell r="M521">
            <v>172938.5</v>
          </cell>
          <cell r="N521">
            <v>158040.33636363636</v>
          </cell>
        </row>
        <row r="522">
          <cell r="C522">
            <v>32259</v>
          </cell>
          <cell r="D522">
            <v>27416</v>
          </cell>
          <cell r="E522">
            <v>45756</v>
          </cell>
          <cell r="F522">
            <v>41665</v>
          </cell>
          <cell r="G522">
            <v>20698</v>
          </cell>
          <cell r="H522">
            <v>53956</v>
          </cell>
          <cell r="I522">
            <v>37140</v>
          </cell>
          <cell r="J522">
            <v>38024</v>
          </cell>
          <cell r="K522">
            <v>28782.080000000002</v>
          </cell>
          <cell r="L522">
            <v>42371.59</v>
          </cell>
          <cell r="M522">
            <v>54637.979999999996</v>
          </cell>
          <cell r="N522">
            <v>52938.25</v>
          </cell>
        </row>
        <row r="523">
          <cell r="C523">
            <v>16183.55</v>
          </cell>
          <cell r="D523">
            <v>12985.48</v>
          </cell>
          <cell r="E523">
            <v>14421</v>
          </cell>
          <cell r="F523">
            <v>6531</v>
          </cell>
          <cell r="G523">
            <v>10206</v>
          </cell>
          <cell r="H523">
            <v>18131</v>
          </cell>
          <cell r="I523">
            <v>10215</v>
          </cell>
          <cell r="J523">
            <v>14194</v>
          </cell>
          <cell r="K523">
            <v>15173</v>
          </cell>
          <cell r="L523">
            <v>15774</v>
          </cell>
          <cell r="M523">
            <v>21830</v>
          </cell>
          <cell r="N523">
            <v>22428</v>
          </cell>
        </row>
        <row r="524">
          <cell r="C524">
            <v>27232</v>
          </cell>
          <cell r="D524">
            <v>26455</v>
          </cell>
          <cell r="E524">
            <v>46850</v>
          </cell>
          <cell r="F524">
            <v>40170</v>
          </cell>
          <cell r="G524">
            <v>22894</v>
          </cell>
          <cell r="H524">
            <v>43794</v>
          </cell>
          <cell r="I524">
            <v>32136</v>
          </cell>
          <cell r="J524">
            <v>35070</v>
          </cell>
          <cell r="K524">
            <v>32093</v>
          </cell>
          <cell r="L524">
            <v>32196</v>
          </cell>
          <cell r="M524">
            <v>31648</v>
          </cell>
          <cell r="N524">
            <v>32504</v>
          </cell>
        </row>
        <row r="525">
          <cell r="C525">
            <v>139796</v>
          </cell>
          <cell r="D525">
            <v>119636</v>
          </cell>
          <cell r="E525">
            <v>135065</v>
          </cell>
          <cell r="F525">
            <v>124873</v>
          </cell>
          <cell r="G525">
            <v>94795</v>
          </cell>
          <cell r="H525">
            <v>136000</v>
          </cell>
          <cell r="I525">
            <v>121087</v>
          </cell>
          <cell r="J525">
            <v>148748</v>
          </cell>
          <cell r="K525">
            <v>111567</v>
          </cell>
          <cell r="L525">
            <v>120718</v>
          </cell>
          <cell r="M525">
            <v>106556</v>
          </cell>
          <cell r="N525">
            <v>101430</v>
          </cell>
        </row>
        <row r="526">
          <cell r="C526">
            <v>21181</v>
          </cell>
          <cell r="D526">
            <v>17952</v>
          </cell>
          <cell r="E526">
            <v>23880</v>
          </cell>
          <cell r="F526">
            <v>17450</v>
          </cell>
          <cell r="G526">
            <v>10914</v>
          </cell>
          <cell r="H526">
            <v>27349.589999999997</v>
          </cell>
          <cell r="I526">
            <v>23313.910000000003</v>
          </cell>
          <cell r="J526">
            <v>29012.300000000003</v>
          </cell>
          <cell r="K526">
            <v>28358</v>
          </cell>
          <cell r="L526">
            <v>32381.979999999996</v>
          </cell>
          <cell r="M526">
            <v>32216</v>
          </cell>
          <cell r="N526">
            <v>32991</v>
          </cell>
        </row>
        <row r="527">
          <cell r="C527">
            <v>18666</v>
          </cell>
          <cell r="D527">
            <v>19176</v>
          </cell>
          <cell r="E527">
            <v>19497</v>
          </cell>
          <cell r="F527">
            <v>20457</v>
          </cell>
          <cell r="G527">
            <v>19971</v>
          </cell>
          <cell r="H527">
            <v>31002</v>
          </cell>
          <cell r="I527">
            <v>21511</v>
          </cell>
          <cell r="J527">
            <v>21009</v>
          </cell>
          <cell r="K527">
            <v>17764</v>
          </cell>
          <cell r="L527">
            <v>16944</v>
          </cell>
          <cell r="M527">
            <v>17164</v>
          </cell>
          <cell r="N527">
            <v>17435</v>
          </cell>
        </row>
        <row r="534">
          <cell r="C534">
            <v>33.011482659606749</v>
          </cell>
          <cell r="D534">
            <v>27.312655550791735</v>
          </cell>
          <cell r="E534">
            <v>30.696839741195681</v>
          </cell>
          <cell r="F534">
            <v>22.457706134123772</v>
          </cell>
          <cell r="G534">
            <v>20.570348752597852</v>
          </cell>
          <cell r="H534">
            <v>33.325638776456437</v>
          </cell>
          <cell r="I534">
            <v>22.260436107457043</v>
          </cell>
          <cell r="J534">
            <v>26.103107050668346</v>
          </cell>
          <cell r="K534">
            <v>19.878955637203887</v>
          </cell>
          <cell r="L534">
            <v>21.917700568958377</v>
          </cell>
          <cell r="M534">
            <v>24.437904150971889</v>
          </cell>
          <cell r="N534">
            <v>21.542954533411052</v>
          </cell>
          <cell r="O534">
            <v>25.428306317314981</v>
          </cell>
        </row>
        <row r="535">
          <cell r="C535">
            <v>21.621414815675838</v>
          </cell>
          <cell r="D535">
            <v>18.299607781353814</v>
          </cell>
          <cell r="E535">
            <v>17.125905811594244</v>
          </cell>
          <cell r="F535">
            <v>12.522913257196555</v>
          </cell>
          <cell r="G535">
            <v>11.694608880666074</v>
          </cell>
          <cell r="H535">
            <v>14.451797304666858</v>
          </cell>
          <cell r="I535">
            <v>15.990164147079605</v>
          </cell>
          <cell r="J535">
            <v>15.904019204525961</v>
          </cell>
          <cell r="K535">
            <v>16.040065554144796</v>
          </cell>
          <cell r="L535">
            <v>14.735513137903029</v>
          </cell>
          <cell r="M535">
            <v>15.870072727574074</v>
          </cell>
          <cell r="N535">
            <v>15.93409239373376</v>
          </cell>
          <cell r="O535">
            <v>15.871935756789373</v>
          </cell>
        </row>
        <row r="536">
          <cell r="C536">
            <v>24.456288949352825</v>
          </cell>
          <cell r="D536">
            <v>21.304846288525905</v>
          </cell>
          <cell r="E536">
            <v>22.198953117681032</v>
          </cell>
          <cell r="F536">
            <v>25.371761873131849</v>
          </cell>
          <cell r="G536">
            <v>26.37582234038927</v>
          </cell>
          <cell r="H536">
            <v>33.042478210190183</v>
          </cell>
          <cell r="I536">
            <v>20.738909441738876</v>
          </cell>
          <cell r="J536">
            <v>23.540184265288314</v>
          </cell>
          <cell r="K536">
            <v>23.478746935961318</v>
          </cell>
          <cell r="L536">
            <v>24.736430954158024</v>
          </cell>
          <cell r="M536">
            <v>23.512760788210571</v>
          </cell>
          <cell r="N536">
            <v>28.344000488971936</v>
          </cell>
          <cell r="O536">
            <v>24.857613169282867</v>
          </cell>
        </row>
        <row r="537">
          <cell r="C537">
            <v>20.455328839031274</v>
          </cell>
          <cell r="D537">
            <v>16.389262033631198</v>
          </cell>
          <cell r="E537">
            <v>23.275856446911053</v>
          </cell>
          <cell r="F537">
            <v>16.858400419470996</v>
          </cell>
          <cell r="G537">
            <v>12.883840551742049</v>
          </cell>
          <cell r="H537">
            <v>28.939559755852429</v>
          </cell>
          <cell r="I537">
            <v>15.311488633102069</v>
          </cell>
          <cell r="J537">
            <v>24.64596169807071</v>
          </cell>
          <cell r="K537">
            <v>21.440271548296419</v>
          </cell>
          <cell r="L537">
            <v>21.09778915943739</v>
          </cell>
          <cell r="M537">
            <v>17.913949518683115</v>
          </cell>
          <cell r="N537">
            <v>15.759656138881606</v>
          </cell>
          <cell r="O537">
            <v>19.734534277274904</v>
          </cell>
        </row>
        <row r="538">
          <cell r="C538">
            <v>20.536711465823387</v>
          </cell>
          <cell r="D538">
            <v>14.24978768507607</v>
          </cell>
          <cell r="E538">
            <v>18.851906666246812</v>
          </cell>
          <cell r="F538">
            <v>16.493604832035125</v>
          </cell>
          <cell r="G538">
            <v>8.8878612716763001</v>
          </cell>
          <cell r="H538">
            <v>26.533353758410616</v>
          </cell>
          <cell r="I538">
            <v>13.755708801106278</v>
          </cell>
          <cell r="J538">
            <v>19.264986753742839</v>
          </cell>
          <cell r="K538">
            <v>23.861988982313715</v>
          </cell>
          <cell r="L538">
            <v>16.481470430267947</v>
          </cell>
          <cell r="M538">
            <v>18.277791319891818</v>
          </cell>
          <cell r="N538">
            <v>16.912957710310373</v>
          </cell>
          <cell r="O538">
            <v>17.941913510208103</v>
          </cell>
        </row>
        <row r="539">
          <cell r="C539">
            <v>26.717882438752856</v>
          </cell>
          <cell r="D539">
            <v>25.31129476584022</v>
          </cell>
          <cell r="E539">
            <v>31.556740955891939</v>
          </cell>
          <cell r="F539">
            <v>26.434943598749776</v>
          </cell>
          <cell r="G539">
            <v>23.414380238200266</v>
          </cell>
          <cell r="H539">
            <v>36.02881945282882</v>
          </cell>
          <cell r="I539">
            <v>26.03304608467591</v>
          </cell>
          <cell r="J539">
            <v>33.169789207082459</v>
          </cell>
          <cell r="K539">
            <v>26.025690700808624</v>
          </cell>
          <cell r="L539">
            <v>30.837802496687356</v>
          </cell>
          <cell r="M539">
            <v>28.47407710946408</v>
          </cell>
          <cell r="N539">
            <v>30.58554379722267</v>
          </cell>
          <cell r="O539">
            <v>28.841225319399022</v>
          </cell>
        </row>
        <row r="540">
          <cell r="C540">
            <v>26.526975715791735</v>
          </cell>
          <cell r="D540">
            <v>27.038677831138948</v>
          </cell>
          <cell r="E540">
            <v>25.328997230222271</v>
          </cell>
          <cell r="F540">
            <v>25.293933467348538</v>
          </cell>
          <cell r="G540">
            <v>25.242677940644732</v>
          </cell>
          <cell r="H540">
            <v>26.18585701813949</v>
          </cell>
          <cell r="I540">
            <v>24.363793183634296</v>
          </cell>
          <cell r="J540">
            <v>22.928236633375889</v>
          </cell>
          <cell r="K540">
            <v>21.158979363393705</v>
          </cell>
          <cell r="L540">
            <v>21.378217662926303</v>
          </cell>
          <cell r="M540">
            <v>21.154473886328727</v>
          </cell>
          <cell r="N540">
            <v>22.149476135040743</v>
          </cell>
          <cell r="O540">
            <v>24.084856949777492</v>
          </cell>
        </row>
        <row r="541">
          <cell r="C541">
            <v>18.048732590108465</v>
          </cell>
          <cell r="D541">
            <v>13.647431587570228</v>
          </cell>
          <cell r="E541">
            <v>18.517139032764941</v>
          </cell>
          <cell r="F541">
            <v>12.526604796805154</v>
          </cell>
          <cell r="G541">
            <v>6.9293754690235962</v>
          </cell>
          <cell r="H541">
            <v>24.415170516215117</v>
          </cell>
          <cell r="I541">
            <v>3.6660082679217854</v>
          </cell>
          <cell r="J541">
            <v>10.639816114695549</v>
          </cell>
          <cell r="K541">
            <v>11.356184910466771</v>
          </cell>
          <cell r="L541">
            <v>19.021916389835628</v>
          </cell>
          <cell r="M541">
            <v>14.407913127620686</v>
          </cell>
          <cell r="N541">
            <v>15.173756806607827</v>
          </cell>
          <cell r="O541">
            <v>14.165638866723079</v>
          </cell>
        </row>
        <row r="542">
          <cell r="C542">
            <v>21.947722910149356</v>
          </cell>
          <cell r="D542">
            <v>20.936356031531879</v>
          </cell>
          <cell r="E542">
            <v>21.365501951809186</v>
          </cell>
          <cell r="F542">
            <v>20.980643115751977</v>
          </cell>
          <cell r="G542">
            <v>19.821229920619661</v>
          </cell>
          <cell r="H542">
            <v>21.306139452709349</v>
          </cell>
          <cell r="I542">
            <v>17.277233736380797</v>
          </cell>
          <cell r="J542">
            <v>18.067594710383023</v>
          </cell>
          <cell r="K542">
            <v>19.873051093297441</v>
          </cell>
          <cell r="L542">
            <v>20.113363814380509</v>
          </cell>
          <cell r="M542">
            <v>20.274156128484137</v>
          </cell>
          <cell r="N542">
            <v>20.424300914074156</v>
          </cell>
          <cell r="O542">
            <v>20.18448396985001</v>
          </cell>
        </row>
        <row r="543">
          <cell r="C543">
            <v>22.996110509643529</v>
          </cell>
          <cell r="D543">
            <v>22.346967112310072</v>
          </cell>
          <cell r="E543">
            <v>22.94742707048195</v>
          </cell>
          <cell r="F543">
            <v>21.745284823443896</v>
          </cell>
          <cell r="G543">
            <v>20.436705582340519</v>
          </cell>
          <cell r="H543">
            <v>23.605390490662614</v>
          </cell>
          <cell r="I543">
            <v>22.086251126672675</v>
          </cell>
          <cell r="J543">
            <v>22.938752509421338</v>
          </cell>
          <cell r="K543">
            <v>21.601581809194265</v>
          </cell>
          <cell r="L543">
            <v>22.093023255813954</v>
          </cell>
          <cell r="M543">
            <v>22.668249610447429</v>
          </cell>
          <cell r="N543">
            <v>21.945778349151134</v>
          </cell>
          <cell r="O543">
            <v>22.278455578090757</v>
          </cell>
        </row>
        <row r="544">
          <cell r="C544">
            <v>28.307188055483113</v>
          </cell>
          <cell r="D544">
            <v>26.399286639096537</v>
          </cell>
          <cell r="E544">
            <v>29.905556877646628</v>
          </cell>
          <cell r="F544">
            <v>23.824172149413581</v>
          </cell>
          <cell r="G544">
            <v>17.311486212286191</v>
          </cell>
          <cell r="H544">
            <v>34.150313267643725</v>
          </cell>
          <cell r="I544">
            <v>18.746557914183136</v>
          </cell>
          <cell r="J544">
            <v>18.204498377068052</v>
          </cell>
          <cell r="K544">
            <v>17.877961832945335</v>
          </cell>
          <cell r="L544">
            <v>22.443773835308502</v>
          </cell>
          <cell r="M544">
            <v>22.677284652504813</v>
          </cell>
          <cell r="N544">
            <v>22.133971533693177</v>
          </cell>
          <cell r="O544">
            <v>23.639224019352085</v>
          </cell>
        </row>
        <row r="545">
          <cell r="C545">
            <v>19.033349030352326</v>
          </cell>
          <cell r="D545">
            <v>16.99902930808399</v>
          </cell>
          <cell r="E545">
            <v>16.996809791985417</v>
          </cell>
          <cell r="F545">
            <v>16.985891531986038</v>
          </cell>
          <cell r="G545">
            <v>15.86250080639959</v>
          </cell>
          <cell r="H545">
            <v>17.002850344311504</v>
          </cell>
          <cell r="I545">
            <v>16.971196993493383</v>
          </cell>
          <cell r="J545">
            <v>13.900054439829074</v>
          </cell>
          <cell r="K545">
            <v>15.110945828684766</v>
          </cell>
          <cell r="L545">
            <v>14.348731252533446</v>
          </cell>
          <cell r="M545">
            <v>14.071675952416804</v>
          </cell>
          <cell r="N545">
            <v>13.807760750942474</v>
          </cell>
          <cell r="O545">
            <v>15.923764063687857</v>
          </cell>
        </row>
        <row r="546">
          <cell r="C546">
            <v>41.705824184694869</v>
          </cell>
          <cell r="D546">
            <v>38.734021923495611</v>
          </cell>
          <cell r="E546">
            <v>41.94226538481216</v>
          </cell>
          <cell r="F546">
            <v>37.157094277619876</v>
          </cell>
          <cell r="G546">
            <v>31.11600790927352</v>
          </cell>
          <cell r="H546">
            <v>46.837843283255218</v>
          </cell>
          <cell r="I546">
            <v>39.451391505394753</v>
          </cell>
          <cell r="J546">
            <v>35.075442847190878</v>
          </cell>
          <cell r="K546">
            <v>42.719380388876147</v>
          </cell>
          <cell r="L546">
            <v>42.976722553610379</v>
          </cell>
          <cell r="M546">
            <v>44.779853132511526</v>
          </cell>
          <cell r="N546">
            <v>45.278250671162468</v>
          </cell>
          <cell r="O546">
            <v>40.767488724801289</v>
          </cell>
        </row>
        <row r="547">
          <cell r="C547">
            <v>40.674532773385167</v>
          </cell>
          <cell r="D547">
            <v>38.742867540975084</v>
          </cell>
          <cell r="E547">
            <v>42.252333678343561</v>
          </cell>
          <cell r="F547">
            <v>40.890040646453649</v>
          </cell>
          <cell r="G547">
            <v>31.567029114186596</v>
          </cell>
          <cell r="H547">
            <v>41.991100927208777</v>
          </cell>
          <cell r="I547">
            <v>31.505402953064422</v>
          </cell>
          <cell r="J547">
            <v>31.182318756233101</v>
          </cell>
          <cell r="K547">
            <v>34.442170634166004</v>
          </cell>
          <cell r="L547">
            <v>33.260269638927888</v>
          </cell>
          <cell r="M547">
            <v>31.776976877375461</v>
          </cell>
          <cell r="N547">
            <v>29.826012911641612</v>
          </cell>
          <cell r="O547">
            <v>35.938909400706251</v>
          </cell>
        </row>
        <row r="548">
          <cell r="C548">
            <v>33.150420535072769</v>
          </cell>
          <cell r="D548">
            <v>32.814563870923585</v>
          </cell>
          <cell r="E548">
            <v>32.56289225853655</v>
          </cell>
          <cell r="F548">
            <v>32.346061931153706</v>
          </cell>
          <cell r="G548">
            <v>32.262625982559996</v>
          </cell>
          <cell r="H548">
            <v>32.371098874222739</v>
          </cell>
          <cell r="I548">
            <v>31.98262284907991</v>
          </cell>
          <cell r="J548">
            <v>34.711173845951407</v>
          </cell>
          <cell r="K548">
            <v>34.229136768310489</v>
          </cell>
          <cell r="L548">
            <v>36.582879601226992</v>
          </cell>
          <cell r="M548">
            <v>37.153566350929665</v>
          </cell>
          <cell r="N548">
            <v>36.951105944571836</v>
          </cell>
          <cell r="O548">
            <v>33.973131494717485</v>
          </cell>
        </row>
        <row r="549">
          <cell r="C549">
            <v>21.787862872421695</v>
          </cell>
          <cell r="D549">
            <v>27.807109371444177</v>
          </cell>
          <cell r="E549">
            <v>24.730150068212826</v>
          </cell>
          <cell r="F549">
            <v>17.439567577599409</v>
          </cell>
          <cell r="G549">
            <v>13.059259542276392</v>
          </cell>
          <cell r="H549">
            <v>29.848767123287672</v>
          </cell>
          <cell r="I549">
            <v>18.405042036136127</v>
          </cell>
          <cell r="J549">
            <v>18.80715002064775</v>
          </cell>
          <cell r="K549">
            <v>21.906895693303461</v>
          </cell>
          <cell r="L549">
            <v>24.813233724653148</v>
          </cell>
          <cell r="M549">
            <v>27.311746653026731</v>
          </cell>
          <cell r="N549">
            <v>26.505168739861638</v>
          </cell>
          <cell r="O549">
            <v>22.856192688286832</v>
          </cell>
        </row>
        <row r="550">
          <cell r="C550">
            <v>34.919198561971157</v>
          </cell>
          <cell r="D550">
            <v>35.369884351195559</v>
          </cell>
          <cell r="E550">
            <v>34.560800588473057</v>
          </cell>
          <cell r="F550">
            <v>31.42162981715579</v>
          </cell>
          <cell r="G550">
            <v>24.358914038620107</v>
          </cell>
          <cell r="H550">
            <v>34.212048606709772</v>
          </cell>
          <cell r="I550">
            <v>26.383739090785348</v>
          </cell>
          <cell r="J550">
            <v>30.373424985880611</v>
          </cell>
          <cell r="K550">
            <v>27.359610299364334</v>
          </cell>
          <cell r="L550">
            <v>29.88112393924262</v>
          </cell>
          <cell r="M550">
            <v>28.448551856195436</v>
          </cell>
          <cell r="N550">
            <v>26.810648542694675</v>
          </cell>
          <cell r="O550">
            <v>30.658063843348632</v>
          </cell>
        </row>
        <row r="551">
          <cell r="C551">
            <v>30.691774751070177</v>
          </cell>
          <cell r="D551">
            <v>28.512865720401244</v>
          </cell>
          <cell r="E551">
            <v>28.660514497144913</v>
          </cell>
          <cell r="F551">
            <v>23.467802291860085</v>
          </cell>
          <cell r="G551">
            <v>21.781278158800674</v>
          </cell>
          <cell r="H551">
            <v>30.211424322626314</v>
          </cell>
          <cell r="I551">
            <v>25.392457973578185</v>
          </cell>
          <cell r="J551">
            <v>25.745866192373402</v>
          </cell>
          <cell r="K551">
            <v>30.828752567587355</v>
          </cell>
          <cell r="L551">
            <v>34.010619912296001</v>
          </cell>
          <cell r="M551">
            <v>37.065116951894289</v>
          </cell>
          <cell r="N551">
            <v>41.141148916783344</v>
          </cell>
          <cell r="O551">
            <v>29.915376715891295</v>
          </cell>
        </row>
        <row r="552">
          <cell r="C552">
            <v>21.755473446564984</v>
          </cell>
          <cell r="D552">
            <v>16.118794429603618</v>
          </cell>
          <cell r="E552">
            <v>21.97004589207906</v>
          </cell>
          <cell r="F552">
            <v>21.415271252592589</v>
          </cell>
          <cell r="G552">
            <v>16.783954961294864</v>
          </cell>
          <cell r="H552">
            <v>27.080357692295237</v>
          </cell>
          <cell r="I552">
            <v>17.206899960458681</v>
          </cell>
          <cell r="J552">
            <v>18.564256248523467</v>
          </cell>
          <cell r="K552">
            <v>23.675236562019091</v>
          </cell>
          <cell r="L552">
            <v>20.632053664139079</v>
          </cell>
          <cell r="M552">
            <v>21.200092241386166</v>
          </cell>
          <cell r="N552">
            <v>17.093125309676449</v>
          </cell>
          <cell r="O552">
            <v>20.354817032498598</v>
          </cell>
        </row>
        <row r="553">
          <cell r="C553">
            <v>29.608654982633475</v>
          </cell>
          <cell r="D553">
            <v>25.099690182184737</v>
          </cell>
          <cell r="E553">
            <v>30.121437889159346</v>
          </cell>
          <cell r="F553">
            <v>24.241486493920888</v>
          </cell>
          <cell r="G553">
            <v>21.218308000434721</v>
          </cell>
          <cell r="H553">
            <v>32.184230456368681</v>
          </cell>
          <cell r="I553">
            <v>21.266613374373382</v>
          </cell>
          <cell r="J553">
            <v>22.930544420960572</v>
          </cell>
          <cell r="K553">
            <v>21.533214887978801</v>
          </cell>
          <cell r="L553">
            <v>28.64751387182568</v>
          </cell>
          <cell r="M553">
            <v>30.899147277210677</v>
          </cell>
          <cell r="N553">
            <v>28.553448623540618</v>
          </cell>
          <cell r="O553">
            <v>26.489434105845316</v>
          </cell>
        </row>
        <row r="554">
          <cell r="C554">
            <v>33.05027219378438</v>
          </cell>
          <cell r="D554">
            <v>30.333260796165352</v>
          </cell>
          <cell r="E554">
            <v>37.843902474271871</v>
          </cell>
          <cell r="F554">
            <v>32.235042292927609</v>
          </cell>
          <cell r="G554">
            <v>25.245347023011259</v>
          </cell>
          <cell r="H554">
            <v>36.763890707541272</v>
          </cell>
          <cell r="I554">
            <v>22.377910127247851</v>
          </cell>
          <cell r="J554">
            <v>25.475395713107996</v>
          </cell>
          <cell r="K554">
            <v>15.736685295285161</v>
          </cell>
          <cell r="L554">
            <v>19.201911914738471</v>
          </cell>
          <cell r="M554">
            <v>18.373319252736792</v>
          </cell>
          <cell r="N554">
            <v>17.330428452769787</v>
          </cell>
          <cell r="O554">
            <v>26.638314391258767</v>
          </cell>
        </row>
        <row r="555">
          <cell r="C555">
            <v>18.631527878850886</v>
          </cell>
          <cell r="D555">
            <v>16.533092115181667</v>
          </cell>
          <cell r="E555">
            <v>24.647174161297968</v>
          </cell>
          <cell r="F555">
            <v>21.531409554126963</v>
          </cell>
          <cell r="G555">
            <v>12.354285918931341</v>
          </cell>
          <cell r="H555">
            <v>27.785445032648777</v>
          </cell>
          <cell r="I555">
            <v>19.213558129549252</v>
          </cell>
          <cell r="J555">
            <v>19.334401138992703</v>
          </cell>
          <cell r="K555">
            <v>15.39074589992995</v>
          </cell>
          <cell r="L555">
            <v>21.971153896012982</v>
          </cell>
          <cell r="M555">
            <v>26.821583729732119</v>
          </cell>
          <cell r="N555">
            <v>26.785054720427443</v>
          </cell>
          <cell r="O555">
            <v>21.130149887606507</v>
          </cell>
        </row>
        <row r="556">
          <cell r="C556">
            <v>26.037825401422271</v>
          </cell>
          <cell r="D556">
            <v>21.620125869934402</v>
          </cell>
          <cell r="E556">
            <v>22.922859277391872</v>
          </cell>
          <cell r="F556">
            <v>11.113190852164443</v>
          </cell>
          <cell r="G556">
            <v>18.029253815715094</v>
          </cell>
          <cell r="H556">
            <v>28.068735970276336</v>
          </cell>
          <cell r="I556">
            <v>16.833934839570873</v>
          </cell>
          <cell r="J556">
            <v>22.708220010878954</v>
          </cell>
          <cell r="K556">
            <v>23.76797518719258</v>
          </cell>
          <cell r="L556">
            <v>24.07545902715243</v>
          </cell>
          <cell r="M556">
            <v>30.737820332300757</v>
          </cell>
          <cell r="N556">
            <v>32.125821838339562</v>
          </cell>
          <cell r="O556">
            <v>23.477640001318434</v>
          </cell>
        </row>
        <row r="557">
          <cell r="C557">
            <v>27.278919741956166</v>
          </cell>
          <cell r="D557">
            <v>27.394068674149857</v>
          </cell>
          <cell r="E557">
            <v>40.532239784750878</v>
          </cell>
          <cell r="F557">
            <v>34.272112209813237</v>
          </cell>
          <cell r="G557">
            <v>23.634223892307059</v>
          </cell>
          <cell r="H557">
            <v>39.277130044843048</v>
          </cell>
          <cell r="I557">
            <v>28.531349326135981</v>
          </cell>
          <cell r="J557">
            <v>29.994611746392863</v>
          </cell>
          <cell r="K557">
            <v>27.987023746195639</v>
          </cell>
          <cell r="L557">
            <v>29.418322033588566</v>
          </cell>
          <cell r="M557">
            <v>28.56756000469386</v>
          </cell>
          <cell r="N557">
            <v>30.026512457159747</v>
          </cell>
          <cell r="O557">
            <v>30.760318897078914</v>
          </cell>
        </row>
        <row r="558">
          <cell r="C558">
            <v>26.545644433895088</v>
          </cell>
          <cell r="D558">
            <v>23.432722685882506</v>
          </cell>
          <cell r="E558">
            <v>24.65301607698261</v>
          </cell>
          <cell r="F558">
            <v>23.419059246714717</v>
          </cell>
          <cell r="G558">
            <v>20.272668947818648</v>
          </cell>
          <cell r="H558">
            <v>25.121033508872713</v>
          </cell>
          <cell r="I558">
            <v>22.64256436339701</v>
          </cell>
          <cell r="J558">
            <v>25.479710169752824</v>
          </cell>
          <cell r="K558">
            <v>21.368240007967579</v>
          </cell>
          <cell r="L558">
            <v>22.997934876206877</v>
          </cell>
          <cell r="M558">
            <v>21.143112257552456</v>
          </cell>
          <cell r="N558">
            <v>20.991916156511156</v>
          </cell>
          <cell r="O558">
            <v>23.252793280744001</v>
          </cell>
        </row>
        <row r="559">
          <cell r="C559">
            <v>25.813488678187536</v>
          </cell>
          <cell r="D559">
            <v>22.275716590147663</v>
          </cell>
          <cell r="E559">
            <v>27.892308590784324</v>
          </cell>
          <cell r="F559">
            <v>20.969021125237326</v>
          </cell>
          <cell r="G559">
            <v>14.648877912595296</v>
          </cell>
          <cell r="H559">
            <v>31.55906786385987</v>
          </cell>
          <cell r="I559">
            <v>27.122787452457288</v>
          </cell>
          <cell r="J559">
            <v>31.442387828067886</v>
          </cell>
          <cell r="K559">
            <v>29.999259486506784</v>
          </cell>
          <cell r="L559">
            <v>33.510624536514719</v>
          </cell>
          <cell r="M559">
            <v>33.895166550933233</v>
          </cell>
          <cell r="N559">
            <v>35.31168386350987</v>
          </cell>
          <cell r="O559">
            <v>28.272074809526508</v>
          </cell>
        </row>
        <row r="560">
          <cell r="C560">
            <v>19.214180571710912</v>
          </cell>
          <cell r="D560">
            <v>19.221940437645973</v>
          </cell>
          <cell r="E560">
            <v>19.211516859468301</v>
          </cell>
          <cell r="F560">
            <v>19.269243811461511</v>
          </cell>
          <cell r="G560">
            <v>19.279260145962855</v>
          </cell>
          <cell r="H560">
            <v>28.639790111595598</v>
          </cell>
          <cell r="I560">
            <v>19.281482211844427</v>
          </cell>
          <cell r="J560">
            <v>19.239891936443975</v>
          </cell>
          <cell r="K560">
            <v>16.554063498867755</v>
          </cell>
          <cell r="L560">
            <v>16.408111091743653</v>
          </cell>
          <cell r="M560">
            <v>16.359442612325818</v>
          </cell>
          <cell r="N560">
            <v>16.874758033294619</v>
          </cell>
          <cell r="O560">
            <v>19.156266297229621</v>
          </cell>
        </row>
        <row r="561">
          <cell r="C561">
            <v>29.481953290932207</v>
          </cell>
          <cell r="D561">
            <v>25.979685609782837</v>
          </cell>
          <cell r="E561">
            <v>29.523454168165053</v>
          </cell>
          <cell r="F561">
            <v>24.521737028204985</v>
          </cell>
          <cell r="G561">
            <v>20.672565961935909</v>
          </cell>
          <cell r="H561">
            <v>32.155093669593853</v>
          </cell>
          <cell r="I561">
            <v>21.666379916350618</v>
          </cell>
          <cell r="J561">
            <v>24.394640559818765</v>
          </cell>
          <cell r="K561">
            <v>21.569446873982034</v>
          </cell>
          <cell r="L561">
            <v>23.321993867242078</v>
          </cell>
          <cell r="M561">
            <v>23.935089996204358</v>
          </cell>
          <cell r="N561">
            <v>22.677210377727498</v>
          </cell>
          <cell r="O561">
            <v>25.064501498439412</v>
          </cell>
        </row>
        <row r="567">
          <cell r="C567">
            <v>0.64946191641378581</v>
          </cell>
          <cell r="D567">
            <v>0.702733291120343</v>
          </cell>
          <cell r="E567">
            <v>0.67302046005667304</v>
          </cell>
          <cell r="F567">
            <v>0.73357393558308837</v>
          </cell>
          <cell r="G567">
            <v>0.75030042179658807</v>
          </cell>
          <cell r="H567">
            <v>0.64585846675801717</v>
          </cell>
          <cell r="I567">
            <v>0.7636862754098277</v>
          </cell>
          <cell r="J567">
            <v>0.70012781853047013</v>
          </cell>
          <cell r="K567">
            <v>0.7221337626188451</v>
          </cell>
          <cell r="L567">
            <v>0.7117196646648436</v>
          </cell>
          <cell r="M567">
            <v>0.71410688639412601</v>
          </cell>
          <cell r="N567">
            <v>0.73926728957792398</v>
          </cell>
          <cell r="O567">
            <v>0.70817101619278977</v>
          </cell>
          <cell r="P567">
            <v>0.64946191641378581</v>
          </cell>
          <cell r="Q567">
            <v>0.67584083190002842</v>
          </cell>
          <cell r="R567">
            <v>0.67472154399597317</v>
          </cell>
          <cell r="S567">
            <v>0.68962324531208696</v>
          </cell>
          <cell r="T567">
            <v>0.70094885047752564</v>
          </cell>
          <cell r="U567">
            <v>0.69157529181165833</v>
          </cell>
          <cell r="V567">
            <v>0.70209666594434184</v>
          </cell>
          <cell r="W567">
            <v>0.70202398525409926</v>
          </cell>
          <cell r="X567">
            <v>0.70422341258923926</v>
          </cell>
          <cell r="Y567">
            <v>0.70514428919020167</v>
          </cell>
          <cell r="Z567">
            <v>0.70560456732529697</v>
          </cell>
          <cell r="AA567">
            <v>0.70817101619278977</v>
          </cell>
        </row>
        <row r="568">
          <cell r="C568">
            <v>0.44632990099883141</v>
          </cell>
          <cell r="D568">
            <v>0.48300359303224633</v>
          </cell>
          <cell r="E568">
            <v>0.4524535042555427</v>
          </cell>
          <cell r="F568">
            <v>0.4942111524098774</v>
          </cell>
          <cell r="G568">
            <v>0.51367330431768288</v>
          </cell>
          <cell r="H568">
            <v>0.48459533197135513</v>
          </cell>
          <cell r="I568">
            <v>0.56938291493265314</v>
          </cell>
          <cell r="J568">
            <v>0.53880737673027213</v>
          </cell>
          <cell r="K568">
            <v>0.5429081336724223</v>
          </cell>
          <cell r="L568">
            <v>0.49064714666758741</v>
          </cell>
          <cell r="M568">
            <v>0.48622563394859408</v>
          </cell>
          <cell r="N568">
            <v>0.5213392101865455</v>
          </cell>
          <cell r="O568">
            <v>0.50332702170939503</v>
          </cell>
          <cell r="P568">
            <v>0.44632990099883141</v>
          </cell>
          <cell r="Q568">
            <v>0.46424958143449335</v>
          </cell>
          <cell r="R568">
            <v>0.45930933771623844</v>
          </cell>
          <cell r="S568">
            <v>0.46861704654551639</v>
          </cell>
          <cell r="T568">
            <v>0.47708720710260183</v>
          </cell>
          <cell r="U568">
            <v>0.478543278353525</v>
          </cell>
          <cell r="V568">
            <v>0.49197327150536946</v>
          </cell>
          <cell r="W568">
            <v>0.49802757552423066</v>
          </cell>
          <cell r="X568">
            <v>0.50367341273971855</v>
          </cell>
          <cell r="Y568">
            <v>0.50264172230684911</v>
          </cell>
          <cell r="Z568">
            <v>0.50151029600510155</v>
          </cell>
          <cell r="AA568">
            <v>0.50332702170939503</v>
          </cell>
        </row>
        <row r="569">
          <cell r="C569">
            <v>0.44732475014239564</v>
          </cell>
          <cell r="D569">
            <v>0.48123716737425049</v>
          </cell>
          <cell r="E569">
            <v>0.46785490208118324</v>
          </cell>
          <cell r="F569">
            <v>0.4899560491415591</v>
          </cell>
          <cell r="G569">
            <v>0.51978064614467934</v>
          </cell>
          <cell r="H569">
            <v>0.45041319738744579</v>
          </cell>
          <cell r="I569">
            <v>0.53484873969771973</v>
          </cell>
          <cell r="J569">
            <v>0.49008331757541612</v>
          </cell>
          <cell r="K569">
            <v>0.48334365030236653</v>
          </cell>
          <cell r="L569">
            <v>0.4580226106213639</v>
          </cell>
          <cell r="M569">
            <v>0.44128178950736741</v>
          </cell>
          <cell r="N569">
            <v>0.43992533509015475</v>
          </cell>
          <cell r="O569">
            <v>0.47455756360996326</v>
          </cell>
          <cell r="P569">
            <v>0.44732475014239564</v>
          </cell>
          <cell r="Q569">
            <v>0.4637684778668385</v>
          </cell>
          <cell r="R569">
            <v>0.4646770406886675</v>
          </cell>
          <cell r="S569">
            <v>0.47153636180651853</v>
          </cell>
          <cell r="T569">
            <v>0.48081833071151597</v>
          </cell>
          <cell r="U569">
            <v>0.47509146800186119</v>
          </cell>
          <cell r="V569">
            <v>0.48362262866443678</v>
          </cell>
          <cell r="W569">
            <v>0.4843404976445061</v>
          </cell>
          <cell r="X569">
            <v>0.48391861992597424</v>
          </cell>
          <cell r="Y569">
            <v>0.48142082128956648</v>
          </cell>
          <cell r="Z569">
            <v>0.47763553772638778</v>
          </cell>
          <cell r="AA569">
            <v>0.47455756360996326</v>
          </cell>
        </row>
        <row r="570">
          <cell r="C570">
            <v>0.61918460041094403</v>
          </cell>
          <cell r="D570">
            <v>0.67806574616276649</v>
          </cell>
          <cell r="E570">
            <v>0.64661409302111994</v>
          </cell>
          <cell r="F570">
            <v>0.6870819855154271</v>
          </cell>
          <cell r="G570">
            <v>0.73491759836148629</v>
          </cell>
          <cell r="H570">
            <v>0.60952707627663683</v>
          </cell>
          <cell r="I570">
            <v>0.72746044775055929</v>
          </cell>
          <cell r="J570">
            <v>0.65697253328876259</v>
          </cell>
          <cell r="K570">
            <v>0.69844562522139575</v>
          </cell>
          <cell r="L570">
            <v>0.63614799752876772</v>
          </cell>
          <cell r="M570">
            <v>0.63866684048977163</v>
          </cell>
          <cell r="N570">
            <v>0.64860671533668113</v>
          </cell>
          <cell r="O570">
            <v>0.66316725034946378</v>
          </cell>
          <cell r="P570">
            <v>0.61918460041094403</v>
          </cell>
          <cell r="Q570">
            <v>0.64808143354564285</v>
          </cell>
          <cell r="R570">
            <v>0.64727445147627838</v>
          </cell>
          <cell r="S570">
            <v>0.65723172143392883</v>
          </cell>
          <cell r="T570">
            <v>0.67183790398350518</v>
          </cell>
          <cell r="U570">
            <v>0.66033924706220559</v>
          </cell>
          <cell r="V570">
            <v>0.67003621598249008</v>
          </cell>
          <cell r="W570">
            <v>0.66783937326977649</v>
          </cell>
          <cell r="X570">
            <v>0.6709918932290202</v>
          </cell>
          <cell r="Y570">
            <v>0.66763663501634185</v>
          </cell>
          <cell r="Z570">
            <v>0.66454164245788305</v>
          </cell>
          <cell r="AA570">
            <v>0.66316725034946378</v>
          </cell>
        </row>
        <row r="571">
          <cell r="C571">
            <v>0.67252467089583334</v>
          </cell>
          <cell r="D571">
            <v>0.72781291283694527</v>
          </cell>
          <cell r="E571">
            <v>0.69615194574607298</v>
          </cell>
          <cell r="F571">
            <v>0.76729948037248552</v>
          </cell>
          <cell r="G571">
            <v>0.82103472968134628</v>
          </cell>
          <cell r="H571">
            <v>0.66455636778217431</v>
          </cell>
          <cell r="I571">
            <v>0.77933820274457732</v>
          </cell>
          <cell r="J571">
            <v>0.69964645396809255</v>
          </cell>
          <cell r="K571">
            <v>0.70828085294442611</v>
          </cell>
          <cell r="L571">
            <v>0.73662320744039045</v>
          </cell>
          <cell r="M571">
            <v>0.73608032372766974</v>
          </cell>
          <cell r="N571">
            <v>0.76729466203933228</v>
          </cell>
          <cell r="O571">
            <v>0.7318422792763315</v>
          </cell>
          <cell r="P571">
            <v>0.67252467089583334</v>
          </cell>
          <cell r="Q571">
            <v>0.69931346065048428</v>
          </cell>
          <cell r="R571">
            <v>0.69825185586879568</v>
          </cell>
          <cell r="S571">
            <v>0.71503411980877318</v>
          </cell>
          <cell r="T571">
            <v>0.73362908686144479</v>
          </cell>
          <cell r="U571">
            <v>0.72156142584809702</v>
          </cell>
          <cell r="V571">
            <v>0.73057532481070475</v>
          </cell>
          <cell r="W571">
            <v>0.72724649031359956</v>
          </cell>
          <cell r="X571">
            <v>0.72520918871558449</v>
          </cell>
          <cell r="Y571">
            <v>0.72690247872083047</v>
          </cell>
          <cell r="Z571">
            <v>0.72817616179752864</v>
          </cell>
          <cell r="AA571">
            <v>0.7318422792763315</v>
          </cell>
        </row>
        <row r="572">
          <cell r="C572">
            <v>0.59064999722528322</v>
          </cell>
          <cell r="D572">
            <v>0.59161555864475146</v>
          </cell>
          <cell r="E572">
            <v>0.56335549214429315</v>
          </cell>
          <cell r="F572">
            <v>0.61042264561900073</v>
          </cell>
          <cell r="G572">
            <v>0.63482898038851199</v>
          </cell>
          <cell r="H572">
            <v>0.53564229861258172</v>
          </cell>
          <cell r="I572">
            <v>0.62084343189529811</v>
          </cell>
          <cell r="J572">
            <v>0.58909178016919272</v>
          </cell>
          <cell r="K572">
            <v>0.64113509450171824</v>
          </cell>
          <cell r="L572">
            <v>0.59491992458615628</v>
          </cell>
          <cell r="M572">
            <v>0.60065172505575315</v>
          </cell>
          <cell r="N572">
            <v>0.61825403172064497</v>
          </cell>
          <cell r="O572">
            <v>0.59867914778863707</v>
          </cell>
          <cell r="P572">
            <v>0.59064999722528322</v>
          </cell>
          <cell r="Q572">
            <v>0.59111657350482627</v>
          </cell>
          <cell r="R572">
            <v>0.58200780552363529</v>
          </cell>
          <cell r="S572">
            <v>0.58887883534824892</v>
          </cell>
          <cell r="T572">
            <v>0.59717654027283429</v>
          </cell>
          <cell r="U572">
            <v>0.58603703925746109</v>
          </cell>
          <cell r="V572">
            <v>0.59107883148716323</v>
          </cell>
          <cell r="W572">
            <v>0.59146033620850125</v>
          </cell>
          <cell r="X572">
            <v>0.59627158555729975</v>
          </cell>
          <cell r="Y572">
            <v>0.59622270686446899</v>
          </cell>
          <cell r="Z572">
            <v>0.59658748454213906</v>
          </cell>
          <cell r="AA572">
            <v>0.59867914778863707</v>
          </cell>
        </row>
        <row r="573">
          <cell r="C573">
            <v>0.67413671264670871</v>
          </cell>
          <cell r="D573">
            <v>0.66569020866773676</v>
          </cell>
          <cell r="E573">
            <v>0.68001403928847515</v>
          </cell>
          <cell r="F573">
            <v>0.69136524384344999</v>
          </cell>
          <cell r="G573">
            <v>0.74673294239524035</v>
          </cell>
          <cell r="H573">
            <v>0.63396063292060245</v>
          </cell>
          <cell r="I573">
            <v>0.78308437981934342</v>
          </cell>
          <cell r="J573">
            <v>0.6998836915082044</v>
          </cell>
          <cell r="K573">
            <v>0.70696350780411987</v>
          </cell>
          <cell r="L573">
            <v>0.64726370049520621</v>
          </cell>
          <cell r="M573">
            <v>0.67587583624804959</v>
          </cell>
          <cell r="N573">
            <v>0.71221947302166078</v>
          </cell>
          <cell r="O573">
            <v>0.69135634076077368</v>
          </cell>
          <cell r="P573">
            <v>0.67413671264670871</v>
          </cell>
          <cell r="Q573">
            <v>0.66981304914961004</v>
          </cell>
          <cell r="R573">
            <v>0.67324732258102027</v>
          </cell>
          <cell r="S573">
            <v>0.67788592898957656</v>
          </cell>
          <cell r="T573">
            <v>0.69055228304870919</v>
          </cell>
          <cell r="U573">
            <v>0.68030470528804976</v>
          </cell>
          <cell r="V573">
            <v>0.69443949541664252</v>
          </cell>
          <cell r="W573">
            <v>0.69532259727078816</v>
          </cell>
          <cell r="X573">
            <v>0.69552319505943461</v>
          </cell>
          <cell r="Y573">
            <v>0.69087483537388417</v>
          </cell>
          <cell r="Z573">
            <v>0.689228104405604</v>
          </cell>
          <cell r="AA573">
            <v>0.69135634076077368</v>
          </cell>
        </row>
        <row r="574">
          <cell r="C574">
            <v>0.5254706436860358</v>
          </cell>
          <cell r="D574">
            <v>0.55952122994376519</v>
          </cell>
          <cell r="E574">
            <v>0.54287208867854031</v>
          </cell>
          <cell r="F574">
            <v>0.5572502952327677</v>
          </cell>
          <cell r="G574">
            <v>0.60721424178527506</v>
          </cell>
          <cell r="H574">
            <v>0.50729946854529728</v>
          </cell>
          <cell r="I574">
            <v>0.64190548974652906</v>
          </cell>
          <cell r="J574">
            <v>0.59270259638080258</v>
          </cell>
          <cell r="K574">
            <v>0.58403548795944227</v>
          </cell>
          <cell r="L574">
            <v>0.54051061181791227</v>
          </cell>
          <cell r="M574">
            <v>0.55430515443731954</v>
          </cell>
          <cell r="N574">
            <v>0.56667424989257098</v>
          </cell>
          <cell r="O574">
            <v>0.56518314735507502</v>
          </cell>
          <cell r="P574">
            <v>0.5254706436860358</v>
          </cell>
          <cell r="Q574">
            <v>0.54207650273224051</v>
          </cell>
          <cell r="R574">
            <v>0.54225250279957093</v>
          </cell>
          <cell r="S574">
            <v>0.54606752868146924</v>
          </cell>
          <cell r="T574">
            <v>0.55705061458302463</v>
          </cell>
          <cell r="U574">
            <v>0.54831711194367183</v>
          </cell>
          <cell r="V574">
            <v>0.56163251025998739</v>
          </cell>
          <cell r="W574">
            <v>0.56544164626757476</v>
          </cell>
          <cell r="X574">
            <v>0.56770455050949409</v>
          </cell>
          <cell r="Y574">
            <v>0.56522011258005378</v>
          </cell>
          <cell r="Z574">
            <v>0.56452476879406643</v>
          </cell>
          <cell r="AA574">
            <v>0.56518314735507502</v>
          </cell>
        </row>
        <row r="575">
          <cell r="C575">
            <v>0.56812382114723181</v>
          </cell>
          <cell r="D575">
            <v>0.6161483573795612</v>
          </cell>
          <cell r="E575">
            <v>0.5771072950658892</v>
          </cell>
          <cell r="F575">
            <v>0.59308243430964513</v>
          </cell>
          <cell r="G575">
            <v>0.63532274026830871</v>
          </cell>
          <cell r="H575">
            <v>0.54349549778641904</v>
          </cell>
          <cell r="I575">
            <v>0.63026098988630053</v>
          </cell>
          <cell r="J575">
            <v>0.61279856322015991</v>
          </cell>
          <cell r="K575">
            <v>0.6324754235136214</v>
          </cell>
          <cell r="L575">
            <v>0.60073825297643813</v>
          </cell>
          <cell r="M575">
            <v>0.5877128854953565</v>
          </cell>
          <cell r="N575">
            <v>0.58660653199380652</v>
          </cell>
          <cell r="O575">
            <v>0.59788456089271236</v>
          </cell>
          <cell r="P575">
            <v>0.56812382114723181</v>
          </cell>
          <cell r="Q575">
            <v>0.59166395237011471</v>
          </cell>
          <cell r="R575">
            <v>0.58670735920210215</v>
          </cell>
          <cell r="S575">
            <v>0.5882737586088107</v>
          </cell>
          <cell r="T575">
            <v>0.5961978628462351</v>
          </cell>
          <cell r="U575">
            <v>0.58688290835672008</v>
          </cell>
          <cell r="V575">
            <v>0.59348765517051549</v>
          </cell>
          <cell r="W575">
            <v>0.59599030737145264</v>
          </cell>
          <cell r="X575">
            <v>0.60013561463712517</v>
          </cell>
          <cell r="Y575">
            <v>0.60020328988878258</v>
          </cell>
          <cell r="Z575">
            <v>0.59886003313115588</v>
          </cell>
          <cell r="AA575">
            <v>0.59788456089271236</v>
          </cell>
        </row>
        <row r="576">
          <cell r="C576">
            <v>0.40247483691631736</v>
          </cell>
          <cell r="D576">
            <v>0.4240573675688179</v>
          </cell>
          <cell r="E576">
            <v>0.40623253526479336</v>
          </cell>
          <cell r="F576">
            <v>0.43715200678412425</v>
          </cell>
          <cell r="G576">
            <v>0.46828955797565663</v>
          </cell>
          <cell r="H576">
            <v>0.3892889634233227</v>
          </cell>
          <cell r="I576">
            <v>0.46341517363415174</v>
          </cell>
          <cell r="J576">
            <v>0.4386419661655328</v>
          </cell>
          <cell r="K576">
            <v>0.46433016704880448</v>
          </cell>
          <cell r="L576">
            <v>0.43746833305184935</v>
          </cell>
          <cell r="M576">
            <v>0.42207997971988082</v>
          </cell>
          <cell r="N576">
            <v>0.42346649203230735</v>
          </cell>
          <cell r="O576">
            <v>0.43188682816922214</v>
          </cell>
          <cell r="P576">
            <v>0.40247483691631736</v>
          </cell>
          <cell r="Q576">
            <v>0.41309198542805103</v>
          </cell>
          <cell r="R576">
            <v>0.41078055698035781</v>
          </cell>
          <cell r="S576">
            <v>0.41733665863521718</v>
          </cell>
          <cell r="T576">
            <v>0.42646715094296384</v>
          </cell>
          <cell r="U576">
            <v>0.41574028566176058</v>
          </cell>
          <cell r="V576">
            <v>0.41980335557212317</v>
          </cell>
          <cell r="W576">
            <v>0.42344068464926166</v>
          </cell>
          <cell r="X576">
            <v>0.42932132510547349</v>
          </cell>
          <cell r="Y576">
            <v>0.43123037624394661</v>
          </cell>
          <cell r="Z576">
            <v>0.4321114642783383</v>
          </cell>
          <cell r="AA576">
            <v>0.43188682816922214</v>
          </cell>
        </row>
        <row r="577">
          <cell r="C577">
            <v>0.54695851151812547</v>
          </cell>
          <cell r="D577">
            <v>0.57485764150803864</v>
          </cell>
          <cell r="E577">
            <v>0.57339749038858545</v>
          </cell>
          <cell r="F577">
            <v>0.59496313690133129</v>
          </cell>
          <cell r="G577">
            <v>0.63902006758045882</v>
          </cell>
          <cell r="H577">
            <v>0.55004782499321359</v>
          </cell>
          <cell r="I577">
            <v>0.67434705013614193</v>
          </cell>
          <cell r="J577">
            <v>0.63796640926176384</v>
          </cell>
          <cell r="K577">
            <v>0.6310959987463054</v>
          </cell>
          <cell r="L577">
            <v>0.5752108346711442</v>
          </cell>
          <cell r="M577">
            <v>0.57298633166047019</v>
          </cell>
          <cell r="N577">
            <v>0.58984210033223072</v>
          </cell>
          <cell r="O577">
            <v>0.59475025937097736</v>
          </cell>
          <cell r="P577">
            <v>0.54695851151812547</v>
          </cell>
          <cell r="Q577">
            <v>0.56064951310723721</v>
          </cell>
          <cell r="R577">
            <v>0.5649687746114852</v>
          </cell>
          <cell r="S577">
            <v>0.57269200121244146</v>
          </cell>
          <cell r="T577">
            <v>0.58485920698767024</v>
          </cell>
          <cell r="U577">
            <v>0.57888065027129088</v>
          </cell>
          <cell r="V577">
            <v>0.59243364423613321</v>
          </cell>
          <cell r="W577">
            <v>0.59810312274126254</v>
          </cell>
          <cell r="X577">
            <v>0.60113037436236372</v>
          </cell>
          <cell r="Y577">
            <v>0.59765669048190428</v>
          </cell>
          <cell r="Z577">
            <v>0.59522750926981804</v>
          </cell>
          <cell r="AA577">
            <v>0.59475025937097736</v>
          </cell>
        </row>
        <row r="578">
          <cell r="C578">
            <v>0.47228493361010521</v>
          </cell>
          <cell r="D578">
            <v>0.50343983542952375</v>
          </cell>
          <cell r="E578">
            <v>0.50941069900860547</v>
          </cell>
          <cell r="F578">
            <v>0.56513497975240956</v>
          </cell>
          <cell r="G578">
            <v>0.57646931964341153</v>
          </cell>
          <cell r="H578">
            <v>0.48540611512856546</v>
          </cell>
          <cell r="I578">
            <v>0.60237819473399734</v>
          </cell>
          <cell r="J578">
            <v>0.56959975321971157</v>
          </cell>
          <cell r="K578">
            <v>0.52304019713537653</v>
          </cell>
          <cell r="L578">
            <v>0.51974693911994574</v>
          </cell>
          <cell r="M578">
            <v>0.5052061124718622</v>
          </cell>
          <cell r="N578">
            <v>0.51440448865085442</v>
          </cell>
          <cell r="O578">
            <v>0.52786478454365782</v>
          </cell>
          <cell r="P578">
            <v>0.47228493361010521</v>
          </cell>
          <cell r="Q578">
            <v>0.48786300361320145</v>
          </cell>
          <cell r="R578">
            <v>0.49518248770557266</v>
          </cell>
          <cell r="S578">
            <v>0.51275489804078367</v>
          </cell>
          <cell r="T578">
            <v>0.52445006473835176</v>
          </cell>
          <cell r="U578">
            <v>0.51756473971977124</v>
          </cell>
          <cell r="V578">
            <v>0.52995461336605176</v>
          </cell>
          <cell r="W578">
            <v>0.53526490190151288</v>
          </cell>
          <cell r="X578">
            <v>0.53404700309399333</v>
          </cell>
          <cell r="Y578">
            <v>0.53304958940337799</v>
          </cell>
          <cell r="Z578">
            <v>0.53039013003253699</v>
          </cell>
          <cell r="AA578">
            <v>0.52786478454365782</v>
          </cell>
        </row>
        <row r="579">
          <cell r="C579">
            <v>0.38374126168617873</v>
          </cell>
          <cell r="D579">
            <v>0.40204088704088708</v>
          </cell>
          <cell r="E579">
            <v>0.40295076101477556</v>
          </cell>
          <cell r="F579">
            <v>0.44217062238224708</v>
          </cell>
          <cell r="G579">
            <v>0.47150526533140619</v>
          </cell>
          <cell r="H579">
            <v>0.39102696027989298</v>
          </cell>
          <cell r="I579">
            <v>0.4706190061028771</v>
          </cell>
          <cell r="J579">
            <v>0.47901138413152067</v>
          </cell>
          <cell r="K579">
            <v>0.42020573608556439</v>
          </cell>
          <cell r="L579">
            <v>0.40393824136471229</v>
          </cell>
          <cell r="M579">
            <v>0.39971956664488811</v>
          </cell>
          <cell r="N579">
            <v>0.39139927336932534</v>
          </cell>
          <cell r="O579">
            <v>0.42238034284389531</v>
          </cell>
          <cell r="P579">
            <v>0.38374126168617873</v>
          </cell>
          <cell r="Q579">
            <v>0.39264515027322405</v>
          </cell>
          <cell r="R579">
            <v>0.39671337585386346</v>
          </cell>
          <cell r="S579">
            <v>0.4084005059995458</v>
          </cell>
          <cell r="T579">
            <v>0.41999319832922355</v>
          </cell>
          <cell r="U579">
            <v>0.41506805529204033</v>
          </cell>
          <cell r="V579">
            <v>0.42289364162075488</v>
          </cell>
          <cell r="W579">
            <v>0.43043645830473615</v>
          </cell>
          <cell r="X579">
            <v>0.42969560808795754</v>
          </cell>
          <cell r="Y579">
            <v>0.42750950730661674</v>
          </cell>
          <cell r="Z579">
            <v>0.42509201654794765</v>
          </cell>
          <cell r="AA579">
            <v>0.42238034284389531</v>
          </cell>
        </row>
        <row r="580">
          <cell r="C580">
            <v>0.52244142564585028</v>
          </cell>
          <cell r="D580">
            <v>0.56875321809488777</v>
          </cell>
          <cell r="E580">
            <v>0.55530047041282316</v>
          </cell>
          <cell r="F580">
            <v>0.56456632372862736</v>
          </cell>
          <cell r="G580">
            <v>0.60665729386341738</v>
          </cell>
          <cell r="H580">
            <v>0.49744362312638851</v>
          </cell>
          <cell r="I580">
            <v>0.59054672184709212</v>
          </cell>
          <cell r="J580">
            <v>0.55819509424460856</v>
          </cell>
          <cell r="K580">
            <v>0.54570730881748508</v>
          </cell>
          <cell r="L580">
            <v>0.53777695211589482</v>
          </cell>
          <cell r="M580">
            <v>0.53826538650508648</v>
          </cell>
          <cell r="N580">
            <v>0.54521795705920628</v>
          </cell>
          <cell r="O580">
            <v>0.55299451624853202</v>
          </cell>
          <cell r="P580">
            <v>0.52244142564585028</v>
          </cell>
          <cell r="Q580">
            <v>0.54536709942394235</v>
          </cell>
          <cell r="R580">
            <v>0.54872210732730975</v>
          </cell>
          <cell r="S580">
            <v>0.55179221442276782</v>
          </cell>
          <cell r="T580">
            <v>0.5617936214772784</v>
          </cell>
          <cell r="U580">
            <v>0.55073826765729328</v>
          </cell>
          <cell r="V580">
            <v>0.55711729918664177</v>
          </cell>
          <cell r="W580">
            <v>0.55769723126440141</v>
          </cell>
          <cell r="X580">
            <v>0.55640229190384494</v>
          </cell>
          <cell r="Y580">
            <v>0.55476896782429486</v>
          </cell>
          <cell r="Z580">
            <v>0.55329949515117405</v>
          </cell>
          <cell r="AA580">
            <v>0.55299451624853202</v>
          </cell>
        </row>
        <row r="581">
          <cell r="C581">
            <v>0.44796465514493694</v>
          </cell>
          <cell r="D581">
            <v>0.47787561358230857</v>
          </cell>
          <cell r="E581">
            <v>0.47969380517987725</v>
          </cell>
          <cell r="F581">
            <v>0.50279283197560487</v>
          </cell>
          <cell r="G581">
            <v>0.52264768821736596</v>
          </cell>
          <cell r="H581">
            <v>0.4350049355935508</v>
          </cell>
          <cell r="I581">
            <v>0.57083113157696086</v>
          </cell>
          <cell r="J581">
            <v>0.51769049477931572</v>
          </cell>
          <cell r="K581">
            <v>0.49543822650699204</v>
          </cell>
          <cell r="L581">
            <v>0.45764535314360094</v>
          </cell>
          <cell r="M581">
            <v>0.46735031874934829</v>
          </cell>
          <cell r="N581">
            <v>0.46641626602564101</v>
          </cell>
          <cell r="O581">
            <v>0.48673582781587266</v>
          </cell>
          <cell r="P581">
            <v>0.44796465514493694</v>
          </cell>
          <cell r="Q581">
            <v>0.46262700965030562</v>
          </cell>
          <cell r="R581">
            <v>0.46844665801920266</v>
          </cell>
          <cell r="S581">
            <v>0.47716464417091248</v>
          </cell>
          <cell r="T581">
            <v>0.48551697958212214</v>
          </cell>
          <cell r="U581">
            <v>0.47691858005589438</v>
          </cell>
          <cell r="V581">
            <v>0.49033449438507376</v>
          </cell>
          <cell r="W581">
            <v>0.4937231273726716</v>
          </cell>
          <cell r="X581">
            <v>0.49406726455534622</v>
          </cell>
          <cell r="Y581">
            <v>0.49048197832302043</v>
          </cell>
          <cell r="Z581">
            <v>0.48799192552537651</v>
          </cell>
          <cell r="AA581">
            <v>0.48673582781587266</v>
          </cell>
        </row>
        <row r="582">
          <cell r="C582">
            <v>0.45409368117232657</v>
          </cell>
          <cell r="D582">
            <v>0.45177523293518862</v>
          </cell>
          <cell r="E582">
            <v>0.47519099124855069</v>
          </cell>
          <cell r="F582">
            <v>0.49689169769675995</v>
          </cell>
          <cell r="G582">
            <v>0.53161534950672329</v>
          </cell>
          <cell r="H582">
            <v>0.44476752247130924</v>
          </cell>
          <cell r="I582">
            <v>0.51011576062502562</v>
          </cell>
          <cell r="J582">
            <v>0.47302609485806846</v>
          </cell>
          <cell r="K582">
            <v>0.4979678273264101</v>
          </cell>
          <cell r="L582">
            <v>0.47020683088810988</v>
          </cell>
          <cell r="M582">
            <v>0.45121927217618923</v>
          </cell>
          <cell r="N582">
            <v>0.45383457423003376</v>
          </cell>
          <cell r="O582">
            <v>0.47541806525749192</v>
          </cell>
          <cell r="P582">
            <v>0.45409368117232657</v>
          </cell>
          <cell r="Q582">
            <v>0.45286607613390162</v>
          </cell>
          <cell r="R582">
            <v>0.46060067169815361</v>
          </cell>
          <cell r="S582">
            <v>0.46965460419288346</v>
          </cell>
          <cell r="T582">
            <v>0.48087665858234641</v>
          </cell>
          <cell r="U582">
            <v>0.47503198253875095</v>
          </cell>
          <cell r="V582">
            <v>0.47966972434507316</v>
          </cell>
          <cell r="W582">
            <v>0.47863286742622974</v>
          </cell>
          <cell r="X582">
            <v>0.48027974478005131</v>
          </cell>
          <cell r="Y582">
            <v>0.47945248573862315</v>
          </cell>
          <cell r="Z582">
            <v>0.47733214677440916</v>
          </cell>
          <cell r="AA582">
            <v>0.47541806525749192</v>
          </cell>
        </row>
        <row r="583">
          <cell r="C583">
            <v>0.59057116326283432</v>
          </cell>
          <cell r="D583">
            <v>0.62159155139074818</v>
          </cell>
          <cell r="E583">
            <v>0.61754927570648299</v>
          </cell>
          <cell r="F583">
            <v>0.653285048157774</v>
          </cell>
          <cell r="G583">
            <v>0.68878094111683708</v>
          </cell>
          <cell r="H583">
            <v>0.57911554058488968</v>
          </cell>
          <cell r="I583">
            <v>0.65977200933937641</v>
          </cell>
          <cell r="J583">
            <v>0.61562895208964441</v>
          </cell>
          <cell r="K583">
            <v>0.64686139243602925</v>
          </cell>
          <cell r="L583">
            <v>0.62446251525374386</v>
          </cell>
          <cell r="M583">
            <v>0.62043796997801659</v>
          </cell>
          <cell r="N583">
            <v>0.64006110851626963</v>
          </cell>
          <cell r="O583">
            <v>0.62924256652913502</v>
          </cell>
          <cell r="P583">
            <v>0.59057116326283432</v>
          </cell>
          <cell r="Q583">
            <v>0.60557038456603318</v>
          </cell>
          <cell r="R583">
            <v>0.60960126074157772</v>
          </cell>
          <cell r="S583">
            <v>0.62046767826095983</v>
          </cell>
          <cell r="T583">
            <v>0.63335404487334346</v>
          </cell>
          <cell r="U583">
            <v>0.62340896279410674</v>
          </cell>
          <cell r="V583">
            <v>0.62925824989632084</v>
          </cell>
          <cell r="W583">
            <v>0.62754576875392576</v>
          </cell>
          <cell r="X583">
            <v>0.6296010377968867</v>
          </cell>
          <cell r="Y583">
            <v>0.62914903806533973</v>
          </cell>
          <cell r="Z583">
            <v>0.62825315652811642</v>
          </cell>
          <cell r="AA583">
            <v>0.62924256652913502</v>
          </cell>
        </row>
        <row r="584">
          <cell r="C584">
            <v>0.54758833640512672</v>
          </cell>
          <cell r="D584">
            <v>0.58721684259501583</v>
          </cell>
          <cell r="E584">
            <v>0.56752085916765327</v>
          </cell>
          <cell r="F584">
            <v>0.60630721139988308</v>
          </cell>
          <cell r="G584">
            <v>0.60511289903970933</v>
          </cell>
          <cell r="H584">
            <v>0.48771167703556206</v>
          </cell>
          <cell r="I584">
            <v>0.54485823227545072</v>
          </cell>
          <cell r="J584">
            <v>0.53614172377386937</v>
          </cell>
          <cell r="K584">
            <v>0.54322894322894322</v>
          </cell>
          <cell r="L584">
            <v>0.54124109518496266</v>
          </cell>
          <cell r="M584">
            <v>0.5216161146362801</v>
          </cell>
          <cell r="N584">
            <v>0.5451144994574838</v>
          </cell>
          <cell r="O584">
            <v>0.55387261828073708</v>
          </cell>
          <cell r="P584">
            <v>0.54758833640512672</v>
          </cell>
          <cell r="Q584">
            <v>0.56709337931785175</v>
          </cell>
          <cell r="R584">
            <v>0.56721419035771714</v>
          </cell>
          <cell r="S584">
            <v>0.57735267548753921</v>
          </cell>
          <cell r="T584">
            <v>0.58225607985731864</v>
          </cell>
          <cell r="U584">
            <v>0.56596126409413428</v>
          </cell>
          <cell r="V584">
            <v>0.56328466268918675</v>
          </cell>
          <cell r="W584">
            <v>0.56027330614121407</v>
          </cell>
          <cell r="X584">
            <v>0.55861663037950093</v>
          </cell>
          <cell r="Y584">
            <v>0.55801404269893817</v>
          </cell>
          <cell r="Z584">
            <v>0.5545041927894111</v>
          </cell>
          <cell r="AA584">
            <v>0.55387261828073708</v>
          </cell>
        </row>
        <row r="585">
          <cell r="C585">
            <v>0.55896711130130239</v>
          </cell>
          <cell r="D585">
            <v>0.6089116067740602</v>
          </cell>
          <cell r="E585">
            <v>0.57303552183189854</v>
          </cell>
          <cell r="F585">
            <v>0.57862316791803647</v>
          </cell>
          <cell r="G585">
            <v>0.63354877808002807</v>
          </cell>
          <cell r="H585">
            <v>0.54545275324961751</v>
          </cell>
          <cell r="I585">
            <v>0.62659878290494375</v>
          </cell>
          <cell r="J585">
            <v>0.59636562766049128</v>
          </cell>
          <cell r="K585">
            <v>0.58292994753780358</v>
          </cell>
          <cell r="L585">
            <v>0.58948639998736097</v>
          </cell>
          <cell r="M585">
            <v>0.57360132800933195</v>
          </cell>
          <cell r="N585">
            <v>0.60588632526730446</v>
          </cell>
          <cell r="O585">
            <v>0.58886777353381192</v>
          </cell>
          <cell r="P585">
            <v>0.55896711130130239</v>
          </cell>
          <cell r="Q585">
            <v>0.58342424920954794</v>
          </cell>
          <cell r="R585">
            <v>0.57988196305223039</v>
          </cell>
          <cell r="S585">
            <v>0.57900116054292239</v>
          </cell>
          <cell r="T585">
            <v>0.58904338631610553</v>
          </cell>
          <cell r="U585">
            <v>0.58035690530598483</v>
          </cell>
          <cell r="V585">
            <v>0.58698158454368587</v>
          </cell>
          <cell r="W585">
            <v>0.58847011114202419</v>
          </cell>
          <cell r="X585">
            <v>0.58779341222761095</v>
          </cell>
          <cell r="Y585">
            <v>0.58808316139385608</v>
          </cell>
          <cell r="Z585">
            <v>0.58710121847338992</v>
          </cell>
          <cell r="AA585">
            <v>0.58886777353381192</v>
          </cell>
        </row>
        <row r="586">
          <cell r="C586">
            <v>0.41250346529002441</v>
          </cell>
          <cell r="D586">
            <v>0.43138892889721064</v>
          </cell>
          <cell r="E586">
            <v>0.41934091035712295</v>
          </cell>
          <cell r="F586">
            <v>0.45165465223078849</v>
          </cell>
          <cell r="G586">
            <v>0.45891626323131207</v>
          </cell>
          <cell r="H586">
            <v>0.37554246780727235</v>
          </cell>
          <cell r="I586">
            <v>0.44948766426253994</v>
          </cell>
          <cell r="J586">
            <v>0.42745980208552653</v>
          </cell>
          <cell r="K586">
            <v>0.42441472321168539</v>
          </cell>
          <cell r="L586">
            <v>0.4104764723290914</v>
          </cell>
          <cell r="M586">
            <v>0.38300461798767688</v>
          </cell>
          <cell r="N586">
            <v>0.40567744168938513</v>
          </cell>
          <cell r="O586">
            <v>0.41382730941372259</v>
          </cell>
          <cell r="P586">
            <v>0.41250346529002441</v>
          </cell>
          <cell r="Q586">
            <v>0.42251099271336762</v>
          </cell>
          <cell r="R586">
            <v>0.4215574611481876</v>
          </cell>
          <cell r="S586">
            <v>0.42962389205270618</v>
          </cell>
          <cell r="T586">
            <v>0.43481352488060909</v>
          </cell>
          <cell r="U586">
            <v>0.42193311760392777</v>
          </cell>
          <cell r="V586">
            <v>0.42441981165560111</v>
          </cell>
          <cell r="W586">
            <v>0.42108926627175258</v>
          </cell>
          <cell r="X586">
            <v>0.41935405976763274</v>
          </cell>
          <cell r="Y586">
            <v>0.41958279401308957</v>
          </cell>
          <cell r="Z586">
            <v>0.41386730204153072</v>
          </cell>
          <cell r="AA586">
            <v>0.41382730941372259</v>
          </cell>
        </row>
        <row r="587">
          <cell r="C587">
            <v>0.61255542520389139</v>
          </cell>
          <cell r="D587">
            <v>0.64094680996153952</v>
          </cell>
          <cell r="E587">
            <v>0.59684895442674402</v>
          </cell>
          <cell r="F587">
            <v>0.64082146736326229</v>
          </cell>
          <cell r="G587">
            <v>0.67840645537233779</v>
          </cell>
          <cell r="H587">
            <v>0.56773151845550196</v>
          </cell>
          <cell r="I587">
            <v>0.67350676859799719</v>
          </cell>
          <cell r="J587">
            <v>0.60752070725393403</v>
          </cell>
          <cell r="K587">
            <v>0.65770176793912116</v>
          </cell>
          <cell r="L587">
            <v>0.62366903501348181</v>
          </cell>
          <cell r="M587">
            <v>0.63367757621638032</v>
          </cell>
          <cell r="N587">
            <v>0.65024061766576735</v>
          </cell>
          <cell r="O587">
            <v>0.63058623669821856</v>
          </cell>
          <cell r="P587">
            <v>0.61255542520389139</v>
          </cell>
          <cell r="Q587">
            <v>0.62650760508298398</v>
          </cell>
          <cell r="R587">
            <v>0.61659471791264497</v>
          </cell>
          <cell r="S587">
            <v>0.62262318563323982</v>
          </cell>
          <cell r="T587">
            <v>0.63282637578433776</v>
          </cell>
          <cell r="U587">
            <v>0.62148863250480224</v>
          </cell>
          <cell r="V587">
            <v>0.62913605345145085</v>
          </cell>
          <cell r="W587">
            <v>0.62633320069900456</v>
          </cell>
          <cell r="X587">
            <v>0.62941441120173025</v>
          </cell>
          <cell r="Y587">
            <v>0.62872486633536695</v>
          </cell>
          <cell r="Z587">
            <v>0.62910543378276307</v>
          </cell>
          <cell r="AA587">
            <v>0.63058623669821856</v>
          </cell>
        </row>
        <row r="588">
          <cell r="C588">
            <v>0.40486054665227045</v>
          </cell>
          <cell r="D588">
            <v>0.42610254012778553</v>
          </cell>
          <cell r="E588">
            <v>0.40883691448248782</v>
          </cell>
          <cell r="F588">
            <v>0.44557383108482718</v>
          </cell>
          <cell r="G588">
            <v>0.47292919641630071</v>
          </cell>
          <cell r="H588">
            <v>0.38975705229492841</v>
          </cell>
          <cell r="I588">
            <v>0.45872529584910193</v>
          </cell>
          <cell r="J588">
            <v>0.44804300109386203</v>
          </cell>
          <cell r="K588">
            <v>0.45841632798892412</v>
          </cell>
          <cell r="L588">
            <v>0.41214910394265236</v>
          </cell>
          <cell r="M588">
            <v>0.4106195905245153</v>
          </cell>
          <cell r="N588">
            <v>0.4144445427467634</v>
          </cell>
          <cell r="O588">
            <v>0.43039913176025241</v>
          </cell>
          <cell r="P588">
            <v>0.40486054665227045</v>
          </cell>
          <cell r="Q588">
            <v>0.41490949517532816</v>
          </cell>
          <cell r="R588">
            <v>0.41289014981509198</v>
          </cell>
          <cell r="S588">
            <v>0.42117979147093165</v>
          </cell>
          <cell r="T588">
            <v>0.42974409742220521</v>
          </cell>
          <cell r="U588">
            <v>0.4221452691672416</v>
          </cell>
          <cell r="V588">
            <v>0.42854102585707426</v>
          </cell>
          <cell r="W588">
            <v>0.43132855409260751</v>
          </cell>
          <cell r="X588">
            <v>0.43434702646493739</v>
          </cell>
          <cell r="Y588">
            <v>0.4325476791077616</v>
          </cell>
          <cell r="Z588">
            <v>0.43136461235801543</v>
          </cell>
          <cell r="AA588">
            <v>0.43039913176025241</v>
          </cell>
        </row>
        <row r="589">
          <cell r="C589">
            <v>0.52010423347373658</v>
          </cell>
          <cell r="D589">
            <v>0.55450265212467964</v>
          </cell>
          <cell r="E589">
            <v>0.55589940637798541</v>
          </cell>
          <cell r="F589">
            <v>0.59388100358422935</v>
          </cell>
          <cell r="G589">
            <v>0.5845964716617662</v>
          </cell>
          <cell r="H589">
            <v>0.51815051479279806</v>
          </cell>
          <cell r="I589">
            <v>0.58845700824499414</v>
          </cell>
          <cell r="J589">
            <v>0.54560161318804012</v>
          </cell>
          <cell r="K589">
            <v>0.56413695728909274</v>
          </cell>
          <cell r="L589">
            <v>0.55990945902907319</v>
          </cell>
          <cell r="M589">
            <v>0.55287858225778053</v>
          </cell>
          <cell r="N589">
            <v>0.54867920107772505</v>
          </cell>
          <cell r="O589">
            <v>0.55783252908072101</v>
          </cell>
          <cell r="P589">
            <v>0.52010423347373658</v>
          </cell>
          <cell r="Q589">
            <v>0.53722127332382485</v>
          </cell>
          <cell r="R589">
            <v>0.54308604004535777</v>
          </cell>
          <cell r="S589">
            <v>0.55611323202291452</v>
          </cell>
          <cell r="T589">
            <v>0.56143213543985004</v>
          </cell>
          <cell r="U589">
            <v>0.55399799630568858</v>
          </cell>
          <cell r="V589">
            <v>0.55912844960719799</v>
          </cell>
          <cell r="W589">
            <v>0.55803465168516286</v>
          </cell>
          <cell r="X589">
            <v>0.55882596270289675</v>
          </cell>
          <cell r="Y589">
            <v>0.5592350877192982</v>
          </cell>
          <cell r="Z589">
            <v>0.5584612449118046</v>
          </cell>
          <cell r="AA589">
            <v>0.55783252908072101</v>
          </cell>
        </row>
        <row r="590">
          <cell r="C590">
            <v>0.50331438041086896</v>
          </cell>
          <cell r="D590">
            <v>0.5000294659300184</v>
          </cell>
          <cell r="E590">
            <v>0.46946082185924726</v>
          </cell>
          <cell r="F590">
            <v>0.52115256673438237</v>
          </cell>
          <cell r="G590">
            <v>0.55407488986784137</v>
          </cell>
          <cell r="H590">
            <v>0.45346148261733343</v>
          </cell>
          <cell r="I590">
            <v>0.56274488344095441</v>
          </cell>
          <cell r="J590">
            <v>0.55237967593800918</v>
          </cell>
          <cell r="K590">
            <v>0.57076917476611699</v>
          </cell>
          <cell r="L590">
            <v>0.52072125290969573</v>
          </cell>
          <cell r="M590">
            <v>0.52727962138553797</v>
          </cell>
          <cell r="N590">
            <v>0.5211916929433511</v>
          </cell>
          <cell r="O590">
            <v>0.52147502421475023</v>
          </cell>
          <cell r="P590">
            <v>0.50331438041086896</v>
          </cell>
          <cell r="Q590">
            <v>0.50218893841931778</v>
          </cell>
          <cell r="R590">
            <v>0.49129183886534106</v>
          </cell>
          <cell r="S590">
            <v>0.49886732613456164</v>
          </cell>
          <cell r="T590">
            <v>0.50917566133694336</v>
          </cell>
          <cell r="U590">
            <v>0.49892144667852811</v>
          </cell>
          <cell r="V590">
            <v>0.50823471215919058</v>
          </cell>
          <cell r="W590">
            <v>0.5141676703251491</v>
          </cell>
          <cell r="X590">
            <v>0.52050439749856625</v>
          </cell>
          <cell r="Y590">
            <v>0.52045048328040677</v>
          </cell>
          <cell r="Z590">
            <v>0.52133051101736183</v>
          </cell>
          <cell r="AA590">
            <v>0.52147502421475023</v>
          </cell>
        </row>
        <row r="591">
          <cell r="C591">
            <v>0.52956181224189391</v>
          </cell>
          <cell r="D591">
            <v>0.56333010313014564</v>
          </cell>
          <cell r="E591">
            <v>0.52314747870188416</v>
          </cell>
          <cell r="F591">
            <v>0.54609901062304</v>
          </cell>
          <cell r="G591">
            <v>0.59348418628694954</v>
          </cell>
          <cell r="H591">
            <v>0.4833926893021524</v>
          </cell>
          <cell r="I591">
            <v>0.60287702363938811</v>
          </cell>
          <cell r="J591">
            <v>0.56797429011134914</v>
          </cell>
          <cell r="K591">
            <v>0.59409406838365209</v>
          </cell>
          <cell r="L591">
            <v>0.54669254993573058</v>
          </cell>
          <cell r="M591">
            <v>0.55591570541193358</v>
          </cell>
          <cell r="N591">
            <v>0.56491293301109247</v>
          </cell>
          <cell r="O591">
            <v>0.55544713608556595</v>
          </cell>
          <cell r="P591">
            <v>0.52956181224189391</v>
          </cell>
          <cell r="Q591">
            <v>0.54604545507405933</v>
          </cell>
          <cell r="R591">
            <v>0.53824634531156268</v>
          </cell>
          <cell r="S591">
            <v>0.54015724400068776</v>
          </cell>
          <cell r="T591">
            <v>0.54983841009647316</v>
          </cell>
          <cell r="U591">
            <v>0.53873887918095675</v>
          </cell>
          <cell r="V591">
            <v>0.54775656073345003</v>
          </cell>
          <cell r="W591">
            <v>0.55037456952165398</v>
          </cell>
          <cell r="X591">
            <v>0.55523011594087601</v>
          </cell>
          <cell r="Y591">
            <v>0.55443103501560709</v>
          </cell>
          <cell r="Z591">
            <v>0.55445120712719842</v>
          </cell>
          <cell r="AA591">
            <v>0.55544713608556595</v>
          </cell>
        </row>
        <row r="592">
          <cell r="C592">
            <v>0.46669662570094372</v>
          </cell>
          <cell r="D592">
            <v>0.48649411385260438</v>
          </cell>
          <cell r="E592">
            <v>0.46556570351856608</v>
          </cell>
          <cell r="F592">
            <v>0.49475320637388265</v>
          </cell>
          <cell r="G592">
            <v>0.52422457321471505</v>
          </cell>
          <cell r="H592">
            <v>0.43553030772088414</v>
          </cell>
          <cell r="I592">
            <v>0.48031791676651486</v>
          </cell>
          <cell r="J592">
            <v>0.46370678137573657</v>
          </cell>
          <cell r="K592">
            <v>0.50092094247099628</v>
          </cell>
          <cell r="L592">
            <v>0.47467090296360842</v>
          </cell>
          <cell r="M592">
            <v>0.46917879457922751</v>
          </cell>
          <cell r="N592">
            <v>0.46631675215714341</v>
          </cell>
          <cell r="O592">
            <v>0.47746781999285343</v>
          </cell>
          <cell r="P592">
            <v>0.46669662570094372</v>
          </cell>
          <cell r="Q592">
            <v>0.47623297928257613</v>
          </cell>
          <cell r="R592">
            <v>0.47257973817394455</v>
          </cell>
          <cell r="S592">
            <v>0.47822829236868281</v>
          </cell>
          <cell r="T592">
            <v>0.48651014704367057</v>
          </cell>
          <cell r="U592">
            <v>0.47788357237555745</v>
          </cell>
          <cell r="V592">
            <v>0.47839882896582131</v>
          </cell>
          <cell r="W592">
            <v>0.47667253848269298</v>
          </cell>
          <cell r="X592">
            <v>0.4795351494918178</v>
          </cell>
          <cell r="Y592">
            <v>0.47926166951675214</v>
          </cell>
          <cell r="Z592">
            <v>0.47831764697436335</v>
          </cell>
          <cell r="AA592">
            <v>0.47746781999285343</v>
          </cell>
        </row>
        <row r="593">
          <cell r="C593">
            <v>0.51717304925081475</v>
          </cell>
          <cell r="D593">
            <v>0.55040226829700523</v>
          </cell>
          <cell r="E593">
            <v>0.5398883967567234</v>
          </cell>
          <cell r="F593">
            <v>0.57045012127992223</v>
          </cell>
          <cell r="G593">
            <v>0.60801596540828207</v>
          </cell>
          <cell r="H593">
            <v>0.51069315889554479</v>
          </cell>
          <cell r="I593">
            <v>0.60882394168769272</v>
          </cell>
          <cell r="J593">
            <v>0.56977850297394372</v>
          </cell>
          <cell r="K593">
            <v>0.60362569422613432</v>
          </cell>
          <cell r="L593">
            <v>0.56707063817142389</v>
          </cell>
          <cell r="M593">
            <v>0.56780773401280382</v>
          </cell>
          <cell r="N593">
            <v>0.58232474742250262</v>
          </cell>
          <cell r="O593">
            <v>0.56411559809492862</v>
          </cell>
          <cell r="P593">
            <v>0.51717304925081475</v>
          </cell>
          <cell r="Q593">
            <v>0.53357707778774</v>
          </cell>
          <cell r="R593">
            <v>0.53567251461988297</v>
          </cell>
          <cell r="S593">
            <v>0.54451500306714018</v>
          </cell>
          <cell r="T593">
            <v>0.55587120347111207</v>
          </cell>
          <cell r="U593">
            <v>0.54760741164807236</v>
          </cell>
          <cell r="V593">
            <v>0.55630141579285597</v>
          </cell>
          <cell r="W593">
            <v>0.55818406340432436</v>
          </cell>
          <cell r="X593">
            <v>0.56333576295553489</v>
          </cell>
          <cell r="Y593">
            <v>0.5640570383830974</v>
          </cell>
          <cell r="Z593">
            <v>0.56202461025406358</v>
          </cell>
          <cell r="AA593">
            <v>0.56411559809492862</v>
          </cell>
        </row>
        <row r="594">
          <cell r="C594">
            <v>0.57161871261968022</v>
          </cell>
          <cell r="D594">
            <v>0.61046362564003442</v>
          </cell>
          <cell r="E594">
            <v>0.58750083985240176</v>
          </cell>
          <cell r="F594">
            <v>0.62539106888089702</v>
          </cell>
          <cell r="G594">
            <v>0.6573142302708076</v>
          </cell>
          <cell r="H594">
            <v>0.5574900648752168</v>
          </cell>
          <cell r="I594">
            <v>0.66279867684624327</v>
          </cell>
          <cell r="J594">
            <v>0.61589195311537126</v>
          </cell>
          <cell r="K594">
            <v>0.6296461530580133</v>
          </cell>
          <cell r="L594">
            <v>0.60344793265251762</v>
          </cell>
          <cell r="M594">
            <v>0.60248513325346531</v>
          </cell>
          <cell r="N594">
            <v>0.61891551264189515</v>
          </cell>
          <cell r="O594">
            <v>0.61108506489761394</v>
          </cell>
          <cell r="P594">
            <v>0.57161871261968022</v>
          </cell>
          <cell r="Q594">
            <v>0.59072549425743948</v>
          </cell>
          <cell r="R594">
            <v>0.58957108304519534</v>
          </cell>
          <cell r="S594">
            <v>0.59859954090688106</v>
          </cell>
          <cell r="T594">
            <v>0.6093806032648571</v>
          </cell>
          <cell r="U594">
            <v>0.60018985216417509</v>
          </cell>
          <cell r="V594">
            <v>0.60926827519644033</v>
          </cell>
          <cell r="W594">
            <v>0.61012164074930286</v>
          </cell>
          <cell r="X594">
            <v>0.61211516400240562</v>
          </cell>
          <cell r="Y594">
            <v>0.61133618171137416</v>
          </cell>
          <cell r="Z594">
            <v>0.61035949582901217</v>
          </cell>
          <cell r="AA594">
            <v>0.61108506489761394</v>
          </cell>
        </row>
        <row r="929">
          <cell r="C929">
            <v>44004.79</v>
          </cell>
          <cell r="D929">
            <v>265218.35000000003</v>
          </cell>
          <cell r="E929">
            <v>37574.06</v>
          </cell>
          <cell r="F929">
            <v>36174.06</v>
          </cell>
          <cell r="G929">
            <v>61124.06</v>
          </cell>
          <cell r="H929">
            <v>74674.06</v>
          </cell>
          <cell r="I929">
            <v>29574.06</v>
          </cell>
          <cell r="J929">
            <v>20624.060000000001</v>
          </cell>
          <cell r="K929">
            <v>102624.06</v>
          </cell>
          <cell r="L929">
            <v>89224.06</v>
          </cell>
          <cell r="M929">
            <v>161724.06</v>
          </cell>
          <cell r="N929">
            <v>118374.06</v>
          </cell>
        </row>
        <row r="930">
          <cell r="C930">
            <v>55665414.329999998</v>
          </cell>
          <cell r="D930">
            <v>58498138.730000004</v>
          </cell>
          <cell r="E930">
            <v>58177181.339999996</v>
          </cell>
          <cell r="F930">
            <v>63936711.74000001</v>
          </cell>
          <cell r="G930">
            <v>58943593.800000004</v>
          </cell>
          <cell r="H930">
            <v>56306129.390000001</v>
          </cell>
          <cell r="I930">
            <v>63986368.719999999</v>
          </cell>
          <cell r="J930">
            <v>60866043.529999994</v>
          </cell>
          <cell r="K930">
            <v>60923671.939999998</v>
          </cell>
          <cell r="L930">
            <v>62435338.229999989</v>
          </cell>
          <cell r="M930">
            <v>63403620.70000001</v>
          </cell>
          <cell r="N930">
            <v>63529976.67636364</v>
          </cell>
        </row>
        <row r="931">
          <cell r="C931">
            <v>973210.35</v>
          </cell>
          <cell r="D931">
            <v>1017888.8900000001</v>
          </cell>
          <cell r="E931">
            <v>996132.03999999992</v>
          </cell>
          <cell r="F931">
            <v>1089178.57</v>
          </cell>
          <cell r="G931">
            <v>1025572.6500000001</v>
          </cell>
          <cell r="H931">
            <v>1076224.8999999999</v>
          </cell>
          <cell r="I931">
            <v>1214580.82</v>
          </cell>
          <cell r="J931">
            <v>1185461.2200000002</v>
          </cell>
          <cell r="K931">
            <v>1170416.75</v>
          </cell>
          <cell r="L931">
            <v>1083260.17</v>
          </cell>
          <cell r="M931">
            <v>1082053.3400000001</v>
          </cell>
          <cell r="N931">
            <v>1126655.4945454546</v>
          </cell>
        </row>
        <row r="932">
          <cell r="C932">
            <v>6045057.9100000001</v>
          </cell>
          <cell r="D932">
            <v>6224103.7200000007</v>
          </cell>
          <cell r="E932">
            <v>6297321.4799999995</v>
          </cell>
          <cell r="F932">
            <v>6465423.5699999994</v>
          </cell>
          <cell r="G932">
            <v>6226624.5999999987</v>
          </cell>
          <cell r="H932">
            <v>6070089.4900000012</v>
          </cell>
          <cell r="I932">
            <v>6917409.7699999996</v>
          </cell>
          <cell r="J932">
            <v>6810551.25</v>
          </cell>
          <cell r="K932">
            <v>6454424.9199999999</v>
          </cell>
          <cell r="L932">
            <v>6292156.0899999999</v>
          </cell>
          <cell r="M932">
            <v>6294312.4899999993</v>
          </cell>
          <cell r="N932">
            <v>5939102.129999999</v>
          </cell>
        </row>
        <row r="933">
          <cell r="C933">
            <v>9259567.6899999995</v>
          </cell>
          <cell r="D933">
            <v>9844696.7000000011</v>
          </cell>
          <cell r="E933">
            <v>9659292.3399999999</v>
          </cell>
          <cell r="F933">
            <v>11084787.270000001</v>
          </cell>
          <cell r="G933">
            <v>9994798.9699999988</v>
          </cell>
          <cell r="H933">
            <v>9219748.6799999997</v>
          </cell>
          <cell r="I933">
            <v>10593970.090000002</v>
          </cell>
          <cell r="J933">
            <v>9994716.379999999</v>
          </cell>
          <cell r="K933">
            <v>11810710.83</v>
          </cell>
          <cell r="L933">
            <v>9761535.620000001</v>
          </cell>
          <cell r="M933">
            <v>9831969.9100000001</v>
          </cell>
          <cell r="N933">
            <v>9778043.2409090903</v>
          </cell>
        </row>
        <row r="934">
          <cell r="C934">
            <v>2590996.67</v>
          </cell>
          <cell r="D934">
            <v>2728300.1099999994</v>
          </cell>
          <cell r="E934">
            <v>2681164.5999999996</v>
          </cell>
          <cell r="F934">
            <v>2981806.57</v>
          </cell>
          <cell r="G934">
            <v>2892325.53</v>
          </cell>
          <cell r="H934">
            <v>2595919.92</v>
          </cell>
          <cell r="I934">
            <v>2910667.2199999997</v>
          </cell>
          <cell r="J934">
            <v>2711137.7799999993</v>
          </cell>
          <cell r="K934">
            <v>2715311.9200000004</v>
          </cell>
          <cell r="L934">
            <v>2922577.7699999996</v>
          </cell>
          <cell r="M934">
            <v>2894371.23</v>
          </cell>
          <cell r="N934">
            <v>2931773.3763636365</v>
          </cell>
        </row>
        <row r="935">
          <cell r="C935">
            <v>2355228.5099999998</v>
          </cell>
          <cell r="D935">
            <v>2287914.14</v>
          </cell>
          <cell r="E935">
            <v>2257677.21</v>
          </cell>
          <cell r="F935">
            <v>2456729.02</v>
          </cell>
          <cell r="G935">
            <v>2327362.19</v>
          </cell>
          <cell r="H935">
            <v>2170963.0900000003</v>
          </cell>
          <cell r="I935">
            <v>2434626.75</v>
          </cell>
          <cell r="J935">
            <v>2386877.0799999996</v>
          </cell>
          <cell r="K935">
            <v>2544636.96</v>
          </cell>
          <cell r="L935">
            <v>2454437.9499999997</v>
          </cell>
          <cell r="M935">
            <v>2476634.0600000005</v>
          </cell>
          <cell r="N935">
            <v>2464705.0045454544</v>
          </cell>
        </row>
        <row r="936">
          <cell r="C936">
            <v>3133563.3399999994</v>
          </cell>
          <cell r="D936">
            <v>3005962.5799999996</v>
          </cell>
          <cell r="E936">
            <v>3223172.4999999995</v>
          </cell>
          <cell r="F936">
            <v>3289948.98</v>
          </cell>
          <cell r="G936">
            <v>3199996.92</v>
          </cell>
          <cell r="H936">
            <v>3000967.69</v>
          </cell>
          <cell r="I936">
            <v>3580262.2900000005</v>
          </cell>
          <cell r="J936">
            <v>3342113.58</v>
          </cell>
          <cell r="K936">
            <v>3285489.89</v>
          </cell>
          <cell r="L936">
            <v>3117231.5900000003</v>
          </cell>
          <cell r="M936">
            <v>3461789.0300000003</v>
          </cell>
          <cell r="N936">
            <v>3332739.79</v>
          </cell>
        </row>
        <row r="937">
          <cell r="C937">
            <v>2019901.8800000004</v>
          </cell>
          <cell r="D937">
            <v>2086638.7600000002</v>
          </cell>
          <cell r="E937">
            <v>2098819.08</v>
          </cell>
          <cell r="F937">
            <v>2149774.7800000003</v>
          </cell>
          <cell r="G937">
            <v>2128720.65</v>
          </cell>
          <cell r="H937">
            <v>1980312.7500000002</v>
          </cell>
          <cell r="I937">
            <v>2403656.0599999996</v>
          </cell>
          <cell r="J937">
            <v>2295511.8699999996</v>
          </cell>
          <cell r="K937">
            <v>2228313.14</v>
          </cell>
          <cell r="L937">
            <v>2142656.5399999996</v>
          </cell>
          <cell r="M937">
            <v>2205938.0499999998</v>
          </cell>
          <cell r="N937">
            <v>2180316.0354545452</v>
          </cell>
        </row>
        <row r="938">
          <cell r="C938">
            <v>6484594.1699999999</v>
          </cell>
          <cell r="D938">
            <v>6849013.6899999995</v>
          </cell>
          <cell r="E938">
            <v>6622185.0200000005</v>
          </cell>
          <cell r="F938">
            <v>7005064.5199999996</v>
          </cell>
          <cell r="G938">
            <v>6593339.9699999997</v>
          </cell>
          <cell r="H938">
            <v>6261341.4399999995</v>
          </cell>
          <cell r="I938">
            <v>7059233.0599999987</v>
          </cell>
          <cell r="J938">
            <v>7611068.3100000005</v>
          </cell>
          <cell r="K938">
            <v>7341419.0099999998</v>
          </cell>
          <cell r="L938">
            <v>7387484.8099999996</v>
          </cell>
          <cell r="M938">
            <v>7150865.0099999988</v>
          </cell>
          <cell r="N938">
            <v>6836580.8836363647</v>
          </cell>
        </row>
        <row r="939">
          <cell r="C939">
            <v>369747.6</v>
          </cell>
          <cell r="D939">
            <v>378001.26999999996</v>
          </cell>
          <cell r="E939">
            <v>371498.7</v>
          </cell>
          <cell r="F939">
            <v>399599.95</v>
          </cell>
          <cell r="G939">
            <v>390704.88999999996</v>
          </cell>
          <cell r="H939">
            <v>373583.14</v>
          </cell>
          <cell r="I939">
            <v>427909.79000000004</v>
          </cell>
          <cell r="J939">
            <v>422019.80999999994</v>
          </cell>
          <cell r="K939">
            <v>444002.63999999996</v>
          </cell>
          <cell r="L939">
            <v>426784.83000000007</v>
          </cell>
          <cell r="M939">
            <v>412804.91000000003</v>
          </cell>
          <cell r="N939">
            <v>399308.98454545456</v>
          </cell>
        </row>
        <row r="940">
          <cell r="C940">
            <v>15513252.41</v>
          </cell>
          <cell r="D940">
            <v>15802894.870000001</v>
          </cell>
          <cell r="E940">
            <v>16302676.83</v>
          </cell>
          <cell r="F940">
            <v>16954617.5</v>
          </cell>
          <cell r="G940">
            <v>16940533.210000001</v>
          </cell>
          <cell r="H940">
            <v>15792100.709999997</v>
          </cell>
          <cell r="I940">
            <v>18486237.169999998</v>
          </cell>
          <cell r="J940">
            <v>18178969.789999999</v>
          </cell>
          <cell r="K940">
            <v>17639130.27</v>
          </cell>
          <cell r="L940">
            <v>16676794.260000002</v>
          </cell>
          <cell r="M940">
            <v>16770067.379999999</v>
          </cell>
          <cell r="N940">
            <v>16755488.460909093</v>
          </cell>
        </row>
        <row r="941">
          <cell r="C941">
            <v>1751355.7599999998</v>
          </cell>
          <cell r="D941">
            <v>1794408.26</v>
          </cell>
          <cell r="E941">
            <v>1888324.03</v>
          </cell>
          <cell r="F941">
            <v>2103800.0700000003</v>
          </cell>
          <cell r="G941">
            <v>1931355</v>
          </cell>
          <cell r="H941">
            <v>1810659.16</v>
          </cell>
          <cell r="I941">
            <v>2176922.6100000003</v>
          </cell>
          <cell r="J941">
            <v>2115615.5100000002</v>
          </cell>
          <cell r="K941">
            <v>1917182.57</v>
          </cell>
          <cell r="L941">
            <v>1958329.7400000002</v>
          </cell>
          <cell r="M941">
            <v>1906322.9100000001</v>
          </cell>
          <cell r="N941">
            <v>1891456.5981818184</v>
          </cell>
        </row>
        <row r="942">
          <cell r="C942">
            <v>2199690.6999999997</v>
          </cell>
          <cell r="D942">
            <v>2227535.3500000006</v>
          </cell>
          <cell r="E942">
            <v>2314498.02</v>
          </cell>
          <cell r="F942">
            <v>2526258.39</v>
          </cell>
          <cell r="G942">
            <v>2442329.67</v>
          </cell>
          <cell r="H942">
            <v>2270301.87</v>
          </cell>
          <cell r="I942">
            <v>2607299.4300000002</v>
          </cell>
          <cell r="J942">
            <v>2739428.6199999996</v>
          </cell>
          <cell r="K942">
            <v>2389495.4299999997</v>
          </cell>
          <cell r="L942">
            <v>2369274.16</v>
          </cell>
          <cell r="M942">
            <v>2350884.7800000007</v>
          </cell>
          <cell r="N942">
            <v>2245449.603636364</v>
          </cell>
        </row>
        <row r="943">
          <cell r="C943">
            <v>4518241.04</v>
          </cell>
          <cell r="D943">
            <v>4788775.37</v>
          </cell>
          <cell r="E943">
            <v>4830051.75</v>
          </cell>
          <cell r="F943">
            <v>4930607.87</v>
          </cell>
          <cell r="G943">
            <v>4791297.4799999995</v>
          </cell>
          <cell r="H943">
            <v>4380108.25</v>
          </cell>
          <cell r="I943">
            <v>4971519.8400000008</v>
          </cell>
          <cell r="J943">
            <v>4860436.669999999</v>
          </cell>
          <cell r="K943">
            <v>4636960.24</v>
          </cell>
          <cell r="L943">
            <v>4720857.74</v>
          </cell>
          <cell r="M943">
            <v>4762926.1899999995</v>
          </cell>
          <cell r="N943">
            <v>4665416.297272726</v>
          </cell>
        </row>
        <row r="944">
          <cell r="C944">
            <v>1753558.36</v>
          </cell>
          <cell r="D944">
            <v>1796776.6600000001</v>
          </cell>
          <cell r="E944">
            <v>1875545.69</v>
          </cell>
          <cell r="F944">
            <v>1968063.8599999999</v>
          </cell>
          <cell r="G944">
            <v>1863325.81</v>
          </cell>
          <cell r="H944">
            <v>1707349.8299999998</v>
          </cell>
          <cell r="I944">
            <v>2164999.06</v>
          </cell>
          <cell r="J944">
            <v>2018022.97</v>
          </cell>
          <cell r="K944">
            <v>1892893.53</v>
          </cell>
          <cell r="L944">
            <v>1816851.8599999999</v>
          </cell>
          <cell r="M944">
            <v>1847309.74</v>
          </cell>
          <cell r="N944">
            <v>1799162.0563636364</v>
          </cell>
        </row>
        <row r="945">
          <cell r="C945">
            <v>1117718.68</v>
          </cell>
          <cell r="D945">
            <v>1068740.1400000001</v>
          </cell>
          <cell r="E945">
            <v>1155508.1100000001</v>
          </cell>
          <cell r="F945">
            <v>1218742.22</v>
          </cell>
          <cell r="G945">
            <v>1174721.0100000002</v>
          </cell>
          <cell r="H945">
            <v>1098291.1999999997</v>
          </cell>
          <cell r="I945">
            <v>1215640.43</v>
          </cell>
          <cell r="J945">
            <v>1148547.2999999998</v>
          </cell>
          <cell r="K945">
            <v>1189810.1299999999</v>
          </cell>
          <cell r="L945">
            <v>1167142.57</v>
          </cell>
          <cell r="M945">
            <v>1129309.2999999998</v>
          </cell>
          <cell r="N945">
            <v>1098494.8781818182</v>
          </cell>
        </row>
        <row r="946">
          <cell r="C946">
            <v>10715428.850000001</v>
          </cell>
          <cell r="D946">
            <v>6640107.1299999999</v>
          </cell>
          <cell r="E946">
            <v>6665736.9100000001</v>
          </cell>
          <cell r="F946">
            <v>7095107.5599999996</v>
          </cell>
          <cell r="G946">
            <v>9694202.3300000001</v>
          </cell>
          <cell r="H946">
            <v>6326079.6000000015</v>
          </cell>
          <cell r="I946">
            <v>6917984.959999999</v>
          </cell>
          <cell r="J946">
            <v>6679438.9700000007</v>
          </cell>
          <cell r="K946">
            <v>6865150.2400000002</v>
          </cell>
          <cell r="L946">
            <v>6851940.6899999995</v>
          </cell>
          <cell r="M946">
            <v>6843004.1699999999</v>
          </cell>
          <cell r="N946">
            <v>6844951.4499999993</v>
          </cell>
        </row>
        <row r="947">
          <cell r="C947">
            <v>2018513.75</v>
          </cell>
          <cell r="D947">
            <v>2120866.5700000003</v>
          </cell>
          <cell r="E947">
            <v>2113512.81</v>
          </cell>
          <cell r="F947">
            <v>2262250.27</v>
          </cell>
          <cell r="G947">
            <v>2040912.5300000003</v>
          </cell>
          <cell r="H947">
            <v>1840846.95</v>
          </cell>
          <cell r="I947">
            <v>1949931.0899999999</v>
          </cell>
          <cell r="J947">
            <v>1996590.65</v>
          </cell>
          <cell r="K947">
            <v>1969072.7199999997</v>
          </cell>
          <cell r="L947">
            <v>2046947.35</v>
          </cell>
          <cell r="M947">
            <v>1962564.2500000002</v>
          </cell>
          <cell r="N947">
            <v>1998931.6754545453</v>
          </cell>
        </row>
        <row r="948">
          <cell r="C948">
            <v>9396839.6799999997</v>
          </cell>
          <cell r="D948">
            <v>9864490.0899999999</v>
          </cell>
          <cell r="E948">
            <v>9595087.8300000001</v>
          </cell>
          <cell r="F948">
            <v>9710741.3499999996</v>
          </cell>
          <cell r="G948">
            <v>9642403.4699999988</v>
          </cell>
          <cell r="H948">
            <v>9292677.8500000015</v>
          </cell>
          <cell r="I948">
            <v>10218394.98</v>
          </cell>
          <cell r="J948">
            <v>10103591.73</v>
          </cell>
          <cell r="K948">
            <v>9672943.1499999985</v>
          </cell>
          <cell r="L948">
            <v>10168622.93</v>
          </cell>
          <cell r="M948">
            <v>10011832.02</v>
          </cell>
          <cell r="N948">
            <v>10199908.647272728</v>
          </cell>
        </row>
        <row r="949">
          <cell r="C949">
            <v>1734128.5599999998</v>
          </cell>
          <cell r="D949">
            <v>1754673.9200000002</v>
          </cell>
          <cell r="E949">
            <v>1764400.3</v>
          </cell>
          <cell r="F949">
            <v>1888239.6700000002</v>
          </cell>
          <cell r="G949">
            <v>1757618.9999999998</v>
          </cell>
          <cell r="H949">
            <v>1613496.3500000003</v>
          </cell>
          <cell r="I949">
            <v>1870067.7799999998</v>
          </cell>
          <cell r="J949">
            <v>1889582.8</v>
          </cell>
          <cell r="K949">
            <v>1864890.87</v>
          </cell>
          <cell r="L949">
            <v>1884612.7100000002</v>
          </cell>
          <cell r="M949">
            <v>1797193.8499999999</v>
          </cell>
          <cell r="N949">
            <v>1856435.4663636363</v>
          </cell>
        </row>
        <row r="950">
          <cell r="C950">
            <v>15015792.66</v>
          </cell>
          <cell r="D950">
            <v>15388415.66</v>
          </cell>
          <cell r="E950">
            <v>14813713.530000001</v>
          </cell>
          <cell r="F950">
            <v>15954702.860000001</v>
          </cell>
          <cell r="G950">
            <v>14664731.079999998</v>
          </cell>
          <cell r="H950">
            <v>14458802.879999999</v>
          </cell>
          <cell r="I950">
            <v>16347726.23</v>
          </cell>
          <cell r="J950">
            <v>15288870.059999999</v>
          </cell>
          <cell r="K950">
            <v>16125695.629999997</v>
          </cell>
          <cell r="L950">
            <v>15945237.399999999</v>
          </cell>
          <cell r="M950">
            <v>16252984.1</v>
          </cell>
          <cell r="N950">
            <v>16200418.940909091</v>
          </cell>
        </row>
        <row r="951">
          <cell r="C951">
            <v>2575291.6999999997</v>
          </cell>
          <cell r="D951">
            <v>2658141.0700000003</v>
          </cell>
          <cell r="E951">
            <v>2652758.88</v>
          </cell>
          <cell r="F951">
            <v>2887859.4800000004</v>
          </cell>
          <cell r="G951">
            <v>2830022.0999999992</v>
          </cell>
          <cell r="H951">
            <v>2619479.37</v>
          </cell>
          <cell r="I951">
            <v>2930949.5400000005</v>
          </cell>
          <cell r="J951">
            <v>2960705.69</v>
          </cell>
          <cell r="K951">
            <v>2981068.0999999996</v>
          </cell>
          <cell r="L951">
            <v>2787724.69</v>
          </cell>
          <cell r="M951">
            <v>2792684.7300000004</v>
          </cell>
          <cell r="N951">
            <v>2731385.062727273</v>
          </cell>
        </row>
        <row r="952">
          <cell r="C952">
            <v>907356.12</v>
          </cell>
          <cell r="D952">
            <v>933704.52999999991</v>
          </cell>
          <cell r="E952">
            <v>974307.97000000009</v>
          </cell>
          <cell r="F952">
            <v>1041288.29</v>
          </cell>
          <cell r="G952">
            <v>927901.06</v>
          </cell>
          <cell r="H952">
            <v>916716.22</v>
          </cell>
          <cell r="I952">
            <v>997463.55</v>
          </cell>
          <cell r="J952">
            <v>961620.28</v>
          </cell>
          <cell r="K952">
            <v>962489.68000000017</v>
          </cell>
          <cell r="L952">
            <v>990998.24</v>
          </cell>
          <cell r="M952">
            <v>980800.12</v>
          </cell>
          <cell r="N952">
            <v>995610.69181818189</v>
          </cell>
        </row>
        <row r="953">
          <cell r="C953">
            <v>1387524.6900000004</v>
          </cell>
          <cell r="D953">
            <v>1335284.43</v>
          </cell>
          <cell r="E953">
            <v>1296966.8399999999</v>
          </cell>
          <cell r="F953">
            <v>1430553.5</v>
          </cell>
          <cell r="G953">
            <v>1394441.9400000002</v>
          </cell>
          <cell r="H953">
            <v>1265104.3900000001</v>
          </cell>
          <cell r="I953">
            <v>1501052.83</v>
          </cell>
          <cell r="J953">
            <v>1533298.21</v>
          </cell>
          <cell r="K953">
            <v>1549679.8199999998</v>
          </cell>
          <cell r="L953">
            <v>1475874.97</v>
          </cell>
          <cell r="M953">
            <v>1485074.7999999998</v>
          </cell>
          <cell r="N953">
            <v>1432611.8754545455</v>
          </cell>
        </row>
        <row r="954">
          <cell r="C954">
            <v>7109697.8500000006</v>
          </cell>
          <cell r="D954">
            <v>7313038.1500000004</v>
          </cell>
          <cell r="E954">
            <v>7111309.7199999988</v>
          </cell>
          <cell r="F954">
            <v>7396361.3699999992</v>
          </cell>
          <cell r="G954">
            <v>7278973.6399999997</v>
          </cell>
          <cell r="H954">
            <v>6612225.8700000001</v>
          </cell>
          <cell r="I954">
            <v>7834427.3100000005</v>
          </cell>
          <cell r="J954">
            <v>7653707.790000001</v>
          </cell>
          <cell r="K954">
            <v>7810771.7300000004</v>
          </cell>
          <cell r="L954">
            <v>7504507.9399999995</v>
          </cell>
          <cell r="M954">
            <v>7631691.4100000001</v>
          </cell>
          <cell r="N954">
            <v>7462945.8981818175</v>
          </cell>
        </row>
        <row r="955">
          <cell r="C955">
            <v>1178069.5</v>
          </cell>
          <cell r="D955">
            <v>1193776.5199999998</v>
          </cell>
          <cell r="E955">
            <v>1182824.3400000001</v>
          </cell>
          <cell r="F955">
            <v>1267084.8599999999</v>
          </cell>
          <cell r="G955">
            <v>1219886.9500000002</v>
          </cell>
          <cell r="H955">
            <v>1119978.42</v>
          </cell>
          <cell r="I955">
            <v>1182504.54</v>
          </cell>
          <cell r="J955">
            <v>1179383.67</v>
          </cell>
          <cell r="K955">
            <v>1238905.22</v>
          </cell>
          <cell r="L955">
            <v>1218037.4300000002</v>
          </cell>
          <cell r="M955">
            <v>1209845.97</v>
          </cell>
          <cell r="N955">
            <v>1165834.6945454546</v>
          </cell>
        </row>
        <row r="956">
          <cell r="C956">
            <v>1465454.8399999999</v>
          </cell>
          <cell r="D956">
            <v>1509472.36</v>
          </cell>
          <cell r="E956">
            <v>1515751.05</v>
          </cell>
          <cell r="F956">
            <v>1631016.3700000003</v>
          </cell>
          <cell r="G956">
            <v>1566635.7</v>
          </cell>
          <cell r="H956">
            <v>1473320.5200000003</v>
          </cell>
          <cell r="I956">
            <v>1693314.3</v>
          </cell>
          <cell r="J956">
            <v>1639888.9300000002</v>
          </cell>
          <cell r="K956">
            <v>1712131.31</v>
          </cell>
          <cell r="L956">
            <v>1656019.86</v>
          </cell>
          <cell r="M956">
            <v>1682344.17</v>
          </cell>
          <cell r="N956">
            <v>1667455.9954545456</v>
          </cell>
        </row>
        <row r="1621">
          <cell r="C1621">
            <v>7015585.2699999996</v>
          </cell>
          <cell r="D1621">
            <v>8062711.5999999996</v>
          </cell>
          <cell r="E1621">
            <v>7799425.4899999993</v>
          </cell>
          <cell r="F1621">
            <v>8384004.879999999</v>
          </cell>
          <cell r="G1621">
            <v>7781463.2200000016</v>
          </cell>
          <cell r="H1621">
            <v>7976961.0099999998</v>
          </cell>
          <cell r="I1621">
            <v>7830977.0599999996</v>
          </cell>
          <cell r="J1621">
            <v>7941371.5899999999</v>
          </cell>
          <cell r="K1621">
            <v>8161808.6200000001</v>
          </cell>
          <cell r="L1621">
            <v>8215853.0999999996</v>
          </cell>
          <cell r="M1621">
            <v>9056054.4699999988</v>
          </cell>
          <cell r="N1621">
            <v>9343143.3072727267</v>
          </cell>
        </row>
        <row r="1622">
          <cell r="C1622">
            <v>17318046.960200004</v>
          </cell>
          <cell r="D1622">
            <v>17329295.98</v>
          </cell>
          <cell r="E1622">
            <v>17339480.859999999</v>
          </cell>
          <cell r="F1622">
            <v>17430645.649999999</v>
          </cell>
          <cell r="G1622">
            <v>15612690.169999998</v>
          </cell>
          <cell r="H1622">
            <v>21105146.850000005</v>
          </cell>
          <cell r="I1622">
            <v>17001557.579999994</v>
          </cell>
          <cell r="J1622">
            <v>20877151.43</v>
          </cell>
          <cell r="K1622">
            <v>19146318.259999998</v>
          </cell>
          <cell r="L1622">
            <v>18698922.010000002</v>
          </cell>
          <cell r="M1622">
            <v>21333536.449999999</v>
          </cell>
          <cell r="N1622">
            <v>18447169.674563635</v>
          </cell>
        </row>
        <row r="1623">
          <cell r="C1623">
            <v>848072.05999999994</v>
          </cell>
          <cell r="D1623">
            <v>838601.59000000008</v>
          </cell>
          <cell r="E1623">
            <v>869273.52999999991</v>
          </cell>
          <cell r="F1623">
            <v>826141.1</v>
          </cell>
          <cell r="G1623">
            <v>1138051.98</v>
          </cell>
          <cell r="H1623">
            <v>1096017.28</v>
          </cell>
          <cell r="I1623">
            <v>1246499.68</v>
          </cell>
          <cell r="J1623">
            <v>983767.34999999986</v>
          </cell>
          <cell r="K1623">
            <v>978737.99000000011</v>
          </cell>
          <cell r="L1623">
            <v>1028522.0199999999</v>
          </cell>
          <cell r="M1623">
            <v>929287.14</v>
          </cell>
          <cell r="N1623">
            <v>981071.27</v>
          </cell>
        </row>
        <row r="1624">
          <cell r="C1624">
            <v>3216599.2897999999</v>
          </cell>
          <cell r="D1624">
            <v>3344663.3599999994</v>
          </cell>
          <cell r="E1624">
            <v>3658360.0399999996</v>
          </cell>
          <cell r="F1624">
            <v>2758655.3200000003</v>
          </cell>
          <cell r="G1624">
            <v>2780952.57</v>
          </cell>
          <cell r="H1624">
            <v>2943577.14</v>
          </cell>
          <cell r="I1624">
            <v>3044179.38</v>
          </cell>
          <cell r="J1624">
            <v>3006673.38</v>
          </cell>
          <cell r="K1624">
            <v>3011281.6500000004</v>
          </cell>
          <cell r="L1624">
            <v>2959321.57</v>
          </cell>
          <cell r="M1624">
            <v>3198964.27</v>
          </cell>
          <cell r="N1624">
            <v>3028890.6963454541</v>
          </cell>
        </row>
        <row r="1625">
          <cell r="C1625">
            <v>2283844.08</v>
          </cell>
          <cell r="D1625">
            <v>2667619.2100000004</v>
          </cell>
          <cell r="E1625">
            <v>2854606.75</v>
          </cell>
          <cell r="F1625">
            <v>2882799.35</v>
          </cell>
          <cell r="G1625">
            <v>2608095.1900000004</v>
          </cell>
          <cell r="H1625">
            <v>2875360.5399999996</v>
          </cell>
          <cell r="I1625">
            <v>2889421.52</v>
          </cell>
          <cell r="J1625">
            <v>4415919.47</v>
          </cell>
          <cell r="K1625">
            <v>4298535.0000000009</v>
          </cell>
          <cell r="L1625">
            <v>3174629.99</v>
          </cell>
          <cell r="M1625">
            <v>2629385.5100000007</v>
          </cell>
          <cell r="N1625">
            <v>3385113.5772727272</v>
          </cell>
        </row>
        <row r="1626">
          <cell r="C1626">
            <v>296012.59000000008</v>
          </cell>
          <cell r="D1626">
            <v>1362823.39</v>
          </cell>
          <cell r="E1626">
            <v>1278715.1900000002</v>
          </cell>
          <cell r="F1626">
            <v>1256891.7600000002</v>
          </cell>
          <cell r="G1626">
            <v>1326303.8600000001</v>
          </cell>
          <cell r="H1626">
            <v>1288385.6000000001</v>
          </cell>
          <cell r="I1626">
            <v>1450047.0600000003</v>
          </cell>
          <cell r="J1626">
            <v>1874657.8599999999</v>
          </cell>
          <cell r="K1626">
            <v>3845197.19</v>
          </cell>
          <cell r="L1626">
            <v>1251406.8199999998</v>
          </cell>
          <cell r="M1626">
            <v>611093.84000000008</v>
          </cell>
          <cell r="N1626">
            <v>1461797.4345454541</v>
          </cell>
        </row>
        <row r="1627">
          <cell r="C1627">
            <v>705044.1399999999</v>
          </cell>
          <cell r="D1627">
            <v>985304.39999999991</v>
          </cell>
          <cell r="E1627">
            <v>1244295.3099999996</v>
          </cell>
          <cell r="F1627">
            <v>1114741.5900000001</v>
          </cell>
          <cell r="G1627">
            <v>1017861.1500000001</v>
          </cell>
          <cell r="H1627">
            <v>1314610.3299999998</v>
          </cell>
          <cell r="I1627">
            <v>1201896.0599999998</v>
          </cell>
          <cell r="J1627">
            <v>1122279.01</v>
          </cell>
          <cell r="K1627">
            <v>1908804.1699999997</v>
          </cell>
          <cell r="L1627">
            <v>1130162.69</v>
          </cell>
          <cell r="M1627">
            <v>639098.98</v>
          </cell>
          <cell r="N1627">
            <v>1016401.9772727273</v>
          </cell>
        </row>
        <row r="1628">
          <cell r="C1628">
            <v>940597.70000000007</v>
          </cell>
          <cell r="D1628">
            <v>1005322.0399999998</v>
          </cell>
          <cell r="E1628">
            <v>1057396.6599999999</v>
          </cell>
          <cell r="F1628">
            <v>1090635.4500000002</v>
          </cell>
          <cell r="G1628">
            <v>1083598.3700000001</v>
          </cell>
          <cell r="H1628">
            <v>1060550.08</v>
          </cell>
          <cell r="I1628">
            <v>1184724.5499999998</v>
          </cell>
          <cell r="J1628">
            <v>515269.68999999983</v>
          </cell>
          <cell r="K1628">
            <v>2686456.52</v>
          </cell>
          <cell r="L1628">
            <v>1292241.0300000003</v>
          </cell>
          <cell r="M1628">
            <v>-47629.520000000019</v>
          </cell>
          <cell r="N1628">
            <v>1227097.1418181821</v>
          </cell>
        </row>
        <row r="1629">
          <cell r="C1629">
            <v>1060442.05</v>
          </cell>
          <cell r="D1629">
            <v>1063095.4600000002</v>
          </cell>
          <cell r="E1629">
            <v>1012152.81</v>
          </cell>
          <cell r="F1629">
            <v>1007680.0800000001</v>
          </cell>
          <cell r="G1629">
            <v>1129657.76</v>
          </cell>
          <cell r="H1629">
            <v>1134870.44</v>
          </cell>
          <cell r="I1629">
            <v>1494474.91</v>
          </cell>
          <cell r="J1629">
            <v>1351064.8400000003</v>
          </cell>
          <cell r="K1629">
            <v>1127981.6599999999</v>
          </cell>
          <cell r="L1629">
            <v>1118800.0599999998</v>
          </cell>
          <cell r="M1629">
            <v>1302937.5999999999</v>
          </cell>
          <cell r="N1629">
            <v>1131935.189090909</v>
          </cell>
        </row>
        <row r="1630">
          <cell r="C1630">
            <v>2166116.7600000002</v>
          </cell>
          <cell r="D1630">
            <v>2610616.9799999995</v>
          </cell>
          <cell r="E1630">
            <v>2240826.8299999996</v>
          </cell>
          <cell r="F1630">
            <v>2604798.2399999998</v>
          </cell>
          <cell r="G1630">
            <v>2093332.33</v>
          </cell>
          <cell r="H1630">
            <v>2619265.0300000003</v>
          </cell>
          <cell r="I1630">
            <v>2603010.2099999995</v>
          </cell>
          <cell r="J1630">
            <v>3059964.52</v>
          </cell>
          <cell r="K1630">
            <v>3939492.21</v>
          </cell>
          <cell r="L1630">
            <v>2588351.98</v>
          </cell>
          <cell r="M1630">
            <v>2447820.2600000002</v>
          </cell>
          <cell r="N1630">
            <v>2335647.3527272721</v>
          </cell>
        </row>
        <row r="1631">
          <cell r="C1631">
            <v>445660.56000000006</v>
          </cell>
          <cell r="D1631">
            <v>482492.88000000006</v>
          </cell>
          <cell r="E1631">
            <v>454039.2</v>
          </cell>
          <cell r="F1631">
            <v>455793.87999999995</v>
          </cell>
          <cell r="G1631">
            <v>419690.15</v>
          </cell>
          <cell r="H1631">
            <v>667688.62999999977</v>
          </cell>
          <cell r="I1631">
            <v>-147907.02000000008</v>
          </cell>
          <cell r="J1631">
            <v>684006.75000000023</v>
          </cell>
          <cell r="K1631">
            <v>521879.4800000001</v>
          </cell>
          <cell r="L1631">
            <v>546248.08999999985</v>
          </cell>
          <cell r="M1631">
            <v>481064.76999999996</v>
          </cell>
          <cell r="N1631">
            <v>450041.5799999999</v>
          </cell>
        </row>
        <row r="1632">
          <cell r="C1632">
            <v>5302411.58</v>
          </cell>
          <cell r="D1632">
            <v>6831439.0999999978</v>
          </cell>
          <cell r="E1632">
            <v>7347182.8899999997</v>
          </cell>
          <cell r="F1632">
            <v>7225222.8399999999</v>
          </cell>
          <cell r="G1632">
            <v>7182024.1100000003</v>
          </cell>
          <cell r="H1632">
            <v>9880800.6799999997</v>
          </cell>
          <cell r="I1632">
            <v>7597847.0899999999</v>
          </cell>
          <cell r="J1632">
            <v>9853584.379999999</v>
          </cell>
          <cell r="K1632">
            <v>8514752.790000001</v>
          </cell>
          <cell r="L1632">
            <v>7604795.5100000007</v>
          </cell>
          <cell r="M1632">
            <v>7223019.4300000034</v>
          </cell>
          <cell r="N1632">
            <v>6995542.0772727262</v>
          </cell>
        </row>
        <row r="1633">
          <cell r="C1633">
            <v>928591.26000000013</v>
          </cell>
          <cell r="D1633">
            <v>931671.61</v>
          </cell>
          <cell r="E1633">
            <v>1611794.35</v>
          </cell>
          <cell r="F1633">
            <v>816381.62</v>
          </cell>
          <cell r="G1633">
            <v>892098.78</v>
          </cell>
          <cell r="H1633">
            <v>1488942.4500000002</v>
          </cell>
          <cell r="I1633">
            <v>1426701.2</v>
          </cell>
          <cell r="J1633">
            <v>1132219.2700000003</v>
          </cell>
          <cell r="K1633">
            <v>824046.53</v>
          </cell>
          <cell r="L1633">
            <v>998823.6100000001</v>
          </cell>
          <cell r="M1633">
            <v>1189875.2</v>
          </cell>
          <cell r="N1633">
            <v>1146166.8045454547</v>
          </cell>
        </row>
        <row r="1634">
          <cell r="C1634">
            <v>1421791.75</v>
          </cell>
          <cell r="D1634">
            <v>1516677.2200000002</v>
          </cell>
          <cell r="E1634">
            <v>1648133.0200000005</v>
          </cell>
          <cell r="F1634">
            <v>1414389.77</v>
          </cell>
          <cell r="G1634">
            <v>1362848.9100000001</v>
          </cell>
          <cell r="H1634">
            <v>1544148.7500000002</v>
          </cell>
          <cell r="I1634">
            <v>2065304.43</v>
          </cell>
          <cell r="J1634">
            <v>1525180.1500000001</v>
          </cell>
          <cell r="K1634">
            <v>1538256.63</v>
          </cell>
          <cell r="L1634">
            <v>1640103.76</v>
          </cell>
          <cell r="M1634">
            <v>1429634.3699999999</v>
          </cell>
          <cell r="N1634">
            <v>1569745.3154545457</v>
          </cell>
        </row>
        <row r="1635">
          <cell r="C1635">
            <v>1756134.94</v>
          </cell>
          <cell r="D1635">
            <v>1707599.46</v>
          </cell>
          <cell r="E1635">
            <v>1735747.7100000002</v>
          </cell>
          <cell r="F1635">
            <v>1948718.1700000002</v>
          </cell>
          <cell r="G1635">
            <v>2051632.78</v>
          </cell>
          <cell r="H1635">
            <v>1833192.46</v>
          </cell>
          <cell r="I1635">
            <v>2115669.9699999997</v>
          </cell>
          <cell r="J1635">
            <v>1777669.5</v>
          </cell>
          <cell r="K1635">
            <v>2190147.48</v>
          </cell>
          <cell r="L1635">
            <v>1926669.0300000003</v>
          </cell>
          <cell r="M1635">
            <v>2112803.58</v>
          </cell>
          <cell r="N1635">
            <v>1828773.5463636364</v>
          </cell>
        </row>
        <row r="1636">
          <cell r="C1636">
            <v>1220212.8400000003</v>
          </cell>
          <cell r="D1636">
            <v>1250470.3700000001</v>
          </cell>
          <cell r="E1636">
            <v>1251952.5499999998</v>
          </cell>
          <cell r="F1636">
            <v>1215993.3700000001</v>
          </cell>
          <cell r="G1636">
            <v>1134146.1800000002</v>
          </cell>
          <cell r="H1636">
            <v>1231513.8400000001</v>
          </cell>
          <cell r="I1636">
            <v>1357446.94</v>
          </cell>
          <cell r="J1636">
            <v>1245947.5699999998</v>
          </cell>
          <cell r="K1636">
            <v>1324184.3</v>
          </cell>
          <cell r="L1636">
            <v>1281707.7900000003</v>
          </cell>
          <cell r="M1636">
            <v>1460445.02</v>
          </cell>
          <cell r="N1636">
            <v>1351788.9936363637</v>
          </cell>
        </row>
        <row r="1637">
          <cell r="C1637">
            <v>875079.35</v>
          </cell>
          <cell r="D1637">
            <v>928139.09</v>
          </cell>
          <cell r="E1637">
            <v>1015610.31</v>
          </cell>
          <cell r="F1637">
            <v>903816.7</v>
          </cell>
          <cell r="G1637">
            <v>973989.9</v>
          </cell>
          <cell r="H1637">
            <v>1056522.2</v>
          </cell>
          <cell r="I1637">
            <v>898610.94000000006</v>
          </cell>
          <cell r="J1637">
            <v>959382.2899999998</v>
          </cell>
          <cell r="K1637">
            <v>922565.72000000009</v>
          </cell>
          <cell r="L1637">
            <v>940473.23</v>
          </cell>
          <cell r="M1637">
            <v>955375.86</v>
          </cell>
          <cell r="N1637">
            <v>916567.03999999992</v>
          </cell>
        </row>
        <row r="1638">
          <cell r="C1638">
            <v>2262430.8099999996</v>
          </cell>
          <cell r="D1638">
            <v>2685055.3999999994</v>
          </cell>
          <cell r="E1638">
            <v>2455731.7199999993</v>
          </cell>
          <cell r="F1638">
            <v>2505745.1599999997</v>
          </cell>
          <cell r="G1638">
            <v>2075643.6500000001</v>
          </cell>
          <cell r="H1638">
            <v>2379929.1800000006</v>
          </cell>
          <cell r="I1638">
            <v>2715574.03</v>
          </cell>
          <cell r="J1638">
            <v>2690596.4300000006</v>
          </cell>
          <cell r="K1638">
            <v>2659124.39</v>
          </cell>
          <cell r="L1638">
            <v>2383321.6400000006</v>
          </cell>
          <cell r="M1638">
            <v>3077628.6900000004</v>
          </cell>
          <cell r="N1638">
            <v>2636940.021818182</v>
          </cell>
        </row>
        <row r="1639">
          <cell r="C1639">
            <v>1062976.43</v>
          </cell>
          <cell r="D1639">
            <v>1088617.5399999998</v>
          </cell>
          <cell r="E1639">
            <v>1095854.5900000001</v>
          </cell>
          <cell r="F1639">
            <v>1198020.47</v>
          </cell>
          <cell r="G1639">
            <v>1035722.0000000001</v>
          </cell>
          <cell r="H1639">
            <v>1584323.2799999998</v>
          </cell>
          <cell r="I1639">
            <v>1474975.44</v>
          </cell>
          <cell r="J1639">
            <v>982988.15999999992</v>
          </cell>
          <cell r="K1639">
            <v>1214294.54</v>
          </cell>
          <cell r="L1639">
            <v>1111049.83</v>
          </cell>
          <cell r="M1639">
            <v>1395012.6800000002</v>
          </cell>
          <cell r="N1639">
            <v>1411722.9236363636</v>
          </cell>
        </row>
        <row r="1640">
          <cell r="C1640">
            <v>3045461.4899999998</v>
          </cell>
          <cell r="D1640">
            <v>3328525.11</v>
          </cell>
          <cell r="E1640">
            <v>2977390.08</v>
          </cell>
          <cell r="F1640">
            <v>3056432.85</v>
          </cell>
          <cell r="G1640">
            <v>3345642.12</v>
          </cell>
          <cell r="H1640">
            <v>3737114.79</v>
          </cell>
          <cell r="I1640">
            <v>3799417.3099999996</v>
          </cell>
          <cell r="J1640">
            <v>3880552.79</v>
          </cell>
          <cell r="K1640">
            <v>4429657.0600000005</v>
          </cell>
          <cell r="L1640">
            <v>3889000.57</v>
          </cell>
          <cell r="M1640">
            <v>4523975.4500000011</v>
          </cell>
          <cell r="N1640">
            <v>4188731.2263636361</v>
          </cell>
        </row>
        <row r="1641">
          <cell r="C1641">
            <v>973818.06</v>
          </cell>
          <cell r="D1641">
            <v>971777.35999999987</v>
          </cell>
          <cell r="E1641">
            <v>1063190.02</v>
          </cell>
          <cell r="F1641">
            <v>1235082.8100000003</v>
          </cell>
          <cell r="G1641">
            <v>1064354.95</v>
          </cell>
          <cell r="H1641">
            <v>1204208.96</v>
          </cell>
          <cell r="I1641">
            <v>1341804.74</v>
          </cell>
          <cell r="J1641">
            <v>1138540.69</v>
          </cell>
          <cell r="K1641">
            <v>1303630.2799999998</v>
          </cell>
          <cell r="L1641">
            <v>1233095.9799999997</v>
          </cell>
          <cell r="M1641">
            <v>1107073.9200000002</v>
          </cell>
          <cell r="N1641">
            <v>1113588.3918181818</v>
          </cell>
        </row>
        <row r="1642">
          <cell r="C1642">
            <v>3728860.9999999995</v>
          </cell>
          <cell r="D1642">
            <v>4104835.8200000003</v>
          </cell>
          <cell r="E1642">
            <v>4023986.5699999994</v>
          </cell>
          <cell r="F1642">
            <v>3670391.25</v>
          </cell>
          <cell r="G1642">
            <v>4456343.3100000005</v>
          </cell>
          <cell r="H1642">
            <v>4311577.2299999995</v>
          </cell>
          <cell r="I1642">
            <v>3991178.2100000004</v>
          </cell>
          <cell r="J1642">
            <v>4008620.77</v>
          </cell>
          <cell r="K1642">
            <v>4883205.3099999996</v>
          </cell>
          <cell r="L1642">
            <v>4615662.3299999991</v>
          </cell>
          <cell r="M1642">
            <v>4781775.84</v>
          </cell>
          <cell r="N1642">
            <v>4518409.1981818192</v>
          </cell>
        </row>
        <row r="1643">
          <cell r="C1643">
            <v>1241184.06</v>
          </cell>
          <cell r="D1643">
            <v>1193376.2900000003</v>
          </cell>
          <cell r="E1643">
            <v>1215658.92</v>
          </cell>
          <cell r="F1643">
            <v>1303774.3700000001</v>
          </cell>
          <cell r="G1643">
            <v>1200813.57</v>
          </cell>
          <cell r="H1643">
            <v>1396725.7099999997</v>
          </cell>
          <cell r="I1643">
            <v>1520356.2299999997</v>
          </cell>
          <cell r="J1643">
            <v>1316290.7000000004</v>
          </cell>
          <cell r="K1643">
            <v>1579867.18</v>
          </cell>
          <cell r="L1643">
            <v>1302638.4100000001</v>
          </cell>
          <cell r="M1643">
            <v>1366159.9800000002</v>
          </cell>
          <cell r="N1643">
            <v>1292540.051818182</v>
          </cell>
        </row>
        <row r="1644">
          <cell r="C1644">
            <v>446160.28</v>
          </cell>
          <cell r="D1644">
            <v>609696.26000000013</v>
          </cell>
          <cell r="E1644">
            <v>580397.13</v>
          </cell>
          <cell r="F1644">
            <v>546682.62</v>
          </cell>
          <cell r="G1644">
            <v>537910.87</v>
          </cell>
          <cell r="H1644">
            <v>648826.45000000007</v>
          </cell>
          <cell r="I1644">
            <v>610179.94999999995</v>
          </cell>
          <cell r="J1644">
            <v>755623.54</v>
          </cell>
          <cell r="K1644">
            <v>914208.66999999993</v>
          </cell>
          <cell r="L1644">
            <v>841554.5</v>
          </cell>
          <cell r="M1644">
            <v>505088.66000000003</v>
          </cell>
          <cell r="N1644">
            <v>639098.78818181821</v>
          </cell>
        </row>
        <row r="1645">
          <cell r="C1645">
            <v>798560.86</v>
          </cell>
          <cell r="D1645">
            <v>823533.85999999987</v>
          </cell>
          <cell r="E1645">
            <v>891419.88000000012</v>
          </cell>
          <cell r="F1645">
            <v>905273.72999999986</v>
          </cell>
          <cell r="G1645">
            <v>837585.44000000006</v>
          </cell>
          <cell r="H1645">
            <v>894905.84999999986</v>
          </cell>
          <cell r="I1645">
            <v>855818.64000000013</v>
          </cell>
          <cell r="J1645">
            <v>993332.13000000012</v>
          </cell>
          <cell r="K1645">
            <v>964193.09</v>
          </cell>
          <cell r="L1645">
            <v>940603.95999999973</v>
          </cell>
          <cell r="M1645">
            <v>913000.21999999974</v>
          </cell>
          <cell r="N1645">
            <v>1096392.9290909092</v>
          </cell>
        </row>
        <row r="1646">
          <cell r="C1646">
            <v>2420433.6099999994</v>
          </cell>
          <cell r="D1646">
            <v>2451459.0699999994</v>
          </cell>
          <cell r="E1646">
            <v>2378468.2200000002</v>
          </cell>
          <cell r="F1646">
            <v>2422915.4</v>
          </cell>
          <cell r="G1646">
            <v>2506056.36</v>
          </cell>
          <cell r="H1646">
            <v>2579266.2800000003</v>
          </cell>
          <cell r="I1646">
            <v>2577935.4900000002</v>
          </cell>
          <cell r="J1646">
            <v>3025575.2700000005</v>
          </cell>
          <cell r="K1646">
            <v>3052092.0300000003</v>
          </cell>
          <cell r="L1646">
            <v>2817158.4200000004</v>
          </cell>
          <cell r="M1646">
            <v>3039968.0999999996</v>
          </cell>
          <cell r="N1646">
            <v>3117063.82</v>
          </cell>
        </row>
        <row r="1647">
          <cell r="C1647">
            <v>753615.73999999987</v>
          </cell>
          <cell r="D1647">
            <v>838650.85999999987</v>
          </cell>
          <cell r="E1647">
            <v>818994.38000000012</v>
          </cell>
          <cell r="F1647">
            <v>774340</v>
          </cell>
          <cell r="G1647">
            <v>843348.69000000006</v>
          </cell>
          <cell r="H1647">
            <v>829939.06</v>
          </cell>
          <cell r="I1647">
            <v>1083631.67</v>
          </cell>
          <cell r="J1647">
            <v>818774.58</v>
          </cell>
          <cell r="K1647">
            <v>863724.19000000006</v>
          </cell>
          <cell r="L1647">
            <v>778345.1</v>
          </cell>
          <cell r="M1647">
            <v>902548.61999999988</v>
          </cell>
          <cell r="N1647">
            <v>859296.5772727275</v>
          </cell>
        </row>
        <row r="1648">
          <cell r="C1648">
            <v>966415.92</v>
          </cell>
          <cell r="D1648">
            <v>901246.7100000002</v>
          </cell>
          <cell r="E1648">
            <v>900526.12000000011</v>
          </cell>
          <cell r="F1648">
            <v>953696.41999999993</v>
          </cell>
          <cell r="G1648">
            <v>917212.9600000002</v>
          </cell>
          <cell r="H1648">
            <v>1363544.8900000001</v>
          </cell>
          <cell r="I1648">
            <v>868976.91999999981</v>
          </cell>
          <cell r="J1648">
            <v>1187507.3499999999</v>
          </cell>
          <cell r="K1648">
            <v>1799178.1900000002</v>
          </cell>
          <cell r="L1648">
            <v>995702.94000000006</v>
          </cell>
          <cell r="M1648">
            <v>1034271.5800000001</v>
          </cell>
          <cell r="N1648">
            <v>1105733.2854545454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"/>
      <sheetName val="เป้าหมาย 2554 กงป"/>
      <sheetName val="Final (ข้อตกลง level 5)"/>
      <sheetName val="งบ2554+DMA"/>
      <sheetName val="รวม"/>
      <sheetName val="เขต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Sheet3"/>
      <sheetName val="Sheet2"/>
      <sheetName val="Sheet4"/>
    </sheetNames>
    <sheetDataSet>
      <sheetData sheetId="0"/>
      <sheetData sheetId="1"/>
      <sheetData sheetId="2"/>
      <sheetData sheetId="3"/>
      <sheetData sheetId="4">
        <row r="25">
          <cell r="E25">
            <v>30.801971816862665</v>
          </cell>
          <cell r="F25">
            <v>29.798503390109765</v>
          </cell>
          <cell r="G25">
            <v>28.6278046307349</v>
          </cell>
          <cell r="I25">
            <v>28.806030217258801</v>
          </cell>
          <cell r="J25">
            <v>28.192562360267409</v>
          </cell>
          <cell r="K25">
            <v>29.750865550753456</v>
          </cell>
          <cell r="M25">
            <v>29.708438923870467</v>
          </cell>
          <cell r="N25">
            <v>25.880722023941953</v>
          </cell>
          <cell r="O25">
            <v>26.051149945984399</v>
          </cell>
          <cell r="Q25">
            <v>26.508584114872335</v>
          </cell>
          <cell r="R25">
            <v>28.61661848057685</v>
          </cell>
          <cell r="S25">
            <v>27.890038227227926</v>
          </cell>
          <cell r="T25">
            <v>28.380484225523968</v>
          </cell>
        </row>
        <row r="27">
          <cell r="E27">
            <v>0.66766839452486915</v>
          </cell>
          <cell r="F27">
            <v>0.67664856052810973</v>
          </cell>
          <cell r="G27">
            <v>0.68413603938974021</v>
          </cell>
          <cell r="I27">
            <v>0.69106868923186016</v>
          </cell>
          <cell r="J27">
            <v>0.73797470530180953</v>
          </cell>
          <cell r="K27">
            <v>0.66920743394215643</v>
          </cell>
          <cell r="M27">
            <v>0.68261634225632428</v>
          </cell>
          <cell r="N27">
            <v>0.70872302831576073</v>
          </cell>
          <cell r="O27">
            <v>0.71087933448005081</v>
          </cell>
          <cell r="Q27">
            <v>0.68876056889465997</v>
          </cell>
          <cell r="R27">
            <v>0.66646762328359965</v>
          </cell>
          <cell r="S27">
            <v>0.69142993410701892</v>
          </cell>
          <cell r="T27">
            <v>0.6888214773911765</v>
          </cell>
        </row>
      </sheetData>
      <sheetData sheetId="5">
        <row r="43">
          <cell r="E43">
            <v>9250</v>
          </cell>
          <cell r="F43">
            <v>2250</v>
          </cell>
          <cell r="G43">
            <v>4700</v>
          </cell>
          <cell r="I43">
            <v>4800</v>
          </cell>
          <cell r="J43">
            <v>4500</v>
          </cell>
          <cell r="K43">
            <v>3600</v>
          </cell>
          <cell r="M43">
            <v>14700</v>
          </cell>
          <cell r="N43">
            <v>12500</v>
          </cell>
          <cell r="O43">
            <v>27220</v>
          </cell>
          <cell r="Q43">
            <v>13200</v>
          </cell>
          <cell r="R43">
            <v>9140</v>
          </cell>
          <cell r="S43">
            <v>10960</v>
          </cell>
        </row>
        <row r="120">
          <cell r="E120">
            <v>4497976.5700000012</v>
          </cell>
          <cell r="F120">
            <v>4636198.1399999978</v>
          </cell>
          <cell r="G120">
            <v>4561732.1999999993</v>
          </cell>
          <cell r="I120">
            <v>4755340.9000000004</v>
          </cell>
          <cell r="J120">
            <v>4625243.8999999994</v>
          </cell>
          <cell r="K120">
            <v>4896500.04</v>
          </cell>
          <cell r="M120">
            <v>4679046.9099999992</v>
          </cell>
          <cell r="N120">
            <v>4814822.09</v>
          </cell>
          <cell r="O120">
            <v>4645271.3199999994</v>
          </cell>
          <cell r="Q120">
            <v>5384136.8799999999</v>
          </cell>
          <cell r="R120">
            <v>4730957.78</v>
          </cell>
          <cell r="S120">
            <v>5432234.0699999994</v>
          </cell>
        </row>
      </sheetData>
      <sheetData sheetId="6">
        <row r="5">
          <cell r="E5">
            <v>347</v>
          </cell>
          <cell r="F5">
            <v>371</v>
          </cell>
          <cell r="G5">
            <v>485</v>
          </cell>
          <cell r="I5">
            <v>354</v>
          </cell>
          <cell r="J5">
            <v>280</v>
          </cell>
          <cell r="K5">
            <v>543</v>
          </cell>
          <cell r="M5">
            <v>282</v>
          </cell>
          <cell r="N5">
            <v>227</v>
          </cell>
          <cell r="O5">
            <v>581</v>
          </cell>
          <cell r="Q5">
            <v>266</v>
          </cell>
          <cell r="R5">
            <v>410</v>
          </cell>
          <cell r="S5">
            <v>661</v>
          </cell>
        </row>
        <row r="18">
          <cell r="E18">
            <v>2009053</v>
          </cell>
          <cell r="F18">
            <v>1980168</v>
          </cell>
          <cell r="G18">
            <v>2114588</v>
          </cell>
          <cell r="I18">
            <v>2157394</v>
          </cell>
          <cell r="J18">
            <v>2070026</v>
          </cell>
          <cell r="K18">
            <v>2043546</v>
          </cell>
          <cell r="M18">
            <v>2006424</v>
          </cell>
          <cell r="N18">
            <v>2153154</v>
          </cell>
          <cell r="O18">
            <v>2119570</v>
          </cell>
          <cell r="Q18">
            <v>2241187</v>
          </cell>
          <cell r="R18">
            <v>2068717</v>
          </cell>
          <cell r="S18">
            <v>2127253</v>
          </cell>
        </row>
        <row r="23">
          <cell r="E23">
            <v>812363</v>
          </cell>
          <cell r="F23">
            <v>798603</v>
          </cell>
          <cell r="G23">
            <v>855891</v>
          </cell>
          <cell r="I23">
            <v>823451</v>
          </cell>
          <cell r="J23">
            <v>791603</v>
          </cell>
          <cell r="K23">
            <v>915441</v>
          </cell>
          <cell r="M23">
            <v>890892</v>
          </cell>
          <cell r="N23">
            <v>846471</v>
          </cell>
          <cell r="O23">
            <v>802924</v>
          </cell>
          <cell r="Q23">
            <v>830163</v>
          </cell>
          <cell r="R23">
            <v>871674</v>
          </cell>
          <cell r="S23">
            <v>935288</v>
          </cell>
        </row>
        <row r="25">
          <cell r="E25">
            <v>28.791822523148983</v>
          </cell>
          <cell r="F25">
            <v>28.739431928719569</v>
          </cell>
          <cell r="G25">
            <v>28.813231805375498</v>
          </cell>
          <cell r="I25">
            <v>27.624305870757521</v>
          </cell>
          <cell r="J25">
            <v>27.661723148294719</v>
          </cell>
          <cell r="K25">
            <v>30.935892171920699</v>
          </cell>
          <cell r="M25">
            <v>30.747344225632105</v>
          </cell>
          <cell r="N25">
            <v>28.218267862375477</v>
          </cell>
          <cell r="O25">
            <v>27.472972658554244</v>
          </cell>
          <cell r="Q25">
            <v>27.028251022964945</v>
          </cell>
          <cell r="R25">
            <v>29.643441707257434</v>
          </cell>
          <cell r="S25">
            <v>30.538051919598967</v>
          </cell>
          <cell r="T25">
            <v>28.850661655296832</v>
          </cell>
        </row>
        <row r="27">
          <cell r="E27">
            <v>0.83753657351524091</v>
          </cell>
          <cell r="F27">
            <v>0.85083432696335926</v>
          </cell>
          <cell r="G27">
            <v>0.87625509668551504</v>
          </cell>
          <cell r="I27">
            <v>0.88950835704784981</v>
          </cell>
          <cell r="J27">
            <v>0.94149522117582629</v>
          </cell>
          <cell r="K27">
            <v>0.83613973591508595</v>
          </cell>
          <cell r="M27">
            <v>0.84489192637602795</v>
          </cell>
          <cell r="N27">
            <v>0.87506007225536597</v>
          </cell>
          <cell r="O27">
            <v>0.88607822480853482</v>
          </cell>
          <cell r="Q27">
            <v>0.90217637424998509</v>
          </cell>
          <cell r="R27">
            <v>0.82963339344219234</v>
          </cell>
          <cell r="S27">
            <v>0.87863986039259423</v>
          </cell>
          <cell r="T27">
            <v>0.87014404703083925</v>
          </cell>
        </row>
        <row r="43">
          <cell r="E43">
            <v>34800625.630000003</v>
          </cell>
          <cell r="F43">
            <v>33833384.519999996</v>
          </cell>
          <cell r="G43">
            <v>37989651.369999997</v>
          </cell>
          <cell r="I43">
            <v>37914426.149999999</v>
          </cell>
          <cell r="J43">
            <v>35673802.289999999</v>
          </cell>
          <cell r="K43">
            <v>34958896.569999993</v>
          </cell>
          <cell r="M43">
            <v>34662269.229999997</v>
          </cell>
          <cell r="N43">
            <v>36831158.93</v>
          </cell>
          <cell r="O43">
            <v>37504402.609999999</v>
          </cell>
          <cell r="Q43">
            <v>38500191.029999994</v>
          </cell>
          <cell r="R43">
            <v>37223391.859999992</v>
          </cell>
          <cell r="S43">
            <v>37777784.500000007</v>
          </cell>
        </row>
        <row r="120">
          <cell r="E120">
            <v>10396118.060000001</v>
          </cell>
          <cell r="F120">
            <v>9125856.7300000023</v>
          </cell>
          <cell r="G120">
            <v>9922944.5100000035</v>
          </cell>
          <cell r="I120">
            <v>14092539.030000001</v>
          </cell>
          <cell r="J120">
            <v>8795063.1900000013</v>
          </cell>
          <cell r="K120">
            <v>13681586.259999998</v>
          </cell>
          <cell r="M120">
            <v>12156257.51</v>
          </cell>
          <cell r="N120">
            <v>8204333.2600000007</v>
          </cell>
          <cell r="O120">
            <v>14270299.149999999</v>
          </cell>
          <cell r="Q120">
            <v>16487431.140000002</v>
          </cell>
          <cell r="R120">
            <v>11689809.690000001</v>
          </cell>
          <cell r="S120">
            <v>13093068.15</v>
          </cell>
        </row>
      </sheetData>
      <sheetData sheetId="7">
        <row r="5">
          <cell r="E5">
            <v>1</v>
          </cell>
          <cell r="F5">
            <v>8</v>
          </cell>
          <cell r="G5">
            <v>3</v>
          </cell>
          <cell r="I5">
            <v>9</v>
          </cell>
          <cell r="J5">
            <v>6</v>
          </cell>
          <cell r="K5">
            <v>3</v>
          </cell>
          <cell r="M5">
            <v>6</v>
          </cell>
          <cell r="N5">
            <v>5</v>
          </cell>
          <cell r="O5">
            <v>2</v>
          </cell>
          <cell r="Q5">
            <v>6</v>
          </cell>
          <cell r="R5">
            <v>8</v>
          </cell>
          <cell r="S5">
            <v>18</v>
          </cell>
        </row>
        <row r="18">
          <cell r="E18">
            <v>38136</v>
          </cell>
          <cell r="F18">
            <v>39097</v>
          </cell>
          <cell r="G18">
            <v>38033</v>
          </cell>
          <cell r="I18">
            <v>40118</v>
          </cell>
          <cell r="J18">
            <v>34857</v>
          </cell>
          <cell r="K18">
            <v>36386</v>
          </cell>
          <cell r="M18">
            <v>39518</v>
          </cell>
          <cell r="N18">
            <v>39753</v>
          </cell>
          <cell r="O18">
            <v>38792</v>
          </cell>
          <cell r="Q18">
            <v>38351</v>
          </cell>
          <cell r="R18">
            <v>40101</v>
          </cell>
          <cell r="S18">
            <v>36705</v>
          </cell>
        </row>
        <row r="23">
          <cell r="E23">
            <v>15086</v>
          </cell>
          <cell r="F23">
            <v>14468</v>
          </cell>
          <cell r="G23">
            <v>11903</v>
          </cell>
          <cell r="I23">
            <v>8121</v>
          </cell>
          <cell r="J23">
            <v>10175</v>
          </cell>
          <cell r="K23">
            <v>8879</v>
          </cell>
          <cell r="M23">
            <v>9888</v>
          </cell>
          <cell r="N23">
            <v>8960</v>
          </cell>
          <cell r="O23">
            <v>11987</v>
          </cell>
          <cell r="Q23">
            <v>11801</v>
          </cell>
          <cell r="R23">
            <v>12874</v>
          </cell>
          <cell r="S23">
            <v>11529</v>
          </cell>
        </row>
        <row r="25">
          <cell r="E25">
            <v>28.307126505798028</v>
          </cell>
          <cell r="F25">
            <v>26.934748208135531</v>
          </cell>
          <cell r="G25">
            <v>23.776992069674996</v>
          </cell>
          <cell r="I25">
            <v>16.814012712478519</v>
          </cell>
          <cell r="J25">
            <v>22.53748864819368</v>
          </cell>
          <cell r="K25">
            <v>19.57149469878987</v>
          </cell>
          <cell r="M25">
            <v>19.952379030630777</v>
          </cell>
          <cell r="N25">
            <v>18.386653259731997</v>
          </cell>
          <cell r="O25">
            <v>23.565376373680383</v>
          </cell>
          <cell r="Q25">
            <v>23.489251592356688</v>
          </cell>
          <cell r="R25">
            <v>24.246647581738738</v>
          </cell>
          <cell r="S25">
            <v>23.893310121860235</v>
          </cell>
          <cell r="T25">
            <v>22.739668167883785</v>
          </cell>
        </row>
        <row r="27">
          <cell r="E27">
            <v>0.49474906430206989</v>
          </cell>
          <cell r="F27">
            <v>0.52349199973220861</v>
          </cell>
          <cell r="G27">
            <v>0.49192901673694284</v>
          </cell>
          <cell r="I27">
            <v>0.51785875640578816</v>
          </cell>
          <cell r="J27">
            <v>0.49676490708015048</v>
          </cell>
          <cell r="K27">
            <v>0.46753313502643734</v>
          </cell>
          <cell r="M27">
            <v>0.5238682309272884</v>
          </cell>
          <cell r="N27">
            <v>0.50917404753213313</v>
          </cell>
          <cell r="O27">
            <v>0.5130199034583085</v>
          </cell>
          <cell r="Q27">
            <v>0.4909242191500256</v>
          </cell>
          <cell r="R27">
            <v>0.51291857460796608</v>
          </cell>
          <cell r="S27">
            <v>0.48283346487766376</v>
          </cell>
          <cell r="T27">
            <v>0.50093630000817013</v>
          </cell>
        </row>
        <row r="43">
          <cell r="E43">
            <v>614528.47</v>
          </cell>
          <cell r="F43">
            <v>638571.02000000014</v>
          </cell>
          <cell r="G43">
            <v>605250.91</v>
          </cell>
          <cell r="I43">
            <v>642082.01</v>
          </cell>
          <cell r="J43">
            <v>565893.5</v>
          </cell>
          <cell r="K43">
            <v>573083.9800000001</v>
          </cell>
          <cell r="M43">
            <v>629244.65</v>
          </cell>
          <cell r="N43">
            <v>624396.24</v>
          </cell>
          <cell r="O43">
            <v>618294.39999999991</v>
          </cell>
          <cell r="Q43">
            <v>625737.76</v>
          </cell>
          <cell r="R43">
            <v>656072.92000000004</v>
          </cell>
          <cell r="S43">
            <v>613467.79</v>
          </cell>
        </row>
        <row r="120">
          <cell r="E120">
            <v>569993.89999999991</v>
          </cell>
          <cell r="F120">
            <v>549547.28999999992</v>
          </cell>
          <cell r="G120">
            <v>502681.60999999993</v>
          </cell>
          <cell r="I120">
            <v>498775.74</v>
          </cell>
          <cell r="J120">
            <v>500437.45999999996</v>
          </cell>
          <cell r="K120">
            <v>560058.18000000005</v>
          </cell>
          <cell r="M120">
            <v>592966.01</v>
          </cell>
          <cell r="N120">
            <v>549041.95999999985</v>
          </cell>
          <cell r="O120">
            <v>534284.19000000006</v>
          </cell>
          <cell r="Q120">
            <v>625138.33000000007</v>
          </cell>
          <cell r="R120">
            <v>619350.2300000001</v>
          </cell>
          <cell r="S120">
            <v>607961.52999999991</v>
          </cell>
        </row>
      </sheetData>
      <sheetData sheetId="8">
        <row r="5">
          <cell r="E5">
            <v>41</v>
          </cell>
          <cell r="F5">
            <v>30</v>
          </cell>
          <cell r="G5">
            <v>44</v>
          </cell>
          <cell r="I5">
            <v>52</v>
          </cell>
          <cell r="J5">
            <v>56</v>
          </cell>
          <cell r="K5">
            <v>61</v>
          </cell>
          <cell r="M5">
            <v>47</v>
          </cell>
          <cell r="N5">
            <v>85</v>
          </cell>
          <cell r="O5">
            <v>108</v>
          </cell>
          <cell r="Q5">
            <v>69</v>
          </cell>
          <cell r="R5">
            <v>92</v>
          </cell>
          <cell r="S5">
            <v>79</v>
          </cell>
        </row>
        <row r="18">
          <cell r="E18">
            <v>129095</v>
          </cell>
          <cell r="F18">
            <v>129458</v>
          </cell>
          <cell r="G18">
            <v>134204</v>
          </cell>
          <cell r="I18">
            <v>145106</v>
          </cell>
          <cell r="J18">
            <v>133918</v>
          </cell>
          <cell r="K18">
            <v>143222</v>
          </cell>
          <cell r="M18">
            <v>152522</v>
          </cell>
          <cell r="N18">
            <v>146029</v>
          </cell>
          <cell r="O18">
            <v>142517</v>
          </cell>
          <cell r="Q18">
            <v>126112</v>
          </cell>
          <cell r="R18">
            <v>139758</v>
          </cell>
          <cell r="S18">
            <v>136434</v>
          </cell>
        </row>
        <row r="23">
          <cell r="E23">
            <v>45492</v>
          </cell>
          <cell r="F23">
            <v>49723</v>
          </cell>
          <cell r="G23">
            <v>31520</v>
          </cell>
          <cell r="I23">
            <v>29623</v>
          </cell>
          <cell r="J23">
            <v>57369</v>
          </cell>
          <cell r="K23">
            <v>43464</v>
          </cell>
          <cell r="M23">
            <v>42905</v>
          </cell>
          <cell r="N23">
            <v>31291</v>
          </cell>
          <cell r="O23">
            <v>21531</v>
          </cell>
          <cell r="Q23">
            <v>17037</v>
          </cell>
          <cell r="R23">
            <v>26676</v>
          </cell>
          <cell r="S23">
            <v>30024</v>
          </cell>
        </row>
        <row r="25">
          <cell r="E25">
            <v>26.032022156860503</v>
          </cell>
          <cell r="F25">
            <v>27.727404532476804</v>
          </cell>
          <cell r="G25">
            <v>19.000542528181324</v>
          </cell>
          <cell r="I25">
            <v>16.940690712157519</v>
          </cell>
          <cell r="J25">
            <v>29.963961140708243</v>
          </cell>
          <cell r="K25">
            <v>23.260692725949394</v>
          </cell>
          <cell r="M25">
            <v>21.942138827945605</v>
          </cell>
          <cell r="N25">
            <v>17.632308524545824</v>
          </cell>
          <cell r="O25">
            <v>13.116182168181487</v>
          </cell>
          <cell r="Q25">
            <v>11.893027671515929</v>
          </cell>
          <cell r="R25">
            <v>16.015657833119199</v>
          </cell>
          <cell r="S25">
            <v>18.026153051789766</v>
          </cell>
          <cell r="T25">
            <v>20.446594590449902</v>
          </cell>
        </row>
        <row r="27">
          <cell r="E27">
            <v>0.48436811151028525</v>
          </cell>
          <cell r="F27">
            <v>0.50095967804349506</v>
          </cell>
          <cell r="G27">
            <v>0.50111833433529118</v>
          </cell>
          <cell r="I27">
            <v>0.53892564730613313</v>
          </cell>
          <cell r="J27">
            <v>0.54729210599447464</v>
          </cell>
          <cell r="K27">
            <v>0.52557471317092685</v>
          </cell>
          <cell r="M27">
            <v>0.57609820585457983</v>
          </cell>
          <cell r="N27">
            <v>0.53065370093790765</v>
          </cell>
          <cell r="O27">
            <v>0.53025635301558949</v>
          </cell>
          <cell r="Q27">
            <v>0.45078719400056122</v>
          </cell>
          <cell r="R27">
            <v>0.49686698414560659</v>
          </cell>
          <cell r="S27">
            <v>0.49781621148267746</v>
          </cell>
          <cell r="T27">
            <v>0.51171225934057119</v>
          </cell>
        </row>
        <row r="43">
          <cell r="E43">
            <v>2071899.84</v>
          </cell>
          <cell r="F43">
            <v>2052182.9500000002</v>
          </cell>
          <cell r="G43">
            <v>2138132.1700000004</v>
          </cell>
          <cell r="I43">
            <v>2285602.81</v>
          </cell>
          <cell r="J43">
            <v>2164256.9</v>
          </cell>
          <cell r="K43">
            <v>2272291.52</v>
          </cell>
          <cell r="M43">
            <v>2404346.61</v>
          </cell>
          <cell r="N43">
            <v>4075045.0600000005</v>
          </cell>
          <cell r="O43">
            <v>2616860.5100000002</v>
          </cell>
          <cell r="Q43">
            <v>2142948.69</v>
          </cell>
          <cell r="R43">
            <v>2351860.33</v>
          </cell>
          <cell r="S43">
            <v>2749808.7700000005</v>
          </cell>
        </row>
        <row r="120">
          <cell r="E120">
            <v>772669.1</v>
          </cell>
          <cell r="F120">
            <v>925725.71</v>
          </cell>
          <cell r="G120">
            <v>925164.40999999992</v>
          </cell>
          <cell r="I120">
            <v>906907.22000000009</v>
          </cell>
          <cell r="J120">
            <v>908339.16999999993</v>
          </cell>
          <cell r="K120">
            <v>880201.14000000013</v>
          </cell>
          <cell r="M120">
            <v>804558.75999999989</v>
          </cell>
          <cell r="N120">
            <v>711123.15999999992</v>
          </cell>
          <cell r="O120">
            <v>801096.48</v>
          </cell>
          <cell r="Q120">
            <v>986003.11999999988</v>
          </cell>
          <cell r="R120">
            <v>999288.70999999985</v>
          </cell>
          <cell r="S120">
            <v>812741.77</v>
          </cell>
        </row>
      </sheetData>
      <sheetData sheetId="9">
        <row r="5">
          <cell r="E5">
            <v>68</v>
          </cell>
          <cell r="F5">
            <v>132</v>
          </cell>
          <cell r="G5">
            <v>76</v>
          </cell>
          <cell r="I5">
            <v>71</v>
          </cell>
          <cell r="J5">
            <v>62</v>
          </cell>
          <cell r="K5">
            <v>114</v>
          </cell>
          <cell r="M5">
            <v>38</v>
          </cell>
          <cell r="N5">
            <v>118</v>
          </cell>
          <cell r="O5">
            <v>109</v>
          </cell>
          <cell r="Q5">
            <v>44</v>
          </cell>
          <cell r="R5">
            <v>108</v>
          </cell>
          <cell r="S5">
            <v>44</v>
          </cell>
        </row>
        <row r="18">
          <cell r="E18">
            <v>329281</v>
          </cell>
          <cell r="F18">
            <v>327693</v>
          </cell>
          <cell r="G18">
            <v>338308</v>
          </cell>
          <cell r="I18">
            <v>339187</v>
          </cell>
          <cell r="J18">
            <v>337420</v>
          </cell>
          <cell r="K18">
            <v>345485</v>
          </cell>
          <cell r="M18">
            <v>339165</v>
          </cell>
          <cell r="N18">
            <v>349968</v>
          </cell>
          <cell r="O18">
            <v>355627</v>
          </cell>
          <cell r="Q18">
            <v>374502</v>
          </cell>
          <cell r="R18">
            <v>340899</v>
          </cell>
          <cell r="S18">
            <v>350796</v>
          </cell>
        </row>
        <row r="23">
          <cell r="E23">
            <v>168012</v>
          </cell>
          <cell r="F23">
            <v>90214</v>
          </cell>
          <cell r="G23">
            <v>44508</v>
          </cell>
          <cell r="I23">
            <v>121558</v>
          </cell>
          <cell r="J23">
            <v>104146</v>
          </cell>
          <cell r="K23">
            <v>110691</v>
          </cell>
          <cell r="M23">
            <v>79361</v>
          </cell>
          <cell r="N23">
            <v>75343</v>
          </cell>
          <cell r="O23">
            <v>123982</v>
          </cell>
          <cell r="Q23">
            <v>61748</v>
          </cell>
          <cell r="R23">
            <v>111764</v>
          </cell>
          <cell r="S23">
            <v>98550</v>
          </cell>
        </row>
        <row r="25">
          <cell r="E25">
            <v>33.785313688308506</v>
          </cell>
          <cell r="F25">
            <v>21.585240092548506</v>
          </cell>
          <cell r="G25">
            <v>11.62610885306195</v>
          </cell>
          <cell r="I25">
            <v>26.382923308988705</v>
          </cell>
          <cell r="J25">
            <v>23.584961207306524</v>
          </cell>
          <cell r="K25">
            <v>24.262317360255661</v>
          </cell>
          <cell r="M25">
            <v>18.961480200125198</v>
          </cell>
          <cell r="N25">
            <v>17.714801639271027</v>
          </cell>
          <cell r="O25">
            <v>25.850640834513115</v>
          </cell>
          <cell r="Q25">
            <v>14.154269340974212</v>
          </cell>
          <cell r="R25">
            <v>24.690332543194387</v>
          </cell>
          <cell r="S25">
            <v>21.931874324017571</v>
          </cell>
          <cell r="T25">
            <v>22.373132167428498</v>
          </cell>
        </row>
        <row r="27">
          <cell r="E27">
            <v>0.78039583733270768</v>
          </cell>
          <cell r="F27">
            <v>0.79707384705195561</v>
          </cell>
          <cell r="G27">
            <v>0.7908374426843422</v>
          </cell>
          <cell r="I27">
            <v>0.7917447179009558</v>
          </cell>
          <cell r="J27">
            <v>0.87178718698649249</v>
          </cell>
          <cell r="K27">
            <v>0.80238146940889443</v>
          </cell>
          <cell r="M27">
            <v>0.81051725992042156</v>
          </cell>
          <cell r="N27">
            <v>0.80585982743812157</v>
          </cell>
          <cell r="O27">
            <v>0.84048733219890337</v>
          </cell>
          <cell r="Q27">
            <v>0.85273591285518135</v>
          </cell>
          <cell r="R27">
            <v>0.77248722809060943</v>
          </cell>
          <cell r="S27">
            <v>0.81773488583516907</v>
          </cell>
          <cell r="T27">
            <v>0.8110789451710978</v>
          </cell>
        </row>
        <row r="43">
          <cell r="E43">
            <v>5804130.6799999997</v>
          </cell>
          <cell r="F43">
            <v>6003613.2699999996</v>
          </cell>
          <cell r="G43">
            <v>5706304.2800000003</v>
          </cell>
          <cell r="I43">
            <v>5907681.54</v>
          </cell>
          <cell r="J43">
            <v>5702722.1900000004</v>
          </cell>
          <cell r="K43">
            <v>5745245.4399999995</v>
          </cell>
          <cell r="M43">
            <v>5555316.8899999997</v>
          </cell>
          <cell r="N43">
            <v>5781752.4900000002</v>
          </cell>
          <cell r="O43">
            <v>5866881.7700000005</v>
          </cell>
          <cell r="Q43">
            <v>6044294</v>
          </cell>
          <cell r="R43">
            <v>5641974.9999999991</v>
          </cell>
          <cell r="S43">
            <v>6413264.0899999999</v>
          </cell>
        </row>
        <row r="120">
          <cell r="E120">
            <v>1989506.4599999995</v>
          </cell>
          <cell r="F120">
            <v>2740759.1</v>
          </cell>
          <cell r="G120">
            <v>2225494.0899999994</v>
          </cell>
          <cell r="I120">
            <v>2465258.649999999</v>
          </cell>
          <cell r="J120">
            <v>2228425.5799999996</v>
          </cell>
          <cell r="K120">
            <v>2445218.7599999993</v>
          </cell>
          <cell r="M120">
            <v>1980964.5899999999</v>
          </cell>
          <cell r="N120">
            <v>2393949.9799999995</v>
          </cell>
          <cell r="O120">
            <v>2501388.85</v>
          </cell>
          <cell r="Q120">
            <v>2791224.7699999991</v>
          </cell>
          <cell r="R120">
            <v>3048449.5099999993</v>
          </cell>
          <cell r="S120">
            <v>2376978.7799999998</v>
          </cell>
        </row>
      </sheetData>
      <sheetData sheetId="10">
        <row r="5">
          <cell r="E5">
            <v>11</v>
          </cell>
          <cell r="F5">
            <v>10</v>
          </cell>
          <cell r="G5">
            <v>10</v>
          </cell>
          <cell r="I5">
            <v>16</v>
          </cell>
          <cell r="J5">
            <v>17</v>
          </cell>
          <cell r="K5">
            <v>30</v>
          </cell>
          <cell r="M5">
            <v>23</v>
          </cell>
          <cell r="N5">
            <v>31</v>
          </cell>
          <cell r="O5">
            <v>27</v>
          </cell>
          <cell r="Q5">
            <v>12</v>
          </cell>
          <cell r="R5">
            <v>16</v>
          </cell>
          <cell r="S5">
            <v>8</v>
          </cell>
        </row>
        <row r="18">
          <cell r="E18">
            <v>40823</v>
          </cell>
          <cell r="F18">
            <v>40691</v>
          </cell>
          <cell r="G18">
            <v>40786</v>
          </cell>
          <cell r="I18">
            <v>44349</v>
          </cell>
          <cell r="J18">
            <v>41160</v>
          </cell>
          <cell r="K18">
            <v>44017</v>
          </cell>
          <cell r="M18">
            <v>46324</v>
          </cell>
          <cell r="N18">
            <v>48819</v>
          </cell>
          <cell r="O18">
            <v>44626</v>
          </cell>
          <cell r="Q18">
            <v>43970</v>
          </cell>
          <cell r="R18">
            <v>45650</v>
          </cell>
          <cell r="S18">
            <v>42296</v>
          </cell>
        </row>
        <row r="23">
          <cell r="E23">
            <v>12313</v>
          </cell>
          <cell r="F23">
            <v>13564</v>
          </cell>
          <cell r="G23">
            <v>14797</v>
          </cell>
          <cell r="I23">
            <v>16493</v>
          </cell>
          <cell r="J23">
            <v>15543</v>
          </cell>
          <cell r="K23">
            <v>16114</v>
          </cell>
          <cell r="M23">
            <v>16139</v>
          </cell>
          <cell r="N23">
            <v>14377</v>
          </cell>
          <cell r="O23">
            <v>13907</v>
          </cell>
          <cell r="Q23">
            <v>12815</v>
          </cell>
          <cell r="R23">
            <v>14290</v>
          </cell>
          <cell r="S23">
            <v>14548</v>
          </cell>
        </row>
        <row r="25">
          <cell r="E25">
            <v>23.17261367058115</v>
          </cell>
          <cell r="F25">
            <v>25.000460787024238</v>
          </cell>
          <cell r="G25">
            <v>26.62144900419193</v>
          </cell>
          <cell r="I25">
            <v>27.107918871831959</v>
          </cell>
          <cell r="J25">
            <v>27.411248082112056</v>
          </cell>
          <cell r="K25">
            <v>26.798157356438441</v>
          </cell>
          <cell r="M25">
            <v>25.837695915982263</v>
          </cell>
          <cell r="N25">
            <v>22.749857585923159</v>
          </cell>
          <cell r="O25">
            <v>23.759246920540551</v>
          </cell>
          <cell r="Q25">
            <v>22.567579466408382</v>
          </cell>
          <cell r="R25">
            <v>23.840507173840507</v>
          </cell>
          <cell r="S25">
            <v>25.592850608683413</v>
          </cell>
          <cell r="T25">
            <v>25.042560898954914</v>
          </cell>
        </row>
        <row r="27">
          <cell r="E27">
            <v>0.51530853756287831</v>
          </cell>
          <cell r="F27">
            <v>0.52859184203689269</v>
          </cell>
          <cell r="G27">
            <v>0.51084349421659436</v>
          </cell>
          <cell r="I27">
            <v>0.55278705688786955</v>
          </cell>
          <cell r="J27">
            <v>0.56440775580725666</v>
          </cell>
          <cell r="K27">
            <v>0.54029803112878672</v>
          </cell>
          <cell r="M27">
            <v>0.58170402461229354</v>
          </cell>
          <cell r="N27">
            <v>0.58750473852374674</v>
          </cell>
          <cell r="O27">
            <v>0.54951360669868243</v>
          </cell>
          <cell r="Q27">
            <v>0.52070010894794183</v>
          </cell>
          <cell r="R27">
            <v>0.53802727262012795</v>
          </cell>
          <cell r="S27">
            <v>0.51286528434582268</v>
          </cell>
          <cell r="T27">
            <v>0.54093030825146793</v>
          </cell>
        </row>
        <row r="43">
          <cell r="E43">
            <v>676743.62999999989</v>
          </cell>
          <cell r="F43">
            <v>656330.19000000006</v>
          </cell>
          <cell r="G43">
            <v>682719.18</v>
          </cell>
          <cell r="I43">
            <v>740951.45</v>
          </cell>
          <cell r="J43">
            <v>693332.6399999999</v>
          </cell>
          <cell r="K43">
            <v>748048.6</v>
          </cell>
          <cell r="M43">
            <v>773800.04</v>
          </cell>
          <cell r="N43">
            <v>796571.85000000009</v>
          </cell>
          <cell r="O43">
            <v>3198346.9699999997</v>
          </cell>
          <cell r="Q43">
            <v>726757.61999999988</v>
          </cell>
          <cell r="R43">
            <v>766867.09000000008</v>
          </cell>
          <cell r="S43">
            <v>710224.51</v>
          </cell>
        </row>
        <row r="120">
          <cell r="E120">
            <v>475417.25000000006</v>
          </cell>
          <cell r="F120">
            <v>496093.61000000004</v>
          </cell>
          <cell r="G120">
            <v>551526.4800000001</v>
          </cell>
          <cell r="I120">
            <v>485962.16</v>
          </cell>
          <cell r="J120">
            <v>459028.47999999992</v>
          </cell>
          <cell r="K120">
            <v>561245.2300000001</v>
          </cell>
          <cell r="M120">
            <v>467328.61999999994</v>
          </cell>
          <cell r="N120">
            <v>498790.81</v>
          </cell>
          <cell r="O120">
            <v>595347.25</v>
          </cell>
          <cell r="Q120">
            <v>577484.85000000009</v>
          </cell>
          <cell r="R120">
            <v>605004.10000000021</v>
          </cell>
          <cell r="S120">
            <v>587114.49</v>
          </cell>
        </row>
      </sheetData>
      <sheetData sheetId="11">
        <row r="5">
          <cell r="E5">
            <v>10</v>
          </cell>
          <cell r="F5">
            <v>69</v>
          </cell>
          <cell r="G5">
            <v>11</v>
          </cell>
          <cell r="I5">
            <v>16</v>
          </cell>
          <cell r="J5">
            <v>18</v>
          </cell>
          <cell r="K5">
            <v>49</v>
          </cell>
          <cell r="M5">
            <v>9</v>
          </cell>
          <cell r="N5">
            <v>31</v>
          </cell>
          <cell r="O5">
            <v>25</v>
          </cell>
          <cell r="Q5">
            <v>18</v>
          </cell>
          <cell r="R5">
            <v>25</v>
          </cell>
          <cell r="S5">
            <v>23</v>
          </cell>
        </row>
        <row r="18">
          <cell r="E18">
            <v>76705</v>
          </cell>
          <cell r="F18">
            <v>72852</v>
          </cell>
          <cell r="G18">
            <v>84195</v>
          </cell>
          <cell r="I18">
            <v>81297</v>
          </cell>
          <cell r="J18">
            <v>77974</v>
          </cell>
          <cell r="K18">
            <v>82571</v>
          </cell>
          <cell r="M18">
            <v>81042</v>
          </cell>
          <cell r="N18">
            <v>83628</v>
          </cell>
          <cell r="O18">
            <v>82461</v>
          </cell>
          <cell r="Q18">
            <v>84909</v>
          </cell>
          <cell r="R18">
            <v>77708</v>
          </cell>
          <cell r="S18">
            <v>82510</v>
          </cell>
        </row>
        <row r="23">
          <cell r="E23">
            <v>31067</v>
          </cell>
          <cell r="F23">
            <v>31118</v>
          </cell>
          <cell r="G23">
            <v>33466</v>
          </cell>
          <cell r="I23">
            <v>29340</v>
          </cell>
          <cell r="J23">
            <v>26328</v>
          </cell>
          <cell r="K23">
            <v>26418</v>
          </cell>
          <cell r="M23">
            <v>26304</v>
          </cell>
          <cell r="N23">
            <v>32330</v>
          </cell>
          <cell r="O23">
            <v>30512</v>
          </cell>
          <cell r="Q23">
            <v>26809</v>
          </cell>
          <cell r="R23">
            <v>28253</v>
          </cell>
          <cell r="S23">
            <v>29884</v>
          </cell>
        </row>
        <row r="25">
          <cell r="E25">
            <v>28.817238212732011</v>
          </cell>
          <cell r="F25">
            <v>29.929787438684237</v>
          </cell>
          <cell r="G25">
            <v>28.436929090368356</v>
          </cell>
          <cell r="I25">
            <v>26.519157243959977</v>
          </cell>
          <cell r="J25">
            <v>25.229990800367986</v>
          </cell>
          <cell r="K25">
            <v>24.239143399792638</v>
          </cell>
          <cell r="M25">
            <v>24.491164037913634</v>
          </cell>
          <cell r="N25">
            <v>27.880784421945876</v>
          </cell>
          <cell r="O25">
            <v>27.008223203774353</v>
          </cell>
          <cell r="Q25">
            <v>23.99702823179792</v>
          </cell>
          <cell r="R25">
            <v>26.658300466116888</v>
          </cell>
          <cell r="S25">
            <v>26.537843334014156</v>
          </cell>
          <cell r="T25">
            <v>26.652056463159106</v>
          </cell>
        </row>
        <row r="27">
          <cell r="E27">
            <v>0.65886162660356207</v>
          </cell>
          <cell r="F27">
            <v>0.64031641397495054</v>
          </cell>
          <cell r="G27">
            <v>0.70894485563442544</v>
          </cell>
          <cell r="I27">
            <v>0.68222785404988084</v>
          </cell>
          <cell r="J27">
            <v>0.72126022126022127</v>
          </cell>
          <cell r="K27">
            <v>0.6841095788265803</v>
          </cell>
          <cell r="M27">
            <v>0.68913265306122451</v>
          </cell>
          <cell r="N27">
            <v>0.68512442396313367</v>
          </cell>
          <cell r="O27">
            <v>0.69508155266152483</v>
          </cell>
          <cell r="Q27">
            <v>0.69070735090152569</v>
          </cell>
          <cell r="R27">
            <v>0.62887849408413321</v>
          </cell>
          <cell r="S27">
            <v>0.68629652734456226</v>
          </cell>
          <cell r="T27">
            <v>0.68262306991079758</v>
          </cell>
        </row>
        <row r="43">
          <cell r="E43">
            <v>1299486.4699999997</v>
          </cell>
          <cell r="F43">
            <v>1331223.71</v>
          </cell>
          <cell r="G43">
            <v>1436778.6500000001</v>
          </cell>
          <cell r="I43">
            <v>1411272.7000000002</v>
          </cell>
          <cell r="J43">
            <v>1350663.32</v>
          </cell>
          <cell r="K43">
            <v>1462561.32</v>
          </cell>
          <cell r="M43">
            <v>1383092.07</v>
          </cell>
          <cell r="N43">
            <v>1430690.79</v>
          </cell>
          <cell r="O43">
            <v>1414728.3199999998</v>
          </cell>
          <cell r="Q43">
            <v>1461544.1499999997</v>
          </cell>
          <cell r="R43">
            <v>1355446.23</v>
          </cell>
          <cell r="S43">
            <v>1429890.94</v>
          </cell>
        </row>
        <row r="120">
          <cell r="E120">
            <v>569600.14</v>
          </cell>
          <cell r="F120">
            <v>639185.37</v>
          </cell>
          <cell r="G120">
            <v>571629.55999999994</v>
          </cell>
          <cell r="I120">
            <v>651348.56000000017</v>
          </cell>
          <cell r="J120">
            <v>640671.61999999988</v>
          </cell>
          <cell r="K120">
            <v>609497.67999999993</v>
          </cell>
          <cell r="M120">
            <v>565944.80999999994</v>
          </cell>
          <cell r="N120">
            <v>612127.55000000005</v>
          </cell>
          <cell r="O120">
            <v>792109.48</v>
          </cell>
          <cell r="Q120">
            <v>673092.22</v>
          </cell>
          <cell r="R120">
            <v>675356.24</v>
          </cell>
          <cell r="S120">
            <v>693852.59999999974</v>
          </cell>
        </row>
      </sheetData>
      <sheetData sheetId="12">
        <row r="5">
          <cell r="E5">
            <v>17</v>
          </cell>
          <cell r="F5">
            <v>7</v>
          </cell>
          <cell r="G5">
            <v>6</v>
          </cell>
          <cell r="I5">
            <v>18</v>
          </cell>
          <cell r="J5">
            <v>6</v>
          </cell>
          <cell r="K5">
            <v>18</v>
          </cell>
          <cell r="M5">
            <v>17</v>
          </cell>
          <cell r="N5">
            <v>10</v>
          </cell>
          <cell r="O5">
            <v>13</v>
          </cell>
          <cell r="Q5">
            <v>11</v>
          </cell>
          <cell r="R5">
            <v>15</v>
          </cell>
          <cell r="S5">
            <v>9</v>
          </cell>
        </row>
        <row r="18">
          <cell r="E18">
            <v>48716</v>
          </cell>
          <cell r="F18">
            <v>50227</v>
          </cell>
          <cell r="G18">
            <v>49405</v>
          </cell>
          <cell r="I18">
            <v>50949</v>
          </cell>
          <cell r="J18">
            <v>47050</v>
          </cell>
          <cell r="K18">
            <v>50979</v>
          </cell>
          <cell r="M18">
            <v>50324</v>
          </cell>
          <cell r="N18">
            <v>55056</v>
          </cell>
          <cell r="O18">
            <v>54413</v>
          </cell>
          <cell r="Q18">
            <v>51049</v>
          </cell>
          <cell r="R18">
            <v>53112</v>
          </cell>
          <cell r="S18">
            <v>51963</v>
          </cell>
        </row>
        <row r="23">
          <cell r="E23">
            <v>10534</v>
          </cell>
          <cell r="F23">
            <v>10513</v>
          </cell>
          <cell r="G23">
            <v>10995</v>
          </cell>
          <cell r="I23">
            <v>11351</v>
          </cell>
          <cell r="J23">
            <v>10710</v>
          </cell>
          <cell r="K23">
            <v>12111</v>
          </cell>
          <cell r="M23">
            <v>11456</v>
          </cell>
          <cell r="N23">
            <v>11534</v>
          </cell>
          <cell r="O23">
            <v>12235</v>
          </cell>
          <cell r="Q23">
            <v>12821</v>
          </cell>
          <cell r="R23">
            <v>12538</v>
          </cell>
          <cell r="S23">
            <v>11787</v>
          </cell>
        </row>
        <row r="25">
          <cell r="E25">
            <v>17.70420168067227</v>
          </cell>
          <cell r="F25">
            <v>17.234426229508198</v>
          </cell>
          <cell r="G25">
            <v>18.08388157894737</v>
          </cell>
          <cell r="I25">
            <v>17.303353658536587</v>
          </cell>
          <cell r="J25">
            <v>17.761194029850746</v>
          </cell>
          <cell r="K25">
            <v>18.603686635944701</v>
          </cell>
          <cell r="M25">
            <v>17.410334346504559</v>
          </cell>
          <cell r="N25">
            <v>17.318318318318319</v>
          </cell>
          <cell r="O25">
            <v>18.218231632865781</v>
          </cell>
          <cell r="Q25">
            <v>20.032812499999999</v>
          </cell>
          <cell r="R25">
            <v>19.083713850837139</v>
          </cell>
          <cell r="S25">
            <v>18.474921630094045</v>
          </cell>
          <cell r="T25">
            <v>18.10721257241709</v>
          </cell>
        </row>
        <row r="27">
          <cell r="E27">
            <v>0.51038774633573947</v>
          </cell>
          <cell r="F27">
            <v>0.54173542576713585</v>
          </cell>
          <cell r="G27">
            <v>0.51468098737909085</v>
          </cell>
          <cell r="I27">
            <v>0.52880184331797231</v>
          </cell>
          <cell r="J27">
            <v>0.53866233141758069</v>
          </cell>
          <cell r="K27">
            <v>0.52522640401397058</v>
          </cell>
          <cell r="M27">
            <v>0.53278280662749455</v>
          </cell>
          <cell r="N27">
            <v>0.56184751660866816</v>
          </cell>
          <cell r="O27">
            <v>0.57198570377378322</v>
          </cell>
          <cell r="Q27">
            <v>0.51751789298676021</v>
          </cell>
          <cell r="R27">
            <v>0.53632503445942881</v>
          </cell>
          <cell r="S27">
            <v>0.54018400124746613</v>
          </cell>
          <cell r="T27">
            <v>0.53489901566990705</v>
          </cell>
        </row>
        <row r="43">
          <cell r="E43">
            <v>771150.37000000011</v>
          </cell>
          <cell r="F43">
            <v>779405.72999999975</v>
          </cell>
          <cell r="G43">
            <v>770607.46</v>
          </cell>
          <cell r="I43">
            <v>811936.92</v>
          </cell>
          <cell r="J43">
            <v>739480.98</v>
          </cell>
          <cell r="K43">
            <v>815352.17</v>
          </cell>
          <cell r="M43">
            <v>798966.96999999986</v>
          </cell>
          <cell r="N43">
            <v>852706.39</v>
          </cell>
          <cell r="O43">
            <v>846246.72</v>
          </cell>
          <cell r="Q43">
            <v>802460.02</v>
          </cell>
          <cell r="R43">
            <v>844304.21</v>
          </cell>
          <cell r="S43">
            <v>821641.63</v>
          </cell>
        </row>
        <row r="120">
          <cell r="E120">
            <v>350202.58</v>
          </cell>
          <cell r="F120">
            <v>345467.26</v>
          </cell>
          <cell r="G120">
            <v>363030.8899999999</v>
          </cell>
          <cell r="I120">
            <v>357868.95000000007</v>
          </cell>
          <cell r="J120">
            <v>353283.41000000003</v>
          </cell>
          <cell r="K120">
            <v>402335.83</v>
          </cell>
          <cell r="M120">
            <v>413103.98000000004</v>
          </cell>
          <cell r="N120">
            <v>379643.70999999996</v>
          </cell>
          <cell r="O120">
            <v>425756.18</v>
          </cell>
          <cell r="Q120">
            <v>412191.74999999994</v>
          </cell>
          <cell r="R120">
            <v>579526.45000000007</v>
          </cell>
          <cell r="S120">
            <v>602838.96</v>
          </cell>
        </row>
      </sheetData>
      <sheetData sheetId="13">
        <row r="5">
          <cell r="E5">
            <v>21</v>
          </cell>
          <cell r="F5">
            <v>21</v>
          </cell>
          <cell r="G5">
            <v>22</v>
          </cell>
          <cell r="I5">
            <v>12</v>
          </cell>
          <cell r="J5">
            <v>16</v>
          </cell>
          <cell r="K5">
            <v>20</v>
          </cell>
          <cell r="M5">
            <v>18</v>
          </cell>
          <cell r="N5">
            <v>34</v>
          </cell>
          <cell r="O5">
            <v>20</v>
          </cell>
          <cell r="Q5">
            <v>17</v>
          </cell>
          <cell r="R5">
            <v>14</v>
          </cell>
          <cell r="S5">
            <v>15</v>
          </cell>
        </row>
        <row r="18">
          <cell r="E18">
            <v>133960</v>
          </cell>
          <cell r="F18">
            <v>121224</v>
          </cell>
          <cell r="G18">
            <v>135466</v>
          </cell>
          <cell r="I18">
            <v>126933</v>
          </cell>
          <cell r="J18">
            <v>115597</v>
          </cell>
          <cell r="K18">
            <v>108832</v>
          </cell>
          <cell r="M18">
            <v>119321</v>
          </cell>
          <cell r="N18">
            <v>130119</v>
          </cell>
          <cell r="O18">
            <v>132282</v>
          </cell>
          <cell r="Q18">
            <v>121341</v>
          </cell>
          <cell r="R18">
            <v>123976</v>
          </cell>
          <cell r="S18">
            <v>131349</v>
          </cell>
        </row>
        <row r="23">
          <cell r="E23">
            <v>62474</v>
          </cell>
          <cell r="F23">
            <v>62361</v>
          </cell>
          <cell r="G23">
            <v>56913</v>
          </cell>
          <cell r="I23">
            <v>62539</v>
          </cell>
          <cell r="J23">
            <v>61844</v>
          </cell>
          <cell r="K23">
            <v>66058</v>
          </cell>
          <cell r="M23">
            <v>73256</v>
          </cell>
          <cell r="N23">
            <v>47110</v>
          </cell>
          <cell r="O23">
            <v>56987</v>
          </cell>
          <cell r="Q23">
            <v>48304</v>
          </cell>
          <cell r="R23">
            <v>60594</v>
          </cell>
          <cell r="S23">
            <v>52222</v>
          </cell>
        </row>
        <row r="25">
          <cell r="E25">
            <v>31.740080272316213</v>
          </cell>
          <cell r="F25">
            <v>33.925589036922588</v>
          </cell>
          <cell r="G25">
            <v>29.530984885042262</v>
          </cell>
          <cell r="I25">
            <v>32.949947312961008</v>
          </cell>
          <cell r="J25">
            <v>34.788772008775382</v>
          </cell>
          <cell r="K25">
            <v>37.717254767614477</v>
          </cell>
          <cell r="M25">
            <v>37.9889542873441</v>
          </cell>
          <cell r="N25">
            <v>26.555057636481497</v>
          </cell>
          <cell r="O25">
            <v>30.078644568774411</v>
          </cell>
          <cell r="Q25">
            <v>28.435695321744149</v>
          </cell>
          <cell r="R25">
            <v>32.77300016225864</v>
          </cell>
          <cell r="S25">
            <v>28.419981387856392</v>
          </cell>
          <cell r="T25">
            <v>32.094321796763928</v>
          </cell>
        </row>
        <row r="27">
          <cell r="E27">
            <v>0.79420884443680295</v>
          </cell>
          <cell r="F27">
            <v>0.74000549400238069</v>
          </cell>
          <cell r="G27">
            <v>0.79720349680597202</v>
          </cell>
          <cell r="I27">
            <v>0.74481362496149273</v>
          </cell>
          <cell r="J27">
            <v>0.74926756546538764</v>
          </cell>
          <cell r="K27">
            <v>0.63542256604875202</v>
          </cell>
          <cell r="M27">
            <v>0.71774188697404429</v>
          </cell>
          <cell r="N27">
            <v>0.7541796957639374</v>
          </cell>
          <cell r="O27">
            <v>0.78866034698622789</v>
          </cell>
          <cell r="Q27">
            <v>0.69784735361947103</v>
          </cell>
          <cell r="R27">
            <v>0.71116312020122929</v>
          </cell>
          <cell r="S27">
            <v>0.77663858093126381</v>
          </cell>
          <cell r="T27">
            <v>0.74220184734257455</v>
          </cell>
        </row>
        <row r="43">
          <cell r="E43">
            <v>2259956.4200000004</v>
          </cell>
          <cell r="F43">
            <v>2067341.4000000001</v>
          </cell>
          <cell r="G43">
            <v>2261950.52</v>
          </cell>
          <cell r="I43">
            <v>2120488.4</v>
          </cell>
          <cell r="J43">
            <v>1911291.5000000002</v>
          </cell>
          <cell r="K43">
            <v>1822876.1600000004</v>
          </cell>
          <cell r="M43">
            <v>2000578.3</v>
          </cell>
          <cell r="N43">
            <v>2126520.8899999997</v>
          </cell>
          <cell r="O43">
            <v>2160432.06</v>
          </cell>
          <cell r="Q43">
            <v>1991388.7999999998</v>
          </cell>
          <cell r="R43">
            <v>2044902.5399999998</v>
          </cell>
          <cell r="S43">
            <v>2195440.09</v>
          </cell>
        </row>
        <row r="120">
          <cell r="E120">
            <v>985621.34999999986</v>
          </cell>
          <cell r="F120">
            <v>944922.41000000015</v>
          </cell>
          <cell r="G120">
            <v>939080.42999999982</v>
          </cell>
          <cell r="I120">
            <v>985952.51</v>
          </cell>
          <cell r="J120">
            <v>889458.45000000007</v>
          </cell>
          <cell r="K120">
            <v>965132.20000000019</v>
          </cell>
          <cell r="M120">
            <v>933646.42999999993</v>
          </cell>
          <cell r="N120">
            <v>963867.58999999973</v>
          </cell>
          <cell r="O120">
            <v>1023796.35</v>
          </cell>
          <cell r="Q120">
            <v>1076832.4599999997</v>
          </cell>
          <cell r="R120">
            <v>1020986.0700000001</v>
          </cell>
          <cell r="S120">
            <v>1035633.9400000001</v>
          </cell>
        </row>
      </sheetData>
      <sheetData sheetId="14">
        <row r="5">
          <cell r="E5">
            <v>8</v>
          </cell>
          <cell r="F5">
            <v>22</v>
          </cell>
          <cell r="G5">
            <v>11</v>
          </cell>
          <cell r="I5">
            <v>11</v>
          </cell>
          <cell r="J5">
            <v>17</v>
          </cell>
          <cell r="K5">
            <v>34</v>
          </cell>
          <cell r="M5">
            <v>15</v>
          </cell>
          <cell r="N5">
            <v>18</v>
          </cell>
          <cell r="O5">
            <v>33</v>
          </cell>
          <cell r="Q5">
            <v>11</v>
          </cell>
          <cell r="R5">
            <v>7</v>
          </cell>
          <cell r="S5">
            <v>5</v>
          </cell>
        </row>
        <row r="18">
          <cell r="E18">
            <v>64791</v>
          </cell>
          <cell r="F18">
            <v>67176</v>
          </cell>
          <cell r="G18">
            <v>71890</v>
          </cell>
          <cell r="I18">
            <v>68802</v>
          </cell>
          <cell r="J18">
            <v>63466</v>
          </cell>
          <cell r="K18">
            <v>69346</v>
          </cell>
          <cell r="M18">
            <v>76609</v>
          </cell>
          <cell r="N18">
            <v>79562</v>
          </cell>
          <cell r="O18">
            <v>73298</v>
          </cell>
          <cell r="Q18">
            <v>70387</v>
          </cell>
          <cell r="R18">
            <v>74371</v>
          </cell>
          <cell r="S18">
            <v>71403</v>
          </cell>
        </row>
        <row r="23">
          <cell r="E23">
            <v>32111</v>
          </cell>
          <cell r="F23">
            <v>19854</v>
          </cell>
          <cell r="G23">
            <v>5020</v>
          </cell>
          <cell r="I23">
            <v>5855</v>
          </cell>
          <cell r="J23">
            <v>7387</v>
          </cell>
          <cell r="K23">
            <v>5697</v>
          </cell>
          <cell r="M23">
            <v>3726</v>
          </cell>
          <cell r="N23">
            <v>6342</v>
          </cell>
          <cell r="O23">
            <v>6477</v>
          </cell>
          <cell r="Q23">
            <v>5871</v>
          </cell>
          <cell r="R23">
            <v>11141</v>
          </cell>
          <cell r="S23">
            <v>12484</v>
          </cell>
        </row>
        <row r="25">
          <cell r="E25">
            <v>33.128714097061739</v>
          </cell>
          <cell r="F25">
            <v>22.81282316442606</v>
          </cell>
          <cell r="G25">
            <v>6.5271096086334675</v>
          </cell>
          <cell r="I25">
            <v>7.8425331850998568</v>
          </cell>
          <cell r="J25">
            <v>10.425811186541148</v>
          </cell>
          <cell r="K25">
            <v>7.5916474554588707</v>
          </cell>
          <cell r="M25">
            <v>4.6380780481732744</v>
          </cell>
          <cell r="N25">
            <v>7.3826597131681879</v>
          </cell>
          <cell r="O25">
            <v>8.1190849263553737</v>
          </cell>
          <cell r="Q25">
            <v>7.6988643814419468</v>
          </cell>
          <cell r="R25">
            <v>13.01640340218712</v>
          </cell>
          <cell r="S25">
            <v>14.881924493664096</v>
          </cell>
          <cell r="T25">
            <v>12.532728027522371</v>
          </cell>
        </row>
        <row r="27">
          <cell r="E27">
            <v>0.49096365000340997</v>
          </cell>
          <cell r="F27">
            <v>0.52421865855086036</v>
          </cell>
          <cell r="G27">
            <v>0.54100834201901693</v>
          </cell>
          <cell r="I27">
            <v>0.51668475261057145</v>
          </cell>
          <cell r="J27">
            <v>0.52608630779687993</v>
          </cell>
          <cell r="K27">
            <v>0.51620347108237774</v>
          </cell>
          <cell r="M27">
            <v>0.58603174603174601</v>
          </cell>
          <cell r="N27">
            <v>0.58683345810729581</v>
          </cell>
          <cell r="O27">
            <v>0.55547724603084381</v>
          </cell>
          <cell r="Q27">
            <v>0.51381497784493646</v>
          </cell>
          <cell r="R27">
            <v>0.54203897788726441</v>
          </cell>
          <cell r="S27">
            <v>0.53714737079665986</v>
          </cell>
          <cell r="T27">
            <v>0.53690618504348042</v>
          </cell>
        </row>
        <row r="43">
          <cell r="E43">
            <v>1044932.13</v>
          </cell>
          <cell r="F43">
            <v>1121641.83</v>
          </cell>
          <cell r="G43">
            <v>1173972.6200000001</v>
          </cell>
          <cell r="I43">
            <v>1121051.48</v>
          </cell>
          <cell r="J43">
            <v>1041576.68</v>
          </cell>
          <cell r="K43">
            <v>1133423.17</v>
          </cell>
          <cell r="M43">
            <v>1231703.5899999999</v>
          </cell>
          <cell r="N43">
            <v>1257918.1100000001</v>
          </cell>
          <cell r="O43">
            <v>1207386.2599999998</v>
          </cell>
          <cell r="Q43">
            <v>1171891.52</v>
          </cell>
          <cell r="R43">
            <v>1210910.4300000002</v>
          </cell>
          <cell r="S43">
            <v>1174634.4799999997</v>
          </cell>
        </row>
        <row r="120">
          <cell r="E120">
            <v>722009.53999999992</v>
          </cell>
          <cell r="F120">
            <v>771547.25</v>
          </cell>
          <cell r="G120">
            <v>613075.74</v>
          </cell>
          <cell r="I120">
            <v>808465.91999999993</v>
          </cell>
          <cell r="J120">
            <v>656010.65999999992</v>
          </cell>
          <cell r="K120">
            <v>652365.57000000007</v>
          </cell>
          <cell r="M120">
            <v>768144.07999999984</v>
          </cell>
          <cell r="N120">
            <v>684492.76</v>
          </cell>
          <cell r="O120">
            <v>813429.1599999998</v>
          </cell>
          <cell r="Q120">
            <v>726554.64999999991</v>
          </cell>
          <cell r="R120">
            <v>850798.36999999988</v>
          </cell>
          <cell r="S120">
            <v>1022062.0599999999</v>
          </cell>
        </row>
      </sheetData>
      <sheetData sheetId="15">
        <row r="5">
          <cell r="E5">
            <v>44</v>
          </cell>
          <cell r="F5">
            <v>52</v>
          </cell>
          <cell r="G5">
            <v>39</v>
          </cell>
          <cell r="I5">
            <v>36</v>
          </cell>
          <cell r="J5">
            <v>69</v>
          </cell>
          <cell r="K5">
            <v>72</v>
          </cell>
          <cell r="M5">
            <v>31</v>
          </cell>
          <cell r="N5">
            <v>47</v>
          </cell>
          <cell r="O5">
            <v>73</v>
          </cell>
          <cell r="Q5">
            <v>50</v>
          </cell>
          <cell r="R5">
            <v>82</v>
          </cell>
          <cell r="S5">
            <v>68</v>
          </cell>
        </row>
        <row r="18">
          <cell r="E18">
            <v>210361</v>
          </cell>
          <cell r="F18">
            <v>208934</v>
          </cell>
          <cell r="G18">
            <v>215020</v>
          </cell>
          <cell r="I18">
            <v>213100</v>
          </cell>
          <cell r="J18">
            <v>203221</v>
          </cell>
          <cell r="K18">
            <v>206993</v>
          </cell>
          <cell r="M18">
            <v>206768</v>
          </cell>
          <cell r="N18">
            <v>225950</v>
          </cell>
          <cell r="O18">
            <v>219505</v>
          </cell>
          <cell r="Q18">
            <v>218947</v>
          </cell>
          <cell r="R18">
            <v>216495</v>
          </cell>
          <cell r="S18">
            <v>217216</v>
          </cell>
        </row>
        <row r="23">
          <cell r="E23">
            <v>67758</v>
          </cell>
          <cell r="F23">
            <v>71518</v>
          </cell>
          <cell r="G23">
            <v>72044</v>
          </cell>
          <cell r="I23">
            <v>65960</v>
          </cell>
          <cell r="J23">
            <v>78358</v>
          </cell>
          <cell r="K23">
            <v>79589</v>
          </cell>
          <cell r="M23">
            <v>73653</v>
          </cell>
          <cell r="N23">
            <v>72127</v>
          </cell>
          <cell r="O23">
            <v>71884</v>
          </cell>
          <cell r="Q23">
            <v>80539</v>
          </cell>
          <cell r="R23">
            <v>77666</v>
          </cell>
          <cell r="S23">
            <v>79240</v>
          </cell>
        </row>
        <row r="25">
          <cell r="E25">
            <v>24.3629525490887</v>
          </cell>
          <cell r="F25">
            <v>25.500976994280663</v>
          </cell>
          <cell r="G25">
            <v>25.091423277585449</v>
          </cell>
          <cell r="I25">
            <v>23.633868523169863</v>
          </cell>
          <cell r="J25">
            <v>27.82806956484681</v>
          </cell>
          <cell r="K25">
            <v>27.771807022073961</v>
          </cell>
          <cell r="M25">
            <v>26.253916539828403</v>
          </cell>
          <cell r="N25">
            <v>24.197438916789956</v>
          </cell>
          <cell r="O25">
            <v>24.667904339978108</v>
          </cell>
          <cell r="Q25">
            <v>26.892408994076519</v>
          </cell>
          <cell r="R25">
            <v>26.399137998429634</v>
          </cell>
          <cell r="S25">
            <v>26.727830809188113</v>
          </cell>
          <cell r="T25">
            <v>25.783456106041797</v>
          </cell>
        </row>
        <row r="27">
          <cell r="E27">
            <v>0.6103745185228171</v>
          </cell>
          <cell r="F27">
            <v>0.62436385913009695</v>
          </cell>
          <cell r="G27">
            <v>0.61982297772736383</v>
          </cell>
          <cell r="I27">
            <v>0.6123184918173159</v>
          </cell>
          <cell r="J27">
            <v>0.6443727844047461</v>
          </cell>
          <cell r="K27">
            <v>0.59105900224724239</v>
          </cell>
          <cell r="M27">
            <v>0.60872304408625888</v>
          </cell>
          <cell r="N27">
            <v>0.64186602768872836</v>
          </cell>
          <cell r="O27">
            <v>0.64191194747846936</v>
          </cell>
          <cell r="Q27">
            <v>0.61727027194659179</v>
          </cell>
          <cell r="R27">
            <v>0.6071999023970226</v>
          </cell>
          <cell r="S27">
            <v>0.62566717073521994</v>
          </cell>
          <cell r="T27">
            <v>0.61844391670769494</v>
          </cell>
        </row>
        <row r="43">
          <cell r="E43">
            <v>3420345.99</v>
          </cell>
          <cell r="F43">
            <v>3463704.71</v>
          </cell>
          <cell r="G43">
            <v>3476957.47</v>
          </cell>
          <cell r="I43">
            <v>3462299.6600000006</v>
          </cell>
          <cell r="J43">
            <v>3354313.8799999994</v>
          </cell>
          <cell r="K43">
            <v>3390413.08</v>
          </cell>
          <cell r="M43">
            <v>3356318.1900000004</v>
          </cell>
          <cell r="N43">
            <v>3652516.83</v>
          </cell>
          <cell r="O43">
            <v>3620784.64</v>
          </cell>
          <cell r="Q43">
            <v>3784411.87</v>
          </cell>
          <cell r="R43">
            <v>3572760.3000000003</v>
          </cell>
          <cell r="S43">
            <v>3662481.47</v>
          </cell>
        </row>
        <row r="120">
          <cell r="E120">
            <v>1832485.29</v>
          </cell>
          <cell r="F120">
            <v>1508573.4399999997</v>
          </cell>
          <cell r="G120">
            <v>1384491.9699999997</v>
          </cell>
          <cell r="I120">
            <v>1366438.4000000001</v>
          </cell>
          <cell r="J120">
            <v>2918421.0699999994</v>
          </cell>
          <cell r="K120">
            <v>5613188.7400000012</v>
          </cell>
          <cell r="M120">
            <v>2354033.4099999992</v>
          </cell>
          <cell r="N120">
            <v>502976.69000000006</v>
          </cell>
          <cell r="O120">
            <v>1471389.1700000002</v>
          </cell>
          <cell r="Q120">
            <v>8664194.2900000047</v>
          </cell>
          <cell r="R120">
            <v>1743290.58</v>
          </cell>
          <cell r="S120">
            <v>1785640.0999999994</v>
          </cell>
        </row>
      </sheetData>
      <sheetData sheetId="16">
        <row r="5">
          <cell r="E5">
            <v>0</v>
          </cell>
          <cell r="F5">
            <v>1</v>
          </cell>
          <cell r="G5">
            <v>2</v>
          </cell>
          <cell r="I5">
            <v>0</v>
          </cell>
          <cell r="J5">
            <v>14</v>
          </cell>
          <cell r="K5">
            <v>3</v>
          </cell>
          <cell r="M5">
            <v>0</v>
          </cell>
          <cell r="N5">
            <v>1</v>
          </cell>
          <cell r="O5">
            <v>1</v>
          </cell>
          <cell r="Q5">
            <v>1</v>
          </cell>
          <cell r="R5">
            <v>1</v>
          </cell>
          <cell r="S5">
            <v>1</v>
          </cell>
        </row>
        <row r="18">
          <cell r="E18">
            <v>12044</v>
          </cell>
          <cell r="F18">
            <v>10269</v>
          </cell>
          <cell r="G18">
            <v>11870</v>
          </cell>
          <cell r="I18">
            <v>12803</v>
          </cell>
          <cell r="J18">
            <v>11686</v>
          </cell>
          <cell r="K18">
            <v>12191</v>
          </cell>
          <cell r="M18">
            <v>13893</v>
          </cell>
          <cell r="N18">
            <v>13428</v>
          </cell>
          <cell r="O18">
            <v>11899</v>
          </cell>
          <cell r="Q18">
            <v>11331</v>
          </cell>
          <cell r="R18">
            <v>11548</v>
          </cell>
          <cell r="S18">
            <v>11552</v>
          </cell>
        </row>
        <row r="23">
          <cell r="E23">
            <v>4923</v>
          </cell>
          <cell r="F23">
            <v>4312</v>
          </cell>
          <cell r="G23">
            <v>4166</v>
          </cell>
          <cell r="I23">
            <v>4950</v>
          </cell>
          <cell r="J23">
            <v>4409</v>
          </cell>
          <cell r="K23">
            <v>4387</v>
          </cell>
          <cell r="M23">
            <v>5079</v>
          </cell>
          <cell r="N23">
            <v>5305</v>
          </cell>
          <cell r="O23">
            <v>4801</v>
          </cell>
          <cell r="Q23">
            <v>4595</v>
          </cell>
          <cell r="R23">
            <v>4475</v>
          </cell>
          <cell r="S23">
            <v>4449</v>
          </cell>
        </row>
        <row r="25">
          <cell r="E25">
            <v>28.906112383301039</v>
          </cell>
          <cell r="F25">
            <v>29.572731637061931</v>
          </cell>
          <cell r="G25">
            <v>25.979047143926167</v>
          </cell>
          <cell r="I25">
            <v>27.882611389624287</v>
          </cell>
          <cell r="J25">
            <v>27.393600497048773</v>
          </cell>
          <cell r="K25">
            <v>26.462782000241283</v>
          </cell>
          <cell r="M25">
            <v>26.771030993042377</v>
          </cell>
          <cell r="N25">
            <v>28.299370532380241</v>
          </cell>
          <cell r="O25">
            <v>28.738177900155634</v>
          </cell>
          <cell r="Q25">
            <v>28.852191385156349</v>
          </cell>
          <cell r="R25">
            <v>27.928602633714036</v>
          </cell>
          <cell r="S25">
            <v>27.804512217986375</v>
          </cell>
          <cell r="T25">
            <v>27.863086685823756</v>
          </cell>
        </row>
        <row r="27">
          <cell r="E27">
            <v>0.4437648532635729</v>
          </cell>
          <cell r="F27">
            <v>0.39119999999999999</v>
          </cell>
          <cell r="G27">
            <v>0.43710413904846074</v>
          </cell>
          <cell r="I27">
            <v>0.47092360319270238</v>
          </cell>
          <cell r="J27">
            <v>0.47212346477052358</v>
          </cell>
          <cell r="K27">
            <v>0.44087226963691595</v>
          </cell>
          <cell r="M27">
            <v>0.51858902575587906</v>
          </cell>
          <cell r="N27">
            <v>0.4853347790729195</v>
          </cell>
          <cell r="O27">
            <v>0.44440709617180207</v>
          </cell>
          <cell r="Q27">
            <v>0.40908352437857648</v>
          </cell>
          <cell r="R27">
            <v>0.41645179321661047</v>
          </cell>
          <cell r="S27">
            <v>0.43024208566108008</v>
          </cell>
          <cell r="T27">
            <v>0.44712452526627633</v>
          </cell>
        </row>
        <row r="43">
          <cell r="E43">
            <v>207946.65</v>
          </cell>
          <cell r="F43">
            <v>182785.31</v>
          </cell>
          <cell r="G43">
            <v>213401.15000000002</v>
          </cell>
          <cell r="I43">
            <v>110665.98000000003</v>
          </cell>
          <cell r="J43">
            <v>207780.39</v>
          </cell>
          <cell r="K43">
            <v>213106.87</v>
          </cell>
          <cell r="M43">
            <v>239135.50999999998</v>
          </cell>
          <cell r="N43">
            <v>236170.68999999997</v>
          </cell>
          <cell r="O43">
            <v>214403.87</v>
          </cell>
          <cell r="Q43">
            <v>202481.66</v>
          </cell>
          <cell r="R43">
            <v>210098.43000000002</v>
          </cell>
          <cell r="S43">
            <v>206489.37</v>
          </cell>
        </row>
        <row r="120">
          <cell r="E120">
            <v>249104.61</v>
          </cell>
          <cell r="F120">
            <v>279374.5199999999</v>
          </cell>
          <cell r="G120">
            <v>246261.12999999995</v>
          </cell>
          <cell r="I120">
            <v>291621.35000000003</v>
          </cell>
          <cell r="J120">
            <v>287896.46000000002</v>
          </cell>
          <cell r="K120">
            <v>398233.51999999996</v>
          </cell>
          <cell r="M120">
            <v>241227.82</v>
          </cell>
          <cell r="N120">
            <v>306166.11999999994</v>
          </cell>
          <cell r="O120">
            <v>250089.99</v>
          </cell>
          <cell r="Q120">
            <v>423303.42000000004</v>
          </cell>
          <cell r="R120">
            <v>285941.56000000006</v>
          </cell>
          <cell r="S120">
            <v>345777.91000000003</v>
          </cell>
        </row>
      </sheetData>
      <sheetData sheetId="17">
        <row r="5">
          <cell r="E5">
            <v>131</v>
          </cell>
          <cell r="F5">
            <v>138</v>
          </cell>
          <cell r="G5">
            <v>109</v>
          </cell>
          <cell r="I5">
            <v>103</v>
          </cell>
          <cell r="J5">
            <v>125</v>
          </cell>
          <cell r="K5">
            <v>163</v>
          </cell>
          <cell r="M5">
            <v>140</v>
          </cell>
          <cell r="N5">
            <v>118</v>
          </cell>
          <cell r="O5">
            <v>127</v>
          </cell>
          <cell r="Q5">
            <v>134</v>
          </cell>
          <cell r="R5">
            <v>99</v>
          </cell>
          <cell r="S5">
            <v>70</v>
          </cell>
        </row>
        <row r="18">
          <cell r="E18">
            <v>610642</v>
          </cell>
          <cell r="F18">
            <v>596843</v>
          </cell>
          <cell r="G18">
            <v>604908</v>
          </cell>
          <cell r="I18">
            <v>594876</v>
          </cell>
          <cell r="J18">
            <v>589330</v>
          </cell>
          <cell r="K18">
            <v>620143</v>
          </cell>
          <cell r="M18">
            <v>576223</v>
          </cell>
          <cell r="N18">
            <v>647063</v>
          </cell>
          <cell r="O18">
            <v>654407</v>
          </cell>
          <cell r="Q18">
            <v>596922</v>
          </cell>
          <cell r="R18">
            <v>616948</v>
          </cell>
          <cell r="S18">
            <v>601408</v>
          </cell>
        </row>
        <row r="23">
          <cell r="E23">
            <v>326807</v>
          </cell>
          <cell r="F23">
            <v>317462</v>
          </cell>
          <cell r="G23">
            <v>338040</v>
          </cell>
          <cell r="I23">
            <v>338052</v>
          </cell>
          <cell r="J23">
            <v>282277</v>
          </cell>
          <cell r="K23">
            <v>291649</v>
          </cell>
          <cell r="M23">
            <v>303999</v>
          </cell>
          <cell r="N23">
            <v>235952</v>
          </cell>
          <cell r="O23">
            <v>214837</v>
          </cell>
          <cell r="Q23">
            <v>305338</v>
          </cell>
          <cell r="R23">
            <v>330229</v>
          </cell>
          <cell r="S23">
            <v>204980</v>
          </cell>
        </row>
        <row r="25">
          <cell r="E25">
            <v>34.838008860689328</v>
          </cell>
          <cell r="F25">
            <v>34.710132963922291</v>
          </cell>
          <cell r="G25">
            <v>35.848398307052918</v>
          </cell>
          <cell r="I25">
            <v>36.231671255663009</v>
          </cell>
          <cell r="J25">
            <v>32.383396506942979</v>
          </cell>
          <cell r="K25">
            <v>31.983966837014453</v>
          </cell>
          <cell r="M25">
            <v>34.534117320961599</v>
          </cell>
          <cell r="N25">
            <v>26.721176876949997</v>
          </cell>
          <cell r="O25">
            <v>24.715384863168456</v>
          </cell>
          <cell r="Q25">
            <v>33.84146476625363</v>
          </cell>
          <cell r="R25">
            <v>34.858588108375145</v>
          </cell>
          <cell r="S25">
            <v>25.418894653822878</v>
          </cell>
          <cell r="T25">
            <v>32.309014293334116</v>
          </cell>
        </row>
        <row r="27">
          <cell r="E27">
            <v>0.61292330052455235</v>
          </cell>
          <cell r="F27">
            <v>0.61659564137133061</v>
          </cell>
          <cell r="G27">
            <v>0.60295593017605498</v>
          </cell>
          <cell r="I27">
            <v>0.59161266454238426</v>
          </cell>
          <cell r="J27">
            <v>0.64804409070615943</v>
          </cell>
          <cell r="K27">
            <v>0.61463769020879977</v>
          </cell>
          <cell r="M27">
            <v>0.58766183767025149</v>
          </cell>
          <cell r="N27">
            <v>0.63623616911025083</v>
          </cell>
          <cell r="O27">
            <v>0.66260340410882623</v>
          </cell>
          <cell r="Q27">
            <v>0.58269804926833535</v>
          </cell>
          <cell r="R27">
            <v>0.60055670555688323</v>
          </cell>
          <cell r="S27">
            <v>0.60386876521826438</v>
          </cell>
          <cell r="T27">
            <v>0.61332550214850656</v>
          </cell>
        </row>
        <row r="43">
          <cell r="E43">
            <v>9969336.5499999989</v>
          </cell>
          <cell r="F43">
            <v>9685006.2100000009</v>
          </cell>
          <cell r="G43">
            <v>9793912.5999999978</v>
          </cell>
          <cell r="I43">
            <v>9629301.3499999996</v>
          </cell>
          <cell r="J43">
            <v>9492468.6500000004</v>
          </cell>
          <cell r="K43">
            <v>10724685.529999999</v>
          </cell>
          <cell r="M43">
            <v>9365183.5300000012</v>
          </cell>
          <cell r="N43">
            <v>10244600.970000001</v>
          </cell>
          <cell r="O43">
            <v>10498437.549999999</v>
          </cell>
          <cell r="Q43">
            <v>9743569.6999999993</v>
          </cell>
          <cell r="R43">
            <v>10133272.169999998</v>
          </cell>
          <cell r="S43">
            <v>9841880.7100000009</v>
          </cell>
        </row>
        <row r="120">
          <cell r="E120">
            <v>3470442.23</v>
          </cell>
          <cell r="F120">
            <v>5097741.5200000005</v>
          </cell>
          <cell r="G120">
            <v>5234343.3400000008</v>
          </cell>
          <cell r="I120">
            <v>5304947.4999999991</v>
          </cell>
          <cell r="J120">
            <v>5756094.3999999994</v>
          </cell>
          <cell r="K120">
            <v>7935911.1099999994</v>
          </cell>
          <cell r="M120">
            <v>3273040.69</v>
          </cell>
          <cell r="N120">
            <v>5668163.1399999997</v>
          </cell>
          <cell r="O120">
            <v>5053995.8999999994</v>
          </cell>
          <cell r="Q120">
            <v>6005921.2999999998</v>
          </cell>
          <cell r="R120">
            <v>6263126.9000000004</v>
          </cell>
          <cell r="S120">
            <v>4296302.2700000014</v>
          </cell>
        </row>
      </sheetData>
      <sheetData sheetId="18">
        <row r="5">
          <cell r="E5">
            <v>4</v>
          </cell>
          <cell r="F5">
            <v>12</v>
          </cell>
          <cell r="G5">
            <v>0</v>
          </cell>
          <cell r="I5">
            <v>0</v>
          </cell>
          <cell r="J5">
            <v>29</v>
          </cell>
          <cell r="K5">
            <v>13</v>
          </cell>
          <cell r="M5">
            <v>8</v>
          </cell>
          <cell r="N5">
            <v>8</v>
          </cell>
          <cell r="O5">
            <v>238</v>
          </cell>
          <cell r="Q5">
            <v>24</v>
          </cell>
          <cell r="R5">
            <v>23</v>
          </cell>
          <cell r="S5">
            <v>8</v>
          </cell>
        </row>
        <row r="18">
          <cell r="E18">
            <v>59959</v>
          </cell>
          <cell r="F18">
            <v>56570</v>
          </cell>
          <cell r="G18">
            <v>60146</v>
          </cell>
          <cell r="I18">
            <v>60247</v>
          </cell>
          <cell r="J18">
            <v>53760</v>
          </cell>
          <cell r="K18">
            <v>64144</v>
          </cell>
          <cell r="M18">
            <v>64201</v>
          </cell>
          <cell r="N18">
            <v>67837</v>
          </cell>
          <cell r="O18">
            <v>59750</v>
          </cell>
          <cell r="Q18">
            <v>60150</v>
          </cell>
          <cell r="R18">
            <v>61458</v>
          </cell>
          <cell r="S18">
            <v>61912</v>
          </cell>
        </row>
        <row r="23">
          <cell r="E23">
            <v>9507</v>
          </cell>
          <cell r="F23">
            <v>11175</v>
          </cell>
          <cell r="G23">
            <v>12157</v>
          </cell>
          <cell r="I23">
            <v>12712</v>
          </cell>
          <cell r="J23">
            <v>11847</v>
          </cell>
          <cell r="K23">
            <v>11651</v>
          </cell>
          <cell r="M23">
            <v>12020</v>
          </cell>
          <cell r="N23">
            <v>9545</v>
          </cell>
          <cell r="O23">
            <v>20140</v>
          </cell>
          <cell r="Q23">
            <v>22041</v>
          </cell>
          <cell r="R23">
            <v>22622</v>
          </cell>
          <cell r="S23">
            <v>18697</v>
          </cell>
        </row>
        <row r="25">
          <cell r="E25">
            <v>13.685831917772724</v>
          </cell>
          <cell r="F25">
            <v>16.49568233817994</v>
          </cell>
          <cell r="G25">
            <v>16.813963459330871</v>
          </cell>
          <cell r="I25">
            <v>17.421096630075784</v>
          </cell>
          <cell r="J25">
            <v>18.057524349535871</v>
          </cell>
          <cell r="K25">
            <v>15.371726367174615</v>
          </cell>
          <cell r="M25">
            <v>15.769932170924024</v>
          </cell>
          <cell r="N25">
            <v>12.32535316753183</v>
          </cell>
          <cell r="O25">
            <v>25.209663287019652</v>
          </cell>
          <cell r="Q25">
            <v>26.816804759645215</v>
          </cell>
          <cell r="R25">
            <v>26.886142144045639</v>
          </cell>
          <cell r="S25">
            <v>23.194680494733838</v>
          </cell>
          <cell r="T25">
            <v>19.252348022618861</v>
          </cell>
        </row>
        <row r="27">
          <cell r="E27">
            <v>0.48639791030367929</v>
          </cell>
          <cell r="F27">
            <v>0.47372608131306787</v>
          </cell>
          <cell r="G27">
            <v>0.48675201916384764</v>
          </cell>
          <cell r="I27">
            <v>0.48793663391996633</v>
          </cell>
          <cell r="J27">
            <v>0.48084147257700977</v>
          </cell>
          <cell r="K27">
            <v>0.51574309330074297</v>
          </cell>
          <cell r="M27">
            <v>0.53208188297696002</v>
          </cell>
          <cell r="N27">
            <v>0.5430674581413687</v>
          </cell>
          <cell r="O27">
            <v>0.47974627644626439</v>
          </cell>
          <cell r="Q27">
            <v>0.45318756992763315</v>
          </cell>
          <cell r="R27">
            <v>0.46062177719150976</v>
          </cell>
          <cell r="S27">
            <v>0.47782665740526359</v>
          </cell>
          <cell r="T27">
            <v>0.48195810704437325</v>
          </cell>
        </row>
        <row r="43">
          <cell r="E43">
            <v>908213.09</v>
          </cell>
          <cell r="F43">
            <v>862700.15</v>
          </cell>
          <cell r="G43">
            <v>908896.9</v>
          </cell>
          <cell r="I43">
            <v>906743.29</v>
          </cell>
          <cell r="J43">
            <v>842413.74</v>
          </cell>
          <cell r="K43">
            <v>969849.14999999991</v>
          </cell>
          <cell r="M43">
            <v>957999.41999999993</v>
          </cell>
          <cell r="N43">
            <v>1005649.6500000001</v>
          </cell>
          <cell r="O43">
            <v>989737.13</v>
          </cell>
          <cell r="Q43">
            <v>919151.59</v>
          </cell>
          <cell r="R43">
            <v>955938.26000000013</v>
          </cell>
          <cell r="S43">
            <v>975020.43</v>
          </cell>
        </row>
        <row r="120">
          <cell r="E120">
            <v>542540.05999999994</v>
          </cell>
          <cell r="F120">
            <v>504227.00999999989</v>
          </cell>
          <cell r="G120">
            <v>493433.99</v>
          </cell>
          <cell r="I120">
            <v>491937.26</v>
          </cell>
          <cell r="J120">
            <v>519928.36999999994</v>
          </cell>
          <cell r="K120">
            <v>607406.02</v>
          </cell>
          <cell r="M120">
            <v>478594.19</v>
          </cell>
          <cell r="N120">
            <v>604512.96</v>
          </cell>
          <cell r="O120">
            <v>630169.91</v>
          </cell>
          <cell r="Q120">
            <v>672800.40999999992</v>
          </cell>
          <cell r="R120">
            <v>667818.87999999989</v>
          </cell>
          <cell r="S120">
            <v>767562.08000000007</v>
          </cell>
        </row>
      </sheetData>
      <sheetData sheetId="19">
        <row r="5">
          <cell r="E5">
            <v>8</v>
          </cell>
          <cell r="F5">
            <v>9</v>
          </cell>
          <cell r="G5">
            <v>10</v>
          </cell>
          <cell r="I5">
            <v>15</v>
          </cell>
          <cell r="J5">
            <v>25</v>
          </cell>
          <cell r="K5">
            <v>16</v>
          </cell>
          <cell r="M5">
            <v>28</v>
          </cell>
          <cell r="N5">
            <v>26</v>
          </cell>
          <cell r="O5">
            <v>35</v>
          </cell>
          <cell r="Q5">
            <v>6</v>
          </cell>
          <cell r="R5">
            <v>12</v>
          </cell>
          <cell r="S5">
            <v>17</v>
          </cell>
        </row>
        <row r="18">
          <cell r="E18">
            <v>90053</v>
          </cell>
          <cell r="F18">
            <v>85415</v>
          </cell>
          <cell r="G18">
            <v>91134</v>
          </cell>
          <cell r="I18">
            <v>92971</v>
          </cell>
          <cell r="J18">
            <v>90171</v>
          </cell>
          <cell r="K18">
            <v>97151</v>
          </cell>
          <cell r="M18">
            <v>93355</v>
          </cell>
          <cell r="N18">
            <v>112430</v>
          </cell>
          <cell r="O18">
            <v>96722</v>
          </cell>
          <cell r="Q18">
            <v>89213</v>
          </cell>
          <cell r="R18">
            <v>94462</v>
          </cell>
          <cell r="S18">
            <v>87661</v>
          </cell>
        </row>
        <row r="23">
          <cell r="E23">
            <v>44896</v>
          </cell>
          <cell r="F23">
            <v>47023</v>
          </cell>
          <cell r="G23">
            <v>45280</v>
          </cell>
          <cell r="I23">
            <v>52317</v>
          </cell>
          <cell r="J23">
            <v>44274</v>
          </cell>
          <cell r="K23">
            <v>39071</v>
          </cell>
          <cell r="M23">
            <v>50918</v>
          </cell>
          <cell r="N23">
            <v>29290</v>
          </cell>
          <cell r="O23">
            <v>47250</v>
          </cell>
          <cell r="Q23">
            <v>51658</v>
          </cell>
          <cell r="R23">
            <v>50336</v>
          </cell>
          <cell r="S23">
            <v>47211</v>
          </cell>
        </row>
        <row r="25">
          <cell r="E25">
            <v>33.263934681297187</v>
          </cell>
          <cell r="F25">
            <v>35.502989852621404</v>
          </cell>
          <cell r="G25">
            <v>33.193074024660227</v>
          </cell>
          <cell r="I25">
            <v>36.009167997356975</v>
          </cell>
          <cell r="J25">
            <v>32.930938301907844</v>
          </cell>
          <cell r="K25">
            <v>28.668598892027735</v>
          </cell>
          <cell r="M25">
            <v>35.291100637649016</v>
          </cell>
          <cell r="N25">
            <v>20.660515772247617</v>
          </cell>
          <cell r="O25">
            <v>32.818881449170675</v>
          </cell>
          <cell r="Q25">
            <v>36.670428974025882</v>
          </cell>
          <cell r="R25">
            <v>34.756190186844904</v>
          </cell>
          <cell r="S25">
            <v>35.004300373687641</v>
          </cell>
          <cell r="T25">
            <v>32.89700066689096</v>
          </cell>
        </row>
        <row r="27">
          <cell r="E27">
            <v>0.44004173049624595</v>
          </cell>
          <cell r="F27">
            <v>0.43076884282724359</v>
          </cell>
          <cell r="G27">
            <v>0.44418016946632971</v>
          </cell>
          <cell r="I27">
            <v>0.45231347803770944</v>
          </cell>
          <cell r="J27">
            <v>0.48430601656408107</v>
          </cell>
          <cell r="K27">
            <v>0.46995624590334434</v>
          </cell>
          <cell r="M27">
            <v>0.46518175249769539</v>
          </cell>
          <cell r="N27">
            <v>0.54001998117158834</v>
          </cell>
          <cell r="O27">
            <v>0.47841915219864473</v>
          </cell>
          <cell r="Q27">
            <v>0.42622018804464151</v>
          </cell>
          <cell r="R27">
            <v>0.45076350448558883</v>
          </cell>
          <cell r="S27">
            <v>0.4314237905408731</v>
          </cell>
          <cell r="T27">
            <v>0.45900516757502813</v>
          </cell>
        </row>
        <row r="43">
          <cell r="E43">
            <v>1428204.6400000001</v>
          </cell>
          <cell r="F43">
            <v>1377630.88</v>
          </cell>
          <cell r="G43">
            <v>1446180.0999999996</v>
          </cell>
          <cell r="I43">
            <v>1480770.6300000001</v>
          </cell>
          <cell r="J43">
            <v>1468840.25</v>
          </cell>
          <cell r="K43">
            <v>1581344.16</v>
          </cell>
          <cell r="M43">
            <v>1525364.23</v>
          </cell>
          <cell r="N43">
            <v>1776274.5</v>
          </cell>
          <cell r="O43">
            <v>1608008.38</v>
          </cell>
          <cell r="Q43">
            <v>1435470.3900000001</v>
          </cell>
          <cell r="R43">
            <v>1499710.7700000003</v>
          </cell>
          <cell r="S43">
            <v>1646757.56</v>
          </cell>
        </row>
        <row r="120">
          <cell r="E120">
            <v>932926.02999999991</v>
          </cell>
          <cell r="F120">
            <v>950898.83999999985</v>
          </cell>
          <cell r="G120">
            <v>945492.7300000001</v>
          </cell>
          <cell r="I120">
            <v>967149.98</v>
          </cell>
          <cell r="J120">
            <v>941438.35</v>
          </cell>
          <cell r="K120">
            <v>942926.42</v>
          </cell>
          <cell r="M120">
            <v>943013.67999999993</v>
          </cell>
          <cell r="N120">
            <v>902907.32000000007</v>
          </cell>
          <cell r="O120">
            <v>917987.99000000011</v>
          </cell>
          <cell r="Q120">
            <v>1018856.2400000001</v>
          </cell>
          <cell r="R120">
            <v>950567.6</v>
          </cell>
          <cell r="S120">
            <v>970195.21999999974</v>
          </cell>
        </row>
      </sheetData>
      <sheetData sheetId="20">
        <row r="5">
          <cell r="E5">
            <v>25</v>
          </cell>
          <cell r="F5">
            <v>25</v>
          </cell>
          <cell r="G5">
            <v>35</v>
          </cell>
          <cell r="I5">
            <v>73</v>
          </cell>
          <cell r="J5">
            <v>40</v>
          </cell>
          <cell r="K5">
            <v>56</v>
          </cell>
          <cell r="M5">
            <v>26</v>
          </cell>
          <cell r="N5">
            <v>32</v>
          </cell>
          <cell r="O5">
            <v>51</v>
          </cell>
          <cell r="Q5">
            <v>45</v>
          </cell>
          <cell r="R5">
            <v>32</v>
          </cell>
          <cell r="S5">
            <v>18</v>
          </cell>
        </row>
        <row r="18">
          <cell r="E18">
            <v>182170</v>
          </cell>
          <cell r="F18">
            <v>174957</v>
          </cell>
          <cell r="G18">
            <v>192026</v>
          </cell>
          <cell r="I18">
            <v>195393</v>
          </cell>
          <cell r="J18">
            <v>170225</v>
          </cell>
          <cell r="K18">
            <v>186304</v>
          </cell>
          <cell r="M18">
            <v>170813</v>
          </cell>
          <cell r="N18">
            <v>223239</v>
          </cell>
          <cell r="O18">
            <v>191212</v>
          </cell>
          <cell r="Q18">
            <v>179197</v>
          </cell>
          <cell r="R18">
            <v>189879</v>
          </cell>
          <cell r="S18">
            <v>188485</v>
          </cell>
        </row>
        <row r="23">
          <cell r="E23">
            <v>72924</v>
          </cell>
          <cell r="F23">
            <v>67262</v>
          </cell>
          <cell r="G23">
            <v>69115</v>
          </cell>
          <cell r="I23">
            <v>68335</v>
          </cell>
          <cell r="J23">
            <v>65789</v>
          </cell>
          <cell r="K23">
            <v>68454</v>
          </cell>
          <cell r="M23">
            <v>69645</v>
          </cell>
          <cell r="N23">
            <v>79368</v>
          </cell>
          <cell r="O23">
            <v>72220</v>
          </cell>
          <cell r="Q23">
            <v>67705</v>
          </cell>
          <cell r="R23">
            <v>93882</v>
          </cell>
          <cell r="S23">
            <v>102204</v>
          </cell>
        </row>
        <row r="25">
          <cell r="E25">
            <v>28.587109065677751</v>
          </cell>
          <cell r="F25">
            <v>27.76908500158947</v>
          </cell>
          <cell r="G25">
            <v>26.450035208033555</v>
          </cell>
          <cell r="I25">
            <v>25.911166049869564</v>
          </cell>
          <cell r="J25">
            <v>27.875041311108664</v>
          </cell>
          <cell r="K25">
            <v>26.855026637688209</v>
          </cell>
          <cell r="M25">
            <v>28.95083616349979</v>
          </cell>
          <cell r="N25">
            <v>26.228078002161219</v>
          </cell>
          <cell r="O25">
            <v>27.410674298033204</v>
          </cell>
          <cell r="Q25">
            <v>27.421588957651558</v>
          </cell>
          <cell r="R25">
            <v>33.079988583630197</v>
          </cell>
          <cell r="S25">
            <v>35.159104200350889</v>
          </cell>
          <cell r="T25">
            <v>28.551950751631011</v>
          </cell>
        </row>
        <row r="27">
          <cell r="E27">
            <v>0.56878978008064907</v>
          </cell>
          <cell r="F27">
            <v>0.56349582105415719</v>
          </cell>
          <cell r="G27">
            <v>0.59710691119859205</v>
          </cell>
          <cell r="I27">
            <v>0.60472033003933612</v>
          </cell>
          <cell r="J27">
            <v>0.58054471788715489</v>
          </cell>
          <cell r="K27">
            <v>0.57162756946905435</v>
          </cell>
          <cell r="M27">
            <v>0.53971910201115381</v>
          </cell>
          <cell r="N27">
            <v>0.68103443016040566</v>
          </cell>
          <cell r="O27">
            <v>0.60431718340128315</v>
          </cell>
          <cell r="Q27">
            <v>0.54903817135363764</v>
          </cell>
          <cell r="R27">
            <v>0.57994877926980681</v>
          </cell>
          <cell r="S27">
            <v>0.59375639874623953</v>
          </cell>
          <cell r="T27">
            <v>0.58792820091586218</v>
          </cell>
        </row>
        <row r="43">
          <cell r="E43">
            <v>3071712.99</v>
          </cell>
          <cell r="F43">
            <v>2907957.28</v>
          </cell>
          <cell r="G43">
            <v>3152104.51</v>
          </cell>
          <cell r="I43">
            <v>3224671.9299999997</v>
          </cell>
          <cell r="J43">
            <v>2889468.49</v>
          </cell>
          <cell r="K43">
            <v>3089848.6399999997</v>
          </cell>
          <cell r="M43">
            <v>2930425.9000000004</v>
          </cell>
          <cell r="N43">
            <v>3658025.7699999996</v>
          </cell>
          <cell r="O43">
            <v>3218034.1</v>
          </cell>
          <cell r="Q43">
            <v>3039234.81</v>
          </cell>
          <cell r="R43">
            <v>3167930.3099999996</v>
          </cell>
          <cell r="S43">
            <v>3190356.8800000004</v>
          </cell>
        </row>
        <row r="120">
          <cell r="E120">
            <v>1195330.6899999997</v>
          </cell>
          <cell r="F120">
            <v>1291704.1100000006</v>
          </cell>
          <cell r="G120">
            <v>1321389.6099999996</v>
          </cell>
          <cell r="I120">
            <v>1254725.76</v>
          </cell>
          <cell r="J120">
            <v>1198057.8599999999</v>
          </cell>
          <cell r="K120">
            <v>1302121.2200000002</v>
          </cell>
          <cell r="M120">
            <v>1263474.07</v>
          </cell>
          <cell r="N120">
            <v>1613122.3699999999</v>
          </cell>
          <cell r="O120">
            <v>1451880.93</v>
          </cell>
          <cell r="Q120">
            <v>1572422.6</v>
          </cell>
          <cell r="R120">
            <v>1493251.9600000004</v>
          </cell>
          <cell r="S120">
            <v>1393620.94</v>
          </cell>
        </row>
      </sheetData>
      <sheetData sheetId="21">
        <row r="5">
          <cell r="E5">
            <v>9</v>
          </cell>
          <cell r="F5">
            <v>8</v>
          </cell>
          <cell r="G5">
            <v>15</v>
          </cell>
          <cell r="I5">
            <v>11</v>
          </cell>
          <cell r="J5">
            <v>10</v>
          </cell>
          <cell r="K5">
            <v>10</v>
          </cell>
          <cell r="M5">
            <v>10</v>
          </cell>
          <cell r="N5">
            <v>16</v>
          </cell>
          <cell r="O5">
            <v>24</v>
          </cell>
          <cell r="Q5">
            <v>9</v>
          </cell>
          <cell r="R5">
            <v>5</v>
          </cell>
          <cell r="S5">
            <v>7</v>
          </cell>
        </row>
        <row r="18">
          <cell r="E18">
            <v>77310</v>
          </cell>
          <cell r="F18">
            <v>74982</v>
          </cell>
          <cell r="G18">
            <v>81127</v>
          </cell>
          <cell r="I18">
            <v>82436</v>
          </cell>
          <cell r="J18">
            <v>83253</v>
          </cell>
          <cell r="K18">
            <v>86380</v>
          </cell>
          <cell r="M18">
            <v>85076</v>
          </cell>
          <cell r="N18">
            <v>84166</v>
          </cell>
          <cell r="O18">
            <v>81220</v>
          </cell>
          <cell r="Q18">
            <v>78098</v>
          </cell>
          <cell r="R18">
            <v>77329</v>
          </cell>
          <cell r="S18">
            <v>75400</v>
          </cell>
        </row>
        <row r="23">
          <cell r="E23">
            <v>39222</v>
          </cell>
          <cell r="F23">
            <v>38066</v>
          </cell>
          <cell r="G23">
            <v>37545</v>
          </cell>
          <cell r="I23">
            <v>37067</v>
          </cell>
          <cell r="J23">
            <v>37022</v>
          </cell>
          <cell r="K23">
            <v>37863</v>
          </cell>
          <cell r="M23">
            <v>41993</v>
          </cell>
          <cell r="N23">
            <v>42217</v>
          </cell>
          <cell r="O23">
            <v>38924</v>
          </cell>
          <cell r="Q23">
            <v>38918</v>
          </cell>
          <cell r="R23">
            <v>37142</v>
          </cell>
          <cell r="S23">
            <v>36146</v>
          </cell>
        </row>
        <row r="25">
          <cell r="E25">
            <v>33.65626367591409</v>
          </cell>
          <cell r="F25">
            <v>33.671528779046625</v>
          </cell>
          <cell r="G25">
            <v>31.636823256793765</v>
          </cell>
          <cell r="I25">
            <v>31.017112254717375</v>
          </cell>
          <cell r="J25">
            <v>30.780102927360552</v>
          </cell>
          <cell r="K25">
            <v>30.460736438162204</v>
          </cell>
          <cell r="M25">
            <v>33.015700796440001</v>
          </cell>
          <cell r="N25">
            <v>33.387374847761102</v>
          </cell>
          <cell r="O25">
            <v>32.397250012484811</v>
          </cell>
          <cell r="Q25">
            <v>33.257847016296502</v>
          </cell>
          <cell r="R25">
            <v>32.446078988058318</v>
          </cell>
          <cell r="S25">
            <v>32.40369703000475</v>
          </cell>
          <cell r="T25">
            <v>32.335156300291359</v>
          </cell>
        </row>
        <row r="27">
          <cell r="E27">
            <v>0.45704590263757638</v>
          </cell>
          <cell r="F27">
            <v>0.4574723162807724</v>
          </cell>
          <cell r="G27">
            <v>0.47816553992325966</v>
          </cell>
          <cell r="I27">
            <v>0.48486203053179194</v>
          </cell>
          <cell r="J27">
            <v>0.54129281423109932</v>
          </cell>
          <cell r="K27">
            <v>0.50662756598240466</v>
          </cell>
          <cell r="M27">
            <v>0.5148632292423142</v>
          </cell>
          <cell r="N27">
            <v>0.49265691490918456</v>
          </cell>
          <cell r="O27">
            <v>0.49037010203465553</v>
          </cell>
          <cell r="Q27">
            <v>0.45511522402324001</v>
          </cell>
          <cell r="R27">
            <v>0.45026784674507975</v>
          </cell>
          <cell r="S27">
            <v>0.45346564426402047</v>
          </cell>
          <cell r="T27">
            <v>0.48171394190943734</v>
          </cell>
        </row>
        <row r="43">
          <cell r="E43">
            <v>1253917.3</v>
          </cell>
          <cell r="F43">
            <v>1220628.3199999998</v>
          </cell>
          <cell r="G43">
            <v>1307230.9300000002</v>
          </cell>
          <cell r="I43">
            <v>1321597.93</v>
          </cell>
          <cell r="J43">
            <v>1368712.2200000002</v>
          </cell>
          <cell r="K43">
            <v>1404479.0999999999</v>
          </cell>
          <cell r="M43">
            <v>1365535.63</v>
          </cell>
          <cell r="N43">
            <v>1356502.0999999999</v>
          </cell>
          <cell r="O43">
            <v>1377776.08</v>
          </cell>
          <cell r="Q43">
            <v>1286607.3199999998</v>
          </cell>
          <cell r="R43">
            <v>1259921.05</v>
          </cell>
          <cell r="S43">
            <v>1286058.04</v>
          </cell>
        </row>
        <row r="120">
          <cell r="E120">
            <v>666759.61999999976</v>
          </cell>
          <cell r="F120">
            <v>736345.8600000001</v>
          </cell>
          <cell r="G120">
            <v>702042.13999999978</v>
          </cell>
          <cell r="I120">
            <v>687529.73</v>
          </cell>
          <cell r="J120">
            <v>841563.19000000018</v>
          </cell>
          <cell r="K120">
            <v>800909.35</v>
          </cell>
          <cell r="M120">
            <v>796243.08000000007</v>
          </cell>
          <cell r="N120">
            <v>863013.67999999993</v>
          </cell>
          <cell r="O120">
            <v>862533.97</v>
          </cell>
          <cell r="Q120">
            <v>896069.5</v>
          </cell>
          <cell r="R120">
            <v>939631.79</v>
          </cell>
          <cell r="S120">
            <v>1024260.0199999999</v>
          </cell>
        </row>
      </sheetData>
      <sheetData sheetId="22">
        <row r="5">
          <cell r="E5">
            <v>2</v>
          </cell>
          <cell r="F5">
            <v>9</v>
          </cell>
          <cell r="G5">
            <v>4</v>
          </cell>
          <cell r="I5">
            <v>4</v>
          </cell>
          <cell r="J5">
            <v>14</v>
          </cell>
          <cell r="K5">
            <v>19</v>
          </cell>
          <cell r="M5">
            <v>10</v>
          </cell>
          <cell r="N5">
            <v>5</v>
          </cell>
          <cell r="O5">
            <v>9</v>
          </cell>
          <cell r="Q5">
            <v>6</v>
          </cell>
          <cell r="R5">
            <v>41</v>
          </cell>
          <cell r="S5">
            <v>10</v>
          </cell>
        </row>
        <row r="18">
          <cell r="E18">
            <v>51584</v>
          </cell>
          <cell r="F18">
            <v>49443</v>
          </cell>
          <cell r="G18">
            <v>50454</v>
          </cell>
          <cell r="I18">
            <v>55826</v>
          </cell>
          <cell r="J18">
            <v>51778</v>
          </cell>
          <cell r="K18">
            <v>53639</v>
          </cell>
          <cell r="M18">
            <v>45647</v>
          </cell>
          <cell r="N18">
            <v>55645</v>
          </cell>
          <cell r="O18">
            <v>50681</v>
          </cell>
          <cell r="Q18">
            <v>52283</v>
          </cell>
          <cell r="R18">
            <v>52399</v>
          </cell>
          <cell r="S18">
            <v>50909</v>
          </cell>
        </row>
        <row r="23">
          <cell r="E23">
            <v>8093</v>
          </cell>
          <cell r="F23">
            <v>9724</v>
          </cell>
          <cell r="G23">
            <v>11875</v>
          </cell>
          <cell r="I23">
            <v>12690</v>
          </cell>
          <cell r="J23">
            <v>10576</v>
          </cell>
          <cell r="K23">
            <v>11777</v>
          </cell>
          <cell r="M23">
            <v>11879</v>
          </cell>
          <cell r="N23">
            <v>12888</v>
          </cell>
          <cell r="O23">
            <v>11610</v>
          </cell>
          <cell r="Q23">
            <v>10926</v>
          </cell>
          <cell r="R23">
            <v>10636</v>
          </cell>
          <cell r="S23">
            <v>11982</v>
          </cell>
        </row>
        <row r="25">
          <cell r="E25">
            <v>13.561338539135681</v>
          </cell>
          <cell r="F25">
            <v>16.434836986833876</v>
          </cell>
          <cell r="G25">
            <v>19.052126618428019</v>
          </cell>
          <cell r="I25">
            <v>18.518518518518519</v>
          </cell>
          <cell r="J25">
            <v>16.961221413221285</v>
          </cell>
          <cell r="K25">
            <v>17.997738248059171</v>
          </cell>
          <cell r="M25">
            <v>20.647639574497671</v>
          </cell>
          <cell r="N25">
            <v>18.805538937446194</v>
          </cell>
          <cell r="O25">
            <v>18.629354471205534</v>
          </cell>
          <cell r="Q25">
            <v>17.285513138951732</v>
          </cell>
          <cell r="R25">
            <v>16.867813813337563</v>
          </cell>
          <cell r="S25">
            <v>19.044742907096875</v>
          </cell>
          <cell r="T25">
            <v>17.833956246837975</v>
          </cell>
        </row>
        <row r="27">
          <cell r="E27">
            <v>0.51389746757257571</v>
          </cell>
          <cell r="F27">
            <v>0.50867283950617281</v>
          </cell>
          <cell r="G27">
            <v>0.50171035360566407</v>
          </cell>
          <cell r="I27">
            <v>0.55461617175159206</v>
          </cell>
          <cell r="J27">
            <v>0.56802773328652612</v>
          </cell>
          <cell r="K27">
            <v>0.52914077143138993</v>
          </cell>
          <cell r="M27">
            <v>0.4636802275382193</v>
          </cell>
          <cell r="N27">
            <v>0.54625684723067558</v>
          </cell>
          <cell r="O27">
            <v>0.5134072835941853</v>
          </cell>
          <cell r="Q27">
            <v>0.51161789385614265</v>
          </cell>
          <cell r="R27">
            <v>0.50920027792759304</v>
          </cell>
          <cell r="S27">
            <v>0.50746610845295059</v>
          </cell>
          <cell r="T27">
            <v>0.51599185610511367</v>
          </cell>
        </row>
        <row r="43">
          <cell r="E43">
            <v>863029.85</v>
          </cell>
          <cell r="F43">
            <v>800409.53</v>
          </cell>
          <cell r="G43">
            <v>826728.41999999993</v>
          </cell>
          <cell r="I43">
            <v>892655.50999999989</v>
          </cell>
          <cell r="J43">
            <v>849650.22000000009</v>
          </cell>
          <cell r="K43">
            <v>897598.08</v>
          </cell>
          <cell r="M43">
            <v>775966.0199999999</v>
          </cell>
          <cell r="N43">
            <v>874749.68999999983</v>
          </cell>
          <cell r="O43">
            <v>830540.95</v>
          </cell>
          <cell r="Q43">
            <v>848782.41999999993</v>
          </cell>
          <cell r="R43">
            <v>948617.21</v>
          </cell>
          <cell r="S43">
            <v>852624.00999999989</v>
          </cell>
        </row>
        <row r="120">
          <cell r="E120">
            <v>608988.27999999991</v>
          </cell>
          <cell r="F120">
            <v>618113</v>
          </cell>
          <cell r="G120">
            <v>606652.38999999978</v>
          </cell>
          <cell r="I120">
            <v>604598.65999999992</v>
          </cell>
          <cell r="J120">
            <v>599454.96</v>
          </cell>
          <cell r="K120">
            <v>682674.85</v>
          </cell>
          <cell r="M120">
            <v>628919.87999999989</v>
          </cell>
          <cell r="N120">
            <v>709671.2699999999</v>
          </cell>
          <cell r="O120">
            <v>656704.76</v>
          </cell>
          <cell r="Q120">
            <v>770542.11999999988</v>
          </cell>
          <cell r="R120">
            <v>707121.50000000023</v>
          </cell>
          <cell r="S120">
            <v>857388.47999999986</v>
          </cell>
        </row>
      </sheetData>
      <sheetData sheetId="23">
        <row r="5">
          <cell r="E5">
            <v>0</v>
          </cell>
          <cell r="F5">
            <v>76</v>
          </cell>
          <cell r="G5">
            <v>29</v>
          </cell>
          <cell r="I5">
            <v>30</v>
          </cell>
          <cell r="J5">
            <v>13</v>
          </cell>
          <cell r="K5">
            <v>87</v>
          </cell>
          <cell r="M5">
            <v>12</v>
          </cell>
          <cell r="N5">
            <v>9</v>
          </cell>
          <cell r="O5">
            <v>77</v>
          </cell>
          <cell r="Q5">
            <v>52</v>
          </cell>
          <cell r="R5">
            <v>63</v>
          </cell>
          <cell r="S5">
            <v>28</v>
          </cell>
        </row>
        <row r="18">
          <cell r="E18">
            <v>241948</v>
          </cell>
          <cell r="F18">
            <v>244347</v>
          </cell>
          <cell r="G18">
            <v>240479</v>
          </cell>
          <cell r="I18">
            <v>245458</v>
          </cell>
          <cell r="J18">
            <v>261737</v>
          </cell>
          <cell r="K18">
            <v>248025</v>
          </cell>
          <cell r="M18">
            <v>243546</v>
          </cell>
          <cell r="N18">
            <v>255776</v>
          </cell>
          <cell r="O18">
            <v>256614</v>
          </cell>
          <cell r="Q18">
            <v>277335</v>
          </cell>
          <cell r="R18">
            <v>261432</v>
          </cell>
          <cell r="S18">
            <v>262115</v>
          </cell>
        </row>
        <row r="23">
          <cell r="E23">
            <v>72370</v>
          </cell>
          <cell r="F23">
            <v>68069</v>
          </cell>
          <cell r="G23">
            <v>73297</v>
          </cell>
          <cell r="I23">
            <v>73247</v>
          </cell>
          <cell r="J23">
            <v>29248</v>
          </cell>
          <cell r="K23">
            <v>80081</v>
          </cell>
          <cell r="M23">
            <v>66261</v>
          </cell>
          <cell r="N23">
            <v>65973</v>
          </cell>
          <cell r="O23">
            <v>59207</v>
          </cell>
          <cell r="Q23">
            <v>77046</v>
          </cell>
          <cell r="R23">
            <v>72967</v>
          </cell>
          <cell r="S23">
            <v>78840</v>
          </cell>
        </row>
        <row r="25">
          <cell r="E25">
            <v>23.024452942561354</v>
          </cell>
          <cell r="F25">
            <v>21.786053776208782</v>
          </cell>
          <cell r="G25">
            <v>23.343514027382778</v>
          </cell>
          <cell r="I25">
            <v>22.964105554562757</v>
          </cell>
          <cell r="J25">
            <v>10.046612600172436</v>
          </cell>
          <cell r="K25">
            <v>24.293397969306003</v>
          </cell>
          <cell r="M25">
            <v>21.274935704171764</v>
          </cell>
          <cell r="N25">
            <v>20.463025859100934</v>
          </cell>
          <cell r="O25">
            <v>18.650693648173583</v>
          </cell>
          <cell r="Q25">
            <v>21.635206703471361</v>
          </cell>
          <cell r="R25">
            <v>21.820340371831257</v>
          </cell>
          <cell r="S25">
            <v>23.119624408739945</v>
          </cell>
          <cell r="T25">
            <v>21.137486614447155</v>
          </cell>
        </row>
        <row r="27">
          <cell r="E27">
            <v>0.6426327042855815</v>
          </cell>
          <cell r="F27">
            <v>0.66887574936355421</v>
          </cell>
          <cell r="G27">
            <v>0.6345251398122117</v>
          </cell>
          <cell r="I27">
            <v>0.64618272330354598</v>
          </cell>
          <cell r="J27">
            <v>0.76168262375229168</v>
          </cell>
          <cell r="K27">
            <v>0.64944246532837402</v>
          </cell>
          <cell r="M27">
            <v>0.6566263598495572</v>
          </cell>
          <cell r="N27">
            <v>0.66713876771194014</v>
          </cell>
          <cell r="O27">
            <v>0.68943338437978563</v>
          </cell>
          <cell r="Q27">
            <v>0.71742504591665157</v>
          </cell>
          <cell r="R27">
            <v>0.67328971478828348</v>
          </cell>
          <cell r="S27">
            <v>0.69524681042943159</v>
          </cell>
          <cell r="T27">
            <v>0.6733944537361688</v>
          </cell>
        </row>
        <row r="43">
          <cell r="E43">
            <v>3880682.6300000004</v>
          </cell>
          <cell r="F43">
            <v>4072320.57</v>
          </cell>
          <cell r="G43">
            <v>3900517.0700000003</v>
          </cell>
          <cell r="I43">
            <v>3979429.64</v>
          </cell>
          <cell r="J43">
            <v>4206678.26</v>
          </cell>
          <cell r="K43">
            <v>4236197.17</v>
          </cell>
          <cell r="M43">
            <v>3911443.0900000003</v>
          </cell>
          <cell r="N43">
            <v>4111790.17</v>
          </cell>
          <cell r="O43">
            <v>4263970.33</v>
          </cell>
          <cell r="Q43">
            <v>4564094.21</v>
          </cell>
          <cell r="R43">
            <v>4289586.75</v>
          </cell>
          <cell r="S43">
            <v>4348657.5600000005</v>
          </cell>
        </row>
        <row r="120">
          <cell r="E120">
            <v>1308989.9599999997</v>
          </cell>
          <cell r="F120">
            <v>1341804.2399999998</v>
          </cell>
          <cell r="G120">
            <v>1285096.24</v>
          </cell>
          <cell r="I120">
            <v>1297886.6300000001</v>
          </cell>
          <cell r="J120">
            <v>1243388.5500000003</v>
          </cell>
          <cell r="K120">
            <v>1249626.7</v>
          </cell>
          <cell r="M120">
            <v>1213408.7399999998</v>
          </cell>
          <cell r="N120">
            <v>1342761.66</v>
          </cell>
          <cell r="O120">
            <v>1433755.1900000002</v>
          </cell>
          <cell r="Q120">
            <v>1865291.08</v>
          </cell>
          <cell r="R120">
            <v>1468157.7200000007</v>
          </cell>
          <cell r="S120">
            <v>1696595.72</v>
          </cell>
        </row>
      </sheetData>
      <sheetData sheetId="24">
        <row r="5">
          <cell r="E5">
            <v>10</v>
          </cell>
          <cell r="F5">
            <v>24</v>
          </cell>
          <cell r="G5">
            <v>18</v>
          </cell>
          <cell r="I5">
            <v>16</v>
          </cell>
          <cell r="J5">
            <v>9</v>
          </cell>
          <cell r="K5">
            <v>17</v>
          </cell>
          <cell r="M5">
            <v>8</v>
          </cell>
          <cell r="N5">
            <v>12</v>
          </cell>
          <cell r="O5">
            <v>15</v>
          </cell>
          <cell r="Q5">
            <v>10</v>
          </cell>
          <cell r="R5">
            <v>12</v>
          </cell>
          <cell r="S5">
            <v>12</v>
          </cell>
        </row>
        <row r="18">
          <cell r="E18">
            <v>63109</v>
          </cell>
          <cell r="F18">
            <v>56044</v>
          </cell>
          <cell r="G18">
            <v>59440</v>
          </cell>
          <cell r="I18">
            <v>62407</v>
          </cell>
          <cell r="J18">
            <v>60511</v>
          </cell>
          <cell r="K18">
            <v>61674</v>
          </cell>
          <cell r="M18">
            <v>58874</v>
          </cell>
          <cell r="N18">
            <v>66391</v>
          </cell>
          <cell r="O18">
            <v>66826</v>
          </cell>
          <cell r="Q18">
            <v>62036</v>
          </cell>
          <cell r="R18">
            <v>59263</v>
          </cell>
          <cell r="S18">
            <v>63901</v>
          </cell>
        </row>
        <row r="23">
          <cell r="E23">
            <v>10268</v>
          </cell>
          <cell r="F23">
            <v>9571</v>
          </cell>
          <cell r="G23">
            <v>10597</v>
          </cell>
          <cell r="I23">
            <v>10461</v>
          </cell>
          <cell r="J23">
            <v>9838</v>
          </cell>
          <cell r="K23">
            <v>10460</v>
          </cell>
          <cell r="M23">
            <v>9586</v>
          </cell>
          <cell r="N23">
            <v>9653</v>
          </cell>
          <cell r="O23">
            <v>10266</v>
          </cell>
          <cell r="Q23">
            <v>9976</v>
          </cell>
          <cell r="R23">
            <v>9713</v>
          </cell>
          <cell r="S23">
            <v>10285</v>
          </cell>
        </row>
        <row r="25">
          <cell r="E25">
            <v>13.989291407239881</v>
          </cell>
          <cell r="F25">
            <v>14.58304764516768</v>
          </cell>
          <cell r="G25">
            <v>15.127333980471649</v>
          </cell>
          <cell r="I25">
            <v>14.354716981132075</v>
          </cell>
          <cell r="J25">
            <v>13.981382789739216</v>
          </cell>
          <cell r="K25">
            <v>14.485327720153439</v>
          </cell>
          <cell r="M25">
            <v>13.994569184501737</v>
          </cell>
          <cell r="N25">
            <v>12.677628641222977</v>
          </cell>
          <cell r="O25">
            <v>13.294138975939498</v>
          </cell>
          <cell r="Q25">
            <v>13.842866261482531</v>
          </cell>
          <cell r="R25">
            <v>14.053389278738335</v>
          </cell>
          <cell r="S25">
            <v>13.835640394420006</v>
          </cell>
          <cell r="T25">
            <v>14.000717009721399</v>
          </cell>
        </row>
        <row r="27">
          <cell r="E27">
            <v>0.52801820608180183</v>
          </cell>
          <cell r="F27">
            <v>0.48272179155900086</v>
          </cell>
          <cell r="G27">
            <v>0.49310000124436409</v>
          </cell>
          <cell r="I27">
            <v>0.51598847424274374</v>
          </cell>
          <cell r="J27">
            <v>0.55264215390797666</v>
          </cell>
          <cell r="K27">
            <v>0.50745666903908737</v>
          </cell>
          <cell r="M27">
            <v>0.49948248069907525</v>
          </cell>
          <cell r="N27">
            <v>0.54404805316660043</v>
          </cell>
          <cell r="O27">
            <v>0.56428963478995142</v>
          </cell>
          <cell r="Q27">
            <v>0.50559911326997997</v>
          </cell>
          <cell r="R27">
            <v>0.48190312009562764</v>
          </cell>
          <cell r="S27">
            <v>0.53565530826941621</v>
          </cell>
          <cell r="T27">
            <v>0.51805448668616283</v>
          </cell>
        </row>
        <row r="43">
          <cell r="E43">
            <v>1043990.7500000001</v>
          </cell>
          <cell r="F43">
            <v>952566.08000000019</v>
          </cell>
          <cell r="G43">
            <v>1020595.2200000001</v>
          </cell>
          <cell r="I43">
            <v>1041166.1200000001</v>
          </cell>
          <cell r="J43">
            <v>1007486.53</v>
          </cell>
          <cell r="K43">
            <v>1050847.8999999999</v>
          </cell>
          <cell r="M43">
            <v>981355.57</v>
          </cell>
          <cell r="N43">
            <v>1076957.3000000003</v>
          </cell>
          <cell r="O43">
            <v>1119194.1200000001</v>
          </cell>
          <cell r="Q43">
            <v>1021911.7699999999</v>
          </cell>
          <cell r="R43">
            <v>1008525.1499999999</v>
          </cell>
          <cell r="S43">
            <v>1067009.1100000001</v>
          </cell>
        </row>
        <row r="120">
          <cell r="E120">
            <v>522377.24</v>
          </cell>
          <cell r="F120">
            <v>509788.26</v>
          </cell>
          <cell r="G120">
            <v>528480.61</v>
          </cell>
          <cell r="I120">
            <v>505650.58999999997</v>
          </cell>
          <cell r="J120">
            <v>504342.20999999996</v>
          </cell>
          <cell r="K120">
            <v>568486.8600000001</v>
          </cell>
          <cell r="M120">
            <v>655496.93000000005</v>
          </cell>
          <cell r="N120">
            <v>604118.39999999991</v>
          </cell>
          <cell r="O120">
            <v>544979.13</v>
          </cell>
          <cell r="Q120">
            <v>645776.72999999986</v>
          </cell>
          <cell r="R120">
            <v>626688.24</v>
          </cell>
          <cell r="S120">
            <v>701142.64000000013</v>
          </cell>
        </row>
      </sheetData>
      <sheetData sheetId="25">
        <row r="5">
          <cell r="E5">
            <v>60</v>
          </cell>
          <cell r="F5">
            <v>52</v>
          </cell>
          <cell r="G5">
            <v>75</v>
          </cell>
          <cell r="I5">
            <v>57</v>
          </cell>
          <cell r="J5">
            <v>86</v>
          </cell>
          <cell r="K5">
            <v>81</v>
          </cell>
          <cell r="M5">
            <v>37</v>
          </cell>
          <cell r="N5">
            <v>33</v>
          </cell>
          <cell r="O5">
            <v>62</v>
          </cell>
          <cell r="Q5">
            <v>65</v>
          </cell>
          <cell r="R5">
            <v>33</v>
          </cell>
          <cell r="S5">
            <v>21</v>
          </cell>
        </row>
        <row r="18">
          <cell r="E18">
            <v>299135</v>
          </cell>
          <cell r="F18">
            <v>300515</v>
          </cell>
          <cell r="G18">
            <v>299834</v>
          </cell>
          <cell r="I18">
            <v>301235</v>
          </cell>
          <cell r="J18">
            <v>306240</v>
          </cell>
          <cell r="K18">
            <v>295111</v>
          </cell>
          <cell r="M18">
            <v>317270</v>
          </cell>
          <cell r="N18">
            <v>322522</v>
          </cell>
          <cell r="O18">
            <v>324338</v>
          </cell>
          <cell r="Q18">
            <v>305047</v>
          </cell>
          <cell r="R18">
            <v>310027</v>
          </cell>
          <cell r="S18">
            <v>313399</v>
          </cell>
        </row>
        <row r="23">
          <cell r="E23">
            <v>159405</v>
          </cell>
          <cell r="F23">
            <v>146980</v>
          </cell>
          <cell r="G23">
            <v>124435</v>
          </cell>
          <cell r="I23">
            <v>154093</v>
          </cell>
          <cell r="J23">
            <v>194307</v>
          </cell>
          <cell r="K23">
            <v>119808</v>
          </cell>
          <cell r="M23">
            <v>140972</v>
          </cell>
          <cell r="N23">
            <v>80285</v>
          </cell>
          <cell r="O23">
            <v>111546</v>
          </cell>
          <cell r="Q23">
            <v>120340</v>
          </cell>
          <cell r="R23">
            <v>129137</v>
          </cell>
          <cell r="S23">
            <v>135098</v>
          </cell>
        </row>
        <row r="25">
          <cell r="E25">
            <v>34.746547796802282</v>
          </cell>
          <cell r="F25">
            <v>32.820050196947093</v>
          </cell>
          <cell r="G25">
            <v>29.294746085519424</v>
          </cell>
          <cell r="I25">
            <v>33.794177312352652</v>
          </cell>
          <cell r="J25">
            <v>38.749414192982279</v>
          </cell>
          <cell r="K25">
            <v>28.771781521968837</v>
          </cell>
          <cell r="M25">
            <v>30.683440710430087</v>
          </cell>
          <cell r="N25">
            <v>19.901440955051026</v>
          </cell>
          <cell r="O25">
            <v>25.55633707623187</v>
          </cell>
          <cell r="Q25">
            <v>28.25864384809746</v>
          </cell>
          <cell r="R25">
            <v>29.377493869119927</v>
          </cell>
          <cell r="S25">
            <v>30.099702563302774</v>
          </cell>
          <cell r="T25">
            <v>30.390500691229033</v>
          </cell>
        </row>
        <row r="27">
          <cell r="E27">
            <v>0.56788583621894173</v>
          </cell>
          <cell r="F27">
            <v>0.58781014973251577</v>
          </cell>
          <cell r="G27">
            <v>0.5659322147467325</v>
          </cell>
          <cell r="I27">
            <v>0.56729862014806054</v>
          </cell>
          <cell r="J27">
            <v>0.63680598877105432</v>
          </cell>
          <cell r="K27">
            <v>0.55215530870711416</v>
          </cell>
          <cell r="M27">
            <v>0.61184070967119852</v>
          </cell>
          <cell r="N27">
            <v>0.60101877380035051</v>
          </cell>
          <cell r="O27">
            <v>0.6230738937075565</v>
          </cell>
          <cell r="Q27">
            <v>0.56522162075025784</v>
          </cell>
          <cell r="R27">
            <v>0.57305013567166718</v>
          </cell>
          <cell r="S27">
            <v>0.59797557717992744</v>
          </cell>
          <cell r="T27">
            <v>0.58787883850636924</v>
          </cell>
        </row>
        <row r="43">
          <cell r="E43">
            <v>4931373.9800000004</v>
          </cell>
          <cell r="F43">
            <v>4914841.8599999994</v>
          </cell>
          <cell r="G43">
            <v>4902224.0699999984</v>
          </cell>
          <cell r="I43">
            <v>4958412.03</v>
          </cell>
          <cell r="J43">
            <v>4968149.1099999994</v>
          </cell>
          <cell r="K43">
            <v>4827309.419999999</v>
          </cell>
          <cell r="M43">
            <v>5126921.7100000009</v>
          </cell>
          <cell r="N43">
            <v>5139768.7000000011</v>
          </cell>
          <cell r="O43">
            <v>5301768.2399999993</v>
          </cell>
          <cell r="Q43">
            <v>4959422.62</v>
          </cell>
          <cell r="R43">
            <v>5054533.0799999991</v>
          </cell>
          <cell r="S43">
            <v>5337871.79</v>
          </cell>
        </row>
        <row r="120">
          <cell r="E120">
            <v>2480090.8900000011</v>
          </cell>
          <cell r="F120">
            <v>2735974.3899999997</v>
          </cell>
          <cell r="G120">
            <v>2402671.5499999998</v>
          </cell>
          <cell r="I120">
            <v>2765265.8799999994</v>
          </cell>
          <cell r="J120">
            <v>2928678.8799999994</v>
          </cell>
          <cell r="K120">
            <v>2635121.64</v>
          </cell>
          <cell r="M120">
            <v>2355901.3900000006</v>
          </cell>
          <cell r="N120">
            <v>2115150.86</v>
          </cell>
          <cell r="O120">
            <v>2141012.2400000002</v>
          </cell>
          <cell r="Q120">
            <v>2559472.1399999992</v>
          </cell>
          <cell r="R120">
            <v>2611294.11</v>
          </cell>
          <cell r="S120">
            <v>2364424.62</v>
          </cell>
        </row>
      </sheetData>
      <sheetData sheetId="26">
        <row r="5">
          <cell r="E5">
            <v>15</v>
          </cell>
          <cell r="F5">
            <v>14</v>
          </cell>
          <cell r="G5">
            <v>11</v>
          </cell>
          <cell r="I5">
            <v>12</v>
          </cell>
          <cell r="J5">
            <v>13</v>
          </cell>
          <cell r="K5">
            <v>28</v>
          </cell>
          <cell r="M5">
            <v>23</v>
          </cell>
          <cell r="N5">
            <v>19</v>
          </cell>
          <cell r="O5">
            <v>26</v>
          </cell>
          <cell r="Q5">
            <v>6</v>
          </cell>
          <cell r="R5">
            <v>15</v>
          </cell>
          <cell r="S5">
            <v>10</v>
          </cell>
        </row>
        <row r="18">
          <cell r="E18">
            <v>68741</v>
          </cell>
          <cell r="F18">
            <v>70307</v>
          </cell>
          <cell r="G18">
            <v>69966</v>
          </cell>
          <cell r="I18">
            <v>73482</v>
          </cell>
          <cell r="J18">
            <v>68731</v>
          </cell>
          <cell r="K18">
            <v>66622</v>
          </cell>
          <cell r="M18">
            <v>72249</v>
          </cell>
          <cell r="N18">
            <v>79285</v>
          </cell>
          <cell r="O18">
            <v>70851</v>
          </cell>
          <cell r="Q18">
            <v>71174</v>
          </cell>
          <cell r="R18">
            <v>70243</v>
          </cell>
          <cell r="S18">
            <v>73402</v>
          </cell>
        </row>
        <row r="23">
          <cell r="E23">
            <v>32820</v>
          </cell>
          <cell r="F23">
            <v>27746</v>
          </cell>
          <cell r="G23">
            <v>33311</v>
          </cell>
          <cell r="I23">
            <v>30692</v>
          </cell>
          <cell r="J23">
            <v>28329</v>
          </cell>
          <cell r="K23">
            <v>36753</v>
          </cell>
          <cell r="M23">
            <v>33756</v>
          </cell>
          <cell r="N23">
            <v>21272</v>
          </cell>
          <cell r="O23">
            <v>25643</v>
          </cell>
          <cell r="Q23">
            <v>28591</v>
          </cell>
          <cell r="R23">
            <v>31636</v>
          </cell>
          <cell r="S23">
            <v>29109</v>
          </cell>
        </row>
        <row r="25">
          <cell r="E25">
            <v>32.315554198954324</v>
          </cell>
          <cell r="F25">
            <v>28.296941450032126</v>
          </cell>
          <cell r="G25">
            <v>32.250912505930081</v>
          </cell>
          <cell r="I25">
            <v>29.446699095261394</v>
          </cell>
          <cell r="J25">
            <v>29.155560129676324</v>
          </cell>
          <cell r="K25">
            <v>35.501569669162038</v>
          </cell>
          <cell r="M25">
            <v>31.793693252458276</v>
          </cell>
          <cell r="N25">
            <v>21.145339416892813</v>
          </cell>
          <cell r="O25">
            <v>26.57470930835078</v>
          </cell>
          <cell r="Q25">
            <v>28.658347115721945</v>
          </cell>
          <cell r="R25">
            <v>31.052523091117894</v>
          </cell>
          <cell r="S25">
            <v>28.395977017100602</v>
          </cell>
          <cell r="T25">
            <v>29.595635430038509</v>
          </cell>
        </row>
        <row r="27">
          <cell r="E27">
            <v>0.45184953905312802</v>
          </cell>
          <cell r="F27">
            <v>0.47628628526911221</v>
          </cell>
          <cell r="G27">
            <v>0.45757075356015892</v>
          </cell>
          <cell r="I27">
            <v>0.47983544469113232</v>
          </cell>
          <cell r="J27">
            <v>0.49614523929834692</v>
          </cell>
          <cell r="K27">
            <v>0.43284929993827764</v>
          </cell>
          <cell r="M27">
            <v>0.48340024086712163</v>
          </cell>
          <cell r="N27">
            <v>0.51192566956791241</v>
          </cell>
          <cell r="O27">
            <v>0.47069257598405578</v>
          </cell>
          <cell r="Q27">
            <v>0.45626698805066929</v>
          </cell>
          <cell r="R27">
            <v>0.44949478790050618</v>
          </cell>
          <cell r="S27">
            <v>0.48435778151704112</v>
          </cell>
          <cell r="T27">
            <v>0.47059280010126747</v>
          </cell>
        </row>
        <row r="43">
          <cell r="E43">
            <v>1171157.9900000002</v>
          </cell>
          <cell r="F43">
            <v>1163409.03</v>
          </cell>
          <cell r="G43">
            <v>1173785.7500000002</v>
          </cell>
          <cell r="I43">
            <v>1229257.68</v>
          </cell>
          <cell r="J43">
            <v>1151459.8799999999</v>
          </cell>
          <cell r="K43">
            <v>1109977.3600000001</v>
          </cell>
          <cell r="M43">
            <v>1196736.9000000001</v>
          </cell>
          <cell r="N43">
            <v>1275945.2000000002</v>
          </cell>
          <cell r="O43">
            <v>1210886.03</v>
          </cell>
          <cell r="Q43">
            <v>1165712.4900000002</v>
          </cell>
          <cell r="R43">
            <v>1187261.5300000003</v>
          </cell>
          <cell r="S43">
            <v>1304722.6800000002</v>
          </cell>
        </row>
        <row r="120">
          <cell r="E120">
            <v>596237.75</v>
          </cell>
          <cell r="F120">
            <v>615067.3899999999</v>
          </cell>
          <cell r="G120">
            <v>625085.21</v>
          </cell>
          <cell r="I120">
            <v>613850.75</v>
          </cell>
          <cell r="J120">
            <v>1419513.9600000004</v>
          </cell>
          <cell r="K120">
            <v>688134.46000000008</v>
          </cell>
          <cell r="M120">
            <v>675295.8</v>
          </cell>
          <cell r="N120">
            <v>581169.26</v>
          </cell>
          <cell r="O120">
            <v>613426.48</v>
          </cell>
          <cell r="Q120">
            <v>672290.59</v>
          </cell>
          <cell r="R120">
            <v>592114.32999999996</v>
          </cell>
          <cell r="S120">
            <v>707359.80999999994</v>
          </cell>
        </row>
      </sheetData>
      <sheetData sheetId="27">
        <row r="5">
          <cell r="E5">
            <v>66</v>
          </cell>
          <cell r="F5">
            <v>94</v>
          </cell>
          <cell r="G5">
            <v>73</v>
          </cell>
          <cell r="I5">
            <v>160</v>
          </cell>
          <cell r="J5">
            <v>153</v>
          </cell>
          <cell r="K5">
            <v>205</v>
          </cell>
          <cell r="M5">
            <v>155</v>
          </cell>
          <cell r="N5">
            <v>194</v>
          </cell>
          <cell r="O5">
            <v>240</v>
          </cell>
          <cell r="Q5">
            <v>164</v>
          </cell>
          <cell r="R5">
            <v>157</v>
          </cell>
          <cell r="S5">
            <v>69</v>
          </cell>
        </row>
        <row r="18">
          <cell r="E18">
            <v>425987</v>
          </cell>
          <cell r="F18">
            <v>413073.39</v>
          </cell>
          <cell r="G18">
            <v>446351.00000000012</v>
          </cell>
          <cell r="I18">
            <v>450434.60999999987</v>
          </cell>
          <cell r="J18">
            <v>459618</v>
          </cell>
          <cell r="K18">
            <v>444786</v>
          </cell>
          <cell r="M18">
            <v>435060</v>
          </cell>
          <cell r="N18">
            <v>459209</v>
          </cell>
          <cell r="O18">
            <v>452273</v>
          </cell>
          <cell r="Q18">
            <v>471301.80999999959</v>
          </cell>
          <cell r="R18">
            <v>457729.41000000015</v>
          </cell>
          <cell r="S18">
            <v>460862.8</v>
          </cell>
        </row>
        <row r="23">
          <cell r="E23">
            <v>346328</v>
          </cell>
          <cell r="F23">
            <v>312826.61</v>
          </cell>
          <cell r="G23">
            <v>294399.99999999988</v>
          </cell>
          <cell r="I23">
            <v>273865.39000000013</v>
          </cell>
          <cell r="J23">
            <v>223525</v>
          </cell>
          <cell r="K23">
            <v>282960</v>
          </cell>
          <cell r="M23">
            <v>283988</v>
          </cell>
          <cell r="N23">
            <v>269318</v>
          </cell>
          <cell r="O23">
            <v>222577</v>
          </cell>
          <cell r="Q23">
            <v>203317.19000000041</v>
          </cell>
          <cell r="R23">
            <v>192567.58999999985</v>
          </cell>
          <cell r="S23">
            <v>178340.2</v>
          </cell>
        </row>
        <row r="25">
          <cell r="E25">
            <v>44.842842622505067</v>
          </cell>
          <cell r="F25">
            <v>43.095000688800113</v>
          </cell>
          <cell r="G25">
            <v>39.742376523918985</v>
          </cell>
          <cell r="I25">
            <v>37.811043766395159</v>
          </cell>
          <cell r="J25">
            <v>32.717072156860446</v>
          </cell>
          <cell r="K25">
            <v>38.862953699850429</v>
          </cell>
          <cell r="M25">
            <v>39.473918313336078</v>
          </cell>
          <cell r="N25">
            <v>36.965338904070855</v>
          </cell>
          <cell r="O25">
            <v>32.981699636956364</v>
          </cell>
          <cell r="Q25">
            <v>30.136646947829384</v>
          </cell>
          <cell r="R25">
            <v>29.61225255537083</v>
          </cell>
          <cell r="S25">
            <v>27.900400968080564</v>
          </cell>
          <cell r="T25">
            <v>36.447199823295648</v>
          </cell>
        </row>
        <row r="27">
          <cell r="E27">
            <v>0.77554624426628993</v>
          </cell>
          <cell r="F27">
            <v>0.77400224851738386</v>
          </cell>
          <cell r="G27">
            <v>0.80600197911098936</v>
          </cell>
          <cell r="I27">
            <v>0.80968202110152487</v>
          </cell>
          <cell r="J27">
            <v>0.90870950904719727</v>
          </cell>
          <cell r="K27">
            <v>0.78702918098082708</v>
          </cell>
          <cell r="M27">
            <v>0.78802369178938214</v>
          </cell>
          <cell r="N27">
            <v>0.79799566602311567</v>
          </cell>
          <cell r="O27">
            <v>0.80361229566453452</v>
          </cell>
          <cell r="Q27">
            <v>0.802813686788033</v>
          </cell>
          <cell r="R27">
            <v>0.77421623043335253</v>
          </cell>
          <cell r="S27">
            <v>0.80157022349769547</v>
          </cell>
          <cell r="T27">
            <v>0.79875537523788009</v>
          </cell>
        </row>
        <row r="43">
          <cell r="E43">
            <v>7250964.2800000003</v>
          </cell>
          <cell r="F43">
            <v>7316785.8799999999</v>
          </cell>
          <cell r="G43">
            <v>7636177.3099999996</v>
          </cell>
          <cell r="I43">
            <v>7888937.7000000002</v>
          </cell>
          <cell r="J43">
            <v>8113200.1900000004</v>
          </cell>
          <cell r="K43">
            <v>7820936.5099999998</v>
          </cell>
          <cell r="M43">
            <v>10131696.779999999</v>
          </cell>
          <cell r="N43">
            <v>8026509.3099999996</v>
          </cell>
          <cell r="O43">
            <v>11605618.77</v>
          </cell>
          <cell r="Q43">
            <v>8791531.9600000009</v>
          </cell>
          <cell r="R43">
            <v>8097923.5</v>
          </cell>
          <cell r="S43">
            <v>8137930.6500000004</v>
          </cell>
        </row>
        <row r="120">
          <cell r="E120">
            <v>2016827.8699999996</v>
          </cell>
          <cell r="F120">
            <v>2165015.1199999996</v>
          </cell>
          <cell r="G120">
            <v>4103932.82</v>
          </cell>
          <cell r="I120">
            <v>2204410.0600000005</v>
          </cell>
          <cell r="J120">
            <v>1851971.5799999998</v>
          </cell>
          <cell r="K120">
            <v>6515218.6900000013</v>
          </cell>
          <cell r="M120">
            <v>955963.56999999983</v>
          </cell>
          <cell r="N120">
            <v>5137500.13</v>
          </cell>
          <cell r="O120">
            <v>3559614.5599999996</v>
          </cell>
          <cell r="Q120">
            <v>3614840.8900000006</v>
          </cell>
          <cell r="R120">
            <v>4091473.6799999992</v>
          </cell>
          <cell r="S120">
            <v>5977308.3200000003</v>
          </cell>
        </row>
      </sheetData>
      <sheetData sheetId="28">
        <row r="5">
          <cell r="E5">
            <v>13</v>
          </cell>
          <cell r="F5">
            <v>25</v>
          </cell>
          <cell r="G5">
            <v>12</v>
          </cell>
          <cell r="I5">
            <v>22</v>
          </cell>
          <cell r="J5">
            <v>27</v>
          </cell>
          <cell r="K5">
            <v>35</v>
          </cell>
          <cell r="M5">
            <v>19</v>
          </cell>
          <cell r="N5">
            <v>31</v>
          </cell>
          <cell r="O5">
            <v>24</v>
          </cell>
          <cell r="Q5">
            <v>26</v>
          </cell>
          <cell r="R5">
            <v>23</v>
          </cell>
          <cell r="S5">
            <v>26</v>
          </cell>
        </row>
        <row r="18">
          <cell r="E18">
            <v>72464</v>
          </cell>
          <cell r="F18">
            <v>73183</v>
          </cell>
          <cell r="G18">
            <v>72341</v>
          </cell>
          <cell r="I18">
            <v>75770</v>
          </cell>
          <cell r="J18">
            <v>76058</v>
          </cell>
          <cell r="K18">
            <v>78752</v>
          </cell>
          <cell r="M18">
            <v>80229</v>
          </cell>
          <cell r="N18">
            <v>90559</v>
          </cell>
          <cell r="O18">
            <v>81679</v>
          </cell>
          <cell r="Q18">
            <v>78121</v>
          </cell>
          <cell r="R18">
            <v>78573</v>
          </cell>
          <cell r="S18">
            <v>73359</v>
          </cell>
        </row>
        <row r="23">
          <cell r="E23">
            <v>22180</v>
          </cell>
          <cell r="F23">
            <v>35091</v>
          </cell>
          <cell r="G23">
            <v>42363</v>
          </cell>
          <cell r="I23">
            <v>48735</v>
          </cell>
          <cell r="J23">
            <v>44584</v>
          </cell>
          <cell r="K23">
            <v>49842</v>
          </cell>
          <cell r="M23">
            <v>45968</v>
          </cell>
          <cell r="N23">
            <v>41401</v>
          </cell>
          <cell r="O23">
            <v>35055</v>
          </cell>
          <cell r="Q23">
            <v>35825</v>
          </cell>
          <cell r="R23">
            <v>43578</v>
          </cell>
          <cell r="S23">
            <v>56287</v>
          </cell>
        </row>
        <row r="25">
          <cell r="E25">
            <v>23.435188707155234</v>
          </cell>
          <cell r="F25">
            <v>32.409442710161258</v>
          </cell>
          <cell r="G25">
            <v>36.932452224857023</v>
          </cell>
          <cell r="I25">
            <v>39.14300630496767</v>
          </cell>
          <cell r="J25">
            <v>36.877977766013764</v>
          </cell>
          <cell r="K25">
            <v>38.382811597551118</v>
          </cell>
          <cell r="M25">
            <v>36.176190513666022</v>
          </cell>
          <cell r="N25">
            <v>31.317180916648386</v>
          </cell>
          <cell r="O25">
            <v>30.029811366011614</v>
          </cell>
          <cell r="Q25">
            <v>30.932419247606138</v>
          </cell>
          <cell r="R25">
            <v>35.675516369084164</v>
          </cell>
          <cell r="S25">
            <v>43.415917189886308</v>
          </cell>
          <cell r="T25">
            <v>34.870295135649904</v>
          </cell>
        </row>
        <row r="27">
          <cell r="E27">
            <v>0.45784906220679156</v>
          </cell>
          <cell r="F27">
            <v>0.47649835595924084</v>
          </cell>
          <cell r="G27">
            <v>0.45426915420698666</v>
          </cell>
          <cell r="I27">
            <v>0.47441644960929674</v>
          </cell>
          <cell r="J27">
            <v>0.52495065085653547</v>
          </cell>
          <cell r="K27">
            <v>0.48820737902838351</v>
          </cell>
          <cell r="M27">
            <v>0.51148512957827297</v>
          </cell>
          <cell r="N27">
            <v>0.55690745677554643</v>
          </cell>
          <cell r="O27">
            <v>0.51716845537721212</v>
          </cell>
          <cell r="Q27">
            <v>0.47655678102581622</v>
          </cell>
          <cell r="R27">
            <v>0.47719342995873226</v>
          </cell>
          <cell r="S27">
            <v>0.45843644544431944</v>
          </cell>
          <cell r="T27">
            <v>0.48821550763583926</v>
          </cell>
        </row>
        <row r="43">
          <cell r="E43">
            <v>1121345.23</v>
          </cell>
          <cell r="F43">
            <v>1146243.1000000001</v>
          </cell>
          <cell r="G43">
            <v>1117830.48</v>
          </cell>
          <cell r="I43">
            <v>1176901.9400000002</v>
          </cell>
          <cell r="J43">
            <v>1210394.22</v>
          </cell>
          <cell r="K43">
            <v>1249921.03</v>
          </cell>
          <cell r="M43">
            <v>1261709.8399999999</v>
          </cell>
          <cell r="N43">
            <v>1420306.67</v>
          </cell>
          <cell r="O43">
            <v>1291461.6399999999</v>
          </cell>
          <cell r="Q43">
            <v>1267945.21</v>
          </cell>
          <cell r="R43">
            <v>1245624.2800000003</v>
          </cell>
          <cell r="S43">
            <v>1156881.9200000002</v>
          </cell>
        </row>
        <row r="120">
          <cell r="E120">
            <v>564980.27</v>
          </cell>
          <cell r="F120">
            <v>719456.08999999985</v>
          </cell>
          <cell r="G120">
            <v>675878.45000000007</v>
          </cell>
          <cell r="I120">
            <v>732235.45000000019</v>
          </cell>
          <cell r="J120">
            <v>739809.48999999987</v>
          </cell>
          <cell r="K120">
            <v>767995.0900000002</v>
          </cell>
          <cell r="M120">
            <v>765293.41999999993</v>
          </cell>
          <cell r="N120">
            <v>853170.81</v>
          </cell>
          <cell r="O120">
            <v>775981.09</v>
          </cell>
          <cell r="Q120">
            <v>896724.68</v>
          </cell>
          <cell r="R120">
            <v>831777.19000000006</v>
          </cell>
          <cell r="S120">
            <v>961270.44999999984</v>
          </cell>
        </row>
      </sheetData>
      <sheetData sheetId="29">
        <row r="5">
          <cell r="E5">
            <v>8</v>
          </cell>
          <cell r="F5">
            <v>12</v>
          </cell>
          <cell r="G5">
            <v>4</v>
          </cell>
          <cell r="I5">
            <v>10</v>
          </cell>
          <cell r="J5">
            <v>6</v>
          </cell>
          <cell r="K5">
            <v>10</v>
          </cell>
          <cell r="M5">
            <v>4</v>
          </cell>
          <cell r="N5">
            <v>6</v>
          </cell>
          <cell r="O5">
            <v>4</v>
          </cell>
          <cell r="Q5">
            <v>4</v>
          </cell>
          <cell r="R5">
            <v>15</v>
          </cell>
          <cell r="S5">
            <v>7</v>
          </cell>
        </row>
        <row r="18">
          <cell r="E18">
            <v>31203</v>
          </cell>
          <cell r="F18">
            <v>30091</v>
          </cell>
          <cell r="G18">
            <v>32200</v>
          </cell>
          <cell r="I18">
            <v>32584</v>
          </cell>
          <cell r="J18">
            <v>32237</v>
          </cell>
          <cell r="K18">
            <v>31912</v>
          </cell>
          <cell r="M18">
            <v>34227</v>
          </cell>
          <cell r="N18">
            <v>34198</v>
          </cell>
          <cell r="O18">
            <v>34266</v>
          </cell>
          <cell r="Q18">
            <v>33894</v>
          </cell>
          <cell r="R18">
            <v>32777</v>
          </cell>
          <cell r="S18">
            <v>33822</v>
          </cell>
        </row>
        <row r="23">
          <cell r="E23">
            <v>9971</v>
          </cell>
          <cell r="F23">
            <v>9797</v>
          </cell>
          <cell r="G23">
            <v>7651</v>
          </cell>
          <cell r="I23">
            <v>7210</v>
          </cell>
          <cell r="J23">
            <v>7109</v>
          </cell>
          <cell r="K23">
            <v>9591</v>
          </cell>
          <cell r="M23">
            <v>10257</v>
          </cell>
          <cell r="N23">
            <v>9725</v>
          </cell>
          <cell r="O23">
            <v>3707</v>
          </cell>
          <cell r="Q23">
            <v>4968</v>
          </cell>
          <cell r="R23">
            <v>6583</v>
          </cell>
          <cell r="S23">
            <v>4277</v>
          </cell>
        </row>
        <row r="25">
          <cell r="E25">
            <v>24.216738718608831</v>
          </cell>
          <cell r="F25">
            <v>24.561271560369033</v>
          </cell>
          <cell r="G25">
            <v>19.199016335851045</v>
          </cell>
          <cell r="I25">
            <v>18.118309292858221</v>
          </cell>
          <cell r="J25">
            <v>18.067910333960249</v>
          </cell>
          <cell r="K25">
            <v>23.105832470066733</v>
          </cell>
          <cell r="M25">
            <v>23.057728621526842</v>
          </cell>
          <cell r="N25">
            <v>22.14101951141771</v>
          </cell>
          <cell r="O25">
            <v>9.7621994575092828</v>
          </cell>
          <cell r="Q25">
            <v>12.783696155627606</v>
          </cell>
          <cell r="R25">
            <v>16.725101626016261</v>
          </cell>
          <cell r="S25">
            <v>11.226016430877451</v>
          </cell>
          <cell r="T25">
            <v>18.759640938911293</v>
          </cell>
        </row>
        <row r="27">
          <cell r="E27">
            <v>0.57599335456181644</v>
          </cell>
          <cell r="F27">
            <v>0.57152896486229821</v>
          </cell>
          <cell r="G27">
            <v>0.58950605982937276</v>
          </cell>
          <cell r="I27">
            <v>0.5945117501094731</v>
          </cell>
          <cell r="J27">
            <v>0.64899742309550656</v>
          </cell>
          <cell r="K27">
            <v>0.57816307488835139</v>
          </cell>
          <cell r="M27">
            <v>0.63880179171332585</v>
          </cell>
          <cell r="N27">
            <v>0.61680810194161628</v>
          </cell>
          <cell r="O27">
            <v>0.63756628523583592</v>
          </cell>
          <cell r="Q27">
            <v>0.60979076336289872</v>
          </cell>
          <cell r="R27">
            <v>0.58740143369175624</v>
          </cell>
          <cell r="S27">
            <v>0.62287292817679563</v>
          </cell>
          <cell r="T27">
            <v>0.6058675414077479</v>
          </cell>
        </row>
        <row r="43">
          <cell r="E43">
            <v>492386.53</v>
          </cell>
          <cell r="F43">
            <v>480941.22</v>
          </cell>
          <cell r="G43">
            <v>512969.20999999996</v>
          </cell>
          <cell r="I43">
            <v>521767.15000000008</v>
          </cell>
          <cell r="J43">
            <v>520802.45000000007</v>
          </cell>
          <cell r="K43">
            <v>501306.07999999996</v>
          </cell>
          <cell r="M43">
            <v>538206.74</v>
          </cell>
          <cell r="N43">
            <v>548000.16000000015</v>
          </cell>
          <cell r="O43">
            <v>540736.17000000004</v>
          </cell>
          <cell r="Q43">
            <v>544080.51</v>
          </cell>
          <cell r="R43">
            <v>551331.16</v>
          </cell>
          <cell r="S43">
            <v>547414.92999999993</v>
          </cell>
        </row>
        <row r="120">
          <cell r="E120">
            <v>275227.52000000002</v>
          </cell>
          <cell r="F120">
            <v>250226.04</v>
          </cell>
          <cell r="G120">
            <v>286154.87999999995</v>
          </cell>
          <cell r="I120">
            <v>492219.87999999995</v>
          </cell>
          <cell r="J120">
            <v>487231.1</v>
          </cell>
          <cell r="K120">
            <v>292806.90000000008</v>
          </cell>
          <cell r="M120">
            <v>303876.22000000003</v>
          </cell>
          <cell r="N120">
            <v>447881.8</v>
          </cell>
          <cell r="O120">
            <v>318774.48</v>
          </cell>
          <cell r="Q120">
            <v>370871.99</v>
          </cell>
          <cell r="R120">
            <v>471599.51</v>
          </cell>
          <cell r="S120">
            <v>287154.93</v>
          </cell>
        </row>
      </sheetData>
      <sheetData sheetId="30">
        <row r="5">
          <cell r="E5">
            <v>6</v>
          </cell>
          <cell r="F5">
            <v>12</v>
          </cell>
          <cell r="G5">
            <v>11</v>
          </cell>
          <cell r="I5">
            <v>21</v>
          </cell>
          <cell r="J5">
            <v>21</v>
          </cell>
          <cell r="K5">
            <v>5</v>
          </cell>
          <cell r="M5">
            <v>8</v>
          </cell>
          <cell r="N5">
            <v>7</v>
          </cell>
          <cell r="O5">
            <v>13</v>
          </cell>
          <cell r="Q5">
            <v>4</v>
          </cell>
          <cell r="R5">
            <v>6</v>
          </cell>
          <cell r="S5">
            <v>2</v>
          </cell>
        </row>
        <row r="18">
          <cell r="E18">
            <v>34706</v>
          </cell>
          <cell r="F18">
            <v>39718</v>
          </cell>
          <cell r="G18">
            <v>40655</v>
          </cell>
          <cell r="I18">
            <v>39821</v>
          </cell>
          <cell r="J18">
            <v>38210</v>
          </cell>
          <cell r="K18">
            <v>40663</v>
          </cell>
          <cell r="M18">
            <v>41320</v>
          </cell>
          <cell r="N18">
            <v>42937.400000000023</v>
          </cell>
          <cell r="O18">
            <v>41058</v>
          </cell>
          <cell r="Q18">
            <v>40151</v>
          </cell>
          <cell r="R18">
            <v>39927</v>
          </cell>
          <cell r="S18">
            <v>39879</v>
          </cell>
        </row>
        <row r="23">
          <cell r="E23">
            <v>9501</v>
          </cell>
          <cell r="F23">
            <v>2639</v>
          </cell>
          <cell r="G23">
            <v>3241</v>
          </cell>
          <cell r="I23">
            <v>2532</v>
          </cell>
          <cell r="J23">
            <v>6168</v>
          </cell>
          <cell r="K23">
            <v>9859</v>
          </cell>
          <cell r="M23">
            <v>12638</v>
          </cell>
          <cell r="N23">
            <v>9950.5999999999767</v>
          </cell>
          <cell r="O23">
            <v>11817</v>
          </cell>
          <cell r="Q23">
            <v>11484</v>
          </cell>
          <cell r="R23">
            <v>10425</v>
          </cell>
          <cell r="S23">
            <v>8486</v>
          </cell>
        </row>
        <row r="25">
          <cell r="E25">
            <v>21.492071391408601</v>
          </cell>
          <cell r="F25">
            <v>6.2303751446041975</v>
          </cell>
          <cell r="G25">
            <v>7.3833606706761437</v>
          </cell>
          <cell r="I25">
            <v>5.9783250301041244</v>
          </cell>
          <cell r="J25">
            <v>13.898778674117807</v>
          </cell>
          <cell r="K25">
            <v>19.514271010648827</v>
          </cell>
          <cell r="M25">
            <v>23.421920753178398</v>
          </cell>
          <cell r="N25">
            <v>18.814475873544048</v>
          </cell>
          <cell r="O25">
            <v>22.348936170212767</v>
          </cell>
          <cell r="Q25">
            <v>22.240728188244407</v>
          </cell>
          <cell r="R25">
            <v>20.704242135367018</v>
          </cell>
          <cell r="S25">
            <v>17.545745890623383</v>
          </cell>
          <cell r="T25">
            <v>17.089476034379508</v>
          </cell>
        </row>
        <row r="27">
          <cell r="E27">
            <v>0.4744854363622692</v>
          </cell>
          <cell r="F27">
            <v>0.55980267794221283</v>
          </cell>
          <cell r="G27">
            <v>0.55219015280135819</v>
          </cell>
          <cell r="I27">
            <v>0.53746794439195578</v>
          </cell>
          <cell r="J27">
            <v>0.56635935137698989</v>
          </cell>
          <cell r="K27">
            <v>0.54180490599725517</v>
          </cell>
          <cell r="M27">
            <v>0.56762140256885774</v>
          </cell>
          <cell r="N27">
            <v>0.56940490004309952</v>
          </cell>
          <cell r="O27">
            <v>0.56055703460987094</v>
          </cell>
          <cell r="Q27">
            <v>0.52875833777795334</v>
          </cell>
          <cell r="R27">
            <v>0.52495118888750103</v>
          </cell>
          <cell r="S27">
            <v>0.54102564102564099</v>
          </cell>
          <cell r="T27">
            <v>0.54492553484946293</v>
          </cell>
        </row>
        <row r="43">
          <cell r="E43">
            <v>545737.40000000014</v>
          </cell>
          <cell r="F43">
            <v>624635.62000000011</v>
          </cell>
          <cell r="G43">
            <v>629540.39999999991</v>
          </cell>
          <cell r="I43">
            <v>637977.42999999993</v>
          </cell>
          <cell r="J43">
            <v>608946.8899999999</v>
          </cell>
          <cell r="K43">
            <v>657618.1</v>
          </cell>
          <cell r="M43">
            <v>667695.84000000008</v>
          </cell>
          <cell r="N43">
            <v>669734.29</v>
          </cell>
          <cell r="O43">
            <v>672416.76000000013</v>
          </cell>
          <cell r="Q43">
            <v>625238.43000000005</v>
          </cell>
          <cell r="R43">
            <v>625512.58000000007</v>
          </cell>
          <cell r="S43">
            <v>628049.82000000007</v>
          </cell>
        </row>
        <row r="120">
          <cell r="E120">
            <v>351272.5</v>
          </cell>
          <cell r="F120">
            <v>365300.8</v>
          </cell>
          <cell r="G120">
            <v>341686.55</v>
          </cell>
          <cell r="I120">
            <v>349203.33</v>
          </cell>
          <cell r="J120">
            <v>323358.63</v>
          </cell>
          <cell r="K120">
            <v>345509.06000000006</v>
          </cell>
          <cell r="M120">
            <v>349426.57</v>
          </cell>
          <cell r="N120">
            <v>356453.1</v>
          </cell>
          <cell r="O120">
            <v>410791.43</v>
          </cell>
          <cell r="Q120">
            <v>535733.30999999994</v>
          </cell>
          <cell r="R120">
            <v>546755.16999999993</v>
          </cell>
          <cell r="S120">
            <v>406843.52999999997</v>
          </cell>
        </row>
      </sheetData>
      <sheetData sheetId="31">
        <row r="5">
          <cell r="E5">
            <v>61</v>
          </cell>
          <cell r="F5">
            <v>84</v>
          </cell>
          <cell r="G5">
            <v>29</v>
          </cell>
          <cell r="I5">
            <v>117</v>
          </cell>
          <cell r="J5">
            <v>44</v>
          </cell>
          <cell r="K5">
            <v>55</v>
          </cell>
          <cell r="M5">
            <v>113</v>
          </cell>
          <cell r="N5">
            <v>63</v>
          </cell>
          <cell r="O5">
            <v>83</v>
          </cell>
          <cell r="Q5">
            <v>89</v>
          </cell>
          <cell r="R5">
            <v>57</v>
          </cell>
          <cell r="S5">
            <v>50</v>
          </cell>
        </row>
        <row r="18">
          <cell r="E18">
            <v>254978</v>
          </cell>
          <cell r="F18">
            <v>251833</v>
          </cell>
          <cell r="G18">
            <v>261684</v>
          </cell>
          <cell r="I18">
            <v>271372</v>
          </cell>
          <cell r="J18">
            <v>246706</v>
          </cell>
          <cell r="K18">
            <v>252317</v>
          </cell>
          <cell r="M18">
            <v>268951</v>
          </cell>
          <cell r="N18">
            <v>293493</v>
          </cell>
          <cell r="O18">
            <v>269338</v>
          </cell>
          <cell r="Q18">
            <v>268037</v>
          </cell>
          <cell r="R18">
            <v>274884</v>
          </cell>
          <cell r="S18">
            <v>266855</v>
          </cell>
        </row>
        <row r="23">
          <cell r="E23">
            <v>99677</v>
          </cell>
          <cell r="F23">
            <v>100077</v>
          </cell>
          <cell r="G23">
            <v>103655</v>
          </cell>
          <cell r="I23">
            <v>100671</v>
          </cell>
          <cell r="J23">
            <v>92926</v>
          </cell>
          <cell r="K23">
            <v>105822</v>
          </cell>
          <cell r="M23">
            <v>102090</v>
          </cell>
          <cell r="N23">
            <v>88857</v>
          </cell>
          <cell r="O23">
            <v>80594</v>
          </cell>
          <cell r="Q23">
            <v>86839</v>
          </cell>
          <cell r="R23">
            <v>87224</v>
          </cell>
          <cell r="S23">
            <v>91963</v>
          </cell>
        </row>
        <row r="25">
          <cell r="E25">
            <v>28.105341811055816</v>
          </cell>
          <cell r="F25">
            <v>28.438237049245547</v>
          </cell>
          <cell r="G25">
            <v>28.371812943929712</v>
          </cell>
          <cell r="I25">
            <v>27.058968990143612</v>
          </cell>
          <cell r="J25">
            <v>27.353542013764194</v>
          </cell>
          <cell r="K25">
            <v>29.547745428450966</v>
          </cell>
          <cell r="M25">
            <v>27.512699931278885</v>
          </cell>
          <cell r="N25">
            <v>23.239701843860338</v>
          </cell>
          <cell r="O25">
            <v>23.03133180160717</v>
          </cell>
          <cell r="Q25">
            <v>24.470237491405449</v>
          </cell>
          <cell r="R25">
            <v>24.087042969181486</v>
          </cell>
          <cell r="S25">
            <v>25.629427732165052</v>
          </cell>
          <cell r="T25">
            <v>26.392075862507884</v>
          </cell>
        </row>
        <row r="27">
          <cell r="E27">
            <v>0.63396768723551322</v>
          </cell>
          <cell r="F27">
            <v>0.64374488752556236</v>
          </cell>
          <cell r="G27">
            <v>0.6449246966795561</v>
          </cell>
          <cell r="I27">
            <v>0.66531905634588395</v>
          </cell>
          <cell r="J27">
            <v>0.66580485672184764</v>
          </cell>
          <cell r="K27">
            <v>0.61308060142483645</v>
          </cell>
          <cell r="M27">
            <v>0.67138720387428541</v>
          </cell>
          <cell r="N27">
            <v>0.70474290077655632</v>
          </cell>
          <cell r="O27">
            <v>0.66508136405165819</v>
          </cell>
          <cell r="Q27">
            <v>0.63667426373916114</v>
          </cell>
          <cell r="R27">
            <v>0.64968500615097724</v>
          </cell>
          <cell r="S27">
            <v>0.64956672021810036</v>
          </cell>
          <cell r="T27">
            <v>0.65368013236185762</v>
          </cell>
        </row>
        <row r="43">
          <cell r="E43">
            <v>4240843.34</v>
          </cell>
          <cell r="F43">
            <v>4343080.1400000006</v>
          </cell>
          <cell r="G43">
            <v>4326751.51</v>
          </cell>
          <cell r="I43">
            <v>4603509.22</v>
          </cell>
          <cell r="J43">
            <v>4115986.1800000006</v>
          </cell>
          <cell r="K43">
            <v>4196175.88</v>
          </cell>
          <cell r="M43">
            <v>4592110.09</v>
          </cell>
          <cell r="N43">
            <v>4837500.169999999</v>
          </cell>
          <cell r="O43">
            <v>4601284.45</v>
          </cell>
          <cell r="Q43">
            <v>4538103.870000001</v>
          </cell>
          <cell r="R43">
            <v>4647576.7799999993</v>
          </cell>
          <cell r="S43">
            <v>4669059.3299999991</v>
          </cell>
        </row>
        <row r="120">
          <cell r="E120">
            <v>1430505.74</v>
          </cell>
          <cell r="F120">
            <v>1459279.3400000005</v>
          </cell>
          <cell r="G120">
            <v>1383634.22</v>
          </cell>
          <cell r="I120">
            <v>1454077.3800000004</v>
          </cell>
          <cell r="J120">
            <v>1417926.3700000003</v>
          </cell>
          <cell r="K120">
            <v>1806668.7</v>
          </cell>
          <cell r="M120">
            <v>1360050.3200000003</v>
          </cell>
          <cell r="N120">
            <v>1717561.5099999998</v>
          </cell>
          <cell r="O120">
            <v>1529579.96</v>
          </cell>
          <cell r="Q120">
            <v>1720603.7099999997</v>
          </cell>
          <cell r="R120">
            <v>1534514.0400000003</v>
          </cell>
          <cell r="S120">
            <v>1831432.6400000001</v>
          </cell>
        </row>
      </sheetData>
      <sheetData sheetId="32">
        <row r="5">
          <cell r="E5">
            <v>9</v>
          </cell>
          <cell r="F5">
            <v>13</v>
          </cell>
          <cell r="G5">
            <v>15</v>
          </cell>
          <cell r="I5">
            <v>12</v>
          </cell>
          <cell r="J5">
            <v>15</v>
          </cell>
          <cell r="K5">
            <v>16</v>
          </cell>
          <cell r="M5">
            <v>21</v>
          </cell>
          <cell r="N5">
            <v>14</v>
          </cell>
          <cell r="O5">
            <v>12</v>
          </cell>
          <cell r="Q5">
            <v>18</v>
          </cell>
          <cell r="R5">
            <v>21</v>
          </cell>
          <cell r="S5">
            <v>25</v>
          </cell>
        </row>
        <row r="18">
          <cell r="E18">
            <v>27323</v>
          </cell>
          <cell r="F18">
            <v>27867</v>
          </cell>
          <cell r="G18">
            <v>27403</v>
          </cell>
          <cell r="I18">
            <v>30300</v>
          </cell>
          <cell r="J18">
            <v>28268</v>
          </cell>
          <cell r="K18">
            <v>29138</v>
          </cell>
          <cell r="M18">
            <v>31235</v>
          </cell>
          <cell r="N18">
            <v>30475</v>
          </cell>
          <cell r="O18">
            <v>31849</v>
          </cell>
          <cell r="Q18">
            <v>29446</v>
          </cell>
          <cell r="R18">
            <v>30993</v>
          </cell>
          <cell r="S18">
            <v>31041</v>
          </cell>
        </row>
        <row r="23">
          <cell r="E23">
            <v>5018</v>
          </cell>
          <cell r="F23">
            <v>4949</v>
          </cell>
          <cell r="G23">
            <v>4746</v>
          </cell>
          <cell r="I23">
            <v>5384</v>
          </cell>
          <cell r="J23">
            <v>5039</v>
          </cell>
          <cell r="K23">
            <v>5355</v>
          </cell>
          <cell r="M23">
            <v>5679</v>
          </cell>
          <cell r="N23">
            <v>5568</v>
          </cell>
          <cell r="O23">
            <v>5723</v>
          </cell>
          <cell r="Q23">
            <v>5352</v>
          </cell>
          <cell r="R23">
            <v>5582</v>
          </cell>
          <cell r="S23">
            <v>5525</v>
          </cell>
        </row>
        <row r="25">
          <cell r="E25">
            <v>15.515908598991992</v>
          </cell>
          <cell r="F25">
            <v>15.080138948138217</v>
          </cell>
          <cell r="G25">
            <v>14.713541666666666</v>
          </cell>
          <cell r="I25">
            <v>15.087994619437282</v>
          </cell>
          <cell r="J25">
            <v>15.128951871978863</v>
          </cell>
          <cell r="K25">
            <v>15.524889107934943</v>
          </cell>
          <cell r="M25">
            <v>15.38440700005418</v>
          </cell>
          <cell r="N25">
            <v>15.448214632522266</v>
          </cell>
          <cell r="O25">
            <v>15.232087724901522</v>
          </cell>
          <cell r="Q25">
            <v>15.380194264038163</v>
          </cell>
          <cell r="R25">
            <v>15.261790840738209</v>
          </cell>
          <cell r="S25">
            <v>15.10966471585626</v>
          </cell>
          <cell r="T25">
            <v>15.242019519895461</v>
          </cell>
        </row>
        <row r="27">
          <cell r="E27">
            <v>0.45655897268800494</v>
          </cell>
          <cell r="F27">
            <v>0.47844450167396341</v>
          </cell>
          <cell r="G27">
            <v>0.45215741275472321</v>
          </cell>
          <cell r="I27">
            <v>0.49665617623918173</v>
          </cell>
          <cell r="J27">
            <v>0.509498576114776</v>
          </cell>
          <cell r="K27">
            <v>0.47067375256433036</v>
          </cell>
          <cell r="M27">
            <v>0.51657983957661457</v>
          </cell>
          <cell r="N27">
            <v>0.4836725786612705</v>
          </cell>
          <cell r="O27">
            <v>0.5192630635037091</v>
          </cell>
          <cell r="Q27">
            <v>0.46132635635839508</v>
          </cell>
          <cell r="R27">
            <v>0.48147083724940387</v>
          </cell>
          <cell r="S27">
            <v>0.49330154946364718</v>
          </cell>
          <cell r="T27">
            <v>0.48242258033859647</v>
          </cell>
        </row>
        <row r="43">
          <cell r="E43">
            <v>429827.79</v>
          </cell>
          <cell r="F43">
            <v>437055.33000000007</v>
          </cell>
          <cell r="G43">
            <v>448388.23</v>
          </cell>
          <cell r="I43">
            <v>473770.17000000004</v>
          </cell>
          <cell r="J43">
            <v>454803.45</v>
          </cell>
          <cell r="K43">
            <v>472245.20999999996</v>
          </cell>
          <cell r="M43">
            <v>496811.81</v>
          </cell>
          <cell r="N43">
            <v>477711.91</v>
          </cell>
          <cell r="O43">
            <v>496850.22</v>
          </cell>
          <cell r="Q43">
            <v>462922.74</v>
          </cell>
          <cell r="R43">
            <v>501470.13</v>
          </cell>
          <cell r="S43">
            <v>526915.54</v>
          </cell>
        </row>
        <row r="120">
          <cell r="E120">
            <v>236684.92000000004</v>
          </cell>
          <cell r="F120">
            <v>190891.26</v>
          </cell>
          <cell r="G120">
            <v>215944.33</v>
          </cell>
          <cell r="I120">
            <v>306191.21999999997</v>
          </cell>
          <cell r="J120">
            <v>253391.41000000003</v>
          </cell>
          <cell r="K120">
            <v>255245.42</v>
          </cell>
          <cell r="M120">
            <v>215304.48</v>
          </cell>
          <cell r="N120">
            <v>344459.83</v>
          </cell>
          <cell r="O120">
            <v>325423.08999999997</v>
          </cell>
          <cell r="Q120">
            <v>250765.77</v>
          </cell>
          <cell r="R120">
            <v>236794.33999999997</v>
          </cell>
          <cell r="S120">
            <v>242025.75999999998</v>
          </cell>
        </row>
      </sheetData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 2554"/>
      <sheetName val="เป้าหมาย กงป. ส่งประปา"/>
      <sheetName val="เป้าหมาย บันทึกข้อตกลง"/>
      <sheetName val="รวม"/>
      <sheetName val="เขต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Sheet3"/>
      <sheetName val="Sheet2"/>
      <sheetName val="Sheet4"/>
    </sheetNames>
    <sheetDataSet>
      <sheetData sheetId="0"/>
      <sheetData sheetId="1"/>
      <sheetData sheetId="2"/>
      <sheetData sheetId="3">
        <row r="25">
          <cell r="E25">
            <v>30.813967610388787</v>
          </cell>
          <cell r="F25">
            <v>32.937305232968932</v>
          </cell>
          <cell r="G25">
            <v>30.731633708673876</v>
          </cell>
          <cell r="I25">
            <v>31.034029518009941</v>
          </cell>
          <cell r="J25">
            <v>30.185155971637375</v>
          </cell>
          <cell r="K25">
            <v>30.42012865858635</v>
          </cell>
          <cell r="M25">
            <v>28.51065716573369</v>
          </cell>
          <cell r="N25">
            <v>26.257157709904892</v>
          </cell>
          <cell r="O25">
            <v>29.606905814128112</v>
          </cell>
          <cell r="Q25">
            <v>30.837377688233637</v>
          </cell>
          <cell r="R25">
            <v>31.355034896098932</v>
          </cell>
          <cell r="S25">
            <v>29.503122477484983</v>
          </cell>
          <cell r="T25">
            <v>30.157685471525021</v>
          </cell>
        </row>
      </sheetData>
      <sheetData sheetId="4">
        <row r="43">
          <cell r="E43">
            <v>6150</v>
          </cell>
          <cell r="F43">
            <v>10000</v>
          </cell>
          <cell r="G43">
            <v>18950</v>
          </cell>
          <cell r="I43">
            <v>7050</v>
          </cell>
          <cell r="J43">
            <v>5850</v>
          </cell>
          <cell r="K43">
            <v>10000</v>
          </cell>
          <cell r="M43">
            <v>5400</v>
          </cell>
          <cell r="N43">
            <v>21315</v>
          </cell>
          <cell r="O43">
            <v>13620</v>
          </cell>
          <cell r="Q43">
            <v>18300</v>
          </cell>
          <cell r="R43">
            <v>15790</v>
          </cell>
          <cell r="S43">
            <v>16975</v>
          </cell>
        </row>
        <row r="120">
          <cell r="E120">
            <v>4369159.51</v>
          </cell>
          <cell r="F120">
            <v>4631538.4399999995</v>
          </cell>
          <cell r="G120">
            <v>4623705.8100000015</v>
          </cell>
          <cell r="I120">
            <v>4594294.8100000005</v>
          </cell>
          <cell r="J120">
            <v>4522617.379999999</v>
          </cell>
          <cell r="K120">
            <v>4930207.3400000008</v>
          </cell>
          <cell r="M120">
            <v>4566597.5700000012</v>
          </cell>
          <cell r="N120">
            <v>4649585.83</v>
          </cell>
          <cell r="O120">
            <v>5520256.6699999999</v>
          </cell>
          <cell r="Q120">
            <v>5115987.17</v>
          </cell>
          <cell r="R120">
            <v>4605971.7899999991</v>
          </cell>
          <cell r="S120">
            <v>8477867.9199999999</v>
          </cell>
        </row>
      </sheetData>
      <sheetData sheetId="5">
        <row r="5">
          <cell r="E5">
            <v>349</v>
          </cell>
          <cell r="F5">
            <v>372</v>
          </cell>
          <cell r="G5">
            <v>552</v>
          </cell>
          <cell r="I5">
            <v>379</v>
          </cell>
          <cell r="J5">
            <v>474</v>
          </cell>
          <cell r="K5">
            <v>559</v>
          </cell>
          <cell r="M5">
            <v>401</v>
          </cell>
          <cell r="N5">
            <v>762</v>
          </cell>
          <cell r="O5">
            <v>507</v>
          </cell>
          <cell r="Q5">
            <v>368</v>
          </cell>
          <cell r="R5">
            <v>507</v>
          </cell>
          <cell r="S5">
            <v>417</v>
          </cell>
        </row>
        <row r="18">
          <cell r="E18">
            <v>2033916</v>
          </cell>
          <cell r="F18">
            <v>2167429</v>
          </cell>
          <cell r="G18">
            <v>2260425</v>
          </cell>
          <cell r="I18">
            <v>2290850</v>
          </cell>
          <cell r="J18">
            <v>2241491</v>
          </cell>
          <cell r="K18">
            <v>2189264</v>
          </cell>
          <cell r="M18">
            <v>2287480</v>
          </cell>
          <cell r="N18">
            <v>2462452</v>
          </cell>
          <cell r="O18">
            <v>2282127</v>
          </cell>
          <cell r="Q18">
            <v>2237791</v>
          </cell>
          <cell r="R18">
            <v>2277180</v>
          </cell>
          <cell r="S18">
            <v>2276189</v>
          </cell>
        </row>
        <row r="23">
          <cell r="E23">
            <v>1121629</v>
          </cell>
          <cell r="F23">
            <v>1366841</v>
          </cell>
          <cell r="G23">
            <v>1241541</v>
          </cell>
          <cell r="I23">
            <v>1363007</v>
          </cell>
          <cell r="J23">
            <v>1288249</v>
          </cell>
          <cell r="K23">
            <v>1130131</v>
          </cell>
          <cell r="M23">
            <v>992628</v>
          </cell>
          <cell r="N23">
            <v>1314131</v>
          </cell>
          <cell r="O23">
            <v>1324242</v>
          </cell>
          <cell r="Q23">
            <v>1314235</v>
          </cell>
          <cell r="R23">
            <v>1338766</v>
          </cell>
          <cell r="S23">
            <v>1207188</v>
          </cell>
        </row>
        <row r="25">
          <cell r="E25">
            <v>35.542199408257957</v>
          </cell>
          <cell r="F25">
            <v>38.672438876575015</v>
          </cell>
          <cell r="G25">
            <v>35.450924292004316</v>
          </cell>
          <cell r="I25">
            <v>37.301380746073043</v>
          </cell>
          <cell r="J25">
            <v>36.495381167037216</v>
          </cell>
          <cell r="K25">
            <v>34.044633063990162</v>
          </cell>
          <cell r="M25">
            <v>30.261111331286717</v>
          </cell>
          <cell r="N25">
            <v>34.795664691137176</v>
          </cell>
          <cell r="O25">
            <v>36.718131976452561</v>
          </cell>
          <cell r="Q25">
            <v>36.99780727251332</v>
          </cell>
          <cell r="R25">
            <v>37.022535980911947</v>
          </cell>
          <cell r="S25">
            <v>34.653611150581945</v>
          </cell>
          <cell r="T25">
            <v>35.711012259451351</v>
          </cell>
        </row>
        <row r="43">
          <cell r="E43">
            <v>35987472.240000002</v>
          </cell>
          <cell r="F43">
            <v>39726899.100000001</v>
          </cell>
          <cell r="G43">
            <v>41308817.699999996</v>
          </cell>
          <cell r="I43">
            <v>44078565.439999998</v>
          </cell>
          <cell r="J43">
            <v>41856501.539999999</v>
          </cell>
          <cell r="K43">
            <v>42777079.349999994</v>
          </cell>
          <cell r="M43">
            <v>42886917.989999995</v>
          </cell>
          <cell r="N43">
            <v>53230314</v>
          </cell>
          <cell r="O43">
            <v>43787883.950000003</v>
          </cell>
          <cell r="Q43">
            <v>44710694.510000005</v>
          </cell>
          <cell r="R43">
            <v>45589458.919999994</v>
          </cell>
          <cell r="S43">
            <v>46961451.120000005</v>
          </cell>
        </row>
        <row r="120">
          <cell r="E120">
            <v>17374285.879999999</v>
          </cell>
          <cell r="F120">
            <v>10640660.790000001</v>
          </cell>
          <cell r="G120">
            <v>8527572.9699999988</v>
          </cell>
          <cell r="I120">
            <v>9385979.1800000034</v>
          </cell>
          <cell r="J120">
            <v>10249224.75</v>
          </cell>
          <cell r="K120">
            <v>10157241.099999998</v>
          </cell>
          <cell r="M120">
            <v>11347915.989999996</v>
          </cell>
          <cell r="N120">
            <v>11162234.919999996</v>
          </cell>
          <cell r="O120">
            <v>12812369.539999997</v>
          </cell>
          <cell r="Q120">
            <v>12512981.260000002</v>
          </cell>
          <cell r="R120">
            <v>13470748.560000001</v>
          </cell>
          <cell r="S120">
            <v>14940453.690000003</v>
          </cell>
        </row>
      </sheetData>
      <sheetData sheetId="6">
        <row r="5">
          <cell r="E5">
            <v>12</v>
          </cell>
          <cell r="F5">
            <v>7</v>
          </cell>
          <cell r="G5">
            <v>8</v>
          </cell>
          <cell r="I5">
            <v>11</v>
          </cell>
          <cell r="J5">
            <v>9</v>
          </cell>
          <cell r="K5">
            <v>6</v>
          </cell>
          <cell r="M5">
            <v>9</v>
          </cell>
          <cell r="N5">
            <v>16</v>
          </cell>
          <cell r="O5">
            <v>6</v>
          </cell>
          <cell r="Q5">
            <v>7</v>
          </cell>
          <cell r="R5">
            <v>8</v>
          </cell>
          <cell r="S5">
            <v>11</v>
          </cell>
        </row>
        <row r="18">
          <cell r="E18">
            <v>35374</v>
          </cell>
          <cell r="F18">
            <v>34339</v>
          </cell>
          <cell r="G18">
            <v>38349</v>
          </cell>
          <cell r="I18">
            <v>37099</v>
          </cell>
          <cell r="J18">
            <v>38988</v>
          </cell>
          <cell r="K18">
            <v>39617</v>
          </cell>
          <cell r="M18">
            <v>42090</v>
          </cell>
          <cell r="N18">
            <v>47712</v>
          </cell>
          <cell r="O18">
            <v>41788</v>
          </cell>
          <cell r="Q18">
            <v>38571</v>
          </cell>
          <cell r="R18">
            <v>37945</v>
          </cell>
          <cell r="S18">
            <v>41089</v>
          </cell>
        </row>
        <row r="23">
          <cell r="E23">
            <v>13317</v>
          </cell>
          <cell r="F23">
            <v>10284</v>
          </cell>
          <cell r="G23">
            <v>10904</v>
          </cell>
          <cell r="I23">
            <v>10856</v>
          </cell>
          <cell r="J23">
            <v>11032</v>
          </cell>
          <cell r="K23">
            <v>9583</v>
          </cell>
          <cell r="M23">
            <v>11149</v>
          </cell>
          <cell r="N23">
            <v>10992</v>
          </cell>
          <cell r="O23">
            <v>9109</v>
          </cell>
          <cell r="Q23">
            <v>9345</v>
          </cell>
          <cell r="R23">
            <v>9330</v>
          </cell>
          <cell r="S23">
            <v>8875</v>
          </cell>
        </row>
        <row r="25">
          <cell r="E25">
            <v>27.316923076923079</v>
          </cell>
          <cell r="F25">
            <v>23.000022364860332</v>
          </cell>
          <cell r="G25">
            <v>22.097924773022051</v>
          </cell>
          <cell r="I25">
            <v>22.598305543412643</v>
          </cell>
          <cell r="J25">
            <v>22.020399608774625</v>
          </cell>
          <cell r="K25">
            <v>19.399178121014597</v>
          </cell>
          <cell r="M25">
            <v>20.878668139852806</v>
          </cell>
          <cell r="N25">
            <v>18.690063252397469</v>
          </cell>
          <cell r="O25">
            <v>17.879013896521943</v>
          </cell>
          <cell r="Q25">
            <v>19.502880040070124</v>
          </cell>
          <cell r="R25">
            <v>19.721406074954025</v>
          </cell>
          <cell r="S25">
            <v>17.762789208229925</v>
          </cell>
          <cell r="T25">
            <v>20.841434326832495</v>
          </cell>
        </row>
        <row r="43">
          <cell r="E43">
            <v>598257.32000000007</v>
          </cell>
          <cell r="F43">
            <v>576426.71999999986</v>
          </cell>
          <cell r="G43">
            <v>638665.96000000008</v>
          </cell>
          <cell r="I43">
            <v>619238.87</v>
          </cell>
          <cell r="J43">
            <v>649948.47000000009</v>
          </cell>
          <cell r="K43">
            <v>663014.5399999998</v>
          </cell>
          <cell r="M43">
            <v>705945.87000000011</v>
          </cell>
          <cell r="N43">
            <v>826526.46000000008</v>
          </cell>
          <cell r="O43">
            <v>730526.96000000008</v>
          </cell>
          <cell r="Q43">
            <v>677719.67</v>
          </cell>
          <cell r="R43">
            <v>711028.59</v>
          </cell>
          <cell r="S43">
            <v>754920.09</v>
          </cell>
        </row>
        <row r="120">
          <cell r="E120">
            <v>569657.14</v>
          </cell>
          <cell r="F120">
            <v>609416.81000000006</v>
          </cell>
          <cell r="G120">
            <v>511437.95000000007</v>
          </cell>
          <cell r="I120">
            <v>508644.67</v>
          </cell>
          <cell r="J120">
            <v>522025.64999999997</v>
          </cell>
          <cell r="K120">
            <v>559592.41999999993</v>
          </cell>
          <cell r="M120">
            <v>551569.68000000017</v>
          </cell>
          <cell r="N120">
            <v>551173.9</v>
          </cell>
          <cell r="O120">
            <v>637235.38000000012</v>
          </cell>
          <cell r="Q120">
            <v>492949.43000000005</v>
          </cell>
          <cell r="R120">
            <v>534636.35000000009</v>
          </cell>
          <cell r="S120">
            <v>783240.4</v>
          </cell>
        </row>
      </sheetData>
      <sheetData sheetId="7">
        <row r="5">
          <cell r="E5">
            <v>91</v>
          </cell>
          <cell r="F5">
            <v>74</v>
          </cell>
          <cell r="G5">
            <v>40</v>
          </cell>
          <cell r="I5">
            <v>124</v>
          </cell>
          <cell r="J5">
            <v>63</v>
          </cell>
          <cell r="K5">
            <v>92</v>
          </cell>
          <cell r="M5">
            <v>67</v>
          </cell>
          <cell r="N5">
            <v>108</v>
          </cell>
          <cell r="O5">
            <v>144</v>
          </cell>
          <cell r="Q5">
            <v>134</v>
          </cell>
          <cell r="R5">
            <v>102</v>
          </cell>
          <cell r="S5">
            <v>95</v>
          </cell>
        </row>
        <row r="18">
          <cell r="E18">
            <v>126905</v>
          </cell>
          <cell r="F18">
            <v>149480</v>
          </cell>
          <cell r="G18">
            <v>151503</v>
          </cell>
          <cell r="I18">
            <v>154185</v>
          </cell>
          <cell r="J18">
            <v>150933</v>
          </cell>
          <cell r="K18">
            <v>158043</v>
          </cell>
          <cell r="M18">
            <v>166620</v>
          </cell>
          <cell r="N18">
            <v>187505</v>
          </cell>
          <cell r="O18">
            <v>164786</v>
          </cell>
          <cell r="Q18">
            <v>161242</v>
          </cell>
          <cell r="R18">
            <v>158020</v>
          </cell>
          <cell r="S18">
            <v>156034</v>
          </cell>
        </row>
        <row r="23">
          <cell r="E23">
            <v>28784</v>
          </cell>
          <cell r="F23">
            <v>44233</v>
          </cell>
          <cell r="G23">
            <v>27907</v>
          </cell>
          <cell r="I23">
            <v>37079</v>
          </cell>
          <cell r="J23">
            <v>30052</v>
          </cell>
          <cell r="K23">
            <v>30767</v>
          </cell>
          <cell r="M23">
            <v>47224</v>
          </cell>
          <cell r="N23">
            <v>25247</v>
          </cell>
          <cell r="O23">
            <v>47369</v>
          </cell>
          <cell r="Q23">
            <v>31848</v>
          </cell>
          <cell r="R23">
            <v>36820</v>
          </cell>
          <cell r="S23">
            <v>33533</v>
          </cell>
        </row>
        <row r="25">
          <cell r="E25">
            <v>18.479712378017464</v>
          </cell>
          <cell r="F25">
            <v>22.818158369873615</v>
          </cell>
          <cell r="G25">
            <v>15.535304727337504</v>
          </cell>
          <cell r="I25">
            <v>19.363918844818134</v>
          </cell>
          <cell r="J25">
            <v>16.596804568373731</v>
          </cell>
          <cell r="K25">
            <v>16.295217414331869</v>
          </cell>
          <cell r="M25">
            <v>22.081116212955777</v>
          </cell>
          <cell r="N25">
            <v>11.865864548573578</v>
          </cell>
          <cell r="O25">
            <v>22.326280712834702</v>
          </cell>
          <cell r="Q25">
            <v>16.493350457803373</v>
          </cell>
          <cell r="R25">
            <v>18.897556969821391</v>
          </cell>
          <cell r="S25">
            <v>17.689260261543414</v>
          </cell>
          <cell r="T25">
            <v>18.243517975064567</v>
          </cell>
        </row>
        <row r="43">
          <cell r="E43">
            <v>2225947.35</v>
          </cell>
          <cell r="F43">
            <v>2823950.89</v>
          </cell>
          <cell r="G43">
            <v>2513182.46</v>
          </cell>
          <cell r="I43">
            <v>2673566.23</v>
          </cell>
          <cell r="J43">
            <v>2654212.0699999998</v>
          </cell>
          <cell r="K43">
            <v>3363393.29</v>
          </cell>
          <cell r="M43">
            <v>2880571.62</v>
          </cell>
          <cell r="N43">
            <v>5109037.3900000006</v>
          </cell>
          <cell r="O43">
            <v>3096323.94</v>
          </cell>
          <cell r="Q43">
            <v>2976663.1100000003</v>
          </cell>
          <cell r="R43">
            <v>3077489.08</v>
          </cell>
          <cell r="S43">
            <v>5201155.379999999</v>
          </cell>
        </row>
        <row r="120">
          <cell r="E120">
            <v>885850.91999999993</v>
          </cell>
          <cell r="F120">
            <v>896408.64000000013</v>
          </cell>
          <cell r="G120">
            <v>847354.19000000018</v>
          </cell>
          <cell r="I120">
            <v>809366.33000000007</v>
          </cell>
          <cell r="J120">
            <v>794006.53999999992</v>
          </cell>
          <cell r="K120">
            <v>929819.46000000008</v>
          </cell>
          <cell r="M120">
            <v>816188.63</v>
          </cell>
          <cell r="N120">
            <v>873415.0199999999</v>
          </cell>
          <cell r="O120">
            <v>944882.44000000006</v>
          </cell>
          <cell r="Q120">
            <v>902929.72</v>
          </cell>
          <cell r="R120">
            <v>897503.47</v>
          </cell>
          <cell r="S120">
            <v>1124469.6499999999</v>
          </cell>
        </row>
      </sheetData>
      <sheetData sheetId="8">
        <row r="5">
          <cell r="E5">
            <v>60</v>
          </cell>
          <cell r="F5">
            <v>72</v>
          </cell>
          <cell r="G5">
            <v>63</v>
          </cell>
          <cell r="I5">
            <v>54</v>
          </cell>
          <cell r="J5">
            <v>61</v>
          </cell>
          <cell r="K5">
            <v>197</v>
          </cell>
          <cell r="M5">
            <v>74</v>
          </cell>
          <cell r="N5">
            <v>63</v>
          </cell>
          <cell r="O5">
            <v>55</v>
          </cell>
          <cell r="Q5">
            <v>93</v>
          </cell>
          <cell r="R5">
            <v>60</v>
          </cell>
          <cell r="S5">
            <v>147</v>
          </cell>
        </row>
        <row r="18">
          <cell r="E18">
            <v>343729</v>
          </cell>
          <cell r="F18">
            <v>352155</v>
          </cell>
          <cell r="G18">
            <v>378525</v>
          </cell>
          <cell r="I18">
            <v>378437</v>
          </cell>
          <cell r="J18">
            <v>374782</v>
          </cell>
          <cell r="K18">
            <v>364754</v>
          </cell>
          <cell r="M18">
            <v>383029</v>
          </cell>
          <cell r="N18">
            <v>391212</v>
          </cell>
          <cell r="O18">
            <v>355041</v>
          </cell>
          <cell r="Q18">
            <v>365965</v>
          </cell>
          <cell r="R18">
            <v>351168</v>
          </cell>
          <cell r="S18">
            <v>340962</v>
          </cell>
        </row>
        <row r="23">
          <cell r="E23">
            <v>109485</v>
          </cell>
          <cell r="F23">
            <v>128563</v>
          </cell>
          <cell r="G23">
            <v>66778</v>
          </cell>
          <cell r="I23">
            <v>107470</v>
          </cell>
          <cell r="J23">
            <v>56934</v>
          </cell>
          <cell r="K23">
            <v>85468</v>
          </cell>
          <cell r="M23">
            <v>79518</v>
          </cell>
          <cell r="N23">
            <v>93292</v>
          </cell>
          <cell r="O23">
            <v>84187</v>
          </cell>
          <cell r="Q23">
            <v>104737</v>
          </cell>
          <cell r="R23">
            <v>80846</v>
          </cell>
          <cell r="S23">
            <v>71742</v>
          </cell>
        </row>
        <row r="25">
          <cell r="E25">
            <v>24.157462037801128</v>
          </cell>
          <cell r="F25">
            <v>26.743953835720735</v>
          </cell>
          <cell r="G25">
            <v>14.996081319910264</v>
          </cell>
          <cell r="I25">
            <v>22.11740106645922</v>
          </cell>
          <cell r="J25">
            <v>13.186675745910867</v>
          </cell>
          <cell r="K25">
            <v>18.983523683871514</v>
          </cell>
          <cell r="M25">
            <v>17.191334069835065</v>
          </cell>
          <cell r="N25">
            <v>19.254440458843973</v>
          </cell>
          <cell r="O25">
            <v>19.167038531241179</v>
          </cell>
          <cell r="Q25">
            <v>22.251233264358341</v>
          </cell>
          <cell r="R25">
            <v>18.713745387880948</v>
          </cell>
          <cell r="S25">
            <v>17.38112889392816</v>
          </cell>
          <cell r="T25">
            <v>19.619045276936269</v>
          </cell>
        </row>
        <row r="43">
          <cell r="E43">
            <v>6143232.3099999996</v>
          </cell>
          <cell r="F43">
            <v>5994902.1000000006</v>
          </cell>
          <cell r="G43">
            <v>8687618.4400000013</v>
          </cell>
          <cell r="I43">
            <v>6448544.3000000007</v>
          </cell>
          <cell r="J43">
            <v>6478067.3100000015</v>
          </cell>
          <cell r="K43">
            <v>6495806.459999999</v>
          </cell>
          <cell r="M43">
            <v>6894786.5899999999</v>
          </cell>
          <cell r="N43">
            <v>6871205.919999999</v>
          </cell>
          <cell r="O43">
            <v>6327548.5800000001</v>
          </cell>
          <cell r="Q43">
            <v>7565308.8100000005</v>
          </cell>
          <cell r="R43">
            <v>6587469.5099999998</v>
          </cell>
          <cell r="S43">
            <v>6577088.6299999999</v>
          </cell>
        </row>
        <row r="120">
          <cell r="E120">
            <v>2168740.8499999996</v>
          </cell>
          <cell r="F120">
            <v>2688805.2999999993</v>
          </cell>
          <cell r="G120">
            <v>2612948.0799999996</v>
          </cell>
          <cell r="I120">
            <v>2564507.4699999993</v>
          </cell>
          <cell r="J120">
            <v>2774389.64</v>
          </cell>
          <cell r="K120">
            <v>2751090.58</v>
          </cell>
          <cell r="M120">
            <v>2386206.04</v>
          </cell>
          <cell r="N120">
            <v>2709496.2399999998</v>
          </cell>
          <cell r="O120">
            <v>2746287.8400000003</v>
          </cell>
          <cell r="Q120">
            <v>2490418.5199999996</v>
          </cell>
          <cell r="R120">
            <v>2309668.6399999997</v>
          </cell>
          <cell r="S120">
            <v>3304106.3600000003</v>
          </cell>
        </row>
      </sheetData>
      <sheetData sheetId="9">
        <row r="5">
          <cell r="E5">
            <v>31</v>
          </cell>
          <cell r="F5">
            <v>141</v>
          </cell>
          <cell r="G5">
            <v>9</v>
          </cell>
          <cell r="I5">
            <v>9</v>
          </cell>
          <cell r="J5">
            <v>10</v>
          </cell>
          <cell r="K5">
            <v>12</v>
          </cell>
          <cell r="M5">
            <v>14</v>
          </cell>
          <cell r="N5">
            <v>17</v>
          </cell>
          <cell r="O5">
            <v>16</v>
          </cell>
          <cell r="Q5">
            <v>5</v>
          </cell>
          <cell r="R5">
            <v>7</v>
          </cell>
          <cell r="S5">
            <v>17</v>
          </cell>
        </row>
        <row r="18">
          <cell r="E18">
            <v>42597</v>
          </cell>
          <cell r="F18">
            <v>43547</v>
          </cell>
          <cell r="G18">
            <v>46499</v>
          </cell>
          <cell r="I18">
            <v>48896</v>
          </cell>
          <cell r="J18">
            <v>46992</v>
          </cell>
          <cell r="K18">
            <v>45994</v>
          </cell>
          <cell r="M18">
            <v>51911</v>
          </cell>
          <cell r="N18">
            <v>58254</v>
          </cell>
          <cell r="O18">
            <v>51142</v>
          </cell>
          <cell r="Q18">
            <v>46816</v>
          </cell>
          <cell r="R18">
            <v>47838</v>
          </cell>
          <cell r="S18">
            <v>46989</v>
          </cell>
        </row>
        <row r="23">
          <cell r="E23">
            <v>13985</v>
          </cell>
          <cell r="F23">
            <v>15478</v>
          </cell>
          <cell r="G23">
            <v>15878</v>
          </cell>
          <cell r="I23">
            <v>15409</v>
          </cell>
          <cell r="J23">
            <v>14874</v>
          </cell>
          <cell r="K23">
            <v>14874</v>
          </cell>
          <cell r="M23">
            <v>17315</v>
          </cell>
          <cell r="N23">
            <v>12994</v>
          </cell>
          <cell r="O23">
            <v>11966</v>
          </cell>
          <cell r="Q23">
            <v>14421</v>
          </cell>
          <cell r="R23">
            <v>14627</v>
          </cell>
          <cell r="S23">
            <v>15168</v>
          </cell>
        </row>
        <row r="25">
          <cell r="E25">
            <v>24.716340885794068</v>
          </cell>
          <cell r="F25">
            <v>26.22278695468022</v>
          </cell>
          <cell r="G25">
            <v>25.454895233820157</v>
          </cell>
          <cell r="I25">
            <v>23.947842844709687</v>
          </cell>
          <cell r="J25">
            <v>24.042284938415285</v>
          </cell>
          <cell r="K25">
            <v>24.436485509627392</v>
          </cell>
          <cell r="M25">
            <v>25.012278623638519</v>
          </cell>
          <cell r="N25">
            <v>18.237704918032787</v>
          </cell>
          <cell r="O25">
            <v>18.961145971984536</v>
          </cell>
          <cell r="Q25">
            <v>23.549488054607508</v>
          </cell>
          <cell r="R25">
            <v>23.4163131353558</v>
          </cell>
          <cell r="S25">
            <v>24.402722139099378</v>
          </cell>
          <cell r="T25">
            <v>23.457693342504935</v>
          </cell>
        </row>
        <row r="43">
          <cell r="E43">
            <v>773934.58</v>
          </cell>
          <cell r="F43">
            <v>1008717.23</v>
          </cell>
          <cell r="G43">
            <v>825183.33000000007</v>
          </cell>
          <cell r="I43">
            <v>860014.12000000011</v>
          </cell>
          <cell r="J43">
            <v>833786.09000000008</v>
          </cell>
          <cell r="K43">
            <v>843857.95000000007</v>
          </cell>
          <cell r="M43">
            <v>927629.59</v>
          </cell>
          <cell r="N43">
            <v>1040103.4199999999</v>
          </cell>
          <cell r="O43">
            <v>951028.15999999992</v>
          </cell>
          <cell r="Q43">
            <v>876307.31</v>
          </cell>
          <cell r="R43">
            <v>903813.27</v>
          </cell>
          <cell r="S43">
            <v>938823.29</v>
          </cell>
        </row>
        <row r="120">
          <cell r="E120">
            <v>567316.03000000014</v>
          </cell>
          <cell r="F120">
            <v>638753.24999999977</v>
          </cell>
          <cell r="G120">
            <v>893967.45000000007</v>
          </cell>
          <cell r="I120">
            <v>535963.57000000007</v>
          </cell>
          <cell r="J120">
            <v>560063.88999999978</v>
          </cell>
          <cell r="K120">
            <v>632476.24</v>
          </cell>
          <cell r="M120">
            <v>568012.49000000011</v>
          </cell>
          <cell r="N120">
            <v>669525.91999999993</v>
          </cell>
          <cell r="O120">
            <v>637908.9</v>
          </cell>
          <cell r="Q120">
            <v>578785.28000000003</v>
          </cell>
          <cell r="R120">
            <v>603916.16000000015</v>
          </cell>
          <cell r="S120">
            <v>817327.62000000023</v>
          </cell>
        </row>
      </sheetData>
      <sheetData sheetId="10">
        <row r="5">
          <cell r="E5">
            <v>18</v>
          </cell>
          <cell r="F5">
            <v>17</v>
          </cell>
          <cell r="G5">
            <v>22</v>
          </cell>
          <cell r="I5">
            <v>12</v>
          </cell>
          <cell r="J5">
            <v>18</v>
          </cell>
          <cell r="K5">
            <v>27</v>
          </cell>
          <cell r="M5">
            <v>21</v>
          </cell>
          <cell r="N5">
            <v>30</v>
          </cell>
          <cell r="O5">
            <v>30</v>
          </cell>
          <cell r="Q5">
            <v>18</v>
          </cell>
          <cell r="R5">
            <v>23</v>
          </cell>
          <cell r="S5">
            <v>18</v>
          </cell>
        </row>
        <row r="18">
          <cell r="E18">
            <v>88196</v>
          </cell>
          <cell r="F18">
            <v>77158</v>
          </cell>
          <cell r="G18">
            <v>89540.800000000003</v>
          </cell>
          <cell r="I18">
            <v>78438.100000000006</v>
          </cell>
          <cell r="J18">
            <v>83537.899999999994</v>
          </cell>
          <cell r="K18">
            <v>87322.5</v>
          </cell>
          <cell r="M18">
            <v>80949.399999999994</v>
          </cell>
          <cell r="N18">
            <v>99993.8</v>
          </cell>
          <cell r="O18">
            <v>92978.3</v>
          </cell>
          <cell r="Q18">
            <v>88062.7</v>
          </cell>
          <cell r="R18">
            <v>93882</v>
          </cell>
          <cell r="S18">
            <v>87370.9</v>
          </cell>
        </row>
        <row r="23">
          <cell r="E23">
            <v>30873</v>
          </cell>
          <cell r="F23">
            <v>42539</v>
          </cell>
          <cell r="G23">
            <v>35085.199999999997</v>
          </cell>
          <cell r="I23">
            <v>46832.899999999994</v>
          </cell>
          <cell r="J23">
            <v>35111.100000000006</v>
          </cell>
          <cell r="K23">
            <v>32175.5</v>
          </cell>
          <cell r="M23">
            <v>35285.600000000006</v>
          </cell>
          <cell r="N23">
            <v>20943.199999999997</v>
          </cell>
          <cell r="O23">
            <v>23637.699999999997</v>
          </cell>
          <cell r="Q23">
            <v>27702.300000000003</v>
          </cell>
          <cell r="R23">
            <v>22767</v>
          </cell>
          <cell r="S23">
            <v>27689.100000000006</v>
          </cell>
        </row>
        <row r="25">
          <cell r="E25">
            <v>25.922567319076048</v>
          </cell>
          <cell r="F25">
            <v>35.538902395214585</v>
          </cell>
          <cell r="G25">
            <v>28.152391956734547</v>
          </cell>
          <cell r="I25">
            <v>37.385268737377359</v>
          </cell>
          <cell r="J25">
            <v>29.592411229761737</v>
          </cell>
          <cell r="K25">
            <v>26.90214210464708</v>
          </cell>
          <cell r="M25">
            <v>30.31695435135623</v>
          </cell>
          <cell r="N25">
            <v>17.301423390527802</v>
          </cell>
          <cell r="O25">
            <v>20.268645710071851</v>
          </cell>
          <cell r="Q25">
            <v>23.929771519889435</v>
          </cell>
          <cell r="R25">
            <v>19.51752693979374</v>
          </cell>
          <cell r="S25">
            <v>24.061994890244542</v>
          </cell>
          <cell r="T25">
            <v>26.646430846558243</v>
          </cell>
        </row>
        <row r="43">
          <cell r="E43">
            <v>1567445.5599999998</v>
          </cell>
          <cell r="F43">
            <v>1405590.36</v>
          </cell>
          <cell r="G43">
            <v>1612537.41</v>
          </cell>
          <cell r="I43">
            <v>1429878.15</v>
          </cell>
          <cell r="J43">
            <v>1549975.64</v>
          </cell>
          <cell r="K43">
            <v>1634125.5400000003</v>
          </cell>
          <cell r="M43">
            <v>1515042.67</v>
          </cell>
          <cell r="N43">
            <v>1856912.2799999998</v>
          </cell>
          <cell r="O43">
            <v>1819662.0499999998</v>
          </cell>
          <cell r="Q43">
            <v>1696915.86</v>
          </cell>
          <cell r="R43">
            <v>2091061.26</v>
          </cell>
          <cell r="S43">
            <v>1740843.92</v>
          </cell>
        </row>
        <row r="120">
          <cell r="E120">
            <v>571779.18000000017</v>
          </cell>
          <cell r="F120">
            <v>617289.21</v>
          </cell>
          <cell r="G120">
            <v>591573.37000000011</v>
          </cell>
          <cell r="I120">
            <v>717468.68</v>
          </cell>
          <cell r="J120">
            <v>624889.0299999998</v>
          </cell>
          <cell r="K120">
            <v>674885.16999999993</v>
          </cell>
          <cell r="M120">
            <v>657732.09</v>
          </cell>
          <cell r="N120">
            <v>669044.82999999996</v>
          </cell>
          <cell r="O120">
            <v>756080.69</v>
          </cell>
          <cell r="Q120">
            <v>707220.23999999987</v>
          </cell>
          <cell r="R120">
            <v>695778.66999999993</v>
          </cell>
          <cell r="S120">
            <v>966500.20000000019</v>
          </cell>
        </row>
      </sheetData>
      <sheetData sheetId="11">
        <row r="5">
          <cell r="E5">
            <v>5</v>
          </cell>
          <cell r="F5">
            <v>21</v>
          </cell>
          <cell r="G5">
            <v>13</v>
          </cell>
          <cell r="I5">
            <v>10</v>
          </cell>
          <cell r="J5">
            <v>3</v>
          </cell>
          <cell r="K5">
            <v>19</v>
          </cell>
          <cell r="M5">
            <v>14</v>
          </cell>
          <cell r="N5">
            <v>13</v>
          </cell>
          <cell r="O5">
            <v>8</v>
          </cell>
          <cell r="Q5">
            <v>8</v>
          </cell>
          <cell r="R5">
            <v>10</v>
          </cell>
          <cell r="S5">
            <v>21</v>
          </cell>
        </row>
        <row r="18">
          <cell r="E18">
            <v>54654</v>
          </cell>
          <cell r="F18">
            <v>50900</v>
          </cell>
          <cell r="G18">
            <v>52160</v>
          </cell>
          <cell r="I18">
            <v>58407</v>
          </cell>
          <cell r="J18">
            <v>50920</v>
          </cell>
          <cell r="K18">
            <v>54654</v>
          </cell>
          <cell r="M18">
            <v>58245</v>
          </cell>
          <cell r="N18">
            <v>65120</v>
          </cell>
          <cell r="O18">
            <v>57974</v>
          </cell>
          <cell r="Q18">
            <v>52909</v>
          </cell>
          <cell r="R18">
            <v>54944</v>
          </cell>
          <cell r="S18">
            <v>56015</v>
          </cell>
        </row>
        <row r="23">
          <cell r="E23">
            <v>11981</v>
          </cell>
          <cell r="F23">
            <v>10500</v>
          </cell>
          <cell r="G23">
            <v>8690</v>
          </cell>
          <cell r="I23">
            <v>6547</v>
          </cell>
          <cell r="J23">
            <v>12020</v>
          </cell>
          <cell r="K23">
            <v>13416</v>
          </cell>
          <cell r="M23">
            <v>13315</v>
          </cell>
          <cell r="N23">
            <v>7590</v>
          </cell>
          <cell r="O23">
            <v>7981</v>
          </cell>
          <cell r="Q23">
            <v>7551</v>
          </cell>
          <cell r="R23">
            <v>7756</v>
          </cell>
          <cell r="S23">
            <v>9185</v>
          </cell>
        </row>
        <row r="25">
          <cell r="E25">
            <v>17.962518740629687</v>
          </cell>
          <cell r="F25">
            <v>17.10097719869707</v>
          </cell>
          <cell r="G25">
            <v>14.269293924466337</v>
          </cell>
          <cell r="I25">
            <v>10.072307692307692</v>
          </cell>
          <cell r="J25">
            <v>19.079365079365079</v>
          </cell>
          <cell r="K25">
            <v>19.642752562225475</v>
          </cell>
          <cell r="M25">
            <v>18.570432357043234</v>
          </cell>
          <cell r="N25">
            <v>10.425824175824175</v>
          </cell>
          <cell r="O25">
            <v>12.092424242424242</v>
          </cell>
          <cell r="Q25">
            <v>12.48099173553719</v>
          </cell>
          <cell r="R25">
            <v>12.370015948963317</v>
          </cell>
          <cell r="S25">
            <v>14.087423312883436</v>
          </cell>
          <cell r="T25">
            <v>14.859984697781178</v>
          </cell>
        </row>
        <row r="43">
          <cell r="E43">
            <v>893015.67999999993</v>
          </cell>
          <cell r="F43">
            <v>846325.6100000001</v>
          </cell>
          <cell r="G43">
            <v>875488.57000000007</v>
          </cell>
          <cell r="I43">
            <v>975859.41</v>
          </cell>
          <cell r="J43">
            <v>862196.0199999999</v>
          </cell>
          <cell r="K43">
            <v>948937.73</v>
          </cell>
          <cell r="M43">
            <v>991483.08000000007</v>
          </cell>
          <cell r="N43">
            <v>1107379.44</v>
          </cell>
          <cell r="O43">
            <v>1002662.69</v>
          </cell>
          <cell r="Q43">
            <v>954728.2699999999</v>
          </cell>
          <cell r="R43">
            <v>988391.21000000008</v>
          </cell>
          <cell r="S43">
            <v>1029859.7899999998</v>
          </cell>
        </row>
        <row r="120">
          <cell r="E120">
            <v>402788.48</v>
          </cell>
          <cell r="F120">
            <v>529091.89000000013</v>
          </cell>
          <cell r="G120">
            <v>513695.21</v>
          </cell>
          <cell r="I120">
            <v>546187.97</v>
          </cell>
          <cell r="J120">
            <v>361286.59999999992</v>
          </cell>
          <cell r="K120">
            <v>515594.49</v>
          </cell>
          <cell r="M120">
            <v>485636.07</v>
          </cell>
          <cell r="N120">
            <v>639276.25999999989</v>
          </cell>
          <cell r="O120">
            <v>631038.44999999995</v>
          </cell>
          <cell r="Q120">
            <v>467637.81</v>
          </cell>
          <cell r="R120">
            <v>531674.90999999992</v>
          </cell>
          <cell r="S120">
            <v>720109.09999999986</v>
          </cell>
        </row>
      </sheetData>
      <sheetData sheetId="12">
        <row r="5">
          <cell r="E5">
            <v>12</v>
          </cell>
          <cell r="F5">
            <v>21</v>
          </cell>
          <cell r="G5">
            <v>13</v>
          </cell>
          <cell r="I5">
            <v>25</v>
          </cell>
          <cell r="J5">
            <v>16</v>
          </cell>
          <cell r="K5">
            <v>16</v>
          </cell>
          <cell r="M5">
            <v>13</v>
          </cell>
          <cell r="N5">
            <v>25</v>
          </cell>
          <cell r="O5">
            <v>14</v>
          </cell>
          <cell r="Q5">
            <v>23</v>
          </cell>
          <cell r="R5">
            <v>15</v>
          </cell>
          <cell r="S5">
            <v>15</v>
          </cell>
        </row>
        <row r="18">
          <cell r="E18">
            <v>126641</v>
          </cell>
          <cell r="F18">
            <v>126073</v>
          </cell>
          <cell r="G18">
            <v>123385</v>
          </cell>
          <cell r="I18">
            <v>150743</v>
          </cell>
          <cell r="J18">
            <v>122988</v>
          </cell>
          <cell r="K18">
            <v>128349</v>
          </cell>
          <cell r="M18">
            <v>128171</v>
          </cell>
          <cell r="N18">
            <v>132728</v>
          </cell>
          <cell r="O18">
            <v>143112</v>
          </cell>
          <cell r="Q18">
            <v>110204</v>
          </cell>
          <cell r="R18">
            <v>135617</v>
          </cell>
          <cell r="S18">
            <v>130967</v>
          </cell>
        </row>
        <row r="23">
          <cell r="E23">
            <v>58377</v>
          </cell>
          <cell r="F23">
            <v>67036</v>
          </cell>
          <cell r="G23">
            <v>56756</v>
          </cell>
          <cell r="I23">
            <v>66903</v>
          </cell>
          <cell r="J23">
            <v>52788</v>
          </cell>
          <cell r="K23">
            <v>57881</v>
          </cell>
          <cell r="M23">
            <v>57904</v>
          </cell>
          <cell r="N23">
            <v>60099</v>
          </cell>
          <cell r="O23">
            <v>46180</v>
          </cell>
          <cell r="Q23">
            <v>50525</v>
          </cell>
          <cell r="R23">
            <v>54633</v>
          </cell>
          <cell r="S23">
            <v>53129</v>
          </cell>
        </row>
        <row r="25">
          <cell r="E25">
            <v>31.494869277166934</v>
          </cell>
          <cell r="F25">
            <v>34.675825824272458</v>
          </cell>
          <cell r="G25">
            <v>31.475329832130836</v>
          </cell>
          <cell r="I25">
            <v>30.698884519554174</v>
          </cell>
          <cell r="J25">
            <v>30.01040369757645</v>
          </cell>
          <cell r="K25">
            <v>31.062203832799359</v>
          </cell>
          <cell r="M25">
            <v>31.089395973154364</v>
          </cell>
          <cell r="N25">
            <v>31.151645207439199</v>
          </cell>
          <cell r="O25">
            <v>24.384705963111401</v>
          </cell>
          <cell r="Q25">
            <v>31.41340097861837</v>
          </cell>
          <cell r="R25">
            <v>28.702696739010513</v>
          </cell>
          <cell r="S25">
            <v>28.83590417159667</v>
          </cell>
          <cell r="T25">
            <v>30.413120495446798</v>
          </cell>
        </row>
        <row r="43">
          <cell r="E43">
            <v>2145783.69</v>
          </cell>
          <cell r="F43">
            <v>2194354.14</v>
          </cell>
          <cell r="G43">
            <v>2140462.7399999998</v>
          </cell>
          <cell r="I43">
            <v>2635133.16</v>
          </cell>
          <cell r="J43">
            <v>2205042.37</v>
          </cell>
          <cell r="K43">
            <v>2277460.7699999996</v>
          </cell>
          <cell r="M43">
            <v>2281852.9500000002</v>
          </cell>
          <cell r="N43">
            <v>2391678.98</v>
          </cell>
          <cell r="O43">
            <v>2610723.2400000002</v>
          </cell>
          <cell r="Q43">
            <v>2080771.5699999996</v>
          </cell>
          <cell r="R43">
            <v>2581860.1300000004</v>
          </cell>
          <cell r="S43">
            <v>2616378.44</v>
          </cell>
        </row>
        <row r="120">
          <cell r="E120">
            <v>1020774.4</v>
          </cell>
          <cell r="F120">
            <v>1026708.0700000001</v>
          </cell>
          <cell r="G120">
            <v>891529.27</v>
          </cell>
          <cell r="I120">
            <v>966797.17</v>
          </cell>
          <cell r="J120">
            <v>907157.29</v>
          </cell>
          <cell r="K120">
            <v>978833.65999999992</v>
          </cell>
          <cell r="M120">
            <v>985380.18999999983</v>
          </cell>
          <cell r="N120">
            <v>1058587.8199999998</v>
          </cell>
          <cell r="O120">
            <v>1102994.8400000001</v>
          </cell>
          <cell r="Q120">
            <v>977247.08000000007</v>
          </cell>
          <cell r="R120">
            <v>1016262.4300000002</v>
          </cell>
          <cell r="S120">
            <v>1726152.4300000006</v>
          </cell>
        </row>
      </sheetData>
      <sheetData sheetId="13">
        <row r="5">
          <cell r="E5">
            <v>14</v>
          </cell>
          <cell r="F5">
            <v>10</v>
          </cell>
          <cell r="G5">
            <v>7</v>
          </cell>
          <cell r="I5">
            <v>13</v>
          </cell>
          <cell r="J5">
            <v>25</v>
          </cell>
          <cell r="K5">
            <v>28</v>
          </cell>
          <cell r="M5">
            <v>24</v>
          </cell>
          <cell r="N5">
            <v>22</v>
          </cell>
          <cell r="O5">
            <v>23</v>
          </cell>
          <cell r="Q5">
            <v>10</v>
          </cell>
          <cell r="R5">
            <v>11</v>
          </cell>
          <cell r="S5">
            <v>16</v>
          </cell>
        </row>
        <row r="18">
          <cell r="E18">
            <v>68157</v>
          </cell>
          <cell r="F18">
            <v>74555</v>
          </cell>
          <cell r="G18">
            <v>74153</v>
          </cell>
          <cell r="I18">
            <v>79363</v>
          </cell>
          <cell r="J18">
            <v>71668</v>
          </cell>
          <cell r="K18">
            <v>75611</v>
          </cell>
          <cell r="M18">
            <v>89197</v>
          </cell>
          <cell r="N18">
            <v>94062</v>
          </cell>
          <cell r="O18">
            <v>81275</v>
          </cell>
          <cell r="Q18">
            <v>70904</v>
          </cell>
          <cell r="R18">
            <v>74625</v>
          </cell>
          <cell r="S18">
            <v>68881</v>
          </cell>
        </row>
        <row r="23">
          <cell r="E23">
            <v>8934</v>
          </cell>
          <cell r="F23">
            <v>15476</v>
          </cell>
          <cell r="G23">
            <v>9087</v>
          </cell>
          <cell r="I23">
            <v>5542</v>
          </cell>
          <cell r="J23">
            <v>8035</v>
          </cell>
          <cell r="K23">
            <v>7167</v>
          </cell>
          <cell r="M23">
            <v>7392</v>
          </cell>
          <cell r="N23">
            <v>4869</v>
          </cell>
          <cell r="O23">
            <v>7804</v>
          </cell>
          <cell r="Q23">
            <v>9260</v>
          </cell>
          <cell r="R23">
            <v>9564</v>
          </cell>
          <cell r="S23">
            <v>19096</v>
          </cell>
        </row>
        <row r="25">
          <cell r="E25">
            <v>11.588901428182279</v>
          </cell>
          <cell r="F25">
            <v>17.18963468138752</v>
          </cell>
          <cell r="G25">
            <v>10.916626621816434</v>
          </cell>
          <cell r="I25">
            <v>6.5272952122960959</v>
          </cell>
          <cell r="J25">
            <v>10.081176367263465</v>
          </cell>
          <cell r="K25">
            <v>8.6337955210755197</v>
          </cell>
          <cell r="M25">
            <v>7.6135544340302808</v>
          </cell>
          <cell r="N25">
            <v>4.9050521331788648</v>
          </cell>
          <cell r="O25">
            <v>8.7587963950212693</v>
          </cell>
          <cell r="Q25">
            <v>11.551319794421437</v>
          </cell>
          <cell r="R25">
            <v>11.360153939350747</v>
          </cell>
          <cell r="S25">
            <v>21.705673073644249</v>
          </cell>
          <cell r="T25">
            <v>10.835083247647875</v>
          </cell>
        </row>
        <row r="43">
          <cell r="E43">
            <v>1181800.97</v>
          </cell>
          <cell r="F43">
            <v>1270861.6200000001</v>
          </cell>
          <cell r="G43">
            <v>1261042.99</v>
          </cell>
          <cell r="I43">
            <v>1371080.1399999997</v>
          </cell>
          <cell r="J43">
            <v>1288871.8800000001</v>
          </cell>
          <cell r="K43">
            <v>1331652.51</v>
          </cell>
          <cell r="M43">
            <v>1548306.05</v>
          </cell>
          <cell r="N43">
            <v>1660356.6500000001</v>
          </cell>
          <cell r="O43">
            <v>1516678</v>
          </cell>
          <cell r="Q43">
            <v>1316014.3699999999</v>
          </cell>
          <cell r="R43">
            <v>1388543.47</v>
          </cell>
          <cell r="S43">
            <v>1340267.0099999998</v>
          </cell>
        </row>
        <row r="120">
          <cell r="E120">
            <v>687295.1100000001</v>
          </cell>
          <cell r="F120">
            <v>730456.27999999991</v>
          </cell>
          <cell r="G120">
            <v>759072.13000000012</v>
          </cell>
          <cell r="I120">
            <v>687138.8</v>
          </cell>
          <cell r="J120">
            <v>629959.14</v>
          </cell>
          <cell r="K120">
            <v>738032.28</v>
          </cell>
          <cell r="M120">
            <v>705094.67</v>
          </cell>
          <cell r="N120">
            <v>761295.57000000018</v>
          </cell>
          <cell r="O120">
            <v>791815.19000000006</v>
          </cell>
          <cell r="Q120">
            <v>697345.41000000015</v>
          </cell>
          <cell r="R120">
            <v>738467.3600000001</v>
          </cell>
          <cell r="S120">
            <v>992471.82</v>
          </cell>
        </row>
      </sheetData>
      <sheetData sheetId="14">
        <row r="5">
          <cell r="E5">
            <v>43</v>
          </cell>
          <cell r="F5">
            <v>86</v>
          </cell>
          <cell r="G5">
            <v>76</v>
          </cell>
          <cell r="I5">
            <v>103</v>
          </cell>
          <cell r="J5">
            <v>55</v>
          </cell>
          <cell r="K5">
            <v>101</v>
          </cell>
          <cell r="M5">
            <v>38</v>
          </cell>
          <cell r="N5">
            <v>70</v>
          </cell>
          <cell r="O5">
            <v>102</v>
          </cell>
          <cell r="Q5">
            <v>52</v>
          </cell>
          <cell r="R5">
            <v>83</v>
          </cell>
          <cell r="S5">
            <v>43</v>
          </cell>
        </row>
        <row r="18">
          <cell r="E18">
            <v>202838</v>
          </cell>
          <cell r="F18">
            <v>223859</v>
          </cell>
          <cell r="G18">
            <v>213708</v>
          </cell>
          <cell r="I18">
            <v>218148</v>
          </cell>
          <cell r="J18">
            <v>215345</v>
          </cell>
          <cell r="K18">
            <v>222766</v>
          </cell>
          <cell r="M18">
            <v>235035</v>
          </cell>
          <cell r="N18">
            <v>270366</v>
          </cell>
          <cell r="O18">
            <v>244062</v>
          </cell>
          <cell r="Q18">
            <v>228837</v>
          </cell>
          <cell r="R18">
            <v>233614</v>
          </cell>
          <cell r="S18">
            <v>229297</v>
          </cell>
        </row>
        <row r="23">
          <cell r="E23">
            <v>66190</v>
          </cell>
          <cell r="F23">
            <v>109119</v>
          </cell>
          <cell r="G23">
            <v>114885</v>
          </cell>
          <cell r="I23">
            <v>115859</v>
          </cell>
          <cell r="J23">
            <v>116384</v>
          </cell>
          <cell r="K23">
            <v>83743</v>
          </cell>
          <cell r="M23">
            <v>115117</v>
          </cell>
          <cell r="N23">
            <v>110941</v>
          </cell>
          <cell r="O23">
            <v>107415</v>
          </cell>
          <cell r="Q23">
            <v>101772</v>
          </cell>
          <cell r="R23">
            <v>98581</v>
          </cell>
          <cell r="S23">
            <v>96754</v>
          </cell>
        </row>
        <row r="25">
          <cell r="E25">
            <v>24.601009462784422</v>
          </cell>
          <cell r="F25">
            <v>32.770633495305994</v>
          </cell>
          <cell r="G25">
            <v>34.958555466296644</v>
          </cell>
          <cell r="I25">
            <v>34.687596367740795</v>
          </cell>
          <cell r="J25">
            <v>35.084059578752537</v>
          </cell>
          <cell r="K25">
            <v>27.321546838755143</v>
          </cell>
          <cell r="M25">
            <v>32.875167064575457</v>
          </cell>
          <cell r="N25">
            <v>29.094928758192218</v>
          </cell>
          <cell r="O25">
            <v>30.559119656101441</v>
          </cell>
          <cell r="Q25">
            <v>30.783191020208161</v>
          </cell>
          <cell r="R25">
            <v>29.675642318517738</v>
          </cell>
          <cell r="S25">
            <v>29.674498774731561</v>
          </cell>
          <cell r="T25">
            <v>31.115541316727107</v>
          </cell>
        </row>
        <row r="43">
          <cell r="E43">
            <v>3564365.94</v>
          </cell>
          <cell r="F43">
            <v>3813394.46</v>
          </cell>
          <cell r="G43">
            <v>3719224.17</v>
          </cell>
          <cell r="I43">
            <v>3765821.1</v>
          </cell>
          <cell r="J43">
            <v>3795198.61</v>
          </cell>
          <cell r="K43">
            <v>3943234.62</v>
          </cell>
          <cell r="M43">
            <v>4126028.0099999993</v>
          </cell>
          <cell r="N43">
            <v>4760542.8500000006</v>
          </cell>
          <cell r="O43">
            <v>4475482.0600000005</v>
          </cell>
          <cell r="Q43">
            <v>4336673.2699999996</v>
          </cell>
          <cell r="R43">
            <v>4508883.2699999996</v>
          </cell>
          <cell r="S43">
            <v>4428604.3699999992</v>
          </cell>
        </row>
        <row r="120">
          <cell r="E120">
            <v>1594641.3900000001</v>
          </cell>
          <cell r="F120">
            <v>1511592.6699999997</v>
          </cell>
          <cell r="G120">
            <v>1448896.77</v>
          </cell>
          <cell r="I120">
            <v>1515975.6800000002</v>
          </cell>
          <cell r="J120">
            <v>1623965.9800000004</v>
          </cell>
          <cell r="K120">
            <v>1719367.2</v>
          </cell>
          <cell r="M120">
            <v>1560874.6700000002</v>
          </cell>
          <cell r="N120">
            <v>1579940.6400000004</v>
          </cell>
          <cell r="O120">
            <v>1867367.9100000001</v>
          </cell>
          <cell r="Q120">
            <v>1926625.73</v>
          </cell>
          <cell r="R120">
            <v>1755796.6600000004</v>
          </cell>
          <cell r="S120">
            <v>2181844.15</v>
          </cell>
        </row>
      </sheetData>
      <sheetData sheetId="15">
        <row r="5">
          <cell r="E5">
            <v>3</v>
          </cell>
          <cell r="F5">
            <v>0</v>
          </cell>
          <cell r="G5">
            <v>13</v>
          </cell>
          <cell r="I5">
            <v>2</v>
          </cell>
          <cell r="J5">
            <v>11</v>
          </cell>
          <cell r="K5">
            <v>3</v>
          </cell>
          <cell r="M5">
            <v>4</v>
          </cell>
          <cell r="N5">
            <v>1</v>
          </cell>
          <cell r="O5">
            <v>1</v>
          </cell>
          <cell r="Q5">
            <v>6</v>
          </cell>
          <cell r="R5">
            <v>5</v>
          </cell>
          <cell r="S5">
            <v>1</v>
          </cell>
        </row>
        <row r="18">
          <cell r="E18">
            <v>10293</v>
          </cell>
          <cell r="F18">
            <v>10077</v>
          </cell>
          <cell r="G18">
            <v>11766</v>
          </cell>
          <cell r="I18">
            <v>12972</v>
          </cell>
          <cell r="J18">
            <v>11822</v>
          </cell>
          <cell r="K18">
            <v>13359</v>
          </cell>
          <cell r="M18">
            <v>13876</v>
          </cell>
          <cell r="N18">
            <v>15732</v>
          </cell>
          <cell r="O18">
            <v>15042</v>
          </cell>
          <cell r="Q18">
            <v>13032</v>
          </cell>
          <cell r="R18">
            <v>13384</v>
          </cell>
          <cell r="S18">
            <v>12953</v>
          </cell>
        </row>
        <row r="23">
          <cell r="E23">
            <v>4477</v>
          </cell>
          <cell r="F23">
            <v>3583</v>
          </cell>
          <cell r="G23">
            <v>4024</v>
          </cell>
          <cell r="I23">
            <v>5048</v>
          </cell>
          <cell r="J23">
            <v>4658</v>
          </cell>
          <cell r="K23">
            <v>5231</v>
          </cell>
          <cell r="M23">
            <v>5404</v>
          </cell>
          <cell r="N23">
            <v>5778</v>
          </cell>
          <cell r="O23">
            <v>5748</v>
          </cell>
          <cell r="Q23">
            <v>4888</v>
          </cell>
          <cell r="R23">
            <v>5156</v>
          </cell>
          <cell r="S23">
            <v>5017</v>
          </cell>
        </row>
        <row r="25">
          <cell r="E25">
            <v>30.31144211238998</v>
          </cell>
          <cell r="F25">
            <v>26.229868228404101</v>
          </cell>
          <cell r="G25">
            <v>25.484483850538314</v>
          </cell>
          <cell r="I25">
            <v>28.013318534961154</v>
          </cell>
          <cell r="J25">
            <v>28.264563106796118</v>
          </cell>
          <cell r="K25">
            <v>28.138784292630447</v>
          </cell>
          <cell r="M25">
            <v>28.029045643153527</v>
          </cell>
          <cell r="N25">
            <v>26.86192468619247</v>
          </cell>
          <cell r="O25">
            <v>27.647907647907648</v>
          </cell>
          <cell r="Q25">
            <v>27.276785714285715</v>
          </cell>
          <cell r="R25">
            <v>27.810140237324703</v>
          </cell>
          <cell r="S25">
            <v>27.918753478018921</v>
          </cell>
          <cell r="T25">
            <v>27.663603975248453</v>
          </cell>
        </row>
        <row r="43">
          <cell r="E43">
            <v>193745.43</v>
          </cell>
          <cell r="F43">
            <v>191395.53</v>
          </cell>
          <cell r="G43">
            <v>223978.71</v>
          </cell>
          <cell r="I43">
            <v>237675.09000000003</v>
          </cell>
          <cell r="J43">
            <v>226965.73</v>
          </cell>
          <cell r="K43">
            <v>246052.77</v>
          </cell>
          <cell r="M43">
            <v>262724.98</v>
          </cell>
          <cell r="N43">
            <v>282405.28000000003</v>
          </cell>
          <cell r="O43">
            <v>284788.16000000003</v>
          </cell>
          <cell r="Q43">
            <v>258179.23</v>
          </cell>
          <cell r="R43">
            <v>268775.00999999995</v>
          </cell>
          <cell r="S43">
            <v>256054.48999999996</v>
          </cell>
        </row>
        <row r="120">
          <cell r="E120">
            <v>227091.46000000002</v>
          </cell>
          <cell r="F120">
            <v>295875.20000000001</v>
          </cell>
          <cell r="G120">
            <v>260231.25999999998</v>
          </cell>
          <cell r="I120">
            <v>257735.22</v>
          </cell>
          <cell r="J120">
            <v>438712.26999999996</v>
          </cell>
          <cell r="K120">
            <v>289051.32</v>
          </cell>
          <cell r="M120">
            <v>238321.75999999995</v>
          </cell>
          <cell r="N120">
            <v>254723.68000000002</v>
          </cell>
          <cell r="O120">
            <v>315306.21000000002</v>
          </cell>
          <cell r="Q120">
            <v>249992.90000000005</v>
          </cell>
          <cell r="R120">
            <v>291707.10000000003</v>
          </cell>
          <cell r="S120">
            <v>438405.80999999994</v>
          </cell>
        </row>
      </sheetData>
      <sheetData sheetId="16">
        <row r="5">
          <cell r="E5">
            <v>86</v>
          </cell>
          <cell r="F5">
            <v>111</v>
          </cell>
          <cell r="G5">
            <v>107</v>
          </cell>
          <cell r="I5">
            <v>123</v>
          </cell>
          <cell r="J5">
            <v>112</v>
          </cell>
          <cell r="K5">
            <v>91</v>
          </cell>
          <cell r="M5">
            <v>87</v>
          </cell>
          <cell r="N5">
            <v>129</v>
          </cell>
          <cell r="O5">
            <v>103</v>
          </cell>
          <cell r="Q5">
            <v>99</v>
          </cell>
          <cell r="R5">
            <v>91</v>
          </cell>
          <cell r="S5">
            <v>128</v>
          </cell>
        </row>
        <row r="18">
          <cell r="E18">
            <v>600454</v>
          </cell>
          <cell r="F18">
            <v>619672</v>
          </cell>
          <cell r="G18">
            <v>615206</v>
          </cell>
          <cell r="I18">
            <v>667349</v>
          </cell>
          <cell r="J18">
            <v>644497</v>
          </cell>
          <cell r="K18">
            <v>634152</v>
          </cell>
          <cell r="M18">
            <v>646727</v>
          </cell>
          <cell r="N18">
            <v>772660</v>
          </cell>
          <cell r="O18">
            <v>660850</v>
          </cell>
          <cell r="Q18">
            <v>644562</v>
          </cell>
          <cell r="R18">
            <v>631755</v>
          </cell>
          <cell r="S18">
            <v>646199</v>
          </cell>
        </row>
        <row r="23">
          <cell r="E23">
            <v>224756</v>
          </cell>
          <cell r="F23">
            <v>229149</v>
          </cell>
          <cell r="G23">
            <v>286099</v>
          </cell>
          <cell r="I23">
            <v>238214</v>
          </cell>
          <cell r="J23">
            <v>210318</v>
          </cell>
          <cell r="K23">
            <v>279061</v>
          </cell>
          <cell r="M23">
            <v>272276</v>
          </cell>
          <cell r="N23">
            <v>141933</v>
          </cell>
          <cell r="O23">
            <v>238829</v>
          </cell>
          <cell r="Q23">
            <v>237515</v>
          </cell>
          <cell r="R23">
            <v>282086</v>
          </cell>
          <cell r="S23">
            <v>283793</v>
          </cell>
        </row>
        <row r="25">
          <cell r="E25">
            <v>27.234469496390847</v>
          </cell>
          <cell r="F25">
            <v>26.995578666861441</v>
          </cell>
          <cell r="G25">
            <v>31.740673024438518</v>
          </cell>
          <cell r="I25">
            <v>26.302893921208582</v>
          </cell>
          <cell r="J25">
            <v>24.603114256068075</v>
          </cell>
          <cell r="K25">
            <v>30.556644453155624</v>
          </cell>
          <cell r="M25">
            <v>29.622489400567698</v>
          </cell>
          <cell r="N25">
            <v>15.516042634599618</v>
          </cell>
          <cell r="O25">
            <v>26.54156896302635</v>
          </cell>
          <cell r="Q25">
            <v>26.923887858603539</v>
          </cell>
          <cell r="R25">
            <v>30.858378066163382</v>
          </cell>
          <cell r="S25">
            <v>30.511537795782679</v>
          </cell>
          <cell r="T25">
            <v>27.303446316251637</v>
          </cell>
        </row>
        <row r="43">
          <cell r="E43">
            <v>10052426.699999999</v>
          </cell>
          <cell r="F43">
            <v>10628096.67</v>
          </cell>
          <cell r="G43">
            <v>10890936.670000002</v>
          </cell>
          <cell r="I43">
            <v>11353856.17</v>
          </cell>
          <cell r="J43">
            <v>11117605.440000001</v>
          </cell>
          <cell r="K43">
            <v>11007575.889999999</v>
          </cell>
          <cell r="M43">
            <v>11380100.439999998</v>
          </cell>
          <cell r="N43">
            <v>13483312.159999996</v>
          </cell>
          <cell r="O43">
            <v>12011638.68</v>
          </cell>
          <cell r="Q43">
            <v>11765353.280000001</v>
          </cell>
          <cell r="R43">
            <v>11656389.909999998</v>
          </cell>
          <cell r="S43">
            <v>12136607.970000001</v>
          </cell>
        </row>
        <row r="120">
          <cell r="E120">
            <v>5063987.2000000002</v>
          </cell>
          <cell r="F120">
            <v>3357003.6300000008</v>
          </cell>
          <cell r="G120">
            <v>3876411.7599999988</v>
          </cell>
          <cell r="I120">
            <v>3977217.8599999994</v>
          </cell>
          <cell r="J120">
            <v>3868351.99</v>
          </cell>
          <cell r="K120">
            <v>6153665.2200000007</v>
          </cell>
          <cell r="M120">
            <v>5301788.5399999991</v>
          </cell>
          <cell r="N120">
            <v>5555362.0800000001</v>
          </cell>
          <cell r="O120">
            <v>5469671.6100000013</v>
          </cell>
          <cell r="Q120">
            <v>4789083.4499999993</v>
          </cell>
          <cell r="R120">
            <v>4977230.6900000013</v>
          </cell>
          <cell r="S120">
            <v>6341402.1399999997</v>
          </cell>
        </row>
      </sheetData>
      <sheetData sheetId="17">
        <row r="5">
          <cell r="E5">
            <v>18</v>
          </cell>
          <cell r="F5">
            <v>5</v>
          </cell>
          <cell r="G5">
            <v>22</v>
          </cell>
          <cell r="I5">
            <v>16</v>
          </cell>
          <cell r="J5">
            <v>24</v>
          </cell>
          <cell r="K5">
            <v>28</v>
          </cell>
          <cell r="M5">
            <v>7</v>
          </cell>
          <cell r="N5">
            <v>9</v>
          </cell>
          <cell r="O5">
            <v>12</v>
          </cell>
          <cell r="Q5">
            <v>8</v>
          </cell>
          <cell r="R5">
            <v>23</v>
          </cell>
          <cell r="S5">
            <v>5</v>
          </cell>
        </row>
        <row r="18">
          <cell r="E18">
            <v>62332.3</v>
          </cell>
          <cell r="F18">
            <v>65475</v>
          </cell>
          <cell r="G18">
            <v>64274</v>
          </cell>
          <cell r="I18">
            <v>70961</v>
          </cell>
          <cell r="J18">
            <v>65264</v>
          </cell>
          <cell r="K18">
            <v>69006</v>
          </cell>
          <cell r="M18">
            <v>72540</v>
          </cell>
          <cell r="N18">
            <v>81690</v>
          </cell>
          <cell r="O18">
            <v>68013</v>
          </cell>
          <cell r="Q18">
            <v>63496</v>
          </cell>
          <cell r="R18">
            <v>68027</v>
          </cell>
          <cell r="S18">
            <v>67626</v>
          </cell>
        </row>
        <row r="23">
          <cell r="E23">
            <v>15159.699999999997</v>
          </cell>
          <cell r="F23">
            <v>16923</v>
          </cell>
          <cell r="G23">
            <v>16757</v>
          </cell>
          <cell r="I23">
            <v>17409</v>
          </cell>
          <cell r="J23">
            <v>15219</v>
          </cell>
          <cell r="K23">
            <v>16045</v>
          </cell>
          <cell r="M23">
            <v>16984</v>
          </cell>
          <cell r="N23">
            <v>17025</v>
          </cell>
          <cell r="O23">
            <v>13407</v>
          </cell>
          <cell r="Q23">
            <v>12480</v>
          </cell>
          <cell r="R23">
            <v>12952</v>
          </cell>
          <cell r="S23">
            <v>13388</v>
          </cell>
        </row>
        <row r="25">
          <cell r="E25">
            <v>19.56292262427089</v>
          </cell>
          <cell r="F25">
            <v>20.53811985727809</v>
          </cell>
          <cell r="G25">
            <v>20.673616680032076</v>
          </cell>
          <cell r="I25">
            <v>19.70012447663234</v>
          </cell>
          <cell r="J25">
            <v>18.886117419306803</v>
          </cell>
          <cell r="K25">
            <v>18.865151497336893</v>
          </cell>
          <cell r="M25">
            <v>18.954934041650855</v>
          </cell>
          <cell r="N25">
            <v>17.238236991585918</v>
          </cell>
          <cell r="O25">
            <v>16.466470154753132</v>
          </cell>
          <cell r="Q25">
            <v>16.426239865220595</v>
          </cell>
          <cell r="R25">
            <v>15.994270119413676</v>
          </cell>
          <cell r="S25">
            <v>16.525538795763694</v>
          </cell>
          <cell r="T25">
            <v>18.325336615129302</v>
          </cell>
        </row>
        <row r="43">
          <cell r="E43">
            <v>1306251.05</v>
          </cell>
          <cell r="F43">
            <v>1021804.3400000001</v>
          </cell>
          <cell r="G43">
            <v>1035581.9400000001</v>
          </cell>
          <cell r="I43">
            <v>1137822.1000000001</v>
          </cell>
          <cell r="J43">
            <v>1069989.02</v>
          </cell>
          <cell r="K43">
            <v>1148372.2900000003</v>
          </cell>
          <cell r="M43">
            <v>1165576.99</v>
          </cell>
          <cell r="N43">
            <v>1320478.8600000003</v>
          </cell>
          <cell r="O43">
            <v>1140841.6400000001</v>
          </cell>
          <cell r="Q43">
            <v>1088775.24</v>
          </cell>
          <cell r="R43">
            <v>1196316.6000000001</v>
          </cell>
          <cell r="S43">
            <v>1184306.8799999999</v>
          </cell>
        </row>
        <row r="120">
          <cell r="E120">
            <v>495569.18999999994</v>
          </cell>
          <cell r="F120">
            <v>609886.85</v>
          </cell>
          <cell r="G120">
            <v>570018.22</v>
          </cell>
          <cell r="I120">
            <v>800148.53999999992</v>
          </cell>
          <cell r="J120">
            <v>562014.57000000007</v>
          </cell>
          <cell r="K120">
            <v>503040.66</v>
          </cell>
          <cell r="M120">
            <v>665096.20000000007</v>
          </cell>
          <cell r="N120">
            <v>583579.62000000011</v>
          </cell>
          <cell r="O120">
            <v>600536.45999999985</v>
          </cell>
          <cell r="Q120">
            <v>953866.04</v>
          </cell>
          <cell r="R120">
            <v>519566.62999999995</v>
          </cell>
          <cell r="S120">
            <v>800148.91</v>
          </cell>
        </row>
      </sheetData>
      <sheetData sheetId="18">
        <row r="5">
          <cell r="E5">
            <v>18</v>
          </cell>
          <cell r="F5">
            <v>15</v>
          </cell>
          <cell r="G5">
            <v>18</v>
          </cell>
          <cell r="I5">
            <v>22</v>
          </cell>
          <cell r="J5">
            <v>25</v>
          </cell>
          <cell r="K5">
            <v>25</v>
          </cell>
          <cell r="M5">
            <v>35</v>
          </cell>
          <cell r="N5">
            <v>24</v>
          </cell>
          <cell r="O5">
            <v>31</v>
          </cell>
          <cell r="Q5">
            <v>13</v>
          </cell>
          <cell r="R5">
            <v>21</v>
          </cell>
          <cell r="S5">
            <v>20</v>
          </cell>
        </row>
        <row r="18">
          <cell r="E18">
            <v>99578</v>
          </cell>
          <cell r="F18">
            <v>86175.6</v>
          </cell>
          <cell r="G18">
            <v>99628</v>
          </cell>
          <cell r="I18">
            <v>103121</v>
          </cell>
          <cell r="J18">
            <v>97585</v>
          </cell>
          <cell r="K18">
            <v>102904</v>
          </cell>
          <cell r="M18">
            <v>104546</v>
          </cell>
          <cell r="N18">
            <v>136046</v>
          </cell>
          <cell r="O18">
            <v>99772</v>
          </cell>
          <cell r="Q18">
            <v>92842</v>
          </cell>
          <cell r="R18">
            <v>93768</v>
          </cell>
          <cell r="S18">
            <v>97125</v>
          </cell>
        </row>
        <row r="23">
          <cell r="E23">
            <v>55529</v>
          </cell>
          <cell r="F23">
            <v>61504.399999999994</v>
          </cell>
          <cell r="G23">
            <v>55861</v>
          </cell>
          <cell r="I23">
            <v>51482</v>
          </cell>
          <cell r="J23">
            <v>37755</v>
          </cell>
          <cell r="K23">
            <v>44918</v>
          </cell>
          <cell r="M23">
            <v>56362</v>
          </cell>
          <cell r="N23">
            <v>21757</v>
          </cell>
          <cell r="O23">
            <v>43237</v>
          </cell>
          <cell r="Q23">
            <v>54913</v>
          </cell>
          <cell r="R23">
            <v>58405</v>
          </cell>
          <cell r="S23">
            <v>48403</v>
          </cell>
        </row>
        <row r="25">
          <cell r="E25">
            <v>35.800447433062338</v>
          </cell>
          <cell r="F25">
            <v>41.647074756229678</v>
          </cell>
          <cell r="G25">
            <v>35.926014058872333</v>
          </cell>
          <cell r="I25">
            <v>33.29948319243482</v>
          </cell>
          <cell r="J25">
            <v>27.896409043889463</v>
          </cell>
          <cell r="K25">
            <v>30.386545980977122</v>
          </cell>
          <cell r="M25">
            <v>35.022245420426017</v>
          </cell>
          <cell r="N25">
            <v>13.781155977830561</v>
          </cell>
          <cell r="O25">
            <v>30.233761511513261</v>
          </cell>
          <cell r="Q25">
            <v>37.164901356976074</v>
          </cell>
          <cell r="R25">
            <v>38.380658855381704</v>
          </cell>
          <cell r="S25">
            <v>33.260266065636856</v>
          </cell>
          <cell r="T25">
            <v>32.72456861343538</v>
          </cell>
        </row>
        <row r="43">
          <cell r="E43">
            <v>1637498.8499999999</v>
          </cell>
          <cell r="F43">
            <v>1433279.11</v>
          </cell>
          <cell r="G43">
            <v>1665081.1700000002</v>
          </cell>
          <cell r="I43">
            <v>1715051.3399999999</v>
          </cell>
          <cell r="J43">
            <v>1689553.1399999997</v>
          </cell>
          <cell r="K43">
            <v>1770703.7899999998</v>
          </cell>
          <cell r="M43">
            <v>1789492.4600000004</v>
          </cell>
          <cell r="N43">
            <v>2289278.4900000002</v>
          </cell>
          <cell r="O43">
            <v>1795286.9999999998</v>
          </cell>
          <cell r="Q43">
            <v>1668057.06</v>
          </cell>
          <cell r="R43">
            <v>1735454.94</v>
          </cell>
          <cell r="S43">
            <v>1786919.69</v>
          </cell>
        </row>
        <row r="120">
          <cell r="E120">
            <v>949131.92</v>
          </cell>
          <cell r="F120">
            <v>1056469</v>
          </cell>
          <cell r="G120">
            <v>1014938.43</v>
          </cell>
          <cell r="I120">
            <v>1073965.93</v>
          </cell>
          <cell r="J120">
            <v>956400.77000000014</v>
          </cell>
          <cell r="K120">
            <v>1052233.08</v>
          </cell>
          <cell r="M120">
            <v>981416.87000000011</v>
          </cell>
          <cell r="N120">
            <v>1006248.4800000002</v>
          </cell>
          <cell r="O120">
            <v>1170812.9500000004</v>
          </cell>
          <cell r="Q120">
            <v>984393.56</v>
          </cell>
          <cell r="R120">
            <v>1052290.3000000003</v>
          </cell>
          <cell r="S120">
            <v>1478418.4999999998</v>
          </cell>
        </row>
      </sheetData>
      <sheetData sheetId="19">
        <row r="5">
          <cell r="E5">
            <v>49</v>
          </cell>
          <cell r="F5">
            <v>41</v>
          </cell>
          <cell r="G5">
            <v>41</v>
          </cell>
          <cell r="I5">
            <v>33</v>
          </cell>
          <cell r="J5">
            <v>75</v>
          </cell>
          <cell r="K5">
            <v>47</v>
          </cell>
          <cell r="M5">
            <v>42</v>
          </cell>
          <cell r="N5">
            <v>29</v>
          </cell>
          <cell r="O5">
            <v>41</v>
          </cell>
          <cell r="Q5">
            <v>54</v>
          </cell>
          <cell r="R5">
            <v>36</v>
          </cell>
          <cell r="S5">
            <v>32</v>
          </cell>
        </row>
        <row r="18">
          <cell r="E18">
            <v>184640</v>
          </cell>
          <cell r="F18">
            <v>185277</v>
          </cell>
          <cell r="G18">
            <v>211587</v>
          </cell>
          <cell r="I18">
            <v>195061</v>
          </cell>
          <cell r="J18">
            <v>196496</v>
          </cell>
          <cell r="K18">
            <v>192539</v>
          </cell>
          <cell r="M18">
            <v>183878</v>
          </cell>
          <cell r="N18">
            <v>258223</v>
          </cell>
          <cell r="O18">
            <v>205362</v>
          </cell>
          <cell r="Q18">
            <v>184181</v>
          </cell>
          <cell r="R18">
            <v>195045</v>
          </cell>
          <cell r="S18">
            <v>193527</v>
          </cell>
        </row>
        <row r="23">
          <cell r="E23">
            <v>94386</v>
          </cell>
          <cell r="F23">
            <v>90826</v>
          </cell>
          <cell r="G23">
            <v>87354</v>
          </cell>
          <cell r="I23">
            <v>79471</v>
          </cell>
          <cell r="J23">
            <v>72756</v>
          </cell>
          <cell r="K23">
            <v>87448</v>
          </cell>
          <cell r="M23">
            <v>84740</v>
          </cell>
          <cell r="N23">
            <v>37872</v>
          </cell>
          <cell r="O23">
            <v>95852</v>
          </cell>
          <cell r="Q23">
            <v>109871</v>
          </cell>
          <cell r="R23">
            <v>99101</v>
          </cell>
          <cell r="S23">
            <v>87658</v>
          </cell>
        </row>
        <row r="25">
          <cell r="E25">
            <v>33.826833962304725</v>
          </cell>
          <cell r="F25">
            <v>32.895456438673691</v>
          </cell>
          <cell r="G25">
            <v>29.220955165365972</v>
          </cell>
          <cell r="I25">
            <v>28.947703919018842</v>
          </cell>
          <cell r="J25">
            <v>27.015305554111556</v>
          </cell>
          <cell r="K25">
            <v>31.229309439716591</v>
          </cell>
          <cell r="M25">
            <v>31.546422455513365</v>
          </cell>
          <cell r="N25">
            <v>12.787293741073508</v>
          </cell>
          <cell r="O25">
            <v>31.821682779135237</v>
          </cell>
          <cell r="Q25">
            <v>37.364225618423824</v>
          </cell>
          <cell r="R25">
            <v>33.690977640431484</v>
          </cell>
          <cell r="S25">
            <v>31.174382792884426</v>
          </cell>
          <cell r="T25">
            <v>30.0977080173543</v>
          </cell>
        </row>
        <row r="43">
          <cell r="E43">
            <v>3269443.1399999997</v>
          </cell>
          <cell r="F43">
            <v>7697675.1099999994</v>
          </cell>
          <cell r="G43">
            <v>3687538.83</v>
          </cell>
          <cell r="I43">
            <v>3484984.6399999997</v>
          </cell>
          <cell r="J43">
            <v>3598282.5</v>
          </cell>
          <cell r="K43">
            <v>3531352.9099999997</v>
          </cell>
          <cell r="M43">
            <v>3397243.13</v>
          </cell>
          <cell r="N43">
            <v>4646795.9100000011</v>
          </cell>
          <cell r="O43">
            <v>3851829.12</v>
          </cell>
          <cell r="Q43">
            <v>3537393.52</v>
          </cell>
          <cell r="R43">
            <v>3791198.33</v>
          </cell>
          <cell r="S43">
            <v>3782622.49</v>
          </cell>
        </row>
        <row r="120">
          <cell r="E120">
            <v>1547857.3699999999</v>
          </cell>
          <cell r="F120">
            <v>1540855.9699999997</v>
          </cell>
          <cell r="G120">
            <v>1410496.9099999997</v>
          </cell>
          <cell r="I120">
            <v>1446739.6700000002</v>
          </cell>
          <cell r="J120">
            <v>1376740.13</v>
          </cell>
          <cell r="K120">
            <v>1519075.53</v>
          </cell>
          <cell r="M120">
            <v>1425126.3800000001</v>
          </cell>
          <cell r="N120">
            <v>1548088.56</v>
          </cell>
          <cell r="O120">
            <v>1680022.0999999999</v>
          </cell>
          <cell r="Q120">
            <v>1544419.7199999997</v>
          </cell>
          <cell r="R120">
            <v>1594642.1900000002</v>
          </cell>
          <cell r="S120">
            <v>2196218.5000000005</v>
          </cell>
        </row>
      </sheetData>
      <sheetData sheetId="20">
        <row r="5">
          <cell r="E5">
            <v>18</v>
          </cell>
          <cell r="F5">
            <v>26</v>
          </cell>
          <cell r="G5">
            <v>13</v>
          </cell>
          <cell r="I5">
            <v>20</v>
          </cell>
          <cell r="J5">
            <v>11</v>
          </cell>
          <cell r="K5">
            <v>13</v>
          </cell>
          <cell r="M5">
            <v>9</v>
          </cell>
          <cell r="N5">
            <v>30</v>
          </cell>
          <cell r="O5">
            <v>17</v>
          </cell>
          <cell r="Q5">
            <v>12</v>
          </cell>
          <cell r="R5">
            <v>8</v>
          </cell>
          <cell r="S5">
            <v>12</v>
          </cell>
        </row>
        <row r="18">
          <cell r="E18">
            <v>79868</v>
          </cell>
          <cell r="F18">
            <v>83014</v>
          </cell>
          <cell r="G18">
            <v>85063</v>
          </cell>
          <cell r="I18">
            <v>78890</v>
          </cell>
          <cell r="J18">
            <v>91806</v>
          </cell>
          <cell r="K18">
            <v>86848</v>
          </cell>
          <cell r="M18">
            <v>84795</v>
          </cell>
          <cell r="N18">
            <v>109881</v>
          </cell>
          <cell r="O18">
            <v>86905</v>
          </cell>
          <cell r="Q18">
            <v>80235</v>
          </cell>
          <cell r="R18">
            <v>87413</v>
          </cell>
          <cell r="S18">
            <v>78484</v>
          </cell>
        </row>
        <row r="23">
          <cell r="E23">
            <v>39065</v>
          </cell>
          <cell r="F23">
            <v>40219</v>
          </cell>
          <cell r="G23">
            <v>41653</v>
          </cell>
          <cell r="I23">
            <v>39915</v>
          </cell>
          <cell r="J23">
            <v>38557</v>
          </cell>
          <cell r="K23">
            <v>37058</v>
          </cell>
          <cell r="M23">
            <v>36203</v>
          </cell>
          <cell r="N23">
            <v>32233</v>
          </cell>
          <cell r="O23">
            <v>35872</v>
          </cell>
          <cell r="Q23">
            <v>34087</v>
          </cell>
          <cell r="R23">
            <v>34258</v>
          </cell>
          <cell r="S23">
            <v>30185</v>
          </cell>
        </row>
        <row r="25">
          <cell r="E25">
            <v>32.845395843142533</v>
          </cell>
          <cell r="F25">
            <v>32.635490964564212</v>
          </cell>
          <cell r="G25">
            <v>32.86881041625567</v>
          </cell>
          <cell r="I25">
            <v>33.591981350411956</v>
          </cell>
          <cell r="J25">
            <v>29.562130540455581</v>
          </cell>
          <cell r="K25">
            <v>29.880664408966297</v>
          </cell>
          <cell r="M25">
            <v>29.853466260957045</v>
          </cell>
          <cell r="N25">
            <v>22.659561754388431</v>
          </cell>
          <cell r="O25">
            <v>29.196034704474794</v>
          </cell>
          <cell r="Q25">
            <v>29.81535420329406</v>
          </cell>
          <cell r="R25">
            <v>28.155100430651895</v>
          </cell>
          <cell r="S25">
            <v>27.775477340694732</v>
          </cell>
          <cell r="T25">
            <v>29.819172837913971</v>
          </cell>
        </row>
        <row r="43">
          <cell r="E43">
            <v>1388161.61</v>
          </cell>
          <cell r="F43">
            <v>1427284.03</v>
          </cell>
          <cell r="G43">
            <v>1483492.3</v>
          </cell>
          <cell r="I43">
            <v>1418585.55</v>
          </cell>
          <cell r="J43">
            <v>1586914.4400000002</v>
          </cell>
          <cell r="K43">
            <v>1513880.6500000004</v>
          </cell>
          <cell r="M43">
            <v>1473697.7300000002</v>
          </cell>
          <cell r="N43">
            <v>1930600.73</v>
          </cell>
          <cell r="O43">
            <v>1590423.5700000003</v>
          </cell>
          <cell r="Q43">
            <v>1489386.5399999998</v>
          </cell>
          <cell r="R43">
            <v>1624357.75</v>
          </cell>
          <cell r="S43">
            <v>1491970.4400000002</v>
          </cell>
        </row>
        <row r="120">
          <cell r="E120">
            <v>837085.01</v>
          </cell>
          <cell r="F120">
            <v>805666.65999999992</v>
          </cell>
          <cell r="G120">
            <v>886172.83999999985</v>
          </cell>
          <cell r="I120">
            <v>885671.66999999993</v>
          </cell>
          <cell r="J120">
            <v>843459.16999999981</v>
          </cell>
          <cell r="K120">
            <v>912992.49</v>
          </cell>
          <cell r="M120">
            <v>806975.70000000007</v>
          </cell>
          <cell r="N120">
            <v>884811.55999999994</v>
          </cell>
          <cell r="O120">
            <v>967942.18999999983</v>
          </cell>
          <cell r="Q120">
            <v>822540.47999999975</v>
          </cell>
          <cell r="R120">
            <v>814369.6599999998</v>
          </cell>
          <cell r="S120">
            <v>1178743.19</v>
          </cell>
        </row>
      </sheetData>
      <sheetData sheetId="21">
        <row r="5">
          <cell r="E5">
            <v>3</v>
          </cell>
          <cell r="F5">
            <v>7</v>
          </cell>
          <cell r="G5">
            <v>12</v>
          </cell>
          <cell r="I5">
            <v>9</v>
          </cell>
          <cell r="J5">
            <v>6</v>
          </cell>
          <cell r="K5">
            <v>12</v>
          </cell>
          <cell r="M5">
            <v>7</v>
          </cell>
          <cell r="N5">
            <v>9</v>
          </cell>
          <cell r="O5">
            <v>27</v>
          </cell>
          <cell r="Q5">
            <v>6</v>
          </cell>
          <cell r="R5">
            <v>12</v>
          </cell>
          <cell r="S5">
            <v>7</v>
          </cell>
        </row>
        <row r="18">
          <cell r="E18">
            <v>48848</v>
          </cell>
          <cell r="F18">
            <v>50194</v>
          </cell>
          <cell r="G18">
            <v>54474</v>
          </cell>
          <cell r="I18">
            <v>51245</v>
          </cell>
          <cell r="J18">
            <v>50954</v>
          </cell>
          <cell r="K18">
            <v>57966</v>
          </cell>
          <cell r="M18">
            <v>60150</v>
          </cell>
          <cell r="N18">
            <v>56050</v>
          </cell>
          <cell r="O18">
            <v>48042</v>
          </cell>
          <cell r="Q18">
            <v>53754</v>
          </cell>
          <cell r="R18">
            <v>50633</v>
          </cell>
          <cell r="S18">
            <v>60956</v>
          </cell>
        </row>
        <row r="23">
          <cell r="E23">
            <v>12228</v>
          </cell>
          <cell r="F23">
            <v>21524</v>
          </cell>
          <cell r="G23">
            <v>27642</v>
          </cell>
          <cell r="I23">
            <v>29950</v>
          </cell>
          <cell r="J23">
            <v>26894</v>
          </cell>
          <cell r="K23">
            <v>19109</v>
          </cell>
          <cell r="M23">
            <v>13819</v>
          </cell>
          <cell r="N23">
            <v>19320</v>
          </cell>
          <cell r="O23">
            <v>27370</v>
          </cell>
          <cell r="Q23">
            <v>24477</v>
          </cell>
          <cell r="R23">
            <v>35980</v>
          </cell>
          <cell r="S23">
            <v>21456</v>
          </cell>
        </row>
        <row r="25">
          <cell r="E25">
            <v>20.020957495579278</v>
          </cell>
          <cell r="F25">
            <v>30.011991410803425</v>
          </cell>
          <cell r="G25">
            <v>33.662136489843633</v>
          </cell>
          <cell r="I25">
            <v>36.877424121159883</v>
          </cell>
          <cell r="J25">
            <v>34.546809166581028</v>
          </cell>
          <cell r="K25">
            <v>24.792734349659423</v>
          </cell>
          <cell r="M25">
            <v>18.682150630669604</v>
          </cell>
          <cell r="N25">
            <v>25.633541196762639</v>
          </cell>
          <cell r="O25">
            <v>36.293958521190262</v>
          </cell>
          <cell r="Q25">
            <v>31.288108294665797</v>
          </cell>
          <cell r="R25">
            <v>41.541108147737638</v>
          </cell>
          <cell r="S25">
            <v>26.03504344027569</v>
          </cell>
          <cell r="T25">
            <v>30.309028172752438</v>
          </cell>
        </row>
        <row r="43">
          <cell r="E43">
            <v>842033.84</v>
          </cell>
          <cell r="F43">
            <v>838193.87</v>
          </cell>
          <cell r="G43">
            <v>934832.18</v>
          </cell>
          <cell r="I43">
            <v>874986.72999999986</v>
          </cell>
          <cell r="J43">
            <v>882940.34</v>
          </cell>
          <cell r="K43">
            <v>1027074.3799999999</v>
          </cell>
          <cell r="M43">
            <v>1035130.21</v>
          </cell>
          <cell r="N43">
            <v>967449.31</v>
          </cell>
          <cell r="O43">
            <v>883489.57000000007</v>
          </cell>
          <cell r="Q43">
            <v>971139.99000000011</v>
          </cell>
          <cell r="R43">
            <v>951361.38</v>
          </cell>
          <cell r="S43">
            <v>1254329.6200000003</v>
          </cell>
        </row>
        <row r="120">
          <cell r="E120">
            <v>632080.61</v>
          </cell>
          <cell r="F120">
            <v>669128.96000000008</v>
          </cell>
          <cell r="G120">
            <v>644918.06000000006</v>
          </cell>
          <cell r="I120">
            <v>663775.87000000011</v>
          </cell>
          <cell r="J120">
            <v>714952.19000000018</v>
          </cell>
          <cell r="K120">
            <v>649882.18999999994</v>
          </cell>
          <cell r="M120">
            <v>614904.02</v>
          </cell>
          <cell r="N120">
            <v>671615.83000000007</v>
          </cell>
          <cell r="O120">
            <v>757761.87000000011</v>
          </cell>
          <cell r="Q120">
            <v>687285.85</v>
          </cell>
          <cell r="R120">
            <v>682188.21000000008</v>
          </cell>
          <cell r="S120">
            <v>927972.94000000006</v>
          </cell>
        </row>
      </sheetData>
      <sheetData sheetId="22">
        <row r="5">
          <cell r="E5">
            <v>23</v>
          </cell>
          <cell r="F5">
            <v>81</v>
          </cell>
          <cell r="G5">
            <v>80</v>
          </cell>
          <cell r="I5">
            <v>34</v>
          </cell>
          <cell r="J5">
            <v>32</v>
          </cell>
          <cell r="K5">
            <v>20</v>
          </cell>
          <cell r="M5">
            <v>33</v>
          </cell>
          <cell r="N5">
            <v>51</v>
          </cell>
          <cell r="O5">
            <v>53</v>
          </cell>
          <cell r="Q5">
            <v>62</v>
          </cell>
          <cell r="R5">
            <v>29</v>
          </cell>
          <cell r="S5">
            <v>53</v>
          </cell>
        </row>
        <row r="18">
          <cell r="E18">
            <v>250999</v>
          </cell>
          <cell r="F18">
            <v>260803</v>
          </cell>
          <cell r="G18">
            <v>264363</v>
          </cell>
          <cell r="I18">
            <v>259335</v>
          </cell>
          <cell r="J18">
            <v>259718</v>
          </cell>
          <cell r="K18">
            <v>257279</v>
          </cell>
          <cell r="M18">
            <v>262587</v>
          </cell>
          <cell r="N18">
            <v>282918</v>
          </cell>
          <cell r="O18">
            <v>275467</v>
          </cell>
          <cell r="Q18">
            <v>254553</v>
          </cell>
          <cell r="R18">
            <v>255785</v>
          </cell>
          <cell r="S18">
            <v>258707</v>
          </cell>
        </row>
        <row r="23">
          <cell r="E23">
            <v>134129</v>
          </cell>
          <cell r="F23">
            <v>116859</v>
          </cell>
          <cell r="G23">
            <v>110616</v>
          </cell>
          <cell r="I23">
            <v>103850</v>
          </cell>
          <cell r="J23">
            <v>101006</v>
          </cell>
          <cell r="K23">
            <v>95612</v>
          </cell>
          <cell r="M23">
            <v>95427</v>
          </cell>
          <cell r="N23">
            <v>98446</v>
          </cell>
          <cell r="O23">
            <v>88927</v>
          </cell>
          <cell r="Q23">
            <v>100190</v>
          </cell>
          <cell r="R23">
            <v>97932</v>
          </cell>
          <cell r="S23">
            <v>93821</v>
          </cell>
        </row>
        <row r="25">
          <cell r="E25">
            <v>34.827122411250286</v>
          </cell>
          <cell r="F25">
            <v>30.932345833256129</v>
          </cell>
          <cell r="G25">
            <v>29.496577451981665</v>
          </cell>
          <cell r="I25">
            <v>28.576302994114133</v>
          </cell>
          <cell r="J25">
            <v>27.989348053193229</v>
          </cell>
          <cell r="K25">
            <v>26.893337421207629</v>
          </cell>
          <cell r="M25">
            <v>26.543850328366347</v>
          </cell>
          <cell r="N25">
            <v>25.755090401555048</v>
          </cell>
          <cell r="O25">
            <v>24.345952516535984</v>
          </cell>
          <cell r="Q25">
            <v>28.197197447927074</v>
          </cell>
          <cell r="R25">
            <v>27.661046821996198</v>
          </cell>
          <cell r="S25">
            <v>26.563287447833794</v>
          </cell>
          <cell r="T25">
            <v>28.190742890459735</v>
          </cell>
        </row>
        <row r="43">
          <cell r="E43">
            <v>4313629.66</v>
          </cell>
          <cell r="F43">
            <v>4470821.4800000004</v>
          </cell>
          <cell r="G43">
            <v>4512392.2299999995</v>
          </cell>
          <cell r="I43">
            <v>4551437.3999999994</v>
          </cell>
          <cell r="J43">
            <v>4493190.28</v>
          </cell>
          <cell r="K43">
            <v>4469547.92</v>
          </cell>
          <cell r="M43">
            <v>4598075.29</v>
          </cell>
          <cell r="N43">
            <v>5097822.9700000007</v>
          </cell>
          <cell r="O43">
            <v>4881246.5299999993</v>
          </cell>
          <cell r="Q43">
            <v>4853210.42</v>
          </cell>
          <cell r="R43">
            <v>4860225.8</v>
          </cell>
          <cell r="S43">
            <v>5091737.1000000006</v>
          </cell>
        </row>
        <row r="120">
          <cell r="E120">
            <v>1735634.1200000003</v>
          </cell>
          <cell r="F120">
            <v>1515766.3700000003</v>
          </cell>
          <cell r="G120">
            <v>1478736.9800000004</v>
          </cell>
          <cell r="I120">
            <v>1531355.1299999997</v>
          </cell>
          <cell r="J120">
            <v>1700902.02</v>
          </cell>
          <cell r="K120">
            <v>1562201.2899999998</v>
          </cell>
          <cell r="M120">
            <v>1457583.82</v>
          </cell>
          <cell r="N120">
            <v>1459052.57</v>
          </cell>
          <cell r="O120">
            <v>1629974.5899999999</v>
          </cell>
          <cell r="Q120">
            <v>1586214.4900000002</v>
          </cell>
          <cell r="R120">
            <v>1637517.25</v>
          </cell>
          <cell r="S120">
            <v>2163692.5500000003</v>
          </cell>
        </row>
      </sheetData>
      <sheetData sheetId="23">
        <row r="5">
          <cell r="E5">
            <v>12</v>
          </cell>
          <cell r="F5">
            <v>25</v>
          </cell>
          <cell r="G5">
            <v>25</v>
          </cell>
          <cell r="I5">
            <v>8</v>
          </cell>
          <cell r="J5">
            <v>14</v>
          </cell>
          <cell r="K5">
            <v>36</v>
          </cell>
          <cell r="M5">
            <v>22</v>
          </cell>
          <cell r="N5">
            <v>19</v>
          </cell>
          <cell r="O5">
            <v>28</v>
          </cell>
          <cell r="Q5">
            <v>22</v>
          </cell>
          <cell r="R5">
            <v>13</v>
          </cell>
          <cell r="S5">
            <v>7</v>
          </cell>
        </row>
        <row r="18">
          <cell r="E18">
            <v>56492</v>
          </cell>
          <cell r="F18">
            <v>58564</v>
          </cell>
          <cell r="G18">
            <v>62496</v>
          </cell>
          <cell r="I18">
            <v>69413</v>
          </cell>
          <cell r="J18">
            <v>62008</v>
          </cell>
          <cell r="K18">
            <v>65722</v>
          </cell>
          <cell r="M18">
            <v>66844</v>
          </cell>
          <cell r="N18">
            <v>75367</v>
          </cell>
          <cell r="O18">
            <v>69147</v>
          </cell>
          <cell r="Q18">
            <v>65241</v>
          </cell>
          <cell r="R18">
            <v>62798</v>
          </cell>
          <cell r="S18">
            <v>64579</v>
          </cell>
        </row>
        <row r="23">
          <cell r="E23">
            <v>9543</v>
          </cell>
          <cell r="F23">
            <v>9710</v>
          </cell>
          <cell r="G23">
            <v>11350</v>
          </cell>
          <cell r="I23">
            <v>12232</v>
          </cell>
          <cell r="J23">
            <v>11282</v>
          </cell>
          <cell r="K23">
            <v>12145</v>
          </cell>
          <cell r="M23">
            <v>11876</v>
          </cell>
          <cell r="N23">
            <v>13444</v>
          </cell>
          <cell r="O23">
            <v>12328</v>
          </cell>
          <cell r="Q23">
            <v>11497</v>
          </cell>
          <cell r="R23">
            <v>10996</v>
          </cell>
          <cell r="S23">
            <v>11225</v>
          </cell>
        </row>
        <row r="25">
          <cell r="E25">
            <v>14.420200066487352</v>
          </cell>
          <cell r="F25">
            <v>14.188024197083491</v>
          </cell>
          <cell r="G25">
            <v>15.352152682907034</v>
          </cell>
          <cell r="I25">
            <v>14.968733556053207</v>
          </cell>
          <cell r="J25">
            <v>15.380211031436595</v>
          </cell>
          <cell r="K25">
            <v>15.560538116591928</v>
          </cell>
          <cell r="M25">
            <v>15.071065989847716</v>
          </cell>
          <cell r="N25">
            <v>15.110881318211961</v>
          </cell>
          <cell r="O25">
            <v>15.101365835732222</v>
          </cell>
          <cell r="Q25">
            <v>14.948641269015733</v>
          </cell>
          <cell r="R25">
            <v>14.869506423258958</v>
          </cell>
          <cell r="S25">
            <v>14.789196310935441</v>
          </cell>
          <cell r="T25">
            <v>14.994901027639045</v>
          </cell>
        </row>
        <row r="43">
          <cell r="E43">
            <v>1020870.45</v>
          </cell>
          <cell r="F43">
            <v>1064853.31</v>
          </cell>
          <cell r="G43">
            <v>1126536.8999999999</v>
          </cell>
          <cell r="I43">
            <v>1229422.7999999998</v>
          </cell>
          <cell r="J43">
            <v>1134545.6499999999</v>
          </cell>
          <cell r="K43">
            <v>1254392.51</v>
          </cell>
          <cell r="M43">
            <v>1279580.23</v>
          </cell>
          <cell r="N43">
            <v>1369825.5500000003</v>
          </cell>
          <cell r="O43">
            <v>1310442.6699999997</v>
          </cell>
          <cell r="Q43">
            <v>1266258.6600000001</v>
          </cell>
          <cell r="R43">
            <v>1214776.7</v>
          </cell>
          <cell r="S43">
            <v>1267979.9600000002</v>
          </cell>
        </row>
        <row r="120">
          <cell r="E120">
            <v>621703.29999999993</v>
          </cell>
          <cell r="F120">
            <v>632064.72</v>
          </cell>
          <cell r="G120">
            <v>690523.98999999987</v>
          </cell>
          <cell r="I120">
            <v>606783.93000000005</v>
          </cell>
          <cell r="J120">
            <v>667084.16</v>
          </cell>
          <cell r="K120">
            <v>724517.99</v>
          </cell>
          <cell r="M120">
            <v>599098.09000000008</v>
          </cell>
          <cell r="N120">
            <v>655721.00000000012</v>
          </cell>
          <cell r="O120">
            <v>707920.85</v>
          </cell>
          <cell r="Q120">
            <v>639127.50000000012</v>
          </cell>
          <cell r="R120">
            <v>681237.88</v>
          </cell>
          <cell r="S120">
            <v>967118.27999999991</v>
          </cell>
        </row>
      </sheetData>
      <sheetData sheetId="24">
        <row r="5">
          <cell r="E5">
            <v>52</v>
          </cell>
          <cell r="F5">
            <v>91</v>
          </cell>
          <cell r="G5">
            <v>75</v>
          </cell>
          <cell r="I5">
            <v>60</v>
          </cell>
          <cell r="J5">
            <v>54</v>
          </cell>
          <cell r="K5">
            <v>53</v>
          </cell>
          <cell r="M5">
            <v>68</v>
          </cell>
          <cell r="N5">
            <v>57</v>
          </cell>
          <cell r="O5">
            <v>66</v>
          </cell>
          <cell r="Q5">
            <v>55</v>
          </cell>
          <cell r="R5">
            <v>51</v>
          </cell>
          <cell r="S5">
            <v>53</v>
          </cell>
        </row>
        <row r="18">
          <cell r="E18">
            <v>303786</v>
          </cell>
          <cell r="F18">
            <v>308522</v>
          </cell>
          <cell r="G18">
            <v>312882</v>
          </cell>
          <cell r="I18">
            <v>322396</v>
          </cell>
          <cell r="J18">
            <v>318875</v>
          </cell>
          <cell r="K18">
            <v>328197</v>
          </cell>
          <cell r="M18">
            <v>364924</v>
          </cell>
          <cell r="N18">
            <v>373316</v>
          </cell>
          <cell r="O18">
            <v>347978</v>
          </cell>
          <cell r="Q18">
            <v>327729</v>
          </cell>
          <cell r="R18">
            <v>330620</v>
          </cell>
          <cell r="S18">
            <v>338895</v>
          </cell>
        </row>
        <row r="23">
          <cell r="E23">
            <v>131216</v>
          </cell>
          <cell r="F23">
            <v>202723</v>
          </cell>
          <cell r="G23">
            <v>133698</v>
          </cell>
          <cell r="I23">
            <v>119349</v>
          </cell>
          <cell r="J23">
            <v>142477</v>
          </cell>
          <cell r="K23">
            <v>140856</v>
          </cell>
          <cell r="M23">
            <v>138583</v>
          </cell>
          <cell r="N23">
            <v>114760</v>
          </cell>
          <cell r="O23">
            <v>104706</v>
          </cell>
          <cell r="Q23">
            <v>138618</v>
          </cell>
          <cell r="R23">
            <v>147229</v>
          </cell>
          <cell r="S23">
            <v>109989</v>
          </cell>
        </row>
        <row r="25">
          <cell r="E25">
            <v>30.136677974198616</v>
          </cell>
          <cell r="F25">
            <v>39.607486860871774</v>
          </cell>
          <cell r="G25">
            <v>29.878383995494712</v>
          </cell>
          <cell r="I25">
            <v>26.972013053343336</v>
          </cell>
          <cell r="J25">
            <v>30.81923170934828</v>
          </cell>
          <cell r="K25">
            <v>29.926064417438599</v>
          </cell>
          <cell r="M25">
            <v>27.441200115639443</v>
          </cell>
          <cell r="N25">
            <v>23.466335133455068</v>
          </cell>
          <cell r="O25">
            <v>23.089594400598045</v>
          </cell>
          <cell r="Q25">
            <v>29.692128752000102</v>
          </cell>
          <cell r="R25">
            <v>30.779925072335303</v>
          </cell>
          <cell r="S25">
            <v>24.492345376607471</v>
          </cell>
          <cell r="T25">
            <v>28.941790117121123</v>
          </cell>
        </row>
        <row r="43">
          <cell r="E43">
            <v>5247585.0099999988</v>
          </cell>
          <cell r="F43">
            <v>5372200.2799999984</v>
          </cell>
          <cell r="G43">
            <v>5354552.88</v>
          </cell>
          <cell r="I43">
            <v>5914692.9700000007</v>
          </cell>
          <cell r="J43">
            <v>5526990.2700000005</v>
          </cell>
          <cell r="K43">
            <v>5696025.3100000005</v>
          </cell>
          <cell r="M43">
            <v>6391528.5900000008</v>
          </cell>
          <cell r="N43">
            <v>6609741.6899999995</v>
          </cell>
          <cell r="O43">
            <v>6249892.6900000004</v>
          </cell>
          <cell r="Q43">
            <v>6001338.75</v>
          </cell>
          <cell r="R43">
            <v>6167320.2700000005</v>
          </cell>
          <cell r="S43">
            <v>6417649.3000000007</v>
          </cell>
        </row>
        <row r="120">
          <cell r="E120">
            <v>2268594.8100000005</v>
          </cell>
          <cell r="F120">
            <v>2322135.9899999998</v>
          </cell>
          <cell r="G120">
            <v>2288850.86</v>
          </cell>
          <cell r="I120">
            <v>2536799.6400000011</v>
          </cell>
          <cell r="J120">
            <v>2510532.1900000004</v>
          </cell>
          <cell r="K120">
            <v>2828086.6700000004</v>
          </cell>
          <cell r="M120">
            <v>2426772.2600000007</v>
          </cell>
          <cell r="N120">
            <v>2535982.17</v>
          </cell>
          <cell r="O120">
            <v>2904355.7200000007</v>
          </cell>
          <cell r="Q120">
            <v>2414192.4300000002</v>
          </cell>
          <cell r="R120">
            <v>2753727.7600000002</v>
          </cell>
          <cell r="S120">
            <v>3188823.55</v>
          </cell>
        </row>
      </sheetData>
      <sheetData sheetId="25">
        <row r="5">
          <cell r="E5">
            <v>20</v>
          </cell>
          <cell r="F5">
            <v>28</v>
          </cell>
          <cell r="G5">
            <v>12</v>
          </cell>
          <cell r="I5">
            <v>25</v>
          </cell>
          <cell r="J5">
            <v>11</v>
          </cell>
          <cell r="K5">
            <v>44</v>
          </cell>
          <cell r="M5">
            <v>15</v>
          </cell>
          <cell r="N5">
            <v>12</v>
          </cell>
          <cell r="O5">
            <v>12</v>
          </cell>
          <cell r="Q5">
            <v>9</v>
          </cell>
          <cell r="R5">
            <v>24</v>
          </cell>
          <cell r="S5">
            <v>18</v>
          </cell>
        </row>
        <row r="18">
          <cell r="E18">
            <v>67440</v>
          </cell>
          <cell r="F18">
            <v>70588</v>
          </cell>
          <cell r="G18">
            <v>70219</v>
          </cell>
          <cell r="I18">
            <v>77939</v>
          </cell>
          <cell r="J18">
            <v>69108</v>
          </cell>
          <cell r="K18">
            <v>70087</v>
          </cell>
          <cell r="M18">
            <v>81584</v>
          </cell>
          <cell r="N18">
            <v>82010</v>
          </cell>
          <cell r="O18">
            <v>77793</v>
          </cell>
          <cell r="Q18">
            <v>72037</v>
          </cell>
          <cell r="R18">
            <v>67063</v>
          </cell>
          <cell r="S18">
            <v>73021</v>
          </cell>
        </row>
        <row r="23">
          <cell r="E23">
            <v>37140</v>
          </cell>
          <cell r="F23">
            <v>29861</v>
          </cell>
          <cell r="G23">
            <v>36550</v>
          </cell>
          <cell r="I23">
            <v>31562</v>
          </cell>
          <cell r="J23">
            <v>35700</v>
          </cell>
          <cell r="K23">
            <v>34253</v>
          </cell>
          <cell r="M23">
            <v>30410</v>
          </cell>
          <cell r="N23">
            <v>22310</v>
          </cell>
          <cell r="O23">
            <v>25190</v>
          </cell>
          <cell r="Q23">
            <v>22814</v>
          </cell>
          <cell r="R23">
            <v>23140</v>
          </cell>
          <cell r="S23">
            <v>24266</v>
          </cell>
        </row>
        <row r="25">
          <cell r="E25">
            <v>35.513482501434311</v>
          </cell>
          <cell r="F25">
            <v>29.727523419844896</v>
          </cell>
          <cell r="G25">
            <v>34.232782923882404</v>
          </cell>
          <cell r="I25">
            <v>28.82348106409987</v>
          </cell>
          <cell r="J25">
            <v>34.062285321731167</v>
          </cell>
          <cell r="K25">
            <v>32.812529935817608</v>
          </cell>
          <cell r="M25">
            <v>27.087694294749031</v>
          </cell>
          <cell r="N25">
            <v>21.385094656122693</v>
          </cell>
          <cell r="O25">
            <v>24.460347824398202</v>
          </cell>
          <cell r="Q25">
            <v>24.052461228663905</v>
          </cell>
          <cell r="R25">
            <v>25.65324878329989</v>
          </cell>
          <cell r="S25">
            <v>24.942695324144026</v>
          </cell>
          <cell r="T25">
            <v>28.658945757543545</v>
          </cell>
        </row>
        <row r="43">
          <cell r="E43">
            <v>1194086.9899999998</v>
          </cell>
          <cell r="F43">
            <v>1258187.3399999999</v>
          </cell>
          <cell r="G43">
            <v>1297411.01</v>
          </cell>
          <cell r="I43">
            <v>1358759.64</v>
          </cell>
          <cell r="J43">
            <v>1247807.4400000002</v>
          </cell>
          <cell r="K43">
            <v>1340632.3</v>
          </cell>
          <cell r="M43">
            <v>1468344.3</v>
          </cell>
          <cell r="N43">
            <v>1459943.8800000001</v>
          </cell>
          <cell r="O43">
            <v>1473797.9600000002</v>
          </cell>
          <cell r="Q43">
            <v>1350031.92</v>
          </cell>
          <cell r="R43">
            <v>1324760.22</v>
          </cell>
          <cell r="S43">
            <v>1413629.49</v>
          </cell>
        </row>
        <row r="120">
          <cell r="E120">
            <v>642683.1</v>
          </cell>
          <cell r="F120">
            <v>668759.15999999992</v>
          </cell>
          <cell r="G120">
            <v>704498.40999999992</v>
          </cell>
          <cell r="I120">
            <v>707244.22999999986</v>
          </cell>
          <cell r="J120">
            <v>667687.66</v>
          </cell>
          <cell r="K120">
            <v>700219.35999999987</v>
          </cell>
          <cell r="M120">
            <v>665428.72</v>
          </cell>
          <cell r="N120">
            <v>940318.84</v>
          </cell>
          <cell r="O120">
            <v>755624.10999999987</v>
          </cell>
          <cell r="Q120">
            <v>694779.97</v>
          </cell>
          <cell r="R120">
            <v>660589.79</v>
          </cell>
          <cell r="S120">
            <v>862136.96999999986</v>
          </cell>
        </row>
      </sheetData>
      <sheetData sheetId="26">
        <row r="5">
          <cell r="E5">
            <v>160</v>
          </cell>
          <cell r="F5">
            <v>167</v>
          </cell>
          <cell r="G5">
            <v>120</v>
          </cell>
          <cell r="I5">
            <v>106</v>
          </cell>
          <cell r="J5">
            <v>159</v>
          </cell>
          <cell r="K5">
            <v>93</v>
          </cell>
          <cell r="M5">
            <v>146</v>
          </cell>
          <cell r="N5">
            <v>160</v>
          </cell>
          <cell r="O5">
            <v>156</v>
          </cell>
          <cell r="Q5">
            <v>192</v>
          </cell>
          <cell r="R5">
            <v>140</v>
          </cell>
          <cell r="S5">
            <v>145</v>
          </cell>
        </row>
        <row r="18">
          <cell r="E18">
            <v>440173.18</v>
          </cell>
          <cell r="F18">
            <v>462951</v>
          </cell>
          <cell r="G18">
            <v>462759</v>
          </cell>
          <cell r="I18">
            <v>462550</v>
          </cell>
          <cell r="J18">
            <v>459465.13</v>
          </cell>
          <cell r="K18">
            <v>420030</v>
          </cell>
          <cell r="M18">
            <v>440657</v>
          </cell>
          <cell r="N18">
            <v>512015</v>
          </cell>
          <cell r="O18">
            <v>465592</v>
          </cell>
          <cell r="Q18">
            <v>487752.69</v>
          </cell>
          <cell r="R18">
            <v>478643</v>
          </cell>
          <cell r="S18">
            <v>441301</v>
          </cell>
        </row>
        <row r="23">
          <cell r="E23">
            <v>180852.82</v>
          </cell>
          <cell r="F23">
            <v>186172</v>
          </cell>
          <cell r="G23">
            <v>183318</v>
          </cell>
          <cell r="I23">
            <v>173629</v>
          </cell>
          <cell r="J23">
            <v>184197.87</v>
          </cell>
          <cell r="K23">
            <v>262415</v>
          </cell>
          <cell r="M23">
            <v>220579</v>
          </cell>
          <cell r="N23">
            <v>157982</v>
          </cell>
          <cell r="O23">
            <v>172472</v>
          </cell>
          <cell r="Q23">
            <v>186479.31</v>
          </cell>
          <cell r="R23">
            <v>207827</v>
          </cell>
          <cell r="S23">
            <v>192775</v>
          </cell>
        </row>
        <row r="25">
          <cell r="E25">
            <v>29.121618096504815</v>
          </cell>
          <cell r="F25">
            <v>28.680542824703483</v>
          </cell>
          <cell r="G25">
            <v>28.374017338490614</v>
          </cell>
          <cell r="I25">
            <v>27.292475859781604</v>
          </cell>
          <cell r="J25">
            <v>28.617128839159623</v>
          </cell>
          <cell r="K25">
            <v>38.447394253732433</v>
          </cell>
          <cell r="M25">
            <v>33.351628579290988</v>
          </cell>
          <cell r="N25">
            <v>23.579191828132881</v>
          </cell>
          <cell r="O25">
            <v>27.030517314877503</v>
          </cell>
          <cell r="Q25">
            <v>27.658033139928097</v>
          </cell>
          <cell r="R25">
            <v>30.274738881524321</v>
          </cell>
          <cell r="S25">
            <v>30.402506955002238</v>
          </cell>
          <cell r="T25">
            <v>29.437102980815574</v>
          </cell>
        </row>
        <row r="43">
          <cell r="E43">
            <v>8042116.4999999991</v>
          </cell>
          <cell r="F43">
            <v>8746805.8200000003</v>
          </cell>
          <cell r="G43">
            <v>8420031.3499999978</v>
          </cell>
          <cell r="I43">
            <v>9177508.8599999994</v>
          </cell>
          <cell r="J43">
            <v>8691121.2100000009</v>
          </cell>
          <cell r="K43">
            <v>8128289.8499999996</v>
          </cell>
          <cell r="M43">
            <v>8473699.5899999999</v>
          </cell>
          <cell r="N43">
            <v>10857666.869999999</v>
          </cell>
          <cell r="O43">
            <v>9144021.0200000014</v>
          </cell>
          <cell r="Q43">
            <v>9676354.0799999982</v>
          </cell>
          <cell r="R43">
            <v>9698277.8600000013</v>
          </cell>
          <cell r="S43">
            <v>9373506.4700000025</v>
          </cell>
        </row>
        <row r="120">
          <cell r="E120">
            <v>2227661.13</v>
          </cell>
          <cell r="F120">
            <v>2396771.1299999994</v>
          </cell>
          <cell r="G120">
            <v>2176686.3600000003</v>
          </cell>
          <cell r="I120">
            <v>2218582.2800000003</v>
          </cell>
          <cell r="J120">
            <v>2242066.5700000003</v>
          </cell>
          <cell r="K120">
            <v>5687287.2599999998</v>
          </cell>
          <cell r="M120">
            <v>3261099.48</v>
          </cell>
          <cell r="N120">
            <v>3328156.6199999992</v>
          </cell>
          <cell r="O120">
            <v>3574949.6500000004</v>
          </cell>
          <cell r="Q120">
            <v>3277465.0300000003</v>
          </cell>
          <cell r="R120">
            <v>3601887.0999999996</v>
          </cell>
          <cell r="S120">
            <v>4902573.3600000003</v>
          </cell>
        </row>
      </sheetData>
      <sheetData sheetId="27">
        <row r="5">
          <cell r="E5">
            <v>33</v>
          </cell>
          <cell r="F5">
            <v>33</v>
          </cell>
          <cell r="G5">
            <v>45</v>
          </cell>
          <cell r="I5">
            <v>19</v>
          </cell>
          <cell r="J5">
            <v>19</v>
          </cell>
          <cell r="K5">
            <v>24</v>
          </cell>
          <cell r="M5">
            <v>34</v>
          </cell>
          <cell r="N5">
            <v>15</v>
          </cell>
          <cell r="O5">
            <v>44</v>
          </cell>
          <cell r="Q5">
            <v>41</v>
          </cell>
          <cell r="R5">
            <v>12</v>
          </cell>
          <cell r="S5">
            <v>34</v>
          </cell>
        </row>
        <row r="18">
          <cell r="E18">
            <v>76785</v>
          </cell>
          <cell r="F18">
            <v>79105</v>
          </cell>
          <cell r="G18">
            <v>77654</v>
          </cell>
          <cell r="I18">
            <v>79576</v>
          </cell>
          <cell r="J18">
            <v>80831</v>
          </cell>
          <cell r="K18">
            <v>85015</v>
          </cell>
          <cell r="M18">
            <v>84999</v>
          </cell>
          <cell r="N18">
            <v>103562</v>
          </cell>
          <cell r="O18">
            <v>88648</v>
          </cell>
          <cell r="Q18">
            <v>86895</v>
          </cell>
          <cell r="R18">
            <v>79375</v>
          </cell>
          <cell r="S18">
            <v>90867</v>
          </cell>
        </row>
        <row r="23">
          <cell r="E23">
            <v>56081</v>
          </cell>
          <cell r="F23">
            <v>37361</v>
          </cell>
          <cell r="G23">
            <v>38172</v>
          </cell>
          <cell r="I23">
            <v>37717</v>
          </cell>
          <cell r="J23">
            <v>31634</v>
          </cell>
          <cell r="K23">
            <v>38668</v>
          </cell>
          <cell r="M23">
            <v>46445</v>
          </cell>
          <cell r="N23">
            <v>39596</v>
          </cell>
          <cell r="O23">
            <v>39961</v>
          </cell>
          <cell r="Q23">
            <v>37285</v>
          </cell>
          <cell r="R23">
            <v>46414</v>
          </cell>
          <cell r="S23">
            <v>31137</v>
          </cell>
        </row>
        <row r="25">
          <cell r="E25">
            <v>42.208691463579846</v>
          </cell>
          <cell r="F25">
            <v>32.078889976473818</v>
          </cell>
          <cell r="G25">
            <v>32.936425761027131</v>
          </cell>
          <cell r="I25">
            <v>32.100394052614106</v>
          </cell>
          <cell r="J25">
            <v>27.782998568429928</v>
          </cell>
          <cell r="K25">
            <v>30.917828044168324</v>
          </cell>
          <cell r="M25">
            <v>35.124935717094715</v>
          </cell>
          <cell r="N25">
            <v>27.48214521200175</v>
          </cell>
          <cell r="O25">
            <v>31.065659156988044</v>
          </cell>
          <cell r="Q25">
            <v>29.647270240613221</v>
          </cell>
          <cell r="R25">
            <v>36.889499996026039</v>
          </cell>
          <cell r="S25">
            <v>25.517738749887314</v>
          </cell>
          <cell r="T25">
            <v>32.027215110558885</v>
          </cell>
        </row>
        <row r="43">
          <cell r="E43">
            <v>1250706.26</v>
          </cell>
          <cell r="F43">
            <v>1310823.51</v>
          </cell>
          <cell r="G43">
            <v>1316832.1800000002</v>
          </cell>
          <cell r="I43">
            <v>1311391.02</v>
          </cell>
          <cell r="J43">
            <v>1351224.12</v>
          </cell>
          <cell r="K43">
            <v>1440193.88</v>
          </cell>
          <cell r="M43">
            <v>1468897.38</v>
          </cell>
          <cell r="N43">
            <v>1780919.34</v>
          </cell>
          <cell r="O43">
            <v>1603371.7</v>
          </cell>
          <cell r="Q43">
            <v>1607614.69</v>
          </cell>
          <cell r="R43">
            <v>1432082.71</v>
          </cell>
          <cell r="S43">
            <v>1691175.7100000002</v>
          </cell>
        </row>
        <row r="120">
          <cell r="E120">
            <v>856870.44</v>
          </cell>
          <cell r="F120">
            <v>835058.34000000008</v>
          </cell>
          <cell r="G120">
            <v>822243.77000000014</v>
          </cell>
          <cell r="I120">
            <v>899749.50000000012</v>
          </cell>
          <cell r="J120">
            <v>914097.38000000012</v>
          </cell>
          <cell r="K120">
            <v>917837.42999999993</v>
          </cell>
          <cell r="M120">
            <v>862672.02000000014</v>
          </cell>
          <cell r="N120">
            <v>1160426.1199999996</v>
          </cell>
          <cell r="O120">
            <v>1021589.2999999998</v>
          </cell>
          <cell r="Q120">
            <v>918605.70000000007</v>
          </cell>
          <cell r="R120">
            <v>879739.5900000002</v>
          </cell>
          <cell r="S120">
            <v>1283524.3800000001</v>
          </cell>
        </row>
      </sheetData>
      <sheetData sheetId="28">
        <row r="5">
          <cell r="E5">
            <v>2</v>
          </cell>
          <cell r="F5">
            <v>7</v>
          </cell>
          <cell r="G5">
            <v>8</v>
          </cell>
          <cell r="I5">
            <v>6</v>
          </cell>
          <cell r="J5">
            <v>9</v>
          </cell>
          <cell r="K5">
            <v>10</v>
          </cell>
          <cell r="M5">
            <v>10</v>
          </cell>
          <cell r="N5">
            <v>23</v>
          </cell>
          <cell r="O5">
            <v>5</v>
          </cell>
          <cell r="Q5">
            <v>8</v>
          </cell>
          <cell r="R5">
            <v>6</v>
          </cell>
          <cell r="S5">
            <v>2</v>
          </cell>
        </row>
        <row r="18">
          <cell r="E18">
            <v>31342</v>
          </cell>
          <cell r="F18">
            <v>34284</v>
          </cell>
          <cell r="G18">
            <v>30278</v>
          </cell>
          <cell r="I18">
            <v>33150</v>
          </cell>
          <cell r="J18">
            <v>32150</v>
          </cell>
          <cell r="K18">
            <v>35198</v>
          </cell>
          <cell r="M18">
            <v>35550</v>
          </cell>
          <cell r="N18">
            <v>38008</v>
          </cell>
          <cell r="O18">
            <v>36688</v>
          </cell>
          <cell r="Q18">
            <v>34760</v>
          </cell>
          <cell r="R18">
            <v>34454</v>
          </cell>
          <cell r="S18">
            <v>34509</v>
          </cell>
        </row>
        <row r="23">
          <cell r="E23">
            <v>7976</v>
          </cell>
          <cell r="F23">
            <v>4839</v>
          </cell>
          <cell r="G23">
            <v>9574</v>
          </cell>
          <cell r="I23">
            <v>6915</v>
          </cell>
          <cell r="J23">
            <v>8130</v>
          </cell>
          <cell r="K23">
            <v>9082</v>
          </cell>
          <cell r="M23">
            <v>9541</v>
          </cell>
          <cell r="N23">
            <v>8578</v>
          </cell>
          <cell r="O23">
            <v>5839</v>
          </cell>
          <cell r="Q23">
            <v>4310</v>
          </cell>
          <cell r="R23">
            <v>6181</v>
          </cell>
          <cell r="S23">
            <v>3387</v>
          </cell>
        </row>
        <row r="25">
          <cell r="E25">
            <v>20.285874154331349</v>
          </cell>
          <cell r="F25">
            <v>12.368683383176137</v>
          </cell>
          <cell r="G25">
            <v>24.02388838703202</v>
          </cell>
          <cell r="I25">
            <v>17.259453388244104</v>
          </cell>
          <cell r="J25">
            <v>20.183714001986097</v>
          </cell>
          <cell r="K25">
            <v>20.4618677481131</v>
          </cell>
          <cell r="M25">
            <v>21.159433146304142</v>
          </cell>
          <cell r="N25">
            <v>18.413257201734428</v>
          </cell>
          <cell r="O25">
            <v>13.730100877089848</v>
          </cell>
          <cell r="Q25">
            <v>11.031481955464551</v>
          </cell>
          <cell r="R25">
            <v>15.211024978466838</v>
          </cell>
          <cell r="S25">
            <v>8.9376187460417977</v>
          </cell>
          <cell r="T25">
            <v>17.046731389492916</v>
          </cell>
        </row>
        <row r="43">
          <cell r="E43">
            <v>532980.53</v>
          </cell>
          <cell r="F43">
            <v>574486.31999999995</v>
          </cell>
          <cell r="G43">
            <v>519671.60000000003</v>
          </cell>
          <cell r="I43">
            <v>570926.43999999994</v>
          </cell>
          <cell r="J43">
            <v>571372.35</v>
          </cell>
          <cell r="K43">
            <v>614896.30000000005</v>
          </cell>
          <cell r="M43">
            <v>625474</v>
          </cell>
          <cell r="N43">
            <v>677951.58</v>
          </cell>
          <cell r="O43">
            <v>657859.04999999981</v>
          </cell>
          <cell r="Q43">
            <v>649198.28</v>
          </cell>
          <cell r="R43">
            <v>639004.44000000006</v>
          </cell>
          <cell r="S43">
            <v>643122.91999999993</v>
          </cell>
        </row>
        <row r="120">
          <cell r="E120">
            <v>345835.13999999996</v>
          </cell>
          <cell r="F120">
            <v>364065.68</v>
          </cell>
          <cell r="G120">
            <v>388792.95000000007</v>
          </cell>
          <cell r="I120">
            <v>519223.84</v>
          </cell>
          <cell r="J120">
            <v>442305.86000000004</v>
          </cell>
          <cell r="K120">
            <v>470334.82000000007</v>
          </cell>
          <cell r="M120">
            <v>367282.05</v>
          </cell>
          <cell r="N120">
            <v>398349.15</v>
          </cell>
          <cell r="O120">
            <v>455015.16</v>
          </cell>
          <cell r="Q120">
            <v>386477.56</v>
          </cell>
          <cell r="R120">
            <v>391431.76000000007</v>
          </cell>
          <cell r="S120">
            <v>553903.25999999978</v>
          </cell>
        </row>
      </sheetData>
      <sheetData sheetId="29">
        <row r="5">
          <cell r="E5">
            <v>10</v>
          </cell>
          <cell r="F5">
            <v>7</v>
          </cell>
          <cell r="G5">
            <v>11</v>
          </cell>
          <cell r="I5">
            <v>9</v>
          </cell>
          <cell r="J5">
            <v>7</v>
          </cell>
          <cell r="K5">
            <v>13</v>
          </cell>
          <cell r="M5">
            <v>13</v>
          </cell>
          <cell r="N5">
            <v>10</v>
          </cell>
          <cell r="O5">
            <v>6</v>
          </cell>
          <cell r="Q5">
            <v>16</v>
          </cell>
          <cell r="R5">
            <v>24</v>
          </cell>
          <cell r="S5">
            <v>4</v>
          </cell>
        </row>
        <row r="18">
          <cell r="E18">
            <v>39656</v>
          </cell>
          <cell r="F18">
            <v>44248</v>
          </cell>
          <cell r="G18">
            <v>41332</v>
          </cell>
          <cell r="I18">
            <v>40984</v>
          </cell>
          <cell r="J18">
            <v>40792</v>
          </cell>
          <cell r="K18">
            <v>43504</v>
          </cell>
          <cell r="M18">
            <v>40581</v>
          </cell>
          <cell r="N18">
            <v>52267</v>
          </cell>
          <cell r="O18">
            <v>44955</v>
          </cell>
          <cell r="Q18">
            <v>43195</v>
          </cell>
          <cell r="R18">
            <v>41261</v>
          </cell>
          <cell r="S18">
            <v>43585</v>
          </cell>
        </row>
        <row r="23">
          <cell r="E23">
            <v>10878</v>
          </cell>
          <cell r="F23">
            <v>2228</v>
          </cell>
          <cell r="G23">
            <v>4087</v>
          </cell>
          <cell r="I23">
            <v>3446</v>
          </cell>
          <cell r="J23">
            <v>2838</v>
          </cell>
          <cell r="K23">
            <v>7329</v>
          </cell>
          <cell r="M23">
            <v>13543</v>
          </cell>
          <cell r="N23">
            <v>4499</v>
          </cell>
          <cell r="O23">
            <v>2324</v>
          </cell>
          <cell r="Q23">
            <v>4895</v>
          </cell>
          <cell r="R23">
            <v>6239</v>
          </cell>
          <cell r="S23">
            <v>2114</v>
          </cell>
        </row>
        <row r="25">
          <cell r="E25">
            <v>21.526101238769936</v>
          </cell>
          <cell r="F25">
            <v>4.7938721060332217</v>
          </cell>
          <cell r="G25">
            <v>8.9948720205999511</v>
          </cell>
          <cell r="I25">
            <v>7.7560207067296876</v>
          </cell>
          <cell r="J25">
            <v>6.5046986018794408</v>
          </cell>
          <cell r="K25">
            <v>14.417799460980072</v>
          </cell>
          <cell r="M25">
            <v>25.022171310324442</v>
          </cell>
          <cell r="N25">
            <v>7.9255187964626712</v>
          </cell>
          <cell r="O25">
            <v>4.9155015969034874</v>
          </cell>
          <cell r="Q25">
            <v>10.17883135787066</v>
          </cell>
          <cell r="R25">
            <v>13.134736842105264</v>
          </cell>
          <cell r="S25">
            <v>4.6259217925994003</v>
          </cell>
          <cell r="T25">
            <v>11.091635990482061</v>
          </cell>
        </row>
        <row r="43">
          <cell r="E43">
            <v>657723.14000000013</v>
          </cell>
          <cell r="F43">
            <v>719129.1399999999</v>
          </cell>
          <cell r="G43">
            <v>690603.47</v>
          </cell>
          <cell r="I43">
            <v>686950.29</v>
          </cell>
          <cell r="J43">
            <v>687296.22999999986</v>
          </cell>
          <cell r="K43">
            <v>740010.47000000009</v>
          </cell>
          <cell r="M43">
            <v>707173.22</v>
          </cell>
          <cell r="N43">
            <v>897324.08000000007</v>
          </cell>
          <cell r="O43">
            <v>778179.14999999991</v>
          </cell>
          <cell r="Q43">
            <v>769282.00999999989</v>
          </cell>
          <cell r="R43">
            <v>751722.40000000014</v>
          </cell>
          <cell r="S43">
            <v>790929.15</v>
          </cell>
        </row>
        <row r="120">
          <cell r="E120">
            <v>307164.46000000002</v>
          </cell>
          <cell r="F120">
            <v>325675.7900000001</v>
          </cell>
          <cell r="G120">
            <v>523178.61000000004</v>
          </cell>
          <cell r="I120">
            <v>370997.63000000006</v>
          </cell>
          <cell r="J120">
            <v>368978.58999999997</v>
          </cell>
          <cell r="K120">
            <v>412187.22000000003</v>
          </cell>
          <cell r="M120">
            <v>366140.56999999995</v>
          </cell>
          <cell r="N120">
            <v>423004.66000000003</v>
          </cell>
          <cell r="O120">
            <v>492018.57</v>
          </cell>
          <cell r="Q120">
            <v>398484.09</v>
          </cell>
          <cell r="R120">
            <v>388554.77999999997</v>
          </cell>
          <cell r="S120">
            <v>554471.47</v>
          </cell>
        </row>
      </sheetData>
      <sheetData sheetId="30">
        <row r="5">
          <cell r="E5">
            <v>63</v>
          </cell>
          <cell r="F5">
            <v>101</v>
          </cell>
          <cell r="G5">
            <v>105</v>
          </cell>
          <cell r="I5">
            <v>35</v>
          </cell>
          <cell r="J5">
            <v>162</v>
          </cell>
          <cell r="K5">
            <v>92</v>
          </cell>
          <cell r="M5">
            <v>66</v>
          </cell>
          <cell r="N5">
            <v>106</v>
          </cell>
          <cell r="O5">
            <v>80</v>
          </cell>
          <cell r="Q5">
            <v>136</v>
          </cell>
          <cell r="R5">
            <v>87</v>
          </cell>
          <cell r="S5">
            <v>53</v>
          </cell>
        </row>
        <row r="18">
          <cell r="E18">
            <v>258766</v>
          </cell>
          <cell r="F18">
            <v>288795</v>
          </cell>
          <cell r="G18">
            <v>274711</v>
          </cell>
          <cell r="I18">
            <v>287981</v>
          </cell>
          <cell r="J18">
            <v>274801</v>
          </cell>
          <cell r="K18">
            <v>279157</v>
          </cell>
          <cell r="M18">
            <v>290465</v>
          </cell>
          <cell r="N18">
            <v>332677</v>
          </cell>
          <cell r="O18">
            <v>296594</v>
          </cell>
          <cell r="Q18">
            <v>273746</v>
          </cell>
          <cell r="R18">
            <v>286083</v>
          </cell>
          <cell r="S18">
            <v>277963</v>
          </cell>
        </row>
        <row r="23">
          <cell r="E23">
            <v>85643</v>
          </cell>
          <cell r="F23">
            <v>97505</v>
          </cell>
          <cell r="G23">
            <v>110586</v>
          </cell>
          <cell r="I23">
            <v>122017</v>
          </cell>
          <cell r="J23">
            <v>120641</v>
          </cell>
          <cell r="K23">
            <v>126663</v>
          </cell>
          <cell r="M23">
            <v>116504</v>
          </cell>
          <cell r="N23">
            <v>136866</v>
          </cell>
          <cell r="O23">
            <v>120361</v>
          </cell>
          <cell r="Q23">
            <v>110321</v>
          </cell>
          <cell r="R23">
            <v>114047</v>
          </cell>
          <cell r="S23">
            <v>109253</v>
          </cell>
        </row>
        <row r="25">
          <cell r="E25">
            <v>24.866655633273229</v>
          </cell>
          <cell r="F25">
            <v>25.239177477971857</v>
          </cell>
          <cell r="G25">
            <v>28.699707516590063</v>
          </cell>
          <cell r="I25">
            <v>29.759518060535108</v>
          </cell>
          <cell r="J25">
            <v>30.507887376657006</v>
          </cell>
          <cell r="K25">
            <v>31.210390404005558</v>
          </cell>
          <cell r="M25">
            <v>28.625131757080485</v>
          </cell>
          <cell r="N25">
            <v>29.146533384159003</v>
          </cell>
          <cell r="O25">
            <v>28.862926219817798</v>
          </cell>
          <cell r="Q25">
            <v>28.718134275324026</v>
          </cell>
          <cell r="R25">
            <v>28.473168856199848</v>
          </cell>
          <cell r="S25">
            <v>28.21500144622123</v>
          </cell>
          <cell r="T25">
            <v>28.592808686627841</v>
          </cell>
        </row>
        <row r="43">
          <cell r="E43">
            <v>4525713.96</v>
          </cell>
          <cell r="F43">
            <v>5079484.88</v>
          </cell>
          <cell r="G43">
            <v>4887322.0699999994</v>
          </cell>
          <cell r="I43">
            <v>5164851.1000000006</v>
          </cell>
          <cell r="J43">
            <v>5097548.5100000007</v>
          </cell>
          <cell r="K43">
            <v>5100096.2399999993</v>
          </cell>
          <cell r="M43">
            <v>5398946.0100000007</v>
          </cell>
          <cell r="N43">
            <v>6035342.6299999999</v>
          </cell>
          <cell r="O43">
            <v>5605866.3799999999</v>
          </cell>
          <cell r="Q43">
            <v>5356275.99</v>
          </cell>
          <cell r="R43">
            <v>5585095.1799999997</v>
          </cell>
          <cell r="S43">
            <v>6410671.9900000002</v>
          </cell>
        </row>
        <row r="120">
          <cell r="E120">
            <v>2008938.3800000001</v>
          </cell>
          <cell r="F120">
            <v>1819388.1400000001</v>
          </cell>
          <cell r="G120">
            <v>1682141.1300000001</v>
          </cell>
          <cell r="I120">
            <v>1612440.71</v>
          </cell>
          <cell r="J120">
            <v>1440617.8399999996</v>
          </cell>
          <cell r="K120">
            <v>1920483.21</v>
          </cell>
          <cell r="M120">
            <v>1909318.78</v>
          </cell>
          <cell r="N120">
            <v>1948170.35</v>
          </cell>
          <cell r="O120">
            <v>2786638.87</v>
          </cell>
          <cell r="Q120">
            <v>2478271.7100000004</v>
          </cell>
          <cell r="R120">
            <v>4262098.7500000009</v>
          </cell>
          <cell r="S120">
            <v>2636985.3999999994</v>
          </cell>
        </row>
      </sheetData>
      <sheetData sheetId="31">
        <row r="5">
          <cell r="E5">
            <v>4</v>
          </cell>
          <cell r="F5">
            <v>14</v>
          </cell>
          <cell r="G5">
            <v>22</v>
          </cell>
          <cell r="I5">
            <v>20</v>
          </cell>
          <cell r="J5">
            <v>34</v>
          </cell>
          <cell r="K5">
            <v>22</v>
          </cell>
          <cell r="M5">
            <v>12</v>
          </cell>
          <cell r="N5">
            <v>16</v>
          </cell>
          <cell r="O5">
            <v>20</v>
          </cell>
          <cell r="Q5">
            <v>38</v>
          </cell>
          <cell r="R5">
            <v>13</v>
          </cell>
          <cell r="S5">
            <v>15</v>
          </cell>
        </row>
        <row r="18">
          <cell r="E18">
            <v>30331</v>
          </cell>
          <cell r="F18">
            <v>32616</v>
          </cell>
          <cell r="G18">
            <v>32759</v>
          </cell>
          <cell r="I18">
            <v>33310</v>
          </cell>
          <cell r="J18">
            <v>30670</v>
          </cell>
          <cell r="K18">
            <v>32260</v>
          </cell>
          <cell r="M18">
            <v>37375</v>
          </cell>
          <cell r="N18">
            <v>39076</v>
          </cell>
          <cell r="O18">
            <v>36839</v>
          </cell>
          <cell r="Q18">
            <v>34875</v>
          </cell>
          <cell r="R18">
            <v>35352</v>
          </cell>
          <cell r="S18">
            <v>35758</v>
          </cell>
        </row>
        <row r="23">
          <cell r="E23">
            <v>5526</v>
          </cell>
          <cell r="F23">
            <v>6108</v>
          </cell>
          <cell r="G23">
            <v>6586</v>
          </cell>
          <cell r="I23">
            <v>6603</v>
          </cell>
          <cell r="J23">
            <v>5833</v>
          </cell>
          <cell r="K23">
            <v>6334</v>
          </cell>
          <cell r="M23">
            <v>7200</v>
          </cell>
          <cell r="N23">
            <v>7127</v>
          </cell>
          <cell r="O23">
            <v>6521</v>
          </cell>
          <cell r="Q23">
            <v>6161</v>
          </cell>
          <cell r="R23">
            <v>6101</v>
          </cell>
          <cell r="S23">
            <v>6004</v>
          </cell>
        </row>
        <row r="25">
          <cell r="E25">
            <v>15.411216777756087</v>
          </cell>
          <cell r="F25">
            <v>15.773163929346142</v>
          </cell>
          <cell r="G25">
            <v>16.739102808489008</v>
          </cell>
          <cell r="I25">
            <v>16.543482073509885</v>
          </cell>
          <cell r="J25">
            <v>15.979508533545188</v>
          </cell>
          <cell r="K25">
            <v>16.391066946148072</v>
          </cell>
          <cell r="M25">
            <v>16.15255187885586</v>
          </cell>
          <cell r="N25">
            <v>15.410396125237849</v>
          </cell>
          <cell r="O25">
            <v>15.039206642066421</v>
          </cell>
          <cell r="Q25">
            <v>15.013646554245053</v>
          </cell>
          <cell r="R25">
            <v>14.710775685385673</v>
          </cell>
          <cell r="S25">
            <v>14.367417262916078</v>
          </cell>
          <cell r="T25">
            <v>15.612165771561504</v>
          </cell>
        </row>
        <row r="43">
          <cell r="E43">
            <v>495618.83</v>
          </cell>
          <cell r="F43">
            <v>535423.3600000001</v>
          </cell>
          <cell r="G43">
            <v>551397.03999999992</v>
          </cell>
          <cell r="I43">
            <v>539931.44999999995</v>
          </cell>
          <cell r="J43">
            <v>547227.85</v>
          </cell>
          <cell r="K43">
            <v>553883.67999999993</v>
          </cell>
          <cell r="M43">
            <v>619707.81999999983</v>
          </cell>
          <cell r="N43">
            <v>659021.6100000001</v>
          </cell>
          <cell r="O43">
            <v>646655.90999999992</v>
          </cell>
          <cell r="Q43">
            <v>647892.71</v>
          </cell>
          <cell r="R43">
            <v>640550.26</v>
          </cell>
          <cell r="S43">
            <v>664689.7300000001</v>
          </cell>
        </row>
        <row r="120">
          <cell r="E120">
            <v>252535.24000000002</v>
          </cell>
          <cell r="F120">
            <v>280356.29000000004</v>
          </cell>
          <cell r="G120">
            <v>290197.64</v>
          </cell>
          <cell r="I120">
            <v>317865.45999999996</v>
          </cell>
          <cell r="J120">
            <v>313867.69</v>
          </cell>
          <cell r="K120">
            <v>357807.64</v>
          </cell>
          <cell r="M120">
            <v>287339.12999999995</v>
          </cell>
          <cell r="N120">
            <v>320736.88000000006</v>
          </cell>
          <cell r="O120">
            <v>347812.15</v>
          </cell>
          <cell r="Q120">
            <v>330434.30000000005</v>
          </cell>
          <cell r="R120">
            <v>348524.98000000004</v>
          </cell>
          <cell r="S120">
            <v>423650.90000000008</v>
          </cell>
        </row>
      </sheetData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 2556"/>
      <sheetName val="บันทึกข้อตกลง 2556_2"/>
      <sheetName val="รวม"/>
      <sheetName val="เขต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Sheet3"/>
      <sheetName val="Sheet2"/>
      <sheetName val="Sheet4"/>
    </sheetNames>
    <sheetDataSet>
      <sheetData sheetId="0"/>
      <sheetData sheetId="1"/>
      <sheetData sheetId="2">
        <row r="25">
          <cell r="E25">
            <v>34.572528322187388</v>
          </cell>
          <cell r="F25">
            <v>30.16349370517927</v>
          </cell>
          <cell r="G25">
            <v>33.441502301515968</v>
          </cell>
          <cell r="I25">
            <v>30.93458144399078</v>
          </cell>
          <cell r="J25">
            <v>25.830843050349863</v>
          </cell>
          <cell r="K25">
            <v>35.979067415913107</v>
          </cell>
          <cell r="M25">
            <v>33.548615225500605</v>
          </cell>
          <cell r="N25">
            <v>27.187907230501629</v>
          </cell>
          <cell r="O25">
            <v>27.09227827021973</v>
          </cell>
          <cell r="Q25">
            <v>27.108861278082305</v>
          </cell>
          <cell r="R25">
            <v>24.386707730987084</v>
          </cell>
          <cell r="S25">
            <v>24.914277099289446</v>
          </cell>
          <cell r="T25">
            <v>29.667966678031949</v>
          </cell>
        </row>
        <row r="27">
          <cell r="E27">
            <v>0.64837731830385159</v>
          </cell>
          <cell r="F27">
            <v>0.70809107000331495</v>
          </cell>
          <cell r="G27">
            <v>0.67090768630752406</v>
          </cell>
          <cell r="I27">
            <v>0.68392723768067787</v>
          </cell>
          <cell r="J27">
            <v>0.75271695430762242</v>
          </cell>
          <cell r="K27">
            <v>0.63772673512937061</v>
          </cell>
          <cell r="M27">
            <v>0.71278352338018214</v>
          </cell>
          <cell r="N27">
            <v>0.79930886215154617</v>
          </cell>
          <cell r="O27">
            <v>0.75383526710969373</v>
          </cell>
          <cell r="Q27">
            <v>0.68780632941489506</v>
          </cell>
          <cell r="R27">
            <v>0.68482204091019205</v>
          </cell>
          <cell r="S27">
            <v>0.68789798076857345</v>
          </cell>
          <cell r="T27">
            <v>0.70167885465091362</v>
          </cell>
        </row>
      </sheetData>
      <sheetData sheetId="3">
        <row r="43">
          <cell r="E43">
            <v>10800</v>
          </cell>
          <cell r="F43">
            <v>17750</v>
          </cell>
          <cell r="G43">
            <v>6200</v>
          </cell>
          <cell r="I43">
            <v>4900</v>
          </cell>
          <cell r="J43">
            <v>6800</v>
          </cell>
          <cell r="K43">
            <v>7700</v>
          </cell>
          <cell r="M43">
            <v>12600</v>
          </cell>
          <cell r="N43">
            <v>14550</v>
          </cell>
          <cell r="O43">
            <v>25650</v>
          </cell>
          <cell r="Q43">
            <v>13750</v>
          </cell>
          <cell r="R43">
            <v>8100</v>
          </cell>
          <cell r="S43">
            <v>800</v>
          </cell>
        </row>
        <row r="120">
          <cell r="E120">
            <v>4414464.2800000012</v>
          </cell>
          <cell r="F120">
            <v>4809034.45</v>
          </cell>
          <cell r="G120">
            <v>5493773.3900000006</v>
          </cell>
          <cell r="I120">
            <v>4547046.68</v>
          </cell>
          <cell r="J120">
            <v>4514087.3600000013</v>
          </cell>
          <cell r="K120">
            <v>5641813.7799999975</v>
          </cell>
          <cell r="M120">
            <v>4451518.2600000007</v>
          </cell>
          <cell r="N120">
            <v>4905822.29</v>
          </cell>
          <cell r="O120">
            <v>5569254.910000002</v>
          </cell>
          <cell r="Q120">
            <v>5187279.5799999991</v>
          </cell>
          <cell r="R120">
            <v>5256948.0300000012</v>
          </cell>
          <cell r="S120">
            <v>9845341.8699999973</v>
          </cell>
        </row>
      </sheetData>
      <sheetData sheetId="4">
        <row r="5">
          <cell r="E5">
            <v>523</v>
          </cell>
          <cell r="F5">
            <v>501</v>
          </cell>
          <cell r="G5">
            <v>614</v>
          </cell>
          <cell r="I5">
            <v>575</v>
          </cell>
          <cell r="J5">
            <v>552</v>
          </cell>
          <cell r="K5">
            <v>586</v>
          </cell>
          <cell r="M5">
            <v>466</v>
          </cell>
          <cell r="N5">
            <v>678</v>
          </cell>
          <cell r="O5">
            <v>584</v>
          </cell>
          <cell r="Q5">
            <v>559</v>
          </cell>
          <cell r="R5">
            <v>736</v>
          </cell>
          <cell r="S5">
            <v>658</v>
          </cell>
        </row>
        <row r="18">
          <cell r="E18">
            <v>2171708</v>
          </cell>
          <cell r="F18">
            <v>2299244</v>
          </cell>
          <cell r="G18">
            <v>2270500</v>
          </cell>
          <cell r="I18">
            <v>2372417</v>
          </cell>
          <cell r="J18">
            <v>2334321</v>
          </cell>
          <cell r="K18">
            <v>2190849</v>
          </cell>
          <cell r="M18">
            <v>2419193</v>
          </cell>
          <cell r="N18">
            <v>2678721</v>
          </cell>
          <cell r="O18">
            <v>2544503</v>
          </cell>
          <cell r="Q18">
            <v>2437413</v>
          </cell>
          <cell r="R18">
            <v>2422001</v>
          </cell>
          <cell r="S18">
            <v>2389271</v>
          </cell>
        </row>
        <row r="23">
          <cell r="E23">
            <v>1491594</v>
          </cell>
          <cell r="F23">
            <v>1352464</v>
          </cell>
          <cell r="G23">
            <v>1692876</v>
          </cell>
          <cell r="I23">
            <v>1425493</v>
          </cell>
          <cell r="J23">
            <v>1018560</v>
          </cell>
          <cell r="K23">
            <v>1839143</v>
          </cell>
          <cell r="M23">
            <v>1567414</v>
          </cell>
          <cell r="N23">
            <v>1591401</v>
          </cell>
          <cell r="O23">
            <v>1402656</v>
          </cell>
          <cell r="Q23">
            <v>1013393</v>
          </cell>
          <cell r="R23">
            <v>788579</v>
          </cell>
          <cell r="S23">
            <v>786611</v>
          </cell>
        </row>
        <row r="25">
          <cell r="E25">
            <v>40.715732834275165</v>
          </cell>
          <cell r="F25">
            <v>37.034864632255228</v>
          </cell>
          <cell r="G25">
            <v>42.710641582019143</v>
          </cell>
          <cell r="I25">
            <v>37.530711883827202</v>
          </cell>
          <cell r="J25">
            <v>30.377155577346688</v>
          </cell>
          <cell r="K25">
            <v>45.633177479656482</v>
          </cell>
          <cell r="M25">
            <v>39.311175244162754</v>
          </cell>
          <cell r="N25">
            <v>37.264448394484937</v>
          </cell>
          <cell r="O25">
            <v>35.534090819848139</v>
          </cell>
          <cell r="Q25">
            <v>29.364943219850307</v>
          </cell>
          <cell r="R25">
            <v>24.560769121999201</v>
          </cell>
          <cell r="S25">
            <v>24.766787402804471</v>
          </cell>
          <cell r="T25">
            <v>35.885345193831327</v>
          </cell>
        </row>
        <row r="27">
          <cell r="E27">
            <v>0.83336422414372013</v>
          </cell>
          <cell r="F27">
            <v>0.90688154993630021</v>
          </cell>
          <cell r="G27">
            <v>0.86164448673710736</v>
          </cell>
          <cell r="I27">
            <v>0.89500430541369225</v>
          </cell>
          <cell r="J27">
            <v>0.96947004608294929</v>
          </cell>
          <cell r="K27">
            <v>0.81673569882407682</v>
          </cell>
          <cell r="M27">
            <v>0.92669148883194097</v>
          </cell>
          <cell r="N27">
            <v>0.98724227768242578</v>
          </cell>
          <cell r="O27">
            <v>0.96291322059939333</v>
          </cell>
          <cell r="Q27">
            <v>0.88761452229248339</v>
          </cell>
          <cell r="R27">
            <v>0.87628423797945287</v>
          </cell>
          <cell r="S27">
            <v>0.88701939229913929</v>
          </cell>
          <cell r="T27">
            <v>0.89891575321591977</v>
          </cell>
        </row>
        <row r="43">
          <cell r="E43">
            <v>47635766.960000008</v>
          </cell>
          <cell r="F43">
            <v>47314855.699999996</v>
          </cell>
          <cell r="G43">
            <v>48221143.450000003</v>
          </cell>
          <cell r="I43">
            <v>51200711.870000005</v>
          </cell>
          <cell r="J43">
            <v>50803299.829999998</v>
          </cell>
          <cell r="K43">
            <v>47524813.829999998</v>
          </cell>
          <cell r="M43">
            <v>52345640.249999993</v>
          </cell>
          <cell r="N43">
            <v>57065227.520000003</v>
          </cell>
          <cell r="O43">
            <v>55415815.859999999</v>
          </cell>
          <cell r="Q43">
            <v>53565900.200000003</v>
          </cell>
          <cell r="R43">
            <v>53800024.93</v>
          </cell>
          <cell r="S43">
            <v>52976433.270000003</v>
          </cell>
        </row>
        <row r="120">
          <cell r="E120">
            <v>13856514.809999997</v>
          </cell>
          <cell r="F120">
            <v>11644662.059999997</v>
          </cell>
          <cell r="G120">
            <v>12432099.180000002</v>
          </cell>
          <cell r="I120">
            <v>14885898.069999997</v>
          </cell>
          <cell r="J120">
            <v>12654706.220000003</v>
          </cell>
          <cell r="K120">
            <v>16255323.899999999</v>
          </cell>
          <cell r="M120">
            <v>13485827.899999997</v>
          </cell>
          <cell r="N120">
            <v>12092285.330000002</v>
          </cell>
          <cell r="O120">
            <v>14905276.850000001</v>
          </cell>
          <cell r="Q120">
            <v>16691228.150000002</v>
          </cell>
          <cell r="R120">
            <v>12484477.720000004</v>
          </cell>
          <cell r="S120">
            <v>13210279.819999998</v>
          </cell>
        </row>
      </sheetData>
      <sheetData sheetId="5">
        <row r="5">
          <cell r="E5">
            <v>7</v>
          </cell>
          <cell r="F5">
            <v>5</v>
          </cell>
          <cell r="G5">
            <v>4</v>
          </cell>
          <cell r="I5">
            <v>13</v>
          </cell>
          <cell r="J5">
            <v>3</v>
          </cell>
          <cell r="K5">
            <v>4</v>
          </cell>
          <cell r="M5">
            <v>6</v>
          </cell>
          <cell r="N5">
            <v>8</v>
          </cell>
          <cell r="O5">
            <v>7</v>
          </cell>
          <cell r="Q5">
            <v>4</v>
          </cell>
          <cell r="R5">
            <v>11</v>
          </cell>
          <cell r="S5">
            <v>8</v>
          </cell>
        </row>
        <row r="18">
          <cell r="E18">
            <v>38056</v>
          </cell>
          <cell r="F18">
            <v>43617</v>
          </cell>
          <cell r="G18">
            <v>36543</v>
          </cell>
          <cell r="I18">
            <v>42032</v>
          </cell>
          <cell r="J18">
            <v>40631</v>
          </cell>
          <cell r="K18">
            <v>36584</v>
          </cell>
          <cell r="M18">
            <v>45595</v>
          </cell>
          <cell r="N18">
            <v>46483</v>
          </cell>
          <cell r="O18">
            <v>43858</v>
          </cell>
          <cell r="Q18">
            <v>42958</v>
          </cell>
          <cell r="R18">
            <v>45166</v>
          </cell>
          <cell r="S18">
            <v>43743</v>
          </cell>
        </row>
        <row r="23">
          <cell r="E23">
            <v>9422</v>
          </cell>
          <cell r="F23">
            <v>8637</v>
          </cell>
          <cell r="G23">
            <v>9161</v>
          </cell>
          <cell r="I23">
            <v>10742</v>
          </cell>
          <cell r="J23">
            <v>10398</v>
          </cell>
          <cell r="K23">
            <v>8570</v>
          </cell>
          <cell r="M23">
            <v>11424</v>
          </cell>
          <cell r="N23">
            <v>9365</v>
          </cell>
          <cell r="O23">
            <v>10226</v>
          </cell>
          <cell r="Q23">
            <v>11710</v>
          </cell>
          <cell r="R23">
            <v>9356</v>
          </cell>
          <cell r="S23">
            <v>7102</v>
          </cell>
        </row>
        <row r="25">
          <cell r="E25">
            <v>19.844980833228021</v>
          </cell>
          <cell r="F25">
            <v>16.528878172005971</v>
          </cell>
          <cell r="G25">
            <v>20.044197444424995</v>
          </cell>
          <cell r="I25">
            <v>20.350863898150955</v>
          </cell>
          <cell r="J25">
            <v>20.356702363006324</v>
          </cell>
          <cell r="K25">
            <v>18.954306188348742</v>
          </cell>
          <cell r="M25">
            <v>20.028401619944248</v>
          </cell>
          <cell r="N25">
            <v>16.755828308672235</v>
          </cell>
          <cell r="O25">
            <v>18.890859380772927</v>
          </cell>
          <cell r="Q25">
            <v>21.400635988157461</v>
          </cell>
          <cell r="R25">
            <v>17.160045486225744</v>
          </cell>
          <cell r="S25">
            <v>13.967941783852886</v>
          </cell>
          <cell r="T25">
            <v>18.677894669111733</v>
          </cell>
        </row>
        <row r="27">
          <cell r="E27">
            <v>0.46579886292005557</v>
          </cell>
          <cell r="F27">
            <v>0.55124170616113743</v>
          </cell>
          <cell r="G27">
            <v>0.44685612267357971</v>
          </cell>
          <cell r="I27">
            <v>0.51232607887471582</v>
          </cell>
          <cell r="J27">
            <v>0.54665931168097304</v>
          </cell>
          <cell r="K27">
            <v>0.44399135901356829</v>
          </cell>
          <cell r="M27">
            <v>0.57093663911845727</v>
          </cell>
          <cell r="N27">
            <v>0.56201334816462734</v>
          </cell>
          <cell r="O27">
            <v>0.54641500031146828</v>
          </cell>
          <cell r="Q27">
            <v>0.51697143647971311</v>
          </cell>
          <cell r="R27">
            <v>0.54263230612122304</v>
          </cell>
          <cell r="S27">
            <v>0.54164190193164929</v>
          </cell>
          <cell r="T27">
            <v>0.5196285326422313</v>
          </cell>
        </row>
        <row r="43">
          <cell r="E43">
            <v>696100.7</v>
          </cell>
          <cell r="F43">
            <v>809941.57000000007</v>
          </cell>
          <cell r="G43">
            <v>694379.22000000009</v>
          </cell>
          <cell r="I43">
            <v>837653.29</v>
          </cell>
          <cell r="J43">
            <v>779988.6399999999</v>
          </cell>
          <cell r="K43">
            <v>703268.38</v>
          </cell>
          <cell r="M43">
            <v>856981.50999999989</v>
          </cell>
          <cell r="N43">
            <v>875239.25999999989</v>
          </cell>
          <cell r="O43">
            <v>829878.70000000007</v>
          </cell>
          <cell r="Q43">
            <v>824756.12</v>
          </cell>
          <cell r="R43">
            <v>877151.53999999992</v>
          </cell>
          <cell r="S43">
            <v>835037.9600000002</v>
          </cell>
        </row>
        <row r="120">
          <cell r="E120">
            <v>564098.55999999994</v>
          </cell>
          <cell r="F120">
            <v>727314.72</v>
          </cell>
          <cell r="G120">
            <v>632521.68999999994</v>
          </cell>
          <cell r="I120">
            <v>497787.76999999996</v>
          </cell>
          <cell r="J120">
            <v>499855.89</v>
          </cell>
          <cell r="K120">
            <v>583139.75000000012</v>
          </cell>
          <cell r="M120">
            <v>492573.95</v>
          </cell>
          <cell r="N120">
            <v>578096.90999999992</v>
          </cell>
          <cell r="O120">
            <v>714597.5299999998</v>
          </cell>
          <cell r="Q120">
            <v>585583.18999999994</v>
          </cell>
          <cell r="R120">
            <v>580777.92000000004</v>
          </cell>
          <cell r="S120">
            <v>636159.75</v>
          </cell>
        </row>
      </sheetData>
      <sheetData sheetId="6">
        <row r="5">
          <cell r="E5">
            <v>181</v>
          </cell>
          <cell r="F5">
            <v>137</v>
          </cell>
          <cell r="G5">
            <v>82</v>
          </cell>
          <cell r="I5">
            <v>82</v>
          </cell>
          <cell r="J5">
            <v>120</v>
          </cell>
          <cell r="K5">
            <v>116</v>
          </cell>
          <cell r="M5">
            <v>95</v>
          </cell>
          <cell r="N5">
            <v>151</v>
          </cell>
          <cell r="O5">
            <v>89</v>
          </cell>
          <cell r="Q5">
            <v>104</v>
          </cell>
          <cell r="R5">
            <v>216</v>
          </cell>
          <cell r="S5">
            <v>159</v>
          </cell>
        </row>
        <row r="18">
          <cell r="E18">
            <v>148940</v>
          </cell>
          <cell r="F18">
            <v>173731</v>
          </cell>
          <cell r="G18">
            <v>160854</v>
          </cell>
          <cell r="I18">
            <v>171310</v>
          </cell>
          <cell r="J18">
            <v>173211</v>
          </cell>
          <cell r="K18">
            <v>161977</v>
          </cell>
          <cell r="M18">
            <v>192580</v>
          </cell>
          <cell r="N18">
            <v>223846</v>
          </cell>
          <cell r="O18">
            <v>204226</v>
          </cell>
          <cell r="Q18">
            <v>182047</v>
          </cell>
          <cell r="R18">
            <v>173939</v>
          </cell>
          <cell r="S18">
            <v>165463</v>
          </cell>
        </row>
        <row r="23">
          <cell r="E23">
            <v>32938</v>
          </cell>
          <cell r="F23">
            <v>26710</v>
          </cell>
          <cell r="G23">
            <v>34738</v>
          </cell>
          <cell r="I23">
            <v>35295</v>
          </cell>
          <cell r="J23">
            <v>38886</v>
          </cell>
          <cell r="K23">
            <v>42733</v>
          </cell>
          <cell r="M23">
            <v>63767</v>
          </cell>
          <cell r="N23">
            <v>47205</v>
          </cell>
          <cell r="O23">
            <v>50994</v>
          </cell>
          <cell r="Q23">
            <v>46414</v>
          </cell>
          <cell r="R23">
            <v>37367</v>
          </cell>
          <cell r="S23">
            <v>44257</v>
          </cell>
        </row>
        <row r="25">
          <cell r="E25">
            <v>18.109941829138215</v>
          </cell>
          <cell r="F25">
            <v>13.325617014483065</v>
          </cell>
          <cell r="G25">
            <v>17.760440099799581</v>
          </cell>
          <cell r="I25">
            <v>17.083323249679339</v>
          </cell>
          <cell r="J25">
            <v>18.334064131034385</v>
          </cell>
          <cell r="K25">
            <v>20.874896194616774</v>
          </cell>
          <cell r="M25">
            <v>24.867700107243834</v>
          </cell>
          <cell r="N25">
            <v>17.390199155633166</v>
          </cell>
          <cell r="O25">
            <v>19.980409058851187</v>
          </cell>
          <cell r="Q25">
            <v>20.31594013857945</v>
          </cell>
          <cell r="R25">
            <v>17.683832924763141</v>
          </cell>
          <cell r="S25">
            <v>21.10289910356666</v>
          </cell>
          <cell r="T25">
            <v>19.032757875106164</v>
          </cell>
        </row>
        <row r="27">
          <cell r="E27">
            <v>0.46734265152786908</v>
          </cell>
          <cell r="F27">
            <v>0.55496246605973487</v>
          </cell>
          <cell r="G27">
            <v>0.49213626496679652</v>
          </cell>
          <cell r="I27">
            <v>0.52030214031240607</v>
          </cell>
          <cell r="J27">
            <v>0.57733151123258453</v>
          </cell>
          <cell r="K27">
            <v>0.48284105864520005</v>
          </cell>
          <cell r="M27">
            <v>0.58812032371354406</v>
          </cell>
          <cell r="N27">
            <v>0.65447645333793336</v>
          </cell>
          <cell r="O27">
            <v>0.61092464626521881</v>
          </cell>
          <cell r="Q27">
            <v>0.52292821647085863</v>
          </cell>
          <cell r="R27">
            <v>0.49318234014863038</v>
          </cell>
          <cell r="S27">
            <v>0.47763007866060475</v>
          </cell>
          <cell r="T27">
            <v>0.53551848335518482</v>
          </cell>
        </row>
        <row r="43">
          <cell r="E43">
            <v>3509834.41</v>
          </cell>
          <cell r="F43">
            <v>4049316.7699999996</v>
          </cell>
          <cell r="G43">
            <v>3255747.4399999995</v>
          </cell>
          <cell r="I43">
            <v>4173982.3499999996</v>
          </cell>
          <cell r="J43">
            <v>4010720.7900000005</v>
          </cell>
          <cell r="K43">
            <v>3696749.9799999995</v>
          </cell>
          <cell r="M43">
            <v>3734945.78</v>
          </cell>
          <cell r="N43">
            <v>4505373.6500000004</v>
          </cell>
          <cell r="O43">
            <v>4072616.6000000006</v>
          </cell>
          <cell r="Q43">
            <v>4033452.5400000005</v>
          </cell>
          <cell r="R43">
            <v>3827597.7100000004</v>
          </cell>
          <cell r="S43">
            <v>4191059.8899999997</v>
          </cell>
        </row>
        <row r="120">
          <cell r="E120">
            <v>884822.55</v>
          </cell>
          <cell r="F120">
            <v>891900.02</v>
          </cell>
          <cell r="G120">
            <v>1030545.7899999998</v>
          </cell>
          <cell r="I120">
            <v>894800.23</v>
          </cell>
          <cell r="J120">
            <v>892085.57999999973</v>
          </cell>
          <cell r="K120">
            <v>1035506.8400000001</v>
          </cell>
          <cell r="M120">
            <v>934378.58</v>
          </cell>
          <cell r="N120">
            <v>931683.03</v>
          </cell>
          <cell r="O120">
            <v>1033806.87</v>
          </cell>
          <cell r="Q120">
            <v>976789.36999999988</v>
          </cell>
          <cell r="R120">
            <v>998544.5199999999</v>
          </cell>
          <cell r="S120">
            <v>1187719.2200000002</v>
          </cell>
        </row>
      </sheetData>
      <sheetData sheetId="7">
        <row r="5">
          <cell r="E5">
            <v>42</v>
          </cell>
          <cell r="F5">
            <v>125</v>
          </cell>
          <cell r="G5">
            <v>80</v>
          </cell>
          <cell r="I5">
            <v>93</v>
          </cell>
          <cell r="J5">
            <v>90</v>
          </cell>
          <cell r="K5">
            <v>92</v>
          </cell>
          <cell r="M5">
            <v>53</v>
          </cell>
          <cell r="N5">
            <v>198</v>
          </cell>
          <cell r="O5">
            <v>73</v>
          </cell>
          <cell r="Q5">
            <v>102</v>
          </cell>
          <cell r="R5">
            <v>44</v>
          </cell>
          <cell r="S5">
            <v>38</v>
          </cell>
        </row>
        <row r="18">
          <cell r="E18">
            <v>328366</v>
          </cell>
          <cell r="F18">
            <v>373252</v>
          </cell>
          <cell r="G18">
            <v>371420</v>
          </cell>
          <cell r="I18">
            <v>365844</v>
          </cell>
          <cell r="J18">
            <v>366173</v>
          </cell>
          <cell r="K18">
            <v>337068</v>
          </cell>
          <cell r="M18">
            <v>391966</v>
          </cell>
          <cell r="N18">
            <v>430131</v>
          </cell>
          <cell r="O18">
            <v>392225</v>
          </cell>
          <cell r="Q18">
            <v>381507</v>
          </cell>
          <cell r="R18">
            <v>368654</v>
          </cell>
          <cell r="S18">
            <v>364810</v>
          </cell>
        </row>
        <row r="23">
          <cell r="E23">
            <v>132864</v>
          </cell>
          <cell r="F23">
            <v>131011</v>
          </cell>
          <cell r="G23">
            <v>136972</v>
          </cell>
          <cell r="I23">
            <v>150598</v>
          </cell>
          <cell r="J23">
            <v>151305</v>
          </cell>
          <cell r="K23">
            <v>162372</v>
          </cell>
          <cell r="M23">
            <v>158857</v>
          </cell>
          <cell r="N23">
            <v>109571</v>
          </cell>
          <cell r="O23">
            <v>101151</v>
          </cell>
          <cell r="Q23">
            <v>70765</v>
          </cell>
          <cell r="R23">
            <v>65227</v>
          </cell>
          <cell r="S23">
            <v>79303</v>
          </cell>
        </row>
        <row r="25">
          <cell r="E25">
            <v>28.806452312295384</v>
          </cell>
          <cell r="F25">
            <v>25.97759769036907</v>
          </cell>
          <cell r="G25">
            <v>26.940506349031516</v>
          </cell>
          <cell r="I25">
            <v>29.157857236898153</v>
          </cell>
          <cell r="J25">
            <v>29.238528653004433</v>
          </cell>
          <cell r="K25">
            <v>32.284566747524558</v>
          </cell>
          <cell r="M25">
            <v>28.839098175691991</v>
          </cell>
          <cell r="N25">
            <v>20.29513528731885</v>
          </cell>
          <cell r="O25">
            <v>20.501641736592486</v>
          </cell>
          <cell r="Q25">
            <v>15.646281064827098</v>
          </cell>
          <cell r="R25">
            <v>15.032310698943565</v>
          </cell>
          <cell r="S25">
            <v>17.856009006473403</v>
          </cell>
          <cell r="T25">
            <v>24.471192938505578</v>
          </cell>
        </row>
        <row r="27">
          <cell r="E27">
            <v>0.69737649699803972</v>
          </cell>
          <cell r="F27">
            <v>0.81488952929875125</v>
          </cell>
          <cell r="G27">
            <v>0.77990498438279221</v>
          </cell>
          <cell r="I27">
            <v>0.76416740731302557</v>
          </cell>
          <cell r="J27">
            <v>0.84224944566607474</v>
          </cell>
          <cell r="K27">
            <v>0.69686350639765304</v>
          </cell>
          <cell r="M27">
            <v>0.83416544297601569</v>
          </cell>
          <cell r="N27">
            <v>0.879457029117519</v>
          </cell>
          <cell r="O27">
            <v>0.8224815467203489</v>
          </cell>
          <cell r="Q27">
            <v>0.7707811617671273</v>
          </cell>
          <cell r="R27">
            <v>0.74204820392668369</v>
          </cell>
          <cell r="S27">
            <v>0.75741721166822384</v>
          </cell>
          <cell r="T27">
            <v>0.78430518227347534</v>
          </cell>
        </row>
        <row r="43">
          <cell r="E43">
            <v>15670045.449999999</v>
          </cell>
          <cell r="F43">
            <v>7305505.4799999995</v>
          </cell>
          <cell r="G43">
            <v>7332255.9100000001</v>
          </cell>
          <cell r="I43">
            <v>7341053.1600000011</v>
          </cell>
          <cell r="J43">
            <v>7344341.6100000003</v>
          </cell>
          <cell r="K43">
            <v>6770645.5800000001</v>
          </cell>
          <cell r="M43">
            <v>7785566.6499999994</v>
          </cell>
          <cell r="N43">
            <v>8645093.2400000002</v>
          </cell>
          <cell r="O43">
            <v>7722905.1999999993</v>
          </cell>
          <cell r="Q43">
            <v>7705002.54</v>
          </cell>
          <cell r="R43">
            <v>7417942.0599999987</v>
          </cell>
          <cell r="S43">
            <v>7259433.1000000006</v>
          </cell>
        </row>
        <row r="120">
          <cell r="E120">
            <v>2628624.34</v>
          </cell>
          <cell r="F120">
            <v>2374097.6399999992</v>
          </cell>
          <cell r="G120">
            <v>2262230.19</v>
          </cell>
          <cell r="I120">
            <v>2851280.5500000007</v>
          </cell>
          <cell r="J120">
            <v>2329516.65</v>
          </cell>
          <cell r="K120">
            <v>2804333.6099999994</v>
          </cell>
          <cell r="M120">
            <v>2317945.8600000003</v>
          </cell>
          <cell r="N120">
            <v>2819003.78</v>
          </cell>
          <cell r="O120">
            <v>3222431.07</v>
          </cell>
          <cell r="Q120">
            <v>2908511.4099999988</v>
          </cell>
          <cell r="R120">
            <v>3209367.66</v>
          </cell>
          <cell r="S120">
            <v>3370919.45</v>
          </cell>
        </row>
      </sheetData>
      <sheetData sheetId="8">
        <row r="5">
          <cell r="E5">
            <v>27</v>
          </cell>
          <cell r="F5">
            <v>60</v>
          </cell>
          <cell r="G5">
            <v>29</v>
          </cell>
          <cell r="I5">
            <v>17</v>
          </cell>
          <cell r="J5">
            <v>69</v>
          </cell>
          <cell r="K5">
            <v>31</v>
          </cell>
          <cell r="M5">
            <v>29</v>
          </cell>
          <cell r="N5">
            <v>41</v>
          </cell>
          <cell r="O5">
            <v>16</v>
          </cell>
          <cell r="Q5">
            <v>19</v>
          </cell>
          <cell r="R5">
            <v>7</v>
          </cell>
          <cell r="S5">
            <v>10</v>
          </cell>
        </row>
        <row r="18">
          <cell r="E18">
            <v>45961</v>
          </cell>
          <cell r="F18">
            <v>47049</v>
          </cell>
          <cell r="G18">
            <v>45383</v>
          </cell>
          <cell r="I18">
            <v>61251</v>
          </cell>
          <cell r="J18">
            <v>62216</v>
          </cell>
          <cell r="K18">
            <v>60168</v>
          </cell>
          <cell r="M18">
            <v>67369</v>
          </cell>
          <cell r="N18">
            <v>80976</v>
          </cell>
          <cell r="O18">
            <v>69222</v>
          </cell>
          <cell r="Q18">
            <v>63931</v>
          </cell>
          <cell r="R18">
            <v>63114</v>
          </cell>
          <cell r="S18">
            <v>62351</v>
          </cell>
        </row>
        <row r="23">
          <cell r="E23">
            <v>15262</v>
          </cell>
          <cell r="F23">
            <v>14748</v>
          </cell>
          <cell r="G23">
            <v>19025</v>
          </cell>
          <cell r="I23">
            <v>18182</v>
          </cell>
          <cell r="J23">
            <v>11066</v>
          </cell>
          <cell r="K23">
            <v>24822</v>
          </cell>
          <cell r="M23">
            <v>19658</v>
          </cell>
          <cell r="N23">
            <v>11698</v>
          </cell>
          <cell r="O23">
            <v>12845</v>
          </cell>
          <cell r="Q23">
            <v>16895</v>
          </cell>
          <cell r="R23">
            <v>14991</v>
          </cell>
          <cell r="S23">
            <v>14867</v>
          </cell>
        </row>
        <row r="25">
          <cell r="E25">
            <v>24.928539927804909</v>
          </cell>
          <cell r="F25">
            <v>23.865236176513424</v>
          </cell>
          <cell r="G25">
            <v>28.923923619557286</v>
          </cell>
          <cell r="I25">
            <v>22.264127839343661</v>
          </cell>
          <cell r="J25">
            <v>14.696273473399028</v>
          </cell>
          <cell r="K25">
            <v>28.458416454564215</v>
          </cell>
          <cell r="M25">
            <v>22.311507598715199</v>
          </cell>
          <cell r="N25">
            <v>12.421687514600633</v>
          </cell>
          <cell r="O25">
            <v>15.511973625418142</v>
          </cell>
          <cell r="Q25">
            <v>20.647471463837899</v>
          </cell>
          <cell r="R25">
            <v>18.714187628737282</v>
          </cell>
          <cell r="S25">
            <v>18.649489450312352</v>
          </cell>
          <cell r="T25">
            <v>20.650769698994804</v>
          </cell>
        </row>
        <row r="27">
          <cell r="E27">
            <v>0.48834417102299288</v>
          </cell>
          <cell r="F27">
            <v>0.50985045513654093</v>
          </cell>
          <cell r="G27">
            <v>0.47012451571467045</v>
          </cell>
          <cell r="I27">
            <v>0.63105675812118156</v>
          </cell>
          <cell r="J27">
            <v>0.70050441361916771</v>
          </cell>
          <cell r="K27">
            <v>0.60248431656261103</v>
          </cell>
          <cell r="M27">
            <v>0.69064534317494486</v>
          </cell>
          <cell r="N27">
            <v>0.79528970383865571</v>
          </cell>
          <cell r="O27">
            <v>0.69688915735427359</v>
          </cell>
          <cell r="Q27">
            <v>0.62023769100169779</v>
          </cell>
          <cell r="R27">
            <v>0.61056694672993483</v>
          </cell>
          <cell r="S27">
            <v>0.62180004986287707</v>
          </cell>
          <cell r="T27">
            <v>0.62697712021295127</v>
          </cell>
        </row>
        <row r="43">
          <cell r="E43">
            <v>924864.16999999993</v>
          </cell>
          <cell r="F43">
            <v>980382.9</v>
          </cell>
          <cell r="G43">
            <v>937437.27</v>
          </cell>
          <cell r="I43">
            <v>1260623.78</v>
          </cell>
          <cell r="J43">
            <v>1327575.31</v>
          </cell>
          <cell r="K43">
            <v>1301753.49</v>
          </cell>
          <cell r="M43">
            <v>1425032.6500000001</v>
          </cell>
          <cell r="N43">
            <v>1653742.75</v>
          </cell>
          <cell r="O43">
            <v>1410176.06</v>
          </cell>
          <cell r="Q43">
            <v>1322437.3</v>
          </cell>
          <cell r="R43">
            <v>1292560.1100000001</v>
          </cell>
          <cell r="S43">
            <v>1280193.1299999999</v>
          </cell>
        </row>
        <row r="120">
          <cell r="E120">
            <v>548630.51</v>
          </cell>
          <cell r="F120">
            <v>599352.61</v>
          </cell>
          <cell r="G120">
            <v>590153.07000000007</v>
          </cell>
          <cell r="I120">
            <v>587924.59</v>
          </cell>
          <cell r="J120">
            <v>514800.16999999993</v>
          </cell>
          <cell r="K120">
            <v>623695.28999999992</v>
          </cell>
          <cell r="M120">
            <v>580946.89999999991</v>
          </cell>
          <cell r="N120">
            <v>672179.29</v>
          </cell>
          <cell r="O120">
            <v>732585.33000000007</v>
          </cell>
          <cell r="Q120">
            <v>636338.15</v>
          </cell>
          <cell r="R120">
            <v>619421.27</v>
          </cell>
          <cell r="S120">
            <v>923462.92000000016</v>
          </cell>
        </row>
      </sheetData>
      <sheetData sheetId="9">
        <row r="5">
          <cell r="E5">
            <v>17</v>
          </cell>
          <cell r="F5">
            <v>21</v>
          </cell>
          <cell r="G5">
            <v>18</v>
          </cell>
          <cell r="I5">
            <v>23</v>
          </cell>
          <cell r="J5">
            <v>26</v>
          </cell>
          <cell r="K5">
            <v>22</v>
          </cell>
          <cell r="M5">
            <v>44</v>
          </cell>
          <cell r="N5">
            <v>41</v>
          </cell>
          <cell r="O5">
            <v>18</v>
          </cell>
          <cell r="Q5">
            <v>25</v>
          </cell>
          <cell r="R5">
            <v>29</v>
          </cell>
          <cell r="S5">
            <v>29</v>
          </cell>
        </row>
        <row r="18">
          <cell r="E18">
            <v>79230.490000000005</v>
          </cell>
          <cell r="F18">
            <v>94214.88</v>
          </cell>
          <cell r="G18">
            <v>83872.399999999994</v>
          </cell>
          <cell r="I18">
            <v>83759.8</v>
          </cell>
          <cell r="J18">
            <v>87969</v>
          </cell>
          <cell r="K18">
            <v>79264</v>
          </cell>
          <cell r="M18">
            <v>79127</v>
          </cell>
          <cell r="N18">
            <v>111349.4</v>
          </cell>
          <cell r="O18">
            <v>100189.8</v>
          </cell>
          <cell r="Q18">
            <v>88143.9</v>
          </cell>
          <cell r="R18">
            <v>95208.3</v>
          </cell>
          <cell r="S18">
            <v>85840.4</v>
          </cell>
        </row>
        <row r="23">
          <cell r="E23">
            <v>37116.509999999995</v>
          </cell>
          <cell r="F23">
            <v>30902.119999999995</v>
          </cell>
          <cell r="G23">
            <v>27103.600000000006</v>
          </cell>
          <cell r="I23">
            <v>28198.199999999997</v>
          </cell>
          <cell r="J23">
            <v>30194</v>
          </cell>
          <cell r="K23">
            <v>31935</v>
          </cell>
          <cell r="M23">
            <v>36845</v>
          </cell>
          <cell r="N23">
            <v>30134.600000000006</v>
          </cell>
          <cell r="O23">
            <v>22223.199999999997</v>
          </cell>
          <cell r="Q23">
            <v>33299.100000000006</v>
          </cell>
          <cell r="R23">
            <v>21480.699999999997</v>
          </cell>
          <cell r="S23">
            <v>30833.600000000006</v>
          </cell>
        </row>
        <row r="25">
          <cell r="E25">
            <v>31.897175218926975</v>
          </cell>
          <cell r="F25">
            <v>24.698578130869503</v>
          </cell>
          <cell r="G25">
            <v>24.417877638537288</v>
          </cell>
          <cell r="I25">
            <v>25.183485009511386</v>
          </cell>
          <cell r="J25">
            <v>25.552838028824588</v>
          </cell>
          <cell r="K25">
            <v>28.712586425469553</v>
          </cell>
          <cell r="M25">
            <v>31.735026097741642</v>
          </cell>
          <cell r="N25">
            <v>21.282248666972706</v>
          </cell>
          <cell r="O25">
            <v>18.1370940756882</v>
          </cell>
          <cell r="Q25">
            <v>27.408696940514115</v>
          </cell>
          <cell r="R25">
            <v>18.401723606209089</v>
          </cell>
          <cell r="S25">
            <v>26.427138865557026</v>
          </cell>
          <cell r="T25">
            <v>25.211754151098795</v>
          </cell>
        </row>
        <row r="27">
          <cell r="E27">
            <v>0.60521483733471848</v>
          </cell>
          <cell r="F27">
            <v>0.74129493685825565</v>
          </cell>
          <cell r="G27">
            <v>0.63592931961983323</v>
          </cell>
          <cell r="I27">
            <v>0.63217806089332351</v>
          </cell>
          <cell r="J27">
            <v>0.73131983240223464</v>
          </cell>
          <cell r="K27">
            <v>0.59283636118860461</v>
          </cell>
          <cell r="M27">
            <v>0.60794437401559676</v>
          </cell>
          <cell r="N27">
            <v>0.82035311842691738</v>
          </cell>
          <cell r="O27">
            <v>0.75763611615245008</v>
          </cell>
          <cell r="Q27">
            <v>0.6422750424448217</v>
          </cell>
          <cell r="R27">
            <v>0.69055322852635592</v>
          </cell>
          <cell r="S27">
            <v>0.63990756271199067</v>
          </cell>
          <cell r="T27">
            <v>0.67244747809226435</v>
          </cell>
        </row>
        <row r="43">
          <cell r="E43">
            <v>1616772.9999999998</v>
          </cell>
          <cell r="F43">
            <v>1926207.3700000003</v>
          </cell>
          <cell r="G43">
            <v>1764443.12</v>
          </cell>
          <cell r="I43">
            <v>1806118.2899999998</v>
          </cell>
          <cell r="J43">
            <v>1872710.6099999999</v>
          </cell>
          <cell r="K43">
            <v>1775486.8099999998</v>
          </cell>
          <cell r="M43">
            <v>1718557.69</v>
          </cell>
          <cell r="N43">
            <v>2345665.81</v>
          </cell>
          <cell r="O43">
            <v>2097545.33</v>
          </cell>
          <cell r="Q43">
            <v>1980321.5899999999</v>
          </cell>
          <cell r="R43">
            <v>2019407.7999999998</v>
          </cell>
          <cell r="S43">
            <v>1810110.0100000002</v>
          </cell>
        </row>
        <row r="120">
          <cell r="E120">
            <v>729887.73</v>
          </cell>
          <cell r="F120">
            <v>833611.21999999974</v>
          </cell>
          <cell r="G120">
            <v>818456.18</v>
          </cell>
          <cell r="I120">
            <v>743624.0199999999</v>
          </cell>
          <cell r="J120">
            <v>781657.78999999992</v>
          </cell>
          <cell r="K120">
            <v>887494.42</v>
          </cell>
          <cell r="M120">
            <v>795033.19999999984</v>
          </cell>
          <cell r="N120">
            <v>779788.29999999993</v>
          </cell>
          <cell r="O120">
            <v>857158.63</v>
          </cell>
          <cell r="Q120">
            <v>849579.8</v>
          </cell>
          <cell r="R120">
            <v>892846.43999999971</v>
          </cell>
          <cell r="S120">
            <v>1415280.98</v>
          </cell>
        </row>
      </sheetData>
      <sheetData sheetId="10">
        <row r="5">
          <cell r="E5">
            <v>12</v>
          </cell>
          <cell r="F5">
            <v>13</v>
          </cell>
          <cell r="G5">
            <v>22</v>
          </cell>
          <cell r="I5">
            <v>15</v>
          </cell>
          <cell r="J5">
            <v>16</v>
          </cell>
          <cell r="K5">
            <v>20</v>
          </cell>
          <cell r="M5">
            <v>17</v>
          </cell>
          <cell r="N5">
            <v>25</v>
          </cell>
          <cell r="O5">
            <v>9</v>
          </cell>
          <cell r="Q5">
            <v>9</v>
          </cell>
          <cell r="R5">
            <v>17</v>
          </cell>
          <cell r="S5">
            <v>5</v>
          </cell>
        </row>
        <row r="18">
          <cell r="E18">
            <v>52134</v>
          </cell>
          <cell r="F18">
            <v>56067</v>
          </cell>
          <cell r="G18">
            <v>55585</v>
          </cell>
          <cell r="I18">
            <v>56461</v>
          </cell>
          <cell r="J18">
            <v>55933</v>
          </cell>
          <cell r="K18">
            <v>50209</v>
          </cell>
          <cell r="M18">
            <v>58733</v>
          </cell>
          <cell r="N18">
            <v>65921</v>
          </cell>
          <cell r="O18">
            <v>60969</v>
          </cell>
          <cell r="Q18">
            <v>54597</v>
          </cell>
          <cell r="R18">
            <v>57087</v>
          </cell>
          <cell r="S18">
            <v>54553</v>
          </cell>
        </row>
        <row r="23">
          <cell r="E23">
            <v>9166</v>
          </cell>
          <cell r="F23">
            <v>9926</v>
          </cell>
          <cell r="G23">
            <v>10465</v>
          </cell>
          <cell r="I23">
            <v>11628</v>
          </cell>
          <cell r="J23">
            <v>10967</v>
          </cell>
          <cell r="K23">
            <v>10601</v>
          </cell>
          <cell r="M23">
            <v>15324</v>
          </cell>
          <cell r="N23">
            <v>7579</v>
          </cell>
          <cell r="O23">
            <v>10914</v>
          </cell>
          <cell r="Q23">
            <v>8853</v>
          </cell>
          <cell r="R23">
            <v>7213</v>
          </cell>
          <cell r="S23">
            <v>6947</v>
          </cell>
        </row>
        <row r="25">
          <cell r="E25">
            <v>14.952691680261012</v>
          </cell>
          <cell r="F25">
            <v>15.039393939393939</v>
          </cell>
          <cell r="G25">
            <v>15.844057532172597</v>
          </cell>
          <cell r="I25">
            <v>17.062362435803376</v>
          </cell>
          <cell r="J25">
            <v>16.380881254667663</v>
          </cell>
          <cell r="K25">
            <v>17.4215283483977</v>
          </cell>
          <cell r="M25">
            <v>20.680161943319838</v>
          </cell>
          <cell r="N25">
            <v>10.311564625850339</v>
          </cell>
          <cell r="O25">
            <v>15.179415855354659</v>
          </cell>
          <cell r="Q25">
            <v>13.952718676122931</v>
          </cell>
          <cell r="R25">
            <v>11.217729393468119</v>
          </cell>
          <cell r="S25">
            <v>11.295934959349594</v>
          </cell>
          <cell r="T25">
            <v>14.984399473717186</v>
          </cell>
        </row>
        <row r="27">
          <cell r="E27">
            <v>0.50321422366363588</v>
          </cell>
          <cell r="F27">
            <v>0.55729834501267328</v>
          </cell>
          <cell r="G27">
            <v>0.53222455213090891</v>
          </cell>
          <cell r="I27">
            <v>0.53805689236193832</v>
          </cell>
          <cell r="J27">
            <v>0.58770436683058047</v>
          </cell>
          <cell r="K27">
            <v>0.4741350003777291</v>
          </cell>
          <cell r="M27">
            <v>0.57036173828599179</v>
          </cell>
          <cell r="N27">
            <v>0.61610426509278338</v>
          </cell>
          <cell r="O27">
            <v>0.58609949531362648</v>
          </cell>
          <cell r="Q27">
            <v>0.50674537430214261</v>
          </cell>
          <cell r="R27">
            <v>0.52803329864724247</v>
          </cell>
          <cell r="S27">
            <v>0.51977514172740702</v>
          </cell>
          <cell r="T27">
            <v>0.54357655063804722</v>
          </cell>
        </row>
        <row r="43">
          <cell r="E43">
            <v>965340.9</v>
          </cell>
          <cell r="F43">
            <v>1043457.4400000001</v>
          </cell>
          <cell r="G43">
            <v>1073197.0899999999</v>
          </cell>
          <cell r="I43">
            <v>1081781.29</v>
          </cell>
          <cell r="J43">
            <v>1070612.05</v>
          </cell>
          <cell r="K43">
            <v>961305.14000000013</v>
          </cell>
          <cell r="M43">
            <v>1110802.93</v>
          </cell>
          <cell r="N43">
            <v>1256286.0899999999</v>
          </cell>
          <cell r="O43">
            <v>1150495.95</v>
          </cell>
          <cell r="Q43">
            <v>1047644.4400000001</v>
          </cell>
          <cell r="R43">
            <v>1136881.8199999998</v>
          </cell>
          <cell r="S43">
            <v>1043261.97</v>
          </cell>
        </row>
        <row r="120">
          <cell r="E120">
            <v>505844.32999999996</v>
          </cell>
          <cell r="F120">
            <v>547714.16000000015</v>
          </cell>
          <cell r="G120">
            <v>607767.12999999977</v>
          </cell>
          <cell r="I120">
            <v>509954.93</v>
          </cell>
          <cell r="J120">
            <v>444085.39</v>
          </cell>
          <cell r="K120">
            <v>596831.25999999989</v>
          </cell>
          <cell r="M120">
            <v>570308.04000000015</v>
          </cell>
          <cell r="N120">
            <v>580239.30999999994</v>
          </cell>
          <cell r="O120">
            <v>619136.68999999994</v>
          </cell>
          <cell r="Q120">
            <v>1125431.1199999999</v>
          </cell>
          <cell r="R120">
            <v>542056.68000000005</v>
          </cell>
          <cell r="S120">
            <v>732981.12</v>
          </cell>
        </row>
      </sheetData>
      <sheetData sheetId="11">
        <row r="5">
          <cell r="E5">
            <v>14</v>
          </cell>
          <cell r="F5">
            <v>14</v>
          </cell>
          <cell r="G5">
            <v>25</v>
          </cell>
          <cell r="I5">
            <v>17</v>
          </cell>
          <cell r="J5">
            <v>9</v>
          </cell>
          <cell r="K5">
            <v>27</v>
          </cell>
          <cell r="M5">
            <v>16</v>
          </cell>
          <cell r="N5">
            <v>34</v>
          </cell>
          <cell r="O5">
            <v>30</v>
          </cell>
          <cell r="Q5">
            <v>27</v>
          </cell>
          <cell r="R5">
            <v>18</v>
          </cell>
          <cell r="S5">
            <v>12</v>
          </cell>
        </row>
        <row r="18">
          <cell r="E18">
            <v>140713</v>
          </cell>
          <cell r="F18">
            <v>129014</v>
          </cell>
          <cell r="G18">
            <v>143692</v>
          </cell>
          <cell r="I18">
            <v>125194</v>
          </cell>
          <cell r="J18">
            <v>134673</v>
          </cell>
          <cell r="K18">
            <v>118367</v>
          </cell>
          <cell r="M18">
            <v>135443</v>
          </cell>
          <cell r="N18">
            <v>170680</v>
          </cell>
          <cell r="O18">
            <v>131913</v>
          </cell>
          <cell r="Q18">
            <v>132500</v>
          </cell>
          <cell r="R18">
            <v>138282</v>
          </cell>
          <cell r="S18">
            <v>137038</v>
          </cell>
        </row>
        <row r="23">
          <cell r="E23">
            <v>66024</v>
          </cell>
          <cell r="F23">
            <v>61751</v>
          </cell>
          <cell r="G23">
            <v>63234</v>
          </cell>
          <cell r="I23">
            <v>65585</v>
          </cell>
          <cell r="J23">
            <v>47169</v>
          </cell>
          <cell r="K23">
            <v>58590</v>
          </cell>
          <cell r="M23">
            <v>63818</v>
          </cell>
          <cell r="N23">
            <v>27262</v>
          </cell>
          <cell r="O23">
            <v>58136</v>
          </cell>
          <cell r="Q23">
            <v>68390</v>
          </cell>
          <cell r="R23">
            <v>84312</v>
          </cell>
          <cell r="S23">
            <v>89633</v>
          </cell>
        </row>
        <row r="25">
          <cell r="E25">
            <v>31.917238712172484</v>
          </cell>
          <cell r="F25">
            <v>32.332905725580545</v>
          </cell>
          <cell r="G25">
            <v>30.535434895984238</v>
          </cell>
          <cell r="I25">
            <v>34.344888981985754</v>
          </cell>
          <cell r="J25">
            <v>25.920878372066184</v>
          </cell>
          <cell r="K25">
            <v>33.021473257059121</v>
          </cell>
          <cell r="M25">
            <v>31.892575323708289</v>
          </cell>
          <cell r="N25">
            <v>13.727573479427774</v>
          </cell>
          <cell r="O25">
            <v>30.502534182608056</v>
          </cell>
          <cell r="Q25">
            <v>33.975180581636813</v>
          </cell>
          <cell r="R25">
            <v>37.80722405327235</v>
          </cell>
          <cell r="S25">
            <v>39.472861389408784</v>
          </cell>
          <cell r="T25">
            <v>31.46568634816332</v>
          </cell>
        </row>
        <row r="27">
          <cell r="E27">
            <v>0.77938341900035446</v>
          </cell>
          <cell r="F27">
            <v>0.73713861272997372</v>
          </cell>
          <cell r="G27">
            <v>0.79234629170113036</v>
          </cell>
          <cell r="I27">
            <v>0.68799252624058915</v>
          </cell>
          <cell r="J27">
            <v>0.81763705907352313</v>
          </cell>
          <cell r="K27">
            <v>0.64711301119916032</v>
          </cell>
          <cell r="M27">
            <v>0.76237194641449957</v>
          </cell>
          <cell r="N27">
            <v>0.92596812169742737</v>
          </cell>
          <cell r="O27">
            <v>0.73647098232978814</v>
          </cell>
          <cell r="Q27">
            <v>0.71337620769207988</v>
          </cell>
          <cell r="R27">
            <v>0.74190597545436254</v>
          </cell>
          <cell r="S27">
            <v>0.757974501507232</v>
          </cell>
          <cell r="T27">
            <v>0.75718582740882034</v>
          </cell>
        </row>
        <row r="43">
          <cell r="E43">
            <v>2748557.52</v>
          </cell>
          <cell r="F43">
            <v>2568649.5699999998</v>
          </cell>
          <cell r="G43">
            <v>2900931.39</v>
          </cell>
          <cell r="I43">
            <v>2637695.8299999996</v>
          </cell>
          <cell r="J43">
            <v>2765033.92</v>
          </cell>
          <cell r="K43">
            <v>2459267.6</v>
          </cell>
          <cell r="M43">
            <v>2775111.38</v>
          </cell>
          <cell r="N43">
            <v>3550500.3900000006</v>
          </cell>
          <cell r="O43">
            <v>2685175.0100000002</v>
          </cell>
          <cell r="Q43">
            <v>2704437.1700000004</v>
          </cell>
          <cell r="R43">
            <v>2807459.9800000004</v>
          </cell>
          <cell r="S43">
            <v>2768905.09</v>
          </cell>
        </row>
        <row r="120">
          <cell r="E120">
            <v>1100760.3200000003</v>
          </cell>
          <cell r="F120">
            <v>1072870.1900000002</v>
          </cell>
          <cell r="G120">
            <v>1133921.27</v>
          </cell>
          <cell r="I120">
            <v>1121172.9600000002</v>
          </cell>
          <cell r="J120">
            <v>911426.91</v>
          </cell>
          <cell r="K120">
            <v>1159564.46</v>
          </cell>
          <cell r="M120">
            <v>1075134.7100000002</v>
          </cell>
          <cell r="N120">
            <v>993551.55999999994</v>
          </cell>
          <cell r="O120">
            <v>1110765.7100000002</v>
          </cell>
          <cell r="Q120">
            <v>913129.09000000008</v>
          </cell>
          <cell r="R120">
            <v>1062009.71</v>
          </cell>
          <cell r="S120">
            <v>2658319.9800000004</v>
          </cell>
        </row>
      </sheetData>
      <sheetData sheetId="12">
        <row r="5">
          <cell r="E5">
            <v>16</v>
          </cell>
          <cell r="F5">
            <v>15</v>
          </cell>
          <cell r="G5">
            <v>13</v>
          </cell>
          <cell r="I5">
            <v>18</v>
          </cell>
          <cell r="J5">
            <v>14</v>
          </cell>
          <cell r="K5">
            <v>12</v>
          </cell>
          <cell r="M5">
            <v>14</v>
          </cell>
          <cell r="N5">
            <v>26</v>
          </cell>
          <cell r="O5">
            <v>19</v>
          </cell>
          <cell r="Q5">
            <v>8</v>
          </cell>
          <cell r="R5">
            <v>8</v>
          </cell>
          <cell r="S5">
            <v>26</v>
          </cell>
        </row>
        <row r="18">
          <cell r="E18">
            <v>73460</v>
          </cell>
          <cell r="F18">
            <v>74132</v>
          </cell>
          <cell r="G18">
            <v>74830</v>
          </cell>
          <cell r="I18">
            <v>78318</v>
          </cell>
          <cell r="J18">
            <v>72621</v>
          </cell>
          <cell r="K18">
            <v>76759</v>
          </cell>
          <cell r="M18">
            <v>89326</v>
          </cell>
          <cell r="N18">
            <v>98987</v>
          </cell>
          <cell r="O18">
            <v>90537</v>
          </cell>
          <cell r="Q18">
            <v>72300</v>
          </cell>
          <cell r="R18">
            <v>76501</v>
          </cell>
          <cell r="S18">
            <v>73154</v>
          </cell>
        </row>
        <row r="23">
          <cell r="E23">
            <v>16411</v>
          </cell>
          <cell r="F23">
            <v>12505</v>
          </cell>
          <cell r="G23">
            <v>11702</v>
          </cell>
          <cell r="I23">
            <v>6849</v>
          </cell>
          <cell r="J23">
            <v>15189</v>
          </cell>
          <cell r="K23">
            <v>10596</v>
          </cell>
          <cell r="M23">
            <v>10859</v>
          </cell>
          <cell r="N23">
            <v>3915</v>
          </cell>
          <cell r="O23">
            <v>6887</v>
          </cell>
          <cell r="Q23">
            <v>7649</v>
          </cell>
          <cell r="R23">
            <v>7238</v>
          </cell>
          <cell r="S23">
            <v>7211</v>
          </cell>
        </row>
        <row r="25">
          <cell r="E25">
            <v>18.260617996906678</v>
          </cell>
          <cell r="F25">
            <v>14.43378695014832</v>
          </cell>
          <cell r="G25">
            <v>13.523320852401424</v>
          </cell>
          <cell r="I25">
            <v>8.0384493503749876</v>
          </cell>
          <cell r="J25">
            <v>17.243375791839792</v>
          </cell>
          <cell r="K25">
            <v>12.054881794807619</v>
          </cell>
          <cell r="M25">
            <v>10.763314137319233</v>
          </cell>
          <cell r="N25">
            <v>3.7919879121304869</v>
          </cell>
          <cell r="O25">
            <v>7.0691000164230582</v>
          </cell>
          <cell r="Q25">
            <v>9.5673491851055044</v>
          </cell>
          <cell r="R25">
            <v>8.6435233284371673</v>
          </cell>
          <cell r="S25">
            <v>8.9728115473153736</v>
          </cell>
          <cell r="T25">
            <v>10.937273622056445</v>
          </cell>
        </row>
        <row r="27">
          <cell r="E27">
            <v>0.51147796662094513</v>
          </cell>
          <cell r="F27">
            <v>0.53175525428591919</v>
          </cell>
          <cell r="G27">
            <v>0.51822047396778348</v>
          </cell>
          <cell r="I27">
            <v>0.54080854046327598</v>
          </cell>
          <cell r="J27">
            <v>0.55342092027251533</v>
          </cell>
          <cell r="K27">
            <v>0.52699729151719665</v>
          </cell>
          <cell r="M27">
            <v>0.63210557973322012</v>
          </cell>
          <cell r="N27">
            <v>0.67536570056219636</v>
          </cell>
          <cell r="O27">
            <v>0.63554806781088768</v>
          </cell>
          <cell r="Q27">
            <v>0.48981582789375805</v>
          </cell>
          <cell r="R27">
            <v>0.51757009092877249</v>
          </cell>
          <cell r="S27">
            <v>0.50976621023657709</v>
          </cell>
          <cell r="T27">
            <v>0.55307801137941615</v>
          </cell>
        </row>
        <row r="43">
          <cell r="E43">
            <v>1407792.49</v>
          </cell>
          <cell r="F43">
            <v>1457107.08</v>
          </cell>
          <cell r="G43">
            <v>1490866.17</v>
          </cell>
          <cell r="I43">
            <v>1592445.4900000002</v>
          </cell>
          <cell r="J43">
            <v>1460840.8599999999</v>
          </cell>
          <cell r="K43">
            <v>1511123.8800000001</v>
          </cell>
          <cell r="M43">
            <v>1749213.1700000002</v>
          </cell>
          <cell r="N43">
            <v>1942368.6300000001</v>
          </cell>
          <cell r="O43">
            <v>1794946.0999999999</v>
          </cell>
          <cell r="Q43">
            <v>1428564.8800000001</v>
          </cell>
          <cell r="R43">
            <v>1526188.7900000003</v>
          </cell>
          <cell r="S43">
            <v>1466490.71</v>
          </cell>
        </row>
        <row r="120">
          <cell r="E120">
            <v>732570.8</v>
          </cell>
          <cell r="F120">
            <v>751404.91999999993</v>
          </cell>
          <cell r="G120">
            <v>810446.45000000019</v>
          </cell>
          <cell r="I120">
            <v>712408.17999999993</v>
          </cell>
          <cell r="J120">
            <v>721949.87</v>
          </cell>
          <cell r="K120">
            <v>939110.33</v>
          </cell>
          <cell r="M120">
            <v>748618.3899999999</v>
          </cell>
          <cell r="N120">
            <v>743989.04</v>
          </cell>
          <cell r="O120">
            <v>833724</v>
          </cell>
          <cell r="Q120">
            <v>813486.12000000011</v>
          </cell>
          <cell r="R120">
            <v>779614.11000000022</v>
          </cell>
          <cell r="S120">
            <v>936709.45000000007</v>
          </cell>
        </row>
      </sheetData>
      <sheetData sheetId="13">
        <row r="5">
          <cell r="E5">
            <v>86</v>
          </cell>
          <cell r="F5">
            <v>72</v>
          </cell>
          <cell r="G5">
            <v>84</v>
          </cell>
          <cell r="I5">
            <v>34</v>
          </cell>
          <cell r="J5">
            <v>57</v>
          </cell>
          <cell r="K5">
            <v>45</v>
          </cell>
          <cell r="M5">
            <v>35</v>
          </cell>
          <cell r="N5">
            <v>72</v>
          </cell>
          <cell r="O5">
            <v>105</v>
          </cell>
          <cell r="Q5">
            <v>62</v>
          </cell>
          <cell r="R5">
            <v>43</v>
          </cell>
          <cell r="S5">
            <v>143</v>
          </cell>
        </row>
        <row r="18">
          <cell r="E18">
            <v>224098</v>
          </cell>
          <cell r="F18">
            <v>237799</v>
          </cell>
          <cell r="G18">
            <v>229690</v>
          </cell>
          <cell r="I18">
            <v>231880</v>
          </cell>
          <cell r="J18">
            <v>227977</v>
          </cell>
          <cell r="K18">
            <v>215908</v>
          </cell>
          <cell r="M18">
            <v>244421</v>
          </cell>
          <cell r="N18">
            <v>277355</v>
          </cell>
          <cell r="O18">
            <v>251528</v>
          </cell>
          <cell r="Q18">
            <v>232672</v>
          </cell>
          <cell r="R18">
            <v>232612</v>
          </cell>
          <cell r="S18">
            <v>226976</v>
          </cell>
        </row>
        <row r="23">
          <cell r="E23">
            <v>99424</v>
          </cell>
          <cell r="F23">
            <v>104873</v>
          </cell>
          <cell r="G23">
            <v>93302</v>
          </cell>
          <cell r="I23">
            <v>90574</v>
          </cell>
          <cell r="J23">
            <v>90074</v>
          </cell>
          <cell r="K23">
            <v>93358</v>
          </cell>
          <cell r="M23">
            <v>98348</v>
          </cell>
          <cell r="N23">
            <v>97134</v>
          </cell>
          <cell r="O23">
            <v>91069</v>
          </cell>
          <cell r="Q23">
            <v>81413</v>
          </cell>
          <cell r="R23">
            <v>81938</v>
          </cell>
          <cell r="S23">
            <v>89211</v>
          </cell>
        </row>
        <row r="25">
          <cell r="E25">
            <v>30.731758582105698</v>
          </cell>
          <cell r="F25">
            <v>30.604484755101087</v>
          </cell>
          <cell r="G25">
            <v>28.884279611169585</v>
          </cell>
          <cell r="I25">
            <v>28.087574037894999</v>
          </cell>
          <cell r="J25">
            <v>28.31865640906333</v>
          </cell>
          <cell r="K25">
            <v>30.179542383510807</v>
          </cell>
          <cell r="M25">
            <v>28.692209622223714</v>
          </cell>
          <cell r="N25">
            <v>25.937744499838445</v>
          </cell>
          <cell r="O25">
            <v>26.581960729370078</v>
          </cell>
          <cell r="Q25">
            <v>25.920690259006321</v>
          </cell>
          <cell r="R25">
            <v>26.049276744555716</v>
          </cell>
          <cell r="S25">
            <v>28.214632480146243</v>
          </cell>
          <cell r="T25">
            <v>28.163820663242536</v>
          </cell>
        </row>
        <row r="27">
          <cell r="E27">
            <v>0.58721966954514304</v>
          </cell>
          <cell r="F27">
            <v>0.64040665185484413</v>
          </cell>
          <cell r="G27">
            <v>0.59541585010524567</v>
          </cell>
          <cell r="I27">
            <v>0.59844787583006642</v>
          </cell>
          <cell r="J27">
            <v>0.64915572766878327</v>
          </cell>
          <cell r="K27">
            <v>0.55319890337953825</v>
          </cell>
          <cell r="M27">
            <v>0.64531041674917167</v>
          </cell>
          <cell r="N27">
            <v>0.70598401987461279</v>
          </cell>
          <cell r="O27">
            <v>0.65746062863490817</v>
          </cell>
          <cell r="Q27">
            <v>0.58502267329956537</v>
          </cell>
          <cell r="R27">
            <v>0.58269174165993454</v>
          </cell>
          <cell r="S27">
            <v>0.58351586199804617</v>
          </cell>
          <cell r="T27">
            <v>0.61342925893144729</v>
          </cell>
        </row>
        <row r="43">
          <cell r="E43">
            <v>4398112.7600000007</v>
          </cell>
          <cell r="F43">
            <v>4677238.919999999</v>
          </cell>
          <cell r="G43">
            <v>4582664.9799999995</v>
          </cell>
          <cell r="I43">
            <v>4696123.72</v>
          </cell>
          <cell r="J43">
            <v>4689454.84</v>
          </cell>
          <cell r="K43">
            <v>4352499.71</v>
          </cell>
          <cell r="M43">
            <v>4842333.8600000003</v>
          </cell>
          <cell r="N43">
            <v>5524636.2800000003</v>
          </cell>
          <cell r="O43">
            <v>5151544.71</v>
          </cell>
          <cell r="Q43">
            <v>4716206.82</v>
          </cell>
          <cell r="R43">
            <v>4718384.08</v>
          </cell>
          <cell r="S43">
            <v>4873259.45</v>
          </cell>
        </row>
        <row r="120">
          <cell r="E120">
            <v>1788889.5400000003</v>
          </cell>
          <cell r="F120">
            <v>1657855.9500000002</v>
          </cell>
          <cell r="G120">
            <v>1960599.6800000002</v>
          </cell>
          <cell r="I120">
            <v>1704777.5099999998</v>
          </cell>
          <cell r="J120">
            <v>1709273.5199999998</v>
          </cell>
          <cell r="K120">
            <v>1985332.75</v>
          </cell>
          <cell r="M120">
            <v>1650270.77</v>
          </cell>
          <cell r="N120">
            <v>1740988.1399999997</v>
          </cell>
          <cell r="O120">
            <v>1858752.7800000003</v>
          </cell>
          <cell r="Q120">
            <v>1778745.3599999996</v>
          </cell>
          <cell r="R120">
            <v>2054780.7000000004</v>
          </cell>
          <cell r="S120">
            <v>1848183.54</v>
          </cell>
        </row>
      </sheetData>
      <sheetData sheetId="14">
        <row r="5">
          <cell r="E5">
            <v>6</v>
          </cell>
          <cell r="F5">
            <v>7</v>
          </cell>
          <cell r="G5">
            <v>6</v>
          </cell>
          <cell r="I5">
            <v>4</v>
          </cell>
          <cell r="J5">
            <v>7</v>
          </cell>
          <cell r="K5">
            <v>7</v>
          </cell>
          <cell r="M5">
            <v>1</v>
          </cell>
          <cell r="N5">
            <v>4</v>
          </cell>
          <cell r="O5">
            <v>6</v>
          </cell>
          <cell r="Q5">
            <v>8</v>
          </cell>
          <cell r="R5">
            <v>4</v>
          </cell>
          <cell r="S5">
            <v>2</v>
          </cell>
        </row>
        <row r="18">
          <cell r="E18">
            <v>11804</v>
          </cell>
          <cell r="F18">
            <v>12973</v>
          </cell>
          <cell r="G18">
            <v>12668</v>
          </cell>
          <cell r="I18">
            <v>13161</v>
          </cell>
          <cell r="J18">
            <v>13468</v>
          </cell>
          <cell r="K18">
            <v>11526</v>
          </cell>
          <cell r="M18">
            <v>13757</v>
          </cell>
          <cell r="N18">
            <v>15189</v>
          </cell>
          <cell r="O18">
            <v>13653</v>
          </cell>
          <cell r="Q18">
            <v>12574</v>
          </cell>
          <cell r="R18">
            <v>13521</v>
          </cell>
          <cell r="S18">
            <v>12484</v>
          </cell>
        </row>
        <row r="23">
          <cell r="E23">
            <v>4586</v>
          </cell>
          <cell r="F23">
            <v>4937</v>
          </cell>
          <cell r="G23">
            <v>4782</v>
          </cell>
          <cell r="I23">
            <v>4679</v>
          </cell>
          <cell r="J23">
            <v>4752</v>
          </cell>
          <cell r="K23">
            <v>4334</v>
          </cell>
          <cell r="M23">
            <v>5183</v>
          </cell>
          <cell r="N23">
            <v>5679</v>
          </cell>
          <cell r="O23">
            <v>5067</v>
          </cell>
          <cell r="Q23">
            <v>4711</v>
          </cell>
          <cell r="R23">
            <v>4959</v>
          </cell>
          <cell r="S23">
            <v>4456</v>
          </cell>
        </row>
        <row r="25">
          <cell r="E25">
            <v>27.980475899938988</v>
          </cell>
          <cell r="F25">
            <v>27.565605806811838</v>
          </cell>
          <cell r="G25">
            <v>27.404011461318053</v>
          </cell>
          <cell r="I25">
            <v>26.227578475336323</v>
          </cell>
          <cell r="J25">
            <v>26.081229418221735</v>
          </cell>
          <cell r="K25">
            <v>27.326607818411098</v>
          </cell>
          <cell r="M25">
            <v>27.365364308342134</v>
          </cell>
          <cell r="N25">
            <v>27.159253945480632</v>
          </cell>
          <cell r="O25">
            <v>27.067307692307693</v>
          </cell>
          <cell r="Q25">
            <v>27.254845241538906</v>
          </cell>
          <cell r="R25">
            <v>26.834415584415584</v>
          </cell>
          <cell r="S25">
            <v>26.304604486422669</v>
          </cell>
          <cell r="T25">
            <v>27.041801391053525</v>
          </cell>
        </row>
        <row r="27">
          <cell r="E27">
            <v>0.40789951103201616</v>
          </cell>
          <cell r="F27">
            <v>0.46077073343988634</v>
          </cell>
          <cell r="G27">
            <v>0.43265766150378249</v>
          </cell>
          <cell r="I27">
            <v>0.44736394846867672</v>
          </cell>
          <cell r="J27">
            <v>0.50419287211740038</v>
          </cell>
          <cell r="K27">
            <v>0.38709677419354838</v>
          </cell>
          <cell r="M27">
            <v>0.47544496284776222</v>
          </cell>
          <cell r="N27">
            <v>0.50668846115355104</v>
          </cell>
          <cell r="O27">
            <v>0.46820987654320989</v>
          </cell>
          <cell r="Q27">
            <v>0.41431348644106891</v>
          </cell>
          <cell r="R27">
            <v>0.44280334042901587</v>
          </cell>
          <cell r="S27">
            <v>0.42118758434547909</v>
          </cell>
          <cell r="T27">
            <v>0.44719288612523445</v>
          </cell>
        </row>
        <row r="43">
          <cell r="E43">
            <v>244618.22999999998</v>
          </cell>
          <cell r="F43">
            <v>276141.58999999997</v>
          </cell>
          <cell r="G43">
            <v>276327.40999999997</v>
          </cell>
          <cell r="I43">
            <v>286066.36</v>
          </cell>
          <cell r="J43">
            <v>289980.74</v>
          </cell>
          <cell r="K43">
            <v>253373.61000000002</v>
          </cell>
          <cell r="M43">
            <v>289739.70999999996</v>
          </cell>
          <cell r="N43">
            <v>312115.98000000004</v>
          </cell>
          <cell r="O43">
            <v>288152.74</v>
          </cell>
          <cell r="Q43">
            <v>276568.49999999994</v>
          </cell>
          <cell r="R43">
            <v>287049.59000000003</v>
          </cell>
          <cell r="S43">
            <v>268394.92999999993</v>
          </cell>
        </row>
        <row r="120">
          <cell r="E120">
            <v>267823.04000000004</v>
          </cell>
          <cell r="F120">
            <v>324554.84999999986</v>
          </cell>
          <cell r="G120">
            <v>322720.51999999996</v>
          </cell>
          <cell r="I120">
            <v>279322.45999999996</v>
          </cell>
          <cell r="J120">
            <v>260017.77999999997</v>
          </cell>
          <cell r="K120">
            <v>342091.37</v>
          </cell>
          <cell r="M120">
            <v>290966.01</v>
          </cell>
          <cell r="N120">
            <v>255969.21999999997</v>
          </cell>
          <cell r="O120">
            <v>394288.60000000003</v>
          </cell>
          <cell r="Q120">
            <v>310889.95</v>
          </cell>
          <cell r="R120">
            <v>295680.1700000001</v>
          </cell>
          <cell r="S120">
            <v>678534.12</v>
          </cell>
        </row>
      </sheetData>
      <sheetData sheetId="15">
        <row r="5">
          <cell r="E5">
            <v>138</v>
          </cell>
          <cell r="F5">
            <v>127</v>
          </cell>
          <cell r="G5">
            <v>83</v>
          </cell>
          <cell r="I5">
            <v>114</v>
          </cell>
          <cell r="J5">
            <v>100</v>
          </cell>
          <cell r="K5">
            <v>155</v>
          </cell>
          <cell r="M5">
            <v>99</v>
          </cell>
          <cell r="N5">
            <v>108</v>
          </cell>
          <cell r="O5">
            <v>132</v>
          </cell>
          <cell r="Q5">
            <v>107</v>
          </cell>
          <cell r="R5">
            <v>94</v>
          </cell>
          <cell r="S5">
            <v>87</v>
          </cell>
        </row>
        <row r="18">
          <cell r="E18">
            <v>622263</v>
          </cell>
          <cell r="F18">
            <v>681809</v>
          </cell>
          <cell r="G18">
            <v>660204</v>
          </cell>
          <cell r="I18">
            <v>676157</v>
          </cell>
          <cell r="J18">
            <v>672771</v>
          </cell>
          <cell r="K18">
            <v>644555</v>
          </cell>
          <cell r="M18">
            <v>666626</v>
          </cell>
          <cell r="N18">
            <v>829402</v>
          </cell>
          <cell r="O18">
            <v>720869</v>
          </cell>
          <cell r="Q18">
            <v>695963</v>
          </cell>
          <cell r="R18">
            <v>691750</v>
          </cell>
          <cell r="S18">
            <v>671880</v>
          </cell>
        </row>
        <row r="23">
          <cell r="E23">
            <v>358100</v>
          </cell>
          <cell r="F23">
            <v>203712</v>
          </cell>
          <cell r="G23">
            <v>206874</v>
          </cell>
          <cell r="I23">
            <v>163765</v>
          </cell>
          <cell r="J23">
            <v>135493</v>
          </cell>
          <cell r="K23">
            <v>246570</v>
          </cell>
          <cell r="M23">
            <v>263182</v>
          </cell>
          <cell r="N23">
            <v>120532</v>
          </cell>
          <cell r="O23">
            <v>126969</v>
          </cell>
          <cell r="Q23">
            <v>177545</v>
          </cell>
          <cell r="R23">
            <v>177689</v>
          </cell>
          <cell r="S23">
            <v>197278</v>
          </cell>
        </row>
        <row r="25">
          <cell r="E25">
            <v>36.523709813464919</v>
          </cell>
          <cell r="F25">
            <v>23.00091795015971</v>
          </cell>
          <cell r="G25">
            <v>23.856001881966563</v>
          </cell>
          <cell r="I25">
            <v>19.49242215945543</v>
          </cell>
          <cell r="J25">
            <v>16.762027530733004</v>
          </cell>
          <cell r="K25">
            <v>27.665017334814365</v>
          </cell>
          <cell r="M25">
            <v>28.11827577880771</v>
          </cell>
          <cell r="N25">
            <v>12.687178299632643</v>
          </cell>
          <cell r="O25">
            <v>14.9734480713146</v>
          </cell>
          <cell r="Q25">
            <v>20.323676977793856</v>
          </cell>
          <cell r="R25">
            <v>20.434498605032005</v>
          </cell>
          <cell r="S25">
            <v>22.691829455277848</v>
          </cell>
          <cell r="T25">
            <v>22.389924468543814</v>
          </cell>
        </row>
        <row r="27">
          <cell r="E27">
            <v>0.58609866125523746</v>
          </cell>
          <cell r="F27">
            <v>0.6613405111790096</v>
          </cell>
          <cell r="G27">
            <v>0.61794635636625028</v>
          </cell>
          <cell r="I27">
            <v>0.63155884089159886</v>
          </cell>
          <cell r="J27">
            <v>0.69425686134490205</v>
          </cell>
          <cell r="K27">
            <v>0.59926495198851593</v>
          </cell>
          <cell r="M27">
            <v>0.63879681668128008</v>
          </cell>
          <cell r="N27">
            <v>0.76731969788363119</v>
          </cell>
          <cell r="O27">
            <v>0.68716034907607326</v>
          </cell>
          <cell r="Q27">
            <v>0.64016023253033105</v>
          </cell>
          <cell r="R27">
            <v>0.63494525748441433</v>
          </cell>
          <cell r="S27">
            <v>0.63606026611380129</v>
          </cell>
          <cell r="T27">
            <v>0.64983253546980824</v>
          </cell>
        </row>
        <row r="43">
          <cell r="E43">
            <v>12075647.700000001</v>
          </cell>
          <cell r="F43">
            <v>13279543.079999998</v>
          </cell>
          <cell r="G43">
            <v>12923212.039999999</v>
          </cell>
          <cell r="I43">
            <v>13528390.779999999</v>
          </cell>
          <cell r="J43">
            <v>13409624.67</v>
          </cell>
          <cell r="K43">
            <v>12897012.01</v>
          </cell>
          <cell r="M43">
            <v>13252414.349999998</v>
          </cell>
          <cell r="N43">
            <v>16330255.229999999</v>
          </cell>
          <cell r="O43">
            <v>14367490.750000002</v>
          </cell>
          <cell r="Q43">
            <v>13983412.949999999</v>
          </cell>
          <cell r="R43">
            <v>13791091.68</v>
          </cell>
          <cell r="S43">
            <v>13454618.079999998</v>
          </cell>
        </row>
        <row r="120">
          <cell r="E120">
            <v>5526525.0900000008</v>
          </cell>
          <cell r="F120">
            <v>5338331.6900000004</v>
          </cell>
          <cell r="G120">
            <v>5277282.1100000003</v>
          </cell>
          <cell r="I120">
            <v>4624767.8899999997</v>
          </cell>
          <cell r="J120">
            <v>3613297.5200000005</v>
          </cell>
          <cell r="K120">
            <v>6500492.7299999986</v>
          </cell>
          <cell r="M120">
            <v>5076341.6899999995</v>
          </cell>
          <cell r="N120">
            <v>5406029.4399999995</v>
          </cell>
          <cell r="O120">
            <v>5241447.7300000004</v>
          </cell>
          <cell r="Q120">
            <v>4941228.2</v>
          </cell>
          <cell r="R120">
            <v>4208000.6999999993</v>
          </cell>
          <cell r="S120">
            <v>6029061.0899999999</v>
          </cell>
        </row>
      </sheetData>
      <sheetData sheetId="16">
        <row r="5">
          <cell r="E5">
            <v>15</v>
          </cell>
          <cell r="F5">
            <v>21</v>
          </cell>
          <cell r="G5">
            <v>25</v>
          </cell>
          <cell r="I5">
            <v>32</v>
          </cell>
          <cell r="J5">
            <v>20</v>
          </cell>
          <cell r="K5">
            <v>7</v>
          </cell>
          <cell r="M5">
            <v>20</v>
          </cell>
          <cell r="N5">
            <v>13</v>
          </cell>
          <cell r="O5">
            <v>55</v>
          </cell>
          <cell r="Q5">
            <v>45</v>
          </cell>
          <cell r="R5">
            <v>21</v>
          </cell>
          <cell r="S5">
            <v>20</v>
          </cell>
        </row>
        <row r="18">
          <cell r="E18">
            <v>64706</v>
          </cell>
          <cell r="F18">
            <v>65583</v>
          </cell>
          <cell r="G18">
            <v>64336</v>
          </cell>
          <cell r="I18">
            <v>66727</v>
          </cell>
          <cell r="J18">
            <v>69560</v>
          </cell>
          <cell r="K18">
            <v>63609</v>
          </cell>
          <cell r="M18">
            <v>72155.399999999994</v>
          </cell>
          <cell r="N18">
            <v>87083</v>
          </cell>
          <cell r="O18">
            <v>73727</v>
          </cell>
          <cell r="Q18">
            <v>72621</v>
          </cell>
          <cell r="R18">
            <v>73224.2</v>
          </cell>
          <cell r="S18">
            <v>65631.199999999997</v>
          </cell>
        </row>
        <row r="23">
          <cell r="E23">
            <v>13948</v>
          </cell>
          <cell r="F23">
            <v>12987</v>
          </cell>
          <cell r="G23">
            <v>14137</v>
          </cell>
          <cell r="I23">
            <v>14589</v>
          </cell>
          <cell r="J23">
            <v>14828</v>
          </cell>
          <cell r="K23">
            <v>12977</v>
          </cell>
          <cell r="M23">
            <v>14189.600000000006</v>
          </cell>
          <cell r="N23">
            <v>16272</v>
          </cell>
          <cell r="O23">
            <v>14708</v>
          </cell>
          <cell r="Q23">
            <v>16257</v>
          </cell>
          <cell r="R23">
            <v>15009.800000000003</v>
          </cell>
          <cell r="S23">
            <v>13667.800000000003</v>
          </cell>
        </row>
        <row r="25">
          <cell r="E25">
            <v>17.733363846721083</v>
          </cell>
          <cell r="F25">
            <v>16.529209621993129</v>
          </cell>
          <cell r="G25">
            <v>18.015113478521275</v>
          </cell>
          <cell r="I25">
            <v>17.941118599045698</v>
          </cell>
          <cell r="J25">
            <v>17.571218656681044</v>
          </cell>
          <cell r="K25">
            <v>16.941695605629391</v>
          </cell>
          <cell r="M25">
            <v>16.433609357808795</v>
          </cell>
          <cell r="N25">
            <v>15.743795655749601</v>
          </cell>
          <cell r="O25">
            <v>16.631424209871657</v>
          </cell>
          <cell r="Q25">
            <v>18.291365692297305</v>
          </cell>
          <cell r="R25">
            <v>17.01135616655711</v>
          </cell>
          <cell r="S25">
            <v>17.235778509186751</v>
          </cell>
          <cell r="T25">
            <v>17.141973936960834</v>
          </cell>
        </row>
        <row r="27">
          <cell r="E27">
            <v>0.46695532943638596</v>
          </cell>
          <cell r="F27">
            <v>0.48726178535606818</v>
          </cell>
          <cell r="G27">
            <v>0.46037152588945818</v>
          </cell>
          <cell r="I27">
            <v>0.47463811928726396</v>
          </cell>
          <cell r="J27">
            <v>0.5449189985272459</v>
          </cell>
          <cell r="K27">
            <v>0.44899414131432203</v>
          </cell>
          <cell r="M27">
            <v>0.5248047130700414</v>
          </cell>
          <cell r="N27">
            <v>0.61074660990500373</v>
          </cell>
          <cell r="O27">
            <v>0.53039099312974358</v>
          </cell>
          <cell r="Q27">
            <v>0.50018424324240551</v>
          </cell>
          <cell r="R27">
            <v>0.50081012779432532</v>
          </cell>
          <cell r="S27">
            <v>0.4618337907254943</v>
          </cell>
          <cell r="T27">
            <v>0.4990833175937644</v>
          </cell>
        </row>
        <row r="43">
          <cell r="E43">
            <v>1159221.24</v>
          </cell>
          <cell r="F43">
            <v>1182759.1600000001</v>
          </cell>
          <cell r="G43">
            <v>1183042.26</v>
          </cell>
          <cell r="I43">
            <v>1268747.75</v>
          </cell>
          <cell r="J43">
            <v>1299118.3400000003</v>
          </cell>
          <cell r="K43">
            <v>1171317.5999999999</v>
          </cell>
          <cell r="M43">
            <v>1314897.8999999999</v>
          </cell>
          <cell r="N43">
            <v>1554783.51</v>
          </cell>
          <cell r="O43">
            <v>1370061.29</v>
          </cell>
          <cell r="Q43">
            <v>1354066.84</v>
          </cell>
          <cell r="R43">
            <v>1349607.69</v>
          </cell>
          <cell r="S43">
            <v>1169194.3999999997</v>
          </cell>
        </row>
        <row r="120">
          <cell r="E120">
            <v>592243.51</v>
          </cell>
          <cell r="F120">
            <v>599421.8600000001</v>
          </cell>
          <cell r="G120">
            <v>642047.44000000006</v>
          </cell>
          <cell r="I120">
            <v>511369.91000000003</v>
          </cell>
          <cell r="J120">
            <v>552174.77000000014</v>
          </cell>
          <cell r="K120">
            <v>681071.06999999983</v>
          </cell>
          <cell r="M120">
            <v>652390.77</v>
          </cell>
          <cell r="N120">
            <v>964656.66</v>
          </cell>
          <cell r="O120">
            <v>1429433.9100000001</v>
          </cell>
          <cell r="Q120">
            <v>1134290.7100000004</v>
          </cell>
          <cell r="R120">
            <v>1051857.21</v>
          </cell>
          <cell r="S120">
            <v>1287779.07</v>
          </cell>
        </row>
      </sheetData>
      <sheetData sheetId="17">
        <row r="5">
          <cell r="E5">
            <v>18</v>
          </cell>
          <cell r="F5">
            <v>26</v>
          </cell>
          <cell r="G5">
            <v>26</v>
          </cell>
          <cell r="I5">
            <v>31</v>
          </cell>
          <cell r="J5">
            <v>25</v>
          </cell>
          <cell r="K5">
            <v>15</v>
          </cell>
          <cell r="M5">
            <v>15</v>
          </cell>
          <cell r="N5">
            <v>41</v>
          </cell>
          <cell r="O5">
            <v>45</v>
          </cell>
          <cell r="Q5">
            <v>12</v>
          </cell>
          <cell r="R5">
            <v>29</v>
          </cell>
          <cell r="S5">
            <v>25</v>
          </cell>
        </row>
        <row r="18">
          <cell r="E18">
            <v>88332</v>
          </cell>
          <cell r="F18">
            <v>94025</v>
          </cell>
          <cell r="G18">
            <v>98308</v>
          </cell>
          <cell r="I18">
            <v>105735</v>
          </cell>
          <cell r="J18">
            <v>101630</v>
          </cell>
          <cell r="K18">
            <v>99052</v>
          </cell>
          <cell r="M18">
            <v>115103</v>
          </cell>
          <cell r="N18">
            <v>133235</v>
          </cell>
          <cell r="O18">
            <v>111922</v>
          </cell>
          <cell r="Q18">
            <v>98618</v>
          </cell>
          <cell r="R18">
            <v>101740</v>
          </cell>
          <cell r="S18">
            <v>96545</v>
          </cell>
        </row>
        <row r="23">
          <cell r="E23">
            <v>71373</v>
          </cell>
          <cell r="F23">
            <v>65305</v>
          </cell>
          <cell r="G23">
            <v>57373</v>
          </cell>
          <cell r="I23">
            <v>51075</v>
          </cell>
          <cell r="J23">
            <v>37870</v>
          </cell>
          <cell r="K23">
            <v>72617</v>
          </cell>
          <cell r="M23">
            <v>62406</v>
          </cell>
          <cell r="N23">
            <v>29619</v>
          </cell>
          <cell r="O23">
            <v>42228</v>
          </cell>
          <cell r="Q23">
            <v>65090</v>
          </cell>
          <cell r="R23">
            <v>47606</v>
          </cell>
          <cell r="S23">
            <v>38912</v>
          </cell>
        </row>
        <row r="25">
          <cell r="E25">
            <v>44.690523152061616</v>
          </cell>
          <cell r="F25">
            <v>40.987259147680916</v>
          </cell>
          <cell r="G25">
            <v>36.852923606605813</v>
          </cell>
          <cell r="I25">
            <v>32.571264587717621</v>
          </cell>
          <cell r="J25">
            <v>27.146953405017921</v>
          </cell>
          <cell r="K25">
            <v>42.300590089066752</v>
          </cell>
          <cell r="M25">
            <v>35.156527274673394</v>
          </cell>
          <cell r="N25">
            <v>18.179642041688147</v>
          </cell>
          <cell r="O25">
            <v>27.394096659098281</v>
          </cell>
          <cell r="Q25">
            <v>39.759816258215849</v>
          </cell>
          <cell r="R25">
            <v>31.876314062646472</v>
          </cell>
          <cell r="S25">
            <v>28.726459319193545</v>
          </cell>
          <cell r="T25">
            <v>34.016212842476016</v>
          </cell>
        </row>
        <row r="27">
          <cell r="E27">
            <v>0.4073508727432037</v>
          </cell>
          <cell r="F27">
            <v>0.44674886560710808</v>
          </cell>
          <cell r="G27">
            <v>0.45039423468990386</v>
          </cell>
          <cell r="I27">
            <v>0.48250197363317349</v>
          </cell>
          <cell r="J27">
            <v>0.51157756971710455</v>
          </cell>
          <cell r="K27">
            <v>0.44924088667158002</v>
          </cell>
          <cell r="M27">
            <v>0.53838022404639962</v>
          </cell>
          <cell r="N27">
            <v>0.6007692515804377</v>
          </cell>
          <cell r="O27">
            <v>0.51873377827215428</v>
          </cell>
          <cell r="Q27">
            <v>0.44094889548154592</v>
          </cell>
          <cell r="R27">
            <v>0.45377607796349362</v>
          </cell>
          <cell r="S27">
            <v>0.44345689219604062</v>
          </cell>
          <cell r="T27">
            <v>0.47827294436463053</v>
          </cell>
        </row>
        <row r="43">
          <cell r="E43">
            <v>1671702.8399999999</v>
          </cell>
          <cell r="F43">
            <v>1789306.46</v>
          </cell>
          <cell r="G43">
            <v>1877969.8399999999</v>
          </cell>
          <cell r="I43">
            <v>2047471.7299999997</v>
          </cell>
          <cell r="J43">
            <v>1949361.3699999996</v>
          </cell>
          <cell r="K43">
            <v>1901269.0499999998</v>
          </cell>
          <cell r="M43">
            <v>2412636.17</v>
          </cell>
          <cell r="N43">
            <v>2565175.2800000003</v>
          </cell>
          <cell r="O43">
            <v>2211470.06</v>
          </cell>
          <cell r="Q43">
            <v>1918897.86</v>
          </cell>
          <cell r="R43">
            <v>2008532.77</v>
          </cell>
          <cell r="S43">
            <v>1983040.2000000002</v>
          </cell>
        </row>
        <row r="120">
          <cell r="E120">
            <v>950919.55000000016</v>
          </cell>
          <cell r="F120">
            <v>1051763.8700000001</v>
          </cell>
          <cell r="G120">
            <v>1094033.6200000001</v>
          </cell>
          <cell r="I120">
            <v>968479.99000000011</v>
          </cell>
          <cell r="J120">
            <v>909906.99000000022</v>
          </cell>
          <cell r="K120">
            <v>1132378.93</v>
          </cell>
          <cell r="M120">
            <v>1080161.29</v>
          </cell>
          <cell r="N120">
            <v>1088439.2800000003</v>
          </cell>
          <cell r="O120">
            <v>1219690.3299999998</v>
          </cell>
          <cell r="Q120">
            <v>1103247.8899999999</v>
          </cell>
          <cell r="R120">
            <v>1094615.6400000004</v>
          </cell>
          <cell r="S120">
            <v>2825297.01</v>
          </cell>
        </row>
      </sheetData>
      <sheetData sheetId="18">
        <row r="5">
          <cell r="E5">
            <v>35</v>
          </cell>
          <cell r="F5">
            <v>35</v>
          </cell>
          <cell r="G5">
            <v>38</v>
          </cell>
          <cell r="I5">
            <v>48</v>
          </cell>
          <cell r="J5">
            <v>29</v>
          </cell>
          <cell r="K5">
            <v>25</v>
          </cell>
          <cell r="M5">
            <v>32</v>
          </cell>
          <cell r="N5">
            <v>43</v>
          </cell>
          <cell r="O5">
            <v>44</v>
          </cell>
          <cell r="Q5">
            <v>27</v>
          </cell>
          <cell r="R5">
            <v>21</v>
          </cell>
          <cell r="S5">
            <v>20</v>
          </cell>
        </row>
        <row r="18">
          <cell r="E18">
            <v>187236</v>
          </cell>
          <cell r="F18">
            <v>206438</v>
          </cell>
          <cell r="G18">
            <v>194802</v>
          </cell>
          <cell r="I18">
            <v>196951</v>
          </cell>
          <cell r="J18">
            <v>202944</v>
          </cell>
          <cell r="K18">
            <v>193157</v>
          </cell>
          <cell r="M18">
            <v>194205</v>
          </cell>
          <cell r="N18">
            <v>254792</v>
          </cell>
          <cell r="O18">
            <v>210142</v>
          </cell>
          <cell r="Q18">
            <v>207538</v>
          </cell>
          <cell r="R18">
            <v>199666</v>
          </cell>
          <cell r="S18">
            <v>195231</v>
          </cell>
        </row>
        <row r="23">
          <cell r="E23">
            <v>80794</v>
          </cell>
          <cell r="F23">
            <v>68812</v>
          </cell>
          <cell r="G23">
            <v>92515</v>
          </cell>
          <cell r="I23">
            <v>87112</v>
          </cell>
          <cell r="J23">
            <v>51271</v>
          </cell>
          <cell r="K23">
            <v>101211</v>
          </cell>
          <cell r="M23">
            <v>106015</v>
          </cell>
          <cell r="N23">
            <v>96618</v>
          </cell>
          <cell r="O23">
            <v>98738</v>
          </cell>
          <cell r="Q23">
            <v>98880</v>
          </cell>
          <cell r="R23">
            <v>101023</v>
          </cell>
          <cell r="S23">
            <v>97674</v>
          </cell>
        </row>
        <row r="25">
          <cell r="E25">
            <v>30.1436406372421</v>
          </cell>
          <cell r="F25">
            <v>24.9995458723429</v>
          </cell>
          <cell r="G25">
            <v>32.199514127204004</v>
          </cell>
          <cell r="I25">
            <v>30.666328714655851</v>
          </cell>
          <cell r="J25">
            <v>20.073605700526596</v>
          </cell>
          <cell r="K25">
            <v>34.351549215464665</v>
          </cell>
          <cell r="M25">
            <v>35.304558638902115</v>
          </cell>
          <cell r="N25">
            <v>27.492893301349632</v>
          </cell>
          <cell r="O25">
            <v>31.965321100323415</v>
          </cell>
          <cell r="Q25">
            <v>32.26953942151107</v>
          </cell>
          <cell r="R25">
            <v>33.597060095114571</v>
          </cell>
          <cell r="S25">
            <v>33.346648230654992</v>
          </cell>
          <cell r="T25">
            <v>30.654201843002678</v>
          </cell>
        </row>
        <row r="27">
          <cell r="E27">
            <v>0.54748649091206814</v>
          </cell>
          <cell r="F27">
            <v>0.62220413822204135</v>
          </cell>
          <cell r="G27">
            <v>0.56686080771015901</v>
          </cell>
          <cell r="I27">
            <v>0.57133615688094685</v>
          </cell>
          <cell r="J27">
            <v>0.64978259895109602</v>
          </cell>
          <cell r="K27">
            <v>0.55762224518900438</v>
          </cell>
          <cell r="M27">
            <v>0.57824921840107191</v>
          </cell>
          <cell r="N27">
            <v>0.73218090723741025</v>
          </cell>
          <cell r="O27">
            <v>0.6232800937254378</v>
          </cell>
          <cell r="Q27">
            <v>0.59721446864838423</v>
          </cell>
          <cell r="R27">
            <v>0.57553737017937801</v>
          </cell>
          <cell r="S27">
            <v>0.58073353560592544</v>
          </cell>
          <cell r="T27">
            <v>0.60211668573618504</v>
          </cell>
        </row>
        <row r="43">
          <cell r="E43">
            <v>3742824.5</v>
          </cell>
          <cell r="F43">
            <v>4106131.1299999994</v>
          </cell>
          <cell r="G43">
            <v>3974138.55</v>
          </cell>
          <cell r="I43">
            <v>4057571.0199999996</v>
          </cell>
          <cell r="J43">
            <v>4157682.1400000006</v>
          </cell>
          <cell r="K43">
            <v>3978623.16</v>
          </cell>
          <cell r="M43">
            <v>4015689.0399999996</v>
          </cell>
          <cell r="N43">
            <v>5175687.16</v>
          </cell>
          <cell r="O43">
            <v>4286939.43</v>
          </cell>
          <cell r="Q43">
            <v>4295366.45</v>
          </cell>
          <cell r="R43">
            <v>4075710.35</v>
          </cell>
          <cell r="S43">
            <v>3991032.79</v>
          </cell>
        </row>
        <row r="120">
          <cell r="E120">
            <v>1474356.4999999998</v>
          </cell>
          <cell r="F120">
            <v>1528916.04</v>
          </cell>
          <cell r="G120">
            <v>1691328.47</v>
          </cell>
          <cell r="I120">
            <v>1434587.3399999999</v>
          </cell>
          <cell r="J120">
            <v>1487605.0000000002</v>
          </cell>
          <cell r="K120">
            <v>1715195.82</v>
          </cell>
          <cell r="M120">
            <v>1510681.8000000003</v>
          </cell>
          <cell r="N120">
            <v>1505306.69</v>
          </cell>
          <cell r="O120">
            <v>1898625.8499999999</v>
          </cell>
          <cell r="Q120">
            <v>1595245.4</v>
          </cell>
          <cell r="R120">
            <v>1500103.53</v>
          </cell>
          <cell r="S120">
            <v>2804970.8100000005</v>
          </cell>
        </row>
      </sheetData>
      <sheetData sheetId="19">
        <row r="5">
          <cell r="E5">
            <v>6</v>
          </cell>
          <cell r="F5">
            <v>15</v>
          </cell>
          <cell r="G5">
            <v>15</v>
          </cell>
          <cell r="I5">
            <v>38</v>
          </cell>
          <cell r="J5">
            <v>12</v>
          </cell>
          <cell r="K5">
            <v>10</v>
          </cell>
          <cell r="M5">
            <v>24</v>
          </cell>
          <cell r="N5">
            <v>5</v>
          </cell>
          <cell r="O5">
            <v>7</v>
          </cell>
          <cell r="Q5">
            <v>5</v>
          </cell>
          <cell r="R5">
            <v>4</v>
          </cell>
          <cell r="S5">
            <v>6</v>
          </cell>
        </row>
        <row r="18">
          <cell r="E18">
            <v>83812</v>
          </cell>
          <cell r="F18">
            <v>88189</v>
          </cell>
          <cell r="G18">
            <v>81105</v>
          </cell>
          <cell r="I18">
            <v>83067</v>
          </cell>
          <cell r="J18">
            <v>83424</v>
          </cell>
          <cell r="K18">
            <v>78192</v>
          </cell>
          <cell r="M18">
            <v>86201</v>
          </cell>
          <cell r="N18">
            <v>116719</v>
          </cell>
          <cell r="O18">
            <v>88741</v>
          </cell>
          <cell r="Q18">
            <v>95533</v>
          </cell>
          <cell r="R18">
            <v>87690</v>
          </cell>
          <cell r="S18">
            <v>83011</v>
          </cell>
        </row>
        <row r="23">
          <cell r="E23">
            <v>41825</v>
          </cell>
          <cell r="F23">
            <v>40392</v>
          </cell>
          <cell r="G23">
            <v>39224</v>
          </cell>
          <cell r="I23">
            <v>37775</v>
          </cell>
          <cell r="J23">
            <v>33064</v>
          </cell>
          <cell r="K23">
            <v>35529</v>
          </cell>
          <cell r="M23">
            <v>35640</v>
          </cell>
          <cell r="N23">
            <v>30316</v>
          </cell>
          <cell r="O23">
            <v>38128</v>
          </cell>
          <cell r="Q23">
            <v>43272</v>
          </cell>
          <cell r="R23">
            <v>39715</v>
          </cell>
          <cell r="S23">
            <v>36433</v>
          </cell>
        </row>
        <row r="25">
          <cell r="E25">
            <v>33.288762605159064</v>
          </cell>
          <cell r="F25">
            <v>31.412195634084316</v>
          </cell>
          <cell r="G25">
            <v>32.595941296724121</v>
          </cell>
          <cell r="I25">
            <v>31.258274857672447</v>
          </cell>
          <cell r="J25">
            <v>28.372104996696329</v>
          </cell>
          <cell r="K25">
            <v>31.237031826973801</v>
          </cell>
          <cell r="M25">
            <v>29.220539645319711</v>
          </cell>
          <cell r="N25">
            <v>20.601966687280413</v>
          </cell>
          <cell r="O25">
            <v>30.046178820785197</v>
          </cell>
          <cell r="Q25">
            <v>31.171974614060236</v>
          </cell>
          <cell r="R25">
            <v>31.170044108182775</v>
          </cell>
          <cell r="S25">
            <v>30.499861870359052</v>
          </cell>
          <cell r="T25">
            <v>29.940008929335519</v>
          </cell>
        </row>
        <row r="27">
          <cell r="E27">
            <v>0.47490126527767546</v>
          </cell>
          <cell r="F27">
            <v>0.51708589856347109</v>
          </cell>
          <cell r="G27">
            <v>0.45936095559312529</v>
          </cell>
          <cell r="I27">
            <v>0.46866298997136691</v>
          </cell>
          <cell r="J27">
            <v>0.51915465611231426</v>
          </cell>
          <cell r="K27">
            <v>0.43904657626547627</v>
          </cell>
          <cell r="M27">
            <v>0.4991950428538337</v>
          </cell>
          <cell r="N27">
            <v>0.65293141979676828</v>
          </cell>
          <cell r="O27">
            <v>0.51270185169136551</v>
          </cell>
          <cell r="Q27">
            <v>0.53423067997215135</v>
          </cell>
          <cell r="R27">
            <v>0.49083978438649223</v>
          </cell>
          <cell r="S27">
            <v>0.48013765978367751</v>
          </cell>
          <cell r="T27">
            <v>0.50418982506874388</v>
          </cell>
        </row>
        <row r="43">
          <cell r="E43">
            <v>1592675.24</v>
          </cell>
          <cell r="F43">
            <v>1707084.86</v>
          </cell>
          <cell r="G43">
            <v>1649133.1</v>
          </cell>
          <cell r="I43">
            <v>1704161.6</v>
          </cell>
          <cell r="J43">
            <v>1663975.8599999999</v>
          </cell>
          <cell r="K43">
            <v>1587098.14</v>
          </cell>
          <cell r="M43">
            <v>1742468.1800000002</v>
          </cell>
          <cell r="N43">
            <v>2255772.17</v>
          </cell>
          <cell r="O43">
            <v>1750210.25</v>
          </cell>
          <cell r="Q43">
            <v>1956832.9</v>
          </cell>
          <cell r="R43">
            <v>1719587.74</v>
          </cell>
          <cell r="S43">
            <v>1674905</v>
          </cell>
        </row>
        <row r="120">
          <cell r="E120">
            <v>946301.92000000016</v>
          </cell>
          <cell r="F120">
            <v>907338.2699999999</v>
          </cell>
          <cell r="G120">
            <v>962089.58999999985</v>
          </cell>
          <cell r="I120">
            <v>959916.05999999994</v>
          </cell>
          <cell r="J120">
            <v>850639.57999999984</v>
          </cell>
          <cell r="K120">
            <v>1015083.3899999999</v>
          </cell>
          <cell r="M120">
            <v>944844.66999999993</v>
          </cell>
          <cell r="N120">
            <v>939686.11</v>
          </cell>
          <cell r="O120">
            <v>1090007.4399999997</v>
          </cell>
          <cell r="Q120">
            <v>960369.67999999993</v>
          </cell>
          <cell r="R120">
            <v>968800.58000000007</v>
          </cell>
          <cell r="S120">
            <v>1861629.5</v>
          </cell>
        </row>
      </sheetData>
      <sheetData sheetId="20">
        <row r="5">
          <cell r="E5">
            <v>12</v>
          </cell>
          <cell r="F5">
            <v>5</v>
          </cell>
          <cell r="G5">
            <v>9</v>
          </cell>
          <cell r="I5">
            <v>10</v>
          </cell>
          <cell r="J5">
            <v>8</v>
          </cell>
          <cell r="K5">
            <v>13</v>
          </cell>
          <cell r="M5">
            <v>19</v>
          </cell>
          <cell r="N5">
            <v>10</v>
          </cell>
          <cell r="O5">
            <v>13</v>
          </cell>
          <cell r="Q5">
            <v>17</v>
          </cell>
          <cell r="R5">
            <v>6</v>
          </cell>
          <cell r="S5">
            <v>11</v>
          </cell>
        </row>
        <row r="18">
          <cell r="E18">
            <v>51274</v>
          </cell>
          <cell r="F18">
            <v>52713</v>
          </cell>
          <cell r="G18">
            <v>53270</v>
          </cell>
          <cell r="I18">
            <v>53011</v>
          </cell>
          <cell r="J18">
            <v>51853</v>
          </cell>
          <cell r="K18">
            <v>49036</v>
          </cell>
          <cell r="M18">
            <v>56382</v>
          </cell>
          <cell r="N18">
            <v>69406</v>
          </cell>
          <cell r="O18">
            <v>61529</v>
          </cell>
          <cell r="Q18">
            <v>55389</v>
          </cell>
          <cell r="R18">
            <v>54216</v>
          </cell>
          <cell r="S18">
            <v>52366</v>
          </cell>
        </row>
        <row r="23">
          <cell r="E23">
            <v>31001</v>
          </cell>
          <cell r="F23">
            <v>24504</v>
          </cell>
          <cell r="G23">
            <v>20560</v>
          </cell>
          <cell r="I23">
            <v>26984</v>
          </cell>
          <cell r="J23">
            <v>18862</v>
          </cell>
          <cell r="K23">
            <v>17282</v>
          </cell>
          <cell r="M23">
            <v>30652</v>
          </cell>
          <cell r="N23">
            <v>11837</v>
          </cell>
          <cell r="O23">
            <v>11328</v>
          </cell>
          <cell r="Q23">
            <v>19344</v>
          </cell>
          <cell r="R23">
            <v>17697</v>
          </cell>
          <cell r="S23">
            <v>17577</v>
          </cell>
        </row>
        <row r="25">
          <cell r="E25">
            <v>37.67973260407171</v>
          </cell>
          <cell r="F25">
            <v>31.733944597692219</v>
          </cell>
          <cell r="G25">
            <v>27.847758363808751</v>
          </cell>
          <cell r="I25">
            <v>33.729578380270247</v>
          </cell>
          <cell r="J25">
            <v>26.673265926606803</v>
          </cell>
          <cell r="K25">
            <v>26.031812978249082</v>
          </cell>
          <cell r="M25">
            <v>35.126803497553318</v>
          </cell>
          <cell r="N25">
            <v>14.55339029937911</v>
          </cell>
          <cell r="O25">
            <v>15.5256773981333</v>
          </cell>
          <cell r="Q25">
            <v>25.884147565332583</v>
          </cell>
          <cell r="R25">
            <v>24.535888086292235</v>
          </cell>
          <cell r="S25">
            <v>25.011027790030877</v>
          </cell>
          <cell r="T25">
            <v>27.238148455322829</v>
          </cell>
        </row>
        <row r="27">
          <cell r="E27">
            <v>0.48130365197148262</v>
          </cell>
          <cell r="F27">
            <v>0.51026571801945697</v>
          </cell>
          <cell r="G27">
            <v>0.49822763026216105</v>
          </cell>
          <cell r="I27">
            <v>0.49515918866787784</v>
          </cell>
          <cell r="J27">
            <v>0.53553870941088988</v>
          </cell>
          <cell r="K27">
            <v>0.45624645272942116</v>
          </cell>
          <cell r="M27">
            <v>0.54005747126436776</v>
          </cell>
          <cell r="N27">
            <v>0.64262434724639828</v>
          </cell>
          <cell r="O27">
            <v>0.58876608774699779</v>
          </cell>
          <cell r="Q27">
            <v>0.51130116911829193</v>
          </cell>
          <cell r="R27">
            <v>0.4989738162072615</v>
          </cell>
          <cell r="S27">
            <v>0.49694899169632267</v>
          </cell>
          <cell r="T27">
            <v>0.52085157057121001</v>
          </cell>
        </row>
        <row r="43">
          <cell r="E43">
            <v>990749.51000000013</v>
          </cell>
          <cell r="F43">
            <v>1010310.47</v>
          </cell>
          <cell r="G43">
            <v>1035899.37</v>
          </cell>
          <cell r="I43">
            <v>1042838.1100000001</v>
          </cell>
          <cell r="J43">
            <v>1026712.16</v>
          </cell>
          <cell r="K43">
            <v>980511.88</v>
          </cell>
          <cell r="M43">
            <v>1121844.7999999998</v>
          </cell>
          <cell r="N43">
            <v>1357569.62</v>
          </cell>
          <cell r="O43">
            <v>1211193.3900000001</v>
          </cell>
          <cell r="Q43">
            <v>1115966.42</v>
          </cell>
          <cell r="R43">
            <v>1076101.6399999999</v>
          </cell>
          <cell r="S43">
            <v>1037623.0600000002</v>
          </cell>
        </row>
        <row r="120">
          <cell r="E120">
            <v>779098.78000000014</v>
          </cell>
          <cell r="F120">
            <v>718099.39</v>
          </cell>
          <cell r="G120">
            <v>729827.89000000013</v>
          </cell>
          <cell r="I120">
            <v>646545.75</v>
          </cell>
          <cell r="J120">
            <v>624760.83000000007</v>
          </cell>
          <cell r="K120">
            <v>750574.77</v>
          </cell>
          <cell r="M120">
            <v>699019.45000000019</v>
          </cell>
          <cell r="N120">
            <v>638468.52</v>
          </cell>
          <cell r="O120">
            <v>745441.86</v>
          </cell>
          <cell r="Q120">
            <v>714885.16</v>
          </cell>
          <cell r="R120">
            <v>688416.34000000008</v>
          </cell>
          <cell r="S120">
            <v>880604.51</v>
          </cell>
        </row>
      </sheetData>
      <sheetData sheetId="21">
        <row r="5">
          <cell r="E5">
            <v>37</v>
          </cell>
          <cell r="F5">
            <v>13</v>
          </cell>
          <cell r="G5">
            <v>28</v>
          </cell>
          <cell r="I5">
            <v>17</v>
          </cell>
          <cell r="J5">
            <v>45</v>
          </cell>
          <cell r="K5">
            <v>28</v>
          </cell>
          <cell r="M5">
            <v>37</v>
          </cell>
          <cell r="N5">
            <v>40</v>
          </cell>
          <cell r="O5">
            <v>53</v>
          </cell>
          <cell r="Q5">
            <v>81</v>
          </cell>
          <cell r="R5">
            <v>35</v>
          </cell>
          <cell r="S5">
            <v>67</v>
          </cell>
        </row>
        <row r="18">
          <cell r="E18">
            <v>251877</v>
          </cell>
          <cell r="F18">
            <v>270000</v>
          </cell>
          <cell r="G18">
            <v>257065</v>
          </cell>
          <cell r="I18">
            <v>262057</v>
          </cell>
          <cell r="J18">
            <v>271359</v>
          </cell>
          <cell r="K18">
            <v>247480</v>
          </cell>
          <cell r="M18">
            <v>278695</v>
          </cell>
          <cell r="N18">
            <v>293693</v>
          </cell>
          <cell r="O18">
            <v>285738</v>
          </cell>
          <cell r="Q18">
            <v>268148</v>
          </cell>
          <cell r="R18">
            <v>268839</v>
          </cell>
          <cell r="S18">
            <v>268667</v>
          </cell>
        </row>
        <row r="23">
          <cell r="E23">
            <v>104696</v>
          </cell>
          <cell r="F23">
            <v>106919</v>
          </cell>
          <cell r="G23">
            <v>122294</v>
          </cell>
          <cell r="I23">
            <v>123193</v>
          </cell>
          <cell r="J23">
            <v>99099</v>
          </cell>
          <cell r="K23">
            <v>132133</v>
          </cell>
          <cell r="M23">
            <v>137799</v>
          </cell>
          <cell r="N23">
            <v>141299</v>
          </cell>
          <cell r="O23">
            <v>90364</v>
          </cell>
          <cell r="Q23">
            <v>108709</v>
          </cell>
          <cell r="R23">
            <v>104786</v>
          </cell>
          <cell r="S23">
            <v>103898</v>
          </cell>
        </row>
        <row r="25">
          <cell r="E25">
            <v>29.325789193580011</v>
          </cell>
          <cell r="F25">
            <v>28.325990372464293</v>
          </cell>
          <cell r="G25">
            <v>32.186104290199729</v>
          </cell>
          <cell r="I25">
            <v>31.905531469654353</v>
          </cell>
          <cell r="J25">
            <v>26.708801056504104</v>
          </cell>
          <cell r="K25">
            <v>34.561381482237117</v>
          </cell>
          <cell r="M25">
            <v>32.709211104121913</v>
          </cell>
          <cell r="N25">
            <v>32.264833822370903</v>
          </cell>
          <cell r="O25">
            <v>23.892230609573918</v>
          </cell>
          <cell r="Q25">
            <v>28.773229084229499</v>
          </cell>
          <cell r="R25">
            <v>28.015324932960102</v>
          </cell>
          <cell r="S25">
            <v>27.859098356040231</v>
          </cell>
          <cell r="T25">
            <v>29.791047233441976</v>
          </cell>
        </row>
        <row r="27">
          <cell r="E27">
            <v>0.62282507501659823</v>
          </cell>
          <cell r="F27">
            <v>0.68881065360477578</v>
          </cell>
          <cell r="G27">
            <v>0.63373476154671071</v>
          </cell>
          <cell r="I27">
            <v>0.64515390467093225</v>
          </cell>
          <cell r="J27">
            <v>0.73822310002611646</v>
          </cell>
          <cell r="K27">
            <v>0.60653592208263285</v>
          </cell>
          <cell r="M27">
            <v>0.70417535215715998</v>
          </cell>
          <cell r="N27">
            <v>0.71634098838875537</v>
          </cell>
          <cell r="O27">
            <v>0.71794369275995928</v>
          </cell>
          <cell r="Q27">
            <v>0.64883437601702487</v>
          </cell>
          <cell r="R27">
            <v>0.64780950223736555</v>
          </cell>
          <cell r="S27">
            <v>0.66665922259029042</v>
          </cell>
          <cell r="T27">
            <v>0.66670416977325442</v>
          </cell>
        </row>
        <row r="43">
          <cell r="E43">
            <v>4864564.1100000003</v>
          </cell>
          <cell r="F43">
            <v>5217612.88</v>
          </cell>
          <cell r="G43">
            <v>5120066.3499999996</v>
          </cell>
          <cell r="I43">
            <v>5267650.99</v>
          </cell>
          <cell r="J43">
            <v>5428899.3600000003</v>
          </cell>
          <cell r="K43">
            <v>5335301.18</v>
          </cell>
          <cell r="M43">
            <v>5516317.7299999995</v>
          </cell>
          <cell r="N43">
            <v>5927353.6100000003</v>
          </cell>
          <cell r="O43">
            <v>5702294.8700000001</v>
          </cell>
          <cell r="Q43">
            <v>5448979.8799999999</v>
          </cell>
          <cell r="R43">
            <v>5508194.6600000001</v>
          </cell>
          <cell r="S43">
            <v>5463827.7999999998</v>
          </cell>
        </row>
        <row r="120">
          <cell r="E120">
            <v>1742379.9500000002</v>
          </cell>
          <cell r="F120">
            <v>1566527.48</v>
          </cell>
          <cell r="G120">
            <v>1675933.82</v>
          </cell>
          <cell r="I120">
            <v>1626858.3900000004</v>
          </cell>
          <cell r="J120">
            <v>1434112.1500000001</v>
          </cell>
          <cell r="K120">
            <v>1806824.1</v>
          </cell>
          <cell r="M120">
            <v>1649991.87</v>
          </cell>
          <cell r="N120">
            <v>1807304.45</v>
          </cell>
          <cell r="O120">
            <v>1885214.7099999995</v>
          </cell>
          <cell r="Q120">
            <v>1571075.73</v>
          </cell>
          <cell r="R120">
            <v>2109337.4299999997</v>
          </cell>
          <cell r="S120">
            <v>2063332.87</v>
          </cell>
        </row>
      </sheetData>
      <sheetData sheetId="22">
        <row r="5">
          <cell r="E5">
            <v>51</v>
          </cell>
          <cell r="F5">
            <v>24</v>
          </cell>
          <cell r="G5">
            <v>29</v>
          </cell>
          <cell r="I5">
            <v>13</v>
          </cell>
          <cell r="J5">
            <v>17</v>
          </cell>
          <cell r="K5">
            <v>38</v>
          </cell>
          <cell r="M5">
            <v>25</v>
          </cell>
          <cell r="N5">
            <v>19</v>
          </cell>
          <cell r="O5">
            <v>10</v>
          </cell>
          <cell r="Q5">
            <v>21</v>
          </cell>
          <cell r="R5">
            <v>14</v>
          </cell>
          <cell r="S5">
            <v>20</v>
          </cell>
        </row>
        <row r="18">
          <cell r="E18">
            <v>63277</v>
          </cell>
          <cell r="F18">
            <v>65743</v>
          </cell>
          <cell r="G18">
            <v>63872</v>
          </cell>
          <cell r="I18">
            <v>65061</v>
          </cell>
          <cell r="J18">
            <v>65293</v>
          </cell>
          <cell r="K18">
            <v>65254</v>
          </cell>
          <cell r="M18">
            <v>61823</v>
          </cell>
          <cell r="N18">
            <v>81689</v>
          </cell>
          <cell r="O18">
            <v>73690</v>
          </cell>
          <cell r="Q18">
            <v>74172</v>
          </cell>
          <cell r="R18">
            <v>71069</v>
          </cell>
          <cell r="S18">
            <v>71620</v>
          </cell>
        </row>
        <row r="23">
          <cell r="E23">
            <v>11111</v>
          </cell>
          <cell r="F23">
            <v>11535</v>
          </cell>
          <cell r="G23">
            <v>11106</v>
          </cell>
          <cell r="I23">
            <v>11236</v>
          </cell>
          <cell r="J23">
            <v>11247</v>
          </cell>
          <cell r="K23">
            <v>11145</v>
          </cell>
          <cell r="M23">
            <v>11340</v>
          </cell>
          <cell r="N23">
            <v>12485</v>
          </cell>
          <cell r="O23">
            <v>12486</v>
          </cell>
          <cell r="Q23">
            <v>12487</v>
          </cell>
          <cell r="R23">
            <v>11897</v>
          </cell>
          <cell r="S23">
            <v>12009</v>
          </cell>
        </row>
        <row r="25">
          <cell r="E25">
            <v>14.916096120284601</v>
          </cell>
          <cell r="F25">
            <v>14.894441216347085</v>
          </cell>
          <cell r="G25">
            <v>14.792812712282057</v>
          </cell>
          <cell r="I25">
            <v>14.705458923920583</v>
          </cell>
          <cell r="J25">
            <v>14.6818092813785</v>
          </cell>
          <cell r="K25">
            <v>14.560062708210856</v>
          </cell>
          <cell r="M25">
            <v>15.384615384615385</v>
          </cell>
          <cell r="N25">
            <v>13.183181280621726</v>
          </cell>
          <cell r="O25">
            <v>14.442195361748887</v>
          </cell>
          <cell r="Q25">
            <v>14.367406111929307</v>
          </cell>
          <cell r="R25">
            <v>14.334598469787336</v>
          </cell>
          <cell r="S25">
            <v>14.355731414294766</v>
          </cell>
          <cell r="T25">
            <v>14.516506769962218</v>
          </cell>
        </row>
        <row r="27">
          <cell r="E27">
            <v>0.48547830857107782</v>
          </cell>
          <cell r="F27">
            <v>0.51703039597341827</v>
          </cell>
          <cell r="G27">
            <v>0.48343197953406702</v>
          </cell>
          <cell r="I27">
            <v>0.49030298691364815</v>
          </cell>
          <cell r="J27">
            <v>0.54312166231346393</v>
          </cell>
          <cell r="K27">
            <v>0.48743029800520643</v>
          </cell>
          <cell r="M27">
            <v>0.47401188422465018</v>
          </cell>
          <cell r="N27">
            <v>0.60341860138723713</v>
          </cell>
          <cell r="O27">
            <v>0.56112697506186937</v>
          </cell>
          <cell r="Q27">
            <v>0.54520796656951642</v>
          </cell>
          <cell r="R27">
            <v>0.52073785056144783</v>
          </cell>
          <cell r="S27">
            <v>0.54042633465383894</v>
          </cell>
          <cell r="T27">
            <v>0.52360531140194533</v>
          </cell>
        </row>
        <row r="43">
          <cell r="E43">
            <v>1320122.2599999998</v>
          </cell>
          <cell r="F43">
            <v>1355796.3099999998</v>
          </cell>
          <cell r="G43">
            <v>1384997.4900000002</v>
          </cell>
          <cell r="I43">
            <v>1341886.43</v>
          </cell>
          <cell r="J43">
            <v>1371481.41</v>
          </cell>
          <cell r="K43">
            <v>1436693.48</v>
          </cell>
          <cell r="M43">
            <v>1302044.7700000003</v>
          </cell>
          <cell r="N43">
            <v>1646477.1400000001</v>
          </cell>
          <cell r="O43">
            <v>1504070.69</v>
          </cell>
          <cell r="Q43">
            <v>1546957.29</v>
          </cell>
          <cell r="R43">
            <v>1464700.56</v>
          </cell>
          <cell r="S43">
            <v>1501091.06</v>
          </cell>
        </row>
        <row r="120">
          <cell r="E120">
            <v>682411.91</v>
          </cell>
          <cell r="F120">
            <v>699290.70999999985</v>
          </cell>
          <cell r="G120">
            <v>706042.99999999988</v>
          </cell>
          <cell r="I120">
            <v>674856.12999999989</v>
          </cell>
          <cell r="J120">
            <v>635202.69999999995</v>
          </cell>
          <cell r="K120">
            <v>710586.16999999993</v>
          </cell>
          <cell r="M120">
            <v>666127.93999999983</v>
          </cell>
          <cell r="N120">
            <v>670938.00999999989</v>
          </cell>
          <cell r="O120">
            <v>805417.5</v>
          </cell>
          <cell r="Q120">
            <v>705266.35999999987</v>
          </cell>
          <cell r="R120">
            <v>735255.11</v>
          </cell>
          <cell r="S120">
            <v>749547.0900000002</v>
          </cell>
        </row>
      </sheetData>
      <sheetData sheetId="23">
        <row r="5">
          <cell r="E5">
            <v>70</v>
          </cell>
          <cell r="F5">
            <v>125</v>
          </cell>
          <cell r="G5">
            <v>65</v>
          </cell>
          <cell r="I5">
            <v>92</v>
          </cell>
          <cell r="J5">
            <v>93</v>
          </cell>
          <cell r="K5">
            <v>73</v>
          </cell>
          <cell r="M5">
            <v>72</v>
          </cell>
          <cell r="N5">
            <v>93</v>
          </cell>
          <cell r="O5">
            <v>91</v>
          </cell>
          <cell r="Q5">
            <v>64</v>
          </cell>
          <cell r="R5">
            <v>87</v>
          </cell>
          <cell r="S5">
            <v>68</v>
          </cell>
        </row>
        <row r="18">
          <cell r="E18">
            <v>313495</v>
          </cell>
          <cell r="F18">
            <v>331695</v>
          </cell>
          <cell r="G18">
            <v>324385</v>
          </cell>
          <cell r="I18">
            <v>318161</v>
          </cell>
          <cell r="J18">
            <v>327495</v>
          </cell>
          <cell r="K18">
            <v>301047</v>
          </cell>
          <cell r="M18">
            <v>342366</v>
          </cell>
          <cell r="N18">
            <v>403201</v>
          </cell>
          <cell r="O18">
            <v>368015</v>
          </cell>
          <cell r="Q18">
            <v>345892</v>
          </cell>
          <cell r="R18">
            <v>353006</v>
          </cell>
          <cell r="S18">
            <v>334253</v>
          </cell>
        </row>
        <row r="23">
          <cell r="E23">
            <v>163160</v>
          </cell>
          <cell r="F23">
            <v>95890</v>
          </cell>
          <cell r="G23">
            <v>104849</v>
          </cell>
          <cell r="I23">
            <v>134040</v>
          </cell>
          <cell r="J23">
            <v>91783</v>
          </cell>
          <cell r="K23">
            <v>118685</v>
          </cell>
          <cell r="M23">
            <v>172586</v>
          </cell>
          <cell r="N23">
            <v>115893</v>
          </cell>
          <cell r="O23">
            <v>104779</v>
          </cell>
          <cell r="Q23">
            <v>160726</v>
          </cell>
          <cell r="R23">
            <v>117113</v>
          </cell>
          <cell r="S23">
            <v>121975</v>
          </cell>
        </row>
        <row r="25">
          <cell r="E25">
            <v>34.195199342754691</v>
          </cell>
          <cell r="F25">
            <v>22.402373637669818</v>
          </cell>
          <cell r="G25">
            <v>24.39001128208707</v>
          </cell>
          <cell r="I25">
            <v>29.574649291964715</v>
          </cell>
          <cell r="J25">
            <v>21.85169048656396</v>
          </cell>
          <cell r="K25">
            <v>28.203403846793627</v>
          </cell>
          <cell r="M25">
            <v>33.403526428861753</v>
          </cell>
          <cell r="N25">
            <v>22.274992648231827</v>
          </cell>
          <cell r="O25">
            <v>22.121468670102374</v>
          </cell>
          <cell r="Q25">
            <v>31.685694064674095</v>
          </cell>
          <cell r="R25">
            <v>24.889116523816305</v>
          </cell>
          <cell r="S25">
            <v>26.719488633127565</v>
          </cell>
          <cell r="T25">
            <v>26.937035883539959</v>
          </cell>
        </row>
        <row r="27">
          <cell r="E27">
            <v>0.55759060102466684</v>
          </cell>
          <cell r="F27">
            <v>0.60665002331897611</v>
          </cell>
          <cell r="G27">
            <v>0.57139912947439064</v>
          </cell>
          <cell r="I27">
            <v>0.55840790361631865</v>
          </cell>
          <cell r="J27">
            <v>0.6336854937017472</v>
          </cell>
          <cell r="K27">
            <v>0.52416438432488244</v>
          </cell>
          <cell r="M27">
            <v>0.61398827137246459</v>
          </cell>
          <cell r="N27">
            <v>0.69709957503310871</v>
          </cell>
          <cell r="O27">
            <v>0.65456307916688905</v>
          </cell>
          <cell r="Q27">
            <v>0.59332676353263158</v>
          </cell>
          <cell r="R27">
            <v>0.60355596133887979</v>
          </cell>
          <cell r="S27">
            <v>0.58853057954555454</v>
          </cell>
          <cell r="T27">
            <v>0.60063330201809584</v>
          </cell>
        </row>
        <row r="43">
          <cell r="E43">
            <v>6046842.7399999993</v>
          </cell>
          <cell r="F43">
            <v>6354668.3099999996</v>
          </cell>
          <cell r="G43">
            <v>6527558.3299999991</v>
          </cell>
          <cell r="I43">
            <v>6361965.3100000005</v>
          </cell>
          <cell r="J43">
            <v>6429950.8099999996</v>
          </cell>
          <cell r="K43">
            <v>5883579.0300000003</v>
          </cell>
          <cell r="M43">
            <v>6703595.3000000007</v>
          </cell>
          <cell r="N43">
            <v>7922961.6699999999</v>
          </cell>
          <cell r="O43">
            <v>7212764.5599999996</v>
          </cell>
          <cell r="Q43">
            <v>6773662.7700000005</v>
          </cell>
          <cell r="R43">
            <v>6928323.2199999997</v>
          </cell>
          <cell r="S43">
            <v>6949363.5899999999</v>
          </cell>
        </row>
        <row r="120">
          <cell r="E120">
            <v>2392955</v>
          </cell>
          <cell r="F120">
            <v>2324948.9300000002</v>
          </cell>
          <cell r="G120">
            <v>2609615.66</v>
          </cell>
          <cell r="I120">
            <v>2888626.71</v>
          </cell>
          <cell r="J120">
            <v>2210516.6500000004</v>
          </cell>
          <cell r="K120">
            <v>3173824.0600000005</v>
          </cell>
          <cell r="M120">
            <v>2433256.9499999993</v>
          </cell>
          <cell r="N120">
            <v>2684541.8800000008</v>
          </cell>
          <cell r="O120">
            <v>2683840.2400000002</v>
          </cell>
          <cell r="Q120">
            <v>2636072.0600000005</v>
          </cell>
          <cell r="R120">
            <v>2615060.9799999995</v>
          </cell>
          <cell r="S120">
            <v>3259777.8200000008</v>
          </cell>
        </row>
      </sheetData>
      <sheetData sheetId="24">
        <row r="5">
          <cell r="E5">
            <v>18</v>
          </cell>
          <cell r="F5">
            <v>13</v>
          </cell>
          <cell r="G5">
            <v>20</v>
          </cell>
          <cell r="I5">
            <v>26</v>
          </cell>
          <cell r="J5">
            <v>16</v>
          </cell>
          <cell r="K5">
            <v>16</v>
          </cell>
          <cell r="M5">
            <v>13</v>
          </cell>
          <cell r="N5">
            <v>18</v>
          </cell>
          <cell r="O5">
            <v>10</v>
          </cell>
          <cell r="Q5">
            <v>40</v>
          </cell>
          <cell r="R5">
            <v>17</v>
          </cell>
          <cell r="S5">
            <v>13</v>
          </cell>
        </row>
        <row r="18">
          <cell r="E18">
            <v>69236</v>
          </cell>
          <cell r="F18">
            <v>74922</v>
          </cell>
          <cell r="G18">
            <v>68960</v>
          </cell>
          <cell r="I18">
            <v>74499</v>
          </cell>
          <cell r="J18">
            <v>69000</v>
          </cell>
          <cell r="K18">
            <v>66908</v>
          </cell>
          <cell r="M18">
            <v>80659</v>
          </cell>
          <cell r="N18">
            <v>86668</v>
          </cell>
          <cell r="O18">
            <v>77085</v>
          </cell>
          <cell r="Q18">
            <v>73355</v>
          </cell>
          <cell r="R18">
            <v>74232</v>
          </cell>
          <cell r="S18">
            <v>72411</v>
          </cell>
        </row>
        <row r="23">
          <cell r="E23">
            <v>27306</v>
          </cell>
          <cell r="F23">
            <v>24333</v>
          </cell>
          <cell r="G23">
            <v>28488</v>
          </cell>
          <cell r="I23">
            <v>29347</v>
          </cell>
          <cell r="J23">
            <v>23627</v>
          </cell>
          <cell r="K23">
            <v>29974</v>
          </cell>
          <cell r="M23">
            <v>31990</v>
          </cell>
          <cell r="N23">
            <v>23249</v>
          </cell>
          <cell r="O23">
            <v>18446</v>
          </cell>
          <cell r="Q23">
            <v>24359</v>
          </cell>
          <cell r="R23">
            <v>24618</v>
          </cell>
          <cell r="S23">
            <v>23898</v>
          </cell>
        </row>
        <row r="25">
          <cell r="E25">
            <v>28.284062894905844</v>
          </cell>
          <cell r="F25">
            <v>24.515641529393985</v>
          </cell>
          <cell r="G25">
            <v>29.234053033412692</v>
          </cell>
          <cell r="I25">
            <v>28.260115940912506</v>
          </cell>
          <cell r="J25">
            <v>25.50079868756206</v>
          </cell>
          <cell r="K25">
            <v>30.919518887582267</v>
          </cell>
          <cell r="M25">
            <v>28.291457730846446</v>
          </cell>
          <cell r="N25">
            <v>21.122780876928388</v>
          </cell>
          <cell r="O25">
            <v>19.30891543059321</v>
          </cell>
          <cell r="Q25">
            <v>24.928874061035266</v>
          </cell>
          <cell r="R25">
            <v>24.904400606980275</v>
          </cell>
          <cell r="S25">
            <v>24.813880322711274</v>
          </cell>
          <cell r="T25">
            <v>25.841075321224341</v>
          </cell>
        </row>
        <row r="27">
          <cell r="E27">
            <v>0.43174547744803976</v>
          </cell>
          <cell r="F27">
            <v>0.48170508245732474</v>
          </cell>
          <cell r="G27">
            <v>0.42795616179920315</v>
          </cell>
          <cell r="I27">
            <v>0.46077912920853165</v>
          </cell>
          <cell r="J27">
            <v>0.47104763725235865</v>
          </cell>
          <cell r="K27">
            <v>0.41161868611522101</v>
          </cell>
          <cell r="M27">
            <v>0.51182816168538614</v>
          </cell>
          <cell r="N27">
            <v>0.53100511595135247</v>
          </cell>
          <cell r="O27">
            <v>0.48706283764572078</v>
          </cell>
          <cell r="Q27">
            <v>0.44684927251074408</v>
          </cell>
          <cell r="R27">
            <v>0.45015145129453715</v>
          </cell>
          <cell r="S27">
            <v>0.4527668354905271</v>
          </cell>
          <cell r="T27">
            <v>0.46323881369836928</v>
          </cell>
        </row>
        <row r="43">
          <cell r="E43">
            <v>1405436.5600000003</v>
          </cell>
          <cell r="F43">
            <v>1476359.52</v>
          </cell>
          <cell r="G43">
            <v>1431485.48</v>
          </cell>
          <cell r="I43">
            <v>1550871.05</v>
          </cell>
          <cell r="J43">
            <v>1513206.9</v>
          </cell>
          <cell r="K43">
            <v>1381997.5500000003</v>
          </cell>
          <cell r="M43">
            <v>1619503.4500000002</v>
          </cell>
          <cell r="N43">
            <v>1716740.85</v>
          </cell>
          <cell r="O43">
            <v>1623160.67</v>
          </cell>
          <cell r="Q43">
            <v>1539015.31</v>
          </cell>
          <cell r="R43">
            <v>1525887.84</v>
          </cell>
          <cell r="S43">
            <v>1474442.0200000003</v>
          </cell>
        </row>
        <row r="120">
          <cell r="E120">
            <v>678168.78</v>
          </cell>
          <cell r="F120">
            <v>702519.7699999999</v>
          </cell>
          <cell r="G120">
            <v>746571.93999999983</v>
          </cell>
          <cell r="I120">
            <v>690055.77999999991</v>
          </cell>
          <cell r="J120">
            <v>680432.93000000017</v>
          </cell>
          <cell r="K120">
            <v>760028.68</v>
          </cell>
          <cell r="M120">
            <v>699017.27</v>
          </cell>
          <cell r="N120">
            <v>650838.64000000013</v>
          </cell>
          <cell r="O120">
            <v>799415.99000000011</v>
          </cell>
          <cell r="Q120">
            <v>722845.64</v>
          </cell>
          <cell r="R120">
            <v>725159.3</v>
          </cell>
          <cell r="S120">
            <v>1040934.01</v>
          </cell>
        </row>
      </sheetData>
      <sheetData sheetId="25">
        <row r="5">
          <cell r="E5">
            <v>146</v>
          </cell>
          <cell r="F5">
            <v>122</v>
          </cell>
          <cell r="G5">
            <v>98</v>
          </cell>
          <cell r="I5">
            <v>120</v>
          </cell>
          <cell r="J5">
            <v>171</v>
          </cell>
          <cell r="K5">
            <v>153</v>
          </cell>
          <cell r="M5">
            <v>103</v>
          </cell>
          <cell r="N5">
            <v>206</v>
          </cell>
          <cell r="O5">
            <v>206</v>
          </cell>
          <cell r="Q5">
            <v>173</v>
          </cell>
          <cell r="R5">
            <v>210</v>
          </cell>
          <cell r="S5">
            <v>144</v>
          </cell>
        </row>
        <row r="18">
          <cell r="E18">
            <v>492423</v>
          </cell>
          <cell r="F18">
            <v>456122.43</v>
          </cell>
          <cell r="G18">
            <v>494850</v>
          </cell>
          <cell r="I18">
            <v>485135</v>
          </cell>
          <cell r="J18">
            <v>481920</v>
          </cell>
          <cell r="K18">
            <v>477047</v>
          </cell>
          <cell r="M18">
            <v>441629</v>
          </cell>
          <cell r="N18">
            <v>546884</v>
          </cell>
          <cell r="O18">
            <v>539341.30000000005</v>
          </cell>
          <cell r="Q18">
            <v>501481</v>
          </cell>
          <cell r="R18">
            <v>519382</v>
          </cell>
          <cell r="S18">
            <v>510357</v>
          </cell>
        </row>
        <row r="23">
          <cell r="E23">
            <v>189124</v>
          </cell>
          <cell r="F23">
            <v>200344.57</v>
          </cell>
          <cell r="G23">
            <v>203027</v>
          </cell>
          <cell r="I23">
            <v>205721</v>
          </cell>
          <cell r="J23">
            <v>138777</v>
          </cell>
          <cell r="K23">
            <v>188553</v>
          </cell>
          <cell r="M23">
            <v>222963</v>
          </cell>
          <cell r="N23">
            <v>162601</v>
          </cell>
          <cell r="O23">
            <v>131291.69999999995</v>
          </cell>
          <cell r="Q23">
            <v>221761</v>
          </cell>
          <cell r="R23">
            <v>199908</v>
          </cell>
          <cell r="S23">
            <v>177006</v>
          </cell>
        </row>
        <row r="25">
          <cell r="E25">
            <v>27.749223457809954</v>
          </cell>
          <cell r="F25">
            <v>30.518604895600237</v>
          </cell>
          <cell r="G25">
            <v>29.092089293672093</v>
          </cell>
          <cell r="I25">
            <v>29.776618549359441</v>
          </cell>
          <cell r="J25">
            <v>22.354506516580997</v>
          </cell>
          <cell r="K25">
            <v>28.316363308704272</v>
          </cell>
          <cell r="M25">
            <v>33.522473557204393</v>
          </cell>
          <cell r="N25">
            <v>22.913845316994049</v>
          </cell>
          <cell r="O25">
            <v>19.575849657512794</v>
          </cell>
          <cell r="Q25">
            <v>30.662074381742212</v>
          </cell>
          <cell r="R25">
            <v>27.792406400756303</v>
          </cell>
          <cell r="S25">
            <v>25.751458836160804</v>
          </cell>
          <cell r="T25">
            <v>27.367711048944635</v>
          </cell>
        </row>
        <row r="27">
          <cell r="E27">
            <v>0.76522848555861867</v>
          </cell>
          <cell r="F27">
            <v>0.7282345531181148</v>
          </cell>
          <cell r="G27">
            <v>0.76108053903911754</v>
          </cell>
          <cell r="I27">
            <v>0.74288028714669407</v>
          </cell>
          <cell r="J27">
            <v>0.81205135982206045</v>
          </cell>
          <cell r="K27">
            <v>0.72143704569634126</v>
          </cell>
          <cell r="M27">
            <v>0.68696470515034147</v>
          </cell>
          <cell r="N27">
            <v>0.81813381045488609</v>
          </cell>
          <cell r="O27">
            <v>0.82670973873190334</v>
          </cell>
          <cell r="Q27">
            <v>0.73824558820823294</v>
          </cell>
          <cell r="R27">
            <v>0.75876355529713913</v>
          </cell>
          <cell r="S27">
            <v>0.76488916865248868</v>
          </cell>
          <cell r="T27">
            <v>0.75778401090563741</v>
          </cell>
        </row>
        <row r="43">
          <cell r="E43">
            <v>10333024.700000001</v>
          </cell>
          <cell r="F43">
            <v>9585520.7799999993</v>
          </cell>
          <cell r="G43">
            <v>10366790.249999998</v>
          </cell>
          <cell r="I43">
            <v>10822911.630000001</v>
          </cell>
          <cell r="J43">
            <v>11634394.59</v>
          </cell>
          <cell r="K43">
            <v>10608099.439999999</v>
          </cell>
          <cell r="M43">
            <v>9492605.2700000014</v>
          </cell>
          <cell r="N43">
            <v>12646260.26</v>
          </cell>
          <cell r="O43">
            <v>12253874.919999998</v>
          </cell>
          <cell r="Q43">
            <v>11533889.23</v>
          </cell>
          <cell r="R43">
            <v>11167682.869999999</v>
          </cell>
          <cell r="S43">
            <v>11067176.4</v>
          </cell>
        </row>
        <row r="120">
          <cell r="E120">
            <v>3745167.34</v>
          </cell>
          <cell r="F120">
            <v>3677005.62</v>
          </cell>
          <cell r="G120">
            <v>3775180.9000000004</v>
          </cell>
          <cell r="I120">
            <v>3246018.66</v>
          </cell>
          <cell r="J120">
            <v>2039939.92</v>
          </cell>
          <cell r="K120">
            <v>4560254.2399999993</v>
          </cell>
          <cell r="M120">
            <v>3129226.23</v>
          </cell>
          <cell r="N120">
            <v>3186739.1400000006</v>
          </cell>
          <cell r="O120">
            <v>3507521.600000001</v>
          </cell>
          <cell r="Q120">
            <v>3349620.41</v>
          </cell>
          <cell r="R120">
            <v>4115978.1699999995</v>
          </cell>
          <cell r="S120">
            <v>5994376.9199999999</v>
          </cell>
        </row>
      </sheetData>
      <sheetData sheetId="26">
        <row r="5">
          <cell r="E5">
            <v>21</v>
          </cell>
          <cell r="F5">
            <v>13</v>
          </cell>
          <cell r="G5">
            <v>17</v>
          </cell>
          <cell r="I5">
            <v>30</v>
          </cell>
          <cell r="J5">
            <v>29</v>
          </cell>
          <cell r="K5">
            <v>11</v>
          </cell>
          <cell r="M5">
            <v>31</v>
          </cell>
          <cell r="N5">
            <v>43</v>
          </cell>
          <cell r="O5">
            <v>38</v>
          </cell>
          <cell r="Q5">
            <v>25</v>
          </cell>
          <cell r="R5">
            <v>20</v>
          </cell>
          <cell r="S5">
            <v>18</v>
          </cell>
        </row>
        <row r="18">
          <cell r="E18">
            <v>66993</v>
          </cell>
          <cell r="F18">
            <v>87368</v>
          </cell>
          <cell r="G18">
            <v>78634</v>
          </cell>
          <cell r="I18">
            <v>84389</v>
          </cell>
          <cell r="J18">
            <v>82595</v>
          </cell>
          <cell r="K18">
            <v>86016</v>
          </cell>
          <cell r="M18">
            <v>81200</v>
          </cell>
          <cell r="N18">
            <v>103482</v>
          </cell>
          <cell r="O18">
            <v>96886</v>
          </cell>
          <cell r="Q18">
            <v>89173</v>
          </cell>
          <cell r="R18">
            <v>84125</v>
          </cell>
          <cell r="S18">
            <v>87413</v>
          </cell>
        </row>
        <row r="23">
          <cell r="E23">
            <v>55980</v>
          </cell>
          <cell r="F23">
            <v>33247</v>
          </cell>
          <cell r="G23">
            <v>42827</v>
          </cell>
          <cell r="I23">
            <v>42541</v>
          </cell>
          <cell r="J23">
            <v>40762</v>
          </cell>
          <cell r="K23">
            <v>43168</v>
          </cell>
          <cell r="M23">
            <v>67849</v>
          </cell>
          <cell r="N23">
            <v>38145</v>
          </cell>
          <cell r="O23">
            <v>34283</v>
          </cell>
          <cell r="Q23">
            <v>50159</v>
          </cell>
          <cell r="R23">
            <v>59593</v>
          </cell>
          <cell r="S23">
            <v>45560</v>
          </cell>
        </row>
        <row r="25">
          <cell r="E25">
            <v>45.522187797321365</v>
          </cell>
          <cell r="F25">
            <v>27.496174998966215</v>
          </cell>
          <cell r="G25">
            <v>35.244788623439469</v>
          </cell>
          <cell r="I25">
            <v>33.436296470958105</v>
          </cell>
          <cell r="J25">
            <v>32.623171239235525</v>
          </cell>
          <cell r="K25">
            <v>33.234275155901145</v>
          </cell>
          <cell r="M25">
            <v>45.2058445322442</v>
          </cell>
          <cell r="N25">
            <v>26.738398990607038</v>
          </cell>
          <cell r="O25">
            <v>25.941704375198633</v>
          </cell>
          <cell r="Q25">
            <v>35.886043799589331</v>
          </cell>
          <cell r="R25">
            <v>41.421710027872578</v>
          </cell>
          <cell r="S25">
            <v>34.233760378705341</v>
          </cell>
          <cell r="T25">
            <v>34.869696601659179</v>
          </cell>
        </row>
        <row r="27">
          <cell r="E27">
            <v>0.38060312013544068</v>
          </cell>
          <cell r="F27">
            <v>0.51150727437721377</v>
          </cell>
          <cell r="G27">
            <v>0.44450725403685104</v>
          </cell>
          <cell r="I27">
            <v>0.47570568920080608</v>
          </cell>
          <cell r="J27">
            <v>0.51350359971649906</v>
          </cell>
          <cell r="K27">
            <v>0.48197145690799981</v>
          </cell>
          <cell r="M27">
            <v>0.46905236403546774</v>
          </cell>
          <cell r="N27">
            <v>0.57504376094023502</v>
          </cell>
          <cell r="O27">
            <v>0.55309699149397729</v>
          </cell>
          <cell r="Q27">
            <v>0.49058555250222124</v>
          </cell>
          <cell r="R27">
            <v>0.46112313974840352</v>
          </cell>
          <cell r="S27">
            <v>0.49369140404382694</v>
          </cell>
          <cell r="T27">
            <v>0.4866451962508016</v>
          </cell>
        </row>
        <row r="43">
          <cell r="E43">
            <v>1278960.0899999999</v>
          </cell>
          <cell r="F43">
            <v>1637493.3099999998</v>
          </cell>
          <cell r="G43">
            <v>1530482.3100000003</v>
          </cell>
          <cell r="I43">
            <v>1657774.06</v>
          </cell>
          <cell r="J43">
            <v>1618435.2</v>
          </cell>
          <cell r="K43">
            <v>1664872.85</v>
          </cell>
          <cell r="M43">
            <v>1577371.7</v>
          </cell>
          <cell r="N43">
            <v>1963138.79</v>
          </cell>
          <cell r="O43">
            <v>1826370.38</v>
          </cell>
          <cell r="Q43">
            <v>1752423.5700000003</v>
          </cell>
          <cell r="R43">
            <v>1625877.26</v>
          </cell>
          <cell r="S43">
            <v>1676329.4899999998</v>
          </cell>
        </row>
        <row r="120">
          <cell r="E120">
            <v>908294.12999999989</v>
          </cell>
          <cell r="F120">
            <v>1017251.6</v>
          </cell>
          <cell r="G120">
            <v>1047832.32</v>
          </cell>
          <cell r="I120">
            <v>940819.64999999991</v>
          </cell>
          <cell r="J120">
            <v>891500.18</v>
          </cell>
          <cell r="K120">
            <v>1153020.5300000003</v>
          </cell>
          <cell r="M120">
            <v>928480.25</v>
          </cell>
          <cell r="N120">
            <v>924057.36</v>
          </cell>
          <cell r="O120">
            <v>1096041.22</v>
          </cell>
          <cell r="Q120">
            <v>840295.23</v>
          </cell>
          <cell r="R120">
            <v>876765.57000000007</v>
          </cell>
          <cell r="S120">
            <v>1990904.97</v>
          </cell>
        </row>
      </sheetData>
      <sheetData sheetId="27">
        <row r="5">
          <cell r="E5">
            <v>5</v>
          </cell>
          <cell r="F5">
            <v>10</v>
          </cell>
          <cell r="G5">
            <v>10</v>
          </cell>
          <cell r="I5">
            <v>22</v>
          </cell>
          <cell r="J5">
            <v>21</v>
          </cell>
          <cell r="K5">
            <v>9</v>
          </cell>
          <cell r="M5">
            <v>9</v>
          </cell>
          <cell r="N5">
            <v>27</v>
          </cell>
          <cell r="O5">
            <v>5</v>
          </cell>
          <cell r="Q5">
            <v>2</v>
          </cell>
          <cell r="R5">
            <v>12</v>
          </cell>
          <cell r="S5">
            <v>3</v>
          </cell>
        </row>
        <row r="18">
          <cell r="E18">
            <v>31848</v>
          </cell>
          <cell r="F18">
            <v>34966</v>
          </cell>
          <cell r="G18">
            <v>33570</v>
          </cell>
          <cell r="I18">
            <v>35052</v>
          </cell>
          <cell r="J18">
            <v>34247</v>
          </cell>
          <cell r="K18">
            <v>34176</v>
          </cell>
          <cell r="M18">
            <v>38143</v>
          </cell>
          <cell r="N18">
            <v>42292</v>
          </cell>
          <cell r="O18">
            <v>39533</v>
          </cell>
          <cell r="Q18">
            <v>37110</v>
          </cell>
          <cell r="R18">
            <v>39614</v>
          </cell>
          <cell r="S18">
            <v>36694</v>
          </cell>
        </row>
        <row r="23">
          <cell r="E23">
            <v>9224</v>
          </cell>
          <cell r="F23">
            <v>4545</v>
          </cell>
          <cell r="G23">
            <v>6523</v>
          </cell>
          <cell r="I23">
            <v>4023</v>
          </cell>
          <cell r="J23">
            <v>3457</v>
          </cell>
          <cell r="K23">
            <v>5786</v>
          </cell>
          <cell r="M23">
            <v>5743</v>
          </cell>
          <cell r="N23">
            <v>976</v>
          </cell>
          <cell r="O23">
            <v>1361</v>
          </cell>
          <cell r="Q23">
            <v>4419</v>
          </cell>
          <cell r="R23">
            <v>1610</v>
          </cell>
          <cell r="S23">
            <v>3170</v>
          </cell>
        </row>
        <row r="25">
          <cell r="E25">
            <v>22.458122321776393</v>
          </cell>
          <cell r="F25">
            <v>11.501379153275805</v>
          </cell>
          <cell r="G25">
            <v>16.269673010251164</v>
          </cell>
          <cell r="I25">
            <v>10.295585412667947</v>
          </cell>
          <cell r="J25">
            <v>9.1687884574580938</v>
          </cell>
          <cell r="K25">
            <v>14.478754817076222</v>
          </cell>
          <cell r="M25">
            <v>13.080812682215743</v>
          </cell>
          <cell r="N25">
            <v>2.2547705955736266</v>
          </cell>
          <cell r="O25">
            <v>3.3281165941213868</v>
          </cell>
          <cell r="Q25">
            <v>10.640757061330637</v>
          </cell>
          <cell r="R25">
            <v>3.9041660604297008</v>
          </cell>
          <cell r="S25">
            <v>7.946455429660082</v>
          </cell>
          <cell r="T25">
            <v>10.413875607887482</v>
          </cell>
        </row>
        <row r="27">
          <cell r="E27">
            <v>0.54213975657502766</v>
          </cell>
          <cell r="F27">
            <v>0.61327720775234584</v>
          </cell>
          <cell r="G27">
            <v>0.56770811313575442</v>
          </cell>
          <cell r="I27">
            <v>0.58875796793509749</v>
          </cell>
          <cell r="J27">
            <v>0.6303051496300659</v>
          </cell>
          <cell r="K27">
            <v>0.56478053939714434</v>
          </cell>
          <cell r="M27">
            <v>0.65001704158145879</v>
          </cell>
          <cell r="N27">
            <v>0.6925167840183396</v>
          </cell>
          <cell r="O27">
            <v>0.66486713757147664</v>
          </cell>
          <cell r="Q27">
            <v>0.60367966424283837</v>
          </cell>
          <cell r="R27">
            <v>0.64295394603367828</v>
          </cell>
          <cell r="S27">
            <v>0.61356073906863973</v>
          </cell>
          <cell r="T27">
            <v>0.6162199109307176</v>
          </cell>
        </row>
        <row r="43">
          <cell r="E43">
            <v>605983.21000000008</v>
          </cell>
          <cell r="F43">
            <v>686794.01</v>
          </cell>
          <cell r="G43">
            <v>668723.49</v>
          </cell>
          <cell r="I43">
            <v>699237.36</v>
          </cell>
          <cell r="J43">
            <v>691635.72</v>
          </cell>
          <cell r="K43">
            <v>685502.89000000013</v>
          </cell>
          <cell r="M43">
            <v>759359.82000000007</v>
          </cell>
          <cell r="N43">
            <v>849309.57000000007</v>
          </cell>
          <cell r="O43">
            <v>776657.16000000015</v>
          </cell>
          <cell r="Q43">
            <v>732317.88</v>
          </cell>
          <cell r="R43">
            <v>802378.83000000007</v>
          </cell>
          <cell r="S43">
            <v>732066.56</v>
          </cell>
        </row>
        <row r="120">
          <cell r="E120">
            <v>388610.07</v>
          </cell>
          <cell r="F120">
            <v>444988.06000000006</v>
          </cell>
          <cell r="G120">
            <v>464851.83</v>
          </cell>
          <cell r="I120">
            <v>465057.88000000006</v>
          </cell>
          <cell r="J120">
            <v>414902.87</v>
          </cell>
          <cell r="K120">
            <v>471818.30999999994</v>
          </cell>
          <cell r="M120">
            <v>413686.89</v>
          </cell>
          <cell r="N120">
            <v>408816.28000000009</v>
          </cell>
          <cell r="O120">
            <v>481514.22000000003</v>
          </cell>
          <cell r="Q120">
            <v>451015.79</v>
          </cell>
          <cell r="R120">
            <v>434173.39999999997</v>
          </cell>
          <cell r="S120">
            <v>489287.69999999995</v>
          </cell>
        </row>
      </sheetData>
      <sheetData sheetId="28">
        <row r="5">
          <cell r="E5">
            <v>24</v>
          </cell>
          <cell r="F5">
            <v>27</v>
          </cell>
          <cell r="G5">
            <v>11</v>
          </cell>
          <cell r="I5">
            <v>26</v>
          </cell>
          <cell r="J5">
            <v>36</v>
          </cell>
          <cell r="K5">
            <v>26</v>
          </cell>
          <cell r="M5">
            <v>28</v>
          </cell>
          <cell r="N5">
            <v>29</v>
          </cell>
          <cell r="O5">
            <v>22</v>
          </cell>
          <cell r="Q5">
            <v>23</v>
          </cell>
          <cell r="R5">
            <v>29</v>
          </cell>
          <cell r="S5">
            <v>16</v>
          </cell>
        </row>
        <row r="18">
          <cell r="E18">
            <v>41270</v>
          </cell>
          <cell r="F18">
            <v>41641</v>
          </cell>
          <cell r="G18">
            <v>42857</v>
          </cell>
          <cell r="I18">
            <v>43831</v>
          </cell>
          <cell r="J18">
            <v>45636</v>
          </cell>
          <cell r="K18">
            <v>41876</v>
          </cell>
          <cell r="M18">
            <v>50013</v>
          </cell>
          <cell r="N18">
            <v>57242</v>
          </cell>
          <cell r="O18">
            <v>53992</v>
          </cell>
          <cell r="Q18">
            <v>48839</v>
          </cell>
          <cell r="R18">
            <v>53339</v>
          </cell>
          <cell r="S18">
            <v>50220</v>
          </cell>
        </row>
        <row r="23">
          <cell r="E23">
            <v>10124</v>
          </cell>
          <cell r="F23">
            <v>4841</v>
          </cell>
          <cell r="G23">
            <v>6990</v>
          </cell>
          <cell r="I23">
            <v>6110</v>
          </cell>
          <cell r="J23">
            <v>3634</v>
          </cell>
          <cell r="K23">
            <v>15063</v>
          </cell>
          <cell r="M23">
            <v>13935</v>
          </cell>
          <cell r="N23">
            <v>1893</v>
          </cell>
          <cell r="O23">
            <v>1059</v>
          </cell>
          <cell r="Q23">
            <v>7952</v>
          </cell>
          <cell r="R23">
            <v>3572</v>
          </cell>
          <cell r="S23">
            <v>7124</v>
          </cell>
        </row>
        <row r="25">
          <cell r="E25">
            <v>19.69879752500292</v>
          </cell>
          <cell r="F25">
            <v>10.414784217546577</v>
          </cell>
          <cell r="G25">
            <v>14.022910104921058</v>
          </cell>
          <cell r="I25">
            <v>12.234436635229571</v>
          </cell>
          <cell r="J25">
            <v>7.3756850010148165</v>
          </cell>
          <cell r="K25">
            <v>26.454626881399392</v>
          </cell>
          <cell r="M25">
            <v>21.791142803527865</v>
          </cell>
          <cell r="N25">
            <v>3.2011499112200896</v>
          </cell>
          <cell r="O25">
            <v>1.9236707780058491</v>
          </cell>
          <cell r="Q25">
            <v>13.991870920064047</v>
          </cell>
          <cell r="R25">
            <v>6.2764667638945015</v>
          </cell>
          <cell r="S25">
            <v>12.423270089285714</v>
          </cell>
          <cell r="T25">
            <v>12.601076413079261</v>
          </cell>
        </row>
        <row r="27">
          <cell r="E27">
            <v>0.51401170756009462</v>
          </cell>
          <cell r="F27">
            <v>0.5308981959584369</v>
          </cell>
          <cell r="G27">
            <v>0.52506033838501398</v>
          </cell>
          <cell r="I27">
            <v>0.53344773658043831</v>
          </cell>
          <cell r="J27">
            <v>0.6079288112111686</v>
          </cell>
          <cell r="K27">
            <v>0.49828060113516021</v>
          </cell>
          <cell r="M27">
            <v>0.60909755206430394</v>
          </cell>
          <cell r="N27">
            <v>0.66781776818526517</v>
          </cell>
          <cell r="O27">
            <v>0.64506571087216247</v>
          </cell>
          <cell r="Q27">
            <v>0.5602601752856422</v>
          </cell>
          <cell r="R27">
            <v>0.60649027255051335</v>
          </cell>
          <cell r="S27">
            <v>0.58582677165354335</v>
          </cell>
          <cell r="T27">
            <v>0.57457838269085093</v>
          </cell>
        </row>
        <row r="43">
          <cell r="E43">
            <v>780797.54</v>
          </cell>
          <cell r="F43">
            <v>815121.09999999986</v>
          </cell>
          <cell r="G43">
            <v>817781.05999999994</v>
          </cell>
          <cell r="I43">
            <v>868589.56</v>
          </cell>
          <cell r="J43">
            <v>875783.67</v>
          </cell>
          <cell r="K43">
            <v>886636.11</v>
          </cell>
          <cell r="M43">
            <v>998661.36</v>
          </cell>
          <cell r="N43">
            <v>1138150.1599999999</v>
          </cell>
          <cell r="O43">
            <v>1060729.31</v>
          </cell>
          <cell r="Q43">
            <v>967872.35999999987</v>
          </cell>
          <cell r="R43">
            <v>1095183.68</v>
          </cell>
          <cell r="S43">
            <v>1002045.46</v>
          </cell>
        </row>
        <row r="120">
          <cell r="E120">
            <v>443867.99000000005</v>
          </cell>
          <cell r="F120">
            <v>429967.50000000012</v>
          </cell>
          <cell r="G120">
            <v>457933.27000000008</v>
          </cell>
          <cell r="I120">
            <v>441191.99999999994</v>
          </cell>
          <cell r="J120">
            <v>368716.56000000006</v>
          </cell>
          <cell r="K120">
            <v>458231.55</v>
          </cell>
          <cell r="M120">
            <v>454818.05000000005</v>
          </cell>
          <cell r="N120">
            <v>406781.45999999996</v>
          </cell>
          <cell r="O120">
            <v>470855.96</v>
          </cell>
          <cell r="Q120">
            <v>444689.08000000007</v>
          </cell>
          <cell r="R120">
            <v>501241.96999999991</v>
          </cell>
          <cell r="S120">
            <v>529738.62</v>
          </cell>
        </row>
      </sheetData>
      <sheetData sheetId="29">
        <row r="5">
          <cell r="E5">
            <v>82</v>
          </cell>
          <cell r="F5">
            <v>78</v>
          </cell>
          <cell r="G5">
            <v>103</v>
          </cell>
          <cell r="I5">
            <v>124</v>
          </cell>
          <cell r="J5">
            <v>130</v>
          </cell>
          <cell r="K5">
            <v>54</v>
          </cell>
          <cell r="M5">
            <v>90</v>
          </cell>
          <cell r="N5">
            <v>87</v>
          </cell>
          <cell r="O5">
            <v>93</v>
          </cell>
          <cell r="Q5">
            <v>103</v>
          </cell>
          <cell r="R5">
            <v>120</v>
          </cell>
          <cell r="S5">
            <v>71</v>
          </cell>
        </row>
        <row r="18">
          <cell r="E18">
            <v>268711</v>
          </cell>
          <cell r="F18">
            <v>288335</v>
          </cell>
          <cell r="G18">
            <v>278974</v>
          </cell>
          <cell r="I18">
            <v>276272</v>
          </cell>
          <cell r="J18">
            <v>289706</v>
          </cell>
          <cell r="K18">
            <v>266455</v>
          </cell>
          <cell r="M18">
            <v>270653</v>
          </cell>
          <cell r="N18">
            <v>348692</v>
          </cell>
          <cell r="O18">
            <v>316442</v>
          </cell>
          <cell r="Q18">
            <v>286599</v>
          </cell>
          <cell r="R18">
            <v>296353</v>
          </cell>
          <cell r="S18">
            <v>288177</v>
          </cell>
        </row>
        <row r="23">
          <cell r="E23">
            <v>105234</v>
          </cell>
          <cell r="F23">
            <v>110090</v>
          </cell>
          <cell r="G23">
            <v>107101</v>
          </cell>
          <cell r="I23">
            <v>106091</v>
          </cell>
          <cell r="J23">
            <v>112685</v>
          </cell>
          <cell r="K23">
            <v>103671</v>
          </cell>
          <cell r="M23">
            <v>112561</v>
          </cell>
          <cell r="N23">
            <v>128221</v>
          </cell>
          <cell r="O23">
            <v>121960</v>
          </cell>
          <cell r="Q23">
            <v>108965</v>
          </cell>
          <cell r="R23">
            <v>108880</v>
          </cell>
          <cell r="S23">
            <v>107859</v>
          </cell>
        </row>
        <row r="25">
          <cell r="E25">
            <v>28.063372863592605</v>
          </cell>
          <cell r="F25">
            <v>27.631298236807428</v>
          </cell>
          <cell r="G25">
            <v>27.740982969630252</v>
          </cell>
          <cell r="I25">
            <v>27.744405536799107</v>
          </cell>
          <cell r="J25">
            <v>28.000934317016746</v>
          </cell>
          <cell r="K25">
            <v>28.009650767576446</v>
          </cell>
          <cell r="M25">
            <v>29.332162419934019</v>
          </cell>
          <cell r="N25">
            <v>26.866856924940176</v>
          </cell>
          <cell r="O25">
            <v>27.785625108217218</v>
          </cell>
          <cell r="Q25">
            <v>27.524129238246076</v>
          </cell>
          <cell r="R25">
            <v>26.865178159458946</v>
          </cell>
          <cell r="S25">
            <v>27.2326512062414</v>
          </cell>
          <cell r="T25">
            <v>27.710525867311333</v>
          </cell>
        </row>
        <row r="27">
          <cell r="E27">
            <v>0.59464202333769278</v>
          </cell>
          <cell r="F27">
            <v>0.65582849994313663</v>
          </cell>
          <cell r="G27">
            <v>0.61044371797059971</v>
          </cell>
          <cell r="I27">
            <v>0.60013468013468019</v>
          </cell>
          <cell r="J27">
            <v>0.69099695175762899</v>
          </cell>
          <cell r="K27">
            <v>0.57195385817441846</v>
          </cell>
          <cell r="M27">
            <v>0.59899523066538307</v>
          </cell>
          <cell r="N27">
            <v>0.74274491760816586</v>
          </cell>
          <cell r="O27">
            <v>0.69272126266938117</v>
          </cell>
          <cell r="Q27">
            <v>0.60590025443248452</v>
          </cell>
          <cell r="R27">
            <v>0.62480142436837927</v>
          </cell>
          <cell r="S27">
            <v>0.62436789080272992</v>
          </cell>
          <cell r="T27">
            <v>0.63578785417398431</v>
          </cell>
        </row>
        <row r="43">
          <cell r="E43">
            <v>5392400.1899999995</v>
          </cell>
          <cell r="F43">
            <v>5798617.6300000008</v>
          </cell>
          <cell r="G43">
            <v>5747591.54</v>
          </cell>
          <cell r="I43">
            <v>5848760.5500000007</v>
          </cell>
          <cell r="J43">
            <v>6363790.8300000001</v>
          </cell>
          <cell r="K43">
            <v>5579012.5599999996</v>
          </cell>
          <cell r="M43">
            <v>6400926.1599999992</v>
          </cell>
          <cell r="N43">
            <v>7615077.9900000002</v>
          </cell>
          <cell r="O43">
            <v>6680062.1699999999</v>
          </cell>
          <cell r="Q43">
            <v>5946988.3200000003</v>
          </cell>
          <cell r="R43">
            <v>6153513.0099999998</v>
          </cell>
          <cell r="S43">
            <v>6054180.1999999993</v>
          </cell>
        </row>
        <row r="120">
          <cell r="E120">
            <v>3009060.05</v>
          </cell>
          <cell r="F120">
            <v>3135524.38</v>
          </cell>
          <cell r="G120">
            <v>2908614.4699999997</v>
          </cell>
          <cell r="I120">
            <v>1896238.8399999996</v>
          </cell>
          <cell r="J120">
            <v>1783233.21</v>
          </cell>
          <cell r="K120">
            <v>3550130.91</v>
          </cell>
          <cell r="M120">
            <v>2455111.14</v>
          </cell>
          <cell r="N120">
            <v>5803852.1700000009</v>
          </cell>
          <cell r="O120">
            <v>2041495.9899999995</v>
          </cell>
          <cell r="Q120">
            <v>2126718.0299999998</v>
          </cell>
          <cell r="R120">
            <v>2194102.69</v>
          </cell>
          <cell r="S120">
            <v>3189315.0900000003</v>
          </cell>
        </row>
      </sheetData>
      <sheetData sheetId="30">
        <row r="5">
          <cell r="E5">
            <v>10</v>
          </cell>
          <cell r="F5">
            <v>10</v>
          </cell>
          <cell r="G5">
            <v>12</v>
          </cell>
          <cell r="I5">
            <v>27</v>
          </cell>
          <cell r="J5">
            <v>31</v>
          </cell>
          <cell r="K5">
            <v>33</v>
          </cell>
          <cell r="M5">
            <v>40</v>
          </cell>
          <cell r="N5">
            <v>24</v>
          </cell>
          <cell r="O5">
            <v>24</v>
          </cell>
          <cell r="Q5">
            <v>21</v>
          </cell>
          <cell r="R5">
            <v>8</v>
          </cell>
          <cell r="S5">
            <v>13</v>
          </cell>
        </row>
        <row r="18">
          <cell r="E18">
            <v>33288</v>
          </cell>
          <cell r="F18">
            <v>38051</v>
          </cell>
          <cell r="G18">
            <v>33867</v>
          </cell>
          <cell r="I18">
            <v>38407</v>
          </cell>
          <cell r="J18">
            <v>40664</v>
          </cell>
          <cell r="K18">
            <v>35092</v>
          </cell>
          <cell r="M18">
            <v>38887</v>
          </cell>
          <cell r="N18">
            <v>46629</v>
          </cell>
          <cell r="O18">
            <v>46085</v>
          </cell>
          <cell r="Q18">
            <v>41357</v>
          </cell>
          <cell r="R18">
            <v>39920</v>
          </cell>
          <cell r="S18">
            <v>39573</v>
          </cell>
        </row>
        <row r="23">
          <cell r="E23">
            <v>7463</v>
          </cell>
          <cell r="F23">
            <v>7307</v>
          </cell>
          <cell r="G23">
            <v>6875</v>
          </cell>
          <cell r="I23">
            <v>7245</v>
          </cell>
          <cell r="J23">
            <v>7057</v>
          </cell>
          <cell r="K23">
            <v>6914</v>
          </cell>
          <cell r="M23">
            <v>7877</v>
          </cell>
          <cell r="N23">
            <v>8461</v>
          </cell>
          <cell r="O23">
            <v>8132</v>
          </cell>
          <cell r="Q23">
            <v>7222</v>
          </cell>
          <cell r="R23">
            <v>6949</v>
          </cell>
          <cell r="S23">
            <v>6981</v>
          </cell>
        </row>
        <row r="25">
          <cell r="E25">
            <v>18.313661014453633</v>
          </cell>
          <cell r="F25">
            <v>16.109616826138719</v>
          </cell>
          <cell r="G25">
            <v>16.867854163599784</v>
          </cell>
          <cell r="I25">
            <v>15.859638369598528</v>
          </cell>
          <cell r="J25">
            <v>14.788038808910123</v>
          </cell>
          <cell r="K25">
            <v>16.459553397133742</v>
          </cell>
          <cell r="M25">
            <v>16.826163113598497</v>
          </cell>
          <cell r="N25">
            <v>15.343464384157841</v>
          </cell>
          <cell r="O25">
            <v>14.991796176465167</v>
          </cell>
          <cell r="Q25">
            <v>14.866506103460344</v>
          </cell>
          <cell r="R25">
            <v>14.824533333333333</v>
          </cell>
          <cell r="S25">
            <v>14.995489109421317</v>
          </cell>
          <cell r="T25">
            <v>15.78686316315334</v>
          </cell>
        </row>
        <row r="27">
          <cell r="E27">
            <v>0.46205096885236802</v>
          </cell>
          <cell r="F27">
            <v>0.54343044844330191</v>
          </cell>
          <cell r="G27">
            <v>0.46587798335511382</v>
          </cell>
          <cell r="I27">
            <v>0.5239735605290623</v>
          </cell>
          <cell r="J27">
            <v>0.60701597253321393</v>
          </cell>
          <cell r="K27">
            <v>0.46718943458522494</v>
          </cell>
          <cell r="M27">
            <v>0.52735286140493631</v>
          </cell>
          <cell r="N27">
            <v>0.60432353970372865</v>
          </cell>
          <cell r="O27">
            <v>0.61128796922668793</v>
          </cell>
          <cell r="Q27">
            <v>0.52616713634137191</v>
          </cell>
          <cell r="R27">
            <v>0.50519495311254259</v>
          </cell>
          <cell r="S27">
            <v>0.51557553253859678</v>
          </cell>
          <cell r="T27">
            <v>0.52934378961776218</v>
          </cell>
        </row>
        <row r="43">
          <cell r="E43">
            <v>612654.62</v>
          </cell>
          <cell r="F43">
            <v>714904.97999999986</v>
          </cell>
          <cell r="G43">
            <v>646964.82000000007</v>
          </cell>
          <cell r="I43">
            <v>738707.44000000006</v>
          </cell>
          <cell r="J43">
            <v>794070.59</v>
          </cell>
          <cell r="K43">
            <v>698762.15000000014</v>
          </cell>
          <cell r="M43">
            <v>769321.24999999988</v>
          </cell>
          <cell r="N43">
            <v>898217.4</v>
          </cell>
          <cell r="O43">
            <v>891043.18</v>
          </cell>
          <cell r="Q43">
            <v>811703.1</v>
          </cell>
          <cell r="R43">
            <v>771802.27</v>
          </cell>
          <cell r="S43">
            <v>784015.18</v>
          </cell>
        </row>
        <row r="120">
          <cell r="E120">
            <v>341957.77000000008</v>
          </cell>
          <cell r="F120">
            <v>453831.57000000012</v>
          </cell>
          <cell r="G120">
            <v>394061.23999999993</v>
          </cell>
          <cell r="I120">
            <v>445600.73000000004</v>
          </cell>
          <cell r="J120">
            <v>366499.17000000004</v>
          </cell>
          <cell r="K120">
            <v>438999.99999999994</v>
          </cell>
          <cell r="M120">
            <v>401691.04</v>
          </cell>
          <cell r="N120">
            <v>374237.45000000007</v>
          </cell>
          <cell r="O120">
            <v>422277.48000000004</v>
          </cell>
          <cell r="Q120">
            <v>382573.23</v>
          </cell>
          <cell r="R120">
            <v>465367.74</v>
          </cell>
          <cell r="S120">
            <v>504601.1</v>
          </cell>
        </row>
      </sheetData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 2557 กงป."/>
      <sheetName val="เป้าหมาย 2557บันทึกข้อตกลง"/>
      <sheetName val="รวม"/>
      <sheetName val="เขต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Sheet3"/>
      <sheetName val="Sheet2"/>
      <sheetName val="Sheet4"/>
    </sheetNames>
    <sheetDataSet>
      <sheetData sheetId="0"/>
      <sheetData sheetId="1"/>
      <sheetData sheetId="2">
        <row r="25">
          <cell r="E25">
            <v>31.430220850965942</v>
          </cell>
          <cell r="F25">
            <v>30.191513157621422</v>
          </cell>
          <cell r="G25">
            <v>28.048394075034857</v>
          </cell>
          <cell r="I25">
            <v>25.266974732971185</v>
          </cell>
          <cell r="J25">
            <v>26.437198286553024</v>
          </cell>
          <cell r="K25">
            <v>30.614544619140851</v>
          </cell>
          <cell r="M25">
            <v>24.375288665609645</v>
          </cell>
          <cell r="N25">
            <v>24.208826235767084</v>
          </cell>
          <cell r="O25">
            <v>23.35553620760329</v>
          </cell>
          <cell r="Q25">
            <v>27.051911000862265</v>
          </cell>
          <cell r="R25">
            <v>26.856059137249158</v>
          </cell>
          <cell r="S25">
            <v>26.201836892827778</v>
          </cell>
          <cell r="T25">
            <v>26.981869332215087</v>
          </cell>
        </row>
        <row r="27">
          <cell r="E27">
            <v>0.64336782932201098</v>
          </cell>
          <cell r="F27">
            <v>0.68312280635878242</v>
          </cell>
          <cell r="G27">
            <v>0.65300692305175223</v>
          </cell>
          <cell r="I27">
            <v>0.67765817995811728</v>
          </cell>
          <cell r="J27">
            <v>0.72089062808824134</v>
          </cell>
          <cell r="K27">
            <v>0.63889261719660106</v>
          </cell>
          <cell r="M27">
            <v>0.74026607753650575</v>
          </cell>
          <cell r="N27">
            <v>0.73675406694428736</v>
          </cell>
          <cell r="O27">
            <v>0.72753535861756113</v>
          </cell>
          <cell r="Q27">
            <v>0.66101020306389335</v>
          </cell>
          <cell r="R27">
            <v>0.65988563008880752</v>
          </cell>
          <cell r="S27">
            <v>0.68004615962856951</v>
          </cell>
          <cell r="T27">
            <v>0.6841758295296505</v>
          </cell>
        </row>
      </sheetData>
      <sheetData sheetId="3">
        <row r="43">
          <cell r="E43">
            <v>3200</v>
          </cell>
          <cell r="F43">
            <v>0</v>
          </cell>
          <cell r="G43">
            <v>3500</v>
          </cell>
          <cell r="I43">
            <v>4150</v>
          </cell>
          <cell r="J43">
            <v>6100</v>
          </cell>
          <cell r="K43">
            <v>5700</v>
          </cell>
          <cell r="M43">
            <v>20750</v>
          </cell>
          <cell r="N43">
            <v>5900</v>
          </cell>
          <cell r="O43">
            <v>9400</v>
          </cell>
          <cell r="Q43">
            <v>2800</v>
          </cell>
          <cell r="R43">
            <v>22600</v>
          </cell>
          <cell r="S43">
            <v>70300</v>
          </cell>
        </row>
        <row r="120">
          <cell r="E120">
            <v>4467366.5900000008</v>
          </cell>
          <cell r="F120">
            <v>4654400.8000000007</v>
          </cell>
          <cell r="G120">
            <v>6256862.2400000002</v>
          </cell>
          <cell r="I120">
            <v>4796430.6899999985</v>
          </cell>
          <cell r="J120">
            <v>4832982.2899999982</v>
          </cell>
          <cell r="K120">
            <v>5659051.1899999995</v>
          </cell>
          <cell r="M120">
            <v>4635290.58</v>
          </cell>
          <cell r="N120">
            <v>5066892.2399999993</v>
          </cell>
          <cell r="O120">
            <v>5732239.6400000015</v>
          </cell>
          <cell r="Q120">
            <v>4755483.79</v>
          </cell>
          <cell r="R120">
            <v>5996133.0300000012</v>
          </cell>
          <cell r="S120">
            <v>6836678.6200000001</v>
          </cell>
        </row>
      </sheetData>
      <sheetData sheetId="4">
        <row r="5">
          <cell r="E5">
            <v>498</v>
          </cell>
          <cell r="F5">
            <v>532</v>
          </cell>
          <cell r="G5">
            <v>420</v>
          </cell>
          <cell r="I5">
            <v>504</v>
          </cell>
          <cell r="J5">
            <v>551</v>
          </cell>
          <cell r="K5">
            <v>538</v>
          </cell>
          <cell r="M5">
            <v>403</v>
          </cell>
          <cell r="N5">
            <v>373</v>
          </cell>
          <cell r="O5">
            <v>437</v>
          </cell>
          <cell r="Q5">
            <v>533</v>
          </cell>
          <cell r="R5">
            <v>760</v>
          </cell>
          <cell r="S5">
            <v>736</v>
          </cell>
        </row>
        <row r="18">
          <cell r="E18">
            <v>2324318</v>
          </cell>
          <cell r="F18">
            <v>2414400</v>
          </cell>
          <cell r="G18">
            <v>2405742</v>
          </cell>
          <cell r="I18">
            <v>2451583</v>
          </cell>
          <cell r="J18">
            <v>2472685</v>
          </cell>
          <cell r="K18">
            <v>2410198</v>
          </cell>
          <cell r="M18">
            <v>2615089</v>
          </cell>
          <cell r="N18">
            <v>2753458</v>
          </cell>
          <cell r="O18">
            <v>2647754</v>
          </cell>
          <cell r="Q18">
            <v>2474799</v>
          </cell>
          <cell r="R18">
            <v>2522169</v>
          </cell>
          <cell r="S18">
            <v>2530190</v>
          </cell>
        </row>
        <row r="23">
          <cell r="E23">
            <v>1343682</v>
          </cell>
          <cell r="F23">
            <v>1382023</v>
          </cell>
          <cell r="G23">
            <v>1047868</v>
          </cell>
          <cell r="I23">
            <v>858466</v>
          </cell>
          <cell r="J23">
            <v>985014</v>
          </cell>
          <cell r="K23">
            <v>1191760</v>
          </cell>
          <cell r="M23">
            <v>980748</v>
          </cell>
          <cell r="N23">
            <v>1040803</v>
          </cell>
          <cell r="O23">
            <v>941407</v>
          </cell>
          <cell r="Q23">
            <v>1172354</v>
          </cell>
          <cell r="R23">
            <v>1122324</v>
          </cell>
          <cell r="S23">
            <v>1045896</v>
          </cell>
        </row>
        <row r="25">
          <cell r="E25">
            <v>36.623715379468152</v>
          </cell>
          <cell r="F25">
            <v>36.401452346366433</v>
          </cell>
          <cell r="G25">
            <v>30.337249107138721</v>
          </cell>
          <cell r="I25">
            <v>25.933546469106741</v>
          </cell>
          <cell r="J25">
            <v>28.486321988033602</v>
          </cell>
          <cell r="K25">
            <v>33.084630426888786</v>
          </cell>
          <cell r="M25">
            <v>27.273341592521682</v>
          </cell>
          <cell r="N25">
            <v>27.430048044613233</v>
          </cell>
          <cell r="O25">
            <v>26.226762019116922</v>
          </cell>
          <cell r="Q25">
            <v>32.142897289762701</v>
          </cell>
          <cell r="R25">
            <v>30.793637379817387</v>
          </cell>
          <cell r="S25">
            <v>29.245058533681437</v>
          </cell>
          <cell r="T25">
            <v>30.396278269307601</v>
          </cell>
        </row>
        <row r="27">
          <cell r="E27">
            <v>0.8303349446557805</v>
          </cell>
          <cell r="F27">
            <v>0.88665609025207126</v>
          </cell>
          <cell r="G27">
            <v>0.85082479794280619</v>
          </cell>
          <cell r="I27">
            <v>0.86325138444777549</v>
          </cell>
          <cell r="J27">
            <v>0.95925721610050474</v>
          </cell>
          <cell r="K27">
            <v>0.84022265116926032</v>
          </cell>
          <cell r="M27">
            <v>0.93792812809904758</v>
          </cell>
          <cell r="N27">
            <v>0.952240938788666</v>
          </cell>
          <cell r="O27">
            <v>0.942640278830989</v>
          </cell>
          <cell r="Q27">
            <v>0.84871920442316362</v>
          </cell>
          <cell r="R27">
            <v>0.85940942561086564</v>
          </cell>
          <cell r="S27">
            <v>0.88447152425297482</v>
          </cell>
          <cell r="T27">
            <v>0.88563240472722582</v>
          </cell>
        </row>
        <row r="43">
          <cell r="E43">
            <v>53366934.910000004</v>
          </cell>
          <cell r="F43">
            <v>52388083.469999999</v>
          </cell>
          <cell r="G43">
            <v>51935044.780000009</v>
          </cell>
          <cell r="I43">
            <v>54120298.030000001</v>
          </cell>
          <cell r="J43">
            <v>53464792.320000008</v>
          </cell>
          <cell r="K43">
            <v>54170184</v>
          </cell>
          <cell r="M43">
            <v>56168463.470000006</v>
          </cell>
          <cell r="N43">
            <v>58859374.49000001</v>
          </cell>
          <cell r="O43">
            <v>57681474.310000002</v>
          </cell>
          <cell r="Q43">
            <v>53836259.939999998</v>
          </cell>
          <cell r="R43">
            <v>55556664.270000003</v>
          </cell>
          <cell r="S43">
            <v>56076812.949999996</v>
          </cell>
        </row>
        <row r="120">
          <cell r="E120">
            <v>17439235.609999992</v>
          </cell>
          <cell r="F120">
            <v>10826954.629999999</v>
          </cell>
          <cell r="G120">
            <v>5746420.3900000006</v>
          </cell>
          <cell r="I120">
            <v>11324796.009999998</v>
          </cell>
          <cell r="J120">
            <v>10558999.719999997</v>
          </cell>
          <cell r="K120">
            <v>12037015.25</v>
          </cell>
          <cell r="M120">
            <v>11492396.069999998</v>
          </cell>
          <cell r="N120">
            <v>11481797.630000001</v>
          </cell>
          <cell r="O120">
            <v>11858132.020000001</v>
          </cell>
          <cell r="Q120">
            <v>11127821.77</v>
          </cell>
          <cell r="R120">
            <v>11782355.639999999</v>
          </cell>
          <cell r="S120">
            <v>14870714.260000002</v>
          </cell>
        </row>
      </sheetData>
      <sheetData sheetId="5">
        <row r="5">
          <cell r="E5">
            <v>4</v>
          </cell>
          <cell r="F5">
            <v>11</v>
          </cell>
          <cell r="G5">
            <v>4</v>
          </cell>
          <cell r="I5">
            <v>13</v>
          </cell>
          <cell r="J5">
            <v>7</v>
          </cell>
          <cell r="K5">
            <v>6</v>
          </cell>
          <cell r="M5">
            <v>9</v>
          </cell>
          <cell r="N5">
            <v>5</v>
          </cell>
          <cell r="O5">
            <v>6</v>
          </cell>
          <cell r="Q5">
            <v>7</v>
          </cell>
          <cell r="R5">
            <v>2</v>
          </cell>
          <cell r="S5">
            <v>5</v>
          </cell>
        </row>
        <row r="18">
          <cell r="E18">
            <v>39576</v>
          </cell>
          <cell r="F18">
            <v>40624</v>
          </cell>
          <cell r="G18">
            <v>39020</v>
          </cell>
          <cell r="I18">
            <v>42946</v>
          </cell>
          <cell r="J18">
            <v>42552</v>
          </cell>
          <cell r="K18">
            <v>41814</v>
          </cell>
          <cell r="M18">
            <v>52553</v>
          </cell>
          <cell r="N18">
            <v>49370</v>
          </cell>
          <cell r="O18">
            <v>46725</v>
          </cell>
          <cell r="Q18">
            <v>44431</v>
          </cell>
          <cell r="R18">
            <v>45324</v>
          </cell>
          <cell r="S18">
            <v>45504</v>
          </cell>
        </row>
        <row r="23">
          <cell r="E23">
            <v>9351</v>
          </cell>
          <cell r="F23">
            <v>9265</v>
          </cell>
          <cell r="G23">
            <v>8755</v>
          </cell>
          <cell r="I23">
            <v>8621</v>
          </cell>
          <cell r="J23">
            <v>6532</v>
          </cell>
          <cell r="K23">
            <v>6012</v>
          </cell>
          <cell r="M23">
            <v>7767</v>
          </cell>
          <cell r="N23">
            <v>6693</v>
          </cell>
          <cell r="O23">
            <v>6083</v>
          </cell>
          <cell r="Q23">
            <v>6035</v>
          </cell>
          <cell r="R23">
            <v>5919</v>
          </cell>
          <cell r="S23">
            <v>6690</v>
          </cell>
        </row>
        <row r="25">
          <cell r="E25">
            <v>19.112146667484211</v>
          </cell>
          <cell r="F25">
            <v>18.571228126440698</v>
          </cell>
          <cell r="G25">
            <v>18.325484039769755</v>
          </cell>
          <cell r="I25">
            <v>16.714166618197329</v>
          </cell>
          <cell r="J25">
            <v>13.302920451305447</v>
          </cell>
          <cell r="K25">
            <v>12.569254249336204</v>
          </cell>
          <cell r="M25">
            <v>12.873125051794149</v>
          </cell>
          <cell r="N25">
            <v>11.937290433045588</v>
          </cell>
          <cell r="O25">
            <v>11.517561298873426</v>
          </cell>
          <cell r="Q25">
            <v>11.958546348036302</v>
          </cell>
          <cell r="R25">
            <v>11.55084596920555</v>
          </cell>
          <cell r="S25">
            <v>12.812655609606619</v>
          </cell>
          <cell r="T25">
            <v>14.189058041808735</v>
          </cell>
        </row>
        <row r="27">
          <cell r="E27">
            <v>0.47318204643822187</v>
          </cell>
          <cell r="F27">
            <v>0.50069637024711899</v>
          </cell>
          <cell r="G27">
            <v>0.46429718827715044</v>
          </cell>
          <cell r="I27">
            <v>0.50988400394172895</v>
          </cell>
          <cell r="J27">
            <v>0.55789804908747642</v>
          </cell>
          <cell r="K27">
            <v>0.49408011343495212</v>
          </cell>
          <cell r="M27">
            <v>0.64003166483984897</v>
          </cell>
          <cell r="N27">
            <v>0.58080986329733419</v>
          </cell>
          <cell r="O27">
            <v>0.5672919322527773</v>
          </cell>
          <cell r="Q27">
            <v>0.52109000709548414</v>
          </cell>
          <cell r="R27">
            <v>0.53098402619539942</v>
          </cell>
          <cell r="S27">
            <v>0.55046271094175281</v>
          </cell>
          <cell r="T27">
            <v>0.53301211598994147</v>
          </cell>
        </row>
        <row r="43">
          <cell r="E43">
            <v>754360.42999999993</v>
          </cell>
          <cell r="F43">
            <v>782179.21</v>
          </cell>
          <cell r="G43">
            <v>747974.04999999981</v>
          </cell>
          <cell r="I43">
            <v>849475.35</v>
          </cell>
          <cell r="J43">
            <v>819894.45</v>
          </cell>
          <cell r="K43">
            <v>803476.03000000014</v>
          </cell>
          <cell r="M43">
            <v>1006137.7000000001</v>
          </cell>
          <cell r="N43">
            <v>933487.21</v>
          </cell>
          <cell r="O43">
            <v>886436.09000000008</v>
          </cell>
          <cell r="Q43">
            <v>875368.89</v>
          </cell>
          <cell r="R43">
            <v>887141.05</v>
          </cell>
          <cell r="S43">
            <v>882140.74</v>
          </cell>
        </row>
        <row r="120">
          <cell r="E120">
            <v>514821.23999999993</v>
          </cell>
          <cell r="F120">
            <v>532550.5</v>
          </cell>
          <cell r="G120">
            <v>564820.49999999988</v>
          </cell>
          <cell r="I120">
            <v>596728.63</v>
          </cell>
          <cell r="J120">
            <v>479860.59999999992</v>
          </cell>
          <cell r="K120">
            <v>609670.82999999996</v>
          </cell>
          <cell r="M120">
            <v>567106.15</v>
          </cell>
          <cell r="N120">
            <v>601915.45000000007</v>
          </cell>
          <cell r="O120">
            <v>676747.75000000023</v>
          </cell>
          <cell r="Q120">
            <v>575091.54</v>
          </cell>
          <cell r="R120">
            <v>636228.98999999987</v>
          </cell>
          <cell r="S120">
            <v>706955.34</v>
          </cell>
        </row>
      </sheetData>
      <sheetData sheetId="6">
        <row r="5">
          <cell r="E5">
            <v>96</v>
          </cell>
          <cell r="F5">
            <v>151</v>
          </cell>
          <cell r="G5">
            <v>104</v>
          </cell>
          <cell r="I5">
            <v>138</v>
          </cell>
          <cell r="J5">
            <v>150</v>
          </cell>
          <cell r="K5">
            <v>179</v>
          </cell>
          <cell r="M5">
            <v>124</v>
          </cell>
          <cell r="N5">
            <v>165</v>
          </cell>
          <cell r="O5">
            <v>132</v>
          </cell>
          <cell r="Q5">
            <v>142</v>
          </cell>
          <cell r="R5">
            <v>86</v>
          </cell>
          <cell r="S5">
            <v>68</v>
          </cell>
        </row>
        <row r="18">
          <cell r="E18">
            <v>162650</v>
          </cell>
          <cell r="F18">
            <v>181269</v>
          </cell>
          <cell r="G18">
            <v>176896</v>
          </cell>
          <cell r="I18">
            <v>177389</v>
          </cell>
          <cell r="J18">
            <v>193082</v>
          </cell>
          <cell r="K18">
            <v>190208</v>
          </cell>
          <cell r="M18">
            <v>215318</v>
          </cell>
          <cell r="N18">
            <v>224701</v>
          </cell>
          <cell r="O18">
            <v>208609</v>
          </cell>
          <cell r="Q18">
            <v>193748</v>
          </cell>
          <cell r="R18">
            <v>193423</v>
          </cell>
          <cell r="S18">
            <v>192082</v>
          </cell>
        </row>
        <row r="23">
          <cell r="E23">
            <v>43673</v>
          </cell>
          <cell r="F23">
            <v>50151</v>
          </cell>
          <cell r="G23">
            <v>40971</v>
          </cell>
          <cell r="I23">
            <v>38115</v>
          </cell>
          <cell r="J23">
            <v>40501</v>
          </cell>
          <cell r="K23">
            <v>36887</v>
          </cell>
          <cell r="M23">
            <v>34301</v>
          </cell>
          <cell r="N23">
            <v>47155</v>
          </cell>
          <cell r="O23">
            <v>45075</v>
          </cell>
          <cell r="Q23">
            <v>41002</v>
          </cell>
          <cell r="R23">
            <v>41496</v>
          </cell>
          <cell r="S23">
            <v>54717</v>
          </cell>
        </row>
        <row r="25">
          <cell r="E25">
            <v>21.167295938891932</v>
          </cell>
          <cell r="F25">
            <v>21.670987814363496</v>
          </cell>
          <cell r="G25">
            <v>18.805509783491765</v>
          </cell>
          <cell r="I25">
            <v>17.686446655282502</v>
          </cell>
          <cell r="J25">
            <v>17.339018678585344</v>
          </cell>
          <cell r="K25">
            <v>16.241694663009163</v>
          </cell>
          <cell r="M25">
            <v>13.740130827868819</v>
          </cell>
          <cell r="N25">
            <v>17.34558001294803</v>
          </cell>
          <cell r="O25">
            <v>17.768168272338816</v>
          </cell>
          <cell r="Q25">
            <v>17.466240681576146</v>
          </cell>
          <cell r="R25">
            <v>17.663960769456708</v>
          </cell>
          <cell r="S25">
            <v>22.170673300945303</v>
          </cell>
          <cell r="T25">
            <v>18.206179016589225</v>
          </cell>
        </row>
        <row r="27">
          <cell r="E27">
            <v>0.44978775769810436</v>
          </cell>
          <cell r="F27">
            <v>0.51292869269949071</v>
          </cell>
          <cell r="G27">
            <v>0.47958335762030185</v>
          </cell>
          <cell r="I27">
            <v>0.47647494120917716</v>
          </cell>
          <cell r="J27">
            <v>0.56767118454708498</v>
          </cell>
          <cell r="K27">
            <v>0.49886108666887846</v>
          </cell>
          <cell r="M27">
            <v>0.57771696113548243</v>
          </cell>
          <cell r="N27">
            <v>0.57777046389850617</v>
          </cell>
          <cell r="O27">
            <v>0.54832893059443544</v>
          </cell>
          <cell r="Q27">
            <v>0.48804743744111884</v>
          </cell>
          <cell r="R27">
            <v>0.48343482841229041</v>
          </cell>
          <cell r="S27">
            <v>0.49350495863521915</v>
          </cell>
          <cell r="T27">
            <v>0.5138098744941163</v>
          </cell>
        </row>
        <row r="43">
          <cell r="E43">
            <v>3363168.88</v>
          </cell>
          <cell r="F43">
            <v>3802228.7900000005</v>
          </cell>
          <cell r="G43">
            <v>3715583.4000000004</v>
          </cell>
          <cell r="I43">
            <v>4035271.9000000004</v>
          </cell>
          <cell r="J43">
            <v>4564707.8</v>
          </cell>
          <cell r="K43">
            <v>3907628.0700000008</v>
          </cell>
          <cell r="M43">
            <v>4435221.78</v>
          </cell>
          <cell r="N43">
            <v>4432463.2699999996</v>
          </cell>
          <cell r="O43">
            <v>4309774.9000000004</v>
          </cell>
          <cell r="Q43">
            <v>4199082.37</v>
          </cell>
          <cell r="R43">
            <v>3925489.24</v>
          </cell>
          <cell r="S43">
            <v>4043134.1</v>
          </cell>
        </row>
        <row r="120">
          <cell r="E120">
            <v>1024808.08</v>
          </cell>
          <cell r="F120">
            <v>1232632.6199999999</v>
          </cell>
          <cell r="G120">
            <v>1214470.8899999999</v>
          </cell>
          <cell r="I120">
            <v>1122286.07</v>
          </cell>
          <cell r="J120">
            <v>1159144.29</v>
          </cell>
          <cell r="K120">
            <v>1412380.29</v>
          </cell>
          <cell r="M120">
            <v>1278531.3699999999</v>
          </cell>
          <cell r="N120">
            <v>1232717.8199999998</v>
          </cell>
          <cell r="O120">
            <v>1406333.4299999997</v>
          </cell>
          <cell r="Q120">
            <v>1228903.77</v>
          </cell>
          <cell r="R120">
            <v>1260314.1099999999</v>
          </cell>
          <cell r="S120">
            <v>1481775.9700000002</v>
          </cell>
        </row>
      </sheetData>
      <sheetData sheetId="7">
        <row r="5">
          <cell r="E5">
            <v>53</v>
          </cell>
          <cell r="F5">
            <v>75</v>
          </cell>
          <cell r="G5">
            <v>103</v>
          </cell>
          <cell r="I5">
            <v>65</v>
          </cell>
          <cell r="J5">
            <v>87</v>
          </cell>
          <cell r="K5">
            <v>67</v>
          </cell>
          <cell r="M5">
            <v>161</v>
          </cell>
          <cell r="N5">
            <v>87</v>
          </cell>
          <cell r="O5">
            <v>45</v>
          </cell>
          <cell r="Q5">
            <v>96</v>
          </cell>
          <cell r="R5">
            <v>133</v>
          </cell>
          <cell r="S5">
            <v>121</v>
          </cell>
        </row>
        <row r="18">
          <cell r="E18">
            <v>346205</v>
          </cell>
          <cell r="F18">
            <v>376453</v>
          </cell>
          <cell r="G18">
            <v>362812</v>
          </cell>
          <cell r="I18">
            <v>367804</v>
          </cell>
          <cell r="J18">
            <v>363238</v>
          </cell>
          <cell r="K18">
            <v>352107</v>
          </cell>
          <cell r="M18">
            <v>383294</v>
          </cell>
          <cell r="N18">
            <v>406086</v>
          </cell>
          <cell r="O18">
            <v>382093</v>
          </cell>
          <cell r="Q18">
            <v>373508</v>
          </cell>
          <cell r="R18">
            <v>371704</v>
          </cell>
          <cell r="S18">
            <v>377927</v>
          </cell>
        </row>
        <row r="23">
          <cell r="E23">
            <v>116190</v>
          </cell>
          <cell r="F23">
            <v>106988</v>
          </cell>
          <cell r="G23">
            <v>91215</v>
          </cell>
          <cell r="I23">
            <v>98019</v>
          </cell>
          <cell r="J23">
            <v>96350</v>
          </cell>
          <cell r="K23">
            <v>101747</v>
          </cell>
          <cell r="M23">
            <v>104793</v>
          </cell>
          <cell r="N23">
            <v>119958</v>
          </cell>
          <cell r="O23">
            <v>110930</v>
          </cell>
          <cell r="Q23">
            <v>100994</v>
          </cell>
          <cell r="R23">
            <v>103552</v>
          </cell>
          <cell r="S23">
            <v>126715</v>
          </cell>
        </row>
        <row r="25">
          <cell r="E25">
            <v>25.126780056875319</v>
          </cell>
          <cell r="F25">
            <v>22.129236828007588</v>
          </cell>
          <cell r="G25">
            <v>20.090214899113928</v>
          </cell>
          <cell r="I25">
            <v>21.042112562067565</v>
          </cell>
          <cell r="J25">
            <v>20.963836022985156</v>
          </cell>
          <cell r="K25">
            <v>22.417405673368219</v>
          </cell>
          <cell r="M25">
            <v>21.469927800496627</v>
          </cell>
          <cell r="N25">
            <v>22.803795880192531</v>
          </cell>
          <cell r="O25">
            <v>22.499964504698564</v>
          </cell>
          <cell r="Q25">
            <v>21.284209550223181</v>
          </cell>
          <cell r="R25">
            <v>21.788678101907184</v>
          </cell>
          <cell r="S25">
            <v>25.109879875238288</v>
          </cell>
          <cell r="T25">
            <v>22.252262719506742</v>
          </cell>
        </row>
        <row r="27">
          <cell r="E27">
            <v>0.69404656179270718</v>
          </cell>
          <cell r="F27">
            <v>0.77720933593467734</v>
          </cell>
          <cell r="G27">
            <v>0.72144323644480235</v>
          </cell>
          <cell r="I27">
            <v>0.72827211498574851</v>
          </cell>
          <cell r="J27">
            <v>0.79332124838928075</v>
          </cell>
          <cell r="K27">
            <v>0.69196687822234271</v>
          </cell>
          <cell r="M27">
            <v>0.77426092577442451</v>
          </cell>
          <cell r="N27">
            <v>0.78886804896550988</v>
          </cell>
          <cell r="O27">
            <v>0.76423949676477354</v>
          </cell>
          <cell r="Q27">
            <v>0.72039731906070692</v>
          </cell>
          <cell r="R27">
            <v>0.71242396915737649</v>
          </cell>
          <cell r="S27">
            <v>0.74330697820785152</v>
          </cell>
          <cell r="T27">
            <v>0.73950168649186909</v>
          </cell>
        </row>
        <row r="43">
          <cell r="E43">
            <v>7061364.8499999996</v>
          </cell>
          <cell r="F43">
            <v>8603211.0700000003</v>
          </cell>
          <cell r="G43">
            <v>7463064.9700000007</v>
          </cell>
          <cell r="I43">
            <v>7361720.3700000001</v>
          </cell>
          <cell r="J43">
            <v>7429506.6200000001</v>
          </cell>
          <cell r="K43">
            <v>6991164.5899999989</v>
          </cell>
          <cell r="M43">
            <v>7708618.919999999</v>
          </cell>
          <cell r="N43">
            <v>8014693.8800000008</v>
          </cell>
          <cell r="O43">
            <v>7742796.6899999995</v>
          </cell>
          <cell r="Q43">
            <v>7510193.4500000002</v>
          </cell>
          <cell r="R43">
            <v>7377947.8399999989</v>
          </cell>
          <cell r="S43">
            <v>9269283.6600000039</v>
          </cell>
        </row>
        <row r="120">
          <cell r="E120">
            <v>3003465.7899999996</v>
          </cell>
          <cell r="F120">
            <v>2694479.79</v>
          </cell>
          <cell r="G120">
            <v>2795543.67</v>
          </cell>
          <cell r="I120">
            <v>2607236.46</v>
          </cell>
          <cell r="J120">
            <v>2517322.8800000004</v>
          </cell>
          <cell r="K120">
            <v>2908848.0199999991</v>
          </cell>
          <cell r="M120">
            <v>2429540.6900000009</v>
          </cell>
          <cell r="N120">
            <v>3077745.6299999994</v>
          </cell>
          <cell r="O120">
            <v>3004186.96</v>
          </cell>
          <cell r="Q120">
            <v>3075020.7699999991</v>
          </cell>
          <cell r="R120">
            <v>3137810.9800000004</v>
          </cell>
          <cell r="S120">
            <v>3176890.94</v>
          </cell>
        </row>
      </sheetData>
      <sheetData sheetId="8">
        <row r="5">
          <cell r="E5">
            <v>122</v>
          </cell>
          <cell r="F5">
            <v>17</v>
          </cell>
          <cell r="G5">
            <v>7</v>
          </cell>
          <cell r="I5">
            <v>16</v>
          </cell>
          <cell r="J5">
            <v>37</v>
          </cell>
          <cell r="K5">
            <v>45</v>
          </cell>
          <cell r="M5">
            <v>20</v>
          </cell>
          <cell r="N5">
            <v>20</v>
          </cell>
          <cell r="O5">
            <v>14</v>
          </cell>
          <cell r="Q5">
            <v>5</v>
          </cell>
          <cell r="R5">
            <v>29</v>
          </cell>
          <cell r="S5">
            <v>16</v>
          </cell>
        </row>
        <row r="18">
          <cell r="E18">
            <v>60612</v>
          </cell>
          <cell r="F18">
            <v>62136</v>
          </cell>
          <cell r="G18">
            <v>62654</v>
          </cell>
          <cell r="I18">
            <v>69261</v>
          </cell>
          <cell r="J18">
            <v>64022</v>
          </cell>
          <cell r="K18">
            <v>61947</v>
          </cell>
          <cell r="M18">
            <v>71213</v>
          </cell>
          <cell r="N18">
            <v>72925</v>
          </cell>
          <cell r="O18">
            <v>71899</v>
          </cell>
          <cell r="Q18">
            <v>61901</v>
          </cell>
          <cell r="R18">
            <v>70673</v>
          </cell>
          <cell r="S18">
            <v>66808</v>
          </cell>
        </row>
        <row r="23">
          <cell r="E23">
            <v>17198</v>
          </cell>
          <cell r="F23">
            <v>15725</v>
          </cell>
          <cell r="G23">
            <v>19370</v>
          </cell>
          <cell r="I23">
            <v>16389</v>
          </cell>
          <cell r="J23">
            <v>17458</v>
          </cell>
          <cell r="K23">
            <v>21662</v>
          </cell>
          <cell r="M23">
            <v>22018</v>
          </cell>
          <cell r="N23">
            <v>18986</v>
          </cell>
          <cell r="O23">
            <v>19135</v>
          </cell>
          <cell r="Q23">
            <v>21963</v>
          </cell>
          <cell r="R23">
            <v>17099</v>
          </cell>
          <cell r="S23">
            <v>17861</v>
          </cell>
        </row>
        <row r="25">
          <cell r="E25">
            <v>21.548678110512466</v>
          </cell>
          <cell r="F25">
            <v>19.814518466249165</v>
          </cell>
          <cell r="G25">
            <v>23.190939131267658</v>
          </cell>
          <cell r="I25">
            <v>18.80550774526678</v>
          </cell>
          <cell r="J25">
            <v>21.166343355965083</v>
          </cell>
          <cell r="K25">
            <v>25.542100484618377</v>
          </cell>
          <cell r="M25">
            <v>23.616608209715654</v>
          </cell>
          <cell r="N25">
            <v>20.647729250043501</v>
          </cell>
          <cell r="O25">
            <v>21.008541753584684</v>
          </cell>
          <cell r="Q25">
            <v>26.188829533530477</v>
          </cell>
          <cell r="R25">
            <v>19.481155721642438</v>
          </cell>
          <cell r="S25">
            <v>21.092098581736163</v>
          </cell>
          <cell r="T25">
            <v>21.837477518072944</v>
          </cell>
        </row>
        <row r="27">
          <cell r="E27">
            <v>0.57380067687501479</v>
          </cell>
          <cell r="F27">
            <v>0.59585730724971231</v>
          </cell>
          <cell r="G27">
            <v>0.57952595675800667</v>
          </cell>
          <cell r="I27">
            <v>0.63917202301576681</v>
          </cell>
          <cell r="J27">
            <v>0.65031285551763363</v>
          </cell>
          <cell r="K27">
            <v>0.56218605221005635</v>
          </cell>
          <cell r="M27">
            <v>0.66223090156693165</v>
          </cell>
          <cell r="N27">
            <v>0.65317766342876848</v>
          </cell>
          <cell r="O27">
            <v>0.66269413337020144</v>
          </cell>
          <cell r="Q27">
            <v>0.55267269626706428</v>
          </cell>
          <cell r="R27">
            <v>0.63081743042290728</v>
          </cell>
          <cell r="S27">
            <v>0.61339576734150481</v>
          </cell>
          <cell r="T27">
            <v>0.62455946272497609</v>
          </cell>
        </row>
        <row r="43">
          <cell r="E43">
            <v>1290063.79</v>
          </cell>
          <cell r="F43">
            <v>1288931.06</v>
          </cell>
          <cell r="G43">
            <v>1334722.7999999998</v>
          </cell>
          <cell r="I43">
            <v>1414710.2000000002</v>
          </cell>
          <cell r="J43">
            <v>1336912.17</v>
          </cell>
          <cell r="K43">
            <v>1300364.4899999998</v>
          </cell>
          <cell r="M43">
            <v>1467273.44</v>
          </cell>
          <cell r="N43">
            <v>1472298.9300000002</v>
          </cell>
          <cell r="O43">
            <v>1461110.22</v>
          </cell>
          <cell r="Q43">
            <v>1319595.6600000001</v>
          </cell>
          <cell r="R43">
            <v>1486697.78</v>
          </cell>
          <cell r="S43">
            <v>1366767.11</v>
          </cell>
        </row>
        <row r="120">
          <cell r="E120">
            <v>611885.52999999991</v>
          </cell>
          <cell r="F120">
            <v>735813.37</v>
          </cell>
          <cell r="G120">
            <v>678977.84000000008</v>
          </cell>
          <cell r="I120">
            <v>760873.46000000008</v>
          </cell>
          <cell r="J120">
            <v>692973.39</v>
          </cell>
          <cell r="K120">
            <v>758124.51</v>
          </cell>
          <cell r="M120">
            <v>668119.59000000008</v>
          </cell>
          <cell r="N120">
            <v>760852.78999999992</v>
          </cell>
          <cell r="O120">
            <v>776060.28000000014</v>
          </cell>
          <cell r="Q120">
            <v>838044.44000000006</v>
          </cell>
          <cell r="R120">
            <v>760552.04</v>
          </cell>
          <cell r="S120">
            <v>860733.90999999968</v>
          </cell>
        </row>
      </sheetData>
      <sheetData sheetId="9">
        <row r="5">
          <cell r="E5">
            <v>11</v>
          </cell>
          <cell r="F5">
            <v>24</v>
          </cell>
          <cell r="G5">
            <v>23</v>
          </cell>
          <cell r="I5">
            <v>17</v>
          </cell>
          <cell r="J5">
            <v>22</v>
          </cell>
          <cell r="K5">
            <v>29</v>
          </cell>
          <cell r="M5">
            <v>20</v>
          </cell>
          <cell r="N5">
            <v>19</v>
          </cell>
          <cell r="O5">
            <v>37</v>
          </cell>
          <cell r="Q5">
            <v>12</v>
          </cell>
          <cell r="R5">
            <v>19</v>
          </cell>
          <cell r="S5">
            <v>18</v>
          </cell>
        </row>
        <row r="18">
          <cell r="E18">
            <v>82983.600000000006</v>
          </cell>
          <cell r="F18">
            <v>88015.7</v>
          </cell>
          <cell r="G18">
            <v>78630.7</v>
          </cell>
          <cell r="I18">
            <v>92873.7</v>
          </cell>
          <cell r="J18">
            <v>82204</v>
          </cell>
          <cell r="K18">
            <v>80936.899999999994</v>
          </cell>
          <cell r="M18">
            <v>89624.8</v>
          </cell>
          <cell r="N18">
            <v>92654.1</v>
          </cell>
          <cell r="O18">
            <v>92896.5</v>
          </cell>
          <cell r="Q18">
            <v>91031</v>
          </cell>
          <cell r="R18">
            <v>90749.9</v>
          </cell>
          <cell r="S18">
            <v>84307.3</v>
          </cell>
        </row>
        <row r="23">
          <cell r="E23">
            <v>32343.399999999994</v>
          </cell>
          <cell r="F23">
            <v>29180.300000000003</v>
          </cell>
          <cell r="G23">
            <v>31246.300000000003</v>
          </cell>
          <cell r="I23">
            <v>27749.300000000003</v>
          </cell>
          <cell r="J23">
            <v>25109</v>
          </cell>
          <cell r="K23">
            <v>24071.100000000006</v>
          </cell>
          <cell r="M23">
            <v>23897.199999999997</v>
          </cell>
          <cell r="N23">
            <v>23916.899999999994</v>
          </cell>
          <cell r="O23">
            <v>25631.5</v>
          </cell>
          <cell r="Q23">
            <v>25741</v>
          </cell>
          <cell r="R23">
            <v>24797.100000000006</v>
          </cell>
          <cell r="S23">
            <v>20345.679999999993</v>
          </cell>
        </row>
        <row r="25">
          <cell r="E25">
            <v>28.044950445255662</v>
          </cell>
          <cell r="F25">
            <v>24.898716679750166</v>
          </cell>
          <cell r="G25">
            <v>28.437525596803702</v>
          </cell>
          <cell r="I25">
            <v>23.00498246603053</v>
          </cell>
          <cell r="J25">
            <v>23.397910784341132</v>
          </cell>
          <cell r="K25">
            <v>22.914381996801467</v>
          </cell>
          <cell r="M25">
            <v>21.003726620728443</v>
          </cell>
          <cell r="N25">
            <v>20.471364620691421</v>
          </cell>
          <cell r="O25">
            <v>21.604615682869884</v>
          </cell>
          <cell r="Q25">
            <v>22.04381187270921</v>
          </cell>
          <cell r="R25">
            <v>21.460617757276264</v>
          </cell>
          <cell r="S25">
            <v>19.441089971828795</v>
          </cell>
          <cell r="T25">
            <v>23.063184734793051</v>
          </cell>
        </row>
        <row r="27">
          <cell r="E27">
            <v>0.59652152035223294</v>
          </cell>
          <cell r="F27">
            <v>0.6517508978488652</v>
          </cell>
          <cell r="G27">
            <v>0.56067068822908639</v>
          </cell>
          <cell r="I27">
            <v>0.65960497720202838</v>
          </cell>
          <cell r="J27">
            <v>0.64453504782813231</v>
          </cell>
          <cell r="K27">
            <v>0.57161855324257993</v>
          </cell>
          <cell r="M27">
            <v>0.65186413557349632</v>
          </cell>
          <cell r="N27">
            <v>0.64960702792520564</v>
          </cell>
          <cell r="O27">
            <v>0.66916261480280925</v>
          </cell>
          <cell r="Q27">
            <v>0.63184160752398966</v>
          </cell>
          <cell r="R27">
            <v>0.62847061593650877</v>
          </cell>
          <cell r="S27">
            <v>0.60144319600499374</v>
          </cell>
          <cell r="T27">
            <v>0.62598028019109919</v>
          </cell>
        </row>
        <row r="43">
          <cell r="E43">
            <v>1745409.5599999998</v>
          </cell>
          <cell r="F43">
            <v>2445722.1400000006</v>
          </cell>
          <cell r="G43">
            <v>1689377.25</v>
          </cell>
          <cell r="I43">
            <v>1971839.3900000001</v>
          </cell>
          <cell r="J43">
            <v>1775504.2199999997</v>
          </cell>
          <cell r="K43">
            <v>1742781.25</v>
          </cell>
          <cell r="M43">
            <v>2105634.1599999997</v>
          </cell>
          <cell r="N43">
            <v>1977062.86</v>
          </cell>
          <cell r="O43">
            <v>1996880.3399999999</v>
          </cell>
          <cell r="Q43">
            <v>1957381.9200000002</v>
          </cell>
          <cell r="R43">
            <v>1960620.5599999998</v>
          </cell>
          <cell r="S43">
            <v>1858090.02</v>
          </cell>
        </row>
        <row r="120">
          <cell r="E120">
            <v>737777.79</v>
          </cell>
          <cell r="F120">
            <v>762261.19000000006</v>
          </cell>
          <cell r="G120">
            <v>801366.08999999985</v>
          </cell>
          <cell r="I120">
            <v>883188.47000000009</v>
          </cell>
          <cell r="J120">
            <v>800917.50000000023</v>
          </cell>
          <cell r="K120">
            <v>828665.12</v>
          </cell>
          <cell r="M120">
            <v>713128.16999999981</v>
          </cell>
          <cell r="N120">
            <v>841380.03</v>
          </cell>
          <cell r="O120">
            <v>814476.3600000001</v>
          </cell>
          <cell r="Q120">
            <v>803297.54000000039</v>
          </cell>
          <cell r="R120">
            <v>897929.07</v>
          </cell>
          <cell r="S120">
            <v>838073.13000000012</v>
          </cell>
        </row>
      </sheetData>
      <sheetData sheetId="10">
        <row r="5">
          <cell r="E5">
            <v>15</v>
          </cell>
          <cell r="F5">
            <v>21</v>
          </cell>
          <cell r="G5">
            <v>7</v>
          </cell>
          <cell r="I5">
            <v>11</v>
          </cell>
          <cell r="J5">
            <v>8</v>
          </cell>
          <cell r="K5">
            <v>6</v>
          </cell>
          <cell r="M5">
            <v>12</v>
          </cell>
          <cell r="N5">
            <v>13</v>
          </cell>
          <cell r="O5">
            <v>12</v>
          </cell>
          <cell r="Q5">
            <v>8</v>
          </cell>
          <cell r="R5">
            <v>8</v>
          </cell>
          <cell r="S5">
            <v>15</v>
          </cell>
        </row>
        <row r="18">
          <cell r="E18">
            <v>57845</v>
          </cell>
          <cell r="F18">
            <v>56369</v>
          </cell>
          <cell r="G18">
            <v>55749</v>
          </cell>
          <cell r="I18">
            <v>57961</v>
          </cell>
          <cell r="J18">
            <v>52159</v>
          </cell>
          <cell r="K18">
            <v>55242</v>
          </cell>
          <cell r="M18">
            <v>66060</v>
          </cell>
          <cell r="N18">
            <v>62583</v>
          </cell>
          <cell r="O18">
            <v>63238</v>
          </cell>
          <cell r="Q18">
            <v>58351</v>
          </cell>
          <cell r="R18">
            <v>57133</v>
          </cell>
          <cell r="S18">
            <v>59128</v>
          </cell>
        </row>
        <row r="23">
          <cell r="E23">
            <v>17007</v>
          </cell>
          <cell r="F23">
            <v>15424</v>
          </cell>
          <cell r="G23">
            <v>12745</v>
          </cell>
          <cell r="I23">
            <v>12109</v>
          </cell>
          <cell r="J23">
            <v>11509</v>
          </cell>
          <cell r="K23">
            <v>13545</v>
          </cell>
          <cell r="M23">
            <v>15961</v>
          </cell>
          <cell r="N23">
            <v>14199</v>
          </cell>
          <cell r="O23">
            <v>14424</v>
          </cell>
          <cell r="Q23">
            <v>14893</v>
          </cell>
          <cell r="R23">
            <v>14338</v>
          </cell>
          <cell r="S23">
            <v>14353</v>
          </cell>
        </row>
        <row r="25">
          <cell r="E25">
            <v>22.706275033377835</v>
          </cell>
          <cell r="F25">
            <v>21.481894150417826</v>
          </cell>
          <cell r="G25">
            <v>18.605839416058394</v>
          </cell>
          <cell r="I25">
            <v>17.273894436519257</v>
          </cell>
          <cell r="J25">
            <v>18.067503924646783</v>
          </cell>
          <cell r="K25">
            <v>19.6875</v>
          </cell>
          <cell r="M25">
            <v>19.417274939172749</v>
          </cell>
          <cell r="N25">
            <v>18.48828125</v>
          </cell>
          <cell r="O25">
            <v>18.563706563706564</v>
          </cell>
          <cell r="Q25">
            <v>20.31787175989086</v>
          </cell>
          <cell r="R25">
            <v>20.053146853146853</v>
          </cell>
          <cell r="S25">
            <v>19.527891156462584</v>
          </cell>
          <cell r="T25">
            <v>19.535632447296059</v>
          </cell>
        </row>
        <row r="27">
          <cell r="E27">
            <v>0.53184202420848903</v>
          </cell>
          <cell r="F27">
            <v>0.53288901493666097</v>
          </cell>
          <cell r="G27">
            <v>0.50815338759810047</v>
          </cell>
          <cell r="I27">
            <v>0.52704994430425789</v>
          </cell>
          <cell r="J27">
            <v>0.52392671314060713</v>
          </cell>
          <cell r="K27">
            <v>0.50042122999157534</v>
          </cell>
          <cell r="M27">
            <v>0.61689312228603443</v>
          </cell>
          <cell r="N27">
            <v>0.56375494320382669</v>
          </cell>
          <cell r="O27">
            <v>0.58675945256321038</v>
          </cell>
          <cell r="Q27">
            <v>0.52256810732388814</v>
          </cell>
          <cell r="R27">
            <v>0.51052631578947372</v>
          </cell>
          <cell r="S27">
            <v>0.54438153109607323</v>
          </cell>
          <cell r="T27">
            <v>0.53950309795058649</v>
          </cell>
        </row>
        <row r="43">
          <cell r="E43">
            <v>1092950.2199999997</v>
          </cell>
          <cell r="F43">
            <v>1101550.32</v>
          </cell>
          <cell r="G43">
            <v>1067856.69</v>
          </cell>
          <cell r="I43">
            <v>1107077.1599999999</v>
          </cell>
          <cell r="J43">
            <v>1005527.32</v>
          </cell>
          <cell r="K43">
            <v>1080418.4899999998</v>
          </cell>
          <cell r="M43">
            <v>1254239.7000000002</v>
          </cell>
          <cell r="N43">
            <v>1178964.6200000001</v>
          </cell>
          <cell r="O43">
            <v>1199738.3400000001</v>
          </cell>
          <cell r="Q43">
            <v>1122921.8999999999</v>
          </cell>
          <cell r="R43">
            <v>1160788.2699999996</v>
          </cell>
          <cell r="S43">
            <v>1219635.8599999999</v>
          </cell>
        </row>
        <row r="120">
          <cell r="E120">
            <v>552541.02999999991</v>
          </cell>
          <cell r="F120">
            <v>532505.68999999994</v>
          </cell>
          <cell r="G120">
            <v>610854.06999999995</v>
          </cell>
          <cell r="I120">
            <v>795523.29999999993</v>
          </cell>
          <cell r="J120">
            <v>509138.67999999988</v>
          </cell>
          <cell r="K120">
            <v>619887.86999999976</v>
          </cell>
          <cell r="M120">
            <v>614654.73</v>
          </cell>
          <cell r="N120">
            <v>538983.66</v>
          </cell>
          <cell r="O120">
            <v>764907.96</v>
          </cell>
          <cell r="Q120">
            <v>455788</v>
          </cell>
          <cell r="R120">
            <v>715111.78000000026</v>
          </cell>
          <cell r="S120">
            <v>1001833.4800000002</v>
          </cell>
        </row>
      </sheetData>
      <sheetData sheetId="11">
        <row r="5">
          <cell r="E5">
            <v>14</v>
          </cell>
          <cell r="F5">
            <v>9</v>
          </cell>
          <cell r="G5">
            <v>12</v>
          </cell>
          <cell r="I5">
            <v>11</v>
          </cell>
          <cell r="J5">
            <v>19</v>
          </cell>
          <cell r="K5">
            <v>9</v>
          </cell>
          <cell r="M5">
            <v>18</v>
          </cell>
          <cell r="N5">
            <v>19</v>
          </cell>
          <cell r="O5">
            <v>16</v>
          </cell>
          <cell r="Q5">
            <v>13</v>
          </cell>
          <cell r="R5">
            <v>8</v>
          </cell>
          <cell r="S5">
            <v>3</v>
          </cell>
        </row>
        <row r="18">
          <cell r="E18">
            <v>127714</v>
          </cell>
          <cell r="F18">
            <v>138366</v>
          </cell>
          <cell r="G18">
            <v>112233</v>
          </cell>
          <cell r="I18">
            <v>139234</v>
          </cell>
          <cell r="J18">
            <v>128676</v>
          </cell>
          <cell r="K18">
            <v>120888</v>
          </cell>
          <cell r="M18">
            <v>144264</v>
          </cell>
          <cell r="N18">
            <v>152091</v>
          </cell>
          <cell r="O18">
            <v>139886</v>
          </cell>
          <cell r="Q18">
            <v>130770</v>
          </cell>
          <cell r="R18">
            <v>131866</v>
          </cell>
          <cell r="S18">
            <v>122643</v>
          </cell>
        </row>
        <row r="23">
          <cell r="E23">
            <v>60010</v>
          </cell>
          <cell r="F23">
            <v>61174</v>
          </cell>
          <cell r="G23">
            <v>62581</v>
          </cell>
          <cell r="I23">
            <v>58339</v>
          </cell>
          <cell r="J23">
            <v>56540</v>
          </cell>
          <cell r="K23">
            <v>54877</v>
          </cell>
          <cell r="M23">
            <v>58770</v>
          </cell>
          <cell r="N23">
            <v>59517</v>
          </cell>
          <cell r="O23">
            <v>44785</v>
          </cell>
          <cell r="Q23">
            <v>52426</v>
          </cell>
          <cell r="R23">
            <v>48544</v>
          </cell>
          <cell r="S23">
            <v>45215</v>
          </cell>
        </row>
        <row r="25">
          <cell r="E25">
            <v>31.922929611030725</v>
          </cell>
          <cell r="F25">
            <v>30.620989298120914</v>
          </cell>
          <cell r="G25">
            <v>35.756893576660687</v>
          </cell>
          <cell r="I25">
            <v>29.496319216923514</v>
          </cell>
          <cell r="J25">
            <v>30.497869356491719</v>
          </cell>
          <cell r="K25">
            <v>31.158338206821369</v>
          </cell>
          <cell r="M25">
            <v>28.907306755859423</v>
          </cell>
          <cell r="N25">
            <v>28.066245714636022</v>
          </cell>
          <cell r="O25">
            <v>24.212819791959518</v>
          </cell>
          <cell r="Q25">
            <v>28.590281943611277</v>
          </cell>
          <cell r="R25">
            <v>26.878695931430091</v>
          </cell>
          <cell r="S25">
            <v>26.92426786713828</v>
          </cell>
          <cell r="T25">
            <v>29.400442618216726</v>
          </cell>
        </row>
        <row r="27">
          <cell r="E27">
            <v>0.68231309235059678</v>
          </cell>
          <cell r="F27">
            <v>0.76253616599156815</v>
          </cell>
          <cell r="G27">
            <v>0.59762617280269226</v>
          </cell>
          <cell r="I27">
            <v>0.74024216808219356</v>
          </cell>
          <cell r="J27">
            <v>0.7556641336136527</v>
          </cell>
          <cell r="K27">
            <v>0.63980523432744973</v>
          </cell>
          <cell r="M27">
            <v>0.78735980352026202</v>
          </cell>
          <cell r="N27">
            <v>0.80107131852764812</v>
          </cell>
          <cell r="O27">
            <v>0.75942453854505976</v>
          </cell>
          <cell r="Q27">
            <v>0.68563788651348123</v>
          </cell>
          <cell r="R27">
            <v>0.69031839264587325</v>
          </cell>
          <cell r="S27">
            <v>0.66289930274039244</v>
          </cell>
          <cell r="T27">
            <v>0.71351044239838313</v>
          </cell>
        </row>
        <row r="43">
          <cell r="E43">
            <v>2620809.7999999998</v>
          </cell>
          <cell r="F43">
            <v>2804607.77</v>
          </cell>
          <cell r="G43">
            <v>2314832.5099999998</v>
          </cell>
          <cell r="I43">
            <v>2869914.64</v>
          </cell>
          <cell r="J43">
            <v>2629049.2399999998</v>
          </cell>
          <cell r="K43">
            <v>2473198.85</v>
          </cell>
          <cell r="M43">
            <v>2889102.18</v>
          </cell>
          <cell r="N43">
            <v>3241812.21</v>
          </cell>
          <cell r="O43">
            <v>2818231.83</v>
          </cell>
          <cell r="Q43">
            <v>2660675.9299999997</v>
          </cell>
          <cell r="R43">
            <v>2698812.6400000006</v>
          </cell>
          <cell r="S43">
            <v>2494628.2999999998</v>
          </cell>
        </row>
        <row r="120">
          <cell r="E120">
            <v>928888.88000000024</v>
          </cell>
          <cell r="F120">
            <v>1014110.3300000001</v>
          </cell>
          <cell r="G120">
            <v>1002680.05</v>
          </cell>
          <cell r="I120">
            <v>947049.47000000009</v>
          </cell>
          <cell r="J120">
            <v>1008180.4100000001</v>
          </cell>
          <cell r="K120">
            <v>1070385.4999999998</v>
          </cell>
          <cell r="M120">
            <v>976260.74000000011</v>
          </cell>
          <cell r="N120">
            <v>1182604.5600000003</v>
          </cell>
          <cell r="O120">
            <v>1200037.3599999999</v>
          </cell>
          <cell r="Q120">
            <v>1082301.6800000002</v>
          </cell>
          <cell r="R120">
            <v>1258647.0299999998</v>
          </cell>
          <cell r="S120">
            <v>1302033.2100000004</v>
          </cell>
        </row>
      </sheetData>
      <sheetData sheetId="12">
        <row r="5">
          <cell r="E5">
            <v>26</v>
          </cell>
          <cell r="F5">
            <v>11</v>
          </cell>
          <cell r="G5">
            <v>15</v>
          </cell>
          <cell r="I5">
            <v>8</v>
          </cell>
          <cell r="J5">
            <v>17</v>
          </cell>
          <cell r="K5">
            <v>21</v>
          </cell>
          <cell r="M5">
            <v>18</v>
          </cell>
          <cell r="N5">
            <v>23</v>
          </cell>
          <cell r="O5">
            <v>10</v>
          </cell>
          <cell r="Q5">
            <v>15</v>
          </cell>
          <cell r="R5">
            <v>28</v>
          </cell>
          <cell r="S5">
            <v>14</v>
          </cell>
        </row>
        <row r="18">
          <cell r="E18">
            <v>69919</v>
          </cell>
          <cell r="F18">
            <v>80510</v>
          </cell>
          <cell r="G18">
            <v>73264</v>
          </cell>
          <cell r="I18">
            <v>71293</v>
          </cell>
          <cell r="J18">
            <v>72116</v>
          </cell>
          <cell r="K18">
            <v>74091</v>
          </cell>
          <cell r="M18">
            <v>89468</v>
          </cell>
          <cell r="N18">
            <v>96706</v>
          </cell>
          <cell r="O18">
            <v>88358</v>
          </cell>
          <cell r="Q18">
            <v>75099</v>
          </cell>
          <cell r="R18">
            <v>76278</v>
          </cell>
          <cell r="S18">
            <v>76770</v>
          </cell>
        </row>
        <row r="23">
          <cell r="E23">
            <v>9406</v>
          </cell>
          <cell r="F23">
            <v>10516</v>
          </cell>
          <cell r="G23">
            <v>9681</v>
          </cell>
          <cell r="I23">
            <v>9715</v>
          </cell>
          <cell r="J23">
            <v>9815</v>
          </cell>
          <cell r="K23">
            <v>9964</v>
          </cell>
          <cell r="M23">
            <v>12180</v>
          </cell>
          <cell r="N23">
            <v>11725</v>
          </cell>
          <cell r="O23">
            <v>11975</v>
          </cell>
          <cell r="Q23">
            <v>10198</v>
          </cell>
          <cell r="R23">
            <v>10403</v>
          </cell>
          <cell r="S23">
            <v>10443</v>
          </cell>
        </row>
        <row r="25">
          <cell r="E25">
            <v>11.857548061771194</v>
          </cell>
          <cell r="F25">
            <v>11.552743172280447</v>
          </cell>
          <cell r="G25">
            <v>11.671589607571283</v>
          </cell>
          <cell r="I25">
            <v>11.992642701955363</v>
          </cell>
          <cell r="J25">
            <v>11.979592584003612</v>
          </cell>
          <cell r="K25">
            <v>11.831199981001687</v>
          </cell>
          <cell r="M25">
            <v>11.918041448952033</v>
          </cell>
          <cell r="N25">
            <v>10.753822307417156</v>
          </cell>
          <cell r="O25">
            <v>11.931806859169805</v>
          </cell>
          <cell r="Q25">
            <v>11.955871836055195</v>
          </cell>
          <cell r="R25">
            <v>12.001476678856958</v>
          </cell>
          <cell r="S25">
            <v>11.974132296790616</v>
          </cell>
          <cell r="T25">
            <v>11.764085378091641</v>
          </cell>
        </row>
        <row r="27">
          <cell r="E27">
            <v>0.4690063657523863</v>
          </cell>
          <cell r="F27">
            <v>0.5560850946263296</v>
          </cell>
          <cell r="G27">
            <v>0.48854880386763355</v>
          </cell>
          <cell r="I27">
            <v>0.47437586500585543</v>
          </cell>
          <cell r="J27">
            <v>0.53006203510422489</v>
          </cell>
          <cell r="K27">
            <v>0.49001173922388852</v>
          </cell>
          <cell r="M27">
            <v>0.60912309368191719</v>
          </cell>
          <cell r="N27">
            <v>0.63476414428665662</v>
          </cell>
          <cell r="O27">
            <v>0.59747776988876489</v>
          </cell>
          <cell r="Q27">
            <v>0.49044405042955241</v>
          </cell>
          <cell r="R27">
            <v>0.49623487852400733</v>
          </cell>
          <cell r="S27">
            <v>0.51401024404941242</v>
          </cell>
          <cell r="T27">
            <v>0.52877020446406442</v>
          </cell>
        </row>
        <row r="43">
          <cell r="E43">
            <v>1418175.06</v>
          </cell>
          <cell r="F43">
            <v>1609774.6700000002</v>
          </cell>
          <cell r="G43">
            <v>1476741.6400000001</v>
          </cell>
          <cell r="I43">
            <v>1409883.4900000002</v>
          </cell>
          <cell r="J43">
            <v>1461223.1500000001</v>
          </cell>
          <cell r="K43">
            <v>1480563.07</v>
          </cell>
          <cell r="M43">
            <v>1752673.0399999998</v>
          </cell>
          <cell r="N43">
            <v>1898062.33</v>
          </cell>
          <cell r="O43">
            <v>1728766.24</v>
          </cell>
          <cell r="Q43">
            <v>1520863.8</v>
          </cell>
          <cell r="R43">
            <v>1575604.18</v>
          </cell>
          <cell r="S43">
            <v>1534771.4700000002</v>
          </cell>
        </row>
        <row r="120">
          <cell r="E120">
            <v>734346.37</v>
          </cell>
          <cell r="F120">
            <v>758579.82000000007</v>
          </cell>
          <cell r="G120">
            <v>803721.52000000014</v>
          </cell>
          <cell r="I120">
            <v>786759.07</v>
          </cell>
          <cell r="J120">
            <v>747388.64999999991</v>
          </cell>
          <cell r="K120">
            <v>888765.02999999991</v>
          </cell>
          <cell r="M120">
            <v>807391.09000000008</v>
          </cell>
          <cell r="N120">
            <v>869662.41999999993</v>
          </cell>
          <cell r="O120">
            <v>1415418.8399999996</v>
          </cell>
          <cell r="Q120">
            <v>794471.17000000027</v>
          </cell>
          <cell r="R120">
            <v>998044.20999999985</v>
          </cell>
          <cell r="S120">
            <v>982948.03000000014</v>
          </cell>
        </row>
      </sheetData>
      <sheetData sheetId="13">
        <row r="5">
          <cell r="E5">
            <v>16</v>
          </cell>
          <cell r="F5">
            <v>58</v>
          </cell>
          <cell r="G5">
            <v>39</v>
          </cell>
          <cell r="I5">
            <v>29</v>
          </cell>
          <cell r="J5">
            <v>55</v>
          </cell>
          <cell r="K5">
            <v>80</v>
          </cell>
          <cell r="M5">
            <v>32</v>
          </cell>
          <cell r="N5">
            <v>118</v>
          </cell>
          <cell r="O5">
            <v>47</v>
          </cell>
          <cell r="Q5">
            <v>63</v>
          </cell>
          <cell r="R5">
            <v>40</v>
          </cell>
          <cell r="S5">
            <v>126</v>
          </cell>
        </row>
        <row r="18">
          <cell r="E18">
            <v>226364</v>
          </cell>
          <cell r="F18">
            <v>235038</v>
          </cell>
          <cell r="G18">
            <v>229555</v>
          </cell>
          <cell r="I18">
            <v>222268</v>
          </cell>
          <cell r="J18">
            <v>223902</v>
          </cell>
          <cell r="K18">
            <v>223488</v>
          </cell>
          <cell r="M18">
            <v>241036</v>
          </cell>
          <cell r="N18">
            <v>275090</v>
          </cell>
          <cell r="O18">
            <v>258366</v>
          </cell>
          <cell r="Q18">
            <v>246943</v>
          </cell>
          <cell r="R18">
            <v>240111</v>
          </cell>
          <cell r="S18">
            <v>245479</v>
          </cell>
        </row>
        <row r="23">
          <cell r="E23">
            <v>93647</v>
          </cell>
          <cell r="F23">
            <v>89864</v>
          </cell>
          <cell r="G23">
            <v>92854</v>
          </cell>
          <cell r="I23">
            <v>90510</v>
          </cell>
          <cell r="J23">
            <v>86167</v>
          </cell>
          <cell r="K23">
            <v>86733</v>
          </cell>
          <cell r="M23">
            <v>90962</v>
          </cell>
          <cell r="N23">
            <v>81010</v>
          </cell>
          <cell r="O23">
            <v>81764</v>
          </cell>
          <cell r="Q23">
            <v>85643</v>
          </cell>
          <cell r="R23">
            <v>82580</v>
          </cell>
          <cell r="S23">
            <v>84089</v>
          </cell>
        </row>
        <row r="25">
          <cell r="E25">
            <v>29.246682511079118</v>
          </cell>
          <cell r="F25">
            <v>27.606461086637299</v>
          </cell>
          <cell r="G25">
            <v>28.765981703331256</v>
          </cell>
          <cell r="I25">
            <v>28.88583218707015</v>
          </cell>
          <cell r="J25">
            <v>27.733807971212741</v>
          </cell>
          <cell r="K25">
            <v>27.872561275415599</v>
          </cell>
          <cell r="M25">
            <v>27.381945050677761</v>
          </cell>
          <cell r="N25">
            <v>22.748780563145345</v>
          </cell>
          <cell r="O25">
            <v>24.039043894981329</v>
          </cell>
          <cell r="Q25">
            <v>25.750632919004406</v>
          </cell>
          <cell r="R25">
            <v>25.591045303401707</v>
          </cell>
          <cell r="S25">
            <v>25.514916496747258</v>
          </cell>
          <cell r="T25">
            <v>26.699646054931947</v>
          </cell>
        </row>
        <row r="27">
          <cell r="E27">
            <v>0.56206477436239333</v>
          </cell>
          <cell r="F27">
            <v>0.60389255019848154</v>
          </cell>
          <cell r="G27">
            <v>0.56891518131530427</v>
          </cell>
          <cell r="I27">
            <v>0.54952561669829225</v>
          </cell>
          <cell r="J27">
            <v>0.61100286532951287</v>
          </cell>
          <cell r="K27">
            <v>0.54925833854562833</v>
          </cell>
          <cell r="M27">
            <v>0.61092144115373404</v>
          </cell>
          <cell r="N27">
            <v>0.6713220840293479</v>
          </cell>
          <cell r="O27">
            <v>0.64797231209088857</v>
          </cell>
          <cell r="Q27">
            <v>0.59712178897391044</v>
          </cell>
          <cell r="R27">
            <v>0.57854168875352985</v>
          </cell>
          <cell r="S27">
            <v>0.60848732726033339</v>
          </cell>
          <cell r="T27">
            <v>0.59238815797967803</v>
          </cell>
        </row>
        <row r="43">
          <cell r="E43">
            <v>4537374.3100000005</v>
          </cell>
          <cell r="F43">
            <v>4707912.46</v>
          </cell>
          <cell r="G43">
            <v>4669433.5100000007</v>
          </cell>
          <cell r="I43">
            <v>4477590.0299999993</v>
          </cell>
          <cell r="J43">
            <v>4545706.7199999988</v>
          </cell>
          <cell r="K43">
            <v>4794243.96</v>
          </cell>
          <cell r="M43">
            <v>4761390.9799999995</v>
          </cell>
          <cell r="N43">
            <v>5544366.29</v>
          </cell>
          <cell r="O43">
            <v>5318537.5499999989</v>
          </cell>
          <cell r="Q43">
            <v>4964530.29</v>
          </cell>
          <cell r="R43">
            <v>4913662.3600000013</v>
          </cell>
          <cell r="S43">
            <v>5021266.959999999</v>
          </cell>
        </row>
        <row r="120">
          <cell r="E120">
            <v>2077087.27</v>
          </cell>
          <cell r="F120">
            <v>1871261.6799999997</v>
          </cell>
          <cell r="G120">
            <v>1927218.0999999996</v>
          </cell>
          <cell r="I120">
            <v>2061269.0799999998</v>
          </cell>
          <cell r="J120">
            <v>1730383.2199999995</v>
          </cell>
          <cell r="K120">
            <v>2044597.1700000002</v>
          </cell>
          <cell r="M120">
            <v>1859543.0599999998</v>
          </cell>
          <cell r="N120">
            <v>1927697.63</v>
          </cell>
          <cell r="O120">
            <v>1974182.2100000002</v>
          </cell>
          <cell r="Q120">
            <v>1926928.3199999996</v>
          </cell>
          <cell r="R120">
            <v>1973839.68</v>
          </cell>
          <cell r="S120">
            <v>3801012.3399999994</v>
          </cell>
        </row>
      </sheetData>
      <sheetData sheetId="14">
        <row r="5">
          <cell r="E5">
            <v>4</v>
          </cell>
          <cell r="F5">
            <v>2</v>
          </cell>
          <cell r="G5">
            <v>4</v>
          </cell>
          <cell r="I5">
            <v>5</v>
          </cell>
          <cell r="J5">
            <v>2</v>
          </cell>
          <cell r="K5">
            <v>2</v>
          </cell>
          <cell r="M5">
            <v>2</v>
          </cell>
          <cell r="N5">
            <v>1</v>
          </cell>
          <cell r="O5">
            <v>1</v>
          </cell>
          <cell r="Q5">
            <v>1</v>
          </cell>
          <cell r="R5">
            <v>3</v>
          </cell>
          <cell r="S5">
            <v>3</v>
          </cell>
        </row>
        <row r="18">
          <cell r="E18">
            <v>11408</v>
          </cell>
          <cell r="F18">
            <v>12914</v>
          </cell>
          <cell r="G18">
            <v>11284</v>
          </cell>
          <cell r="I18">
            <v>11863</v>
          </cell>
          <cell r="J18">
            <v>12078</v>
          </cell>
          <cell r="K18">
            <v>12389</v>
          </cell>
          <cell r="M18">
            <v>16685</v>
          </cell>
          <cell r="N18">
            <v>14513</v>
          </cell>
          <cell r="O18">
            <v>14475</v>
          </cell>
          <cell r="Q18">
            <v>15201</v>
          </cell>
          <cell r="R18">
            <v>13297</v>
          </cell>
          <cell r="S18">
            <v>12659</v>
          </cell>
        </row>
        <row r="23">
          <cell r="E23">
            <v>4192</v>
          </cell>
          <cell r="F23">
            <v>4336</v>
          </cell>
          <cell r="G23">
            <v>3946</v>
          </cell>
          <cell r="I23">
            <v>4157</v>
          </cell>
          <cell r="J23">
            <v>4002</v>
          </cell>
          <cell r="K23">
            <v>4001</v>
          </cell>
          <cell r="M23">
            <v>5280</v>
          </cell>
          <cell r="N23">
            <v>4332</v>
          </cell>
          <cell r="O23">
            <v>4375</v>
          </cell>
          <cell r="Q23">
            <v>4819</v>
          </cell>
          <cell r="R23">
            <v>4363</v>
          </cell>
          <cell r="S23">
            <v>4206</v>
          </cell>
        </row>
        <row r="25">
          <cell r="E25">
            <v>26.871794871794872</v>
          </cell>
          <cell r="F25">
            <v>25.13623188405797</v>
          </cell>
          <cell r="G25">
            <v>25.909389363099148</v>
          </cell>
          <cell r="I25">
            <v>25.948813982521848</v>
          </cell>
          <cell r="J25">
            <v>24.888059701492537</v>
          </cell>
          <cell r="K25">
            <v>24.411226357535082</v>
          </cell>
          <cell r="M25">
            <v>24.038242658775324</v>
          </cell>
          <cell r="N25">
            <v>22.98752984876625</v>
          </cell>
          <cell r="O25">
            <v>23.209549071618039</v>
          </cell>
          <cell r="Q25">
            <v>24.070929070929072</v>
          </cell>
          <cell r="R25">
            <v>24.705549263873159</v>
          </cell>
          <cell r="S25">
            <v>24.939223243403497</v>
          </cell>
          <cell r="T25">
            <v>24.67512750563397</v>
          </cell>
        </row>
        <row r="27">
          <cell r="E27">
            <v>0.37152953054013127</v>
          </cell>
          <cell r="F27">
            <v>0.43350117489090301</v>
          </cell>
          <cell r="G27">
            <v>0.36546184738955823</v>
          </cell>
          <cell r="I27">
            <v>0.38267741935483873</v>
          </cell>
          <cell r="J27">
            <v>0.43006694203104973</v>
          </cell>
          <cell r="K27">
            <v>0.3976568769057936</v>
          </cell>
          <cell r="M27">
            <v>0.55230056272757366</v>
          </cell>
          <cell r="N27">
            <v>0.46421545892174582</v>
          </cell>
          <cell r="O27">
            <v>0.47795938583457159</v>
          </cell>
          <cell r="Q27">
            <v>0.48525961277553431</v>
          </cell>
          <cell r="R27">
            <v>0.42384929236261637</v>
          </cell>
          <cell r="S27">
            <v>0.41614069690992767</v>
          </cell>
          <cell r="T27">
            <v>0.43410712820933478</v>
          </cell>
        </row>
        <row r="43">
          <cell r="E43">
            <v>243798.24</v>
          </cell>
          <cell r="F43">
            <v>268383.87000000005</v>
          </cell>
          <cell r="G43">
            <v>245509.53</v>
          </cell>
          <cell r="I43">
            <v>255517.78999999998</v>
          </cell>
          <cell r="J43">
            <v>256225.23</v>
          </cell>
          <cell r="K43">
            <v>259559.03000000003</v>
          </cell>
          <cell r="M43">
            <v>337081.71</v>
          </cell>
          <cell r="N43">
            <v>299067.08999999997</v>
          </cell>
          <cell r="O43">
            <v>316126.71999999997</v>
          </cell>
          <cell r="Q43">
            <v>326540.34000000003</v>
          </cell>
          <cell r="R43">
            <v>301784.64</v>
          </cell>
          <cell r="S43">
            <v>280008.71999999997</v>
          </cell>
        </row>
        <row r="120">
          <cell r="E120">
            <v>235599.11</v>
          </cell>
          <cell r="F120">
            <v>805205.66000000015</v>
          </cell>
          <cell r="G120">
            <v>314968.18</v>
          </cell>
          <cell r="I120">
            <v>327658.30999999994</v>
          </cell>
          <cell r="J120">
            <v>302139.77999999997</v>
          </cell>
          <cell r="K120">
            <v>337166.57</v>
          </cell>
          <cell r="M120">
            <v>269286.42</v>
          </cell>
          <cell r="N120">
            <v>280964.5</v>
          </cell>
          <cell r="O120">
            <v>299949.7</v>
          </cell>
          <cell r="Q120">
            <v>264582.24</v>
          </cell>
          <cell r="R120">
            <v>357858.19</v>
          </cell>
          <cell r="S120">
            <v>386959.18000000005</v>
          </cell>
        </row>
      </sheetData>
      <sheetData sheetId="15">
        <row r="5">
          <cell r="E5">
            <v>78</v>
          </cell>
          <cell r="F5">
            <v>117</v>
          </cell>
          <cell r="G5">
            <v>88</v>
          </cell>
          <cell r="I5">
            <v>122</v>
          </cell>
          <cell r="J5">
            <v>105</v>
          </cell>
          <cell r="K5">
            <v>116</v>
          </cell>
          <cell r="M5">
            <v>197</v>
          </cell>
          <cell r="N5">
            <v>244</v>
          </cell>
          <cell r="O5">
            <v>127</v>
          </cell>
          <cell r="Q5">
            <v>116</v>
          </cell>
          <cell r="R5">
            <v>59</v>
          </cell>
          <cell r="S5">
            <v>97</v>
          </cell>
        </row>
        <row r="18">
          <cell r="E18">
            <v>637451</v>
          </cell>
          <cell r="F18">
            <v>663928</v>
          </cell>
          <cell r="G18">
            <v>675052</v>
          </cell>
          <cell r="I18">
            <v>693266</v>
          </cell>
          <cell r="J18">
            <v>651551</v>
          </cell>
          <cell r="K18">
            <v>666906</v>
          </cell>
          <cell r="M18">
            <v>766149</v>
          </cell>
          <cell r="N18">
            <v>768049</v>
          </cell>
          <cell r="O18">
            <v>743301</v>
          </cell>
          <cell r="Q18">
            <v>708409</v>
          </cell>
          <cell r="R18">
            <v>687601</v>
          </cell>
          <cell r="S18">
            <v>690678</v>
          </cell>
        </row>
        <row r="23">
          <cell r="E23">
            <v>195213</v>
          </cell>
          <cell r="F23">
            <v>157913</v>
          </cell>
          <cell r="G23">
            <v>181425</v>
          </cell>
          <cell r="I23">
            <v>205961</v>
          </cell>
          <cell r="J23">
            <v>183719</v>
          </cell>
          <cell r="K23">
            <v>330418</v>
          </cell>
          <cell r="M23">
            <v>192026</v>
          </cell>
          <cell r="N23">
            <v>166790</v>
          </cell>
          <cell r="O23">
            <v>139436</v>
          </cell>
          <cell r="Q23">
            <v>182926</v>
          </cell>
          <cell r="R23">
            <v>273875</v>
          </cell>
          <cell r="S23">
            <v>255437.33999999997</v>
          </cell>
        </row>
        <row r="25">
          <cell r="E25">
            <v>23.442166430699508</v>
          </cell>
          <cell r="F25">
            <v>19.211668637555903</v>
          </cell>
          <cell r="G25">
            <v>21.180034672566062</v>
          </cell>
          <cell r="I25">
            <v>22.899974871969349</v>
          </cell>
          <cell r="J25">
            <v>21.992109037020011</v>
          </cell>
          <cell r="K25">
            <v>33.12022870156531</v>
          </cell>
          <cell r="M25">
            <v>20.034199590815145</v>
          </cell>
          <cell r="N25">
            <v>17.839017811209523</v>
          </cell>
          <cell r="O25">
            <v>15.794207265271909</v>
          </cell>
          <cell r="Q25">
            <v>20.520857288692696</v>
          </cell>
          <cell r="R25">
            <v>28.482954427272915</v>
          </cell>
          <cell r="S25">
            <v>26.995202890655793</v>
          </cell>
          <cell r="T25">
            <v>22.784888718802556</v>
          </cell>
        </row>
        <row r="27">
          <cell r="E27">
            <v>0.58289921149391866</v>
          </cell>
          <cell r="F27">
            <v>0.62590136270863672</v>
          </cell>
          <cell r="G27">
            <v>0.61439130343768689</v>
          </cell>
          <cell r="I27">
            <v>0.62942356754401096</v>
          </cell>
          <cell r="J27">
            <v>0.65310146287286019</v>
          </cell>
          <cell r="K27">
            <v>0.60239682951889528</v>
          </cell>
          <cell r="M27">
            <v>0.71261388210673182</v>
          </cell>
          <cell r="N27">
            <v>0.68737582381390483</v>
          </cell>
          <cell r="O27">
            <v>0.68415573657324313</v>
          </cell>
          <cell r="Q27">
            <v>0.62907843488978832</v>
          </cell>
          <cell r="R27">
            <v>0.60926721015656526</v>
          </cell>
          <cell r="S27">
            <v>0.63159540759639521</v>
          </cell>
          <cell r="T27">
            <v>0.63817737198865665</v>
          </cell>
        </row>
        <row r="43">
          <cell r="E43">
            <v>12847712.829999998</v>
          </cell>
          <cell r="F43">
            <v>13321018.68</v>
          </cell>
          <cell r="G43">
            <v>13636490.350000001</v>
          </cell>
          <cell r="I43">
            <v>14026750.339999998</v>
          </cell>
          <cell r="J43">
            <v>13055884.310000001</v>
          </cell>
          <cell r="K43">
            <v>13282953.000000002</v>
          </cell>
          <cell r="M43">
            <v>15455880.800000001</v>
          </cell>
          <cell r="N43">
            <v>15185678.760000004</v>
          </cell>
          <cell r="O43">
            <v>15432782.48</v>
          </cell>
          <cell r="Q43">
            <v>14031548.640000001</v>
          </cell>
          <cell r="R43">
            <v>13789562.410000002</v>
          </cell>
          <cell r="S43">
            <v>14171717.309999999</v>
          </cell>
        </row>
        <row r="120">
          <cell r="E120">
            <v>5399876.3999999994</v>
          </cell>
          <cell r="F120">
            <v>3759492.17</v>
          </cell>
          <cell r="G120">
            <v>2470276.1399999997</v>
          </cell>
          <cell r="I120">
            <v>3699390.6199999996</v>
          </cell>
          <cell r="J120">
            <v>3526681.21</v>
          </cell>
          <cell r="K120">
            <v>4128542.94</v>
          </cell>
          <cell r="M120">
            <v>3975701.0500000003</v>
          </cell>
          <cell r="N120">
            <v>4176198.66</v>
          </cell>
          <cell r="O120">
            <v>4252604.4000000004</v>
          </cell>
          <cell r="Q120">
            <v>3933912.6300000008</v>
          </cell>
          <cell r="R120">
            <v>4113842.7700000005</v>
          </cell>
          <cell r="S120">
            <v>4402518.9399999995</v>
          </cell>
        </row>
      </sheetData>
      <sheetData sheetId="16">
        <row r="5">
          <cell r="E5">
            <v>21</v>
          </cell>
          <cell r="F5">
            <v>67</v>
          </cell>
          <cell r="G5">
            <v>20</v>
          </cell>
          <cell r="I5">
            <v>21</v>
          </cell>
          <cell r="J5">
            <v>38</v>
          </cell>
          <cell r="K5">
            <v>53</v>
          </cell>
          <cell r="M5">
            <v>34</v>
          </cell>
          <cell r="N5">
            <v>20</v>
          </cell>
          <cell r="O5">
            <v>19</v>
          </cell>
          <cell r="Q5">
            <v>9</v>
          </cell>
          <cell r="R5">
            <v>19</v>
          </cell>
          <cell r="S5">
            <v>16</v>
          </cell>
        </row>
        <row r="18">
          <cell r="E18">
            <v>68014</v>
          </cell>
          <cell r="F18">
            <v>67826.600000000006</v>
          </cell>
          <cell r="G18">
            <v>67090.3</v>
          </cell>
          <cell r="I18">
            <v>73349.5</v>
          </cell>
          <cell r="J18">
            <v>71373.899999999994</v>
          </cell>
          <cell r="K18">
            <v>69964.800000000003</v>
          </cell>
          <cell r="M18">
            <v>85480.9</v>
          </cell>
          <cell r="N18">
            <v>86439.8</v>
          </cell>
          <cell r="O18">
            <v>77260.5</v>
          </cell>
          <cell r="Q18">
            <v>73223.399999999994</v>
          </cell>
          <cell r="R18">
            <v>71450.100000000006</v>
          </cell>
          <cell r="S18">
            <v>74928.899999999994</v>
          </cell>
        </row>
        <row r="23">
          <cell r="E23">
            <v>27791</v>
          </cell>
          <cell r="F23">
            <v>26120.399999999994</v>
          </cell>
          <cell r="G23">
            <v>8545.75</v>
          </cell>
          <cell r="I23">
            <v>11567.5</v>
          </cell>
          <cell r="J23">
            <v>8938.1000000000058</v>
          </cell>
          <cell r="K23">
            <v>8936.1999999999971</v>
          </cell>
          <cell r="M23">
            <v>8051.3000000000029</v>
          </cell>
          <cell r="N23">
            <v>13049.199999999997</v>
          </cell>
          <cell r="O23">
            <v>13363.5</v>
          </cell>
          <cell r="Q23">
            <v>12815.700000000012</v>
          </cell>
          <cell r="R23">
            <v>12878.899999999994</v>
          </cell>
          <cell r="S23">
            <v>10508.100000000006</v>
          </cell>
        </row>
        <row r="25">
          <cell r="E25">
            <v>29.007880590783362</v>
          </cell>
          <cell r="F25">
            <v>27.789137720091489</v>
          </cell>
          <cell r="G25">
            <v>11.298514398887832</v>
          </cell>
          <cell r="I25">
            <v>13.622125133954333</v>
          </cell>
          <cell r="J25">
            <v>11.1115116857285</v>
          </cell>
          <cell r="K25">
            <v>11.324833983879959</v>
          </cell>
          <cell r="M25">
            <v>8.6074073757312473</v>
          </cell>
          <cell r="N25">
            <v>13.1088452458687</v>
          </cell>
          <cell r="O25">
            <v>14.74609375</v>
          </cell>
          <cell r="Q25">
            <v>14.895204622084623</v>
          </cell>
          <cell r="R25">
            <v>15.270940049326498</v>
          </cell>
          <cell r="S25">
            <v>12.29923803504337</v>
          </cell>
          <cell r="T25">
            <v>15.493932714960481</v>
          </cell>
        </row>
        <row r="27">
          <cell r="E27">
            <v>0.46126353411121623</v>
          </cell>
          <cell r="F27">
            <v>0.4711652947101525</v>
          </cell>
          <cell r="G27">
            <v>0.44710323846843336</v>
          </cell>
          <cell r="I27">
            <v>0.48680442407690699</v>
          </cell>
          <cell r="J27">
            <v>0.52133507662191569</v>
          </cell>
          <cell r="K27">
            <v>0.45742380061979421</v>
          </cell>
          <cell r="M27">
            <v>0.57256371613248935</v>
          </cell>
          <cell r="N27">
            <v>0.5574531477731488</v>
          </cell>
          <cell r="O27">
            <v>0.51301792828685255</v>
          </cell>
          <cell r="Q27">
            <v>0.46931157585740563</v>
          </cell>
          <cell r="R27">
            <v>0.45672088288593504</v>
          </cell>
          <cell r="S27">
            <v>0.4932615779599091</v>
          </cell>
          <cell r="T27">
            <v>0.49470371724286122</v>
          </cell>
        </row>
        <row r="43">
          <cell r="E43">
            <v>1264468.1399999999</v>
          </cell>
          <cell r="F43">
            <v>1262474.7100000002</v>
          </cell>
          <cell r="G43">
            <v>1359863.3599999999</v>
          </cell>
          <cell r="I43">
            <v>1355224.9200000002</v>
          </cell>
          <cell r="J43">
            <v>1340857.8400000001</v>
          </cell>
          <cell r="K43">
            <v>1298387.4399999997</v>
          </cell>
          <cell r="M43">
            <v>1572543.77</v>
          </cell>
          <cell r="N43">
            <v>1787282.1800000002</v>
          </cell>
          <cell r="O43">
            <v>1138372.0000000002</v>
          </cell>
          <cell r="Q43">
            <v>1394251.9899999998</v>
          </cell>
          <cell r="R43">
            <v>1410467.8900000001</v>
          </cell>
          <cell r="S43">
            <v>1417147.57</v>
          </cell>
        </row>
        <row r="120">
          <cell r="E120">
            <v>1109141.73</v>
          </cell>
          <cell r="F120">
            <v>1080056.1700000002</v>
          </cell>
          <cell r="G120">
            <v>1176129.8299999998</v>
          </cell>
          <cell r="I120">
            <v>1262436.6300000001</v>
          </cell>
          <cell r="J120">
            <v>1070306.6700000004</v>
          </cell>
          <cell r="K120">
            <v>1193356.73</v>
          </cell>
          <cell r="M120">
            <v>1190444.1699999997</v>
          </cell>
          <cell r="N120">
            <v>1140332.3899999997</v>
          </cell>
          <cell r="O120">
            <v>1225381.3799999994</v>
          </cell>
          <cell r="Q120">
            <v>1087630.2999999998</v>
          </cell>
          <cell r="R120">
            <v>1200474.78</v>
          </cell>
          <cell r="S120">
            <v>1413894.59</v>
          </cell>
        </row>
      </sheetData>
      <sheetData sheetId="17">
        <row r="5">
          <cell r="E5">
            <v>11</v>
          </cell>
          <cell r="F5">
            <v>24</v>
          </cell>
          <cell r="G5">
            <v>6</v>
          </cell>
          <cell r="I5">
            <v>6</v>
          </cell>
          <cell r="J5">
            <v>24</v>
          </cell>
          <cell r="K5">
            <v>28</v>
          </cell>
          <cell r="M5">
            <v>22</v>
          </cell>
          <cell r="N5">
            <v>27</v>
          </cell>
          <cell r="O5">
            <v>26</v>
          </cell>
          <cell r="Q5">
            <v>21</v>
          </cell>
          <cell r="R5">
            <v>4</v>
          </cell>
          <cell r="S5">
            <v>65</v>
          </cell>
        </row>
        <row r="18">
          <cell r="E18">
            <v>91412.2</v>
          </cell>
          <cell r="F18">
            <v>97407.8</v>
          </cell>
          <cell r="G18">
            <v>97851.8</v>
          </cell>
          <cell r="I18">
            <v>98861.7</v>
          </cell>
          <cell r="J18">
            <v>101680.7</v>
          </cell>
          <cell r="K18">
            <v>105177.7</v>
          </cell>
          <cell r="M18">
            <v>125806.9</v>
          </cell>
          <cell r="N18">
            <v>125031.4</v>
          </cell>
          <cell r="O18">
            <v>114667.4</v>
          </cell>
          <cell r="Q18">
            <v>102935.5</v>
          </cell>
          <cell r="R18">
            <v>104684.6</v>
          </cell>
          <cell r="S18">
            <v>101857.60000000001</v>
          </cell>
        </row>
        <row r="23">
          <cell r="E23">
            <v>44128.800000000003</v>
          </cell>
          <cell r="F23">
            <v>44744.2</v>
          </cell>
          <cell r="G23">
            <v>65295.199999999997</v>
          </cell>
          <cell r="I23">
            <v>74152.3</v>
          </cell>
          <cell r="J23">
            <v>62618.3</v>
          </cell>
          <cell r="K23">
            <v>63387.3</v>
          </cell>
          <cell r="M23">
            <v>58488.100000000006</v>
          </cell>
          <cell r="N23">
            <v>32289.600000000006</v>
          </cell>
          <cell r="O23">
            <v>23652.600000000006</v>
          </cell>
          <cell r="Q23">
            <v>37791.5</v>
          </cell>
          <cell r="R23">
            <v>40249.399999999994</v>
          </cell>
          <cell r="S23">
            <v>50830.399999999994</v>
          </cell>
        </row>
        <row r="25">
          <cell r="E25">
            <v>32.557528718247617</v>
          </cell>
          <cell r="F25">
            <v>31.476307051606732</v>
          </cell>
          <cell r="G25">
            <v>40.022311167229553</v>
          </cell>
          <cell r="I25">
            <v>42.859132786942098</v>
          </cell>
          <cell r="J25">
            <v>38.112404822914321</v>
          </cell>
          <cell r="K25">
            <v>37.578655315718024</v>
          </cell>
          <cell r="M25">
            <v>31.734063274862056</v>
          </cell>
          <cell r="N25">
            <v>20.520746611079691</v>
          </cell>
          <cell r="O25">
            <v>17.099913244650089</v>
          </cell>
          <cell r="Q25">
            <v>26.85447710815977</v>
          </cell>
          <cell r="R25">
            <v>27.770847420205055</v>
          </cell>
          <cell r="S25">
            <v>33.290369904642141</v>
          </cell>
          <cell r="T25">
            <v>32.041648996144552</v>
          </cell>
        </row>
        <row r="27">
          <cell r="E27">
            <v>0.40547000964747887</v>
          </cell>
          <cell r="F27">
            <v>0.44551683132089281</v>
          </cell>
          <cell r="G27">
            <v>0.4323393613778051</v>
          </cell>
          <cell r="I27">
            <v>0.43653235189572148</v>
          </cell>
          <cell r="J27">
            <v>0.49613410361753829</v>
          </cell>
          <cell r="K27">
            <v>0.46195507281068343</v>
          </cell>
          <cell r="M27">
            <v>0.56908173881575974</v>
          </cell>
          <cell r="N27">
            <v>0.5474037686946166</v>
          </cell>
          <cell r="O27">
            <v>0.51883353694402967</v>
          </cell>
          <cell r="Q27">
            <v>0.44959718367070611</v>
          </cell>
          <cell r="R27">
            <v>0.45668031383395247</v>
          </cell>
          <cell r="S27">
            <v>0.45708849398671697</v>
          </cell>
          <cell r="T27">
            <v>0.47151834544953991</v>
          </cell>
        </row>
        <row r="43">
          <cell r="E43">
            <v>1765924.26</v>
          </cell>
          <cell r="F43">
            <v>1883403.4300000002</v>
          </cell>
          <cell r="G43">
            <v>1884563.6899999997</v>
          </cell>
          <cell r="I43">
            <v>1898340.63</v>
          </cell>
          <cell r="J43">
            <v>1969971.79</v>
          </cell>
          <cell r="K43">
            <v>2045250.7100000002</v>
          </cell>
          <cell r="M43">
            <v>2405507.86</v>
          </cell>
          <cell r="N43">
            <v>2365299.8600000003</v>
          </cell>
          <cell r="O43">
            <v>2220164.9099999997</v>
          </cell>
          <cell r="Q43">
            <v>1995706.53</v>
          </cell>
          <cell r="R43">
            <v>1994471.57</v>
          </cell>
          <cell r="S43">
            <v>2016091.23</v>
          </cell>
        </row>
        <row r="120">
          <cell r="E120">
            <v>991830.51999999967</v>
          </cell>
          <cell r="F120">
            <v>1232676.6500000001</v>
          </cell>
          <cell r="G120">
            <v>1125110.6000000001</v>
          </cell>
          <cell r="I120">
            <v>1061954.04</v>
          </cell>
          <cell r="J120">
            <v>1124674.1400000001</v>
          </cell>
          <cell r="K120">
            <v>1172738.4099999997</v>
          </cell>
          <cell r="M120">
            <v>1028719.8400000001</v>
          </cell>
          <cell r="N120">
            <v>1175210.6700000002</v>
          </cell>
          <cell r="O120">
            <v>1206032.4899999998</v>
          </cell>
          <cell r="Q120">
            <v>1076181.83</v>
          </cell>
          <cell r="R120">
            <v>1168480.1500000001</v>
          </cell>
          <cell r="S120">
            <v>1271989.58</v>
          </cell>
        </row>
      </sheetData>
      <sheetData sheetId="18">
        <row r="5">
          <cell r="E5">
            <v>33</v>
          </cell>
          <cell r="F5">
            <v>38</v>
          </cell>
          <cell r="G5">
            <v>35</v>
          </cell>
          <cell r="I5">
            <v>21</v>
          </cell>
          <cell r="J5">
            <v>31</v>
          </cell>
          <cell r="K5">
            <v>30</v>
          </cell>
          <cell r="M5">
            <v>38</v>
          </cell>
          <cell r="N5">
            <v>31</v>
          </cell>
          <cell r="O5">
            <v>48</v>
          </cell>
          <cell r="Q5">
            <v>47</v>
          </cell>
          <cell r="R5">
            <v>13</v>
          </cell>
          <cell r="S5">
            <v>39</v>
          </cell>
        </row>
        <row r="18">
          <cell r="E18">
            <v>190907</v>
          </cell>
          <cell r="F18">
            <v>197473</v>
          </cell>
          <cell r="G18">
            <v>196479</v>
          </cell>
          <cell r="I18">
            <v>197037</v>
          </cell>
          <cell r="J18">
            <v>191080</v>
          </cell>
          <cell r="K18">
            <v>191249</v>
          </cell>
          <cell r="M18">
            <v>220836</v>
          </cell>
          <cell r="N18">
            <v>225551</v>
          </cell>
          <cell r="O18">
            <v>210594</v>
          </cell>
          <cell r="Q18">
            <v>200207</v>
          </cell>
          <cell r="R18">
            <v>200100</v>
          </cell>
          <cell r="S18">
            <v>193443</v>
          </cell>
        </row>
        <row r="23">
          <cell r="E23">
            <v>115157</v>
          </cell>
          <cell r="F23">
            <v>104400</v>
          </cell>
          <cell r="G23">
            <v>116481</v>
          </cell>
          <cell r="I23">
            <v>87913</v>
          </cell>
          <cell r="J23">
            <v>70764</v>
          </cell>
          <cell r="K23">
            <v>94240</v>
          </cell>
          <cell r="M23">
            <v>48258</v>
          </cell>
          <cell r="N23">
            <v>42811</v>
          </cell>
          <cell r="O23">
            <v>51739</v>
          </cell>
          <cell r="Q23">
            <v>63217</v>
          </cell>
          <cell r="R23">
            <v>59766</v>
          </cell>
          <cell r="S23">
            <v>61162</v>
          </cell>
        </row>
        <row r="25">
          <cell r="E25">
            <v>37.625014294349242</v>
          </cell>
          <cell r="F25">
            <v>34.583965495537875</v>
          </cell>
          <cell r="G25">
            <v>37.219133435582819</v>
          </cell>
          <cell r="I25">
            <v>30.851971040635057</v>
          </cell>
          <cell r="J25">
            <v>27.025148465695356</v>
          </cell>
          <cell r="K25">
            <v>33.002976711609172</v>
          </cell>
          <cell r="M25">
            <v>17.918461309965839</v>
          </cell>
          <cell r="N25">
            <v>15.948842702112678</v>
          </cell>
          <cell r="O25">
            <v>19.686171852111148</v>
          </cell>
          <cell r="Q25">
            <v>23.998101926544557</v>
          </cell>
          <cell r="R25">
            <v>22.998776292396851</v>
          </cell>
          <cell r="S25">
            <v>24.021837319822474</v>
          </cell>
          <cell r="T25">
            <v>27.490611433401206</v>
          </cell>
        </row>
        <row r="27">
          <cell r="E27">
            <v>0.54832965208624751</v>
          </cell>
          <cell r="F27">
            <v>0.58468940605199271</v>
          </cell>
          <cell r="G27">
            <v>0.56168311397239601</v>
          </cell>
          <cell r="I27">
            <v>0.56220709018305393</v>
          </cell>
          <cell r="J27">
            <v>0.60277222225727278</v>
          </cell>
          <cell r="K27">
            <v>0.54431997358789141</v>
          </cell>
          <cell r="M27">
            <v>0.64824974681872216</v>
          </cell>
          <cell r="N27">
            <v>0.63926887577888847</v>
          </cell>
          <cell r="O27">
            <v>0.61544800981939329</v>
          </cell>
          <cell r="Q27">
            <v>0.56448652413081424</v>
          </cell>
          <cell r="R27">
            <v>0.56334776659778485</v>
          </cell>
          <cell r="S27">
            <v>0.56190144220295413</v>
          </cell>
          <cell r="T27">
            <v>0.58270446151034194</v>
          </cell>
        </row>
        <row r="43">
          <cell r="E43">
            <v>3968010.0599999996</v>
          </cell>
          <cell r="F43">
            <v>4031354.84</v>
          </cell>
          <cell r="G43">
            <v>4056708.65</v>
          </cell>
          <cell r="I43">
            <v>4109893.92</v>
          </cell>
          <cell r="J43">
            <v>3940955.83</v>
          </cell>
          <cell r="K43">
            <v>3948202.6900000004</v>
          </cell>
          <cell r="M43">
            <v>4415835.2500000009</v>
          </cell>
          <cell r="N43">
            <v>4578710.0900000008</v>
          </cell>
          <cell r="O43">
            <v>4324658.8500000006</v>
          </cell>
          <cell r="Q43">
            <v>4124507.39</v>
          </cell>
          <cell r="R43">
            <v>4119651.1300000004</v>
          </cell>
          <cell r="S43">
            <v>3989669.69</v>
          </cell>
        </row>
        <row r="120">
          <cell r="E120">
            <v>1676843.9499999997</v>
          </cell>
          <cell r="F120">
            <v>1674790.47</v>
          </cell>
          <cell r="G120">
            <v>1749224.9300000002</v>
          </cell>
          <cell r="I120">
            <v>1658187.9000000001</v>
          </cell>
          <cell r="J120">
            <v>1618711.03</v>
          </cell>
          <cell r="K120">
            <v>2018941.76</v>
          </cell>
          <cell r="M120">
            <v>1688147.0499999996</v>
          </cell>
          <cell r="N120">
            <v>1753144.5800000003</v>
          </cell>
          <cell r="O120">
            <v>2027127.6500000001</v>
          </cell>
          <cell r="Q120">
            <v>1716689.1099999996</v>
          </cell>
          <cell r="R120">
            <v>1866412.0399999998</v>
          </cell>
          <cell r="S120">
            <v>2145334.89</v>
          </cell>
        </row>
      </sheetData>
      <sheetData sheetId="19">
        <row r="5">
          <cell r="E5">
            <v>14</v>
          </cell>
          <cell r="F5">
            <v>16</v>
          </cell>
          <cell r="G5">
            <v>16</v>
          </cell>
          <cell r="I5">
            <v>16</v>
          </cell>
          <cell r="J5">
            <v>25</v>
          </cell>
          <cell r="K5">
            <v>20</v>
          </cell>
          <cell r="M5">
            <v>8</v>
          </cell>
          <cell r="N5">
            <v>14</v>
          </cell>
          <cell r="O5">
            <v>24</v>
          </cell>
          <cell r="Q5">
            <v>13</v>
          </cell>
          <cell r="R5">
            <v>8</v>
          </cell>
          <cell r="S5">
            <v>9</v>
          </cell>
        </row>
        <row r="18">
          <cell r="E18">
            <v>86627</v>
          </cell>
          <cell r="F18">
            <v>81528</v>
          </cell>
          <cell r="G18">
            <v>83897</v>
          </cell>
          <cell r="I18">
            <v>86963</v>
          </cell>
          <cell r="J18">
            <v>86069</v>
          </cell>
          <cell r="K18">
            <v>82661</v>
          </cell>
          <cell r="M18">
            <v>100716</v>
          </cell>
          <cell r="N18">
            <v>108454</v>
          </cell>
          <cell r="O18">
            <v>96682</v>
          </cell>
          <cell r="Q18">
            <v>93886</v>
          </cell>
          <cell r="R18">
            <v>86565</v>
          </cell>
          <cell r="S18">
            <v>84268</v>
          </cell>
        </row>
        <row r="23">
          <cell r="E23">
            <v>40154</v>
          </cell>
          <cell r="F23">
            <v>38991</v>
          </cell>
          <cell r="G23">
            <v>41084</v>
          </cell>
          <cell r="I23">
            <v>37770</v>
          </cell>
          <cell r="J23">
            <v>36838</v>
          </cell>
          <cell r="K23">
            <v>34624</v>
          </cell>
          <cell r="M23">
            <v>35686</v>
          </cell>
          <cell r="N23">
            <v>30706</v>
          </cell>
          <cell r="O23">
            <v>30418</v>
          </cell>
          <cell r="Q23">
            <v>30470</v>
          </cell>
          <cell r="R23">
            <v>31551</v>
          </cell>
          <cell r="S23">
            <v>29295</v>
          </cell>
        </row>
        <row r="25">
          <cell r="E25">
            <v>31.669690038646582</v>
          </cell>
          <cell r="F25">
            <v>32.350159299084034</v>
          </cell>
          <cell r="G25">
            <v>32.869829586366912</v>
          </cell>
          <cell r="I25">
            <v>30.278494813294639</v>
          </cell>
          <cell r="J25">
            <v>29.970060854567347</v>
          </cell>
          <cell r="K25">
            <v>29.517476555839728</v>
          </cell>
          <cell r="M25">
            <v>26.133825457155201</v>
          </cell>
          <cell r="N25">
            <v>22.063821684426848</v>
          </cell>
          <cell r="O25">
            <v>23.929512646029185</v>
          </cell>
          <cell r="Q25">
            <v>24.499871349543291</v>
          </cell>
          <cell r="R25">
            <v>26.709615156697087</v>
          </cell>
          <cell r="S25">
            <v>25.793528505392914</v>
          </cell>
          <cell r="T25">
            <v>27.910397882593557</v>
          </cell>
        </row>
        <row r="27">
          <cell r="E27">
            <v>0.4840497756519504</v>
          </cell>
          <cell r="F27">
            <v>0.46952315134761574</v>
          </cell>
          <cell r="G27">
            <v>0.46629132300304571</v>
          </cell>
          <cell r="I27">
            <v>0.48208593650388881</v>
          </cell>
          <cell r="J27">
            <v>0.52689284489935839</v>
          </cell>
          <cell r="K27">
            <v>0.45588713813775722</v>
          </cell>
          <cell r="M27">
            <v>0.57290102389078501</v>
          </cell>
          <cell r="N27">
            <v>0.59660916252255425</v>
          </cell>
          <cell r="O27">
            <v>0.54869044578757697</v>
          </cell>
          <cell r="Q27">
            <v>0.51432124397746293</v>
          </cell>
          <cell r="R27">
            <v>0.47365267659040111</v>
          </cell>
          <cell r="S27">
            <v>0.47625183678082966</v>
          </cell>
          <cell r="T27">
            <v>0.50652214504224669</v>
          </cell>
        </row>
        <row r="43">
          <cell r="E43">
            <v>1737017.52</v>
          </cell>
          <cell r="F43">
            <v>1553767.5499999998</v>
          </cell>
          <cell r="G43">
            <v>1774838.0899999999</v>
          </cell>
          <cell r="I43">
            <v>1766782</v>
          </cell>
          <cell r="J43">
            <v>1758409.6800000002</v>
          </cell>
          <cell r="K43">
            <v>1684283.69</v>
          </cell>
          <cell r="M43">
            <v>1985946.8800000001</v>
          </cell>
          <cell r="N43">
            <v>2162066.31</v>
          </cell>
          <cell r="O43">
            <v>1980836.1799999997</v>
          </cell>
          <cell r="Q43">
            <v>1894922.3299999998</v>
          </cell>
          <cell r="R43">
            <v>1744713.31</v>
          </cell>
          <cell r="S43">
            <v>1726122.2599999998</v>
          </cell>
        </row>
        <row r="120">
          <cell r="E120">
            <v>811022.32</v>
          </cell>
          <cell r="F120">
            <v>842120.26999999979</v>
          </cell>
          <cell r="G120">
            <v>852752.95000000007</v>
          </cell>
          <cell r="I120">
            <v>893603.78</v>
          </cell>
          <cell r="J120">
            <v>857928.3899999999</v>
          </cell>
          <cell r="K120">
            <v>960902.88</v>
          </cell>
          <cell r="M120">
            <v>880043.89000000013</v>
          </cell>
          <cell r="N120">
            <v>922561.24999999988</v>
          </cell>
          <cell r="O120">
            <v>1021473.9400000001</v>
          </cell>
          <cell r="Q120">
            <v>907889.35</v>
          </cell>
          <cell r="R120">
            <v>963970.96000000008</v>
          </cell>
          <cell r="S120">
            <v>1030780.5700000003</v>
          </cell>
        </row>
      </sheetData>
      <sheetData sheetId="20">
        <row r="5">
          <cell r="E5">
            <v>10</v>
          </cell>
          <cell r="F5">
            <v>12</v>
          </cell>
          <cell r="G5">
            <v>5</v>
          </cell>
          <cell r="I5">
            <v>5</v>
          </cell>
          <cell r="J5">
            <v>4</v>
          </cell>
          <cell r="K5">
            <v>6</v>
          </cell>
          <cell r="M5">
            <v>8</v>
          </cell>
          <cell r="N5">
            <v>12</v>
          </cell>
          <cell r="O5">
            <v>10</v>
          </cell>
          <cell r="Q5">
            <v>12</v>
          </cell>
          <cell r="R5">
            <v>9</v>
          </cell>
          <cell r="S5">
            <v>12</v>
          </cell>
        </row>
        <row r="18">
          <cell r="E18">
            <v>52954</v>
          </cell>
          <cell r="F18">
            <v>49056</v>
          </cell>
          <cell r="G18">
            <v>52878</v>
          </cell>
          <cell r="I18">
            <v>54928</v>
          </cell>
          <cell r="J18">
            <v>46409</v>
          </cell>
          <cell r="K18">
            <v>49909</v>
          </cell>
          <cell r="M18">
            <v>59461</v>
          </cell>
          <cell r="N18">
            <v>56905</v>
          </cell>
          <cell r="O18">
            <v>52687</v>
          </cell>
          <cell r="Q18">
            <v>47040</v>
          </cell>
          <cell r="R18">
            <v>51482</v>
          </cell>
          <cell r="S18">
            <v>57401</v>
          </cell>
        </row>
        <row r="23">
          <cell r="E23">
            <v>21660</v>
          </cell>
          <cell r="F23">
            <v>19922</v>
          </cell>
          <cell r="G23">
            <v>18597</v>
          </cell>
          <cell r="I23">
            <v>21422</v>
          </cell>
          <cell r="J23">
            <v>22407</v>
          </cell>
          <cell r="K23">
            <v>25428</v>
          </cell>
          <cell r="M23">
            <v>14467</v>
          </cell>
          <cell r="N23">
            <v>13963</v>
          </cell>
          <cell r="O23">
            <v>14202</v>
          </cell>
          <cell r="Q23">
            <v>19496</v>
          </cell>
          <cell r="R23">
            <v>17840</v>
          </cell>
          <cell r="S23">
            <v>15313</v>
          </cell>
        </row>
        <row r="25">
          <cell r="E25">
            <v>29.013850563934952</v>
          </cell>
          <cell r="F25">
            <v>28.873300675381895</v>
          </cell>
          <cell r="G25">
            <v>25.978180395881935</v>
          </cell>
          <cell r="I25">
            <v>28.023128041442103</v>
          </cell>
          <cell r="J25">
            <v>32.546553176655145</v>
          </cell>
          <cell r="K25">
            <v>33.601585728444007</v>
          </cell>
          <cell r="M25">
            <v>19.493363875227381</v>
          </cell>
          <cell r="N25">
            <v>19.672292823128295</v>
          </cell>
          <cell r="O25">
            <v>21.184683542415609</v>
          </cell>
          <cell r="Q25">
            <v>29.301430804376579</v>
          </cell>
          <cell r="R25">
            <v>25.734975909523673</v>
          </cell>
          <cell r="S25">
            <v>21.05342755795089</v>
          </cell>
          <cell r="T25">
            <v>26.220496879915242</v>
          </cell>
        </row>
        <row r="27">
          <cell r="E27">
            <v>0.48555814337325093</v>
          </cell>
          <cell r="F27">
            <v>0.46401816118047673</v>
          </cell>
          <cell r="G27">
            <v>0.48300776879056234</v>
          </cell>
          <cell r="I27">
            <v>0.50109473069624877</v>
          </cell>
          <cell r="J27">
            <v>0.46834255035724376</v>
          </cell>
          <cell r="K27">
            <v>0.45453634724321962</v>
          </cell>
          <cell r="M27">
            <v>0.55918559270230872</v>
          </cell>
          <cell r="N27">
            <v>0.51730172221792947</v>
          </cell>
          <cell r="O27">
            <v>0.49387889013873265</v>
          </cell>
          <cell r="Q27">
            <v>0.42612169470337258</v>
          </cell>
          <cell r="R27">
            <v>0.46564129466405574</v>
          </cell>
          <cell r="S27">
            <v>0.53490820985928622</v>
          </cell>
          <cell r="T27">
            <v>0.48706154736639012</v>
          </cell>
        </row>
        <row r="43">
          <cell r="E43">
            <v>1058027.48</v>
          </cell>
          <cell r="F43">
            <v>981164.66000000015</v>
          </cell>
          <cell r="G43">
            <v>1050095.8400000001</v>
          </cell>
          <cell r="I43">
            <v>1065275.43</v>
          </cell>
          <cell r="J43">
            <v>943145.09000000008</v>
          </cell>
          <cell r="K43">
            <v>994041.47</v>
          </cell>
          <cell r="M43">
            <v>1147507.24</v>
          </cell>
          <cell r="N43">
            <v>1106782.6300000001</v>
          </cell>
          <cell r="O43">
            <v>1047909.73</v>
          </cell>
          <cell r="Q43">
            <v>964638.11999999988</v>
          </cell>
          <cell r="R43">
            <v>1026618.05</v>
          </cell>
          <cell r="S43">
            <v>1190451.9700000002</v>
          </cell>
        </row>
        <row r="120">
          <cell r="E120">
            <v>791431.7699999999</v>
          </cell>
          <cell r="F120">
            <v>732394.99</v>
          </cell>
          <cell r="G120">
            <v>795706.40999999992</v>
          </cell>
          <cell r="I120">
            <v>802469.09</v>
          </cell>
          <cell r="J120">
            <v>731842.54999999993</v>
          </cell>
          <cell r="K120">
            <v>818409.68</v>
          </cell>
          <cell r="M120">
            <v>683810.15999999992</v>
          </cell>
          <cell r="N120">
            <v>742184.97000000009</v>
          </cell>
          <cell r="O120">
            <v>842949.9800000001</v>
          </cell>
          <cell r="Q120">
            <v>709192.79999999993</v>
          </cell>
          <cell r="R120">
            <v>825487.29</v>
          </cell>
          <cell r="S120">
            <v>972049.58</v>
          </cell>
        </row>
      </sheetData>
      <sheetData sheetId="21">
        <row r="5">
          <cell r="E5">
            <v>83</v>
          </cell>
          <cell r="F5">
            <v>57</v>
          </cell>
          <cell r="G5">
            <v>33</v>
          </cell>
          <cell r="I5">
            <v>37</v>
          </cell>
          <cell r="J5">
            <v>52</v>
          </cell>
          <cell r="K5">
            <v>61</v>
          </cell>
          <cell r="M5">
            <v>45</v>
          </cell>
          <cell r="N5">
            <v>37</v>
          </cell>
          <cell r="O5">
            <v>49</v>
          </cell>
          <cell r="Q5">
            <v>41</v>
          </cell>
          <cell r="R5">
            <v>39</v>
          </cell>
          <cell r="S5">
            <v>29</v>
          </cell>
        </row>
        <row r="18">
          <cell r="E18">
            <v>253391</v>
          </cell>
          <cell r="F18">
            <v>253792</v>
          </cell>
          <cell r="G18">
            <v>264535</v>
          </cell>
          <cell r="I18">
            <v>279372</v>
          </cell>
          <cell r="J18">
            <v>235774</v>
          </cell>
          <cell r="K18">
            <v>244921</v>
          </cell>
          <cell r="M18">
            <v>277510</v>
          </cell>
          <cell r="N18">
            <v>285868</v>
          </cell>
          <cell r="O18">
            <v>276182</v>
          </cell>
          <cell r="Q18">
            <v>259664</v>
          </cell>
          <cell r="R18">
            <v>258506</v>
          </cell>
          <cell r="S18">
            <v>261399</v>
          </cell>
        </row>
        <row r="23">
          <cell r="E23">
            <v>122530</v>
          </cell>
          <cell r="F23">
            <v>109016</v>
          </cell>
          <cell r="G23">
            <v>115666</v>
          </cell>
          <cell r="I23">
            <v>101428</v>
          </cell>
          <cell r="J23">
            <v>99876</v>
          </cell>
          <cell r="K23">
            <v>102912</v>
          </cell>
          <cell r="M23">
            <v>105649</v>
          </cell>
          <cell r="N23">
            <v>103438</v>
          </cell>
          <cell r="O23">
            <v>97609</v>
          </cell>
          <cell r="Q23">
            <v>80316</v>
          </cell>
          <cell r="R23">
            <v>73906</v>
          </cell>
          <cell r="S23">
            <v>70932</v>
          </cell>
        </row>
        <row r="25">
          <cell r="E25">
            <v>32.575896548332125</v>
          </cell>
          <cell r="F25">
            <v>30.033610667254393</v>
          </cell>
          <cell r="G25">
            <v>30.406414300736067</v>
          </cell>
          <cell r="I25">
            <v>26.625295973707559</v>
          </cell>
          <cell r="J25">
            <v>29.702457956015525</v>
          </cell>
          <cell r="K25">
            <v>29.365002368329442</v>
          </cell>
          <cell r="M25">
            <v>27.180926604371631</v>
          </cell>
          <cell r="N25">
            <v>26.313473196319503</v>
          </cell>
          <cell r="O25">
            <v>26.009854054471763</v>
          </cell>
          <cell r="Q25">
            <v>23.607355327203894</v>
          </cell>
          <cell r="R25">
            <v>22.222957247583938</v>
          </cell>
          <cell r="S25">
            <v>21.337745356095361</v>
          </cell>
          <cell r="T25">
            <v>27.205251610147222</v>
          </cell>
        </row>
        <row r="27">
          <cell r="E27">
            <v>0.60531737888743298</v>
          </cell>
          <cell r="F27">
            <v>0.62438064309789165</v>
          </cell>
          <cell r="G27">
            <v>0.62881891579338955</v>
          </cell>
          <cell r="I27">
            <v>0.66247656853015768</v>
          </cell>
          <cell r="J27">
            <v>0.61711249541956759</v>
          </cell>
          <cell r="K27">
            <v>0.57688126898286585</v>
          </cell>
          <cell r="M27">
            <v>0.67314316208218117</v>
          </cell>
          <cell r="N27">
            <v>0.66931942566479941</v>
          </cell>
          <cell r="O27">
            <v>0.66645431401648147</v>
          </cell>
          <cell r="Q27">
            <v>0.60478397577733789</v>
          </cell>
          <cell r="R27">
            <v>0.60065571027922293</v>
          </cell>
          <cell r="S27">
            <v>0.62681102078987128</v>
          </cell>
          <cell r="T27">
            <v>0.63090265993498584</v>
          </cell>
        </row>
        <row r="43">
          <cell r="E43">
            <v>5203812.7300000004</v>
          </cell>
          <cell r="F43">
            <v>5119537.6399999997</v>
          </cell>
          <cell r="G43">
            <v>5304496.49</v>
          </cell>
          <cell r="I43">
            <v>5574151.5799999991</v>
          </cell>
          <cell r="J43">
            <v>4650694.1700000009</v>
          </cell>
          <cell r="K43">
            <v>4949446.74</v>
          </cell>
          <cell r="M43">
            <v>5568130.6300000008</v>
          </cell>
          <cell r="N43">
            <v>5724838.5499999998</v>
          </cell>
          <cell r="O43">
            <v>5253599.8100000015</v>
          </cell>
          <cell r="Q43">
            <v>5222398.8399999989</v>
          </cell>
          <cell r="R43">
            <v>4844930.4399999995</v>
          </cell>
          <cell r="S43">
            <v>5758782.8499999996</v>
          </cell>
        </row>
        <row r="120">
          <cell r="E120">
            <v>1781492.82</v>
          </cell>
          <cell r="F120">
            <v>1933587.69</v>
          </cell>
          <cell r="G120">
            <v>1919708.95</v>
          </cell>
          <cell r="I120">
            <v>2019017.6800000002</v>
          </cell>
          <cell r="J120">
            <v>1807060.5000000002</v>
          </cell>
          <cell r="K120">
            <v>1901796.74</v>
          </cell>
          <cell r="M120">
            <v>1598510.84</v>
          </cell>
          <cell r="N120">
            <v>2034351.86</v>
          </cell>
          <cell r="O120">
            <v>2316309.65</v>
          </cell>
          <cell r="Q120">
            <v>1993332.2899999998</v>
          </cell>
          <cell r="R120">
            <v>2092317.3800000006</v>
          </cell>
          <cell r="S120">
            <v>2546235.2199999997</v>
          </cell>
        </row>
      </sheetData>
      <sheetData sheetId="22">
        <row r="5">
          <cell r="E5">
            <v>15</v>
          </cell>
          <cell r="F5">
            <v>20</v>
          </cell>
          <cell r="G5">
            <v>24</v>
          </cell>
          <cell r="I5">
            <v>16</v>
          </cell>
          <cell r="J5">
            <v>19</v>
          </cell>
          <cell r="K5">
            <v>19</v>
          </cell>
          <cell r="M5">
            <v>10</v>
          </cell>
          <cell r="N5">
            <v>17</v>
          </cell>
          <cell r="O5">
            <v>18</v>
          </cell>
          <cell r="Q5">
            <v>13</v>
          </cell>
          <cell r="R5">
            <v>13</v>
          </cell>
          <cell r="S5">
            <v>10</v>
          </cell>
        </row>
        <row r="18">
          <cell r="E18">
            <v>68934</v>
          </cell>
          <cell r="F18">
            <v>67066</v>
          </cell>
          <cell r="G18">
            <v>71743</v>
          </cell>
          <cell r="I18">
            <v>80536</v>
          </cell>
          <cell r="J18">
            <v>64914</v>
          </cell>
          <cell r="K18">
            <v>67448</v>
          </cell>
          <cell r="M18">
            <v>76997</v>
          </cell>
          <cell r="N18">
            <v>77407</v>
          </cell>
          <cell r="O18">
            <v>75814</v>
          </cell>
          <cell r="Q18">
            <v>71564</v>
          </cell>
          <cell r="R18">
            <v>69236</v>
          </cell>
          <cell r="S18">
            <v>70528</v>
          </cell>
        </row>
        <row r="23">
          <cell r="E23">
            <v>12352</v>
          </cell>
          <cell r="F23">
            <v>11959</v>
          </cell>
          <cell r="G23">
            <v>12735</v>
          </cell>
          <cell r="I23">
            <v>11933</v>
          </cell>
          <cell r="J23">
            <v>11518</v>
          </cell>
          <cell r="K23">
            <v>12216</v>
          </cell>
          <cell r="M23">
            <v>13793</v>
          </cell>
          <cell r="N23">
            <v>13794</v>
          </cell>
          <cell r="O23">
            <v>12155</v>
          </cell>
          <cell r="Q23">
            <v>12343</v>
          </cell>
          <cell r="R23">
            <v>12142</v>
          </cell>
          <cell r="S23">
            <v>12334</v>
          </cell>
        </row>
        <row r="25">
          <cell r="E25">
            <v>15.182840636715628</v>
          </cell>
          <cell r="F25">
            <v>15.109667963814626</v>
          </cell>
          <cell r="G25">
            <v>15.043411493709764</v>
          </cell>
          <cell r="I25">
            <v>12.889810644112469</v>
          </cell>
          <cell r="J25">
            <v>15.035964648904089</v>
          </cell>
          <cell r="K25">
            <v>15.251697962445066</v>
          </cell>
          <cell r="M25">
            <v>15.141502184556613</v>
          </cell>
          <cell r="N25">
            <v>15.0073437415003</v>
          </cell>
          <cell r="O25">
            <v>13.747978238494339</v>
          </cell>
          <cell r="Q25">
            <v>14.662801886456242</v>
          </cell>
          <cell r="R25">
            <v>14.915545728149377</v>
          </cell>
          <cell r="S25">
            <v>14.869019059444732</v>
          </cell>
          <cell r="T25">
            <v>14.71562740600025</v>
          </cell>
        </row>
        <row r="27">
          <cell r="E27">
            <v>0.50150595835697764</v>
          </cell>
          <cell r="F27">
            <v>0.50225417509173964</v>
          </cell>
          <cell r="G27">
            <v>0.51750678054128918</v>
          </cell>
          <cell r="I27">
            <v>0.57860478482649613</v>
          </cell>
          <cell r="J27">
            <v>0.51473293580309565</v>
          </cell>
          <cell r="K27">
            <v>0.4816785334256965</v>
          </cell>
          <cell r="M27">
            <v>0.56682126030624269</v>
          </cell>
          <cell r="N27">
            <v>0.54981834195750301</v>
          </cell>
          <cell r="O27">
            <v>0.55443908146848031</v>
          </cell>
          <cell r="Q27">
            <v>0.50531161848139605</v>
          </cell>
          <cell r="R27">
            <v>0.48796577558197723</v>
          </cell>
          <cell r="S27">
            <v>0.51240918337692531</v>
          </cell>
          <cell r="T27">
            <v>0.52375968168149922</v>
          </cell>
        </row>
        <row r="43">
          <cell r="E43">
            <v>1437502.16</v>
          </cell>
          <cell r="F43">
            <v>1406951.17</v>
          </cell>
          <cell r="G43">
            <v>1527830.31</v>
          </cell>
          <cell r="I43">
            <v>1704842.27</v>
          </cell>
          <cell r="J43">
            <v>1385439.03</v>
          </cell>
          <cell r="K43">
            <v>1409555.09</v>
          </cell>
          <cell r="M43">
            <v>1570893.27</v>
          </cell>
          <cell r="N43">
            <v>1572160.7800000003</v>
          </cell>
          <cell r="O43">
            <v>1594437.2899999998</v>
          </cell>
          <cell r="Q43">
            <v>1528816.1199999999</v>
          </cell>
          <cell r="R43">
            <v>1461854.7000000002</v>
          </cell>
          <cell r="S43">
            <v>1476741.4700000002</v>
          </cell>
        </row>
        <row r="120">
          <cell r="E120">
            <v>729472.13999999978</v>
          </cell>
          <cell r="F120">
            <v>715585.60000000021</v>
          </cell>
          <cell r="G120">
            <v>800216.14</v>
          </cell>
          <cell r="I120">
            <v>756110.25000000012</v>
          </cell>
          <cell r="J120">
            <v>725114.34</v>
          </cell>
          <cell r="K120">
            <v>873431.99</v>
          </cell>
          <cell r="M120">
            <v>704626.71000000008</v>
          </cell>
          <cell r="N120">
            <v>738933.53000000014</v>
          </cell>
          <cell r="O120">
            <v>834134.51000000013</v>
          </cell>
          <cell r="Q120">
            <v>715575.53</v>
          </cell>
          <cell r="R120">
            <v>769340.53</v>
          </cell>
          <cell r="S120">
            <v>1067107</v>
          </cell>
        </row>
      </sheetData>
      <sheetData sheetId="23">
        <row r="5">
          <cell r="E5">
            <v>55</v>
          </cell>
          <cell r="F5">
            <v>39</v>
          </cell>
          <cell r="G5">
            <v>80</v>
          </cell>
          <cell r="I5">
            <v>87</v>
          </cell>
          <cell r="J5">
            <v>62</v>
          </cell>
          <cell r="K5">
            <v>74</v>
          </cell>
          <cell r="M5">
            <v>94</v>
          </cell>
          <cell r="N5">
            <v>64</v>
          </cell>
          <cell r="O5">
            <v>49</v>
          </cell>
          <cell r="Q5">
            <v>68</v>
          </cell>
          <cell r="R5">
            <v>39</v>
          </cell>
          <cell r="S5">
            <v>93</v>
          </cell>
        </row>
        <row r="18">
          <cell r="E18">
            <v>313759</v>
          </cell>
          <cell r="F18">
            <v>322889</v>
          </cell>
          <cell r="G18">
            <v>325823</v>
          </cell>
          <cell r="I18">
            <v>343170</v>
          </cell>
          <cell r="J18">
            <v>318077</v>
          </cell>
          <cell r="K18">
            <v>316442</v>
          </cell>
          <cell r="M18">
            <v>385969</v>
          </cell>
          <cell r="N18">
            <v>383630</v>
          </cell>
          <cell r="O18">
            <v>372964</v>
          </cell>
          <cell r="Q18">
            <v>348487</v>
          </cell>
          <cell r="R18">
            <v>352177</v>
          </cell>
          <cell r="S18">
            <v>332593</v>
          </cell>
        </row>
        <row r="23">
          <cell r="E23">
            <v>177104</v>
          </cell>
          <cell r="F23">
            <v>135766</v>
          </cell>
          <cell r="G23">
            <v>123836</v>
          </cell>
          <cell r="I23">
            <v>116369</v>
          </cell>
          <cell r="J23">
            <v>136587</v>
          </cell>
          <cell r="K23">
            <v>197821</v>
          </cell>
          <cell r="M23">
            <v>120877</v>
          </cell>
          <cell r="N23">
            <v>133701</v>
          </cell>
          <cell r="O23">
            <v>125080</v>
          </cell>
          <cell r="Q23">
            <v>162398</v>
          </cell>
          <cell r="R23">
            <v>130937</v>
          </cell>
          <cell r="S23">
            <v>141492</v>
          </cell>
        </row>
        <row r="25">
          <cell r="E25">
            <v>36.066902491227857</v>
          </cell>
          <cell r="F25">
            <v>29.577747083966937</v>
          </cell>
          <cell r="G25">
            <v>27.520884679234886</v>
          </cell>
          <cell r="I25">
            <v>25.293099925665423</v>
          </cell>
          <cell r="J25">
            <v>30.002767722208553</v>
          </cell>
          <cell r="K25">
            <v>38.408637725393802</v>
          </cell>
          <cell r="M25">
            <v>23.80616635976012</v>
          </cell>
          <cell r="N25">
            <v>25.823716308221229</v>
          </cell>
          <cell r="O25">
            <v>25.094092816846025</v>
          </cell>
          <cell r="Q25">
            <v>31.771788104605598</v>
          </cell>
          <cell r="R25">
            <v>27.084436538143308</v>
          </cell>
          <cell r="S25">
            <v>29.819303769457406</v>
          </cell>
          <cell r="T25">
            <v>29.226252193298031</v>
          </cell>
        </row>
        <row r="27">
          <cell r="E27">
            <v>0.5332731665489675</v>
          </cell>
          <cell r="F27">
            <v>0.56598042051201147</v>
          </cell>
          <cell r="G27">
            <v>0.55119277105376452</v>
          </cell>
          <cell r="I27">
            <v>0.57836990595611282</v>
          </cell>
          <cell r="J27">
            <v>0.59155325108146206</v>
          </cell>
          <cell r="K27">
            <v>0.52987653204666108</v>
          </cell>
          <cell r="M27">
            <v>0.66520000689381797</v>
          </cell>
          <cell r="N27">
            <v>0.6375662694653571</v>
          </cell>
          <cell r="O27">
            <v>0.63920066496996497</v>
          </cell>
          <cell r="Q27">
            <v>0.57670981808553334</v>
          </cell>
          <cell r="R27">
            <v>0.58162285355672716</v>
          </cell>
          <cell r="S27">
            <v>0.56628442514791644</v>
          </cell>
          <cell r="T27">
            <v>0.5847523935931227</v>
          </cell>
        </row>
        <row r="43">
          <cell r="E43">
            <v>6218056.96</v>
          </cell>
          <cell r="F43">
            <v>6638291.3600000003</v>
          </cell>
          <cell r="G43">
            <v>6560139.5999999996</v>
          </cell>
          <cell r="I43">
            <v>6868058.4099999992</v>
          </cell>
          <cell r="J43">
            <v>6309518.3799999999</v>
          </cell>
          <cell r="K43">
            <v>6220900.96</v>
          </cell>
          <cell r="M43">
            <v>7513565.1800000006</v>
          </cell>
          <cell r="N43">
            <v>7738765.8399999999</v>
          </cell>
          <cell r="O43">
            <v>7573522.3399999999</v>
          </cell>
          <cell r="Q43">
            <v>7026927.7800000003</v>
          </cell>
          <cell r="R43">
            <v>6976948.8399999989</v>
          </cell>
          <cell r="S43">
            <v>6720174.75</v>
          </cell>
        </row>
        <row r="120">
          <cell r="E120">
            <v>2491013.44</v>
          </cell>
          <cell r="F120">
            <v>2556279.4800000009</v>
          </cell>
          <cell r="G120">
            <v>2322537.1899999995</v>
          </cell>
          <cell r="I120">
            <v>2508073.9500000002</v>
          </cell>
          <cell r="J120">
            <v>2473417.67</v>
          </cell>
          <cell r="K120">
            <v>2818362.5100000007</v>
          </cell>
          <cell r="M120">
            <v>2720631.69</v>
          </cell>
          <cell r="N120">
            <v>2727576.66</v>
          </cell>
          <cell r="O120">
            <v>3080905.51</v>
          </cell>
          <cell r="Q120">
            <v>3076769.5100000007</v>
          </cell>
          <cell r="R120">
            <v>2819013.06</v>
          </cell>
          <cell r="S120">
            <v>4830852.71</v>
          </cell>
        </row>
      </sheetData>
      <sheetData sheetId="24">
        <row r="5">
          <cell r="E5">
            <v>18</v>
          </cell>
          <cell r="F5">
            <v>17</v>
          </cell>
          <cell r="G5">
            <v>11</v>
          </cell>
          <cell r="I5">
            <v>18</v>
          </cell>
          <cell r="J5">
            <v>16</v>
          </cell>
          <cell r="K5">
            <v>17</v>
          </cell>
          <cell r="M5">
            <v>5</v>
          </cell>
          <cell r="N5">
            <v>82</v>
          </cell>
          <cell r="O5">
            <v>45</v>
          </cell>
          <cell r="Q5">
            <v>16</v>
          </cell>
          <cell r="R5">
            <v>11</v>
          </cell>
          <cell r="S5">
            <v>9</v>
          </cell>
        </row>
        <row r="18">
          <cell r="E18">
            <v>74046</v>
          </cell>
          <cell r="F18">
            <v>68499</v>
          </cell>
          <cell r="G18">
            <v>70026</v>
          </cell>
          <cell r="I18">
            <v>77190</v>
          </cell>
          <cell r="J18">
            <v>74446</v>
          </cell>
          <cell r="K18">
            <v>70312</v>
          </cell>
          <cell r="M18">
            <v>82973</v>
          </cell>
          <cell r="N18">
            <v>80872</v>
          </cell>
          <cell r="O18">
            <v>79471</v>
          </cell>
          <cell r="Q18">
            <v>76996</v>
          </cell>
          <cell r="R18">
            <v>78575</v>
          </cell>
          <cell r="S18">
            <v>82104</v>
          </cell>
        </row>
        <row r="23">
          <cell r="E23">
            <v>30977</v>
          </cell>
          <cell r="F23">
            <v>28711</v>
          </cell>
          <cell r="G23">
            <v>28917</v>
          </cell>
          <cell r="I23">
            <v>30950</v>
          </cell>
          <cell r="J23">
            <v>28888</v>
          </cell>
          <cell r="K23">
            <v>30098</v>
          </cell>
          <cell r="M23">
            <v>28178</v>
          </cell>
          <cell r="N23">
            <v>32035</v>
          </cell>
          <cell r="O23">
            <v>23260</v>
          </cell>
          <cell r="Q23">
            <v>16238</v>
          </cell>
          <cell r="R23">
            <v>14617</v>
          </cell>
          <cell r="S23">
            <v>12292</v>
          </cell>
        </row>
        <row r="25">
          <cell r="E25">
            <v>29.495443855155539</v>
          </cell>
          <cell r="F25">
            <v>29.535027260569901</v>
          </cell>
          <cell r="G25">
            <v>29.225917952760682</v>
          </cell>
          <cell r="I25">
            <v>28.609195614797287</v>
          </cell>
          <cell r="J25">
            <v>27.955948671298895</v>
          </cell>
          <cell r="K25">
            <v>29.900655672561097</v>
          </cell>
          <cell r="M25">
            <v>25.278550282587243</v>
          </cell>
          <cell r="N25">
            <v>28.344039213604432</v>
          </cell>
          <cell r="O25">
            <v>22.635046369731707</v>
          </cell>
          <cell r="Q25">
            <v>17.41639316129309</v>
          </cell>
          <cell r="R25">
            <v>15.684822731564941</v>
          </cell>
          <cell r="S25">
            <v>13.020358875495202</v>
          </cell>
          <cell r="T25">
            <v>24.983769117850532</v>
          </cell>
        </row>
        <row r="27">
          <cell r="E27">
            <v>0.44704859538860009</v>
          </cell>
          <cell r="F27">
            <v>0.42638655462184871</v>
          </cell>
          <cell r="G27">
            <v>0.42127997497322855</v>
          </cell>
          <cell r="I27">
            <v>0.46360081921429902</v>
          </cell>
          <cell r="J27">
            <v>0.49369338302584981</v>
          </cell>
          <cell r="K27">
            <v>0.42017951690590305</v>
          </cell>
          <cell r="M27">
            <v>0.51170521122417512</v>
          </cell>
          <cell r="N27">
            <v>0.47898176692341632</v>
          </cell>
          <cell r="O27">
            <v>0.4812049651831668</v>
          </cell>
          <cell r="Q27">
            <v>0.44922082392546048</v>
          </cell>
          <cell r="R27">
            <v>0.45777089025733048</v>
          </cell>
          <cell r="S27">
            <v>0.49387349995488589</v>
          </cell>
          <cell r="T27">
            <v>0.46111712020267775</v>
          </cell>
        </row>
        <row r="43">
          <cell r="E43">
            <v>1522960.6700000002</v>
          </cell>
          <cell r="F43">
            <v>1445624.1600000001</v>
          </cell>
          <cell r="G43">
            <v>1456035.42</v>
          </cell>
          <cell r="I43">
            <v>1599047.33</v>
          </cell>
          <cell r="J43">
            <v>1480361.6</v>
          </cell>
          <cell r="K43">
            <v>1503143.2500000002</v>
          </cell>
          <cell r="M43">
            <v>1677235.0399999998</v>
          </cell>
          <cell r="N43">
            <v>1748610.3999999997</v>
          </cell>
          <cell r="O43">
            <v>1720367.52</v>
          </cell>
          <cell r="Q43">
            <v>1619442.85</v>
          </cell>
          <cell r="R43">
            <v>1653126.6899999997</v>
          </cell>
          <cell r="S43">
            <v>1602027.9200000002</v>
          </cell>
        </row>
        <row r="120">
          <cell r="E120">
            <v>681599.99999999988</v>
          </cell>
          <cell r="F120">
            <v>701503.54</v>
          </cell>
          <cell r="G120">
            <v>752204.3</v>
          </cell>
          <cell r="I120">
            <v>743462.35</v>
          </cell>
          <cell r="J120">
            <v>717880.87000000011</v>
          </cell>
          <cell r="K120">
            <v>802243.39000000013</v>
          </cell>
          <cell r="M120">
            <v>695725.57</v>
          </cell>
          <cell r="N120">
            <v>741543.66999999993</v>
          </cell>
          <cell r="O120">
            <v>878331.94</v>
          </cell>
          <cell r="Q120">
            <v>794369.01</v>
          </cell>
          <cell r="R120">
            <v>962519.31</v>
          </cell>
          <cell r="S120">
            <v>949925.53999999992</v>
          </cell>
        </row>
      </sheetData>
      <sheetData sheetId="25">
        <row r="5">
          <cell r="E5">
            <v>229</v>
          </cell>
          <cell r="F5">
            <v>133</v>
          </cell>
          <cell r="G5">
            <v>216</v>
          </cell>
          <cell r="I5">
            <v>148</v>
          </cell>
          <cell r="J5">
            <v>172</v>
          </cell>
          <cell r="K5">
            <v>186</v>
          </cell>
          <cell r="M5">
            <v>186</v>
          </cell>
          <cell r="N5">
            <v>161</v>
          </cell>
          <cell r="O5">
            <v>232</v>
          </cell>
          <cell r="Q5">
            <v>168</v>
          </cell>
          <cell r="R5">
            <v>141</v>
          </cell>
          <cell r="S5">
            <v>297</v>
          </cell>
        </row>
        <row r="18">
          <cell r="E18">
            <v>517036</v>
          </cell>
          <cell r="F18">
            <v>488285</v>
          </cell>
          <cell r="G18">
            <v>497514</v>
          </cell>
          <cell r="I18">
            <v>555687</v>
          </cell>
          <cell r="J18">
            <v>495105</v>
          </cell>
          <cell r="K18">
            <v>485386.84</v>
          </cell>
          <cell r="M18">
            <v>532479</v>
          </cell>
          <cell r="N18">
            <v>530143</v>
          </cell>
          <cell r="O18">
            <v>525201</v>
          </cell>
          <cell r="Q18">
            <v>516574</v>
          </cell>
          <cell r="R18">
            <v>514525</v>
          </cell>
          <cell r="S18">
            <v>538425</v>
          </cell>
        </row>
        <row r="23">
          <cell r="E23">
            <v>202242</v>
          </cell>
          <cell r="F23">
            <v>208487</v>
          </cell>
          <cell r="G23">
            <v>219479</v>
          </cell>
          <cell r="I23">
            <v>194554</v>
          </cell>
          <cell r="J23">
            <v>193712</v>
          </cell>
          <cell r="K23">
            <v>225307.15999999997</v>
          </cell>
          <cell r="M23">
            <v>187129</v>
          </cell>
          <cell r="N23">
            <v>207880</v>
          </cell>
          <cell r="O23">
            <v>194026</v>
          </cell>
          <cell r="Q23">
            <v>187453</v>
          </cell>
          <cell r="R23">
            <v>190101</v>
          </cell>
          <cell r="S23">
            <v>164587</v>
          </cell>
        </row>
        <row r="25">
          <cell r="E25">
            <v>28.115016862726563</v>
          </cell>
          <cell r="F25">
            <v>29.921839568754198</v>
          </cell>
          <cell r="G25">
            <v>30.61103804360712</v>
          </cell>
          <cell r="I25">
            <v>25.932200452921126</v>
          </cell>
          <cell r="J25">
            <v>28.122418581422931</v>
          </cell>
          <cell r="K25">
            <v>31.699158796061152</v>
          </cell>
          <cell r="M25">
            <v>25.990860857246034</v>
          </cell>
          <cell r="N25">
            <v>28.157147984856795</v>
          </cell>
          <cell r="O25">
            <v>26.972480635241915</v>
          </cell>
          <cell r="Q25">
            <v>26.625825429990613</v>
          </cell>
          <cell r="R25">
            <v>26.978993111239152</v>
          </cell>
          <cell r="S25">
            <v>23.41169140782803</v>
          </cell>
          <cell r="T25">
            <v>27.705320660749404</v>
          </cell>
        </row>
        <row r="27">
          <cell r="E27">
            <v>0.74401483896869747</v>
          </cell>
          <cell r="F27">
            <v>0.72069459204156339</v>
          </cell>
          <cell r="G27">
            <v>0.70556751559295783</v>
          </cell>
          <cell r="I27">
            <v>0.78225560099385527</v>
          </cell>
          <cell r="J27">
            <v>0.76694591002456802</v>
          </cell>
          <cell r="K27">
            <v>0.6743605314727481</v>
          </cell>
          <cell r="M27">
            <v>0.75880894361079043</v>
          </cell>
          <cell r="N27">
            <v>0.72626606772727709</v>
          </cell>
          <cell r="O27">
            <v>0.73791649982086027</v>
          </cell>
          <cell r="Q27">
            <v>0.69691881890194007</v>
          </cell>
          <cell r="R27">
            <v>0.69015679010192899</v>
          </cell>
          <cell r="S27">
            <v>0.74042368860743824</v>
          </cell>
          <cell r="T27">
            <v>0.72739597953995117</v>
          </cell>
        </row>
        <row r="43">
          <cell r="E43">
            <v>11633443.699999999</v>
          </cell>
          <cell r="F43">
            <v>10436504.610000001</v>
          </cell>
          <cell r="G43">
            <v>10910744.220000001</v>
          </cell>
          <cell r="I43">
            <v>12283584.239999996</v>
          </cell>
          <cell r="J43">
            <v>10832949.640000001</v>
          </cell>
          <cell r="K43">
            <v>10521358.919999998</v>
          </cell>
          <cell r="M43">
            <v>11422078.580000002</v>
          </cell>
          <cell r="N43">
            <v>11381213.180000002</v>
          </cell>
          <cell r="O43">
            <v>11226182.470000001</v>
          </cell>
          <cell r="Q43">
            <v>11576395.49</v>
          </cell>
          <cell r="R43">
            <v>11004883.48</v>
          </cell>
          <cell r="S43">
            <v>11447165.35</v>
          </cell>
        </row>
        <row r="120">
          <cell r="E120">
            <v>3204195.1699999995</v>
          </cell>
          <cell r="F120">
            <v>2379832.8500000006</v>
          </cell>
          <cell r="G120">
            <v>1234112.8099999998</v>
          </cell>
          <cell r="I120">
            <v>2476104.4900000007</v>
          </cell>
          <cell r="J120">
            <v>2276691.15</v>
          </cell>
          <cell r="K120">
            <v>2402219.2100000004</v>
          </cell>
          <cell r="M120">
            <v>2128752.63</v>
          </cell>
          <cell r="N120">
            <v>2220773.2400000007</v>
          </cell>
          <cell r="O120">
            <v>2485688.4300000002</v>
          </cell>
          <cell r="Q120">
            <v>2326472.6100000008</v>
          </cell>
          <cell r="R120">
            <v>2658491.4999999995</v>
          </cell>
          <cell r="S120">
            <v>2669008.2999999998</v>
          </cell>
        </row>
      </sheetData>
      <sheetData sheetId="26">
        <row r="5">
          <cell r="E5">
            <v>15</v>
          </cell>
          <cell r="F5">
            <v>6</v>
          </cell>
          <cell r="G5">
            <v>24</v>
          </cell>
          <cell r="I5">
            <v>18</v>
          </cell>
          <cell r="J5">
            <v>20</v>
          </cell>
          <cell r="K5">
            <v>27</v>
          </cell>
          <cell r="M5">
            <v>21</v>
          </cell>
          <cell r="N5">
            <v>41</v>
          </cell>
          <cell r="O5">
            <v>14</v>
          </cell>
          <cell r="Q5">
            <v>17</v>
          </cell>
          <cell r="R5">
            <v>50</v>
          </cell>
          <cell r="S5">
            <v>33</v>
          </cell>
        </row>
        <row r="18">
          <cell r="E18">
            <v>82157</v>
          </cell>
          <cell r="F18">
            <v>80606</v>
          </cell>
          <cell r="G18">
            <v>78279</v>
          </cell>
          <cell r="I18">
            <v>91417</v>
          </cell>
          <cell r="J18">
            <v>79440</v>
          </cell>
          <cell r="K18">
            <v>76331</v>
          </cell>
          <cell r="M18">
            <v>93089</v>
          </cell>
          <cell r="N18">
            <v>100234</v>
          </cell>
          <cell r="O18">
            <v>97465</v>
          </cell>
          <cell r="Q18">
            <v>87359</v>
          </cell>
          <cell r="R18">
            <v>91150</v>
          </cell>
          <cell r="S18">
            <v>89852</v>
          </cell>
        </row>
        <row r="23">
          <cell r="E23">
            <v>47588</v>
          </cell>
          <cell r="F23">
            <v>42321</v>
          </cell>
          <cell r="G23">
            <v>42272.429999999993</v>
          </cell>
          <cell r="I23">
            <v>29114</v>
          </cell>
          <cell r="J23">
            <v>24574</v>
          </cell>
          <cell r="K23">
            <v>29498</v>
          </cell>
          <cell r="M23">
            <v>18040</v>
          </cell>
          <cell r="N23">
            <v>26177</v>
          </cell>
          <cell r="O23">
            <v>19474</v>
          </cell>
          <cell r="Q23">
            <v>26759</v>
          </cell>
          <cell r="R23">
            <v>19097</v>
          </cell>
          <cell r="S23">
            <v>22220</v>
          </cell>
        </row>
        <row r="25">
          <cell r="E25">
            <v>36.59461246837536</v>
          </cell>
          <cell r="F25">
            <v>34.326384946062127</v>
          </cell>
          <cell r="G25">
            <v>34.961483790242156</v>
          </cell>
          <cell r="I25">
            <v>24.021848545355535</v>
          </cell>
          <cell r="J25">
            <v>23.366201066854302</v>
          </cell>
          <cell r="K25">
            <v>27.478597844414015</v>
          </cell>
          <cell r="M25">
            <v>15.976478089907541</v>
          </cell>
          <cell r="N25">
            <v>20.57535861662409</v>
          </cell>
          <cell r="O25">
            <v>16.528743241752178</v>
          </cell>
          <cell r="Q25">
            <v>23.375613676468021</v>
          </cell>
          <cell r="R25">
            <v>17.28188374976245</v>
          </cell>
          <cell r="S25">
            <v>19.77149772209567</v>
          </cell>
          <cell r="T25">
            <v>24.737370375335718</v>
          </cell>
        </row>
        <row r="27">
          <cell r="E27">
            <v>0.44801382916940458</v>
          </cell>
          <cell r="F27">
            <v>0.45409272717030025</v>
          </cell>
          <cell r="G27">
            <v>0.42629003667731319</v>
          </cell>
          <cell r="I27">
            <v>0.49611969782485998</v>
          </cell>
          <cell r="J27">
            <v>0.47579118851968089</v>
          </cell>
          <cell r="K27">
            <v>0.41134151730381641</v>
          </cell>
          <cell r="M27">
            <v>0.51634356712982221</v>
          </cell>
          <cell r="N27">
            <v>0.53545662643200753</v>
          </cell>
          <cell r="O27">
            <v>0.53580165470987606</v>
          </cell>
          <cell r="Q27">
            <v>0.46364466239955843</v>
          </cell>
          <cell r="R27">
            <v>0.4811524432409035</v>
          </cell>
          <cell r="S27">
            <v>0.48684438664932811</v>
          </cell>
          <cell r="T27">
            <v>0.47520601256095307</v>
          </cell>
        </row>
        <row r="43">
          <cell r="E43">
            <v>1593825.1700000002</v>
          </cell>
          <cell r="F43">
            <v>1527994.4400000002</v>
          </cell>
          <cell r="G43">
            <v>1509475.7900000003</v>
          </cell>
          <cell r="I43">
            <v>1743749.57</v>
          </cell>
          <cell r="J43">
            <v>1549290.0699999998</v>
          </cell>
          <cell r="K43">
            <v>1486877.2800000003</v>
          </cell>
          <cell r="M43">
            <v>1756408.6300000001</v>
          </cell>
          <cell r="N43">
            <v>1887111.7400000002</v>
          </cell>
          <cell r="O43">
            <v>1852801.42</v>
          </cell>
          <cell r="Q43">
            <v>1659265.7</v>
          </cell>
          <cell r="R43">
            <v>1744206.12</v>
          </cell>
          <cell r="S43">
            <v>1722992.5299999998</v>
          </cell>
        </row>
        <row r="120">
          <cell r="E120">
            <v>859190.47</v>
          </cell>
          <cell r="F120">
            <v>930852.29999999993</v>
          </cell>
          <cell r="G120">
            <v>930115.60999999987</v>
          </cell>
          <cell r="I120">
            <v>930428.96</v>
          </cell>
          <cell r="J120">
            <v>889753.23999999987</v>
          </cell>
          <cell r="K120">
            <v>961235.14999999979</v>
          </cell>
          <cell r="M120">
            <v>879396.7899999998</v>
          </cell>
          <cell r="N120">
            <v>898188.59</v>
          </cell>
          <cell r="O120">
            <v>1062754.26</v>
          </cell>
          <cell r="Q120">
            <v>890764.8899999999</v>
          </cell>
          <cell r="R120">
            <v>922827.82</v>
          </cell>
          <cell r="S120">
            <v>1113978.4500000002</v>
          </cell>
        </row>
      </sheetData>
      <sheetData sheetId="27">
        <row r="5">
          <cell r="E5">
            <v>2</v>
          </cell>
          <cell r="F5">
            <v>2</v>
          </cell>
          <cell r="G5">
            <v>5</v>
          </cell>
          <cell r="I5">
            <v>6</v>
          </cell>
          <cell r="J5">
            <v>3</v>
          </cell>
          <cell r="K5">
            <v>13</v>
          </cell>
          <cell r="M5">
            <v>11</v>
          </cell>
          <cell r="N5">
            <v>12</v>
          </cell>
          <cell r="O5">
            <v>7</v>
          </cell>
          <cell r="Q5">
            <v>6</v>
          </cell>
          <cell r="R5">
            <v>2</v>
          </cell>
          <cell r="S5">
            <v>4</v>
          </cell>
        </row>
        <row r="18">
          <cell r="E18">
            <v>35556</v>
          </cell>
          <cell r="F18">
            <v>37933</v>
          </cell>
          <cell r="G18">
            <v>37049</v>
          </cell>
          <cell r="I18">
            <v>37430</v>
          </cell>
          <cell r="J18">
            <v>35784</v>
          </cell>
          <cell r="K18">
            <v>35096</v>
          </cell>
          <cell r="M18">
            <v>38876</v>
          </cell>
          <cell r="N18">
            <v>41943</v>
          </cell>
          <cell r="O18">
            <v>41436</v>
          </cell>
          <cell r="Q18">
            <v>40687</v>
          </cell>
          <cell r="R18">
            <v>38898</v>
          </cell>
          <cell r="S18">
            <v>36702</v>
          </cell>
        </row>
        <row r="23">
          <cell r="E23">
            <v>6237</v>
          </cell>
          <cell r="F23">
            <v>6031</v>
          </cell>
          <cell r="G23">
            <v>5766</v>
          </cell>
          <cell r="I23">
            <v>5729</v>
          </cell>
          <cell r="J23">
            <v>3490</v>
          </cell>
          <cell r="K23">
            <v>8144</v>
          </cell>
          <cell r="M23">
            <v>7375</v>
          </cell>
          <cell r="N23">
            <v>6972</v>
          </cell>
          <cell r="O23">
            <v>6168</v>
          </cell>
          <cell r="Q23">
            <v>6036</v>
          </cell>
          <cell r="R23">
            <v>5519</v>
          </cell>
          <cell r="S23">
            <v>5896</v>
          </cell>
        </row>
        <row r="25">
          <cell r="E25">
            <v>14.911064358802715</v>
          </cell>
          <cell r="F25">
            <v>13.707129707493353</v>
          </cell>
          <cell r="G25">
            <v>13.456242707117854</v>
          </cell>
          <cell r="I25">
            <v>13.264337477715264</v>
          </cell>
          <cell r="J25">
            <v>8.8847025279397158</v>
          </cell>
          <cell r="K25">
            <v>18.834412580943571</v>
          </cell>
          <cell r="M25">
            <v>15.945601176190785</v>
          </cell>
          <cell r="N25">
            <v>14.253296534805274</v>
          </cell>
          <cell r="O25">
            <v>12.956894378623645</v>
          </cell>
          <cell r="Q25">
            <v>12.869936034115138</v>
          </cell>
          <cell r="R25">
            <v>12.418712450214892</v>
          </cell>
          <cell r="S25">
            <v>13.839076143085157</v>
          </cell>
          <cell r="T25">
            <v>13.813302102789661</v>
          </cell>
        </row>
        <row r="27">
          <cell r="E27">
            <v>0.57477711948658672</v>
          </cell>
          <cell r="F27">
            <v>0.63364236198112422</v>
          </cell>
          <cell r="G27">
            <v>0.59846220944319706</v>
          </cell>
          <cell r="I27">
            <v>0.60340797343263852</v>
          </cell>
          <cell r="J27">
            <v>0.63804293559660508</v>
          </cell>
          <cell r="K27">
            <v>0.56366892320540929</v>
          </cell>
          <cell r="M27">
            <v>0.6416769827515062</v>
          </cell>
          <cell r="N27">
            <v>0.6663383403102684</v>
          </cell>
          <cell r="O27">
            <v>0.67772325809617273</v>
          </cell>
          <cell r="Q27">
            <v>0.64274430507724878</v>
          </cell>
          <cell r="R27">
            <v>0.61358151273759765</v>
          </cell>
          <cell r="S27">
            <v>0.59750915750915756</v>
          </cell>
          <cell r="T27">
            <v>0.61974445483245943</v>
          </cell>
        </row>
        <row r="43">
          <cell r="E43">
            <v>714747.34</v>
          </cell>
          <cell r="F43">
            <v>762331</v>
          </cell>
          <cell r="G43">
            <v>752829.04999999993</v>
          </cell>
          <cell r="I43">
            <v>763306.18</v>
          </cell>
          <cell r="J43">
            <v>720376.17999999993</v>
          </cell>
          <cell r="K43">
            <v>710321.65</v>
          </cell>
          <cell r="M43">
            <v>770496.77</v>
          </cell>
          <cell r="N43">
            <v>841793.29999999993</v>
          </cell>
          <cell r="O43">
            <v>830886.15</v>
          </cell>
          <cell r="Q43">
            <v>813244.59</v>
          </cell>
          <cell r="R43">
            <v>804231.54</v>
          </cell>
          <cell r="S43">
            <v>742523.78999999992</v>
          </cell>
        </row>
        <row r="120">
          <cell r="E120">
            <v>467631.85000000009</v>
          </cell>
          <cell r="F120">
            <v>492861.64</v>
          </cell>
          <cell r="G120">
            <v>535117.20000000007</v>
          </cell>
          <cell r="I120">
            <v>538877.19999999995</v>
          </cell>
          <cell r="J120">
            <v>464887.0400000001</v>
          </cell>
          <cell r="K120">
            <v>548435.61</v>
          </cell>
          <cell r="M120">
            <v>451825.22000000003</v>
          </cell>
          <cell r="N120">
            <v>464064.05000000005</v>
          </cell>
          <cell r="O120">
            <v>549309.16</v>
          </cell>
          <cell r="Q120">
            <v>542441.35</v>
          </cell>
          <cell r="R120">
            <v>581148.1399999999</v>
          </cell>
          <cell r="S120">
            <v>640123.89999999991</v>
          </cell>
        </row>
      </sheetData>
      <sheetData sheetId="28">
        <row r="5">
          <cell r="E5">
            <v>30</v>
          </cell>
          <cell r="F5">
            <v>40</v>
          </cell>
          <cell r="G5">
            <v>18</v>
          </cell>
          <cell r="I5">
            <v>25</v>
          </cell>
          <cell r="J5">
            <v>22</v>
          </cell>
          <cell r="K5">
            <v>33</v>
          </cell>
          <cell r="M5">
            <v>30</v>
          </cell>
          <cell r="N5">
            <v>35</v>
          </cell>
          <cell r="O5">
            <v>35</v>
          </cell>
          <cell r="Q5">
            <v>20</v>
          </cell>
          <cell r="R5">
            <v>12</v>
          </cell>
          <cell r="S5">
            <v>10</v>
          </cell>
        </row>
        <row r="18">
          <cell r="E18">
            <v>54147</v>
          </cell>
          <cell r="F18">
            <v>56927</v>
          </cell>
          <cell r="G18">
            <v>56352</v>
          </cell>
          <cell r="I18">
            <v>56681</v>
          </cell>
          <cell r="J18">
            <v>51200</v>
          </cell>
          <cell r="K18">
            <v>54090</v>
          </cell>
          <cell r="M18">
            <v>64501</v>
          </cell>
          <cell r="N18">
            <v>67461</v>
          </cell>
          <cell r="O18">
            <v>60885</v>
          </cell>
          <cell r="Q18">
            <v>57778</v>
          </cell>
          <cell r="R18">
            <v>56564</v>
          </cell>
          <cell r="S18">
            <v>53658</v>
          </cell>
        </row>
        <row r="23">
          <cell r="E23">
            <v>10042</v>
          </cell>
          <cell r="F23">
            <v>11238</v>
          </cell>
          <cell r="G23">
            <v>9921</v>
          </cell>
          <cell r="I23">
            <v>10425</v>
          </cell>
          <cell r="J23">
            <v>10099</v>
          </cell>
          <cell r="K23">
            <v>10308</v>
          </cell>
          <cell r="M23">
            <v>12755</v>
          </cell>
          <cell r="N23">
            <v>12775</v>
          </cell>
          <cell r="O23">
            <v>12041</v>
          </cell>
          <cell r="Q23">
            <v>11170</v>
          </cell>
          <cell r="R23">
            <v>10894</v>
          </cell>
          <cell r="S23">
            <v>10349</v>
          </cell>
        </row>
        <row r="25">
          <cell r="E25">
            <v>15.6444250572528</v>
          </cell>
          <cell r="F25">
            <v>16.486466661776571</v>
          </cell>
          <cell r="G25">
            <v>14.969897243221221</v>
          </cell>
          <cell r="I25">
            <v>15.53512353589843</v>
          </cell>
          <cell r="J25">
            <v>16.474983278683176</v>
          </cell>
          <cell r="K25">
            <v>16.006708282865926</v>
          </cell>
          <cell r="M25">
            <v>16.510044527285906</v>
          </cell>
          <cell r="N25">
            <v>15.92178074679695</v>
          </cell>
          <cell r="O25">
            <v>16.511257987549023</v>
          </cell>
          <cell r="Q25">
            <v>16.200614956198873</v>
          </cell>
          <cell r="R25">
            <v>16.149307717394528</v>
          </cell>
          <cell r="S25">
            <v>16.168544065492835</v>
          </cell>
          <cell r="T25">
            <v>16.055364415921467</v>
          </cell>
        </row>
        <row r="27">
          <cell r="E27">
            <v>0.6068012573753131</v>
          </cell>
          <cell r="F27">
            <v>0.65152503576537912</v>
          </cell>
          <cell r="G27">
            <v>0.61809127902512861</v>
          </cell>
          <cell r="I27">
            <v>0.61739637171659956</v>
          </cell>
          <cell r="J27">
            <v>0.61279203370356183</v>
          </cell>
          <cell r="K27">
            <v>0.57939190093887405</v>
          </cell>
          <cell r="M27">
            <v>0.70689900816483098</v>
          </cell>
          <cell r="N27">
            <v>0.70838583669354838</v>
          </cell>
          <cell r="O27">
            <v>0.65362318840579714</v>
          </cell>
          <cell r="Q27">
            <v>0.59622727178915647</v>
          </cell>
          <cell r="R27">
            <v>0.58174562770295635</v>
          </cell>
          <cell r="S27">
            <v>0.56862184072484501</v>
          </cell>
          <cell r="T27">
            <v>0.62899699053876423</v>
          </cell>
        </row>
        <row r="43">
          <cell r="E43">
            <v>1099373.4099999999</v>
          </cell>
          <cell r="F43">
            <v>1184181.2499999998</v>
          </cell>
          <cell r="G43">
            <v>1152621.52</v>
          </cell>
          <cell r="I43">
            <v>1157978.7199999997</v>
          </cell>
          <cell r="J43">
            <v>1029619.38</v>
          </cell>
          <cell r="K43">
            <v>1099287.73</v>
          </cell>
          <cell r="M43">
            <v>1403429.66</v>
          </cell>
          <cell r="N43">
            <v>1370236.08</v>
          </cell>
          <cell r="O43">
            <v>1230377.6400000001</v>
          </cell>
          <cell r="Q43">
            <v>1170360.95</v>
          </cell>
          <cell r="R43">
            <v>1131014.3899999999</v>
          </cell>
          <cell r="S43">
            <v>1089802.53</v>
          </cell>
        </row>
        <row r="120">
          <cell r="E120">
            <v>495945.41000000003</v>
          </cell>
          <cell r="F120">
            <v>535903.84000000008</v>
          </cell>
          <cell r="G120">
            <v>565310.78999999992</v>
          </cell>
          <cell r="I120">
            <v>577243.82999999996</v>
          </cell>
          <cell r="J120">
            <v>502639.56999999995</v>
          </cell>
          <cell r="K120">
            <v>616229.63999999978</v>
          </cell>
          <cell r="M120">
            <v>535718.54999999993</v>
          </cell>
          <cell r="N120">
            <v>551461.8600000001</v>
          </cell>
          <cell r="O120">
            <v>600854.21</v>
          </cell>
          <cell r="Q120">
            <v>573659.48</v>
          </cell>
          <cell r="R120">
            <v>601120.74</v>
          </cell>
          <cell r="S120">
            <v>614493.74000000034</v>
          </cell>
        </row>
      </sheetData>
      <sheetData sheetId="29">
        <row r="5">
          <cell r="E5">
            <v>33</v>
          </cell>
          <cell r="F5">
            <v>92</v>
          </cell>
          <cell r="G5">
            <v>51</v>
          </cell>
          <cell r="I5">
            <v>81</v>
          </cell>
          <cell r="J5">
            <v>35</v>
          </cell>
          <cell r="K5">
            <v>520</v>
          </cell>
          <cell r="M5">
            <v>208</v>
          </cell>
          <cell r="N5">
            <v>262</v>
          </cell>
          <cell r="O5">
            <v>147</v>
          </cell>
          <cell r="Q5">
            <v>180</v>
          </cell>
          <cell r="R5">
            <v>102</v>
          </cell>
          <cell r="S5">
            <v>75</v>
          </cell>
        </row>
        <row r="18">
          <cell r="E18">
            <v>273226</v>
          </cell>
          <cell r="F18">
            <v>290204</v>
          </cell>
          <cell r="G18">
            <v>275863</v>
          </cell>
          <cell r="I18">
            <v>292869</v>
          </cell>
          <cell r="J18">
            <v>281289</v>
          </cell>
          <cell r="K18">
            <v>261204</v>
          </cell>
          <cell r="M18">
            <v>315626</v>
          </cell>
          <cell r="N18">
            <v>316089</v>
          </cell>
          <cell r="O18">
            <v>318045</v>
          </cell>
          <cell r="Q18">
            <v>300501</v>
          </cell>
          <cell r="R18">
            <v>294163</v>
          </cell>
          <cell r="S18">
            <v>299638</v>
          </cell>
        </row>
        <row r="23">
          <cell r="E23">
            <v>104534</v>
          </cell>
          <cell r="F23">
            <v>106478</v>
          </cell>
          <cell r="G23">
            <v>115428</v>
          </cell>
          <cell r="I23">
            <v>120127</v>
          </cell>
          <cell r="J23">
            <v>108228</v>
          </cell>
          <cell r="K23">
            <v>113376</v>
          </cell>
          <cell r="M23">
            <v>127514</v>
          </cell>
          <cell r="N23">
            <v>125264</v>
          </cell>
          <cell r="O23">
            <v>119755</v>
          </cell>
          <cell r="Q23">
            <v>125937</v>
          </cell>
          <cell r="R23">
            <v>124062</v>
          </cell>
          <cell r="S23">
            <v>121695</v>
          </cell>
        </row>
        <row r="25">
          <cell r="E25">
            <v>27.670455447850877</v>
          </cell>
          <cell r="F25">
            <v>26.838705124101097</v>
          </cell>
          <cell r="G25">
            <v>29.497915969221253</v>
          </cell>
          <cell r="I25">
            <v>29.084820942175131</v>
          </cell>
          <cell r="J25">
            <v>27.767500930047593</v>
          </cell>
          <cell r="K25">
            <v>30.266368388174932</v>
          </cell>
          <cell r="M25">
            <v>28.734124730717575</v>
          </cell>
          <cell r="N25">
            <v>28.381045166698765</v>
          </cell>
          <cell r="O25">
            <v>27.343321886530521</v>
          </cell>
          <cell r="Q25">
            <v>29.532311848381241</v>
          </cell>
          <cell r="R25">
            <v>29.663936876083447</v>
          </cell>
          <cell r="S25">
            <v>28.88065652202804</v>
          </cell>
          <cell r="T25">
            <v>28.635420142869133</v>
          </cell>
        </row>
        <row r="27">
          <cell r="E27">
            <v>0.57120816172935007</v>
          </cell>
          <cell r="F27">
            <v>0.62530489118724408</v>
          </cell>
          <cell r="G27">
            <v>0.57345060263003633</v>
          </cell>
          <cell r="I27">
            <v>0.60655433833740124</v>
          </cell>
          <cell r="J27">
            <v>0.64304917358205882</v>
          </cell>
          <cell r="K27">
            <v>0.53016645591587286</v>
          </cell>
          <cell r="M27">
            <v>0.64737819073111202</v>
          </cell>
          <cell r="N27">
            <v>0.61942891409019563</v>
          </cell>
          <cell r="O27">
            <v>0.63712851948676341</v>
          </cell>
          <cell r="Q27">
            <v>0.57713626132182005</v>
          </cell>
          <cell r="R27">
            <v>0.56040921495692098</v>
          </cell>
          <cell r="S27">
            <v>0.5876119037113301</v>
          </cell>
          <cell r="T27">
            <v>0.59456769137444221</v>
          </cell>
        </row>
        <row r="43">
          <cell r="E43">
            <v>5645560.7699999996</v>
          </cell>
          <cell r="F43">
            <v>6088520.8500000006</v>
          </cell>
          <cell r="G43">
            <v>5733723.1000000006</v>
          </cell>
          <cell r="I43">
            <v>6194988.1500000004</v>
          </cell>
          <cell r="J43">
            <v>5903331.6799999997</v>
          </cell>
          <cell r="K43">
            <v>4962311.7200000007</v>
          </cell>
          <cell r="M43">
            <v>6582275.4299999997</v>
          </cell>
          <cell r="N43">
            <v>6378083.7300000004</v>
          </cell>
          <cell r="O43">
            <v>6526882.4400000013</v>
          </cell>
          <cell r="Q43">
            <v>6269063.9499999993</v>
          </cell>
          <cell r="R43">
            <v>6147412.9699999988</v>
          </cell>
          <cell r="S43">
            <v>10178911.75</v>
          </cell>
        </row>
        <row r="120">
          <cell r="E120">
            <v>2058002.41</v>
          </cell>
          <cell r="F120">
            <v>2026926.76</v>
          </cell>
          <cell r="G120">
            <v>2067088.0499999996</v>
          </cell>
          <cell r="I120">
            <v>2178647.4700000002</v>
          </cell>
          <cell r="J120">
            <v>2015470.1300000001</v>
          </cell>
          <cell r="K120">
            <v>2188126.6900000004</v>
          </cell>
          <cell r="M120">
            <v>2153378.36</v>
          </cell>
          <cell r="N120">
            <v>2128080.2799999993</v>
          </cell>
          <cell r="O120">
            <v>2791121.7899999996</v>
          </cell>
          <cell r="Q120">
            <v>2198986.09</v>
          </cell>
          <cell r="R120">
            <v>2459251.44</v>
          </cell>
          <cell r="S120">
            <v>4126960.1599999997</v>
          </cell>
        </row>
      </sheetData>
      <sheetData sheetId="30">
        <row r="5">
          <cell r="E5">
            <v>0</v>
          </cell>
          <cell r="F5">
            <v>13</v>
          </cell>
          <cell r="G5">
            <v>8</v>
          </cell>
          <cell r="I5">
            <v>16</v>
          </cell>
          <cell r="J5">
            <v>10</v>
          </cell>
          <cell r="K5">
            <v>23</v>
          </cell>
          <cell r="M5">
            <v>16</v>
          </cell>
          <cell r="N5">
            <v>16</v>
          </cell>
          <cell r="O5">
            <v>11</v>
          </cell>
          <cell r="Q5">
            <v>5</v>
          </cell>
          <cell r="R5">
            <v>16</v>
          </cell>
          <cell r="S5">
            <v>18</v>
          </cell>
        </row>
        <row r="18">
          <cell r="E18">
            <v>38583</v>
          </cell>
          <cell r="F18">
            <v>39836</v>
          </cell>
          <cell r="G18">
            <v>37462</v>
          </cell>
          <cell r="I18">
            <v>43840</v>
          </cell>
          <cell r="J18">
            <v>37861</v>
          </cell>
          <cell r="K18">
            <v>38258</v>
          </cell>
          <cell r="M18">
            <v>46705</v>
          </cell>
          <cell r="N18">
            <v>46311</v>
          </cell>
          <cell r="O18">
            <v>44096</v>
          </cell>
          <cell r="Q18">
            <v>38715</v>
          </cell>
          <cell r="R18">
            <v>39841</v>
          </cell>
          <cell r="S18">
            <v>40169</v>
          </cell>
        </row>
        <row r="23">
          <cell r="E23">
            <v>7239</v>
          </cell>
          <cell r="F23">
            <v>7469</v>
          </cell>
          <cell r="G23">
            <v>7017</v>
          </cell>
          <cell r="I23">
            <v>7791</v>
          </cell>
          <cell r="J23">
            <v>6893</v>
          </cell>
          <cell r="K23">
            <v>7118</v>
          </cell>
          <cell r="M23">
            <v>8387</v>
          </cell>
          <cell r="N23">
            <v>8420</v>
          </cell>
          <cell r="O23">
            <v>7944</v>
          </cell>
          <cell r="Q23">
            <v>7145</v>
          </cell>
          <cell r="R23">
            <v>7377</v>
          </cell>
          <cell r="S23">
            <v>7478</v>
          </cell>
        </row>
        <row r="25">
          <cell r="E25">
            <v>15.798088254550215</v>
          </cell>
          <cell r="F25">
            <v>15.789028643906564</v>
          </cell>
          <cell r="G25">
            <v>15.775984172306032</v>
          </cell>
          <cell r="I25">
            <v>15.089771648815635</v>
          </cell>
          <cell r="J25">
            <v>15.40197524243643</v>
          </cell>
          <cell r="K25">
            <v>15.686706629055006</v>
          </cell>
          <cell r="M25">
            <v>15.223625934799971</v>
          </cell>
          <cell r="N25">
            <v>15.384334289525132</v>
          </cell>
          <cell r="O25">
            <v>15.265180630284396</v>
          </cell>
          <cell r="Q25">
            <v>15.580026166593981</v>
          </cell>
          <cell r="R25">
            <v>15.623279257910118</v>
          </cell>
          <cell r="S25">
            <v>15.694587277268244</v>
          </cell>
          <cell r="T25">
            <v>15.512883298536828</v>
          </cell>
        </row>
        <row r="27">
          <cell r="E27">
            <v>0.48522920203735143</v>
          </cell>
          <cell r="F27">
            <v>0.51647867237132117</v>
          </cell>
          <cell r="G27">
            <v>0.46821062103960703</v>
          </cell>
          <cell r="I27">
            <v>0.54538895039996016</v>
          </cell>
          <cell r="J27">
            <v>0.51887128604319699</v>
          </cell>
          <cell r="K27">
            <v>0.47095173907958959</v>
          </cell>
          <cell r="M27">
            <v>0.59015668435683599</v>
          </cell>
          <cell r="N27">
            <v>0.56288742494591248</v>
          </cell>
          <cell r="O27">
            <v>0.55113110861142356</v>
          </cell>
          <cell r="Q27">
            <v>0.46704224672473277</v>
          </cell>
          <cell r="R27">
            <v>0.47892437055602638</v>
          </cell>
          <cell r="S27">
            <v>0.49600543310489598</v>
          </cell>
          <cell r="T27">
            <v>0.51092746974117309</v>
          </cell>
        </row>
        <row r="43">
          <cell r="E43">
            <v>759430.04999999993</v>
          </cell>
          <cell r="F43">
            <v>787120.8899999999</v>
          </cell>
          <cell r="G43">
            <v>748591.79</v>
          </cell>
          <cell r="I43">
            <v>912571.84</v>
          </cell>
          <cell r="J43">
            <v>760192.66999999993</v>
          </cell>
          <cell r="K43">
            <v>787674.17999999993</v>
          </cell>
          <cell r="M43">
            <v>916840.30999999994</v>
          </cell>
          <cell r="N43">
            <v>895166.59</v>
          </cell>
          <cell r="O43">
            <v>868212.94000000006</v>
          </cell>
          <cell r="Q43">
            <v>758400.02</v>
          </cell>
          <cell r="R43">
            <v>800945.53</v>
          </cell>
          <cell r="S43">
            <v>835311.45</v>
          </cell>
        </row>
        <row r="120">
          <cell r="E120">
            <v>397494.66000000003</v>
          </cell>
          <cell r="F120">
            <v>399926.61999999994</v>
          </cell>
          <cell r="G120">
            <v>438583.54999999993</v>
          </cell>
          <cell r="I120">
            <v>464438.83</v>
          </cell>
          <cell r="J120">
            <v>413619.35999999993</v>
          </cell>
          <cell r="K120">
            <v>490180.34</v>
          </cell>
          <cell r="M120">
            <v>433268.47</v>
          </cell>
          <cell r="N120">
            <v>455662.73000000004</v>
          </cell>
          <cell r="O120">
            <v>503607.08999999997</v>
          </cell>
          <cell r="Q120">
            <v>436189.13</v>
          </cell>
          <cell r="R120">
            <v>618406.06999999995</v>
          </cell>
          <cell r="S120">
            <v>522483.29</v>
          </cell>
        </row>
      </sheetData>
      <sheetData sheetId="31"/>
      <sheetData sheetId="32"/>
      <sheetData sheetId="3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 2561"/>
      <sheetName val="ผู้ใช้น้ำเพิ่ม-cal"/>
      <sheetName val="ผู้ใช้น้ำลด"/>
      <sheetName val="น้ำจ่าย"/>
      <sheetName val="น้ำจำหน่าย"/>
      <sheetName val="น้ำผลิต"/>
      <sheetName val="ปริมาณน้ำสูญเสีย"/>
      <sheetName val="อัตราการใช้น้ำรายเดือน"/>
      <sheetName val="อัตราการใช้น้ำสะสม"/>
      <sheetName val="ผู้ใช้น้ำเพิ่มปกติ-กศผ."/>
      <sheetName val="น้ำผลิตจ่าย-กศผ"/>
      <sheetName val="น้ำจำหน่าย-กศผ"/>
      <sheetName val="ปริมาณน้ำสูญเสีย-กศผ"/>
      <sheetName val="อัตราการใช้น้ำรายเดือน-กศผ"/>
      <sheetName val="อัตราการใช้น้ำสะสม-กศผ"/>
      <sheetName val="รายได้ค่าจำหน่ายน้ำ"/>
      <sheetName val="รายได้ค่าบริการ"/>
      <sheetName val="รายได้ค่าบริการอื่น"/>
      <sheetName val="รายได้ค่าติดตั้ง"/>
      <sheetName val="ต้นทุนค่าติดตั้ง"/>
      <sheetName val="ค่าติดตั้งสุทธิ"/>
      <sheetName val="รายได้"/>
      <sheetName val="รายได้-กศผ."/>
      <sheetName val="รายได้ค่าน้ำ-กศผ."/>
      <sheetName val="เงินเดือนพนักงาน"/>
      <sheetName val="ค่าจ้างชั่วคราว"/>
      <sheetName val="ค่าตอบแทน"/>
      <sheetName val="ค่าวัสดุการผลิต"/>
      <sheetName val="วัสดุดำเนินการซ่อมบำรุง"/>
      <sheetName val="ค่าน้ำมัน"/>
      <sheetName val="ค่าวัสดุสำนักงาน"/>
      <sheetName val="ค่าจ้างและบริการ"/>
      <sheetName val="ค่าวัสดุดำเนินการอื่นๆ"/>
      <sheetName val="ไฟฟ้า"/>
      <sheetName val="ค่าติดตั้งสาธารณูปโภค"/>
      <sheetName val="ค่าธรรมเนียมธนาคาร"/>
      <sheetName val="ค่าธรรมเนียมอื่นๆ"/>
      <sheetName val="ค่าน้ำดิบ"/>
      <sheetName val="ค่าใช้จ่ายดำเนินงาน"/>
      <sheetName val="ค่าใช้จ่าย-กศผ."/>
      <sheetName val="เงินเดือน-กศผ."/>
      <sheetName val="EBIDA-กศผ."/>
      <sheetName val="EBITDA61"/>
      <sheetName val="ค่าใช้จ่ายที่ไม่เกี่ยวดำเนินงาน"/>
      <sheetName val="รายได้ไม่เกี่ยวดำเนินงาน"/>
      <sheetName val="ค่าเสื่อมราคา"/>
      <sheetName val="Goal1M "/>
      <sheetName val="Goal2M"/>
      <sheetName val="Goal3M"/>
      <sheetName val="Goal4M"/>
      <sheetName val="Goal5M"/>
      <sheetName val="Goal6M"/>
      <sheetName val="Goal7M"/>
      <sheetName val="Goal8M"/>
      <sheetName val="Goal9M"/>
      <sheetName val="Goal10M"/>
      <sheetName val="Goal11M"/>
      <sheetName val="Goal12M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R5">
            <v>598.03589769926043</v>
          </cell>
          <cell r="S5">
            <v>530.77958093672964</v>
          </cell>
          <cell r="T5">
            <v>546.41213023829084</v>
          </cell>
          <cell r="U5">
            <v>374.81763557929332</v>
          </cell>
          <cell r="V5">
            <v>528.59829498767465</v>
          </cell>
          <cell r="W5">
            <v>594.76396877567788</v>
          </cell>
          <cell r="X5">
            <v>483.5183853738701</v>
          </cell>
          <cell r="Y5">
            <v>600.21718364831554</v>
          </cell>
          <cell r="Z5">
            <v>657.65771364009856</v>
          </cell>
          <cell r="AA5">
            <v>550.04760682004928</v>
          </cell>
          <cell r="AB5">
            <v>667.10995275267044</v>
          </cell>
          <cell r="AC5">
            <v>947.04164954806902</v>
          </cell>
        </row>
        <row r="6">
          <cell r="R6">
            <v>6.4307304785894202</v>
          </cell>
          <cell r="S6">
            <v>3.9143576826196473</v>
          </cell>
          <cell r="T6">
            <v>9.2267002518891683</v>
          </cell>
          <cell r="U6">
            <v>6.98992443324937</v>
          </cell>
          <cell r="V6">
            <v>17.05541561712846</v>
          </cell>
          <cell r="W6">
            <v>19.292191435768263</v>
          </cell>
          <cell r="X6">
            <v>9.7858942065491163</v>
          </cell>
          <cell r="Y6">
            <v>12.581863979848865</v>
          </cell>
          <cell r="Z6">
            <v>5.5919395465994954</v>
          </cell>
          <cell r="AA6">
            <v>6.4307304785894202</v>
          </cell>
          <cell r="AB6">
            <v>6.1511335012594452</v>
          </cell>
          <cell r="AC6">
            <v>7.5491183879093189</v>
          </cell>
        </row>
        <row r="7">
          <cell r="R7">
            <v>159.33367425210943</v>
          </cell>
          <cell r="S7">
            <v>114.83150089491178</v>
          </cell>
          <cell r="T7">
            <v>116.81820506264383</v>
          </cell>
          <cell r="U7">
            <v>90.99105088212734</v>
          </cell>
          <cell r="V7">
            <v>149.40015341344926</v>
          </cell>
          <cell r="W7">
            <v>128.34108923548965</v>
          </cell>
          <cell r="X7">
            <v>95.759140884684228</v>
          </cell>
          <cell r="Y7">
            <v>155.36026591664537</v>
          </cell>
          <cell r="Z7">
            <v>162.90974175402712</v>
          </cell>
          <cell r="AA7">
            <v>137.08258757351061</v>
          </cell>
          <cell r="AB7">
            <v>131.12247507031449</v>
          </cell>
          <cell r="AC7">
            <v>112.05011506008694</v>
          </cell>
        </row>
        <row r="8">
          <cell r="R8">
            <v>110.48736998514116</v>
          </cell>
          <cell r="S8">
            <v>153.45468053491828</v>
          </cell>
          <cell r="T8">
            <v>75.102526002971757</v>
          </cell>
          <cell r="U8">
            <v>63.548291233283798</v>
          </cell>
          <cell r="V8">
            <v>90.628528974739964</v>
          </cell>
          <cell r="W8">
            <v>157.78751857355124</v>
          </cell>
          <cell r="X8">
            <v>92.794947994056457</v>
          </cell>
          <cell r="Y8">
            <v>106.15453194650817</v>
          </cell>
          <cell r="Z8">
            <v>144.06686478454679</v>
          </cell>
          <cell r="AA8">
            <v>88.101040118870714</v>
          </cell>
          <cell r="AB8">
            <v>68.242199108469535</v>
          </cell>
          <cell r="AC8">
            <v>64.631500742942038</v>
          </cell>
        </row>
        <row r="9">
          <cell r="R9">
            <v>26.544554455445546</v>
          </cell>
          <cell r="S9">
            <v>26.544554455445546</v>
          </cell>
          <cell r="T9">
            <v>22.331133113311335</v>
          </cell>
          <cell r="U9">
            <v>18.117711771177117</v>
          </cell>
          <cell r="V9">
            <v>37.499449944994502</v>
          </cell>
          <cell r="W9">
            <v>69.521452145214525</v>
          </cell>
          <cell r="X9">
            <v>55.195819581958197</v>
          </cell>
          <cell r="Y9">
            <v>28.229922992299226</v>
          </cell>
          <cell r="Z9">
            <v>38.342134213421339</v>
          </cell>
          <cell r="AA9">
            <v>25.280528052805277</v>
          </cell>
          <cell r="AB9">
            <v>20.224422442244226</v>
          </cell>
          <cell r="AC9">
            <v>15.168316831683169</v>
          </cell>
        </row>
        <row r="10">
          <cell r="R10">
            <v>29.845837615621786</v>
          </cell>
          <cell r="S10">
            <v>27.810894141829394</v>
          </cell>
          <cell r="T10">
            <v>20.688591983556012</v>
          </cell>
          <cell r="U10">
            <v>24.419321685508734</v>
          </cell>
          <cell r="V10">
            <v>29.167523124357658</v>
          </cell>
          <cell r="W10">
            <v>33.237410071942449</v>
          </cell>
          <cell r="X10">
            <v>33.915724563206581</v>
          </cell>
          <cell r="Y10">
            <v>25.775950668037002</v>
          </cell>
          <cell r="Z10">
            <v>37.646454265159299</v>
          </cell>
          <cell r="AA10">
            <v>26.454265159301134</v>
          </cell>
          <cell r="AB10">
            <v>21.366906474820144</v>
          </cell>
          <cell r="AC10">
            <v>19.671120246659815</v>
          </cell>
        </row>
        <row r="11">
          <cell r="R11">
            <v>30.828282828282827</v>
          </cell>
          <cell r="S11">
            <v>14.470418470418471</v>
          </cell>
          <cell r="T11">
            <v>11.953823953823955</v>
          </cell>
          <cell r="U11">
            <v>17.616161616161619</v>
          </cell>
          <cell r="V11">
            <v>19.81818181818182</v>
          </cell>
          <cell r="W11">
            <v>13.841269841269844</v>
          </cell>
          <cell r="X11">
            <v>16.672438672438677</v>
          </cell>
          <cell r="Y11">
            <v>20.447330447330451</v>
          </cell>
          <cell r="Z11">
            <v>27.997113997114003</v>
          </cell>
          <cell r="AA11">
            <v>15.099567099567103</v>
          </cell>
          <cell r="AB11">
            <v>16.357864357864358</v>
          </cell>
          <cell r="AC11">
            <v>12.897546897546899</v>
          </cell>
        </row>
        <row r="12">
          <cell r="R12">
            <v>8.6702954898911333</v>
          </cell>
          <cell r="S12">
            <v>17.340590979782267</v>
          </cell>
          <cell r="T12">
            <v>11.097978227060651</v>
          </cell>
          <cell r="U12">
            <v>19.074650077760491</v>
          </cell>
          <cell r="V12">
            <v>16.300155520995329</v>
          </cell>
          <cell r="W12">
            <v>31.906687402799371</v>
          </cell>
          <cell r="X12">
            <v>33.987558320373239</v>
          </cell>
          <cell r="Y12">
            <v>26.357698289269045</v>
          </cell>
          <cell r="Z12">
            <v>18.034214618973557</v>
          </cell>
          <cell r="AA12">
            <v>12.832037325038879</v>
          </cell>
          <cell r="AB12">
            <v>14.912908242612749</v>
          </cell>
          <cell r="AC12">
            <v>12.485225505443234</v>
          </cell>
        </row>
        <row r="13">
          <cell r="R13">
            <v>51.278147795750094</v>
          </cell>
          <cell r="S13">
            <v>39.651125911830015</v>
          </cell>
          <cell r="T13">
            <v>56.942594354582944</v>
          </cell>
          <cell r="U13">
            <v>55.153821757056782</v>
          </cell>
          <cell r="V13">
            <v>154.43070091975898</v>
          </cell>
          <cell r="W13">
            <v>132.96542974944501</v>
          </cell>
          <cell r="X13">
            <v>113.28893117665717</v>
          </cell>
          <cell r="Y13">
            <v>135.64858864573424</v>
          </cell>
          <cell r="Z13">
            <v>55.153821757056782</v>
          </cell>
          <cell r="AA13">
            <v>40.843640976847453</v>
          </cell>
          <cell r="AB13">
            <v>60.818268315889647</v>
          </cell>
          <cell r="AC13">
            <v>43.824928639391068</v>
          </cell>
        </row>
        <row r="14">
          <cell r="R14">
            <v>2.1478599221789882</v>
          </cell>
          <cell r="S14">
            <v>2.1478599221789882</v>
          </cell>
          <cell r="T14">
            <v>4.2957198443579765</v>
          </cell>
          <cell r="U14">
            <v>10.202334630350194</v>
          </cell>
          <cell r="V14">
            <v>10.739299610894944</v>
          </cell>
          <cell r="W14">
            <v>8.0544747081712078</v>
          </cell>
          <cell r="X14">
            <v>5.1011673151750969</v>
          </cell>
          <cell r="Y14">
            <v>6.4435797665369661</v>
          </cell>
          <cell r="Z14">
            <v>6.7120622568093395</v>
          </cell>
          <cell r="AA14">
            <v>3.221789883268483</v>
          </cell>
          <cell r="AB14">
            <v>3.4902723735408561</v>
          </cell>
          <cell r="AC14">
            <v>6.4435797665369661</v>
          </cell>
        </row>
        <row r="15">
          <cell r="R15">
            <v>101.15154306771072</v>
          </cell>
          <cell r="S15">
            <v>123.62966374942421</v>
          </cell>
          <cell r="T15">
            <v>81.131966835559638</v>
          </cell>
          <cell r="U15">
            <v>99.04421925380008</v>
          </cell>
          <cell r="V15">
            <v>89.210041455550424</v>
          </cell>
          <cell r="W15">
            <v>120.11745739290647</v>
          </cell>
          <cell r="X15">
            <v>127.14187010594196</v>
          </cell>
          <cell r="Y15">
            <v>128.89797328420082</v>
          </cell>
          <cell r="Z15">
            <v>151.37609396591429</v>
          </cell>
          <cell r="AA15">
            <v>152.07853523721786</v>
          </cell>
          <cell r="AB15">
            <v>177.71764163979731</v>
          </cell>
          <cell r="AC15">
            <v>173.50299401197603</v>
          </cell>
        </row>
        <row r="16">
          <cell r="R16">
            <v>18.344827586206897</v>
          </cell>
          <cell r="S16">
            <v>13.160419790104946</v>
          </cell>
          <cell r="T16">
            <v>25.523238380809595</v>
          </cell>
          <cell r="U16">
            <v>26.320839580209892</v>
          </cell>
          <cell r="V16">
            <v>27.517241379310345</v>
          </cell>
          <cell r="W16">
            <v>28.314842578710646</v>
          </cell>
          <cell r="X16">
            <v>16.350824587706146</v>
          </cell>
          <cell r="Y16">
            <v>15.952023988005998</v>
          </cell>
          <cell r="Z16">
            <v>11.166416791604199</v>
          </cell>
          <cell r="AA16">
            <v>25.124437781109446</v>
          </cell>
          <cell r="AB16">
            <v>33.49925037481259</v>
          </cell>
          <cell r="AC16">
            <v>24.725637181409297</v>
          </cell>
        </row>
        <row r="17">
          <cell r="R17">
            <v>22.792559188275082</v>
          </cell>
          <cell r="S17">
            <v>13.873731679819617</v>
          </cell>
          <cell r="T17">
            <v>15.525366403607665</v>
          </cell>
          <cell r="U17">
            <v>18.498308906426153</v>
          </cell>
          <cell r="V17">
            <v>32.372040586245767</v>
          </cell>
          <cell r="W17">
            <v>36.666290868094698</v>
          </cell>
          <cell r="X17">
            <v>12.882750845546786</v>
          </cell>
          <cell r="Y17">
            <v>32.372040586245767</v>
          </cell>
          <cell r="Z17">
            <v>42.281848928974071</v>
          </cell>
          <cell r="AA17">
            <v>17.507328072153324</v>
          </cell>
          <cell r="AB17">
            <v>30.720405862457721</v>
          </cell>
          <cell r="AC17">
            <v>17.507328072153324</v>
          </cell>
        </row>
        <row r="18">
          <cell r="R18">
            <v>45.884923525127455</v>
          </cell>
          <cell r="S18">
            <v>33.758193736343777</v>
          </cell>
          <cell r="T18">
            <v>32.119446467589221</v>
          </cell>
          <cell r="U18">
            <v>33.102694828841948</v>
          </cell>
          <cell r="V18">
            <v>42.607428987618363</v>
          </cell>
          <cell r="W18">
            <v>43.262927895120178</v>
          </cell>
          <cell r="X18">
            <v>38.346686088856522</v>
          </cell>
          <cell r="Y18">
            <v>37.691187181354707</v>
          </cell>
          <cell r="Z18">
            <v>39.985433357611072</v>
          </cell>
          <cell r="AA18">
            <v>28.51420247632921</v>
          </cell>
          <cell r="AB18">
            <v>42.93517844136926</v>
          </cell>
          <cell r="AC18">
            <v>31.791697013838313</v>
          </cell>
        </row>
        <row r="19">
          <cell r="R19">
            <v>5.3424657534246576</v>
          </cell>
          <cell r="S19">
            <v>10.684931506849315</v>
          </cell>
          <cell r="T19">
            <v>17.095890410958901</v>
          </cell>
          <cell r="U19">
            <v>10.328767123287671</v>
          </cell>
          <cell r="V19">
            <v>19.589041095890408</v>
          </cell>
          <cell r="W19">
            <v>24.219178082191785</v>
          </cell>
          <cell r="X19">
            <v>7.8356164383561637</v>
          </cell>
          <cell r="Y19">
            <v>12.821917808219178</v>
          </cell>
          <cell r="Z19">
            <v>10.684931506849315</v>
          </cell>
          <cell r="AA19">
            <v>9.6164383561643838</v>
          </cell>
          <cell r="AB19">
            <v>16.027397260273972</v>
          </cell>
          <cell r="AC19">
            <v>11.753424657534246</v>
          </cell>
        </row>
        <row r="20">
          <cell r="R20">
            <v>12.604395604395606</v>
          </cell>
          <cell r="S20">
            <v>5.4505494505494498</v>
          </cell>
          <cell r="T20">
            <v>7.1538461538461542</v>
          </cell>
          <cell r="U20">
            <v>5.1098901098901095</v>
          </cell>
          <cell r="V20">
            <v>8.5164835164835164</v>
          </cell>
          <cell r="W20">
            <v>26.912087912087912</v>
          </cell>
          <cell r="X20">
            <v>15.670329670329673</v>
          </cell>
          <cell r="Y20">
            <v>16.010989010989011</v>
          </cell>
          <cell r="Z20">
            <v>10.9010989010989</v>
          </cell>
          <cell r="AA20">
            <v>7.4945054945054945</v>
          </cell>
          <cell r="AB20">
            <v>4.7692307692307692</v>
          </cell>
          <cell r="AC20">
            <v>3.4065934065934069</v>
          </cell>
        </row>
        <row r="21">
          <cell r="R21">
            <v>32.504841833440935</v>
          </cell>
          <cell r="S21">
            <v>60.561652679147841</v>
          </cell>
          <cell r="T21">
            <v>24.293092317624279</v>
          </cell>
          <cell r="U21">
            <v>45.164622336991613</v>
          </cell>
          <cell r="V21">
            <v>40.032278889606204</v>
          </cell>
          <cell r="W21">
            <v>61.245965138799228</v>
          </cell>
          <cell r="X21">
            <v>32.162685603615238</v>
          </cell>
          <cell r="Y21">
            <v>50.296965784377029</v>
          </cell>
          <cell r="Z21">
            <v>56.455777921239523</v>
          </cell>
          <cell r="AA21">
            <v>29.083279535183994</v>
          </cell>
          <cell r="AB21">
            <v>51.665590703679804</v>
          </cell>
          <cell r="AC21">
            <v>46.533247256294395</v>
          </cell>
        </row>
        <row r="22">
          <cell r="R22">
            <v>16.013179571663922</v>
          </cell>
          <cell r="S22">
            <v>13.878088962108734</v>
          </cell>
          <cell r="T22">
            <v>10.675453047775948</v>
          </cell>
          <cell r="U22">
            <v>16.724876441515654</v>
          </cell>
          <cell r="V22">
            <v>22.062602965403627</v>
          </cell>
          <cell r="W22">
            <v>19.215815485996707</v>
          </cell>
          <cell r="X22">
            <v>12.810543657331138</v>
          </cell>
          <cell r="Y22">
            <v>16.724876441515654</v>
          </cell>
          <cell r="Z22">
            <v>16.013179571663922</v>
          </cell>
          <cell r="AA22">
            <v>20.283360790774299</v>
          </cell>
          <cell r="AB22">
            <v>17.792421746293247</v>
          </cell>
          <cell r="AC22">
            <v>33.805601317957169</v>
          </cell>
        </row>
        <row r="23">
          <cell r="R23">
            <v>68.341808818796267</v>
          </cell>
          <cell r="S23">
            <v>69.688445445767613</v>
          </cell>
          <cell r="T23">
            <v>90.224654007080773</v>
          </cell>
          <cell r="U23">
            <v>118.84068233022208</v>
          </cell>
          <cell r="V23">
            <v>100.66108786610879</v>
          </cell>
          <cell r="W23">
            <v>121.19729642742195</v>
          </cell>
          <cell r="X23">
            <v>85.84808496942388</v>
          </cell>
          <cell r="Y23">
            <v>80.124879304795613</v>
          </cell>
          <cell r="Z23">
            <v>92.917927261023493</v>
          </cell>
          <cell r="AA23">
            <v>50.835532668168646</v>
          </cell>
          <cell r="AB23">
            <v>82.481493401995493</v>
          </cell>
          <cell r="AC23">
            <v>84.838107499195345</v>
          </cell>
        </row>
        <row r="24">
          <cell r="R24">
            <v>15.929526123936817</v>
          </cell>
          <cell r="S24">
            <v>16.622114216281897</v>
          </cell>
          <cell r="T24">
            <v>11.427703523693802</v>
          </cell>
          <cell r="U24">
            <v>38.438639125151887</v>
          </cell>
          <cell r="V24">
            <v>14.544349939246658</v>
          </cell>
          <cell r="W24">
            <v>30.127582017010937</v>
          </cell>
          <cell r="X24">
            <v>36.360874848116644</v>
          </cell>
          <cell r="Y24">
            <v>26.318347509113003</v>
          </cell>
          <cell r="Z24">
            <v>14.890643985419199</v>
          </cell>
          <cell r="AA24">
            <v>16.275820170109355</v>
          </cell>
          <cell r="AB24">
            <v>49.173754556500612</v>
          </cell>
          <cell r="AC24">
            <v>14.890643985419199</v>
          </cell>
        </row>
        <row r="25">
          <cell r="R25">
            <v>145.64793753182823</v>
          </cell>
          <cell r="S25">
            <v>159.79222542861996</v>
          </cell>
          <cell r="T25">
            <v>187.69852317093873</v>
          </cell>
          <cell r="U25">
            <v>162.46817178747244</v>
          </cell>
          <cell r="V25">
            <v>197.25547445255475</v>
          </cell>
          <cell r="W25">
            <v>175.84790358173487</v>
          </cell>
          <cell r="X25">
            <v>190.37446952979121</v>
          </cell>
          <cell r="Y25">
            <v>181.58207435070449</v>
          </cell>
          <cell r="Z25">
            <v>266.44780173145477</v>
          </cell>
          <cell r="AA25">
            <v>175.46562553047022</v>
          </cell>
          <cell r="AB25">
            <v>199.16686470887797</v>
          </cell>
          <cell r="AC25">
            <v>210.25292819555258</v>
          </cell>
        </row>
        <row r="26">
          <cell r="R26">
            <v>40.739324410452518</v>
          </cell>
          <cell r="S26">
            <v>27.858508604206502</v>
          </cell>
          <cell r="T26">
            <v>33.849585723390696</v>
          </cell>
          <cell r="U26">
            <v>21.867431485022305</v>
          </cell>
          <cell r="V26">
            <v>48.827278521351182</v>
          </cell>
          <cell r="W26">
            <v>47.62906309751434</v>
          </cell>
          <cell r="X26">
            <v>47.029955385595919</v>
          </cell>
          <cell r="Y26">
            <v>46.131293817718294</v>
          </cell>
          <cell r="Z26">
            <v>53.919694072657741</v>
          </cell>
          <cell r="AA26">
            <v>36.845124282982788</v>
          </cell>
          <cell r="AB26">
            <v>36.246016571064374</v>
          </cell>
          <cell r="AC26">
            <v>29.056724028043341</v>
          </cell>
        </row>
        <row r="27">
          <cell r="R27">
            <v>7.1833810888252145</v>
          </cell>
          <cell r="S27">
            <v>12.492836676217763</v>
          </cell>
          <cell r="T27">
            <v>4.3724928366762175</v>
          </cell>
          <cell r="U27">
            <v>5.6217765042979932</v>
          </cell>
          <cell r="V27">
            <v>8.7449856733524349</v>
          </cell>
          <cell r="W27">
            <v>9.6819484240687661</v>
          </cell>
          <cell r="X27">
            <v>8.4326647564469894</v>
          </cell>
          <cell r="Y27">
            <v>6.871060171919769</v>
          </cell>
          <cell r="Z27">
            <v>22.174785100286531</v>
          </cell>
          <cell r="AA27">
            <v>5.3094555873925495</v>
          </cell>
          <cell r="AB27">
            <v>3.4355300859598845</v>
          </cell>
          <cell r="AC27">
            <v>14.679083094555871</v>
          </cell>
        </row>
        <row r="28">
          <cell r="R28">
            <v>25.412550066755681</v>
          </cell>
          <cell r="S28">
            <v>8.1975967957276374</v>
          </cell>
          <cell r="T28">
            <v>22.133511348464619</v>
          </cell>
          <cell r="U28">
            <v>14.345794392523366</v>
          </cell>
          <cell r="V28">
            <v>15.575433911882511</v>
          </cell>
          <cell r="W28">
            <v>17.624833110814421</v>
          </cell>
          <cell r="X28">
            <v>41.397863818424568</v>
          </cell>
          <cell r="Y28">
            <v>41.397863818424568</v>
          </cell>
          <cell r="Z28">
            <v>24.182910547396535</v>
          </cell>
          <cell r="AA28">
            <v>38.938584779706282</v>
          </cell>
          <cell r="AB28">
            <v>28.281708945260348</v>
          </cell>
          <cell r="AC28">
            <v>29.511348464619498</v>
          </cell>
        </row>
        <row r="29">
          <cell r="R29">
            <v>103.21120000000001</v>
          </cell>
          <cell r="S29">
            <v>74.427199999999999</v>
          </cell>
          <cell r="T29">
            <v>119.65919999999998</v>
          </cell>
          <cell r="U29">
            <v>70.726399999999998</v>
          </cell>
          <cell r="V29">
            <v>71.959999999999994</v>
          </cell>
          <cell r="W29">
            <v>77.305599999999984</v>
          </cell>
          <cell r="X29">
            <v>101.9776</v>
          </cell>
          <cell r="Y29">
            <v>81.828799999999987</v>
          </cell>
          <cell r="Z29">
            <v>45.643199999999993</v>
          </cell>
          <cell r="AA29">
            <v>95.809600000000003</v>
          </cell>
          <cell r="AB29">
            <v>91.697599999999994</v>
          </cell>
          <cell r="AC29">
            <v>93.753599999999992</v>
          </cell>
        </row>
        <row r="30">
          <cell r="R30">
            <v>12.9</v>
          </cell>
          <cell r="S30">
            <v>20.099999999999998</v>
          </cell>
          <cell r="T30">
            <v>15.000000000000002</v>
          </cell>
          <cell r="U30">
            <v>23.1</v>
          </cell>
          <cell r="V30">
            <v>43.2</v>
          </cell>
          <cell r="W30">
            <v>28.2</v>
          </cell>
          <cell r="X30">
            <v>22.2</v>
          </cell>
          <cell r="Y30">
            <v>31.2</v>
          </cell>
          <cell r="Z30">
            <v>33</v>
          </cell>
          <cell r="AA30">
            <v>18</v>
          </cell>
          <cell r="AB30">
            <v>3.3</v>
          </cell>
          <cell r="AC30">
            <v>19.8</v>
          </cell>
        </row>
        <row r="31">
          <cell r="R31">
            <v>15.335766423357661</v>
          </cell>
          <cell r="S31">
            <v>15.684306569343065</v>
          </cell>
          <cell r="T31">
            <v>8.3649635036496335</v>
          </cell>
          <cell r="U31">
            <v>12.895985401459853</v>
          </cell>
          <cell r="V31">
            <v>10.456204379562044</v>
          </cell>
          <cell r="W31">
            <v>27.883211678832115</v>
          </cell>
          <cell r="X31">
            <v>17.775547445255473</v>
          </cell>
          <cell r="Y31">
            <v>20.215328467153281</v>
          </cell>
          <cell r="Z31">
            <v>22.306569343065689</v>
          </cell>
          <cell r="AA31">
            <v>10.804744525547445</v>
          </cell>
          <cell r="AB31">
            <v>11.501824817518248</v>
          </cell>
          <cell r="AC31">
            <v>17.775547445255473</v>
          </cell>
        </row>
      </sheetData>
      <sheetData sheetId="10"/>
      <sheetData sheetId="11">
        <row r="5">
          <cell r="R5">
            <v>2711335.6972956238</v>
          </cell>
          <cell r="S5">
            <v>2819738.7823625929</v>
          </cell>
          <cell r="T5">
            <v>2806982.6181599218</v>
          </cell>
          <cell r="U5">
            <v>2954478.1635382348</v>
          </cell>
          <cell r="V5">
            <v>2849247.5776793961</v>
          </cell>
          <cell r="W5">
            <v>2789280.4439184982</v>
          </cell>
          <cell r="X5">
            <v>3181290.4383358485</v>
          </cell>
          <cell r="Y5">
            <v>3144275.0912937829</v>
          </cell>
          <cell r="Z5">
            <v>3048454.727076184</v>
          </cell>
          <cell r="AA5">
            <v>2883577.8074265332</v>
          </cell>
          <cell r="AB5">
            <v>2849945.1567285196</v>
          </cell>
          <cell r="AC5">
            <v>2938933.4961848604</v>
          </cell>
        </row>
        <row r="6">
          <cell r="R6">
            <v>46907.391174543394</v>
          </cell>
          <cell r="S6">
            <v>47660.442860625139</v>
          </cell>
          <cell r="T6">
            <v>46777.778736294087</v>
          </cell>
          <cell r="U6">
            <v>50909.645435313003</v>
          </cell>
          <cell r="V6">
            <v>48252.419458539545</v>
          </cell>
          <cell r="W6">
            <v>46757.259616782321</v>
          </cell>
          <cell r="X6">
            <v>57960.356884880399</v>
          </cell>
          <cell r="Y6">
            <v>59366.258556761444</v>
          </cell>
          <cell r="Z6">
            <v>55148.21155579311</v>
          </cell>
          <cell r="AA6">
            <v>50478.059954915567</v>
          </cell>
          <cell r="AB6">
            <v>50364.52082695048</v>
          </cell>
          <cell r="AC6">
            <v>51107.654938601532</v>
          </cell>
        </row>
        <row r="7">
          <cell r="R7">
            <v>229850.50863721533</v>
          </cell>
          <cell r="S7">
            <v>248111.36360829705</v>
          </cell>
          <cell r="T7">
            <v>245729.0805113191</v>
          </cell>
          <cell r="U7">
            <v>260555.55006409515</v>
          </cell>
          <cell r="V7">
            <v>252562.5459524334</v>
          </cell>
          <cell r="W7">
            <v>252103.23415823825</v>
          </cell>
          <cell r="X7">
            <v>293781.0827160466</v>
          </cell>
          <cell r="Y7">
            <v>305365.06820105453</v>
          </cell>
          <cell r="Z7">
            <v>280940.37179330661</v>
          </cell>
          <cell r="AA7">
            <v>256959.96213702529</v>
          </cell>
          <cell r="AB7">
            <v>252839.24244063892</v>
          </cell>
          <cell r="AC7">
            <v>256451.9897803294</v>
          </cell>
        </row>
        <row r="8">
          <cell r="R8">
            <v>426173.91761547606</v>
          </cell>
          <cell r="S8">
            <v>443306.74891799176</v>
          </cell>
          <cell r="T8">
            <v>440501.71040041978</v>
          </cell>
          <cell r="U8">
            <v>453280.2192026921</v>
          </cell>
          <cell r="V8">
            <v>440893.92960071668</v>
          </cell>
          <cell r="W8">
            <v>435659.38158713357</v>
          </cell>
          <cell r="X8">
            <v>491724.95743123844</v>
          </cell>
          <cell r="Y8">
            <v>511154.86528979446</v>
          </cell>
          <cell r="Z8">
            <v>475335.92757239396</v>
          </cell>
          <cell r="AA8">
            <v>447507.95716983051</v>
          </cell>
          <cell r="AB8">
            <v>442681.95570530789</v>
          </cell>
          <cell r="AC8">
            <v>445168.42950700503</v>
          </cell>
        </row>
        <row r="9">
          <cell r="R9">
            <v>90768.379811016377</v>
          </cell>
          <cell r="S9">
            <v>93715.108921298714</v>
          </cell>
          <cell r="T9">
            <v>93565.743932903482</v>
          </cell>
          <cell r="U9">
            <v>102321.79725774725</v>
          </cell>
          <cell r="V9">
            <v>100757.9642830235</v>
          </cell>
          <cell r="W9">
            <v>100168.57699181103</v>
          </cell>
          <cell r="X9">
            <v>112419.94452440609</v>
          </cell>
          <cell r="Y9">
            <v>122618.76507878714</v>
          </cell>
          <cell r="Z9">
            <v>111009.99322031884</v>
          </cell>
          <cell r="AA9">
            <v>107564.77029725566</v>
          </cell>
          <cell r="AB9">
            <v>109109.84193465127</v>
          </cell>
          <cell r="AC9">
            <v>109119.11374678084</v>
          </cell>
        </row>
        <row r="10">
          <cell r="R10">
            <v>96302.466223312891</v>
          </cell>
          <cell r="S10">
            <v>99656.794840120914</v>
          </cell>
          <cell r="T10">
            <v>95669.097713824973</v>
          </cell>
          <cell r="U10">
            <v>99130.004212098211</v>
          </cell>
          <cell r="V10">
            <v>99083.406797196687</v>
          </cell>
          <cell r="W10">
            <v>94974.43989861953</v>
          </cell>
          <cell r="X10">
            <v>105867.61351600236</v>
          </cell>
          <cell r="Y10">
            <v>115031.88598931843</v>
          </cell>
          <cell r="Z10">
            <v>111859.49286745678</v>
          </cell>
          <cell r="AA10">
            <v>107440.61889697943</v>
          </cell>
          <cell r="AB10">
            <v>105603.44728887682</v>
          </cell>
          <cell r="AC10">
            <v>105220.731756193</v>
          </cell>
        </row>
        <row r="11">
          <cell r="R11">
            <v>131835.43080881576</v>
          </cell>
          <cell r="S11">
            <v>133247.51177778502</v>
          </cell>
          <cell r="T11">
            <v>132650.57887965726</v>
          </cell>
          <cell r="U11">
            <v>137728.94794605189</v>
          </cell>
          <cell r="V11">
            <v>135084.75376401344</v>
          </cell>
          <cell r="W11">
            <v>134096.12633833848</v>
          </cell>
          <cell r="X11">
            <v>155857.88202094191</v>
          </cell>
          <cell r="Y11">
            <v>158399.62776508654</v>
          </cell>
          <cell r="Z11">
            <v>153837.94032046958</v>
          </cell>
          <cell r="AA11">
            <v>134482.01545440505</v>
          </cell>
          <cell r="AB11">
            <v>133508.07230482818</v>
          </cell>
          <cell r="AC11">
            <v>139521.11261960701</v>
          </cell>
        </row>
        <row r="12">
          <cell r="R12">
            <v>85503.738087778518</v>
          </cell>
          <cell r="S12">
            <v>86910.771324744725</v>
          </cell>
          <cell r="T12">
            <v>86619.612961847757</v>
          </cell>
          <cell r="U12">
            <v>89249.441667870487</v>
          </cell>
          <cell r="V12">
            <v>89016.097046888477</v>
          </cell>
          <cell r="W12">
            <v>87455.126015184869</v>
          </cell>
          <cell r="X12">
            <v>103793.42879057067</v>
          </cell>
          <cell r="Y12">
            <v>111386.53241243633</v>
          </cell>
          <cell r="Z12">
            <v>104415.44892948693</v>
          </cell>
          <cell r="AA12">
            <v>91742.049805733652</v>
          </cell>
          <cell r="AB12">
            <v>89934.499682007256</v>
          </cell>
          <cell r="AC12">
            <v>87823.253275450537</v>
          </cell>
        </row>
        <row r="13">
          <cell r="R13">
            <v>270853.55982658273</v>
          </cell>
          <cell r="S13">
            <v>274250.84321989695</v>
          </cell>
          <cell r="T13">
            <v>272964.73129488342</v>
          </cell>
          <cell r="U13">
            <v>279834.97233261587</v>
          </cell>
          <cell r="V13">
            <v>275992.40202655521</v>
          </cell>
          <cell r="W13">
            <v>267183.00830428168</v>
          </cell>
          <cell r="X13">
            <v>308434.93443737132</v>
          </cell>
          <cell r="Y13">
            <v>331423.79096026422</v>
          </cell>
          <cell r="Z13">
            <v>313554.15738705755</v>
          </cell>
          <cell r="AA13">
            <v>299198.12133386201</v>
          </cell>
          <cell r="AB13">
            <v>295236.0838073084</v>
          </cell>
          <cell r="AC13">
            <v>300343.39506932086</v>
          </cell>
        </row>
        <row r="14">
          <cell r="R14">
            <v>13897.094720589945</v>
          </cell>
          <cell r="S14">
            <v>15225.212346706052</v>
          </cell>
          <cell r="T14">
            <v>14658.998367919572</v>
          </cell>
          <cell r="U14">
            <v>15623.890943187385</v>
          </cell>
          <cell r="V14">
            <v>14643.009514006633</v>
          </cell>
          <cell r="W14">
            <v>15189.758801073011</v>
          </cell>
          <cell r="X14">
            <v>19997.190072156987</v>
          </cell>
          <cell r="Y14">
            <v>19540.812568076788</v>
          </cell>
          <cell r="Z14">
            <v>18652.736008347223</v>
          </cell>
          <cell r="AA14">
            <v>16692.363485108584</v>
          </cell>
          <cell r="AB14">
            <v>16314.887499250934</v>
          </cell>
          <cell r="AC14">
            <v>16774.045673576864</v>
          </cell>
        </row>
        <row r="15">
          <cell r="R15">
            <v>727147.74004101125</v>
          </cell>
          <cell r="S15">
            <v>739747.03819564008</v>
          </cell>
          <cell r="T15">
            <v>734055.93436808209</v>
          </cell>
          <cell r="U15">
            <v>756917.16369532095</v>
          </cell>
          <cell r="V15">
            <v>731206.12689311581</v>
          </cell>
          <cell r="W15">
            <v>724427.01792205404</v>
          </cell>
          <cell r="X15">
            <v>824793.36462968111</v>
          </cell>
          <cell r="Y15">
            <v>872456.71381557873</v>
          </cell>
          <cell r="Z15">
            <v>818427.75435396656</v>
          </cell>
          <cell r="AA15">
            <v>793070.28376039036</v>
          </cell>
          <cell r="AB15">
            <v>746571.89444946311</v>
          </cell>
          <cell r="AC15">
            <v>776168.96787569509</v>
          </cell>
        </row>
        <row r="16">
          <cell r="R16">
            <v>79133.779773839226</v>
          </cell>
          <cell r="S16">
            <v>83578.779363182577</v>
          </cell>
          <cell r="T16">
            <v>80901.017660732847</v>
          </cell>
          <cell r="U16">
            <v>87005.90931538149</v>
          </cell>
          <cell r="V16">
            <v>79775.904827068545</v>
          </cell>
          <cell r="W16">
            <v>80923.389925652751</v>
          </cell>
          <cell r="X16">
            <v>94841.299082422207</v>
          </cell>
          <cell r="Y16">
            <v>105906.19712820248</v>
          </cell>
          <cell r="Z16">
            <v>90661.619503352485</v>
          </cell>
          <cell r="AA16">
            <v>88541.590839518205</v>
          </cell>
          <cell r="AB16">
            <v>83881.899606998311</v>
          </cell>
          <cell r="AC16">
            <v>86118.612973648924</v>
          </cell>
        </row>
        <row r="17">
          <cell r="R17">
            <v>103187.80135683143</v>
          </cell>
          <cell r="S17">
            <v>108301.88548789451</v>
          </cell>
          <cell r="T17">
            <v>105981.00596231002</v>
          </cell>
          <cell r="U17">
            <v>116060.70729817604</v>
          </cell>
          <cell r="V17">
            <v>108958.17341879926</v>
          </cell>
          <cell r="W17">
            <v>111806.05108315074</v>
          </cell>
          <cell r="X17">
            <v>131028.79264812662</v>
          </cell>
          <cell r="Y17">
            <v>143670.70082751839</v>
          </cell>
          <cell r="Z17">
            <v>121746.96774807299</v>
          </cell>
          <cell r="AA17">
            <v>112200.23675138547</v>
          </cell>
          <cell r="AB17">
            <v>113470.37694387036</v>
          </cell>
          <cell r="AC17">
            <v>111517.30047386407</v>
          </cell>
        </row>
        <row r="18">
          <cell r="R18">
            <v>199256.91317132549</v>
          </cell>
          <cell r="S18">
            <v>204500.28878575703</v>
          </cell>
          <cell r="T18">
            <v>204365.37462773314</v>
          </cell>
          <cell r="U18">
            <v>208403.16264287714</v>
          </cell>
          <cell r="V18">
            <v>202549.0180076379</v>
          </cell>
          <cell r="W18">
            <v>195067.92825494782</v>
          </cell>
          <cell r="X18">
            <v>231322.9513654949</v>
          </cell>
          <cell r="Y18">
            <v>235687.39114748003</v>
          </cell>
          <cell r="Z18">
            <v>226963.49609673722</v>
          </cell>
          <cell r="AA18">
            <v>217328.76432889214</v>
          </cell>
          <cell r="AB18">
            <v>206904.81796669538</v>
          </cell>
          <cell r="AC18">
            <v>209669.89360442178</v>
          </cell>
        </row>
        <row r="19">
          <cell r="R19">
            <v>87762.923870291837</v>
          </cell>
          <cell r="S19">
            <v>89865.395472584831</v>
          </cell>
          <cell r="T19">
            <v>87116.599875109867</v>
          </cell>
          <cell r="U19">
            <v>92621.865541866311</v>
          </cell>
          <cell r="V19">
            <v>86157.290899297703</v>
          </cell>
          <cell r="W19">
            <v>87075.891807266686</v>
          </cell>
          <cell r="X19">
            <v>104944.06420891572</v>
          </cell>
          <cell r="Y19">
            <v>111766.33597220453</v>
          </cell>
          <cell r="Z19">
            <v>103753.85373353417</v>
          </cell>
          <cell r="AA19">
            <v>96587.231757014699</v>
          </cell>
          <cell r="AB19">
            <v>91072.956927702791</v>
          </cell>
          <cell r="AC19">
            <v>88745.5899342107</v>
          </cell>
        </row>
        <row r="20">
          <cell r="R20">
            <v>55294.957981812178</v>
          </cell>
          <cell r="S20">
            <v>56395.951757271432</v>
          </cell>
          <cell r="T20">
            <v>56632.388556938087</v>
          </cell>
          <cell r="U20">
            <v>57306.70902725176</v>
          </cell>
          <cell r="V20">
            <v>52878.614654184392</v>
          </cell>
          <cell r="W20">
            <v>56157.816417377275</v>
          </cell>
          <cell r="X20">
            <v>65188.615098898023</v>
          </cell>
          <cell r="Y20">
            <v>69017.124771661285</v>
          </cell>
          <cell r="Z20">
            <v>62513.074532555212</v>
          </cell>
          <cell r="AA20">
            <v>57976.953001019458</v>
          </cell>
          <cell r="AB20">
            <v>54748.707444651278</v>
          </cell>
          <cell r="AC20">
            <v>58659.086756379591</v>
          </cell>
        </row>
        <row r="21">
          <cell r="R21">
            <v>266535.54900378478</v>
          </cell>
          <cell r="S21">
            <v>282122.56962019793</v>
          </cell>
          <cell r="T21">
            <v>277737.70822567597</v>
          </cell>
          <cell r="U21">
            <v>295742.14405365486</v>
          </cell>
          <cell r="V21">
            <v>267698.52533588849</v>
          </cell>
          <cell r="W21">
            <v>270050.18097873317</v>
          </cell>
          <cell r="X21">
            <v>309347.69868058251</v>
          </cell>
          <cell r="Y21">
            <v>299720.43105882494</v>
          </cell>
          <cell r="Z21">
            <v>304762.55433564086</v>
          </cell>
          <cell r="AA21">
            <v>299583.57104270475</v>
          </cell>
          <cell r="AB21">
            <v>281055.39529937832</v>
          </cell>
          <cell r="AC21">
            <v>289273.6723649333</v>
          </cell>
        </row>
        <row r="22">
          <cell r="R22">
            <v>72493.212236422652</v>
          </cell>
          <cell r="S22">
            <v>75748.35510192145</v>
          </cell>
          <cell r="T22">
            <v>71688.365513409182</v>
          </cell>
          <cell r="U22">
            <v>82063.66958149329</v>
          </cell>
          <cell r="V22">
            <v>69849.968765536789</v>
          </cell>
          <cell r="W22">
            <v>71365.887111397053</v>
          </cell>
          <cell r="X22">
            <v>81769.86342233789</v>
          </cell>
          <cell r="Y22">
            <v>81412.303687889333</v>
          </cell>
          <cell r="Z22">
            <v>82425.951803000615</v>
          </cell>
          <cell r="AA22">
            <v>81606.937618810858</v>
          </cell>
          <cell r="AB22">
            <v>74722.563448659072</v>
          </cell>
          <cell r="AC22">
            <v>77572.921709121743</v>
          </cell>
        </row>
        <row r="23">
          <cell r="R23">
            <v>378346.80992022878</v>
          </cell>
          <cell r="S23">
            <v>387958.44660699507</v>
          </cell>
          <cell r="T23">
            <v>373167.13670331764</v>
          </cell>
          <cell r="U23">
            <v>390473.40577993635</v>
          </cell>
          <cell r="V23">
            <v>373808.38564158551</v>
          </cell>
          <cell r="W23">
            <v>369115.59319019923</v>
          </cell>
          <cell r="X23">
            <v>443695.64817872352</v>
          </cell>
          <cell r="Y23">
            <v>433536.44806542294</v>
          </cell>
          <cell r="Z23">
            <v>431220.21573555318</v>
          </cell>
          <cell r="AA23">
            <v>422061.74722486216</v>
          </cell>
          <cell r="AB23">
            <v>396743.59254820191</v>
          </cell>
          <cell r="AC23">
            <v>413292.57040497364</v>
          </cell>
        </row>
        <row r="24">
          <cell r="R24">
            <v>80570.731935233896</v>
          </cell>
          <cell r="S24">
            <v>83919.695124463819</v>
          </cell>
          <cell r="T24">
            <v>79930.6617777051</v>
          </cell>
          <cell r="U24">
            <v>91926.793077825918</v>
          </cell>
          <cell r="V24">
            <v>81246.745557332295</v>
          </cell>
          <cell r="W24">
            <v>79941.721305264989</v>
          </cell>
          <cell r="X24">
            <v>95139.585833974692</v>
          </cell>
          <cell r="Y24">
            <v>94317.033471707691</v>
          </cell>
          <cell r="Z24">
            <v>92662.942881031267</v>
          </cell>
          <cell r="AA24">
            <v>90721.650184033904</v>
          </cell>
          <cell r="AB24">
            <v>85047.075715100334</v>
          </cell>
          <cell r="AC24">
            <v>84595.363136325977</v>
          </cell>
        </row>
        <row r="25">
          <cell r="R25">
            <v>617242.09201322193</v>
          </cell>
          <cell r="S25">
            <v>645015.06770778517</v>
          </cell>
          <cell r="T25">
            <v>625371.77634279861</v>
          </cell>
          <cell r="U25">
            <v>657122.61412677169</v>
          </cell>
          <cell r="V25">
            <v>646286.58273119805</v>
          </cell>
          <cell r="W25">
            <v>622191.86738151289</v>
          </cell>
          <cell r="X25">
            <v>682701.72937429755</v>
          </cell>
          <cell r="Y25">
            <v>672693.77513585216</v>
          </cell>
          <cell r="Z25">
            <v>687367.14295415266</v>
          </cell>
          <cell r="AA25">
            <v>681622.77310532297</v>
          </cell>
          <cell r="AB25">
            <v>649761.64119005122</v>
          </cell>
          <cell r="AC25">
            <v>680252.93793703557</v>
          </cell>
        </row>
        <row r="26">
          <cell r="R26">
            <v>101868.18999323242</v>
          </cell>
          <cell r="S26">
            <v>104403.34205549427</v>
          </cell>
          <cell r="T26">
            <v>100193.23968405537</v>
          </cell>
          <cell r="U26">
            <v>106638.50301760502</v>
          </cell>
          <cell r="V26">
            <v>101643.95422140228</v>
          </cell>
          <cell r="W26">
            <v>101747.73902120205</v>
          </cell>
          <cell r="X26">
            <v>117663.17594815839</v>
          </cell>
          <cell r="Y26">
            <v>122844.46162867235</v>
          </cell>
          <cell r="Z26">
            <v>118011.65045843493</v>
          </cell>
          <cell r="AA26">
            <v>113620.11407566727</v>
          </cell>
          <cell r="AB26">
            <v>109141.83784197207</v>
          </cell>
          <cell r="AC26">
            <v>109663.79205410367</v>
          </cell>
        </row>
        <row r="27">
          <cell r="R27">
            <v>41670.995214403563</v>
          </cell>
          <cell r="S27">
            <v>40868.802142851986</v>
          </cell>
          <cell r="T27">
            <v>42880.866006575139</v>
          </cell>
          <cell r="U27">
            <v>42712.245378674714</v>
          </cell>
          <cell r="V27">
            <v>41162.643152653138</v>
          </cell>
          <cell r="W27">
            <v>39662.133008172183</v>
          </cell>
          <cell r="X27">
            <v>47092.86343824189</v>
          </cell>
          <cell r="Y27">
            <v>45319.461796147669</v>
          </cell>
          <cell r="Z27">
            <v>44795.812926380968</v>
          </cell>
          <cell r="AA27">
            <v>44982.220540346832</v>
          </cell>
          <cell r="AB27">
            <v>42206.739234694774</v>
          </cell>
          <cell r="AC27">
            <v>44675.217160857246</v>
          </cell>
        </row>
        <row r="28">
          <cell r="R28">
            <v>63136.685731502454</v>
          </cell>
          <cell r="S28">
            <v>65961.315380677537</v>
          </cell>
          <cell r="T28">
            <v>61085.073572659712</v>
          </cell>
          <cell r="U28">
            <v>64951.273813415057</v>
          </cell>
          <cell r="V28">
            <v>61869.218953927753</v>
          </cell>
          <cell r="W28">
            <v>64143.01800178636</v>
          </cell>
          <cell r="X28">
            <v>72671.433614896509</v>
          </cell>
          <cell r="Y28">
            <v>72678.852208853641</v>
          </cell>
          <cell r="Z28">
            <v>70927.693105274433</v>
          </cell>
          <cell r="AA28">
            <v>68455.075739364896</v>
          </cell>
          <cell r="AB28">
            <v>67827.091760894313</v>
          </cell>
          <cell r="AC28">
            <v>64063.268116747284</v>
          </cell>
        </row>
        <row r="29">
          <cell r="R29">
            <v>312635.64943244227</v>
          </cell>
          <cell r="S29">
            <v>315356.4064059009</v>
          </cell>
          <cell r="T29">
            <v>307175.43612488266</v>
          </cell>
          <cell r="U29">
            <v>323614.59812068281</v>
          </cell>
          <cell r="V29">
            <v>317581.63032233791</v>
          </cell>
          <cell r="W29">
            <v>301537.92517567723</v>
          </cell>
          <cell r="X29">
            <v>348739.26685038785</v>
          </cell>
          <cell r="Y29">
            <v>346838.16518508457</v>
          </cell>
          <cell r="Z29">
            <v>352835.11939997028</v>
          </cell>
          <cell r="AA29">
            <v>341963.51889319485</v>
          </cell>
          <cell r="AB29">
            <v>327190.33141684346</v>
          </cell>
          <cell r="AC29">
            <v>327001.95267259487</v>
          </cell>
        </row>
        <row r="30">
          <cell r="R30">
            <v>49889.574224218602</v>
          </cell>
          <cell r="S30">
            <v>52278.051248188356</v>
          </cell>
          <cell r="T30">
            <v>51536.393169493123</v>
          </cell>
          <cell r="U30">
            <v>54531.717079263326</v>
          </cell>
          <cell r="V30">
            <v>52502.867581528932</v>
          </cell>
          <cell r="W30">
            <v>53352.610435868679</v>
          </cell>
          <cell r="X30">
            <v>59831.01537022664</v>
          </cell>
          <cell r="Y30">
            <v>65275.343778327515</v>
          </cell>
          <cell r="Z30">
            <v>59662.403120221214</v>
          </cell>
          <cell r="AA30">
            <v>58139.390372503134</v>
          </cell>
          <cell r="AB30">
            <v>54330.089843242837</v>
          </cell>
          <cell r="AC30">
            <v>57690.54377691757</v>
          </cell>
        </row>
        <row r="31">
          <cell r="R31">
            <v>62678.715352871957</v>
          </cell>
          <cell r="S31">
            <v>65451.614745789702</v>
          </cell>
          <cell r="T31">
            <v>64067.739222551143</v>
          </cell>
          <cell r="U31">
            <v>69835.26012842932</v>
          </cell>
          <cell r="V31">
            <v>66959.050583603137</v>
          </cell>
          <cell r="W31">
            <v>65268.333612503637</v>
          </cell>
          <cell r="X31">
            <v>77917.820817106127</v>
          </cell>
          <cell r="Y31">
            <v>78189.310286074804</v>
          </cell>
          <cell r="Z31">
            <v>75436.317832727465</v>
          </cell>
          <cell r="AA31">
            <v>68931.553716552546</v>
          </cell>
          <cell r="AB31">
            <v>69317.336476502969</v>
          </cell>
          <cell r="AC31">
            <v>69916.947225287149</v>
          </cell>
        </row>
      </sheetData>
      <sheetData sheetId="12">
        <row r="5">
          <cell r="R5">
            <v>1107641.0638757921</v>
          </cell>
          <cell r="S5">
            <v>1052373.6830775444</v>
          </cell>
          <cell r="T5">
            <v>1203283.0575223169</v>
          </cell>
          <cell r="U5">
            <v>1031442.5249664593</v>
          </cell>
          <cell r="V5">
            <v>939239.51788239274</v>
          </cell>
          <cell r="W5">
            <v>1431045.7114430573</v>
          </cell>
          <cell r="X5">
            <v>809377.39227386983</v>
          </cell>
          <cell r="Y5">
            <v>1002843.0867522359</v>
          </cell>
          <cell r="Z5">
            <v>848167.90910932608</v>
          </cell>
          <cell r="AA5">
            <v>1085394.7669311641</v>
          </cell>
          <cell r="AB5">
            <v>1037873.7418048498</v>
          </cell>
          <cell r="AC5">
            <v>753497.54436100088</v>
          </cell>
        </row>
        <row r="6">
          <cell r="R6">
            <v>9332.3951523683427</v>
          </cell>
          <cell r="S6">
            <v>9192.2828156671821</v>
          </cell>
          <cell r="T6">
            <v>10382.18722293061</v>
          </cell>
          <cell r="U6">
            <v>9570.5796214306974</v>
          </cell>
          <cell r="V6">
            <v>7517.0966358474616</v>
          </cell>
          <cell r="W6">
            <v>11044.851918939152</v>
          </cell>
          <cell r="X6">
            <v>11301.901429427977</v>
          </cell>
          <cell r="Y6">
            <v>11569.736395606058</v>
          </cell>
          <cell r="Z6">
            <v>9672.6382918977688</v>
          </cell>
          <cell r="AA6">
            <v>9343.0207113199649</v>
          </cell>
          <cell r="AB6">
            <v>9431.463522793325</v>
          </cell>
          <cell r="AC6">
            <v>8151.846281771388</v>
          </cell>
        </row>
        <row r="7">
          <cell r="R7">
            <v>125855.31450683906</v>
          </cell>
          <cell r="S7">
            <v>125775.1606911094</v>
          </cell>
          <cell r="T7">
            <v>114635.2969316683</v>
          </cell>
          <cell r="U7">
            <v>114013.29262317627</v>
          </cell>
          <cell r="V7">
            <v>113318.83707927619</v>
          </cell>
          <cell r="W7">
            <v>116962.07463208769</v>
          </cell>
          <cell r="X7">
            <v>124362.93247379555</v>
          </cell>
          <cell r="Y7">
            <v>102364.86550384294</v>
          </cell>
          <cell r="Z7">
            <v>100122.11230429349</v>
          </cell>
          <cell r="AA7">
            <v>100469.57285823967</v>
          </cell>
          <cell r="AB7">
            <v>119464.07210105259</v>
          </cell>
          <cell r="AC7">
            <v>118556.46829461964</v>
          </cell>
        </row>
        <row r="8">
          <cell r="R8">
            <v>143559.30917353171</v>
          </cell>
          <cell r="S8">
            <v>140781.6742376542</v>
          </cell>
          <cell r="T8">
            <v>140231.71713726036</v>
          </cell>
          <cell r="U8">
            <v>170234.36757384479</v>
          </cell>
          <cell r="V8">
            <v>151380.54100248567</v>
          </cell>
          <cell r="W8">
            <v>158967.13245564041</v>
          </cell>
          <cell r="X8">
            <v>124017.10461344459</v>
          </cell>
          <cell r="Y8">
            <v>115589.5254077586</v>
          </cell>
          <cell r="Z8">
            <v>131699.81444845832</v>
          </cell>
          <cell r="AA8">
            <v>139512.36331918981</v>
          </cell>
          <cell r="AB8">
            <v>159537.62981533573</v>
          </cell>
          <cell r="AC8">
            <v>146608.82081539521</v>
          </cell>
        </row>
        <row r="9">
          <cell r="R9">
            <v>25389.493435266413</v>
          </cell>
          <cell r="S9">
            <v>24718.158543094702</v>
          </cell>
          <cell r="T9">
            <v>35681.461989803865</v>
          </cell>
          <cell r="U9">
            <v>32484.235519466965</v>
          </cell>
          <cell r="V9">
            <v>26039.381735689734</v>
          </cell>
          <cell r="W9">
            <v>36638.119358019976</v>
          </cell>
          <cell r="X9">
            <v>37557.255775748301</v>
          </cell>
          <cell r="Y9">
            <v>21936.362568413257</v>
          </cell>
          <cell r="Z9">
            <v>21057.658552674431</v>
          </cell>
          <cell r="AA9">
            <v>28055.967487426795</v>
          </cell>
          <cell r="AB9">
            <v>24112.633747248809</v>
          </cell>
          <cell r="AC9">
            <v>19439.27128714681</v>
          </cell>
        </row>
        <row r="10">
          <cell r="R10">
            <v>29583.883647182942</v>
          </cell>
          <cell r="S10">
            <v>27266.788400006961</v>
          </cell>
          <cell r="T10">
            <v>35846.691298385238</v>
          </cell>
          <cell r="U10">
            <v>31701.725700157564</v>
          </cell>
          <cell r="V10">
            <v>27581.469870938075</v>
          </cell>
          <cell r="W10">
            <v>33623.805442242505</v>
          </cell>
          <cell r="X10">
            <v>33061.93913931631</v>
          </cell>
          <cell r="Y10">
            <v>27840.938266946148</v>
          </cell>
          <cell r="Z10">
            <v>25077.495369721815</v>
          </cell>
          <cell r="AA10">
            <v>26626.409980576835</v>
          </cell>
          <cell r="AB10">
            <v>30946.879522696559</v>
          </cell>
          <cell r="AC10">
            <v>29631.973361828874</v>
          </cell>
        </row>
        <row r="11">
          <cell r="R11">
            <v>45698.712250768906</v>
          </cell>
          <cell r="S11">
            <v>48781.296575055632</v>
          </cell>
          <cell r="T11">
            <v>47420.476637518936</v>
          </cell>
          <cell r="U11">
            <v>53421.748856956168</v>
          </cell>
          <cell r="V11">
            <v>47702.343965051521</v>
          </cell>
          <cell r="W11">
            <v>52479.587444359873</v>
          </cell>
          <cell r="X11">
            <v>50654.822481516516</v>
          </cell>
          <cell r="Y11">
            <v>48174.906755219505</v>
          </cell>
          <cell r="Z11">
            <v>38693.837792612991</v>
          </cell>
          <cell r="AA11">
            <v>42140.192513034301</v>
          </cell>
          <cell r="AB11">
            <v>42065.730957999825</v>
          </cell>
          <cell r="AC11">
            <v>42846.343769905594</v>
          </cell>
        </row>
        <row r="12">
          <cell r="R12">
            <v>21418.69950009654</v>
          </cell>
          <cell r="S12">
            <v>18880.159218726592</v>
          </cell>
          <cell r="T12">
            <v>20992.763719513561</v>
          </cell>
          <cell r="U12">
            <v>11911.873448545375</v>
          </cell>
          <cell r="V12">
            <v>9246.251550951536</v>
          </cell>
          <cell r="W12">
            <v>31118.774344279969</v>
          </cell>
          <cell r="X12">
            <v>18716.696799119061</v>
          </cell>
          <cell r="Y12">
            <v>11102.330626314026</v>
          </cell>
          <cell r="Z12">
            <v>5997.0432632562151</v>
          </cell>
          <cell r="AA12">
            <v>16180.196968587523</v>
          </cell>
          <cell r="AB12">
            <v>16780.492661431301</v>
          </cell>
          <cell r="AC12">
            <v>14214.717899177747</v>
          </cell>
        </row>
        <row r="13">
          <cell r="R13">
            <v>90800.667129906593</v>
          </cell>
          <cell r="S13">
            <v>91183.167409413378</v>
          </cell>
          <cell r="T13">
            <v>90714.258441581915</v>
          </cell>
          <cell r="U13">
            <v>87868.403291701106</v>
          </cell>
          <cell r="V13">
            <v>85769.178124308703</v>
          </cell>
          <cell r="W13">
            <v>82405.534945223131</v>
          </cell>
          <cell r="X13">
            <v>85458.883636054758</v>
          </cell>
          <cell r="Y13">
            <v>83530.957277898851</v>
          </cell>
          <cell r="Z13">
            <v>75423.83561484958</v>
          </cell>
          <cell r="AA13">
            <v>90266.358295717218</v>
          </cell>
          <cell r="AB13">
            <v>85597.334884675103</v>
          </cell>
          <cell r="AC13">
            <v>93231.420948669373</v>
          </cell>
        </row>
        <row r="14">
          <cell r="R14">
            <v>4359.0741449992584</v>
          </cell>
          <cell r="S14">
            <v>4788.1428610033363</v>
          </cell>
          <cell r="T14">
            <v>4661.4545933373374</v>
          </cell>
          <cell r="U14">
            <v>4920.7466321493393</v>
          </cell>
          <cell r="V14">
            <v>4690.1667143067243</v>
          </cell>
          <cell r="W14">
            <v>5016.1647728961252</v>
          </cell>
          <cell r="X14">
            <v>6590.9993549923238</v>
          </cell>
          <cell r="Y14">
            <v>6314.9293231202719</v>
          </cell>
          <cell r="Z14">
            <v>5913.4855730747477</v>
          </cell>
          <cell r="AA14">
            <v>5198.5332936333361</v>
          </cell>
          <cell r="AB14">
            <v>4871.0715101472742</v>
          </cell>
          <cell r="AC14">
            <v>4955.2312263399108</v>
          </cell>
        </row>
        <row r="15">
          <cell r="R15">
            <v>300480.59852561448</v>
          </cell>
          <cell r="S15">
            <v>277618.69351165497</v>
          </cell>
          <cell r="T15">
            <v>308350.48364869505</v>
          </cell>
          <cell r="U15">
            <v>254159.38920622936</v>
          </cell>
          <cell r="V15">
            <v>233768.80702969746</v>
          </cell>
          <cell r="W15">
            <v>370162.66955640051</v>
          </cell>
          <cell r="X15">
            <v>279009.01418508694</v>
          </cell>
          <cell r="Y15">
            <v>226809.65897541633</v>
          </cell>
          <cell r="Z15">
            <v>241418.55509929173</v>
          </cell>
          <cell r="AA15">
            <v>288770.32852247369</v>
          </cell>
          <cell r="AB15">
            <v>343591.54161071498</v>
          </cell>
          <cell r="AC15">
            <v>252020.26012872567</v>
          </cell>
        </row>
        <row r="16">
          <cell r="R16">
            <v>19791.11896779509</v>
          </cell>
          <cell r="S16">
            <v>17904.355662036542</v>
          </cell>
          <cell r="T16">
            <v>15765.598680450043</v>
          </cell>
          <cell r="U16">
            <v>17382.14048855906</v>
          </cell>
          <cell r="V16">
            <v>16317.630119911424</v>
          </cell>
          <cell r="W16">
            <v>16300.293217501268</v>
          </cell>
          <cell r="X16">
            <v>14088.198392304723</v>
          </cell>
          <cell r="Y16">
            <v>9510.8247505906184</v>
          </cell>
          <cell r="Z16">
            <v>10214.773609763695</v>
          </cell>
          <cell r="AA16">
            <v>11992.759316476877</v>
          </cell>
          <cell r="AB16">
            <v>13737.331544665474</v>
          </cell>
          <cell r="AC16">
            <v>20744.975249945215</v>
          </cell>
        </row>
        <row r="17">
          <cell r="R17">
            <v>38683.452791619566</v>
          </cell>
          <cell r="S17">
            <v>38884.394544647905</v>
          </cell>
          <cell r="T17">
            <v>49279.872736990234</v>
          </cell>
          <cell r="U17">
            <v>45350.61685759417</v>
          </cell>
          <cell r="V17">
            <v>41858.00611944597</v>
          </cell>
          <cell r="W17">
            <v>51967.067870419341</v>
          </cell>
          <cell r="X17">
            <v>34436.394408509761</v>
          </cell>
          <cell r="Y17">
            <v>23576.318941601785</v>
          </cell>
          <cell r="Z17">
            <v>27516.906884495576</v>
          </cell>
          <cell r="AA17">
            <v>33956.184755553171</v>
          </cell>
          <cell r="AB17">
            <v>40807.51921939748</v>
          </cell>
          <cell r="AC17">
            <v>36323.264869724924</v>
          </cell>
        </row>
        <row r="18">
          <cell r="R18">
            <v>85533.453169770044</v>
          </cell>
          <cell r="S18">
            <v>81212.029250067484</v>
          </cell>
          <cell r="T18">
            <v>90214.278055843024</v>
          </cell>
          <cell r="U18">
            <v>80168.176878153405</v>
          </cell>
          <cell r="V18">
            <v>61453.614234030218</v>
          </cell>
          <cell r="W18">
            <v>102013.84174259898</v>
          </cell>
          <cell r="X18">
            <v>65753.996826562245</v>
          </cell>
          <cell r="Y18">
            <v>64228.504329208197</v>
          </cell>
          <cell r="Z18">
            <v>68010.907559064799</v>
          </cell>
          <cell r="AA18">
            <v>83803.044339120243</v>
          </cell>
          <cell r="AB18">
            <v>105343.61329086407</v>
          </cell>
          <cell r="AC18">
            <v>100824.54032471744</v>
          </cell>
        </row>
        <row r="19">
          <cell r="R19">
            <v>26443.011203108894</v>
          </cell>
          <cell r="S19">
            <v>26728.5930503009</v>
          </cell>
          <cell r="T19">
            <v>28944.305876103346</v>
          </cell>
          <cell r="U19">
            <v>27888.281472795701</v>
          </cell>
          <cell r="V19">
            <v>23852.174630801543</v>
          </cell>
          <cell r="W19">
            <v>25839.956730751917</v>
          </cell>
          <cell r="X19">
            <v>30732.058165401249</v>
          </cell>
          <cell r="Y19">
            <v>28044.62029899667</v>
          </cell>
          <cell r="Z19">
            <v>24373.541200586173</v>
          </cell>
          <cell r="AA19">
            <v>25206.44480936804</v>
          </cell>
          <cell r="AB19">
            <v>25356.123456098518</v>
          </cell>
          <cell r="AC19">
            <v>24590.889105687253</v>
          </cell>
        </row>
        <row r="20">
          <cell r="R20">
            <v>17454.738853158276</v>
          </cell>
          <cell r="S20">
            <v>16664.831368843305</v>
          </cell>
          <cell r="T20">
            <v>16734.313902060232</v>
          </cell>
          <cell r="U20">
            <v>15194.780092020861</v>
          </cell>
          <cell r="V20">
            <v>14232.421044730421</v>
          </cell>
          <cell r="W20">
            <v>19885.981638084304</v>
          </cell>
          <cell r="X20">
            <v>17636.356425644903</v>
          </cell>
          <cell r="Y20">
            <v>16156.85886971408</v>
          </cell>
          <cell r="Z20">
            <v>14949.215554782844</v>
          </cell>
          <cell r="AA20">
            <v>16874.470071207092</v>
          </cell>
          <cell r="AB20">
            <v>16450.106995458169</v>
          </cell>
          <cell r="AC20">
            <v>15985.925184295353</v>
          </cell>
        </row>
        <row r="21">
          <cell r="R21">
            <v>113883.17571119184</v>
          </cell>
          <cell r="S21">
            <v>115523.69304947171</v>
          </cell>
          <cell r="T21">
            <v>122828.83708886709</v>
          </cell>
          <cell r="U21">
            <v>109680.33615567372</v>
          </cell>
          <cell r="V21">
            <v>95326.282513451937</v>
          </cell>
          <cell r="W21">
            <v>102864.85485270928</v>
          </cell>
          <cell r="X21">
            <v>96968.23628051061</v>
          </cell>
          <cell r="Y21">
            <v>102676.28227609233</v>
          </cell>
          <cell r="Z21">
            <v>89376.440891348117</v>
          </cell>
          <cell r="AA21">
            <v>101236.86848993751</v>
          </cell>
          <cell r="AB21">
            <v>115012.26426326315</v>
          </cell>
          <cell r="AC21">
            <v>108292.72842748364</v>
          </cell>
        </row>
        <row r="22">
          <cell r="R22">
            <v>20479.519582962894</v>
          </cell>
          <cell r="S22">
            <v>27823.307121951613</v>
          </cell>
          <cell r="T22">
            <v>31605.496448458071</v>
          </cell>
          <cell r="U22">
            <v>27931.060690057828</v>
          </cell>
          <cell r="V22">
            <v>28011.838606280624</v>
          </cell>
          <cell r="W22">
            <v>31538.714320075931</v>
          </cell>
          <cell r="X22">
            <v>30694.426137548493</v>
          </cell>
          <cell r="Y22">
            <v>33368.266031074032</v>
          </cell>
          <cell r="Z22">
            <v>30920.86029076275</v>
          </cell>
          <cell r="AA22">
            <v>30454.856921158367</v>
          </cell>
          <cell r="AB22">
            <v>28754.813224554426</v>
          </cell>
          <cell r="AC22">
            <v>37256.840625114914</v>
          </cell>
        </row>
        <row r="23">
          <cell r="R23">
            <v>157931.69595362269</v>
          </cell>
          <cell r="S23">
            <v>87742.001757975784</v>
          </cell>
          <cell r="T23">
            <v>148971.8079807561</v>
          </cell>
          <cell r="U23">
            <v>141845.57083459897</v>
          </cell>
          <cell r="V23">
            <v>131115.16976026585</v>
          </cell>
          <cell r="W23">
            <v>202121.8568292273</v>
          </cell>
          <cell r="X23">
            <v>117459.73058222793</v>
          </cell>
          <cell r="Y23">
            <v>136428.54077767499</v>
          </cell>
          <cell r="Z23">
            <v>105422.38871984277</v>
          </cell>
          <cell r="AA23">
            <v>116603.43683920702</v>
          </cell>
          <cell r="AB23">
            <v>131788.14228257397</v>
          </cell>
          <cell r="AC23">
            <v>127039.65768202738</v>
          </cell>
        </row>
        <row r="24">
          <cell r="R24">
            <v>30655.326781111056</v>
          </cell>
          <cell r="S24">
            <v>27019.239086043366</v>
          </cell>
          <cell r="T24">
            <v>30834.338050074919</v>
          </cell>
          <cell r="U24">
            <v>24952.796948841496</v>
          </cell>
          <cell r="V24">
            <v>25899.821625201992</v>
          </cell>
          <cell r="W24">
            <v>34067.287534714502</v>
          </cell>
          <cell r="X24">
            <v>29698.498009994975</v>
          </cell>
          <cell r="Y24">
            <v>28366.454803021523</v>
          </cell>
          <cell r="Z24">
            <v>24535.969428429147</v>
          </cell>
          <cell r="AA24">
            <v>21385.366264673401</v>
          </cell>
          <cell r="AB24">
            <v>25865.303627814894</v>
          </cell>
          <cell r="AC24">
            <v>25149.597840078932</v>
          </cell>
        </row>
        <row r="25">
          <cell r="R25">
            <v>221769.07317400537</v>
          </cell>
          <cell r="S25">
            <v>197689.38001616579</v>
          </cell>
          <cell r="T25">
            <v>256013.54886984895</v>
          </cell>
          <cell r="U25">
            <v>232794.62692391453</v>
          </cell>
          <cell r="V25">
            <v>177138.92173528904</v>
          </cell>
          <cell r="W25">
            <v>262873.85956957913</v>
          </cell>
          <cell r="X25">
            <v>160378.46674228669</v>
          </cell>
          <cell r="Y25">
            <v>198395.09344871889</v>
          </cell>
          <cell r="Z25">
            <v>159336.50821374706</v>
          </cell>
          <cell r="AA25">
            <v>191148.71501562034</v>
          </cell>
          <cell r="AB25">
            <v>221496.17780461686</v>
          </cell>
          <cell r="AC25">
            <v>171535.62848620978</v>
          </cell>
        </row>
        <row r="26">
          <cell r="R26">
            <v>38912.47569627357</v>
          </cell>
          <cell r="S26">
            <v>29097.352634977215</v>
          </cell>
          <cell r="T26">
            <v>33983.498366642787</v>
          </cell>
          <cell r="U26">
            <v>31161.807999832934</v>
          </cell>
          <cell r="V26">
            <v>32680.268646280325</v>
          </cell>
          <cell r="W26">
            <v>43160.206690817926</v>
          </cell>
          <cell r="X26">
            <v>37302.085725205994</v>
          </cell>
          <cell r="Y26">
            <v>32427.221334523754</v>
          </cell>
          <cell r="Z26">
            <v>30651.436026988566</v>
          </cell>
          <cell r="AA26">
            <v>32723.395991662706</v>
          </cell>
          <cell r="AB26">
            <v>37421.563612728845</v>
          </cell>
          <cell r="AC26">
            <v>33298.687274065203</v>
          </cell>
        </row>
        <row r="27">
          <cell r="R27">
            <v>8186.1274347259678</v>
          </cell>
          <cell r="S27">
            <v>8020.2672029005407</v>
          </cell>
          <cell r="T27">
            <v>9056.3413256664498</v>
          </cell>
          <cell r="U27">
            <v>9478.8169718402132</v>
          </cell>
          <cell r="V27">
            <v>6504.7016060096284</v>
          </cell>
          <cell r="W27">
            <v>15486.486190468175</v>
          </cell>
          <cell r="X27">
            <v>5524.8121884729553</v>
          </cell>
          <cell r="Y27">
            <v>9211.7945801946407</v>
          </cell>
          <cell r="Z27">
            <v>9290.7837652217277</v>
          </cell>
          <cell r="AA27">
            <v>8601.9686941273976</v>
          </cell>
          <cell r="AB27">
            <v>10392.430647078931</v>
          </cell>
          <cell r="AC27">
            <v>6325.4693932932787</v>
          </cell>
        </row>
        <row r="28">
          <cell r="R28">
            <v>17718.83880482502</v>
          </cell>
          <cell r="S28">
            <v>13769.636769062781</v>
          </cell>
          <cell r="T28">
            <v>16091.082707783811</v>
          </cell>
          <cell r="U28">
            <v>14355.494254145538</v>
          </cell>
          <cell r="V28">
            <v>11425.54115099967</v>
          </cell>
          <cell r="W28">
            <v>15922.659372731971</v>
          </cell>
          <cell r="X28">
            <v>14631.465323419063</v>
          </cell>
          <cell r="Y28">
            <v>11434.838463091452</v>
          </cell>
          <cell r="Z28">
            <v>10794.464112131973</v>
          </cell>
          <cell r="AA28">
            <v>10669.419906239753</v>
          </cell>
          <cell r="AB28">
            <v>12722.036188832353</v>
          </cell>
          <cell r="AC28">
            <v>13834.522946736593</v>
          </cell>
        </row>
        <row r="29">
          <cell r="R29">
            <v>118604.08232991392</v>
          </cell>
          <cell r="S29">
            <v>133120.29353418812</v>
          </cell>
          <cell r="T29">
            <v>131941.27390241041</v>
          </cell>
          <cell r="U29">
            <v>130028.0487451966</v>
          </cell>
          <cell r="V29">
            <v>107783.78737089696</v>
          </cell>
          <cell r="W29">
            <v>108926.66001632664</v>
          </cell>
          <cell r="X29">
            <v>115855.29003623384</v>
          </cell>
          <cell r="Y29">
            <v>112352.51922305912</v>
          </cell>
          <cell r="Z29">
            <v>104388.57634590089</v>
          </cell>
          <cell r="AA29">
            <v>113371.76413487928</v>
          </cell>
          <cell r="AB29">
            <v>111561.95286906569</v>
          </cell>
          <cell r="AC29">
            <v>90035.75149192923</v>
          </cell>
        </row>
        <row r="30">
          <cell r="R30">
            <v>12098.559145596679</v>
          </cell>
          <cell r="S30">
            <v>11857.490818096645</v>
          </cell>
          <cell r="T30">
            <v>12615.453296153966</v>
          </cell>
          <cell r="U30">
            <v>12866.693200824258</v>
          </cell>
          <cell r="V30">
            <v>12100.332378653911</v>
          </cell>
          <cell r="W30">
            <v>12796.723785772359</v>
          </cell>
          <cell r="X30">
            <v>10733.629732322399</v>
          </cell>
          <cell r="Y30">
            <v>12205.150331685378</v>
          </cell>
          <cell r="Z30">
            <v>8873.7361007182117</v>
          </cell>
          <cell r="AA30">
            <v>11487.5767926841</v>
          </cell>
          <cell r="AB30">
            <v>10119.049449699392</v>
          </cell>
          <cell r="AC30">
            <v>9245.6049677927585</v>
          </cell>
        </row>
        <row r="31">
          <cell r="R31">
            <v>17337.282990471176</v>
          </cell>
          <cell r="S31">
            <v>17667.472739396413</v>
          </cell>
          <cell r="T31">
            <v>19443.676689118118</v>
          </cell>
          <cell r="U31">
            <v>18800.35208357549</v>
          </cell>
          <cell r="V31">
            <v>17533.714190363447</v>
          </cell>
          <cell r="W31">
            <v>17273.34495083597</v>
          </cell>
          <cell r="X31">
            <v>18426.077349128638</v>
          </cell>
          <cell r="Y31">
            <v>16987.454794380028</v>
          </cell>
          <cell r="Z31">
            <v>16179.934828370417</v>
          </cell>
          <cell r="AA31">
            <v>17186.11928476757</v>
          </cell>
          <cell r="AB31">
            <v>16850.653085343685</v>
          </cell>
          <cell r="AC31">
            <v>14773.91701424896</v>
          </cell>
        </row>
        <row r="36">
          <cell r="AD36">
            <v>25.142594601801871</v>
          </cell>
        </row>
        <row r="38">
          <cell r="AD38">
            <v>26.019993350214428</v>
          </cell>
        </row>
        <row r="39">
          <cell r="AD39">
            <v>15.999725350178522</v>
          </cell>
        </row>
        <row r="40">
          <cell r="AD40">
            <v>30.499983374527563</v>
          </cell>
        </row>
        <row r="41">
          <cell r="AD41">
            <v>23.999966552900052</v>
          </cell>
        </row>
        <row r="42">
          <cell r="AD42">
            <v>20.999842395587084</v>
          </cell>
        </row>
        <row r="43">
          <cell r="AD43">
            <v>22.499890256673964</v>
          </cell>
        </row>
        <row r="44">
          <cell r="AD44">
            <v>24.999888409296844</v>
          </cell>
        </row>
        <row r="45">
          <cell r="AD45">
            <v>14.999885532009019</v>
          </cell>
        </row>
        <row r="46">
          <cell r="AD46">
            <v>23.00000882706021</v>
          </cell>
        </row>
        <row r="47">
          <cell r="AD47">
            <v>24.000924891132598</v>
          </cell>
        </row>
        <row r="48">
          <cell r="AD48">
            <v>26.750018817619658</v>
          </cell>
        </row>
        <row r="49">
          <cell r="AD49">
            <v>14.9997551060391</v>
          </cell>
        </row>
        <row r="50">
          <cell r="AD50">
            <v>24.999864906488263</v>
          </cell>
        </row>
        <row r="51">
          <cell r="AD51">
            <v>27.999932022500541</v>
          </cell>
        </row>
        <row r="52">
          <cell r="AD52">
            <v>21.999764782389121</v>
          </cell>
        </row>
        <row r="53">
          <cell r="AD53">
            <v>22.000244175850998</v>
          </cell>
        </row>
        <row r="54">
          <cell r="AD54">
            <v>26.999978801433038</v>
          </cell>
        </row>
        <row r="55">
          <cell r="AD55">
            <v>28.000249695683372</v>
          </cell>
        </row>
        <row r="56">
          <cell r="AD56">
            <v>24.999961046387504</v>
          </cell>
        </row>
        <row r="57">
          <cell r="AD57">
            <v>24.000146150754503</v>
          </cell>
        </row>
        <row r="58">
          <cell r="AD58">
            <v>23.749975770967822</v>
          </cell>
        </row>
        <row r="59">
          <cell r="AD59">
            <v>23.997535256298455</v>
          </cell>
        </row>
        <row r="60">
          <cell r="AD60">
            <v>16.997003733316248</v>
          </cell>
        </row>
        <row r="61">
          <cell r="AD61">
            <v>16.997523773851881</v>
          </cell>
        </row>
        <row r="62">
          <cell r="AD62">
            <v>25.997275697866627</v>
          </cell>
        </row>
        <row r="63">
          <cell r="AD63">
            <v>16.997096846232143</v>
          </cell>
        </row>
        <row r="64">
          <cell r="AD64">
            <v>19.99750582772943</v>
          </cell>
        </row>
      </sheetData>
      <sheetData sheetId="13">
        <row r="35">
          <cell r="AC35">
            <v>0.77488839418354283</v>
          </cell>
          <cell r="AD35">
            <v>0.82933791900893994</v>
          </cell>
          <cell r="AE35">
            <v>0.79592673644566669</v>
          </cell>
          <cell r="AF35">
            <v>0.83545735502867391</v>
          </cell>
          <cell r="AG35">
            <v>0.88953656812576987</v>
          </cell>
          <cell r="AH35">
            <v>0.78340126175927738</v>
          </cell>
          <cell r="AI35">
            <v>0.91983624228462602</v>
          </cell>
          <cell r="AJ35">
            <v>0.8765421515416677</v>
          </cell>
          <cell r="AK35">
            <v>0.87459811607027693</v>
          </cell>
          <cell r="AL35">
            <v>0.79738013907850935</v>
          </cell>
          <cell r="AM35">
            <v>0.78463893886197345</v>
          </cell>
          <cell r="AN35">
            <v>0.83115119866089104</v>
          </cell>
          <cell r="AO35">
            <v>0.83004297696700113</v>
          </cell>
        </row>
        <row r="36">
          <cell r="AC36">
            <v>0.48823378580368221</v>
          </cell>
          <cell r="AD36">
            <v>0.51233113712773359</v>
          </cell>
          <cell r="AE36">
            <v>0.48614072462557451</v>
          </cell>
          <cell r="AF36">
            <v>0.52829704448614467</v>
          </cell>
          <cell r="AG36">
            <v>0.5526784073389035</v>
          </cell>
          <cell r="AH36">
            <v>0.48138269573876546</v>
          </cell>
          <cell r="AI36">
            <v>0.61415554195133815</v>
          </cell>
          <cell r="AJ36">
            <v>0.60689241211681033</v>
          </cell>
          <cell r="AK36">
            <v>0.58135080711406806</v>
          </cell>
          <cell r="AL36">
            <v>0.51438354431026878</v>
          </cell>
          <cell r="AM36">
            <v>0.5126126762398634</v>
          </cell>
          <cell r="AN36">
            <v>0.53669423603409361</v>
          </cell>
          <cell r="AO36">
            <v>0.53405449767324098</v>
          </cell>
        </row>
        <row r="37">
          <cell r="AC37">
            <v>0.45074059007384554</v>
          </cell>
          <cell r="AD37">
            <v>0.49909503637872921</v>
          </cell>
          <cell r="AE37">
            <v>0.47542189284404501</v>
          </cell>
          <cell r="AF37">
            <v>0.50161305354523877</v>
          </cell>
          <cell r="AG37">
            <v>0.5350891350563951</v>
          </cell>
          <cell r="AH37">
            <v>0.47885183901770595</v>
          </cell>
          <cell r="AI37">
            <v>0.57360872330759705</v>
          </cell>
          <cell r="AJ37">
            <v>0.57361462750334724</v>
          </cell>
          <cell r="AK37">
            <v>0.54100477741552011</v>
          </cell>
          <cell r="AL37">
            <v>0.47537608028768757</v>
          </cell>
          <cell r="AM37">
            <v>0.46488394430693397</v>
          </cell>
          <cell r="AN37">
            <v>0.48456263930432236</v>
          </cell>
          <cell r="AO37">
            <v>0.50428426497180623</v>
          </cell>
        </row>
        <row r="38">
          <cell r="AC38">
            <v>0.68921253246337111</v>
          </cell>
          <cell r="AD38">
            <v>0.73701256322831521</v>
          </cell>
          <cell r="AE38">
            <v>0.70542543800103852</v>
          </cell>
          <cell r="AF38">
            <v>0.72404425888188084</v>
          </cell>
          <cell r="AG38">
            <v>0.77740231878860855</v>
          </cell>
          <cell r="AH38">
            <v>0.69028188752793762</v>
          </cell>
          <cell r="AI38">
            <v>0.8011000173948194</v>
          </cell>
          <cell r="AJ38">
            <v>0.80292959033290012</v>
          </cell>
          <cell r="AK38">
            <v>0.7675873070478425</v>
          </cell>
          <cell r="AL38">
            <v>0.69608157797051218</v>
          </cell>
          <cell r="AM38">
            <v>0.68671490991384065</v>
          </cell>
          <cell r="AN38">
            <v>0.71198409267225993</v>
          </cell>
          <cell r="AO38">
            <v>0.73289485531972642</v>
          </cell>
        </row>
        <row r="39">
          <cell r="AC39">
            <v>0.56467859264156439</v>
          </cell>
          <cell r="AD39">
            <v>0.59972102398422378</v>
          </cell>
          <cell r="AE39">
            <v>0.57707511231609365</v>
          </cell>
          <cell r="AF39">
            <v>0.62960730518938957</v>
          </cell>
          <cell r="AG39">
            <v>0.68415284877747329</v>
          </cell>
          <cell r="AH39">
            <v>0.60951946862205042</v>
          </cell>
          <cell r="AI39">
            <v>0.70034981652818395</v>
          </cell>
          <cell r="AJ39">
            <v>0.73509382342731366</v>
          </cell>
          <cell r="AK39">
            <v>0.68459325434730112</v>
          </cell>
          <cell r="AL39">
            <v>0.63889751162547026</v>
          </cell>
          <cell r="AM39">
            <v>0.64596320999708312</v>
          </cell>
          <cell r="AN39">
            <v>0.66606113279786705</v>
          </cell>
          <cell r="AO39">
            <v>0.64541033442477724</v>
          </cell>
        </row>
        <row r="40">
          <cell r="AC40">
            <v>0.57290462492678007</v>
          </cell>
          <cell r="AD40">
            <v>0.61022133224233932</v>
          </cell>
          <cell r="AE40">
            <v>0.56521966032021032</v>
          </cell>
          <cell r="AF40">
            <v>0.58453704978185383</v>
          </cell>
          <cell r="AG40">
            <v>0.64529374943882856</v>
          </cell>
          <cell r="AH40">
            <v>0.55682720498649918</v>
          </cell>
          <cell r="AI40">
            <v>0.63887734795444473</v>
          </cell>
          <cell r="AJ40">
            <v>0.66902080174549339</v>
          </cell>
          <cell r="AK40">
            <v>0.66909400217620163</v>
          </cell>
          <cell r="AL40">
            <v>0.61887162139062801</v>
          </cell>
          <cell r="AM40">
            <v>0.60683612108441976</v>
          </cell>
          <cell r="AN40">
            <v>0.6241222697068024</v>
          </cell>
          <cell r="AO40">
            <v>0.61371452124318104</v>
          </cell>
        </row>
        <row r="41">
          <cell r="AC41">
            <v>0.65097378298345043</v>
          </cell>
          <cell r="AD41">
            <v>0.67768396374319717</v>
          </cell>
          <cell r="AE41">
            <v>0.65157169937436965</v>
          </cell>
          <cell r="AF41">
            <v>0.67509928179217926</v>
          </cell>
          <cell r="AG41">
            <v>0.73183437564401399</v>
          </cell>
          <cell r="AH41">
            <v>0.65519707039327768</v>
          </cell>
          <cell r="AI41">
            <v>0.78521412259531798</v>
          </cell>
          <cell r="AJ41">
            <v>0.77029076160966503</v>
          </cell>
          <cell r="AK41">
            <v>0.77052118556012261</v>
          </cell>
          <cell r="AL41">
            <v>0.64993676226379138</v>
          </cell>
          <cell r="AM41">
            <v>0.64380914085681862</v>
          </cell>
          <cell r="AN41">
            <v>0.69516713646815742</v>
          </cell>
          <cell r="AO41">
            <v>0.69743574843333789</v>
          </cell>
        </row>
        <row r="42">
          <cell r="AC42">
            <v>0.49716421381534581</v>
          </cell>
          <cell r="AD42">
            <v>0.52106272894315053</v>
          </cell>
          <cell r="AE42">
            <v>0.50137287695890931</v>
          </cell>
          <cell r="AF42">
            <v>0.51529244977334254</v>
          </cell>
          <cell r="AG42">
            <v>0.5673163327580214</v>
          </cell>
          <cell r="AH42">
            <v>0.50136212476637254</v>
          </cell>
          <cell r="AI42">
            <v>0.61138925555142798</v>
          </cell>
          <cell r="AJ42">
            <v>0.63174999338843618</v>
          </cell>
          <cell r="AK42">
            <v>0.60978727251694076</v>
          </cell>
          <cell r="AL42">
            <v>0.51736447736613755</v>
          </cell>
          <cell r="AM42">
            <v>0.5064298433779324</v>
          </cell>
          <cell r="AN42">
            <v>0.51038451911462357</v>
          </cell>
          <cell r="AO42">
            <v>0.54087980071188202</v>
          </cell>
        </row>
        <row r="43">
          <cell r="AC43">
            <v>0.54109966894587358</v>
          </cell>
          <cell r="AD43">
            <v>0.56511829908527722</v>
          </cell>
          <cell r="AE43">
            <v>0.54308865522944449</v>
          </cell>
          <cell r="AF43">
            <v>0.55528330412904126</v>
          </cell>
          <cell r="AG43">
            <v>0.6032268114436603</v>
          </cell>
          <cell r="AH43">
            <v>0.52362324454490183</v>
          </cell>
          <cell r="AI43">
            <v>0.62104704548452605</v>
          </cell>
          <cell r="AJ43">
            <v>0.64200976016273525</v>
          </cell>
          <cell r="AK43">
            <v>0.62524123498461737</v>
          </cell>
          <cell r="AL43">
            <v>0.57686867537020803</v>
          </cell>
          <cell r="AM43">
            <v>0.56819960226314981</v>
          </cell>
          <cell r="AN43">
            <v>0.59648440709260797</v>
          </cell>
          <cell r="AO43">
            <v>0.58078030593052488</v>
          </cell>
        </row>
        <row r="44">
          <cell r="AC44">
            <v>0.3805307686406007</v>
          </cell>
          <cell r="AD44">
            <v>0.43000992065544807</v>
          </cell>
          <cell r="AE44">
            <v>0.39957199749857536</v>
          </cell>
          <cell r="AF44">
            <v>0.42328009687277407</v>
          </cell>
          <cell r="AG44">
            <v>0.43538174323065804</v>
          </cell>
          <cell r="AH44">
            <v>0.40493206398076176</v>
          </cell>
          <cell r="AI44">
            <v>0.54833176477149237</v>
          </cell>
          <cell r="AJ44">
            <v>0.51650554424431971</v>
          </cell>
          <cell r="AK44">
            <v>0.50735519329177514</v>
          </cell>
          <cell r="AL44">
            <v>0.43796904112710844</v>
          </cell>
          <cell r="AM44">
            <v>0.42741969503811222</v>
          </cell>
          <cell r="AN44">
            <v>0.45282209485461927</v>
          </cell>
          <cell r="AO44">
            <v>0.44763990875146126</v>
          </cell>
        </row>
        <row r="45">
          <cell r="AC45">
            <v>0.58493140794120801</v>
          </cell>
          <cell r="AD45">
            <v>0.61371766598586786</v>
          </cell>
          <cell r="AE45">
            <v>0.58849600162111326</v>
          </cell>
          <cell r="AF45">
            <v>0.60619739888418478</v>
          </cell>
          <cell r="AG45">
            <v>0.6475677366241257</v>
          </cell>
          <cell r="AH45">
            <v>0.57867128760340525</v>
          </cell>
          <cell r="AI45">
            <v>0.67952421862599377</v>
          </cell>
          <cell r="AJ45">
            <v>0.69407872552902183</v>
          </cell>
          <cell r="AK45">
            <v>0.67105947993565163</v>
          </cell>
          <cell r="AL45">
            <v>0.62741291819932921</v>
          </cell>
          <cell r="AM45">
            <v>0.58870839411144604</v>
          </cell>
          <cell r="AN45">
            <v>0.63023622312464722</v>
          </cell>
          <cell r="AO45">
            <v>0.62392205453806771</v>
          </cell>
        </row>
        <row r="46">
          <cell r="AC46">
            <v>0.45392092311221299</v>
          </cell>
          <cell r="AD46">
            <v>0.49419004130134253</v>
          </cell>
          <cell r="AE46">
            <v>0.46138386124353353</v>
          </cell>
          <cell r="AF46">
            <v>0.49398027287974661</v>
          </cell>
          <cell r="AG46">
            <v>0.49918275485141733</v>
          </cell>
          <cell r="AH46">
            <v>0.4556106124261225</v>
          </cell>
          <cell r="AI46">
            <v>0.55020108127343781</v>
          </cell>
          <cell r="AJ46">
            <v>0.59357554427390669</v>
          </cell>
          <cell r="AK46">
            <v>0.52442839084066184</v>
          </cell>
          <cell r="AL46">
            <v>0.49417339619891898</v>
          </cell>
          <cell r="AM46">
            <v>0.46588433271060825</v>
          </cell>
          <cell r="AN46">
            <v>0.49186993780735189</v>
          </cell>
          <cell r="AO46">
            <v>0.49769618292881113</v>
          </cell>
        </row>
        <row r="47">
          <cell r="AC47">
            <v>0.40247633135295485</v>
          </cell>
          <cell r="AD47">
            <v>0.43590688180255271</v>
          </cell>
          <cell r="AE47">
            <v>0.41247166845633648</v>
          </cell>
          <cell r="AF47">
            <v>0.45110193189437509</v>
          </cell>
          <cell r="AG47">
            <v>0.46785949591737114</v>
          </cell>
          <cell r="AH47">
            <v>0.43227567954558282</v>
          </cell>
          <cell r="AI47">
            <v>0.52224534385282095</v>
          </cell>
          <cell r="AJ47">
            <v>0.55306097490630457</v>
          </cell>
          <cell r="AK47">
            <v>0.48256999976937492</v>
          </cell>
          <cell r="AL47">
            <v>0.42916398796822897</v>
          </cell>
          <cell r="AM47">
            <v>0.43296396804145154</v>
          </cell>
          <cell r="AN47">
            <v>0.43870356198087862</v>
          </cell>
          <cell r="AO47">
            <v>0.45430680348930458</v>
          </cell>
        </row>
        <row r="48">
          <cell r="AC48">
            <v>0.51446069805723826</v>
          </cell>
          <cell r="AD48">
            <v>0.54477781901334921</v>
          </cell>
          <cell r="AE48">
            <v>0.52643838343636429</v>
          </cell>
          <cell r="AF48">
            <v>0.53621395408501116</v>
          </cell>
          <cell r="AG48">
            <v>0.57612266255721012</v>
          </cell>
          <cell r="AH48">
            <v>0.50019568509922907</v>
          </cell>
          <cell r="AI48">
            <v>0.61165436334084389</v>
          </cell>
          <cell r="AJ48">
            <v>0.6019923572477236</v>
          </cell>
          <cell r="AK48">
            <v>0.59811761455971824</v>
          </cell>
          <cell r="AL48">
            <v>0.55345357486189861</v>
          </cell>
          <cell r="AM48">
            <v>0.52588128903615128</v>
          </cell>
          <cell r="AN48">
            <v>0.54963935415212417</v>
          </cell>
          <cell r="AO48">
            <v>0.55266740913100698</v>
          </cell>
        </row>
        <row r="49">
          <cell r="AC49">
            <v>0.45448454609660388</v>
          </cell>
          <cell r="AD49">
            <v>0.48049796650730037</v>
          </cell>
          <cell r="AE49">
            <v>0.45027703480452141</v>
          </cell>
          <cell r="AF49">
            <v>0.47821761421417969</v>
          </cell>
          <cell r="AG49">
            <v>0.49156081105056615</v>
          </cell>
          <cell r="AH49">
            <v>0.44744441458977535</v>
          </cell>
          <cell r="AI49">
            <v>0.55617082908184701</v>
          </cell>
          <cell r="AJ49">
            <v>0.57273419439011575</v>
          </cell>
          <cell r="AK49">
            <v>0.54898307883339725</v>
          </cell>
          <cell r="AL49">
            <v>0.4942906584649806</v>
          </cell>
          <cell r="AM49">
            <v>0.46586248520845619</v>
          </cell>
          <cell r="AN49">
            <v>0.46880008460691791</v>
          </cell>
          <cell r="AO49">
            <v>0.49257836136335337</v>
          </cell>
        </row>
        <row r="50">
          <cell r="AC50">
            <v>0.46386687709835367</v>
          </cell>
          <cell r="AD50">
            <v>0.48861553847935063</v>
          </cell>
          <cell r="AE50">
            <v>0.47449056456827471</v>
          </cell>
          <cell r="AF50">
            <v>0.4796878178111566</v>
          </cell>
          <cell r="AG50">
            <v>0.48968865125823102</v>
          </cell>
          <cell r="AH50">
            <v>0.46866907749577014</v>
          </cell>
          <cell r="AI50">
            <v>0.56038882030642179</v>
          </cell>
          <cell r="AJ50">
            <v>0.57263449393240806</v>
          </cell>
          <cell r="AK50">
            <v>0.53479630355246921</v>
          </cell>
          <cell r="AL50">
            <v>0.47928944693400088</v>
          </cell>
          <cell r="AM50">
            <v>0.45212312790318421</v>
          </cell>
          <cell r="AN50">
            <v>0.50035941998461253</v>
          </cell>
          <cell r="AO50">
            <v>0.49694083372666731</v>
          </cell>
        </row>
        <row r="51">
          <cell r="AC51">
            <v>0.57027672111121508</v>
          </cell>
          <cell r="AD51">
            <v>0.62228082902190762</v>
          </cell>
          <cell r="AE51">
            <v>0.59142191725803495</v>
          </cell>
          <cell r="AF51">
            <v>0.628651819640207</v>
          </cell>
          <cell r="AG51">
            <v>0.62867902369310336</v>
          </cell>
          <cell r="AH51">
            <v>0.57146938686230686</v>
          </cell>
          <cell r="AI51">
            <v>0.67509040585463898</v>
          </cell>
          <cell r="AJ51">
            <v>0.63206152950005035</v>
          </cell>
          <cell r="AK51">
            <v>0.66293124802794601</v>
          </cell>
          <cell r="AL51">
            <v>0.62958550905279609</v>
          </cell>
          <cell r="AM51">
            <v>0.58951974144264763</v>
          </cell>
          <cell r="AN51">
            <v>0.62541331531099997</v>
          </cell>
          <cell r="AO51">
            <v>0.61854079457982214</v>
          </cell>
        </row>
        <row r="52">
          <cell r="AC52">
            <v>0.46709031045218147</v>
          </cell>
          <cell r="AD52">
            <v>0.50303201571772338</v>
          </cell>
          <cell r="AE52">
            <v>0.46027518293099884</v>
          </cell>
          <cell r="AF52">
            <v>0.52608354842064375</v>
          </cell>
          <cell r="AG52">
            <v>0.49454441980126512</v>
          </cell>
          <cell r="AH52">
            <v>0.4556893621017844</v>
          </cell>
          <cell r="AI52">
            <v>0.53851139417332083</v>
          </cell>
          <cell r="AJ52">
            <v>0.5175046983902799</v>
          </cell>
          <cell r="AK52">
            <v>0.53983127054423741</v>
          </cell>
          <cell r="AL52">
            <v>0.51569157134673371</v>
          </cell>
          <cell r="AM52">
            <v>0.47070889813151595</v>
          </cell>
          <cell r="AN52">
            <v>0.50256855347687235</v>
          </cell>
          <cell r="AO52">
            <v>0.49763779527559054</v>
          </cell>
        </row>
        <row r="53">
          <cell r="AC53">
            <v>0.54825219465256814</v>
          </cell>
          <cell r="AD53">
            <v>0.57970818676344094</v>
          </cell>
          <cell r="AE53">
            <v>0.53835298801534182</v>
          </cell>
          <cell r="AF53">
            <v>0.56129845361039055</v>
          </cell>
          <cell r="AG53">
            <v>0.59257166194460087</v>
          </cell>
          <cell r="AH53">
            <v>0.52640556934853466</v>
          </cell>
          <cell r="AI53">
            <v>0.65153896104494335</v>
          </cell>
          <cell r="AJ53">
            <v>0.61446089505868917</v>
          </cell>
          <cell r="AK53">
            <v>0.6296687854665487</v>
          </cell>
          <cell r="AL53">
            <v>0.59493276335219392</v>
          </cell>
          <cell r="AM53">
            <v>0.55810672715872489</v>
          </cell>
          <cell r="AN53">
            <v>0.59916801187757729</v>
          </cell>
          <cell r="AO53">
            <v>0.58274202628345206</v>
          </cell>
        </row>
        <row r="54">
          <cell r="AC54">
            <v>0.4184288196134428</v>
          </cell>
          <cell r="AD54">
            <v>0.44953234566023592</v>
          </cell>
          <cell r="AE54">
            <v>0.41405147214491683</v>
          </cell>
          <cell r="AF54">
            <v>0.47543465935335155</v>
          </cell>
          <cell r="AG54">
            <v>0.46429013452695711</v>
          </cell>
          <cell r="AH54">
            <v>0.4117442834127415</v>
          </cell>
          <cell r="AI54">
            <v>0.50420275306307616</v>
          </cell>
          <cell r="AJ54">
            <v>0.48196941808047694</v>
          </cell>
          <cell r="AK54">
            <v>0.48840291273823105</v>
          </cell>
          <cell r="AL54">
            <v>0.46211879603116679</v>
          </cell>
          <cell r="AM54">
            <v>0.43163064078263863</v>
          </cell>
          <cell r="AN54">
            <v>0.4421861784567106</v>
          </cell>
          <cell r="AO54">
            <v>0.45274805164275816</v>
          </cell>
        </row>
        <row r="55">
          <cell r="AC55">
            <v>0.67277639019077884</v>
          </cell>
          <cell r="AD55">
            <v>0.72361700905069637</v>
          </cell>
          <cell r="AE55">
            <v>0.67580400708746369</v>
          </cell>
          <cell r="AF55">
            <v>0.70678670971943747</v>
          </cell>
          <cell r="AG55">
            <v>0.76591067129168644</v>
          </cell>
          <cell r="AH55">
            <v>0.66263381748609396</v>
          </cell>
          <cell r="AI55">
            <v>0.74764442367837902</v>
          </cell>
          <cell r="AJ55">
            <v>0.70947124027140029</v>
          </cell>
          <cell r="AK55">
            <v>0.74453498051976086</v>
          </cell>
          <cell r="AL55">
            <v>0.71011302666865594</v>
          </cell>
          <cell r="AM55">
            <v>0.67359576799362242</v>
          </cell>
          <cell r="AN55">
            <v>0.7247016389137857</v>
          </cell>
          <cell r="AO55">
            <v>0.70765432320851951</v>
          </cell>
        </row>
        <row r="56">
          <cell r="AC56">
            <v>0.43496060049615659</v>
          </cell>
          <cell r="AD56">
            <v>0.45904682974887845</v>
          </cell>
          <cell r="AE56">
            <v>0.42495961800334825</v>
          </cell>
          <cell r="AF56">
            <v>0.45085259516031939</v>
          </cell>
          <cell r="AG56">
            <v>0.47429709940465831</v>
          </cell>
          <cell r="AH56">
            <v>0.42706442502936293</v>
          </cell>
          <cell r="AI56">
            <v>0.50779575959893153</v>
          </cell>
          <cell r="AJ56">
            <v>0.51024174800225852</v>
          </cell>
          <cell r="AK56">
            <v>0.50352331742852097</v>
          </cell>
          <cell r="AL56">
            <v>0.46661618078767081</v>
          </cell>
          <cell r="AM56">
            <v>0.44640353488719942</v>
          </cell>
          <cell r="AN56">
            <v>0.46187034363635754</v>
          </cell>
          <cell r="AO56">
            <v>0.46327307258927491</v>
          </cell>
        </row>
        <row r="57">
          <cell r="AC57">
            <v>0.5716237463682885</v>
          </cell>
          <cell r="AD57">
            <v>0.57738246973595531</v>
          </cell>
          <cell r="AE57">
            <v>0.58467208601030796</v>
          </cell>
          <cell r="AF57">
            <v>0.58200468053990495</v>
          </cell>
          <cell r="AG57">
            <v>0.62015091510577847</v>
          </cell>
          <cell r="AH57">
            <v>0.53808019195732804</v>
          </cell>
          <cell r="AI57">
            <v>0.65809460589869595</v>
          </cell>
          <cell r="AJ57">
            <v>0.61130635232530606</v>
          </cell>
          <cell r="AK57">
            <v>0.62126102961637286</v>
          </cell>
          <cell r="AL57">
            <v>0.60116043471681713</v>
          </cell>
          <cell r="AM57">
            <v>0.56363054345184005</v>
          </cell>
          <cell r="AN57">
            <v>0.61481224341065899</v>
          </cell>
          <cell r="AO57">
            <v>0.59433009797847691</v>
          </cell>
        </row>
        <row r="58">
          <cell r="AC58">
            <v>0.53855776560631841</v>
          </cell>
          <cell r="AD58">
            <v>0.5790634556776697</v>
          </cell>
          <cell r="AE58">
            <v>0.51702828146544233</v>
          </cell>
          <cell r="AF58">
            <v>0.54734797656920697</v>
          </cell>
          <cell r="AG58">
            <v>0.57521426954638488</v>
          </cell>
          <cell r="AH58">
            <v>0.53667275159754058</v>
          </cell>
          <cell r="AI58">
            <v>0.62400520401791093</v>
          </cell>
          <cell r="AJ58">
            <v>0.59863322844160294</v>
          </cell>
          <cell r="AK58">
            <v>0.5998098005752156</v>
          </cell>
          <cell r="AL58">
            <v>0.5561254467530885</v>
          </cell>
          <cell r="AM58">
            <v>0.54674010929907046</v>
          </cell>
          <cell r="AN58">
            <v>0.53018317396579695</v>
          </cell>
          <cell r="AO58">
            <v>0.55971094311823621</v>
          </cell>
        </row>
        <row r="59">
          <cell r="AC59">
            <v>0.53134693567951596</v>
          </cell>
          <cell r="AD59">
            <v>0.55209672958004696</v>
          </cell>
          <cell r="AE59">
            <v>0.51851918518579088</v>
          </cell>
          <cell r="AF59">
            <v>0.54453942372910569</v>
          </cell>
          <cell r="AG59">
            <v>0.59023228590073618</v>
          </cell>
          <cell r="AH59">
            <v>0.50506053025059183</v>
          </cell>
          <cell r="AI59">
            <v>0.60205482785799613</v>
          </cell>
          <cell r="AJ59">
            <v>0.57762064138402147</v>
          </cell>
          <cell r="AK59">
            <v>0.60610789198154957</v>
          </cell>
          <cell r="AL59">
            <v>0.56713192913402732</v>
          </cell>
          <cell r="AM59">
            <v>0.54067835589169733</v>
          </cell>
          <cell r="AN59">
            <v>0.55659082988721409</v>
          </cell>
          <cell r="AO59">
            <v>0.55739072358324337</v>
          </cell>
        </row>
        <row r="60">
          <cell r="AC60">
            <v>0.45080214120843476</v>
          </cell>
          <cell r="AD60">
            <v>0.48642736347274779</v>
          </cell>
          <cell r="AE60">
            <v>0.46211655199168888</v>
          </cell>
          <cell r="AF60">
            <v>0.48666850582179572</v>
          </cell>
          <cell r="AG60">
            <v>0.51426208480775426</v>
          </cell>
          <cell r="AH60">
            <v>0.46756281060179605</v>
          </cell>
          <cell r="AI60">
            <v>0.53856692474077261</v>
          </cell>
          <cell r="AJ60">
            <v>0.56515547021144219</v>
          </cell>
          <cell r="AK60">
            <v>0.52949939313454586</v>
          </cell>
          <cell r="AL60">
            <v>0.49610205416480208</v>
          </cell>
          <cell r="AM60">
            <v>0.46253903836856586</v>
          </cell>
          <cell r="AN60">
            <v>0.50624391246702805</v>
          </cell>
          <cell r="AO60">
            <v>0.49699878168365375</v>
          </cell>
        </row>
        <row r="61">
          <cell r="AC61">
            <v>0.49270411280423188</v>
          </cell>
          <cell r="AD61">
            <v>0.52964949173182729</v>
          </cell>
          <cell r="AE61">
            <v>0.50032681798154932</v>
          </cell>
          <cell r="AF61">
            <v>0.54409882268827869</v>
          </cell>
          <cell r="AG61">
            <v>0.57609959222283091</v>
          </cell>
          <cell r="AH61">
            <v>0.50499875426629259</v>
          </cell>
          <cell r="AI61">
            <v>0.62038829558679143</v>
          </cell>
          <cell r="AJ61">
            <v>0.60053181522806642</v>
          </cell>
          <cell r="AK61">
            <v>0.59610862927560637</v>
          </cell>
          <cell r="AL61">
            <v>0.52544729519384237</v>
          </cell>
          <cell r="AM61">
            <v>0.52724759798154441</v>
          </cell>
          <cell r="AN61">
            <v>0.54790253166758673</v>
          </cell>
          <cell r="AO61">
            <v>0.54681089268122363</v>
          </cell>
        </row>
        <row r="62">
          <cell r="AC62">
            <v>0.61631506467637742</v>
          </cell>
          <cell r="AD62">
            <v>0.65713372301872608</v>
          </cell>
          <cell r="AE62">
            <v>0.62540805145179268</v>
          </cell>
          <cell r="AF62">
            <v>0.6551646682933927</v>
          </cell>
          <cell r="AG62">
            <v>0.69644697205968886</v>
          </cell>
          <cell r="AH62">
            <v>0.61587610998563813</v>
          </cell>
          <cell r="AI62">
            <v>0.72708465421843227</v>
          </cell>
          <cell r="AJ62">
            <v>0.71006846403264423</v>
          </cell>
          <cell r="AK62">
            <v>0.70474714136698979</v>
          </cell>
          <cell r="AL62">
            <v>0.64850367718915092</v>
          </cell>
          <cell r="AM62">
            <v>0.62745404532532589</v>
          </cell>
          <cell r="AN62">
            <v>0.66236469591829628</v>
          </cell>
          <cell r="AO62">
            <v>0.66106473306330205</v>
          </cell>
        </row>
      </sheetData>
      <sheetData sheetId="14">
        <row r="35">
          <cell r="AC35">
            <v>0.77488839418354283</v>
          </cell>
          <cell r="AD35">
            <v>0.80184492624140469</v>
          </cell>
          <cell r="AE35">
            <v>0.79990613032602953</v>
          </cell>
          <cell r="AF35">
            <v>0.80965501795459627</v>
          </cell>
          <cell r="AG35">
            <v>0.82426598747727386</v>
          </cell>
          <cell r="AH35">
            <v>0.81709642603969779</v>
          </cell>
          <cell r="AI35">
            <v>0.83181026063715813</v>
          </cell>
          <cell r="AJ35">
            <v>0.83746407100731279</v>
          </cell>
          <cell r="AK35">
            <v>0.84136550007625555</v>
          </cell>
          <cell r="AL35">
            <v>0.83672454654847706</v>
          </cell>
          <cell r="AM35">
            <v>0.83138231285415121</v>
          </cell>
          <cell r="AN35">
            <v>0.83004297696700113</v>
          </cell>
        </row>
        <row r="36">
          <cell r="AC36">
            <v>0.48823378580368221</v>
          </cell>
          <cell r="AD36">
            <v>0.50014714108844815</v>
          </cell>
          <cell r="AE36">
            <v>0.49523654769558112</v>
          </cell>
          <cell r="AF36">
            <v>0.5035146470383699</v>
          </cell>
          <cell r="AG36">
            <v>0.51184577854871161</v>
          </cell>
          <cell r="AH36">
            <v>0.50597907273342158</v>
          </cell>
          <cell r="AI36">
            <v>0.52120359310367503</v>
          </cell>
          <cell r="AJ36">
            <v>0.5320907952471946</v>
          </cell>
          <cell r="AK36">
            <v>0.5378676672547642</v>
          </cell>
          <cell r="AL36">
            <v>0.53575987534848235</v>
          </cell>
          <cell r="AM36">
            <v>0.53382031891167914</v>
          </cell>
          <cell r="AN36">
            <v>0.53413960595972276</v>
          </cell>
        </row>
        <row r="37">
          <cell r="AC37">
            <v>0.45074059007384554</v>
          </cell>
          <cell r="AD37">
            <v>0.4748728066680078</v>
          </cell>
          <cell r="AE37">
            <v>0.47524226422425214</v>
          </cell>
          <cell r="AF37">
            <v>0.48254298118697525</v>
          </cell>
          <cell r="AG37">
            <v>0.49184508999566068</v>
          </cell>
          <cell r="AH37">
            <v>0.48961076808926196</v>
          </cell>
          <cell r="AI37">
            <v>0.50225849541251821</v>
          </cell>
          <cell r="AJ37">
            <v>0.51119160081064952</v>
          </cell>
          <cell r="AK37">
            <v>0.51409798251662386</v>
          </cell>
          <cell r="AL37">
            <v>0.51002664512819174</v>
          </cell>
          <cell r="AM37">
            <v>0.50588329736645932</v>
          </cell>
          <cell r="AN37">
            <v>0.50428426497180623</v>
          </cell>
        </row>
        <row r="38">
          <cell r="AC38">
            <v>0.68921253246337111</v>
          </cell>
          <cell r="AD38">
            <v>0.71226274516336563</v>
          </cell>
          <cell r="AE38">
            <v>0.71050737475322423</v>
          </cell>
          <cell r="AF38">
            <v>0.71451210963850642</v>
          </cell>
          <cell r="AG38">
            <v>0.72619997986130402</v>
          </cell>
          <cell r="AH38">
            <v>0.71920068433521767</v>
          </cell>
          <cell r="AI38">
            <v>0.73118952974591644</v>
          </cell>
          <cell r="AJ38">
            <v>0.7405292107080288</v>
          </cell>
          <cell r="AK38">
            <v>0.74277898684802124</v>
          </cell>
          <cell r="AL38">
            <v>0.73837487591319795</v>
          </cell>
          <cell r="AM38">
            <v>0.73412786648071582</v>
          </cell>
          <cell r="AN38">
            <v>0.73287688031530407</v>
          </cell>
        </row>
        <row r="39">
          <cell r="AC39">
            <v>0.56467859264156439</v>
          </cell>
          <cell r="AD39">
            <v>0.58187466326238424</v>
          </cell>
          <cell r="AE39">
            <v>0.58045756300193629</v>
          </cell>
          <cell r="AF39">
            <v>0.59358628212899722</v>
          </cell>
          <cell r="AG39">
            <v>0.60992980915254102</v>
          </cell>
          <cell r="AH39">
            <v>0.60822181388664942</v>
          </cell>
          <cell r="AI39">
            <v>0.62052309612612766</v>
          </cell>
          <cell r="AJ39">
            <v>0.63607184724227961</v>
          </cell>
          <cell r="AK39">
            <v>0.64120208546996138</v>
          </cell>
          <cell r="AL39">
            <v>0.64143920960329481</v>
          </cell>
          <cell r="AM39">
            <v>0.64246858984058186</v>
          </cell>
          <cell r="AN39">
            <v>0.64541033442477747</v>
          </cell>
        </row>
        <row r="40">
          <cell r="AC40">
            <v>0.57290462492678007</v>
          </cell>
          <cell r="AD40">
            <v>0.59146615455269125</v>
          </cell>
          <cell r="AE40">
            <v>0.5828395386237496</v>
          </cell>
          <cell r="AF40">
            <v>0.58378646793157951</v>
          </cell>
          <cell r="AG40">
            <v>0.59501199754907341</v>
          </cell>
          <cell r="AH40">
            <v>0.58850292648959035</v>
          </cell>
          <cell r="AI40">
            <v>0.59521643835578941</v>
          </cell>
          <cell r="AJ40">
            <v>0.60473179993799919</v>
          </cell>
          <cell r="AK40">
            <v>0.61113304620690212</v>
          </cell>
          <cell r="AL40">
            <v>0.61188171724135931</v>
          </cell>
          <cell r="AM40">
            <v>0.61216800751829548</v>
          </cell>
          <cell r="AN40">
            <v>0.61377014659632556</v>
          </cell>
        </row>
        <row r="41">
          <cell r="AC41">
            <v>0.65097378298345043</v>
          </cell>
          <cell r="AD41">
            <v>0.66445302341374568</v>
          </cell>
          <cell r="AE41">
            <v>0.66041965542316927</v>
          </cell>
          <cell r="AF41">
            <v>0.6642351268314608</v>
          </cell>
          <cell r="AG41">
            <v>0.67721175987254867</v>
          </cell>
          <cell r="AH41">
            <v>0.67356432351495399</v>
          </cell>
          <cell r="AI41">
            <v>0.68943118685231275</v>
          </cell>
          <cell r="AJ41">
            <v>0.69968902336499161</v>
          </cell>
          <cell r="AK41">
            <v>0.70708612803434789</v>
          </cell>
          <cell r="AL41">
            <v>0.70132647563096062</v>
          </cell>
          <cell r="AM41">
            <v>0.69599804101375407</v>
          </cell>
          <cell r="AN41">
            <v>0.697382920396038</v>
          </cell>
        </row>
        <row r="42">
          <cell r="AC42">
            <v>0.49716421381534581</v>
          </cell>
          <cell r="AD42">
            <v>0.5087229298632181</v>
          </cell>
          <cell r="AE42">
            <v>0.50630475226061689</v>
          </cell>
          <cell r="AF42">
            <v>0.50835315013347981</v>
          </cell>
          <cell r="AG42">
            <v>0.51921087981775815</v>
          </cell>
          <cell r="AH42">
            <v>0.51549569947351281</v>
          </cell>
          <cell r="AI42">
            <v>0.52852307804744847</v>
          </cell>
          <cell r="AJ42">
            <v>0.54163474999409023</v>
          </cell>
          <cell r="AK42">
            <v>0.54936431424922938</v>
          </cell>
          <cell r="AL42">
            <v>0.54651869844863621</v>
          </cell>
          <cell r="AM42">
            <v>0.54321152756530933</v>
          </cell>
          <cell r="AN42">
            <v>0.54092773829946628</v>
          </cell>
        </row>
        <row r="43">
          <cell r="AC43">
            <v>0.54109966894587358</v>
          </cell>
          <cell r="AD43">
            <v>0.55292870761742752</v>
          </cell>
          <cell r="AE43">
            <v>0.54943716066994275</v>
          </cell>
          <cell r="AF43">
            <v>0.55083727188749787</v>
          </cell>
          <cell r="AG43">
            <v>0.55930688454028277</v>
          </cell>
          <cell r="AH43">
            <v>0.55236485687922843</v>
          </cell>
          <cell r="AI43">
            <v>0.56201094970371057</v>
          </cell>
          <cell r="AJ43">
            <v>0.57157924939079463</v>
          </cell>
          <cell r="AK43">
            <v>0.57856366221852473</v>
          </cell>
          <cell r="AL43">
            <v>0.57911450154084376</v>
          </cell>
          <cell r="AM43">
            <v>0.57844215118574671</v>
          </cell>
          <cell r="AN43">
            <v>0.58079794863856371</v>
          </cell>
        </row>
        <row r="44">
          <cell r="AC44">
            <v>0.3805307686406007</v>
          </cell>
          <cell r="AD44">
            <v>0.40488125890096621</v>
          </cell>
          <cell r="AE44">
            <v>0.4028489621492104</v>
          </cell>
          <cell r="AF44">
            <v>0.40708896110095272</v>
          </cell>
          <cell r="AG44">
            <v>0.41147779726640021</v>
          </cell>
          <cell r="AH44">
            <v>0.41020751371866854</v>
          </cell>
          <cell r="AI44">
            <v>0.43033581822658301</v>
          </cell>
          <cell r="AJ44">
            <v>0.44159420157561385</v>
          </cell>
          <cell r="AK44">
            <v>0.44912002606956403</v>
          </cell>
          <cell r="AL44">
            <v>0.44838629605945901</v>
          </cell>
          <cell r="AM44">
            <v>0.4472511289412856</v>
          </cell>
          <cell r="AN44">
            <v>0.44745455061119138</v>
          </cell>
        </row>
        <row r="45">
          <cell r="AC45">
            <v>0.58493140794120801</v>
          </cell>
          <cell r="AD45">
            <v>0.59903897053695432</v>
          </cell>
          <cell r="AE45">
            <v>0.59570968693756399</v>
          </cell>
          <cell r="AF45">
            <v>0.59842525967308824</v>
          </cell>
          <cell r="AG45">
            <v>0.60761298238870087</v>
          </cell>
          <cell r="AH45">
            <v>0.60261722547113006</v>
          </cell>
          <cell r="AI45">
            <v>0.61336522940552662</v>
          </cell>
          <cell r="AJ45">
            <v>0.62353143132207145</v>
          </cell>
          <cell r="AK45">
            <v>0.62842326660319692</v>
          </cell>
          <cell r="AL45">
            <v>0.6279591762184783</v>
          </cell>
          <cell r="AM45">
            <v>0.62385636820209456</v>
          </cell>
          <cell r="AN45">
            <v>0.62392973915895589</v>
          </cell>
        </row>
        <row r="46">
          <cell r="AC46">
            <v>0.45392092311221299</v>
          </cell>
          <cell r="AD46">
            <v>0.47380749751288065</v>
          </cell>
          <cell r="AE46">
            <v>0.46928967245181125</v>
          </cell>
          <cell r="AF46">
            <v>0.47531039482772935</v>
          </cell>
          <cell r="AG46">
            <v>0.47947115812518926</v>
          </cell>
          <cell r="AH46">
            <v>0.47551710576178485</v>
          </cell>
          <cell r="AI46">
            <v>0.48637111547157846</v>
          </cell>
          <cell r="AJ46">
            <v>0.50081563505293214</v>
          </cell>
          <cell r="AK46">
            <v>0.50372859010662629</v>
          </cell>
          <cell r="AL46">
            <v>0.50246748773917504</v>
          </cell>
          <cell r="AM46">
            <v>0.49844926438030834</v>
          </cell>
          <cell r="AN46">
            <v>0.49769618292881113</v>
          </cell>
        </row>
        <row r="47">
          <cell r="AC47">
            <v>0.40247633135295485</v>
          </cell>
          <cell r="AD47">
            <v>0.41906254537184584</v>
          </cell>
          <cell r="AE47">
            <v>0.41690569633590913</v>
          </cell>
          <cell r="AF47">
            <v>0.42545856510147384</v>
          </cell>
          <cell r="AG47">
            <v>0.43310822838556806</v>
          </cell>
          <cell r="AH47">
            <v>0.43259607401765282</v>
          </cell>
          <cell r="AI47">
            <v>0.44551378236719424</v>
          </cell>
          <cell r="AJ47">
            <v>0.45911241255022872</v>
          </cell>
          <cell r="AK47">
            <v>0.46123926051513958</v>
          </cell>
          <cell r="AL47">
            <v>0.45809128581660841</v>
          </cell>
          <cell r="AM47">
            <v>0.45547817837519067</v>
          </cell>
          <cell r="AN47">
            <v>0.45430680348930458</v>
          </cell>
        </row>
        <row r="48">
          <cell r="AC48">
            <v>0.51446069805723826</v>
          </cell>
          <cell r="AD48">
            <v>0.52960993984713078</v>
          </cell>
          <cell r="AE48">
            <v>0.52863809703182252</v>
          </cell>
          <cell r="AF48">
            <v>0.53054596502631746</v>
          </cell>
          <cell r="AG48">
            <v>0.53892689797351156</v>
          </cell>
          <cell r="AH48">
            <v>0.53214086877952749</v>
          </cell>
          <cell r="AI48">
            <v>0.54332709999095274</v>
          </cell>
          <cell r="AJ48">
            <v>0.55084896730564425</v>
          </cell>
          <cell r="AK48">
            <v>0.55611288940514958</v>
          </cell>
          <cell r="AL48">
            <v>0.55587520826352244</v>
          </cell>
          <cell r="AM48">
            <v>0.55286123578541402</v>
          </cell>
          <cell r="AN48">
            <v>0.55266740913100698</v>
          </cell>
        </row>
        <row r="49">
          <cell r="AC49">
            <v>0.45448454609660388</v>
          </cell>
          <cell r="AD49">
            <v>0.46718005160145992</v>
          </cell>
          <cell r="AE49">
            <v>0.46145505445050933</v>
          </cell>
          <cell r="AF49">
            <v>0.4656327860471251</v>
          </cell>
          <cell r="AG49">
            <v>0.47010817452137471</v>
          </cell>
          <cell r="AH49">
            <v>0.46589273779493884</v>
          </cell>
          <cell r="AI49">
            <v>0.47888598174583469</v>
          </cell>
          <cell r="AJ49">
            <v>0.49103807869049682</v>
          </cell>
          <cell r="AK49">
            <v>0.49761375921139411</v>
          </cell>
          <cell r="AL49">
            <v>0.49744195367667687</v>
          </cell>
          <cell r="AM49">
            <v>0.49471222798163261</v>
          </cell>
          <cell r="AN49">
            <v>0.49261763880226284</v>
          </cell>
        </row>
        <row r="50">
          <cell r="AC50">
            <v>0.46386687709835367</v>
          </cell>
          <cell r="AD50">
            <v>0.47607525775409476</v>
          </cell>
          <cell r="AE50">
            <v>0.47545515410780725</v>
          </cell>
          <cell r="AF50">
            <v>0.47650717663944442</v>
          </cell>
          <cell r="AG50">
            <v>0.47895804587894969</v>
          </cell>
          <cell r="AH50">
            <v>0.47658074687683</v>
          </cell>
          <cell r="AI50">
            <v>0.48822335132055017</v>
          </cell>
          <cell r="AJ50">
            <v>0.49874841986124552</v>
          </cell>
          <cell r="AK50">
            <v>0.50274654711482702</v>
          </cell>
          <cell r="AL50">
            <v>0.50038339300369405</v>
          </cell>
          <cell r="AM50">
            <v>0.49608359034295224</v>
          </cell>
          <cell r="AN50">
            <v>0.49674851916253154</v>
          </cell>
        </row>
        <row r="51">
          <cell r="AC51">
            <v>0.57027672111121508</v>
          </cell>
          <cell r="AD51">
            <v>0.59551597894567654</v>
          </cell>
          <cell r="AE51">
            <v>0.59435297257802266</v>
          </cell>
          <cell r="AF51">
            <v>0.60296859837011763</v>
          </cell>
          <cell r="AG51">
            <v>0.6077283664637354</v>
          </cell>
          <cell r="AH51">
            <v>0.60134611579679997</v>
          </cell>
          <cell r="AI51">
            <v>0.6120751228640352</v>
          </cell>
          <cell r="AJ51">
            <v>0.61475339995584899</v>
          </cell>
          <cell r="AK51">
            <v>0.62009560902833616</v>
          </cell>
          <cell r="AL51">
            <v>0.62123037666871739</v>
          </cell>
          <cell r="AM51">
            <v>0.61814178749574666</v>
          </cell>
          <cell r="AN51">
            <v>0.61854079457982214</v>
          </cell>
        </row>
        <row r="52">
          <cell r="AC52">
            <v>0.46709031045218147</v>
          </cell>
          <cell r="AD52">
            <v>0.48487948709621553</v>
          </cell>
          <cell r="AE52">
            <v>0.47703204474380356</v>
          </cell>
          <cell r="AF52">
            <v>0.48912465907279351</v>
          </cell>
          <cell r="AG52">
            <v>0.49018680089375033</v>
          </cell>
          <cell r="AH52">
            <v>0.48439998924110633</v>
          </cell>
          <cell r="AI52">
            <v>0.49199760341857102</v>
          </cell>
          <cell r="AJ52">
            <v>0.49507245082172918</v>
          </cell>
          <cell r="AK52">
            <v>0.49982402236753243</v>
          </cell>
          <cell r="AL52">
            <v>0.50127394262930025</v>
          </cell>
          <cell r="AM52">
            <v>0.49817904358234771</v>
          </cell>
          <cell r="AN52">
            <v>0.49763779527559054</v>
          </cell>
        </row>
        <row r="53">
          <cell r="AC53">
            <v>0.54825219465256814</v>
          </cell>
          <cell r="AD53">
            <v>0.56382813336513515</v>
          </cell>
          <cell r="AE53">
            <v>0.55506750379758008</v>
          </cell>
          <cell r="AF53">
            <v>0.55626122021019131</v>
          </cell>
          <cell r="AG53">
            <v>0.56278147864716421</v>
          </cell>
          <cell r="AH53">
            <v>0.55624730672665068</v>
          </cell>
          <cell r="AI53">
            <v>0.56994370261781468</v>
          </cell>
          <cell r="AJ53">
            <v>0.57586971856631763</v>
          </cell>
          <cell r="AK53">
            <v>0.58172325199840424</v>
          </cell>
          <cell r="AL53">
            <v>0.58353061982520715</v>
          </cell>
          <cell r="AM53">
            <v>0.58124401794605418</v>
          </cell>
          <cell r="AN53">
            <v>0.58276777828426019</v>
          </cell>
        </row>
        <row r="54">
          <cell r="AC54">
            <v>0.4184288196134428</v>
          </cell>
          <cell r="AD54">
            <v>0.43372120781253221</v>
          </cell>
          <cell r="AE54">
            <v>0.42740594914763008</v>
          </cell>
          <cell r="AF54">
            <v>0.4391270036162338</v>
          </cell>
          <cell r="AG54">
            <v>0.44401311657579157</v>
          </cell>
          <cell r="AH54">
            <v>0.43805728837871982</v>
          </cell>
          <cell r="AI54">
            <v>0.44692893133473077</v>
          </cell>
          <cell r="AJ54">
            <v>0.45137441664515121</v>
          </cell>
          <cell r="AK54">
            <v>0.45571405440719465</v>
          </cell>
          <cell r="AL54">
            <v>0.45648896386119392</v>
          </cell>
          <cell r="AM54">
            <v>0.45341638306515142</v>
          </cell>
          <cell r="AN54">
            <v>0.45278402399709178</v>
          </cell>
        </row>
        <row r="55">
          <cell r="AC55">
            <v>0.67277639019077884</v>
          </cell>
          <cell r="AD55">
            <v>0.69775380228640271</v>
          </cell>
          <cell r="AE55">
            <v>0.69005189353647267</v>
          </cell>
          <cell r="AF55">
            <v>0.69433746618980308</v>
          </cell>
          <cell r="AG55">
            <v>0.70728957452585806</v>
          </cell>
          <cell r="AH55">
            <v>0.69956308990302452</v>
          </cell>
          <cell r="AI55">
            <v>0.70627086380528559</v>
          </cell>
          <cell r="AJ55">
            <v>0.70669750643720342</v>
          </cell>
          <cell r="AK55">
            <v>0.7099282424938157</v>
          </cell>
          <cell r="AL55">
            <v>0.71003245238190338</v>
          </cell>
          <cell r="AM55">
            <v>0.7064984934264702</v>
          </cell>
          <cell r="AN55">
            <v>0.70765432320851973</v>
          </cell>
        </row>
        <row r="56">
          <cell r="AC56">
            <v>0.43496060049615659</v>
          </cell>
          <cell r="AD56">
            <v>0.44709333357282033</v>
          </cell>
          <cell r="AE56">
            <v>0.43950923615892756</v>
          </cell>
          <cell r="AF56">
            <v>0.44263506128222052</v>
          </cell>
          <cell r="AG56">
            <v>0.44836119737784752</v>
          </cell>
          <cell r="AH56">
            <v>0.44456799650432277</v>
          </cell>
          <cell r="AI56">
            <v>0.45319049558636437</v>
          </cell>
          <cell r="AJ56">
            <v>0.46029434119097562</v>
          </cell>
          <cell r="AK56">
            <v>0.46458733520495188</v>
          </cell>
          <cell r="AL56">
            <v>0.46480686224127904</v>
          </cell>
          <cell r="AM56">
            <v>0.46317306866037222</v>
          </cell>
          <cell r="AN56">
            <v>0.46327307258927491</v>
          </cell>
        </row>
        <row r="57">
          <cell r="AC57">
            <v>0.5716237463682885</v>
          </cell>
          <cell r="AD57">
            <v>0.57412150074564294</v>
          </cell>
          <cell r="AE57">
            <v>0.57813994879951058</v>
          </cell>
          <cell r="AF57">
            <v>0.57961827995215565</v>
          </cell>
          <cell r="AG57">
            <v>0.58701453337737186</v>
          </cell>
          <cell r="AH57">
            <v>0.57825880374823013</v>
          </cell>
          <cell r="AI57">
            <v>0.58953286853263476</v>
          </cell>
          <cell r="AJ57">
            <v>0.59232386772914647</v>
          </cell>
          <cell r="AK57">
            <v>0.5941422944166338</v>
          </cell>
          <cell r="AL57">
            <v>0.59541740754705774</v>
          </cell>
          <cell r="AM57">
            <v>0.59303428935746227</v>
          </cell>
          <cell r="AN57">
            <v>0.59420568305321453</v>
          </cell>
        </row>
        <row r="58">
          <cell r="AC58">
            <v>0.53855776560631841</v>
          </cell>
          <cell r="AD58">
            <v>0.55909910374852811</v>
          </cell>
          <cell r="AE58">
            <v>0.54459355494572104</v>
          </cell>
          <cell r="AF58">
            <v>0.54556512225420717</v>
          </cell>
          <cell r="AG58">
            <v>0.55111004490334659</v>
          </cell>
          <cell r="AH58">
            <v>0.54877686380370139</v>
          </cell>
          <cell r="AI58">
            <v>0.55806522621260102</v>
          </cell>
          <cell r="AJ58">
            <v>0.56268789798621621</v>
          </cell>
          <cell r="AK58">
            <v>0.56676827748155778</v>
          </cell>
          <cell r="AL58">
            <v>0.56459212113832169</v>
          </cell>
          <cell r="AM58">
            <v>0.56270089069325113</v>
          </cell>
          <cell r="AN58">
            <v>0.5596392863594194</v>
          </cell>
        </row>
        <row r="59">
          <cell r="AC59">
            <v>0.53134693567951596</v>
          </cell>
          <cell r="AD59">
            <v>0.54167366461398347</v>
          </cell>
          <cell r="AE59">
            <v>0.53358449583756229</v>
          </cell>
          <cell r="AF59">
            <v>0.53675264423768232</v>
          </cell>
          <cell r="AG59">
            <v>0.54668512833098504</v>
          </cell>
          <cell r="AH59">
            <v>0.5399582774521019</v>
          </cell>
          <cell r="AI59">
            <v>0.54860015037192145</v>
          </cell>
          <cell r="AJ59">
            <v>0.55243328876586795</v>
          </cell>
          <cell r="AK59">
            <v>0.55887239310397796</v>
          </cell>
          <cell r="AL59">
            <v>0.55945463663139416</v>
          </cell>
          <cell r="AM59">
            <v>0.55754138964592692</v>
          </cell>
          <cell r="AN59">
            <v>0.55740517911174714</v>
          </cell>
        </row>
        <row r="60">
          <cell r="AC60">
            <v>0.45080214120843476</v>
          </cell>
          <cell r="AD60">
            <v>0.46803943163477213</v>
          </cell>
          <cell r="AE60">
            <v>0.46602394834121674</v>
          </cell>
          <cell r="AF60">
            <v>0.47085243179699071</v>
          </cell>
          <cell r="AG60">
            <v>0.47744341233914617</v>
          </cell>
          <cell r="AH60">
            <v>0.47538761783965927</v>
          </cell>
          <cell r="AI60">
            <v>0.48470920746108059</v>
          </cell>
          <cell r="AJ60">
            <v>0.49477748649407732</v>
          </cell>
          <cell r="AK60">
            <v>0.49805146416298751</v>
          </cell>
          <cell r="AL60">
            <v>0.49823512429221867</v>
          </cell>
          <cell r="AM60">
            <v>0.49621058528037615</v>
          </cell>
          <cell r="AN60">
            <v>0.49713357929192159</v>
          </cell>
        </row>
        <row r="61">
          <cell r="AC61">
            <v>0.49270411280423188</v>
          </cell>
          <cell r="AD61">
            <v>0.51088218102031202</v>
          </cell>
          <cell r="AE61">
            <v>0.50765776810678709</v>
          </cell>
          <cell r="AF61">
            <v>0.5169326952790041</v>
          </cell>
          <cell r="AG61">
            <v>0.52807243466883513</v>
          </cell>
          <cell r="AH61">
            <v>0.52334025303593346</v>
          </cell>
          <cell r="AI61">
            <v>0.53756958802263377</v>
          </cell>
          <cell r="AJ61">
            <v>0.54538748910961243</v>
          </cell>
          <cell r="AK61">
            <v>0.55084598262910667</v>
          </cell>
          <cell r="AL61">
            <v>0.5485157632961305</v>
          </cell>
          <cell r="AM61">
            <v>0.54686344778038065</v>
          </cell>
          <cell r="AN61">
            <v>0.54674546902811516</v>
          </cell>
        </row>
        <row r="62">
          <cell r="AC62">
            <v>0.61631506467637742</v>
          </cell>
          <cell r="AD62">
            <v>0.63645190669693941</v>
          </cell>
          <cell r="AE62">
            <v>0.63277602450864057</v>
          </cell>
          <cell r="AF62">
            <v>0.63867236124142424</v>
          </cell>
          <cell r="AG62">
            <v>0.64917423643708361</v>
          </cell>
          <cell r="AH62">
            <v>0.64323901388115601</v>
          </cell>
          <cell r="AI62">
            <v>0.65515949795583728</v>
          </cell>
          <cell r="AJ62">
            <v>0.66214047379342866</v>
          </cell>
          <cell r="AK62">
            <v>0.66666939818475124</v>
          </cell>
          <cell r="AL62">
            <v>0.66483795834781401</v>
          </cell>
          <cell r="AM62">
            <v>0.66123429863863703</v>
          </cell>
          <cell r="AN62">
            <v>0.66106724289243934</v>
          </cell>
        </row>
      </sheetData>
      <sheetData sheetId="15"/>
      <sheetData sheetId="16">
        <row r="36"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B37">
            <v>3367986</v>
          </cell>
          <cell r="AC37">
            <v>3383728</v>
          </cell>
          <cell r="AD37">
            <v>3397383</v>
          </cell>
          <cell r="AE37">
            <v>3411267</v>
          </cell>
          <cell r="AF37">
            <v>3422108</v>
          </cell>
          <cell r="AG37">
            <v>3437100</v>
          </cell>
          <cell r="AH37">
            <v>3455199</v>
          </cell>
          <cell r="AI37">
            <v>3469168</v>
          </cell>
          <cell r="AJ37">
            <v>3486419</v>
          </cell>
          <cell r="AK37">
            <v>3503790</v>
          </cell>
          <cell r="AL37">
            <v>3515996</v>
          </cell>
          <cell r="AM37">
            <v>3535615</v>
          </cell>
        </row>
        <row r="38">
          <cell r="AB38">
            <v>88488</v>
          </cell>
          <cell r="AC38">
            <v>88702</v>
          </cell>
          <cell r="AD38">
            <v>88804</v>
          </cell>
          <cell r="AE38">
            <v>89221</v>
          </cell>
          <cell r="AF38">
            <v>89425</v>
          </cell>
          <cell r="AG38">
            <v>90308</v>
          </cell>
          <cell r="AH38">
            <v>90977</v>
          </cell>
          <cell r="AI38">
            <v>91127</v>
          </cell>
          <cell r="AJ38">
            <v>91537</v>
          </cell>
          <cell r="AK38">
            <v>91772</v>
          </cell>
          <cell r="AL38">
            <v>91965</v>
          </cell>
          <cell r="AM38">
            <v>92234</v>
          </cell>
        </row>
        <row r="39">
          <cell r="AB39">
            <v>471248</v>
          </cell>
          <cell r="AC39">
            <v>474480</v>
          </cell>
          <cell r="AD39">
            <v>476178</v>
          </cell>
          <cell r="AE39">
            <v>479413</v>
          </cell>
          <cell r="AF39">
            <v>481907</v>
          </cell>
          <cell r="AG39">
            <v>485474</v>
          </cell>
          <cell r="AH39">
            <v>488486</v>
          </cell>
          <cell r="AI39">
            <v>490925</v>
          </cell>
          <cell r="AJ39">
            <v>495161</v>
          </cell>
          <cell r="AK39">
            <v>498995</v>
          </cell>
          <cell r="AL39">
            <v>502091</v>
          </cell>
          <cell r="AM39">
            <v>505143</v>
          </cell>
        </row>
        <row r="40">
          <cell r="AB40">
            <v>586051</v>
          </cell>
          <cell r="AC40">
            <v>589104</v>
          </cell>
          <cell r="AD40">
            <v>592912</v>
          </cell>
          <cell r="AE40">
            <v>595001</v>
          </cell>
          <cell r="AF40">
            <v>597020</v>
          </cell>
          <cell r="AG40">
            <v>599305</v>
          </cell>
          <cell r="AH40">
            <v>603850</v>
          </cell>
          <cell r="AI40">
            <v>606822</v>
          </cell>
          <cell r="AJ40">
            <v>609097</v>
          </cell>
          <cell r="AK40">
            <v>613048</v>
          </cell>
          <cell r="AL40">
            <v>615130</v>
          </cell>
          <cell r="AM40">
            <v>616482</v>
          </cell>
        </row>
        <row r="41">
          <cell r="AB41">
            <v>144173</v>
          </cell>
          <cell r="AC41">
            <v>144771</v>
          </cell>
          <cell r="AD41">
            <v>145542</v>
          </cell>
          <cell r="AE41">
            <v>146090</v>
          </cell>
          <cell r="AF41">
            <v>146574</v>
          </cell>
          <cell r="AG41">
            <v>147241</v>
          </cell>
          <cell r="AH41">
            <v>158290</v>
          </cell>
          <cell r="AI41">
            <v>159451</v>
          </cell>
          <cell r="AJ41">
            <v>159011</v>
          </cell>
          <cell r="AK41">
            <v>160398</v>
          </cell>
          <cell r="AL41">
            <v>160853</v>
          </cell>
          <cell r="AM41">
            <v>161046</v>
          </cell>
        </row>
        <row r="42">
          <cell r="AB42">
            <v>158000</v>
          </cell>
          <cell r="AC42">
            <v>158638</v>
          </cell>
          <cell r="AD42">
            <v>159523</v>
          </cell>
          <cell r="AE42">
            <v>160088</v>
          </cell>
          <cell r="AF42">
            <v>160941</v>
          </cell>
          <cell r="AG42">
            <v>161596</v>
          </cell>
          <cell r="AH42">
            <v>162363</v>
          </cell>
          <cell r="AI42">
            <v>163057</v>
          </cell>
          <cell r="AJ42">
            <v>163778</v>
          </cell>
          <cell r="AK42">
            <v>164897</v>
          </cell>
          <cell r="AL42">
            <v>165419</v>
          </cell>
          <cell r="AM42">
            <v>165660</v>
          </cell>
        </row>
        <row r="43">
          <cell r="AB43">
            <v>193196</v>
          </cell>
          <cell r="AC43">
            <v>193973</v>
          </cell>
          <cell r="AD43">
            <v>194172</v>
          </cell>
          <cell r="AE43">
            <v>194670</v>
          </cell>
          <cell r="AF43">
            <v>194906</v>
          </cell>
          <cell r="AG43">
            <v>195494</v>
          </cell>
          <cell r="AH43">
            <v>195823</v>
          </cell>
          <cell r="AI43">
            <v>196248</v>
          </cell>
          <cell r="AJ43">
            <v>196739</v>
          </cell>
          <cell r="AK43">
            <v>198950</v>
          </cell>
          <cell r="AL43">
            <v>197879</v>
          </cell>
          <cell r="AM43">
            <v>198211</v>
          </cell>
        </row>
        <row r="44">
          <cell r="AB44">
            <v>160559</v>
          </cell>
          <cell r="AC44">
            <v>160848</v>
          </cell>
          <cell r="AD44">
            <v>161295</v>
          </cell>
          <cell r="AE44">
            <v>161608</v>
          </cell>
          <cell r="AF44">
            <v>162170</v>
          </cell>
          <cell r="AG44">
            <v>162677</v>
          </cell>
          <cell r="AH44">
            <v>163689</v>
          </cell>
          <cell r="AI44">
            <v>164683</v>
          </cell>
          <cell r="AJ44">
            <v>165361</v>
          </cell>
          <cell r="AK44">
            <v>165804</v>
          </cell>
          <cell r="AL44">
            <v>166172</v>
          </cell>
          <cell r="AM44">
            <v>166574</v>
          </cell>
        </row>
        <row r="45">
          <cell r="AB45">
            <v>467968</v>
          </cell>
          <cell r="AC45">
            <v>469327</v>
          </cell>
          <cell r="AD45">
            <v>470589</v>
          </cell>
          <cell r="AE45">
            <v>472138</v>
          </cell>
          <cell r="AF45">
            <v>475757</v>
          </cell>
          <cell r="AG45">
            <v>479722</v>
          </cell>
          <cell r="AH45">
            <v>483850</v>
          </cell>
          <cell r="AI45">
            <v>487430</v>
          </cell>
          <cell r="AJ45">
            <v>491350</v>
          </cell>
          <cell r="AK45">
            <v>492220</v>
          </cell>
          <cell r="AL45">
            <v>493503</v>
          </cell>
          <cell r="AM45">
            <v>494886</v>
          </cell>
        </row>
        <row r="46">
          <cell r="AB46">
            <v>33583</v>
          </cell>
          <cell r="AC46">
            <v>33648</v>
          </cell>
          <cell r="AD46">
            <v>33670</v>
          </cell>
          <cell r="AE46">
            <v>33780</v>
          </cell>
          <cell r="AF46">
            <v>34181</v>
          </cell>
          <cell r="AG46">
            <v>34609</v>
          </cell>
          <cell r="AH46">
            <v>34937</v>
          </cell>
          <cell r="AI46">
            <v>35145</v>
          </cell>
          <cell r="AJ46">
            <v>35368</v>
          </cell>
          <cell r="AK46">
            <v>35927</v>
          </cell>
          <cell r="AL46">
            <v>35773</v>
          </cell>
          <cell r="AM46">
            <v>35938</v>
          </cell>
        </row>
        <row r="47">
          <cell r="AB47">
            <v>1182654</v>
          </cell>
          <cell r="AC47">
            <v>1184968</v>
          </cell>
          <cell r="AD47">
            <v>1188275</v>
          </cell>
          <cell r="AE47">
            <v>1189710</v>
          </cell>
          <cell r="AF47">
            <v>1192323</v>
          </cell>
          <cell r="AG47">
            <v>1194123</v>
          </cell>
          <cell r="AH47">
            <v>1196908</v>
          </cell>
          <cell r="AI47">
            <v>1200368</v>
          </cell>
          <cell r="AJ47">
            <v>1203521</v>
          </cell>
          <cell r="AK47">
            <v>1207438</v>
          </cell>
          <cell r="AL47">
            <v>1211127</v>
          </cell>
          <cell r="AM47">
            <v>1215826</v>
          </cell>
        </row>
        <row r="48">
          <cell r="AB48">
            <v>162892</v>
          </cell>
          <cell r="AC48">
            <v>163228</v>
          </cell>
          <cell r="AD48">
            <v>163570</v>
          </cell>
          <cell r="AE48">
            <v>164230</v>
          </cell>
          <cell r="AF48">
            <v>164935</v>
          </cell>
          <cell r="AG48">
            <v>165496</v>
          </cell>
          <cell r="AH48">
            <v>166252</v>
          </cell>
          <cell r="AI48">
            <v>166694</v>
          </cell>
          <cell r="AJ48">
            <v>166992</v>
          </cell>
          <cell r="AK48">
            <v>168200</v>
          </cell>
          <cell r="AL48">
            <v>168193</v>
          </cell>
          <cell r="AM48">
            <v>169199</v>
          </cell>
        </row>
        <row r="49">
          <cell r="AB49">
            <v>236728</v>
          </cell>
          <cell r="AC49">
            <v>237438</v>
          </cell>
          <cell r="AD49">
            <v>237729</v>
          </cell>
          <cell r="AE49">
            <v>238028</v>
          </cell>
          <cell r="AF49">
            <v>238611</v>
          </cell>
          <cell r="AG49">
            <v>239488</v>
          </cell>
          <cell r="AH49">
            <v>240624</v>
          </cell>
          <cell r="AI49">
            <v>240966</v>
          </cell>
          <cell r="AJ49">
            <v>241823</v>
          </cell>
          <cell r="AK49">
            <v>242885</v>
          </cell>
          <cell r="AL49">
            <v>243385</v>
          </cell>
          <cell r="AM49">
            <v>244275</v>
          </cell>
        </row>
        <row r="50">
          <cell r="AB50">
            <v>365444</v>
          </cell>
          <cell r="AC50">
            <v>366582</v>
          </cell>
          <cell r="AD50">
            <v>367289</v>
          </cell>
          <cell r="AE50">
            <v>367748</v>
          </cell>
          <cell r="AF50">
            <v>368675</v>
          </cell>
          <cell r="AG50">
            <v>369685</v>
          </cell>
          <cell r="AH50">
            <v>370652</v>
          </cell>
          <cell r="AI50">
            <v>371335</v>
          </cell>
          <cell r="AJ50">
            <v>372085</v>
          </cell>
          <cell r="AK50">
            <v>373243</v>
          </cell>
          <cell r="AL50">
            <v>374147</v>
          </cell>
          <cell r="AM50">
            <v>375055</v>
          </cell>
        </row>
        <row r="51">
          <cell r="AB51">
            <v>179240</v>
          </cell>
          <cell r="AC51">
            <v>179424</v>
          </cell>
          <cell r="AD51">
            <v>179411</v>
          </cell>
          <cell r="AE51">
            <v>179786</v>
          </cell>
          <cell r="AF51">
            <v>180148</v>
          </cell>
          <cell r="AG51">
            <v>180928</v>
          </cell>
          <cell r="AH51">
            <v>181500</v>
          </cell>
          <cell r="AI51">
            <v>181523</v>
          </cell>
          <cell r="AJ51">
            <v>181675</v>
          </cell>
          <cell r="AK51">
            <v>181875</v>
          </cell>
          <cell r="AL51">
            <v>182040</v>
          </cell>
          <cell r="AM51">
            <v>182320</v>
          </cell>
        </row>
        <row r="52">
          <cell r="AB52">
            <v>111456</v>
          </cell>
          <cell r="AC52">
            <v>111643</v>
          </cell>
          <cell r="AD52">
            <v>111799</v>
          </cell>
          <cell r="AE52">
            <v>112023</v>
          </cell>
          <cell r="AF52">
            <v>112019</v>
          </cell>
          <cell r="AG52">
            <v>112133</v>
          </cell>
          <cell r="AH52">
            <v>112979</v>
          </cell>
          <cell r="AI52">
            <v>113293</v>
          </cell>
          <cell r="AJ52">
            <v>113633</v>
          </cell>
          <cell r="AK52">
            <v>113769</v>
          </cell>
          <cell r="AL52">
            <v>113839</v>
          </cell>
          <cell r="AM52">
            <v>113953</v>
          </cell>
        </row>
        <row r="53">
          <cell r="AB53">
            <v>453769</v>
          </cell>
          <cell r="AC53">
            <v>454704</v>
          </cell>
          <cell r="AD53">
            <v>455494</v>
          </cell>
          <cell r="AE53">
            <v>456370</v>
          </cell>
          <cell r="AF53">
            <v>457117</v>
          </cell>
          <cell r="AG53">
            <v>458244</v>
          </cell>
          <cell r="AH53">
            <v>459520</v>
          </cell>
          <cell r="AI53">
            <v>460445</v>
          </cell>
          <cell r="AJ53">
            <v>461513</v>
          </cell>
          <cell r="AK53">
            <v>462914</v>
          </cell>
          <cell r="AL53">
            <v>463592</v>
          </cell>
          <cell r="AM53">
            <v>464656</v>
          </cell>
        </row>
        <row r="54">
          <cell r="AB54">
            <v>145155</v>
          </cell>
          <cell r="AC54">
            <v>145481</v>
          </cell>
          <cell r="AD54">
            <v>145800</v>
          </cell>
          <cell r="AE54">
            <v>145892</v>
          </cell>
          <cell r="AF54">
            <v>146344</v>
          </cell>
          <cell r="AG54">
            <v>146982</v>
          </cell>
          <cell r="AH54">
            <v>147396</v>
          </cell>
          <cell r="AI54">
            <v>147722</v>
          </cell>
          <cell r="AJ54">
            <v>148150</v>
          </cell>
          <cell r="AK54">
            <v>148469</v>
          </cell>
          <cell r="AL54">
            <v>148958</v>
          </cell>
          <cell r="AM54">
            <v>149369</v>
          </cell>
        </row>
        <row r="55">
          <cell r="AB55">
            <v>654406</v>
          </cell>
          <cell r="AC55">
            <v>656268</v>
          </cell>
          <cell r="AD55">
            <v>657561</v>
          </cell>
          <cell r="AE55">
            <v>660407</v>
          </cell>
          <cell r="AF55">
            <v>663821</v>
          </cell>
          <cell r="AG55">
            <v>666605</v>
          </cell>
          <cell r="AH55">
            <v>670159</v>
          </cell>
          <cell r="AI55">
            <v>672513</v>
          </cell>
          <cell r="AJ55">
            <v>674695</v>
          </cell>
          <cell r="AK55">
            <v>677158</v>
          </cell>
          <cell r="AL55">
            <v>678153</v>
          </cell>
          <cell r="AM55">
            <v>680524</v>
          </cell>
        </row>
        <row r="56">
          <cell r="AB56">
            <v>179377</v>
          </cell>
          <cell r="AC56">
            <v>179506</v>
          </cell>
          <cell r="AD56">
            <v>179740</v>
          </cell>
          <cell r="AE56">
            <v>179804</v>
          </cell>
          <cell r="AF56">
            <v>181024</v>
          </cell>
          <cell r="AG56">
            <v>181550</v>
          </cell>
          <cell r="AH56">
            <v>181927</v>
          </cell>
          <cell r="AI56">
            <v>182837</v>
          </cell>
          <cell r="AJ56">
            <v>184542</v>
          </cell>
          <cell r="AK56">
            <v>184440</v>
          </cell>
          <cell r="AL56">
            <v>184885</v>
          </cell>
          <cell r="AM56">
            <v>186430</v>
          </cell>
        </row>
        <row r="57">
          <cell r="AB57">
            <v>897830</v>
          </cell>
          <cell r="AC57">
            <v>902887</v>
          </cell>
          <cell r="AD57">
            <v>906344</v>
          </cell>
          <cell r="AE57">
            <v>910420</v>
          </cell>
          <cell r="AF57">
            <v>914567</v>
          </cell>
          <cell r="AG57">
            <v>920198</v>
          </cell>
          <cell r="AH57">
            <v>926179</v>
          </cell>
          <cell r="AI57">
            <v>931077</v>
          </cell>
          <cell r="AJ57">
            <v>936520</v>
          </cell>
          <cell r="AK57">
            <v>943071</v>
          </cell>
          <cell r="AL57">
            <v>946262</v>
          </cell>
          <cell r="AM57">
            <v>950526</v>
          </cell>
        </row>
        <row r="58">
          <cell r="AB58">
            <v>216387</v>
          </cell>
          <cell r="AC58">
            <v>217309</v>
          </cell>
          <cell r="AD58">
            <v>218106</v>
          </cell>
          <cell r="AE58">
            <v>219776</v>
          </cell>
          <cell r="AF58">
            <v>220113</v>
          </cell>
          <cell r="AG58">
            <v>221876</v>
          </cell>
          <cell r="AH58">
            <v>223556</v>
          </cell>
          <cell r="AI58">
            <v>224834</v>
          </cell>
          <cell r="AJ58">
            <v>226303</v>
          </cell>
          <cell r="AK58">
            <v>228048</v>
          </cell>
          <cell r="AL58">
            <v>229250</v>
          </cell>
          <cell r="AM58">
            <v>230600</v>
          </cell>
        </row>
        <row r="59">
          <cell r="AB59">
            <v>67235</v>
          </cell>
          <cell r="AC59">
            <v>67451</v>
          </cell>
          <cell r="AD59">
            <v>67787</v>
          </cell>
          <cell r="AE59">
            <v>67907</v>
          </cell>
          <cell r="AF59">
            <v>68112</v>
          </cell>
          <cell r="AG59">
            <v>68355</v>
          </cell>
          <cell r="AH59">
            <v>68695</v>
          </cell>
          <cell r="AI59">
            <v>68941</v>
          </cell>
          <cell r="AJ59">
            <v>69075</v>
          </cell>
          <cell r="AK59">
            <v>69794</v>
          </cell>
          <cell r="AL59">
            <v>70017</v>
          </cell>
          <cell r="AM59">
            <v>70031</v>
          </cell>
        </row>
        <row r="60">
          <cell r="AB60">
            <v>110057</v>
          </cell>
          <cell r="AC60">
            <v>110572</v>
          </cell>
          <cell r="AD60">
            <v>110730</v>
          </cell>
          <cell r="AE60">
            <v>111203</v>
          </cell>
          <cell r="AF60">
            <v>111471</v>
          </cell>
          <cell r="AG60">
            <v>112134</v>
          </cell>
          <cell r="AH60">
            <v>112649</v>
          </cell>
          <cell r="AI60">
            <v>113659</v>
          </cell>
          <cell r="AJ60">
            <v>114701</v>
          </cell>
          <cell r="AK60">
            <v>115248</v>
          </cell>
          <cell r="AL60">
            <v>116165</v>
          </cell>
          <cell r="AM60">
            <v>116831</v>
          </cell>
        </row>
        <row r="61">
          <cell r="AB61">
            <v>559008</v>
          </cell>
          <cell r="AC61">
            <v>561094</v>
          </cell>
          <cell r="AD61">
            <v>562599</v>
          </cell>
          <cell r="AE61">
            <v>565112</v>
          </cell>
          <cell r="AF61">
            <v>566658</v>
          </cell>
          <cell r="AG61">
            <v>567743</v>
          </cell>
          <cell r="AH61">
            <v>569447</v>
          </cell>
          <cell r="AI61">
            <v>571253</v>
          </cell>
          <cell r="AJ61">
            <v>572904</v>
          </cell>
          <cell r="AK61">
            <v>573416</v>
          </cell>
          <cell r="AL61">
            <v>575235</v>
          </cell>
          <cell r="AM61">
            <v>576491</v>
          </cell>
        </row>
        <row r="62">
          <cell r="AB62">
            <v>100541</v>
          </cell>
          <cell r="AC62">
            <v>100899</v>
          </cell>
          <cell r="AD62">
            <v>101569</v>
          </cell>
          <cell r="AE62">
            <v>102045</v>
          </cell>
          <cell r="AF62">
            <v>102834</v>
          </cell>
          <cell r="AG62">
            <v>104454</v>
          </cell>
          <cell r="AH62">
            <v>105421</v>
          </cell>
          <cell r="AI62">
            <v>106211</v>
          </cell>
          <cell r="AJ62">
            <v>107312</v>
          </cell>
          <cell r="AK62">
            <v>108485</v>
          </cell>
          <cell r="AL62">
            <v>109159</v>
          </cell>
          <cell r="AM62">
            <v>109259</v>
          </cell>
        </row>
        <row r="63">
          <cell r="AB63">
            <v>117351</v>
          </cell>
          <cell r="AC63">
            <v>117825</v>
          </cell>
          <cell r="AD63">
            <v>118237</v>
          </cell>
          <cell r="AE63">
            <v>118454</v>
          </cell>
          <cell r="AF63">
            <v>118804</v>
          </cell>
          <cell r="AG63">
            <v>119052</v>
          </cell>
          <cell r="AH63">
            <v>119856</v>
          </cell>
          <cell r="AI63">
            <v>120268</v>
          </cell>
          <cell r="AJ63">
            <v>120722</v>
          </cell>
          <cell r="AK63">
            <v>121045</v>
          </cell>
          <cell r="AL63">
            <v>121584</v>
          </cell>
          <cell r="AM63">
            <v>121883</v>
          </cell>
        </row>
      </sheetData>
      <sheetData sheetId="17">
        <row r="36">
          <cell r="AB36">
            <v>40023</v>
          </cell>
          <cell r="AC36">
            <v>29826</v>
          </cell>
          <cell r="AD36">
            <v>66691</v>
          </cell>
          <cell r="AE36">
            <v>52951</v>
          </cell>
          <cell r="AF36">
            <v>26327</v>
          </cell>
          <cell r="AG36">
            <v>63942</v>
          </cell>
          <cell r="AH36">
            <v>29822</v>
          </cell>
          <cell r="AI36">
            <v>48542</v>
          </cell>
          <cell r="AJ36">
            <v>43502</v>
          </cell>
          <cell r="AK36">
            <v>50582</v>
          </cell>
          <cell r="AL36">
            <v>127804</v>
          </cell>
          <cell r="AM36">
            <v>96719</v>
          </cell>
        </row>
        <row r="37">
          <cell r="AB37">
            <v>230324</v>
          </cell>
          <cell r="AC37">
            <v>268426</v>
          </cell>
          <cell r="AD37">
            <v>275066</v>
          </cell>
          <cell r="AE37">
            <v>354409</v>
          </cell>
          <cell r="AF37">
            <v>281674</v>
          </cell>
          <cell r="AG37">
            <v>280150</v>
          </cell>
          <cell r="AH37">
            <v>234040</v>
          </cell>
          <cell r="AI37">
            <v>305307</v>
          </cell>
          <cell r="AJ37">
            <v>296413</v>
          </cell>
          <cell r="AK37">
            <v>280302</v>
          </cell>
          <cell r="AL37">
            <v>275606</v>
          </cell>
          <cell r="AM37">
            <v>305813</v>
          </cell>
        </row>
        <row r="38">
          <cell r="AB38">
            <v>1058</v>
          </cell>
          <cell r="AC38">
            <v>861</v>
          </cell>
          <cell r="AD38">
            <v>1186</v>
          </cell>
          <cell r="AE38">
            <v>791</v>
          </cell>
          <cell r="AF38">
            <v>698</v>
          </cell>
          <cell r="AG38">
            <v>442</v>
          </cell>
          <cell r="AH38">
            <v>977</v>
          </cell>
          <cell r="AI38">
            <v>1489</v>
          </cell>
          <cell r="AJ38">
            <v>1349</v>
          </cell>
          <cell r="AK38">
            <v>826</v>
          </cell>
          <cell r="AL38">
            <v>861</v>
          </cell>
          <cell r="AM38">
            <v>803</v>
          </cell>
        </row>
        <row r="39">
          <cell r="AB39">
            <v>49527</v>
          </cell>
          <cell r="AC39">
            <v>50840</v>
          </cell>
          <cell r="AD39">
            <v>45016</v>
          </cell>
          <cell r="AE39">
            <v>85166</v>
          </cell>
          <cell r="AF39">
            <v>39567</v>
          </cell>
          <cell r="AG39">
            <v>63688</v>
          </cell>
          <cell r="AH39">
            <v>34443</v>
          </cell>
          <cell r="AI39">
            <v>95422</v>
          </cell>
          <cell r="AJ39">
            <v>69817</v>
          </cell>
          <cell r="AK39">
            <v>56955</v>
          </cell>
          <cell r="AL39">
            <v>54604</v>
          </cell>
          <cell r="AM39">
            <v>51335</v>
          </cell>
        </row>
        <row r="40">
          <cell r="AB40">
            <v>19913</v>
          </cell>
          <cell r="AC40">
            <v>18451</v>
          </cell>
          <cell r="AD40">
            <v>20579</v>
          </cell>
          <cell r="AE40">
            <v>36184</v>
          </cell>
          <cell r="AF40">
            <v>23161</v>
          </cell>
          <cell r="AG40">
            <v>19751</v>
          </cell>
          <cell r="AH40">
            <v>18419</v>
          </cell>
          <cell r="AI40">
            <v>22479</v>
          </cell>
          <cell r="AJ40">
            <v>19783</v>
          </cell>
          <cell r="AK40">
            <v>21748</v>
          </cell>
          <cell r="AL40">
            <v>21115</v>
          </cell>
          <cell r="AM40">
            <v>20546</v>
          </cell>
        </row>
        <row r="41">
          <cell r="AB41">
            <v>3510</v>
          </cell>
          <cell r="AC41">
            <v>2246</v>
          </cell>
          <cell r="AD41">
            <v>3818</v>
          </cell>
          <cell r="AE41">
            <v>1826</v>
          </cell>
          <cell r="AF41">
            <v>2456</v>
          </cell>
          <cell r="AG41">
            <v>1460</v>
          </cell>
          <cell r="AH41">
            <v>2500</v>
          </cell>
          <cell r="AI41">
            <v>4569</v>
          </cell>
          <cell r="AJ41">
            <v>1836</v>
          </cell>
          <cell r="AK41">
            <v>3869</v>
          </cell>
          <cell r="AL41">
            <v>6925</v>
          </cell>
          <cell r="AM41">
            <v>4005</v>
          </cell>
        </row>
        <row r="42">
          <cell r="AB42">
            <v>15648</v>
          </cell>
          <cell r="AC42">
            <v>14083</v>
          </cell>
          <cell r="AD42">
            <v>15909</v>
          </cell>
          <cell r="AE42">
            <v>11188</v>
          </cell>
          <cell r="AF42">
            <v>12962</v>
          </cell>
          <cell r="AG42">
            <v>14187</v>
          </cell>
          <cell r="AH42">
            <v>12662</v>
          </cell>
          <cell r="AI42">
            <v>14240</v>
          </cell>
          <cell r="AJ42">
            <v>8789</v>
          </cell>
          <cell r="AK42">
            <v>6520</v>
          </cell>
          <cell r="AL42">
            <v>8554</v>
          </cell>
          <cell r="AM42">
            <v>10588</v>
          </cell>
        </row>
        <row r="43">
          <cell r="AB43">
            <v>19824</v>
          </cell>
          <cell r="AC43">
            <v>20307</v>
          </cell>
          <cell r="AD43">
            <v>70394</v>
          </cell>
          <cell r="AE43">
            <v>22273</v>
          </cell>
          <cell r="AF43">
            <v>14622</v>
          </cell>
          <cell r="AG43">
            <v>26867</v>
          </cell>
          <cell r="AH43">
            <v>12656</v>
          </cell>
          <cell r="AI43">
            <v>38165</v>
          </cell>
          <cell r="AJ43">
            <v>21022</v>
          </cell>
          <cell r="AK43">
            <v>14068</v>
          </cell>
          <cell r="AL43">
            <v>26599</v>
          </cell>
          <cell r="AM43">
            <v>48193</v>
          </cell>
        </row>
        <row r="44">
          <cell r="AB44">
            <v>9453</v>
          </cell>
          <cell r="AC44">
            <v>8023</v>
          </cell>
          <cell r="AD44">
            <v>8158</v>
          </cell>
          <cell r="AE44">
            <v>8354</v>
          </cell>
          <cell r="AF44">
            <v>6834</v>
          </cell>
          <cell r="AG44">
            <v>10793</v>
          </cell>
          <cell r="AH44">
            <v>9272</v>
          </cell>
          <cell r="AI44">
            <v>11616</v>
          </cell>
          <cell r="AJ44">
            <v>12704</v>
          </cell>
          <cell r="AK44">
            <v>11997</v>
          </cell>
          <cell r="AL44">
            <v>17687</v>
          </cell>
          <cell r="AM44">
            <v>6819</v>
          </cell>
        </row>
        <row r="45">
          <cell r="AB45">
            <v>43670</v>
          </cell>
          <cell r="AC45">
            <v>51553</v>
          </cell>
          <cell r="AD45">
            <v>52959</v>
          </cell>
          <cell r="AE45">
            <v>40136</v>
          </cell>
          <cell r="AF45">
            <v>44447</v>
          </cell>
          <cell r="AG45">
            <v>56327</v>
          </cell>
          <cell r="AH45">
            <v>48463</v>
          </cell>
          <cell r="AI45">
            <v>50091</v>
          </cell>
          <cell r="AJ45">
            <v>68207</v>
          </cell>
          <cell r="AK45">
            <v>55069</v>
          </cell>
          <cell r="AL45">
            <v>68022</v>
          </cell>
          <cell r="AM45">
            <v>57548</v>
          </cell>
        </row>
        <row r="46">
          <cell r="AB46">
            <v>751</v>
          </cell>
          <cell r="AC46">
            <v>726</v>
          </cell>
          <cell r="AD46">
            <v>588</v>
          </cell>
          <cell r="AE46">
            <v>275</v>
          </cell>
          <cell r="AF46">
            <v>175</v>
          </cell>
          <cell r="AG46">
            <v>576</v>
          </cell>
          <cell r="AH46">
            <v>275</v>
          </cell>
          <cell r="AI46">
            <v>275</v>
          </cell>
          <cell r="AJ46">
            <v>701</v>
          </cell>
          <cell r="AK46">
            <v>726</v>
          </cell>
          <cell r="AL46">
            <v>426</v>
          </cell>
          <cell r="AM46">
            <v>325</v>
          </cell>
        </row>
        <row r="47">
          <cell r="AB47">
            <v>64924</v>
          </cell>
          <cell r="AC47">
            <v>69603</v>
          </cell>
          <cell r="AD47">
            <v>67970</v>
          </cell>
          <cell r="AE47">
            <v>63982</v>
          </cell>
          <cell r="AF47">
            <v>65463</v>
          </cell>
          <cell r="AG47">
            <v>73658</v>
          </cell>
          <cell r="AH47">
            <v>59640</v>
          </cell>
          <cell r="AI47">
            <v>77075</v>
          </cell>
          <cell r="AJ47">
            <v>79616</v>
          </cell>
          <cell r="AK47">
            <v>70612</v>
          </cell>
          <cell r="AL47">
            <v>62989</v>
          </cell>
          <cell r="AM47">
            <v>69047</v>
          </cell>
        </row>
        <row r="48">
          <cell r="AB48">
            <v>5840</v>
          </cell>
          <cell r="AC48">
            <v>2229</v>
          </cell>
          <cell r="AD48">
            <v>1298</v>
          </cell>
          <cell r="AE48">
            <v>1524</v>
          </cell>
          <cell r="AF48">
            <v>1100</v>
          </cell>
          <cell r="AG48">
            <v>1693</v>
          </cell>
          <cell r="AH48">
            <v>2906</v>
          </cell>
          <cell r="AI48">
            <v>3611</v>
          </cell>
          <cell r="AJ48">
            <v>1439</v>
          </cell>
          <cell r="AK48">
            <v>1566</v>
          </cell>
          <cell r="AL48">
            <v>1467</v>
          </cell>
          <cell r="AM48">
            <v>748</v>
          </cell>
        </row>
        <row r="49">
          <cell r="AB49">
            <v>2230</v>
          </cell>
          <cell r="AC49">
            <v>4567</v>
          </cell>
          <cell r="AD49">
            <v>5505</v>
          </cell>
          <cell r="AE49">
            <v>2832</v>
          </cell>
          <cell r="AF49">
            <v>4460</v>
          </cell>
          <cell r="AG49">
            <v>4248</v>
          </cell>
          <cell r="AH49">
            <v>3982</v>
          </cell>
          <cell r="AI49">
            <v>9877</v>
          </cell>
          <cell r="AJ49">
            <v>8354</v>
          </cell>
          <cell r="AK49">
            <v>5204</v>
          </cell>
          <cell r="AL49">
            <v>4567</v>
          </cell>
          <cell r="AM49">
            <v>3044</v>
          </cell>
        </row>
        <row r="50">
          <cell r="AB50">
            <v>12737</v>
          </cell>
          <cell r="AC50">
            <v>15905</v>
          </cell>
          <cell r="AD50">
            <v>25567</v>
          </cell>
          <cell r="AE50">
            <v>13172</v>
          </cell>
          <cell r="AF50">
            <v>15160</v>
          </cell>
          <cell r="AG50">
            <v>16247</v>
          </cell>
          <cell r="AH50">
            <v>22149</v>
          </cell>
          <cell r="AI50">
            <v>36750</v>
          </cell>
          <cell r="AJ50">
            <v>28518</v>
          </cell>
          <cell r="AK50">
            <v>19695</v>
          </cell>
          <cell r="AL50">
            <v>26405</v>
          </cell>
          <cell r="AM50">
            <v>18546</v>
          </cell>
        </row>
        <row r="51">
          <cell r="AB51">
            <v>13367</v>
          </cell>
          <cell r="AC51">
            <v>26665</v>
          </cell>
          <cell r="AD51">
            <v>31880</v>
          </cell>
          <cell r="AE51">
            <v>22865</v>
          </cell>
          <cell r="AF51">
            <v>21276</v>
          </cell>
          <cell r="AG51">
            <v>29601</v>
          </cell>
          <cell r="AH51">
            <v>24316</v>
          </cell>
          <cell r="AI51">
            <v>33953</v>
          </cell>
          <cell r="AJ51">
            <v>27666</v>
          </cell>
          <cell r="AK51">
            <v>25490</v>
          </cell>
          <cell r="AL51">
            <v>26613</v>
          </cell>
          <cell r="AM51">
            <v>16268</v>
          </cell>
        </row>
        <row r="52">
          <cell r="AB52">
            <v>3146</v>
          </cell>
          <cell r="AC52">
            <v>2948</v>
          </cell>
          <cell r="AD52">
            <v>3662</v>
          </cell>
          <cell r="AE52">
            <v>2009</v>
          </cell>
          <cell r="AF52">
            <v>1824</v>
          </cell>
          <cell r="AG52">
            <v>2551</v>
          </cell>
          <cell r="AH52">
            <v>2274</v>
          </cell>
          <cell r="AI52">
            <v>2908</v>
          </cell>
          <cell r="AJ52">
            <v>3953</v>
          </cell>
          <cell r="AK52">
            <v>3014</v>
          </cell>
          <cell r="AL52">
            <v>2974</v>
          </cell>
          <cell r="AM52">
            <v>2036</v>
          </cell>
        </row>
        <row r="53">
          <cell r="AB53">
            <v>28702</v>
          </cell>
          <cell r="AC53">
            <v>80777</v>
          </cell>
          <cell r="AD53">
            <v>69229</v>
          </cell>
          <cell r="AE53">
            <v>45793</v>
          </cell>
          <cell r="AF53">
            <v>20910</v>
          </cell>
          <cell r="AG53">
            <v>35507</v>
          </cell>
          <cell r="AH53">
            <v>22912</v>
          </cell>
          <cell r="AI53">
            <v>31566</v>
          </cell>
          <cell r="AJ53">
            <v>23774</v>
          </cell>
          <cell r="AK53">
            <v>30303</v>
          </cell>
          <cell r="AL53">
            <v>33598</v>
          </cell>
          <cell r="AM53">
            <v>47210</v>
          </cell>
        </row>
        <row r="54">
          <cell r="AB54">
            <v>2416</v>
          </cell>
          <cell r="AC54">
            <v>2752</v>
          </cell>
          <cell r="AD54">
            <v>2282</v>
          </cell>
          <cell r="AE54">
            <v>2416</v>
          </cell>
          <cell r="AF54">
            <v>2987</v>
          </cell>
          <cell r="AG54">
            <v>2919</v>
          </cell>
          <cell r="AH54">
            <v>3221</v>
          </cell>
          <cell r="AI54">
            <v>1678</v>
          </cell>
          <cell r="AJ54">
            <v>2181</v>
          </cell>
          <cell r="AK54">
            <v>1242</v>
          </cell>
          <cell r="AL54">
            <v>4362</v>
          </cell>
          <cell r="AM54">
            <v>2584</v>
          </cell>
        </row>
        <row r="55">
          <cell r="AB55">
            <v>44093</v>
          </cell>
          <cell r="AC55">
            <v>62778</v>
          </cell>
          <cell r="AD55">
            <v>86380</v>
          </cell>
          <cell r="AE55">
            <v>47126</v>
          </cell>
          <cell r="AF55">
            <v>39645</v>
          </cell>
          <cell r="AG55">
            <v>48642</v>
          </cell>
          <cell r="AH55">
            <v>27160</v>
          </cell>
          <cell r="AI55">
            <v>36494</v>
          </cell>
          <cell r="AJ55">
            <v>51101</v>
          </cell>
          <cell r="AK55">
            <v>31844</v>
          </cell>
          <cell r="AL55">
            <v>45458</v>
          </cell>
          <cell r="AM55">
            <v>48019</v>
          </cell>
        </row>
        <row r="56">
          <cell r="AB56">
            <v>23491</v>
          </cell>
          <cell r="AC56">
            <v>21099</v>
          </cell>
          <cell r="AD56">
            <v>16104</v>
          </cell>
          <cell r="AE56">
            <v>18296</v>
          </cell>
          <cell r="AF56">
            <v>14695</v>
          </cell>
          <cell r="AG56">
            <v>16104</v>
          </cell>
          <cell r="AH56">
            <v>15971</v>
          </cell>
          <cell r="AI56">
            <v>20847</v>
          </cell>
          <cell r="AJ56">
            <v>12583</v>
          </cell>
          <cell r="AK56">
            <v>13991</v>
          </cell>
          <cell r="AL56">
            <v>17087</v>
          </cell>
          <cell r="AM56">
            <v>14523</v>
          </cell>
        </row>
        <row r="57">
          <cell r="AB57">
            <v>34262</v>
          </cell>
          <cell r="AC57">
            <v>42272</v>
          </cell>
          <cell r="AD57">
            <v>35780</v>
          </cell>
          <cell r="AE57">
            <v>30374</v>
          </cell>
          <cell r="AF57">
            <v>32325</v>
          </cell>
          <cell r="AG57">
            <v>36240</v>
          </cell>
          <cell r="AH57">
            <v>50503</v>
          </cell>
          <cell r="AI57">
            <v>46216</v>
          </cell>
          <cell r="AJ57">
            <v>40127</v>
          </cell>
          <cell r="AK57">
            <v>32966</v>
          </cell>
          <cell r="AL57">
            <v>39445</v>
          </cell>
          <cell r="AM57">
            <v>34930</v>
          </cell>
        </row>
        <row r="58">
          <cell r="AB58">
            <v>12360</v>
          </cell>
          <cell r="AC58">
            <v>17641</v>
          </cell>
          <cell r="AD58">
            <v>16232</v>
          </cell>
          <cell r="AE58">
            <v>8628</v>
          </cell>
          <cell r="AF58">
            <v>5569</v>
          </cell>
          <cell r="AG58">
            <v>9806</v>
          </cell>
          <cell r="AH58">
            <v>7735</v>
          </cell>
          <cell r="AI58">
            <v>14019</v>
          </cell>
          <cell r="AJ58">
            <v>8354</v>
          </cell>
          <cell r="AK58">
            <v>12805</v>
          </cell>
          <cell r="AL58">
            <v>11210</v>
          </cell>
          <cell r="AM58">
            <v>9592</v>
          </cell>
        </row>
        <row r="59">
          <cell r="AB59">
            <v>839</v>
          </cell>
          <cell r="AC59">
            <v>546</v>
          </cell>
          <cell r="AD59">
            <v>936</v>
          </cell>
          <cell r="AE59">
            <v>761</v>
          </cell>
          <cell r="AF59">
            <v>605</v>
          </cell>
          <cell r="AG59">
            <v>234</v>
          </cell>
          <cell r="AH59">
            <v>488</v>
          </cell>
          <cell r="AI59">
            <v>624</v>
          </cell>
          <cell r="AJ59">
            <v>468</v>
          </cell>
          <cell r="AK59">
            <v>878</v>
          </cell>
          <cell r="AL59">
            <v>858</v>
          </cell>
          <cell r="AM59">
            <v>644</v>
          </cell>
        </row>
        <row r="60">
          <cell r="AB60">
            <v>3608</v>
          </cell>
          <cell r="AC60">
            <v>4197</v>
          </cell>
          <cell r="AD60">
            <v>15089</v>
          </cell>
          <cell r="AE60">
            <v>7076</v>
          </cell>
          <cell r="AF60">
            <v>3469</v>
          </cell>
          <cell r="AG60">
            <v>4128</v>
          </cell>
          <cell r="AH60">
            <v>5030</v>
          </cell>
          <cell r="AI60">
            <v>3191</v>
          </cell>
          <cell r="AJ60">
            <v>3434</v>
          </cell>
          <cell r="AK60">
            <v>1492</v>
          </cell>
          <cell r="AL60">
            <v>3261</v>
          </cell>
          <cell r="AM60">
            <v>2185</v>
          </cell>
        </row>
        <row r="61">
          <cell r="AB61">
            <v>51750</v>
          </cell>
          <cell r="AC61">
            <v>50777</v>
          </cell>
          <cell r="AD61">
            <v>52476</v>
          </cell>
          <cell r="AE61">
            <v>56000</v>
          </cell>
          <cell r="AF61">
            <v>40218</v>
          </cell>
          <cell r="AG61">
            <v>51166</v>
          </cell>
          <cell r="AH61">
            <v>55645</v>
          </cell>
          <cell r="AI61">
            <v>65507</v>
          </cell>
          <cell r="AJ61">
            <v>46598</v>
          </cell>
          <cell r="AK61">
            <v>44084</v>
          </cell>
          <cell r="AL61">
            <v>54796</v>
          </cell>
          <cell r="AM61">
            <v>53822</v>
          </cell>
        </row>
        <row r="62">
          <cell r="AB62">
            <v>1634</v>
          </cell>
          <cell r="AC62">
            <v>1288</v>
          </cell>
          <cell r="AD62">
            <v>1602</v>
          </cell>
          <cell r="AE62">
            <v>880</v>
          </cell>
          <cell r="AF62">
            <v>1712</v>
          </cell>
          <cell r="AG62">
            <v>1728</v>
          </cell>
          <cell r="AH62">
            <v>1759</v>
          </cell>
          <cell r="AI62">
            <v>723</v>
          </cell>
          <cell r="AJ62">
            <v>1948</v>
          </cell>
          <cell r="AK62">
            <v>566</v>
          </cell>
          <cell r="AL62">
            <v>1288</v>
          </cell>
          <cell r="AM62">
            <v>1822</v>
          </cell>
        </row>
        <row r="63">
          <cell r="AB63">
            <v>15017</v>
          </cell>
          <cell r="AC63">
            <v>15400</v>
          </cell>
          <cell r="AD63">
            <v>20480</v>
          </cell>
          <cell r="AE63">
            <v>12173</v>
          </cell>
          <cell r="AF63">
            <v>15528</v>
          </cell>
          <cell r="AG63">
            <v>21614</v>
          </cell>
          <cell r="AH63">
            <v>16614</v>
          </cell>
          <cell r="AI63">
            <v>23324</v>
          </cell>
          <cell r="AJ63">
            <v>19569</v>
          </cell>
          <cell r="AK63">
            <v>15879</v>
          </cell>
          <cell r="AL63">
            <v>16806</v>
          </cell>
          <cell r="AM63">
            <v>14697</v>
          </cell>
        </row>
      </sheetData>
      <sheetData sheetId="18"/>
      <sheetData sheetId="19"/>
      <sheetData sheetId="20"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>
            <v>1010694</v>
          </cell>
          <cell r="C70">
            <v>1340946</v>
          </cell>
          <cell r="D70">
            <v>1169762</v>
          </cell>
          <cell r="E70">
            <v>1035136</v>
          </cell>
          <cell r="F70">
            <v>1219041</v>
          </cell>
          <cell r="G70">
            <v>866400</v>
          </cell>
          <cell r="H70">
            <v>1062048</v>
          </cell>
          <cell r="I70">
            <v>1016904</v>
          </cell>
          <cell r="J70">
            <v>776143</v>
          </cell>
          <cell r="K70">
            <v>588841</v>
          </cell>
          <cell r="L70">
            <v>769525</v>
          </cell>
          <cell r="M70">
            <v>1439478</v>
          </cell>
        </row>
        <row r="71">
          <cell r="B71">
            <v>4920</v>
          </cell>
          <cell r="C71">
            <v>3599</v>
          </cell>
          <cell r="D71">
            <v>8878</v>
          </cell>
          <cell r="E71">
            <v>3831</v>
          </cell>
          <cell r="F71">
            <v>7167</v>
          </cell>
          <cell r="G71">
            <v>63874</v>
          </cell>
          <cell r="H71">
            <v>4261</v>
          </cell>
          <cell r="I71">
            <v>8461</v>
          </cell>
          <cell r="J71">
            <v>10751</v>
          </cell>
          <cell r="K71">
            <v>5969</v>
          </cell>
          <cell r="L71">
            <v>4868</v>
          </cell>
          <cell r="M71">
            <v>5360</v>
          </cell>
        </row>
        <row r="72">
          <cell r="B72">
            <v>172806</v>
          </cell>
          <cell r="C72">
            <v>85493</v>
          </cell>
          <cell r="D72">
            <v>211751</v>
          </cell>
          <cell r="E72">
            <v>92373</v>
          </cell>
          <cell r="F72">
            <v>181682</v>
          </cell>
          <cell r="G72">
            <v>274361</v>
          </cell>
          <cell r="H72">
            <v>91410</v>
          </cell>
          <cell r="I72">
            <v>163217</v>
          </cell>
          <cell r="J72">
            <v>352550</v>
          </cell>
          <cell r="K72">
            <v>189736</v>
          </cell>
          <cell r="L72">
            <v>1030455</v>
          </cell>
          <cell r="M72">
            <v>324639</v>
          </cell>
        </row>
        <row r="73">
          <cell r="B73">
            <v>193145</v>
          </cell>
          <cell r="C73">
            <v>321263</v>
          </cell>
          <cell r="D73">
            <v>198610</v>
          </cell>
          <cell r="E73">
            <v>110880</v>
          </cell>
          <cell r="F73">
            <v>280345</v>
          </cell>
          <cell r="G73">
            <v>410756</v>
          </cell>
          <cell r="H73">
            <v>377663</v>
          </cell>
          <cell r="I73">
            <v>89264</v>
          </cell>
          <cell r="J73">
            <v>258539</v>
          </cell>
          <cell r="K73">
            <v>444042</v>
          </cell>
          <cell r="L73">
            <v>380187</v>
          </cell>
          <cell r="M73">
            <v>395157</v>
          </cell>
        </row>
        <row r="74">
          <cell r="B74">
            <v>22897</v>
          </cell>
          <cell r="C74">
            <v>20335</v>
          </cell>
          <cell r="D74">
            <v>32798</v>
          </cell>
          <cell r="E74">
            <v>17530</v>
          </cell>
          <cell r="F74">
            <v>97477</v>
          </cell>
          <cell r="G74">
            <v>34111</v>
          </cell>
          <cell r="H74">
            <v>44036</v>
          </cell>
          <cell r="I74">
            <v>13956</v>
          </cell>
          <cell r="J74">
            <v>24102</v>
          </cell>
          <cell r="K74">
            <v>26883</v>
          </cell>
          <cell r="L74">
            <v>18263</v>
          </cell>
          <cell r="M74">
            <v>8414</v>
          </cell>
        </row>
        <row r="75">
          <cell r="B75">
            <v>216507</v>
          </cell>
          <cell r="C75">
            <v>26747</v>
          </cell>
          <cell r="D75">
            <v>22069</v>
          </cell>
          <cell r="E75">
            <v>23772</v>
          </cell>
          <cell r="F75">
            <v>18994</v>
          </cell>
          <cell r="G75">
            <v>50470</v>
          </cell>
          <cell r="H75">
            <v>27088</v>
          </cell>
          <cell r="I75">
            <v>18842</v>
          </cell>
          <cell r="J75">
            <v>28092</v>
          </cell>
          <cell r="K75">
            <v>20484</v>
          </cell>
          <cell r="L75">
            <v>64519</v>
          </cell>
          <cell r="M75">
            <v>78333</v>
          </cell>
        </row>
        <row r="76">
          <cell r="B76">
            <v>30120</v>
          </cell>
          <cell r="C76">
            <v>14836</v>
          </cell>
          <cell r="D76">
            <v>5728</v>
          </cell>
          <cell r="E76">
            <v>31615</v>
          </cell>
          <cell r="F76">
            <v>12074</v>
          </cell>
          <cell r="G76">
            <v>23725</v>
          </cell>
          <cell r="H76">
            <v>22754</v>
          </cell>
          <cell r="I76">
            <v>19251</v>
          </cell>
          <cell r="J76">
            <v>29467</v>
          </cell>
          <cell r="K76">
            <v>15443</v>
          </cell>
          <cell r="L76">
            <v>16755</v>
          </cell>
          <cell r="M76">
            <v>15882</v>
          </cell>
        </row>
        <row r="77">
          <cell r="B77">
            <v>18045</v>
          </cell>
          <cell r="C77">
            <v>55865</v>
          </cell>
          <cell r="D77">
            <v>10867</v>
          </cell>
          <cell r="E77">
            <v>40629</v>
          </cell>
          <cell r="F77">
            <v>30041</v>
          </cell>
          <cell r="G77">
            <v>66869</v>
          </cell>
          <cell r="H77">
            <v>40325</v>
          </cell>
          <cell r="I77">
            <v>31339</v>
          </cell>
          <cell r="J77">
            <v>26174</v>
          </cell>
          <cell r="K77">
            <v>36420</v>
          </cell>
          <cell r="L77">
            <v>31520</v>
          </cell>
          <cell r="M77">
            <v>31686</v>
          </cell>
        </row>
        <row r="78">
          <cell r="B78">
            <v>67563</v>
          </cell>
          <cell r="C78">
            <v>80145</v>
          </cell>
          <cell r="D78">
            <v>68627</v>
          </cell>
          <cell r="E78">
            <v>49743</v>
          </cell>
          <cell r="F78">
            <v>97620</v>
          </cell>
          <cell r="G78">
            <v>177510</v>
          </cell>
          <cell r="H78">
            <v>48056</v>
          </cell>
          <cell r="I78">
            <v>116345</v>
          </cell>
          <cell r="J78">
            <v>58561</v>
          </cell>
          <cell r="K78">
            <v>42133</v>
          </cell>
          <cell r="L78">
            <v>81860</v>
          </cell>
          <cell r="M78">
            <v>73056</v>
          </cell>
        </row>
        <row r="79">
          <cell r="B79">
            <v>1665</v>
          </cell>
          <cell r="C79">
            <v>-113</v>
          </cell>
          <cell r="D79">
            <v>6619</v>
          </cell>
          <cell r="E79">
            <v>11017</v>
          </cell>
          <cell r="F79">
            <v>6398</v>
          </cell>
          <cell r="G79">
            <v>6401</v>
          </cell>
          <cell r="H79">
            <v>4086</v>
          </cell>
          <cell r="I79">
            <v>6339</v>
          </cell>
          <cell r="J79">
            <v>8585</v>
          </cell>
          <cell r="K79">
            <v>2940</v>
          </cell>
          <cell r="L79">
            <v>2717</v>
          </cell>
          <cell r="M79">
            <v>7356</v>
          </cell>
        </row>
        <row r="80">
          <cell r="B80">
            <v>255681</v>
          </cell>
          <cell r="C80">
            <v>54253</v>
          </cell>
          <cell r="D80">
            <v>14405</v>
          </cell>
          <cell r="E80">
            <v>133235</v>
          </cell>
          <cell r="F80">
            <v>60209</v>
          </cell>
          <cell r="G80">
            <v>41675</v>
          </cell>
          <cell r="H80">
            <v>44714</v>
          </cell>
          <cell r="I80">
            <v>12674</v>
          </cell>
          <cell r="J80">
            <v>241262</v>
          </cell>
          <cell r="K80">
            <v>53603</v>
          </cell>
          <cell r="L80">
            <v>127227</v>
          </cell>
          <cell r="M80">
            <v>222110</v>
          </cell>
        </row>
        <row r="81">
          <cell r="B81">
            <v>6126</v>
          </cell>
          <cell r="C81">
            <v>1057</v>
          </cell>
          <cell r="D81">
            <v>4434</v>
          </cell>
          <cell r="E81">
            <v>11203</v>
          </cell>
          <cell r="F81">
            <v>18535</v>
          </cell>
          <cell r="G81">
            <v>11938</v>
          </cell>
          <cell r="H81">
            <v>20277</v>
          </cell>
          <cell r="I81">
            <v>-28815</v>
          </cell>
          <cell r="J81">
            <v>23440</v>
          </cell>
          <cell r="K81">
            <v>80119</v>
          </cell>
          <cell r="L81">
            <v>51251</v>
          </cell>
          <cell r="M81">
            <v>85064</v>
          </cell>
        </row>
        <row r="82">
          <cell r="B82">
            <v>22553</v>
          </cell>
          <cell r="C82">
            <v>6085</v>
          </cell>
          <cell r="D82">
            <v>18688</v>
          </cell>
          <cell r="E82">
            <v>13349</v>
          </cell>
          <cell r="F82">
            <v>20447</v>
          </cell>
          <cell r="G82">
            <v>24512</v>
          </cell>
          <cell r="H82">
            <v>12900</v>
          </cell>
          <cell r="I82">
            <v>39555</v>
          </cell>
          <cell r="J82">
            <v>71327</v>
          </cell>
          <cell r="K82">
            <v>12741</v>
          </cell>
          <cell r="L82">
            <v>20872</v>
          </cell>
          <cell r="M82">
            <v>16832</v>
          </cell>
        </row>
        <row r="83">
          <cell r="B83">
            <v>37532</v>
          </cell>
          <cell r="C83">
            <v>79332</v>
          </cell>
          <cell r="D83">
            <v>74728</v>
          </cell>
          <cell r="E83">
            <v>62781</v>
          </cell>
          <cell r="F83">
            <v>71326</v>
          </cell>
          <cell r="G83">
            <v>46949</v>
          </cell>
          <cell r="H83">
            <v>55151</v>
          </cell>
          <cell r="I83">
            <v>79181</v>
          </cell>
          <cell r="J83">
            <v>31920</v>
          </cell>
          <cell r="K83">
            <v>35597</v>
          </cell>
          <cell r="L83">
            <v>46009</v>
          </cell>
          <cell r="M83">
            <v>37203</v>
          </cell>
        </row>
        <row r="84">
          <cell r="B84">
            <v>6968</v>
          </cell>
          <cell r="C84">
            <v>17393</v>
          </cell>
          <cell r="D84">
            <v>52619</v>
          </cell>
          <cell r="E84">
            <v>16770</v>
          </cell>
          <cell r="F84">
            <v>31036</v>
          </cell>
          <cell r="G84">
            <v>25875</v>
          </cell>
          <cell r="H84">
            <v>12423</v>
          </cell>
          <cell r="I84">
            <v>22317</v>
          </cell>
          <cell r="J84">
            <v>12205</v>
          </cell>
          <cell r="K84">
            <v>26390</v>
          </cell>
          <cell r="L84">
            <v>21824</v>
          </cell>
          <cell r="M84">
            <v>16508</v>
          </cell>
        </row>
        <row r="85">
          <cell r="B85">
            <v>10115</v>
          </cell>
          <cell r="C85">
            <v>5963</v>
          </cell>
          <cell r="D85">
            <v>8335</v>
          </cell>
          <cell r="E85">
            <v>5051</v>
          </cell>
          <cell r="F85">
            <v>10695</v>
          </cell>
          <cell r="G85">
            <v>27030</v>
          </cell>
          <cell r="H85">
            <v>11831</v>
          </cell>
          <cell r="I85">
            <v>13618</v>
          </cell>
          <cell r="J85">
            <v>19542</v>
          </cell>
          <cell r="K85">
            <v>15701</v>
          </cell>
          <cell r="L85">
            <v>9301</v>
          </cell>
          <cell r="M85">
            <v>5138</v>
          </cell>
        </row>
        <row r="86">
          <cell r="B86">
            <v>40451</v>
          </cell>
          <cell r="C86">
            <v>65522</v>
          </cell>
          <cell r="D86">
            <v>16410</v>
          </cell>
          <cell r="E86">
            <v>61650</v>
          </cell>
          <cell r="F86">
            <v>30356</v>
          </cell>
          <cell r="G86">
            <v>122845</v>
          </cell>
          <cell r="H86">
            <v>51434</v>
          </cell>
          <cell r="I86">
            <v>43495</v>
          </cell>
          <cell r="J86">
            <v>67140</v>
          </cell>
          <cell r="K86">
            <v>33623</v>
          </cell>
          <cell r="L86">
            <v>59411</v>
          </cell>
          <cell r="M86">
            <v>44703</v>
          </cell>
        </row>
        <row r="87">
          <cell r="B87">
            <v>35045</v>
          </cell>
          <cell r="C87">
            <v>18888</v>
          </cell>
          <cell r="D87">
            <v>11482</v>
          </cell>
          <cell r="E87">
            <v>32529</v>
          </cell>
          <cell r="F87">
            <v>32777</v>
          </cell>
          <cell r="G87">
            <v>36650</v>
          </cell>
          <cell r="H87">
            <v>19150</v>
          </cell>
          <cell r="I87">
            <v>23276</v>
          </cell>
          <cell r="J87">
            <v>28037</v>
          </cell>
          <cell r="K87">
            <v>24962</v>
          </cell>
          <cell r="L87">
            <v>39565</v>
          </cell>
          <cell r="M87">
            <v>52969</v>
          </cell>
        </row>
        <row r="88">
          <cell r="B88">
            <v>22072</v>
          </cell>
          <cell r="C88">
            <v>494647</v>
          </cell>
          <cell r="D88">
            <v>11035</v>
          </cell>
          <cell r="E88">
            <v>262542</v>
          </cell>
          <cell r="F88">
            <v>16965</v>
          </cell>
          <cell r="G88">
            <v>258138</v>
          </cell>
          <cell r="H88">
            <v>85733</v>
          </cell>
          <cell r="I88">
            <v>19337</v>
          </cell>
          <cell r="J88">
            <v>47419</v>
          </cell>
          <cell r="K88">
            <v>73006</v>
          </cell>
          <cell r="L88">
            <v>38134</v>
          </cell>
          <cell r="M88">
            <v>89902</v>
          </cell>
        </row>
        <row r="89">
          <cell r="B89">
            <v>25717</v>
          </cell>
          <cell r="C89">
            <v>22429</v>
          </cell>
          <cell r="D89">
            <v>17432</v>
          </cell>
          <cell r="E89">
            <v>34200</v>
          </cell>
          <cell r="F89">
            <v>19410</v>
          </cell>
          <cell r="G89">
            <v>28318</v>
          </cell>
          <cell r="H89">
            <v>-2239</v>
          </cell>
          <cell r="I89">
            <v>63174</v>
          </cell>
          <cell r="J89">
            <v>16851</v>
          </cell>
          <cell r="K89">
            <v>28924</v>
          </cell>
          <cell r="L89">
            <v>19939</v>
          </cell>
          <cell r="M89">
            <v>163765</v>
          </cell>
        </row>
        <row r="90">
          <cell r="B90">
            <v>221832</v>
          </cell>
          <cell r="C90">
            <v>337560</v>
          </cell>
          <cell r="D90">
            <v>248251</v>
          </cell>
          <cell r="E90">
            <v>227279</v>
          </cell>
          <cell r="F90">
            <v>229182</v>
          </cell>
          <cell r="G90">
            <v>231871</v>
          </cell>
          <cell r="H90">
            <v>405149</v>
          </cell>
          <cell r="I90">
            <v>253185</v>
          </cell>
          <cell r="J90">
            <v>486136</v>
          </cell>
          <cell r="K90">
            <v>354616</v>
          </cell>
          <cell r="L90">
            <v>261042</v>
          </cell>
          <cell r="M90">
            <v>402454</v>
          </cell>
        </row>
        <row r="91">
          <cell r="B91">
            <v>43741</v>
          </cell>
          <cell r="C91">
            <v>20098</v>
          </cell>
          <cell r="D91">
            <v>28219</v>
          </cell>
          <cell r="E91">
            <v>5631</v>
          </cell>
          <cell r="F91">
            <v>37339</v>
          </cell>
          <cell r="G91">
            <v>51454</v>
          </cell>
          <cell r="H91">
            <v>51798</v>
          </cell>
          <cell r="I91">
            <v>47429</v>
          </cell>
          <cell r="J91">
            <v>41241</v>
          </cell>
          <cell r="K91">
            <v>32253</v>
          </cell>
          <cell r="L91">
            <v>7790</v>
          </cell>
          <cell r="M91">
            <v>29239</v>
          </cell>
        </row>
        <row r="92">
          <cell r="B92">
            <v>6596</v>
          </cell>
          <cell r="C92">
            <v>23126</v>
          </cell>
          <cell r="D92">
            <v>3721</v>
          </cell>
          <cell r="E92">
            <v>3686</v>
          </cell>
          <cell r="F92">
            <v>5072</v>
          </cell>
          <cell r="G92">
            <v>16415</v>
          </cell>
          <cell r="H92">
            <v>19659</v>
          </cell>
          <cell r="I92">
            <v>15898</v>
          </cell>
          <cell r="J92">
            <v>27392</v>
          </cell>
          <cell r="K92">
            <v>3808</v>
          </cell>
          <cell r="L92">
            <v>5151</v>
          </cell>
          <cell r="M92">
            <v>11515</v>
          </cell>
        </row>
        <row r="93">
          <cell r="B93">
            <v>17513</v>
          </cell>
          <cell r="C93">
            <v>3319</v>
          </cell>
          <cell r="D93">
            <v>16138</v>
          </cell>
          <cell r="E93">
            <v>11483</v>
          </cell>
          <cell r="F93">
            <v>91191</v>
          </cell>
          <cell r="G93">
            <v>11274</v>
          </cell>
          <cell r="H93">
            <v>32454</v>
          </cell>
          <cell r="I93">
            <v>45150</v>
          </cell>
          <cell r="J93">
            <v>30709</v>
          </cell>
          <cell r="K93">
            <v>27811</v>
          </cell>
          <cell r="L93">
            <v>14018</v>
          </cell>
          <cell r="M93">
            <v>16650</v>
          </cell>
        </row>
        <row r="94">
          <cell r="B94">
            <v>147670</v>
          </cell>
          <cell r="C94">
            <v>53199</v>
          </cell>
          <cell r="D94">
            <v>81636</v>
          </cell>
          <cell r="E94">
            <v>74751</v>
          </cell>
          <cell r="F94">
            <v>48987</v>
          </cell>
          <cell r="G94">
            <v>61276</v>
          </cell>
          <cell r="H94">
            <v>74199</v>
          </cell>
          <cell r="I94">
            <v>66949</v>
          </cell>
          <cell r="J94">
            <v>85520</v>
          </cell>
          <cell r="K94">
            <v>75184</v>
          </cell>
          <cell r="L94">
            <v>78281</v>
          </cell>
          <cell r="M94">
            <v>58367</v>
          </cell>
        </row>
        <row r="95">
          <cell r="B95">
            <v>15480</v>
          </cell>
          <cell r="C95">
            <v>13585</v>
          </cell>
          <cell r="D95">
            <v>8802</v>
          </cell>
          <cell r="E95">
            <v>19793</v>
          </cell>
          <cell r="F95">
            <v>27665</v>
          </cell>
          <cell r="G95">
            <v>18279</v>
          </cell>
          <cell r="H95">
            <v>12626</v>
          </cell>
          <cell r="I95">
            <v>34148</v>
          </cell>
          <cell r="J95">
            <v>27495</v>
          </cell>
          <cell r="K95">
            <v>13139</v>
          </cell>
          <cell r="L95">
            <v>3976</v>
          </cell>
          <cell r="M95">
            <v>34170</v>
          </cell>
        </row>
        <row r="96">
          <cell r="B96">
            <v>15768</v>
          </cell>
          <cell r="C96">
            <v>6531</v>
          </cell>
          <cell r="D96">
            <v>18011</v>
          </cell>
          <cell r="E96">
            <v>10524</v>
          </cell>
          <cell r="F96">
            <v>9968</v>
          </cell>
          <cell r="G96">
            <v>19628</v>
          </cell>
          <cell r="H96">
            <v>13608</v>
          </cell>
          <cell r="I96">
            <v>14737</v>
          </cell>
          <cell r="J96">
            <v>15750</v>
          </cell>
          <cell r="K96">
            <v>10991</v>
          </cell>
          <cell r="L96">
            <v>11924</v>
          </cell>
          <cell r="M96">
            <v>23292</v>
          </cell>
        </row>
      </sheetData>
      <sheetData sheetId="21"/>
      <sheetData sheetId="22">
        <row r="4">
          <cell r="R4">
            <v>40022.845272095597</v>
          </cell>
          <cell r="S4">
            <v>29826.070119858177</v>
          </cell>
          <cell r="T4">
            <v>66691.334131793468</v>
          </cell>
          <cell r="U4">
            <v>52950.827654458946</v>
          </cell>
          <cell r="V4">
            <v>26326.585156368412</v>
          </cell>
          <cell r="W4">
            <v>63942.026117373644</v>
          </cell>
          <cell r="X4">
            <v>29822.04772334842</v>
          </cell>
          <cell r="Y4">
            <v>48542.281079763787</v>
          </cell>
          <cell r="Z4">
            <v>43502.218253036575</v>
          </cell>
          <cell r="AA4">
            <v>50581.636110211279</v>
          </cell>
          <cell r="AB4">
            <v>127803.60430455212</v>
          </cell>
          <cell r="AC4">
            <v>96718.524077139577</v>
          </cell>
        </row>
        <row r="5">
          <cell r="R5">
            <v>57323930.641257562</v>
          </cell>
          <cell r="S5">
            <v>59844562.000633813</v>
          </cell>
          <cell r="T5">
            <v>59632494.092652194</v>
          </cell>
          <cell r="U5">
            <v>62547757.527510844</v>
          </cell>
          <cell r="V5">
            <v>60796115.109366342</v>
          </cell>
          <cell r="W5">
            <v>58805191.58675544</v>
          </cell>
          <cell r="X5">
            <v>66876746.149821222</v>
          </cell>
          <cell r="Y5">
            <v>66092576.771818124</v>
          </cell>
          <cell r="Z5">
            <v>63904125.507931285</v>
          </cell>
          <cell r="AA5">
            <v>60193100.657801174</v>
          </cell>
          <cell r="AB5">
            <v>59978024.532006778</v>
          </cell>
          <cell r="AC5">
            <v>62761785.422444999</v>
          </cell>
        </row>
        <row r="6">
          <cell r="R6">
            <v>834205.2255193973</v>
          </cell>
          <cell r="S6">
            <v>841138.74886144139</v>
          </cell>
          <cell r="T6">
            <v>837333.74795616581</v>
          </cell>
          <cell r="U6">
            <v>901517.38095855084</v>
          </cell>
          <cell r="V6">
            <v>862529.08403072029</v>
          </cell>
          <cell r="W6">
            <v>937950.12922798772</v>
          </cell>
          <cell r="X6">
            <v>1022090.04367085</v>
          </cell>
          <cell r="Y6">
            <v>1051776.4098145261</v>
          </cell>
          <cell r="Z6">
            <v>977064.54904077179</v>
          </cell>
          <cell r="AA6">
            <v>878921.34815070929</v>
          </cell>
          <cell r="AB6">
            <v>876283.42798035103</v>
          </cell>
          <cell r="AC6">
            <v>892049.90478852822</v>
          </cell>
        </row>
        <row r="7">
          <cell r="R7">
            <v>4275502.0116761392</v>
          </cell>
          <cell r="S7">
            <v>4468831.6414277786</v>
          </cell>
          <cell r="T7">
            <v>4547740.5184143661</v>
          </cell>
          <cell r="U7">
            <v>4663367.9714240469</v>
          </cell>
          <cell r="V7">
            <v>4612824.027185089</v>
          </cell>
          <cell r="W7">
            <v>4725581.4596184259</v>
          </cell>
          <cell r="X7">
            <v>5198228.2016346948</v>
          </cell>
          <cell r="Y7">
            <v>5560234.5068602432</v>
          </cell>
          <cell r="Z7">
            <v>5372389.1901581828</v>
          </cell>
          <cell r="AA7">
            <v>4697494.9394585621</v>
          </cell>
          <cell r="AB7">
            <v>5596714.8796143122</v>
          </cell>
          <cell r="AC7">
            <v>4862940.6525281649</v>
          </cell>
        </row>
        <row r="8">
          <cell r="R8">
            <v>8133792.7115193531</v>
          </cell>
          <cell r="S8">
            <v>8621122.8907092512</v>
          </cell>
          <cell r="T8">
            <v>8416143.3218271099</v>
          </cell>
          <cell r="U8">
            <v>8559783.6883460619</v>
          </cell>
          <cell r="V8">
            <v>8531873.6348635107</v>
          </cell>
          <cell r="W8">
            <v>8547568.3538852371</v>
          </cell>
          <cell r="X8">
            <v>9585094.0029845983</v>
          </cell>
          <cell r="Y8">
            <v>9570283.3960504346</v>
          </cell>
          <cell r="Z8">
            <v>9123315.0356259104</v>
          </cell>
          <cell r="AA8">
            <v>8740059.3877266236</v>
          </cell>
          <cell r="AB8">
            <v>8594249.6780550405</v>
          </cell>
          <cell r="AC8">
            <v>8674243.8984068707</v>
          </cell>
        </row>
        <row r="9">
          <cell r="R9">
            <v>1813076.0597150989</v>
          </cell>
          <cell r="S9">
            <v>1867520.4724298003</v>
          </cell>
          <cell r="T9">
            <v>1886946.6844849216</v>
          </cell>
          <cell r="U9">
            <v>2039967.1253773412</v>
          </cell>
          <cell r="V9">
            <v>2102522.9850474913</v>
          </cell>
          <cell r="W9">
            <v>2009392.2363328862</v>
          </cell>
          <cell r="X9">
            <v>2277273.4872509516</v>
          </cell>
          <cell r="Y9">
            <v>2429017.0012240373</v>
          </cell>
          <cell r="Z9">
            <v>2212051.4936429756</v>
          </cell>
          <cell r="AA9">
            <v>2148937.0990321343</v>
          </cell>
          <cell r="AB9">
            <v>2196359.4287144048</v>
          </cell>
          <cell r="AC9">
            <v>2173755.9267479572</v>
          </cell>
        </row>
        <row r="10">
          <cell r="R10">
            <v>2156539.0596959936</v>
          </cell>
          <cell r="S10">
            <v>2022051.1798830768</v>
          </cell>
          <cell r="T10">
            <v>1948726.5332754022</v>
          </cell>
          <cell r="U10">
            <v>2004423.9349648263</v>
          </cell>
          <cell r="V10">
            <v>2017431.6079732643</v>
          </cell>
          <cell r="W10">
            <v>1955384.8923365311</v>
          </cell>
          <cell r="X10">
            <v>2137666.1962996782</v>
          </cell>
          <cell r="Y10">
            <v>2290555.807613024</v>
          </cell>
          <cell r="Z10">
            <v>2241947.6365305576</v>
          </cell>
          <cell r="AA10">
            <v>2136140.9316063453</v>
          </cell>
          <cell r="AB10">
            <v>2146976.7778319772</v>
          </cell>
          <cell r="AC10">
            <v>2164955.4419893236</v>
          </cell>
        </row>
        <row r="11">
          <cell r="R11">
            <v>2567341.7139898585</v>
          </cell>
          <cell r="S11">
            <v>2589738.7987662614</v>
          </cell>
          <cell r="T11">
            <v>2630626.3827951388</v>
          </cell>
          <cell r="U11">
            <v>2726454.909991527</v>
          </cell>
          <cell r="V11">
            <v>2636856.9687205865</v>
          </cell>
          <cell r="W11">
            <v>2634559.5116565516</v>
          </cell>
          <cell r="X11">
            <v>3026300.3253067872</v>
          </cell>
          <cell r="Y11">
            <v>3089063.4661428621</v>
          </cell>
          <cell r="Z11">
            <v>2997168.5262925834</v>
          </cell>
          <cell r="AA11">
            <v>2575665.4744074689</v>
          </cell>
          <cell r="AB11">
            <v>2562757.1661682813</v>
          </cell>
          <cell r="AC11">
            <v>2700576.7557620895</v>
          </cell>
        </row>
        <row r="12">
          <cell r="R12">
            <v>1583379.6345727113</v>
          </cell>
          <cell r="S12">
            <v>1655871.3716266993</v>
          </cell>
          <cell r="T12">
            <v>1603058.1256469616</v>
          </cell>
          <cell r="U12">
            <v>1680140.3087123809</v>
          </cell>
          <cell r="V12">
            <v>1668207.5418414231</v>
          </cell>
          <cell r="W12">
            <v>1671364.063498551</v>
          </cell>
          <cell r="X12">
            <v>1933507.8529886159</v>
          </cell>
          <cell r="Y12">
            <v>2060762.6857213422</v>
          </cell>
          <cell r="Z12">
            <v>1941630.3770107885</v>
          </cell>
          <cell r="AA12">
            <v>1696061.5650331751</v>
          </cell>
          <cell r="AB12">
            <v>1668828.1404342907</v>
          </cell>
          <cell r="AC12">
            <v>1607648.3329130616</v>
          </cell>
        </row>
        <row r="13">
          <cell r="R13">
            <v>5204945.4910058621</v>
          </cell>
          <cell r="S13">
            <v>5289003.8120257026</v>
          </cell>
          <cell r="T13">
            <v>5227183.8777871747</v>
          </cell>
          <cell r="U13">
            <v>5317861.1800930211</v>
          </cell>
          <cell r="V13">
            <v>5395403.7459639469</v>
          </cell>
          <cell r="W13">
            <v>5270689.3050627941</v>
          </cell>
          <cell r="X13">
            <v>5881414.3619736657</v>
          </cell>
          <cell r="Y13">
            <v>6413403.2408592096</v>
          </cell>
          <cell r="Z13">
            <v>6038009.0201571304</v>
          </cell>
          <cell r="AA13">
            <v>5687634.1228987342</v>
          </cell>
          <cell r="AB13">
            <v>5699642.4482667213</v>
          </cell>
          <cell r="AC13">
            <v>5804499.3939060327</v>
          </cell>
        </row>
        <row r="14">
          <cell r="R14">
            <v>283172.77915975323</v>
          </cell>
          <cell r="S14">
            <v>295857.58680738806</v>
          </cell>
          <cell r="T14">
            <v>299954.22742042108</v>
          </cell>
          <cell r="U14">
            <v>318114.99466056679</v>
          </cell>
          <cell r="V14">
            <v>298801.6074583088</v>
          </cell>
          <cell r="W14">
            <v>309832.40356431191</v>
          </cell>
          <cell r="X14">
            <v>393924.26915938983</v>
          </cell>
          <cell r="Y14">
            <v>382611.47017252469</v>
          </cell>
          <cell r="Z14">
            <v>377587.69847177411</v>
          </cell>
          <cell r="AA14">
            <v>328590.27578999387</v>
          </cell>
          <cell r="AB14">
            <v>315337.23512371856</v>
          </cell>
          <cell r="AC14">
            <v>333815.45221184928</v>
          </cell>
        </row>
        <row r="15">
          <cell r="R15">
            <v>13802779.475595605</v>
          </cell>
          <cell r="S15">
            <v>13805220.244366677</v>
          </cell>
          <cell r="T15">
            <v>13692659.575222081</v>
          </cell>
          <cell r="U15">
            <v>14138648.248246141</v>
          </cell>
          <cell r="V15">
            <v>13711165.485672535</v>
          </cell>
          <cell r="W15">
            <v>13493389.025476368</v>
          </cell>
          <cell r="X15">
            <v>15310482.991917558</v>
          </cell>
          <cell r="Y15">
            <v>16109360.086534804</v>
          </cell>
          <cell r="Z15">
            <v>15415355.206835601</v>
          </cell>
          <cell r="AA15">
            <v>14723480.151230529</v>
          </cell>
          <cell r="AB15">
            <v>13878369.82253952</v>
          </cell>
          <cell r="AC15">
            <v>14635689.686362589</v>
          </cell>
        </row>
        <row r="16">
          <cell r="R16">
            <v>1384828.5339460257</v>
          </cell>
          <cell r="S16">
            <v>1442067.0732077588</v>
          </cell>
          <cell r="T16">
            <v>1404056.9521307603</v>
          </cell>
          <cell r="U16">
            <v>1510749.8115990781</v>
          </cell>
          <cell r="V16">
            <v>1402627.5984472989</v>
          </cell>
          <cell r="W16">
            <v>1407673.2920574925</v>
          </cell>
          <cell r="X16">
            <v>1653737.9578001231</v>
          </cell>
          <cell r="Y16">
            <v>1786098.3722434924</v>
          </cell>
          <cell r="Z16">
            <v>1592358.4592196087</v>
          </cell>
          <cell r="AA16">
            <v>1623725.1175774124</v>
          </cell>
          <cell r="AB16">
            <v>1474079.6665171939</v>
          </cell>
          <cell r="AC16">
            <v>1573957.1652537538</v>
          </cell>
        </row>
        <row r="17">
          <cell r="R17">
            <v>1872619.8471271931</v>
          </cell>
          <cell r="S17">
            <v>1939577.0085544316</v>
          </cell>
          <cell r="T17">
            <v>1918202.0753420403</v>
          </cell>
          <cell r="U17">
            <v>2073528.4101681465</v>
          </cell>
          <cell r="V17">
            <v>1974275.4613091655</v>
          </cell>
          <cell r="W17">
            <v>2010409.3138941508</v>
          </cell>
          <cell r="X17">
            <v>2335094.183890013</v>
          </cell>
          <cell r="Y17">
            <v>2568856.7365777292</v>
          </cell>
          <cell r="Z17">
            <v>2245956.9731842554</v>
          </cell>
          <cell r="AA17">
            <v>1985925.2662245391</v>
          </cell>
          <cell r="AB17">
            <v>2004681.8506270996</v>
          </cell>
          <cell r="AC17">
            <v>1972822.8731012382</v>
          </cell>
        </row>
        <row r="18">
          <cell r="R18">
            <v>3839581.043157211</v>
          </cell>
          <cell r="S18">
            <v>3962420.7730548913</v>
          </cell>
          <cell r="T18">
            <v>3964731.2535858955</v>
          </cell>
          <cell r="U18">
            <v>4001350.8900229917</v>
          </cell>
          <cell r="V18">
            <v>3940840.0673225098</v>
          </cell>
          <cell r="W18">
            <v>3752189.789979334</v>
          </cell>
          <cell r="X18">
            <v>4440830.317654971</v>
          </cell>
          <cell r="Y18">
            <v>4547134.6249427982</v>
          </cell>
          <cell r="Z18">
            <v>4335692.1712687323</v>
          </cell>
          <cell r="AA18">
            <v>4120528.3340182849</v>
          </cell>
          <cell r="AB18">
            <v>3942306.0556676006</v>
          </cell>
          <cell r="AC18">
            <v>3994944.6793247885</v>
          </cell>
        </row>
        <row r="19">
          <cell r="R19">
            <v>1618592.9950312693</v>
          </cell>
          <cell r="S19">
            <v>1670771.7954662873</v>
          </cell>
          <cell r="T19">
            <v>1644268.7895522178</v>
          </cell>
          <cell r="U19">
            <v>1700956.0711982695</v>
          </cell>
          <cell r="V19">
            <v>1601224.316066473</v>
          </cell>
          <cell r="W19">
            <v>1613850.1199214011</v>
          </cell>
          <cell r="X19">
            <v>1928304.0986666789</v>
          </cell>
          <cell r="Y19">
            <v>2040860.3891016776</v>
          </cell>
          <cell r="Z19">
            <v>1912978.5850159659</v>
          </cell>
          <cell r="AA19">
            <v>1778897.7876333341</v>
          </cell>
          <cell r="AB19">
            <v>1662219.864569945</v>
          </cell>
          <cell r="AC19">
            <v>1616265.1877764761</v>
          </cell>
        </row>
        <row r="20">
          <cell r="R20">
            <v>1029355.1979250202</v>
          </cell>
          <cell r="S20">
            <v>1037245.5677024582</v>
          </cell>
          <cell r="T20">
            <v>1046091.9918300646</v>
          </cell>
          <cell r="U20">
            <v>1036305.7786006726</v>
          </cell>
          <cell r="V20">
            <v>980193.56617799215</v>
          </cell>
          <cell r="W20">
            <v>1051020.4859535911</v>
          </cell>
          <cell r="X20">
            <v>1197056.8190349657</v>
          </cell>
          <cell r="Y20">
            <v>1250595.5790619028</v>
          </cell>
          <cell r="Z20">
            <v>1145514.3558516973</v>
          </cell>
          <cell r="AA20">
            <v>1049425.9766002288</v>
          </cell>
          <cell r="AB20">
            <v>985865.27784639923</v>
          </cell>
          <cell r="AC20">
            <v>1071089.4034150071</v>
          </cell>
        </row>
        <row r="21">
          <cell r="R21">
            <v>5163950.3899889765</v>
          </cell>
          <cell r="S21">
            <v>5434590.6855179165</v>
          </cell>
          <cell r="T21">
            <v>5388310.4760368923</v>
          </cell>
          <cell r="U21">
            <v>5766894.1932834275</v>
          </cell>
          <cell r="V21">
            <v>5189627.3994288761</v>
          </cell>
          <cell r="W21">
            <v>5327872.1579541788</v>
          </cell>
          <cell r="X21">
            <v>5946662.3764747232</v>
          </cell>
          <cell r="Y21">
            <v>5747675.4257713538</v>
          </cell>
          <cell r="Z21">
            <v>5897802.8556452524</v>
          </cell>
          <cell r="AA21">
            <v>5765270.4531915952</v>
          </cell>
          <cell r="AB21">
            <v>5422275.3554296494</v>
          </cell>
          <cell r="AC21">
            <v>5573288.231277152</v>
          </cell>
        </row>
        <row r="22">
          <cell r="R22">
            <v>1458545.2320802922</v>
          </cell>
          <cell r="S22">
            <v>1493637.6955898183</v>
          </cell>
          <cell r="T22">
            <v>1415295.519407361</v>
          </cell>
          <cell r="U22">
            <v>1592200.3129903665</v>
          </cell>
          <cell r="V22">
            <v>1414964.5005443911</v>
          </cell>
          <cell r="W22">
            <v>1435993.187962933</v>
          </cell>
          <cell r="X22">
            <v>1596772.5567931167</v>
          </cell>
          <cell r="Y22">
            <v>1584729.5792351607</v>
          </cell>
          <cell r="Z22">
            <v>1625228.9444132475</v>
          </cell>
          <cell r="AA22">
            <v>1595423.8481628483</v>
          </cell>
          <cell r="AB22">
            <v>1491710.2465660512</v>
          </cell>
          <cell r="AC22">
            <v>1560078.3762544182</v>
          </cell>
        </row>
        <row r="23">
          <cell r="R23">
            <v>7123290.9012038698</v>
          </cell>
          <cell r="S23">
            <v>7871034.6167296525</v>
          </cell>
          <cell r="T23">
            <v>6977438.5132102221</v>
          </cell>
          <cell r="U23">
            <v>7534328.2623322858</v>
          </cell>
          <cell r="V23">
            <v>6954310.6472075665</v>
          </cell>
          <cell r="W23">
            <v>7188421.1852932917</v>
          </cell>
          <cell r="X23">
            <v>8261851.3438286204</v>
          </cell>
          <cell r="Y23">
            <v>7976954.1111520445</v>
          </cell>
          <cell r="Z23">
            <v>8034183.5267774994</v>
          </cell>
          <cell r="AA23">
            <v>7805266.9186462117</v>
          </cell>
          <cell r="AB23">
            <v>7373802.7772608828</v>
          </cell>
          <cell r="AC23">
            <v>7775257.1963578546</v>
          </cell>
        </row>
        <row r="24">
          <cell r="R24">
            <v>1553902.9317774524</v>
          </cell>
          <cell r="S24">
            <v>1637043.3901576337</v>
          </cell>
          <cell r="T24">
            <v>1523088.8518762861</v>
          </cell>
          <cell r="U24">
            <v>1729008.189186333</v>
          </cell>
          <cell r="V24">
            <v>1568626.3988595873</v>
          </cell>
          <cell r="W24">
            <v>1553673.4154222498</v>
          </cell>
          <cell r="X24">
            <v>1780956.2213815369</v>
          </cell>
          <cell r="Y24">
            <v>1859401.3073164143</v>
          </cell>
          <cell r="Z24">
            <v>1776573.4010382036</v>
          </cell>
          <cell r="AA24">
            <v>1747085.1836021431</v>
          </cell>
          <cell r="AB24">
            <v>1630030.7850893633</v>
          </cell>
          <cell r="AC24">
            <v>1794639.9242927919</v>
          </cell>
        </row>
        <row r="25">
          <cell r="R25">
            <v>12285308.683808759</v>
          </cell>
          <cell r="S25">
            <v>12981230.911348913</v>
          </cell>
          <cell r="T25">
            <v>12543035.965707574</v>
          </cell>
          <cell r="U25">
            <v>13198049.215519443</v>
          </cell>
          <cell r="V25">
            <v>12944427.284774175</v>
          </cell>
          <cell r="W25">
            <v>12417642.770627214</v>
          </cell>
          <cell r="X25">
            <v>13858024.105061667</v>
          </cell>
          <cell r="Y25">
            <v>13509654.007800573</v>
          </cell>
          <cell r="Z25">
            <v>14046857.280903369</v>
          </cell>
          <cell r="AA25">
            <v>13710875.987125954</v>
          </cell>
          <cell r="AB25">
            <v>12984848.02274546</v>
          </cell>
          <cell r="AC25">
            <v>13686335.764576897</v>
          </cell>
        </row>
        <row r="26">
          <cell r="R26">
            <v>1835847.6445567908</v>
          </cell>
          <cell r="S26">
            <v>1871339.2103442382</v>
          </cell>
          <cell r="T26">
            <v>1800326.5034371184</v>
          </cell>
          <cell r="U26">
            <v>1858835.2174182853</v>
          </cell>
          <cell r="V26">
            <v>1818122.8518788805</v>
          </cell>
          <cell r="W26">
            <v>1835852.3309276761</v>
          </cell>
          <cell r="X26">
            <v>2134951.9618563307</v>
          </cell>
          <cell r="Y26">
            <v>2158784.7354904092</v>
          </cell>
          <cell r="Z26">
            <v>2090964.900682888</v>
          </cell>
          <cell r="AA26">
            <v>1995087.5342584809</v>
          </cell>
          <cell r="AB26">
            <v>1880949.8543542188</v>
          </cell>
          <cell r="AC26">
            <v>1911997.2547946896</v>
          </cell>
        </row>
        <row r="27">
          <cell r="R27">
            <v>799758.3111108517</v>
          </cell>
          <cell r="S27">
            <v>807284.17183913826</v>
          </cell>
          <cell r="T27">
            <v>815656.60696872056</v>
          </cell>
          <cell r="U27">
            <v>809975.34173307393</v>
          </cell>
          <cell r="V27">
            <v>787935.56127565051</v>
          </cell>
          <cell r="W27">
            <v>775837.60578554508</v>
          </cell>
          <cell r="X27">
            <v>918987.46754408861</v>
          </cell>
          <cell r="Y27">
            <v>875824.24572315265</v>
          </cell>
          <cell r="Z27">
            <v>887354.75312169618</v>
          </cell>
          <cell r="AA27">
            <v>845836.55161701888</v>
          </cell>
          <cell r="AB27">
            <v>799530.24449192279</v>
          </cell>
          <cell r="AC27">
            <v>861249.13878914178</v>
          </cell>
        </row>
        <row r="28">
          <cell r="R28">
            <v>1193932.1177674436</v>
          </cell>
          <cell r="S28">
            <v>1228451.3641704815</v>
          </cell>
          <cell r="T28">
            <v>1163421.1221141834</v>
          </cell>
          <cell r="U28">
            <v>1212888.1939437094</v>
          </cell>
          <cell r="V28">
            <v>1190564.2100563291</v>
          </cell>
          <cell r="W28">
            <v>1196142.7376029184</v>
          </cell>
          <cell r="X28">
            <v>1365749.0547135777</v>
          </cell>
          <cell r="Y28">
            <v>1388182.6249743714</v>
          </cell>
          <cell r="Z28">
            <v>1327588.5661853976</v>
          </cell>
          <cell r="AA28">
            <v>1265730.9255636663</v>
          </cell>
          <cell r="AB28">
            <v>1249306.8949115602</v>
          </cell>
          <cell r="AC28">
            <v>1191012.1879963626</v>
          </cell>
        </row>
        <row r="29">
          <cell r="R29">
            <v>6138741.9824057957</v>
          </cell>
          <cell r="S29">
            <v>6104431.5884137731</v>
          </cell>
          <cell r="T29">
            <v>6004074.24752081</v>
          </cell>
          <cell r="U29">
            <v>6295117.4996573646</v>
          </cell>
          <cell r="V29">
            <v>6185449.6653796602</v>
          </cell>
          <cell r="W29">
            <v>5875416.0771390926</v>
          </cell>
          <cell r="X29">
            <v>6746988.9156318447</v>
          </cell>
          <cell r="Y29">
            <v>6695772.3136826567</v>
          </cell>
          <cell r="Z29">
            <v>6826330.5475113988</v>
          </cell>
          <cell r="AA29">
            <v>6576802.5883794194</v>
          </cell>
          <cell r="AB29">
            <v>6305509.1793360151</v>
          </cell>
          <cell r="AC29">
            <v>6268195.3949421737</v>
          </cell>
        </row>
        <row r="30">
          <cell r="R30">
            <v>927869.76444816601</v>
          </cell>
          <cell r="S30">
            <v>968832.7058000312</v>
          </cell>
          <cell r="T30">
            <v>960018.63616379141</v>
          </cell>
          <cell r="U30">
            <v>1020570.0348047309</v>
          </cell>
          <cell r="V30">
            <v>1000965.8114899165</v>
          </cell>
          <cell r="W30">
            <v>1003405.6958519843</v>
          </cell>
          <cell r="X30">
            <v>1090474.1242749167</v>
          </cell>
          <cell r="Y30">
            <v>1212965.3267112439</v>
          </cell>
          <cell r="Z30">
            <v>1113427.8837486804</v>
          </cell>
          <cell r="AA30">
            <v>1065235.7685536928</v>
          </cell>
          <cell r="AB30">
            <v>982536.12925069628</v>
          </cell>
          <cell r="AC30">
            <v>1074128.1189021494</v>
          </cell>
        </row>
        <row r="31">
          <cell r="R31">
            <v>1166228.5003446459</v>
          </cell>
          <cell r="S31">
            <v>1205261.1219872385</v>
          </cell>
          <cell r="T31">
            <v>1200458.3726439199</v>
          </cell>
          <cell r="U31">
            <v>1291419.9195139767</v>
          </cell>
          <cell r="V31">
            <v>1248292.5417188394</v>
          </cell>
          <cell r="W31">
            <v>1228316.8582793043</v>
          </cell>
          <cell r="X31">
            <v>1434973.1924815257</v>
          </cell>
          <cell r="Y31">
            <v>1441351.2335336579</v>
          </cell>
          <cell r="Z31">
            <v>1402903.9170712945</v>
          </cell>
          <cell r="AA31">
            <v>1255691.5074116078</v>
          </cell>
          <cell r="AB31">
            <v>1265881.5575772719</v>
          </cell>
          <cell r="AC31">
            <v>1292571.2774367183</v>
          </cell>
        </row>
      </sheetData>
      <sheetData sheetId="23">
        <row r="4">
          <cell r="R4"/>
          <cell r="S4"/>
          <cell r="T4"/>
          <cell r="U4"/>
          <cell r="V4"/>
          <cell r="W4"/>
          <cell r="X4"/>
          <cell r="Y4"/>
          <cell r="Z4"/>
          <cell r="AA4"/>
          <cell r="AB4"/>
          <cell r="AC4"/>
        </row>
        <row r="5">
          <cell r="R5">
            <v>52714926.641257562</v>
          </cell>
          <cell r="S5">
            <v>54851462.000633813</v>
          </cell>
          <cell r="T5">
            <v>54790283.092652194</v>
          </cell>
          <cell r="U5">
            <v>57746945.527510844</v>
          </cell>
          <cell r="V5">
            <v>55873292.109366342</v>
          </cell>
          <cell r="W5">
            <v>54221541.58675544</v>
          </cell>
          <cell r="X5">
            <v>62125459.149821222</v>
          </cell>
          <cell r="Y5">
            <v>61301197.771818124</v>
          </cell>
          <cell r="Z5">
            <v>59345150.507931285</v>
          </cell>
          <cell r="AA5">
            <v>55820167.657801174</v>
          </cell>
          <cell r="AB5">
            <v>55416897.532006778</v>
          </cell>
          <cell r="AC5">
            <v>57480864.422444999</v>
          </cell>
        </row>
        <row r="6">
          <cell r="R6">
            <v>739739.2255193973</v>
          </cell>
          <cell r="S6">
            <v>747976.74886144139</v>
          </cell>
          <cell r="T6">
            <v>738465.74795616581</v>
          </cell>
          <cell r="U6">
            <v>807674.38095855084</v>
          </cell>
          <cell r="V6">
            <v>765239.08403072029</v>
          </cell>
          <cell r="W6">
            <v>783326.12922798772</v>
          </cell>
          <cell r="X6">
            <v>925875.04367084999</v>
          </cell>
          <cell r="Y6">
            <v>950699.40981452609</v>
          </cell>
          <cell r="Z6">
            <v>873427.54904077179</v>
          </cell>
          <cell r="AA6">
            <v>780354.34815070929</v>
          </cell>
          <cell r="AB6">
            <v>778589.42798035103</v>
          </cell>
          <cell r="AC6">
            <v>793652.90478852822</v>
          </cell>
        </row>
        <row r="7">
          <cell r="R7">
            <v>3581921.0116761392</v>
          </cell>
          <cell r="S7">
            <v>3858018.6414277786</v>
          </cell>
          <cell r="T7">
            <v>3814795.5184143661</v>
          </cell>
          <cell r="U7">
            <v>4006415.9714240469</v>
          </cell>
          <cell r="V7">
            <v>3909668.027185089</v>
          </cell>
          <cell r="W7">
            <v>3902058.4596184259</v>
          </cell>
          <cell r="X7">
            <v>4583889.2016346948</v>
          </cell>
          <cell r="Y7">
            <v>4810670.5068602432</v>
          </cell>
          <cell r="Z7">
            <v>4454861.1901581828</v>
          </cell>
          <cell r="AA7">
            <v>3951808.9394585621</v>
          </cell>
          <cell r="AB7">
            <v>4009564.8796143122</v>
          </cell>
          <cell r="AC7">
            <v>3981826.65252815</v>
          </cell>
        </row>
        <row r="8">
          <cell r="R8">
            <v>7334683.7115193531</v>
          </cell>
          <cell r="S8">
            <v>7692304.8907092512</v>
          </cell>
          <cell r="T8">
            <v>7604042.3218271099</v>
          </cell>
          <cell r="U8">
            <v>7817718.6883460619</v>
          </cell>
          <cell r="V8">
            <v>7631347.6348635107</v>
          </cell>
          <cell r="W8">
            <v>7517756.3538852371</v>
          </cell>
          <cell r="X8">
            <v>8585162.0029845983</v>
          </cell>
          <cell r="Y8">
            <v>8851718.3960504346</v>
          </cell>
          <cell r="Z8">
            <v>8235896.0356259104</v>
          </cell>
          <cell r="AA8">
            <v>7661221.3877266236</v>
          </cell>
          <cell r="AB8">
            <v>7577817.6780550405</v>
          </cell>
          <cell r="AC8">
            <v>7642057.8984068558</v>
          </cell>
        </row>
        <row r="9">
          <cell r="R9">
            <v>1642496.0597150989</v>
          </cell>
          <cell r="S9">
            <v>1700168.4724298003</v>
          </cell>
          <cell r="T9">
            <v>1704788.6844849216</v>
          </cell>
          <cell r="U9">
            <v>1874521.1253773412</v>
          </cell>
          <cell r="V9">
            <v>1856015.9850474913</v>
          </cell>
          <cell r="W9">
            <v>1826580.2363328862</v>
          </cell>
          <cell r="X9">
            <v>2072447.4872509516</v>
          </cell>
          <cell r="Y9">
            <v>2251041.0012240373</v>
          </cell>
          <cell r="Z9">
            <v>2027102.4936429756</v>
          </cell>
          <cell r="AA9">
            <v>1957787.0990321343</v>
          </cell>
          <cell r="AB9">
            <v>2010318.4287144048</v>
          </cell>
          <cell r="AC9">
            <v>2000291.9267479535</v>
          </cell>
        </row>
        <row r="10">
          <cell r="R10">
            <v>1766384.0596959936</v>
          </cell>
          <cell r="S10">
            <v>1822583.1798830768</v>
          </cell>
          <cell r="T10">
            <v>1751225.5332754022</v>
          </cell>
          <cell r="U10">
            <v>1809375.9349648263</v>
          </cell>
          <cell r="V10">
            <v>1824534.6079732643</v>
          </cell>
          <cell r="W10">
            <v>1729131.8923365311</v>
          </cell>
          <cell r="X10">
            <v>1935553.1962996782</v>
          </cell>
          <cell r="Y10">
            <v>2094416.807613024</v>
          </cell>
          <cell r="Z10">
            <v>2041288.6365305576</v>
          </cell>
          <cell r="AA10">
            <v>1944239.9316063453</v>
          </cell>
          <cell r="AB10">
            <v>1908484.7778319772</v>
          </cell>
          <cell r="AC10">
            <v>1910372.4419893236</v>
          </cell>
        </row>
        <row r="11">
          <cell r="R11">
            <v>2324201.7139898585</v>
          </cell>
          <cell r="S11">
            <v>2360622.7987662614</v>
          </cell>
          <cell r="T11">
            <v>2360332.3827951388</v>
          </cell>
          <cell r="U11">
            <v>2477896.909991527</v>
          </cell>
          <cell r="V11">
            <v>2415254.9687205865</v>
          </cell>
          <cell r="W11">
            <v>2388473.5116565516</v>
          </cell>
          <cell r="X11">
            <v>2795067.3253067872</v>
          </cell>
          <cell r="Y11">
            <v>2835399.4661428621</v>
          </cell>
          <cell r="Z11">
            <v>2749940.5262925834</v>
          </cell>
          <cell r="AA11">
            <v>2347204.4744074689</v>
          </cell>
          <cell r="AB11">
            <v>2321524.1661682813</v>
          </cell>
          <cell r="AC11">
            <v>2438288.7557620895</v>
          </cell>
        </row>
        <row r="12">
          <cell r="R12">
            <v>1395322.6345727113</v>
          </cell>
          <cell r="S12">
            <v>1431135.3716266993</v>
          </cell>
          <cell r="T12">
            <v>1422738.1256469616</v>
          </cell>
          <cell r="U12">
            <v>1469549.3087123809</v>
          </cell>
          <cell r="V12">
            <v>1469162.5418414231</v>
          </cell>
          <cell r="W12">
            <v>1431025.063498551</v>
          </cell>
          <cell r="X12">
            <v>1720221.8529886159</v>
          </cell>
          <cell r="Y12">
            <v>1853124.6857213422</v>
          </cell>
          <cell r="Z12">
            <v>1737391.3770107885</v>
          </cell>
          <cell r="AA12">
            <v>1481840.5650331751</v>
          </cell>
          <cell r="AB12">
            <v>1453449.1404342907</v>
          </cell>
          <cell r="AC12">
            <v>1402571.3329130579</v>
          </cell>
        </row>
        <row r="13">
          <cell r="R13">
            <v>4625744.4910058621</v>
          </cell>
          <cell r="S13">
            <v>4687978.8120257026</v>
          </cell>
          <cell r="T13">
            <v>4635008.8777871747</v>
          </cell>
          <cell r="U13">
            <v>4755844.1800930211</v>
          </cell>
          <cell r="V13">
            <v>4777579.7459639469</v>
          </cell>
          <cell r="W13">
            <v>4557130.3050627941</v>
          </cell>
          <cell r="X13">
            <v>5301045.3619736657</v>
          </cell>
          <cell r="Y13">
            <v>5759537.2408592096</v>
          </cell>
          <cell r="Z13">
            <v>5419891.0201571304</v>
          </cell>
          <cell r="AA13">
            <v>5098212.1228987342</v>
          </cell>
          <cell r="AB13">
            <v>5056257.4482667213</v>
          </cell>
          <cell r="AC13">
            <v>5179010.3939060476</v>
          </cell>
        </row>
        <row r="14">
          <cell r="R14">
            <v>247173.77915975323</v>
          </cell>
          <cell r="S14">
            <v>261596.58680738806</v>
          </cell>
          <cell r="T14">
            <v>259077.22742042108</v>
          </cell>
          <cell r="U14">
            <v>273042.99466056679</v>
          </cell>
          <cell r="V14">
            <v>258047.6074583088</v>
          </cell>
          <cell r="W14">
            <v>268246.40356431191</v>
          </cell>
          <cell r="X14">
            <v>354626.26915938983</v>
          </cell>
          <cell r="Y14">
            <v>340852.47017252469</v>
          </cell>
          <cell r="Z14">
            <v>332933.69847177411</v>
          </cell>
          <cell r="AA14">
            <v>288997.27578999387</v>
          </cell>
          <cell r="AB14">
            <v>276421.23512371856</v>
          </cell>
          <cell r="AC14">
            <v>290193.45221184881</v>
          </cell>
        </row>
        <row r="15">
          <cell r="R15">
            <v>12299520.475595605</v>
          </cell>
          <cell r="S15">
            <v>12496396.244366677</v>
          </cell>
          <cell r="T15">
            <v>12422009.575222081</v>
          </cell>
          <cell r="U15">
            <v>12751721.248246141</v>
          </cell>
          <cell r="V15">
            <v>12393170.485672535</v>
          </cell>
          <cell r="W15">
            <v>12183933.025476368</v>
          </cell>
          <cell r="X15">
            <v>14009220.991917558</v>
          </cell>
          <cell r="Y15">
            <v>14819243.086534804</v>
          </cell>
          <cell r="Z15">
            <v>13890956.206835601</v>
          </cell>
          <cell r="AA15">
            <v>13391827.151230529</v>
          </cell>
          <cell r="AB15">
            <v>12477026.82253952</v>
          </cell>
          <cell r="AC15">
            <v>13128706.686362589</v>
          </cell>
        </row>
        <row r="16">
          <cell r="R16">
            <v>1209970.5339460257</v>
          </cell>
          <cell r="S16">
            <v>1275553.0732077588</v>
          </cell>
          <cell r="T16">
            <v>1234754.9521307603</v>
          </cell>
          <cell r="U16">
            <v>1333792.8115990781</v>
          </cell>
          <cell r="V16">
            <v>1218057.5984472989</v>
          </cell>
          <cell r="W16">
            <v>1228546.2920574925</v>
          </cell>
          <cell r="X16">
            <v>1464302.9578001231</v>
          </cell>
          <cell r="Y16">
            <v>1644608.3722434924</v>
          </cell>
          <cell r="Z16">
            <v>1400487.4592196087</v>
          </cell>
          <cell r="AA16">
            <v>1373840.1175774124</v>
          </cell>
          <cell r="AB16">
            <v>1253168.6665171939</v>
          </cell>
          <cell r="AC16">
            <v>1318947.1652537538</v>
          </cell>
        </row>
        <row r="17">
          <cell r="R17">
            <v>1611108.8471271931</v>
          </cell>
          <cell r="S17">
            <v>1691487.0085544316</v>
          </cell>
          <cell r="T17">
            <v>1656280.0753420403</v>
          </cell>
          <cell r="U17">
            <v>1819319.4101681465</v>
          </cell>
          <cell r="V17">
            <v>1710757.4613091655</v>
          </cell>
          <cell r="W17">
            <v>1742161.3138941508</v>
          </cell>
          <cell r="X17">
            <v>2077588.183890013</v>
          </cell>
          <cell r="Y17">
            <v>2278458.7365777292</v>
          </cell>
          <cell r="Z17">
            <v>1924452.9731842554</v>
          </cell>
          <cell r="AA17">
            <v>1725095.2662245391</v>
          </cell>
          <cell r="AB17">
            <v>1735857.8506270996</v>
          </cell>
          <cell r="AC17">
            <v>1708671.8731012382</v>
          </cell>
        </row>
        <row r="18">
          <cell r="R18">
            <v>3423868.043157211</v>
          </cell>
          <cell r="S18">
            <v>3500601.7730548913</v>
          </cell>
          <cell r="T18">
            <v>3497147.2535858955</v>
          </cell>
          <cell r="U18">
            <v>3557649.8900229917</v>
          </cell>
          <cell r="V18">
            <v>3485679.0673225098</v>
          </cell>
          <cell r="W18">
            <v>3319308.789979334</v>
          </cell>
          <cell r="X18">
            <v>3992878.317654971</v>
          </cell>
          <cell r="Y18">
            <v>4059868.6249427982</v>
          </cell>
          <cell r="Z18">
            <v>3903169.1712687323</v>
          </cell>
          <cell r="AA18">
            <v>3691993.3340182849</v>
          </cell>
          <cell r="AB18">
            <v>3495745.0556676006</v>
          </cell>
          <cell r="AC18">
            <v>3564138.6793247885</v>
          </cell>
        </row>
        <row r="19">
          <cell r="R19">
            <v>1419017.9950312693</v>
          </cell>
          <cell r="S19">
            <v>1447289.7954662873</v>
          </cell>
          <cell r="T19">
            <v>1380358.7895522178</v>
          </cell>
          <cell r="U19">
            <v>1481535.0711982695</v>
          </cell>
          <cell r="V19">
            <v>1368764.316066473</v>
          </cell>
          <cell r="W19">
            <v>1377446.1199214011</v>
          </cell>
          <cell r="X19">
            <v>1710065.0986666789</v>
          </cell>
          <cell r="Y19">
            <v>1803067.3891016776</v>
          </cell>
          <cell r="Z19">
            <v>1691432.5850159659</v>
          </cell>
          <cell r="AA19">
            <v>1545142.7876333341</v>
          </cell>
          <cell r="AB19">
            <v>1431742.864569945</v>
          </cell>
          <cell r="AC19">
            <v>1401168.1877764799</v>
          </cell>
        </row>
        <row r="20">
          <cell r="R20">
            <v>904638.19792502024</v>
          </cell>
          <cell r="S20">
            <v>916691.56770245824</v>
          </cell>
          <cell r="T20">
            <v>922295.99183006457</v>
          </cell>
          <cell r="U20">
            <v>917222.77860067261</v>
          </cell>
          <cell r="V20">
            <v>855655.56617799215</v>
          </cell>
          <cell r="W20">
            <v>909306.48595359107</v>
          </cell>
          <cell r="X20">
            <v>1069972.8190349657</v>
          </cell>
          <cell r="Y20">
            <v>1120776.5790619028</v>
          </cell>
          <cell r="Z20">
            <v>1008386.3558516973</v>
          </cell>
          <cell r="AA20">
            <v>916941.97660022881</v>
          </cell>
          <cell r="AB20">
            <v>859751.27784639923</v>
          </cell>
          <cell r="AC20">
            <v>949963.40341500705</v>
          </cell>
        </row>
        <row r="21">
          <cell r="R21">
            <v>4641028.3899889765</v>
          </cell>
          <cell r="S21">
            <v>4833587.6855179165</v>
          </cell>
          <cell r="T21">
            <v>4847177.4760368923</v>
          </cell>
          <cell r="U21">
            <v>5203081.1932834275</v>
          </cell>
          <cell r="V21">
            <v>4681244.3994288761</v>
          </cell>
          <cell r="W21">
            <v>4711276.1579541788</v>
          </cell>
          <cell r="X21">
            <v>5412796.3764747232</v>
          </cell>
          <cell r="Y21">
            <v>5212169.4257713538</v>
          </cell>
          <cell r="Z21">
            <v>5345375.8556452524</v>
          </cell>
          <cell r="AA21">
            <v>5238430.4531915952</v>
          </cell>
          <cell r="AB21">
            <v>4865674.3554296494</v>
          </cell>
          <cell r="AC21">
            <v>5016720.231277152</v>
          </cell>
        </row>
        <row r="22">
          <cell r="R22">
            <v>1275929.2320802922</v>
          </cell>
          <cell r="S22">
            <v>1326516.6955898183</v>
          </cell>
          <cell r="T22">
            <v>1255731.519407361</v>
          </cell>
          <cell r="U22">
            <v>1411363.3129903665</v>
          </cell>
          <cell r="V22">
            <v>1232856.5005443911</v>
          </cell>
          <cell r="W22">
            <v>1249442.187962933</v>
          </cell>
          <cell r="X22">
            <v>1427005.5567931167</v>
          </cell>
          <cell r="Y22">
            <v>1412053.5792351607</v>
          </cell>
          <cell r="Z22">
            <v>1446860.9444132475</v>
          </cell>
          <cell r="AA22">
            <v>1420750.8481628483</v>
          </cell>
          <cell r="AB22">
            <v>1298825.2465660512</v>
          </cell>
          <cell r="AC22">
            <v>1355154.3762544144</v>
          </cell>
        </row>
        <row r="23">
          <cell r="R23">
            <v>6402719.9012038698</v>
          </cell>
          <cell r="S23">
            <v>6657341.6167296525</v>
          </cell>
          <cell r="T23">
            <v>6222462.5132102221</v>
          </cell>
          <cell r="U23">
            <v>6564253.2623322858</v>
          </cell>
          <cell r="V23">
            <v>6233879.6472075665</v>
          </cell>
          <cell r="W23">
            <v>6215036.1852932917</v>
          </cell>
          <cell r="X23">
            <v>7478799.3438286204</v>
          </cell>
          <cell r="Y23">
            <v>7248610.1111520445</v>
          </cell>
          <cell r="Z23">
            <v>7260968.5267774994</v>
          </cell>
          <cell r="AA23">
            <v>7023258.9186462117</v>
          </cell>
          <cell r="AB23">
            <v>6612057.7772608828</v>
          </cell>
          <cell r="AC23">
            <v>6956810.1963578397</v>
          </cell>
        </row>
        <row r="24">
          <cell r="R24">
            <v>1325317.9317774524</v>
          </cell>
          <cell r="S24">
            <v>1414009.3901576337</v>
          </cell>
          <cell r="T24">
            <v>1309812.8518762861</v>
          </cell>
          <cell r="U24">
            <v>1496708.189186333</v>
          </cell>
          <cell r="V24">
            <v>1353497.3988595873</v>
          </cell>
          <cell r="W24">
            <v>1327701.4154222498</v>
          </cell>
          <cell r="X24">
            <v>1585297.2213815369</v>
          </cell>
          <cell r="Y24">
            <v>1592543.3073164143</v>
          </cell>
          <cell r="Z24">
            <v>1562597.4010382036</v>
          </cell>
          <cell r="AA24">
            <v>1519730.1836021431</v>
          </cell>
          <cell r="AB24">
            <v>1408119.7850893633</v>
          </cell>
          <cell r="AC24">
            <v>1429924.9242927956</v>
          </cell>
        </row>
        <row r="25">
          <cell r="R25">
            <v>11131384.683808759</v>
          </cell>
          <cell r="S25">
            <v>11698511.911348913</v>
          </cell>
          <cell r="T25">
            <v>11352660.965707574</v>
          </cell>
          <cell r="U25">
            <v>12029976.215519443</v>
          </cell>
          <cell r="V25">
            <v>11768353.284774175</v>
          </cell>
          <cell r="W25">
            <v>11229333.770627214</v>
          </cell>
          <cell r="X25">
            <v>12476193.105061667</v>
          </cell>
          <cell r="Y25">
            <v>12279176.007800573</v>
          </cell>
          <cell r="Z25">
            <v>12584074.280903369</v>
          </cell>
          <cell r="AA25">
            <v>12380222.987125954</v>
          </cell>
          <cell r="AB25">
            <v>11738099.02274546</v>
          </cell>
          <cell r="AC25">
            <v>12298429.764576867</v>
          </cell>
        </row>
        <row r="26">
          <cell r="R26">
            <v>1563359.6445567908</v>
          </cell>
          <cell r="S26">
            <v>1616291.2103442382</v>
          </cell>
          <cell r="T26">
            <v>1537769.5034371184</v>
          </cell>
          <cell r="U26">
            <v>1624800.2174182853</v>
          </cell>
          <cell r="V26">
            <v>1555101.8518788805</v>
          </cell>
          <cell r="W26">
            <v>1552716.3309276761</v>
          </cell>
          <cell r="X26">
            <v>1851862.9618563307</v>
          </cell>
          <cell r="Y26">
            <v>1872502.7354904092</v>
          </cell>
          <cell r="Z26">
            <v>1815066.900682888</v>
          </cell>
          <cell r="AA26">
            <v>1721981.5342584809</v>
          </cell>
          <cell r="AB26">
            <v>1632699.8543542188</v>
          </cell>
          <cell r="AC26">
            <v>1642569.2547946821</v>
          </cell>
        </row>
        <row r="27">
          <cell r="R27">
            <v>725088.3111108517</v>
          </cell>
          <cell r="S27">
            <v>716161.17183913826</v>
          </cell>
          <cell r="T27">
            <v>743212.60696872056</v>
          </cell>
          <cell r="U27">
            <v>737621.34173307393</v>
          </cell>
          <cell r="V27">
            <v>714146.56127565051</v>
          </cell>
          <cell r="W27">
            <v>690833.60578554508</v>
          </cell>
          <cell r="X27">
            <v>830145.46754408861</v>
          </cell>
          <cell r="Y27">
            <v>790361.24572315265</v>
          </cell>
          <cell r="Z27">
            <v>790419.75312169618</v>
          </cell>
          <cell r="AA27">
            <v>771356.55161701888</v>
          </cell>
          <cell r="AB27">
            <v>723504.24449192279</v>
          </cell>
          <cell r="AC27">
            <v>779058.13878914178</v>
          </cell>
        </row>
        <row r="28">
          <cell r="R28">
            <v>1062754.1177674436</v>
          </cell>
          <cell r="S28">
            <v>1110363.3641704815</v>
          </cell>
          <cell r="T28">
            <v>1021464.1221141834</v>
          </cell>
          <cell r="U28">
            <v>1083126.1939437094</v>
          </cell>
          <cell r="V28">
            <v>984433.21005632915</v>
          </cell>
          <cell r="W28">
            <v>1068606.7376029184</v>
          </cell>
          <cell r="X28">
            <v>1215616.0547135777</v>
          </cell>
          <cell r="Y28">
            <v>1226182.6249743714</v>
          </cell>
          <cell r="Z28">
            <v>1178744.5661853976</v>
          </cell>
          <cell r="AA28">
            <v>1121179.9255636663</v>
          </cell>
          <cell r="AB28">
            <v>1115862.8949115602</v>
          </cell>
          <cell r="AC28">
            <v>1055348.1879963588</v>
          </cell>
        </row>
        <row r="29">
          <cell r="R29">
            <v>5380313.9824057957</v>
          </cell>
          <cell r="S29">
            <v>5439361.5884137731</v>
          </cell>
          <cell r="T29">
            <v>5307363.24752081</v>
          </cell>
          <cell r="U29">
            <v>5599254.4996573646</v>
          </cell>
          <cell r="V29">
            <v>5529586.6653796602</v>
          </cell>
          <cell r="W29">
            <v>5195231.0771390926</v>
          </cell>
          <cell r="X29">
            <v>6047697.9156318447</v>
          </cell>
          <cell r="Y29">
            <v>5992063.3136826567</v>
          </cell>
          <cell r="Z29">
            <v>6121308.5475113988</v>
          </cell>
          <cell r="AA29">
            <v>5884118.5883794194</v>
          </cell>
          <cell r="AB29">
            <v>5597197.1793360151</v>
          </cell>
          <cell r="AC29">
            <v>5579518.3949421588</v>
          </cell>
        </row>
        <row r="30">
          <cell r="R30">
            <v>810214.76444816601</v>
          </cell>
          <cell r="S30">
            <v>853060.7058000312</v>
          </cell>
          <cell r="T30">
            <v>848045.63616379141</v>
          </cell>
          <cell r="U30">
            <v>897852.03480473091</v>
          </cell>
          <cell r="V30">
            <v>868754.81148991652</v>
          </cell>
          <cell r="W30">
            <v>878944.69585198432</v>
          </cell>
          <cell r="X30">
            <v>970668.12427491671</v>
          </cell>
          <cell r="Y30">
            <v>1071883.3267112439</v>
          </cell>
          <cell r="Z30">
            <v>976672.88374868035</v>
          </cell>
          <cell r="AA30">
            <v>943045.76855369285</v>
          </cell>
          <cell r="AB30">
            <v>868113.12925069628</v>
          </cell>
          <cell r="AC30">
            <v>928879.11890214938</v>
          </cell>
        </row>
        <row r="31">
          <cell r="R31">
            <v>1018092.5003446459</v>
          </cell>
          <cell r="S31">
            <v>1065505.1219872385</v>
          </cell>
          <cell r="T31">
            <v>1043730.3726439199</v>
          </cell>
          <cell r="U31">
            <v>1150268.9195139767</v>
          </cell>
          <cell r="V31">
            <v>1103992.5417188394</v>
          </cell>
          <cell r="W31">
            <v>1068022.8582793043</v>
          </cell>
          <cell r="X31">
            <v>1284895.1924815257</v>
          </cell>
          <cell r="Y31">
            <v>1283022.2335336579</v>
          </cell>
          <cell r="Z31">
            <v>1246862.9170712945</v>
          </cell>
          <cell r="AA31">
            <v>1107776.5074116078</v>
          </cell>
          <cell r="AB31">
            <v>1115567.5575772719</v>
          </cell>
          <cell r="AC31">
            <v>1132699.2774367183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">
          <cell r="R4">
            <v>7183460.4429649618</v>
          </cell>
          <cell r="S4">
            <v>7867809.0200848533</v>
          </cell>
          <cell r="T4">
            <v>8968701.0527253319</v>
          </cell>
          <cell r="U4">
            <v>7404139.3333150661</v>
          </cell>
          <cell r="V4">
            <v>8190115.0364036821</v>
          </cell>
          <cell r="W4">
            <v>8818565.4348100051</v>
          </cell>
          <cell r="X4">
            <v>7841071.8585185427</v>
          </cell>
          <cell r="Y4">
            <v>8843003.2711977102</v>
          </cell>
          <cell r="Z4">
            <v>8290235.0284465766</v>
          </cell>
          <cell r="AA4">
            <v>8325289.9398733536</v>
          </cell>
          <cell r="AB4">
            <v>8788837.3786172196</v>
          </cell>
          <cell r="AC4">
            <v>12221962.203042695</v>
          </cell>
        </row>
        <row r="5">
          <cell r="R5">
            <v>13315635.447354091</v>
          </cell>
          <cell r="S5">
            <v>13053364.761039946</v>
          </cell>
          <cell r="T5">
            <v>13847701.351276493</v>
          </cell>
          <cell r="U5">
            <v>13330752.083204692</v>
          </cell>
          <cell r="V5">
            <v>13405107.45103679</v>
          </cell>
          <cell r="W5">
            <v>15340305.394340243</v>
          </cell>
          <cell r="X5">
            <v>14539323.427415788</v>
          </cell>
          <cell r="Y5">
            <v>13622073.62718305</v>
          </cell>
          <cell r="Z5">
            <v>15872697.822127864</v>
          </cell>
          <cell r="AA5">
            <v>14992539.996592885</v>
          </cell>
          <cell r="AB5">
            <v>14197104.553556038</v>
          </cell>
          <cell r="AC5">
            <v>15025394.084872102</v>
          </cell>
        </row>
        <row r="6">
          <cell r="R6">
            <v>637669.79297126306</v>
          </cell>
          <cell r="S6">
            <v>648378.78994163708</v>
          </cell>
          <cell r="T6">
            <v>651869.65616444789</v>
          </cell>
          <cell r="U6">
            <v>558661.79377905582</v>
          </cell>
          <cell r="V6">
            <v>586762.60853636253</v>
          </cell>
          <cell r="W6">
            <v>620050.65215800784</v>
          </cell>
          <cell r="X6">
            <v>570862.91086151544</v>
          </cell>
          <cell r="Y6">
            <v>632046.77913730114</v>
          </cell>
          <cell r="Z6">
            <v>669197.13883423747</v>
          </cell>
          <cell r="AA6">
            <v>628934.52196398925</v>
          </cell>
          <cell r="AB6">
            <v>677009.66477663047</v>
          </cell>
          <cell r="AC6">
            <v>773615.6908755512</v>
          </cell>
        </row>
        <row r="7">
          <cell r="R7">
            <v>1378385.2998287012</v>
          </cell>
          <cell r="S7">
            <v>1400230.6390778141</v>
          </cell>
          <cell r="T7">
            <v>1525581.2528639934</v>
          </cell>
          <cell r="U7">
            <v>1321438.5556201478</v>
          </cell>
          <cell r="V7">
            <v>1392005.5373897208</v>
          </cell>
          <cell r="W7">
            <v>1513517.3536817948</v>
          </cell>
          <cell r="X7">
            <v>1496653.551347702</v>
          </cell>
          <cell r="Y7">
            <v>1471183.5761608223</v>
          </cell>
          <cell r="Z7">
            <v>1603601.473500486</v>
          </cell>
          <cell r="AA7">
            <v>1620830.9934028187</v>
          </cell>
          <cell r="AB7">
            <v>1494967.3487921343</v>
          </cell>
          <cell r="AC7">
            <v>1647984.4183338629</v>
          </cell>
        </row>
        <row r="8">
          <cell r="R8">
            <v>2433167.7118733907</v>
          </cell>
          <cell r="S8">
            <v>2227639.2121248776</v>
          </cell>
          <cell r="T8">
            <v>2233013.3499912033</v>
          </cell>
          <cell r="U8">
            <v>2453546.8810457545</v>
          </cell>
          <cell r="V8">
            <v>2233116.6294468897</v>
          </cell>
          <cell r="W8">
            <v>2452550.8916699216</v>
          </cell>
          <cell r="X8">
            <v>2309911.872443439</v>
          </cell>
          <cell r="Y8">
            <v>2362400.1592404232</v>
          </cell>
          <cell r="Z8">
            <v>2598139.6472608345</v>
          </cell>
          <cell r="AA8">
            <v>2482432.3776188372</v>
          </cell>
          <cell r="AB8">
            <v>2800566.5638552108</v>
          </cell>
          <cell r="AC8">
            <v>3057204.7034292142</v>
          </cell>
        </row>
        <row r="9">
          <cell r="R9">
            <v>919800.10135750612</v>
          </cell>
          <cell r="S9">
            <v>975705.28924083116</v>
          </cell>
          <cell r="T9">
            <v>993703.27556500712</v>
          </cell>
          <cell r="U9">
            <v>919465.10252828442</v>
          </cell>
          <cell r="V9">
            <v>947800.08725402923</v>
          </cell>
          <cell r="W9">
            <v>1031513.9509719489</v>
          </cell>
          <cell r="X9">
            <v>981513.67785649118</v>
          </cell>
          <cell r="Y9">
            <v>1004471.0258510206</v>
          </cell>
          <cell r="Z9">
            <v>1027553.9151783639</v>
          </cell>
          <cell r="AA9">
            <v>988761.36591174931</v>
          </cell>
          <cell r="AB9">
            <v>995329.9936884105</v>
          </cell>
          <cell r="AC9">
            <v>1201392.2145963567</v>
          </cell>
        </row>
        <row r="10">
          <cell r="R10">
            <v>856683.99762038363</v>
          </cell>
          <cell r="S10">
            <v>861845.94518372661</v>
          </cell>
          <cell r="T10">
            <v>899516.59431853564</v>
          </cell>
          <cell r="U10">
            <v>839543.67021133343</v>
          </cell>
          <cell r="V10">
            <v>872710.08893446042</v>
          </cell>
          <cell r="W10">
            <v>913690.43253993627</v>
          </cell>
          <cell r="X10">
            <v>901947.60884123761</v>
          </cell>
          <cell r="Y10">
            <v>964267.8144797557</v>
          </cell>
          <cell r="Z10">
            <v>925360.92513014923</v>
          </cell>
          <cell r="AA10">
            <v>885786.44626685802</v>
          </cell>
          <cell r="AB10">
            <v>920342.86840203649</v>
          </cell>
          <cell r="AC10">
            <v>1204243.6080715884</v>
          </cell>
        </row>
        <row r="11">
          <cell r="R11">
            <v>1074161.0897811067</v>
          </cell>
          <cell r="S11">
            <v>1044191.6342703647</v>
          </cell>
          <cell r="T11">
            <v>1090519.6647774235</v>
          </cell>
          <cell r="U11">
            <v>1028332.635883461</v>
          </cell>
          <cell r="V11">
            <v>946970.82610386028</v>
          </cell>
          <cell r="W11">
            <v>1058583.6373499569</v>
          </cell>
          <cell r="X11">
            <v>1056121.988402637</v>
          </cell>
          <cell r="Y11">
            <v>1029157.425026067</v>
          </cell>
          <cell r="Z11">
            <v>1053192.8458606</v>
          </cell>
          <cell r="AA11">
            <v>1034743.0337833659</v>
          </cell>
          <cell r="AB11">
            <v>1116762.2847649311</v>
          </cell>
          <cell r="AC11">
            <v>2070092.9339962257</v>
          </cell>
        </row>
        <row r="12">
          <cell r="R12">
            <v>880129.73340084299</v>
          </cell>
          <cell r="S12">
            <v>874500.26048367633</v>
          </cell>
          <cell r="T12">
            <v>962360.11879365146</v>
          </cell>
          <cell r="U12">
            <v>843809.63012235623</v>
          </cell>
          <cell r="V12">
            <v>840155.27614721016</v>
          </cell>
          <cell r="W12">
            <v>940212.85684068024</v>
          </cell>
          <cell r="X12">
            <v>898861.28192322433</v>
          </cell>
          <cell r="Y12">
            <v>951462.96439428022</v>
          </cell>
          <cell r="Z12">
            <v>939478.00150632288</v>
          </cell>
          <cell r="AA12">
            <v>918479.71256628667</v>
          </cell>
          <cell r="AB12">
            <v>929229.40209728607</v>
          </cell>
          <cell r="AC12">
            <v>1351610.7617241824</v>
          </cell>
        </row>
        <row r="13">
          <cell r="R13">
            <v>1881489.9217986248</v>
          </cell>
          <cell r="S13">
            <v>2026950.7181330021</v>
          </cell>
          <cell r="T13">
            <v>2092432.177254291</v>
          </cell>
          <cell r="U13">
            <v>1835801.5608119124</v>
          </cell>
          <cell r="V13">
            <v>1984280.6978697141</v>
          </cell>
          <cell r="W13">
            <v>2114043.7138151531</v>
          </cell>
          <cell r="X13">
            <v>2069420.2628334358</v>
          </cell>
          <cell r="Y13">
            <v>2773007.1686699935</v>
          </cell>
          <cell r="Z13">
            <v>2004209.2215763861</v>
          </cell>
          <cell r="AA13">
            <v>2091169.4152477209</v>
          </cell>
          <cell r="AB13">
            <v>2213785.6114554033</v>
          </cell>
          <cell r="AC13">
            <v>2654429.5305343647</v>
          </cell>
        </row>
        <row r="14">
          <cell r="R14">
            <v>321181.41719039809</v>
          </cell>
          <cell r="S14">
            <v>381164.15122071456</v>
          </cell>
          <cell r="T14">
            <v>399715.39340001409</v>
          </cell>
          <cell r="U14">
            <v>332124.04455717414</v>
          </cell>
          <cell r="V14">
            <v>339100.09665967245</v>
          </cell>
          <cell r="W14">
            <v>399716.68481646321</v>
          </cell>
          <cell r="X14">
            <v>380657.77785328374</v>
          </cell>
          <cell r="Y14">
            <v>346802.37714758812</v>
          </cell>
          <cell r="Z14">
            <v>396500.56408147031</v>
          </cell>
          <cell r="AA14">
            <v>374716.61302647943</v>
          </cell>
          <cell r="AB14">
            <v>371960.14331674646</v>
          </cell>
          <cell r="AC14">
            <v>531070.73672999605</v>
          </cell>
        </row>
        <row r="15">
          <cell r="R15">
            <v>3995870.1001014099</v>
          </cell>
          <cell r="S15">
            <v>4358631.0451623024</v>
          </cell>
          <cell r="T15">
            <v>4147759.0040488578</v>
          </cell>
          <cell r="U15">
            <v>3675271.1135150413</v>
          </cell>
          <cell r="V15">
            <v>3303361.3776822723</v>
          </cell>
          <cell r="W15">
            <v>4639512.2139401222</v>
          </cell>
          <cell r="X15">
            <v>4177644.1921107653</v>
          </cell>
          <cell r="Y15">
            <v>4277026.1782832537</v>
          </cell>
          <cell r="Z15">
            <v>4402241.0962136425</v>
          </cell>
          <cell r="AA15">
            <v>4112460.7078407113</v>
          </cell>
          <cell r="AB15">
            <v>4046322.4151775343</v>
          </cell>
          <cell r="AC15">
            <v>4908680.5559240803</v>
          </cell>
        </row>
        <row r="16">
          <cell r="R16">
            <v>1014049.9742222757</v>
          </cell>
          <cell r="S16">
            <v>1067758.2382067076</v>
          </cell>
          <cell r="T16">
            <v>1039966.956424895</v>
          </cell>
          <cell r="U16">
            <v>876660.28736413398</v>
          </cell>
          <cell r="V16">
            <v>852283.15846737393</v>
          </cell>
          <cell r="W16">
            <v>1167622.459300189</v>
          </cell>
          <cell r="X16">
            <v>809803.22482547641</v>
          </cell>
          <cell r="Y16">
            <v>1137600.3546652168</v>
          </cell>
          <cell r="Z16">
            <v>1215255.0221861994</v>
          </cell>
          <cell r="AA16">
            <v>1108516.267230513</v>
          </cell>
          <cell r="AB16">
            <v>1113362.2947833599</v>
          </cell>
          <cell r="AC16">
            <v>1706251.7623236619</v>
          </cell>
        </row>
        <row r="17">
          <cell r="R17">
            <v>891533.24103081168</v>
          </cell>
          <cell r="S17">
            <v>1181359.2675745774</v>
          </cell>
          <cell r="T17">
            <v>988890.83416706941</v>
          </cell>
          <cell r="U17">
            <v>982572.71042293671</v>
          </cell>
          <cell r="V17">
            <v>895152.51833595603</v>
          </cell>
          <cell r="W17">
            <v>1003732.745897157</v>
          </cell>
          <cell r="X17">
            <v>989076.07132036961</v>
          </cell>
          <cell r="Y17">
            <v>1030591.2605414784</v>
          </cell>
          <cell r="Z17">
            <v>974213.68354207592</v>
          </cell>
          <cell r="AA17">
            <v>965550.52546311566</v>
          </cell>
          <cell r="AB17">
            <v>979474.07203650533</v>
          </cell>
          <cell r="AC17">
            <v>1678783.0696679452</v>
          </cell>
        </row>
        <row r="18">
          <cell r="R18">
            <v>1523025.6933860013</v>
          </cell>
          <cell r="S18">
            <v>1463689.938288884</v>
          </cell>
          <cell r="T18">
            <v>1541272.3749696491</v>
          </cell>
          <cell r="U18">
            <v>1552725.9111299342</v>
          </cell>
          <cell r="V18">
            <v>1519832.7649203609</v>
          </cell>
          <cell r="W18">
            <v>1663516.6678611778</v>
          </cell>
          <cell r="X18">
            <v>1534253.4173413608</v>
          </cell>
          <cell r="Y18">
            <v>1603744.4268445149</v>
          </cell>
          <cell r="Z18">
            <v>1787608.2772556422</v>
          </cell>
          <cell r="AA18">
            <v>1684536.02240748</v>
          </cell>
          <cell r="AB18">
            <v>1684101.5935161435</v>
          </cell>
          <cell r="AC18">
            <v>2636862.9120788481</v>
          </cell>
        </row>
        <row r="19">
          <cell r="R19">
            <v>854939.17936322605</v>
          </cell>
          <cell r="S19">
            <v>859493.38954652764</v>
          </cell>
          <cell r="T19">
            <v>900960.43693941657</v>
          </cell>
          <cell r="U19">
            <v>841400.98434800236</v>
          </cell>
          <cell r="V19">
            <v>826823.16875738942</v>
          </cell>
          <cell r="W19">
            <v>920236.54882335512</v>
          </cell>
          <cell r="X19">
            <v>1080186.8121575217</v>
          </cell>
          <cell r="Y19">
            <v>872191.25642084144</v>
          </cell>
          <cell r="Z19">
            <v>1000714.4399333209</v>
          </cell>
          <cell r="AA19">
            <v>897504.37082902808</v>
          </cell>
          <cell r="AB19">
            <v>894270.45624653785</v>
          </cell>
          <cell r="AC19">
            <v>1276178.9566348332</v>
          </cell>
        </row>
        <row r="20">
          <cell r="R20">
            <v>732713.34507838881</v>
          </cell>
          <cell r="S20">
            <v>699048.19303020556</v>
          </cell>
          <cell r="T20">
            <v>723452.62631471769</v>
          </cell>
          <cell r="U20">
            <v>701499.76032586803</v>
          </cell>
          <cell r="V20">
            <v>702738.97194347496</v>
          </cell>
          <cell r="W20">
            <v>1096075.251122623</v>
          </cell>
          <cell r="X20">
            <v>711550.93537707755</v>
          </cell>
          <cell r="Y20">
            <v>699597.36985221657</v>
          </cell>
          <cell r="Z20">
            <v>690229.36866048502</v>
          </cell>
          <cell r="AA20">
            <v>766945.95693003619</v>
          </cell>
          <cell r="AB20">
            <v>961803.97857023694</v>
          </cell>
          <cell r="AC20">
            <v>831874.2427946704</v>
          </cell>
        </row>
        <row r="21">
          <cell r="R21">
            <v>1757388.8752997948</v>
          </cell>
          <cell r="S21">
            <v>1648601.5826805064</v>
          </cell>
          <cell r="T21">
            <v>1746366.5744557627</v>
          </cell>
          <cell r="U21">
            <v>1716605.5342623594</v>
          </cell>
          <cell r="V21">
            <v>1591718.7640333842</v>
          </cell>
          <cell r="W21">
            <v>1791317.5723014688</v>
          </cell>
          <cell r="X21">
            <v>1724683.0476826269</v>
          </cell>
          <cell r="Y21">
            <v>1822532.3183381164</v>
          </cell>
          <cell r="Z21">
            <v>1818636.9330297254</v>
          </cell>
          <cell r="AA21">
            <v>1827056.4829349327</v>
          </cell>
          <cell r="AB21">
            <v>1927770.0593358735</v>
          </cell>
          <cell r="AC21">
            <v>2109952.2556454493</v>
          </cell>
        </row>
        <row r="22">
          <cell r="R22">
            <v>758076.91635071451</v>
          </cell>
          <cell r="S22">
            <v>766271.51395713759</v>
          </cell>
          <cell r="T22">
            <v>806412.51902762195</v>
          </cell>
          <cell r="U22">
            <v>775654.59256558586</v>
          </cell>
          <cell r="V22">
            <v>769632.01019153465</v>
          </cell>
          <cell r="W22">
            <v>827115.25501790794</v>
          </cell>
          <cell r="X22">
            <v>756023.70225741703</v>
          </cell>
          <cell r="Y22">
            <v>818839.90179486747</v>
          </cell>
          <cell r="Z22">
            <v>869379.39369334723</v>
          </cell>
          <cell r="AA22">
            <v>812774.1852746841</v>
          </cell>
          <cell r="AB22">
            <v>904621.64874103339</v>
          </cell>
          <cell r="AC22">
            <v>909528.36112814839</v>
          </cell>
        </row>
        <row r="23">
          <cell r="R23">
            <v>2841234.0787269324</v>
          </cell>
          <cell r="S23">
            <v>2523057.2566131786</v>
          </cell>
          <cell r="T23">
            <v>2668817.5835141167</v>
          </cell>
          <cell r="U23">
            <v>2667974.8675893429</v>
          </cell>
          <cell r="V23">
            <v>2487058.8701949585</v>
          </cell>
          <cell r="W23">
            <v>2996223.8814618257</v>
          </cell>
          <cell r="X23">
            <v>2391080.784840879</v>
          </cell>
          <cell r="Y23">
            <v>2891902.3609562228</v>
          </cell>
          <cell r="Z23">
            <v>2714369.5816205051</v>
          </cell>
          <cell r="AA23">
            <v>2637692.6918293335</v>
          </cell>
          <cell r="AB23">
            <v>3216581.3815806718</v>
          </cell>
          <cell r="AC23">
            <v>4527806.6610720316</v>
          </cell>
        </row>
        <row r="24">
          <cell r="R24">
            <v>785546.9776694373</v>
          </cell>
          <cell r="S24">
            <v>766148.35802705819</v>
          </cell>
          <cell r="T24">
            <v>852691.84500209265</v>
          </cell>
          <cell r="U24">
            <v>760796.73000084539</v>
          </cell>
          <cell r="V24">
            <v>785046.20305578026</v>
          </cell>
          <cell r="W24">
            <v>880463.45080094947</v>
          </cell>
          <cell r="X24">
            <v>821113.58470630727</v>
          </cell>
          <cell r="Y24">
            <v>905787.2388071639</v>
          </cell>
          <cell r="Z24">
            <v>865434.18395903287</v>
          </cell>
          <cell r="AA24">
            <v>870044.791612008</v>
          </cell>
          <cell r="AB24">
            <v>828442.365415812</v>
          </cell>
          <cell r="AC24">
            <v>1272894.2709435143</v>
          </cell>
        </row>
        <row r="25">
          <cell r="R25">
            <v>2486526.4546353947</v>
          </cell>
          <cell r="S25">
            <v>2581250.0806212709</v>
          </cell>
          <cell r="T25">
            <v>2718313.126483113</v>
          </cell>
          <cell r="U25">
            <v>3068309.0752305947</v>
          </cell>
          <cell r="V25">
            <v>1934886.0695112799</v>
          </cell>
          <cell r="W25">
            <v>3063840.6663139588</v>
          </cell>
          <cell r="X25">
            <v>2638279.600571427</v>
          </cell>
          <cell r="Y25">
            <v>2894251.945337397</v>
          </cell>
          <cell r="Z25">
            <v>2947974.9423878733</v>
          </cell>
          <cell r="AA25">
            <v>2871072.1050577303</v>
          </cell>
          <cell r="AB25">
            <v>3090670.3257541978</v>
          </cell>
          <cell r="AC25">
            <v>3795415.608095766</v>
          </cell>
        </row>
        <row r="26">
          <cell r="R26">
            <v>923515.6546038707</v>
          </cell>
          <cell r="S26">
            <v>995006.81536866189</v>
          </cell>
          <cell r="T26">
            <v>1276738.5308687652</v>
          </cell>
          <cell r="U26">
            <v>956957.09688201407</v>
          </cell>
          <cell r="V26">
            <v>922463.5461832158</v>
          </cell>
          <cell r="W26">
            <v>1025524.5750133885</v>
          </cell>
          <cell r="X26">
            <v>1001370.4477907469</v>
          </cell>
          <cell r="Y26">
            <v>972490.68169479491</v>
          </cell>
          <cell r="Z26">
            <v>1017676.6622205402</v>
          </cell>
          <cell r="AA26">
            <v>932043.29542692751</v>
          </cell>
          <cell r="AB26">
            <v>995759.76264066435</v>
          </cell>
          <cell r="AC26">
            <v>1389172.9313064101</v>
          </cell>
        </row>
        <row r="27">
          <cell r="R27">
            <v>454041.80686824815</v>
          </cell>
          <cell r="S27">
            <v>477408.48880553799</v>
          </cell>
          <cell r="T27">
            <v>530889.93950511341</v>
          </cell>
          <cell r="U27">
            <v>503230.65170615003</v>
          </cell>
          <cell r="V27">
            <v>498010.78716898116</v>
          </cell>
          <cell r="W27">
            <v>517379.47945144126</v>
          </cell>
          <cell r="X27">
            <v>486427.04766619432</v>
          </cell>
          <cell r="Y27">
            <v>653357.48034331447</v>
          </cell>
          <cell r="Z27">
            <v>526370.06254847278</v>
          </cell>
          <cell r="AA27">
            <v>505471.53098473448</v>
          </cell>
          <cell r="AB27">
            <v>527287.53397129755</v>
          </cell>
          <cell r="AC27">
            <v>610775.1909805144</v>
          </cell>
        </row>
        <row r="28">
          <cell r="R28">
            <v>741659.89730942342</v>
          </cell>
          <cell r="S28">
            <v>707187.62121175113</v>
          </cell>
          <cell r="T28">
            <v>790307.92764527106</v>
          </cell>
          <cell r="U28">
            <v>731723.78013118787</v>
          </cell>
          <cell r="V28">
            <v>738401.20986549684</v>
          </cell>
          <cell r="W28">
            <v>783363.55224684102</v>
          </cell>
          <cell r="X28">
            <v>790135.43748091802</v>
          </cell>
          <cell r="Y28">
            <v>787153.66579388059</v>
          </cell>
          <cell r="Z28">
            <v>801741.42340646056</v>
          </cell>
          <cell r="AA28">
            <v>804686.96426354372</v>
          </cell>
          <cell r="AB28">
            <v>812282.15489617968</v>
          </cell>
          <cell r="AC28">
            <v>896586.36574904702</v>
          </cell>
        </row>
        <row r="29">
          <cell r="R29">
            <v>1859180.2812756193</v>
          </cell>
          <cell r="S29">
            <v>1951941.2873332372</v>
          </cell>
          <cell r="T29">
            <v>1878226.5752412772</v>
          </cell>
          <cell r="U29">
            <v>1553037.4839940185</v>
          </cell>
          <cell r="V29">
            <v>1575858.7138976497</v>
          </cell>
          <cell r="W29">
            <v>2068455.4679468148</v>
          </cell>
          <cell r="X29">
            <v>1712375.000858261</v>
          </cell>
          <cell r="Y29">
            <v>2720045.4893002314</v>
          </cell>
          <cell r="Z29">
            <v>1673091.856126447</v>
          </cell>
          <cell r="AA29">
            <v>1732998.4610995296</v>
          </cell>
          <cell r="AB29">
            <v>1846990.422097981</v>
          </cell>
          <cell r="AC29">
            <v>2750628.9608289339</v>
          </cell>
        </row>
        <row r="30">
          <cell r="R30">
            <v>475049.44279906247</v>
          </cell>
          <cell r="S30">
            <v>527295.85444749764</v>
          </cell>
          <cell r="T30">
            <v>552150.14094226575</v>
          </cell>
          <cell r="U30">
            <v>521421.49129554792</v>
          </cell>
          <cell r="V30">
            <v>501970.77230268391</v>
          </cell>
          <cell r="W30">
            <v>567995.84030868486</v>
          </cell>
          <cell r="X30">
            <v>538270.96988349396</v>
          </cell>
          <cell r="Y30">
            <v>534742.21711141232</v>
          </cell>
          <cell r="Z30">
            <v>544370.48138297244</v>
          </cell>
          <cell r="AA30">
            <v>704253.65448194894</v>
          </cell>
          <cell r="AB30">
            <v>544636.57035082032</v>
          </cell>
          <cell r="AC30">
            <v>762272.56469361146</v>
          </cell>
        </row>
        <row r="31">
          <cell r="R31">
            <v>631085.55199048598</v>
          </cell>
          <cell r="S31">
            <v>668814.32853616646</v>
          </cell>
          <cell r="T31">
            <v>758692.52082784998</v>
          </cell>
          <cell r="U31">
            <v>928010.74641912605</v>
          </cell>
          <cell r="V31">
            <v>644469.20299827983</v>
          </cell>
          <cell r="W31">
            <v>728295.01732971915</v>
          </cell>
          <cell r="X31">
            <v>706686.1264213965</v>
          </cell>
          <cell r="Y31">
            <v>713351.56347615481</v>
          </cell>
          <cell r="Z31">
            <v>670501.15166820306</v>
          </cell>
          <cell r="AA31">
            <v>864676.31502278487</v>
          </cell>
          <cell r="AB31">
            <v>765759.43916566775</v>
          </cell>
          <cell r="AC31">
            <v>826278.03614416579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ผู้ใช้น้ำเพิ่มปกติ-cal"/>
      <sheetName val="ผู้ใช้น้ำโครงการขยายเขต"/>
      <sheetName val="ผู้ใช้น้ำลด"/>
      <sheetName val="น้ำจ่าย"/>
      <sheetName val="น้ำจำหน่าย"/>
      <sheetName val="น้ำผลิต"/>
      <sheetName val="ปริมาณน้ำสูญเสีย"/>
      <sheetName val="อัตราการใช้น้ำรายเดือน"/>
      <sheetName val="อัตราการใช้น้ำสะสม"/>
      <sheetName val="ผู้ใช้น้ำเพิ่มปกติ-กศผ."/>
      <sheetName val="น้ำผลิตจ่าย-กศผ"/>
      <sheetName val="น้ำจำหน่าย-กศผ"/>
      <sheetName val="ปริมาณน้ำสูญเสีย-กศผ"/>
      <sheetName val="อัตราการใช้น้ำรายเดือน-กศผ"/>
      <sheetName val="อัตราการใช้น้ำสะสม-กศผ"/>
      <sheetName val="รายได้ค่าจำหน่ายน้ำ"/>
      <sheetName val="รายได้ค่าบริการ"/>
      <sheetName val="รายได้ค่าบริการอื่น"/>
      <sheetName val="รายได้ค่าติดตั้ง"/>
      <sheetName val="ต้นทุนค่าติดตั้ง"/>
      <sheetName val="ค่าติดตั้งสุทธิ"/>
      <sheetName val="รายได้"/>
      <sheetName val="รายได้-กศผ."/>
      <sheetName val="รายได้ค่าน้ำ-กศผ."/>
      <sheetName val="เงินเดือนพนักงาน"/>
      <sheetName val="ค่าจ้างชั่วคราว"/>
      <sheetName val="ค่าตอบแทน"/>
      <sheetName val="ค่าวัสดุการผลิต"/>
      <sheetName val="วัสดุดำเนินการซ่อมบำรุง"/>
      <sheetName val="ค่าน้ำมัน"/>
      <sheetName val="ค่าวัสดุสำนักงาน"/>
      <sheetName val="ค่าจ้างและบริการ"/>
      <sheetName val="ค่าวัสดุดำเนินการอื่นๆ"/>
      <sheetName val="ไฟฟ้า"/>
      <sheetName val="ค่าติดตั้งสาธารณูปโภค"/>
      <sheetName val="ค่าธรรมเนียมธนาคาร"/>
      <sheetName val="ค่าธรรมเนียมอื่นๆ"/>
      <sheetName val="ค่าน้ำดิบ"/>
      <sheetName val="ค่าใช้จ่ายดำเนินงาน"/>
      <sheetName val="ค่าใช้จ่าย-กศผ."/>
      <sheetName val="เงินเดือน-กศผ."/>
      <sheetName val="EBIDA-กศผ."/>
      <sheetName val="EBITDA61"/>
      <sheetName val="ค่าใช้จ่ายที่ไม่เกี่ยวดำเนินงาน"/>
      <sheetName val="รายได้ไม่เกี่ยวดำเนินงาน"/>
      <sheetName val="ค่าเสื่อมราคา"/>
      <sheetName val="เป้าหมาย 2562"/>
      <sheetName val="Goal1M "/>
      <sheetName val="Goal2M"/>
      <sheetName val="Goal3M"/>
      <sheetName val="Goal4M"/>
      <sheetName val="Goal5M"/>
      <sheetName val="Goal6M"/>
      <sheetName val="Goal7M"/>
      <sheetName val="Goal8M"/>
      <sheetName val="Goal9M"/>
      <sheetName val="Goal10M"/>
      <sheetName val="Goal11M"/>
      <sheetName val="Goal12M"/>
      <sheetName val="Sheet2"/>
      <sheetName val="Sheet3"/>
    </sheetNames>
    <sheetDataSet>
      <sheetData sheetId="0"/>
      <sheetData sheetId="1">
        <row r="4">
          <cell r="C4">
            <v>45</v>
          </cell>
          <cell r="D4">
            <v>47</v>
          </cell>
          <cell r="E4">
            <v>31</v>
          </cell>
          <cell r="F4">
            <v>31</v>
          </cell>
          <cell r="G4">
            <v>31</v>
          </cell>
          <cell r="H4">
            <v>31</v>
          </cell>
          <cell r="I4">
            <v>16</v>
          </cell>
          <cell r="J4">
            <v>16</v>
          </cell>
          <cell r="K4">
            <v>16</v>
          </cell>
          <cell r="L4">
            <v>16</v>
          </cell>
          <cell r="M4">
            <v>16</v>
          </cell>
          <cell r="N4">
            <v>16</v>
          </cell>
        </row>
        <row r="5">
          <cell r="C5">
            <v>3</v>
          </cell>
          <cell r="D5">
            <v>3</v>
          </cell>
          <cell r="E5">
            <v>3</v>
          </cell>
          <cell r="F5">
            <v>2</v>
          </cell>
          <cell r="G5">
            <v>2</v>
          </cell>
          <cell r="H5">
            <v>2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</row>
        <row r="6">
          <cell r="C6">
            <v>8</v>
          </cell>
          <cell r="D6">
            <v>8</v>
          </cell>
          <cell r="E6">
            <v>6</v>
          </cell>
          <cell r="F6">
            <v>6</v>
          </cell>
          <cell r="G6">
            <v>6</v>
          </cell>
          <cell r="H6">
            <v>6</v>
          </cell>
          <cell r="I6">
            <v>3</v>
          </cell>
          <cell r="J6">
            <v>3</v>
          </cell>
          <cell r="K6">
            <v>3</v>
          </cell>
          <cell r="L6">
            <v>3</v>
          </cell>
          <cell r="M6">
            <v>3</v>
          </cell>
          <cell r="N6">
            <v>3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C8">
            <v>3</v>
          </cell>
          <cell r="D8">
            <v>3</v>
          </cell>
          <cell r="E8">
            <v>3</v>
          </cell>
          <cell r="F8">
            <v>3</v>
          </cell>
          <cell r="G8">
            <v>3</v>
          </cell>
          <cell r="H8">
            <v>2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</row>
        <row r="9">
          <cell r="C9">
            <v>19</v>
          </cell>
          <cell r="D9">
            <v>19</v>
          </cell>
          <cell r="E9">
            <v>12</v>
          </cell>
          <cell r="F9">
            <v>12</v>
          </cell>
          <cell r="G9">
            <v>12</v>
          </cell>
          <cell r="H9">
            <v>12</v>
          </cell>
          <cell r="I9">
            <v>7</v>
          </cell>
          <cell r="J9">
            <v>7</v>
          </cell>
          <cell r="K9">
            <v>6</v>
          </cell>
          <cell r="L9">
            <v>6</v>
          </cell>
          <cell r="M9">
            <v>6</v>
          </cell>
          <cell r="N9">
            <v>6</v>
          </cell>
        </row>
        <row r="10">
          <cell r="C10">
            <v>1</v>
          </cell>
          <cell r="D10">
            <v>1</v>
          </cell>
          <cell r="E10">
            <v>1</v>
          </cell>
          <cell r="F10">
            <v>1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>
            <v>13</v>
          </cell>
          <cell r="D12">
            <v>13</v>
          </cell>
          <cell r="E12">
            <v>9</v>
          </cell>
          <cell r="F12">
            <v>9</v>
          </cell>
          <cell r="G12">
            <v>9</v>
          </cell>
          <cell r="H12">
            <v>9</v>
          </cell>
          <cell r="I12">
            <v>5</v>
          </cell>
          <cell r="J12">
            <v>4</v>
          </cell>
          <cell r="K12">
            <v>4</v>
          </cell>
          <cell r="L12">
            <v>4</v>
          </cell>
          <cell r="M12">
            <v>4</v>
          </cell>
          <cell r="N12">
            <v>4</v>
          </cell>
        </row>
        <row r="13">
          <cell r="C13">
            <v>1</v>
          </cell>
          <cell r="D13">
            <v>1</v>
          </cell>
          <cell r="E13">
            <v>1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>
            <v>22</v>
          </cell>
          <cell r="D14">
            <v>22</v>
          </cell>
          <cell r="E14">
            <v>15</v>
          </cell>
          <cell r="F14">
            <v>15</v>
          </cell>
          <cell r="G14">
            <v>15</v>
          </cell>
          <cell r="H14">
            <v>15</v>
          </cell>
          <cell r="I14">
            <v>7</v>
          </cell>
          <cell r="J14">
            <v>7</v>
          </cell>
          <cell r="K14">
            <v>7</v>
          </cell>
          <cell r="L14">
            <v>7</v>
          </cell>
          <cell r="M14">
            <v>7</v>
          </cell>
          <cell r="N14">
            <v>7</v>
          </cell>
        </row>
        <row r="15">
          <cell r="C15">
            <v>4</v>
          </cell>
          <cell r="D15">
            <v>3</v>
          </cell>
          <cell r="E15">
            <v>3</v>
          </cell>
          <cell r="F15">
            <v>3</v>
          </cell>
          <cell r="G15">
            <v>3</v>
          </cell>
          <cell r="H15">
            <v>3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</row>
        <row r="16">
          <cell r="C16">
            <v>7</v>
          </cell>
          <cell r="D16">
            <v>6</v>
          </cell>
          <cell r="E16">
            <v>5</v>
          </cell>
          <cell r="F16">
            <v>5</v>
          </cell>
          <cell r="G16">
            <v>5</v>
          </cell>
          <cell r="H16">
            <v>5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</row>
        <row r="17">
          <cell r="C17">
            <v>7</v>
          </cell>
          <cell r="D17">
            <v>6</v>
          </cell>
          <cell r="E17">
            <v>5</v>
          </cell>
          <cell r="F17">
            <v>5</v>
          </cell>
          <cell r="G17">
            <v>5</v>
          </cell>
          <cell r="H17">
            <v>5</v>
          </cell>
          <cell r="I17">
            <v>3</v>
          </cell>
          <cell r="J17">
            <v>3</v>
          </cell>
          <cell r="K17">
            <v>3</v>
          </cell>
          <cell r="L17">
            <v>3</v>
          </cell>
          <cell r="M17">
            <v>3</v>
          </cell>
          <cell r="N17">
            <v>3</v>
          </cell>
        </row>
        <row r="18">
          <cell r="C18">
            <v>6</v>
          </cell>
          <cell r="D18">
            <v>6</v>
          </cell>
          <cell r="E18">
            <v>4</v>
          </cell>
          <cell r="F18">
            <v>4</v>
          </cell>
          <cell r="G18">
            <v>4</v>
          </cell>
          <cell r="H18">
            <v>4</v>
          </cell>
          <cell r="I18">
            <v>2</v>
          </cell>
          <cell r="J18">
            <v>2</v>
          </cell>
          <cell r="K18">
            <v>2</v>
          </cell>
          <cell r="L18">
            <v>2</v>
          </cell>
          <cell r="M18">
            <v>2</v>
          </cell>
          <cell r="N18">
            <v>2</v>
          </cell>
        </row>
        <row r="19">
          <cell r="C19">
            <v>1</v>
          </cell>
          <cell r="D19">
            <v>1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>
            <v>7</v>
          </cell>
          <cell r="D20">
            <v>7</v>
          </cell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2</v>
          </cell>
          <cell r="J20">
            <v>2</v>
          </cell>
          <cell r="K20">
            <v>2</v>
          </cell>
          <cell r="L20">
            <v>2</v>
          </cell>
          <cell r="M20">
            <v>2</v>
          </cell>
          <cell r="N20">
            <v>2</v>
          </cell>
        </row>
        <row r="21">
          <cell r="C21">
            <v>2</v>
          </cell>
          <cell r="D21">
            <v>2</v>
          </cell>
          <cell r="E21">
            <v>2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</row>
        <row r="22">
          <cell r="C22">
            <v>16</v>
          </cell>
          <cell r="D22">
            <v>16</v>
          </cell>
          <cell r="E22">
            <v>12</v>
          </cell>
          <cell r="F22">
            <v>12</v>
          </cell>
          <cell r="G22">
            <v>12</v>
          </cell>
          <cell r="H22">
            <v>12</v>
          </cell>
          <cell r="I22">
            <v>6</v>
          </cell>
          <cell r="J22">
            <v>6</v>
          </cell>
          <cell r="K22">
            <v>6</v>
          </cell>
          <cell r="L22">
            <v>6</v>
          </cell>
          <cell r="M22">
            <v>6</v>
          </cell>
          <cell r="N22">
            <v>6</v>
          </cell>
        </row>
        <row r="23">
          <cell r="C23">
            <v>6</v>
          </cell>
          <cell r="D23">
            <v>6</v>
          </cell>
          <cell r="E23">
            <v>4</v>
          </cell>
          <cell r="F23">
            <v>4</v>
          </cell>
          <cell r="G23">
            <v>4</v>
          </cell>
          <cell r="H23">
            <v>4</v>
          </cell>
          <cell r="I23">
            <v>3</v>
          </cell>
          <cell r="J23">
            <v>2</v>
          </cell>
          <cell r="K23">
            <v>2</v>
          </cell>
          <cell r="L23">
            <v>2</v>
          </cell>
          <cell r="M23">
            <v>2</v>
          </cell>
          <cell r="N23">
            <v>2</v>
          </cell>
        </row>
        <row r="24">
          <cell r="C24">
            <v>31</v>
          </cell>
          <cell r="D24">
            <v>31</v>
          </cell>
          <cell r="E24">
            <v>20</v>
          </cell>
          <cell r="F24">
            <v>20</v>
          </cell>
          <cell r="G24">
            <v>20</v>
          </cell>
          <cell r="H24">
            <v>20</v>
          </cell>
          <cell r="I24">
            <v>11</v>
          </cell>
          <cell r="J24">
            <v>11</v>
          </cell>
          <cell r="K24">
            <v>10</v>
          </cell>
          <cell r="L24">
            <v>10</v>
          </cell>
          <cell r="M24">
            <v>10</v>
          </cell>
          <cell r="N24">
            <v>10</v>
          </cell>
        </row>
        <row r="25">
          <cell r="C25">
            <v>46</v>
          </cell>
          <cell r="D25">
            <v>48</v>
          </cell>
          <cell r="E25">
            <v>28</v>
          </cell>
          <cell r="F25">
            <v>28</v>
          </cell>
          <cell r="G25">
            <v>30</v>
          </cell>
          <cell r="H25">
            <v>30</v>
          </cell>
          <cell r="I25">
            <v>25</v>
          </cell>
          <cell r="J25">
            <v>25</v>
          </cell>
          <cell r="K25">
            <v>22</v>
          </cell>
          <cell r="L25">
            <v>21</v>
          </cell>
          <cell r="M25">
            <v>20</v>
          </cell>
          <cell r="N25">
            <v>20</v>
          </cell>
        </row>
        <row r="26">
          <cell r="C26">
            <v>2</v>
          </cell>
          <cell r="D26">
            <v>2</v>
          </cell>
          <cell r="E26">
            <v>2</v>
          </cell>
          <cell r="F26">
            <v>2</v>
          </cell>
          <cell r="G26">
            <v>2</v>
          </cell>
          <cell r="H26">
            <v>2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</row>
        <row r="27">
          <cell r="C27">
            <v>6</v>
          </cell>
          <cell r="D27">
            <v>6</v>
          </cell>
          <cell r="E27">
            <v>5</v>
          </cell>
          <cell r="F27">
            <v>5</v>
          </cell>
          <cell r="G27">
            <v>5</v>
          </cell>
          <cell r="H27">
            <v>5</v>
          </cell>
          <cell r="I27">
            <v>3</v>
          </cell>
          <cell r="J27">
            <v>3</v>
          </cell>
          <cell r="K27">
            <v>3</v>
          </cell>
          <cell r="L27">
            <v>3</v>
          </cell>
          <cell r="M27">
            <v>3</v>
          </cell>
          <cell r="N27">
            <v>3</v>
          </cell>
        </row>
        <row r="28">
          <cell r="C28">
            <v>7</v>
          </cell>
          <cell r="D28">
            <v>6</v>
          </cell>
          <cell r="E28">
            <v>5</v>
          </cell>
          <cell r="F28">
            <v>5</v>
          </cell>
          <cell r="G28">
            <v>5</v>
          </cell>
          <cell r="H28">
            <v>5</v>
          </cell>
          <cell r="I28">
            <v>3</v>
          </cell>
          <cell r="J28">
            <v>3</v>
          </cell>
          <cell r="K28">
            <v>3</v>
          </cell>
          <cell r="L28">
            <v>3</v>
          </cell>
          <cell r="M28">
            <v>3</v>
          </cell>
          <cell r="N28">
            <v>3</v>
          </cell>
        </row>
        <row r="29">
          <cell r="C29">
            <v>1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>
            <v>14</v>
          </cell>
          <cell r="D30">
            <v>14</v>
          </cell>
          <cell r="E30">
            <v>10</v>
          </cell>
          <cell r="F30">
            <v>10</v>
          </cell>
          <cell r="G30">
            <v>10</v>
          </cell>
          <cell r="H30">
            <v>10</v>
          </cell>
          <cell r="I30">
            <v>5</v>
          </cell>
          <cell r="J30">
            <v>5</v>
          </cell>
          <cell r="K30">
            <v>5</v>
          </cell>
          <cell r="L30">
            <v>5</v>
          </cell>
          <cell r="M30">
            <v>5</v>
          </cell>
          <cell r="N30">
            <v>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R5">
            <v>502.73918882621535</v>
          </cell>
          <cell r="S5">
            <v>417.70615095353207</v>
          </cell>
          <cell r="T5">
            <v>447.24394305667471</v>
          </cell>
          <cell r="U5">
            <v>309.69927477840452</v>
          </cell>
          <cell r="V5">
            <v>376.23389739457423</v>
          </cell>
          <cell r="W5">
            <v>431.43078162771957</v>
          </cell>
          <cell r="X5">
            <v>357.13875906526999</v>
          </cell>
          <cell r="Y5">
            <v>459.77512758528064</v>
          </cell>
          <cell r="Z5">
            <v>509.00478109051835</v>
          </cell>
          <cell r="AA5">
            <v>421.28648939027664</v>
          </cell>
          <cell r="AB5">
            <v>526.60811173784577</v>
          </cell>
          <cell r="AC5">
            <v>795.13349449368786</v>
          </cell>
        </row>
        <row r="6">
          <cell r="R6">
            <v>4.8175355450236967</v>
          </cell>
          <cell r="S6">
            <v>5.5781990521327023</v>
          </cell>
          <cell r="T6">
            <v>7.0995260663507116</v>
          </cell>
          <cell r="U6">
            <v>4.8175355450236967</v>
          </cell>
          <cell r="V6">
            <v>19.777251184834125</v>
          </cell>
          <cell r="W6">
            <v>21.045023696682467</v>
          </cell>
          <cell r="X6">
            <v>10.395734597156398</v>
          </cell>
          <cell r="Y6">
            <v>11.156398104265405</v>
          </cell>
          <cell r="Z6">
            <v>5.5781990521327023</v>
          </cell>
          <cell r="AA6">
            <v>6.3388625592417069</v>
          </cell>
          <cell r="AB6">
            <v>5.0710900473933656</v>
          </cell>
          <cell r="AC6">
            <v>5.3246445497630335</v>
          </cell>
        </row>
        <row r="7">
          <cell r="R7">
            <v>94.123249299719888</v>
          </cell>
          <cell r="S7">
            <v>75.417366946778728</v>
          </cell>
          <cell r="T7">
            <v>71.854341736694693</v>
          </cell>
          <cell r="U7">
            <v>69.182072829131656</v>
          </cell>
          <cell r="V7">
            <v>102.43697478991596</v>
          </cell>
          <cell r="W7">
            <v>90.857142857142861</v>
          </cell>
          <cell r="X7">
            <v>50.17927170868348</v>
          </cell>
          <cell r="Y7">
            <v>114.31372549019608</v>
          </cell>
          <cell r="Z7">
            <v>131.53501400560222</v>
          </cell>
          <cell r="AA7">
            <v>100.06162464985994</v>
          </cell>
          <cell r="AB7">
            <v>84.918767507002798</v>
          </cell>
          <cell r="AC7">
            <v>75.120448179271705</v>
          </cell>
        </row>
        <row r="8">
          <cell r="R8">
            <v>77.327630453378944</v>
          </cell>
          <cell r="S8">
            <v>149.66638152266896</v>
          </cell>
          <cell r="T8">
            <v>72.061591103507268</v>
          </cell>
          <cell r="U8">
            <v>42.405474764756207</v>
          </cell>
          <cell r="V8">
            <v>69.844311377245504</v>
          </cell>
          <cell r="W8">
            <v>132.20530367835758</v>
          </cell>
          <cell r="X8">
            <v>55.98631308810949</v>
          </cell>
          <cell r="Y8">
            <v>90.908468776732235</v>
          </cell>
          <cell r="Z8">
            <v>104.48930710008554</v>
          </cell>
          <cell r="AA8">
            <v>67.904191616766468</v>
          </cell>
          <cell r="AB8">
            <v>72.615911035072713</v>
          </cell>
          <cell r="AC8">
            <v>36.585115483319072</v>
          </cell>
        </row>
        <row r="9">
          <cell r="R9">
            <v>16.399239543726235</v>
          </cell>
          <cell r="S9">
            <v>21.865652724968314</v>
          </cell>
          <cell r="T9">
            <v>14.960709759188845</v>
          </cell>
          <cell r="U9">
            <v>19.564005069708493</v>
          </cell>
          <cell r="V9">
            <v>23.304182509505704</v>
          </cell>
          <cell r="W9">
            <v>29.63371356147022</v>
          </cell>
          <cell r="X9">
            <v>31.072243346007607</v>
          </cell>
          <cell r="Y9">
            <v>19.564005069708493</v>
          </cell>
          <cell r="Z9">
            <v>15.536121673003803</v>
          </cell>
          <cell r="AA9">
            <v>8.9188846641318129</v>
          </cell>
          <cell r="AB9">
            <v>14.673003802281368</v>
          </cell>
          <cell r="AC9">
            <v>11.508238276299114</v>
          </cell>
        </row>
        <row r="10">
          <cell r="R10">
            <v>30.439024390243908</v>
          </cell>
          <cell r="S10">
            <v>35.512195121951223</v>
          </cell>
          <cell r="T10">
            <v>16.780487804878053</v>
          </cell>
          <cell r="U10">
            <v>28.487804878048784</v>
          </cell>
          <cell r="V10">
            <v>19.512195121951226</v>
          </cell>
          <cell r="W10">
            <v>35.902439024390254</v>
          </cell>
          <cell r="X10">
            <v>32.390243902439032</v>
          </cell>
          <cell r="Y10">
            <v>26.14634146341464</v>
          </cell>
          <cell r="Z10">
            <v>39.804878048780495</v>
          </cell>
          <cell r="AA10">
            <v>21.463414634146343</v>
          </cell>
          <cell r="AB10">
            <v>30.439024390243908</v>
          </cell>
          <cell r="AC10">
            <v>19.121951219512198</v>
          </cell>
        </row>
        <row r="11">
          <cell r="R11">
            <v>26.384236453201972</v>
          </cell>
          <cell r="S11">
            <v>9.640394088669952</v>
          </cell>
          <cell r="T11">
            <v>18.012315270935964</v>
          </cell>
          <cell r="U11">
            <v>12.938423645320199</v>
          </cell>
          <cell r="V11">
            <v>11.16256157635468</v>
          </cell>
          <cell r="W11">
            <v>16.997536945812811</v>
          </cell>
          <cell r="X11">
            <v>18.519704433497541</v>
          </cell>
          <cell r="Y11">
            <v>21.05665024630542</v>
          </cell>
          <cell r="Z11">
            <v>27.399014778325128</v>
          </cell>
          <cell r="AA11">
            <v>10.401477832512317</v>
          </cell>
          <cell r="AB11">
            <v>18.773399014778327</v>
          </cell>
          <cell r="AC11">
            <v>14.714285714285717</v>
          </cell>
        </row>
        <row r="12">
          <cell r="R12">
            <v>5.8377253814147014</v>
          </cell>
          <cell r="S12">
            <v>11.929264909847435</v>
          </cell>
          <cell r="T12">
            <v>9.137309292649098</v>
          </cell>
          <cell r="U12">
            <v>14.721220527045768</v>
          </cell>
          <cell r="V12">
            <v>17.005547850208043</v>
          </cell>
          <cell r="W12">
            <v>26.650485436893202</v>
          </cell>
          <cell r="X12">
            <v>25.381414701803049</v>
          </cell>
          <cell r="Y12">
            <v>21.320388349514563</v>
          </cell>
          <cell r="Z12">
            <v>12.436893203883495</v>
          </cell>
          <cell r="AA12">
            <v>10.914008321775313</v>
          </cell>
          <cell r="AB12">
            <v>15.482662968099859</v>
          </cell>
          <cell r="AC12">
            <v>12.183079056865465</v>
          </cell>
        </row>
        <row r="13">
          <cell r="R13">
            <v>50.925252525252517</v>
          </cell>
          <cell r="S13">
            <v>32.1050505050505</v>
          </cell>
          <cell r="T13">
            <v>61.165656565656562</v>
          </cell>
          <cell r="U13">
            <v>42.898989898989889</v>
          </cell>
          <cell r="V13">
            <v>61.719191919191907</v>
          </cell>
          <cell r="W13">
            <v>74.450505050505043</v>
          </cell>
          <cell r="X13">
            <v>59.781818181818174</v>
          </cell>
          <cell r="Y13">
            <v>89.119191919191906</v>
          </cell>
          <cell r="Z13">
            <v>59.505050505050498</v>
          </cell>
          <cell r="AA13">
            <v>28.230303030303027</v>
          </cell>
          <cell r="AB13">
            <v>76.664646464646452</v>
          </cell>
          <cell r="AC13">
            <v>48.434343434343432</v>
          </cell>
        </row>
        <row r="14">
          <cell r="R14">
            <v>2.9520295202952034</v>
          </cell>
          <cell r="S14">
            <v>3.8376383763837643</v>
          </cell>
          <cell r="T14">
            <v>4.7232472324723247</v>
          </cell>
          <cell r="U14">
            <v>9.1512915129151313</v>
          </cell>
          <cell r="V14">
            <v>11.21771217712177</v>
          </cell>
          <cell r="W14">
            <v>12.103321033210332</v>
          </cell>
          <cell r="X14">
            <v>9.1512915129151313</v>
          </cell>
          <cell r="Y14">
            <v>7.3800738007380087</v>
          </cell>
          <cell r="Z14">
            <v>4.4280442804428048</v>
          </cell>
          <cell r="AA14">
            <v>3.2472324723247232</v>
          </cell>
          <cell r="AB14">
            <v>4.4280442804428048</v>
          </cell>
          <cell r="AC14">
            <v>7.3800738007380087</v>
          </cell>
        </row>
        <row r="15">
          <cell r="R15">
            <v>118.70530258229846</v>
          </cell>
          <cell r="S15">
            <v>116.75931401537554</v>
          </cell>
          <cell r="T15">
            <v>70.298836980090684</v>
          </cell>
          <cell r="U15">
            <v>81.974768381628223</v>
          </cell>
          <cell r="V15">
            <v>75.650305539128738</v>
          </cell>
          <cell r="W15">
            <v>96.083185491819449</v>
          </cell>
          <cell r="X15">
            <v>95.110191208358003</v>
          </cell>
          <cell r="Y15">
            <v>108.00236546422238</v>
          </cell>
          <cell r="Z15">
            <v>109.70510546027992</v>
          </cell>
          <cell r="AA15">
            <v>100.94815690912677</v>
          </cell>
          <cell r="AB15">
            <v>137.92193968066235</v>
          </cell>
          <cell r="AC15">
            <v>122.84052828700968</v>
          </cell>
        </row>
        <row r="16">
          <cell r="R16">
            <v>14.308943089430896</v>
          </cell>
          <cell r="S16">
            <v>9.4308943089430901</v>
          </cell>
          <cell r="T16">
            <v>18.536585365853661</v>
          </cell>
          <cell r="U16">
            <v>18.536585365853661</v>
          </cell>
          <cell r="V16">
            <v>13.983739837398376</v>
          </cell>
          <cell r="W16">
            <v>23.739837398373986</v>
          </cell>
          <cell r="X16">
            <v>10.406504065040652</v>
          </cell>
          <cell r="Y16">
            <v>20.487804878048781</v>
          </cell>
          <cell r="Z16">
            <v>10.081300813008131</v>
          </cell>
          <cell r="AA16">
            <v>16.260162601626018</v>
          </cell>
          <cell r="AB16">
            <v>26.016260162601629</v>
          </cell>
          <cell r="AC16">
            <v>18.211382113821141</v>
          </cell>
        </row>
        <row r="17">
          <cell r="R17">
            <v>14.146788990825691</v>
          </cell>
          <cell r="S17">
            <v>14.44151376146789</v>
          </cell>
          <cell r="T17">
            <v>15.325688073394497</v>
          </cell>
          <cell r="U17">
            <v>15.325688073394497</v>
          </cell>
          <cell r="V17">
            <v>21.220183486238533</v>
          </cell>
          <cell r="W17">
            <v>27.998853211009177</v>
          </cell>
          <cell r="X17">
            <v>20.336009174311929</v>
          </cell>
          <cell r="Y17">
            <v>33.893348623853214</v>
          </cell>
          <cell r="Z17">
            <v>38.019495412844044</v>
          </cell>
          <cell r="AA17">
            <v>15.915137614678901</v>
          </cell>
          <cell r="AB17">
            <v>25.051605504587158</v>
          </cell>
          <cell r="AC17">
            <v>15.325688073394497</v>
          </cell>
        </row>
        <row r="18">
          <cell r="R18">
            <v>27.737571312143441</v>
          </cell>
          <cell r="S18">
            <v>33.224123879380613</v>
          </cell>
          <cell r="T18">
            <v>26.823145884270584</v>
          </cell>
          <cell r="U18">
            <v>30.176039119804404</v>
          </cell>
          <cell r="V18">
            <v>26.518337408312963</v>
          </cell>
          <cell r="W18">
            <v>32.614506927465371</v>
          </cell>
          <cell r="X18">
            <v>39.320293398533011</v>
          </cell>
          <cell r="Y18">
            <v>32.004889975550121</v>
          </cell>
          <cell r="Z18">
            <v>33.528932355338227</v>
          </cell>
          <cell r="AA18">
            <v>30.480847595762025</v>
          </cell>
          <cell r="AB18">
            <v>34.748166259168705</v>
          </cell>
          <cell r="AC18">
            <v>26.823145884270584</v>
          </cell>
        </row>
        <row r="19">
          <cell r="R19">
            <v>5.6272965879265087</v>
          </cell>
          <cell r="S19">
            <v>10.199475065616797</v>
          </cell>
          <cell r="T19">
            <v>13.36482939632546</v>
          </cell>
          <cell r="U19">
            <v>8.7926509186351698</v>
          </cell>
          <cell r="V19">
            <v>14.41994750656168</v>
          </cell>
          <cell r="W19">
            <v>22.509186351706035</v>
          </cell>
          <cell r="X19">
            <v>6.6824146981627299</v>
          </cell>
          <cell r="Y19">
            <v>16.881889763779526</v>
          </cell>
          <cell r="Z19">
            <v>9.1443569553805766</v>
          </cell>
          <cell r="AA19">
            <v>6.3307086614173231</v>
          </cell>
          <cell r="AB19">
            <v>11.254593175853017</v>
          </cell>
          <cell r="AC19">
            <v>8.7926509186351698</v>
          </cell>
        </row>
        <row r="20">
          <cell r="R20">
            <v>4.9846153846153856</v>
          </cell>
          <cell r="S20">
            <v>3.8769230769230778</v>
          </cell>
          <cell r="T20">
            <v>4.430769230769231</v>
          </cell>
          <cell r="U20">
            <v>4.430769230769231</v>
          </cell>
          <cell r="V20">
            <v>10.246153846153849</v>
          </cell>
          <cell r="W20">
            <v>16.338461538461544</v>
          </cell>
          <cell r="X20">
            <v>15.230769230769232</v>
          </cell>
          <cell r="Y20">
            <v>11.907692307692312</v>
          </cell>
          <cell r="Z20">
            <v>7.4769230769230779</v>
          </cell>
          <cell r="AA20">
            <v>4.7076923076923087</v>
          </cell>
          <cell r="AB20">
            <v>2.7692307692307696</v>
          </cell>
          <cell r="AC20">
            <v>3.6</v>
          </cell>
        </row>
        <row r="21">
          <cell r="R21">
            <v>23.119412941961304</v>
          </cell>
          <cell r="S21">
            <v>40.458972648432294</v>
          </cell>
          <cell r="T21">
            <v>27.074049366244164</v>
          </cell>
          <cell r="U21">
            <v>45.934623082054699</v>
          </cell>
          <cell r="V21">
            <v>41.67578385590393</v>
          </cell>
          <cell r="W21">
            <v>43.196797865243497</v>
          </cell>
          <cell r="X21">
            <v>27.986657771847899</v>
          </cell>
          <cell r="Y21">
            <v>45.022014676450972</v>
          </cell>
          <cell r="Z21">
            <v>49.889259506337552</v>
          </cell>
          <cell r="AA21">
            <v>25.857238158772514</v>
          </cell>
          <cell r="AB21">
            <v>36.200133422281517</v>
          </cell>
          <cell r="AC21">
            <v>49.58505670446965</v>
          </cell>
        </row>
        <row r="22">
          <cell r="R22">
            <v>5.4838709677419368</v>
          </cell>
          <cell r="S22">
            <v>10.145161290322584</v>
          </cell>
          <cell r="T22">
            <v>13.435483870967744</v>
          </cell>
          <cell r="U22">
            <v>12.06451612903226</v>
          </cell>
          <cell r="V22">
            <v>15.080645161290324</v>
          </cell>
          <cell r="W22">
            <v>14.532258064516133</v>
          </cell>
          <cell r="X22">
            <v>9.3225806451612936</v>
          </cell>
          <cell r="Y22">
            <v>13.435483870967744</v>
          </cell>
          <cell r="Z22">
            <v>18.91935483870968</v>
          </cell>
          <cell r="AA22">
            <v>16.177419354838712</v>
          </cell>
          <cell r="AB22">
            <v>14.532258064516133</v>
          </cell>
          <cell r="AC22">
            <v>26.870967741935488</v>
          </cell>
        </row>
        <row r="23">
          <cell r="R23">
            <v>50.676532137518677</v>
          </cell>
          <cell r="S23">
            <v>68.512406576980567</v>
          </cell>
          <cell r="T23">
            <v>87.763826606875938</v>
          </cell>
          <cell r="U23">
            <v>104.18415545590435</v>
          </cell>
          <cell r="V23">
            <v>90.594917787742901</v>
          </cell>
          <cell r="W23">
            <v>109.28011958146486</v>
          </cell>
          <cell r="X23">
            <v>70.777279521674132</v>
          </cell>
          <cell r="Y23">
            <v>72.759043348281011</v>
          </cell>
          <cell r="Z23">
            <v>73.891479820627808</v>
          </cell>
          <cell r="AA23">
            <v>54.073841554559046</v>
          </cell>
          <cell r="AB23">
            <v>78.704334828101651</v>
          </cell>
          <cell r="AC23">
            <v>85.782062780269058</v>
          </cell>
        </row>
        <row r="24">
          <cell r="R24">
            <v>12.043080939947782</v>
          </cell>
          <cell r="S24">
            <v>12.924281984334204</v>
          </cell>
          <cell r="T24">
            <v>23.204960835509137</v>
          </cell>
          <cell r="U24">
            <v>36.716710182767628</v>
          </cell>
          <cell r="V24">
            <v>11.455613577023501</v>
          </cell>
          <cell r="W24">
            <v>28.785900783289819</v>
          </cell>
          <cell r="X24">
            <v>12.630548302872064</v>
          </cell>
          <cell r="Y24">
            <v>22.030026109660575</v>
          </cell>
          <cell r="Z24">
            <v>19.973890339425591</v>
          </cell>
          <cell r="AA24">
            <v>7.9308093994778073</v>
          </cell>
          <cell r="AB24">
            <v>23.49869451697128</v>
          </cell>
          <cell r="AC24">
            <v>13.805483028720626</v>
          </cell>
        </row>
        <row r="25">
          <cell r="R25">
            <v>70.209595484477902</v>
          </cell>
          <cell r="S25">
            <v>110.82671683913453</v>
          </cell>
          <cell r="T25">
            <v>127.94393226716841</v>
          </cell>
          <cell r="U25">
            <v>89.357666980244602</v>
          </cell>
          <cell r="V25">
            <v>134.90686735653813</v>
          </cell>
          <cell r="W25">
            <v>100.67243650047037</v>
          </cell>
          <cell r="X25">
            <v>136.93772342427096</v>
          </cell>
          <cell r="Y25">
            <v>150.86359360301037</v>
          </cell>
          <cell r="Z25">
            <v>172.62276575729072</v>
          </cell>
          <cell r="AA25">
            <v>127.36368767638761</v>
          </cell>
          <cell r="AB25">
            <v>132.00564440263406</v>
          </cell>
          <cell r="AC25">
            <v>188.28936970837256</v>
          </cell>
        </row>
        <row r="26">
          <cell r="R26">
            <v>45.719130895601481</v>
          </cell>
          <cell r="S26">
            <v>48.21939586645469</v>
          </cell>
          <cell r="T26">
            <v>42.147323794382622</v>
          </cell>
          <cell r="U26">
            <v>27.50291467938527</v>
          </cell>
          <cell r="V26">
            <v>55.720190779014303</v>
          </cell>
          <cell r="W26">
            <v>67.149973502914676</v>
          </cell>
          <cell r="X26">
            <v>40.004239533651301</v>
          </cell>
          <cell r="Y26">
            <v>41.075781664016958</v>
          </cell>
          <cell r="Z26">
            <v>146.4440911499735</v>
          </cell>
          <cell r="AA26">
            <v>78.57975622681505</v>
          </cell>
          <cell r="AB26">
            <v>42.861685214626391</v>
          </cell>
          <cell r="AC26">
            <v>38.575516693163756</v>
          </cell>
        </row>
        <row r="27">
          <cell r="R27">
            <v>6.0710382513661196</v>
          </cell>
          <cell r="S27">
            <v>8.278688524590164</v>
          </cell>
          <cell r="T27">
            <v>10.486338797814208</v>
          </cell>
          <cell r="U27">
            <v>5.2431693989071038</v>
          </cell>
          <cell r="V27">
            <v>6.8989071038251373</v>
          </cell>
          <cell r="W27">
            <v>8.830601092896174</v>
          </cell>
          <cell r="X27">
            <v>9.9344262295081958</v>
          </cell>
          <cell r="Y27">
            <v>10.762295081967212</v>
          </cell>
          <cell r="Z27">
            <v>10.210382513661202</v>
          </cell>
          <cell r="AA27">
            <v>6.8989071038251373</v>
          </cell>
          <cell r="AB27">
            <v>3.8633879781420766</v>
          </cell>
          <cell r="AC27">
            <v>13.521857923497265</v>
          </cell>
        </row>
        <row r="28">
          <cell r="R28">
            <v>13.78217821782178</v>
          </cell>
          <cell r="S28">
            <v>6.0297029702970288</v>
          </cell>
          <cell r="T28">
            <v>16.079207920792079</v>
          </cell>
          <cell r="U28">
            <v>8.9009900990099009</v>
          </cell>
          <cell r="V28">
            <v>8.9009900990099009</v>
          </cell>
          <cell r="W28">
            <v>9.1881188118811856</v>
          </cell>
          <cell r="X28">
            <v>26.990099009900984</v>
          </cell>
          <cell r="Y28">
            <v>21.821782178217816</v>
          </cell>
          <cell r="Z28">
            <v>11.485148514851485</v>
          </cell>
          <cell r="AA28">
            <v>13.495049504950492</v>
          </cell>
          <cell r="AB28">
            <v>16.366336633663362</v>
          </cell>
          <cell r="AC28">
            <v>20.960396039603957</v>
          </cell>
        </row>
        <row r="29">
          <cell r="R29">
            <v>53.599109131403118</v>
          </cell>
          <cell r="S29">
            <v>45.180400890868597</v>
          </cell>
          <cell r="T29">
            <v>74.92650334075725</v>
          </cell>
          <cell r="U29">
            <v>48.26726057906459</v>
          </cell>
          <cell r="V29">
            <v>41.812917594654785</v>
          </cell>
          <cell r="W29">
            <v>64.543429844098</v>
          </cell>
          <cell r="X29">
            <v>46.8641425389755</v>
          </cell>
          <cell r="Y29">
            <v>47.144766146993327</v>
          </cell>
          <cell r="Z29">
            <v>30.587973273942101</v>
          </cell>
          <cell r="AA29">
            <v>57.24721603563475</v>
          </cell>
          <cell r="AB29">
            <v>61.175946547884202</v>
          </cell>
          <cell r="AC29">
            <v>58.650334075723833</v>
          </cell>
        </row>
        <row r="30">
          <cell r="R30">
            <v>13.933649289099524</v>
          </cell>
          <cell r="S30">
            <v>18.5781990521327</v>
          </cell>
          <cell r="T30">
            <v>15.791469194312796</v>
          </cell>
          <cell r="U30">
            <v>14.630331753554501</v>
          </cell>
          <cell r="V30">
            <v>26.473933649289094</v>
          </cell>
          <cell r="W30">
            <v>19.042654028436015</v>
          </cell>
          <cell r="X30">
            <v>19.042654028436015</v>
          </cell>
          <cell r="Y30">
            <v>17.184834123222746</v>
          </cell>
          <cell r="Z30">
            <v>21.829383886255922</v>
          </cell>
          <cell r="AA30">
            <v>12.308056872037914</v>
          </cell>
          <cell r="AB30">
            <v>1.85781990521327</v>
          </cell>
          <cell r="AC30">
            <v>15.327014218009477</v>
          </cell>
        </row>
        <row r="31">
          <cell r="R31">
            <v>17.111111111111114</v>
          </cell>
          <cell r="S31">
            <v>20.961111111111109</v>
          </cell>
          <cell r="T31">
            <v>11.122222222222222</v>
          </cell>
          <cell r="U31">
            <v>22.244444444444444</v>
          </cell>
          <cell r="V31">
            <v>14.972222222222221</v>
          </cell>
          <cell r="W31">
            <v>32.083333333333336</v>
          </cell>
          <cell r="X31">
            <v>20.961111111111109</v>
          </cell>
          <cell r="Y31">
            <v>24.81111111111111</v>
          </cell>
          <cell r="Z31">
            <v>26.95</v>
          </cell>
          <cell r="AA31">
            <v>11.97777777777778</v>
          </cell>
          <cell r="AB31">
            <v>10.266666666666667</v>
          </cell>
          <cell r="AC31">
            <v>17.538888888888888</v>
          </cell>
        </row>
      </sheetData>
      <sheetData sheetId="10"/>
      <sheetData sheetId="11">
        <row r="5">
          <cell r="R5">
            <v>2879500.0761681534</v>
          </cell>
          <cell r="S5">
            <v>3053074.927440674</v>
          </cell>
          <cell r="T5">
            <v>2970467.6797799058</v>
          </cell>
          <cell r="U5">
            <v>3110130.3859980521</v>
          </cell>
          <cell r="V5">
            <v>3041180.5522858836</v>
          </cell>
          <cell r="W5">
            <v>2978362.007253658</v>
          </cell>
          <cell r="X5">
            <v>3419494.2397015854</v>
          </cell>
          <cell r="Y5">
            <v>3256324.3495659893</v>
          </cell>
          <cell r="Z5">
            <v>3159368.4063656828</v>
          </cell>
          <cell r="AA5">
            <v>2960852.9094537199</v>
          </cell>
          <cell r="AB5">
            <v>2986049.8527065134</v>
          </cell>
          <cell r="AC5">
            <v>3082894.6132801822</v>
          </cell>
        </row>
        <row r="6">
          <cell r="R6">
            <v>49721.679800928214</v>
          </cell>
          <cell r="S6">
            <v>50888.868583373507</v>
          </cell>
          <cell r="T6">
            <v>49654.200051988279</v>
          </cell>
          <cell r="U6">
            <v>54262.153116318368</v>
          </cell>
          <cell r="V6">
            <v>51260.358659568832</v>
          </cell>
          <cell r="W6">
            <v>50810.845123661711</v>
          </cell>
          <cell r="X6">
            <v>62503.468912632627</v>
          </cell>
          <cell r="Y6">
            <v>63253.126748512113</v>
          </cell>
          <cell r="Z6">
            <v>57675.503750196316</v>
          </cell>
          <cell r="AA6">
            <v>51994.903843341985</v>
          </cell>
          <cell r="AB6">
            <v>52969.845632713637</v>
          </cell>
          <cell r="AC6">
            <v>53995.045776764498</v>
          </cell>
        </row>
        <row r="7">
          <cell r="R7">
            <v>232937.23867381649</v>
          </cell>
          <cell r="S7">
            <v>248638.64506407361</v>
          </cell>
          <cell r="T7">
            <v>249131.96062973535</v>
          </cell>
          <cell r="U7">
            <v>262350.60051650071</v>
          </cell>
          <cell r="V7">
            <v>261942.37879612175</v>
          </cell>
          <cell r="W7">
            <v>256559.41187141833</v>
          </cell>
          <cell r="X7">
            <v>298318.06630276592</v>
          </cell>
          <cell r="Y7">
            <v>307038.88496384956</v>
          </cell>
          <cell r="Z7">
            <v>273869.82795408776</v>
          </cell>
          <cell r="AA7">
            <v>248736.95031451396</v>
          </cell>
          <cell r="AB7">
            <v>250575.54921506808</v>
          </cell>
          <cell r="AC7">
            <v>253690.48569804805</v>
          </cell>
        </row>
        <row r="8">
          <cell r="R8">
            <v>426577.98631023429</v>
          </cell>
          <cell r="S8">
            <v>449238.07887075265</v>
          </cell>
          <cell r="T8">
            <v>453207.60414554755</v>
          </cell>
          <cell r="U8">
            <v>469283.46239156916</v>
          </cell>
          <cell r="V8">
            <v>464971.27791506425</v>
          </cell>
          <cell r="W8">
            <v>451719.39172594826</v>
          </cell>
          <cell r="X8">
            <v>505189.68820602261</v>
          </cell>
          <cell r="Y8">
            <v>520365.5716546881</v>
          </cell>
          <cell r="Z8">
            <v>481183.40881318244</v>
          </cell>
          <cell r="AA8">
            <v>453859.48361322895</v>
          </cell>
          <cell r="AB8">
            <v>457406.52771067934</v>
          </cell>
          <cell r="AC8">
            <v>453407.51864308253</v>
          </cell>
        </row>
        <row r="9">
          <cell r="R9">
            <v>105791.7080264378</v>
          </cell>
          <cell r="S9">
            <v>111171.59220371017</v>
          </cell>
          <cell r="T9">
            <v>111515.97257565954</v>
          </cell>
          <cell r="U9">
            <v>121267.80462014432</v>
          </cell>
          <cell r="V9">
            <v>117189.21537683083</v>
          </cell>
          <cell r="W9">
            <v>115834.72682077717</v>
          </cell>
          <cell r="X9">
            <v>129046.49601217068</v>
          </cell>
          <cell r="Y9">
            <v>132430.36569155625</v>
          </cell>
          <cell r="Z9">
            <v>120985.31574166144</v>
          </cell>
          <cell r="AA9">
            <v>115479.02711165101</v>
          </cell>
          <cell r="AB9">
            <v>119135.2456461151</v>
          </cell>
          <cell r="AC9">
            <v>120112.53017328546</v>
          </cell>
        </row>
        <row r="10">
          <cell r="R10">
            <v>106264.30699659573</v>
          </cell>
          <cell r="S10">
            <v>108712.19961654641</v>
          </cell>
          <cell r="T10">
            <v>104557.36164618266</v>
          </cell>
          <cell r="U10">
            <v>106415.20448686667</v>
          </cell>
          <cell r="V10">
            <v>105725.13526235281</v>
          </cell>
          <cell r="W10">
            <v>101170.14891568322</v>
          </cell>
          <cell r="X10">
            <v>113786.59100867488</v>
          </cell>
          <cell r="Y10">
            <v>118656.60895783991</v>
          </cell>
          <cell r="Z10">
            <v>116143.76864617028</v>
          </cell>
          <cell r="AA10">
            <v>110754.16916325364</v>
          </cell>
          <cell r="AB10">
            <v>109230.3692439563</v>
          </cell>
          <cell r="AC10">
            <v>110424.13605587745</v>
          </cell>
        </row>
        <row r="11">
          <cell r="R11">
            <v>132970.96138798856</v>
          </cell>
          <cell r="S11">
            <v>136174.42565313741</v>
          </cell>
          <cell r="T11">
            <v>134404.56723264835</v>
          </cell>
          <cell r="U11">
            <v>139383.70506964848</v>
          </cell>
          <cell r="V11">
            <v>139216.77601877903</v>
          </cell>
          <cell r="W11">
            <v>139020.77121109827</v>
          </cell>
          <cell r="X11">
            <v>158152.96126064871</v>
          </cell>
          <cell r="Y11">
            <v>156938.62082911871</v>
          </cell>
          <cell r="Z11">
            <v>153521.36423447516</v>
          </cell>
          <cell r="AA11">
            <v>136881.82171296951</v>
          </cell>
          <cell r="AB11">
            <v>137936.75858362825</v>
          </cell>
          <cell r="AC11">
            <v>143857.26680585954</v>
          </cell>
        </row>
        <row r="12">
          <cell r="R12">
            <v>88672.437874315845</v>
          </cell>
          <cell r="S12">
            <v>92120.102218553249</v>
          </cell>
          <cell r="T12">
            <v>92008.071565012273</v>
          </cell>
          <cell r="U12">
            <v>94533.853572117863</v>
          </cell>
          <cell r="V12">
            <v>93580.363840570062</v>
          </cell>
          <cell r="W12">
            <v>92816.51847551798</v>
          </cell>
          <cell r="X12">
            <v>109366.8525782512</v>
          </cell>
          <cell r="Y12">
            <v>117494.51845567672</v>
          </cell>
          <cell r="Z12">
            <v>107172.5970192418</v>
          </cell>
          <cell r="AA12">
            <v>93395.636179872425</v>
          </cell>
          <cell r="AB12">
            <v>94445.001674481915</v>
          </cell>
          <cell r="AC12">
            <v>92604.046546388548</v>
          </cell>
        </row>
        <row r="13">
          <cell r="R13">
            <v>285735.22175955109</v>
          </cell>
          <cell r="S13">
            <v>291722.35441588087</v>
          </cell>
          <cell r="T13">
            <v>291116.34233655356</v>
          </cell>
          <cell r="U13">
            <v>297735.1031010414</v>
          </cell>
          <cell r="V13">
            <v>298452.7028128099</v>
          </cell>
          <cell r="W13">
            <v>282085.46400791092</v>
          </cell>
          <cell r="X13">
            <v>323373.94072469213</v>
          </cell>
          <cell r="Y13">
            <v>342770.88902172283</v>
          </cell>
          <cell r="Z13">
            <v>317822.98236749606</v>
          </cell>
          <cell r="AA13">
            <v>301489.78129953676</v>
          </cell>
          <cell r="AB13">
            <v>303316.23924562725</v>
          </cell>
          <cell r="AC13">
            <v>306958.97890717676</v>
          </cell>
        </row>
        <row r="14">
          <cell r="R14">
            <v>15528.771460587228</v>
          </cell>
          <cell r="S14">
            <v>16173.34985259395</v>
          </cell>
          <cell r="T14">
            <v>16212.252978135884</v>
          </cell>
          <cell r="U14">
            <v>17074.546109413983</v>
          </cell>
          <cell r="V14">
            <v>16385.710950735698</v>
          </cell>
          <cell r="W14">
            <v>16857.902098368533</v>
          </cell>
          <cell r="X14">
            <v>21880.331296773082</v>
          </cell>
          <cell r="Y14">
            <v>21490.229313127817</v>
          </cell>
          <cell r="Z14">
            <v>19885.564611875197</v>
          </cell>
          <cell r="AA14">
            <v>17546.737257046814</v>
          </cell>
          <cell r="AB14">
            <v>17321.88432960261</v>
          </cell>
          <cell r="AC14">
            <v>17682.719741739264</v>
          </cell>
        </row>
        <row r="15">
          <cell r="R15">
            <v>731378.50158240867</v>
          </cell>
          <cell r="S15">
            <v>750371.98519642546</v>
          </cell>
          <cell r="T15">
            <v>743590.51198387763</v>
          </cell>
          <cell r="U15">
            <v>765608.44240026746</v>
          </cell>
          <cell r="V15">
            <v>750819.35936500109</v>
          </cell>
          <cell r="W15">
            <v>736122.28945660521</v>
          </cell>
          <cell r="X15">
            <v>835411.50416385999</v>
          </cell>
          <cell r="Y15">
            <v>860554.0029459605</v>
          </cell>
          <cell r="Z15">
            <v>817412.18536890054</v>
          </cell>
          <cell r="AA15">
            <v>785840.4015495138</v>
          </cell>
          <cell r="AB15">
            <v>760046.7600650026</v>
          </cell>
          <cell r="AC15">
            <v>781484.05592217704</v>
          </cell>
        </row>
        <row r="16">
          <cell r="R16">
            <v>83568.282626308981</v>
          </cell>
          <cell r="S16">
            <v>90256.452304686216</v>
          </cell>
          <cell r="T16">
            <v>86079.519688124245</v>
          </cell>
          <cell r="U16">
            <v>90502.432442040546</v>
          </cell>
          <cell r="V16">
            <v>85791.945850179516</v>
          </cell>
          <cell r="W16">
            <v>86559.620889336817</v>
          </cell>
          <cell r="X16">
            <v>97761.993843411125</v>
          </cell>
          <cell r="Y16">
            <v>111573.84984940763</v>
          </cell>
          <cell r="Z16">
            <v>94947.637471942202</v>
          </cell>
          <cell r="AA16">
            <v>93110.872173713811</v>
          </cell>
          <cell r="AB16">
            <v>88654.573171831958</v>
          </cell>
          <cell r="AC16">
            <v>89782.819689016949</v>
          </cell>
        </row>
        <row r="17">
          <cell r="R17">
            <v>107845.78005640191</v>
          </cell>
          <cell r="S17">
            <v>113379.64546540841</v>
          </cell>
          <cell r="T17">
            <v>111646.22209011948</v>
          </cell>
          <cell r="U17">
            <v>121967.38140132774</v>
          </cell>
          <cell r="V17">
            <v>115409.8115421832</v>
          </cell>
          <cell r="W17">
            <v>117274.40689065085</v>
          </cell>
          <cell r="X17">
            <v>136191.90095764183</v>
          </cell>
          <cell r="Y17">
            <v>149002.08147882781</v>
          </cell>
          <cell r="Z17">
            <v>124605.31095383046</v>
          </cell>
          <cell r="AA17">
            <v>112225.68662028242</v>
          </cell>
          <cell r="AB17">
            <v>115349.03241407045</v>
          </cell>
          <cell r="AC17">
            <v>114362.74012925553</v>
          </cell>
        </row>
        <row r="18">
          <cell r="R18">
            <v>208538.96889973013</v>
          </cell>
          <cell r="S18">
            <v>214477.22723175373</v>
          </cell>
          <cell r="T18">
            <v>215112.12459232457</v>
          </cell>
          <cell r="U18">
            <v>220068.08889478573</v>
          </cell>
          <cell r="V18">
            <v>214824.62390074533</v>
          </cell>
          <cell r="W18">
            <v>204538.94439676989</v>
          </cell>
          <cell r="X18">
            <v>238628.31211259411</v>
          </cell>
          <cell r="Y18">
            <v>242739.22973944919</v>
          </cell>
          <cell r="Z18">
            <v>234163.15256218606</v>
          </cell>
          <cell r="AA18">
            <v>219981.49642458389</v>
          </cell>
          <cell r="AB18">
            <v>213148.22105865588</v>
          </cell>
          <cell r="AC18">
            <v>215309.61018642125</v>
          </cell>
        </row>
        <row r="19">
          <cell r="R19">
            <v>89354.976256696173</v>
          </cell>
          <cell r="S19">
            <v>90232.477210111319</v>
          </cell>
          <cell r="T19">
            <v>90303.835170266291</v>
          </cell>
          <cell r="U19">
            <v>92824.925366307449</v>
          </cell>
          <cell r="V19">
            <v>87110.566453331383</v>
          </cell>
          <cell r="W19">
            <v>90092.790637166443</v>
          </cell>
          <cell r="X19">
            <v>106109.95993874384</v>
          </cell>
          <cell r="Y19">
            <v>109375.25980413707</v>
          </cell>
          <cell r="Z19">
            <v>100486.81804087151</v>
          </cell>
          <cell r="AA19">
            <v>94667.105158421371</v>
          </cell>
          <cell r="AB19">
            <v>91676.129526642762</v>
          </cell>
          <cell r="AC19">
            <v>91025.156437304482</v>
          </cell>
        </row>
        <row r="20">
          <cell r="R20">
            <v>56541.617523416462</v>
          </cell>
          <cell r="S20">
            <v>57208.230923973133</v>
          </cell>
          <cell r="T20">
            <v>58766.499327623729</v>
          </cell>
          <cell r="U20">
            <v>58627.933620766446</v>
          </cell>
          <cell r="V20">
            <v>57280.407655800511</v>
          </cell>
          <cell r="W20">
            <v>57083.623924686231</v>
          </cell>
          <cell r="X20">
            <v>65488.808619754192</v>
          </cell>
          <cell r="Y20">
            <v>68283.273784089819</v>
          </cell>
          <cell r="Z20">
            <v>61685.231034964039</v>
          </cell>
          <cell r="AA20">
            <v>59028.650664921297</v>
          </cell>
          <cell r="AB20">
            <v>56186.18116479482</v>
          </cell>
          <cell r="AC20">
            <v>58529.541755209313</v>
          </cell>
        </row>
        <row r="21">
          <cell r="R21">
            <v>284056.86070686468</v>
          </cell>
          <cell r="S21">
            <v>297346.83184542187</v>
          </cell>
          <cell r="T21">
            <v>296188.99605978234</v>
          </cell>
          <cell r="U21">
            <v>306822.00613759918</v>
          </cell>
          <cell r="V21">
            <v>291290.06267170317</v>
          </cell>
          <cell r="W21">
            <v>283032.99223848089</v>
          </cell>
          <cell r="X21">
            <v>327347.58996392752</v>
          </cell>
          <cell r="Y21">
            <v>311659.9826743821</v>
          </cell>
          <cell r="Z21">
            <v>316814.10830432893</v>
          </cell>
          <cell r="AA21">
            <v>307511.81728531962</v>
          </cell>
          <cell r="AB21">
            <v>292448.24284633307</v>
          </cell>
          <cell r="AC21">
            <v>305560.50926585693</v>
          </cell>
        </row>
        <row r="22">
          <cell r="R22">
            <v>78118.666437581269</v>
          </cell>
          <cell r="S22">
            <v>79104.095190264212</v>
          </cell>
          <cell r="T22">
            <v>78996.802207678222</v>
          </cell>
          <cell r="U22">
            <v>86938.219051445514</v>
          </cell>
          <cell r="V22">
            <v>76288.088430483156</v>
          </cell>
          <cell r="W22">
            <v>77426.644061225714</v>
          </cell>
          <cell r="X22">
            <v>86424.323859771524</v>
          </cell>
          <cell r="Y22">
            <v>86327.447671611371</v>
          </cell>
          <cell r="Z22">
            <v>89757.698076035187</v>
          </cell>
          <cell r="AA22">
            <v>84817.012479866913</v>
          </cell>
          <cell r="AB22">
            <v>77563.104068204004</v>
          </cell>
          <cell r="AC22">
            <v>83447.898465832783</v>
          </cell>
        </row>
        <row r="23">
          <cell r="R23">
            <v>395368.68837101629</v>
          </cell>
          <cell r="S23">
            <v>405346.99041745055</v>
          </cell>
          <cell r="T23">
            <v>397439.49590323534</v>
          </cell>
          <cell r="U23">
            <v>404006.34585663304</v>
          </cell>
          <cell r="V23">
            <v>399529.8360052146</v>
          </cell>
          <cell r="W23">
            <v>390561.19024656957</v>
          </cell>
          <cell r="X23">
            <v>460024.69051614817</v>
          </cell>
          <cell r="Y23">
            <v>446274.47168019274</v>
          </cell>
          <cell r="Z23">
            <v>441797.25155351026</v>
          </cell>
          <cell r="AA23">
            <v>426252.16712540342</v>
          </cell>
          <cell r="AB23">
            <v>409618.58585520223</v>
          </cell>
          <cell r="AC23">
            <v>427850.28646942426</v>
          </cell>
        </row>
        <row r="24">
          <cell r="R24">
            <v>82359.687207982512</v>
          </cell>
          <cell r="S24">
            <v>87367.302621163806</v>
          </cell>
          <cell r="T24">
            <v>81967.66185738123</v>
          </cell>
          <cell r="U24">
            <v>91268.270443560134</v>
          </cell>
          <cell r="V24">
            <v>84466.735805266057</v>
          </cell>
          <cell r="W24">
            <v>83470.8932330768</v>
          </cell>
          <cell r="X24">
            <v>96245.028762955291</v>
          </cell>
          <cell r="Y24">
            <v>99459.426248609874</v>
          </cell>
          <cell r="Z24">
            <v>94613.45992901281</v>
          </cell>
          <cell r="AA24">
            <v>91453.763655070041</v>
          </cell>
          <cell r="AB24">
            <v>87352.9260206498</v>
          </cell>
          <cell r="AC24">
            <v>89794.84421527166</v>
          </cell>
        </row>
        <row r="25">
          <cell r="R25">
            <v>625782.70182687719</v>
          </cell>
          <cell r="S25">
            <v>645937.35484085174</v>
          </cell>
          <cell r="T25">
            <v>638894.09369574289</v>
          </cell>
          <cell r="U25">
            <v>664900.67009791068</v>
          </cell>
          <cell r="V25">
            <v>654009.79375669081</v>
          </cell>
          <cell r="W25">
            <v>626200.69071693195</v>
          </cell>
          <cell r="X25">
            <v>697900.9555715326</v>
          </cell>
          <cell r="Y25">
            <v>671927.51792583382</v>
          </cell>
          <cell r="Z25">
            <v>686899.55571937456</v>
          </cell>
          <cell r="AA25">
            <v>678345.35814015218</v>
          </cell>
          <cell r="AB25">
            <v>660452.27367864468</v>
          </cell>
          <cell r="AC25">
            <v>698239.03402945702</v>
          </cell>
        </row>
        <row r="26">
          <cell r="R26">
            <v>106891.9124702085</v>
          </cell>
          <cell r="S26">
            <v>110519.15343501608</v>
          </cell>
          <cell r="T26">
            <v>108108.28565724292</v>
          </cell>
          <cell r="U26">
            <v>112119.36164478144</v>
          </cell>
          <cell r="V26">
            <v>109130.8221577982</v>
          </cell>
          <cell r="W26">
            <v>109583.74748462073</v>
          </cell>
          <cell r="X26">
            <v>123865.864845417</v>
          </cell>
          <cell r="Y26">
            <v>128501.4404149388</v>
          </cell>
          <cell r="Z26">
            <v>123753.40118375684</v>
          </cell>
          <cell r="AA26">
            <v>117768.64550933571</v>
          </cell>
          <cell r="AB26">
            <v>118686.01121366268</v>
          </cell>
          <cell r="AC26">
            <v>115301.3539832211</v>
          </cell>
        </row>
        <row r="27">
          <cell r="R27">
            <v>42713.978171591691</v>
          </cell>
          <cell r="S27">
            <v>42517.060017980919</v>
          </cell>
          <cell r="T27">
            <v>44319.618501033321</v>
          </cell>
          <cell r="U27">
            <v>44072.678204644864</v>
          </cell>
          <cell r="V27">
            <v>42455.765279647698</v>
          </cell>
          <cell r="W27">
            <v>40799.750538817272</v>
          </cell>
          <cell r="X27">
            <v>47322.042623075264</v>
          </cell>
          <cell r="Y27">
            <v>46846.793517139988</v>
          </cell>
          <cell r="Z27">
            <v>46597.387340473761</v>
          </cell>
          <cell r="AA27">
            <v>45906.236325474973</v>
          </cell>
          <cell r="AB27">
            <v>43527.718663256936</v>
          </cell>
          <cell r="AC27">
            <v>46260.970816863242</v>
          </cell>
        </row>
        <row r="28">
          <cell r="R28">
            <v>60619.949227760764</v>
          </cell>
          <cell r="S28">
            <v>63614.060148834789</v>
          </cell>
          <cell r="T28">
            <v>60619.949227760764</v>
          </cell>
          <cell r="U28">
            <v>64391.820993298417</v>
          </cell>
          <cell r="V28">
            <v>62967.660699570049</v>
          </cell>
          <cell r="W28">
            <v>61611.871484500502</v>
          </cell>
          <cell r="X28">
            <v>70931.896630324773</v>
          </cell>
          <cell r="Y28">
            <v>74186.549717148446</v>
          </cell>
          <cell r="Z28">
            <v>68934.996688757194</v>
          </cell>
          <cell r="AA28">
            <v>65969.205568308127</v>
          </cell>
          <cell r="AB28">
            <v>65599.986167660187</v>
          </cell>
          <cell r="AC28">
            <v>64282.053446076054</v>
          </cell>
        </row>
        <row r="29">
          <cell r="R29">
            <v>319877.70748971694</v>
          </cell>
          <cell r="S29">
            <v>322073.04157776386</v>
          </cell>
          <cell r="T29">
            <v>318849.71438154817</v>
          </cell>
          <cell r="U29">
            <v>334035.17463430559</v>
          </cell>
          <cell r="V29">
            <v>326170.1456271052</v>
          </cell>
          <cell r="W29">
            <v>310992.9840069061</v>
          </cell>
          <cell r="X29">
            <v>355974.33868415433</v>
          </cell>
          <cell r="Y29">
            <v>350892.46357121906</v>
          </cell>
          <cell r="Z29">
            <v>355984.02042213909</v>
          </cell>
          <cell r="AA29">
            <v>341762.58465157961</v>
          </cell>
          <cell r="AB29">
            <v>331121.66305360256</v>
          </cell>
          <cell r="AC29">
            <v>339296.16189995903</v>
          </cell>
        </row>
        <row r="30">
          <cell r="R30">
            <v>50485.098025103143</v>
          </cell>
          <cell r="S30">
            <v>52560.514068089571</v>
          </cell>
          <cell r="T30">
            <v>51872.047191274061</v>
          </cell>
          <cell r="U30">
            <v>54918.587309423739</v>
          </cell>
          <cell r="V30">
            <v>53545.733909049704</v>
          </cell>
          <cell r="W30">
            <v>53267.898946369307</v>
          </cell>
          <cell r="X30">
            <v>59098.723750605874</v>
          </cell>
          <cell r="Y30">
            <v>62622.294258618029</v>
          </cell>
          <cell r="Z30">
            <v>58488.154526878323</v>
          </cell>
          <cell r="AA30">
            <v>54926.37707473254</v>
          </cell>
          <cell r="AB30">
            <v>53552.781791948139</v>
          </cell>
          <cell r="AC30">
            <v>54351.789147907526</v>
          </cell>
        </row>
        <row r="31">
          <cell r="R31">
            <v>70010.703380779465</v>
          </cell>
          <cell r="S31">
            <v>72480.665638775085</v>
          </cell>
          <cell r="T31">
            <v>72112.730846457067</v>
          </cell>
          <cell r="U31">
            <v>76555.321280851305</v>
          </cell>
          <cell r="V31">
            <v>75489.910099617438</v>
          </cell>
          <cell r="W31">
            <v>73211.913820222529</v>
          </cell>
          <cell r="X31">
            <v>85332.787906091617</v>
          </cell>
          <cell r="Y31">
            <v>86252.802633163097</v>
          </cell>
          <cell r="Z31">
            <v>80707.474299473761</v>
          </cell>
          <cell r="AA31">
            <v>73665.166825251945</v>
          </cell>
          <cell r="AB31">
            <v>74428.409336466197</v>
          </cell>
          <cell r="AC31">
            <v>75092.113932850451</v>
          </cell>
        </row>
      </sheetData>
      <sheetData sheetId="12">
        <row r="5">
          <cell r="R5">
            <v>995341.39547578339</v>
          </cell>
          <cell r="S5">
            <v>933012.35300029255</v>
          </cell>
          <cell r="T5">
            <v>1126379.3280476481</v>
          </cell>
          <cell r="U5">
            <v>1069300.3672549278</v>
          </cell>
          <cell r="V5">
            <v>879310.4024144127</v>
          </cell>
          <cell r="W5">
            <v>1336446.7654645341</v>
          </cell>
          <cell r="X5">
            <v>678409.55166082596</v>
          </cell>
          <cell r="Y5">
            <v>988655.22916249279</v>
          </cell>
          <cell r="Z5">
            <v>789662.78708763281</v>
          </cell>
          <cell r="AA5">
            <v>1081005.2738327445</v>
          </cell>
          <cell r="AB5">
            <v>1045765.5296411179</v>
          </cell>
          <cell r="AC5">
            <v>732101.01695758663</v>
          </cell>
        </row>
        <row r="6">
          <cell r="R6">
            <v>10266.707449642956</v>
          </cell>
          <cell r="S6">
            <v>10125.536330901465</v>
          </cell>
          <cell r="T6">
            <v>10227.093807945123</v>
          </cell>
          <cell r="U6">
            <v>10216.593054687473</v>
          </cell>
          <cell r="V6">
            <v>8894.3359300832672</v>
          </cell>
          <cell r="W6">
            <v>9919.5930563311194</v>
          </cell>
          <cell r="X6">
            <v>11505.07704275017</v>
          </cell>
          <cell r="Y6">
            <v>11749.131204388956</v>
          </cell>
          <cell r="Z6">
            <v>10833.551211561404</v>
          </cell>
          <cell r="AA6">
            <v>10096.836775068907</v>
          </cell>
          <cell r="AB6">
            <v>10285.553088414737</v>
          </cell>
          <cell r="AC6">
            <v>9539.991048224394</v>
          </cell>
        </row>
        <row r="7">
          <cell r="R7">
            <v>137459.09837377811</v>
          </cell>
          <cell r="S7">
            <v>146122.81578660611</v>
          </cell>
          <cell r="T7">
            <v>145552.10734199858</v>
          </cell>
          <cell r="U7">
            <v>153242.4423328985</v>
          </cell>
          <cell r="V7">
            <v>159346.61332984793</v>
          </cell>
          <cell r="W7">
            <v>138122.49837604314</v>
          </cell>
          <cell r="X7">
            <v>151399.32962606475</v>
          </cell>
          <cell r="Y7">
            <v>126774.37566084869</v>
          </cell>
          <cell r="Z7">
            <v>135089.98396788927</v>
          </cell>
          <cell r="AA7">
            <v>134593.52902946502</v>
          </cell>
          <cell r="AB7">
            <v>135920.47299676089</v>
          </cell>
          <cell r="AC7">
            <v>129516.73317779994</v>
          </cell>
        </row>
        <row r="8">
          <cell r="R8">
            <v>133036.0979762614</v>
          </cell>
          <cell r="S8">
            <v>121111.52762403834</v>
          </cell>
          <cell r="T8">
            <v>124289.67647016345</v>
          </cell>
          <cell r="U8">
            <v>157710.67552707694</v>
          </cell>
          <cell r="V8">
            <v>136391.22405791294</v>
          </cell>
          <cell r="W8">
            <v>150161.85997525399</v>
          </cell>
          <cell r="X8">
            <v>121034.52669701667</v>
          </cell>
          <cell r="Y8">
            <v>105075.73440292047</v>
          </cell>
          <cell r="Z8">
            <v>118689.48178605741</v>
          </cell>
          <cell r="AA8">
            <v>130149.50719439908</v>
          </cell>
          <cell r="AB8">
            <v>146744.85208314448</v>
          </cell>
          <cell r="AC8">
            <v>131714.83620575588</v>
          </cell>
        </row>
        <row r="9">
          <cell r="R9">
            <v>27297.095592125363</v>
          </cell>
          <cell r="S9">
            <v>25684.520542186481</v>
          </cell>
          <cell r="T9">
            <v>38157.770303654863</v>
          </cell>
          <cell r="U9">
            <v>31052.645136011168</v>
          </cell>
          <cell r="V9">
            <v>28766.403603199113</v>
          </cell>
          <cell r="W9">
            <v>39299.307166872837</v>
          </cell>
          <cell r="X9">
            <v>24950.755789522285</v>
          </cell>
          <cell r="Y9">
            <v>14163.790446116211</v>
          </cell>
          <cell r="Z9">
            <v>16192.766792206414</v>
          </cell>
          <cell r="AA9">
            <v>26715.658414222402</v>
          </cell>
          <cell r="AB9">
            <v>22162.071563693928</v>
          </cell>
          <cell r="AC9">
            <v>17357.214650189737</v>
          </cell>
        </row>
        <row r="10">
          <cell r="R10">
            <v>31460.849183513579</v>
          </cell>
          <cell r="S10">
            <v>27383.249304792887</v>
          </cell>
          <cell r="T10">
            <v>33112.995885060955</v>
          </cell>
          <cell r="U10">
            <v>31562.951681555671</v>
          </cell>
          <cell r="V10">
            <v>27220.662202673309</v>
          </cell>
          <cell r="W10">
            <v>31370.902441178085</v>
          </cell>
          <cell r="X10">
            <v>29769.137266658334</v>
          </cell>
          <cell r="Y10">
            <v>27535.905425744611</v>
          </cell>
          <cell r="Z10">
            <v>25164.344767317889</v>
          </cell>
          <cell r="AA10">
            <v>28396.784455804373</v>
          </cell>
          <cell r="AB10">
            <v>27535.005937369031</v>
          </cell>
          <cell r="AC10">
            <v>28307.21144833132</v>
          </cell>
        </row>
        <row r="11">
          <cell r="R11">
            <v>52669.158712461969</v>
          </cell>
          <cell r="S11">
            <v>51727.015547116433</v>
          </cell>
          <cell r="T11">
            <v>54389.711925717769</v>
          </cell>
          <cell r="U11">
            <v>57957.235010594624</v>
          </cell>
          <cell r="V11">
            <v>50273.352390674758</v>
          </cell>
          <cell r="W11">
            <v>57025.399736509629</v>
          </cell>
          <cell r="X11">
            <v>56219.110158668045</v>
          </cell>
          <cell r="Y11">
            <v>56954.881583654613</v>
          </cell>
          <cell r="Z11">
            <v>49816.134037025739</v>
          </cell>
          <cell r="AA11">
            <v>52504.602028605412</v>
          </cell>
          <cell r="AB11">
            <v>46771.754559493711</v>
          </cell>
          <cell r="AC11">
            <v>45741.644309477386</v>
          </cell>
        </row>
        <row r="12">
          <cell r="R12">
            <v>21616.544295760919</v>
          </cell>
          <cell r="S12">
            <v>18175.940739026773</v>
          </cell>
          <cell r="T12">
            <v>18005.080533754212</v>
          </cell>
          <cell r="U12">
            <v>13514.48066688914</v>
          </cell>
          <cell r="V12">
            <v>11088.33149856425</v>
          </cell>
          <cell r="W12">
            <v>32406.358964934276</v>
          </cell>
          <cell r="X12">
            <v>18582.622417143866</v>
          </cell>
          <cell r="Y12">
            <v>7752.2011822419299</v>
          </cell>
          <cell r="Z12">
            <v>8413.2056741059932</v>
          </cell>
          <cell r="AA12">
            <v>23215.918157829467</v>
          </cell>
          <cell r="AB12">
            <v>18509.550026755605</v>
          </cell>
          <cell r="AC12">
            <v>14949.765842993816</v>
          </cell>
        </row>
        <row r="13">
          <cell r="R13">
            <v>93791.317018293543</v>
          </cell>
          <cell r="S13">
            <v>95459.751931151259</v>
          </cell>
          <cell r="T13">
            <v>95277.848905893392</v>
          </cell>
          <cell r="U13">
            <v>91971.590006524697</v>
          </cell>
          <cell r="V13">
            <v>90112.847961146676</v>
          </cell>
          <cell r="W13">
            <v>85459.773549132515</v>
          </cell>
          <cell r="X13">
            <v>81240.397340106254</v>
          </cell>
          <cell r="Y13">
            <v>78949.144892597571</v>
          </cell>
          <cell r="Z13">
            <v>86269.660918419482</v>
          </cell>
          <cell r="AA13">
            <v>97561.314568390895</v>
          </cell>
          <cell r="AB13">
            <v>90939.424349167559</v>
          </cell>
          <cell r="AC13">
            <v>101316.92855917593</v>
          </cell>
        </row>
        <row r="14">
          <cell r="R14">
            <v>6692.4192788204236</v>
          </cell>
          <cell r="S14">
            <v>6808.4636372250534</v>
          </cell>
          <cell r="T14">
            <v>7302.1929803174262</v>
          </cell>
          <cell r="U14">
            <v>7338.1029419023471</v>
          </cell>
          <cell r="V14">
            <v>7116.942406936043</v>
          </cell>
          <cell r="W14">
            <v>7290.9857821333208</v>
          </cell>
          <cell r="X14">
            <v>8634.988659006438</v>
          </cell>
          <cell r="Y14">
            <v>8109.1986486163223</v>
          </cell>
          <cell r="Z14">
            <v>7257.857693760343</v>
          </cell>
          <cell r="AA14">
            <v>7710.6550969227465</v>
          </cell>
          <cell r="AB14">
            <v>7694.5458817301769</v>
          </cell>
          <cell r="AC14">
            <v>9793.6469926293103</v>
          </cell>
        </row>
        <row r="15">
          <cell r="R15">
            <v>300882.89944944333</v>
          </cell>
          <cell r="S15">
            <v>289109.64311737032</v>
          </cell>
          <cell r="T15">
            <v>353366.6517909494</v>
          </cell>
          <cell r="U15">
            <v>268507.73493160238</v>
          </cell>
          <cell r="V15">
            <v>231287.0689070978</v>
          </cell>
          <cell r="W15">
            <v>379898.35656875325</v>
          </cell>
          <cell r="X15">
            <v>254873.36318982171</v>
          </cell>
          <cell r="Y15">
            <v>216136.9516207925</v>
          </cell>
          <cell r="Z15">
            <v>201950.60463363724</v>
          </cell>
          <cell r="AA15">
            <v>240918.33270554245</v>
          </cell>
          <cell r="AB15">
            <v>276640.06370894983</v>
          </cell>
          <cell r="AC15">
            <v>261388.32937603933</v>
          </cell>
        </row>
        <row r="16">
          <cell r="R16">
            <v>30657.17871396376</v>
          </cell>
          <cell r="S16">
            <v>30089.488710935388</v>
          </cell>
          <cell r="T16">
            <v>22306.196868086306</v>
          </cell>
          <cell r="U16">
            <v>21044.883305861236</v>
          </cell>
          <cell r="V16">
            <v>19134.90740596145</v>
          </cell>
          <cell r="W16">
            <v>19086.208481651571</v>
          </cell>
          <cell r="X16">
            <v>18076.502473012923</v>
          </cell>
          <cell r="Y16">
            <v>12796.132474170969</v>
          </cell>
          <cell r="Z16">
            <v>14558.562039801604</v>
          </cell>
          <cell r="AA16">
            <v>17193.603528453925</v>
          </cell>
          <cell r="AB16">
            <v>18201.941556141392</v>
          </cell>
          <cell r="AC16">
            <v>18084.394441959419</v>
          </cell>
        </row>
        <row r="17">
          <cell r="R17">
            <v>50846.342385070107</v>
          </cell>
          <cell r="S17">
            <v>51029.349351100958</v>
          </cell>
          <cell r="T17">
            <v>57869.785850760309</v>
          </cell>
          <cell r="U17">
            <v>59597.722280756061</v>
          </cell>
          <cell r="V17">
            <v>51661.175635786713</v>
          </cell>
          <cell r="W17">
            <v>70105.849972158481</v>
          </cell>
          <cell r="X17">
            <v>44710.641905450146</v>
          </cell>
          <cell r="Y17">
            <v>34456.340216374345</v>
          </cell>
          <cell r="Z17">
            <v>41729.079971058585</v>
          </cell>
          <cell r="AA17">
            <v>50595.620999164617</v>
          </cell>
          <cell r="AB17">
            <v>55614.398813817388</v>
          </cell>
          <cell r="AC17">
            <v>48743.692618502144</v>
          </cell>
        </row>
        <row r="18">
          <cell r="R18">
            <v>92718.798027435842</v>
          </cell>
          <cell r="S18">
            <v>90820.586196074815</v>
          </cell>
          <cell r="T18">
            <v>97703.725190543657</v>
          </cell>
          <cell r="U18">
            <v>81237.839912925847</v>
          </cell>
          <cell r="V18">
            <v>56057.096385931625</v>
          </cell>
          <cell r="W18">
            <v>97482.920540257328</v>
          </cell>
          <cell r="X18">
            <v>67582.55749265771</v>
          </cell>
          <cell r="Y18">
            <v>63516.915353328543</v>
          </cell>
          <cell r="Z18">
            <v>69972.926098983968</v>
          </cell>
          <cell r="AA18">
            <v>80272.3313688013</v>
          </cell>
          <cell r="AB18">
            <v>91078.949584138463</v>
          </cell>
          <cell r="AC18">
            <v>88805.353848921193</v>
          </cell>
        </row>
        <row r="19">
          <cell r="R19">
            <v>34543.467205633249</v>
          </cell>
          <cell r="S19">
            <v>31991.297401232281</v>
          </cell>
          <cell r="T19">
            <v>34291.815892527433</v>
          </cell>
          <cell r="U19">
            <v>34002.294979503597</v>
          </cell>
          <cell r="V19">
            <v>31782.986856880976</v>
          </cell>
          <cell r="W19">
            <v>34169.225127940008</v>
          </cell>
          <cell r="X19">
            <v>42743.321730167096</v>
          </cell>
          <cell r="Y19">
            <v>38999.39047014578</v>
          </cell>
          <cell r="Z19">
            <v>34430.246728536687</v>
          </cell>
          <cell r="AA19">
            <v>34001.060657006674</v>
          </cell>
          <cell r="AB19">
            <v>33925.116357720763</v>
          </cell>
          <cell r="AC19">
            <v>34369.776592705384</v>
          </cell>
        </row>
        <row r="20">
          <cell r="R20">
            <v>15325.807813919302</v>
          </cell>
          <cell r="S20">
            <v>15040.575988280551</v>
          </cell>
          <cell r="T20">
            <v>15003.611493044875</v>
          </cell>
          <cell r="U20">
            <v>13051.486996476524</v>
          </cell>
          <cell r="V20">
            <v>12248.776043750542</v>
          </cell>
          <cell r="W20">
            <v>17844.658491138332</v>
          </cell>
          <cell r="X20">
            <v>14665.307836867163</v>
          </cell>
          <cell r="Y20">
            <v>14636.892193519569</v>
          </cell>
          <cell r="Z20">
            <v>12656.515578819693</v>
          </cell>
          <cell r="AA20">
            <v>16311.873107224019</v>
          </cell>
          <cell r="AB20">
            <v>15824.085635876589</v>
          </cell>
          <cell r="AC20">
            <v>16120.408821082761</v>
          </cell>
        </row>
        <row r="21">
          <cell r="R21">
            <v>144645.60220628377</v>
          </cell>
          <cell r="S21">
            <v>154409.6351053369</v>
          </cell>
          <cell r="T21">
            <v>151380.09566599003</v>
          </cell>
          <cell r="U21">
            <v>151265.21708703076</v>
          </cell>
          <cell r="V21">
            <v>135886.71798302658</v>
          </cell>
          <cell r="W21">
            <v>144903.2541422316</v>
          </cell>
          <cell r="X21">
            <v>150944.79697507073</v>
          </cell>
          <cell r="Y21">
            <v>150625.867119323</v>
          </cell>
          <cell r="Z21">
            <v>136385.90609300154</v>
          </cell>
          <cell r="AA21">
            <v>148866.32677224692</v>
          </cell>
          <cell r="AB21">
            <v>160431.85833407729</v>
          </cell>
          <cell r="AC21">
            <v>153644.72251638031</v>
          </cell>
        </row>
        <row r="22">
          <cell r="R22">
            <v>33790.235536142674</v>
          </cell>
          <cell r="S22">
            <v>38916.229228532626</v>
          </cell>
          <cell r="T22">
            <v>39422.485000189088</v>
          </cell>
          <cell r="U22">
            <v>33252.973812964949</v>
          </cell>
          <cell r="V22">
            <v>33422.127887906536</v>
          </cell>
          <cell r="W22">
            <v>38537.252326122121</v>
          </cell>
          <cell r="X22">
            <v>35499.578979691199</v>
          </cell>
          <cell r="Y22">
            <v>37405.468255194006</v>
          </cell>
          <cell r="Z22">
            <v>34632.728169543683</v>
          </cell>
          <cell r="AA22">
            <v>31409.440450883107</v>
          </cell>
          <cell r="AB22">
            <v>29212.806434947168</v>
          </cell>
          <cell r="AC22">
            <v>36828.67391788293</v>
          </cell>
        </row>
        <row r="23">
          <cell r="R23">
            <v>175494.16805669782</v>
          </cell>
          <cell r="S23">
            <v>111843.3720210499</v>
          </cell>
          <cell r="T23">
            <v>160493.83319464274</v>
          </cell>
          <cell r="U23">
            <v>172630.89373377315</v>
          </cell>
          <cell r="V23">
            <v>142476.07800490456</v>
          </cell>
          <cell r="W23">
            <v>207396.73901856889</v>
          </cell>
          <cell r="X23">
            <v>117684.57291634084</v>
          </cell>
          <cell r="Y23">
            <v>140878.36992088007</v>
          </cell>
          <cell r="Z23">
            <v>116577.79272239929</v>
          </cell>
          <cell r="AA23">
            <v>130728.21227846493</v>
          </cell>
          <cell r="AB23">
            <v>151007.10242305807</v>
          </cell>
          <cell r="AC23">
            <v>131428.86570921959</v>
          </cell>
        </row>
        <row r="24">
          <cell r="R24">
            <v>33764.352385115868</v>
          </cell>
          <cell r="S24">
            <v>29642.493389381809</v>
          </cell>
          <cell r="T24">
            <v>33183.762258729519</v>
          </cell>
          <cell r="U24">
            <v>28560.840179418388</v>
          </cell>
          <cell r="V24">
            <v>25861.435633047615</v>
          </cell>
          <cell r="W24">
            <v>28317.059711820475</v>
          </cell>
          <cell r="X24">
            <v>25707.837363251412</v>
          </cell>
          <cell r="Y24">
            <v>24988.663769847451</v>
          </cell>
          <cell r="Z24">
            <v>21443.632958115719</v>
          </cell>
          <cell r="AA24">
            <v>21249.127604748544</v>
          </cell>
          <cell r="AB24">
            <v>25004.93221609341</v>
          </cell>
          <cell r="AC24">
            <v>21915.862530429658</v>
          </cell>
        </row>
        <row r="25">
          <cell r="R25">
            <v>180186.12652045011</v>
          </cell>
          <cell r="S25">
            <v>184984.7252214062</v>
          </cell>
          <cell r="T25">
            <v>221003.60939789237</v>
          </cell>
          <cell r="U25">
            <v>181257.33732916147</v>
          </cell>
          <cell r="V25">
            <v>131003.73899468081</v>
          </cell>
          <cell r="W25">
            <v>230458.17121103406</v>
          </cell>
          <cell r="X25">
            <v>126410.65566356282</v>
          </cell>
          <cell r="Y25">
            <v>174250.04186091572</v>
          </cell>
          <cell r="Z25">
            <v>127455.14261062746</v>
          </cell>
          <cell r="AA25">
            <v>175909.1407389224</v>
          </cell>
          <cell r="AB25">
            <v>215679.58410515788</v>
          </cell>
          <cell r="AC25">
            <v>165191.72634618892</v>
          </cell>
        </row>
        <row r="26">
          <cell r="R26">
            <v>44304.879061285683</v>
          </cell>
          <cell r="S26">
            <v>37921.800194744981</v>
          </cell>
          <cell r="T26">
            <v>42706.933654330976</v>
          </cell>
          <cell r="U26">
            <v>42170.867213964273</v>
          </cell>
          <cell r="V26">
            <v>42987.133520467658</v>
          </cell>
          <cell r="W26">
            <v>49988.06811299843</v>
          </cell>
          <cell r="X26">
            <v>45689.174605275504</v>
          </cell>
          <cell r="Y26">
            <v>44206.852746593606</v>
          </cell>
          <cell r="Z26">
            <v>43549.27804845637</v>
          </cell>
          <cell r="AA26">
            <v>46658.701782278833</v>
          </cell>
          <cell r="AB26">
            <v>50491.083354422619</v>
          </cell>
          <cell r="AC26">
            <v>47765.227705180747</v>
          </cell>
        </row>
        <row r="27">
          <cell r="R27">
            <v>9649.8062077391078</v>
          </cell>
          <cell r="S27">
            <v>9120.5090841973579</v>
          </cell>
          <cell r="T27">
            <v>10145.714853542013</v>
          </cell>
          <cell r="U27">
            <v>9123.8415160997756</v>
          </cell>
          <cell r="V27">
            <v>6087.4118750125344</v>
          </cell>
          <cell r="W27">
            <v>14472.759489882199</v>
          </cell>
          <cell r="X27">
            <v>7272.1124163890054</v>
          </cell>
          <cell r="Y27">
            <v>9327.0620898500492</v>
          </cell>
          <cell r="Z27">
            <v>7720.4530347521431</v>
          </cell>
          <cell r="AA27">
            <v>9203.9117569223381</v>
          </cell>
          <cell r="AB27">
            <v>10995.579143094081</v>
          </cell>
          <cell r="AC27">
            <v>6150.8385325194831</v>
          </cell>
        </row>
        <row r="28">
          <cell r="R28">
            <v>21410.310065781799</v>
          </cell>
          <cell r="S28">
            <v>16986.579256724013</v>
          </cell>
          <cell r="T28">
            <v>19766.431900012365</v>
          </cell>
          <cell r="U28">
            <v>17379.850723606258</v>
          </cell>
          <cell r="V28">
            <v>15989.469951043087</v>
          </cell>
          <cell r="W28">
            <v>19013.149035427021</v>
          </cell>
          <cell r="X28">
            <v>19287.831215339756</v>
          </cell>
          <cell r="Y28">
            <v>15934.545438569912</v>
          </cell>
          <cell r="Z28">
            <v>14095.996526374001</v>
          </cell>
          <cell r="AA28">
            <v>14035.204767688469</v>
          </cell>
          <cell r="AB28">
            <v>17016.528103202858</v>
          </cell>
          <cell r="AC28">
            <v>17474.103016230365</v>
          </cell>
        </row>
        <row r="29">
          <cell r="R29">
            <v>139015.65910963342</v>
          </cell>
          <cell r="S29">
            <v>159429.52283425257</v>
          </cell>
          <cell r="T29">
            <v>180069.34643684351</v>
          </cell>
          <cell r="U29">
            <v>155722.54451240925</v>
          </cell>
          <cell r="V29">
            <v>128213.03357222269</v>
          </cell>
          <cell r="W29">
            <v>139598.06451345456</v>
          </cell>
          <cell r="X29">
            <v>139490.23828750517</v>
          </cell>
          <cell r="Y29">
            <v>141184.81277374446</v>
          </cell>
          <cell r="Z29">
            <v>126577.22526229121</v>
          </cell>
          <cell r="AA29">
            <v>143487.45540243725</v>
          </cell>
          <cell r="AB29">
            <v>141995.42930832366</v>
          </cell>
          <cell r="AC29">
            <v>122896.66798688268</v>
          </cell>
        </row>
        <row r="30">
          <cell r="R30">
            <v>13563.142712204615</v>
          </cell>
          <cell r="S30">
            <v>11627.9983732662</v>
          </cell>
          <cell r="T30">
            <v>14562.876223364874</v>
          </cell>
          <cell r="U30">
            <v>15086.801295507692</v>
          </cell>
          <cell r="V30">
            <v>11706.918866997941</v>
          </cell>
          <cell r="W30">
            <v>14797.728384058842</v>
          </cell>
          <cell r="X30">
            <v>10963.757010222442</v>
          </cell>
          <cell r="Y30">
            <v>11714.406533619258</v>
          </cell>
          <cell r="Z30">
            <v>8070.186972269119</v>
          </cell>
          <cell r="AA30">
            <v>11384.334521353645</v>
          </cell>
          <cell r="AB30">
            <v>10269.467744218906</v>
          </cell>
          <cell r="AC30">
            <v>11102.381362916567</v>
          </cell>
        </row>
        <row r="31">
          <cell r="R31">
            <v>17734.547105612117</v>
          </cell>
          <cell r="S31">
            <v>18400.331798811283</v>
          </cell>
          <cell r="T31">
            <v>20028.502880627217</v>
          </cell>
          <cell r="U31">
            <v>19640.488918274903</v>
          </cell>
          <cell r="V31">
            <v>19628.242212376266</v>
          </cell>
          <cell r="W31">
            <v>20371.392410097615</v>
          </cell>
          <cell r="X31">
            <v>20811.318656067742</v>
          </cell>
          <cell r="Y31">
            <v>18467.415047134185</v>
          </cell>
          <cell r="Z31">
            <v>16193.415095779113</v>
          </cell>
          <cell r="AA31">
            <v>17625.51873471537</v>
          </cell>
          <cell r="AB31">
            <v>20590.660793756033</v>
          </cell>
          <cell r="AC31">
            <v>19408.166346748083</v>
          </cell>
        </row>
        <row r="36">
          <cell r="AD36">
            <v>24.875361395041772</v>
          </cell>
        </row>
        <row r="38">
          <cell r="AD38">
            <v>24.005454647685657</v>
          </cell>
        </row>
        <row r="39">
          <cell r="AD39">
            <v>16.004659289458349</v>
          </cell>
        </row>
        <row r="40">
          <cell r="AD40">
            <v>35.004434631057315</v>
          </cell>
        </row>
        <row r="41">
          <cell r="AD41">
            <v>22.00496473308278</v>
          </cell>
        </row>
        <row r="42">
          <cell r="AD42">
            <v>18.004804360881458</v>
          </cell>
        </row>
        <row r="43">
          <cell r="AD43">
            <v>21.004901665602834</v>
          </cell>
        </row>
        <row r="44">
          <cell r="AD44">
            <v>27.004798099559501</v>
          </cell>
        </row>
        <row r="45">
          <cell r="AD45">
            <v>15.004656441896353</v>
          </cell>
        </row>
        <row r="46">
          <cell r="AD46">
            <v>23.004990562109352</v>
          </cell>
        </row>
        <row r="47">
          <cell r="AD47">
            <v>30.004251283560595</v>
          </cell>
        </row>
        <row r="48">
          <cell r="AD48">
            <v>26.004954897725824</v>
          </cell>
        </row>
        <row r="49">
          <cell r="AD49">
            <v>18.004657342031013</v>
          </cell>
        </row>
        <row r="50">
          <cell r="AD50">
            <v>30.004571495268014</v>
          </cell>
        </row>
        <row r="51">
          <cell r="AD51">
            <v>27.004957471855164</v>
          </cell>
        </row>
        <row r="52">
          <cell r="AD52">
            <v>27.00465697483429</v>
          </cell>
        </row>
        <row r="53">
          <cell r="AD53">
            <v>20.004700931232087</v>
          </cell>
        </row>
        <row r="54">
          <cell r="AD54">
            <v>33.004532272780267</v>
          </cell>
        </row>
        <row r="55">
          <cell r="AD55">
            <v>30.00483112380466</v>
          </cell>
        </row>
        <row r="56">
          <cell r="AD56">
            <v>26.004959550239469</v>
          </cell>
        </row>
        <row r="57">
          <cell r="AD57">
            <v>23.004620500050375</v>
          </cell>
        </row>
        <row r="58">
          <cell r="AD58">
            <v>21.004980483500411</v>
          </cell>
        </row>
        <row r="59">
          <cell r="AD59">
            <v>28.004805816910842</v>
          </cell>
        </row>
        <row r="60">
          <cell r="AD60">
            <v>17.004092684520948</v>
          </cell>
        </row>
        <row r="61">
          <cell r="AD61">
            <v>21.004515582792397</v>
          </cell>
        </row>
        <row r="62">
          <cell r="AD62">
            <v>30.004663991713127</v>
          </cell>
        </row>
        <row r="63">
          <cell r="AD63">
            <v>18.004076863797959</v>
          </cell>
        </row>
        <row r="64">
          <cell r="AD64">
            <v>20.0045445011536</v>
          </cell>
        </row>
      </sheetData>
      <sheetData sheetId="13">
        <row r="35">
          <cell r="AC35">
            <v>0.79108482460545981</v>
          </cell>
          <cell r="AD35">
            <v>0.86376381490026055</v>
          </cell>
          <cell r="AE35">
            <v>0.81073075040141629</v>
          </cell>
          <cell r="AF35">
            <v>0.8467678946059396</v>
          </cell>
          <cell r="AG35">
            <v>0.91470619889768479</v>
          </cell>
          <cell r="AH35">
            <v>0.80685555000943543</v>
          </cell>
          <cell r="AI35">
            <v>0.95455974238898877</v>
          </cell>
          <cell r="AJ35">
            <v>0.87720120390034662</v>
          </cell>
          <cell r="AK35">
            <v>0.87663095849855799</v>
          </cell>
          <cell r="AL35">
            <v>0.79259852709404277</v>
          </cell>
          <cell r="AM35">
            <v>0.79676855280951486</v>
          </cell>
          <cell r="AN35">
            <v>0.84595135883014594</v>
          </cell>
          <cell r="AO35">
            <v>0.84582119658035415</v>
          </cell>
        </row>
        <row r="36">
          <cell r="AC36">
            <v>0.50178974949639576</v>
          </cell>
          <cell r="AD36">
            <v>0.53007471715332399</v>
          </cell>
          <cell r="AE36">
            <v>0.49977398678327423</v>
          </cell>
          <cell r="AF36">
            <v>0.54556471706698451</v>
          </cell>
          <cell r="AG36">
            <v>0.56868982555320213</v>
          </cell>
          <cell r="AH36">
            <v>0.50617743828582384</v>
          </cell>
          <cell r="AI36">
            <v>0.640601378525124</v>
          </cell>
          <cell r="AJ36">
            <v>0.62558799676341303</v>
          </cell>
          <cell r="AK36">
            <v>0.58828969773175488</v>
          </cell>
          <cell r="AL36">
            <v>0.51261869435669971</v>
          </cell>
          <cell r="AM36">
            <v>0.52171962014865492</v>
          </cell>
          <cell r="AN36">
            <v>0.54892466054441036</v>
          </cell>
          <cell r="AO36">
            <v>0.54920611413762099</v>
          </cell>
        </row>
        <row r="37">
          <cell r="AC37">
            <v>0.43518244319249594</v>
          </cell>
          <cell r="AD37">
            <v>0.47795825752360271</v>
          </cell>
          <cell r="AE37">
            <v>0.4618164426769194</v>
          </cell>
          <cell r="AF37">
            <v>0.48489826325552499</v>
          </cell>
          <cell r="AG37">
            <v>0.53394179204264547</v>
          </cell>
          <cell r="AH37">
            <v>0.47004810881617565</v>
          </cell>
          <cell r="AI37">
            <v>0.56307800820589193</v>
          </cell>
          <cell r="AJ37">
            <v>0.55882666092509659</v>
          </cell>
          <cell r="AK37">
            <v>0.51194071706923228</v>
          </cell>
          <cell r="AL37">
            <v>0.44750719067648281</v>
          </cell>
          <cell r="AM37">
            <v>0.44901222521152701</v>
          </cell>
          <cell r="AN37">
            <v>0.46810837058780741</v>
          </cell>
          <cell r="AO37">
            <v>0.48774694420245951</v>
          </cell>
        </row>
        <row r="38">
          <cell r="AC38">
            <v>0.6562449722506164</v>
          </cell>
          <cell r="AD38">
            <v>0.7109211810865802</v>
          </cell>
          <cell r="AE38">
            <v>0.6910698648070176</v>
          </cell>
          <cell r="AF38">
            <v>0.71414042763588592</v>
          </cell>
          <cell r="AG38">
            <v>0.78192858723643466</v>
          </cell>
          <cell r="AH38">
            <v>0.68348958157832607</v>
          </cell>
          <cell r="AI38">
            <v>0.78697323320519319</v>
          </cell>
          <cell r="AJ38">
            <v>0.78225525199249479</v>
          </cell>
          <cell r="AK38">
            <v>0.74449197879285467</v>
          </cell>
          <cell r="AL38">
            <v>0.67723163970381794</v>
          </cell>
          <cell r="AM38">
            <v>0.68076850083488105</v>
          </cell>
          <cell r="AN38">
            <v>0.69603884988134146</v>
          </cell>
          <cell r="AO38">
            <v>0.71751126889092542</v>
          </cell>
        </row>
        <row r="39">
          <cell r="AC39">
            <v>0.63007938819877918</v>
          </cell>
          <cell r="AD39">
            <v>0.68304017064892675</v>
          </cell>
          <cell r="AE39">
            <v>0.66251532515522771</v>
          </cell>
          <cell r="AF39">
            <v>0.72061512115741866</v>
          </cell>
          <cell r="AG39">
            <v>0.77335074061779274</v>
          </cell>
          <cell r="AH39">
            <v>0.69203924941189143</v>
          </cell>
          <cell r="AI39">
            <v>0.79558681783474461</v>
          </cell>
          <cell r="AJ39">
            <v>0.79035757065544343</v>
          </cell>
          <cell r="AK39">
            <v>0.74694302679882008</v>
          </cell>
          <cell r="AL39">
            <v>0.69030427534097927</v>
          </cell>
          <cell r="AM39">
            <v>0.71271546441408018</v>
          </cell>
          <cell r="AN39">
            <v>0.74395021511773929</v>
          </cell>
          <cell r="AO39">
            <v>0.72149506117637485</v>
          </cell>
        </row>
        <row r="40">
          <cell r="AC40">
            <v>0.61828014986021473</v>
          </cell>
          <cell r="AD40">
            <v>0.65044212379857524</v>
          </cell>
          <cell r="AE40">
            <v>0.60316769344873356</v>
          </cell>
          <cell r="AF40">
            <v>0.61239202002054072</v>
          </cell>
          <cell r="AG40">
            <v>0.67205020546580008</v>
          </cell>
          <cell r="AH40">
            <v>0.57883066817482764</v>
          </cell>
          <cell r="AI40">
            <v>0.66931368272871217</v>
          </cell>
          <cell r="AJ40">
            <v>0.67297879394450855</v>
          </cell>
          <cell r="AK40">
            <v>0.67770842301114165</v>
          </cell>
          <cell r="AL40">
            <v>0.62245597849061174</v>
          </cell>
          <cell r="AM40">
            <v>0.6116062031302042</v>
          </cell>
          <cell r="AN40">
            <v>0.63698942217086452</v>
          </cell>
          <cell r="AO40">
            <v>0.63522131349961508</v>
          </cell>
        </row>
        <row r="41">
          <cell r="AC41">
            <v>0.63268151066828004</v>
          </cell>
          <cell r="AD41">
            <v>0.66794363501107845</v>
          </cell>
          <cell r="AE41">
            <v>0.63679394805436884</v>
          </cell>
          <cell r="AF41">
            <v>0.65912841632504693</v>
          </cell>
          <cell r="AG41">
            <v>0.72892338678595425</v>
          </cell>
          <cell r="AH41">
            <v>0.65720688311752717</v>
          </cell>
          <cell r="AI41">
            <v>0.77073772748953218</v>
          </cell>
          <cell r="AJ41">
            <v>0.73822831829382607</v>
          </cell>
          <cell r="AK41">
            <v>0.74386870653643489</v>
          </cell>
          <cell r="AL41">
            <v>0.64032240252080985</v>
          </cell>
          <cell r="AM41">
            <v>0.64412824333668717</v>
          </cell>
          <cell r="AN41">
            <v>0.69479721366618497</v>
          </cell>
          <cell r="AO41">
            <v>0.68556753259130332</v>
          </cell>
        </row>
        <row r="42">
          <cell r="AC42">
            <v>0.49565784753009923</v>
          </cell>
          <cell r="AD42">
            <v>0.53132192846566617</v>
          </cell>
          <cell r="AE42">
            <v>0.51284433643398808</v>
          </cell>
          <cell r="AF42">
            <v>0.52602032077363281</v>
          </cell>
          <cell r="AG42">
            <v>0.57503132800395729</v>
          </cell>
          <cell r="AH42">
            <v>0.5133922618149438</v>
          </cell>
          <cell r="AI42">
            <v>0.62253740118333789</v>
          </cell>
          <cell r="AJ42">
            <v>0.64493105407101625</v>
          </cell>
          <cell r="AK42">
            <v>0.60660510882653895</v>
          </cell>
          <cell r="AL42">
            <v>0.51082149182858827</v>
          </cell>
          <cell r="AM42">
            <v>0.5155383683856416</v>
          </cell>
          <cell r="AN42">
            <v>0.52138320728303567</v>
          </cell>
          <cell r="AO42">
            <v>0.54752807158767491</v>
          </cell>
        </row>
        <row r="43">
          <cell r="AC43">
            <v>0.55198286359329374</v>
          </cell>
          <cell r="AD43">
            <v>0.58137578620060248</v>
          </cell>
          <cell r="AE43">
            <v>0.56032616500236998</v>
          </cell>
          <cell r="AF43">
            <v>0.57180216076720369</v>
          </cell>
          <cell r="AG43">
            <v>0.63316723875294978</v>
          </cell>
          <cell r="AH43">
            <v>0.5387991752735487</v>
          </cell>
          <cell r="AI43">
            <v>0.63656955858727926</v>
          </cell>
          <cell r="AJ43">
            <v>0.65093199976871263</v>
          </cell>
          <cell r="AK43">
            <v>0.62186841350039868</v>
          </cell>
          <cell r="AL43">
            <v>0.57024913105068442</v>
          </cell>
          <cell r="AM43">
            <v>0.57232963474561316</v>
          </cell>
          <cell r="AN43">
            <v>0.59683245326069145</v>
          </cell>
          <cell r="AO43">
            <v>0.58983251472423615</v>
          </cell>
        </row>
        <row r="44">
          <cell r="AC44">
            <v>0.4034939907627817</v>
          </cell>
          <cell r="AD44">
            <v>0.43306633962265451</v>
          </cell>
          <cell r="AE44">
            <v>0.41883262851300479</v>
          </cell>
          <cell r="AF44">
            <v>0.43884696837046261</v>
          </cell>
          <cell r="AG44">
            <v>0.46269483417272328</v>
          </cell>
          <cell r="AH44">
            <v>0.42670195003742567</v>
          </cell>
          <cell r="AI44">
            <v>0.5686625755882686</v>
          </cell>
          <cell r="AJ44">
            <v>0.53808810648258232</v>
          </cell>
          <cell r="AK44">
            <v>0.51354801668612415</v>
          </cell>
          <cell r="AL44">
            <v>0.43790629672193093</v>
          </cell>
          <cell r="AM44">
            <v>0.43234904799670398</v>
          </cell>
          <cell r="AN44">
            <v>0.45539631788026141</v>
          </cell>
          <cell r="AO44">
            <v>0.46246921049219997</v>
          </cell>
        </row>
        <row r="45">
          <cell r="AC45">
            <v>0.56470806143657937</v>
          </cell>
          <cell r="AD45">
            <v>0.59730268916086837</v>
          </cell>
          <cell r="AE45">
            <v>0.5719227355395865</v>
          </cell>
          <cell r="AF45">
            <v>0.58820346739218465</v>
          </cell>
          <cell r="AG45">
            <v>0.63779030528835334</v>
          </cell>
          <cell r="AH45">
            <v>0.5639959080575726</v>
          </cell>
          <cell r="AI45">
            <v>0.66035172956351829</v>
          </cell>
          <cell r="AJ45">
            <v>0.65704332488977646</v>
          </cell>
          <cell r="AK45">
            <v>0.64356165865925474</v>
          </cell>
          <cell r="AL45">
            <v>0.59759150708858833</v>
          </cell>
          <cell r="AM45">
            <v>0.57672005413626615</v>
          </cell>
          <cell r="AN45">
            <v>0.6112448035434519</v>
          </cell>
          <cell r="AO45">
            <v>0.60501731238317469</v>
          </cell>
        </row>
        <row r="46">
          <cell r="AC46">
            <v>0.46775616821858845</v>
          </cell>
          <cell r="AD46">
            <v>0.52113904372905318</v>
          </cell>
          <cell r="AE46">
            <v>0.47990922881366471</v>
          </cell>
          <cell r="AF46">
            <v>0.5029997954378328</v>
          </cell>
          <cell r="AG46">
            <v>0.52652303501671871</v>
          </cell>
          <cell r="AH46">
            <v>0.47876646788898874</v>
          </cell>
          <cell r="AI46">
            <v>0.55764514143129418</v>
          </cell>
          <cell r="AJ46">
            <v>0.61495795892634331</v>
          </cell>
          <cell r="AK46">
            <v>0.54009157295633681</v>
          </cell>
          <cell r="AL46">
            <v>0.51162656150851571</v>
          </cell>
          <cell r="AM46">
            <v>0.48551591846054931</v>
          </cell>
          <cell r="AN46">
            <v>0.50631266604996905</v>
          </cell>
          <cell r="AO46">
            <v>0.51551522076532608</v>
          </cell>
        </row>
        <row r="47">
          <cell r="AC47">
            <v>0.41094630791503911</v>
          </cell>
          <cell r="AD47">
            <v>0.44586569601436687</v>
          </cell>
          <cell r="AE47">
            <v>0.42429129073631933</v>
          </cell>
          <cell r="AF47">
            <v>0.46284290284531499</v>
          </cell>
          <cell r="AG47">
            <v>0.48406948973552222</v>
          </cell>
          <cell r="AH47">
            <v>0.44318924862358811</v>
          </cell>
          <cell r="AI47">
            <v>0.53058237452378898</v>
          </cell>
          <cell r="AJ47">
            <v>0.56041316086499715</v>
          </cell>
          <cell r="AK47">
            <v>0.48247835519873228</v>
          </cell>
          <cell r="AL47">
            <v>0.41928586975857635</v>
          </cell>
          <cell r="AM47">
            <v>0.43013382471151862</v>
          </cell>
          <cell r="AN47">
            <v>0.43984804018371371</v>
          </cell>
          <cell r="AO47">
            <v>0.46027525180247236</v>
          </cell>
        </row>
        <row r="48">
          <cell r="AC48">
            <v>0.52911223375878069</v>
          </cell>
          <cell r="AD48">
            <v>0.561612361001538</v>
          </cell>
          <cell r="AE48">
            <v>0.54446212585344478</v>
          </cell>
          <cell r="AF48">
            <v>0.55630760427116843</v>
          </cell>
          <cell r="AG48">
            <v>0.60044420812896315</v>
          </cell>
          <cell r="AH48">
            <v>0.51564086969805534</v>
          </cell>
          <cell r="AI48">
            <v>0.62034936683533104</v>
          </cell>
          <cell r="AJ48">
            <v>0.60948423024440013</v>
          </cell>
          <cell r="AK48">
            <v>0.60661593076081599</v>
          </cell>
          <cell r="AL48">
            <v>0.55055269258549233</v>
          </cell>
          <cell r="AM48">
            <v>0.53251658101985666</v>
          </cell>
          <cell r="AN48">
            <v>0.55495363876253734</v>
          </cell>
          <cell r="AO48">
            <v>0.56435984662149064</v>
          </cell>
        </row>
        <row r="49">
          <cell r="AC49">
            <v>0.45844994383377324</v>
          </cell>
          <cell r="AD49">
            <v>0.47797230422172732</v>
          </cell>
          <cell r="AE49">
            <v>0.46234786027875202</v>
          </cell>
          <cell r="AF49">
            <v>0.47472226563607728</v>
          </cell>
          <cell r="AG49">
            <v>0.49247997574304198</v>
          </cell>
          <cell r="AH49">
            <v>0.45888933910582447</v>
          </cell>
          <cell r="AI49">
            <v>0.55742423139786068</v>
          </cell>
          <cell r="AJ49">
            <v>0.55536184168635616</v>
          </cell>
          <cell r="AK49">
            <v>0.52644940636226556</v>
          </cell>
          <cell r="AL49">
            <v>0.47956651081038065</v>
          </cell>
          <cell r="AM49">
            <v>0.46424761957298655</v>
          </cell>
          <cell r="AN49">
            <v>0.47605280092382624</v>
          </cell>
          <cell r="AO49">
            <v>0.4903769908881338</v>
          </cell>
        </row>
        <row r="50">
          <cell r="AC50">
            <v>0.46505015890504198</v>
          </cell>
          <cell r="AD50">
            <v>0.48616403518995038</v>
          </cell>
          <cell r="AE50">
            <v>0.48309285568517857</v>
          </cell>
          <cell r="AF50">
            <v>0.48177810704383528</v>
          </cell>
          <cell r="AG50">
            <v>0.52042963901000439</v>
          </cell>
          <cell r="AH50">
            <v>0.46728651748936961</v>
          </cell>
          <cell r="AI50">
            <v>0.55237924545453654</v>
          </cell>
          <cell r="AJ50">
            <v>0.55581391031826632</v>
          </cell>
          <cell r="AK50">
            <v>0.5179039684614114</v>
          </cell>
          <cell r="AL50">
            <v>0.47923919180908531</v>
          </cell>
          <cell r="AM50">
            <v>0.45596237537687795</v>
          </cell>
          <cell r="AN50">
            <v>0.49066564186249267</v>
          </cell>
          <cell r="AO50">
            <v>0.49578670440336647</v>
          </cell>
        </row>
        <row r="51">
          <cell r="AC51">
            <v>0.59216034529705619</v>
          </cell>
          <cell r="AD51">
            <v>0.63966813267752909</v>
          </cell>
          <cell r="AE51">
            <v>0.6156392082718215</v>
          </cell>
          <cell r="AF51">
            <v>0.63663254330154395</v>
          </cell>
          <cell r="AG51">
            <v>0.66768927758757168</v>
          </cell>
          <cell r="AH51">
            <v>0.58476175520411133</v>
          </cell>
          <cell r="AI51">
            <v>0.69769616328695439</v>
          </cell>
          <cell r="AJ51">
            <v>0.64176535881148733</v>
          </cell>
          <cell r="AK51">
            <v>0.67275227554098427</v>
          </cell>
          <cell r="AL51">
            <v>0.63095477327319094</v>
          </cell>
          <cell r="AM51">
            <v>0.59945513954240015</v>
          </cell>
          <cell r="AN51">
            <v>0.64602412007948817</v>
          </cell>
          <cell r="AO51">
            <v>0.63459129805235615</v>
          </cell>
        </row>
        <row r="52">
          <cell r="AC52">
            <v>0.48772650411491153</v>
          </cell>
          <cell r="AD52">
            <v>0.50991575854608251</v>
          </cell>
          <cell r="AE52">
            <v>0.49248418271702188</v>
          </cell>
          <cell r="AF52">
            <v>0.54133892316208121</v>
          </cell>
          <cell r="AG52">
            <v>0.52530331131695907</v>
          </cell>
          <cell r="AH52">
            <v>0.48147379815980923</v>
          </cell>
          <cell r="AI52">
            <v>0.55486604238048853</v>
          </cell>
          <cell r="AJ52">
            <v>0.53529513362845627</v>
          </cell>
          <cell r="AK52">
            <v>0.57349940467264093</v>
          </cell>
          <cell r="AL52">
            <v>0.52304118573251579</v>
          </cell>
          <cell r="AM52">
            <v>0.47718146946572398</v>
          </cell>
          <cell r="AN52">
            <v>0.52866340553288482</v>
          </cell>
          <cell r="AO52">
            <v>0.51723780386165663</v>
          </cell>
        </row>
        <row r="53">
          <cell r="AC53">
            <v>0.55100847963610555</v>
          </cell>
          <cell r="AD53">
            <v>0.58264793181601005</v>
          </cell>
          <cell r="AE53">
            <v>0.55139950248750269</v>
          </cell>
          <cell r="AF53">
            <v>0.55861284696379587</v>
          </cell>
          <cell r="AG53">
            <v>0.60952425081818595</v>
          </cell>
          <cell r="AH53">
            <v>0.53621113219261507</v>
          </cell>
          <cell r="AI53">
            <v>0.65047174890944859</v>
          </cell>
          <cell r="AJ53">
            <v>0.60921912348465768</v>
          </cell>
          <cell r="AK53">
            <v>0.62167628886724546</v>
          </cell>
          <cell r="AL53">
            <v>0.57919475202854565</v>
          </cell>
          <cell r="AM53">
            <v>0.55535566406175596</v>
          </cell>
          <cell r="AN53">
            <v>0.59770797276840715</v>
          </cell>
          <cell r="AO53">
            <v>0.58308477711505835</v>
          </cell>
        </row>
        <row r="54">
          <cell r="AC54">
            <v>0.41521530976797594</v>
          </cell>
          <cell r="AD54">
            <v>0.45457598484984413</v>
          </cell>
          <cell r="AE54">
            <v>0.41178778442556896</v>
          </cell>
          <cell r="AF54">
            <v>0.45666569664416495</v>
          </cell>
          <cell r="AG54">
            <v>0.46653489415778787</v>
          </cell>
          <cell r="AH54">
            <v>0.4154788584557646</v>
          </cell>
          <cell r="AI54">
            <v>0.4938722879033694</v>
          </cell>
          <cell r="AJ54">
            <v>0.49292962833716952</v>
          </cell>
          <cell r="AK54">
            <v>0.48328060881418278</v>
          </cell>
          <cell r="AL54">
            <v>0.45141811682926003</v>
          </cell>
          <cell r="AM54">
            <v>0.43053627649724391</v>
          </cell>
          <cell r="AN54">
            <v>0.45644179656949629</v>
          </cell>
          <cell r="AO54">
            <v>0.45249150113934961</v>
          </cell>
        </row>
        <row r="55">
          <cell r="AC55">
            <v>0.65434263192798914</v>
          </cell>
          <cell r="AD55">
            <v>0.69635056734608303</v>
          </cell>
          <cell r="AE55">
            <v>0.66446831179013055</v>
          </cell>
          <cell r="AF55">
            <v>0.68962265514484189</v>
          </cell>
          <cell r="AG55">
            <v>0.74889462462010403</v>
          </cell>
          <cell r="AH55">
            <v>0.64570684165005487</v>
          </cell>
          <cell r="AI55">
            <v>0.74138182660279062</v>
          </cell>
          <cell r="AJ55">
            <v>0.68816801552896767</v>
          </cell>
          <cell r="AK55">
            <v>0.72374093867401912</v>
          </cell>
          <cell r="AL55">
            <v>0.68879841311027645</v>
          </cell>
          <cell r="AM55">
            <v>0.66834310528109442</v>
          </cell>
          <cell r="AN55">
            <v>0.72694942206389412</v>
          </cell>
          <cell r="AO55">
            <v>0.69222339438496794</v>
          </cell>
        </row>
        <row r="56">
          <cell r="AC56">
            <v>0.41730422517831256</v>
          </cell>
          <cell r="AD56">
            <v>0.44351383831340974</v>
          </cell>
          <cell r="AE56">
            <v>0.41767279029739884</v>
          </cell>
          <cell r="AF56">
            <v>0.43147316417791903</v>
          </cell>
          <cell r="AG56">
            <v>0.46319484821122997</v>
          </cell>
          <cell r="AH56">
            <v>0.41780027006520187</v>
          </cell>
          <cell r="AI56">
            <v>0.48540807294916682</v>
          </cell>
          <cell r="AJ56">
            <v>0.48521681388825399</v>
          </cell>
          <cell r="AK56">
            <v>0.47781636331444155</v>
          </cell>
          <cell r="AL56">
            <v>0.43452902180907749</v>
          </cell>
          <cell r="AM56">
            <v>0.43501690413538824</v>
          </cell>
          <cell r="AN56">
            <v>0.43481006689669083</v>
          </cell>
          <cell r="AO56">
            <v>0.4435568372987263</v>
          </cell>
        </row>
        <row r="57">
          <cell r="AC57">
            <v>0.56446137420124476</v>
          </cell>
          <cell r="AD57">
            <v>0.57924114928415904</v>
          </cell>
          <cell r="AE57">
            <v>0.58232627985850827</v>
          </cell>
          <cell r="AF57">
            <v>0.57758430122339</v>
          </cell>
          <cell r="AG57">
            <v>0.61486605507544556</v>
          </cell>
          <cell r="AH57">
            <v>0.53232667682813106</v>
          </cell>
          <cell r="AI57">
            <v>0.63610642597440525</v>
          </cell>
          <cell r="AJ57">
            <v>0.60748195672433303</v>
          </cell>
          <cell r="AK57">
            <v>0.62251597583884544</v>
          </cell>
          <cell r="AL57">
            <v>0.59229937026810875</v>
          </cell>
          <cell r="AM57">
            <v>0.56118860541240867</v>
          </cell>
          <cell r="AN57">
            <v>0.61466430621018409</v>
          </cell>
          <cell r="AO57">
            <v>0.58990935787325582</v>
          </cell>
        </row>
        <row r="58">
          <cell r="AC58">
            <v>0.50839402126594402</v>
          </cell>
          <cell r="AD58">
            <v>0.55044267232719701</v>
          </cell>
          <cell r="AE58">
            <v>0.50662110723110698</v>
          </cell>
          <cell r="AF58">
            <v>0.53689340096479898</v>
          </cell>
          <cell r="AG58">
            <v>0.58053548522535348</v>
          </cell>
          <cell r="AH58">
            <v>0.51226514738343876</v>
          </cell>
          <cell r="AI58">
            <v>0.60720896352551557</v>
          </cell>
          <cell r="AJ58">
            <v>0.61122401862082365</v>
          </cell>
          <cell r="AK58">
            <v>0.58477436237490543</v>
          </cell>
          <cell r="AL58">
            <v>0.54019012626689944</v>
          </cell>
          <cell r="AM58">
            <v>0.53547709045481562</v>
          </cell>
          <cell r="AN58">
            <v>0.54034154962464653</v>
          </cell>
          <cell r="AO58">
            <v>0.54964942517651472</v>
          </cell>
        </row>
        <row r="59">
          <cell r="AC59">
            <v>0.53163359638330987</v>
          </cell>
          <cell r="AD59">
            <v>0.55214665702893684</v>
          </cell>
          <cell r="AE59">
            <v>0.52784616851710076</v>
          </cell>
          <cell r="AF59">
            <v>0.55179315329498468</v>
          </cell>
          <cell r="AG59">
            <v>0.59565900905959002</v>
          </cell>
          <cell r="AH59">
            <v>0.5120850457684416</v>
          </cell>
          <cell r="AI59">
            <v>0.60469629480931431</v>
          </cell>
          <cell r="AJ59">
            <v>0.57594048965929812</v>
          </cell>
          <cell r="AK59">
            <v>0.6030265075841047</v>
          </cell>
          <cell r="AL59">
            <v>0.55943833104178098</v>
          </cell>
          <cell r="AM59">
            <v>0.54082037674700278</v>
          </cell>
          <cell r="AN59">
            <v>0.57144593162453772</v>
          </cell>
          <cell r="AO59">
            <v>0.560110427732737</v>
          </cell>
        </row>
        <row r="60">
          <cell r="AC60">
            <v>0.43364823209455883</v>
          </cell>
          <cell r="AD60">
            <v>0.46476020979358484</v>
          </cell>
          <cell r="AE60">
            <v>0.44197905210911204</v>
          </cell>
          <cell r="AF60">
            <v>0.46618739397074654</v>
          </cell>
          <cell r="AG60">
            <v>0.50059220694031403</v>
          </cell>
          <cell r="AH60">
            <v>0.4471961254507158</v>
          </cell>
          <cell r="AI60">
            <v>0.51028933271614252</v>
          </cell>
          <cell r="AJ60">
            <v>0.52102903285224411</v>
          </cell>
          <cell r="AK60">
            <v>0.50052859910489411</v>
          </cell>
          <cell r="AL60">
            <v>0.4529581047690604</v>
          </cell>
          <cell r="AM60">
            <v>0.44094485413704082</v>
          </cell>
          <cell r="AN60">
            <v>0.46160554922779767</v>
          </cell>
          <cell r="AO60">
            <v>0.47054669695748469</v>
          </cell>
        </row>
        <row r="61">
          <cell r="AC61">
            <v>0.53288819763494299</v>
          </cell>
          <cell r="AD61">
            <v>0.56759547947223099</v>
          </cell>
          <cell r="AE61">
            <v>0.5445094856775522</v>
          </cell>
          <cell r="AF61">
            <v>0.57587316536730127</v>
          </cell>
          <cell r="AG61">
            <v>0.6260571629236501</v>
          </cell>
          <cell r="AH61">
            <v>0.54561635776340789</v>
          </cell>
          <cell r="AI61">
            <v>0.65389485308223316</v>
          </cell>
          <cell r="AJ61">
            <v>0.6369318838958844</v>
          </cell>
          <cell r="AK61">
            <v>0.61256998874382618</v>
          </cell>
          <cell r="AL61">
            <v>0.53900077337801267</v>
          </cell>
          <cell r="AM61">
            <v>0.5434608479500932</v>
          </cell>
          <cell r="AN61">
            <v>0.56506156142818154</v>
          </cell>
          <cell r="AO61">
            <v>0.57869639365819969</v>
          </cell>
        </row>
        <row r="62">
          <cell r="AC62">
            <v>0.61892160619202741</v>
          </cell>
          <cell r="AD62">
            <v>0.66557652048211047</v>
          </cell>
          <cell r="AE62">
            <v>0.63240148252582296</v>
          </cell>
          <cell r="AF62">
            <v>0.65763710701196576</v>
          </cell>
          <cell r="AG62">
            <v>0.71018622832996403</v>
          </cell>
          <cell r="AH62">
            <v>0.62469756016630473</v>
          </cell>
          <cell r="AI62">
            <v>0.73714296542360491</v>
          </cell>
          <cell r="AJ62">
            <v>0.70452488813078018</v>
          </cell>
          <cell r="AK62">
            <v>0.69829064869341229</v>
          </cell>
          <cell r="AL62">
            <v>0.63772110200863186</v>
          </cell>
          <cell r="AM62">
            <v>0.6300727272106601</v>
          </cell>
          <cell r="AN62">
            <v>0.66654747241751644</v>
          </cell>
          <cell r="AO62">
            <v>0.66418251225559299</v>
          </cell>
        </row>
      </sheetData>
      <sheetData sheetId="14">
        <row r="35">
          <cell r="AC35">
            <v>0.79108482460545981</v>
          </cell>
          <cell r="AD35">
            <v>0.82700655429514869</v>
          </cell>
          <cell r="AE35">
            <v>0.82157707008206016</v>
          </cell>
          <cell r="AF35">
            <v>0.82846998910581893</v>
          </cell>
          <cell r="AG35">
            <v>0.84455361829329123</v>
          </cell>
          <cell r="AH35">
            <v>0.83808423737849314</v>
          </cell>
          <cell r="AI35">
            <v>0.85477173164325304</v>
          </cell>
          <cell r="AJ35">
            <v>0.85762431204391298</v>
          </cell>
          <cell r="AK35">
            <v>0.85949642341578603</v>
          </cell>
          <cell r="AL35">
            <v>0.85267079968625725</v>
          </cell>
          <cell r="AM35">
            <v>0.84711577259366655</v>
          </cell>
          <cell r="AO35">
            <v>0.84582119658035415</v>
          </cell>
        </row>
        <row r="36">
          <cell r="AC36">
            <v>0.50178974949639576</v>
          </cell>
          <cell r="AD36">
            <v>0.51563271075508266</v>
          </cell>
          <cell r="AE36">
            <v>0.510211227500038</v>
          </cell>
          <cell r="AF36">
            <v>0.51928142510793784</v>
          </cell>
          <cell r="AG36">
            <v>0.52737597173965389</v>
          </cell>
          <cell r="AH36">
            <v>0.5229958564304662</v>
          </cell>
          <cell r="AI36">
            <v>0.53964722183576463</v>
          </cell>
          <cell r="AJ36">
            <v>0.55078891657789419</v>
          </cell>
          <cell r="AK36">
            <v>0.55526952820277797</v>
          </cell>
          <cell r="AL36">
            <v>0.55127111127390516</v>
          </cell>
          <cell r="AM36">
            <v>0.5488854874245519</v>
          </cell>
          <cell r="AO36">
            <v>0.54920611413762099</v>
          </cell>
        </row>
        <row r="37">
          <cell r="AC37">
            <v>0.43518244319249594</v>
          </cell>
          <cell r="AD37">
            <v>0.45639908947955526</v>
          </cell>
          <cell r="AE37">
            <v>0.45835561251207108</v>
          </cell>
          <cell r="AF37">
            <v>0.4653723161243955</v>
          </cell>
          <cell r="AG37">
            <v>0.47776847477949896</v>
          </cell>
          <cell r="AH37">
            <v>0.47635828559014293</v>
          </cell>
          <cell r="AI37">
            <v>0.48926296445869122</v>
          </cell>
          <cell r="AJ37">
            <v>0.49784282754179116</v>
          </cell>
          <cell r="AK37">
            <v>0.49878893587325984</v>
          </cell>
          <cell r="AL37">
            <v>0.49343075595198976</v>
          </cell>
          <cell r="AM37">
            <v>0.48936113903336204</v>
          </cell>
          <cell r="AO37">
            <v>0.48774694420245951</v>
          </cell>
        </row>
        <row r="38">
          <cell r="AC38">
            <v>0.6562449722506164</v>
          </cell>
          <cell r="AD38">
            <v>0.68265702057276345</v>
          </cell>
          <cell r="AE38">
            <v>0.68593971410357146</v>
          </cell>
          <cell r="AF38">
            <v>0.69373998199873421</v>
          </cell>
          <cell r="AG38">
            <v>0.71037182252392506</v>
          </cell>
          <cell r="AH38">
            <v>0.70509726528747352</v>
          </cell>
          <cell r="AI38">
            <v>0.71722473309711421</v>
          </cell>
          <cell r="AJ38">
            <v>0.72550668741240332</v>
          </cell>
          <cell r="AK38">
            <v>0.72725143030411543</v>
          </cell>
          <cell r="AL38">
            <v>0.72236913581460704</v>
          </cell>
          <cell r="AM38">
            <v>0.71869632865440525</v>
          </cell>
          <cell r="AO38">
            <v>0.71751126889092542</v>
          </cell>
        </row>
        <row r="39">
          <cell r="AC39">
            <v>0.63007938819877918</v>
          </cell>
          <cell r="AD39">
            <v>0.65609454278233259</v>
          </cell>
          <cell r="AE39">
            <v>0.65867587473802514</v>
          </cell>
          <cell r="AF39">
            <v>0.67464045646824544</v>
          </cell>
          <cell r="AG39">
            <v>0.69476543385646916</v>
          </cell>
          <cell r="AH39">
            <v>0.69377413674299859</v>
          </cell>
          <cell r="AI39">
            <v>0.70764090505792465</v>
          </cell>
          <cell r="AJ39">
            <v>0.7188350775356408</v>
          </cell>
          <cell r="AK39">
            <v>0.72185537717703696</v>
          </cell>
          <cell r="AL39">
            <v>0.71885747430671554</v>
          </cell>
          <cell r="AM39">
            <v>0.71837901598290721</v>
          </cell>
          <cell r="AO39">
            <v>0.72149506117637485</v>
          </cell>
        </row>
        <row r="40">
          <cell r="AC40">
            <v>0.61828014986021473</v>
          </cell>
          <cell r="AD40">
            <v>0.63396662871841225</v>
          </cell>
          <cell r="AE40">
            <v>0.62412901075174221</v>
          </cell>
          <cell r="AF40">
            <v>0.62143246037338762</v>
          </cell>
          <cell r="AG40">
            <v>0.63124882122797021</v>
          </cell>
          <cell r="AH40">
            <v>0.62177568810766304</v>
          </cell>
          <cell r="AI40">
            <v>0.62817023694113594</v>
          </cell>
          <cell r="AJ40">
            <v>0.63438446264245529</v>
          </cell>
          <cell r="AK40">
            <v>0.63837242749850942</v>
          </cell>
          <cell r="AL40">
            <v>0.63698149253315162</v>
          </cell>
          <cell r="AM40">
            <v>0.63441618533296318</v>
          </cell>
          <cell r="AO40">
            <v>0.63522131349961508</v>
          </cell>
        </row>
        <row r="41">
          <cell r="AC41">
            <v>0.63268151066828004</v>
          </cell>
          <cell r="AD41">
            <v>0.6503849425153021</v>
          </cell>
          <cell r="AE41">
            <v>0.64577116189677386</v>
          </cell>
          <cell r="AF41">
            <v>0.64941927161751101</v>
          </cell>
          <cell r="AG41">
            <v>0.66512171401715636</v>
          </cell>
          <cell r="AH41">
            <v>0.66356125609164218</v>
          </cell>
          <cell r="AI41">
            <v>0.67850049272259982</v>
          </cell>
          <cell r="AJ41">
            <v>0.68589327225791419</v>
          </cell>
          <cell r="AK41">
            <v>0.69171972801264936</v>
          </cell>
          <cell r="AL41">
            <v>0.6867350943443159</v>
          </cell>
          <cell r="AM41">
            <v>0.68260134544060058</v>
          </cell>
          <cell r="AO41">
            <v>0.68556753259130332</v>
          </cell>
        </row>
        <row r="42">
          <cell r="AC42">
            <v>0.49565784753009923</v>
          </cell>
          <cell r="AD42">
            <v>0.51309130274344139</v>
          </cell>
          <cell r="AE42">
            <v>0.51310756048850981</v>
          </cell>
          <cell r="AF42">
            <v>0.51612472238398832</v>
          </cell>
          <cell r="AG42">
            <v>0.52684039881106282</v>
          </cell>
          <cell r="AH42">
            <v>0.52401070669555005</v>
          </cell>
          <cell r="AI42">
            <v>0.53762672694712677</v>
          </cell>
          <cell r="AJ42">
            <v>0.55128201509629537</v>
          </cell>
          <cell r="AK42">
            <v>0.55776507763935534</v>
          </cell>
          <cell r="AL42">
            <v>0.55306498117763059</v>
          </cell>
          <cell r="AM42">
            <v>0.54960875574911983</v>
          </cell>
          <cell r="AO42">
            <v>0.54752807158767491</v>
          </cell>
        </row>
        <row r="43">
          <cell r="AC43">
            <v>0.55198286359329374</v>
          </cell>
          <cell r="AD43">
            <v>0.56656845664479993</v>
          </cell>
          <cell r="AE43">
            <v>0.56424608944975441</v>
          </cell>
          <cell r="AF43">
            <v>0.56625124869072563</v>
          </cell>
          <cell r="AG43">
            <v>0.57844141473963662</v>
          </cell>
          <cell r="AH43">
            <v>0.57132568679122098</v>
          </cell>
          <cell r="AI43">
            <v>0.5807594940719053</v>
          </cell>
          <cell r="AJ43">
            <v>0.5892102000830155</v>
          </cell>
          <cell r="AK43">
            <v>0.59316194331169081</v>
          </cell>
          <cell r="AL43">
            <v>0.59119938618870627</v>
          </cell>
          <cell r="AM43">
            <v>0.5890094996219114</v>
          </cell>
          <cell r="AO43">
            <v>0.58983251472423615</v>
          </cell>
        </row>
        <row r="44">
          <cell r="AC44">
            <v>0.4034939907627817</v>
          </cell>
          <cell r="AD44">
            <v>0.4179741563853519</v>
          </cell>
          <cell r="AE44">
            <v>0.4182338610221264</v>
          </cell>
          <cell r="AF44">
            <v>0.42274894772349442</v>
          </cell>
          <cell r="AG44">
            <v>0.42942645177565397</v>
          </cell>
          <cell r="AH44">
            <v>0.42853700469554246</v>
          </cell>
          <cell r="AI44">
            <v>0.44856650437897572</v>
          </cell>
          <cell r="AJ44">
            <v>0.46056112095782398</v>
          </cell>
          <cell r="AK44">
            <v>0.46744092043026403</v>
          </cell>
          <cell r="AL44">
            <v>0.4647889748613751</v>
          </cell>
          <cell r="AM44">
            <v>0.46323916841958274</v>
          </cell>
          <cell r="AO44">
            <v>0.46246921049219997</v>
          </cell>
        </row>
        <row r="45">
          <cell r="AC45">
            <v>0.56470806143657937</v>
          </cell>
          <cell r="AD45">
            <v>0.58076667749624977</v>
          </cell>
          <cell r="AE45">
            <v>0.57806513446624819</v>
          </cell>
          <cell r="AF45">
            <v>0.58073289473606549</v>
          </cell>
          <cell r="AG45">
            <v>0.59140360245894963</v>
          </cell>
          <cell r="AH45">
            <v>0.58675837513429363</v>
          </cell>
          <cell r="AI45">
            <v>0.59719718659496068</v>
          </cell>
          <cell r="AJ45">
            <v>0.60476162433786973</v>
          </cell>
          <cell r="AK45">
            <v>0.60893236447711363</v>
          </cell>
          <cell r="AL45">
            <v>0.6077619513595236</v>
          </cell>
          <cell r="AM45">
            <v>0.60463128460351179</v>
          </cell>
          <cell r="AO45">
            <v>0.60501731238317469</v>
          </cell>
        </row>
        <row r="46">
          <cell r="AC46">
            <v>0.46775616821858845</v>
          </cell>
          <cell r="AD46">
            <v>0.49413041367572175</v>
          </cell>
          <cell r="AE46">
            <v>0.48908910113908394</v>
          </cell>
          <cell r="AF46">
            <v>0.49245996493701372</v>
          </cell>
          <cell r="AG46">
            <v>0.49879709212611784</v>
          </cell>
          <cell r="AH46">
            <v>0.49541443410749914</v>
          </cell>
          <cell r="AI46">
            <v>0.50439370202899836</v>
          </cell>
          <cell r="AJ46">
            <v>0.51883598204768711</v>
          </cell>
          <cell r="AK46">
            <v>0.52139817140022526</v>
          </cell>
          <cell r="AL46">
            <v>0.52030545911500103</v>
          </cell>
          <cell r="AM46">
            <v>0.51653847527334551</v>
          </cell>
          <cell r="AO46">
            <v>0.51551522076532608</v>
          </cell>
        </row>
        <row r="47">
          <cell r="AC47">
            <v>0.41094630791503911</v>
          </cell>
          <cell r="AD47">
            <v>0.42808480178198965</v>
          </cell>
          <cell r="AE47">
            <v>0.42679898992069926</v>
          </cell>
          <cell r="AF47">
            <v>0.43585879910208258</v>
          </cell>
          <cell r="AG47">
            <v>0.44472474023369812</v>
          </cell>
          <cell r="AH47">
            <v>0.44415031056502358</v>
          </cell>
          <cell r="AI47">
            <v>0.45647270494534303</v>
          </cell>
          <cell r="AJ47">
            <v>0.46950795089296404</v>
          </cell>
          <cell r="AK47">
            <v>0.47045473717230002</v>
          </cell>
          <cell r="AL47">
            <v>0.46528268000769152</v>
          </cell>
          <cell r="AM47">
            <v>0.46200483948099408</v>
          </cell>
          <cell r="AO47">
            <v>0.46027525180247236</v>
          </cell>
        </row>
        <row r="48">
          <cell r="AC48">
            <v>0.52911223375878069</v>
          </cell>
          <cell r="AD48">
            <v>0.54509528216833714</v>
          </cell>
          <cell r="AE48">
            <v>0.54491602018573138</v>
          </cell>
          <cell r="AF48">
            <v>0.54774825688234641</v>
          </cell>
          <cell r="AG48">
            <v>0.55752743880185607</v>
          </cell>
          <cell r="AH48">
            <v>0.55029276656119064</v>
          </cell>
          <cell r="AI48">
            <v>0.55995268098295126</v>
          </cell>
          <cell r="AJ48">
            <v>0.56633019598739331</v>
          </cell>
          <cell r="AK48">
            <v>0.5707249310409821</v>
          </cell>
          <cell r="AL48">
            <v>0.56859492193305217</v>
          </cell>
          <cell r="AM48">
            <v>0.56517218372181977</v>
          </cell>
          <cell r="AO48">
            <v>0.56435984662149064</v>
          </cell>
        </row>
        <row r="49">
          <cell r="AC49">
            <v>0.45844994383377324</v>
          </cell>
          <cell r="AD49">
            <v>0.46794836607657952</v>
          </cell>
          <cell r="AE49">
            <v>0.46601371232536726</v>
          </cell>
          <cell r="AF49">
            <v>0.46819337866676436</v>
          </cell>
          <cell r="AG49">
            <v>0.47250215060309481</v>
          </cell>
          <cell r="AH49">
            <v>0.46980939045725445</v>
          </cell>
          <cell r="AI49">
            <v>0.48241358307788029</v>
          </cell>
          <cell r="AJ49">
            <v>0.49170266527873863</v>
          </cell>
          <cell r="AK49">
            <v>0.49557065511740878</v>
          </cell>
          <cell r="AL49">
            <v>0.49416824154628891</v>
          </cell>
          <cell r="AM49">
            <v>0.49160114090729762</v>
          </cell>
          <cell r="AO49">
            <v>0.4903769908881338</v>
          </cell>
        </row>
        <row r="50">
          <cell r="AC50">
            <v>0.46505015890504198</v>
          </cell>
          <cell r="AD50">
            <v>0.47528597382571813</v>
          </cell>
          <cell r="AE50">
            <v>0.47791712597949848</v>
          </cell>
          <cell r="AF50">
            <v>0.47879951472181204</v>
          </cell>
          <cell r="AG50">
            <v>0.48615544866426091</v>
          </cell>
          <cell r="AH50">
            <v>0.48248140707501325</v>
          </cell>
          <cell r="AI50">
            <v>0.49201350323142418</v>
          </cell>
          <cell r="AJ50">
            <v>0.49986967347669276</v>
          </cell>
          <cell r="AK50">
            <v>0.50198312302993864</v>
          </cell>
          <cell r="AL50">
            <v>0.499812017756257</v>
          </cell>
          <cell r="AM50">
            <v>0.49598593045467793</v>
          </cell>
          <cell r="AO50">
            <v>0.49578670440336647</v>
          </cell>
        </row>
        <row r="51">
          <cell r="AC51">
            <v>0.59216034529705619</v>
          </cell>
          <cell r="AD51">
            <v>0.61532200057705899</v>
          </cell>
          <cell r="AE51">
            <v>0.61546925098219973</v>
          </cell>
          <cell r="AF51">
            <v>0.62057845547687684</v>
          </cell>
          <cell r="AG51">
            <v>0.62916349082334577</v>
          </cell>
          <cell r="AH51">
            <v>0.62147092433771178</v>
          </cell>
          <cell r="AI51">
            <v>0.63242393870320779</v>
          </cell>
          <cell r="AJ51">
            <v>0.6335227195893175</v>
          </cell>
          <cell r="AK51">
            <v>0.63776070265820806</v>
          </cell>
          <cell r="AL51">
            <v>0.63726115559743501</v>
          </cell>
          <cell r="AM51">
            <v>0.63396382933533613</v>
          </cell>
          <cell r="AO51">
            <v>0.63459129805235615</v>
          </cell>
        </row>
        <row r="52">
          <cell r="AC52">
            <v>0.48772650411491153</v>
          </cell>
          <cell r="AD52">
            <v>0.49860040702224956</v>
          </cell>
          <cell r="AE52">
            <v>0.49663209561775085</v>
          </cell>
          <cell r="AF52">
            <v>0.50763526175238904</v>
          </cell>
          <cell r="AG52">
            <v>0.51106710133821587</v>
          </cell>
          <cell r="AH52">
            <v>0.50618061809232939</v>
          </cell>
          <cell r="AI52">
            <v>0.51289335344052334</v>
          </cell>
          <cell r="AJ52">
            <v>0.51541928470400966</v>
          </cell>
          <cell r="AK52">
            <v>0.52131850060541296</v>
          </cell>
          <cell r="AL52">
            <v>0.52130090630766335</v>
          </cell>
          <cell r="AM52">
            <v>0.51690711856214078</v>
          </cell>
          <cell r="AO52">
            <v>0.51723780386165663</v>
          </cell>
        </row>
        <row r="53">
          <cell r="AC53">
            <v>0.55100847963610555</v>
          </cell>
          <cell r="AD53">
            <v>0.56649043098327456</v>
          </cell>
          <cell r="AE53">
            <v>0.56117371820732287</v>
          </cell>
          <cell r="AF53">
            <v>0.56023161073604255</v>
          </cell>
          <cell r="AG53">
            <v>0.5692457530537951</v>
          </cell>
          <cell r="AH53">
            <v>0.56324819038569773</v>
          </cell>
          <cell r="AI53">
            <v>0.57581470937470258</v>
          </cell>
          <cell r="AJ53">
            <v>0.58027691742606136</v>
          </cell>
          <cell r="AK53">
            <v>0.58491614540097026</v>
          </cell>
          <cell r="AL53">
            <v>0.58461758367153493</v>
          </cell>
          <cell r="AM53">
            <v>0.5818709751518043</v>
          </cell>
          <cell r="AO53">
            <v>0.58308477711505835</v>
          </cell>
        </row>
        <row r="54">
          <cell r="AC54">
            <v>0.41521530976797594</v>
          </cell>
          <cell r="AD54">
            <v>0.43454892402519685</v>
          </cell>
          <cell r="AE54">
            <v>0.42659826522170713</v>
          </cell>
          <cell r="AF54">
            <v>0.43371294194892335</v>
          </cell>
          <cell r="AG54">
            <v>0.44007838158668039</v>
          </cell>
          <cell r="AH54">
            <v>0.43565103573976055</v>
          </cell>
          <cell r="AI54">
            <v>0.44419500656173039</v>
          </cell>
          <cell r="AJ54">
            <v>0.45038125436562271</v>
          </cell>
          <cell r="AK54">
            <v>0.45400564914900859</v>
          </cell>
          <cell r="AL54">
            <v>0.45414334651078497</v>
          </cell>
          <cell r="AM54">
            <v>0.45186967532634253</v>
          </cell>
          <cell r="AO54">
            <v>0.45249150113934961</v>
          </cell>
        </row>
        <row r="55">
          <cell r="AC55">
            <v>0.65434263192798914</v>
          </cell>
          <cell r="AD55">
            <v>0.67484082248143618</v>
          </cell>
          <cell r="AE55">
            <v>0.67107917668777761</v>
          </cell>
          <cell r="AF55">
            <v>0.67593229644030473</v>
          </cell>
          <cell r="AG55">
            <v>0.68916336535010037</v>
          </cell>
          <cell r="AH55">
            <v>0.68180326960061721</v>
          </cell>
          <cell r="AI55">
            <v>0.69001314531087132</v>
          </cell>
          <cell r="AJ55">
            <v>0.68944354348207559</v>
          </cell>
          <cell r="AK55">
            <v>0.69262100916832736</v>
          </cell>
          <cell r="AL55">
            <v>0.69215467719955737</v>
          </cell>
          <cell r="AM55">
            <v>0.68984543324802094</v>
          </cell>
          <cell r="AO55">
            <v>0.69222339438496794</v>
          </cell>
        </row>
        <row r="56">
          <cell r="AC56">
            <v>0.41730422517831256</v>
          </cell>
          <cell r="AD56">
            <v>0.430164631744404</v>
          </cell>
          <cell r="AE56">
            <v>0.42598549672347752</v>
          </cell>
          <cell r="AF56">
            <v>0.42773652327009198</v>
          </cell>
          <cell r="AG56">
            <v>0.43426759602276999</v>
          </cell>
          <cell r="AH56">
            <v>0.43113608564962436</v>
          </cell>
          <cell r="AI56">
            <v>0.43900481114645717</v>
          </cell>
          <cell r="AJ56">
            <v>0.44509563235938443</v>
          </cell>
          <cell r="AK56">
            <v>0.44632793877190713</v>
          </cell>
          <cell r="AL56">
            <v>0.44455032095001401</v>
          </cell>
          <cell r="AM56">
            <v>0.44397262791338893</v>
          </cell>
          <cell r="AO56">
            <v>0.4435568372987263</v>
          </cell>
        </row>
        <row r="57">
          <cell r="AC57">
            <v>0.56446137420124476</v>
          </cell>
          <cell r="AD57">
            <v>0.57154027113402006</v>
          </cell>
          <cell r="AE57">
            <v>0.57489546210788878</v>
          </cell>
          <cell r="AF57">
            <v>0.57590738980559975</v>
          </cell>
          <cell r="AG57">
            <v>0.58312705433988699</v>
          </cell>
          <cell r="AH57">
            <v>0.57435490592807403</v>
          </cell>
          <cell r="AI57">
            <v>0.58297165822094121</v>
          </cell>
          <cell r="AJ57">
            <v>0.58600104879664527</v>
          </cell>
          <cell r="AK57">
            <v>0.58997941902065887</v>
          </cell>
          <cell r="AL57">
            <v>0.59063514812277895</v>
          </cell>
          <cell r="AM57">
            <v>0.58847462621051305</v>
          </cell>
          <cell r="AO57">
            <v>0.58990935787325582</v>
          </cell>
        </row>
        <row r="58">
          <cell r="AC58">
            <v>0.50839402126594402</v>
          </cell>
          <cell r="AD58">
            <v>0.52941848227769439</v>
          </cell>
          <cell r="AE58">
            <v>0.52135717422942762</v>
          </cell>
          <cell r="AF58">
            <v>0.525529846033293</v>
          </cell>
          <cell r="AG58">
            <v>0.53581780433534243</v>
          </cell>
          <cell r="AH58">
            <v>0.531853139514741</v>
          </cell>
          <cell r="AI58">
            <v>0.54168505586202809</v>
          </cell>
          <cell r="AJ58">
            <v>0.5499305823085352</v>
          </cell>
          <cell r="AK58">
            <v>0.55398833727883268</v>
          </cell>
          <cell r="AL58">
            <v>0.55243506060290748</v>
          </cell>
          <cell r="AM58">
            <v>0.55073596741787589</v>
          </cell>
          <cell r="AO58">
            <v>0.54964942517651472</v>
          </cell>
        </row>
        <row r="59">
          <cell r="AC59">
            <v>0.53163359638330987</v>
          </cell>
          <cell r="AD59">
            <v>0.54183768858221082</v>
          </cell>
          <cell r="AE59">
            <v>0.53690266660482111</v>
          </cell>
          <cell r="AF59">
            <v>0.54083722859724848</v>
          </cell>
          <cell r="AG59">
            <v>0.55108811879457842</v>
          </cell>
          <cell r="AH59">
            <v>0.54441562782189923</v>
          </cell>
          <cell r="AI59">
            <v>0.55310949094200768</v>
          </cell>
          <cell r="AJ59">
            <v>0.55606712949033177</v>
          </cell>
          <cell r="AK59">
            <v>0.56152154453152792</v>
          </cell>
          <cell r="AL59">
            <v>0.56118464055163142</v>
          </cell>
          <cell r="AM59">
            <v>0.5591604422131079</v>
          </cell>
          <cell r="AO59">
            <v>0.560110427732737</v>
          </cell>
        </row>
        <row r="60">
          <cell r="AC60">
            <v>0.43364823209455883</v>
          </cell>
          <cell r="AD60">
            <v>0.4487665991437077</v>
          </cell>
          <cell r="AE60">
            <v>0.4464589398131894</v>
          </cell>
          <cell r="AF60">
            <v>0.45150211020478209</v>
          </cell>
          <cell r="AG60">
            <v>0.46001787651078146</v>
          </cell>
          <cell r="AH60">
            <v>0.45776383406621429</v>
          </cell>
          <cell r="AI60">
            <v>0.46522756751760752</v>
          </cell>
          <cell r="AJ60">
            <v>0.47257933543339509</v>
          </cell>
          <cell r="AK60">
            <v>0.47547379984229432</v>
          </cell>
          <cell r="AL60">
            <v>0.47342916044758693</v>
          </cell>
          <cell r="AM60">
            <v>0.4713241519917421</v>
          </cell>
          <cell r="AO60">
            <v>0.47054669695748469</v>
          </cell>
        </row>
        <row r="61">
          <cell r="AC61">
            <v>0.53288819763494299</v>
          </cell>
          <cell r="AD61">
            <v>0.54981857778698984</v>
          </cell>
          <cell r="AE61">
            <v>0.54839542569442268</v>
          </cell>
          <cell r="AF61">
            <v>0.55505404195000052</v>
          </cell>
          <cell r="AG61">
            <v>0.56842430615918016</v>
          </cell>
          <cell r="AH61">
            <v>0.56378878962360712</v>
          </cell>
          <cell r="AI61">
            <v>0.57703212418270255</v>
          </cell>
          <cell r="AJ61">
            <v>0.58447484131390814</v>
          </cell>
          <cell r="AK61">
            <v>0.58735089606555324</v>
          </cell>
          <cell r="AL61">
            <v>0.58285200124818837</v>
          </cell>
          <cell r="AM61">
            <v>0.57983330509462028</v>
          </cell>
          <cell r="AO61">
            <v>0.57869639365819969</v>
          </cell>
        </row>
        <row r="62">
          <cell r="AC62">
            <v>0.61892160619202741</v>
          </cell>
          <cell r="AD62">
            <v>0.64187890921509372</v>
          </cell>
          <cell r="AE62">
            <v>0.63870598173845172</v>
          </cell>
          <cell r="AF62">
            <v>0.64366660288482602</v>
          </cell>
          <cell r="AG62">
            <v>0.65600559032571704</v>
          </cell>
          <cell r="AH62">
            <v>0.65049140417032925</v>
          </cell>
          <cell r="AI62">
            <v>0.6628711596723289</v>
          </cell>
          <cell r="AJ62">
            <v>0.66812194472721931</v>
          </cell>
          <cell r="AK62">
            <v>0.67121975598089023</v>
          </cell>
          <cell r="AL62">
            <v>0.66785502948104469</v>
          </cell>
          <cell r="AM62">
            <v>0.6642445656603011</v>
          </cell>
          <cell r="AO62">
            <v>0.66418251225559299</v>
          </cell>
        </row>
      </sheetData>
      <sheetData sheetId="15"/>
      <sheetData sheetId="16">
        <row r="36"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B37">
            <v>3650739</v>
          </cell>
          <cell r="AC37">
            <v>3664180</v>
          </cell>
          <cell r="AD37">
            <v>3679886</v>
          </cell>
          <cell r="AE37">
            <v>3693892</v>
          </cell>
          <cell r="AF37">
            <v>3705571</v>
          </cell>
          <cell r="AG37">
            <v>3718669</v>
          </cell>
          <cell r="AH37">
            <v>3733590</v>
          </cell>
          <cell r="AI37">
            <v>3747319</v>
          </cell>
          <cell r="AJ37">
            <v>3763051</v>
          </cell>
          <cell r="AK37">
            <v>3778700</v>
          </cell>
          <cell r="AL37">
            <v>3790692</v>
          </cell>
          <cell r="AM37">
            <v>3810471</v>
          </cell>
        </row>
        <row r="38">
          <cell r="AB38">
            <v>94637</v>
          </cell>
          <cell r="AC38">
            <v>94804</v>
          </cell>
          <cell r="AD38">
            <v>95024</v>
          </cell>
          <cell r="AE38">
            <v>95337</v>
          </cell>
          <cell r="AF38">
            <v>95535</v>
          </cell>
          <cell r="AG38">
            <v>96391</v>
          </cell>
          <cell r="AH38">
            <v>97132</v>
          </cell>
          <cell r="AI38">
            <v>97453</v>
          </cell>
          <cell r="AJ38">
            <v>97811</v>
          </cell>
          <cell r="AK38">
            <v>98009</v>
          </cell>
          <cell r="AL38">
            <v>98260</v>
          </cell>
          <cell r="AM38">
            <v>98556</v>
          </cell>
        </row>
        <row r="39">
          <cell r="AB39">
            <v>510553</v>
          </cell>
          <cell r="AC39">
            <v>513287</v>
          </cell>
          <cell r="AD39">
            <v>514405</v>
          </cell>
          <cell r="AE39">
            <v>517198</v>
          </cell>
          <cell r="AF39">
            <v>519866</v>
          </cell>
          <cell r="AG39">
            <v>523019</v>
          </cell>
          <cell r="AH39">
            <v>526086</v>
          </cell>
          <cell r="AI39">
            <v>527677</v>
          </cell>
          <cell r="AJ39">
            <v>531540</v>
          </cell>
          <cell r="AK39">
            <v>536008</v>
          </cell>
          <cell r="AL39">
            <v>538826</v>
          </cell>
          <cell r="AM39">
            <v>541183</v>
          </cell>
        </row>
        <row r="40">
          <cell r="AB40">
            <v>633683</v>
          </cell>
          <cell r="AC40">
            <v>637299</v>
          </cell>
          <cell r="AD40">
            <v>641552</v>
          </cell>
          <cell r="AE40">
            <v>644399</v>
          </cell>
          <cell r="AF40">
            <v>645801</v>
          </cell>
          <cell r="AG40">
            <v>648659</v>
          </cell>
          <cell r="AH40">
            <v>653166</v>
          </cell>
          <cell r="AI40">
            <v>655873</v>
          </cell>
          <cell r="AJ40">
            <v>658670</v>
          </cell>
          <cell r="AK40">
            <v>662179</v>
          </cell>
          <cell r="AL40">
            <v>664275</v>
          </cell>
          <cell r="AM40">
            <v>666174</v>
          </cell>
        </row>
        <row r="41">
          <cell r="AB41">
            <v>156968</v>
          </cell>
          <cell r="AC41">
            <v>157641</v>
          </cell>
          <cell r="AD41">
            <v>158580</v>
          </cell>
          <cell r="AE41">
            <v>159057</v>
          </cell>
          <cell r="AF41">
            <v>159821</v>
          </cell>
          <cell r="AG41">
            <v>160571</v>
          </cell>
          <cell r="AH41">
            <v>161694</v>
          </cell>
          <cell r="AI41">
            <v>162855</v>
          </cell>
          <cell r="AJ41">
            <v>163595</v>
          </cell>
          <cell r="AK41">
            <v>164044</v>
          </cell>
          <cell r="AL41">
            <v>164526</v>
          </cell>
          <cell r="AM41">
            <v>165007</v>
          </cell>
        </row>
        <row r="42">
          <cell r="AB42">
            <v>168763</v>
          </cell>
          <cell r="AC42">
            <v>169439</v>
          </cell>
          <cell r="AD42">
            <v>170507</v>
          </cell>
          <cell r="AE42">
            <v>170741</v>
          </cell>
          <cell r="AF42">
            <v>171572</v>
          </cell>
          <cell r="AG42">
            <v>172216</v>
          </cell>
          <cell r="AH42">
            <v>172934</v>
          </cell>
          <cell r="AI42">
            <v>173662</v>
          </cell>
          <cell r="AJ42">
            <v>174342</v>
          </cell>
          <cell r="AK42">
            <v>175304</v>
          </cell>
          <cell r="AL42">
            <v>175580</v>
          </cell>
          <cell r="AM42">
            <v>176121</v>
          </cell>
        </row>
        <row r="43">
          <cell r="AB43">
            <v>205616</v>
          </cell>
          <cell r="AC43">
            <v>206524</v>
          </cell>
          <cell r="AD43">
            <v>206875</v>
          </cell>
          <cell r="AE43">
            <v>207525</v>
          </cell>
          <cell r="AF43">
            <v>207882</v>
          </cell>
          <cell r="AG43">
            <v>208343</v>
          </cell>
          <cell r="AH43">
            <v>208955</v>
          </cell>
          <cell r="AI43">
            <v>209622</v>
          </cell>
          <cell r="AJ43">
            <v>210378</v>
          </cell>
          <cell r="AK43">
            <v>212863</v>
          </cell>
          <cell r="AL43">
            <v>211609</v>
          </cell>
          <cell r="AM43">
            <v>212407</v>
          </cell>
        </row>
        <row r="44">
          <cell r="AB44">
            <v>171231</v>
          </cell>
          <cell r="AC44">
            <v>171479</v>
          </cell>
          <cell r="AD44">
            <v>171941</v>
          </cell>
          <cell r="AE44">
            <v>172339</v>
          </cell>
          <cell r="AF44">
            <v>172951</v>
          </cell>
          <cell r="AG44">
            <v>173677</v>
          </cell>
          <cell r="AH44">
            <v>174862</v>
          </cell>
          <cell r="AI44">
            <v>175872</v>
          </cell>
          <cell r="AJ44">
            <v>176623</v>
          </cell>
          <cell r="AK44">
            <v>177071</v>
          </cell>
          <cell r="AL44">
            <v>177511</v>
          </cell>
          <cell r="AM44">
            <v>178133</v>
          </cell>
        </row>
        <row r="45">
          <cell r="AB45">
            <v>501450</v>
          </cell>
          <cell r="AC45">
            <v>502753</v>
          </cell>
          <cell r="AD45">
            <v>504143</v>
          </cell>
          <cell r="AE45">
            <v>506279</v>
          </cell>
          <cell r="AF45">
            <v>507907</v>
          </cell>
          <cell r="AG45">
            <v>509762</v>
          </cell>
          <cell r="AH45">
            <v>512823</v>
          </cell>
          <cell r="AI45">
            <v>514202</v>
          </cell>
          <cell r="AJ45">
            <v>517294</v>
          </cell>
          <cell r="AK45">
            <v>518393</v>
          </cell>
          <cell r="AL45">
            <v>519829</v>
          </cell>
          <cell r="AM45">
            <v>521656</v>
          </cell>
        </row>
        <row r="46">
          <cell r="AB46">
            <v>36885</v>
          </cell>
          <cell r="AC46">
            <v>36985</v>
          </cell>
          <cell r="AD46">
            <v>37115</v>
          </cell>
          <cell r="AE46">
            <v>37272</v>
          </cell>
          <cell r="AF46">
            <v>37629</v>
          </cell>
          <cell r="AG46">
            <v>38061</v>
          </cell>
          <cell r="AH46">
            <v>38605</v>
          </cell>
          <cell r="AI46">
            <v>38984</v>
          </cell>
          <cell r="AJ46">
            <v>39211</v>
          </cell>
          <cell r="AK46">
            <v>39580</v>
          </cell>
          <cell r="AL46">
            <v>39424</v>
          </cell>
          <cell r="AM46">
            <v>39569</v>
          </cell>
        </row>
        <row r="47">
          <cell r="AB47">
            <v>1273596</v>
          </cell>
          <cell r="AC47">
            <v>1278111</v>
          </cell>
          <cell r="AD47">
            <v>1282493</v>
          </cell>
          <cell r="AE47">
            <v>1284842</v>
          </cell>
          <cell r="AF47">
            <v>1288195</v>
          </cell>
          <cell r="AG47">
            <v>1290882</v>
          </cell>
          <cell r="AH47">
            <v>1294310</v>
          </cell>
          <cell r="AI47">
            <v>1298642</v>
          </cell>
          <cell r="AJ47">
            <v>1302170</v>
          </cell>
          <cell r="AK47">
            <v>1306566</v>
          </cell>
          <cell r="AL47">
            <v>1310147</v>
          </cell>
          <cell r="AM47">
            <v>1315485</v>
          </cell>
        </row>
        <row r="48">
          <cell r="AB48">
            <v>173199</v>
          </cell>
          <cell r="AC48">
            <v>173534</v>
          </cell>
          <cell r="AD48">
            <v>173841</v>
          </cell>
          <cell r="AE48">
            <v>174420</v>
          </cell>
          <cell r="AF48">
            <v>174939</v>
          </cell>
          <cell r="AG48">
            <v>175309</v>
          </cell>
          <cell r="AH48">
            <v>176153</v>
          </cell>
          <cell r="AI48">
            <v>176488</v>
          </cell>
          <cell r="AJ48">
            <v>177091</v>
          </cell>
          <cell r="AK48">
            <v>178412</v>
          </cell>
          <cell r="AL48">
            <v>177921</v>
          </cell>
          <cell r="AM48">
            <v>178893</v>
          </cell>
        </row>
        <row r="49">
          <cell r="AB49">
            <v>252193</v>
          </cell>
          <cell r="AC49">
            <v>252687</v>
          </cell>
          <cell r="AD49">
            <v>252963</v>
          </cell>
          <cell r="AE49">
            <v>253394</v>
          </cell>
          <cell r="AF49">
            <v>253901</v>
          </cell>
          <cell r="AG49">
            <v>254495</v>
          </cell>
          <cell r="AH49">
            <v>255479</v>
          </cell>
          <cell r="AI49">
            <v>256224</v>
          </cell>
          <cell r="AJ49">
            <v>257329</v>
          </cell>
          <cell r="AK49">
            <v>258554</v>
          </cell>
          <cell r="AL49">
            <v>258999</v>
          </cell>
          <cell r="AM49">
            <v>259844</v>
          </cell>
        </row>
        <row r="50">
          <cell r="AB50">
            <v>387370</v>
          </cell>
          <cell r="AC50">
            <v>388003</v>
          </cell>
          <cell r="AD50">
            <v>388833</v>
          </cell>
          <cell r="AE50">
            <v>389316</v>
          </cell>
          <cell r="AF50">
            <v>390234</v>
          </cell>
          <cell r="AG50">
            <v>390779</v>
          </cell>
          <cell r="AH50">
            <v>391530</v>
          </cell>
          <cell r="AI50">
            <v>392388</v>
          </cell>
          <cell r="AJ50">
            <v>393027</v>
          </cell>
          <cell r="AK50">
            <v>394065</v>
          </cell>
          <cell r="AL50">
            <v>394861</v>
          </cell>
          <cell r="AM50">
            <v>395524</v>
          </cell>
        </row>
        <row r="51">
          <cell r="AB51">
            <v>188327</v>
          </cell>
          <cell r="AC51">
            <v>188486</v>
          </cell>
          <cell r="AD51">
            <v>188632</v>
          </cell>
          <cell r="AE51">
            <v>188890</v>
          </cell>
          <cell r="AF51">
            <v>189165</v>
          </cell>
          <cell r="AG51">
            <v>189650</v>
          </cell>
          <cell r="AH51">
            <v>190237</v>
          </cell>
          <cell r="AI51">
            <v>190189</v>
          </cell>
          <cell r="AJ51">
            <v>190495</v>
          </cell>
          <cell r="AK51">
            <v>190790</v>
          </cell>
          <cell r="AL51">
            <v>190749</v>
          </cell>
          <cell r="AM51">
            <v>190939</v>
          </cell>
        </row>
        <row r="52">
          <cell r="AB52">
            <v>117873</v>
          </cell>
          <cell r="AC52">
            <v>117921</v>
          </cell>
          <cell r="AD52">
            <v>117997</v>
          </cell>
          <cell r="AE52">
            <v>118118</v>
          </cell>
          <cell r="AF52">
            <v>118090</v>
          </cell>
          <cell r="AG52">
            <v>118342</v>
          </cell>
          <cell r="AH52">
            <v>118969</v>
          </cell>
          <cell r="AI52">
            <v>119452</v>
          </cell>
          <cell r="AJ52">
            <v>119738</v>
          </cell>
          <cell r="AK52">
            <v>119817</v>
          </cell>
          <cell r="AL52">
            <v>119872</v>
          </cell>
          <cell r="AM52">
            <v>119941</v>
          </cell>
        </row>
        <row r="53">
          <cell r="AB53">
            <v>482248</v>
          </cell>
          <cell r="AC53">
            <v>483070</v>
          </cell>
          <cell r="AD53">
            <v>483665</v>
          </cell>
          <cell r="AE53">
            <v>484357</v>
          </cell>
          <cell r="AF53">
            <v>485370</v>
          </cell>
          <cell r="AG53">
            <v>486575</v>
          </cell>
          <cell r="AH53">
            <v>487663</v>
          </cell>
          <cell r="AI53">
            <v>488347</v>
          </cell>
          <cell r="AJ53">
            <v>489771</v>
          </cell>
          <cell r="AK53">
            <v>491226</v>
          </cell>
          <cell r="AL53">
            <v>491661</v>
          </cell>
          <cell r="AM53">
            <v>492677</v>
          </cell>
        </row>
        <row r="54">
          <cell r="AB54">
            <v>155190</v>
          </cell>
          <cell r="AC54">
            <v>155323</v>
          </cell>
          <cell r="AD54">
            <v>155379</v>
          </cell>
          <cell r="AE54">
            <v>155719</v>
          </cell>
          <cell r="AF54">
            <v>156143</v>
          </cell>
          <cell r="AG54">
            <v>156669</v>
          </cell>
          <cell r="AH54">
            <v>157143</v>
          </cell>
          <cell r="AI54">
            <v>157458</v>
          </cell>
          <cell r="AJ54">
            <v>157893</v>
          </cell>
          <cell r="AK54">
            <v>158559</v>
          </cell>
          <cell r="AL54">
            <v>159110</v>
          </cell>
          <cell r="AM54">
            <v>159685</v>
          </cell>
        </row>
        <row r="55">
          <cell r="AB55">
            <v>703758</v>
          </cell>
          <cell r="AC55">
            <v>705478</v>
          </cell>
          <cell r="AD55">
            <v>707623</v>
          </cell>
          <cell r="AE55">
            <v>710921</v>
          </cell>
          <cell r="AF55">
            <v>714786</v>
          </cell>
          <cell r="AG55">
            <v>717860</v>
          </cell>
          <cell r="AH55">
            <v>721867</v>
          </cell>
          <cell r="AI55">
            <v>724261</v>
          </cell>
          <cell r="AJ55">
            <v>726385</v>
          </cell>
          <cell r="AK55">
            <v>729161</v>
          </cell>
          <cell r="AL55">
            <v>730807</v>
          </cell>
          <cell r="AM55">
            <v>733562</v>
          </cell>
        </row>
        <row r="56">
          <cell r="AB56">
            <v>192139</v>
          </cell>
          <cell r="AC56">
            <v>192250</v>
          </cell>
          <cell r="AD56">
            <v>192502</v>
          </cell>
          <cell r="AE56">
            <v>193467</v>
          </cell>
          <cell r="AF56">
            <v>194681</v>
          </cell>
          <cell r="AG56">
            <v>195286</v>
          </cell>
          <cell r="AH56">
            <v>196026</v>
          </cell>
          <cell r="AI56">
            <v>196538</v>
          </cell>
          <cell r="AJ56">
            <v>197755</v>
          </cell>
          <cell r="AK56">
            <v>197842</v>
          </cell>
          <cell r="AL56">
            <v>198343</v>
          </cell>
          <cell r="AM56">
            <v>198941</v>
          </cell>
        </row>
        <row r="57">
          <cell r="AB57">
            <v>967694</v>
          </cell>
          <cell r="AC57">
            <v>970933</v>
          </cell>
          <cell r="AD57">
            <v>974322</v>
          </cell>
          <cell r="AE57">
            <v>978328</v>
          </cell>
          <cell r="AF57">
            <v>981047</v>
          </cell>
          <cell r="AG57">
            <v>985996</v>
          </cell>
          <cell r="AH57">
            <v>990989</v>
          </cell>
          <cell r="AI57">
            <v>995658</v>
          </cell>
          <cell r="AJ57">
            <v>999869</v>
          </cell>
          <cell r="AK57">
            <v>1006945</v>
          </cell>
          <cell r="AL57">
            <v>1009804</v>
          </cell>
          <cell r="AM57">
            <v>1015424</v>
          </cell>
        </row>
        <row r="58">
          <cell r="AB58">
            <v>247197</v>
          </cell>
          <cell r="AC58">
            <v>248374</v>
          </cell>
          <cell r="AD58">
            <v>249570</v>
          </cell>
          <cell r="AE58">
            <v>251639</v>
          </cell>
          <cell r="AF58">
            <v>251889</v>
          </cell>
          <cell r="AG58">
            <v>253583</v>
          </cell>
          <cell r="AH58">
            <v>255625</v>
          </cell>
          <cell r="AI58">
            <v>256695</v>
          </cell>
          <cell r="AJ58">
            <v>257933</v>
          </cell>
          <cell r="AK58">
            <v>262482</v>
          </cell>
          <cell r="AL58">
            <v>264748</v>
          </cell>
          <cell r="AM58">
            <v>266166</v>
          </cell>
        </row>
        <row r="59">
          <cell r="AB59">
            <v>72379</v>
          </cell>
          <cell r="AC59">
            <v>72622</v>
          </cell>
          <cell r="AD59">
            <v>72865</v>
          </cell>
          <cell r="AE59">
            <v>73241</v>
          </cell>
          <cell r="AF59">
            <v>73431</v>
          </cell>
          <cell r="AG59">
            <v>73670</v>
          </cell>
          <cell r="AH59">
            <v>74008</v>
          </cell>
          <cell r="AI59">
            <v>74304</v>
          </cell>
          <cell r="AJ59">
            <v>74568</v>
          </cell>
          <cell r="AK59">
            <v>74916</v>
          </cell>
          <cell r="AL59">
            <v>75229</v>
          </cell>
          <cell r="AM59">
            <v>75296</v>
          </cell>
        </row>
        <row r="60">
          <cell r="AB60">
            <v>115884</v>
          </cell>
          <cell r="AC60">
            <v>116382</v>
          </cell>
          <cell r="AD60">
            <v>116351</v>
          </cell>
          <cell r="AE60">
            <v>116965</v>
          </cell>
          <cell r="AF60">
            <v>117198</v>
          </cell>
          <cell r="AG60">
            <v>117760</v>
          </cell>
          <cell r="AH60">
            <v>118106</v>
          </cell>
          <cell r="AI60">
            <v>119028</v>
          </cell>
          <cell r="AJ60">
            <v>119748</v>
          </cell>
          <cell r="AK60">
            <v>119918</v>
          </cell>
          <cell r="AL60">
            <v>120317</v>
          </cell>
          <cell r="AM60">
            <v>120822</v>
          </cell>
        </row>
        <row r="61">
          <cell r="AB61">
            <v>591278</v>
          </cell>
          <cell r="AC61">
            <v>592824</v>
          </cell>
          <cell r="AD61">
            <v>594040</v>
          </cell>
          <cell r="AE61">
            <v>596326</v>
          </cell>
          <cell r="AF61">
            <v>597807</v>
          </cell>
          <cell r="AG61">
            <v>598816</v>
          </cell>
          <cell r="AH61">
            <v>600724</v>
          </cell>
          <cell r="AI61">
            <v>601805</v>
          </cell>
          <cell r="AJ61">
            <v>603189</v>
          </cell>
          <cell r="AK61">
            <v>603551</v>
          </cell>
          <cell r="AL61">
            <v>604959</v>
          </cell>
          <cell r="AM61">
            <v>607101</v>
          </cell>
        </row>
        <row r="62">
          <cell r="AB62">
            <v>109485</v>
          </cell>
          <cell r="AC62">
            <v>110107</v>
          </cell>
          <cell r="AD62">
            <v>110981</v>
          </cell>
          <cell r="AE62">
            <v>111640</v>
          </cell>
          <cell r="AF62">
            <v>112258</v>
          </cell>
          <cell r="AG62">
            <v>113546</v>
          </cell>
          <cell r="AH62">
            <v>114390</v>
          </cell>
          <cell r="AI62">
            <v>115249</v>
          </cell>
          <cell r="AJ62">
            <v>115993</v>
          </cell>
          <cell r="AK62">
            <v>117026</v>
          </cell>
          <cell r="AL62">
            <v>117567</v>
          </cell>
          <cell r="AM62">
            <v>117589</v>
          </cell>
        </row>
        <row r="63">
          <cell r="AB63">
            <v>126466</v>
          </cell>
          <cell r="AC63">
            <v>126856</v>
          </cell>
          <cell r="AD63">
            <v>127384</v>
          </cell>
          <cell r="AE63">
            <v>127693</v>
          </cell>
          <cell r="AF63">
            <v>128246</v>
          </cell>
          <cell r="AG63">
            <v>128619</v>
          </cell>
          <cell r="AH63">
            <v>129278</v>
          </cell>
          <cell r="AI63">
            <v>129672</v>
          </cell>
          <cell r="AJ63">
            <v>130193</v>
          </cell>
          <cell r="AK63">
            <v>130633</v>
          </cell>
          <cell r="AL63">
            <v>131062</v>
          </cell>
          <cell r="AM63">
            <v>131388</v>
          </cell>
        </row>
      </sheetData>
      <sheetData sheetId="17">
        <row r="36">
          <cell r="AB36">
            <v>32323</v>
          </cell>
          <cell r="AC36">
            <v>19710</v>
          </cell>
          <cell r="AD36">
            <v>46387</v>
          </cell>
          <cell r="AE36">
            <v>82694</v>
          </cell>
          <cell r="AF36">
            <v>26468</v>
          </cell>
          <cell r="AG36">
            <v>52097</v>
          </cell>
          <cell r="AH36">
            <v>31984</v>
          </cell>
          <cell r="AI36">
            <v>56984</v>
          </cell>
          <cell r="AJ36">
            <v>45855</v>
          </cell>
          <cell r="AK36">
            <v>65759</v>
          </cell>
          <cell r="AL36">
            <v>92065</v>
          </cell>
          <cell r="AM36">
            <v>77823</v>
          </cell>
        </row>
        <row r="37">
          <cell r="AB37">
            <v>328302</v>
          </cell>
          <cell r="AC37">
            <v>320480</v>
          </cell>
          <cell r="AD37">
            <v>296914</v>
          </cell>
          <cell r="AE37">
            <v>301448</v>
          </cell>
          <cell r="AF37">
            <v>263228</v>
          </cell>
          <cell r="AG37">
            <v>287273</v>
          </cell>
          <cell r="AH37">
            <v>206989</v>
          </cell>
          <cell r="AI37">
            <v>289288</v>
          </cell>
          <cell r="AJ37">
            <v>327317</v>
          </cell>
          <cell r="AK37">
            <v>326103</v>
          </cell>
          <cell r="AL37">
            <v>325541</v>
          </cell>
          <cell r="AM37">
            <v>304207</v>
          </cell>
        </row>
        <row r="38">
          <cell r="AB38">
            <v>564</v>
          </cell>
          <cell r="AC38">
            <v>610</v>
          </cell>
          <cell r="AD38">
            <v>411</v>
          </cell>
          <cell r="AE38">
            <v>451</v>
          </cell>
          <cell r="AF38">
            <v>278</v>
          </cell>
          <cell r="AG38">
            <v>212</v>
          </cell>
          <cell r="AH38">
            <v>398</v>
          </cell>
          <cell r="AI38">
            <v>690</v>
          </cell>
          <cell r="AJ38">
            <v>530</v>
          </cell>
          <cell r="AK38">
            <v>5332</v>
          </cell>
          <cell r="AL38">
            <v>782</v>
          </cell>
          <cell r="AM38">
            <v>332</v>
          </cell>
        </row>
        <row r="39">
          <cell r="AB39">
            <v>26051</v>
          </cell>
          <cell r="AC39">
            <v>27067</v>
          </cell>
          <cell r="AD39">
            <v>21747</v>
          </cell>
          <cell r="AE39">
            <v>50846</v>
          </cell>
          <cell r="AF39">
            <v>35750</v>
          </cell>
          <cell r="AG39">
            <v>24339</v>
          </cell>
          <cell r="AH39">
            <v>18110</v>
          </cell>
          <cell r="AI39">
            <v>64204</v>
          </cell>
          <cell r="AJ39">
            <v>30308</v>
          </cell>
          <cell r="AK39">
            <v>52547</v>
          </cell>
          <cell r="AL39">
            <v>40175</v>
          </cell>
          <cell r="AM39">
            <v>31855</v>
          </cell>
        </row>
        <row r="40">
          <cell r="AB40">
            <v>29309</v>
          </cell>
          <cell r="AC40">
            <v>33012</v>
          </cell>
          <cell r="AD40">
            <v>30919</v>
          </cell>
          <cell r="AE40">
            <v>46023</v>
          </cell>
          <cell r="AF40">
            <v>35112</v>
          </cell>
          <cell r="AG40">
            <v>84352</v>
          </cell>
          <cell r="AH40">
            <v>30125</v>
          </cell>
          <cell r="AI40">
            <v>35271</v>
          </cell>
          <cell r="AJ40">
            <v>38717</v>
          </cell>
          <cell r="AK40">
            <v>55334</v>
          </cell>
          <cell r="AL40">
            <v>68020</v>
          </cell>
          <cell r="AM40">
            <v>41935</v>
          </cell>
        </row>
        <row r="41">
          <cell r="AB41">
            <v>2545</v>
          </cell>
          <cell r="AC41">
            <v>2371</v>
          </cell>
          <cell r="AD41">
            <v>2744</v>
          </cell>
          <cell r="AE41">
            <v>1538</v>
          </cell>
          <cell r="AF41">
            <v>2230</v>
          </cell>
          <cell r="AG41">
            <v>1587</v>
          </cell>
          <cell r="AH41">
            <v>1125</v>
          </cell>
          <cell r="AI41">
            <v>3476</v>
          </cell>
          <cell r="AJ41">
            <v>1266</v>
          </cell>
          <cell r="AK41">
            <v>2391</v>
          </cell>
          <cell r="AL41">
            <v>1869</v>
          </cell>
          <cell r="AM41">
            <v>2090</v>
          </cell>
        </row>
        <row r="42">
          <cell r="AB42">
            <v>18294</v>
          </cell>
          <cell r="AC42">
            <v>18725</v>
          </cell>
          <cell r="AD42">
            <v>15823</v>
          </cell>
          <cell r="AE42">
            <v>17410</v>
          </cell>
          <cell r="AF42">
            <v>17591</v>
          </cell>
          <cell r="AG42">
            <v>19019</v>
          </cell>
          <cell r="AH42">
            <v>15052</v>
          </cell>
          <cell r="AI42">
            <v>19087</v>
          </cell>
          <cell r="AJ42">
            <v>13601</v>
          </cell>
          <cell r="AK42">
            <v>26208</v>
          </cell>
          <cell r="AL42">
            <v>12649</v>
          </cell>
          <cell r="AM42">
            <v>16730</v>
          </cell>
        </row>
        <row r="43">
          <cell r="AB43">
            <v>31667</v>
          </cell>
          <cell r="AC43">
            <v>27541</v>
          </cell>
          <cell r="AD43">
            <v>63737</v>
          </cell>
          <cell r="AE43">
            <v>24321</v>
          </cell>
          <cell r="AF43">
            <v>13452</v>
          </cell>
          <cell r="AG43">
            <v>26854</v>
          </cell>
          <cell r="AH43">
            <v>13922</v>
          </cell>
          <cell r="AI43">
            <v>30175</v>
          </cell>
          <cell r="AJ43">
            <v>24489</v>
          </cell>
          <cell r="AK43">
            <v>14664</v>
          </cell>
          <cell r="AL43">
            <v>30330</v>
          </cell>
          <cell r="AM43">
            <v>48138</v>
          </cell>
        </row>
        <row r="44">
          <cell r="AB44">
            <v>12707</v>
          </cell>
          <cell r="AC44">
            <v>9808</v>
          </cell>
          <cell r="AD44">
            <v>10237</v>
          </cell>
          <cell r="AE44">
            <v>10166</v>
          </cell>
          <cell r="AF44">
            <v>8018</v>
          </cell>
          <cell r="AG44">
            <v>14730</v>
          </cell>
          <cell r="AH44">
            <v>11991</v>
          </cell>
          <cell r="AI44">
            <v>17337</v>
          </cell>
          <cell r="AJ44">
            <v>16895</v>
          </cell>
          <cell r="AK44">
            <v>18112</v>
          </cell>
          <cell r="AL44">
            <v>21611</v>
          </cell>
          <cell r="AM44">
            <v>7356</v>
          </cell>
        </row>
        <row r="45">
          <cell r="AB45">
            <v>53158</v>
          </cell>
          <cell r="AC45">
            <v>69665</v>
          </cell>
          <cell r="AD45">
            <v>59622</v>
          </cell>
          <cell r="AE45">
            <v>55115</v>
          </cell>
          <cell r="AF45">
            <v>54660</v>
          </cell>
          <cell r="AG45">
            <v>63695</v>
          </cell>
          <cell r="AH45">
            <v>47385</v>
          </cell>
          <cell r="AI45">
            <v>61698</v>
          </cell>
          <cell r="AJ45">
            <v>61164</v>
          </cell>
          <cell r="AK45">
            <v>48996</v>
          </cell>
          <cell r="AL45">
            <v>59479</v>
          </cell>
          <cell r="AM45">
            <v>53632</v>
          </cell>
        </row>
        <row r="46">
          <cell r="AB46">
            <v>795</v>
          </cell>
          <cell r="AC46">
            <v>657</v>
          </cell>
          <cell r="AD46">
            <v>346</v>
          </cell>
          <cell r="AE46">
            <v>588</v>
          </cell>
          <cell r="AF46">
            <v>138</v>
          </cell>
          <cell r="AG46">
            <v>795</v>
          </cell>
          <cell r="AH46">
            <v>761</v>
          </cell>
          <cell r="AI46">
            <v>242</v>
          </cell>
          <cell r="AJ46">
            <v>761</v>
          </cell>
          <cell r="AK46">
            <v>830</v>
          </cell>
          <cell r="AL46">
            <v>380</v>
          </cell>
          <cell r="AM46">
            <v>536</v>
          </cell>
        </row>
        <row r="47">
          <cell r="AB47">
            <v>87895</v>
          </cell>
          <cell r="AC47">
            <v>95266</v>
          </cell>
          <cell r="AD47">
            <v>93619</v>
          </cell>
          <cell r="AE47">
            <v>88266</v>
          </cell>
          <cell r="AF47">
            <v>91334</v>
          </cell>
          <cell r="AG47">
            <v>95760</v>
          </cell>
          <cell r="AH47">
            <v>66812</v>
          </cell>
          <cell r="AI47">
            <v>103564</v>
          </cell>
          <cell r="AJ47">
            <v>122568</v>
          </cell>
          <cell r="AK47">
            <v>101522</v>
          </cell>
          <cell r="AL47">
            <v>99516</v>
          </cell>
          <cell r="AM47">
            <v>99878</v>
          </cell>
        </row>
        <row r="48">
          <cell r="AB48">
            <v>1151</v>
          </cell>
          <cell r="AC48">
            <v>1763</v>
          </cell>
          <cell r="AD48">
            <v>1469</v>
          </cell>
          <cell r="AE48">
            <v>1102</v>
          </cell>
          <cell r="AF48">
            <v>1714</v>
          </cell>
          <cell r="AG48">
            <v>1506</v>
          </cell>
          <cell r="AH48">
            <v>2180</v>
          </cell>
          <cell r="AI48">
            <v>2522</v>
          </cell>
          <cell r="AJ48">
            <v>1763</v>
          </cell>
          <cell r="AK48">
            <v>10913</v>
          </cell>
          <cell r="AL48">
            <v>1763</v>
          </cell>
          <cell r="AM48">
            <v>722</v>
          </cell>
        </row>
        <row r="49">
          <cell r="AB49">
            <v>1762</v>
          </cell>
          <cell r="AC49">
            <v>2729</v>
          </cell>
          <cell r="AD49">
            <v>2739</v>
          </cell>
          <cell r="AE49">
            <v>1558</v>
          </cell>
          <cell r="AF49">
            <v>2621</v>
          </cell>
          <cell r="AG49">
            <v>3244</v>
          </cell>
          <cell r="AH49">
            <v>2492</v>
          </cell>
          <cell r="AI49">
            <v>6531</v>
          </cell>
          <cell r="AJ49">
            <v>5436</v>
          </cell>
          <cell r="AK49">
            <v>2815</v>
          </cell>
          <cell r="AL49">
            <v>6145</v>
          </cell>
          <cell r="AM49">
            <v>1719</v>
          </cell>
        </row>
        <row r="50">
          <cell r="AB50">
            <v>23072</v>
          </cell>
          <cell r="AC50">
            <v>27463</v>
          </cell>
          <cell r="AD50">
            <v>39890</v>
          </cell>
          <cell r="AE50">
            <v>20331</v>
          </cell>
          <cell r="AF50">
            <v>26026</v>
          </cell>
          <cell r="AG50">
            <v>20624</v>
          </cell>
          <cell r="AH50">
            <v>28713</v>
          </cell>
          <cell r="AI50">
            <v>42312</v>
          </cell>
          <cell r="AJ50">
            <v>41513</v>
          </cell>
          <cell r="AK50">
            <v>37847</v>
          </cell>
          <cell r="AL50">
            <v>48725</v>
          </cell>
          <cell r="AM50">
            <v>27835</v>
          </cell>
        </row>
        <row r="51">
          <cell r="AB51">
            <v>21409</v>
          </cell>
          <cell r="AC51">
            <v>34000</v>
          </cell>
          <cell r="AD51">
            <v>33245</v>
          </cell>
          <cell r="AE51">
            <v>29162</v>
          </cell>
          <cell r="AF51">
            <v>28099</v>
          </cell>
          <cell r="AG51">
            <v>35406</v>
          </cell>
          <cell r="AH51">
            <v>22404</v>
          </cell>
          <cell r="AI51">
            <v>30260</v>
          </cell>
          <cell r="AJ51">
            <v>21992</v>
          </cell>
          <cell r="AK51">
            <v>23467</v>
          </cell>
          <cell r="AL51">
            <v>27155</v>
          </cell>
          <cell r="AM51">
            <v>14821</v>
          </cell>
        </row>
        <row r="52">
          <cell r="AB52">
            <v>915</v>
          </cell>
          <cell r="AC52">
            <v>1290</v>
          </cell>
          <cell r="AD52">
            <v>1376</v>
          </cell>
          <cell r="AE52">
            <v>1110</v>
          </cell>
          <cell r="AF52">
            <v>591</v>
          </cell>
          <cell r="AG52">
            <v>1304</v>
          </cell>
          <cell r="AH52">
            <v>1167</v>
          </cell>
          <cell r="AI52">
            <v>1528</v>
          </cell>
          <cell r="AJ52">
            <v>1837</v>
          </cell>
          <cell r="AK52">
            <v>1297</v>
          </cell>
          <cell r="AL52">
            <v>1376</v>
          </cell>
          <cell r="AM52">
            <v>778</v>
          </cell>
        </row>
        <row r="53">
          <cell r="AB53">
            <v>22452</v>
          </cell>
          <cell r="AC53">
            <v>62943</v>
          </cell>
          <cell r="AD53">
            <v>50554</v>
          </cell>
          <cell r="AE53">
            <v>53657</v>
          </cell>
          <cell r="AF53">
            <v>29314</v>
          </cell>
          <cell r="AG53">
            <v>40079</v>
          </cell>
          <cell r="AH53">
            <v>30938</v>
          </cell>
          <cell r="AI53">
            <v>59088</v>
          </cell>
          <cell r="AJ53">
            <v>61149</v>
          </cell>
          <cell r="AK53">
            <v>56009</v>
          </cell>
          <cell r="AL53">
            <v>32563</v>
          </cell>
          <cell r="AM53">
            <v>73903</v>
          </cell>
        </row>
        <row r="54">
          <cell r="AB54">
            <v>2496</v>
          </cell>
          <cell r="AC54">
            <v>4258</v>
          </cell>
          <cell r="AD54">
            <v>6167</v>
          </cell>
          <cell r="AE54">
            <v>4992</v>
          </cell>
          <cell r="AF54">
            <v>5139</v>
          </cell>
          <cell r="AG54">
            <v>8076</v>
          </cell>
          <cell r="AH54">
            <v>6412</v>
          </cell>
          <cell r="AI54">
            <v>4062</v>
          </cell>
          <cell r="AJ54">
            <v>4062</v>
          </cell>
          <cell r="AK54">
            <v>9919</v>
          </cell>
          <cell r="AL54">
            <v>6681</v>
          </cell>
          <cell r="AM54">
            <v>5335</v>
          </cell>
        </row>
        <row r="55">
          <cell r="AB55">
            <v>45339</v>
          </cell>
          <cell r="AC55">
            <v>68227</v>
          </cell>
          <cell r="AD55">
            <v>98551</v>
          </cell>
          <cell r="AE55">
            <v>69327</v>
          </cell>
          <cell r="AF55">
            <v>52152</v>
          </cell>
          <cell r="AG55">
            <v>57959</v>
          </cell>
          <cell r="AH55">
            <v>32016</v>
          </cell>
          <cell r="AI55">
            <v>42929</v>
          </cell>
          <cell r="AJ55">
            <v>62835</v>
          </cell>
          <cell r="AK55">
            <v>41999</v>
          </cell>
          <cell r="AL55">
            <v>62799</v>
          </cell>
          <cell r="AM55">
            <v>54486</v>
          </cell>
        </row>
        <row r="56">
          <cell r="AB56">
            <v>12568</v>
          </cell>
          <cell r="AC56">
            <v>11402</v>
          </cell>
          <cell r="AD56">
            <v>8796</v>
          </cell>
          <cell r="AE56">
            <v>10644</v>
          </cell>
          <cell r="AF56">
            <v>9374</v>
          </cell>
          <cell r="AG56">
            <v>9478</v>
          </cell>
          <cell r="AH56">
            <v>7971</v>
          </cell>
          <cell r="AI56">
            <v>8995</v>
          </cell>
          <cell r="AJ56">
            <v>5317</v>
          </cell>
          <cell r="AK56">
            <v>6862</v>
          </cell>
          <cell r="AL56">
            <v>8568</v>
          </cell>
          <cell r="AM56">
            <v>6654</v>
          </cell>
        </row>
        <row r="57">
          <cell r="AB57">
            <v>58331</v>
          </cell>
          <cell r="AC57">
            <v>63563</v>
          </cell>
          <cell r="AD57">
            <v>51084</v>
          </cell>
          <cell r="AE57">
            <v>57265</v>
          </cell>
          <cell r="AF57">
            <v>52600</v>
          </cell>
          <cell r="AG57">
            <v>52055</v>
          </cell>
          <cell r="AH57">
            <v>77056</v>
          </cell>
          <cell r="AI57">
            <v>69485</v>
          </cell>
          <cell r="AJ57">
            <v>169130</v>
          </cell>
          <cell r="AK57">
            <v>75850</v>
          </cell>
          <cell r="AL57">
            <v>72187</v>
          </cell>
          <cell r="AM57">
            <v>54376</v>
          </cell>
        </row>
        <row r="58">
          <cell r="AB58">
            <v>4308</v>
          </cell>
          <cell r="AC58">
            <v>5187</v>
          </cell>
          <cell r="AD58">
            <v>4004</v>
          </cell>
          <cell r="AE58">
            <v>2542</v>
          </cell>
          <cell r="AF58">
            <v>2093</v>
          </cell>
          <cell r="AG58">
            <v>4303</v>
          </cell>
          <cell r="AH58">
            <v>1396</v>
          </cell>
          <cell r="AI58">
            <v>6845</v>
          </cell>
          <cell r="AJ58">
            <v>2891</v>
          </cell>
          <cell r="AK58">
            <v>3240</v>
          </cell>
          <cell r="AL58">
            <v>6634</v>
          </cell>
          <cell r="AM58">
            <v>4369</v>
          </cell>
        </row>
        <row r="59">
          <cell r="AB59">
            <v>846</v>
          </cell>
          <cell r="AC59">
            <v>822</v>
          </cell>
          <cell r="AD59">
            <v>774</v>
          </cell>
          <cell r="AE59">
            <v>677</v>
          </cell>
          <cell r="AF59">
            <v>556</v>
          </cell>
          <cell r="AG59">
            <v>218</v>
          </cell>
          <cell r="AH59">
            <v>339</v>
          </cell>
          <cell r="AI59">
            <v>580</v>
          </cell>
          <cell r="AJ59">
            <v>484</v>
          </cell>
          <cell r="AK59">
            <v>629</v>
          </cell>
          <cell r="AL59">
            <v>677</v>
          </cell>
          <cell r="AM59">
            <v>508</v>
          </cell>
        </row>
        <row r="60">
          <cell r="AB60">
            <v>1271</v>
          </cell>
          <cell r="AC60">
            <v>1695</v>
          </cell>
          <cell r="AD60">
            <v>8649</v>
          </cell>
          <cell r="AE60">
            <v>3838</v>
          </cell>
          <cell r="AF60">
            <v>1296</v>
          </cell>
          <cell r="AG60">
            <v>1645</v>
          </cell>
          <cell r="AH60">
            <v>1520</v>
          </cell>
          <cell r="AI60">
            <v>2443</v>
          </cell>
          <cell r="AJ60">
            <v>2642</v>
          </cell>
          <cell r="AK60">
            <v>1795</v>
          </cell>
          <cell r="AL60">
            <v>2567</v>
          </cell>
          <cell r="AM60">
            <v>1720</v>
          </cell>
        </row>
        <row r="61">
          <cell r="AB61">
            <v>56482</v>
          </cell>
          <cell r="AC61">
            <v>56337</v>
          </cell>
          <cell r="AD61">
            <v>62950</v>
          </cell>
          <cell r="AE61">
            <v>57548</v>
          </cell>
          <cell r="AF61">
            <v>43339</v>
          </cell>
          <cell r="AG61">
            <v>54603</v>
          </cell>
          <cell r="AH61">
            <v>57530</v>
          </cell>
          <cell r="AI61">
            <v>65678</v>
          </cell>
          <cell r="AJ61">
            <v>52850</v>
          </cell>
          <cell r="AK61">
            <v>55807</v>
          </cell>
          <cell r="AL61">
            <v>58289</v>
          </cell>
          <cell r="AM61">
            <v>57168</v>
          </cell>
        </row>
        <row r="62">
          <cell r="AB62">
            <v>614</v>
          </cell>
          <cell r="AC62">
            <v>733</v>
          </cell>
          <cell r="AD62">
            <v>1070</v>
          </cell>
          <cell r="AE62">
            <v>674</v>
          </cell>
          <cell r="AF62">
            <v>892</v>
          </cell>
          <cell r="AG62">
            <v>1090</v>
          </cell>
          <cell r="AH62">
            <v>1110</v>
          </cell>
          <cell r="AI62">
            <v>614</v>
          </cell>
          <cell r="AJ62">
            <v>832</v>
          </cell>
          <cell r="AK62">
            <v>3193</v>
          </cell>
          <cell r="AL62">
            <v>931</v>
          </cell>
          <cell r="AM62">
            <v>1347</v>
          </cell>
        </row>
        <row r="63">
          <cell r="AB63">
            <v>16449</v>
          </cell>
          <cell r="AC63">
            <v>21932</v>
          </cell>
          <cell r="AD63">
            <v>17337</v>
          </cell>
          <cell r="AE63">
            <v>16384</v>
          </cell>
          <cell r="AF63">
            <v>18551</v>
          </cell>
          <cell r="AG63">
            <v>29083</v>
          </cell>
          <cell r="AH63">
            <v>20805</v>
          </cell>
          <cell r="AI63">
            <v>32464</v>
          </cell>
          <cell r="AJ63">
            <v>23210</v>
          </cell>
          <cell r="AK63">
            <v>22365</v>
          </cell>
          <cell r="AL63">
            <v>18334</v>
          </cell>
          <cell r="AM63">
            <v>15647</v>
          </cell>
        </row>
      </sheetData>
      <sheetData sheetId="18">
        <row r="36"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B37">
            <v>7096588</v>
          </cell>
          <cell r="AC37">
            <v>6488718</v>
          </cell>
          <cell r="AD37">
            <v>6491053</v>
          </cell>
          <cell r="AE37">
            <v>5167635</v>
          </cell>
          <cell r="AF37">
            <v>3902420</v>
          </cell>
          <cell r="AG37">
            <v>6703356</v>
          </cell>
          <cell r="AH37">
            <v>4411050</v>
          </cell>
          <cell r="AI37">
            <v>6337203</v>
          </cell>
          <cell r="AJ37">
            <v>5082880</v>
          </cell>
          <cell r="AK37">
            <v>4520904</v>
          </cell>
          <cell r="AL37">
            <v>5420663</v>
          </cell>
          <cell r="AM37">
            <v>8295200</v>
          </cell>
        </row>
        <row r="38">
          <cell r="AB38">
            <v>23872</v>
          </cell>
          <cell r="AC38">
            <v>37089</v>
          </cell>
          <cell r="AD38">
            <v>59947</v>
          </cell>
          <cell r="AE38">
            <v>23965</v>
          </cell>
          <cell r="AF38">
            <v>95617</v>
          </cell>
          <cell r="AG38">
            <v>221349</v>
          </cell>
          <cell r="AH38">
            <v>56447</v>
          </cell>
          <cell r="AI38">
            <v>73331</v>
          </cell>
          <cell r="AJ38">
            <v>39014</v>
          </cell>
          <cell r="AK38">
            <v>42400</v>
          </cell>
          <cell r="AL38">
            <v>23478</v>
          </cell>
          <cell r="AM38">
            <v>36502</v>
          </cell>
        </row>
        <row r="39">
          <cell r="AB39">
            <v>1406492</v>
          </cell>
          <cell r="AC39">
            <v>1480808</v>
          </cell>
          <cell r="AD39">
            <v>907868</v>
          </cell>
          <cell r="AE39">
            <v>1018206</v>
          </cell>
          <cell r="AF39">
            <v>791953</v>
          </cell>
          <cell r="AG39">
            <v>1756361</v>
          </cell>
          <cell r="AH39">
            <v>763043</v>
          </cell>
          <cell r="AI39">
            <v>1027103</v>
          </cell>
          <cell r="AJ39">
            <v>1133637</v>
          </cell>
          <cell r="AK39">
            <v>1340620</v>
          </cell>
          <cell r="AL39">
            <v>1320467</v>
          </cell>
          <cell r="AM39">
            <v>1252452</v>
          </cell>
        </row>
        <row r="40">
          <cell r="AB40">
            <v>2578473</v>
          </cell>
          <cell r="AC40">
            <v>2023797</v>
          </cell>
          <cell r="AD40">
            <v>484836</v>
          </cell>
          <cell r="AE40">
            <v>447592</v>
          </cell>
          <cell r="AF40">
            <v>2040459</v>
          </cell>
          <cell r="AG40">
            <v>977339</v>
          </cell>
          <cell r="AH40">
            <v>579081</v>
          </cell>
          <cell r="AI40">
            <v>916464</v>
          </cell>
          <cell r="AJ40">
            <v>1942082</v>
          </cell>
          <cell r="AK40">
            <v>3255104</v>
          </cell>
          <cell r="AL40">
            <v>1984242</v>
          </cell>
          <cell r="AM40">
            <v>3214700</v>
          </cell>
        </row>
        <row r="41">
          <cell r="AB41">
            <v>132237</v>
          </cell>
          <cell r="AC41">
            <v>157656</v>
          </cell>
          <cell r="AD41">
            <v>170468</v>
          </cell>
          <cell r="AE41">
            <v>159327</v>
          </cell>
          <cell r="AF41">
            <v>446479</v>
          </cell>
          <cell r="AG41">
            <v>226731</v>
          </cell>
          <cell r="AH41">
            <v>202960</v>
          </cell>
          <cell r="AI41">
            <v>401283</v>
          </cell>
          <cell r="AJ41">
            <v>88790</v>
          </cell>
          <cell r="AK41">
            <v>66678</v>
          </cell>
          <cell r="AL41">
            <v>167755</v>
          </cell>
          <cell r="AM41">
            <v>89116</v>
          </cell>
        </row>
        <row r="42">
          <cell r="AB42">
            <v>883716</v>
          </cell>
          <cell r="AC42">
            <v>260492</v>
          </cell>
          <cell r="AD42">
            <v>117618</v>
          </cell>
          <cell r="AE42">
            <v>172920</v>
          </cell>
          <cell r="AF42">
            <v>173724</v>
          </cell>
          <cell r="AG42">
            <v>198653</v>
          </cell>
          <cell r="AH42">
            <v>177956</v>
          </cell>
          <cell r="AI42">
            <v>121037</v>
          </cell>
          <cell r="AJ42">
            <v>238854</v>
          </cell>
          <cell r="AK42">
            <v>114793</v>
          </cell>
          <cell r="AL42">
            <v>611242</v>
          </cell>
          <cell r="AM42">
            <v>264044</v>
          </cell>
        </row>
        <row r="43">
          <cell r="AB43">
            <v>200435</v>
          </cell>
          <cell r="AC43">
            <v>106684</v>
          </cell>
          <cell r="AD43">
            <v>314924</v>
          </cell>
          <cell r="AE43">
            <v>132120</v>
          </cell>
          <cell r="AF43">
            <v>94181</v>
          </cell>
          <cell r="AG43">
            <v>145745</v>
          </cell>
          <cell r="AH43">
            <v>176761</v>
          </cell>
          <cell r="AI43">
            <v>170359</v>
          </cell>
          <cell r="AJ43">
            <v>249788</v>
          </cell>
          <cell r="AK43">
            <v>81274</v>
          </cell>
          <cell r="AL43">
            <v>421448</v>
          </cell>
          <cell r="AM43">
            <v>147753</v>
          </cell>
        </row>
        <row r="44">
          <cell r="AB44">
            <v>107649</v>
          </cell>
          <cell r="AC44">
            <v>228424</v>
          </cell>
          <cell r="AD44">
            <v>43407</v>
          </cell>
          <cell r="AE44">
            <v>505940</v>
          </cell>
          <cell r="AF44">
            <v>151290</v>
          </cell>
          <cell r="AG44">
            <v>347604</v>
          </cell>
          <cell r="AH44">
            <v>250545</v>
          </cell>
          <cell r="AI44">
            <v>145291</v>
          </cell>
          <cell r="AJ44">
            <v>81646</v>
          </cell>
          <cell r="AK44">
            <v>369767</v>
          </cell>
          <cell r="AL44">
            <v>196134</v>
          </cell>
          <cell r="AM44">
            <v>336672</v>
          </cell>
        </row>
        <row r="45">
          <cell r="AB45">
            <v>394332</v>
          </cell>
          <cell r="AC45">
            <v>421248</v>
          </cell>
          <cell r="AD45">
            <v>521457</v>
          </cell>
          <cell r="AE45">
            <v>477314</v>
          </cell>
          <cell r="AF45">
            <v>1016020</v>
          </cell>
          <cell r="AG45">
            <v>1083281</v>
          </cell>
          <cell r="AH45">
            <v>342613</v>
          </cell>
          <cell r="AI45">
            <v>750593</v>
          </cell>
          <cell r="AJ45">
            <v>581848</v>
          </cell>
          <cell r="AK45">
            <v>198106</v>
          </cell>
          <cell r="AL45">
            <v>726183</v>
          </cell>
          <cell r="AM45">
            <v>368936</v>
          </cell>
        </row>
        <row r="46">
          <cell r="AB46">
            <v>10651</v>
          </cell>
          <cell r="AC46">
            <v>14172</v>
          </cell>
          <cell r="AD46">
            <v>19701</v>
          </cell>
          <cell r="AE46">
            <v>35570</v>
          </cell>
          <cell r="AF46">
            <v>44921</v>
          </cell>
          <cell r="AG46">
            <v>88067</v>
          </cell>
          <cell r="AH46">
            <v>39172</v>
          </cell>
          <cell r="AI46">
            <v>36839</v>
          </cell>
          <cell r="AJ46">
            <v>16900</v>
          </cell>
          <cell r="AK46">
            <v>13489</v>
          </cell>
          <cell r="AL46">
            <v>16906</v>
          </cell>
          <cell r="AM46">
            <v>38651</v>
          </cell>
        </row>
        <row r="47">
          <cell r="AB47">
            <v>2510561</v>
          </cell>
          <cell r="AC47">
            <v>1096550</v>
          </cell>
          <cell r="AD47">
            <v>536006</v>
          </cell>
          <cell r="AE47">
            <v>1253662</v>
          </cell>
          <cell r="AF47">
            <v>1006720</v>
          </cell>
          <cell r="AG47">
            <v>894539</v>
          </cell>
          <cell r="AH47">
            <v>1258670</v>
          </cell>
          <cell r="AI47">
            <v>643928</v>
          </cell>
          <cell r="AJ47">
            <v>2881592</v>
          </cell>
          <cell r="AK47">
            <v>1201140</v>
          </cell>
          <cell r="AL47">
            <v>1172727</v>
          </cell>
          <cell r="AM47">
            <v>1333485</v>
          </cell>
        </row>
        <row r="48">
          <cell r="AB48">
            <v>70893</v>
          </cell>
          <cell r="AC48">
            <v>55309</v>
          </cell>
          <cell r="AD48">
            <v>103969</v>
          </cell>
          <cell r="AE48">
            <v>236057</v>
          </cell>
          <cell r="AF48">
            <v>182968</v>
          </cell>
          <cell r="AG48">
            <v>159491</v>
          </cell>
          <cell r="AH48">
            <v>121499</v>
          </cell>
          <cell r="AI48">
            <v>184352</v>
          </cell>
          <cell r="AJ48">
            <v>113922</v>
          </cell>
          <cell r="AK48">
            <v>489890</v>
          </cell>
          <cell r="AL48">
            <v>531495</v>
          </cell>
          <cell r="AM48">
            <v>560614</v>
          </cell>
        </row>
        <row r="49">
          <cell r="AB49">
            <v>189903</v>
          </cell>
          <cell r="AC49">
            <v>65611</v>
          </cell>
          <cell r="AD49">
            <v>158670</v>
          </cell>
          <cell r="AE49">
            <v>225502</v>
          </cell>
          <cell r="AF49">
            <v>113315</v>
          </cell>
          <cell r="AG49">
            <v>134494</v>
          </cell>
          <cell r="AH49">
            <v>122087</v>
          </cell>
          <cell r="AI49">
            <v>365919</v>
          </cell>
          <cell r="AJ49">
            <v>686978</v>
          </cell>
          <cell r="AK49">
            <v>201275</v>
          </cell>
          <cell r="AL49">
            <v>118306</v>
          </cell>
          <cell r="AM49">
            <v>500970</v>
          </cell>
        </row>
        <row r="50">
          <cell r="AB50">
            <v>322397</v>
          </cell>
          <cell r="AC50">
            <v>510196</v>
          </cell>
          <cell r="AD50">
            <v>423226</v>
          </cell>
          <cell r="AE50">
            <v>487790</v>
          </cell>
          <cell r="AF50">
            <v>427949</v>
          </cell>
          <cell r="AG50">
            <v>401932</v>
          </cell>
          <cell r="AH50">
            <v>385289</v>
          </cell>
          <cell r="AI50">
            <v>379260</v>
          </cell>
          <cell r="AJ50">
            <v>192324</v>
          </cell>
          <cell r="AK50">
            <v>265856</v>
          </cell>
          <cell r="AL50">
            <v>514666</v>
          </cell>
          <cell r="AM50">
            <v>275997</v>
          </cell>
        </row>
        <row r="51">
          <cell r="AB51">
            <v>30881</v>
          </cell>
          <cell r="AC51">
            <v>77152</v>
          </cell>
          <cell r="AD51">
            <v>101652</v>
          </cell>
          <cell r="AE51">
            <v>47976</v>
          </cell>
          <cell r="AF51">
            <v>171451</v>
          </cell>
          <cell r="AG51">
            <v>113304</v>
          </cell>
          <cell r="AH51">
            <v>33448</v>
          </cell>
          <cell r="AI51">
            <v>109662</v>
          </cell>
          <cell r="AJ51">
            <v>52007</v>
          </cell>
          <cell r="AK51">
            <v>49867</v>
          </cell>
          <cell r="AL51">
            <v>73150</v>
          </cell>
          <cell r="AM51">
            <v>63350</v>
          </cell>
        </row>
        <row r="52">
          <cell r="AB52">
            <v>15385</v>
          </cell>
          <cell r="AC52">
            <v>12707</v>
          </cell>
          <cell r="AD52">
            <v>13937</v>
          </cell>
          <cell r="AE52">
            <v>13676</v>
          </cell>
          <cell r="AF52">
            <v>37971</v>
          </cell>
          <cell r="AG52">
            <v>67678</v>
          </cell>
          <cell r="AH52">
            <v>47011</v>
          </cell>
          <cell r="AI52">
            <v>39836</v>
          </cell>
          <cell r="AJ52">
            <v>83683</v>
          </cell>
          <cell r="AK52">
            <v>77296</v>
          </cell>
          <cell r="AL52">
            <v>8547</v>
          </cell>
          <cell r="AM52">
            <v>11373</v>
          </cell>
        </row>
        <row r="53">
          <cell r="AB53">
            <v>209411</v>
          </cell>
          <cell r="AC53">
            <v>759336</v>
          </cell>
          <cell r="AD53">
            <v>275461</v>
          </cell>
          <cell r="AE53">
            <v>536402</v>
          </cell>
          <cell r="AF53">
            <v>265026</v>
          </cell>
          <cell r="AG53">
            <v>286152</v>
          </cell>
          <cell r="AH53">
            <v>387286</v>
          </cell>
          <cell r="AI53">
            <v>384729</v>
          </cell>
          <cell r="AJ53">
            <v>613192</v>
          </cell>
          <cell r="AK53">
            <v>243291</v>
          </cell>
          <cell r="AL53">
            <v>481846</v>
          </cell>
          <cell r="AM53">
            <v>532368</v>
          </cell>
        </row>
        <row r="54">
          <cell r="AB54">
            <v>52915</v>
          </cell>
          <cell r="AC54">
            <v>139892</v>
          </cell>
          <cell r="AD54">
            <v>96566</v>
          </cell>
          <cell r="AE54">
            <v>65389</v>
          </cell>
          <cell r="AF54">
            <v>230504</v>
          </cell>
          <cell r="AG54">
            <v>142732</v>
          </cell>
          <cell r="AH54">
            <v>169802</v>
          </cell>
          <cell r="AI54">
            <v>82783</v>
          </cell>
          <cell r="AJ54">
            <v>133920</v>
          </cell>
          <cell r="AK54">
            <v>115958</v>
          </cell>
          <cell r="AL54">
            <v>128971</v>
          </cell>
          <cell r="AM54">
            <v>240527</v>
          </cell>
        </row>
        <row r="55">
          <cell r="AB55">
            <v>342565</v>
          </cell>
          <cell r="AC55">
            <v>2130393</v>
          </cell>
          <cell r="AD55">
            <v>502660</v>
          </cell>
          <cell r="AE55">
            <v>1900278</v>
          </cell>
          <cell r="AF55">
            <v>450354</v>
          </cell>
          <cell r="AG55">
            <v>2020828</v>
          </cell>
          <cell r="AH55">
            <v>941073</v>
          </cell>
          <cell r="AI55">
            <v>731489</v>
          </cell>
          <cell r="AJ55">
            <v>1074725</v>
          </cell>
          <cell r="AK55">
            <v>810752</v>
          </cell>
          <cell r="AL55">
            <v>1470821</v>
          </cell>
          <cell r="AM55">
            <v>505133</v>
          </cell>
        </row>
        <row r="56">
          <cell r="AB56">
            <v>90202</v>
          </cell>
          <cell r="AC56">
            <v>91617</v>
          </cell>
          <cell r="AD56">
            <v>262510</v>
          </cell>
          <cell r="AE56">
            <v>188990</v>
          </cell>
          <cell r="AF56">
            <v>69450</v>
          </cell>
          <cell r="AG56">
            <v>157647</v>
          </cell>
          <cell r="AH56">
            <v>38530</v>
          </cell>
          <cell r="AI56">
            <v>222884</v>
          </cell>
          <cell r="AJ56">
            <v>108534</v>
          </cell>
          <cell r="AK56">
            <v>52231</v>
          </cell>
          <cell r="AL56">
            <v>125621</v>
          </cell>
          <cell r="AM56">
            <v>123594</v>
          </cell>
        </row>
        <row r="57">
          <cell r="AB57">
            <v>899111</v>
          </cell>
          <cell r="AC57">
            <v>1551276</v>
          </cell>
          <cell r="AD57">
            <v>1584916</v>
          </cell>
          <cell r="AE57">
            <v>1716368</v>
          </cell>
          <cell r="AF57">
            <v>1663192</v>
          </cell>
          <cell r="AG57">
            <v>1312249</v>
          </cell>
          <cell r="AH57">
            <v>2489579</v>
          </cell>
          <cell r="AI57">
            <v>1908243</v>
          </cell>
          <cell r="AJ57">
            <v>2336824</v>
          </cell>
          <cell r="AK57">
            <v>1349578</v>
          </cell>
          <cell r="AL57">
            <v>2653726</v>
          </cell>
          <cell r="AM57">
            <v>2293368</v>
          </cell>
        </row>
        <row r="58">
          <cell r="AB58">
            <v>175516</v>
          </cell>
          <cell r="AC58">
            <v>299373</v>
          </cell>
          <cell r="AD58">
            <v>180463</v>
          </cell>
          <cell r="AE58">
            <v>131282</v>
          </cell>
          <cell r="AF58">
            <v>222917</v>
          </cell>
          <cell r="AG58">
            <v>274098</v>
          </cell>
          <cell r="AH58">
            <v>174282</v>
          </cell>
          <cell r="AI58">
            <v>208426</v>
          </cell>
          <cell r="AJ58">
            <v>594369</v>
          </cell>
          <cell r="AK58">
            <v>1406586</v>
          </cell>
          <cell r="AL58">
            <v>-154398</v>
          </cell>
          <cell r="AM58">
            <v>166836</v>
          </cell>
        </row>
        <row r="59">
          <cell r="AB59">
            <v>44126</v>
          </cell>
          <cell r="AC59">
            <v>213678</v>
          </cell>
          <cell r="AD59">
            <v>71550</v>
          </cell>
          <cell r="AE59">
            <v>35155</v>
          </cell>
          <cell r="AF59">
            <v>48642</v>
          </cell>
          <cell r="AG59">
            <v>54384</v>
          </cell>
          <cell r="AH59">
            <v>275693</v>
          </cell>
          <cell r="AI59">
            <v>69891</v>
          </cell>
          <cell r="AJ59">
            <v>89848</v>
          </cell>
          <cell r="AK59">
            <v>62950</v>
          </cell>
          <cell r="AL59">
            <v>71485</v>
          </cell>
          <cell r="AM59">
            <v>84409</v>
          </cell>
        </row>
        <row r="60">
          <cell r="AB60">
            <v>84392</v>
          </cell>
          <cell r="AC60">
            <v>29768</v>
          </cell>
          <cell r="AD60">
            <v>165874</v>
          </cell>
          <cell r="AE60">
            <v>105609</v>
          </cell>
          <cell r="AF60">
            <v>160714</v>
          </cell>
          <cell r="AG60">
            <v>92515</v>
          </cell>
          <cell r="AH60">
            <v>201967</v>
          </cell>
          <cell r="AI60">
            <v>128334</v>
          </cell>
          <cell r="AJ60">
            <v>95166</v>
          </cell>
          <cell r="AK60">
            <v>187610</v>
          </cell>
          <cell r="AL60">
            <v>99161</v>
          </cell>
          <cell r="AM60">
            <v>106471</v>
          </cell>
        </row>
        <row r="61">
          <cell r="AB61">
            <v>665275</v>
          </cell>
          <cell r="AC61">
            <v>414246</v>
          </cell>
          <cell r="AD61">
            <v>535456</v>
          </cell>
          <cell r="AE61">
            <v>273443</v>
          </cell>
          <cell r="AF61">
            <v>1077413</v>
          </cell>
          <cell r="AG61">
            <v>378910</v>
          </cell>
          <cell r="AH61">
            <v>353623</v>
          </cell>
          <cell r="AI61">
            <v>296151</v>
          </cell>
          <cell r="AJ61">
            <v>246537</v>
          </cell>
          <cell r="AK61">
            <v>349819</v>
          </cell>
          <cell r="AL61">
            <v>502998</v>
          </cell>
          <cell r="AM61">
            <v>578090</v>
          </cell>
        </row>
        <row r="62">
          <cell r="AB62">
            <v>77530</v>
          </cell>
          <cell r="AC62">
            <v>73714</v>
          </cell>
          <cell r="AD62">
            <v>57634</v>
          </cell>
          <cell r="AE62">
            <v>72262</v>
          </cell>
          <cell r="AF62">
            <v>105043</v>
          </cell>
          <cell r="AG62">
            <v>71315</v>
          </cell>
          <cell r="AH62">
            <v>82166</v>
          </cell>
          <cell r="AI62">
            <v>62582</v>
          </cell>
          <cell r="AJ62">
            <v>97736</v>
          </cell>
          <cell r="AK62">
            <v>44153</v>
          </cell>
          <cell r="AL62">
            <v>6572</v>
          </cell>
          <cell r="AM62">
            <v>305524</v>
          </cell>
        </row>
        <row r="63">
          <cell r="AB63">
            <v>92940</v>
          </cell>
          <cell r="AC63">
            <v>172761</v>
          </cell>
          <cell r="AD63">
            <v>66040</v>
          </cell>
          <cell r="AE63">
            <v>207167</v>
          </cell>
          <cell r="AF63">
            <v>82903</v>
          </cell>
          <cell r="AG63">
            <v>209400</v>
          </cell>
          <cell r="AH63">
            <v>106210</v>
          </cell>
          <cell r="AI63">
            <v>131052</v>
          </cell>
          <cell r="AJ63">
            <v>120012</v>
          </cell>
          <cell r="AK63">
            <v>77253</v>
          </cell>
          <cell r="AL63">
            <v>166461</v>
          </cell>
          <cell r="AM63">
            <v>141553</v>
          </cell>
        </row>
      </sheetData>
      <sheetData sheetId="19"/>
      <sheetData sheetId="20"/>
      <sheetData sheetId="21"/>
      <sheetData sheetId="22">
        <row r="4">
          <cell r="R4">
            <v>32322.828841280811</v>
          </cell>
          <cell r="S4">
            <v>19709.828764493588</v>
          </cell>
          <cell r="T4">
            <v>46387.452967826153</v>
          </cell>
          <cell r="U4">
            <v>82694.183367887585</v>
          </cell>
          <cell r="V4">
            <v>26467.945173923061</v>
          </cell>
          <cell r="W4">
            <v>52097.174230208097</v>
          </cell>
          <cell r="X4">
            <v>31984.116563003914</v>
          </cell>
          <cell r="Y4">
            <v>56984.308531060437</v>
          </cell>
          <cell r="Z4">
            <v>45855.190816248178</v>
          </cell>
          <cell r="AA4">
            <v>65758.569454042852</v>
          </cell>
          <cell r="AB4">
            <v>92065.223066881677</v>
          </cell>
          <cell r="AC4">
            <v>77823.178223143666</v>
          </cell>
        </row>
        <row r="5">
          <cell r="R5">
            <v>64139399.817244306</v>
          </cell>
          <cell r="S5">
            <v>67959758.04538627</v>
          </cell>
          <cell r="T5">
            <v>66440396.662928633</v>
          </cell>
          <cell r="U5">
            <v>68560364.130745798</v>
          </cell>
          <cell r="V5">
            <v>66685447.291958347</v>
          </cell>
          <cell r="W5">
            <v>65831461.526727892</v>
          </cell>
          <cell r="X5">
            <v>74416664.908595249</v>
          </cell>
          <cell r="Y5">
            <v>71206628.112975657</v>
          </cell>
          <cell r="Z5">
            <v>68710917.502747104</v>
          </cell>
          <cell r="AA5">
            <v>64439259.402581275</v>
          </cell>
          <cell r="AB5">
            <v>65285465.405969903</v>
          </cell>
          <cell r="AC5">
            <v>68004247.192139536</v>
          </cell>
        </row>
        <row r="6">
          <cell r="R6">
            <v>924496.54551231675</v>
          </cell>
          <cell r="S6">
            <v>947458.15648503904</v>
          </cell>
          <cell r="T6">
            <v>927883.70477875718</v>
          </cell>
          <cell r="U6">
            <v>1007296.0385419143</v>
          </cell>
          <cell r="V6">
            <v>962909.57830706704</v>
          </cell>
          <cell r="W6">
            <v>956719.83423962712</v>
          </cell>
          <cell r="X6">
            <v>1162871.303777952</v>
          </cell>
          <cell r="Y6">
            <v>1178724.011837214</v>
          </cell>
          <cell r="Z6">
            <v>1070817.461279978</v>
          </cell>
          <cell r="AA6">
            <v>971889.00600786111</v>
          </cell>
          <cell r="AB6">
            <v>975016.1644473325</v>
          </cell>
          <cell r="AC6">
            <v>1000078.1947849422</v>
          </cell>
        </row>
        <row r="7">
          <cell r="R7">
            <v>4590005.508608385</v>
          </cell>
          <cell r="S7">
            <v>4725088.3752981815</v>
          </cell>
          <cell r="T7">
            <v>4869967.4801993901</v>
          </cell>
          <cell r="U7">
            <v>5011594.8087074608</v>
          </cell>
          <cell r="V7">
            <v>5082856.7172139306</v>
          </cell>
          <cell r="W7">
            <v>5033648.2723097447</v>
          </cell>
          <cell r="X7">
            <v>5723404.1101517146</v>
          </cell>
          <cell r="Y7">
            <v>6059781.2361200023</v>
          </cell>
          <cell r="Z7">
            <v>5305801.1939221816</v>
          </cell>
          <cell r="AA7">
            <v>4858597.3333083894</v>
          </cell>
          <cell r="AB7">
            <v>4849410.9569274262</v>
          </cell>
          <cell r="AC7">
            <v>4923984.0072331941</v>
          </cell>
        </row>
        <row r="8">
          <cell r="R8">
            <v>8685025.8110937551</v>
          </cell>
          <cell r="S8">
            <v>9358129.0312157962</v>
          </cell>
          <cell r="T8">
            <v>9105362.1078274213</v>
          </cell>
          <cell r="U8">
            <v>9437702.8987229057</v>
          </cell>
          <cell r="V8">
            <v>9654527.4992644601</v>
          </cell>
          <cell r="W8">
            <v>9186234.582461739</v>
          </cell>
          <cell r="X8">
            <v>10133521.094741041</v>
          </cell>
          <cell r="Y8">
            <v>10478068.400934309</v>
          </cell>
          <cell r="Z8">
            <v>9827745.546062855</v>
          </cell>
          <cell r="AA8">
            <v>9342656.3856947459</v>
          </cell>
          <cell r="AB8">
            <v>9445446.2870839387</v>
          </cell>
          <cell r="AC8">
            <v>9437490.3548970297</v>
          </cell>
        </row>
        <row r="9">
          <cell r="R9">
            <v>3242374.8439724091</v>
          </cell>
          <cell r="S9">
            <v>2248801.9219940202</v>
          </cell>
          <cell r="T9">
            <v>2262134.263074364</v>
          </cell>
          <cell r="U9">
            <v>2465778.5254937876</v>
          </cell>
          <cell r="V9">
            <v>2438239.0662896885</v>
          </cell>
          <cell r="W9">
            <v>2340534.8959971108</v>
          </cell>
          <cell r="X9">
            <v>2584599.4150741859</v>
          </cell>
          <cell r="Y9">
            <v>2639146.1488557379</v>
          </cell>
          <cell r="Z9">
            <v>2405085.6839582729</v>
          </cell>
          <cell r="AA9">
            <v>2310260.60626454</v>
          </cell>
          <cell r="AB9">
            <v>2404715.4878189713</v>
          </cell>
          <cell r="AC9">
            <v>2420199.141206915</v>
          </cell>
        </row>
        <row r="10">
          <cell r="R10">
            <v>2455504.046468928</v>
          </cell>
          <cell r="S10">
            <v>2305746.8739771415</v>
          </cell>
          <cell r="T10">
            <v>2203636.6973326672</v>
          </cell>
          <cell r="U10">
            <v>2229676.6134172631</v>
          </cell>
          <cell r="V10">
            <v>2232471.7431736626</v>
          </cell>
          <cell r="W10">
            <v>2131674.993590211</v>
          </cell>
          <cell r="X10">
            <v>2386766.6857003947</v>
          </cell>
          <cell r="Y10">
            <v>2463924.0440324373</v>
          </cell>
          <cell r="Z10">
            <v>2434340.3921407154</v>
          </cell>
          <cell r="AA10">
            <v>2324108.3972817757</v>
          </cell>
          <cell r="AB10">
            <v>2358572.8102213778</v>
          </cell>
          <cell r="AC10">
            <v>2351746.702663424</v>
          </cell>
        </row>
        <row r="11">
          <cell r="R11">
            <v>2756150.5987336333</v>
          </cell>
          <cell r="S11">
            <v>2796839.2911417633</v>
          </cell>
          <cell r="T11">
            <v>2826163.1883378983</v>
          </cell>
          <cell r="U11">
            <v>2909460.4601161992</v>
          </cell>
          <cell r="V11">
            <v>2883812.6719135568</v>
          </cell>
          <cell r="W11">
            <v>2886583.9509548289</v>
          </cell>
          <cell r="X11">
            <v>3256321.9381531132</v>
          </cell>
          <cell r="Y11">
            <v>3228130.6219008281</v>
          </cell>
          <cell r="Z11">
            <v>3158142.9183765496</v>
          </cell>
          <cell r="AA11">
            <v>2780269.7189637064</v>
          </cell>
          <cell r="AB11">
            <v>2836384.2845433769</v>
          </cell>
          <cell r="AC11">
            <v>2911410.356864546</v>
          </cell>
        </row>
        <row r="12">
          <cell r="R12">
            <v>1713003.3516232888</v>
          </cell>
          <cell r="S12">
            <v>1811680.4539900951</v>
          </cell>
          <cell r="T12">
            <v>1778653.1279179056</v>
          </cell>
          <cell r="U12">
            <v>1905455.8084932477</v>
          </cell>
          <cell r="V12">
            <v>1841728.9586823627</v>
          </cell>
          <cell r="W12">
            <v>1841687.088673376</v>
          </cell>
          <cell r="X12">
            <v>2135598.4035520782</v>
          </cell>
          <cell r="Y12">
            <v>2288256.839540475</v>
          </cell>
          <cell r="Z12">
            <v>2075831.5586485127</v>
          </cell>
          <cell r="AA12">
            <v>1818728.8546076808</v>
          </cell>
          <cell r="AB12">
            <v>1848246.3249538853</v>
          </cell>
          <cell r="AC12">
            <v>1714449.2293170898</v>
          </cell>
        </row>
        <row r="13">
          <cell r="R13">
            <v>5727146.4928092966</v>
          </cell>
          <cell r="S13">
            <v>5866180.5780981407</v>
          </cell>
          <cell r="T13">
            <v>5869453.8876512777</v>
          </cell>
          <cell r="U13">
            <v>5973786.1765576843</v>
          </cell>
          <cell r="V13">
            <v>6076860.800934786</v>
          </cell>
          <cell r="W13">
            <v>5849705.1418868368</v>
          </cell>
          <cell r="X13">
            <v>6438683.9091274161</v>
          </cell>
          <cell r="Y13">
            <v>6896236.712002771</v>
          </cell>
          <cell r="Z13">
            <v>6409879.8082245179</v>
          </cell>
          <cell r="AA13">
            <v>6006831.6811904646</v>
          </cell>
          <cell r="AB13">
            <v>6224467.4732296113</v>
          </cell>
          <cell r="AC13">
            <v>6176357.3382872036</v>
          </cell>
        </row>
        <row r="14">
          <cell r="R14">
            <v>321891.09447505249</v>
          </cell>
          <cell r="S14">
            <v>334255.11472738133</v>
          </cell>
          <cell r="T14">
            <v>340209.39625335304</v>
          </cell>
          <cell r="U14">
            <v>359339.33593327703</v>
          </cell>
          <cell r="V14">
            <v>352445.93072118622</v>
          </cell>
          <cell r="W14">
            <v>376782.04039122025</v>
          </cell>
          <cell r="X14">
            <v>458831.09103941708</v>
          </cell>
          <cell r="Y14">
            <v>438840.77173531702</v>
          </cell>
          <cell r="Z14">
            <v>414963.66242635017</v>
          </cell>
          <cell r="AA14">
            <v>368004.38232848258</v>
          </cell>
          <cell r="AB14">
            <v>353635.15144614648</v>
          </cell>
          <cell r="AC14">
            <v>372132.02852281608</v>
          </cell>
        </row>
        <row r="15">
          <cell r="R15">
            <v>14398862.885851465</v>
          </cell>
          <cell r="S15">
            <v>14679336.497809317</v>
          </cell>
          <cell r="T15">
            <v>14589938.358204415</v>
          </cell>
          <cell r="U15">
            <v>15127247.614394711</v>
          </cell>
          <cell r="V15">
            <v>14775757.925753217</v>
          </cell>
          <cell r="W15">
            <v>14381054.169574315</v>
          </cell>
          <cell r="X15">
            <v>16345153.425658204</v>
          </cell>
          <cell r="Y15">
            <v>16711015.348670226</v>
          </cell>
          <cell r="Z15">
            <v>16173995.97244662</v>
          </cell>
          <cell r="AA15">
            <v>15467451.071927551</v>
          </cell>
          <cell r="AB15">
            <v>14924464.510728901</v>
          </cell>
          <cell r="AC15">
            <v>15689632.218981056</v>
          </cell>
        </row>
        <row r="16">
          <cell r="R16">
            <v>1524142.3627863894</v>
          </cell>
          <cell r="S16">
            <v>1639995.1756610333</v>
          </cell>
          <cell r="T16">
            <v>1569103.1187383125</v>
          </cell>
          <cell r="U16">
            <v>1654716.3232250507</v>
          </cell>
          <cell r="V16">
            <v>1571352.0324420973</v>
          </cell>
          <cell r="W16">
            <v>1575304.078352123</v>
          </cell>
          <cell r="X16">
            <v>1771929.1102992846</v>
          </cell>
          <cell r="Y16">
            <v>2021328.6481557684</v>
          </cell>
          <cell r="Z16">
            <v>1750120.2358365359</v>
          </cell>
          <cell r="AA16">
            <v>1779417.6414825481</v>
          </cell>
          <cell r="AB16">
            <v>1653397.9896618121</v>
          </cell>
          <cell r="AC16">
            <v>1741313.2833590461</v>
          </cell>
        </row>
        <row r="17">
          <cell r="R17">
            <v>2019755.6315829342</v>
          </cell>
          <cell r="S17">
            <v>2106318.2502233912</v>
          </cell>
          <cell r="T17">
            <v>2094609.6482804148</v>
          </cell>
          <cell r="U17">
            <v>2271536.4680705271</v>
          </cell>
          <cell r="V17">
            <v>2154968.4470445537</v>
          </cell>
          <cell r="W17">
            <v>2184164.1537127411</v>
          </cell>
          <cell r="X17">
            <v>2513163.042585351</v>
          </cell>
          <cell r="Y17">
            <v>2795346.4714921601</v>
          </cell>
          <cell r="Z17">
            <v>2398472.3518013419</v>
          </cell>
          <cell r="AA17">
            <v>2092119.7582071566</v>
          </cell>
          <cell r="AB17">
            <v>2137254.2054501027</v>
          </cell>
          <cell r="AC17">
            <v>2116211.571549328</v>
          </cell>
        </row>
        <row r="18">
          <cell r="R18">
            <v>4216838.3014088254</v>
          </cell>
          <cell r="S18">
            <v>4369183.1527395295</v>
          </cell>
          <cell r="T18">
            <v>4377368.6682019616</v>
          </cell>
          <cell r="U18">
            <v>4463630.0162032722</v>
          </cell>
          <cell r="V18">
            <v>4368885.3706782162</v>
          </cell>
          <cell r="W18">
            <v>4113789.6699543693</v>
          </cell>
          <cell r="X18">
            <v>4809800.8345218701</v>
          </cell>
          <cell r="Y18">
            <v>4859484.9252097411</v>
          </cell>
          <cell r="Z18">
            <v>4694695.0930295121</v>
          </cell>
          <cell r="AA18">
            <v>4407403.8553051613</v>
          </cell>
          <cell r="AB18">
            <v>4282739.7712313337</v>
          </cell>
          <cell r="AC18">
            <v>4337060.3415162023</v>
          </cell>
        </row>
        <row r="19">
          <cell r="R19">
            <v>1742060.4830397447</v>
          </cell>
          <cell r="S19">
            <v>1768764.7480210003</v>
          </cell>
          <cell r="T19">
            <v>1759567.8358634312</v>
          </cell>
          <cell r="U19">
            <v>1784548.3898094036</v>
          </cell>
          <cell r="V19">
            <v>1690136.8198281955</v>
          </cell>
          <cell r="W19">
            <v>1754541.6318801497</v>
          </cell>
          <cell r="X19">
            <v>2042224.7578434967</v>
          </cell>
          <cell r="Y19">
            <v>2093271.7353033391</v>
          </cell>
          <cell r="Z19">
            <v>1939094.049455638</v>
          </cell>
          <cell r="AA19">
            <v>1837459.5711342166</v>
          </cell>
          <cell r="AB19">
            <v>1776733.4612511354</v>
          </cell>
          <cell r="AC19">
            <v>1761086.5165702484</v>
          </cell>
        </row>
        <row r="20">
          <cell r="R20">
            <v>1096187.5035351617</v>
          </cell>
          <cell r="S20">
            <v>1097035.4696162592</v>
          </cell>
          <cell r="T20">
            <v>1133166.3890741663</v>
          </cell>
          <cell r="U20">
            <v>1124286.4644933685</v>
          </cell>
          <cell r="V20">
            <v>1109784.5302713555</v>
          </cell>
          <cell r="W20">
            <v>1114666.8010767659</v>
          </cell>
          <cell r="X20">
            <v>1264714.2153727682</v>
          </cell>
          <cell r="Y20">
            <v>1301597.9655052985</v>
          </cell>
          <cell r="Z20">
            <v>1188122.7665537978</v>
          </cell>
          <cell r="AA20">
            <v>1129876.4971202216</v>
          </cell>
          <cell r="AB20">
            <v>1071622.4779793732</v>
          </cell>
          <cell r="AC20">
            <v>1133298.9194014636</v>
          </cell>
        </row>
        <row r="21">
          <cell r="R21">
            <v>5749437.7487322856</v>
          </cell>
          <cell r="S21">
            <v>6016879.5161243426</v>
          </cell>
          <cell r="T21">
            <v>5996089.8883286938</v>
          </cell>
          <cell r="U21">
            <v>6306373.8671632772</v>
          </cell>
          <cell r="V21">
            <v>5925338.5725958981</v>
          </cell>
          <cell r="W21">
            <v>5736274.5001326241</v>
          </cell>
          <cell r="X21">
            <v>6606032.6258819886</v>
          </cell>
          <cell r="Y21">
            <v>6295668.4757322622</v>
          </cell>
          <cell r="Z21">
            <v>6437044.2279808205</v>
          </cell>
          <cell r="AA21">
            <v>6273949.6032328587</v>
          </cell>
          <cell r="AB21">
            <v>5860160.0775758559</v>
          </cell>
          <cell r="AC21">
            <v>6231120.8965191115</v>
          </cell>
        </row>
        <row r="22">
          <cell r="R22">
            <v>1611034.0814399286</v>
          </cell>
          <cell r="S22">
            <v>1633276.2397414506</v>
          </cell>
          <cell r="T22">
            <v>1631119.3016078749</v>
          </cell>
          <cell r="U22">
            <v>1782325.2537194185</v>
          </cell>
          <cell r="V22">
            <v>1594911.647601349</v>
          </cell>
          <cell r="W22">
            <v>1611754.7930010785</v>
          </cell>
          <cell r="X22">
            <v>1753431.9652734776</v>
          </cell>
          <cell r="Y22">
            <v>1750732.0941218007</v>
          </cell>
          <cell r="Z22">
            <v>1850426.6366058853</v>
          </cell>
          <cell r="AA22">
            <v>1740353.8930107167</v>
          </cell>
          <cell r="AB22">
            <v>1625119.0524225673</v>
          </cell>
          <cell r="AC22">
            <v>1754195.0414544558</v>
          </cell>
        </row>
        <row r="23">
          <cell r="R23">
            <v>7802832.5783158364</v>
          </cell>
          <cell r="S23">
            <v>8640436.619379526</v>
          </cell>
          <cell r="T23">
            <v>7808643.6028381251</v>
          </cell>
          <cell r="U23">
            <v>8273259.0083818054</v>
          </cell>
          <cell r="V23">
            <v>7801959.1459187511</v>
          </cell>
          <cell r="W23">
            <v>7994638.7649938902</v>
          </cell>
          <cell r="X23">
            <v>9016111.8997171484</v>
          </cell>
          <cell r="Y23">
            <v>8662803.4016537853</v>
          </cell>
          <cell r="Z23">
            <v>8688930.1118861064</v>
          </cell>
          <cell r="AA23">
            <v>8309835.4998832773</v>
          </cell>
          <cell r="AB23">
            <v>8194550.601322392</v>
          </cell>
          <cell r="AC23">
            <v>8419958.7657093611</v>
          </cell>
        </row>
        <row r="24">
          <cell r="R24">
            <v>1680490.3250747733</v>
          </cell>
          <cell r="S24">
            <v>1775833.0143235726</v>
          </cell>
          <cell r="T24">
            <v>1695745.0253907624</v>
          </cell>
          <cell r="U24">
            <v>1869191.7981397731</v>
          </cell>
          <cell r="V24">
            <v>1711992.9632766189</v>
          </cell>
          <cell r="W24">
            <v>1703127.3363726318</v>
          </cell>
          <cell r="X24">
            <v>1866792.2232171637</v>
          </cell>
          <cell r="Y24">
            <v>2009165.9423944869</v>
          </cell>
          <cell r="Z24">
            <v>1894413.5968820853</v>
          </cell>
          <cell r="AA24">
            <v>1823619.3445419287</v>
          </cell>
          <cell r="AB24">
            <v>1754086.3889475097</v>
          </cell>
          <cell r="AC24">
            <v>1784412.0414386969</v>
          </cell>
        </row>
        <row r="25">
          <cell r="R25">
            <v>13143288.141040098</v>
          </cell>
          <cell r="S25">
            <v>13664642.43811561</v>
          </cell>
          <cell r="T25">
            <v>13457933.460906776</v>
          </cell>
          <cell r="U25">
            <v>14276985.817290265</v>
          </cell>
          <cell r="V25">
            <v>14006933.361228323</v>
          </cell>
          <cell r="W25">
            <v>13068063.053891186</v>
          </cell>
          <cell r="X25">
            <v>15070854.480868654</v>
          </cell>
          <cell r="Y25">
            <v>13833017.954532284</v>
          </cell>
          <cell r="Z25">
            <v>14684347.972249607</v>
          </cell>
          <cell r="AA25">
            <v>14145394.417714478</v>
          </cell>
          <cell r="AB25">
            <v>14370192.806692908</v>
          </cell>
          <cell r="AC25">
            <v>14788096.095469844</v>
          </cell>
        </row>
        <row r="26">
          <cell r="R26">
            <v>1998897.3089473043</v>
          </cell>
          <cell r="S26">
            <v>2061683.0206853421</v>
          </cell>
          <cell r="T26">
            <v>2008237.1565092355</v>
          </cell>
          <cell r="U26">
            <v>2050894.0096599567</v>
          </cell>
          <cell r="V26">
            <v>2034002.8338368032</v>
          </cell>
          <cell r="W26">
            <v>2053527.7173748948</v>
          </cell>
          <cell r="X26">
            <v>2331307.7804601202</v>
          </cell>
          <cell r="Y26">
            <v>2355614.2103212457</v>
          </cell>
          <cell r="Z26">
            <v>2318349.840479786</v>
          </cell>
          <cell r="AA26">
            <v>2545704.921877577</v>
          </cell>
          <cell r="AB26">
            <v>1821364.3957969458</v>
          </cell>
          <cell r="AC26">
            <v>2122606.8040507864</v>
          </cell>
        </row>
        <row r="27">
          <cell r="R27">
            <v>873252.9596511625</v>
          </cell>
          <cell r="S27">
            <v>890149.39286296268</v>
          </cell>
          <cell r="T27">
            <v>907893.8777350235</v>
          </cell>
          <cell r="U27">
            <v>891985.44736312958</v>
          </cell>
          <cell r="V27">
            <v>860829.42612754344</v>
          </cell>
          <cell r="W27">
            <v>830227.15380748361</v>
          </cell>
          <cell r="X27">
            <v>986564.28674716887</v>
          </cell>
          <cell r="Y27">
            <v>949620.72810630372</v>
          </cell>
          <cell r="Z27">
            <v>950835.8735496524</v>
          </cell>
          <cell r="AA27">
            <v>931206.10221250658</v>
          </cell>
          <cell r="AB27">
            <v>882465.11438399297</v>
          </cell>
          <cell r="AC27">
            <v>956729.63745306747</v>
          </cell>
        </row>
        <row r="28">
          <cell r="R28">
            <v>1176652.8682870504</v>
          </cell>
          <cell r="S28">
            <v>1227315.5922305332</v>
          </cell>
          <cell r="T28">
            <v>1196558.0506121602</v>
          </cell>
          <cell r="U28">
            <v>1247466.6809546663</v>
          </cell>
          <cell r="V28">
            <v>1230051.6849051109</v>
          </cell>
          <cell r="W28">
            <v>1190436.3317727286</v>
          </cell>
          <cell r="X28">
            <v>1370603.7581760739</v>
          </cell>
          <cell r="Y28">
            <v>1438076.0375322332</v>
          </cell>
          <cell r="Z28">
            <v>1318914.1970031415</v>
          </cell>
          <cell r="AA28">
            <v>1267303.6235816304</v>
          </cell>
          <cell r="AB28">
            <v>1259581.4038829037</v>
          </cell>
          <cell r="AC28">
            <v>1249489.7710617683</v>
          </cell>
        </row>
        <row r="29">
          <cell r="R29">
            <v>6498399.8489002148</v>
          </cell>
          <cell r="S29">
            <v>6481133.7650505062</v>
          </cell>
          <cell r="T29">
            <v>6441120.2189511545</v>
          </cell>
          <cell r="U29">
            <v>6743879.9569532638</v>
          </cell>
          <cell r="V29">
            <v>6988512.9777811375</v>
          </cell>
          <cell r="W29">
            <v>6270489.6704144329</v>
          </cell>
          <cell r="X29">
            <v>7112877.8406873113</v>
          </cell>
          <cell r="Y29">
            <v>6997551.7128611356</v>
          </cell>
          <cell r="Z29">
            <v>7108504.6837907396</v>
          </cell>
          <cell r="AA29">
            <v>6836448.8740041181</v>
          </cell>
          <cell r="AB29">
            <v>6648470.732632339</v>
          </cell>
          <cell r="AC29">
            <v>6787839.7179736476</v>
          </cell>
        </row>
        <row r="30">
          <cell r="R30">
            <v>995598.21884864429</v>
          </cell>
          <cell r="S30">
            <v>1039213.0505820034</v>
          </cell>
          <cell r="T30">
            <v>1029069.5552176692</v>
          </cell>
          <cell r="U30">
            <v>1081513.6951575303</v>
          </cell>
          <cell r="V30">
            <v>1066909.3847855336</v>
          </cell>
          <cell r="W30">
            <v>1047226.5560435399</v>
          </cell>
          <cell r="X30">
            <v>1143517.7522593823</v>
          </cell>
          <cell r="Y30">
            <v>1207164.3171846741</v>
          </cell>
          <cell r="Z30">
            <v>1147186.8136776981</v>
          </cell>
          <cell r="AA30">
            <v>1078050.918246934</v>
          </cell>
          <cell r="AB30">
            <v>1024845.2862306783</v>
          </cell>
          <cell r="AC30">
            <v>1076964.4517657124</v>
          </cell>
        </row>
        <row r="31">
          <cell r="R31">
            <v>1372396.7419721768</v>
          </cell>
          <cell r="S31">
            <v>1436896.8737874259</v>
          </cell>
          <cell r="T31">
            <v>1411206.546348369</v>
          </cell>
          <cell r="U31">
            <v>1507688.8043155083</v>
          </cell>
          <cell r="V31">
            <v>1489514.0057045212</v>
          </cell>
          <cell r="W31">
            <v>1461667.3842264665</v>
          </cell>
          <cell r="X31">
            <v>1665313.0155837873</v>
          </cell>
          <cell r="Y31">
            <v>1682707.1922939324</v>
          </cell>
          <cell r="Z31">
            <v>1580933.3294535542</v>
          </cell>
          <cell r="AA31">
            <v>1431256.9704872381</v>
          </cell>
          <cell r="AB31">
            <v>1451880.2067866477</v>
          </cell>
          <cell r="AC31">
            <v>1469018.929040371</v>
          </cell>
        </row>
      </sheetData>
      <sheetData sheetId="23">
        <row r="4">
          <cell r="R4">
            <v>-0.17115871918940684</v>
          </cell>
          <cell r="S4">
            <v>-0.17123550641190377</v>
          </cell>
          <cell r="T4">
            <v>0.45296782615332631</v>
          </cell>
          <cell r="U4">
            <v>0.18336788758460898</v>
          </cell>
          <cell r="V4">
            <v>-5.4826076939207269E-2</v>
          </cell>
          <cell r="W4">
            <v>0.17423020809656009</v>
          </cell>
          <cell r="X4">
            <v>0.11656300391405239</v>
          </cell>
          <cell r="Y4">
            <v>0.30853106043650769</v>
          </cell>
          <cell r="Z4">
            <v>0.19081624817772536</v>
          </cell>
          <cell r="AA4">
            <v>-0.43054595714784227</v>
          </cell>
          <cell r="AB4">
            <v>0.22306688167736866</v>
          </cell>
          <cell r="AC4">
            <v>0.17822314366640057</v>
          </cell>
        </row>
        <row r="5">
          <cell r="R5">
            <v>58912764.817244306</v>
          </cell>
          <cell r="S5">
            <v>62527256.04538627</v>
          </cell>
          <cell r="T5">
            <v>60819878.662928633</v>
          </cell>
          <cell r="U5">
            <v>63744011.130745798</v>
          </cell>
          <cell r="V5">
            <v>62136790.291958347</v>
          </cell>
          <cell r="W5">
            <v>60417168.526727892</v>
          </cell>
          <cell r="X5">
            <v>69639853.908595249</v>
          </cell>
          <cell r="Y5">
            <v>66121297.112975657</v>
          </cell>
          <cell r="Z5">
            <v>63980488.502747104</v>
          </cell>
          <cell r="AA5">
            <v>59856480.402581275</v>
          </cell>
          <cell r="AB5">
            <v>60567062.405969903</v>
          </cell>
          <cell r="AC5">
            <v>62870969.192139536</v>
          </cell>
        </row>
        <row r="6">
          <cell r="R6">
            <v>822031.54551231675</v>
          </cell>
          <cell r="S6">
            <v>840400.15648503904</v>
          </cell>
          <cell r="T6">
            <v>817654.70477875718</v>
          </cell>
          <cell r="U6">
            <v>907834.03854191431</v>
          </cell>
          <cell r="V6">
            <v>855311.57830706704</v>
          </cell>
          <cell r="W6">
            <v>848043.83423962712</v>
          </cell>
          <cell r="X6">
            <v>1058151.303777952</v>
          </cell>
          <cell r="Y6">
            <v>1070410.011837214</v>
          </cell>
          <cell r="Z6">
            <v>963820.46127997804</v>
          </cell>
          <cell r="AA6">
            <v>857691.00600786111</v>
          </cell>
          <cell r="AB6">
            <v>868791.1644473325</v>
          </cell>
          <cell r="AC6">
            <v>891830.1947849422</v>
          </cell>
        </row>
        <row r="7">
          <cell r="R7">
            <v>3816339.508608385</v>
          </cell>
          <cell r="S7">
            <v>4091476.3752981815</v>
          </cell>
          <cell r="T7">
            <v>4056634.4801993901</v>
          </cell>
          <cell r="U7">
            <v>4321341.8087074608</v>
          </cell>
          <cell r="V7">
            <v>4293570.7172139306</v>
          </cell>
          <cell r="W7">
            <v>4168464.2723097447</v>
          </cell>
          <cell r="X7">
            <v>4939471.1101517146</v>
          </cell>
          <cell r="Y7">
            <v>5132991.2361200023</v>
          </cell>
          <cell r="Z7">
            <v>4520504.1939221816</v>
          </cell>
          <cell r="AA7">
            <v>4059123.3333083894</v>
          </cell>
          <cell r="AB7">
            <v>4052670.9569274262</v>
          </cell>
          <cell r="AC7">
            <v>4109805.0072331941</v>
          </cell>
        </row>
        <row r="8">
          <cell r="R8">
            <v>7699677.8110937551</v>
          </cell>
          <cell r="S8">
            <v>8185611.0312157962</v>
          </cell>
          <cell r="T8">
            <v>8316206.1078274213</v>
          </cell>
          <cell r="U8">
            <v>8665846.8987229057</v>
          </cell>
          <cell r="V8">
            <v>8509107.4992644601</v>
          </cell>
          <cell r="W8">
            <v>8228244.582461739</v>
          </cell>
          <cell r="X8">
            <v>9348238.0947410408</v>
          </cell>
          <cell r="Y8">
            <v>9605497.4009343088</v>
          </cell>
          <cell r="Z8">
            <v>8832012.546062855</v>
          </cell>
          <cell r="AA8">
            <v>8229089.3856947459</v>
          </cell>
          <cell r="AB8">
            <v>8298997.2870839387</v>
          </cell>
          <cell r="AC8">
            <v>8169534.3548970297</v>
          </cell>
        </row>
        <row r="9">
          <cell r="R9">
            <v>3059351.8439724091</v>
          </cell>
          <cell r="S9">
            <v>2064259.9219940202</v>
          </cell>
          <cell r="T9">
            <v>2082713.263074364</v>
          </cell>
          <cell r="U9">
            <v>2279155.5254937876</v>
          </cell>
          <cell r="V9">
            <v>2192212.0662896885</v>
          </cell>
          <cell r="W9">
            <v>2148135.8959971108</v>
          </cell>
          <cell r="X9">
            <v>2395196.4150741859</v>
          </cell>
          <cell r="Y9">
            <v>2448805.1488557379</v>
          </cell>
          <cell r="Z9">
            <v>2224607.6839582729</v>
          </cell>
          <cell r="AA9">
            <v>2133809.60626454</v>
          </cell>
          <cell r="AB9">
            <v>2222370.4878189713</v>
          </cell>
          <cell r="AC9">
            <v>2241280.141206915</v>
          </cell>
        </row>
        <row r="10">
          <cell r="R10">
            <v>2045087.046468928</v>
          </cell>
          <cell r="S10">
            <v>2100956.8739771415</v>
          </cell>
          <cell r="T10">
            <v>2008875.6973326672</v>
          </cell>
          <cell r="U10">
            <v>2026082.6134172631</v>
          </cell>
          <cell r="V10">
            <v>2034678.7431736626</v>
          </cell>
          <cell r="W10">
            <v>1936088.993590211</v>
          </cell>
          <cell r="X10">
            <v>2181336.6857003947</v>
          </cell>
          <cell r="Y10">
            <v>2264342.0440324373</v>
          </cell>
          <cell r="Z10">
            <v>2239858.3921407154</v>
          </cell>
          <cell r="AA10">
            <v>2112643.3972817757</v>
          </cell>
          <cell r="AB10">
            <v>2115896.8102213778</v>
          </cell>
          <cell r="AC10">
            <v>2123344.702663424</v>
          </cell>
        </row>
        <row r="11">
          <cell r="R11">
            <v>2473016.5987336333</v>
          </cell>
          <cell r="S11">
            <v>2549850.2911417633</v>
          </cell>
          <cell r="T11">
            <v>2539731.1883378983</v>
          </cell>
          <cell r="U11">
            <v>2649609.4601161992</v>
          </cell>
          <cell r="V11">
            <v>2645060.6719135568</v>
          </cell>
          <cell r="W11">
            <v>2628732.9509548289</v>
          </cell>
          <cell r="X11">
            <v>3003884.9381531132</v>
          </cell>
          <cell r="Y11">
            <v>2959532.6219008281</v>
          </cell>
          <cell r="Z11">
            <v>2888528.9183765496</v>
          </cell>
          <cell r="AA11">
            <v>2537484.7189637064</v>
          </cell>
          <cell r="AB11">
            <v>2557689.2845433769</v>
          </cell>
          <cell r="AC11">
            <v>2625117.356864546</v>
          </cell>
        </row>
        <row r="12">
          <cell r="R12">
            <v>1512645.3516232888</v>
          </cell>
          <cell r="S12">
            <v>1578645.4539900951</v>
          </cell>
          <cell r="T12">
            <v>1579880.1279179056</v>
          </cell>
          <cell r="U12">
            <v>1631212.8084932477</v>
          </cell>
          <cell r="V12">
            <v>1608426.9586823627</v>
          </cell>
          <cell r="W12">
            <v>1584240.088673376</v>
          </cell>
          <cell r="X12">
            <v>1889102.4035520782</v>
          </cell>
          <cell r="Y12">
            <v>2037898.839540475</v>
          </cell>
          <cell r="Z12">
            <v>1849251.5586485127</v>
          </cell>
          <cell r="AA12">
            <v>1601855.8546076808</v>
          </cell>
          <cell r="AB12">
            <v>1608794.3249538853</v>
          </cell>
          <cell r="AC12">
            <v>1505249.2293170898</v>
          </cell>
        </row>
        <row r="13">
          <cell r="R13">
            <v>5134516.4928092966</v>
          </cell>
          <cell r="S13">
            <v>5235875.5780981407</v>
          </cell>
          <cell r="T13">
            <v>5233057.8876512777</v>
          </cell>
          <cell r="U13">
            <v>5350777.1765576843</v>
          </cell>
          <cell r="V13">
            <v>5456643.800934786</v>
          </cell>
          <cell r="W13">
            <v>5047665.1418868368</v>
          </cell>
          <cell r="X13">
            <v>5829908.9091274161</v>
          </cell>
          <cell r="Y13">
            <v>6243312.712002771</v>
          </cell>
          <cell r="Z13">
            <v>5772870.8082245179</v>
          </cell>
          <cell r="AA13">
            <v>5403887.6811904646</v>
          </cell>
          <cell r="AB13">
            <v>5517947.4732296113</v>
          </cell>
          <cell r="AC13">
            <v>5558284.3382872036</v>
          </cell>
        </row>
        <row r="14">
          <cell r="R14">
            <v>281100.09447505249</v>
          </cell>
          <cell r="S14">
            <v>292591.11472738133</v>
          </cell>
          <cell r="T14">
            <v>296674.39625335304</v>
          </cell>
          <cell r="U14">
            <v>311661.33593327703</v>
          </cell>
          <cell r="V14">
            <v>301416.93072118622</v>
          </cell>
          <cell r="W14">
            <v>314095.04039122025</v>
          </cell>
          <cell r="X14">
            <v>408381.09103941708</v>
          </cell>
          <cell r="Y14">
            <v>391732.77173531702</v>
          </cell>
          <cell r="Z14">
            <v>368350.66242635017</v>
          </cell>
          <cell r="AA14">
            <v>323463.38232848258</v>
          </cell>
          <cell r="AB14">
            <v>309386.15144614648</v>
          </cell>
          <cell r="AC14">
            <v>322060.02852281608</v>
          </cell>
        </row>
        <row r="15">
          <cell r="R15">
            <v>13030912.885851465</v>
          </cell>
          <cell r="S15">
            <v>13309542.497809317</v>
          </cell>
          <cell r="T15">
            <v>13199889.358204415</v>
          </cell>
          <cell r="U15">
            <v>13632989.614394711</v>
          </cell>
          <cell r="V15">
            <v>13338949.925753217</v>
          </cell>
          <cell r="W15">
            <v>12983341.169574315</v>
          </cell>
          <cell r="X15">
            <v>14936116.425658204</v>
          </cell>
          <cell r="Y15">
            <v>15300779.348670226</v>
          </cell>
          <cell r="Z15">
            <v>14632531.97244662</v>
          </cell>
          <cell r="AA15">
            <v>14002989.071927551</v>
          </cell>
          <cell r="AB15">
            <v>13448358.510728901</v>
          </cell>
          <cell r="AC15">
            <v>14109110.218981056</v>
          </cell>
        </row>
        <row r="16">
          <cell r="R16">
            <v>1345767.3627863894</v>
          </cell>
          <cell r="S16">
            <v>1464694.1756610333</v>
          </cell>
          <cell r="T16">
            <v>1383489.1187383125</v>
          </cell>
          <cell r="U16">
            <v>1455325.3232250507</v>
          </cell>
          <cell r="V16">
            <v>1372255.0324420973</v>
          </cell>
          <cell r="W16">
            <v>1385440.078352123</v>
          </cell>
          <cell r="X16">
            <v>1589478.1102992846</v>
          </cell>
          <cell r="Y16">
            <v>1841649.6481557684</v>
          </cell>
          <cell r="Z16">
            <v>1540408.2358365359</v>
          </cell>
          <cell r="AA16">
            <v>1506590.6414825481</v>
          </cell>
          <cell r="AB16">
            <v>1404627.9896618121</v>
          </cell>
          <cell r="AC16">
            <v>1426277.2833590461</v>
          </cell>
        </row>
        <row r="17">
          <cell r="R17">
            <v>1752447.6315829342</v>
          </cell>
          <cell r="S17">
            <v>1844835.2502233912</v>
          </cell>
          <cell r="T17">
            <v>1820355.6482804148</v>
          </cell>
          <cell r="U17">
            <v>2006711.4680705271</v>
          </cell>
          <cell r="V17">
            <v>1883115.4470445537</v>
          </cell>
          <cell r="W17">
            <v>1906297.1537127411</v>
          </cell>
          <cell r="X17">
            <v>2252924.042585351</v>
          </cell>
          <cell r="Y17">
            <v>2480214.4714921601</v>
          </cell>
          <cell r="Z17">
            <v>2059426.3518013419</v>
          </cell>
          <cell r="AA17">
            <v>1823690.7582071566</v>
          </cell>
          <cell r="AB17">
            <v>1861471.2054501027</v>
          </cell>
          <cell r="AC17">
            <v>1784738.571549328</v>
          </cell>
        </row>
        <row r="18">
          <cell r="R18">
            <v>3769387.3014088254</v>
          </cell>
          <cell r="S18">
            <v>3839535.1527395295</v>
          </cell>
          <cell r="T18">
            <v>3861759.6682019616</v>
          </cell>
          <cell r="U18">
            <v>3974325.0162032722</v>
          </cell>
          <cell r="V18">
            <v>3867758.3706782162</v>
          </cell>
          <cell r="W18">
            <v>3644660.6699543693</v>
          </cell>
          <cell r="X18">
            <v>4305482.8345218701</v>
          </cell>
          <cell r="Y18">
            <v>4373808.9252097411</v>
          </cell>
          <cell r="Z18">
            <v>4216011.0930295121</v>
          </cell>
          <cell r="AA18">
            <v>3927409.8553051613</v>
          </cell>
          <cell r="AB18">
            <v>3787357.7712313337</v>
          </cell>
          <cell r="AC18">
            <v>3861852.3415162023</v>
          </cell>
        </row>
        <row r="19">
          <cell r="R19">
            <v>1524994.4830397447</v>
          </cell>
          <cell r="S19">
            <v>1514594.7480210003</v>
          </cell>
          <cell r="T19">
            <v>1509702.8358634312</v>
          </cell>
          <cell r="U19">
            <v>1549285.3898094036</v>
          </cell>
          <cell r="V19">
            <v>1444795.8198281955</v>
          </cell>
          <cell r="W19">
            <v>1495419.6318801497</v>
          </cell>
          <cell r="X19">
            <v>1817072.7578434967</v>
          </cell>
          <cell r="Y19">
            <v>1847203.7353033391</v>
          </cell>
          <cell r="Z19">
            <v>1711854.049455638</v>
          </cell>
          <cell r="AA19">
            <v>1609796.5711342166</v>
          </cell>
          <cell r="AB19">
            <v>1542493.4612511354</v>
          </cell>
          <cell r="AC19">
            <v>1539426.5165702484</v>
          </cell>
        </row>
        <row r="20">
          <cell r="R20">
            <v>972447.50353516173</v>
          </cell>
          <cell r="S20">
            <v>974239.46961625922</v>
          </cell>
          <cell r="T20">
            <v>1009121.3890741663</v>
          </cell>
          <cell r="U20">
            <v>999306.46449336852</v>
          </cell>
          <cell r="V20">
            <v>980157.53027135553</v>
          </cell>
          <cell r="W20">
            <v>979266.80107676587</v>
          </cell>
          <cell r="X20">
            <v>1132235.2153727682</v>
          </cell>
          <cell r="Y20">
            <v>1170120.9655052985</v>
          </cell>
          <cell r="Z20">
            <v>1056373.7665537978</v>
          </cell>
          <cell r="AA20">
            <v>1003371.4971202216</v>
          </cell>
          <cell r="AB20">
            <v>947657.47797937319</v>
          </cell>
          <cell r="AC20">
            <v>1007473.9194014636</v>
          </cell>
        </row>
        <row r="21">
          <cell r="R21">
            <v>5197902.7487322856</v>
          </cell>
          <cell r="S21">
            <v>5352416.5161243426</v>
          </cell>
          <cell r="T21">
            <v>5446752.8883286938</v>
          </cell>
          <cell r="U21">
            <v>5691205.8671632772</v>
          </cell>
          <cell r="V21">
            <v>5356667.5725958981</v>
          </cell>
          <cell r="W21">
            <v>5153452.5001326241</v>
          </cell>
          <cell r="X21">
            <v>6022349.6258819886</v>
          </cell>
          <cell r="Y21">
            <v>5671750.4757322622</v>
          </cell>
          <cell r="Z21">
            <v>5798253.2279808205</v>
          </cell>
          <cell r="AA21">
            <v>5638875.6032328587</v>
          </cell>
          <cell r="AB21">
            <v>5330239.0775758559</v>
          </cell>
          <cell r="AC21">
            <v>5588182.8965191115</v>
          </cell>
        </row>
        <row r="22">
          <cell r="R22">
            <v>1435912.0814399286</v>
          </cell>
          <cell r="S22">
            <v>1447878.2397414506</v>
          </cell>
          <cell r="T22">
            <v>1447621.3016078749</v>
          </cell>
          <cell r="U22">
            <v>1601942.2537194185</v>
          </cell>
          <cell r="V22">
            <v>1407284.647601349</v>
          </cell>
          <cell r="W22">
            <v>1415086.7930010785</v>
          </cell>
          <cell r="X22">
            <v>1579268.9652734776</v>
          </cell>
          <cell r="Y22">
            <v>1563739.0941218007</v>
          </cell>
          <cell r="Z22">
            <v>1644878.6366058853</v>
          </cell>
          <cell r="AA22">
            <v>1552600.8930107167</v>
          </cell>
          <cell r="AB22">
            <v>1413740.0524225673</v>
          </cell>
          <cell r="AC22">
            <v>1535569.0414544558</v>
          </cell>
        </row>
        <row r="23">
          <cell r="R23">
            <v>7020247.5783158364</v>
          </cell>
          <cell r="S23">
            <v>7194232.619379526</v>
          </cell>
          <cell r="T23">
            <v>6980750.6028381251</v>
          </cell>
          <cell r="U23">
            <v>7120308.0083818054</v>
          </cell>
          <cell r="V23">
            <v>7017234.1459187511</v>
          </cell>
          <cell r="W23">
            <v>6883401.7649938902</v>
          </cell>
          <cell r="X23">
            <v>8163961.8997171484</v>
          </cell>
          <cell r="Y23">
            <v>7862897.4016537853</v>
          </cell>
          <cell r="Z23">
            <v>7828600.1118861064</v>
          </cell>
          <cell r="AA23">
            <v>7503967.4998832773</v>
          </cell>
          <cell r="AB23">
            <v>7228882.601322392</v>
          </cell>
          <cell r="AC23">
            <v>7715286.7657093611</v>
          </cell>
        </row>
        <row r="24">
          <cell r="R24">
            <v>1444850.3250747733</v>
          </cell>
          <cell r="S24">
            <v>1541586.0143235726</v>
          </cell>
          <cell r="T24">
            <v>1444040.0253907624</v>
          </cell>
          <cell r="U24">
            <v>1615542.7981397731</v>
          </cell>
          <cell r="V24">
            <v>1485292.9632766189</v>
          </cell>
          <cell r="W24">
            <v>1449133.3363726318</v>
          </cell>
          <cell r="X24">
            <v>1682291.2232171637</v>
          </cell>
          <cell r="Y24">
            <v>1728163.9423944869</v>
          </cell>
          <cell r="Z24">
            <v>1645093.5968820853</v>
          </cell>
          <cell r="AA24">
            <v>1600239.3445419287</v>
          </cell>
          <cell r="AB24">
            <v>1520533.3889475097</v>
          </cell>
          <cell r="AC24">
            <v>1548754.0414386969</v>
          </cell>
        </row>
        <row r="25">
          <cell r="R25">
            <v>11907976.141040098</v>
          </cell>
          <cell r="S25">
            <v>12360451.43811561</v>
          </cell>
          <cell r="T25">
            <v>12239014.460906776</v>
          </cell>
          <cell r="U25">
            <v>12845178.817290265</v>
          </cell>
          <cell r="V25">
            <v>12572574.361228323</v>
          </cell>
          <cell r="W25">
            <v>11899418.053891186</v>
          </cell>
          <cell r="X25">
            <v>13395113.480868654</v>
          </cell>
          <cell r="Y25">
            <v>12773710.954532284</v>
          </cell>
          <cell r="Z25">
            <v>13115368.972249607</v>
          </cell>
          <cell r="AA25">
            <v>12921532.417714478</v>
          </cell>
          <cell r="AB25">
            <v>12636383.806692908</v>
          </cell>
          <cell r="AC25">
            <v>13403087.095469844</v>
          </cell>
        </row>
        <row r="26">
          <cell r="R26">
            <v>1705045.3089473043</v>
          </cell>
          <cell r="S26">
            <v>1773967.0206853421</v>
          </cell>
          <cell r="T26">
            <v>1730035.1565092355</v>
          </cell>
          <cell r="U26">
            <v>1795828.0096599567</v>
          </cell>
          <cell r="V26">
            <v>1745429.8338368032</v>
          </cell>
          <cell r="W26">
            <v>1745297.7173748948</v>
          </cell>
          <cell r="X26">
            <v>2040291.7804601202</v>
          </cell>
          <cell r="Y26">
            <v>2059815.2103212457</v>
          </cell>
          <cell r="Z26">
            <v>1979065.840479786</v>
          </cell>
          <cell r="AA26">
            <v>1846958.921877577</v>
          </cell>
          <cell r="AB26">
            <v>1896472.3957969458</v>
          </cell>
          <cell r="AC26">
            <v>1831199.8040507864</v>
          </cell>
        </row>
        <row r="27">
          <cell r="R27">
            <v>787451.9596511625</v>
          </cell>
          <cell r="S27">
            <v>778256.39286296268</v>
          </cell>
          <cell r="T27">
            <v>816469.8777350235</v>
          </cell>
          <cell r="U27">
            <v>810584.44736312958</v>
          </cell>
          <cell r="V27">
            <v>778761.42612754344</v>
          </cell>
          <cell r="W27">
            <v>742128.15380748361</v>
          </cell>
          <cell r="X27">
            <v>869433.28674716887</v>
          </cell>
          <cell r="Y27">
            <v>856729.72810630372</v>
          </cell>
          <cell r="Z27">
            <v>852667.8735496524</v>
          </cell>
          <cell r="AA27">
            <v>843955.10221250658</v>
          </cell>
          <cell r="AB27">
            <v>796679.11438399297</v>
          </cell>
          <cell r="AC27">
            <v>855781.63745306747</v>
          </cell>
        </row>
        <row r="28">
          <cell r="R28">
            <v>1043005.8682870504</v>
          </cell>
          <cell r="S28">
            <v>1104668.5922305332</v>
          </cell>
          <cell r="T28">
            <v>1043329.0506121602</v>
          </cell>
          <cell r="U28">
            <v>1114234.6809546663</v>
          </cell>
          <cell r="V28">
            <v>1087702.6849051109</v>
          </cell>
          <cell r="W28">
            <v>1060276.3317727286</v>
          </cell>
          <cell r="X28">
            <v>1225532.7581760739</v>
          </cell>
          <cell r="Y28">
            <v>1289335.0375322332</v>
          </cell>
          <cell r="Z28">
            <v>1181560.1970031415</v>
          </cell>
          <cell r="AA28">
            <v>1129755.6235816304</v>
          </cell>
          <cell r="AB28">
            <v>1118090.4038829037</v>
          </cell>
          <cell r="AC28">
            <v>1103078.7710617683</v>
          </cell>
        </row>
        <row r="29">
          <cell r="R29">
            <v>5770330.8489002148</v>
          </cell>
          <cell r="S29">
            <v>5807172.7650505062</v>
          </cell>
          <cell r="T29">
            <v>5751709.2189511545</v>
          </cell>
          <cell r="U29">
            <v>6053398.9569532638</v>
          </cell>
          <cell r="V29">
            <v>5979566.9777811375</v>
          </cell>
          <cell r="W29">
            <v>5577900.6704144329</v>
          </cell>
          <cell r="X29">
            <v>6431449.8406873113</v>
          </cell>
          <cell r="Y29">
            <v>6303043.7128611356</v>
          </cell>
          <cell r="Z29">
            <v>6408955.6837907396</v>
          </cell>
          <cell r="AA29">
            <v>6158670.8740041181</v>
          </cell>
          <cell r="AB29">
            <v>5961749.732632339</v>
          </cell>
          <cell r="AC29">
            <v>6117517.7179736476</v>
          </cell>
        </row>
        <row r="30">
          <cell r="R30">
            <v>866662.21884864429</v>
          </cell>
          <cell r="S30">
            <v>909474.05058200343</v>
          </cell>
          <cell r="T30">
            <v>902032.55521766923</v>
          </cell>
          <cell r="U30">
            <v>955543.69515753025</v>
          </cell>
          <cell r="V30">
            <v>933579.38478553365</v>
          </cell>
          <cell r="W30">
            <v>920123.55604353989</v>
          </cell>
          <cell r="X30">
            <v>1014845.7522593823</v>
          </cell>
          <cell r="Y30">
            <v>1071164.3171846741</v>
          </cell>
          <cell r="Z30">
            <v>1008469.8136776981</v>
          </cell>
          <cell r="AA30">
            <v>946507.91824693396</v>
          </cell>
          <cell r="AB30">
            <v>905097.28623067832</v>
          </cell>
          <cell r="AC30">
            <v>935428.45176571235</v>
          </cell>
        </row>
        <row r="31">
          <cell r="R31">
            <v>1206902.7419721768</v>
          </cell>
          <cell r="S31">
            <v>1256326.8737874259</v>
          </cell>
          <cell r="T31">
            <v>1256988.546348369</v>
          </cell>
          <cell r="U31">
            <v>1350811.8043155083</v>
          </cell>
          <cell r="V31">
            <v>1327558.0057045212</v>
          </cell>
          <cell r="W31">
            <v>1275371.3842264665</v>
          </cell>
          <cell r="X31">
            <v>1499260.0155837873</v>
          </cell>
          <cell r="Y31">
            <v>1500602.1922939324</v>
          </cell>
          <cell r="Z31">
            <v>1406287.3294535542</v>
          </cell>
          <cell r="AA31">
            <v>1264047.9704872381</v>
          </cell>
          <cell r="AB31">
            <v>1277788.2067866477</v>
          </cell>
          <cell r="AC31">
            <v>1295972.929040371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">
          <cell r="R4">
            <v>7568573.3633533008</v>
          </cell>
          <cell r="S4">
            <v>8158050.0495497063</v>
          </cell>
          <cell r="T4">
            <v>9329216.3272618186</v>
          </cell>
          <cell r="U4">
            <v>7739132.7761225738</v>
          </cell>
          <cell r="V4">
            <v>8481670.0347248595</v>
          </cell>
          <cell r="W4">
            <v>9125243.3382468428</v>
          </cell>
          <cell r="X4">
            <v>8318071.5501359999</v>
          </cell>
          <cell r="Y4">
            <v>9182000.4941724371</v>
          </cell>
          <cell r="Z4">
            <v>8838004.3227701392</v>
          </cell>
          <cell r="AA4">
            <v>8456610.8845536541</v>
          </cell>
          <cell r="AB4">
            <v>9413825.9190885387</v>
          </cell>
          <cell r="AC4">
            <v>10654178.940020135</v>
          </cell>
        </row>
        <row r="5">
          <cell r="R5">
            <v>12801281.605516614</v>
          </cell>
          <cell r="S5">
            <v>13379559.179375073</v>
          </cell>
          <cell r="T5">
            <v>14348778.642989574</v>
          </cell>
          <cell r="U5">
            <v>12530443.007895416</v>
          </cell>
          <cell r="V5">
            <v>13442083.352078699</v>
          </cell>
          <cell r="W5">
            <v>15110362.033122556</v>
          </cell>
          <cell r="X5">
            <v>14030607.00124054</v>
          </cell>
          <cell r="Y5">
            <v>13566840.063096652</v>
          </cell>
          <cell r="Z5">
            <v>15331353.075303955</v>
          </cell>
          <cell r="AA5">
            <v>14324951.394254763</v>
          </cell>
          <cell r="AB5">
            <v>15633170.632734604</v>
          </cell>
          <cell r="AC5">
            <v>15076572.012391591</v>
          </cell>
        </row>
        <row r="6">
          <cell r="R6">
            <v>709717.02815308166</v>
          </cell>
          <cell r="S6">
            <v>625765.2847137287</v>
          </cell>
          <cell r="T6">
            <v>687576.8711427839</v>
          </cell>
          <cell r="U6">
            <v>589518.24880431639</v>
          </cell>
          <cell r="V6">
            <v>641028.85332783416</v>
          </cell>
          <cell r="W6">
            <v>672067.54338655714</v>
          </cell>
          <cell r="X6">
            <v>635964.42349188938</v>
          </cell>
          <cell r="Y6">
            <v>683369.43611870427</v>
          </cell>
          <cell r="Z6">
            <v>699071.53642202017</v>
          </cell>
          <cell r="AA6">
            <v>668712.56486822607</v>
          </cell>
          <cell r="AB6">
            <v>746759.47195109318</v>
          </cell>
          <cell r="AC6">
            <v>810998.73761976615</v>
          </cell>
        </row>
        <row r="7">
          <cell r="R7">
            <v>1405902.2107642514</v>
          </cell>
          <cell r="S7">
            <v>1454854.4601534212</v>
          </cell>
          <cell r="T7">
            <v>1570691.2669272947</v>
          </cell>
          <cell r="U7">
            <v>1383326.370965027</v>
          </cell>
          <cell r="V7">
            <v>1476828.7156267064</v>
          </cell>
          <cell r="W7">
            <v>1565946.6217715533</v>
          </cell>
          <cell r="X7">
            <v>1481176.6355143371</v>
          </cell>
          <cell r="Y7">
            <v>1538594.010135852</v>
          </cell>
          <cell r="Z7">
            <v>1618528.9432596653</v>
          </cell>
          <cell r="AA7">
            <v>1668238.7192988745</v>
          </cell>
          <cell r="AB7">
            <v>1880034.6943304227</v>
          </cell>
          <cell r="AC7">
            <v>1587677.3512525943</v>
          </cell>
        </row>
        <row r="8">
          <cell r="R8">
            <v>2446790.9215129134</v>
          </cell>
          <cell r="S8">
            <v>2269359.7019992946</v>
          </cell>
          <cell r="T8">
            <v>2471847.4345985376</v>
          </cell>
          <cell r="U8">
            <v>2421731.2265233984</v>
          </cell>
          <cell r="V8">
            <v>2305933.9851967124</v>
          </cell>
          <cell r="W8">
            <v>2410629.4364424059</v>
          </cell>
          <cell r="X8">
            <v>2319659.7515954203</v>
          </cell>
          <cell r="Y8">
            <v>2352346.7805605759</v>
          </cell>
          <cell r="Z8">
            <v>2461374.5866969316</v>
          </cell>
          <cell r="AA8">
            <v>2402704.8427329739</v>
          </cell>
          <cell r="AB8">
            <v>2643307.7297904775</v>
          </cell>
          <cell r="AC8">
            <v>2861793.6023503528</v>
          </cell>
        </row>
        <row r="9">
          <cell r="R9">
            <v>1031345.621291763</v>
          </cell>
          <cell r="S9">
            <v>1075520.2029853892</v>
          </cell>
          <cell r="T9">
            <v>1088518.3709491731</v>
          </cell>
          <cell r="U9">
            <v>1033541.3912122329</v>
          </cell>
          <cell r="V9">
            <v>1087850.4286201538</v>
          </cell>
          <cell r="W9">
            <v>1141547.1165845536</v>
          </cell>
          <cell r="X9">
            <v>1075535.1016402121</v>
          </cell>
          <cell r="Y9">
            <v>1095251.651052796</v>
          </cell>
          <cell r="Z9">
            <v>1136373.5692190207</v>
          </cell>
          <cell r="AA9">
            <v>1098096.0490621463</v>
          </cell>
          <cell r="AB9">
            <v>1134826.1152451809</v>
          </cell>
          <cell r="AC9">
            <v>1203544.3821373773</v>
          </cell>
        </row>
        <row r="10">
          <cell r="R10">
            <v>898441.78804340679</v>
          </cell>
          <cell r="S10">
            <v>885508.30139637017</v>
          </cell>
          <cell r="T10">
            <v>929234.20725697989</v>
          </cell>
          <cell r="U10">
            <v>879331.5930752916</v>
          </cell>
          <cell r="V10">
            <v>918798.21865925263</v>
          </cell>
          <cell r="W10">
            <v>911473.6329028242</v>
          </cell>
          <cell r="X10">
            <v>989393.03515679215</v>
          </cell>
          <cell r="Y10">
            <v>989457.4329937225</v>
          </cell>
          <cell r="Z10">
            <v>1163823.338684072</v>
          </cell>
          <cell r="AA10">
            <v>877933.7626395158</v>
          </cell>
          <cell r="AB10">
            <v>860804.96204410261</v>
          </cell>
          <cell r="AC10">
            <v>1024269.7271476688</v>
          </cell>
        </row>
        <row r="11">
          <cell r="R11">
            <v>1031244.9875441007</v>
          </cell>
          <cell r="S11">
            <v>997785.83788751182</v>
          </cell>
          <cell r="T11">
            <v>1062007.766708723</v>
          </cell>
          <cell r="U11">
            <v>942270.34713847528</v>
          </cell>
          <cell r="V11">
            <v>936601.83115074679</v>
          </cell>
          <cell r="W11">
            <v>1012596.7155825014</v>
          </cell>
          <cell r="X11">
            <v>1051463.8080148394</v>
          </cell>
          <cell r="Y11">
            <v>1025568.5991474806</v>
          </cell>
          <cell r="Z11">
            <v>1054300.8163618471</v>
          </cell>
          <cell r="AA11">
            <v>1060709.9845459913</v>
          </cell>
          <cell r="AB11">
            <v>1319876.6946936026</v>
          </cell>
          <cell r="AC11">
            <v>1520462.6112241792</v>
          </cell>
        </row>
        <row r="12">
          <cell r="R12">
            <v>869177.05429754732</v>
          </cell>
          <cell r="S12">
            <v>841643.56513396476</v>
          </cell>
          <cell r="T12">
            <v>929452.12756023242</v>
          </cell>
          <cell r="U12">
            <v>811775.45576916612</v>
          </cell>
          <cell r="V12">
            <v>809180.04416004568</v>
          </cell>
          <cell r="W12">
            <v>872201.87421497155</v>
          </cell>
          <cell r="X12">
            <v>869827.46120626538</v>
          </cell>
          <cell r="Y12">
            <v>925861.7645295359</v>
          </cell>
          <cell r="Z12">
            <v>921614.68894092937</v>
          </cell>
          <cell r="AA12">
            <v>882260.65220779763</v>
          </cell>
          <cell r="AB12">
            <v>892959.30315427016</v>
          </cell>
          <cell r="AC12">
            <v>1222946.008825273</v>
          </cell>
        </row>
        <row r="13">
          <cell r="R13">
            <v>2097815.6538753007</v>
          </cell>
          <cell r="S13">
            <v>2207154.8632251015</v>
          </cell>
          <cell r="T13">
            <v>2226175.1106512342</v>
          </cell>
          <cell r="U13">
            <v>2007838.1915442534</v>
          </cell>
          <cell r="V13">
            <v>2267289.2593822037</v>
          </cell>
          <cell r="W13">
            <v>2312178.8090461618</v>
          </cell>
          <cell r="X13">
            <v>2257783.2917778483</v>
          </cell>
          <cell r="Y13">
            <v>2944426.9271350983</v>
          </cell>
          <cell r="Z13">
            <v>2143321.9892513203</v>
          </cell>
          <cell r="AA13">
            <v>2260584.0192889869</v>
          </cell>
          <cell r="AB13">
            <v>2385766.08215091</v>
          </cell>
          <cell r="AC13">
            <v>2808985.8026715834</v>
          </cell>
        </row>
        <row r="14">
          <cell r="R14">
            <v>380424.31535117788</v>
          </cell>
          <cell r="S14">
            <v>442499.59426111303</v>
          </cell>
          <cell r="T14">
            <v>461076.53293293319</v>
          </cell>
          <cell r="U14">
            <v>385455.63147888822</v>
          </cell>
          <cell r="V14">
            <v>406340.69240365119</v>
          </cell>
          <cell r="W14">
            <v>464158.52381942503</v>
          </cell>
          <cell r="X14">
            <v>473122.31369611504</v>
          </cell>
          <cell r="Y14">
            <v>433821.4579580063</v>
          </cell>
          <cell r="Z14">
            <v>433169.8410636413</v>
          </cell>
          <cell r="AA14">
            <v>432340.8143230952</v>
          </cell>
          <cell r="AB14">
            <v>428407.7627034997</v>
          </cell>
          <cell r="AC14">
            <v>477142.52000845352</v>
          </cell>
        </row>
        <row r="15">
          <cell r="R15">
            <v>4295089.0394719318</v>
          </cell>
          <cell r="S15">
            <v>4982757.9503510017</v>
          </cell>
          <cell r="T15">
            <v>4368374.4893635605</v>
          </cell>
          <cell r="U15">
            <v>3915271.3711025263</v>
          </cell>
          <cell r="V15">
            <v>3766632.3753030533</v>
          </cell>
          <cell r="W15">
            <v>5018628.0453585377</v>
          </cell>
          <cell r="X15">
            <v>4335119.4019299662</v>
          </cell>
          <cell r="Y15">
            <v>4186617.1900340798</v>
          </cell>
          <cell r="Z15">
            <v>4649102.7942563342</v>
          </cell>
          <cell r="AA15">
            <v>4336538.7526513804</v>
          </cell>
          <cell r="AB15">
            <v>4452132.3460122636</v>
          </cell>
          <cell r="AC15">
            <v>5098226.2441653572</v>
          </cell>
        </row>
        <row r="16">
          <cell r="R16">
            <v>1142193.8132374496</v>
          </cell>
          <cell r="S16">
            <v>1303767.2057782921</v>
          </cell>
          <cell r="T16">
            <v>1181944.8232929786</v>
          </cell>
          <cell r="U16">
            <v>963860.4599951182</v>
          </cell>
          <cell r="V16">
            <v>1041794.1000308376</v>
          </cell>
          <cell r="W16">
            <v>1324683.5965807247</v>
          </cell>
          <cell r="X16">
            <v>953941.43084827822</v>
          </cell>
          <cell r="Y16">
            <v>1153392.8603683731</v>
          </cell>
          <cell r="Z16">
            <v>1235286.373641344</v>
          </cell>
          <cell r="AA16">
            <v>1113761.0948101513</v>
          </cell>
          <cell r="AB16">
            <v>1155737.6896649455</v>
          </cell>
          <cell r="AC16">
            <v>1658866.5517515063</v>
          </cell>
        </row>
        <row r="17">
          <cell r="R17">
            <v>1071281.8031251759</v>
          </cell>
          <cell r="S17">
            <v>1365931.2477753793</v>
          </cell>
          <cell r="T17">
            <v>1197596.1434271676</v>
          </cell>
          <cell r="U17">
            <v>1192811.0443369052</v>
          </cell>
          <cell r="V17">
            <v>1085943.656798027</v>
          </cell>
          <cell r="W17">
            <v>1178148.2475684886</v>
          </cell>
          <cell r="X17">
            <v>1156430.9315135132</v>
          </cell>
          <cell r="Y17">
            <v>1214406.2479752756</v>
          </cell>
          <cell r="Z17">
            <v>1471659.1979915383</v>
          </cell>
          <cell r="AA17">
            <v>1274740.6961795052</v>
          </cell>
          <cell r="AB17">
            <v>1150158.6982520421</v>
          </cell>
          <cell r="AC17">
            <v>1357522.0850569825</v>
          </cell>
        </row>
        <row r="18">
          <cell r="R18">
            <v>1650371.821648936</v>
          </cell>
          <cell r="S18">
            <v>1577387.3933184545</v>
          </cell>
          <cell r="T18">
            <v>1707444.9958280369</v>
          </cell>
          <cell r="U18">
            <v>1917452.8952906544</v>
          </cell>
          <cell r="V18">
            <v>1655650.8441634232</v>
          </cell>
          <cell r="W18">
            <v>1844503.8090645906</v>
          </cell>
          <cell r="X18">
            <v>1706934.8424248921</v>
          </cell>
          <cell r="Y18">
            <v>1751787.8438374596</v>
          </cell>
          <cell r="Z18">
            <v>1882153.6637656391</v>
          </cell>
          <cell r="AA18">
            <v>1815567.085478347</v>
          </cell>
          <cell r="AB18">
            <v>1855929.7624447863</v>
          </cell>
          <cell r="AC18">
            <v>2442575.0427347817</v>
          </cell>
        </row>
        <row r="19">
          <cell r="R19">
            <v>897323.18802430225</v>
          </cell>
          <cell r="S19">
            <v>927021.89284150198</v>
          </cell>
          <cell r="T19">
            <v>977461.33634554408</v>
          </cell>
          <cell r="U19">
            <v>881375.35679115111</v>
          </cell>
          <cell r="V19">
            <v>913097.1121457211</v>
          </cell>
          <cell r="W19">
            <v>960034.68985110254</v>
          </cell>
          <cell r="X19">
            <v>1119057.9392374344</v>
          </cell>
          <cell r="Y19">
            <v>928695.38267704868</v>
          </cell>
          <cell r="Z19">
            <v>1049808.0777377575</v>
          </cell>
          <cell r="AA19">
            <v>990026.63314191927</v>
          </cell>
          <cell r="AB19">
            <v>961870.86720393458</v>
          </cell>
          <cell r="AC19">
            <v>1059577.5240025846</v>
          </cell>
        </row>
        <row r="20">
          <cell r="R20">
            <v>736628.61468379223</v>
          </cell>
          <cell r="S20">
            <v>682461.46359835786</v>
          </cell>
          <cell r="T20">
            <v>727612.00389789185</v>
          </cell>
          <cell r="U20">
            <v>680806.25938467286</v>
          </cell>
          <cell r="V20">
            <v>715246.82208740001</v>
          </cell>
          <cell r="W20">
            <v>1071405.5160838235</v>
          </cell>
          <cell r="X20">
            <v>747199.11983153329</v>
          </cell>
          <cell r="Y20">
            <v>724004.32128417213</v>
          </cell>
          <cell r="Z20">
            <v>722290.13907266129</v>
          </cell>
          <cell r="AA20">
            <v>806251.19454146503</v>
          </cell>
          <cell r="AB20">
            <v>962780.30170364422</v>
          </cell>
          <cell r="AC20">
            <v>854484.24383058434</v>
          </cell>
        </row>
        <row r="21">
          <cell r="R21">
            <v>1869310.7888384725</v>
          </cell>
          <cell r="S21">
            <v>1876289.9106819518</v>
          </cell>
          <cell r="T21">
            <v>1969465.5071751794</v>
          </cell>
          <cell r="U21">
            <v>1898435.5578121494</v>
          </cell>
          <cell r="V21">
            <v>1793177.820677975</v>
          </cell>
          <cell r="W21">
            <v>1971345.0727095683</v>
          </cell>
          <cell r="X21">
            <v>1900297.9686021465</v>
          </cell>
          <cell r="Y21">
            <v>1977480.8146614882</v>
          </cell>
          <cell r="Z21">
            <v>2021452.5692396224</v>
          </cell>
          <cell r="AA21">
            <v>2105307.2807234037</v>
          </cell>
          <cell r="AB21">
            <v>2212602.3837285708</v>
          </cell>
          <cell r="AC21">
            <v>2184264.3251494728</v>
          </cell>
        </row>
        <row r="22">
          <cell r="R22">
            <v>791669.26751166512</v>
          </cell>
          <cell r="S22">
            <v>840314.49530310277</v>
          </cell>
          <cell r="T22">
            <v>847527.85134173138</v>
          </cell>
          <cell r="U22">
            <v>809721.1701944872</v>
          </cell>
          <cell r="V22">
            <v>809876.81599988556</v>
          </cell>
          <cell r="W22">
            <v>875986.84487966972</v>
          </cell>
          <cell r="X22">
            <v>788105.35399811866</v>
          </cell>
          <cell r="Y22">
            <v>895097.91512717935</v>
          </cell>
          <cell r="Z22">
            <v>923368.77869815449</v>
          </cell>
          <cell r="AA22">
            <v>904695.86289474333</v>
          </cell>
          <cell r="AB22">
            <v>1022438.3213711695</v>
          </cell>
          <cell r="AC22">
            <v>974667.32268009183</v>
          </cell>
        </row>
        <row r="23">
          <cell r="R23">
            <v>3030605.9961256632</v>
          </cell>
          <cell r="S23">
            <v>2505748.4835853456</v>
          </cell>
          <cell r="T23">
            <v>2683753.4572525299</v>
          </cell>
          <cell r="U23">
            <v>2556622.0818916983</v>
          </cell>
          <cell r="V23">
            <v>2630976.466026553</v>
          </cell>
          <cell r="W23">
            <v>2833814.284988042</v>
          </cell>
          <cell r="X23">
            <v>2404550.7660727412</v>
          </cell>
          <cell r="Y23">
            <v>2841201.3511018683</v>
          </cell>
          <cell r="Z23">
            <v>2791050.1469150218</v>
          </cell>
          <cell r="AA23">
            <v>2968949.4418230923</v>
          </cell>
          <cell r="AB23">
            <v>3390237.5738822394</v>
          </cell>
          <cell r="AC23">
            <v>4323039.9503351981</v>
          </cell>
        </row>
        <row r="24">
          <cell r="R24">
            <v>777130.50508157362</v>
          </cell>
          <cell r="S24">
            <v>746767.84241885145</v>
          </cell>
          <cell r="T24">
            <v>843128.81073716108</v>
          </cell>
          <cell r="U24">
            <v>769857.67977486178</v>
          </cell>
          <cell r="V24">
            <v>823198.79870397912</v>
          </cell>
          <cell r="W24">
            <v>874290.6227221759</v>
          </cell>
          <cell r="X24">
            <v>836474.77875713806</v>
          </cell>
          <cell r="Y24">
            <v>987090.70491676463</v>
          </cell>
          <cell r="Z24">
            <v>853615.84407721506</v>
          </cell>
          <cell r="AA24">
            <v>903921.35599842062</v>
          </cell>
          <cell r="AB24">
            <v>906148.20560385706</v>
          </cell>
          <cell r="AC24">
            <v>1167344.8512080009</v>
          </cell>
        </row>
        <row r="25">
          <cell r="R25">
            <v>2815986.3533045938</v>
          </cell>
          <cell r="S25">
            <v>2948989.3986409693</v>
          </cell>
          <cell r="T25">
            <v>3187854.7050044276</v>
          </cell>
          <cell r="U25">
            <v>3225903.8540596142</v>
          </cell>
          <cell r="V25">
            <v>2331418.1469237702</v>
          </cell>
          <cell r="W25">
            <v>2931907.6643499192</v>
          </cell>
          <cell r="X25">
            <v>2823112.9831801439</v>
          </cell>
          <cell r="Y25">
            <v>3193733.3634347031</v>
          </cell>
          <cell r="Z25">
            <v>3368123.5372838001</v>
          </cell>
          <cell r="AA25">
            <v>3125794.600882716</v>
          </cell>
          <cell r="AB25">
            <v>3223467.1699013775</v>
          </cell>
          <cell r="AC25">
            <v>3556618.2230339637</v>
          </cell>
        </row>
        <row r="26">
          <cell r="R26">
            <v>955566.59705254273</v>
          </cell>
          <cell r="S26">
            <v>986599.39470456517</v>
          </cell>
          <cell r="T26">
            <v>1322156.1951599026</v>
          </cell>
          <cell r="U26">
            <v>994833.42353028408</v>
          </cell>
          <cell r="V26">
            <v>994976.02557875996</v>
          </cell>
          <cell r="W26">
            <v>1038023.4770097072</v>
          </cell>
          <cell r="X26">
            <v>1045115.6816353896</v>
          </cell>
          <cell r="Y26">
            <v>1025630.0109637465</v>
          </cell>
          <cell r="Z26">
            <v>1047870.461960974</v>
          </cell>
          <cell r="AA26">
            <v>917395.36392527481</v>
          </cell>
          <cell r="AB26">
            <v>1084140.6433239442</v>
          </cell>
          <cell r="AC26">
            <v>1095802.7251549081</v>
          </cell>
        </row>
        <row r="27">
          <cell r="R27">
            <v>490124.83982052637</v>
          </cell>
          <cell r="S27">
            <v>534453.37398042553</v>
          </cell>
          <cell r="T27">
            <v>564094.81829111895</v>
          </cell>
          <cell r="U27">
            <v>519021.94891992316</v>
          </cell>
          <cell r="V27">
            <v>534134.70881539397</v>
          </cell>
          <cell r="W27">
            <v>548351.97668138694</v>
          </cell>
          <cell r="X27">
            <v>542378.58344789851</v>
          </cell>
          <cell r="Y27">
            <v>697751.35672326724</v>
          </cell>
          <cell r="Z27">
            <v>576080.76624782756</v>
          </cell>
          <cell r="AA27">
            <v>625378.21600409329</v>
          </cell>
          <cell r="AB27">
            <v>558442.29571235378</v>
          </cell>
          <cell r="AC27">
            <v>648157.11535578489</v>
          </cell>
        </row>
        <row r="28">
          <cell r="R28">
            <v>746637.96845548938</v>
          </cell>
          <cell r="S28">
            <v>754913.02642785374</v>
          </cell>
          <cell r="T28">
            <v>836458.22207968682</v>
          </cell>
          <cell r="U28">
            <v>763623.19290082459</v>
          </cell>
          <cell r="V28">
            <v>829339.04320781771</v>
          </cell>
          <cell r="W28">
            <v>827712.23275187518</v>
          </cell>
          <cell r="X28">
            <v>800848.02222385455</v>
          </cell>
          <cell r="Y28">
            <v>855603.2683872846</v>
          </cell>
          <cell r="Z28">
            <v>824640.61014241166</v>
          </cell>
          <cell r="AA28">
            <v>843777.09751409467</v>
          </cell>
          <cell r="AB28">
            <v>841519.68085348012</v>
          </cell>
          <cell r="AC28">
            <v>898907.63505532709</v>
          </cell>
        </row>
        <row r="29">
          <cell r="R29">
            <v>1954713.2666259683</v>
          </cell>
          <cell r="S29">
            <v>2055980.088566381</v>
          </cell>
          <cell r="T29">
            <v>2064159.4139937796</v>
          </cell>
          <cell r="U29">
            <v>1971710.8821132074</v>
          </cell>
          <cell r="V29">
            <v>2009097.9481209014</v>
          </cell>
          <cell r="W29">
            <v>2095090.6989613995</v>
          </cell>
          <cell r="X29">
            <v>1992517.597416355</v>
          </cell>
          <cell r="Y29">
            <v>2222174.9441261473</v>
          </cell>
          <cell r="Z29">
            <v>2611334.4340712228</v>
          </cell>
          <cell r="AA29">
            <v>2220763.5074940575</v>
          </cell>
          <cell r="AB29">
            <v>2262384.5907949889</v>
          </cell>
          <cell r="AC29">
            <v>3022722.6277155899</v>
          </cell>
        </row>
        <row r="30">
          <cell r="R30">
            <v>548216.74611346901</v>
          </cell>
          <cell r="S30">
            <v>534984.57106640737</v>
          </cell>
          <cell r="T30">
            <v>586462.03484652401</v>
          </cell>
          <cell r="U30">
            <v>505912.72548704594</v>
          </cell>
          <cell r="V30">
            <v>565448.65226181189</v>
          </cell>
          <cell r="W30">
            <v>582364.4273395713</v>
          </cell>
          <cell r="X30">
            <v>579819.7473097624</v>
          </cell>
          <cell r="Y30">
            <v>605646.12658241263</v>
          </cell>
          <cell r="Z30">
            <v>575921.71060617093</v>
          </cell>
          <cell r="AA30">
            <v>713115.86798403074</v>
          </cell>
          <cell r="AB30">
            <v>564018.13686528918</v>
          </cell>
          <cell r="AC30">
            <v>743809.25353750342</v>
          </cell>
        </row>
        <row r="31">
          <cell r="R31">
            <v>734295.64668560529</v>
          </cell>
          <cell r="S31">
            <v>731101.89089904854</v>
          </cell>
          <cell r="T31">
            <v>833344.77479950024</v>
          </cell>
          <cell r="U31">
            <v>990677.79998429271</v>
          </cell>
          <cell r="V31">
            <v>744679.60237778246</v>
          </cell>
          <cell r="W31">
            <v>819968.79732354358</v>
          </cell>
          <cell r="X31">
            <v>764184.80593452754</v>
          </cell>
          <cell r="Y31">
            <v>785210.64428528002</v>
          </cell>
          <cell r="Z31">
            <v>750673.55150452408</v>
          </cell>
          <cell r="AA31">
            <v>825758.65300545527</v>
          </cell>
          <cell r="AB31">
            <v>844335.51001408754</v>
          </cell>
          <cell r="AC31">
            <v>837078.32318635366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ข้อตกลง 2565"/>
      <sheetName val="ผู้ใช้น้ำเพิ่มปกติ-cal"/>
      <sheetName val="ผู้ใช้น้ำโครงการขยายเขต"/>
      <sheetName val="ผู้ใช้น้ำลด"/>
      <sheetName val="น้ำจ่าย"/>
      <sheetName val="น้ำจำหน่าย"/>
      <sheetName val="น้ำจ่ายฟรี+BF"/>
      <sheetName val="น้ำผลิต"/>
      <sheetName val="ปริมาณน้ำสูญเสีย"/>
      <sheetName val="อัตราการใช้น้ำรายเดือน"/>
      <sheetName val="อัตราการใช้น้ำสะสม"/>
      <sheetName val="ผู้ใช้น้ำเพิ่มปกติ-กศผ."/>
      <sheetName val="ผู้ใช้น้ำเพิ่มปกติ-ไม่รวมขยาย"/>
      <sheetName val="น้ำผลิตจ่าย-กศผ"/>
      <sheetName val="น้ำจำหน่าย-กศผ"/>
      <sheetName val="น้ำจ่ายฟรี-กศผ."/>
      <sheetName val="ปริมาณน้ำสูญเสีย-กศผ"/>
      <sheetName val="อัตราการใช้น้ำรายเดือน-กศผ"/>
      <sheetName val="อัตราการใช้น้ำสะสม-กศผ"/>
      <sheetName val="รายได้ค่าจำหน่ายน้ำ"/>
      <sheetName val="รายได้ค่าบริการ"/>
      <sheetName val="รายได้ค่าบริการอื่น"/>
      <sheetName val="รายได้ค่าติดตั้ง"/>
      <sheetName val="รายได้"/>
      <sheetName val="รายได้-กศผ."/>
      <sheetName val="รายได้ค่าน้ำ-กศผ."/>
      <sheetName val="ต้นทุนค่าติดตั้ง"/>
      <sheetName val="เงินเดือนพนักงาน"/>
      <sheetName val="ค่าจ้างชั่วคราว"/>
      <sheetName val="ค่าตอบแทน"/>
      <sheetName val="ค่าวัสดุการผลิต"/>
      <sheetName val="ค่าน้ำดิบ"/>
      <sheetName val="วัสดุดำเนินการซ่อมบำรุง"/>
      <sheetName val="ค่าซ่อมแซมระบบประปา"/>
      <sheetName val="ค่าน้ำมัน"/>
      <sheetName val="ค่าวัสดุสำนักงาน"/>
      <sheetName val="ค่าจ้างและบริการ"/>
      <sheetName val="ค่าจ้างเหมาอ่านมาตร"/>
      <sheetName val="ค่าวัสดุดำเนินการอื่นๆ"/>
      <sheetName val="ไฟฟ้า"/>
      <sheetName val="ไฟฟ้าผลิต"/>
      <sheetName val="ไฟฟ้าจำหน่าย"/>
      <sheetName val="ไฟฟ้าสำนักงาน"/>
      <sheetName val="ค่าติดตั้งสาธารณูปโภค"/>
      <sheetName val="ค่าธรรมเนียมธนาคาร"/>
      <sheetName val="หนี้สงสัยจะสูญ"/>
      <sheetName val="ค่าน้ำโอน"/>
      <sheetName val="ค่าใช้จ่ายดำเนินงาน"/>
      <sheetName val="ค่าใช้จ่าย-กศผ."/>
      <sheetName val="เงินเดือน-กศผ."/>
      <sheetName val="EBIDA-กศผ."/>
      <sheetName val="EBITDA65"/>
      <sheetName val="ค่าใช้จ่ายที่ไม่เกี่ยวดำเนินงาน"/>
      <sheetName val="รายได้ไม่เกี่ยวดำเนินงาน"/>
      <sheetName val="ค่าเสื่อมราคา"/>
      <sheetName val="Goal1M"/>
      <sheetName val="Goal2M"/>
      <sheetName val="Goal3M"/>
      <sheetName val="Goal4M"/>
      <sheetName val="Goal5M"/>
      <sheetName val="Goal6M"/>
      <sheetName val="Goal7M"/>
      <sheetName val="Goal8M"/>
      <sheetName val="Goal9M"/>
      <sheetName val="Goal10M"/>
      <sheetName val="Goal11M"/>
      <sheetName val="Goal12M"/>
      <sheetName val="ค่าใช้จ่ายบุคคล"/>
      <sheetName val="มูลค่าน้ำโอน"/>
      <sheetName val="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C5">
            <v>456.83437731528267</v>
          </cell>
          <cell r="D5">
            <v>419.10392671920266</v>
          </cell>
          <cell r="E5">
            <v>407.63682898902141</v>
          </cell>
          <cell r="F5">
            <v>469.78110055903556</v>
          </cell>
          <cell r="G5">
            <v>499.00370445207795</v>
          </cell>
          <cell r="H5">
            <v>518.97864888529682</v>
          </cell>
          <cell r="I5">
            <v>378.04431871758618</v>
          </cell>
          <cell r="J5">
            <v>446.84690509867323</v>
          </cell>
          <cell r="K5">
            <v>482.72782380278852</v>
          </cell>
          <cell r="L5">
            <v>512.32033407422387</v>
          </cell>
          <cell r="M5">
            <v>430.94093082777675</v>
          </cell>
          <cell r="N5">
            <v>469.78110055903556</v>
          </cell>
        </row>
        <row r="6">
          <cell r="C6">
            <v>2.7005870841487276</v>
          </cell>
          <cell r="D6">
            <v>2.7005870841487276</v>
          </cell>
          <cell r="E6">
            <v>6.3013698630136972</v>
          </cell>
          <cell r="F6">
            <v>3.8258317025440305</v>
          </cell>
          <cell r="G6">
            <v>16.653620352250485</v>
          </cell>
          <cell r="H6">
            <v>25.430528375733847</v>
          </cell>
          <cell r="I6">
            <v>15.753424657534243</v>
          </cell>
          <cell r="J6">
            <v>18.904109589041092</v>
          </cell>
          <cell r="K6">
            <v>6.3013698630136972</v>
          </cell>
          <cell r="L6">
            <v>6.3013698630136972</v>
          </cell>
          <cell r="M6">
            <v>4.5009784735812124</v>
          </cell>
          <cell r="N6">
            <v>5.6262230919765157</v>
          </cell>
        </row>
        <row r="7">
          <cell r="C7">
            <v>118.20734045466995</v>
          </cell>
          <cell r="D7">
            <v>100.66420158860586</v>
          </cell>
          <cell r="E7">
            <v>114.0304026294166</v>
          </cell>
          <cell r="F7">
            <v>147.44590523144345</v>
          </cell>
          <cell r="G7">
            <v>137.42125445083539</v>
          </cell>
          <cell r="H7">
            <v>151.20514927417148</v>
          </cell>
          <cell r="I7">
            <v>110.6888523692139</v>
          </cell>
          <cell r="J7">
            <v>131.15584771295536</v>
          </cell>
          <cell r="K7">
            <v>111.10654615173927</v>
          </cell>
          <cell r="L7">
            <v>123.21966584497399</v>
          </cell>
          <cell r="M7">
            <v>152.45823062174748</v>
          </cell>
          <cell r="N7">
            <v>127.39660367022734</v>
          </cell>
        </row>
        <row r="8">
          <cell r="C8">
            <v>105.05494505494507</v>
          </cell>
          <cell r="D8">
            <v>112.08791208791209</v>
          </cell>
          <cell r="E8">
            <v>93.186813186813183</v>
          </cell>
          <cell r="F8">
            <v>86.153846153846146</v>
          </cell>
          <cell r="G8">
            <v>90.549450549450555</v>
          </cell>
          <cell r="H8">
            <v>102.41758241758242</v>
          </cell>
          <cell r="I8">
            <v>117.36263736263736</v>
          </cell>
          <cell r="J8">
            <v>76.483516483516482</v>
          </cell>
          <cell r="K8">
            <v>102.85714285714286</v>
          </cell>
          <cell r="L8">
            <v>103.2967032967033</v>
          </cell>
          <cell r="M8">
            <v>78.681318681318686</v>
          </cell>
          <cell r="N8">
            <v>131.86813186813185</v>
          </cell>
        </row>
        <row r="9">
          <cell r="C9">
            <v>13.912000000000003</v>
          </cell>
          <cell r="D9">
            <v>25.944000000000003</v>
          </cell>
          <cell r="E9">
            <v>13.912000000000003</v>
          </cell>
          <cell r="F9">
            <v>19.552</v>
          </cell>
          <cell r="G9">
            <v>15.416000000000002</v>
          </cell>
          <cell r="H9">
            <v>21.432000000000002</v>
          </cell>
          <cell r="I9">
            <v>24.816000000000003</v>
          </cell>
          <cell r="J9">
            <v>24.064</v>
          </cell>
          <cell r="K9">
            <v>22.184000000000001</v>
          </cell>
          <cell r="L9">
            <v>24.816000000000003</v>
          </cell>
          <cell r="M9">
            <v>13.536000000000001</v>
          </cell>
          <cell r="N9">
            <v>15.416000000000002</v>
          </cell>
        </row>
        <row r="10">
          <cell r="C10">
            <v>21.96524064171123</v>
          </cell>
          <cell r="D10">
            <v>13.108288770053477</v>
          </cell>
          <cell r="E10">
            <v>13.816844919786096</v>
          </cell>
          <cell r="F10">
            <v>20.548128342245988</v>
          </cell>
          <cell r="G10">
            <v>20.19385026737968</v>
          </cell>
          <cell r="H10">
            <v>29.050802139037433</v>
          </cell>
          <cell r="I10">
            <v>24.445187165775401</v>
          </cell>
          <cell r="J10">
            <v>44.639037433155082</v>
          </cell>
          <cell r="K10">
            <v>22.673796791443849</v>
          </cell>
          <cell r="L10">
            <v>20.19385026737968</v>
          </cell>
          <cell r="M10">
            <v>17.005347593582886</v>
          </cell>
          <cell r="N10">
            <v>17.359625668449198</v>
          </cell>
        </row>
        <row r="11">
          <cell r="C11">
            <v>21.390568319226119</v>
          </cell>
          <cell r="D11">
            <v>21.759371221281743</v>
          </cell>
          <cell r="E11">
            <v>15.489721886336152</v>
          </cell>
          <cell r="F11">
            <v>28.39782345828295</v>
          </cell>
          <cell r="G11">
            <v>18.07134220072551</v>
          </cell>
          <cell r="H11">
            <v>49.788391777509069</v>
          </cell>
          <cell r="I11">
            <v>18.07134220072551</v>
          </cell>
          <cell r="J11">
            <v>23.972188633615477</v>
          </cell>
          <cell r="K11">
            <v>38.72430471584039</v>
          </cell>
          <cell r="L11">
            <v>31.348246674727932</v>
          </cell>
          <cell r="M11">
            <v>16.2273276904474</v>
          </cell>
          <cell r="N11">
            <v>21.759371221281743</v>
          </cell>
        </row>
        <row r="12">
          <cell r="C12">
            <v>33.775372124492556</v>
          </cell>
          <cell r="D12">
            <v>15.832205683355886</v>
          </cell>
          <cell r="E12">
            <v>12.313937753721245</v>
          </cell>
          <cell r="F12">
            <v>21.461434370771311</v>
          </cell>
          <cell r="G12">
            <v>13.017591339648172</v>
          </cell>
          <cell r="H12">
            <v>20.757780784844382</v>
          </cell>
          <cell r="I12">
            <v>24.276048714479025</v>
          </cell>
          <cell r="J12">
            <v>26.73883626522327</v>
          </cell>
          <cell r="K12">
            <v>33.071718538565626</v>
          </cell>
          <cell r="L12">
            <v>20.757780784844382</v>
          </cell>
          <cell r="M12">
            <v>13.369418132611635</v>
          </cell>
          <cell r="N12">
            <v>24.627875507442489</v>
          </cell>
        </row>
        <row r="13">
          <cell r="C13">
            <v>50.470936490850377</v>
          </cell>
          <cell r="D13">
            <v>59.647470398277719</v>
          </cell>
          <cell r="E13">
            <v>64.235737351991389</v>
          </cell>
          <cell r="F13">
            <v>56.727664155005385</v>
          </cell>
          <cell r="G13">
            <v>47.551130247578037</v>
          </cell>
          <cell r="H13">
            <v>75.914962325080722</v>
          </cell>
          <cell r="I13">
            <v>56.310548977395051</v>
          </cell>
          <cell r="J13">
            <v>108.8670613562971</v>
          </cell>
          <cell r="K13">
            <v>77.166307857911718</v>
          </cell>
          <cell r="L13">
            <v>49.636706135629709</v>
          </cell>
          <cell r="M13">
            <v>60.064585575888053</v>
          </cell>
          <cell r="N13">
            <v>68.406889128094718</v>
          </cell>
        </row>
        <row r="14">
          <cell r="C14">
            <v>6.6528925619834709</v>
          </cell>
          <cell r="D14">
            <v>2.3760330578512399</v>
          </cell>
          <cell r="E14">
            <v>6.6528925619834709</v>
          </cell>
          <cell r="F14">
            <v>5.2272727272727266</v>
          </cell>
          <cell r="G14">
            <v>18.057851239669418</v>
          </cell>
          <cell r="H14">
            <v>13.305785123966942</v>
          </cell>
          <cell r="I14">
            <v>16.15702479338843</v>
          </cell>
          <cell r="J14">
            <v>6.6528925619834709</v>
          </cell>
          <cell r="K14">
            <v>23.285123966942145</v>
          </cell>
          <cell r="L14">
            <v>8.0785123966942152</v>
          </cell>
          <cell r="M14">
            <v>2.8512396694214872</v>
          </cell>
          <cell r="N14">
            <v>5.7024793388429744</v>
          </cell>
        </row>
        <row r="15">
          <cell r="C15">
            <v>105.73613766730402</v>
          </cell>
          <cell r="D15">
            <v>106.73996175908222</v>
          </cell>
          <cell r="E15">
            <v>89.005736137667313</v>
          </cell>
          <cell r="F15">
            <v>94.694072657743803</v>
          </cell>
          <cell r="G15">
            <v>88.001912045889114</v>
          </cell>
          <cell r="H15">
            <v>132.17017208413003</v>
          </cell>
          <cell r="I15">
            <v>101.38623326959848</v>
          </cell>
          <cell r="J15">
            <v>137.18929254302103</v>
          </cell>
          <cell r="K15">
            <v>171.31931166347994</v>
          </cell>
          <cell r="L15">
            <v>118.45124282982793</v>
          </cell>
          <cell r="M15">
            <v>130.8317399617591</v>
          </cell>
          <cell r="N15">
            <v>124.47418738049716</v>
          </cell>
        </row>
        <row r="16">
          <cell r="C16">
            <v>10.895953757225433</v>
          </cell>
          <cell r="D16">
            <v>17.283236994219656</v>
          </cell>
          <cell r="E16">
            <v>13.150289017341041</v>
          </cell>
          <cell r="F16">
            <v>22.167630057803471</v>
          </cell>
          <cell r="G16">
            <v>27.052023121387283</v>
          </cell>
          <cell r="H16">
            <v>23.294797687861273</v>
          </cell>
          <cell r="I16">
            <v>27.80346820809249</v>
          </cell>
          <cell r="J16">
            <v>25.549132947976879</v>
          </cell>
          <cell r="K16">
            <v>22.167630057803471</v>
          </cell>
          <cell r="L16">
            <v>30.809248554913292</v>
          </cell>
          <cell r="M16">
            <v>17.658959537572251</v>
          </cell>
          <cell r="N16">
            <v>22.167630057803471</v>
          </cell>
        </row>
        <row r="17">
          <cell r="C17">
            <v>34.351620947630927</v>
          </cell>
          <cell r="D17">
            <v>38.690773067331669</v>
          </cell>
          <cell r="E17">
            <v>43.753117206982552</v>
          </cell>
          <cell r="F17">
            <v>41.221945137157107</v>
          </cell>
          <cell r="G17">
            <v>28.566084788029922</v>
          </cell>
          <cell r="H17">
            <v>44.837905236907737</v>
          </cell>
          <cell r="I17">
            <v>26.758104738154614</v>
          </cell>
          <cell r="J17">
            <v>32.182044887780549</v>
          </cell>
          <cell r="K17">
            <v>43.753117206982552</v>
          </cell>
          <cell r="L17">
            <v>22.418952618453869</v>
          </cell>
          <cell r="M17">
            <v>37.244389027431424</v>
          </cell>
          <cell r="N17">
            <v>41.221945137157107</v>
          </cell>
        </row>
        <row r="18">
          <cell r="C18">
            <v>26.940789473684212</v>
          </cell>
          <cell r="D18">
            <v>35.921052631578945</v>
          </cell>
          <cell r="E18">
            <v>24.177631578947366</v>
          </cell>
          <cell r="F18">
            <v>30.394736842105264</v>
          </cell>
          <cell r="G18">
            <v>23.141447368421051</v>
          </cell>
          <cell r="H18">
            <v>43.519736842105267</v>
          </cell>
          <cell r="I18">
            <v>31.776315789473689</v>
          </cell>
          <cell r="J18">
            <v>34.194078947368425</v>
          </cell>
          <cell r="K18">
            <v>63.207236842105267</v>
          </cell>
          <cell r="L18">
            <v>40.411184210526315</v>
          </cell>
          <cell r="M18">
            <v>29.013157894736846</v>
          </cell>
          <cell r="N18">
            <v>37.30263157894737</v>
          </cell>
        </row>
        <row r="19">
          <cell r="C19">
            <v>11.136890951276104</v>
          </cell>
          <cell r="D19">
            <v>11.508120649651975</v>
          </cell>
          <cell r="E19">
            <v>10.394431554524363</v>
          </cell>
          <cell r="F19">
            <v>12.250580046403714</v>
          </cell>
          <cell r="G19">
            <v>12.993039443155451</v>
          </cell>
          <cell r="H19">
            <v>20.788863109048727</v>
          </cell>
          <cell r="I19">
            <v>17.076566125290025</v>
          </cell>
          <cell r="J19">
            <v>14.477958236658935</v>
          </cell>
          <cell r="K19">
            <v>18.932714617169374</v>
          </cell>
          <cell r="L19">
            <v>10.394431554524363</v>
          </cell>
          <cell r="M19">
            <v>10.765661252900232</v>
          </cell>
          <cell r="N19">
            <v>9.2807424593967518</v>
          </cell>
        </row>
        <row r="20">
          <cell r="C20">
            <v>12.060518731988473</v>
          </cell>
          <cell r="D20">
            <v>10.893371757925074</v>
          </cell>
          <cell r="E20">
            <v>8.1700288184438055</v>
          </cell>
          <cell r="F20">
            <v>6.6138328530259374</v>
          </cell>
          <cell r="G20">
            <v>8.5590778097982714</v>
          </cell>
          <cell r="H20">
            <v>19.063400576368878</v>
          </cell>
          <cell r="I20">
            <v>26.844380403458217</v>
          </cell>
          <cell r="J20">
            <v>14.005763688760807</v>
          </cell>
          <cell r="K20">
            <v>12.060518731988473</v>
          </cell>
          <cell r="L20">
            <v>7.391930835734871</v>
          </cell>
          <cell r="M20">
            <v>4.2795389048991357</v>
          </cell>
          <cell r="N20">
            <v>5.0576368876080693</v>
          </cell>
        </row>
        <row r="21">
          <cell r="C21">
            <v>58.350062735257232</v>
          </cell>
          <cell r="D21">
            <v>55.4736511919699</v>
          </cell>
          <cell r="E21">
            <v>47.66624843161857</v>
          </cell>
          <cell r="F21">
            <v>44.789836888331251</v>
          </cell>
          <cell r="G21">
            <v>41.502509410288589</v>
          </cell>
          <cell r="H21">
            <v>59.993726474278546</v>
          </cell>
          <cell r="I21">
            <v>66.568381430363871</v>
          </cell>
          <cell r="J21">
            <v>69.033877038895866</v>
          </cell>
          <cell r="K21">
            <v>47.66624843161857</v>
          </cell>
          <cell r="L21">
            <v>71.910288582183199</v>
          </cell>
          <cell r="M21">
            <v>55.062735257214563</v>
          </cell>
          <cell r="N21">
            <v>36.982434127979928</v>
          </cell>
        </row>
        <row r="22">
          <cell r="C22">
            <v>17.648305084745761</v>
          </cell>
          <cell r="D22">
            <v>17.648305084745761</v>
          </cell>
          <cell r="E22">
            <v>17.288135593220339</v>
          </cell>
          <cell r="F22">
            <v>22.330508474576273</v>
          </cell>
          <cell r="G22">
            <v>12.605932203389829</v>
          </cell>
          <cell r="H22">
            <v>18.728813559322031</v>
          </cell>
          <cell r="I22">
            <v>29.173728813559322</v>
          </cell>
          <cell r="J22">
            <v>28.453389830508474</v>
          </cell>
          <cell r="K22">
            <v>20.889830508474574</v>
          </cell>
          <cell r="L22">
            <v>25.572033898305087</v>
          </cell>
          <cell r="M22">
            <v>20.889830508474574</v>
          </cell>
          <cell r="N22">
            <v>23.771186440677965</v>
          </cell>
        </row>
        <row r="23">
          <cell r="C23">
            <v>63.155856727976762</v>
          </cell>
          <cell r="D23">
            <v>101.12455630848662</v>
          </cell>
          <cell r="E23">
            <v>101.87641174572443</v>
          </cell>
          <cell r="F23">
            <v>97.365279122297508</v>
          </cell>
          <cell r="G23">
            <v>82.328170377541142</v>
          </cell>
          <cell r="H23">
            <v>127.81542433042915</v>
          </cell>
          <cell r="I23">
            <v>93.606001936108427</v>
          </cell>
          <cell r="J23">
            <v>100.3727008712488</v>
          </cell>
          <cell r="K23">
            <v>118.79315908357535</v>
          </cell>
          <cell r="L23">
            <v>89.846724749919332</v>
          </cell>
          <cell r="M23">
            <v>81.952242658922245</v>
          </cell>
          <cell r="N23">
            <v>106.76347208777025</v>
          </cell>
        </row>
        <row r="24">
          <cell r="C24">
            <v>25.285714285714292</v>
          </cell>
          <cell r="D24">
            <v>15.526315789473685</v>
          </cell>
          <cell r="E24">
            <v>20.849624060150379</v>
          </cell>
          <cell r="F24">
            <v>23.06766917293233</v>
          </cell>
          <cell r="G24">
            <v>20.849624060150379</v>
          </cell>
          <cell r="H24">
            <v>44.360902255639111</v>
          </cell>
          <cell r="I24">
            <v>51.458646616541358</v>
          </cell>
          <cell r="J24">
            <v>28.390977443609025</v>
          </cell>
          <cell r="K24">
            <v>23.511278195488728</v>
          </cell>
          <cell r="L24">
            <v>19.518796992481207</v>
          </cell>
          <cell r="M24">
            <v>14.195488721804512</v>
          </cell>
          <cell r="N24">
            <v>7.9849624060150388</v>
          </cell>
        </row>
        <row r="25">
          <cell r="C25">
            <v>170.2638804148871</v>
          </cell>
          <cell r="D25">
            <v>165.55445393532642</v>
          </cell>
          <cell r="E25">
            <v>210.83740085417938</v>
          </cell>
          <cell r="F25">
            <v>174.61104331909701</v>
          </cell>
          <cell r="G25">
            <v>153.96201952410001</v>
          </cell>
          <cell r="H25">
            <v>184.02989627821842</v>
          </cell>
          <cell r="I25">
            <v>240.1807504575961</v>
          </cell>
          <cell r="J25">
            <v>228.95057962172052</v>
          </cell>
          <cell r="K25">
            <v>237.64490543014031</v>
          </cell>
          <cell r="L25">
            <v>242.35433190970102</v>
          </cell>
          <cell r="M25">
            <v>177.14688834655274</v>
          </cell>
          <cell r="N25">
            <v>189.46384990848077</v>
          </cell>
        </row>
        <row r="26">
          <cell r="C26">
            <v>36.914217633042099</v>
          </cell>
          <cell r="D26">
            <v>34.849086576648133</v>
          </cell>
          <cell r="E26">
            <v>40.011914217633041</v>
          </cell>
          <cell r="F26">
            <v>61.437648927720417</v>
          </cell>
          <cell r="G26">
            <v>48.78872120730739</v>
          </cell>
          <cell r="H26">
            <v>81.314535345512311</v>
          </cell>
          <cell r="I26">
            <v>56.016679904686256</v>
          </cell>
          <cell r="J26">
            <v>73.054011119936462</v>
          </cell>
          <cell r="K26">
            <v>67.891183478951561</v>
          </cell>
          <cell r="L26">
            <v>50.337569499602864</v>
          </cell>
          <cell r="M26">
            <v>59.88880063542495</v>
          </cell>
          <cell r="N26">
            <v>39.495631453534557</v>
          </cell>
        </row>
        <row r="27">
          <cell r="C27">
            <v>13.819095477386934</v>
          </cell>
          <cell r="D27">
            <v>7.4623115577889436</v>
          </cell>
          <cell r="E27">
            <v>4.974874371859296</v>
          </cell>
          <cell r="F27">
            <v>7.4623115577889436</v>
          </cell>
          <cell r="G27">
            <v>6.3567839195979889</v>
          </cell>
          <cell r="H27">
            <v>17.412060301507534</v>
          </cell>
          <cell r="I27">
            <v>9.3969849246231156</v>
          </cell>
          <cell r="J27">
            <v>15.753768844221103</v>
          </cell>
          <cell r="K27">
            <v>10.502512562814069</v>
          </cell>
          <cell r="L27">
            <v>8.2914572864321592</v>
          </cell>
          <cell r="M27">
            <v>3.0402010050251249</v>
          </cell>
          <cell r="N27">
            <v>5.5276381909547734</v>
          </cell>
        </row>
        <row r="28">
          <cell r="C28">
            <v>13.471502590673577</v>
          </cell>
          <cell r="D28">
            <v>17.512953367875649</v>
          </cell>
          <cell r="E28">
            <v>19.870466321243526</v>
          </cell>
          <cell r="F28">
            <v>22.227979274611403</v>
          </cell>
          <cell r="G28">
            <v>25.595854922279795</v>
          </cell>
          <cell r="H28">
            <v>30.310880829015549</v>
          </cell>
          <cell r="I28">
            <v>36.03626943005181</v>
          </cell>
          <cell r="J28">
            <v>26.269430051813476</v>
          </cell>
          <cell r="K28">
            <v>16.502590673575131</v>
          </cell>
          <cell r="L28">
            <v>23.238341968911921</v>
          </cell>
          <cell r="M28">
            <v>16.165803108808291</v>
          </cell>
          <cell r="N28">
            <v>12.797927461139897</v>
          </cell>
        </row>
        <row r="29">
          <cell r="C29">
            <v>37.697022767075303</v>
          </cell>
          <cell r="D29">
            <v>50.569176882661999</v>
          </cell>
          <cell r="E29">
            <v>60.989492119089313</v>
          </cell>
          <cell r="F29">
            <v>47.504378283712782</v>
          </cell>
          <cell r="G29">
            <v>53.02101576182136</v>
          </cell>
          <cell r="H29">
            <v>70.490367775831871</v>
          </cell>
          <cell r="I29">
            <v>66.506129597197898</v>
          </cell>
          <cell r="J29">
            <v>67.425569176882661</v>
          </cell>
          <cell r="K29">
            <v>65.2802101576182</v>
          </cell>
          <cell r="L29">
            <v>64.667250437828358</v>
          </cell>
          <cell r="M29">
            <v>57.005253940455333</v>
          </cell>
          <cell r="N29">
            <v>58.844133099824866</v>
          </cell>
        </row>
        <row r="30">
          <cell r="C30">
            <v>11.200000000000003</v>
          </cell>
          <cell r="D30">
            <v>30.450000000000006</v>
          </cell>
          <cell r="E30">
            <v>10.150000000000002</v>
          </cell>
          <cell r="F30">
            <v>12.950000000000005</v>
          </cell>
          <cell r="G30">
            <v>15.750000000000004</v>
          </cell>
          <cell r="H30">
            <v>25.200000000000006</v>
          </cell>
          <cell r="I30">
            <v>14.000000000000004</v>
          </cell>
          <cell r="J30">
            <v>14.700000000000003</v>
          </cell>
          <cell r="K30">
            <v>14.350000000000003</v>
          </cell>
          <cell r="L30">
            <v>8.0500000000000025</v>
          </cell>
          <cell r="M30">
            <v>12.250000000000002</v>
          </cell>
          <cell r="N30">
            <v>5.950000000000002</v>
          </cell>
        </row>
        <row r="31">
          <cell r="C31">
            <v>16.233766233766232</v>
          </cell>
          <cell r="D31">
            <v>19.01669758812616</v>
          </cell>
          <cell r="E31">
            <v>23.19109461966605</v>
          </cell>
          <cell r="F31">
            <v>15.769944341372913</v>
          </cell>
          <cell r="G31">
            <v>30.148423005565864</v>
          </cell>
          <cell r="H31">
            <v>37.569573283859</v>
          </cell>
          <cell r="I31">
            <v>30.612244897959187</v>
          </cell>
          <cell r="J31">
            <v>13.914656771799631</v>
          </cell>
          <cell r="K31">
            <v>19.944341372912803</v>
          </cell>
          <cell r="L31">
            <v>14.84230055658627</v>
          </cell>
          <cell r="M31">
            <v>16.233766233766232</v>
          </cell>
          <cell r="N31">
            <v>12.523191094619667</v>
          </cell>
        </row>
      </sheetData>
      <sheetData sheetId="12"/>
      <sheetData sheetId="13"/>
      <sheetData sheetId="14">
        <row r="5">
          <cell r="C5">
            <v>2863129.7165199807</v>
          </cell>
          <cell r="D5">
            <v>2975236.7768199057</v>
          </cell>
          <cell r="E5">
            <v>2985155.9858251801</v>
          </cell>
          <cell r="F5">
            <v>3096257.4243820426</v>
          </cell>
          <cell r="G5">
            <v>3024774.8696272396</v>
          </cell>
          <cell r="H5">
            <v>2937119.2909700144</v>
          </cell>
          <cell r="I5">
            <v>3252985.0134692616</v>
          </cell>
          <cell r="J5">
            <v>3034602.6280209697</v>
          </cell>
          <cell r="K5">
            <v>3053805.2465417339</v>
          </cell>
          <cell r="L5">
            <v>2842299.4111072975</v>
          </cell>
          <cell r="M5">
            <v>2934038.7787950621</v>
          </cell>
          <cell r="N5">
            <v>2822673.0379213183</v>
          </cell>
        </row>
        <row r="6">
          <cell r="C6">
            <v>53419.488974802538</v>
          </cell>
          <cell r="D6">
            <v>53895.569131438919</v>
          </cell>
          <cell r="E6">
            <v>53939.741517106209</v>
          </cell>
          <cell r="F6">
            <v>58148.037688139433</v>
          </cell>
          <cell r="G6">
            <v>55235.46483001348</v>
          </cell>
          <cell r="H6">
            <v>55804.096651857515</v>
          </cell>
          <cell r="I6">
            <v>69395.869606785724</v>
          </cell>
          <cell r="J6">
            <v>66483.647323149184</v>
          </cell>
          <cell r="K6">
            <v>62518.299273286066</v>
          </cell>
          <cell r="L6">
            <v>59309.841546087126</v>
          </cell>
          <cell r="M6">
            <v>59083.721000409321</v>
          </cell>
          <cell r="N6">
            <v>56796.222456924494</v>
          </cell>
        </row>
        <row r="7">
          <cell r="C7">
            <v>267560.49620217516</v>
          </cell>
          <cell r="D7">
            <v>289096.21280359436</v>
          </cell>
          <cell r="E7">
            <v>288052.46593168791</v>
          </cell>
          <cell r="F7">
            <v>301138.02491051791</v>
          </cell>
          <cell r="G7">
            <v>302708.97408259771</v>
          </cell>
          <cell r="H7">
            <v>298547.48638432939</v>
          </cell>
          <cell r="I7">
            <v>356862.31331751571</v>
          </cell>
          <cell r="J7">
            <v>350075.11658920639</v>
          </cell>
          <cell r="K7">
            <v>336303.19989883003</v>
          </cell>
          <cell r="L7">
            <v>303071.69210717781</v>
          </cell>
          <cell r="M7">
            <v>304966.28096622386</v>
          </cell>
          <cell r="N7">
            <v>290087.73680614401</v>
          </cell>
        </row>
        <row r="8">
          <cell r="C8">
            <v>469220.2738819932</v>
          </cell>
          <cell r="D8">
            <v>481614.29991892294</v>
          </cell>
          <cell r="E8">
            <v>482547.69244821783</v>
          </cell>
          <cell r="F8">
            <v>506474.74906751013</v>
          </cell>
          <cell r="G8">
            <v>499773.60519941669</v>
          </cell>
          <cell r="H8">
            <v>494015.03592863225</v>
          </cell>
          <cell r="I8">
            <v>555944.906276603</v>
          </cell>
          <cell r="J8">
            <v>546400.14657578815</v>
          </cell>
          <cell r="K8">
            <v>532696.61637744121</v>
          </cell>
          <cell r="L8">
            <v>489025.72265825886</v>
          </cell>
          <cell r="M8">
            <v>495494.40834831313</v>
          </cell>
          <cell r="N8">
            <v>482592.54331890284</v>
          </cell>
        </row>
        <row r="9">
          <cell r="C9">
            <v>126044.79391212486</v>
          </cell>
          <cell r="D9">
            <v>131954.37291172516</v>
          </cell>
          <cell r="E9">
            <v>132880.78805839879</v>
          </cell>
          <cell r="F9">
            <v>144192.54920958963</v>
          </cell>
          <cell r="G9">
            <v>139352.17736580226</v>
          </cell>
          <cell r="H9">
            <v>135053.51404212374</v>
          </cell>
          <cell r="I9">
            <v>154224.03443417652</v>
          </cell>
          <cell r="J9">
            <v>144354.05667623752</v>
          </cell>
          <cell r="K9">
            <v>144622.31156719351</v>
          </cell>
          <cell r="L9">
            <v>133572.91340366896</v>
          </cell>
          <cell r="M9">
            <v>134383.91656237311</v>
          </cell>
          <cell r="N9">
            <v>131244.5718565858</v>
          </cell>
        </row>
        <row r="10">
          <cell r="C10">
            <v>110189.15194894912</v>
          </cell>
          <cell r="D10">
            <v>115579.80665474861</v>
          </cell>
          <cell r="E10">
            <v>111013.56344869545</v>
          </cell>
          <cell r="F10">
            <v>116602.81192340083</v>
          </cell>
          <cell r="G10">
            <v>116488.66644434037</v>
          </cell>
          <cell r="H10">
            <v>110451.18971299626</v>
          </cell>
          <cell r="I10">
            <v>126331.78638161595</v>
          </cell>
          <cell r="J10">
            <v>126461.82642958278</v>
          </cell>
          <cell r="K10">
            <v>126249.80461224553</v>
          </cell>
          <cell r="L10">
            <v>118244.2141592867</v>
          </cell>
          <cell r="M10">
            <v>121637.97671546486</v>
          </cell>
          <cell r="N10">
            <v>117409.2015686735</v>
          </cell>
        </row>
        <row r="11">
          <cell r="C11">
            <v>155041.9079579337</v>
          </cell>
          <cell r="D11">
            <v>154800.04090074822</v>
          </cell>
          <cell r="E11">
            <v>154951.37862155776</v>
          </cell>
          <cell r="F11">
            <v>159970.46167829318</v>
          </cell>
          <cell r="G11">
            <v>159122.90211773227</v>
          </cell>
          <cell r="H11">
            <v>152858.6136606565</v>
          </cell>
          <cell r="I11">
            <v>177677.99987342127</v>
          </cell>
          <cell r="J11">
            <v>185127.02696654105</v>
          </cell>
          <cell r="K11">
            <v>170397.39150797448</v>
          </cell>
          <cell r="L11">
            <v>156945.75698292596</v>
          </cell>
          <cell r="M11">
            <v>158719.79035575653</v>
          </cell>
          <cell r="N11">
            <v>157576.72937645917</v>
          </cell>
        </row>
        <row r="12">
          <cell r="C12">
            <v>103220.31065738203</v>
          </cell>
          <cell r="D12">
            <v>107188.46895841867</v>
          </cell>
          <cell r="E12">
            <v>105518.53567339908</v>
          </cell>
          <cell r="F12">
            <v>108898.15418386532</v>
          </cell>
          <cell r="G12">
            <v>108805.28239384104</v>
          </cell>
          <cell r="H12">
            <v>106070.84139437671</v>
          </cell>
          <cell r="I12">
            <v>127806.00634380482</v>
          </cell>
          <cell r="J12">
            <v>128772.71724905736</v>
          </cell>
          <cell r="K12">
            <v>117024.0840239048</v>
          </cell>
          <cell r="L12">
            <v>106855.67837749839</v>
          </cell>
          <cell r="M12">
            <v>110524.8176576236</v>
          </cell>
          <cell r="N12">
            <v>109075.1030868282</v>
          </cell>
        </row>
        <row r="13">
          <cell r="C13">
            <v>315027.7078870454</v>
          </cell>
          <cell r="D13">
            <v>323393.63998623041</v>
          </cell>
          <cell r="E13">
            <v>320166.45399176015</v>
          </cell>
          <cell r="F13">
            <v>322261.18916498747</v>
          </cell>
          <cell r="G13">
            <v>316927.6657380223</v>
          </cell>
          <cell r="H13">
            <v>310925.07869329082</v>
          </cell>
          <cell r="I13">
            <v>360916.04962495365</v>
          </cell>
          <cell r="J13">
            <v>368382.98242270492</v>
          </cell>
          <cell r="K13">
            <v>360023.73041218915</v>
          </cell>
          <cell r="L13">
            <v>335564.76154158177</v>
          </cell>
          <cell r="M13">
            <v>342683.27497769019</v>
          </cell>
          <cell r="N13">
            <v>332457.46555954369</v>
          </cell>
        </row>
        <row r="14">
          <cell r="C14">
            <v>17705.213916423148</v>
          </cell>
          <cell r="D14">
            <v>19382.000319050967</v>
          </cell>
          <cell r="E14">
            <v>18044.80698141528</v>
          </cell>
          <cell r="F14">
            <v>20190.816059865563</v>
          </cell>
          <cell r="G14">
            <v>19367.394165717971</v>
          </cell>
          <cell r="H14">
            <v>19960.76914487089</v>
          </cell>
          <cell r="I14">
            <v>24843.971357924427</v>
          </cell>
          <cell r="J14">
            <v>24756.334437926456</v>
          </cell>
          <cell r="K14">
            <v>23606.099862953106</v>
          </cell>
          <cell r="L14">
            <v>21297.597328673255</v>
          </cell>
          <cell r="M14">
            <v>22167.028605819778</v>
          </cell>
          <cell r="N14">
            <v>20467.967819359139</v>
          </cell>
        </row>
        <row r="15">
          <cell r="C15">
            <v>781014.24560826458</v>
          </cell>
          <cell r="D15">
            <v>805712.55990035157</v>
          </cell>
          <cell r="E15">
            <v>796167.17644039355</v>
          </cell>
          <cell r="F15">
            <v>824872.79781500367</v>
          </cell>
          <cell r="G15">
            <v>831334.63207294454</v>
          </cell>
          <cell r="H15">
            <v>803738.48311922525</v>
          </cell>
          <cell r="I15">
            <v>938524.93779320444</v>
          </cell>
          <cell r="J15">
            <v>920975.94547429727</v>
          </cell>
          <cell r="K15">
            <v>899384.22274386778</v>
          </cell>
          <cell r="L15">
            <v>834950.21904158208</v>
          </cell>
          <cell r="M15">
            <v>861062.71516711684</v>
          </cell>
          <cell r="N15">
            <v>811232.06482374773</v>
          </cell>
        </row>
        <row r="16">
          <cell r="C16">
            <v>91836.918069586973</v>
          </cell>
          <cell r="D16">
            <v>94560.2932014424</v>
          </cell>
          <cell r="E16">
            <v>96074.611418707762</v>
          </cell>
          <cell r="F16">
            <v>102468.77572764219</v>
          </cell>
          <cell r="G16">
            <v>100961.09509805424</v>
          </cell>
          <cell r="H16">
            <v>98299.625630863826</v>
          </cell>
          <cell r="I16">
            <v>118613.6917956961</v>
          </cell>
          <cell r="J16">
            <v>118210.01809612986</v>
          </cell>
          <cell r="K16">
            <v>110491.49926542897</v>
          </cell>
          <cell r="L16">
            <v>101616.38755498431</v>
          </cell>
          <cell r="M16">
            <v>104104.12832429094</v>
          </cell>
          <cell r="N16">
            <v>95582.955817172333</v>
          </cell>
        </row>
        <row r="17">
          <cell r="C17">
            <v>116133.08976786476</v>
          </cell>
          <cell r="D17">
            <v>121251.33966304999</v>
          </cell>
          <cell r="E17">
            <v>123023.04563317046</v>
          </cell>
          <cell r="F17">
            <v>133698.2606462875</v>
          </cell>
          <cell r="G17">
            <v>130822.56499408252</v>
          </cell>
          <cell r="H17">
            <v>129678.7982763953</v>
          </cell>
          <cell r="I17">
            <v>153940.31277654492</v>
          </cell>
          <cell r="J17">
            <v>152299.33311382349</v>
          </cell>
          <cell r="K17">
            <v>143065.32786487145</v>
          </cell>
          <cell r="L17">
            <v>127667.65153858077</v>
          </cell>
          <cell r="M17">
            <v>129738.95927330334</v>
          </cell>
          <cell r="N17">
            <v>124201.31645202554</v>
          </cell>
        </row>
        <row r="18">
          <cell r="C18">
            <v>221781.37202146661</v>
          </cell>
          <cell r="D18">
            <v>231769.23097910304</v>
          </cell>
          <cell r="E18">
            <v>225381.98179817892</v>
          </cell>
          <cell r="F18">
            <v>235605.14782515183</v>
          </cell>
          <cell r="G18">
            <v>233432.50208582668</v>
          </cell>
          <cell r="H18">
            <v>222510.27511525666</v>
          </cell>
          <cell r="I18">
            <v>262491.89610921574</v>
          </cell>
          <cell r="J18">
            <v>253627.40544906745</v>
          </cell>
          <cell r="K18">
            <v>248267.82387708209</v>
          </cell>
          <cell r="L18">
            <v>234602.52018131741</v>
          </cell>
          <cell r="M18">
            <v>238661.39562076074</v>
          </cell>
          <cell r="N18">
            <v>230678.4489375726</v>
          </cell>
        </row>
        <row r="19">
          <cell r="C19">
            <v>92278.383066964656</v>
          </cell>
          <cell r="D19">
            <v>97765.104275588892</v>
          </cell>
          <cell r="E19">
            <v>94743.649582620477</v>
          </cell>
          <cell r="F19">
            <v>101187.30143292322</v>
          </cell>
          <cell r="G19">
            <v>98863.473434102416</v>
          </cell>
          <cell r="H19">
            <v>95829.719739670079</v>
          </cell>
          <cell r="I19">
            <v>118158.55689740753</v>
          </cell>
          <cell r="J19">
            <v>115741.46147081871</v>
          </cell>
          <cell r="K19">
            <v>111525.29544120278</v>
          </cell>
          <cell r="L19">
            <v>97189.10104036222</v>
          </cell>
          <cell r="M19">
            <v>100755.12818703844</v>
          </cell>
          <cell r="N19">
            <v>96272.82543130056</v>
          </cell>
        </row>
        <row r="20">
          <cell r="C20">
            <v>56660.40633665616</v>
          </cell>
          <cell r="D20">
            <v>59419.485609755116</v>
          </cell>
          <cell r="E20">
            <v>59176.313658260253</v>
          </cell>
          <cell r="F20">
            <v>60948.617922672478</v>
          </cell>
          <cell r="G20">
            <v>61746.22192357562</v>
          </cell>
          <cell r="H20">
            <v>58319.342160233529</v>
          </cell>
          <cell r="I20">
            <v>70304.868387430004</v>
          </cell>
          <cell r="J20">
            <v>67299.263066953499</v>
          </cell>
          <cell r="K20">
            <v>67444.830828262129</v>
          </cell>
          <cell r="L20">
            <v>61477.223433784064</v>
          </cell>
          <cell r="M20">
            <v>63686.23098212223</v>
          </cell>
          <cell r="N20">
            <v>57757.195690295062</v>
          </cell>
        </row>
        <row r="21">
          <cell r="C21">
            <v>312741.82274612295</v>
          </cell>
          <cell r="D21">
            <v>331324.16956698749</v>
          </cell>
          <cell r="E21">
            <v>324739.41510212119</v>
          </cell>
          <cell r="F21">
            <v>337500.40134831081</v>
          </cell>
          <cell r="G21">
            <v>330104.56279156916</v>
          </cell>
          <cell r="H21">
            <v>305334.06163896032</v>
          </cell>
          <cell r="I21">
            <v>354750.22782800515</v>
          </cell>
          <cell r="J21">
            <v>332855.51596959005</v>
          </cell>
          <cell r="K21">
            <v>343006.51566332462</v>
          </cell>
          <cell r="L21">
            <v>325627.64510848536</v>
          </cell>
          <cell r="M21">
            <v>336186.46615926753</v>
          </cell>
          <cell r="N21">
            <v>329699.1960772553</v>
          </cell>
        </row>
        <row r="22">
          <cell r="C22">
            <v>85724.207754520699</v>
          </cell>
          <cell r="D22">
            <v>91753.266836174444</v>
          </cell>
          <cell r="E22">
            <v>89259.173315462845</v>
          </cell>
          <cell r="F22">
            <v>100071.27903975298</v>
          </cell>
          <cell r="G22">
            <v>88208.992383186458</v>
          </cell>
          <cell r="H22">
            <v>87658.043883587743</v>
          </cell>
          <cell r="I22">
            <v>99908.201042061992</v>
          </cell>
          <cell r="J22">
            <v>100095.41320431612</v>
          </cell>
          <cell r="K22">
            <v>99258.64724153385</v>
          </cell>
          <cell r="L22">
            <v>93240.620920823261</v>
          </cell>
          <cell r="M22">
            <v>96781.792409795948</v>
          </cell>
          <cell r="N22">
            <v>92690.361968783502</v>
          </cell>
        </row>
        <row r="23">
          <cell r="C23">
            <v>435852.84198812017</v>
          </cell>
          <cell r="D23">
            <v>451170.8503691256</v>
          </cell>
          <cell r="E23">
            <v>436202.75189408637</v>
          </cell>
          <cell r="F23">
            <v>453581.03257573151</v>
          </cell>
          <cell r="G23">
            <v>460474.15368662431</v>
          </cell>
          <cell r="H23">
            <v>449682.43281074404</v>
          </cell>
          <cell r="I23">
            <v>541680.99497532728</v>
          </cell>
          <cell r="J23">
            <v>505283.42897870467</v>
          </cell>
          <cell r="K23">
            <v>504962.64933250181</v>
          </cell>
          <cell r="L23">
            <v>478742.98802389024</v>
          </cell>
          <cell r="M23">
            <v>486768.02779987099</v>
          </cell>
          <cell r="N23">
            <v>459907.84756527358</v>
          </cell>
        </row>
        <row r="24">
          <cell r="C24">
            <v>86144.047017422505</v>
          </cell>
          <cell r="D24">
            <v>94337.541799697734</v>
          </cell>
          <cell r="E24">
            <v>91832.706241869644</v>
          </cell>
          <cell r="F24">
            <v>100237.31790148059</v>
          </cell>
          <cell r="G24">
            <v>95115.817548819832</v>
          </cell>
          <cell r="H24">
            <v>90838.087950131216</v>
          </cell>
          <cell r="I24">
            <v>107802.33933934386</v>
          </cell>
          <cell r="J24">
            <v>102694.77409409801</v>
          </cell>
          <cell r="K24">
            <v>101980.59983908445</v>
          </cell>
          <cell r="L24">
            <v>95412.983714442569</v>
          </cell>
          <cell r="M24">
            <v>98744.171141974162</v>
          </cell>
          <cell r="N24">
            <v>93119.613411635553</v>
          </cell>
        </row>
        <row r="25">
          <cell r="C25">
            <v>729794.65046311019</v>
          </cell>
          <cell r="D25">
            <v>751986.47640319134</v>
          </cell>
          <cell r="E25">
            <v>755438.00551749743</v>
          </cell>
          <cell r="F25">
            <v>761367.89496919361</v>
          </cell>
          <cell r="G25">
            <v>756846.29522814008</v>
          </cell>
          <cell r="H25">
            <v>718530.93743557937</v>
          </cell>
          <cell r="I25">
            <v>810976.96228570293</v>
          </cell>
          <cell r="J25">
            <v>768382.22359840211</v>
          </cell>
          <cell r="K25">
            <v>789880.91007712437</v>
          </cell>
          <cell r="L25">
            <v>751301.680432964</v>
          </cell>
          <cell r="M25">
            <v>770811.41744559933</v>
          </cell>
          <cell r="N25">
            <v>761372.54614349501</v>
          </cell>
        </row>
        <row r="26">
          <cell r="C26">
            <v>131533.99027689444</v>
          </cell>
          <cell r="D26">
            <v>132336.78217314096</v>
          </cell>
          <cell r="E26">
            <v>132165.37019715918</v>
          </cell>
          <cell r="F26">
            <v>140288.35169652244</v>
          </cell>
          <cell r="G26">
            <v>137433.10723197018</v>
          </cell>
          <cell r="H26">
            <v>135803.57067427447</v>
          </cell>
          <cell r="I26">
            <v>165528.20376690387</v>
          </cell>
          <cell r="J26">
            <v>164914.41415858484</v>
          </cell>
          <cell r="K26">
            <v>161827.12728113151</v>
          </cell>
          <cell r="L26">
            <v>153183.54740056596</v>
          </cell>
          <cell r="M26">
            <v>152825.37870839445</v>
          </cell>
          <cell r="N26">
            <v>147550.15643445763</v>
          </cell>
        </row>
        <row r="27">
          <cell r="C27">
            <v>47339.870963971873</v>
          </cell>
          <cell r="D27">
            <v>49360.977653441543</v>
          </cell>
          <cell r="E27">
            <v>48192.166173354533</v>
          </cell>
          <cell r="F27">
            <v>50482.753754753481</v>
          </cell>
          <cell r="G27">
            <v>48661.681811874325</v>
          </cell>
          <cell r="H27">
            <v>45431.224804204983</v>
          </cell>
          <cell r="I27">
            <v>54451.408045082208</v>
          </cell>
          <cell r="J27">
            <v>52379.022183263784</v>
          </cell>
          <cell r="K27">
            <v>53575.06467211531</v>
          </cell>
          <cell r="L27">
            <v>50099.397735263534</v>
          </cell>
          <cell r="M27">
            <v>49895.695643726431</v>
          </cell>
          <cell r="N27">
            <v>48300.736558948091</v>
          </cell>
        </row>
        <row r="28">
          <cell r="C28">
            <v>68175.257298847704</v>
          </cell>
          <cell r="D28">
            <v>72787.073493851174</v>
          </cell>
          <cell r="E28">
            <v>70264.639090721932</v>
          </cell>
          <cell r="F28">
            <v>75189.156682279558</v>
          </cell>
          <cell r="G28">
            <v>72979.070739590985</v>
          </cell>
          <cell r="H28">
            <v>70328.520527264031</v>
          </cell>
          <cell r="I28">
            <v>86213.822059437574</v>
          </cell>
          <cell r="J28">
            <v>82368.583102939316</v>
          </cell>
          <cell r="K28">
            <v>82344.936383335327</v>
          </cell>
          <cell r="L28">
            <v>80064.969090175262</v>
          </cell>
          <cell r="M28">
            <v>75579.856959915516</v>
          </cell>
          <cell r="N28">
            <v>74024.114571641592</v>
          </cell>
        </row>
        <row r="29">
          <cell r="C29">
            <v>351888.01721154997</v>
          </cell>
          <cell r="D29">
            <v>356100.45428227133</v>
          </cell>
          <cell r="E29">
            <v>351150.60284857277</v>
          </cell>
          <cell r="F29">
            <v>364567.46638731274</v>
          </cell>
          <cell r="G29">
            <v>362871.75317475223</v>
          </cell>
          <cell r="H29">
            <v>341669.90086115309</v>
          </cell>
          <cell r="I29">
            <v>396456.72962977487</v>
          </cell>
          <cell r="J29">
            <v>388473.96428383142</v>
          </cell>
          <cell r="K29">
            <v>399015.93127382157</v>
          </cell>
          <cell r="L29">
            <v>371498.48175472423</v>
          </cell>
          <cell r="M29">
            <v>375903.93788451049</v>
          </cell>
          <cell r="N29">
            <v>368632.76040772576</v>
          </cell>
        </row>
        <row r="30">
          <cell r="C30">
            <v>53659.902853454158</v>
          </cell>
          <cell r="D30">
            <v>55594.026674925291</v>
          </cell>
          <cell r="E30">
            <v>56375.675734215947</v>
          </cell>
          <cell r="F30">
            <v>60089.695136925235</v>
          </cell>
          <cell r="G30">
            <v>57738.307658911704</v>
          </cell>
          <cell r="H30">
            <v>55327.940590127742</v>
          </cell>
          <cell r="I30">
            <v>65934.098033841685</v>
          </cell>
          <cell r="J30">
            <v>65304.982398957291</v>
          </cell>
          <cell r="K30">
            <v>63232.222642859146</v>
          </cell>
          <cell r="L30">
            <v>59849.70921585941</v>
          </cell>
          <cell r="M30">
            <v>61737.734046843339</v>
          </cell>
          <cell r="N30">
            <v>58765.705013079059</v>
          </cell>
        </row>
        <row r="31">
          <cell r="C31">
            <v>80703.116315874038</v>
          </cell>
          <cell r="D31">
            <v>84620.628445480179</v>
          </cell>
          <cell r="E31">
            <v>82398.953271330276</v>
          </cell>
          <cell r="F31">
            <v>86183.526817520789</v>
          </cell>
          <cell r="G31">
            <v>83582.872278607523</v>
          </cell>
          <cell r="H31">
            <v>82579.568781258815</v>
          </cell>
          <cell r="I31">
            <v>95603.02586807152</v>
          </cell>
          <cell r="J31">
            <v>93947.905703870856</v>
          </cell>
          <cell r="K31">
            <v>90133.403576073659</v>
          </cell>
          <cell r="L31">
            <v>84141.075126247946</v>
          </cell>
          <cell r="M31">
            <v>86410.775233673645</v>
          </cell>
          <cell r="N31">
            <v>82775.148581990667</v>
          </cell>
        </row>
      </sheetData>
      <sheetData sheetId="15"/>
      <sheetData sheetId="16">
        <row r="5">
          <cell r="R5">
            <v>1076597.7995848982</v>
          </cell>
          <cell r="S5">
            <v>848984.51703966176</v>
          </cell>
          <cell r="T5">
            <v>950057.27290574322</v>
          </cell>
          <cell r="U5">
            <v>876580.32481190935</v>
          </cell>
          <cell r="V5">
            <v>708522.87148213899</v>
          </cell>
          <cell r="W5">
            <v>1128898.7701181532</v>
          </cell>
          <cell r="X5">
            <v>579425.76769591356</v>
          </cell>
          <cell r="Y5">
            <v>907416.63168453425</v>
          </cell>
          <cell r="Z5">
            <v>736264.40413165418</v>
          </cell>
          <cell r="AA5">
            <v>1017902.5446691336</v>
          </cell>
          <cell r="AB5">
            <v>875329.13745981129</v>
          </cell>
          <cell r="AC5">
            <v>891631.77841644548</v>
          </cell>
        </row>
        <row r="6">
          <cell r="R6">
            <v>10520.123986181548</v>
          </cell>
          <cell r="S6">
            <v>9878.0632149711091</v>
          </cell>
          <cell r="T6">
            <v>10113.675622327573</v>
          </cell>
          <cell r="U6">
            <v>10601.2483882206</v>
          </cell>
          <cell r="V6">
            <v>10199.754592152472</v>
          </cell>
          <cell r="W6">
            <v>10841.759800506872</v>
          </cell>
          <cell r="X6">
            <v>12386.148864718081</v>
          </cell>
          <cell r="Y6">
            <v>12202.045536110163</v>
          </cell>
          <cell r="Z6">
            <v>10480.753399696834</v>
          </cell>
          <cell r="AA6">
            <v>12783.61509028577</v>
          </cell>
          <cell r="AB6">
            <v>13592.708292694952</v>
          </cell>
          <cell r="AC6">
            <v>10500.103212133945</v>
          </cell>
        </row>
        <row r="7">
          <cell r="R7">
            <v>143882.93087584601</v>
          </cell>
          <cell r="S7">
            <v>101395.5002977032</v>
          </cell>
          <cell r="T7">
            <v>129692.24033799488</v>
          </cell>
          <cell r="U7">
            <v>107331.54531278164</v>
          </cell>
          <cell r="V7">
            <v>79726.070216617372</v>
          </cell>
          <cell r="W7">
            <v>116765.46301960299</v>
          </cell>
          <cell r="X7">
            <v>54690.531313635642</v>
          </cell>
          <cell r="Y7">
            <v>67215.109452432254</v>
          </cell>
          <cell r="Z7">
            <v>51875.554016579175</v>
          </cell>
          <cell r="AA7">
            <v>72523.712405685801</v>
          </cell>
          <cell r="AB7">
            <v>79241.236222363601</v>
          </cell>
          <cell r="AC7">
            <v>66510.106528757664</v>
          </cell>
        </row>
        <row r="8">
          <cell r="R8">
            <v>150463.04178442369</v>
          </cell>
          <cell r="S8">
            <v>152249.70910628152</v>
          </cell>
          <cell r="T8">
            <v>169418.21821722313</v>
          </cell>
          <cell r="U8">
            <v>122937.920828706</v>
          </cell>
          <cell r="V8">
            <v>92428.604815432045</v>
          </cell>
          <cell r="W8">
            <v>168316.0185054813</v>
          </cell>
          <cell r="X8">
            <v>97231.841486039571</v>
          </cell>
          <cell r="Y8">
            <v>115646.47487044532</v>
          </cell>
          <cell r="Z8">
            <v>79718.615549817565</v>
          </cell>
          <cell r="AA8">
            <v>125141.09363727248</v>
          </cell>
          <cell r="AB8">
            <v>119621.66264433082</v>
          </cell>
          <cell r="AC8">
            <v>92276.798554546782</v>
          </cell>
        </row>
        <row r="9">
          <cell r="R9">
            <v>35066.136791068289</v>
          </cell>
          <cell r="S9">
            <v>29388.818109469605</v>
          </cell>
          <cell r="T9">
            <v>33300.074994075199</v>
          </cell>
          <cell r="U9">
            <v>31071.535623617005</v>
          </cell>
          <cell r="V9">
            <v>26072.615149130172</v>
          </cell>
          <cell r="W9">
            <v>39310.345255704044</v>
          </cell>
          <cell r="X9">
            <v>24519.452601804776</v>
          </cell>
          <cell r="Y9">
            <v>33251.213966227428</v>
          </cell>
          <cell r="Z9">
            <v>24142.442319773516</v>
          </cell>
          <cell r="AA9">
            <v>30990.716295297578</v>
          </cell>
          <cell r="AB9">
            <v>27776.146998483018</v>
          </cell>
          <cell r="AC9">
            <v>27690.501895349473</v>
          </cell>
        </row>
        <row r="10">
          <cell r="R10">
            <v>36686.520616675552</v>
          </cell>
          <cell r="S10">
            <v>37103.124834328497</v>
          </cell>
          <cell r="T10">
            <v>41245.263242824134</v>
          </cell>
          <cell r="U10">
            <v>40527.361610681182</v>
          </cell>
          <cell r="V10">
            <v>35449.862791829655</v>
          </cell>
          <cell r="W10">
            <v>47397.575958445479</v>
          </cell>
          <cell r="X10">
            <v>39071.396580116256</v>
          </cell>
          <cell r="Y10">
            <v>46483.237578172324</v>
          </cell>
          <cell r="Z10">
            <v>44591.441293572338</v>
          </cell>
          <cell r="AA10">
            <v>43773.691098860319</v>
          </cell>
          <cell r="AB10">
            <v>36095.022494339573</v>
          </cell>
          <cell r="AC10">
            <v>36475.501900154646</v>
          </cell>
        </row>
        <row r="11">
          <cell r="R11">
            <v>57182.587168419239</v>
          </cell>
          <cell r="S11">
            <v>55495.102292288968</v>
          </cell>
          <cell r="T11">
            <v>54978.815290550701</v>
          </cell>
          <cell r="U11">
            <v>52321.923916933971</v>
          </cell>
          <cell r="V11">
            <v>49833.972518268187</v>
          </cell>
          <cell r="W11">
            <v>47995.169934314617</v>
          </cell>
          <cell r="X11">
            <v>54682.229896866163</v>
          </cell>
          <cell r="Y11">
            <v>54187.936810139508</v>
          </cell>
          <cell r="Z11">
            <v>50500.676220083522</v>
          </cell>
          <cell r="AA11">
            <v>47386.851244101155</v>
          </cell>
          <cell r="AB11">
            <v>44421.43599567347</v>
          </cell>
          <cell r="AC11">
            <v>48023.298712360323</v>
          </cell>
        </row>
        <row r="12">
          <cell r="R12">
            <v>25225.497032769039</v>
          </cell>
          <cell r="S12">
            <v>19035.746707663144</v>
          </cell>
          <cell r="T12">
            <v>24758.957092427561</v>
          </cell>
          <cell r="U12">
            <v>17924.910530568988</v>
          </cell>
          <cell r="V12">
            <v>10238.151593940784</v>
          </cell>
          <cell r="W12">
            <v>34463.578991897608</v>
          </cell>
          <cell r="X12">
            <v>15834.315275044908</v>
          </cell>
          <cell r="Y12">
            <v>14787.190567437778</v>
          </cell>
          <cell r="Z12">
            <v>9369.5271068672591</v>
          </cell>
          <cell r="AA12">
            <v>23590.336430399053</v>
          </cell>
          <cell r="AB12">
            <v>21009.509461783731</v>
          </cell>
          <cell r="AC12">
            <v>20152.279209200191</v>
          </cell>
        </row>
        <row r="13">
          <cell r="R13">
            <v>83256.090427176794</v>
          </cell>
          <cell r="S13">
            <v>83101.703773117508</v>
          </cell>
          <cell r="T13">
            <v>85924.045255959849</v>
          </cell>
          <cell r="U13">
            <v>84568.98840097012</v>
          </cell>
          <cell r="V13">
            <v>82082.282255786587</v>
          </cell>
          <cell r="W13">
            <v>82931.134406460333</v>
          </cell>
          <cell r="X13">
            <v>79080.60024156695</v>
          </cell>
          <cell r="Y13">
            <v>90464.472539969836</v>
          </cell>
          <cell r="Z13">
            <v>89906.998815682076</v>
          </cell>
          <cell r="AA13">
            <v>89173.613222529122</v>
          </cell>
          <cell r="AB13">
            <v>81695.576214273169</v>
          </cell>
          <cell r="AC13">
            <v>82554.494446507713</v>
          </cell>
        </row>
        <row r="14">
          <cell r="R14">
            <v>5941.3173626641619</v>
          </cell>
          <cell r="S14">
            <v>6175.3143149376847</v>
          </cell>
          <cell r="T14">
            <v>6242.007866543081</v>
          </cell>
          <cell r="U14">
            <v>6994.3893459226019</v>
          </cell>
          <cell r="V14">
            <v>5664.4047089142514</v>
          </cell>
          <cell r="W14">
            <v>7359.0031954651204</v>
          </cell>
          <cell r="X14">
            <v>7011.4785069719183</v>
          </cell>
          <cell r="Y14">
            <v>6594.0699494274741</v>
          </cell>
          <cell r="Z14">
            <v>6984.8906269400322</v>
          </cell>
          <cell r="AA14">
            <v>5904.7225750249818</v>
          </cell>
          <cell r="AB14">
            <v>5731.2808795548553</v>
          </cell>
          <cell r="AC14">
            <v>4607.1206676338625</v>
          </cell>
        </row>
        <row r="15">
          <cell r="R15">
            <v>277908.17199928872</v>
          </cell>
          <cell r="S15">
            <v>243405.21577276429</v>
          </cell>
          <cell r="T15">
            <v>311193.33795713726</v>
          </cell>
          <cell r="U15">
            <v>283619.08442441141</v>
          </cell>
          <cell r="V15">
            <v>187324.71510782582</v>
          </cell>
          <cell r="W15">
            <v>348665.12892261927</v>
          </cell>
          <cell r="X15">
            <v>198919.05993805605</v>
          </cell>
          <cell r="Y15">
            <v>205866.14536903845</v>
          </cell>
          <cell r="Z15">
            <v>168155.44775800698</v>
          </cell>
          <cell r="AA15">
            <v>256366.73445193085</v>
          </cell>
          <cell r="AB15">
            <v>216746.24093616498</v>
          </cell>
          <cell r="AC15">
            <v>236690.71736275498</v>
          </cell>
        </row>
        <row r="16">
          <cell r="R16">
            <v>18563.763396789975</v>
          </cell>
          <cell r="S16">
            <v>20705.637219763987</v>
          </cell>
          <cell r="T16">
            <v>21041.806103216804</v>
          </cell>
          <cell r="U16">
            <v>21772.170685282748</v>
          </cell>
          <cell r="V16">
            <v>19446.480101618246</v>
          </cell>
          <cell r="W16">
            <v>24202.756928445204</v>
          </cell>
          <cell r="X16">
            <v>23274.616112313262</v>
          </cell>
          <cell r="Y16">
            <v>22067.345758313095</v>
          </cell>
          <cell r="Z16">
            <v>18884.949796547953</v>
          </cell>
          <cell r="AA16">
            <v>23363.320534697967</v>
          </cell>
          <cell r="AB16">
            <v>20381.479576964251</v>
          </cell>
          <cell r="AC16">
            <v>18805.673786046493</v>
          </cell>
        </row>
        <row r="17">
          <cell r="R17">
            <v>59420.352831995609</v>
          </cell>
          <cell r="S17">
            <v>48165.116870070429</v>
          </cell>
          <cell r="T17">
            <v>62597.792908052856</v>
          </cell>
          <cell r="U17">
            <v>59374.114315728482</v>
          </cell>
          <cell r="V17">
            <v>44933.024578293</v>
          </cell>
          <cell r="W17">
            <v>73820.765649132954</v>
          </cell>
          <cell r="X17">
            <v>48040.54644197048</v>
          </cell>
          <cell r="Y17">
            <v>46203.255592145812</v>
          </cell>
          <cell r="Z17">
            <v>39577.744741613511</v>
          </cell>
          <cell r="AA17">
            <v>60321.813854296954</v>
          </cell>
          <cell r="AB17">
            <v>49766.676869723131</v>
          </cell>
          <cell r="AC17">
            <v>50678.795346976447</v>
          </cell>
        </row>
        <row r="18">
          <cell r="R18">
            <v>105836.66352757113</v>
          </cell>
          <cell r="S18">
            <v>76423.563412198593</v>
          </cell>
          <cell r="T18">
            <v>81081.586276313057</v>
          </cell>
          <cell r="U18">
            <v>70749.828626302042</v>
          </cell>
          <cell r="V18">
            <v>61706.971869520465</v>
          </cell>
          <cell r="W18">
            <v>112765.36672480532</v>
          </cell>
          <cell r="X18">
            <v>62243.035778735823</v>
          </cell>
          <cell r="Y18">
            <v>81544.675905168842</v>
          </cell>
          <cell r="Z18">
            <v>68155.101586170262</v>
          </cell>
          <cell r="AA18">
            <v>87511.119342082122</v>
          </cell>
          <cell r="AB18">
            <v>75549.890837766579</v>
          </cell>
          <cell r="AC18">
            <v>88102.196113365819</v>
          </cell>
        </row>
        <row r="19">
          <cell r="R19">
            <v>25117.779278524817</v>
          </cell>
          <cell r="S19">
            <v>26779.868148980066</v>
          </cell>
          <cell r="T19">
            <v>26466.100419883194</v>
          </cell>
          <cell r="U19">
            <v>27827.635755011404</v>
          </cell>
          <cell r="V19">
            <v>26251.203650067706</v>
          </cell>
          <cell r="W19">
            <v>26111.079015616124</v>
          </cell>
          <cell r="X19">
            <v>29975.321976954947</v>
          </cell>
          <cell r="Y19">
            <v>31874.382856428376</v>
          </cell>
          <cell r="Z19">
            <v>30361.500155848</v>
          </cell>
          <cell r="AA19">
            <v>27082.519821378795</v>
          </cell>
          <cell r="AB19">
            <v>33428.487027295196</v>
          </cell>
          <cell r="AC19">
            <v>32894.12189401155</v>
          </cell>
        </row>
        <row r="20">
          <cell r="R20">
            <v>19497.950930861931</v>
          </cell>
          <cell r="S20">
            <v>16310.630991528778</v>
          </cell>
          <cell r="T20">
            <v>17972.698753940007</v>
          </cell>
          <cell r="U20">
            <v>15448.649296847478</v>
          </cell>
          <cell r="V20">
            <v>10757.525779857009</v>
          </cell>
          <cell r="W20">
            <v>24263.554711505712</v>
          </cell>
          <cell r="X20">
            <v>10887.020994638253</v>
          </cell>
          <cell r="Y20">
            <v>14162.00270872598</v>
          </cell>
          <cell r="Z20">
            <v>10068.771804983335</v>
          </cell>
          <cell r="AA20">
            <v>16988.117741196853</v>
          </cell>
          <cell r="AB20">
            <v>13338.833335654213</v>
          </cell>
          <cell r="AC20">
            <v>16344.242950260217</v>
          </cell>
        </row>
        <row r="21">
          <cell r="R21">
            <v>118206.60622482526</v>
          </cell>
          <cell r="S21">
            <v>111710.59916724224</v>
          </cell>
          <cell r="T21">
            <v>118918.11066191178</v>
          </cell>
          <cell r="U21">
            <v>116822.155996349</v>
          </cell>
          <cell r="V21">
            <v>110954.1445562935</v>
          </cell>
          <cell r="W21">
            <v>139910.12600934255</v>
          </cell>
          <cell r="X21">
            <v>124156.98242949438</v>
          </cell>
          <cell r="Y21">
            <v>144119.65197569248</v>
          </cell>
          <cell r="Z21">
            <v>120968.91673006158</v>
          </cell>
          <cell r="AA21">
            <v>118799.0857589657</v>
          </cell>
          <cell r="AB21">
            <v>115261.58920867927</v>
          </cell>
          <cell r="AC21">
            <v>118832.03128114174</v>
          </cell>
        </row>
        <row r="22">
          <cell r="R22">
            <v>38710.747864807607</v>
          </cell>
          <cell r="S22">
            <v>31792.651026635693</v>
          </cell>
          <cell r="T22">
            <v>36276.016780717167</v>
          </cell>
          <cell r="U22">
            <v>26000.00657445137</v>
          </cell>
          <cell r="V22">
            <v>27741.99081052393</v>
          </cell>
          <cell r="W22">
            <v>38770.754864540882</v>
          </cell>
          <cell r="X22">
            <v>25315.241062518064</v>
          </cell>
          <cell r="Y22">
            <v>32071.213440285544</v>
          </cell>
          <cell r="Z22">
            <v>27860.140392712565</v>
          </cell>
          <cell r="AA22">
            <v>40983.521116890523</v>
          </cell>
          <cell r="AB22">
            <v>34464.039009359665</v>
          </cell>
          <cell r="AC22">
            <v>37213.677056557179</v>
          </cell>
        </row>
        <row r="23">
          <cell r="R23">
            <v>145849.14890678454</v>
          </cell>
          <cell r="S23">
            <v>101561.61167016579</v>
          </cell>
          <cell r="T23">
            <v>140317.77213302685</v>
          </cell>
          <cell r="U23">
            <v>143841.6208969038</v>
          </cell>
          <cell r="V23">
            <v>105108.6002561042</v>
          </cell>
          <cell r="W23">
            <v>208508.99763710913</v>
          </cell>
          <cell r="X23">
            <v>84557.791796859703</v>
          </cell>
          <cell r="Y23">
            <v>131796.58077839977</v>
          </cell>
          <cell r="Z23">
            <v>88116.337431535125</v>
          </cell>
          <cell r="AA23">
            <v>135697.3620864242</v>
          </cell>
          <cell r="AB23">
            <v>105165.41492542095</v>
          </cell>
          <cell r="AC23">
            <v>115178.7614812649</v>
          </cell>
        </row>
        <row r="24">
          <cell r="R24">
            <v>36826.931581552461</v>
          </cell>
          <cell r="S24">
            <v>24649.508377131235</v>
          </cell>
          <cell r="T24">
            <v>37263.175613632862</v>
          </cell>
          <cell r="U24">
            <v>28792.098783913098</v>
          </cell>
          <cell r="V24">
            <v>23251.299428468614</v>
          </cell>
          <cell r="W24">
            <v>40959.281464633823</v>
          </cell>
          <cell r="X24">
            <v>17190.466853587131</v>
          </cell>
          <cell r="Y24">
            <v>23696.86358218352</v>
          </cell>
          <cell r="Z24">
            <v>19888.343358731043</v>
          </cell>
          <cell r="AA24">
            <v>30305.119818662293</v>
          </cell>
          <cell r="AB24">
            <v>23859.258129209993</v>
          </cell>
          <cell r="AC24">
            <v>24777.653008293622</v>
          </cell>
        </row>
        <row r="25">
          <cell r="R25">
            <v>282936.88732513238</v>
          </cell>
          <cell r="S25">
            <v>254158.53313043877</v>
          </cell>
          <cell r="T25">
            <v>255527.20705406368</v>
          </cell>
          <cell r="U25">
            <v>230507.52559566603</v>
          </cell>
          <cell r="V25">
            <v>168502.08195911697</v>
          </cell>
          <cell r="W25">
            <v>310193.91041070607</v>
          </cell>
          <cell r="X25">
            <v>167793.84774511354</v>
          </cell>
          <cell r="Y25">
            <v>265843.79489604151</v>
          </cell>
          <cell r="Z25">
            <v>207091.98956798448</v>
          </cell>
          <cell r="AA25">
            <v>267151.03292366397</v>
          </cell>
          <cell r="AB25">
            <v>247537.23009161965</v>
          </cell>
          <cell r="AC25">
            <v>240685.95930045389</v>
          </cell>
        </row>
        <row r="26">
          <cell r="R26">
            <v>34469.99983819155</v>
          </cell>
          <cell r="S26">
            <v>29963.849861067516</v>
          </cell>
          <cell r="T26">
            <v>40599.273993536626</v>
          </cell>
          <cell r="U26">
            <v>34525.575956907909</v>
          </cell>
          <cell r="V26">
            <v>26096.670304575993</v>
          </cell>
          <cell r="W26">
            <v>44725.848183750873</v>
          </cell>
          <cell r="X26">
            <v>30239.222717684315</v>
          </cell>
          <cell r="Y26">
            <v>29825.186279863177</v>
          </cell>
          <cell r="Z26">
            <v>26286.267927673383</v>
          </cell>
          <cell r="AA26">
            <v>33278.249879363779</v>
          </cell>
          <cell r="AB26">
            <v>28783.876670395053</v>
          </cell>
          <cell r="AC26">
            <v>26535.978386989795</v>
          </cell>
        </row>
        <row r="27">
          <cell r="R27">
            <v>10763.071589365056</v>
          </cell>
          <cell r="S27">
            <v>8601.9864633139368</v>
          </cell>
          <cell r="T27">
            <v>11427.775698759397</v>
          </cell>
          <cell r="U27">
            <v>7722.1148446378866</v>
          </cell>
          <cell r="V27">
            <v>5963.8838035717563</v>
          </cell>
          <cell r="W27">
            <v>19246.287473130556</v>
          </cell>
          <cell r="X27">
            <v>7101.3914137108659</v>
          </cell>
          <cell r="Y27">
            <v>11875.157249458956</v>
          </cell>
          <cell r="Z27">
            <v>7130.3895904784731</v>
          </cell>
          <cell r="AA27">
            <v>13036.992725728778</v>
          </cell>
          <cell r="AB27">
            <v>10785.296367814284</v>
          </cell>
          <cell r="AC27">
            <v>8855.6527800298791</v>
          </cell>
        </row>
        <row r="28">
          <cell r="R28">
            <v>22899.029616183427</v>
          </cell>
          <cell r="S28">
            <v>20518.20748703774</v>
          </cell>
          <cell r="T28">
            <v>23990.602569507057</v>
          </cell>
          <cell r="U28">
            <v>20004.124314952845</v>
          </cell>
          <cell r="V28">
            <v>16764.453760889533</v>
          </cell>
          <cell r="W28">
            <v>27543.65639790296</v>
          </cell>
          <cell r="X28">
            <v>17259.682715047209</v>
          </cell>
          <cell r="Y28">
            <v>21432.588280912692</v>
          </cell>
          <cell r="Z28">
            <v>19844.12890682125</v>
          </cell>
          <cell r="AA28">
            <v>21820.272275287411</v>
          </cell>
          <cell r="AB28">
            <v>21901.640546390568</v>
          </cell>
          <cell r="AC28">
            <v>22781.613129067278</v>
          </cell>
        </row>
        <row r="29">
          <cell r="R29">
            <v>109668.56228312443</v>
          </cell>
          <cell r="S29">
            <v>95079.502922039886</v>
          </cell>
          <cell r="T29">
            <v>115887.88925554935</v>
          </cell>
          <cell r="U29">
            <v>101531.12682404142</v>
          </cell>
          <cell r="V29">
            <v>68612.943714953784</v>
          </cell>
          <cell r="W29">
            <v>149441.5336583468</v>
          </cell>
          <cell r="X29">
            <v>74788.336931889586</v>
          </cell>
          <cell r="Y29">
            <v>99166.26745365368</v>
          </cell>
          <cell r="Z29">
            <v>59093.601947459509</v>
          </cell>
          <cell r="AA29">
            <v>95313.957587415644</v>
          </cell>
          <cell r="AB29">
            <v>88678.227043909254</v>
          </cell>
          <cell r="AC29">
            <v>84608.050377615378</v>
          </cell>
        </row>
        <row r="30">
          <cell r="R30">
            <v>14995.014002083553</v>
          </cell>
          <cell r="S30">
            <v>11231.845825421275</v>
          </cell>
          <cell r="T30">
            <v>14911.196058029738</v>
          </cell>
          <cell r="U30">
            <v>13733.907820676119</v>
          </cell>
          <cell r="V30">
            <v>10765.594546354572</v>
          </cell>
          <cell r="W30">
            <v>24454.524753102531</v>
          </cell>
          <cell r="X30">
            <v>15094.989103179367</v>
          </cell>
          <cell r="Y30">
            <v>14781.249493482013</v>
          </cell>
          <cell r="Z30">
            <v>12571.469158445288</v>
          </cell>
          <cell r="AA30">
            <v>17632.062020765479</v>
          </cell>
          <cell r="AB30">
            <v>15700.125245921066</v>
          </cell>
          <cell r="AC30">
            <v>14208.021972539078</v>
          </cell>
        </row>
        <row r="31">
          <cell r="R31">
            <v>20759.726543177443</v>
          </cell>
          <cell r="S31">
            <v>20142.647785012305</v>
          </cell>
          <cell r="T31">
            <v>21745.836071108351</v>
          </cell>
          <cell r="U31">
            <v>22025.850910051231</v>
          </cell>
          <cell r="V31">
            <v>20633.20146573933</v>
          </cell>
          <cell r="W31">
            <v>21542.836570242478</v>
          </cell>
          <cell r="X31">
            <v>22291.388184459473</v>
          </cell>
          <cell r="Y31">
            <v>23203.359849539745</v>
          </cell>
          <cell r="Z31">
            <v>23523.893176560625</v>
          </cell>
          <cell r="AA31">
            <v>20482.387253158871</v>
          </cell>
          <cell r="AB31">
            <v>21701.490410139362</v>
          </cell>
          <cell r="AC31">
            <v>20217.381780810916</v>
          </cell>
        </row>
      </sheetData>
      <sheetData sheetId="17">
        <row r="35">
          <cell r="AC35">
            <v>0.71426204507525892</v>
          </cell>
          <cell r="AD35">
            <v>0.76484991119191237</v>
          </cell>
          <cell r="AE35">
            <v>0.74074342850577768</v>
          </cell>
          <cell r="AF35">
            <v>0.76630988699752656</v>
          </cell>
          <cell r="AG35">
            <v>0.82637438278455466</v>
          </cell>
          <cell r="AH35">
            <v>0.72248172735738425</v>
          </cell>
          <cell r="AI35">
            <v>0.82464787145481455</v>
          </cell>
          <cell r="AJ35">
            <v>0.74263026612692251</v>
          </cell>
          <cell r="AK35">
            <v>0.77006854691406124</v>
          </cell>
          <cell r="AL35">
            <v>0.69145808485554294</v>
          </cell>
          <cell r="AM35">
            <v>0.71174088592171691</v>
          </cell>
          <cell r="AN35">
            <v>0.70574354758593982</v>
          </cell>
          <cell r="AO35">
            <v>0.74740638594790598</v>
          </cell>
        </row>
        <row r="36">
          <cell r="AC36">
            <v>0.47148561045376958</v>
          </cell>
          <cell r="AD36">
            <v>0.49158406319414077</v>
          </cell>
          <cell r="AE36">
            <v>0.4757908087938465</v>
          </cell>
          <cell r="AF36">
            <v>0.512341982050045</v>
          </cell>
          <cell r="AG36">
            <v>0.53754033131182821</v>
          </cell>
          <cell r="AH36">
            <v>0.48798652362744988</v>
          </cell>
          <cell r="AI36">
            <v>0.62375687398823498</v>
          </cell>
          <cell r="AJ36">
            <v>0.57584604278257523</v>
          </cell>
          <cell r="AK36">
            <v>0.55818603157965585</v>
          </cell>
          <cell r="AL36">
            <v>0.51214213394504005</v>
          </cell>
          <cell r="AM36">
            <v>0.50979366928176451</v>
          </cell>
          <cell r="AN36">
            <v>0.50584178470052088</v>
          </cell>
          <cell r="AO36">
            <v>0.5213106256941874</v>
          </cell>
        </row>
        <row r="37">
          <cell r="AC37">
            <v>0.42464648094760377</v>
          </cell>
          <cell r="AD37">
            <v>0.47192741317759401</v>
          </cell>
          <cell r="AE37">
            <v>0.45281870884144415</v>
          </cell>
          <cell r="AF37">
            <v>0.47071139435220133</v>
          </cell>
          <cell r="AG37">
            <v>0.52076128786314579</v>
          </cell>
          <cell r="AH37">
            <v>0.46117048579109421</v>
          </cell>
          <cell r="AI37">
            <v>0.56664188955986006</v>
          </cell>
          <cell r="AJ37">
            <v>0.53542348126603989</v>
          </cell>
          <cell r="AK37">
            <v>0.52901886495053696</v>
          </cell>
          <cell r="AL37">
            <v>0.45921651384988543</v>
          </cell>
          <cell r="AM37">
            <v>0.45951140809745494</v>
          </cell>
          <cell r="AN37">
            <v>0.4491780420253858</v>
          </cell>
          <cell r="AO37">
            <v>0.48284185867810087</v>
          </cell>
        </row>
        <row r="38">
          <cell r="AC38">
            <v>0.65374335538283512</v>
          </cell>
          <cell r="AD38">
            <v>0.69058747327285563</v>
          </cell>
          <cell r="AE38">
            <v>0.66731959751703729</v>
          </cell>
          <cell r="AF38">
            <v>0.69839743373736862</v>
          </cell>
          <cell r="AG38">
            <v>0.76057785940500278</v>
          </cell>
          <cell r="AH38">
            <v>0.676794584228952</v>
          </cell>
          <cell r="AI38">
            <v>0.78393305554800219</v>
          </cell>
          <cell r="AJ38">
            <v>0.74312331508791685</v>
          </cell>
          <cell r="AK38">
            <v>0.74647436488168195</v>
          </cell>
          <cell r="AL38">
            <v>0.6608639966447174</v>
          </cell>
          <cell r="AM38">
            <v>0.66750871611922025</v>
          </cell>
          <cell r="AN38">
            <v>0.66926169011007208</v>
          </cell>
          <cell r="AO38">
            <v>0.70065200754885848</v>
          </cell>
        </row>
        <row r="39">
          <cell r="AC39">
            <v>0.68601168862051809</v>
          </cell>
          <cell r="AD39">
            <v>0.74000083061134869</v>
          </cell>
          <cell r="AE39">
            <v>0.71916990824337645</v>
          </cell>
          <cell r="AF39">
            <v>0.77892293101215559</v>
          </cell>
          <cell r="AG39">
            <v>0.83162172143735991</v>
          </cell>
          <cell r="AH39">
            <v>0.72597897285310153</v>
          </cell>
          <cell r="AI39">
            <v>0.85380107273282768</v>
          </cell>
          <cell r="AJ39">
            <v>0.7706363497303137</v>
          </cell>
          <cell r="AK39">
            <v>0.79509028637083257</v>
          </cell>
          <cell r="AL39">
            <v>0.70820258215341336</v>
          </cell>
          <cell r="AM39">
            <v>0.71067144490901557</v>
          </cell>
          <cell r="AN39">
            <v>0.7159754495998214</v>
          </cell>
          <cell r="AO39">
            <v>0.75196454766752285</v>
          </cell>
        </row>
        <row r="40">
          <cell r="AC40">
            <v>0.58203682465367745</v>
          </cell>
          <cell r="AD40">
            <v>0.6296205289449528</v>
          </cell>
          <cell r="AE40">
            <v>0.58447743440789146</v>
          </cell>
          <cell r="AF40">
            <v>0.61273605479966409</v>
          </cell>
          <cell r="AG40">
            <v>0.67602950367666359</v>
          </cell>
          <cell r="AH40">
            <v>0.57721353517939877</v>
          </cell>
          <cell r="AI40">
            <v>0.6801459502089896</v>
          </cell>
          <cell r="AJ40">
            <v>0.65575437167573136</v>
          </cell>
          <cell r="AK40">
            <v>0.67342880405647909</v>
          </cell>
          <cell r="AL40">
            <v>0.60887641309619323</v>
          </cell>
          <cell r="AM40">
            <v>0.62519432933482932</v>
          </cell>
          <cell r="AN40">
            <v>0.62281222818603699</v>
          </cell>
          <cell r="AO40">
            <v>0.62671730566326544</v>
          </cell>
        </row>
        <row r="41">
          <cell r="AC41">
            <v>0.66973164802527141</v>
          </cell>
          <cell r="AD41">
            <v>0.68926196735277712</v>
          </cell>
          <cell r="AE41">
            <v>0.66624480600715652</v>
          </cell>
          <cell r="AF41">
            <v>0.68609296381242801</v>
          </cell>
          <cell r="AG41">
            <v>0.75355110563485517</v>
          </cell>
          <cell r="AH41">
            <v>0.65120457643114127</v>
          </cell>
          <cell r="AI41">
            <v>0.77909132868035236</v>
          </cell>
          <cell r="AJ41">
            <v>0.78371064522657963</v>
          </cell>
          <cell r="AK41">
            <v>0.74292845202230451</v>
          </cell>
          <cell r="AL41">
            <v>0.65978659837787279</v>
          </cell>
          <cell r="AM41">
            <v>0.66557149600802634</v>
          </cell>
          <cell r="AN41">
            <v>0.68182976724214706</v>
          </cell>
          <cell r="AO41">
            <v>0.70197893185365001</v>
          </cell>
        </row>
        <row r="42">
          <cell r="AC42">
            <v>0.51520119214534055</v>
          </cell>
          <cell r="AD42">
            <v>0.55093962592665946</v>
          </cell>
          <cell r="AE42">
            <v>0.52392597991517753</v>
          </cell>
          <cell r="AF42">
            <v>0.5394289871919512</v>
          </cell>
          <cell r="AG42">
            <v>0.59523127503108397</v>
          </cell>
          <cell r="AH42">
            <v>0.52300426490792662</v>
          </cell>
          <cell r="AI42">
            <v>0.64929245480406872</v>
          </cell>
          <cell r="AJ42">
            <v>0.63088805652280433</v>
          </cell>
          <cell r="AK42">
            <v>0.58998403615123596</v>
          </cell>
          <cell r="AL42">
            <v>0.51934504502137246</v>
          </cell>
          <cell r="AM42">
            <v>0.53592127150988078</v>
          </cell>
          <cell r="AN42">
            <v>0.54508775851696711</v>
          </cell>
          <cell r="AO42">
            <v>0.55915535721924792</v>
          </cell>
        </row>
        <row r="43">
          <cell r="AC43">
            <v>0.56352528326284368</v>
          </cell>
          <cell r="AD43">
            <v>0.59644841714590513</v>
          </cell>
          <cell r="AE43">
            <v>0.57004638833911436</v>
          </cell>
          <cell r="AF43">
            <v>0.57246530355466818</v>
          </cell>
          <cell r="AG43">
            <v>0.62222714259779721</v>
          </cell>
          <cell r="AH43">
            <v>0.55013528810270751</v>
          </cell>
          <cell r="AI43">
            <v>0.65819024288186589</v>
          </cell>
          <cell r="AJ43">
            <v>0.64782930055236376</v>
          </cell>
          <cell r="AK43">
            <v>0.65153319442398561</v>
          </cell>
          <cell r="AL43">
            <v>0.58626731172532665</v>
          </cell>
          <cell r="AM43">
            <v>0.59757617371088512</v>
          </cell>
          <cell r="AN43">
            <v>0.59759158216238595</v>
          </cell>
          <cell r="AO43">
            <v>0.60043309284685342</v>
          </cell>
        </row>
        <row r="44">
          <cell r="AC44">
            <v>0.39639467630680891</v>
          </cell>
          <cell r="AD44">
            <v>0.44715419755674191</v>
          </cell>
          <cell r="AE44">
            <v>0.40203639057082635</v>
          </cell>
          <cell r="AF44">
            <v>0.44847392798340013</v>
          </cell>
          <cell r="AG44">
            <v>0.47264909136106914</v>
          </cell>
          <cell r="AH44">
            <v>0.43561811684423291</v>
          </cell>
          <cell r="AI44">
            <v>0.5551038579295523</v>
          </cell>
          <cell r="AJ44">
            <v>0.53194880018530677</v>
          </cell>
          <cell r="AK44">
            <v>0.51982353996281516</v>
          </cell>
          <cell r="AL44">
            <v>0.44964730020780003</v>
          </cell>
          <cell r="AM44">
            <v>0.4667919285624561</v>
          </cell>
          <cell r="AN44">
            <v>0.44442962897727206</v>
          </cell>
          <cell r="AO44">
            <v>0.4635992045956695</v>
          </cell>
        </row>
        <row r="45">
          <cell r="AC45">
            <v>0.55989336837709158</v>
          </cell>
          <cell r="AD45">
            <v>0.59571072030112093</v>
          </cell>
          <cell r="AE45">
            <v>0.5689782361016863</v>
          </cell>
          <cell r="AF45">
            <v>0.58893353944862481</v>
          </cell>
          <cell r="AG45">
            <v>0.65624309855875462</v>
          </cell>
          <cell r="AH45">
            <v>0.57203462737275435</v>
          </cell>
          <cell r="AI45">
            <v>0.68889580448556331</v>
          </cell>
          <cell r="AJ45">
            <v>0.65292382010549554</v>
          </cell>
          <cell r="AK45">
            <v>0.65710476919641614</v>
          </cell>
          <cell r="AL45">
            <v>0.58886707285161743</v>
          </cell>
          <cell r="AM45">
            <v>0.60602288698307627</v>
          </cell>
          <cell r="AN45">
            <v>0.58865856269867822</v>
          </cell>
          <cell r="AO45">
            <v>0.60909398883183785</v>
          </cell>
        </row>
        <row r="46">
          <cell r="AC46">
            <v>0.46423339009969411</v>
          </cell>
          <cell r="AD46">
            <v>0.49303789282595134</v>
          </cell>
          <cell r="AE46">
            <v>0.48384979757105068</v>
          </cell>
          <cell r="AF46">
            <v>0.51483358259652268</v>
          </cell>
          <cell r="AG46">
            <v>0.55963688604344231</v>
          </cell>
          <cell r="AH46">
            <v>0.49038962084145044</v>
          </cell>
          <cell r="AI46">
            <v>0.6091895331486904</v>
          </cell>
          <cell r="AJ46">
            <v>0.58539638799796823</v>
          </cell>
          <cell r="AK46">
            <v>0.56369357095182848</v>
          </cell>
          <cell r="AL46">
            <v>0.49985720639908648</v>
          </cell>
          <cell r="AM46">
            <v>0.51032538757715773</v>
          </cell>
          <cell r="AN46">
            <v>0.48289466521209429</v>
          </cell>
          <cell r="AO46">
            <v>0.52026941483300837</v>
          </cell>
        </row>
        <row r="47">
          <cell r="AC47">
            <v>0.39146871601324418</v>
          </cell>
          <cell r="AD47">
            <v>0.42089335099845793</v>
          </cell>
          <cell r="AE47">
            <v>0.41165071378226875</v>
          </cell>
          <cell r="AF47">
            <v>0.44559239464137773</v>
          </cell>
          <cell r="AG47">
            <v>0.48113793138622285</v>
          </cell>
          <cell r="AH47">
            <v>0.42937500337833562</v>
          </cell>
          <cell r="AI47">
            <v>0.52498322103691786</v>
          </cell>
          <cell r="AJ47">
            <v>0.50119833731153873</v>
          </cell>
          <cell r="AK47">
            <v>0.48475007031224987</v>
          </cell>
          <cell r="AL47">
            <v>0.41738975589793942</v>
          </cell>
          <cell r="AM47">
            <v>0.42301124857863925</v>
          </cell>
          <cell r="AN47">
            <v>0.41688552457875833</v>
          </cell>
          <cell r="AO47">
            <v>0.4454130131718948</v>
          </cell>
        </row>
        <row r="48">
          <cell r="AC48">
            <v>0.52695859815799762</v>
          </cell>
          <cell r="AD48">
            <v>0.5683794094324125</v>
          </cell>
          <cell r="AE48">
            <v>0.53447128438999114</v>
          </cell>
          <cell r="AF48">
            <v>0.55808737555345267</v>
          </cell>
          <cell r="AG48">
            <v>0.61149903232690417</v>
          </cell>
          <cell r="AH48">
            <v>0.52569483471040024</v>
          </cell>
          <cell r="AI48">
            <v>0.63967104515937712</v>
          </cell>
          <cell r="AJ48">
            <v>0.59717148057685498</v>
          </cell>
          <cell r="AK48">
            <v>0.60242353308099228</v>
          </cell>
          <cell r="AL48">
            <v>0.54934922892053639</v>
          </cell>
          <cell r="AM48">
            <v>0.55789327564618008</v>
          </cell>
          <cell r="AN48">
            <v>0.55629342067140886</v>
          </cell>
          <cell r="AO48">
            <v>0.56766379416360968</v>
          </cell>
        </row>
        <row r="49">
          <cell r="AC49">
            <v>0.45235028844123815</v>
          </cell>
          <cell r="AD49">
            <v>0.49470827423033065</v>
          </cell>
          <cell r="AE49">
            <v>0.46395748926287406</v>
          </cell>
          <cell r="AF49">
            <v>0.49522453617421358</v>
          </cell>
          <cell r="AG49">
            <v>0.53479022971468992</v>
          </cell>
          <cell r="AH49">
            <v>0.46716009728235136</v>
          </cell>
          <cell r="AI49">
            <v>0.59369206107135664</v>
          </cell>
          <cell r="AJ49">
            <v>0.56157911186792742</v>
          </cell>
          <cell r="AK49">
            <v>0.55809308705269478</v>
          </cell>
          <cell r="AL49">
            <v>0.46984066446387518</v>
          </cell>
          <cell r="AM49">
            <v>0.4864179871714322</v>
          </cell>
          <cell r="AN49">
            <v>0.47983874650093539</v>
          </cell>
          <cell r="AO49">
            <v>0.50408067372682264</v>
          </cell>
        </row>
        <row r="50">
          <cell r="AC50">
            <v>0.45001635501867554</v>
          </cell>
          <cell r="AD50">
            <v>0.48748363480069823</v>
          </cell>
          <cell r="AE50">
            <v>0.4701132998656159</v>
          </cell>
          <cell r="AF50">
            <v>0.48372934085443448</v>
          </cell>
          <cell r="AG50">
            <v>0.54175478295993396</v>
          </cell>
          <cell r="AH50">
            <v>0.46077592727694289</v>
          </cell>
          <cell r="AI50">
            <v>0.57112705697854449</v>
          </cell>
          <cell r="AJ50">
            <v>0.52683767865042264</v>
          </cell>
          <cell r="AK50">
            <v>0.54411959189924353</v>
          </cell>
          <cell r="AL50">
            <v>0.4790222500426688</v>
          </cell>
          <cell r="AM50">
            <v>0.49589486859798654</v>
          </cell>
          <cell r="AN50">
            <v>0.46453208913863558</v>
          </cell>
          <cell r="AO50">
            <v>0.49719914621559058</v>
          </cell>
        </row>
        <row r="51">
          <cell r="AC51">
            <v>0.60065736424377258</v>
          </cell>
          <cell r="AD51">
            <v>0.65576593576334674</v>
          </cell>
          <cell r="AE51">
            <v>0.620431633259239</v>
          </cell>
          <cell r="AF51">
            <v>0.6435076278035653</v>
          </cell>
          <cell r="AG51">
            <v>0.6955824574041537</v>
          </cell>
          <cell r="AH51">
            <v>0.57984952205531848</v>
          </cell>
          <cell r="AI51">
            <v>0.69411632956815117</v>
          </cell>
          <cell r="AJ51">
            <v>0.6280444409011634</v>
          </cell>
          <cell r="AK51">
            <v>0.66684608433510362</v>
          </cell>
          <cell r="AL51">
            <v>0.61086434100539933</v>
          </cell>
          <cell r="AM51">
            <v>0.62871664399148719</v>
          </cell>
          <cell r="AN51">
            <v>0.63575435274840919</v>
          </cell>
          <cell r="AO51">
            <v>0.63743134402883006</v>
          </cell>
        </row>
        <row r="52">
          <cell r="AC52">
            <v>0.48396607079847836</v>
          </cell>
          <cell r="AD52">
            <v>0.53385528565435925</v>
          </cell>
          <cell r="AE52">
            <v>0.50132461235521752</v>
          </cell>
          <cell r="AF52">
            <v>0.56045935595744656</v>
          </cell>
          <cell r="AG52">
            <v>0.54563126157504349</v>
          </cell>
          <cell r="AH52">
            <v>0.48926980028318701</v>
          </cell>
          <cell r="AI52">
            <v>0.57484545539364962</v>
          </cell>
          <cell r="AJ52">
            <v>0.55496748309302979</v>
          </cell>
          <cell r="AK52">
            <v>0.56665908902669293</v>
          </cell>
          <cell r="AL52">
            <v>0.51330911804845125</v>
          </cell>
          <cell r="AM52">
            <v>0.53088046721825688</v>
          </cell>
          <cell r="AN52">
            <v>0.52384177708409907</v>
          </cell>
          <cell r="AO52">
            <v>0.53069804972654655</v>
          </cell>
        </row>
        <row r="53">
          <cell r="AC53">
            <v>0.54520422714120964</v>
          </cell>
          <cell r="AD53">
            <v>0.58173067653894905</v>
          </cell>
          <cell r="AE53">
            <v>0.54259858827343654</v>
          </cell>
          <cell r="AF53">
            <v>0.56244542484637361</v>
          </cell>
          <cell r="AG53">
            <v>0.63033300604358633</v>
          </cell>
          <cell r="AH53">
            <v>0.55404548987457924</v>
          </cell>
          <cell r="AI53">
            <v>0.68718215352453482</v>
          </cell>
          <cell r="AJ53">
            <v>0.61843570320591335</v>
          </cell>
          <cell r="AK53">
            <v>0.63637286321026565</v>
          </cell>
          <cell r="AL53">
            <v>0.58191352821046738</v>
          </cell>
          <cell r="AM53">
            <v>0.59002501827180354</v>
          </cell>
          <cell r="AN53">
            <v>0.57430436870408386</v>
          </cell>
          <cell r="AO53">
            <v>0.59115317350424079</v>
          </cell>
        </row>
        <row r="54">
          <cell r="AC54">
            <v>0.40208114400304429</v>
          </cell>
          <cell r="AD54">
            <v>0.45412124092156231</v>
          </cell>
          <cell r="AE54">
            <v>0.42695938897094415</v>
          </cell>
          <cell r="AF54">
            <v>0.46486535717852207</v>
          </cell>
          <cell r="AG54">
            <v>0.48722294687502238</v>
          </cell>
          <cell r="AH54">
            <v>0.41859318845335919</v>
          </cell>
          <cell r="AI54">
            <v>0.51005323266294489</v>
          </cell>
          <cell r="AJ54">
            <v>0.46772900652363092</v>
          </cell>
          <cell r="AK54">
            <v>0.47847585932752046</v>
          </cell>
          <cell r="AL54">
            <v>0.43218594231411228</v>
          </cell>
          <cell r="AM54">
            <v>0.44656284551502412</v>
          </cell>
          <cell r="AN54">
            <v>0.43476207645260767</v>
          </cell>
          <cell r="AO54">
            <v>0.45191043413459853</v>
          </cell>
        </row>
        <row r="55">
          <cell r="AC55">
            <v>0.64407753381416166</v>
          </cell>
          <cell r="AD55">
            <v>0.68318854717943345</v>
          </cell>
          <cell r="AE55">
            <v>0.66117185878381213</v>
          </cell>
          <cell r="AF55">
            <v>0.66340586899097675</v>
          </cell>
          <cell r="AG55">
            <v>0.72749413443822142</v>
          </cell>
          <cell r="AH55">
            <v>0.62141788971260958</v>
          </cell>
          <cell r="AI55">
            <v>0.72111168382076807</v>
          </cell>
          <cell r="AJ55">
            <v>0.65758232615458301</v>
          </cell>
          <cell r="AK55">
            <v>0.69475726440654129</v>
          </cell>
          <cell r="AL55">
            <v>0.63585782879780939</v>
          </cell>
          <cell r="AM55">
            <v>0.6491465289017524</v>
          </cell>
          <cell r="AN55">
            <v>0.65982653429065485</v>
          </cell>
          <cell r="AO55">
            <v>0.66652352757527122</v>
          </cell>
        </row>
        <row r="56">
          <cell r="AC56">
            <v>0.39902657254317825</v>
          </cell>
          <cell r="AD56">
            <v>0.41358454513679227</v>
          </cell>
          <cell r="AE56">
            <v>0.39856885144146054</v>
          </cell>
          <cell r="AF56">
            <v>0.42132326689846089</v>
          </cell>
          <cell r="AG56">
            <v>0.45491232021550265</v>
          </cell>
          <cell r="AH56">
            <v>0.40389970333258357</v>
          </cell>
          <cell r="AI56">
            <v>0.50574661494396234</v>
          </cell>
          <cell r="AJ56">
            <v>0.48497085554818381</v>
          </cell>
          <cell r="AK56">
            <v>0.48881514187795189</v>
          </cell>
          <cell r="AL56">
            <v>0.44553498014788262</v>
          </cell>
          <cell r="AM56">
            <v>0.44243431851692333</v>
          </cell>
          <cell r="AN56">
            <v>0.43955918293879359</v>
          </cell>
          <cell r="AO56">
            <v>0.44073384083879003</v>
          </cell>
        </row>
        <row r="57">
          <cell r="AC57">
            <v>0.54638355397818461</v>
          </cell>
          <cell r="AD57">
            <v>0.58667728312029821</v>
          </cell>
          <cell r="AE57">
            <v>0.55347595042951325</v>
          </cell>
          <cell r="AF57">
            <v>0.57881044928407666</v>
          </cell>
          <cell r="AG57">
            <v>0.61652384491567802</v>
          </cell>
          <cell r="AH57">
            <v>0.51798431118823873</v>
          </cell>
          <cell r="AI57">
            <v>0.63872186433380762</v>
          </cell>
          <cell r="AJ57">
            <v>0.59218055949203141</v>
          </cell>
          <cell r="AK57">
            <v>0.62335232195201928</v>
          </cell>
          <cell r="AL57">
            <v>0.56255821395945604</v>
          </cell>
          <cell r="AM57">
            <v>0.55955685091793828</v>
          </cell>
          <cell r="AN57">
            <v>0.55957330254994564</v>
          </cell>
          <cell r="AO57">
            <v>0.5784757916725094</v>
          </cell>
        </row>
        <row r="58">
          <cell r="AC58">
            <v>0.48749432962319839</v>
          </cell>
          <cell r="AD58">
            <v>0.53639475928371561</v>
          </cell>
          <cell r="AE58">
            <v>0.49937020618024852</v>
          </cell>
          <cell r="AF58">
            <v>0.53225218649778516</v>
          </cell>
          <cell r="AG58">
            <v>0.56915890616529763</v>
          </cell>
          <cell r="AH58">
            <v>0.49272312900835252</v>
          </cell>
          <cell r="AI58">
            <v>0.62008614722743161</v>
          </cell>
          <cell r="AJ58">
            <v>0.57004065799228687</v>
          </cell>
          <cell r="AK58">
            <v>0.58674729617463994</v>
          </cell>
          <cell r="AL58">
            <v>0.55005569989676939</v>
          </cell>
          <cell r="AM58">
            <v>0.51751182966218423</v>
          </cell>
          <cell r="AN58">
            <v>0.5225365714899538</v>
          </cell>
          <cell r="AO58">
            <v>0.54018353850125056</v>
          </cell>
        </row>
        <row r="59">
          <cell r="AC59">
            <v>0.53722557302452445</v>
          </cell>
          <cell r="AD59">
            <v>0.56105808899972343</v>
          </cell>
          <cell r="AE59">
            <v>0.53458394941615983</v>
          </cell>
          <cell r="AF59">
            <v>0.55408779874612746</v>
          </cell>
          <cell r="AG59">
            <v>0.60955953703661803</v>
          </cell>
          <cell r="AH59">
            <v>0.51740938962081862</v>
          </cell>
          <cell r="AI59">
            <v>0.61896485538846979</v>
          </cell>
          <cell r="AJ59">
            <v>0.5855395109105469</v>
          </cell>
          <cell r="AK59">
            <v>0.62010481790644967</v>
          </cell>
          <cell r="AL59">
            <v>0.55750850284843367</v>
          </cell>
          <cell r="AM59">
            <v>0.56303703946272676</v>
          </cell>
          <cell r="AN59">
            <v>0.5695084490405653</v>
          </cell>
          <cell r="AO59">
            <v>0.56809032526228553</v>
          </cell>
        </row>
        <row r="60">
          <cell r="AC60">
            <v>0.41895745187722444</v>
          </cell>
          <cell r="AD60">
            <v>0.44633133365788402</v>
          </cell>
          <cell r="AE60">
            <v>0.43618902433298951</v>
          </cell>
          <cell r="AF60">
            <v>0.46397358940619332</v>
          </cell>
          <cell r="AG60">
            <v>0.49201167142228019</v>
          </cell>
          <cell r="AH60">
            <v>0.42392633835322097</v>
          </cell>
          <cell r="AI60">
            <v>0.51973497003682534</v>
          </cell>
          <cell r="AJ60">
            <v>0.49654390294757528</v>
          </cell>
          <cell r="AK60">
            <v>0.49523111194280461</v>
          </cell>
          <cell r="AL60">
            <v>0.45253430244340914</v>
          </cell>
          <cell r="AM60">
            <v>0.46602895990047533</v>
          </cell>
          <cell r="AN60">
            <v>0.45778111456916049</v>
          </cell>
          <cell r="AO60">
            <v>0.46511142866919447</v>
          </cell>
        </row>
        <row r="61">
          <cell r="AC61">
            <v>0.5539443740876917</v>
          </cell>
          <cell r="AD61">
            <v>0.59820631603615793</v>
          </cell>
          <cell r="AE61">
            <v>0.56161361355014405</v>
          </cell>
          <cell r="AF61">
            <v>0.58537010466381489</v>
          </cell>
          <cell r="AG61">
            <v>0.62550793479171052</v>
          </cell>
          <cell r="AH61">
            <v>0.554433723386063</v>
          </cell>
          <cell r="AI61">
            <v>0.65879931809760839</v>
          </cell>
          <cell r="AJ61">
            <v>0.62370409177318309</v>
          </cell>
          <cell r="AK61">
            <v>0.61643225620528608</v>
          </cell>
          <cell r="AL61">
            <v>0.55519065525829914</v>
          </cell>
          <cell r="AM61">
            <v>0.56882441383691873</v>
          </cell>
          <cell r="AN61">
            <v>0.5617505233785226</v>
          </cell>
          <cell r="AO61">
            <v>0.58898265828395835</v>
          </cell>
        </row>
        <row r="62">
          <cell r="AC62">
            <v>0.5938682659228951</v>
          </cell>
          <cell r="AD62">
            <v>0.63508889428162452</v>
          </cell>
          <cell r="AE62">
            <v>0.60947883711445794</v>
          </cell>
          <cell r="AF62">
            <v>0.63205337458665034</v>
          </cell>
          <cell r="AG62">
            <v>0.68762406500448203</v>
          </cell>
          <cell r="AH62">
            <v>0.59906358290792716</v>
          </cell>
          <cell r="AI62">
            <v>0.70760176658345175</v>
          </cell>
          <cell r="AJ62">
            <v>0.6551092244621971</v>
          </cell>
          <cell r="AK62">
            <v>0.67003662997030666</v>
          </cell>
          <cell r="AL62">
            <v>0.60202086530018983</v>
          </cell>
          <cell r="AM62">
            <v>0.61474063197867657</v>
          </cell>
          <cell r="AN62">
            <v>0.61037033965227427</v>
          </cell>
          <cell r="AO62">
            <v>0.63379347014339604</v>
          </cell>
        </row>
      </sheetData>
      <sheetData sheetId="18">
        <row r="35">
          <cell r="AC35">
            <v>0.71426204507525892</v>
          </cell>
          <cell r="AD35">
            <v>0.73920341155682301</v>
          </cell>
          <cell r="AE35">
            <v>0.73980260871067327</v>
          </cell>
          <cell r="AF35">
            <v>0.74649622348305322</v>
          </cell>
          <cell r="AG35">
            <v>0.76115579845100478</v>
          </cell>
          <cell r="AH35">
            <v>0.75442634270978248</v>
          </cell>
          <cell r="AI35">
            <v>0.76464132254319794</v>
          </cell>
          <cell r="AJ35">
            <v>0.7618186084450016</v>
          </cell>
          <cell r="AK35">
            <v>0.76266900794214809</v>
          </cell>
          <cell r="AL35">
            <v>0.75512521146071754</v>
          </cell>
          <cell r="AM35">
            <v>0.7512171677351186</v>
          </cell>
          <cell r="AN35">
            <v>0.7474063859479062</v>
          </cell>
        </row>
        <row r="36">
          <cell r="AC36">
            <v>0.47148561045376958</v>
          </cell>
          <cell r="AD36">
            <v>0.48137000712468925</v>
          </cell>
          <cell r="AE36">
            <v>0.47924561540881205</v>
          </cell>
          <cell r="AF36">
            <v>0.48753153069735822</v>
          </cell>
          <cell r="AG36">
            <v>0.49611335449521371</v>
          </cell>
          <cell r="AH36">
            <v>0.49366862915893422</v>
          </cell>
          <cell r="AI36">
            <v>0.51171779584502186</v>
          </cell>
          <cell r="AJ36">
            <v>0.51954787467171148</v>
          </cell>
          <cell r="AK36">
            <v>0.52429120237913651</v>
          </cell>
          <cell r="AL36">
            <v>0.52346791838024953</v>
          </cell>
          <cell r="AM36">
            <v>0.52249992638020104</v>
          </cell>
          <cell r="AN36">
            <v>0.5213106256941874</v>
          </cell>
        </row>
        <row r="37">
          <cell r="AC37">
            <v>0.42464648094760377</v>
          </cell>
          <cell r="AD37">
            <v>0.44791266050208828</v>
          </cell>
          <cell r="AE37">
            <v>0.44950766204944481</v>
          </cell>
          <cell r="AF37">
            <v>0.45464869781942385</v>
          </cell>
          <cell r="AG37">
            <v>0.46684223760246829</v>
          </cell>
          <cell r="AH37">
            <v>0.46570012400499405</v>
          </cell>
          <cell r="AI37">
            <v>0.48039347117442044</v>
          </cell>
          <cell r="AJ37">
            <v>0.48760247529006889</v>
          </cell>
          <cell r="AK37">
            <v>0.49239135260449868</v>
          </cell>
          <cell r="AL37">
            <v>0.48896830816841141</v>
          </cell>
          <cell r="AM37">
            <v>0.48590688647958807</v>
          </cell>
          <cell r="AN37">
            <v>0.48284185867810092</v>
          </cell>
        </row>
        <row r="38">
          <cell r="AC38">
            <v>0.65374335538283512</v>
          </cell>
          <cell r="AD38">
            <v>0.67179847188527442</v>
          </cell>
          <cell r="AE38">
            <v>0.6706179482632979</v>
          </cell>
          <cell r="AF38">
            <v>0.67775549081419806</v>
          </cell>
          <cell r="AG38">
            <v>0.69320301837129072</v>
          </cell>
          <cell r="AH38">
            <v>0.69037076645463391</v>
          </cell>
          <cell r="AI38">
            <v>0.70343583540897625</v>
          </cell>
          <cell r="AJ38">
            <v>0.70894931558200802</v>
          </cell>
          <cell r="AK38">
            <v>0.71308620305001802</v>
          </cell>
          <cell r="AL38">
            <v>0.70764358735731536</v>
          </cell>
          <cell r="AM38">
            <v>0.70408784816553993</v>
          </cell>
          <cell r="AN38">
            <v>0.70065200754885859</v>
          </cell>
        </row>
        <row r="39">
          <cell r="AC39">
            <v>0.68601168862051809</v>
          </cell>
          <cell r="AD39">
            <v>0.71228457773416953</v>
          </cell>
          <cell r="AE39">
            <v>0.71486129143995636</v>
          </cell>
          <cell r="AF39">
            <v>0.73122641853576753</v>
          </cell>
          <cell r="AG39">
            <v>0.74985101976989532</v>
          </cell>
          <cell r="AH39">
            <v>0.74555691326378914</v>
          </cell>
          <cell r="AI39">
            <v>0.76060759983238613</v>
          </cell>
          <cell r="AJ39">
            <v>0.76163088940910484</v>
          </cell>
          <cell r="AK39">
            <v>0.76512882086823186</v>
          </cell>
          <cell r="AL39">
            <v>0.75899128682623418</v>
          </cell>
          <cell r="AM39">
            <v>0.75492553763109094</v>
          </cell>
          <cell r="AN39">
            <v>0.75196454766752274</v>
          </cell>
        </row>
        <row r="40">
          <cell r="AC40">
            <v>0.58203682465367745</v>
          </cell>
          <cell r="AD40">
            <v>0.60574602272319344</v>
          </cell>
          <cell r="AE40">
            <v>0.59864470988377039</v>
          </cell>
          <cell r="AF40">
            <v>0.60212817257414719</v>
          </cell>
          <cell r="AG40">
            <v>0.61562893236530503</v>
          </cell>
          <cell r="AH40">
            <v>0.60876914549996242</v>
          </cell>
          <cell r="AI40">
            <v>0.61879102777068717</v>
          </cell>
          <cell r="AJ40">
            <v>0.62237722246994631</v>
          </cell>
          <cell r="AK40">
            <v>0.62819046762573127</v>
          </cell>
          <cell r="AL40">
            <v>0.62627769372397335</v>
          </cell>
          <cell r="AM40">
            <v>0.62667204330401582</v>
          </cell>
          <cell r="AN40">
            <v>0.62671730566326544</v>
          </cell>
        </row>
        <row r="41">
          <cell r="AC41">
            <v>0.66973164802527141</v>
          </cell>
          <cell r="AD41">
            <v>0.67928121501055672</v>
          </cell>
          <cell r="AE41">
            <v>0.67506988408794566</v>
          </cell>
          <cell r="AF41">
            <v>0.67756522382919737</v>
          </cell>
          <cell r="AG41">
            <v>0.69179969988817658</v>
          </cell>
          <cell r="AH41">
            <v>0.68380329028402376</v>
          </cell>
          <cell r="AI41">
            <v>0.69773356383540996</v>
          </cell>
          <cell r="AJ41">
            <v>0.70880911209348274</v>
          </cell>
          <cell r="AK41">
            <v>0.71228827088069835</v>
          </cell>
          <cell r="AL41">
            <v>0.70667088216145024</v>
          </cell>
          <cell r="AM41">
            <v>0.70331915921591248</v>
          </cell>
          <cell r="AN41">
            <v>0.70197893185365023</v>
          </cell>
        </row>
        <row r="42">
          <cell r="AC42">
            <v>0.51520119214534055</v>
          </cell>
          <cell r="AD42">
            <v>0.53318322474096436</v>
          </cell>
          <cell r="AE42">
            <v>0.53039051219276412</v>
          </cell>
          <cell r="AF42">
            <v>0.53261833948547144</v>
          </cell>
          <cell r="AG42">
            <v>0.54446798370471206</v>
          </cell>
          <cell r="AH42">
            <v>0.54086344598159897</v>
          </cell>
          <cell r="AI42">
            <v>0.55614072976770268</v>
          </cell>
          <cell r="AJ42">
            <v>0.56556733658418346</v>
          </cell>
          <cell r="AK42">
            <v>0.56779381957168884</v>
          </cell>
          <cell r="AL42">
            <v>0.56281294352025346</v>
          </cell>
          <cell r="AM42">
            <v>0.56063822141708919</v>
          </cell>
          <cell r="AN42">
            <v>0.55915535721924792</v>
          </cell>
        </row>
        <row r="43">
          <cell r="AC43">
            <v>0.56352528326284368</v>
          </cell>
          <cell r="AD43">
            <v>0.57969920324791335</v>
          </cell>
          <cell r="AE43">
            <v>0.57637010482041728</v>
          </cell>
          <cell r="AF43">
            <v>0.5754680938397676</v>
          </cell>
          <cell r="AG43">
            <v>0.58430158756282058</v>
          </cell>
          <cell r="AH43">
            <v>0.57825395676626201</v>
          </cell>
          <cell r="AI43">
            <v>0.58965554098709705</v>
          </cell>
          <cell r="AJ43">
            <v>0.59643722189383441</v>
          </cell>
          <cell r="AK43">
            <v>0.60233695142159838</v>
          </cell>
          <cell r="AL43">
            <v>0.60100273055803266</v>
          </cell>
          <cell r="AM43">
            <v>0.60075929737859046</v>
          </cell>
          <cell r="AN43">
            <v>0.6004330928468532</v>
          </cell>
        </row>
        <row r="44">
          <cell r="AC44">
            <v>0.39639467630680891</v>
          </cell>
          <cell r="AD44">
            <v>0.42162345405995633</v>
          </cell>
          <cell r="AE44">
            <v>0.41504648913216863</v>
          </cell>
          <cell r="AF44">
            <v>0.42336677138754264</v>
          </cell>
          <cell r="AG44">
            <v>0.4309929548435284</v>
          </cell>
          <cell r="AH44">
            <v>0.43113741356073088</v>
          </cell>
          <cell r="AI44">
            <v>0.44800741207336786</v>
          </cell>
          <cell r="AJ44">
            <v>0.4596479485015813</v>
          </cell>
          <cell r="AK44">
            <v>0.46457592098928452</v>
          </cell>
          <cell r="AL44">
            <v>0.46339271034096691</v>
          </cell>
          <cell r="AM44">
            <v>0.46494569927374424</v>
          </cell>
          <cell r="AN44">
            <v>0.46359920459566933</v>
          </cell>
        </row>
        <row r="45">
          <cell r="AC45">
            <v>0.55989336837709158</v>
          </cell>
          <cell r="AD45">
            <v>0.57753896315235698</v>
          </cell>
          <cell r="AE45">
            <v>0.57491083718104119</v>
          </cell>
          <cell r="AF45">
            <v>0.57848706430977226</v>
          </cell>
          <cell r="AG45">
            <v>0.59291934335000251</v>
          </cell>
          <cell r="AH45">
            <v>0.58917494182539565</v>
          </cell>
          <cell r="AI45">
            <v>0.60330669009012561</v>
          </cell>
          <cell r="AJ45">
            <v>0.60950605162526705</v>
          </cell>
          <cell r="AK45">
            <v>0.61435601296682163</v>
          </cell>
          <cell r="AL45">
            <v>0.61172237151596986</v>
          </cell>
          <cell r="AM45">
            <v>0.61107203907717611</v>
          </cell>
          <cell r="AN45">
            <v>0.60909398883183785</v>
          </cell>
        </row>
        <row r="46">
          <cell r="AC46">
            <v>0.46423339009969411</v>
          </cell>
          <cell r="AD46">
            <v>0.47830463084707697</v>
          </cell>
          <cell r="AE46">
            <v>0.48021690590817673</v>
          </cell>
          <cell r="AF46">
            <v>0.48871349870783287</v>
          </cell>
          <cell r="AG46">
            <v>0.50152031006434161</v>
          </cell>
          <cell r="AH46">
            <v>0.49944551610685473</v>
          </cell>
          <cell r="AI46">
            <v>0.51475132317500494</v>
          </cell>
          <cell r="AJ46">
            <v>0.52378146707185613</v>
          </cell>
          <cell r="AK46">
            <v>0.52818146804244182</v>
          </cell>
          <cell r="AL46">
            <v>0.52489273736618403</v>
          </cell>
          <cell r="AM46">
            <v>0.52364358083043883</v>
          </cell>
          <cell r="AN46">
            <v>0.52026941483300826</v>
          </cell>
        </row>
        <row r="47">
          <cell r="AC47">
            <v>0.39146871601324418</v>
          </cell>
          <cell r="AD47">
            <v>0.40587603463707511</v>
          </cell>
          <cell r="AE47">
            <v>0.40775584135220155</v>
          </cell>
          <cell r="AF47">
            <v>0.41729768454518656</v>
          </cell>
          <cell r="AG47">
            <v>0.42934669023552552</v>
          </cell>
          <cell r="AH47">
            <v>0.42929202627428548</v>
          </cell>
          <cell r="AI47">
            <v>0.44313527206472419</v>
          </cell>
          <cell r="AJ47">
            <v>0.45070648127792312</v>
          </cell>
          <cell r="AK47">
            <v>0.45432527417810314</v>
          </cell>
          <cell r="AL47">
            <v>0.45085704147503797</v>
          </cell>
          <cell r="AM47">
            <v>0.44816305109454219</v>
          </cell>
          <cell r="AN47">
            <v>0.4454130131718948</v>
          </cell>
        </row>
        <row r="48">
          <cell r="AC48">
            <v>0.52695859815799762</v>
          </cell>
          <cell r="AD48">
            <v>0.54743731433426657</v>
          </cell>
          <cell r="AE48">
            <v>0.54314354079220917</v>
          </cell>
          <cell r="AF48">
            <v>0.54682263740684744</v>
          </cell>
          <cell r="AG48">
            <v>0.55890979378600669</v>
          </cell>
          <cell r="AH48">
            <v>0.55297127344016961</v>
          </cell>
          <cell r="AI48">
            <v>0.5652554697405785</v>
          </cell>
          <cell r="AJ48">
            <v>0.56921195849938211</v>
          </cell>
          <cell r="AK48">
            <v>0.57232406325036878</v>
          </cell>
          <cell r="AL48">
            <v>0.56982854075922618</v>
          </cell>
          <cell r="AM48">
            <v>0.56880755332736077</v>
          </cell>
          <cell r="AN48">
            <v>0.56766379416360968</v>
          </cell>
        </row>
        <row r="49">
          <cell r="AC49">
            <v>0.45235028844123815</v>
          </cell>
          <cell r="AD49">
            <v>0.47334412358735234</v>
          </cell>
          <cell r="AE49">
            <v>0.47040545258637345</v>
          </cell>
          <cell r="AF49">
            <v>0.47649145351126981</v>
          </cell>
          <cell r="AG49">
            <v>0.48710887609772419</v>
          </cell>
          <cell r="AH49">
            <v>0.48336703411319476</v>
          </cell>
          <cell r="AI49">
            <v>0.49879895764905796</v>
          </cell>
          <cell r="AJ49">
            <v>0.50676113330063954</v>
          </cell>
          <cell r="AK49">
            <v>0.51233025412507249</v>
          </cell>
          <cell r="AL49">
            <v>0.50797119881872055</v>
          </cell>
          <cell r="AM49">
            <v>0.50605623786972476</v>
          </cell>
          <cell r="AN49">
            <v>0.50408067372682264</v>
          </cell>
        </row>
        <row r="50">
          <cell r="AC50">
            <v>0.45001635501867554</v>
          </cell>
          <cell r="AD50">
            <v>0.46899811729846808</v>
          </cell>
          <cell r="AE50">
            <v>0.46931009565934639</v>
          </cell>
          <cell r="AF50">
            <v>0.47283673990595232</v>
          </cell>
          <cell r="AG50">
            <v>0.48539082218724799</v>
          </cell>
          <cell r="AH50">
            <v>0.48053100559358131</v>
          </cell>
          <cell r="AI50">
            <v>0.49249713592018263</v>
          </cell>
          <cell r="AJ50">
            <v>0.49678640249890083</v>
          </cell>
          <cell r="AK50">
            <v>0.50190329638415543</v>
          </cell>
          <cell r="AL50">
            <v>0.49975782209963154</v>
          </cell>
          <cell r="AM50">
            <v>0.49986993691869241</v>
          </cell>
          <cell r="AN50">
            <v>0.49719914621559075</v>
          </cell>
        </row>
        <row r="51">
          <cell r="AC51">
            <v>0.60065736424377258</v>
          </cell>
          <cell r="AD51">
            <v>0.62781033580022205</v>
          </cell>
          <cell r="AE51">
            <v>0.62539139741887839</v>
          </cell>
          <cell r="AF51">
            <v>0.63020913024874115</v>
          </cell>
          <cell r="AG51">
            <v>0.64243432952199386</v>
          </cell>
          <cell r="AH51">
            <v>0.63169402266168739</v>
          </cell>
          <cell r="AI51">
            <v>0.64027022053486471</v>
          </cell>
          <cell r="AJ51">
            <v>0.63838168387729066</v>
          </cell>
          <cell r="AK51">
            <v>0.64166308123878724</v>
          </cell>
          <cell r="AL51">
            <v>0.63817448177804847</v>
          </cell>
          <cell r="AM51">
            <v>0.63732723078938525</v>
          </cell>
          <cell r="AN51">
            <v>0.63743134402883028</v>
          </cell>
        </row>
        <row r="52">
          <cell r="AC52">
            <v>0.48396607079847836</v>
          </cell>
          <cell r="AD52">
            <v>0.50854594941769748</v>
          </cell>
          <cell r="AE52">
            <v>0.50613886330420665</v>
          </cell>
          <cell r="AF52">
            <v>0.51977347139914076</v>
          </cell>
          <cell r="AG52">
            <v>0.52476843095686121</v>
          </cell>
          <cell r="AH52">
            <v>0.51918259956080803</v>
          </cell>
          <cell r="AI52">
            <v>0.52657072619604983</v>
          </cell>
          <cell r="AJ52">
            <v>0.52987569315884075</v>
          </cell>
          <cell r="AK52">
            <v>0.53385517496934387</v>
          </cell>
          <cell r="AL52">
            <v>0.53142486675598899</v>
          </cell>
          <cell r="AM52">
            <v>0.53128936673524496</v>
          </cell>
          <cell r="AN52">
            <v>0.53069804972654655</v>
          </cell>
        </row>
        <row r="53">
          <cell r="AC53">
            <v>0.54520422714120964</v>
          </cell>
          <cell r="AD53">
            <v>0.56300499724663455</v>
          </cell>
          <cell r="AE53">
            <v>0.5559987063795212</v>
          </cell>
          <cell r="AF53">
            <v>0.55753463775799694</v>
          </cell>
          <cell r="AG53">
            <v>0.57108355883179218</v>
          </cell>
          <cell r="AH53">
            <v>0.56779930840617743</v>
          </cell>
          <cell r="AI53">
            <v>0.58489048178186887</v>
          </cell>
          <cell r="AJ53">
            <v>0.58914445220700717</v>
          </cell>
          <cell r="AK53">
            <v>0.59417357136982385</v>
          </cell>
          <cell r="AL53">
            <v>0.59297487696885309</v>
          </cell>
          <cell r="AM53">
            <v>0.59282067862013554</v>
          </cell>
          <cell r="AN53">
            <v>0.59115317350424079</v>
          </cell>
        </row>
        <row r="54">
          <cell r="AC54">
            <v>0.40208114400304429</v>
          </cell>
          <cell r="AD54">
            <v>0.42784394211109505</v>
          </cell>
          <cell r="AE54">
            <v>0.42743831057964188</v>
          </cell>
          <cell r="AF54">
            <v>0.43688648919838813</v>
          </cell>
          <cell r="AG54">
            <v>0.44619019465012599</v>
          </cell>
          <cell r="AH54">
            <v>0.4408454099117225</v>
          </cell>
          <cell r="AI54">
            <v>0.44988147084926688</v>
          </cell>
          <cell r="AJ54">
            <v>0.45219225312814332</v>
          </cell>
          <cell r="AK54">
            <v>0.45524348039136264</v>
          </cell>
          <cell r="AL54">
            <v>0.45313602789326385</v>
          </cell>
          <cell r="AM54">
            <v>0.45295535812742149</v>
          </cell>
          <cell r="AN54">
            <v>0.45191043413459864</v>
          </cell>
        </row>
        <row r="55">
          <cell r="AC55">
            <v>0.64407753381416166</v>
          </cell>
          <cell r="AD55">
            <v>0.66326873442624878</v>
          </cell>
          <cell r="AE55">
            <v>0.66227414692534314</v>
          </cell>
          <cell r="AF55">
            <v>0.6626798935946846</v>
          </cell>
          <cell r="AG55">
            <v>0.67487089303892844</v>
          </cell>
          <cell r="AH55">
            <v>0.66560530474182966</v>
          </cell>
          <cell r="AI55">
            <v>0.67302430213874287</v>
          </cell>
          <cell r="AJ55">
            <v>0.67075947189896901</v>
          </cell>
          <cell r="AK55">
            <v>0.67303917055246865</v>
          </cell>
          <cell r="AL55">
            <v>0.66875821740724462</v>
          </cell>
          <cell r="AM55">
            <v>0.66708300293529932</v>
          </cell>
          <cell r="AN55">
            <v>0.66652352757527122</v>
          </cell>
        </row>
        <row r="56">
          <cell r="AC56">
            <v>0.39902657254317825</v>
          </cell>
          <cell r="AD56">
            <v>0.40619732763342042</v>
          </cell>
          <cell r="AE56">
            <v>0.40365568457288825</v>
          </cell>
          <cell r="AF56">
            <v>0.40775408835878785</v>
          </cell>
          <cell r="AG56">
            <v>0.41650056385173251</v>
          </cell>
          <cell r="AH56">
            <v>0.41377422391659585</v>
          </cell>
          <cell r="AI56">
            <v>0.42679971869085626</v>
          </cell>
          <cell r="AJ56">
            <v>0.43399691788491146</v>
          </cell>
          <cell r="AK56">
            <v>0.43980173273353518</v>
          </cell>
          <cell r="AL56">
            <v>0.44050586393520652</v>
          </cell>
          <cell r="AM56">
            <v>0.44055542683505011</v>
          </cell>
          <cell r="AN56">
            <v>0.44073384083879003</v>
          </cell>
        </row>
        <row r="57">
          <cell r="AC57">
            <v>0.54638355397818461</v>
          </cell>
          <cell r="AD57">
            <v>0.56664167468217341</v>
          </cell>
          <cell r="AE57">
            <v>0.56264807991850707</v>
          </cell>
          <cell r="AF57">
            <v>0.56681557017964745</v>
          </cell>
          <cell r="AG57">
            <v>0.57625970298323304</v>
          </cell>
          <cell r="AH57">
            <v>0.56545756929403446</v>
          </cell>
          <cell r="AI57">
            <v>0.57589557111291279</v>
          </cell>
          <cell r="AJ57">
            <v>0.57743493595306772</v>
          </cell>
          <cell r="AK57">
            <v>0.58258785460415152</v>
          </cell>
          <cell r="AL57">
            <v>0.58069365026580366</v>
          </cell>
          <cell r="AM57">
            <v>0.57954234094523527</v>
          </cell>
          <cell r="AN57">
            <v>0.5784757916725094</v>
          </cell>
        </row>
        <row r="58">
          <cell r="AC58">
            <v>0.48749432962319839</v>
          </cell>
          <cell r="AD58">
            <v>0.5113657570685517</v>
          </cell>
          <cell r="AE58">
            <v>0.50717519653863963</v>
          </cell>
          <cell r="AF58">
            <v>0.51323895100059147</v>
          </cell>
          <cell r="AG58">
            <v>0.52317500334027811</v>
          </cell>
          <cell r="AH58">
            <v>0.51756291328878345</v>
          </cell>
          <cell r="AI58">
            <v>0.5314249933959011</v>
          </cell>
          <cell r="AJ58">
            <v>0.53657750455862363</v>
          </cell>
          <cell r="AK58">
            <v>0.54243057302109032</v>
          </cell>
          <cell r="AL58">
            <v>0.5432795276996687</v>
          </cell>
          <cell r="AM58">
            <v>0.54127297049927814</v>
          </cell>
          <cell r="AN58">
            <v>0.54018353850125056</v>
          </cell>
        </row>
        <row r="59">
          <cell r="AC59">
            <v>0.53722557302452445</v>
          </cell>
          <cell r="AD59">
            <v>0.54894269124384176</v>
          </cell>
          <cell r="AE59">
            <v>0.54400868035068728</v>
          </cell>
          <cell r="AF59">
            <v>0.5465408546587831</v>
          </cell>
          <cell r="AG59">
            <v>0.55813880334664767</v>
          </cell>
          <cell r="AH59">
            <v>0.55109084320736612</v>
          </cell>
          <cell r="AI59">
            <v>0.56049172014693582</v>
          </cell>
          <cell r="AJ59">
            <v>0.56362638633640683</v>
          </cell>
          <cell r="AK59">
            <v>0.56974543010053214</v>
          </cell>
          <cell r="AL59">
            <v>0.56845023191820143</v>
          </cell>
          <cell r="AM59">
            <v>0.56796758771687172</v>
          </cell>
          <cell r="AN59">
            <v>0.56809032526228564</v>
          </cell>
        </row>
        <row r="60">
          <cell r="AC60">
            <v>0.41895745187722444</v>
          </cell>
          <cell r="AD60">
            <v>0.43196035647360032</v>
          </cell>
          <cell r="AE60">
            <v>0.4339274979711632</v>
          </cell>
          <cell r="AF60">
            <v>0.44167785153843064</v>
          </cell>
          <cell r="AG60">
            <v>0.45100671568832346</v>
          </cell>
          <cell r="AH60">
            <v>0.44598130227693178</v>
          </cell>
          <cell r="AI60">
            <v>0.45661885434328908</v>
          </cell>
          <cell r="AJ60">
            <v>0.46189023398168427</v>
          </cell>
          <cell r="AK60">
            <v>0.46570032512295934</v>
          </cell>
          <cell r="AL60">
            <v>0.4647581943698022</v>
          </cell>
          <cell r="AM60">
            <v>0.46524990081296608</v>
          </cell>
          <cell r="AN60">
            <v>0.46511142866919453</v>
          </cell>
        </row>
        <row r="61">
          <cell r="AC61">
            <v>0.5539443740876917</v>
          </cell>
          <cell r="AD61">
            <v>0.57558739344747345</v>
          </cell>
          <cell r="AE61">
            <v>0.5708102605575277</v>
          </cell>
          <cell r="AF61">
            <v>0.57452359750473059</v>
          </cell>
          <cell r="AG61">
            <v>0.58327499787973558</v>
          </cell>
          <cell r="AH61">
            <v>0.57754080736820945</v>
          </cell>
          <cell r="AI61">
            <v>0.58870878288366213</v>
          </cell>
          <cell r="AJ61">
            <v>0.59380732858881313</v>
          </cell>
          <cell r="AK61">
            <v>0.59657828973181648</v>
          </cell>
          <cell r="AL61">
            <v>0.59275861425430143</v>
          </cell>
          <cell r="AM61">
            <v>0.5910793881636216</v>
          </cell>
          <cell r="AN61">
            <v>0.58898265828395824</v>
          </cell>
        </row>
        <row r="62">
          <cell r="AC62">
            <v>0.5938682659228951</v>
          </cell>
          <cell r="AD62">
            <v>0.61415930660653018</v>
          </cell>
          <cell r="AE62">
            <v>0.61262506859993882</v>
          </cell>
          <cell r="AF62">
            <v>0.61750916313472581</v>
          </cell>
          <cell r="AG62">
            <v>0.63047488930643003</v>
          </cell>
          <cell r="AH62">
            <v>0.62488079505467031</v>
          </cell>
          <cell r="AI62">
            <v>0.6365831558474464</v>
          </cell>
          <cell r="AJ62">
            <v>0.63886462799134547</v>
          </cell>
          <cell r="AK62">
            <v>0.64217123814071941</v>
          </cell>
          <cell r="AL62">
            <v>0.63796857905825299</v>
          </cell>
          <cell r="AM62">
            <v>0.63590680744452122</v>
          </cell>
          <cell r="AN62">
            <v>0.63379347014339604</v>
          </cell>
        </row>
      </sheetData>
      <sheetData sheetId="19"/>
      <sheetData sheetId="20">
        <row r="36"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B37">
            <v>3836699</v>
          </cell>
          <cell r="AC37">
            <v>3845348</v>
          </cell>
          <cell r="AD37">
            <v>3854240</v>
          </cell>
          <cell r="AE37">
            <v>3867093</v>
          </cell>
          <cell r="AF37">
            <v>3878383</v>
          </cell>
          <cell r="AG37">
            <v>3892842</v>
          </cell>
          <cell r="AH37">
            <v>3902134</v>
          </cell>
          <cell r="AI37">
            <v>3914421</v>
          </cell>
          <cell r="AJ37">
            <v>3922896</v>
          </cell>
          <cell r="AK37">
            <v>3931145</v>
          </cell>
          <cell r="AL37">
            <v>3943299</v>
          </cell>
          <cell r="AM37">
            <v>3952630</v>
          </cell>
        </row>
        <row r="38">
          <cell r="AB38">
            <v>103261</v>
          </cell>
          <cell r="AC38">
            <v>103292</v>
          </cell>
          <cell r="AD38">
            <v>103352</v>
          </cell>
          <cell r="AE38">
            <v>103604</v>
          </cell>
          <cell r="AF38">
            <v>103736</v>
          </cell>
          <cell r="AG38">
            <v>104479</v>
          </cell>
          <cell r="AH38">
            <v>105639</v>
          </cell>
          <cell r="AI38">
            <v>106305</v>
          </cell>
          <cell r="AJ38">
            <v>107005</v>
          </cell>
          <cell r="AK38">
            <v>107307</v>
          </cell>
          <cell r="AL38">
            <v>107509</v>
          </cell>
          <cell r="AM38">
            <v>107671</v>
          </cell>
        </row>
        <row r="39">
          <cell r="AB39">
            <v>577556</v>
          </cell>
          <cell r="AC39">
            <v>579814</v>
          </cell>
          <cell r="AD39">
            <v>581640</v>
          </cell>
          <cell r="AE39">
            <v>584236</v>
          </cell>
          <cell r="AF39">
            <v>587558</v>
          </cell>
          <cell r="AG39">
            <v>590487</v>
          </cell>
          <cell r="AH39">
            <v>593775</v>
          </cell>
          <cell r="AI39">
            <v>596189</v>
          </cell>
          <cell r="AJ39">
            <v>598555</v>
          </cell>
          <cell r="AK39">
            <v>601084</v>
          </cell>
          <cell r="AL39">
            <v>603074</v>
          </cell>
          <cell r="AM39">
            <v>606302</v>
          </cell>
        </row>
        <row r="40">
          <cell r="AB40">
            <v>680016</v>
          </cell>
          <cell r="AC40">
            <v>682024</v>
          </cell>
          <cell r="AD40">
            <v>684024</v>
          </cell>
          <cell r="AE40">
            <v>685142</v>
          </cell>
          <cell r="AF40">
            <v>687200</v>
          </cell>
          <cell r="AG40">
            <v>689077</v>
          </cell>
          <cell r="AH40">
            <v>691268</v>
          </cell>
          <cell r="AI40">
            <v>693403</v>
          </cell>
          <cell r="AJ40">
            <v>695170</v>
          </cell>
          <cell r="AK40">
            <v>696876</v>
          </cell>
          <cell r="AL40">
            <v>698241</v>
          </cell>
          <cell r="AM40">
            <v>700379</v>
          </cell>
        </row>
        <row r="41">
          <cell r="AB41">
            <v>170192</v>
          </cell>
          <cell r="AC41">
            <v>170202</v>
          </cell>
          <cell r="AD41">
            <v>170772</v>
          </cell>
          <cell r="AE41">
            <v>170992</v>
          </cell>
          <cell r="AF41">
            <v>171429</v>
          </cell>
          <cell r="AG41">
            <v>171819</v>
          </cell>
          <cell r="AH41">
            <v>172159</v>
          </cell>
          <cell r="AI41">
            <v>172416</v>
          </cell>
          <cell r="AJ41">
            <v>173270</v>
          </cell>
          <cell r="AK41">
            <v>173867</v>
          </cell>
          <cell r="AL41">
            <v>174460</v>
          </cell>
          <cell r="AM41">
            <v>174792</v>
          </cell>
        </row>
        <row r="42">
          <cell r="AB42">
            <v>177224</v>
          </cell>
          <cell r="AC42">
            <v>177758</v>
          </cell>
          <cell r="AD42">
            <v>178031</v>
          </cell>
          <cell r="AE42">
            <v>178333</v>
          </cell>
          <cell r="AF42">
            <v>178758</v>
          </cell>
          <cell r="AG42">
            <v>179216</v>
          </cell>
          <cell r="AH42">
            <v>179929</v>
          </cell>
          <cell r="AI42">
            <v>180504</v>
          </cell>
          <cell r="AJ42">
            <v>181586</v>
          </cell>
          <cell r="AK42">
            <v>182127</v>
          </cell>
          <cell r="AL42">
            <v>182518</v>
          </cell>
          <cell r="AM42">
            <v>182726</v>
          </cell>
        </row>
        <row r="43">
          <cell r="AB43">
            <v>218617</v>
          </cell>
          <cell r="AC43">
            <v>218984</v>
          </cell>
          <cell r="AD43">
            <v>219329</v>
          </cell>
          <cell r="AE43">
            <v>220130</v>
          </cell>
          <cell r="AF43">
            <v>220875</v>
          </cell>
          <cell r="AG43">
            <v>221452</v>
          </cell>
          <cell r="AH43">
            <v>222429</v>
          </cell>
          <cell r="AI43">
            <v>222856</v>
          </cell>
          <cell r="AJ43">
            <v>223648</v>
          </cell>
          <cell r="AK43">
            <v>224221</v>
          </cell>
          <cell r="AL43">
            <v>224734</v>
          </cell>
          <cell r="AM43">
            <v>225475</v>
          </cell>
        </row>
        <row r="44">
          <cell r="AB44">
            <v>184679</v>
          </cell>
          <cell r="AC44">
            <v>185640</v>
          </cell>
          <cell r="AD44">
            <v>186022</v>
          </cell>
          <cell r="AE44">
            <v>186300</v>
          </cell>
          <cell r="AF44">
            <v>186919</v>
          </cell>
          <cell r="AG44">
            <v>187150</v>
          </cell>
          <cell r="AH44">
            <v>187659</v>
          </cell>
          <cell r="AI44">
            <v>188192</v>
          </cell>
          <cell r="AJ44">
            <v>188969</v>
          </cell>
          <cell r="AK44">
            <v>189755</v>
          </cell>
          <cell r="AL44">
            <v>190368</v>
          </cell>
          <cell r="AM44">
            <v>190747</v>
          </cell>
        </row>
        <row r="45">
          <cell r="AB45">
            <v>527711</v>
          </cell>
          <cell r="AC45">
            <v>528780</v>
          </cell>
          <cell r="AD45">
            <v>529667</v>
          </cell>
          <cell r="AE45">
            <v>530823</v>
          </cell>
          <cell r="AF45">
            <v>531743</v>
          </cell>
          <cell r="AG45">
            <v>532936</v>
          </cell>
          <cell r="AH45">
            <v>533685</v>
          </cell>
          <cell r="AI45">
            <v>535015</v>
          </cell>
          <cell r="AJ45">
            <v>537031</v>
          </cell>
          <cell r="AK45">
            <v>538244</v>
          </cell>
          <cell r="AL45">
            <v>538833</v>
          </cell>
          <cell r="AM45">
            <v>539942</v>
          </cell>
        </row>
        <row r="46">
          <cell r="AB46">
            <v>41883</v>
          </cell>
          <cell r="AC46">
            <v>41998</v>
          </cell>
          <cell r="AD46">
            <v>41956</v>
          </cell>
          <cell r="AE46">
            <v>42225</v>
          </cell>
          <cell r="AF46">
            <v>42288</v>
          </cell>
          <cell r="AG46">
            <v>42617</v>
          </cell>
          <cell r="AH46">
            <v>42890</v>
          </cell>
          <cell r="AI46">
            <v>43247</v>
          </cell>
          <cell r="AJ46">
            <v>43321</v>
          </cell>
          <cell r="AK46">
            <v>43804</v>
          </cell>
          <cell r="AL46">
            <v>43989</v>
          </cell>
          <cell r="AM46">
            <v>44022</v>
          </cell>
        </row>
        <row r="47">
          <cell r="AB47">
            <v>1313516</v>
          </cell>
          <cell r="AC47">
            <v>1316059</v>
          </cell>
          <cell r="AD47">
            <v>1318314</v>
          </cell>
          <cell r="AE47">
            <v>1319907</v>
          </cell>
          <cell r="AF47">
            <v>1322263</v>
          </cell>
          <cell r="AG47">
            <v>1324443</v>
          </cell>
          <cell r="AH47">
            <v>1327964</v>
          </cell>
          <cell r="AI47">
            <v>1330513</v>
          </cell>
          <cell r="AJ47">
            <v>1333805</v>
          </cell>
          <cell r="AK47">
            <v>1337408</v>
          </cell>
          <cell r="AL47">
            <v>1339460</v>
          </cell>
          <cell r="AM47">
            <v>1342768</v>
          </cell>
        </row>
        <row r="48">
          <cell r="AB48">
            <v>183421</v>
          </cell>
          <cell r="AC48">
            <v>183705</v>
          </cell>
          <cell r="AD48">
            <v>184066</v>
          </cell>
          <cell r="AE48">
            <v>184307</v>
          </cell>
          <cell r="AF48">
            <v>184799</v>
          </cell>
          <cell r="AG48">
            <v>185585</v>
          </cell>
          <cell r="AH48">
            <v>186143</v>
          </cell>
          <cell r="AI48">
            <v>186889</v>
          </cell>
          <cell r="AJ48">
            <v>187541</v>
          </cell>
          <cell r="AK48">
            <v>188023</v>
          </cell>
          <cell r="AL48">
            <v>188822</v>
          </cell>
          <cell r="AM48">
            <v>189139</v>
          </cell>
        </row>
        <row r="49">
          <cell r="AB49">
            <v>271836</v>
          </cell>
          <cell r="AC49">
            <v>272664</v>
          </cell>
          <cell r="AD49">
            <v>273457</v>
          </cell>
          <cell r="AE49">
            <v>274714</v>
          </cell>
          <cell r="AF49">
            <v>275875</v>
          </cell>
          <cell r="AG49">
            <v>276682</v>
          </cell>
          <cell r="AH49">
            <v>277704</v>
          </cell>
          <cell r="AI49">
            <v>278266</v>
          </cell>
          <cell r="AJ49">
            <v>279134</v>
          </cell>
          <cell r="AK49">
            <v>280241</v>
          </cell>
          <cell r="AL49">
            <v>280864</v>
          </cell>
          <cell r="AM49">
            <v>281663</v>
          </cell>
        </row>
        <row r="50">
          <cell r="AB50">
            <v>395905</v>
          </cell>
          <cell r="AC50">
            <v>396253</v>
          </cell>
          <cell r="AD50">
            <v>396742</v>
          </cell>
          <cell r="AE50">
            <v>397104</v>
          </cell>
          <cell r="AF50">
            <v>397726</v>
          </cell>
          <cell r="AG50">
            <v>398023</v>
          </cell>
          <cell r="AH50">
            <v>398564</v>
          </cell>
          <cell r="AI50">
            <v>399349</v>
          </cell>
          <cell r="AJ50">
            <v>400212</v>
          </cell>
          <cell r="AK50">
            <v>401848</v>
          </cell>
          <cell r="AL50">
            <v>402858</v>
          </cell>
          <cell r="AM50">
            <v>403226</v>
          </cell>
        </row>
        <row r="51">
          <cell r="AB51">
            <v>187684</v>
          </cell>
          <cell r="AC51">
            <v>187967</v>
          </cell>
          <cell r="AD51">
            <v>188341</v>
          </cell>
          <cell r="AE51">
            <v>188432</v>
          </cell>
          <cell r="AF51">
            <v>188719</v>
          </cell>
          <cell r="AG51">
            <v>188912</v>
          </cell>
          <cell r="AH51">
            <v>189341</v>
          </cell>
          <cell r="AI51">
            <v>189741</v>
          </cell>
          <cell r="AJ51">
            <v>190137</v>
          </cell>
          <cell r="AK51">
            <v>190595</v>
          </cell>
          <cell r="AL51">
            <v>190856</v>
          </cell>
          <cell r="AM51">
            <v>190995</v>
          </cell>
        </row>
        <row r="52">
          <cell r="AB52">
            <v>116744</v>
          </cell>
          <cell r="AC52">
            <v>116776</v>
          </cell>
          <cell r="AD52">
            <v>117052</v>
          </cell>
          <cell r="AE52">
            <v>116802</v>
          </cell>
          <cell r="AF52">
            <v>117408</v>
          </cell>
          <cell r="AG52">
            <v>117561</v>
          </cell>
          <cell r="AH52">
            <v>117869</v>
          </cell>
          <cell r="AI52">
            <v>118579</v>
          </cell>
          <cell r="AJ52">
            <v>118699</v>
          </cell>
          <cell r="AK52">
            <v>118994</v>
          </cell>
          <cell r="AL52">
            <v>119040</v>
          </cell>
          <cell r="AM52">
            <v>118846</v>
          </cell>
        </row>
        <row r="53">
          <cell r="AB53">
            <v>499915</v>
          </cell>
          <cell r="AC53">
            <v>501503</v>
          </cell>
          <cell r="AD53">
            <v>502704</v>
          </cell>
          <cell r="AE53">
            <v>503346</v>
          </cell>
          <cell r="AF53">
            <v>504441</v>
          </cell>
          <cell r="AG53">
            <v>505301</v>
          </cell>
          <cell r="AH53">
            <v>506369</v>
          </cell>
          <cell r="AI53">
            <v>508030</v>
          </cell>
          <cell r="AJ53">
            <v>509648</v>
          </cell>
          <cell r="AK53">
            <v>510574</v>
          </cell>
          <cell r="AL53">
            <v>512248</v>
          </cell>
          <cell r="AM53">
            <v>513031</v>
          </cell>
        </row>
        <row r="54">
          <cell r="AB54">
            <v>164251</v>
          </cell>
          <cell r="AC54">
            <v>164725</v>
          </cell>
          <cell r="AD54">
            <v>164899</v>
          </cell>
          <cell r="AE54">
            <v>165139</v>
          </cell>
          <cell r="AF54">
            <v>165670</v>
          </cell>
          <cell r="AG54">
            <v>165950</v>
          </cell>
          <cell r="AH54">
            <v>166495</v>
          </cell>
          <cell r="AI54">
            <v>167276</v>
          </cell>
          <cell r="AJ54">
            <v>168181</v>
          </cell>
          <cell r="AK54">
            <v>168284</v>
          </cell>
          <cell r="AL54">
            <v>168822</v>
          </cell>
          <cell r="AM54">
            <v>169568</v>
          </cell>
        </row>
        <row r="55">
          <cell r="AB55">
            <v>755280</v>
          </cell>
          <cell r="AC55">
            <v>756446</v>
          </cell>
          <cell r="AD55">
            <v>759182</v>
          </cell>
          <cell r="AE55">
            <v>761919</v>
          </cell>
          <cell r="AF55">
            <v>764112</v>
          </cell>
          <cell r="AG55">
            <v>766281</v>
          </cell>
          <cell r="AH55">
            <v>769199</v>
          </cell>
          <cell r="AI55">
            <v>771439</v>
          </cell>
          <cell r="AJ55">
            <v>773840</v>
          </cell>
          <cell r="AK55">
            <v>776708</v>
          </cell>
          <cell r="AL55">
            <v>778605</v>
          </cell>
          <cell r="AM55">
            <v>780079</v>
          </cell>
        </row>
        <row r="56">
          <cell r="AB56">
            <v>198155</v>
          </cell>
          <cell r="AC56">
            <v>198318</v>
          </cell>
          <cell r="AD56">
            <v>198725</v>
          </cell>
          <cell r="AE56">
            <v>199341</v>
          </cell>
          <cell r="AF56">
            <v>199429</v>
          </cell>
          <cell r="AG56">
            <v>199744</v>
          </cell>
          <cell r="AH56">
            <v>200619</v>
          </cell>
          <cell r="AI56">
            <v>201729</v>
          </cell>
          <cell r="AJ56">
            <v>202211</v>
          </cell>
          <cell r="AK56">
            <v>202653</v>
          </cell>
          <cell r="AL56">
            <v>202968</v>
          </cell>
          <cell r="AM56">
            <v>203158</v>
          </cell>
        </row>
        <row r="57">
          <cell r="AB57">
            <v>1092141</v>
          </cell>
          <cell r="AC57">
            <v>1098135</v>
          </cell>
          <cell r="AD57">
            <v>1102878</v>
          </cell>
          <cell r="AE57">
            <v>1106944</v>
          </cell>
          <cell r="AF57">
            <v>1111701</v>
          </cell>
          <cell r="AG57">
            <v>1114689</v>
          </cell>
          <cell r="AH57">
            <v>1121194</v>
          </cell>
          <cell r="AI57">
            <v>1126465</v>
          </cell>
          <cell r="AJ57">
            <v>1132300</v>
          </cell>
          <cell r="AK57">
            <v>1139545</v>
          </cell>
          <cell r="AL57">
            <v>1143642</v>
          </cell>
          <cell r="AM57">
            <v>1148346</v>
          </cell>
        </row>
        <row r="58">
          <cell r="AB58">
            <v>298989</v>
          </cell>
          <cell r="AC58">
            <v>300420</v>
          </cell>
          <cell r="AD58">
            <v>301851</v>
          </cell>
          <cell r="AE58">
            <v>303455</v>
          </cell>
          <cell r="AF58">
            <v>305771</v>
          </cell>
          <cell r="AG58">
            <v>307740</v>
          </cell>
          <cell r="AH58">
            <v>310960</v>
          </cell>
          <cell r="AI58">
            <v>313344</v>
          </cell>
          <cell r="AJ58">
            <v>316278</v>
          </cell>
          <cell r="AK58">
            <v>319115</v>
          </cell>
          <cell r="AL58">
            <v>320860</v>
          </cell>
          <cell r="AM58">
            <v>323327</v>
          </cell>
        </row>
        <row r="59">
          <cell r="AB59">
            <v>79047</v>
          </cell>
          <cell r="AC59">
            <v>79512</v>
          </cell>
          <cell r="AD59">
            <v>79737</v>
          </cell>
          <cell r="AE59">
            <v>79859</v>
          </cell>
          <cell r="AF59">
            <v>80111</v>
          </cell>
          <cell r="AG59">
            <v>80303</v>
          </cell>
          <cell r="AH59">
            <v>81054</v>
          </cell>
          <cell r="AI59">
            <v>81353</v>
          </cell>
          <cell r="AJ59">
            <v>81889</v>
          </cell>
          <cell r="AK59">
            <v>82252</v>
          </cell>
          <cell r="AL59">
            <v>82511</v>
          </cell>
          <cell r="AM59">
            <v>82512</v>
          </cell>
        </row>
        <row r="60">
          <cell r="AB60">
            <v>129654</v>
          </cell>
          <cell r="AC60">
            <v>129799</v>
          </cell>
          <cell r="AD60">
            <v>130310</v>
          </cell>
          <cell r="AE60">
            <v>131118</v>
          </cell>
          <cell r="AF60">
            <v>132013</v>
          </cell>
          <cell r="AG60">
            <v>132784</v>
          </cell>
          <cell r="AH60">
            <v>133450</v>
          </cell>
          <cell r="AI60">
            <v>134481</v>
          </cell>
          <cell r="AJ60">
            <v>135095</v>
          </cell>
          <cell r="AK60">
            <v>136226</v>
          </cell>
          <cell r="AL60">
            <v>136854</v>
          </cell>
          <cell r="AM60">
            <v>136996</v>
          </cell>
        </row>
        <row r="61">
          <cell r="AB61">
            <v>612625</v>
          </cell>
          <cell r="AC61">
            <v>613726</v>
          </cell>
          <cell r="AD61">
            <v>614864</v>
          </cell>
          <cell r="AE61">
            <v>616093</v>
          </cell>
          <cell r="AF61">
            <v>617720</v>
          </cell>
          <cell r="AG61">
            <v>619396</v>
          </cell>
          <cell r="AH61">
            <v>620796</v>
          </cell>
          <cell r="AI61">
            <v>622584</v>
          </cell>
          <cell r="AJ61">
            <v>623609</v>
          </cell>
          <cell r="AK61">
            <v>625256</v>
          </cell>
          <cell r="AL61">
            <v>627077</v>
          </cell>
          <cell r="AM61">
            <v>628084</v>
          </cell>
        </row>
        <row r="62">
          <cell r="AB62">
            <v>116603</v>
          </cell>
          <cell r="AC62">
            <v>116844</v>
          </cell>
          <cell r="AD62">
            <v>117730</v>
          </cell>
          <cell r="AE62">
            <v>117967</v>
          </cell>
          <cell r="AF62">
            <v>118314</v>
          </cell>
          <cell r="AG62">
            <v>118644</v>
          </cell>
          <cell r="AH62">
            <v>119391</v>
          </cell>
          <cell r="AI62">
            <v>119798</v>
          </cell>
          <cell r="AJ62">
            <v>120141</v>
          </cell>
          <cell r="AK62">
            <v>120391</v>
          </cell>
          <cell r="AL62">
            <v>120471</v>
          </cell>
          <cell r="AM62">
            <v>120926</v>
          </cell>
        </row>
        <row r="63">
          <cell r="AB63">
            <v>134662</v>
          </cell>
          <cell r="AC63">
            <v>135042</v>
          </cell>
          <cell r="AD63">
            <v>135440</v>
          </cell>
          <cell r="AE63">
            <v>135851</v>
          </cell>
          <cell r="AF63">
            <v>136147</v>
          </cell>
          <cell r="AG63">
            <v>136986</v>
          </cell>
          <cell r="AH63">
            <v>137640</v>
          </cell>
          <cell r="AI63">
            <v>138277</v>
          </cell>
          <cell r="AJ63">
            <v>138489</v>
          </cell>
          <cell r="AK63">
            <v>138856</v>
          </cell>
          <cell r="AL63">
            <v>139119</v>
          </cell>
          <cell r="AM63">
            <v>139471</v>
          </cell>
        </row>
      </sheetData>
      <sheetData sheetId="21">
        <row r="36">
          <cell r="AB36">
            <v>81373</v>
          </cell>
          <cell r="AC36">
            <v>64420</v>
          </cell>
          <cell r="AD36">
            <v>78354</v>
          </cell>
          <cell r="AE36">
            <v>37089</v>
          </cell>
          <cell r="AF36">
            <v>80008</v>
          </cell>
          <cell r="AG36">
            <v>82427</v>
          </cell>
          <cell r="AH36">
            <v>47323</v>
          </cell>
          <cell r="AI36">
            <v>89229</v>
          </cell>
          <cell r="AJ36">
            <v>142733</v>
          </cell>
          <cell r="AK36">
            <v>134711</v>
          </cell>
          <cell r="AL36">
            <v>221645</v>
          </cell>
          <cell r="AM36">
            <v>196835</v>
          </cell>
        </row>
        <row r="37">
          <cell r="AB37">
            <v>419018</v>
          </cell>
          <cell r="AC37">
            <v>429717</v>
          </cell>
          <cell r="AD37">
            <v>492992</v>
          </cell>
          <cell r="AE37">
            <v>422939</v>
          </cell>
          <cell r="AF37">
            <v>405955</v>
          </cell>
          <cell r="AG37">
            <v>368126</v>
          </cell>
          <cell r="AH37">
            <v>259936</v>
          </cell>
          <cell r="AI37">
            <v>310425</v>
          </cell>
          <cell r="AJ37">
            <v>499707</v>
          </cell>
          <cell r="AK37">
            <v>318076</v>
          </cell>
          <cell r="AL37">
            <v>339388</v>
          </cell>
          <cell r="AM37">
            <v>542431</v>
          </cell>
        </row>
        <row r="38">
          <cell r="AB38">
            <v>1110</v>
          </cell>
          <cell r="AC38">
            <v>2039</v>
          </cell>
          <cell r="AD38">
            <v>1309</v>
          </cell>
          <cell r="AE38">
            <v>1901</v>
          </cell>
          <cell r="AF38">
            <v>3492</v>
          </cell>
          <cell r="AG38">
            <v>1915</v>
          </cell>
          <cell r="AH38">
            <v>427</v>
          </cell>
          <cell r="AI38">
            <v>1551</v>
          </cell>
          <cell r="AJ38">
            <v>2169</v>
          </cell>
          <cell r="AK38">
            <v>1252</v>
          </cell>
          <cell r="AL38">
            <v>2261</v>
          </cell>
          <cell r="AM38">
            <v>5054</v>
          </cell>
        </row>
        <row r="39">
          <cell r="AB39">
            <v>105027</v>
          </cell>
          <cell r="AC39">
            <v>49114</v>
          </cell>
          <cell r="AD39">
            <v>110507</v>
          </cell>
          <cell r="AE39">
            <v>89336</v>
          </cell>
          <cell r="AF39">
            <v>64208</v>
          </cell>
          <cell r="AG39">
            <v>46067</v>
          </cell>
          <cell r="AH39">
            <v>49893</v>
          </cell>
          <cell r="AI39">
            <v>37027</v>
          </cell>
          <cell r="AJ39">
            <v>53338</v>
          </cell>
          <cell r="AK39">
            <v>47796</v>
          </cell>
          <cell r="AL39">
            <v>51186</v>
          </cell>
          <cell r="AM39">
            <v>130341</v>
          </cell>
        </row>
        <row r="40">
          <cell r="AB40">
            <v>130729</v>
          </cell>
          <cell r="AC40">
            <v>67393</v>
          </cell>
          <cell r="AD40">
            <v>78964</v>
          </cell>
          <cell r="AE40">
            <v>96092</v>
          </cell>
          <cell r="AF40">
            <v>78090</v>
          </cell>
          <cell r="AG40">
            <v>64638</v>
          </cell>
          <cell r="AH40">
            <v>51366</v>
          </cell>
          <cell r="AI40">
            <v>53145</v>
          </cell>
          <cell r="AJ40">
            <v>63843</v>
          </cell>
          <cell r="AK40">
            <v>67898</v>
          </cell>
          <cell r="AL40">
            <v>114522</v>
          </cell>
          <cell r="AM40">
            <v>598830</v>
          </cell>
        </row>
        <row r="41">
          <cell r="AB41">
            <v>5163</v>
          </cell>
          <cell r="AC41">
            <v>4973</v>
          </cell>
          <cell r="AD41">
            <v>4323</v>
          </cell>
          <cell r="AE41">
            <v>2882</v>
          </cell>
          <cell r="AF41">
            <v>4007</v>
          </cell>
          <cell r="AG41">
            <v>4688</v>
          </cell>
          <cell r="AH41">
            <v>4751</v>
          </cell>
          <cell r="AI41">
            <v>19747</v>
          </cell>
          <cell r="AJ41">
            <v>7050</v>
          </cell>
          <cell r="AK41">
            <v>5875</v>
          </cell>
          <cell r="AL41">
            <v>3215</v>
          </cell>
          <cell r="AM41">
            <v>4846</v>
          </cell>
        </row>
        <row r="42">
          <cell r="AB42">
            <v>4936</v>
          </cell>
          <cell r="AC42">
            <v>3414</v>
          </cell>
          <cell r="AD42">
            <v>2742</v>
          </cell>
          <cell r="AE42">
            <v>4162</v>
          </cell>
          <cell r="AF42">
            <v>2022</v>
          </cell>
          <cell r="AG42">
            <v>3861</v>
          </cell>
          <cell r="AH42">
            <v>1234</v>
          </cell>
          <cell r="AI42">
            <v>1792</v>
          </cell>
          <cell r="AJ42">
            <v>2206</v>
          </cell>
          <cell r="AK42">
            <v>3933</v>
          </cell>
          <cell r="AL42">
            <v>1834</v>
          </cell>
          <cell r="AM42">
            <v>2074</v>
          </cell>
        </row>
        <row r="43">
          <cell r="AB43">
            <v>42844</v>
          </cell>
          <cell r="AC43">
            <v>24377</v>
          </cell>
          <cell r="AD43">
            <v>50395</v>
          </cell>
          <cell r="AE43">
            <v>17982</v>
          </cell>
          <cell r="AF43">
            <v>18245</v>
          </cell>
          <cell r="AG43">
            <v>363725</v>
          </cell>
          <cell r="AH43">
            <v>15178</v>
          </cell>
          <cell r="AI43">
            <v>11148</v>
          </cell>
          <cell r="AJ43">
            <v>18225</v>
          </cell>
          <cell r="AK43">
            <v>16053</v>
          </cell>
          <cell r="AL43">
            <v>15235</v>
          </cell>
          <cell r="AM43">
            <v>9513</v>
          </cell>
        </row>
        <row r="44">
          <cell r="AB44">
            <v>12638</v>
          </cell>
          <cell r="AC44">
            <v>8974</v>
          </cell>
          <cell r="AD44">
            <v>10227</v>
          </cell>
          <cell r="AE44">
            <v>6868</v>
          </cell>
          <cell r="AF44">
            <v>3215</v>
          </cell>
          <cell r="AG44">
            <v>5271</v>
          </cell>
          <cell r="AH44">
            <v>8160</v>
          </cell>
          <cell r="AI44">
            <v>11050</v>
          </cell>
          <cell r="AJ44">
            <v>8260</v>
          </cell>
          <cell r="AK44">
            <v>12368</v>
          </cell>
          <cell r="AL44">
            <v>5151</v>
          </cell>
          <cell r="AM44">
            <v>8048</v>
          </cell>
        </row>
        <row r="45">
          <cell r="AB45">
            <v>65547</v>
          </cell>
          <cell r="AC45">
            <v>65009</v>
          </cell>
          <cell r="AD45">
            <v>82485</v>
          </cell>
          <cell r="AE45">
            <v>73149</v>
          </cell>
          <cell r="AF45">
            <v>63720</v>
          </cell>
          <cell r="AG45">
            <v>71521</v>
          </cell>
          <cell r="AH45">
            <v>47189</v>
          </cell>
          <cell r="AI45">
            <v>69890</v>
          </cell>
          <cell r="AJ45">
            <v>76765</v>
          </cell>
          <cell r="AK45">
            <v>67227</v>
          </cell>
          <cell r="AL45">
            <v>70970</v>
          </cell>
          <cell r="AM45">
            <v>87138</v>
          </cell>
        </row>
        <row r="46">
          <cell r="AB46">
            <v>373</v>
          </cell>
          <cell r="AC46">
            <v>2497</v>
          </cell>
          <cell r="AD46">
            <v>430</v>
          </cell>
          <cell r="AE46">
            <v>406</v>
          </cell>
          <cell r="AF46">
            <v>287</v>
          </cell>
          <cell r="AG46">
            <v>1015</v>
          </cell>
          <cell r="AH46">
            <v>458</v>
          </cell>
          <cell r="AI46">
            <v>172</v>
          </cell>
          <cell r="AJ46">
            <v>281</v>
          </cell>
          <cell r="AK46">
            <v>682</v>
          </cell>
          <cell r="AL46">
            <v>6052</v>
          </cell>
          <cell r="AM46">
            <v>487</v>
          </cell>
        </row>
        <row r="47">
          <cell r="AB47">
            <v>170096</v>
          </cell>
          <cell r="AC47">
            <v>175699</v>
          </cell>
          <cell r="AD47">
            <v>186791</v>
          </cell>
          <cell r="AE47">
            <v>165084</v>
          </cell>
          <cell r="AF47">
            <v>181494</v>
          </cell>
          <cell r="AG47">
            <v>161090</v>
          </cell>
          <cell r="AH47">
            <v>97079</v>
          </cell>
          <cell r="AI47">
            <v>123602</v>
          </cell>
          <cell r="AJ47">
            <v>182390</v>
          </cell>
          <cell r="AK47">
            <v>195070</v>
          </cell>
          <cell r="AL47">
            <v>223630</v>
          </cell>
          <cell r="AM47">
            <v>184055</v>
          </cell>
        </row>
        <row r="48">
          <cell r="AB48">
            <v>2231</v>
          </cell>
          <cell r="AC48">
            <v>4256</v>
          </cell>
          <cell r="AD48">
            <v>2644</v>
          </cell>
          <cell r="AE48">
            <v>2438</v>
          </cell>
          <cell r="AF48">
            <v>6450</v>
          </cell>
          <cell r="AG48">
            <v>3843</v>
          </cell>
          <cell r="AH48">
            <v>1942</v>
          </cell>
          <cell r="AI48">
            <v>2892</v>
          </cell>
          <cell r="AJ48">
            <v>2541</v>
          </cell>
          <cell r="AK48">
            <v>3223</v>
          </cell>
          <cell r="AL48">
            <v>5572</v>
          </cell>
          <cell r="AM48">
            <v>4588</v>
          </cell>
        </row>
        <row r="49">
          <cell r="AB49">
            <v>1275</v>
          </cell>
          <cell r="AC49">
            <v>4059</v>
          </cell>
          <cell r="AD49">
            <v>3428</v>
          </cell>
          <cell r="AE49">
            <v>1627</v>
          </cell>
          <cell r="AF49">
            <v>2723</v>
          </cell>
          <cell r="AG49">
            <v>7707</v>
          </cell>
          <cell r="AH49">
            <v>1874</v>
          </cell>
          <cell r="AI49">
            <v>2752</v>
          </cell>
          <cell r="AJ49">
            <v>2075</v>
          </cell>
          <cell r="AK49">
            <v>1763</v>
          </cell>
          <cell r="AL49">
            <v>3435</v>
          </cell>
          <cell r="AM49">
            <v>3812</v>
          </cell>
        </row>
        <row r="50">
          <cell r="AB50">
            <v>39673</v>
          </cell>
          <cell r="AC50">
            <v>138295</v>
          </cell>
          <cell r="AD50">
            <v>44701</v>
          </cell>
          <cell r="AE50">
            <v>49604</v>
          </cell>
          <cell r="AF50">
            <v>43173</v>
          </cell>
          <cell r="AG50">
            <v>56703</v>
          </cell>
          <cell r="AH50">
            <v>55343</v>
          </cell>
          <cell r="AI50">
            <v>39858</v>
          </cell>
          <cell r="AJ50">
            <v>67864</v>
          </cell>
          <cell r="AK50">
            <v>50508</v>
          </cell>
          <cell r="AL50">
            <v>59031</v>
          </cell>
          <cell r="AM50">
            <v>43547</v>
          </cell>
        </row>
        <row r="51">
          <cell r="AB51">
            <v>4110</v>
          </cell>
          <cell r="AC51">
            <v>3832</v>
          </cell>
          <cell r="AD51">
            <v>4680</v>
          </cell>
          <cell r="AE51">
            <v>2638</v>
          </cell>
          <cell r="AF51">
            <v>3410</v>
          </cell>
          <cell r="AG51">
            <v>6853</v>
          </cell>
          <cell r="AH51">
            <v>1869</v>
          </cell>
          <cell r="AI51">
            <v>2493</v>
          </cell>
          <cell r="AJ51">
            <v>2320</v>
          </cell>
          <cell r="AK51">
            <v>6784</v>
          </cell>
          <cell r="AL51">
            <v>1922</v>
          </cell>
          <cell r="AM51">
            <v>399</v>
          </cell>
        </row>
        <row r="52">
          <cell r="AB52">
            <v>6092</v>
          </cell>
          <cell r="AC52">
            <v>4987</v>
          </cell>
          <cell r="AD52">
            <v>6504</v>
          </cell>
          <cell r="AE52">
            <v>13821</v>
          </cell>
          <cell r="AF52">
            <v>8400</v>
          </cell>
          <cell r="AG52">
            <v>8152</v>
          </cell>
          <cell r="AH52">
            <v>3442</v>
          </cell>
          <cell r="AI52">
            <v>4905</v>
          </cell>
          <cell r="AJ52">
            <v>3957</v>
          </cell>
          <cell r="AK52">
            <v>7231</v>
          </cell>
          <cell r="AL52">
            <v>10952</v>
          </cell>
          <cell r="AM52">
            <v>6117</v>
          </cell>
        </row>
        <row r="53">
          <cell r="AB53">
            <v>77206</v>
          </cell>
          <cell r="AC53">
            <v>78799</v>
          </cell>
          <cell r="AD53">
            <v>86345</v>
          </cell>
          <cell r="AE53">
            <v>79809</v>
          </cell>
          <cell r="AF53">
            <v>87739</v>
          </cell>
          <cell r="AG53">
            <v>95179</v>
          </cell>
          <cell r="AH53">
            <v>65972</v>
          </cell>
          <cell r="AI53">
            <v>70810</v>
          </cell>
          <cell r="AJ53">
            <v>95989</v>
          </cell>
          <cell r="AK53">
            <v>74848</v>
          </cell>
          <cell r="AL53">
            <v>67494</v>
          </cell>
          <cell r="AM53">
            <v>88100</v>
          </cell>
        </row>
        <row r="54">
          <cell r="AB54">
            <v>9035</v>
          </cell>
          <cell r="AC54">
            <v>8159</v>
          </cell>
          <cell r="AD54">
            <v>12811</v>
          </cell>
          <cell r="AE54">
            <v>17928</v>
          </cell>
          <cell r="AF54">
            <v>11664</v>
          </cell>
          <cell r="AG54">
            <v>19632</v>
          </cell>
          <cell r="AH54">
            <v>7555</v>
          </cell>
          <cell r="AI54">
            <v>12022</v>
          </cell>
          <cell r="AJ54">
            <v>9154</v>
          </cell>
          <cell r="AK54">
            <v>23064</v>
          </cell>
          <cell r="AL54">
            <v>12476</v>
          </cell>
          <cell r="AM54">
            <v>12620</v>
          </cell>
        </row>
        <row r="55">
          <cell r="AB55">
            <v>90418</v>
          </cell>
          <cell r="AC55">
            <v>89490</v>
          </cell>
          <cell r="AD55">
            <v>79410</v>
          </cell>
          <cell r="AE55">
            <v>76322</v>
          </cell>
          <cell r="AF55">
            <v>79855</v>
          </cell>
          <cell r="AG55">
            <v>85266</v>
          </cell>
          <cell r="AH55">
            <v>68896</v>
          </cell>
          <cell r="AI55">
            <v>106603</v>
          </cell>
          <cell r="AJ55">
            <v>110399</v>
          </cell>
          <cell r="AK55">
            <v>93319</v>
          </cell>
          <cell r="AL55">
            <v>94031</v>
          </cell>
          <cell r="AM55">
            <v>83011</v>
          </cell>
        </row>
        <row r="56">
          <cell r="AB56">
            <v>1351</v>
          </cell>
          <cell r="AC56">
            <v>1980</v>
          </cell>
          <cell r="AD56">
            <v>1817</v>
          </cell>
          <cell r="AE56">
            <v>2805</v>
          </cell>
          <cell r="AF56">
            <v>710</v>
          </cell>
          <cell r="AG56">
            <v>1258</v>
          </cell>
          <cell r="AH56">
            <v>396</v>
          </cell>
          <cell r="AI56">
            <v>1456</v>
          </cell>
          <cell r="AJ56">
            <v>466</v>
          </cell>
          <cell r="AK56">
            <v>582</v>
          </cell>
          <cell r="AL56">
            <v>1677</v>
          </cell>
          <cell r="AM56">
            <v>6202</v>
          </cell>
        </row>
        <row r="57">
          <cell r="AB57">
            <v>262112</v>
          </cell>
          <cell r="AC57">
            <v>169631</v>
          </cell>
          <cell r="AD57">
            <v>117512</v>
          </cell>
          <cell r="AE57">
            <v>121813</v>
          </cell>
          <cell r="AF57">
            <v>333223</v>
          </cell>
          <cell r="AG57">
            <v>153964</v>
          </cell>
          <cell r="AH57">
            <v>124751</v>
          </cell>
          <cell r="AI57">
            <v>145029</v>
          </cell>
          <cell r="AJ57">
            <v>124155</v>
          </cell>
          <cell r="AK57">
            <v>169376</v>
          </cell>
          <cell r="AL57">
            <v>141726</v>
          </cell>
          <cell r="AM57">
            <v>560558</v>
          </cell>
        </row>
        <row r="58">
          <cell r="AB58">
            <v>12711</v>
          </cell>
          <cell r="AC58">
            <v>5582</v>
          </cell>
          <cell r="AD58">
            <v>13686</v>
          </cell>
          <cell r="AE58">
            <v>15646</v>
          </cell>
          <cell r="AF58">
            <v>11971</v>
          </cell>
          <cell r="AG58">
            <v>20253</v>
          </cell>
          <cell r="AH58">
            <v>9550</v>
          </cell>
          <cell r="AI58">
            <v>23640</v>
          </cell>
          <cell r="AJ58">
            <v>13787</v>
          </cell>
          <cell r="AK58">
            <v>16814</v>
          </cell>
          <cell r="AL58">
            <v>32113</v>
          </cell>
          <cell r="AM58">
            <v>26667</v>
          </cell>
        </row>
        <row r="59">
          <cell r="AB59">
            <v>916</v>
          </cell>
          <cell r="AC59">
            <v>288</v>
          </cell>
          <cell r="AD59">
            <v>0</v>
          </cell>
          <cell r="AE59">
            <v>105</v>
          </cell>
          <cell r="AF59">
            <v>392</v>
          </cell>
          <cell r="AG59">
            <v>78</v>
          </cell>
          <cell r="AH59">
            <v>28935</v>
          </cell>
          <cell r="AI59">
            <v>105</v>
          </cell>
          <cell r="AJ59">
            <v>131</v>
          </cell>
          <cell r="AK59">
            <v>47047</v>
          </cell>
          <cell r="AL59">
            <v>889</v>
          </cell>
          <cell r="AM59">
            <v>104</v>
          </cell>
        </row>
        <row r="60">
          <cell r="AB60">
            <v>12280</v>
          </cell>
          <cell r="AC60">
            <v>15336</v>
          </cell>
          <cell r="AD60">
            <v>8460</v>
          </cell>
          <cell r="AE60">
            <v>10753</v>
          </cell>
          <cell r="AF60">
            <v>10695</v>
          </cell>
          <cell r="AG60">
            <v>17799</v>
          </cell>
          <cell r="AH60">
            <v>11601</v>
          </cell>
          <cell r="AI60">
            <v>10752</v>
          </cell>
          <cell r="AJ60">
            <v>8479</v>
          </cell>
          <cell r="AK60">
            <v>4499</v>
          </cell>
          <cell r="AL60">
            <v>5377</v>
          </cell>
          <cell r="AM60">
            <v>8489</v>
          </cell>
        </row>
        <row r="61">
          <cell r="AB61">
            <v>99678</v>
          </cell>
          <cell r="AC61">
            <v>116881</v>
          </cell>
          <cell r="AD61">
            <v>112219</v>
          </cell>
          <cell r="AE61">
            <v>110187</v>
          </cell>
          <cell r="AF61">
            <v>107759</v>
          </cell>
          <cell r="AG61">
            <v>111216</v>
          </cell>
          <cell r="AH61">
            <v>88213</v>
          </cell>
          <cell r="AI61">
            <v>84680</v>
          </cell>
          <cell r="AJ61">
            <v>91963</v>
          </cell>
          <cell r="AK61">
            <v>91164</v>
          </cell>
          <cell r="AL61">
            <v>852500</v>
          </cell>
          <cell r="AM61">
            <v>880430</v>
          </cell>
        </row>
        <row r="62">
          <cell r="AB62">
            <v>3220</v>
          </cell>
          <cell r="AC62">
            <v>4076</v>
          </cell>
          <cell r="AD62">
            <v>2292</v>
          </cell>
          <cell r="AE62">
            <v>9809</v>
          </cell>
          <cell r="AF62">
            <v>2292</v>
          </cell>
          <cell r="AG62">
            <v>2824</v>
          </cell>
          <cell r="AH62">
            <v>2624</v>
          </cell>
          <cell r="AI62">
            <v>7092</v>
          </cell>
          <cell r="AJ62">
            <v>3621</v>
          </cell>
          <cell r="AK62">
            <v>3189</v>
          </cell>
          <cell r="AL62">
            <v>4737</v>
          </cell>
          <cell r="AM62">
            <v>6994</v>
          </cell>
        </row>
        <row r="63">
          <cell r="AB63">
            <v>5025</v>
          </cell>
          <cell r="AC63">
            <v>2329</v>
          </cell>
          <cell r="AD63">
            <v>4164</v>
          </cell>
          <cell r="AE63">
            <v>4080</v>
          </cell>
          <cell r="AF63">
            <v>885</v>
          </cell>
          <cell r="AG63">
            <v>1260</v>
          </cell>
          <cell r="AH63">
            <v>1316</v>
          </cell>
          <cell r="AI63">
            <v>1910</v>
          </cell>
          <cell r="AJ63">
            <v>1253</v>
          </cell>
          <cell r="AK63">
            <v>2678</v>
          </cell>
          <cell r="AL63">
            <v>1691</v>
          </cell>
          <cell r="AM63">
            <v>1419</v>
          </cell>
        </row>
      </sheetData>
      <sheetData sheetId="22">
        <row r="36"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B37">
            <v>2575536</v>
          </cell>
          <cell r="AC37">
            <v>2249068</v>
          </cell>
          <cell r="AD37">
            <v>2762243</v>
          </cell>
          <cell r="AE37">
            <v>2709989</v>
          </cell>
          <cell r="AF37">
            <v>2581113</v>
          </cell>
          <cell r="AG37">
            <v>2829434</v>
          </cell>
          <cell r="AH37">
            <v>2782425</v>
          </cell>
          <cell r="AI37">
            <v>2807076</v>
          </cell>
          <cell r="AJ37">
            <v>2777811</v>
          </cell>
          <cell r="AK37">
            <v>2926815</v>
          </cell>
          <cell r="AL37">
            <v>2918085</v>
          </cell>
          <cell r="AM37">
            <v>2894284</v>
          </cell>
        </row>
        <row r="38">
          <cell r="AB38">
            <v>12850</v>
          </cell>
          <cell r="AC38">
            <v>9632</v>
          </cell>
          <cell r="AD38">
            <v>12993</v>
          </cell>
          <cell r="AE38">
            <v>13250</v>
          </cell>
          <cell r="AF38">
            <v>14680</v>
          </cell>
          <cell r="AG38">
            <v>17123</v>
          </cell>
          <cell r="AH38">
            <v>18330</v>
          </cell>
          <cell r="AI38">
            <v>20259</v>
          </cell>
          <cell r="AJ38">
            <v>20656</v>
          </cell>
          <cell r="AK38">
            <v>21186</v>
          </cell>
          <cell r="AL38">
            <v>21298</v>
          </cell>
          <cell r="AM38">
            <v>21283</v>
          </cell>
        </row>
        <row r="39">
          <cell r="AB39">
            <v>892307</v>
          </cell>
          <cell r="AC39">
            <v>723977</v>
          </cell>
          <cell r="AD39">
            <v>903562</v>
          </cell>
          <cell r="AE39">
            <v>938205</v>
          </cell>
          <cell r="AF39">
            <v>857792</v>
          </cell>
          <cell r="AG39">
            <v>956574</v>
          </cell>
          <cell r="AH39">
            <v>903381</v>
          </cell>
          <cell r="AI39">
            <v>997477</v>
          </cell>
          <cell r="AJ39">
            <v>1005171</v>
          </cell>
          <cell r="AK39">
            <v>969151</v>
          </cell>
          <cell r="AL39">
            <v>977237</v>
          </cell>
          <cell r="AM39">
            <v>1054036</v>
          </cell>
        </row>
        <row r="40">
          <cell r="AB40">
            <v>1021649</v>
          </cell>
          <cell r="AC40">
            <v>912538</v>
          </cell>
          <cell r="AD40">
            <v>1059138</v>
          </cell>
          <cell r="AE40">
            <v>1029723</v>
          </cell>
          <cell r="AF40">
            <v>1052764</v>
          </cell>
          <cell r="AG40">
            <v>1037006</v>
          </cell>
          <cell r="AH40">
            <v>1014911</v>
          </cell>
          <cell r="AI40">
            <v>1046604</v>
          </cell>
          <cell r="AJ40">
            <v>1067654</v>
          </cell>
          <cell r="AK40">
            <v>1058922</v>
          </cell>
          <cell r="AL40">
            <v>1063048</v>
          </cell>
          <cell r="AM40">
            <v>1523843</v>
          </cell>
        </row>
        <row r="41">
          <cell r="AB41">
            <v>53958</v>
          </cell>
          <cell r="AC41">
            <v>52136</v>
          </cell>
          <cell r="AD41">
            <v>53396</v>
          </cell>
          <cell r="AE41">
            <v>53796</v>
          </cell>
          <cell r="AF41">
            <v>53270</v>
          </cell>
          <cell r="AG41">
            <v>55505</v>
          </cell>
          <cell r="AH41">
            <v>56716</v>
          </cell>
          <cell r="AI41">
            <v>58274</v>
          </cell>
          <cell r="AJ41">
            <v>57759</v>
          </cell>
          <cell r="AK41">
            <v>59556</v>
          </cell>
          <cell r="AL41">
            <v>60945</v>
          </cell>
          <cell r="AM41">
            <v>60859</v>
          </cell>
        </row>
        <row r="42">
          <cell r="AB42">
            <v>67912</v>
          </cell>
          <cell r="AC42">
            <v>60976</v>
          </cell>
          <cell r="AD42">
            <v>68620</v>
          </cell>
          <cell r="AE42">
            <v>68458</v>
          </cell>
          <cell r="AF42">
            <v>66512</v>
          </cell>
          <cell r="AG42">
            <v>71813</v>
          </cell>
          <cell r="AH42">
            <v>70641</v>
          </cell>
          <cell r="AI42">
            <v>75512</v>
          </cell>
          <cell r="AJ42">
            <v>77362</v>
          </cell>
          <cell r="AK42">
            <v>76802</v>
          </cell>
          <cell r="AL42">
            <v>80524</v>
          </cell>
          <cell r="AM42">
            <v>79748</v>
          </cell>
        </row>
        <row r="43">
          <cell r="AB43">
            <v>58415</v>
          </cell>
          <cell r="AC43">
            <v>47703</v>
          </cell>
          <cell r="AD43">
            <v>59725</v>
          </cell>
          <cell r="AE43">
            <v>67890</v>
          </cell>
          <cell r="AF43">
            <v>66145</v>
          </cell>
          <cell r="AG43">
            <v>69192</v>
          </cell>
          <cell r="AH43">
            <v>69796</v>
          </cell>
          <cell r="AI43">
            <v>71980</v>
          </cell>
          <cell r="AJ43">
            <v>74429</v>
          </cell>
          <cell r="AK43">
            <v>76018</v>
          </cell>
          <cell r="AL43">
            <v>111121</v>
          </cell>
          <cell r="AM43">
            <v>112886</v>
          </cell>
        </row>
        <row r="44">
          <cell r="AB44">
            <v>45216</v>
          </cell>
          <cell r="AC44">
            <v>35346</v>
          </cell>
          <cell r="AD44">
            <v>45388</v>
          </cell>
          <cell r="AE44">
            <v>46589</v>
          </cell>
          <cell r="AF44">
            <v>45443</v>
          </cell>
          <cell r="AG44">
            <v>47210</v>
          </cell>
          <cell r="AH44">
            <v>46797</v>
          </cell>
          <cell r="AI44">
            <v>48000</v>
          </cell>
          <cell r="AJ44">
            <v>49598</v>
          </cell>
          <cell r="AK44">
            <v>49874</v>
          </cell>
          <cell r="AL44">
            <v>50063</v>
          </cell>
          <cell r="AM44">
            <v>50746</v>
          </cell>
        </row>
        <row r="45">
          <cell r="AB45">
            <v>224473</v>
          </cell>
          <cell r="AC45">
            <v>192449</v>
          </cell>
          <cell r="AD45">
            <v>230903</v>
          </cell>
          <cell r="AE45">
            <v>230297</v>
          </cell>
          <cell r="AF45">
            <v>221491</v>
          </cell>
          <cell r="AG45">
            <v>238186</v>
          </cell>
          <cell r="AH45">
            <v>235148</v>
          </cell>
          <cell r="AI45">
            <v>243979</v>
          </cell>
          <cell r="AJ45">
            <v>243915</v>
          </cell>
          <cell r="AK45">
            <v>248638</v>
          </cell>
          <cell r="AL45">
            <v>252834</v>
          </cell>
          <cell r="AM45">
            <v>254957</v>
          </cell>
        </row>
        <row r="46">
          <cell r="AB46">
            <v>11302</v>
          </cell>
          <cell r="AC46">
            <v>9133</v>
          </cell>
          <cell r="AD46">
            <v>12691</v>
          </cell>
          <cell r="AE46">
            <v>12710</v>
          </cell>
          <cell r="AF46">
            <v>13485</v>
          </cell>
          <cell r="AG46">
            <v>14022</v>
          </cell>
          <cell r="AH46">
            <v>14950</v>
          </cell>
          <cell r="AI46">
            <v>15337</v>
          </cell>
          <cell r="AJ46">
            <v>16814</v>
          </cell>
          <cell r="AK46">
            <v>17101</v>
          </cell>
          <cell r="AL46">
            <v>17099</v>
          </cell>
          <cell r="AM46">
            <v>17146</v>
          </cell>
        </row>
        <row r="47">
          <cell r="AB47">
            <v>582908</v>
          </cell>
          <cell r="AC47">
            <v>520503</v>
          </cell>
          <cell r="AD47">
            <v>590928</v>
          </cell>
          <cell r="AE47">
            <v>594443</v>
          </cell>
          <cell r="AF47">
            <v>569735</v>
          </cell>
          <cell r="AG47">
            <v>607514</v>
          </cell>
          <cell r="AH47">
            <v>603759</v>
          </cell>
          <cell r="AI47">
            <v>627579</v>
          </cell>
          <cell r="AJ47">
            <v>624694</v>
          </cell>
          <cell r="AK47">
            <v>645972</v>
          </cell>
          <cell r="AL47">
            <v>649761</v>
          </cell>
          <cell r="AM47">
            <v>652624</v>
          </cell>
        </row>
        <row r="48">
          <cell r="AB48">
            <v>72970</v>
          </cell>
          <cell r="AC48">
            <v>73403</v>
          </cell>
          <cell r="AD48">
            <v>74603</v>
          </cell>
          <cell r="AE48">
            <v>74869</v>
          </cell>
          <cell r="AF48">
            <v>82307</v>
          </cell>
          <cell r="AG48">
            <v>75672</v>
          </cell>
          <cell r="AH48">
            <v>87083</v>
          </cell>
          <cell r="AI48">
            <v>78681</v>
          </cell>
          <cell r="AJ48">
            <v>78245</v>
          </cell>
          <cell r="AK48">
            <v>81206</v>
          </cell>
          <cell r="AL48">
            <v>81803</v>
          </cell>
          <cell r="AM48">
            <v>80828</v>
          </cell>
        </row>
        <row r="49">
          <cell r="AB49">
            <v>71105</v>
          </cell>
          <cell r="AC49">
            <v>52325</v>
          </cell>
          <cell r="AD49">
            <v>71935</v>
          </cell>
          <cell r="AE49">
            <v>108717</v>
          </cell>
          <cell r="AF49">
            <v>71203</v>
          </cell>
          <cell r="AG49">
            <v>74536</v>
          </cell>
          <cell r="AH49">
            <v>75097</v>
          </cell>
          <cell r="AI49">
            <v>77670</v>
          </cell>
          <cell r="AJ49">
            <v>78436</v>
          </cell>
          <cell r="AK49">
            <v>82385</v>
          </cell>
          <cell r="AL49">
            <v>88902</v>
          </cell>
          <cell r="AM49">
            <v>89679</v>
          </cell>
        </row>
        <row r="50">
          <cell r="AB50">
            <v>121071</v>
          </cell>
          <cell r="AC50">
            <v>90301</v>
          </cell>
          <cell r="AD50">
            <v>125400</v>
          </cell>
          <cell r="AE50">
            <v>130802</v>
          </cell>
          <cell r="AF50">
            <v>124171</v>
          </cell>
          <cell r="AG50">
            <v>158688</v>
          </cell>
          <cell r="AH50">
            <v>128440</v>
          </cell>
          <cell r="AI50">
            <v>134578</v>
          </cell>
          <cell r="AJ50">
            <v>138596</v>
          </cell>
          <cell r="AK50">
            <v>139830</v>
          </cell>
          <cell r="AL50">
            <v>147161</v>
          </cell>
          <cell r="AM50">
            <v>147422</v>
          </cell>
        </row>
        <row r="51">
          <cell r="AB51">
            <v>58326</v>
          </cell>
          <cell r="AC51">
            <v>53606</v>
          </cell>
          <cell r="AD51">
            <v>59579</v>
          </cell>
          <cell r="AE51">
            <v>59412</v>
          </cell>
          <cell r="AF51">
            <v>56226</v>
          </cell>
          <cell r="AG51">
            <v>60494</v>
          </cell>
          <cell r="AH51">
            <v>59824</v>
          </cell>
          <cell r="AI51">
            <v>56733</v>
          </cell>
          <cell r="AJ51">
            <v>56225</v>
          </cell>
          <cell r="AK51">
            <v>57338</v>
          </cell>
          <cell r="AL51">
            <v>58187</v>
          </cell>
          <cell r="AM51">
            <v>57290</v>
          </cell>
        </row>
        <row r="52">
          <cell r="AB52">
            <v>22939</v>
          </cell>
          <cell r="AC52">
            <v>23786</v>
          </cell>
          <cell r="AD52">
            <v>24731</v>
          </cell>
          <cell r="AE52">
            <v>23759</v>
          </cell>
          <cell r="AF52">
            <v>23496</v>
          </cell>
          <cell r="AG52">
            <v>25149</v>
          </cell>
          <cell r="AH52">
            <v>25719</v>
          </cell>
          <cell r="AI52">
            <v>27926</v>
          </cell>
          <cell r="AJ52">
            <v>26545</v>
          </cell>
          <cell r="AK52">
            <v>27429</v>
          </cell>
          <cell r="AL52">
            <v>30460</v>
          </cell>
          <cell r="AM52">
            <v>27521</v>
          </cell>
        </row>
        <row r="53">
          <cell r="AB53">
            <v>172597</v>
          </cell>
          <cell r="AC53">
            <v>134301</v>
          </cell>
          <cell r="AD53">
            <v>190484</v>
          </cell>
          <cell r="AE53">
            <v>193243</v>
          </cell>
          <cell r="AF53">
            <v>189080</v>
          </cell>
          <cell r="AG53">
            <v>202615</v>
          </cell>
          <cell r="AH53">
            <v>200120</v>
          </cell>
          <cell r="AI53">
            <v>207187</v>
          </cell>
          <cell r="AJ53">
            <v>208932</v>
          </cell>
          <cell r="AK53">
            <v>215217</v>
          </cell>
          <cell r="AL53">
            <v>217848</v>
          </cell>
          <cell r="AM53">
            <v>218616</v>
          </cell>
        </row>
        <row r="54">
          <cell r="AB54">
            <v>58989</v>
          </cell>
          <cell r="AC54">
            <v>54171</v>
          </cell>
          <cell r="AD54">
            <v>59534</v>
          </cell>
          <cell r="AE54">
            <v>60368</v>
          </cell>
          <cell r="AF54">
            <v>58738</v>
          </cell>
          <cell r="AG54">
            <v>61248</v>
          </cell>
          <cell r="AH54">
            <v>62203</v>
          </cell>
          <cell r="AI54">
            <v>64029</v>
          </cell>
          <cell r="AJ54">
            <v>64606</v>
          </cell>
          <cell r="AK54">
            <v>66673</v>
          </cell>
          <cell r="AL54">
            <v>67506</v>
          </cell>
          <cell r="AM54">
            <v>66965</v>
          </cell>
        </row>
        <row r="55">
          <cell r="AB55">
            <v>419963</v>
          </cell>
          <cell r="AC55">
            <v>379703</v>
          </cell>
          <cell r="AD55">
            <v>467559</v>
          </cell>
          <cell r="AE55">
            <v>472290</v>
          </cell>
          <cell r="AF55">
            <v>456634</v>
          </cell>
          <cell r="AG55">
            <v>501412</v>
          </cell>
          <cell r="AH55">
            <v>486880</v>
          </cell>
          <cell r="AI55">
            <v>508774</v>
          </cell>
          <cell r="AJ55">
            <v>530935</v>
          </cell>
          <cell r="AK55">
            <v>554606</v>
          </cell>
          <cell r="AL55">
            <v>554820</v>
          </cell>
          <cell r="AM55">
            <v>553924</v>
          </cell>
        </row>
        <row r="56">
          <cell r="AB56">
            <v>36573</v>
          </cell>
          <cell r="AC56">
            <v>28982</v>
          </cell>
          <cell r="AD56">
            <v>36224</v>
          </cell>
          <cell r="AE56">
            <v>36763</v>
          </cell>
          <cell r="AF56">
            <v>37331</v>
          </cell>
          <cell r="AG56">
            <v>39505</v>
          </cell>
          <cell r="AH56">
            <v>39605</v>
          </cell>
          <cell r="AI56">
            <v>42773</v>
          </cell>
          <cell r="AJ56">
            <v>40397</v>
          </cell>
          <cell r="AK56">
            <v>42768</v>
          </cell>
          <cell r="AL56">
            <v>42863</v>
          </cell>
          <cell r="AM56">
            <v>42006</v>
          </cell>
        </row>
        <row r="57">
          <cell r="AB57">
            <v>814915</v>
          </cell>
          <cell r="AC57">
            <v>635590</v>
          </cell>
          <cell r="AD57">
            <v>847252</v>
          </cell>
          <cell r="AE57">
            <v>896249</v>
          </cell>
          <cell r="AF57">
            <v>818115</v>
          </cell>
          <cell r="AG57">
            <v>898642</v>
          </cell>
          <cell r="AH57">
            <v>890535</v>
          </cell>
          <cell r="AI57">
            <v>922342</v>
          </cell>
          <cell r="AJ57">
            <v>925395</v>
          </cell>
          <cell r="AK57">
            <v>957880</v>
          </cell>
          <cell r="AL57">
            <v>1006787</v>
          </cell>
          <cell r="AM57">
            <v>983728</v>
          </cell>
        </row>
        <row r="58">
          <cell r="AB58">
            <v>74628</v>
          </cell>
          <cell r="AC58">
            <v>54170</v>
          </cell>
          <cell r="AD58">
            <v>84788</v>
          </cell>
          <cell r="AE58">
            <v>87133</v>
          </cell>
          <cell r="AF58">
            <v>87157</v>
          </cell>
          <cell r="AG58">
            <v>92465</v>
          </cell>
          <cell r="AH58">
            <v>94313</v>
          </cell>
          <cell r="AI58">
            <v>99527</v>
          </cell>
          <cell r="AJ58">
            <v>100779</v>
          </cell>
          <cell r="AK58">
            <v>106081</v>
          </cell>
          <cell r="AL58">
            <v>111541</v>
          </cell>
          <cell r="AM58">
            <v>113978</v>
          </cell>
        </row>
        <row r="59">
          <cell r="AB59">
            <v>18637</v>
          </cell>
          <cell r="AC59">
            <v>17334</v>
          </cell>
          <cell r="AD59">
            <v>19352</v>
          </cell>
          <cell r="AE59">
            <v>19520</v>
          </cell>
          <cell r="AF59">
            <v>19793</v>
          </cell>
          <cell r="AG59">
            <v>22130</v>
          </cell>
          <cell r="AH59">
            <v>22173</v>
          </cell>
          <cell r="AI59">
            <v>24028</v>
          </cell>
          <cell r="AJ59">
            <v>24972</v>
          </cell>
          <cell r="AK59">
            <v>27057</v>
          </cell>
          <cell r="AL59">
            <v>27221</v>
          </cell>
          <cell r="AM59">
            <v>27193</v>
          </cell>
        </row>
        <row r="60">
          <cell r="AB60">
            <v>34667</v>
          </cell>
          <cell r="AC60">
            <v>24200</v>
          </cell>
          <cell r="AD60">
            <v>35248</v>
          </cell>
          <cell r="AE60">
            <v>36716</v>
          </cell>
          <cell r="AF60">
            <v>37868</v>
          </cell>
          <cell r="AG60">
            <v>40622</v>
          </cell>
          <cell r="AH60">
            <v>42201</v>
          </cell>
          <cell r="AI60">
            <v>45141</v>
          </cell>
          <cell r="AJ60">
            <v>44025</v>
          </cell>
          <cell r="AK60">
            <v>48316</v>
          </cell>
          <cell r="AL60">
            <v>49768</v>
          </cell>
          <cell r="AM60">
            <v>48968</v>
          </cell>
        </row>
        <row r="61">
          <cell r="AB61">
            <v>340516</v>
          </cell>
          <cell r="AC61">
            <v>157938</v>
          </cell>
          <cell r="AD61">
            <v>346050</v>
          </cell>
          <cell r="AE61">
            <v>347540</v>
          </cell>
          <cell r="AF61">
            <v>341572</v>
          </cell>
          <cell r="AG61">
            <v>352497</v>
          </cell>
          <cell r="AH61">
            <v>351897</v>
          </cell>
          <cell r="AI61">
            <v>357345</v>
          </cell>
          <cell r="AJ61">
            <v>358727</v>
          </cell>
          <cell r="AK61">
            <v>366702</v>
          </cell>
          <cell r="AL61">
            <v>368353</v>
          </cell>
          <cell r="AM61">
            <v>388313</v>
          </cell>
        </row>
        <row r="62">
          <cell r="AB62">
            <v>35164</v>
          </cell>
          <cell r="AC62">
            <v>29762</v>
          </cell>
          <cell r="AD62">
            <v>37684</v>
          </cell>
          <cell r="AE62">
            <v>37124</v>
          </cell>
          <cell r="AF62">
            <v>36543</v>
          </cell>
          <cell r="AG62">
            <v>37971</v>
          </cell>
          <cell r="AH62">
            <v>38228</v>
          </cell>
          <cell r="AI62">
            <v>40066</v>
          </cell>
          <cell r="AJ62">
            <v>39516</v>
          </cell>
          <cell r="AK62">
            <v>40593</v>
          </cell>
          <cell r="AL62">
            <v>37544</v>
          </cell>
          <cell r="AM62">
            <v>40345</v>
          </cell>
        </row>
        <row r="63">
          <cell r="AB63">
            <v>42928</v>
          </cell>
          <cell r="AC63">
            <v>25897</v>
          </cell>
          <cell r="AD63">
            <v>43323</v>
          </cell>
          <cell r="AE63">
            <v>44553</v>
          </cell>
          <cell r="AF63">
            <v>44432</v>
          </cell>
          <cell r="AG63">
            <v>46835</v>
          </cell>
          <cell r="AH63">
            <v>48211</v>
          </cell>
          <cell r="AI63">
            <v>49503</v>
          </cell>
          <cell r="AJ63">
            <v>49586</v>
          </cell>
          <cell r="AK63">
            <v>51409</v>
          </cell>
          <cell r="AL63">
            <v>51220</v>
          </cell>
          <cell r="AM63">
            <v>50873</v>
          </cell>
        </row>
      </sheetData>
      <sheetData sheetId="23"/>
      <sheetData sheetId="24">
        <row r="4">
          <cell r="R4">
            <v>81793.652864207528</v>
          </cell>
          <cell r="S4">
            <v>65649.14197116092</v>
          </cell>
          <cell r="T4">
            <v>78948.358462163305</v>
          </cell>
          <cell r="U4">
            <v>40049.7787627984</v>
          </cell>
          <cell r="V4">
            <v>80069.666425614501</v>
          </cell>
          <cell r="W4">
            <v>85675.255215566314</v>
          </cell>
          <cell r="X4">
            <v>49532.335594827593</v>
          </cell>
          <cell r="Y4">
            <v>89199.1933474994</v>
          </cell>
          <cell r="Z4">
            <v>139470.69542622881</v>
          </cell>
          <cell r="AA4">
            <v>132073.36729756757</v>
          </cell>
          <cell r="AB4">
            <v>223178.95334106931</v>
          </cell>
          <cell r="AC4">
            <v>190506.60129129645</v>
          </cell>
        </row>
        <row r="5">
          <cell r="R5">
            <v>61550149.313642301</v>
          </cell>
          <cell r="S5">
            <v>63862558.741647407</v>
          </cell>
          <cell r="T5">
            <v>64334509.218304448</v>
          </cell>
          <cell r="U5">
            <v>66735791.399980396</v>
          </cell>
          <cell r="V5">
            <v>63487849.881378718</v>
          </cell>
          <cell r="W5">
            <v>63779722.270076774</v>
          </cell>
          <cell r="X5">
            <v>68193407.315291122</v>
          </cell>
          <cell r="Y5">
            <v>59853057.86835514</v>
          </cell>
          <cell r="Z5">
            <v>60432869.744245932</v>
          </cell>
          <cell r="AA5">
            <v>55401027.091435827</v>
          </cell>
          <cell r="AB5">
            <v>63139325.839300595</v>
          </cell>
          <cell r="AC5">
            <v>60106573.316341341</v>
          </cell>
        </row>
        <row r="6">
          <cell r="R6">
            <v>1000598.1499350681</v>
          </cell>
          <cell r="S6">
            <v>1008176.2932395363</v>
          </cell>
          <cell r="T6">
            <v>1012007.2408299604</v>
          </cell>
          <cell r="U6">
            <v>1092896.5225460185</v>
          </cell>
          <cell r="V6">
            <v>1015158.9789592014</v>
          </cell>
          <cell r="W6">
            <v>1071188.5234873418</v>
          </cell>
          <cell r="X6">
            <v>1300235.9496479719</v>
          </cell>
          <cell r="Y6">
            <v>1170799.0915030565</v>
          </cell>
          <cell r="Z6">
            <v>1098084.6952463745</v>
          </cell>
          <cell r="AA6">
            <v>1016977.5846493217</v>
          </cell>
          <cell r="AB6">
            <v>1136176.0176364135</v>
          </cell>
          <cell r="AC6">
            <v>1072320.9523197364</v>
          </cell>
        </row>
        <row r="7">
          <cell r="R7">
            <v>5719131.5549445702</v>
          </cell>
          <cell r="S7">
            <v>6046885.8089186354</v>
          </cell>
          <cell r="T7">
            <v>6083854.1271798285</v>
          </cell>
          <cell r="U7">
            <v>6369274.0462220823</v>
          </cell>
          <cell r="V7">
            <v>6114422.4469084647</v>
          </cell>
          <cell r="W7">
            <v>6413859.6586881522</v>
          </cell>
          <cell r="X7">
            <v>7277945.0138988821</v>
          </cell>
          <cell r="Y7">
            <v>6785366.4091173066</v>
          </cell>
          <cell r="Z7">
            <v>6532024.0969444318</v>
          </cell>
          <cell r="AA7">
            <v>5856720.5653631482</v>
          </cell>
          <cell r="AB7">
            <v>6508959.9586651037</v>
          </cell>
          <cell r="AC7">
            <v>6244396.3131494112</v>
          </cell>
        </row>
        <row r="8">
          <cell r="R8">
            <v>9896358.2137758918</v>
          </cell>
          <cell r="S8">
            <v>10076724.854908595</v>
          </cell>
          <cell r="T8">
            <v>10129262.218634812</v>
          </cell>
          <cell r="U8">
            <v>10690875.211588636</v>
          </cell>
          <cell r="V8">
            <v>10213228.353072401</v>
          </cell>
          <cell r="W8">
            <v>10482240.661827851</v>
          </cell>
          <cell r="X8">
            <v>11375215.100657698</v>
          </cell>
          <cell r="Y8">
            <v>10650040.043666506</v>
          </cell>
          <cell r="Z8">
            <v>10454536.090980168</v>
          </cell>
          <cell r="AA8">
            <v>9447854.642212335</v>
          </cell>
          <cell r="AB8">
            <v>10560638.832971444</v>
          </cell>
          <cell r="AC8">
            <v>12435525.775703665</v>
          </cell>
        </row>
        <row r="9">
          <cell r="R9">
            <v>2630286.3971517351</v>
          </cell>
          <cell r="S9">
            <v>2753183.625383772</v>
          </cell>
          <cell r="T9">
            <v>2775122.3433084493</v>
          </cell>
          <cell r="U9">
            <v>3010741.0845588171</v>
          </cell>
          <cell r="V9">
            <v>2865810.6969979182</v>
          </cell>
          <cell r="W9">
            <v>2845291.4272292759</v>
          </cell>
          <cell r="X9">
            <v>3152418.2400389113</v>
          </cell>
          <cell r="Y9">
            <v>2844848.0613690005</v>
          </cell>
          <cell r="Z9">
            <v>2853595.8918032167</v>
          </cell>
          <cell r="AA9">
            <v>2611804.798664785</v>
          </cell>
          <cell r="AB9">
            <v>2819693.5093763717</v>
          </cell>
          <cell r="AC9">
            <v>2724783.9241177463</v>
          </cell>
        </row>
        <row r="10">
          <cell r="R10">
            <v>2340949.718773427</v>
          </cell>
          <cell r="S10">
            <v>2441354.0821968862</v>
          </cell>
          <cell r="T10">
            <v>2344643.7686036718</v>
          </cell>
          <cell r="U10">
            <v>2490014.779865331</v>
          </cell>
          <cell r="V10">
            <v>2412964.2940313411</v>
          </cell>
          <cell r="W10">
            <v>2370875.5572363124</v>
          </cell>
          <cell r="X10">
            <v>2619460.1398633406</v>
          </cell>
          <cell r="Y10">
            <v>2489970.6623529126</v>
          </cell>
          <cell r="Z10">
            <v>2494345.1621692749</v>
          </cell>
          <cell r="AA10">
            <v>2319384.4550897991</v>
          </cell>
          <cell r="AB10">
            <v>2591402.7604021574</v>
          </cell>
          <cell r="AC10">
            <v>2470524.6194155486</v>
          </cell>
        </row>
        <row r="11">
          <cell r="R11">
            <v>3145450.8738936726</v>
          </cell>
          <cell r="S11">
            <v>3135455.1775799398</v>
          </cell>
          <cell r="T11">
            <v>3179938.4441480506</v>
          </cell>
          <cell r="U11">
            <v>3268952.7063910454</v>
          </cell>
          <cell r="V11">
            <v>3175906.5715700546</v>
          </cell>
          <cell r="W11">
            <v>3308221.6053219698</v>
          </cell>
          <cell r="X11">
            <v>3570129.5785732027</v>
          </cell>
          <cell r="Y11">
            <v>3534971.1846020166</v>
          </cell>
          <cell r="Z11">
            <v>3247480.1728981999</v>
          </cell>
          <cell r="AA11">
            <v>2943943.0855416693</v>
          </cell>
          <cell r="AB11">
            <v>3250875.0869229757</v>
          </cell>
          <cell r="AC11">
            <v>3169935.5125571988</v>
          </cell>
        </row>
        <row r="12">
          <cell r="R12">
            <v>1978815.7551878374</v>
          </cell>
          <cell r="S12">
            <v>2048580.0130529432</v>
          </cell>
          <cell r="T12">
            <v>2024112.5555585893</v>
          </cell>
          <cell r="U12">
            <v>2076698.0814199187</v>
          </cell>
          <cell r="V12">
            <v>2028093.6531529471</v>
          </cell>
          <cell r="W12">
            <v>2054280.971745597</v>
          </cell>
          <cell r="X12">
            <v>2411140.2564143692</v>
          </cell>
          <cell r="Y12">
            <v>2305903.1435987018</v>
          </cell>
          <cell r="Z12">
            <v>2093862.671915974</v>
          </cell>
          <cell r="AA12">
            <v>1896417.5886555468</v>
          </cell>
          <cell r="AB12">
            <v>2151533.1033148766</v>
          </cell>
          <cell r="AC12">
            <v>2084912.205982696</v>
          </cell>
        </row>
        <row r="13">
          <cell r="R13">
            <v>6455796.8737081373</v>
          </cell>
          <cell r="S13">
            <v>6622536.9240777399</v>
          </cell>
          <cell r="T13">
            <v>6585540.4119908335</v>
          </cell>
          <cell r="U13">
            <v>6608680.1890191371</v>
          </cell>
          <cell r="V13">
            <v>6297946.138090984</v>
          </cell>
          <cell r="W13">
            <v>6492789.6920212591</v>
          </cell>
          <cell r="X13">
            <v>7294845.7206294928</v>
          </cell>
          <cell r="Y13">
            <v>7051435.7838225989</v>
          </cell>
          <cell r="Z13">
            <v>6895663.7176297307</v>
          </cell>
          <cell r="AA13">
            <v>6295920.3761270847</v>
          </cell>
          <cell r="AB13">
            <v>7129586.221287637</v>
          </cell>
          <cell r="AC13">
            <v>6816917.9515953828</v>
          </cell>
        </row>
        <row r="14">
          <cell r="R14">
            <v>359455.73817735136</v>
          </cell>
          <cell r="S14">
            <v>396632.79470696556</v>
          </cell>
          <cell r="T14">
            <v>370011.69008360821</v>
          </cell>
          <cell r="U14">
            <v>405763.60666044458</v>
          </cell>
          <cell r="V14">
            <v>385198.84925684019</v>
          </cell>
          <cell r="W14">
            <v>414338.89267688984</v>
          </cell>
          <cell r="X14">
            <v>493860.22877374082</v>
          </cell>
          <cell r="Y14">
            <v>461589.90878010355</v>
          </cell>
          <cell r="Z14">
            <v>438916.45249866165</v>
          </cell>
          <cell r="AA14">
            <v>393140.61193849408</v>
          </cell>
          <cell r="AB14">
            <v>459191.22558668471</v>
          </cell>
          <cell r="AC14">
            <v>413510.00086021522</v>
          </cell>
        </row>
        <row r="15">
          <cell r="R15">
            <v>15584887.702196196</v>
          </cell>
          <cell r="S15">
            <v>16062103.896004595</v>
          </cell>
          <cell r="T15">
            <v>15900086.815782305</v>
          </cell>
          <cell r="U15">
            <v>16362345.862796323</v>
          </cell>
          <cell r="V15">
            <v>16132519.633065492</v>
          </cell>
          <cell r="W15">
            <v>16219031.038112404</v>
          </cell>
          <cell r="X15">
            <v>18425332.680113353</v>
          </cell>
          <cell r="Y15">
            <v>17135175.546775296</v>
          </cell>
          <cell r="Z15">
            <v>16798816.237340163</v>
          </cell>
          <cell r="AA15">
            <v>15435417.496560929</v>
          </cell>
          <cell r="AB15">
            <v>17483590.167981807</v>
          </cell>
          <cell r="AC15">
            <v>16166722.923271157</v>
          </cell>
        </row>
        <row r="16">
          <cell r="R16">
            <v>1708447.9999994948</v>
          </cell>
          <cell r="S16">
            <v>1759298.7309066749</v>
          </cell>
          <cell r="T16">
            <v>1796795.0700997626</v>
          </cell>
          <cell r="U16">
            <v>1922471.6463999515</v>
          </cell>
          <cell r="V16">
            <v>1850185.8363799688</v>
          </cell>
          <cell r="W16">
            <v>1868969.048840462</v>
          </cell>
          <cell r="X16">
            <v>2208318.4868266373</v>
          </cell>
          <cell r="Y16">
            <v>2069761.1188711734</v>
          </cell>
          <cell r="Z16">
            <v>1918486.0009029559</v>
          </cell>
          <cell r="AA16">
            <v>1732809.8559895034</v>
          </cell>
          <cell r="AB16">
            <v>1966423.5569968296</v>
          </cell>
          <cell r="AC16">
            <v>1778012.6477865861</v>
          </cell>
        </row>
        <row r="17">
          <cell r="R17">
            <v>2176003.3146400144</v>
          </cell>
          <cell r="S17">
            <v>2282292.3659052774</v>
          </cell>
          <cell r="T17">
            <v>2321165.8902931516</v>
          </cell>
          <cell r="U17">
            <v>2527370.3521266887</v>
          </cell>
          <cell r="V17">
            <v>2389908.2115906002</v>
          </cell>
          <cell r="W17">
            <v>2473081.908173807</v>
          </cell>
          <cell r="X17">
            <v>2839532.1972843911</v>
          </cell>
          <cell r="Y17">
            <v>2658657.3508935333</v>
          </cell>
          <cell r="Z17">
            <v>2511366.4365289668</v>
          </cell>
          <cell r="AA17">
            <v>2209771.8084054682</v>
          </cell>
          <cell r="AB17">
            <v>2475902.6276301332</v>
          </cell>
          <cell r="AC17">
            <v>2336907.5365279713</v>
          </cell>
        </row>
        <row r="18">
          <cell r="R18">
            <v>4513022.0797549328</v>
          </cell>
          <cell r="S18">
            <v>4800100.5432374999</v>
          </cell>
          <cell r="T18">
            <v>4595098.3325742055</v>
          </cell>
          <cell r="U18">
            <v>4803974.1563710254</v>
          </cell>
          <cell r="V18">
            <v>4640175.5640060753</v>
          </cell>
          <cell r="W18">
            <v>4656469.9469296187</v>
          </cell>
          <cell r="X18">
            <v>5293484.889852602</v>
          </cell>
          <cell r="Y18">
            <v>4822947.2371373381</v>
          </cell>
          <cell r="Z18">
            <v>4765503.5632846737</v>
          </cell>
          <cell r="AA18">
            <v>4418721.6908072783</v>
          </cell>
          <cell r="AB18">
            <v>4953199.5736510213</v>
          </cell>
          <cell r="AC18">
            <v>4699842.4223937308</v>
          </cell>
        </row>
        <row r="19">
          <cell r="R19">
            <v>1787366.1435460416</v>
          </cell>
          <cell r="S19">
            <v>1870069.9011855656</v>
          </cell>
          <cell r="T19">
            <v>1818116.5749339517</v>
          </cell>
          <cell r="U19">
            <v>1924253.0489186742</v>
          </cell>
          <cell r="V19">
            <v>1847824.9207308297</v>
          </cell>
          <cell r="W19">
            <v>1860424.7581165766</v>
          </cell>
          <cell r="X19">
            <v>2238010.4519426199</v>
          </cell>
          <cell r="Y19">
            <v>2080362.0473160315</v>
          </cell>
          <cell r="Z19">
            <v>2009199.1788149576</v>
          </cell>
          <cell r="AA19">
            <v>1729038.3824179401</v>
          </cell>
          <cell r="AB19">
            <v>1973506.4564825315</v>
          </cell>
          <cell r="AC19">
            <v>1842678.1355942814</v>
          </cell>
        </row>
        <row r="20">
          <cell r="R20">
            <v>1101976.3169439861</v>
          </cell>
          <cell r="S20">
            <v>1153943.7063427924</v>
          </cell>
          <cell r="T20">
            <v>1154543.9663065344</v>
          </cell>
          <cell r="U20">
            <v>1180882.0819488906</v>
          </cell>
          <cell r="V20">
            <v>1173613.2285027695</v>
          </cell>
          <cell r="W20">
            <v>1154112.0954022389</v>
          </cell>
          <cell r="X20">
            <v>1348010.446805734</v>
          </cell>
          <cell r="Y20">
            <v>1211876.0622105317</v>
          </cell>
          <cell r="Z20">
            <v>1219690.2820518287</v>
          </cell>
          <cell r="AA20">
            <v>1095187.0662125505</v>
          </cell>
          <cell r="AB20">
            <v>1269470.9943085033</v>
          </cell>
          <cell r="AC20">
            <v>1122703.7529636419</v>
          </cell>
        </row>
        <row r="21">
          <cell r="R21">
            <v>6422725.0098634865</v>
          </cell>
          <cell r="S21">
            <v>6822863.9560445221</v>
          </cell>
          <cell r="T21">
            <v>6704236.4257167941</v>
          </cell>
          <cell r="U21">
            <v>6978990.9817965664</v>
          </cell>
          <cell r="V21">
            <v>6668419.3450737251</v>
          </cell>
          <cell r="W21">
            <v>6432068.2621306563</v>
          </cell>
          <cell r="X21">
            <v>7217695.6608852074</v>
          </cell>
          <cell r="Y21">
            <v>6429987.9240449416</v>
          </cell>
          <cell r="Z21">
            <v>6629026.8152928865</v>
          </cell>
          <cell r="AA21">
            <v>6199424.1737133348</v>
          </cell>
          <cell r="AB21">
            <v>7018608.2746461695</v>
          </cell>
          <cell r="AC21">
            <v>6793193.1707916986</v>
          </cell>
        </row>
        <row r="22">
          <cell r="R22">
            <v>1801926.2304776614</v>
          </cell>
          <cell r="S22">
            <v>1928303.8262469717</v>
          </cell>
          <cell r="T22">
            <v>1887705.3254947187</v>
          </cell>
          <cell r="U22">
            <v>2097419.8991544954</v>
          </cell>
          <cell r="V22">
            <v>1802675.7300692927</v>
          </cell>
          <cell r="W22">
            <v>1875550.6058203226</v>
          </cell>
          <cell r="X22">
            <v>2051220.2397036869</v>
          </cell>
          <cell r="Y22">
            <v>1928902.0051042263</v>
          </cell>
          <cell r="Z22">
            <v>1924364.1321440807</v>
          </cell>
          <cell r="AA22">
            <v>1811673.6857892303</v>
          </cell>
          <cell r="AB22">
            <v>2045334.0762936173</v>
          </cell>
          <cell r="AC22">
            <v>1943954.2437016978</v>
          </cell>
        </row>
        <row r="23">
          <cell r="R23">
            <v>8875114.9608036205</v>
          </cell>
          <cell r="S23">
            <v>9166919.1961394437</v>
          </cell>
          <cell r="T23">
            <v>8867781.9409212954</v>
          </cell>
          <cell r="U23">
            <v>9215033.3613574021</v>
          </cell>
          <cell r="V23">
            <v>9149861.20445049</v>
          </cell>
          <cell r="W23">
            <v>9323939.1489176527</v>
          </cell>
          <cell r="X23">
            <v>10848590.199381903</v>
          </cell>
          <cell r="Y23">
            <v>9604498.2433217019</v>
          </cell>
          <cell r="Z23">
            <v>9659573.3913991004</v>
          </cell>
          <cell r="AA23">
            <v>9014923.008789666</v>
          </cell>
          <cell r="AB23">
            <v>10188572.003925228</v>
          </cell>
          <cell r="AC23">
            <v>9443583.3405925129</v>
          </cell>
        </row>
        <row r="24">
          <cell r="R24">
            <v>1677509.258592674</v>
          </cell>
          <cell r="S24">
            <v>1816635.5835946519</v>
          </cell>
          <cell r="T24">
            <v>1773017.64922875</v>
          </cell>
          <cell r="U24">
            <v>1928361.7918714425</v>
          </cell>
          <cell r="V24">
            <v>1794543.6341897375</v>
          </cell>
          <cell r="W24">
            <v>1783688.5816949476</v>
          </cell>
          <cell r="X24">
            <v>2028355.0359918349</v>
          </cell>
          <cell r="Y24">
            <v>1835908.8577083631</v>
          </cell>
          <cell r="Z24">
            <v>1831358.3173318789</v>
          </cell>
          <cell r="AA24">
            <v>1691852.7551045434</v>
          </cell>
          <cell r="AB24">
            <v>1911240.5046193148</v>
          </cell>
          <cell r="AC24">
            <v>1788868.0300718569</v>
          </cell>
        </row>
        <row r="25">
          <cell r="R25">
            <v>15662215.378086325</v>
          </cell>
          <cell r="S25">
            <v>16038602.160478896</v>
          </cell>
          <cell r="T25">
            <v>16244932.0808245</v>
          </cell>
          <cell r="U25">
            <v>16368152.37413897</v>
          </cell>
          <cell r="V25">
            <v>16023293.03666299</v>
          </cell>
          <cell r="W25">
            <v>15719408.473227343</v>
          </cell>
          <cell r="X25">
            <v>17118862.948476266</v>
          </cell>
          <cell r="Y25">
            <v>15441120.650475839</v>
          </cell>
          <cell r="Z25">
            <v>15366390.58813859</v>
          </cell>
          <cell r="AA25">
            <v>14885869.31253374</v>
          </cell>
          <cell r="AB25">
            <v>16710565.242022987</v>
          </cell>
          <cell r="AC25">
            <v>16619327.754933562</v>
          </cell>
        </row>
        <row r="26">
          <cell r="R26">
            <v>2446397.6403544741</v>
          </cell>
          <cell r="S26">
            <v>2450415.6824030895</v>
          </cell>
          <cell r="T26">
            <v>2472441.3262825953</v>
          </cell>
          <cell r="U26">
            <v>2602863.9243327929</v>
          </cell>
          <cell r="V26">
            <v>2497212.0094222985</v>
          </cell>
          <cell r="W26">
            <v>2594035.0019597849</v>
          </cell>
          <cell r="X26">
            <v>3036457.3435318</v>
          </cell>
          <cell r="Y26">
            <v>2857938.2253799266</v>
          </cell>
          <cell r="Z26">
            <v>2812489.8827705071</v>
          </cell>
          <cell r="AA26">
            <v>2620208.2913016006</v>
          </cell>
          <cell r="AB26">
            <v>2907904.4436584744</v>
          </cell>
          <cell r="AC26">
            <v>2767346.2286026529</v>
          </cell>
        </row>
        <row r="27">
          <cell r="R27">
            <v>938153.54749988834</v>
          </cell>
          <cell r="S27">
            <v>972624.12813422945</v>
          </cell>
          <cell r="T27">
            <v>958261.21307974367</v>
          </cell>
          <cell r="U27">
            <v>990899.68646401411</v>
          </cell>
          <cell r="V27">
            <v>937737.18891950522</v>
          </cell>
          <cell r="W27">
            <v>910624.79375443852</v>
          </cell>
          <cell r="X27">
            <v>1094480.1026033587</v>
          </cell>
          <cell r="Y27">
            <v>968456.51547754533</v>
          </cell>
          <cell r="Z27">
            <v>991344.31265119824</v>
          </cell>
          <cell r="AA27">
            <v>984737.66672859655</v>
          </cell>
          <cell r="AB27">
            <v>994480.79475415486</v>
          </cell>
          <cell r="AC27">
            <v>950540.0499333269</v>
          </cell>
        </row>
        <row r="28">
          <cell r="R28">
            <v>1341064.6454589039</v>
          </cell>
          <cell r="S28">
            <v>1431716.3428799177</v>
          </cell>
          <cell r="T28">
            <v>1384038.7168357344</v>
          </cell>
          <cell r="U28">
            <v>1473333.691642073</v>
          </cell>
          <cell r="V28">
            <v>1397120.4707485535</v>
          </cell>
          <cell r="W28">
            <v>1405998.9524071242</v>
          </cell>
          <cell r="X28">
            <v>1684699.8004813367</v>
          </cell>
          <cell r="Y28">
            <v>1509247.9346291104</v>
          </cell>
          <cell r="Z28">
            <v>1512015.7497816787</v>
          </cell>
          <cell r="AA28">
            <v>1454999.0289055845</v>
          </cell>
          <cell r="AB28">
            <v>1440163.231263099</v>
          </cell>
          <cell r="AC28">
            <v>1458221.4349668871</v>
          </cell>
        </row>
        <row r="29">
          <cell r="R29">
            <v>7238764.9885791186</v>
          </cell>
          <cell r="S29">
            <v>7328173.3134571919</v>
          </cell>
          <cell r="T29">
            <v>7239556.9542768588</v>
          </cell>
          <cell r="U29">
            <v>7514971.0431441842</v>
          </cell>
          <cell r="V29">
            <v>7314594.617898901</v>
          </cell>
          <cell r="W29">
            <v>7181586.1546633923</v>
          </cell>
          <cell r="X29">
            <v>8037183.4984532306</v>
          </cell>
          <cell r="Y29">
            <v>7438785.1613728506</v>
          </cell>
          <cell r="Z29">
            <v>7639572.0272139274</v>
          </cell>
          <cell r="AA29">
            <v>7009470.6171841202</v>
          </cell>
          <cell r="AB29">
            <v>8228188.4443660602</v>
          </cell>
          <cell r="AC29">
            <v>8001793.1793901492</v>
          </cell>
        </row>
        <row r="30">
          <cell r="R30">
            <v>1067092.1187946466</v>
          </cell>
          <cell r="S30">
            <v>1106905.5932486223</v>
          </cell>
          <cell r="T30">
            <v>1134394.2901072649</v>
          </cell>
          <cell r="U30">
            <v>1209185.8976659237</v>
          </cell>
          <cell r="V30">
            <v>1124255.1697952512</v>
          </cell>
          <cell r="W30">
            <v>1126757.6314744649</v>
          </cell>
          <cell r="X30">
            <v>1287241.2950939008</v>
          </cell>
          <cell r="Y30">
            <v>1198446.021530777</v>
          </cell>
          <cell r="Z30">
            <v>1172053.5168240215</v>
          </cell>
          <cell r="AA30">
            <v>1087255.1608718</v>
          </cell>
          <cell r="AB30">
            <v>1234498.2825630738</v>
          </cell>
          <cell r="AC30">
            <v>1163435.0220302532</v>
          </cell>
        </row>
        <row r="31">
          <cell r="R31">
            <v>1564755.6301417046</v>
          </cell>
          <cell r="S31">
            <v>1631935.1642676878</v>
          </cell>
          <cell r="T31">
            <v>1610836.5367913428</v>
          </cell>
          <cell r="U31">
            <v>1677042.5842295578</v>
          </cell>
          <cell r="V31">
            <v>1580267.0687552057</v>
          </cell>
          <cell r="W31">
            <v>1642300.0326972979</v>
          </cell>
          <cell r="X31">
            <v>1829925.948494659</v>
          </cell>
          <cell r="Y31">
            <v>1695167.8135174029</v>
          </cell>
          <cell r="Z31">
            <v>1624412.0921879138</v>
          </cell>
          <cell r="AA31">
            <v>1486041.6908505668</v>
          </cell>
          <cell r="AB31">
            <v>1707617.4665485907</v>
          </cell>
          <cell r="AC31">
            <v>1600217.9715180709</v>
          </cell>
        </row>
      </sheetData>
      <sheetData sheetId="25">
        <row r="4">
          <cell r="C4">
            <v>420.65286420752818</v>
          </cell>
          <cell r="D4">
            <v>1229.1419711609196</v>
          </cell>
          <cell r="E4">
            <v>594.35846216330538</v>
          </cell>
          <cell r="F4">
            <v>2960.7787627983998</v>
          </cell>
          <cell r="G4">
            <v>61.66642561450135</v>
          </cell>
          <cell r="H4">
            <v>3248.2552155663143</v>
          </cell>
          <cell r="I4">
            <v>2209.335594827593</v>
          </cell>
          <cell r="J4">
            <v>-29.806652500599739</v>
          </cell>
          <cell r="K4">
            <v>-3262.3045737711946</v>
          </cell>
          <cell r="L4">
            <v>-2637.6327024324273</v>
          </cell>
          <cell r="M4">
            <v>1533.9533410693111</v>
          </cell>
          <cell r="N4">
            <v>-6328.3987087035493</v>
          </cell>
        </row>
        <row r="5">
          <cell r="C5">
            <v>54718896.313642301</v>
          </cell>
          <cell r="D5">
            <v>57338425.741647407</v>
          </cell>
          <cell r="E5">
            <v>57225034.218304448</v>
          </cell>
          <cell r="F5">
            <v>59735770.399980396</v>
          </cell>
          <cell r="G5">
            <v>56622398.881378718</v>
          </cell>
          <cell r="H5">
            <v>56689320.270076774</v>
          </cell>
          <cell r="I5">
            <v>61248912.315291122</v>
          </cell>
          <cell r="J5">
            <v>52821135.86835514</v>
          </cell>
          <cell r="K5">
            <v>53232455.744245932</v>
          </cell>
          <cell r="L5">
            <v>48224991.091435827</v>
          </cell>
          <cell r="M5">
            <v>55938553.839300595</v>
          </cell>
          <cell r="N5">
            <v>52717228.316341341</v>
          </cell>
        </row>
        <row r="6">
          <cell r="C6">
            <v>883377.1499350681</v>
          </cell>
          <cell r="D6">
            <v>893213.29323953635</v>
          </cell>
          <cell r="E6">
            <v>894353.24082996044</v>
          </cell>
          <cell r="F6">
            <v>974141.52254601847</v>
          </cell>
          <cell r="G6">
            <v>893250.97895920137</v>
          </cell>
          <cell r="H6">
            <v>947671.52348734182</v>
          </cell>
          <cell r="I6">
            <v>1175839.9496479719</v>
          </cell>
          <cell r="J6">
            <v>1042684.0915030565</v>
          </cell>
          <cell r="K6">
            <v>968254.69524637447</v>
          </cell>
          <cell r="L6">
            <v>887232.58464932174</v>
          </cell>
          <cell r="M6">
            <v>1005108.0176364135</v>
          </cell>
          <cell r="N6">
            <v>938312.95231973636</v>
          </cell>
        </row>
        <row r="7">
          <cell r="C7">
            <v>4144241.5549445702</v>
          </cell>
          <cell r="D7">
            <v>4693980.8089186354</v>
          </cell>
          <cell r="E7">
            <v>4488145.1271798285</v>
          </cell>
          <cell r="F7">
            <v>4757497.0462220823</v>
          </cell>
          <cell r="G7">
            <v>4604864.4469084647</v>
          </cell>
          <cell r="H7">
            <v>4820731.6586881522</v>
          </cell>
          <cell r="I7">
            <v>5730896.0138988821</v>
          </cell>
          <cell r="J7">
            <v>5154673.4091173066</v>
          </cell>
          <cell r="K7">
            <v>4874960.0969444318</v>
          </cell>
          <cell r="L7">
            <v>4238689.5653631482</v>
          </cell>
          <cell r="M7">
            <v>4877462.9586651037</v>
          </cell>
          <cell r="N7">
            <v>4453717.3131494112</v>
          </cell>
        </row>
        <row r="8">
          <cell r="C8">
            <v>8063964.2137758918</v>
          </cell>
          <cell r="D8">
            <v>8414769.8549085949</v>
          </cell>
          <cell r="E8">
            <v>8307136.2186348122</v>
          </cell>
          <cell r="F8">
            <v>8879918.211588636</v>
          </cell>
          <cell r="G8">
            <v>8395174.3530724011</v>
          </cell>
          <cell r="H8">
            <v>8691519.6618278511</v>
          </cell>
          <cell r="I8">
            <v>9617670.1006576978</v>
          </cell>
          <cell r="J8">
            <v>8856888.0436665062</v>
          </cell>
          <cell r="K8">
            <v>8627869.0909801684</v>
          </cell>
          <cell r="L8">
            <v>7624158.642212335</v>
          </cell>
          <cell r="M8">
            <v>8684827.8329714444</v>
          </cell>
          <cell r="N8">
            <v>9612473.7757036649</v>
          </cell>
        </row>
        <row r="9">
          <cell r="C9">
            <v>2400973.3971517351</v>
          </cell>
          <cell r="D9">
            <v>2525872.625383772</v>
          </cell>
          <cell r="E9">
            <v>2546631.3433084493</v>
          </cell>
          <cell r="F9">
            <v>2783071.0845588171</v>
          </cell>
          <cell r="G9">
            <v>2637104.6969979182</v>
          </cell>
          <cell r="H9">
            <v>2613279.4272292759</v>
          </cell>
          <cell r="I9">
            <v>2918792.2400389113</v>
          </cell>
          <cell r="J9">
            <v>2594411.0613690005</v>
          </cell>
          <cell r="K9">
            <v>2615516.8918032167</v>
          </cell>
          <cell r="L9">
            <v>2372506.798664785</v>
          </cell>
          <cell r="M9">
            <v>2581073.5093763717</v>
          </cell>
          <cell r="N9">
            <v>2484286.9241177463</v>
          </cell>
        </row>
        <row r="10">
          <cell r="C10">
            <v>2090877.718773427</v>
          </cell>
          <cell r="D10">
            <v>2199206.0821968862</v>
          </cell>
          <cell r="E10">
            <v>2095250.7686036718</v>
          </cell>
          <cell r="F10">
            <v>2239061.779865331</v>
          </cell>
          <cell r="G10">
            <v>2165672.2940313411</v>
          </cell>
          <cell r="H10">
            <v>2115985.5572363124</v>
          </cell>
          <cell r="I10">
            <v>2367656.1398633406</v>
          </cell>
          <cell r="J10">
            <v>2232162.6623529126</v>
          </cell>
          <cell r="K10">
            <v>2233191.1621692749</v>
          </cell>
          <cell r="L10">
            <v>2056522.4550897991</v>
          </cell>
          <cell r="M10">
            <v>2326526.7604021574</v>
          </cell>
          <cell r="N10">
            <v>2205976.6194155486</v>
          </cell>
        </row>
        <row r="11">
          <cell r="C11">
            <v>2825574.8738936726</v>
          </cell>
          <cell r="D11">
            <v>2844391.1775799398</v>
          </cell>
          <cell r="E11">
            <v>2850489.4441480506</v>
          </cell>
          <cell r="F11">
            <v>2962950.7063910454</v>
          </cell>
          <cell r="G11">
            <v>2870641.5715700546</v>
          </cell>
          <cell r="H11">
            <v>2653852.6053219698</v>
          </cell>
          <cell r="I11">
            <v>3262726.5785732027</v>
          </cell>
          <cell r="J11">
            <v>3228987.1846020166</v>
          </cell>
          <cell r="K11">
            <v>2931178.1728981999</v>
          </cell>
          <cell r="L11">
            <v>2627651.0855416693</v>
          </cell>
          <cell r="M11">
            <v>2899785.0869229757</v>
          </cell>
          <cell r="N11">
            <v>2822061.5125571988</v>
          </cell>
        </row>
        <row r="12">
          <cell r="C12">
            <v>1736282.7551878374</v>
          </cell>
          <cell r="D12">
            <v>1818620.0130529432</v>
          </cell>
          <cell r="E12">
            <v>1782475.5555585893</v>
          </cell>
          <cell r="F12">
            <v>1836941.0814199187</v>
          </cell>
          <cell r="G12">
            <v>1792516.6531529471</v>
          </cell>
          <cell r="H12">
            <v>1814649.971745597</v>
          </cell>
          <cell r="I12">
            <v>2168524.2564143692</v>
          </cell>
          <cell r="J12">
            <v>2058661.1435987018</v>
          </cell>
          <cell r="K12">
            <v>1847035.671915974</v>
          </cell>
          <cell r="L12">
            <v>1644420.5886555468</v>
          </cell>
          <cell r="M12">
            <v>1905951.1033148766</v>
          </cell>
          <cell r="N12">
            <v>1835371.205982696</v>
          </cell>
        </row>
        <row r="13">
          <cell r="C13">
            <v>5638065.8737081373</v>
          </cell>
          <cell r="D13">
            <v>5836298.9240777399</v>
          </cell>
          <cell r="E13">
            <v>5742485.4119908335</v>
          </cell>
          <cell r="F13">
            <v>5774411.1890191371</v>
          </cell>
          <cell r="G13">
            <v>5480992.138090984</v>
          </cell>
          <cell r="H13">
            <v>5650146.6920212591</v>
          </cell>
          <cell r="I13">
            <v>6478823.7206294928</v>
          </cell>
          <cell r="J13">
            <v>6202551.7838225989</v>
          </cell>
          <cell r="K13">
            <v>6037952.7176297307</v>
          </cell>
          <cell r="L13">
            <v>5441811.3761270847</v>
          </cell>
          <cell r="M13">
            <v>6266949.221287637</v>
          </cell>
          <cell r="N13">
            <v>5934880.9515953828</v>
          </cell>
        </row>
        <row r="14">
          <cell r="C14">
            <v>305897.73817735136</v>
          </cell>
          <cell r="D14">
            <v>343004.79470696556</v>
          </cell>
          <cell r="E14">
            <v>314934.69008360821</v>
          </cell>
          <cell r="F14">
            <v>350422.60666044458</v>
          </cell>
          <cell r="G14">
            <v>329138.84925684019</v>
          </cell>
          <cell r="H14">
            <v>356684.89267688984</v>
          </cell>
          <cell r="I14">
            <v>435562.22877374082</v>
          </cell>
          <cell r="J14">
            <v>402833.90878010355</v>
          </cell>
          <cell r="K14">
            <v>378500.45249866165</v>
          </cell>
          <cell r="L14">
            <v>331553.61193849408</v>
          </cell>
          <cell r="M14">
            <v>392051.22558668471</v>
          </cell>
          <cell r="N14">
            <v>351855.00086021522</v>
          </cell>
        </row>
        <row r="15">
          <cell r="C15">
            <v>13518367.702196196</v>
          </cell>
          <cell r="D15">
            <v>14049842.896004595</v>
          </cell>
          <cell r="E15">
            <v>13804053.815782305</v>
          </cell>
          <cell r="F15">
            <v>14282911.862796323</v>
          </cell>
          <cell r="G15">
            <v>14059027.633065492</v>
          </cell>
          <cell r="H15">
            <v>14125984.038112404</v>
          </cell>
          <cell r="I15">
            <v>16396530.680113353</v>
          </cell>
          <cell r="J15">
            <v>15053481.546775296</v>
          </cell>
          <cell r="K15">
            <v>14657927.237340163</v>
          </cell>
          <cell r="L15">
            <v>13256967.496560929</v>
          </cell>
          <cell r="M15">
            <v>15270739.167981807</v>
          </cell>
          <cell r="N15">
            <v>13987275.923271157</v>
          </cell>
        </row>
        <row r="16">
          <cell r="C16">
            <v>1449825.9999994948</v>
          </cell>
          <cell r="D16">
            <v>1497934.7309066749</v>
          </cell>
          <cell r="E16">
            <v>1535482.0700997626</v>
          </cell>
          <cell r="F16">
            <v>1660857.6463999515</v>
          </cell>
          <cell r="G16">
            <v>1576629.8363799688</v>
          </cell>
          <cell r="H16">
            <v>1603869.048840462</v>
          </cell>
          <cell r="I16">
            <v>1933150.4868266373</v>
          </cell>
          <cell r="J16">
            <v>1801299.1188711734</v>
          </cell>
          <cell r="K16">
            <v>1650159.0009029559</v>
          </cell>
          <cell r="L16">
            <v>1460357.8559895034</v>
          </cell>
          <cell r="M16">
            <v>1690226.5569968296</v>
          </cell>
          <cell r="N16">
            <v>1503457.6477865861</v>
          </cell>
        </row>
        <row r="17">
          <cell r="C17">
            <v>1831787.3146400144</v>
          </cell>
          <cell r="D17">
            <v>1953244.3659052774</v>
          </cell>
          <cell r="E17">
            <v>1972345.8902931516</v>
          </cell>
          <cell r="F17">
            <v>2142312.3521266887</v>
          </cell>
          <cell r="G17">
            <v>2040107.2115906002</v>
          </cell>
          <cell r="H17">
            <v>2114156.908173807</v>
          </cell>
          <cell r="I17">
            <v>2484857.1972843911</v>
          </cell>
          <cell r="J17">
            <v>2299969.3508935333</v>
          </cell>
          <cell r="K17">
            <v>2151721.4365289668</v>
          </cell>
          <cell r="L17">
            <v>1845382.8084054682</v>
          </cell>
          <cell r="M17">
            <v>2102701.6276301332</v>
          </cell>
          <cell r="N17">
            <v>1961753.5365279713</v>
          </cell>
        </row>
        <row r="18">
          <cell r="C18">
            <v>3956373.0797549328</v>
          </cell>
          <cell r="D18">
            <v>4175251.5432374999</v>
          </cell>
          <cell r="E18">
            <v>4028255.3325742055</v>
          </cell>
          <cell r="F18">
            <v>4226464.1563710254</v>
          </cell>
          <cell r="G18">
            <v>4075105.5640060753</v>
          </cell>
          <cell r="H18">
            <v>4043055.9469296187</v>
          </cell>
          <cell r="I18">
            <v>4711137.889852602</v>
          </cell>
          <cell r="J18">
            <v>4249162.2371373381</v>
          </cell>
          <cell r="K18">
            <v>4158831.5632846737</v>
          </cell>
          <cell r="L18">
            <v>3826535.6908072783</v>
          </cell>
          <cell r="M18">
            <v>4344149.5736510213</v>
          </cell>
          <cell r="N18">
            <v>4105647.4223937308</v>
          </cell>
        </row>
        <row r="19">
          <cell r="C19">
            <v>1537246.1435460416</v>
          </cell>
          <cell r="D19">
            <v>1624664.9011855656</v>
          </cell>
          <cell r="E19">
            <v>1565516.5749339517</v>
          </cell>
          <cell r="F19">
            <v>1673771.0489186742</v>
          </cell>
          <cell r="G19">
            <v>1599469.9207308297</v>
          </cell>
          <cell r="H19">
            <v>1604165.7581165766</v>
          </cell>
          <cell r="I19">
            <v>1986976.4519426199</v>
          </cell>
          <cell r="J19">
            <v>1831395.0473160315</v>
          </cell>
          <cell r="K19">
            <v>1760517.1788149576</v>
          </cell>
          <cell r="L19">
            <v>1474321.3824179401</v>
          </cell>
          <cell r="M19">
            <v>1722541.4564825315</v>
          </cell>
          <cell r="N19">
            <v>1593994.1355942814</v>
          </cell>
        </row>
        <row r="20">
          <cell r="C20">
            <v>956201.31694398611</v>
          </cell>
          <cell r="D20">
            <v>1008394.7063427924</v>
          </cell>
          <cell r="E20">
            <v>1006256.9663065344</v>
          </cell>
          <cell r="F20">
            <v>1026500.0819488906</v>
          </cell>
          <cell r="G20">
            <v>1024309.2285027695</v>
          </cell>
          <cell r="H20">
            <v>1003250.0954022389</v>
          </cell>
          <cell r="I20">
            <v>1200980.446805734</v>
          </cell>
          <cell r="J20">
            <v>1060466.0622105317</v>
          </cell>
          <cell r="K20">
            <v>1070489.2820518287</v>
          </cell>
          <cell r="L20">
            <v>941533.0662125505</v>
          </cell>
          <cell r="M20">
            <v>1109018.9943085033</v>
          </cell>
          <cell r="N20">
            <v>970219.75296364189</v>
          </cell>
        </row>
        <row r="21">
          <cell r="C21">
            <v>5673007.0098634865</v>
          </cell>
          <cell r="D21">
            <v>6108260.9560445221</v>
          </cell>
          <cell r="E21">
            <v>5924703.4257167941</v>
          </cell>
          <cell r="F21">
            <v>6202592.9817965664</v>
          </cell>
          <cell r="G21">
            <v>5887159.3450737251</v>
          </cell>
          <cell r="H21">
            <v>5628973.2621306563</v>
          </cell>
          <cell r="I21">
            <v>6445234.6608852074</v>
          </cell>
          <cell r="J21">
            <v>5643960.9240449416</v>
          </cell>
          <cell r="K21">
            <v>5814457.8152928865</v>
          </cell>
          <cell r="L21">
            <v>5398785.1737133348</v>
          </cell>
          <cell r="M21">
            <v>6221018.2746461695</v>
          </cell>
          <cell r="N21">
            <v>5973446.1707916986</v>
          </cell>
        </row>
        <row r="22">
          <cell r="C22">
            <v>1569651.2304776614</v>
          </cell>
          <cell r="D22">
            <v>1701248.8262469717</v>
          </cell>
          <cell r="E22">
            <v>1650461.3254947187</v>
          </cell>
          <cell r="F22">
            <v>1853984.8991544954</v>
          </cell>
          <cell r="G22">
            <v>1566603.7300692927</v>
          </cell>
          <cell r="H22">
            <v>1628720.6058203226</v>
          </cell>
          <cell r="I22">
            <v>1814967.2397036869</v>
          </cell>
          <cell r="J22">
            <v>1685575.0051042263</v>
          </cell>
          <cell r="K22">
            <v>1682423.1321440807</v>
          </cell>
          <cell r="L22">
            <v>1553652.6857892303</v>
          </cell>
          <cell r="M22">
            <v>1796530.0762936173</v>
          </cell>
          <cell r="N22">
            <v>1694801.2437016978</v>
          </cell>
        </row>
        <row r="23">
          <cell r="C23">
            <v>7609453.9608036205</v>
          </cell>
          <cell r="D23">
            <v>7941280.1961394437</v>
          </cell>
          <cell r="E23">
            <v>7561630.9409212954</v>
          </cell>
          <cell r="F23">
            <v>7904502.3613574021</v>
          </cell>
          <cell r="G23">
            <v>7849260.20445049</v>
          </cell>
          <cell r="H23">
            <v>7970980.1489176527</v>
          </cell>
          <cell r="I23">
            <v>9523615.1993819028</v>
          </cell>
          <cell r="J23">
            <v>8217682.2433217019</v>
          </cell>
          <cell r="K23">
            <v>8244399.3913991004</v>
          </cell>
          <cell r="L23">
            <v>7590290.008789666</v>
          </cell>
          <cell r="M23">
            <v>8761116.0039252285</v>
          </cell>
          <cell r="N23">
            <v>8026569.3405925129</v>
          </cell>
        </row>
        <row r="24">
          <cell r="C24">
            <v>1441430.258592674</v>
          </cell>
          <cell r="D24">
            <v>1587355.5835946519</v>
          </cell>
          <cell r="E24">
            <v>1536251.64922875</v>
          </cell>
          <cell r="F24">
            <v>1689452.7918714425</v>
          </cell>
          <cell r="G24">
            <v>1557073.6341897375</v>
          </cell>
          <cell r="H24">
            <v>1543181.5816949476</v>
          </cell>
          <cell r="I24">
            <v>1787735.0359918349</v>
          </cell>
          <cell r="J24">
            <v>1589950.8577083631</v>
          </cell>
          <cell r="K24">
            <v>1588284.3173318789</v>
          </cell>
          <cell r="L24">
            <v>1445849.7551045434</v>
          </cell>
          <cell r="M24">
            <v>1663732.5046193148</v>
          </cell>
          <cell r="N24">
            <v>1537502.0300718569</v>
          </cell>
        </row>
        <row r="25">
          <cell r="C25">
            <v>13493047.378086325</v>
          </cell>
          <cell r="D25">
            <v>14135246.160478896</v>
          </cell>
          <cell r="E25">
            <v>14177290.0808245</v>
          </cell>
          <cell r="F25">
            <v>14243146.37413897</v>
          </cell>
          <cell r="G25">
            <v>13760254.03666299</v>
          </cell>
          <cell r="H25">
            <v>13552113.473227343</v>
          </cell>
          <cell r="I25">
            <v>14982382.948476266</v>
          </cell>
          <cell r="J25">
            <v>13247284.650475839</v>
          </cell>
          <cell r="K25">
            <v>13184540.58813859</v>
          </cell>
          <cell r="L25">
            <v>12619068.31253374</v>
          </cell>
          <cell r="M25">
            <v>14418410.242022987</v>
          </cell>
          <cell r="N25">
            <v>13926695.754933562</v>
          </cell>
        </row>
        <row r="26">
          <cell r="C26">
            <v>2060069.6403544741</v>
          </cell>
          <cell r="D26">
            <v>2090243.6824030895</v>
          </cell>
          <cell r="E26">
            <v>2072116.3262825953</v>
          </cell>
          <cell r="F26">
            <v>2196629.9243327929</v>
          </cell>
          <cell r="G26">
            <v>2092313.0094222985</v>
          </cell>
          <cell r="H26">
            <v>2173577.0019597849</v>
          </cell>
          <cell r="I26">
            <v>2621634.3435318</v>
          </cell>
          <cell r="J26">
            <v>2421427.2253799266</v>
          </cell>
          <cell r="K26">
            <v>2381645.8827705071</v>
          </cell>
          <cell r="L26">
            <v>2178198.2913016006</v>
          </cell>
          <cell r="M26">
            <v>2443390.4436584744</v>
          </cell>
          <cell r="N26">
            <v>2303374.2286026529</v>
          </cell>
        </row>
        <row r="27">
          <cell r="C27">
            <v>839553.54749988834</v>
          </cell>
          <cell r="D27">
            <v>875490.12813422945</v>
          </cell>
          <cell r="E27">
            <v>859172.21307974367</v>
          </cell>
          <cell r="F27">
            <v>891415.68646401411</v>
          </cell>
          <cell r="G27">
            <v>837441.18891950522</v>
          </cell>
          <cell r="H27">
            <v>808113.79375443852</v>
          </cell>
          <cell r="I27">
            <v>962318.10260335868</v>
          </cell>
          <cell r="J27">
            <v>862970.51547754533</v>
          </cell>
          <cell r="K27">
            <v>884352.31265119824</v>
          </cell>
          <cell r="L27">
            <v>828381.66672859655</v>
          </cell>
          <cell r="M27">
            <v>883859.79475415486</v>
          </cell>
          <cell r="N27">
            <v>840731.0499333269</v>
          </cell>
        </row>
        <row r="28">
          <cell r="C28">
            <v>1164463.6454589039</v>
          </cell>
          <cell r="D28">
            <v>1262381.3428799177</v>
          </cell>
          <cell r="E28">
            <v>1210020.7168357344</v>
          </cell>
          <cell r="F28">
            <v>1294746.691642073</v>
          </cell>
          <cell r="G28">
            <v>1216544.4707485535</v>
          </cell>
          <cell r="H28">
            <v>1214793.9524071242</v>
          </cell>
          <cell r="I28">
            <v>1497447.8004813367</v>
          </cell>
          <cell r="J28">
            <v>1318873.9346291104</v>
          </cell>
          <cell r="K28">
            <v>1324416.7497816787</v>
          </cell>
          <cell r="L28">
            <v>1265958.0289055845</v>
          </cell>
          <cell r="M28">
            <v>1248164.231263099</v>
          </cell>
          <cell r="N28">
            <v>1263768.4349668871</v>
          </cell>
        </row>
        <row r="29">
          <cell r="C29">
            <v>6185945.9885791186</v>
          </cell>
          <cell r="D29">
            <v>6439628.3134571919</v>
          </cell>
          <cell r="E29">
            <v>6166423.9542768588</v>
          </cell>
          <cell r="F29">
            <v>6441151.0431441842</v>
          </cell>
          <cell r="G29">
            <v>6247543.617898901</v>
          </cell>
          <cell r="H29">
            <v>6098477.1546633923</v>
          </cell>
          <cell r="I29">
            <v>6976277.4984532306</v>
          </cell>
          <cell r="J29">
            <v>6374176.1613728506</v>
          </cell>
          <cell r="K29">
            <v>6565273.0272139274</v>
          </cell>
          <cell r="L29">
            <v>5926348.6171841202</v>
          </cell>
          <cell r="M29">
            <v>6380258.4443660602</v>
          </cell>
          <cell r="N29">
            <v>6104966.1793901492</v>
          </cell>
        </row>
        <row r="30">
          <cell r="C30">
            <v>912105.11879464658</v>
          </cell>
          <cell r="D30">
            <v>956223.59324862226</v>
          </cell>
          <cell r="E30">
            <v>976688.29010726488</v>
          </cell>
          <cell r="F30">
            <v>1044285.8976659237</v>
          </cell>
          <cell r="G30">
            <v>967106.16979525122</v>
          </cell>
          <cell r="H30">
            <v>967318.6314744649</v>
          </cell>
          <cell r="I30">
            <v>1126998.2950939008</v>
          </cell>
          <cell r="J30">
            <v>1031490.021530777</v>
          </cell>
          <cell r="K30">
            <v>1008775.5168240215</v>
          </cell>
          <cell r="L30">
            <v>923082.16087180004</v>
          </cell>
          <cell r="M30">
            <v>1071746.2825630738</v>
          </cell>
          <cell r="N30">
            <v>995170.0220302532</v>
          </cell>
        </row>
        <row r="31">
          <cell r="C31">
            <v>1382140.6301417046</v>
          </cell>
          <cell r="D31">
            <v>1468667.1642676878</v>
          </cell>
          <cell r="E31">
            <v>1427909.5367913428</v>
          </cell>
          <cell r="F31">
            <v>1492558.5842295578</v>
          </cell>
          <cell r="G31">
            <v>1398803.0687552057</v>
          </cell>
          <cell r="H31">
            <v>1457219.0326972979</v>
          </cell>
          <cell r="I31">
            <v>1642758.948494659</v>
          </cell>
          <cell r="J31">
            <v>1505477.8135174029</v>
          </cell>
          <cell r="K31">
            <v>1435084.0921879138</v>
          </cell>
          <cell r="L31">
            <v>1293098.6908505668</v>
          </cell>
          <cell r="M31">
            <v>1515587.4665485907</v>
          </cell>
          <cell r="N31">
            <v>1408454.9715180709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4">
          <cell r="D4">
            <v>10069084.01357775</v>
          </cell>
          <cell r="E4">
            <v>11066543.775772523</v>
          </cell>
          <cell r="F4">
            <v>10808516.757644776</v>
          </cell>
          <cell r="G4">
            <v>11102332.318013599</v>
          </cell>
          <cell r="H4">
            <v>10876870.401522622</v>
          </cell>
          <cell r="I4">
            <v>12028870.225985728</v>
          </cell>
          <cell r="J4">
            <v>10603220.665552536</v>
          </cell>
          <cell r="K4">
            <v>10447858.826603744</v>
          </cell>
          <cell r="L4">
            <v>11140532.702894354</v>
          </cell>
          <cell r="M4">
            <v>11035420.441527288</v>
          </cell>
          <cell r="N4">
            <v>11361807.787060838</v>
          </cell>
          <cell r="O4">
            <v>13168943.083844226</v>
          </cell>
        </row>
        <row r="5">
          <cell r="D5">
            <v>15986814.370655611</v>
          </cell>
          <cell r="E5">
            <v>13882562.622021414</v>
          </cell>
          <cell r="F5">
            <v>13407032.593638457</v>
          </cell>
          <cell r="G5">
            <v>13865369.709413815</v>
          </cell>
          <cell r="H5">
            <v>14511440.990688739</v>
          </cell>
          <cell r="I5">
            <v>15496159.411523929</v>
          </cell>
          <cell r="J5">
            <v>14924867.327603485</v>
          </cell>
          <cell r="K5">
            <v>15191258.964667821</v>
          </cell>
          <cell r="L5">
            <v>16503247.990417825</v>
          </cell>
          <cell r="M5">
            <v>15623527.317410115</v>
          </cell>
          <cell r="N5">
            <v>15340553.452969778</v>
          </cell>
          <cell r="O5">
            <v>19386062.688989036</v>
          </cell>
        </row>
        <row r="6">
          <cell r="D6">
            <v>767654.55041754642</v>
          </cell>
          <cell r="E6">
            <v>750558.56331703183</v>
          </cell>
          <cell r="F6">
            <v>782257.88818833302</v>
          </cell>
          <cell r="G6">
            <v>840646.93051300303</v>
          </cell>
          <cell r="H6">
            <v>788596.67781133449</v>
          </cell>
          <cell r="I6">
            <v>825553.88156869053</v>
          </cell>
          <cell r="J6">
            <v>795795.67399927892</v>
          </cell>
          <cell r="K6">
            <v>897367.07708638022</v>
          </cell>
          <cell r="L6">
            <v>866875.62748927239</v>
          </cell>
          <cell r="M6">
            <v>902437.16878295713</v>
          </cell>
          <cell r="N6">
            <v>1095553.3294373278</v>
          </cell>
          <cell r="O6">
            <v>1065952.6313888452</v>
          </cell>
        </row>
        <row r="7">
          <cell r="D7">
            <v>2766339.9049153537</v>
          </cell>
          <cell r="E7">
            <v>2864539.8572980398</v>
          </cell>
          <cell r="F7">
            <v>3109046.0230223774</v>
          </cell>
          <cell r="G7">
            <v>3181542.4287464945</v>
          </cell>
          <cell r="H7">
            <v>2701336.6881067399</v>
          </cell>
          <cell r="I7">
            <v>3168664.7983212122</v>
          </cell>
          <cell r="J7">
            <v>2948667.7421580874</v>
          </cell>
          <cell r="K7">
            <v>3123921.5106549789</v>
          </cell>
          <cell r="L7">
            <v>2863595.3509169393</v>
          </cell>
          <cell r="M7">
            <v>2914776.2376567624</v>
          </cell>
          <cell r="N7">
            <v>3030168.0878914101</v>
          </cell>
          <cell r="O7">
            <v>3210017.490311604</v>
          </cell>
        </row>
        <row r="8">
          <cell r="D8">
            <v>2671246.6597761186</v>
          </cell>
          <cell r="E8">
            <v>2756754.0658148816</v>
          </cell>
          <cell r="F8">
            <v>2709270.4680277565</v>
          </cell>
          <cell r="G8">
            <v>2969350.0791774737</v>
          </cell>
          <cell r="H8">
            <v>2735776.6420074427</v>
          </cell>
          <cell r="I8">
            <v>2968284.7844213136</v>
          </cell>
          <cell r="J8">
            <v>2749436.2883513188</v>
          </cell>
          <cell r="K8">
            <v>2993162.4497916787</v>
          </cell>
          <cell r="L8">
            <v>3357234.1055444879</v>
          </cell>
          <cell r="M8">
            <v>3180281.9563399679</v>
          </cell>
          <cell r="N8">
            <v>3092779.5664442899</v>
          </cell>
          <cell r="O8">
            <v>3108019.6443032688</v>
          </cell>
        </row>
        <row r="9">
          <cell r="D9">
            <v>1118328.1700627869</v>
          </cell>
          <cell r="E9">
            <v>1189775.0225823456</v>
          </cell>
          <cell r="F9">
            <v>1259173.2322265569</v>
          </cell>
          <cell r="G9">
            <v>1247044.0157566895</v>
          </cell>
          <cell r="H9">
            <v>1248929.384849099</v>
          </cell>
          <cell r="I9">
            <v>1334246.7243561528</v>
          </cell>
          <cell r="J9">
            <v>1291553.3271053643</v>
          </cell>
          <cell r="K9">
            <v>1319230.0851769447</v>
          </cell>
          <cell r="L9">
            <v>1542136.9573812908</v>
          </cell>
          <cell r="M9">
            <v>1328450.8585995426</v>
          </cell>
          <cell r="N9">
            <v>1485911.5298767893</v>
          </cell>
          <cell r="O9">
            <v>1648990.692026437</v>
          </cell>
        </row>
        <row r="10">
          <cell r="D10">
            <v>987838.26756097772</v>
          </cell>
          <cell r="E10">
            <v>680555.68858033908</v>
          </cell>
          <cell r="F10">
            <v>814999.09657593584</v>
          </cell>
          <cell r="G10">
            <v>894443.19364536298</v>
          </cell>
          <cell r="H10">
            <v>831563.92390942981</v>
          </cell>
          <cell r="I10">
            <v>896339.07117904804</v>
          </cell>
          <cell r="J10">
            <v>904405.73019878403</v>
          </cell>
          <cell r="K10">
            <v>918437.00390990614</v>
          </cell>
          <cell r="L10">
            <v>904609.36857497762</v>
          </cell>
          <cell r="M10">
            <v>866311.20421668945</v>
          </cell>
          <cell r="N10">
            <v>1118388.255131878</v>
          </cell>
          <cell r="O10">
            <v>2424378.1965166703</v>
          </cell>
        </row>
        <row r="11">
          <cell r="D11">
            <v>1004279.253830897</v>
          </cell>
          <cell r="E11">
            <v>1318852.9038809827</v>
          </cell>
          <cell r="F11">
            <v>1270767.2205566433</v>
          </cell>
          <cell r="G11">
            <v>1367769.7660651025</v>
          </cell>
          <cell r="H11">
            <v>1141866.9906897284</v>
          </cell>
          <cell r="I11">
            <v>1490629.0867670791</v>
          </cell>
          <cell r="J11">
            <v>1248288.6784725999</v>
          </cell>
          <cell r="K11">
            <v>1278912.5208583919</v>
          </cell>
          <cell r="L11">
            <v>1230598.6907333408</v>
          </cell>
          <cell r="M11">
            <v>1216448.0639137081</v>
          </cell>
          <cell r="N11">
            <v>1654380.8612252602</v>
          </cell>
          <cell r="O11">
            <v>2050315.9630062706</v>
          </cell>
        </row>
        <row r="12">
          <cell r="D12">
            <v>1066533.8459485469</v>
          </cell>
          <cell r="E12">
            <v>1024859.3420000705</v>
          </cell>
          <cell r="F12">
            <v>1021059.2915836474</v>
          </cell>
          <cell r="G12">
            <v>1026575.6741557911</v>
          </cell>
          <cell r="H12">
            <v>1072727.1692846834</v>
          </cell>
          <cell r="I12">
            <v>1056551.147810159</v>
          </cell>
          <cell r="J12">
            <v>1077423.4232905398</v>
          </cell>
          <cell r="K12">
            <v>1156293.858434607</v>
          </cell>
          <cell r="L12">
            <v>1140517.4614775809</v>
          </cell>
          <cell r="M12">
            <v>1250451.6898318506</v>
          </cell>
          <cell r="N12">
            <v>1113832.605423023</v>
          </cell>
          <cell r="O12">
            <v>1506524.4907594994</v>
          </cell>
        </row>
        <row r="13">
          <cell r="D13">
            <v>2235446.9518552087</v>
          </cell>
          <cell r="E13">
            <v>2372196.835084985</v>
          </cell>
          <cell r="F13">
            <v>2442722.7561891</v>
          </cell>
          <cell r="G13">
            <v>2501611.9289819412</v>
          </cell>
          <cell r="H13">
            <v>2518879.2987929923</v>
          </cell>
          <cell r="I13">
            <v>2546038.3312235209</v>
          </cell>
          <cell r="J13">
            <v>2327224.6063180622</v>
          </cell>
          <cell r="K13">
            <v>2364718.0563251502</v>
          </cell>
          <cell r="L13">
            <v>2675075.396902808</v>
          </cell>
          <cell r="M13">
            <v>2439972.2273149788</v>
          </cell>
          <cell r="N13">
            <v>2923890.4066167944</v>
          </cell>
          <cell r="O13">
            <v>3485522.9343944569</v>
          </cell>
        </row>
        <row r="14">
          <cell r="D14">
            <v>963487.44796716329</v>
          </cell>
          <cell r="E14">
            <v>-122547.55251191875</v>
          </cell>
          <cell r="F14">
            <v>443303.86038197717</v>
          </cell>
          <cell r="G14">
            <v>455004.53677736025</v>
          </cell>
          <cell r="H14">
            <v>458646.95843393425</v>
          </cell>
          <cell r="I14">
            <v>492468.78255504387</v>
          </cell>
          <cell r="J14">
            <v>686735.78171882383</v>
          </cell>
          <cell r="K14">
            <v>411807.4990491136</v>
          </cell>
          <cell r="L14">
            <v>443489.28957926243</v>
          </cell>
          <cell r="M14">
            <v>458171.20624516852</v>
          </cell>
          <cell r="N14">
            <v>575093.76969721122</v>
          </cell>
          <cell r="O14">
            <v>471618.42010686017</v>
          </cell>
        </row>
        <row r="15">
          <cell r="D15">
            <v>5116627.5584827792</v>
          </cell>
          <cell r="E15">
            <v>8071657.6778774131</v>
          </cell>
          <cell r="F15">
            <v>6596332.7033641273</v>
          </cell>
          <cell r="G15">
            <v>7719279.8157115933</v>
          </cell>
          <cell r="H15">
            <v>7011014.1966951871</v>
          </cell>
          <cell r="I15">
            <v>7240644.8122137617</v>
          </cell>
          <cell r="J15">
            <v>7200225.10204814</v>
          </cell>
          <cell r="K15">
            <v>7379060.3692388339</v>
          </cell>
          <cell r="L15">
            <v>7543876.8889093027</v>
          </cell>
          <cell r="M15">
            <v>7956604.323259783</v>
          </cell>
          <cell r="N15">
            <v>8310912.7964297347</v>
          </cell>
          <cell r="O15">
            <v>10143135.485769337</v>
          </cell>
        </row>
        <row r="16">
          <cell r="D16">
            <v>883081.40854461724</v>
          </cell>
          <cell r="E16">
            <v>915677.6954268947</v>
          </cell>
          <cell r="F16">
            <v>942903.33853038074</v>
          </cell>
          <cell r="G16">
            <v>932498.03257972747</v>
          </cell>
          <cell r="H16">
            <v>992386.29703504068</v>
          </cell>
          <cell r="I16">
            <v>1106931.3604859666</v>
          </cell>
          <cell r="J16">
            <v>937567.60719497665</v>
          </cell>
          <cell r="K16">
            <v>1007751.1053913707</v>
          </cell>
          <cell r="L16">
            <v>1093815.9109821871</v>
          </cell>
          <cell r="M16">
            <v>1086120.4921796038</v>
          </cell>
          <cell r="N16">
            <v>1002428.8229147559</v>
          </cell>
          <cell r="O16">
            <v>947336.19873447868</v>
          </cell>
        </row>
        <row r="17">
          <cell r="D17">
            <v>1302186.2735693476</v>
          </cell>
          <cell r="E17">
            <v>1295121.8268380493</v>
          </cell>
          <cell r="F17">
            <v>1282590.6988027962</v>
          </cell>
          <cell r="G17">
            <v>1325581.3767963995</v>
          </cell>
          <cell r="H17">
            <v>1288638.8657166078</v>
          </cell>
          <cell r="I17">
            <v>1504536.069229411</v>
          </cell>
          <cell r="J17">
            <v>1383217.4933026903</v>
          </cell>
          <cell r="K17">
            <v>1404576.800323922</v>
          </cell>
          <cell r="L17">
            <v>1530700.2748163037</v>
          </cell>
          <cell r="M17">
            <v>1513266.3110901213</v>
          </cell>
          <cell r="N17">
            <v>1311550.9861732558</v>
          </cell>
          <cell r="O17">
            <v>1861873.0233410944</v>
          </cell>
        </row>
        <row r="18">
          <cell r="D18">
            <v>1717307.0380145407</v>
          </cell>
          <cell r="E18">
            <v>1796252.4061587537</v>
          </cell>
          <cell r="F18">
            <v>1729842.5391198024</v>
          </cell>
          <cell r="G18">
            <v>1843442.7702615007</v>
          </cell>
          <cell r="H18">
            <v>1862629.2238715673</v>
          </cell>
          <cell r="I18">
            <v>1813611.7145754313</v>
          </cell>
          <cell r="J18">
            <v>1806970.7209165727</v>
          </cell>
          <cell r="K18">
            <v>1880973.2723811523</v>
          </cell>
          <cell r="L18">
            <v>1876013.0649798489</v>
          </cell>
          <cell r="M18">
            <v>1838724.5657973853</v>
          </cell>
          <cell r="N18">
            <v>2011066.3857184469</v>
          </cell>
          <cell r="O18">
            <v>2205897.068204998</v>
          </cell>
        </row>
        <row r="19">
          <cell r="D19">
            <v>1132477.8615005387</v>
          </cell>
          <cell r="E19">
            <v>1192319.7518576109</v>
          </cell>
          <cell r="F19">
            <v>1202100.5495147579</v>
          </cell>
          <cell r="G19">
            <v>1139579.6291297746</v>
          </cell>
          <cell r="H19">
            <v>1099119.4177951245</v>
          </cell>
          <cell r="I19">
            <v>1294126.1935756544</v>
          </cell>
          <cell r="J19">
            <v>1132985.7398587831</v>
          </cell>
          <cell r="K19">
            <v>1229378.5371597731</v>
          </cell>
          <cell r="L19">
            <v>1177135.7529058233</v>
          </cell>
          <cell r="M19">
            <v>1163256.5923542397</v>
          </cell>
          <cell r="N19">
            <v>1276120.9818785139</v>
          </cell>
          <cell r="O19">
            <v>1321248.2224694055</v>
          </cell>
        </row>
        <row r="20">
          <cell r="D20">
            <v>773203.54231709416</v>
          </cell>
          <cell r="E20">
            <v>817105.4352420026</v>
          </cell>
          <cell r="F20">
            <v>830618.13762164558</v>
          </cell>
          <cell r="G20">
            <v>985007.68748858967</v>
          </cell>
          <cell r="H20">
            <v>794597.43287434673</v>
          </cell>
          <cell r="I20">
            <v>1076922.6928063629</v>
          </cell>
          <cell r="J20">
            <v>844787.51778982126</v>
          </cell>
          <cell r="K20">
            <v>850978.84728735429</v>
          </cell>
          <cell r="L20">
            <v>881703.954553438</v>
          </cell>
          <cell r="M20">
            <v>788268.75527055748</v>
          </cell>
          <cell r="N20">
            <v>1079484.0317706184</v>
          </cell>
          <cell r="O20">
            <v>954951.96497816883</v>
          </cell>
        </row>
        <row r="21">
          <cell r="D21">
            <v>2190120.68262731</v>
          </cell>
          <cell r="E21">
            <v>2063029.2378363034</v>
          </cell>
          <cell r="F21">
            <v>2145373.5564152375</v>
          </cell>
          <cell r="G21">
            <v>2099671.7467189985</v>
          </cell>
          <cell r="H21">
            <v>2140998.0702911885</v>
          </cell>
          <cell r="I21">
            <v>2253310.614877108</v>
          </cell>
          <cell r="J21">
            <v>2156384.5082998141</v>
          </cell>
          <cell r="K21">
            <v>2330243.8663770771</v>
          </cell>
          <cell r="L21">
            <v>2222229.3774319724</v>
          </cell>
          <cell r="M21">
            <v>2419477.3750501913</v>
          </cell>
          <cell r="N21">
            <v>2357290.8119907435</v>
          </cell>
          <cell r="O21">
            <v>4043130.1520840582</v>
          </cell>
        </row>
        <row r="22">
          <cell r="D22">
            <v>1025994.6658623135</v>
          </cell>
          <cell r="E22">
            <v>1084263.2236342407</v>
          </cell>
          <cell r="F22">
            <v>1085948.8568423488</v>
          </cell>
          <cell r="G22">
            <v>1135617.1507701098</v>
          </cell>
          <cell r="H22">
            <v>1102762.4283965002</v>
          </cell>
          <cell r="I22">
            <v>1177081.431631678</v>
          </cell>
          <cell r="J22">
            <v>933384.74311631953</v>
          </cell>
          <cell r="K22">
            <v>1239704.9674722902</v>
          </cell>
          <cell r="L22">
            <v>1131472.8147052026</v>
          </cell>
          <cell r="M22">
            <v>1155622.5914614731</v>
          </cell>
          <cell r="N22">
            <v>1408541.1969748973</v>
          </cell>
          <cell r="O22">
            <v>1325775.929132628</v>
          </cell>
        </row>
        <row r="23">
          <cell r="D23">
            <v>3109892.4919094048</v>
          </cell>
          <cell r="E23">
            <v>2846921.0436507082</v>
          </cell>
          <cell r="F23">
            <v>3238669.4581897557</v>
          </cell>
          <cell r="G23">
            <v>3327262.8454527869</v>
          </cell>
          <cell r="H23">
            <v>3093896.2327376157</v>
          </cell>
          <cell r="I23">
            <v>3375304.3869992769</v>
          </cell>
          <cell r="J23">
            <v>3380787.4465671028</v>
          </cell>
          <cell r="K23">
            <v>3518987.1056786277</v>
          </cell>
          <cell r="L23">
            <v>3818069.4249010962</v>
          </cell>
          <cell r="M23">
            <v>3850720.530506168</v>
          </cell>
          <cell r="N23">
            <v>3393390.2041958696</v>
          </cell>
          <cell r="O23">
            <v>4264088.8292115908</v>
          </cell>
        </row>
        <row r="24">
          <cell r="D24">
            <v>931450.02087810042</v>
          </cell>
          <cell r="E24">
            <v>941586.86919724918</v>
          </cell>
          <cell r="F24">
            <v>964384.78447247902</v>
          </cell>
          <cell r="G24">
            <v>1055389.7889577686</v>
          </cell>
          <cell r="H24">
            <v>969317.50870432623</v>
          </cell>
          <cell r="I24">
            <v>1124863.5263855793</v>
          </cell>
          <cell r="J24">
            <v>1119298.1360889541</v>
          </cell>
          <cell r="K24">
            <v>1054702.116826413</v>
          </cell>
          <cell r="L24">
            <v>1277689.4401470558</v>
          </cell>
          <cell r="M24">
            <v>1169857.8532717237</v>
          </cell>
          <cell r="N24">
            <v>1131477.9224322794</v>
          </cell>
          <cell r="O24">
            <v>1842672.0326380709</v>
          </cell>
        </row>
        <row r="25">
          <cell r="D25">
            <v>2942343.511267032</v>
          </cell>
          <cell r="E25">
            <v>3695493.8005406987</v>
          </cell>
          <cell r="F25">
            <v>3609341.1262848442</v>
          </cell>
          <cell r="G25">
            <v>3748512.3320033951</v>
          </cell>
          <cell r="H25">
            <v>3858992.9699227316</v>
          </cell>
          <cell r="I25">
            <v>3751860.0536031313</v>
          </cell>
          <cell r="J25">
            <v>3532366.4574473999</v>
          </cell>
          <cell r="K25">
            <v>3901706.7899163924</v>
          </cell>
          <cell r="L25">
            <v>4114271.7925179913</v>
          </cell>
          <cell r="M25">
            <v>3915171.4107543412</v>
          </cell>
          <cell r="N25">
            <v>4234824.4872401059</v>
          </cell>
          <cell r="O25">
            <v>6963875.2685019327</v>
          </cell>
        </row>
        <row r="26">
          <cell r="D26">
            <v>1157359.3389278688</v>
          </cell>
          <cell r="E26">
            <v>1187031.7807586354</v>
          </cell>
          <cell r="F26">
            <v>1269829.5657414102</v>
          </cell>
          <cell r="G26">
            <v>1295603.0338918488</v>
          </cell>
          <cell r="H26">
            <v>1228038.7264568696</v>
          </cell>
          <cell r="I26">
            <v>1279419.4772713606</v>
          </cell>
          <cell r="J26">
            <v>1279473.7125264683</v>
          </cell>
          <cell r="K26">
            <v>1329775.9802565984</v>
          </cell>
          <cell r="L26">
            <v>1351484.4044628746</v>
          </cell>
          <cell r="M26">
            <v>1281062.5431777819</v>
          </cell>
          <cell r="N26">
            <v>1364948.4246464849</v>
          </cell>
          <cell r="O26">
            <v>1644123.0118817994</v>
          </cell>
        </row>
        <row r="27">
          <cell r="D27">
            <v>503680.55427686393</v>
          </cell>
          <cell r="E27">
            <v>606321.37224285654</v>
          </cell>
          <cell r="F27">
            <v>620229.39674809738</v>
          </cell>
          <cell r="G27">
            <v>581494.41792564397</v>
          </cell>
          <cell r="H27">
            <v>446403.60633119411</v>
          </cell>
          <cell r="I27">
            <v>610498.8390727723</v>
          </cell>
          <cell r="J27">
            <v>540209.23094127828</v>
          </cell>
          <cell r="K27">
            <v>589925.02463608887</v>
          </cell>
          <cell r="L27">
            <v>714875.1540350354</v>
          </cell>
          <cell r="M27">
            <v>697459.5248834946</v>
          </cell>
          <cell r="N27">
            <v>702991.41121581465</v>
          </cell>
          <cell r="O27">
            <v>750071.46769085957</v>
          </cell>
        </row>
        <row r="28">
          <cell r="D28">
            <v>840032.07838650467</v>
          </cell>
          <cell r="E28">
            <v>817356.17099432484</v>
          </cell>
          <cell r="F28">
            <v>853132.33247867005</v>
          </cell>
          <cell r="G28">
            <v>983972.4254312556</v>
          </cell>
          <cell r="H28">
            <v>660692.65168891556</v>
          </cell>
          <cell r="I28">
            <v>876953.83218028222</v>
          </cell>
          <cell r="J28">
            <v>840493.21223016677</v>
          </cell>
          <cell r="K28">
            <v>904716.77912291698</v>
          </cell>
          <cell r="L28">
            <v>886223.71403588925</v>
          </cell>
          <cell r="M28">
            <v>884618.00404375477</v>
          </cell>
          <cell r="N28">
            <v>921790.17434421822</v>
          </cell>
          <cell r="O28">
            <v>925478.62506310071</v>
          </cell>
        </row>
        <row r="29">
          <cell r="D29">
            <v>2135198.7477762038</v>
          </cell>
          <cell r="E29">
            <v>2133059.9697145675</v>
          </cell>
          <cell r="F29">
            <v>2180997.8004704821</v>
          </cell>
          <cell r="G29">
            <v>2463733.8759889808</v>
          </cell>
          <cell r="H29">
            <v>2194165.8023516866</v>
          </cell>
          <cell r="I29">
            <v>2421882.0772009995</v>
          </cell>
          <cell r="J29">
            <v>3556472.0913673607</v>
          </cell>
          <cell r="K29">
            <v>2488219.7068121736</v>
          </cell>
          <cell r="L29">
            <v>2496609.6550329179</v>
          </cell>
          <cell r="M29">
            <v>2431602.4540236238</v>
          </cell>
          <cell r="N29">
            <v>2978439.4817802114</v>
          </cell>
          <cell r="O29">
            <v>3347838.3374807946</v>
          </cell>
        </row>
        <row r="30">
          <cell r="D30">
            <v>708533.92562118184</v>
          </cell>
          <cell r="E30">
            <v>617784.83496598422</v>
          </cell>
          <cell r="F30">
            <v>684406.99872239877</v>
          </cell>
          <cell r="G30">
            <v>712282.75801782659</v>
          </cell>
          <cell r="H30">
            <v>711755.6122585804</v>
          </cell>
          <cell r="I30">
            <v>720744.29104891082</v>
          </cell>
          <cell r="J30">
            <v>735112.8800286944</v>
          </cell>
          <cell r="K30">
            <v>855970.00094233884</v>
          </cell>
          <cell r="L30">
            <v>722430.79304537829</v>
          </cell>
          <cell r="M30">
            <v>804849.02693803958</v>
          </cell>
          <cell r="N30">
            <v>720361.64302172512</v>
          </cell>
          <cell r="O30">
            <v>1195357.2353889416</v>
          </cell>
        </row>
        <row r="31">
          <cell r="D31">
            <v>1171772.678297308</v>
          </cell>
          <cell r="E31">
            <v>674451.32402990479</v>
          </cell>
          <cell r="F31">
            <v>981121.11594732734</v>
          </cell>
          <cell r="G31">
            <v>1027062.7118282819</v>
          </cell>
          <cell r="H31">
            <v>913428.90932134853</v>
          </cell>
          <cell r="I31">
            <v>1011940.3538348317</v>
          </cell>
          <cell r="J31">
            <v>1000680.0479699486</v>
          </cell>
          <cell r="K31">
            <v>1206969.8919433453</v>
          </cell>
          <cell r="L31">
            <v>1029493.3395030455</v>
          </cell>
          <cell r="M31">
            <v>974130.06259298127</v>
          </cell>
          <cell r="N31">
            <v>1080251.0033058559</v>
          </cell>
          <cell r="O31">
            <v>1484647.561425824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O243"/>
  <sheetViews>
    <sheetView zoomScale="115" zoomScaleNormal="115" workbookViewId="0">
      <selection activeCell="K27" sqref="K27"/>
    </sheetView>
  </sheetViews>
  <sheetFormatPr defaultColWidth="9.125" defaultRowHeight="14.25" x14ac:dyDescent="0.2"/>
  <cols>
    <col min="1" max="1" width="6.75" style="41" bestFit="1" customWidth="1"/>
    <col min="2" max="2" width="16" style="41" bestFit="1" customWidth="1"/>
    <col min="3" max="14" width="9.75" style="41" bestFit="1" customWidth="1"/>
    <col min="15" max="15" width="10.625" style="41" bestFit="1" customWidth="1"/>
    <col min="16" max="16384" width="9.125" style="41"/>
  </cols>
  <sheetData>
    <row r="1" spans="1:15" s="2" customFormat="1" x14ac:dyDescent="0.2">
      <c r="A1" s="3" t="s">
        <v>52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54</v>
      </c>
    </row>
    <row r="2" spans="1:15" customFormat="1" x14ac:dyDescent="0.2">
      <c r="A2" s="7">
        <v>1004</v>
      </c>
      <c r="B2" s="7" t="s">
        <v>94</v>
      </c>
      <c r="C2" s="8">
        <f>+'[1]11'!$E$5</f>
        <v>350</v>
      </c>
      <c r="D2" s="8">
        <f>+'[1]11'!$F$5</f>
        <v>342</v>
      </c>
      <c r="E2" s="8">
        <f>+'[1]11'!$G$5</f>
        <v>462</v>
      </c>
      <c r="F2" s="8">
        <f>+'[1]11'!$I$5</f>
        <v>231</v>
      </c>
      <c r="G2" s="8">
        <f>+'[1]11'!$J$5</f>
        <v>338</v>
      </c>
      <c r="H2" s="8">
        <f>+'[1]11'!$K$5</f>
        <v>615</v>
      </c>
      <c r="I2" s="8">
        <f>+'[1]11'!$M$5</f>
        <v>231</v>
      </c>
      <c r="J2" s="8">
        <f>+'[1]11'!$N$5</f>
        <v>389</v>
      </c>
      <c r="K2" s="8">
        <f>+'[1]11'!$O$5</f>
        <v>451</v>
      </c>
      <c r="L2" s="8">
        <f>+'[1]11'!$Q$5</f>
        <v>382</v>
      </c>
      <c r="M2" s="8">
        <f>+'[1]11'!$R$5</f>
        <v>361</v>
      </c>
      <c r="N2" s="8">
        <f>+'[1]11'!$S$5</f>
        <v>451</v>
      </c>
      <c r="O2" s="9">
        <f>SUM(C2:N2)</f>
        <v>4603</v>
      </c>
    </row>
    <row r="3" spans="1:15" customFormat="1" x14ac:dyDescent="0.2">
      <c r="A3" s="10">
        <v>1005</v>
      </c>
      <c r="B3" s="10" t="s">
        <v>13</v>
      </c>
      <c r="C3" s="11">
        <f>+'[1]12'!$E$5</f>
        <v>7</v>
      </c>
      <c r="D3" s="11">
        <f>+'[1]12'!$F$5</f>
        <v>3</v>
      </c>
      <c r="E3" s="11">
        <f>+'[1]12'!$G$5</f>
        <v>4</v>
      </c>
      <c r="F3" s="11">
        <f>+'[1]12'!$I$5</f>
        <v>0</v>
      </c>
      <c r="G3" s="11">
        <f>+'[1]12'!$J$5</f>
        <v>6</v>
      </c>
      <c r="H3" s="11">
        <f>+'[1]12'!$K$5</f>
        <v>10</v>
      </c>
      <c r="I3" s="11">
        <f>+'[1]12'!$M$5</f>
        <v>3</v>
      </c>
      <c r="J3" s="11">
        <f>+'[1]12'!$N$5</f>
        <v>4</v>
      </c>
      <c r="K3" s="11">
        <f>+'[1]12'!$O$5</f>
        <v>6</v>
      </c>
      <c r="L3" s="11">
        <f>+'[1]12'!$Q$5</f>
        <v>8</v>
      </c>
      <c r="M3" s="11">
        <f>+'[1]12'!$R$5</f>
        <v>16</v>
      </c>
      <c r="N3" s="11">
        <f>+'[1]12'!$S$5</f>
        <v>4</v>
      </c>
      <c r="O3" s="12">
        <f t="shared" ref="O3:O29" si="0">SUM(C3:N3)</f>
        <v>71</v>
      </c>
    </row>
    <row r="4" spans="1:15" customFormat="1" x14ac:dyDescent="0.2">
      <c r="A4" s="10">
        <v>1006</v>
      </c>
      <c r="B4" s="10" t="s">
        <v>14</v>
      </c>
      <c r="C4" s="11">
        <f>+'[1]13'!$E$5</f>
        <v>54</v>
      </c>
      <c r="D4" s="11">
        <f>+'[1]13'!$F$5</f>
        <v>65</v>
      </c>
      <c r="E4" s="11">
        <f>+'[1]13'!$G$5</f>
        <v>66</v>
      </c>
      <c r="F4" s="11">
        <f>+'[1]13'!$I$5</f>
        <v>43</v>
      </c>
      <c r="G4" s="11">
        <f>+'[1]13'!$J$5</f>
        <v>80</v>
      </c>
      <c r="H4" s="11">
        <f>+'[1]13'!$K$5</f>
        <v>72</v>
      </c>
      <c r="I4" s="11">
        <f>+'[1]13'!$M$5</f>
        <v>71</v>
      </c>
      <c r="J4" s="11">
        <f>+'[1]13'!$N$5</f>
        <v>47</v>
      </c>
      <c r="K4" s="11">
        <f>+'[1]13'!$O$5</f>
        <v>80</v>
      </c>
      <c r="L4" s="11">
        <f>+'[1]13'!$Q$5</f>
        <v>55</v>
      </c>
      <c r="M4" s="11">
        <f>+'[1]13'!$R$5</f>
        <v>38</v>
      </c>
      <c r="N4" s="11">
        <f>+'[1]13'!$S$5</f>
        <v>87</v>
      </c>
      <c r="O4" s="12">
        <f t="shared" si="0"/>
        <v>758</v>
      </c>
    </row>
    <row r="5" spans="1:15" customFormat="1" x14ac:dyDescent="0.2">
      <c r="A5" s="10">
        <v>1007</v>
      </c>
      <c r="B5" s="10" t="s">
        <v>15</v>
      </c>
      <c r="C5" s="11">
        <f>+'[1]14'!$E$5</f>
        <v>48</v>
      </c>
      <c r="D5" s="11">
        <f>+'[1]14'!$F$5</f>
        <v>39</v>
      </c>
      <c r="E5" s="11">
        <f>+'[1]14'!$G$5</f>
        <v>169</v>
      </c>
      <c r="F5" s="11">
        <f>+'[1]14'!$I$5</f>
        <v>46</v>
      </c>
      <c r="G5" s="11">
        <f>+'[1]14'!$J$5</f>
        <v>46</v>
      </c>
      <c r="H5" s="11">
        <f>+'[1]14'!$K$5</f>
        <v>27</v>
      </c>
      <c r="I5" s="11">
        <f>+'[1]14'!$M$5</f>
        <v>40</v>
      </c>
      <c r="J5" s="11">
        <f>+'[1]14'!$N$5</f>
        <v>21</v>
      </c>
      <c r="K5" s="11">
        <f>+'[1]14'!$O$5</f>
        <v>76</v>
      </c>
      <c r="L5" s="11">
        <f>+'[1]14'!$Q$5</f>
        <v>32</v>
      </c>
      <c r="M5" s="11">
        <f>+'[1]14'!$R$5</f>
        <v>25</v>
      </c>
      <c r="N5" s="11">
        <f>+'[1]14'!$S$5</f>
        <v>95</v>
      </c>
      <c r="O5" s="12">
        <f t="shared" si="0"/>
        <v>664</v>
      </c>
    </row>
    <row r="6" spans="1:15" customFormat="1" x14ac:dyDescent="0.2">
      <c r="A6" s="10">
        <v>1008</v>
      </c>
      <c r="B6" s="10" t="s">
        <v>16</v>
      </c>
      <c r="C6" s="11">
        <f>+'[1]15'!$E$5</f>
        <v>5</v>
      </c>
      <c r="D6" s="11">
        <f>+'[1]15'!$F$5</f>
        <v>4</v>
      </c>
      <c r="E6" s="11">
        <f>+'[1]15'!$G$5</f>
        <v>3</v>
      </c>
      <c r="F6" s="11">
        <f>+'[1]15'!$I$5</f>
        <v>2</v>
      </c>
      <c r="G6" s="11">
        <f>+'[1]15'!$J$5</f>
        <v>8</v>
      </c>
      <c r="H6" s="11">
        <f>+'[1]15'!$K$5</f>
        <v>19</v>
      </c>
      <c r="I6" s="11">
        <f>+'[1]15'!$M$5</f>
        <v>22</v>
      </c>
      <c r="J6" s="11">
        <f>+'[1]15'!$N$5</f>
        <v>6</v>
      </c>
      <c r="K6" s="11">
        <f>+'[1]15'!$O$5</f>
        <v>9</v>
      </c>
      <c r="L6" s="11">
        <f>+'[1]15'!$Q$5</f>
        <v>10</v>
      </c>
      <c r="M6" s="11">
        <f>+'[1]15'!$R$5</f>
        <v>5</v>
      </c>
      <c r="N6" s="11">
        <f>+'[1]15'!$S$5</f>
        <v>7</v>
      </c>
      <c r="O6" s="12">
        <f t="shared" si="0"/>
        <v>100</v>
      </c>
    </row>
    <row r="7" spans="1:15" customFormat="1" x14ac:dyDescent="0.2">
      <c r="A7" s="10">
        <v>1009</v>
      </c>
      <c r="B7" s="10" t="s">
        <v>17</v>
      </c>
      <c r="C7" s="11">
        <f>+'[1]16'!$E$5</f>
        <v>22</v>
      </c>
      <c r="D7" s="11">
        <f>+'[1]16'!$F$5</f>
        <v>7</v>
      </c>
      <c r="E7" s="11">
        <f>+'[1]16'!$G$5</f>
        <v>18</v>
      </c>
      <c r="F7" s="11">
        <f>+'[1]16'!$I$5</f>
        <v>25</v>
      </c>
      <c r="G7" s="11">
        <f>+'[1]16'!$J$5</f>
        <v>16</v>
      </c>
      <c r="H7" s="11">
        <f>+'[1]16'!$K$5</f>
        <v>19</v>
      </c>
      <c r="I7" s="11">
        <f>+'[1]16'!$M$5</f>
        <v>20</v>
      </c>
      <c r="J7" s="11">
        <f>+'[1]16'!$N$5</f>
        <v>31</v>
      </c>
      <c r="K7" s="11">
        <f>+'[1]16'!$O$5</f>
        <v>24</v>
      </c>
      <c r="L7" s="11">
        <f>+'[1]16'!$Q$5</f>
        <v>13</v>
      </c>
      <c r="M7" s="11">
        <f>+'[1]16'!$R$5</f>
        <v>11</v>
      </c>
      <c r="N7" s="11">
        <f>+'[1]16'!$S$5</f>
        <v>20</v>
      </c>
      <c r="O7" s="12">
        <f t="shared" si="0"/>
        <v>226</v>
      </c>
    </row>
    <row r="8" spans="1:15" customFormat="1" x14ac:dyDescent="0.2">
      <c r="A8" s="10">
        <v>1010</v>
      </c>
      <c r="B8" s="10" t="s">
        <v>19</v>
      </c>
      <c r="C8" s="11">
        <f>+'[1]17'!$E$5</f>
        <v>12</v>
      </c>
      <c r="D8" s="14">
        <f>+'[1]17'!$F$5</f>
        <v>11</v>
      </c>
      <c r="E8" s="14">
        <f>+'[1]17'!$G$5</f>
        <v>5</v>
      </c>
      <c r="F8" s="14">
        <f>+'[1]17'!$I$5</f>
        <v>9</v>
      </c>
      <c r="G8" s="14">
        <f>+'[1]17'!$J$5</f>
        <v>23</v>
      </c>
      <c r="H8" s="14">
        <f>+'[1]17'!$K$5</f>
        <v>25</v>
      </c>
      <c r="I8" s="14">
        <f>+'[1]17'!$M$5</f>
        <v>13</v>
      </c>
      <c r="J8" s="14">
        <f>+'[1]17'!$N$5</f>
        <v>7</v>
      </c>
      <c r="K8" s="14">
        <f>+'[1]17'!$O$5</f>
        <v>26</v>
      </c>
      <c r="L8" s="14">
        <f>+'[1]17'!$Q$5</f>
        <v>12</v>
      </c>
      <c r="M8" s="14">
        <f>+'[1]17'!$R$5</f>
        <v>23</v>
      </c>
      <c r="N8" s="14">
        <f>+'[1]17'!$S$5</f>
        <v>29</v>
      </c>
      <c r="O8" s="12">
        <f>SUM(C8:N8)</f>
        <v>195</v>
      </c>
    </row>
    <row r="9" spans="1:15" customFormat="1" x14ac:dyDescent="0.2">
      <c r="A9" s="42">
        <v>1011</v>
      </c>
      <c r="B9" s="42" t="s">
        <v>20</v>
      </c>
      <c r="C9" s="43">
        <f>+'[1]18'!$E$5</f>
        <v>2</v>
      </c>
      <c r="D9" s="43">
        <f>+'[1]18'!$F$5</f>
        <v>23</v>
      </c>
      <c r="E9" s="43">
        <f>+'[1]18'!$G$5</f>
        <v>5</v>
      </c>
      <c r="F9" s="43">
        <f>+'[1]18'!$I$5</f>
        <v>11</v>
      </c>
      <c r="G9" s="43">
        <f>+'[1]18'!$J$5</f>
        <v>13</v>
      </c>
      <c r="H9" s="43">
        <f>+'[1]18'!$K$5</f>
        <v>28</v>
      </c>
      <c r="I9" s="43">
        <f>+'[1]18'!$M$5</f>
        <v>17</v>
      </c>
      <c r="J9" s="43">
        <f>+'[1]18'!$N$5</f>
        <v>6</v>
      </c>
      <c r="K9" s="43">
        <f>+'[1]18'!$O$5</f>
        <v>14</v>
      </c>
      <c r="L9" s="43">
        <f>+'[1]18'!$Q$5</f>
        <v>14</v>
      </c>
      <c r="M9" s="43">
        <f>+'[1]18'!$R$5</f>
        <v>13</v>
      </c>
      <c r="N9" s="43">
        <f>+'[1]18'!$S$5</f>
        <v>6</v>
      </c>
      <c r="O9" s="44">
        <f t="shared" si="0"/>
        <v>152</v>
      </c>
    </row>
    <row r="10" spans="1:15" customFormat="1" x14ac:dyDescent="0.2">
      <c r="A10" s="10">
        <v>1012</v>
      </c>
      <c r="B10" s="10" t="s">
        <v>21</v>
      </c>
      <c r="C10" s="11">
        <f>+'[1]19'!$E$5</f>
        <v>17</v>
      </c>
      <c r="D10" s="11">
        <f>+'[1]19'!$F$5</f>
        <v>25</v>
      </c>
      <c r="E10" s="11">
        <f>+'[1]19'!$G$5</f>
        <v>27</v>
      </c>
      <c r="F10" s="11">
        <f>+'[1]19'!$I$5</f>
        <v>71</v>
      </c>
      <c r="G10" s="11">
        <f>+'[1]19'!$J$5</f>
        <v>38</v>
      </c>
      <c r="H10" s="11">
        <f>+'[1]19'!$K$5</f>
        <v>56</v>
      </c>
      <c r="I10" s="11">
        <f>+'[1]19'!$M$5</f>
        <v>40</v>
      </c>
      <c r="J10" s="11">
        <f>+'[1]19'!$N$5</f>
        <v>84</v>
      </c>
      <c r="K10" s="11">
        <f>+'[1]19'!$O$5</f>
        <v>33</v>
      </c>
      <c r="L10" s="11">
        <f>+'[1]19'!$Q$5</f>
        <v>43</v>
      </c>
      <c r="M10" s="11">
        <f>+'[1]19'!$R$5</f>
        <v>33</v>
      </c>
      <c r="N10" s="11">
        <f>+'[1]19'!$S$5</f>
        <v>95</v>
      </c>
      <c r="O10" s="12">
        <f t="shared" si="0"/>
        <v>562</v>
      </c>
    </row>
    <row r="11" spans="1:15" customFormat="1" x14ac:dyDescent="0.2">
      <c r="A11" s="10">
        <v>1013</v>
      </c>
      <c r="B11" s="10" t="s">
        <v>22</v>
      </c>
      <c r="C11" s="11">
        <f>+'[1]20'!$E$5</f>
        <v>1</v>
      </c>
      <c r="D11" s="11">
        <f>+'[1]20'!$F$5</f>
        <v>0</v>
      </c>
      <c r="E11" s="11">
        <f>+'[1]20'!$G$5</f>
        <v>0</v>
      </c>
      <c r="F11" s="11">
        <f>+'[1]20'!$I$5</f>
        <v>1</v>
      </c>
      <c r="G11" s="11">
        <f>+'[1]20'!$J$5</f>
        <v>2</v>
      </c>
      <c r="H11" s="11">
        <f>+'[1]20'!$K$5</f>
        <v>2</v>
      </c>
      <c r="I11" s="11">
        <f>+'[1]20'!$M$5</f>
        <v>2</v>
      </c>
      <c r="J11" s="11">
        <f>+'[1]20'!$N$5</f>
        <v>1</v>
      </c>
      <c r="K11" s="11">
        <f>+'[1]20'!$O$5</f>
        <v>3</v>
      </c>
      <c r="L11" s="11">
        <f>+'[1]20'!$Q$5</f>
        <v>1</v>
      </c>
      <c r="M11" s="11">
        <f>+'[1]20'!$R$5</f>
        <v>0</v>
      </c>
      <c r="N11" s="11">
        <f>+'[1]20'!$S$5</f>
        <v>1</v>
      </c>
      <c r="O11" s="12">
        <f t="shared" si="0"/>
        <v>14</v>
      </c>
    </row>
    <row r="12" spans="1:15" customFormat="1" x14ac:dyDescent="0.2">
      <c r="A12" s="10">
        <v>1014</v>
      </c>
      <c r="B12" s="10" t="s">
        <v>23</v>
      </c>
      <c r="C12" s="11">
        <f>+'[1]21'!$E$5</f>
        <v>122</v>
      </c>
      <c r="D12" s="11">
        <f>+'[1]21'!$F$5</f>
        <v>86</v>
      </c>
      <c r="E12" s="11">
        <f>+'[1]21'!$G$5</f>
        <v>65</v>
      </c>
      <c r="F12" s="11">
        <f>+'[1]21'!$I$5</f>
        <v>85</v>
      </c>
      <c r="G12" s="11">
        <f>+'[1]21'!$J$5</f>
        <v>134</v>
      </c>
      <c r="H12" s="11">
        <f>+'[1]21'!$K$5</f>
        <v>158</v>
      </c>
      <c r="I12" s="11">
        <f>+'[1]21'!$M$5</f>
        <v>67</v>
      </c>
      <c r="J12" s="11">
        <f>+'[1]21'!$N$5</f>
        <v>87</v>
      </c>
      <c r="K12" s="11">
        <f>+'[1]21'!$O$5</f>
        <v>95</v>
      </c>
      <c r="L12" s="11">
        <f>+'[1]21'!$Q$5</f>
        <v>111</v>
      </c>
      <c r="M12" s="11">
        <f>+'[1]21'!$R$5</f>
        <v>78</v>
      </c>
      <c r="N12" s="11">
        <f>+'[1]21'!$S$5</f>
        <v>87</v>
      </c>
      <c r="O12" s="12">
        <f t="shared" si="0"/>
        <v>1175</v>
      </c>
    </row>
    <row r="13" spans="1:15" customFormat="1" x14ac:dyDescent="0.2">
      <c r="A13" s="10">
        <v>1015</v>
      </c>
      <c r="B13" s="10" t="s">
        <v>24</v>
      </c>
      <c r="C13" s="11">
        <f>+'[1]22'!$E$5</f>
        <v>30</v>
      </c>
      <c r="D13" s="11">
        <f>+'[1]22'!$F$5</f>
        <v>4</v>
      </c>
      <c r="E13" s="11">
        <f>+'[1]22'!$G$5</f>
        <v>6</v>
      </c>
      <c r="F13" s="11">
        <f>+'[1]22'!$I$5</f>
        <v>8</v>
      </c>
      <c r="G13" s="11">
        <f>+'[1]22'!$J$5</f>
        <v>9</v>
      </c>
      <c r="H13" s="11">
        <f>+'[1]22'!$K$5</f>
        <v>0</v>
      </c>
      <c r="I13" s="11">
        <f>+'[1]22'!$M$5</f>
        <v>33</v>
      </c>
      <c r="J13" s="11">
        <f>+'[1]22'!$N$5</f>
        <v>14</v>
      </c>
      <c r="K13" s="11">
        <f>+'[1]22'!$O$5</f>
        <v>19</v>
      </c>
      <c r="L13" s="11">
        <f>+'[1]22'!$Q$5</f>
        <v>11</v>
      </c>
      <c r="M13" s="11">
        <f>+'[1]22'!$R$5</f>
        <v>15</v>
      </c>
      <c r="N13" s="11">
        <f>+'[1]22'!$S$5</f>
        <v>6</v>
      </c>
      <c r="O13" s="12">
        <f t="shared" si="0"/>
        <v>155</v>
      </c>
    </row>
    <row r="14" spans="1:15" customFormat="1" x14ac:dyDescent="0.2">
      <c r="A14" s="10">
        <v>1016</v>
      </c>
      <c r="B14" s="10" t="s">
        <v>25</v>
      </c>
      <c r="C14" s="11">
        <f>+'[1]23'!$E$5</f>
        <v>11</v>
      </c>
      <c r="D14" s="13">
        <f>+'[1]23'!$F$5</f>
        <v>10</v>
      </c>
      <c r="E14" s="13">
        <f>+'[1]23'!$G$5</f>
        <v>13</v>
      </c>
      <c r="F14" s="13">
        <f>+'[1]23'!$I$5</f>
        <v>24</v>
      </c>
      <c r="G14" s="13">
        <f>+'[1]23'!$J$5</f>
        <v>17</v>
      </c>
      <c r="H14" s="13">
        <f>+'[1]23'!$K$5</f>
        <v>28</v>
      </c>
      <c r="I14" s="13">
        <f>+'[1]23'!$M$5</f>
        <v>12</v>
      </c>
      <c r="J14" s="13">
        <f>+'[1]23'!$N$5</f>
        <v>12</v>
      </c>
      <c r="K14" s="13">
        <f>+'[1]23'!$O$5</f>
        <v>4</v>
      </c>
      <c r="L14" s="13">
        <f>+'[1]23'!$Q$5</f>
        <v>10</v>
      </c>
      <c r="M14" s="13">
        <f>+'[1]23'!$R$5</f>
        <v>6</v>
      </c>
      <c r="N14" s="13">
        <f>+'[1]23'!$S$5</f>
        <v>8</v>
      </c>
      <c r="O14" s="12">
        <f t="shared" si="0"/>
        <v>155</v>
      </c>
    </row>
    <row r="15" spans="1:15" customFormat="1" x14ac:dyDescent="0.2">
      <c r="A15" s="10">
        <v>1017</v>
      </c>
      <c r="B15" s="10" t="s">
        <v>26</v>
      </c>
      <c r="C15" s="11">
        <f>+'[1]24'!$E$5</f>
        <v>36</v>
      </c>
      <c r="D15" s="13">
        <f>+'[1]24'!$F$5</f>
        <v>23</v>
      </c>
      <c r="E15" s="13">
        <f>+'[1]24'!$G$5</f>
        <v>21</v>
      </c>
      <c r="F15" s="13">
        <f>+'[1]24'!$I$5</f>
        <v>29</v>
      </c>
      <c r="G15" s="13">
        <f>+'[1]24'!$J$5</f>
        <v>14</v>
      </c>
      <c r="H15" s="13">
        <f>+'[1]24'!$K$5</f>
        <v>32</v>
      </c>
      <c r="I15" s="13">
        <f>+'[1]24'!$M$5</f>
        <v>14</v>
      </c>
      <c r="J15" s="13">
        <f>+'[1]24'!$N$5</f>
        <v>16</v>
      </c>
      <c r="K15" s="13">
        <f>+'[1]24'!$O$5</f>
        <v>35</v>
      </c>
      <c r="L15" s="13">
        <f>+'[1]24'!$Q$5</f>
        <v>19</v>
      </c>
      <c r="M15" s="13">
        <f>+'[1]24'!$R$5</f>
        <v>18</v>
      </c>
      <c r="N15" s="13">
        <f>+'[1]24'!$S$5</f>
        <v>39</v>
      </c>
      <c r="O15" s="12">
        <f t="shared" si="0"/>
        <v>296</v>
      </c>
    </row>
    <row r="16" spans="1:15" customFormat="1" x14ac:dyDescent="0.2">
      <c r="A16" s="10">
        <v>1018</v>
      </c>
      <c r="B16" s="10" t="s">
        <v>27</v>
      </c>
      <c r="C16" s="11">
        <f>+'[1]25'!$E$5</f>
        <v>13</v>
      </c>
      <c r="D16" s="13">
        <f>+'[1]25'!$F$5</f>
        <v>16</v>
      </c>
      <c r="E16" s="13">
        <f>+'[1]25'!$G$5</f>
        <v>16</v>
      </c>
      <c r="F16" s="13">
        <f>+'[1]25'!$I$5</f>
        <v>22</v>
      </c>
      <c r="G16" s="13">
        <f>+'[1]25'!$J$5</f>
        <v>8</v>
      </c>
      <c r="H16" s="13">
        <f>+'[1]25'!$K$5</f>
        <v>20</v>
      </c>
      <c r="I16" s="13">
        <f>+'[1]25'!$M$5</f>
        <v>13</v>
      </c>
      <c r="J16" s="13">
        <f>+'[1]25'!$N$5</f>
        <v>21</v>
      </c>
      <c r="K16" s="13">
        <f>+'[1]25'!$O$5</f>
        <v>19</v>
      </c>
      <c r="L16" s="13">
        <f>+'[1]25'!$Q$5</f>
        <v>8</v>
      </c>
      <c r="M16" s="13">
        <f>+'[1]25'!$R$5</f>
        <v>7</v>
      </c>
      <c r="N16" s="13">
        <f>+'[1]25'!$S$5</f>
        <v>36</v>
      </c>
      <c r="O16" s="12">
        <f t="shared" si="0"/>
        <v>199</v>
      </c>
    </row>
    <row r="17" spans="1:15" customFormat="1" x14ac:dyDescent="0.2">
      <c r="A17" s="10">
        <v>1019</v>
      </c>
      <c r="B17" s="10" t="s">
        <v>28</v>
      </c>
      <c r="C17" s="11">
        <f>+'[1]26'!$E$5</f>
        <v>15</v>
      </c>
      <c r="D17" s="13">
        <f>+'[1]26'!$F$5</f>
        <v>6</v>
      </c>
      <c r="E17" s="13">
        <f>+'[1]26'!$G$5</f>
        <v>1</v>
      </c>
      <c r="F17" s="13">
        <f>+'[1]26'!$I$5</f>
        <v>6</v>
      </c>
      <c r="G17" s="13">
        <f>+'[1]26'!$J$5</f>
        <v>6</v>
      </c>
      <c r="H17" s="13">
        <f>+'[1]26'!$K$5</f>
        <v>12</v>
      </c>
      <c r="I17" s="13">
        <f>+'[1]26'!$M$5</f>
        <v>4</v>
      </c>
      <c r="J17" s="13">
        <f>+'[1]26'!$N$5</f>
        <v>16</v>
      </c>
      <c r="K17" s="13">
        <f>+'[1]26'!$O$5</f>
        <v>14</v>
      </c>
      <c r="L17" s="13">
        <f>+'[1]26'!$Q$5</f>
        <v>6</v>
      </c>
      <c r="M17" s="13">
        <f>+'[1]26'!$R$5</f>
        <v>9</v>
      </c>
      <c r="N17" s="13">
        <f>+'[1]26'!$S$5</f>
        <v>10</v>
      </c>
      <c r="O17" s="12">
        <f t="shared" si="0"/>
        <v>105</v>
      </c>
    </row>
    <row r="18" spans="1:15" customFormat="1" x14ac:dyDescent="0.2">
      <c r="A18" s="10">
        <v>1020</v>
      </c>
      <c r="B18" s="10" t="s">
        <v>29</v>
      </c>
      <c r="C18" s="11">
        <f>+'[1]27'!$E$5</f>
        <v>34</v>
      </c>
      <c r="D18" s="13">
        <f>+'[1]27'!$F$5</f>
        <v>56</v>
      </c>
      <c r="E18" s="13">
        <f>+'[1]27'!$G$5</f>
        <v>22</v>
      </c>
      <c r="F18" s="13">
        <f>+'[1]27'!$I$5</f>
        <v>37</v>
      </c>
      <c r="G18" s="13">
        <f>+'[1]27'!$J$5</f>
        <v>59</v>
      </c>
      <c r="H18" s="13">
        <f>+'[1]27'!$K$5</f>
        <v>64</v>
      </c>
      <c r="I18" s="13">
        <f>+'[1]27'!$M$5</f>
        <v>57</v>
      </c>
      <c r="J18" s="13">
        <f>+'[1]27'!$N$5</f>
        <v>58</v>
      </c>
      <c r="K18" s="13">
        <f>+'[1]27'!$O$5</f>
        <v>94</v>
      </c>
      <c r="L18" s="13">
        <f>+'[1]27'!$Q$5</f>
        <v>24</v>
      </c>
      <c r="M18" s="13">
        <f>+'[1]27'!$R$5</f>
        <v>83</v>
      </c>
      <c r="N18" s="13">
        <f>+'[1]27'!$S$5</f>
        <v>80</v>
      </c>
      <c r="O18" s="12">
        <f t="shared" si="0"/>
        <v>668</v>
      </c>
    </row>
    <row r="19" spans="1:15" customFormat="1" x14ac:dyDescent="0.2">
      <c r="A19" s="10">
        <v>1021</v>
      </c>
      <c r="B19" s="10" t="s">
        <v>30</v>
      </c>
      <c r="C19" s="11">
        <f>+'[1]28'!$E$5</f>
        <v>4</v>
      </c>
      <c r="D19" s="13">
        <f>+'[1]28'!$F$5</f>
        <v>14</v>
      </c>
      <c r="E19" s="13">
        <f>+'[1]28'!$G$5</f>
        <v>12</v>
      </c>
      <c r="F19" s="13">
        <f>+'[1]28'!$I$5</f>
        <v>13</v>
      </c>
      <c r="G19" s="13">
        <f>+'[1]28'!$J$5</f>
        <v>5</v>
      </c>
      <c r="H19" s="13">
        <f>+'[1]28'!$K$5</f>
        <v>21</v>
      </c>
      <c r="I19" s="13">
        <f>+'[1]28'!$M$5</f>
        <v>22</v>
      </c>
      <c r="J19" s="13">
        <f>+'[1]28'!$N$5</f>
        <v>17</v>
      </c>
      <c r="K19" s="13">
        <f>+'[1]28'!$O$5</f>
        <v>11</v>
      </c>
      <c r="L19" s="13">
        <f>+'[1]28'!$Q$5</f>
        <v>18</v>
      </c>
      <c r="M19" s="13">
        <f>+'[1]28'!$R$5</f>
        <v>11</v>
      </c>
      <c r="N19" s="13">
        <f>+'[1]28'!$S$5</f>
        <v>13</v>
      </c>
      <c r="O19" s="12">
        <f t="shared" si="0"/>
        <v>161</v>
      </c>
    </row>
    <row r="20" spans="1:15" customFormat="1" x14ac:dyDescent="0.2">
      <c r="A20" s="10">
        <v>1022</v>
      </c>
      <c r="B20" s="10" t="s">
        <v>31</v>
      </c>
      <c r="C20" s="11">
        <f>+'[1]29'!$E$5</f>
        <v>66</v>
      </c>
      <c r="D20" s="13">
        <f>+'[1]29'!$F$5</f>
        <v>72</v>
      </c>
      <c r="E20" s="13">
        <f>+'[1]29'!$G$5</f>
        <v>43</v>
      </c>
      <c r="F20" s="13">
        <f>+'[1]29'!$I$5</f>
        <v>46</v>
      </c>
      <c r="G20" s="13">
        <f>+'[1]29'!$J$5</f>
        <v>57</v>
      </c>
      <c r="H20" s="13">
        <f>+'[1]29'!$K$5</f>
        <v>107</v>
      </c>
      <c r="I20" s="13">
        <f>+'[1]29'!$M$5</f>
        <v>80</v>
      </c>
      <c r="J20" s="13">
        <f>+'[1]29'!$N$5</f>
        <v>42</v>
      </c>
      <c r="K20" s="13">
        <f>+'[1]29'!$O$5</f>
        <v>58</v>
      </c>
      <c r="L20" s="13">
        <f>+'[1]29'!$Q$5</f>
        <v>30</v>
      </c>
      <c r="M20" s="13">
        <f>+'[1]29'!$R$5</f>
        <v>29</v>
      </c>
      <c r="N20" s="13">
        <f>+'[1]29'!$S$5</f>
        <v>75</v>
      </c>
      <c r="O20" s="12">
        <f t="shared" si="0"/>
        <v>705</v>
      </c>
    </row>
    <row r="21" spans="1:15" customFormat="1" x14ac:dyDescent="0.2">
      <c r="A21" s="10">
        <v>1023</v>
      </c>
      <c r="B21" s="10" t="s">
        <v>32</v>
      </c>
      <c r="C21" s="11">
        <f>+'[1]30'!$E$5</f>
        <v>12</v>
      </c>
      <c r="D21" s="13">
        <f>+'[1]30'!$F$5</f>
        <v>8</v>
      </c>
      <c r="E21" s="13">
        <f>+'[1]30'!$G$5</f>
        <v>8</v>
      </c>
      <c r="F21" s="13">
        <f>+'[1]30'!$I$5</f>
        <v>8</v>
      </c>
      <c r="G21" s="13">
        <f>+'[1]30'!$J$5</f>
        <v>19</v>
      </c>
      <c r="H21" s="13">
        <f>+'[1]30'!$K$5</f>
        <v>281</v>
      </c>
      <c r="I21" s="13">
        <f>+'[1]30'!$M$5</f>
        <v>29</v>
      </c>
      <c r="J21" s="13">
        <f>+'[1]30'!$N$5</f>
        <v>17</v>
      </c>
      <c r="K21" s="13">
        <f>+'[1]30'!$O$5</f>
        <v>27</v>
      </c>
      <c r="L21" s="13">
        <f>+'[1]30'!$Q$5</f>
        <v>15</v>
      </c>
      <c r="M21" s="13">
        <f>+'[1]30'!$R$5</f>
        <v>14</v>
      </c>
      <c r="N21" s="13">
        <f>+'[1]30'!$S$5</f>
        <v>16</v>
      </c>
      <c r="O21" s="12">
        <f t="shared" si="0"/>
        <v>454</v>
      </c>
    </row>
    <row r="22" spans="1:15" customFormat="1" x14ac:dyDescent="0.2">
      <c r="A22" s="10">
        <v>1024</v>
      </c>
      <c r="B22" s="10" t="s">
        <v>33</v>
      </c>
      <c r="C22" s="11">
        <f>+'[1]31'!$E$5</f>
        <v>87</v>
      </c>
      <c r="D22" s="13">
        <f>+'[1]31'!$F$5</f>
        <v>72</v>
      </c>
      <c r="E22" s="13">
        <f>+'[1]31'!$G$5</f>
        <v>60</v>
      </c>
      <c r="F22" s="13">
        <f>+'[1]31'!$I$5</f>
        <v>223</v>
      </c>
      <c r="G22" s="13">
        <f>+'[1]31'!$J$5</f>
        <v>120</v>
      </c>
      <c r="H22" s="13">
        <f>+'[1]31'!$K$5</f>
        <v>92</v>
      </c>
      <c r="I22" s="13">
        <f>+'[1]31'!$M$5</f>
        <v>105</v>
      </c>
      <c r="J22" s="13">
        <f>+'[1]31'!$N$5</f>
        <v>112</v>
      </c>
      <c r="K22" s="13">
        <f>+'[1]31'!$O$5</f>
        <v>142</v>
      </c>
      <c r="L22" s="13">
        <f>+'[1]31'!$Q$5</f>
        <v>115</v>
      </c>
      <c r="M22" s="13">
        <f>+'[1]31'!$R$5</f>
        <v>125</v>
      </c>
      <c r="N22" s="13">
        <f>+'[1]31'!$S$5</f>
        <v>131</v>
      </c>
      <c r="O22" s="12">
        <f t="shared" si="0"/>
        <v>1384</v>
      </c>
    </row>
    <row r="23" spans="1:15" customFormat="1" x14ac:dyDescent="0.2">
      <c r="A23" s="10">
        <v>1025</v>
      </c>
      <c r="B23" s="10" t="s">
        <v>34</v>
      </c>
      <c r="C23" s="11">
        <f>+'[1]32'!$E$5</f>
        <v>10</v>
      </c>
      <c r="D23" s="13">
        <f>+'[1]32'!$F$5</f>
        <v>19</v>
      </c>
      <c r="E23" s="13">
        <f>+'[1]32'!$G$5</f>
        <v>23</v>
      </c>
      <c r="F23" s="13">
        <f>+'[1]32'!$I$5</f>
        <v>55</v>
      </c>
      <c r="G23" s="13">
        <f>+'[1]32'!$J$5</f>
        <v>49</v>
      </c>
      <c r="H23" s="13">
        <f>+'[1]32'!$K$5</f>
        <v>26</v>
      </c>
      <c r="I23" s="13">
        <f>+'[1]32'!$M$5</f>
        <v>14</v>
      </c>
      <c r="J23" s="13">
        <f>+'[1]32'!$N$5</f>
        <v>15</v>
      </c>
      <c r="K23" s="13">
        <f>+'[1]32'!$O$5</f>
        <v>19</v>
      </c>
      <c r="L23" s="13">
        <f>+'[1]32'!$Q$5</f>
        <v>18</v>
      </c>
      <c r="M23" s="13">
        <f>+'[1]32'!$R$5</f>
        <v>19</v>
      </c>
      <c r="N23" s="13">
        <f>+'[1]32'!$S$5</f>
        <v>16</v>
      </c>
      <c r="O23" s="12">
        <f t="shared" si="0"/>
        <v>283</v>
      </c>
    </row>
    <row r="24" spans="1:15" customFormat="1" x14ac:dyDescent="0.2">
      <c r="A24" s="10">
        <v>1026</v>
      </c>
      <c r="B24" s="10" t="s">
        <v>35</v>
      </c>
      <c r="C24" s="11">
        <f>+'[1]33'!$E$5</f>
        <v>5</v>
      </c>
      <c r="D24" s="13">
        <f>+'[1]33'!$F$5</f>
        <v>2</v>
      </c>
      <c r="E24" s="13">
        <f>+'[1]33'!$G$5</f>
        <v>4</v>
      </c>
      <c r="F24" s="13">
        <f>+'[1]33'!$I$5</f>
        <v>5</v>
      </c>
      <c r="G24" s="13">
        <f>+'[1]33'!$J$5</f>
        <v>23</v>
      </c>
      <c r="H24" s="13">
        <f>+'[1]33'!$K$5</f>
        <v>25</v>
      </c>
      <c r="I24" s="13">
        <f>+'[1]33'!$M$5</f>
        <v>6</v>
      </c>
      <c r="J24" s="13">
        <f>+'[1]33'!$N$5</f>
        <v>6</v>
      </c>
      <c r="K24" s="13">
        <f>+'[1]33'!$O$5</f>
        <v>5</v>
      </c>
      <c r="L24" s="13">
        <f>+'[1]33'!$Q$5</f>
        <v>2</v>
      </c>
      <c r="M24" s="13">
        <f>+'[1]33'!$R$5</f>
        <v>7</v>
      </c>
      <c r="N24" s="13">
        <f>+'[1]33'!$S$5</f>
        <v>1</v>
      </c>
      <c r="O24" s="12">
        <f t="shared" si="0"/>
        <v>91</v>
      </c>
    </row>
    <row r="25" spans="1:15" customFormat="1" x14ac:dyDescent="0.2">
      <c r="A25" s="10">
        <v>1027</v>
      </c>
      <c r="B25" s="10" t="s">
        <v>36</v>
      </c>
      <c r="C25" s="11">
        <f>+'[1]34'!$E$5</f>
        <v>4</v>
      </c>
      <c r="D25" s="13">
        <f>+'[1]34'!$F$5</f>
        <v>0</v>
      </c>
      <c r="E25" s="13">
        <f>+'[1]34'!$G$5</f>
        <v>4</v>
      </c>
      <c r="F25" s="13">
        <f>+'[1]34'!$I$5</f>
        <v>4</v>
      </c>
      <c r="G25" s="13">
        <f>+'[1]34'!$J$5</f>
        <v>2</v>
      </c>
      <c r="H25" s="13">
        <f>+'[1]34'!$K$5</f>
        <v>14</v>
      </c>
      <c r="I25" s="13">
        <f>+'[1]34'!$M$5</f>
        <v>4</v>
      </c>
      <c r="J25" s="13">
        <f>+'[1]34'!$N$5</f>
        <v>10</v>
      </c>
      <c r="K25" s="13">
        <f>+'[1]34'!$O$5</f>
        <v>9</v>
      </c>
      <c r="L25" s="13">
        <f>+'[1]34'!$Q$5</f>
        <v>1</v>
      </c>
      <c r="M25" s="13">
        <f>+'[1]34'!$R$5</f>
        <v>6</v>
      </c>
      <c r="N25" s="13">
        <f>+'[1]34'!$S$5</f>
        <v>4</v>
      </c>
      <c r="O25" s="12">
        <f t="shared" si="0"/>
        <v>62</v>
      </c>
    </row>
    <row r="26" spans="1:15" customFormat="1" x14ac:dyDescent="0.2">
      <c r="A26" s="10">
        <v>1028</v>
      </c>
      <c r="B26" s="10" t="s">
        <v>37</v>
      </c>
      <c r="C26" s="11">
        <f>+'[1]35'!$E$5</f>
        <v>66</v>
      </c>
      <c r="D26" s="13">
        <f>+'[1]35'!$F$5</f>
        <v>33</v>
      </c>
      <c r="E26" s="13">
        <f>+'[1]35'!$G$5</f>
        <v>53</v>
      </c>
      <c r="F26" s="13">
        <f>+'[1]35'!$I$5</f>
        <v>59</v>
      </c>
      <c r="G26" s="13">
        <f>+'[1]35'!$J$5</f>
        <v>41</v>
      </c>
      <c r="H26" s="13">
        <f>+'[1]35'!$K$5</f>
        <v>59</v>
      </c>
      <c r="I26" s="13">
        <f>+'[1]35'!$M$5</f>
        <v>83</v>
      </c>
      <c r="J26" s="13">
        <f>+'[1]35'!$N$5</f>
        <v>85</v>
      </c>
      <c r="K26" s="13">
        <f>+'[1]35'!$O$5</f>
        <v>41</v>
      </c>
      <c r="L26" s="13">
        <f>+'[1]35'!$Q$5</f>
        <v>100</v>
      </c>
      <c r="M26" s="13">
        <f>+'[1]35'!$R$5</f>
        <v>52</v>
      </c>
      <c r="N26" s="13">
        <f>+'[1]35'!$S$5</f>
        <v>92</v>
      </c>
      <c r="O26" s="12">
        <f t="shared" si="0"/>
        <v>764</v>
      </c>
    </row>
    <row r="27" spans="1:15" customFormat="1" x14ac:dyDescent="0.2">
      <c r="A27" s="10">
        <v>1029</v>
      </c>
      <c r="B27" s="10" t="s">
        <v>38</v>
      </c>
      <c r="C27" s="11">
        <f>+'[1]36'!$E$5</f>
        <v>0</v>
      </c>
      <c r="D27" s="13">
        <f>+'[1]36'!$F$5</f>
        <v>14</v>
      </c>
      <c r="E27" s="13">
        <f>+'[1]36'!$G$5</f>
        <v>4</v>
      </c>
      <c r="F27" s="13">
        <f>+'[1]36'!$I$5</f>
        <v>24</v>
      </c>
      <c r="G27" s="13">
        <f>+'[1]36'!$J$5</f>
        <v>21</v>
      </c>
      <c r="H27" s="13">
        <f>+'[1]36'!$K$5</f>
        <v>23</v>
      </c>
      <c r="I27" s="13">
        <f>+'[1]36'!$M$5</f>
        <v>13</v>
      </c>
      <c r="J27" s="13">
        <f>+'[1]36'!$N$5</f>
        <v>11</v>
      </c>
      <c r="K27" s="13">
        <f>+'[1]36'!$O$5</f>
        <v>18</v>
      </c>
      <c r="L27" s="13">
        <f>+'[1]36'!$Q$5</f>
        <v>11</v>
      </c>
      <c r="M27" s="13">
        <f>+'[1]36'!$R$5</f>
        <v>14</v>
      </c>
      <c r="N27" s="13">
        <f>+'[1]36'!$S$5</f>
        <v>17</v>
      </c>
      <c r="O27" s="12">
        <f t="shared" si="0"/>
        <v>170</v>
      </c>
    </row>
    <row r="28" spans="1:15" customFormat="1" x14ac:dyDescent="0.2">
      <c r="A28" s="10">
        <v>1030</v>
      </c>
      <c r="B28" s="10" t="s">
        <v>18</v>
      </c>
      <c r="C28" s="11">
        <f>+'[1]37'!$E$5</f>
        <v>7</v>
      </c>
      <c r="D28" s="14">
        <f>+'[1]37'!$F$5</f>
        <v>17</v>
      </c>
      <c r="E28" s="14">
        <f>+'[1]37'!$G$5</f>
        <v>3</v>
      </c>
      <c r="F28" s="14">
        <f>+'[1]37'!$I$5</f>
        <v>17</v>
      </c>
      <c r="G28" s="14">
        <f>+'[1]37'!$J$5</f>
        <v>16</v>
      </c>
      <c r="H28" s="14">
        <f>+'[1]37'!$K$5</f>
        <v>67</v>
      </c>
      <c r="I28" s="14">
        <f>+'[1]37'!$M$5</f>
        <v>23</v>
      </c>
      <c r="J28" s="14">
        <f>+'[1]37'!$N$5</f>
        <v>11</v>
      </c>
      <c r="K28" s="14">
        <f>+'[1]37'!$O$5</f>
        <v>14</v>
      </c>
      <c r="L28" s="14">
        <f>+'[1]37'!$Q$5</f>
        <v>5</v>
      </c>
      <c r="M28" s="14">
        <f>+'[1]37'!$R$5</f>
        <v>11</v>
      </c>
      <c r="N28" s="14">
        <f>+'[1]37'!$S$5</f>
        <v>21</v>
      </c>
      <c r="O28" s="12">
        <f t="shared" si="0"/>
        <v>212</v>
      </c>
    </row>
    <row r="29" spans="1:15" customFormat="1" x14ac:dyDescent="0.2">
      <c r="A29" s="4">
        <v>10300</v>
      </c>
      <c r="B29" s="4" t="s">
        <v>54</v>
      </c>
      <c r="C29" s="5">
        <f t="shared" ref="C29:N29" si="1">SUM(C2:C28)</f>
        <v>1040</v>
      </c>
      <c r="D29" s="5">
        <f t="shared" si="1"/>
        <v>971</v>
      </c>
      <c r="E29" s="5">
        <f t="shared" si="1"/>
        <v>1117</v>
      </c>
      <c r="F29" s="5">
        <f t="shared" si="1"/>
        <v>1104</v>
      </c>
      <c r="G29" s="5">
        <f t="shared" si="1"/>
        <v>1170</v>
      </c>
      <c r="H29" s="5">
        <f t="shared" si="1"/>
        <v>1902</v>
      </c>
      <c r="I29" s="5">
        <f t="shared" si="1"/>
        <v>1038</v>
      </c>
      <c r="J29" s="5">
        <f t="shared" si="1"/>
        <v>1146</v>
      </c>
      <c r="K29" s="5">
        <f t="shared" si="1"/>
        <v>1346</v>
      </c>
      <c r="L29" s="5">
        <f t="shared" si="1"/>
        <v>1074</v>
      </c>
      <c r="M29" s="5">
        <f t="shared" si="1"/>
        <v>1029</v>
      </c>
      <c r="N29" s="5">
        <f t="shared" si="1"/>
        <v>1447</v>
      </c>
      <c r="O29" s="6">
        <f t="shared" si="0"/>
        <v>14384</v>
      </c>
    </row>
    <row r="30" spans="1:15" customFormat="1" x14ac:dyDescent="0.2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15" customFormat="1" x14ac:dyDescent="0.2">
      <c r="A31" s="3" t="s">
        <v>52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54</v>
      </c>
    </row>
    <row r="32" spans="1:15" customFormat="1" x14ac:dyDescent="0.2">
      <c r="A32" s="7">
        <v>1004</v>
      </c>
      <c r="B32" s="7" t="s">
        <v>94</v>
      </c>
      <c r="C32" s="19">
        <f>+'[1]11'!$E$18/10^6</f>
        <v>1.8306899999999999</v>
      </c>
      <c r="D32" s="19">
        <f>+'[1]11'!$F$18/10^6</f>
        <v>1.7993030000000001</v>
      </c>
      <c r="E32" s="19">
        <f>+'[1]11'!$G$18/10^6</f>
        <v>1.75651</v>
      </c>
      <c r="F32" s="19">
        <f>+'[1]11'!$I$18/10^6</f>
        <v>1.994183</v>
      </c>
      <c r="G32" s="19">
        <f>+'[1]11'!$J$18/10^6</f>
        <v>1.9131769999999999</v>
      </c>
      <c r="H32" s="19">
        <f>+'[1]11'!$K$18/10^6</f>
        <v>1.788135</v>
      </c>
      <c r="I32" s="19">
        <f>+'[1]11'!$M$18/10^6</f>
        <v>1.871964</v>
      </c>
      <c r="J32" s="19">
        <f>+'[1]11'!$N$18/10^6</f>
        <v>2.1220530000000002</v>
      </c>
      <c r="K32" s="19">
        <f>+'[1]11'!$O$18/10^6</f>
        <v>2.0029029999999999</v>
      </c>
      <c r="L32" s="19">
        <f>+'[1]11'!$Q$18/10^6</f>
        <v>1.915149</v>
      </c>
      <c r="M32" s="19">
        <f>+'[1]11'!$R$18/10^6</f>
        <v>1.957006</v>
      </c>
      <c r="N32" s="19">
        <f>+'[1]11'!$S$18/10^6</f>
        <v>1.9534659999999999</v>
      </c>
      <c r="O32" s="20">
        <f>SUM(C32:N32)</f>
        <v>22.904538999999996</v>
      </c>
    </row>
    <row r="33" spans="1:15" customFormat="1" x14ac:dyDescent="0.2">
      <c r="A33" s="10">
        <v>1005</v>
      </c>
      <c r="B33" s="10" t="s">
        <v>13</v>
      </c>
      <c r="C33" s="21">
        <f>+'[1]12'!$E$18/10^6</f>
        <v>3.3033E-2</v>
      </c>
      <c r="D33" s="21">
        <f>+'[1]12'!$F$18/10^6</f>
        <v>3.5319000000000003E-2</v>
      </c>
      <c r="E33" s="21">
        <f>+'[1]12'!$G$18/10^6</f>
        <v>3.5674999999999998E-2</v>
      </c>
      <c r="F33" s="21">
        <f>+'[1]12'!$I$18/10^6</f>
        <v>3.4877999999999999E-2</v>
      </c>
      <c r="G33" s="21">
        <f>+'[1]12'!$J$18/10^6</f>
        <v>3.4271000000000003E-2</v>
      </c>
      <c r="H33" s="21">
        <f>+'[1]12'!$K$18/10^6</f>
        <v>3.7432E-2</v>
      </c>
      <c r="I33" s="21">
        <f>+'[1]12'!$M$18/10^6</f>
        <v>4.0067999999999999E-2</v>
      </c>
      <c r="J33" s="21">
        <f>+'[1]12'!$N$18/10^6</f>
        <v>4.3853000000000003E-2</v>
      </c>
      <c r="K33" s="21">
        <f>+'[1]12'!$O$18/10^6</f>
        <v>3.8521E-2</v>
      </c>
      <c r="L33" s="21">
        <f>+'[1]12'!$Q$18/10^6</f>
        <v>3.6635000000000001E-2</v>
      </c>
      <c r="M33" s="21">
        <f>+'[1]12'!$R$18/10^6</f>
        <v>3.8245000000000001E-2</v>
      </c>
      <c r="N33" s="21">
        <f>+'[1]12'!$S$18/10^6</f>
        <v>3.7857000000000002E-2</v>
      </c>
      <c r="O33" s="22">
        <f t="shared" ref="O33:O59" si="2">SUM(C33:N33)</f>
        <v>0.44578700000000004</v>
      </c>
    </row>
    <row r="34" spans="1:15" customFormat="1" x14ac:dyDescent="0.2">
      <c r="A34" s="10">
        <v>1006</v>
      </c>
      <c r="B34" s="10" t="s">
        <v>14</v>
      </c>
      <c r="C34" s="21">
        <f>+'[1]13'!$E$18/10^6</f>
        <v>0.117364</v>
      </c>
      <c r="D34" s="21">
        <f>+'[1]13'!$F$18/10^6</f>
        <v>0.110042</v>
      </c>
      <c r="E34" s="21">
        <f>+'[1]13'!$G$18/10^6</f>
        <v>0.113069</v>
      </c>
      <c r="F34" s="21">
        <f>+'[1]13'!$I$18/10^6</f>
        <v>0.123251</v>
      </c>
      <c r="G34" s="21">
        <f>+'[1]13'!$J$18/10^6</f>
        <v>0.117815</v>
      </c>
      <c r="H34" s="21">
        <f>+'[1]13'!$K$18/10^6</f>
        <v>0.122331</v>
      </c>
      <c r="I34" s="21">
        <f>+'[1]13'!$M$18/10^6</f>
        <v>0.13397100000000001</v>
      </c>
      <c r="J34" s="21">
        <f>+'[1]13'!$N$18/10^6</f>
        <v>0.13170799999999999</v>
      </c>
      <c r="K34" s="21">
        <f>+'[1]13'!$O$18/10^6</f>
        <v>0.118823</v>
      </c>
      <c r="L34" s="21">
        <f>+'[1]13'!$Q$18/10^6</f>
        <v>0.119627</v>
      </c>
      <c r="M34" s="21">
        <f>+'[1]13'!$R$18/10^6</f>
        <v>0.12945400000000001</v>
      </c>
      <c r="N34" s="21">
        <f>+'[1]13'!$S$18/10^6</f>
        <v>0.118579</v>
      </c>
      <c r="O34" s="22">
        <f t="shared" si="2"/>
        <v>1.4560339999999996</v>
      </c>
    </row>
    <row r="35" spans="1:15" customFormat="1" x14ac:dyDescent="0.2">
      <c r="A35" s="10">
        <v>1007</v>
      </c>
      <c r="B35" s="10" t="s">
        <v>15</v>
      </c>
      <c r="C35" s="21">
        <f>+'[1]14'!$E$18/10^6</f>
        <v>0.30323</v>
      </c>
      <c r="D35" s="21">
        <f>+'[1]14'!$F$18/10^6</f>
        <v>0.30432799999999999</v>
      </c>
      <c r="E35" s="21">
        <f>+'[1]14'!$G$18/10^6</f>
        <v>0.30573600000000001</v>
      </c>
      <c r="F35" s="21">
        <f>+'[1]14'!$I$18/10^6</f>
        <v>0.304118</v>
      </c>
      <c r="G35" s="21">
        <f>+'[1]14'!$J$18/10^6</f>
        <v>0.31628499999999998</v>
      </c>
      <c r="H35" s="21">
        <f>+'[1]14'!$K$18/10^6</f>
        <v>0.31405699999999998</v>
      </c>
      <c r="I35" s="21">
        <f>+'[1]14'!$M$18/10^6</f>
        <v>0.328129</v>
      </c>
      <c r="J35" s="21">
        <f>+'[1]14'!$N$18/10^6</f>
        <v>0.34611500000000001</v>
      </c>
      <c r="K35" s="21">
        <f>+'[1]14'!$O$18/10^6</f>
        <v>0.32588099999999998</v>
      </c>
      <c r="L35" s="21">
        <f>+'[1]14'!$Q$18/10^6</f>
        <v>0.33666600000000002</v>
      </c>
      <c r="M35" s="21">
        <f>+'[1]14'!$R$18/10^6</f>
        <v>0.32460299999999997</v>
      </c>
      <c r="N35" s="21">
        <f>+'[1]14'!$S$18/10^6</f>
        <v>0.32860699999999998</v>
      </c>
      <c r="O35" s="22">
        <f t="shared" si="2"/>
        <v>3.8377549999999996</v>
      </c>
    </row>
    <row r="36" spans="1:15" customFormat="1" x14ac:dyDescent="0.2">
      <c r="A36" s="10">
        <v>1008</v>
      </c>
      <c r="B36" s="10" t="s">
        <v>16</v>
      </c>
      <c r="C36" s="21">
        <f>+'[1]15'!$E$18/10^6</f>
        <v>3.8110999999999999E-2</v>
      </c>
      <c r="D36" s="21">
        <f>+'[1]15'!$F$18/10^6</f>
        <v>4.1113999999999998E-2</v>
      </c>
      <c r="E36" s="21">
        <f>+'[1]15'!$G$18/10^6</f>
        <v>4.0862999999999997E-2</v>
      </c>
      <c r="F36" s="21">
        <f>+'[1]15'!$I$18/10^6</f>
        <v>4.1140999999999997E-2</v>
      </c>
      <c r="G36" s="21">
        <f>+'[1]15'!$J$18/10^6</f>
        <v>4.5567999999999997E-2</v>
      </c>
      <c r="H36" s="21">
        <f>+'[1]15'!$K$18/10^6</f>
        <v>4.0833000000000001E-2</v>
      </c>
      <c r="I36" s="21">
        <f>+'[1]15'!$M$18/10^6</f>
        <v>4.5816999999999997E-2</v>
      </c>
      <c r="J36" s="21">
        <f>+'[1]15'!$N$18/10^6</f>
        <v>5.1123000000000002E-2</v>
      </c>
      <c r="K36" s="21">
        <f>+'[1]15'!$O$18/10^6</f>
        <v>4.6670000000000003E-2</v>
      </c>
      <c r="L36" s="21">
        <f>+'[1]15'!$Q$18/10^6</f>
        <v>4.1165E-2</v>
      </c>
      <c r="M36" s="21">
        <f>+'[1]15'!$R$18/10^6</f>
        <v>4.0654000000000003E-2</v>
      </c>
      <c r="N36" s="21">
        <f>+'[1]15'!$S$18/10^6</f>
        <v>4.0247999999999999E-2</v>
      </c>
      <c r="O36" s="22">
        <f t="shared" si="2"/>
        <v>0.51330700000000007</v>
      </c>
    </row>
    <row r="37" spans="1:15" customFormat="1" x14ac:dyDescent="0.2">
      <c r="A37" s="10">
        <v>1009</v>
      </c>
      <c r="B37" s="10" t="s">
        <v>17</v>
      </c>
      <c r="C37" s="21">
        <f>+'[1]16'!$E$18/10^6</f>
        <v>7.5893000000000002E-2</v>
      </c>
      <c r="D37" s="21">
        <f>+'[1]16'!$F$18/10^6</f>
        <v>6.3255000000000006E-2</v>
      </c>
      <c r="E37" s="21">
        <f>+'[1]16'!$G$18/10^6</f>
        <v>7.0001999999999995E-2</v>
      </c>
      <c r="F37" s="21">
        <f>+'[1]16'!$I$18/10^6</f>
        <v>7.1048E-2</v>
      </c>
      <c r="G37" s="21">
        <f>+'[1]16'!$J$18/10^6</f>
        <v>7.0013000000000006E-2</v>
      </c>
      <c r="H37" s="21">
        <f>+'[1]16'!$K$18/10^6</f>
        <v>7.7192999999999998E-2</v>
      </c>
      <c r="I37" s="21">
        <f>+'[1]16'!$M$18/10^6</f>
        <v>7.2831000000000007E-2</v>
      </c>
      <c r="J37" s="21">
        <f>+'[1]16'!$N$18/10^6</f>
        <v>9.3746999999999997E-2</v>
      </c>
      <c r="K37" s="21">
        <f>+'[1]16'!$O$18/10^6</f>
        <v>7.8016000000000002E-2</v>
      </c>
      <c r="L37" s="21">
        <f>+'[1]16'!$Q$18/10^6</f>
        <v>7.6014999999999999E-2</v>
      </c>
      <c r="M37" s="21">
        <f>+'[1]16'!$R$18/10^6</f>
        <v>7.6872999999999997E-2</v>
      </c>
      <c r="N37" s="21">
        <f>+'[1]16'!$S$18/10^6</f>
        <v>7.7993999999999994E-2</v>
      </c>
      <c r="O37" s="22">
        <f t="shared" si="2"/>
        <v>0.90288000000000002</v>
      </c>
    </row>
    <row r="38" spans="1:15" customFormat="1" x14ac:dyDescent="0.2">
      <c r="A38" s="10">
        <v>1010</v>
      </c>
      <c r="B38" s="10" t="s">
        <v>19</v>
      </c>
      <c r="C38" s="21">
        <f>+'[1]17'!$E$18/10^6</f>
        <v>0.116566</v>
      </c>
      <c r="D38" s="21">
        <f>+'[1]17'!$F$18/10^6</f>
        <v>0.11391999999999999</v>
      </c>
      <c r="E38" s="21">
        <f>+'[1]17'!$G$18/10^6</f>
        <v>0.113306</v>
      </c>
      <c r="F38" s="21">
        <f>+'[1]17'!$I$18/10^6</f>
        <v>0.120499</v>
      </c>
      <c r="G38" s="21">
        <f>+'[1]17'!$J$18/10^6</f>
        <v>0.110445</v>
      </c>
      <c r="H38" s="21">
        <f>+'[1]17'!$K$18/10^6</f>
        <v>0.10823099999999999</v>
      </c>
      <c r="I38" s="21">
        <f>+'[1]17'!$M$18/10^6</f>
        <v>0.117574</v>
      </c>
      <c r="J38" s="21">
        <f>+'[1]17'!$N$18/10^6</f>
        <v>0.121903</v>
      </c>
      <c r="K38" s="21">
        <f>+'[1]17'!$O$18/10^6</f>
        <v>0.129302</v>
      </c>
      <c r="L38" s="21">
        <f>+'[1]17'!$Q$18/10^6</f>
        <v>0.107585</v>
      </c>
      <c r="M38" s="21">
        <f>+'[1]17'!$R$18/10^6</f>
        <v>0.1145</v>
      </c>
      <c r="N38" s="21">
        <f>+'[1]17'!$S$18/10^6</f>
        <v>0.11214300000000001</v>
      </c>
      <c r="O38" s="22">
        <f>SUM(C38:N38)</f>
        <v>1.385974</v>
      </c>
    </row>
    <row r="39" spans="1:15" customFormat="1" x14ac:dyDescent="0.2">
      <c r="A39" s="42">
        <v>1011</v>
      </c>
      <c r="B39" s="42" t="s">
        <v>20</v>
      </c>
      <c r="C39" s="45">
        <f>+'[1]18'!$E$18/10^6</f>
        <v>6.0193999999999998E-2</v>
      </c>
      <c r="D39" s="45">
        <f>+'[1]18'!$F$18/10^6</f>
        <v>6.3617999999999994E-2</v>
      </c>
      <c r="E39" s="45">
        <f>+'[1]18'!$G$18/10^6</f>
        <v>6.1718000000000002E-2</v>
      </c>
      <c r="F39" s="45">
        <f>+'[1]18'!$I$18/10^6</f>
        <v>6.4475000000000005E-2</v>
      </c>
      <c r="G39" s="45">
        <f>+'[1]18'!$J$18/10^6</f>
        <v>6.3847000000000001E-2</v>
      </c>
      <c r="H39" s="45">
        <f>+'[1]18'!$K$18/10^6</f>
        <v>6.7077999999999999E-2</v>
      </c>
      <c r="I39" s="45">
        <f>+'[1]18'!$M$18/10^6</f>
        <v>7.5439999999999993E-2</v>
      </c>
      <c r="J39" s="45">
        <f>+'[1]18'!$N$18/10^6</f>
        <v>7.8960000000000002E-2</v>
      </c>
      <c r="K39" s="45">
        <f>+'[1]18'!$O$18/10^6</f>
        <v>7.4649999999999994E-2</v>
      </c>
      <c r="L39" s="45">
        <f>+'[1]18'!$Q$18/10^6</f>
        <v>6.5354999999999996E-2</v>
      </c>
      <c r="M39" s="45">
        <f>+'[1]18'!$R$18/10^6</f>
        <v>6.2623999999999999E-2</v>
      </c>
      <c r="N39" s="45">
        <f>+'[1]18'!$S$18/10^6</f>
        <v>6.5460000000000004E-2</v>
      </c>
      <c r="O39" s="46">
        <f t="shared" si="2"/>
        <v>0.80341899999999999</v>
      </c>
    </row>
    <row r="40" spans="1:15" customFormat="1" x14ac:dyDescent="0.2">
      <c r="A40" s="10">
        <v>1012</v>
      </c>
      <c r="B40" s="10" t="s">
        <v>21</v>
      </c>
      <c r="C40" s="21">
        <f>+'[1]19'!$E$18/10^6</f>
        <v>0.189834</v>
      </c>
      <c r="D40" s="21">
        <f>+'[1]19'!$F$18/10^6</f>
        <v>0.19389700000000001</v>
      </c>
      <c r="E40" s="21">
        <f>+'[1]19'!$G$18/10^6</f>
        <v>0.19111500000000001</v>
      </c>
      <c r="F40" s="21">
        <f>+'[1]19'!$I$18/10^6</f>
        <v>0.19264400000000001</v>
      </c>
      <c r="G40" s="21">
        <f>+'[1]19'!$J$18/10^6</f>
        <v>0.18357000000000001</v>
      </c>
      <c r="H40" s="21">
        <f>+'[1]19'!$K$18/10^6</f>
        <v>0.182425</v>
      </c>
      <c r="I40" s="21">
        <f>+'[1]19'!$M$18/10^6</f>
        <v>0.20050699999999999</v>
      </c>
      <c r="J40" s="21">
        <f>+'[1]19'!$N$18/10^6</f>
        <v>0.230124</v>
      </c>
      <c r="K40" s="21">
        <f>+'[1]19'!$O$18/10^6</f>
        <v>0.208651</v>
      </c>
      <c r="L40" s="21">
        <f>+'[1]19'!$Q$18/10^6</f>
        <v>0.19687299999999999</v>
      </c>
      <c r="M40" s="21">
        <f>+'[1]19'!$R$18/10^6</f>
        <v>0.201766</v>
      </c>
      <c r="N40" s="21">
        <f>+'[1]19'!$S$18/10^6</f>
        <v>0.20150899999999999</v>
      </c>
      <c r="O40" s="22">
        <f t="shared" si="2"/>
        <v>2.3729150000000003</v>
      </c>
    </row>
    <row r="41" spans="1:15" customFormat="1" x14ac:dyDescent="0.2">
      <c r="A41" s="10">
        <v>1013</v>
      </c>
      <c r="B41" s="10" t="s">
        <v>22</v>
      </c>
      <c r="C41" s="21">
        <f>+'[1]20'!$E$18/10^6</f>
        <v>1.2462000000000001E-2</v>
      </c>
      <c r="D41" s="21">
        <f>+'[1]20'!$F$18/10^6</f>
        <v>1.1951E-2</v>
      </c>
      <c r="E41" s="21">
        <f>+'[1]20'!$G$18/10^6</f>
        <v>1.2203E-2</v>
      </c>
      <c r="F41" s="21">
        <f>+'[1]20'!$I$18/10^6</f>
        <v>1.4459E-2</v>
      </c>
      <c r="G41" s="21">
        <f>+'[1]20'!$J$18/10^6</f>
        <v>1.264E-2</v>
      </c>
      <c r="H41" s="21">
        <f>+'[1]20'!$K$18/10^6</f>
        <v>1.4586E-2</v>
      </c>
      <c r="I41" s="21">
        <f>+'[1]20'!$M$18/10^6</f>
        <v>1.5833E-2</v>
      </c>
      <c r="J41" s="21">
        <f>+'[1]20'!$N$18/10^6</f>
        <v>1.7673000000000001E-2</v>
      </c>
      <c r="K41" s="21">
        <f>+'[1]20'!$O$18/10^6</f>
        <v>1.5178000000000001E-2</v>
      </c>
      <c r="L41" s="21">
        <f>+'[1]20'!$Q$18/10^6</f>
        <v>1.4112E-2</v>
      </c>
      <c r="M41" s="21">
        <f>+'[1]20'!$R$18/10^6</f>
        <v>1.4425E-2</v>
      </c>
      <c r="N41" s="21">
        <f>+'[1]20'!$S$18/10^6</f>
        <v>1.3825E-2</v>
      </c>
      <c r="O41" s="22">
        <f t="shared" si="2"/>
        <v>0.16934700000000003</v>
      </c>
    </row>
    <row r="42" spans="1:15" customFormat="1" x14ac:dyDescent="0.2">
      <c r="A42" s="10">
        <v>1014</v>
      </c>
      <c r="B42" s="10" t="s">
        <v>23</v>
      </c>
      <c r="C42" s="21">
        <f>+'[1]21'!$E$18/10^6</f>
        <v>0.57349099999999997</v>
      </c>
      <c r="D42" s="21">
        <f>+'[1]21'!$F$18/10^6</f>
        <v>0.57485299999999995</v>
      </c>
      <c r="E42" s="21">
        <f>+'[1]21'!$G$18/10^6</f>
        <v>0.55413299999999999</v>
      </c>
      <c r="F42" s="21">
        <f>+'[1]21'!$I$18/10^6</f>
        <v>0.60616700000000001</v>
      </c>
      <c r="G42" s="21">
        <f>+'[1]21'!$J$18/10^6</f>
        <v>0.57068600000000003</v>
      </c>
      <c r="H42" s="21">
        <f>+'[1]21'!$K$18/10^6</f>
        <v>0.59944399999999998</v>
      </c>
      <c r="I42" s="21">
        <f>+'[1]21'!$M$18/10^6</f>
        <v>0.60559600000000002</v>
      </c>
      <c r="J42" s="21">
        <f>+'[1]21'!$N$18/10^6</f>
        <v>0.70036699999999996</v>
      </c>
      <c r="K42" s="21">
        <f>+'[1]21'!$O$18/10^6</f>
        <v>0.614286</v>
      </c>
      <c r="L42" s="21">
        <f>+'[1]21'!$Q$18/10^6</f>
        <v>0.60401700000000003</v>
      </c>
      <c r="M42" s="21">
        <f>+'[1]21'!$R$18/10^6</f>
        <v>0.59353</v>
      </c>
      <c r="N42" s="21">
        <f>+'[1]21'!$S$18/10^6</f>
        <v>0.62103799999999998</v>
      </c>
      <c r="O42" s="22">
        <f t="shared" si="2"/>
        <v>7.2176080000000002</v>
      </c>
    </row>
    <row r="43" spans="1:15" customFormat="1" x14ac:dyDescent="0.2">
      <c r="A43" s="10">
        <v>1015</v>
      </c>
      <c r="B43" s="10" t="s">
        <v>24</v>
      </c>
      <c r="C43" s="21">
        <f>+'[1]22'!$E$18/10^6</f>
        <v>5.6653000000000002E-2</v>
      </c>
      <c r="D43" s="21">
        <f>+'[1]22'!$F$18/10^6</f>
        <v>5.7685E-2</v>
      </c>
      <c r="E43" s="21">
        <f>+'[1]22'!$G$18/10^6</f>
        <v>6.0697000000000001E-2</v>
      </c>
      <c r="F43" s="21">
        <f>+'[1]22'!$I$18/10^6</f>
        <v>6.1490000000000003E-2</v>
      </c>
      <c r="G43" s="21">
        <f>+'[1]22'!$J$18/10^6</f>
        <v>6.3964999999999994E-2</v>
      </c>
      <c r="H43" s="21">
        <f>+'[1]22'!$K$18/10^6</f>
        <v>6.8023E-2</v>
      </c>
      <c r="I43" s="21">
        <f>+'[1]22'!$M$18/10^6</f>
        <v>6.3197000000000003E-2</v>
      </c>
      <c r="J43" s="21">
        <f>+'[1]22'!$N$18/10^6</f>
        <v>7.9755000000000006E-2</v>
      </c>
      <c r="K43" s="21">
        <f>+'[1]22'!$O$18/10^6</f>
        <v>6.4841999999999997E-2</v>
      </c>
      <c r="L43" s="21">
        <f>+'[1]22'!$Q$18/10^6</f>
        <v>6.1307E-2</v>
      </c>
      <c r="M43" s="21">
        <f>+'[1]22'!$R$18/10^6</f>
        <v>6.2603000000000006E-2</v>
      </c>
      <c r="N43" s="21">
        <f>+'[1]22'!$S$18/10^6</f>
        <v>6.8181000000000005E-2</v>
      </c>
      <c r="O43" s="22">
        <f t="shared" si="2"/>
        <v>0.76839799999999991</v>
      </c>
    </row>
    <row r="44" spans="1:15" customFormat="1" x14ac:dyDescent="0.2">
      <c r="A44" s="10">
        <v>1016</v>
      </c>
      <c r="B44" s="10" t="s">
        <v>25</v>
      </c>
      <c r="C44" s="21">
        <f>+'[1]23'!$E$18/10^6</f>
        <v>8.1227999999999995E-2</v>
      </c>
      <c r="D44" s="21">
        <f>+'[1]23'!$F$18/10^6</f>
        <v>8.2671999999999995E-2</v>
      </c>
      <c r="E44" s="21">
        <f>+'[1]23'!$G$18/10^6</f>
        <v>7.7168E-2</v>
      </c>
      <c r="F44" s="21">
        <f>+'[1]23'!$I$18/10^6</f>
        <v>8.838E-2</v>
      </c>
      <c r="G44" s="21">
        <f>+'[1]23'!$J$18/10^6</f>
        <v>8.6058999999999997E-2</v>
      </c>
      <c r="H44" s="21">
        <f>+'[1]23'!$K$18/10^6</f>
        <v>8.9373999999999995E-2</v>
      </c>
      <c r="I44" s="21">
        <f>+'[1]23'!$M$18/10^6</f>
        <v>9.2179999999999998E-2</v>
      </c>
      <c r="J44" s="21">
        <f>+'[1]23'!$N$18/10^6</f>
        <v>0.10981</v>
      </c>
      <c r="K44" s="21">
        <f>+'[1]23'!$O$18/10^6</f>
        <v>8.2514000000000004E-2</v>
      </c>
      <c r="L44" s="21">
        <f>+'[1]23'!$Q$18/10^6</f>
        <v>8.3516000000000007E-2</v>
      </c>
      <c r="M44" s="21">
        <f>+'[1]23'!$R$18/10^6</f>
        <v>8.3781999999999995E-2</v>
      </c>
      <c r="N44" s="21">
        <f>+'[1]23'!$S$18/10^6</f>
        <v>8.5489999999999997E-2</v>
      </c>
      <c r="O44" s="22">
        <f t="shared" si="2"/>
        <v>1.042173</v>
      </c>
    </row>
    <row r="45" spans="1:15" customFormat="1" x14ac:dyDescent="0.2">
      <c r="A45" s="10">
        <v>1017</v>
      </c>
      <c r="B45" s="10" t="s">
        <v>26</v>
      </c>
      <c r="C45" s="21">
        <f>+'[1]24'!$E$18/10^6</f>
        <v>0.17039699999999999</v>
      </c>
      <c r="D45" s="21">
        <f>+'[1]24'!$F$18/10^6</f>
        <v>0.18263199999999999</v>
      </c>
      <c r="E45" s="21">
        <f>+'[1]24'!$G$18/10^6</f>
        <v>0.17421500000000001</v>
      </c>
      <c r="F45" s="21">
        <f>+'[1]24'!$I$18/10^6</f>
        <v>0.18252099999999999</v>
      </c>
      <c r="G45" s="21">
        <f>+'[1]24'!$J$18/10^6</f>
        <v>0.16513600000000001</v>
      </c>
      <c r="H45" s="21">
        <f>+'[1]24'!$K$18/10^6</f>
        <v>0.17697399999999999</v>
      </c>
      <c r="I45" s="21">
        <f>+'[1]24'!$M$18/10^6</f>
        <v>0.182814</v>
      </c>
      <c r="J45" s="21">
        <f>+'[1]24'!$N$18/10^6</f>
        <v>0.217363</v>
      </c>
      <c r="K45" s="21">
        <f>+'[1]24'!$O$18/10^6</f>
        <v>0.17740300000000001</v>
      </c>
      <c r="L45" s="21">
        <f>+'[1]24'!$Q$18/10^6</f>
        <v>0.18489800000000001</v>
      </c>
      <c r="M45" s="21">
        <f>+'[1]24'!$R$18/10^6</f>
        <v>0.17987</v>
      </c>
      <c r="N45" s="21">
        <f>+'[1]24'!$S$18/10^6</f>
        <v>0.183507</v>
      </c>
      <c r="O45" s="22">
        <f t="shared" si="2"/>
        <v>2.1777299999999999</v>
      </c>
    </row>
    <row r="46" spans="1:15" customFormat="1" x14ac:dyDescent="0.2">
      <c r="A46" s="10">
        <v>1018</v>
      </c>
      <c r="B46" s="10" t="s">
        <v>27</v>
      </c>
      <c r="C46" s="21">
        <f>+'[1]25'!$E$18/10^6</f>
        <v>7.0688000000000001E-2</v>
      </c>
      <c r="D46" s="21">
        <f>+'[1]25'!$F$18/10^6</f>
        <v>7.6553999999999997E-2</v>
      </c>
      <c r="E46" s="21">
        <f>+'[1]25'!$G$18/10^6</f>
        <v>7.2019E-2</v>
      </c>
      <c r="F46" s="21">
        <f>+'[1]25'!$I$18/10^6</f>
        <v>7.8425999999999996E-2</v>
      </c>
      <c r="G46" s="21">
        <f>+'[1]25'!$J$18/10^6</f>
        <v>7.6213000000000003E-2</v>
      </c>
      <c r="H46" s="21">
        <f>+'[1]25'!$K$18/10^6</f>
        <v>7.911E-2</v>
      </c>
      <c r="I46" s="21">
        <f>+'[1]25'!$M$18/10^6</f>
        <v>9.0422000000000002E-2</v>
      </c>
      <c r="J46" s="21">
        <f>+'[1]25'!$N$18/10^6</f>
        <v>9.4314999999999996E-2</v>
      </c>
      <c r="K46" s="21">
        <f>+'[1]25'!$O$18/10^6</f>
        <v>7.9028000000000001E-2</v>
      </c>
      <c r="L46" s="21">
        <f>+'[1]25'!$Q$18/10^6</f>
        <v>8.0634999999999998E-2</v>
      </c>
      <c r="M46" s="21">
        <f>+'[1]25'!$R$18/10^6</f>
        <v>7.6665999999999998E-2</v>
      </c>
      <c r="N46" s="21">
        <f>+'[1]25'!$S$18/10^6</f>
        <v>8.2047999999999996E-2</v>
      </c>
      <c r="O46" s="22">
        <f t="shared" si="2"/>
        <v>0.95612400000000008</v>
      </c>
    </row>
    <row r="47" spans="1:15" customFormat="1" x14ac:dyDescent="0.2">
      <c r="A47" s="10">
        <v>1019</v>
      </c>
      <c r="B47" s="10" t="s">
        <v>28</v>
      </c>
      <c r="C47" s="21">
        <f>+'[1]26'!$E$18/10^6</f>
        <v>5.2282000000000002E-2</v>
      </c>
      <c r="D47" s="21">
        <f>+'[1]26'!$F$18/10^6</f>
        <v>4.8203000000000003E-2</v>
      </c>
      <c r="E47" s="21">
        <f>+'[1]26'!$G$18/10^6</f>
        <v>4.3872000000000001E-2</v>
      </c>
      <c r="F47" s="21">
        <f>+'[1]26'!$I$18/10^6</f>
        <v>4.7469999999999998E-2</v>
      </c>
      <c r="G47" s="21">
        <f>+'[1]26'!$J$18/10^6</f>
        <v>4.5495000000000001E-2</v>
      </c>
      <c r="H47" s="21">
        <f>+'[1]26'!$K$18/10^6</f>
        <v>5.0699000000000001E-2</v>
      </c>
      <c r="I47" s="21">
        <f>+'[1]26'!$M$18/10^6</f>
        <v>4.9831E-2</v>
      </c>
      <c r="J47" s="21">
        <f>+'[1]26'!$N$18/10^6</f>
        <v>5.1948000000000001E-2</v>
      </c>
      <c r="K47" s="21">
        <f>+'[1]26'!$O$18/10^6</f>
        <v>4.6984999999999999E-2</v>
      </c>
      <c r="L47" s="21">
        <f>+'[1]26'!$Q$18/10^6</f>
        <v>5.4184000000000003E-2</v>
      </c>
      <c r="M47" s="21">
        <f>+'[1]26'!$R$18/10^6</f>
        <v>4.8820000000000002E-2</v>
      </c>
      <c r="N47" s="21">
        <f>+'[1]26'!$S$18/10^6</f>
        <v>4.8251000000000002E-2</v>
      </c>
      <c r="O47" s="22">
        <f t="shared" si="2"/>
        <v>0.58804000000000012</v>
      </c>
    </row>
    <row r="48" spans="1:15" customFormat="1" x14ac:dyDescent="0.2">
      <c r="A48" s="10">
        <v>1020</v>
      </c>
      <c r="B48" s="10" t="s">
        <v>29</v>
      </c>
      <c r="C48" s="21">
        <f>+'[1]27'!$E$18/10^6</f>
        <v>0.20988200000000001</v>
      </c>
      <c r="D48" s="21">
        <f>+'[1]27'!$F$18/10^6</f>
        <v>0.22269900000000001</v>
      </c>
      <c r="E48" s="21">
        <f>+'[1]27'!$G$18/10^6</f>
        <v>0.21460899999999999</v>
      </c>
      <c r="F48" s="21">
        <f>+'[1]27'!$I$18/10^6</f>
        <v>0.21387800000000001</v>
      </c>
      <c r="G48" s="21">
        <f>+'[1]27'!$J$18/10^6</f>
        <v>0.22114600000000001</v>
      </c>
      <c r="H48" s="21">
        <f>+'[1]27'!$K$18/10^6</f>
        <v>0.213087</v>
      </c>
      <c r="I48" s="21">
        <f>+'[1]27'!$M$18/10^6</f>
        <v>0.23658799999999999</v>
      </c>
      <c r="J48" s="21">
        <f>+'[1]27'!$N$18/10^6</f>
        <v>0.23466000000000001</v>
      </c>
      <c r="K48" s="21">
        <f>+'[1]27'!$O$18/10^6</f>
        <v>0.2445</v>
      </c>
      <c r="L48" s="21">
        <f>+'[1]27'!$Q$18/10^6</f>
        <v>0.22928899999999999</v>
      </c>
      <c r="M48" s="21">
        <f>+'[1]27'!$R$18/10^6</f>
        <v>0.23750599999999999</v>
      </c>
      <c r="N48" s="21">
        <f>+'[1]27'!$S$18/10^6</f>
        <v>0.24132700000000001</v>
      </c>
      <c r="O48" s="22">
        <f t="shared" si="2"/>
        <v>2.7191710000000002</v>
      </c>
    </row>
    <row r="49" spans="1:15" customFormat="1" x14ac:dyDescent="0.2">
      <c r="A49" s="10">
        <v>1021</v>
      </c>
      <c r="B49" s="10" t="s">
        <v>30</v>
      </c>
      <c r="C49" s="21">
        <f>+'[1]28'!$E$18/10^6</f>
        <v>5.7640999999999998E-2</v>
      </c>
      <c r="D49" s="21">
        <f>+'[1]28'!$F$18/10^6</f>
        <v>5.5391000000000003E-2</v>
      </c>
      <c r="E49" s="21">
        <f>+'[1]28'!$G$18/10^6</f>
        <v>5.3869E-2</v>
      </c>
      <c r="F49" s="21">
        <f>+'[1]28'!$I$18/10^6</f>
        <v>5.7938999999999997E-2</v>
      </c>
      <c r="G49" s="21">
        <f>+'[1]28'!$J$18/10^6</f>
        <v>5.7036999999999997E-2</v>
      </c>
      <c r="H49" s="21">
        <f>+'[1]28'!$K$18/10^6</f>
        <v>5.7457000000000001E-2</v>
      </c>
      <c r="I49" s="21">
        <f>+'[1]28'!$M$18/10^6</f>
        <v>6.1024000000000002E-2</v>
      </c>
      <c r="J49" s="21">
        <f>+'[1]28'!$N$18/10^6</f>
        <v>6.7822999999999994E-2</v>
      </c>
      <c r="K49" s="21">
        <f>+'[1]28'!$O$18/10^6</f>
        <v>6.3769000000000006E-2</v>
      </c>
      <c r="L49" s="21">
        <f>+'[1]28'!$Q$18/10^6</f>
        <v>6.0301E-2</v>
      </c>
      <c r="M49" s="21">
        <f>+'[1]28'!$R$18/10^6</f>
        <v>5.7458000000000002E-2</v>
      </c>
      <c r="N49" s="21">
        <f>+'[1]28'!$S$18/10^6</f>
        <v>5.9547999999999997E-2</v>
      </c>
      <c r="O49" s="22">
        <f t="shared" si="2"/>
        <v>0.70925700000000003</v>
      </c>
    </row>
    <row r="50" spans="1:15" customFormat="1" x14ac:dyDescent="0.2">
      <c r="A50" s="10">
        <v>1022</v>
      </c>
      <c r="B50" s="10" t="s">
        <v>31</v>
      </c>
      <c r="C50" s="21">
        <f>+'[1]29'!$E$18/10^6</f>
        <v>0.26339899999999999</v>
      </c>
      <c r="D50" s="21">
        <f>+'[1]29'!$F$18/10^6</f>
        <v>0.274787</v>
      </c>
      <c r="E50" s="21">
        <f>+'[1]29'!$G$18/10^6</f>
        <v>0.26188099999999997</v>
      </c>
      <c r="F50" s="21">
        <f>+'[1]29'!$I$18/10^6</f>
        <v>0.27232600000000001</v>
      </c>
      <c r="G50" s="21">
        <f>+'[1]29'!$J$18/10^6</f>
        <v>0.283078</v>
      </c>
      <c r="H50" s="21">
        <f>+'[1]29'!$K$18/10^6</f>
        <v>0.27964899999999998</v>
      </c>
      <c r="I50" s="21">
        <f>+'[1]29'!$M$18/10^6</f>
        <v>0.32364900000000002</v>
      </c>
      <c r="J50" s="21">
        <f>+'[1]29'!$N$18/10^6</f>
        <v>0.31886300000000001</v>
      </c>
      <c r="K50" s="21">
        <f>+'[1]29'!$O$18/10^6</f>
        <v>0.30908200000000002</v>
      </c>
      <c r="L50" s="21">
        <f>+'[1]29'!$Q$18/10^6</f>
        <v>0.28743200000000002</v>
      </c>
      <c r="M50" s="21">
        <f>+'[1]29'!$R$18/10^6</f>
        <v>0.29536800000000002</v>
      </c>
      <c r="N50" s="21">
        <f>+'[1]29'!$S$18/10^6</f>
        <v>0.29913899999999999</v>
      </c>
      <c r="O50" s="22">
        <f t="shared" si="2"/>
        <v>3.4686529999999998</v>
      </c>
    </row>
    <row r="51" spans="1:15" customFormat="1" x14ac:dyDescent="0.2">
      <c r="A51" s="10">
        <v>1023</v>
      </c>
      <c r="B51" s="10" t="s">
        <v>32</v>
      </c>
      <c r="C51" s="21">
        <f>+'[1]30'!$E$18/10^6</f>
        <v>4.9493000000000002E-2</v>
      </c>
      <c r="D51" s="21">
        <f>+'[1]30'!$F$18/10^6</f>
        <v>5.8806999999999998E-2</v>
      </c>
      <c r="E51" s="21">
        <f>+'[1]30'!$G$18/10^6</f>
        <v>5.6973000000000003E-2</v>
      </c>
      <c r="F51" s="21">
        <f>+'[1]30'!$I$18/10^6</f>
        <v>6.4671000000000006E-2</v>
      </c>
      <c r="G51" s="21">
        <f>+'[1]30'!$J$18/10^6</f>
        <v>5.6752999999999998E-2</v>
      </c>
      <c r="H51" s="21">
        <f>+'[1]30'!$K$18/10^6</f>
        <v>6.3792000000000001E-2</v>
      </c>
      <c r="I51" s="21">
        <f>+'[1]30'!$M$18/10^6</f>
        <v>7.2306999999999996E-2</v>
      </c>
      <c r="J51" s="21">
        <f>+'[1]30'!$N$18/10^6</f>
        <v>7.3921000000000001E-2</v>
      </c>
      <c r="K51" s="21">
        <f>+'[1]30'!$O$18/10^6</f>
        <v>7.2977E-2</v>
      </c>
      <c r="L51" s="21">
        <f>+'[1]30'!$Q$18/10^6</f>
        <v>6.9471000000000005E-2</v>
      </c>
      <c r="M51" s="21">
        <f>+'[1]30'!$R$18/10^6</f>
        <v>6.5468999999999999E-2</v>
      </c>
      <c r="N51" s="21">
        <f>+'[1]30'!$S$18/10^6</f>
        <v>6.769E-2</v>
      </c>
      <c r="O51" s="22">
        <f t="shared" si="2"/>
        <v>0.77232400000000001</v>
      </c>
    </row>
    <row r="52" spans="1:15" customFormat="1" x14ac:dyDescent="0.2">
      <c r="A52" s="10">
        <v>1024</v>
      </c>
      <c r="B52" s="10" t="s">
        <v>33</v>
      </c>
      <c r="C52" s="21">
        <f>+'[1]31'!$E$18/10^6</f>
        <v>0.37367828000000003</v>
      </c>
      <c r="D52" s="21">
        <f>+'[1]31'!$F$18/10^6</f>
        <v>0.37643072</v>
      </c>
      <c r="E52" s="21">
        <f>+'[1]31'!$G$18/10^6</f>
        <v>0.33517200000000003</v>
      </c>
      <c r="F52" s="21">
        <f>+'[1]31'!$I$18/10^6</f>
        <v>0.39446535999999999</v>
      </c>
      <c r="G52" s="21">
        <f>+'[1]31'!$J$18/10^6</f>
        <v>0.37032199999999998</v>
      </c>
      <c r="H52" s="21">
        <f>+'[1]31'!$K$18/10^6</f>
        <v>0.38744384000000004</v>
      </c>
      <c r="I52" s="21">
        <f>+'[1]31'!$M$18/10^6</f>
        <v>0.36866894</v>
      </c>
      <c r="J52" s="21">
        <f>+'[1]31'!$N$18/10^6</f>
        <v>0.42309658</v>
      </c>
      <c r="K52" s="21">
        <f>+'[1]31'!$O$18/10^6</f>
        <v>0.403783</v>
      </c>
      <c r="L52" s="21">
        <f>+'[1]31'!$Q$18/10^6</f>
        <v>0.40964615000000004</v>
      </c>
      <c r="M52" s="21">
        <f>+'[1]31'!$R$18/10^6</f>
        <v>0.40009184999999997</v>
      </c>
      <c r="N52" s="21">
        <f>+'[1]31'!$S$18/10^6</f>
        <v>0.42950023999999998</v>
      </c>
      <c r="O52" s="22">
        <f t="shared" si="2"/>
        <v>4.6722989600000009</v>
      </c>
    </row>
    <row r="53" spans="1:15" customFormat="1" x14ac:dyDescent="0.2">
      <c r="A53" s="10">
        <v>1025</v>
      </c>
      <c r="B53" s="10" t="s">
        <v>34</v>
      </c>
      <c r="C53" s="21">
        <f>+'[1]32'!$E$18/10^6</f>
        <v>6.5190999999999999E-2</v>
      </c>
      <c r="D53" s="21">
        <f>+'[1]32'!$F$18/10^6</f>
        <v>6.7807000000000006E-2</v>
      </c>
      <c r="E53" s="21">
        <f>+'[1]32'!$G$18/10^6</f>
        <v>6.7359000000000002E-2</v>
      </c>
      <c r="F53" s="21">
        <f>+'[1]32'!$I$18/10^6</f>
        <v>7.2205000000000005E-2</v>
      </c>
      <c r="G53" s="21">
        <f>+'[1]32'!$J$18/10^6</f>
        <v>6.7963999999999997E-2</v>
      </c>
      <c r="H53" s="21">
        <f>+'[1]32'!$K$18/10^6</f>
        <v>6.8693000000000004E-2</v>
      </c>
      <c r="I53" s="21">
        <f>+'[1]32'!$M$18/10^6</f>
        <v>7.9395999999999994E-2</v>
      </c>
      <c r="J53" s="21">
        <f>+'[1]32'!$N$18/10^6</f>
        <v>8.9443999999999996E-2</v>
      </c>
      <c r="K53" s="21">
        <f>+'[1]32'!$O$18/10^6</f>
        <v>8.4648000000000001E-2</v>
      </c>
      <c r="L53" s="21">
        <f>+'[1]32'!$Q$18/10^6</f>
        <v>7.5823000000000002E-2</v>
      </c>
      <c r="M53" s="21">
        <f>+'[1]32'!$R$18/10^6</f>
        <v>7.5328000000000006E-2</v>
      </c>
      <c r="N53" s="21">
        <f>+'[1]32'!$S$18/10^6</f>
        <v>7.6823000000000002E-2</v>
      </c>
      <c r="O53" s="22">
        <f t="shared" si="2"/>
        <v>0.89068099999999994</v>
      </c>
    </row>
    <row r="54" spans="1:15" customFormat="1" x14ac:dyDescent="0.2">
      <c r="A54" s="10">
        <v>1026</v>
      </c>
      <c r="B54" s="10" t="s">
        <v>35</v>
      </c>
      <c r="C54" s="21">
        <f>+'[1]33'!$E$18/10^6</f>
        <v>2.9902999999999999E-2</v>
      </c>
      <c r="D54" s="21">
        <f>+'[1]33'!$F$18/10^6</f>
        <v>2.8740999999999999E-2</v>
      </c>
      <c r="E54" s="21">
        <f>+'[1]33'!$G$18/10^6</f>
        <v>2.7444E-2</v>
      </c>
      <c r="F54" s="21">
        <f>+'[1]33'!$I$18/10^6</f>
        <v>2.9135999999999999E-2</v>
      </c>
      <c r="G54" s="21">
        <f>+'[1]33'!$J$18/10^6</f>
        <v>2.8014000000000001E-2</v>
      </c>
      <c r="H54" s="21">
        <f>+'[1]33'!$K$18/10^6</f>
        <v>2.7562E-2</v>
      </c>
      <c r="I54" s="21">
        <f>+'[1]33'!$M$18/10^6</f>
        <v>3.1635000000000003E-2</v>
      </c>
      <c r="J54" s="21">
        <f>+'[1]33'!$N$18/10^6</f>
        <v>3.3140999999999997E-2</v>
      </c>
      <c r="K54" s="21">
        <f>+'[1]33'!$O$18/10^6</f>
        <v>2.9994E-2</v>
      </c>
      <c r="L54" s="21">
        <f>+'[1]33'!$Q$18/10^6</f>
        <v>3.1304999999999999E-2</v>
      </c>
      <c r="M54" s="21">
        <f>+'[1]33'!$R$18/10^6</f>
        <v>2.9409000000000001E-2</v>
      </c>
      <c r="N54" s="21">
        <f>+'[1]33'!$S$18/10^6</f>
        <v>2.9529E-2</v>
      </c>
      <c r="O54" s="22">
        <f t="shared" si="2"/>
        <v>0.35581300000000005</v>
      </c>
    </row>
    <row r="55" spans="1:15" customFormat="1" x14ac:dyDescent="0.2">
      <c r="A55" s="10">
        <v>1027</v>
      </c>
      <c r="B55" s="10" t="s">
        <v>36</v>
      </c>
      <c r="C55" s="21">
        <f>+'[1]34'!$E$18/10^6</f>
        <v>3.2271000000000001E-2</v>
      </c>
      <c r="D55" s="21">
        <f>+'[1]34'!$F$18/10^6</f>
        <v>3.4153000000000003E-2</v>
      </c>
      <c r="E55" s="21">
        <f>+'[1]34'!$G$18/10^6</f>
        <v>3.3758000000000003E-2</v>
      </c>
      <c r="F55" s="21">
        <f>+'[1]34'!$I$18/10^6</f>
        <v>3.7227999999999997E-2</v>
      </c>
      <c r="G55" s="21">
        <f>+'[1]34'!$J$18/10^6</f>
        <v>3.2222000000000001E-2</v>
      </c>
      <c r="H55" s="21">
        <f>+'[1]34'!$K$18/10^6</f>
        <v>3.8712000000000003E-2</v>
      </c>
      <c r="I55" s="21">
        <f>+'[1]34'!$M$18/10^6</f>
        <v>3.6429000000000003E-2</v>
      </c>
      <c r="J55" s="21">
        <f>+'[1]34'!$N$18/10^6</f>
        <v>4.3511000000000001E-2</v>
      </c>
      <c r="K55" s="21">
        <f>+'[1]34'!$O$18/10^6</f>
        <v>3.8241999999999998E-2</v>
      </c>
      <c r="L55" s="21">
        <f>+'[1]34'!$Q$18/10^6</f>
        <v>3.4709999999999998E-2</v>
      </c>
      <c r="M55" s="21">
        <f>+'[1]34'!$R$18/10^6</f>
        <v>3.7094000000000002E-2</v>
      </c>
      <c r="N55" s="21">
        <f>+'[1]34'!$S$18/10^6</f>
        <v>3.4083000000000002E-2</v>
      </c>
      <c r="O55" s="22">
        <f t="shared" si="2"/>
        <v>0.43241300000000005</v>
      </c>
    </row>
    <row r="56" spans="1:15" customFormat="1" x14ac:dyDescent="0.2">
      <c r="A56" s="10">
        <v>1028</v>
      </c>
      <c r="B56" s="10" t="s">
        <v>37</v>
      </c>
      <c r="C56" s="21">
        <f>+'[1]35'!$E$18/10^6</f>
        <v>0.22211900000000001</v>
      </c>
      <c r="D56" s="21">
        <f>+'[1]35'!$F$18/10^6</f>
        <v>0.23042699999999999</v>
      </c>
      <c r="E56" s="21">
        <f>+'[1]35'!$G$18/10^6</f>
        <v>0.21519099999999999</v>
      </c>
      <c r="F56" s="21">
        <f>+'[1]35'!$I$18/10^6</f>
        <v>0.23813200000000001</v>
      </c>
      <c r="G56" s="21">
        <f>+'[1]35'!$J$18/10^6</f>
        <v>0.21429200000000001</v>
      </c>
      <c r="H56" s="21">
        <f>+'[1]35'!$K$18/10^6</f>
        <v>0.23103299999999999</v>
      </c>
      <c r="I56" s="21">
        <f>+'[1]35'!$M$18/10^6</f>
        <v>0.23707800000000001</v>
      </c>
      <c r="J56" s="21">
        <f>+'[1]35'!$N$18/10^6</f>
        <v>0.26253100000000001</v>
      </c>
      <c r="K56" s="21">
        <f>+'[1]35'!$O$18/10^6</f>
        <v>0.25559199999999999</v>
      </c>
      <c r="L56" s="21">
        <f>+'[1]35'!$Q$18/10^6</f>
        <v>0.23868800000000001</v>
      </c>
      <c r="M56" s="21">
        <f>+'[1]35'!$R$18/10^6</f>
        <v>0.22967199999999999</v>
      </c>
      <c r="N56" s="21">
        <f>+'[1]35'!$S$18/10^6</f>
        <v>0.23402200000000001</v>
      </c>
      <c r="O56" s="22">
        <f t="shared" si="2"/>
        <v>2.8087769999999996</v>
      </c>
    </row>
    <row r="57" spans="1:15" customFormat="1" x14ac:dyDescent="0.2">
      <c r="A57" s="10">
        <v>1029</v>
      </c>
      <c r="B57" s="10" t="s">
        <v>38</v>
      </c>
      <c r="C57" s="21">
        <f>+'[1]36'!$E$18/10^6</f>
        <v>2.4826000000000001E-2</v>
      </c>
      <c r="D57" s="21">
        <f>+'[1]36'!$F$18/10^6</f>
        <v>2.4296000000000002E-2</v>
      </c>
      <c r="E57" s="21">
        <f>+'[1]36'!$G$18/10^6</f>
        <v>2.2931E-2</v>
      </c>
      <c r="F57" s="21">
        <f>+'[1]36'!$I$18/10^6</f>
        <v>2.4247999999999999E-2</v>
      </c>
      <c r="G57" s="21">
        <f>+'[1]36'!$J$18/10^6</f>
        <v>2.4507999999999999E-2</v>
      </c>
      <c r="H57" s="21">
        <f>+'[1]36'!$K$18/10^6</f>
        <v>2.3803000000000001E-2</v>
      </c>
      <c r="I57" s="21">
        <f>+'[1]36'!$M$18/10^6</f>
        <v>2.7569E-2</v>
      </c>
      <c r="J57" s="21">
        <f>+'[1]36'!$N$18/10^6</f>
        <v>3.1012999999999999E-2</v>
      </c>
      <c r="K57" s="21">
        <f>+'[1]36'!$O$18/10^6</f>
        <v>2.7810000000000001E-2</v>
      </c>
      <c r="L57" s="21">
        <f>+'[1]36'!$Q$18/10^6</f>
        <v>2.6398000000000001E-2</v>
      </c>
      <c r="M57" s="21">
        <f>+'[1]36'!$R$18/10^6</f>
        <v>2.7705E-2</v>
      </c>
      <c r="N57" s="21">
        <f>+'[1]36'!$S$18/10^6</f>
        <v>2.8282000000000002E-2</v>
      </c>
      <c r="O57" s="22">
        <f t="shared" si="2"/>
        <v>0.31338899999999992</v>
      </c>
    </row>
    <row r="58" spans="1:15" customFormat="1" x14ac:dyDescent="0.2">
      <c r="A58" s="10">
        <v>1030</v>
      </c>
      <c r="B58" s="15" t="s">
        <v>18</v>
      </c>
      <c r="C58" s="21">
        <f>+'[1]37'!$E$18/10^6</f>
        <v>4.3365000000000001E-2</v>
      </c>
      <c r="D58" s="21">
        <f>+'[1]37'!$F$18/10^6</f>
        <v>4.1916000000000002E-2</v>
      </c>
      <c r="E58" s="21">
        <f>+'[1]37'!$G$18/10^6</f>
        <v>4.2285000000000003E-2</v>
      </c>
      <c r="F58" s="21">
        <f>+'[1]37'!$I$18/10^6</f>
        <v>4.8320000000000002E-2</v>
      </c>
      <c r="G58" s="21">
        <f>+'[1]37'!$J$18/10^6</f>
        <v>4.4158999999999997E-2</v>
      </c>
      <c r="H58" s="21">
        <f>+'[1]37'!$K$18/10^6</f>
        <v>4.3557999999999999E-2</v>
      </c>
      <c r="I58" s="21">
        <f>+'[1]37'!$M$18/10^6</f>
        <v>5.2090999999999998E-2</v>
      </c>
      <c r="J58" s="21">
        <f>+'[1]37'!$N$18/10^6</f>
        <v>5.4415999999999999E-2</v>
      </c>
      <c r="K58" s="21">
        <f>+'[1]37'!$O$18/10^6</f>
        <v>4.2977000000000001E-2</v>
      </c>
      <c r="L58" s="21">
        <f>+'[1]37'!$Q$18/10^6</f>
        <v>4.3878E-2</v>
      </c>
      <c r="M58" s="21">
        <f>+'[1]37'!$R$18/10^6</f>
        <v>4.4880999999999997E-2</v>
      </c>
      <c r="N58" s="21">
        <f>+'[1]37'!$S$18/10^6</f>
        <v>4.3233000000000001E-2</v>
      </c>
      <c r="O58" s="22">
        <f t="shared" si="2"/>
        <v>0.54507899999999998</v>
      </c>
    </row>
    <row r="59" spans="1:15" customFormat="1" x14ac:dyDescent="0.2">
      <c r="A59" s="4">
        <v>10300</v>
      </c>
      <c r="B59" s="4" t="s">
        <v>54</v>
      </c>
      <c r="C59" s="18">
        <f t="shared" ref="C59:N59" si="3">SUM(C32:C58)</f>
        <v>5.1538842799999989</v>
      </c>
      <c r="D59" s="18">
        <f t="shared" si="3"/>
        <v>5.1748007199999986</v>
      </c>
      <c r="E59" s="18">
        <f t="shared" si="3"/>
        <v>5.0137729999999987</v>
      </c>
      <c r="F59" s="18">
        <f t="shared" si="3"/>
        <v>5.4776983600000007</v>
      </c>
      <c r="G59" s="18">
        <f t="shared" si="3"/>
        <v>5.2746799999999983</v>
      </c>
      <c r="H59" s="18">
        <f t="shared" si="3"/>
        <v>5.2507148400000005</v>
      </c>
      <c r="I59" s="18">
        <f t="shared" si="3"/>
        <v>5.5126089399999998</v>
      </c>
      <c r="J59" s="18">
        <f t="shared" si="3"/>
        <v>6.1232365800000004</v>
      </c>
      <c r="K59" s="18">
        <f t="shared" si="3"/>
        <v>5.6770269999999998</v>
      </c>
      <c r="L59" s="18">
        <f t="shared" si="3"/>
        <v>5.4846801499999991</v>
      </c>
      <c r="M59" s="18">
        <f t="shared" si="3"/>
        <v>5.5054028499999994</v>
      </c>
      <c r="N59" s="18">
        <f t="shared" si="3"/>
        <v>5.5813792400000013</v>
      </c>
      <c r="O59" s="18">
        <f t="shared" si="2"/>
        <v>65.22988595999999</v>
      </c>
    </row>
    <row r="60" spans="1:15" customFormat="1" x14ac:dyDescent="0.2">
      <c r="A60" s="32"/>
      <c r="B60" s="32"/>
      <c r="O60" s="32"/>
    </row>
    <row r="61" spans="1:15" customFormat="1" x14ac:dyDescent="0.2">
      <c r="A61" s="3" t="s">
        <v>52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54</v>
      </c>
    </row>
    <row r="62" spans="1:15" customFormat="1" x14ac:dyDescent="0.2">
      <c r="A62" s="7">
        <v>1004</v>
      </c>
      <c r="B62" s="7" t="s">
        <v>94</v>
      </c>
      <c r="C62" s="19">
        <f>+'[1]11'!$E$23/10^6</f>
        <v>0.64537299999999997</v>
      </c>
      <c r="D62" s="19">
        <f>+'[1]11'!$F$23/10^6</f>
        <v>0.671794</v>
      </c>
      <c r="E62" s="19">
        <f>+'[1]11'!$G$23/10^6</f>
        <v>0.72384899999999996</v>
      </c>
      <c r="F62" s="19">
        <f>+'[1]11'!$I$23/10^6</f>
        <v>0.62457600000000002</v>
      </c>
      <c r="G62" s="19">
        <f>+'[1]11'!$J$23/10^6</f>
        <v>0.53119377999999984</v>
      </c>
      <c r="H62" s="19">
        <f>+'[1]11'!$K$23/10^6</f>
        <v>0.69543722000000019</v>
      </c>
      <c r="I62" s="19">
        <f>+'[1]11'!$M$23/10^6</f>
        <v>0.66737100000000005</v>
      </c>
      <c r="J62" s="19">
        <f>+'[1]11'!$N$23/10^6</f>
        <v>0.44248300000000002</v>
      </c>
      <c r="K62" s="19">
        <f>+'[1]11'!$O$23/10^6</f>
        <v>0.64595400000000003</v>
      </c>
      <c r="L62" s="19">
        <f>+'[1]11'!$Q$23/10^6</f>
        <v>0.71648699999999999</v>
      </c>
      <c r="M62" s="19">
        <f>+'[1]11'!$R$23/10^6</f>
        <v>0.67216799999999999</v>
      </c>
      <c r="N62" s="19">
        <f>+'[1]11'!$S$23/10^6</f>
        <v>0.68778600000000001</v>
      </c>
      <c r="O62" s="20">
        <f>SUM(C62:N62)</f>
        <v>7.7244719999999996</v>
      </c>
    </row>
    <row r="63" spans="1:15" customFormat="1" x14ac:dyDescent="0.2">
      <c r="A63" s="10">
        <v>1005</v>
      </c>
      <c r="B63" s="10" t="s">
        <v>13</v>
      </c>
      <c r="C63" s="21">
        <f>+'[1]12'!$E$23/10^6</f>
        <v>1.0454E-2</v>
      </c>
      <c r="D63" s="21">
        <f>+'[1]12'!$F$23/10^6</f>
        <v>1.0439E-2</v>
      </c>
      <c r="E63" s="21">
        <f>+'[1]12'!$G$23/10^6</f>
        <v>1.0843E-2</v>
      </c>
      <c r="F63" s="21">
        <f>+'[1]12'!$I$23/10^6</f>
        <v>1.0786E-2</v>
      </c>
      <c r="G63" s="21">
        <f>+'[1]12'!$J$23/10^6</f>
        <v>1.46E-2</v>
      </c>
      <c r="H63" s="21">
        <f>+'[1]12'!$K$23/10^6</f>
        <v>1.2269E-2</v>
      </c>
      <c r="I63" s="21">
        <f>+'[1]12'!$M$23/10^6</f>
        <v>1.4163E-2</v>
      </c>
      <c r="J63" s="21">
        <f>+'[1]12'!$N$23/10^6</f>
        <v>9.8829999999999994E-3</v>
      </c>
      <c r="K63" s="21">
        <f>+'[1]12'!$O$23/10^6</f>
        <v>1.333E-2</v>
      </c>
      <c r="L63" s="21">
        <f>+'[1]12'!$Q$23/10^6</f>
        <v>1.0441000000000001E-2</v>
      </c>
      <c r="M63" s="21">
        <f>+'[1]12'!$R$23/10^6</f>
        <v>1.4167000000000001E-2</v>
      </c>
      <c r="N63" s="21">
        <f>+'[1]12'!$S$23/10^6</f>
        <v>3.2330000000000002E-3</v>
      </c>
      <c r="O63" s="22">
        <f t="shared" ref="O63:O89" si="4">SUM(C63:N63)</f>
        <v>0.13460800000000003</v>
      </c>
    </row>
    <row r="64" spans="1:15" customFormat="1" x14ac:dyDescent="0.2">
      <c r="A64" s="10">
        <v>1006</v>
      </c>
      <c r="B64" s="10" t="s">
        <v>14</v>
      </c>
      <c r="C64" s="21">
        <f>+'[1]13'!$E$23/10^6</f>
        <v>5.6642999999999999E-2</v>
      </c>
      <c r="D64" s="21">
        <f>+'[1]13'!$F$23/10^6</f>
        <v>6.6106999999999999E-2</v>
      </c>
      <c r="E64" s="21">
        <f>+'[1]13'!$G$23/10^6</f>
        <v>6.2379999999999998E-2</v>
      </c>
      <c r="F64" s="21">
        <f>+'[1]13'!$I$23/10^6</f>
        <v>6.7211000000000007E-2</v>
      </c>
      <c r="G64" s="21">
        <f>+'[1]13'!$J$23/10^6</f>
        <v>8.2918000000000006E-2</v>
      </c>
      <c r="H64" s="21">
        <f>+'[1]13'!$K$23/10^6</f>
        <v>5.7336999999999999E-2</v>
      </c>
      <c r="I64" s="21">
        <f>+'[1]13'!$M$23/10^6</f>
        <v>6.4063999999999996E-2</v>
      </c>
      <c r="J64" s="21">
        <f>+'[1]13'!$N$23/10^6</f>
        <v>6.4508999999999997E-2</v>
      </c>
      <c r="K64" s="21">
        <f>+'[1]13'!$O$23/10^6</f>
        <v>7.8961000000000003E-2</v>
      </c>
      <c r="L64" s="21">
        <f>+'[1]13'!$Q$23/10^6</f>
        <v>6.2923000000000007E-2</v>
      </c>
      <c r="M64" s="21">
        <f>+'[1]13'!$R$23/10^6</f>
        <v>6.2649999999999997E-2</v>
      </c>
      <c r="N64" s="21">
        <f>+'[1]13'!$S$23/10^6</f>
        <v>6.4174999999999996E-2</v>
      </c>
      <c r="O64" s="22">
        <f t="shared" si="4"/>
        <v>0.78987800000000008</v>
      </c>
    </row>
    <row r="65" spans="1:15" customFormat="1" x14ac:dyDescent="0.2">
      <c r="A65" s="10">
        <v>1007</v>
      </c>
      <c r="B65" s="10" t="s">
        <v>15</v>
      </c>
      <c r="C65" s="21">
        <f>+'[1]14'!$E$23/10^6</f>
        <v>0.101525</v>
      </c>
      <c r="D65" s="21">
        <f>+'[1]14'!$F$23/10^6</f>
        <v>0.119829</v>
      </c>
      <c r="E65" s="21">
        <f>+'[1]14'!$G$23/10^6</f>
        <v>0.114796</v>
      </c>
      <c r="F65" s="21">
        <f>+'[1]14'!$I$23/10^6</f>
        <v>0.108907</v>
      </c>
      <c r="G65" s="21">
        <f>+'[1]14'!$J$23/10^6</f>
        <v>7.2205000000000005E-2</v>
      </c>
      <c r="H65" s="21">
        <f>+'[1]14'!$K$23/10^6</f>
        <v>9.3495999999999996E-2</v>
      </c>
      <c r="I65" s="21">
        <f>+'[1]14'!$M$23/10^6</f>
        <v>7.2562000000000001E-2</v>
      </c>
      <c r="J65" s="21">
        <f>+'[1]14'!$N$23/10^6</f>
        <v>2.2523000000000001E-2</v>
      </c>
      <c r="K65" s="21">
        <f>+'[1]14'!$O$23/10^6</f>
        <v>8.8243000000000002E-2</v>
      </c>
      <c r="L65" s="21">
        <f>+'[1]14'!$Q$23/10^6</f>
        <v>3.7586000000000001E-2</v>
      </c>
      <c r="M65" s="21">
        <f>+'[1]14'!$R$23/10^6</f>
        <v>8.1499000000000002E-2</v>
      </c>
      <c r="N65" s="21">
        <f>+'[1]14'!$S$23/10^6</f>
        <v>5.7664E-2</v>
      </c>
      <c r="O65" s="22">
        <f t="shared" si="4"/>
        <v>0.970835</v>
      </c>
    </row>
    <row r="66" spans="1:15" customFormat="1" x14ac:dyDescent="0.2">
      <c r="A66" s="10">
        <v>1008</v>
      </c>
      <c r="B66" s="10" t="s">
        <v>16</v>
      </c>
      <c r="C66" s="21">
        <f>+'[1]15'!$E$23/10^6</f>
        <v>1.6958999999999998E-2</v>
      </c>
      <c r="D66" s="21">
        <f>+'[1]15'!$F$23/10^6</f>
        <v>1.1386E-2</v>
      </c>
      <c r="E66" s="21">
        <f>+'[1]15'!$G$23/10^6</f>
        <v>1.2937000000000001E-2</v>
      </c>
      <c r="F66" s="21">
        <f>+'[1]15'!$I$23/10^6</f>
        <v>1.3889E-2</v>
      </c>
      <c r="G66" s="21">
        <f>+'[1]15'!$J$23/10^6</f>
        <v>1.4612E-2</v>
      </c>
      <c r="H66" s="21">
        <f>+'[1]15'!$K$23/10^6</f>
        <v>1.5767E-2</v>
      </c>
      <c r="I66" s="21">
        <f>+'[1]15'!$M$23/10^6</f>
        <v>1.8803E-2</v>
      </c>
      <c r="J66" s="21">
        <f>+'[1]15'!$N$23/10^6</f>
        <v>1.0492E-2</v>
      </c>
      <c r="K66" s="21">
        <f>+'[1]15'!$O$23/10^6</f>
        <v>1.1004E-2</v>
      </c>
      <c r="L66" s="21">
        <f>+'[1]15'!$Q$23/10^6</f>
        <v>1.3436E-2</v>
      </c>
      <c r="M66" s="21">
        <f>+'[1]15'!$R$23/10^6</f>
        <v>1.2683E-2</v>
      </c>
      <c r="N66" s="21">
        <f>+'[1]15'!$S$23/10^6</f>
        <v>1.0779E-2</v>
      </c>
      <c r="O66" s="22">
        <f t="shared" si="4"/>
        <v>0.162747</v>
      </c>
    </row>
    <row r="67" spans="1:15" customFormat="1" x14ac:dyDescent="0.2">
      <c r="A67" s="10">
        <v>1009</v>
      </c>
      <c r="B67" s="10" t="s">
        <v>17</v>
      </c>
      <c r="C67" s="21">
        <f>+'[1]16'!$E$23/10^6</f>
        <v>1.7208000000000001E-2</v>
      </c>
      <c r="D67" s="21">
        <f>+'[1]16'!$F$23/10^6</f>
        <v>2.4601999999999999E-2</v>
      </c>
      <c r="E67" s="21">
        <f>+'[1]16'!$G$23/10^6</f>
        <v>2.2055000000000002E-2</v>
      </c>
      <c r="F67" s="21">
        <f>+'[1]16'!$I$23/10^6</f>
        <v>2.3663E-2</v>
      </c>
      <c r="G67" s="21">
        <f>+'[1]16'!$J$23/10^6</f>
        <v>1.7639999999999999E-2</v>
      </c>
      <c r="H67" s="21">
        <f>+'[1]16'!$K$23/10^6</f>
        <v>2.3505999999999999E-2</v>
      </c>
      <c r="I67" s="21">
        <f>+'[1]16'!$M$23/10^6</f>
        <v>2.6759000000000002E-2</v>
      </c>
      <c r="J67" s="21">
        <f>+'[1]16'!$N$23/10^6</f>
        <v>1.2605E-2</v>
      </c>
      <c r="K67" s="21">
        <f>+'[1]16'!$O$23/10^6</f>
        <v>2.3772999999999999E-2</v>
      </c>
      <c r="L67" s="21">
        <f>+'[1]16'!$Q$23/10^6</f>
        <v>2.8413000000000001E-2</v>
      </c>
      <c r="M67" s="21">
        <f>+'[1]16'!$R$23/10^6</f>
        <v>2.6334E-2</v>
      </c>
      <c r="N67" s="21">
        <f>+'[1]16'!$S$23/10^6</f>
        <v>2.4722000000000001E-2</v>
      </c>
      <c r="O67" s="22">
        <f t="shared" si="4"/>
        <v>0.27128000000000002</v>
      </c>
    </row>
    <row r="68" spans="1:15" customFormat="1" x14ac:dyDescent="0.2">
      <c r="A68" s="10">
        <v>1010</v>
      </c>
      <c r="B68" s="15" t="s">
        <v>19</v>
      </c>
      <c r="C68" s="23">
        <f>+'[1]17'!$E$23/10^6</f>
        <v>4.3885E-2</v>
      </c>
      <c r="D68" s="23">
        <f>+'[1]17'!$F$23/10^6</f>
        <v>4.2719E-2</v>
      </c>
      <c r="E68" s="23">
        <f>+'[1]17'!$G$23/10^6</f>
        <v>5.0004E-2</v>
      </c>
      <c r="F68" s="23">
        <f>+'[1]17'!$I$23/10^6</f>
        <v>5.4518999999999998E-2</v>
      </c>
      <c r="G68" s="23">
        <f>+'[1]17'!$J$23/10^6</f>
        <v>4.7362000000000001E-2</v>
      </c>
      <c r="H68" s="23">
        <f>+'[1]17'!$K$23/10^6</f>
        <v>7.0553000000000005E-2</v>
      </c>
      <c r="I68" s="23">
        <f>+'[1]17'!$M$23/10^6</f>
        <v>6.3235E-2</v>
      </c>
      <c r="J68" s="23">
        <f>+'[1]17'!$N$23/10^6</f>
        <v>7.2699E-2</v>
      </c>
      <c r="K68" s="23">
        <f>+'[1]17'!$O$23/10^6</f>
        <v>5.7062000000000002E-2</v>
      </c>
      <c r="L68" s="23">
        <f>+'[1]17'!$Q$23/10^6</f>
        <v>7.8395000000000006E-2</v>
      </c>
      <c r="M68" s="23">
        <f>+'[1]17'!$R$23/10^6</f>
        <v>6.2177999999999997E-2</v>
      </c>
      <c r="N68" s="23">
        <f>+'[1]17'!$S$23/10^6</f>
        <v>6.5352999999999994E-2</v>
      </c>
      <c r="O68" s="24">
        <f>SUM(C68:N68)</f>
        <v>0.70796399999999993</v>
      </c>
    </row>
    <row r="69" spans="1:15" customFormat="1" x14ac:dyDescent="0.2">
      <c r="A69" s="42">
        <v>1011</v>
      </c>
      <c r="B69" s="10" t="s">
        <v>20</v>
      </c>
      <c r="C69" s="21">
        <f>+'[1]18'!$E$23/10^6</f>
        <v>6.8399999999999997E-3</v>
      </c>
      <c r="D69" s="21">
        <f>+'[1]18'!$F$23/10^6</f>
        <v>7.1640000000000002E-3</v>
      </c>
      <c r="E69" s="21">
        <f>+'[1]18'!$G$23/10^6</f>
        <v>7.6490000000000004E-3</v>
      </c>
      <c r="F69" s="21">
        <f>+'[1]18'!$I$23/10^6</f>
        <v>7.5490000000000002E-3</v>
      </c>
      <c r="G69" s="21">
        <f>+'[1]18'!$J$23/10^6</f>
        <v>9.9989999999999992E-3</v>
      </c>
      <c r="H69" s="21">
        <f>+'[1]18'!$K$23/10^6</f>
        <v>9.3279999999999995E-3</v>
      </c>
      <c r="I69" s="21">
        <f>+'[1]18'!$M$23/10^6</f>
        <v>5.3299999999999997E-3</v>
      </c>
      <c r="J69" s="21">
        <f>+'[1]18'!$N$23/10^6</f>
        <v>7.4790000000000004E-3</v>
      </c>
      <c r="K69" s="21">
        <f>+'[1]18'!$O$23/10^6</f>
        <v>8.1349999999999999E-3</v>
      </c>
      <c r="L69" s="21">
        <f>+'[1]18'!$Q$23/10^6</f>
        <v>1.5605000000000001E-2</v>
      </c>
      <c r="M69" s="21">
        <f>+'[1]18'!$R$23/10^6</f>
        <v>1.9528E-2</v>
      </c>
      <c r="N69" s="21">
        <f>+'[1]18'!$S$23/10^6</f>
        <v>1.6732E-2</v>
      </c>
      <c r="O69" s="22">
        <f t="shared" si="4"/>
        <v>0.12133800000000002</v>
      </c>
    </row>
    <row r="70" spans="1:15" customFormat="1" x14ac:dyDescent="0.2">
      <c r="A70" s="10">
        <v>1012</v>
      </c>
      <c r="B70" s="10" t="s">
        <v>21</v>
      </c>
      <c r="C70" s="21">
        <f>+'[1]19'!$E$23/10^6</f>
        <v>0.18872700000000001</v>
      </c>
      <c r="D70" s="21">
        <f>+'[1]19'!$F$23/10^6</f>
        <v>0.19359199999999999</v>
      </c>
      <c r="E70" s="21">
        <f>+'[1]19'!$G$23/10^6</f>
        <v>0.20116400000000001</v>
      </c>
      <c r="F70" s="21">
        <f>+'[1]19'!$I$23/10^6</f>
        <v>0.176811</v>
      </c>
      <c r="G70" s="21">
        <f>+'[1]19'!$J$23/10^6</f>
        <v>7.993121999999997E-2</v>
      </c>
      <c r="H70" s="21">
        <f>+'[1]19'!$K$23/10^6</f>
        <v>6.6494780000000003E-2</v>
      </c>
      <c r="I70" s="21">
        <f>+'[1]19'!$M$23/10^6</f>
        <v>5.6271000000000002E-2</v>
      </c>
      <c r="J70" s="21">
        <f>+'[1]19'!$N$23/10^6</f>
        <v>4.5968000000000002E-2</v>
      </c>
      <c r="K70" s="21">
        <f>+'[1]19'!$O$23/10^6</f>
        <v>5.3404E-2</v>
      </c>
      <c r="L70" s="21">
        <f>+'[1]19'!$Q$23/10^6</f>
        <v>4.7855000000000002E-2</v>
      </c>
      <c r="M70" s="21">
        <f>+'[1]19'!$R$23/10^6</f>
        <v>6.2114000000000003E-2</v>
      </c>
      <c r="N70" s="21">
        <f>+'[1]19'!$S$23/10^6</f>
        <v>6.1696000000000001E-2</v>
      </c>
      <c r="O70" s="22">
        <f t="shared" si="4"/>
        <v>1.2340279999999999</v>
      </c>
    </row>
    <row r="71" spans="1:15" customFormat="1" x14ac:dyDescent="0.2">
      <c r="A71" s="10">
        <v>1013</v>
      </c>
      <c r="B71" s="10" t="s">
        <v>22</v>
      </c>
      <c r="C71" s="21">
        <f>+'[1]20'!$E$23/10^6</f>
        <v>6.0239999999999998E-3</v>
      </c>
      <c r="D71" s="21">
        <f>+'[1]20'!$F$23/10^6</f>
        <v>4.4070000000000003E-3</v>
      </c>
      <c r="E71" s="21">
        <f>+'[1]20'!$G$23/10^6</f>
        <v>5.012E-3</v>
      </c>
      <c r="F71" s="21">
        <f>+'[1]20'!$I$23/10^6</f>
        <v>4.2040000000000003E-3</v>
      </c>
      <c r="G71" s="21">
        <f>+'[1]20'!$J$23/10^6</f>
        <v>4.1349999999999998E-3</v>
      </c>
      <c r="H71" s="21">
        <f>+'[1]20'!$K$23/10^6</f>
        <v>5.1240000000000001E-3</v>
      </c>
      <c r="I71" s="21">
        <f>+'[1]20'!$M$23/10^6</f>
        <v>5.9430000000000004E-3</v>
      </c>
      <c r="J71" s="21">
        <f>+'[1]20'!$N$23/10^6</f>
        <v>6.1570000000000001E-3</v>
      </c>
      <c r="K71" s="21">
        <f>+'[1]20'!$O$23/10^6</f>
        <v>5.3119999999999999E-3</v>
      </c>
      <c r="L71" s="21">
        <f>+'[1]20'!$Q$23/10^6</f>
        <v>4.9909999999999998E-3</v>
      </c>
      <c r="M71" s="21">
        <f>+'[1]20'!$R$23/10^6</f>
        <v>4.6430000000000004E-3</v>
      </c>
      <c r="N71" s="21">
        <f>+'[1]20'!$S$23/10^6</f>
        <v>4.4910000000000002E-3</v>
      </c>
      <c r="O71" s="22">
        <f t="shared" si="4"/>
        <v>6.0443000000000004E-2</v>
      </c>
    </row>
    <row r="72" spans="1:15" customFormat="1" x14ac:dyDescent="0.2">
      <c r="A72" s="10">
        <v>1014</v>
      </c>
      <c r="B72" s="10" t="s">
        <v>23</v>
      </c>
      <c r="C72" s="21">
        <f>+'[1]21'!$E$23/10^6</f>
        <v>0.26519799999999999</v>
      </c>
      <c r="D72" s="21">
        <f>+'[1]21'!$F$23/10^6</f>
        <v>0.25501099999999999</v>
      </c>
      <c r="E72" s="21">
        <f>+'[1]21'!$G$23/10^6</f>
        <v>0.28723300000000002</v>
      </c>
      <c r="F72" s="21">
        <f>+'[1]21'!$I$23/10^6</f>
        <v>0.23188700000000001</v>
      </c>
      <c r="G72" s="21">
        <f>+'[1]21'!$J$23/10^6</f>
        <v>0.22356799999999999</v>
      </c>
      <c r="H72" s="21">
        <f>+'[1]21'!$K$23/10^6</f>
        <v>0.23571800000000001</v>
      </c>
      <c r="I72" s="21">
        <f>+'[1]21'!$M$23/10^6</f>
        <v>0.16802</v>
      </c>
      <c r="J72" s="21">
        <f>+'[1]21'!$N$23/10^6</f>
        <v>0.11440699999999999</v>
      </c>
      <c r="K72" s="21">
        <f>+'[1]21'!$O$23/10^6</f>
        <v>0.151866</v>
      </c>
      <c r="L72" s="21">
        <f>+'[1]21'!$Q$23/10^6</f>
        <v>0.137461</v>
      </c>
      <c r="M72" s="21">
        <f>+'[1]21'!$R$23/10^6</f>
        <v>0.23383200000000001</v>
      </c>
      <c r="N72" s="21">
        <f>+'[1]21'!$S$23/10^6</f>
        <v>0.19816600000000001</v>
      </c>
      <c r="O72" s="22">
        <f t="shared" si="4"/>
        <v>2.502367</v>
      </c>
    </row>
    <row r="73" spans="1:15" customFormat="1" x14ac:dyDescent="0.2">
      <c r="A73" s="10">
        <v>1015</v>
      </c>
      <c r="B73" s="10" t="s">
        <v>24</v>
      </c>
      <c r="C73" s="21">
        <f>+'[1]22'!$E$23/10^6</f>
        <v>8.3219999999999995E-3</v>
      </c>
      <c r="D73" s="21">
        <f>+'[1]22'!$F$23/10^6</f>
        <v>9.4339999999999997E-3</v>
      </c>
      <c r="E73" s="21">
        <f>+'[1]22'!$G$23/10^6</f>
        <v>1.2359E-2</v>
      </c>
      <c r="F73" s="21">
        <f>+'[1]22'!$I$23/10^6</f>
        <v>1.4604000000000001E-2</v>
      </c>
      <c r="G73" s="21">
        <f>+'[1]22'!$J$23/10^6</f>
        <v>9.7409999999999997E-3</v>
      </c>
      <c r="H73" s="21">
        <f>+'[1]22'!$K$23/10^6</f>
        <v>9.4789999999999996E-3</v>
      </c>
      <c r="I73" s="21">
        <f>+'[1]22'!$M$23/10^6</f>
        <v>7.9810000000000002E-3</v>
      </c>
      <c r="J73" s="21">
        <f>+'[1]22'!$N$23/10^6</f>
        <v>3.052E-3</v>
      </c>
      <c r="K73" s="21">
        <f>+'[1]22'!$O$23/10^6</f>
        <v>6.0629999999999998E-3</v>
      </c>
      <c r="L73" s="21">
        <f>+'[1]22'!$Q$23/10^6</f>
        <v>9.6410000000000003E-3</v>
      </c>
      <c r="M73" s="21">
        <f>+'[1]22'!$R$23/10^6</f>
        <v>1.1975E-2</v>
      </c>
      <c r="N73" s="21">
        <f>+'[1]22'!$S$23/10^6</f>
        <v>5.7390000000000002E-3</v>
      </c>
      <c r="O73" s="22">
        <f t="shared" si="4"/>
        <v>0.10838999999999999</v>
      </c>
    </row>
    <row r="74" spans="1:15" customFormat="1" x14ac:dyDescent="0.2">
      <c r="A74" s="10">
        <v>1016</v>
      </c>
      <c r="B74" s="10" t="s">
        <v>25</v>
      </c>
      <c r="C74" s="21">
        <f>+'[1]23'!$E$23/10^6</f>
        <v>3.6706000000000003E-2</v>
      </c>
      <c r="D74" s="21">
        <f>+'[1]23'!$F$23/10^6</f>
        <v>3.3359E-2</v>
      </c>
      <c r="E74" s="21">
        <f>+'[1]23'!$G$23/10^6</f>
        <v>5.0136E-2</v>
      </c>
      <c r="F74" s="21">
        <f>+'[1]23'!$I$23/10^6</f>
        <v>3.8702E-2</v>
      </c>
      <c r="G74" s="21">
        <f>+'[1]23'!$J$23/10^6</f>
        <v>3.5513999999999997E-2</v>
      </c>
      <c r="H74" s="21">
        <f>+'[1]23'!$K$23/10^6</f>
        <v>4.7794999999999997E-2</v>
      </c>
      <c r="I74" s="21">
        <f>+'[1]23'!$M$23/10^6</f>
        <v>5.0214000000000002E-2</v>
      </c>
      <c r="J74" s="21">
        <f>+'[1]23'!$N$23/10^6</f>
        <v>2.6484000000000001E-2</v>
      </c>
      <c r="K74" s="21">
        <f>+'[1]23'!$O$23/10^6</f>
        <v>4.1114999999999999E-2</v>
      </c>
      <c r="L74" s="21">
        <f>+'[1]23'!$Q$23/10^6</f>
        <v>4.4166999999999998E-2</v>
      </c>
      <c r="M74" s="21">
        <f>+'[1]23'!$R$23/10^6</f>
        <v>4.4756999999999998E-2</v>
      </c>
      <c r="N74" s="21">
        <f>+'[1]23'!$S$23/10^6</f>
        <v>4.0554E-2</v>
      </c>
      <c r="O74" s="22">
        <f t="shared" si="4"/>
        <v>0.48950300000000002</v>
      </c>
    </row>
    <row r="75" spans="1:15" customFormat="1" x14ac:dyDescent="0.2">
      <c r="A75" s="10">
        <v>1017</v>
      </c>
      <c r="B75" s="10" t="s">
        <v>26</v>
      </c>
      <c r="C75" s="21">
        <f>+'[1]24'!$E$23/10^6</f>
        <v>9.7763000000000003E-2</v>
      </c>
      <c r="D75" s="21">
        <f>+'[1]24'!$F$23/10^6</f>
        <v>9.4112000000000001E-2</v>
      </c>
      <c r="E75" s="21">
        <f>+'[1]24'!$G$23/10^6</f>
        <v>9.3157000000000004E-2</v>
      </c>
      <c r="F75" s="21">
        <f>+'[1]24'!$I$23/10^6</f>
        <v>9.2601000000000003E-2</v>
      </c>
      <c r="G75" s="21">
        <f>+'[1]24'!$J$23/10^6</f>
        <v>9.1151999999999997E-2</v>
      </c>
      <c r="H75" s="21">
        <f>+'[1]24'!$K$23/10^6</f>
        <v>0.10129100000000001</v>
      </c>
      <c r="I75" s="21">
        <f>+'[1]24'!$M$23/10^6</f>
        <v>8.7994000000000003E-2</v>
      </c>
      <c r="J75" s="21">
        <f>+'[1]24'!$N$23/10^6</f>
        <v>4.4149000000000001E-2</v>
      </c>
      <c r="K75" s="21">
        <f>+'[1]24'!$O$23/10^6</f>
        <v>7.2491E-2</v>
      </c>
      <c r="L75" s="21">
        <f>+'[1]24'!$Q$23/10^6</f>
        <v>7.2960999999999998E-2</v>
      </c>
      <c r="M75" s="21">
        <f>+'[1]24'!$R$23/10^6</f>
        <v>6.7297999999999997E-2</v>
      </c>
      <c r="N75" s="21">
        <f>+'[1]24'!$S$23/10^6</f>
        <v>6.7240999999999995E-2</v>
      </c>
      <c r="O75" s="22">
        <f t="shared" si="4"/>
        <v>0.98221000000000003</v>
      </c>
    </row>
    <row r="76" spans="1:15" customFormat="1" x14ac:dyDescent="0.2">
      <c r="A76" s="10">
        <v>1018</v>
      </c>
      <c r="B76" s="10" t="s">
        <v>27</v>
      </c>
      <c r="C76" s="21">
        <f>+'[1]25'!$E$23/10^6</f>
        <v>4.4375999999999999E-2</v>
      </c>
      <c r="D76" s="21">
        <f>+'[1]25'!$F$23/10^6</f>
        <v>3.3793999999999998E-2</v>
      </c>
      <c r="E76" s="21">
        <f>+'[1]25'!$G$23/10^6</f>
        <v>4.6309999999999997E-2</v>
      </c>
      <c r="F76" s="21">
        <f>+'[1]25'!$I$23/10^6</f>
        <v>4.3489E-2</v>
      </c>
      <c r="G76" s="21">
        <f>+'[1]25'!$J$23/10^6</f>
        <v>4.4607000000000001E-2</v>
      </c>
      <c r="H76" s="21">
        <f>+'[1]25'!$K$23/10^6</f>
        <v>5.6661999999999997E-2</v>
      </c>
      <c r="I76" s="21">
        <f>+'[1]25'!$M$23/10^6</f>
        <v>4.7385999999999998E-2</v>
      </c>
      <c r="J76" s="21">
        <f>+'[1]25'!$N$23/10^6</f>
        <v>4.0904999999999997E-2</v>
      </c>
      <c r="K76" s="21">
        <f>+'[1]25'!$O$23/10^6</f>
        <v>4.5152999999999999E-2</v>
      </c>
      <c r="L76" s="21">
        <f>+'[1]25'!$Q$23/10^6</f>
        <v>6.6614999999999994E-2</v>
      </c>
      <c r="M76" s="21">
        <f>+'[1]25'!$R$23/10^6</f>
        <v>6.2025999999999998E-2</v>
      </c>
      <c r="N76" s="21">
        <f>+'[1]25'!$S$23/10^6</f>
        <v>3.8177000000000003E-2</v>
      </c>
      <c r="O76" s="22">
        <f t="shared" si="4"/>
        <v>0.56950000000000001</v>
      </c>
    </row>
    <row r="77" spans="1:15" customFormat="1" x14ac:dyDescent="0.2">
      <c r="A77" s="10">
        <v>1019</v>
      </c>
      <c r="B77" s="10" t="s">
        <v>28</v>
      </c>
      <c r="C77" s="21">
        <f>+'[1]26'!$E$23/10^6</f>
        <v>1.0411E-2</v>
      </c>
      <c r="D77" s="21">
        <f>+'[1]26'!$F$23/10^6</f>
        <v>9.11E-3</v>
      </c>
      <c r="E77" s="21">
        <f>+'[1]26'!$G$23/10^6</f>
        <v>9.7160000000000007E-3</v>
      </c>
      <c r="F77" s="21">
        <f>+'[1]26'!$I$23/10^6</f>
        <v>9.6930000000000002E-3</v>
      </c>
      <c r="G77" s="21">
        <f>+'[1]26'!$J$23/10^6</f>
        <v>9.4020000000000006E-3</v>
      </c>
      <c r="H77" s="21">
        <f>+'[1]26'!$K$23/10^6</f>
        <v>9.8410000000000008E-3</v>
      </c>
      <c r="I77" s="21">
        <f>+'[1]26'!$M$23/10^6</f>
        <v>8.9269999999999992E-3</v>
      </c>
      <c r="J77" s="21">
        <f>+'[1]26'!$N$23/10^6</f>
        <v>9.6089999999999995E-3</v>
      </c>
      <c r="K77" s="21">
        <f>+'[1]26'!$O$23/10^6</f>
        <v>9.8580000000000004E-3</v>
      </c>
      <c r="L77" s="21">
        <f>+'[1]26'!$Q$23/10^6</f>
        <v>1.0829E-2</v>
      </c>
      <c r="M77" s="21">
        <f>+'[1]26'!$R$23/10^6</f>
        <v>9.8150000000000008E-3</v>
      </c>
      <c r="N77" s="21">
        <f>+'[1]26'!$S$23/10^6</f>
        <v>1.0330000000000001E-2</v>
      </c>
      <c r="O77" s="22">
        <f t="shared" si="4"/>
        <v>0.11754100000000002</v>
      </c>
    </row>
    <row r="78" spans="1:15" customFormat="1" x14ac:dyDescent="0.2">
      <c r="A78" s="10">
        <v>1020</v>
      </c>
      <c r="B78" s="10" t="s">
        <v>29</v>
      </c>
      <c r="C78" s="21">
        <f>+'[1]27'!$E$23/10^6</f>
        <v>6.8273E-2</v>
      </c>
      <c r="D78" s="21">
        <f>+'[1]27'!$F$23/10^6</f>
        <v>4.8340000000000001E-2</v>
      </c>
      <c r="E78" s="21">
        <f>+'[1]27'!$G$23/10^6</f>
        <v>7.2696999999999998E-2</v>
      </c>
      <c r="F78" s="21">
        <f>+'[1]27'!$I$23/10^6</f>
        <v>6.3534999999999994E-2</v>
      </c>
      <c r="G78" s="21">
        <f>+'[1]27'!$J$23/10^6</f>
        <v>3.2912999999999998E-2</v>
      </c>
      <c r="H78" s="21">
        <f>+'[1]27'!$K$23/10^6</f>
        <v>7.1850999999999998E-2</v>
      </c>
      <c r="I78" s="21">
        <f>+'[1]27'!$M$23/10^6</f>
        <v>4.7557000000000002E-2</v>
      </c>
      <c r="J78" s="21">
        <f>+'[1]27'!$N$23/10^6</f>
        <v>6.0364000000000001E-2</v>
      </c>
      <c r="K78" s="21">
        <f>+'[1]27'!$O$23/10^6</f>
        <v>3.2876000000000002E-2</v>
      </c>
      <c r="L78" s="21">
        <f>+'[1]27'!$Q$23/10^6</f>
        <v>7.2333999999999996E-2</v>
      </c>
      <c r="M78" s="21">
        <f>+'[1]27'!$R$23/10^6</f>
        <v>6.7427000000000001E-2</v>
      </c>
      <c r="N78" s="21">
        <f>+'[1]27'!$S$23/10^6</f>
        <v>4.7011999999999998E-2</v>
      </c>
      <c r="O78" s="22">
        <f t="shared" si="4"/>
        <v>0.68517899999999998</v>
      </c>
    </row>
    <row r="79" spans="1:15" customFormat="1" x14ac:dyDescent="0.2">
      <c r="A79" s="10">
        <v>1021</v>
      </c>
      <c r="B79" s="10" t="s">
        <v>30</v>
      </c>
      <c r="C79" s="21">
        <f>+'[1]28'!$E$23/10^6</f>
        <v>7.5059999999999997E-3</v>
      </c>
      <c r="D79" s="21">
        <f>+'[1]28'!$F$23/10^6</f>
        <v>9.8600000000000007E-3</v>
      </c>
      <c r="E79" s="21">
        <f>+'[1]28'!$G$23/10^6</f>
        <v>1.0130999999999999E-2</v>
      </c>
      <c r="F79" s="21">
        <f>+'[1]28'!$I$23/10^6</f>
        <v>1.0142999999999999E-2</v>
      </c>
      <c r="G79" s="21">
        <f>+'[1]28'!$J$23/10^6</f>
        <v>9.6319999999999999E-3</v>
      </c>
      <c r="H79" s="21">
        <f>+'[1]28'!$K$23/10^6</f>
        <v>1.0399E-2</v>
      </c>
      <c r="I79" s="21">
        <f>+'[1]28'!$M$23/10^6</f>
        <v>1.0607999999999999E-2</v>
      </c>
      <c r="J79" s="21">
        <f>+'[1]28'!$N$23/10^6</f>
        <v>1.0128E-2</v>
      </c>
      <c r="K79" s="21">
        <f>+'[1]28'!$O$23/10^6</f>
        <v>8.6779999999999999E-3</v>
      </c>
      <c r="L79" s="21">
        <f>+'[1]28'!$Q$23/10^6</f>
        <v>7.979E-3</v>
      </c>
      <c r="M79" s="21">
        <f>+'[1]28'!$R$23/10^6</f>
        <v>7.4070000000000004E-3</v>
      </c>
      <c r="N79" s="21">
        <f>+'[1]28'!$S$23/10^6</f>
        <v>7.3169999999999997E-3</v>
      </c>
      <c r="O79" s="22">
        <f t="shared" si="4"/>
        <v>0.10978800000000001</v>
      </c>
    </row>
    <row r="80" spans="1:15" customFormat="1" x14ac:dyDescent="0.2">
      <c r="A80" s="10">
        <v>1022</v>
      </c>
      <c r="B80" s="10" t="s">
        <v>31</v>
      </c>
      <c r="C80" s="21">
        <f>+'[1]29'!$E$23/10^6</f>
        <v>0.15308099999999999</v>
      </c>
      <c r="D80" s="21">
        <f>+'[1]29'!$F$23/10^6</f>
        <v>0.219583</v>
      </c>
      <c r="E80" s="21">
        <f>+'[1]29'!$G$23/10^6</f>
        <v>0.167491</v>
      </c>
      <c r="F80" s="21">
        <f>+'[1]29'!$I$23/10^6</f>
        <v>0.13783500000000001</v>
      </c>
      <c r="G80" s="21">
        <f>+'[1]29'!$J$23/10^6</f>
        <v>0.12280199999999999</v>
      </c>
      <c r="H80" s="21">
        <f>+'[1]29'!$K$23/10^6</f>
        <v>8.9262999999999995E-2</v>
      </c>
      <c r="I80" s="21">
        <f>+'[1]29'!$M$23/10^6</f>
        <v>0.14258999999999999</v>
      </c>
      <c r="J80" s="21">
        <f>+'[1]29'!$N$23/10^6</f>
        <v>7.6884999999999995E-2</v>
      </c>
      <c r="K80" s="21">
        <f>+'[1]29'!$O$23/10^6</f>
        <v>0.101508</v>
      </c>
      <c r="L80" s="21">
        <f>+'[1]29'!$Q$23/10^6</f>
        <v>0.102381</v>
      </c>
      <c r="M80" s="21">
        <f>+'[1]29'!$R$23/10^6</f>
        <v>0.118931</v>
      </c>
      <c r="N80" s="21">
        <f>+'[1]29'!$S$23/10^6</f>
        <v>0.11475399999999999</v>
      </c>
      <c r="O80" s="22">
        <f t="shared" si="4"/>
        <v>1.547104</v>
      </c>
    </row>
    <row r="81" spans="1:15" customFormat="1" x14ac:dyDescent="0.2">
      <c r="A81" s="10">
        <v>1023</v>
      </c>
      <c r="B81" s="10" t="s">
        <v>32</v>
      </c>
      <c r="C81" s="21">
        <f>+'[1]30'!$E$23/10^6</f>
        <v>4.4896999999999999E-2</v>
      </c>
      <c r="D81" s="21">
        <f>+'[1]30'!$F$23/10^6</f>
        <v>2.9531000000000002E-2</v>
      </c>
      <c r="E81" s="21">
        <f>+'[1]30'!$G$23/10^6</f>
        <v>3.7668E-2</v>
      </c>
      <c r="F81" s="21">
        <f>+'[1]30'!$I$23/10^6</f>
        <v>3.5631999999999997E-2</v>
      </c>
      <c r="G81" s="21">
        <f>+'[1]30'!$J$23/10^6</f>
        <v>3.3752999999999998E-2</v>
      </c>
      <c r="H81" s="21">
        <f>+'[1]30'!$K$23/10^6</f>
        <v>4.0292000000000001E-2</v>
      </c>
      <c r="I81" s="21">
        <f>+'[1]30'!$M$23/10^6</f>
        <v>3.6229999999999998E-2</v>
      </c>
      <c r="J81" s="21">
        <f>+'[1]30'!$N$23/10^6</f>
        <v>2.4908E-2</v>
      </c>
      <c r="K81" s="21">
        <f>+'[1]30'!$O$23/10^6</f>
        <v>2.1996000000000002E-2</v>
      </c>
      <c r="L81" s="21">
        <f>+'[1]30'!$Q$23/10^6</f>
        <v>2.3049E-2</v>
      </c>
      <c r="M81" s="21">
        <f>+'[1]30'!$R$23/10^6</f>
        <v>1.9657999999999998E-2</v>
      </c>
      <c r="N81" s="21">
        <f>+'[1]30'!$S$23/10^6</f>
        <v>1.6320000000000001E-2</v>
      </c>
      <c r="O81" s="22">
        <f t="shared" si="4"/>
        <v>0.36393399999999998</v>
      </c>
    </row>
    <row r="82" spans="1:15" customFormat="1" x14ac:dyDescent="0.2">
      <c r="A82" s="10">
        <v>1024</v>
      </c>
      <c r="B82" s="10" t="s">
        <v>33</v>
      </c>
      <c r="C82" s="21">
        <f>+'[1]31'!$E$23/10^6</f>
        <v>0.15971871999999998</v>
      </c>
      <c r="D82" s="21">
        <f>+'[1]31'!$F$23/10^6</f>
        <v>0.15933628000000002</v>
      </c>
      <c r="E82" s="21">
        <f>+'[1]31'!$G$23/10^6</f>
        <v>0.15563199999999999</v>
      </c>
      <c r="F82" s="21">
        <f>+'[1]31'!$I$23/10^6</f>
        <v>0.14959064000000002</v>
      </c>
      <c r="G82" s="21">
        <f>+'[1]31'!$J$23/10^6</f>
        <v>0.105665</v>
      </c>
      <c r="H82" s="21">
        <f>+'[1]31'!$K$23/10^6</f>
        <v>0.15525715999999998</v>
      </c>
      <c r="I82" s="21">
        <f>+'[1]31'!$M$23/10^6</f>
        <v>0.16102306</v>
      </c>
      <c r="J82" s="21">
        <f>+'[1]31'!$N$23/10^6</f>
        <v>0.15865241999999999</v>
      </c>
      <c r="K82" s="21">
        <f>+'[1]31'!$O$23/10^6</f>
        <v>0.14335999999999999</v>
      </c>
      <c r="L82" s="21">
        <f>+'[1]31'!$Q$23/10^6</f>
        <v>0.14443984999999998</v>
      </c>
      <c r="M82" s="21">
        <f>+'[1]31'!$R$23/10^6</f>
        <v>0.14241215000000002</v>
      </c>
      <c r="N82" s="21">
        <f>+'[1]31'!$S$23/10^6</f>
        <v>0.24691376000000001</v>
      </c>
      <c r="O82" s="22">
        <f t="shared" si="4"/>
        <v>1.8820010399999996</v>
      </c>
    </row>
    <row r="83" spans="1:15" customFormat="1" x14ac:dyDescent="0.2">
      <c r="A83" s="10">
        <v>1025</v>
      </c>
      <c r="B83" s="10" t="s">
        <v>34</v>
      </c>
      <c r="C83" s="21">
        <f>+'[1]32'!$E$23/10^6</f>
        <v>1.4289E-2</v>
      </c>
      <c r="D83" s="21">
        <f>+'[1]32'!$F$23/10^6</f>
        <v>1.6178000000000001E-2</v>
      </c>
      <c r="E83" s="21">
        <f>+'[1]32'!$G$23/10^6</f>
        <v>1.7441000000000002E-2</v>
      </c>
      <c r="F83" s="21">
        <f>+'[1]32'!$I$23/10^6</f>
        <v>2.2862E-2</v>
      </c>
      <c r="G83" s="21">
        <f>+'[1]32'!$J$23/10^6</f>
        <v>2.3886000000000001E-2</v>
      </c>
      <c r="H83" s="21">
        <f>+'[1]32'!$K$23/10^6</f>
        <v>2.4632999999999999E-2</v>
      </c>
      <c r="I83" s="21">
        <f>+'[1]32'!$M$23/10^6</f>
        <v>2.6034000000000002E-2</v>
      </c>
      <c r="J83" s="21">
        <f>+'[1]32'!$N$23/10^6</f>
        <v>2.3016000000000002E-2</v>
      </c>
      <c r="K83" s="21">
        <f>+'[1]32'!$O$23/10^6</f>
        <v>2.1988000000000001E-2</v>
      </c>
      <c r="L83" s="21">
        <f>+'[1]32'!$Q$23/10^6</f>
        <v>2.3806999999999998E-2</v>
      </c>
      <c r="M83" s="21">
        <f>+'[1]32'!$R$23/10^6</f>
        <v>2.4285999999999999E-2</v>
      </c>
      <c r="N83" s="21">
        <f>+'[1]32'!$S$23/10^6</f>
        <v>2.2057E-2</v>
      </c>
      <c r="O83" s="22">
        <f t="shared" si="4"/>
        <v>0.26047700000000001</v>
      </c>
    </row>
    <row r="84" spans="1:15" customFormat="1" x14ac:dyDescent="0.2">
      <c r="A84" s="10">
        <v>1026</v>
      </c>
      <c r="B84" s="10" t="s">
        <v>35</v>
      </c>
      <c r="C84" s="21">
        <f>+'[1]33'!$E$23/10^6</f>
        <v>7.9100000000000004E-3</v>
      </c>
      <c r="D84" s="21">
        <f>+'[1]33'!$F$23/10^6</f>
        <v>7.1580000000000003E-3</v>
      </c>
      <c r="E84" s="21">
        <f>+'[1]33'!$G$23/10^6</f>
        <v>9.7479999999999997E-3</v>
      </c>
      <c r="F84" s="21">
        <f>+'[1]33'!$I$23/10^6</f>
        <v>1.0024999999999999E-2</v>
      </c>
      <c r="G84" s="21">
        <f>+'[1]33'!$J$23/10^6</f>
        <v>8.8900000000000003E-3</v>
      </c>
      <c r="H84" s="21">
        <f>+'[1]33'!$K$23/10^6</f>
        <v>1.0189E-2</v>
      </c>
      <c r="I84" s="21">
        <f>+'[1]33'!$M$23/10^6</f>
        <v>1.0177E-2</v>
      </c>
      <c r="J84" s="21">
        <f>+'[1]33'!$N$23/10^6</f>
        <v>7.9590000000000008E-3</v>
      </c>
      <c r="K84" s="21">
        <f>+'[1]33'!$O$23/10^6</f>
        <v>1.0193000000000001E-2</v>
      </c>
      <c r="L84" s="21">
        <f>+'[1]33'!$Q$23/10^6</f>
        <v>9.7859999999999996E-3</v>
      </c>
      <c r="M84" s="21">
        <f>+'[1]33'!$R$23/10^6</f>
        <v>1.081E-2</v>
      </c>
      <c r="N84" s="21">
        <f>+'[1]33'!$S$23/10^6</f>
        <v>9.6030000000000004E-3</v>
      </c>
      <c r="O84" s="22">
        <f t="shared" si="4"/>
        <v>0.11244800000000002</v>
      </c>
    </row>
    <row r="85" spans="1:15" customFormat="1" x14ac:dyDescent="0.2">
      <c r="A85" s="10">
        <v>1027</v>
      </c>
      <c r="B85" s="10" t="s">
        <v>36</v>
      </c>
      <c r="C85" s="21">
        <f>+'[1]34'!$E$23/10^6</f>
        <v>8.005E-3</v>
      </c>
      <c r="D85" s="21">
        <f>+'[1]34'!$F$23/10^6</f>
        <v>9.9869999999999994E-3</v>
      </c>
      <c r="E85" s="21">
        <f>+'[1]34'!$G$23/10^6</f>
        <v>9.3849999999999992E-3</v>
      </c>
      <c r="F85" s="21">
        <f>+'[1]34'!$I$23/10^6</f>
        <v>9.9600000000000001E-3</v>
      </c>
      <c r="G85" s="21">
        <f>+'[1]34'!$J$23/10^6</f>
        <v>8.9040000000000005E-3</v>
      </c>
      <c r="H85" s="21">
        <f>+'[1]34'!$K$23/10^6</f>
        <v>1.1035E-2</v>
      </c>
      <c r="I85" s="21">
        <f>+'[1]34'!$M$23/10^6</f>
        <v>1.2479000000000001E-2</v>
      </c>
      <c r="J85" s="21">
        <f>+'[1]34'!$N$23/10^6</f>
        <v>6.9049999999999997E-3</v>
      </c>
      <c r="K85" s="21">
        <f>+'[1]34'!$O$23/10^6</f>
        <v>9.1240000000000002E-3</v>
      </c>
      <c r="L85" s="21">
        <f>+'[1]34'!$Q$23/10^6</f>
        <v>1.1867000000000001E-2</v>
      </c>
      <c r="M85" s="21">
        <f>+'[1]34'!$R$23/10^6</f>
        <v>8.175E-3</v>
      </c>
      <c r="N85" s="21">
        <f>+'[1]34'!$S$23/10^6</f>
        <v>1.0722000000000001E-2</v>
      </c>
      <c r="O85" s="22">
        <f t="shared" si="4"/>
        <v>0.116548</v>
      </c>
    </row>
    <row r="86" spans="1:15" customFormat="1" x14ac:dyDescent="0.2">
      <c r="A86" s="10">
        <v>1028</v>
      </c>
      <c r="B86" s="10" t="s">
        <v>37</v>
      </c>
      <c r="C86" s="21">
        <f>+'[1]35'!$E$23/10^6</f>
        <v>0.107458</v>
      </c>
      <c r="D86" s="21">
        <f>+'[1]35'!$F$23/10^6</f>
        <v>9.4143000000000004E-2</v>
      </c>
      <c r="E86" s="21">
        <f>+'[1]35'!$G$23/10^6</f>
        <v>0.120666</v>
      </c>
      <c r="F86" s="21">
        <f>+'[1]35'!$I$23/10^6</f>
        <v>8.5335999999999995E-2</v>
      </c>
      <c r="G86" s="21">
        <f>+'[1]35'!$J$23/10^6</f>
        <v>8.7493000000000001E-2</v>
      </c>
      <c r="H86" s="21">
        <f>+'[1]35'!$K$23/10^6</f>
        <v>9.6607999999999999E-2</v>
      </c>
      <c r="I86" s="21">
        <f>+'[1]35'!$M$23/10^6</f>
        <v>9.3905000000000002E-2</v>
      </c>
      <c r="J86" s="21">
        <f>+'[1]35'!$N$23/10^6</f>
        <v>8.3041000000000004E-2</v>
      </c>
      <c r="K86" s="21">
        <f>+'[1]35'!$O$23/10^6</f>
        <v>7.4052999999999994E-2</v>
      </c>
      <c r="L86" s="21">
        <f>+'[1]35'!$Q$23/10^6</f>
        <v>9.3029000000000001E-2</v>
      </c>
      <c r="M86" s="21">
        <f>+'[1]35'!$R$23/10^6</f>
        <v>0.117837</v>
      </c>
      <c r="N86" s="21">
        <f>+'[1]35'!$S$23/10^6</f>
        <v>0.120992</v>
      </c>
      <c r="O86" s="22">
        <f t="shared" si="4"/>
        <v>1.174561</v>
      </c>
    </row>
    <row r="87" spans="1:15" customFormat="1" x14ac:dyDescent="0.2">
      <c r="A87" s="10">
        <v>1029</v>
      </c>
      <c r="B87" s="10" t="s">
        <v>38</v>
      </c>
      <c r="C87" s="21">
        <f>+'[1]36'!$E$23/10^6</f>
        <v>4.143E-3</v>
      </c>
      <c r="D87" s="21">
        <f>+'[1]36'!$F$23/10^6</f>
        <v>3.9789999999999999E-3</v>
      </c>
      <c r="E87" s="21">
        <f>+'[1]36'!$G$23/10^6</f>
        <v>4.0559999999999997E-3</v>
      </c>
      <c r="F87" s="21">
        <f>+'[1]36'!$I$23/10^6</f>
        <v>1.0376E-2</v>
      </c>
      <c r="G87" s="21">
        <f>+'[1]36'!$J$23/10^6</f>
        <v>5.0029999999999996E-3</v>
      </c>
      <c r="H87" s="21">
        <f>+'[1]36'!$K$23/10^6</f>
        <v>4.7029999999999997E-3</v>
      </c>
      <c r="I87" s="21">
        <f>+'[1]36'!$M$23/10^6</f>
        <v>5.2560000000000003E-3</v>
      </c>
      <c r="J87" s="21">
        <f>+'[1]36'!$N$23/10^6</f>
        <v>5.9249999999999997E-3</v>
      </c>
      <c r="K87" s="21">
        <f>+'[1]36'!$O$23/10^6</f>
        <v>5.2480000000000001E-3</v>
      </c>
      <c r="L87" s="21">
        <f>+'[1]36'!$Q$23/10^6</f>
        <v>5.0229999999999997E-3</v>
      </c>
      <c r="M87" s="21">
        <f>+'[1]36'!$R$23/10^6</f>
        <v>4.8960000000000002E-3</v>
      </c>
      <c r="N87" s="21">
        <f>+'[1]36'!$S$23/10^6</f>
        <v>4.6080000000000001E-3</v>
      </c>
      <c r="O87" s="22">
        <f t="shared" si="4"/>
        <v>6.3216000000000008E-2</v>
      </c>
    </row>
    <row r="88" spans="1:15" customFormat="1" x14ac:dyDescent="0.2">
      <c r="A88" s="10">
        <v>1030</v>
      </c>
      <c r="B88" s="15" t="s">
        <v>18</v>
      </c>
      <c r="C88" s="21">
        <f>+'[1]37'!$E$23/10^6</f>
        <v>1.0173E-2</v>
      </c>
      <c r="D88" s="21">
        <f>+'[1]37'!$F$23/10^6</f>
        <v>9.7339999999999996E-3</v>
      </c>
      <c r="E88" s="21">
        <f>+'[1]37'!$G$23/10^6</f>
        <v>9.4289999999999999E-3</v>
      </c>
      <c r="F88" s="21">
        <f>+'[1]37'!$I$23/10^6</f>
        <v>1.0784E-2</v>
      </c>
      <c r="G88" s="21">
        <f>+'[1]37'!$J$23/10^6</f>
        <v>1.0335E-2</v>
      </c>
      <c r="H88" s="21">
        <f>+'[1]37'!$K$23/10^6</f>
        <v>1.1303000000000001E-2</v>
      </c>
      <c r="I88" s="21">
        <f>+'[1]37'!$M$23/10^6</f>
        <v>1.1349E-2</v>
      </c>
      <c r="J88" s="21">
        <f>+'[1]37'!$N$23/10^6</f>
        <v>1.1774E-2</v>
      </c>
      <c r="K88" s="21">
        <f>+'[1]37'!$O$23/10^6</f>
        <v>1.0618000000000001E-2</v>
      </c>
      <c r="L88" s="21">
        <f>+'[1]37'!$Q$23/10^6</f>
        <v>9.4719999999999995E-3</v>
      </c>
      <c r="M88" s="21">
        <f>+'[1]37'!$R$23/10^6</f>
        <v>9.5989999999999999E-3</v>
      </c>
      <c r="N88" s="21">
        <f>+'[1]37'!$S$23/10^6</f>
        <v>9.1470000000000006E-3</v>
      </c>
      <c r="O88" s="22">
        <f t="shared" si="4"/>
        <v>0.12371700000000001</v>
      </c>
    </row>
    <row r="89" spans="1:15" customFormat="1" x14ac:dyDescent="0.2">
      <c r="A89" s="4">
        <v>10300</v>
      </c>
      <c r="B89" s="4" t="s">
        <v>54</v>
      </c>
      <c r="C89" s="18">
        <f t="shared" ref="C89:N89" si="5">SUM(C62:C88)</f>
        <v>2.1418677199999996</v>
      </c>
      <c r="D89" s="18">
        <f t="shared" si="5"/>
        <v>2.1946882800000003</v>
      </c>
      <c r="E89" s="18">
        <f t="shared" si="5"/>
        <v>2.3239439999999996</v>
      </c>
      <c r="F89" s="18">
        <f t="shared" si="5"/>
        <v>2.0691696399999997</v>
      </c>
      <c r="G89" s="18">
        <f t="shared" si="5"/>
        <v>1.7378559999999998</v>
      </c>
      <c r="H89" s="18">
        <f t="shared" si="5"/>
        <v>2.0356311599999999</v>
      </c>
      <c r="I89" s="18">
        <f t="shared" si="5"/>
        <v>1.9222310599999999</v>
      </c>
      <c r="J89" s="18">
        <f t="shared" si="5"/>
        <v>1.4029614199999993</v>
      </c>
      <c r="K89" s="18">
        <f t="shared" si="5"/>
        <v>1.7513659999999993</v>
      </c>
      <c r="L89" s="18">
        <f t="shared" si="5"/>
        <v>1.8609728500000002</v>
      </c>
      <c r="M89" s="18">
        <f t="shared" si="5"/>
        <v>1.9791051499999994</v>
      </c>
      <c r="N89" s="18">
        <f t="shared" si="5"/>
        <v>1.9662837599999996</v>
      </c>
      <c r="O89" s="18">
        <f t="shared" si="4"/>
        <v>23.386077039999993</v>
      </c>
    </row>
    <row r="90" spans="1:15" customFormat="1" x14ac:dyDescent="0.2">
      <c r="A90" s="32"/>
      <c r="B90" s="32"/>
      <c r="O90" s="32"/>
    </row>
    <row r="91" spans="1:15" customFormat="1" x14ac:dyDescent="0.2">
      <c r="A91" s="3" t="s">
        <v>52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54</v>
      </c>
    </row>
    <row r="92" spans="1:15" customFormat="1" x14ac:dyDescent="0.2">
      <c r="A92" s="7">
        <v>1004</v>
      </c>
      <c r="B92" s="7" t="s">
        <v>94</v>
      </c>
      <c r="C92" s="26">
        <f>+'[1]11'!$E$25</f>
        <v>26.06391378113393</v>
      </c>
      <c r="D92" s="26">
        <f>+'[1]11'!$F$25</f>
        <v>27.186063517538972</v>
      </c>
      <c r="E92" s="26">
        <f>+'[1]11'!$G$25</f>
        <v>29.182458651239202</v>
      </c>
      <c r="F92" s="26">
        <f>+'[1]11'!$I$25</f>
        <v>23.849775010768322</v>
      </c>
      <c r="G92" s="26">
        <f>+'[1]11'!$J$25</f>
        <v>21.730722772057121</v>
      </c>
      <c r="H92" s="26">
        <f>+'[1]11'!$K$25</f>
        <v>28.000384849805062</v>
      </c>
      <c r="I92" s="26">
        <f>+'[1]11'!$M$25</f>
        <v>26.280770689327237</v>
      </c>
      <c r="J92" s="26">
        <f>+'[1]11'!$N$25</f>
        <v>17.253610919830209</v>
      </c>
      <c r="K92" s="26">
        <f>+'[1]11'!$O$25</f>
        <v>24.38575423223007</v>
      </c>
      <c r="L92" s="26">
        <f>+'[1]11'!$Q$25</f>
        <v>27.225481232886395</v>
      </c>
      <c r="M92" s="26">
        <f>+'[1]11'!$R$25</f>
        <v>25.565038202953165</v>
      </c>
      <c r="N92" s="26">
        <f>+'[1]11'!$S$25</f>
        <v>26.039105641870584</v>
      </c>
      <c r="O92" s="27">
        <f>+'[1]11'!$T$25</f>
        <v>25.218902795983151</v>
      </c>
    </row>
    <row r="93" spans="1:15" customFormat="1" x14ac:dyDescent="0.2">
      <c r="A93" s="10">
        <v>1005</v>
      </c>
      <c r="B93" s="10" t="s">
        <v>13</v>
      </c>
      <c r="C93" s="28">
        <f>+'[1]12'!$E$25</f>
        <v>24.012863213506375</v>
      </c>
      <c r="D93" s="28">
        <f>+'[1]12'!$F$25</f>
        <v>22.789590883290398</v>
      </c>
      <c r="E93" s="28">
        <f>+'[1]12'!$G$25</f>
        <v>23.270237788651386</v>
      </c>
      <c r="F93" s="28">
        <f>+'[1]12'!$I$25</f>
        <v>23.584204311890499</v>
      </c>
      <c r="G93" s="28">
        <f>+'[1]12'!$J$25</f>
        <v>29.8196523763812</v>
      </c>
      <c r="H93" s="28">
        <f>+'[1]12'!$K$25</f>
        <v>24.559120843925776</v>
      </c>
      <c r="I93" s="28">
        <f>+'[1]12'!$M$25</f>
        <v>26.047854633733653</v>
      </c>
      <c r="J93" s="28">
        <f>+'[1]12'!$N$25</f>
        <v>18.350787284610814</v>
      </c>
      <c r="K93" s="28">
        <f>+'[1]12'!$O$25</f>
        <v>25.656324582338904</v>
      </c>
      <c r="L93" s="28">
        <f>+'[1]12'!$Q$25</f>
        <v>22.128263818243472</v>
      </c>
      <c r="M93" s="28">
        <f>+'[1]12'!$R$25</f>
        <v>26.975513157393657</v>
      </c>
      <c r="N93" s="28">
        <f>+'[1]12'!$S$25</f>
        <v>7.8680944268678514</v>
      </c>
      <c r="O93" s="29">
        <f>+'[1]12'!$T$25</f>
        <v>23.145782249993982</v>
      </c>
    </row>
    <row r="94" spans="1:15" customFormat="1" x14ac:dyDescent="0.2">
      <c r="A94" s="10">
        <v>1006</v>
      </c>
      <c r="B94" s="10" t="s">
        <v>14</v>
      </c>
      <c r="C94" s="28">
        <f>+'[1]13'!$E$25</f>
        <v>32.549893977094456</v>
      </c>
      <c r="D94" s="28">
        <f>+'[1]13'!$F$25</f>
        <v>37.523911155511911</v>
      </c>
      <c r="E94" s="28">
        <f>+'[1]13'!$G$25</f>
        <v>35.545577316474159</v>
      </c>
      <c r="F94" s="28">
        <f>+'[1]13'!$I$25</f>
        <v>35.267294937452775</v>
      </c>
      <c r="G94" s="28">
        <f>+'[1]13'!$J$25</f>
        <v>41.294235998366517</v>
      </c>
      <c r="H94" s="28">
        <f>+'[1]13'!$K$25</f>
        <v>31.87053238913655</v>
      </c>
      <c r="I94" s="28">
        <f>+'[1]13'!$M$25</f>
        <v>32.306606152294506</v>
      </c>
      <c r="J94" s="28">
        <f>+'[1]13'!$N$25</f>
        <v>32.86228801687205</v>
      </c>
      <c r="K94" s="28">
        <f>+'[1]13'!$O$25</f>
        <v>39.915781598329787</v>
      </c>
      <c r="L94" s="28">
        <f>+'[1]13'!$Q$25</f>
        <v>34.461738997086336</v>
      </c>
      <c r="M94" s="28">
        <f>+'[1]13'!$R$25</f>
        <v>32.605075254491332</v>
      </c>
      <c r="N94" s="28">
        <f>+'[1]13'!$S$25</f>
        <v>35.108402492464073</v>
      </c>
      <c r="O94" s="29">
        <f>+'[1]13'!$T$25</f>
        <v>35.153935712658082</v>
      </c>
    </row>
    <row r="95" spans="1:15" customFormat="1" x14ac:dyDescent="0.2">
      <c r="A95" s="10">
        <v>1007</v>
      </c>
      <c r="B95" s="10" t="s">
        <v>15</v>
      </c>
      <c r="C95" s="28">
        <f>+'[1]14'!$E$25</f>
        <v>25.081959518050859</v>
      </c>
      <c r="D95" s="28">
        <f>+'[1]14'!$F$25</f>
        <v>28.251095702770435</v>
      </c>
      <c r="E95" s="28">
        <f>+'[1]14'!$G$25</f>
        <v>27.297414264584887</v>
      </c>
      <c r="F95" s="28">
        <f>+'[1]14'!$I$25</f>
        <v>26.36596708944727</v>
      </c>
      <c r="G95" s="28">
        <f>+'[1]14'!$J$25</f>
        <v>18.585489907387863</v>
      </c>
      <c r="H95" s="28">
        <f>+'[1]14'!$K$25</f>
        <v>22.940144516825537</v>
      </c>
      <c r="I95" s="28">
        <f>+'[1]14'!$M$25</f>
        <v>18.108086525120036</v>
      </c>
      <c r="J95" s="28">
        <f>+'[1]14'!$N$25</f>
        <v>6.1090918954106543</v>
      </c>
      <c r="K95" s="28">
        <f>+'[1]14'!$O$25</f>
        <v>21.308043368024535</v>
      </c>
      <c r="L95" s="28">
        <f>+'[1]14'!$Q$25</f>
        <v>10.042965702254095</v>
      </c>
      <c r="M95" s="28">
        <f>+'[1]14'!$R$25</f>
        <v>20.065293018423365</v>
      </c>
      <c r="N95" s="28">
        <f>+'[1]14'!$S$25</f>
        <v>14.928379298471798</v>
      </c>
      <c r="O95" s="29">
        <f>+'[1]14'!$T$25</f>
        <v>20.188666140410565</v>
      </c>
    </row>
    <row r="96" spans="1:15" customFormat="1" x14ac:dyDescent="0.2">
      <c r="A96" s="10">
        <v>1008</v>
      </c>
      <c r="B96" s="10" t="s">
        <v>16</v>
      </c>
      <c r="C96" s="28">
        <f>+'[1]15'!$E$25</f>
        <v>30.795351370982385</v>
      </c>
      <c r="D96" s="28">
        <f>+'[1]15'!$F$25</f>
        <v>21.687619047619048</v>
      </c>
      <c r="E96" s="28">
        <f>+'[1]15'!$G$25</f>
        <v>24.04646840148699</v>
      </c>
      <c r="F96" s="28">
        <f>+'[1]15'!$I$25</f>
        <v>25.238960566963474</v>
      </c>
      <c r="G96" s="28">
        <f>+'[1]15'!$J$25</f>
        <v>24.280491857760055</v>
      </c>
      <c r="H96" s="28">
        <f>+'[1]15'!$K$25</f>
        <v>27.856890459363957</v>
      </c>
      <c r="I96" s="28">
        <f>+'[1]15'!$M$25</f>
        <v>29.09780253791396</v>
      </c>
      <c r="J96" s="28">
        <f>+'[1]15'!$N$25</f>
        <v>17.028321025724257</v>
      </c>
      <c r="K96" s="28">
        <f>+'[1]15'!$O$25</f>
        <v>19.079654610396364</v>
      </c>
      <c r="L96" s="28">
        <f>+'[1]15'!$Q$25</f>
        <v>24.607607919268879</v>
      </c>
      <c r="M96" s="28">
        <f>+'[1]15'!$R$25</f>
        <v>23.778990194424132</v>
      </c>
      <c r="N96" s="28">
        <f>+'[1]15'!$S$25</f>
        <v>21.124110764889178</v>
      </c>
      <c r="O96" s="29">
        <f>+'[1]15'!$T$25</f>
        <v>24.073077002724634</v>
      </c>
    </row>
    <row r="97" spans="1:15" customFormat="1" x14ac:dyDescent="0.2">
      <c r="A97" s="10">
        <v>1009</v>
      </c>
      <c r="B97" s="10" t="s">
        <v>17</v>
      </c>
      <c r="C97" s="28">
        <f>+'[1]16'!$E$25</f>
        <v>18.479182998464363</v>
      </c>
      <c r="D97" s="28">
        <f>+'[1]16'!$F$25</f>
        <v>27.993400466518747</v>
      </c>
      <c r="E97" s="28">
        <f>+'[1]16'!$G$25</f>
        <v>23.955900722315754</v>
      </c>
      <c r="F97" s="28">
        <f>+'[1]16'!$I$25</f>
        <v>24.966501018158031</v>
      </c>
      <c r="G97" s="28">
        <f>+'[1]16'!$J$25</f>
        <v>20.123203285420946</v>
      </c>
      <c r="H97" s="28">
        <f>+'[1]16'!$K$25</f>
        <v>23.327312784073992</v>
      </c>
      <c r="I97" s="28">
        <f>+'[1]16'!$M$25</f>
        <v>26.776672603918588</v>
      </c>
      <c r="J97" s="28">
        <f>+'[1]16'!$N$25</f>
        <v>11.831237094049184</v>
      </c>
      <c r="K97" s="28">
        <f>+'[1]16'!$O$25</f>
        <v>23.334772963740946</v>
      </c>
      <c r="L97" s="28">
        <f>+'[1]16'!$Q$25</f>
        <v>27.189994066872092</v>
      </c>
      <c r="M97" s="28">
        <f>+'[1]16'!$R$25</f>
        <v>25.505331770767757</v>
      </c>
      <c r="N97" s="28">
        <f>+'[1]16'!$S$25</f>
        <v>24.064556321302028</v>
      </c>
      <c r="O97" s="29">
        <f>+'[1]16'!$T$25</f>
        <v>23.085557315206191</v>
      </c>
    </row>
    <row r="98" spans="1:15" customFormat="1" x14ac:dyDescent="0.2">
      <c r="A98" s="10">
        <v>1010</v>
      </c>
      <c r="B98" s="10" t="s">
        <v>19</v>
      </c>
      <c r="C98" s="30">
        <f>+'[1]17'!$E$25</f>
        <v>27.313238689761192</v>
      </c>
      <c r="D98" s="30">
        <f>+'[1]17'!$F$25</f>
        <v>27.221864664912157</v>
      </c>
      <c r="E98" s="30">
        <f>+'[1]17'!$G$25</f>
        <v>30.57619283473667</v>
      </c>
      <c r="F98" s="30">
        <f>+'[1]17'!$I$25</f>
        <v>31.104835258878904</v>
      </c>
      <c r="G98" s="30">
        <f>+'[1]17'!$J$25</f>
        <v>29.979364737754935</v>
      </c>
      <c r="H98" s="30">
        <f>+'[1]17'!$K$25</f>
        <v>39.372412022723978</v>
      </c>
      <c r="I98" s="30">
        <f>+'[1]17'!$M$25</f>
        <v>34.872499062493105</v>
      </c>
      <c r="J98" s="30">
        <f>+'[1]17'!$N$25</f>
        <v>37.278097406393258</v>
      </c>
      <c r="K98" s="30">
        <f>+'[1]17'!$O$25</f>
        <v>30.604123313238794</v>
      </c>
      <c r="L98" s="30">
        <f>+'[1]17'!$Q$25</f>
        <v>42.139013862684706</v>
      </c>
      <c r="M98" s="30">
        <f>+'[1]17'!$R$25</f>
        <v>35.186662818532163</v>
      </c>
      <c r="N98" s="30">
        <f>+'[1]17'!$S$25</f>
        <v>36.814443442992342</v>
      </c>
      <c r="O98" s="31">
        <f>+'[1]17'!$T$25</f>
        <v>33.766243676853968</v>
      </c>
    </row>
    <row r="99" spans="1:15" customFormat="1" x14ac:dyDescent="0.2">
      <c r="A99" s="42">
        <v>1011</v>
      </c>
      <c r="B99" s="10" t="s">
        <v>20</v>
      </c>
      <c r="C99" s="28">
        <f>+'[1]18'!$E$25</f>
        <v>10.203777187695795</v>
      </c>
      <c r="D99" s="28">
        <f>+'[1]18'!$F$25</f>
        <v>10.121217258625075</v>
      </c>
      <c r="E99" s="28">
        <f>+'[1]18'!$G$25</f>
        <v>11.026062388283457</v>
      </c>
      <c r="F99" s="28">
        <f>+'[1]18'!$I$25</f>
        <v>10.481228479395757</v>
      </c>
      <c r="G99" s="28">
        <f>+'[1]18'!$J$25</f>
        <v>13.517276807440654</v>
      </c>
      <c r="H99" s="28">
        <f>+'[1]18'!$K$25</f>
        <v>12.177068783206924</v>
      </c>
      <c r="I99" s="28">
        <f>+'[1]18'!$M$25</f>
        <v>6.5748084917413987</v>
      </c>
      <c r="J99" s="28">
        <f>+'[1]18'!$N$25</f>
        <v>8.6505430445192406</v>
      </c>
      <c r="K99" s="28">
        <f>+'[1]18'!$O$25</f>
        <v>9.8242859730692587</v>
      </c>
      <c r="L99" s="28">
        <f>+'[1]18'!$Q$25</f>
        <v>19.274950592885375</v>
      </c>
      <c r="M99" s="28">
        <f>+'[1]18'!$R$25</f>
        <v>23.764207656923116</v>
      </c>
      <c r="N99" s="28">
        <f>+'[1]18'!$S$25</f>
        <v>20.341620570178105</v>
      </c>
      <c r="O99" s="29">
        <f>+'[1]18'!$T$25</f>
        <v>13.110464016942101</v>
      </c>
    </row>
    <row r="100" spans="1:15" customFormat="1" x14ac:dyDescent="0.2">
      <c r="A100" s="10">
        <v>1012</v>
      </c>
      <c r="B100" s="10" t="s">
        <v>21</v>
      </c>
      <c r="C100" s="28">
        <f>+'[1]19'!$E$25</f>
        <v>49.853788425115106</v>
      </c>
      <c r="D100" s="28">
        <f>+'[1]19'!$F$25</f>
        <v>49.960644044088994</v>
      </c>
      <c r="E100" s="28">
        <f>+'[1]19'!$G$25</f>
        <v>51.27614289537744</v>
      </c>
      <c r="F100" s="28">
        <f>+'[1]19'!$I$25</f>
        <v>47.857249191376489</v>
      </c>
      <c r="G100" s="28">
        <f>+'[1]19'!$J$25</f>
        <v>30.334288395325068</v>
      </c>
      <c r="H100" s="28">
        <f>+'[1]19'!$K$25</f>
        <v>26.713337124112837</v>
      </c>
      <c r="I100" s="28">
        <f>+'[1]19'!$M$25</f>
        <v>21.9142605674941</v>
      </c>
      <c r="J100" s="28">
        <f>+'[1]19'!$N$25</f>
        <v>16.649522622893819</v>
      </c>
      <c r="K100" s="28">
        <f>+'[1]19'!$O$25</f>
        <v>20.375196010728608</v>
      </c>
      <c r="L100" s="28">
        <f>+'[1]19'!$Q$25</f>
        <v>19.547652892832051</v>
      </c>
      <c r="M100" s="28">
        <f>+'[1]19'!$R$25</f>
        <v>23.538729725632862</v>
      </c>
      <c r="N100" s="28">
        <f>+'[1]19'!$S$25</f>
        <v>23.440284189130146</v>
      </c>
      <c r="O100" s="29">
        <f>+'[1]19'!$T$25</f>
        <v>34.210979368253433</v>
      </c>
    </row>
    <row r="101" spans="1:15" customFormat="1" x14ac:dyDescent="0.2">
      <c r="A101" s="10">
        <v>1013</v>
      </c>
      <c r="B101" s="10" t="s">
        <v>22</v>
      </c>
      <c r="C101" s="28">
        <f>+'[1]20'!$E$25</f>
        <v>32.586822460240185</v>
      </c>
      <c r="D101" s="28">
        <f>+'[1]20'!$F$25</f>
        <v>26.94094632595672</v>
      </c>
      <c r="E101" s="28">
        <f>+'[1]20'!$G$25</f>
        <v>29.114144641301191</v>
      </c>
      <c r="F101" s="28">
        <f>+'[1]20'!$I$25</f>
        <v>22.52585329261105</v>
      </c>
      <c r="G101" s="28">
        <f>+'[1]20'!$J$25</f>
        <v>24.649776453055143</v>
      </c>
      <c r="H101" s="28">
        <f>+'[1]20'!$K$25</f>
        <v>25.99695585996956</v>
      </c>
      <c r="I101" s="28">
        <f>+'[1]20'!$M$25</f>
        <v>27.291513592946362</v>
      </c>
      <c r="J101" s="28">
        <f>+'[1]20'!$N$25</f>
        <v>25.837180025178348</v>
      </c>
      <c r="K101" s="28">
        <f>+'[1]20'!$O$25</f>
        <v>25.924841386041972</v>
      </c>
      <c r="L101" s="28">
        <f>+'[1]20'!$Q$25</f>
        <v>26.126786368633198</v>
      </c>
      <c r="M101" s="28">
        <f>+'[1]20'!$R$25</f>
        <v>24.34969582546675</v>
      </c>
      <c r="N101" s="28">
        <f>+'[1]20'!$S$25</f>
        <v>24.519545752347675</v>
      </c>
      <c r="O101" s="29">
        <f>+'[1]20'!$T$25</f>
        <v>26.303581530963054</v>
      </c>
    </row>
    <row r="102" spans="1:15" customFormat="1" x14ac:dyDescent="0.2">
      <c r="A102" s="10">
        <v>1014</v>
      </c>
      <c r="B102" s="10" t="s">
        <v>23</v>
      </c>
      <c r="C102" s="28">
        <f>+'[1]21'!$E$25</f>
        <v>31.612927066806058</v>
      </c>
      <c r="D102" s="28">
        <f>+'[1]21'!$F$25</f>
        <v>30.723550573602019</v>
      </c>
      <c r="E102" s="28">
        <f>+'[1]21'!$G$25</f>
        <v>34.127368858789282</v>
      </c>
      <c r="F102" s="28">
        <f>+'[1]21'!$I$25</f>
        <v>27.660422146278041</v>
      </c>
      <c r="G102" s="28">
        <f>+'[1]21'!$J$25</f>
        <v>28.134536563143769</v>
      </c>
      <c r="H102" s="28">
        <f>+'[1]21'!$K$25</f>
        <v>28.194449095980595</v>
      </c>
      <c r="I102" s="28">
        <f>+'[1]21'!$M$25</f>
        <v>21.703860243777676</v>
      </c>
      <c r="J102" s="28">
        <f>+'[1]21'!$N$25</f>
        <v>14.037100338268512</v>
      </c>
      <c r="K102" s="28">
        <f>+'[1]21'!$O$25</f>
        <v>19.817828294032442</v>
      </c>
      <c r="L102" s="28">
        <f>+'[1]21'!$Q$25</f>
        <v>18.534259005823429</v>
      </c>
      <c r="M102" s="28">
        <f>+'[1]21'!$R$25</f>
        <v>28.245150785272013</v>
      </c>
      <c r="N102" s="28">
        <f>+'[1]21'!$S$25</f>
        <v>24.170092976907625</v>
      </c>
      <c r="O102" s="29">
        <f>+'[1]21'!$T$25</f>
        <v>25.732672019072702</v>
      </c>
    </row>
    <row r="103" spans="1:15" customFormat="1" x14ac:dyDescent="0.2">
      <c r="A103" s="10">
        <v>1015</v>
      </c>
      <c r="B103" s="10" t="s">
        <v>24</v>
      </c>
      <c r="C103" s="28">
        <f>+'[1]22'!$E$25</f>
        <v>12.808003078106964</v>
      </c>
      <c r="D103" s="28">
        <f>+'[1]22'!$F$25</f>
        <v>14.055632533261818</v>
      </c>
      <c r="E103" s="28">
        <f>+'[1]22'!$G$25</f>
        <v>16.915770167802687</v>
      </c>
      <c r="F103" s="28">
        <f>+'[1]22'!$I$25</f>
        <v>19.192051935763661</v>
      </c>
      <c r="G103" s="28">
        <f>+'[1]22'!$J$25</f>
        <v>13.194359787069772</v>
      </c>
      <c r="H103" s="28">
        <f>+'[1]22'!$K$25</f>
        <v>12.22812766067236</v>
      </c>
      <c r="I103" s="28">
        <f>+'[1]22'!$M$25</f>
        <v>11.206436575023169</v>
      </c>
      <c r="J103" s="28">
        <f>+'[1]22'!$N$25</f>
        <v>3.6836769178776612</v>
      </c>
      <c r="K103" s="28">
        <f>+'[1]22'!$O$25</f>
        <v>8.5494310250010574</v>
      </c>
      <c r="L103" s="28">
        <f>+'[1]22'!$Q$25</f>
        <v>13.588825618763037</v>
      </c>
      <c r="M103" s="28">
        <f>+'[1]22'!$R$25</f>
        <v>16.057014132854192</v>
      </c>
      <c r="N103" s="28">
        <f>+'[1]22'!$S$25</f>
        <v>7.7637987012987013</v>
      </c>
      <c r="O103" s="29">
        <f>+'[1]22'!$T$25</f>
        <v>12.358784440177509</v>
      </c>
    </row>
    <row r="104" spans="1:15" customFormat="1" x14ac:dyDescent="0.2">
      <c r="A104" s="10">
        <v>1016</v>
      </c>
      <c r="B104" s="10" t="s">
        <v>25</v>
      </c>
      <c r="C104" s="28">
        <f>+'[1]23'!$E$25</f>
        <v>31.124188105211388</v>
      </c>
      <c r="D104" s="28">
        <f>+'[1]23'!$F$25</f>
        <v>28.750075410881575</v>
      </c>
      <c r="E104" s="28">
        <f>+'[1]23'!$G$25</f>
        <v>39.382894488782753</v>
      </c>
      <c r="F104" s="28">
        <f>+'[1]23'!$I$25</f>
        <v>30.45435230795864</v>
      </c>
      <c r="G104" s="28">
        <f>+'[1]23'!$J$25</f>
        <v>29.21207833976294</v>
      </c>
      <c r="H104" s="28">
        <f>+'[1]23'!$K$25</f>
        <v>34.839560888137271</v>
      </c>
      <c r="I104" s="28">
        <f>+'[1]23'!$M$25</f>
        <v>35.262640449438202</v>
      </c>
      <c r="J104" s="28">
        <f>+'[1]23'!$N$25</f>
        <v>19.431523031094546</v>
      </c>
      <c r="K104" s="28">
        <f>+'[1]23'!$O$25</f>
        <v>33.256760145273361</v>
      </c>
      <c r="L104" s="28">
        <f>+'[1]23'!$Q$25</f>
        <v>34.591135859903041</v>
      </c>
      <c r="M104" s="28">
        <f>+'[1]23'!$R$25</f>
        <v>34.819782322874772</v>
      </c>
      <c r="N104" s="28">
        <f>+'[1]23'!$S$25</f>
        <v>32.174478753451176</v>
      </c>
      <c r="O104" s="29">
        <f>+'[1]23'!$T$25</f>
        <v>31.958171938481385</v>
      </c>
    </row>
    <row r="105" spans="1:15" customFormat="1" x14ac:dyDescent="0.2">
      <c r="A105" s="10">
        <v>1017</v>
      </c>
      <c r="B105" s="10" t="s">
        <v>26</v>
      </c>
      <c r="C105" s="28">
        <f>+'[1]24'!$E$25</f>
        <v>36.456965990453462</v>
      </c>
      <c r="D105" s="28">
        <f>+'[1]24'!$F$25</f>
        <v>34.006880004625216</v>
      </c>
      <c r="E105" s="28">
        <f>+'[1]24'!$G$25</f>
        <v>34.841718654159749</v>
      </c>
      <c r="F105" s="28">
        <f>+'[1]24'!$I$25</f>
        <v>33.658158925858345</v>
      </c>
      <c r="G105" s="28">
        <f>+'[1]24'!$J$25</f>
        <v>35.566237982269946</v>
      </c>
      <c r="H105" s="28">
        <f>+'[1]24'!$K$25</f>
        <v>36.400912798950642</v>
      </c>
      <c r="I105" s="28">
        <f>+'[1]24'!$M$25</f>
        <v>32.475862883462753</v>
      </c>
      <c r="J105" s="28">
        <f>+'[1]24'!$N$25</f>
        <v>16.869822394766608</v>
      </c>
      <c r="K105" s="28">
        <f>+'[1]24'!$O$25</f>
        <v>29.008699688667996</v>
      </c>
      <c r="L105" s="28">
        <f>+'[1]24'!$Q$25</f>
        <v>28.294920867605938</v>
      </c>
      <c r="M105" s="28">
        <f>+'[1]24'!$R$25</f>
        <v>27.227634645261521</v>
      </c>
      <c r="N105" s="28">
        <f>+'[1]24'!$S$25</f>
        <v>26.816166031234545</v>
      </c>
      <c r="O105" s="29">
        <f>+'[1]24'!$T$25</f>
        <v>31.079880364879521</v>
      </c>
    </row>
    <row r="106" spans="1:15" customFormat="1" x14ac:dyDescent="0.2">
      <c r="A106" s="10">
        <v>1018</v>
      </c>
      <c r="B106" s="10" t="s">
        <v>27</v>
      </c>
      <c r="C106" s="28">
        <f>+'[1]25'!$E$25</f>
        <v>38.566027897275454</v>
      </c>
      <c r="D106" s="28">
        <f>+'[1]25'!$F$25</f>
        <v>30.624376982328954</v>
      </c>
      <c r="E106" s="28">
        <f>+'[1]25'!$G$25</f>
        <v>39.135982963044341</v>
      </c>
      <c r="F106" s="28">
        <f>+'[1]25'!$I$25</f>
        <v>35.627155578493777</v>
      </c>
      <c r="G106" s="28">
        <f>+'[1]25'!$J$25</f>
        <v>36.881443938253945</v>
      </c>
      <c r="H106" s="28">
        <f>+'[1]25'!$K$25</f>
        <v>41.655271786276153</v>
      </c>
      <c r="I106" s="28">
        <f>+'[1]25'!$M$25</f>
        <v>34.304619460954299</v>
      </c>
      <c r="J106" s="28">
        <f>+'[1]25'!$N$25</f>
        <v>30.23393325695702</v>
      </c>
      <c r="K106" s="28">
        <f>+'[1]25'!$O$25</f>
        <v>36.358292602404397</v>
      </c>
      <c r="L106" s="28">
        <f>+'[1]25'!$Q$25</f>
        <v>45.239081568206664</v>
      </c>
      <c r="M106" s="28">
        <f>+'[1]25'!$R$25</f>
        <v>44.721150726414074</v>
      </c>
      <c r="N106" s="28">
        <f>+'[1]25'!$S$25</f>
        <v>31.754362617071184</v>
      </c>
      <c r="O106" s="29">
        <f>+'[1]25'!$T$25</f>
        <v>37.30573342285836</v>
      </c>
    </row>
    <row r="107" spans="1:15" customFormat="1" x14ac:dyDescent="0.2">
      <c r="A107" s="10">
        <v>1019</v>
      </c>
      <c r="B107" s="10" t="s">
        <v>28</v>
      </c>
      <c r="C107" s="28">
        <f>+'[1]26'!$E$25</f>
        <v>16.606319684813297</v>
      </c>
      <c r="D107" s="28">
        <f>+'[1]26'!$F$25</f>
        <v>15.895172124997819</v>
      </c>
      <c r="E107" s="28">
        <f>+'[1]26'!$G$25</f>
        <v>18.130924833918041</v>
      </c>
      <c r="F107" s="28">
        <f>+'[1]26'!$I$25</f>
        <v>16.953806866877724</v>
      </c>
      <c r="G107" s="28">
        <f>+'[1]26'!$J$25</f>
        <v>17.126618940925734</v>
      </c>
      <c r="H107" s="28">
        <f>+'[1]26'!$K$25</f>
        <v>16.25536835150314</v>
      </c>
      <c r="I107" s="28">
        <f>+'[1]26'!$M$25</f>
        <v>15.192824806834814</v>
      </c>
      <c r="J107" s="28">
        <f>+'[1]26'!$N$25</f>
        <v>15.55836207315296</v>
      </c>
      <c r="K107" s="28">
        <f>+'[1]26'!$O$25</f>
        <v>17.342504793906024</v>
      </c>
      <c r="L107" s="28">
        <f>+'[1]26'!$Q$25</f>
        <v>16.656668666266746</v>
      </c>
      <c r="M107" s="28">
        <f>+'[1]26'!$R$25</f>
        <v>16.739148972456725</v>
      </c>
      <c r="N107" s="28">
        <f>+'[1]26'!$S$25</f>
        <v>17.633703760604973</v>
      </c>
      <c r="O107" s="29">
        <f>+'[1]26'!$T$25</f>
        <v>16.65370256235876</v>
      </c>
    </row>
    <row r="108" spans="1:15" customFormat="1" x14ac:dyDescent="0.2">
      <c r="A108" s="10">
        <v>1020</v>
      </c>
      <c r="B108" s="10" t="s">
        <v>29</v>
      </c>
      <c r="C108" s="28">
        <f>+'[1]27'!$E$25</f>
        <v>24.536479653262703</v>
      </c>
      <c r="D108" s="28">
        <f>+'[1]27'!$F$25</f>
        <v>17.815681042552722</v>
      </c>
      <c r="E108" s="28">
        <f>+'[1]27'!$G$25</f>
        <v>25.277033111845924</v>
      </c>
      <c r="F108" s="28">
        <f>+'[1]27'!$I$25</f>
        <v>22.87917089788187</v>
      </c>
      <c r="G108" s="28">
        <f>+'[1]27'!$J$25</f>
        <v>12.938008569519242</v>
      </c>
      <c r="H108" s="28">
        <f>+'[1]27'!$K$25</f>
        <v>25.175631309149647</v>
      </c>
      <c r="I108" s="28">
        <f>+'[1]27'!$M$25</f>
        <v>16.697564024240382</v>
      </c>
      <c r="J108" s="28">
        <f>+'[1]27'!$N$25</f>
        <v>20.406479878840329</v>
      </c>
      <c r="K108" s="28">
        <f>+'[1]27'!$O$25</f>
        <v>11.830623018543376</v>
      </c>
      <c r="L108" s="28">
        <f>+'[1]27'!$Q$25</f>
        <v>23.963161120405491</v>
      </c>
      <c r="M108" s="28">
        <f>+'[1]27'!$R$25</f>
        <v>22.096346059315092</v>
      </c>
      <c r="N108" s="28">
        <f>+'[1]27'!$S$25</f>
        <v>16.294191043948427</v>
      </c>
      <c r="O108" s="29">
        <f>+'[1]27'!$T$25</f>
        <v>20.100835829635209</v>
      </c>
    </row>
    <row r="109" spans="1:15" customFormat="1" x14ac:dyDescent="0.2">
      <c r="A109" s="10">
        <v>1021</v>
      </c>
      <c r="B109" s="10" t="s">
        <v>30</v>
      </c>
      <c r="C109" s="28">
        <f>+'[1]28'!$E$25</f>
        <v>11.517569433788553</v>
      </c>
      <c r="D109" s="28">
        <f>+'[1]28'!$F$25</f>
        <v>15.096072877593203</v>
      </c>
      <c r="E109" s="28">
        <f>+'[1]28'!$G$25</f>
        <v>15.818565071434147</v>
      </c>
      <c r="F109" s="28">
        <f>+'[1]28'!$I$25</f>
        <v>14.893179649071287</v>
      </c>
      <c r="G109" s="28">
        <f>+'[1]28'!$J$25</f>
        <v>14.444027892329609</v>
      </c>
      <c r="H109" s="28">
        <f>+'[1]28'!$K$25</f>
        <v>15.310885024808963</v>
      </c>
      <c r="I109" s="28">
        <f>+'[1]28'!$M$25</f>
        <v>14.80323751046609</v>
      </c>
      <c r="J109" s="28">
        <f>+'[1]28'!$N$25</f>
        <v>12.980288621741471</v>
      </c>
      <c r="K109" s="28">
        <f>+'[1]28'!$O$25</f>
        <v>11.961405926946933</v>
      </c>
      <c r="L109" s="28">
        <f>+'[1]28'!$Q$25</f>
        <v>11.68467914360191</v>
      </c>
      <c r="M109" s="28">
        <f>+'[1]28'!$R$25</f>
        <v>11.39398227910411</v>
      </c>
      <c r="N109" s="28">
        <f>+'[1]28'!$S$25</f>
        <v>10.9368927685271</v>
      </c>
      <c r="O109" s="29">
        <f>+'[1]28'!$T$25</f>
        <v>13.394154483933187</v>
      </c>
    </row>
    <row r="110" spans="1:15" customFormat="1" x14ac:dyDescent="0.2">
      <c r="A110" s="10">
        <v>1022</v>
      </c>
      <c r="B110" s="10" t="s">
        <v>31</v>
      </c>
      <c r="C110" s="28">
        <f>+'[1]29'!$E$25</f>
        <v>36.743378890217031</v>
      </c>
      <c r="D110" s="28">
        <f>+'[1]29'!$F$25</f>
        <v>44.416732406901716</v>
      </c>
      <c r="E110" s="28">
        <f>+'[1]29'!$G$25</f>
        <v>39.008365706194162</v>
      </c>
      <c r="F110" s="28">
        <f>+'[1]29'!$I$25</f>
        <v>33.60509653526298</v>
      </c>
      <c r="G110" s="28">
        <f>+'[1]29'!$J$25</f>
        <v>30.255740612989062</v>
      </c>
      <c r="H110" s="28">
        <f>+'[1]29'!$K$25</f>
        <v>24.117117822993979</v>
      </c>
      <c r="I110" s="28">
        <f>+'[1]29'!$M$25</f>
        <v>30.504645545816871</v>
      </c>
      <c r="J110" s="28">
        <f>+'[1]29'!$N$25</f>
        <v>19.387057811936586</v>
      </c>
      <c r="K110" s="28">
        <f>+'[1]29'!$O$25</f>
        <v>24.709533720378282</v>
      </c>
      <c r="L110" s="28">
        <f>+'[1]29'!$Q$25</f>
        <v>26.261032834948018</v>
      </c>
      <c r="M110" s="28">
        <f>+'[1]29'!$R$25</f>
        <v>28.706562168868377</v>
      </c>
      <c r="N110" s="28">
        <f>+'[1]29'!$S$25</f>
        <v>27.725523263258861</v>
      </c>
      <c r="O110" s="29">
        <f>+'[1]29'!$T$25</f>
        <v>30.822488743674544</v>
      </c>
    </row>
    <row r="111" spans="1:15" customFormat="1" x14ac:dyDescent="0.2">
      <c r="A111" s="10">
        <v>1023</v>
      </c>
      <c r="B111" s="10" t="s">
        <v>32</v>
      </c>
      <c r="C111" s="28">
        <f>+'[1]30'!$E$25</f>
        <v>47.561389012479076</v>
      </c>
      <c r="D111" s="28">
        <f>+'[1]30'!$F$25</f>
        <v>33.429554665036562</v>
      </c>
      <c r="E111" s="28">
        <f>+'[1]30'!$G$25</f>
        <v>39.795886025799497</v>
      </c>
      <c r="F111" s="28">
        <f>+'[1]30'!$I$25</f>
        <v>35.515863127572835</v>
      </c>
      <c r="G111" s="28">
        <f>+'[1]30'!$J$25</f>
        <v>37.245511625084141</v>
      </c>
      <c r="H111" s="28">
        <f>+'[1]30'!$K$25</f>
        <v>38.63124286905915</v>
      </c>
      <c r="I111" s="28">
        <f>+'[1]30'!$M$25</f>
        <v>33.35635041200571</v>
      </c>
      <c r="J111" s="28">
        <f>+'[1]30'!$N$25</f>
        <v>25.196499924131302</v>
      </c>
      <c r="K111" s="28">
        <f>+'[1]30'!$O$25</f>
        <v>23.16026660208691</v>
      </c>
      <c r="L111" s="28">
        <f>+'[1]30'!$Q$25</f>
        <v>24.912451361867703</v>
      </c>
      <c r="M111" s="28">
        <f>+'[1]30'!$R$25</f>
        <v>23.092555828350584</v>
      </c>
      <c r="N111" s="28">
        <f>+'[1]30'!$S$25</f>
        <v>19.426258778716818</v>
      </c>
      <c r="O111" s="29">
        <f>+'[1]30'!$T$25</f>
        <v>32.015644765988291</v>
      </c>
    </row>
    <row r="112" spans="1:15" customFormat="1" x14ac:dyDescent="0.2">
      <c r="A112" s="10">
        <v>1024</v>
      </c>
      <c r="B112" s="10" t="s">
        <v>33</v>
      </c>
      <c r="C112" s="28">
        <f>+'[1]31'!$E$25</f>
        <v>29.943685472546708</v>
      </c>
      <c r="D112" s="28">
        <f>+'[1]31'!$F$25</f>
        <v>29.739845865833477</v>
      </c>
      <c r="E112" s="28">
        <f>+'[1]31'!$G$25</f>
        <v>31.709603018720305</v>
      </c>
      <c r="F112" s="28">
        <f>+'[1]31'!$I$25</f>
        <v>27.495448997897277</v>
      </c>
      <c r="G112" s="28">
        <f>+'[1]31'!$J$25</f>
        <v>22.199135690680627</v>
      </c>
      <c r="H112" s="28">
        <f>+'[1]31'!$K$25</f>
        <v>28.591583688908447</v>
      </c>
      <c r="I112" s="28">
        <f>+'[1]31'!$M$25</f>
        <v>30.382454663982323</v>
      </c>
      <c r="J112" s="28">
        <f>+'[1]31'!$N$25</f>
        <v>27.270455537717393</v>
      </c>
      <c r="K112" s="28">
        <f>+'[1]31'!$O$25</f>
        <v>26.201559738496151</v>
      </c>
      <c r="L112" s="28">
        <f>+'[1]31'!$Q$25</f>
        <v>26.068128413278803</v>
      </c>
      <c r="M112" s="28">
        <f>+'[1]31'!$R$25</f>
        <v>26.250894002624868</v>
      </c>
      <c r="N112" s="28">
        <f>+'[1]31'!$S$25</f>
        <v>36.503348540982294</v>
      </c>
      <c r="O112" s="29">
        <f>+'[1]31'!$T$25</f>
        <v>28.71120389276112</v>
      </c>
    </row>
    <row r="113" spans="1:15" customFormat="1" x14ac:dyDescent="0.2">
      <c r="A113" s="10">
        <v>1025</v>
      </c>
      <c r="B113" s="10" t="s">
        <v>34</v>
      </c>
      <c r="C113" s="28">
        <f>+'[1]32'!$E$25</f>
        <v>17.973584905660378</v>
      </c>
      <c r="D113" s="28">
        <f>+'[1]32'!$F$25</f>
        <v>19.259523809523809</v>
      </c>
      <c r="E113" s="28">
        <f>+'[1]32'!$G$25</f>
        <v>20.567216981132077</v>
      </c>
      <c r="F113" s="28">
        <f>+'[1]32'!$I$25</f>
        <v>24.039957939011568</v>
      </c>
      <c r="G113" s="28">
        <f>+'[1]32'!$J$25</f>
        <v>25.963043478260868</v>
      </c>
      <c r="H113" s="28">
        <f>+'[1]32'!$K$25</f>
        <v>25.84784889821616</v>
      </c>
      <c r="I113" s="28">
        <f>+'[1]32'!$M$25</f>
        <v>24.429013793750588</v>
      </c>
      <c r="J113" s="28">
        <f>+'[1]32'!$N$25</f>
        <v>20.458666666666666</v>
      </c>
      <c r="K113" s="28">
        <f>+'[1]32'!$O$25</f>
        <v>20.613878836742728</v>
      </c>
      <c r="L113" s="28">
        <f>+'[1]32'!$Q$25</f>
        <v>23.895413028204356</v>
      </c>
      <c r="M113" s="28">
        <f>+'[1]32'!$R$25</f>
        <v>24.380107213845445</v>
      </c>
      <c r="N113" s="28">
        <f>+'[1]32'!$S$25</f>
        <v>22.306836569579289</v>
      </c>
      <c r="O113" s="29">
        <f>+'[1]32'!$T$25</f>
        <v>22.560715770509979</v>
      </c>
    </row>
    <row r="114" spans="1:15" customFormat="1" x14ac:dyDescent="0.2">
      <c r="A114" s="10">
        <v>1026</v>
      </c>
      <c r="B114" s="10" t="s">
        <v>35</v>
      </c>
      <c r="C114" s="28">
        <f>+'[1]33'!$E$25</f>
        <v>20.918731653135165</v>
      </c>
      <c r="D114" s="28">
        <f>+'[1]33'!$F$25</f>
        <v>19.939274074486754</v>
      </c>
      <c r="E114" s="28">
        <f>+'[1]33'!$G$25</f>
        <v>26.209937620993763</v>
      </c>
      <c r="F114" s="28">
        <f>+'[1]33'!$I$25</f>
        <v>25.599448430836802</v>
      </c>
      <c r="G114" s="28">
        <f>+'[1]33'!$J$25</f>
        <v>24.089529590288315</v>
      </c>
      <c r="H114" s="28">
        <f>+'[1]33'!$K$25</f>
        <v>26.975007942391191</v>
      </c>
      <c r="I114" s="28">
        <f>+'[1]33'!$M$25</f>
        <v>24.339902420357792</v>
      </c>
      <c r="J114" s="28">
        <f>+'[1]33'!$N$25</f>
        <v>19.364963503649633</v>
      </c>
      <c r="K114" s="28">
        <f>+'[1]33'!$O$25</f>
        <v>25.363923656903975</v>
      </c>
      <c r="L114" s="28">
        <f>+'[1]33'!$Q$25</f>
        <v>23.814854472890101</v>
      </c>
      <c r="M114" s="28">
        <f>+'[1]33'!$R$25</f>
        <v>26.850471932439145</v>
      </c>
      <c r="N114" s="28">
        <f>+'[1]33'!$S$25</f>
        <v>24.540018399264028</v>
      </c>
      <c r="O114" s="29">
        <f>+'[1]33'!$T$25</f>
        <v>24.010727615924019</v>
      </c>
    </row>
    <row r="115" spans="1:15" customFormat="1" x14ac:dyDescent="0.2">
      <c r="A115" s="10">
        <v>1027</v>
      </c>
      <c r="B115" s="10" t="s">
        <v>36</v>
      </c>
      <c r="C115" s="28">
        <f>+'[1]34'!$E$25</f>
        <v>19.875360015890358</v>
      </c>
      <c r="D115" s="28">
        <f>+'[1]34'!$F$25</f>
        <v>22.625736293611237</v>
      </c>
      <c r="E115" s="28">
        <f>+'[1]34'!$G$25</f>
        <v>21.753239227684677</v>
      </c>
      <c r="F115" s="28">
        <f>+'[1]34'!$I$25</f>
        <v>21.092310624510283</v>
      </c>
      <c r="G115" s="28">
        <f>+'[1]34'!$J$25</f>
        <v>21.650537372951419</v>
      </c>
      <c r="H115" s="28">
        <f>+'[1]34'!$K$25</f>
        <v>22.176001286147788</v>
      </c>
      <c r="I115" s="28">
        <f>+'[1]34'!$M$25</f>
        <v>25.504823413996075</v>
      </c>
      <c r="J115" s="28">
        <f>+'[1]34'!$N$25</f>
        <v>13.690617812673487</v>
      </c>
      <c r="K115" s="28">
        <f>+'[1]34'!$O$25</f>
        <v>19.257883405800161</v>
      </c>
      <c r="L115" s="28">
        <f>+'[1]34'!$Q$25</f>
        <v>25.471677863873445</v>
      </c>
      <c r="M115" s="28">
        <f>+'[1]34'!$R$25</f>
        <v>18.053132522138551</v>
      </c>
      <c r="N115" s="28">
        <f>+'[1]34'!$S$25</f>
        <v>23.919687674288902</v>
      </c>
      <c r="O115" s="29">
        <f>+'[1]34'!$T$25</f>
        <v>21.225045801721343</v>
      </c>
    </row>
    <row r="116" spans="1:15" customFormat="1" x14ac:dyDescent="0.2">
      <c r="A116" s="10">
        <v>1028</v>
      </c>
      <c r="B116" s="10" t="s">
        <v>37</v>
      </c>
      <c r="C116" s="28">
        <f>+'[1]35'!$E$25</f>
        <v>32.604823758939489</v>
      </c>
      <c r="D116" s="28">
        <f>+'[1]35'!$F$25</f>
        <v>29.005453369072928</v>
      </c>
      <c r="E116" s="28">
        <f>+'[1]35'!$G$25</f>
        <v>35.912820650184379</v>
      </c>
      <c r="F116" s="28">
        <f>+'[1]35'!$I$25</f>
        <v>26.369931800834951</v>
      </c>
      <c r="G116" s="28">
        <f>+'[1]35'!$J$25</f>
        <v>28.987221410515087</v>
      </c>
      <c r="H116" s="28">
        <f>+'[1]35'!$K$25</f>
        <v>29.484851351887514</v>
      </c>
      <c r="I116" s="28">
        <f>+'[1]35'!$M$25</f>
        <v>28.368462233285701</v>
      </c>
      <c r="J116" s="28">
        <f>+'[1]35'!$N$25</f>
        <v>24.024174323604971</v>
      </c>
      <c r="K116" s="28">
        <f>+'[1]35'!$O$25</f>
        <v>22.464060476079247</v>
      </c>
      <c r="L116" s="28">
        <f>+'[1]35'!$Q$25</f>
        <v>28.04384328077003</v>
      </c>
      <c r="M116" s="28">
        <f>+'[1]35'!$R$25</f>
        <v>33.909049837558165</v>
      </c>
      <c r="N116" s="28">
        <f>+'[1]35'!$S$25</f>
        <v>34.080909485259738</v>
      </c>
      <c r="O116" s="29">
        <f>+'[1]35'!$T$25</f>
        <v>29.483307089657984</v>
      </c>
    </row>
    <row r="117" spans="1:15" customFormat="1" x14ac:dyDescent="0.2">
      <c r="A117" s="10">
        <v>1029</v>
      </c>
      <c r="B117" s="10" t="s">
        <v>38</v>
      </c>
      <c r="C117" s="28">
        <f>+'[1]36'!$E$25</f>
        <v>14.301494701232352</v>
      </c>
      <c r="D117" s="28">
        <f>+'[1]36'!$F$25</f>
        <v>14.072502210433244</v>
      </c>
      <c r="E117" s="28">
        <f>+'[1]36'!$G$25</f>
        <v>15.029458628228406</v>
      </c>
      <c r="F117" s="28">
        <f>+'[1]36'!$I$25</f>
        <v>29.953810623556581</v>
      </c>
      <c r="G117" s="28">
        <f>+'[1]36'!$J$25</f>
        <v>16.953000576056386</v>
      </c>
      <c r="H117" s="28">
        <f>+'[1]36'!$K$25</f>
        <v>16.414784824264423</v>
      </c>
      <c r="I117" s="28">
        <f>+'[1]36'!$M$25</f>
        <v>15.965493150268825</v>
      </c>
      <c r="J117" s="28">
        <f>+'[1]36'!$N$25</f>
        <v>15.998811902576012</v>
      </c>
      <c r="K117" s="28">
        <f>+'[1]36'!$O$25</f>
        <v>15.867928521754905</v>
      </c>
      <c r="L117" s="28">
        <f>+'[1]36'!$Q$25</f>
        <v>15.986123929855829</v>
      </c>
      <c r="M117" s="28">
        <f>+'[1]36'!$R$25</f>
        <v>15.017944234839423</v>
      </c>
      <c r="N117" s="28">
        <f>+'[1]36'!$S$25</f>
        <v>14.010337488598358</v>
      </c>
      <c r="O117" s="29">
        <f>+'[1]36'!$T$25</f>
        <v>16.769370750690367</v>
      </c>
    </row>
    <row r="118" spans="1:15" customFormat="1" x14ac:dyDescent="0.2">
      <c r="A118" s="10">
        <v>1030</v>
      </c>
      <c r="B118" s="10" t="s">
        <v>18</v>
      </c>
      <c r="C118" s="28">
        <f>+'[1]37'!$E$25</f>
        <v>18.997198879551821</v>
      </c>
      <c r="D118" s="28">
        <f>+'[1]37'!$F$25</f>
        <v>18.846079380445303</v>
      </c>
      <c r="E118" s="28">
        <f>+'[1]37'!$G$25</f>
        <v>18.21676970633694</v>
      </c>
      <c r="F118" s="28">
        <f>+'[1]37'!$I$25</f>
        <v>18.24086603518268</v>
      </c>
      <c r="G118" s="28">
        <f>+'[1]37'!$J$25</f>
        <v>18.963302752293579</v>
      </c>
      <c r="H118" s="28">
        <f>+'[1]37'!$K$25</f>
        <v>20.439421338155515</v>
      </c>
      <c r="I118" s="28">
        <f>+'[1]37'!$M$25</f>
        <v>17.677570093457945</v>
      </c>
      <c r="J118" s="28">
        <f>+'[1]37'!$N$25</f>
        <v>17.599402092675636</v>
      </c>
      <c r="K118" s="28">
        <f>+'[1]37'!$O$25</f>
        <v>19.518382352941178</v>
      </c>
      <c r="L118" s="28">
        <f>+'[1]37'!$Q$25</f>
        <v>17.427782888684451</v>
      </c>
      <c r="M118" s="28">
        <f>+'[1]37'!$R$25</f>
        <v>17.295495495495494</v>
      </c>
      <c r="N118" s="28">
        <f>+'[1]37'!$S$25</f>
        <v>17.129213483146067</v>
      </c>
      <c r="O118" s="29">
        <f>+'[1]37'!$T$25</f>
        <v>18.338496657427033</v>
      </c>
    </row>
    <row r="119" spans="1:15" customFormat="1" x14ac:dyDescent="0.2">
      <c r="A119" s="4">
        <v>10300</v>
      </c>
      <c r="B119" s="4" t="s">
        <v>54</v>
      </c>
      <c r="C119" s="25">
        <f>+[1]รวม!$E$25</f>
        <v>29.354204886365345</v>
      </c>
      <c r="D119" s="25">
        <f>+[1]รวม!$F$25</f>
        <v>29.777021600836537</v>
      </c>
      <c r="E119" s="25">
        <f>+[1]รวม!$G$25</f>
        <v>31.665594543357905</v>
      </c>
      <c r="F119" s="25">
        <f>+[1]รวม!$I$25</f>
        <v>27.411811680793164</v>
      </c>
      <c r="G119" s="25">
        <f>+[1]รวม!$J$25</f>
        <v>24.77562515165279</v>
      </c>
      <c r="H119" s="25">
        <f>+[1]รวม!$K$25</f>
        <v>27.909582344347093</v>
      </c>
      <c r="I119" s="25">
        <f>+[1]รวม!$M$25</f>
        <v>25.829991895839971</v>
      </c>
      <c r="J119" s="25">
        <f>+[1]รวม!$N$25</f>
        <v>18.630195716716564</v>
      </c>
      <c r="K119" s="25">
        <f>+[1]รวม!$O$25</f>
        <v>23.569317734809211</v>
      </c>
      <c r="L119" s="25">
        <f>+[1]รวม!$Q$25</f>
        <v>25.327825233550858</v>
      </c>
      <c r="M119" s="25">
        <f>+[1]รวม!$R$25</f>
        <v>26.434469972959207</v>
      </c>
      <c r="N119" s="25">
        <f>+[1]รวม!$S$25</f>
        <v>26.044028188658174</v>
      </c>
      <c r="O119" s="25">
        <f>+[1]รวม!$T$25</f>
        <v>26.380257056292244</v>
      </c>
    </row>
    <row r="120" spans="1:15" customFormat="1" x14ac:dyDescent="0.2">
      <c r="A120" s="32"/>
      <c r="B120" s="32"/>
      <c r="O120" s="32"/>
    </row>
    <row r="121" spans="1:15" customFormat="1" x14ac:dyDescent="0.2">
      <c r="A121" s="3" t="s">
        <v>52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54</v>
      </c>
    </row>
    <row r="122" spans="1:15" customFormat="1" x14ac:dyDescent="0.2">
      <c r="A122" s="7">
        <v>1004</v>
      </c>
      <c r="B122" s="7" t="s">
        <v>94</v>
      </c>
      <c r="C122" s="19">
        <f>+'[1]11'!$E$27</f>
        <v>0.8535184692624207</v>
      </c>
      <c r="D122" s="19">
        <f>+'[1]11'!$F$27</f>
        <v>0.862888150354161</v>
      </c>
      <c r="E122" s="19">
        <f>+'[1]11'!$G$27</f>
        <v>0.81073141034384</v>
      </c>
      <c r="F122" s="19">
        <f>+'[1]11'!$I$27</f>
        <v>0.91628185441369314</v>
      </c>
      <c r="G122" s="19">
        <f>+'[1]11'!$J$27</f>
        <v>0.96980008657947214</v>
      </c>
      <c r="H122" s="19">
        <f>+'[1]11'!$K$27</f>
        <v>0.81343901783289463</v>
      </c>
      <c r="I122" s="19">
        <f>+'[1]11'!$M$27</f>
        <v>0.87493146939433664</v>
      </c>
      <c r="J122" s="19">
        <f>+'[1]11'!$N$27</f>
        <v>0.95583839617746258</v>
      </c>
      <c r="K122" s="19">
        <f>+'[1]11'!$O$27</f>
        <v>0.92694805044544715</v>
      </c>
      <c r="L122" s="19">
        <f>+'[1]11'!$Q$27</f>
        <v>0.85298300357601442</v>
      </c>
      <c r="M122" s="19">
        <f>+'[1]11'!$R$27</f>
        <v>0.86732648869908513</v>
      </c>
      <c r="N122" s="19">
        <f>+'[1]11'!$S$27</f>
        <v>0.88995159508433841</v>
      </c>
      <c r="O122" s="20">
        <f>+'[1]11'!$T$27</f>
        <v>0.88131963967326454</v>
      </c>
    </row>
    <row r="123" spans="1:15" customFormat="1" x14ac:dyDescent="0.2">
      <c r="A123" s="10">
        <v>1005</v>
      </c>
      <c r="B123" s="10" t="s">
        <v>13</v>
      </c>
      <c r="C123" s="21">
        <f>+'[1]12'!$E$27</f>
        <v>0.44753492026933656</v>
      </c>
      <c r="D123" s="21">
        <f>+'[1]12'!$F$27</f>
        <v>0.49352337036260741</v>
      </c>
      <c r="E123" s="21">
        <f>+'[1]12'!$G$27</f>
        <v>0.48171052809246684</v>
      </c>
      <c r="F123" s="21">
        <f>+'[1]12'!$I$27</f>
        <v>0.47104742482459633</v>
      </c>
      <c r="G123" s="21">
        <f>+'[1]12'!$J$27</f>
        <v>0.5125478583393156</v>
      </c>
      <c r="H123" s="21">
        <f>+'[1]12'!$K$27</f>
        <v>0.50427390727406218</v>
      </c>
      <c r="I123" s="21">
        <f>+'[1]12'!$M$27</f>
        <v>0.55638408664861483</v>
      </c>
      <c r="J123" s="21">
        <f>+'[1]12'!$N$27</f>
        <v>0.58844130749825563</v>
      </c>
      <c r="K123" s="21">
        <f>+'[1]12'!$O$27</f>
        <v>0.53323643410852717</v>
      </c>
      <c r="L123" s="21">
        <f>+'[1]12'!$Q$27</f>
        <v>0.48985458799933146</v>
      </c>
      <c r="M123" s="21">
        <f>+'[1]12'!$R$27</f>
        <v>0.5091661896076578</v>
      </c>
      <c r="N123" s="21">
        <f>+'[1]12'!$S$27</f>
        <v>0.51866009042334571</v>
      </c>
      <c r="O123" s="22">
        <f>+'[1]12'!$T$27</f>
        <v>0.50751475029102122</v>
      </c>
    </row>
    <row r="124" spans="1:15" customFormat="1" x14ac:dyDescent="0.2">
      <c r="A124" s="10">
        <v>1006</v>
      </c>
      <c r="B124" s="10" t="s">
        <v>14</v>
      </c>
      <c r="C124" s="21">
        <f>+'[1]13'!$E$27</f>
        <v>0.54422992652497204</v>
      </c>
      <c r="D124" s="21">
        <f>+'[1]13'!$F$27</f>
        <v>0.52292631929099243</v>
      </c>
      <c r="E124" s="21">
        <f>+'[1]13'!$G$27</f>
        <v>0.51516766903590305</v>
      </c>
      <c r="F124" s="21">
        <f>+'[1]13'!$I$27</f>
        <v>0.55769935610568377</v>
      </c>
      <c r="G124" s="21">
        <f>+'[1]13'!$J$27</f>
        <v>0.5856198429267323</v>
      </c>
      <c r="H124" s="21">
        <f>+'[1]13'!$K$27</f>
        <v>0.54351095521280635</v>
      </c>
      <c r="I124" s="21">
        <f>+'[1]13'!$M$27</f>
        <v>0.60911136875127869</v>
      </c>
      <c r="J124" s="21">
        <f>+'[1]13'!$N$27</f>
        <v>0.57503487328826186</v>
      </c>
      <c r="K124" s="21">
        <f>+'[1]13'!$O$27</f>
        <v>0.53171790396921292</v>
      </c>
      <c r="L124" s="21">
        <f>+'[1]13'!$Q$27</f>
        <v>0.51356607451037628</v>
      </c>
      <c r="M124" s="21">
        <f>+'[1]13'!$R$27</f>
        <v>0.55328724529592155</v>
      </c>
      <c r="N124" s="21">
        <f>+'[1]13'!$S$27</f>
        <v>0.52022023339475298</v>
      </c>
      <c r="O124" s="22">
        <f>+'[1]13'!$T$27</f>
        <v>0.54750675906880897</v>
      </c>
    </row>
    <row r="125" spans="1:15" customFormat="1" x14ac:dyDescent="0.2">
      <c r="A125" s="10">
        <v>1007</v>
      </c>
      <c r="B125" s="10" t="s">
        <v>15</v>
      </c>
      <c r="C125" s="21">
        <f>+'[1]14'!$E$27</f>
        <v>0.80085253833517334</v>
      </c>
      <c r="D125" s="21">
        <f>+'[1]14'!$F$27</f>
        <v>0.82847536989396597</v>
      </c>
      <c r="E125" s="21">
        <f>+'[1]14'!$G$27</f>
        <v>0.79935577994028417</v>
      </c>
      <c r="F125" s="21">
        <f>+'[1]14'!$I$27</f>
        <v>0.78930389126366796</v>
      </c>
      <c r="G125" s="21">
        <f>+'[1]14'!$J$27</f>
        <v>0.90657246044485207</v>
      </c>
      <c r="H125" s="21">
        <f>+'[1]14'!$K$27</f>
        <v>0.81121599613579976</v>
      </c>
      <c r="I125" s="21">
        <f>+'[1]14'!$M$27</f>
        <v>0.87371756467095363</v>
      </c>
      <c r="J125" s="21">
        <f>+'[1]14'!$N$27</f>
        <v>0.88981868898186889</v>
      </c>
      <c r="K125" s="21">
        <f>+'[1]14'!$O$27</f>
        <v>0.8625297760838494</v>
      </c>
      <c r="L125" s="21">
        <f>+'[1]14'!$Q$27</f>
        <v>0.85881883265881909</v>
      </c>
      <c r="M125" s="21">
        <f>+'[1]14'!$R$27</f>
        <v>0.82638027907260925</v>
      </c>
      <c r="N125" s="21">
        <f>+'[1]14'!$S$27</f>
        <v>0.86058820448355333</v>
      </c>
      <c r="O125" s="22">
        <f>+'[1]14'!$T$27</f>
        <v>0.84206120692539721</v>
      </c>
    </row>
    <row r="126" spans="1:15" customFormat="1" x14ac:dyDescent="0.2">
      <c r="A126" s="10">
        <v>1008</v>
      </c>
      <c r="B126" s="10" t="s">
        <v>16</v>
      </c>
      <c r="C126" s="21">
        <f>+'[1]15'!$E$27</f>
        <v>0.53861428117160726</v>
      </c>
      <c r="D126" s="21">
        <f>+'[1]15'!$F$27</f>
        <v>0.59937313215248922</v>
      </c>
      <c r="E126" s="21">
        <f>+'[1]15'!$G$27</f>
        <v>0.57574199184214048</v>
      </c>
      <c r="F126" s="21">
        <f>+'[1]15'!$I$27</f>
        <v>0.57902662838484487</v>
      </c>
      <c r="G126" s="21">
        <f>+'[1]15'!$J$27</f>
        <v>0.70865602936145067</v>
      </c>
      <c r="H126" s="21">
        <f>+'[1]15'!$K$27</f>
        <v>0.57046060995543391</v>
      </c>
      <c r="I126" s="21">
        <f>+'[1]15'!$M$27</f>
        <v>0.65574638614569913</v>
      </c>
      <c r="J126" s="21">
        <f>+'[1]15'!$N$27</f>
        <v>0.70400385581987812</v>
      </c>
      <c r="K126" s="21">
        <f>+'[1]15'!$O$27</f>
        <v>0.6624086296217444</v>
      </c>
      <c r="L126" s="21">
        <f>+'[1]15'!$Q$27</f>
        <v>0.56350656728472381</v>
      </c>
      <c r="M126" s="21">
        <f>+'[1]15'!$R$27</f>
        <v>0.55498068338498086</v>
      </c>
      <c r="N126" s="21">
        <f>+'[1]15'!$S$27</f>
        <v>0.56643445218492716</v>
      </c>
      <c r="O126" s="22">
        <f>+'[1]15'!$T$27</f>
        <v>0.60460900599535916</v>
      </c>
    </row>
    <row r="127" spans="1:15" customFormat="1" x14ac:dyDescent="0.2">
      <c r="A127" s="10">
        <v>1009</v>
      </c>
      <c r="B127" s="10" t="s">
        <v>17</v>
      </c>
      <c r="C127" s="21">
        <f>+'[1]16'!$E$27</f>
        <v>0.74130546262606534</v>
      </c>
      <c r="D127" s="21">
        <f>+'[1]16'!$F$27</f>
        <v>0.63576059098447157</v>
      </c>
      <c r="E127" s="21">
        <f>+'[1]16'!$G$27</f>
        <v>0.67842242218959425</v>
      </c>
      <c r="F127" s="21">
        <f>+'[1]16'!$I$27</f>
        <v>0.6857782668288257</v>
      </c>
      <c r="G127" s="21">
        <f>+'[1]16'!$J$27</f>
        <v>0.7455170798194054</v>
      </c>
      <c r="H127" s="21">
        <f>+'[1]16'!$K$27</f>
        <v>0.73879150695551055</v>
      </c>
      <c r="I127" s="21">
        <f>+'[1]16'!$M$27</f>
        <v>0.71613569321533921</v>
      </c>
      <c r="J127" s="21">
        <f>+'[1]16'!$N$27</f>
        <v>0.88566313492269688</v>
      </c>
      <c r="K127" s="21">
        <f>+'[1]16'!$O$27</f>
        <v>0.7565187878787879</v>
      </c>
      <c r="L127" s="21">
        <f>+'[1]16'!$Q$27</f>
        <v>0.71095876317586215</v>
      </c>
      <c r="M127" s="21">
        <f>+'[1]16'!$R$27</f>
        <v>0.71731969729487621</v>
      </c>
      <c r="N127" s="21">
        <f>+'[1]16'!$S$27</f>
        <v>0.74889817081953047</v>
      </c>
      <c r="O127" s="22">
        <f>+'[1]16'!$T$27</f>
        <v>0.7304425913528535</v>
      </c>
    </row>
    <row r="128" spans="1:15" customFormat="1" x14ac:dyDescent="0.2">
      <c r="A128" s="10">
        <v>1010</v>
      </c>
      <c r="B128" s="10" t="s">
        <v>19</v>
      </c>
      <c r="C128" s="23">
        <f>+'[1]17'!$E$27</f>
        <v>0.75399910735654641</v>
      </c>
      <c r="D128" s="23">
        <f>+'[1]17'!$F$27</f>
        <v>0.75984658996164745</v>
      </c>
      <c r="E128" s="23">
        <f>+'[1]17'!$G$27</f>
        <v>0.73027617543746581</v>
      </c>
      <c r="F128" s="23">
        <f>+'[1]17'!$I$27</f>
        <v>0.77570634925744009</v>
      </c>
      <c r="G128" s="23">
        <f>+'[1]17'!$J$27</f>
        <v>0.78488991855821022</v>
      </c>
      <c r="H128" s="23">
        <f>+'[1]17'!$K$27</f>
        <v>0.69169342855773375</v>
      </c>
      <c r="I128" s="23">
        <f>+'[1]17'!$M$27</f>
        <v>0.77369131049912809</v>
      </c>
      <c r="J128" s="23">
        <f>+'[1]17'!$N$27</f>
        <v>0.77477191187265837</v>
      </c>
      <c r="K128" s="23">
        <f>+'[1]17'!$O$27</f>
        <v>0.84643885833987953</v>
      </c>
      <c r="L128" s="23">
        <f>+'[1]17'!$Q$27</f>
        <v>0.67908890929806121</v>
      </c>
      <c r="M128" s="23">
        <f>+'[1]17'!$R$27</f>
        <v>0.72055177274615179</v>
      </c>
      <c r="N128" s="23">
        <f>+'[1]17'!$S$27</f>
        <v>0.72577419667993404</v>
      </c>
      <c r="O128" s="24">
        <f>+'[1]17'!$T$27</f>
        <v>0.7484358019307954</v>
      </c>
    </row>
    <row r="129" spans="1:15" customFormat="1" x14ac:dyDescent="0.2">
      <c r="A129" s="42">
        <v>1011</v>
      </c>
      <c r="B129" s="10" t="s">
        <v>20</v>
      </c>
      <c r="C129" s="21">
        <f>+'[1]18'!$E$27</f>
        <v>0.48941195601357806</v>
      </c>
      <c r="D129" s="21">
        <f>+'[1]18'!$F$27</f>
        <v>0.53301495538519539</v>
      </c>
      <c r="E129" s="21">
        <f>+'[1]18'!$G$27</f>
        <v>0.49878572611961708</v>
      </c>
      <c r="F129" s="21">
        <f>+'[1]18'!$I$27</f>
        <v>0.52002468050441786</v>
      </c>
      <c r="G129" s="21">
        <f>+'[1]18'!$J$27</f>
        <v>0.5684282687274087</v>
      </c>
      <c r="H129" s="21">
        <f>+'[1]18'!$K$27</f>
        <v>0.53679147894142976</v>
      </c>
      <c r="I129" s="21">
        <f>+'[1]18'!$M$27</f>
        <v>0.62052231133045443</v>
      </c>
      <c r="J129" s="21">
        <f>+'[1]18'!$N$27</f>
        <v>0.62674625349250701</v>
      </c>
      <c r="K129" s="21">
        <f>+'[1]18'!$O$27</f>
        <v>0.610858802831308</v>
      </c>
      <c r="L129" s="21">
        <f>+'[1]18'!$Q$27</f>
        <v>0.51583699692968266</v>
      </c>
      <c r="M129" s="21">
        <f>+'[1]18'!$R$27</f>
        <v>0.49265431831680639</v>
      </c>
      <c r="N129" s="21">
        <f>+'[1]18'!$S$27</f>
        <v>0.53090024330900243</v>
      </c>
      <c r="O129" s="22">
        <f>+'[1]18'!$T$27</f>
        <v>0.54483860029838604</v>
      </c>
    </row>
    <row r="130" spans="1:15" customFormat="1" x14ac:dyDescent="0.2">
      <c r="A130" s="10">
        <v>1012</v>
      </c>
      <c r="B130" s="10" t="s">
        <v>21</v>
      </c>
      <c r="C130" s="21">
        <f>+'[1]19'!$E$27</f>
        <v>0.59360967616855742</v>
      </c>
      <c r="D130" s="21">
        <f>+'[1]19'!$F$27</f>
        <v>0.62567602452404003</v>
      </c>
      <c r="E130" s="21">
        <f>+'[1]19'!$G$27</f>
        <v>0.59585367032329772</v>
      </c>
      <c r="F130" s="21">
        <f>+'[1]19'!$I$27</f>
        <v>0.59813490357044719</v>
      </c>
      <c r="G130" s="21">
        <f>+'[1]19'!$J$27</f>
        <v>0.62779578938728609</v>
      </c>
      <c r="H130" s="21">
        <f>+'[1]19'!$K$27</f>
        <v>0.56103321759508429</v>
      </c>
      <c r="I130" s="21">
        <f>+'[1]19'!$M$27</f>
        <v>0.6344756660970825</v>
      </c>
      <c r="J130" s="21">
        <f>+'[1]19'!$N$27</f>
        <v>0.70150773376579834</v>
      </c>
      <c r="K130" s="21">
        <f>+'[1]19'!$O$27</f>
        <v>0.654498972694051</v>
      </c>
      <c r="L130" s="21">
        <f>+'[1]19'!$Q$27</f>
        <v>0.59564265011103645</v>
      </c>
      <c r="M130" s="21">
        <f>+'[1]19'!$R$27</f>
        <v>0.60859139231953718</v>
      </c>
      <c r="N130" s="21">
        <f>+'[1]19'!$S$27</f>
        <v>0.62463074037910138</v>
      </c>
      <c r="O130" s="22">
        <f>+'[1]19'!$T$27</f>
        <v>0.61590042975712855</v>
      </c>
    </row>
    <row r="131" spans="1:15" customFormat="1" x14ac:dyDescent="0.2">
      <c r="A131" s="10">
        <v>1013</v>
      </c>
      <c r="B131" s="10" t="s">
        <v>22</v>
      </c>
      <c r="C131" s="21">
        <f>+'[1]20'!$E$27</f>
        <v>0.47183098591549294</v>
      </c>
      <c r="D131" s="21">
        <f>+'[1]20'!$F$27</f>
        <v>0.46756651017214396</v>
      </c>
      <c r="E131" s="21">
        <f>+'[1]20'!$G$27</f>
        <v>0.46202483719521431</v>
      </c>
      <c r="F131" s="21">
        <f>+'[1]20'!$I$27</f>
        <v>0.54744055732242924</v>
      </c>
      <c r="G131" s="21">
        <f>+'[1]20'!$J$27</f>
        <v>0.5292245854965667</v>
      </c>
      <c r="H131" s="21">
        <f>+'[1]20'!$K$27</f>
        <v>0.55031126202603287</v>
      </c>
      <c r="I131" s="21">
        <f>+'[1]20'!$M$27</f>
        <v>0.61618992021794128</v>
      </c>
      <c r="J131" s="21">
        <f>+'[1]20'!$N$27</f>
        <v>0.66600090443171545</v>
      </c>
      <c r="K131" s="21">
        <f>+'[1]20'!$O$27</f>
        <v>0.59069857949017324</v>
      </c>
      <c r="L131" s="21">
        <f>+'[1]20'!$Q$27</f>
        <v>0.53025720029308432</v>
      </c>
      <c r="M131" s="21">
        <f>+'[1]20'!$R$27</f>
        <v>0.54233401007594551</v>
      </c>
      <c r="N131" s="21">
        <f>+'[1]20'!$S$27</f>
        <v>0.53772851030727342</v>
      </c>
      <c r="O131" s="22">
        <f>+'[1]20'!$T$27</f>
        <v>0.54296592575967684</v>
      </c>
    </row>
    <row r="132" spans="1:15" customFormat="1" x14ac:dyDescent="0.2">
      <c r="A132" s="10">
        <v>1014</v>
      </c>
      <c r="B132" s="10" t="s">
        <v>23</v>
      </c>
      <c r="C132" s="21">
        <f>+'[1]21'!$E$27</f>
        <v>0.6152317024699232</v>
      </c>
      <c r="D132" s="21">
        <f>+'[1]21'!$F$27</f>
        <v>0.63514755764747477</v>
      </c>
      <c r="E132" s="21">
        <f>+'[1]21'!$G$27</f>
        <v>0.59134769301694223</v>
      </c>
      <c r="F132" s="21">
        <f>+'[1]21'!$I$27</f>
        <v>0.64562673777255175</v>
      </c>
      <c r="G132" s="21">
        <f>+'[1]21'!$J$27</f>
        <v>0.67081287070755036</v>
      </c>
      <c r="H132" s="21">
        <f>+'[1]21'!$K$27</f>
        <v>0.63365403063282</v>
      </c>
      <c r="I132" s="21">
        <f>+'[1]21'!$M$27</f>
        <v>0.65917363288052944</v>
      </c>
      <c r="J132" s="21">
        <f>+'[1]21'!$N$27</f>
        <v>0.73604339119281115</v>
      </c>
      <c r="K132" s="21">
        <f>+'[1]21'!$O$27</f>
        <v>0.66550312012480495</v>
      </c>
      <c r="L132" s="21">
        <f>+'[1]21'!$Q$27</f>
        <v>0.63147313622656287</v>
      </c>
      <c r="M132" s="21">
        <f>+'[1]21'!$R$27</f>
        <v>0.6187947717351755</v>
      </c>
      <c r="N132" s="21">
        <f>+'[1]21'!$S$27</f>
        <v>0.66754592456440187</v>
      </c>
      <c r="O132" s="22">
        <f>+'[1]21'!$T$27</f>
        <v>0.64769959034230873</v>
      </c>
    </row>
    <row r="133" spans="1:15" customFormat="1" x14ac:dyDescent="0.2">
      <c r="A133" s="10">
        <v>1015</v>
      </c>
      <c r="B133" s="10" t="s">
        <v>24</v>
      </c>
      <c r="C133" s="21">
        <f>+'[1]22'!$E$27</f>
        <v>0.48903294863052127</v>
      </c>
      <c r="D133" s="21">
        <f>+'[1]22'!$F$27</f>
        <v>0.51296073985149615</v>
      </c>
      <c r="E133" s="21">
        <f>+'[1]22'!$G$27</f>
        <v>0.52170736529056327</v>
      </c>
      <c r="F133" s="21">
        <f>+'[1]22'!$I$27</f>
        <v>0.52767980502707479</v>
      </c>
      <c r="G133" s="21">
        <f>+'[1]22'!$J$27</f>
        <v>0.60668285372839881</v>
      </c>
      <c r="H133" s="21">
        <f>+'[1]22'!$K$27</f>
        <v>0.58219430156026675</v>
      </c>
      <c r="I133" s="21">
        <f>+'[1]22'!$M$27</f>
        <v>0.55648307136881958</v>
      </c>
      <c r="J133" s="21">
        <f>+'[1]22'!$N$27</f>
        <v>0.67552630575918893</v>
      </c>
      <c r="K133" s="21">
        <f>+'[1]22'!$O$27</f>
        <v>0.56514577068897898</v>
      </c>
      <c r="L133" s="21">
        <f>+'[1]22'!$Q$27</f>
        <v>0.51521301583699952</v>
      </c>
      <c r="M133" s="21">
        <f>+'[1]22'!$R$27</f>
        <v>0.52453288646837037</v>
      </c>
      <c r="N133" s="21">
        <f>+'[1]22'!$S$27</f>
        <v>0.58885866044824464</v>
      </c>
      <c r="O133" s="22">
        <f>+'[1]22'!$T$27</f>
        <v>0.55480300434839902</v>
      </c>
    </row>
    <row r="134" spans="1:15" customFormat="1" x14ac:dyDescent="0.2">
      <c r="A134" s="10">
        <v>1016</v>
      </c>
      <c r="B134" s="10" t="s">
        <v>25</v>
      </c>
      <c r="C134" s="21">
        <f>+'[1]23'!$E$27</f>
        <v>0.41713891021509658</v>
      </c>
      <c r="D134" s="21">
        <f>+'[1]23'!$F$27</f>
        <v>0.43797414706505616</v>
      </c>
      <c r="E134" s="21">
        <f>+'[1]23'!$G$27</f>
        <v>0.39493738260838412</v>
      </c>
      <c r="F134" s="21">
        <f>+'[1]23'!$I$27</f>
        <v>0.45103112512822086</v>
      </c>
      <c r="G134" s="21">
        <f>+'[1]23'!$J$27</f>
        <v>0.48478481297881931</v>
      </c>
      <c r="H134" s="21">
        <f>+'[1]23'!$K$27</f>
        <v>0.45323569534106528</v>
      </c>
      <c r="I134" s="21">
        <f>+'[1]23'!$M$27</f>
        <v>0.48157145469268342</v>
      </c>
      <c r="J134" s="21">
        <f>+'[1]23'!$N$27</f>
        <v>0.55464778274737792</v>
      </c>
      <c r="K134" s="21">
        <f>+'[1]23'!$O$27</f>
        <v>0.43050033912453695</v>
      </c>
      <c r="L134" s="21">
        <f>+'[1]23'!$Q$27</f>
        <v>0.42121083741854787</v>
      </c>
      <c r="M134" s="21">
        <f>+'[1]23'!$R$27</f>
        <v>0.42202454111341703</v>
      </c>
      <c r="N134" s="21">
        <f>+'[1]23'!$S$27</f>
        <v>0.44449643841314407</v>
      </c>
      <c r="O134" s="22">
        <f>+'[1]23'!$T$27</f>
        <v>0.44996745617377432</v>
      </c>
    </row>
    <row r="135" spans="1:15" customFormat="1" x14ac:dyDescent="0.2">
      <c r="A135" s="10">
        <v>1017</v>
      </c>
      <c r="B135" s="10" t="s">
        <v>26</v>
      </c>
      <c r="C135" s="21">
        <f>+'[1]24'!$E$27</f>
        <v>0.56071380387175751</v>
      </c>
      <c r="D135" s="21">
        <f>+'[1]24'!$F$27</f>
        <v>0.61949051931752652</v>
      </c>
      <c r="E135" s="21">
        <f>+'[1]24'!$G$27</f>
        <v>0.57071582306056867</v>
      </c>
      <c r="F135" s="21">
        <f>+'[1]24'!$I$27</f>
        <v>0.59650212183257045</v>
      </c>
      <c r="G135" s="21">
        <f>+'[1]24'!$J$27</f>
        <v>0.59627078007423773</v>
      </c>
      <c r="H135" s="21">
        <f>+'[1]24'!$K$27</f>
        <v>0.57691260771839925</v>
      </c>
      <c r="I135" s="21">
        <f>+'[1]24'!$M$27</f>
        <v>0.61547318452681543</v>
      </c>
      <c r="J135" s="21">
        <f>+'[1]24'!$N$27</f>
        <v>0.70721767889650056</v>
      </c>
      <c r="K135" s="21">
        <f>+'[1]24'!$O$27</f>
        <v>0.59518225890325938</v>
      </c>
      <c r="L135" s="21">
        <f>+'[1]24'!$Q$27</f>
        <v>0.59902095138126199</v>
      </c>
      <c r="M135" s="21">
        <f>+'[1]24'!$R$27</f>
        <v>0.58185500045288097</v>
      </c>
      <c r="N135" s="21">
        <f>+'[1]24'!$S$27</f>
        <v>0.61199599799899951</v>
      </c>
      <c r="O135" s="22">
        <f>+'[1]24'!$T$27</f>
        <v>0.60266500622665009</v>
      </c>
    </row>
    <row r="136" spans="1:15" customFormat="1" x14ac:dyDescent="0.2">
      <c r="A136" s="10">
        <v>1018</v>
      </c>
      <c r="B136" s="10" t="s">
        <v>27</v>
      </c>
      <c r="C136" s="21">
        <f>+'[1]25'!$E$27</f>
        <v>0.44101306730802226</v>
      </c>
      <c r="D136" s="21">
        <f>+'[1]25'!$F$27</f>
        <v>0.49224537037037036</v>
      </c>
      <c r="E136" s="21">
        <f>+'[1]25'!$G$27</f>
        <v>0.44676799007444168</v>
      </c>
      <c r="F136" s="21">
        <f>+'[1]25'!$I$27</f>
        <v>0.48488183377900057</v>
      </c>
      <c r="G136" s="21">
        <f>+'[1]25'!$J$27</f>
        <v>0.52033891361935714</v>
      </c>
      <c r="H136" s="21">
        <f>+'[1]25'!$K$27</f>
        <v>0.48659271310343555</v>
      </c>
      <c r="I136" s="21">
        <f>+'[1]25'!$M$27</f>
        <v>0.57296201248297052</v>
      </c>
      <c r="J136" s="21">
        <f>+'[1]25'!$N$27</f>
        <v>0.57648874558762853</v>
      </c>
      <c r="K136" s="21">
        <f>+'[1]25'!$O$27</f>
        <v>0.49731294443395635</v>
      </c>
      <c r="L136" s="21">
        <f>+'[1]25'!$Q$27</f>
        <v>0.48985480833485207</v>
      </c>
      <c r="M136" s="21">
        <f>+'[1]25'!$R$27</f>
        <v>0.46508637032318728</v>
      </c>
      <c r="N136" s="21">
        <f>+'[1]25'!$S$27</f>
        <v>0.51225572828869326</v>
      </c>
      <c r="O136" s="22">
        <f>+'[1]25'!$T$27</f>
        <v>0.49791252769800004</v>
      </c>
    </row>
    <row r="137" spans="1:15" customFormat="1" x14ac:dyDescent="0.2">
      <c r="A137" s="10">
        <v>1019</v>
      </c>
      <c r="B137" s="10" t="s">
        <v>28</v>
      </c>
      <c r="C137" s="21">
        <f>+'[1]26'!$E$27</f>
        <v>0.5543191878495507</v>
      </c>
      <c r="D137" s="21">
        <f>+'[1]26'!$F$27</f>
        <v>0.52646352118829187</v>
      </c>
      <c r="E137" s="21">
        <f>+'[1]26'!$G$27</f>
        <v>0.46332486706551412</v>
      </c>
      <c r="F137" s="21">
        <f>+'[1]26'!$I$27</f>
        <v>0.50083084957666235</v>
      </c>
      <c r="G137" s="21">
        <f>+'[1]26'!$J$27</f>
        <v>0.53046732894920945</v>
      </c>
      <c r="H137" s="21">
        <f>+'[1]26'!$K$27</f>
        <v>0.53246023535836751</v>
      </c>
      <c r="I137" s="21">
        <f>+'[1]26'!$M$27</f>
        <v>0.53947168994262207</v>
      </c>
      <c r="J137" s="21">
        <f>+'[1]26'!$N$27</f>
        <v>0.54257469175453166</v>
      </c>
      <c r="K137" s="21">
        <f>+'[1]26'!$O$27</f>
        <v>0.50472660865828767</v>
      </c>
      <c r="L137" s="21">
        <f>+'[1]26'!$Q$27</f>
        <v>0.56156496955564195</v>
      </c>
      <c r="M137" s="21">
        <f>+'[1]26'!$R$27</f>
        <v>0.50499878456867708</v>
      </c>
      <c r="N137" s="21">
        <f>+'[1]26'!$S$27</f>
        <v>0.51434815051700244</v>
      </c>
      <c r="O137" s="22">
        <f>+'[1]26'!$T$27</f>
        <v>0.5224804582943684</v>
      </c>
    </row>
    <row r="138" spans="1:15" customFormat="1" x14ac:dyDescent="0.2">
      <c r="A138" s="10">
        <v>1020</v>
      </c>
      <c r="B138" s="10" t="s">
        <v>29</v>
      </c>
      <c r="C138" s="21">
        <f>+'[1]27'!$E$27</f>
        <v>0.6215355821880284</v>
      </c>
      <c r="D138" s="21">
        <f>+'[1]27'!$F$27</f>
        <v>0.67873274206820888</v>
      </c>
      <c r="E138" s="21">
        <f>+'[1]27'!$G$27</f>
        <v>0.6307855095892424</v>
      </c>
      <c r="F138" s="21">
        <f>+'[1]27'!$I$27</f>
        <v>0.626980218337027</v>
      </c>
      <c r="G138" s="21">
        <f>+'[1]27'!$J$27</f>
        <v>0.71466058259706178</v>
      </c>
      <c r="H138" s="21">
        <f>+'[1]27'!$K$27</f>
        <v>0.61859019020413852</v>
      </c>
      <c r="I138" s="21">
        <f>+'[1]27'!$M$27</f>
        <v>0.70599048087969807</v>
      </c>
      <c r="J138" s="21">
        <f>+'[1]27'!$N$27</f>
        <v>0.67429871898760363</v>
      </c>
      <c r="K138" s="21">
        <f>+'[1]27'!$O$27</f>
        <v>0.72130277015665101</v>
      </c>
      <c r="L138" s="21">
        <f>+'[1]27'!$Q$27</f>
        <v>0.65137995198931831</v>
      </c>
      <c r="M138" s="21">
        <f>+'[1]27'!$R$27</f>
        <v>0.67164757350466753</v>
      </c>
      <c r="N138" s="21">
        <f>+'[1]27'!$S$27</f>
        <v>0.70025970257526293</v>
      </c>
      <c r="O138" s="22">
        <f>+'[1]27'!$T$27</f>
        <v>0.66507017467694818</v>
      </c>
    </row>
    <row r="139" spans="1:15" customFormat="1" x14ac:dyDescent="0.2">
      <c r="A139" s="10">
        <v>1021</v>
      </c>
      <c r="B139" s="10" t="s">
        <v>30</v>
      </c>
      <c r="C139" s="21">
        <f>+'[1]28'!$E$27</f>
        <v>0.51265152930085289</v>
      </c>
      <c r="D139" s="21">
        <f>+'[1]28'!$F$27</f>
        <v>0.50794131132508025</v>
      </c>
      <c r="E139" s="21">
        <f>+'[1]28'!$G$27</f>
        <v>0.47654180101997939</v>
      </c>
      <c r="F139" s="21">
        <f>+'[1]28'!$I$27</f>
        <v>0.51156425345559053</v>
      </c>
      <c r="G139" s="21">
        <f>+'[1]28'!$J$27</f>
        <v>0.55679532985806046</v>
      </c>
      <c r="H139" s="21">
        <f>+'[1]28'!$K$27</f>
        <v>0.5049588919502046</v>
      </c>
      <c r="I139" s="21">
        <f>+'[1]28'!$M$27</f>
        <v>0.55110629459044524</v>
      </c>
      <c r="J139" s="21">
        <f>+'[1]28'!$N$27</f>
        <v>0.58979342490293019</v>
      </c>
      <c r="K139" s="21">
        <f>+'[1]28'!$O$27</f>
        <v>0.57125324733494576</v>
      </c>
      <c r="L139" s="21">
        <f>+'[1]28'!$Q$27</f>
        <v>0.5209409610035074</v>
      </c>
      <c r="M139" s="21">
        <f>+'[1]28'!$R$27</f>
        <v>0.49452611285158538</v>
      </c>
      <c r="N139" s="21">
        <f>+'[1]28'!$S$27</f>
        <v>0.52797801126036259</v>
      </c>
      <c r="O139" s="22">
        <f>+'[1]28'!$T$27</f>
        <v>0.52574942181106565</v>
      </c>
    </row>
    <row r="140" spans="1:15" customFormat="1" x14ac:dyDescent="0.2">
      <c r="A140" s="10">
        <v>1022</v>
      </c>
      <c r="B140" s="10" t="s">
        <v>31</v>
      </c>
      <c r="C140" s="21">
        <f>+'[1]29'!$E$27</f>
        <v>0.55091369613459584</v>
      </c>
      <c r="D140" s="21">
        <f>+'[1]29'!$F$27</f>
        <v>0.59147401954453482</v>
      </c>
      <c r="E140" s="21">
        <f>+'[1]29'!$G$27</f>
        <v>0.54373727632017421</v>
      </c>
      <c r="F140" s="21">
        <f>+'[1]29'!$I$27</f>
        <v>0.56408062910837997</v>
      </c>
      <c r="G140" s="21">
        <f>+'[1]29'!$J$27</f>
        <v>0.64726326524079336</v>
      </c>
      <c r="H140" s="21">
        <f>+'[1]29'!$K$27</f>
        <v>0.57470999801681699</v>
      </c>
      <c r="I140" s="21">
        <f>+'[1]29'!$M$27</f>
        <v>0.68334441805225654</v>
      </c>
      <c r="J140" s="21">
        <f>+'[1]29'!$N$27</f>
        <v>0.64917815177547111</v>
      </c>
      <c r="K140" s="21">
        <f>+'[1]29'!$O$27</f>
        <v>0.64841924182348376</v>
      </c>
      <c r="L140" s="21">
        <f>+'[1]29'!$Q$27</f>
        <v>0.58204645323289395</v>
      </c>
      <c r="M140" s="21">
        <f>+'[1]29'!$R$27</f>
        <v>0.59710471893213013</v>
      </c>
      <c r="N140" s="21">
        <f>+'[1]29'!$S$27</f>
        <v>0.62303102252491482</v>
      </c>
      <c r="O140" s="22">
        <f>+'[1]29'!$T$27</f>
        <v>0.60466127344571563</v>
      </c>
    </row>
    <row r="141" spans="1:15" customFormat="1" x14ac:dyDescent="0.2">
      <c r="A141" s="10">
        <v>1023</v>
      </c>
      <c r="B141" s="10" t="s">
        <v>32</v>
      </c>
      <c r="C141" s="21">
        <f>+'[1]30'!$E$27</f>
        <v>0.37495265079773937</v>
      </c>
      <c r="D141" s="21">
        <f>+'[1]30'!$F$27</f>
        <v>0.4593937973595813</v>
      </c>
      <c r="E141" s="21">
        <f>+'[1]30'!$G$27</f>
        <v>0.43005468811920428</v>
      </c>
      <c r="F141" s="21">
        <f>+'[1]30'!$I$27</f>
        <v>0.48730700544792821</v>
      </c>
      <c r="G141" s="21">
        <f>+'[1]30'!$J$27</f>
        <v>0.47263445427139028</v>
      </c>
      <c r="H141" s="21">
        <f>+'[1]30'!$K$27</f>
        <v>0.46430650984045652</v>
      </c>
      <c r="I141" s="21">
        <f>+'[1]30'!$M$27</f>
        <v>0.52556330862043898</v>
      </c>
      <c r="J141" s="21">
        <f>+'[1]30'!$N$27</f>
        <v>0.51742397463312884</v>
      </c>
      <c r="K141" s="21">
        <f>+'[1]30'!$O$27</f>
        <v>0.5253923686105112</v>
      </c>
      <c r="L141" s="21">
        <f>+'[1]30'!$Q$27</f>
        <v>0.48198731046349069</v>
      </c>
      <c r="M141" s="21">
        <f>+'[1]30'!$R$27</f>
        <v>0.45295511545446682</v>
      </c>
      <c r="N141" s="21">
        <f>+'[1]30'!$S$27</f>
        <v>0.48243175824959017</v>
      </c>
      <c r="O141" s="22">
        <f>+'[1]30'!$T$27</f>
        <v>0.47352717117233112</v>
      </c>
    </row>
    <row r="142" spans="1:15" customFormat="1" x14ac:dyDescent="0.2">
      <c r="A142" s="10">
        <v>1024</v>
      </c>
      <c r="B142" s="10" t="s">
        <v>33</v>
      </c>
      <c r="C142" s="21">
        <f>+'[1]31'!$E$27</f>
        <v>0.79408024140422462</v>
      </c>
      <c r="D142" s="21">
        <f>+'[1]31'!$F$27</f>
        <v>0.82255666633889446</v>
      </c>
      <c r="E142" s="21">
        <f>+'[1]31'!$G$27</f>
        <v>0.70602063471333421</v>
      </c>
      <c r="F142" s="21">
        <f>+'[1]31'!$I$27</f>
        <v>0.82419127095395195</v>
      </c>
      <c r="G142" s="21">
        <f>+'[1]31'!$J$27</f>
        <v>0.84805140677026802</v>
      </c>
      <c r="H142" s="21">
        <f>+'[1]31'!$K$27</f>
        <v>0.79629119092075917</v>
      </c>
      <c r="I142" s="21">
        <f>+'[1]31'!$M$27</f>
        <v>0.77837374377164092</v>
      </c>
      <c r="J142" s="21">
        <f>+'[1]31'!$N$27</f>
        <v>0.85919274625077424</v>
      </c>
      <c r="K142" s="21">
        <f>+'[1]31'!$O$27</f>
        <v>0.84118829619907709</v>
      </c>
      <c r="L142" s="21">
        <f>+'[1]31'!$Q$27</f>
        <v>0.81972593501962543</v>
      </c>
      <c r="M142" s="21">
        <f>+'[1]31'!$R$27</f>
        <v>0.79513222497473546</v>
      </c>
      <c r="N142" s="21">
        <f>+'[1]31'!$S$27</f>
        <v>0.8754769563179029</v>
      </c>
      <c r="O142" s="22">
        <f>+'[1]31'!$T$27</f>
        <v>0.81130809155109329</v>
      </c>
    </row>
    <row r="143" spans="1:15" customFormat="1" x14ac:dyDescent="0.2">
      <c r="A143" s="10">
        <v>1025</v>
      </c>
      <c r="B143" s="10" t="s">
        <v>34</v>
      </c>
      <c r="C143" s="21">
        <f>+'[1]32'!$E$27</f>
        <v>0.45925649352936621</v>
      </c>
      <c r="D143" s="21">
        <f>+'[1]32'!$F$27</f>
        <v>0.49205036101737964</v>
      </c>
      <c r="E143" s="21">
        <f>+'[1]32'!$G$27</f>
        <v>0.47087896147836938</v>
      </c>
      <c r="F143" s="21">
        <f>+'[1]32'!$I$27</f>
        <v>0.50057888424394947</v>
      </c>
      <c r="G143" s="21">
        <f>+'[1]32'!$J$27</f>
        <v>0.51600461613216719</v>
      </c>
      <c r="H143" s="21">
        <f>+'[1]32'!$K$27</f>
        <v>0.4685775482779555</v>
      </c>
      <c r="I143" s="21">
        <f>+'[1]32'!$M$27</f>
        <v>0.5587529469720961</v>
      </c>
      <c r="J143" s="21">
        <f>+'[1]32'!$N$27</f>
        <v>0.60749348827890204</v>
      </c>
      <c r="K143" s="21">
        <f>+'[1]32'!$O$27</f>
        <v>0.59208897282551676</v>
      </c>
      <c r="L143" s="21">
        <f>+'[1]32'!$Q$27</f>
        <v>0.51132083742164769</v>
      </c>
      <c r="M143" s="21">
        <f>+'[1]32'!$R$27</f>
        <v>0.50613111515746045</v>
      </c>
      <c r="N143" s="21">
        <f>+'[1]32'!$S$27</f>
        <v>0.53149993081499936</v>
      </c>
      <c r="O143" s="22">
        <f>+'[1]32'!$T$27</f>
        <v>0.51919615272515307</v>
      </c>
    </row>
    <row r="144" spans="1:15" customFormat="1" x14ac:dyDescent="0.2">
      <c r="A144" s="10">
        <v>1026</v>
      </c>
      <c r="B144" s="10" t="s">
        <v>35</v>
      </c>
      <c r="C144" s="21">
        <f>+'[1]33'!$E$27</f>
        <v>0.61225826926423765</v>
      </c>
      <c r="D144" s="21">
        <f>+'[1]33'!$F$27</f>
        <v>0.60711871567384879</v>
      </c>
      <c r="E144" s="21">
        <f>+'[1]33'!$G$27</f>
        <v>0.56031033074724379</v>
      </c>
      <c r="F144" s="21">
        <f>+'[1]33'!$I$27</f>
        <v>0.5935402385487436</v>
      </c>
      <c r="G144" s="21">
        <f>+'[1]33'!$J$27</f>
        <v>0.62687969924812026</v>
      </c>
      <c r="H144" s="21">
        <f>+'[1]33'!$K$27</f>
        <v>0.54916415947717623</v>
      </c>
      <c r="I144" s="21">
        <f>+'[1]33'!$M$27</f>
        <v>0.64534883720930236</v>
      </c>
      <c r="J144" s="21">
        <f>+'[1]33'!$N$27</f>
        <v>0.65186860739575136</v>
      </c>
      <c r="K144" s="21">
        <f>+'[1]33'!$O$27</f>
        <v>0.60796594709638185</v>
      </c>
      <c r="L144" s="21">
        <f>+'[1]33'!$Q$27</f>
        <v>0.61313825724190607</v>
      </c>
      <c r="M144" s="21">
        <f>+'[1]33'!$R$27</f>
        <v>0.57460776460014462</v>
      </c>
      <c r="N144" s="21">
        <f>+'[1]33'!$S$27</f>
        <v>0.5951027811366385</v>
      </c>
      <c r="O144" s="22">
        <f>+'[1]33'!$T$27</f>
        <v>0.60417114160911145</v>
      </c>
    </row>
    <row r="145" spans="1:15" customFormat="1" x14ac:dyDescent="0.2">
      <c r="A145" s="10">
        <v>1027</v>
      </c>
      <c r="B145" s="10" t="s">
        <v>36</v>
      </c>
      <c r="C145" s="21">
        <f>+'[1]34'!$E$27</f>
        <v>0.47253744893327282</v>
      </c>
      <c r="D145" s="21">
        <f>+'[1]34'!$F$27</f>
        <v>0.51629629629629625</v>
      </c>
      <c r="E145" s="21">
        <f>+'[1]34'!$G$27</f>
        <v>0.4935271887312413</v>
      </c>
      <c r="F145" s="21">
        <f>+'[1]34'!$I$27</f>
        <v>0.54339512479929941</v>
      </c>
      <c r="G145" s="21">
        <f>+'[1]34'!$J$27</f>
        <v>0.52001161965011944</v>
      </c>
      <c r="H145" s="21">
        <f>+'[1]34'!$K$27</f>
        <v>0.5622576287926101</v>
      </c>
      <c r="I145" s="21">
        <f>+'[1]34'!$M$27</f>
        <v>0.54452914798206276</v>
      </c>
      <c r="J145" s="21">
        <f>+'[1]34'!$N$27</f>
        <v>0.62743882215524827</v>
      </c>
      <c r="K145" s="21">
        <f>+'[1]34'!$O$27</f>
        <v>0.56743081830996367</v>
      </c>
      <c r="L145" s="21">
        <f>+'[1]34'!$Q$27</f>
        <v>0.4982988070114992</v>
      </c>
      <c r="M145" s="21">
        <f>+'[1]34'!$R$27</f>
        <v>0.53299806020547458</v>
      </c>
      <c r="N145" s="21">
        <f>+'[1]34'!$S$27</f>
        <v>0.50527018012008007</v>
      </c>
      <c r="O145" s="22">
        <f>+'[1]34'!$T$27</f>
        <v>0.53232673587280677</v>
      </c>
    </row>
    <row r="146" spans="1:15" customFormat="1" x14ac:dyDescent="0.2">
      <c r="A146" s="10">
        <v>1028</v>
      </c>
      <c r="B146" s="10" t="s">
        <v>37</v>
      </c>
      <c r="C146" s="21">
        <f>+'[1]35'!$E$27</f>
        <v>0.63012303511195711</v>
      </c>
      <c r="D146" s="21">
        <f>+'[1]35'!$F$27</f>
        <v>0.67267154179620792</v>
      </c>
      <c r="E146" s="21">
        <f>+'[1]35'!$G$27</f>
        <v>0.60572819906547315</v>
      </c>
      <c r="F146" s="21">
        <f>+'[1]35'!$I$27</f>
        <v>0.6671307846067861</v>
      </c>
      <c r="G146" s="21">
        <f>+'[1]35'!$J$27</f>
        <v>0.66190579150579154</v>
      </c>
      <c r="H146" s="21">
        <f>+'[1]35'!$K$27</f>
        <v>0.64191881303659248</v>
      </c>
      <c r="I146" s="21">
        <f>+'[1]35'!$M$27</f>
        <v>0.67667936806952944</v>
      </c>
      <c r="J146" s="21">
        <f>+'[1]35'!$N$27</f>
        <v>0.7200392752186261</v>
      </c>
      <c r="K146" s="21">
        <f>+'[1]35'!$O$27</f>
        <v>0.721186213512789</v>
      </c>
      <c r="L146" s="21">
        <f>+'[1]35'!$Q$27</f>
        <v>0.64909904765012705</v>
      </c>
      <c r="M146" s="21">
        <f>+'[1]35'!$R$27</f>
        <v>0.62146325492164467</v>
      </c>
      <c r="N146" s="21">
        <f>+'[1]35'!$S$27</f>
        <v>0.65079325352132256</v>
      </c>
      <c r="O146" s="22">
        <f>+'[1]35'!$T$27</f>
        <v>0.65856050081769746</v>
      </c>
    </row>
    <row r="147" spans="1:15" customFormat="1" x14ac:dyDescent="0.2">
      <c r="A147" s="10">
        <v>1029</v>
      </c>
      <c r="B147" s="10" t="s">
        <v>38</v>
      </c>
      <c r="C147" s="21">
        <f>+'[1]36'!$E$27</f>
        <v>0.5315889211267304</v>
      </c>
      <c r="D147" s="21">
        <f>+'[1]36'!$F$27</f>
        <v>0.5352720863626349</v>
      </c>
      <c r="E147" s="21">
        <f>+'[1]36'!$G$27</f>
        <v>0.48601161459878767</v>
      </c>
      <c r="F147" s="21">
        <f>+'[1]36'!$I$27</f>
        <v>0.5092405913978495</v>
      </c>
      <c r="G147" s="21">
        <f>+'[1]36'!$J$27</f>
        <v>0.56162060589394569</v>
      </c>
      <c r="H147" s="21">
        <f>+'[1]36'!$K$27</f>
        <v>0.48597386688444261</v>
      </c>
      <c r="I147" s="21">
        <f>+'[1]36'!$M$27</f>
        <v>0.57525299947835162</v>
      </c>
      <c r="J147" s="21">
        <f>+'[1]36'!$N$27</f>
        <v>0.62157151589854598</v>
      </c>
      <c r="K147" s="21">
        <f>+'[1]36'!$O$27</f>
        <v>0.5709886048660302</v>
      </c>
      <c r="L147" s="21">
        <f>+'[1]36'!$Q$27</f>
        <v>0.52002954937207579</v>
      </c>
      <c r="M147" s="21">
        <f>+'[1]36'!$R$27</f>
        <v>0.54180641250036665</v>
      </c>
      <c r="N147" s="21">
        <f>+'[1]36'!$S$27</f>
        <v>0.56637628917592875</v>
      </c>
      <c r="O147" s="22">
        <f>+'[1]36'!$T$27</f>
        <v>0.54</v>
      </c>
    </row>
    <row r="148" spans="1:15" customFormat="1" x14ac:dyDescent="0.2">
      <c r="A148" s="10">
        <v>1030</v>
      </c>
      <c r="B148" s="15" t="s">
        <v>18</v>
      </c>
      <c r="C148" s="21">
        <f>+'[1]37'!$E$27</f>
        <v>0.51552274469944182</v>
      </c>
      <c r="D148" s="21">
        <f>+'[1]37'!$F$27</f>
        <v>0.51263988259035043</v>
      </c>
      <c r="E148" s="21">
        <f>+'[1]37'!$G$27</f>
        <v>0.49891450551006444</v>
      </c>
      <c r="F148" s="21">
        <f>+'[1]37'!$I$27</f>
        <v>0.56845721277146422</v>
      </c>
      <c r="G148" s="21">
        <f>+'[1]37'!$J$27</f>
        <v>0.57193368734619865</v>
      </c>
      <c r="H148" s="21">
        <f>+'[1]37'!$K$27</f>
        <v>0.50217897576610016</v>
      </c>
      <c r="I148" s="21">
        <f>+'[1]37'!$M$27</f>
        <v>0.61085898563471119</v>
      </c>
      <c r="J148" s="21">
        <f>+'[1]37'!$N$27</f>
        <v>0.61397510972706448</v>
      </c>
      <c r="K148" s="21">
        <f>+'[1]37'!$O$27</f>
        <v>0.49906520350693839</v>
      </c>
      <c r="L148" s="21">
        <f>+'[1]37'!$Q$27</f>
        <v>0.49163576062476888</v>
      </c>
      <c r="M148" s="21">
        <f>+'[1]37'!$R$27</f>
        <v>0.50156736308622452</v>
      </c>
      <c r="N148" s="21">
        <f>+'[1]37'!$S$27</f>
        <v>0.49658855961405929</v>
      </c>
      <c r="O148" s="22">
        <f>+'[1]37'!$T$27</f>
        <v>0.53125831493691611</v>
      </c>
    </row>
    <row r="149" spans="1:15" customFormat="1" x14ac:dyDescent="0.2">
      <c r="A149" s="4">
        <v>10300</v>
      </c>
      <c r="B149" s="4" t="s">
        <v>54</v>
      </c>
      <c r="C149" s="18">
        <f>+[1]รวม!$E$27</f>
        <v>0.67069949255251782</v>
      </c>
      <c r="D149" s="18">
        <f>+[1]รวม!$F$27</f>
        <v>0.69330684866169878</v>
      </c>
      <c r="E149" s="18">
        <f>+[1]รวม!$G$27</f>
        <v>0.64756659120637339</v>
      </c>
      <c r="F149" s="18">
        <f>+[1]รวม!$I$27</f>
        <v>0.70471243016893648</v>
      </c>
      <c r="G149" s="18">
        <f>+[1]รวม!$J$27</f>
        <v>0.74828472805044899</v>
      </c>
      <c r="H149" s="18">
        <f>+[1]รวม!$K$27</f>
        <v>0.66900717307394841</v>
      </c>
      <c r="I149" s="18">
        <f>+[1]รวม!$M$27</f>
        <v>0.72182249737137416</v>
      </c>
      <c r="J149" s="18">
        <f>+[1]รวม!$N$27</f>
        <v>0.7728133895632322</v>
      </c>
      <c r="K149" s="18">
        <f>+[1]รวม!$O$27</f>
        <v>0.7370914822648349</v>
      </c>
      <c r="L149" s="18">
        <f>+[1]รวม!$Q$27</f>
        <v>0.68618998099199213</v>
      </c>
      <c r="M149" s="18">
        <f>+[1]รวม!$R$27</f>
        <v>0.68624614676989304</v>
      </c>
      <c r="N149" s="18">
        <f>+[1]รวม!$S$27</f>
        <v>0.71574037611967101</v>
      </c>
      <c r="O149" s="18">
        <f>+[1]รวม!$T$27</f>
        <v>0.70354214307583973</v>
      </c>
    </row>
    <row r="150" spans="1:15" customFormat="1" x14ac:dyDescent="0.2">
      <c r="A150" s="32"/>
      <c r="B150" s="32"/>
      <c r="O150" s="32"/>
    </row>
    <row r="151" spans="1:15" customFormat="1" x14ac:dyDescent="0.2">
      <c r="A151" s="3" t="s">
        <v>52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54</v>
      </c>
    </row>
    <row r="152" spans="1:15" customFormat="1" x14ac:dyDescent="0.2">
      <c r="A152" s="34"/>
      <c r="B152" s="34" t="s">
        <v>46</v>
      </c>
      <c r="C152" s="35">
        <f>+[1]เขต!$E$43/10^6</f>
        <v>3.2175000000000002E-2</v>
      </c>
      <c r="D152" s="35">
        <f>+[1]เขต!$F$43/10^6</f>
        <v>8.8299999999999993E-3</v>
      </c>
      <c r="E152" s="35">
        <f>+[1]เขต!$G$43/10^6</f>
        <v>9.0650000000000001E-3</v>
      </c>
      <c r="F152" s="35">
        <f>+[1]เขต!$I$43/10^6</f>
        <v>6.9100000000000003E-3</v>
      </c>
      <c r="G152" s="35">
        <f>+[1]เขต!$J$43/10^6</f>
        <v>1.338E-2</v>
      </c>
      <c r="H152" s="35">
        <f>+[1]เขต!$K$43/10^6</f>
        <v>3.4499999999999999E-3</v>
      </c>
      <c r="I152" s="35">
        <f>+[1]เขต!$M$43/10^6</f>
        <v>0</v>
      </c>
      <c r="J152" s="35">
        <f>+[1]เขต!$N$43/10^6</f>
        <v>3.0000000000000001E-3</v>
      </c>
      <c r="K152" s="35">
        <f>+[1]เขต!$O$43/10^6</f>
        <v>1.8E-3</v>
      </c>
      <c r="L152" s="35">
        <f>+[1]เขต!$Q$43/10^6</f>
        <v>0</v>
      </c>
      <c r="M152" s="35">
        <f>+[1]เขต!$R$43/10^6</f>
        <v>0</v>
      </c>
      <c r="N152" s="35">
        <f>+[1]เขต!$S$43/10^6</f>
        <v>1.2914999999999999E-2</v>
      </c>
      <c r="O152" s="36">
        <f>SUM(C152:N152)</f>
        <v>9.1524999999999995E-2</v>
      </c>
    </row>
    <row r="153" spans="1:15" customFormat="1" x14ac:dyDescent="0.2">
      <c r="A153" s="7">
        <v>1004</v>
      </c>
      <c r="B153" s="10" t="s">
        <v>94</v>
      </c>
      <c r="C153" s="28">
        <f>+'[1]11'!$E$43/10^6</f>
        <v>31.818383519999998</v>
      </c>
      <c r="D153" s="28">
        <f>+'[1]11'!$F$43/10^6</f>
        <v>31.285464059999999</v>
      </c>
      <c r="E153" s="28">
        <f>+'[1]11'!$G$43/10^6</f>
        <v>31.131753439999997</v>
      </c>
      <c r="F153" s="28">
        <f>+'[1]11'!$I$43/10^6</f>
        <v>36.191742390000002</v>
      </c>
      <c r="G153" s="28">
        <f>+'[1]11'!$J$43/10^6</f>
        <v>33.573670039999989</v>
      </c>
      <c r="H153" s="28">
        <f>+'[1]11'!$K$43/10^6</f>
        <v>31.901211460000006</v>
      </c>
      <c r="I153" s="28">
        <f>+'[1]11'!$M$43/10^6</f>
        <v>32.285175579999994</v>
      </c>
      <c r="J153" s="28">
        <f>+'[1]11'!$N$43/10^6</f>
        <v>35.304718880000003</v>
      </c>
      <c r="K153" s="28">
        <f>+'[1]11'!$O$43/10^6</f>
        <v>35.398747490000005</v>
      </c>
      <c r="L153" s="28">
        <f>+'[1]11'!$Q$43/10^6</f>
        <v>32.078804920000003</v>
      </c>
      <c r="M153" s="28">
        <f>+'[1]11'!$R$43/10^6</f>
        <v>33.704712119999996</v>
      </c>
      <c r="N153" s="28">
        <f>+'[1]11'!$S$43/10^6</f>
        <v>34.600138860000008</v>
      </c>
      <c r="O153" s="29">
        <f>SUM(C153:N153)</f>
        <v>399.27452276000002</v>
      </c>
    </row>
    <row r="154" spans="1:15" customFormat="1" x14ac:dyDescent="0.2">
      <c r="A154" s="10">
        <v>1005</v>
      </c>
      <c r="B154" s="10" t="s">
        <v>13</v>
      </c>
      <c r="C154" s="28">
        <f>+'[1]12'!$E$43/10^6</f>
        <v>0.55901395999999992</v>
      </c>
      <c r="D154" s="28">
        <f>+'[1]12'!$F$43/10^6</f>
        <v>0.56082938999999998</v>
      </c>
      <c r="E154" s="28">
        <f>+'[1]12'!$G$43/10^6</f>
        <v>0.55532429999999988</v>
      </c>
      <c r="F154" s="28">
        <f>+'[1]12'!$I$43/10^6</f>
        <v>0.54422298000000002</v>
      </c>
      <c r="G154" s="28">
        <f>+'[1]12'!$J$43/10^6</f>
        <v>0.54508922999999998</v>
      </c>
      <c r="H154" s="28">
        <f>+'[1]12'!$K$43/10^6</f>
        <v>0.5900633099999999</v>
      </c>
      <c r="I154" s="28">
        <f>+'[1]12'!$M$43/10^6</f>
        <v>0.61768894000000008</v>
      </c>
      <c r="J154" s="28">
        <f>+'[1]12'!$N$43/10^6</f>
        <v>0.66770929999999995</v>
      </c>
      <c r="K154" s="28">
        <f>+'[1]12'!$O$43/10^6</f>
        <v>0.61026480999999999</v>
      </c>
      <c r="L154" s="28">
        <f>+'[1]12'!$Q$43/10^6</f>
        <v>0.59418077000000014</v>
      </c>
      <c r="M154" s="28">
        <f>+'[1]12'!$R$43/10^6</f>
        <v>0.68836675999999997</v>
      </c>
      <c r="N154" s="28">
        <f>+'[1]12'!$S$43/10^6</f>
        <v>0.59611232000000003</v>
      </c>
      <c r="O154" s="29">
        <f t="shared" ref="O154:O179" si="6">SUM(C154:N154)</f>
        <v>7.1288660700000008</v>
      </c>
    </row>
    <row r="155" spans="1:15" customFormat="1" x14ac:dyDescent="0.2">
      <c r="A155" s="10">
        <v>1006</v>
      </c>
      <c r="B155" s="10" t="s">
        <v>14</v>
      </c>
      <c r="C155" s="28">
        <f>+'[1]13'!$E$43/10^6</f>
        <v>1.9257465999999999</v>
      </c>
      <c r="D155" s="28">
        <f>+'[1]13'!$F$43/10^6</f>
        <v>1.9453660000000002</v>
      </c>
      <c r="E155" s="28">
        <f>+'[1]13'!$G$43/10^6</f>
        <v>2.3186332599999999</v>
      </c>
      <c r="F155" s="28">
        <f>+'[1]13'!$I$43/10^6</f>
        <v>1.9490338600000001</v>
      </c>
      <c r="G155" s="28">
        <f>+'[1]13'!$J$43/10^6</f>
        <v>1.90901868</v>
      </c>
      <c r="H155" s="28">
        <f>+'[1]13'!$K$43/10^6</f>
        <v>1.9651078400000002</v>
      </c>
      <c r="I155" s="28">
        <f>+'[1]13'!$M$43/10^6</f>
        <v>2.2229736399999998</v>
      </c>
      <c r="J155" s="28">
        <f>+'[1]13'!$N$43/10^6</f>
        <v>2.05514435</v>
      </c>
      <c r="K155" s="28">
        <f>+'[1]13'!$O$43/10^6</f>
        <v>1.9244816200000001</v>
      </c>
      <c r="L155" s="28">
        <f>+'[1]13'!$Q$43/10^6</f>
        <v>1.9250053999999999</v>
      </c>
      <c r="M155" s="28">
        <f>+'[1]13'!$R$43/10^6</f>
        <v>2.8704229499999996</v>
      </c>
      <c r="N155" s="28">
        <f>+'[1]13'!$S$43/10^6</f>
        <v>2.1483430700000001</v>
      </c>
      <c r="O155" s="29">
        <f t="shared" si="6"/>
        <v>25.15927727</v>
      </c>
    </row>
    <row r="156" spans="1:15" customFormat="1" x14ac:dyDescent="0.2">
      <c r="A156" s="10">
        <v>1007</v>
      </c>
      <c r="B156" s="10" t="s">
        <v>15</v>
      </c>
      <c r="C156" s="28">
        <f>+'[1]14'!$E$43/10^6</f>
        <v>5.0165748699999995</v>
      </c>
      <c r="D156" s="28">
        <f>+'[1]14'!$F$43/10^6</f>
        <v>5.3965931099999995</v>
      </c>
      <c r="E156" s="28">
        <f>+'[1]14'!$G$43/10^6</f>
        <v>5.1348347100000007</v>
      </c>
      <c r="F156" s="28">
        <f>+'[1]14'!$I$43/10^6</f>
        <v>5.00758042</v>
      </c>
      <c r="G156" s="28">
        <f>+'[1]14'!$J$43/10^6</f>
        <v>5.2303058600000005</v>
      </c>
      <c r="H156" s="28">
        <f>+'[1]14'!$K$43/10^6</f>
        <v>4.9933419400000005</v>
      </c>
      <c r="I156" s="28">
        <f>+'[1]14'!$M$43/10^6</f>
        <v>5.4361041400000003</v>
      </c>
      <c r="J156" s="28">
        <f>+'[1]14'!$N$43/10^6</f>
        <v>5.5136644399999994</v>
      </c>
      <c r="K156" s="28">
        <f>+'[1]14'!$O$43/10^6</f>
        <v>5.4702959600000005</v>
      </c>
      <c r="L156" s="28">
        <f>+'[1]14'!$Q$43/10^6</f>
        <v>5.5023864000000007</v>
      </c>
      <c r="M156" s="28">
        <f>+'[1]14'!$R$43/10^6</f>
        <v>5.5144210300000003</v>
      </c>
      <c r="N156" s="28">
        <f>+'[1]14'!$S$43/10^6</f>
        <v>5.8132634300000001</v>
      </c>
      <c r="O156" s="29">
        <f t="shared" si="6"/>
        <v>64.02936631</v>
      </c>
    </row>
    <row r="157" spans="1:15" customFormat="1" x14ac:dyDescent="0.2">
      <c r="A157" s="10">
        <v>1008</v>
      </c>
      <c r="B157" s="10" t="s">
        <v>16</v>
      </c>
      <c r="C157" s="28">
        <f>+'[1]15'!$E$43/10^6</f>
        <v>0.62402865000000007</v>
      </c>
      <c r="D157" s="28">
        <f>+'[1]15'!$F$43/10^6</f>
        <v>0.67931105999999997</v>
      </c>
      <c r="E157" s="28">
        <f>+'[1]15'!$G$43/10^6</f>
        <v>0.66869779000000007</v>
      </c>
      <c r="F157" s="28">
        <f>+'[1]15'!$I$43/10^6</f>
        <v>0.66738442000000009</v>
      </c>
      <c r="G157" s="28">
        <f>+'[1]15'!$J$43/10^6</f>
        <v>0.74748493999999999</v>
      </c>
      <c r="H157" s="28">
        <f>+'[1]15'!$K$43/10^6</f>
        <v>0.68358493000000009</v>
      </c>
      <c r="I157" s="28">
        <f>+'[1]15'!$M$43/10^6</f>
        <v>0.78110041999999991</v>
      </c>
      <c r="J157" s="28">
        <f>+'[1]15'!$N$43/10^6</f>
        <v>0.82413152000000001</v>
      </c>
      <c r="K157" s="28">
        <f>+'[1]15'!$O$43/10^6</f>
        <v>0.74912518000000006</v>
      </c>
      <c r="L157" s="28">
        <f>+'[1]15'!$Q$43/10^6</f>
        <v>0.69043526999999993</v>
      </c>
      <c r="M157" s="28">
        <f>+'[1]15'!$R$43/10^6</f>
        <v>0.6684838500000001</v>
      </c>
      <c r="N157" s="28">
        <f>+'[1]15'!$S$43/10^6</f>
        <v>0.66826297999999995</v>
      </c>
      <c r="O157" s="29">
        <f t="shared" si="6"/>
        <v>8.4520310100000007</v>
      </c>
    </row>
    <row r="158" spans="1:15" customFormat="1" x14ac:dyDescent="0.2">
      <c r="A158" s="10">
        <v>1009</v>
      </c>
      <c r="B158" s="10" t="s">
        <v>17</v>
      </c>
      <c r="C158" s="28">
        <f>+'[1]16'!$E$43/10^6</f>
        <v>1.3153405300000001</v>
      </c>
      <c r="D158" s="28">
        <f>+'[1]16'!$F$43/10^6</f>
        <v>1.09435624</v>
      </c>
      <c r="E158" s="28">
        <f>+'[1]16'!$G$43/10^6</f>
        <v>1.1947758500000001</v>
      </c>
      <c r="F158" s="28">
        <f>+'[1]16'!$I$43/10^6</f>
        <v>1.21859213</v>
      </c>
      <c r="G158" s="28">
        <f>+'[1]16'!$J$43/10^6</f>
        <v>1.2329549499999999</v>
      </c>
      <c r="H158" s="28">
        <f>+'[1]16'!$K$43/10^6</f>
        <v>1.30372149</v>
      </c>
      <c r="I158" s="28">
        <f>+'[1]16'!$M$43/10^6</f>
        <v>1.2357155499999999</v>
      </c>
      <c r="J158" s="28">
        <f>+'[1]16'!$N$43/10^6</f>
        <v>1.60425587</v>
      </c>
      <c r="K158" s="28">
        <f>+'[1]16'!$O$43/10^6</f>
        <v>1.3413981000000001</v>
      </c>
      <c r="L158" s="28">
        <f>+'[1]16'!$Q$43/10^6</f>
        <v>1.2916484000000001</v>
      </c>
      <c r="M158" s="28">
        <f>+'[1]16'!$R$43/10^6</f>
        <v>1.29449481</v>
      </c>
      <c r="N158" s="28">
        <f>+'[1]16'!$S$43/10^6</f>
        <v>1.36946623</v>
      </c>
      <c r="O158" s="29">
        <f t="shared" si="6"/>
        <v>15.496720149999998</v>
      </c>
    </row>
    <row r="159" spans="1:15" customFormat="1" x14ac:dyDescent="0.2">
      <c r="A159" s="10">
        <v>1010</v>
      </c>
      <c r="B159" s="15" t="s">
        <v>19</v>
      </c>
      <c r="C159" s="30">
        <f>+'[1]17'!$E$43/10^6</f>
        <v>1.9282979499999999</v>
      </c>
      <c r="D159" s="30">
        <f>+'[1]17'!$F$43/10^6</f>
        <v>1.69820718</v>
      </c>
      <c r="E159" s="30">
        <f>+'[1]17'!$G$43/10^6</f>
        <v>1.8709951299999998</v>
      </c>
      <c r="F159" s="30">
        <f>+'[1]17'!$I$43/10^6</f>
        <v>2.0074076999999999</v>
      </c>
      <c r="G159" s="30">
        <f>+'[1]17'!$J$43/10^6</f>
        <v>1.8909729700000002</v>
      </c>
      <c r="H159" s="30">
        <f>+'[1]17'!$K$43/10^6</f>
        <v>1.7992387800000003</v>
      </c>
      <c r="I159" s="30">
        <f>+'[1]17'!$M$43/10^6</f>
        <v>1.8981383099999998</v>
      </c>
      <c r="J159" s="30">
        <f>+'[1]17'!$N$43/10^6</f>
        <v>1.97750457</v>
      </c>
      <c r="K159" s="30">
        <f>+'[1]17'!$O$43/10^6</f>
        <v>2.1002942299999998</v>
      </c>
      <c r="L159" s="30">
        <f>+'[1]17'!$Q$43/10^6</f>
        <v>1.7548537</v>
      </c>
      <c r="M159" s="30">
        <f>+'[1]17'!$R$43/10^6</f>
        <v>1.8925787000000003</v>
      </c>
      <c r="N159" s="30">
        <f>+'[1]17'!$S$43/10^6</f>
        <v>1.81954664</v>
      </c>
      <c r="O159" s="31">
        <f>SUM(C159:N159)</f>
        <v>22.638035860000002</v>
      </c>
    </row>
    <row r="160" spans="1:15" customFormat="1" x14ac:dyDescent="0.2">
      <c r="A160" s="42">
        <v>1011</v>
      </c>
      <c r="B160" s="10" t="s">
        <v>20</v>
      </c>
      <c r="C160" s="28">
        <f>+'[1]18'!$E$43/10^6</f>
        <v>0.95470975000000002</v>
      </c>
      <c r="D160" s="28">
        <f>+'[1]18'!$F$43/10^6</f>
        <v>1.0089301500000001</v>
      </c>
      <c r="E160" s="28">
        <f>+'[1]18'!$G$43/10^6</f>
        <v>0.9755509</v>
      </c>
      <c r="F160" s="28">
        <f>+'[1]18'!$I$43/10^6</f>
        <v>1.0169733700000001</v>
      </c>
      <c r="G160" s="28">
        <f>+'[1]18'!$J$43/10^6</f>
        <v>1.01144952</v>
      </c>
      <c r="H160" s="28">
        <f>+'[1]18'!$K$43/10^6</f>
        <v>1.06273149</v>
      </c>
      <c r="I160" s="28">
        <f>+'[1]18'!$M$43/10^6</f>
        <v>1.1722903200000001</v>
      </c>
      <c r="J160" s="28">
        <f>+'[1]18'!$N$43/10^6</f>
        <v>1.20495028</v>
      </c>
      <c r="K160" s="28">
        <f>+'[1]18'!$O$43/10^6</f>
        <v>1.20928122</v>
      </c>
      <c r="L160" s="28">
        <f>+'[1]18'!$Q$43/10^6</f>
        <v>1.023989</v>
      </c>
      <c r="M160" s="28">
        <f>+'[1]18'!$R$43/10^6</f>
        <v>1.0156831899999998</v>
      </c>
      <c r="N160" s="28">
        <f>+'[1]18'!$S$43/10^6</f>
        <v>1.0273495800000001</v>
      </c>
      <c r="O160" s="29">
        <f t="shared" si="6"/>
        <v>12.683888769999999</v>
      </c>
    </row>
    <row r="161" spans="1:15" customFormat="1" x14ac:dyDescent="0.2">
      <c r="A161" s="10">
        <v>1012</v>
      </c>
      <c r="B161" s="10" t="s">
        <v>21</v>
      </c>
      <c r="C161" s="28">
        <f>+'[1]19'!$E$43/10^6</f>
        <v>3.1710776700000003</v>
      </c>
      <c r="D161" s="28">
        <f>+'[1]19'!$F$43/10^6</f>
        <v>3.1549671700000004</v>
      </c>
      <c r="E161" s="28">
        <f>+'[1]19'!$G$43/10^6</f>
        <v>3.1373137</v>
      </c>
      <c r="F161" s="28">
        <f>+'[1]19'!$I$43/10^6</f>
        <v>3.1528956399999997</v>
      </c>
      <c r="G161" s="28">
        <f>+'[1]19'!$J$43/10^6</f>
        <v>4.61569977</v>
      </c>
      <c r="H161" s="28">
        <f>+'[1]19'!$K$43/10^6</f>
        <v>3.5857904500000002</v>
      </c>
      <c r="I161" s="28">
        <f>+'[1]19'!$M$43/10^6</f>
        <v>3.1946276499999997</v>
      </c>
      <c r="J161" s="28">
        <f>+'[1]19'!$N$43/10^6</f>
        <v>3.61838346</v>
      </c>
      <c r="K161" s="28">
        <f>+'[1]19'!$O$43/10^6</f>
        <v>3.3135149799999999</v>
      </c>
      <c r="L161" s="28">
        <f>+'[1]19'!$Q$43/10^6</f>
        <v>3.1381322200000001</v>
      </c>
      <c r="M161" s="28">
        <f>+'[1]19'!$R$43/10^6</f>
        <v>3.21031391</v>
      </c>
      <c r="N161" s="28">
        <f>+'[1]19'!$S$43/10^6</f>
        <v>3.2724165400000005</v>
      </c>
      <c r="O161" s="29">
        <f t="shared" si="6"/>
        <v>40.565133160000009</v>
      </c>
    </row>
    <row r="162" spans="1:15" customFormat="1" x14ac:dyDescent="0.2">
      <c r="A162" s="10">
        <v>1013</v>
      </c>
      <c r="B162" s="10" t="s">
        <v>22</v>
      </c>
      <c r="C162" s="28">
        <f>+'[1]20'!$E$43/10^6</f>
        <v>0.20579612999999999</v>
      </c>
      <c r="D162" s="28">
        <f>+'[1]20'!$F$43/10^6</f>
        <v>0.2009396</v>
      </c>
      <c r="E162" s="28">
        <f>+'[1]20'!$G$43/10^6</f>
        <v>0.20283520000000002</v>
      </c>
      <c r="F162" s="28">
        <f>+'[1]20'!$I$43/10^6</f>
        <v>0.23986644000000001</v>
      </c>
      <c r="G162" s="28">
        <f>+'[1]20'!$J$43/10^6</f>
        <v>0.21210282999999999</v>
      </c>
      <c r="H162" s="28">
        <f>+'[1]20'!$K$43/10^6</f>
        <v>0.24101431000000001</v>
      </c>
      <c r="I162" s="28">
        <f>+'[1]20'!$M$43/10^6</f>
        <v>0.25408876000000002</v>
      </c>
      <c r="J162" s="28">
        <f>+'[1]20'!$N$43/10^6</f>
        <v>0.27879670000000001</v>
      </c>
      <c r="K162" s="28">
        <f>+'[1]20'!$O$43/10^6</f>
        <v>0.25442261999999999</v>
      </c>
      <c r="L162" s="28">
        <f>+'[1]20'!$Q$43/10^6</f>
        <v>0.23549871</v>
      </c>
      <c r="M162" s="28">
        <f>+'[1]20'!$R$43/10^6</f>
        <v>0.2349155</v>
      </c>
      <c r="N162" s="28">
        <f>+'[1]20'!$S$43/10^6</f>
        <v>0.22904351000000001</v>
      </c>
      <c r="O162" s="29">
        <f t="shared" si="6"/>
        <v>2.7893203099999999</v>
      </c>
    </row>
    <row r="163" spans="1:15" customFormat="1" x14ac:dyDescent="0.2">
      <c r="A163" s="10">
        <v>1014</v>
      </c>
      <c r="B163" s="10" t="s">
        <v>23</v>
      </c>
      <c r="C163" s="28">
        <f>+'[1]21'!$E$43/10^6</f>
        <v>9.3223099599999983</v>
      </c>
      <c r="D163" s="28">
        <f>+'[1]21'!$F$43/10^6</f>
        <v>9.2408339300000009</v>
      </c>
      <c r="E163" s="28">
        <f>+'[1]21'!$G$43/10^6</f>
        <v>8.9444798100000007</v>
      </c>
      <c r="F163" s="28">
        <f>+'[1]21'!$I$43/10^6</f>
        <v>9.8193837300000002</v>
      </c>
      <c r="G163" s="28">
        <f>+'[1]21'!$J$43/10^6</f>
        <v>9.2523461200000003</v>
      </c>
      <c r="H163" s="28">
        <f>+'[1]21'!$K$43/10^6</f>
        <v>9.6285518900000007</v>
      </c>
      <c r="I163" s="28">
        <f>+'[1]21'!$M$43/10^6</f>
        <v>9.6056138999999998</v>
      </c>
      <c r="J163" s="28">
        <f>+'[1]21'!$N$43/10^6</f>
        <v>10.934348460000001</v>
      </c>
      <c r="K163" s="28">
        <f>+'[1]21'!$O$43/10^6</f>
        <v>9.7596304200000024</v>
      </c>
      <c r="L163" s="28">
        <f>+'[1]21'!$Q$43/10^6</f>
        <v>10.313009019999999</v>
      </c>
      <c r="M163" s="28">
        <f>+'[1]21'!$R$43/10^6</f>
        <v>9.5477278499999993</v>
      </c>
      <c r="N163" s="28">
        <f>+'[1]21'!$S$43/10^6</f>
        <v>9.9493203500000007</v>
      </c>
      <c r="O163" s="29">
        <f t="shared" si="6"/>
        <v>116.31755544000001</v>
      </c>
    </row>
    <row r="164" spans="1:15" customFormat="1" x14ac:dyDescent="0.2">
      <c r="A164" s="10">
        <v>1015</v>
      </c>
      <c r="B164" s="10" t="s">
        <v>24</v>
      </c>
      <c r="C164" s="28">
        <f>+'[1]22'!$E$43/10^6</f>
        <v>0.93787416999999995</v>
      </c>
      <c r="D164" s="28">
        <f>+'[1]22'!$F$43/10^6</f>
        <v>0.96125698000000015</v>
      </c>
      <c r="E164" s="28">
        <f>+'[1]22'!$G$43/10^6</f>
        <v>0.94757651000000009</v>
      </c>
      <c r="F164" s="28">
        <f>+'[1]22'!$I$43/10^6</f>
        <v>0.95682633000000006</v>
      </c>
      <c r="G164" s="28">
        <f>+'[1]22'!$J$43/10^6</f>
        <v>0.98208498999999994</v>
      </c>
      <c r="H164" s="28">
        <f>+'[1]22'!$K$43/10^6</f>
        <v>1.0128112600000001</v>
      </c>
      <c r="I164" s="28">
        <f>+'[1]22'!$M$43/10^6</f>
        <v>0.96327624999999995</v>
      </c>
      <c r="J164" s="28">
        <f>+'[1]22'!$N$43/10^6</f>
        <v>1.20585377</v>
      </c>
      <c r="K164" s="28">
        <f>+'[1]22'!$O$43/10^6</f>
        <v>0.98113308999999982</v>
      </c>
      <c r="L164" s="28">
        <f>+'[1]22'!$Q$43/10^6</f>
        <v>0.94183463000000001</v>
      </c>
      <c r="M164" s="28">
        <f>+'[1]22'!$R$43/10^6</f>
        <v>0.95732525000000002</v>
      </c>
      <c r="N164" s="28">
        <f>+'[1]22'!$S$43/10^6</f>
        <v>1.02008787</v>
      </c>
      <c r="O164" s="29">
        <f t="shared" si="6"/>
        <v>11.867941100000001</v>
      </c>
    </row>
    <row r="165" spans="1:15" customFormat="1" x14ac:dyDescent="0.2">
      <c r="A165" s="10">
        <v>1016</v>
      </c>
      <c r="B165" s="10" t="s">
        <v>25</v>
      </c>
      <c r="C165" s="28">
        <f>+'[1]23'!$E$43/10^6</f>
        <v>1.2922793299999999</v>
      </c>
      <c r="D165" s="28">
        <f>+'[1]23'!$F$43/10^6</f>
        <v>1.4267425300000003</v>
      </c>
      <c r="E165" s="28">
        <f>+'[1]23'!$G$43/10^6</f>
        <v>1.29249225</v>
      </c>
      <c r="F165" s="28">
        <f>+'[1]23'!$I$43/10^6</f>
        <v>1.4075152799999999</v>
      </c>
      <c r="G165" s="28">
        <f>+'[1]23'!$J$43/10^6</f>
        <v>1.3645377400000003</v>
      </c>
      <c r="H165" s="28">
        <f>+'[1]23'!$K$43/10^6</f>
        <v>1.39110208</v>
      </c>
      <c r="I165" s="28">
        <f>+'[1]23'!$M$43/10^6</f>
        <v>1.42064626</v>
      </c>
      <c r="J165" s="28">
        <f>+'[1]23'!$N$43/10^6</f>
        <v>1.65998497</v>
      </c>
      <c r="K165" s="28">
        <f>+'[1]23'!$O$43/10^6</f>
        <v>1.29788982</v>
      </c>
      <c r="L165" s="28">
        <f>+'[1]23'!$Q$43/10^6</f>
        <v>1.3367826999999999</v>
      </c>
      <c r="M165" s="28">
        <f>+'[1]23'!$R$43/10^6</f>
        <v>1.3085219600000002</v>
      </c>
      <c r="N165" s="28">
        <f>+'[1]23'!$S$43/10^6</f>
        <v>1.7325805600000002</v>
      </c>
      <c r="O165" s="29">
        <f t="shared" si="6"/>
        <v>16.931075480000001</v>
      </c>
    </row>
    <row r="166" spans="1:15" customFormat="1" x14ac:dyDescent="0.2">
      <c r="A166" s="10">
        <v>1017</v>
      </c>
      <c r="B166" s="10" t="s">
        <v>26</v>
      </c>
      <c r="C166" s="28">
        <f>+'[1]24'!$E$43/10^6</f>
        <v>2.8780114899999996</v>
      </c>
      <c r="D166" s="28">
        <f>+'[1]24'!$F$43/10^6</f>
        <v>3.0600425800000002</v>
      </c>
      <c r="E166" s="28">
        <f>+'[1]24'!$G$43/10^6</f>
        <v>2.90451119</v>
      </c>
      <c r="F166" s="28">
        <f>+'[1]24'!$I$43/10^6</f>
        <v>3.0474100200000001</v>
      </c>
      <c r="G166" s="28">
        <f>+'[1]24'!$J$43/10^6</f>
        <v>2.7521858999999997</v>
      </c>
      <c r="H166" s="28">
        <f>+'[1]24'!$K$43/10^6</f>
        <v>2.9602854500000002</v>
      </c>
      <c r="I166" s="28">
        <f>+'[1]24'!$M$43/10^6</f>
        <v>3.0677836899999997</v>
      </c>
      <c r="J166" s="28">
        <f>+'[1]24'!$N$43/10^6</f>
        <v>3.5043544</v>
      </c>
      <c r="K166" s="28">
        <f>+'[1]24'!$O$43/10^6</f>
        <v>2.9974710299999998</v>
      </c>
      <c r="L166" s="28">
        <f>+'[1]24'!$Q$43/10^6</f>
        <v>3.0344412599999999</v>
      </c>
      <c r="M166" s="28">
        <f>+'[1]24'!$R$43/10^6</f>
        <v>2.9639141900000001</v>
      </c>
      <c r="N166" s="28">
        <f>+'[1]24'!$S$43/10^6</f>
        <v>3.16312368</v>
      </c>
      <c r="O166" s="29">
        <f t="shared" si="6"/>
        <v>36.333534880000002</v>
      </c>
    </row>
    <row r="167" spans="1:15" customFormat="1" x14ac:dyDescent="0.2">
      <c r="A167" s="10">
        <v>1018</v>
      </c>
      <c r="B167" s="10" t="s">
        <v>27</v>
      </c>
      <c r="C167" s="28">
        <f>+'[1]25'!$E$43/10^6</f>
        <v>1.1544569899999999</v>
      </c>
      <c r="D167" s="28">
        <f>+'[1]25'!$F$43/10^6</f>
        <v>1.2328056600000001</v>
      </c>
      <c r="E167" s="28">
        <f>+'[1]25'!$G$43/10^6</f>
        <v>1.1537911199999999</v>
      </c>
      <c r="F167" s="28">
        <f>+'[1]25'!$I$43/10^6</f>
        <v>1.2840004199999999</v>
      </c>
      <c r="G167" s="28">
        <f>+'[1]25'!$J$43/10^6</f>
        <v>1.2232508700000002</v>
      </c>
      <c r="H167" s="28">
        <f>+'[1]25'!$K$43/10^6</f>
        <v>1.2733223900000001</v>
      </c>
      <c r="I167" s="28">
        <f>+'[1]25'!$M$43/10^6</f>
        <v>1.5012595900000001</v>
      </c>
      <c r="J167" s="28">
        <f>+'[1]25'!$N$43/10^6</f>
        <v>1.4676589499999999</v>
      </c>
      <c r="K167" s="28">
        <f>+'[1]25'!$O$43/10^6</f>
        <v>1.1877475100000001</v>
      </c>
      <c r="L167" s="28">
        <f>+'[1]25'!$Q$43/10^6</f>
        <v>1.2711181300000001</v>
      </c>
      <c r="M167" s="28">
        <f>+'[1]25'!$R$43/10^6</f>
        <v>1.19656907</v>
      </c>
      <c r="N167" s="28">
        <f>+'[1]25'!$S$43/10^6</f>
        <v>1.27083244</v>
      </c>
      <c r="O167" s="29">
        <f t="shared" si="6"/>
        <v>15.216813140000001</v>
      </c>
    </row>
    <row r="168" spans="1:15" customFormat="1" x14ac:dyDescent="0.2">
      <c r="A168" s="10">
        <v>1019</v>
      </c>
      <c r="B168" s="10" t="s">
        <v>28</v>
      </c>
      <c r="C168" s="28">
        <f>+'[1]26'!$E$43/10^6</f>
        <v>0.85024478000000014</v>
      </c>
      <c r="D168" s="28">
        <f>+'[1]26'!$F$43/10^6</f>
        <v>0.76705049000000003</v>
      </c>
      <c r="E168" s="28">
        <f>+'[1]26'!$G$43/10^6</f>
        <v>0.71651741000000002</v>
      </c>
      <c r="F168" s="28">
        <f>+'[1]26'!$I$43/10^6</f>
        <v>0.76723054000000002</v>
      </c>
      <c r="G168" s="28">
        <f>+'[1]26'!$J$43/10^6</f>
        <v>0.76520180999999998</v>
      </c>
      <c r="H168" s="28">
        <f>+'[1]26'!$K$43/10^6</f>
        <v>0.82448031000000011</v>
      </c>
      <c r="I168" s="28">
        <f>+'[1]26'!$M$43/10^6</f>
        <v>0.78696502000000013</v>
      </c>
      <c r="J168" s="28">
        <f>+'[1]26'!$N$43/10^6</f>
        <v>0.8594926799999999</v>
      </c>
      <c r="K168" s="28">
        <f>+'[1]26'!$O$43/10^6</f>
        <v>0.78568681000000007</v>
      </c>
      <c r="L168" s="28">
        <f>+'[1]26'!$Q$43/10^6</f>
        <v>0.87721293999999994</v>
      </c>
      <c r="M168" s="28">
        <f>+'[1]26'!$R$43/10^6</f>
        <v>0.81281400999999998</v>
      </c>
      <c r="N168" s="28">
        <f>+'[1]26'!$S$43/10^6</f>
        <v>0.81889721999999998</v>
      </c>
      <c r="O168" s="29">
        <f t="shared" si="6"/>
        <v>9.631794020000001</v>
      </c>
    </row>
    <row r="169" spans="1:15" customFormat="1" x14ac:dyDescent="0.2">
      <c r="A169" s="10">
        <v>1020</v>
      </c>
      <c r="B169" s="10" t="s">
        <v>29</v>
      </c>
      <c r="C169" s="28">
        <f>+'[1]27'!$E$43/10^6</f>
        <v>3.4318849300000003</v>
      </c>
      <c r="D169" s="28">
        <f>+'[1]27'!$F$43/10^6</f>
        <v>3.7321459700000004</v>
      </c>
      <c r="E169" s="28">
        <f>+'[1]27'!$G$43/10^6</f>
        <v>3.42153565</v>
      </c>
      <c r="F169" s="28">
        <f>+'[1]27'!$I$43/10^6</f>
        <v>3.5461702699999997</v>
      </c>
      <c r="G169" s="28">
        <f>+'[1]27'!$J$43/10^6</f>
        <v>3.5636200200000001</v>
      </c>
      <c r="H169" s="28">
        <f>+'[1]27'!$K$43/10^6</f>
        <v>3.4997668000000002</v>
      </c>
      <c r="I169" s="28">
        <f>+'[1]27'!$M$43/10^6</f>
        <v>3.7772008000000001</v>
      </c>
      <c r="J169" s="28">
        <f>+'[1]27'!$N$43/10^6</f>
        <v>3.7882407499999999</v>
      </c>
      <c r="K169" s="28">
        <f>+'[1]27'!$O$43/10^6</f>
        <v>3.9636976600000002</v>
      </c>
      <c r="L169" s="28">
        <f>+'[1]27'!$Q$43/10^6</f>
        <v>3.7505424299999999</v>
      </c>
      <c r="M169" s="28">
        <f>+'[1]27'!$R$43/10^6</f>
        <v>4.00239864</v>
      </c>
      <c r="N169" s="28">
        <f>+'[1]27'!$S$43/10^6</f>
        <v>3.9310138200000004</v>
      </c>
      <c r="O169" s="29">
        <f t="shared" si="6"/>
        <v>44.408217739999998</v>
      </c>
    </row>
    <row r="170" spans="1:15" customFormat="1" x14ac:dyDescent="0.2">
      <c r="A170" s="10">
        <v>1021</v>
      </c>
      <c r="B170" s="10" t="s">
        <v>30</v>
      </c>
      <c r="C170" s="28">
        <f>+'[1]28'!$E$43/10^6</f>
        <v>0.93609305999999992</v>
      </c>
      <c r="D170" s="28">
        <f>+'[1]28'!$F$43/10^6</f>
        <v>0.93018908999999994</v>
      </c>
      <c r="E170" s="28">
        <f>+'[1]28'!$G$43/10^6</f>
        <v>0.89459887999999999</v>
      </c>
      <c r="F170" s="28">
        <f>+'[1]28'!$I$43/10^6</f>
        <v>0.95666898999999994</v>
      </c>
      <c r="G170" s="28">
        <f>+'[1]28'!$J$43/10^6</f>
        <v>0.93192856999999996</v>
      </c>
      <c r="H170" s="28">
        <f>+'[1]28'!$K$43/10^6</f>
        <v>0.95942981999999999</v>
      </c>
      <c r="I170" s="28">
        <f>+'[1]28'!$M$43/10^6</f>
        <v>1.00168561</v>
      </c>
      <c r="J170" s="28">
        <f>+'[1]28'!$N$43/10^6</f>
        <v>1.08015291</v>
      </c>
      <c r="K170" s="28">
        <f>+'[1]28'!$O$43/10^6</f>
        <v>1.0287032199999999</v>
      </c>
      <c r="L170" s="28">
        <f>+'[1]28'!$Q$43/10^6</f>
        <v>1.0325404300000001</v>
      </c>
      <c r="M170" s="28">
        <f>+'[1]28'!$R$43/10^6</f>
        <v>0.9499878100000001</v>
      </c>
      <c r="N170" s="28">
        <f>+'[1]28'!$S$43/10^6</f>
        <v>1.09003366</v>
      </c>
      <c r="O170" s="29">
        <f t="shared" si="6"/>
        <v>11.79201205</v>
      </c>
    </row>
    <row r="171" spans="1:15" customFormat="1" x14ac:dyDescent="0.2">
      <c r="A171" s="10">
        <v>1022</v>
      </c>
      <c r="B171" s="10" t="s">
        <v>31</v>
      </c>
      <c r="C171" s="28">
        <f>+'[1]29'!$E$43/10^6</f>
        <v>4.4465341799999987</v>
      </c>
      <c r="D171" s="28">
        <f>+'[1]29'!$F$43/10^6</f>
        <v>4.5102018299999997</v>
      </c>
      <c r="E171" s="28">
        <f>+'[1]29'!$G$43/10^6</f>
        <v>4.3135856100000005</v>
      </c>
      <c r="F171" s="28">
        <f>+'[1]29'!$I$43/10^6</f>
        <v>4.4136306800000007</v>
      </c>
      <c r="G171" s="28">
        <f>+'[1]29'!$J$43/10^6</f>
        <v>4.64781259</v>
      </c>
      <c r="H171" s="28">
        <f>+'[1]29'!$K$43/10^6</f>
        <v>4.5237536400000007</v>
      </c>
      <c r="I171" s="28">
        <f>+'[1]29'!$M$43/10^6</f>
        <v>5.1519556299999998</v>
      </c>
      <c r="J171" s="28">
        <f>+'[1]29'!$N$43/10^6</f>
        <v>5.0344532800000001</v>
      </c>
      <c r="K171" s="28">
        <f>+'[1]29'!$O$43/10^6</f>
        <v>5.00670825</v>
      </c>
      <c r="L171" s="28">
        <f>+'[1]29'!$Q$43/10^6</f>
        <v>4.6859606399999993</v>
      </c>
      <c r="M171" s="28">
        <f>+'[1]29'!$R$43/10^6</f>
        <v>4.8484076199999997</v>
      </c>
      <c r="N171" s="28">
        <f>+'[1]29'!$S$43/10^6</f>
        <v>4.84188755</v>
      </c>
      <c r="O171" s="29">
        <f t="shared" si="6"/>
        <v>56.424891500000008</v>
      </c>
    </row>
    <row r="172" spans="1:15" customFormat="1" x14ac:dyDescent="0.2">
      <c r="A172" s="10">
        <v>1023</v>
      </c>
      <c r="B172" s="10" t="s">
        <v>32</v>
      </c>
      <c r="C172" s="28">
        <f>+'[1]30'!$E$43/10^6</f>
        <v>0.85893476000000002</v>
      </c>
      <c r="D172" s="28">
        <f>+'[1]30'!$F$43/10^6</f>
        <v>0.96037174999999997</v>
      </c>
      <c r="E172" s="28">
        <f>+'[1]30'!$G$43/10^6</f>
        <v>0.93310194999999996</v>
      </c>
      <c r="F172" s="28">
        <f>+'[1]30'!$I$43/10^6</f>
        <v>1.05719707</v>
      </c>
      <c r="G172" s="28">
        <f>+'[1]30'!$J$43/10^6</f>
        <v>2.6999887299999998</v>
      </c>
      <c r="H172" s="28">
        <f>+'[1]30'!$K$43/10^6</f>
        <v>1.0297733100000002</v>
      </c>
      <c r="I172" s="28">
        <f>+'[1]30'!$M$43/10^6</f>
        <v>1.1702392900000003</v>
      </c>
      <c r="J172" s="28">
        <f>+'[1]30'!$N$43/10^6</f>
        <v>1.1952285999999999</v>
      </c>
      <c r="K172" s="28">
        <f>+'[1]30'!$O$43/10^6</f>
        <v>1.2287468299999997</v>
      </c>
      <c r="L172" s="28">
        <f>+'[1]30'!$Q$43/10^6</f>
        <v>1.10749699</v>
      </c>
      <c r="M172" s="28">
        <f>+'[1]30'!$R$43/10^6</f>
        <v>1.0781746400000001</v>
      </c>
      <c r="N172" s="28">
        <f>+'[1]30'!$S$43/10^6</f>
        <v>1.1183602099999999</v>
      </c>
      <c r="O172" s="29">
        <f t="shared" si="6"/>
        <v>14.437614130000002</v>
      </c>
    </row>
    <row r="173" spans="1:15" customFormat="1" x14ac:dyDescent="0.2">
      <c r="A173" s="10">
        <v>1024</v>
      </c>
      <c r="B173" s="10" t="s">
        <v>33</v>
      </c>
      <c r="C173" s="28">
        <f>+'[1]31'!$E$43/10^6</f>
        <v>6.3194945700000016</v>
      </c>
      <c r="D173" s="28">
        <f>+'[1]31'!$F$43/10^6</f>
        <v>6.7772281200000002</v>
      </c>
      <c r="E173" s="28">
        <f>+'[1]31'!$G$43/10^6</f>
        <v>5.8190565100000011</v>
      </c>
      <c r="F173" s="28">
        <f>+'[1]31'!$I$43/10^6</f>
        <v>6.7672607500000002</v>
      </c>
      <c r="G173" s="28">
        <f>+'[1]31'!$J$43/10^6</f>
        <v>6.3060545100000009</v>
      </c>
      <c r="H173" s="28">
        <f>+'[1]31'!$K$43/10^6</f>
        <v>6.1272609700000009</v>
      </c>
      <c r="I173" s="28">
        <f>+'[1]31'!$M$43/10^6</f>
        <v>7.0893820500000011</v>
      </c>
      <c r="J173" s="28">
        <f>+'[1]31'!$N$43/10^6</f>
        <v>7.4787987699999992</v>
      </c>
      <c r="K173" s="28">
        <f>+'[1]31'!$O$43/10^6</f>
        <v>7.3036847299999987</v>
      </c>
      <c r="L173" s="28">
        <f>+'[1]31'!$Q$43/10^6</f>
        <v>6.7708904200000006</v>
      </c>
      <c r="M173" s="28">
        <f>+'[1]31'!$R$43/10^6</f>
        <v>6.8713937400000011</v>
      </c>
      <c r="N173" s="28">
        <f>+'[1]31'!$S$43/10^6</f>
        <v>7.0882312700000005</v>
      </c>
      <c r="O173" s="29">
        <f t="shared" si="6"/>
        <v>80.718736410000005</v>
      </c>
    </row>
    <row r="174" spans="1:15" customFormat="1" x14ac:dyDescent="0.2">
      <c r="A174" s="10">
        <v>1025</v>
      </c>
      <c r="B174" s="10" t="s">
        <v>34</v>
      </c>
      <c r="C174" s="28">
        <f>+'[1]32'!$E$43/10^6</f>
        <v>1.02325957</v>
      </c>
      <c r="D174" s="28">
        <f>+'[1]32'!$F$43/10^6</f>
        <v>1.0569416200000001</v>
      </c>
      <c r="E174" s="28">
        <f>+'[1]32'!$G$43/10^6</f>
        <v>1.07668728</v>
      </c>
      <c r="F174" s="28">
        <f>+'[1]32'!$I$43/10^6</f>
        <v>1.1178495800000001</v>
      </c>
      <c r="G174" s="28">
        <f>+'[1]32'!$J$43/10^6</f>
        <v>1.0591655600000001</v>
      </c>
      <c r="H174" s="28">
        <f>+'[1]32'!$K$43/10^6</f>
        <v>1.0726816400000001</v>
      </c>
      <c r="I174" s="28">
        <f>+'[1]32'!$M$43/10^6</f>
        <v>1.2167003499999998</v>
      </c>
      <c r="J174" s="28">
        <f>+'[1]32'!$N$43/10^6</f>
        <v>1.37158629</v>
      </c>
      <c r="K174" s="28">
        <f>+'[1]32'!$O$43/10^6</f>
        <v>1.33206376</v>
      </c>
      <c r="L174" s="28">
        <f>+'[1]32'!$Q$43/10^6</f>
        <v>1.1746314099999999</v>
      </c>
      <c r="M174" s="28">
        <f>+'[1]32'!$R$43/10^6</f>
        <v>1.16861565</v>
      </c>
      <c r="N174" s="28">
        <f>+'[1]32'!$S$43/10^6</f>
        <v>1.1962353100000001</v>
      </c>
      <c r="O174" s="29">
        <f t="shared" si="6"/>
        <v>13.866418020000001</v>
      </c>
    </row>
    <row r="175" spans="1:15" customFormat="1" x14ac:dyDescent="0.2">
      <c r="A175" s="10">
        <v>1026</v>
      </c>
      <c r="B175" s="10" t="s">
        <v>35</v>
      </c>
      <c r="C175" s="28">
        <f>+'[1]33'!$E$43/10^6</f>
        <v>0.47617080999999994</v>
      </c>
      <c r="D175" s="28">
        <f>+'[1]33'!$F$43/10^6</f>
        <v>0.44789884999999996</v>
      </c>
      <c r="E175" s="28">
        <f>+'[1]33'!$G$43/10^6</f>
        <v>0.43133194000000002</v>
      </c>
      <c r="F175" s="28">
        <f>+'[1]33'!$I$43/10^6</f>
        <v>0.45457261999999998</v>
      </c>
      <c r="G175" s="28">
        <f>+'[1]33'!$J$43/10^6</f>
        <v>0.45698699999999998</v>
      </c>
      <c r="H175" s="28">
        <f>+'[1]33'!$K$43/10^6</f>
        <v>0.45177756000000002</v>
      </c>
      <c r="I175" s="28">
        <f>+'[1]33'!$M$43/10^6</f>
        <v>0.50183308999999998</v>
      </c>
      <c r="J175" s="28">
        <f>+'[1]33'!$N$43/10^6</f>
        <v>0.51227551000000004</v>
      </c>
      <c r="K175" s="28">
        <f>+'[1]33'!$O$43/10^6</f>
        <v>0.47514833000000001</v>
      </c>
      <c r="L175" s="28">
        <f>+'[1]33'!$Q$43/10^6</f>
        <v>0.48247309999999999</v>
      </c>
      <c r="M175" s="28">
        <f>+'[1]33'!$R$43/10^6</f>
        <v>0.47189903999999999</v>
      </c>
      <c r="N175" s="28">
        <f>+'[1]33'!$S$43/10^6</f>
        <v>0.46099200000000001</v>
      </c>
      <c r="O175" s="29">
        <f t="shared" si="6"/>
        <v>5.6233598499999999</v>
      </c>
    </row>
    <row r="176" spans="1:15" customFormat="1" x14ac:dyDescent="0.2">
      <c r="A176" s="10">
        <v>1027</v>
      </c>
      <c r="B176" s="10" t="s">
        <v>36</v>
      </c>
      <c r="C176" s="28">
        <f>+'[1]34'!$E$43/10^6</f>
        <v>0.51461623999999995</v>
      </c>
      <c r="D176" s="28">
        <f>+'[1]34'!$F$43/10^6</f>
        <v>0.53658441999999995</v>
      </c>
      <c r="E176" s="28">
        <f>+'[1]34'!$G$43/10^6</f>
        <v>0.54329410000000011</v>
      </c>
      <c r="F176" s="28">
        <f>+'[1]34'!$I$43/10^6</f>
        <v>0.58835981000000004</v>
      </c>
      <c r="G176" s="28">
        <f>+'[1]34'!$J$43/10^6</f>
        <v>0.51372432999999995</v>
      </c>
      <c r="H176" s="28">
        <f>+'[1]34'!$K$43/10^6</f>
        <v>0.63034360999999994</v>
      </c>
      <c r="I176" s="28">
        <f>+'[1]34'!$M$43/10^6</f>
        <v>0.56428401999999989</v>
      </c>
      <c r="J176" s="28">
        <f>+'[1]34'!$N$43/10^6</f>
        <v>0.63236946999999999</v>
      </c>
      <c r="K176" s="28">
        <f>+'[1]34'!$O$43/10^6</f>
        <v>0.60438405999999989</v>
      </c>
      <c r="L176" s="28">
        <f>+'[1]34'!$Q$43/10^6</f>
        <v>0.58089199999999996</v>
      </c>
      <c r="M176" s="28">
        <f>+'[1]34'!$R$43/10^6</f>
        <v>0.5778643</v>
      </c>
      <c r="N176" s="28">
        <f>+'[1]34'!$S$43/10^6</f>
        <v>0.53991434999999999</v>
      </c>
      <c r="O176" s="29">
        <f t="shared" si="6"/>
        <v>6.8266307099999999</v>
      </c>
    </row>
    <row r="177" spans="1:15" customFormat="1" x14ac:dyDescent="0.2">
      <c r="A177" s="10">
        <v>1028</v>
      </c>
      <c r="B177" s="10" t="s">
        <v>37</v>
      </c>
      <c r="C177" s="28">
        <f>+'[1]35'!$E$43/10^6</f>
        <v>3.6864477399999998</v>
      </c>
      <c r="D177" s="28">
        <f>+'[1]35'!$F$43/10^6</f>
        <v>3.7420139000000003</v>
      </c>
      <c r="E177" s="28">
        <f>+'[1]35'!$G$43/10^6</f>
        <v>3.5642627500000001</v>
      </c>
      <c r="F177" s="28">
        <f>+'[1]35'!$I$43/10^6</f>
        <v>3.9249637700000002</v>
      </c>
      <c r="G177" s="28">
        <f>+'[1]35'!$J$43/10^6</f>
        <v>3.5366209199999998</v>
      </c>
      <c r="H177" s="28">
        <f>+'[1]35'!$K$43/10^6</f>
        <v>3.7966932799999999</v>
      </c>
      <c r="I177" s="28">
        <f>+'[1]35'!$M$43/10^6</f>
        <v>3.9347588500000001</v>
      </c>
      <c r="J177" s="28">
        <f>+'[1]35'!$N$43/10^6</f>
        <v>4.2779246900000008</v>
      </c>
      <c r="K177" s="28">
        <f>+'[1]35'!$O$43/10^6</f>
        <v>4.1351729000000006</v>
      </c>
      <c r="L177" s="28">
        <f>+'[1]35'!$Q$43/10^6</f>
        <v>3.9648962799999996</v>
      </c>
      <c r="M177" s="28">
        <f>+'[1]35'!$R$43/10^6</f>
        <v>3.7713234499999997</v>
      </c>
      <c r="N177" s="28">
        <f>+'[1]35'!$S$43/10^6</f>
        <v>3.9179553400000002</v>
      </c>
      <c r="O177" s="29">
        <f t="shared" si="6"/>
        <v>46.253033869999996</v>
      </c>
    </row>
    <row r="178" spans="1:15" customFormat="1" x14ac:dyDescent="0.2">
      <c r="A178" s="10">
        <v>1029</v>
      </c>
      <c r="B178" s="10" t="s">
        <v>38</v>
      </c>
      <c r="C178" s="28">
        <f>+'[1]36'!$E$43/10^6</f>
        <v>0.38721870000000003</v>
      </c>
      <c r="D178" s="28">
        <f>+'[1]36'!$F$43/10^6</f>
        <v>0.38372743999999998</v>
      </c>
      <c r="E178" s="28">
        <f>+'[1]36'!$G$43/10^6</f>
        <v>0.35537373</v>
      </c>
      <c r="F178" s="28">
        <f>+'[1]36'!$I$43/10^6</f>
        <v>0.48913925999999996</v>
      </c>
      <c r="G178" s="28">
        <f>+'[1]36'!$J$43/10^6</f>
        <v>0.40542655999999999</v>
      </c>
      <c r="H178" s="28">
        <f>+'[1]36'!$K$43/10^6</f>
        <v>0.38215174000000002</v>
      </c>
      <c r="I178" s="28">
        <f>+'[1]36'!$M$43/10^6</f>
        <v>0.44188388999999995</v>
      </c>
      <c r="J178" s="28">
        <f>+'[1]36'!$N$43/10^6</f>
        <v>0.49607503999999997</v>
      </c>
      <c r="K178" s="28">
        <f>+'[1]36'!$O$43/10^6</f>
        <v>0.43932387000000001</v>
      </c>
      <c r="L178" s="28">
        <f>+'[1]36'!$Q$43/10^6</f>
        <v>0.41487810999999997</v>
      </c>
      <c r="M178" s="28">
        <f>+'[1]36'!$R$43/10^6</f>
        <v>0.43614856000000002</v>
      </c>
      <c r="N178" s="28">
        <f>+'[1]36'!$S$43/10^6</f>
        <v>0.44573728000000001</v>
      </c>
      <c r="O178" s="29">
        <f t="shared" si="6"/>
        <v>5.0770841800000008</v>
      </c>
    </row>
    <row r="179" spans="1:15" customFormat="1" x14ac:dyDescent="0.2">
      <c r="A179" s="10">
        <v>1030</v>
      </c>
      <c r="B179" s="15" t="s">
        <v>18</v>
      </c>
      <c r="C179" s="28">
        <f>+'[1]37'!$E$43/10^6</f>
        <v>0.67909143000000005</v>
      </c>
      <c r="D179" s="28">
        <f>+'[1]37'!$F$43/10^6</f>
        <v>0.65873485999999992</v>
      </c>
      <c r="E179" s="28">
        <f>+'[1]37'!$G$43/10^6</f>
        <v>0.65985247999999996</v>
      </c>
      <c r="F179" s="28">
        <f>+'[1]37'!$I$43/10^6</f>
        <v>0.76690272999999998</v>
      </c>
      <c r="G179" s="28">
        <f>+'[1]37'!$J$43/10^6</f>
        <v>0.68560834000000004</v>
      </c>
      <c r="H179" s="28">
        <f>+'[1]37'!$K$43/10^6</f>
        <v>0.72922934000000006</v>
      </c>
      <c r="I179" s="28">
        <f>+'[1]37'!$M$43/10^6</f>
        <v>0.81890457000000005</v>
      </c>
      <c r="J179" s="28">
        <f>+'[1]37'!$N$43/10^6</f>
        <v>0.80471144000000006</v>
      </c>
      <c r="K179" s="28">
        <f>+'[1]37'!$O$43/10^6</f>
        <v>0.66377103000000004</v>
      </c>
      <c r="L179" s="28">
        <f>+'[1]37'!$Q$43/10^6</f>
        <v>0.66772721999999995</v>
      </c>
      <c r="M179" s="28">
        <f>+'[1]37'!$R$43/10^6</f>
        <v>0.68435657000000005</v>
      </c>
      <c r="N179" s="28">
        <f>+'[1]37'!$S$43/10^6</f>
        <v>0.67974203</v>
      </c>
      <c r="O179" s="29">
        <f t="shared" si="6"/>
        <v>8.4986320400000004</v>
      </c>
    </row>
    <row r="180" spans="1:15" customFormat="1" x14ac:dyDescent="0.2">
      <c r="A180" s="4">
        <v>10300</v>
      </c>
      <c r="B180" s="4" t="s">
        <v>54</v>
      </c>
      <c r="C180" s="25">
        <f t="shared" ref="C180:O180" si="7">SUM(C152:C179)</f>
        <v>86.746067339999996</v>
      </c>
      <c r="D180" s="25">
        <f t="shared" si="7"/>
        <v>87.458563979999994</v>
      </c>
      <c r="E180" s="25">
        <f t="shared" si="7"/>
        <v>85.171828450000007</v>
      </c>
      <c r="F180" s="25">
        <f t="shared" si="7"/>
        <v>93.367691199999996</v>
      </c>
      <c r="G180" s="25">
        <f t="shared" si="7"/>
        <v>92.128673349999971</v>
      </c>
      <c r="H180" s="25">
        <f t="shared" si="7"/>
        <v>88.422671089999994</v>
      </c>
      <c r="I180" s="25">
        <f t="shared" si="7"/>
        <v>92.112276170000001</v>
      </c>
      <c r="J180" s="25">
        <f t="shared" si="7"/>
        <v>99.355769349999974</v>
      </c>
      <c r="K180" s="25">
        <f t="shared" si="7"/>
        <v>95.564589530000006</v>
      </c>
      <c r="L180" s="25">
        <f t="shared" si="7"/>
        <v>90.642262500000044</v>
      </c>
      <c r="M180" s="25">
        <f t="shared" si="7"/>
        <v>92.741835170000002</v>
      </c>
      <c r="N180" s="25">
        <f t="shared" si="7"/>
        <v>94.821803100000039</v>
      </c>
      <c r="O180" s="25">
        <f t="shared" si="7"/>
        <v>1098.5340312300002</v>
      </c>
    </row>
    <row r="181" spans="1:15" customFormat="1" x14ac:dyDescent="0.2">
      <c r="A181" s="32"/>
      <c r="B181" s="32"/>
      <c r="O181" s="32"/>
    </row>
    <row r="182" spans="1:15" customFormat="1" x14ac:dyDescent="0.2">
      <c r="A182" s="3" t="s">
        <v>52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54</v>
      </c>
    </row>
    <row r="183" spans="1:15" customFormat="1" x14ac:dyDescent="0.2">
      <c r="A183" s="34"/>
      <c r="B183" s="34" t="s">
        <v>46</v>
      </c>
      <c r="C183" s="35">
        <f>+[1]เขต!$E$119/10^6</f>
        <v>3.6707104000000004</v>
      </c>
      <c r="D183" s="35">
        <f>+[1]เขต!$F$119/10^6</f>
        <v>3.8722348700000002</v>
      </c>
      <c r="E183" s="35">
        <f>+[1]เขต!$G$119/10^6</f>
        <v>4.2230018200000012</v>
      </c>
      <c r="F183" s="35">
        <f>+[1]เขต!$I$119/10^6</f>
        <v>3.9028208900000005</v>
      </c>
      <c r="G183" s="35">
        <f>+[1]เขต!$J$119/10^6</f>
        <v>3.8704654000000001</v>
      </c>
      <c r="H183" s="35">
        <f>+[1]เขต!$K$119/10^6</f>
        <v>4.0157489599999998</v>
      </c>
      <c r="I183" s="35">
        <f>+[1]เขต!$M$119/10^6</f>
        <v>3.7081130800000004</v>
      </c>
      <c r="J183" s="35">
        <f>+[1]เขต!$N$119/10^6</f>
        <v>4.1462052100000006</v>
      </c>
      <c r="K183" s="35">
        <f>+[1]เขต!$O$119/10^6</f>
        <v>3.9084195999999998</v>
      </c>
      <c r="L183" s="35">
        <f>+[1]เขต!$Q$119/10^6</f>
        <v>4.2083801800000016</v>
      </c>
      <c r="M183" s="35">
        <f>+[1]เขต!$R$119/10^6</f>
        <v>4.6020129799999996</v>
      </c>
      <c r="N183" s="35">
        <f>+[1]เขต!$S$119/10^6</f>
        <v>4.4823801000000003</v>
      </c>
      <c r="O183" s="36">
        <f>SUM(C183:N183)</f>
        <v>48.610493490000003</v>
      </c>
    </row>
    <row r="184" spans="1:15" customFormat="1" x14ac:dyDescent="0.2">
      <c r="A184" s="7">
        <v>1004</v>
      </c>
      <c r="B184" s="10" t="s">
        <v>94</v>
      </c>
      <c r="C184" s="28">
        <f>+'[1]11'!$E$119/10^6</f>
        <v>9.6550916200000003</v>
      </c>
      <c r="D184" s="28">
        <f>+'[1]11'!$F$119/10^6</f>
        <v>8.4873067799999991</v>
      </c>
      <c r="E184" s="28">
        <f>+'[1]11'!$G$119/10^6</f>
        <v>8.7838722300000001</v>
      </c>
      <c r="F184" s="28">
        <f>+'[1]11'!$I$119/10^6</f>
        <v>9.0954132200000046</v>
      </c>
      <c r="G184" s="28">
        <f>+'[1]11'!$J$119/10^6</f>
        <v>8.5288222800000018</v>
      </c>
      <c r="H184" s="28">
        <f>+'[1]11'!$K$119/10^6</f>
        <v>8.9735773200000022</v>
      </c>
      <c r="I184" s="28">
        <f>+'[1]11'!$M$119/10^6</f>
        <v>9.1860508300000028</v>
      </c>
      <c r="J184" s="28">
        <f>+'[1]11'!$N$119/10^6</f>
        <v>9.3726727400000005</v>
      </c>
      <c r="K184" s="28">
        <f>+'[1]11'!$O$119/10^6</f>
        <v>18.835635489999998</v>
      </c>
      <c r="L184" s="28">
        <f>+'[1]11'!$Q$119/10^6</f>
        <v>9.0473930400000029</v>
      </c>
      <c r="M184" s="28">
        <f>+'[1]11'!$R$119/10^6</f>
        <v>16.770576289999997</v>
      </c>
      <c r="N184" s="28">
        <f>+'[1]11'!$S$119/10^6</f>
        <v>12.795623689999998</v>
      </c>
      <c r="O184" s="29">
        <f>SUM(C184:N184)</f>
        <v>129.53203553</v>
      </c>
    </row>
    <row r="185" spans="1:15" customFormat="1" x14ac:dyDescent="0.2">
      <c r="A185" s="10">
        <v>1005</v>
      </c>
      <c r="B185" s="10" t="s">
        <v>13</v>
      </c>
      <c r="C185" s="28">
        <f>+'[1]12'!$E$119/10^6</f>
        <v>0.43562483000000002</v>
      </c>
      <c r="D185" s="28">
        <f>+'[1]12'!$F$119/10^6</f>
        <v>0.54580988000000008</v>
      </c>
      <c r="E185" s="28">
        <f>+'[1]12'!$G$119/10^6</f>
        <v>0.46489665999999996</v>
      </c>
      <c r="F185" s="28">
        <f>+'[1]12'!$I$119/10^6</f>
        <v>0.47498767000000008</v>
      </c>
      <c r="G185" s="28">
        <f>+'[1]12'!$J$119/10^6</f>
        <v>0.46194247000000005</v>
      </c>
      <c r="H185" s="28">
        <f>+'[1]12'!$K$119/10^6</f>
        <v>0.44427164999999996</v>
      </c>
      <c r="I185" s="28">
        <f>+'[1]12'!$M$119/10^6</f>
        <v>0.43921734999999995</v>
      </c>
      <c r="J185" s="28">
        <f>+'[1]12'!$N$119/10^6</f>
        <v>0.51422813000000012</v>
      </c>
      <c r="K185" s="28">
        <f>+'[1]12'!$O$119/10^6</f>
        <v>0.47923959999999999</v>
      </c>
      <c r="L185" s="28">
        <f>+'[1]12'!$Q$119/10^6</f>
        <v>0.48241328999999999</v>
      </c>
      <c r="M185" s="28">
        <f>+'[1]12'!$R$119/10^6</f>
        <v>0.49267766999999996</v>
      </c>
      <c r="N185" s="28">
        <f>+'[1]12'!$S$119/10^6</f>
        <v>0.48370776999999998</v>
      </c>
      <c r="O185" s="29">
        <f t="shared" ref="O185:O210" si="8">SUM(C185:N185)</f>
        <v>5.7190169700000002</v>
      </c>
    </row>
    <row r="186" spans="1:15" customFormat="1" x14ac:dyDescent="0.2">
      <c r="A186" s="10">
        <v>1006</v>
      </c>
      <c r="B186" s="10" t="s">
        <v>14</v>
      </c>
      <c r="C186" s="28">
        <f>+'[1]13'!$E$119/10^6</f>
        <v>0.83659403999999993</v>
      </c>
      <c r="D186" s="28">
        <f>+'[1]13'!$F$119/10^6</f>
        <v>0.8214937000000001</v>
      </c>
      <c r="E186" s="28">
        <f>+'[1]13'!$G$119/10^6</f>
        <v>0.88988674000000001</v>
      </c>
      <c r="F186" s="28">
        <f>+'[1]13'!$I$119/10^6</f>
        <v>0.9905567999999999</v>
      </c>
      <c r="G186" s="28">
        <f>+'[1]13'!$J$119/10^6</f>
        <v>0.9824204900000002</v>
      </c>
      <c r="H186" s="28">
        <f>+'[1]13'!$K$119/10^6</f>
        <v>0.99123464999999988</v>
      </c>
      <c r="I186" s="28">
        <f>+'[1]13'!$M$119/10^6</f>
        <v>1.0156164799999998</v>
      </c>
      <c r="J186" s="28">
        <f>+'[1]13'!$N$119/10^6</f>
        <v>1.1293786500000005</v>
      </c>
      <c r="K186" s="28">
        <f>+'[1]13'!$O$119/10^6</f>
        <v>1.02263327</v>
      </c>
      <c r="L186" s="28">
        <f>+'[1]13'!$Q$119/10^6</f>
        <v>1.1277606500000004</v>
      </c>
      <c r="M186" s="28">
        <f>+'[1]13'!$R$119/10^6</f>
        <v>1.0651747499999997</v>
      </c>
      <c r="N186" s="28">
        <f>+'[1]13'!$S$119/10^6</f>
        <v>1.6500117700000001</v>
      </c>
      <c r="O186" s="29">
        <f t="shared" si="8"/>
        <v>12.522761990000001</v>
      </c>
    </row>
    <row r="187" spans="1:15" customFormat="1" x14ac:dyDescent="0.2">
      <c r="A187" s="10">
        <v>1007</v>
      </c>
      <c r="B187" s="10" t="s">
        <v>15</v>
      </c>
      <c r="C187" s="28">
        <f>+'[1]14'!$E$119/10^6</f>
        <v>2.0955086300000003</v>
      </c>
      <c r="D187" s="28">
        <f>+'[1]14'!$F$119/10^6</f>
        <v>2.0070119899999996</v>
      </c>
      <c r="E187" s="28">
        <f>+'[1]14'!$G$119/10^6</f>
        <v>2.1427152299999994</v>
      </c>
      <c r="F187" s="28">
        <f>+'[1]14'!$I$119/10^6</f>
        <v>1.9563350100000001</v>
      </c>
      <c r="G187" s="28">
        <f>+'[1]14'!$J$119/10^6</f>
        <v>1.8682883499999998</v>
      </c>
      <c r="H187" s="28">
        <f>+'[1]14'!$K$119/10^6</f>
        <v>2.0659076399999998</v>
      </c>
      <c r="I187" s="28">
        <f>+'[1]14'!$M$119/10^6</f>
        <v>1.8641150900000001</v>
      </c>
      <c r="J187" s="28">
        <f>+'[1]14'!$N$119/10^6</f>
        <v>2.23411078</v>
      </c>
      <c r="K187" s="28">
        <f>+'[1]14'!$O$119/10^6</f>
        <v>2.2656970799999998</v>
      </c>
      <c r="L187" s="28">
        <f>+'[1]14'!$Q$119/10^6</f>
        <v>2.5946006700000006</v>
      </c>
      <c r="M187" s="28">
        <f>+'[1]14'!$R$119/10^6</f>
        <v>2.0436238900000001</v>
      </c>
      <c r="N187" s="28">
        <f>+'[1]14'!$S$119/10^6</f>
        <v>2.79746418</v>
      </c>
      <c r="O187" s="29">
        <f t="shared" si="8"/>
        <v>25.935378539999999</v>
      </c>
    </row>
    <row r="188" spans="1:15" customFormat="1" x14ac:dyDescent="0.2">
      <c r="A188" s="10">
        <v>1008</v>
      </c>
      <c r="B188" s="10" t="s">
        <v>16</v>
      </c>
      <c r="C188" s="28">
        <f>+'[1]15'!$E$119/10^6</f>
        <v>0.46799948000000002</v>
      </c>
      <c r="D188" s="28">
        <f>+'[1]15'!$F$119/10^6</f>
        <v>0.46598535000000008</v>
      </c>
      <c r="E188" s="28">
        <f>+'[1]15'!$G$119/10^6</f>
        <v>0.45614340000000009</v>
      </c>
      <c r="F188" s="28">
        <f>+'[1]15'!$I$119/10^6</f>
        <v>0.47271489000000005</v>
      </c>
      <c r="G188" s="28">
        <f>+'[1]15'!$J$119/10^6</f>
        <v>0.48021795</v>
      </c>
      <c r="H188" s="28">
        <f>+'[1]15'!$K$119/10^6</f>
        <v>0.47876943999999999</v>
      </c>
      <c r="I188" s="28">
        <f>+'[1]15'!$M$119/10^6</f>
        <v>0.45368246999999989</v>
      </c>
      <c r="J188" s="28">
        <f>+'[1]15'!$N$119/10^6</f>
        <v>0.51706949000000002</v>
      </c>
      <c r="K188" s="28">
        <f>+'[1]15'!$O$119/10^6</f>
        <v>0.47242164999999992</v>
      </c>
      <c r="L188" s="28">
        <f>+'[1]15'!$Q$119/10^6</f>
        <v>0.48838999999999994</v>
      </c>
      <c r="M188" s="28">
        <f>+'[1]15'!$R$119/10^6</f>
        <v>0.51472622999999995</v>
      </c>
      <c r="N188" s="28">
        <f>+'[1]15'!$S$119/10^6</f>
        <v>0.56752566999999987</v>
      </c>
      <c r="O188" s="29">
        <f t="shared" si="8"/>
        <v>5.8356460199999995</v>
      </c>
    </row>
    <row r="189" spans="1:15" customFormat="1" x14ac:dyDescent="0.2">
      <c r="A189" s="10">
        <v>1009</v>
      </c>
      <c r="B189" s="10" t="s">
        <v>17</v>
      </c>
      <c r="C189" s="28">
        <f>+'[1]16'!$E$119/10^6</f>
        <v>0.42683522000000002</v>
      </c>
      <c r="D189" s="28">
        <f>+'[1]16'!$F$119/10^6</f>
        <v>0.45973434999999996</v>
      </c>
      <c r="E189" s="28">
        <f>+'[1]16'!$G$119/10^6</f>
        <v>0.45370707000000005</v>
      </c>
      <c r="F189" s="28">
        <f>+'[1]16'!$I$119/10^6</f>
        <v>0.45901317999999991</v>
      </c>
      <c r="G189" s="28">
        <f>+'[1]16'!$J$119/10^6</f>
        <v>0.6491364500000002</v>
      </c>
      <c r="H189" s="28">
        <f>+'[1]16'!$K$119/10^6</f>
        <v>0.60531475000000001</v>
      </c>
      <c r="I189" s="28">
        <f>+'[1]16'!$M$119/10^6</f>
        <v>0.59319036999999997</v>
      </c>
      <c r="J189" s="28">
        <f>+'[1]16'!$N$119/10^6</f>
        <v>0.75229107000000006</v>
      </c>
      <c r="K189" s="28">
        <f>+'[1]16'!$O$119/10^6</f>
        <v>0.59275612000000022</v>
      </c>
      <c r="L189" s="28">
        <f>+'[1]16'!$Q$119/10^6</f>
        <v>0.67318731000000021</v>
      </c>
      <c r="M189" s="28">
        <f>+'[1]16'!$R$119/10^6</f>
        <v>0.73181764000000005</v>
      </c>
      <c r="N189" s="28">
        <f>+'[1]16'!$S$119/10^6</f>
        <v>0.60628623999999998</v>
      </c>
      <c r="O189" s="29">
        <f t="shared" si="8"/>
        <v>7.0032697700000019</v>
      </c>
    </row>
    <row r="190" spans="1:15" customFormat="1" x14ac:dyDescent="0.2">
      <c r="A190" s="10">
        <v>1010</v>
      </c>
      <c r="B190" s="15" t="s">
        <v>19</v>
      </c>
      <c r="C190" s="30">
        <f>+'[1]17'!$E$119/10^6</f>
        <v>0.8452353199999999</v>
      </c>
      <c r="D190" s="30">
        <f>+'[1]17'!$F$119/10^6</f>
        <v>0.7943125900000001</v>
      </c>
      <c r="E190" s="30">
        <f>+'[1]17'!$G$119/10^6</f>
        <v>0.87143720999999985</v>
      </c>
      <c r="F190" s="30">
        <f>+'[1]17'!$I$119/10^6</f>
        <v>0.80973692000000008</v>
      </c>
      <c r="G190" s="30">
        <f>+'[1]17'!$J$119/10^6</f>
        <v>0.80448129999999995</v>
      </c>
      <c r="H190" s="30">
        <f>+'[1]17'!$K$119/10^6</f>
        <v>0.85082100000000005</v>
      </c>
      <c r="I190" s="30">
        <f>+'[1]17'!$M$119/10^6</f>
        <v>0.86529296999999983</v>
      </c>
      <c r="J190" s="30">
        <f>+'[1]17'!$N$119/10^6</f>
        <v>0.90400670000000016</v>
      </c>
      <c r="K190" s="30">
        <f>+'[1]17'!$O$119/10^6</f>
        <v>0.91045931999999974</v>
      </c>
      <c r="L190" s="30">
        <f>+'[1]17'!$Q$119/10^6</f>
        <v>0.90021178000000013</v>
      </c>
      <c r="M190" s="30">
        <f>+'[1]17'!$R$119/10^6</f>
        <v>1.0859656499999999</v>
      </c>
      <c r="N190" s="30">
        <f>+'[1]17'!$S$119/10^6</f>
        <v>1.5824658299999999</v>
      </c>
      <c r="O190" s="31">
        <f>SUM(C190:N190)</f>
        <v>11.22442659</v>
      </c>
    </row>
    <row r="191" spans="1:15" customFormat="1" x14ac:dyDescent="0.2">
      <c r="A191" s="42">
        <v>1011</v>
      </c>
      <c r="B191" s="10" t="s">
        <v>20</v>
      </c>
      <c r="C191" s="28">
        <f>+'[1]18'!$E$119/10^6</f>
        <v>0.68072235999999997</v>
      </c>
      <c r="D191" s="28">
        <f>+'[1]18'!$F$119/10^6</f>
        <v>0.62217193999999998</v>
      </c>
      <c r="E191" s="28">
        <f>+'[1]18'!$G$119/10^6</f>
        <v>0.5886818399999999</v>
      </c>
      <c r="F191" s="28">
        <f>+'[1]18'!$I$119/10^6</f>
        <v>0.65458570999999999</v>
      </c>
      <c r="G191" s="28">
        <f>+'[1]18'!$J$119/10^6</f>
        <v>0.67918975999999998</v>
      </c>
      <c r="H191" s="28">
        <f>+'[1]18'!$K$119/10^6</f>
        <v>0.74730134999999998</v>
      </c>
      <c r="I191" s="28">
        <f>+'[1]18'!$M$119/10^6</f>
        <v>0.71196087000000008</v>
      </c>
      <c r="J191" s="28">
        <f>+'[1]18'!$N$119/10^6</f>
        <v>0.71424352999999996</v>
      </c>
      <c r="K191" s="28">
        <f>+'[1]18'!$O$119/10^6</f>
        <v>0.73308877000000017</v>
      </c>
      <c r="L191" s="28">
        <f>+'[1]18'!$Q$119/10^6</f>
        <v>0.85034178999999976</v>
      </c>
      <c r="M191" s="28">
        <f>+'[1]18'!$R$119/10^6</f>
        <v>0.90515828999999981</v>
      </c>
      <c r="N191" s="28">
        <f>+'[1]18'!$S$119/10^6</f>
        <v>0.93788549999999982</v>
      </c>
      <c r="O191" s="29">
        <f t="shared" si="8"/>
        <v>8.8253317100000004</v>
      </c>
    </row>
    <row r="192" spans="1:15" customFormat="1" x14ac:dyDescent="0.2">
      <c r="A192" s="10">
        <v>1012</v>
      </c>
      <c r="B192" s="10" t="s">
        <v>21</v>
      </c>
      <c r="C192" s="28">
        <f>+'[1]19'!$E$119/10^6</f>
        <v>1.37381128</v>
      </c>
      <c r="D192" s="28">
        <f>+'[1]19'!$F$119/10^6</f>
        <v>1.4581891900000001</v>
      </c>
      <c r="E192" s="28">
        <f>+'[1]19'!$G$119/10^6</f>
        <v>1.4942432800000001</v>
      </c>
      <c r="F192" s="28">
        <f>+'[1]19'!$I$119/10^6</f>
        <v>1.4756012000000001</v>
      </c>
      <c r="G192" s="28">
        <f>+'[1]19'!$J$119/10^6</f>
        <v>1.3853019799999999</v>
      </c>
      <c r="H192" s="28">
        <f>+'[1]19'!$K$119/10^6</f>
        <v>1.4380914100000002</v>
      </c>
      <c r="I192" s="28">
        <f>+'[1]19'!$M$119/10^6</f>
        <v>1.3552312799999995</v>
      </c>
      <c r="J192" s="28">
        <f>+'[1]19'!$N$119/10^6</f>
        <v>1.4472822599999999</v>
      </c>
      <c r="K192" s="28">
        <f>+'[1]19'!$O$119/10^6</f>
        <v>1.5189968600000003</v>
      </c>
      <c r="L192" s="28">
        <f>+'[1]19'!$Q$119/10^6</f>
        <v>1.4715060100000001</v>
      </c>
      <c r="M192" s="28">
        <f>+'[1]19'!$R$119/10^6</f>
        <v>2.0817866900000004</v>
      </c>
      <c r="N192" s="28">
        <f>+'[1]19'!$S$119/10^6</f>
        <v>2.8855517599999998</v>
      </c>
      <c r="O192" s="29">
        <f t="shared" si="8"/>
        <v>19.385593199999999</v>
      </c>
    </row>
    <row r="193" spans="1:15" customFormat="1" x14ac:dyDescent="0.2">
      <c r="A193" s="10">
        <v>1013</v>
      </c>
      <c r="B193" s="10" t="s">
        <v>22</v>
      </c>
      <c r="C193" s="28">
        <f>+'[1]20'!$E$119/10^6</f>
        <v>0.29146584000000009</v>
      </c>
      <c r="D193" s="28">
        <f>+'[1]20'!$F$119/10^6</f>
        <v>0.29895065000000004</v>
      </c>
      <c r="E193" s="28">
        <f>+'[1]20'!$G$119/10^6</f>
        <v>0.31725224999999996</v>
      </c>
      <c r="F193" s="28">
        <f>+'[1]20'!$I$119/10^6</f>
        <v>0.26876412</v>
      </c>
      <c r="G193" s="28">
        <f>+'[1]20'!$J$119/10^6</f>
        <v>0.22378544</v>
      </c>
      <c r="H193" s="28">
        <f>+'[1]20'!$K$119/10^6</f>
        <v>0.24662249</v>
      </c>
      <c r="I193" s="28">
        <f>+'[1]20'!$M$119/10^6</f>
        <v>0.30160548000000004</v>
      </c>
      <c r="J193" s="28">
        <f>+'[1]20'!$N$119/10^6</f>
        <v>0.27770574999999997</v>
      </c>
      <c r="K193" s="28">
        <f>+'[1]20'!$O$119/10^6</f>
        <v>0.28346310000000002</v>
      </c>
      <c r="L193" s="28">
        <f>+'[1]20'!$Q$119/10^6</f>
        <v>0.24305477</v>
      </c>
      <c r="M193" s="28">
        <f>+'[1]20'!$R$119/10^6</f>
        <v>0.25535456000000001</v>
      </c>
      <c r="N193" s="28">
        <f>+'[1]20'!$S$119/10^6</f>
        <v>0.23827587</v>
      </c>
      <c r="O193" s="29">
        <f t="shared" si="8"/>
        <v>3.2463003200000005</v>
      </c>
    </row>
    <row r="194" spans="1:15" customFormat="1" x14ac:dyDescent="0.2">
      <c r="A194" s="10">
        <v>1014</v>
      </c>
      <c r="B194" s="10" t="s">
        <v>23</v>
      </c>
      <c r="C194" s="28">
        <f>+'[1]21'!$E$119/10^6</f>
        <v>3.58493437</v>
      </c>
      <c r="D194" s="28">
        <f>+'[1]21'!$F$119/10^6</f>
        <v>3.6856280499999996</v>
      </c>
      <c r="E194" s="28">
        <f>+'[1]21'!$G$119/10^6</f>
        <v>3.6041356499999995</v>
      </c>
      <c r="F194" s="28">
        <f>+'[1]21'!$I$119/10^6</f>
        <v>3.7773104000000002</v>
      </c>
      <c r="G194" s="28">
        <f>+'[1]21'!$J$119/10^6</f>
        <v>3.5497948900000011</v>
      </c>
      <c r="H194" s="28">
        <f>+'[1]21'!$K$119/10^6</f>
        <v>3.6012482999999986</v>
      </c>
      <c r="I194" s="28">
        <f>+'[1]21'!$M$119/10^6</f>
        <v>3.4138312899999992</v>
      </c>
      <c r="J194" s="28">
        <f>+'[1]21'!$N$119/10^6</f>
        <v>3.8752247399999988</v>
      </c>
      <c r="K194" s="28">
        <f>+'[1]21'!$O$119/10^6</f>
        <v>3.6122087500000002</v>
      </c>
      <c r="L194" s="28">
        <f>+'[1]21'!$Q$119/10^6</f>
        <v>3.6930360800000002</v>
      </c>
      <c r="M194" s="28">
        <f>+'[1]21'!$R$119/10^6</f>
        <v>3.8397974899999996</v>
      </c>
      <c r="N194" s="28">
        <f>+'[1]21'!$S$119/10^6</f>
        <v>4.0666943800000004</v>
      </c>
      <c r="O194" s="29">
        <f t="shared" si="8"/>
        <v>44.303844390000002</v>
      </c>
    </row>
    <row r="195" spans="1:15" customFormat="1" x14ac:dyDescent="0.2">
      <c r="A195" s="10">
        <v>1015</v>
      </c>
      <c r="B195" s="10" t="s">
        <v>24</v>
      </c>
      <c r="C195" s="28">
        <f>+'[1]22'!$E$119/10^6</f>
        <v>0.60182184999999999</v>
      </c>
      <c r="D195" s="28">
        <f>+'[1]22'!$F$119/10^6</f>
        <v>0.46587617999999997</v>
      </c>
      <c r="E195" s="28">
        <f>+'[1]22'!$G$119/10^6</f>
        <v>0.59098077999999987</v>
      </c>
      <c r="F195" s="28">
        <f>+'[1]22'!$I$119/10^6</f>
        <v>0.53317084000000003</v>
      </c>
      <c r="G195" s="28">
        <f>+'[1]22'!$J$119/10^6</f>
        <v>0.46455218999999992</v>
      </c>
      <c r="H195" s="28">
        <f>+'[1]22'!$K$119/10^6</f>
        <v>0.42081426</v>
      </c>
      <c r="I195" s="28">
        <f>+'[1]22'!$M$119/10^6</f>
        <v>0.47515795999999999</v>
      </c>
      <c r="J195" s="28">
        <f>+'[1]22'!$N$119/10^6</f>
        <v>0.4707730200000001</v>
      </c>
      <c r="K195" s="28">
        <f>+'[1]22'!$O$119/10^6</f>
        <v>0.50918136000000003</v>
      </c>
      <c r="L195" s="28">
        <f>+'[1]22'!$Q$119/10^6</f>
        <v>0.46306541000000001</v>
      </c>
      <c r="M195" s="28">
        <f>+'[1]22'!$R$119/10^6</f>
        <v>0.53135312000000001</v>
      </c>
      <c r="N195" s="28">
        <f>+'[1]22'!$S$119/10^6</f>
        <v>0.60561762000000008</v>
      </c>
      <c r="O195" s="29">
        <f t="shared" si="8"/>
        <v>6.1323645899999999</v>
      </c>
    </row>
    <row r="196" spans="1:15" customFormat="1" x14ac:dyDescent="0.2">
      <c r="A196" s="10">
        <v>1016</v>
      </c>
      <c r="B196" s="10" t="s">
        <v>25</v>
      </c>
      <c r="C196" s="28">
        <f>+'[1]23'!$E$119/10^6</f>
        <v>0.83977245000000011</v>
      </c>
      <c r="D196" s="28">
        <f>+'[1]23'!$F$119/10^6</f>
        <v>0.83889278999999983</v>
      </c>
      <c r="E196" s="28">
        <f>+'[1]23'!$G$119/10^6</f>
        <v>0.88565211999999971</v>
      </c>
      <c r="F196" s="28">
        <f>+'[1]23'!$I$119/10^6</f>
        <v>0.91356857000000002</v>
      </c>
      <c r="G196" s="28">
        <f>+'[1]23'!$J$119/10^6</f>
        <v>0.85015583000000006</v>
      </c>
      <c r="H196" s="28">
        <f>+'[1]23'!$K$119/10^6</f>
        <v>0.88781226000000002</v>
      </c>
      <c r="I196" s="28">
        <f>+'[1]23'!$M$119/10^6</f>
        <v>0.81891294999999997</v>
      </c>
      <c r="J196" s="28">
        <f>+'[1]23'!$N$119/10^6</f>
        <v>0.89422102000000014</v>
      </c>
      <c r="K196" s="28">
        <f>+'[1]23'!$O$119/10^6</f>
        <v>0.85010027999999993</v>
      </c>
      <c r="L196" s="28">
        <f>+'[1]23'!$Q$119/10^6</f>
        <v>0.91135084</v>
      </c>
      <c r="M196" s="28">
        <f>+'[1]23'!$R$119/10^6</f>
        <v>1.08645294</v>
      </c>
      <c r="N196" s="28">
        <f>+'[1]23'!$S$119/10^6</f>
        <v>1.6082798399999998</v>
      </c>
      <c r="O196" s="29">
        <f t="shared" si="8"/>
        <v>11.385171890000001</v>
      </c>
    </row>
    <row r="197" spans="1:15" customFormat="1" x14ac:dyDescent="0.2">
      <c r="A197" s="10">
        <v>1017</v>
      </c>
      <c r="B197" s="10" t="s">
        <v>26</v>
      </c>
      <c r="C197" s="28">
        <f>+'[1]24'!$E$119/10^6</f>
        <v>1.5886700799999998</v>
      </c>
      <c r="D197" s="28">
        <f>+'[1]24'!$F$119/10^6</f>
        <v>1.2762548499999999</v>
      </c>
      <c r="E197" s="28">
        <f>+'[1]24'!$G$119/10^6</f>
        <v>1.9793876500000003</v>
      </c>
      <c r="F197" s="28">
        <f>+'[1]24'!$I$119/10^6</f>
        <v>1.56490536</v>
      </c>
      <c r="G197" s="28">
        <f>+'[1]24'!$J$119/10^6</f>
        <v>1.4849628599999998</v>
      </c>
      <c r="H197" s="28">
        <f>+'[1]24'!$K$119/10^6</f>
        <v>1.6421024199999998</v>
      </c>
      <c r="I197" s="28">
        <f>+'[1]24'!$M$119/10^6</f>
        <v>1.49721405</v>
      </c>
      <c r="J197" s="28">
        <f>+'[1]24'!$N$119/10^6</f>
        <v>1.6255292899999998</v>
      </c>
      <c r="K197" s="28">
        <f>+'[1]24'!$O$119/10^6</f>
        <v>1.5245612500000003</v>
      </c>
      <c r="L197" s="28">
        <f>+'[1]24'!$Q$119/10^6</f>
        <v>1.7097223400000001</v>
      </c>
      <c r="M197" s="28">
        <f>+'[1]24'!$R$119/10^6</f>
        <v>1.8683154300000002</v>
      </c>
      <c r="N197" s="28">
        <f>+'[1]24'!$S$119/10^6</f>
        <v>2.4897293399999998</v>
      </c>
      <c r="O197" s="29">
        <f t="shared" si="8"/>
        <v>20.251354920000001</v>
      </c>
    </row>
    <row r="198" spans="1:15" customFormat="1" x14ac:dyDescent="0.2">
      <c r="A198" s="10">
        <v>1018</v>
      </c>
      <c r="B198" s="10" t="s">
        <v>27</v>
      </c>
      <c r="C198" s="28">
        <f>+'[1]25'!$E$119/10^6</f>
        <v>0.68974970999999985</v>
      </c>
      <c r="D198" s="28">
        <f>+'[1]25'!$F$119/10^6</f>
        <v>0.67140553999999997</v>
      </c>
      <c r="E198" s="28">
        <f>+'[1]25'!$G$119/10^6</f>
        <v>0.67630115999999985</v>
      </c>
      <c r="F198" s="28">
        <f>+'[1]25'!$I$119/10^6</f>
        <v>0.72625066999999988</v>
      </c>
      <c r="G198" s="28">
        <f>+'[1]25'!$J$119/10^6</f>
        <v>0.87027747000000022</v>
      </c>
      <c r="H198" s="28">
        <f>+'[1]25'!$K$119/10^6</f>
        <v>0.85707584999999997</v>
      </c>
      <c r="I198" s="28">
        <f>+'[1]25'!$M$119/10^6</f>
        <v>0.84309623999999994</v>
      </c>
      <c r="J198" s="28">
        <f>+'[1]25'!$N$119/10^6</f>
        <v>0.87630920999999984</v>
      </c>
      <c r="K198" s="28">
        <f>+'[1]25'!$O$119/10^6</f>
        <v>0.83280453000000021</v>
      </c>
      <c r="L198" s="28">
        <f>+'[1]25'!$Q$119/10^6</f>
        <v>0.88694173000000009</v>
      </c>
      <c r="M198" s="28">
        <f>+'[1]25'!$R$119/10^6</f>
        <v>0.99355374000000007</v>
      </c>
      <c r="N198" s="28">
        <f>+'[1]25'!$S$119/10^6</f>
        <v>1.3407537500000002</v>
      </c>
      <c r="O198" s="29">
        <f t="shared" si="8"/>
        <v>10.2645196</v>
      </c>
    </row>
    <row r="199" spans="1:15" customFormat="1" x14ac:dyDescent="0.2">
      <c r="A199" s="10">
        <v>1019</v>
      </c>
      <c r="B199" s="10" t="s">
        <v>28</v>
      </c>
      <c r="C199" s="28">
        <f>+'[1]26'!$E$119/10^6</f>
        <v>0.65534558999999981</v>
      </c>
      <c r="D199" s="28">
        <f>+'[1]26'!$F$119/10^6</f>
        <v>0.72594793999999996</v>
      </c>
      <c r="E199" s="28">
        <f>+'[1]26'!$G$119/10^6</f>
        <v>0.69138250999999973</v>
      </c>
      <c r="F199" s="28">
        <f>+'[1]26'!$I$119/10^6</f>
        <v>0.67891159999999995</v>
      </c>
      <c r="G199" s="28">
        <f>+'[1]26'!$J$119/10^6</f>
        <v>0.64665435999999998</v>
      </c>
      <c r="H199" s="28">
        <f>+'[1]26'!$K$119/10^6</f>
        <v>0.70148366000000006</v>
      </c>
      <c r="I199" s="28">
        <f>+'[1]26'!$M$119/10^6</f>
        <v>0.6370207699999999</v>
      </c>
      <c r="J199" s="28">
        <f>+'[1]26'!$N$119/10^6</f>
        <v>0.67497278000000005</v>
      </c>
      <c r="K199" s="28">
        <f>+'[1]26'!$O$119/10^6</f>
        <v>0.67156814999999992</v>
      </c>
      <c r="L199" s="28">
        <f>+'[1]26'!$Q$119/10^6</f>
        <v>0.77721228999999992</v>
      </c>
      <c r="M199" s="28">
        <f>+'[1]26'!$R$119/10^6</f>
        <v>0.90108051999999994</v>
      </c>
      <c r="N199" s="28">
        <f>+'[1]26'!$S$119/10^6</f>
        <v>1.4236522</v>
      </c>
      <c r="O199" s="29">
        <f t="shared" si="8"/>
        <v>9.1852323699999978</v>
      </c>
    </row>
    <row r="200" spans="1:15" customFormat="1" x14ac:dyDescent="0.2">
      <c r="A200" s="10">
        <v>1020</v>
      </c>
      <c r="B200" s="10" t="s">
        <v>29</v>
      </c>
      <c r="C200" s="28">
        <f>+'[1]27'!$E$119/10^6</f>
        <v>1.1548431800000001</v>
      </c>
      <c r="D200" s="28">
        <f>+'[1]27'!$F$119/10^6</f>
        <v>1.2410798000000003</v>
      </c>
      <c r="E200" s="28">
        <f>+'[1]27'!$G$119/10^6</f>
        <v>1.1832673599999999</v>
      </c>
      <c r="F200" s="28">
        <f>+'[1]27'!$I$119/10^6</f>
        <v>1.2631782699999998</v>
      </c>
      <c r="G200" s="28">
        <f>+'[1]27'!$J$119/10^6</f>
        <v>1.1470458600000004</v>
      </c>
      <c r="H200" s="28">
        <f>+'[1]27'!$K$119/10^6</f>
        <v>1.1594125900000001</v>
      </c>
      <c r="I200" s="28">
        <f>+'[1]27'!$M$119/10^6</f>
        <v>1.1371970400000002</v>
      </c>
      <c r="J200" s="28">
        <f>+'[1]27'!$N$119/10^6</f>
        <v>1.6127746800000002</v>
      </c>
      <c r="K200" s="28">
        <f>+'[1]27'!$O$119/10^6</f>
        <v>1.1665508400000004</v>
      </c>
      <c r="L200" s="28">
        <f>+'[1]27'!$Q$119/10^6</f>
        <v>1.3235863299999999</v>
      </c>
      <c r="M200" s="28">
        <f>+'[1]27'!$R$119/10^6</f>
        <v>1.2682495400000002</v>
      </c>
      <c r="N200" s="28">
        <f>+'[1]27'!$S$119/10^6</f>
        <v>1.3323431199999998</v>
      </c>
      <c r="O200" s="29">
        <f t="shared" si="8"/>
        <v>14.989528609999999</v>
      </c>
    </row>
    <row r="201" spans="1:15" customFormat="1" x14ac:dyDescent="0.2">
      <c r="A201" s="10">
        <v>1021</v>
      </c>
      <c r="B201" s="10" t="s">
        <v>30</v>
      </c>
      <c r="C201" s="28">
        <f>+'[1]28'!$E$119/10^6</f>
        <v>0.52563249999999995</v>
      </c>
      <c r="D201" s="28">
        <f>+'[1]28'!$F$119/10^6</f>
        <v>0.57642084999999987</v>
      </c>
      <c r="E201" s="28">
        <f>+'[1]28'!$G$119/10^6</f>
        <v>0.55062618000000008</v>
      </c>
      <c r="F201" s="28">
        <f>+'[1]28'!$I$119/10^6</f>
        <v>0.56759264999999992</v>
      </c>
      <c r="G201" s="28">
        <f>+'[1]28'!$J$119/10^6</f>
        <v>0.50955094000000001</v>
      </c>
      <c r="H201" s="28">
        <f>+'[1]28'!$K$119/10^6</f>
        <v>0.60072215999999978</v>
      </c>
      <c r="I201" s="28">
        <f>+'[1]28'!$M$119/10^6</f>
        <v>0.60592379000000007</v>
      </c>
      <c r="J201" s="28">
        <f>+'[1]28'!$N$119/10^6</f>
        <v>0.61053809999999997</v>
      </c>
      <c r="K201" s="28">
        <f>+'[1]28'!$O$119/10^6</f>
        <v>0.57581024000000003</v>
      </c>
      <c r="L201" s="28">
        <f>+'[1]28'!$Q$119/10^6</f>
        <v>0.61347568999999991</v>
      </c>
      <c r="M201" s="28">
        <f>+'[1]28'!$R$119/10^6</f>
        <v>0.59355749999999996</v>
      </c>
      <c r="N201" s="28">
        <f>+'[1]28'!$S$119/10^6</f>
        <v>0.64921404999999988</v>
      </c>
      <c r="O201" s="29">
        <f t="shared" si="8"/>
        <v>6.9790646499999998</v>
      </c>
    </row>
    <row r="202" spans="1:15" customFormat="1" x14ac:dyDescent="0.2">
      <c r="A202" s="10">
        <v>1022</v>
      </c>
      <c r="B202" s="10" t="s">
        <v>31</v>
      </c>
      <c r="C202" s="28">
        <f>+'[1]29'!$E$119/10^6</f>
        <v>2.4287482500000004</v>
      </c>
      <c r="D202" s="28">
        <f>+'[1]29'!$F$119/10^6</f>
        <v>2.0337614599999996</v>
      </c>
      <c r="E202" s="28">
        <f>+'[1]29'!$G$119/10^6</f>
        <v>2.3614067299999997</v>
      </c>
      <c r="F202" s="28">
        <f>+'[1]29'!$I$119/10^6</f>
        <v>2.2208382699999993</v>
      </c>
      <c r="G202" s="28">
        <f>+'[1]29'!$J$119/10^6</f>
        <v>2.1931370699999997</v>
      </c>
      <c r="H202" s="28">
        <f>+'[1]29'!$K$119/10^6</f>
        <v>2.0348580999999997</v>
      </c>
      <c r="I202" s="28">
        <f>+'[1]29'!$M$119/10^6</f>
        <v>2.0434427100000003</v>
      </c>
      <c r="J202" s="28">
        <f>+'[1]29'!$N$119/10^6</f>
        <v>2.0878132500000004</v>
      </c>
      <c r="K202" s="28">
        <f>+'[1]29'!$O$119/10^6</f>
        <v>2.1194157800000002</v>
      </c>
      <c r="L202" s="28">
        <f>+'[1]29'!$Q$119/10^6</f>
        <v>2.0245336100000002</v>
      </c>
      <c r="M202" s="28">
        <f>+'[1]29'!$R$119/10^6</f>
        <v>2.3605321099999994</v>
      </c>
      <c r="N202" s="28">
        <f>+'[1]29'!$S$119/10^6</f>
        <v>3.3609522999999997</v>
      </c>
      <c r="O202" s="29">
        <f t="shared" si="8"/>
        <v>27.269439640000002</v>
      </c>
    </row>
    <row r="203" spans="1:15" customFormat="1" x14ac:dyDescent="0.2">
      <c r="A203" s="10">
        <v>1023</v>
      </c>
      <c r="B203" s="10" t="s">
        <v>32</v>
      </c>
      <c r="C203" s="28">
        <f>+'[1]30'!$E$119/10^6</f>
        <v>0.62520015999999989</v>
      </c>
      <c r="D203" s="28">
        <f>+'[1]30'!$F$119/10^6</f>
        <v>0.62402687000000001</v>
      </c>
      <c r="E203" s="28">
        <f>+'[1]30'!$G$119/10^6</f>
        <v>0.59230471000000007</v>
      </c>
      <c r="F203" s="28">
        <f>+'[1]30'!$I$119/10^6</f>
        <v>0.69133208999999995</v>
      </c>
      <c r="G203" s="28">
        <f>+'[1]30'!$J$119/10^6</f>
        <v>0.59792301999999997</v>
      </c>
      <c r="H203" s="28">
        <f>+'[1]30'!$K$119/10^6</f>
        <v>0.63230906999999992</v>
      </c>
      <c r="I203" s="28">
        <f>+'[1]30'!$M$119/10^6</f>
        <v>0.60083872999999999</v>
      </c>
      <c r="J203" s="28">
        <f>+'[1]30'!$N$119/10^6</f>
        <v>0.65707372000000019</v>
      </c>
      <c r="K203" s="28">
        <f>+'[1]30'!$O$119/10^6</f>
        <v>0.82620106000000004</v>
      </c>
      <c r="L203" s="28">
        <f>+'[1]30'!$Q$119/10^6</f>
        <v>0.66164273000000007</v>
      </c>
      <c r="M203" s="28">
        <f>+'[1]30'!$R$119/10^6</f>
        <v>0.61404693999999993</v>
      </c>
      <c r="N203" s="28">
        <f>+'[1]30'!$S$119/10^6</f>
        <v>0.66644130000000024</v>
      </c>
      <c r="O203" s="29">
        <f t="shared" si="8"/>
        <v>7.7893404000000004</v>
      </c>
    </row>
    <row r="204" spans="1:15" customFormat="1" x14ac:dyDescent="0.2">
      <c r="A204" s="10">
        <v>1024</v>
      </c>
      <c r="B204" s="10" t="s">
        <v>33</v>
      </c>
      <c r="C204" s="28">
        <f>+'[1]31'!$E$119/10^6</f>
        <v>1.7973506500000003</v>
      </c>
      <c r="D204" s="28">
        <f>+'[1]31'!$F$119/10^6</f>
        <v>1.8819760499999998</v>
      </c>
      <c r="E204" s="28">
        <f>+'[1]31'!$G$119/10^6</f>
        <v>1.7842193099999999</v>
      </c>
      <c r="F204" s="28">
        <f>+'[1]31'!$I$119/10^6</f>
        <v>1.7372304699999996</v>
      </c>
      <c r="G204" s="28">
        <f>+'[1]31'!$J$119/10^6</f>
        <v>1.8553161799999998</v>
      </c>
      <c r="H204" s="28">
        <f>+'[1]31'!$K$119/10^6</f>
        <v>1.9638614999999997</v>
      </c>
      <c r="I204" s="28">
        <f>+'[1]31'!$M$119/10^6</f>
        <v>1.8528600499999996</v>
      </c>
      <c r="J204" s="28">
        <f>+'[1]31'!$N$119/10^6</f>
        <v>2.0195587499999998</v>
      </c>
      <c r="K204" s="28">
        <f>+'[1]31'!$O$119/10^6</f>
        <v>1.9497378999999999</v>
      </c>
      <c r="L204" s="28">
        <f>+'[1]31'!$Q$119/10^6</f>
        <v>2.2360067600000004</v>
      </c>
      <c r="M204" s="28">
        <f>+'[1]31'!$R$119/10^6</f>
        <v>2.3620367800000004</v>
      </c>
      <c r="N204" s="28">
        <f>+'[1]31'!$S$119/10^6</f>
        <v>2.2215131199999996</v>
      </c>
      <c r="O204" s="29">
        <f t="shared" si="8"/>
        <v>23.661667520000002</v>
      </c>
    </row>
    <row r="205" spans="1:15" customFormat="1" x14ac:dyDescent="0.2">
      <c r="A205" s="10">
        <v>1025</v>
      </c>
      <c r="B205" s="10" t="s">
        <v>34</v>
      </c>
      <c r="C205" s="28">
        <f>+'[1]32'!$E$119/10^6</f>
        <v>0.53176911000000016</v>
      </c>
      <c r="D205" s="28">
        <f>+'[1]32'!$F$119/10^6</f>
        <v>0.52634243999999997</v>
      </c>
      <c r="E205" s="28">
        <f>+'[1]32'!$G$119/10^6</f>
        <v>0.51723359999999996</v>
      </c>
      <c r="F205" s="28">
        <f>+'[1]32'!$I$119/10^6</f>
        <v>0.44290725999999997</v>
      </c>
      <c r="G205" s="28">
        <f>+'[1]32'!$J$119/10^6</f>
        <v>0.56976382000000003</v>
      </c>
      <c r="H205" s="28">
        <f>+'[1]32'!$K$119/10^6</f>
        <v>0.56895359000000001</v>
      </c>
      <c r="I205" s="28">
        <f>+'[1]32'!$M$119/10^6</f>
        <v>0.53585452000000011</v>
      </c>
      <c r="J205" s="28">
        <f>+'[1]32'!$N$119/10^6</f>
        <v>0.57013848999999983</v>
      </c>
      <c r="K205" s="28">
        <f>+'[1]32'!$O$119/10^6</f>
        <v>0.56958691000000006</v>
      </c>
      <c r="L205" s="28">
        <f>+'[1]32'!$Q$119/10^6</f>
        <v>0.54816251999999999</v>
      </c>
      <c r="M205" s="28">
        <f>+'[1]32'!$R$119/10^6</f>
        <v>0.64642715000000017</v>
      </c>
      <c r="N205" s="28">
        <f>+'[1]32'!$S$119/10^6</f>
        <v>0.65750426000000006</v>
      </c>
      <c r="O205" s="29">
        <f t="shared" si="8"/>
        <v>6.6846436699999998</v>
      </c>
    </row>
    <row r="206" spans="1:15" customFormat="1" x14ac:dyDescent="0.2">
      <c r="A206" s="10">
        <v>1026</v>
      </c>
      <c r="B206" s="10" t="s">
        <v>35</v>
      </c>
      <c r="C206" s="28">
        <f>+'[1]33'!$E$119/10^6</f>
        <v>0.27162871999999999</v>
      </c>
      <c r="D206" s="28">
        <f>+'[1]33'!$F$119/10^6</f>
        <v>0.27066734000000003</v>
      </c>
      <c r="E206" s="28">
        <f>+'[1]33'!$G$119/10^6</f>
        <v>0.27647881000000002</v>
      </c>
      <c r="F206" s="28">
        <f>+'[1]33'!$I$119/10^6</f>
        <v>0.32001444999999995</v>
      </c>
      <c r="G206" s="28">
        <f>+'[1]33'!$J$119/10^6</f>
        <v>0.29755786000000001</v>
      </c>
      <c r="H206" s="28">
        <f>+'[1]33'!$K$119/10^6</f>
        <v>0.28264640999999996</v>
      </c>
      <c r="I206" s="28">
        <f>+'[1]33'!$M$119/10^6</f>
        <v>0.26534849000000005</v>
      </c>
      <c r="J206" s="28">
        <f>+'[1]33'!$N$119/10^6</f>
        <v>0.29615321</v>
      </c>
      <c r="K206" s="28">
        <f>+'[1]33'!$O$119/10^6</f>
        <v>0.26208390999999998</v>
      </c>
      <c r="L206" s="28">
        <f>+'[1]33'!$Q$119/10^6</f>
        <v>0.29390121999999996</v>
      </c>
      <c r="M206" s="28">
        <f>+'[1]33'!$R$119/10^6</f>
        <v>0.32465180999999999</v>
      </c>
      <c r="N206" s="28">
        <f>+'[1]33'!$S$119/10^6</f>
        <v>0.33138513999999997</v>
      </c>
      <c r="O206" s="29">
        <f t="shared" si="8"/>
        <v>3.4925173699999998</v>
      </c>
    </row>
    <row r="207" spans="1:15" customFormat="1" x14ac:dyDescent="0.2">
      <c r="A207" s="10">
        <v>1027</v>
      </c>
      <c r="B207" s="10" t="s">
        <v>36</v>
      </c>
      <c r="C207" s="28">
        <f>+'[1]34'!$E$119/10^6</f>
        <v>0.33744263000000002</v>
      </c>
      <c r="D207" s="28">
        <f>+'[1]34'!$F$119/10^6</f>
        <v>0.34798522000000004</v>
      </c>
      <c r="E207" s="28">
        <f>+'[1]34'!$G$119/10^6</f>
        <v>0.34818516000000005</v>
      </c>
      <c r="F207" s="28">
        <f>+'[1]34'!$I$119/10^6</f>
        <v>0.3361382</v>
      </c>
      <c r="G207" s="28">
        <f>+'[1]34'!$J$119/10^6</f>
        <v>0.33199361000000005</v>
      </c>
      <c r="H207" s="28">
        <f>+'[1]34'!$K$119/10^6</f>
        <v>0.31389118999999999</v>
      </c>
      <c r="I207" s="28">
        <f>+'[1]34'!$M$119/10^6</f>
        <v>0.28986084000000001</v>
      </c>
      <c r="J207" s="28">
        <f>+'[1]34'!$N$119/10^6</f>
        <v>0.34760569000000008</v>
      </c>
      <c r="K207" s="28">
        <f>+'[1]34'!$O$119/10^6</f>
        <v>0.33900425000000006</v>
      </c>
      <c r="L207" s="28">
        <f>+'[1]34'!$Q$119/10^6</f>
        <v>0.3500593500000001</v>
      </c>
      <c r="M207" s="28">
        <f>+'[1]34'!$R$119/10^6</f>
        <v>0.35529050000000001</v>
      </c>
      <c r="N207" s="28">
        <f>+'[1]34'!$S$119/10^6</f>
        <v>0.53607712000000007</v>
      </c>
      <c r="O207" s="29">
        <f t="shared" si="8"/>
        <v>4.2335337600000003</v>
      </c>
    </row>
    <row r="208" spans="1:15" customFormat="1" x14ac:dyDescent="0.2">
      <c r="A208" s="10">
        <v>1028</v>
      </c>
      <c r="B208" s="10" t="s">
        <v>37</v>
      </c>
      <c r="C208" s="28">
        <f>+'[1]35'!$E$119/10^6</f>
        <v>1.3108894200000001</v>
      </c>
      <c r="D208" s="28">
        <f>+'[1]35'!$F$119/10^6</f>
        <v>1.4489633400000002</v>
      </c>
      <c r="E208" s="28">
        <f>+'[1]35'!$G$119/10^6</f>
        <v>1.4151398400000001</v>
      </c>
      <c r="F208" s="28">
        <f>+'[1]35'!$I$119/10^6</f>
        <v>1.4728462100000002</v>
      </c>
      <c r="G208" s="28">
        <f>+'[1]35'!$J$119/10^6</f>
        <v>1.33912714</v>
      </c>
      <c r="H208" s="28">
        <f>+'[1]35'!$K$119/10^6</f>
        <v>1.4263519800000002</v>
      </c>
      <c r="I208" s="28">
        <f>+'[1]35'!$M$119/10^6</f>
        <v>1.3506278599999999</v>
      </c>
      <c r="J208" s="28">
        <f>+'[1]35'!$N$119/10^6</f>
        <v>1.4589059400000004</v>
      </c>
      <c r="K208" s="28">
        <f>+'[1]35'!$O$119/10^6</f>
        <v>1.5338332400000003</v>
      </c>
      <c r="L208" s="28">
        <f>+'[1]35'!$Q$119/10^6</f>
        <v>1.4807150000000004</v>
      </c>
      <c r="M208" s="28">
        <f>+'[1]35'!$R$119/10^6</f>
        <v>1.7309806000000001</v>
      </c>
      <c r="N208" s="28">
        <f>+'[1]35'!$S$119/10^6</f>
        <v>1.7492061000000001</v>
      </c>
      <c r="O208" s="29">
        <f t="shared" si="8"/>
        <v>17.717586669999999</v>
      </c>
    </row>
    <row r="209" spans="1:15" customFormat="1" x14ac:dyDescent="0.2">
      <c r="A209" s="10">
        <v>1029</v>
      </c>
      <c r="B209" s="10" t="s">
        <v>38</v>
      </c>
      <c r="C209" s="28">
        <f>+'[1]36'!$E$119/10^6</f>
        <v>0.19059271999999997</v>
      </c>
      <c r="D209" s="28">
        <f>+'[1]36'!$F$119/10^6</f>
        <v>0.27449031999999995</v>
      </c>
      <c r="E209" s="28">
        <f>+'[1]36'!$G$119/10^6</f>
        <v>0.25915104</v>
      </c>
      <c r="F209" s="28">
        <f>+'[1]36'!$I$119/10^6</f>
        <v>0.28769662000000001</v>
      </c>
      <c r="G209" s="28">
        <f>+'[1]36'!$J$119/10^6</f>
        <v>0.18708648999999997</v>
      </c>
      <c r="H209" s="28">
        <f>+'[1]36'!$K$119/10^6</f>
        <v>0.21687534</v>
      </c>
      <c r="I209" s="28">
        <f>+'[1]36'!$M$119/10^6</f>
        <v>0.2124354</v>
      </c>
      <c r="J209" s="28">
        <f>+'[1]36'!$N$119/10^6</f>
        <v>0.22752325999999998</v>
      </c>
      <c r="K209" s="28">
        <f>+'[1]36'!$O$119/10^6</f>
        <v>0.21808123999999998</v>
      </c>
      <c r="L209" s="28">
        <f>+'[1]36'!$Q$119/10^6</f>
        <v>0.24211780999999999</v>
      </c>
      <c r="M209" s="28">
        <f>+'[1]36'!$R$119/10^6</f>
        <v>0.22771367999999997</v>
      </c>
      <c r="N209" s="28">
        <f>+'[1]36'!$S$119/10^6</f>
        <v>0.29363377000000002</v>
      </c>
      <c r="O209" s="29">
        <f t="shared" si="8"/>
        <v>2.8373976899999995</v>
      </c>
    </row>
    <row r="210" spans="1:15" customFormat="1" x14ac:dyDescent="0.2">
      <c r="A210" s="10">
        <v>1030</v>
      </c>
      <c r="B210" s="15" t="s">
        <v>18</v>
      </c>
      <c r="C210" s="28">
        <f>+'[1]37'!$E$119/10^6</f>
        <v>0.42373768000000006</v>
      </c>
      <c r="D210" s="28">
        <f>+'[1]37'!$F$119/10^6</f>
        <v>0.38735467000000007</v>
      </c>
      <c r="E210" s="28">
        <f>+'[1]37'!$G$119/10^6</f>
        <v>0.34792450000000003</v>
      </c>
      <c r="F210" s="28">
        <f>+'[1]37'!$I$119/10^6</f>
        <v>0.39784689999999995</v>
      </c>
      <c r="G210" s="28">
        <f>+'[1]37'!$J$119/10^6</f>
        <v>0.27690283999999998</v>
      </c>
      <c r="H210" s="28">
        <f>+'[1]37'!$K$119/10^6</f>
        <v>0.36874672000000003</v>
      </c>
      <c r="I210" s="28">
        <f>+'[1]37'!$M$119/10^6</f>
        <v>0.40701761000000003</v>
      </c>
      <c r="J210" s="28">
        <f>+'[1]37'!$N$119/10^6</f>
        <v>0.33737652000000007</v>
      </c>
      <c r="K210" s="28">
        <f>+'[1]37'!$O$119/10^6</f>
        <v>0.36711871999999995</v>
      </c>
      <c r="L210" s="28">
        <f>+'[1]37'!$Q$119/10^6</f>
        <v>0.39552755000000006</v>
      </c>
      <c r="M210" s="28">
        <f>+'[1]37'!$R$119/10^6</f>
        <v>0.33169133999999995</v>
      </c>
      <c r="N210" s="28">
        <f>+'[1]37'!$S$119/10^6</f>
        <v>0.35420505000000002</v>
      </c>
      <c r="O210" s="29">
        <f t="shared" si="8"/>
        <v>4.3954501000000006</v>
      </c>
    </row>
    <row r="211" spans="1:15" customFormat="1" x14ac:dyDescent="0.2">
      <c r="A211" s="4">
        <v>10300</v>
      </c>
      <c r="B211" s="4" t="s">
        <v>54</v>
      </c>
      <c r="C211" s="25">
        <f t="shared" ref="C211:O211" si="9">SUM(C183:C210)</f>
        <v>38.337728090000006</v>
      </c>
      <c r="D211" s="25">
        <f t="shared" si="9"/>
        <v>37.110274999999994</v>
      </c>
      <c r="E211" s="25">
        <f t="shared" si="9"/>
        <v>38.749614839999985</v>
      </c>
      <c r="F211" s="25">
        <f t="shared" si="9"/>
        <v>38.492268440000004</v>
      </c>
      <c r="G211" s="25">
        <f t="shared" si="9"/>
        <v>37.105854299999997</v>
      </c>
      <c r="H211" s="25">
        <f t="shared" si="9"/>
        <v>38.536826059999996</v>
      </c>
      <c r="I211" s="25">
        <f t="shared" si="9"/>
        <v>37.480716569999998</v>
      </c>
      <c r="J211" s="25">
        <f t="shared" si="9"/>
        <v>40.651685980000003</v>
      </c>
      <c r="K211" s="25">
        <f t="shared" si="9"/>
        <v>48.950659269999996</v>
      </c>
      <c r="L211" s="25">
        <f t="shared" si="9"/>
        <v>40.698296750000004</v>
      </c>
      <c r="M211" s="25">
        <f t="shared" si="9"/>
        <v>50.584605830000015</v>
      </c>
      <c r="N211" s="25">
        <f t="shared" si="9"/>
        <v>52.714380839999983</v>
      </c>
      <c r="O211" s="25">
        <f t="shared" si="9"/>
        <v>499.41291196999993</v>
      </c>
    </row>
    <row r="212" spans="1:15" customFormat="1" x14ac:dyDescent="0.2">
      <c r="A212" s="32"/>
      <c r="B212" s="32"/>
      <c r="O212" s="32"/>
    </row>
    <row r="213" spans="1:15" customFormat="1" x14ac:dyDescent="0.2">
      <c r="A213" s="3" t="s">
        <v>52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54</v>
      </c>
    </row>
    <row r="214" spans="1:15" customFormat="1" x14ac:dyDescent="0.2">
      <c r="A214" s="34"/>
      <c r="B214" s="34" t="s">
        <v>46</v>
      </c>
      <c r="C214" s="37">
        <f t="shared" ref="C214:N214" si="10">+C152-C183</f>
        <v>-3.6385354000000003</v>
      </c>
      <c r="D214" s="37">
        <f t="shared" si="10"/>
        <v>-3.8634048700000001</v>
      </c>
      <c r="E214" s="37">
        <f t="shared" si="10"/>
        <v>-4.2139368200000016</v>
      </c>
      <c r="F214" s="37">
        <f t="shared" si="10"/>
        <v>-3.8959108900000006</v>
      </c>
      <c r="G214" s="37">
        <f t="shared" si="10"/>
        <v>-3.8570853999999999</v>
      </c>
      <c r="H214" s="37">
        <f t="shared" si="10"/>
        <v>-4.0122989599999999</v>
      </c>
      <c r="I214" s="37">
        <f t="shared" si="10"/>
        <v>-3.7081130800000004</v>
      </c>
      <c r="J214" s="37">
        <f t="shared" si="10"/>
        <v>-4.1432052100000005</v>
      </c>
      <c r="K214" s="37">
        <f t="shared" si="10"/>
        <v>-3.9066196</v>
      </c>
      <c r="L214" s="37">
        <f t="shared" si="10"/>
        <v>-4.2083801800000016</v>
      </c>
      <c r="M214" s="37">
        <f t="shared" si="10"/>
        <v>-4.6020129799999996</v>
      </c>
      <c r="N214" s="37">
        <f t="shared" si="10"/>
        <v>-4.4694651000000007</v>
      </c>
      <c r="O214" s="38">
        <f>SUM(C214:N214)</f>
        <v>-48.518968489999999</v>
      </c>
    </row>
    <row r="215" spans="1:15" customFormat="1" x14ac:dyDescent="0.2">
      <c r="A215" s="7">
        <v>1004</v>
      </c>
      <c r="B215" s="10" t="s">
        <v>94</v>
      </c>
      <c r="C215" s="28">
        <f t="shared" ref="C215:N215" si="11">+C153-C184</f>
        <v>22.163291899999997</v>
      </c>
      <c r="D215" s="28">
        <f t="shared" si="11"/>
        <v>22.798157279999998</v>
      </c>
      <c r="E215" s="28">
        <f t="shared" si="11"/>
        <v>22.347881209999997</v>
      </c>
      <c r="F215" s="28">
        <f t="shared" si="11"/>
        <v>27.096329169999997</v>
      </c>
      <c r="G215" s="28">
        <f t="shared" si="11"/>
        <v>25.044847759999989</v>
      </c>
      <c r="H215" s="28">
        <f t="shared" si="11"/>
        <v>22.927634140000002</v>
      </c>
      <c r="I215" s="28">
        <f t="shared" si="11"/>
        <v>23.099124749999991</v>
      </c>
      <c r="J215" s="28">
        <f t="shared" si="11"/>
        <v>25.932046140000004</v>
      </c>
      <c r="K215" s="28">
        <f t="shared" si="11"/>
        <v>16.563112000000007</v>
      </c>
      <c r="L215" s="28">
        <f t="shared" si="11"/>
        <v>23.03141188</v>
      </c>
      <c r="M215" s="28">
        <f t="shared" si="11"/>
        <v>16.934135829999999</v>
      </c>
      <c r="N215" s="28">
        <f t="shared" si="11"/>
        <v>21.804515170000009</v>
      </c>
      <c r="O215" s="39">
        <f t="shared" ref="O215:O241" si="12">SUM(C215:N215)</f>
        <v>269.74248722999999</v>
      </c>
    </row>
    <row r="216" spans="1:15" customFormat="1" x14ac:dyDescent="0.2">
      <c r="A216" s="10">
        <v>1005</v>
      </c>
      <c r="B216" s="10" t="s">
        <v>13</v>
      </c>
      <c r="C216" s="28">
        <f t="shared" ref="C216:N216" si="13">+C154-C185</f>
        <v>0.1233891299999999</v>
      </c>
      <c r="D216" s="28">
        <f t="shared" si="13"/>
        <v>1.5019509999999903E-2</v>
      </c>
      <c r="E216" s="28">
        <f t="shared" si="13"/>
        <v>9.042763999999992E-2</v>
      </c>
      <c r="F216" s="28">
        <f t="shared" si="13"/>
        <v>6.9235309999999939E-2</v>
      </c>
      <c r="G216" s="28">
        <f t="shared" si="13"/>
        <v>8.3146759999999931E-2</v>
      </c>
      <c r="H216" s="28">
        <f t="shared" si="13"/>
        <v>0.14579165999999993</v>
      </c>
      <c r="I216" s="28">
        <f t="shared" si="13"/>
        <v>0.17847159000000012</v>
      </c>
      <c r="J216" s="28">
        <f t="shared" si="13"/>
        <v>0.15348116999999983</v>
      </c>
      <c r="K216" s="28">
        <f t="shared" si="13"/>
        <v>0.13102521</v>
      </c>
      <c r="L216" s="28">
        <f t="shared" si="13"/>
        <v>0.11176748000000014</v>
      </c>
      <c r="M216" s="28">
        <f t="shared" si="13"/>
        <v>0.19568909000000001</v>
      </c>
      <c r="N216" s="28">
        <f t="shared" si="13"/>
        <v>0.11240455000000005</v>
      </c>
      <c r="O216" s="39">
        <f t="shared" si="12"/>
        <v>1.4098490999999997</v>
      </c>
    </row>
    <row r="217" spans="1:15" customFormat="1" x14ac:dyDescent="0.2">
      <c r="A217" s="10">
        <v>1006</v>
      </c>
      <c r="B217" s="10" t="s">
        <v>14</v>
      </c>
      <c r="C217" s="28">
        <f t="shared" ref="C217:N217" si="14">+C155-C186</f>
        <v>1.08915256</v>
      </c>
      <c r="D217" s="28">
        <f t="shared" si="14"/>
        <v>1.1238722999999999</v>
      </c>
      <c r="E217" s="28">
        <f t="shared" si="14"/>
        <v>1.4287465199999998</v>
      </c>
      <c r="F217" s="28">
        <f t="shared" si="14"/>
        <v>0.95847706000000021</v>
      </c>
      <c r="G217" s="28">
        <f t="shared" si="14"/>
        <v>0.92659818999999977</v>
      </c>
      <c r="H217" s="28">
        <f t="shared" si="14"/>
        <v>0.97387319000000028</v>
      </c>
      <c r="I217" s="28">
        <f t="shared" si="14"/>
        <v>1.2073571599999999</v>
      </c>
      <c r="J217" s="28">
        <f t="shared" si="14"/>
        <v>0.92576569999999947</v>
      </c>
      <c r="K217" s="28">
        <f t="shared" si="14"/>
        <v>0.90184835000000008</v>
      </c>
      <c r="L217" s="28">
        <f t="shared" si="14"/>
        <v>0.7972447499999995</v>
      </c>
      <c r="M217" s="28">
        <f t="shared" si="14"/>
        <v>1.8052481999999999</v>
      </c>
      <c r="N217" s="28">
        <f t="shared" si="14"/>
        <v>0.49833130000000003</v>
      </c>
      <c r="O217" s="39">
        <f t="shared" si="12"/>
        <v>12.636515279999998</v>
      </c>
    </row>
    <row r="218" spans="1:15" customFormat="1" x14ac:dyDescent="0.2">
      <c r="A218" s="10">
        <v>1007</v>
      </c>
      <c r="B218" s="10" t="s">
        <v>15</v>
      </c>
      <c r="C218" s="28">
        <f t="shared" ref="C218:N218" si="15">+C156-C187</f>
        <v>2.9210662399999991</v>
      </c>
      <c r="D218" s="28">
        <f t="shared" si="15"/>
        <v>3.3895811199999999</v>
      </c>
      <c r="E218" s="28">
        <f t="shared" si="15"/>
        <v>2.9921194800000013</v>
      </c>
      <c r="F218" s="28">
        <f t="shared" si="15"/>
        <v>3.0512454099999999</v>
      </c>
      <c r="G218" s="28">
        <f t="shared" si="15"/>
        <v>3.3620175100000007</v>
      </c>
      <c r="H218" s="28">
        <f t="shared" si="15"/>
        <v>2.9274343000000007</v>
      </c>
      <c r="I218" s="28">
        <f t="shared" si="15"/>
        <v>3.57198905</v>
      </c>
      <c r="J218" s="28">
        <f t="shared" si="15"/>
        <v>3.2795536599999995</v>
      </c>
      <c r="K218" s="28">
        <f t="shared" si="15"/>
        <v>3.2045988800000007</v>
      </c>
      <c r="L218" s="28">
        <f t="shared" si="15"/>
        <v>2.9077857300000001</v>
      </c>
      <c r="M218" s="28">
        <f t="shared" si="15"/>
        <v>3.4707971400000002</v>
      </c>
      <c r="N218" s="28">
        <f t="shared" si="15"/>
        <v>3.0157992500000002</v>
      </c>
      <c r="O218" s="39">
        <f t="shared" si="12"/>
        <v>38.093987770000005</v>
      </c>
    </row>
    <row r="219" spans="1:15" customFormat="1" x14ac:dyDescent="0.2">
      <c r="A219" s="10">
        <v>1008</v>
      </c>
      <c r="B219" s="10" t="s">
        <v>16</v>
      </c>
      <c r="C219" s="28">
        <f t="shared" ref="C219:N219" si="16">+C157-C188</f>
        <v>0.15602917000000005</v>
      </c>
      <c r="D219" s="28">
        <f t="shared" si="16"/>
        <v>0.21332570999999989</v>
      </c>
      <c r="E219" s="28">
        <f t="shared" si="16"/>
        <v>0.21255438999999998</v>
      </c>
      <c r="F219" s="28">
        <f t="shared" si="16"/>
        <v>0.19466953000000004</v>
      </c>
      <c r="G219" s="28">
        <f t="shared" si="16"/>
        <v>0.26726698999999998</v>
      </c>
      <c r="H219" s="28">
        <f t="shared" si="16"/>
        <v>0.2048154900000001</v>
      </c>
      <c r="I219" s="28">
        <f t="shared" si="16"/>
        <v>0.32741795000000001</v>
      </c>
      <c r="J219" s="28">
        <f t="shared" si="16"/>
        <v>0.30706202999999999</v>
      </c>
      <c r="K219" s="28">
        <f t="shared" si="16"/>
        <v>0.27670353000000014</v>
      </c>
      <c r="L219" s="28">
        <f t="shared" si="16"/>
        <v>0.20204527</v>
      </c>
      <c r="M219" s="28">
        <f t="shared" si="16"/>
        <v>0.15375762000000015</v>
      </c>
      <c r="N219" s="28">
        <f t="shared" si="16"/>
        <v>0.10073731000000008</v>
      </c>
      <c r="O219" s="39">
        <f t="shared" si="12"/>
        <v>2.6163849900000007</v>
      </c>
    </row>
    <row r="220" spans="1:15" customFormat="1" x14ac:dyDescent="0.2">
      <c r="A220" s="10">
        <v>1009</v>
      </c>
      <c r="B220" s="10" t="s">
        <v>17</v>
      </c>
      <c r="C220" s="28">
        <f t="shared" ref="C220:N220" si="17">+C158-C189</f>
        <v>0.88850530999999999</v>
      </c>
      <c r="D220" s="28">
        <f t="shared" si="17"/>
        <v>0.63462189000000002</v>
      </c>
      <c r="E220" s="28">
        <f t="shared" si="17"/>
        <v>0.74106877999999998</v>
      </c>
      <c r="F220" s="28">
        <f t="shared" si="17"/>
        <v>0.75957895000000009</v>
      </c>
      <c r="G220" s="28">
        <f t="shared" si="17"/>
        <v>0.58381849999999968</v>
      </c>
      <c r="H220" s="28">
        <f t="shared" si="17"/>
        <v>0.69840674000000003</v>
      </c>
      <c r="I220" s="28">
        <f t="shared" si="17"/>
        <v>0.64252517999999992</v>
      </c>
      <c r="J220" s="28">
        <f t="shared" si="17"/>
        <v>0.85196479999999997</v>
      </c>
      <c r="K220" s="28">
        <f t="shared" si="17"/>
        <v>0.74864197999999993</v>
      </c>
      <c r="L220" s="28">
        <f t="shared" si="17"/>
        <v>0.61846108999999994</v>
      </c>
      <c r="M220" s="28">
        <f t="shared" si="17"/>
        <v>0.56267716999999995</v>
      </c>
      <c r="N220" s="28">
        <f t="shared" si="17"/>
        <v>0.76317999000000003</v>
      </c>
      <c r="O220" s="39">
        <f t="shared" si="12"/>
        <v>8.4934503800000005</v>
      </c>
    </row>
    <row r="221" spans="1:15" customFormat="1" x14ac:dyDescent="0.2">
      <c r="A221" s="10">
        <v>1010</v>
      </c>
      <c r="B221" s="10" t="s">
        <v>19</v>
      </c>
      <c r="C221" s="28">
        <f t="shared" ref="C221:N221" si="18">+C160-C191</f>
        <v>0.27398739000000005</v>
      </c>
      <c r="D221" s="28">
        <f t="shared" si="18"/>
        <v>0.3867582100000001</v>
      </c>
      <c r="E221" s="28">
        <f t="shared" si="18"/>
        <v>0.3868690600000001</v>
      </c>
      <c r="F221" s="28">
        <f t="shared" si="18"/>
        <v>0.36238766000000011</v>
      </c>
      <c r="G221" s="28">
        <f t="shared" si="18"/>
        <v>0.33225976000000002</v>
      </c>
      <c r="H221" s="28">
        <f t="shared" si="18"/>
        <v>0.31543014000000003</v>
      </c>
      <c r="I221" s="28">
        <f t="shared" si="18"/>
        <v>0.46032945000000003</v>
      </c>
      <c r="J221" s="28">
        <f t="shared" si="18"/>
        <v>0.49070675000000008</v>
      </c>
      <c r="K221" s="28">
        <f t="shared" si="18"/>
        <v>0.47619244999999988</v>
      </c>
      <c r="L221" s="28">
        <f t="shared" si="18"/>
        <v>0.17364721000000027</v>
      </c>
      <c r="M221" s="28">
        <f t="shared" si="18"/>
        <v>0.11052490000000004</v>
      </c>
      <c r="N221" s="28">
        <f t="shared" si="18"/>
        <v>8.9464080000000279E-2</v>
      </c>
      <c r="O221" s="39">
        <f t="shared" si="12"/>
        <v>3.8585570600000016</v>
      </c>
    </row>
    <row r="222" spans="1:15" customFormat="1" x14ac:dyDescent="0.2">
      <c r="A222" s="42">
        <v>1011</v>
      </c>
      <c r="B222" s="10" t="s">
        <v>20</v>
      </c>
      <c r="C222" s="28">
        <f t="shared" ref="C222:N222" si="19">+C161-C192</f>
        <v>1.7972663900000003</v>
      </c>
      <c r="D222" s="28">
        <f t="shared" si="19"/>
        <v>1.6967779800000002</v>
      </c>
      <c r="E222" s="28">
        <f t="shared" si="19"/>
        <v>1.6430704199999999</v>
      </c>
      <c r="F222" s="28">
        <f t="shared" si="19"/>
        <v>1.6772944399999996</v>
      </c>
      <c r="G222" s="28">
        <f t="shared" si="19"/>
        <v>3.23039779</v>
      </c>
      <c r="H222" s="28">
        <f t="shared" si="19"/>
        <v>2.14769904</v>
      </c>
      <c r="I222" s="28">
        <f t="shared" si="19"/>
        <v>1.8393963700000002</v>
      </c>
      <c r="J222" s="28">
        <f t="shared" si="19"/>
        <v>2.1711011999999998</v>
      </c>
      <c r="K222" s="28">
        <f t="shared" si="19"/>
        <v>1.7945181199999996</v>
      </c>
      <c r="L222" s="28">
        <f t="shared" si="19"/>
        <v>1.66662621</v>
      </c>
      <c r="M222" s="28">
        <f t="shared" si="19"/>
        <v>1.1285272199999996</v>
      </c>
      <c r="N222" s="28">
        <f t="shared" si="19"/>
        <v>0.38686478000000069</v>
      </c>
      <c r="O222" s="39">
        <f t="shared" si="12"/>
        <v>21.179539959999996</v>
      </c>
    </row>
    <row r="223" spans="1:15" customFormat="1" x14ac:dyDescent="0.2">
      <c r="A223" s="10">
        <v>1012</v>
      </c>
      <c r="B223" s="10" t="s">
        <v>21</v>
      </c>
      <c r="C223" s="28">
        <f t="shared" ref="C223:N223" si="20">+C162-C193</f>
        <v>-8.5669710000000093E-2</v>
      </c>
      <c r="D223" s="28">
        <f t="shared" si="20"/>
        <v>-9.8011050000000044E-2</v>
      </c>
      <c r="E223" s="28">
        <f t="shared" si="20"/>
        <v>-0.11441704999999994</v>
      </c>
      <c r="F223" s="28">
        <f t="shared" si="20"/>
        <v>-2.8897679999999981E-2</v>
      </c>
      <c r="G223" s="28">
        <f t="shared" si="20"/>
        <v>-1.168261000000001E-2</v>
      </c>
      <c r="H223" s="28">
        <f t="shared" si="20"/>
        <v>-5.6081799999999904E-3</v>
      </c>
      <c r="I223" s="28">
        <f t="shared" si="20"/>
        <v>-4.7516720000000012E-2</v>
      </c>
      <c r="J223" s="28">
        <f t="shared" si="20"/>
        <v>1.0909500000000349E-3</v>
      </c>
      <c r="K223" s="28">
        <f t="shared" si="20"/>
        <v>-2.9040480000000035E-2</v>
      </c>
      <c r="L223" s="28">
        <f t="shared" si="20"/>
        <v>-7.5560600000000033E-3</v>
      </c>
      <c r="M223" s="28">
        <f t="shared" si="20"/>
        <v>-2.0439060000000009E-2</v>
      </c>
      <c r="N223" s="28">
        <f t="shared" si="20"/>
        <v>-9.232359999999995E-3</v>
      </c>
      <c r="O223" s="39">
        <f t="shared" si="12"/>
        <v>-0.4569800100000001</v>
      </c>
    </row>
    <row r="224" spans="1:15" customFormat="1" x14ac:dyDescent="0.2">
      <c r="A224" s="10">
        <v>1013</v>
      </c>
      <c r="B224" s="10" t="s">
        <v>22</v>
      </c>
      <c r="C224" s="28">
        <f t="shared" ref="C224:N224" si="21">+C163-C194</f>
        <v>5.7373755899999983</v>
      </c>
      <c r="D224" s="28">
        <f t="shared" si="21"/>
        <v>5.5552058800000008</v>
      </c>
      <c r="E224" s="28">
        <f t="shared" si="21"/>
        <v>5.3403441600000008</v>
      </c>
      <c r="F224" s="28">
        <f t="shared" si="21"/>
        <v>6.04207333</v>
      </c>
      <c r="G224" s="28">
        <f t="shared" si="21"/>
        <v>5.7025512299999992</v>
      </c>
      <c r="H224" s="28">
        <f t="shared" si="21"/>
        <v>6.0273035900000025</v>
      </c>
      <c r="I224" s="28">
        <f t="shared" si="21"/>
        <v>6.1917826100000006</v>
      </c>
      <c r="J224" s="28">
        <f t="shared" si="21"/>
        <v>7.0591237200000023</v>
      </c>
      <c r="K224" s="28">
        <f t="shared" si="21"/>
        <v>6.1474216700000017</v>
      </c>
      <c r="L224" s="28">
        <f t="shared" si="21"/>
        <v>6.6199729399999985</v>
      </c>
      <c r="M224" s="28">
        <f t="shared" si="21"/>
        <v>5.7079303599999998</v>
      </c>
      <c r="N224" s="28">
        <f t="shared" si="21"/>
        <v>5.8826259700000003</v>
      </c>
      <c r="O224" s="39">
        <f t="shared" si="12"/>
        <v>72.013711050000012</v>
      </c>
    </row>
    <row r="225" spans="1:15" customFormat="1" x14ac:dyDescent="0.2">
      <c r="A225" s="10">
        <v>1014</v>
      </c>
      <c r="B225" s="10" t="s">
        <v>23</v>
      </c>
      <c r="C225" s="28">
        <f t="shared" ref="C225:N225" si="22">+C164-C195</f>
        <v>0.33605231999999996</v>
      </c>
      <c r="D225" s="28">
        <f t="shared" si="22"/>
        <v>0.49538080000000018</v>
      </c>
      <c r="E225" s="28">
        <f t="shared" si="22"/>
        <v>0.35659573000000022</v>
      </c>
      <c r="F225" s="28">
        <f t="shared" si="22"/>
        <v>0.42365549000000002</v>
      </c>
      <c r="G225" s="28">
        <f t="shared" si="22"/>
        <v>0.51753280000000002</v>
      </c>
      <c r="H225" s="28">
        <f t="shared" si="22"/>
        <v>0.59199700000000011</v>
      </c>
      <c r="I225" s="28">
        <f t="shared" si="22"/>
        <v>0.48811828999999995</v>
      </c>
      <c r="J225" s="28">
        <f t="shared" si="22"/>
        <v>0.73508074999999995</v>
      </c>
      <c r="K225" s="28">
        <f t="shared" si="22"/>
        <v>0.47195172999999979</v>
      </c>
      <c r="L225" s="28">
        <f t="shared" si="22"/>
        <v>0.47876922</v>
      </c>
      <c r="M225" s="28">
        <f t="shared" si="22"/>
        <v>0.42597213</v>
      </c>
      <c r="N225" s="28">
        <f t="shared" si="22"/>
        <v>0.41447024999999993</v>
      </c>
      <c r="O225" s="39">
        <f t="shared" si="12"/>
        <v>5.7355765100000005</v>
      </c>
    </row>
    <row r="226" spans="1:15" customFormat="1" x14ac:dyDescent="0.2">
      <c r="A226" s="10">
        <v>1015</v>
      </c>
      <c r="B226" s="10" t="s">
        <v>24</v>
      </c>
      <c r="C226" s="28">
        <f t="shared" ref="C226:N226" si="23">+C165-C196</f>
        <v>0.45250687999999983</v>
      </c>
      <c r="D226" s="28">
        <f t="shared" si="23"/>
        <v>0.58784974000000045</v>
      </c>
      <c r="E226" s="28">
        <f t="shared" si="23"/>
        <v>0.4068401300000003</v>
      </c>
      <c r="F226" s="28">
        <f t="shared" si="23"/>
        <v>0.4939467099999999</v>
      </c>
      <c r="G226" s="28">
        <f t="shared" si="23"/>
        <v>0.51438191000000022</v>
      </c>
      <c r="H226" s="28">
        <f t="shared" si="23"/>
        <v>0.50328982</v>
      </c>
      <c r="I226" s="28">
        <f t="shared" si="23"/>
        <v>0.60173331000000008</v>
      </c>
      <c r="J226" s="28">
        <f t="shared" si="23"/>
        <v>0.76576394999999986</v>
      </c>
      <c r="K226" s="28">
        <f t="shared" si="23"/>
        <v>0.44778954000000004</v>
      </c>
      <c r="L226" s="28">
        <f t="shared" si="23"/>
        <v>0.42543185999999988</v>
      </c>
      <c r="M226" s="28">
        <f t="shared" si="23"/>
        <v>0.22206902000000017</v>
      </c>
      <c r="N226" s="28">
        <f t="shared" si="23"/>
        <v>0.12430072000000036</v>
      </c>
      <c r="O226" s="39">
        <f t="shared" si="12"/>
        <v>5.5459035900000018</v>
      </c>
    </row>
    <row r="227" spans="1:15" customFormat="1" x14ac:dyDescent="0.2">
      <c r="A227" s="10">
        <v>1016</v>
      </c>
      <c r="B227" s="10" t="s">
        <v>25</v>
      </c>
      <c r="C227" s="28">
        <f t="shared" ref="C227:N227" si="24">+C166-C197</f>
        <v>1.2893414099999998</v>
      </c>
      <c r="D227" s="28">
        <f t="shared" si="24"/>
        <v>1.7837877300000002</v>
      </c>
      <c r="E227" s="28">
        <f t="shared" si="24"/>
        <v>0.92512353999999974</v>
      </c>
      <c r="F227" s="28">
        <f t="shared" si="24"/>
        <v>1.48250466</v>
      </c>
      <c r="G227" s="28">
        <f t="shared" si="24"/>
        <v>1.26722304</v>
      </c>
      <c r="H227" s="28">
        <f t="shared" si="24"/>
        <v>1.3181830300000004</v>
      </c>
      <c r="I227" s="28">
        <f t="shared" si="24"/>
        <v>1.5705696399999998</v>
      </c>
      <c r="J227" s="28">
        <f t="shared" si="24"/>
        <v>1.8788251100000002</v>
      </c>
      <c r="K227" s="28">
        <f t="shared" si="24"/>
        <v>1.4729097799999995</v>
      </c>
      <c r="L227" s="28">
        <f t="shared" si="24"/>
        <v>1.3247189199999998</v>
      </c>
      <c r="M227" s="28">
        <f t="shared" si="24"/>
        <v>1.0955987599999999</v>
      </c>
      <c r="N227" s="28">
        <f t="shared" si="24"/>
        <v>0.6733943400000002</v>
      </c>
      <c r="O227" s="39">
        <f t="shared" si="12"/>
        <v>16.082179960000001</v>
      </c>
    </row>
    <row r="228" spans="1:15" customFormat="1" x14ac:dyDescent="0.2">
      <c r="A228" s="10">
        <v>1017</v>
      </c>
      <c r="B228" s="10" t="s">
        <v>26</v>
      </c>
      <c r="C228" s="28">
        <f t="shared" ref="C228:N228" si="25">+C167-C198</f>
        <v>0.46470728000000006</v>
      </c>
      <c r="D228" s="28">
        <f t="shared" si="25"/>
        <v>0.56140012000000017</v>
      </c>
      <c r="E228" s="28">
        <f t="shared" si="25"/>
        <v>0.4774899600000001</v>
      </c>
      <c r="F228" s="28">
        <f t="shared" si="25"/>
        <v>0.55774975000000004</v>
      </c>
      <c r="G228" s="28">
        <f t="shared" si="25"/>
        <v>0.35297339999999999</v>
      </c>
      <c r="H228" s="28">
        <f t="shared" si="25"/>
        <v>0.41624654000000016</v>
      </c>
      <c r="I228" s="28">
        <f t="shared" si="25"/>
        <v>0.65816335000000015</v>
      </c>
      <c r="J228" s="28">
        <f t="shared" si="25"/>
        <v>0.59134974000000007</v>
      </c>
      <c r="K228" s="28">
        <f t="shared" si="25"/>
        <v>0.35494297999999991</v>
      </c>
      <c r="L228" s="28">
        <f t="shared" si="25"/>
        <v>0.38417639999999997</v>
      </c>
      <c r="M228" s="28">
        <f t="shared" si="25"/>
        <v>0.20301532999999994</v>
      </c>
      <c r="N228" s="28">
        <f t="shared" si="25"/>
        <v>-6.9921310000000236E-2</v>
      </c>
      <c r="O228" s="39">
        <f t="shared" si="12"/>
        <v>4.9522935400000012</v>
      </c>
    </row>
    <row r="229" spans="1:15" customFormat="1" x14ac:dyDescent="0.2">
      <c r="A229" s="10">
        <v>1018</v>
      </c>
      <c r="B229" s="10" t="s">
        <v>27</v>
      </c>
      <c r="C229" s="28">
        <f t="shared" ref="C229:N229" si="26">+C168-C199</f>
        <v>0.19489919000000033</v>
      </c>
      <c r="D229" s="28">
        <f t="shared" si="26"/>
        <v>4.1102550000000071E-2</v>
      </c>
      <c r="E229" s="28">
        <f t="shared" si="26"/>
        <v>2.5134900000000293E-2</v>
      </c>
      <c r="F229" s="28">
        <f t="shared" si="26"/>
        <v>8.8318940000000068E-2</v>
      </c>
      <c r="G229" s="28">
        <f t="shared" si="26"/>
        <v>0.11854745</v>
      </c>
      <c r="H229" s="28">
        <f t="shared" si="26"/>
        <v>0.12299665000000004</v>
      </c>
      <c r="I229" s="28">
        <f t="shared" si="26"/>
        <v>0.14994425000000022</v>
      </c>
      <c r="J229" s="28">
        <f t="shared" si="26"/>
        <v>0.18451989999999985</v>
      </c>
      <c r="K229" s="28">
        <f t="shared" si="26"/>
        <v>0.11411866000000015</v>
      </c>
      <c r="L229" s="28">
        <f t="shared" si="26"/>
        <v>0.10000065000000002</v>
      </c>
      <c r="M229" s="28">
        <f t="shared" si="26"/>
        <v>-8.8266509999999965E-2</v>
      </c>
      <c r="N229" s="28">
        <f t="shared" si="26"/>
        <v>-0.60475498000000005</v>
      </c>
      <c r="O229" s="39">
        <f t="shared" si="12"/>
        <v>0.44656165000000092</v>
      </c>
    </row>
    <row r="230" spans="1:15" customFormat="1" x14ac:dyDescent="0.2">
      <c r="A230" s="10">
        <v>1019</v>
      </c>
      <c r="B230" s="10" t="s">
        <v>28</v>
      </c>
      <c r="C230" s="28">
        <f t="shared" ref="C230:N230" si="27">+C169-C200</f>
        <v>2.2770417500000004</v>
      </c>
      <c r="D230" s="28">
        <f t="shared" si="27"/>
        <v>2.4910661699999999</v>
      </c>
      <c r="E230" s="28">
        <f t="shared" si="27"/>
        <v>2.2382682900000002</v>
      </c>
      <c r="F230" s="28">
        <f t="shared" si="27"/>
        <v>2.2829920000000001</v>
      </c>
      <c r="G230" s="28">
        <f t="shared" si="27"/>
        <v>2.4165741599999997</v>
      </c>
      <c r="H230" s="28">
        <f t="shared" si="27"/>
        <v>2.3403542100000001</v>
      </c>
      <c r="I230" s="28">
        <f t="shared" si="27"/>
        <v>2.6400037599999999</v>
      </c>
      <c r="J230" s="28">
        <f t="shared" si="27"/>
        <v>2.1754660699999997</v>
      </c>
      <c r="K230" s="28">
        <f t="shared" si="27"/>
        <v>2.79714682</v>
      </c>
      <c r="L230" s="28">
        <f t="shared" si="27"/>
        <v>2.4269560999999999</v>
      </c>
      <c r="M230" s="28">
        <f t="shared" si="27"/>
        <v>2.7341490999999998</v>
      </c>
      <c r="N230" s="28">
        <f t="shared" si="27"/>
        <v>2.5986707000000004</v>
      </c>
      <c r="O230" s="39">
        <f t="shared" si="12"/>
        <v>29.418689129999994</v>
      </c>
    </row>
    <row r="231" spans="1:15" customFormat="1" x14ac:dyDescent="0.2">
      <c r="A231" s="10">
        <v>1020</v>
      </c>
      <c r="B231" s="10" t="s">
        <v>29</v>
      </c>
      <c r="C231" s="28">
        <f t="shared" ref="C231:N231" si="28">+C170-C201</f>
        <v>0.41046055999999997</v>
      </c>
      <c r="D231" s="28">
        <f t="shared" si="28"/>
        <v>0.35376824000000007</v>
      </c>
      <c r="E231" s="28">
        <f t="shared" si="28"/>
        <v>0.34397269999999991</v>
      </c>
      <c r="F231" s="28">
        <f t="shared" si="28"/>
        <v>0.38907634000000002</v>
      </c>
      <c r="G231" s="28">
        <f t="shared" si="28"/>
        <v>0.42237762999999995</v>
      </c>
      <c r="H231" s="28">
        <f t="shared" si="28"/>
        <v>0.35870766000000021</v>
      </c>
      <c r="I231" s="28">
        <f t="shared" si="28"/>
        <v>0.39576181999999993</v>
      </c>
      <c r="J231" s="28">
        <f t="shared" si="28"/>
        <v>0.46961481000000005</v>
      </c>
      <c r="K231" s="28">
        <f t="shared" si="28"/>
        <v>0.45289297999999989</v>
      </c>
      <c r="L231" s="28">
        <f t="shared" si="28"/>
        <v>0.41906474000000016</v>
      </c>
      <c r="M231" s="28">
        <f t="shared" si="28"/>
        <v>0.35643031000000014</v>
      </c>
      <c r="N231" s="28">
        <f t="shared" si="28"/>
        <v>0.44081961000000014</v>
      </c>
      <c r="O231" s="39">
        <f t="shared" si="12"/>
        <v>4.8129474000000005</v>
      </c>
    </row>
    <row r="232" spans="1:15" customFormat="1" x14ac:dyDescent="0.2">
      <c r="A232" s="10">
        <v>1021</v>
      </c>
      <c r="B232" s="10" t="s">
        <v>30</v>
      </c>
      <c r="C232" s="28">
        <f t="shared" ref="C232:N232" si="29">+C171-C202</f>
        <v>2.0177859299999983</v>
      </c>
      <c r="D232" s="28">
        <f t="shared" si="29"/>
        <v>2.4764403700000002</v>
      </c>
      <c r="E232" s="28">
        <f t="shared" si="29"/>
        <v>1.9521788800000008</v>
      </c>
      <c r="F232" s="28">
        <f t="shared" si="29"/>
        <v>2.1927924100000014</v>
      </c>
      <c r="G232" s="28">
        <f t="shared" si="29"/>
        <v>2.4546755200000003</v>
      </c>
      <c r="H232" s="28">
        <f t="shared" si="29"/>
        <v>2.488895540000001</v>
      </c>
      <c r="I232" s="28">
        <f t="shared" si="29"/>
        <v>3.1085129199999995</v>
      </c>
      <c r="J232" s="28">
        <f t="shared" si="29"/>
        <v>2.9466400299999997</v>
      </c>
      <c r="K232" s="28">
        <f t="shared" si="29"/>
        <v>2.8872924699999998</v>
      </c>
      <c r="L232" s="28">
        <f t="shared" si="29"/>
        <v>2.6614270299999991</v>
      </c>
      <c r="M232" s="28">
        <f t="shared" si="29"/>
        <v>2.4878755100000003</v>
      </c>
      <c r="N232" s="28">
        <f t="shared" si="29"/>
        <v>1.4809352500000004</v>
      </c>
      <c r="O232" s="39">
        <f t="shared" si="12"/>
        <v>29.155451859999999</v>
      </c>
    </row>
    <row r="233" spans="1:15" customFormat="1" x14ac:dyDescent="0.2">
      <c r="A233" s="10">
        <v>1022</v>
      </c>
      <c r="B233" s="10" t="s">
        <v>31</v>
      </c>
      <c r="C233" s="28">
        <f t="shared" ref="C233:N233" si="30">+C172-C203</f>
        <v>0.23373460000000013</v>
      </c>
      <c r="D233" s="28">
        <f t="shared" si="30"/>
        <v>0.33634487999999996</v>
      </c>
      <c r="E233" s="28">
        <f t="shared" si="30"/>
        <v>0.34079723999999989</v>
      </c>
      <c r="F233" s="28">
        <f t="shared" si="30"/>
        <v>0.36586498000000001</v>
      </c>
      <c r="G233" s="28">
        <f t="shared" si="30"/>
        <v>2.1020657099999998</v>
      </c>
      <c r="H233" s="28">
        <f t="shared" si="30"/>
        <v>0.39746424000000025</v>
      </c>
      <c r="I233" s="28">
        <f t="shared" si="30"/>
        <v>0.56940056000000028</v>
      </c>
      <c r="J233" s="28">
        <f t="shared" si="30"/>
        <v>0.53815487999999967</v>
      </c>
      <c r="K233" s="28">
        <f t="shared" si="30"/>
        <v>0.40254576999999969</v>
      </c>
      <c r="L233" s="28">
        <f t="shared" si="30"/>
        <v>0.44585425999999995</v>
      </c>
      <c r="M233" s="28">
        <f t="shared" si="30"/>
        <v>0.46412770000000014</v>
      </c>
      <c r="N233" s="28">
        <f t="shared" si="30"/>
        <v>0.45191890999999962</v>
      </c>
      <c r="O233" s="39">
        <f t="shared" si="12"/>
        <v>6.6482737299999997</v>
      </c>
    </row>
    <row r="234" spans="1:15" customFormat="1" x14ac:dyDescent="0.2">
      <c r="A234" s="10">
        <v>1023</v>
      </c>
      <c r="B234" s="10" t="s">
        <v>32</v>
      </c>
      <c r="C234" s="28">
        <f t="shared" ref="C234:N234" si="31">+C173-C204</f>
        <v>4.5221439200000013</v>
      </c>
      <c r="D234" s="28">
        <f t="shared" si="31"/>
        <v>4.8952520700000006</v>
      </c>
      <c r="E234" s="28">
        <f t="shared" si="31"/>
        <v>4.034837200000001</v>
      </c>
      <c r="F234" s="28">
        <f t="shared" si="31"/>
        <v>5.0300302800000001</v>
      </c>
      <c r="G234" s="28">
        <f t="shared" si="31"/>
        <v>4.450738330000001</v>
      </c>
      <c r="H234" s="28">
        <f t="shared" si="31"/>
        <v>4.1633994700000017</v>
      </c>
      <c r="I234" s="28">
        <f t="shared" si="31"/>
        <v>5.2365220000000017</v>
      </c>
      <c r="J234" s="28">
        <f t="shared" si="31"/>
        <v>5.4592400199999993</v>
      </c>
      <c r="K234" s="28">
        <f t="shared" si="31"/>
        <v>5.353946829999999</v>
      </c>
      <c r="L234" s="28">
        <f t="shared" si="31"/>
        <v>4.5348836600000002</v>
      </c>
      <c r="M234" s="28">
        <f t="shared" si="31"/>
        <v>4.5093569600000007</v>
      </c>
      <c r="N234" s="28">
        <f t="shared" si="31"/>
        <v>4.8667181500000005</v>
      </c>
      <c r="O234" s="39">
        <f t="shared" si="12"/>
        <v>57.057068889999996</v>
      </c>
    </row>
    <row r="235" spans="1:15" customFormat="1" x14ac:dyDescent="0.2">
      <c r="A235" s="10">
        <v>1024</v>
      </c>
      <c r="B235" s="10" t="s">
        <v>33</v>
      </c>
      <c r="C235" s="28">
        <f t="shared" ref="C235:N235" si="32">+C174-C205</f>
        <v>0.49149045999999985</v>
      </c>
      <c r="D235" s="28">
        <f t="shared" si="32"/>
        <v>0.53059918000000017</v>
      </c>
      <c r="E235" s="28">
        <f t="shared" si="32"/>
        <v>0.55945368000000006</v>
      </c>
      <c r="F235" s="28">
        <f t="shared" si="32"/>
        <v>0.67494232000000021</v>
      </c>
      <c r="G235" s="28">
        <f t="shared" si="32"/>
        <v>0.48940174000000003</v>
      </c>
      <c r="H235" s="28">
        <f t="shared" si="32"/>
        <v>0.50372805000000009</v>
      </c>
      <c r="I235" s="28">
        <f t="shared" si="32"/>
        <v>0.68084582999999965</v>
      </c>
      <c r="J235" s="28">
        <f t="shared" si="32"/>
        <v>0.80144780000000015</v>
      </c>
      <c r="K235" s="28">
        <f t="shared" si="32"/>
        <v>0.76247684999999998</v>
      </c>
      <c r="L235" s="28">
        <f t="shared" si="32"/>
        <v>0.62646888999999994</v>
      </c>
      <c r="M235" s="28">
        <f t="shared" si="32"/>
        <v>0.52218849999999983</v>
      </c>
      <c r="N235" s="28">
        <f t="shared" si="32"/>
        <v>0.53873104999999999</v>
      </c>
      <c r="O235" s="39">
        <f t="shared" si="12"/>
        <v>7.1817743499999995</v>
      </c>
    </row>
    <row r="236" spans="1:15" customFormat="1" x14ac:dyDescent="0.2">
      <c r="A236" s="10">
        <v>1025</v>
      </c>
      <c r="B236" s="10" t="s">
        <v>34</v>
      </c>
      <c r="C236" s="28">
        <f t="shared" ref="C236:N236" si="33">+C175-C206</f>
        <v>0.20454208999999995</v>
      </c>
      <c r="D236" s="28">
        <f t="shared" si="33"/>
        <v>0.17723150999999993</v>
      </c>
      <c r="E236" s="28">
        <f t="shared" si="33"/>
        <v>0.15485313000000001</v>
      </c>
      <c r="F236" s="28">
        <f t="shared" si="33"/>
        <v>0.13455817000000003</v>
      </c>
      <c r="G236" s="28">
        <f t="shared" si="33"/>
        <v>0.15942913999999997</v>
      </c>
      <c r="H236" s="28">
        <f t="shared" si="33"/>
        <v>0.16913115000000006</v>
      </c>
      <c r="I236" s="28">
        <f t="shared" si="33"/>
        <v>0.23648459999999993</v>
      </c>
      <c r="J236" s="28">
        <f t="shared" si="33"/>
        <v>0.21612230000000004</v>
      </c>
      <c r="K236" s="28">
        <f t="shared" si="33"/>
        <v>0.21306442000000003</v>
      </c>
      <c r="L236" s="28">
        <f t="shared" si="33"/>
        <v>0.18857188000000003</v>
      </c>
      <c r="M236" s="28">
        <f t="shared" si="33"/>
        <v>0.14724723000000001</v>
      </c>
      <c r="N236" s="28">
        <f t="shared" si="33"/>
        <v>0.12960686000000005</v>
      </c>
      <c r="O236" s="39">
        <f t="shared" si="12"/>
        <v>2.1308424800000001</v>
      </c>
    </row>
    <row r="237" spans="1:15" customFormat="1" x14ac:dyDescent="0.2">
      <c r="A237" s="10">
        <v>1026</v>
      </c>
      <c r="B237" s="10" t="s">
        <v>35</v>
      </c>
      <c r="C237" s="28">
        <f t="shared" ref="C237:N237" si="34">+C176-C207</f>
        <v>0.17717360999999993</v>
      </c>
      <c r="D237" s="28">
        <f t="shared" si="34"/>
        <v>0.18859919999999991</v>
      </c>
      <c r="E237" s="28">
        <f t="shared" si="34"/>
        <v>0.19510894000000006</v>
      </c>
      <c r="F237" s="28">
        <f t="shared" si="34"/>
        <v>0.25222161000000004</v>
      </c>
      <c r="G237" s="28">
        <f t="shared" si="34"/>
        <v>0.1817307199999999</v>
      </c>
      <c r="H237" s="28">
        <f t="shared" si="34"/>
        <v>0.31645241999999996</v>
      </c>
      <c r="I237" s="28">
        <f t="shared" si="34"/>
        <v>0.27442317999999988</v>
      </c>
      <c r="J237" s="28">
        <f t="shared" si="34"/>
        <v>0.28476377999999991</v>
      </c>
      <c r="K237" s="28">
        <f t="shared" si="34"/>
        <v>0.26537980999999983</v>
      </c>
      <c r="L237" s="28">
        <f t="shared" si="34"/>
        <v>0.23083264999999986</v>
      </c>
      <c r="M237" s="28">
        <f t="shared" si="34"/>
        <v>0.22257379999999999</v>
      </c>
      <c r="N237" s="28">
        <f t="shared" si="34"/>
        <v>3.8372299999999138E-3</v>
      </c>
      <c r="O237" s="39">
        <f t="shared" si="12"/>
        <v>2.5930969499999992</v>
      </c>
    </row>
    <row r="238" spans="1:15" customFormat="1" x14ac:dyDescent="0.2">
      <c r="A238" s="10">
        <v>1027</v>
      </c>
      <c r="B238" s="10" t="s">
        <v>36</v>
      </c>
      <c r="C238" s="28">
        <f t="shared" ref="C238:N238" si="35">+C177-C208</f>
        <v>2.3755583199999997</v>
      </c>
      <c r="D238" s="28">
        <f t="shared" si="35"/>
        <v>2.2930505600000002</v>
      </c>
      <c r="E238" s="28">
        <f t="shared" si="35"/>
        <v>2.14912291</v>
      </c>
      <c r="F238" s="28">
        <f t="shared" si="35"/>
        <v>2.45211756</v>
      </c>
      <c r="G238" s="28">
        <f t="shared" si="35"/>
        <v>2.1974937799999998</v>
      </c>
      <c r="H238" s="28">
        <f t="shared" si="35"/>
        <v>2.3703412999999998</v>
      </c>
      <c r="I238" s="28">
        <f t="shared" si="35"/>
        <v>2.5841309900000002</v>
      </c>
      <c r="J238" s="28">
        <f t="shared" si="35"/>
        <v>2.8190187500000006</v>
      </c>
      <c r="K238" s="28">
        <f t="shared" si="35"/>
        <v>2.6013396600000003</v>
      </c>
      <c r="L238" s="28">
        <f t="shared" si="35"/>
        <v>2.4841812799999992</v>
      </c>
      <c r="M238" s="28">
        <f t="shared" si="35"/>
        <v>2.0403428499999996</v>
      </c>
      <c r="N238" s="28">
        <f t="shared" si="35"/>
        <v>2.1687492400000004</v>
      </c>
      <c r="O238" s="39">
        <f t="shared" si="12"/>
        <v>28.5354472</v>
      </c>
    </row>
    <row r="239" spans="1:15" customFormat="1" x14ac:dyDescent="0.2">
      <c r="A239" s="10">
        <v>1028</v>
      </c>
      <c r="B239" s="10" t="s">
        <v>37</v>
      </c>
      <c r="C239" s="28">
        <f t="shared" ref="C239:N239" si="36">+C178-C209</f>
        <v>0.19662598000000006</v>
      </c>
      <c r="D239" s="28">
        <f t="shared" si="36"/>
        <v>0.10923712000000002</v>
      </c>
      <c r="E239" s="28">
        <f t="shared" si="36"/>
        <v>9.622269E-2</v>
      </c>
      <c r="F239" s="28">
        <f t="shared" si="36"/>
        <v>0.20144263999999995</v>
      </c>
      <c r="G239" s="28">
        <f t="shared" si="36"/>
        <v>0.21834007000000002</v>
      </c>
      <c r="H239" s="28">
        <f t="shared" si="36"/>
        <v>0.16527640000000002</v>
      </c>
      <c r="I239" s="28">
        <f t="shared" si="36"/>
        <v>0.22944848999999995</v>
      </c>
      <c r="J239" s="28">
        <f t="shared" si="36"/>
        <v>0.26855178000000002</v>
      </c>
      <c r="K239" s="28">
        <f t="shared" si="36"/>
        <v>0.22124263000000002</v>
      </c>
      <c r="L239" s="28">
        <f t="shared" si="36"/>
        <v>0.17276029999999998</v>
      </c>
      <c r="M239" s="28">
        <f t="shared" si="36"/>
        <v>0.20843488000000004</v>
      </c>
      <c r="N239" s="28">
        <f t="shared" si="36"/>
        <v>0.15210351</v>
      </c>
      <c r="O239" s="39">
        <f t="shared" si="12"/>
        <v>2.23968649</v>
      </c>
    </row>
    <row r="240" spans="1:15" customFormat="1" x14ac:dyDescent="0.2">
      <c r="A240" s="10">
        <v>1029</v>
      </c>
      <c r="B240" s="10" t="s">
        <v>38</v>
      </c>
      <c r="C240" s="28">
        <f t="shared" ref="C240:N240" si="37">+C179-C210</f>
        <v>0.25535374999999999</v>
      </c>
      <c r="D240" s="28">
        <f t="shared" si="37"/>
        <v>0.27138018999999985</v>
      </c>
      <c r="E240" s="28">
        <f t="shared" si="37"/>
        <v>0.31192797999999994</v>
      </c>
      <c r="F240" s="28">
        <f t="shared" si="37"/>
        <v>0.36905583000000003</v>
      </c>
      <c r="G240" s="28">
        <f t="shared" si="37"/>
        <v>0.40870550000000005</v>
      </c>
      <c r="H240" s="28">
        <f t="shared" si="37"/>
        <v>0.36048262000000003</v>
      </c>
      <c r="I240" s="28">
        <f t="shared" si="37"/>
        <v>0.41188696000000002</v>
      </c>
      <c r="J240" s="28">
        <f t="shared" si="37"/>
        <v>0.46733491999999999</v>
      </c>
      <c r="K240" s="28">
        <f t="shared" si="37"/>
        <v>0.29665231000000009</v>
      </c>
      <c r="L240" s="28">
        <f t="shared" si="37"/>
        <v>0.27219966999999989</v>
      </c>
      <c r="M240" s="28">
        <f t="shared" si="37"/>
        <v>0.35266523000000011</v>
      </c>
      <c r="N240" s="28">
        <f t="shared" si="37"/>
        <v>0.32553697999999998</v>
      </c>
      <c r="O240" s="39">
        <f t="shared" si="12"/>
        <v>4.1031819399999998</v>
      </c>
    </row>
    <row r="241" spans="1:15" customFormat="1" x14ac:dyDescent="0.2">
      <c r="A241" s="10">
        <v>1030</v>
      </c>
      <c r="B241" s="15" t="s">
        <v>18</v>
      </c>
      <c r="C241" s="30">
        <f t="shared" ref="C241:N241" si="38">+C159-C190</f>
        <v>1.0830626300000001</v>
      </c>
      <c r="D241" s="30">
        <f t="shared" si="38"/>
        <v>0.90389458999999994</v>
      </c>
      <c r="E241" s="30">
        <f t="shared" si="38"/>
        <v>0.99955791999999999</v>
      </c>
      <c r="F241" s="30">
        <f t="shared" si="38"/>
        <v>1.1976707799999997</v>
      </c>
      <c r="G241" s="30">
        <f t="shared" si="38"/>
        <v>1.0864916700000002</v>
      </c>
      <c r="H241" s="30">
        <f t="shared" si="38"/>
        <v>0.94841778000000021</v>
      </c>
      <c r="I241" s="30">
        <f t="shared" si="38"/>
        <v>1.0328453399999999</v>
      </c>
      <c r="J241" s="30">
        <f t="shared" si="38"/>
        <v>1.0734978699999997</v>
      </c>
      <c r="K241" s="30">
        <f t="shared" si="38"/>
        <v>1.1898349100000001</v>
      </c>
      <c r="L241" s="30">
        <f t="shared" si="38"/>
        <v>0.85464191999999983</v>
      </c>
      <c r="M241" s="30">
        <f t="shared" si="38"/>
        <v>0.80661305000000039</v>
      </c>
      <c r="N241" s="30">
        <f t="shared" si="38"/>
        <v>0.23708081000000014</v>
      </c>
      <c r="O241" s="40">
        <f t="shared" si="12"/>
        <v>11.413609270000002</v>
      </c>
    </row>
    <row r="242" spans="1:15" customFormat="1" x14ac:dyDescent="0.2">
      <c r="A242" s="4">
        <v>10300</v>
      </c>
      <c r="B242" s="4" t="s">
        <v>54</v>
      </c>
      <c r="C242" s="25">
        <f>SUM(C214:C241)</f>
        <v>48.408339249999976</v>
      </c>
      <c r="D242" s="25">
        <f t="shared" ref="D242:O242" si="39">SUM(D214:D241)</f>
        <v>50.348288979999992</v>
      </c>
      <c r="E242" s="25">
        <f t="shared" si="39"/>
        <v>46.422213609999993</v>
      </c>
      <c r="F242" s="25">
        <f t="shared" si="39"/>
        <v>54.875422760000006</v>
      </c>
      <c r="G242" s="25">
        <f t="shared" si="39"/>
        <v>55.022819049999988</v>
      </c>
      <c r="H242" s="25">
        <f t="shared" si="39"/>
        <v>49.885845030000006</v>
      </c>
      <c r="I242" s="25">
        <f t="shared" si="39"/>
        <v>54.631559599999996</v>
      </c>
      <c r="J242" s="25">
        <f t="shared" si="39"/>
        <v>58.704083370000006</v>
      </c>
      <c r="K242" s="25">
        <f t="shared" si="39"/>
        <v>46.613930260000011</v>
      </c>
      <c r="L242" s="25">
        <f t="shared" si="39"/>
        <v>49.94396574999999</v>
      </c>
      <c r="M242" s="25">
        <f t="shared" si="39"/>
        <v>42.157229339999994</v>
      </c>
      <c r="N242" s="25">
        <f t="shared" si="39"/>
        <v>42.107422260000021</v>
      </c>
      <c r="O242" s="25">
        <f t="shared" si="39"/>
        <v>599.12111926000011</v>
      </c>
    </row>
    <row r="243" spans="1:15" customFormat="1" x14ac:dyDescent="0.2">
      <c r="A243" s="32"/>
      <c r="B243" s="32"/>
      <c r="O243" s="32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theme="9" tint="0.59999389629810485"/>
  </sheetPr>
  <dimension ref="A1:AE615"/>
  <sheetViews>
    <sheetView zoomScale="70" zoomScaleNormal="70" workbookViewId="0"/>
  </sheetViews>
  <sheetFormatPr defaultRowHeight="14.25" x14ac:dyDescent="0.2"/>
  <cols>
    <col min="1" max="1" width="8.75" style="41" bestFit="1" customWidth="1"/>
    <col min="2" max="2" width="24.625" style="41" bestFit="1" customWidth="1"/>
    <col min="3" max="15" width="12.625" style="41" customWidth="1"/>
    <col min="18" max="18" width="24.625" bestFit="1" customWidth="1"/>
    <col min="19" max="25" width="12.375" customWidth="1"/>
    <col min="26" max="30" width="13" bestFit="1" customWidth="1"/>
  </cols>
  <sheetData>
    <row r="1" spans="1:30" x14ac:dyDescent="0.2">
      <c r="A1" s="3" t="s">
        <v>52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58</v>
      </c>
      <c r="Q1" s="3" t="s">
        <v>73</v>
      </c>
      <c r="R1" s="3" t="s">
        <v>12</v>
      </c>
      <c r="S1" s="3" t="s">
        <v>74</v>
      </c>
      <c r="T1" s="3" t="s">
        <v>75</v>
      </c>
      <c r="U1" s="3" t="s">
        <v>76</v>
      </c>
      <c r="V1" s="3" t="s">
        <v>77</v>
      </c>
      <c r="W1" s="3" t="s">
        <v>78</v>
      </c>
      <c r="X1" s="3" t="s">
        <v>79</v>
      </c>
      <c r="Y1" s="3" t="s">
        <v>80</v>
      </c>
      <c r="Z1" s="3" t="s">
        <v>81</v>
      </c>
      <c r="AA1" s="3" t="s">
        <v>82</v>
      </c>
      <c r="AB1" s="3" t="s">
        <v>83</v>
      </c>
      <c r="AC1" s="3" t="s">
        <v>84</v>
      </c>
      <c r="AD1" s="3" t="s">
        <v>85</v>
      </c>
    </row>
    <row r="2" spans="1:30" x14ac:dyDescent="0.2">
      <c r="A2" s="7">
        <v>1004</v>
      </c>
      <c r="B2" s="7" t="s">
        <v>94</v>
      </c>
      <c r="C2" s="8">
        <v>532</v>
      </c>
      <c r="D2" s="8">
        <v>540</v>
      </c>
      <c r="E2" s="8">
        <v>541</v>
      </c>
      <c r="F2" s="8">
        <v>383</v>
      </c>
      <c r="G2" s="8">
        <v>638</v>
      </c>
      <c r="H2" s="8">
        <v>639</v>
      </c>
      <c r="I2" s="8">
        <v>548</v>
      </c>
      <c r="J2" s="8">
        <v>626</v>
      </c>
      <c r="K2" s="8">
        <v>583</v>
      </c>
      <c r="L2" s="8">
        <v>521</v>
      </c>
      <c r="M2" s="8">
        <v>410</v>
      </c>
      <c r="N2" s="8">
        <v>329</v>
      </c>
      <c r="O2" s="9">
        <f>SUM(C2:N2)</f>
        <v>6290</v>
      </c>
      <c r="Q2" s="7">
        <v>1004</v>
      </c>
      <c r="R2" s="7" t="s">
        <v>94</v>
      </c>
      <c r="S2" s="8">
        <f>+C2</f>
        <v>532</v>
      </c>
      <c r="T2" s="8">
        <f t="shared" ref="T2:AD18" si="0">+S2+D2</f>
        <v>1072</v>
      </c>
      <c r="U2" s="8">
        <f t="shared" si="0"/>
        <v>1613</v>
      </c>
      <c r="V2" s="8">
        <f t="shared" si="0"/>
        <v>1996</v>
      </c>
      <c r="W2" s="8">
        <f t="shared" si="0"/>
        <v>2634</v>
      </c>
      <c r="X2" s="8">
        <f t="shared" si="0"/>
        <v>3273</v>
      </c>
      <c r="Y2" s="8">
        <f t="shared" si="0"/>
        <v>3821</v>
      </c>
      <c r="Z2" s="8">
        <f t="shared" si="0"/>
        <v>4447</v>
      </c>
      <c r="AA2" s="8">
        <f t="shared" si="0"/>
        <v>5030</v>
      </c>
      <c r="AB2" s="8">
        <f t="shared" si="0"/>
        <v>5551</v>
      </c>
      <c r="AC2" s="8">
        <f t="shared" si="0"/>
        <v>5961</v>
      </c>
      <c r="AD2" s="8">
        <f t="shared" si="0"/>
        <v>6290</v>
      </c>
    </row>
    <row r="3" spans="1:30" x14ac:dyDescent="0.2">
      <c r="A3" s="10">
        <v>1005</v>
      </c>
      <c r="B3" s="10" t="s">
        <v>13</v>
      </c>
      <c r="C3" s="11">
        <v>9</v>
      </c>
      <c r="D3" s="11">
        <v>0</v>
      </c>
      <c r="E3" s="11">
        <v>11</v>
      </c>
      <c r="F3" s="11">
        <v>11</v>
      </c>
      <c r="G3" s="11">
        <v>9</v>
      </c>
      <c r="H3" s="11">
        <v>15</v>
      </c>
      <c r="I3" s="11">
        <v>2</v>
      </c>
      <c r="J3" s="11">
        <v>9</v>
      </c>
      <c r="K3" s="11">
        <v>3</v>
      </c>
      <c r="L3" s="11">
        <v>3</v>
      </c>
      <c r="M3" s="11">
        <v>9</v>
      </c>
      <c r="N3" s="11">
        <v>13</v>
      </c>
      <c r="O3" s="12">
        <f t="shared" ref="O3:O29" si="1">SUM(C3:N3)</f>
        <v>94</v>
      </c>
      <c r="Q3" s="10">
        <v>1005</v>
      </c>
      <c r="R3" s="10" t="s">
        <v>13</v>
      </c>
      <c r="S3" s="11">
        <f t="shared" ref="S3:S28" si="2">+C3</f>
        <v>9</v>
      </c>
      <c r="T3" s="11">
        <f t="shared" si="0"/>
        <v>9</v>
      </c>
      <c r="U3" s="11">
        <f t="shared" si="0"/>
        <v>20</v>
      </c>
      <c r="V3" s="11">
        <f t="shared" si="0"/>
        <v>31</v>
      </c>
      <c r="W3" s="11">
        <f t="shared" si="0"/>
        <v>40</v>
      </c>
      <c r="X3" s="11">
        <f t="shared" si="0"/>
        <v>55</v>
      </c>
      <c r="Y3" s="11">
        <f t="shared" si="0"/>
        <v>57</v>
      </c>
      <c r="Z3" s="11">
        <f t="shared" si="0"/>
        <v>66</v>
      </c>
      <c r="AA3" s="11">
        <f t="shared" si="0"/>
        <v>69</v>
      </c>
      <c r="AB3" s="11">
        <f t="shared" si="0"/>
        <v>72</v>
      </c>
      <c r="AC3" s="11">
        <f t="shared" si="0"/>
        <v>81</v>
      </c>
      <c r="AD3" s="11">
        <f t="shared" si="0"/>
        <v>94</v>
      </c>
    </row>
    <row r="4" spans="1:30" x14ac:dyDescent="0.2">
      <c r="A4" s="10">
        <v>1006</v>
      </c>
      <c r="B4" s="10" t="s">
        <v>14</v>
      </c>
      <c r="C4" s="11">
        <v>161</v>
      </c>
      <c r="D4" s="11">
        <v>90</v>
      </c>
      <c r="E4" s="11">
        <v>157</v>
      </c>
      <c r="F4" s="11">
        <v>46</v>
      </c>
      <c r="G4" s="11">
        <v>105</v>
      </c>
      <c r="H4" s="11">
        <v>106</v>
      </c>
      <c r="I4" s="11">
        <v>124</v>
      </c>
      <c r="J4" s="11">
        <v>113</v>
      </c>
      <c r="K4" s="11">
        <v>104</v>
      </c>
      <c r="L4" s="11">
        <v>113</v>
      </c>
      <c r="M4" s="11">
        <v>136</v>
      </c>
      <c r="N4" s="11">
        <v>101</v>
      </c>
      <c r="O4" s="12">
        <f t="shared" si="1"/>
        <v>1356</v>
      </c>
      <c r="Q4" s="10">
        <v>1006</v>
      </c>
      <c r="R4" s="10" t="s">
        <v>14</v>
      </c>
      <c r="S4" s="11">
        <f t="shared" si="2"/>
        <v>161</v>
      </c>
      <c r="T4" s="11">
        <f t="shared" si="0"/>
        <v>251</v>
      </c>
      <c r="U4" s="11">
        <f t="shared" si="0"/>
        <v>408</v>
      </c>
      <c r="V4" s="11">
        <f t="shared" si="0"/>
        <v>454</v>
      </c>
      <c r="W4" s="11">
        <f t="shared" si="0"/>
        <v>559</v>
      </c>
      <c r="X4" s="11">
        <f t="shared" si="0"/>
        <v>665</v>
      </c>
      <c r="Y4" s="11">
        <f t="shared" si="0"/>
        <v>789</v>
      </c>
      <c r="Z4" s="11">
        <f t="shared" si="0"/>
        <v>902</v>
      </c>
      <c r="AA4" s="11">
        <f t="shared" si="0"/>
        <v>1006</v>
      </c>
      <c r="AB4" s="11">
        <f t="shared" si="0"/>
        <v>1119</v>
      </c>
      <c r="AC4" s="11">
        <f t="shared" si="0"/>
        <v>1255</v>
      </c>
      <c r="AD4" s="11">
        <f t="shared" si="0"/>
        <v>1356</v>
      </c>
    </row>
    <row r="5" spans="1:30" x14ac:dyDescent="0.2">
      <c r="A5" s="10">
        <v>1007</v>
      </c>
      <c r="B5" s="10" t="s">
        <v>15</v>
      </c>
      <c r="C5" s="11">
        <v>123</v>
      </c>
      <c r="D5" s="11">
        <v>81</v>
      </c>
      <c r="E5" s="11">
        <v>56</v>
      </c>
      <c r="F5" s="11">
        <v>95</v>
      </c>
      <c r="G5" s="11">
        <v>64</v>
      </c>
      <c r="H5" s="11">
        <v>90</v>
      </c>
      <c r="I5" s="11">
        <v>86</v>
      </c>
      <c r="J5" s="11">
        <v>103</v>
      </c>
      <c r="K5" s="11">
        <v>124</v>
      </c>
      <c r="L5" s="11">
        <v>106</v>
      </c>
      <c r="M5" s="11">
        <v>66</v>
      </c>
      <c r="N5" s="11">
        <v>101</v>
      </c>
      <c r="O5" s="12">
        <f t="shared" si="1"/>
        <v>1095</v>
      </c>
      <c r="Q5" s="10">
        <v>1007</v>
      </c>
      <c r="R5" s="10" t="s">
        <v>15</v>
      </c>
      <c r="S5" s="11">
        <f t="shared" si="2"/>
        <v>123</v>
      </c>
      <c r="T5" s="11">
        <f t="shared" si="0"/>
        <v>204</v>
      </c>
      <c r="U5" s="11">
        <f t="shared" si="0"/>
        <v>260</v>
      </c>
      <c r="V5" s="11">
        <f t="shared" si="0"/>
        <v>355</v>
      </c>
      <c r="W5" s="11">
        <f t="shared" si="0"/>
        <v>419</v>
      </c>
      <c r="X5" s="11">
        <f t="shared" si="0"/>
        <v>509</v>
      </c>
      <c r="Y5" s="11">
        <f t="shared" si="0"/>
        <v>595</v>
      </c>
      <c r="Z5" s="11">
        <f t="shared" si="0"/>
        <v>698</v>
      </c>
      <c r="AA5" s="11">
        <f t="shared" si="0"/>
        <v>822</v>
      </c>
      <c r="AB5" s="11">
        <f t="shared" si="0"/>
        <v>928</v>
      </c>
      <c r="AC5" s="11">
        <f t="shared" si="0"/>
        <v>994</v>
      </c>
      <c r="AD5" s="11">
        <f t="shared" si="0"/>
        <v>1095</v>
      </c>
    </row>
    <row r="6" spans="1:30" x14ac:dyDescent="0.2">
      <c r="A6" s="10">
        <v>1008</v>
      </c>
      <c r="B6" s="10" t="s">
        <v>16</v>
      </c>
      <c r="C6" s="11">
        <v>19</v>
      </c>
      <c r="D6" s="11">
        <v>17</v>
      </c>
      <c r="E6" s="11">
        <v>16</v>
      </c>
      <c r="F6" s="11">
        <v>9</v>
      </c>
      <c r="G6" s="11">
        <v>59</v>
      </c>
      <c r="H6" s="11">
        <v>105</v>
      </c>
      <c r="I6" s="11">
        <v>41</v>
      </c>
      <c r="J6" s="11">
        <v>18</v>
      </c>
      <c r="K6" s="11">
        <v>47</v>
      </c>
      <c r="L6" s="11">
        <v>37</v>
      </c>
      <c r="M6" s="11">
        <v>10</v>
      </c>
      <c r="N6" s="11">
        <v>6</v>
      </c>
      <c r="O6" s="12">
        <f t="shared" si="1"/>
        <v>384</v>
      </c>
      <c r="Q6" s="10">
        <v>1008</v>
      </c>
      <c r="R6" s="10" t="s">
        <v>16</v>
      </c>
      <c r="S6" s="11">
        <f t="shared" si="2"/>
        <v>19</v>
      </c>
      <c r="T6" s="11">
        <f t="shared" si="0"/>
        <v>36</v>
      </c>
      <c r="U6" s="11">
        <f t="shared" si="0"/>
        <v>52</v>
      </c>
      <c r="V6" s="11">
        <f t="shared" si="0"/>
        <v>61</v>
      </c>
      <c r="W6" s="11">
        <f t="shared" si="0"/>
        <v>120</v>
      </c>
      <c r="X6" s="11">
        <f t="shared" si="0"/>
        <v>225</v>
      </c>
      <c r="Y6" s="11">
        <f t="shared" si="0"/>
        <v>266</v>
      </c>
      <c r="Z6" s="11">
        <f t="shared" si="0"/>
        <v>284</v>
      </c>
      <c r="AA6" s="11">
        <f t="shared" si="0"/>
        <v>331</v>
      </c>
      <c r="AB6" s="11">
        <f t="shared" si="0"/>
        <v>368</v>
      </c>
      <c r="AC6" s="11">
        <f t="shared" si="0"/>
        <v>378</v>
      </c>
      <c r="AD6" s="11">
        <f t="shared" si="0"/>
        <v>384</v>
      </c>
    </row>
    <row r="7" spans="1:30" x14ac:dyDescent="0.2">
      <c r="A7" s="10">
        <v>1009</v>
      </c>
      <c r="B7" s="10" t="s">
        <v>17</v>
      </c>
      <c r="C7" s="11">
        <v>27</v>
      </c>
      <c r="D7" s="11">
        <v>14</v>
      </c>
      <c r="E7" s="11">
        <v>29</v>
      </c>
      <c r="F7" s="11">
        <v>19</v>
      </c>
      <c r="G7" s="11">
        <v>58</v>
      </c>
      <c r="H7" s="11">
        <v>25</v>
      </c>
      <c r="I7" s="11">
        <v>30</v>
      </c>
      <c r="J7" s="11">
        <v>17</v>
      </c>
      <c r="K7" s="11">
        <v>34</v>
      </c>
      <c r="L7" s="11">
        <v>31</v>
      </c>
      <c r="M7" s="11">
        <v>14</v>
      </c>
      <c r="N7" s="11">
        <v>13</v>
      </c>
      <c r="O7" s="12">
        <f t="shared" si="1"/>
        <v>311</v>
      </c>
      <c r="Q7" s="10">
        <v>1009</v>
      </c>
      <c r="R7" s="10" t="s">
        <v>17</v>
      </c>
      <c r="S7" s="11">
        <f t="shared" si="2"/>
        <v>27</v>
      </c>
      <c r="T7" s="11">
        <f t="shared" si="0"/>
        <v>41</v>
      </c>
      <c r="U7" s="11">
        <f t="shared" si="0"/>
        <v>70</v>
      </c>
      <c r="V7" s="11">
        <f t="shared" si="0"/>
        <v>89</v>
      </c>
      <c r="W7" s="11">
        <f t="shared" si="0"/>
        <v>147</v>
      </c>
      <c r="X7" s="11">
        <f t="shared" si="0"/>
        <v>172</v>
      </c>
      <c r="Y7" s="11">
        <f t="shared" si="0"/>
        <v>202</v>
      </c>
      <c r="Z7" s="11">
        <f t="shared" si="0"/>
        <v>219</v>
      </c>
      <c r="AA7" s="11">
        <f t="shared" si="0"/>
        <v>253</v>
      </c>
      <c r="AB7" s="11">
        <f t="shared" si="0"/>
        <v>284</v>
      </c>
      <c r="AC7" s="11">
        <f t="shared" si="0"/>
        <v>298</v>
      </c>
      <c r="AD7" s="11">
        <f t="shared" si="0"/>
        <v>311</v>
      </c>
    </row>
    <row r="8" spans="1:30" x14ac:dyDescent="0.2">
      <c r="A8" s="10">
        <v>1010</v>
      </c>
      <c r="B8" s="10" t="s">
        <v>19</v>
      </c>
      <c r="C8" s="11">
        <v>17</v>
      </c>
      <c r="D8" s="11">
        <v>24</v>
      </c>
      <c r="E8" s="11">
        <v>3</v>
      </c>
      <c r="F8" s="11">
        <v>20</v>
      </c>
      <c r="G8" s="11">
        <v>31</v>
      </c>
      <c r="H8" s="11">
        <v>6</v>
      </c>
      <c r="I8" s="11">
        <v>5</v>
      </c>
      <c r="J8" s="11">
        <v>16</v>
      </c>
      <c r="K8" s="11">
        <v>12</v>
      </c>
      <c r="L8" s="11">
        <v>14</v>
      </c>
      <c r="M8" s="11">
        <v>14</v>
      </c>
      <c r="N8" s="11">
        <v>7</v>
      </c>
      <c r="O8" s="12">
        <f t="shared" si="1"/>
        <v>169</v>
      </c>
      <c r="Q8" s="10">
        <v>1010</v>
      </c>
      <c r="R8" s="10" t="s">
        <v>19</v>
      </c>
      <c r="S8" s="11">
        <f t="shared" si="2"/>
        <v>17</v>
      </c>
      <c r="T8" s="11">
        <f t="shared" si="0"/>
        <v>41</v>
      </c>
      <c r="U8" s="11">
        <f t="shared" si="0"/>
        <v>44</v>
      </c>
      <c r="V8" s="11">
        <f t="shared" si="0"/>
        <v>64</v>
      </c>
      <c r="W8" s="11">
        <f t="shared" si="0"/>
        <v>95</v>
      </c>
      <c r="X8" s="11">
        <f t="shared" si="0"/>
        <v>101</v>
      </c>
      <c r="Y8" s="11">
        <f t="shared" si="0"/>
        <v>106</v>
      </c>
      <c r="Z8" s="11">
        <f t="shared" si="0"/>
        <v>122</v>
      </c>
      <c r="AA8" s="11">
        <f t="shared" si="0"/>
        <v>134</v>
      </c>
      <c r="AB8" s="11">
        <f t="shared" si="0"/>
        <v>148</v>
      </c>
      <c r="AC8" s="11">
        <f t="shared" si="0"/>
        <v>162</v>
      </c>
      <c r="AD8" s="11">
        <f t="shared" si="0"/>
        <v>169</v>
      </c>
    </row>
    <row r="9" spans="1:30" x14ac:dyDescent="0.2">
      <c r="A9" s="10">
        <v>1011</v>
      </c>
      <c r="B9" s="10" t="s">
        <v>20</v>
      </c>
      <c r="C9" s="11">
        <v>12</v>
      </c>
      <c r="D9" s="11">
        <v>20</v>
      </c>
      <c r="E9" s="11">
        <v>10</v>
      </c>
      <c r="F9" s="11">
        <v>22</v>
      </c>
      <c r="G9" s="11">
        <v>14</v>
      </c>
      <c r="H9" s="11">
        <v>16</v>
      </c>
      <c r="I9" s="11">
        <v>20</v>
      </c>
      <c r="J9" s="11">
        <v>15</v>
      </c>
      <c r="K9" s="11">
        <v>13</v>
      </c>
      <c r="L9" s="11">
        <v>6</v>
      </c>
      <c r="M9" s="11">
        <v>8</v>
      </c>
      <c r="N9" s="11">
        <v>11</v>
      </c>
      <c r="O9" s="12">
        <f t="shared" si="1"/>
        <v>167</v>
      </c>
      <c r="Q9" s="10">
        <v>1011</v>
      </c>
      <c r="R9" s="10" t="s">
        <v>20</v>
      </c>
      <c r="S9" s="11">
        <f t="shared" si="2"/>
        <v>12</v>
      </c>
      <c r="T9" s="11">
        <f t="shared" si="0"/>
        <v>32</v>
      </c>
      <c r="U9" s="11">
        <f t="shared" si="0"/>
        <v>42</v>
      </c>
      <c r="V9" s="11">
        <f t="shared" si="0"/>
        <v>64</v>
      </c>
      <c r="W9" s="11">
        <f t="shared" si="0"/>
        <v>78</v>
      </c>
      <c r="X9" s="11">
        <f t="shared" si="0"/>
        <v>94</v>
      </c>
      <c r="Y9" s="11">
        <f t="shared" si="0"/>
        <v>114</v>
      </c>
      <c r="Z9" s="11">
        <f t="shared" si="0"/>
        <v>129</v>
      </c>
      <c r="AA9" s="11">
        <f t="shared" si="0"/>
        <v>142</v>
      </c>
      <c r="AB9" s="11">
        <f t="shared" si="0"/>
        <v>148</v>
      </c>
      <c r="AC9" s="11">
        <f t="shared" si="0"/>
        <v>156</v>
      </c>
      <c r="AD9" s="11">
        <f t="shared" si="0"/>
        <v>167</v>
      </c>
    </row>
    <row r="10" spans="1:30" x14ac:dyDescent="0.2">
      <c r="A10" s="10">
        <v>1012</v>
      </c>
      <c r="B10" s="10" t="s">
        <v>21</v>
      </c>
      <c r="C10" s="11">
        <v>32</v>
      </c>
      <c r="D10" s="11">
        <v>52</v>
      </c>
      <c r="E10" s="11">
        <v>58</v>
      </c>
      <c r="F10" s="11">
        <v>98</v>
      </c>
      <c r="G10" s="11">
        <v>359</v>
      </c>
      <c r="H10" s="11">
        <v>225</v>
      </c>
      <c r="I10" s="11">
        <v>228</v>
      </c>
      <c r="J10" s="11">
        <v>169</v>
      </c>
      <c r="K10" s="11">
        <v>57</v>
      </c>
      <c r="L10" s="11">
        <v>68</v>
      </c>
      <c r="M10" s="11">
        <v>40</v>
      </c>
      <c r="N10" s="11">
        <v>23</v>
      </c>
      <c r="O10" s="12">
        <f t="shared" si="1"/>
        <v>1409</v>
      </c>
      <c r="Q10" s="10">
        <v>1012</v>
      </c>
      <c r="R10" s="10" t="s">
        <v>21</v>
      </c>
      <c r="S10" s="11">
        <f t="shared" si="2"/>
        <v>32</v>
      </c>
      <c r="T10" s="11">
        <f t="shared" si="0"/>
        <v>84</v>
      </c>
      <c r="U10" s="11">
        <f t="shared" si="0"/>
        <v>142</v>
      </c>
      <c r="V10" s="11">
        <f t="shared" si="0"/>
        <v>240</v>
      </c>
      <c r="W10" s="11">
        <f t="shared" si="0"/>
        <v>599</v>
      </c>
      <c r="X10" s="11">
        <f t="shared" si="0"/>
        <v>824</v>
      </c>
      <c r="Y10" s="11">
        <f t="shared" si="0"/>
        <v>1052</v>
      </c>
      <c r="Z10" s="11">
        <f t="shared" si="0"/>
        <v>1221</v>
      </c>
      <c r="AA10" s="11">
        <f t="shared" si="0"/>
        <v>1278</v>
      </c>
      <c r="AB10" s="11">
        <f t="shared" si="0"/>
        <v>1346</v>
      </c>
      <c r="AC10" s="11">
        <f t="shared" si="0"/>
        <v>1386</v>
      </c>
      <c r="AD10" s="11">
        <f t="shared" si="0"/>
        <v>1409</v>
      </c>
    </row>
    <row r="11" spans="1:30" x14ac:dyDescent="0.2">
      <c r="A11" s="10">
        <v>1013</v>
      </c>
      <c r="B11" s="10" t="s">
        <v>22</v>
      </c>
      <c r="C11" s="11">
        <v>0</v>
      </c>
      <c r="D11" s="11">
        <v>1</v>
      </c>
      <c r="E11" s="11">
        <v>2</v>
      </c>
      <c r="F11" s="11">
        <v>16</v>
      </c>
      <c r="G11" s="11">
        <v>15</v>
      </c>
      <c r="H11" s="11">
        <v>5</v>
      </c>
      <c r="I11" s="11">
        <v>3</v>
      </c>
      <c r="J11" s="11">
        <v>0</v>
      </c>
      <c r="K11" s="11">
        <v>10</v>
      </c>
      <c r="L11" s="11">
        <v>3</v>
      </c>
      <c r="M11" s="11">
        <v>2</v>
      </c>
      <c r="N11" s="11">
        <v>2</v>
      </c>
      <c r="O11" s="12">
        <f t="shared" si="1"/>
        <v>59</v>
      </c>
      <c r="Q11" s="10">
        <v>1013</v>
      </c>
      <c r="R11" s="10" t="s">
        <v>22</v>
      </c>
      <c r="S11" s="11">
        <f t="shared" si="2"/>
        <v>0</v>
      </c>
      <c r="T11" s="11">
        <f t="shared" si="0"/>
        <v>1</v>
      </c>
      <c r="U11" s="11">
        <f t="shared" si="0"/>
        <v>3</v>
      </c>
      <c r="V11" s="11">
        <f t="shared" si="0"/>
        <v>19</v>
      </c>
      <c r="W11" s="11">
        <f t="shared" si="0"/>
        <v>34</v>
      </c>
      <c r="X11" s="11">
        <f t="shared" si="0"/>
        <v>39</v>
      </c>
      <c r="Y11" s="11">
        <f t="shared" si="0"/>
        <v>42</v>
      </c>
      <c r="Z11" s="11">
        <f t="shared" si="0"/>
        <v>42</v>
      </c>
      <c r="AA11" s="11">
        <f t="shared" si="0"/>
        <v>52</v>
      </c>
      <c r="AB11" s="11">
        <f t="shared" si="0"/>
        <v>55</v>
      </c>
      <c r="AC11" s="11">
        <f t="shared" si="0"/>
        <v>57</v>
      </c>
      <c r="AD11" s="11">
        <f t="shared" si="0"/>
        <v>59</v>
      </c>
    </row>
    <row r="12" spans="1:30" x14ac:dyDescent="0.2">
      <c r="A12" s="10">
        <v>1014</v>
      </c>
      <c r="B12" s="10" t="s">
        <v>23</v>
      </c>
      <c r="C12" s="11">
        <v>93</v>
      </c>
      <c r="D12" s="11">
        <v>126</v>
      </c>
      <c r="E12" s="11">
        <v>74</v>
      </c>
      <c r="F12" s="11">
        <v>103</v>
      </c>
      <c r="G12" s="11">
        <v>96</v>
      </c>
      <c r="H12" s="11">
        <v>104</v>
      </c>
      <c r="I12" s="11">
        <v>133</v>
      </c>
      <c r="J12" s="11">
        <v>108</v>
      </c>
      <c r="K12" s="11">
        <v>122</v>
      </c>
      <c r="L12" s="11">
        <v>110</v>
      </c>
      <c r="M12" s="11">
        <v>59</v>
      </c>
      <c r="N12" s="11">
        <v>106</v>
      </c>
      <c r="O12" s="12">
        <f t="shared" si="1"/>
        <v>1234</v>
      </c>
      <c r="Q12" s="10">
        <v>1014</v>
      </c>
      <c r="R12" s="10" t="s">
        <v>23</v>
      </c>
      <c r="S12" s="11">
        <f t="shared" si="2"/>
        <v>93</v>
      </c>
      <c r="T12" s="11">
        <f t="shared" si="0"/>
        <v>219</v>
      </c>
      <c r="U12" s="11">
        <f t="shared" si="0"/>
        <v>293</v>
      </c>
      <c r="V12" s="11">
        <f t="shared" si="0"/>
        <v>396</v>
      </c>
      <c r="W12" s="11">
        <f t="shared" si="0"/>
        <v>492</v>
      </c>
      <c r="X12" s="11">
        <f t="shared" si="0"/>
        <v>596</v>
      </c>
      <c r="Y12" s="11">
        <f t="shared" si="0"/>
        <v>729</v>
      </c>
      <c r="Z12" s="11">
        <f t="shared" si="0"/>
        <v>837</v>
      </c>
      <c r="AA12" s="11">
        <f t="shared" si="0"/>
        <v>959</v>
      </c>
      <c r="AB12" s="11">
        <f t="shared" si="0"/>
        <v>1069</v>
      </c>
      <c r="AC12" s="11">
        <f t="shared" si="0"/>
        <v>1128</v>
      </c>
      <c r="AD12" s="11">
        <f t="shared" si="0"/>
        <v>1234</v>
      </c>
    </row>
    <row r="13" spans="1:30" x14ac:dyDescent="0.2">
      <c r="A13" s="10">
        <v>1015</v>
      </c>
      <c r="B13" s="10" t="s">
        <v>24</v>
      </c>
      <c r="C13" s="11">
        <v>16</v>
      </c>
      <c r="D13" s="11">
        <v>13</v>
      </c>
      <c r="E13" s="11">
        <v>23</v>
      </c>
      <c r="F13" s="11">
        <v>27</v>
      </c>
      <c r="G13" s="11">
        <v>35</v>
      </c>
      <c r="H13" s="11">
        <v>22</v>
      </c>
      <c r="I13" s="11">
        <v>14</v>
      </c>
      <c r="J13" s="11">
        <v>8</v>
      </c>
      <c r="K13" s="11">
        <v>12</v>
      </c>
      <c r="L13" s="11">
        <v>21</v>
      </c>
      <c r="M13" s="11">
        <v>15</v>
      </c>
      <c r="N13" s="11">
        <v>13</v>
      </c>
      <c r="O13" s="12">
        <f t="shared" si="1"/>
        <v>219</v>
      </c>
      <c r="Q13" s="10">
        <v>1015</v>
      </c>
      <c r="R13" s="10" t="s">
        <v>24</v>
      </c>
      <c r="S13" s="11">
        <f t="shared" si="2"/>
        <v>16</v>
      </c>
      <c r="T13" s="11">
        <f t="shared" si="0"/>
        <v>29</v>
      </c>
      <c r="U13" s="11">
        <f t="shared" si="0"/>
        <v>52</v>
      </c>
      <c r="V13" s="11">
        <f t="shared" si="0"/>
        <v>79</v>
      </c>
      <c r="W13" s="11">
        <f t="shared" si="0"/>
        <v>114</v>
      </c>
      <c r="X13" s="11">
        <f t="shared" si="0"/>
        <v>136</v>
      </c>
      <c r="Y13" s="11">
        <f t="shared" si="0"/>
        <v>150</v>
      </c>
      <c r="Z13" s="11">
        <f t="shared" si="0"/>
        <v>158</v>
      </c>
      <c r="AA13" s="11">
        <f t="shared" si="0"/>
        <v>170</v>
      </c>
      <c r="AB13" s="11">
        <f t="shared" si="0"/>
        <v>191</v>
      </c>
      <c r="AC13" s="11">
        <f t="shared" si="0"/>
        <v>206</v>
      </c>
      <c r="AD13" s="11">
        <f t="shared" si="0"/>
        <v>219</v>
      </c>
    </row>
    <row r="14" spans="1:30" x14ac:dyDescent="0.2">
      <c r="A14" s="10">
        <v>1016</v>
      </c>
      <c r="B14" s="10" t="s">
        <v>25</v>
      </c>
      <c r="C14" s="11">
        <v>25</v>
      </c>
      <c r="D14" s="11">
        <v>8</v>
      </c>
      <c r="E14" s="11">
        <v>14</v>
      </c>
      <c r="F14" s="11">
        <v>19</v>
      </c>
      <c r="G14" s="11">
        <v>46</v>
      </c>
      <c r="H14" s="11">
        <v>36</v>
      </c>
      <c r="I14" s="11">
        <v>17</v>
      </c>
      <c r="J14" s="11">
        <v>34</v>
      </c>
      <c r="K14" s="11">
        <v>14</v>
      </c>
      <c r="L14" s="11">
        <v>15</v>
      </c>
      <c r="M14" s="11">
        <v>19</v>
      </c>
      <c r="N14" s="11">
        <v>16</v>
      </c>
      <c r="O14" s="12">
        <f t="shared" si="1"/>
        <v>263</v>
      </c>
      <c r="Q14" s="10">
        <v>1016</v>
      </c>
      <c r="R14" s="10" t="s">
        <v>25</v>
      </c>
      <c r="S14" s="11">
        <f t="shared" si="2"/>
        <v>25</v>
      </c>
      <c r="T14" s="11">
        <f t="shared" si="0"/>
        <v>33</v>
      </c>
      <c r="U14" s="11">
        <f t="shared" si="0"/>
        <v>47</v>
      </c>
      <c r="V14" s="11">
        <f t="shared" si="0"/>
        <v>66</v>
      </c>
      <c r="W14" s="11">
        <f t="shared" si="0"/>
        <v>112</v>
      </c>
      <c r="X14" s="11">
        <f t="shared" si="0"/>
        <v>148</v>
      </c>
      <c r="Y14" s="11">
        <f t="shared" si="0"/>
        <v>165</v>
      </c>
      <c r="Z14" s="11">
        <f t="shared" si="0"/>
        <v>199</v>
      </c>
      <c r="AA14" s="11">
        <f t="shared" si="0"/>
        <v>213</v>
      </c>
      <c r="AB14" s="11">
        <f t="shared" si="0"/>
        <v>228</v>
      </c>
      <c r="AC14" s="11">
        <f t="shared" si="0"/>
        <v>247</v>
      </c>
      <c r="AD14" s="11">
        <f t="shared" si="0"/>
        <v>263</v>
      </c>
    </row>
    <row r="15" spans="1:30" x14ac:dyDescent="0.2">
      <c r="A15" s="10">
        <v>1017</v>
      </c>
      <c r="B15" s="10" t="s">
        <v>26</v>
      </c>
      <c r="C15" s="11">
        <v>77</v>
      </c>
      <c r="D15" s="11">
        <v>15</v>
      </c>
      <c r="E15" s="11">
        <v>36</v>
      </c>
      <c r="F15" s="11">
        <v>27</v>
      </c>
      <c r="G15" s="11">
        <v>78</v>
      </c>
      <c r="H15" s="11">
        <v>53</v>
      </c>
      <c r="I15" s="11">
        <v>26</v>
      </c>
      <c r="J15" s="11">
        <v>27</v>
      </c>
      <c r="K15" s="11">
        <v>57</v>
      </c>
      <c r="L15" s="11">
        <v>30</v>
      </c>
      <c r="M15" s="11">
        <v>46</v>
      </c>
      <c r="N15" s="11">
        <v>31</v>
      </c>
      <c r="O15" s="12">
        <f t="shared" si="1"/>
        <v>503</v>
      </c>
      <c r="Q15" s="10">
        <v>1017</v>
      </c>
      <c r="R15" s="10" t="s">
        <v>26</v>
      </c>
      <c r="S15" s="11">
        <f t="shared" si="2"/>
        <v>77</v>
      </c>
      <c r="T15" s="11">
        <f t="shared" si="0"/>
        <v>92</v>
      </c>
      <c r="U15" s="11">
        <f t="shared" si="0"/>
        <v>128</v>
      </c>
      <c r="V15" s="11">
        <f t="shared" si="0"/>
        <v>155</v>
      </c>
      <c r="W15" s="11">
        <f t="shared" si="0"/>
        <v>233</v>
      </c>
      <c r="X15" s="11">
        <f t="shared" si="0"/>
        <v>286</v>
      </c>
      <c r="Y15" s="11">
        <f t="shared" si="0"/>
        <v>312</v>
      </c>
      <c r="Z15" s="11">
        <f t="shared" si="0"/>
        <v>339</v>
      </c>
      <c r="AA15" s="11">
        <f t="shared" si="0"/>
        <v>396</v>
      </c>
      <c r="AB15" s="11">
        <f t="shared" si="0"/>
        <v>426</v>
      </c>
      <c r="AC15" s="11">
        <f t="shared" si="0"/>
        <v>472</v>
      </c>
      <c r="AD15" s="11">
        <f t="shared" si="0"/>
        <v>503</v>
      </c>
    </row>
    <row r="16" spans="1:30" x14ac:dyDescent="0.2">
      <c r="A16" s="10">
        <v>1018</v>
      </c>
      <c r="B16" s="10" t="s">
        <v>27</v>
      </c>
      <c r="C16" s="11">
        <v>4</v>
      </c>
      <c r="D16" s="11">
        <v>9</v>
      </c>
      <c r="E16" s="11">
        <v>14</v>
      </c>
      <c r="F16" s="11">
        <v>12</v>
      </c>
      <c r="G16" s="11">
        <v>29</v>
      </c>
      <c r="H16" s="11">
        <v>11</v>
      </c>
      <c r="I16" s="11">
        <v>7</v>
      </c>
      <c r="J16" s="11">
        <v>12</v>
      </c>
      <c r="K16" s="11">
        <v>11</v>
      </c>
      <c r="L16" s="11">
        <v>16</v>
      </c>
      <c r="M16" s="11">
        <v>16</v>
      </c>
      <c r="N16" s="11">
        <v>11</v>
      </c>
      <c r="O16" s="12">
        <f t="shared" si="1"/>
        <v>152</v>
      </c>
      <c r="Q16" s="10">
        <v>1018</v>
      </c>
      <c r="R16" s="10" t="s">
        <v>27</v>
      </c>
      <c r="S16" s="11">
        <f t="shared" si="2"/>
        <v>4</v>
      </c>
      <c r="T16" s="11">
        <f t="shared" si="0"/>
        <v>13</v>
      </c>
      <c r="U16" s="11">
        <f t="shared" si="0"/>
        <v>27</v>
      </c>
      <c r="V16" s="11">
        <f t="shared" si="0"/>
        <v>39</v>
      </c>
      <c r="W16" s="11">
        <f t="shared" si="0"/>
        <v>68</v>
      </c>
      <c r="X16" s="11">
        <f t="shared" si="0"/>
        <v>79</v>
      </c>
      <c r="Y16" s="11">
        <f t="shared" si="0"/>
        <v>86</v>
      </c>
      <c r="Z16" s="11">
        <f t="shared" si="0"/>
        <v>98</v>
      </c>
      <c r="AA16" s="11">
        <f t="shared" si="0"/>
        <v>109</v>
      </c>
      <c r="AB16" s="11">
        <f t="shared" si="0"/>
        <v>125</v>
      </c>
      <c r="AC16" s="11">
        <f t="shared" si="0"/>
        <v>141</v>
      </c>
      <c r="AD16" s="11">
        <f t="shared" si="0"/>
        <v>152</v>
      </c>
    </row>
    <row r="17" spans="1:30" x14ac:dyDescent="0.2">
      <c r="A17" s="10">
        <v>1019</v>
      </c>
      <c r="B17" s="10" t="s">
        <v>28</v>
      </c>
      <c r="C17" s="11">
        <v>25</v>
      </c>
      <c r="D17" s="11">
        <v>7</v>
      </c>
      <c r="E17" s="11">
        <v>11</v>
      </c>
      <c r="F17" s="11">
        <v>6</v>
      </c>
      <c r="G17" s="11">
        <v>6</v>
      </c>
      <c r="H17" s="11">
        <v>25</v>
      </c>
      <c r="I17" s="11">
        <v>9</v>
      </c>
      <c r="J17" s="11">
        <v>19</v>
      </c>
      <c r="K17" s="11">
        <v>9</v>
      </c>
      <c r="L17" s="11">
        <v>10</v>
      </c>
      <c r="M17" s="11">
        <v>6</v>
      </c>
      <c r="N17" s="11">
        <v>1</v>
      </c>
      <c r="O17" s="12">
        <f t="shared" si="1"/>
        <v>134</v>
      </c>
      <c r="Q17" s="10">
        <v>1019</v>
      </c>
      <c r="R17" s="10" t="s">
        <v>28</v>
      </c>
      <c r="S17" s="11">
        <f t="shared" si="2"/>
        <v>25</v>
      </c>
      <c r="T17" s="11">
        <f t="shared" si="0"/>
        <v>32</v>
      </c>
      <c r="U17" s="11">
        <f t="shared" si="0"/>
        <v>43</v>
      </c>
      <c r="V17" s="11">
        <f t="shared" si="0"/>
        <v>49</v>
      </c>
      <c r="W17" s="11">
        <f t="shared" si="0"/>
        <v>55</v>
      </c>
      <c r="X17" s="11">
        <f t="shared" si="0"/>
        <v>80</v>
      </c>
      <c r="Y17" s="11">
        <f t="shared" si="0"/>
        <v>89</v>
      </c>
      <c r="Z17" s="11">
        <f t="shared" si="0"/>
        <v>108</v>
      </c>
      <c r="AA17" s="11">
        <f t="shared" si="0"/>
        <v>117</v>
      </c>
      <c r="AB17" s="11">
        <f t="shared" si="0"/>
        <v>127</v>
      </c>
      <c r="AC17" s="11">
        <f t="shared" si="0"/>
        <v>133</v>
      </c>
      <c r="AD17" s="11">
        <f t="shared" si="0"/>
        <v>134</v>
      </c>
    </row>
    <row r="18" spans="1:30" x14ac:dyDescent="0.2">
      <c r="A18" s="10">
        <v>1020</v>
      </c>
      <c r="B18" s="10" t="s">
        <v>29</v>
      </c>
      <c r="C18" s="11">
        <v>43</v>
      </c>
      <c r="D18" s="11">
        <v>77</v>
      </c>
      <c r="E18" s="11">
        <v>33</v>
      </c>
      <c r="F18" s="11">
        <v>38</v>
      </c>
      <c r="G18" s="11">
        <v>34</v>
      </c>
      <c r="H18" s="11">
        <v>70</v>
      </c>
      <c r="I18" s="11">
        <v>45</v>
      </c>
      <c r="J18" s="11">
        <v>48</v>
      </c>
      <c r="K18" s="11">
        <v>52</v>
      </c>
      <c r="L18" s="11">
        <v>37</v>
      </c>
      <c r="M18" s="11">
        <v>76</v>
      </c>
      <c r="N18" s="11">
        <v>11</v>
      </c>
      <c r="O18" s="12">
        <f t="shared" si="1"/>
        <v>564</v>
      </c>
      <c r="Q18" s="10">
        <v>1020</v>
      </c>
      <c r="R18" s="10" t="s">
        <v>29</v>
      </c>
      <c r="S18" s="11">
        <f t="shared" si="2"/>
        <v>43</v>
      </c>
      <c r="T18" s="11">
        <f t="shared" si="0"/>
        <v>120</v>
      </c>
      <c r="U18" s="11">
        <f t="shared" si="0"/>
        <v>153</v>
      </c>
      <c r="V18" s="11">
        <f t="shared" si="0"/>
        <v>191</v>
      </c>
      <c r="W18" s="11">
        <f t="shared" si="0"/>
        <v>225</v>
      </c>
      <c r="X18" s="11">
        <f t="shared" si="0"/>
        <v>295</v>
      </c>
      <c r="Y18" s="11">
        <f t="shared" si="0"/>
        <v>340</v>
      </c>
      <c r="Z18" s="11">
        <f t="shared" si="0"/>
        <v>388</v>
      </c>
      <c r="AA18" s="11">
        <f t="shared" si="0"/>
        <v>440</v>
      </c>
      <c r="AB18" s="11">
        <f t="shared" si="0"/>
        <v>477</v>
      </c>
      <c r="AC18" s="11">
        <f t="shared" si="0"/>
        <v>553</v>
      </c>
      <c r="AD18" s="11">
        <f t="shared" si="0"/>
        <v>564</v>
      </c>
    </row>
    <row r="19" spans="1:30" x14ac:dyDescent="0.2">
      <c r="A19" s="10">
        <v>1021</v>
      </c>
      <c r="B19" s="10" t="s">
        <v>30</v>
      </c>
      <c r="C19" s="11">
        <v>29</v>
      </c>
      <c r="D19" s="11">
        <v>15</v>
      </c>
      <c r="E19" s="11">
        <v>9</v>
      </c>
      <c r="F19" s="11">
        <v>25</v>
      </c>
      <c r="G19" s="11">
        <v>29</v>
      </c>
      <c r="H19" s="11">
        <v>24</v>
      </c>
      <c r="I19" s="11">
        <v>17</v>
      </c>
      <c r="J19" s="11">
        <v>17</v>
      </c>
      <c r="K19" s="11">
        <v>7</v>
      </c>
      <c r="L19" s="11">
        <v>12</v>
      </c>
      <c r="M19" s="11">
        <v>11</v>
      </c>
      <c r="N19" s="11">
        <v>12</v>
      </c>
      <c r="O19" s="12">
        <f t="shared" si="1"/>
        <v>207</v>
      </c>
      <c r="Q19" s="10">
        <v>1021</v>
      </c>
      <c r="R19" s="10" t="s">
        <v>30</v>
      </c>
      <c r="S19" s="11">
        <f t="shared" si="2"/>
        <v>29</v>
      </c>
      <c r="T19" s="11">
        <f t="shared" ref="T19:AD28" si="3">+S19+D19</f>
        <v>44</v>
      </c>
      <c r="U19" s="11">
        <f t="shared" si="3"/>
        <v>53</v>
      </c>
      <c r="V19" s="11">
        <f t="shared" si="3"/>
        <v>78</v>
      </c>
      <c r="W19" s="11">
        <f t="shared" si="3"/>
        <v>107</v>
      </c>
      <c r="X19" s="11">
        <f t="shared" si="3"/>
        <v>131</v>
      </c>
      <c r="Y19" s="11">
        <f t="shared" si="3"/>
        <v>148</v>
      </c>
      <c r="Z19" s="11">
        <f t="shared" si="3"/>
        <v>165</v>
      </c>
      <c r="AA19" s="11">
        <f t="shared" si="3"/>
        <v>172</v>
      </c>
      <c r="AB19" s="11">
        <f t="shared" si="3"/>
        <v>184</v>
      </c>
      <c r="AC19" s="11">
        <f t="shared" si="3"/>
        <v>195</v>
      </c>
      <c r="AD19" s="11">
        <f t="shared" si="3"/>
        <v>207</v>
      </c>
    </row>
    <row r="20" spans="1:30" x14ac:dyDescent="0.2">
      <c r="A20" s="10">
        <v>1022</v>
      </c>
      <c r="B20" s="10" t="s">
        <v>31</v>
      </c>
      <c r="C20" s="11">
        <v>76</v>
      </c>
      <c r="D20" s="11">
        <v>49</v>
      </c>
      <c r="E20" s="11">
        <v>26</v>
      </c>
      <c r="F20" s="11">
        <v>156</v>
      </c>
      <c r="G20" s="11">
        <v>65</v>
      </c>
      <c r="H20" s="11">
        <v>58</v>
      </c>
      <c r="I20" s="11">
        <v>62</v>
      </c>
      <c r="J20" s="11">
        <v>52</v>
      </c>
      <c r="K20" s="11">
        <v>105</v>
      </c>
      <c r="L20" s="11">
        <v>39</v>
      </c>
      <c r="M20" s="11">
        <v>72</v>
      </c>
      <c r="N20" s="11">
        <v>56</v>
      </c>
      <c r="O20" s="12">
        <f t="shared" si="1"/>
        <v>816</v>
      </c>
      <c r="Q20" s="10">
        <v>1022</v>
      </c>
      <c r="R20" s="10" t="s">
        <v>31</v>
      </c>
      <c r="S20" s="11">
        <f t="shared" si="2"/>
        <v>76</v>
      </c>
      <c r="T20" s="11">
        <f t="shared" si="3"/>
        <v>125</v>
      </c>
      <c r="U20" s="11">
        <f t="shared" si="3"/>
        <v>151</v>
      </c>
      <c r="V20" s="11">
        <f t="shared" si="3"/>
        <v>307</v>
      </c>
      <c r="W20" s="11">
        <f t="shared" si="3"/>
        <v>372</v>
      </c>
      <c r="X20" s="11">
        <f t="shared" si="3"/>
        <v>430</v>
      </c>
      <c r="Y20" s="11">
        <f t="shared" si="3"/>
        <v>492</v>
      </c>
      <c r="Z20" s="11">
        <f t="shared" si="3"/>
        <v>544</v>
      </c>
      <c r="AA20" s="11">
        <f t="shared" si="3"/>
        <v>649</v>
      </c>
      <c r="AB20" s="11">
        <f t="shared" si="3"/>
        <v>688</v>
      </c>
      <c r="AC20" s="11">
        <f t="shared" si="3"/>
        <v>760</v>
      </c>
      <c r="AD20" s="11">
        <f t="shared" si="3"/>
        <v>816</v>
      </c>
    </row>
    <row r="21" spans="1:30" x14ac:dyDescent="0.2">
      <c r="A21" s="10">
        <v>1023</v>
      </c>
      <c r="B21" s="10" t="s">
        <v>32</v>
      </c>
      <c r="C21" s="11">
        <v>16</v>
      </c>
      <c r="D21" s="11">
        <v>14</v>
      </c>
      <c r="E21" s="11">
        <v>7</v>
      </c>
      <c r="F21" s="11">
        <v>15</v>
      </c>
      <c r="G21" s="11">
        <v>18</v>
      </c>
      <c r="H21" s="11">
        <v>17</v>
      </c>
      <c r="I21" s="11">
        <v>72</v>
      </c>
      <c r="J21" s="11">
        <v>15</v>
      </c>
      <c r="K21" s="11">
        <v>10</v>
      </c>
      <c r="L21" s="11">
        <v>30</v>
      </c>
      <c r="M21" s="11">
        <v>70</v>
      </c>
      <c r="N21" s="11">
        <v>4</v>
      </c>
      <c r="O21" s="12">
        <f t="shared" si="1"/>
        <v>288</v>
      </c>
      <c r="Q21" s="10">
        <v>1023</v>
      </c>
      <c r="R21" s="10" t="s">
        <v>32</v>
      </c>
      <c r="S21" s="11">
        <f t="shared" si="2"/>
        <v>16</v>
      </c>
      <c r="T21" s="11">
        <f t="shared" si="3"/>
        <v>30</v>
      </c>
      <c r="U21" s="11">
        <f t="shared" si="3"/>
        <v>37</v>
      </c>
      <c r="V21" s="11">
        <f t="shared" si="3"/>
        <v>52</v>
      </c>
      <c r="W21" s="11">
        <f t="shared" si="3"/>
        <v>70</v>
      </c>
      <c r="X21" s="11">
        <f t="shared" si="3"/>
        <v>87</v>
      </c>
      <c r="Y21" s="11">
        <f t="shared" si="3"/>
        <v>159</v>
      </c>
      <c r="Z21" s="11">
        <f t="shared" si="3"/>
        <v>174</v>
      </c>
      <c r="AA21" s="11">
        <f t="shared" si="3"/>
        <v>184</v>
      </c>
      <c r="AB21" s="11">
        <f t="shared" si="3"/>
        <v>214</v>
      </c>
      <c r="AC21" s="11">
        <f t="shared" si="3"/>
        <v>284</v>
      </c>
      <c r="AD21" s="11">
        <f t="shared" si="3"/>
        <v>288</v>
      </c>
    </row>
    <row r="22" spans="1:30" x14ac:dyDescent="0.2">
      <c r="A22" s="10">
        <v>1024</v>
      </c>
      <c r="B22" s="10" t="s">
        <v>33</v>
      </c>
      <c r="C22" s="11">
        <v>218</v>
      </c>
      <c r="D22" s="11">
        <v>145</v>
      </c>
      <c r="E22" s="11">
        <v>166</v>
      </c>
      <c r="F22" s="11">
        <v>189</v>
      </c>
      <c r="G22" s="11">
        <v>169</v>
      </c>
      <c r="H22" s="11">
        <v>187</v>
      </c>
      <c r="I22" s="11">
        <v>220</v>
      </c>
      <c r="J22" s="11">
        <v>82</v>
      </c>
      <c r="K22" s="11">
        <v>265</v>
      </c>
      <c r="L22" s="11">
        <v>141</v>
      </c>
      <c r="M22" s="11">
        <v>165</v>
      </c>
      <c r="N22" s="11">
        <v>165</v>
      </c>
      <c r="O22" s="12">
        <f t="shared" si="1"/>
        <v>2112</v>
      </c>
      <c r="Q22" s="10">
        <v>1024</v>
      </c>
      <c r="R22" s="10" t="s">
        <v>33</v>
      </c>
      <c r="S22" s="11">
        <f t="shared" si="2"/>
        <v>218</v>
      </c>
      <c r="T22" s="11">
        <f t="shared" si="3"/>
        <v>363</v>
      </c>
      <c r="U22" s="11">
        <f t="shared" si="3"/>
        <v>529</v>
      </c>
      <c r="V22" s="11">
        <f t="shared" si="3"/>
        <v>718</v>
      </c>
      <c r="W22" s="11">
        <f t="shared" si="3"/>
        <v>887</v>
      </c>
      <c r="X22" s="11">
        <f t="shared" si="3"/>
        <v>1074</v>
      </c>
      <c r="Y22" s="11">
        <f t="shared" si="3"/>
        <v>1294</v>
      </c>
      <c r="Z22" s="11">
        <f t="shared" si="3"/>
        <v>1376</v>
      </c>
      <c r="AA22" s="11">
        <f t="shared" si="3"/>
        <v>1641</v>
      </c>
      <c r="AB22" s="11">
        <f t="shared" si="3"/>
        <v>1782</v>
      </c>
      <c r="AC22" s="11">
        <f t="shared" si="3"/>
        <v>1947</v>
      </c>
      <c r="AD22" s="11">
        <f t="shared" si="3"/>
        <v>2112</v>
      </c>
    </row>
    <row r="23" spans="1:30" x14ac:dyDescent="0.2">
      <c r="A23" s="10">
        <v>1025</v>
      </c>
      <c r="B23" s="10" t="s">
        <v>34</v>
      </c>
      <c r="C23" s="11">
        <v>21</v>
      </c>
      <c r="D23" s="11">
        <v>23</v>
      </c>
      <c r="E23" s="11">
        <v>33</v>
      </c>
      <c r="F23" s="11">
        <v>27</v>
      </c>
      <c r="G23" s="11">
        <v>27</v>
      </c>
      <c r="H23" s="11">
        <v>25</v>
      </c>
      <c r="I23" s="11">
        <v>69</v>
      </c>
      <c r="J23" s="11">
        <v>63</v>
      </c>
      <c r="K23" s="11">
        <v>34</v>
      </c>
      <c r="L23" s="11">
        <v>33</v>
      </c>
      <c r="M23" s="11">
        <v>32</v>
      </c>
      <c r="N23" s="11">
        <v>21</v>
      </c>
      <c r="O23" s="12">
        <f t="shared" si="1"/>
        <v>408</v>
      </c>
      <c r="Q23" s="10">
        <v>1025</v>
      </c>
      <c r="R23" s="10" t="s">
        <v>34</v>
      </c>
      <c r="S23" s="11">
        <f t="shared" si="2"/>
        <v>21</v>
      </c>
      <c r="T23" s="11">
        <f t="shared" si="3"/>
        <v>44</v>
      </c>
      <c r="U23" s="11">
        <f t="shared" si="3"/>
        <v>77</v>
      </c>
      <c r="V23" s="11">
        <f t="shared" si="3"/>
        <v>104</v>
      </c>
      <c r="W23" s="11">
        <f t="shared" si="3"/>
        <v>131</v>
      </c>
      <c r="X23" s="11">
        <f t="shared" si="3"/>
        <v>156</v>
      </c>
      <c r="Y23" s="11">
        <f t="shared" si="3"/>
        <v>225</v>
      </c>
      <c r="Z23" s="11">
        <f t="shared" si="3"/>
        <v>288</v>
      </c>
      <c r="AA23" s="11">
        <f t="shared" si="3"/>
        <v>322</v>
      </c>
      <c r="AB23" s="11">
        <f t="shared" si="3"/>
        <v>355</v>
      </c>
      <c r="AC23" s="11">
        <f t="shared" si="3"/>
        <v>387</v>
      </c>
      <c r="AD23" s="11">
        <f t="shared" si="3"/>
        <v>408</v>
      </c>
    </row>
    <row r="24" spans="1:30" x14ac:dyDescent="0.2">
      <c r="A24" s="10">
        <v>1026</v>
      </c>
      <c r="B24" s="10" t="s">
        <v>35</v>
      </c>
      <c r="C24" s="11">
        <v>10</v>
      </c>
      <c r="D24" s="11">
        <v>16</v>
      </c>
      <c r="E24" s="11">
        <v>2</v>
      </c>
      <c r="F24" s="11">
        <v>7</v>
      </c>
      <c r="G24" s="11">
        <v>9</v>
      </c>
      <c r="H24" s="11">
        <v>6</v>
      </c>
      <c r="I24" s="11">
        <v>8</v>
      </c>
      <c r="J24" s="11">
        <v>7</v>
      </c>
      <c r="K24" s="11">
        <v>37</v>
      </c>
      <c r="L24" s="11">
        <v>5</v>
      </c>
      <c r="M24" s="11">
        <v>3</v>
      </c>
      <c r="N24" s="11">
        <v>4</v>
      </c>
      <c r="O24" s="12">
        <f t="shared" si="1"/>
        <v>114</v>
      </c>
      <c r="Q24" s="10">
        <v>1026</v>
      </c>
      <c r="R24" s="10" t="s">
        <v>35</v>
      </c>
      <c r="S24" s="11">
        <f t="shared" si="2"/>
        <v>10</v>
      </c>
      <c r="T24" s="11">
        <f t="shared" si="3"/>
        <v>26</v>
      </c>
      <c r="U24" s="11">
        <f t="shared" si="3"/>
        <v>28</v>
      </c>
      <c r="V24" s="11">
        <f t="shared" si="3"/>
        <v>35</v>
      </c>
      <c r="W24" s="11">
        <f t="shared" si="3"/>
        <v>44</v>
      </c>
      <c r="X24" s="11">
        <f t="shared" si="3"/>
        <v>50</v>
      </c>
      <c r="Y24" s="11">
        <f t="shared" si="3"/>
        <v>58</v>
      </c>
      <c r="Z24" s="11">
        <f t="shared" si="3"/>
        <v>65</v>
      </c>
      <c r="AA24" s="11">
        <f t="shared" si="3"/>
        <v>102</v>
      </c>
      <c r="AB24" s="11">
        <f t="shared" si="3"/>
        <v>107</v>
      </c>
      <c r="AC24" s="11">
        <f t="shared" si="3"/>
        <v>110</v>
      </c>
      <c r="AD24" s="11">
        <f t="shared" si="3"/>
        <v>114</v>
      </c>
    </row>
    <row r="25" spans="1:30" x14ac:dyDescent="0.2">
      <c r="A25" s="10">
        <v>1027</v>
      </c>
      <c r="B25" s="10" t="s">
        <v>36</v>
      </c>
      <c r="C25" s="11">
        <v>22</v>
      </c>
      <c r="D25" s="11">
        <v>4</v>
      </c>
      <c r="E25" s="11">
        <v>17</v>
      </c>
      <c r="F25" s="11">
        <v>14</v>
      </c>
      <c r="G25" s="11">
        <v>22</v>
      </c>
      <c r="H25" s="11">
        <v>20</v>
      </c>
      <c r="I25" s="11">
        <v>13</v>
      </c>
      <c r="J25" s="11">
        <v>39</v>
      </c>
      <c r="K25" s="11">
        <v>29</v>
      </c>
      <c r="L25" s="11">
        <v>54</v>
      </c>
      <c r="M25" s="11">
        <v>17</v>
      </c>
      <c r="N25" s="11">
        <v>6</v>
      </c>
      <c r="O25" s="12">
        <f t="shared" si="1"/>
        <v>257</v>
      </c>
      <c r="Q25" s="10">
        <v>1027</v>
      </c>
      <c r="R25" s="10" t="s">
        <v>36</v>
      </c>
      <c r="S25" s="11">
        <f t="shared" si="2"/>
        <v>22</v>
      </c>
      <c r="T25" s="11">
        <f t="shared" si="3"/>
        <v>26</v>
      </c>
      <c r="U25" s="11">
        <f t="shared" si="3"/>
        <v>43</v>
      </c>
      <c r="V25" s="11">
        <f t="shared" si="3"/>
        <v>57</v>
      </c>
      <c r="W25" s="11">
        <f t="shared" si="3"/>
        <v>79</v>
      </c>
      <c r="X25" s="11">
        <f t="shared" si="3"/>
        <v>99</v>
      </c>
      <c r="Y25" s="11">
        <f t="shared" si="3"/>
        <v>112</v>
      </c>
      <c r="Z25" s="11">
        <f t="shared" si="3"/>
        <v>151</v>
      </c>
      <c r="AA25" s="11">
        <f t="shared" si="3"/>
        <v>180</v>
      </c>
      <c r="AB25" s="11">
        <f t="shared" si="3"/>
        <v>234</v>
      </c>
      <c r="AC25" s="11">
        <f t="shared" si="3"/>
        <v>251</v>
      </c>
      <c r="AD25" s="11">
        <f t="shared" si="3"/>
        <v>257</v>
      </c>
    </row>
    <row r="26" spans="1:30" x14ac:dyDescent="0.2">
      <c r="A26" s="10">
        <v>1028</v>
      </c>
      <c r="B26" s="10" t="s">
        <v>37</v>
      </c>
      <c r="C26" s="11">
        <v>88</v>
      </c>
      <c r="D26" s="11">
        <v>59</v>
      </c>
      <c r="E26" s="11">
        <v>75</v>
      </c>
      <c r="F26" s="11">
        <v>54</v>
      </c>
      <c r="G26" s="11">
        <v>69</v>
      </c>
      <c r="H26" s="11">
        <v>50</v>
      </c>
      <c r="I26" s="11">
        <v>112</v>
      </c>
      <c r="J26" s="11">
        <v>100</v>
      </c>
      <c r="K26" s="11">
        <v>56</v>
      </c>
      <c r="L26" s="11">
        <v>80</v>
      </c>
      <c r="M26" s="11">
        <v>66</v>
      </c>
      <c r="N26" s="11">
        <v>56</v>
      </c>
      <c r="O26" s="12">
        <f t="shared" si="1"/>
        <v>865</v>
      </c>
      <c r="Q26" s="10">
        <v>1028</v>
      </c>
      <c r="R26" s="10" t="s">
        <v>37</v>
      </c>
      <c r="S26" s="11">
        <f t="shared" si="2"/>
        <v>88</v>
      </c>
      <c r="T26" s="11">
        <f t="shared" si="3"/>
        <v>147</v>
      </c>
      <c r="U26" s="11">
        <f t="shared" si="3"/>
        <v>222</v>
      </c>
      <c r="V26" s="11">
        <f t="shared" si="3"/>
        <v>276</v>
      </c>
      <c r="W26" s="11">
        <f t="shared" si="3"/>
        <v>345</v>
      </c>
      <c r="X26" s="11">
        <f t="shared" si="3"/>
        <v>395</v>
      </c>
      <c r="Y26" s="11">
        <f t="shared" si="3"/>
        <v>507</v>
      </c>
      <c r="Z26" s="11">
        <f t="shared" si="3"/>
        <v>607</v>
      </c>
      <c r="AA26" s="11">
        <f t="shared" si="3"/>
        <v>663</v>
      </c>
      <c r="AB26" s="11">
        <f t="shared" si="3"/>
        <v>743</v>
      </c>
      <c r="AC26" s="11">
        <f t="shared" si="3"/>
        <v>809</v>
      </c>
      <c r="AD26" s="11">
        <f t="shared" si="3"/>
        <v>865</v>
      </c>
    </row>
    <row r="27" spans="1:30" x14ac:dyDescent="0.2">
      <c r="A27" s="10">
        <v>1029</v>
      </c>
      <c r="B27" s="10" t="s">
        <v>38</v>
      </c>
      <c r="C27" s="11">
        <v>14</v>
      </c>
      <c r="D27" s="11">
        <v>25</v>
      </c>
      <c r="E27" s="11">
        <v>22</v>
      </c>
      <c r="F27" s="11">
        <v>23</v>
      </c>
      <c r="G27" s="11">
        <v>48</v>
      </c>
      <c r="H27" s="11">
        <v>22</v>
      </c>
      <c r="I27" s="11">
        <v>11</v>
      </c>
      <c r="J27" s="11">
        <v>40</v>
      </c>
      <c r="K27" s="11">
        <v>19</v>
      </c>
      <c r="L27" s="11">
        <v>15</v>
      </c>
      <c r="M27" s="11">
        <v>7</v>
      </c>
      <c r="N27" s="11">
        <v>3</v>
      </c>
      <c r="O27" s="12">
        <f t="shared" si="1"/>
        <v>249</v>
      </c>
      <c r="Q27" s="10">
        <v>1029</v>
      </c>
      <c r="R27" s="10" t="s">
        <v>38</v>
      </c>
      <c r="S27" s="11">
        <f t="shared" si="2"/>
        <v>14</v>
      </c>
      <c r="T27" s="11">
        <f t="shared" si="3"/>
        <v>39</v>
      </c>
      <c r="U27" s="11">
        <f t="shared" si="3"/>
        <v>61</v>
      </c>
      <c r="V27" s="11">
        <f t="shared" si="3"/>
        <v>84</v>
      </c>
      <c r="W27" s="11">
        <f t="shared" si="3"/>
        <v>132</v>
      </c>
      <c r="X27" s="11">
        <f t="shared" si="3"/>
        <v>154</v>
      </c>
      <c r="Y27" s="11">
        <f t="shared" si="3"/>
        <v>165</v>
      </c>
      <c r="Z27" s="11">
        <f t="shared" si="3"/>
        <v>205</v>
      </c>
      <c r="AA27" s="11">
        <f t="shared" si="3"/>
        <v>224</v>
      </c>
      <c r="AB27" s="11">
        <f t="shared" si="3"/>
        <v>239</v>
      </c>
      <c r="AC27" s="11">
        <f t="shared" si="3"/>
        <v>246</v>
      </c>
      <c r="AD27" s="11">
        <f t="shared" si="3"/>
        <v>249</v>
      </c>
    </row>
    <row r="28" spans="1:30" x14ac:dyDescent="0.2">
      <c r="A28" s="15">
        <v>1030</v>
      </c>
      <c r="B28" s="15" t="s">
        <v>18</v>
      </c>
      <c r="C28" s="16">
        <v>13</v>
      </c>
      <c r="D28" s="16">
        <v>13</v>
      </c>
      <c r="E28" s="16">
        <v>5</v>
      </c>
      <c r="F28" s="16">
        <v>12</v>
      </c>
      <c r="G28" s="16">
        <v>11</v>
      </c>
      <c r="H28" s="16">
        <v>20</v>
      </c>
      <c r="I28" s="16">
        <v>16</v>
      </c>
      <c r="J28" s="16">
        <v>14</v>
      </c>
      <c r="K28" s="16">
        <v>13</v>
      </c>
      <c r="L28" s="16">
        <v>12</v>
      </c>
      <c r="M28" s="16">
        <v>17</v>
      </c>
      <c r="N28" s="16">
        <v>13</v>
      </c>
      <c r="O28" s="17">
        <f t="shared" si="1"/>
        <v>159</v>
      </c>
      <c r="Q28" s="15">
        <v>1030</v>
      </c>
      <c r="R28" s="15" t="s">
        <v>18</v>
      </c>
      <c r="S28" s="16">
        <f t="shared" si="2"/>
        <v>13</v>
      </c>
      <c r="T28" s="16">
        <f t="shared" si="3"/>
        <v>26</v>
      </c>
      <c r="U28" s="16">
        <f t="shared" si="3"/>
        <v>31</v>
      </c>
      <c r="V28" s="16">
        <f t="shared" si="3"/>
        <v>43</v>
      </c>
      <c r="W28" s="16">
        <f t="shared" si="3"/>
        <v>54</v>
      </c>
      <c r="X28" s="16">
        <f t="shared" si="3"/>
        <v>74</v>
      </c>
      <c r="Y28" s="16">
        <f t="shared" si="3"/>
        <v>90</v>
      </c>
      <c r="Z28" s="16">
        <f t="shared" si="3"/>
        <v>104</v>
      </c>
      <c r="AA28" s="16">
        <f t="shared" si="3"/>
        <v>117</v>
      </c>
      <c r="AB28" s="16">
        <f t="shared" si="3"/>
        <v>129</v>
      </c>
      <c r="AC28" s="16">
        <f t="shared" si="3"/>
        <v>146</v>
      </c>
      <c r="AD28" s="16">
        <f t="shared" si="3"/>
        <v>159</v>
      </c>
    </row>
    <row r="29" spans="1:30" x14ac:dyDescent="0.2">
      <c r="A29" s="4">
        <v>10300</v>
      </c>
      <c r="B29" s="4" t="s">
        <v>58</v>
      </c>
      <c r="C29" s="5">
        <f>SUM(C2:C28)</f>
        <v>1722</v>
      </c>
      <c r="D29" s="5">
        <f t="shared" ref="D29:N29" si="4">SUM(D2:D28)</f>
        <v>1457</v>
      </c>
      <c r="E29" s="5">
        <f t="shared" si="4"/>
        <v>1450</v>
      </c>
      <c r="F29" s="5">
        <f t="shared" si="4"/>
        <v>1473</v>
      </c>
      <c r="G29" s="5">
        <f t="shared" si="4"/>
        <v>2143</v>
      </c>
      <c r="H29" s="5">
        <f t="shared" si="4"/>
        <v>1982</v>
      </c>
      <c r="I29" s="5">
        <f t="shared" si="4"/>
        <v>1938</v>
      </c>
      <c r="J29" s="5">
        <f t="shared" si="4"/>
        <v>1771</v>
      </c>
      <c r="K29" s="5">
        <f t="shared" si="4"/>
        <v>1839</v>
      </c>
      <c r="L29" s="5">
        <f t="shared" si="4"/>
        <v>1562</v>
      </c>
      <c r="M29" s="5">
        <f t="shared" si="4"/>
        <v>1406</v>
      </c>
      <c r="N29" s="5">
        <f t="shared" si="4"/>
        <v>1135</v>
      </c>
      <c r="O29" s="6">
        <f t="shared" si="1"/>
        <v>19878</v>
      </c>
      <c r="Q29" s="4">
        <v>10300</v>
      </c>
      <c r="R29" s="4" t="s">
        <v>142</v>
      </c>
      <c r="S29" s="5">
        <f>SUM(S2:S28)</f>
        <v>1722</v>
      </c>
      <c r="T29" s="5">
        <f>SUM(T2:T28)</f>
        <v>3179</v>
      </c>
      <c r="U29" s="5">
        <f>SUM(U2:U28)</f>
        <v>4629</v>
      </c>
      <c r="V29" s="5">
        <f t="shared" ref="V29:AD29" si="5">SUM(V2:V28)</f>
        <v>6102</v>
      </c>
      <c r="W29" s="5">
        <f t="shared" si="5"/>
        <v>8245</v>
      </c>
      <c r="X29" s="5">
        <f t="shared" si="5"/>
        <v>10227</v>
      </c>
      <c r="Y29" s="5">
        <f t="shared" si="5"/>
        <v>12165</v>
      </c>
      <c r="Z29" s="5">
        <f t="shared" si="5"/>
        <v>13936</v>
      </c>
      <c r="AA29" s="5">
        <f t="shared" si="5"/>
        <v>15775</v>
      </c>
      <c r="AB29" s="5">
        <f t="shared" si="5"/>
        <v>17337</v>
      </c>
      <c r="AC29" s="5">
        <f t="shared" si="5"/>
        <v>18743</v>
      </c>
      <c r="AD29" s="5">
        <f t="shared" si="5"/>
        <v>19878</v>
      </c>
    </row>
    <row r="30" spans="1:30" x14ac:dyDescent="0.2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30" x14ac:dyDescent="0.2">
      <c r="A31" s="3" t="s">
        <v>52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58</v>
      </c>
      <c r="Q31" s="3" t="s">
        <v>73</v>
      </c>
      <c r="R31" s="3" t="s">
        <v>39</v>
      </c>
      <c r="S31" s="3" t="s">
        <v>74</v>
      </c>
      <c r="T31" s="3" t="s">
        <v>75</v>
      </c>
      <c r="U31" s="3" t="s">
        <v>76</v>
      </c>
      <c r="V31" s="3" t="s">
        <v>77</v>
      </c>
      <c r="W31" s="3" t="s">
        <v>78</v>
      </c>
      <c r="X31" s="3" t="s">
        <v>79</v>
      </c>
      <c r="Y31" s="3" t="s">
        <v>80</v>
      </c>
      <c r="Z31" s="3" t="s">
        <v>81</v>
      </c>
      <c r="AA31" s="3" t="s">
        <v>82</v>
      </c>
      <c r="AB31" s="3" t="s">
        <v>83</v>
      </c>
      <c r="AC31" s="3" t="s">
        <v>84</v>
      </c>
      <c r="AD31" s="3" t="s">
        <v>85</v>
      </c>
    </row>
    <row r="32" spans="1:30" x14ac:dyDescent="0.2">
      <c r="A32" s="7">
        <v>1004</v>
      </c>
      <c r="B32" s="7" t="s">
        <v>94</v>
      </c>
      <c r="C32" s="19">
        <v>2.4800409999999999</v>
      </c>
      <c r="D32" s="19">
        <v>2.6202675600000003</v>
      </c>
      <c r="E32" s="19">
        <v>2.5888183700000003</v>
      </c>
      <c r="F32" s="19">
        <v>2.6909519999999998</v>
      </c>
      <c r="G32" s="19">
        <v>2.6051329999999999</v>
      </c>
      <c r="H32" s="19">
        <v>2.5292599199999999</v>
      </c>
      <c r="I32" s="19">
        <v>2.7447617000000002</v>
      </c>
      <c r="J32" s="19">
        <v>2.8898007200000002</v>
      </c>
      <c r="K32" s="19">
        <v>2.8615366800000004</v>
      </c>
      <c r="L32" s="19">
        <v>2.76753684</v>
      </c>
      <c r="M32" s="19">
        <v>2.6888304900000004</v>
      </c>
      <c r="N32" s="19">
        <v>2.7242639999999998</v>
      </c>
      <c r="O32" s="20">
        <f>SUM(C32:N32)</f>
        <v>32.191202279999999</v>
      </c>
      <c r="Q32" s="7">
        <v>1004</v>
      </c>
      <c r="R32" s="7" t="s">
        <v>94</v>
      </c>
      <c r="S32" s="19">
        <f>+C32</f>
        <v>2.4800409999999999</v>
      </c>
      <c r="T32" s="19">
        <f>+S32+D32</f>
        <v>5.1003085600000002</v>
      </c>
      <c r="U32" s="19">
        <f t="shared" ref="U32:AD47" si="6">+T32+E32</f>
        <v>7.6891269300000005</v>
      </c>
      <c r="V32" s="19">
        <f t="shared" si="6"/>
        <v>10.38007893</v>
      </c>
      <c r="W32" s="19">
        <f t="shared" si="6"/>
        <v>12.98521193</v>
      </c>
      <c r="X32" s="19">
        <f t="shared" si="6"/>
        <v>15.51447185</v>
      </c>
      <c r="Y32" s="19">
        <f t="shared" si="6"/>
        <v>18.259233550000001</v>
      </c>
      <c r="Z32" s="19">
        <f t="shared" si="6"/>
        <v>21.149034270000001</v>
      </c>
      <c r="AA32" s="19">
        <f t="shared" si="6"/>
        <v>24.010570950000002</v>
      </c>
      <c r="AB32" s="19">
        <f t="shared" si="6"/>
        <v>26.77810779</v>
      </c>
      <c r="AC32" s="19">
        <f t="shared" si="6"/>
        <v>29.466938280000001</v>
      </c>
      <c r="AD32" s="19">
        <f t="shared" si="6"/>
        <v>32.191202279999999</v>
      </c>
    </row>
    <row r="33" spans="1:30" x14ac:dyDescent="0.2">
      <c r="A33" s="10">
        <v>1005</v>
      </c>
      <c r="B33" s="10" t="s">
        <v>13</v>
      </c>
      <c r="C33" s="21">
        <v>4.5241999999999997E-2</v>
      </c>
      <c r="D33" s="21">
        <v>4.4595999999999997E-2</v>
      </c>
      <c r="E33" s="21">
        <v>4.2795E-2</v>
      </c>
      <c r="F33" s="21">
        <v>4.6181E-2</v>
      </c>
      <c r="G33" s="21">
        <v>4.4728999999999998E-2</v>
      </c>
      <c r="H33" s="21">
        <v>4.3270000000000003E-2</v>
      </c>
      <c r="I33" s="21">
        <v>4.7841000000000002E-2</v>
      </c>
      <c r="J33" s="21">
        <v>5.2937999999999999E-2</v>
      </c>
      <c r="K33" s="21">
        <v>5.0632000000000003E-2</v>
      </c>
      <c r="L33" s="21">
        <v>4.6661000000000001E-2</v>
      </c>
      <c r="M33" s="21">
        <v>4.7419999999999997E-2</v>
      </c>
      <c r="N33" s="21">
        <v>4.6432000000000001E-2</v>
      </c>
      <c r="O33" s="22">
        <f t="shared" ref="O33:O59" si="7">SUM(C33:N33)</f>
        <v>0.55873700000000004</v>
      </c>
      <c r="Q33" s="10">
        <v>1005</v>
      </c>
      <c r="R33" s="10" t="s">
        <v>13</v>
      </c>
      <c r="S33" s="21">
        <f t="shared" ref="S33:S58" si="8">+C33</f>
        <v>4.5241999999999997E-2</v>
      </c>
      <c r="T33" s="21">
        <f t="shared" ref="T33:AD58" si="9">+S33+D33</f>
        <v>8.9838000000000001E-2</v>
      </c>
      <c r="U33" s="21">
        <f t="shared" si="6"/>
        <v>0.132633</v>
      </c>
      <c r="V33" s="21">
        <f t="shared" si="6"/>
        <v>0.178814</v>
      </c>
      <c r="W33" s="21">
        <f t="shared" si="6"/>
        <v>0.22354299999999999</v>
      </c>
      <c r="X33" s="21">
        <f t="shared" si="6"/>
        <v>0.26681299999999997</v>
      </c>
      <c r="Y33" s="21">
        <f t="shared" si="6"/>
        <v>0.31465399999999999</v>
      </c>
      <c r="Z33" s="21">
        <f t="shared" si="6"/>
        <v>0.36759199999999997</v>
      </c>
      <c r="AA33" s="21">
        <f t="shared" si="6"/>
        <v>0.41822399999999998</v>
      </c>
      <c r="AB33" s="21">
        <f t="shared" si="6"/>
        <v>0.46488499999999999</v>
      </c>
      <c r="AC33" s="21">
        <f t="shared" si="6"/>
        <v>0.51230500000000001</v>
      </c>
      <c r="AD33" s="21">
        <f t="shared" si="6"/>
        <v>0.55873700000000004</v>
      </c>
    </row>
    <row r="34" spans="1:30" x14ac:dyDescent="0.2">
      <c r="A34" s="10">
        <v>1006</v>
      </c>
      <c r="B34" s="10" t="s">
        <v>14</v>
      </c>
      <c r="C34" s="21">
        <v>0.18831700000000001</v>
      </c>
      <c r="D34" s="21">
        <v>0.200623</v>
      </c>
      <c r="E34" s="21">
        <v>0.198132</v>
      </c>
      <c r="F34" s="21">
        <v>0.21236099999999999</v>
      </c>
      <c r="G34" s="21">
        <v>0.201768</v>
      </c>
      <c r="H34" s="21">
        <v>0.201019</v>
      </c>
      <c r="I34" s="21">
        <v>0.22614400000000001</v>
      </c>
      <c r="J34" s="21">
        <v>0.242754</v>
      </c>
      <c r="K34" s="21">
        <v>0.240289</v>
      </c>
      <c r="L34" s="21">
        <v>0.22523799999999999</v>
      </c>
      <c r="M34" s="21">
        <v>0.21220700000000001</v>
      </c>
      <c r="N34" s="21">
        <v>0.21396100000000001</v>
      </c>
      <c r="O34" s="22">
        <f t="shared" si="7"/>
        <v>2.5628129999999998</v>
      </c>
      <c r="Q34" s="10">
        <v>1006</v>
      </c>
      <c r="R34" s="10" t="s">
        <v>14</v>
      </c>
      <c r="S34" s="21">
        <f t="shared" si="8"/>
        <v>0.18831700000000001</v>
      </c>
      <c r="T34" s="21">
        <f t="shared" si="9"/>
        <v>0.38894000000000001</v>
      </c>
      <c r="U34" s="21">
        <f t="shared" si="6"/>
        <v>0.58707200000000004</v>
      </c>
      <c r="V34" s="21">
        <f t="shared" si="6"/>
        <v>0.79943300000000006</v>
      </c>
      <c r="W34" s="21">
        <f t="shared" si="6"/>
        <v>1.001201</v>
      </c>
      <c r="X34" s="21">
        <f t="shared" si="6"/>
        <v>1.2022200000000001</v>
      </c>
      <c r="Y34" s="21">
        <f t="shared" si="6"/>
        <v>1.4283640000000002</v>
      </c>
      <c r="Z34" s="21">
        <f t="shared" si="6"/>
        <v>1.6711180000000001</v>
      </c>
      <c r="AA34" s="21">
        <f t="shared" si="6"/>
        <v>1.9114070000000001</v>
      </c>
      <c r="AB34" s="21">
        <f t="shared" si="6"/>
        <v>2.1366450000000001</v>
      </c>
      <c r="AC34" s="21">
        <f t="shared" si="6"/>
        <v>2.3488519999999999</v>
      </c>
      <c r="AD34" s="21">
        <f t="shared" si="6"/>
        <v>2.5628129999999998</v>
      </c>
    </row>
    <row r="35" spans="1:30" x14ac:dyDescent="0.2">
      <c r="A35" s="10">
        <v>1007</v>
      </c>
      <c r="B35" s="10" t="s">
        <v>15</v>
      </c>
      <c r="C35" s="21">
        <v>0.40075699999999997</v>
      </c>
      <c r="D35" s="21">
        <v>0.40398800000000001</v>
      </c>
      <c r="E35" s="21">
        <v>0.39537899999999998</v>
      </c>
      <c r="F35" s="21">
        <v>0.400891</v>
      </c>
      <c r="G35" s="21">
        <v>0.378828</v>
      </c>
      <c r="H35" s="21">
        <v>0.38254700000000003</v>
      </c>
      <c r="I35" s="21">
        <v>0.424842</v>
      </c>
      <c r="J35" s="21">
        <v>0.446853</v>
      </c>
      <c r="K35" s="21">
        <v>0.43822499999999998</v>
      </c>
      <c r="L35" s="21">
        <v>0.41204400000000002</v>
      </c>
      <c r="M35" s="21">
        <v>0.394486</v>
      </c>
      <c r="N35" s="21">
        <v>0.40364699999999998</v>
      </c>
      <c r="O35" s="22">
        <f t="shared" si="7"/>
        <v>4.8824870000000002</v>
      </c>
      <c r="Q35" s="10">
        <v>1007</v>
      </c>
      <c r="R35" s="10" t="s">
        <v>15</v>
      </c>
      <c r="S35" s="21">
        <f t="shared" si="8"/>
        <v>0.40075699999999997</v>
      </c>
      <c r="T35" s="21">
        <f t="shared" si="9"/>
        <v>0.80474500000000004</v>
      </c>
      <c r="U35" s="21">
        <f t="shared" si="6"/>
        <v>1.200124</v>
      </c>
      <c r="V35" s="21">
        <f t="shared" si="6"/>
        <v>1.6010149999999999</v>
      </c>
      <c r="W35" s="21">
        <f t="shared" si="6"/>
        <v>1.9798429999999998</v>
      </c>
      <c r="X35" s="21">
        <f t="shared" si="6"/>
        <v>2.36239</v>
      </c>
      <c r="Y35" s="21">
        <f t="shared" si="6"/>
        <v>2.7872319999999999</v>
      </c>
      <c r="Z35" s="21">
        <f t="shared" si="6"/>
        <v>3.2340849999999999</v>
      </c>
      <c r="AA35" s="21">
        <f t="shared" si="6"/>
        <v>3.67231</v>
      </c>
      <c r="AB35" s="21">
        <f t="shared" si="6"/>
        <v>4.0843540000000003</v>
      </c>
      <c r="AC35" s="21">
        <f t="shared" si="6"/>
        <v>4.4788399999999999</v>
      </c>
      <c r="AD35" s="21">
        <f t="shared" si="6"/>
        <v>4.8824870000000002</v>
      </c>
    </row>
    <row r="36" spans="1:30" x14ac:dyDescent="0.2">
      <c r="A36" s="10">
        <v>1008</v>
      </c>
      <c r="B36" s="10" t="s">
        <v>16</v>
      </c>
      <c r="C36" s="21">
        <v>6.9224999999999995E-2</v>
      </c>
      <c r="D36" s="21">
        <v>6.9537000000000002E-2</v>
      </c>
      <c r="E36" s="21">
        <v>6.9267999999999996E-2</v>
      </c>
      <c r="F36" s="21">
        <v>7.3427000000000006E-2</v>
      </c>
      <c r="G36" s="21">
        <v>7.3463000000000001E-2</v>
      </c>
      <c r="H36" s="21">
        <v>7.1028999999999995E-2</v>
      </c>
      <c r="I36" s="21">
        <v>7.8516000000000002E-2</v>
      </c>
      <c r="J36" s="21">
        <v>9.2348E-2</v>
      </c>
      <c r="K36" s="21">
        <v>8.8457999999999995E-2</v>
      </c>
      <c r="L36" s="21">
        <v>9.3766000000000002E-2</v>
      </c>
      <c r="M36" s="21">
        <v>9.6803E-2</v>
      </c>
      <c r="N36" s="21">
        <v>9.0188000000000004E-2</v>
      </c>
      <c r="O36" s="22">
        <f t="shared" si="7"/>
        <v>0.96602800000000011</v>
      </c>
      <c r="Q36" s="10">
        <v>1008</v>
      </c>
      <c r="R36" s="10" t="s">
        <v>16</v>
      </c>
      <c r="S36" s="21">
        <f t="shared" si="8"/>
        <v>6.9224999999999995E-2</v>
      </c>
      <c r="T36" s="21">
        <f t="shared" si="9"/>
        <v>0.138762</v>
      </c>
      <c r="U36" s="21">
        <f t="shared" si="6"/>
        <v>0.20802999999999999</v>
      </c>
      <c r="V36" s="21">
        <f t="shared" si="6"/>
        <v>0.28145700000000001</v>
      </c>
      <c r="W36" s="21">
        <f t="shared" si="6"/>
        <v>0.35492000000000001</v>
      </c>
      <c r="X36" s="21">
        <f t="shared" si="6"/>
        <v>0.42594900000000002</v>
      </c>
      <c r="Y36" s="21">
        <f t="shared" si="6"/>
        <v>0.50446500000000005</v>
      </c>
      <c r="Z36" s="21">
        <f t="shared" si="6"/>
        <v>0.59681300000000004</v>
      </c>
      <c r="AA36" s="21">
        <f t="shared" si="6"/>
        <v>0.68527100000000007</v>
      </c>
      <c r="AB36" s="21">
        <f t="shared" si="6"/>
        <v>0.77903700000000009</v>
      </c>
      <c r="AC36" s="21">
        <f t="shared" si="6"/>
        <v>0.87584000000000006</v>
      </c>
      <c r="AD36" s="21">
        <f t="shared" si="6"/>
        <v>0.96602800000000011</v>
      </c>
    </row>
    <row r="37" spans="1:30" x14ac:dyDescent="0.2">
      <c r="A37" s="10">
        <v>1009</v>
      </c>
      <c r="B37" s="10" t="s">
        <v>17</v>
      </c>
      <c r="C37" s="21">
        <v>8.2820000000000005E-2</v>
      </c>
      <c r="D37" s="21">
        <v>8.6564000000000002E-2</v>
      </c>
      <c r="E37" s="21">
        <v>8.6642300000000005E-2</v>
      </c>
      <c r="F37" s="21">
        <v>9.3189999999999995E-2</v>
      </c>
      <c r="G37" s="21">
        <v>9.1678999999999997E-2</v>
      </c>
      <c r="H37" s="21">
        <v>8.6428000000000005E-2</v>
      </c>
      <c r="I37" s="21">
        <v>9.6117999999999995E-2</v>
      </c>
      <c r="J37" s="21">
        <v>0.103629</v>
      </c>
      <c r="K37" s="21">
        <v>0.10607</v>
      </c>
      <c r="L37" s="21">
        <v>0.10359500000000001</v>
      </c>
      <c r="M37" s="21">
        <v>0.10287300000000001</v>
      </c>
      <c r="N37" s="21">
        <v>9.8868999999999999E-2</v>
      </c>
      <c r="O37" s="22">
        <f t="shared" si="7"/>
        <v>1.1384773000000001</v>
      </c>
      <c r="Q37" s="10">
        <v>1009</v>
      </c>
      <c r="R37" s="10" t="s">
        <v>17</v>
      </c>
      <c r="S37" s="21">
        <f t="shared" si="8"/>
        <v>8.2820000000000005E-2</v>
      </c>
      <c r="T37" s="21">
        <f t="shared" si="9"/>
        <v>0.16938400000000001</v>
      </c>
      <c r="U37" s="21">
        <f t="shared" si="6"/>
        <v>0.25602630000000004</v>
      </c>
      <c r="V37" s="21">
        <f t="shared" si="6"/>
        <v>0.34921630000000004</v>
      </c>
      <c r="W37" s="21">
        <f t="shared" si="6"/>
        <v>0.44089530000000005</v>
      </c>
      <c r="X37" s="21">
        <f t="shared" si="6"/>
        <v>0.52732330000000005</v>
      </c>
      <c r="Y37" s="21">
        <f t="shared" si="6"/>
        <v>0.62344130000000009</v>
      </c>
      <c r="Z37" s="21">
        <f t="shared" si="6"/>
        <v>0.72707030000000006</v>
      </c>
      <c r="AA37" s="21">
        <f t="shared" si="6"/>
        <v>0.83314030000000006</v>
      </c>
      <c r="AB37" s="21">
        <f t="shared" si="6"/>
        <v>0.93673530000000005</v>
      </c>
      <c r="AC37" s="21">
        <f t="shared" si="6"/>
        <v>1.0396083</v>
      </c>
      <c r="AD37" s="21">
        <f t="shared" si="6"/>
        <v>1.1384773000000001</v>
      </c>
    </row>
    <row r="38" spans="1:30" x14ac:dyDescent="0.2">
      <c r="A38" s="10">
        <v>1010</v>
      </c>
      <c r="B38" s="10" t="s">
        <v>19</v>
      </c>
      <c r="C38" s="21">
        <v>0.13193099999999999</v>
      </c>
      <c r="D38" s="21">
        <v>0.12717999999999999</v>
      </c>
      <c r="E38" s="21">
        <v>0.12851799999999999</v>
      </c>
      <c r="F38" s="21">
        <v>0.133075</v>
      </c>
      <c r="G38" s="21">
        <v>0.13206499999999999</v>
      </c>
      <c r="H38" s="21">
        <v>0.12867100000000001</v>
      </c>
      <c r="I38" s="21">
        <v>0.14612900000000001</v>
      </c>
      <c r="J38" s="21">
        <v>0.15221699999999999</v>
      </c>
      <c r="K38" s="21">
        <v>0.15278800000000001</v>
      </c>
      <c r="L38" s="21">
        <v>0.13216700000000001</v>
      </c>
      <c r="M38" s="21">
        <v>0.12598899999999999</v>
      </c>
      <c r="N38" s="21">
        <v>0.13875499999999999</v>
      </c>
      <c r="O38" s="22">
        <f t="shared" si="7"/>
        <v>1.6294849999999999</v>
      </c>
      <c r="Q38" s="10">
        <v>1010</v>
      </c>
      <c r="R38" s="10" t="s">
        <v>19</v>
      </c>
      <c r="S38" s="21">
        <f t="shared" si="8"/>
        <v>0.13193099999999999</v>
      </c>
      <c r="T38" s="21">
        <f t="shared" si="9"/>
        <v>0.25911099999999998</v>
      </c>
      <c r="U38" s="21">
        <f t="shared" si="6"/>
        <v>0.387629</v>
      </c>
      <c r="V38" s="21">
        <f t="shared" si="6"/>
        <v>0.52070400000000006</v>
      </c>
      <c r="W38" s="21">
        <f t="shared" si="6"/>
        <v>0.65276900000000004</v>
      </c>
      <c r="X38" s="21">
        <f t="shared" si="6"/>
        <v>0.78144000000000002</v>
      </c>
      <c r="Y38" s="21">
        <f t="shared" si="6"/>
        <v>0.92756900000000009</v>
      </c>
      <c r="Z38" s="21">
        <f t="shared" si="6"/>
        <v>1.0797860000000001</v>
      </c>
      <c r="AA38" s="21">
        <f t="shared" si="6"/>
        <v>1.2325740000000001</v>
      </c>
      <c r="AB38" s="21">
        <f t="shared" si="6"/>
        <v>1.364741</v>
      </c>
      <c r="AC38" s="21">
        <f t="shared" si="6"/>
        <v>1.4907299999999999</v>
      </c>
      <c r="AD38" s="21">
        <f t="shared" si="6"/>
        <v>1.6294849999999999</v>
      </c>
    </row>
    <row r="39" spans="1:30" x14ac:dyDescent="0.2">
      <c r="A39" s="10">
        <v>1011</v>
      </c>
      <c r="B39" s="10" t="s">
        <v>20</v>
      </c>
      <c r="C39" s="21">
        <v>7.9658000000000007E-2</v>
      </c>
      <c r="D39" s="21">
        <v>7.8157000000000004E-2</v>
      </c>
      <c r="E39" s="21">
        <v>7.5298000000000004E-2</v>
      </c>
      <c r="F39" s="21">
        <v>8.0260999999999999E-2</v>
      </c>
      <c r="G39" s="21">
        <v>8.1594E-2</v>
      </c>
      <c r="H39" s="21">
        <v>7.7974000000000002E-2</v>
      </c>
      <c r="I39" s="21">
        <v>9.2081999999999997E-2</v>
      </c>
      <c r="J39" s="21">
        <v>9.5792000000000002E-2</v>
      </c>
      <c r="K39" s="21">
        <v>9.6837000000000006E-2</v>
      </c>
      <c r="L39" s="21">
        <v>8.7015999999999996E-2</v>
      </c>
      <c r="M39" s="21">
        <v>8.1296999999999994E-2</v>
      </c>
      <c r="N39" s="21">
        <v>8.2949999999999996E-2</v>
      </c>
      <c r="O39" s="22">
        <f t="shared" si="7"/>
        <v>1.0089159999999999</v>
      </c>
      <c r="Q39" s="10">
        <v>1011</v>
      </c>
      <c r="R39" s="10" t="s">
        <v>20</v>
      </c>
      <c r="S39" s="21">
        <f t="shared" si="8"/>
        <v>7.9658000000000007E-2</v>
      </c>
      <c r="T39" s="21">
        <f t="shared" si="9"/>
        <v>0.15781500000000001</v>
      </c>
      <c r="U39" s="21">
        <f t="shared" si="6"/>
        <v>0.23311300000000001</v>
      </c>
      <c r="V39" s="21">
        <f t="shared" si="6"/>
        <v>0.31337400000000004</v>
      </c>
      <c r="W39" s="21">
        <f t="shared" si="6"/>
        <v>0.39496800000000004</v>
      </c>
      <c r="X39" s="21">
        <f t="shared" si="6"/>
        <v>0.47294200000000003</v>
      </c>
      <c r="Y39" s="21">
        <f t="shared" si="6"/>
        <v>0.56502399999999997</v>
      </c>
      <c r="Z39" s="21">
        <f t="shared" si="6"/>
        <v>0.66081599999999996</v>
      </c>
      <c r="AA39" s="21">
        <f t="shared" si="6"/>
        <v>0.75765299999999991</v>
      </c>
      <c r="AB39" s="21">
        <f t="shared" si="6"/>
        <v>0.84466899999999989</v>
      </c>
      <c r="AC39" s="21">
        <f t="shared" si="6"/>
        <v>0.92596599999999984</v>
      </c>
      <c r="AD39" s="21">
        <f t="shared" si="6"/>
        <v>1.0089159999999999</v>
      </c>
    </row>
    <row r="40" spans="1:30" x14ac:dyDescent="0.2">
      <c r="A40" s="10">
        <v>1012</v>
      </c>
      <c r="B40" s="10" t="s">
        <v>21</v>
      </c>
      <c r="C40" s="21">
        <v>0.241396</v>
      </c>
      <c r="D40" s="21">
        <v>0.24435100000000001</v>
      </c>
      <c r="E40" s="21">
        <v>0.24668899999999999</v>
      </c>
      <c r="F40" s="21">
        <v>0.248055</v>
      </c>
      <c r="G40" s="21">
        <v>0.23666799999999999</v>
      </c>
      <c r="H40" s="21">
        <v>0.23203099999999999</v>
      </c>
      <c r="I40" s="21">
        <v>0.26575799999999999</v>
      </c>
      <c r="J40" s="21">
        <v>0.29183599999999998</v>
      </c>
      <c r="K40" s="21">
        <v>0.28720400000000001</v>
      </c>
      <c r="L40" s="21">
        <v>0.28183200000000003</v>
      </c>
      <c r="M40" s="21">
        <v>0.275198</v>
      </c>
      <c r="N40" s="21">
        <v>0.26999600000000001</v>
      </c>
      <c r="O40" s="22">
        <f t="shared" si="7"/>
        <v>3.1210140000000002</v>
      </c>
      <c r="Q40" s="10">
        <v>1012</v>
      </c>
      <c r="R40" s="10" t="s">
        <v>21</v>
      </c>
      <c r="S40" s="21">
        <f t="shared" si="8"/>
        <v>0.241396</v>
      </c>
      <c r="T40" s="21">
        <f t="shared" si="9"/>
        <v>0.48574700000000004</v>
      </c>
      <c r="U40" s="21">
        <f t="shared" si="6"/>
        <v>0.73243600000000009</v>
      </c>
      <c r="V40" s="21">
        <f t="shared" si="6"/>
        <v>0.98049100000000011</v>
      </c>
      <c r="W40" s="21">
        <f t="shared" si="6"/>
        <v>1.2171590000000001</v>
      </c>
      <c r="X40" s="21">
        <f t="shared" si="6"/>
        <v>1.4491900000000002</v>
      </c>
      <c r="Y40" s="21">
        <f t="shared" si="6"/>
        <v>1.7149480000000001</v>
      </c>
      <c r="Z40" s="21">
        <f t="shared" si="6"/>
        <v>2.0067840000000001</v>
      </c>
      <c r="AA40" s="21">
        <f t="shared" si="6"/>
        <v>2.2939880000000001</v>
      </c>
      <c r="AB40" s="21">
        <f t="shared" si="6"/>
        <v>2.5758200000000002</v>
      </c>
      <c r="AC40" s="21">
        <f t="shared" si="6"/>
        <v>2.8510180000000003</v>
      </c>
      <c r="AD40" s="21">
        <f t="shared" si="6"/>
        <v>3.1210140000000002</v>
      </c>
    </row>
    <row r="41" spans="1:30" x14ac:dyDescent="0.2">
      <c r="A41" s="10">
        <v>1013</v>
      </c>
      <c r="B41" s="10" t="s">
        <v>22</v>
      </c>
      <c r="C41" s="21">
        <v>1.1268E-2</v>
      </c>
      <c r="D41" s="21">
        <v>1.4393E-2</v>
      </c>
      <c r="E41" s="21">
        <v>1.2810999999999999E-2</v>
      </c>
      <c r="F41" s="21">
        <v>1.4390999999999999E-2</v>
      </c>
      <c r="G41" s="21">
        <v>1.3001E-2</v>
      </c>
      <c r="H41" s="21">
        <v>1.3644E-2</v>
      </c>
      <c r="I41" s="21">
        <v>1.6466999999999999E-2</v>
      </c>
      <c r="J41" s="21">
        <v>1.5512E-2</v>
      </c>
      <c r="K41" s="21">
        <v>1.6471E-2</v>
      </c>
      <c r="L41" s="21">
        <v>1.6469000000000001E-2</v>
      </c>
      <c r="M41" s="21">
        <v>1.5611999999999999E-2</v>
      </c>
      <c r="N41" s="21">
        <v>1.4930000000000001E-2</v>
      </c>
      <c r="O41" s="22">
        <f t="shared" si="7"/>
        <v>0.17496900000000001</v>
      </c>
      <c r="Q41" s="10">
        <v>1013</v>
      </c>
      <c r="R41" s="10" t="s">
        <v>22</v>
      </c>
      <c r="S41" s="21">
        <f t="shared" si="8"/>
        <v>1.1268E-2</v>
      </c>
      <c r="T41" s="21">
        <f t="shared" si="9"/>
        <v>2.5661E-2</v>
      </c>
      <c r="U41" s="21">
        <f t="shared" si="6"/>
        <v>3.8471999999999999E-2</v>
      </c>
      <c r="V41" s="21">
        <f t="shared" si="6"/>
        <v>5.2863E-2</v>
      </c>
      <c r="W41" s="21">
        <f t="shared" si="6"/>
        <v>6.5864000000000006E-2</v>
      </c>
      <c r="X41" s="21">
        <f t="shared" si="6"/>
        <v>7.9508000000000009E-2</v>
      </c>
      <c r="Y41" s="21">
        <f t="shared" si="6"/>
        <v>9.5975000000000005E-2</v>
      </c>
      <c r="Z41" s="21">
        <f t="shared" si="6"/>
        <v>0.111487</v>
      </c>
      <c r="AA41" s="21">
        <f t="shared" si="6"/>
        <v>0.12795800000000002</v>
      </c>
      <c r="AB41" s="21">
        <f t="shared" si="6"/>
        <v>0.14442700000000003</v>
      </c>
      <c r="AC41" s="21">
        <f t="shared" si="6"/>
        <v>0.16003900000000001</v>
      </c>
      <c r="AD41" s="21">
        <f t="shared" si="6"/>
        <v>0.17496900000000001</v>
      </c>
    </row>
    <row r="42" spans="1:30" x14ac:dyDescent="0.2">
      <c r="A42" s="10">
        <v>1014</v>
      </c>
      <c r="B42" s="10" t="s">
        <v>23</v>
      </c>
      <c r="C42" s="21">
        <v>0.673014</v>
      </c>
      <c r="D42" s="21">
        <v>0.69319500000000001</v>
      </c>
      <c r="E42" s="21">
        <v>0.67295099999999997</v>
      </c>
      <c r="F42" s="21">
        <v>0.701878</v>
      </c>
      <c r="G42" s="21">
        <v>0.67683899999999997</v>
      </c>
      <c r="H42" s="21">
        <v>0.67166400000000004</v>
      </c>
      <c r="I42" s="21">
        <v>0.76229999999999998</v>
      </c>
      <c r="J42" s="21">
        <v>0.81637199999999999</v>
      </c>
      <c r="K42" s="21">
        <v>0.77432699999999999</v>
      </c>
      <c r="L42" s="21">
        <v>0.750888</v>
      </c>
      <c r="M42" s="21">
        <v>0.71019299999999996</v>
      </c>
      <c r="N42" s="21">
        <v>0.72965500000000005</v>
      </c>
      <c r="O42" s="22">
        <f t="shared" si="7"/>
        <v>8.6332759999999986</v>
      </c>
      <c r="Q42" s="10">
        <v>1014</v>
      </c>
      <c r="R42" s="10" t="s">
        <v>23</v>
      </c>
      <c r="S42" s="21">
        <f t="shared" si="8"/>
        <v>0.673014</v>
      </c>
      <c r="T42" s="21">
        <f t="shared" si="9"/>
        <v>1.366209</v>
      </c>
      <c r="U42" s="21">
        <f t="shared" si="6"/>
        <v>2.0391599999999999</v>
      </c>
      <c r="V42" s="21">
        <f t="shared" si="6"/>
        <v>2.7410379999999996</v>
      </c>
      <c r="W42" s="21">
        <f t="shared" si="6"/>
        <v>3.4178769999999998</v>
      </c>
      <c r="X42" s="21">
        <f t="shared" si="6"/>
        <v>4.0895409999999996</v>
      </c>
      <c r="Y42" s="21">
        <f t="shared" si="6"/>
        <v>4.8518409999999994</v>
      </c>
      <c r="Z42" s="21">
        <f t="shared" si="6"/>
        <v>5.6682129999999997</v>
      </c>
      <c r="AA42" s="21">
        <f t="shared" si="6"/>
        <v>6.4425399999999993</v>
      </c>
      <c r="AB42" s="21">
        <f t="shared" si="6"/>
        <v>7.193427999999999</v>
      </c>
      <c r="AC42" s="21">
        <f t="shared" si="6"/>
        <v>7.9036209999999993</v>
      </c>
      <c r="AD42" s="21">
        <f t="shared" si="6"/>
        <v>8.6332759999999986</v>
      </c>
    </row>
    <row r="43" spans="1:30" x14ac:dyDescent="0.2">
      <c r="A43" s="10">
        <v>1015</v>
      </c>
      <c r="B43" s="10" t="s">
        <v>24</v>
      </c>
      <c r="C43" s="21">
        <v>7.2026199999999999E-2</v>
      </c>
      <c r="D43" s="21">
        <v>7.6397499999999993E-2</v>
      </c>
      <c r="E43" s="21">
        <v>7.1499199999999999E-2</v>
      </c>
      <c r="F43" s="21">
        <v>8.0680100000000005E-2</v>
      </c>
      <c r="G43" s="21">
        <v>7.2356000000000004E-2</v>
      </c>
      <c r="H43" s="21">
        <v>7.1695200000000001E-2</v>
      </c>
      <c r="I43" s="21">
        <v>8.5474100000000011E-2</v>
      </c>
      <c r="J43" s="21">
        <v>9.3379699999999996E-2</v>
      </c>
      <c r="K43" s="21">
        <v>8.4145499999999998E-2</v>
      </c>
      <c r="L43" s="21">
        <v>8.18469E-2</v>
      </c>
      <c r="M43" s="21">
        <v>7.8518299999999999E-2</v>
      </c>
      <c r="N43" s="21">
        <v>8.0718600000000001E-2</v>
      </c>
      <c r="O43" s="22">
        <f t="shared" si="7"/>
        <v>0.94873729999999989</v>
      </c>
      <c r="Q43" s="10">
        <v>1015</v>
      </c>
      <c r="R43" s="10" t="s">
        <v>24</v>
      </c>
      <c r="S43" s="21">
        <f t="shared" si="8"/>
        <v>7.2026199999999999E-2</v>
      </c>
      <c r="T43" s="21">
        <f t="shared" si="9"/>
        <v>0.14842369999999999</v>
      </c>
      <c r="U43" s="21">
        <f t="shared" si="6"/>
        <v>0.21992289999999998</v>
      </c>
      <c r="V43" s="21">
        <f t="shared" si="6"/>
        <v>0.30060299999999995</v>
      </c>
      <c r="W43" s="21">
        <f t="shared" si="6"/>
        <v>0.37295899999999993</v>
      </c>
      <c r="X43" s="21">
        <f t="shared" si="6"/>
        <v>0.44465419999999994</v>
      </c>
      <c r="Y43" s="21">
        <f t="shared" si="6"/>
        <v>0.5301283</v>
      </c>
      <c r="Z43" s="21">
        <f t="shared" si="6"/>
        <v>0.62350799999999995</v>
      </c>
      <c r="AA43" s="21">
        <f t="shared" si="6"/>
        <v>0.70765349999999994</v>
      </c>
      <c r="AB43" s="21">
        <f t="shared" si="6"/>
        <v>0.78950039999999988</v>
      </c>
      <c r="AC43" s="21">
        <f t="shared" si="6"/>
        <v>0.86801869999999992</v>
      </c>
      <c r="AD43" s="21">
        <f t="shared" si="6"/>
        <v>0.94873729999999989</v>
      </c>
    </row>
    <row r="44" spans="1:30" x14ac:dyDescent="0.2">
      <c r="A44" s="10">
        <v>1016</v>
      </c>
      <c r="B44" s="10" t="s">
        <v>25</v>
      </c>
      <c r="C44" s="21">
        <v>9.7883800000000007E-2</v>
      </c>
      <c r="D44" s="21">
        <v>0.1029905</v>
      </c>
      <c r="E44" s="21">
        <v>9.6594600000000003E-2</v>
      </c>
      <c r="F44" s="21">
        <v>0.1081318</v>
      </c>
      <c r="G44" s="21">
        <v>9.9534710000000012E-2</v>
      </c>
      <c r="H44" s="21">
        <v>0.10134129</v>
      </c>
      <c r="I44" s="21">
        <v>0.11631889999999999</v>
      </c>
      <c r="J44" s="21">
        <v>0.12902939999999999</v>
      </c>
      <c r="K44" s="21">
        <v>0.1169366</v>
      </c>
      <c r="L44" s="21">
        <v>0.1140375</v>
      </c>
      <c r="M44" s="21">
        <v>0.1122977</v>
      </c>
      <c r="N44" s="21">
        <v>0.1090839</v>
      </c>
      <c r="O44" s="22">
        <f t="shared" si="7"/>
        <v>1.3041807000000001</v>
      </c>
      <c r="Q44" s="10">
        <v>1016</v>
      </c>
      <c r="R44" s="10" t="s">
        <v>25</v>
      </c>
      <c r="S44" s="21">
        <f t="shared" si="8"/>
        <v>9.7883800000000007E-2</v>
      </c>
      <c r="T44" s="21">
        <f t="shared" si="9"/>
        <v>0.20087430000000001</v>
      </c>
      <c r="U44" s="21">
        <f t="shared" si="6"/>
        <v>0.29746890000000004</v>
      </c>
      <c r="V44" s="21">
        <f t="shared" si="6"/>
        <v>0.40560070000000004</v>
      </c>
      <c r="W44" s="21">
        <f t="shared" si="6"/>
        <v>0.50513541000000006</v>
      </c>
      <c r="X44" s="21">
        <f t="shared" si="6"/>
        <v>0.60647670000000009</v>
      </c>
      <c r="Y44" s="21">
        <f t="shared" si="6"/>
        <v>0.72279560000000009</v>
      </c>
      <c r="Z44" s="21">
        <f t="shared" si="6"/>
        <v>0.85182500000000005</v>
      </c>
      <c r="AA44" s="21">
        <f t="shared" si="6"/>
        <v>0.96876160000000011</v>
      </c>
      <c r="AB44" s="21">
        <f t="shared" si="6"/>
        <v>1.0827991000000001</v>
      </c>
      <c r="AC44" s="21">
        <f t="shared" si="6"/>
        <v>1.1950968000000002</v>
      </c>
      <c r="AD44" s="21">
        <f t="shared" si="6"/>
        <v>1.3041807000000001</v>
      </c>
    </row>
    <row r="45" spans="1:30" x14ac:dyDescent="0.2">
      <c r="A45" s="10">
        <v>1017</v>
      </c>
      <c r="B45" s="10" t="s">
        <v>26</v>
      </c>
      <c r="C45" s="21">
        <v>0.19500700000000001</v>
      </c>
      <c r="D45" s="21">
        <v>0.20012199999999999</v>
      </c>
      <c r="E45" s="21">
        <v>0.19751199999999999</v>
      </c>
      <c r="F45" s="21">
        <v>0.20563999999999999</v>
      </c>
      <c r="G45" s="21">
        <v>0.19570000000000001</v>
      </c>
      <c r="H45" s="21">
        <v>0.18908700000000001</v>
      </c>
      <c r="I45" s="21">
        <v>0.22315699999999999</v>
      </c>
      <c r="J45" s="21">
        <v>0.22693199999999999</v>
      </c>
      <c r="K45" s="21">
        <v>0.22531399999999999</v>
      </c>
      <c r="L45" s="21">
        <v>0.221891</v>
      </c>
      <c r="M45" s="21">
        <v>0.21115500000000001</v>
      </c>
      <c r="N45" s="21">
        <v>0.21059600000000001</v>
      </c>
      <c r="O45" s="22">
        <f t="shared" si="7"/>
        <v>2.5021130000000005</v>
      </c>
      <c r="Q45" s="10">
        <v>1017</v>
      </c>
      <c r="R45" s="10" t="s">
        <v>26</v>
      </c>
      <c r="S45" s="21">
        <f t="shared" si="8"/>
        <v>0.19500700000000001</v>
      </c>
      <c r="T45" s="21">
        <f t="shared" si="9"/>
        <v>0.39512900000000001</v>
      </c>
      <c r="U45" s="21">
        <f t="shared" si="6"/>
        <v>0.59264099999999997</v>
      </c>
      <c r="V45" s="21">
        <f t="shared" si="6"/>
        <v>0.79828100000000002</v>
      </c>
      <c r="W45" s="21">
        <f t="shared" si="6"/>
        <v>0.993981</v>
      </c>
      <c r="X45" s="21">
        <f t="shared" si="6"/>
        <v>1.183068</v>
      </c>
      <c r="Y45" s="21">
        <f t="shared" si="6"/>
        <v>1.4062250000000001</v>
      </c>
      <c r="Z45" s="21">
        <f t="shared" si="6"/>
        <v>1.633157</v>
      </c>
      <c r="AA45" s="21">
        <f t="shared" si="6"/>
        <v>1.858471</v>
      </c>
      <c r="AB45" s="21">
        <f t="shared" si="6"/>
        <v>2.080362</v>
      </c>
      <c r="AC45" s="21">
        <f t="shared" si="6"/>
        <v>2.2915170000000002</v>
      </c>
      <c r="AD45" s="21">
        <f t="shared" si="6"/>
        <v>2.5021130000000005</v>
      </c>
    </row>
    <row r="46" spans="1:30" x14ac:dyDescent="0.2">
      <c r="A46" s="10">
        <v>1018</v>
      </c>
      <c r="B46" s="10" t="s">
        <v>27</v>
      </c>
      <c r="C46" s="21">
        <v>8.8031999999999999E-2</v>
      </c>
      <c r="D46" s="21">
        <v>9.1566999999999996E-2</v>
      </c>
      <c r="E46" s="21">
        <v>8.6513000000000007E-2</v>
      </c>
      <c r="F46" s="21">
        <v>9.7039E-2</v>
      </c>
      <c r="G46" s="21">
        <v>8.9078000000000004E-2</v>
      </c>
      <c r="H46" s="21">
        <v>8.6392999999999998E-2</v>
      </c>
      <c r="I46" s="21">
        <v>0.101201</v>
      </c>
      <c r="J46" s="21">
        <v>0.114549</v>
      </c>
      <c r="K46" s="21">
        <v>0.112523</v>
      </c>
      <c r="L46" s="21">
        <v>0.101009</v>
      </c>
      <c r="M46" s="21">
        <v>9.6084000000000003E-2</v>
      </c>
      <c r="N46" s="21">
        <v>8.9411000000000004E-2</v>
      </c>
      <c r="O46" s="22">
        <f t="shared" si="7"/>
        <v>1.1533989999999998</v>
      </c>
      <c r="Q46" s="10">
        <v>1018</v>
      </c>
      <c r="R46" s="10" t="s">
        <v>27</v>
      </c>
      <c r="S46" s="21">
        <f t="shared" si="8"/>
        <v>8.8031999999999999E-2</v>
      </c>
      <c r="T46" s="21">
        <f t="shared" si="9"/>
        <v>0.17959900000000001</v>
      </c>
      <c r="U46" s="21">
        <f t="shared" si="6"/>
        <v>0.26611200000000002</v>
      </c>
      <c r="V46" s="21">
        <f t="shared" si="6"/>
        <v>0.363151</v>
      </c>
      <c r="W46" s="21">
        <f t="shared" si="6"/>
        <v>0.45222899999999999</v>
      </c>
      <c r="X46" s="21">
        <f t="shared" si="6"/>
        <v>0.53862199999999993</v>
      </c>
      <c r="Y46" s="21">
        <f t="shared" si="6"/>
        <v>0.63982299999999992</v>
      </c>
      <c r="Z46" s="21">
        <f t="shared" si="6"/>
        <v>0.75437199999999993</v>
      </c>
      <c r="AA46" s="21">
        <f t="shared" si="6"/>
        <v>0.86689499999999997</v>
      </c>
      <c r="AB46" s="21">
        <f t="shared" si="6"/>
        <v>0.96790399999999999</v>
      </c>
      <c r="AC46" s="21">
        <f t="shared" si="6"/>
        <v>1.0639879999999999</v>
      </c>
      <c r="AD46" s="21">
        <f t="shared" si="6"/>
        <v>1.1533989999999998</v>
      </c>
    </row>
    <row r="47" spans="1:30" x14ac:dyDescent="0.2">
      <c r="A47" s="10">
        <v>1019</v>
      </c>
      <c r="B47" s="10" t="s">
        <v>28</v>
      </c>
      <c r="C47" s="21">
        <v>5.2936999999999998E-2</v>
      </c>
      <c r="D47" s="21">
        <v>5.5005999999999999E-2</v>
      </c>
      <c r="E47" s="21">
        <v>5.1858000000000001E-2</v>
      </c>
      <c r="F47" s="21">
        <v>5.6533E-2</v>
      </c>
      <c r="G47" s="21">
        <v>4.6618E-2</v>
      </c>
      <c r="H47" s="21">
        <v>5.3186999999999998E-2</v>
      </c>
      <c r="I47" s="21">
        <v>6.1269999999999998E-2</v>
      </c>
      <c r="J47" s="21">
        <v>5.9902999999999998E-2</v>
      </c>
      <c r="K47" s="21">
        <v>6.1733999999999997E-2</v>
      </c>
      <c r="L47" s="21">
        <v>5.5107999999999997E-2</v>
      </c>
      <c r="M47" s="21">
        <v>5.4279000000000001E-2</v>
      </c>
      <c r="N47" s="21">
        <v>5.5301999999999997E-2</v>
      </c>
      <c r="O47" s="22">
        <f t="shared" si="7"/>
        <v>0.66373499999999996</v>
      </c>
      <c r="Q47" s="10">
        <v>1019</v>
      </c>
      <c r="R47" s="10" t="s">
        <v>28</v>
      </c>
      <c r="S47" s="21">
        <f t="shared" si="8"/>
        <v>5.2936999999999998E-2</v>
      </c>
      <c r="T47" s="21">
        <f t="shared" si="9"/>
        <v>0.107943</v>
      </c>
      <c r="U47" s="21">
        <f t="shared" si="6"/>
        <v>0.159801</v>
      </c>
      <c r="V47" s="21">
        <f t="shared" si="6"/>
        <v>0.216334</v>
      </c>
      <c r="W47" s="21">
        <f t="shared" si="6"/>
        <v>0.26295200000000002</v>
      </c>
      <c r="X47" s="21">
        <f t="shared" si="6"/>
        <v>0.316139</v>
      </c>
      <c r="Y47" s="21">
        <f t="shared" si="6"/>
        <v>0.37740899999999999</v>
      </c>
      <c r="Z47" s="21">
        <f t="shared" si="6"/>
        <v>0.43731199999999998</v>
      </c>
      <c r="AA47" s="21">
        <f t="shared" si="6"/>
        <v>0.49904599999999999</v>
      </c>
      <c r="AB47" s="21">
        <f t="shared" si="6"/>
        <v>0.55415400000000004</v>
      </c>
      <c r="AC47" s="21">
        <f t="shared" si="6"/>
        <v>0.608433</v>
      </c>
      <c r="AD47" s="21">
        <f t="shared" si="6"/>
        <v>0.66373499999999996</v>
      </c>
    </row>
    <row r="48" spans="1:30" x14ac:dyDescent="0.2">
      <c r="A48" s="10">
        <v>1020</v>
      </c>
      <c r="B48" s="10" t="s">
        <v>29</v>
      </c>
      <c r="C48" s="21">
        <v>0.254747</v>
      </c>
      <c r="D48" s="21">
        <v>0.26942300000000002</v>
      </c>
      <c r="E48" s="21">
        <v>0.26135599999999998</v>
      </c>
      <c r="F48" s="21">
        <v>0.29512100000000002</v>
      </c>
      <c r="G48" s="21">
        <v>0.247778</v>
      </c>
      <c r="H48" s="21">
        <v>0.26068200000000002</v>
      </c>
      <c r="I48" s="21">
        <v>0.29034799999999999</v>
      </c>
      <c r="J48" s="21">
        <v>0.28423300000000001</v>
      </c>
      <c r="K48" s="21">
        <v>0.29952099999999998</v>
      </c>
      <c r="L48" s="21">
        <v>0.298707</v>
      </c>
      <c r="M48" s="21">
        <v>0.28849599999999997</v>
      </c>
      <c r="N48" s="21">
        <v>0.27960200000000002</v>
      </c>
      <c r="O48" s="22">
        <f t="shared" si="7"/>
        <v>3.3300139999999998</v>
      </c>
      <c r="Q48" s="10">
        <v>1020</v>
      </c>
      <c r="R48" s="10" t="s">
        <v>29</v>
      </c>
      <c r="S48" s="21">
        <f t="shared" si="8"/>
        <v>0.254747</v>
      </c>
      <c r="T48" s="21">
        <f t="shared" si="9"/>
        <v>0.52417000000000002</v>
      </c>
      <c r="U48" s="21">
        <f t="shared" si="9"/>
        <v>0.78552599999999995</v>
      </c>
      <c r="V48" s="21">
        <f t="shared" si="9"/>
        <v>1.0806469999999999</v>
      </c>
      <c r="W48" s="21">
        <f t="shared" si="9"/>
        <v>1.328425</v>
      </c>
      <c r="X48" s="21">
        <f t="shared" si="9"/>
        <v>1.589107</v>
      </c>
      <c r="Y48" s="21">
        <f t="shared" si="9"/>
        <v>1.8794550000000001</v>
      </c>
      <c r="Z48" s="21">
        <f t="shared" si="9"/>
        <v>2.1636880000000001</v>
      </c>
      <c r="AA48" s="21">
        <f t="shared" si="9"/>
        <v>2.463209</v>
      </c>
      <c r="AB48" s="21">
        <f t="shared" si="9"/>
        <v>2.7619159999999998</v>
      </c>
      <c r="AC48" s="21">
        <f t="shared" si="9"/>
        <v>3.0504119999999997</v>
      </c>
      <c r="AD48" s="21">
        <f t="shared" si="9"/>
        <v>3.3300139999999998</v>
      </c>
    </row>
    <row r="49" spans="1:30" x14ac:dyDescent="0.2">
      <c r="A49" s="10">
        <v>1021</v>
      </c>
      <c r="B49" s="10" t="s">
        <v>30</v>
      </c>
      <c r="C49" s="21">
        <v>6.8684999999999996E-2</v>
      </c>
      <c r="D49" s="21">
        <v>7.3221999999999995E-2</v>
      </c>
      <c r="E49" s="21">
        <v>6.6244999999999998E-2</v>
      </c>
      <c r="F49" s="21">
        <v>7.9861000000000001E-2</v>
      </c>
      <c r="G49" s="21">
        <v>6.5359E-2</v>
      </c>
      <c r="H49" s="21">
        <v>6.3155000000000003E-2</v>
      </c>
      <c r="I49" s="21">
        <v>7.4737999999999999E-2</v>
      </c>
      <c r="J49" s="21">
        <v>7.4332999999999996E-2</v>
      </c>
      <c r="K49" s="21">
        <v>7.6818999999999998E-2</v>
      </c>
      <c r="L49" s="21">
        <v>7.5242000000000003E-2</v>
      </c>
      <c r="M49" s="21">
        <v>7.7326000000000006E-2</v>
      </c>
      <c r="N49" s="21">
        <v>7.2808999999999999E-2</v>
      </c>
      <c r="O49" s="22">
        <f t="shared" si="7"/>
        <v>0.86779400000000007</v>
      </c>
      <c r="Q49" s="10">
        <v>1021</v>
      </c>
      <c r="R49" s="10" t="s">
        <v>30</v>
      </c>
      <c r="S49" s="21">
        <f t="shared" si="8"/>
        <v>6.8684999999999996E-2</v>
      </c>
      <c r="T49" s="21">
        <f t="shared" si="9"/>
        <v>0.14190700000000001</v>
      </c>
      <c r="U49" s="21">
        <f t="shared" si="9"/>
        <v>0.208152</v>
      </c>
      <c r="V49" s="21">
        <f t="shared" si="9"/>
        <v>0.28801300000000002</v>
      </c>
      <c r="W49" s="21">
        <f t="shared" si="9"/>
        <v>0.35337200000000002</v>
      </c>
      <c r="X49" s="21">
        <f t="shared" si="9"/>
        <v>0.41652700000000004</v>
      </c>
      <c r="Y49" s="21">
        <f t="shared" si="9"/>
        <v>0.49126500000000006</v>
      </c>
      <c r="Z49" s="21">
        <f t="shared" si="9"/>
        <v>0.56559800000000005</v>
      </c>
      <c r="AA49" s="21">
        <f t="shared" si="9"/>
        <v>0.64241700000000002</v>
      </c>
      <c r="AB49" s="21">
        <f t="shared" si="9"/>
        <v>0.71765900000000005</v>
      </c>
      <c r="AC49" s="21">
        <f t="shared" si="9"/>
        <v>0.79498500000000005</v>
      </c>
      <c r="AD49" s="21">
        <f t="shared" si="9"/>
        <v>0.86779400000000007</v>
      </c>
    </row>
    <row r="50" spans="1:30" x14ac:dyDescent="0.2">
      <c r="A50" s="10">
        <v>1022</v>
      </c>
      <c r="B50" s="10" t="s">
        <v>31</v>
      </c>
      <c r="C50" s="21">
        <v>0.33266499999999999</v>
      </c>
      <c r="D50" s="21">
        <v>0.34732299999999999</v>
      </c>
      <c r="E50" s="21">
        <v>0.324739</v>
      </c>
      <c r="F50" s="21">
        <v>0.35608200000000001</v>
      </c>
      <c r="G50" s="21">
        <v>0.32578699999999999</v>
      </c>
      <c r="H50" s="21">
        <v>0.32271899999999998</v>
      </c>
      <c r="I50" s="21">
        <v>0.38253700000000002</v>
      </c>
      <c r="J50" s="21">
        <v>0.37685200000000002</v>
      </c>
      <c r="K50" s="21">
        <v>0.39397100000000002</v>
      </c>
      <c r="L50" s="21">
        <v>0.38773099999999999</v>
      </c>
      <c r="M50" s="21">
        <v>0.37432300000000002</v>
      </c>
      <c r="N50" s="21">
        <v>0.36959700000000001</v>
      </c>
      <c r="O50" s="22">
        <f t="shared" si="7"/>
        <v>4.2943259999999999</v>
      </c>
      <c r="Q50" s="10">
        <v>1022</v>
      </c>
      <c r="R50" s="10" t="s">
        <v>31</v>
      </c>
      <c r="S50" s="21">
        <f t="shared" si="8"/>
        <v>0.33266499999999999</v>
      </c>
      <c r="T50" s="21">
        <f t="shared" si="9"/>
        <v>0.67998800000000004</v>
      </c>
      <c r="U50" s="21">
        <f t="shared" si="9"/>
        <v>1.0047269999999999</v>
      </c>
      <c r="V50" s="21">
        <f t="shared" si="9"/>
        <v>1.3608089999999999</v>
      </c>
      <c r="W50" s="21">
        <f t="shared" si="9"/>
        <v>1.686596</v>
      </c>
      <c r="X50" s="21">
        <f t="shared" si="9"/>
        <v>2.009315</v>
      </c>
      <c r="Y50" s="21">
        <f t="shared" si="9"/>
        <v>2.3918520000000001</v>
      </c>
      <c r="Z50" s="21">
        <f t="shared" si="9"/>
        <v>2.7687040000000001</v>
      </c>
      <c r="AA50" s="21">
        <f t="shared" si="9"/>
        <v>3.1626750000000001</v>
      </c>
      <c r="AB50" s="21">
        <f t="shared" si="9"/>
        <v>3.5504060000000002</v>
      </c>
      <c r="AC50" s="21">
        <f t="shared" si="9"/>
        <v>3.9247290000000001</v>
      </c>
      <c r="AD50" s="21">
        <f t="shared" si="9"/>
        <v>4.2943259999999999</v>
      </c>
    </row>
    <row r="51" spans="1:30" x14ac:dyDescent="0.2">
      <c r="A51" s="10">
        <v>1023</v>
      </c>
      <c r="B51" s="10" t="s">
        <v>32</v>
      </c>
      <c r="C51" s="21">
        <v>7.8614000000000003E-2</v>
      </c>
      <c r="D51" s="21">
        <v>7.7618000000000006E-2</v>
      </c>
      <c r="E51" s="21">
        <v>8.1934999999999994E-2</v>
      </c>
      <c r="F51" s="21">
        <v>9.5536999999999997E-2</v>
      </c>
      <c r="G51" s="21">
        <v>7.8620999999999996E-2</v>
      </c>
      <c r="H51" s="21">
        <v>7.5204999999999994E-2</v>
      </c>
      <c r="I51" s="21">
        <v>9.0036000000000005E-2</v>
      </c>
      <c r="J51" s="21">
        <v>8.4053000000000003E-2</v>
      </c>
      <c r="K51" s="21">
        <v>8.7500999999999995E-2</v>
      </c>
      <c r="L51" s="21">
        <v>8.6619000000000002E-2</v>
      </c>
      <c r="M51" s="21">
        <v>8.5100999999999996E-2</v>
      </c>
      <c r="N51" s="21">
        <v>7.7168E-2</v>
      </c>
      <c r="O51" s="22">
        <f t="shared" si="7"/>
        <v>0.99800800000000001</v>
      </c>
      <c r="Q51" s="10">
        <v>1023</v>
      </c>
      <c r="R51" s="10" t="s">
        <v>32</v>
      </c>
      <c r="S51" s="21">
        <f t="shared" si="8"/>
        <v>7.8614000000000003E-2</v>
      </c>
      <c r="T51" s="21">
        <f t="shared" si="9"/>
        <v>0.15623200000000001</v>
      </c>
      <c r="U51" s="21">
        <f t="shared" si="9"/>
        <v>0.23816700000000002</v>
      </c>
      <c r="V51" s="21">
        <f t="shared" si="9"/>
        <v>0.333704</v>
      </c>
      <c r="W51" s="21">
        <f t="shared" si="9"/>
        <v>0.412325</v>
      </c>
      <c r="X51" s="21">
        <f t="shared" si="9"/>
        <v>0.48753000000000002</v>
      </c>
      <c r="Y51" s="21">
        <f t="shared" si="9"/>
        <v>0.57756600000000002</v>
      </c>
      <c r="Z51" s="21">
        <f t="shared" si="9"/>
        <v>0.66161900000000007</v>
      </c>
      <c r="AA51" s="21">
        <f t="shared" si="9"/>
        <v>0.74912000000000001</v>
      </c>
      <c r="AB51" s="21">
        <f t="shared" si="9"/>
        <v>0.83573900000000001</v>
      </c>
      <c r="AC51" s="21">
        <f t="shared" si="9"/>
        <v>0.92083999999999999</v>
      </c>
      <c r="AD51" s="21">
        <f t="shared" si="9"/>
        <v>0.99800800000000001</v>
      </c>
    </row>
    <row r="52" spans="1:30" x14ac:dyDescent="0.2">
      <c r="A52" s="10">
        <v>1024</v>
      </c>
      <c r="B52" s="10" t="s">
        <v>33</v>
      </c>
      <c r="C52" s="21">
        <v>0.53364800000000001</v>
      </c>
      <c r="D52" s="21">
        <v>0.56002399999999997</v>
      </c>
      <c r="E52" s="21">
        <v>0.53730100000000003</v>
      </c>
      <c r="F52" s="21">
        <v>0.56007600000000002</v>
      </c>
      <c r="G52" s="21">
        <v>0.55525349999999996</v>
      </c>
      <c r="H52" s="21">
        <v>0.53362799999999999</v>
      </c>
      <c r="I52" s="21">
        <v>0.55768700000000004</v>
      </c>
      <c r="J52" s="21">
        <v>0.56120499999999995</v>
      </c>
      <c r="K52" s="21">
        <v>0.59440000000000004</v>
      </c>
      <c r="L52" s="21">
        <v>0.5824222</v>
      </c>
      <c r="M52" s="21">
        <v>0.58085900000000001</v>
      </c>
      <c r="N52" s="21">
        <v>0.56658699999999995</v>
      </c>
      <c r="O52" s="22">
        <f t="shared" si="7"/>
        <v>6.7230907000000002</v>
      </c>
      <c r="Q52" s="10">
        <v>1024</v>
      </c>
      <c r="R52" s="10" t="s">
        <v>33</v>
      </c>
      <c r="S52" s="21">
        <f t="shared" si="8"/>
        <v>0.53364800000000001</v>
      </c>
      <c r="T52" s="21">
        <f t="shared" si="9"/>
        <v>1.093672</v>
      </c>
      <c r="U52" s="21">
        <f t="shared" si="9"/>
        <v>1.630973</v>
      </c>
      <c r="V52" s="21">
        <f t="shared" si="9"/>
        <v>2.191049</v>
      </c>
      <c r="W52" s="21">
        <f t="shared" si="9"/>
        <v>2.7463025000000001</v>
      </c>
      <c r="X52" s="21">
        <f t="shared" si="9"/>
        <v>3.2799304999999999</v>
      </c>
      <c r="Y52" s="21">
        <f t="shared" si="9"/>
        <v>3.8376174999999999</v>
      </c>
      <c r="Z52" s="21">
        <f t="shared" si="9"/>
        <v>4.3988224999999996</v>
      </c>
      <c r="AA52" s="21">
        <f t="shared" si="9"/>
        <v>4.9932224999999999</v>
      </c>
      <c r="AB52" s="21">
        <f t="shared" si="9"/>
        <v>5.5756446999999998</v>
      </c>
      <c r="AC52" s="21">
        <f t="shared" si="9"/>
        <v>6.1565037</v>
      </c>
      <c r="AD52" s="21">
        <f t="shared" si="9"/>
        <v>6.7230907000000002</v>
      </c>
    </row>
    <row r="53" spans="1:30" x14ac:dyDescent="0.2">
      <c r="A53" s="10">
        <v>1025</v>
      </c>
      <c r="B53" s="10" t="s">
        <v>34</v>
      </c>
      <c r="C53" s="21">
        <v>8.4990999999999997E-2</v>
      </c>
      <c r="D53" s="21">
        <v>8.3944000000000005E-2</v>
      </c>
      <c r="E53" s="21">
        <v>8.3641999999999994E-2</v>
      </c>
      <c r="F53" s="21">
        <v>8.9702000000000004E-2</v>
      </c>
      <c r="G53" s="21">
        <v>8.5485000000000005E-2</v>
      </c>
      <c r="H53" s="21">
        <v>8.3983000000000002E-2</v>
      </c>
      <c r="I53" s="21">
        <v>9.5519000000000007E-2</v>
      </c>
      <c r="J53" s="21">
        <v>0.10001699999999999</v>
      </c>
      <c r="K53" s="21">
        <v>9.9259E-2</v>
      </c>
      <c r="L53" s="21">
        <v>9.7049999999999997E-2</v>
      </c>
      <c r="M53" s="21">
        <v>9.7049999999999997E-2</v>
      </c>
      <c r="N53" s="21">
        <v>9.5024999999999998E-2</v>
      </c>
      <c r="O53" s="22">
        <f t="shared" si="7"/>
        <v>1.0956669999999999</v>
      </c>
      <c r="Q53" s="10">
        <v>1025</v>
      </c>
      <c r="R53" s="10" t="s">
        <v>34</v>
      </c>
      <c r="S53" s="21">
        <f t="shared" si="8"/>
        <v>8.4990999999999997E-2</v>
      </c>
      <c r="T53" s="21">
        <f t="shared" si="9"/>
        <v>0.168935</v>
      </c>
      <c r="U53" s="21">
        <f t="shared" si="9"/>
        <v>0.252577</v>
      </c>
      <c r="V53" s="21">
        <f t="shared" si="9"/>
        <v>0.342279</v>
      </c>
      <c r="W53" s="21">
        <f t="shared" si="9"/>
        <v>0.42776400000000003</v>
      </c>
      <c r="X53" s="21">
        <f t="shared" si="9"/>
        <v>0.51174700000000006</v>
      </c>
      <c r="Y53" s="21">
        <f t="shared" si="9"/>
        <v>0.60726600000000008</v>
      </c>
      <c r="Z53" s="21">
        <f t="shared" si="9"/>
        <v>0.70728300000000011</v>
      </c>
      <c r="AA53" s="21">
        <f t="shared" si="9"/>
        <v>0.80654200000000009</v>
      </c>
      <c r="AB53" s="21">
        <f t="shared" si="9"/>
        <v>0.90359200000000006</v>
      </c>
      <c r="AC53" s="21">
        <f t="shared" si="9"/>
        <v>1.000642</v>
      </c>
      <c r="AD53" s="21">
        <f t="shared" si="9"/>
        <v>1.0956669999999999</v>
      </c>
    </row>
    <row r="54" spans="1:30" x14ac:dyDescent="0.2">
      <c r="A54" s="10">
        <v>1026</v>
      </c>
      <c r="B54" s="10" t="s">
        <v>35</v>
      </c>
      <c r="C54" s="21">
        <v>3.8018999999999997E-2</v>
      </c>
      <c r="D54" s="21">
        <v>3.6304000000000003E-2</v>
      </c>
      <c r="E54" s="21">
        <v>3.7483000000000002E-2</v>
      </c>
      <c r="F54" s="21">
        <v>3.8523000000000002E-2</v>
      </c>
      <c r="G54" s="21">
        <v>3.6789000000000002E-2</v>
      </c>
      <c r="H54" s="21">
        <v>3.5582000000000003E-2</v>
      </c>
      <c r="I54" s="21">
        <v>4.2665000000000002E-2</v>
      </c>
      <c r="J54" s="21">
        <v>3.8268999999999997E-2</v>
      </c>
      <c r="K54" s="21">
        <v>4.0330999999999999E-2</v>
      </c>
      <c r="L54" s="21">
        <v>4.0411000000000002E-2</v>
      </c>
      <c r="M54" s="21">
        <v>3.8379999999999997E-2</v>
      </c>
      <c r="N54" s="21">
        <v>3.8759000000000002E-2</v>
      </c>
      <c r="O54" s="22">
        <f t="shared" si="7"/>
        <v>0.46151500000000001</v>
      </c>
      <c r="Q54" s="10">
        <v>1026</v>
      </c>
      <c r="R54" s="10" t="s">
        <v>35</v>
      </c>
      <c r="S54" s="21">
        <f t="shared" si="8"/>
        <v>3.8018999999999997E-2</v>
      </c>
      <c r="T54" s="21">
        <f t="shared" si="9"/>
        <v>7.4323E-2</v>
      </c>
      <c r="U54" s="21">
        <f t="shared" si="9"/>
        <v>0.111806</v>
      </c>
      <c r="V54" s="21">
        <f t="shared" si="9"/>
        <v>0.15032899999999999</v>
      </c>
      <c r="W54" s="21">
        <f t="shared" si="9"/>
        <v>0.18711800000000001</v>
      </c>
      <c r="X54" s="21">
        <f t="shared" si="9"/>
        <v>0.22270000000000001</v>
      </c>
      <c r="Y54" s="21">
        <f t="shared" si="9"/>
        <v>0.26536500000000002</v>
      </c>
      <c r="Z54" s="21">
        <f t="shared" si="9"/>
        <v>0.30363400000000001</v>
      </c>
      <c r="AA54" s="21">
        <f t="shared" si="9"/>
        <v>0.34396500000000002</v>
      </c>
      <c r="AB54" s="21">
        <f t="shared" si="9"/>
        <v>0.38437600000000005</v>
      </c>
      <c r="AC54" s="21">
        <f t="shared" si="9"/>
        <v>0.42275600000000002</v>
      </c>
      <c r="AD54" s="21">
        <f t="shared" si="9"/>
        <v>0.46151500000000001</v>
      </c>
    </row>
    <row r="55" spans="1:30" x14ac:dyDescent="0.2">
      <c r="A55" s="10">
        <v>1027</v>
      </c>
      <c r="B55" s="10" t="s">
        <v>36</v>
      </c>
      <c r="C55" s="21">
        <v>5.5063000000000001E-2</v>
      </c>
      <c r="D55" s="21">
        <v>5.8249000000000002E-2</v>
      </c>
      <c r="E55" s="21">
        <v>5.2077999999999999E-2</v>
      </c>
      <c r="F55" s="21">
        <v>5.6459000000000002E-2</v>
      </c>
      <c r="G55" s="21">
        <v>5.0127999999999999E-2</v>
      </c>
      <c r="H55" s="21">
        <v>5.5906999999999998E-2</v>
      </c>
      <c r="I55" s="21">
        <v>5.9581000000000002E-2</v>
      </c>
      <c r="J55" s="21">
        <v>5.5454000000000003E-2</v>
      </c>
      <c r="K55" s="21">
        <v>6.1566000000000003E-2</v>
      </c>
      <c r="L55" s="21">
        <v>5.7978000000000002E-2</v>
      </c>
      <c r="M55" s="21">
        <v>6.0957999999999998E-2</v>
      </c>
      <c r="N55" s="21">
        <v>5.2495E-2</v>
      </c>
      <c r="O55" s="22">
        <f t="shared" si="7"/>
        <v>0.67591599999999985</v>
      </c>
      <c r="Q55" s="10">
        <v>1027</v>
      </c>
      <c r="R55" s="10" t="s">
        <v>36</v>
      </c>
      <c r="S55" s="21">
        <f t="shared" si="8"/>
        <v>5.5063000000000001E-2</v>
      </c>
      <c r="T55" s="21">
        <f t="shared" si="9"/>
        <v>0.113312</v>
      </c>
      <c r="U55" s="21">
        <f t="shared" si="9"/>
        <v>0.16538999999999998</v>
      </c>
      <c r="V55" s="21">
        <f t="shared" si="9"/>
        <v>0.22184899999999999</v>
      </c>
      <c r="W55" s="21">
        <f t="shared" si="9"/>
        <v>0.27197699999999997</v>
      </c>
      <c r="X55" s="21">
        <f t="shared" si="9"/>
        <v>0.32788399999999995</v>
      </c>
      <c r="Y55" s="21">
        <f t="shared" si="9"/>
        <v>0.38746499999999995</v>
      </c>
      <c r="Z55" s="21">
        <f t="shared" si="9"/>
        <v>0.44291899999999995</v>
      </c>
      <c r="AA55" s="21">
        <f t="shared" si="9"/>
        <v>0.50448499999999996</v>
      </c>
      <c r="AB55" s="21">
        <f t="shared" si="9"/>
        <v>0.56246299999999994</v>
      </c>
      <c r="AC55" s="21">
        <f t="shared" si="9"/>
        <v>0.62342099999999989</v>
      </c>
      <c r="AD55" s="21">
        <f t="shared" si="9"/>
        <v>0.67591599999999985</v>
      </c>
    </row>
    <row r="56" spans="1:30" x14ac:dyDescent="0.2">
      <c r="A56" s="10">
        <v>1028</v>
      </c>
      <c r="B56" s="10" t="s">
        <v>37</v>
      </c>
      <c r="C56" s="21">
        <v>0.29783999999999999</v>
      </c>
      <c r="D56" s="21">
        <v>0.296128</v>
      </c>
      <c r="E56" s="21">
        <v>0.27786100000000002</v>
      </c>
      <c r="F56" s="21">
        <v>0.29558200000000001</v>
      </c>
      <c r="G56" s="21">
        <v>0.29104200000000002</v>
      </c>
      <c r="H56" s="21">
        <v>0.27657500000000002</v>
      </c>
      <c r="I56" s="21">
        <v>0.32116899999999998</v>
      </c>
      <c r="J56" s="21">
        <v>0.318996</v>
      </c>
      <c r="K56" s="21">
        <v>0.33746700000000002</v>
      </c>
      <c r="L56" s="21">
        <v>0.32348399999999999</v>
      </c>
      <c r="M56" s="21">
        <v>0.32295400000000002</v>
      </c>
      <c r="N56" s="21">
        <v>0.29477300000000001</v>
      </c>
      <c r="O56" s="22">
        <f t="shared" si="7"/>
        <v>3.6538710000000005</v>
      </c>
      <c r="Q56" s="10">
        <v>1028</v>
      </c>
      <c r="R56" s="10" t="s">
        <v>37</v>
      </c>
      <c r="S56" s="21">
        <f t="shared" si="8"/>
        <v>0.29783999999999999</v>
      </c>
      <c r="T56" s="21">
        <f t="shared" si="9"/>
        <v>0.59396800000000005</v>
      </c>
      <c r="U56" s="21">
        <f t="shared" si="9"/>
        <v>0.87182900000000008</v>
      </c>
      <c r="V56" s="21">
        <f t="shared" si="9"/>
        <v>1.167411</v>
      </c>
      <c r="W56" s="21">
        <f t="shared" si="9"/>
        <v>1.458453</v>
      </c>
      <c r="X56" s="21">
        <f t="shared" si="9"/>
        <v>1.735028</v>
      </c>
      <c r="Y56" s="21">
        <f t="shared" si="9"/>
        <v>2.0561970000000001</v>
      </c>
      <c r="Z56" s="21">
        <f t="shared" si="9"/>
        <v>2.3751929999999999</v>
      </c>
      <c r="AA56" s="21">
        <f t="shared" si="9"/>
        <v>2.7126600000000001</v>
      </c>
      <c r="AB56" s="21">
        <f t="shared" si="9"/>
        <v>3.0361440000000002</v>
      </c>
      <c r="AC56" s="21">
        <f t="shared" si="9"/>
        <v>3.3590980000000004</v>
      </c>
      <c r="AD56" s="21">
        <f t="shared" si="9"/>
        <v>3.6538710000000005</v>
      </c>
    </row>
    <row r="57" spans="1:30" x14ac:dyDescent="0.2">
      <c r="A57" s="10">
        <v>1029</v>
      </c>
      <c r="B57" s="10" t="s">
        <v>38</v>
      </c>
      <c r="C57" s="21">
        <v>3.78E-2</v>
      </c>
      <c r="D57" s="21">
        <v>4.1265000000000003E-2</v>
      </c>
      <c r="E57" s="21">
        <v>4.0892999999999999E-2</v>
      </c>
      <c r="F57" s="21">
        <v>4.2129E-2</v>
      </c>
      <c r="G57" s="21">
        <v>4.1057000000000003E-2</v>
      </c>
      <c r="H57" s="21">
        <v>4.1522999999999997E-2</v>
      </c>
      <c r="I57" s="21">
        <v>4.6213999999999998E-2</v>
      </c>
      <c r="J57" s="21">
        <v>5.1677000000000001E-2</v>
      </c>
      <c r="K57" s="21">
        <v>4.8603E-2</v>
      </c>
      <c r="L57" s="21">
        <v>5.0548999999999997E-2</v>
      </c>
      <c r="M57" s="21">
        <v>4.5824999999999998E-2</v>
      </c>
      <c r="N57" s="21">
        <v>4.7975999999999998E-2</v>
      </c>
      <c r="O57" s="22">
        <f t="shared" si="7"/>
        <v>0.53551100000000007</v>
      </c>
      <c r="Q57" s="10">
        <v>1029</v>
      </c>
      <c r="R57" s="10" t="s">
        <v>38</v>
      </c>
      <c r="S57" s="21">
        <f t="shared" si="8"/>
        <v>3.78E-2</v>
      </c>
      <c r="T57" s="21">
        <f t="shared" si="9"/>
        <v>7.9064999999999996E-2</v>
      </c>
      <c r="U57" s="21">
        <f t="shared" si="9"/>
        <v>0.119958</v>
      </c>
      <c r="V57" s="21">
        <f t="shared" si="9"/>
        <v>0.16208699999999998</v>
      </c>
      <c r="W57" s="21">
        <f t="shared" si="9"/>
        <v>0.20314399999999999</v>
      </c>
      <c r="X57" s="21">
        <f t="shared" si="9"/>
        <v>0.244667</v>
      </c>
      <c r="Y57" s="21">
        <f t="shared" si="9"/>
        <v>0.290881</v>
      </c>
      <c r="Z57" s="21">
        <f t="shared" si="9"/>
        <v>0.34255800000000003</v>
      </c>
      <c r="AA57" s="21">
        <f t="shared" si="9"/>
        <v>0.39116100000000004</v>
      </c>
      <c r="AB57" s="21">
        <f t="shared" si="9"/>
        <v>0.44171000000000005</v>
      </c>
      <c r="AC57" s="21">
        <f t="shared" si="9"/>
        <v>0.48753500000000005</v>
      </c>
      <c r="AD57" s="21">
        <f t="shared" si="9"/>
        <v>0.53551100000000007</v>
      </c>
    </row>
    <row r="58" spans="1:30" x14ac:dyDescent="0.2">
      <c r="A58" s="15">
        <v>1030</v>
      </c>
      <c r="B58" s="15" t="s">
        <v>18</v>
      </c>
      <c r="C58" s="23">
        <v>5.3950999999999999E-2</v>
      </c>
      <c r="D58" s="23">
        <v>5.7931000000000003E-2</v>
      </c>
      <c r="E58" s="23">
        <v>5.5451E-2</v>
      </c>
      <c r="F58" s="23">
        <v>6.3105999999999995E-2</v>
      </c>
      <c r="G58" s="23">
        <v>5.7804000000000001E-2</v>
      </c>
      <c r="H58" s="23">
        <v>5.6267999999999999E-2</v>
      </c>
      <c r="I58" s="23">
        <v>6.5738000000000005E-2</v>
      </c>
      <c r="J58" s="23">
        <v>6.5791000000000002E-2</v>
      </c>
      <c r="K58" s="23">
        <v>6.9133E-2</v>
      </c>
      <c r="L58" s="23">
        <v>6.4440999999999998E-2</v>
      </c>
      <c r="M58" s="23">
        <v>6.6499000000000003E-2</v>
      </c>
      <c r="N58" s="23">
        <v>6.6211000000000006E-2</v>
      </c>
      <c r="O58" s="24">
        <f t="shared" si="7"/>
        <v>0.74232399999999998</v>
      </c>
      <c r="Q58" s="15">
        <v>1030</v>
      </c>
      <c r="R58" s="15" t="s">
        <v>18</v>
      </c>
      <c r="S58" s="23">
        <f t="shared" si="8"/>
        <v>5.3950999999999999E-2</v>
      </c>
      <c r="T58" s="23">
        <f t="shared" si="9"/>
        <v>0.11188200000000001</v>
      </c>
      <c r="U58" s="23">
        <f t="shared" si="9"/>
        <v>0.16733300000000001</v>
      </c>
      <c r="V58" s="23">
        <f t="shared" si="9"/>
        <v>0.230439</v>
      </c>
      <c r="W58" s="23">
        <f t="shared" si="9"/>
        <v>0.28824300000000003</v>
      </c>
      <c r="X58" s="23">
        <f t="shared" si="9"/>
        <v>0.34451100000000001</v>
      </c>
      <c r="Y58" s="23">
        <f t="shared" si="9"/>
        <v>0.41024900000000003</v>
      </c>
      <c r="Z58" s="23">
        <f t="shared" si="9"/>
        <v>0.47604000000000002</v>
      </c>
      <c r="AA58" s="23">
        <f t="shared" si="9"/>
        <v>0.54517300000000002</v>
      </c>
      <c r="AB58" s="23">
        <f t="shared" si="9"/>
        <v>0.60961399999999999</v>
      </c>
      <c r="AC58" s="23">
        <f t="shared" si="9"/>
        <v>0.67611299999999996</v>
      </c>
      <c r="AD58" s="23">
        <f t="shared" si="9"/>
        <v>0.74232399999999998</v>
      </c>
    </row>
    <row r="59" spans="1:30" x14ac:dyDescent="0.2">
      <c r="A59" s="4">
        <v>10300</v>
      </c>
      <c r="B59" s="4" t="s">
        <v>58</v>
      </c>
      <c r="C59" s="18">
        <f>SUM(C32:C58)</f>
        <v>6.7455779999999992</v>
      </c>
      <c r="D59" s="18">
        <f t="shared" ref="D59:N59" si="10">SUM(D32:D58)</f>
        <v>7.0103655600000012</v>
      </c>
      <c r="E59" s="18">
        <f t="shared" si="10"/>
        <v>6.8402624700000008</v>
      </c>
      <c r="F59" s="18">
        <f t="shared" si="10"/>
        <v>7.2148638999999992</v>
      </c>
      <c r="G59" s="18">
        <f t="shared" si="10"/>
        <v>6.8741572099999999</v>
      </c>
      <c r="H59" s="18">
        <f t="shared" si="10"/>
        <v>6.7444674100000022</v>
      </c>
      <c r="I59" s="18">
        <f t="shared" si="10"/>
        <v>7.5146116999999997</v>
      </c>
      <c r="J59" s="18">
        <f t="shared" si="10"/>
        <v>7.8347248200000026</v>
      </c>
      <c r="K59" s="18">
        <f t="shared" si="10"/>
        <v>7.8220617800000012</v>
      </c>
      <c r="L59" s="18">
        <f t="shared" si="10"/>
        <v>7.5557394400000009</v>
      </c>
      <c r="M59" s="18">
        <f t="shared" si="10"/>
        <v>7.3410134900000026</v>
      </c>
      <c r="N59" s="18">
        <f t="shared" si="10"/>
        <v>7.3197605000000001</v>
      </c>
      <c r="O59" s="18">
        <f t="shared" si="7"/>
        <v>86.817606280000021</v>
      </c>
      <c r="Q59" s="4">
        <v>10300</v>
      </c>
      <c r="R59" s="4" t="s">
        <v>142</v>
      </c>
      <c r="S59" s="18">
        <f>SUM(S32:S58)</f>
        <v>6.7455779999999992</v>
      </c>
      <c r="T59" s="18">
        <f>SUM(T32:T58)</f>
        <v>13.75594356</v>
      </c>
      <c r="U59" s="18">
        <f>SUM(U32:U58)</f>
        <v>20.596206030000005</v>
      </c>
      <c r="V59" s="18">
        <f t="shared" ref="V59:AC59" si="11">SUM(V32:V58)</f>
        <v>27.811069929999995</v>
      </c>
      <c r="W59" s="18">
        <f t="shared" si="11"/>
        <v>34.685227140000002</v>
      </c>
      <c r="X59" s="18">
        <f t="shared" si="11"/>
        <v>41.429694549999994</v>
      </c>
      <c r="Y59" s="18">
        <f t="shared" si="11"/>
        <v>48.944306249999997</v>
      </c>
      <c r="Z59" s="18">
        <f t="shared" si="11"/>
        <v>56.779031069999995</v>
      </c>
      <c r="AA59" s="18">
        <f t="shared" si="11"/>
        <v>64.601092850000001</v>
      </c>
      <c r="AB59" s="18">
        <f t="shared" si="11"/>
        <v>72.156832290000011</v>
      </c>
      <c r="AC59" s="18">
        <f t="shared" si="11"/>
        <v>79.497845779999992</v>
      </c>
      <c r="AD59" s="18">
        <f>SUM(AD32:AD58)</f>
        <v>86.817606280000007</v>
      </c>
    </row>
    <row r="60" spans="1:30" x14ac:dyDescent="0.2">
      <c r="A60" s="32"/>
      <c r="B60" s="32"/>
      <c r="C60"/>
      <c r="D60"/>
      <c r="E60"/>
      <c r="F60"/>
      <c r="G60"/>
      <c r="H60"/>
      <c r="I60"/>
      <c r="J60"/>
      <c r="K60"/>
      <c r="L60"/>
      <c r="M60"/>
      <c r="N60"/>
      <c r="O60" s="32"/>
    </row>
    <row r="61" spans="1:30" x14ac:dyDescent="0.2">
      <c r="A61" s="3" t="s">
        <v>52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58</v>
      </c>
      <c r="Q61" s="3" t="s">
        <v>73</v>
      </c>
      <c r="R61" s="3" t="s">
        <v>146</v>
      </c>
      <c r="S61" s="3" t="s">
        <v>74</v>
      </c>
      <c r="T61" s="3" t="s">
        <v>75</v>
      </c>
      <c r="U61" s="3" t="s">
        <v>76</v>
      </c>
      <c r="V61" s="3" t="s">
        <v>77</v>
      </c>
      <c r="W61" s="3" t="s">
        <v>78</v>
      </c>
      <c r="X61" s="3" t="s">
        <v>79</v>
      </c>
      <c r="Y61" s="3" t="s">
        <v>80</v>
      </c>
      <c r="Z61" s="3" t="s">
        <v>81</v>
      </c>
      <c r="AA61" s="3" t="s">
        <v>82</v>
      </c>
      <c r="AB61" s="3" t="s">
        <v>83</v>
      </c>
      <c r="AC61" s="3" t="s">
        <v>84</v>
      </c>
      <c r="AD61" s="3" t="s">
        <v>85</v>
      </c>
    </row>
    <row r="62" spans="1:30" x14ac:dyDescent="0.2">
      <c r="A62" s="7">
        <v>1004</v>
      </c>
      <c r="B62" s="7" t="s">
        <v>94</v>
      </c>
      <c r="C62" s="19">
        <v>1.26226306</v>
      </c>
      <c r="D62" s="19">
        <v>1.0834225</v>
      </c>
      <c r="E62" s="19">
        <v>1.3152868899999997</v>
      </c>
      <c r="F62" s="19">
        <v>1.1048944599999999</v>
      </c>
      <c r="G62" s="19">
        <v>0.95255022999999994</v>
      </c>
      <c r="H62" s="19">
        <v>1.42635471</v>
      </c>
      <c r="I62" s="19">
        <v>1.07122417</v>
      </c>
      <c r="J62" s="19">
        <v>1.0981469299999997</v>
      </c>
      <c r="K62" s="19">
        <v>0.96869868999999997</v>
      </c>
      <c r="L62" s="19">
        <v>1.0435549000000004</v>
      </c>
      <c r="M62" s="19">
        <v>0.99783248000000002</v>
      </c>
      <c r="N62" s="19">
        <v>0.87786239999999993</v>
      </c>
      <c r="O62" s="20">
        <f>SUM(C62:N62)</f>
        <v>13.202091419999999</v>
      </c>
      <c r="Q62" s="7">
        <v>1004</v>
      </c>
      <c r="R62" s="7" t="s">
        <v>94</v>
      </c>
      <c r="S62" s="19">
        <f>+C62</f>
        <v>1.26226306</v>
      </c>
      <c r="T62" s="19">
        <f>+S62+D62</f>
        <v>2.3456855599999997</v>
      </c>
      <c r="U62" s="19">
        <f t="shared" ref="U62:AD87" si="12">+T62+E62</f>
        <v>3.6609724499999992</v>
      </c>
      <c r="V62" s="19">
        <f t="shared" si="12"/>
        <v>4.7658669099999988</v>
      </c>
      <c r="W62" s="19">
        <f t="shared" si="12"/>
        <v>5.7184171399999988</v>
      </c>
      <c r="X62" s="19">
        <f t="shared" si="12"/>
        <v>7.1447718499999988</v>
      </c>
      <c r="Y62" s="19">
        <f t="shared" si="12"/>
        <v>8.2159960199999986</v>
      </c>
      <c r="Z62" s="19">
        <f t="shared" si="12"/>
        <v>9.314142949999999</v>
      </c>
      <c r="AA62" s="19">
        <f t="shared" si="12"/>
        <v>10.282841639999999</v>
      </c>
      <c r="AB62" s="19">
        <f t="shared" si="12"/>
        <v>11.326396539999999</v>
      </c>
      <c r="AC62" s="19">
        <f t="shared" si="12"/>
        <v>12.324229019999999</v>
      </c>
      <c r="AD62" s="19">
        <f t="shared" si="12"/>
        <v>13.202091419999999</v>
      </c>
    </row>
    <row r="63" spans="1:30" x14ac:dyDescent="0.2">
      <c r="A63" s="10">
        <v>1005</v>
      </c>
      <c r="B63" s="10" t="s">
        <v>13</v>
      </c>
      <c r="C63" s="21">
        <v>7.3248099999999976E-3</v>
      </c>
      <c r="D63" s="21">
        <v>6.8439899999999977E-3</v>
      </c>
      <c r="E63" s="21">
        <v>8.9269100000000032E-3</v>
      </c>
      <c r="F63" s="21">
        <v>7.717199999999997E-3</v>
      </c>
      <c r="G63" s="21">
        <v>5.2330199999999971E-3</v>
      </c>
      <c r="H63" s="21">
        <v>1.2976980000000003E-2</v>
      </c>
      <c r="I63" s="21">
        <v>1.0000559999999997E-2</v>
      </c>
      <c r="J63" s="21">
        <v>8.6586999999999966E-3</v>
      </c>
      <c r="K63" s="21">
        <v>6.6754400000000021E-3</v>
      </c>
      <c r="L63" s="21">
        <v>6.6085400000000013E-3</v>
      </c>
      <c r="M63" s="21">
        <v>6.7456999999999968E-3</v>
      </c>
      <c r="N63" s="21">
        <v>5.2428199999999996E-3</v>
      </c>
      <c r="O63" s="22">
        <f t="shared" ref="O63:O89" si="13">SUM(C63:N63)</f>
        <v>9.2954669999999975E-2</v>
      </c>
      <c r="Q63" s="10">
        <v>1005</v>
      </c>
      <c r="R63" s="10" t="s">
        <v>13</v>
      </c>
      <c r="S63" s="21">
        <f t="shared" ref="S63:S87" si="14">+C63</f>
        <v>7.3248099999999976E-3</v>
      </c>
      <c r="T63" s="21">
        <f t="shared" ref="T63:Y88" si="15">+S63+D63</f>
        <v>1.4168799999999995E-2</v>
      </c>
      <c r="U63" s="21">
        <f t="shared" si="12"/>
        <v>2.3095709999999998E-2</v>
      </c>
      <c r="V63" s="21">
        <f t="shared" si="12"/>
        <v>3.0812909999999995E-2</v>
      </c>
      <c r="W63" s="21">
        <f t="shared" si="12"/>
        <v>3.604592999999999E-2</v>
      </c>
      <c r="X63" s="21">
        <f t="shared" si="12"/>
        <v>4.9022909999999989E-2</v>
      </c>
      <c r="Y63" s="21">
        <f t="shared" si="12"/>
        <v>5.9023469999999988E-2</v>
      </c>
      <c r="Z63" s="21">
        <f t="shared" si="12"/>
        <v>6.7682169999999986E-2</v>
      </c>
      <c r="AA63" s="21">
        <f t="shared" si="12"/>
        <v>7.4357609999999991E-2</v>
      </c>
      <c r="AB63" s="21">
        <f t="shared" si="12"/>
        <v>8.0966149999999987E-2</v>
      </c>
      <c r="AC63" s="21">
        <f t="shared" si="12"/>
        <v>8.771184999999998E-2</v>
      </c>
      <c r="AD63" s="21">
        <f t="shared" si="12"/>
        <v>9.2954669999999975E-2</v>
      </c>
    </row>
    <row r="64" spans="1:30" x14ac:dyDescent="0.2">
      <c r="A64" s="10">
        <v>1006</v>
      </c>
      <c r="B64" s="10" t="s">
        <v>14</v>
      </c>
      <c r="C64" s="21">
        <v>0.10450884999999997</v>
      </c>
      <c r="D64" s="21">
        <v>9.0658799999999984E-2</v>
      </c>
      <c r="E64" s="21">
        <v>6.4131520000000025E-2</v>
      </c>
      <c r="F64" s="21">
        <v>6.4445559999999999E-2</v>
      </c>
      <c r="G64" s="21">
        <v>4.444142999999999E-2</v>
      </c>
      <c r="H64" s="21">
        <v>0.10185916999999999</v>
      </c>
      <c r="I64" s="21">
        <v>9.9516630000000009E-2</v>
      </c>
      <c r="J64" s="21">
        <v>8.3008700000000019E-2</v>
      </c>
      <c r="K64" s="21">
        <v>6.5472309999999992E-2</v>
      </c>
      <c r="L64" s="21">
        <v>5.9357969999999975E-2</v>
      </c>
      <c r="M64" s="21">
        <v>0.10787401000000001</v>
      </c>
      <c r="N64" s="21">
        <v>0.121251</v>
      </c>
      <c r="O64" s="22">
        <f t="shared" si="13"/>
        <v>1.0065259499999999</v>
      </c>
      <c r="Q64" s="10">
        <v>1006</v>
      </c>
      <c r="R64" s="10" t="s">
        <v>14</v>
      </c>
      <c r="S64" s="21">
        <f t="shared" si="14"/>
        <v>0.10450884999999997</v>
      </c>
      <c r="T64" s="21">
        <f t="shared" si="15"/>
        <v>0.19516764999999997</v>
      </c>
      <c r="U64" s="21">
        <f t="shared" si="12"/>
        <v>0.25929917000000002</v>
      </c>
      <c r="V64" s="21">
        <f t="shared" si="12"/>
        <v>0.32374473000000004</v>
      </c>
      <c r="W64" s="21">
        <f t="shared" si="12"/>
        <v>0.36818616000000004</v>
      </c>
      <c r="X64" s="21">
        <f t="shared" si="12"/>
        <v>0.47004533000000004</v>
      </c>
      <c r="Y64" s="21">
        <f t="shared" si="12"/>
        <v>0.56956196000000003</v>
      </c>
      <c r="Z64" s="21">
        <f t="shared" si="12"/>
        <v>0.65257066000000008</v>
      </c>
      <c r="AA64" s="21">
        <f t="shared" si="12"/>
        <v>0.71804297000000006</v>
      </c>
      <c r="AB64" s="21">
        <f t="shared" si="12"/>
        <v>0.77740094000000004</v>
      </c>
      <c r="AC64" s="21">
        <f t="shared" si="12"/>
        <v>0.88527495</v>
      </c>
      <c r="AD64" s="21">
        <f t="shared" si="12"/>
        <v>1.0065259499999999</v>
      </c>
    </row>
    <row r="65" spans="1:30" x14ac:dyDescent="0.2">
      <c r="A65" s="10">
        <v>1007</v>
      </c>
      <c r="B65" s="10" t="s">
        <v>15</v>
      </c>
      <c r="C65" s="21">
        <v>0.13403999999999999</v>
      </c>
      <c r="D65" s="21">
        <v>0.12551200000000001</v>
      </c>
      <c r="E65" s="21">
        <v>0.114144</v>
      </c>
      <c r="F65" s="21">
        <v>0.10687099999999999</v>
      </c>
      <c r="G65" s="21">
        <v>8.9465000000000003E-2</v>
      </c>
      <c r="H65" s="21">
        <v>0.1343</v>
      </c>
      <c r="I65" s="21">
        <v>0.101997</v>
      </c>
      <c r="J65" s="21">
        <v>0.105027</v>
      </c>
      <c r="K65" s="21">
        <v>0.105577</v>
      </c>
      <c r="L65" s="21">
        <v>0.10148500000000001</v>
      </c>
      <c r="M65" s="21">
        <v>0.10353999999999999</v>
      </c>
      <c r="N65" s="21">
        <v>0.12704499999999999</v>
      </c>
      <c r="O65" s="22">
        <f t="shared" si="13"/>
        <v>1.349003</v>
      </c>
      <c r="Q65" s="10">
        <v>1007</v>
      </c>
      <c r="R65" s="10" t="s">
        <v>15</v>
      </c>
      <c r="S65" s="21">
        <f t="shared" si="14"/>
        <v>0.13403999999999999</v>
      </c>
      <c r="T65" s="21">
        <f t="shared" si="15"/>
        <v>0.259552</v>
      </c>
      <c r="U65" s="21">
        <f t="shared" si="12"/>
        <v>0.37369600000000003</v>
      </c>
      <c r="V65" s="21">
        <f t="shared" si="12"/>
        <v>0.48056700000000002</v>
      </c>
      <c r="W65" s="21">
        <f t="shared" si="12"/>
        <v>0.57003199999999998</v>
      </c>
      <c r="X65" s="21">
        <f t="shared" si="12"/>
        <v>0.70433199999999996</v>
      </c>
      <c r="Y65" s="21">
        <f t="shared" si="12"/>
        <v>0.80632899999999996</v>
      </c>
      <c r="Z65" s="21">
        <f t="shared" si="12"/>
        <v>0.91135599999999994</v>
      </c>
      <c r="AA65" s="21">
        <f t="shared" si="12"/>
        <v>1.0169329999999999</v>
      </c>
      <c r="AB65" s="21">
        <f t="shared" si="12"/>
        <v>1.1184179999999999</v>
      </c>
      <c r="AC65" s="21">
        <f t="shared" si="12"/>
        <v>1.2219579999999999</v>
      </c>
      <c r="AD65" s="21">
        <f t="shared" si="12"/>
        <v>1.349003</v>
      </c>
    </row>
    <row r="66" spans="1:30" x14ac:dyDescent="0.2">
      <c r="A66" s="10">
        <v>1008</v>
      </c>
      <c r="B66" s="10" t="s">
        <v>16</v>
      </c>
      <c r="C66" s="21">
        <v>2.1989600000000005E-2</v>
      </c>
      <c r="D66" s="21">
        <v>2.0555729999999994E-2</v>
      </c>
      <c r="E66" s="21">
        <v>2.3636279999999999E-2</v>
      </c>
      <c r="F66" s="21">
        <v>2.3763399999999994E-2</v>
      </c>
      <c r="G66" s="21">
        <v>1.7837619999999995E-2</v>
      </c>
      <c r="H66" s="21">
        <v>2.8126179999999994E-2</v>
      </c>
      <c r="I66" s="21">
        <v>5.3256309999999994E-2</v>
      </c>
      <c r="J66" s="21">
        <v>3.8829760000000012E-2</v>
      </c>
      <c r="K66" s="21">
        <v>3.3994999999999997E-2</v>
      </c>
      <c r="L66" s="21">
        <v>2.8993000000000001E-2</v>
      </c>
      <c r="M66" s="21">
        <v>2.1752000000000001E-2</v>
      </c>
      <c r="N66" s="21">
        <v>2.0199999999999999E-2</v>
      </c>
      <c r="O66" s="22">
        <f t="shared" si="13"/>
        <v>0.33293487999999999</v>
      </c>
      <c r="Q66" s="10">
        <v>1008</v>
      </c>
      <c r="R66" s="10" t="s">
        <v>16</v>
      </c>
      <c r="S66" s="21">
        <f t="shared" si="14"/>
        <v>2.1989600000000005E-2</v>
      </c>
      <c r="T66" s="21">
        <f t="shared" si="15"/>
        <v>4.2545329999999999E-2</v>
      </c>
      <c r="U66" s="21">
        <f t="shared" si="12"/>
        <v>6.6181610000000002E-2</v>
      </c>
      <c r="V66" s="21">
        <f t="shared" si="12"/>
        <v>8.9945009999999992E-2</v>
      </c>
      <c r="W66" s="21">
        <f t="shared" si="12"/>
        <v>0.10778262999999999</v>
      </c>
      <c r="X66" s="21">
        <f t="shared" si="12"/>
        <v>0.13590880999999999</v>
      </c>
      <c r="Y66" s="21">
        <f t="shared" si="12"/>
        <v>0.18916511999999999</v>
      </c>
      <c r="Z66" s="21">
        <f t="shared" si="12"/>
        <v>0.22799488000000001</v>
      </c>
      <c r="AA66" s="21">
        <f t="shared" si="12"/>
        <v>0.26198988000000001</v>
      </c>
      <c r="AB66" s="21">
        <f t="shared" si="12"/>
        <v>0.29098288</v>
      </c>
      <c r="AC66" s="21">
        <f t="shared" si="12"/>
        <v>0.31273487999999999</v>
      </c>
      <c r="AD66" s="21">
        <f t="shared" si="12"/>
        <v>0.33293487999999999</v>
      </c>
    </row>
    <row r="67" spans="1:30" x14ac:dyDescent="0.2">
      <c r="A67" s="10">
        <v>1009</v>
      </c>
      <c r="B67" s="10" t="s">
        <v>17</v>
      </c>
      <c r="C67" s="21">
        <v>2.1694000000000001E-2</v>
      </c>
      <c r="D67" s="21">
        <v>1.9866999999999999E-2</v>
      </c>
      <c r="E67" s="21">
        <v>3.0218699999999998E-2</v>
      </c>
      <c r="F67" s="21">
        <v>2.3542E-2</v>
      </c>
      <c r="G67" s="21">
        <v>1.7312999999999999E-2</v>
      </c>
      <c r="H67" s="21">
        <v>3.5296000000000001E-2</v>
      </c>
      <c r="I67" s="21">
        <v>3.2312E-2</v>
      </c>
      <c r="J67" s="21">
        <v>2.7913E-2</v>
      </c>
      <c r="K67" s="21">
        <v>2.3328000000000002E-2</v>
      </c>
      <c r="L67" s="21">
        <v>2.1010000000000001E-2</v>
      </c>
      <c r="M67" s="21">
        <v>3.3197999999999998E-2</v>
      </c>
      <c r="N67" s="21">
        <v>2.5508790000000007E-2</v>
      </c>
      <c r="O67" s="22">
        <f t="shared" si="13"/>
        <v>0.31120049000000005</v>
      </c>
      <c r="Q67" s="10">
        <v>1009</v>
      </c>
      <c r="R67" s="10" t="s">
        <v>17</v>
      </c>
      <c r="S67" s="21">
        <f t="shared" si="14"/>
        <v>2.1694000000000001E-2</v>
      </c>
      <c r="T67" s="21">
        <f t="shared" si="15"/>
        <v>4.1561000000000001E-2</v>
      </c>
      <c r="U67" s="21">
        <f t="shared" si="12"/>
        <v>7.1779700000000002E-2</v>
      </c>
      <c r="V67" s="21">
        <f t="shared" si="12"/>
        <v>9.5321700000000009E-2</v>
      </c>
      <c r="W67" s="21">
        <f t="shared" si="12"/>
        <v>0.1126347</v>
      </c>
      <c r="X67" s="21">
        <f t="shared" si="12"/>
        <v>0.1479307</v>
      </c>
      <c r="Y67" s="21">
        <f t="shared" si="12"/>
        <v>0.18024270000000001</v>
      </c>
      <c r="Z67" s="21">
        <f t="shared" si="12"/>
        <v>0.2081557</v>
      </c>
      <c r="AA67" s="21">
        <f t="shared" si="12"/>
        <v>0.23148370000000001</v>
      </c>
      <c r="AB67" s="21">
        <f t="shared" si="12"/>
        <v>0.25249370000000004</v>
      </c>
      <c r="AC67" s="21">
        <f t="shared" si="12"/>
        <v>0.28569170000000005</v>
      </c>
      <c r="AD67" s="21">
        <f t="shared" si="12"/>
        <v>0.31120049000000005</v>
      </c>
    </row>
    <row r="68" spans="1:30" x14ac:dyDescent="0.2">
      <c r="A68" s="10">
        <v>1010</v>
      </c>
      <c r="B68" s="10" t="s">
        <v>19</v>
      </c>
      <c r="C68" s="21">
        <v>5.620725E-2</v>
      </c>
      <c r="D68" s="21">
        <v>6.0874360000000016E-2</v>
      </c>
      <c r="E68" s="21">
        <v>5.2943160000000003E-2</v>
      </c>
      <c r="F68" s="21">
        <v>5.5871160000000003E-2</v>
      </c>
      <c r="G68" s="21">
        <v>5.2094349999999977E-2</v>
      </c>
      <c r="H68" s="21">
        <v>5.134822E-2</v>
      </c>
      <c r="I68" s="21">
        <v>5.2976739999999987E-2</v>
      </c>
      <c r="J68" s="21">
        <v>4.2765460000000019E-2</v>
      </c>
      <c r="K68" s="21">
        <v>4.008529000000001E-2</v>
      </c>
      <c r="L68" s="21">
        <v>4.5890239999999992E-2</v>
      </c>
      <c r="M68" s="21">
        <v>4.4863449999999985E-2</v>
      </c>
      <c r="N68" s="21">
        <v>5.7344220000000001E-2</v>
      </c>
      <c r="O68" s="22">
        <f t="shared" si="13"/>
        <v>0.61326389999999997</v>
      </c>
      <c r="Q68" s="10">
        <v>1010</v>
      </c>
      <c r="R68" s="10" t="s">
        <v>19</v>
      </c>
      <c r="S68" s="21">
        <f t="shared" si="14"/>
        <v>5.620725E-2</v>
      </c>
      <c r="T68" s="21">
        <f t="shared" si="15"/>
        <v>0.11708161000000002</v>
      </c>
      <c r="U68" s="21">
        <f t="shared" si="12"/>
        <v>0.17002477000000002</v>
      </c>
      <c r="V68" s="21">
        <f t="shared" si="12"/>
        <v>0.22589593000000002</v>
      </c>
      <c r="W68" s="21">
        <f t="shared" si="12"/>
        <v>0.27799027999999998</v>
      </c>
      <c r="X68" s="21">
        <f t="shared" si="12"/>
        <v>0.32933849999999998</v>
      </c>
      <c r="Y68" s="21">
        <f t="shared" si="12"/>
        <v>0.38231523999999995</v>
      </c>
      <c r="Z68" s="21">
        <f t="shared" si="12"/>
        <v>0.42508069999999998</v>
      </c>
      <c r="AA68" s="21">
        <f t="shared" si="12"/>
        <v>0.46516598999999997</v>
      </c>
      <c r="AB68" s="21">
        <f t="shared" si="12"/>
        <v>0.51105623</v>
      </c>
      <c r="AC68" s="21">
        <f t="shared" si="12"/>
        <v>0.55591968000000003</v>
      </c>
      <c r="AD68" s="21">
        <f t="shared" si="12"/>
        <v>0.61326389999999997</v>
      </c>
    </row>
    <row r="69" spans="1:30" x14ac:dyDescent="0.2">
      <c r="A69" s="10">
        <v>1011</v>
      </c>
      <c r="B69" s="10" t="s">
        <v>20</v>
      </c>
      <c r="C69" s="21">
        <v>2.0553999999999999E-2</v>
      </c>
      <c r="D69" s="21">
        <v>2.0669E-2</v>
      </c>
      <c r="E69" s="21">
        <v>2.358E-2</v>
      </c>
      <c r="F69" s="21">
        <v>1.2154E-2</v>
      </c>
      <c r="G69" s="21">
        <v>3.6289999999999998E-3</v>
      </c>
      <c r="H69" s="21">
        <v>2.5276E-2</v>
      </c>
      <c r="I69" s="21">
        <v>1.3136699999999998E-2</v>
      </c>
      <c r="J69" s="21">
        <v>1.0829E-2</v>
      </c>
      <c r="K69" s="21">
        <v>1.8209999999999999E-3</v>
      </c>
      <c r="L69" s="21">
        <v>8.2030000000000002E-3</v>
      </c>
      <c r="M69" s="21">
        <v>1.5535E-2</v>
      </c>
      <c r="N69" s="21">
        <v>1.2924E-2</v>
      </c>
      <c r="O69" s="22">
        <f t="shared" si="13"/>
        <v>0.16831069999999995</v>
      </c>
      <c r="Q69" s="10">
        <v>1011</v>
      </c>
      <c r="R69" s="10" t="s">
        <v>20</v>
      </c>
      <c r="S69" s="21">
        <f t="shared" si="14"/>
        <v>2.0553999999999999E-2</v>
      </c>
      <c r="T69" s="21">
        <f t="shared" si="15"/>
        <v>4.1222999999999996E-2</v>
      </c>
      <c r="U69" s="21">
        <f t="shared" si="12"/>
        <v>6.4802999999999999E-2</v>
      </c>
      <c r="V69" s="21">
        <f t="shared" si="12"/>
        <v>7.6956999999999998E-2</v>
      </c>
      <c r="W69" s="21">
        <f t="shared" si="12"/>
        <v>8.0585999999999991E-2</v>
      </c>
      <c r="X69" s="21">
        <f t="shared" si="12"/>
        <v>0.10586199999999998</v>
      </c>
      <c r="Y69" s="21">
        <f t="shared" si="12"/>
        <v>0.11899869999999999</v>
      </c>
      <c r="Z69" s="21">
        <f t="shared" si="12"/>
        <v>0.12982769999999999</v>
      </c>
      <c r="AA69" s="21">
        <f t="shared" si="12"/>
        <v>0.13164869999999998</v>
      </c>
      <c r="AB69" s="21">
        <f t="shared" si="12"/>
        <v>0.13985169999999997</v>
      </c>
      <c r="AC69" s="21">
        <f t="shared" si="12"/>
        <v>0.15538669999999996</v>
      </c>
      <c r="AD69" s="21">
        <f t="shared" si="12"/>
        <v>0.16831069999999995</v>
      </c>
    </row>
    <row r="70" spans="1:30" x14ac:dyDescent="0.2">
      <c r="A70" s="10">
        <v>1012</v>
      </c>
      <c r="B70" s="10" t="s">
        <v>21</v>
      </c>
      <c r="C70" s="21">
        <v>9.9931000000000006E-2</v>
      </c>
      <c r="D70" s="21">
        <v>9.9127999999999994E-2</v>
      </c>
      <c r="E70" s="21">
        <v>9.8721000000000003E-2</v>
      </c>
      <c r="F70" s="21">
        <v>9.8437999999999998E-2</v>
      </c>
      <c r="G70" s="21">
        <v>9.6818000000000001E-2</v>
      </c>
      <c r="H70" s="21">
        <v>9.2488000000000001E-2</v>
      </c>
      <c r="I70" s="21">
        <v>9.8194000000000004E-2</v>
      </c>
      <c r="J70" s="21">
        <v>0.103338</v>
      </c>
      <c r="K70" s="21">
        <v>7.8572000000000003E-2</v>
      </c>
      <c r="L70" s="21">
        <v>8.7060999999999999E-2</v>
      </c>
      <c r="M70" s="21">
        <v>9.3994999999999995E-2</v>
      </c>
      <c r="N70" s="21">
        <v>8.4329000000000001E-2</v>
      </c>
      <c r="O70" s="22">
        <f t="shared" si="13"/>
        <v>1.131013</v>
      </c>
      <c r="Q70" s="10">
        <v>1012</v>
      </c>
      <c r="R70" s="10" t="s">
        <v>21</v>
      </c>
      <c r="S70" s="21">
        <f t="shared" si="14"/>
        <v>9.9931000000000006E-2</v>
      </c>
      <c r="T70" s="21">
        <f t="shared" si="15"/>
        <v>0.19905899999999999</v>
      </c>
      <c r="U70" s="21">
        <f t="shared" si="12"/>
        <v>0.29777999999999999</v>
      </c>
      <c r="V70" s="21">
        <f t="shared" si="12"/>
        <v>0.39621799999999996</v>
      </c>
      <c r="W70" s="21">
        <f t="shared" si="12"/>
        <v>0.49303599999999997</v>
      </c>
      <c r="X70" s="21">
        <f t="shared" si="12"/>
        <v>0.58552399999999993</v>
      </c>
      <c r="Y70" s="21">
        <f t="shared" si="12"/>
        <v>0.68371799999999994</v>
      </c>
      <c r="Z70" s="21">
        <f t="shared" si="12"/>
        <v>0.78705599999999998</v>
      </c>
      <c r="AA70" s="21">
        <f t="shared" si="12"/>
        <v>0.86562799999999995</v>
      </c>
      <c r="AB70" s="21">
        <f t="shared" si="12"/>
        <v>0.9526889999999999</v>
      </c>
      <c r="AC70" s="21">
        <f t="shared" si="12"/>
        <v>1.0466839999999999</v>
      </c>
      <c r="AD70" s="21">
        <f t="shared" si="12"/>
        <v>1.131013</v>
      </c>
    </row>
    <row r="71" spans="1:30" x14ac:dyDescent="0.2">
      <c r="A71" s="10">
        <v>1013</v>
      </c>
      <c r="B71" s="10" t="s">
        <v>22</v>
      </c>
      <c r="C71" s="21">
        <v>4.3119999999999999E-3</v>
      </c>
      <c r="D71" s="21">
        <v>5.4469999999999996E-3</v>
      </c>
      <c r="E71" s="21">
        <v>4.8390000000000004E-3</v>
      </c>
      <c r="F71" s="21">
        <v>5.4489999999999999E-3</v>
      </c>
      <c r="G71" s="21">
        <v>5.0090000000000004E-3</v>
      </c>
      <c r="H71" s="21">
        <v>5.2859999999999999E-3</v>
      </c>
      <c r="I71" s="21">
        <v>6.1929999999999997E-3</v>
      </c>
      <c r="J71" s="21">
        <v>5.8780000000000004E-3</v>
      </c>
      <c r="K71" s="21">
        <v>6.019E-3</v>
      </c>
      <c r="L71" s="21">
        <v>5.79E-3</v>
      </c>
      <c r="M71" s="21">
        <v>5.2880000000000002E-3</v>
      </c>
      <c r="N71" s="21">
        <v>5.1599999999999997E-3</v>
      </c>
      <c r="O71" s="22">
        <f t="shared" si="13"/>
        <v>6.4670000000000005E-2</v>
      </c>
      <c r="Q71" s="10">
        <v>1013</v>
      </c>
      <c r="R71" s="10" t="s">
        <v>22</v>
      </c>
      <c r="S71" s="21">
        <f t="shared" si="14"/>
        <v>4.3119999999999999E-3</v>
      </c>
      <c r="T71" s="21">
        <f t="shared" si="15"/>
        <v>9.7590000000000003E-3</v>
      </c>
      <c r="U71" s="21">
        <f t="shared" si="12"/>
        <v>1.4598E-2</v>
      </c>
      <c r="V71" s="21">
        <f t="shared" si="12"/>
        <v>2.0046999999999999E-2</v>
      </c>
      <c r="W71" s="21">
        <f t="shared" si="12"/>
        <v>2.5055999999999998E-2</v>
      </c>
      <c r="X71" s="21">
        <f t="shared" si="12"/>
        <v>3.0341999999999997E-2</v>
      </c>
      <c r="Y71" s="21">
        <f t="shared" si="12"/>
        <v>3.6534999999999998E-2</v>
      </c>
      <c r="Z71" s="21">
        <f t="shared" si="12"/>
        <v>4.2412999999999999E-2</v>
      </c>
      <c r="AA71" s="21">
        <f t="shared" si="12"/>
        <v>4.8432000000000003E-2</v>
      </c>
      <c r="AB71" s="21">
        <f t="shared" si="12"/>
        <v>5.4222000000000006E-2</v>
      </c>
      <c r="AC71" s="21">
        <f t="shared" si="12"/>
        <v>5.9510000000000007E-2</v>
      </c>
      <c r="AD71" s="21">
        <f t="shared" si="12"/>
        <v>6.4670000000000005E-2</v>
      </c>
    </row>
    <row r="72" spans="1:30" x14ac:dyDescent="0.2">
      <c r="A72" s="10">
        <v>1014</v>
      </c>
      <c r="B72" s="10" t="s">
        <v>23</v>
      </c>
      <c r="C72" s="21">
        <v>0.27838021999999996</v>
      </c>
      <c r="D72" s="21">
        <v>0.22977419000000007</v>
      </c>
      <c r="E72" s="21">
        <v>0.23027238</v>
      </c>
      <c r="F72" s="21">
        <v>0.20408014000000002</v>
      </c>
      <c r="G72" s="21">
        <v>0.17591518000000006</v>
      </c>
      <c r="H72" s="21">
        <v>0.29557918999999994</v>
      </c>
      <c r="I72" s="21">
        <v>0.22628052000000001</v>
      </c>
      <c r="J72" s="21">
        <v>0.17555498999999999</v>
      </c>
      <c r="K72" s="21">
        <v>0.22200252000000001</v>
      </c>
      <c r="L72" s="21">
        <v>0.26814173000000008</v>
      </c>
      <c r="M72" s="21">
        <v>0.32608707000000009</v>
      </c>
      <c r="N72" s="21">
        <v>0.17804679000000004</v>
      </c>
      <c r="O72" s="22">
        <f t="shared" si="13"/>
        <v>2.8101149200000006</v>
      </c>
      <c r="Q72" s="10">
        <v>1014</v>
      </c>
      <c r="R72" s="10" t="s">
        <v>23</v>
      </c>
      <c r="S72" s="21">
        <f t="shared" si="14"/>
        <v>0.27838021999999996</v>
      </c>
      <c r="T72" s="21">
        <f t="shared" si="15"/>
        <v>0.50815441000000006</v>
      </c>
      <c r="U72" s="21">
        <f t="shared" si="12"/>
        <v>0.73842679000000011</v>
      </c>
      <c r="V72" s="21">
        <f t="shared" si="12"/>
        <v>0.94250693000000019</v>
      </c>
      <c r="W72" s="21">
        <f t="shared" si="12"/>
        <v>1.1184221100000002</v>
      </c>
      <c r="X72" s="21">
        <f t="shared" si="12"/>
        <v>1.4140013000000002</v>
      </c>
      <c r="Y72" s="21">
        <f t="shared" si="12"/>
        <v>1.6402818200000002</v>
      </c>
      <c r="Z72" s="21">
        <f t="shared" si="12"/>
        <v>1.8158368100000002</v>
      </c>
      <c r="AA72" s="21">
        <f t="shared" si="12"/>
        <v>2.0378393300000002</v>
      </c>
      <c r="AB72" s="21">
        <f t="shared" si="12"/>
        <v>2.3059810600000001</v>
      </c>
      <c r="AC72" s="21">
        <f t="shared" si="12"/>
        <v>2.6320681300000004</v>
      </c>
      <c r="AD72" s="21">
        <f t="shared" si="12"/>
        <v>2.8101149200000006</v>
      </c>
    </row>
    <row r="73" spans="1:30" x14ac:dyDescent="0.2">
      <c r="A73" s="10">
        <v>1015</v>
      </c>
      <c r="B73" s="10" t="s">
        <v>24</v>
      </c>
      <c r="C73" s="21">
        <v>1.1290529999999998E-2</v>
      </c>
      <c r="D73" s="21">
        <v>1.2848500000000001E-2</v>
      </c>
      <c r="E73" s="21">
        <v>1.5892880000000005E-2</v>
      </c>
      <c r="F73" s="21">
        <v>2.2005899999999995E-2</v>
      </c>
      <c r="G73" s="21">
        <v>2.0771999999999999E-2</v>
      </c>
      <c r="H73" s="21">
        <v>2.1232900000000002E-2</v>
      </c>
      <c r="I73" s="21">
        <v>2.0015419999999999E-2</v>
      </c>
      <c r="J73" s="21">
        <v>1.6338300000000004E-2</v>
      </c>
      <c r="K73" s="21">
        <v>1.63675E-2</v>
      </c>
      <c r="L73" s="21">
        <v>1.6105100000000004E-2</v>
      </c>
      <c r="M73" s="21">
        <v>1.6003699999999996E-2</v>
      </c>
      <c r="N73" s="21">
        <v>3.7672399999999995E-2</v>
      </c>
      <c r="O73" s="22">
        <f t="shared" si="13"/>
        <v>0.22654512999999998</v>
      </c>
      <c r="Q73" s="10">
        <v>1015</v>
      </c>
      <c r="R73" s="10" t="s">
        <v>24</v>
      </c>
      <c r="S73" s="21">
        <f t="shared" si="14"/>
        <v>1.1290529999999998E-2</v>
      </c>
      <c r="T73" s="21">
        <f t="shared" si="15"/>
        <v>2.4139029999999999E-2</v>
      </c>
      <c r="U73" s="21">
        <f t="shared" si="12"/>
        <v>4.0031910000000004E-2</v>
      </c>
      <c r="V73" s="21">
        <f t="shared" si="12"/>
        <v>6.2037809999999999E-2</v>
      </c>
      <c r="W73" s="21">
        <f t="shared" si="12"/>
        <v>8.2809809999999998E-2</v>
      </c>
      <c r="X73" s="21">
        <f t="shared" si="12"/>
        <v>0.10404271</v>
      </c>
      <c r="Y73" s="21">
        <f t="shared" si="12"/>
        <v>0.12405812999999999</v>
      </c>
      <c r="Z73" s="21">
        <f t="shared" si="12"/>
        <v>0.14039642999999999</v>
      </c>
      <c r="AA73" s="21">
        <f t="shared" si="12"/>
        <v>0.15676393</v>
      </c>
      <c r="AB73" s="21">
        <f t="shared" si="12"/>
        <v>0.17286903000000001</v>
      </c>
      <c r="AC73" s="21">
        <f t="shared" si="12"/>
        <v>0.18887272999999999</v>
      </c>
      <c r="AD73" s="21">
        <f t="shared" si="12"/>
        <v>0.22654512999999998</v>
      </c>
    </row>
    <row r="74" spans="1:30" x14ac:dyDescent="0.2">
      <c r="A74" s="10">
        <v>1016</v>
      </c>
      <c r="B74" s="10" t="s">
        <v>25</v>
      </c>
      <c r="C74" s="21">
        <v>4.7026199999999997E-2</v>
      </c>
      <c r="D74" s="21">
        <v>4.09565E-2</v>
      </c>
      <c r="E74" s="21">
        <v>5.1402399999999994E-2</v>
      </c>
      <c r="F74" s="21">
        <v>4.6250199999999998E-2</v>
      </c>
      <c r="G74" s="21">
        <v>4.5936289999999991E-2</v>
      </c>
      <c r="H74" s="21">
        <v>5.2158710000000004E-2</v>
      </c>
      <c r="I74" s="21">
        <v>4.4813100000000008E-2</v>
      </c>
      <c r="J74" s="21">
        <v>3.8605600000000004E-2</v>
      </c>
      <c r="K74" s="21">
        <v>4.2653399999999994E-2</v>
      </c>
      <c r="L74" s="21">
        <v>4.2727500000000002E-2</v>
      </c>
      <c r="M74" s="21">
        <v>3.8208300000000001E-2</v>
      </c>
      <c r="N74" s="21">
        <v>3.6965100000000008E-2</v>
      </c>
      <c r="O74" s="22">
        <f t="shared" si="13"/>
        <v>0.52770329999999999</v>
      </c>
      <c r="Q74" s="10">
        <v>1016</v>
      </c>
      <c r="R74" s="10" t="s">
        <v>25</v>
      </c>
      <c r="S74" s="21">
        <f t="shared" si="14"/>
        <v>4.7026199999999997E-2</v>
      </c>
      <c r="T74" s="21">
        <f t="shared" si="15"/>
        <v>8.7982699999999997E-2</v>
      </c>
      <c r="U74" s="21">
        <f t="shared" si="12"/>
        <v>0.13938509999999998</v>
      </c>
      <c r="V74" s="21">
        <f t="shared" si="12"/>
        <v>0.18563529999999998</v>
      </c>
      <c r="W74" s="21">
        <f t="shared" si="12"/>
        <v>0.23157158999999997</v>
      </c>
      <c r="X74" s="21">
        <f t="shared" si="12"/>
        <v>0.28373029999999999</v>
      </c>
      <c r="Y74" s="21">
        <f t="shared" si="12"/>
        <v>0.32854339999999999</v>
      </c>
      <c r="Z74" s="21">
        <f t="shared" si="12"/>
        <v>0.367149</v>
      </c>
      <c r="AA74" s="21">
        <f t="shared" si="12"/>
        <v>0.40980240000000001</v>
      </c>
      <c r="AB74" s="21">
        <f t="shared" si="12"/>
        <v>0.45252990000000004</v>
      </c>
      <c r="AC74" s="21">
        <f t="shared" si="12"/>
        <v>0.49073820000000001</v>
      </c>
      <c r="AD74" s="21">
        <f t="shared" si="12"/>
        <v>0.52770329999999999</v>
      </c>
    </row>
    <row r="75" spans="1:30" x14ac:dyDescent="0.2">
      <c r="A75" s="10">
        <v>1017</v>
      </c>
      <c r="B75" s="10" t="s">
        <v>26</v>
      </c>
      <c r="C75" s="21">
        <v>6.0228999999999998E-2</v>
      </c>
      <c r="D75" s="21">
        <v>3.4512000000000001E-2</v>
      </c>
      <c r="E75" s="21">
        <v>5.1194839999999998E-2</v>
      </c>
      <c r="F75" s="21">
        <v>5.3316239999999994E-2</v>
      </c>
      <c r="G75" s="21">
        <v>2.9815959999999992E-2</v>
      </c>
      <c r="H75" s="21">
        <v>7.9657039999999985E-2</v>
      </c>
      <c r="I75" s="21">
        <v>4.0759549999999992E-2</v>
      </c>
      <c r="J75" s="21">
        <v>4.7794010000000012E-2</v>
      </c>
      <c r="K75" s="21">
        <v>4.0209309999999998E-2</v>
      </c>
      <c r="L75" s="21">
        <v>7.3777859999999987E-2</v>
      </c>
      <c r="M75" s="21">
        <v>0.12799394</v>
      </c>
      <c r="N75" s="21">
        <v>0.12490715999999998</v>
      </c>
      <c r="O75" s="22">
        <f t="shared" si="13"/>
        <v>0.76416690999999992</v>
      </c>
      <c r="Q75" s="10">
        <v>1017</v>
      </c>
      <c r="R75" s="10" t="s">
        <v>26</v>
      </c>
      <c r="S75" s="21">
        <f t="shared" si="14"/>
        <v>6.0228999999999998E-2</v>
      </c>
      <c r="T75" s="21">
        <f t="shared" si="15"/>
        <v>9.4740999999999992E-2</v>
      </c>
      <c r="U75" s="21">
        <f t="shared" si="12"/>
        <v>0.14593583999999998</v>
      </c>
      <c r="V75" s="21">
        <f t="shared" si="12"/>
        <v>0.19925207999999997</v>
      </c>
      <c r="W75" s="21">
        <f t="shared" si="12"/>
        <v>0.22906803999999997</v>
      </c>
      <c r="X75" s="21">
        <f t="shared" si="12"/>
        <v>0.30872507999999999</v>
      </c>
      <c r="Y75" s="21">
        <f t="shared" si="12"/>
        <v>0.34948462999999996</v>
      </c>
      <c r="Z75" s="21">
        <f t="shared" si="12"/>
        <v>0.39727863999999996</v>
      </c>
      <c r="AA75" s="21">
        <f t="shared" si="12"/>
        <v>0.43748794999999996</v>
      </c>
      <c r="AB75" s="21">
        <f t="shared" si="12"/>
        <v>0.51126580999999993</v>
      </c>
      <c r="AC75" s="21">
        <f t="shared" si="12"/>
        <v>0.6392597499999999</v>
      </c>
      <c r="AD75" s="21">
        <f t="shared" si="12"/>
        <v>0.76416690999999992</v>
      </c>
    </row>
    <row r="76" spans="1:30" x14ac:dyDescent="0.2">
      <c r="A76" s="10">
        <v>1018</v>
      </c>
      <c r="B76" s="10" t="s">
        <v>27</v>
      </c>
      <c r="C76" s="21">
        <v>3.5647999999999999E-2</v>
      </c>
      <c r="D76" s="21">
        <v>4.0444000000000001E-2</v>
      </c>
      <c r="E76" s="21">
        <v>3.9487000000000001E-2</v>
      </c>
      <c r="F76" s="21">
        <v>3.8025000000000003E-2</v>
      </c>
      <c r="G76" s="21">
        <v>2.8923000000000001E-2</v>
      </c>
      <c r="H76" s="21">
        <v>3.1511999999999998E-2</v>
      </c>
      <c r="I76" s="21">
        <v>2.8496E-2</v>
      </c>
      <c r="J76" s="21">
        <v>3.1407999999999998E-2</v>
      </c>
      <c r="K76" s="21">
        <v>2.9332E-2</v>
      </c>
      <c r="L76" s="21">
        <v>3.1856000000000002E-2</v>
      </c>
      <c r="M76" s="21">
        <v>3.1759999999999997E-2</v>
      </c>
      <c r="N76" s="21">
        <v>2.7664999999999999E-2</v>
      </c>
      <c r="O76" s="22">
        <f t="shared" si="13"/>
        <v>0.39455600000000002</v>
      </c>
      <c r="Q76" s="10">
        <v>1018</v>
      </c>
      <c r="R76" s="10" t="s">
        <v>27</v>
      </c>
      <c r="S76" s="21">
        <f t="shared" si="14"/>
        <v>3.5647999999999999E-2</v>
      </c>
      <c r="T76" s="21">
        <f t="shared" si="15"/>
        <v>7.6091999999999993E-2</v>
      </c>
      <c r="U76" s="21">
        <f t="shared" si="12"/>
        <v>0.11557899999999999</v>
      </c>
      <c r="V76" s="21">
        <f t="shared" si="12"/>
        <v>0.15360399999999999</v>
      </c>
      <c r="W76" s="21">
        <f t="shared" si="12"/>
        <v>0.18252699999999999</v>
      </c>
      <c r="X76" s="21">
        <f t="shared" si="12"/>
        <v>0.21403899999999998</v>
      </c>
      <c r="Y76" s="21">
        <f t="shared" si="12"/>
        <v>0.24253499999999997</v>
      </c>
      <c r="Z76" s="21">
        <f t="shared" si="12"/>
        <v>0.27394299999999999</v>
      </c>
      <c r="AA76" s="21">
        <f t="shared" si="12"/>
        <v>0.30327500000000002</v>
      </c>
      <c r="AB76" s="21">
        <f t="shared" si="12"/>
        <v>0.33513100000000001</v>
      </c>
      <c r="AC76" s="21">
        <f t="shared" si="12"/>
        <v>0.36689100000000002</v>
      </c>
      <c r="AD76" s="21">
        <f t="shared" si="12"/>
        <v>0.39455600000000002</v>
      </c>
    </row>
    <row r="77" spans="1:30" x14ac:dyDescent="0.2">
      <c r="A77" s="10">
        <v>1019</v>
      </c>
      <c r="B77" s="10" t="s">
        <v>28</v>
      </c>
      <c r="C77" s="21">
        <v>2.1604999999999999E-2</v>
      </c>
      <c r="D77" s="21">
        <v>2.1977E-2</v>
      </c>
      <c r="E77" s="21">
        <v>2.0580999999999999E-2</v>
      </c>
      <c r="F77" s="21">
        <v>1.9429999999999999E-2</v>
      </c>
      <c r="G77" s="21">
        <v>1.6670999999999998E-2</v>
      </c>
      <c r="H77" s="21">
        <v>2.1513000000000001E-2</v>
      </c>
      <c r="I77" s="21">
        <v>1.8641999999999999E-2</v>
      </c>
      <c r="J77" s="21">
        <v>1.8792E-2</v>
      </c>
      <c r="K77" s="21">
        <v>2.0310000000000002E-2</v>
      </c>
      <c r="L77" s="21">
        <v>1.7236999999999999E-2</v>
      </c>
      <c r="M77" s="21">
        <v>1.7201000000000001E-2</v>
      </c>
      <c r="N77" s="21">
        <v>1.7439E-2</v>
      </c>
      <c r="O77" s="22">
        <f t="shared" si="13"/>
        <v>0.23139799999999999</v>
      </c>
      <c r="Q77" s="10">
        <v>1019</v>
      </c>
      <c r="R77" s="10" t="s">
        <v>28</v>
      </c>
      <c r="S77" s="21">
        <f t="shared" si="14"/>
        <v>2.1604999999999999E-2</v>
      </c>
      <c r="T77" s="21">
        <f t="shared" si="15"/>
        <v>4.3581999999999996E-2</v>
      </c>
      <c r="U77" s="21">
        <f t="shared" si="12"/>
        <v>6.4162999999999998E-2</v>
      </c>
      <c r="V77" s="21">
        <f t="shared" si="12"/>
        <v>8.3593000000000001E-2</v>
      </c>
      <c r="W77" s="21">
        <f t="shared" si="12"/>
        <v>0.10026399999999999</v>
      </c>
      <c r="X77" s="21">
        <f t="shared" si="12"/>
        <v>0.121777</v>
      </c>
      <c r="Y77" s="21">
        <f t="shared" si="12"/>
        <v>0.14041899999999999</v>
      </c>
      <c r="Z77" s="21">
        <f t="shared" si="12"/>
        <v>0.15921099999999999</v>
      </c>
      <c r="AA77" s="21">
        <f t="shared" si="12"/>
        <v>0.17952099999999999</v>
      </c>
      <c r="AB77" s="21">
        <f t="shared" si="12"/>
        <v>0.19675799999999999</v>
      </c>
      <c r="AC77" s="21">
        <f t="shared" si="12"/>
        <v>0.21395899999999998</v>
      </c>
      <c r="AD77" s="21">
        <f t="shared" si="12"/>
        <v>0.23139799999999999</v>
      </c>
    </row>
    <row r="78" spans="1:30" x14ac:dyDescent="0.2">
      <c r="A78" s="10">
        <v>1020</v>
      </c>
      <c r="B78" s="10" t="s">
        <v>29</v>
      </c>
      <c r="C78" s="21">
        <v>0.135431</v>
      </c>
      <c r="D78" s="21">
        <v>0.117566</v>
      </c>
      <c r="E78" s="21">
        <v>0.145759</v>
      </c>
      <c r="F78" s="21">
        <v>0.105541</v>
      </c>
      <c r="G78" s="21">
        <v>9.5329999999999998E-2</v>
      </c>
      <c r="H78" s="21">
        <v>9.4117000000000006E-2</v>
      </c>
      <c r="I78" s="21">
        <v>8.7861999999999996E-2</v>
      </c>
      <c r="J78" s="21">
        <v>8.9247000000000007E-2</v>
      </c>
      <c r="K78" s="21">
        <v>9.3294000000000002E-2</v>
      </c>
      <c r="L78" s="21">
        <v>8.9789999999999995E-2</v>
      </c>
      <c r="M78" s="21">
        <v>9.9325999999999998E-2</v>
      </c>
      <c r="N78" s="21">
        <v>0.10066899999999999</v>
      </c>
      <c r="O78" s="22">
        <f t="shared" si="13"/>
        <v>1.2539319999999998</v>
      </c>
      <c r="Q78" s="10">
        <v>1020</v>
      </c>
      <c r="R78" s="10" t="s">
        <v>29</v>
      </c>
      <c r="S78" s="21">
        <f t="shared" si="14"/>
        <v>0.135431</v>
      </c>
      <c r="T78" s="21">
        <f t="shared" si="15"/>
        <v>0.25299700000000003</v>
      </c>
      <c r="U78" s="21">
        <f t="shared" si="12"/>
        <v>0.398756</v>
      </c>
      <c r="V78" s="21">
        <f t="shared" si="12"/>
        <v>0.504297</v>
      </c>
      <c r="W78" s="21">
        <f t="shared" si="12"/>
        <v>0.59962700000000002</v>
      </c>
      <c r="X78" s="21">
        <f t="shared" si="12"/>
        <v>0.69374400000000003</v>
      </c>
      <c r="Y78" s="21">
        <f t="shared" si="12"/>
        <v>0.78160600000000002</v>
      </c>
      <c r="Z78" s="21">
        <f t="shared" si="12"/>
        <v>0.87085299999999999</v>
      </c>
      <c r="AA78" s="21">
        <f t="shared" si="12"/>
        <v>0.96414699999999998</v>
      </c>
      <c r="AB78" s="21">
        <f t="shared" si="12"/>
        <v>1.0539369999999999</v>
      </c>
      <c r="AC78" s="21">
        <f t="shared" si="12"/>
        <v>1.1532629999999999</v>
      </c>
      <c r="AD78" s="21">
        <f t="shared" si="12"/>
        <v>1.2539319999999998</v>
      </c>
    </row>
    <row r="79" spans="1:30" x14ac:dyDescent="0.2">
      <c r="A79" s="10">
        <v>1021</v>
      </c>
      <c r="B79" s="10" t="s">
        <v>30</v>
      </c>
      <c r="C79" s="21">
        <v>1.2078999999999999E-2</v>
      </c>
      <c r="D79" s="21">
        <v>1.2903E-2</v>
      </c>
      <c r="E79" s="21">
        <v>1.1554E-2</v>
      </c>
      <c r="F79" s="21">
        <v>1.6761999999999999E-2</v>
      </c>
      <c r="G79" s="21">
        <v>1.1521E-2</v>
      </c>
      <c r="H79" s="21">
        <v>1.1122999999999999E-2</v>
      </c>
      <c r="I79" s="21">
        <v>1.3186E-2</v>
      </c>
      <c r="J79" s="21">
        <v>1.3136999999999999E-2</v>
      </c>
      <c r="K79" s="21">
        <v>1.3625E-2</v>
      </c>
      <c r="L79" s="21">
        <v>1.3698E-2</v>
      </c>
      <c r="M79" s="21">
        <v>1.3557E-2</v>
      </c>
      <c r="N79" s="21">
        <v>1.295E-2</v>
      </c>
      <c r="O79" s="22">
        <f t="shared" si="13"/>
        <v>0.15609499999999996</v>
      </c>
      <c r="Q79" s="10">
        <v>1021</v>
      </c>
      <c r="R79" s="10" t="s">
        <v>30</v>
      </c>
      <c r="S79" s="21">
        <f t="shared" si="14"/>
        <v>1.2078999999999999E-2</v>
      </c>
      <c r="T79" s="21">
        <f t="shared" si="15"/>
        <v>2.4981999999999997E-2</v>
      </c>
      <c r="U79" s="21">
        <f t="shared" si="12"/>
        <v>3.6535999999999999E-2</v>
      </c>
      <c r="V79" s="21">
        <f t="shared" si="12"/>
        <v>5.3297999999999998E-2</v>
      </c>
      <c r="W79" s="21">
        <f t="shared" si="12"/>
        <v>6.4819000000000002E-2</v>
      </c>
      <c r="X79" s="21">
        <f t="shared" si="12"/>
        <v>7.5941999999999996E-2</v>
      </c>
      <c r="Y79" s="21">
        <f t="shared" si="12"/>
        <v>8.9127999999999999E-2</v>
      </c>
      <c r="Z79" s="21">
        <f t="shared" si="12"/>
        <v>0.10226499999999999</v>
      </c>
      <c r="AA79" s="21">
        <f t="shared" si="12"/>
        <v>0.11588999999999999</v>
      </c>
      <c r="AB79" s="21">
        <f t="shared" si="12"/>
        <v>0.12958799999999998</v>
      </c>
      <c r="AC79" s="21">
        <f t="shared" si="12"/>
        <v>0.14314499999999997</v>
      </c>
      <c r="AD79" s="21">
        <f t="shared" si="12"/>
        <v>0.15609499999999996</v>
      </c>
    </row>
    <row r="80" spans="1:30" x14ac:dyDescent="0.2">
      <c r="A80" s="10">
        <v>1022</v>
      </c>
      <c r="B80" s="10" t="s">
        <v>31</v>
      </c>
      <c r="C80" s="21">
        <v>0.16197300000000001</v>
      </c>
      <c r="D80" s="21">
        <v>0.104888</v>
      </c>
      <c r="E80" s="21">
        <v>0.17219300000000001</v>
      </c>
      <c r="F80" s="21">
        <v>0.12359299999999999</v>
      </c>
      <c r="G80" s="21">
        <v>0.13147700000000001</v>
      </c>
      <c r="H80" s="21">
        <v>0.219975</v>
      </c>
      <c r="I80" s="21">
        <v>0.17074300000000001</v>
      </c>
      <c r="J80" s="21">
        <v>0.20724100000000001</v>
      </c>
      <c r="K80" s="21">
        <v>0.156364</v>
      </c>
      <c r="L80" s="21">
        <v>0.15062400000000001</v>
      </c>
      <c r="M80" s="21">
        <v>0.14338999999999999</v>
      </c>
      <c r="N80" s="21">
        <v>0.18299399999999999</v>
      </c>
      <c r="O80" s="22">
        <f t="shared" si="13"/>
        <v>1.9254549999999999</v>
      </c>
      <c r="Q80" s="10">
        <v>1022</v>
      </c>
      <c r="R80" s="10" t="s">
        <v>31</v>
      </c>
      <c r="S80" s="21">
        <f t="shared" si="14"/>
        <v>0.16197300000000001</v>
      </c>
      <c r="T80" s="21">
        <f t="shared" si="15"/>
        <v>0.26686100000000001</v>
      </c>
      <c r="U80" s="21">
        <f t="shared" si="12"/>
        <v>0.43905400000000006</v>
      </c>
      <c r="V80" s="21">
        <f t="shared" si="12"/>
        <v>0.56264700000000001</v>
      </c>
      <c r="W80" s="21">
        <f t="shared" si="12"/>
        <v>0.69412399999999996</v>
      </c>
      <c r="X80" s="21">
        <f t="shared" si="12"/>
        <v>0.91409899999999999</v>
      </c>
      <c r="Y80" s="21">
        <f t="shared" si="12"/>
        <v>1.0848420000000001</v>
      </c>
      <c r="Z80" s="21">
        <f t="shared" si="12"/>
        <v>1.2920830000000001</v>
      </c>
      <c r="AA80" s="21">
        <f t="shared" si="12"/>
        <v>1.448447</v>
      </c>
      <c r="AB80" s="21">
        <f t="shared" si="12"/>
        <v>1.5990710000000001</v>
      </c>
      <c r="AC80" s="21">
        <f t="shared" si="12"/>
        <v>1.742461</v>
      </c>
      <c r="AD80" s="21">
        <f t="shared" si="12"/>
        <v>1.9254549999999999</v>
      </c>
    </row>
    <row r="81" spans="1:30" x14ac:dyDescent="0.2">
      <c r="A81" s="10">
        <v>1023</v>
      </c>
      <c r="B81" s="10" t="s">
        <v>32</v>
      </c>
      <c r="C81" s="21">
        <v>3.0161E-2</v>
      </c>
      <c r="D81" s="21">
        <v>3.0349000000000001E-2</v>
      </c>
      <c r="E81" s="21">
        <v>3.2154000000000002E-2</v>
      </c>
      <c r="F81" s="21">
        <v>2.4733000000000002E-2</v>
      </c>
      <c r="G81" s="21">
        <v>3.0610999999999999E-2</v>
      </c>
      <c r="H81" s="21">
        <v>4.7001000000000001E-2</v>
      </c>
      <c r="I81" s="21">
        <v>4.7926000000000003E-2</v>
      </c>
      <c r="J81" s="21">
        <v>4.5362E-2</v>
      </c>
      <c r="K81" s="21">
        <v>3.8913000000000003E-2</v>
      </c>
      <c r="L81" s="21">
        <v>3.2958000000000001E-2</v>
      </c>
      <c r="M81" s="21">
        <v>3.5297000000000002E-2</v>
      </c>
      <c r="N81" s="21">
        <v>3.9296999999999999E-2</v>
      </c>
      <c r="O81" s="22">
        <f t="shared" si="13"/>
        <v>0.43476199999999998</v>
      </c>
      <c r="Q81" s="10">
        <v>1023</v>
      </c>
      <c r="R81" s="10" t="s">
        <v>32</v>
      </c>
      <c r="S81" s="21">
        <f t="shared" si="14"/>
        <v>3.0161E-2</v>
      </c>
      <c r="T81" s="21">
        <f t="shared" si="15"/>
        <v>6.0510000000000001E-2</v>
      </c>
      <c r="U81" s="21">
        <f t="shared" si="12"/>
        <v>9.2663999999999996E-2</v>
      </c>
      <c r="V81" s="21">
        <f t="shared" si="12"/>
        <v>0.117397</v>
      </c>
      <c r="W81" s="21">
        <f t="shared" si="12"/>
        <v>0.148008</v>
      </c>
      <c r="X81" s="21">
        <f t="shared" si="12"/>
        <v>0.19500899999999999</v>
      </c>
      <c r="Y81" s="21">
        <f t="shared" si="12"/>
        <v>0.24293499999999998</v>
      </c>
      <c r="Z81" s="21">
        <f t="shared" si="12"/>
        <v>0.28829699999999997</v>
      </c>
      <c r="AA81" s="21">
        <f t="shared" si="12"/>
        <v>0.32721</v>
      </c>
      <c r="AB81" s="21">
        <f t="shared" si="12"/>
        <v>0.36016799999999999</v>
      </c>
      <c r="AC81" s="21">
        <f t="shared" si="12"/>
        <v>0.39546500000000001</v>
      </c>
      <c r="AD81" s="21">
        <f t="shared" si="12"/>
        <v>0.43476199999999998</v>
      </c>
    </row>
    <row r="82" spans="1:30" x14ac:dyDescent="0.2">
      <c r="A82" s="10">
        <v>1024</v>
      </c>
      <c r="B82" s="10" t="s">
        <v>33</v>
      </c>
      <c r="C82" s="21">
        <v>0.18772838</v>
      </c>
      <c r="D82" s="21">
        <v>0.13633608999999997</v>
      </c>
      <c r="E82" s="21">
        <v>0.20322816000000002</v>
      </c>
      <c r="F82" s="21">
        <v>0.18039731000000006</v>
      </c>
      <c r="G82" s="21">
        <v>0.11102655000000004</v>
      </c>
      <c r="H82" s="21">
        <v>0.17397653000000002</v>
      </c>
      <c r="I82" s="21">
        <v>0.107712</v>
      </c>
      <c r="J82" s="21">
        <v>0.157358</v>
      </c>
      <c r="K82" s="21">
        <v>0.123669</v>
      </c>
      <c r="L82" s="21">
        <v>0.13837780000000005</v>
      </c>
      <c r="M82" s="21">
        <v>0.12270300000000001</v>
      </c>
      <c r="N82" s="21">
        <v>0.104821</v>
      </c>
      <c r="O82" s="22">
        <f t="shared" si="13"/>
        <v>1.7473338200000001</v>
      </c>
      <c r="Q82" s="10">
        <v>1024</v>
      </c>
      <c r="R82" s="10" t="s">
        <v>33</v>
      </c>
      <c r="S82" s="21">
        <f t="shared" si="14"/>
        <v>0.18772838</v>
      </c>
      <c r="T82" s="21">
        <f t="shared" si="15"/>
        <v>0.32406446999999994</v>
      </c>
      <c r="U82" s="21">
        <f t="shared" si="12"/>
        <v>0.52729262999999993</v>
      </c>
      <c r="V82" s="21">
        <f t="shared" si="12"/>
        <v>0.70768993999999996</v>
      </c>
      <c r="W82" s="21">
        <f t="shared" si="12"/>
        <v>0.81871649000000002</v>
      </c>
      <c r="X82" s="21">
        <f t="shared" si="12"/>
        <v>0.99269302000000004</v>
      </c>
      <c r="Y82" s="21">
        <f t="shared" si="12"/>
        <v>1.10040502</v>
      </c>
      <c r="Z82" s="21">
        <f t="shared" si="12"/>
        <v>1.2577630200000001</v>
      </c>
      <c r="AA82" s="21">
        <f t="shared" si="12"/>
        <v>1.3814320200000001</v>
      </c>
      <c r="AB82" s="21">
        <f t="shared" si="12"/>
        <v>1.5198098200000001</v>
      </c>
      <c r="AC82" s="21">
        <f t="shared" si="12"/>
        <v>1.6425128200000001</v>
      </c>
      <c r="AD82" s="21">
        <f t="shared" si="12"/>
        <v>1.7473338200000001</v>
      </c>
    </row>
    <row r="83" spans="1:30" x14ac:dyDescent="0.2">
      <c r="A83" s="10">
        <v>1025</v>
      </c>
      <c r="B83" s="10" t="s">
        <v>34</v>
      </c>
      <c r="C83" s="21">
        <v>3.9951589999999995E-2</v>
      </c>
      <c r="D83" s="21">
        <v>2.9415360000000002E-2</v>
      </c>
      <c r="E83" s="21">
        <v>3.4580490000000005E-2</v>
      </c>
      <c r="F83" s="21">
        <v>3.0682929999999994E-2</v>
      </c>
      <c r="G83" s="21">
        <v>2.4849089999999997E-2</v>
      </c>
      <c r="H83" s="21">
        <v>3.9805630000000002E-2</v>
      </c>
      <c r="I83" s="21">
        <v>3.4237160000000003E-2</v>
      </c>
      <c r="J83" s="21">
        <v>2.5523229999999997E-2</v>
      </c>
      <c r="K83" s="21">
        <v>2.0260830000000001E-2</v>
      </c>
      <c r="L83" s="21">
        <v>2.4010179999999992E-2</v>
      </c>
      <c r="M83" s="21">
        <v>2.3573880000000005E-2</v>
      </c>
      <c r="N83" s="21">
        <v>2.1416729999999995E-2</v>
      </c>
      <c r="O83" s="22">
        <f t="shared" si="13"/>
        <v>0.34830709999999998</v>
      </c>
      <c r="Q83" s="10">
        <v>1025</v>
      </c>
      <c r="R83" s="10" t="s">
        <v>34</v>
      </c>
      <c r="S83" s="21">
        <f t="shared" si="14"/>
        <v>3.9951589999999995E-2</v>
      </c>
      <c r="T83" s="21">
        <f t="shared" si="15"/>
        <v>6.9366949999999997E-2</v>
      </c>
      <c r="U83" s="21">
        <f t="shared" si="12"/>
        <v>0.10394744</v>
      </c>
      <c r="V83" s="21">
        <f t="shared" si="12"/>
        <v>0.13463037</v>
      </c>
      <c r="W83" s="21">
        <f t="shared" si="12"/>
        <v>0.15947945999999999</v>
      </c>
      <c r="X83" s="21">
        <f t="shared" si="12"/>
        <v>0.19928509</v>
      </c>
      <c r="Y83" s="21">
        <f t="shared" si="12"/>
        <v>0.23352224999999999</v>
      </c>
      <c r="Z83" s="21">
        <f t="shared" si="12"/>
        <v>0.25904547999999999</v>
      </c>
      <c r="AA83" s="21">
        <f t="shared" si="12"/>
        <v>0.27930631</v>
      </c>
      <c r="AB83" s="21">
        <f t="shared" si="12"/>
        <v>0.30331648999999999</v>
      </c>
      <c r="AC83" s="21">
        <f t="shared" si="12"/>
        <v>0.32689036999999999</v>
      </c>
      <c r="AD83" s="21">
        <f t="shared" si="12"/>
        <v>0.34830709999999998</v>
      </c>
    </row>
    <row r="84" spans="1:30" x14ac:dyDescent="0.2">
      <c r="A84" s="10">
        <v>1026</v>
      </c>
      <c r="B84" s="10" t="s">
        <v>35</v>
      </c>
      <c r="C84" s="21">
        <v>4.2849999999999997E-3</v>
      </c>
      <c r="D84" s="21">
        <v>5.5110000000000003E-3</v>
      </c>
      <c r="E84" s="21">
        <v>7.9369999999999996E-3</v>
      </c>
      <c r="F84" s="21">
        <v>8.0059999999999992E-3</v>
      </c>
      <c r="G84" s="21">
        <v>5.4850000000000003E-3</v>
      </c>
      <c r="H84" s="21">
        <v>1.355E-2</v>
      </c>
      <c r="I84" s="21">
        <v>2.3779999999999999E-3</v>
      </c>
      <c r="J84" s="21">
        <v>8.2269999999999999E-3</v>
      </c>
      <c r="K84" s="21">
        <v>6.8900000000000003E-3</v>
      </c>
      <c r="L84" s="21">
        <v>4.7889999999999999E-3</v>
      </c>
      <c r="M84" s="21">
        <v>7.7250000000000001E-3</v>
      </c>
      <c r="N84" s="21">
        <v>7.0210000000000003E-3</v>
      </c>
      <c r="O84" s="22">
        <f t="shared" si="13"/>
        <v>8.1803999999999988E-2</v>
      </c>
      <c r="Q84" s="10">
        <v>1026</v>
      </c>
      <c r="R84" s="10" t="s">
        <v>35</v>
      </c>
      <c r="S84" s="21">
        <f t="shared" si="14"/>
        <v>4.2849999999999997E-3</v>
      </c>
      <c r="T84" s="21">
        <f t="shared" si="15"/>
        <v>9.7959999999999992E-3</v>
      </c>
      <c r="U84" s="21">
        <f t="shared" si="12"/>
        <v>1.7732999999999999E-2</v>
      </c>
      <c r="V84" s="21">
        <f t="shared" si="12"/>
        <v>2.5738999999999998E-2</v>
      </c>
      <c r="W84" s="21">
        <f t="shared" si="12"/>
        <v>3.1223999999999998E-2</v>
      </c>
      <c r="X84" s="21">
        <f t="shared" si="12"/>
        <v>4.4773999999999994E-2</v>
      </c>
      <c r="Y84" s="21">
        <f t="shared" si="12"/>
        <v>4.7151999999999993E-2</v>
      </c>
      <c r="Z84" s="21">
        <f t="shared" si="12"/>
        <v>5.5378999999999991E-2</v>
      </c>
      <c r="AA84" s="21">
        <f t="shared" si="12"/>
        <v>6.2268999999999991E-2</v>
      </c>
      <c r="AB84" s="21">
        <f t="shared" si="12"/>
        <v>6.7057999999999993E-2</v>
      </c>
      <c r="AC84" s="21">
        <f t="shared" si="12"/>
        <v>7.4782999999999988E-2</v>
      </c>
      <c r="AD84" s="21">
        <f t="shared" si="12"/>
        <v>8.1803999999999988E-2</v>
      </c>
    </row>
    <row r="85" spans="1:30" x14ac:dyDescent="0.2">
      <c r="A85" s="10">
        <v>1027</v>
      </c>
      <c r="B85" s="10" t="s">
        <v>36</v>
      </c>
      <c r="C85" s="21">
        <v>1.7351999999999999E-2</v>
      </c>
      <c r="D85" s="21">
        <v>1.5852999999999999E-2</v>
      </c>
      <c r="E85" s="21">
        <v>1.6102000000000002E-2</v>
      </c>
      <c r="F85" s="21">
        <v>1.5386E-2</v>
      </c>
      <c r="G85" s="21">
        <v>1.0746E-2</v>
      </c>
      <c r="H85" s="21">
        <v>1.2836E-2</v>
      </c>
      <c r="I85" s="21">
        <v>1.2593E-2</v>
      </c>
      <c r="J85" s="21">
        <v>1.1527000000000001E-2</v>
      </c>
      <c r="K85" s="21">
        <v>1.2900999999999999E-2</v>
      </c>
      <c r="L85" s="21">
        <v>1.0583E-2</v>
      </c>
      <c r="M85" s="21">
        <v>8.6040000000000005E-3</v>
      </c>
      <c r="N85" s="21">
        <v>9.6030000000000004E-3</v>
      </c>
      <c r="O85" s="22">
        <f t="shared" si="13"/>
        <v>0.15408600000000003</v>
      </c>
      <c r="Q85" s="10">
        <v>1027</v>
      </c>
      <c r="R85" s="10" t="s">
        <v>36</v>
      </c>
      <c r="S85" s="21">
        <f t="shared" si="14"/>
        <v>1.7351999999999999E-2</v>
      </c>
      <c r="T85" s="21">
        <f t="shared" si="15"/>
        <v>3.3204999999999998E-2</v>
      </c>
      <c r="U85" s="21">
        <f t="shared" si="12"/>
        <v>4.9307000000000004E-2</v>
      </c>
      <c r="V85" s="21">
        <f t="shared" si="12"/>
        <v>6.4693000000000001E-2</v>
      </c>
      <c r="W85" s="21">
        <f t="shared" si="12"/>
        <v>7.5439000000000006E-2</v>
      </c>
      <c r="X85" s="21">
        <f t="shared" si="12"/>
        <v>8.8275000000000006E-2</v>
      </c>
      <c r="Y85" s="21">
        <f t="shared" si="12"/>
        <v>0.10086800000000001</v>
      </c>
      <c r="Z85" s="21">
        <f t="shared" si="12"/>
        <v>0.11239500000000001</v>
      </c>
      <c r="AA85" s="21">
        <f t="shared" si="12"/>
        <v>0.12529600000000002</v>
      </c>
      <c r="AB85" s="21">
        <f t="shared" si="12"/>
        <v>0.13587900000000003</v>
      </c>
      <c r="AC85" s="21">
        <f t="shared" si="12"/>
        <v>0.14448300000000003</v>
      </c>
      <c r="AD85" s="21">
        <f t="shared" si="12"/>
        <v>0.15408600000000003</v>
      </c>
    </row>
    <row r="86" spans="1:30" x14ac:dyDescent="0.2">
      <c r="A86" s="10">
        <v>1028</v>
      </c>
      <c r="B86" s="10" t="s">
        <v>37</v>
      </c>
      <c r="C86" s="21">
        <v>0.12603600000000001</v>
      </c>
      <c r="D86" s="21">
        <v>0.124718</v>
      </c>
      <c r="E86" s="21">
        <v>0.117992</v>
      </c>
      <c r="F86" s="21">
        <v>0.12661</v>
      </c>
      <c r="G86" s="21">
        <v>0.117648</v>
      </c>
      <c r="H86" s="21">
        <v>0.117949</v>
      </c>
      <c r="I86" s="21">
        <v>0.13626099999999999</v>
      </c>
      <c r="J86" s="21">
        <v>0.12766</v>
      </c>
      <c r="K86" s="21">
        <v>0.136183</v>
      </c>
      <c r="L86" s="21">
        <v>0.129556</v>
      </c>
      <c r="M86" s="21">
        <v>0.12886600000000001</v>
      </c>
      <c r="N86" s="21">
        <v>0.11617</v>
      </c>
      <c r="O86" s="22">
        <f t="shared" si="13"/>
        <v>1.505649</v>
      </c>
      <c r="Q86" s="10">
        <v>1028</v>
      </c>
      <c r="R86" s="10" t="s">
        <v>37</v>
      </c>
      <c r="S86" s="21">
        <f t="shared" si="14"/>
        <v>0.12603600000000001</v>
      </c>
      <c r="T86" s="21">
        <f t="shared" si="15"/>
        <v>0.25075400000000003</v>
      </c>
      <c r="U86" s="21">
        <f t="shared" si="12"/>
        <v>0.36874600000000002</v>
      </c>
      <c r="V86" s="21">
        <f t="shared" si="12"/>
        <v>0.49535600000000002</v>
      </c>
      <c r="W86" s="21">
        <f t="shared" si="12"/>
        <v>0.61300399999999999</v>
      </c>
      <c r="X86" s="21">
        <f t="shared" si="12"/>
        <v>0.73095299999999996</v>
      </c>
      <c r="Y86" s="21">
        <f t="shared" si="12"/>
        <v>0.86721399999999993</v>
      </c>
      <c r="Z86" s="21">
        <f t="shared" si="12"/>
        <v>0.99487399999999993</v>
      </c>
      <c r="AA86" s="21">
        <f t="shared" si="12"/>
        <v>1.131057</v>
      </c>
      <c r="AB86" s="21">
        <f t="shared" si="12"/>
        <v>1.260613</v>
      </c>
      <c r="AC86" s="21">
        <f t="shared" si="12"/>
        <v>1.3894789999999999</v>
      </c>
      <c r="AD86" s="21">
        <f t="shared" si="12"/>
        <v>1.505649</v>
      </c>
    </row>
    <row r="87" spans="1:30" x14ac:dyDescent="0.2">
      <c r="A87" s="10">
        <v>1029</v>
      </c>
      <c r="B87" s="10" t="s">
        <v>38</v>
      </c>
      <c r="C87" s="21">
        <v>8.2699999999999996E-3</v>
      </c>
      <c r="D87" s="21">
        <v>8.8240000000000002E-3</v>
      </c>
      <c r="E87" s="21">
        <v>8.6040000000000005E-3</v>
      </c>
      <c r="F87" s="21">
        <v>9.195E-3</v>
      </c>
      <c r="G87" s="21">
        <v>8.5730000000000008E-3</v>
      </c>
      <c r="H87" s="21">
        <v>9.2980000000000007E-3</v>
      </c>
      <c r="I87" s="21">
        <v>9.2650000000000007E-3</v>
      </c>
      <c r="J87" s="21">
        <v>1.0226000000000001E-2</v>
      </c>
      <c r="K87" s="21">
        <v>9.6460000000000001E-3</v>
      </c>
      <c r="L87" s="21">
        <v>1.0009000000000001E-2</v>
      </c>
      <c r="M87" s="21">
        <v>8.796E-3</v>
      </c>
      <c r="N87" s="21">
        <v>8.6770000000000007E-3</v>
      </c>
      <c r="O87" s="22">
        <f t="shared" si="13"/>
        <v>0.10938300000000002</v>
      </c>
      <c r="Q87" s="10">
        <v>1029</v>
      </c>
      <c r="R87" s="10" t="s">
        <v>38</v>
      </c>
      <c r="S87" s="21">
        <f t="shared" si="14"/>
        <v>8.2699999999999996E-3</v>
      </c>
      <c r="T87" s="21">
        <f t="shared" si="15"/>
        <v>1.7093999999999998E-2</v>
      </c>
      <c r="U87" s="21">
        <f t="shared" si="12"/>
        <v>2.5697999999999999E-2</v>
      </c>
      <c r="V87" s="21">
        <f t="shared" si="12"/>
        <v>3.4893E-2</v>
      </c>
      <c r="W87" s="21">
        <f t="shared" si="12"/>
        <v>4.3466000000000005E-2</v>
      </c>
      <c r="X87" s="21">
        <f t="shared" si="12"/>
        <v>5.2764000000000005E-2</v>
      </c>
      <c r="Y87" s="21">
        <f t="shared" si="12"/>
        <v>6.2029000000000008E-2</v>
      </c>
      <c r="Z87" s="21">
        <f t="shared" ref="Z87:AD88" si="16">+Y87+J87</f>
        <v>7.2255000000000014E-2</v>
      </c>
      <c r="AA87" s="21">
        <f t="shared" si="16"/>
        <v>8.1901000000000015E-2</v>
      </c>
      <c r="AB87" s="21">
        <f t="shared" si="16"/>
        <v>9.1910000000000019E-2</v>
      </c>
      <c r="AC87" s="21">
        <f t="shared" si="16"/>
        <v>0.10070600000000002</v>
      </c>
      <c r="AD87" s="21">
        <f t="shared" si="16"/>
        <v>0.10938300000000002</v>
      </c>
    </row>
    <row r="88" spans="1:30" x14ac:dyDescent="0.2">
      <c r="A88" s="15">
        <v>1030</v>
      </c>
      <c r="B88" s="15" t="s">
        <v>18</v>
      </c>
      <c r="C88" s="23">
        <v>1.6629999999999999E-2</v>
      </c>
      <c r="D88" s="23">
        <v>1.5949999999999999E-2</v>
      </c>
      <c r="E88" s="23">
        <v>1.7236000000000001E-2</v>
      </c>
      <c r="F88" s="23">
        <v>1.7389999999999999E-2</v>
      </c>
      <c r="G88" s="23">
        <v>1.4224000000000001E-2</v>
      </c>
      <c r="H88" s="23">
        <v>1.3592999999999999E-2</v>
      </c>
      <c r="I88" s="23">
        <v>1.7728000000000001E-2</v>
      </c>
      <c r="J88" s="23">
        <v>1.7982999999999999E-2</v>
      </c>
      <c r="K88" s="23">
        <v>1.7625999999999999E-2</v>
      </c>
      <c r="L88" s="23">
        <v>1.7125999999999999E-2</v>
      </c>
      <c r="M88" s="23">
        <v>1.1393E-2</v>
      </c>
      <c r="N88" s="23">
        <v>1.0378999999999999E-2</v>
      </c>
      <c r="O88" s="24">
        <f t="shared" si="13"/>
        <v>0.18725800000000001</v>
      </c>
      <c r="Q88" s="15">
        <v>1030</v>
      </c>
      <c r="R88" s="15" t="s">
        <v>18</v>
      </c>
      <c r="S88" s="23">
        <f>+C88</f>
        <v>1.6629999999999999E-2</v>
      </c>
      <c r="T88" s="23">
        <f>+S88+D88</f>
        <v>3.2579999999999998E-2</v>
      </c>
      <c r="U88" s="23">
        <f t="shared" si="15"/>
        <v>4.9815999999999999E-2</v>
      </c>
      <c r="V88" s="23">
        <f>+U88+F88</f>
        <v>6.7206000000000002E-2</v>
      </c>
      <c r="W88" s="23">
        <f t="shared" si="15"/>
        <v>8.1430000000000002E-2</v>
      </c>
      <c r="X88" s="23">
        <f t="shared" si="15"/>
        <v>9.5022999999999996E-2</v>
      </c>
      <c r="Y88" s="23">
        <f t="shared" si="15"/>
        <v>0.11275099999999999</v>
      </c>
      <c r="Z88" s="23">
        <f t="shared" si="16"/>
        <v>0.13073399999999999</v>
      </c>
      <c r="AA88" s="23">
        <f t="shared" si="16"/>
        <v>0.14835999999999999</v>
      </c>
      <c r="AB88" s="23">
        <f t="shared" si="16"/>
        <v>0.16548599999999999</v>
      </c>
      <c r="AC88" s="23">
        <f t="shared" si="16"/>
        <v>0.17687900000000001</v>
      </c>
      <c r="AD88" s="23">
        <f>+AC88+N88</f>
        <v>0.18725800000000001</v>
      </c>
    </row>
    <row r="89" spans="1:30" x14ac:dyDescent="0.2">
      <c r="A89" s="4">
        <v>10300</v>
      </c>
      <c r="B89" s="4" t="s">
        <v>58</v>
      </c>
      <c r="C89" s="18">
        <f>SUM(C62:C88)</f>
        <v>2.92690049</v>
      </c>
      <c r="D89" s="18">
        <f t="shared" ref="D89:N89" si="17">SUM(D62:D88)</f>
        <v>2.5158040200000005</v>
      </c>
      <c r="E89" s="18">
        <f t="shared" si="17"/>
        <v>2.9125976100000002</v>
      </c>
      <c r="F89" s="18">
        <f t="shared" si="17"/>
        <v>2.5445494999999991</v>
      </c>
      <c r="G89" s="18">
        <f t="shared" si="17"/>
        <v>2.1639147200000002</v>
      </c>
      <c r="H89" s="18">
        <f t="shared" si="17"/>
        <v>3.16818826</v>
      </c>
      <c r="I89" s="18">
        <f t="shared" si="17"/>
        <v>2.5577048600000003</v>
      </c>
      <c r="J89" s="18">
        <f t="shared" si="17"/>
        <v>2.5663786799999997</v>
      </c>
      <c r="K89" s="18">
        <f t="shared" si="17"/>
        <v>2.3304902899999997</v>
      </c>
      <c r="L89" s="18">
        <f t="shared" si="17"/>
        <v>2.4793198200000011</v>
      </c>
      <c r="M89" s="18">
        <f t="shared" si="17"/>
        <v>2.5911085300000001</v>
      </c>
      <c r="N89" s="18">
        <f t="shared" si="17"/>
        <v>2.3735604099999992</v>
      </c>
      <c r="O89" s="18">
        <f t="shared" si="13"/>
        <v>31.130517190000003</v>
      </c>
      <c r="Q89" s="4">
        <v>10300</v>
      </c>
      <c r="R89" s="4" t="s">
        <v>142</v>
      </c>
      <c r="S89" s="18">
        <f>SUM(S62:S88)</f>
        <v>2.92690049</v>
      </c>
      <c r="T89" s="18">
        <f>SUM(T62:T88)</f>
        <v>5.4427045099999978</v>
      </c>
      <c r="U89" s="18">
        <f>SUM(U62:U88)</f>
        <v>8.3553021200000011</v>
      </c>
      <c r="V89" s="18">
        <f t="shared" ref="V89:AC89" si="18">SUM(V62:V88)</f>
        <v>10.89985162</v>
      </c>
      <c r="W89" s="18">
        <f t="shared" si="18"/>
        <v>13.063766339999999</v>
      </c>
      <c r="X89" s="18">
        <f t="shared" si="18"/>
        <v>16.231954600000002</v>
      </c>
      <c r="Y89" s="18">
        <f t="shared" si="18"/>
        <v>18.789659459999996</v>
      </c>
      <c r="Z89" s="18">
        <f t="shared" si="18"/>
        <v>21.356038139999995</v>
      </c>
      <c r="AA89" s="18">
        <f t="shared" si="18"/>
        <v>23.686528429999999</v>
      </c>
      <c r="AB89" s="18">
        <f t="shared" si="18"/>
        <v>26.165848249999993</v>
      </c>
      <c r="AC89" s="18">
        <f t="shared" si="18"/>
        <v>28.756956779999999</v>
      </c>
      <c r="AD89" s="18">
        <f>SUM(AD62:AD88)</f>
        <v>31.130517189999992</v>
      </c>
    </row>
    <row r="90" spans="1:30" x14ac:dyDescent="0.2">
      <c r="A90" s="32"/>
      <c r="B90" s="32"/>
      <c r="C90"/>
      <c r="D90"/>
      <c r="E90"/>
      <c r="F90"/>
      <c r="G90"/>
      <c r="H90"/>
      <c r="I90"/>
      <c r="J90"/>
      <c r="K90"/>
      <c r="L90"/>
      <c r="M90"/>
      <c r="N90"/>
      <c r="O90" s="32"/>
    </row>
    <row r="91" spans="1:30" x14ac:dyDescent="0.2">
      <c r="A91" s="3" t="s">
        <v>52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58</v>
      </c>
    </row>
    <row r="92" spans="1:30" x14ac:dyDescent="0.2">
      <c r="A92" s="7">
        <v>1004</v>
      </c>
      <c r="B92" s="7" t="s">
        <v>94</v>
      </c>
      <c r="C92" s="26">
        <v>33.727659140626379</v>
      </c>
      <c r="D92" s="26">
        <v>29.247129674118099</v>
      </c>
      <c r="E92" s="26">
        <v>33.688694244802562</v>
      </c>
      <c r="F92" s="26">
        <v>29.106820554400333</v>
      </c>
      <c r="G92" s="26">
        <v>26.773309285601737</v>
      </c>
      <c r="H92" s="26">
        <v>36.056638911551609</v>
      </c>
      <c r="I92" s="26">
        <v>28.070493460148409</v>
      </c>
      <c r="J92" s="26">
        <v>27.507886824900261</v>
      </c>
      <c r="K92" s="26">
        <v>25.282219254753862</v>
      </c>
      <c r="L92" s="26">
        <v>27.380796071176089</v>
      </c>
      <c r="M92" s="26">
        <v>27.065045894061718</v>
      </c>
      <c r="N92" s="26">
        <v>24.340696281866631</v>
      </c>
      <c r="O92" s="27">
        <v>29.07609852299705</v>
      </c>
    </row>
    <row r="93" spans="1:30" x14ac:dyDescent="0.2">
      <c r="A93" s="10">
        <v>1005</v>
      </c>
      <c r="B93" s="10" t="s">
        <v>13</v>
      </c>
      <c r="C93" s="28">
        <v>13.93428667252207</v>
      </c>
      <c r="D93" s="28">
        <v>13.301184223031095</v>
      </c>
      <c r="E93" s="28">
        <v>17.255432655293216</v>
      </c>
      <c r="F93" s="28">
        <v>14.311730604463463</v>
      </c>
      <c r="G93" s="28">
        <v>10.473996047397598</v>
      </c>
      <c r="H93" s="28">
        <v>23.069374624679885</v>
      </c>
      <c r="I93" s="28">
        <v>17.289575177432969</v>
      </c>
      <c r="J93" s="28">
        <v>14.050241210384456</v>
      </c>
      <c r="K93" s="28">
        <v>11.647657082076462</v>
      </c>
      <c r="L93" s="28">
        <v>12.389570663714011</v>
      </c>
      <c r="M93" s="28">
        <v>12.448076884040985</v>
      </c>
      <c r="N93" s="28">
        <v>10.145792476877519</v>
      </c>
      <c r="O93" s="29">
        <v>14.25957038709543</v>
      </c>
    </row>
    <row r="94" spans="1:30" x14ac:dyDescent="0.2">
      <c r="A94" s="10">
        <v>1006</v>
      </c>
      <c r="B94" s="10" t="s">
        <v>14</v>
      </c>
      <c r="C94" s="28">
        <v>35.689762362168494</v>
      </c>
      <c r="D94" s="28">
        <v>31.124086709159304</v>
      </c>
      <c r="E94" s="28">
        <v>24.453084439650631</v>
      </c>
      <c r="F94" s="28">
        <v>23.281803726038863</v>
      </c>
      <c r="G94" s="28">
        <v>18.050255020695182</v>
      </c>
      <c r="H94" s="28">
        <v>33.627967260632438</v>
      </c>
      <c r="I94" s="28">
        <v>30.558385273651282</v>
      </c>
      <c r="J94" s="28">
        <v>25.481339637717888</v>
      </c>
      <c r="K94" s="28">
        <v>21.412182195903206</v>
      </c>
      <c r="L94" s="28">
        <v>20.856925697155859</v>
      </c>
      <c r="M94" s="28">
        <v>33.702096228701606</v>
      </c>
      <c r="N94" s="28">
        <v>36.171437776690574</v>
      </c>
      <c r="O94" s="29">
        <v>28.198972987102955</v>
      </c>
    </row>
    <row r="95" spans="1:30" x14ac:dyDescent="0.2">
      <c r="A95" s="10">
        <v>1007</v>
      </c>
      <c r="B95" s="10" t="s">
        <v>15</v>
      </c>
      <c r="C95" s="28">
        <v>25.063715765047302</v>
      </c>
      <c r="D95" s="28">
        <v>23.703468685140386</v>
      </c>
      <c r="E95" s="28">
        <v>22.402129050111576</v>
      </c>
      <c r="F95" s="28">
        <v>21.047459242716076</v>
      </c>
      <c r="G95" s="28">
        <v>19.104492273000023</v>
      </c>
      <c r="H95" s="28">
        <v>25.984127045548643</v>
      </c>
      <c r="I95" s="28">
        <v>19.360073798216543</v>
      </c>
      <c r="J95" s="28">
        <v>19.02973310865902</v>
      </c>
      <c r="K95" s="28">
        <v>19.413710610175663</v>
      </c>
      <c r="L95" s="28">
        <v>19.761618238677741</v>
      </c>
      <c r="M95" s="28">
        <v>20.790079232811138</v>
      </c>
      <c r="N95" s="28">
        <v>23.939497863167336</v>
      </c>
      <c r="O95" s="29">
        <v>21.647845065321306</v>
      </c>
    </row>
    <row r="96" spans="1:30" x14ac:dyDescent="0.2">
      <c r="A96" s="10">
        <v>1008</v>
      </c>
      <c r="B96" s="10" t="s">
        <v>16</v>
      </c>
      <c r="C96" s="28">
        <v>24.107544187005157</v>
      </c>
      <c r="D96" s="28">
        <v>22.81619171713411</v>
      </c>
      <c r="E96" s="28">
        <v>25.441540475853209</v>
      </c>
      <c r="F96" s="28">
        <v>24.450357236928745</v>
      </c>
      <c r="G96" s="28">
        <v>19.534671111178277</v>
      </c>
      <c r="H96" s="28">
        <v>28.360099774963853</v>
      </c>
      <c r="I96" s="28">
        <v>40.384449286970955</v>
      </c>
      <c r="J96" s="28">
        <v>29.560309189194463</v>
      </c>
      <c r="K96" s="28">
        <v>27.697660018250552</v>
      </c>
      <c r="L96" s="28">
        <v>23.566946286903367</v>
      </c>
      <c r="M96" s="28">
        <v>18.31053495517488</v>
      </c>
      <c r="N96" s="28">
        <v>18.250978053650645</v>
      </c>
      <c r="O96" s="29">
        <v>25.603386054120865</v>
      </c>
    </row>
    <row r="97" spans="1:15" x14ac:dyDescent="0.2">
      <c r="A97" s="10">
        <v>1009</v>
      </c>
      <c r="B97" s="10" t="s">
        <v>17</v>
      </c>
      <c r="C97" s="28">
        <v>20.757027766615</v>
      </c>
      <c r="D97" s="28">
        <v>18.666553917561611</v>
      </c>
      <c r="E97" s="28">
        <v>25.855572192513364</v>
      </c>
      <c r="F97" s="28">
        <v>20.167563307404997</v>
      </c>
      <c r="G97" s="28">
        <v>15.884652084556663</v>
      </c>
      <c r="H97" s="28">
        <v>28.996746738523214</v>
      </c>
      <c r="I97" s="28">
        <v>25.131639327686649</v>
      </c>
      <c r="J97" s="28">
        <v>21.156309450722695</v>
      </c>
      <c r="K97" s="28">
        <v>17.977112472546526</v>
      </c>
      <c r="L97" s="28">
        <v>16.852896115251028</v>
      </c>
      <c r="M97" s="28">
        <v>24.397557157660337</v>
      </c>
      <c r="N97" s="28">
        <v>20.509119835623391</v>
      </c>
      <c r="O97" s="29">
        <v>21.452385715576458</v>
      </c>
    </row>
    <row r="98" spans="1:15" x14ac:dyDescent="0.2">
      <c r="A98" s="10">
        <v>1010</v>
      </c>
      <c r="B98" s="10" t="s">
        <v>19</v>
      </c>
      <c r="C98" s="28">
        <v>29.844412261710229</v>
      </c>
      <c r="D98" s="28">
        <v>32.325410679079191</v>
      </c>
      <c r="E98" s="28">
        <v>29.14535120309057</v>
      </c>
      <c r="F98" s="28">
        <v>29.538304787104458</v>
      </c>
      <c r="G98" s="28">
        <v>28.235519528930581</v>
      </c>
      <c r="H98" s="28">
        <v>28.498888477069841</v>
      </c>
      <c r="I98" s="28">
        <v>26.575039175262276</v>
      </c>
      <c r="J98" s="28">
        <v>21.869942007050476</v>
      </c>
      <c r="K98" s="28">
        <v>20.763954677771501</v>
      </c>
      <c r="L98" s="28">
        <v>25.745129376873503</v>
      </c>
      <c r="M98" s="28">
        <v>26.217162038061044</v>
      </c>
      <c r="N98" s="28">
        <v>29.196000106307572</v>
      </c>
      <c r="O98" s="29">
        <v>27.306491308272545</v>
      </c>
    </row>
    <row r="99" spans="1:15" x14ac:dyDescent="0.2">
      <c r="A99" s="10">
        <v>1011</v>
      </c>
      <c r="B99" s="10" t="s">
        <v>20</v>
      </c>
      <c r="C99" s="28">
        <v>20.510517702470761</v>
      </c>
      <c r="D99" s="28">
        <v>20.914536660393011</v>
      </c>
      <c r="E99" s="28">
        <v>23.847569732397499</v>
      </c>
      <c r="F99" s="28">
        <v>13.151544662662987</v>
      </c>
      <c r="G99" s="28">
        <v>4.2582401464393413</v>
      </c>
      <c r="H99" s="28">
        <v>24.4139436497281</v>
      </c>
      <c r="I99" s="28">
        <v>12.40719420247696</v>
      </c>
      <c r="J99" s="28">
        <v>10.093017186742721</v>
      </c>
      <c r="K99" s="28">
        <v>1.8444615509278017</v>
      </c>
      <c r="L99" s="28">
        <v>8.6148772828952218</v>
      </c>
      <c r="M99" s="28">
        <v>16.043250165234632</v>
      </c>
      <c r="N99" s="28">
        <v>13.480192752988296</v>
      </c>
      <c r="O99" s="29">
        <v>14.276810174689372</v>
      </c>
    </row>
    <row r="100" spans="1:15" x14ac:dyDescent="0.2">
      <c r="A100" s="10">
        <v>1012</v>
      </c>
      <c r="B100" s="10" t="s">
        <v>21</v>
      </c>
      <c r="C100" s="28">
        <v>29.277203385609695</v>
      </c>
      <c r="D100" s="28">
        <v>28.859988529138608</v>
      </c>
      <c r="E100" s="28">
        <v>28.579989577905156</v>
      </c>
      <c r="F100" s="28">
        <v>28.40980914477349</v>
      </c>
      <c r="G100" s="28">
        <v>29.032103296690114</v>
      </c>
      <c r="H100" s="28">
        <v>28.500026192611216</v>
      </c>
      <c r="I100" s="28">
        <v>26.979931419527848</v>
      </c>
      <c r="J100" s="28">
        <v>26.149999746946918</v>
      </c>
      <c r="K100" s="28">
        <v>21.479966757064123</v>
      </c>
      <c r="L100" s="28">
        <v>23.600610475124224</v>
      </c>
      <c r="M100" s="28">
        <v>25.45958346989244</v>
      </c>
      <c r="N100" s="28">
        <v>23.799901220630776</v>
      </c>
      <c r="O100" s="29">
        <v>26.599221599542624</v>
      </c>
    </row>
    <row r="101" spans="1:15" x14ac:dyDescent="0.2">
      <c r="A101" s="10">
        <v>1013</v>
      </c>
      <c r="B101" s="10" t="s">
        <v>22</v>
      </c>
      <c r="C101" s="28">
        <v>27.676508344030808</v>
      </c>
      <c r="D101" s="28">
        <v>27.454637096774192</v>
      </c>
      <c r="E101" s="28">
        <v>27.416430594900849</v>
      </c>
      <c r="F101" s="28">
        <v>27.464717741935484</v>
      </c>
      <c r="G101" s="28">
        <v>27.812326485285954</v>
      </c>
      <c r="H101" s="28">
        <v>27.923930269413628</v>
      </c>
      <c r="I101" s="28">
        <v>27.33009708737864</v>
      </c>
      <c r="J101" s="28">
        <v>27.480130902290789</v>
      </c>
      <c r="K101" s="28">
        <v>26.76300578034682</v>
      </c>
      <c r="L101" s="28">
        <v>26.010781671159027</v>
      </c>
      <c r="M101" s="28">
        <v>25.301435406698563</v>
      </c>
      <c r="N101" s="28">
        <v>25.684420109507215</v>
      </c>
      <c r="O101" s="29">
        <v>26.986312802537139</v>
      </c>
    </row>
    <row r="102" spans="1:15" x14ac:dyDescent="0.2">
      <c r="A102" s="10">
        <v>1014</v>
      </c>
      <c r="B102" s="10" t="s">
        <v>23</v>
      </c>
      <c r="C102" s="28">
        <v>29.25676381099872</v>
      </c>
      <c r="D102" s="28">
        <v>24.892924836514041</v>
      </c>
      <c r="E102" s="28">
        <v>25.488923009548436</v>
      </c>
      <c r="F102" s="28">
        <v>22.5233348895555</v>
      </c>
      <c r="G102" s="28">
        <v>20.62487679194372</v>
      </c>
      <c r="H102" s="28">
        <v>30.552204126163062</v>
      </c>
      <c r="I102" s="28">
        <v>22.883881900023678</v>
      </c>
      <c r="J102" s="28">
        <v>17.696754672765561</v>
      </c>
      <c r="K102" s="28">
        <v>22.278862520827492</v>
      </c>
      <c r="L102" s="28">
        <v>26.31170546489734</v>
      </c>
      <c r="M102" s="28">
        <v>31.463982197221924</v>
      </c>
      <c r="N102" s="28">
        <v>19.613390790753805</v>
      </c>
      <c r="O102" s="29">
        <v>24.553176156700367</v>
      </c>
    </row>
    <row r="103" spans="1:15" x14ac:dyDescent="0.2">
      <c r="A103" s="10">
        <v>1015</v>
      </c>
      <c r="B103" s="10" t="s">
        <v>24</v>
      </c>
      <c r="C103" s="28">
        <v>13.550116214695294</v>
      </c>
      <c r="D103" s="28">
        <v>14.396723662685162</v>
      </c>
      <c r="E103" s="28">
        <v>18.185721177479703</v>
      </c>
      <c r="F103" s="28">
        <v>21.430282609119054</v>
      </c>
      <c r="G103" s="28">
        <v>22.304784812301349</v>
      </c>
      <c r="H103" s="28">
        <v>22.826166415824556</v>
      </c>
      <c r="I103" s="28">
        <v>18.973846880713836</v>
      </c>
      <c r="J103" s="28">
        <v>14.891175559160761</v>
      </c>
      <c r="K103" s="28">
        <v>16.283963268432938</v>
      </c>
      <c r="L103" s="28">
        <v>16.441828650767729</v>
      </c>
      <c r="M103" s="28">
        <v>16.931190622288987</v>
      </c>
      <c r="N103" s="28">
        <v>31.820324180047464</v>
      </c>
      <c r="O103" s="29">
        <v>19.274173227605537</v>
      </c>
    </row>
    <row r="104" spans="1:15" x14ac:dyDescent="0.2">
      <c r="A104" s="10">
        <v>1016</v>
      </c>
      <c r="B104" s="10" t="s">
        <v>25</v>
      </c>
      <c r="C104" s="28">
        <v>32.448645851302395</v>
      </c>
      <c r="D104" s="28">
        <v>28.452485984424825</v>
      </c>
      <c r="E104" s="28">
        <v>34.732055379500935</v>
      </c>
      <c r="F104" s="28">
        <v>29.958285292326824</v>
      </c>
      <c r="G104" s="28">
        <v>31.577627155927978</v>
      </c>
      <c r="H104" s="28">
        <v>33.979615635179158</v>
      </c>
      <c r="I104" s="28">
        <v>27.810386128659907</v>
      </c>
      <c r="J104" s="28">
        <v>23.029558266471803</v>
      </c>
      <c r="K104" s="28">
        <v>26.726862585375024</v>
      </c>
      <c r="L104" s="28">
        <v>27.252461985916931</v>
      </c>
      <c r="M104" s="28">
        <v>25.386562661953676</v>
      </c>
      <c r="N104" s="28">
        <v>25.310067169237726</v>
      </c>
      <c r="O104" s="29">
        <v>28.8059602909291</v>
      </c>
    </row>
    <row r="105" spans="1:15" x14ac:dyDescent="0.2">
      <c r="A105" s="10">
        <v>1017</v>
      </c>
      <c r="B105" s="10" t="s">
        <v>26</v>
      </c>
      <c r="C105" s="28">
        <v>23.597006738755681</v>
      </c>
      <c r="D105" s="28">
        <v>14.70874034674986</v>
      </c>
      <c r="E105" s="28">
        <v>20.577213648054951</v>
      </c>
      <c r="F105" s="28">
        <v>20.588581474901318</v>
      </c>
      <c r="G105" s="28">
        <v>13.221102212879185</v>
      </c>
      <c r="H105" s="28">
        <v>29.629571217465767</v>
      </c>
      <c r="I105" s="28">
        <v>15.430424051738672</v>
      </c>
      <c r="J105" s="28">
        <v>17.392478178710899</v>
      </c>
      <c r="K105" s="28">
        <v>15.137490945490505</v>
      </c>
      <c r="L105" s="28">
        <v>24.941901398808632</v>
      </c>
      <c r="M105" s="28">
        <v>37.736071678816394</v>
      </c>
      <c r="N105" s="28">
        <v>37.221591600572573</v>
      </c>
      <c r="O105" s="29">
        <v>23.389590693546733</v>
      </c>
    </row>
    <row r="106" spans="1:15" x14ac:dyDescent="0.2">
      <c r="A106" s="10">
        <v>1018</v>
      </c>
      <c r="B106" s="10" t="s">
        <v>27</v>
      </c>
      <c r="C106" s="28">
        <v>28.819972188985542</v>
      </c>
      <c r="D106" s="28">
        <v>30.63498435831206</v>
      </c>
      <c r="E106" s="28">
        <v>31.33466119650523</v>
      </c>
      <c r="F106" s="28">
        <v>28.124791976390707</v>
      </c>
      <c r="G106" s="28">
        <v>24.47616952135942</v>
      </c>
      <c r="H106" s="28">
        <v>26.671406444404944</v>
      </c>
      <c r="I106" s="28">
        <v>21.930459142052364</v>
      </c>
      <c r="J106" s="28">
        <v>21.515718229584113</v>
      </c>
      <c r="K106" s="28">
        <v>20.65910227424796</v>
      </c>
      <c r="L106" s="28">
        <v>23.956022470051209</v>
      </c>
      <c r="M106" s="28">
        <v>24.837725815281146</v>
      </c>
      <c r="N106" s="28">
        <v>23.625510256366461</v>
      </c>
      <c r="O106" s="29">
        <v>25.470228592712996</v>
      </c>
    </row>
    <row r="107" spans="1:15" x14ac:dyDescent="0.2">
      <c r="A107" s="10">
        <v>1019</v>
      </c>
      <c r="B107" s="10" t="s">
        <v>28</v>
      </c>
      <c r="C107" s="28">
        <v>28.983660218400363</v>
      </c>
      <c r="D107" s="28">
        <v>28.533035586772783</v>
      </c>
      <c r="E107" s="28">
        <v>28.387977765210554</v>
      </c>
      <c r="F107" s="28">
        <v>25.564780337618252</v>
      </c>
      <c r="G107" s="28">
        <v>26.324432724344298</v>
      </c>
      <c r="H107" s="28">
        <v>28.799196787148595</v>
      </c>
      <c r="I107" s="28">
        <v>23.283582089552237</v>
      </c>
      <c r="J107" s="28">
        <v>23.852256140128198</v>
      </c>
      <c r="K107" s="28">
        <v>24.730894744532659</v>
      </c>
      <c r="L107" s="28">
        <v>23.808339894197434</v>
      </c>
      <c r="M107" s="28">
        <v>24.064073866815892</v>
      </c>
      <c r="N107" s="28">
        <v>23.97409988864602</v>
      </c>
      <c r="O107" s="29">
        <v>25.834607955877591</v>
      </c>
    </row>
    <row r="108" spans="1:15" x14ac:dyDescent="0.2">
      <c r="A108" s="10">
        <v>1020</v>
      </c>
      <c r="B108" s="10" t="s">
        <v>29</v>
      </c>
      <c r="C108" s="28">
        <v>34.710055410607467</v>
      </c>
      <c r="D108" s="28">
        <v>30.379439368255674</v>
      </c>
      <c r="E108" s="28">
        <v>35.801498780490796</v>
      </c>
      <c r="F108" s="28">
        <v>26.341654561700384</v>
      </c>
      <c r="G108" s="28">
        <v>27.780368112461971</v>
      </c>
      <c r="H108" s="28">
        <v>26.457128078845432</v>
      </c>
      <c r="I108" s="28">
        <v>23.147589528233041</v>
      </c>
      <c r="J108" s="28">
        <v>23.786133484006118</v>
      </c>
      <c r="K108" s="28">
        <v>23.609648945216019</v>
      </c>
      <c r="L108" s="28">
        <v>23.01546411571557</v>
      </c>
      <c r="M108" s="28">
        <v>25.595328593553106</v>
      </c>
      <c r="N108" s="28">
        <v>26.458212324860771</v>
      </c>
      <c r="O108" s="29">
        <v>27.304152307075579</v>
      </c>
    </row>
    <row r="109" spans="1:15" x14ac:dyDescent="0.2">
      <c r="A109" s="10">
        <v>1021</v>
      </c>
      <c r="B109" s="10" t="s">
        <v>30</v>
      </c>
      <c r="C109" s="28">
        <v>14.926719557104374</v>
      </c>
      <c r="D109" s="28">
        <v>14.96</v>
      </c>
      <c r="E109" s="28">
        <v>14.800297184433683</v>
      </c>
      <c r="F109" s="28">
        <v>17.332051162742605</v>
      </c>
      <c r="G109" s="28">
        <v>14.970892458027965</v>
      </c>
      <c r="H109" s="28">
        <v>14.949465082522446</v>
      </c>
      <c r="I109" s="28">
        <v>14.935212033345415</v>
      </c>
      <c r="J109" s="28">
        <v>14.902499064127142</v>
      </c>
      <c r="K109" s="28">
        <v>14.998899163364158</v>
      </c>
      <c r="L109" s="28">
        <v>15.361668722664573</v>
      </c>
      <c r="M109" s="28">
        <v>14.910418705937992</v>
      </c>
      <c r="N109" s="28">
        <v>15.089546847508187</v>
      </c>
      <c r="O109" s="29">
        <v>15.206467778011582</v>
      </c>
    </row>
    <row r="110" spans="1:15" x14ac:dyDescent="0.2">
      <c r="A110" s="10">
        <v>1022</v>
      </c>
      <c r="B110" s="10" t="s">
        <v>31</v>
      </c>
      <c r="C110" s="28">
        <v>32.720892742427488</v>
      </c>
      <c r="D110" s="28">
        <v>23.178695259204584</v>
      </c>
      <c r="E110" s="28">
        <v>34.616320187844387</v>
      </c>
      <c r="F110" s="28">
        <v>25.747039756014235</v>
      </c>
      <c r="G110" s="28">
        <v>28.720188035457618</v>
      </c>
      <c r="H110" s="28">
        <v>40.446246345634066</v>
      </c>
      <c r="I110" s="28">
        <v>30.809247303290903</v>
      </c>
      <c r="J110" s="28">
        <v>35.437806300252049</v>
      </c>
      <c r="K110" s="28">
        <v>28.374462185590655</v>
      </c>
      <c r="L110" s="28">
        <v>27.945550111226346</v>
      </c>
      <c r="M110" s="28">
        <v>27.66661907316151</v>
      </c>
      <c r="N110" s="28">
        <v>33.092515601914727</v>
      </c>
      <c r="O110" s="29">
        <v>30.921243334433392</v>
      </c>
    </row>
    <row r="111" spans="1:15" x14ac:dyDescent="0.2">
      <c r="A111" s="10">
        <v>1023</v>
      </c>
      <c r="B111" s="10" t="s">
        <v>32</v>
      </c>
      <c r="C111" s="28">
        <v>27.727878648586529</v>
      </c>
      <c r="D111" s="28">
        <v>28.109514944381154</v>
      </c>
      <c r="E111" s="28">
        <v>28.183260437027236</v>
      </c>
      <c r="F111" s="28">
        <v>20.56114390223626</v>
      </c>
      <c r="G111" s="28">
        <v>28.013580789223226</v>
      </c>
      <c r="H111" s="28">
        <v>38.396686518148179</v>
      </c>
      <c r="I111" s="28">
        <v>34.694542374599131</v>
      </c>
      <c r="J111" s="28">
        <v>34.981029643110524</v>
      </c>
      <c r="K111" s="28">
        <v>30.774888488184494</v>
      </c>
      <c r="L111" s="28">
        <v>27.562156602022124</v>
      </c>
      <c r="M111" s="28">
        <v>29.31693217495307</v>
      </c>
      <c r="N111" s="28">
        <v>33.741467393637578</v>
      </c>
      <c r="O111" s="29">
        <v>30.328727121539671</v>
      </c>
    </row>
    <row r="112" spans="1:15" x14ac:dyDescent="0.2">
      <c r="A112" s="10">
        <v>1024</v>
      </c>
      <c r="B112" s="10" t="s">
        <v>33</v>
      </c>
      <c r="C112" s="28">
        <v>26.023638312083353</v>
      </c>
      <c r="D112" s="28">
        <v>19.578389393338146</v>
      </c>
      <c r="E112" s="28">
        <v>27.443640436792528</v>
      </c>
      <c r="F112" s="28">
        <v>24.359011215182928</v>
      </c>
      <c r="G112" s="28">
        <v>16.6625958123403</v>
      </c>
      <c r="H112" s="28">
        <v>24.583493436091882</v>
      </c>
      <c r="I112" s="28">
        <v>16.185804962492785</v>
      </c>
      <c r="J112" s="28">
        <v>21.8988016460493</v>
      </c>
      <c r="K112" s="28">
        <v>17.222199785817438</v>
      </c>
      <c r="L112" s="28">
        <v>19.197807991120982</v>
      </c>
      <c r="M112" s="28">
        <v>17.440254021678257</v>
      </c>
      <c r="N112" s="28">
        <v>15.612116626551961</v>
      </c>
      <c r="O112" s="29">
        <v>20.627848849944776</v>
      </c>
    </row>
    <row r="113" spans="1:15" x14ac:dyDescent="0.2">
      <c r="A113" s="10">
        <v>1025</v>
      </c>
      <c r="B113" s="10" t="s">
        <v>34</v>
      </c>
      <c r="C113" s="28">
        <v>31.860188542607098</v>
      </c>
      <c r="D113" s="28">
        <v>25.855711163553412</v>
      </c>
      <c r="E113" s="28">
        <v>29.08037599434682</v>
      </c>
      <c r="F113" s="28">
        <v>25.372486364624535</v>
      </c>
      <c r="G113" s="28">
        <v>22.346285870811794</v>
      </c>
      <c r="H113" s="28">
        <v>31.703327813115088</v>
      </c>
      <c r="I113" s="28">
        <v>26.040782152309227</v>
      </c>
      <c r="J113" s="28">
        <v>20.105543898389104</v>
      </c>
      <c r="K113" s="28">
        <v>16.736350417396238</v>
      </c>
      <c r="L113" s="28">
        <v>19.601398228033815</v>
      </c>
      <c r="M113" s="28">
        <v>19.453464936052622</v>
      </c>
      <c r="N113" s="28">
        <v>18.31448827946053</v>
      </c>
      <c r="O113" s="29">
        <v>23.924555455721215</v>
      </c>
    </row>
    <row r="114" spans="1:15" x14ac:dyDescent="0.2">
      <c r="A114" s="10">
        <v>1026</v>
      </c>
      <c r="B114" s="10" t="s">
        <v>35</v>
      </c>
      <c r="C114" s="28">
        <v>10.129065809379728</v>
      </c>
      <c r="D114" s="28">
        <v>13.179481047471004</v>
      </c>
      <c r="E114" s="28">
        <v>17.474680757375605</v>
      </c>
      <c r="F114" s="28">
        <v>17.206473382191749</v>
      </c>
      <c r="G114" s="28">
        <v>12.974878175710838</v>
      </c>
      <c r="H114" s="28">
        <v>27.578767402100464</v>
      </c>
      <c r="I114" s="28">
        <v>5.2793996847456874</v>
      </c>
      <c r="J114" s="28">
        <v>17.693995182381279</v>
      </c>
      <c r="K114" s="28">
        <v>14.590965883822877</v>
      </c>
      <c r="L114" s="28">
        <v>10.551944475046822</v>
      </c>
      <c r="M114" s="28">
        <v>16.755232621190761</v>
      </c>
      <c r="N114" s="28">
        <v>15.336391437308869</v>
      </c>
      <c r="O114" s="29">
        <v>15.051223174070477</v>
      </c>
    </row>
    <row r="115" spans="1:15" x14ac:dyDescent="0.2">
      <c r="A115" s="10">
        <v>1027</v>
      </c>
      <c r="B115" s="10" t="s">
        <v>36</v>
      </c>
      <c r="C115" s="28">
        <v>23.961886349513222</v>
      </c>
      <c r="D115" s="28">
        <v>21.393484656284581</v>
      </c>
      <c r="E115" s="28">
        <v>23.616896450572014</v>
      </c>
      <c r="F115" s="28">
        <v>21.415547358897626</v>
      </c>
      <c r="G115" s="28">
        <v>17.65285672043894</v>
      </c>
      <c r="H115" s="28">
        <v>18.672446649113365</v>
      </c>
      <c r="I115" s="28">
        <v>17.448111508299387</v>
      </c>
      <c r="J115" s="28">
        <v>17.209357877607083</v>
      </c>
      <c r="K115" s="28">
        <v>17.324452442021297</v>
      </c>
      <c r="L115" s="28">
        <v>15.435889208150405</v>
      </c>
      <c r="M115" s="28">
        <v>12.368822058020184</v>
      </c>
      <c r="N115" s="28">
        <v>15.46426615994074</v>
      </c>
      <c r="O115" s="29">
        <v>18.56453357943716</v>
      </c>
    </row>
    <row r="116" spans="1:15" x14ac:dyDescent="0.2">
      <c r="A116" s="10">
        <v>1028</v>
      </c>
      <c r="B116" s="10" t="s">
        <v>37</v>
      </c>
      <c r="C116" s="28">
        <v>29.731642416350564</v>
      </c>
      <c r="D116" s="28">
        <v>29.627465233731005</v>
      </c>
      <c r="E116" s="28">
        <v>29.795733870703</v>
      </c>
      <c r="F116" s="28">
        <v>29.988157271435341</v>
      </c>
      <c r="G116" s="28">
        <v>28.780695445405041</v>
      </c>
      <c r="H116" s="28">
        <v>29.876995405058992</v>
      </c>
      <c r="I116" s="28">
        <v>29.776665719717666</v>
      </c>
      <c r="J116" s="28">
        <v>28.576673053849323</v>
      </c>
      <c r="K116" s="28">
        <v>28.748118578627054</v>
      </c>
      <c r="L116" s="28">
        <v>28.59400381382866</v>
      </c>
      <c r="M116" s="28">
        <v>28.521535124607144</v>
      </c>
      <c r="N116" s="28">
        <v>28.268714609355417</v>
      </c>
      <c r="O116" s="29">
        <v>29.176241747215549</v>
      </c>
    </row>
    <row r="117" spans="1:15" x14ac:dyDescent="0.2">
      <c r="A117" s="10">
        <v>1029</v>
      </c>
      <c r="B117" s="10" t="s">
        <v>38</v>
      </c>
      <c r="C117" s="28">
        <v>17.950944215324508</v>
      </c>
      <c r="D117" s="28">
        <v>17.610313928193666</v>
      </c>
      <c r="E117" s="28">
        <v>17.382871689193287</v>
      </c>
      <c r="F117" s="28">
        <v>17.915595043254619</v>
      </c>
      <c r="G117" s="28">
        <v>17.273826314728993</v>
      </c>
      <c r="H117" s="28">
        <v>18.295586470159972</v>
      </c>
      <c r="I117" s="28">
        <v>16.700012617386758</v>
      </c>
      <c r="J117" s="28">
        <v>16.51939324426926</v>
      </c>
      <c r="K117" s="28">
        <v>16.545738348856755</v>
      </c>
      <c r="L117" s="28">
        <v>16.527956669639025</v>
      </c>
      <c r="M117" s="28">
        <v>16.103696380512989</v>
      </c>
      <c r="N117" s="28">
        <v>15.316046811289782</v>
      </c>
      <c r="O117" s="29">
        <v>16.959603821620497</v>
      </c>
    </row>
    <row r="118" spans="1:15" x14ac:dyDescent="0.2">
      <c r="A118" s="15">
        <v>1030</v>
      </c>
      <c r="B118" s="15" t="s">
        <v>18</v>
      </c>
      <c r="C118" s="30">
        <v>23.555240793201133</v>
      </c>
      <c r="D118" s="30">
        <v>21.583220568335591</v>
      </c>
      <c r="E118" s="30">
        <v>23.708390646492436</v>
      </c>
      <c r="F118" s="30">
        <v>21.599801266923365</v>
      </c>
      <c r="G118" s="30">
        <v>19.728155339805824</v>
      </c>
      <c r="H118" s="30">
        <v>19.418571428571429</v>
      </c>
      <c r="I118" s="30">
        <v>21.205741626794257</v>
      </c>
      <c r="J118" s="30">
        <v>21.459427207637233</v>
      </c>
      <c r="K118" s="30">
        <v>20.306451612903224</v>
      </c>
      <c r="L118" s="30">
        <v>20.987745098039216</v>
      </c>
      <c r="M118" s="30">
        <v>14.62328327557438</v>
      </c>
      <c r="N118" s="30">
        <v>13.549608355091383</v>
      </c>
      <c r="O118" s="31">
        <v>20.132671053197438</v>
      </c>
    </row>
    <row r="119" spans="1:15" x14ac:dyDescent="0.2">
      <c r="A119" s="4">
        <v>10300</v>
      </c>
      <c r="B119" s="4" t="s">
        <v>58</v>
      </c>
      <c r="C119" s="25">
        <v>30.255075319562735</v>
      </c>
      <c r="D119" s="25">
        <v>26.403610511965187</v>
      </c>
      <c r="E119" s="25">
        <v>29.856810877812613</v>
      </c>
      <c r="F119" s="25">
        <v>26.067920297006857</v>
      </c>
      <c r="G119" s="25">
        <v>23.935235346110776</v>
      </c>
      <c r="H119" s="25">
        <v>31.941404692466225</v>
      </c>
      <c r="I119" s="25">
        <v>25.375396515488152</v>
      </c>
      <c r="J119" s="25">
        <v>24.647564037595327</v>
      </c>
      <c r="K119" s="25">
        <v>22.936844372533784</v>
      </c>
      <c r="L119" s="25">
        <v>24.693394266365388</v>
      </c>
      <c r="M119" s="25">
        <v>26.082263140828744</v>
      </c>
      <c r="N119" s="25">
        <v>24.470429288377481</v>
      </c>
      <c r="O119" s="25">
        <v>26.380681350828166</v>
      </c>
    </row>
    <row r="120" spans="1:15" x14ac:dyDescent="0.2">
      <c r="A120" s="32"/>
      <c r="B120" s="32"/>
      <c r="C120"/>
      <c r="D120"/>
      <c r="E120"/>
      <c r="F120"/>
      <c r="G120"/>
      <c r="H120"/>
      <c r="I120"/>
      <c r="J120"/>
      <c r="K120"/>
      <c r="L120"/>
      <c r="M120"/>
      <c r="N120"/>
      <c r="O120" s="32"/>
    </row>
    <row r="121" spans="1:15" x14ac:dyDescent="0.2">
      <c r="A121" s="3" t="s">
        <v>52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58</v>
      </c>
    </row>
    <row r="122" spans="1:15" x14ac:dyDescent="0.2">
      <c r="A122" s="7">
        <v>1004</v>
      </c>
      <c r="B122" s="7" t="s">
        <v>94</v>
      </c>
      <c r="C122" s="19">
        <v>0.83419868804243047</v>
      </c>
      <c r="D122" s="19">
        <v>0.90653836652931596</v>
      </c>
      <c r="E122" s="19">
        <v>0.86259801162040028</v>
      </c>
      <c r="F122" s="19">
        <v>0.89303618470614243</v>
      </c>
      <c r="G122" s="19">
        <v>0.95278069753884254</v>
      </c>
      <c r="H122" s="19">
        <v>0.83040156410696275</v>
      </c>
      <c r="I122" s="19">
        <v>0.9262626528508251</v>
      </c>
      <c r="J122" s="19">
        <v>0.93886914023221246</v>
      </c>
      <c r="K122" s="19">
        <v>0.95560387112286616</v>
      </c>
      <c r="L122" s="19">
        <v>0.89025221064293203</v>
      </c>
      <c r="M122" s="19">
        <v>0.861536380578932</v>
      </c>
      <c r="N122" s="19">
        <v>0.89903472036591525</v>
      </c>
      <c r="O122" s="20">
        <v>0.8961320368809006</v>
      </c>
    </row>
    <row r="123" spans="1:15" x14ac:dyDescent="0.2">
      <c r="A123" s="10">
        <v>1005</v>
      </c>
      <c r="B123" s="10" t="s">
        <v>13</v>
      </c>
      <c r="C123" s="21">
        <v>0.52877512856474984</v>
      </c>
      <c r="D123" s="21">
        <v>0.53820902727492159</v>
      </c>
      <c r="E123" s="21">
        <v>0.49936113979661495</v>
      </c>
      <c r="F123" s="21">
        <v>0.5371226527562124</v>
      </c>
      <c r="G123" s="21">
        <v>0.57421433706480429</v>
      </c>
      <c r="H123" s="21">
        <v>0.50002022268060298</v>
      </c>
      <c r="I123" s="21">
        <v>0.56973919256877459</v>
      </c>
      <c r="J123" s="21">
        <v>0.60890619338735552</v>
      </c>
      <c r="K123" s="21">
        <v>0.60061684460260978</v>
      </c>
      <c r="L123" s="21">
        <v>0.53527508833111548</v>
      </c>
      <c r="M123" s="21">
        <v>0.54301647829422739</v>
      </c>
      <c r="N123" s="21">
        <v>0.54757945633586891</v>
      </c>
      <c r="O123" s="22">
        <v>0.54778540038284596</v>
      </c>
    </row>
    <row r="124" spans="1:15" x14ac:dyDescent="0.2">
      <c r="A124" s="10">
        <v>1006</v>
      </c>
      <c r="B124" s="10" t="s">
        <v>14</v>
      </c>
      <c r="C124" s="21">
        <v>0.46457188249341319</v>
      </c>
      <c r="D124" s="21">
        <v>0.5071808678725368</v>
      </c>
      <c r="E124" s="21">
        <v>0.48053493016876636</v>
      </c>
      <c r="F124" s="21">
        <v>0.51162140772319187</v>
      </c>
      <c r="G124" s="21">
        <v>0.53584176085663293</v>
      </c>
      <c r="H124" s="21">
        <v>0.47893082247998392</v>
      </c>
      <c r="I124" s="21">
        <v>0.55262881370428751</v>
      </c>
      <c r="J124" s="21">
        <v>0.56969729682793546</v>
      </c>
      <c r="K124" s="21">
        <v>0.57885620678856198</v>
      </c>
      <c r="L124" s="21">
        <v>0.52162696069235914</v>
      </c>
      <c r="M124" s="21">
        <v>0.4878759245081743</v>
      </c>
      <c r="N124" s="21">
        <v>0.50476190476190474</v>
      </c>
      <c r="O124" s="22">
        <v>0.51660269134768455</v>
      </c>
    </row>
    <row r="125" spans="1:15" x14ac:dyDescent="0.2">
      <c r="A125" s="10">
        <v>1007</v>
      </c>
      <c r="B125" s="10" t="s">
        <v>15</v>
      </c>
      <c r="C125" s="21">
        <v>0.75844207458435453</v>
      </c>
      <c r="D125" s="21">
        <v>0.78635133819951331</v>
      </c>
      <c r="E125" s="21">
        <v>0.74216824499985923</v>
      </c>
      <c r="F125" s="21">
        <v>0.74967928938756434</v>
      </c>
      <c r="G125" s="21">
        <v>0.78128841188262566</v>
      </c>
      <c r="H125" s="21">
        <v>0.70994280327071757</v>
      </c>
      <c r="I125" s="21">
        <v>0.81121613106490231</v>
      </c>
      <c r="J125" s="21">
        <v>0.82207151063479467</v>
      </c>
      <c r="K125" s="21">
        <v>0.82827738716262189</v>
      </c>
      <c r="L125" s="21">
        <v>0.74929488333524275</v>
      </c>
      <c r="M125" s="21">
        <v>0.71438583274629075</v>
      </c>
      <c r="N125" s="21">
        <v>0.75209055338177744</v>
      </c>
      <c r="O125" s="22">
        <v>0.76571606012357341</v>
      </c>
    </row>
    <row r="126" spans="1:15" x14ac:dyDescent="0.2">
      <c r="A126" s="10">
        <v>1008</v>
      </c>
      <c r="B126" s="10" t="s">
        <v>16</v>
      </c>
      <c r="C126" s="21">
        <v>0.61297406426819445</v>
      </c>
      <c r="D126" s="21">
        <v>0.63382554006015857</v>
      </c>
      <c r="E126" s="21">
        <v>0.60867654941520721</v>
      </c>
      <c r="F126" s="21">
        <v>0.64548655218035333</v>
      </c>
      <c r="G126" s="21">
        <v>0.63627466264788934</v>
      </c>
      <c r="H126" s="21">
        <v>0.49567508156108792</v>
      </c>
      <c r="I126" s="21">
        <v>0.56042826552462521</v>
      </c>
      <c r="J126" s="21">
        <v>0.63659958156544161</v>
      </c>
      <c r="K126" s="21">
        <v>0.62762877820349083</v>
      </c>
      <c r="L126" s="21">
        <v>0.63927077616387085</v>
      </c>
      <c r="M126" s="21">
        <v>0.65768269152376546</v>
      </c>
      <c r="N126" s="21">
        <v>0.63309817135235691</v>
      </c>
      <c r="O126" s="22">
        <v>0.6313578374986929</v>
      </c>
    </row>
    <row r="127" spans="1:15" x14ac:dyDescent="0.2">
      <c r="A127" s="10">
        <v>1009</v>
      </c>
      <c r="B127" s="10" t="s">
        <v>17</v>
      </c>
      <c r="C127" s="21">
        <v>0.56951884528369356</v>
      </c>
      <c r="D127" s="21">
        <v>0.61288586802605494</v>
      </c>
      <c r="E127" s="21">
        <v>0.59126568716433392</v>
      </c>
      <c r="F127" s="21">
        <v>0.63366969482674218</v>
      </c>
      <c r="G127" s="21">
        <v>0.68628170194927685</v>
      </c>
      <c r="H127" s="21">
        <v>0.58125716668404037</v>
      </c>
      <c r="I127" s="21">
        <v>0.6660291722967121</v>
      </c>
      <c r="J127" s="21">
        <v>0.69196252695962224</v>
      </c>
      <c r="K127" s="21">
        <v>0.72825266048746995</v>
      </c>
      <c r="L127" s="21">
        <v>0.68408888301911719</v>
      </c>
      <c r="M127" s="21">
        <v>0.67807189844048665</v>
      </c>
      <c r="N127" s="21">
        <v>0.67381585224562124</v>
      </c>
      <c r="O127" s="22">
        <v>0.65171665073358942</v>
      </c>
    </row>
    <row r="128" spans="1:15" x14ac:dyDescent="0.2">
      <c r="A128" s="10">
        <v>1010</v>
      </c>
      <c r="B128" s="10" t="s">
        <v>19</v>
      </c>
      <c r="C128" s="21">
        <v>0.68914884781433394</v>
      </c>
      <c r="D128" s="21">
        <v>0.6843705437619394</v>
      </c>
      <c r="E128" s="21">
        <v>0.66786015875696669</v>
      </c>
      <c r="F128" s="21">
        <v>0.69031791195366587</v>
      </c>
      <c r="G128" s="21">
        <v>0.75556381944047146</v>
      </c>
      <c r="H128" s="21">
        <v>0.6631534461343408</v>
      </c>
      <c r="I128" s="21">
        <v>0.77810969116080941</v>
      </c>
      <c r="J128" s="21">
        <v>0.78356751080373621</v>
      </c>
      <c r="K128" s="21">
        <v>0.81181690178263066</v>
      </c>
      <c r="L128" s="21">
        <v>0.67900169022188661</v>
      </c>
      <c r="M128" s="21">
        <v>0.64597652234325376</v>
      </c>
      <c r="N128" s="21">
        <v>0.73403692535576359</v>
      </c>
      <c r="O128" s="22">
        <v>0.71589840695212081</v>
      </c>
    </row>
    <row r="129" spans="1:15" x14ac:dyDescent="0.2">
      <c r="A129" s="10">
        <v>1011</v>
      </c>
      <c r="B129" s="10" t="s">
        <v>20</v>
      </c>
      <c r="C129" s="21">
        <v>0.51490089234060843</v>
      </c>
      <c r="D129" s="21">
        <v>0.52047414510704892</v>
      </c>
      <c r="E129" s="21">
        <v>0.483954521206512</v>
      </c>
      <c r="F129" s="21">
        <v>0.51436664669296361</v>
      </c>
      <c r="G129" s="21">
        <v>0.57698671984386263</v>
      </c>
      <c r="H129" s="21">
        <v>0.49665126322058351</v>
      </c>
      <c r="I129" s="21">
        <v>0.6039748130657222</v>
      </c>
      <c r="J129" s="21">
        <v>0.60595441045769827</v>
      </c>
      <c r="K129" s="21">
        <v>0.63125061112740788</v>
      </c>
      <c r="L129" s="21">
        <v>0.54855730739407549</v>
      </c>
      <c r="M129" s="21">
        <v>0.51335692883776884</v>
      </c>
      <c r="N129" s="21">
        <v>0.54194433555468435</v>
      </c>
      <c r="O129" s="22">
        <v>0.54811687976552337</v>
      </c>
    </row>
    <row r="130" spans="1:15" x14ac:dyDescent="0.2">
      <c r="A130" s="10">
        <v>1012</v>
      </c>
      <c r="B130" s="10" t="s">
        <v>21</v>
      </c>
      <c r="C130" s="21">
        <v>0.57685515534006104</v>
      </c>
      <c r="D130" s="21">
        <v>0.6018645779452696</v>
      </c>
      <c r="E130" s="21">
        <v>0.58583646905579234</v>
      </c>
      <c r="F130" s="21">
        <v>0.58597445670597093</v>
      </c>
      <c r="G130" s="21">
        <v>0.60953548506732325</v>
      </c>
      <c r="H130" s="21">
        <v>0.52945256898507009</v>
      </c>
      <c r="I130" s="21">
        <v>0.61713051656275042</v>
      </c>
      <c r="J130" s="21">
        <v>0.64721491293726807</v>
      </c>
      <c r="K130" s="21">
        <v>0.65343435032876029</v>
      </c>
      <c r="L130" s="21">
        <v>0.61827024643542294</v>
      </c>
      <c r="M130" s="21">
        <v>0.60224245030424184</v>
      </c>
      <c r="N130" s="21">
        <v>0.61045015713672024</v>
      </c>
      <c r="O130" s="22">
        <v>0.60587566695041684</v>
      </c>
    </row>
    <row r="131" spans="1:15" x14ac:dyDescent="0.2">
      <c r="A131" s="10">
        <v>1013</v>
      </c>
      <c r="B131" s="10" t="s">
        <v>22</v>
      </c>
      <c r="C131" s="21">
        <v>0.35811218814555856</v>
      </c>
      <c r="D131" s="21">
        <v>0.47267651888341544</v>
      </c>
      <c r="E131" s="21">
        <v>0.40695033433395278</v>
      </c>
      <c r="F131" s="21">
        <v>0.45356698236601162</v>
      </c>
      <c r="G131" s="21">
        <v>0.44710777907696542</v>
      </c>
      <c r="H131" s="21">
        <v>0.41977017859615118</v>
      </c>
      <c r="I131" s="21">
        <v>0.52152019002375305</v>
      </c>
      <c r="J131" s="21">
        <v>0.47475056619942463</v>
      </c>
      <c r="K131" s="21">
        <v>0.51844507396915329</v>
      </c>
      <c r="L131" s="21">
        <v>0.49859977899214364</v>
      </c>
      <c r="M131" s="21">
        <v>0.471547662196448</v>
      </c>
      <c r="N131" s="21">
        <v>0.46510903426791278</v>
      </c>
      <c r="O131" s="22">
        <v>0.45960414505049968</v>
      </c>
    </row>
    <row r="132" spans="1:15" x14ac:dyDescent="0.2">
      <c r="A132" s="10">
        <v>1014</v>
      </c>
      <c r="B132" s="10" t="s">
        <v>23</v>
      </c>
      <c r="C132" s="21">
        <v>0.59465142929847614</v>
      </c>
      <c r="D132" s="21">
        <v>0.63135101165348317</v>
      </c>
      <c r="E132" s="21">
        <v>0.59183186178092806</v>
      </c>
      <c r="F132" s="21">
        <v>0.61617160991840014</v>
      </c>
      <c r="G132" s="21">
        <v>0.65656684218082495</v>
      </c>
      <c r="H132" s="21">
        <v>0.58732141459620468</v>
      </c>
      <c r="I132" s="21">
        <v>0.68716534155443776</v>
      </c>
      <c r="J132" s="21">
        <v>0.71044933284309142</v>
      </c>
      <c r="K132" s="21">
        <v>0.69456957563036525</v>
      </c>
      <c r="L132" s="21">
        <v>0.65004209455584294</v>
      </c>
      <c r="M132" s="21">
        <v>0.61365972310729855</v>
      </c>
      <c r="N132" s="21">
        <v>0.65027293184501933</v>
      </c>
      <c r="O132" s="22">
        <v>0.63993103523677641</v>
      </c>
    </row>
    <row r="133" spans="1:15" x14ac:dyDescent="0.2">
      <c r="A133" s="10">
        <v>1015</v>
      </c>
      <c r="B133" s="10" t="s">
        <v>24</v>
      </c>
      <c r="C133" s="21">
        <v>0.45763754312617938</v>
      </c>
      <c r="D133" s="21">
        <v>0.50036021875102332</v>
      </c>
      <c r="E133" s="21">
        <v>0.45157627145406026</v>
      </c>
      <c r="F133" s="21">
        <v>0.50707917602878561</v>
      </c>
      <c r="G133" s="21">
        <v>0.50051188400985036</v>
      </c>
      <c r="H133" s="21">
        <v>0.44553041554551609</v>
      </c>
      <c r="I133" s="21">
        <v>0.54706925243215565</v>
      </c>
      <c r="J133" s="21">
        <v>0.57728025816342932</v>
      </c>
      <c r="K133" s="21">
        <v>0.53650535577658753</v>
      </c>
      <c r="L133" s="21">
        <v>0.5034749391009079</v>
      </c>
      <c r="M133" s="21">
        <v>0.48139283229055863</v>
      </c>
      <c r="N133" s="21">
        <v>0.51007014218009483</v>
      </c>
      <c r="O133" s="22">
        <v>0.5021793419576126</v>
      </c>
    </row>
    <row r="134" spans="1:15" x14ac:dyDescent="0.2">
      <c r="A134" s="10">
        <v>1016</v>
      </c>
      <c r="B134" s="10" t="s">
        <v>25</v>
      </c>
      <c r="C134" s="21">
        <v>0.42258323547696347</v>
      </c>
      <c r="D134" s="21">
        <v>0.4586835014585699</v>
      </c>
      <c r="E134" s="21">
        <v>0.4159597969175915</v>
      </c>
      <c r="F134" s="21">
        <v>0.46480412827572276</v>
      </c>
      <c r="G134" s="21">
        <v>0.47183582047100764</v>
      </c>
      <c r="H134" s="21">
        <v>0.43178891440598888</v>
      </c>
      <c r="I134" s="21">
        <v>0.51057369853393031</v>
      </c>
      <c r="J134" s="21">
        <v>0.54640481912404582</v>
      </c>
      <c r="K134" s="21">
        <v>0.51032818364318755</v>
      </c>
      <c r="L134" s="21">
        <v>0.48096084621272989</v>
      </c>
      <c r="M134" s="21">
        <v>0.47272692830652524</v>
      </c>
      <c r="N134" s="21">
        <v>0.47370114643043248</v>
      </c>
      <c r="O134" s="22">
        <v>0.4720076364886629</v>
      </c>
    </row>
    <row r="135" spans="1:15" x14ac:dyDescent="0.2">
      <c r="A135" s="10">
        <v>1017</v>
      </c>
      <c r="B135" s="10" t="s">
        <v>26</v>
      </c>
      <c r="C135" s="21">
        <v>0.54560461313125241</v>
      </c>
      <c r="D135" s="21">
        <v>0.57665398801290912</v>
      </c>
      <c r="E135" s="21">
        <v>0.55010834387063345</v>
      </c>
      <c r="F135" s="21">
        <v>0.57166049526859486</v>
      </c>
      <c r="G135" s="21">
        <v>0.60011898117766826</v>
      </c>
      <c r="H135" s="21">
        <v>0.52133167907361455</v>
      </c>
      <c r="I135" s="21">
        <v>0.63409484840735375</v>
      </c>
      <c r="J135" s="21">
        <v>0.62301166781056971</v>
      </c>
      <c r="K135" s="21">
        <v>0.63750671985966112</v>
      </c>
      <c r="L135" s="21">
        <v>0.60579528530729865</v>
      </c>
      <c r="M135" s="21">
        <v>0.57497586737882289</v>
      </c>
      <c r="N135" s="21">
        <v>0.59134585685002661</v>
      </c>
      <c r="O135" s="22">
        <v>0.58660825856486754</v>
      </c>
    </row>
    <row r="136" spans="1:15" x14ac:dyDescent="0.2">
      <c r="A136" s="10">
        <v>1018</v>
      </c>
      <c r="B136" s="10" t="s">
        <v>27</v>
      </c>
      <c r="C136" s="21">
        <v>0.48127140674245761</v>
      </c>
      <c r="D136" s="21">
        <v>0.51680212213568122</v>
      </c>
      <c r="E136" s="21">
        <v>0.47168798030657838</v>
      </c>
      <c r="F136" s="21">
        <v>0.52800713883455264</v>
      </c>
      <c r="G136" s="21">
        <v>0.53486165818042075</v>
      </c>
      <c r="H136" s="21">
        <v>0.46704725452353535</v>
      </c>
      <c r="I136" s="21">
        <v>0.56453295400663828</v>
      </c>
      <c r="J136" s="21">
        <v>0.61755310976152156</v>
      </c>
      <c r="K136" s="21">
        <v>0.62627595035342576</v>
      </c>
      <c r="L136" s="21">
        <v>0.54333080518754007</v>
      </c>
      <c r="M136" s="21">
        <v>0.51559242634413072</v>
      </c>
      <c r="N136" s="21">
        <v>0.49478985086190197</v>
      </c>
      <c r="O136" s="22">
        <v>0.52988970575567573</v>
      </c>
    </row>
    <row r="137" spans="1:15" x14ac:dyDescent="0.2">
      <c r="A137" s="10">
        <v>1019</v>
      </c>
      <c r="B137" s="10" t="s">
        <v>28</v>
      </c>
      <c r="C137" s="21">
        <v>0.47493955257692189</v>
      </c>
      <c r="D137" s="21">
        <v>0.508115098609764</v>
      </c>
      <c r="E137" s="21">
        <v>0.46287734080725496</v>
      </c>
      <c r="F137" s="21">
        <v>0.50356072381342609</v>
      </c>
      <c r="G137" s="21">
        <v>0.45948077036803403</v>
      </c>
      <c r="H137" s="21">
        <v>0.47245206592850197</v>
      </c>
      <c r="I137" s="21">
        <v>0.56054160376926954</v>
      </c>
      <c r="J137" s="21">
        <v>0.52897750854357439</v>
      </c>
      <c r="K137" s="21">
        <v>0.56170328920431289</v>
      </c>
      <c r="L137" s="21">
        <v>0.48418287330923021</v>
      </c>
      <c r="M137" s="21">
        <v>0.47612113769434883</v>
      </c>
      <c r="N137" s="21">
        <v>0.50092391304347827</v>
      </c>
      <c r="O137" s="22">
        <v>0.50074406024907625</v>
      </c>
    </row>
    <row r="138" spans="1:15" x14ac:dyDescent="0.2">
      <c r="A138" s="10">
        <v>1020</v>
      </c>
      <c r="B138" s="10" t="s">
        <v>29</v>
      </c>
      <c r="C138" s="21">
        <v>0.59039048504133362</v>
      </c>
      <c r="D138" s="21">
        <v>0.64283788459014835</v>
      </c>
      <c r="E138" s="21">
        <v>0.60132225738578648</v>
      </c>
      <c r="F138" s="21">
        <v>0.67767883385994565</v>
      </c>
      <c r="G138" s="21">
        <v>0.62887498033004907</v>
      </c>
      <c r="H138" s="21">
        <v>0.59641099146732501</v>
      </c>
      <c r="I138" s="21">
        <v>0.68484762713463532</v>
      </c>
      <c r="J138" s="21">
        <v>0.647972187393138</v>
      </c>
      <c r="K138" s="21">
        <v>0.70506220354742644</v>
      </c>
      <c r="L138" s="21">
        <v>0.67924077805014482</v>
      </c>
      <c r="M138" s="21">
        <v>0.65353388909025012</v>
      </c>
      <c r="N138" s="21">
        <v>0.65262003127698809</v>
      </c>
      <c r="O138" s="22">
        <v>0.64734281955491968</v>
      </c>
    </row>
    <row r="139" spans="1:15" x14ac:dyDescent="0.2">
      <c r="A139" s="10">
        <v>1021</v>
      </c>
      <c r="B139" s="10" t="s">
        <v>30</v>
      </c>
      <c r="C139" s="21">
        <v>0.48103455520849381</v>
      </c>
      <c r="D139" s="21">
        <v>0.52766908082009156</v>
      </c>
      <c r="E139" s="21">
        <v>0.46109299468571963</v>
      </c>
      <c r="F139" s="21">
        <v>0.554132348961622</v>
      </c>
      <c r="G139" s="21">
        <v>0.49930481283422462</v>
      </c>
      <c r="H139" s="21">
        <v>0.4335975448581737</v>
      </c>
      <c r="I139" s="21">
        <v>0.52820240997915113</v>
      </c>
      <c r="J139" s="21">
        <v>0.5068354913712575</v>
      </c>
      <c r="K139" s="21">
        <v>0.5402749938460456</v>
      </c>
      <c r="L139" s="21">
        <v>0.51125040343814232</v>
      </c>
      <c r="M139" s="21">
        <v>0.52425117628713613</v>
      </c>
      <c r="N139" s="21">
        <v>0.50890473194939534</v>
      </c>
      <c r="O139" s="22">
        <v>0.50758279423979036</v>
      </c>
    </row>
    <row r="140" spans="1:15" x14ac:dyDescent="0.2">
      <c r="A140" s="10">
        <v>1022</v>
      </c>
      <c r="B140" s="10" t="s">
        <v>31</v>
      </c>
      <c r="C140" s="21">
        <v>0.54622462752000733</v>
      </c>
      <c r="D140" s="21">
        <v>0.58797051031377223</v>
      </c>
      <c r="E140" s="21">
        <v>0.53155993367347776</v>
      </c>
      <c r="F140" s="21">
        <v>0.58053755832569787</v>
      </c>
      <c r="G140" s="21">
        <v>0.58509755606959668</v>
      </c>
      <c r="H140" s="21">
        <v>0.52234271563375045</v>
      </c>
      <c r="I140" s="21">
        <v>0.63853543320230011</v>
      </c>
      <c r="J140" s="21">
        <v>0.60743097631700693</v>
      </c>
      <c r="K140" s="21">
        <v>0.6539371908508449</v>
      </c>
      <c r="L140" s="21">
        <v>0.62085585430509171</v>
      </c>
      <c r="M140" s="21">
        <v>0.5980947785363796</v>
      </c>
      <c r="N140" s="21">
        <v>0.60872078660012852</v>
      </c>
      <c r="O140" s="22">
        <v>0.5901671245932516</v>
      </c>
    </row>
    <row r="141" spans="1:15" x14ac:dyDescent="0.2">
      <c r="A141" s="10">
        <v>1023</v>
      </c>
      <c r="B141" s="10" t="s">
        <v>32</v>
      </c>
      <c r="C141" s="21">
        <v>0.45684299835542563</v>
      </c>
      <c r="D141" s="21">
        <v>0.4649176400119796</v>
      </c>
      <c r="E141" s="21">
        <v>0.47502956795992674</v>
      </c>
      <c r="F141" s="21">
        <v>0.55463667950641937</v>
      </c>
      <c r="G141" s="21">
        <v>0.50488049215910402</v>
      </c>
      <c r="H141" s="21">
        <v>0.43526827701363302</v>
      </c>
      <c r="I141" s="21">
        <v>0.53459209120057005</v>
      </c>
      <c r="J141" s="21">
        <v>0.47976415053953703</v>
      </c>
      <c r="K141" s="21">
        <v>0.51554573574900575</v>
      </c>
      <c r="L141" s="21">
        <v>0.49244999829442732</v>
      </c>
      <c r="M141" s="21">
        <v>0.47997089752375149</v>
      </c>
      <c r="N141" s="21">
        <v>0.4472729380397612</v>
      </c>
      <c r="O141" s="22">
        <v>0.48419842272900387</v>
      </c>
    </row>
    <row r="142" spans="1:15" x14ac:dyDescent="0.2">
      <c r="A142" s="10">
        <v>1024</v>
      </c>
      <c r="B142" s="10" t="s">
        <v>33</v>
      </c>
      <c r="C142" s="21">
        <v>0.7035927334479074</v>
      </c>
      <c r="D142" s="21">
        <v>0.75814668155819542</v>
      </c>
      <c r="E142" s="21">
        <v>0.70020968458694477</v>
      </c>
      <c r="F142" s="21">
        <v>0.72537711253605353</v>
      </c>
      <c r="G142" s="21">
        <v>0.7911622638283321</v>
      </c>
      <c r="H142" s="21">
        <v>0.68236998599143373</v>
      </c>
      <c r="I142" s="21">
        <v>0.73145514043820137</v>
      </c>
      <c r="J142" s="21">
        <v>0.70856130635723569</v>
      </c>
      <c r="K142" s="21">
        <v>0.77075188506149539</v>
      </c>
      <c r="L142" s="21">
        <v>0.72563632478712348</v>
      </c>
      <c r="M142" s="21">
        <v>0.71990729408411069</v>
      </c>
      <c r="N142" s="21">
        <v>0.72150952526487377</v>
      </c>
      <c r="O142" s="22">
        <v>0.72775292672234149</v>
      </c>
    </row>
    <row r="143" spans="1:15" x14ac:dyDescent="0.2">
      <c r="A143" s="10">
        <v>1025</v>
      </c>
      <c r="B143" s="10" t="s">
        <v>34</v>
      </c>
      <c r="C143" s="21">
        <v>0.44377551979448404</v>
      </c>
      <c r="D143" s="21">
        <v>0.45215049419622416</v>
      </c>
      <c r="E143" s="21">
        <v>0.43483143146785891</v>
      </c>
      <c r="F143" s="21">
        <v>0.46431529255869808</v>
      </c>
      <c r="G143" s="21">
        <v>0.4880172177566679</v>
      </c>
      <c r="H143" s="21">
        <v>0.43132129155517668</v>
      </c>
      <c r="I143" s="21">
        <v>0.50319504807059134</v>
      </c>
      <c r="J143" s="21">
        <v>0.5047093998763672</v>
      </c>
      <c r="K143" s="21">
        <v>0.51388263311847993</v>
      </c>
      <c r="L143" s="21">
        <v>0.48398317404194524</v>
      </c>
      <c r="M143" s="21">
        <v>0.48208271655225171</v>
      </c>
      <c r="N143" s="21">
        <v>0.48622304090874202</v>
      </c>
      <c r="O143" s="22">
        <v>0.47302669354873522</v>
      </c>
    </row>
    <row r="144" spans="1:15" x14ac:dyDescent="0.2">
      <c r="A144" s="10">
        <v>1026</v>
      </c>
      <c r="B144" s="10" t="s">
        <v>35</v>
      </c>
      <c r="C144" s="21">
        <v>0.59708829349499015</v>
      </c>
      <c r="D144" s="21">
        <v>0.58559561254939918</v>
      </c>
      <c r="E144" s="21">
        <v>0.5827127866303925</v>
      </c>
      <c r="F144" s="21">
        <v>0.59816000931640856</v>
      </c>
      <c r="G144" s="21">
        <v>0.6310724578015644</v>
      </c>
      <c r="H144" s="21">
        <v>0.54984740197025306</v>
      </c>
      <c r="I144" s="21">
        <v>0.6794871794871794</v>
      </c>
      <c r="J144" s="21">
        <v>0.58798945985603324</v>
      </c>
      <c r="K144" s="21">
        <v>0.63413522012578616</v>
      </c>
      <c r="L144" s="21">
        <v>0.6095771078612533</v>
      </c>
      <c r="M144" s="21">
        <v>0.57812958960029526</v>
      </c>
      <c r="N144" s="21">
        <v>0.60273695669077054</v>
      </c>
      <c r="O144" s="22">
        <v>0.60311216672275059</v>
      </c>
    </row>
    <row r="145" spans="1:15" x14ac:dyDescent="0.2">
      <c r="A145" s="10">
        <v>1027</v>
      </c>
      <c r="B145" s="10" t="s">
        <v>36</v>
      </c>
      <c r="C145" s="21">
        <v>0.56218572763146479</v>
      </c>
      <c r="D145" s="21">
        <v>0.61230947124986868</v>
      </c>
      <c r="E145" s="21">
        <v>0.52828159870156211</v>
      </c>
      <c r="F145" s="21">
        <v>0.57021229321106104</v>
      </c>
      <c r="G145" s="21">
        <v>0.55763454735577456</v>
      </c>
      <c r="H145" s="21">
        <v>0.55903645781253131</v>
      </c>
      <c r="I145" s="21">
        <v>0.61363612956382929</v>
      </c>
      <c r="J145" s="21">
        <v>0.55177011402758158</v>
      </c>
      <c r="K145" s="21">
        <v>0.63066994468346649</v>
      </c>
      <c r="L145" s="21">
        <v>0.568294762842944</v>
      </c>
      <c r="M145" s="21">
        <v>0.59201779219454875</v>
      </c>
      <c r="N145" s="21">
        <v>0.52555438754567751</v>
      </c>
      <c r="O145" s="22">
        <v>0.57146263154891119</v>
      </c>
    </row>
    <row r="146" spans="1:15" x14ac:dyDescent="0.2">
      <c r="A146" s="10">
        <v>1028</v>
      </c>
      <c r="B146" s="10" t="s">
        <v>37</v>
      </c>
      <c r="C146" s="21">
        <v>0.56370229614432477</v>
      </c>
      <c r="D146" s="21">
        <v>0.57719693204299816</v>
      </c>
      <c r="E146" s="21">
        <v>0.52241049479913326</v>
      </c>
      <c r="F146" s="21">
        <v>0.55406492101844684</v>
      </c>
      <c r="G146" s="21">
        <v>0.60208278167615514</v>
      </c>
      <c r="H146" s="21">
        <v>0.51551580004902131</v>
      </c>
      <c r="I146" s="21">
        <v>0.6162934392569992</v>
      </c>
      <c r="J146" s="21">
        <v>0.58932441145335868</v>
      </c>
      <c r="K146" s="21">
        <v>0.64204217916155359</v>
      </c>
      <c r="L146" s="21">
        <v>0.59355352475387402</v>
      </c>
      <c r="M146" s="21">
        <v>0.59036471638806198</v>
      </c>
      <c r="N146" s="21">
        <v>0.55519079368666902</v>
      </c>
      <c r="O146" s="22">
        <v>0.57644854770540443</v>
      </c>
    </row>
    <row r="147" spans="1:15" x14ac:dyDescent="0.2">
      <c r="A147" s="10">
        <v>1029</v>
      </c>
      <c r="B147" s="10" t="s">
        <v>38</v>
      </c>
      <c r="C147" s="21">
        <v>0.44928328618632185</v>
      </c>
      <c r="D147" s="21">
        <v>0.50347730600292828</v>
      </c>
      <c r="E147" s="21">
        <v>0.47898657670953682</v>
      </c>
      <c r="F147" s="21">
        <v>0.48964150603494866</v>
      </c>
      <c r="G147" s="21">
        <v>0.52172973797239941</v>
      </c>
      <c r="H147" s="21">
        <v>0.47089176055659193</v>
      </c>
      <c r="I147" s="21">
        <v>0.53919029284797582</v>
      </c>
      <c r="J147" s="21">
        <v>0.57902049322681481</v>
      </c>
      <c r="K147" s="21">
        <v>0.55702252019941556</v>
      </c>
      <c r="L147" s="21">
        <v>0.55747449682933559</v>
      </c>
      <c r="M147" s="21">
        <v>0.50365444853547292</v>
      </c>
      <c r="N147" s="21">
        <v>0.54376062563753824</v>
      </c>
      <c r="O147" s="22">
        <v>0.51916257065022442</v>
      </c>
    </row>
    <row r="148" spans="1:15" x14ac:dyDescent="0.2">
      <c r="A148" s="15">
        <v>1030</v>
      </c>
      <c r="B148" s="15" t="s">
        <v>18</v>
      </c>
      <c r="C148" s="23">
        <v>0.47897477327911858</v>
      </c>
      <c r="D148" s="23">
        <v>0.52955802367567073</v>
      </c>
      <c r="E148" s="23">
        <v>0.48932893871806071</v>
      </c>
      <c r="F148" s="23">
        <v>0.55566464292475459</v>
      </c>
      <c r="G148" s="23">
        <v>0.56182571000913628</v>
      </c>
      <c r="H148" s="23">
        <v>0.49189614476789928</v>
      </c>
      <c r="I148" s="23">
        <v>0.59119564728629881</v>
      </c>
      <c r="J148" s="23">
        <v>0.57073828763766177</v>
      </c>
      <c r="K148" s="23">
        <v>0.61789337265942712</v>
      </c>
      <c r="L148" s="23">
        <v>0.55566477826353133</v>
      </c>
      <c r="M148" s="23">
        <v>0.57119665351033533</v>
      </c>
      <c r="N148" s="23">
        <v>0.58541998231653403</v>
      </c>
      <c r="O148" s="24">
        <v>0.54944330232652816</v>
      </c>
    </row>
    <row r="149" spans="1:15" x14ac:dyDescent="0.2">
      <c r="A149" s="4">
        <v>10300</v>
      </c>
      <c r="B149" s="4" t="s">
        <v>58</v>
      </c>
      <c r="C149" s="18">
        <v>0.64790232103003897</v>
      </c>
      <c r="D149" s="18">
        <v>0.69306458066094756</v>
      </c>
      <c r="E149" s="18">
        <v>0.65208345013266389</v>
      </c>
      <c r="F149" s="18">
        <v>0.68534157797864304</v>
      </c>
      <c r="G149" s="18">
        <v>0.71873533181936045</v>
      </c>
      <c r="H149" s="18">
        <v>0.63280512622949336</v>
      </c>
      <c r="I149" s="18">
        <v>0.72506272381980663</v>
      </c>
      <c r="J149" s="18">
        <v>0.72828172692770565</v>
      </c>
      <c r="K149" s="18">
        <v>0.74810779859398535</v>
      </c>
      <c r="L149" s="18">
        <v>0.69643822517713772</v>
      </c>
      <c r="M149" s="18">
        <v>0.67426297135232649</v>
      </c>
      <c r="N149" s="18">
        <v>0.69266915354384728</v>
      </c>
      <c r="O149" s="18">
        <v>0.69160201197845972</v>
      </c>
    </row>
    <row r="150" spans="1:15" x14ac:dyDescent="0.2">
      <c r="A150" s="32"/>
      <c r="B150" s="32"/>
      <c r="C150"/>
      <c r="D150"/>
      <c r="E150"/>
      <c r="F150"/>
      <c r="G150"/>
      <c r="H150"/>
      <c r="I150"/>
      <c r="J150"/>
      <c r="K150"/>
      <c r="L150"/>
      <c r="M150"/>
      <c r="N150"/>
      <c r="O150" s="32"/>
    </row>
    <row r="151" spans="1:15" x14ac:dyDescent="0.2">
      <c r="A151" s="3" t="s">
        <v>52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58</v>
      </c>
    </row>
    <row r="152" spans="1:15" x14ac:dyDescent="0.2">
      <c r="A152" s="34"/>
      <c r="B152" s="34" t="s">
        <v>46</v>
      </c>
      <c r="C152" s="35">
        <v>1.7250000000000001E-2</v>
      </c>
      <c r="D152" s="35">
        <v>2.6700000000000002E-2</v>
      </c>
      <c r="E152" s="35">
        <v>4.7199999999999999E-2</v>
      </c>
      <c r="F152" s="35">
        <v>2.879E-2</v>
      </c>
      <c r="G152" s="35">
        <v>1.695E-2</v>
      </c>
      <c r="H152" s="35">
        <v>2.9264999999999999E-2</v>
      </c>
      <c r="I152" s="35">
        <v>1.6039999999999999E-2</v>
      </c>
      <c r="J152" s="35">
        <v>2.5780000000000001E-2</v>
      </c>
      <c r="K152" s="35">
        <v>1.9650000000000001E-2</v>
      </c>
      <c r="L152" s="35">
        <v>1.5900000000000001E-2</v>
      </c>
      <c r="M152" s="35">
        <v>0.11663</v>
      </c>
      <c r="N152" s="35">
        <v>0.11895</v>
      </c>
      <c r="O152" s="36">
        <f>SUM(C152:N152)</f>
        <v>0.479105</v>
      </c>
    </row>
    <row r="153" spans="1:15" x14ac:dyDescent="0.2">
      <c r="A153" s="7">
        <v>1004</v>
      </c>
      <c r="B153" s="10" t="s">
        <v>94</v>
      </c>
      <c r="C153" s="19">
        <v>53.557058789999992</v>
      </c>
      <c r="D153" s="19">
        <v>57.094950420000004</v>
      </c>
      <c r="E153" s="19">
        <v>56.878339950000004</v>
      </c>
      <c r="F153" s="19">
        <v>58.908889680000009</v>
      </c>
      <c r="G153" s="19">
        <v>59.370665850000009</v>
      </c>
      <c r="H153" s="19">
        <v>55.920462290000003</v>
      </c>
      <c r="I153" s="19">
        <v>61.352912799999999</v>
      </c>
      <c r="J153" s="19">
        <v>63.407192449999997</v>
      </c>
      <c r="K153" s="19">
        <v>62.996365240000003</v>
      </c>
      <c r="L153" s="19">
        <v>60.337611939999995</v>
      </c>
      <c r="M153" s="19">
        <v>59.437558239999994</v>
      </c>
      <c r="N153" s="19">
        <v>61.5592361</v>
      </c>
      <c r="O153" s="29">
        <f>SUM(C153:N153)</f>
        <v>710.82124375000012</v>
      </c>
    </row>
    <row r="154" spans="1:15" x14ac:dyDescent="0.2">
      <c r="A154" s="10">
        <v>1005</v>
      </c>
      <c r="B154" s="10" t="s">
        <v>13</v>
      </c>
      <c r="C154" s="21">
        <v>0.87291508000000007</v>
      </c>
      <c r="D154" s="21">
        <v>0.84667560999999991</v>
      </c>
      <c r="E154" s="21">
        <v>0.83350734000000004</v>
      </c>
      <c r="F154" s="21">
        <v>0.88002331999999994</v>
      </c>
      <c r="G154" s="21">
        <v>0.85731661000000003</v>
      </c>
      <c r="H154" s="21">
        <v>1.1413550499999998</v>
      </c>
      <c r="I154" s="21">
        <v>0.90010991000000007</v>
      </c>
      <c r="J154" s="21">
        <v>1.00556197</v>
      </c>
      <c r="K154" s="21">
        <v>0.97924612000000011</v>
      </c>
      <c r="L154" s="21">
        <v>0.85580418999999996</v>
      </c>
      <c r="M154" s="21">
        <v>0.88339782000000011</v>
      </c>
      <c r="N154" s="21">
        <v>0.86343727000000003</v>
      </c>
      <c r="O154" s="29">
        <f t="shared" ref="O154:O179" si="19">SUM(C154:N154)</f>
        <v>10.919350290000002</v>
      </c>
    </row>
    <row r="155" spans="1:15" x14ac:dyDescent="0.2">
      <c r="A155" s="10">
        <v>1006</v>
      </c>
      <c r="B155" s="10" t="s">
        <v>14</v>
      </c>
      <c r="C155" s="21">
        <v>3.9192653299999995</v>
      </c>
      <c r="D155" s="21">
        <v>4.0034681699999997</v>
      </c>
      <c r="E155" s="21">
        <v>3.97228812</v>
      </c>
      <c r="F155" s="21">
        <v>4.0617718800000002</v>
      </c>
      <c r="G155" s="21">
        <v>3.9453460200000001</v>
      </c>
      <c r="H155" s="21">
        <v>4.1262651300000002</v>
      </c>
      <c r="I155" s="21">
        <v>4.4573091500000004</v>
      </c>
      <c r="J155" s="21">
        <v>4.8213193800000003</v>
      </c>
      <c r="K155" s="21">
        <v>5.4155615299999997</v>
      </c>
      <c r="L155" s="21">
        <v>4.48792715</v>
      </c>
      <c r="M155" s="21">
        <v>6.9022955000000001</v>
      </c>
      <c r="N155" s="21">
        <v>4.5898698100000006</v>
      </c>
      <c r="O155" s="29">
        <f t="shared" si="19"/>
        <v>54.702687169999997</v>
      </c>
    </row>
    <row r="156" spans="1:15" x14ac:dyDescent="0.2">
      <c r="A156" s="10">
        <v>1007</v>
      </c>
      <c r="B156" s="10" t="s">
        <v>15</v>
      </c>
      <c r="C156" s="21">
        <v>8.0147318899999984</v>
      </c>
      <c r="D156" s="21">
        <v>8.053602230000001</v>
      </c>
      <c r="E156" s="21">
        <v>8.344490089999999</v>
      </c>
      <c r="F156" s="21">
        <v>8.0998179199999996</v>
      </c>
      <c r="G156" s="21">
        <v>7.5291626400000009</v>
      </c>
      <c r="H156" s="21">
        <v>8.4642315200000002</v>
      </c>
      <c r="I156" s="21">
        <v>9.3907042799999996</v>
      </c>
      <c r="J156" s="21">
        <v>8.8330882400000021</v>
      </c>
      <c r="K156" s="21">
        <v>8.908509399999998</v>
      </c>
      <c r="L156" s="21">
        <v>8.6556007600000004</v>
      </c>
      <c r="M156" s="21">
        <v>8.1278696299999993</v>
      </c>
      <c r="N156" s="21">
        <v>8.0231588800000004</v>
      </c>
      <c r="O156" s="29">
        <f t="shared" si="19"/>
        <v>100.44496747999999</v>
      </c>
    </row>
    <row r="157" spans="1:15" x14ac:dyDescent="0.2">
      <c r="A157" s="10">
        <v>1008</v>
      </c>
      <c r="B157" s="10" t="s">
        <v>16</v>
      </c>
      <c r="C157" s="21">
        <v>1.4228950399999998</v>
      </c>
      <c r="D157" s="21">
        <v>1.4208158899999999</v>
      </c>
      <c r="E157" s="21">
        <v>1.4513439100000001</v>
      </c>
      <c r="F157" s="21">
        <v>1.4847241200000001</v>
      </c>
      <c r="G157" s="21">
        <v>1.5658433300000001</v>
      </c>
      <c r="H157" s="21">
        <v>1.4822056799999999</v>
      </c>
      <c r="I157" s="21">
        <v>1.7387836300000004</v>
      </c>
      <c r="J157" s="21">
        <v>1.9421757800000004</v>
      </c>
      <c r="K157" s="21">
        <v>1.8626503999999997</v>
      </c>
      <c r="L157" s="21">
        <v>1.9715045199999999</v>
      </c>
      <c r="M157" s="21">
        <v>2.04713952</v>
      </c>
      <c r="N157" s="21">
        <v>1.8302841199999997</v>
      </c>
      <c r="O157" s="29">
        <f t="shared" si="19"/>
        <v>20.220365939999997</v>
      </c>
    </row>
    <row r="158" spans="1:15" x14ac:dyDescent="0.2">
      <c r="A158" s="10">
        <v>1009</v>
      </c>
      <c r="B158" s="10" t="s">
        <v>17</v>
      </c>
      <c r="C158" s="21">
        <v>1.8093944900000001</v>
      </c>
      <c r="D158" s="21">
        <v>1.8587276699999999</v>
      </c>
      <c r="E158" s="21">
        <v>1.8946298800000001</v>
      </c>
      <c r="F158" s="21">
        <v>2.0062649100000001</v>
      </c>
      <c r="G158" s="21">
        <v>2.0231420700000005</v>
      </c>
      <c r="H158" s="21">
        <v>1.9690914600000002</v>
      </c>
      <c r="I158" s="21">
        <v>2.07961018</v>
      </c>
      <c r="J158" s="21">
        <v>2.1943317000000002</v>
      </c>
      <c r="K158" s="21">
        <v>2.2460022500000005</v>
      </c>
      <c r="L158" s="21">
        <v>2.1553719199999999</v>
      </c>
      <c r="M158" s="21">
        <v>2.1309674599999999</v>
      </c>
      <c r="N158" s="21">
        <v>2.1330850400000001</v>
      </c>
      <c r="O158" s="29">
        <f t="shared" si="19"/>
        <v>24.500619030000003</v>
      </c>
    </row>
    <row r="159" spans="1:15" x14ac:dyDescent="0.2">
      <c r="A159" s="10">
        <v>1010</v>
      </c>
      <c r="B159" s="10" t="s">
        <v>19</v>
      </c>
      <c r="C159" s="21">
        <v>2.7045120599999999</v>
      </c>
      <c r="D159" s="21">
        <v>2.6260896000000002</v>
      </c>
      <c r="E159" s="21">
        <v>2.65665767</v>
      </c>
      <c r="F159" s="21">
        <v>2.82289425</v>
      </c>
      <c r="G159" s="21">
        <v>2.7205280599999995</v>
      </c>
      <c r="H159" s="21">
        <v>2.68838401</v>
      </c>
      <c r="I159" s="21">
        <v>2.96582086</v>
      </c>
      <c r="J159" s="21">
        <v>3.1156939099999996</v>
      </c>
      <c r="K159" s="21">
        <v>3.1230409700000008</v>
      </c>
      <c r="L159" s="21">
        <v>2.64893402</v>
      </c>
      <c r="M159" s="21">
        <v>2.5455335700000004</v>
      </c>
      <c r="N159" s="21">
        <v>2.7905069999999998</v>
      </c>
      <c r="O159" s="29">
        <f t="shared" si="19"/>
        <v>33.408595980000001</v>
      </c>
    </row>
    <row r="160" spans="1:15" x14ac:dyDescent="0.2">
      <c r="A160" s="10">
        <v>1011</v>
      </c>
      <c r="B160" s="10" t="s">
        <v>20</v>
      </c>
      <c r="C160" s="21">
        <v>1.5709906700000003</v>
      </c>
      <c r="D160" s="21">
        <v>1.5809571900000001</v>
      </c>
      <c r="E160" s="21">
        <v>1.4802839699999999</v>
      </c>
      <c r="F160" s="21">
        <v>1.5922614099999999</v>
      </c>
      <c r="G160" s="21">
        <v>1.62896536</v>
      </c>
      <c r="H160" s="21">
        <v>1.5759774700000002</v>
      </c>
      <c r="I160" s="21">
        <v>1.7855573999999999</v>
      </c>
      <c r="J160" s="21">
        <v>1.8550976799999999</v>
      </c>
      <c r="K160" s="21">
        <v>1.9009878199999997</v>
      </c>
      <c r="L160" s="21">
        <v>1.6650857000000001</v>
      </c>
      <c r="M160" s="21">
        <v>1.5715870499999998</v>
      </c>
      <c r="N160" s="21">
        <v>1.6173213099999999</v>
      </c>
      <c r="O160" s="29">
        <f t="shared" si="19"/>
        <v>19.825073029999999</v>
      </c>
    </row>
    <row r="161" spans="1:15" x14ac:dyDescent="0.2">
      <c r="A161" s="10">
        <v>1012</v>
      </c>
      <c r="B161" s="10" t="s">
        <v>21</v>
      </c>
      <c r="C161" s="21">
        <v>4.9351721100000017</v>
      </c>
      <c r="D161" s="21">
        <v>5.0076304500000006</v>
      </c>
      <c r="E161" s="21">
        <v>4.909025569999999</v>
      </c>
      <c r="F161" s="21">
        <v>4.9513973099999999</v>
      </c>
      <c r="G161" s="21">
        <v>4.85405395</v>
      </c>
      <c r="H161" s="21">
        <v>4.6999593099999997</v>
      </c>
      <c r="I161" s="21">
        <v>5.3403761499999991</v>
      </c>
      <c r="J161" s="21">
        <v>5.919374040000001</v>
      </c>
      <c r="K161" s="21">
        <v>5.830039740000001</v>
      </c>
      <c r="L161" s="21">
        <v>5.6249467599999994</v>
      </c>
      <c r="M161" s="21">
        <v>5.4260478999999995</v>
      </c>
      <c r="N161" s="21">
        <v>5.5534130599999996</v>
      </c>
      <c r="O161" s="29">
        <f t="shared" si="19"/>
        <v>63.051436350000003</v>
      </c>
    </row>
    <row r="162" spans="1:15" x14ac:dyDescent="0.2">
      <c r="A162" s="10">
        <v>1013</v>
      </c>
      <c r="B162" s="10" t="s">
        <v>22</v>
      </c>
      <c r="C162" s="21">
        <v>0.26473634999999995</v>
      </c>
      <c r="D162" s="21">
        <v>0.29604987999999999</v>
      </c>
      <c r="E162" s="21">
        <v>0.28893189000000002</v>
      </c>
      <c r="F162" s="21">
        <v>0.32268846000000007</v>
      </c>
      <c r="G162" s="21">
        <v>0.28057258000000002</v>
      </c>
      <c r="H162" s="21">
        <v>0.29329636999999997</v>
      </c>
      <c r="I162" s="21">
        <v>0.34106579999999997</v>
      </c>
      <c r="J162" s="21">
        <v>0.32505229999999996</v>
      </c>
      <c r="K162" s="21">
        <v>0.36136216999999998</v>
      </c>
      <c r="L162" s="21">
        <v>0.3372097899999999</v>
      </c>
      <c r="M162" s="21">
        <v>0.31625555999999999</v>
      </c>
      <c r="N162" s="21">
        <v>0.30199021999999998</v>
      </c>
      <c r="O162" s="29">
        <f t="shared" si="19"/>
        <v>3.7292113699999998</v>
      </c>
    </row>
    <row r="163" spans="1:15" x14ac:dyDescent="0.2">
      <c r="A163" s="10">
        <v>1014</v>
      </c>
      <c r="B163" s="10" t="s">
        <v>23</v>
      </c>
      <c r="C163" s="21">
        <v>13.932754289999998</v>
      </c>
      <c r="D163" s="21">
        <v>13.82713247</v>
      </c>
      <c r="E163" s="21">
        <v>13.343033169999998</v>
      </c>
      <c r="F163" s="21">
        <v>13.642774829999999</v>
      </c>
      <c r="G163" s="21">
        <v>13.509147249999998</v>
      </c>
      <c r="H163" s="21">
        <v>13.297674499999998</v>
      </c>
      <c r="I163" s="21">
        <v>14.935612580000001</v>
      </c>
      <c r="J163" s="21">
        <v>15.953585539999999</v>
      </c>
      <c r="K163" s="21">
        <v>15.19038091</v>
      </c>
      <c r="L163" s="21">
        <v>14.536659999999999</v>
      </c>
      <c r="M163" s="21">
        <v>13.885715470000001</v>
      </c>
      <c r="N163" s="21">
        <v>14.159107430000002</v>
      </c>
      <c r="O163" s="29">
        <f t="shared" si="19"/>
        <v>170.21357844000002</v>
      </c>
    </row>
    <row r="164" spans="1:15" x14ac:dyDescent="0.2">
      <c r="A164" s="10">
        <v>1015</v>
      </c>
      <c r="B164" s="10" t="s">
        <v>24</v>
      </c>
      <c r="C164" s="21">
        <v>1.3557823999999998</v>
      </c>
      <c r="D164" s="21">
        <v>1.40056505</v>
      </c>
      <c r="E164" s="21">
        <v>1.3290697900000001</v>
      </c>
      <c r="F164" s="21">
        <v>1.4908396199999998</v>
      </c>
      <c r="G164" s="21">
        <v>1.3546370000000001</v>
      </c>
      <c r="H164" s="21">
        <v>1.3217896</v>
      </c>
      <c r="I164" s="21">
        <v>1.63027247</v>
      </c>
      <c r="J164" s="21">
        <v>1.6313787300000002</v>
      </c>
      <c r="K164" s="21">
        <v>1.5443352399999999</v>
      </c>
      <c r="L164" s="21">
        <v>1.6013725400000003</v>
      </c>
      <c r="M164" s="21">
        <v>1.3930265099999999</v>
      </c>
      <c r="N164" s="21">
        <v>1.4387789400000002</v>
      </c>
      <c r="O164" s="29">
        <f t="shared" si="19"/>
        <v>17.491847889999999</v>
      </c>
    </row>
    <row r="165" spans="1:15" x14ac:dyDescent="0.2">
      <c r="A165" s="10">
        <v>1016</v>
      </c>
      <c r="B165" s="10" t="s">
        <v>25</v>
      </c>
      <c r="C165" s="21">
        <v>1.9229335599999999</v>
      </c>
      <c r="D165" s="21">
        <v>1.9836617999999999</v>
      </c>
      <c r="E165" s="21">
        <v>1.8788195300000003</v>
      </c>
      <c r="F165" s="21">
        <v>2.0505208100000001</v>
      </c>
      <c r="G165" s="21">
        <v>1.9499310500000002</v>
      </c>
      <c r="H165" s="21">
        <v>1.9555138199999997</v>
      </c>
      <c r="I165" s="21">
        <v>2.2362196000000001</v>
      </c>
      <c r="J165" s="21">
        <v>2.4073395100000003</v>
      </c>
      <c r="K165" s="21">
        <v>2.2136271000000001</v>
      </c>
      <c r="L165" s="21">
        <v>2.1061980600000001</v>
      </c>
      <c r="M165" s="21">
        <v>2.1028468400000002</v>
      </c>
      <c r="N165" s="21">
        <v>2.0489385099999997</v>
      </c>
      <c r="O165" s="29">
        <f t="shared" si="19"/>
        <v>24.856550190000004</v>
      </c>
    </row>
    <row r="166" spans="1:15" x14ac:dyDescent="0.2">
      <c r="A166" s="10">
        <v>1017</v>
      </c>
      <c r="B166" s="10" t="s">
        <v>26</v>
      </c>
      <c r="C166" s="21">
        <v>3.9922601200000001</v>
      </c>
      <c r="D166" s="21">
        <v>4.0323845599999997</v>
      </c>
      <c r="E166" s="21">
        <v>4.0335591000000006</v>
      </c>
      <c r="F166" s="21">
        <v>4.0843353800000006</v>
      </c>
      <c r="G166" s="21">
        <v>4.0509630699999999</v>
      </c>
      <c r="H166" s="21">
        <v>3.8660255700000001</v>
      </c>
      <c r="I166" s="21">
        <v>4.5083465499999988</v>
      </c>
      <c r="J166" s="21">
        <v>4.7310041799999993</v>
      </c>
      <c r="K166" s="21">
        <v>4.5753251999999991</v>
      </c>
      <c r="L166" s="21">
        <v>4.4432123200000007</v>
      </c>
      <c r="M166" s="21">
        <v>4.2718405600000002</v>
      </c>
      <c r="N166" s="21">
        <v>4.1740641700000003</v>
      </c>
      <c r="O166" s="29">
        <f t="shared" si="19"/>
        <v>50.763320780000001</v>
      </c>
    </row>
    <row r="167" spans="1:15" x14ac:dyDescent="0.2">
      <c r="A167" s="10">
        <v>1018</v>
      </c>
      <c r="B167" s="10" t="s">
        <v>27</v>
      </c>
      <c r="C167" s="21">
        <v>1.7524560199999999</v>
      </c>
      <c r="D167" s="21">
        <v>1.8222769699999999</v>
      </c>
      <c r="E167" s="21">
        <v>1.82167543</v>
      </c>
      <c r="F167" s="21">
        <v>1.9508592999999999</v>
      </c>
      <c r="G167" s="21">
        <v>1.84304471</v>
      </c>
      <c r="H167" s="21">
        <v>1.73110831</v>
      </c>
      <c r="I167" s="21">
        <v>2.0403258100000001</v>
      </c>
      <c r="J167" s="21">
        <v>2.28276843</v>
      </c>
      <c r="K167" s="21">
        <v>2.2597823199999998</v>
      </c>
      <c r="L167" s="21">
        <v>2.0011600600000001</v>
      </c>
      <c r="M167" s="21">
        <v>1.8690913699999998</v>
      </c>
      <c r="N167" s="21">
        <v>1.7305720100000002</v>
      </c>
      <c r="O167" s="29">
        <f t="shared" si="19"/>
        <v>23.105120739999997</v>
      </c>
    </row>
    <row r="168" spans="1:15" x14ac:dyDescent="0.2">
      <c r="A168" s="10">
        <v>1019</v>
      </c>
      <c r="B168" s="10" t="s">
        <v>28</v>
      </c>
      <c r="C168" s="21">
        <v>1.05608838</v>
      </c>
      <c r="D168" s="21">
        <v>1.0820921799999998</v>
      </c>
      <c r="E168" s="21">
        <v>1.02538481</v>
      </c>
      <c r="F168" s="21">
        <v>1.0691931300000002</v>
      </c>
      <c r="G168" s="21">
        <v>0.93103426</v>
      </c>
      <c r="H168" s="21">
        <v>1.0546582099999999</v>
      </c>
      <c r="I168" s="21">
        <v>1.1880918499999999</v>
      </c>
      <c r="J168" s="21">
        <v>1.1408490299999998</v>
      </c>
      <c r="K168" s="21">
        <v>1.18138779</v>
      </c>
      <c r="L168" s="21">
        <v>1.0375115400000001</v>
      </c>
      <c r="M168" s="21">
        <v>1.0267971999999999</v>
      </c>
      <c r="N168" s="21">
        <v>1.0504452099999999</v>
      </c>
      <c r="O168" s="29">
        <f t="shared" si="19"/>
        <v>12.84353359</v>
      </c>
    </row>
    <row r="169" spans="1:15" x14ac:dyDescent="0.2">
      <c r="A169" s="10">
        <v>1020</v>
      </c>
      <c r="B169" s="10" t="s">
        <v>29</v>
      </c>
      <c r="C169" s="21">
        <v>5.1884554899999999</v>
      </c>
      <c r="D169" s="21">
        <v>5.5895717100000013</v>
      </c>
      <c r="E169" s="21">
        <v>5.3762880299999996</v>
      </c>
      <c r="F169" s="21">
        <v>5.9818667999999997</v>
      </c>
      <c r="G169" s="21">
        <v>5.0551892399999998</v>
      </c>
      <c r="H169" s="21">
        <v>5.6376509800000001</v>
      </c>
      <c r="I169" s="21">
        <v>5.8807738400000007</v>
      </c>
      <c r="J169" s="21">
        <v>5.7111514999999997</v>
      </c>
      <c r="K169" s="21">
        <v>6.07666299</v>
      </c>
      <c r="L169" s="21">
        <v>5.9873528999999994</v>
      </c>
      <c r="M169" s="21">
        <v>5.8400177300000005</v>
      </c>
      <c r="N169" s="21">
        <v>5.5691805300000006</v>
      </c>
      <c r="O169" s="29">
        <f t="shared" si="19"/>
        <v>67.894161740000001</v>
      </c>
    </row>
    <row r="170" spans="1:15" x14ac:dyDescent="0.2">
      <c r="A170" s="10">
        <v>1021</v>
      </c>
      <c r="B170" s="10" t="s">
        <v>30</v>
      </c>
      <c r="C170" s="21">
        <v>1.4874029600000001</v>
      </c>
      <c r="D170" s="21">
        <v>1.5185144399999999</v>
      </c>
      <c r="E170" s="21">
        <v>1.38522776</v>
      </c>
      <c r="F170" s="21">
        <v>1.59915085</v>
      </c>
      <c r="G170" s="21">
        <v>1.4191136899999999</v>
      </c>
      <c r="H170" s="21">
        <v>1.3678431599999996</v>
      </c>
      <c r="I170" s="21">
        <v>1.5395865399999999</v>
      </c>
      <c r="J170" s="21">
        <v>1.5372127200000003</v>
      </c>
      <c r="K170" s="21">
        <v>1.5846839200000002</v>
      </c>
      <c r="L170" s="21">
        <v>1.5366568599999999</v>
      </c>
      <c r="M170" s="21">
        <v>1.5716603099999999</v>
      </c>
      <c r="N170" s="21">
        <v>1.49306421</v>
      </c>
      <c r="O170" s="29">
        <f t="shared" si="19"/>
        <v>18.040117419999998</v>
      </c>
    </row>
    <row r="171" spans="1:15" x14ac:dyDescent="0.2">
      <c r="A171" s="10">
        <v>1022</v>
      </c>
      <c r="B171" s="10" t="s">
        <v>31</v>
      </c>
      <c r="C171" s="21">
        <v>6.6367738900000006</v>
      </c>
      <c r="D171" s="21">
        <v>6.8754902099999997</v>
      </c>
      <c r="E171" s="21">
        <v>6.4126870999999994</v>
      </c>
      <c r="F171" s="21">
        <v>6.8932851199999998</v>
      </c>
      <c r="G171" s="21">
        <v>6.4819820300000002</v>
      </c>
      <c r="H171" s="21">
        <v>6.3627035799999998</v>
      </c>
      <c r="I171" s="21">
        <v>7.4785543100000007</v>
      </c>
      <c r="J171" s="21">
        <v>7.3426460499999999</v>
      </c>
      <c r="K171" s="21">
        <v>7.7544914599999997</v>
      </c>
      <c r="L171" s="21">
        <v>7.5689353600000002</v>
      </c>
      <c r="M171" s="21">
        <v>7.2877868000000001</v>
      </c>
      <c r="N171" s="21">
        <v>7.4427179500000005</v>
      </c>
      <c r="O171" s="29">
        <f t="shared" si="19"/>
        <v>84.538053860000005</v>
      </c>
    </row>
    <row r="172" spans="1:15" x14ac:dyDescent="0.2">
      <c r="A172" s="10">
        <v>1023</v>
      </c>
      <c r="B172" s="10" t="s">
        <v>32</v>
      </c>
      <c r="C172" s="21">
        <v>1.5594786100000002</v>
      </c>
      <c r="D172" s="21">
        <v>1.6047415699999996</v>
      </c>
      <c r="E172" s="21">
        <v>1.55453956</v>
      </c>
      <c r="F172" s="21">
        <v>1.72570398</v>
      </c>
      <c r="G172" s="21">
        <v>1.5705243400000002</v>
      </c>
      <c r="H172" s="21">
        <v>1.5122516300000002</v>
      </c>
      <c r="I172" s="21">
        <v>1.82359844</v>
      </c>
      <c r="J172" s="21">
        <v>1.74495793</v>
      </c>
      <c r="K172" s="21">
        <v>1.7842173800000001</v>
      </c>
      <c r="L172" s="21">
        <v>1.7882342400000002</v>
      </c>
      <c r="M172" s="21">
        <v>1.6745534399999997</v>
      </c>
      <c r="N172" s="21">
        <v>2.0723016599999999</v>
      </c>
      <c r="O172" s="29">
        <f t="shared" si="19"/>
        <v>20.415102780000002</v>
      </c>
    </row>
    <row r="173" spans="1:15" x14ac:dyDescent="0.2">
      <c r="A173" s="10">
        <v>1024</v>
      </c>
      <c r="B173" s="10" t="s">
        <v>33</v>
      </c>
      <c r="C173" s="21">
        <v>11.066137930000002</v>
      </c>
      <c r="D173" s="21">
        <v>11.645410230000001</v>
      </c>
      <c r="E173" s="21">
        <v>11.267163969999999</v>
      </c>
      <c r="F173" s="21">
        <v>11.885954690000002</v>
      </c>
      <c r="G173" s="21">
        <v>11.632381239999999</v>
      </c>
      <c r="H173" s="21">
        <v>11.32384484</v>
      </c>
      <c r="I173" s="21">
        <v>11.979006829999998</v>
      </c>
      <c r="J173" s="21">
        <v>12.13184034</v>
      </c>
      <c r="K173" s="21">
        <v>12.83266585</v>
      </c>
      <c r="L173" s="21">
        <v>12.699055699999999</v>
      </c>
      <c r="M173" s="21">
        <v>12.29718933</v>
      </c>
      <c r="N173" s="21">
        <v>12.02234646</v>
      </c>
      <c r="O173" s="29">
        <f t="shared" si="19"/>
        <v>142.78299741000001</v>
      </c>
    </row>
    <row r="174" spans="1:15" x14ac:dyDescent="0.2">
      <c r="A174" s="10">
        <v>1025</v>
      </c>
      <c r="B174" s="10" t="s">
        <v>34</v>
      </c>
      <c r="C174" s="21">
        <v>1.65894553</v>
      </c>
      <c r="D174" s="21">
        <v>1.6615499300000001</v>
      </c>
      <c r="E174" s="21">
        <v>1.6693118200000001</v>
      </c>
      <c r="F174" s="21">
        <v>1.7183118900000001</v>
      </c>
      <c r="G174" s="21">
        <v>1.6724152700000001</v>
      </c>
      <c r="H174" s="21">
        <v>1.6388468699999998</v>
      </c>
      <c r="I174" s="21">
        <v>1.8603847900000001</v>
      </c>
      <c r="J174" s="21">
        <v>1.9102932299999997</v>
      </c>
      <c r="K174" s="21">
        <v>1.9121156400000001</v>
      </c>
      <c r="L174" s="21">
        <v>1.8607832900000001</v>
      </c>
      <c r="M174" s="21">
        <v>1.8372923300000001</v>
      </c>
      <c r="N174" s="21">
        <v>1.7918534900000003</v>
      </c>
      <c r="O174" s="29">
        <f t="shared" si="19"/>
        <v>21.19210408</v>
      </c>
    </row>
    <row r="175" spans="1:15" x14ac:dyDescent="0.2">
      <c r="A175" s="10">
        <v>1026</v>
      </c>
      <c r="B175" s="10" t="s">
        <v>35</v>
      </c>
      <c r="C175" s="21">
        <v>0.77783993000000007</v>
      </c>
      <c r="D175" s="21">
        <v>0.75011760000000005</v>
      </c>
      <c r="E175" s="21">
        <v>0.75328633</v>
      </c>
      <c r="F175" s="21">
        <v>0.77469417000000007</v>
      </c>
      <c r="G175" s="21">
        <v>0.75990382000000012</v>
      </c>
      <c r="H175" s="21">
        <v>0.77252273999999999</v>
      </c>
      <c r="I175" s="21">
        <v>0.86732560000000003</v>
      </c>
      <c r="J175" s="21">
        <v>0.82940398999999998</v>
      </c>
      <c r="K175" s="21">
        <v>0.89297494999999993</v>
      </c>
      <c r="L175" s="21">
        <v>0.79791137000000001</v>
      </c>
      <c r="M175" s="21">
        <v>0.75600020999999995</v>
      </c>
      <c r="N175" s="21">
        <v>0.77014393000000003</v>
      </c>
      <c r="O175" s="29">
        <f t="shared" si="19"/>
        <v>9.5021246399999999</v>
      </c>
    </row>
    <row r="176" spans="1:15" x14ac:dyDescent="0.2">
      <c r="A176" s="10">
        <v>1027</v>
      </c>
      <c r="B176" s="10" t="s">
        <v>36</v>
      </c>
      <c r="C176" s="21">
        <v>1.1149356099999999</v>
      </c>
      <c r="D176" s="21">
        <v>1.1449000299999998</v>
      </c>
      <c r="E176" s="21">
        <v>1.03977992</v>
      </c>
      <c r="F176" s="21">
        <v>1.0994783800000001</v>
      </c>
      <c r="G176" s="21">
        <v>1.0477560000000001</v>
      </c>
      <c r="H176" s="21">
        <v>1.09503818</v>
      </c>
      <c r="I176" s="21">
        <v>1.1878309600000001</v>
      </c>
      <c r="J176" s="21">
        <v>1.1697841299999998</v>
      </c>
      <c r="K176" s="21">
        <v>1.2643544</v>
      </c>
      <c r="L176" s="21">
        <v>1.1248069500000002</v>
      </c>
      <c r="M176" s="21">
        <v>1.1748729200000001</v>
      </c>
      <c r="N176" s="21">
        <v>1.00828713</v>
      </c>
      <c r="O176" s="29">
        <f t="shared" si="19"/>
        <v>13.471824609999999</v>
      </c>
    </row>
    <row r="177" spans="1:15" x14ac:dyDescent="0.2">
      <c r="A177" s="10">
        <v>1028</v>
      </c>
      <c r="B177" s="10" t="s">
        <v>37</v>
      </c>
      <c r="C177" s="21">
        <v>6.1315929099999993</v>
      </c>
      <c r="D177" s="21">
        <v>6.0762188999999998</v>
      </c>
      <c r="E177" s="21">
        <v>5.7573246099999995</v>
      </c>
      <c r="F177" s="21">
        <v>6.0761496899999994</v>
      </c>
      <c r="G177" s="21">
        <v>6.0371322000000003</v>
      </c>
      <c r="H177" s="21">
        <v>5.7410921399999983</v>
      </c>
      <c r="I177" s="21">
        <v>6.6273181300000008</v>
      </c>
      <c r="J177" s="21">
        <v>6.5958558399999996</v>
      </c>
      <c r="K177" s="21">
        <v>6.9624871500000003</v>
      </c>
      <c r="L177" s="21">
        <v>6.5640415899999995</v>
      </c>
      <c r="M177" s="21">
        <v>6.5344299699999997</v>
      </c>
      <c r="N177" s="21">
        <v>5.8946824500000004</v>
      </c>
      <c r="O177" s="29">
        <f t="shared" si="19"/>
        <v>74.998325580000014</v>
      </c>
    </row>
    <row r="178" spans="1:15" x14ac:dyDescent="0.2">
      <c r="A178" s="10">
        <v>1029</v>
      </c>
      <c r="B178" s="10" t="s">
        <v>38</v>
      </c>
      <c r="C178" s="21">
        <v>0.76481832999999999</v>
      </c>
      <c r="D178" s="21">
        <v>0.83058973000000003</v>
      </c>
      <c r="E178" s="21">
        <v>0.82401153999999999</v>
      </c>
      <c r="F178" s="21">
        <v>0.85121484000000014</v>
      </c>
      <c r="G178" s="21">
        <v>0.85037050000000014</v>
      </c>
      <c r="H178" s="21">
        <v>0.84416890999999994</v>
      </c>
      <c r="I178" s="21">
        <v>0.90707645999999997</v>
      </c>
      <c r="J178" s="21">
        <v>1.06088687</v>
      </c>
      <c r="K178" s="21">
        <v>0.96505651000000003</v>
      </c>
      <c r="L178" s="21">
        <v>0.97175526000000001</v>
      </c>
      <c r="M178" s="21">
        <v>0.89261782999999983</v>
      </c>
      <c r="N178" s="21">
        <v>0.93134209000000012</v>
      </c>
      <c r="O178" s="29">
        <f t="shared" si="19"/>
        <v>10.69390887</v>
      </c>
    </row>
    <row r="179" spans="1:15" x14ac:dyDescent="0.2">
      <c r="A179" s="15">
        <v>1030</v>
      </c>
      <c r="B179" s="15" t="s">
        <v>18</v>
      </c>
      <c r="C179" s="23">
        <v>1.05567403</v>
      </c>
      <c r="D179" s="23">
        <v>1.0757061999999997</v>
      </c>
      <c r="E179" s="23">
        <v>1.1332749900000001</v>
      </c>
      <c r="F179" s="23">
        <v>1.2174582</v>
      </c>
      <c r="G179" s="23">
        <v>1.1496940299999998</v>
      </c>
      <c r="H179" s="23">
        <v>1.1107933600000002</v>
      </c>
      <c r="I179" s="23">
        <v>1.2667333099999998</v>
      </c>
      <c r="J179" s="23">
        <v>1.2688587099999999</v>
      </c>
      <c r="K179" s="23">
        <v>1.3455915599999999</v>
      </c>
      <c r="L179" s="23">
        <v>1.2242208600000002</v>
      </c>
      <c r="M179" s="23">
        <v>1.28922881</v>
      </c>
      <c r="N179" s="23">
        <v>1.27301194</v>
      </c>
      <c r="O179" s="31">
        <f t="shared" si="19"/>
        <v>14.410246000000001</v>
      </c>
    </row>
    <row r="180" spans="1:15" x14ac:dyDescent="0.2">
      <c r="A180" s="4">
        <v>10300</v>
      </c>
      <c r="B180" s="4" t="s">
        <v>58</v>
      </c>
      <c r="C180" s="25">
        <f>SUM(C152:C179)</f>
        <v>140.54325179999998</v>
      </c>
      <c r="D180" s="25">
        <f t="shared" ref="D180:O180" si="20">SUM(D152:D179)</f>
        <v>145.73659069000001</v>
      </c>
      <c r="E180" s="25">
        <f t="shared" si="20"/>
        <v>143.36113584999998</v>
      </c>
      <c r="F180" s="25">
        <f t="shared" si="20"/>
        <v>149.27131494000002</v>
      </c>
      <c r="G180" s="25">
        <f t="shared" si="20"/>
        <v>146.10776616999999</v>
      </c>
      <c r="H180" s="25">
        <f t="shared" si="20"/>
        <v>143.02401969000002</v>
      </c>
      <c r="I180" s="25">
        <f t="shared" si="20"/>
        <v>158.32534823000003</v>
      </c>
      <c r="J180" s="25">
        <f t="shared" si="20"/>
        <v>162.89448418000003</v>
      </c>
      <c r="K180" s="25">
        <f t="shared" si="20"/>
        <v>163.98355601000003</v>
      </c>
      <c r="L180" s="25">
        <f t="shared" si="20"/>
        <v>156.60576565</v>
      </c>
      <c r="M180" s="25">
        <f t="shared" si="20"/>
        <v>155.21024988000002</v>
      </c>
      <c r="N180" s="25">
        <f t="shared" si="20"/>
        <v>154.25209091999997</v>
      </c>
      <c r="O180" s="25">
        <f t="shared" si="20"/>
        <v>1819.3155740100003</v>
      </c>
    </row>
    <row r="181" spans="1:15" x14ac:dyDescent="0.2">
      <c r="A181" s="32"/>
      <c r="B181" s="32"/>
      <c r="C181"/>
      <c r="D181"/>
      <c r="E181"/>
      <c r="F181"/>
      <c r="G181"/>
      <c r="H181"/>
      <c r="I181"/>
      <c r="J181"/>
      <c r="K181"/>
      <c r="L181"/>
      <c r="M181"/>
      <c r="N181"/>
      <c r="O181" s="32"/>
    </row>
    <row r="182" spans="1:15" x14ac:dyDescent="0.2">
      <c r="A182" s="3" t="s">
        <v>52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58</v>
      </c>
    </row>
    <row r="183" spans="1:15" x14ac:dyDescent="0.2">
      <c r="A183" s="34"/>
      <c r="B183" s="34" t="s">
        <v>46</v>
      </c>
      <c r="C183" s="35">
        <v>5.1006829600000012</v>
      </c>
      <c r="D183" s="35">
        <v>5.4453518400000007</v>
      </c>
      <c r="E183" s="35">
        <v>5.7494341200000001</v>
      </c>
      <c r="F183" s="35">
        <v>5.766158739999999</v>
      </c>
      <c r="G183" s="35">
        <v>6.3288049200000005</v>
      </c>
      <c r="H183" s="35">
        <v>6.3468304500000006</v>
      </c>
      <c r="I183" s="35">
        <v>5.3628070800000014</v>
      </c>
      <c r="J183" s="35">
        <v>5.8053658600000002</v>
      </c>
      <c r="K183" s="35">
        <v>5.6713032400000003</v>
      </c>
      <c r="L183" s="35">
        <v>5.5631827000000005</v>
      </c>
      <c r="M183" s="35">
        <v>5.4446920000000008</v>
      </c>
      <c r="N183" s="35">
        <v>7.8520938500000002</v>
      </c>
      <c r="O183" s="36">
        <f>SUM(C183:N183)</f>
        <v>70.436707760000004</v>
      </c>
    </row>
    <row r="184" spans="1:15" x14ac:dyDescent="0.2">
      <c r="A184" s="7">
        <v>1004</v>
      </c>
      <c r="B184" s="10" t="s">
        <v>94</v>
      </c>
      <c r="C184" s="19">
        <v>11.838948199999999</v>
      </c>
      <c r="D184" s="19">
        <v>11.208413999999999</v>
      </c>
      <c r="E184" s="19">
        <v>11.4961676</v>
      </c>
      <c r="F184" s="19">
        <v>11.48910412</v>
      </c>
      <c r="G184" s="19">
        <v>11.48175329</v>
      </c>
      <c r="H184" s="19">
        <v>12.403397940000001</v>
      </c>
      <c r="I184" s="19">
        <v>12.09440094</v>
      </c>
      <c r="J184" s="19">
        <v>14.310344809999998</v>
      </c>
      <c r="K184" s="19">
        <v>13.198224880000001</v>
      </c>
      <c r="L184" s="19">
        <v>13.161495240000002</v>
      </c>
      <c r="M184" s="19">
        <v>12.83625851</v>
      </c>
      <c r="N184" s="19">
        <v>14.809017020000001</v>
      </c>
      <c r="O184" s="29">
        <f>SUM(C184:N184)</f>
        <v>150.32752655000002</v>
      </c>
    </row>
    <row r="185" spans="1:15" x14ac:dyDescent="0.2">
      <c r="A185" s="10">
        <v>1005</v>
      </c>
      <c r="B185" s="10" t="s">
        <v>13</v>
      </c>
      <c r="C185" s="21">
        <v>0.58895203000000007</v>
      </c>
      <c r="D185" s="21">
        <v>0.55126019999999998</v>
      </c>
      <c r="E185" s="21">
        <v>0.58554465</v>
      </c>
      <c r="F185" s="21">
        <v>0.5947838700000001</v>
      </c>
      <c r="G185" s="21">
        <v>0.60796426000000015</v>
      </c>
      <c r="H185" s="21">
        <v>0.5990321999999999</v>
      </c>
      <c r="I185" s="21">
        <v>0.55705040000000006</v>
      </c>
      <c r="J185" s="21">
        <v>0.58578102999999992</v>
      </c>
      <c r="K185" s="21">
        <v>0.65317190999999997</v>
      </c>
      <c r="L185" s="21">
        <v>0.60711362999999996</v>
      </c>
      <c r="M185" s="21">
        <v>0.56208455000000002</v>
      </c>
      <c r="N185" s="21">
        <v>0.6667464099999999</v>
      </c>
      <c r="O185" s="29">
        <f t="shared" ref="O185:O210" si="21">SUM(C185:N185)</f>
        <v>7.1594851399999992</v>
      </c>
    </row>
    <row r="186" spans="1:15" x14ac:dyDescent="0.2">
      <c r="A186" s="10">
        <v>1006</v>
      </c>
      <c r="B186" s="10" t="s">
        <v>14</v>
      </c>
      <c r="C186" s="21">
        <v>1.22393665</v>
      </c>
      <c r="D186" s="21">
        <v>1.1590478999999998</v>
      </c>
      <c r="E186" s="21">
        <v>1.3797938299999999</v>
      </c>
      <c r="F186" s="21">
        <v>1.5204799199999997</v>
      </c>
      <c r="G186" s="21">
        <v>1.4261843200000004</v>
      </c>
      <c r="H186" s="21">
        <v>1.68491949</v>
      </c>
      <c r="I186" s="21">
        <v>1.1732542499999998</v>
      </c>
      <c r="J186" s="21">
        <v>1.2058091900000001</v>
      </c>
      <c r="K186" s="21">
        <v>1.3812228</v>
      </c>
      <c r="L186" s="21">
        <v>1.26477014</v>
      </c>
      <c r="M186" s="21">
        <v>1.2128628499999998</v>
      </c>
      <c r="N186" s="21">
        <v>1.3718153399999997</v>
      </c>
      <c r="O186" s="29">
        <f t="shared" si="21"/>
        <v>16.00409668</v>
      </c>
    </row>
    <row r="187" spans="1:15" x14ac:dyDescent="0.2">
      <c r="A187" s="10">
        <v>1007</v>
      </c>
      <c r="B187" s="10" t="s">
        <v>15</v>
      </c>
      <c r="C187" s="21">
        <v>2.9200024999999998</v>
      </c>
      <c r="D187" s="21">
        <v>2.8036534900000003</v>
      </c>
      <c r="E187" s="21">
        <v>2.9000430500000003</v>
      </c>
      <c r="F187" s="21">
        <v>3.0167846399999996</v>
      </c>
      <c r="G187" s="21">
        <v>2.7524933899999997</v>
      </c>
      <c r="H187" s="21">
        <v>3.0917468299999995</v>
      </c>
      <c r="I187" s="21">
        <v>2.5879154199999999</v>
      </c>
      <c r="J187" s="21">
        <v>2.5813634399999996</v>
      </c>
      <c r="K187" s="21">
        <v>2.8598545099999999</v>
      </c>
      <c r="L187" s="21">
        <v>2.7196455299999998</v>
      </c>
      <c r="M187" s="21">
        <v>2.6840902899999999</v>
      </c>
      <c r="N187" s="21">
        <v>2.7000315999999995</v>
      </c>
      <c r="O187" s="29">
        <f t="shared" si="21"/>
        <v>33.617624690000007</v>
      </c>
    </row>
    <row r="188" spans="1:15" x14ac:dyDescent="0.2">
      <c r="A188" s="10">
        <v>1008</v>
      </c>
      <c r="B188" s="10" t="s">
        <v>16</v>
      </c>
      <c r="C188" s="21">
        <v>0.80119678999999999</v>
      </c>
      <c r="D188" s="21">
        <v>0.77546247000000001</v>
      </c>
      <c r="E188" s="21">
        <v>0.86209339000000018</v>
      </c>
      <c r="F188" s="21">
        <v>0.79225778999999996</v>
      </c>
      <c r="G188" s="21">
        <v>0.90593521999999993</v>
      </c>
      <c r="H188" s="21">
        <v>1.07940908</v>
      </c>
      <c r="I188" s="21">
        <v>0.91966214000000002</v>
      </c>
      <c r="J188" s="21">
        <v>0.87826823999999992</v>
      </c>
      <c r="K188" s="21">
        <v>1.1088324199999997</v>
      </c>
      <c r="L188" s="21">
        <v>1.05656499</v>
      </c>
      <c r="M188" s="21">
        <v>0.96096428999999983</v>
      </c>
      <c r="N188" s="21">
        <v>0.99607714000000003</v>
      </c>
      <c r="O188" s="29">
        <f t="shared" si="21"/>
        <v>11.136723959999999</v>
      </c>
    </row>
    <row r="189" spans="1:15" x14ac:dyDescent="0.2">
      <c r="A189" s="10">
        <v>1009</v>
      </c>
      <c r="B189" s="10" t="s">
        <v>17</v>
      </c>
      <c r="C189" s="21">
        <v>0.85771321</v>
      </c>
      <c r="D189" s="21">
        <v>0.7872889500000001</v>
      </c>
      <c r="E189" s="21">
        <v>0.78385123000000012</v>
      </c>
      <c r="F189" s="21">
        <v>0.98541754000000004</v>
      </c>
      <c r="G189" s="21">
        <v>0.92516179999999992</v>
      </c>
      <c r="H189" s="21">
        <v>0.83486247000000002</v>
      </c>
      <c r="I189" s="21">
        <v>0.7786251500000001</v>
      </c>
      <c r="J189" s="21">
        <v>0.93580175999999993</v>
      </c>
      <c r="K189" s="21">
        <v>0.90846719000000009</v>
      </c>
      <c r="L189" s="21">
        <v>0.88578665999999995</v>
      </c>
      <c r="M189" s="21">
        <v>1.0768799899999999</v>
      </c>
      <c r="N189" s="21">
        <v>0.93277248999999984</v>
      </c>
      <c r="O189" s="29">
        <f t="shared" si="21"/>
        <v>10.69262844</v>
      </c>
    </row>
    <row r="190" spans="1:15" x14ac:dyDescent="0.2">
      <c r="A190" s="10">
        <v>1010</v>
      </c>
      <c r="B190" s="10" t="s">
        <v>19</v>
      </c>
      <c r="C190" s="21">
        <v>1.2352601699999999</v>
      </c>
      <c r="D190" s="21">
        <v>1.10680154</v>
      </c>
      <c r="E190" s="21">
        <v>1.0733588299999999</v>
      </c>
      <c r="F190" s="21">
        <v>1.1176666499999999</v>
      </c>
      <c r="G190" s="21">
        <v>1.2292528200000001</v>
      </c>
      <c r="H190" s="21">
        <v>1.2089120900000001</v>
      </c>
      <c r="I190" s="21">
        <v>1.2881364499999999</v>
      </c>
      <c r="J190" s="21">
        <v>1.1068975800000003</v>
      </c>
      <c r="K190" s="21">
        <v>1.2277214300000001</v>
      </c>
      <c r="L190" s="21">
        <v>1.16641927</v>
      </c>
      <c r="M190" s="21">
        <v>1.1391644200000002</v>
      </c>
      <c r="N190" s="21">
        <v>1.2364921200000003</v>
      </c>
      <c r="O190" s="29">
        <f t="shared" si="21"/>
        <v>14.136083370000001</v>
      </c>
    </row>
    <row r="191" spans="1:15" x14ac:dyDescent="0.2">
      <c r="A191" s="10">
        <v>1011</v>
      </c>
      <c r="B191" s="10" t="s">
        <v>20</v>
      </c>
      <c r="C191" s="21">
        <v>0.91588652000000015</v>
      </c>
      <c r="D191" s="21">
        <v>0.86952636000000005</v>
      </c>
      <c r="E191" s="21">
        <v>0.88210464999999993</v>
      </c>
      <c r="F191" s="21">
        <v>0.85968426000000009</v>
      </c>
      <c r="G191" s="21">
        <v>0.90777721000000011</v>
      </c>
      <c r="H191" s="21">
        <v>0.93148288999999995</v>
      </c>
      <c r="I191" s="21">
        <v>0.87848523000000001</v>
      </c>
      <c r="J191" s="21">
        <v>0.95191404000000002</v>
      </c>
      <c r="K191" s="21">
        <v>0.98929360000000022</v>
      </c>
      <c r="L191" s="21">
        <v>0.90285859999999996</v>
      </c>
      <c r="M191" s="21">
        <v>0.91489203000000019</v>
      </c>
      <c r="N191" s="21">
        <v>1.00350804</v>
      </c>
      <c r="O191" s="29">
        <f t="shared" si="21"/>
        <v>11.007413430000001</v>
      </c>
    </row>
    <row r="192" spans="1:15" x14ac:dyDescent="0.2">
      <c r="A192" s="10">
        <v>1012</v>
      </c>
      <c r="B192" s="10" t="s">
        <v>21</v>
      </c>
      <c r="C192" s="21">
        <v>1.7107939400000001</v>
      </c>
      <c r="D192" s="21">
        <v>2.17748483</v>
      </c>
      <c r="E192" s="21">
        <v>1.9241891</v>
      </c>
      <c r="F192" s="21">
        <v>1.8092420600000003</v>
      </c>
      <c r="G192" s="21">
        <v>2.1834980300000004</v>
      </c>
      <c r="H192" s="21">
        <v>2.0203504100000003</v>
      </c>
      <c r="I192" s="21">
        <v>1.819431</v>
      </c>
      <c r="J192" s="21">
        <v>1.98139595</v>
      </c>
      <c r="K192" s="21">
        <v>1.8736248800000002</v>
      </c>
      <c r="L192" s="21">
        <v>2.0715413500000004</v>
      </c>
      <c r="M192" s="21">
        <v>1.9376890499999999</v>
      </c>
      <c r="N192" s="21">
        <v>2.2958837500000007</v>
      </c>
      <c r="O192" s="29">
        <f t="shared" si="21"/>
        <v>23.805124350000003</v>
      </c>
    </row>
    <row r="193" spans="1:15" x14ac:dyDescent="0.2">
      <c r="A193" s="10">
        <v>1013</v>
      </c>
      <c r="B193" s="10" t="s">
        <v>22</v>
      </c>
      <c r="C193" s="21">
        <v>0.29588185</v>
      </c>
      <c r="D193" s="21">
        <v>0.34252875999999999</v>
      </c>
      <c r="E193" s="21">
        <v>0.33434758000000003</v>
      </c>
      <c r="F193" s="21">
        <v>0.29042320999999999</v>
      </c>
      <c r="G193" s="21">
        <v>0.39295706999999996</v>
      </c>
      <c r="H193" s="21">
        <v>0.33194762000000005</v>
      </c>
      <c r="I193" s="21">
        <v>0.27775279000000003</v>
      </c>
      <c r="J193" s="21">
        <v>0.32006882000000003</v>
      </c>
      <c r="K193" s="21">
        <v>0.36104852999999998</v>
      </c>
      <c r="L193" s="21">
        <v>0.34283538000000002</v>
      </c>
      <c r="M193" s="21">
        <v>0.33503188</v>
      </c>
      <c r="N193" s="21">
        <v>0.3801235</v>
      </c>
      <c r="O193" s="29">
        <f t="shared" si="21"/>
        <v>4.0049469899999997</v>
      </c>
    </row>
    <row r="194" spans="1:15" x14ac:dyDescent="0.2">
      <c r="A194" s="10">
        <v>1014</v>
      </c>
      <c r="B194" s="10" t="s">
        <v>23</v>
      </c>
      <c r="C194" s="21">
        <v>4.1453702299999993</v>
      </c>
      <c r="D194" s="21">
        <v>3.9341951500000003</v>
      </c>
      <c r="E194" s="21">
        <v>3.7532783300000006</v>
      </c>
      <c r="F194" s="21">
        <v>4.1518861999999999</v>
      </c>
      <c r="G194" s="21">
        <v>3.9042312600000004</v>
      </c>
      <c r="H194" s="21">
        <v>4.2142121399999999</v>
      </c>
      <c r="I194" s="21">
        <v>4.11932337</v>
      </c>
      <c r="J194" s="21">
        <v>3.79223724</v>
      </c>
      <c r="K194" s="21">
        <v>4.4279797299999997</v>
      </c>
      <c r="L194" s="21">
        <v>3.9897736799999999</v>
      </c>
      <c r="M194" s="21">
        <v>3.8156859700000001</v>
      </c>
      <c r="N194" s="21">
        <v>4.0325457699999996</v>
      </c>
      <c r="O194" s="29">
        <f t="shared" si="21"/>
        <v>48.280719069999996</v>
      </c>
    </row>
    <row r="195" spans="1:15" x14ac:dyDescent="0.2">
      <c r="A195" s="10">
        <v>1015</v>
      </c>
      <c r="B195" s="10" t="s">
        <v>24</v>
      </c>
      <c r="C195" s="21">
        <v>1.1515485799999998</v>
      </c>
      <c r="D195" s="21">
        <v>1.1349482000000002</v>
      </c>
      <c r="E195" s="21">
        <v>1.4138419299999998</v>
      </c>
      <c r="F195" s="21">
        <v>1.12771972</v>
      </c>
      <c r="G195" s="21">
        <v>1.2601973599999996</v>
      </c>
      <c r="H195" s="21">
        <v>1.1640931600000002</v>
      </c>
      <c r="I195" s="21">
        <v>1.0868516300000002</v>
      </c>
      <c r="J195" s="21">
        <v>1.16654119</v>
      </c>
      <c r="K195" s="21">
        <v>1.32323126</v>
      </c>
      <c r="L195" s="21">
        <v>1.1076312399999999</v>
      </c>
      <c r="M195" s="21">
        <v>1.2190500799999997</v>
      </c>
      <c r="N195" s="21">
        <v>1.71346691</v>
      </c>
      <c r="O195" s="29">
        <f t="shared" si="21"/>
        <v>14.869121259999998</v>
      </c>
    </row>
    <row r="196" spans="1:15" x14ac:dyDescent="0.2">
      <c r="A196" s="10">
        <v>1016</v>
      </c>
      <c r="B196" s="10" t="s">
        <v>25</v>
      </c>
      <c r="C196" s="21">
        <v>1.10485418</v>
      </c>
      <c r="D196" s="21">
        <v>1.0771348500000002</v>
      </c>
      <c r="E196" s="21">
        <v>1.0638743900000001</v>
      </c>
      <c r="F196" s="21">
        <v>1.06173779</v>
      </c>
      <c r="G196" s="21">
        <v>1.2222072900000001</v>
      </c>
      <c r="H196" s="21">
        <v>1.1724104799999999</v>
      </c>
      <c r="I196" s="21">
        <v>1.0240965199999998</v>
      </c>
      <c r="J196" s="21">
        <v>1.07370272</v>
      </c>
      <c r="K196" s="21">
        <v>1.1944446000000002</v>
      </c>
      <c r="L196" s="21">
        <v>1.0850216699999999</v>
      </c>
      <c r="M196" s="21">
        <v>1.0329037599999999</v>
      </c>
      <c r="N196" s="21">
        <v>1.3339036500000001</v>
      </c>
      <c r="O196" s="29">
        <f t="shared" si="21"/>
        <v>13.4462919</v>
      </c>
    </row>
    <row r="197" spans="1:15" x14ac:dyDescent="0.2">
      <c r="A197" s="10">
        <v>1017</v>
      </c>
      <c r="B197" s="10" t="s">
        <v>26</v>
      </c>
      <c r="C197" s="21">
        <v>1.7705429099999999</v>
      </c>
      <c r="D197" s="21">
        <v>1.7356436300000002</v>
      </c>
      <c r="E197" s="21">
        <v>1.6833144000000002</v>
      </c>
      <c r="F197" s="21">
        <v>1.7223731200000001</v>
      </c>
      <c r="G197" s="21">
        <v>1.6932789100000003</v>
      </c>
      <c r="H197" s="21">
        <v>1.9083857400000002</v>
      </c>
      <c r="I197" s="21">
        <v>1.6644501</v>
      </c>
      <c r="J197" s="21">
        <v>1.7279287799999998</v>
      </c>
      <c r="K197" s="21">
        <v>1.8904829499999998</v>
      </c>
      <c r="L197" s="21">
        <v>1.7240172999999999</v>
      </c>
      <c r="M197" s="21">
        <v>1.7349549199999998</v>
      </c>
      <c r="N197" s="21">
        <v>1.9341117100000003</v>
      </c>
      <c r="O197" s="29">
        <f t="shared" si="21"/>
        <v>21.18948447</v>
      </c>
    </row>
    <row r="198" spans="1:15" x14ac:dyDescent="0.2">
      <c r="A198" s="10">
        <v>1018</v>
      </c>
      <c r="B198" s="10" t="s">
        <v>27</v>
      </c>
      <c r="C198" s="21">
        <v>0.99966283999999983</v>
      </c>
      <c r="D198" s="21">
        <v>0.84066790000000002</v>
      </c>
      <c r="E198" s="21">
        <v>0.91511946</v>
      </c>
      <c r="F198" s="21">
        <v>0.92796564999999986</v>
      </c>
      <c r="G198" s="21">
        <v>0.9957633199999999</v>
      </c>
      <c r="H198" s="21">
        <v>0.91292096</v>
      </c>
      <c r="I198" s="21">
        <v>0.87399595000000019</v>
      </c>
      <c r="J198" s="21">
        <v>0.88029722999999982</v>
      </c>
      <c r="K198" s="21">
        <v>0.93771339999999992</v>
      </c>
      <c r="L198" s="21">
        <v>0.93117751000000015</v>
      </c>
      <c r="M198" s="21">
        <v>0.84578841000000005</v>
      </c>
      <c r="N198" s="21">
        <v>0.92537405000000017</v>
      </c>
      <c r="O198" s="29">
        <f t="shared" si="21"/>
        <v>10.98644668</v>
      </c>
    </row>
    <row r="199" spans="1:15" x14ac:dyDescent="0.2">
      <c r="A199" s="10">
        <v>1019</v>
      </c>
      <c r="B199" s="10" t="s">
        <v>28</v>
      </c>
      <c r="C199" s="21">
        <v>0.83438107000000006</v>
      </c>
      <c r="D199" s="21">
        <v>0.73999071000000005</v>
      </c>
      <c r="E199" s="21">
        <v>0.75093828999999979</v>
      </c>
      <c r="F199" s="21">
        <v>0.72692881999999981</v>
      </c>
      <c r="G199" s="21">
        <v>0.72035232000000005</v>
      </c>
      <c r="H199" s="21">
        <v>0.79125663000000002</v>
      </c>
      <c r="I199" s="21">
        <v>0.68562948000000001</v>
      </c>
      <c r="J199" s="21">
        <v>0.69597541000000018</v>
      </c>
      <c r="K199" s="21">
        <v>0.79842839999999993</v>
      </c>
      <c r="L199" s="21">
        <v>0.82618873999999998</v>
      </c>
      <c r="M199" s="21">
        <v>0.79825381000000006</v>
      </c>
      <c r="N199" s="21">
        <v>0.84763120999999997</v>
      </c>
      <c r="O199" s="29">
        <f t="shared" si="21"/>
        <v>9.215954889999999</v>
      </c>
    </row>
    <row r="200" spans="1:15" x14ac:dyDescent="0.2">
      <c r="A200" s="10">
        <v>1020</v>
      </c>
      <c r="B200" s="10" t="s">
        <v>29</v>
      </c>
      <c r="C200" s="21">
        <v>2.0888720800000002</v>
      </c>
      <c r="D200" s="21">
        <v>1.7772611199999999</v>
      </c>
      <c r="E200" s="21">
        <v>1.7902220600000003</v>
      </c>
      <c r="F200" s="21">
        <v>1.86141424</v>
      </c>
      <c r="G200" s="21">
        <v>1.9149412299999999</v>
      </c>
      <c r="H200" s="21">
        <v>1.9549188399999999</v>
      </c>
      <c r="I200" s="21">
        <v>1.71824088</v>
      </c>
      <c r="J200" s="21">
        <v>1.77720382</v>
      </c>
      <c r="K200" s="21">
        <v>1.9997475899999999</v>
      </c>
      <c r="L200" s="21">
        <v>1.9934029900000003</v>
      </c>
      <c r="M200" s="21">
        <v>1.9131277299999998</v>
      </c>
      <c r="N200" s="21">
        <v>2.2085071099999998</v>
      </c>
      <c r="O200" s="29">
        <f t="shared" si="21"/>
        <v>22.997859689999999</v>
      </c>
    </row>
    <row r="201" spans="1:15" x14ac:dyDescent="0.2">
      <c r="A201" s="10">
        <v>1021</v>
      </c>
      <c r="B201" s="10" t="s">
        <v>30</v>
      </c>
      <c r="C201" s="21">
        <v>0.79176324000000009</v>
      </c>
      <c r="D201" s="21">
        <v>0.70559108000000004</v>
      </c>
      <c r="E201" s="21">
        <v>0.76214296000000004</v>
      </c>
      <c r="F201" s="21">
        <v>0.77638194999999999</v>
      </c>
      <c r="G201" s="21">
        <v>0.79299690000000012</v>
      </c>
      <c r="H201" s="21">
        <v>0.80690582000000011</v>
      </c>
      <c r="I201" s="21">
        <v>0.74695420000000012</v>
      </c>
      <c r="J201" s="21">
        <v>0.77540535999999993</v>
      </c>
      <c r="K201" s="21">
        <v>0.8210585600000001</v>
      </c>
      <c r="L201" s="21">
        <v>0.80628847999999997</v>
      </c>
      <c r="M201" s="21">
        <v>0.7959749399999998</v>
      </c>
      <c r="N201" s="21">
        <v>0.91796066999999992</v>
      </c>
      <c r="O201" s="29">
        <f t="shared" si="21"/>
        <v>9.4994241600000002</v>
      </c>
    </row>
    <row r="202" spans="1:15" x14ac:dyDescent="0.2">
      <c r="A202" s="10">
        <v>1022</v>
      </c>
      <c r="B202" s="10" t="s">
        <v>31</v>
      </c>
      <c r="C202" s="21">
        <v>2.5349616799999999</v>
      </c>
      <c r="D202" s="21">
        <v>2.4706003299999995</v>
      </c>
      <c r="E202" s="21">
        <v>2.9156660400000001</v>
      </c>
      <c r="F202" s="21">
        <v>2.7483215599999995</v>
      </c>
      <c r="G202" s="21">
        <v>2.4888302799999997</v>
      </c>
      <c r="H202" s="21">
        <v>2.8425158499999998</v>
      </c>
      <c r="I202" s="21">
        <v>3.0116328400000003</v>
      </c>
      <c r="J202" s="21">
        <v>2.6454265900000005</v>
      </c>
      <c r="K202" s="21">
        <v>3.3129980500000005</v>
      </c>
      <c r="L202" s="21">
        <v>3.0963063299999996</v>
      </c>
      <c r="M202" s="21">
        <v>2.90022307</v>
      </c>
      <c r="N202" s="21">
        <v>3.9277290099999997</v>
      </c>
      <c r="O202" s="29">
        <f t="shared" si="21"/>
        <v>34.895211629999999</v>
      </c>
    </row>
    <row r="203" spans="1:15" x14ac:dyDescent="0.2">
      <c r="A203" s="10">
        <v>1023</v>
      </c>
      <c r="B203" s="10" t="s">
        <v>32</v>
      </c>
      <c r="C203" s="21">
        <v>0.82523936000000009</v>
      </c>
      <c r="D203" s="21">
        <v>0.74336024000000001</v>
      </c>
      <c r="E203" s="21">
        <v>0.82186822000000004</v>
      </c>
      <c r="F203" s="21">
        <v>0.81812074999999984</v>
      </c>
      <c r="G203" s="21">
        <v>0.91719859999999998</v>
      </c>
      <c r="H203" s="21">
        <v>0.9408571</v>
      </c>
      <c r="I203" s="21">
        <v>0.82408278999999984</v>
      </c>
      <c r="J203" s="21">
        <v>0.84187181999999994</v>
      </c>
      <c r="K203" s="21">
        <v>0.9276285299999999</v>
      </c>
      <c r="L203" s="21">
        <v>0.84329463999999998</v>
      </c>
      <c r="M203" s="21">
        <v>0.83349587999999986</v>
      </c>
      <c r="N203" s="21">
        <v>1.00551407</v>
      </c>
      <c r="O203" s="29">
        <f t="shared" si="21"/>
        <v>10.342531999999999</v>
      </c>
    </row>
    <row r="204" spans="1:15" x14ac:dyDescent="0.2">
      <c r="A204" s="10">
        <v>1024</v>
      </c>
      <c r="B204" s="10" t="s">
        <v>33</v>
      </c>
      <c r="C204" s="21">
        <v>2.4202746199999998</v>
      </c>
      <c r="D204" s="21">
        <v>2.1732532500000001</v>
      </c>
      <c r="E204" s="21">
        <v>2.2497269800000002</v>
      </c>
      <c r="F204" s="21">
        <v>2.2481187400000002</v>
      </c>
      <c r="G204" s="21">
        <v>2.3011535899999997</v>
      </c>
      <c r="H204" s="21">
        <v>2.3406092799999998</v>
      </c>
      <c r="I204" s="21">
        <v>2.19377661</v>
      </c>
      <c r="J204" s="21">
        <v>2.2832776300000002</v>
      </c>
      <c r="K204" s="21">
        <v>2.4047254399999995</v>
      </c>
      <c r="L204" s="21">
        <v>2.3481001399999997</v>
      </c>
      <c r="M204" s="21">
        <v>2.3080759300000002</v>
      </c>
      <c r="N204" s="21">
        <v>2.63091126</v>
      </c>
      <c r="O204" s="29">
        <f t="shared" si="21"/>
        <v>27.902003470000004</v>
      </c>
    </row>
    <row r="205" spans="1:15" x14ac:dyDescent="0.2">
      <c r="A205" s="10">
        <v>1025</v>
      </c>
      <c r="B205" s="10" t="s">
        <v>34</v>
      </c>
      <c r="C205" s="21">
        <v>0.96967269999999994</v>
      </c>
      <c r="D205" s="21">
        <v>0.88438069999999991</v>
      </c>
      <c r="E205" s="21">
        <v>0.87861033000000022</v>
      </c>
      <c r="F205" s="21">
        <v>0.88068999000000003</v>
      </c>
      <c r="G205" s="21">
        <v>1.4810171200000002</v>
      </c>
      <c r="H205" s="21">
        <v>0.99593986000000012</v>
      </c>
      <c r="I205" s="21">
        <v>0.94566996999999997</v>
      </c>
      <c r="J205" s="21">
        <v>0.91578438000000018</v>
      </c>
      <c r="K205" s="21">
        <v>0.96434083999999998</v>
      </c>
      <c r="L205" s="21">
        <v>0.88455974999999998</v>
      </c>
      <c r="M205" s="21">
        <v>0.9088492600000001</v>
      </c>
      <c r="N205" s="21">
        <v>1.03723528</v>
      </c>
      <c r="O205" s="29">
        <f t="shared" si="21"/>
        <v>11.746750179999999</v>
      </c>
    </row>
    <row r="206" spans="1:15" x14ac:dyDescent="0.2">
      <c r="A206" s="10">
        <v>1026</v>
      </c>
      <c r="B206" s="10" t="s">
        <v>35</v>
      </c>
      <c r="C206" s="21">
        <v>0.51655558000000001</v>
      </c>
      <c r="D206" s="21">
        <v>0.45538381</v>
      </c>
      <c r="E206" s="21">
        <v>0.48736852000000008</v>
      </c>
      <c r="F206" s="21">
        <v>0.5095710699999999</v>
      </c>
      <c r="G206" s="21">
        <v>0.55896581000000001</v>
      </c>
      <c r="H206" s="21">
        <v>0.52066522999999998</v>
      </c>
      <c r="I206" s="21">
        <v>0.4736116199999999</v>
      </c>
      <c r="J206" s="21">
        <v>0.46851092000000005</v>
      </c>
      <c r="K206" s="21">
        <v>0.55814376999999993</v>
      </c>
      <c r="L206" s="21">
        <v>0.48124466000000005</v>
      </c>
      <c r="M206" s="21">
        <v>0.48716414999999996</v>
      </c>
      <c r="N206" s="21">
        <v>0.60663416000000003</v>
      </c>
      <c r="O206" s="29">
        <f t="shared" si="21"/>
        <v>6.1238192999999992</v>
      </c>
    </row>
    <row r="207" spans="1:15" x14ac:dyDescent="0.2">
      <c r="A207" s="10">
        <v>1027</v>
      </c>
      <c r="B207" s="10" t="s">
        <v>36</v>
      </c>
      <c r="C207" s="21">
        <v>0.61375236</v>
      </c>
      <c r="D207" s="21">
        <v>0.56152672999999997</v>
      </c>
      <c r="E207" s="21">
        <v>0.61609089000000006</v>
      </c>
      <c r="F207" s="21">
        <v>0.59299332999999999</v>
      </c>
      <c r="G207" s="21">
        <v>0.65820506000000001</v>
      </c>
      <c r="H207" s="21">
        <v>0.58868165000000006</v>
      </c>
      <c r="I207" s="21">
        <v>0.54858273999999996</v>
      </c>
      <c r="J207" s="21">
        <v>0.54859145999999992</v>
      </c>
      <c r="K207" s="21">
        <v>0.62073135000000002</v>
      </c>
      <c r="L207" s="21">
        <v>0.5716510600000001</v>
      </c>
      <c r="M207" s="21">
        <v>0.55975790000000014</v>
      </c>
      <c r="N207" s="21">
        <v>0.70318094999999992</v>
      </c>
      <c r="O207" s="29">
        <f t="shared" si="21"/>
        <v>7.1837454799999998</v>
      </c>
    </row>
    <row r="208" spans="1:15" x14ac:dyDescent="0.2">
      <c r="A208" s="10">
        <v>1028</v>
      </c>
      <c r="B208" s="10" t="s">
        <v>37</v>
      </c>
      <c r="C208" s="21">
        <v>2.13334088</v>
      </c>
      <c r="D208" s="21">
        <v>2.0388651100000001</v>
      </c>
      <c r="E208" s="21">
        <v>2.1678767100000003</v>
      </c>
      <c r="F208" s="21">
        <v>2.1987852600000002</v>
      </c>
      <c r="G208" s="21">
        <v>2.30499856</v>
      </c>
      <c r="H208" s="21">
        <v>2.2714485400000002</v>
      </c>
      <c r="I208" s="21">
        <v>2.1852543300000002</v>
      </c>
      <c r="J208" s="21">
        <v>2.16303599</v>
      </c>
      <c r="K208" s="21">
        <v>2.2563866200000002</v>
      </c>
      <c r="L208" s="21">
        <v>2.2140731699999998</v>
      </c>
      <c r="M208" s="21">
        <v>2.26576062</v>
      </c>
      <c r="N208" s="21">
        <v>2.5727790800000001</v>
      </c>
      <c r="O208" s="29">
        <f t="shared" si="21"/>
        <v>26.772604869999999</v>
      </c>
    </row>
    <row r="209" spans="1:15" x14ac:dyDescent="0.2">
      <c r="A209" s="10">
        <v>1029</v>
      </c>
      <c r="B209" s="10" t="s">
        <v>38</v>
      </c>
      <c r="C209" s="21">
        <v>0.51680309999999996</v>
      </c>
      <c r="D209" s="21">
        <v>0.45669371000000009</v>
      </c>
      <c r="E209" s="21">
        <v>0.49477789</v>
      </c>
      <c r="F209" s="21">
        <v>0.50042240999999998</v>
      </c>
      <c r="G209" s="21">
        <v>0.51924967</v>
      </c>
      <c r="H209" s="21">
        <v>0.51216536000000001</v>
      </c>
      <c r="I209" s="21">
        <v>0.49662491000000003</v>
      </c>
      <c r="J209" s="21">
        <v>0.47139998000000005</v>
      </c>
      <c r="K209" s="21">
        <v>0.48526997999999993</v>
      </c>
      <c r="L209" s="21">
        <v>0.55567896999999988</v>
      </c>
      <c r="M209" s="21">
        <v>0.48411147000000004</v>
      </c>
      <c r="N209" s="21">
        <v>0.57761032000000001</v>
      </c>
      <c r="O209" s="29">
        <f t="shared" si="21"/>
        <v>6.0708077699999992</v>
      </c>
    </row>
    <row r="210" spans="1:15" x14ac:dyDescent="0.2">
      <c r="A210" s="15">
        <v>1030</v>
      </c>
      <c r="B210" s="15" t="s">
        <v>18</v>
      </c>
      <c r="C210" s="23">
        <v>0.74045760999999999</v>
      </c>
      <c r="D210" s="23">
        <v>0.63643806000000003</v>
      </c>
      <c r="E210" s="23">
        <v>0.67545979</v>
      </c>
      <c r="F210" s="23">
        <v>0.6503621799999999</v>
      </c>
      <c r="G210" s="23">
        <v>0.65917891000000006</v>
      </c>
      <c r="H210" s="23">
        <v>0.70121155999999996</v>
      </c>
      <c r="I210" s="23">
        <v>0.67518719000000005</v>
      </c>
      <c r="J210" s="23">
        <v>0.65838525999999997</v>
      </c>
      <c r="K210" s="23">
        <v>0.70242512999999995</v>
      </c>
      <c r="L210" s="23">
        <v>0.65006911999999983</v>
      </c>
      <c r="M210" s="23">
        <v>0.64243550999999999</v>
      </c>
      <c r="N210" s="23">
        <v>0.68102027000000009</v>
      </c>
      <c r="O210" s="31">
        <f t="shared" si="21"/>
        <v>8.0726305899999993</v>
      </c>
    </row>
    <row r="211" spans="1:15" x14ac:dyDescent="0.2">
      <c r="A211" s="4">
        <v>10300</v>
      </c>
      <c r="B211" s="4" t="s">
        <v>58</v>
      </c>
      <c r="C211" s="25">
        <f>SUM(C183:C210)</f>
        <v>51.647307839999989</v>
      </c>
      <c r="D211" s="25">
        <f t="shared" ref="D211:O211" si="22">SUM(D183:D210)</f>
        <v>49.592754920000004</v>
      </c>
      <c r="E211" s="25">
        <f t="shared" si="22"/>
        <v>51.411105219999996</v>
      </c>
      <c r="F211" s="25">
        <f t="shared" si="22"/>
        <v>51.745795580000006</v>
      </c>
      <c r="G211" s="25">
        <f t="shared" si="22"/>
        <v>53.534548520000001</v>
      </c>
      <c r="H211" s="25">
        <f t="shared" si="22"/>
        <v>55.172089669999991</v>
      </c>
      <c r="I211" s="25">
        <f t="shared" si="22"/>
        <v>51.01148598000001</v>
      </c>
      <c r="J211" s="25">
        <f t="shared" si="22"/>
        <v>53.548586499999992</v>
      </c>
      <c r="K211" s="25">
        <f t="shared" si="22"/>
        <v>55.858501589999989</v>
      </c>
      <c r="L211" s="25">
        <f t="shared" si="22"/>
        <v>53.850692940000002</v>
      </c>
      <c r="M211" s="25">
        <f t="shared" si="22"/>
        <v>52.650223269999998</v>
      </c>
      <c r="N211" s="25">
        <f t="shared" si="22"/>
        <v>61.900676739999994</v>
      </c>
      <c r="O211" s="25">
        <f t="shared" si="22"/>
        <v>641.92376876999992</v>
      </c>
    </row>
    <row r="212" spans="1:15" x14ac:dyDescent="0.2">
      <c r="A212" s="32"/>
      <c r="B212" s="32"/>
      <c r="C212"/>
      <c r="D212"/>
      <c r="E212"/>
      <c r="F212"/>
      <c r="G212"/>
      <c r="H212"/>
      <c r="I212"/>
      <c r="J212"/>
      <c r="K212"/>
      <c r="L212"/>
      <c r="M212"/>
      <c r="N212"/>
      <c r="O212" s="32"/>
    </row>
    <row r="213" spans="1:15" x14ac:dyDescent="0.2">
      <c r="A213" s="3" t="s">
        <v>52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58</v>
      </c>
    </row>
    <row r="214" spans="1:15" x14ac:dyDescent="0.2">
      <c r="A214" s="34"/>
      <c r="B214" s="34" t="s">
        <v>46</v>
      </c>
      <c r="C214" s="37">
        <f>+C152-C183</f>
        <v>-5.0834329600000014</v>
      </c>
      <c r="D214" s="37">
        <f t="shared" ref="D214:N214" si="23">+D152-D183</f>
        <v>-5.4186518400000008</v>
      </c>
      <c r="E214" s="37">
        <f t="shared" si="23"/>
        <v>-5.70223412</v>
      </c>
      <c r="F214" s="37">
        <f t="shared" si="23"/>
        <v>-5.7373687399999991</v>
      </c>
      <c r="G214" s="37">
        <f t="shared" si="23"/>
        <v>-6.3118549200000009</v>
      </c>
      <c r="H214" s="37">
        <f t="shared" si="23"/>
        <v>-6.3175654500000009</v>
      </c>
      <c r="I214" s="37">
        <f t="shared" si="23"/>
        <v>-5.3467670800000011</v>
      </c>
      <c r="J214" s="37">
        <f t="shared" si="23"/>
        <v>-5.7795858600000001</v>
      </c>
      <c r="K214" s="37">
        <f t="shared" si="23"/>
        <v>-5.6516532399999999</v>
      </c>
      <c r="L214" s="37">
        <f t="shared" si="23"/>
        <v>-5.5472827000000002</v>
      </c>
      <c r="M214" s="37">
        <f t="shared" si="23"/>
        <v>-5.328062000000001</v>
      </c>
      <c r="N214" s="37">
        <f t="shared" si="23"/>
        <v>-7.7331438500000003</v>
      </c>
      <c r="O214" s="38">
        <f>SUM(C214:N214)</f>
        <v>-69.957602760000015</v>
      </c>
    </row>
    <row r="215" spans="1:15" x14ac:dyDescent="0.2">
      <c r="A215" s="7">
        <v>1004</v>
      </c>
      <c r="B215" s="10" t="s">
        <v>94</v>
      </c>
      <c r="C215" s="28">
        <f t="shared" ref="C215:N230" si="24">+C153-C184</f>
        <v>41.718110589999995</v>
      </c>
      <c r="D215" s="28">
        <f t="shared" si="24"/>
        <v>45.886536420000006</v>
      </c>
      <c r="E215" s="28">
        <f t="shared" si="24"/>
        <v>45.382172350000005</v>
      </c>
      <c r="F215" s="28">
        <f t="shared" si="24"/>
        <v>47.419785560000008</v>
      </c>
      <c r="G215" s="28">
        <f t="shared" si="24"/>
        <v>47.888912560000009</v>
      </c>
      <c r="H215" s="28">
        <f t="shared" si="24"/>
        <v>43.517064349999998</v>
      </c>
      <c r="I215" s="28">
        <f t="shared" si="24"/>
        <v>49.258511859999999</v>
      </c>
      <c r="J215" s="28">
        <f t="shared" si="24"/>
        <v>49.09684764</v>
      </c>
      <c r="K215" s="28">
        <f t="shared" si="24"/>
        <v>49.798140360000005</v>
      </c>
      <c r="L215" s="28">
        <f t="shared" si="24"/>
        <v>47.176116699999994</v>
      </c>
      <c r="M215" s="28">
        <f t="shared" si="24"/>
        <v>46.601299729999994</v>
      </c>
      <c r="N215" s="28">
        <f t="shared" si="24"/>
        <v>46.750219080000001</v>
      </c>
      <c r="O215" s="39">
        <f t="shared" ref="O215:O241" si="25">SUM(C215:N215)</f>
        <v>560.49371720000011</v>
      </c>
    </row>
    <row r="216" spans="1:15" x14ac:dyDescent="0.2">
      <c r="A216" s="10">
        <v>1005</v>
      </c>
      <c r="B216" s="10" t="s">
        <v>13</v>
      </c>
      <c r="C216" s="28">
        <f t="shared" si="24"/>
        <v>0.28396304999999999</v>
      </c>
      <c r="D216" s="28">
        <f t="shared" si="24"/>
        <v>0.29541540999999993</v>
      </c>
      <c r="E216" s="28">
        <f t="shared" si="24"/>
        <v>0.24796269000000004</v>
      </c>
      <c r="F216" s="28">
        <f t="shared" si="24"/>
        <v>0.28523944999999984</v>
      </c>
      <c r="G216" s="28">
        <f t="shared" si="24"/>
        <v>0.24935234999999989</v>
      </c>
      <c r="H216" s="28">
        <f t="shared" si="24"/>
        <v>0.54232284999999991</v>
      </c>
      <c r="I216" s="28">
        <f t="shared" si="24"/>
        <v>0.34305951000000001</v>
      </c>
      <c r="J216" s="28">
        <f t="shared" si="24"/>
        <v>0.4197809400000001</v>
      </c>
      <c r="K216" s="28">
        <f t="shared" si="24"/>
        <v>0.32607421000000014</v>
      </c>
      <c r="L216" s="28">
        <f t="shared" si="24"/>
        <v>0.24869056</v>
      </c>
      <c r="M216" s="28">
        <f t="shared" si="24"/>
        <v>0.3213132700000001</v>
      </c>
      <c r="N216" s="28">
        <f t="shared" si="24"/>
        <v>0.19669086000000013</v>
      </c>
      <c r="O216" s="39">
        <f t="shared" si="25"/>
        <v>3.7598651499999995</v>
      </c>
    </row>
    <row r="217" spans="1:15" x14ac:dyDescent="0.2">
      <c r="A217" s="10">
        <v>1006</v>
      </c>
      <c r="B217" s="10" t="s">
        <v>14</v>
      </c>
      <c r="C217" s="28">
        <f t="shared" si="24"/>
        <v>2.6953286799999994</v>
      </c>
      <c r="D217" s="28">
        <f t="shared" si="24"/>
        <v>2.8444202699999996</v>
      </c>
      <c r="E217" s="28">
        <f t="shared" si="24"/>
        <v>2.5924942900000003</v>
      </c>
      <c r="F217" s="28">
        <f t="shared" si="24"/>
        <v>2.5412919600000006</v>
      </c>
      <c r="G217" s="28">
        <f t="shared" si="24"/>
        <v>2.5191616999999997</v>
      </c>
      <c r="H217" s="28">
        <f t="shared" si="24"/>
        <v>2.4413456400000002</v>
      </c>
      <c r="I217" s="28">
        <f t="shared" si="24"/>
        <v>3.2840549000000006</v>
      </c>
      <c r="J217" s="28">
        <f t="shared" si="24"/>
        <v>3.6155101900000002</v>
      </c>
      <c r="K217" s="28">
        <f t="shared" si="24"/>
        <v>4.03433873</v>
      </c>
      <c r="L217" s="28">
        <f t="shared" si="24"/>
        <v>3.22315701</v>
      </c>
      <c r="M217" s="28">
        <f t="shared" si="24"/>
        <v>5.6894326500000005</v>
      </c>
      <c r="N217" s="28">
        <f t="shared" si="24"/>
        <v>3.2180544700000011</v>
      </c>
      <c r="O217" s="39">
        <f t="shared" si="25"/>
        <v>38.698590490000001</v>
      </c>
    </row>
    <row r="218" spans="1:15" x14ac:dyDescent="0.2">
      <c r="A218" s="10">
        <v>1007</v>
      </c>
      <c r="B218" s="10" t="s">
        <v>15</v>
      </c>
      <c r="C218" s="28">
        <f t="shared" si="24"/>
        <v>5.0947293899999986</v>
      </c>
      <c r="D218" s="28">
        <f t="shared" si="24"/>
        <v>5.2499487400000007</v>
      </c>
      <c r="E218" s="28">
        <f t="shared" si="24"/>
        <v>5.4444470399999982</v>
      </c>
      <c r="F218" s="28">
        <f t="shared" si="24"/>
        <v>5.0830332800000004</v>
      </c>
      <c r="G218" s="28">
        <f t="shared" si="24"/>
        <v>4.7766692500000012</v>
      </c>
      <c r="H218" s="28">
        <f t="shared" si="24"/>
        <v>5.3724846900000003</v>
      </c>
      <c r="I218" s="28">
        <f t="shared" si="24"/>
        <v>6.8027888599999997</v>
      </c>
      <c r="J218" s="28">
        <f t="shared" si="24"/>
        <v>6.2517248000000025</v>
      </c>
      <c r="K218" s="28">
        <f t="shared" si="24"/>
        <v>6.0486548899999981</v>
      </c>
      <c r="L218" s="28">
        <f t="shared" si="24"/>
        <v>5.9359552300000011</v>
      </c>
      <c r="M218" s="28">
        <f t="shared" si="24"/>
        <v>5.443779339999999</v>
      </c>
      <c r="N218" s="28">
        <f t="shared" si="24"/>
        <v>5.3231272800000013</v>
      </c>
      <c r="O218" s="39">
        <f t="shared" si="25"/>
        <v>66.827342790000003</v>
      </c>
    </row>
    <row r="219" spans="1:15" x14ac:dyDescent="0.2">
      <c r="A219" s="10">
        <v>1008</v>
      </c>
      <c r="B219" s="10" t="s">
        <v>16</v>
      </c>
      <c r="C219" s="28">
        <f t="shared" si="24"/>
        <v>0.62169824999999979</v>
      </c>
      <c r="D219" s="28">
        <f t="shared" si="24"/>
        <v>0.64535341999999984</v>
      </c>
      <c r="E219" s="28">
        <f t="shared" si="24"/>
        <v>0.58925051999999989</v>
      </c>
      <c r="F219" s="28">
        <f t="shared" si="24"/>
        <v>0.69246633000000013</v>
      </c>
      <c r="G219" s="28">
        <f t="shared" si="24"/>
        <v>0.65990811000000016</v>
      </c>
      <c r="H219" s="28">
        <f t="shared" si="24"/>
        <v>0.40279659999999984</v>
      </c>
      <c r="I219" s="28">
        <f t="shared" si="24"/>
        <v>0.81912149000000034</v>
      </c>
      <c r="J219" s="28">
        <f t="shared" si="24"/>
        <v>1.0639075400000004</v>
      </c>
      <c r="K219" s="28">
        <f t="shared" si="24"/>
        <v>0.75381798</v>
      </c>
      <c r="L219" s="28">
        <f t="shared" si="24"/>
        <v>0.91493952999999983</v>
      </c>
      <c r="M219" s="28">
        <f t="shared" si="24"/>
        <v>1.0861752300000003</v>
      </c>
      <c r="N219" s="28">
        <f t="shared" si="24"/>
        <v>0.83420697999999971</v>
      </c>
      <c r="O219" s="39">
        <f t="shared" si="25"/>
        <v>9.0836419800000012</v>
      </c>
    </row>
    <row r="220" spans="1:15" x14ac:dyDescent="0.2">
      <c r="A220" s="10">
        <v>1009</v>
      </c>
      <c r="B220" s="10" t="s">
        <v>17</v>
      </c>
      <c r="C220" s="28">
        <f t="shared" si="24"/>
        <v>0.95168128000000007</v>
      </c>
      <c r="D220" s="28">
        <f t="shared" si="24"/>
        <v>1.0714387199999997</v>
      </c>
      <c r="E220" s="28">
        <f t="shared" si="24"/>
        <v>1.1107786499999999</v>
      </c>
      <c r="F220" s="28">
        <f t="shared" si="24"/>
        <v>1.02084737</v>
      </c>
      <c r="G220" s="28">
        <f t="shared" si="24"/>
        <v>1.0979802700000005</v>
      </c>
      <c r="H220" s="28">
        <f t="shared" si="24"/>
        <v>1.1342289900000002</v>
      </c>
      <c r="I220" s="28">
        <f t="shared" si="24"/>
        <v>1.3009850299999999</v>
      </c>
      <c r="J220" s="28">
        <f t="shared" si="24"/>
        <v>1.2585299400000003</v>
      </c>
      <c r="K220" s="28">
        <f t="shared" si="24"/>
        <v>1.3375350600000004</v>
      </c>
      <c r="L220" s="28">
        <f t="shared" si="24"/>
        <v>1.2695852599999999</v>
      </c>
      <c r="M220" s="28">
        <f t="shared" si="24"/>
        <v>1.05408747</v>
      </c>
      <c r="N220" s="28">
        <f t="shared" si="24"/>
        <v>1.2003125500000003</v>
      </c>
      <c r="O220" s="39">
        <f t="shared" si="25"/>
        <v>13.807990590000001</v>
      </c>
    </row>
    <row r="221" spans="1:15" x14ac:dyDescent="0.2">
      <c r="A221" s="10">
        <v>1010</v>
      </c>
      <c r="B221" s="10" t="s">
        <v>19</v>
      </c>
      <c r="C221" s="28">
        <f t="shared" si="24"/>
        <v>1.46925189</v>
      </c>
      <c r="D221" s="28">
        <f t="shared" si="24"/>
        <v>1.5192880600000003</v>
      </c>
      <c r="E221" s="28">
        <f t="shared" si="24"/>
        <v>1.5832988400000001</v>
      </c>
      <c r="F221" s="28">
        <f t="shared" si="24"/>
        <v>1.7052276000000002</v>
      </c>
      <c r="G221" s="28">
        <f t="shared" si="24"/>
        <v>1.4912752399999993</v>
      </c>
      <c r="H221" s="28">
        <f t="shared" si="24"/>
        <v>1.4794719199999999</v>
      </c>
      <c r="I221" s="28">
        <f t="shared" si="24"/>
        <v>1.6776844100000001</v>
      </c>
      <c r="J221" s="28">
        <f t="shared" si="24"/>
        <v>2.0087963299999991</v>
      </c>
      <c r="K221" s="28">
        <f t="shared" si="24"/>
        <v>1.8953195400000007</v>
      </c>
      <c r="L221" s="28">
        <f t="shared" si="24"/>
        <v>1.48251475</v>
      </c>
      <c r="M221" s="28">
        <f t="shared" si="24"/>
        <v>1.4063691500000002</v>
      </c>
      <c r="N221" s="28">
        <f t="shared" si="24"/>
        <v>1.5540148799999995</v>
      </c>
      <c r="O221" s="39">
        <f t="shared" si="25"/>
        <v>19.27251261</v>
      </c>
    </row>
    <row r="222" spans="1:15" x14ac:dyDescent="0.2">
      <c r="A222" s="10">
        <v>1011</v>
      </c>
      <c r="B222" s="10" t="s">
        <v>20</v>
      </c>
      <c r="C222" s="28">
        <f t="shared" si="24"/>
        <v>0.65510415000000011</v>
      </c>
      <c r="D222" s="28">
        <f t="shared" si="24"/>
        <v>0.71143083000000007</v>
      </c>
      <c r="E222" s="28">
        <f t="shared" si="24"/>
        <v>0.59817931999999996</v>
      </c>
      <c r="F222" s="28">
        <f t="shared" si="24"/>
        <v>0.73257714999999979</v>
      </c>
      <c r="G222" s="28">
        <f t="shared" si="24"/>
        <v>0.72118814999999992</v>
      </c>
      <c r="H222" s="28">
        <f t="shared" si="24"/>
        <v>0.64449458000000026</v>
      </c>
      <c r="I222" s="28">
        <f t="shared" si="24"/>
        <v>0.90707216999999984</v>
      </c>
      <c r="J222" s="28">
        <f t="shared" si="24"/>
        <v>0.90318363999999984</v>
      </c>
      <c r="K222" s="28">
        <f t="shared" si="24"/>
        <v>0.91169421999999944</v>
      </c>
      <c r="L222" s="28">
        <f t="shared" si="24"/>
        <v>0.76222710000000016</v>
      </c>
      <c r="M222" s="28">
        <f t="shared" si="24"/>
        <v>0.65669501999999957</v>
      </c>
      <c r="N222" s="28">
        <f t="shared" si="24"/>
        <v>0.61381326999999986</v>
      </c>
      <c r="O222" s="39">
        <f t="shared" si="25"/>
        <v>8.8176595999999989</v>
      </c>
    </row>
    <row r="223" spans="1:15" x14ac:dyDescent="0.2">
      <c r="A223" s="10">
        <v>1012</v>
      </c>
      <c r="B223" s="10" t="s">
        <v>21</v>
      </c>
      <c r="C223" s="28">
        <f t="shared" si="24"/>
        <v>3.2243781700000014</v>
      </c>
      <c r="D223" s="28">
        <f t="shared" si="24"/>
        <v>2.8301456200000006</v>
      </c>
      <c r="E223" s="28">
        <f t="shared" si="24"/>
        <v>2.984836469999999</v>
      </c>
      <c r="F223" s="28">
        <f t="shared" si="24"/>
        <v>3.1421552499999996</v>
      </c>
      <c r="G223" s="28">
        <f t="shared" si="24"/>
        <v>2.6705559199999995</v>
      </c>
      <c r="H223" s="28">
        <f t="shared" si="24"/>
        <v>2.6796088999999994</v>
      </c>
      <c r="I223" s="28">
        <f t="shared" si="24"/>
        <v>3.5209451499999993</v>
      </c>
      <c r="J223" s="28">
        <f t="shared" si="24"/>
        <v>3.937978090000001</v>
      </c>
      <c r="K223" s="28">
        <f t="shared" si="24"/>
        <v>3.9564148600000006</v>
      </c>
      <c r="L223" s="28">
        <f t="shared" si="24"/>
        <v>3.553405409999999</v>
      </c>
      <c r="M223" s="28">
        <f t="shared" si="24"/>
        <v>3.4883588499999996</v>
      </c>
      <c r="N223" s="28">
        <f t="shared" si="24"/>
        <v>3.2575293099999989</v>
      </c>
      <c r="O223" s="39">
        <f t="shared" si="25"/>
        <v>39.246311999999989</v>
      </c>
    </row>
    <row r="224" spans="1:15" x14ac:dyDescent="0.2">
      <c r="A224" s="10">
        <v>1013</v>
      </c>
      <c r="B224" s="10" t="s">
        <v>22</v>
      </c>
      <c r="C224" s="28">
        <f t="shared" si="24"/>
        <v>-3.1145500000000048E-2</v>
      </c>
      <c r="D224" s="28">
        <f t="shared" si="24"/>
        <v>-4.647888E-2</v>
      </c>
      <c r="E224" s="28">
        <f t="shared" si="24"/>
        <v>-4.5415690000000009E-2</v>
      </c>
      <c r="F224" s="28">
        <f t="shared" si="24"/>
        <v>3.2265250000000079E-2</v>
      </c>
      <c r="G224" s="28">
        <f t="shared" si="24"/>
        <v>-0.11238448999999995</v>
      </c>
      <c r="H224" s="28">
        <f t="shared" si="24"/>
        <v>-3.8651250000000081E-2</v>
      </c>
      <c r="I224" s="28">
        <f t="shared" si="24"/>
        <v>6.3313009999999947E-2</v>
      </c>
      <c r="J224" s="28">
        <f t="shared" si="24"/>
        <v>4.9834799999999291E-3</v>
      </c>
      <c r="K224" s="28">
        <f t="shared" si="24"/>
        <v>3.1364000000000392E-4</v>
      </c>
      <c r="L224" s="28">
        <f t="shared" si="24"/>
        <v>-5.6255900000001247E-3</v>
      </c>
      <c r="M224" s="28">
        <f t="shared" si="24"/>
        <v>-1.8776320000000013E-2</v>
      </c>
      <c r="N224" s="28">
        <f t="shared" si="24"/>
        <v>-7.8133280000000027E-2</v>
      </c>
      <c r="O224" s="39">
        <f t="shared" si="25"/>
        <v>-0.27573562000000029</v>
      </c>
    </row>
    <row r="225" spans="1:15" x14ac:dyDescent="0.2">
      <c r="A225" s="10">
        <v>1014</v>
      </c>
      <c r="B225" s="10" t="s">
        <v>23</v>
      </c>
      <c r="C225" s="28">
        <f t="shared" si="24"/>
        <v>9.7873840599999991</v>
      </c>
      <c r="D225" s="28">
        <f t="shared" si="24"/>
        <v>9.8929373199999997</v>
      </c>
      <c r="E225" s="28">
        <f t="shared" si="24"/>
        <v>9.5897548399999977</v>
      </c>
      <c r="F225" s="28">
        <f t="shared" si="24"/>
        <v>9.4908886299999988</v>
      </c>
      <c r="G225" s="28">
        <f t="shared" si="24"/>
        <v>9.6049159899999985</v>
      </c>
      <c r="H225" s="28">
        <f t="shared" si="24"/>
        <v>9.0834623599999986</v>
      </c>
      <c r="I225" s="28">
        <f t="shared" si="24"/>
        <v>10.816289210000001</v>
      </c>
      <c r="J225" s="28">
        <f t="shared" si="24"/>
        <v>12.161348299999998</v>
      </c>
      <c r="K225" s="28">
        <f t="shared" si="24"/>
        <v>10.762401180000001</v>
      </c>
      <c r="L225" s="28">
        <f t="shared" si="24"/>
        <v>10.546886319999999</v>
      </c>
      <c r="M225" s="28">
        <f t="shared" si="24"/>
        <v>10.0700295</v>
      </c>
      <c r="N225" s="28">
        <f t="shared" si="24"/>
        <v>10.126561660000004</v>
      </c>
      <c r="O225" s="39">
        <f t="shared" si="25"/>
        <v>121.93285937</v>
      </c>
    </row>
    <row r="226" spans="1:15" x14ac:dyDescent="0.2">
      <c r="A226" s="10">
        <v>1015</v>
      </c>
      <c r="B226" s="10" t="s">
        <v>24</v>
      </c>
      <c r="C226" s="28">
        <f t="shared" si="24"/>
        <v>0.20423382000000001</v>
      </c>
      <c r="D226" s="28">
        <f t="shared" si="24"/>
        <v>0.26561684999999979</v>
      </c>
      <c r="E226" s="28">
        <f t="shared" si="24"/>
        <v>-8.4772139999999663E-2</v>
      </c>
      <c r="F226" s="28">
        <f t="shared" si="24"/>
        <v>0.36311989999999983</v>
      </c>
      <c r="G226" s="28">
        <f t="shared" si="24"/>
        <v>9.4439640000000491E-2</v>
      </c>
      <c r="H226" s="28">
        <f t="shared" si="24"/>
        <v>0.15769643999999983</v>
      </c>
      <c r="I226" s="28">
        <f t="shared" si="24"/>
        <v>0.54342083999999979</v>
      </c>
      <c r="J226" s="28">
        <f t="shared" si="24"/>
        <v>0.46483754000000022</v>
      </c>
      <c r="K226" s="28">
        <f t="shared" si="24"/>
        <v>0.22110397999999987</v>
      </c>
      <c r="L226" s="28">
        <f t="shared" si="24"/>
        <v>0.49374130000000038</v>
      </c>
      <c r="M226" s="28">
        <f t="shared" si="24"/>
        <v>0.17397643000000018</v>
      </c>
      <c r="N226" s="28">
        <f t="shared" si="24"/>
        <v>-0.27468796999999978</v>
      </c>
      <c r="O226" s="39">
        <f t="shared" si="25"/>
        <v>2.6227266300000007</v>
      </c>
    </row>
    <row r="227" spans="1:15" x14ac:dyDescent="0.2">
      <c r="A227" s="10">
        <v>1016</v>
      </c>
      <c r="B227" s="10" t="s">
        <v>25</v>
      </c>
      <c r="C227" s="28">
        <f t="shared" si="24"/>
        <v>0.81807937999999991</v>
      </c>
      <c r="D227" s="28">
        <f t="shared" si="24"/>
        <v>0.90652694999999972</v>
      </c>
      <c r="E227" s="28">
        <f t="shared" si="24"/>
        <v>0.81494514000000029</v>
      </c>
      <c r="F227" s="28">
        <f t="shared" si="24"/>
        <v>0.98878302000000007</v>
      </c>
      <c r="G227" s="28">
        <f t="shared" si="24"/>
        <v>0.72772376000000016</v>
      </c>
      <c r="H227" s="28">
        <f t="shared" si="24"/>
        <v>0.78310333999999981</v>
      </c>
      <c r="I227" s="28">
        <f t="shared" si="24"/>
        <v>1.2121230800000002</v>
      </c>
      <c r="J227" s="28">
        <f t="shared" si="24"/>
        <v>1.3336367900000003</v>
      </c>
      <c r="K227" s="28">
        <f t="shared" si="24"/>
        <v>1.0191824999999999</v>
      </c>
      <c r="L227" s="28">
        <f t="shared" si="24"/>
        <v>1.0211763900000002</v>
      </c>
      <c r="M227" s="28">
        <f t="shared" si="24"/>
        <v>1.0699430800000003</v>
      </c>
      <c r="N227" s="28">
        <f t="shared" si="24"/>
        <v>0.71503485999999961</v>
      </c>
      <c r="O227" s="39">
        <f t="shared" si="25"/>
        <v>11.410258290000002</v>
      </c>
    </row>
    <row r="228" spans="1:15" x14ac:dyDescent="0.2">
      <c r="A228" s="10">
        <v>1017</v>
      </c>
      <c r="B228" s="10" t="s">
        <v>26</v>
      </c>
      <c r="C228" s="28">
        <f t="shared" si="24"/>
        <v>2.2217172100000004</v>
      </c>
      <c r="D228" s="28">
        <f t="shared" si="24"/>
        <v>2.2967409299999995</v>
      </c>
      <c r="E228" s="28">
        <f t="shared" si="24"/>
        <v>2.3502447000000002</v>
      </c>
      <c r="F228" s="28">
        <f t="shared" si="24"/>
        <v>2.3619622600000003</v>
      </c>
      <c r="G228" s="28">
        <f t="shared" si="24"/>
        <v>2.3576841599999998</v>
      </c>
      <c r="H228" s="28">
        <f t="shared" si="24"/>
        <v>1.95763983</v>
      </c>
      <c r="I228" s="28">
        <f t="shared" si="24"/>
        <v>2.843896449999999</v>
      </c>
      <c r="J228" s="28">
        <f t="shared" si="24"/>
        <v>3.0030753999999993</v>
      </c>
      <c r="K228" s="28">
        <f t="shared" si="24"/>
        <v>2.6848422499999991</v>
      </c>
      <c r="L228" s="28">
        <f t="shared" si="24"/>
        <v>2.7191950200000008</v>
      </c>
      <c r="M228" s="28">
        <f t="shared" si="24"/>
        <v>2.5368856400000004</v>
      </c>
      <c r="N228" s="28">
        <f t="shared" si="24"/>
        <v>2.23995246</v>
      </c>
      <c r="O228" s="39">
        <f t="shared" si="25"/>
        <v>29.573836310000001</v>
      </c>
    </row>
    <row r="229" spans="1:15" x14ac:dyDescent="0.2">
      <c r="A229" s="10">
        <v>1018</v>
      </c>
      <c r="B229" s="10" t="s">
        <v>27</v>
      </c>
      <c r="C229" s="28">
        <f t="shared" si="24"/>
        <v>0.75279318000000006</v>
      </c>
      <c r="D229" s="28">
        <f t="shared" si="24"/>
        <v>0.98160906999999986</v>
      </c>
      <c r="E229" s="28">
        <f t="shared" si="24"/>
        <v>0.90655596999999999</v>
      </c>
      <c r="F229" s="28">
        <f t="shared" si="24"/>
        <v>1.0228936499999999</v>
      </c>
      <c r="G229" s="28">
        <f t="shared" si="24"/>
        <v>0.84728139000000013</v>
      </c>
      <c r="H229" s="28">
        <f t="shared" si="24"/>
        <v>0.81818734999999998</v>
      </c>
      <c r="I229" s="28">
        <f t="shared" si="24"/>
        <v>1.1663298599999998</v>
      </c>
      <c r="J229" s="28">
        <f t="shared" si="24"/>
        <v>1.4024712000000001</v>
      </c>
      <c r="K229" s="28">
        <f t="shared" si="24"/>
        <v>1.32206892</v>
      </c>
      <c r="L229" s="28">
        <f t="shared" si="24"/>
        <v>1.06998255</v>
      </c>
      <c r="M229" s="28">
        <f t="shared" si="24"/>
        <v>1.0233029599999997</v>
      </c>
      <c r="N229" s="28">
        <f t="shared" si="24"/>
        <v>0.80519795999999999</v>
      </c>
      <c r="O229" s="39">
        <f t="shared" si="25"/>
        <v>12.118674059999998</v>
      </c>
    </row>
    <row r="230" spans="1:15" x14ac:dyDescent="0.2">
      <c r="A230" s="10">
        <v>1019</v>
      </c>
      <c r="B230" s="10" t="s">
        <v>28</v>
      </c>
      <c r="C230" s="28">
        <f t="shared" si="24"/>
        <v>0.22170730999999999</v>
      </c>
      <c r="D230" s="28">
        <f t="shared" si="24"/>
        <v>0.3421014699999998</v>
      </c>
      <c r="E230" s="28">
        <f t="shared" si="24"/>
        <v>0.27444652000000025</v>
      </c>
      <c r="F230" s="28">
        <f t="shared" si="24"/>
        <v>0.34226431000000035</v>
      </c>
      <c r="G230" s="28">
        <f t="shared" si="24"/>
        <v>0.21068193999999996</v>
      </c>
      <c r="H230" s="28">
        <f t="shared" si="24"/>
        <v>0.26340157999999991</v>
      </c>
      <c r="I230" s="28">
        <f t="shared" si="24"/>
        <v>0.50246236999999994</v>
      </c>
      <c r="J230" s="28">
        <f t="shared" si="24"/>
        <v>0.44487361999999964</v>
      </c>
      <c r="K230" s="28">
        <f t="shared" si="24"/>
        <v>0.38295939000000012</v>
      </c>
      <c r="L230" s="28">
        <f t="shared" si="24"/>
        <v>0.21132280000000014</v>
      </c>
      <c r="M230" s="28">
        <f t="shared" si="24"/>
        <v>0.22854338999999979</v>
      </c>
      <c r="N230" s="28">
        <f t="shared" si="24"/>
        <v>0.20281399999999994</v>
      </c>
      <c r="O230" s="39">
        <f t="shared" si="25"/>
        <v>3.6275786999999999</v>
      </c>
    </row>
    <row r="231" spans="1:15" x14ac:dyDescent="0.2">
      <c r="A231" s="10">
        <v>1020</v>
      </c>
      <c r="B231" s="10" t="s">
        <v>29</v>
      </c>
      <c r="C231" s="28">
        <f t="shared" ref="C231:N241" si="26">+C169-C200</f>
        <v>3.0995834099999997</v>
      </c>
      <c r="D231" s="28">
        <f t="shared" si="26"/>
        <v>3.8123105900000014</v>
      </c>
      <c r="E231" s="28">
        <f t="shared" si="26"/>
        <v>3.586065969999999</v>
      </c>
      <c r="F231" s="28">
        <f t="shared" si="26"/>
        <v>4.1204525599999995</v>
      </c>
      <c r="G231" s="28">
        <f t="shared" si="26"/>
        <v>3.1402480099999996</v>
      </c>
      <c r="H231" s="28">
        <f t="shared" si="26"/>
        <v>3.6827321400000002</v>
      </c>
      <c r="I231" s="28">
        <f t="shared" si="26"/>
        <v>4.1625329600000009</v>
      </c>
      <c r="J231" s="28">
        <f t="shared" si="26"/>
        <v>3.9339476799999997</v>
      </c>
      <c r="K231" s="28">
        <f t="shared" si="26"/>
        <v>4.0769153999999999</v>
      </c>
      <c r="L231" s="28">
        <f t="shared" si="26"/>
        <v>3.9939499099999991</v>
      </c>
      <c r="M231" s="28">
        <f t="shared" si="26"/>
        <v>3.9268900000000007</v>
      </c>
      <c r="N231" s="28">
        <f t="shared" si="26"/>
        <v>3.3606734200000008</v>
      </c>
      <c r="O231" s="39">
        <f t="shared" si="25"/>
        <v>44.896302049999996</v>
      </c>
    </row>
    <row r="232" spans="1:15" x14ac:dyDescent="0.2">
      <c r="A232" s="10">
        <v>1021</v>
      </c>
      <c r="B232" s="10" t="s">
        <v>30</v>
      </c>
      <c r="C232" s="28">
        <f t="shared" si="26"/>
        <v>0.69563971999999996</v>
      </c>
      <c r="D232" s="28">
        <f t="shared" si="26"/>
        <v>0.81292335999999987</v>
      </c>
      <c r="E232" s="28">
        <f t="shared" si="26"/>
        <v>0.62308479999999999</v>
      </c>
      <c r="F232" s="28">
        <f t="shared" si="26"/>
        <v>0.82276890000000003</v>
      </c>
      <c r="G232" s="28">
        <f t="shared" si="26"/>
        <v>0.62611678999999976</v>
      </c>
      <c r="H232" s="28">
        <f t="shared" si="26"/>
        <v>0.56093733999999951</v>
      </c>
      <c r="I232" s="28">
        <f t="shared" si="26"/>
        <v>0.79263233999999982</v>
      </c>
      <c r="J232" s="28">
        <f t="shared" si="26"/>
        <v>0.76180736000000038</v>
      </c>
      <c r="K232" s="28">
        <f t="shared" si="26"/>
        <v>0.76362536000000014</v>
      </c>
      <c r="L232" s="28">
        <f t="shared" si="26"/>
        <v>0.73036837999999993</v>
      </c>
      <c r="M232" s="28">
        <f t="shared" si="26"/>
        <v>0.77568537000000015</v>
      </c>
      <c r="N232" s="28">
        <f t="shared" si="26"/>
        <v>0.57510354000000008</v>
      </c>
      <c r="O232" s="39">
        <f t="shared" si="25"/>
        <v>8.5406932599999994</v>
      </c>
    </row>
    <row r="233" spans="1:15" x14ac:dyDescent="0.2">
      <c r="A233" s="10">
        <v>1022</v>
      </c>
      <c r="B233" s="10" t="s">
        <v>31</v>
      </c>
      <c r="C233" s="28">
        <f t="shared" si="26"/>
        <v>4.1018122100000003</v>
      </c>
      <c r="D233" s="28">
        <f t="shared" si="26"/>
        <v>4.4048898800000007</v>
      </c>
      <c r="E233" s="28">
        <f t="shared" si="26"/>
        <v>3.4970210599999993</v>
      </c>
      <c r="F233" s="28">
        <f t="shared" si="26"/>
        <v>4.1449635600000008</v>
      </c>
      <c r="G233" s="28">
        <f t="shared" si="26"/>
        <v>3.9931517500000004</v>
      </c>
      <c r="H233" s="28">
        <f t="shared" si="26"/>
        <v>3.52018773</v>
      </c>
      <c r="I233" s="28">
        <f t="shared" si="26"/>
        <v>4.4669214700000008</v>
      </c>
      <c r="J233" s="28">
        <f t="shared" si="26"/>
        <v>4.6972194599999995</v>
      </c>
      <c r="K233" s="28">
        <f t="shared" si="26"/>
        <v>4.4414934099999996</v>
      </c>
      <c r="L233" s="28">
        <f t="shared" si="26"/>
        <v>4.4726290300000002</v>
      </c>
      <c r="M233" s="28">
        <f t="shared" si="26"/>
        <v>4.3875637300000001</v>
      </c>
      <c r="N233" s="28">
        <f t="shared" si="26"/>
        <v>3.5149889400000007</v>
      </c>
      <c r="O233" s="39">
        <f t="shared" si="25"/>
        <v>49.642842230000007</v>
      </c>
    </row>
    <row r="234" spans="1:15" x14ac:dyDescent="0.2">
      <c r="A234" s="10">
        <v>1023</v>
      </c>
      <c r="B234" s="10" t="s">
        <v>32</v>
      </c>
      <c r="C234" s="28">
        <f t="shared" si="26"/>
        <v>0.73423925000000012</v>
      </c>
      <c r="D234" s="28">
        <f t="shared" si="26"/>
        <v>0.86138132999999961</v>
      </c>
      <c r="E234" s="28">
        <f t="shared" si="26"/>
        <v>0.73267134</v>
      </c>
      <c r="F234" s="28">
        <f t="shared" si="26"/>
        <v>0.90758323000000019</v>
      </c>
      <c r="G234" s="28">
        <f t="shared" si="26"/>
        <v>0.65332574000000021</v>
      </c>
      <c r="H234" s="28">
        <f t="shared" si="26"/>
        <v>0.57139453000000018</v>
      </c>
      <c r="I234" s="28">
        <f t="shared" si="26"/>
        <v>0.9995156500000002</v>
      </c>
      <c r="J234" s="28">
        <f t="shared" si="26"/>
        <v>0.90308611000000005</v>
      </c>
      <c r="K234" s="28">
        <f t="shared" si="26"/>
        <v>0.85658885000000018</v>
      </c>
      <c r="L234" s="28">
        <f t="shared" si="26"/>
        <v>0.94493960000000021</v>
      </c>
      <c r="M234" s="28">
        <f t="shared" si="26"/>
        <v>0.84105755999999987</v>
      </c>
      <c r="N234" s="28">
        <f t="shared" si="26"/>
        <v>1.0667875899999999</v>
      </c>
      <c r="O234" s="39">
        <f t="shared" si="25"/>
        <v>10.072570780000001</v>
      </c>
    </row>
    <row r="235" spans="1:15" x14ac:dyDescent="0.2">
      <c r="A235" s="10">
        <v>1024</v>
      </c>
      <c r="B235" s="10" t="s">
        <v>33</v>
      </c>
      <c r="C235" s="28">
        <f t="shared" si="26"/>
        <v>8.6458633100000029</v>
      </c>
      <c r="D235" s="28">
        <f t="shared" si="26"/>
        <v>9.4721569800000012</v>
      </c>
      <c r="E235" s="28">
        <f t="shared" si="26"/>
        <v>9.0174369899999984</v>
      </c>
      <c r="F235" s="28">
        <f t="shared" si="26"/>
        <v>9.6378359500000013</v>
      </c>
      <c r="G235" s="28">
        <f t="shared" si="26"/>
        <v>9.3312276499999989</v>
      </c>
      <c r="H235" s="28">
        <f t="shared" si="26"/>
        <v>8.9832355600000007</v>
      </c>
      <c r="I235" s="28">
        <f t="shared" si="26"/>
        <v>9.7852302199999972</v>
      </c>
      <c r="J235" s="28">
        <f t="shared" si="26"/>
        <v>9.8485627099999995</v>
      </c>
      <c r="K235" s="28">
        <f t="shared" si="26"/>
        <v>10.42794041</v>
      </c>
      <c r="L235" s="28">
        <f t="shared" si="26"/>
        <v>10.350955559999999</v>
      </c>
      <c r="M235" s="28">
        <f t="shared" si="26"/>
        <v>9.9891134000000008</v>
      </c>
      <c r="N235" s="28">
        <f t="shared" si="26"/>
        <v>9.3914352000000001</v>
      </c>
      <c r="O235" s="39">
        <f t="shared" si="25"/>
        <v>114.88099394000001</v>
      </c>
    </row>
    <row r="236" spans="1:15" x14ac:dyDescent="0.2">
      <c r="A236" s="10">
        <v>1025</v>
      </c>
      <c r="B236" s="10" t="s">
        <v>34</v>
      </c>
      <c r="C236" s="28">
        <f t="shared" si="26"/>
        <v>0.68927283000000006</v>
      </c>
      <c r="D236" s="28">
        <f t="shared" si="26"/>
        <v>0.77716923000000016</v>
      </c>
      <c r="E236" s="28">
        <f t="shared" si="26"/>
        <v>0.7907014899999999</v>
      </c>
      <c r="F236" s="28">
        <f t="shared" si="26"/>
        <v>0.83762190000000003</v>
      </c>
      <c r="G236" s="28">
        <f t="shared" si="26"/>
        <v>0.19139814999999993</v>
      </c>
      <c r="H236" s="28">
        <f t="shared" si="26"/>
        <v>0.64290700999999972</v>
      </c>
      <c r="I236" s="28">
        <f t="shared" si="26"/>
        <v>0.91471482000000015</v>
      </c>
      <c r="J236" s="28">
        <f t="shared" si="26"/>
        <v>0.99450884999999956</v>
      </c>
      <c r="K236" s="28">
        <f t="shared" si="26"/>
        <v>0.94777480000000014</v>
      </c>
      <c r="L236" s="28">
        <f t="shared" si="26"/>
        <v>0.97622354000000011</v>
      </c>
      <c r="M236" s="28">
        <f t="shared" si="26"/>
        <v>0.92844307000000004</v>
      </c>
      <c r="N236" s="28">
        <f t="shared" si="26"/>
        <v>0.75461821000000029</v>
      </c>
      <c r="O236" s="39">
        <f t="shared" si="25"/>
        <v>9.4453539000000006</v>
      </c>
    </row>
    <row r="237" spans="1:15" x14ac:dyDescent="0.2">
      <c r="A237" s="10">
        <v>1026</v>
      </c>
      <c r="B237" s="10" t="s">
        <v>35</v>
      </c>
      <c r="C237" s="28">
        <f t="shared" si="26"/>
        <v>0.26128435000000005</v>
      </c>
      <c r="D237" s="28">
        <f t="shared" si="26"/>
        <v>0.29473379000000005</v>
      </c>
      <c r="E237" s="28">
        <f t="shared" si="26"/>
        <v>0.26591780999999992</v>
      </c>
      <c r="F237" s="28">
        <f t="shared" si="26"/>
        <v>0.26512310000000017</v>
      </c>
      <c r="G237" s="28">
        <f t="shared" si="26"/>
        <v>0.20093801000000011</v>
      </c>
      <c r="H237" s="28">
        <f t="shared" si="26"/>
        <v>0.25185751000000001</v>
      </c>
      <c r="I237" s="28">
        <f t="shared" si="26"/>
        <v>0.39371398000000013</v>
      </c>
      <c r="J237" s="28">
        <f t="shared" si="26"/>
        <v>0.36089306999999993</v>
      </c>
      <c r="K237" s="28">
        <f t="shared" si="26"/>
        <v>0.33483118000000001</v>
      </c>
      <c r="L237" s="28">
        <f t="shared" si="26"/>
        <v>0.31666670999999996</v>
      </c>
      <c r="M237" s="28">
        <f t="shared" si="26"/>
        <v>0.26883605999999999</v>
      </c>
      <c r="N237" s="28">
        <f t="shared" si="26"/>
        <v>0.16350977</v>
      </c>
      <c r="O237" s="39">
        <f t="shared" si="25"/>
        <v>3.3783053400000003</v>
      </c>
    </row>
    <row r="238" spans="1:15" x14ac:dyDescent="0.2">
      <c r="A238" s="10">
        <v>1027</v>
      </c>
      <c r="B238" s="10" t="s">
        <v>36</v>
      </c>
      <c r="C238" s="28">
        <f t="shared" si="26"/>
        <v>0.50118324999999986</v>
      </c>
      <c r="D238" s="28">
        <f t="shared" si="26"/>
        <v>0.58337329999999987</v>
      </c>
      <c r="E238" s="28">
        <f t="shared" si="26"/>
        <v>0.42368902999999991</v>
      </c>
      <c r="F238" s="28">
        <f t="shared" si="26"/>
        <v>0.5064850500000001</v>
      </c>
      <c r="G238" s="28">
        <f t="shared" si="26"/>
        <v>0.38955094000000012</v>
      </c>
      <c r="H238" s="28">
        <f t="shared" si="26"/>
        <v>0.50635652999999992</v>
      </c>
      <c r="I238" s="28">
        <f t="shared" si="26"/>
        <v>0.63924822000000014</v>
      </c>
      <c r="J238" s="28">
        <f t="shared" si="26"/>
        <v>0.62119266999999989</v>
      </c>
      <c r="K238" s="28">
        <f t="shared" si="26"/>
        <v>0.64362304999999997</v>
      </c>
      <c r="L238" s="28">
        <f t="shared" si="26"/>
        <v>0.55315589000000009</v>
      </c>
      <c r="M238" s="28">
        <f t="shared" si="26"/>
        <v>0.61511501999999996</v>
      </c>
      <c r="N238" s="28">
        <f t="shared" si="26"/>
        <v>0.30510618000000012</v>
      </c>
      <c r="O238" s="39">
        <f t="shared" si="25"/>
        <v>6.2880791300000007</v>
      </c>
    </row>
    <row r="239" spans="1:15" x14ac:dyDescent="0.2">
      <c r="A239" s="10">
        <v>1028</v>
      </c>
      <c r="B239" s="10" t="s">
        <v>37</v>
      </c>
      <c r="C239" s="28">
        <f t="shared" si="26"/>
        <v>3.9982520299999993</v>
      </c>
      <c r="D239" s="28">
        <f t="shared" si="26"/>
        <v>4.0373537899999992</v>
      </c>
      <c r="E239" s="28">
        <f t="shared" si="26"/>
        <v>3.5894478999999992</v>
      </c>
      <c r="F239" s="28">
        <f t="shared" si="26"/>
        <v>3.8773644299999992</v>
      </c>
      <c r="G239" s="28">
        <f t="shared" si="26"/>
        <v>3.7321336400000003</v>
      </c>
      <c r="H239" s="28">
        <f t="shared" si="26"/>
        <v>3.4696435999999982</v>
      </c>
      <c r="I239" s="28">
        <f t="shared" si="26"/>
        <v>4.4420638000000006</v>
      </c>
      <c r="J239" s="28">
        <f t="shared" si="26"/>
        <v>4.4328198499999996</v>
      </c>
      <c r="K239" s="28">
        <f t="shared" si="26"/>
        <v>4.7061005300000005</v>
      </c>
      <c r="L239" s="28">
        <f t="shared" si="26"/>
        <v>4.3499684199999997</v>
      </c>
      <c r="M239" s="28">
        <f t="shared" si="26"/>
        <v>4.2686693499999997</v>
      </c>
      <c r="N239" s="28">
        <f t="shared" si="26"/>
        <v>3.3219033700000002</v>
      </c>
      <c r="O239" s="39">
        <f t="shared" si="25"/>
        <v>48.22572070999999</v>
      </c>
    </row>
    <row r="240" spans="1:15" x14ac:dyDescent="0.2">
      <c r="A240" s="10">
        <v>1029</v>
      </c>
      <c r="B240" s="10" t="s">
        <v>38</v>
      </c>
      <c r="C240" s="28">
        <f t="shared" si="26"/>
        <v>0.24801523000000003</v>
      </c>
      <c r="D240" s="28">
        <f t="shared" si="26"/>
        <v>0.37389601999999994</v>
      </c>
      <c r="E240" s="28">
        <f t="shared" si="26"/>
        <v>0.32923364999999999</v>
      </c>
      <c r="F240" s="28">
        <f t="shared" si="26"/>
        <v>0.35079243000000015</v>
      </c>
      <c r="G240" s="28">
        <f t="shared" si="26"/>
        <v>0.33112083000000014</v>
      </c>
      <c r="H240" s="28">
        <f t="shared" si="26"/>
        <v>0.33200354999999993</v>
      </c>
      <c r="I240" s="28">
        <f t="shared" si="26"/>
        <v>0.41045154999999994</v>
      </c>
      <c r="J240" s="28">
        <f t="shared" si="26"/>
        <v>0.58948688999999999</v>
      </c>
      <c r="K240" s="28">
        <f t="shared" si="26"/>
        <v>0.4797865300000001</v>
      </c>
      <c r="L240" s="28">
        <f t="shared" si="26"/>
        <v>0.41607629000000013</v>
      </c>
      <c r="M240" s="28">
        <f t="shared" si="26"/>
        <v>0.40850635999999979</v>
      </c>
      <c r="N240" s="28">
        <f t="shared" si="26"/>
        <v>0.35373177000000011</v>
      </c>
      <c r="O240" s="39">
        <f t="shared" si="25"/>
        <v>4.6231011000000004</v>
      </c>
    </row>
    <row r="241" spans="1:31" x14ac:dyDescent="0.2">
      <c r="A241" s="15">
        <v>1030</v>
      </c>
      <c r="B241" s="15" t="s">
        <v>18</v>
      </c>
      <c r="C241" s="30">
        <f t="shared" si="26"/>
        <v>0.31521642000000005</v>
      </c>
      <c r="D241" s="30">
        <f t="shared" si="26"/>
        <v>0.4392681399999997</v>
      </c>
      <c r="E241" s="30">
        <f t="shared" si="26"/>
        <v>0.45781520000000009</v>
      </c>
      <c r="F241" s="30">
        <f t="shared" si="26"/>
        <v>0.56709602000000014</v>
      </c>
      <c r="G241" s="30">
        <f t="shared" si="26"/>
        <v>0.49051511999999975</v>
      </c>
      <c r="H241" s="30">
        <f t="shared" si="26"/>
        <v>0.40958180000000022</v>
      </c>
      <c r="I241" s="30">
        <f t="shared" si="26"/>
        <v>0.59154611999999973</v>
      </c>
      <c r="J241" s="30">
        <f t="shared" si="26"/>
        <v>0.61047344999999997</v>
      </c>
      <c r="K241" s="30">
        <f t="shared" si="26"/>
        <v>0.64316642999999996</v>
      </c>
      <c r="L241" s="30">
        <f t="shared" si="26"/>
        <v>0.57415174000000035</v>
      </c>
      <c r="M241" s="30">
        <f t="shared" si="26"/>
        <v>0.64679330000000002</v>
      </c>
      <c r="N241" s="30">
        <f t="shared" si="26"/>
        <v>0.59199166999999986</v>
      </c>
      <c r="O241" s="40">
        <f t="shared" si="25"/>
        <v>6.3376154099999997</v>
      </c>
    </row>
    <row r="242" spans="1:31" x14ac:dyDescent="0.2">
      <c r="A242" s="4">
        <v>10300</v>
      </c>
      <c r="B242" s="4" t="s">
        <v>58</v>
      </c>
      <c r="C242" s="25">
        <f>SUM(C214:C241)</f>
        <v>88.895943959999997</v>
      </c>
      <c r="D242" s="25">
        <f t="shared" ref="D242:O242" si="27">SUM(D214:D241)</f>
        <v>96.143835769999981</v>
      </c>
      <c r="E242" s="25">
        <f t="shared" si="27"/>
        <v>91.950030630000001</v>
      </c>
      <c r="F242" s="25">
        <f t="shared" si="27"/>
        <v>97.525519360000004</v>
      </c>
      <c r="G242" s="25">
        <f t="shared" si="27"/>
        <v>92.573217650000032</v>
      </c>
      <c r="H242" s="25">
        <f t="shared" si="27"/>
        <v>87.851930019999969</v>
      </c>
      <c r="I242" s="25">
        <f t="shared" si="27"/>
        <v>107.31386225000004</v>
      </c>
      <c r="J242" s="25">
        <f t="shared" si="27"/>
        <v>109.34589768000004</v>
      </c>
      <c r="K242" s="25">
        <f t="shared" si="27"/>
        <v>108.12505442000001</v>
      </c>
      <c r="L242" s="25">
        <f t="shared" si="27"/>
        <v>102.75507271000001</v>
      </c>
      <c r="M242" s="25">
        <f t="shared" si="27"/>
        <v>102.56002660999997</v>
      </c>
      <c r="N242" s="25">
        <f t="shared" si="27"/>
        <v>92.351414180000006</v>
      </c>
      <c r="O242" s="25">
        <f t="shared" si="27"/>
        <v>1177.3918052399999</v>
      </c>
    </row>
    <row r="243" spans="1:31" x14ac:dyDescent="0.2">
      <c r="A243" s="32"/>
      <c r="B243" s="32"/>
      <c r="C243"/>
      <c r="D243"/>
      <c r="E243"/>
      <c r="F243"/>
      <c r="G243"/>
      <c r="H243"/>
      <c r="I243"/>
      <c r="J243"/>
      <c r="K243"/>
      <c r="L243"/>
      <c r="M243"/>
      <c r="N243"/>
      <c r="O243" s="32"/>
    </row>
    <row r="244" spans="1:31" s="41" customFormat="1" x14ac:dyDescent="0.2">
      <c r="A244" s="3" t="s">
        <v>73</v>
      </c>
      <c r="B244" s="3" t="s">
        <v>93</v>
      </c>
      <c r="C244" s="3" t="s">
        <v>0</v>
      </c>
      <c r="D244" s="3" t="s">
        <v>1</v>
      </c>
      <c r="E244" s="3" t="s">
        <v>2</v>
      </c>
      <c r="F244" s="3" t="s">
        <v>3</v>
      </c>
      <c r="G244" s="3" t="s">
        <v>4</v>
      </c>
      <c r="H244" s="3" t="s">
        <v>5</v>
      </c>
      <c r="I244" s="3" t="s">
        <v>6</v>
      </c>
      <c r="J244" s="3" t="s">
        <v>7</v>
      </c>
      <c r="K244" s="3" t="s">
        <v>8</v>
      </c>
      <c r="L244" s="3" t="s">
        <v>9</v>
      </c>
      <c r="M244" s="3" t="s">
        <v>10</v>
      </c>
      <c r="N244" s="3" t="s">
        <v>11</v>
      </c>
      <c r="O244" s="3" t="s">
        <v>55</v>
      </c>
      <c r="Q244" s="3" t="s">
        <v>144</v>
      </c>
      <c r="R244" s="3" t="s">
        <v>93</v>
      </c>
      <c r="S244" s="3" t="s">
        <v>0</v>
      </c>
      <c r="T244" s="3" t="s">
        <v>1</v>
      </c>
      <c r="U244" s="3" t="s">
        <v>2</v>
      </c>
      <c r="V244" s="3" t="s">
        <v>3</v>
      </c>
      <c r="W244" s="3" t="s">
        <v>4</v>
      </c>
      <c r="X244" s="3" t="s">
        <v>5</v>
      </c>
      <c r="Y244" s="3" t="s">
        <v>6</v>
      </c>
      <c r="Z244" s="3" t="s">
        <v>7</v>
      </c>
      <c r="AA244" s="3" t="s">
        <v>8</v>
      </c>
      <c r="AB244" s="3" t="s">
        <v>9</v>
      </c>
      <c r="AC244" s="3" t="s">
        <v>10</v>
      </c>
      <c r="AD244" s="3" t="s">
        <v>11</v>
      </c>
      <c r="AE244" s="3" t="s">
        <v>55</v>
      </c>
    </row>
    <row r="245" spans="1:31" s="41" customFormat="1" x14ac:dyDescent="0.2">
      <c r="A245" s="7">
        <v>1004</v>
      </c>
      <c r="B245" s="10" t="s">
        <v>94</v>
      </c>
      <c r="C245" s="8">
        <f>+S245</f>
        <v>0</v>
      </c>
      <c r="D245" s="8">
        <f>+C245+T245</f>
        <v>0</v>
      </c>
      <c r="E245" s="8">
        <f t="shared" ref="E245:N260" si="28">+D245+U245</f>
        <v>0</v>
      </c>
      <c r="F245" s="8">
        <f t="shared" si="28"/>
        <v>0</v>
      </c>
      <c r="G245" s="8">
        <f t="shared" si="28"/>
        <v>0</v>
      </c>
      <c r="H245" s="8">
        <f t="shared" si="28"/>
        <v>0</v>
      </c>
      <c r="I245" s="8">
        <f t="shared" si="28"/>
        <v>0</v>
      </c>
      <c r="J245" s="8">
        <f t="shared" si="28"/>
        <v>0</v>
      </c>
      <c r="K245" s="8">
        <f t="shared" si="28"/>
        <v>0</v>
      </c>
      <c r="L245" s="8">
        <f t="shared" si="28"/>
        <v>0</v>
      </c>
      <c r="M245" s="8">
        <f t="shared" si="28"/>
        <v>0</v>
      </c>
      <c r="N245" s="8">
        <f t="shared" si="28"/>
        <v>0</v>
      </c>
      <c r="O245" s="9"/>
      <c r="Q245" s="7">
        <v>1004</v>
      </c>
      <c r="R245" s="10" t="s">
        <v>94</v>
      </c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9">
        <f>SUM(S245:AD245)</f>
        <v>0</v>
      </c>
    </row>
    <row r="246" spans="1:31" s="41" customFormat="1" x14ac:dyDescent="0.2">
      <c r="A246" s="10">
        <v>1005</v>
      </c>
      <c r="B246" s="10" t="s">
        <v>13</v>
      </c>
      <c r="C246" s="11">
        <f t="shared" ref="C246:C271" si="29">+S246</f>
        <v>0</v>
      </c>
      <c r="D246" s="11">
        <f>+C246+T246</f>
        <v>0</v>
      </c>
      <c r="E246" s="11">
        <f t="shared" si="28"/>
        <v>0</v>
      </c>
      <c r="F246" s="11">
        <f t="shared" si="28"/>
        <v>0</v>
      </c>
      <c r="G246" s="11">
        <f t="shared" si="28"/>
        <v>0</v>
      </c>
      <c r="H246" s="11">
        <f t="shared" si="28"/>
        <v>0</v>
      </c>
      <c r="I246" s="11">
        <f t="shared" si="28"/>
        <v>0</v>
      </c>
      <c r="J246" s="11">
        <f t="shared" si="28"/>
        <v>0</v>
      </c>
      <c r="K246" s="11">
        <f t="shared" si="28"/>
        <v>0</v>
      </c>
      <c r="L246" s="11">
        <f t="shared" si="28"/>
        <v>0</v>
      </c>
      <c r="M246" s="11">
        <f t="shared" si="28"/>
        <v>0</v>
      </c>
      <c r="N246" s="11">
        <f t="shared" si="28"/>
        <v>0</v>
      </c>
      <c r="O246" s="12"/>
      <c r="Q246" s="10">
        <v>1005</v>
      </c>
      <c r="R246" s="10" t="s">
        <v>13</v>
      </c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2">
        <f t="shared" ref="AE246:AE271" si="30">SUM(S246:AD246)</f>
        <v>0</v>
      </c>
    </row>
    <row r="247" spans="1:31" s="41" customFormat="1" x14ac:dyDescent="0.2">
      <c r="A247" s="10">
        <v>1006</v>
      </c>
      <c r="B247" s="10" t="s">
        <v>14</v>
      </c>
      <c r="C247" s="11">
        <f t="shared" si="29"/>
        <v>0</v>
      </c>
      <c r="D247" s="11">
        <f t="shared" ref="D247:N271" si="31">+C247+T247</f>
        <v>0</v>
      </c>
      <c r="E247" s="11">
        <f t="shared" si="28"/>
        <v>0</v>
      </c>
      <c r="F247" s="11">
        <f t="shared" si="28"/>
        <v>0</v>
      </c>
      <c r="G247" s="11">
        <f t="shared" si="28"/>
        <v>0</v>
      </c>
      <c r="H247" s="11">
        <f t="shared" si="28"/>
        <v>0</v>
      </c>
      <c r="I247" s="11">
        <f t="shared" si="28"/>
        <v>0</v>
      </c>
      <c r="J247" s="11">
        <f t="shared" si="28"/>
        <v>0</v>
      </c>
      <c r="K247" s="11">
        <f t="shared" si="28"/>
        <v>0</v>
      </c>
      <c r="L247" s="11">
        <f t="shared" si="28"/>
        <v>0</v>
      </c>
      <c r="M247" s="11">
        <f t="shared" si="28"/>
        <v>0</v>
      </c>
      <c r="N247" s="11">
        <f t="shared" si="28"/>
        <v>0</v>
      </c>
      <c r="O247" s="12"/>
      <c r="Q247" s="10">
        <v>1006</v>
      </c>
      <c r="R247" s="10" t="s">
        <v>14</v>
      </c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2">
        <f t="shared" si="30"/>
        <v>0</v>
      </c>
    </row>
    <row r="248" spans="1:31" s="41" customFormat="1" x14ac:dyDescent="0.2">
      <c r="A248" s="10">
        <v>1007</v>
      </c>
      <c r="B248" s="10" t="s">
        <v>15</v>
      </c>
      <c r="C248" s="11">
        <f t="shared" si="29"/>
        <v>0</v>
      </c>
      <c r="D248" s="11">
        <f t="shared" si="31"/>
        <v>0</v>
      </c>
      <c r="E248" s="11">
        <f t="shared" si="28"/>
        <v>0</v>
      </c>
      <c r="F248" s="11">
        <f t="shared" si="28"/>
        <v>0</v>
      </c>
      <c r="G248" s="11">
        <f t="shared" si="28"/>
        <v>0</v>
      </c>
      <c r="H248" s="11">
        <f t="shared" si="28"/>
        <v>0</v>
      </c>
      <c r="I248" s="11">
        <f t="shared" si="28"/>
        <v>0</v>
      </c>
      <c r="J248" s="11">
        <f t="shared" si="28"/>
        <v>0</v>
      </c>
      <c r="K248" s="11">
        <f t="shared" si="28"/>
        <v>0</v>
      </c>
      <c r="L248" s="11">
        <f t="shared" si="28"/>
        <v>0</v>
      </c>
      <c r="M248" s="11">
        <f t="shared" si="28"/>
        <v>0</v>
      </c>
      <c r="N248" s="11">
        <f t="shared" si="28"/>
        <v>0</v>
      </c>
      <c r="O248" s="12"/>
      <c r="Q248" s="10">
        <v>1007</v>
      </c>
      <c r="R248" s="10" t="s">
        <v>15</v>
      </c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2">
        <f t="shared" si="30"/>
        <v>0</v>
      </c>
    </row>
    <row r="249" spans="1:31" s="41" customFormat="1" x14ac:dyDescent="0.2">
      <c r="A249" s="10">
        <v>1008</v>
      </c>
      <c r="B249" s="10" t="s">
        <v>16</v>
      </c>
      <c r="C249" s="11">
        <f t="shared" si="29"/>
        <v>0</v>
      </c>
      <c r="D249" s="11">
        <f t="shared" si="31"/>
        <v>0</v>
      </c>
      <c r="E249" s="11">
        <f t="shared" si="28"/>
        <v>0</v>
      </c>
      <c r="F249" s="11">
        <f t="shared" si="28"/>
        <v>0</v>
      </c>
      <c r="G249" s="11">
        <f t="shared" si="28"/>
        <v>0</v>
      </c>
      <c r="H249" s="11">
        <f t="shared" si="28"/>
        <v>0</v>
      </c>
      <c r="I249" s="11">
        <f t="shared" si="28"/>
        <v>0</v>
      </c>
      <c r="J249" s="11">
        <f t="shared" si="28"/>
        <v>0</v>
      </c>
      <c r="K249" s="11">
        <f t="shared" si="28"/>
        <v>0</v>
      </c>
      <c r="L249" s="11">
        <f t="shared" si="28"/>
        <v>0</v>
      </c>
      <c r="M249" s="11">
        <f t="shared" si="28"/>
        <v>0</v>
      </c>
      <c r="N249" s="11">
        <f t="shared" si="28"/>
        <v>0</v>
      </c>
      <c r="O249" s="12"/>
      <c r="Q249" s="10">
        <v>1008</v>
      </c>
      <c r="R249" s="10" t="s">
        <v>16</v>
      </c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2">
        <f t="shared" si="30"/>
        <v>0</v>
      </c>
    </row>
    <row r="250" spans="1:31" s="41" customFormat="1" x14ac:dyDescent="0.2">
      <c r="A250" s="10">
        <v>1009</v>
      </c>
      <c r="B250" s="10" t="s">
        <v>17</v>
      </c>
      <c r="C250" s="11">
        <f t="shared" si="29"/>
        <v>0</v>
      </c>
      <c r="D250" s="11">
        <f t="shared" si="31"/>
        <v>0</v>
      </c>
      <c r="E250" s="11">
        <f t="shared" si="28"/>
        <v>0</v>
      </c>
      <c r="F250" s="11">
        <f t="shared" si="28"/>
        <v>0</v>
      </c>
      <c r="G250" s="11">
        <f t="shared" si="28"/>
        <v>0</v>
      </c>
      <c r="H250" s="11">
        <f t="shared" si="28"/>
        <v>0</v>
      </c>
      <c r="I250" s="11">
        <f t="shared" si="28"/>
        <v>0</v>
      </c>
      <c r="J250" s="11">
        <f t="shared" si="28"/>
        <v>0</v>
      </c>
      <c r="K250" s="11">
        <f t="shared" si="28"/>
        <v>0</v>
      </c>
      <c r="L250" s="11">
        <f t="shared" si="28"/>
        <v>0</v>
      </c>
      <c r="M250" s="11">
        <f t="shared" si="28"/>
        <v>0</v>
      </c>
      <c r="N250" s="11">
        <f t="shared" si="28"/>
        <v>0</v>
      </c>
      <c r="O250" s="12"/>
      <c r="Q250" s="10">
        <v>1009</v>
      </c>
      <c r="R250" s="10" t="s">
        <v>17</v>
      </c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2">
        <f t="shared" si="30"/>
        <v>0</v>
      </c>
    </row>
    <row r="251" spans="1:31" s="41" customFormat="1" x14ac:dyDescent="0.2">
      <c r="A251" s="10">
        <v>1010</v>
      </c>
      <c r="B251" s="10" t="s">
        <v>19</v>
      </c>
      <c r="C251" s="11">
        <f t="shared" si="29"/>
        <v>0</v>
      </c>
      <c r="D251" s="11">
        <f t="shared" si="31"/>
        <v>0</v>
      </c>
      <c r="E251" s="11">
        <f t="shared" si="28"/>
        <v>0</v>
      </c>
      <c r="F251" s="11">
        <f t="shared" si="28"/>
        <v>0</v>
      </c>
      <c r="G251" s="11">
        <f t="shared" si="28"/>
        <v>0</v>
      </c>
      <c r="H251" s="11">
        <f t="shared" si="28"/>
        <v>0</v>
      </c>
      <c r="I251" s="11">
        <f t="shared" si="28"/>
        <v>0</v>
      </c>
      <c r="J251" s="11">
        <f t="shared" si="28"/>
        <v>0</v>
      </c>
      <c r="K251" s="11">
        <f t="shared" si="28"/>
        <v>0</v>
      </c>
      <c r="L251" s="11">
        <f t="shared" si="28"/>
        <v>0</v>
      </c>
      <c r="M251" s="11">
        <f t="shared" si="28"/>
        <v>0</v>
      </c>
      <c r="N251" s="11">
        <f t="shared" si="28"/>
        <v>0</v>
      </c>
      <c r="O251" s="12"/>
      <c r="Q251" s="10">
        <v>1010</v>
      </c>
      <c r="R251" s="10" t="s">
        <v>19</v>
      </c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2">
        <f t="shared" si="30"/>
        <v>0</v>
      </c>
    </row>
    <row r="252" spans="1:31" s="41" customFormat="1" x14ac:dyDescent="0.2">
      <c r="A252" s="10">
        <v>1011</v>
      </c>
      <c r="B252" s="10" t="s">
        <v>20</v>
      </c>
      <c r="C252" s="11">
        <f t="shared" si="29"/>
        <v>0</v>
      </c>
      <c r="D252" s="11">
        <f t="shared" si="31"/>
        <v>0</v>
      </c>
      <c r="E252" s="11">
        <f t="shared" si="28"/>
        <v>0</v>
      </c>
      <c r="F252" s="11">
        <f t="shared" si="28"/>
        <v>0</v>
      </c>
      <c r="G252" s="11">
        <f t="shared" si="28"/>
        <v>0</v>
      </c>
      <c r="H252" s="11">
        <f t="shared" si="28"/>
        <v>0</v>
      </c>
      <c r="I252" s="11">
        <f t="shared" si="28"/>
        <v>0</v>
      </c>
      <c r="J252" s="11">
        <f t="shared" si="28"/>
        <v>0</v>
      </c>
      <c r="K252" s="11">
        <f t="shared" si="28"/>
        <v>0</v>
      </c>
      <c r="L252" s="11">
        <f t="shared" si="28"/>
        <v>0</v>
      </c>
      <c r="M252" s="11">
        <f t="shared" si="28"/>
        <v>0</v>
      </c>
      <c r="N252" s="11">
        <f t="shared" si="28"/>
        <v>0</v>
      </c>
      <c r="O252" s="12"/>
      <c r="Q252" s="10">
        <v>1011</v>
      </c>
      <c r="R252" s="10" t="s">
        <v>20</v>
      </c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2">
        <f t="shared" si="30"/>
        <v>0</v>
      </c>
    </row>
    <row r="253" spans="1:31" s="41" customFormat="1" x14ac:dyDescent="0.2">
      <c r="A253" s="10">
        <v>1012</v>
      </c>
      <c r="B253" s="10" t="s">
        <v>21</v>
      </c>
      <c r="C253" s="11">
        <f t="shared" si="29"/>
        <v>0</v>
      </c>
      <c r="D253" s="11">
        <f t="shared" si="31"/>
        <v>0</v>
      </c>
      <c r="E253" s="11">
        <f t="shared" si="28"/>
        <v>0</v>
      </c>
      <c r="F253" s="11">
        <f t="shared" si="28"/>
        <v>0</v>
      </c>
      <c r="G253" s="11">
        <f t="shared" si="28"/>
        <v>0</v>
      </c>
      <c r="H253" s="11">
        <f t="shared" si="28"/>
        <v>0</v>
      </c>
      <c r="I253" s="11">
        <f t="shared" si="28"/>
        <v>0</v>
      </c>
      <c r="J253" s="11">
        <f t="shared" si="28"/>
        <v>0</v>
      </c>
      <c r="K253" s="11">
        <f t="shared" si="28"/>
        <v>0</v>
      </c>
      <c r="L253" s="11">
        <f t="shared" si="28"/>
        <v>0</v>
      </c>
      <c r="M253" s="11">
        <f t="shared" si="28"/>
        <v>0</v>
      </c>
      <c r="N253" s="11">
        <f t="shared" si="28"/>
        <v>0</v>
      </c>
      <c r="O253" s="12"/>
      <c r="Q253" s="10">
        <v>1012</v>
      </c>
      <c r="R253" s="10" t="s">
        <v>21</v>
      </c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2">
        <f t="shared" si="30"/>
        <v>0</v>
      </c>
    </row>
    <row r="254" spans="1:31" s="41" customFormat="1" x14ac:dyDescent="0.2">
      <c r="A254" s="10">
        <v>1013</v>
      </c>
      <c r="B254" s="10" t="s">
        <v>22</v>
      </c>
      <c r="C254" s="11">
        <f t="shared" si="29"/>
        <v>0</v>
      </c>
      <c r="D254" s="11">
        <f t="shared" si="31"/>
        <v>0</v>
      </c>
      <c r="E254" s="11">
        <f t="shared" si="28"/>
        <v>0</v>
      </c>
      <c r="F254" s="11">
        <f t="shared" si="28"/>
        <v>0</v>
      </c>
      <c r="G254" s="11">
        <f t="shared" si="28"/>
        <v>0</v>
      </c>
      <c r="H254" s="11">
        <f t="shared" si="28"/>
        <v>0</v>
      </c>
      <c r="I254" s="11">
        <f t="shared" si="28"/>
        <v>0</v>
      </c>
      <c r="J254" s="11">
        <f t="shared" si="28"/>
        <v>0</v>
      </c>
      <c r="K254" s="11">
        <f t="shared" si="28"/>
        <v>0</v>
      </c>
      <c r="L254" s="11">
        <f t="shared" si="28"/>
        <v>0</v>
      </c>
      <c r="M254" s="11">
        <f t="shared" si="28"/>
        <v>0</v>
      </c>
      <c r="N254" s="11">
        <f t="shared" si="28"/>
        <v>0</v>
      </c>
      <c r="O254" s="12"/>
      <c r="Q254" s="10">
        <v>1013</v>
      </c>
      <c r="R254" s="10" t="s">
        <v>22</v>
      </c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2">
        <f t="shared" si="30"/>
        <v>0</v>
      </c>
    </row>
    <row r="255" spans="1:31" s="41" customFormat="1" x14ac:dyDescent="0.2">
      <c r="A255" s="10">
        <v>1014</v>
      </c>
      <c r="B255" s="10" t="s">
        <v>23</v>
      </c>
      <c r="C255" s="11">
        <f t="shared" si="29"/>
        <v>0</v>
      </c>
      <c r="D255" s="11">
        <f t="shared" si="31"/>
        <v>0</v>
      </c>
      <c r="E255" s="11">
        <f t="shared" si="28"/>
        <v>0</v>
      </c>
      <c r="F255" s="11">
        <f t="shared" si="28"/>
        <v>0</v>
      </c>
      <c r="G255" s="11">
        <f t="shared" si="28"/>
        <v>0</v>
      </c>
      <c r="H255" s="11">
        <f t="shared" si="28"/>
        <v>0</v>
      </c>
      <c r="I255" s="11">
        <f t="shared" si="28"/>
        <v>0</v>
      </c>
      <c r="J255" s="11">
        <f t="shared" si="28"/>
        <v>0</v>
      </c>
      <c r="K255" s="11">
        <f t="shared" si="28"/>
        <v>0</v>
      </c>
      <c r="L255" s="11">
        <f t="shared" si="28"/>
        <v>0</v>
      </c>
      <c r="M255" s="11">
        <f t="shared" si="28"/>
        <v>0</v>
      </c>
      <c r="N255" s="11">
        <f t="shared" si="28"/>
        <v>0</v>
      </c>
      <c r="O255" s="12"/>
      <c r="Q255" s="10">
        <v>1014</v>
      </c>
      <c r="R255" s="10" t="s">
        <v>23</v>
      </c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2">
        <f t="shared" si="30"/>
        <v>0</v>
      </c>
    </row>
    <row r="256" spans="1:31" s="41" customFormat="1" x14ac:dyDescent="0.2">
      <c r="A256" s="10">
        <v>1015</v>
      </c>
      <c r="B256" s="10" t="s">
        <v>24</v>
      </c>
      <c r="C256" s="11">
        <f t="shared" si="29"/>
        <v>0</v>
      </c>
      <c r="D256" s="11">
        <f t="shared" si="31"/>
        <v>0</v>
      </c>
      <c r="E256" s="11">
        <f t="shared" si="28"/>
        <v>0</v>
      </c>
      <c r="F256" s="11">
        <f t="shared" si="28"/>
        <v>0</v>
      </c>
      <c r="G256" s="11">
        <f t="shared" si="28"/>
        <v>0</v>
      </c>
      <c r="H256" s="11">
        <f t="shared" si="28"/>
        <v>0</v>
      </c>
      <c r="I256" s="11">
        <f t="shared" si="28"/>
        <v>0</v>
      </c>
      <c r="J256" s="11">
        <f t="shared" si="28"/>
        <v>0</v>
      </c>
      <c r="K256" s="11">
        <f t="shared" si="28"/>
        <v>0</v>
      </c>
      <c r="L256" s="11">
        <f t="shared" si="28"/>
        <v>0</v>
      </c>
      <c r="M256" s="11">
        <f t="shared" si="28"/>
        <v>0</v>
      </c>
      <c r="N256" s="11">
        <f t="shared" si="28"/>
        <v>0</v>
      </c>
      <c r="O256" s="12"/>
      <c r="Q256" s="10">
        <v>1015</v>
      </c>
      <c r="R256" s="10" t="s">
        <v>24</v>
      </c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2">
        <f t="shared" si="30"/>
        <v>0</v>
      </c>
    </row>
    <row r="257" spans="1:31" s="41" customFormat="1" x14ac:dyDescent="0.2">
      <c r="A257" s="10">
        <v>1016</v>
      </c>
      <c r="B257" s="10" t="s">
        <v>25</v>
      </c>
      <c r="C257" s="11">
        <f t="shared" si="29"/>
        <v>0</v>
      </c>
      <c r="D257" s="11">
        <f t="shared" si="31"/>
        <v>0</v>
      </c>
      <c r="E257" s="11">
        <f t="shared" si="28"/>
        <v>0</v>
      </c>
      <c r="F257" s="11">
        <f t="shared" si="28"/>
        <v>0</v>
      </c>
      <c r="G257" s="11">
        <f t="shared" si="28"/>
        <v>0</v>
      </c>
      <c r="H257" s="11">
        <f t="shared" si="28"/>
        <v>0</v>
      </c>
      <c r="I257" s="11">
        <f t="shared" si="28"/>
        <v>0</v>
      </c>
      <c r="J257" s="11">
        <f t="shared" si="28"/>
        <v>0</v>
      </c>
      <c r="K257" s="11">
        <f t="shared" si="28"/>
        <v>0</v>
      </c>
      <c r="L257" s="11">
        <f t="shared" si="28"/>
        <v>0</v>
      </c>
      <c r="M257" s="11">
        <f t="shared" si="28"/>
        <v>0</v>
      </c>
      <c r="N257" s="11">
        <f t="shared" si="28"/>
        <v>0</v>
      </c>
      <c r="O257" s="12"/>
      <c r="Q257" s="10">
        <v>1016</v>
      </c>
      <c r="R257" s="10" t="s">
        <v>25</v>
      </c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2">
        <f t="shared" si="30"/>
        <v>0</v>
      </c>
    </row>
    <row r="258" spans="1:31" s="41" customFormat="1" x14ac:dyDescent="0.2">
      <c r="A258" s="10">
        <v>1017</v>
      </c>
      <c r="B258" s="10" t="s">
        <v>26</v>
      </c>
      <c r="C258" s="11">
        <f t="shared" si="29"/>
        <v>0</v>
      </c>
      <c r="D258" s="11">
        <f t="shared" si="31"/>
        <v>0</v>
      </c>
      <c r="E258" s="11">
        <f t="shared" si="28"/>
        <v>0</v>
      </c>
      <c r="F258" s="11">
        <f t="shared" si="28"/>
        <v>0</v>
      </c>
      <c r="G258" s="11">
        <f t="shared" si="28"/>
        <v>0</v>
      </c>
      <c r="H258" s="11">
        <f t="shared" si="28"/>
        <v>0</v>
      </c>
      <c r="I258" s="11">
        <f t="shared" si="28"/>
        <v>0</v>
      </c>
      <c r="J258" s="11">
        <f t="shared" si="28"/>
        <v>0</v>
      </c>
      <c r="K258" s="11">
        <f t="shared" si="28"/>
        <v>0</v>
      </c>
      <c r="L258" s="11">
        <f t="shared" si="28"/>
        <v>0</v>
      </c>
      <c r="M258" s="11">
        <f t="shared" si="28"/>
        <v>0</v>
      </c>
      <c r="N258" s="11">
        <f t="shared" si="28"/>
        <v>0</v>
      </c>
      <c r="O258" s="12"/>
      <c r="Q258" s="10">
        <v>1017</v>
      </c>
      <c r="R258" s="10" t="s">
        <v>26</v>
      </c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2">
        <f t="shared" si="30"/>
        <v>0</v>
      </c>
    </row>
    <row r="259" spans="1:31" s="41" customFormat="1" x14ac:dyDescent="0.2">
      <c r="A259" s="10">
        <v>1018</v>
      </c>
      <c r="B259" s="10" t="s">
        <v>27</v>
      </c>
      <c r="C259" s="11">
        <f t="shared" si="29"/>
        <v>0</v>
      </c>
      <c r="D259" s="11">
        <f t="shared" si="31"/>
        <v>0</v>
      </c>
      <c r="E259" s="11">
        <f t="shared" si="28"/>
        <v>0</v>
      </c>
      <c r="F259" s="11">
        <f t="shared" si="28"/>
        <v>0</v>
      </c>
      <c r="G259" s="11">
        <f t="shared" si="28"/>
        <v>0</v>
      </c>
      <c r="H259" s="11">
        <f t="shared" si="28"/>
        <v>0</v>
      </c>
      <c r="I259" s="11">
        <f t="shared" si="28"/>
        <v>0</v>
      </c>
      <c r="J259" s="11">
        <f t="shared" si="28"/>
        <v>0</v>
      </c>
      <c r="K259" s="11">
        <f t="shared" si="28"/>
        <v>0</v>
      </c>
      <c r="L259" s="11">
        <f t="shared" si="28"/>
        <v>0</v>
      </c>
      <c r="M259" s="11">
        <f t="shared" si="28"/>
        <v>0</v>
      </c>
      <c r="N259" s="11">
        <f t="shared" si="28"/>
        <v>0</v>
      </c>
      <c r="O259" s="12"/>
      <c r="Q259" s="10">
        <v>1018</v>
      </c>
      <c r="R259" s="10" t="s">
        <v>27</v>
      </c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2">
        <f t="shared" si="30"/>
        <v>0</v>
      </c>
    </row>
    <row r="260" spans="1:31" s="41" customFormat="1" x14ac:dyDescent="0.2">
      <c r="A260" s="10">
        <v>1019</v>
      </c>
      <c r="B260" s="10" t="s">
        <v>28</v>
      </c>
      <c r="C260" s="11">
        <f t="shared" si="29"/>
        <v>0</v>
      </c>
      <c r="D260" s="11">
        <f t="shared" si="31"/>
        <v>0</v>
      </c>
      <c r="E260" s="11">
        <f t="shared" si="28"/>
        <v>0</v>
      </c>
      <c r="F260" s="11">
        <f t="shared" si="28"/>
        <v>0</v>
      </c>
      <c r="G260" s="11">
        <f t="shared" si="28"/>
        <v>0</v>
      </c>
      <c r="H260" s="11">
        <f t="shared" si="28"/>
        <v>0</v>
      </c>
      <c r="I260" s="11">
        <f t="shared" si="28"/>
        <v>0</v>
      </c>
      <c r="J260" s="11">
        <f t="shared" si="28"/>
        <v>0</v>
      </c>
      <c r="K260" s="11">
        <f t="shared" si="28"/>
        <v>0</v>
      </c>
      <c r="L260" s="11">
        <f t="shared" si="28"/>
        <v>0</v>
      </c>
      <c r="M260" s="11">
        <f t="shared" si="28"/>
        <v>0</v>
      </c>
      <c r="N260" s="11">
        <f t="shared" si="28"/>
        <v>0</v>
      </c>
      <c r="O260" s="12"/>
      <c r="Q260" s="10">
        <v>1019</v>
      </c>
      <c r="R260" s="10" t="s">
        <v>28</v>
      </c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2">
        <f t="shared" si="30"/>
        <v>0</v>
      </c>
    </row>
    <row r="261" spans="1:31" s="41" customFormat="1" x14ac:dyDescent="0.2">
      <c r="A261" s="10">
        <v>1020</v>
      </c>
      <c r="B261" s="10" t="s">
        <v>29</v>
      </c>
      <c r="C261" s="11">
        <f t="shared" si="29"/>
        <v>0</v>
      </c>
      <c r="D261" s="11">
        <f t="shared" si="31"/>
        <v>0</v>
      </c>
      <c r="E261" s="11">
        <f t="shared" si="31"/>
        <v>0</v>
      </c>
      <c r="F261" s="11">
        <f t="shared" si="31"/>
        <v>0</v>
      </c>
      <c r="G261" s="11">
        <f t="shared" si="31"/>
        <v>0</v>
      </c>
      <c r="H261" s="11">
        <f t="shared" si="31"/>
        <v>0</v>
      </c>
      <c r="I261" s="11">
        <f t="shared" si="31"/>
        <v>0</v>
      </c>
      <c r="J261" s="11">
        <f t="shared" si="31"/>
        <v>0</v>
      </c>
      <c r="K261" s="11">
        <f t="shared" si="31"/>
        <v>0</v>
      </c>
      <c r="L261" s="11">
        <f t="shared" si="31"/>
        <v>0</v>
      </c>
      <c r="M261" s="11">
        <f t="shared" si="31"/>
        <v>0</v>
      </c>
      <c r="N261" s="11">
        <f t="shared" si="31"/>
        <v>0</v>
      </c>
      <c r="O261" s="12"/>
      <c r="Q261" s="10">
        <v>1020</v>
      </c>
      <c r="R261" s="10" t="s">
        <v>29</v>
      </c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2">
        <f t="shared" si="30"/>
        <v>0</v>
      </c>
    </row>
    <row r="262" spans="1:31" s="41" customFormat="1" x14ac:dyDescent="0.2">
      <c r="A262" s="10">
        <v>1021</v>
      </c>
      <c r="B262" s="10" t="s">
        <v>30</v>
      </c>
      <c r="C262" s="11">
        <f t="shared" si="29"/>
        <v>0</v>
      </c>
      <c r="D262" s="11">
        <f t="shared" si="31"/>
        <v>0</v>
      </c>
      <c r="E262" s="11">
        <f t="shared" si="31"/>
        <v>0</v>
      </c>
      <c r="F262" s="11">
        <f t="shared" si="31"/>
        <v>0</v>
      </c>
      <c r="G262" s="11">
        <f t="shared" si="31"/>
        <v>0</v>
      </c>
      <c r="H262" s="11">
        <f t="shared" si="31"/>
        <v>0</v>
      </c>
      <c r="I262" s="11">
        <f t="shared" si="31"/>
        <v>0</v>
      </c>
      <c r="J262" s="11">
        <f t="shared" si="31"/>
        <v>0</v>
      </c>
      <c r="K262" s="11">
        <f t="shared" si="31"/>
        <v>0</v>
      </c>
      <c r="L262" s="11">
        <f t="shared" si="31"/>
        <v>0</v>
      </c>
      <c r="M262" s="11">
        <f t="shared" si="31"/>
        <v>0</v>
      </c>
      <c r="N262" s="11">
        <f t="shared" si="31"/>
        <v>0</v>
      </c>
      <c r="O262" s="12"/>
      <c r="Q262" s="10">
        <v>1021</v>
      </c>
      <c r="R262" s="10" t="s">
        <v>30</v>
      </c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2">
        <f t="shared" si="30"/>
        <v>0</v>
      </c>
    </row>
    <row r="263" spans="1:31" s="41" customFormat="1" x14ac:dyDescent="0.2">
      <c r="A263" s="10">
        <v>1022</v>
      </c>
      <c r="B263" s="10" t="s">
        <v>31</v>
      </c>
      <c r="C263" s="11">
        <f t="shared" si="29"/>
        <v>0</v>
      </c>
      <c r="D263" s="11">
        <f t="shared" si="31"/>
        <v>0</v>
      </c>
      <c r="E263" s="11">
        <f t="shared" si="31"/>
        <v>0</v>
      </c>
      <c r="F263" s="11">
        <f t="shared" si="31"/>
        <v>0</v>
      </c>
      <c r="G263" s="11">
        <f t="shared" si="31"/>
        <v>0</v>
      </c>
      <c r="H263" s="11">
        <f t="shared" si="31"/>
        <v>0</v>
      </c>
      <c r="I263" s="11">
        <f t="shared" si="31"/>
        <v>0</v>
      </c>
      <c r="J263" s="11">
        <f t="shared" si="31"/>
        <v>0</v>
      </c>
      <c r="K263" s="11">
        <f t="shared" si="31"/>
        <v>0</v>
      </c>
      <c r="L263" s="11">
        <f t="shared" si="31"/>
        <v>0</v>
      </c>
      <c r="M263" s="11">
        <f t="shared" si="31"/>
        <v>0</v>
      </c>
      <c r="N263" s="11">
        <f t="shared" si="31"/>
        <v>0</v>
      </c>
      <c r="O263" s="12"/>
      <c r="Q263" s="10">
        <v>1022</v>
      </c>
      <c r="R263" s="10" t="s">
        <v>31</v>
      </c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2">
        <f t="shared" si="30"/>
        <v>0</v>
      </c>
    </row>
    <row r="264" spans="1:31" s="41" customFormat="1" x14ac:dyDescent="0.2">
      <c r="A264" s="10">
        <v>1023</v>
      </c>
      <c r="B264" s="10" t="s">
        <v>32</v>
      </c>
      <c r="C264" s="11">
        <f t="shared" si="29"/>
        <v>0</v>
      </c>
      <c r="D264" s="11">
        <f t="shared" si="31"/>
        <v>0</v>
      </c>
      <c r="E264" s="11">
        <f t="shared" si="31"/>
        <v>0</v>
      </c>
      <c r="F264" s="11">
        <f t="shared" si="31"/>
        <v>0</v>
      </c>
      <c r="G264" s="11">
        <f t="shared" si="31"/>
        <v>0</v>
      </c>
      <c r="H264" s="11">
        <f t="shared" si="31"/>
        <v>0</v>
      </c>
      <c r="I264" s="11">
        <f t="shared" si="31"/>
        <v>0</v>
      </c>
      <c r="J264" s="11">
        <f t="shared" si="31"/>
        <v>0</v>
      </c>
      <c r="K264" s="11">
        <f t="shared" si="31"/>
        <v>0</v>
      </c>
      <c r="L264" s="11">
        <f t="shared" si="31"/>
        <v>0</v>
      </c>
      <c r="M264" s="11">
        <f t="shared" si="31"/>
        <v>0</v>
      </c>
      <c r="N264" s="11">
        <f t="shared" si="31"/>
        <v>0</v>
      </c>
      <c r="O264" s="12"/>
      <c r="Q264" s="10">
        <v>1023</v>
      </c>
      <c r="R264" s="10" t="s">
        <v>32</v>
      </c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2">
        <f t="shared" si="30"/>
        <v>0</v>
      </c>
    </row>
    <row r="265" spans="1:31" s="41" customFormat="1" x14ac:dyDescent="0.2">
      <c r="A265" s="10">
        <v>1024</v>
      </c>
      <c r="B265" s="10" t="s">
        <v>33</v>
      </c>
      <c r="C265" s="11">
        <f t="shared" si="29"/>
        <v>0</v>
      </c>
      <c r="D265" s="11">
        <f t="shared" si="31"/>
        <v>0</v>
      </c>
      <c r="E265" s="11">
        <f t="shared" si="31"/>
        <v>0</v>
      </c>
      <c r="F265" s="11">
        <f t="shared" si="31"/>
        <v>0</v>
      </c>
      <c r="G265" s="11">
        <f t="shared" si="31"/>
        <v>0</v>
      </c>
      <c r="H265" s="11">
        <f t="shared" si="31"/>
        <v>0</v>
      </c>
      <c r="I265" s="11">
        <f t="shared" si="31"/>
        <v>0</v>
      </c>
      <c r="J265" s="11">
        <f t="shared" si="31"/>
        <v>0</v>
      </c>
      <c r="K265" s="11">
        <f t="shared" si="31"/>
        <v>0</v>
      </c>
      <c r="L265" s="11">
        <f t="shared" si="31"/>
        <v>0</v>
      </c>
      <c r="M265" s="11">
        <f t="shared" si="31"/>
        <v>0</v>
      </c>
      <c r="N265" s="11">
        <f t="shared" si="31"/>
        <v>0</v>
      </c>
      <c r="O265" s="12"/>
      <c r="Q265" s="10">
        <v>1024</v>
      </c>
      <c r="R265" s="10" t="s">
        <v>33</v>
      </c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2">
        <f t="shared" si="30"/>
        <v>0</v>
      </c>
    </row>
    <row r="266" spans="1:31" s="41" customFormat="1" x14ac:dyDescent="0.2">
      <c r="A266" s="10">
        <v>1025</v>
      </c>
      <c r="B266" s="10" t="s">
        <v>34</v>
      </c>
      <c r="C266" s="11">
        <f t="shared" si="29"/>
        <v>0</v>
      </c>
      <c r="D266" s="11">
        <f t="shared" si="31"/>
        <v>0</v>
      </c>
      <c r="E266" s="11">
        <f t="shared" si="31"/>
        <v>0</v>
      </c>
      <c r="F266" s="11">
        <f t="shared" si="31"/>
        <v>0</v>
      </c>
      <c r="G266" s="11">
        <f>+F266+W266</f>
        <v>0</v>
      </c>
      <c r="H266" s="11">
        <f t="shared" si="31"/>
        <v>0</v>
      </c>
      <c r="I266" s="11">
        <f t="shared" si="31"/>
        <v>0</v>
      </c>
      <c r="J266" s="11">
        <f t="shared" si="31"/>
        <v>0</v>
      </c>
      <c r="K266" s="11">
        <f t="shared" si="31"/>
        <v>0</v>
      </c>
      <c r="L266" s="11">
        <f t="shared" si="31"/>
        <v>0</v>
      </c>
      <c r="M266" s="11">
        <f t="shared" si="31"/>
        <v>0</v>
      </c>
      <c r="N266" s="11">
        <f t="shared" si="31"/>
        <v>0</v>
      </c>
      <c r="O266" s="12"/>
      <c r="Q266" s="10">
        <v>1025</v>
      </c>
      <c r="R266" s="10" t="s">
        <v>34</v>
      </c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2">
        <f t="shared" si="30"/>
        <v>0</v>
      </c>
    </row>
    <row r="267" spans="1:31" s="41" customFormat="1" x14ac:dyDescent="0.2">
      <c r="A267" s="10">
        <v>1026</v>
      </c>
      <c r="B267" s="10" t="s">
        <v>35</v>
      </c>
      <c r="C267" s="11">
        <f t="shared" si="29"/>
        <v>0</v>
      </c>
      <c r="D267" s="11">
        <f t="shared" si="31"/>
        <v>0</v>
      </c>
      <c r="E267" s="11">
        <f t="shared" si="31"/>
        <v>0</v>
      </c>
      <c r="F267" s="11">
        <f t="shared" si="31"/>
        <v>0</v>
      </c>
      <c r="G267" s="11">
        <f t="shared" si="31"/>
        <v>0</v>
      </c>
      <c r="H267" s="11">
        <f t="shared" si="31"/>
        <v>0</v>
      </c>
      <c r="I267" s="11">
        <f t="shared" si="31"/>
        <v>0</v>
      </c>
      <c r="J267" s="11">
        <f t="shared" si="31"/>
        <v>0</v>
      </c>
      <c r="K267" s="11">
        <f t="shared" si="31"/>
        <v>0</v>
      </c>
      <c r="L267" s="11">
        <f t="shared" si="31"/>
        <v>0</v>
      </c>
      <c r="M267" s="11">
        <f t="shared" si="31"/>
        <v>0</v>
      </c>
      <c r="N267" s="11">
        <f t="shared" si="31"/>
        <v>0</v>
      </c>
      <c r="O267" s="12"/>
      <c r="Q267" s="10">
        <v>1026</v>
      </c>
      <c r="R267" s="10" t="s">
        <v>35</v>
      </c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2">
        <f t="shared" si="30"/>
        <v>0</v>
      </c>
    </row>
    <row r="268" spans="1:31" s="41" customFormat="1" x14ac:dyDescent="0.2">
      <c r="A268" s="10">
        <v>1027</v>
      </c>
      <c r="B268" s="10" t="s">
        <v>36</v>
      </c>
      <c r="C268" s="11">
        <f t="shared" si="29"/>
        <v>0</v>
      </c>
      <c r="D268" s="11">
        <f t="shared" si="31"/>
        <v>0</v>
      </c>
      <c r="E268" s="11">
        <f t="shared" si="31"/>
        <v>0</v>
      </c>
      <c r="F268" s="11">
        <f t="shared" si="31"/>
        <v>0</v>
      </c>
      <c r="G268" s="11">
        <f t="shared" si="31"/>
        <v>0</v>
      </c>
      <c r="H268" s="11">
        <f t="shared" si="31"/>
        <v>0</v>
      </c>
      <c r="I268" s="11">
        <f t="shared" si="31"/>
        <v>0</v>
      </c>
      <c r="J268" s="11">
        <f t="shared" si="31"/>
        <v>0</v>
      </c>
      <c r="K268" s="11">
        <f t="shared" si="31"/>
        <v>0</v>
      </c>
      <c r="L268" s="11">
        <f t="shared" si="31"/>
        <v>0</v>
      </c>
      <c r="M268" s="11">
        <f t="shared" si="31"/>
        <v>0</v>
      </c>
      <c r="N268" s="11">
        <f t="shared" si="31"/>
        <v>0</v>
      </c>
      <c r="O268" s="12"/>
      <c r="Q268" s="10">
        <v>1027</v>
      </c>
      <c r="R268" s="10" t="s">
        <v>36</v>
      </c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2">
        <f t="shared" si="30"/>
        <v>0</v>
      </c>
    </row>
    <row r="269" spans="1:31" s="41" customFormat="1" x14ac:dyDescent="0.2">
      <c r="A269" s="10">
        <v>1028</v>
      </c>
      <c r="B269" s="10" t="s">
        <v>37</v>
      </c>
      <c r="C269" s="11">
        <f t="shared" si="29"/>
        <v>0</v>
      </c>
      <c r="D269" s="11">
        <f t="shared" si="31"/>
        <v>0</v>
      </c>
      <c r="E269" s="11">
        <f t="shared" si="31"/>
        <v>0</v>
      </c>
      <c r="F269" s="11">
        <f t="shared" si="31"/>
        <v>0</v>
      </c>
      <c r="G269" s="11">
        <f t="shared" si="31"/>
        <v>0</v>
      </c>
      <c r="H269" s="11">
        <f t="shared" si="31"/>
        <v>0</v>
      </c>
      <c r="I269" s="11">
        <f t="shared" si="31"/>
        <v>0</v>
      </c>
      <c r="J269" s="11">
        <f t="shared" si="31"/>
        <v>0</v>
      </c>
      <c r="K269" s="11">
        <f t="shared" si="31"/>
        <v>0</v>
      </c>
      <c r="L269" s="11">
        <f t="shared" si="31"/>
        <v>0</v>
      </c>
      <c r="M269" s="11">
        <f t="shared" si="31"/>
        <v>0</v>
      </c>
      <c r="N269" s="11">
        <f t="shared" si="31"/>
        <v>0</v>
      </c>
      <c r="O269" s="12"/>
      <c r="Q269" s="10">
        <v>1028</v>
      </c>
      <c r="R269" s="10" t="s">
        <v>37</v>
      </c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2">
        <f t="shared" si="30"/>
        <v>0</v>
      </c>
    </row>
    <row r="270" spans="1:31" s="41" customFormat="1" x14ac:dyDescent="0.2">
      <c r="A270" s="10">
        <v>1029</v>
      </c>
      <c r="B270" s="10" t="s">
        <v>38</v>
      </c>
      <c r="C270" s="11">
        <f t="shared" si="29"/>
        <v>0</v>
      </c>
      <c r="D270" s="11">
        <f t="shared" si="31"/>
        <v>0</v>
      </c>
      <c r="E270" s="11">
        <f t="shared" si="31"/>
        <v>0</v>
      </c>
      <c r="F270" s="11">
        <f t="shared" si="31"/>
        <v>0</v>
      </c>
      <c r="G270" s="11">
        <f t="shared" si="31"/>
        <v>0</v>
      </c>
      <c r="H270" s="11">
        <f t="shared" si="31"/>
        <v>0</v>
      </c>
      <c r="I270" s="11">
        <f t="shared" si="31"/>
        <v>0</v>
      </c>
      <c r="J270" s="11">
        <f t="shared" si="31"/>
        <v>0</v>
      </c>
      <c r="K270" s="11">
        <f t="shared" si="31"/>
        <v>0</v>
      </c>
      <c r="L270" s="11">
        <f t="shared" si="31"/>
        <v>0</v>
      </c>
      <c r="M270" s="11">
        <f t="shared" si="31"/>
        <v>0</v>
      </c>
      <c r="N270" s="11">
        <f t="shared" si="31"/>
        <v>0</v>
      </c>
      <c r="O270" s="12"/>
      <c r="Q270" s="10">
        <v>1029</v>
      </c>
      <c r="R270" s="10" t="s">
        <v>38</v>
      </c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2">
        <f t="shared" si="30"/>
        <v>0</v>
      </c>
    </row>
    <row r="271" spans="1:31" s="41" customFormat="1" x14ac:dyDescent="0.2">
      <c r="A271" s="15">
        <v>1030</v>
      </c>
      <c r="B271" s="15" t="s">
        <v>18</v>
      </c>
      <c r="C271" s="16">
        <f t="shared" si="29"/>
        <v>0</v>
      </c>
      <c r="D271" s="16">
        <f t="shared" si="31"/>
        <v>0</v>
      </c>
      <c r="E271" s="16">
        <f t="shared" si="31"/>
        <v>0</v>
      </c>
      <c r="F271" s="16">
        <f t="shared" si="31"/>
        <v>0</v>
      </c>
      <c r="G271" s="16">
        <f t="shared" si="31"/>
        <v>0</v>
      </c>
      <c r="H271" s="16">
        <f t="shared" si="31"/>
        <v>0</v>
      </c>
      <c r="I271" s="16">
        <f t="shared" si="31"/>
        <v>0</v>
      </c>
      <c r="J271" s="16">
        <f t="shared" si="31"/>
        <v>0</v>
      </c>
      <c r="K271" s="16">
        <f t="shared" si="31"/>
        <v>0</v>
      </c>
      <c r="L271" s="16">
        <f t="shared" si="31"/>
        <v>0</v>
      </c>
      <c r="M271" s="16">
        <f t="shared" si="31"/>
        <v>0</v>
      </c>
      <c r="N271" s="16">
        <f t="shared" si="31"/>
        <v>0</v>
      </c>
      <c r="O271" s="17"/>
      <c r="Q271" s="15">
        <v>1030</v>
      </c>
      <c r="R271" s="15" t="s">
        <v>18</v>
      </c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7">
        <f t="shared" si="30"/>
        <v>0</v>
      </c>
    </row>
    <row r="272" spans="1:31" s="41" customFormat="1" x14ac:dyDescent="0.2">
      <c r="A272" s="4">
        <v>10300</v>
      </c>
      <c r="B272" s="4" t="s">
        <v>55</v>
      </c>
      <c r="C272" s="5">
        <f>SUM(C245:C271)</f>
        <v>0</v>
      </c>
      <c r="D272" s="5">
        <f t="shared" ref="D272:N272" si="32">SUM(D245:D271)</f>
        <v>0</v>
      </c>
      <c r="E272" s="5">
        <f t="shared" si="32"/>
        <v>0</v>
      </c>
      <c r="F272" s="5">
        <f t="shared" si="32"/>
        <v>0</v>
      </c>
      <c r="G272" s="5">
        <f t="shared" si="32"/>
        <v>0</v>
      </c>
      <c r="H272" s="5">
        <f t="shared" si="32"/>
        <v>0</v>
      </c>
      <c r="I272" s="5">
        <f t="shared" si="32"/>
        <v>0</v>
      </c>
      <c r="J272" s="5">
        <f t="shared" si="32"/>
        <v>0</v>
      </c>
      <c r="K272" s="5">
        <f t="shared" si="32"/>
        <v>0</v>
      </c>
      <c r="L272" s="5">
        <f t="shared" si="32"/>
        <v>0</v>
      </c>
      <c r="M272" s="5">
        <f t="shared" si="32"/>
        <v>0</v>
      </c>
      <c r="N272" s="5">
        <f t="shared" si="32"/>
        <v>0</v>
      </c>
      <c r="O272" s="6"/>
      <c r="Q272" s="4">
        <v>10300</v>
      </c>
      <c r="R272" s="4" t="s">
        <v>55</v>
      </c>
      <c r="S272" s="5">
        <f t="shared" ref="S272:AD272" si="33">SUM(S245:S271)</f>
        <v>0</v>
      </c>
      <c r="T272" s="5">
        <f t="shared" si="33"/>
        <v>0</v>
      </c>
      <c r="U272" s="5">
        <f t="shared" si="33"/>
        <v>0</v>
      </c>
      <c r="V272" s="5">
        <f t="shared" si="33"/>
        <v>0</v>
      </c>
      <c r="W272" s="5">
        <f t="shared" si="33"/>
        <v>0</v>
      </c>
      <c r="X272" s="5">
        <f t="shared" si="33"/>
        <v>0</v>
      </c>
      <c r="Y272" s="5">
        <f t="shared" si="33"/>
        <v>0</v>
      </c>
      <c r="Z272" s="5">
        <f t="shared" si="33"/>
        <v>0</v>
      </c>
      <c r="AA272" s="5">
        <f t="shared" si="33"/>
        <v>0</v>
      </c>
      <c r="AB272" s="5">
        <f t="shared" si="33"/>
        <v>0</v>
      </c>
      <c r="AC272" s="5">
        <f t="shared" si="33"/>
        <v>0</v>
      </c>
      <c r="AD272" s="5">
        <f t="shared" si="33"/>
        <v>0</v>
      </c>
      <c r="AE272" s="6">
        <f>SUM(S272:AD272)</f>
        <v>0</v>
      </c>
    </row>
    <row r="274" spans="1:31" s="41" customFormat="1" x14ac:dyDescent="0.2">
      <c r="A274" s="3" t="s">
        <v>73</v>
      </c>
      <c r="B274" s="373" t="s">
        <v>152</v>
      </c>
      <c r="C274" s="3" t="s">
        <v>0</v>
      </c>
      <c r="D274" s="3" t="s">
        <v>1</v>
      </c>
      <c r="E274" s="3" t="s">
        <v>2</v>
      </c>
      <c r="F274" s="3" t="s">
        <v>3</v>
      </c>
      <c r="G274" s="3" t="s">
        <v>4</v>
      </c>
      <c r="H274" s="3" t="s">
        <v>5</v>
      </c>
      <c r="I274" s="3" t="s">
        <v>6</v>
      </c>
      <c r="J274" s="3" t="s">
        <v>7</v>
      </c>
      <c r="K274" s="3" t="s">
        <v>8</v>
      </c>
      <c r="L274" s="3" t="s">
        <v>9</v>
      </c>
      <c r="M274" s="3" t="s">
        <v>10</v>
      </c>
      <c r="N274" s="3" t="s">
        <v>11</v>
      </c>
      <c r="O274" s="3" t="s">
        <v>55</v>
      </c>
      <c r="Q274" s="3" t="s">
        <v>144</v>
      </c>
      <c r="R274" s="373" t="s">
        <v>152</v>
      </c>
      <c r="S274" s="3" t="s">
        <v>0</v>
      </c>
      <c r="T274" s="3" t="s">
        <v>1</v>
      </c>
      <c r="U274" s="3" t="s">
        <v>2</v>
      </c>
      <c r="V274" s="3" t="s">
        <v>3</v>
      </c>
      <c r="W274" s="3" t="s">
        <v>4</v>
      </c>
      <c r="X274" s="3" t="s">
        <v>5</v>
      </c>
      <c r="Y274" s="3" t="s">
        <v>6</v>
      </c>
      <c r="Z274" s="3" t="s">
        <v>7</v>
      </c>
      <c r="AA274" s="3" t="s">
        <v>8</v>
      </c>
      <c r="AB274" s="3" t="s">
        <v>9</v>
      </c>
      <c r="AC274" s="3" t="s">
        <v>10</v>
      </c>
      <c r="AD274" s="3" t="s">
        <v>11</v>
      </c>
      <c r="AE274" s="3" t="s">
        <v>55</v>
      </c>
    </row>
    <row r="275" spans="1:31" s="41" customFormat="1" x14ac:dyDescent="0.2">
      <c r="A275" s="7">
        <v>1004</v>
      </c>
      <c r="B275" s="10" t="s">
        <v>94</v>
      </c>
      <c r="C275" s="8">
        <f>+S275</f>
        <v>0</v>
      </c>
      <c r="D275" s="8">
        <f t="shared" ref="D275:N298" si="34">+C275+T275</f>
        <v>0</v>
      </c>
      <c r="E275" s="8">
        <f t="shared" si="34"/>
        <v>0</v>
      </c>
      <c r="F275" s="8">
        <f t="shared" si="34"/>
        <v>0</v>
      </c>
      <c r="G275" s="8">
        <f t="shared" si="34"/>
        <v>0</v>
      </c>
      <c r="H275" s="8">
        <f>+G275+X275</f>
        <v>0</v>
      </c>
      <c r="I275" s="8">
        <f t="shared" si="34"/>
        <v>0</v>
      </c>
      <c r="J275" s="8">
        <f t="shared" si="34"/>
        <v>0</v>
      </c>
      <c r="K275" s="8">
        <f t="shared" si="34"/>
        <v>0</v>
      </c>
      <c r="L275" s="8">
        <f t="shared" si="34"/>
        <v>0</v>
      </c>
      <c r="M275" s="8">
        <f t="shared" si="34"/>
        <v>0</v>
      </c>
      <c r="N275" s="8">
        <f t="shared" si="34"/>
        <v>0</v>
      </c>
      <c r="O275" s="9"/>
      <c r="Q275" s="7">
        <v>1004</v>
      </c>
      <c r="R275" s="10" t="s">
        <v>94</v>
      </c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9">
        <f>SUM(S275:AD275)</f>
        <v>0</v>
      </c>
    </row>
    <row r="276" spans="1:31" s="41" customFormat="1" x14ac:dyDescent="0.2">
      <c r="A276" s="10">
        <v>1005</v>
      </c>
      <c r="B276" s="10" t="s">
        <v>13</v>
      </c>
      <c r="C276" s="11">
        <f t="shared" ref="C276:C301" si="35">+S276</f>
        <v>0</v>
      </c>
      <c r="D276" s="11">
        <f t="shared" si="34"/>
        <v>0</v>
      </c>
      <c r="E276" s="11">
        <f t="shared" si="34"/>
        <v>0</v>
      </c>
      <c r="F276" s="11">
        <f t="shared" si="34"/>
        <v>0</v>
      </c>
      <c r="G276" s="11">
        <f t="shared" si="34"/>
        <v>0</v>
      </c>
      <c r="H276" s="11">
        <f t="shared" si="34"/>
        <v>0</v>
      </c>
      <c r="I276" s="11">
        <f t="shared" si="34"/>
        <v>0</v>
      </c>
      <c r="J276" s="11">
        <f t="shared" si="34"/>
        <v>0</v>
      </c>
      <c r="K276" s="11">
        <f t="shared" si="34"/>
        <v>0</v>
      </c>
      <c r="L276" s="11">
        <f t="shared" si="34"/>
        <v>0</v>
      </c>
      <c r="M276" s="11">
        <f t="shared" si="34"/>
        <v>0</v>
      </c>
      <c r="N276" s="11">
        <f t="shared" si="34"/>
        <v>0</v>
      </c>
      <c r="O276" s="12"/>
      <c r="Q276" s="10">
        <v>1005</v>
      </c>
      <c r="R276" s="10" t="s">
        <v>13</v>
      </c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2">
        <f t="shared" ref="AE276:AE295" si="36">SUM(S276:AD276)</f>
        <v>0</v>
      </c>
    </row>
    <row r="277" spans="1:31" s="41" customFormat="1" x14ac:dyDescent="0.2">
      <c r="A277" s="10">
        <v>1006</v>
      </c>
      <c r="B277" s="10" t="s">
        <v>14</v>
      </c>
      <c r="C277" s="11">
        <f t="shared" si="35"/>
        <v>0</v>
      </c>
      <c r="D277" s="11">
        <f t="shared" si="34"/>
        <v>0</v>
      </c>
      <c r="E277" s="11">
        <f t="shared" si="34"/>
        <v>0</v>
      </c>
      <c r="F277" s="11">
        <f t="shared" si="34"/>
        <v>0</v>
      </c>
      <c r="G277" s="11">
        <f t="shared" si="34"/>
        <v>0</v>
      </c>
      <c r="H277" s="11">
        <f t="shared" si="34"/>
        <v>0</v>
      </c>
      <c r="I277" s="11">
        <f t="shared" si="34"/>
        <v>0</v>
      </c>
      <c r="J277" s="11">
        <f t="shared" si="34"/>
        <v>0</v>
      </c>
      <c r="K277" s="11">
        <f t="shared" si="34"/>
        <v>0</v>
      </c>
      <c r="L277" s="11">
        <f t="shared" si="34"/>
        <v>0</v>
      </c>
      <c r="M277" s="11">
        <f t="shared" si="34"/>
        <v>0</v>
      </c>
      <c r="N277" s="11">
        <f t="shared" si="34"/>
        <v>0</v>
      </c>
      <c r="O277" s="12"/>
      <c r="Q277" s="10">
        <v>1006</v>
      </c>
      <c r="R277" s="10" t="s">
        <v>14</v>
      </c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2">
        <f t="shared" si="36"/>
        <v>0</v>
      </c>
    </row>
    <row r="278" spans="1:31" s="41" customFormat="1" x14ac:dyDescent="0.2">
      <c r="A278" s="10">
        <v>1007</v>
      </c>
      <c r="B278" s="10" t="s">
        <v>15</v>
      </c>
      <c r="C278" s="11">
        <f t="shared" si="35"/>
        <v>0</v>
      </c>
      <c r="D278" s="11">
        <f t="shared" si="34"/>
        <v>0</v>
      </c>
      <c r="E278" s="11">
        <f t="shared" si="34"/>
        <v>0</v>
      </c>
      <c r="F278" s="11">
        <f t="shared" si="34"/>
        <v>0</v>
      </c>
      <c r="G278" s="11">
        <f t="shared" si="34"/>
        <v>0</v>
      </c>
      <c r="H278" s="11">
        <f t="shared" si="34"/>
        <v>0</v>
      </c>
      <c r="I278" s="11">
        <f t="shared" si="34"/>
        <v>0</v>
      </c>
      <c r="J278" s="11">
        <f t="shared" si="34"/>
        <v>0</v>
      </c>
      <c r="K278" s="11">
        <f t="shared" si="34"/>
        <v>0</v>
      </c>
      <c r="L278" s="11">
        <f t="shared" si="34"/>
        <v>0</v>
      </c>
      <c r="M278" s="11">
        <f t="shared" si="34"/>
        <v>0</v>
      </c>
      <c r="N278" s="11">
        <f t="shared" si="34"/>
        <v>0</v>
      </c>
      <c r="O278" s="12"/>
      <c r="Q278" s="10">
        <v>1007</v>
      </c>
      <c r="R278" s="10" t="s">
        <v>15</v>
      </c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2">
        <f t="shared" si="36"/>
        <v>0</v>
      </c>
    </row>
    <row r="279" spans="1:31" s="41" customFormat="1" x14ac:dyDescent="0.2">
      <c r="A279" s="10">
        <v>1008</v>
      </c>
      <c r="B279" s="10" t="s">
        <v>16</v>
      </c>
      <c r="C279" s="11">
        <f t="shared" si="35"/>
        <v>0</v>
      </c>
      <c r="D279" s="11">
        <f t="shared" si="34"/>
        <v>0</v>
      </c>
      <c r="E279" s="11">
        <f t="shared" si="34"/>
        <v>0</v>
      </c>
      <c r="F279" s="11">
        <f t="shared" si="34"/>
        <v>0</v>
      </c>
      <c r="G279" s="11">
        <f t="shared" si="34"/>
        <v>0</v>
      </c>
      <c r="H279" s="11">
        <f t="shared" si="34"/>
        <v>0</v>
      </c>
      <c r="I279" s="11">
        <f t="shared" si="34"/>
        <v>0</v>
      </c>
      <c r="J279" s="11">
        <f t="shared" si="34"/>
        <v>0</v>
      </c>
      <c r="K279" s="11">
        <f t="shared" si="34"/>
        <v>0</v>
      </c>
      <c r="L279" s="11">
        <f t="shared" si="34"/>
        <v>0</v>
      </c>
      <c r="M279" s="11">
        <f t="shared" si="34"/>
        <v>0</v>
      </c>
      <c r="N279" s="11">
        <f t="shared" si="34"/>
        <v>0</v>
      </c>
      <c r="O279" s="12"/>
      <c r="Q279" s="10">
        <v>1008</v>
      </c>
      <c r="R279" s="10" t="s">
        <v>16</v>
      </c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2">
        <f t="shared" si="36"/>
        <v>0</v>
      </c>
    </row>
    <row r="280" spans="1:31" s="41" customFormat="1" x14ac:dyDescent="0.2">
      <c r="A280" s="10">
        <v>1009</v>
      </c>
      <c r="B280" s="10" t="s">
        <v>17</v>
      </c>
      <c r="C280" s="11">
        <f t="shared" si="35"/>
        <v>0</v>
      </c>
      <c r="D280" s="11">
        <f t="shared" si="34"/>
        <v>0</v>
      </c>
      <c r="E280" s="11">
        <f t="shared" si="34"/>
        <v>0</v>
      </c>
      <c r="F280" s="11">
        <f t="shared" si="34"/>
        <v>0</v>
      </c>
      <c r="G280" s="11">
        <f t="shared" si="34"/>
        <v>0</v>
      </c>
      <c r="H280" s="11">
        <f t="shared" si="34"/>
        <v>0</v>
      </c>
      <c r="I280" s="11">
        <f t="shared" si="34"/>
        <v>0</v>
      </c>
      <c r="J280" s="11">
        <f t="shared" si="34"/>
        <v>0</v>
      </c>
      <c r="K280" s="11">
        <f t="shared" si="34"/>
        <v>0</v>
      </c>
      <c r="L280" s="11">
        <f t="shared" si="34"/>
        <v>0</v>
      </c>
      <c r="M280" s="11">
        <f t="shared" si="34"/>
        <v>0</v>
      </c>
      <c r="N280" s="11">
        <f t="shared" si="34"/>
        <v>0</v>
      </c>
      <c r="O280" s="12"/>
      <c r="Q280" s="10">
        <v>1009</v>
      </c>
      <c r="R280" s="10" t="s">
        <v>17</v>
      </c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2">
        <f t="shared" si="36"/>
        <v>0</v>
      </c>
    </row>
    <row r="281" spans="1:31" s="41" customFormat="1" x14ac:dyDescent="0.2">
      <c r="A281" s="10">
        <v>1010</v>
      </c>
      <c r="B281" s="10" t="s">
        <v>19</v>
      </c>
      <c r="C281" s="11">
        <f t="shared" si="35"/>
        <v>0</v>
      </c>
      <c r="D281" s="11">
        <f t="shared" si="34"/>
        <v>0</v>
      </c>
      <c r="E281" s="11">
        <f t="shared" si="34"/>
        <v>0</v>
      </c>
      <c r="F281" s="11">
        <f t="shared" si="34"/>
        <v>0</v>
      </c>
      <c r="G281" s="11">
        <f t="shared" si="34"/>
        <v>0</v>
      </c>
      <c r="H281" s="11">
        <f t="shared" si="34"/>
        <v>0</v>
      </c>
      <c r="I281" s="11">
        <f t="shared" si="34"/>
        <v>0</v>
      </c>
      <c r="J281" s="11">
        <f t="shared" si="34"/>
        <v>0</v>
      </c>
      <c r="K281" s="11">
        <f t="shared" si="34"/>
        <v>0</v>
      </c>
      <c r="L281" s="11">
        <f t="shared" si="34"/>
        <v>0</v>
      </c>
      <c r="M281" s="11">
        <f t="shared" si="34"/>
        <v>0</v>
      </c>
      <c r="N281" s="11">
        <f t="shared" si="34"/>
        <v>0</v>
      </c>
      <c r="O281" s="12"/>
      <c r="Q281" s="10">
        <v>1010</v>
      </c>
      <c r="R281" s="10" t="s">
        <v>19</v>
      </c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2">
        <f t="shared" si="36"/>
        <v>0</v>
      </c>
    </row>
    <row r="282" spans="1:31" s="41" customFormat="1" x14ac:dyDescent="0.2">
      <c r="A282" s="10">
        <v>1011</v>
      </c>
      <c r="B282" s="10" t="s">
        <v>20</v>
      </c>
      <c r="C282" s="11">
        <f t="shared" si="35"/>
        <v>0</v>
      </c>
      <c r="D282" s="11">
        <f t="shared" si="34"/>
        <v>0</v>
      </c>
      <c r="E282" s="11">
        <f t="shared" si="34"/>
        <v>0</v>
      </c>
      <c r="F282" s="11">
        <f t="shared" si="34"/>
        <v>0</v>
      </c>
      <c r="G282" s="11">
        <f t="shared" si="34"/>
        <v>0</v>
      </c>
      <c r="H282" s="11">
        <f t="shared" si="34"/>
        <v>0</v>
      </c>
      <c r="I282" s="11">
        <f t="shared" si="34"/>
        <v>0</v>
      </c>
      <c r="J282" s="11">
        <f t="shared" si="34"/>
        <v>0</v>
      </c>
      <c r="K282" s="11">
        <f t="shared" si="34"/>
        <v>0</v>
      </c>
      <c r="L282" s="11">
        <f t="shared" si="34"/>
        <v>0</v>
      </c>
      <c r="M282" s="11">
        <f t="shared" si="34"/>
        <v>0</v>
      </c>
      <c r="N282" s="11">
        <f t="shared" si="34"/>
        <v>0</v>
      </c>
      <c r="O282" s="12"/>
      <c r="Q282" s="10">
        <v>1011</v>
      </c>
      <c r="R282" s="10" t="s">
        <v>20</v>
      </c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2">
        <f t="shared" si="36"/>
        <v>0</v>
      </c>
    </row>
    <row r="283" spans="1:31" s="41" customFormat="1" x14ac:dyDescent="0.2">
      <c r="A283" s="10">
        <v>1012</v>
      </c>
      <c r="B283" s="10" t="s">
        <v>21</v>
      </c>
      <c r="C283" s="11">
        <f t="shared" si="35"/>
        <v>0</v>
      </c>
      <c r="D283" s="11">
        <f t="shared" si="34"/>
        <v>0</v>
      </c>
      <c r="E283" s="11">
        <f t="shared" si="34"/>
        <v>0</v>
      </c>
      <c r="F283" s="11">
        <f t="shared" si="34"/>
        <v>0</v>
      </c>
      <c r="G283" s="11">
        <f t="shared" si="34"/>
        <v>0</v>
      </c>
      <c r="H283" s="11">
        <f t="shared" si="34"/>
        <v>0</v>
      </c>
      <c r="I283" s="11">
        <f t="shared" si="34"/>
        <v>0</v>
      </c>
      <c r="J283" s="11">
        <f t="shared" si="34"/>
        <v>0</v>
      </c>
      <c r="K283" s="11">
        <f t="shared" si="34"/>
        <v>0</v>
      </c>
      <c r="L283" s="11">
        <f t="shared" si="34"/>
        <v>0</v>
      </c>
      <c r="M283" s="11">
        <f t="shared" si="34"/>
        <v>0</v>
      </c>
      <c r="N283" s="11">
        <f t="shared" si="34"/>
        <v>0</v>
      </c>
      <c r="O283" s="12"/>
      <c r="Q283" s="10">
        <v>1012</v>
      </c>
      <c r="R283" s="10" t="s">
        <v>21</v>
      </c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2">
        <f t="shared" si="36"/>
        <v>0</v>
      </c>
    </row>
    <row r="284" spans="1:31" s="41" customFormat="1" x14ac:dyDescent="0.2">
      <c r="A284" s="10">
        <v>1013</v>
      </c>
      <c r="B284" s="10" t="s">
        <v>22</v>
      </c>
      <c r="C284" s="11">
        <f t="shared" si="35"/>
        <v>0</v>
      </c>
      <c r="D284" s="11">
        <f t="shared" si="34"/>
        <v>0</v>
      </c>
      <c r="E284" s="11">
        <f t="shared" si="34"/>
        <v>0</v>
      </c>
      <c r="F284" s="11">
        <f t="shared" si="34"/>
        <v>0</v>
      </c>
      <c r="G284" s="11">
        <f t="shared" si="34"/>
        <v>0</v>
      </c>
      <c r="H284" s="11">
        <f t="shared" si="34"/>
        <v>0</v>
      </c>
      <c r="I284" s="11">
        <f t="shared" si="34"/>
        <v>0</v>
      </c>
      <c r="J284" s="11">
        <f t="shared" si="34"/>
        <v>0</v>
      </c>
      <c r="K284" s="11">
        <f t="shared" si="34"/>
        <v>0</v>
      </c>
      <c r="L284" s="11">
        <f t="shared" si="34"/>
        <v>0</v>
      </c>
      <c r="M284" s="11">
        <f t="shared" si="34"/>
        <v>0</v>
      </c>
      <c r="N284" s="11">
        <f t="shared" si="34"/>
        <v>0</v>
      </c>
      <c r="O284" s="12"/>
      <c r="Q284" s="10">
        <v>1013</v>
      </c>
      <c r="R284" s="10" t="s">
        <v>22</v>
      </c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2">
        <f t="shared" si="36"/>
        <v>0</v>
      </c>
    </row>
    <row r="285" spans="1:31" s="41" customFormat="1" x14ac:dyDescent="0.2">
      <c r="A285" s="10">
        <v>1014</v>
      </c>
      <c r="B285" s="10" t="s">
        <v>23</v>
      </c>
      <c r="C285" s="11">
        <f t="shared" si="35"/>
        <v>0</v>
      </c>
      <c r="D285" s="11">
        <f t="shared" si="34"/>
        <v>0</v>
      </c>
      <c r="E285" s="11">
        <f t="shared" si="34"/>
        <v>0</v>
      </c>
      <c r="F285" s="11">
        <f t="shared" si="34"/>
        <v>0</v>
      </c>
      <c r="G285" s="11">
        <f t="shared" si="34"/>
        <v>0</v>
      </c>
      <c r="H285" s="11">
        <f t="shared" si="34"/>
        <v>0</v>
      </c>
      <c r="I285" s="11">
        <f t="shared" si="34"/>
        <v>0</v>
      </c>
      <c r="J285" s="11">
        <f t="shared" si="34"/>
        <v>0</v>
      </c>
      <c r="K285" s="11">
        <f t="shared" si="34"/>
        <v>0</v>
      </c>
      <c r="L285" s="11">
        <f t="shared" si="34"/>
        <v>0</v>
      </c>
      <c r="M285" s="11">
        <f t="shared" si="34"/>
        <v>0</v>
      </c>
      <c r="N285" s="11">
        <f t="shared" si="34"/>
        <v>0</v>
      </c>
      <c r="O285" s="12"/>
      <c r="Q285" s="10">
        <v>1014</v>
      </c>
      <c r="R285" s="10" t="s">
        <v>23</v>
      </c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2">
        <f t="shared" si="36"/>
        <v>0</v>
      </c>
    </row>
    <row r="286" spans="1:31" s="41" customFormat="1" x14ac:dyDescent="0.2">
      <c r="A286" s="10">
        <v>1015</v>
      </c>
      <c r="B286" s="10" t="s">
        <v>24</v>
      </c>
      <c r="C286" s="11">
        <f t="shared" si="35"/>
        <v>0</v>
      </c>
      <c r="D286" s="11">
        <f t="shared" si="34"/>
        <v>0</v>
      </c>
      <c r="E286" s="11">
        <f t="shared" si="34"/>
        <v>0</v>
      </c>
      <c r="F286" s="11">
        <f t="shared" si="34"/>
        <v>0</v>
      </c>
      <c r="G286" s="11">
        <f t="shared" si="34"/>
        <v>0</v>
      </c>
      <c r="H286" s="11">
        <f t="shared" si="34"/>
        <v>0</v>
      </c>
      <c r="I286" s="11">
        <f t="shared" si="34"/>
        <v>0</v>
      </c>
      <c r="J286" s="11">
        <f t="shared" si="34"/>
        <v>0</v>
      </c>
      <c r="K286" s="11">
        <f t="shared" si="34"/>
        <v>0</v>
      </c>
      <c r="L286" s="11">
        <f t="shared" si="34"/>
        <v>0</v>
      </c>
      <c r="M286" s="11">
        <f t="shared" si="34"/>
        <v>0</v>
      </c>
      <c r="N286" s="11">
        <f t="shared" si="34"/>
        <v>0</v>
      </c>
      <c r="O286" s="12"/>
      <c r="Q286" s="10">
        <v>1015</v>
      </c>
      <c r="R286" s="10" t="s">
        <v>24</v>
      </c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2">
        <f t="shared" si="36"/>
        <v>0</v>
      </c>
    </row>
    <row r="287" spans="1:31" s="41" customFormat="1" x14ac:dyDescent="0.2">
      <c r="A287" s="10">
        <v>1016</v>
      </c>
      <c r="B287" s="10" t="s">
        <v>25</v>
      </c>
      <c r="C287" s="11">
        <f t="shared" si="35"/>
        <v>0</v>
      </c>
      <c r="D287" s="11">
        <f t="shared" si="34"/>
        <v>0</v>
      </c>
      <c r="E287" s="11">
        <f t="shared" si="34"/>
        <v>0</v>
      </c>
      <c r="F287" s="11">
        <f t="shared" si="34"/>
        <v>0</v>
      </c>
      <c r="G287" s="11">
        <f t="shared" si="34"/>
        <v>0</v>
      </c>
      <c r="H287" s="11">
        <f t="shared" si="34"/>
        <v>0</v>
      </c>
      <c r="I287" s="11">
        <f t="shared" si="34"/>
        <v>0</v>
      </c>
      <c r="J287" s="11">
        <f t="shared" si="34"/>
        <v>0</v>
      </c>
      <c r="K287" s="11">
        <f t="shared" si="34"/>
        <v>0</v>
      </c>
      <c r="L287" s="11">
        <f t="shared" si="34"/>
        <v>0</v>
      </c>
      <c r="M287" s="11">
        <f t="shared" si="34"/>
        <v>0</v>
      </c>
      <c r="N287" s="11">
        <f t="shared" si="34"/>
        <v>0</v>
      </c>
      <c r="O287" s="12"/>
      <c r="Q287" s="10">
        <v>1016</v>
      </c>
      <c r="R287" s="10" t="s">
        <v>25</v>
      </c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2">
        <f t="shared" si="36"/>
        <v>0</v>
      </c>
    </row>
    <row r="288" spans="1:31" s="41" customFormat="1" x14ac:dyDescent="0.2">
      <c r="A288" s="10">
        <v>1017</v>
      </c>
      <c r="B288" s="10" t="s">
        <v>26</v>
      </c>
      <c r="C288" s="11">
        <f t="shared" si="35"/>
        <v>0</v>
      </c>
      <c r="D288" s="11">
        <f t="shared" si="34"/>
        <v>0</v>
      </c>
      <c r="E288" s="11">
        <f t="shared" si="34"/>
        <v>0</v>
      </c>
      <c r="F288" s="11">
        <f t="shared" si="34"/>
        <v>0</v>
      </c>
      <c r="G288" s="11">
        <f t="shared" si="34"/>
        <v>0</v>
      </c>
      <c r="H288" s="11">
        <f t="shared" si="34"/>
        <v>0</v>
      </c>
      <c r="I288" s="11">
        <f t="shared" si="34"/>
        <v>0</v>
      </c>
      <c r="J288" s="11">
        <f t="shared" si="34"/>
        <v>0</v>
      </c>
      <c r="K288" s="11">
        <f t="shared" si="34"/>
        <v>0</v>
      </c>
      <c r="L288" s="11">
        <f t="shared" si="34"/>
        <v>0</v>
      </c>
      <c r="M288" s="11">
        <f t="shared" si="34"/>
        <v>0</v>
      </c>
      <c r="N288" s="11">
        <f t="shared" si="34"/>
        <v>0</v>
      </c>
      <c r="O288" s="12"/>
      <c r="Q288" s="10">
        <v>1017</v>
      </c>
      <c r="R288" s="10" t="s">
        <v>26</v>
      </c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2">
        <f t="shared" si="36"/>
        <v>0</v>
      </c>
    </row>
    <row r="289" spans="1:31" s="41" customFormat="1" x14ac:dyDescent="0.2">
      <c r="A289" s="10">
        <v>1018</v>
      </c>
      <c r="B289" s="10" t="s">
        <v>27</v>
      </c>
      <c r="C289" s="11">
        <f t="shared" si="35"/>
        <v>0</v>
      </c>
      <c r="D289" s="11">
        <f t="shared" si="34"/>
        <v>0</v>
      </c>
      <c r="E289" s="11">
        <f t="shared" si="34"/>
        <v>0</v>
      </c>
      <c r="F289" s="11">
        <f t="shared" si="34"/>
        <v>0</v>
      </c>
      <c r="G289" s="11">
        <f t="shared" si="34"/>
        <v>0</v>
      </c>
      <c r="H289" s="11">
        <f t="shared" si="34"/>
        <v>0</v>
      </c>
      <c r="I289" s="11">
        <f t="shared" si="34"/>
        <v>0</v>
      </c>
      <c r="J289" s="11">
        <f t="shared" si="34"/>
        <v>0</v>
      </c>
      <c r="K289" s="11">
        <f t="shared" si="34"/>
        <v>0</v>
      </c>
      <c r="L289" s="11">
        <f t="shared" si="34"/>
        <v>0</v>
      </c>
      <c r="M289" s="11">
        <f t="shared" si="34"/>
        <v>0</v>
      </c>
      <c r="N289" s="11">
        <f t="shared" si="34"/>
        <v>0</v>
      </c>
      <c r="O289" s="12"/>
      <c r="Q289" s="10">
        <v>1018</v>
      </c>
      <c r="R289" s="10" t="s">
        <v>27</v>
      </c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2">
        <f t="shared" si="36"/>
        <v>0</v>
      </c>
    </row>
    <row r="290" spans="1:31" s="41" customFormat="1" x14ac:dyDescent="0.2">
      <c r="A290" s="10">
        <v>1019</v>
      </c>
      <c r="B290" s="10" t="s">
        <v>28</v>
      </c>
      <c r="C290" s="11">
        <f t="shared" si="35"/>
        <v>0</v>
      </c>
      <c r="D290" s="11">
        <f t="shared" si="34"/>
        <v>0</v>
      </c>
      <c r="E290" s="11">
        <f t="shared" si="34"/>
        <v>0</v>
      </c>
      <c r="F290" s="11">
        <f t="shared" si="34"/>
        <v>0</v>
      </c>
      <c r="G290" s="11">
        <f t="shared" si="34"/>
        <v>0</v>
      </c>
      <c r="H290" s="11">
        <f t="shared" si="34"/>
        <v>0</v>
      </c>
      <c r="I290" s="11">
        <f t="shared" si="34"/>
        <v>0</v>
      </c>
      <c r="J290" s="11">
        <f t="shared" si="34"/>
        <v>0</v>
      </c>
      <c r="K290" s="11">
        <f t="shared" si="34"/>
        <v>0</v>
      </c>
      <c r="L290" s="11">
        <f t="shared" si="34"/>
        <v>0</v>
      </c>
      <c r="M290" s="11">
        <f t="shared" si="34"/>
        <v>0</v>
      </c>
      <c r="N290" s="11">
        <f t="shared" si="34"/>
        <v>0</v>
      </c>
      <c r="O290" s="12"/>
      <c r="Q290" s="10">
        <v>1019</v>
      </c>
      <c r="R290" s="10" t="s">
        <v>28</v>
      </c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2">
        <f t="shared" si="36"/>
        <v>0</v>
      </c>
    </row>
    <row r="291" spans="1:31" s="41" customFormat="1" x14ac:dyDescent="0.2">
      <c r="A291" s="10">
        <v>1020</v>
      </c>
      <c r="B291" s="10" t="s">
        <v>29</v>
      </c>
      <c r="C291" s="11">
        <f t="shared" si="35"/>
        <v>0</v>
      </c>
      <c r="D291" s="11">
        <f t="shared" si="34"/>
        <v>0</v>
      </c>
      <c r="E291" s="11">
        <f t="shared" si="34"/>
        <v>0</v>
      </c>
      <c r="F291" s="11">
        <f t="shared" si="34"/>
        <v>0</v>
      </c>
      <c r="G291" s="11">
        <f t="shared" si="34"/>
        <v>0</v>
      </c>
      <c r="H291" s="11">
        <f t="shared" si="34"/>
        <v>0</v>
      </c>
      <c r="I291" s="11">
        <f t="shared" si="34"/>
        <v>0</v>
      </c>
      <c r="J291" s="11">
        <f t="shared" si="34"/>
        <v>0</v>
      </c>
      <c r="K291" s="11">
        <f t="shared" si="34"/>
        <v>0</v>
      </c>
      <c r="L291" s="11">
        <f t="shared" si="34"/>
        <v>0</v>
      </c>
      <c r="M291" s="11">
        <f t="shared" si="34"/>
        <v>0</v>
      </c>
      <c r="N291" s="11">
        <f t="shared" si="34"/>
        <v>0</v>
      </c>
      <c r="O291" s="12"/>
      <c r="Q291" s="10">
        <v>1020</v>
      </c>
      <c r="R291" s="10" t="s">
        <v>29</v>
      </c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2">
        <f t="shared" si="36"/>
        <v>0</v>
      </c>
    </row>
    <row r="292" spans="1:31" s="41" customFormat="1" x14ac:dyDescent="0.2">
      <c r="A292" s="10">
        <v>1021</v>
      </c>
      <c r="B292" s="10" t="s">
        <v>30</v>
      </c>
      <c r="C292" s="11">
        <f t="shared" si="35"/>
        <v>0</v>
      </c>
      <c r="D292" s="11">
        <f t="shared" si="34"/>
        <v>0</v>
      </c>
      <c r="E292" s="11">
        <f t="shared" si="34"/>
        <v>0</v>
      </c>
      <c r="F292" s="11">
        <f t="shared" si="34"/>
        <v>0</v>
      </c>
      <c r="G292" s="11">
        <f t="shared" si="34"/>
        <v>0</v>
      </c>
      <c r="H292" s="11">
        <f t="shared" si="34"/>
        <v>0</v>
      </c>
      <c r="I292" s="11">
        <f t="shared" si="34"/>
        <v>0</v>
      </c>
      <c r="J292" s="11">
        <f t="shared" si="34"/>
        <v>0</v>
      </c>
      <c r="K292" s="11">
        <f t="shared" si="34"/>
        <v>0</v>
      </c>
      <c r="L292" s="11">
        <f t="shared" si="34"/>
        <v>0</v>
      </c>
      <c r="M292" s="11">
        <f t="shared" si="34"/>
        <v>0</v>
      </c>
      <c r="N292" s="11">
        <f t="shared" si="34"/>
        <v>0</v>
      </c>
      <c r="O292" s="12"/>
      <c r="Q292" s="10">
        <v>1021</v>
      </c>
      <c r="R292" s="10" t="s">
        <v>30</v>
      </c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2">
        <f t="shared" si="36"/>
        <v>0</v>
      </c>
    </row>
    <row r="293" spans="1:31" s="41" customFormat="1" x14ac:dyDescent="0.2">
      <c r="A293" s="10">
        <v>1022</v>
      </c>
      <c r="B293" s="10" t="s">
        <v>31</v>
      </c>
      <c r="C293" s="11">
        <f t="shared" si="35"/>
        <v>0</v>
      </c>
      <c r="D293" s="11">
        <f t="shared" si="34"/>
        <v>0</v>
      </c>
      <c r="E293" s="11">
        <f t="shared" si="34"/>
        <v>0</v>
      </c>
      <c r="F293" s="11">
        <f t="shared" si="34"/>
        <v>0</v>
      </c>
      <c r="G293" s="11">
        <f t="shared" si="34"/>
        <v>0</v>
      </c>
      <c r="H293" s="11">
        <f t="shared" si="34"/>
        <v>0</v>
      </c>
      <c r="I293" s="11">
        <f t="shared" si="34"/>
        <v>0</v>
      </c>
      <c r="J293" s="11">
        <f t="shared" si="34"/>
        <v>0</v>
      </c>
      <c r="K293" s="11">
        <f t="shared" si="34"/>
        <v>0</v>
      </c>
      <c r="L293" s="11">
        <f t="shared" si="34"/>
        <v>0</v>
      </c>
      <c r="M293" s="11">
        <f t="shared" si="34"/>
        <v>0</v>
      </c>
      <c r="N293" s="11">
        <f t="shared" si="34"/>
        <v>0</v>
      </c>
      <c r="O293" s="12"/>
      <c r="Q293" s="10">
        <v>1022</v>
      </c>
      <c r="R293" s="10" t="s">
        <v>31</v>
      </c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2">
        <f t="shared" si="36"/>
        <v>0</v>
      </c>
    </row>
    <row r="294" spans="1:31" s="41" customFormat="1" x14ac:dyDescent="0.2">
      <c r="A294" s="10">
        <v>1023</v>
      </c>
      <c r="B294" s="10" t="s">
        <v>32</v>
      </c>
      <c r="C294" s="11">
        <f t="shared" si="35"/>
        <v>0</v>
      </c>
      <c r="D294" s="11">
        <f t="shared" si="34"/>
        <v>0</v>
      </c>
      <c r="E294" s="11">
        <f t="shared" si="34"/>
        <v>0</v>
      </c>
      <c r="F294" s="11">
        <f t="shared" si="34"/>
        <v>0</v>
      </c>
      <c r="G294" s="11">
        <f t="shared" si="34"/>
        <v>0</v>
      </c>
      <c r="H294" s="11">
        <f t="shared" si="34"/>
        <v>0</v>
      </c>
      <c r="I294" s="11">
        <f t="shared" si="34"/>
        <v>0</v>
      </c>
      <c r="J294" s="11">
        <f t="shared" si="34"/>
        <v>0</v>
      </c>
      <c r="K294" s="11">
        <f t="shared" si="34"/>
        <v>0</v>
      </c>
      <c r="L294" s="11">
        <f t="shared" si="34"/>
        <v>0</v>
      </c>
      <c r="M294" s="11">
        <f t="shared" si="34"/>
        <v>0</v>
      </c>
      <c r="N294" s="11">
        <f t="shared" si="34"/>
        <v>0</v>
      </c>
      <c r="O294" s="12"/>
      <c r="Q294" s="10">
        <v>1023</v>
      </c>
      <c r="R294" s="10" t="s">
        <v>32</v>
      </c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2">
        <f t="shared" si="36"/>
        <v>0</v>
      </c>
    </row>
    <row r="295" spans="1:31" s="41" customFormat="1" x14ac:dyDescent="0.2">
      <c r="A295" s="10">
        <v>1024</v>
      </c>
      <c r="B295" s="10" t="s">
        <v>33</v>
      </c>
      <c r="C295" s="11">
        <f t="shared" si="35"/>
        <v>0</v>
      </c>
      <c r="D295" s="11">
        <f t="shared" si="34"/>
        <v>0</v>
      </c>
      <c r="E295" s="11">
        <f t="shared" si="34"/>
        <v>0</v>
      </c>
      <c r="F295" s="11">
        <f t="shared" si="34"/>
        <v>0</v>
      </c>
      <c r="G295" s="11">
        <f t="shared" si="34"/>
        <v>0</v>
      </c>
      <c r="H295" s="11">
        <f t="shared" si="34"/>
        <v>0</v>
      </c>
      <c r="I295" s="11">
        <f t="shared" si="34"/>
        <v>0</v>
      </c>
      <c r="J295" s="11">
        <f t="shared" si="34"/>
        <v>0</v>
      </c>
      <c r="K295" s="11">
        <f t="shared" si="34"/>
        <v>0</v>
      </c>
      <c r="L295" s="11">
        <f t="shared" si="34"/>
        <v>0</v>
      </c>
      <c r="M295" s="11">
        <f t="shared" si="34"/>
        <v>0</v>
      </c>
      <c r="N295" s="11">
        <f t="shared" si="34"/>
        <v>0</v>
      </c>
      <c r="O295" s="12"/>
      <c r="Q295" s="10">
        <v>1024</v>
      </c>
      <c r="R295" s="10" t="s">
        <v>33</v>
      </c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2">
        <f t="shared" si="36"/>
        <v>0</v>
      </c>
    </row>
    <row r="296" spans="1:31" s="41" customFormat="1" x14ac:dyDescent="0.2">
      <c r="A296" s="10">
        <v>1025</v>
      </c>
      <c r="B296" s="10" t="s">
        <v>34</v>
      </c>
      <c r="C296" s="11">
        <f t="shared" si="35"/>
        <v>0</v>
      </c>
      <c r="D296" s="11">
        <f t="shared" si="34"/>
        <v>0</v>
      </c>
      <c r="E296" s="11">
        <f t="shared" si="34"/>
        <v>0</v>
      </c>
      <c r="F296" s="11">
        <f t="shared" si="34"/>
        <v>0</v>
      </c>
      <c r="G296" s="11">
        <f t="shared" si="34"/>
        <v>0</v>
      </c>
      <c r="H296" s="11">
        <f t="shared" si="34"/>
        <v>0</v>
      </c>
      <c r="I296" s="11">
        <f t="shared" si="34"/>
        <v>0</v>
      </c>
      <c r="J296" s="11">
        <f t="shared" si="34"/>
        <v>0</v>
      </c>
      <c r="K296" s="11">
        <f t="shared" si="34"/>
        <v>0</v>
      </c>
      <c r="L296" s="11">
        <f t="shared" si="34"/>
        <v>0</v>
      </c>
      <c r="M296" s="11">
        <f t="shared" si="34"/>
        <v>0</v>
      </c>
      <c r="N296" s="11">
        <f t="shared" si="34"/>
        <v>0</v>
      </c>
      <c r="O296" s="12"/>
      <c r="Q296" s="10">
        <v>1025</v>
      </c>
      <c r="R296" s="10" t="s">
        <v>34</v>
      </c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2">
        <f>SUM(S296:AD296)</f>
        <v>0</v>
      </c>
    </row>
    <row r="297" spans="1:31" s="41" customFormat="1" x14ac:dyDescent="0.2">
      <c r="A297" s="10">
        <v>1026</v>
      </c>
      <c r="B297" s="10" t="s">
        <v>35</v>
      </c>
      <c r="C297" s="11">
        <f t="shared" si="35"/>
        <v>0</v>
      </c>
      <c r="D297" s="11">
        <f t="shared" si="34"/>
        <v>0</v>
      </c>
      <c r="E297" s="11">
        <f t="shared" si="34"/>
        <v>0</v>
      </c>
      <c r="F297" s="11">
        <f t="shared" si="34"/>
        <v>0</v>
      </c>
      <c r="G297" s="11">
        <f t="shared" si="34"/>
        <v>0</v>
      </c>
      <c r="H297" s="11">
        <f t="shared" si="34"/>
        <v>0</v>
      </c>
      <c r="I297" s="11">
        <f t="shared" si="34"/>
        <v>0</v>
      </c>
      <c r="J297" s="11">
        <f t="shared" si="34"/>
        <v>0</v>
      </c>
      <c r="K297" s="11">
        <f t="shared" si="34"/>
        <v>0</v>
      </c>
      <c r="L297" s="11">
        <f t="shared" si="34"/>
        <v>0</v>
      </c>
      <c r="M297" s="11">
        <f t="shared" si="34"/>
        <v>0</v>
      </c>
      <c r="N297" s="11">
        <f t="shared" si="34"/>
        <v>0</v>
      </c>
      <c r="O297" s="12"/>
      <c r="Q297" s="10">
        <v>1026</v>
      </c>
      <c r="R297" s="10" t="s">
        <v>35</v>
      </c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2">
        <f t="shared" ref="AE297:AE300" si="37">SUM(S297:AD297)</f>
        <v>0</v>
      </c>
    </row>
    <row r="298" spans="1:31" s="41" customFormat="1" x14ac:dyDescent="0.2">
      <c r="A298" s="10">
        <v>1027</v>
      </c>
      <c r="B298" s="10" t="s">
        <v>36</v>
      </c>
      <c r="C298" s="11">
        <f t="shared" si="35"/>
        <v>0</v>
      </c>
      <c r="D298" s="11">
        <f t="shared" si="34"/>
        <v>0</v>
      </c>
      <c r="E298" s="11">
        <f t="shared" si="34"/>
        <v>0</v>
      </c>
      <c r="F298" s="11">
        <f t="shared" si="34"/>
        <v>0</v>
      </c>
      <c r="G298" s="11">
        <f t="shared" ref="F298:N301" si="38">+F298+W298</f>
        <v>0</v>
      </c>
      <c r="H298" s="11">
        <f t="shared" si="38"/>
        <v>0</v>
      </c>
      <c r="I298" s="11">
        <f t="shared" si="38"/>
        <v>0</v>
      </c>
      <c r="J298" s="11">
        <f t="shared" si="38"/>
        <v>0</v>
      </c>
      <c r="K298" s="11">
        <f t="shared" si="38"/>
        <v>0</v>
      </c>
      <c r="L298" s="11">
        <f t="shared" si="38"/>
        <v>0</v>
      </c>
      <c r="M298" s="11">
        <f t="shared" si="38"/>
        <v>0</v>
      </c>
      <c r="N298" s="11">
        <f t="shared" si="38"/>
        <v>0</v>
      </c>
      <c r="O298" s="12"/>
      <c r="Q298" s="10">
        <v>1027</v>
      </c>
      <c r="R298" s="10" t="s">
        <v>36</v>
      </c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2">
        <f t="shared" si="37"/>
        <v>0</v>
      </c>
    </row>
    <row r="299" spans="1:31" s="41" customFormat="1" x14ac:dyDescent="0.2">
      <c r="A299" s="10">
        <v>1028</v>
      </c>
      <c r="B299" s="10" t="s">
        <v>37</v>
      </c>
      <c r="C299" s="11">
        <f t="shared" si="35"/>
        <v>0</v>
      </c>
      <c r="D299" s="11">
        <f t="shared" ref="D299:E301" si="39">+C299+T299</f>
        <v>0</v>
      </c>
      <c r="E299" s="11">
        <f t="shared" si="39"/>
        <v>0</v>
      </c>
      <c r="F299" s="11">
        <f t="shared" si="38"/>
        <v>0</v>
      </c>
      <c r="G299" s="11">
        <f t="shared" si="38"/>
        <v>0</v>
      </c>
      <c r="H299" s="11">
        <f t="shared" si="38"/>
        <v>0</v>
      </c>
      <c r="I299" s="11">
        <f t="shared" si="38"/>
        <v>0</v>
      </c>
      <c r="J299" s="11">
        <f t="shared" si="38"/>
        <v>0</v>
      </c>
      <c r="K299" s="11">
        <f t="shared" si="38"/>
        <v>0</v>
      </c>
      <c r="L299" s="11">
        <f t="shared" si="38"/>
        <v>0</v>
      </c>
      <c r="M299" s="11">
        <f t="shared" si="38"/>
        <v>0</v>
      </c>
      <c r="N299" s="11">
        <f t="shared" si="38"/>
        <v>0</v>
      </c>
      <c r="O299" s="12"/>
      <c r="Q299" s="10">
        <v>1028</v>
      </c>
      <c r="R299" s="10" t="s">
        <v>37</v>
      </c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2">
        <f t="shared" si="37"/>
        <v>0</v>
      </c>
    </row>
    <row r="300" spans="1:31" s="41" customFormat="1" x14ac:dyDescent="0.2">
      <c r="A300" s="10">
        <v>1029</v>
      </c>
      <c r="B300" s="10" t="s">
        <v>38</v>
      </c>
      <c r="C300" s="11">
        <f t="shared" si="35"/>
        <v>0</v>
      </c>
      <c r="D300" s="11">
        <f t="shared" si="39"/>
        <v>0</v>
      </c>
      <c r="E300" s="11">
        <f t="shared" si="39"/>
        <v>0</v>
      </c>
      <c r="F300" s="11">
        <f t="shared" si="38"/>
        <v>0</v>
      </c>
      <c r="G300" s="11">
        <f t="shared" si="38"/>
        <v>0</v>
      </c>
      <c r="H300" s="11">
        <f t="shared" si="38"/>
        <v>0</v>
      </c>
      <c r="I300" s="11">
        <f t="shared" si="38"/>
        <v>0</v>
      </c>
      <c r="J300" s="11">
        <f t="shared" si="38"/>
        <v>0</v>
      </c>
      <c r="K300" s="11">
        <f t="shared" si="38"/>
        <v>0</v>
      </c>
      <c r="L300" s="11">
        <f t="shared" si="38"/>
        <v>0</v>
      </c>
      <c r="M300" s="11">
        <f t="shared" si="38"/>
        <v>0</v>
      </c>
      <c r="N300" s="11">
        <f t="shared" si="38"/>
        <v>0</v>
      </c>
      <c r="O300" s="12"/>
      <c r="Q300" s="10">
        <v>1029</v>
      </c>
      <c r="R300" s="10" t="s">
        <v>38</v>
      </c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2">
        <f t="shared" si="37"/>
        <v>0</v>
      </c>
    </row>
    <row r="301" spans="1:31" s="41" customFormat="1" x14ac:dyDescent="0.2">
      <c r="A301" s="15">
        <v>1030</v>
      </c>
      <c r="B301" s="15" t="s">
        <v>18</v>
      </c>
      <c r="C301" s="16">
        <f t="shared" si="35"/>
        <v>0</v>
      </c>
      <c r="D301" s="16">
        <f t="shared" si="39"/>
        <v>0</v>
      </c>
      <c r="E301" s="16">
        <f t="shared" si="39"/>
        <v>0</v>
      </c>
      <c r="F301" s="16">
        <f t="shared" si="38"/>
        <v>0</v>
      </c>
      <c r="G301" s="16">
        <f t="shared" si="38"/>
        <v>0</v>
      </c>
      <c r="H301" s="16">
        <f t="shared" si="38"/>
        <v>0</v>
      </c>
      <c r="I301" s="16">
        <f t="shared" si="38"/>
        <v>0</v>
      </c>
      <c r="J301" s="16">
        <f t="shared" si="38"/>
        <v>0</v>
      </c>
      <c r="K301" s="16">
        <f t="shared" si="38"/>
        <v>0</v>
      </c>
      <c r="L301" s="16">
        <f t="shared" si="38"/>
        <v>0</v>
      </c>
      <c r="M301" s="16">
        <f t="shared" si="38"/>
        <v>0</v>
      </c>
      <c r="N301" s="16">
        <f t="shared" si="38"/>
        <v>0</v>
      </c>
      <c r="O301" s="17"/>
      <c r="Q301" s="15">
        <v>1030</v>
      </c>
      <c r="R301" s="15" t="s">
        <v>18</v>
      </c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7">
        <f>SUM(S301:AD301)</f>
        <v>0</v>
      </c>
    </row>
    <row r="302" spans="1:31" s="41" customFormat="1" x14ac:dyDescent="0.2">
      <c r="A302" s="4">
        <v>10300</v>
      </c>
      <c r="B302" s="4" t="s">
        <v>142</v>
      </c>
      <c r="C302" s="5">
        <f>SUM(C275:C301)</f>
        <v>0</v>
      </c>
      <c r="D302" s="5">
        <f t="shared" ref="D302:N302" si="40">SUM(D275:D301)</f>
        <v>0</v>
      </c>
      <c r="E302" s="5">
        <f t="shared" si="40"/>
        <v>0</v>
      </c>
      <c r="F302" s="5">
        <f t="shared" si="40"/>
        <v>0</v>
      </c>
      <c r="G302" s="5">
        <f t="shared" si="40"/>
        <v>0</v>
      </c>
      <c r="H302" s="5">
        <f t="shared" si="40"/>
        <v>0</v>
      </c>
      <c r="I302" s="5">
        <f t="shared" si="40"/>
        <v>0</v>
      </c>
      <c r="J302" s="5">
        <f t="shared" si="40"/>
        <v>0</v>
      </c>
      <c r="K302" s="5">
        <f t="shared" si="40"/>
        <v>0</v>
      </c>
      <c r="L302" s="5">
        <f t="shared" si="40"/>
        <v>0</v>
      </c>
      <c r="M302" s="5">
        <f t="shared" si="40"/>
        <v>0</v>
      </c>
      <c r="N302" s="5">
        <f t="shared" si="40"/>
        <v>0</v>
      </c>
      <c r="O302" s="6"/>
      <c r="Q302" s="4">
        <v>10300</v>
      </c>
      <c r="R302" s="4" t="s">
        <v>142</v>
      </c>
      <c r="S302" s="6">
        <f>SUM(S275:S301)</f>
        <v>0</v>
      </c>
      <c r="T302" s="6">
        <f>SUM(T275:T301)</f>
        <v>0</v>
      </c>
      <c r="U302" s="6">
        <f>SUM(U275:U301)</f>
        <v>0</v>
      </c>
      <c r="V302" s="6">
        <f t="shared" ref="V302:AD302" si="41">SUM(V275:V301)</f>
        <v>0</v>
      </c>
      <c r="W302" s="6">
        <f t="shared" si="41"/>
        <v>0</v>
      </c>
      <c r="X302" s="6">
        <f t="shared" si="41"/>
        <v>0</v>
      </c>
      <c r="Y302" s="6">
        <f t="shared" si="41"/>
        <v>0</v>
      </c>
      <c r="Z302" s="6">
        <f t="shared" si="41"/>
        <v>0</v>
      </c>
      <c r="AA302" s="6">
        <f t="shared" si="41"/>
        <v>0</v>
      </c>
      <c r="AB302" s="6">
        <f t="shared" si="41"/>
        <v>0</v>
      </c>
      <c r="AC302" s="6">
        <f t="shared" si="41"/>
        <v>0</v>
      </c>
      <c r="AD302" s="6">
        <f t="shared" si="41"/>
        <v>0</v>
      </c>
      <c r="AE302" s="6">
        <f>SUM(S302:AD302)</f>
        <v>0</v>
      </c>
    </row>
    <row r="303" spans="1:31" s="41" customFormat="1" x14ac:dyDescent="0.2"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</row>
    <row r="304" spans="1:31" s="41" customFormat="1" x14ac:dyDescent="0.2">
      <c r="A304" s="388" t="s">
        <v>144</v>
      </c>
      <c r="B304" s="388" t="s">
        <v>153</v>
      </c>
      <c r="C304" s="388" t="s">
        <v>0</v>
      </c>
      <c r="D304" s="388" t="s">
        <v>1</v>
      </c>
      <c r="E304" s="388" t="s">
        <v>2</v>
      </c>
      <c r="F304" s="388" t="s">
        <v>3</v>
      </c>
      <c r="G304" s="388" t="s">
        <v>4</v>
      </c>
      <c r="H304" s="388" t="s">
        <v>5</v>
      </c>
      <c r="I304" s="388" t="s">
        <v>6</v>
      </c>
      <c r="J304" s="388" t="s">
        <v>7</v>
      </c>
      <c r="K304" s="388" t="s">
        <v>8</v>
      </c>
      <c r="L304" s="388" t="s">
        <v>9</v>
      </c>
      <c r="M304" s="388" t="s">
        <v>10</v>
      </c>
      <c r="N304" s="388" t="s">
        <v>11</v>
      </c>
      <c r="O304" s="388" t="s">
        <v>55</v>
      </c>
      <c r="Q304" s="388" t="s">
        <v>73</v>
      </c>
      <c r="R304" s="388" t="s">
        <v>153</v>
      </c>
      <c r="S304" s="388" t="s">
        <v>74</v>
      </c>
      <c r="T304" s="388" t="s">
        <v>75</v>
      </c>
      <c r="U304" s="388" t="s">
        <v>76</v>
      </c>
      <c r="V304" s="388" t="s">
        <v>77</v>
      </c>
      <c r="W304" s="388" t="s">
        <v>78</v>
      </c>
      <c r="X304" s="388" t="s">
        <v>79</v>
      </c>
      <c r="Y304" s="388" t="s">
        <v>80</v>
      </c>
      <c r="Z304" s="388" t="s">
        <v>81</v>
      </c>
      <c r="AA304" s="388" t="s">
        <v>82</v>
      </c>
      <c r="AB304" s="388" t="s">
        <v>83</v>
      </c>
      <c r="AC304" s="388" t="s">
        <v>84</v>
      </c>
      <c r="AD304" s="388" t="s">
        <v>85</v>
      </c>
    </row>
    <row r="305" spans="1:30" s="41" customFormat="1" x14ac:dyDescent="0.2">
      <c r="A305" s="389"/>
      <c r="B305" s="389" t="s">
        <v>46</v>
      </c>
      <c r="C305" s="387">
        <v>22115.99</v>
      </c>
      <c r="D305" s="387">
        <v>20182</v>
      </c>
      <c r="E305" s="387">
        <v>16334</v>
      </c>
      <c r="F305" s="387">
        <v>14770</v>
      </c>
      <c r="G305" s="387">
        <v>14938</v>
      </c>
      <c r="H305" s="387">
        <v>22667</v>
      </c>
      <c r="I305" s="387">
        <v>22427</v>
      </c>
      <c r="J305" s="387">
        <v>28352</v>
      </c>
      <c r="K305" s="387">
        <v>30569</v>
      </c>
      <c r="L305" s="387">
        <v>25299</v>
      </c>
      <c r="M305" s="387">
        <v>27546.99</v>
      </c>
      <c r="N305" s="387">
        <v>27073</v>
      </c>
      <c r="O305" s="393">
        <f>SUM(C305:N305)</f>
        <v>272273.98</v>
      </c>
      <c r="Q305" s="389"/>
      <c r="R305" s="389" t="s">
        <v>46</v>
      </c>
      <c r="S305" s="387">
        <f>+C305</f>
        <v>22115.99</v>
      </c>
      <c r="T305" s="387">
        <f>+S305+D305</f>
        <v>42297.990000000005</v>
      </c>
      <c r="U305" s="387">
        <f t="shared" ref="U305:AD320" si="42">+T305+E305</f>
        <v>58631.990000000005</v>
      </c>
      <c r="V305" s="387">
        <f t="shared" si="42"/>
        <v>73401.990000000005</v>
      </c>
      <c r="W305" s="387">
        <f t="shared" si="42"/>
        <v>88339.99</v>
      </c>
      <c r="X305" s="387">
        <f t="shared" si="42"/>
        <v>111006.99</v>
      </c>
      <c r="Y305" s="387">
        <f t="shared" si="42"/>
        <v>133433.99</v>
      </c>
      <c r="Z305" s="387">
        <f t="shared" si="42"/>
        <v>161785.99</v>
      </c>
      <c r="AA305" s="387">
        <f t="shared" si="42"/>
        <v>192354.99</v>
      </c>
      <c r="AB305" s="387">
        <f t="shared" si="42"/>
        <v>217653.99</v>
      </c>
      <c r="AC305" s="387">
        <f t="shared" si="42"/>
        <v>245200.97999999998</v>
      </c>
      <c r="AD305" s="387">
        <f t="shared" si="42"/>
        <v>272273.98</v>
      </c>
    </row>
    <row r="306" spans="1:30" s="41" customFormat="1" x14ac:dyDescent="0.2">
      <c r="A306" s="390">
        <v>1004</v>
      </c>
      <c r="B306" s="390" t="s">
        <v>94</v>
      </c>
      <c r="C306" s="11">
        <v>1220853.8900000001</v>
      </c>
      <c r="D306" s="11">
        <v>999047.9</v>
      </c>
      <c r="E306" s="11">
        <v>1056462.48</v>
      </c>
      <c r="F306" s="11">
        <v>1196138.8999999999</v>
      </c>
      <c r="G306" s="11">
        <v>1116763.2899999998</v>
      </c>
      <c r="H306" s="11">
        <v>1352313.7000000002</v>
      </c>
      <c r="I306" s="11">
        <v>1411989.05</v>
      </c>
      <c r="J306" s="11">
        <v>1525837.0899999999</v>
      </c>
      <c r="K306" s="11">
        <v>1441967.7800000003</v>
      </c>
      <c r="L306" s="11">
        <v>1498686.76</v>
      </c>
      <c r="M306" s="11">
        <v>1062297.3099999998</v>
      </c>
      <c r="N306" s="11">
        <v>1366565.5399999998</v>
      </c>
      <c r="O306" s="394">
        <f t="shared" ref="O306:O332" si="43">SUM(C306:N306)</f>
        <v>15248923.690000001</v>
      </c>
      <c r="Q306" s="390">
        <v>1004</v>
      </c>
      <c r="R306" s="390" t="s">
        <v>94</v>
      </c>
      <c r="S306" s="11">
        <f t="shared" ref="S306:S332" si="44">+C306</f>
        <v>1220853.8900000001</v>
      </c>
      <c r="T306" s="11">
        <f t="shared" ref="T306:AD321" si="45">+S306+D306</f>
        <v>2219901.79</v>
      </c>
      <c r="U306" s="11">
        <f t="shared" si="42"/>
        <v>3276364.27</v>
      </c>
      <c r="V306" s="11">
        <f t="shared" si="42"/>
        <v>4472503.17</v>
      </c>
      <c r="W306" s="11">
        <f t="shared" si="42"/>
        <v>5589266.46</v>
      </c>
      <c r="X306" s="11">
        <f t="shared" si="42"/>
        <v>6941580.1600000001</v>
      </c>
      <c r="Y306" s="11">
        <f t="shared" si="42"/>
        <v>8353569.21</v>
      </c>
      <c r="Z306" s="11">
        <f t="shared" si="42"/>
        <v>9879406.3000000007</v>
      </c>
      <c r="AA306" s="11">
        <f t="shared" si="42"/>
        <v>11321374.080000002</v>
      </c>
      <c r="AB306" s="11">
        <f t="shared" si="42"/>
        <v>12820060.840000002</v>
      </c>
      <c r="AC306" s="11">
        <f t="shared" si="42"/>
        <v>13882358.150000002</v>
      </c>
      <c r="AD306" s="11">
        <f t="shared" si="42"/>
        <v>15248923.690000001</v>
      </c>
    </row>
    <row r="307" spans="1:30" s="41" customFormat="1" x14ac:dyDescent="0.2">
      <c r="A307" s="390">
        <v>1005</v>
      </c>
      <c r="B307" s="390" t="s">
        <v>13</v>
      </c>
      <c r="C307" s="11">
        <v>22470.370000000003</v>
      </c>
      <c r="D307" s="11">
        <v>21143.86</v>
      </c>
      <c r="E307" s="11">
        <v>22774.89</v>
      </c>
      <c r="F307" s="11">
        <v>22232.43</v>
      </c>
      <c r="G307" s="11">
        <v>20078.149999999998</v>
      </c>
      <c r="H307" s="11">
        <v>25723.699999999997</v>
      </c>
      <c r="I307" s="11">
        <v>25755.010000000002</v>
      </c>
      <c r="J307" s="11">
        <v>28437.85</v>
      </c>
      <c r="K307" s="11">
        <v>24438.609999999997</v>
      </c>
      <c r="L307" s="11">
        <v>23991.050000000003</v>
      </c>
      <c r="M307" s="11">
        <v>23043.840000000004</v>
      </c>
      <c r="N307" s="11">
        <v>22570.05</v>
      </c>
      <c r="O307" s="394">
        <f t="shared" si="43"/>
        <v>282659.81</v>
      </c>
      <c r="Q307" s="390">
        <v>1005</v>
      </c>
      <c r="R307" s="390" t="s">
        <v>13</v>
      </c>
      <c r="S307" s="11">
        <f t="shared" si="44"/>
        <v>22470.370000000003</v>
      </c>
      <c r="T307" s="11">
        <f t="shared" si="45"/>
        <v>43614.23</v>
      </c>
      <c r="U307" s="11">
        <f t="shared" si="42"/>
        <v>66389.119999999995</v>
      </c>
      <c r="V307" s="11">
        <f t="shared" si="42"/>
        <v>88621.549999999988</v>
      </c>
      <c r="W307" s="11">
        <f t="shared" si="42"/>
        <v>108699.69999999998</v>
      </c>
      <c r="X307" s="11">
        <f t="shared" si="42"/>
        <v>134423.39999999997</v>
      </c>
      <c r="Y307" s="11">
        <f t="shared" si="42"/>
        <v>160178.40999999997</v>
      </c>
      <c r="Z307" s="11">
        <f t="shared" si="42"/>
        <v>188616.25999999998</v>
      </c>
      <c r="AA307" s="11">
        <f t="shared" si="42"/>
        <v>213054.86999999997</v>
      </c>
      <c r="AB307" s="11">
        <f t="shared" si="42"/>
        <v>237045.91999999998</v>
      </c>
      <c r="AC307" s="11">
        <f t="shared" si="42"/>
        <v>260089.75999999998</v>
      </c>
      <c r="AD307" s="11">
        <f t="shared" si="42"/>
        <v>282659.81</v>
      </c>
    </row>
    <row r="308" spans="1:30" s="41" customFormat="1" x14ac:dyDescent="0.2">
      <c r="A308" s="390">
        <v>1006</v>
      </c>
      <c r="B308" s="390" t="s">
        <v>14</v>
      </c>
      <c r="C308" s="11">
        <v>50995.840000000004</v>
      </c>
      <c r="D308" s="11">
        <v>50325.62</v>
      </c>
      <c r="E308" s="11">
        <v>54244.43</v>
      </c>
      <c r="F308" s="11">
        <v>51657.78</v>
      </c>
      <c r="G308" s="11">
        <v>45252.37</v>
      </c>
      <c r="H308" s="11">
        <v>52465.709999999992</v>
      </c>
      <c r="I308" s="11">
        <v>51841.8</v>
      </c>
      <c r="J308" s="11">
        <v>62598.52</v>
      </c>
      <c r="K308" s="11">
        <v>53866.86</v>
      </c>
      <c r="L308" s="11">
        <v>42168.98</v>
      </c>
      <c r="M308" s="11">
        <v>31034.32</v>
      </c>
      <c r="N308" s="11">
        <v>31344.59</v>
      </c>
      <c r="O308" s="394">
        <f t="shared" si="43"/>
        <v>577796.81999999995</v>
      </c>
      <c r="Q308" s="390">
        <v>1006</v>
      </c>
      <c r="R308" s="390" t="s">
        <v>14</v>
      </c>
      <c r="S308" s="11">
        <f t="shared" si="44"/>
        <v>50995.840000000004</v>
      </c>
      <c r="T308" s="11">
        <f t="shared" si="45"/>
        <v>101321.46</v>
      </c>
      <c r="U308" s="11">
        <f t="shared" si="42"/>
        <v>155565.89000000001</v>
      </c>
      <c r="V308" s="11">
        <f t="shared" si="42"/>
        <v>207223.67</v>
      </c>
      <c r="W308" s="11">
        <f t="shared" si="42"/>
        <v>252476.04</v>
      </c>
      <c r="X308" s="11">
        <f t="shared" si="42"/>
        <v>304941.75</v>
      </c>
      <c r="Y308" s="11">
        <f t="shared" si="42"/>
        <v>356783.55</v>
      </c>
      <c r="Z308" s="11">
        <f t="shared" si="42"/>
        <v>419382.07</v>
      </c>
      <c r="AA308" s="11">
        <f t="shared" si="42"/>
        <v>473248.93</v>
      </c>
      <c r="AB308" s="11">
        <f t="shared" si="42"/>
        <v>515417.91</v>
      </c>
      <c r="AC308" s="11">
        <f t="shared" si="42"/>
        <v>546452.23</v>
      </c>
      <c r="AD308" s="11">
        <f t="shared" si="42"/>
        <v>577796.81999999995</v>
      </c>
    </row>
    <row r="309" spans="1:30" s="41" customFormat="1" x14ac:dyDescent="0.2">
      <c r="A309" s="390">
        <v>1007</v>
      </c>
      <c r="B309" s="390" t="s">
        <v>15</v>
      </c>
      <c r="C309" s="11">
        <v>235817.37999999998</v>
      </c>
      <c r="D309" s="11">
        <v>226198.27</v>
      </c>
      <c r="E309" s="11">
        <v>227768.69999999998</v>
      </c>
      <c r="F309" s="11">
        <v>225860.61000000002</v>
      </c>
      <c r="G309" s="11">
        <v>199839.54</v>
      </c>
      <c r="H309" s="11">
        <v>227972.6</v>
      </c>
      <c r="I309" s="11">
        <v>226331.43999999997</v>
      </c>
      <c r="J309" s="11">
        <v>239276.86999999997</v>
      </c>
      <c r="K309" s="11">
        <v>230765.13000000003</v>
      </c>
      <c r="L309" s="11">
        <v>239746.41</v>
      </c>
      <c r="M309" s="11">
        <v>216110.22</v>
      </c>
      <c r="N309" s="11">
        <v>212348.64</v>
      </c>
      <c r="O309" s="394">
        <f t="shared" si="43"/>
        <v>2708035.8100000005</v>
      </c>
      <c r="Q309" s="390">
        <v>1007</v>
      </c>
      <c r="R309" s="390" t="s">
        <v>15</v>
      </c>
      <c r="S309" s="11">
        <f t="shared" si="44"/>
        <v>235817.37999999998</v>
      </c>
      <c r="T309" s="11">
        <f t="shared" si="45"/>
        <v>462015.64999999997</v>
      </c>
      <c r="U309" s="11">
        <f t="shared" si="42"/>
        <v>689784.35</v>
      </c>
      <c r="V309" s="11">
        <f t="shared" si="42"/>
        <v>915644.96</v>
      </c>
      <c r="W309" s="11">
        <f t="shared" si="42"/>
        <v>1115484.5</v>
      </c>
      <c r="X309" s="11">
        <f t="shared" si="42"/>
        <v>1343457.1</v>
      </c>
      <c r="Y309" s="11">
        <f t="shared" si="42"/>
        <v>1569788.54</v>
      </c>
      <c r="Z309" s="11">
        <f t="shared" si="42"/>
        <v>1809065.41</v>
      </c>
      <c r="AA309" s="11">
        <f t="shared" si="42"/>
        <v>2039830.54</v>
      </c>
      <c r="AB309" s="11">
        <f t="shared" si="42"/>
        <v>2279576.9500000002</v>
      </c>
      <c r="AC309" s="11">
        <f t="shared" si="42"/>
        <v>2495687.1700000004</v>
      </c>
      <c r="AD309" s="11">
        <f t="shared" si="42"/>
        <v>2708035.8100000005</v>
      </c>
    </row>
    <row r="310" spans="1:30" s="41" customFormat="1" x14ac:dyDescent="0.2">
      <c r="A310" s="390">
        <v>1008</v>
      </c>
      <c r="B310" s="390" t="s">
        <v>16</v>
      </c>
      <c r="C310" s="11">
        <v>32021.749999999996</v>
      </c>
      <c r="D310" s="11">
        <v>32103.96</v>
      </c>
      <c r="E310" s="11">
        <v>32275.78</v>
      </c>
      <c r="F310" s="11">
        <v>34343.339999999997</v>
      </c>
      <c r="G310" s="11">
        <v>32895.24</v>
      </c>
      <c r="H310" s="11">
        <v>47205.9</v>
      </c>
      <c r="I310" s="11">
        <v>46247.420000000006</v>
      </c>
      <c r="J310" s="11">
        <v>47256.93</v>
      </c>
      <c r="K310" s="11">
        <v>47067.39</v>
      </c>
      <c r="L310" s="11">
        <v>48601.149999999994</v>
      </c>
      <c r="M310" s="11">
        <v>49762.86</v>
      </c>
      <c r="N310" s="11">
        <v>47232.899999999994</v>
      </c>
      <c r="O310" s="394">
        <f t="shared" si="43"/>
        <v>497014.62</v>
      </c>
      <c r="Q310" s="390">
        <v>1008</v>
      </c>
      <c r="R310" s="390" t="s">
        <v>16</v>
      </c>
      <c r="S310" s="11">
        <f t="shared" si="44"/>
        <v>32021.749999999996</v>
      </c>
      <c r="T310" s="11">
        <f t="shared" si="45"/>
        <v>64125.709999999992</v>
      </c>
      <c r="U310" s="11">
        <f t="shared" si="42"/>
        <v>96401.489999999991</v>
      </c>
      <c r="V310" s="11">
        <f t="shared" si="42"/>
        <v>130744.82999999999</v>
      </c>
      <c r="W310" s="11">
        <f t="shared" si="42"/>
        <v>163640.06999999998</v>
      </c>
      <c r="X310" s="11">
        <f t="shared" si="42"/>
        <v>210845.96999999997</v>
      </c>
      <c r="Y310" s="11">
        <f t="shared" si="42"/>
        <v>257093.38999999998</v>
      </c>
      <c r="Z310" s="11">
        <f t="shared" si="42"/>
        <v>304350.32</v>
      </c>
      <c r="AA310" s="11">
        <f t="shared" si="42"/>
        <v>351417.71</v>
      </c>
      <c r="AB310" s="11">
        <f t="shared" si="42"/>
        <v>400018.86</v>
      </c>
      <c r="AC310" s="11">
        <f t="shared" si="42"/>
        <v>449781.72</v>
      </c>
      <c r="AD310" s="11">
        <f t="shared" si="42"/>
        <v>497014.62</v>
      </c>
    </row>
    <row r="311" spans="1:30" s="41" customFormat="1" x14ac:dyDescent="0.2">
      <c r="A311" s="390">
        <v>1009</v>
      </c>
      <c r="B311" s="390" t="s">
        <v>17</v>
      </c>
      <c r="C311" s="11">
        <v>43117.04</v>
      </c>
      <c r="D311" s="11">
        <v>42665.030000000006</v>
      </c>
      <c r="E311" s="11">
        <v>45540.799999999996</v>
      </c>
      <c r="F311" s="11">
        <v>47549.85</v>
      </c>
      <c r="G311" s="11">
        <v>44177.94</v>
      </c>
      <c r="H311" s="11">
        <v>52927.100000000006</v>
      </c>
      <c r="I311" s="11">
        <v>51219.649999999994</v>
      </c>
      <c r="J311" s="11">
        <v>56608.25</v>
      </c>
      <c r="K311" s="11">
        <v>54747.03</v>
      </c>
      <c r="L311" s="11">
        <v>57802.82</v>
      </c>
      <c r="M311" s="11">
        <v>57364.759999999995</v>
      </c>
      <c r="N311" s="11">
        <v>52118.03</v>
      </c>
      <c r="O311" s="394">
        <f t="shared" si="43"/>
        <v>605838.30000000005</v>
      </c>
      <c r="Q311" s="390">
        <v>1009</v>
      </c>
      <c r="R311" s="390" t="s">
        <v>17</v>
      </c>
      <c r="S311" s="11">
        <f t="shared" si="44"/>
        <v>43117.04</v>
      </c>
      <c r="T311" s="11">
        <f t="shared" si="45"/>
        <v>85782.07</v>
      </c>
      <c r="U311" s="11">
        <f t="shared" si="42"/>
        <v>131322.87</v>
      </c>
      <c r="V311" s="11">
        <f t="shared" si="42"/>
        <v>178872.72</v>
      </c>
      <c r="W311" s="11">
        <f t="shared" si="42"/>
        <v>223050.66</v>
      </c>
      <c r="X311" s="11">
        <f t="shared" si="42"/>
        <v>275977.76</v>
      </c>
      <c r="Y311" s="11">
        <f t="shared" si="42"/>
        <v>327197.41000000003</v>
      </c>
      <c r="Z311" s="11">
        <f t="shared" si="42"/>
        <v>383805.66000000003</v>
      </c>
      <c r="AA311" s="11">
        <f t="shared" si="42"/>
        <v>438552.69000000006</v>
      </c>
      <c r="AB311" s="11">
        <f t="shared" si="42"/>
        <v>496355.51000000007</v>
      </c>
      <c r="AC311" s="11">
        <f t="shared" si="42"/>
        <v>553720.27</v>
      </c>
      <c r="AD311" s="11">
        <f t="shared" si="42"/>
        <v>605838.30000000005</v>
      </c>
    </row>
    <row r="312" spans="1:30" s="41" customFormat="1" x14ac:dyDescent="0.2">
      <c r="A312" s="390">
        <v>1010</v>
      </c>
      <c r="B312" s="390" t="s">
        <v>19</v>
      </c>
      <c r="C312" s="11">
        <v>31014.28</v>
      </c>
      <c r="D312" s="11">
        <v>29877.699999999997</v>
      </c>
      <c r="E312" s="11">
        <v>30385.599999999999</v>
      </c>
      <c r="F312" s="11">
        <v>28089.62</v>
      </c>
      <c r="G312" s="11">
        <v>26180.170000000002</v>
      </c>
      <c r="H312" s="11">
        <v>42096.29</v>
      </c>
      <c r="I312" s="11">
        <v>49409.69</v>
      </c>
      <c r="J312" s="11">
        <v>44078.63</v>
      </c>
      <c r="K312" s="11">
        <v>41612.969999999994</v>
      </c>
      <c r="L312" s="11">
        <v>27879.200000000001</v>
      </c>
      <c r="M312" s="11">
        <v>41672.699999999997</v>
      </c>
      <c r="N312" s="11">
        <v>42237.37</v>
      </c>
      <c r="O312" s="394">
        <f t="shared" si="43"/>
        <v>434534.22</v>
      </c>
      <c r="Q312" s="390">
        <v>1010</v>
      </c>
      <c r="R312" s="390" t="s">
        <v>19</v>
      </c>
      <c r="S312" s="11">
        <f t="shared" si="44"/>
        <v>31014.28</v>
      </c>
      <c r="T312" s="11">
        <f t="shared" si="45"/>
        <v>60891.979999999996</v>
      </c>
      <c r="U312" s="11">
        <f t="shared" si="42"/>
        <v>91277.579999999987</v>
      </c>
      <c r="V312" s="11">
        <f t="shared" si="42"/>
        <v>119367.19999999998</v>
      </c>
      <c r="W312" s="11">
        <f t="shared" si="42"/>
        <v>145547.37</v>
      </c>
      <c r="X312" s="11">
        <f t="shared" si="42"/>
        <v>187643.66</v>
      </c>
      <c r="Y312" s="11">
        <f t="shared" si="42"/>
        <v>237053.35</v>
      </c>
      <c r="Z312" s="11">
        <f t="shared" si="42"/>
        <v>281131.98</v>
      </c>
      <c r="AA312" s="11">
        <f t="shared" si="42"/>
        <v>322744.94999999995</v>
      </c>
      <c r="AB312" s="11">
        <f t="shared" si="42"/>
        <v>350624.14999999997</v>
      </c>
      <c r="AC312" s="11">
        <f t="shared" si="42"/>
        <v>392296.85</v>
      </c>
      <c r="AD312" s="11">
        <f t="shared" si="42"/>
        <v>434534.22</v>
      </c>
    </row>
    <row r="313" spans="1:30" s="41" customFormat="1" x14ac:dyDescent="0.2">
      <c r="A313" s="390">
        <v>1011</v>
      </c>
      <c r="B313" s="390" t="s">
        <v>20</v>
      </c>
      <c r="C313" s="11">
        <v>45099.130000000005</v>
      </c>
      <c r="D313" s="11">
        <v>43913.68</v>
      </c>
      <c r="E313" s="11">
        <v>44197.88</v>
      </c>
      <c r="F313" s="11">
        <v>39520.229999999996</v>
      </c>
      <c r="G313" s="11">
        <v>36606.299999999996</v>
      </c>
      <c r="H313" s="11">
        <v>46666.979999999996</v>
      </c>
      <c r="I313" s="11">
        <v>48780.85</v>
      </c>
      <c r="J313" s="11">
        <v>50228.15</v>
      </c>
      <c r="K313" s="11">
        <v>47208.97</v>
      </c>
      <c r="L313" s="11">
        <v>45242.68</v>
      </c>
      <c r="M313" s="11">
        <v>44200.700000000004</v>
      </c>
      <c r="N313" s="11">
        <v>43844.75</v>
      </c>
      <c r="O313" s="394">
        <f t="shared" si="43"/>
        <v>535510.29999999993</v>
      </c>
      <c r="Q313" s="390">
        <v>1011</v>
      </c>
      <c r="R313" s="390" t="s">
        <v>20</v>
      </c>
      <c r="S313" s="11">
        <f t="shared" si="44"/>
        <v>45099.130000000005</v>
      </c>
      <c r="T313" s="11">
        <f t="shared" si="45"/>
        <v>89012.81</v>
      </c>
      <c r="U313" s="11">
        <f t="shared" si="42"/>
        <v>133210.69</v>
      </c>
      <c r="V313" s="11">
        <f t="shared" si="42"/>
        <v>172730.91999999998</v>
      </c>
      <c r="W313" s="11">
        <f t="shared" si="42"/>
        <v>209337.21999999997</v>
      </c>
      <c r="X313" s="11">
        <f t="shared" si="42"/>
        <v>256004.19999999995</v>
      </c>
      <c r="Y313" s="11">
        <f t="shared" si="42"/>
        <v>304785.04999999993</v>
      </c>
      <c r="Z313" s="11">
        <f t="shared" si="42"/>
        <v>355013.19999999995</v>
      </c>
      <c r="AA313" s="11">
        <f t="shared" si="42"/>
        <v>402222.16999999993</v>
      </c>
      <c r="AB313" s="11">
        <f t="shared" si="42"/>
        <v>447464.84999999992</v>
      </c>
      <c r="AC313" s="11">
        <f t="shared" si="42"/>
        <v>491665.54999999993</v>
      </c>
      <c r="AD313" s="11">
        <f t="shared" si="42"/>
        <v>535510.29999999993</v>
      </c>
    </row>
    <row r="314" spans="1:30" s="41" customFormat="1" ht="14.25" customHeight="1" x14ac:dyDescent="0.2">
      <c r="A314" s="390">
        <v>1012</v>
      </c>
      <c r="B314" s="390" t="s">
        <v>21</v>
      </c>
      <c r="C314" s="11">
        <v>159768.64000000001</v>
      </c>
      <c r="D314" s="11">
        <v>160172.78000000003</v>
      </c>
      <c r="E314" s="11">
        <v>160683.38</v>
      </c>
      <c r="F314" s="11">
        <v>157557.27000000002</v>
      </c>
      <c r="G314" s="11">
        <v>145031.17000000001</v>
      </c>
      <c r="H314" s="11">
        <v>166185.30000000002</v>
      </c>
      <c r="I314" s="11">
        <v>168763.09999999998</v>
      </c>
      <c r="J314" s="11">
        <v>178326.78</v>
      </c>
      <c r="K314" s="11">
        <v>170441.91999999998</v>
      </c>
      <c r="L314" s="11">
        <v>168471.7</v>
      </c>
      <c r="M314" s="11">
        <v>162373.31</v>
      </c>
      <c r="N314" s="11">
        <v>157921.24</v>
      </c>
      <c r="O314" s="394">
        <f t="shared" si="43"/>
        <v>1955696.59</v>
      </c>
      <c r="Q314" s="390">
        <v>1012</v>
      </c>
      <c r="R314" s="390" t="s">
        <v>21</v>
      </c>
      <c r="S314" s="11">
        <f t="shared" si="44"/>
        <v>159768.64000000001</v>
      </c>
      <c r="T314" s="11">
        <f t="shared" si="45"/>
        <v>319941.42000000004</v>
      </c>
      <c r="U314" s="11">
        <f t="shared" si="42"/>
        <v>480624.80000000005</v>
      </c>
      <c r="V314" s="11">
        <f t="shared" si="42"/>
        <v>638182.07000000007</v>
      </c>
      <c r="W314" s="11">
        <f t="shared" si="42"/>
        <v>783213.24000000011</v>
      </c>
      <c r="X314" s="11">
        <f t="shared" si="42"/>
        <v>949398.54000000015</v>
      </c>
      <c r="Y314" s="11">
        <f t="shared" si="42"/>
        <v>1118161.6400000001</v>
      </c>
      <c r="Z314" s="11">
        <f t="shared" si="42"/>
        <v>1296488.4200000002</v>
      </c>
      <c r="AA314" s="11">
        <f t="shared" si="42"/>
        <v>1466930.34</v>
      </c>
      <c r="AB314" s="11">
        <f t="shared" si="42"/>
        <v>1635402.04</v>
      </c>
      <c r="AC314" s="11">
        <f t="shared" si="42"/>
        <v>1797775.35</v>
      </c>
      <c r="AD314" s="11">
        <f t="shared" si="42"/>
        <v>1955696.59</v>
      </c>
    </row>
    <row r="315" spans="1:30" s="41" customFormat="1" x14ac:dyDescent="0.2">
      <c r="A315" s="390">
        <v>1013</v>
      </c>
      <c r="B315" s="390" t="s">
        <v>22</v>
      </c>
      <c r="C315" s="11">
        <v>7687.9299999999994</v>
      </c>
      <c r="D315" s="11">
        <v>7580.12</v>
      </c>
      <c r="E315" s="11">
        <v>7846.73</v>
      </c>
      <c r="F315" s="11">
        <v>8142.7999999999993</v>
      </c>
      <c r="G315" s="11">
        <v>7784.1299999999992</v>
      </c>
      <c r="H315" s="11">
        <v>9273.82</v>
      </c>
      <c r="I315" s="11">
        <v>9089.66</v>
      </c>
      <c r="J315" s="11">
        <v>9332.9500000000025</v>
      </c>
      <c r="K315" s="11">
        <v>9210.17</v>
      </c>
      <c r="L315" s="11">
        <v>9043.8700000000008</v>
      </c>
      <c r="M315" s="11">
        <v>8930.61</v>
      </c>
      <c r="N315" s="11">
        <v>9251.5400000000009</v>
      </c>
      <c r="O315" s="394">
        <f t="shared" si="43"/>
        <v>103174.32999999999</v>
      </c>
      <c r="Q315" s="390">
        <v>1013</v>
      </c>
      <c r="R315" s="390" t="s">
        <v>22</v>
      </c>
      <c r="S315" s="11">
        <f t="shared" si="44"/>
        <v>7687.9299999999994</v>
      </c>
      <c r="T315" s="11">
        <f t="shared" si="45"/>
        <v>15268.05</v>
      </c>
      <c r="U315" s="11">
        <f t="shared" si="42"/>
        <v>23114.78</v>
      </c>
      <c r="V315" s="11">
        <f t="shared" si="42"/>
        <v>31257.579999999998</v>
      </c>
      <c r="W315" s="11">
        <f t="shared" si="42"/>
        <v>39041.71</v>
      </c>
      <c r="X315" s="11">
        <f t="shared" si="42"/>
        <v>48315.53</v>
      </c>
      <c r="Y315" s="11">
        <f t="shared" si="42"/>
        <v>57405.19</v>
      </c>
      <c r="Z315" s="11">
        <f t="shared" si="42"/>
        <v>66738.14</v>
      </c>
      <c r="AA315" s="11">
        <f t="shared" si="42"/>
        <v>75948.31</v>
      </c>
      <c r="AB315" s="11">
        <f t="shared" si="42"/>
        <v>84992.18</v>
      </c>
      <c r="AC315" s="11">
        <f t="shared" si="42"/>
        <v>93922.79</v>
      </c>
      <c r="AD315" s="11">
        <f t="shared" si="42"/>
        <v>103174.32999999999</v>
      </c>
    </row>
    <row r="316" spans="1:30" s="41" customFormat="1" x14ac:dyDescent="0.2">
      <c r="A316" s="390">
        <v>1014</v>
      </c>
      <c r="B316" s="390" t="s">
        <v>23</v>
      </c>
      <c r="C316" s="11">
        <v>285898.11</v>
      </c>
      <c r="D316" s="11">
        <v>280376.28000000003</v>
      </c>
      <c r="E316" s="11">
        <v>270573.92</v>
      </c>
      <c r="F316" s="11">
        <v>291938.02999999997</v>
      </c>
      <c r="G316" s="11">
        <v>273442.14999999997</v>
      </c>
      <c r="H316" s="11">
        <v>317365.26</v>
      </c>
      <c r="I316" s="11">
        <v>307964.05</v>
      </c>
      <c r="J316" s="11">
        <v>305418.5</v>
      </c>
      <c r="K316" s="11">
        <v>318714.81</v>
      </c>
      <c r="L316" s="11">
        <v>320820.67</v>
      </c>
      <c r="M316" s="11">
        <v>314836.83999999997</v>
      </c>
      <c r="N316" s="11">
        <v>288946.73</v>
      </c>
      <c r="O316" s="394">
        <f t="shared" si="43"/>
        <v>3576295.3499999996</v>
      </c>
      <c r="Q316" s="390">
        <v>1014</v>
      </c>
      <c r="R316" s="390" t="s">
        <v>23</v>
      </c>
      <c r="S316" s="11">
        <f t="shared" si="44"/>
        <v>285898.11</v>
      </c>
      <c r="T316" s="11">
        <f t="shared" si="45"/>
        <v>566274.39</v>
      </c>
      <c r="U316" s="11">
        <f t="shared" si="42"/>
        <v>836848.31</v>
      </c>
      <c r="V316" s="11">
        <f t="shared" si="42"/>
        <v>1128786.3400000001</v>
      </c>
      <c r="W316" s="11">
        <f t="shared" si="42"/>
        <v>1402228.49</v>
      </c>
      <c r="X316" s="11">
        <f t="shared" si="42"/>
        <v>1719593.75</v>
      </c>
      <c r="Y316" s="11">
        <f t="shared" si="42"/>
        <v>2027557.8</v>
      </c>
      <c r="Z316" s="11">
        <f t="shared" si="42"/>
        <v>2332976.2999999998</v>
      </c>
      <c r="AA316" s="11">
        <f t="shared" si="42"/>
        <v>2651691.11</v>
      </c>
      <c r="AB316" s="11">
        <f t="shared" si="42"/>
        <v>2972511.78</v>
      </c>
      <c r="AC316" s="11">
        <f t="shared" si="42"/>
        <v>3287348.6199999996</v>
      </c>
      <c r="AD316" s="11">
        <f t="shared" si="42"/>
        <v>3576295.3499999996</v>
      </c>
    </row>
    <row r="317" spans="1:30" s="41" customFormat="1" x14ac:dyDescent="0.2">
      <c r="A317" s="390">
        <v>1015</v>
      </c>
      <c r="B317" s="390" t="s">
        <v>24</v>
      </c>
      <c r="C317" s="11">
        <v>24339.48</v>
      </c>
      <c r="D317" s="11">
        <v>24847.59</v>
      </c>
      <c r="E317" s="11">
        <v>26499</v>
      </c>
      <c r="F317" s="11">
        <v>21134.92</v>
      </c>
      <c r="G317" s="11">
        <v>18067.18</v>
      </c>
      <c r="H317" s="11">
        <v>25028.32</v>
      </c>
      <c r="I317" s="11">
        <v>24821.119999999995</v>
      </c>
      <c r="J317" s="11">
        <v>28038.080000000002</v>
      </c>
      <c r="K317" s="11">
        <v>25827.47</v>
      </c>
      <c r="L317" s="11">
        <v>25104.259999999995</v>
      </c>
      <c r="M317" s="11">
        <v>21456.299999999996</v>
      </c>
      <c r="N317" s="11">
        <v>20126.84</v>
      </c>
      <c r="O317" s="394">
        <f t="shared" si="43"/>
        <v>285290.56</v>
      </c>
      <c r="Q317" s="390">
        <v>1015</v>
      </c>
      <c r="R317" s="390" t="s">
        <v>24</v>
      </c>
      <c r="S317" s="11">
        <f t="shared" si="44"/>
        <v>24339.48</v>
      </c>
      <c r="T317" s="11">
        <f t="shared" si="45"/>
        <v>49187.07</v>
      </c>
      <c r="U317" s="11">
        <f t="shared" si="42"/>
        <v>75686.070000000007</v>
      </c>
      <c r="V317" s="11">
        <f t="shared" si="42"/>
        <v>96820.99</v>
      </c>
      <c r="W317" s="11">
        <f t="shared" si="42"/>
        <v>114888.17000000001</v>
      </c>
      <c r="X317" s="11">
        <f t="shared" si="42"/>
        <v>139916.49000000002</v>
      </c>
      <c r="Y317" s="11">
        <f t="shared" si="42"/>
        <v>164737.61000000002</v>
      </c>
      <c r="Z317" s="11">
        <f t="shared" si="42"/>
        <v>192775.69</v>
      </c>
      <c r="AA317" s="11">
        <f t="shared" si="42"/>
        <v>218603.16</v>
      </c>
      <c r="AB317" s="11">
        <f t="shared" si="42"/>
        <v>243707.41999999998</v>
      </c>
      <c r="AC317" s="11">
        <f t="shared" si="42"/>
        <v>265163.71999999997</v>
      </c>
      <c r="AD317" s="11">
        <f t="shared" si="42"/>
        <v>285290.56</v>
      </c>
    </row>
    <row r="318" spans="1:30" s="41" customFormat="1" x14ac:dyDescent="0.2">
      <c r="A318" s="390">
        <v>1016</v>
      </c>
      <c r="B318" s="390" t="s">
        <v>25</v>
      </c>
      <c r="C318" s="11">
        <v>60026.82</v>
      </c>
      <c r="D318" s="11">
        <v>52718.469999999994</v>
      </c>
      <c r="E318" s="11">
        <v>53800.7</v>
      </c>
      <c r="F318" s="11">
        <v>55397.47</v>
      </c>
      <c r="G318" s="11">
        <v>50140.35</v>
      </c>
      <c r="H318" s="11">
        <v>61279.07</v>
      </c>
      <c r="I318" s="11">
        <v>57738.02</v>
      </c>
      <c r="J318" s="11">
        <v>61673.16</v>
      </c>
      <c r="K318" s="11">
        <v>59669.740000000005</v>
      </c>
      <c r="L318" s="11">
        <v>59175.740000000005</v>
      </c>
      <c r="M318" s="11">
        <v>52851.8</v>
      </c>
      <c r="N318" s="11">
        <v>53090.98</v>
      </c>
      <c r="O318" s="394">
        <f t="shared" si="43"/>
        <v>677562.32000000007</v>
      </c>
      <c r="Q318" s="390">
        <v>1016</v>
      </c>
      <c r="R318" s="390" t="s">
        <v>25</v>
      </c>
      <c r="S318" s="11">
        <f t="shared" si="44"/>
        <v>60026.82</v>
      </c>
      <c r="T318" s="11">
        <f t="shared" si="45"/>
        <v>112745.29</v>
      </c>
      <c r="U318" s="11">
        <f t="shared" si="42"/>
        <v>166545.99</v>
      </c>
      <c r="V318" s="11">
        <f t="shared" si="42"/>
        <v>221943.46</v>
      </c>
      <c r="W318" s="11">
        <f t="shared" si="42"/>
        <v>272083.81</v>
      </c>
      <c r="X318" s="11">
        <f t="shared" si="42"/>
        <v>333362.88</v>
      </c>
      <c r="Y318" s="11">
        <f t="shared" si="42"/>
        <v>391100.9</v>
      </c>
      <c r="Z318" s="11">
        <f t="shared" si="42"/>
        <v>452774.06000000006</v>
      </c>
      <c r="AA318" s="11">
        <f t="shared" si="42"/>
        <v>512443.80000000005</v>
      </c>
      <c r="AB318" s="11">
        <f t="shared" si="42"/>
        <v>571619.54</v>
      </c>
      <c r="AC318" s="11">
        <f t="shared" si="42"/>
        <v>624471.34000000008</v>
      </c>
      <c r="AD318" s="11">
        <f t="shared" si="42"/>
        <v>677562.32000000007</v>
      </c>
    </row>
    <row r="319" spans="1:30" s="41" customFormat="1" x14ac:dyDescent="0.2">
      <c r="A319" s="390">
        <v>1017</v>
      </c>
      <c r="B319" s="390" t="s">
        <v>26</v>
      </c>
      <c r="C319" s="11">
        <v>95391.76999999999</v>
      </c>
      <c r="D319" s="11">
        <v>92070.03</v>
      </c>
      <c r="E319" s="11">
        <v>95637.84</v>
      </c>
      <c r="F319" s="11">
        <v>94915.57</v>
      </c>
      <c r="G319" s="11">
        <v>86997.9</v>
      </c>
      <c r="H319" s="11">
        <v>103511.02000000002</v>
      </c>
      <c r="I319" s="11">
        <v>105013.73</v>
      </c>
      <c r="J319" s="11">
        <v>108455.86</v>
      </c>
      <c r="K319" s="11">
        <v>108254.95999999999</v>
      </c>
      <c r="L319" s="11">
        <v>106655.34</v>
      </c>
      <c r="M319" s="11">
        <v>98027.04</v>
      </c>
      <c r="N319" s="11">
        <v>96202.33</v>
      </c>
      <c r="O319" s="394">
        <f t="shared" si="43"/>
        <v>1191133.3899999999</v>
      </c>
      <c r="Q319" s="390">
        <v>1017</v>
      </c>
      <c r="R319" s="390" t="s">
        <v>26</v>
      </c>
      <c r="S319" s="11">
        <f t="shared" si="44"/>
        <v>95391.76999999999</v>
      </c>
      <c r="T319" s="11">
        <f t="shared" si="45"/>
        <v>187461.8</v>
      </c>
      <c r="U319" s="11">
        <f t="shared" si="42"/>
        <v>283099.64</v>
      </c>
      <c r="V319" s="11">
        <f t="shared" si="42"/>
        <v>378015.21</v>
      </c>
      <c r="W319" s="11">
        <f t="shared" si="42"/>
        <v>465013.11</v>
      </c>
      <c r="X319" s="11">
        <f t="shared" si="42"/>
        <v>568524.13</v>
      </c>
      <c r="Y319" s="11">
        <f t="shared" si="42"/>
        <v>673537.86</v>
      </c>
      <c r="Z319" s="11">
        <f t="shared" si="42"/>
        <v>781993.72</v>
      </c>
      <c r="AA319" s="11">
        <f t="shared" si="42"/>
        <v>890248.67999999993</v>
      </c>
      <c r="AB319" s="11">
        <f t="shared" si="42"/>
        <v>996904.0199999999</v>
      </c>
      <c r="AC319" s="11">
        <f t="shared" si="42"/>
        <v>1094931.0599999998</v>
      </c>
      <c r="AD319" s="11">
        <f t="shared" si="42"/>
        <v>1191133.3899999999</v>
      </c>
    </row>
    <row r="320" spans="1:30" s="41" customFormat="1" x14ac:dyDescent="0.2">
      <c r="A320" s="390">
        <v>1018</v>
      </c>
      <c r="B320" s="390" t="s">
        <v>27</v>
      </c>
      <c r="C320" s="11">
        <v>74452.150000000009</v>
      </c>
      <c r="D320" s="11">
        <v>72112.45</v>
      </c>
      <c r="E320" s="11">
        <v>74725.95</v>
      </c>
      <c r="F320" s="11">
        <v>75165.640000000014</v>
      </c>
      <c r="G320" s="11">
        <v>65754.03</v>
      </c>
      <c r="H320" s="11">
        <v>75777.61</v>
      </c>
      <c r="I320" s="11">
        <v>77584.62</v>
      </c>
      <c r="J320" s="11">
        <v>81574.039999999994</v>
      </c>
      <c r="K320" s="11">
        <v>78516.719999999987</v>
      </c>
      <c r="L320" s="11">
        <v>78005.48</v>
      </c>
      <c r="M320" s="11">
        <v>76925.62</v>
      </c>
      <c r="N320" s="11">
        <v>76305.27</v>
      </c>
      <c r="O320" s="394">
        <f t="shared" si="43"/>
        <v>906899.58</v>
      </c>
      <c r="Q320" s="390">
        <v>1018</v>
      </c>
      <c r="R320" s="390" t="s">
        <v>27</v>
      </c>
      <c r="S320" s="11">
        <f t="shared" si="44"/>
        <v>74452.150000000009</v>
      </c>
      <c r="T320" s="11">
        <f t="shared" si="45"/>
        <v>146564.6</v>
      </c>
      <c r="U320" s="11">
        <f t="shared" si="42"/>
        <v>221290.55</v>
      </c>
      <c r="V320" s="11">
        <f t="shared" si="42"/>
        <v>296456.19</v>
      </c>
      <c r="W320" s="11">
        <f t="shared" si="42"/>
        <v>362210.22</v>
      </c>
      <c r="X320" s="11">
        <f t="shared" si="42"/>
        <v>437987.82999999996</v>
      </c>
      <c r="Y320" s="11">
        <f t="shared" si="42"/>
        <v>515572.44999999995</v>
      </c>
      <c r="Z320" s="11">
        <f t="shared" si="42"/>
        <v>597146.49</v>
      </c>
      <c r="AA320" s="11">
        <f t="shared" si="42"/>
        <v>675663.21</v>
      </c>
      <c r="AB320" s="11">
        <f t="shared" si="42"/>
        <v>753668.69</v>
      </c>
      <c r="AC320" s="11">
        <f t="shared" si="42"/>
        <v>830594.30999999994</v>
      </c>
      <c r="AD320" s="11">
        <f t="shared" si="42"/>
        <v>906899.58</v>
      </c>
    </row>
    <row r="321" spans="1:30" s="41" customFormat="1" x14ac:dyDescent="0.2">
      <c r="A321" s="390">
        <v>1019</v>
      </c>
      <c r="B321" s="390" t="s">
        <v>28</v>
      </c>
      <c r="C321" s="11">
        <v>23688.049999999996</v>
      </c>
      <c r="D321" s="11">
        <v>22298.550000000003</v>
      </c>
      <c r="E321" s="11">
        <v>24207.95</v>
      </c>
      <c r="F321" s="11">
        <v>23137.930000000004</v>
      </c>
      <c r="G321" s="11">
        <v>21409.89</v>
      </c>
      <c r="H321" s="11">
        <v>24994.100000000002</v>
      </c>
      <c r="I321" s="11">
        <v>24733.74</v>
      </c>
      <c r="J321" s="11">
        <v>26582.61</v>
      </c>
      <c r="K321" s="11">
        <v>25190.010000000002</v>
      </c>
      <c r="L321" s="11">
        <v>25513.56</v>
      </c>
      <c r="M321" s="11">
        <v>24564.42</v>
      </c>
      <c r="N321" s="11">
        <v>23396.250000000004</v>
      </c>
      <c r="O321" s="394">
        <f t="shared" si="43"/>
        <v>289717.06</v>
      </c>
      <c r="Q321" s="390">
        <v>1019</v>
      </c>
      <c r="R321" s="390" t="s">
        <v>28</v>
      </c>
      <c r="S321" s="11">
        <f t="shared" si="44"/>
        <v>23688.049999999996</v>
      </c>
      <c r="T321" s="11">
        <f t="shared" si="45"/>
        <v>45986.6</v>
      </c>
      <c r="U321" s="11">
        <f t="shared" si="45"/>
        <v>70194.55</v>
      </c>
      <c r="V321" s="11">
        <f t="shared" si="45"/>
        <v>93332.48000000001</v>
      </c>
      <c r="W321" s="11">
        <f t="shared" si="45"/>
        <v>114742.37000000001</v>
      </c>
      <c r="X321" s="11">
        <f t="shared" si="45"/>
        <v>139736.47</v>
      </c>
      <c r="Y321" s="11">
        <f t="shared" si="45"/>
        <v>164470.21</v>
      </c>
      <c r="Z321" s="11">
        <f t="shared" si="45"/>
        <v>191052.82</v>
      </c>
      <c r="AA321" s="11">
        <f t="shared" si="45"/>
        <v>216242.83000000002</v>
      </c>
      <c r="AB321" s="11">
        <f t="shared" si="45"/>
        <v>241756.39</v>
      </c>
      <c r="AC321" s="11">
        <f t="shared" si="45"/>
        <v>266320.81</v>
      </c>
      <c r="AD321" s="11">
        <f t="shared" si="45"/>
        <v>289717.06</v>
      </c>
    </row>
    <row r="322" spans="1:30" s="41" customFormat="1" x14ac:dyDescent="0.2">
      <c r="A322" s="390">
        <v>1020</v>
      </c>
      <c r="B322" s="390" t="s">
        <v>29</v>
      </c>
      <c r="C322" s="11">
        <v>145115.66000000003</v>
      </c>
      <c r="D322" s="11">
        <v>143879.76</v>
      </c>
      <c r="E322" s="11">
        <v>152284.80000000002</v>
      </c>
      <c r="F322" s="11">
        <v>155145.98000000001</v>
      </c>
      <c r="G322" s="11">
        <v>140582.86000000002</v>
      </c>
      <c r="H322" s="11">
        <v>155517.08000000002</v>
      </c>
      <c r="I322" s="11">
        <v>155635.45000000001</v>
      </c>
      <c r="J322" s="11">
        <v>157597.03</v>
      </c>
      <c r="K322" s="11">
        <v>155367.61000000002</v>
      </c>
      <c r="L322" s="11">
        <v>160853</v>
      </c>
      <c r="M322" s="11">
        <v>159925.46</v>
      </c>
      <c r="N322" s="11">
        <v>159853.28</v>
      </c>
      <c r="O322" s="394">
        <f t="shared" si="43"/>
        <v>1841757.9700000002</v>
      </c>
      <c r="Q322" s="390">
        <v>1020</v>
      </c>
      <c r="R322" s="390" t="s">
        <v>29</v>
      </c>
      <c r="S322" s="11">
        <f t="shared" si="44"/>
        <v>145115.66000000003</v>
      </c>
      <c r="T322" s="11">
        <f t="shared" ref="T322:AD332" si="46">+S322+D322</f>
        <v>288995.42000000004</v>
      </c>
      <c r="U322" s="11">
        <f t="shared" si="46"/>
        <v>441280.22000000009</v>
      </c>
      <c r="V322" s="11">
        <f t="shared" si="46"/>
        <v>596426.20000000007</v>
      </c>
      <c r="W322" s="11">
        <f t="shared" si="46"/>
        <v>737009.06</v>
      </c>
      <c r="X322" s="11">
        <f t="shared" si="46"/>
        <v>892526.14000000013</v>
      </c>
      <c r="Y322" s="11">
        <f t="shared" si="46"/>
        <v>1048161.5900000001</v>
      </c>
      <c r="Z322" s="11">
        <f t="shared" si="46"/>
        <v>1205758.6200000001</v>
      </c>
      <c r="AA322" s="11">
        <f t="shared" si="46"/>
        <v>1361126.2300000002</v>
      </c>
      <c r="AB322" s="11">
        <f t="shared" si="46"/>
        <v>1521979.2300000002</v>
      </c>
      <c r="AC322" s="11">
        <f t="shared" si="46"/>
        <v>1681904.6900000002</v>
      </c>
      <c r="AD322" s="11">
        <f t="shared" si="46"/>
        <v>1841757.9700000002</v>
      </c>
    </row>
    <row r="323" spans="1:30" s="41" customFormat="1" x14ac:dyDescent="0.2">
      <c r="A323" s="390">
        <v>1021</v>
      </c>
      <c r="B323" s="390" t="s">
        <v>30</v>
      </c>
      <c r="C323" s="11">
        <v>38805.81</v>
      </c>
      <c r="D323" s="11">
        <v>34294.85</v>
      </c>
      <c r="E323" s="11">
        <v>37349.99</v>
      </c>
      <c r="F323" s="11">
        <v>37790.550000000003</v>
      </c>
      <c r="G323" s="11">
        <v>33600.800000000003</v>
      </c>
      <c r="H323" s="11">
        <v>40163.19</v>
      </c>
      <c r="I323" s="11">
        <v>40034.910000000003</v>
      </c>
      <c r="J323" s="11">
        <v>43390.04</v>
      </c>
      <c r="K323" s="11">
        <v>45821.21</v>
      </c>
      <c r="L323" s="11">
        <v>45501.939999999995</v>
      </c>
      <c r="M323" s="11">
        <v>44237.04</v>
      </c>
      <c r="N323" s="11">
        <v>42736.81</v>
      </c>
      <c r="O323" s="394">
        <f t="shared" si="43"/>
        <v>483727.14</v>
      </c>
      <c r="Q323" s="390">
        <v>1021</v>
      </c>
      <c r="R323" s="390" t="s">
        <v>30</v>
      </c>
      <c r="S323" s="11">
        <f t="shared" si="44"/>
        <v>38805.81</v>
      </c>
      <c r="T323" s="11">
        <f t="shared" si="46"/>
        <v>73100.66</v>
      </c>
      <c r="U323" s="11">
        <f t="shared" si="46"/>
        <v>110450.65</v>
      </c>
      <c r="V323" s="11">
        <f t="shared" si="46"/>
        <v>148241.20000000001</v>
      </c>
      <c r="W323" s="11">
        <f t="shared" si="46"/>
        <v>181842</v>
      </c>
      <c r="X323" s="11">
        <f t="shared" si="46"/>
        <v>222005.19</v>
      </c>
      <c r="Y323" s="11">
        <f t="shared" si="46"/>
        <v>262040.1</v>
      </c>
      <c r="Z323" s="11">
        <f t="shared" si="46"/>
        <v>305430.14</v>
      </c>
      <c r="AA323" s="11">
        <f t="shared" si="46"/>
        <v>351251.35000000003</v>
      </c>
      <c r="AB323" s="11">
        <f t="shared" si="46"/>
        <v>396753.29000000004</v>
      </c>
      <c r="AC323" s="11">
        <f t="shared" si="46"/>
        <v>440990.33</v>
      </c>
      <c r="AD323" s="11">
        <f t="shared" si="46"/>
        <v>483727.14</v>
      </c>
    </row>
    <row r="324" spans="1:30" s="41" customFormat="1" x14ac:dyDescent="0.2">
      <c r="A324" s="390">
        <v>1022</v>
      </c>
      <c r="B324" s="390" t="s">
        <v>31</v>
      </c>
      <c r="C324" s="11">
        <v>239963.90000000002</v>
      </c>
      <c r="D324" s="11">
        <v>224640.22</v>
      </c>
      <c r="E324" s="11">
        <v>241568.94</v>
      </c>
      <c r="F324" s="11">
        <v>236122.94999999998</v>
      </c>
      <c r="G324" s="11">
        <v>226523.62</v>
      </c>
      <c r="H324" s="11">
        <v>267462.78000000003</v>
      </c>
      <c r="I324" s="11">
        <v>274288.20999999996</v>
      </c>
      <c r="J324" s="11">
        <v>290371.31</v>
      </c>
      <c r="K324" s="11">
        <v>293758.69999999995</v>
      </c>
      <c r="L324" s="11">
        <v>306549.8</v>
      </c>
      <c r="M324" s="11">
        <v>308438.90999999997</v>
      </c>
      <c r="N324" s="11">
        <v>302935.3</v>
      </c>
      <c r="O324" s="394">
        <f t="shared" si="43"/>
        <v>3212624.6399999997</v>
      </c>
      <c r="Q324" s="390">
        <v>1022</v>
      </c>
      <c r="R324" s="390" t="s">
        <v>31</v>
      </c>
      <c r="S324" s="11">
        <f t="shared" si="44"/>
        <v>239963.90000000002</v>
      </c>
      <c r="T324" s="11">
        <f t="shared" si="46"/>
        <v>464604.12</v>
      </c>
      <c r="U324" s="11">
        <f t="shared" si="46"/>
        <v>706173.06</v>
      </c>
      <c r="V324" s="11">
        <f t="shared" si="46"/>
        <v>942296.01</v>
      </c>
      <c r="W324" s="11">
        <f t="shared" si="46"/>
        <v>1168819.6299999999</v>
      </c>
      <c r="X324" s="11">
        <f t="shared" si="46"/>
        <v>1436282.41</v>
      </c>
      <c r="Y324" s="11">
        <f t="shared" si="46"/>
        <v>1710570.6199999999</v>
      </c>
      <c r="Z324" s="11">
        <f t="shared" si="46"/>
        <v>2000941.93</v>
      </c>
      <c r="AA324" s="11">
        <f t="shared" si="46"/>
        <v>2294700.63</v>
      </c>
      <c r="AB324" s="11">
        <f t="shared" si="46"/>
        <v>2601250.4299999997</v>
      </c>
      <c r="AC324" s="11">
        <f t="shared" si="46"/>
        <v>2909689.34</v>
      </c>
      <c r="AD324" s="11">
        <f t="shared" si="46"/>
        <v>3212624.6399999997</v>
      </c>
    </row>
    <row r="325" spans="1:30" s="41" customFormat="1" x14ac:dyDescent="0.2">
      <c r="A325" s="390">
        <v>1023</v>
      </c>
      <c r="B325" s="390" t="s">
        <v>32</v>
      </c>
      <c r="C325" s="11">
        <v>32717.63</v>
      </c>
      <c r="D325" s="11">
        <v>32446.07</v>
      </c>
      <c r="E325" s="11">
        <v>33922.850000000006</v>
      </c>
      <c r="F325" s="11">
        <v>33857.86</v>
      </c>
      <c r="G325" s="11">
        <v>30596.19</v>
      </c>
      <c r="H325" s="11">
        <v>37868.980000000003</v>
      </c>
      <c r="I325" s="11">
        <v>38879.840000000004</v>
      </c>
      <c r="J325" s="11">
        <v>39136.829999999994</v>
      </c>
      <c r="K325" s="11">
        <v>37067.270000000004</v>
      </c>
      <c r="L325" s="11">
        <v>40079.600000000006</v>
      </c>
      <c r="M325" s="11">
        <v>37520.829999999994</v>
      </c>
      <c r="N325" s="11">
        <v>44887.280000000006</v>
      </c>
      <c r="O325" s="394">
        <f t="shared" si="43"/>
        <v>438981.23000000004</v>
      </c>
      <c r="Q325" s="390">
        <v>1023</v>
      </c>
      <c r="R325" s="390" t="s">
        <v>32</v>
      </c>
      <c r="S325" s="11">
        <f t="shared" si="44"/>
        <v>32717.63</v>
      </c>
      <c r="T325" s="11">
        <f t="shared" si="46"/>
        <v>65163.7</v>
      </c>
      <c r="U325" s="11">
        <f t="shared" si="46"/>
        <v>99086.55</v>
      </c>
      <c r="V325" s="11">
        <f t="shared" si="46"/>
        <v>132944.41</v>
      </c>
      <c r="W325" s="11">
        <f t="shared" si="46"/>
        <v>163540.6</v>
      </c>
      <c r="X325" s="11">
        <f t="shared" si="46"/>
        <v>201409.58000000002</v>
      </c>
      <c r="Y325" s="11">
        <f t="shared" si="46"/>
        <v>240289.42</v>
      </c>
      <c r="Z325" s="11">
        <f t="shared" si="46"/>
        <v>279426.25</v>
      </c>
      <c r="AA325" s="11">
        <f t="shared" si="46"/>
        <v>316493.52</v>
      </c>
      <c r="AB325" s="11">
        <f t="shared" si="46"/>
        <v>356573.12</v>
      </c>
      <c r="AC325" s="11">
        <f t="shared" si="46"/>
        <v>394093.95</v>
      </c>
      <c r="AD325" s="11">
        <f t="shared" si="46"/>
        <v>438981.23000000004</v>
      </c>
    </row>
    <row r="326" spans="1:30" s="41" customFormat="1" x14ac:dyDescent="0.2">
      <c r="A326" s="390">
        <v>1024</v>
      </c>
      <c r="B326" s="390" t="s">
        <v>33</v>
      </c>
      <c r="C326" s="11">
        <v>201484</v>
      </c>
      <c r="D326" s="11">
        <v>195883.80000000002</v>
      </c>
      <c r="E326" s="11">
        <v>204944.49999999997</v>
      </c>
      <c r="F326" s="11">
        <v>207194.3</v>
      </c>
      <c r="G326" s="11">
        <v>185864.6</v>
      </c>
      <c r="H326" s="11">
        <v>207378.6</v>
      </c>
      <c r="I326" s="11">
        <v>195628.28999999998</v>
      </c>
      <c r="J326" s="11">
        <v>211273.61</v>
      </c>
      <c r="K326" s="11">
        <v>208621.7</v>
      </c>
      <c r="L326" s="11">
        <v>211806.6</v>
      </c>
      <c r="M326" s="11">
        <v>206528.4</v>
      </c>
      <c r="N326" s="11">
        <v>197161.00999999998</v>
      </c>
      <c r="O326" s="394">
        <f t="shared" si="43"/>
        <v>2433769.41</v>
      </c>
      <c r="Q326" s="390">
        <v>1024</v>
      </c>
      <c r="R326" s="390" t="s">
        <v>33</v>
      </c>
      <c r="S326" s="11">
        <f t="shared" si="44"/>
        <v>201484</v>
      </c>
      <c r="T326" s="11">
        <f t="shared" si="46"/>
        <v>397367.80000000005</v>
      </c>
      <c r="U326" s="11">
        <f t="shared" si="46"/>
        <v>602312.30000000005</v>
      </c>
      <c r="V326" s="11">
        <f t="shared" si="46"/>
        <v>809506.60000000009</v>
      </c>
      <c r="W326" s="11">
        <f t="shared" si="46"/>
        <v>995371.20000000007</v>
      </c>
      <c r="X326" s="11">
        <f t="shared" si="46"/>
        <v>1202749.8</v>
      </c>
      <c r="Y326" s="11">
        <f t="shared" si="46"/>
        <v>1398378.09</v>
      </c>
      <c r="Z326" s="11">
        <f t="shared" si="46"/>
        <v>1609651.7000000002</v>
      </c>
      <c r="AA326" s="11">
        <f t="shared" si="46"/>
        <v>1818273.4000000001</v>
      </c>
      <c r="AB326" s="11">
        <f t="shared" si="46"/>
        <v>2030080.0000000002</v>
      </c>
      <c r="AC326" s="11">
        <f t="shared" si="46"/>
        <v>2236608.4000000004</v>
      </c>
      <c r="AD326" s="11">
        <f t="shared" si="46"/>
        <v>2433769.41</v>
      </c>
    </row>
    <row r="327" spans="1:30" s="41" customFormat="1" x14ac:dyDescent="0.2">
      <c r="A327" s="390">
        <v>1025</v>
      </c>
      <c r="B327" s="390" t="s">
        <v>34</v>
      </c>
      <c r="C327" s="11">
        <v>45897.64</v>
      </c>
      <c r="D327" s="11">
        <v>39320.880000000005</v>
      </c>
      <c r="E327" s="11">
        <v>40185.009999999995</v>
      </c>
      <c r="F327" s="11">
        <v>40469.520000000004</v>
      </c>
      <c r="G327" s="11">
        <v>35605.82</v>
      </c>
      <c r="H327" s="11">
        <v>45454</v>
      </c>
      <c r="I327" s="11">
        <v>44026.070000000007</v>
      </c>
      <c r="J327" s="11">
        <v>43799.66</v>
      </c>
      <c r="K327" s="11">
        <v>40740.179999999993</v>
      </c>
      <c r="L327" s="11">
        <v>41357.149999999994</v>
      </c>
      <c r="M327" s="11">
        <v>41893.25</v>
      </c>
      <c r="N327" s="11">
        <v>41061.93</v>
      </c>
      <c r="O327" s="394">
        <f t="shared" si="43"/>
        <v>499811.10999999993</v>
      </c>
      <c r="Q327" s="390">
        <v>1025</v>
      </c>
      <c r="R327" s="390" t="s">
        <v>34</v>
      </c>
      <c r="S327" s="11">
        <f t="shared" si="44"/>
        <v>45897.64</v>
      </c>
      <c r="T327" s="11">
        <f t="shared" si="46"/>
        <v>85218.52</v>
      </c>
      <c r="U327" s="11">
        <f t="shared" si="46"/>
        <v>125403.53</v>
      </c>
      <c r="V327" s="11">
        <f t="shared" si="46"/>
        <v>165873.04999999999</v>
      </c>
      <c r="W327" s="11">
        <f t="shared" si="46"/>
        <v>201478.87</v>
      </c>
      <c r="X327" s="11">
        <f t="shared" si="46"/>
        <v>246932.87</v>
      </c>
      <c r="Y327" s="11">
        <f t="shared" si="46"/>
        <v>290958.94</v>
      </c>
      <c r="Z327" s="11">
        <f t="shared" si="46"/>
        <v>334758.59999999998</v>
      </c>
      <c r="AA327" s="11">
        <f t="shared" si="46"/>
        <v>375498.77999999997</v>
      </c>
      <c r="AB327" s="11">
        <f t="shared" si="46"/>
        <v>416855.92999999993</v>
      </c>
      <c r="AC327" s="11">
        <f t="shared" si="46"/>
        <v>458749.17999999993</v>
      </c>
      <c r="AD327" s="11">
        <f t="shared" si="46"/>
        <v>499811.10999999993</v>
      </c>
    </row>
    <row r="328" spans="1:30" s="41" customFormat="1" x14ac:dyDescent="0.2">
      <c r="A328" s="390">
        <v>1026</v>
      </c>
      <c r="B328" s="390" t="s">
        <v>35</v>
      </c>
      <c r="C328" s="11">
        <v>13077.34</v>
      </c>
      <c r="D328" s="11">
        <v>12578.17</v>
      </c>
      <c r="E328" s="11">
        <v>13771.68</v>
      </c>
      <c r="F328" s="11">
        <v>13949.919999999998</v>
      </c>
      <c r="G328" s="11">
        <v>12184.270000000002</v>
      </c>
      <c r="H328" s="11">
        <v>14563.09</v>
      </c>
      <c r="I328" s="11">
        <v>13946.359999999999</v>
      </c>
      <c r="J328" s="11">
        <v>14204.119999999999</v>
      </c>
      <c r="K328" s="11">
        <v>14262.79</v>
      </c>
      <c r="L328" s="11">
        <v>14139.89</v>
      </c>
      <c r="M328" s="11">
        <v>13078.52</v>
      </c>
      <c r="N328" s="11">
        <v>13110.249999999998</v>
      </c>
      <c r="O328" s="394">
        <f t="shared" si="43"/>
        <v>162866.4</v>
      </c>
      <c r="Q328" s="390">
        <v>1026</v>
      </c>
      <c r="R328" s="390" t="s">
        <v>35</v>
      </c>
      <c r="S328" s="11">
        <f t="shared" si="44"/>
        <v>13077.34</v>
      </c>
      <c r="T328" s="11">
        <f t="shared" si="46"/>
        <v>25655.510000000002</v>
      </c>
      <c r="U328" s="11">
        <f t="shared" si="46"/>
        <v>39427.19</v>
      </c>
      <c r="V328" s="11">
        <f t="shared" si="46"/>
        <v>53377.11</v>
      </c>
      <c r="W328" s="11">
        <f t="shared" si="46"/>
        <v>65561.38</v>
      </c>
      <c r="X328" s="11">
        <f t="shared" si="46"/>
        <v>80124.47</v>
      </c>
      <c r="Y328" s="11">
        <f t="shared" si="46"/>
        <v>94070.83</v>
      </c>
      <c r="Z328" s="11">
        <f t="shared" si="46"/>
        <v>108274.95</v>
      </c>
      <c r="AA328" s="11">
        <f t="shared" si="46"/>
        <v>122537.73999999999</v>
      </c>
      <c r="AB328" s="11">
        <f t="shared" si="46"/>
        <v>136677.63</v>
      </c>
      <c r="AC328" s="11">
        <f t="shared" si="46"/>
        <v>149756.15</v>
      </c>
      <c r="AD328" s="11">
        <f t="shared" si="46"/>
        <v>162866.4</v>
      </c>
    </row>
    <row r="329" spans="1:30" s="41" customFormat="1" x14ac:dyDescent="0.2">
      <c r="A329" s="390">
        <v>1027</v>
      </c>
      <c r="B329" s="390" t="s">
        <v>36</v>
      </c>
      <c r="C329" s="11">
        <v>33106.189999999995</v>
      </c>
      <c r="D329" s="11">
        <v>28710.839999999997</v>
      </c>
      <c r="E329" s="11">
        <v>29258.760000000002</v>
      </c>
      <c r="F329" s="11">
        <v>26442.84</v>
      </c>
      <c r="G329" s="11">
        <v>23224</v>
      </c>
      <c r="H329" s="11">
        <v>27191.559999999998</v>
      </c>
      <c r="I329" s="11">
        <v>27633.84</v>
      </c>
      <c r="J329" s="11">
        <v>29709.180000000004</v>
      </c>
      <c r="K329" s="11">
        <v>30362.07</v>
      </c>
      <c r="L329" s="11">
        <v>27937.100000000002</v>
      </c>
      <c r="M329" s="11">
        <v>27038.14</v>
      </c>
      <c r="N329" s="11">
        <v>26673.84</v>
      </c>
      <c r="O329" s="394">
        <f t="shared" si="43"/>
        <v>337288.36000000004</v>
      </c>
      <c r="Q329" s="390">
        <v>1027</v>
      </c>
      <c r="R329" s="390" t="s">
        <v>36</v>
      </c>
      <c r="S329" s="11">
        <f t="shared" si="44"/>
        <v>33106.189999999995</v>
      </c>
      <c r="T329" s="11">
        <f t="shared" si="46"/>
        <v>61817.029999999992</v>
      </c>
      <c r="U329" s="11">
        <f t="shared" si="46"/>
        <v>91075.79</v>
      </c>
      <c r="V329" s="11">
        <f t="shared" si="46"/>
        <v>117518.62999999999</v>
      </c>
      <c r="W329" s="11">
        <f t="shared" si="46"/>
        <v>140742.63</v>
      </c>
      <c r="X329" s="11">
        <f t="shared" si="46"/>
        <v>167934.19</v>
      </c>
      <c r="Y329" s="11">
        <f t="shared" si="46"/>
        <v>195568.03</v>
      </c>
      <c r="Z329" s="11">
        <f t="shared" si="46"/>
        <v>225277.21</v>
      </c>
      <c r="AA329" s="11">
        <f t="shared" si="46"/>
        <v>255639.28</v>
      </c>
      <c r="AB329" s="11">
        <f t="shared" si="46"/>
        <v>283576.38</v>
      </c>
      <c r="AC329" s="11">
        <f t="shared" si="46"/>
        <v>310614.52</v>
      </c>
      <c r="AD329" s="11">
        <f t="shared" si="46"/>
        <v>337288.36000000004</v>
      </c>
    </row>
    <row r="330" spans="1:30" s="41" customFormat="1" x14ac:dyDescent="0.2">
      <c r="A330" s="390">
        <v>1028</v>
      </c>
      <c r="B330" s="390" t="s">
        <v>37</v>
      </c>
      <c r="C330" s="11">
        <v>178551.61000000002</v>
      </c>
      <c r="D330" s="11">
        <v>164771.25</v>
      </c>
      <c r="E330" s="11">
        <v>174771.88999999998</v>
      </c>
      <c r="F330" s="11">
        <v>173025.59</v>
      </c>
      <c r="G330" s="11">
        <v>149527.93999999997</v>
      </c>
      <c r="H330" s="11">
        <v>171070.31999999998</v>
      </c>
      <c r="I330" s="11">
        <v>165506.31999999998</v>
      </c>
      <c r="J330" s="11">
        <v>171593.36</v>
      </c>
      <c r="K330" s="11">
        <v>167068.56000000003</v>
      </c>
      <c r="L330" s="11">
        <v>185314.97999999998</v>
      </c>
      <c r="M330" s="11">
        <v>180255.01999999996</v>
      </c>
      <c r="N330" s="11">
        <v>161185.83000000002</v>
      </c>
      <c r="O330" s="394">
        <f t="shared" si="43"/>
        <v>2042642.67</v>
      </c>
      <c r="Q330" s="390">
        <v>1028</v>
      </c>
      <c r="R330" s="390" t="s">
        <v>37</v>
      </c>
      <c r="S330" s="11">
        <f t="shared" si="44"/>
        <v>178551.61000000002</v>
      </c>
      <c r="T330" s="11">
        <f t="shared" si="46"/>
        <v>343322.86</v>
      </c>
      <c r="U330" s="11">
        <f t="shared" si="46"/>
        <v>518094.75</v>
      </c>
      <c r="V330" s="11">
        <f t="shared" si="46"/>
        <v>691120.34</v>
      </c>
      <c r="W330" s="11">
        <f t="shared" si="46"/>
        <v>840648.27999999991</v>
      </c>
      <c r="X330" s="11">
        <f t="shared" si="46"/>
        <v>1011718.5999999999</v>
      </c>
      <c r="Y330" s="11">
        <f t="shared" si="46"/>
        <v>1177224.92</v>
      </c>
      <c r="Z330" s="11">
        <f t="shared" si="46"/>
        <v>1348818.2799999998</v>
      </c>
      <c r="AA330" s="11">
        <f t="shared" si="46"/>
        <v>1515886.8399999999</v>
      </c>
      <c r="AB330" s="11">
        <f t="shared" si="46"/>
        <v>1701201.8199999998</v>
      </c>
      <c r="AC330" s="11">
        <f t="shared" si="46"/>
        <v>1881456.8399999999</v>
      </c>
      <c r="AD330" s="11">
        <f t="shared" si="46"/>
        <v>2042642.67</v>
      </c>
    </row>
    <row r="331" spans="1:30" s="41" customFormat="1" x14ac:dyDescent="0.2">
      <c r="A331" s="390">
        <v>1029</v>
      </c>
      <c r="B331" s="390" t="s">
        <v>38</v>
      </c>
      <c r="C331" s="11">
        <v>17223.199999999997</v>
      </c>
      <c r="D331" s="11">
        <v>16179.04</v>
      </c>
      <c r="E331" s="11">
        <v>15884.410000000002</v>
      </c>
      <c r="F331" s="11">
        <v>16969.890000000003</v>
      </c>
      <c r="G331" s="11">
        <v>14982.44</v>
      </c>
      <c r="H331" s="11">
        <v>17528.66</v>
      </c>
      <c r="I331" s="11">
        <v>16911.640000000003</v>
      </c>
      <c r="J331" s="11">
        <v>17110.95</v>
      </c>
      <c r="K331" s="11">
        <v>15709.22</v>
      </c>
      <c r="L331" s="11">
        <v>17129.95</v>
      </c>
      <c r="M331" s="11">
        <v>16587.750000000004</v>
      </c>
      <c r="N331" s="11">
        <v>15147.55</v>
      </c>
      <c r="O331" s="394">
        <f t="shared" si="43"/>
        <v>197364.7</v>
      </c>
      <c r="Q331" s="390">
        <v>1029</v>
      </c>
      <c r="R331" s="390" t="s">
        <v>38</v>
      </c>
      <c r="S331" s="11">
        <f t="shared" si="44"/>
        <v>17223.199999999997</v>
      </c>
      <c r="T331" s="11">
        <f t="shared" si="46"/>
        <v>33402.239999999998</v>
      </c>
      <c r="U331" s="11">
        <f t="shared" si="46"/>
        <v>49286.65</v>
      </c>
      <c r="V331" s="11">
        <f t="shared" si="46"/>
        <v>66256.540000000008</v>
      </c>
      <c r="W331" s="11">
        <f t="shared" si="46"/>
        <v>81238.98000000001</v>
      </c>
      <c r="X331" s="11">
        <f t="shared" si="46"/>
        <v>98767.640000000014</v>
      </c>
      <c r="Y331" s="11">
        <f t="shared" si="46"/>
        <v>115679.28000000001</v>
      </c>
      <c r="Z331" s="11">
        <f t="shared" si="46"/>
        <v>132790.23000000001</v>
      </c>
      <c r="AA331" s="11">
        <f t="shared" si="46"/>
        <v>148499.45000000001</v>
      </c>
      <c r="AB331" s="11">
        <f t="shared" si="46"/>
        <v>165629.40000000002</v>
      </c>
      <c r="AC331" s="11">
        <f t="shared" si="46"/>
        <v>182217.15000000002</v>
      </c>
      <c r="AD331" s="11">
        <f t="shared" si="46"/>
        <v>197364.7</v>
      </c>
    </row>
    <row r="332" spans="1:30" s="41" customFormat="1" x14ac:dyDescent="0.2">
      <c r="A332" s="391">
        <v>1030</v>
      </c>
      <c r="B332" s="391" t="s">
        <v>18</v>
      </c>
      <c r="C332" s="16">
        <v>39078.250000000007</v>
      </c>
      <c r="D332" s="16">
        <v>36842.57</v>
      </c>
      <c r="E332" s="16">
        <v>35907.550000000003</v>
      </c>
      <c r="F332" s="16">
        <v>36005.109999999993</v>
      </c>
      <c r="G332" s="16">
        <v>31697.850000000002</v>
      </c>
      <c r="H332" s="16">
        <v>37996.42</v>
      </c>
      <c r="I332" s="16">
        <v>38057.820000000007</v>
      </c>
      <c r="J332" s="16">
        <v>40678.049999999996</v>
      </c>
      <c r="K332" s="16">
        <v>40197.620000000003</v>
      </c>
      <c r="L332" s="16">
        <v>37345.5</v>
      </c>
      <c r="M332" s="16">
        <v>33599.800000000003</v>
      </c>
      <c r="N332" s="16">
        <v>34419.800000000003</v>
      </c>
      <c r="O332" s="395">
        <f t="shared" si="43"/>
        <v>441826.33999999997</v>
      </c>
      <c r="Q332" s="391">
        <v>1030</v>
      </c>
      <c r="R332" s="391" t="s">
        <v>18</v>
      </c>
      <c r="S332" s="16">
        <f t="shared" si="44"/>
        <v>39078.250000000007</v>
      </c>
      <c r="T332" s="16">
        <f t="shared" si="46"/>
        <v>75920.820000000007</v>
      </c>
      <c r="U332" s="16">
        <f t="shared" si="46"/>
        <v>111828.37000000001</v>
      </c>
      <c r="V332" s="16">
        <f t="shared" si="46"/>
        <v>147833.48000000001</v>
      </c>
      <c r="W332" s="16">
        <f t="shared" si="46"/>
        <v>179531.33000000002</v>
      </c>
      <c r="X332" s="16">
        <f t="shared" si="46"/>
        <v>217527.75</v>
      </c>
      <c r="Y332" s="16">
        <f t="shared" si="46"/>
        <v>255585.57</v>
      </c>
      <c r="Z332" s="16">
        <f t="shared" si="46"/>
        <v>296263.62</v>
      </c>
      <c r="AA332" s="16">
        <f t="shared" si="46"/>
        <v>336461.24</v>
      </c>
      <c r="AB332" s="16">
        <f t="shared" si="46"/>
        <v>373806.74</v>
      </c>
      <c r="AC332" s="16">
        <f t="shared" si="46"/>
        <v>407406.54</v>
      </c>
      <c r="AD332" s="16">
        <f t="shared" si="46"/>
        <v>441826.33999999997</v>
      </c>
    </row>
    <row r="333" spans="1:30" s="41" customFormat="1" x14ac:dyDescent="0.2">
      <c r="A333" s="392">
        <v>10300</v>
      </c>
      <c r="B333" s="392" t="s">
        <v>149</v>
      </c>
      <c r="C333" s="396">
        <f t="shared" ref="C333:N333" si="47">SUM(C305:C332)</f>
        <v>3419779.85</v>
      </c>
      <c r="D333" s="396">
        <f t="shared" si="47"/>
        <v>3107181.7399999993</v>
      </c>
      <c r="E333" s="396">
        <f t="shared" si="47"/>
        <v>3223810.41</v>
      </c>
      <c r="F333" s="396">
        <f t="shared" si="47"/>
        <v>3364526.9</v>
      </c>
      <c r="G333" s="396">
        <f t="shared" si="47"/>
        <v>3089748.189999999</v>
      </c>
      <c r="H333" s="396">
        <f t="shared" si="47"/>
        <v>3675648.16</v>
      </c>
      <c r="I333" s="396">
        <f t="shared" si="47"/>
        <v>3720258.6999999997</v>
      </c>
      <c r="J333" s="396">
        <f t="shared" si="47"/>
        <v>3940940.4099999997</v>
      </c>
      <c r="K333" s="396">
        <f t="shared" si="47"/>
        <v>3817046.4700000011</v>
      </c>
      <c r="L333" s="396">
        <f t="shared" si="47"/>
        <v>3890224.18</v>
      </c>
      <c r="M333" s="396">
        <f t="shared" si="47"/>
        <v>3382102.7600000002</v>
      </c>
      <c r="N333" s="396">
        <f t="shared" si="47"/>
        <v>3609748.9299999988</v>
      </c>
      <c r="O333" s="396">
        <f>SUM(O305:O332)</f>
        <v>42241016.699999996</v>
      </c>
      <c r="Q333" s="392">
        <v>10300</v>
      </c>
      <c r="R333" s="392" t="s">
        <v>149</v>
      </c>
      <c r="S333" s="396">
        <f t="shared" ref="S333:AC333" si="48">SUM(S305:S332)</f>
        <v>3419779.85</v>
      </c>
      <c r="T333" s="396">
        <f t="shared" si="48"/>
        <v>6526961.5899999989</v>
      </c>
      <c r="U333" s="396">
        <f t="shared" si="48"/>
        <v>9750771.9999999981</v>
      </c>
      <c r="V333" s="396">
        <f t="shared" si="48"/>
        <v>13115298.9</v>
      </c>
      <c r="W333" s="396">
        <f t="shared" si="48"/>
        <v>16205047.09</v>
      </c>
      <c r="X333" s="396">
        <f t="shared" si="48"/>
        <v>19880695.250000007</v>
      </c>
      <c r="Y333" s="396">
        <f t="shared" si="48"/>
        <v>23600953.950000003</v>
      </c>
      <c r="Z333" s="396">
        <f t="shared" si="48"/>
        <v>27541894.360000003</v>
      </c>
      <c r="AA333" s="396">
        <f t="shared" si="48"/>
        <v>31358940.829999994</v>
      </c>
      <c r="AB333" s="396">
        <f t="shared" si="48"/>
        <v>35249165.010000005</v>
      </c>
      <c r="AC333" s="396">
        <f t="shared" si="48"/>
        <v>38631267.769999996</v>
      </c>
      <c r="AD333" s="396">
        <f>SUM(AD305:AD332)</f>
        <v>42241016.699999996</v>
      </c>
    </row>
    <row r="334" spans="1:30" s="41" customFormat="1" x14ac:dyDescent="0.2"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</row>
    <row r="335" spans="1:30" s="41" customFormat="1" x14ac:dyDescent="0.2">
      <c r="A335" s="388" t="s">
        <v>144</v>
      </c>
      <c r="B335" s="388" t="s">
        <v>158</v>
      </c>
      <c r="C335" s="388" t="s">
        <v>0</v>
      </c>
      <c r="D335" s="388" t="s">
        <v>1</v>
      </c>
      <c r="E335" s="388" t="s">
        <v>2</v>
      </c>
      <c r="F335" s="388" t="s">
        <v>3</v>
      </c>
      <c r="G335" s="388" t="s">
        <v>4</v>
      </c>
      <c r="H335" s="388" t="s">
        <v>5</v>
      </c>
      <c r="I335" s="388" t="s">
        <v>6</v>
      </c>
      <c r="J335" s="388" t="s">
        <v>7</v>
      </c>
      <c r="K335" s="388" t="s">
        <v>8</v>
      </c>
      <c r="L335" s="388" t="s">
        <v>9</v>
      </c>
      <c r="M335" s="388" t="s">
        <v>10</v>
      </c>
      <c r="N335" s="388" t="s">
        <v>11</v>
      </c>
      <c r="O335" s="388" t="s">
        <v>55</v>
      </c>
      <c r="Q335" s="388" t="s">
        <v>73</v>
      </c>
      <c r="R335" s="388" t="s">
        <v>158</v>
      </c>
      <c r="S335" s="388" t="s">
        <v>74</v>
      </c>
      <c r="T335" s="388" t="s">
        <v>75</v>
      </c>
      <c r="U335" s="388" t="s">
        <v>76</v>
      </c>
      <c r="V335" s="388" t="s">
        <v>77</v>
      </c>
      <c r="W335" s="388" t="s">
        <v>78</v>
      </c>
      <c r="X335" s="388" t="s">
        <v>79</v>
      </c>
      <c r="Y335" s="388" t="s">
        <v>80</v>
      </c>
      <c r="Z335" s="388" t="s">
        <v>81</v>
      </c>
      <c r="AA335" s="388" t="s">
        <v>82</v>
      </c>
      <c r="AB335" s="388" t="s">
        <v>83</v>
      </c>
      <c r="AC335" s="388" t="s">
        <v>84</v>
      </c>
      <c r="AD335" s="388" t="s">
        <v>85</v>
      </c>
    </row>
    <row r="336" spans="1:30" s="41" customFormat="1" x14ac:dyDescent="0.2">
      <c r="A336" s="389"/>
      <c r="B336" s="389" t="s">
        <v>46</v>
      </c>
      <c r="C336" s="387">
        <v>107843.21</v>
      </c>
      <c r="D336" s="387">
        <v>102361.85</v>
      </c>
      <c r="E336" s="387">
        <v>81040.22</v>
      </c>
      <c r="F336" s="387">
        <v>74664.009999999995</v>
      </c>
      <c r="G336" s="387">
        <v>78105.95</v>
      </c>
      <c r="H336" s="387">
        <v>115414.33</v>
      </c>
      <c r="I336" s="387">
        <v>113000.15</v>
      </c>
      <c r="J336" s="387">
        <v>124693.12</v>
      </c>
      <c r="K336" s="387">
        <v>130480.6</v>
      </c>
      <c r="L336" s="387">
        <v>115851.74</v>
      </c>
      <c r="M336" s="387">
        <v>117714.05</v>
      </c>
      <c r="N336" s="387">
        <v>121810.15</v>
      </c>
      <c r="O336" s="393">
        <f>SUM(C336:N336)</f>
        <v>1282979.3799999999</v>
      </c>
      <c r="Q336" s="389"/>
      <c r="R336" s="389" t="s">
        <v>46</v>
      </c>
      <c r="S336" s="387">
        <f>+C336</f>
        <v>107843.21</v>
      </c>
      <c r="T336" s="387">
        <f>+S336+D336</f>
        <v>210205.06</v>
      </c>
      <c r="U336" s="387">
        <f t="shared" ref="U336:AD351" si="49">+T336+E336</f>
        <v>291245.28000000003</v>
      </c>
      <c r="V336" s="387">
        <f t="shared" si="49"/>
        <v>365909.29000000004</v>
      </c>
      <c r="W336" s="387">
        <f t="shared" si="49"/>
        <v>444015.24000000005</v>
      </c>
      <c r="X336" s="387">
        <f t="shared" si="49"/>
        <v>559429.57000000007</v>
      </c>
      <c r="Y336" s="387">
        <f t="shared" si="49"/>
        <v>672429.72000000009</v>
      </c>
      <c r="Z336" s="387">
        <f t="shared" si="49"/>
        <v>797122.84000000008</v>
      </c>
      <c r="AA336" s="387">
        <f t="shared" si="49"/>
        <v>927603.44000000006</v>
      </c>
      <c r="AB336" s="387">
        <f t="shared" si="49"/>
        <v>1043455.18</v>
      </c>
      <c r="AC336" s="387">
        <f t="shared" si="49"/>
        <v>1161169.23</v>
      </c>
      <c r="AD336" s="387">
        <f t="shared" si="49"/>
        <v>1282979.3799999999</v>
      </c>
    </row>
    <row r="337" spans="1:30" s="41" customFormat="1" x14ac:dyDescent="0.2">
      <c r="A337" s="390">
        <v>1004</v>
      </c>
      <c r="B337" s="390" t="s">
        <v>94</v>
      </c>
      <c r="C337" s="11">
        <v>4616228</v>
      </c>
      <c r="D337" s="11">
        <v>3804347.88</v>
      </c>
      <c r="E337" s="11">
        <v>4062421.0399999996</v>
      </c>
      <c r="F337" s="11">
        <v>4407260.55</v>
      </c>
      <c r="G337" s="11">
        <v>4184250.23</v>
      </c>
      <c r="H337" s="11">
        <v>4985650.7100000009</v>
      </c>
      <c r="I337" s="11">
        <v>5082442.79</v>
      </c>
      <c r="J337" s="11">
        <v>5370027.7199999997</v>
      </c>
      <c r="K337" s="11">
        <v>5154431.0999999996</v>
      </c>
      <c r="L337" s="11">
        <v>5276458.0100000007</v>
      </c>
      <c r="M337" s="11">
        <v>4988291.3</v>
      </c>
      <c r="N337" s="11">
        <v>4950823.5199999996</v>
      </c>
      <c r="O337" s="394">
        <f t="shared" ref="O337:O363" si="50">SUM(C337:N337)</f>
        <v>56882632.849999994</v>
      </c>
      <c r="Q337" s="390">
        <v>1004</v>
      </c>
      <c r="R337" s="390" t="s">
        <v>94</v>
      </c>
      <c r="S337" s="11">
        <f t="shared" ref="S337:S363" si="51">+C337</f>
        <v>4616228</v>
      </c>
      <c r="T337" s="11">
        <f t="shared" ref="T337:AD352" si="52">+S337+D337</f>
        <v>8420575.879999999</v>
      </c>
      <c r="U337" s="11">
        <f t="shared" si="49"/>
        <v>12482996.919999998</v>
      </c>
      <c r="V337" s="11">
        <f t="shared" si="49"/>
        <v>16890257.469999999</v>
      </c>
      <c r="W337" s="11">
        <f t="shared" si="49"/>
        <v>21074507.699999999</v>
      </c>
      <c r="X337" s="11">
        <f t="shared" si="49"/>
        <v>26060158.41</v>
      </c>
      <c r="Y337" s="11">
        <f t="shared" si="49"/>
        <v>31142601.199999999</v>
      </c>
      <c r="Z337" s="11">
        <f t="shared" si="49"/>
        <v>36512628.920000002</v>
      </c>
      <c r="AA337" s="11">
        <f t="shared" si="49"/>
        <v>41667060.020000003</v>
      </c>
      <c r="AB337" s="11">
        <f t="shared" si="49"/>
        <v>46943518.030000001</v>
      </c>
      <c r="AC337" s="11">
        <f t="shared" si="49"/>
        <v>51931809.329999998</v>
      </c>
      <c r="AD337" s="11">
        <f t="shared" si="49"/>
        <v>56882632.849999994</v>
      </c>
    </row>
    <row r="338" spans="1:30" s="41" customFormat="1" x14ac:dyDescent="0.2">
      <c r="A338" s="390">
        <v>1005</v>
      </c>
      <c r="B338" s="390" t="s">
        <v>13</v>
      </c>
      <c r="C338" s="11">
        <v>82252.540000000008</v>
      </c>
      <c r="D338" s="11">
        <v>76200.049999999988</v>
      </c>
      <c r="E338" s="11">
        <v>81450.73</v>
      </c>
      <c r="F338" s="11">
        <v>77032.800000000003</v>
      </c>
      <c r="G338" s="11">
        <v>70663.539999999994</v>
      </c>
      <c r="H338" s="11">
        <v>91925.450000000012</v>
      </c>
      <c r="I338" s="11">
        <v>91912.2</v>
      </c>
      <c r="J338" s="11">
        <v>102293.48999999999</v>
      </c>
      <c r="K338" s="11">
        <v>86365.04</v>
      </c>
      <c r="L338" s="11">
        <v>83929.420000000013</v>
      </c>
      <c r="M338" s="11">
        <v>79496.62</v>
      </c>
      <c r="N338" s="11">
        <v>78202.92</v>
      </c>
      <c r="O338" s="394">
        <f t="shared" si="50"/>
        <v>1001724.8</v>
      </c>
      <c r="Q338" s="390">
        <v>1005</v>
      </c>
      <c r="R338" s="390" t="s">
        <v>13</v>
      </c>
      <c r="S338" s="11">
        <f t="shared" si="51"/>
        <v>82252.540000000008</v>
      </c>
      <c r="T338" s="11">
        <f t="shared" si="52"/>
        <v>158452.59</v>
      </c>
      <c r="U338" s="11">
        <f t="shared" si="49"/>
        <v>239903.32</v>
      </c>
      <c r="V338" s="11">
        <f t="shared" si="49"/>
        <v>316936.12</v>
      </c>
      <c r="W338" s="11">
        <f t="shared" si="49"/>
        <v>387599.66</v>
      </c>
      <c r="X338" s="11">
        <f t="shared" si="49"/>
        <v>479525.11</v>
      </c>
      <c r="Y338" s="11">
        <f t="shared" si="49"/>
        <v>571437.30999999994</v>
      </c>
      <c r="Z338" s="11">
        <f t="shared" si="49"/>
        <v>673730.79999999993</v>
      </c>
      <c r="AA338" s="11">
        <f t="shared" si="49"/>
        <v>760095.84</v>
      </c>
      <c r="AB338" s="11">
        <f t="shared" si="49"/>
        <v>844025.26</v>
      </c>
      <c r="AC338" s="11">
        <f t="shared" si="49"/>
        <v>923521.88</v>
      </c>
      <c r="AD338" s="11">
        <f t="shared" si="49"/>
        <v>1001724.8</v>
      </c>
    </row>
    <row r="339" spans="1:30" s="41" customFormat="1" x14ac:dyDescent="0.2">
      <c r="A339" s="390">
        <v>1006</v>
      </c>
      <c r="B339" s="390" t="s">
        <v>14</v>
      </c>
      <c r="C339" s="11">
        <v>172851.38</v>
      </c>
      <c r="D339" s="11">
        <v>177872.95</v>
      </c>
      <c r="E339" s="11">
        <v>191360.11</v>
      </c>
      <c r="F339" s="11">
        <v>174199.16999999998</v>
      </c>
      <c r="G339" s="11">
        <v>158197.98000000001</v>
      </c>
      <c r="H339" s="11">
        <v>196446.54</v>
      </c>
      <c r="I339" s="11">
        <v>182668.86000000002</v>
      </c>
      <c r="J339" s="11">
        <v>225787.2</v>
      </c>
      <c r="K339" s="11">
        <v>200691.26</v>
      </c>
      <c r="L339" s="11">
        <v>156881.91999999998</v>
      </c>
      <c r="M339" s="11">
        <v>119993.42</v>
      </c>
      <c r="N339" s="11">
        <v>118527.24</v>
      </c>
      <c r="O339" s="394">
        <f t="shared" si="50"/>
        <v>2075478.0299999998</v>
      </c>
      <c r="Q339" s="390">
        <v>1006</v>
      </c>
      <c r="R339" s="390" t="s">
        <v>14</v>
      </c>
      <c r="S339" s="11">
        <f t="shared" si="51"/>
        <v>172851.38</v>
      </c>
      <c r="T339" s="11">
        <f t="shared" si="52"/>
        <v>350724.33</v>
      </c>
      <c r="U339" s="11">
        <f t="shared" si="49"/>
        <v>542084.43999999994</v>
      </c>
      <c r="V339" s="11">
        <f t="shared" si="49"/>
        <v>716283.60999999987</v>
      </c>
      <c r="W339" s="11">
        <f t="shared" si="49"/>
        <v>874481.58999999985</v>
      </c>
      <c r="X339" s="11">
        <f t="shared" si="49"/>
        <v>1070928.1299999999</v>
      </c>
      <c r="Y339" s="11">
        <f t="shared" si="49"/>
        <v>1253596.99</v>
      </c>
      <c r="Z339" s="11">
        <f t="shared" si="49"/>
        <v>1479384.19</v>
      </c>
      <c r="AA339" s="11">
        <f t="shared" si="49"/>
        <v>1680075.45</v>
      </c>
      <c r="AB339" s="11">
        <f t="shared" si="49"/>
        <v>1836957.3699999999</v>
      </c>
      <c r="AC339" s="11">
        <f t="shared" si="49"/>
        <v>1956950.7899999998</v>
      </c>
      <c r="AD339" s="11">
        <f t="shared" si="49"/>
        <v>2075478.0299999998</v>
      </c>
    </row>
    <row r="340" spans="1:30" s="41" customFormat="1" x14ac:dyDescent="0.2">
      <c r="A340" s="390">
        <v>1007</v>
      </c>
      <c r="B340" s="390" t="s">
        <v>15</v>
      </c>
      <c r="C340" s="11">
        <v>875537.99</v>
      </c>
      <c r="D340" s="11">
        <v>842936.68</v>
      </c>
      <c r="E340" s="11">
        <v>845967.94000000006</v>
      </c>
      <c r="F340" s="11">
        <v>812537.27</v>
      </c>
      <c r="G340" s="11">
        <v>742594.51</v>
      </c>
      <c r="H340" s="11">
        <v>833085.71</v>
      </c>
      <c r="I340" s="11">
        <v>796633.17999999993</v>
      </c>
      <c r="J340" s="11">
        <v>844058.84</v>
      </c>
      <c r="K340" s="11">
        <v>827881.8</v>
      </c>
      <c r="L340" s="11">
        <v>856642.58</v>
      </c>
      <c r="M340" s="11">
        <v>755681.46</v>
      </c>
      <c r="N340" s="11">
        <v>747630.87999999989</v>
      </c>
      <c r="O340" s="394">
        <f t="shared" si="50"/>
        <v>9781188.8399999999</v>
      </c>
      <c r="Q340" s="390">
        <v>1007</v>
      </c>
      <c r="R340" s="390" t="s">
        <v>15</v>
      </c>
      <c r="S340" s="11">
        <f t="shared" si="51"/>
        <v>875537.99</v>
      </c>
      <c r="T340" s="11">
        <f t="shared" si="52"/>
        <v>1718474.67</v>
      </c>
      <c r="U340" s="11">
        <f t="shared" si="49"/>
        <v>2564442.61</v>
      </c>
      <c r="V340" s="11">
        <f t="shared" si="49"/>
        <v>3376979.88</v>
      </c>
      <c r="W340" s="11">
        <f t="shared" si="49"/>
        <v>4119574.3899999997</v>
      </c>
      <c r="X340" s="11">
        <f t="shared" si="49"/>
        <v>4952660.0999999996</v>
      </c>
      <c r="Y340" s="11">
        <f t="shared" si="49"/>
        <v>5749293.2799999993</v>
      </c>
      <c r="Z340" s="11">
        <f t="shared" si="49"/>
        <v>6593352.1199999992</v>
      </c>
      <c r="AA340" s="11">
        <f t="shared" si="49"/>
        <v>7421233.919999999</v>
      </c>
      <c r="AB340" s="11">
        <f t="shared" si="49"/>
        <v>8277876.4999999991</v>
      </c>
      <c r="AC340" s="11">
        <f t="shared" si="49"/>
        <v>9033557.959999999</v>
      </c>
      <c r="AD340" s="11">
        <f t="shared" si="49"/>
        <v>9781188.8399999999</v>
      </c>
    </row>
    <row r="341" spans="1:30" s="41" customFormat="1" x14ac:dyDescent="0.2">
      <c r="A341" s="390">
        <v>1008</v>
      </c>
      <c r="B341" s="390" t="s">
        <v>16</v>
      </c>
      <c r="C341" s="11">
        <v>124450.63999999998</v>
      </c>
      <c r="D341" s="11">
        <v>125617.73000000001</v>
      </c>
      <c r="E341" s="11">
        <v>122940.92</v>
      </c>
      <c r="F341" s="11">
        <v>129167.18000000001</v>
      </c>
      <c r="G341" s="11">
        <v>126624.87999999999</v>
      </c>
      <c r="H341" s="11">
        <v>181359.05000000002</v>
      </c>
      <c r="I341" s="11">
        <v>174709.04</v>
      </c>
      <c r="J341" s="11">
        <v>176672.72999999998</v>
      </c>
      <c r="K341" s="11">
        <v>176853.62</v>
      </c>
      <c r="L341" s="11">
        <v>189214.35</v>
      </c>
      <c r="M341" s="11">
        <v>189431.21999999997</v>
      </c>
      <c r="N341" s="11">
        <v>177989.78999999998</v>
      </c>
      <c r="O341" s="394">
        <f t="shared" si="50"/>
        <v>1895031.1500000001</v>
      </c>
      <c r="Q341" s="390">
        <v>1008</v>
      </c>
      <c r="R341" s="390" t="s">
        <v>16</v>
      </c>
      <c r="S341" s="11">
        <f t="shared" si="51"/>
        <v>124450.63999999998</v>
      </c>
      <c r="T341" s="11">
        <f t="shared" si="52"/>
        <v>250068.37</v>
      </c>
      <c r="U341" s="11">
        <f t="shared" si="49"/>
        <v>373009.29</v>
      </c>
      <c r="V341" s="11">
        <f t="shared" si="49"/>
        <v>502176.47</v>
      </c>
      <c r="W341" s="11">
        <f t="shared" si="49"/>
        <v>628801.35</v>
      </c>
      <c r="X341" s="11">
        <f t="shared" si="49"/>
        <v>810160.4</v>
      </c>
      <c r="Y341" s="11">
        <f t="shared" si="49"/>
        <v>984869.44000000006</v>
      </c>
      <c r="Z341" s="11">
        <f t="shared" si="49"/>
        <v>1161542.17</v>
      </c>
      <c r="AA341" s="11">
        <f t="shared" si="49"/>
        <v>1338395.79</v>
      </c>
      <c r="AB341" s="11">
        <f t="shared" si="49"/>
        <v>1527610.1400000001</v>
      </c>
      <c r="AC341" s="11">
        <f t="shared" si="49"/>
        <v>1717041.36</v>
      </c>
      <c r="AD341" s="11">
        <f t="shared" si="49"/>
        <v>1895031.1500000001</v>
      </c>
    </row>
    <row r="342" spans="1:30" s="41" customFormat="1" x14ac:dyDescent="0.2">
      <c r="A342" s="390">
        <v>1009</v>
      </c>
      <c r="B342" s="390" t="s">
        <v>17</v>
      </c>
      <c r="C342" s="11">
        <v>168810.33000000002</v>
      </c>
      <c r="D342" s="11">
        <v>160003.18</v>
      </c>
      <c r="E342" s="11">
        <v>170420.41999999998</v>
      </c>
      <c r="F342" s="11">
        <v>172082.55</v>
      </c>
      <c r="G342" s="11">
        <v>162557.82</v>
      </c>
      <c r="H342" s="11">
        <v>193931.63999999998</v>
      </c>
      <c r="I342" s="11">
        <v>184120.46000000002</v>
      </c>
      <c r="J342" s="11">
        <v>203728.99</v>
      </c>
      <c r="K342" s="11">
        <v>198732.4</v>
      </c>
      <c r="L342" s="11">
        <v>209601.65</v>
      </c>
      <c r="M342" s="11">
        <v>207991.99999999997</v>
      </c>
      <c r="N342" s="11">
        <v>190608.12</v>
      </c>
      <c r="O342" s="394">
        <f t="shared" si="50"/>
        <v>2222589.56</v>
      </c>
      <c r="Q342" s="390">
        <v>1009</v>
      </c>
      <c r="R342" s="390" t="s">
        <v>17</v>
      </c>
      <c r="S342" s="11">
        <f t="shared" si="51"/>
        <v>168810.33000000002</v>
      </c>
      <c r="T342" s="11">
        <f t="shared" si="52"/>
        <v>328813.51</v>
      </c>
      <c r="U342" s="11">
        <f t="shared" si="49"/>
        <v>499233.93</v>
      </c>
      <c r="V342" s="11">
        <f t="shared" si="49"/>
        <v>671316.47999999998</v>
      </c>
      <c r="W342" s="11">
        <f t="shared" si="49"/>
        <v>833874.3</v>
      </c>
      <c r="X342" s="11">
        <f t="shared" si="49"/>
        <v>1027805.9400000001</v>
      </c>
      <c r="Y342" s="11">
        <f t="shared" si="49"/>
        <v>1211926.4000000001</v>
      </c>
      <c r="Z342" s="11">
        <f t="shared" si="49"/>
        <v>1415655.3900000001</v>
      </c>
      <c r="AA342" s="11">
        <f t="shared" si="49"/>
        <v>1614387.79</v>
      </c>
      <c r="AB342" s="11">
        <f t="shared" si="49"/>
        <v>1823989.44</v>
      </c>
      <c r="AC342" s="11">
        <f t="shared" si="49"/>
        <v>2031981.44</v>
      </c>
      <c r="AD342" s="11">
        <f t="shared" si="49"/>
        <v>2222589.56</v>
      </c>
    </row>
    <row r="343" spans="1:30" s="41" customFormat="1" x14ac:dyDescent="0.2">
      <c r="A343" s="390">
        <v>1010</v>
      </c>
      <c r="B343" s="390" t="s">
        <v>19</v>
      </c>
      <c r="C343" s="11">
        <v>132257.66</v>
      </c>
      <c r="D343" s="11">
        <v>110841.28</v>
      </c>
      <c r="E343" s="11">
        <v>110918.51000000001</v>
      </c>
      <c r="F343" s="11">
        <v>104423.4</v>
      </c>
      <c r="G343" s="11">
        <v>99750.06</v>
      </c>
      <c r="H343" s="11">
        <v>165567.38</v>
      </c>
      <c r="I343" s="11">
        <v>209427.49000000002</v>
      </c>
      <c r="J343" s="11">
        <v>152097.08000000002</v>
      </c>
      <c r="K343" s="11">
        <v>145459.08000000002</v>
      </c>
      <c r="L343" s="11">
        <v>146282.25</v>
      </c>
      <c r="M343" s="11">
        <v>147066.86000000002</v>
      </c>
      <c r="N343" s="11">
        <v>144173.53</v>
      </c>
      <c r="O343" s="394">
        <f t="shared" si="50"/>
        <v>1668264.58</v>
      </c>
      <c r="Q343" s="390">
        <v>1010</v>
      </c>
      <c r="R343" s="390" t="s">
        <v>19</v>
      </c>
      <c r="S343" s="11">
        <f t="shared" si="51"/>
        <v>132257.66</v>
      </c>
      <c r="T343" s="11">
        <f t="shared" si="52"/>
        <v>243098.94</v>
      </c>
      <c r="U343" s="11">
        <f t="shared" si="49"/>
        <v>354017.45</v>
      </c>
      <c r="V343" s="11">
        <f t="shared" si="49"/>
        <v>458440.85</v>
      </c>
      <c r="W343" s="11">
        <f t="shared" si="49"/>
        <v>558190.90999999992</v>
      </c>
      <c r="X343" s="11">
        <f t="shared" si="49"/>
        <v>723758.28999999992</v>
      </c>
      <c r="Y343" s="11">
        <f t="shared" si="49"/>
        <v>933185.77999999991</v>
      </c>
      <c r="Z343" s="11">
        <f t="shared" si="49"/>
        <v>1085282.8599999999</v>
      </c>
      <c r="AA343" s="11">
        <f t="shared" si="49"/>
        <v>1230741.94</v>
      </c>
      <c r="AB343" s="11">
        <f t="shared" si="49"/>
        <v>1377024.19</v>
      </c>
      <c r="AC343" s="11">
        <f t="shared" si="49"/>
        <v>1524091.05</v>
      </c>
      <c r="AD343" s="11">
        <f t="shared" si="49"/>
        <v>1668264.58</v>
      </c>
    </row>
    <row r="344" spans="1:30" s="41" customFormat="1" x14ac:dyDescent="0.2">
      <c r="A344" s="390">
        <v>1011</v>
      </c>
      <c r="B344" s="390" t="s">
        <v>20</v>
      </c>
      <c r="C344" s="11">
        <v>171418.13000000003</v>
      </c>
      <c r="D344" s="11">
        <v>169399.27999999997</v>
      </c>
      <c r="E344" s="11">
        <v>167629.96</v>
      </c>
      <c r="F344" s="11">
        <v>153865.08000000002</v>
      </c>
      <c r="G344" s="11">
        <v>139911.04000000001</v>
      </c>
      <c r="H344" s="11">
        <v>173971.18</v>
      </c>
      <c r="I344" s="11">
        <v>179653.18</v>
      </c>
      <c r="J344" s="11">
        <v>182414.52</v>
      </c>
      <c r="K344" s="11">
        <v>172950.25</v>
      </c>
      <c r="L344" s="11">
        <v>166265.4</v>
      </c>
      <c r="M344" s="11">
        <v>162214.41</v>
      </c>
      <c r="N344" s="11">
        <v>160141.41</v>
      </c>
      <c r="O344" s="394">
        <f t="shared" si="50"/>
        <v>1999833.8399999996</v>
      </c>
      <c r="Q344" s="390">
        <v>1011</v>
      </c>
      <c r="R344" s="390" t="s">
        <v>20</v>
      </c>
      <c r="S344" s="11">
        <f t="shared" si="51"/>
        <v>171418.13000000003</v>
      </c>
      <c r="T344" s="11">
        <f t="shared" si="52"/>
        <v>340817.41000000003</v>
      </c>
      <c r="U344" s="11">
        <f t="shared" si="49"/>
        <v>508447.37</v>
      </c>
      <c r="V344" s="11">
        <f t="shared" si="49"/>
        <v>662312.44999999995</v>
      </c>
      <c r="W344" s="11">
        <f t="shared" si="49"/>
        <v>802223.49</v>
      </c>
      <c r="X344" s="11">
        <f t="shared" si="49"/>
        <v>976194.66999999993</v>
      </c>
      <c r="Y344" s="11">
        <f t="shared" si="49"/>
        <v>1155847.8499999999</v>
      </c>
      <c r="Z344" s="11">
        <f t="shared" si="49"/>
        <v>1338262.3699999999</v>
      </c>
      <c r="AA344" s="11">
        <f t="shared" si="49"/>
        <v>1511212.6199999999</v>
      </c>
      <c r="AB344" s="11">
        <f t="shared" si="49"/>
        <v>1677478.0199999998</v>
      </c>
      <c r="AC344" s="11">
        <f t="shared" si="49"/>
        <v>1839692.4299999997</v>
      </c>
      <c r="AD344" s="11">
        <f t="shared" si="49"/>
        <v>1999833.8399999996</v>
      </c>
    </row>
    <row r="345" spans="1:30" s="41" customFormat="1" ht="14.25" customHeight="1" x14ac:dyDescent="0.2">
      <c r="A345" s="390">
        <v>1012</v>
      </c>
      <c r="B345" s="390" t="s">
        <v>21</v>
      </c>
      <c r="C345" s="11">
        <v>592081.63</v>
      </c>
      <c r="D345" s="11">
        <v>591621.46</v>
      </c>
      <c r="E345" s="11">
        <v>591340.32000000007</v>
      </c>
      <c r="F345" s="11">
        <v>568132.84</v>
      </c>
      <c r="G345" s="11">
        <v>529606.03</v>
      </c>
      <c r="H345" s="11">
        <v>599636.17999999993</v>
      </c>
      <c r="I345" s="11">
        <v>592278.88</v>
      </c>
      <c r="J345" s="11">
        <v>616128.61</v>
      </c>
      <c r="K345" s="11">
        <v>598931.6</v>
      </c>
      <c r="L345" s="11">
        <v>591177.33000000007</v>
      </c>
      <c r="M345" s="11">
        <v>569083.06999999995</v>
      </c>
      <c r="N345" s="11">
        <v>554430.85</v>
      </c>
      <c r="O345" s="394">
        <f t="shared" si="50"/>
        <v>6994448.7999999998</v>
      </c>
      <c r="Q345" s="390">
        <v>1012</v>
      </c>
      <c r="R345" s="390" t="s">
        <v>21</v>
      </c>
      <c r="S345" s="11">
        <f t="shared" si="51"/>
        <v>592081.63</v>
      </c>
      <c r="T345" s="11">
        <f t="shared" si="52"/>
        <v>1183703.0899999999</v>
      </c>
      <c r="U345" s="11">
        <f t="shared" si="49"/>
        <v>1775043.41</v>
      </c>
      <c r="V345" s="11">
        <f t="shared" si="49"/>
        <v>2343176.25</v>
      </c>
      <c r="W345" s="11">
        <f t="shared" si="49"/>
        <v>2872782.2800000003</v>
      </c>
      <c r="X345" s="11">
        <f t="shared" si="49"/>
        <v>3472418.46</v>
      </c>
      <c r="Y345" s="11">
        <f t="shared" si="49"/>
        <v>4064697.34</v>
      </c>
      <c r="Z345" s="11">
        <f t="shared" si="49"/>
        <v>4680825.95</v>
      </c>
      <c r="AA345" s="11">
        <f t="shared" si="49"/>
        <v>5279757.55</v>
      </c>
      <c r="AB345" s="11">
        <f t="shared" si="49"/>
        <v>5870934.8799999999</v>
      </c>
      <c r="AC345" s="11">
        <f t="shared" si="49"/>
        <v>6440017.9500000002</v>
      </c>
      <c r="AD345" s="11">
        <f t="shared" si="49"/>
        <v>6994448.7999999998</v>
      </c>
    </row>
    <row r="346" spans="1:30" s="41" customFormat="1" x14ac:dyDescent="0.2">
      <c r="A346" s="390">
        <v>1013</v>
      </c>
      <c r="B346" s="390" t="s">
        <v>22</v>
      </c>
      <c r="C346" s="11">
        <v>25653.48</v>
      </c>
      <c r="D346" s="11">
        <v>26266.400000000001</v>
      </c>
      <c r="E346" s="11">
        <v>26657.68</v>
      </c>
      <c r="F346" s="11">
        <v>27023.980000000003</v>
      </c>
      <c r="G346" s="11">
        <v>25925.629999999997</v>
      </c>
      <c r="H346" s="11">
        <v>30942.260000000002</v>
      </c>
      <c r="I346" s="11">
        <v>29530.280000000002</v>
      </c>
      <c r="J346" s="11">
        <v>31069.9</v>
      </c>
      <c r="K346" s="11">
        <v>30270.95</v>
      </c>
      <c r="L346" s="11">
        <v>29646.89</v>
      </c>
      <c r="M346" s="11">
        <v>28758.329999999998</v>
      </c>
      <c r="N346" s="11">
        <v>29872.31</v>
      </c>
      <c r="O346" s="394">
        <f t="shared" si="50"/>
        <v>341618.09</v>
      </c>
      <c r="Q346" s="390">
        <v>1013</v>
      </c>
      <c r="R346" s="390" t="s">
        <v>22</v>
      </c>
      <c r="S346" s="11">
        <f t="shared" si="51"/>
        <v>25653.48</v>
      </c>
      <c r="T346" s="11">
        <f t="shared" si="52"/>
        <v>51919.880000000005</v>
      </c>
      <c r="U346" s="11">
        <f t="shared" si="49"/>
        <v>78577.56</v>
      </c>
      <c r="V346" s="11">
        <f t="shared" si="49"/>
        <v>105601.54000000001</v>
      </c>
      <c r="W346" s="11">
        <f t="shared" si="49"/>
        <v>131527.17000000001</v>
      </c>
      <c r="X346" s="11">
        <f t="shared" si="49"/>
        <v>162469.43000000002</v>
      </c>
      <c r="Y346" s="11">
        <f t="shared" si="49"/>
        <v>191999.71000000002</v>
      </c>
      <c r="Z346" s="11">
        <f t="shared" si="49"/>
        <v>223069.61000000002</v>
      </c>
      <c r="AA346" s="11">
        <f t="shared" si="49"/>
        <v>253340.56000000003</v>
      </c>
      <c r="AB346" s="11">
        <f t="shared" si="49"/>
        <v>282987.45</v>
      </c>
      <c r="AC346" s="11">
        <f t="shared" si="49"/>
        <v>311745.78000000003</v>
      </c>
      <c r="AD346" s="11">
        <f t="shared" si="49"/>
        <v>341618.09</v>
      </c>
    </row>
    <row r="347" spans="1:30" s="41" customFormat="1" x14ac:dyDescent="0.2">
      <c r="A347" s="390">
        <v>1014</v>
      </c>
      <c r="B347" s="390" t="s">
        <v>23</v>
      </c>
      <c r="C347" s="11">
        <v>1101731.44</v>
      </c>
      <c r="D347" s="11">
        <v>1087230.5899999999</v>
      </c>
      <c r="E347" s="11">
        <v>1038168.34</v>
      </c>
      <c r="F347" s="11">
        <v>1086651.69</v>
      </c>
      <c r="G347" s="11">
        <v>1035298.41</v>
      </c>
      <c r="H347" s="11">
        <v>1183358.44</v>
      </c>
      <c r="I347" s="11">
        <v>1127826.52</v>
      </c>
      <c r="J347" s="11">
        <v>1127647.8400000001</v>
      </c>
      <c r="K347" s="11">
        <v>1168536.53</v>
      </c>
      <c r="L347" s="11">
        <v>1180449.68</v>
      </c>
      <c r="M347" s="11">
        <v>1147723.99</v>
      </c>
      <c r="N347" s="11">
        <v>1061037.3</v>
      </c>
      <c r="O347" s="394">
        <f t="shared" si="50"/>
        <v>13345660.77</v>
      </c>
      <c r="Q347" s="390">
        <v>1014</v>
      </c>
      <c r="R347" s="390" t="s">
        <v>23</v>
      </c>
      <c r="S347" s="11">
        <f t="shared" si="51"/>
        <v>1101731.44</v>
      </c>
      <c r="T347" s="11">
        <f t="shared" si="52"/>
        <v>2188962.0299999998</v>
      </c>
      <c r="U347" s="11">
        <f t="shared" si="49"/>
        <v>3227130.3699999996</v>
      </c>
      <c r="V347" s="11">
        <f t="shared" si="49"/>
        <v>4313782.0599999996</v>
      </c>
      <c r="W347" s="11">
        <f t="shared" si="49"/>
        <v>5349080.47</v>
      </c>
      <c r="X347" s="11">
        <f t="shared" si="49"/>
        <v>6532438.9100000001</v>
      </c>
      <c r="Y347" s="11">
        <f t="shared" si="49"/>
        <v>7660265.4299999997</v>
      </c>
      <c r="Z347" s="11">
        <f t="shared" si="49"/>
        <v>8787913.2699999996</v>
      </c>
      <c r="AA347" s="11">
        <f t="shared" si="49"/>
        <v>9956449.7999999989</v>
      </c>
      <c r="AB347" s="11">
        <f t="shared" si="49"/>
        <v>11136899.479999999</v>
      </c>
      <c r="AC347" s="11">
        <f t="shared" si="49"/>
        <v>12284623.469999999</v>
      </c>
      <c r="AD347" s="11">
        <f t="shared" si="49"/>
        <v>13345660.77</v>
      </c>
    </row>
    <row r="348" spans="1:30" s="41" customFormat="1" x14ac:dyDescent="0.2">
      <c r="A348" s="390">
        <v>1015</v>
      </c>
      <c r="B348" s="390" t="s">
        <v>24</v>
      </c>
      <c r="C348" s="11">
        <v>94229.15</v>
      </c>
      <c r="D348" s="11">
        <v>96894.5</v>
      </c>
      <c r="E348" s="11">
        <v>101772.64</v>
      </c>
      <c r="F348" s="11">
        <v>81907.039999999994</v>
      </c>
      <c r="G348" s="11">
        <v>69701.659999999989</v>
      </c>
      <c r="H348" s="11">
        <v>95825.51</v>
      </c>
      <c r="I348" s="11">
        <v>94278.75</v>
      </c>
      <c r="J348" s="11">
        <v>106252.54000000001</v>
      </c>
      <c r="K348" s="11">
        <v>98178.139999999985</v>
      </c>
      <c r="L348" s="11">
        <v>94526.75</v>
      </c>
      <c r="M348" s="11">
        <v>79990.37999999999</v>
      </c>
      <c r="N348" s="11">
        <v>75777.22</v>
      </c>
      <c r="O348" s="394">
        <f t="shared" si="50"/>
        <v>1089334.28</v>
      </c>
      <c r="Q348" s="390">
        <v>1015</v>
      </c>
      <c r="R348" s="390" t="s">
        <v>24</v>
      </c>
      <c r="S348" s="11">
        <f t="shared" si="51"/>
        <v>94229.15</v>
      </c>
      <c r="T348" s="11">
        <f t="shared" si="52"/>
        <v>191123.65</v>
      </c>
      <c r="U348" s="11">
        <f t="shared" si="49"/>
        <v>292896.28999999998</v>
      </c>
      <c r="V348" s="11">
        <f t="shared" si="49"/>
        <v>374803.32999999996</v>
      </c>
      <c r="W348" s="11">
        <f t="shared" si="49"/>
        <v>444504.98999999993</v>
      </c>
      <c r="X348" s="11">
        <f t="shared" si="49"/>
        <v>540330.49999999988</v>
      </c>
      <c r="Y348" s="11">
        <f t="shared" si="49"/>
        <v>634609.24999999988</v>
      </c>
      <c r="Z348" s="11">
        <f t="shared" si="49"/>
        <v>740861.78999999992</v>
      </c>
      <c r="AA348" s="11">
        <f t="shared" si="49"/>
        <v>839039.92999999993</v>
      </c>
      <c r="AB348" s="11">
        <f t="shared" si="49"/>
        <v>933566.67999999993</v>
      </c>
      <c r="AC348" s="11">
        <f t="shared" si="49"/>
        <v>1013557.0599999999</v>
      </c>
      <c r="AD348" s="11">
        <f t="shared" si="49"/>
        <v>1089334.28</v>
      </c>
    </row>
    <row r="349" spans="1:30" s="41" customFormat="1" x14ac:dyDescent="0.2">
      <c r="A349" s="390">
        <v>1016</v>
      </c>
      <c r="B349" s="390" t="s">
        <v>25</v>
      </c>
      <c r="C349" s="11">
        <v>228227.21</v>
      </c>
      <c r="D349" s="11">
        <v>202245.81</v>
      </c>
      <c r="E349" s="11">
        <v>205749.13999999998</v>
      </c>
      <c r="F349" s="11">
        <v>205501.74000000002</v>
      </c>
      <c r="G349" s="11">
        <v>187719.07</v>
      </c>
      <c r="H349" s="11">
        <v>226483.52</v>
      </c>
      <c r="I349" s="11">
        <v>217917.2</v>
      </c>
      <c r="J349" s="11">
        <v>222890.63</v>
      </c>
      <c r="K349" s="11">
        <v>216191.52</v>
      </c>
      <c r="L349" s="11">
        <v>215285.52</v>
      </c>
      <c r="M349" s="11">
        <v>193310.9</v>
      </c>
      <c r="N349" s="11">
        <v>194289.78</v>
      </c>
      <c r="O349" s="394">
        <f t="shared" si="50"/>
        <v>2515812.0399999996</v>
      </c>
      <c r="Q349" s="390">
        <v>1016</v>
      </c>
      <c r="R349" s="390" t="s">
        <v>25</v>
      </c>
      <c r="S349" s="11">
        <f t="shared" si="51"/>
        <v>228227.21</v>
      </c>
      <c r="T349" s="11">
        <f t="shared" si="52"/>
        <v>430473.02</v>
      </c>
      <c r="U349" s="11">
        <f t="shared" si="49"/>
        <v>636222.16</v>
      </c>
      <c r="V349" s="11">
        <f t="shared" si="49"/>
        <v>841723.9</v>
      </c>
      <c r="W349" s="11">
        <f t="shared" si="49"/>
        <v>1029442.97</v>
      </c>
      <c r="X349" s="11">
        <f t="shared" si="49"/>
        <v>1255926.49</v>
      </c>
      <c r="Y349" s="11">
        <f t="shared" si="49"/>
        <v>1473843.69</v>
      </c>
      <c r="Z349" s="11">
        <f t="shared" si="49"/>
        <v>1696734.3199999998</v>
      </c>
      <c r="AA349" s="11">
        <f t="shared" si="49"/>
        <v>1912925.8399999999</v>
      </c>
      <c r="AB349" s="11">
        <f t="shared" si="49"/>
        <v>2128211.36</v>
      </c>
      <c r="AC349" s="11">
        <f t="shared" si="49"/>
        <v>2321522.2599999998</v>
      </c>
      <c r="AD349" s="11">
        <f t="shared" si="49"/>
        <v>2515812.0399999996</v>
      </c>
    </row>
    <row r="350" spans="1:30" s="41" customFormat="1" x14ac:dyDescent="0.2">
      <c r="A350" s="390">
        <v>1017</v>
      </c>
      <c r="B350" s="390" t="s">
        <v>26</v>
      </c>
      <c r="C350" s="11">
        <v>360880.08</v>
      </c>
      <c r="D350" s="11">
        <v>349249.82</v>
      </c>
      <c r="E350" s="11">
        <v>355826.63</v>
      </c>
      <c r="F350" s="11">
        <v>347455.42000000004</v>
      </c>
      <c r="G350" s="11">
        <v>322923.73</v>
      </c>
      <c r="H350" s="11">
        <v>380218.57</v>
      </c>
      <c r="I350" s="11">
        <v>377582.09</v>
      </c>
      <c r="J350" s="11">
        <v>382839.22000000003</v>
      </c>
      <c r="K350" s="11">
        <v>385363.83</v>
      </c>
      <c r="L350" s="11">
        <v>379742.10000000003</v>
      </c>
      <c r="M350" s="11">
        <v>347676</v>
      </c>
      <c r="N350" s="11">
        <v>344457.72000000003</v>
      </c>
      <c r="O350" s="394">
        <f t="shared" si="50"/>
        <v>4334215.21</v>
      </c>
      <c r="Q350" s="390">
        <v>1017</v>
      </c>
      <c r="R350" s="390" t="s">
        <v>26</v>
      </c>
      <c r="S350" s="11">
        <f t="shared" si="51"/>
        <v>360880.08</v>
      </c>
      <c r="T350" s="11">
        <f t="shared" si="52"/>
        <v>710129.9</v>
      </c>
      <c r="U350" s="11">
        <f t="shared" si="49"/>
        <v>1065956.53</v>
      </c>
      <c r="V350" s="11">
        <f t="shared" si="49"/>
        <v>1413411.9500000002</v>
      </c>
      <c r="W350" s="11">
        <f t="shared" si="49"/>
        <v>1736335.6800000002</v>
      </c>
      <c r="X350" s="11">
        <f t="shared" si="49"/>
        <v>2116554.25</v>
      </c>
      <c r="Y350" s="11">
        <f t="shared" si="49"/>
        <v>2494136.34</v>
      </c>
      <c r="Z350" s="11">
        <f t="shared" si="49"/>
        <v>2876975.56</v>
      </c>
      <c r="AA350" s="11">
        <f t="shared" si="49"/>
        <v>3262339.39</v>
      </c>
      <c r="AB350" s="11">
        <f t="shared" si="49"/>
        <v>3642081.49</v>
      </c>
      <c r="AC350" s="11">
        <f t="shared" si="49"/>
        <v>3989757.49</v>
      </c>
      <c r="AD350" s="11">
        <f t="shared" si="49"/>
        <v>4334215.21</v>
      </c>
    </row>
    <row r="351" spans="1:30" s="41" customFormat="1" x14ac:dyDescent="0.2">
      <c r="A351" s="390">
        <v>1018</v>
      </c>
      <c r="B351" s="390" t="s">
        <v>27</v>
      </c>
      <c r="C351" s="11">
        <v>281709.21000000002</v>
      </c>
      <c r="D351" s="11">
        <v>272471.09999999998</v>
      </c>
      <c r="E351" s="11">
        <v>277443.83</v>
      </c>
      <c r="F351" s="11">
        <v>273458.27999999997</v>
      </c>
      <c r="G351" s="11">
        <v>243639.3</v>
      </c>
      <c r="H351" s="11">
        <v>277347.67</v>
      </c>
      <c r="I351" s="11">
        <v>278604.85000000003</v>
      </c>
      <c r="J351" s="11">
        <v>290720.98</v>
      </c>
      <c r="K351" s="11">
        <v>279801.61000000004</v>
      </c>
      <c r="L351" s="11">
        <v>280151.33</v>
      </c>
      <c r="M351" s="11">
        <v>272623.51</v>
      </c>
      <c r="N351" s="11">
        <v>270351.46000000002</v>
      </c>
      <c r="O351" s="394">
        <f t="shared" si="50"/>
        <v>3298323.13</v>
      </c>
      <c r="Q351" s="390">
        <v>1018</v>
      </c>
      <c r="R351" s="390" t="s">
        <v>27</v>
      </c>
      <c r="S351" s="11">
        <f t="shared" si="51"/>
        <v>281709.21000000002</v>
      </c>
      <c r="T351" s="11">
        <f t="shared" si="52"/>
        <v>554180.31000000006</v>
      </c>
      <c r="U351" s="11">
        <f t="shared" si="49"/>
        <v>831624.14000000013</v>
      </c>
      <c r="V351" s="11">
        <f t="shared" si="49"/>
        <v>1105082.4200000002</v>
      </c>
      <c r="W351" s="11">
        <f t="shared" si="49"/>
        <v>1348721.7200000002</v>
      </c>
      <c r="X351" s="11">
        <f t="shared" si="49"/>
        <v>1626069.3900000001</v>
      </c>
      <c r="Y351" s="11">
        <f t="shared" si="49"/>
        <v>1904674.2400000002</v>
      </c>
      <c r="Z351" s="11">
        <f t="shared" si="49"/>
        <v>2195395.2200000002</v>
      </c>
      <c r="AA351" s="11">
        <f t="shared" si="49"/>
        <v>2475196.83</v>
      </c>
      <c r="AB351" s="11">
        <f t="shared" si="49"/>
        <v>2755348.16</v>
      </c>
      <c r="AC351" s="11">
        <f t="shared" si="49"/>
        <v>3027971.67</v>
      </c>
      <c r="AD351" s="11">
        <f t="shared" si="49"/>
        <v>3298323.13</v>
      </c>
    </row>
    <row r="352" spans="1:30" s="41" customFormat="1" x14ac:dyDescent="0.2">
      <c r="A352" s="390">
        <v>1019</v>
      </c>
      <c r="B352" s="390" t="s">
        <v>28</v>
      </c>
      <c r="C352" s="11">
        <v>96008.43</v>
      </c>
      <c r="D352" s="11">
        <v>91558.79</v>
      </c>
      <c r="E352" s="11">
        <v>97737.939999999988</v>
      </c>
      <c r="F352" s="11">
        <v>91309.13</v>
      </c>
      <c r="G352" s="11">
        <v>86269.27</v>
      </c>
      <c r="H352" s="11">
        <v>99253.400000000009</v>
      </c>
      <c r="I352" s="11">
        <v>95717.05</v>
      </c>
      <c r="J352" s="11">
        <v>101694.29</v>
      </c>
      <c r="K352" s="11">
        <v>96923.91</v>
      </c>
      <c r="L352" s="11">
        <v>97974.35</v>
      </c>
      <c r="M352" s="11">
        <v>93916.969999999987</v>
      </c>
      <c r="N352" s="11">
        <v>90415.819999999992</v>
      </c>
      <c r="O352" s="394">
        <f t="shared" si="50"/>
        <v>1138779.3500000001</v>
      </c>
      <c r="Q352" s="390">
        <v>1019</v>
      </c>
      <c r="R352" s="390" t="s">
        <v>28</v>
      </c>
      <c r="S352" s="11">
        <f t="shared" si="51"/>
        <v>96008.43</v>
      </c>
      <c r="T352" s="11">
        <f t="shared" si="52"/>
        <v>187567.21999999997</v>
      </c>
      <c r="U352" s="11">
        <f t="shared" si="52"/>
        <v>285305.15999999997</v>
      </c>
      <c r="V352" s="11">
        <f t="shared" si="52"/>
        <v>376614.29</v>
      </c>
      <c r="W352" s="11">
        <f t="shared" si="52"/>
        <v>462883.56</v>
      </c>
      <c r="X352" s="11">
        <f t="shared" si="52"/>
        <v>562136.96</v>
      </c>
      <c r="Y352" s="11">
        <f t="shared" si="52"/>
        <v>657854.01</v>
      </c>
      <c r="Z352" s="11">
        <f t="shared" si="52"/>
        <v>759548.3</v>
      </c>
      <c r="AA352" s="11">
        <f t="shared" si="52"/>
        <v>856472.21000000008</v>
      </c>
      <c r="AB352" s="11">
        <f t="shared" si="52"/>
        <v>954446.56</v>
      </c>
      <c r="AC352" s="11">
        <f t="shared" si="52"/>
        <v>1048363.53</v>
      </c>
      <c r="AD352" s="11">
        <f t="shared" si="52"/>
        <v>1138779.3500000001</v>
      </c>
    </row>
    <row r="353" spans="1:30" s="41" customFormat="1" x14ac:dyDescent="0.2">
      <c r="A353" s="390">
        <v>1020</v>
      </c>
      <c r="B353" s="390" t="s">
        <v>29</v>
      </c>
      <c r="C353" s="11">
        <v>534371.22000000009</v>
      </c>
      <c r="D353" s="11">
        <v>531208.24999999988</v>
      </c>
      <c r="E353" s="11">
        <v>557751.96</v>
      </c>
      <c r="F353" s="11">
        <v>558208.53</v>
      </c>
      <c r="G353" s="11">
        <v>511639.74</v>
      </c>
      <c r="H353" s="11">
        <v>564310.1</v>
      </c>
      <c r="I353" s="11">
        <v>555579.74</v>
      </c>
      <c r="J353" s="11">
        <v>552185.56999999995</v>
      </c>
      <c r="K353" s="11">
        <v>549203.48</v>
      </c>
      <c r="L353" s="11">
        <v>567289.24999999988</v>
      </c>
      <c r="M353" s="11">
        <v>557042.6</v>
      </c>
      <c r="N353" s="11">
        <v>556751.28</v>
      </c>
      <c r="O353" s="394">
        <f t="shared" si="50"/>
        <v>6595541.7199999997</v>
      </c>
      <c r="Q353" s="390">
        <v>1020</v>
      </c>
      <c r="R353" s="390" t="s">
        <v>29</v>
      </c>
      <c r="S353" s="11">
        <f t="shared" si="51"/>
        <v>534371.22000000009</v>
      </c>
      <c r="T353" s="11">
        <f t="shared" ref="T353:AD363" si="53">+S353+D353</f>
        <v>1065579.47</v>
      </c>
      <c r="U353" s="11">
        <f t="shared" si="53"/>
        <v>1623331.43</v>
      </c>
      <c r="V353" s="11">
        <f t="shared" si="53"/>
        <v>2181539.96</v>
      </c>
      <c r="W353" s="11">
        <f t="shared" si="53"/>
        <v>2693179.7</v>
      </c>
      <c r="X353" s="11">
        <f t="shared" si="53"/>
        <v>3257489.8000000003</v>
      </c>
      <c r="Y353" s="11">
        <f t="shared" si="53"/>
        <v>3813069.54</v>
      </c>
      <c r="Z353" s="11">
        <f t="shared" si="53"/>
        <v>4365255.1100000003</v>
      </c>
      <c r="AA353" s="11">
        <f t="shared" si="53"/>
        <v>4914458.59</v>
      </c>
      <c r="AB353" s="11">
        <f t="shared" si="53"/>
        <v>5481747.8399999999</v>
      </c>
      <c r="AC353" s="11">
        <f t="shared" si="53"/>
        <v>6038790.4399999995</v>
      </c>
      <c r="AD353" s="11">
        <f t="shared" si="53"/>
        <v>6595541.7199999997</v>
      </c>
    </row>
    <row r="354" spans="1:30" s="41" customFormat="1" x14ac:dyDescent="0.2">
      <c r="A354" s="390">
        <v>1021</v>
      </c>
      <c r="B354" s="390" t="s">
        <v>30</v>
      </c>
      <c r="C354" s="11">
        <v>154370.26</v>
      </c>
      <c r="D354" s="11">
        <v>135786.65</v>
      </c>
      <c r="E354" s="11">
        <v>147386.69999999998</v>
      </c>
      <c r="F354" s="11">
        <v>144035.87999999998</v>
      </c>
      <c r="G354" s="11">
        <v>131276.53</v>
      </c>
      <c r="H354" s="11">
        <v>154932.87</v>
      </c>
      <c r="I354" s="11">
        <v>149649.14999999997</v>
      </c>
      <c r="J354" s="11">
        <v>155681.94</v>
      </c>
      <c r="K354" s="11">
        <v>112091.76</v>
      </c>
      <c r="L354" s="11">
        <v>161572.47</v>
      </c>
      <c r="M354" s="11">
        <v>156842.10999999999</v>
      </c>
      <c r="N354" s="11">
        <v>152147.49000000002</v>
      </c>
      <c r="O354" s="394">
        <f t="shared" si="50"/>
        <v>1755773.8099999998</v>
      </c>
      <c r="Q354" s="390">
        <v>1021</v>
      </c>
      <c r="R354" s="390" t="s">
        <v>30</v>
      </c>
      <c r="S354" s="11">
        <f t="shared" si="51"/>
        <v>154370.26</v>
      </c>
      <c r="T354" s="11">
        <f t="shared" si="53"/>
        <v>290156.91000000003</v>
      </c>
      <c r="U354" s="11">
        <f t="shared" si="53"/>
        <v>437543.61</v>
      </c>
      <c r="V354" s="11">
        <f t="shared" si="53"/>
        <v>581579.49</v>
      </c>
      <c r="W354" s="11">
        <f t="shared" si="53"/>
        <v>712856.02</v>
      </c>
      <c r="X354" s="11">
        <f t="shared" si="53"/>
        <v>867788.89</v>
      </c>
      <c r="Y354" s="11">
        <f t="shared" si="53"/>
        <v>1017438.04</v>
      </c>
      <c r="Z354" s="11">
        <f t="shared" si="53"/>
        <v>1173119.98</v>
      </c>
      <c r="AA354" s="11">
        <f t="shared" si="53"/>
        <v>1285211.74</v>
      </c>
      <c r="AB354" s="11">
        <f t="shared" si="53"/>
        <v>1446784.21</v>
      </c>
      <c r="AC354" s="11">
        <f t="shared" si="53"/>
        <v>1603626.3199999998</v>
      </c>
      <c r="AD354" s="11">
        <f t="shared" si="53"/>
        <v>1755773.8099999998</v>
      </c>
    </row>
    <row r="355" spans="1:30" s="41" customFormat="1" x14ac:dyDescent="0.2">
      <c r="A355" s="390">
        <v>1022</v>
      </c>
      <c r="B355" s="390" t="s">
        <v>31</v>
      </c>
      <c r="C355" s="11">
        <v>887017.82</v>
      </c>
      <c r="D355" s="11">
        <v>825001.47</v>
      </c>
      <c r="E355" s="11">
        <v>878499.66999999993</v>
      </c>
      <c r="F355" s="11">
        <v>841259.42999999993</v>
      </c>
      <c r="G355" s="11">
        <v>817866.47</v>
      </c>
      <c r="H355" s="11">
        <v>953128.68</v>
      </c>
      <c r="I355" s="11">
        <v>963420.77000000014</v>
      </c>
      <c r="J355" s="11">
        <v>997832.1</v>
      </c>
      <c r="K355" s="11">
        <v>1030060.0599999998</v>
      </c>
      <c r="L355" s="11">
        <v>1065751.19</v>
      </c>
      <c r="M355" s="11">
        <v>1066625.7</v>
      </c>
      <c r="N355" s="11">
        <v>1062080.6099999999</v>
      </c>
      <c r="O355" s="394">
        <f t="shared" si="50"/>
        <v>11388543.969999997</v>
      </c>
      <c r="Q355" s="390">
        <v>1022</v>
      </c>
      <c r="R355" s="390" t="s">
        <v>31</v>
      </c>
      <c r="S355" s="11">
        <f t="shared" si="51"/>
        <v>887017.82</v>
      </c>
      <c r="T355" s="11">
        <f t="shared" si="53"/>
        <v>1712019.29</v>
      </c>
      <c r="U355" s="11">
        <f t="shared" si="53"/>
        <v>2590518.96</v>
      </c>
      <c r="V355" s="11">
        <f t="shared" si="53"/>
        <v>3431778.3899999997</v>
      </c>
      <c r="W355" s="11">
        <f t="shared" si="53"/>
        <v>4249644.8599999994</v>
      </c>
      <c r="X355" s="11">
        <f t="shared" si="53"/>
        <v>5202773.5399999991</v>
      </c>
      <c r="Y355" s="11">
        <f t="shared" si="53"/>
        <v>6166194.3099999996</v>
      </c>
      <c r="Z355" s="11">
        <f t="shared" si="53"/>
        <v>7164026.4099999992</v>
      </c>
      <c r="AA355" s="11">
        <f t="shared" si="53"/>
        <v>8194086.4699999988</v>
      </c>
      <c r="AB355" s="11">
        <f t="shared" si="53"/>
        <v>9259837.6599999983</v>
      </c>
      <c r="AC355" s="11">
        <f t="shared" si="53"/>
        <v>10326463.359999998</v>
      </c>
      <c r="AD355" s="11">
        <f t="shared" si="53"/>
        <v>11388543.969999997</v>
      </c>
    </row>
    <row r="356" spans="1:30" s="41" customFormat="1" x14ac:dyDescent="0.2">
      <c r="A356" s="390">
        <v>1023</v>
      </c>
      <c r="B356" s="390" t="s">
        <v>32</v>
      </c>
      <c r="C356" s="11">
        <v>127176.66</v>
      </c>
      <c r="D356" s="11">
        <v>125491.75</v>
      </c>
      <c r="E356" s="11">
        <v>127451.65000000001</v>
      </c>
      <c r="F356" s="11">
        <v>127509.72</v>
      </c>
      <c r="G356" s="11">
        <v>114730.57999999999</v>
      </c>
      <c r="H356" s="11">
        <v>142582.68</v>
      </c>
      <c r="I356" s="11">
        <v>141015.33000000002</v>
      </c>
      <c r="J356" s="11">
        <v>142812.38</v>
      </c>
      <c r="K356" s="11">
        <v>135341.72999999998</v>
      </c>
      <c r="L356" s="11">
        <v>149464.23000000001</v>
      </c>
      <c r="M356" s="11">
        <v>151847.10999999999</v>
      </c>
      <c r="N356" s="11">
        <v>165890.62000000002</v>
      </c>
      <c r="O356" s="394">
        <f t="shared" si="50"/>
        <v>1651314.44</v>
      </c>
      <c r="Q356" s="390">
        <v>1023</v>
      </c>
      <c r="R356" s="390" t="s">
        <v>32</v>
      </c>
      <c r="S356" s="11">
        <f t="shared" si="51"/>
        <v>127176.66</v>
      </c>
      <c r="T356" s="11">
        <f t="shared" si="53"/>
        <v>252668.41</v>
      </c>
      <c r="U356" s="11">
        <f t="shared" si="53"/>
        <v>380120.06</v>
      </c>
      <c r="V356" s="11">
        <f t="shared" si="53"/>
        <v>507629.78</v>
      </c>
      <c r="W356" s="11">
        <f t="shared" si="53"/>
        <v>622360.36</v>
      </c>
      <c r="X356" s="11">
        <f t="shared" si="53"/>
        <v>764943.04</v>
      </c>
      <c r="Y356" s="11">
        <f t="shared" si="53"/>
        <v>905958.37000000011</v>
      </c>
      <c r="Z356" s="11">
        <f t="shared" si="53"/>
        <v>1048770.75</v>
      </c>
      <c r="AA356" s="11">
        <f t="shared" si="53"/>
        <v>1184112.48</v>
      </c>
      <c r="AB356" s="11">
        <f t="shared" si="53"/>
        <v>1333576.71</v>
      </c>
      <c r="AC356" s="11">
        <f t="shared" si="53"/>
        <v>1485423.8199999998</v>
      </c>
      <c r="AD356" s="11">
        <f t="shared" si="53"/>
        <v>1651314.44</v>
      </c>
    </row>
    <row r="357" spans="1:30" s="41" customFormat="1" x14ac:dyDescent="0.2">
      <c r="A357" s="390">
        <v>1024</v>
      </c>
      <c r="B357" s="390" t="s">
        <v>33</v>
      </c>
      <c r="C357" s="11">
        <v>790753.98</v>
      </c>
      <c r="D357" s="11">
        <v>760940.7</v>
      </c>
      <c r="E357" s="11">
        <v>792050.19000000006</v>
      </c>
      <c r="F357" s="11">
        <v>788805.5</v>
      </c>
      <c r="G357" s="11">
        <v>714988.78</v>
      </c>
      <c r="H357" s="11">
        <v>780838.16</v>
      </c>
      <c r="I357" s="11">
        <v>729858.65</v>
      </c>
      <c r="J357" s="11">
        <v>762863.05</v>
      </c>
      <c r="K357" s="11">
        <v>770497.06999999983</v>
      </c>
      <c r="L357" s="11">
        <v>775428.87</v>
      </c>
      <c r="M357" s="11">
        <v>755398.78999999992</v>
      </c>
      <c r="N357" s="11">
        <v>731385.69000000006</v>
      </c>
      <c r="O357" s="394">
        <f t="shared" si="50"/>
        <v>9153809.4299999997</v>
      </c>
      <c r="Q357" s="390">
        <v>1024</v>
      </c>
      <c r="R357" s="390" t="s">
        <v>33</v>
      </c>
      <c r="S357" s="11">
        <f t="shared" si="51"/>
        <v>790753.98</v>
      </c>
      <c r="T357" s="11">
        <f t="shared" si="53"/>
        <v>1551694.68</v>
      </c>
      <c r="U357" s="11">
        <f t="shared" si="53"/>
        <v>2343744.87</v>
      </c>
      <c r="V357" s="11">
        <f t="shared" si="53"/>
        <v>3132550.37</v>
      </c>
      <c r="W357" s="11">
        <f t="shared" si="53"/>
        <v>3847539.1500000004</v>
      </c>
      <c r="X357" s="11">
        <f t="shared" si="53"/>
        <v>4628377.3100000005</v>
      </c>
      <c r="Y357" s="11">
        <f t="shared" si="53"/>
        <v>5358235.9600000009</v>
      </c>
      <c r="Z357" s="11">
        <f t="shared" si="53"/>
        <v>6121099.0100000007</v>
      </c>
      <c r="AA357" s="11">
        <f t="shared" si="53"/>
        <v>6891596.0800000001</v>
      </c>
      <c r="AB357" s="11">
        <f t="shared" si="53"/>
        <v>7667024.9500000002</v>
      </c>
      <c r="AC357" s="11">
        <f t="shared" si="53"/>
        <v>8422423.7400000002</v>
      </c>
      <c r="AD357" s="11">
        <f t="shared" si="53"/>
        <v>9153809.4299999997</v>
      </c>
    </row>
    <row r="358" spans="1:30" s="41" customFormat="1" x14ac:dyDescent="0.2">
      <c r="A358" s="390">
        <v>1025</v>
      </c>
      <c r="B358" s="390" t="s">
        <v>34</v>
      </c>
      <c r="C358" s="11">
        <v>172595.58</v>
      </c>
      <c r="D358" s="11">
        <v>150550.57999999999</v>
      </c>
      <c r="E358" s="11">
        <v>150893.66000000003</v>
      </c>
      <c r="F358" s="11">
        <v>149556.35</v>
      </c>
      <c r="G358" s="11">
        <v>133886.69</v>
      </c>
      <c r="H358" s="11">
        <v>169323</v>
      </c>
      <c r="I358" s="11">
        <v>156919.88</v>
      </c>
      <c r="J358" s="11">
        <v>158763.42000000001</v>
      </c>
      <c r="K358" s="11">
        <v>147826.24999999997</v>
      </c>
      <c r="L358" s="11">
        <v>149812.19999999998</v>
      </c>
      <c r="M358" s="11">
        <v>149982</v>
      </c>
      <c r="N358" s="11">
        <v>147279.09999999998</v>
      </c>
      <c r="O358" s="394">
        <f t="shared" si="50"/>
        <v>1837388.71</v>
      </c>
      <c r="Q358" s="390">
        <v>1025</v>
      </c>
      <c r="R358" s="390" t="s">
        <v>34</v>
      </c>
      <c r="S358" s="11">
        <f t="shared" si="51"/>
        <v>172595.58</v>
      </c>
      <c r="T358" s="11">
        <f t="shared" si="53"/>
        <v>323146.15999999997</v>
      </c>
      <c r="U358" s="11">
        <f t="shared" si="53"/>
        <v>474039.82</v>
      </c>
      <c r="V358" s="11">
        <f t="shared" si="53"/>
        <v>623596.17000000004</v>
      </c>
      <c r="W358" s="11">
        <f t="shared" si="53"/>
        <v>757482.8600000001</v>
      </c>
      <c r="X358" s="11">
        <f t="shared" si="53"/>
        <v>926805.8600000001</v>
      </c>
      <c r="Y358" s="11">
        <f t="shared" si="53"/>
        <v>1083725.7400000002</v>
      </c>
      <c r="Z358" s="11">
        <f t="shared" si="53"/>
        <v>1242489.1600000001</v>
      </c>
      <c r="AA358" s="11">
        <f t="shared" si="53"/>
        <v>1390315.4100000001</v>
      </c>
      <c r="AB358" s="11">
        <f t="shared" si="53"/>
        <v>1540127.61</v>
      </c>
      <c r="AC358" s="11">
        <f t="shared" si="53"/>
        <v>1690109.61</v>
      </c>
      <c r="AD358" s="11">
        <f t="shared" si="53"/>
        <v>1837388.71</v>
      </c>
    </row>
    <row r="359" spans="1:30" s="41" customFormat="1" x14ac:dyDescent="0.2">
      <c r="A359" s="390">
        <v>1026</v>
      </c>
      <c r="B359" s="390" t="s">
        <v>35</v>
      </c>
      <c r="C359" s="11">
        <v>48805.850000000006</v>
      </c>
      <c r="D359" s="11">
        <v>46733.94</v>
      </c>
      <c r="E359" s="11">
        <v>49787.95</v>
      </c>
      <c r="F359" s="11">
        <v>48936.28</v>
      </c>
      <c r="G359" s="11">
        <v>44090.47</v>
      </c>
      <c r="H359" s="11">
        <v>52789.17</v>
      </c>
      <c r="I359" s="11">
        <v>49240.939999999995</v>
      </c>
      <c r="J359" s="11">
        <v>49751.689999999995</v>
      </c>
      <c r="K359" s="11">
        <v>50178.92</v>
      </c>
      <c r="L359" s="11">
        <v>49813.38</v>
      </c>
      <c r="M359" s="11">
        <v>45681.77</v>
      </c>
      <c r="N359" s="11">
        <v>46204.88</v>
      </c>
      <c r="O359" s="394">
        <f t="shared" si="50"/>
        <v>582015.24</v>
      </c>
      <c r="Q359" s="390">
        <v>1026</v>
      </c>
      <c r="R359" s="390" t="s">
        <v>35</v>
      </c>
      <c r="S359" s="11">
        <f t="shared" si="51"/>
        <v>48805.850000000006</v>
      </c>
      <c r="T359" s="11">
        <f t="shared" si="53"/>
        <v>95539.790000000008</v>
      </c>
      <c r="U359" s="11">
        <f t="shared" si="53"/>
        <v>145327.74</v>
      </c>
      <c r="V359" s="11">
        <f t="shared" si="53"/>
        <v>194264.02</v>
      </c>
      <c r="W359" s="11">
        <f t="shared" si="53"/>
        <v>238354.49</v>
      </c>
      <c r="X359" s="11">
        <f t="shared" si="53"/>
        <v>291143.65999999997</v>
      </c>
      <c r="Y359" s="11">
        <f t="shared" si="53"/>
        <v>340384.6</v>
      </c>
      <c r="Z359" s="11">
        <f t="shared" si="53"/>
        <v>390136.29</v>
      </c>
      <c r="AA359" s="11">
        <f t="shared" si="53"/>
        <v>440315.20999999996</v>
      </c>
      <c r="AB359" s="11">
        <f t="shared" si="53"/>
        <v>490128.58999999997</v>
      </c>
      <c r="AC359" s="11">
        <f t="shared" si="53"/>
        <v>535810.36</v>
      </c>
      <c r="AD359" s="11">
        <f t="shared" si="53"/>
        <v>582015.24</v>
      </c>
    </row>
    <row r="360" spans="1:30" s="41" customFormat="1" x14ac:dyDescent="0.2">
      <c r="A360" s="390">
        <v>1027</v>
      </c>
      <c r="B360" s="390" t="s">
        <v>36</v>
      </c>
      <c r="C360" s="11">
        <v>122925.78</v>
      </c>
      <c r="D360" s="11">
        <v>109294.79000000001</v>
      </c>
      <c r="E360" s="11">
        <v>108060.38</v>
      </c>
      <c r="F360" s="11">
        <v>99733.73</v>
      </c>
      <c r="G360" s="11">
        <v>87562.010000000009</v>
      </c>
      <c r="H360" s="11">
        <v>101676.14</v>
      </c>
      <c r="I360" s="11">
        <v>101233.06999999999</v>
      </c>
      <c r="J360" s="11">
        <v>108372.98999999999</v>
      </c>
      <c r="K360" s="11">
        <v>108299.87</v>
      </c>
      <c r="L360" s="11">
        <v>102176.87</v>
      </c>
      <c r="M360" s="11">
        <v>99075.57</v>
      </c>
      <c r="N360" s="11">
        <v>95341.56</v>
      </c>
      <c r="O360" s="394">
        <f t="shared" si="50"/>
        <v>1243752.76</v>
      </c>
      <c r="Q360" s="390">
        <v>1027</v>
      </c>
      <c r="R360" s="390" t="s">
        <v>36</v>
      </c>
      <c r="S360" s="11">
        <f t="shared" si="51"/>
        <v>122925.78</v>
      </c>
      <c r="T360" s="11">
        <f t="shared" si="53"/>
        <v>232220.57</v>
      </c>
      <c r="U360" s="11">
        <f t="shared" si="53"/>
        <v>340280.95</v>
      </c>
      <c r="V360" s="11">
        <f t="shared" si="53"/>
        <v>440014.68</v>
      </c>
      <c r="W360" s="11">
        <f t="shared" si="53"/>
        <v>527576.68999999994</v>
      </c>
      <c r="X360" s="11">
        <f t="shared" si="53"/>
        <v>629252.82999999996</v>
      </c>
      <c r="Y360" s="11">
        <f t="shared" si="53"/>
        <v>730485.89999999991</v>
      </c>
      <c r="Z360" s="11">
        <f t="shared" si="53"/>
        <v>838858.8899999999</v>
      </c>
      <c r="AA360" s="11">
        <f t="shared" si="53"/>
        <v>947158.75999999989</v>
      </c>
      <c r="AB360" s="11">
        <f t="shared" si="53"/>
        <v>1049335.6299999999</v>
      </c>
      <c r="AC360" s="11">
        <f t="shared" si="53"/>
        <v>1148411.2</v>
      </c>
      <c r="AD360" s="11">
        <f t="shared" si="53"/>
        <v>1243752.76</v>
      </c>
    </row>
    <row r="361" spans="1:30" s="41" customFormat="1" x14ac:dyDescent="0.2">
      <c r="A361" s="390">
        <v>1028</v>
      </c>
      <c r="B361" s="390" t="s">
        <v>37</v>
      </c>
      <c r="C361" s="11">
        <v>694544.74</v>
      </c>
      <c r="D361" s="11">
        <v>646273.31000000006</v>
      </c>
      <c r="E361" s="11">
        <v>675144.17999999993</v>
      </c>
      <c r="F361" s="11">
        <v>651593.82999999996</v>
      </c>
      <c r="G361" s="11">
        <v>577418.73</v>
      </c>
      <c r="H361" s="11">
        <v>655907.24</v>
      </c>
      <c r="I361" s="11">
        <v>620523.78999999992</v>
      </c>
      <c r="J361" s="11">
        <v>638924.1</v>
      </c>
      <c r="K361" s="11">
        <v>623987.7300000001</v>
      </c>
      <c r="L361" s="11">
        <v>687180.03999999992</v>
      </c>
      <c r="M361" s="11">
        <v>663596.02</v>
      </c>
      <c r="N361" s="11">
        <v>601282.69999999995</v>
      </c>
      <c r="O361" s="394">
        <f t="shared" si="50"/>
        <v>7736376.4100000011</v>
      </c>
      <c r="Q361" s="390">
        <v>1028</v>
      </c>
      <c r="R361" s="390" t="s">
        <v>37</v>
      </c>
      <c r="S361" s="11">
        <f t="shared" si="51"/>
        <v>694544.74</v>
      </c>
      <c r="T361" s="11">
        <f t="shared" si="53"/>
        <v>1340818.05</v>
      </c>
      <c r="U361" s="11">
        <f t="shared" si="53"/>
        <v>2015962.23</v>
      </c>
      <c r="V361" s="11">
        <f t="shared" si="53"/>
        <v>2667556.06</v>
      </c>
      <c r="W361" s="11">
        <f t="shared" si="53"/>
        <v>3244974.79</v>
      </c>
      <c r="X361" s="11">
        <f t="shared" si="53"/>
        <v>3900882.0300000003</v>
      </c>
      <c r="Y361" s="11">
        <f t="shared" si="53"/>
        <v>4521405.82</v>
      </c>
      <c r="Z361" s="11">
        <f t="shared" si="53"/>
        <v>5160329.92</v>
      </c>
      <c r="AA361" s="11">
        <f t="shared" si="53"/>
        <v>5784317.6500000004</v>
      </c>
      <c r="AB361" s="11">
        <f t="shared" si="53"/>
        <v>6471497.6900000004</v>
      </c>
      <c r="AC361" s="11">
        <f t="shared" si="53"/>
        <v>7135093.7100000009</v>
      </c>
      <c r="AD361" s="11">
        <f t="shared" si="53"/>
        <v>7736376.4100000011</v>
      </c>
    </row>
    <row r="362" spans="1:30" s="41" customFormat="1" x14ac:dyDescent="0.2">
      <c r="A362" s="390">
        <v>1029</v>
      </c>
      <c r="B362" s="390" t="s">
        <v>38</v>
      </c>
      <c r="C362" s="11">
        <v>63486.09</v>
      </c>
      <c r="D362" s="11">
        <v>59728.01</v>
      </c>
      <c r="E362" s="11">
        <v>58250.18</v>
      </c>
      <c r="F362" s="11">
        <v>60618.21</v>
      </c>
      <c r="G362" s="11">
        <v>54633.69</v>
      </c>
      <c r="H362" s="11">
        <v>63550.430000000008</v>
      </c>
      <c r="I362" s="11">
        <v>58695.519999999997</v>
      </c>
      <c r="J362" s="11">
        <v>59885.73</v>
      </c>
      <c r="K362" s="11">
        <v>56487.659999999996</v>
      </c>
      <c r="L362" s="11">
        <v>58828.499999999993</v>
      </c>
      <c r="M362" s="11">
        <v>56705.75</v>
      </c>
      <c r="N362" s="11">
        <v>52578.549999999996</v>
      </c>
      <c r="O362" s="394">
        <f t="shared" si="50"/>
        <v>703448.32000000007</v>
      </c>
      <c r="Q362" s="390">
        <v>1029</v>
      </c>
      <c r="R362" s="390" t="s">
        <v>38</v>
      </c>
      <c r="S362" s="11">
        <f t="shared" si="51"/>
        <v>63486.09</v>
      </c>
      <c r="T362" s="11">
        <f t="shared" si="53"/>
        <v>123214.1</v>
      </c>
      <c r="U362" s="11">
        <f t="shared" si="53"/>
        <v>181464.28</v>
      </c>
      <c r="V362" s="11">
        <f t="shared" si="53"/>
        <v>242082.49</v>
      </c>
      <c r="W362" s="11">
        <f t="shared" si="53"/>
        <v>296716.18</v>
      </c>
      <c r="X362" s="11">
        <f t="shared" si="53"/>
        <v>360266.61</v>
      </c>
      <c r="Y362" s="11">
        <f t="shared" si="53"/>
        <v>418962.13</v>
      </c>
      <c r="Z362" s="11">
        <f t="shared" si="53"/>
        <v>478847.86</v>
      </c>
      <c r="AA362" s="11">
        <f t="shared" si="53"/>
        <v>535335.52</v>
      </c>
      <c r="AB362" s="11">
        <f t="shared" si="53"/>
        <v>594164.02</v>
      </c>
      <c r="AC362" s="11">
        <f t="shared" si="53"/>
        <v>650869.77</v>
      </c>
      <c r="AD362" s="11">
        <f t="shared" si="53"/>
        <v>703448.32000000007</v>
      </c>
    </row>
    <row r="363" spans="1:30" s="41" customFormat="1" x14ac:dyDescent="0.2">
      <c r="A363" s="391">
        <v>1030</v>
      </c>
      <c r="B363" s="391" t="s">
        <v>18</v>
      </c>
      <c r="C363" s="16">
        <v>143866.5</v>
      </c>
      <c r="D363" s="16">
        <v>135711.44</v>
      </c>
      <c r="E363" s="16">
        <v>129819.07</v>
      </c>
      <c r="F363" s="16">
        <v>128039.64</v>
      </c>
      <c r="G363" s="16">
        <v>111619.16</v>
      </c>
      <c r="H363" s="16">
        <v>134371</v>
      </c>
      <c r="I363" s="16">
        <v>134336.26</v>
      </c>
      <c r="J363" s="16">
        <v>143686.80000000002</v>
      </c>
      <c r="K363" s="16">
        <v>141203.91</v>
      </c>
      <c r="L363" s="16">
        <v>131561.16999999998</v>
      </c>
      <c r="M363" s="16">
        <v>118815.35999999999</v>
      </c>
      <c r="N363" s="16">
        <v>120316.78</v>
      </c>
      <c r="O363" s="395">
        <f t="shared" si="50"/>
        <v>1573347.09</v>
      </c>
      <c r="Q363" s="391">
        <v>1030</v>
      </c>
      <c r="R363" s="391" t="s">
        <v>18</v>
      </c>
      <c r="S363" s="16">
        <f t="shared" si="51"/>
        <v>143866.5</v>
      </c>
      <c r="T363" s="16">
        <f t="shared" si="53"/>
        <v>279577.94</v>
      </c>
      <c r="U363" s="16">
        <f t="shared" si="53"/>
        <v>409397.01</v>
      </c>
      <c r="V363" s="16">
        <f t="shared" si="53"/>
        <v>537436.65</v>
      </c>
      <c r="W363" s="16">
        <f t="shared" si="53"/>
        <v>649055.81000000006</v>
      </c>
      <c r="X363" s="16">
        <f t="shared" si="53"/>
        <v>783426.81</v>
      </c>
      <c r="Y363" s="16">
        <f t="shared" si="53"/>
        <v>917763.07000000007</v>
      </c>
      <c r="Z363" s="16">
        <f t="shared" si="53"/>
        <v>1061449.8700000001</v>
      </c>
      <c r="AA363" s="16">
        <f t="shared" si="53"/>
        <v>1202653.78</v>
      </c>
      <c r="AB363" s="16">
        <f t="shared" si="53"/>
        <v>1334214.95</v>
      </c>
      <c r="AC363" s="16">
        <f t="shared" si="53"/>
        <v>1453030.31</v>
      </c>
      <c r="AD363" s="16">
        <f t="shared" si="53"/>
        <v>1573347.09</v>
      </c>
    </row>
    <row r="364" spans="1:30" s="41" customFormat="1" x14ac:dyDescent="0.2">
      <c r="A364" s="392">
        <v>10300</v>
      </c>
      <c r="B364" s="392" t="s">
        <v>149</v>
      </c>
      <c r="C364" s="396">
        <f t="shared" ref="C364:N364" si="54">SUM(C336:C363)</f>
        <v>12972084.990000002</v>
      </c>
      <c r="D364" s="396">
        <f t="shared" si="54"/>
        <v>11813840.239999998</v>
      </c>
      <c r="E364" s="396">
        <f t="shared" si="54"/>
        <v>12203941.959999997</v>
      </c>
      <c r="F364" s="396">
        <f t="shared" si="54"/>
        <v>12384969.230000002</v>
      </c>
      <c r="G364" s="396">
        <f t="shared" si="54"/>
        <v>11563451.959999999</v>
      </c>
      <c r="H364" s="396">
        <f t="shared" si="54"/>
        <v>13603827.009999998</v>
      </c>
      <c r="I364" s="396">
        <f t="shared" si="54"/>
        <v>13488776.07</v>
      </c>
      <c r="J364" s="396">
        <f t="shared" si="54"/>
        <v>14031777.470000003</v>
      </c>
      <c r="K364" s="396">
        <f t="shared" si="54"/>
        <v>13693221.68</v>
      </c>
      <c r="L364" s="396">
        <f t="shared" si="54"/>
        <v>13968959.439999998</v>
      </c>
      <c r="M364" s="396">
        <f t="shared" si="54"/>
        <v>13322577.269999998</v>
      </c>
      <c r="N364" s="396">
        <f t="shared" si="54"/>
        <v>13041799.279999999</v>
      </c>
      <c r="O364" s="396">
        <f>SUM(O336:O363)</f>
        <v>156089226.59999999</v>
      </c>
      <c r="Q364" s="392">
        <v>10300</v>
      </c>
      <c r="R364" s="392" t="s">
        <v>149</v>
      </c>
      <c r="S364" s="396">
        <f t="shared" ref="S364:AC364" si="55">SUM(S336:S363)</f>
        <v>12972084.990000002</v>
      </c>
      <c r="T364" s="396">
        <f t="shared" si="55"/>
        <v>24785925.229999997</v>
      </c>
      <c r="U364" s="396">
        <f t="shared" si="55"/>
        <v>36989867.189999998</v>
      </c>
      <c r="V364" s="396">
        <f t="shared" si="55"/>
        <v>49374836.420000002</v>
      </c>
      <c r="W364" s="396">
        <f t="shared" si="55"/>
        <v>60938288.38000001</v>
      </c>
      <c r="X364" s="396">
        <f t="shared" si="55"/>
        <v>74542115.390000001</v>
      </c>
      <c r="Y364" s="396">
        <f t="shared" si="55"/>
        <v>88030891.460000008</v>
      </c>
      <c r="Z364" s="396">
        <f t="shared" si="55"/>
        <v>102062668.93000001</v>
      </c>
      <c r="AA364" s="396">
        <f t="shared" si="55"/>
        <v>115755890.61</v>
      </c>
      <c r="AB364" s="396">
        <f t="shared" si="55"/>
        <v>129724850.04999998</v>
      </c>
      <c r="AC364" s="396">
        <f t="shared" si="55"/>
        <v>143047427.31999999</v>
      </c>
      <c r="AD364" s="396">
        <f>SUM(AD336:AD363)</f>
        <v>156089226.59999999</v>
      </c>
    </row>
    <row r="365" spans="1:30" s="41" customFormat="1" x14ac:dyDescent="0.2"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</row>
    <row r="366" spans="1:30" s="41" customFormat="1" x14ac:dyDescent="0.2">
      <c r="A366" s="388" t="s">
        <v>144</v>
      </c>
      <c r="B366" s="388" t="s">
        <v>159</v>
      </c>
      <c r="C366" s="388" t="s">
        <v>0</v>
      </c>
      <c r="D366" s="388" t="s">
        <v>1</v>
      </c>
      <c r="E366" s="388" t="s">
        <v>2</v>
      </c>
      <c r="F366" s="388" t="s">
        <v>3</v>
      </c>
      <c r="G366" s="388" t="s">
        <v>4</v>
      </c>
      <c r="H366" s="388" t="s">
        <v>5</v>
      </c>
      <c r="I366" s="388" t="s">
        <v>6</v>
      </c>
      <c r="J366" s="388" t="s">
        <v>7</v>
      </c>
      <c r="K366" s="388" t="s">
        <v>8</v>
      </c>
      <c r="L366" s="388" t="s">
        <v>9</v>
      </c>
      <c r="M366" s="388" t="s">
        <v>10</v>
      </c>
      <c r="N366" s="388" t="s">
        <v>11</v>
      </c>
      <c r="O366" s="388" t="s">
        <v>55</v>
      </c>
      <c r="Q366" s="388" t="s">
        <v>73</v>
      </c>
      <c r="R366" s="388" t="s">
        <v>159</v>
      </c>
      <c r="S366" s="388" t="s">
        <v>74</v>
      </c>
      <c r="T366" s="388" t="s">
        <v>75</v>
      </c>
      <c r="U366" s="388" t="s">
        <v>76</v>
      </c>
      <c r="V366" s="388" t="s">
        <v>77</v>
      </c>
      <c r="W366" s="388" t="s">
        <v>78</v>
      </c>
      <c r="X366" s="388" t="s">
        <v>79</v>
      </c>
      <c r="Y366" s="388" t="s">
        <v>80</v>
      </c>
      <c r="Z366" s="388" t="s">
        <v>81</v>
      </c>
      <c r="AA366" s="388" t="s">
        <v>82</v>
      </c>
      <c r="AB366" s="388" t="s">
        <v>83</v>
      </c>
      <c r="AC366" s="388" t="s">
        <v>84</v>
      </c>
      <c r="AD366" s="388" t="s">
        <v>85</v>
      </c>
    </row>
    <row r="367" spans="1:30" s="41" customFormat="1" x14ac:dyDescent="0.2">
      <c r="A367" s="389"/>
      <c r="B367" s="389" t="s">
        <v>46</v>
      </c>
      <c r="C367" s="387">
        <v>0</v>
      </c>
      <c r="D367" s="387">
        <v>0</v>
      </c>
      <c r="E367" s="387">
        <v>0</v>
      </c>
      <c r="F367" s="387">
        <v>0</v>
      </c>
      <c r="G367" s="387">
        <v>0</v>
      </c>
      <c r="H367" s="387">
        <v>0</v>
      </c>
      <c r="I367" s="387">
        <v>0</v>
      </c>
      <c r="J367" s="387">
        <v>0</v>
      </c>
      <c r="K367" s="387">
        <v>0</v>
      </c>
      <c r="L367" s="387">
        <v>0</v>
      </c>
      <c r="M367" s="387">
        <v>0</v>
      </c>
      <c r="N367" s="387">
        <v>0</v>
      </c>
      <c r="O367" s="393">
        <f>SUM(C367:N367)</f>
        <v>0</v>
      </c>
      <c r="Q367" s="389"/>
      <c r="R367" s="389" t="s">
        <v>46</v>
      </c>
      <c r="S367" s="387">
        <f>+C367</f>
        <v>0</v>
      </c>
      <c r="T367" s="387">
        <f>+S367+D367</f>
        <v>0</v>
      </c>
      <c r="U367" s="387">
        <f t="shared" ref="U367:AD382" si="56">+T367+E367</f>
        <v>0</v>
      </c>
      <c r="V367" s="387">
        <f t="shared" si="56"/>
        <v>0</v>
      </c>
      <c r="W367" s="387">
        <f t="shared" si="56"/>
        <v>0</v>
      </c>
      <c r="X367" s="387">
        <f t="shared" si="56"/>
        <v>0</v>
      </c>
      <c r="Y367" s="387">
        <f t="shared" si="56"/>
        <v>0</v>
      </c>
      <c r="Z367" s="387">
        <f t="shared" si="56"/>
        <v>0</v>
      </c>
      <c r="AA367" s="387">
        <f t="shared" si="56"/>
        <v>0</v>
      </c>
      <c r="AB367" s="387">
        <f t="shared" si="56"/>
        <v>0</v>
      </c>
      <c r="AC367" s="387">
        <f t="shared" si="56"/>
        <v>0</v>
      </c>
      <c r="AD367" s="387">
        <f t="shared" si="56"/>
        <v>0</v>
      </c>
    </row>
    <row r="368" spans="1:30" s="41" customFormat="1" x14ac:dyDescent="0.2">
      <c r="A368" s="390">
        <v>1004</v>
      </c>
      <c r="B368" s="390" t="s">
        <v>94</v>
      </c>
      <c r="C368" s="11">
        <v>4523266.91</v>
      </c>
      <c r="D368" s="11">
        <v>3711522.85</v>
      </c>
      <c r="E368" s="11">
        <v>3981735.65</v>
      </c>
      <c r="F368" s="11">
        <v>4324517.9400000004</v>
      </c>
      <c r="G368" s="11">
        <v>4104804.65</v>
      </c>
      <c r="H368" s="11">
        <v>4897255.3600000003</v>
      </c>
      <c r="I368" s="11">
        <v>4991254.07</v>
      </c>
      <c r="J368" s="11">
        <v>5274692.71</v>
      </c>
      <c r="K368" s="11">
        <v>5059038.76</v>
      </c>
      <c r="L368" s="11">
        <v>5178276.58</v>
      </c>
      <c r="M368" s="11">
        <v>4900533.91</v>
      </c>
      <c r="N368" s="11">
        <v>4844713.72</v>
      </c>
      <c r="O368" s="394">
        <f t="shared" ref="O368:O394" si="57">SUM(C368:N368)</f>
        <v>55791613.109999999</v>
      </c>
      <c r="Q368" s="390">
        <v>1004</v>
      </c>
      <c r="R368" s="390" t="s">
        <v>94</v>
      </c>
      <c r="S368" s="11">
        <f t="shared" ref="S368:S394" si="58">+C368</f>
        <v>4523266.91</v>
      </c>
      <c r="T368" s="11">
        <f t="shared" ref="T368:AD383" si="59">+S368+D368</f>
        <v>8234789.7599999998</v>
      </c>
      <c r="U368" s="11">
        <f t="shared" si="56"/>
        <v>12216525.41</v>
      </c>
      <c r="V368" s="11">
        <f t="shared" si="56"/>
        <v>16541043.350000001</v>
      </c>
      <c r="W368" s="11">
        <f t="shared" si="56"/>
        <v>20645848</v>
      </c>
      <c r="X368" s="11">
        <f t="shared" si="56"/>
        <v>25543103.359999999</v>
      </c>
      <c r="Y368" s="11">
        <f t="shared" si="56"/>
        <v>30534357.43</v>
      </c>
      <c r="Z368" s="11">
        <f t="shared" si="56"/>
        <v>35809050.140000001</v>
      </c>
      <c r="AA368" s="11">
        <f t="shared" si="56"/>
        <v>40868088.899999999</v>
      </c>
      <c r="AB368" s="11">
        <f t="shared" si="56"/>
        <v>46046365.479999997</v>
      </c>
      <c r="AC368" s="11">
        <f t="shared" si="56"/>
        <v>50946899.390000001</v>
      </c>
      <c r="AD368" s="11">
        <f t="shared" si="56"/>
        <v>55791613.109999999</v>
      </c>
    </row>
    <row r="369" spans="1:30" s="41" customFormat="1" x14ac:dyDescent="0.2">
      <c r="A369" s="390">
        <v>1005</v>
      </c>
      <c r="B369" s="390" t="s">
        <v>13</v>
      </c>
      <c r="C369" s="11">
        <v>32668.87</v>
      </c>
      <c r="D369" s="11">
        <v>29116.68</v>
      </c>
      <c r="E369" s="11">
        <v>32273.89</v>
      </c>
      <c r="F369" s="11">
        <v>30421.42</v>
      </c>
      <c r="G369" s="11">
        <v>28308.44</v>
      </c>
      <c r="H369" s="11">
        <v>37029.25</v>
      </c>
      <c r="I369" s="11">
        <v>37102.949999999997</v>
      </c>
      <c r="J369" s="11">
        <v>42423.41</v>
      </c>
      <c r="K369" s="11">
        <v>34710.65</v>
      </c>
      <c r="L369" s="11">
        <v>32271</v>
      </c>
      <c r="M369" s="11">
        <v>29859.15</v>
      </c>
      <c r="N369" s="11">
        <v>28739.07</v>
      </c>
      <c r="O369" s="394">
        <f t="shared" si="57"/>
        <v>394924.78000000009</v>
      </c>
      <c r="Q369" s="390">
        <v>1005</v>
      </c>
      <c r="R369" s="390" t="s">
        <v>13</v>
      </c>
      <c r="S369" s="11">
        <f t="shared" si="58"/>
        <v>32668.87</v>
      </c>
      <c r="T369" s="11">
        <f t="shared" si="59"/>
        <v>61785.55</v>
      </c>
      <c r="U369" s="11">
        <f t="shared" si="56"/>
        <v>94059.44</v>
      </c>
      <c r="V369" s="11">
        <f t="shared" si="56"/>
        <v>124480.86</v>
      </c>
      <c r="W369" s="11">
        <f t="shared" si="56"/>
        <v>152789.29999999999</v>
      </c>
      <c r="X369" s="11">
        <f t="shared" si="56"/>
        <v>189818.55</v>
      </c>
      <c r="Y369" s="11">
        <f t="shared" si="56"/>
        <v>226921.5</v>
      </c>
      <c r="Z369" s="11">
        <f t="shared" si="56"/>
        <v>269344.91000000003</v>
      </c>
      <c r="AA369" s="11">
        <f t="shared" si="56"/>
        <v>304055.56000000006</v>
      </c>
      <c r="AB369" s="11">
        <f t="shared" si="56"/>
        <v>336326.56000000006</v>
      </c>
      <c r="AC369" s="11">
        <f t="shared" si="56"/>
        <v>366185.71000000008</v>
      </c>
      <c r="AD369" s="11">
        <f t="shared" si="56"/>
        <v>394924.78000000009</v>
      </c>
    </row>
    <row r="370" spans="1:30" s="41" customFormat="1" x14ac:dyDescent="0.2">
      <c r="A370" s="390">
        <v>1006</v>
      </c>
      <c r="B370" s="390" t="s">
        <v>14</v>
      </c>
      <c r="C370" s="11">
        <v>82238.850000000006</v>
      </c>
      <c r="D370" s="11">
        <v>85030.09</v>
      </c>
      <c r="E370" s="11">
        <v>105614.55</v>
      </c>
      <c r="F370" s="11">
        <v>89305.39</v>
      </c>
      <c r="G370" s="11">
        <v>78520.33</v>
      </c>
      <c r="H370" s="11">
        <v>101374.48</v>
      </c>
      <c r="I370" s="11">
        <v>89325.94</v>
      </c>
      <c r="J370" s="11">
        <v>124056.35</v>
      </c>
      <c r="K370" s="11">
        <v>100382.17</v>
      </c>
      <c r="L370" s="11">
        <v>56963.839999999997</v>
      </c>
      <c r="M370" s="11">
        <v>31616.68</v>
      </c>
      <c r="N370" s="11">
        <v>25138.66</v>
      </c>
      <c r="O370" s="394">
        <f t="shared" si="57"/>
        <v>969567.33000000019</v>
      </c>
      <c r="Q370" s="390">
        <v>1006</v>
      </c>
      <c r="R370" s="390" t="s">
        <v>14</v>
      </c>
      <c r="S370" s="11">
        <f t="shared" si="58"/>
        <v>82238.850000000006</v>
      </c>
      <c r="T370" s="11">
        <f t="shared" si="59"/>
        <v>167268.94</v>
      </c>
      <c r="U370" s="11">
        <f t="shared" si="56"/>
        <v>272883.49</v>
      </c>
      <c r="V370" s="11">
        <f t="shared" si="56"/>
        <v>362188.88</v>
      </c>
      <c r="W370" s="11">
        <f t="shared" si="56"/>
        <v>440709.21</v>
      </c>
      <c r="X370" s="11">
        <f t="shared" si="56"/>
        <v>542083.69000000006</v>
      </c>
      <c r="Y370" s="11">
        <f t="shared" si="56"/>
        <v>631409.63000000012</v>
      </c>
      <c r="Z370" s="11">
        <f t="shared" si="56"/>
        <v>755465.9800000001</v>
      </c>
      <c r="AA370" s="11">
        <f t="shared" si="56"/>
        <v>855848.15000000014</v>
      </c>
      <c r="AB370" s="11">
        <f t="shared" si="56"/>
        <v>912811.99000000011</v>
      </c>
      <c r="AC370" s="11">
        <f t="shared" si="56"/>
        <v>944428.67000000016</v>
      </c>
      <c r="AD370" s="11">
        <f t="shared" si="56"/>
        <v>969567.33000000019</v>
      </c>
    </row>
    <row r="371" spans="1:30" s="41" customFormat="1" x14ac:dyDescent="0.2">
      <c r="A371" s="390">
        <v>1007</v>
      </c>
      <c r="B371" s="390" t="s">
        <v>15</v>
      </c>
      <c r="C371" s="11">
        <v>479868.56</v>
      </c>
      <c r="D371" s="11">
        <v>457315.49</v>
      </c>
      <c r="E371" s="11">
        <v>445780.62</v>
      </c>
      <c r="F371" s="11">
        <v>434376.52</v>
      </c>
      <c r="G371" s="11">
        <v>393112.34</v>
      </c>
      <c r="H371" s="11">
        <v>442293.32</v>
      </c>
      <c r="I371" s="11">
        <v>425992.31</v>
      </c>
      <c r="J371" s="11">
        <v>451132.47</v>
      </c>
      <c r="K371" s="11">
        <v>430951.51</v>
      </c>
      <c r="L371" s="11">
        <v>424345.22</v>
      </c>
      <c r="M371" s="11">
        <v>386329.49</v>
      </c>
      <c r="N371" s="11">
        <v>380715.62</v>
      </c>
      <c r="O371" s="394">
        <f t="shared" si="57"/>
        <v>5152213.47</v>
      </c>
      <c r="Q371" s="390">
        <v>1007</v>
      </c>
      <c r="R371" s="390" t="s">
        <v>15</v>
      </c>
      <c r="S371" s="11">
        <f t="shared" si="58"/>
        <v>479868.56</v>
      </c>
      <c r="T371" s="11">
        <f t="shared" si="59"/>
        <v>937184.05</v>
      </c>
      <c r="U371" s="11">
        <f t="shared" si="56"/>
        <v>1382964.67</v>
      </c>
      <c r="V371" s="11">
        <f t="shared" si="56"/>
        <v>1817341.19</v>
      </c>
      <c r="W371" s="11">
        <f t="shared" si="56"/>
        <v>2210453.5299999998</v>
      </c>
      <c r="X371" s="11">
        <f t="shared" si="56"/>
        <v>2652746.8499999996</v>
      </c>
      <c r="Y371" s="11">
        <f t="shared" si="56"/>
        <v>3078739.1599999997</v>
      </c>
      <c r="Z371" s="11">
        <f t="shared" si="56"/>
        <v>3529871.63</v>
      </c>
      <c r="AA371" s="11">
        <f t="shared" si="56"/>
        <v>3960823.1399999997</v>
      </c>
      <c r="AB371" s="11">
        <f t="shared" si="56"/>
        <v>4385168.3599999994</v>
      </c>
      <c r="AC371" s="11">
        <f t="shared" si="56"/>
        <v>4771497.8499999996</v>
      </c>
      <c r="AD371" s="11">
        <f t="shared" si="56"/>
        <v>5152213.47</v>
      </c>
    </row>
    <row r="372" spans="1:30" s="41" customFormat="1" x14ac:dyDescent="0.2">
      <c r="A372" s="390">
        <v>1008</v>
      </c>
      <c r="B372" s="390" t="s">
        <v>16</v>
      </c>
      <c r="C372" s="11">
        <v>64882.68</v>
      </c>
      <c r="D372" s="11">
        <v>70449.06</v>
      </c>
      <c r="E372" s="11">
        <v>61086.54</v>
      </c>
      <c r="F372" s="11">
        <v>71663.820000000007</v>
      </c>
      <c r="G372" s="11">
        <v>76066.149999999994</v>
      </c>
      <c r="H372" s="11">
        <v>103832.94</v>
      </c>
      <c r="I372" s="11">
        <v>99055.46</v>
      </c>
      <c r="J372" s="11">
        <v>99770.17</v>
      </c>
      <c r="K372" s="11">
        <v>92712.22</v>
      </c>
      <c r="L372" s="11">
        <v>106618.39</v>
      </c>
      <c r="M372" s="11">
        <v>107124.51</v>
      </c>
      <c r="N372" s="11">
        <v>99709</v>
      </c>
      <c r="O372" s="394">
        <f t="shared" si="57"/>
        <v>1052970.94</v>
      </c>
      <c r="Q372" s="390">
        <v>1008</v>
      </c>
      <c r="R372" s="390" t="s">
        <v>16</v>
      </c>
      <c r="S372" s="11">
        <f t="shared" si="58"/>
        <v>64882.68</v>
      </c>
      <c r="T372" s="11">
        <f t="shared" si="59"/>
        <v>135331.74</v>
      </c>
      <c r="U372" s="11">
        <f t="shared" si="56"/>
        <v>196418.28</v>
      </c>
      <c r="V372" s="11">
        <f t="shared" si="56"/>
        <v>268082.09999999998</v>
      </c>
      <c r="W372" s="11">
        <f t="shared" si="56"/>
        <v>344148.25</v>
      </c>
      <c r="X372" s="11">
        <f t="shared" si="56"/>
        <v>447981.19</v>
      </c>
      <c r="Y372" s="11">
        <f t="shared" si="56"/>
        <v>547036.65</v>
      </c>
      <c r="Z372" s="11">
        <f t="shared" si="56"/>
        <v>646806.82000000007</v>
      </c>
      <c r="AA372" s="11">
        <f t="shared" si="56"/>
        <v>739519.04</v>
      </c>
      <c r="AB372" s="11">
        <f t="shared" si="56"/>
        <v>846137.43</v>
      </c>
      <c r="AC372" s="11">
        <f t="shared" si="56"/>
        <v>953261.94000000006</v>
      </c>
      <c r="AD372" s="11">
        <f t="shared" si="56"/>
        <v>1052970.94</v>
      </c>
    </row>
    <row r="373" spans="1:30" s="41" customFormat="1" x14ac:dyDescent="0.2">
      <c r="A373" s="390">
        <v>1009</v>
      </c>
      <c r="B373" s="390" t="s">
        <v>17</v>
      </c>
      <c r="C373" s="11">
        <v>69753.08</v>
      </c>
      <c r="D373" s="11">
        <v>66711.240000000005</v>
      </c>
      <c r="E373" s="11">
        <v>72799.520000000004</v>
      </c>
      <c r="F373" s="11">
        <v>75936.570000000007</v>
      </c>
      <c r="G373" s="11">
        <v>72659.09</v>
      </c>
      <c r="H373" s="11">
        <v>91798.02</v>
      </c>
      <c r="I373" s="11">
        <v>81277.08</v>
      </c>
      <c r="J373" s="11">
        <v>92624.99</v>
      </c>
      <c r="K373" s="11">
        <v>95587.39</v>
      </c>
      <c r="L373" s="11">
        <v>104169.23</v>
      </c>
      <c r="M373" s="11">
        <v>94307.62</v>
      </c>
      <c r="N373" s="11">
        <v>76689.259999999995</v>
      </c>
      <c r="O373" s="394">
        <f t="shared" si="57"/>
        <v>994313.09</v>
      </c>
      <c r="Q373" s="390">
        <v>1009</v>
      </c>
      <c r="R373" s="390" t="s">
        <v>17</v>
      </c>
      <c r="S373" s="11">
        <f t="shared" si="58"/>
        <v>69753.08</v>
      </c>
      <c r="T373" s="11">
        <f t="shared" si="59"/>
        <v>136464.32000000001</v>
      </c>
      <c r="U373" s="11">
        <f t="shared" si="56"/>
        <v>209263.84000000003</v>
      </c>
      <c r="V373" s="11">
        <f t="shared" si="56"/>
        <v>285200.41000000003</v>
      </c>
      <c r="W373" s="11">
        <f t="shared" si="56"/>
        <v>357859.5</v>
      </c>
      <c r="X373" s="11">
        <f t="shared" si="56"/>
        <v>449657.52</v>
      </c>
      <c r="Y373" s="11">
        <f t="shared" si="56"/>
        <v>530934.6</v>
      </c>
      <c r="Z373" s="11">
        <f t="shared" si="56"/>
        <v>623559.59</v>
      </c>
      <c r="AA373" s="11">
        <f t="shared" si="56"/>
        <v>719146.98</v>
      </c>
      <c r="AB373" s="11">
        <f t="shared" si="56"/>
        <v>823316.21</v>
      </c>
      <c r="AC373" s="11">
        <f t="shared" si="56"/>
        <v>917623.83</v>
      </c>
      <c r="AD373" s="11">
        <f t="shared" si="56"/>
        <v>994313.09</v>
      </c>
    </row>
    <row r="374" spans="1:30" s="41" customFormat="1" x14ac:dyDescent="0.2">
      <c r="A374" s="390">
        <v>1010</v>
      </c>
      <c r="B374" s="390" t="s">
        <v>19</v>
      </c>
      <c r="C374" s="11">
        <v>35219.83</v>
      </c>
      <c r="D374" s="11">
        <v>18735.47</v>
      </c>
      <c r="E374" s="11">
        <v>22331.52</v>
      </c>
      <c r="F374" s="11">
        <v>19786.150000000001</v>
      </c>
      <c r="G374" s="11">
        <v>19660.939999999999</v>
      </c>
      <c r="H374" s="11">
        <v>75990.36</v>
      </c>
      <c r="I374" s="11">
        <v>125502.69</v>
      </c>
      <c r="J374" s="11">
        <v>65870.13</v>
      </c>
      <c r="K374" s="11">
        <v>60669.7</v>
      </c>
      <c r="L374" s="11">
        <v>60531.87</v>
      </c>
      <c r="M374" s="11">
        <v>61588.24</v>
      </c>
      <c r="N374" s="11">
        <v>64001.57</v>
      </c>
      <c r="O374" s="394">
        <f t="shared" si="57"/>
        <v>629888.47</v>
      </c>
      <c r="Q374" s="390">
        <v>1010</v>
      </c>
      <c r="R374" s="390" t="s">
        <v>19</v>
      </c>
      <c r="S374" s="11">
        <f t="shared" si="58"/>
        <v>35219.83</v>
      </c>
      <c r="T374" s="11">
        <f t="shared" si="59"/>
        <v>53955.3</v>
      </c>
      <c r="U374" s="11">
        <f t="shared" si="56"/>
        <v>76286.820000000007</v>
      </c>
      <c r="V374" s="11">
        <f t="shared" si="56"/>
        <v>96072.97</v>
      </c>
      <c r="W374" s="11">
        <f t="shared" si="56"/>
        <v>115733.91</v>
      </c>
      <c r="X374" s="11">
        <f t="shared" si="56"/>
        <v>191724.27000000002</v>
      </c>
      <c r="Y374" s="11">
        <f t="shared" si="56"/>
        <v>317226.96000000002</v>
      </c>
      <c r="Z374" s="11">
        <f t="shared" si="56"/>
        <v>383097.09</v>
      </c>
      <c r="AA374" s="11">
        <f t="shared" si="56"/>
        <v>443766.79000000004</v>
      </c>
      <c r="AB374" s="11">
        <f t="shared" si="56"/>
        <v>504298.66000000003</v>
      </c>
      <c r="AC374" s="11">
        <f t="shared" si="56"/>
        <v>565886.9</v>
      </c>
      <c r="AD374" s="11">
        <f t="shared" si="56"/>
        <v>629888.47</v>
      </c>
    </row>
    <row r="375" spans="1:30" s="41" customFormat="1" x14ac:dyDescent="0.2">
      <c r="A375" s="390">
        <v>1011</v>
      </c>
      <c r="B375" s="390" t="s">
        <v>20</v>
      </c>
      <c r="C375" s="11">
        <v>76031.33</v>
      </c>
      <c r="D375" s="11">
        <v>75509.039999999994</v>
      </c>
      <c r="E375" s="11">
        <v>75296.88</v>
      </c>
      <c r="F375" s="11">
        <v>68436.12</v>
      </c>
      <c r="G375" s="11">
        <v>63387.8</v>
      </c>
      <c r="H375" s="11">
        <v>77628.83</v>
      </c>
      <c r="I375" s="11">
        <v>77161.53</v>
      </c>
      <c r="J375" s="11">
        <v>78084.09</v>
      </c>
      <c r="K375" s="11">
        <v>72337.539999999994</v>
      </c>
      <c r="L375" s="11">
        <v>70037.759999999995</v>
      </c>
      <c r="M375" s="11">
        <v>69638.789999999994</v>
      </c>
      <c r="N375" s="11">
        <v>68012.47</v>
      </c>
      <c r="O375" s="394">
        <f t="shared" si="57"/>
        <v>871562.18</v>
      </c>
      <c r="Q375" s="390">
        <v>1011</v>
      </c>
      <c r="R375" s="390" t="s">
        <v>20</v>
      </c>
      <c r="S375" s="11">
        <f t="shared" si="58"/>
        <v>76031.33</v>
      </c>
      <c r="T375" s="11">
        <f t="shared" si="59"/>
        <v>151540.37</v>
      </c>
      <c r="U375" s="11">
        <f t="shared" si="56"/>
        <v>226837.25</v>
      </c>
      <c r="V375" s="11">
        <f t="shared" si="56"/>
        <v>295273.37</v>
      </c>
      <c r="W375" s="11">
        <f t="shared" si="56"/>
        <v>358661.17</v>
      </c>
      <c r="X375" s="11">
        <f t="shared" si="56"/>
        <v>436290</v>
      </c>
      <c r="Y375" s="11">
        <f t="shared" si="56"/>
        <v>513451.53</v>
      </c>
      <c r="Z375" s="11">
        <f t="shared" si="56"/>
        <v>591535.62</v>
      </c>
      <c r="AA375" s="11">
        <f t="shared" si="56"/>
        <v>663873.16</v>
      </c>
      <c r="AB375" s="11">
        <f t="shared" si="56"/>
        <v>733910.92</v>
      </c>
      <c r="AC375" s="11">
        <f t="shared" si="56"/>
        <v>803549.71000000008</v>
      </c>
      <c r="AD375" s="11">
        <f t="shared" si="56"/>
        <v>871562.18</v>
      </c>
    </row>
    <row r="376" spans="1:30" s="41" customFormat="1" ht="14.25" customHeight="1" x14ac:dyDescent="0.2">
      <c r="A376" s="390">
        <v>1012</v>
      </c>
      <c r="B376" s="390" t="s">
        <v>21</v>
      </c>
      <c r="C376" s="11">
        <v>184605</v>
      </c>
      <c r="D376" s="11">
        <v>199337.38</v>
      </c>
      <c r="E376" s="11">
        <v>192061.72</v>
      </c>
      <c r="F376" s="11">
        <v>191285.3</v>
      </c>
      <c r="G376" s="11">
        <v>172199.63</v>
      </c>
      <c r="H376" s="11">
        <v>194593.62</v>
      </c>
      <c r="I376" s="11">
        <v>195181.01</v>
      </c>
      <c r="J376" s="11">
        <v>197975.34</v>
      </c>
      <c r="K376" s="11">
        <v>193902.48</v>
      </c>
      <c r="L376" s="11">
        <v>192660.22</v>
      </c>
      <c r="M376" s="11">
        <v>180280.36</v>
      </c>
      <c r="N376" s="11">
        <v>180239.22</v>
      </c>
      <c r="O376" s="394">
        <f t="shared" si="57"/>
        <v>2274321.2800000003</v>
      </c>
      <c r="Q376" s="390">
        <v>1012</v>
      </c>
      <c r="R376" s="390" t="s">
        <v>21</v>
      </c>
      <c r="S376" s="11">
        <f t="shared" si="58"/>
        <v>184605</v>
      </c>
      <c r="T376" s="11">
        <f t="shared" si="59"/>
        <v>383942.38</v>
      </c>
      <c r="U376" s="11">
        <f t="shared" si="56"/>
        <v>576004.1</v>
      </c>
      <c r="V376" s="11">
        <f t="shared" si="56"/>
        <v>767289.39999999991</v>
      </c>
      <c r="W376" s="11">
        <f t="shared" si="56"/>
        <v>939489.02999999991</v>
      </c>
      <c r="X376" s="11">
        <f t="shared" si="56"/>
        <v>1134082.6499999999</v>
      </c>
      <c r="Y376" s="11">
        <f t="shared" si="56"/>
        <v>1329263.6599999999</v>
      </c>
      <c r="Z376" s="11">
        <f t="shared" si="56"/>
        <v>1527239</v>
      </c>
      <c r="AA376" s="11">
        <f t="shared" si="56"/>
        <v>1721141.48</v>
      </c>
      <c r="AB376" s="11">
        <f t="shared" si="56"/>
        <v>1913801.7</v>
      </c>
      <c r="AC376" s="11">
        <f t="shared" si="56"/>
        <v>2094082.06</v>
      </c>
      <c r="AD376" s="11">
        <f t="shared" si="56"/>
        <v>2274321.2800000003</v>
      </c>
    </row>
    <row r="377" spans="1:30" s="41" customFormat="1" x14ac:dyDescent="0.2">
      <c r="A377" s="390">
        <v>1013</v>
      </c>
      <c r="B377" s="390" t="s">
        <v>22</v>
      </c>
      <c r="C377" s="11">
        <v>10586.08</v>
      </c>
      <c r="D377" s="11">
        <v>11436.29</v>
      </c>
      <c r="E377" s="11">
        <v>11605.42</v>
      </c>
      <c r="F377" s="11">
        <v>11564.94</v>
      </c>
      <c r="G377" s="11">
        <v>11289.61</v>
      </c>
      <c r="H377" s="11">
        <v>13300.87</v>
      </c>
      <c r="I377" s="11">
        <v>12948.7</v>
      </c>
      <c r="J377" s="11">
        <v>12814.92</v>
      </c>
      <c r="K377" s="11">
        <v>12310.05</v>
      </c>
      <c r="L377" s="11">
        <v>11946.52</v>
      </c>
      <c r="M377" s="11">
        <v>12351.98</v>
      </c>
      <c r="N377" s="11">
        <v>12189.56</v>
      </c>
      <c r="O377" s="394">
        <f t="shared" si="57"/>
        <v>144344.94</v>
      </c>
      <c r="Q377" s="390">
        <v>1013</v>
      </c>
      <c r="R377" s="390" t="s">
        <v>22</v>
      </c>
      <c r="S377" s="11">
        <f t="shared" si="58"/>
        <v>10586.08</v>
      </c>
      <c r="T377" s="11">
        <f t="shared" si="59"/>
        <v>22022.370000000003</v>
      </c>
      <c r="U377" s="11">
        <f t="shared" si="56"/>
        <v>33627.79</v>
      </c>
      <c r="V377" s="11">
        <f t="shared" si="56"/>
        <v>45192.73</v>
      </c>
      <c r="W377" s="11">
        <f t="shared" si="56"/>
        <v>56482.340000000004</v>
      </c>
      <c r="X377" s="11">
        <f t="shared" si="56"/>
        <v>69783.210000000006</v>
      </c>
      <c r="Y377" s="11">
        <f t="shared" si="56"/>
        <v>82731.91</v>
      </c>
      <c r="Z377" s="11">
        <f t="shared" si="56"/>
        <v>95546.83</v>
      </c>
      <c r="AA377" s="11">
        <f t="shared" si="56"/>
        <v>107856.88</v>
      </c>
      <c r="AB377" s="11">
        <f t="shared" si="56"/>
        <v>119803.40000000001</v>
      </c>
      <c r="AC377" s="11">
        <f t="shared" si="56"/>
        <v>132155.38</v>
      </c>
      <c r="AD377" s="11">
        <f t="shared" si="56"/>
        <v>144344.94</v>
      </c>
    </row>
    <row r="378" spans="1:30" s="41" customFormat="1" x14ac:dyDescent="0.2">
      <c r="A378" s="390">
        <v>1014</v>
      </c>
      <c r="B378" s="390" t="s">
        <v>23</v>
      </c>
      <c r="C378" s="11">
        <v>287403.38</v>
      </c>
      <c r="D378" s="11">
        <v>318361.37</v>
      </c>
      <c r="E378" s="11">
        <v>291222.76</v>
      </c>
      <c r="F378" s="11">
        <v>349797.75</v>
      </c>
      <c r="G378" s="11">
        <v>328945.12</v>
      </c>
      <c r="H378" s="11">
        <v>337407.75</v>
      </c>
      <c r="I378" s="11">
        <v>328611.99</v>
      </c>
      <c r="J378" s="11">
        <v>287179.32</v>
      </c>
      <c r="K378" s="11">
        <v>278886.26</v>
      </c>
      <c r="L378" s="11">
        <v>302400.82</v>
      </c>
      <c r="M378" s="11">
        <v>318709.61</v>
      </c>
      <c r="N378" s="11">
        <v>286639.15999999997</v>
      </c>
      <c r="O378" s="394">
        <f t="shared" si="57"/>
        <v>3715565.29</v>
      </c>
      <c r="Q378" s="390">
        <v>1014</v>
      </c>
      <c r="R378" s="390" t="s">
        <v>23</v>
      </c>
      <c r="S378" s="11">
        <f t="shared" si="58"/>
        <v>287403.38</v>
      </c>
      <c r="T378" s="11">
        <f t="shared" si="59"/>
        <v>605764.75</v>
      </c>
      <c r="U378" s="11">
        <f t="shared" si="56"/>
        <v>896987.51</v>
      </c>
      <c r="V378" s="11">
        <f t="shared" si="56"/>
        <v>1246785.26</v>
      </c>
      <c r="W378" s="11">
        <f t="shared" si="56"/>
        <v>1575730.38</v>
      </c>
      <c r="X378" s="11">
        <f t="shared" si="56"/>
        <v>1913138.13</v>
      </c>
      <c r="Y378" s="11">
        <f t="shared" si="56"/>
        <v>2241750.12</v>
      </c>
      <c r="Z378" s="11">
        <f t="shared" si="56"/>
        <v>2528929.44</v>
      </c>
      <c r="AA378" s="11">
        <f t="shared" si="56"/>
        <v>2807815.7</v>
      </c>
      <c r="AB378" s="11">
        <f t="shared" si="56"/>
        <v>3110216.52</v>
      </c>
      <c r="AC378" s="11">
        <f t="shared" si="56"/>
        <v>3428926.13</v>
      </c>
      <c r="AD378" s="11">
        <f t="shared" si="56"/>
        <v>3715565.29</v>
      </c>
    </row>
    <row r="379" spans="1:30" s="41" customFormat="1" x14ac:dyDescent="0.2">
      <c r="A379" s="390">
        <v>1015</v>
      </c>
      <c r="B379" s="390" t="s">
        <v>24</v>
      </c>
      <c r="C379" s="11">
        <v>24830.04</v>
      </c>
      <c r="D379" s="11">
        <v>28001.439999999999</v>
      </c>
      <c r="E379" s="11">
        <v>34536.720000000001</v>
      </c>
      <c r="F379" s="11">
        <v>20694.52</v>
      </c>
      <c r="G379" s="11">
        <v>12624.93</v>
      </c>
      <c r="H379" s="11">
        <v>23152.82</v>
      </c>
      <c r="I379" s="11">
        <v>20844.72</v>
      </c>
      <c r="J379" s="11">
        <v>28403.09</v>
      </c>
      <c r="K379" s="11">
        <v>24677.54</v>
      </c>
      <c r="L379" s="11">
        <v>23240.02</v>
      </c>
      <c r="M379" s="11">
        <v>13114.08</v>
      </c>
      <c r="N379" s="11">
        <v>8779.0400000000009</v>
      </c>
      <c r="O379" s="394">
        <f t="shared" si="57"/>
        <v>262898.95999999996</v>
      </c>
      <c r="Q379" s="390">
        <v>1015</v>
      </c>
      <c r="R379" s="390" t="s">
        <v>24</v>
      </c>
      <c r="S379" s="11">
        <f t="shared" si="58"/>
        <v>24830.04</v>
      </c>
      <c r="T379" s="11">
        <f t="shared" si="59"/>
        <v>52831.479999999996</v>
      </c>
      <c r="U379" s="11">
        <f t="shared" si="56"/>
        <v>87368.2</v>
      </c>
      <c r="V379" s="11">
        <f t="shared" si="56"/>
        <v>108062.72</v>
      </c>
      <c r="W379" s="11">
        <f t="shared" si="56"/>
        <v>120687.65</v>
      </c>
      <c r="X379" s="11">
        <f t="shared" si="56"/>
        <v>143840.47</v>
      </c>
      <c r="Y379" s="11">
        <f t="shared" si="56"/>
        <v>164685.19</v>
      </c>
      <c r="Z379" s="11">
        <f t="shared" si="56"/>
        <v>193088.28</v>
      </c>
      <c r="AA379" s="11">
        <f t="shared" si="56"/>
        <v>217765.82</v>
      </c>
      <c r="AB379" s="11">
        <f t="shared" si="56"/>
        <v>241005.84</v>
      </c>
      <c r="AC379" s="11">
        <f t="shared" si="56"/>
        <v>254119.91999999998</v>
      </c>
      <c r="AD379" s="11">
        <f t="shared" si="56"/>
        <v>262898.95999999996</v>
      </c>
    </row>
    <row r="380" spans="1:30" s="41" customFormat="1" x14ac:dyDescent="0.2">
      <c r="A380" s="390">
        <v>1016</v>
      </c>
      <c r="B380" s="390" t="s">
        <v>25</v>
      </c>
      <c r="C380" s="11">
        <v>117129.41</v>
      </c>
      <c r="D380" s="11">
        <v>103042.88</v>
      </c>
      <c r="E380" s="11">
        <v>103620.97</v>
      </c>
      <c r="F380" s="11">
        <v>105365.21</v>
      </c>
      <c r="G380" s="11">
        <v>96707.21</v>
      </c>
      <c r="H380" s="11">
        <v>115831.27</v>
      </c>
      <c r="I380" s="11">
        <v>108647.25</v>
      </c>
      <c r="J380" s="11">
        <v>113262.54</v>
      </c>
      <c r="K380" s="11">
        <v>109471.98</v>
      </c>
      <c r="L380" s="11">
        <v>108120</v>
      </c>
      <c r="M380" s="11">
        <v>97939.67</v>
      </c>
      <c r="N380" s="11">
        <v>96404.160000000003</v>
      </c>
      <c r="O380" s="394">
        <f t="shared" si="57"/>
        <v>1275542.55</v>
      </c>
      <c r="Q380" s="390">
        <v>1016</v>
      </c>
      <c r="R380" s="390" t="s">
        <v>25</v>
      </c>
      <c r="S380" s="11">
        <f t="shared" si="58"/>
        <v>117129.41</v>
      </c>
      <c r="T380" s="11">
        <f t="shared" si="59"/>
        <v>220172.29</v>
      </c>
      <c r="U380" s="11">
        <f t="shared" si="56"/>
        <v>323793.26</v>
      </c>
      <c r="V380" s="11">
        <f t="shared" si="56"/>
        <v>429158.47000000003</v>
      </c>
      <c r="W380" s="11">
        <f t="shared" si="56"/>
        <v>525865.68000000005</v>
      </c>
      <c r="X380" s="11">
        <f t="shared" si="56"/>
        <v>641696.95000000007</v>
      </c>
      <c r="Y380" s="11">
        <f t="shared" si="56"/>
        <v>750344.20000000007</v>
      </c>
      <c r="Z380" s="11">
        <f t="shared" si="56"/>
        <v>863606.74000000011</v>
      </c>
      <c r="AA380" s="11">
        <f t="shared" si="56"/>
        <v>973078.72000000009</v>
      </c>
      <c r="AB380" s="11">
        <f t="shared" si="56"/>
        <v>1081198.7200000002</v>
      </c>
      <c r="AC380" s="11">
        <f t="shared" si="56"/>
        <v>1179138.3900000001</v>
      </c>
      <c r="AD380" s="11">
        <f t="shared" si="56"/>
        <v>1275542.55</v>
      </c>
    </row>
    <row r="381" spans="1:30" s="41" customFormat="1" x14ac:dyDescent="0.2">
      <c r="A381" s="390">
        <v>1017</v>
      </c>
      <c r="B381" s="390" t="s">
        <v>26</v>
      </c>
      <c r="C381" s="11">
        <v>151391.51999999999</v>
      </c>
      <c r="D381" s="11">
        <v>149328.17000000001</v>
      </c>
      <c r="E381" s="11">
        <v>151118.21</v>
      </c>
      <c r="F381" s="11">
        <v>149734.29</v>
      </c>
      <c r="G381" s="11">
        <v>138304.75</v>
      </c>
      <c r="H381" s="11">
        <v>162157.47</v>
      </c>
      <c r="I381" s="11">
        <v>160840.98000000001</v>
      </c>
      <c r="J381" s="11">
        <v>165745.15</v>
      </c>
      <c r="K381" s="11">
        <v>165787.46</v>
      </c>
      <c r="L381" s="11">
        <v>167047.67999999999</v>
      </c>
      <c r="M381" s="11">
        <v>145566.91</v>
      </c>
      <c r="N381" s="11">
        <v>141952.15</v>
      </c>
      <c r="O381" s="394">
        <f t="shared" si="57"/>
        <v>1848974.7399999998</v>
      </c>
      <c r="Q381" s="390">
        <v>1017</v>
      </c>
      <c r="R381" s="390" t="s">
        <v>26</v>
      </c>
      <c r="S381" s="11">
        <f t="shared" si="58"/>
        <v>151391.51999999999</v>
      </c>
      <c r="T381" s="11">
        <f t="shared" si="59"/>
        <v>300719.69</v>
      </c>
      <c r="U381" s="11">
        <f t="shared" si="56"/>
        <v>451837.9</v>
      </c>
      <c r="V381" s="11">
        <f t="shared" si="56"/>
        <v>601572.19000000006</v>
      </c>
      <c r="W381" s="11">
        <f t="shared" si="56"/>
        <v>739876.94000000006</v>
      </c>
      <c r="X381" s="11">
        <f t="shared" si="56"/>
        <v>902034.41</v>
      </c>
      <c r="Y381" s="11">
        <f t="shared" si="56"/>
        <v>1062875.3900000001</v>
      </c>
      <c r="Z381" s="11">
        <f t="shared" si="56"/>
        <v>1228620.54</v>
      </c>
      <c r="AA381" s="11">
        <f t="shared" si="56"/>
        <v>1394408</v>
      </c>
      <c r="AB381" s="11">
        <f t="shared" si="56"/>
        <v>1561455.68</v>
      </c>
      <c r="AC381" s="11">
        <f t="shared" si="56"/>
        <v>1707022.5899999999</v>
      </c>
      <c r="AD381" s="11">
        <f t="shared" si="56"/>
        <v>1848974.7399999998</v>
      </c>
    </row>
    <row r="382" spans="1:30" s="41" customFormat="1" x14ac:dyDescent="0.2">
      <c r="A382" s="390">
        <v>1018</v>
      </c>
      <c r="B382" s="390" t="s">
        <v>27</v>
      </c>
      <c r="C382" s="11">
        <v>166199.44</v>
      </c>
      <c r="D382" s="11">
        <v>158988.18</v>
      </c>
      <c r="E382" s="11">
        <v>164069.38</v>
      </c>
      <c r="F382" s="11">
        <v>164614.35999999999</v>
      </c>
      <c r="G382" s="11">
        <v>146854.49</v>
      </c>
      <c r="H382" s="11">
        <v>163753.49</v>
      </c>
      <c r="I382" s="11">
        <v>166628.29</v>
      </c>
      <c r="J382" s="11">
        <v>173506.08</v>
      </c>
      <c r="K382" s="11">
        <v>165800.22</v>
      </c>
      <c r="L382" s="11">
        <v>169343.83</v>
      </c>
      <c r="M382" s="11">
        <v>165244.19</v>
      </c>
      <c r="N382" s="11">
        <v>164643.45000000001</v>
      </c>
      <c r="O382" s="394">
        <f t="shared" si="57"/>
        <v>1969645.4</v>
      </c>
      <c r="Q382" s="390">
        <v>1018</v>
      </c>
      <c r="R382" s="390" t="s">
        <v>27</v>
      </c>
      <c r="S382" s="11">
        <f t="shared" si="58"/>
        <v>166199.44</v>
      </c>
      <c r="T382" s="11">
        <f t="shared" si="59"/>
        <v>325187.62</v>
      </c>
      <c r="U382" s="11">
        <f t="shared" si="56"/>
        <v>489257</v>
      </c>
      <c r="V382" s="11">
        <f t="shared" si="56"/>
        <v>653871.35999999999</v>
      </c>
      <c r="W382" s="11">
        <f t="shared" si="56"/>
        <v>800725.85</v>
      </c>
      <c r="X382" s="11">
        <f t="shared" si="56"/>
        <v>964479.34</v>
      </c>
      <c r="Y382" s="11">
        <f t="shared" si="56"/>
        <v>1131107.6299999999</v>
      </c>
      <c r="Z382" s="11">
        <f t="shared" si="56"/>
        <v>1304613.71</v>
      </c>
      <c r="AA382" s="11">
        <f t="shared" si="56"/>
        <v>1470413.93</v>
      </c>
      <c r="AB382" s="11">
        <f t="shared" si="56"/>
        <v>1639757.76</v>
      </c>
      <c r="AC382" s="11">
        <f t="shared" si="56"/>
        <v>1805001.95</v>
      </c>
      <c r="AD382" s="11">
        <f t="shared" si="56"/>
        <v>1969645.4</v>
      </c>
    </row>
    <row r="383" spans="1:30" s="41" customFormat="1" x14ac:dyDescent="0.2">
      <c r="A383" s="390">
        <v>1019</v>
      </c>
      <c r="B383" s="390" t="s">
        <v>28</v>
      </c>
      <c r="C383" s="11">
        <v>54492.3</v>
      </c>
      <c r="D383" s="11">
        <v>52017.47</v>
      </c>
      <c r="E383" s="11">
        <v>56845.35</v>
      </c>
      <c r="F383" s="11">
        <v>53321.18</v>
      </c>
      <c r="G383" s="11">
        <v>50054.1</v>
      </c>
      <c r="H383" s="11">
        <v>57235.47</v>
      </c>
      <c r="I383" s="11">
        <v>54961.98</v>
      </c>
      <c r="J383" s="11">
        <v>58079.38</v>
      </c>
      <c r="K383" s="11">
        <v>54659.86</v>
      </c>
      <c r="L383" s="11">
        <v>55760.42</v>
      </c>
      <c r="M383" s="11">
        <v>54174.86</v>
      </c>
      <c r="N383" s="11">
        <v>51500.7</v>
      </c>
      <c r="O383" s="394">
        <f t="shared" si="57"/>
        <v>653103.06999999995</v>
      </c>
      <c r="Q383" s="390">
        <v>1019</v>
      </c>
      <c r="R383" s="390" t="s">
        <v>28</v>
      </c>
      <c r="S383" s="11">
        <f t="shared" si="58"/>
        <v>54492.3</v>
      </c>
      <c r="T383" s="11">
        <f t="shared" si="59"/>
        <v>106509.77</v>
      </c>
      <c r="U383" s="11">
        <f t="shared" si="59"/>
        <v>163355.12</v>
      </c>
      <c r="V383" s="11">
        <f t="shared" si="59"/>
        <v>216676.3</v>
      </c>
      <c r="W383" s="11">
        <f t="shared" si="59"/>
        <v>266730.39999999997</v>
      </c>
      <c r="X383" s="11">
        <f t="shared" si="59"/>
        <v>323965.87</v>
      </c>
      <c r="Y383" s="11">
        <f t="shared" si="59"/>
        <v>378927.85</v>
      </c>
      <c r="Z383" s="11">
        <f t="shared" si="59"/>
        <v>437007.23</v>
      </c>
      <c r="AA383" s="11">
        <f t="shared" si="59"/>
        <v>491667.08999999997</v>
      </c>
      <c r="AB383" s="11">
        <f t="shared" si="59"/>
        <v>547427.51</v>
      </c>
      <c r="AC383" s="11">
        <f t="shared" si="59"/>
        <v>601602.37</v>
      </c>
      <c r="AD383" s="11">
        <f t="shared" si="59"/>
        <v>653103.06999999995</v>
      </c>
    </row>
    <row r="384" spans="1:30" s="41" customFormat="1" x14ac:dyDescent="0.2">
      <c r="A384" s="390">
        <v>1020</v>
      </c>
      <c r="B384" s="390" t="s">
        <v>29</v>
      </c>
      <c r="C384" s="11">
        <v>305243.28000000003</v>
      </c>
      <c r="D384" s="11">
        <v>305147.46999999997</v>
      </c>
      <c r="E384" s="11">
        <v>319358.90000000002</v>
      </c>
      <c r="F384" s="11">
        <v>319534.67</v>
      </c>
      <c r="G384" s="11">
        <v>290048.42</v>
      </c>
      <c r="H384" s="11">
        <v>316359.46999999997</v>
      </c>
      <c r="I384" s="11">
        <v>313470.65999999997</v>
      </c>
      <c r="J384" s="11">
        <v>309771.65000000002</v>
      </c>
      <c r="K384" s="11">
        <v>309440.96000000002</v>
      </c>
      <c r="L384" s="11">
        <v>318618.53999999998</v>
      </c>
      <c r="M384" s="11">
        <v>317089.86</v>
      </c>
      <c r="N384" s="11">
        <v>316368.40000000002</v>
      </c>
      <c r="O384" s="394">
        <f t="shared" si="57"/>
        <v>3740452.28</v>
      </c>
      <c r="Q384" s="390">
        <v>1020</v>
      </c>
      <c r="R384" s="390" t="s">
        <v>29</v>
      </c>
      <c r="S384" s="11">
        <f t="shared" si="58"/>
        <v>305243.28000000003</v>
      </c>
      <c r="T384" s="11">
        <f t="shared" ref="T384:AD394" si="60">+S384+D384</f>
        <v>610390.75</v>
      </c>
      <c r="U384" s="11">
        <f t="shared" si="60"/>
        <v>929749.65</v>
      </c>
      <c r="V384" s="11">
        <f t="shared" si="60"/>
        <v>1249284.32</v>
      </c>
      <c r="W384" s="11">
        <f t="shared" si="60"/>
        <v>1539332.74</v>
      </c>
      <c r="X384" s="11">
        <f t="shared" si="60"/>
        <v>1855692.21</v>
      </c>
      <c r="Y384" s="11">
        <f t="shared" si="60"/>
        <v>2169162.87</v>
      </c>
      <c r="Z384" s="11">
        <f t="shared" si="60"/>
        <v>2478934.52</v>
      </c>
      <c r="AA384" s="11">
        <f t="shared" si="60"/>
        <v>2788375.48</v>
      </c>
      <c r="AB384" s="11">
        <f t="shared" si="60"/>
        <v>3106994.02</v>
      </c>
      <c r="AC384" s="11">
        <f t="shared" si="60"/>
        <v>3424083.88</v>
      </c>
      <c r="AD384" s="11">
        <f t="shared" si="60"/>
        <v>3740452.28</v>
      </c>
    </row>
    <row r="385" spans="1:30" s="41" customFormat="1" x14ac:dyDescent="0.2">
      <c r="A385" s="390">
        <v>1021</v>
      </c>
      <c r="B385" s="390" t="s">
        <v>30</v>
      </c>
      <c r="C385" s="11">
        <v>60913.98</v>
      </c>
      <c r="D385" s="11">
        <v>55195.41</v>
      </c>
      <c r="E385" s="11">
        <v>62047.67</v>
      </c>
      <c r="F385" s="11">
        <v>58003.71</v>
      </c>
      <c r="G385" s="11">
        <v>52112.480000000003</v>
      </c>
      <c r="H385" s="11">
        <v>64999.93</v>
      </c>
      <c r="I385" s="11">
        <v>60654.559999999998</v>
      </c>
      <c r="J385" s="11">
        <v>63539.99</v>
      </c>
      <c r="K385" s="11">
        <v>11740.8</v>
      </c>
      <c r="L385" s="11">
        <v>61575.54</v>
      </c>
      <c r="M385" s="11">
        <v>60242.6</v>
      </c>
      <c r="N385" s="11">
        <v>62146.87</v>
      </c>
      <c r="O385" s="394">
        <f t="shared" si="57"/>
        <v>673173.53999999992</v>
      </c>
      <c r="Q385" s="390">
        <v>1021</v>
      </c>
      <c r="R385" s="390" t="s">
        <v>30</v>
      </c>
      <c r="S385" s="11">
        <f t="shared" si="58"/>
        <v>60913.98</v>
      </c>
      <c r="T385" s="11">
        <f t="shared" si="60"/>
        <v>116109.39000000001</v>
      </c>
      <c r="U385" s="11">
        <f t="shared" si="60"/>
        <v>178157.06</v>
      </c>
      <c r="V385" s="11">
        <f t="shared" si="60"/>
        <v>236160.77</v>
      </c>
      <c r="W385" s="11">
        <f t="shared" si="60"/>
        <v>288273.25</v>
      </c>
      <c r="X385" s="11">
        <f t="shared" si="60"/>
        <v>353273.18</v>
      </c>
      <c r="Y385" s="11">
        <f t="shared" si="60"/>
        <v>413927.74</v>
      </c>
      <c r="Z385" s="11">
        <f t="shared" si="60"/>
        <v>477467.73</v>
      </c>
      <c r="AA385" s="11">
        <f t="shared" si="60"/>
        <v>489208.52999999997</v>
      </c>
      <c r="AB385" s="11">
        <f t="shared" si="60"/>
        <v>550784.06999999995</v>
      </c>
      <c r="AC385" s="11">
        <f t="shared" si="60"/>
        <v>611026.66999999993</v>
      </c>
      <c r="AD385" s="11">
        <f t="shared" si="60"/>
        <v>673173.53999999992</v>
      </c>
    </row>
    <row r="386" spans="1:30" s="41" customFormat="1" x14ac:dyDescent="0.2">
      <c r="A386" s="390">
        <v>1022</v>
      </c>
      <c r="B386" s="390" t="s">
        <v>31</v>
      </c>
      <c r="C386" s="11">
        <v>649192.97</v>
      </c>
      <c r="D386" s="11">
        <v>603279.25</v>
      </c>
      <c r="E386" s="11">
        <v>648330.93999999994</v>
      </c>
      <c r="F386" s="11">
        <v>621296.5</v>
      </c>
      <c r="G386" s="11">
        <v>603540.78</v>
      </c>
      <c r="H386" s="11">
        <v>702708.49</v>
      </c>
      <c r="I386" s="11">
        <v>709954.66</v>
      </c>
      <c r="J386" s="11">
        <v>732822.43</v>
      </c>
      <c r="K386" s="11">
        <v>758378.82</v>
      </c>
      <c r="L386" s="11">
        <v>787454.75</v>
      </c>
      <c r="M386" s="11">
        <v>789707.62</v>
      </c>
      <c r="N386" s="11">
        <v>787208.02</v>
      </c>
      <c r="O386" s="394">
        <f t="shared" si="57"/>
        <v>8393875.2300000004</v>
      </c>
      <c r="Q386" s="390">
        <v>1022</v>
      </c>
      <c r="R386" s="390" t="s">
        <v>31</v>
      </c>
      <c r="S386" s="11">
        <f t="shared" si="58"/>
        <v>649192.97</v>
      </c>
      <c r="T386" s="11">
        <f t="shared" si="60"/>
        <v>1252472.22</v>
      </c>
      <c r="U386" s="11">
        <f t="shared" si="60"/>
        <v>1900803.16</v>
      </c>
      <c r="V386" s="11">
        <f t="shared" si="60"/>
        <v>2522099.66</v>
      </c>
      <c r="W386" s="11">
        <f t="shared" si="60"/>
        <v>3125640.4400000004</v>
      </c>
      <c r="X386" s="11">
        <f t="shared" si="60"/>
        <v>3828348.9300000006</v>
      </c>
      <c r="Y386" s="11">
        <f t="shared" si="60"/>
        <v>4538303.5900000008</v>
      </c>
      <c r="Z386" s="11">
        <f t="shared" si="60"/>
        <v>5271126.0200000005</v>
      </c>
      <c r="AA386" s="11">
        <f t="shared" si="60"/>
        <v>6029504.8400000008</v>
      </c>
      <c r="AB386" s="11">
        <f t="shared" si="60"/>
        <v>6816959.5900000008</v>
      </c>
      <c r="AC386" s="11">
        <f t="shared" si="60"/>
        <v>7606667.2100000009</v>
      </c>
      <c r="AD386" s="11">
        <f t="shared" si="60"/>
        <v>8393875.2300000004</v>
      </c>
    </row>
    <row r="387" spans="1:30" s="41" customFormat="1" x14ac:dyDescent="0.2">
      <c r="A387" s="390">
        <v>1023</v>
      </c>
      <c r="B387" s="390" t="s">
        <v>32</v>
      </c>
      <c r="C387" s="11">
        <v>60042.16</v>
      </c>
      <c r="D387" s="11">
        <v>60526.51</v>
      </c>
      <c r="E387" s="11">
        <v>63906.01</v>
      </c>
      <c r="F387" s="11">
        <v>59159.95</v>
      </c>
      <c r="G387" s="11">
        <v>49919.6</v>
      </c>
      <c r="H387" s="11">
        <v>55567.91</v>
      </c>
      <c r="I387" s="11">
        <v>48781.34</v>
      </c>
      <c r="J387" s="11">
        <v>50693.35</v>
      </c>
      <c r="K387" s="11">
        <v>53155.85</v>
      </c>
      <c r="L387" s="11">
        <v>68520.86</v>
      </c>
      <c r="M387" s="11">
        <v>107275.43</v>
      </c>
      <c r="N387" s="11">
        <v>85709.440000000002</v>
      </c>
      <c r="O387" s="394">
        <f t="shared" si="57"/>
        <v>763258.40999999992</v>
      </c>
      <c r="Q387" s="390">
        <v>1023</v>
      </c>
      <c r="R387" s="390" t="s">
        <v>32</v>
      </c>
      <c r="S387" s="11">
        <f t="shared" si="58"/>
        <v>60042.16</v>
      </c>
      <c r="T387" s="11">
        <f t="shared" si="60"/>
        <v>120568.67000000001</v>
      </c>
      <c r="U387" s="11">
        <f t="shared" si="60"/>
        <v>184474.68000000002</v>
      </c>
      <c r="V387" s="11">
        <f t="shared" si="60"/>
        <v>243634.63</v>
      </c>
      <c r="W387" s="11">
        <f t="shared" si="60"/>
        <v>293554.23</v>
      </c>
      <c r="X387" s="11">
        <f t="shared" si="60"/>
        <v>349122.14</v>
      </c>
      <c r="Y387" s="11">
        <f t="shared" si="60"/>
        <v>397903.48</v>
      </c>
      <c r="Z387" s="11">
        <f t="shared" si="60"/>
        <v>448596.82999999996</v>
      </c>
      <c r="AA387" s="11">
        <f t="shared" si="60"/>
        <v>501752.67999999993</v>
      </c>
      <c r="AB387" s="11">
        <f t="shared" si="60"/>
        <v>570273.53999999992</v>
      </c>
      <c r="AC387" s="11">
        <f t="shared" si="60"/>
        <v>677548.97</v>
      </c>
      <c r="AD387" s="11">
        <f t="shared" si="60"/>
        <v>763258.40999999992</v>
      </c>
    </row>
    <row r="388" spans="1:30" s="41" customFormat="1" x14ac:dyDescent="0.2">
      <c r="A388" s="390">
        <v>1024</v>
      </c>
      <c r="B388" s="390" t="s">
        <v>33</v>
      </c>
      <c r="C388" s="11">
        <v>455183.38</v>
      </c>
      <c r="D388" s="11">
        <v>438814.23</v>
      </c>
      <c r="E388" s="11">
        <v>459864.6</v>
      </c>
      <c r="F388" s="11">
        <v>457433.28</v>
      </c>
      <c r="G388" s="11">
        <v>413112.09</v>
      </c>
      <c r="H388" s="11">
        <v>448795.44</v>
      </c>
      <c r="I388" s="11">
        <v>419833.33</v>
      </c>
      <c r="J388" s="11">
        <v>435070.38</v>
      </c>
      <c r="K388" s="11">
        <v>440994.91</v>
      </c>
      <c r="L388" s="11">
        <v>444197.43</v>
      </c>
      <c r="M388" s="11">
        <v>432008.88</v>
      </c>
      <c r="N388" s="11">
        <v>416244.32</v>
      </c>
      <c r="O388" s="394">
        <f t="shared" si="57"/>
        <v>5261552.2700000005</v>
      </c>
      <c r="Q388" s="390">
        <v>1024</v>
      </c>
      <c r="R388" s="390" t="s">
        <v>33</v>
      </c>
      <c r="S388" s="11">
        <f t="shared" si="58"/>
        <v>455183.38</v>
      </c>
      <c r="T388" s="11">
        <f t="shared" si="60"/>
        <v>893997.61</v>
      </c>
      <c r="U388" s="11">
        <f t="shared" si="60"/>
        <v>1353862.21</v>
      </c>
      <c r="V388" s="11">
        <f t="shared" si="60"/>
        <v>1811295.49</v>
      </c>
      <c r="W388" s="11">
        <f t="shared" si="60"/>
        <v>2224407.58</v>
      </c>
      <c r="X388" s="11">
        <f t="shared" si="60"/>
        <v>2673203.02</v>
      </c>
      <c r="Y388" s="11">
        <f t="shared" si="60"/>
        <v>3093036.35</v>
      </c>
      <c r="Z388" s="11">
        <f t="shared" si="60"/>
        <v>3528106.73</v>
      </c>
      <c r="AA388" s="11">
        <f t="shared" si="60"/>
        <v>3969101.64</v>
      </c>
      <c r="AB388" s="11">
        <f t="shared" si="60"/>
        <v>4413299.07</v>
      </c>
      <c r="AC388" s="11">
        <f t="shared" si="60"/>
        <v>4845307.95</v>
      </c>
      <c r="AD388" s="11">
        <f t="shared" si="60"/>
        <v>5261552.2700000005</v>
      </c>
    </row>
    <row r="389" spans="1:30" s="41" customFormat="1" x14ac:dyDescent="0.2">
      <c r="A389" s="390">
        <v>1025</v>
      </c>
      <c r="B389" s="390" t="s">
        <v>34</v>
      </c>
      <c r="C389" s="11">
        <v>94395.45</v>
      </c>
      <c r="D389" s="11">
        <v>81423.259999999995</v>
      </c>
      <c r="E389" s="11">
        <v>83817.070000000007</v>
      </c>
      <c r="F389" s="11">
        <v>86770.46</v>
      </c>
      <c r="G389" s="11">
        <v>76815.960000000006</v>
      </c>
      <c r="H389" s="11">
        <v>92880.97</v>
      </c>
      <c r="I389" s="11">
        <v>85280.46</v>
      </c>
      <c r="J389" s="11">
        <v>86265.49</v>
      </c>
      <c r="K389" s="11">
        <v>79501.179999999993</v>
      </c>
      <c r="L389" s="11">
        <v>80004.679999999993</v>
      </c>
      <c r="M389" s="11">
        <v>81668.52</v>
      </c>
      <c r="N389" s="11">
        <v>79279.63</v>
      </c>
      <c r="O389" s="394">
        <f t="shared" si="57"/>
        <v>1008103.13</v>
      </c>
      <c r="Q389" s="390">
        <v>1025</v>
      </c>
      <c r="R389" s="390" t="s">
        <v>34</v>
      </c>
      <c r="S389" s="11">
        <f t="shared" si="58"/>
        <v>94395.45</v>
      </c>
      <c r="T389" s="11">
        <f t="shared" si="60"/>
        <v>175818.71</v>
      </c>
      <c r="U389" s="11">
        <f t="shared" si="60"/>
        <v>259635.78</v>
      </c>
      <c r="V389" s="11">
        <f t="shared" si="60"/>
        <v>346406.24</v>
      </c>
      <c r="W389" s="11">
        <f t="shared" si="60"/>
        <v>423222.2</v>
      </c>
      <c r="X389" s="11">
        <f t="shared" si="60"/>
        <v>516103.17000000004</v>
      </c>
      <c r="Y389" s="11">
        <f t="shared" si="60"/>
        <v>601383.63</v>
      </c>
      <c r="Z389" s="11">
        <f t="shared" si="60"/>
        <v>687649.12</v>
      </c>
      <c r="AA389" s="11">
        <f t="shared" si="60"/>
        <v>767150.3</v>
      </c>
      <c r="AB389" s="11">
        <f t="shared" si="60"/>
        <v>847154.98</v>
      </c>
      <c r="AC389" s="11">
        <f t="shared" si="60"/>
        <v>928823.5</v>
      </c>
      <c r="AD389" s="11">
        <f t="shared" si="60"/>
        <v>1008103.13</v>
      </c>
    </row>
    <row r="390" spans="1:30" s="41" customFormat="1" x14ac:dyDescent="0.2">
      <c r="A390" s="390">
        <v>1026</v>
      </c>
      <c r="B390" s="390" t="s">
        <v>35</v>
      </c>
      <c r="C390" s="11">
        <v>20009.7</v>
      </c>
      <c r="D390" s="11">
        <v>19887.7</v>
      </c>
      <c r="E390" s="11">
        <v>21658.71</v>
      </c>
      <c r="F390" s="11">
        <v>21286.52</v>
      </c>
      <c r="G390" s="11">
        <v>19092.14</v>
      </c>
      <c r="H390" s="11">
        <v>22471.88</v>
      </c>
      <c r="I390" s="11">
        <v>20864.64</v>
      </c>
      <c r="J390" s="11">
        <v>21042.54</v>
      </c>
      <c r="K390" s="11">
        <v>21188.12</v>
      </c>
      <c r="L390" s="11">
        <v>20785.150000000001</v>
      </c>
      <c r="M390" s="11">
        <v>19484.3</v>
      </c>
      <c r="N390" s="11">
        <v>19513.7</v>
      </c>
      <c r="O390" s="394">
        <f t="shared" si="57"/>
        <v>247285.1</v>
      </c>
      <c r="Q390" s="390">
        <v>1026</v>
      </c>
      <c r="R390" s="390" t="s">
        <v>35</v>
      </c>
      <c r="S390" s="11">
        <f t="shared" si="58"/>
        <v>20009.7</v>
      </c>
      <c r="T390" s="11">
        <f t="shared" si="60"/>
        <v>39897.4</v>
      </c>
      <c r="U390" s="11">
        <f t="shared" si="60"/>
        <v>61556.11</v>
      </c>
      <c r="V390" s="11">
        <f t="shared" si="60"/>
        <v>82842.63</v>
      </c>
      <c r="W390" s="11">
        <f t="shared" si="60"/>
        <v>101934.77</v>
      </c>
      <c r="X390" s="11">
        <f t="shared" si="60"/>
        <v>124406.65000000001</v>
      </c>
      <c r="Y390" s="11">
        <f t="shared" si="60"/>
        <v>145271.29</v>
      </c>
      <c r="Z390" s="11">
        <f t="shared" si="60"/>
        <v>166313.83000000002</v>
      </c>
      <c r="AA390" s="11">
        <f t="shared" si="60"/>
        <v>187501.95</v>
      </c>
      <c r="AB390" s="11">
        <f t="shared" si="60"/>
        <v>208287.1</v>
      </c>
      <c r="AC390" s="11">
        <f t="shared" si="60"/>
        <v>227771.4</v>
      </c>
      <c r="AD390" s="11">
        <f t="shared" si="60"/>
        <v>247285.1</v>
      </c>
    </row>
    <row r="391" spans="1:30" s="41" customFormat="1" x14ac:dyDescent="0.2">
      <c r="A391" s="390">
        <v>1027</v>
      </c>
      <c r="B391" s="390" t="s">
        <v>36</v>
      </c>
      <c r="C391" s="11">
        <v>58074.89</v>
      </c>
      <c r="D391" s="11">
        <v>54060.88</v>
      </c>
      <c r="E391" s="11">
        <v>53850.02</v>
      </c>
      <c r="F391" s="11">
        <v>49986.03</v>
      </c>
      <c r="G391" s="11">
        <v>42868.15</v>
      </c>
      <c r="H391" s="11">
        <v>50198.87</v>
      </c>
      <c r="I391" s="11">
        <v>50116.7</v>
      </c>
      <c r="J391" s="11">
        <v>53816.09</v>
      </c>
      <c r="K391" s="11">
        <v>54527.75</v>
      </c>
      <c r="L391" s="11">
        <v>50480.68</v>
      </c>
      <c r="M391" s="11">
        <v>50376.76</v>
      </c>
      <c r="N391" s="11">
        <v>47133.93</v>
      </c>
      <c r="O391" s="394">
        <f t="shared" si="57"/>
        <v>615490.75</v>
      </c>
      <c r="Q391" s="390">
        <v>1027</v>
      </c>
      <c r="R391" s="390" t="s">
        <v>36</v>
      </c>
      <c r="S391" s="11">
        <f t="shared" si="58"/>
        <v>58074.89</v>
      </c>
      <c r="T391" s="11">
        <f t="shared" si="60"/>
        <v>112135.76999999999</v>
      </c>
      <c r="U391" s="11">
        <f t="shared" si="60"/>
        <v>165985.78999999998</v>
      </c>
      <c r="V391" s="11">
        <f t="shared" si="60"/>
        <v>215971.81999999998</v>
      </c>
      <c r="W391" s="11">
        <f t="shared" si="60"/>
        <v>258839.96999999997</v>
      </c>
      <c r="X391" s="11">
        <f t="shared" si="60"/>
        <v>309038.83999999997</v>
      </c>
      <c r="Y391" s="11">
        <f t="shared" si="60"/>
        <v>359155.54</v>
      </c>
      <c r="Z391" s="11">
        <f t="shared" si="60"/>
        <v>412971.63</v>
      </c>
      <c r="AA391" s="11">
        <f t="shared" si="60"/>
        <v>467499.38</v>
      </c>
      <c r="AB391" s="11">
        <f t="shared" si="60"/>
        <v>517980.06</v>
      </c>
      <c r="AC391" s="11">
        <f t="shared" si="60"/>
        <v>568356.81999999995</v>
      </c>
      <c r="AD391" s="11">
        <f t="shared" si="60"/>
        <v>615490.75</v>
      </c>
    </row>
    <row r="392" spans="1:30" s="41" customFormat="1" x14ac:dyDescent="0.2">
      <c r="A392" s="390">
        <v>1028</v>
      </c>
      <c r="B392" s="390" t="s">
        <v>37</v>
      </c>
      <c r="C392" s="11">
        <v>325747.71000000002</v>
      </c>
      <c r="D392" s="11">
        <v>296600.88</v>
      </c>
      <c r="E392" s="11">
        <v>331718.56</v>
      </c>
      <c r="F392" s="11">
        <v>146618.42000000001</v>
      </c>
      <c r="G392" s="11">
        <v>268119.78999999998</v>
      </c>
      <c r="H392" s="11">
        <v>296042.09999999998</v>
      </c>
      <c r="I392" s="11">
        <v>285802.99</v>
      </c>
      <c r="J392" s="11">
        <v>287479.92</v>
      </c>
      <c r="K392" s="11">
        <v>277953.61</v>
      </c>
      <c r="L392" s="11">
        <v>322416.62</v>
      </c>
      <c r="M392" s="11">
        <v>316834.07</v>
      </c>
      <c r="N392" s="11">
        <v>269404.55</v>
      </c>
      <c r="O392" s="394">
        <f t="shared" si="57"/>
        <v>3424739.2199999997</v>
      </c>
      <c r="Q392" s="390">
        <v>1028</v>
      </c>
      <c r="R392" s="390" t="s">
        <v>37</v>
      </c>
      <c r="S392" s="11">
        <f t="shared" si="58"/>
        <v>325747.71000000002</v>
      </c>
      <c r="T392" s="11">
        <f t="shared" si="60"/>
        <v>622348.59000000008</v>
      </c>
      <c r="U392" s="11">
        <f t="shared" si="60"/>
        <v>954067.15000000014</v>
      </c>
      <c r="V392" s="11">
        <f t="shared" si="60"/>
        <v>1100685.57</v>
      </c>
      <c r="W392" s="11">
        <f t="shared" si="60"/>
        <v>1368805.36</v>
      </c>
      <c r="X392" s="11">
        <f t="shared" si="60"/>
        <v>1664847.46</v>
      </c>
      <c r="Y392" s="11">
        <f t="shared" si="60"/>
        <v>1950650.45</v>
      </c>
      <c r="Z392" s="11">
        <f t="shared" si="60"/>
        <v>2238130.37</v>
      </c>
      <c r="AA392" s="11">
        <f t="shared" si="60"/>
        <v>2516083.98</v>
      </c>
      <c r="AB392" s="11">
        <f t="shared" si="60"/>
        <v>2838500.6</v>
      </c>
      <c r="AC392" s="11">
        <f t="shared" si="60"/>
        <v>3155334.67</v>
      </c>
      <c r="AD392" s="11">
        <f t="shared" si="60"/>
        <v>3424739.2199999997</v>
      </c>
    </row>
    <row r="393" spans="1:30" s="41" customFormat="1" x14ac:dyDescent="0.2">
      <c r="A393" s="390">
        <v>1029</v>
      </c>
      <c r="B393" s="390" t="s">
        <v>38</v>
      </c>
      <c r="C393" s="11">
        <v>55722.38</v>
      </c>
      <c r="D393" s="11">
        <v>51545.97</v>
      </c>
      <c r="E393" s="11">
        <v>50766.84</v>
      </c>
      <c r="F393" s="11">
        <v>52741.38</v>
      </c>
      <c r="G393" s="11">
        <v>48058.62</v>
      </c>
      <c r="H393" s="11">
        <v>56203.37</v>
      </c>
      <c r="I393" s="11">
        <v>51648.83</v>
      </c>
      <c r="J393" s="11">
        <v>53508.28</v>
      </c>
      <c r="K393" s="11">
        <v>49674.17</v>
      </c>
      <c r="L393" s="11">
        <v>51822.38</v>
      </c>
      <c r="M393" s="11">
        <v>50141.81</v>
      </c>
      <c r="N393" s="11">
        <v>45962.5</v>
      </c>
      <c r="O393" s="394">
        <f t="shared" si="57"/>
        <v>617796.53</v>
      </c>
      <c r="Q393" s="390">
        <v>1029</v>
      </c>
      <c r="R393" s="390" t="s">
        <v>38</v>
      </c>
      <c r="S393" s="11">
        <f t="shared" si="58"/>
        <v>55722.38</v>
      </c>
      <c r="T393" s="11">
        <f t="shared" si="60"/>
        <v>107268.35</v>
      </c>
      <c r="U393" s="11">
        <f t="shared" si="60"/>
        <v>158035.19</v>
      </c>
      <c r="V393" s="11">
        <f t="shared" si="60"/>
        <v>210776.57</v>
      </c>
      <c r="W393" s="11">
        <f t="shared" si="60"/>
        <v>258835.19</v>
      </c>
      <c r="X393" s="11">
        <f t="shared" si="60"/>
        <v>315038.56</v>
      </c>
      <c r="Y393" s="11">
        <f t="shared" si="60"/>
        <v>366687.39</v>
      </c>
      <c r="Z393" s="11">
        <f t="shared" si="60"/>
        <v>420195.67000000004</v>
      </c>
      <c r="AA393" s="11">
        <f t="shared" si="60"/>
        <v>469869.84</v>
      </c>
      <c r="AB393" s="11">
        <f t="shared" si="60"/>
        <v>521692.22000000003</v>
      </c>
      <c r="AC393" s="11">
        <f t="shared" si="60"/>
        <v>571834.03</v>
      </c>
      <c r="AD393" s="11">
        <f t="shared" si="60"/>
        <v>617796.53</v>
      </c>
    </row>
    <row r="394" spans="1:30" s="41" customFormat="1" x14ac:dyDescent="0.2">
      <c r="A394" s="391">
        <v>1030</v>
      </c>
      <c r="B394" s="391" t="s">
        <v>18</v>
      </c>
      <c r="C394" s="16">
        <v>87383.52</v>
      </c>
      <c r="D394" s="16">
        <v>82729.08</v>
      </c>
      <c r="E394" s="16">
        <v>77359.990000000005</v>
      </c>
      <c r="F394" s="16">
        <v>77382.17</v>
      </c>
      <c r="G394" s="16">
        <v>64818.51</v>
      </c>
      <c r="H394" s="16">
        <v>78912.179999999993</v>
      </c>
      <c r="I394" s="16">
        <v>79249.350000000006</v>
      </c>
      <c r="J394" s="16">
        <v>84931.07</v>
      </c>
      <c r="K394" s="16">
        <v>83390.259999999995</v>
      </c>
      <c r="L394" s="16">
        <v>78005.31</v>
      </c>
      <c r="M394" s="16">
        <v>68983.8</v>
      </c>
      <c r="N394" s="16">
        <v>70280.039999999994</v>
      </c>
      <c r="O394" s="395">
        <f t="shared" si="57"/>
        <v>933425.28000000026</v>
      </c>
      <c r="Q394" s="391">
        <v>1030</v>
      </c>
      <c r="R394" s="391" t="s">
        <v>18</v>
      </c>
      <c r="S394" s="16">
        <f t="shared" si="58"/>
        <v>87383.52</v>
      </c>
      <c r="T394" s="16">
        <f t="shared" si="60"/>
        <v>170112.6</v>
      </c>
      <c r="U394" s="16">
        <f t="shared" si="60"/>
        <v>247472.59000000003</v>
      </c>
      <c r="V394" s="16">
        <f t="shared" si="60"/>
        <v>324854.76</v>
      </c>
      <c r="W394" s="16">
        <f t="shared" si="60"/>
        <v>389673.27</v>
      </c>
      <c r="X394" s="16">
        <f t="shared" si="60"/>
        <v>468585.45</v>
      </c>
      <c r="Y394" s="16">
        <f t="shared" si="60"/>
        <v>547834.80000000005</v>
      </c>
      <c r="Z394" s="16">
        <f t="shared" si="60"/>
        <v>632765.87000000011</v>
      </c>
      <c r="AA394" s="16">
        <f t="shared" si="60"/>
        <v>716156.13000000012</v>
      </c>
      <c r="AB394" s="16">
        <f t="shared" si="60"/>
        <v>794161.44000000018</v>
      </c>
      <c r="AC394" s="16">
        <f t="shared" si="60"/>
        <v>863145.24000000022</v>
      </c>
      <c r="AD394" s="16">
        <f t="shared" si="60"/>
        <v>933425.28000000026</v>
      </c>
    </row>
    <row r="395" spans="1:30" s="41" customFormat="1" x14ac:dyDescent="0.2">
      <c r="A395" s="392">
        <v>10300</v>
      </c>
      <c r="B395" s="392" t="s">
        <v>149</v>
      </c>
      <c r="C395" s="396">
        <f t="shared" ref="C395:N395" si="61">SUM(C367:C394)</f>
        <v>8532476.7000000011</v>
      </c>
      <c r="D395" s="396">
        <f t="shared" si="61"/>
        <v>7584113.7399999984</v>
      </c>
      <c r="E395" s="396">
        <f t="shared" si="61"/>
        <v>7974679.0099999961</v>
      </c>
      <c r="F395" s="396">
        <f t="shared" si="61"/>
        <v>8111034.5700000003</v>
      </c>
      <c r="G395" s="396">
        <f t="shared" si="61"/>
        <v>7722006.1200000001</v>
      </c>
      <c r="H395" s="396">
        <f t="shared" si="61"/>
        <v>9079775.9299999997</v>
      </c>
      <c r="I395" s="396">
        <f t="shared" si="61"/>
        <v>9100994.4700000025</v>
      </c>
      <c r="J395" s="396">
        <f t="shared" si="61"/>
        <v>9444561.3300000001</v>
      </c>
      <c r="K395" s="396">
        <f t="shared" si="61"/>
        <v>9091832.2199999969</v>
      </c>
      <c r="L395" s="396">
        <f t="shared" si="61"/>
        <v>9347615.3399999999</v>
      </c>
      <c r="M395" s="396">
        <f t="shared" si="61"/>
        <v>8962193.7000000048</v>
      </c>
      <c r="N395" s="396">
        <f t="shared" si="61"/>
        <v>8729318.2100000009</v>
      </c>
      <c r="O395" s="396">
        <f>SUM(O367:O394)</f>
        <v>103680601.33999997</v>
      </c>
      <c r="Q395" s="392">
        <v>10300</v>
      </c>
      <c r="R395" s="392" t="s">
        <v>149</v>
      </c>
      <c r="S395" s="396">
        <f t="shared" ref="S395:AC395" si="62">SUM(S367:S394)</f>
        <v>8532476.7000000011</v>
      </c>
      <c r="T395" s="396">
        <f t="shared" si="62"/>
        <v>16116590.439999999</v>
      </c>
      <c r="U395" s="396">
        <f t="shared" si="62"/>
        <v>24091269.449999996</v>
      </c>
      <c r="V395" s="396">
        <f t="shared" si="62"/>
        <v>32202304.02</v>
      </c>
      <c r="W395" s="396">
        <f t="shared" si="62"/>
        <v>39924310.140000001</v>
      </c>
      <c r="X395" s="396">
        <f t="shared" si="62"/>
        <v>49004086.070000015</v>
      </c>
      <c r="Y395" s="396">
        <f t="shared" si="62"/>
        <v>58105080.539999999</v>
      </c>
      <c r="Z395" s="396">
        <f t="shared" si="62"/>
        <v>67549641.86999999</v>
      </c>
      <c r="AA395" s="396">
        <f t="shared" si="62"/>
        <v>76641474.090000004</v>
      </c>
      <c r="AB395" s="396">
        <f t="shared" si="62"/>
        <v>85989089.429999992</v>
      </c>
      <c r="AC395" s="396">
        <f t="shared" si="62"/>
        <v>94951283.13000001</v>
      </c>
      <c r="AD395" s="396">
        <f>SUM(AD367:AD394)</f>
        <v>103680601.33999997</v>
      </c>
    </row>
    <row r="396" spans="1:30" s="41" customFormat="1" x14ac:dyDescent="0.2"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</row>
    <row r="397" spans="1:30" s="41" customFormat="1" x14ac:dyDescent="0.2">
      <c r="A397" s="388" t="s">
        <v>144</v>
      </c>
      <c r="B397" s="388" t="s">
        <v>160</v>
      </c>
      <c r="C397" s="388" t="s">
        <v>0</v>
      </c>
      <c r="D397" s="388" t="s">
        <v>1</v>
      </c>
      <c r="E397" s="388" t="s">
        <v>2</v>
      </c>
      <c r="F397" s="388" t="s">
        <v>3</v>
      </c>
      <c r="G397" s="388" t="s">
        <v>4</v>
      </c>
      <c r="H397" s="388" t="s">
        <v>5</v>
      </c>
      <c r="I397" s="388" t="s">
        <v>6</v>
      </c>
      <c r="J397" s="388" t="s">
        <v>7</v>
      </c>
      <c r="K397" s="388" t="s">
        <v>8</v>
      </c>
      <c r="L397" s="388" t="s">
        <v>9</v>
      </c>
      <c r="M397" s="388" t="s">
        <v>10</v>
      </c>
      <c r="N397" s="388" t="s">
        <v>11</v>
      </c>
      <c r="O397" s="388" t="s">
        <v>55</v>
      </c>
      <c r="Q397" s="388" t="s">
        <v>73</v>
      </c>
      <c r="R397" s="388" t="s">
        <v>160</v>
      </c>
      <c r="S397" s="388" t="s">
        <v>74</v>
      </c>
      <c r="T397" s="388" t="s">
        <v>75</v>
      </c>
      <c r="U397" s="388" t="s">
        <v>76</v>
      </c>
      <c r="V397" s="388" t="s">
        <v>77</v>
      </c>
      <c r="W397" s="388" t="s">
        <v>78</v>
      </c>
      <c r="X397" s="388" t="s">
        <v>79</v>
      </c>
      <c r="Y397" s="388" t="s">
        <v>80</v>
      </c>
      <c r="Z397" s="388" t="s">
        <v>81</v>
      </c>
      <c r="AA397" s="388" t="s">
        <v>82</v>
      </c>
      <c r="AB397" s="388" t="s">
        <v>83</v>
      </c>
      <c r="AC397" s="388" t="s">
        <v>84</v>
      </c>
      <c r="AD397" s="388" t="s">
        <v>85</v>
      </c>
    </row>
    <row r="398" spans="1:30" s="41" customFormat="1" x14ac:dyDescent="0.2">
      <c r="A398" s="389"/>
      <c r="B398" s="389" t="s">
        <v>46</v>
      </c>
      <c r="C398" s="387">
        <v>0</v>
      </c>
      <c r="D398" s="387">
        <v>0</v>
      </c>
      <c r="E398" s="387">
        <v>0</v>
      </c>
      <c r="F398" s="387">
        <v>0</v>
      </c>
      <c r="G398" s="387">
        <v>0</v>
      </c>
      <c r="H398" s="387">
        <v>0</v>
      </c>
      <c r="I398" s="387">
        <v>0</v>
      </c>
      <c r="J398" s="387">
        <v>0</v>
      </c>
      <c r="K398" s="387">
        <v>0</v>
      </c>
      <c r="L398" s="387">
        <v>0</v>
      </c>
      <c r="M398" s="387">
        <v>0</v>
      </c>
      <c r="N398" s="387">
        <v>0</v>
      </c>
      <c r="O398" s="393">
        <f>SUM(C398:N398)</f>
        <v>0</v>
      </c>
      <c r="Q398" s="389"/>
      <c r="R398" s="389" t="s">
        <v>46</v>
      </c>
      <c r="S398" s="387">
        <f>+C398</f>
        <v>0</v>
      </c>
      <c r="T398" s="387">
        <f>+S398+D398</f>
        <v>0</v>
      </c>
      <c r="U398" s="387">
        <f t="shared" ref="U398:AD413" si="63">+T398+E398</f>
        <v>0</v>
      </c>
      <c r="V398" s="387">
        <f t="shared" si="63"/>
        <v>0</v>
      </c>
      <c r="W398" s="387">
        <f t="shared" si="63"/>
        <v>0</v>
      </c>
      <c r="X398" s="387">
        <f t="shared" si="63"/>
        <v>0</v>
      </c>
      <c r="Y398" s="387">
        <f t="shared" si="63"/>
        <v>0</v>
      </c>
      <c r="Z398" s="387">
        <f t="shared" si="63"/>
        <v>0</v>
      </c>
      <c r="AA398" s="387">
        <f t="shared" si="63"/>
        <v>0</v>
      </c>
      <c r="AB398" s="387">
        <f t="shared" si="63"/>
        <v>0</v>
      </c>
      <c r="AC398" s="387">
        <f t="shared" si="63"/>
        <v>0</v>
      </c>
      <c r="AD398" s="387">
        <f t="shared" si="63"/>
        <v>0</v>
      </c>
    </row>
    <row r="399" spans="1:30" s="41" customFormat="1" x14ac:dyDescent="0.2">
      <c r="A399" s="390">
        <v>1004</v>
      </c>
      <c r="B399" s="390" t="s">
        <v>94</v>
      </c>
      <c r="C399" s="11">
        <v>64457.68</v>
      </c>
      <c r="D399" s="11">
        <v>65263.5</v>
      </c>
      <c r="E399" s="11">
        <v>61530.84</v>
      </c>
      <c r="F399" s="11">
        <v>65302.06</v>
      </c>
      <c r="G399" s="11">
        <v>61154.34</v>
      </c>
      <c r="H399" s="11">
        <v>60505.99</v>
      </c>
      <c r="I399" s="11">
        <v>66786.3</v>
      </c>
      <c r="J399" s="11">
        <v>65773.350000000006</v>
      </c>
      <c r="K399" s="11">
        <v>64651.05</v>
      </c>
      <c r="L399" s="11">
        <v>67882.990000000005</v>
      </c>
      <c r="M399" s="11">
        <v>62992.72</v>
      </c>
      <c r="N399" s="11">
        <v>76167.210000000006</v>
      </c>
      <c r="O399" s="394">
        <f t="shared" ref="O399:O425" si="64">SUM(C399:N399)</f>
        <v>782468.02999999991</v>
      </c>
      <c r="Q399" s="390">
        <v>1004</v>
      </c>
      <c r="R399" s="390" t="s">
        <v>94</v>
      </c>
      <c r="S399" s="11">
        <f t="shared" ref="S399:S425" si="65">+C399</f>
        <v>64457.68</v>
      </c>
      <c r="T399" s="11">
        <f t="shared" ref="T399:AD414" si="66">+S399+D399</f>
        <v>129721.18</v>
      </c>
      <c r="U399" s="11">
        <f t="shared" si="63"/>
        <v>191252.02</v>
      </c>
      <c r="V399" s="11">
        <f t="shared" si="63"/>
        <v>256554.08</v>
      </c>
      <c r="W399" s="11">
        <f t="shared" si="63"/>
        <v>317708.42</v>
      </c>
      <c r="X399" s="11">
        <f t="shared" si="63"/>
        <v>378214.41</v>
      </c>
      <c r="Y399" s="11">
        <f t="shared" si="63"/>
        <v>445000.70999999996</v>
      </c>
      <c r="Z399" s="11">
        <f t="shared" si="63"/>
        <v>510774.05999999994</v>
      </c>
      <c r="AA399" s="11">
        <f t="shared" si="63"/>
        <v>575425.11</v>
      </c>
      <c r="AB399" s="11">
        <f t="shared" si="63"/>
        <v>643308.1</v>
      </c>
      <c r="AC399" s="11">
        <f t="shared" si="63"/>
        <v>706300.82</v>
      </c>
      <c r="AD399" s="11">
        <f t="shared" si="63"/>
        <v>782468.02999999991</v>
      </c>
    </row>
    <row r="400" spans="1:30" s="41" customFormat="1" x14ac:dyDescent="0.2">
      <c r="A400" s="390">
        <v>1005</v>
      </c>
      <c r="B400" s="390" t="s">
        <v>13</v>
      </c>
      <c r="C400" s="11">
        <v>43757.85</v>
      </c>
      <c r="D400" s="11">
        <v>41419.47</v>
      </c>
      <c r="E400" s="11">
        <v>44877.64</v>
      </c>
      <c r="F400" s="11">
        <v>43705.71</v>
      </c>
      <c r="G400" s="11">
        <v>38965.18</v>
      </c>
      <c r="H400" s="11">
        <v>48179.88</v>
      </c>
      <c r="I400" s="11">
        <v>47558.91</v>
      </c>
      <c r="J400" s="11">
        <v>49973.71</v>
      </c>
      <c r="K400" s="11">
        <v>43637.279999999999</v>
      </c>
      <c r="L400" s="11">
        <v>44133.29</v>
      </c>
      <c r="M400" s="11">
        <v>42759.44</v>
      </c>
      <c r="N400" s="11">
        <v>41906.18</v>
      </c>
      <c r="O400" s="394">
        <f t="shared" si="64"/>
        <v>530874.54</v>
      </c>
      <c r="Q400" s="390">
        <v>1005</v>
      </c>
      <c r="R400" s="390" t="s">
        <v>13</v>
      </c>
      <c r="S400" s="11">
        <f t="shared" si="65"/>
        <v>43757.85</v>
      </c>
      <c r="T400" s="11">
        <f t="shared" si="66"/>
        <v>85177.32</v>
      </c>
      <c r="U400" s="11">
        <f t="shared" si="63"/>
        <v>130054.96</v>
      </c>
      <c r="V400" s="11">
        <f t="shared" si="63"/>
        <v>173760.67</v>
      </c>
      <c r="W400" s="11">
        <f t="shared" si="63"/>
        <v>212725.85</v>
      </c>
      <c r="X400" s="11">
        <f t="shared" si="63"/>
        <v>260905.73</v>
      </c>
      <c r="Y400" s="11">
        <f t="shared" si="63"/>
        <v>308464.64000000001</v>
      </c>
      <c r="Z400" s="11">
        <f t="shared" si="63"/>
        <v>358438.35000000003</v>
      </c>
      <c r="AA400" s="11">
        <f t="shared" si="63"/>
        <v>402075.63</v>
      </c>
      <c r="AB400" s="11">
        <f t="shared" si="63"/>
        <v>446208.92</v>
      </c>
      <c r="AC400" s="11">
        <f t="shared" si="63"/>
        <v>488968.36</v>
      </c>
      <c r="AD400" s="11">
        <f t="shared" si="63"/>
        <v>530874.54</v>
      </c>
    </row>
    <row r="401" spans="1:30" s="41" customFormat="1" x14ac:dyDescent="0.2">
      <c r="A401" s="390">
        <v>1006</v>
      </c>
      <c r="B401" s="390" t="s">
        <v>14</v>
      </c>
      <c r="C401" s="11">
        <v>82380.98</v>
      </c>
      <c r="D401" s="11">
        <v>84919.79</v>
      </c>
      <c r="E401" s="11">
        <v>80730.38</v>
      </c>
      <c r="F401" s="11">
        <v>80659.66</v>
      </c>
      <c r="G401" s="11">
        <v>75134.559999999998</v>
      </c>
      <c r="H401" s="11">
        <v>88843.67</v>
      </c>
      <c r="I401" s="11">
        <v>86231.75</v>
      </c>
      <c r="J401" s="11">
        <v>92775.360000000001</v>
      </c>
      <c r="K401" s="11">
        <v>91443.72</v>
      </c>
      <c r="L401" s="11">
        <v>90895.94</v>
      </c>
      <c r="M401" s="11">
        <v>81572.820000000007</v>
      </c>
      <c r="N401" s="11">
        <v>84523.98</v>
      </c>
      <c r="O401" s="394">
        <f t="shared" si="64"/>
        <v>1020112.6100000001</v>
      </c>
      <c r="Q401" s="390">
        <v>1006</v>
      </c>
      <c r="R401" s="390" t="s">
        <v>14</v>
      </c>
      <c r="S401" s="11">
        <f t="shared" si="65"/>
        <v>82380.98</v>
      </c>
      <c r="T401" s="11">
        <f t="shared" si="66"/>
        <v>167300.76999999999</v>
      </c>
      <c r="U401" s="11">
        <f t="shared" si="63"/>
        <v>248031.15</v>
      </c>
      <c r="V401" s="11">
        <f t="shared" si="63"/>
        <v>328690.81</v>
      </c>
      <c r="W401" s="11">
        <f t="shared" si="63"/>
        <v>403825.37</v>
      </c>
      <c r="X401" s="11">
        <f t="shared" si="63"/>
        <v>492669.04</v>
      </c>
      <c r="Y401" s="11">
        <f t="shared" si="63"/>
        <v>578900.79</v>
      </c>
      <c r="Z401" s="11">
        <f t="shared" si="63"/>
        <v>671676.15</v>
      </c>
      <c r="AA401" s="11">
        <f t="shared" si="63"/>
        <v>763119.87</v>
      </c>
      <c r="AB401" s="11">
        <f t="shared" si="63"/>
        <v>854015.81</v>
      </c>
      <c r="AC401" s="11">
        <f t="shared" si="63"/>
        <v>935588.63000000012</v>
      </c>
      <c r="AD401" s="11">
        <f t="shared" si="63"/>
        <v>1020112.6100000001</v>
      </c>
    </row>
    <row r="402" spans="1:30" s="41" customFormat="1" x14ac:dyDescent="0.2">
      <c r="A402" s="390">
        <v>1007</v>
      </c>
      <c r="B402" s="390" t="s">
        <v>15</v>
      </c>
      <c r="C402" s="11">
        <v>388149.43</v>
      </c>
      <c r="D402" s="11">
        <v>378442.57</v>
      </c>
      <c r="E402" s="11">
        <v>394917.14</v>
      </c>
      <c r="F402" s="11">
        <v>373677.85</v>
      </c>
      <c r="G402" s="11">
        <v>344774.56</v>
      </c>
      <c r="H402" s="11">
        <v>383645.11</v>
      </c>
      <c r="I402" s="11">
        <v>362919.8</v>
      </c>
      <c r="J402" s="11">
        <v>382814.73</v>
      </c>
      <c r="K402" s="11">
        <v>386168.09</v>
      </c>
      <c r="L402" s="11">
        <v>421919.22</v>
      </c>
      <c r="M402" s="11">
        <v>360819.73</v>
      </c>
      <c r="N402" s="11">
        <v>356363.79</v>
      </c>
      <c r="O402" s="394">
        <f t="shared" si="64"/>
        <v>4534612.0199999996</v>
      </c>
      <c r="Q402" s="390">
        <v>1007</v>
      </c>
      <c r="R402" s="390" t="s">
        <v>15</v>
      </c>
      <c r="S402" s="11">
        <f t="shared" si="65"/>
        <v>388149.43</v>
      </c>
      <c r="T402" s="11">
        <f t="shared" si="66"/>
        <v>766592</v>
      </c>
      <c r="U402" s="11">
        <f t="shared" si="63"/>
        <v>1161509.1400000001</v>
      </c>
      <c r="V402" s="11">
        <f t="shared" si="63"/>
        <v>1535186.9900000002</v>
      </c>
      <c r="W402" s="11">
        <f t="shared" si="63"/>
        <v>1879961.5500000003</v>
      </c>
      <c r="X402" s="11">
        <f t="shared" si="63"/>
        <v>2263606.66</v>
      </c>
      <c r="Y402" s="11">
        <f t="shared" si="63"/>
        <v>2626526.46</v>
      </c>
      <c r="Z402" s="11">
        <f t="shared" si="63"/>
        <v>3009341.19</v>
      </c>
      <c r="AA402" s="11">
        <f t="shared" si="63"/>
        <v>3395509.28</v>
      </c>
      <c r="AB402" s="11">
        <f t="shared" si="63"/>
        <v>3817428.5</v>
      </c>
      <c r="AC402" s="11">
        <f t="shared" si="63"/>
        <v>4178248.23</v>
      </c>
      <c r="AD402" s="11">
        <f t="shared" si="63"/>
        <v>4534612.0199999996</v>
      </c>
    </row>
    <row r="403" spans="1:30" s="41" customFormat="1" x14ac:dyDescent="0.2">
      <c r="A403" s="390">
        <v>1008</v>
      </c>
      <c r="B403" s="390" t="s">
        <v>16</v>
      </c>
      <c r="C403" s="11">
        <v>54784.34</v>
      </c>
      <c r="D403" s="11">
        <v>51208.480000000003</v>
      </c>
      <c r="E403" s="11">
        <v>58495.59</v>
      </c>
      <c r="F403" s="11">
        <v>55395.33</v>
      </c>
      <c r="G403" s="11">
        <v>47939.3</v>
      </c>
      <c r="H403" s="11">
        <v>74150.880000000005</v>
      </c>
      <c r="I403" s="11">
        <v>71097.14</v>
      </c>
      <c r="J403" s="11">
        <v>72077.56</v>
      </c>
      <c r="K403" s="11">
        <v>79817.25</v>
      </c>
      <c r="L403" s="11">
        <v>77278.990000000005</v>
      </c>
      <c r="M403" s="11">
        <v>78213.03</v>
      </c>
      <c r="N403" s="11">
        <v>73487.11</v>
      </c>
      <c r="O403" s="394">
        <f t="shared" si="64"/>
        <v>793945</v>
      </c>
      <c r="Q403" s="390">
        <v>1008</v>
      </c>
      <c r="R403" s="390" t="s">
        <v>16</v>
      </c>
      <c r="S403" s="11">
        <f t="shared" si="65"/>
        <v>54784.34</v>
      </c>
      <c r="T403" s="11">
        <f t="shared" si="66"/>
        <v>105992.82</v>
      </c>
      <c r="U403" s="11">
        <f t="shared" si="63"/>
        <v>164488.41</v>
      </c>
      <c r="V403" s="11">
        <f t="shared" si="63"/>
        <v>219883.74</v>
      </c>
      <c r="W403" s="11">
        <f t="shared" si="63"/>
        <v>267823.03999999998</v>
      </c>
      <c r="X403" s="11">
        <f t="shared" si="63"/>
        <v>341973.92</v>
      </c>
      <c r="Y403" s="11">
        <f t="shared" si="63"/>
        <v>413071.06</v>
      </c>
      <c r="Z403" s="11">
        <f t="shared" si="63"/>
        <v>485148.62</v>
      </c>
      <c r="AA403" s="11">
        <f t="shared" si="63"/>
        <v>564965.87</v>
      </c>
      <c r="AB403" s="11">
        <f t="shared" si="63"/>
        <v>642244.86</v>
      </c>
      <c r="AC403" s="11">
        <f t="shared" si="63"/>
        <v>720457.89</v>
      </c>
      <c r="AD403" s="11">
        <f t="shared" si="63"/>
        <v>793945</v>
      </c>
    </row>
    <row r="404" spans="1:30" s="41" customFormat="1" x14ac:dyDescent="0.2">
      <c r="A404" s="390">
        <v>1009</v>
      </c>
      <c r="B404" s="390" t="s">
        <v>17</v>
      </c>
      <c r="C404" s="11">
        <v>92931.55</v>
      </c>
      <c r="D404" s="11">
        <v>88819.68</v>
      </c>
      <c r="E404" s="11">
        <v>94530.6</v>
      </c>
      <c r="F404" s="11">
        <v>94082.67</v>
      </c>
      <c r="G404" s="11">
        <v>87775.23</v>
      </c>
      <c r="H404" s="11">
        <v>98886.59</v>
      </c>
      <c r="I404" s="11">
        <v>98280.21</v>
      </c>
      <c r="J404" s="11">
        <v>105530.69</v>
      </c>
      <c r="K404" s="11">
        <v>96729.08</v>
      </c>
      <c r="L404" s="11">
        <v>98021.04</v>
      </c>
      <c r="M404" s="11">
        <v>106304.36</v>
      </c>
      <c r="N404" s="11">
        <v>105582.87</v>
      </c>
      <c r="O404" s="394">
        <f t="shared" si="64"/>
        <v>1167474.5699999998</v>
      </c>
      <c r="Q404" s="390">
        <v>1009</v>
      </c>
      <c r="R404" s="390" t="s">
        <v>17</v>
      </c>
      <c r="S404" s="11">
        <f t="shared" si="65"/>
        <v>92931.55</v>
      </c>
      <c r="T404" s="11">
        <f t="shared" si="66"/>
        <v>181751.22999999998</v>
      </c>
      <c r="U404" s="11">
        <f t="shared" si="63"/>
        <v>276281.82999999996</v>
      </c>
      <c r="V404" s="11">
        <f t="shared" si="63"/>
        <v>370364.49999999994</v>
      </c>
      <c r="W404" s="11">
        <f t="shared" si="63"/>
        <v>458139.72999999992</v>
      </c>
      <c r="X404" s="11">
        <f t="shared" si="63"/>
        <v>557026.31999999995</v>
      </c>
      <c r="Y404" s="11">
        <f t="shared" si="63"/>
        <v>655306.52999999991</v>
      </c>
      <c r="Z404" s="11">
        <f t="shared" si="63"/>
        <v>760837.22</v>
      </c>
      <c r="AA404" s="11">
        <f t="shared" si="63"/>
        <v>857566.29999999993</v>
      </c>
      <c r="AB404" s="11">
        <f t="shared" si="63"/>
        <v>955587.34</v>
      </c>
      <c r="AC404" s="11">
        <f t="shared" si="63"/>
        <v>1061891.7</v>
      </c>
      <c r="AD404" s="11">
        <f t="shared" si="63"/>
        <v>1167474.5699999998</v>
      </c>
    </row>
    <row r="405" spans="1:30" s="41" customFormat="1" x14ac:dyDescent="0.2">
      <c r="A405" s="390">
        <v>1010</v>
      </c>
      <c r="B405" s="390" t="s">
        <v>19</v>
      </c>
      <c r="C405" s="11">
        <v>88090.61</v>
      </c>
      <c r="D405" s="11">
        <v>84968.33</v>
      </c>
      <c r="E405" s="11">
        <v>83925.53</v>
      </c>
      <c r="F405" s="11">
        <v>81855.69</v>
      </c>
      <c r="G405" s="11">
        <v>76103.78</v>
      </c>
      <c r="H405" s="11">
        <v>84111.02</v>
      </c>
      <c r="I405" s="11">
        <v>75160.45</v>
      </c>
      <c r="J405" s="11">
        <v>76816.84</v>
      </c>
      <c r="K405" s="11">
        <v>74317.19</v>
      </c>
      <c r="L405" s="11">
        <v>77100.570000000007</v>
      </c>
      <c r="M405" s="11">
        <v>77436.27</v>
      </c>
      <c r="N405" s="11">
        <v>70125.78</v>
      </c>
      <c r="O405" s="394">
        <f t="shared" si="64"/>
        <v>950012.06</v>
      </c>
      <c r="Q405" s="390">
        <v>1010</v>
      </c>
      <c r="R405" s="390" t="s">
        <v>19</v>
      </c>
      <c r="S405" s="11">
        <f t="shared" si="65"/>
        <v>88090.61</v>
      </c>
      <c r="T405" s="11">
        <f t="shared" si="66"/>
        <v>173058.94</v>
      </c>
      <c r="U405" s="11">
        <f t="shared" si="63"/>
        <v>256984.47</v>
      </c>
      <c r="V405" s="11">
        <f t="shared" si="63"/>
        <v>338840.16000000003</v>
      </c>
      <c r="W405" s="11">
        <f t="shared" si="63"/>
        <v>414943.94000000006</v>
      </c>
      <c r="X405" s="11">
        <f t="shared" si="63"/>
        <v>499054.96000000008</v>
      </c>
      <c r="Y405" s="11">
        <f t="shared" si="63"/>
        <v>574215.41</v>
      </c>
      <c r="Z405" s="11">
        <f t="shared" si="63"/>
        <v>651032.25</v>
      </c>
      <c r="AA405" s="11">
        <f t="shared" si="63"/>
        <v>725349.44</v>
      </c>
      <c r="AB405" s="11">
        <f t="shared" si="63"/>
        <v>802450.01</v>
      </c>
      <c r="AC405" s="11">
        <f t="shared" si="63"/>
        <v>879886.28</v>
      </c>
      <c r="AD405" s="11">
        <f t="shared" si="63"/>
        <v>950012.06</v>
      </c>
    </row>
    <row r="406" spans="1:30" s="41" customFormat="1" x14ac:dyDescent="0.2">
      <c r="A406" s="390">
        <v>1011</v>
      </c>
      <c r="B406" s="390" t="s">
        <v>20</v>
      </c>
      <c r="C406" s="11">
        <v>85704.13</v>
      </c>
      <c r="D406" s="11">
        <v>82847.5</v>
      </c>
      <c r="E406" s="11">
        <v>85546.36</v>
      </c>
      <c r="F406" s="11">
        <v>79822.58</v>
      </c>
      <c r="G406" s="11">
        <v>70423.539999999994</v>
      </c>
      <c r="H406" s="11">
        <v>87966.23</v>
      </c>
      <c r="I406" s="11">
        <v>91033.52</v>
      </c>
      <c r="J406" s="11">
        <v>90454.89</v>
      </c>
      <c r="K406" s="11">
        <v>85917.21</v>
      </c>
      <c r="L406" s="11">
        <v>84599.22</v>
      </c>
      <c r="M406" s="11">
        <v>82086.28</v>
      </c>
      <c r="N406" s="11">
        <v>81100.600000000006</v>
      </c>
      <c r="O406" s="394">
        <f t="shared" si="64"/>
        <v>1007502.0599999999</v>
      </c>
      <c r="Q406" s="390">
        <v>1011</v>
      </c>
      <c r="R406" s="390" t="s">
        <v>20</v>
      </c>
      <c r="S406" s="11">
        <f t="shared" si="65"/>
        <v>85704.13</v>
      </c>
      <c r="T406" s="11">
        <f t="shared" si="66"/>
        <v>168551.63</v>
      </c>
      <c r="U406" s="11">
        <f t="shared" si="63"/>
        <v>254097.99</v>
      </c>
      <c r="V406" s="11">
        <f t="shared" si="63"/>
        <v>333920.57</v>
      </c>
      <c r="W406" s="11">
        <f t="shared" si="63"/>
        <v>404344.11</v>
      </c>
      <c r="X406" s="11">
        <f t="shared" si="63"/>
        <v>492310.33999999997</v>
      </c>
      <c r="Y406" s="11">
        <f t="shared" si="63"/>
        <v>583343.86</v>
      </c>
      <c r="Z406" s="11">
        <f t="shared" si="63"/>
        <v>673798.75</v>
      </c>
      <c r="AA406" s="11">
        <f t="shared" si="63"/>
        <v>759715.96</v>
      </c>
      <c r="AB406" s="11">
        <f t="shared" si="63"/>
        <v>844315.17999999993</v>
      </c>
      <c r="AC406" s="11">
        <f t="shared" si="63"/>
        <v>926401.46</v>
      </c>
      <c r="AD406" s="11">
        <f t="shared" si="63"/>
        <v>1007502.0599999999</v>
      </c>
    </row>
    <row r="407" spans="1:30" s="41" customFormat="1" ht="14.25" customHeight="1" x14ac:dyDescent="0.2">
      <c r="A407" s="390">
        <v>1012</v>
      </c>
      <c r="B407" s="390" t="s">
        <v>21</v>
      </c>
      <c r="C407" s="11">
        <v>385886.39</v>
      </c>
      <c r="D407" s="11">
        <v>370825.47</v>
      </c>
      <c r="E407" s="11">
        <v>382813.18</v>
      </c>
      <c r="F407" s="11">
        <v>365660.32</v>
      </c>
      <c r="G407" s="11">
        <v>343065.27</v>
      </c>
      <c r="H407" s="11">
        <v>384927.3</v>
      </c>
      <c r="I407" s="11">
        <v>377993.78</v>
      </c>
      <c r="J407" s="11">
        <v>392284.24</v>
      </c>
      <c r="K407" s="11">
        <v>377384.73</v>
      </c>
      <c r="L407" s="11">
        <v>372828.34</v>
      </c>
      <c r="M407" s="11">
        <v>367240.76</v>
      </c>
      <c r="N407" s="11">
        <v>350155.55</v>
      </c>
      <c r="O407" s="394">
        <f t="shared" si="64"/>
        <v>4471065.33</v>
      </c>
      <c r="Q407" s="390">
        <v>1012</v>
      </c>
      <c r="R407" s="390" t="s">
        <v>21</v>
      </c>
      <c r="S407" s="11">
        <f t="shared" si="65"/>
        <v>385886.39</v>
      </c>
      <c r="T407" s="11">
        <f t="shared" si="66"/>
        <v>756711.86</v>
      </c>
      <c r="U407" s="11">
        <f t="shared" si="63"/>
        <v>1139525.04</v>
      </c>
      <c r="V407" s="11">
        <f t="shared" si="63"/>
        <v>1505185.36</v>
      </c>
      <c r="W407" s="11">
        <f t="shared" si="63"/>
        <v>1848250.6300000001</v>
      </c>
      <c r="X407" s="11">
        <f t="shared" si="63"/>
        <v>2233177.9300000002</v>
      </c>
      <c r="Y407" s="11">
        <f t="shared" si="63"/>
        <v>2611171.71</v>
      </c>
      <c r="Z407" s="11">
        <f t="shared" si="63"/>
        <v>3003455.95</v>
      </c>
      <c r="AA407" s="11">
        <f t="shared" si="63"/>
        <v>3380840.68</v>
      </c>
      <c r="AB407" s="11">
        <f t="shared" si="63"/>
        <v>3753669.02</v>
      </c>
      <c r="AC407" s="11">
        <f t="shared" si="63"/>
        <v>4120909.7800000003</v>
      </c>
      <c r="AD407" s="11">
        <f t="shared" si="63"/>
        <v>4471065.33</v>
      </c>
    </row>
    <row r="408" spans="1:30" s="41" customFormat="1" x14ac:dyDescent="0.2">
      <c r="A408" s="390">
        <v>1013</v>
      </c>
      <c r="B408" s="390" t="s">
        <v>22</v>
      </c>
      <c r="C408" s="11">
        <v>13260.35</v>
      </c>
      <c r="D408" s="11">
        <v>13204.03</v>
      </c>
      <c r="E408" s="11">
        <v>13886.84</v>
      </c>
      <c r="F408" s="11">
        <v>14354.75</v>
      </c>
      <c r="G408" s="11">
        <v>13511.67</v>
      </c>
      <c r="H408" s="11">
        <v>15935.21</v>
      </c>
      <c r="I408" s="11">
        <v>14401.92</v>
      </c>
      <c r="J408" s="11">
        <v>15609.23</v>
      </c>
      <c r="K408" s="11">
        <v>15362.18</v>
      </c>
      <c r="L408" s="11">
        <v>15058.55</v>
      </c>
      <c r="M408" s="11">
        <v>14622.8</v>
      </c>
      <c r="N408" s="11">
        <v>15351.87</v>
      </c>
      <c r="O408" s="394">
        <f t="shared" si="64"/>
        <v>174559.39999999997</v>
      </c>
      <c r="Q408" s="390">
        <v>1013</v>
      </c>
      <c r="R408" s="390" t="s">
        <v>22</v>
      </c>
      <c r="S408" s="11">
        <f t="shared" si="65"/>
        <v>13260.35</v>
      </c>
      <c r="T408" s="11">
        <f t="shared" si="66"/>
        <v>26464.38</v>
      </c>
      <c r="U408" s="11">
        <f t="shared" si="63"/>
        <v>40351.22</v>
      </c>
      <c r="V408" s="11">
        <f t="shared" si="63"/>
        <v>54705.97</v>
      </c>
      <c r="W408" s="11">
        <f t="shared" si="63"/>
        <v>68217.64</v>
      </c>
      <c r="X408" s="11">
        <f t="shared" si="63"/>
        <v>84152.85</v>
      </c>
      <c r="Y408" s="11">
        <f t="shared" si="63"/>
        <v>98554.77</v>
      </c>
      <c r="Z408" s="11">
        <f t="shared" si="63"/>
        <v>114164</v>
      </c>
      <c r="AA408" s="11">
        <f t="shared" si="63"/>
        <v>129526.18</v>
      </c>
      <c r="AB408" s="11">
        <f t="shared" si="63"/>
        <v>144584.72999999998</v>
      </c>
      <c r="AC408" s="11">
        <f t="shared" si="63"/>
        <v>159207.52999999997</v>
      </c>
      <c r="AD408" s="11">
        <f t="shared" si="63"/>
        <v>174559.39999999997</v>
      </c>
    </row>
    <row r="409" spans="1:30" s="41" customFormat="1" x14ac:dyDescent="0.2">
      <c r="A409" s="390">
        <v>1014</v>
      </c>
      <c r="B409" s="390" t="s">
        <v>23</v>
      </c>
      <c r="C409" s="11">
        <v>797475.66</v>
      </c>
      <c r="D409" s="11">
        <v>753250.72</v>
      </c>
      <c r="E409" s="11">
        <v>735444.19</v>
      </c>
      <c r="F409" s="11">
        <v>729028.54</v>
      </c>
      <c r="G409" s="11">
        <v>696220.65</v>
      </c>
      <c r="H409" s="11">
        <v>829048.79</v>
      </c>
      <c r="I409" s="11">
        <v>781437.88</v>
      </c>
      <c r="J409" s="11">
        <v>822851.81</v>
      </c>
      <c r="K409" s="11">
        <v>869423.44</v>
      </c>
      <c r="L409" s="11">
        <v>858727.33</v>
      </c>
      <c r="M409" s="11">
        <v>813749.13</v>
      </c>
      <c r="N409" s="11">
        <v>755272.39</v>
      </c>
      <c r="O409" s="394">
        <f t="shared" si="64"/>
        <v>9441930.5300000012</v>
      </c>
      <c r="Q409" s="390">
        <v>1014</v>
      </c>
      <c r="R409" s="390" t="s">
        <v>23</v>
      </c>
      <c r="S409" s="11">
        <f t="shared" si="65"/>
        <v>797475.66</v>
      </c>
      <c r="T409" s="11">
        <f t="shared" si="66"/>
        <v>1550726.38</v>
      </c>
      <c r="U409" s="11">
        <f t="shared" si="63"/>
        <v>2286170.5699999998</v>
      </c>
      <c r="V409" s="11">
        <f t="shared" si="63"/>
        <v>3015199.11</v>
      </c>
      <c r="W409" s="11">
        <f t="shared" si="63"/>
        <v>3711419.76</v>
      </c>
      <c r="X409" s="11">
        <f t="shared" si="63"/>
        <v>4540468.55</v>
      </c>
      <c r="Y409" s="11">
        <f t="shared" si="63"/>
        <v>5321906.43</v>
      </c>
      <c r="Z409" s="11">
        <f t="shared" si="63"/>
        <v>6144758.2400000002</v>
      </c>
      <c r="AA409" s="11">
        <f t="shared" si="63"/>
        <v>7014181.6799999997</v>
      </c>
      <c r="AB409" s="11">
        <f t="shared" si="63"/>
        <v>7872909.0099999998</v>
      </c>
      <c r="AC409" s="11">
        <f t="shared" si="63"/>
        <v>8686658.1400000006</v>
      </c>
      <c r="AD409" s="11">
        <f t="shared" si="63"/>
        <v>9441930.5300000012</v>
      </c>
    </row>
    <row r="410" spans="1:30" s="41" customFormat="1" x14ac:dyDescent="0.2">
      <c r="A410" s="390">
        <v>1015</v>
      </c>
      <c r="B410" s="390" t="s">
        <v>24</v>
      </c>
      <c r="C410" s="11">
        <v>62508.39</v>
      </c>
      <c r="D410" s="11">
        <v>62347.839999999997</v>
      </c>
      <c r="E410" s="11">
        <v>63327.13</v>
      </c>
      <c r="F410" s="11">
        <v>58406.879999999997</v>
      </c>
      <c r="G410" s="11">
        <v>53284</v>
      </c>
      <c r="H410" s="11">
        <v>65152.24</v>
      </c>
      <c r="I410" s="11">
        <v>66603.759999999995</v>
      </c>
      <c r="J410" s="11">
        <v>68521.63</v>
      </c>
      <c r="K410" s="11">
        <v>63910.2</v>
      </c>
      <c r="L410" s="11">
        <v>62319.47</v>
      </c>
      <c r="M410" s="11">
        <v>58500.82</v>
      </c>
      <c r="N410" s="11">
        <v>58059.74</v>
      </c>
      <c r="O410" s="394">
        <f t="shared" si="64"/>
        <v>742942.09999999986</v>
      </c>
      <c r="Q410" s="390">
        <v>1015</v>
      </c>
      <c r="R410" s="390" t="s">
        <v>24</v>
      </c>
      <c r="S410" s="11">
        <f t="shared" si="65"/>
        <v>62508.39</v>
      </c>
      <c r="T410" s="11">
        <f t="shared" si="66"/>
        <v>124856.23</v>
      </c>
      <c r="U410" s="11">
        <f t="shared" si="63"/>
        <v>188183.36</v>
      </c>
      <c r="V410" s="11">
        <f t="shared" si="63"/>
        <v>246590.24</v>
      </c>
      <c r="W410" s="11">
        <f t="shared" si="63"/>
        <v>299874.24</v>
      </c>
      <c r="X410" s="11">
        <f t="shared" si="63"/>
        <v>365026.48</v>
      </c>
      <c r="Y410" s="11">
        <f t="shared" si="63"/>
        <v>431630.24</v>
      </c>
      <c r="Z410" s="11">
        <f t="shared" si="63"/>
        <v>500151.87</v>
      </c>
      <c r="AA410" s="11">
        <f t="shared" si="63"/>
        <v>564062.06999999995</v>
      </c>
      <c r="AB410" s="11">
        <f t="shared" si="63"/>
        <v>626381.53999999992</v>
      </c>
      <c r="AC410" s="11">
        <f t="shared" si="63"/>
        <v>684882.35999999987</v>
      </c>
      <c r="AD410" s="11">
        <f t="shared" si="63"/>
        <v>742942.09999999986</v>
      </c>
    </row>
    <row r="411" spans="1:30" s="41" customFormat="1" x14ac:dyDescent="0.2">
      <c r="A411" s="390">
        <v>1016</v>
      </c>
      <c r="B411" s="390" t="s">
        <v>25</v>
      </c>
      <c r="C411" s="11">
        <v>104408.01</v>
      </c>
      <c r="D411" s="11">
        <v>94251.07</v>
      </c>
      <c r="E411" s="11">
        <v>98699.89</v>
      </c>
      <c r="F411" s="11">
        <v>96986.49</v>
      </c>
      <c r="G411" s="11">
        <v>88257.93</v>
      </c>
      <c r="H411" s="11">
        <v>105690.67</v>
      </c>
      <c r="I411" s="11">
        <v>102171.21</v>
      </c>
      <c r="J411" s="11">
        <v>101129.03</v>
      </c>
      <c r="K411" s="11">
        <v>97232.89</v>
      </c>
      <c r="L411" s="11">
        <v>98088.28</v>
      </c>
      <c r="M411" s="11">
        <v>89133.45</v>
      </c>
      <c r="N411" s="11">
        <v>90428.28</v>
      </c>
      <c r="O411" s="394">
        <f t="shared" si="64"/>
        <v>1166477.2000000002</v>
      </c>
      <c r="Q411" s="390">
        <v>1016</v>
      </c>
      <c r="R411" s="390" t="s">
        <v>25</v>
      </c>
      <c r="S411" s="11">
        <f t="shared" si="65"/>
        <v>104408.01</v>
      </c>
      <c r="T411" s="11">
        <f t="shared" si="66"/>
        <v>198659.08000000002</v>
      </c>
      <c r="U411" s="11">
        <f t="shared" si="63"/>
        <v>297358.97000000003</v>
      </c>
      <c r="V411" s="11">
        <f t="shared" si="63"/>
        <v>394345.46</v>
      </c>
      <c r="W411" s="11">
        <f t="shared" si="63"/>
        <v>482603.39</v>
      </c>
      <c r="X411" s="11">
        <f t="shared" si="63"/>
        <v>588294.06000000006</v>
      </c>
      <c r="Y411" s="11">
        <f t="shared" si="63"/>
        <v>690465.27</v>
      </c>
      <c r="Z411" s="11">
        <f t="shared" si="63"/>
        <v>791594.3</v>
      </c>
      <c r="AA411" s="11">
        <f t="shared" si="63"/>
        <v>888827.19000000006</v>
      </c>
      <c r="AB411" s="11">
        <f t="shared" si="63"/>
        <v>986915.47000000009</v>
      </c>
      <c r="AC411" s="11">
        <f t="shared" si="63"/>
        <v>1076048.9200000002</v>
      </c>
      <c r="AD411" s="11">
        <f t="shared" si="63"/>
        <v>1166477.2000000002</v>
      </c>
    </row>
    <row r="412" spans="1:30" s="41" customFormat="1" x14ac:dyDescent="0.2">
      <c r="A412" s="390">
        <v>1017</v>
      </c>
      <c r="B412" s="390" t="s">
        <v>26</v>
      </c>
      <c r="C412" s="11">
        <v>203132.54</v>
      </c>
      <c r="D412" s="11">
        <v>193561.52</v>
      </c>
      <c r="E412" s="11">
        <v>200108.65</v>
      </c>
      <c r="F412" s="11">
        <v>194277.49</v>
      </c>
      <c r="G412" s="11">
        <v>180473.13</v>
      </c>
      <c r="H412" s="11">
        <v>209621.76000000001</v>
      </c>
      <c r="I412" s="11">
        <v>209373.15</v>
      </c>
      <c r="J412" s="11">
        <v>208636.29</v>
      </c>
      <c r="K412" s="11">
        <v>211012.79</v>
      </c>
      <c r="L412" s="11">
        <v>205153.72</v>
      </c>
      <c r="M412" s="11">
        <v>194881.92000000001</v>
      </c>
      <c r="N412" s="11">
        <v>195044.11</v>
      </c>
      <c r="O412" s="394">
        <f t="shared" si="64"/>
        <v>2405277.0699999998</v>
      </c>
      <c r="Q412" s="390">
        <v>1017</v>
      </c>
      <c r="R412" s="390" t="s">
        <v>26</v>
      </c>
      <c r="S412" s="11">
        <f t="shared" si="65"/>
        <v>203132.54</v>
      </c>
      <c r="T412" s="11">
        <f t="shared" si="66"/>
        <v>396694.06</v>
      </c>
      <c r="U412" s="11">
        <f t="shared" si="63"/>
        <v>596802.71</v>
      </c>
      <c r="V412" s="11">
        <f t="shared" si="63"/>
        <v>791080.2</v>
      </c>
      <c r="W412" s="11">
        <f t="shared" si="63"/>
        <v>971553.33</v>
      </c>
      <c r="X412" s="11">
        <f t="shared" si="63"/>
        <v>1181175.0899999999</v>
      </c>
      <c r="Y412" s="11">
        <f t="shared" si="63"/>
        <v>1390548.2399999998</v>
      </c>
      <c r="Z412" s="11">
        <f t="shared" si="63"/>
        <v>1599184.5299999998</v>
      </c>
      <c r="AA412" s="11">
        <f t="shared" si="63"/>
        <v>1810197.3199999998</v>
      </c>
      <c r="AB412" s="11">
        <f t="shared" si="63"/>
        <v>2015351.0399999998</v>
      </c>
      <c r="AC412" s="11">
        <f t="shared" si="63"/>
        <v>2210232.96</v>
      </c>
      <c r="AD412" s="11">
        <f t="shared" si="63"/>
        <v>2405277.0699999998</v>
      </c>
    </row>
    <row r="413" spans="1:30" s="41" customFormat="1" x14ac:dyDescent="0.2">
      <c r="A413" s="390">
        <v>1018</v>
      </c>
      <c r="B413" s="390" t="s">
        <v>27</v>
      </c>
      <c r="C413" s="11">
        <v>108425.75</v>
      </c>
      <c r="D413" s="11">
        <v>107126.9</v>
      </c>
      <c r="E413" s="11">
        <v>108091.91</v>
      </c>
      <c r="F413" s="11">
        <v>105504.61</v>
      </c>
      <c r="G413" s="11">
        <v>93337.15</v>
      </c>
      <c r="H413" s="11">
        <v>107650.68</v>
      </c>
      <c r="I413" s="11">
        <v>106004.97</v>
      </c>
      <c r="J413" s="11">
        <v>109160.79</v>
      </c>
      <c r="K413" s="11">
        <v>107393.43</v>
      </c>
      <c r="L413" s="11">
        <v>103556.8</v>
      </c>
      <c r="M413" s="11">
        <v>102119.54</v>
      </c>
      <c r="N413" s="11">
        <v>99533.08</v>
      </c>
      <c r="O413" s="394">
        <f t="shared" si="64"/>
        <v>1257905.6100000001</v>
      </c>
      <c r="Q413" s="390">
        <v>1018</v>
      </c>
      <c r="R413" s="390" t="s">
        <v>27</v>
      </c>
      <c r="S413" s="11">
        <f t="shared" si="65"/>
        <v>108425.75</v>
      </c>
      <c r="T413" s="11">
        <f t="shared" si="66"/>
        <v>215552.65</v>
      </c>
      <c r="U413" s="11">
        <f t="shared" si="63"/>
        <v>323644.56</v>
      </c>
      <c r="V413" s="11">
        <f t="shared" si="63"/>
        <v>429149.17</v>
      </c>
      <c r="W413" s="11">
        <f t="shared" si="63"/>
        <v>522486.31999999995</v>
      </c>
      <c r="X413" s="11">
        <f t="shared" si="63"/>
        <v>630137</v>
      </c>
      <c r="Y413" s="11">
        <f t="shared" si="63"/>
        <v>736141.97</v>
      </c>
      <c r="Z413" s="11">
        <f t="shared" si="63"/>
        <v>845302.76</v>
      </c>
      <c r="AA413" s="11">
        <f t="shared" si="63"/>
        <v>952696.19</v>
      </c>
      <c r="AB413" s="11">
        <f t="shared" si="63"/>
        <v>1056252.99</v>
      </c>
      <c r="AC413" s="11">
        <f t="shared" si="63"/>
        <v>1158372.53</v>
      </c>
      <c r="AD413" s="11">
        <f t="shared" si="63"/>
        <v>1257905.6100000001</v>
      </c>
    </row>
    <row r="414" spans="1:30" s="41" customFormat="1" x14ac:dyDescent="0.2">
      <c r="A414" s="390">
        <v>1019</v>
      </c>
      <c r="B414" s="390" t="s">
        <v>28</v>
      </c>
      <c r="C414" s="11">
        <v>36328.199999999997</v>
      </c>
      <c r="D414" s="11">
        <v>34678.31</v>
      </c>
      <c r="E414" s="11">
        <v>37896.89</v>
      </c>
      <c r="F414" s="11">
        <v>35547.46</v>
      </c>
      <c r="G414" s="11">
        <v>33369.4</v>
      </c>
      <c r="H414" s="11">
        <v>38156.97</v>
      </c>
      <c r="I414" s="11">
        <v>36641.33</v>
      </c>
      <c r="J414" s="11">
        <v>38719.599999999999</v>
      </c>
      <c r="K414" s="11">
        <v>36439.910000000003</v>
      </c>
      <c r="L414" s="11">
        <v>37173.61</v>
      </c>
      <c r="M414" s="11">
        <v>36116.57</v>
      </c>
      <c r="N414" s="11">
        <v>34333.79</v>
      </c>
      <c r="O414" s="394">
        <f t="shared" si="64"/>
        <v>435402.03999999992</v>
      </c>
      <c r="Q414" s="390">
        <v>1019</v>
      </c>
      <c r="R414" s="390" t="s">
        <v>28</v>
      </c>
      <c r="S414" s="11">
        <f t="shared" si="65"/>
        <v>36328.199999999997</v>
      </c>
      <c r="T414" s="11">
        <f t="shared" si="66"/>
        <v>71006.509999999995</v>
      </c>
      <c r="U414" s="11">
        <f t="shared" si="66"/>
        <v>108903.4</v>
      </c>
      <c r="V414" s="11">
        <f t="shared" si="66"/>
        <v>144450.85999999999</v>
      </c>
      <c r="W414" s="11">
        <f t="shared" si="66"/>
        <v>177820.25999999998</v>
      </c>
      <c r="X414" s="11">
        <f t="shared" si="66"/>
        <v>215977.22999999998</v>
      </c>
      <c r="Y414" s="11">
        <f t="shared" si="66"/>
        <v>252618.56</v>
      </c>
      <c r="Z414" s="11">
        <f t="shared" si="66"/>
        <v>291338.15999999997</v>
      </c>
      <c r="AA414" s="11">
        <f t="shared" si="66"/>
        <v>327778.06999999995</v>
      </c>
      <c r="AB414" s="11">
        <f t="shared" si="66"/>
        <v>364951.67999999993</v>
      </c>
      <c r="AC414" s="11">
        <f t="shared" si="66"/>
        <v>401068.24999999994</v>
      </c>
      <c r="AD414" s="11">
        <f t="shared" si="66"/>
        <v>435402.03999999992</v>
      </c>
    </row>
    <row r="415" spans="1:30" s="41" customFormat="1" x14ac:dyDescent="0.2">
      <c r="A415" s="390">
        <v>1020</v>
      </c>
      <c r="B415" s="390" t="s">
        <v>29</v>
      </c>
      <c r="C415" s="11">
        <v>219884.76</v>
      </c>
      <c r="D415" s="11">
        <v>217863.09</v>
      </c>
      <c r="E415" s="11">
        <v>232221.61</v>
      </c>
      <c r="F415" s="11">
        <v>235285.05</v>
      </c>
      <c r="G415" s="11">
        <v>217890.25</v>
      </c>
      <c r="H415" s="11">
        <v>240438.91</v>
      </c>
      <c r="I415" s="11">
        <v>234592.82</v>
      </c>
      <c r="J415" s="11">
        <v>233418.22</v>
      </c>
      <c r="K415" s="11">
        <v>229893.68</v>
      </c>
      <c r="L415" s="11">
        <v>237871.11</v>
      </c>
      <c r="M415" s="11">
        <v>232650.15</v>
      </c>
      <c r="N415" s="11">
        <v>232258.49</v>
      </c>
      <c r="O415" s="394">
        <f t="shared" si="64"/>
        <v>2764268.1399999997</v>
      </c>
      <c r="Q415" s="390">
        <v>1020</v>
      </c>
      <c r="R415" s="390" t="s">
        <v>29</v>
      </c>
      <c r="S415" s="11">
        <f t="shared" si="65"/>
        <v>219884.76</v>
      </c>
      <c r="T415" s="11">
        <f t="shared" ref="T415:AD425" si="67">+S415+D415</f>
        <v>437747.85</v>
      </c>
      <c r="U415" s="11">
        <f t="shared" si="67"/>
        <v>669969.46</v>
      </c>
      <c r="V415" s="11">
        <f t="shared" si="67"/>
        <v>905254.51</v>
      </c>
      <c r="W415" s="11">
        <f t="shared" si="67"/>
        <v>1123144.76</v>
      </c>
      <c r="X415" s="11">
        <f t="shared" si="67"/>
        <v>1363583.67</v>
      </c>
      <c r="Y415" s="11">
        <f t="shared" si="67"/>
        <v>1598176.49</v>
      </c>
      <c r="Z415" s="11">
        <f t="shared" si="67"/>
        <v>1831594.71</v>
      </c>
      <c r="AA415" s="11">
        <f t="shared" si="67"/>
        <v>2061488.39</v>
      </c>
      <c r="AB415" s="11">
        <f t="shared" si="67"/>
        <v>2299359.5</v>
      </c>
      <c r="AC415" s="11">
        <f t="shared" si="67"/>
        <v>2532009.65</v>
      </c>
      <c r="AD415" s="11">
        <f t="shared" si="67"/>
        <v>2764268.1399999997</v>
      </c>
    </row>
    <row r="416" spans="1:30" s="41" customFormat="1" x14ac:dyDescent="0.2">
      <c r="A416" s="390">
        <v>1021</v>
      </c>
      <c r="B416" s="390" t="s">
        <v>30</v>
      </c>
      <c r="C416" s="11">
        <v>89930</v>
      </c>
      <c r="D416" s="11">
        <v>76772.94</v>
      </c>
      <c r="E416" s="11">
        <v>83470.289999999994</v>
      </c>
      <c r="F416" s="11">
        <v>84626.93</v>
      </c>
      <c r="G416" s="11">
        <v>77285.33</v>
      </c>
      <c r="H416" s="11">
        <v>87095.2</v>
      </c>
      <c r="I416" s="11">
        <v>85980.29</v>
      </c>
      <c r="J416" s="11">
        <v>89629.45</v>
      </c>
      <c r="K416" s="11">
        <v>95600.65</v>
      </c>
      <c r="L416" s="11">
        <v>95975.58</v>
      </c>
      <c r="M416" s="11">
        <v>94298.64</v>
      </c>
      <c r="N416" s="11">
        <v>86569.77</v>
      </c>
      <c r="O416" s="394">
        <f t="shared" si="64"/>
        <v>1047235.07</v>
      </c>
      <c r="Q416" s="390">
        <v>1021</v>
      </c>
      <c r="R416" s="390" t="s">
        <v>30</v>
      </c>
      <c r="S416" s="11">
        <f t="shared" si="65"/>
        <v>89930</v>
      </c>
      <c r="T416" s="11">
        <f t="shared" si="67"/>
        <v>166702.94</v>
      </c>
      <c r="U416" s="11">
        <f t="shared" si="67"/>
        <v>250173.22999999998</v>
      </c>
      <c r="V416" s="11">
        <f t="shared" si="67"/>
        <v>334800.15999999997</v>
      </c>
      <c r="W416" s="11">
        <f t="shared" si="67"/>
        <v>412085.49</v>
      </c>
      <c r="X416" s="11">
        <f t="shared" si="67"/>
        <v>499180.69</v>
      </c>
      <c r="Y416" s="11">
        <f t="shared" si="67"/>
        <v>585160.98</v>
      </c>
      <c r="Z416" s="11">
        <f t="shared" si="67"/>
        <v>674790.42999999993</v>
      </c>
      <c r="AA416" s="11">
        <f t="shared" si="67"/>
        <v>770391.08</v>
      </c>
      <c r="AB416" s="11">
        <f t="shared" si="67"/>
        <v>866366.65999999992</v>
      </c>
      <c r="AC416" s="11">
        <f t="shared" si="67"/>
        <v>960665.29999999993</v>
      </c>
      <c r="AD416" s="11">
        <f t="shared" si="67"/>
        <v>1047235.07</v>
      </c>
    </row>
    <row r="417" spans="1:30" s="41" customFormat="1" x14ac:dyDescent="0.2">
      <c r="A417" s="390">
        <v>1022</v>
      </c>
      <c r="B417" s="390" t="s">
        <v>31</v>
      </c>
      <c r="C417" s="11">
        <v>221196.6</v>
      </c>
      <c r="D417" s="11">
        <v>205657.87</v>
      </c>
      <c r="E417" s="11">
        <v>219897.13</v>
      </c>
      <c r="F417" s="11">
        <v>211601.44</v>
      </c>
      <c r="G417" s="11">
        <v>205875.12</v>
      </c>
      <c r="H417" s="11">
        <v>237752.02</v>
      </c>
      <c r="I417" s="11">
        <v>238657.18</v>
      </c>
      <c r="J417" s="11">
        <v>246384.96</v>
      </c>
      <c r="K417" s="11">
        <v>253668.3</v>
      </c>
      <c r="L417" s="11">
        <v>260097.35</v>
      </c>
      <c r="M417" s="11">
        <v>259563.91</v>
      </c>
      <c r="N417" s="11">
        <v>256044.18</v>
      </c>
      <c r="O417" s="394">
        <f t="shared" si="64"/>
        <v>2816396.0600000005</v>
      </c>
      <c r="Q417" s="390">
        <v>1022</v>
      </c>
      <c r="R417" s="390" t="s">
        <v>31</v>
      </c>
      <c r="S417" s="11">
        <f t="shared" si="65"/>
        <v>221196.6</v>
      </c>
      <c r="T417" s="11">
        <f t="shared" si="67"/>
        <v>426854.47</v>
      </c>
      <c r="U417" s="11">
        <f t="shared" si="67"/>
        <v>646751.6</v>
      </c>
      <c r="V417" s="11">
        <f t="shared" si="67"/>
        <v>858353.04</v>
      </c>
      <c r="W417" s="11">
        <f t="shared" si="67"/>
        <v>1064228.1600000001</v>
      </c>
      <c r="X417" s="11">
        <f t="shared" si="67"/>
        <v>1301980.1800000002</v>
      </c>
      <c r="Y417" s="11">
        <f t="shared" si="67"/>
        <v>1540637.36</v>
      </c>
      <c r="Z417" s="11">
        <f t="shared" si="67"/>
        <v>1787022.32</v>
      </c>
      <c r="AA417" s="11">
        <f t="shared" si="67"/>
        <v>2040690.62</v>
      </c>
      <c r="AB417" s="11">
        <f t="shared" si="67"/>
        <v>2300787.9700000002</v>
      </c>
      <c r="AC417" s="11">
        <f t="shared" si="67"/>
        <v>2560351.8800000004</v>
      </c>
      <c r="AD417" s="11">
        <f t="shared" si="67"/>
        <v>2816396.0600000005</v>
      </c>
    </row>
    <row r="418" spans="1:30" s="41" customFormat="1" x14ac:dyDescent="0.2">
      <c r="A418" s="390">
        <v>1023</v>
      </c>
      <c r="B418" s="390" t="s">
        <v>32</v>
      </c>
      <c r="C418" s="11">
        <v>63045.08</v>
      </c>
      <c r="D418" s="11">
        <v>61587.38</v>
      </c>
      <c r="E418" s="11">
        <v>61043.839999999997</v>
      </c>
      <c r="F418" s="11">
        <v>66315.28</v>
      </c>
      <c r="G418" s="11">
        <v>62664.14</v>
      </c>
      <c r="H418" s="11">
        <v>83595.94</v>
      </c>
      <c r="I418" s="11">
        <v>87318.48</v>
      </c>
      <c r="J418" s="11">
        <v>86421.6</v>
      </c>
      <c r="K418" s="11">
        <v>76919.539999999994</v>
      </c>
      <c r="L418" s="11">
        <v>75410.53</v>
      </c>
      <c r="M418" s="11">
        <v>40336.06</v>
      </c>
      <c r="N418" s="11">
        <v>75796.759999999995</v>
      </c>
      <c r="O418" s="394">
        <f t="shared" si="64"/>
        <v>840454.63000000012</v>
      </c>
      <c r="Q418" s="390">
        <v>1023</v>
      </c>
      <c r="R418" s="390" t="s">
        <v>32</v>
      </c>
      <c r="S418" s="11">
        <f t="shared" si="65"/>
        <v>63045.08</v>
      </c>
      <c r="T418" s="11">
        <f t="shared" si="67"/>
        <v>124632.45999999999</v>
      </c>
      <c r="U418" s="11">
        <f t="shared" si="67"/>
        <v>185676.3</v>
      </c>
      <c r="V418" s="11">
        <f t="shared" si="67"/>
        <v>251991.58</v>
      </c>
      <c r="W418" s="11">
        <f t="shared" si="67"/>
        <v>314655.71999999997</v>
      </c>
      <c r="X418" s="11">
        <f t="shared" si="67"/>
        <v>398251.66</v>
      </c>
      <c r="Y418" s="11">
        <f t="shared" si="67"/>
        <v>485570.13999999996</v>
      </c>
      <c r="Z418" s="11">
        <f t="shared" si="67"/>
        <v>571991.74</v>
      </c>
      <c r="AA418" s="11">
        <f t="shared" si="67"/>
        <v>648911.28</v>
      </c>
      <c r="AB418" s="11">
        <f t="shared" si="67"/>
        <v>724321.81</v>
      </c>
      <c r="AC418" s="11">
        <f t="shared" si="67"/>
        <v>764657.87000000011</v>
      </c>
      <c r="AD418" s="11">
        <f t="shared" si="67"/>
        <v>840454.63000000012</v>
      </c>
    </row>
    <row r="419" spans="1:30" s="41" customFormat="1" x14ac:dyDescent="0.2">
      <c r="A419" s="390">
        <v>1024</v>
      </c>
      <c r="B419" s="390" t="s">
        <v>33</v>
      </c>
      <c r="C419" s="11">
        <v>322201.56</v>
      </c>
      <c r="D419" s="11">
        <v>310999.37</v>
      </c>
      <c r="E419" s="11">
        <v>323532.45</v>
      </c>
      <c r="F419" s="11">
        <v>323371.34999999998</v>
      </c>
      <c r="G419" s="11">
        <v>292103.49</v>
      </c>
      <c r="H419" s="11">
        <v>318936.96000000002</v>
      </c>
      <c r="I419" s="11">
        <v>296850.34000000003</v>
      </c>
      <c r="J419" s="11">
        <v>312796.61</v>
      </c>
      <c r="K419" s="11">
        <v>313502.46999999997</v>
      </c>
      <c r="L419" s="11">
        <v>316853.53999999998</v>
      </c>
      <c r="M419" s="11">
        <v>309273.56</v>
      </c>
      <c r="N419" s="11">
        <v>300372.46000000002</v>
      </c>
      <c r="O419" s="394">
        <f t="shared" si="64"/>
        <v>3740794.1599999997</v>
      </c>
      <c r="Q419" s="390">
        <v>1024</v>
      </c>
      <c r="R419" s="390" t="s">
        <v>33</v>
      </c>
      <c r="S419" s="11">
        <f t="shared" si="65"/>
        <v>322201.56</v>
      </c>
      <c r="T419" s="11">
        <f t="shared" si="67"/>
        <v>633200.92999999993</v>
      </c>
      <c r="U419" s="11">
        <f t="shared" si="67"/>
        <v>956733.37999999989</v>
      </c>
      <c r="V419" s="11">
        <f t="shared" si="67"/>
        <v>1280104.73</v>
      </c>
      <c r="W419" s="11">
        <f t="shared" si="67"/>
        <v>1572208.22</v>
      </c>
      <c r="X419" s="11">
        <f t="shared" si="67"/>
        <v>1891145.18</v>
      </c>
      <c r="Y419" s="11">
        <f t="shared" si="67"/>
        <v>2187995.52</v>
      </c>
      <c r="Z419" s="11">
        <f t="shared" si="67"/>
        <v>2500792.13</v>
      </c>
      <c r="AA419" s="11">
        <f t="shared" si="67"/>
        <v>2814294.5999999996</v>
      </c>
      <c r="AB419" s="11">
        <f t="shared" si="67"/>
        <v>3131148.1399999997</v>
      </c>
      <c r="AC419" s="11">
        <f t="shared" si="67"/>
        <v>3440421.6999999997</v>
      </c>
      <c r="AD419" s="11">
        <f t="shared" si="67"/>
        <v>3740794.1599999997</v>
      </c>
    </row>
    <row r="420" spans="1:30" s="41" customFormat="1" x14ac:dyDescent="0.2">
      <c r="A420" s="390">
        <v>1025</v>
      </c>
      <c r="B420" s="390" t="s">
        <v>34</v>
      </c>
      <c r="C420" s="11">
        <v>69109.61</v>
      </c>
      <c r="D420" s="11">
        <v>59893.39</v>
      </c>
      <c r="E420" s="11">
        <v>61191.95</v>
      </c>
      <c r="F420" s="11">
        <v>57532.480000000003</v>
      </c>
      <c r="G420" s="11">
        <v>56186.83</v>
      </c>
      <c r="H420" s="11">
        <v>69428.14</v>
      </c>
      <c r="I420" s="11">
        <v>62928.39</v>
      </c>
      <c r="J420" s="11">
        <v>63466.78</v>
      </c>
      <c r="K420" s="11">
        <v>58460.67</v>
      </c>
      <c r="L420" s="11">
        <v>58715.4</v>
      </c>
      <c r="M420" s="11">
        <v>59548.26</v>
      </c>
      <c r="N420" s="11">
        <v>57837.919999999998</v>
      </c>
      <c r="O420" s="394">
        <f t="shared" si="64"/>
        <v>734299.82000000018</v>
      </c>
      <c r="Q420" s="390">
        <v>1025</v>
      </c>
      <c r="R420" s="390" t="s">
        <v>34</v>
      </c>
      <c r="S420" s="11">
        <f t="shared" si="65"/>
        <v>69109.61</v>
      </c>
      <c r="T420" s="11">
        <f t="shared" si="67"/>
        <v>129003</v>
      </c>
      <c r="U420" s="11">
        <f t="shared" si="67"/>
        <v>190194.95</v>
      </c>
      <c r="V420" s="11">
        <f t="shared" si="67"/>
        <v>247727.43000000002</v>
      </c>
      <c r="W420" s="11">
        <f t="shared" si="67"/>
        <v>303914.26</v>
      </c>
      <c r="X420" s="11">
        <f t="shared" si="67"/>
        <v>373342.4</v>
      </c>
      <c r="Y420" s="11">
        <f t="shared" si="67"/>
        <v>436270.79000000004</v>
      </c>
      <c r="Z420" s="11">
        <f t="shared" si="67"/>
        <v>499737.57000000007</v>
      </c>
      <c r="AA420" s="11">
        <f t="shared" si="67"/>
        <v>558198.24000000011</v>
      </c>
      <c r="AB420" s="11">
        <f t="shared" si="67"/>
        <v>616913.64000000013</v>
      </c>
      <c r="AC420" s="11">
        <f t="shared" si="67"/>
        <v>676461.90000000014</v>
      </c>
      <c r="AD420" s="11">
        <f t="shared" si="67"/>
        <v>734299.82000000018</v>
      </c>
    </row>
    <row r="421" spans="1:30" s="41" customFormat="1" x14ac:dyDescent="0.2">
      <c r="A421" s="390">
        <v>1026</v>
      </c>
      <c r="B421" s="390" t="s">
        <v>35</v>
      </c>
      <c r="C421" s="11">
        <v>25483.74</v>
      </c>
      <c r="D421" s="11">
        <v>25306.54</v>
      </c>
      <c r="E421" s="11">
        <v>27523.19</v>
      </c>
      <c r="F421" s="11">
        <v>27047.040000000001</v>
      </c>
      <c r="G421" s="11">
        <v>24291.279999999999</v>
      </c>
      <c r="H421" s="11">
        <v>28643.21</v>
      </c>
      <c r="I421" s="11">
        <v>26706.23</v>
      </c>
      <c r="J421" s="11">
        <v>26811.94</v>
      </c>
      <c r="K421" s="11">
        <v>27007.38</v>
      </c>
      <c r="L421" s="11">
        <v>26492.21</v>
      </c>
      <c r="M421" s="11">
        <v>24821.51</v>
      </c>
      <c r="N421" s="11">
        <v>24830.61</v>
      </c>
      <c r="O421" s="394">
        <f t="shared" si="64"/>
        <v>314964.88</v>
      </c>
      <c r="Q421" s="390">
        <v>1026</v>
      </c>
      <c r="R421" s="390" t="s">
        <v>35</v>
      </c>
      <c r="S421" s="11">
        <f t="shared" si="65"/>
        <v>25483.74</v>
      </c>
      <c r="T421" s="11">
        <f t="shared" si="67"/>
        <v>50790.28</v>
      </c>
      <c r="U421" s="11">
        <f t="shared" si="67"/>
        <v>78313.47</v>
      </c>
      <c r="V421" s="11">
        <f t="shared" si="67"/>
        <v>105360.51000000001</v>
      </c>
      <c r="W421" s="11">
        <f t="shared" si="67"/>
        <v>129651.79000000001</v>
      </c>
      <c r="X421" s="11">
        <f t="shared" si="67"/>
        <v>158295</v>
      </c>
      <c r="Y421" s="11">
        <f t="shared" si="67"/>
        <v>185001.23</v>
      </c>
      <c r="Z421" s="11">
        <f t="shared" si="67"/>
        <v>211813.17</v>
      </c>
      <c r="AA421" s="11">
        <f t="shared" si="67"/>
        <v>238820.55000000002</v>
      </c>
      <c r="AB421" s="11">
        <f t="shared" si="67"/>
        <v>265312.76</v>
      </c>
      <c r="AC421" s="11">
        <f t="shared" si="67"/>
        <v>290134.27</v>
      </c>
      <c r="AD421" s="11">
        <f t="shared" si="67"/>
        <v>314964.88</v>
      </c>
    </row>
    <row r="422" spans="1:30" s="41" customFormat="1" x14ac:dyDescent="0.2">
      <c r="A422" s="390">
        <v>1027</v>
      </c>
      <c r="B422" s="390" t="s">
        <v>36</v>
      </c>
      <c r="C422" s="11">
        <v>61073.72</v>
      </c>
      <c r="D422" s="11">
        <v>53015.56</v>
      </c>
      <c r="E422" s="11">
        <v>52617.2</v>
      </c>
      <c r="F422" s="11">
        <v>48559.14</v>
      </c>
      <c r="G422" s="11">
        <v>43569.51</v>
      </c>
      <c r="H422" s="11">
        <v>49197.29</v>
      </c>
      <c r="I422" s="11">
        <v>47909.47</v>
      </c>
      <c r="J422" s="11">
        <v>50457.17</v>
      </c>
      <c r="K422" s="11">
        <v>50001.58</v>
      </c>
      <c r="L422" s="11">
        <v>48090.27</v>
      </c>
      <c r="M422" s="11">
        <v>45759.12</v>
      </c>
      <c r="N422" s="11">
        <v>44827.31</v>
      </c>
      <c r="O422" s="394">
        <f t="shared" si="64"/>
        <v>595077.34000000008</v>
      </c>
      <c r="Q422" s="390">
        <v>1027</v>
      </c>
      <c r="R422" s="390" t="s">
        <v>36</v>
      </c>
      <c r="S422" s="11">
        <f t="shared" si="65"/>
        <v>61073.72</v>
      </c>
      <c r="T422" s="11">
        <f t="shared" si="67"/>
        <v>114089.28</v>
      </c>
      <c r="U422" s="11">
        <f t="shared" si="67"/>
        <v>166706.47999999998</v>
      </c>
      <c r="V422" s="11">
        <f t="shared" si="67"/>
        <v>215265.62</v>
      </c>
      <c r="W422" s="11">
        <f t="shared" si="67"/>
        <v>258835.13</v>
      </c>
      <c r="X422" s="11">
        <f t="shared" si="67"/>
        <v>308032.42</v>
      </c>
      <c r="Y422" s="11">
        <f t="shared" si="67"/>
        <v>355941.89</v>
      </c>
      <c r="Z422" s="11">
        <f t="shared" si="67"/>
        <v>406399.06</v>
      </c>
      <c r="AA422" s="11">
        <f t="shared" si="67"/>
        <v>456400.64000000001</v>
      </c>
      <c r="AB422" s="11">
        <f t="shared" si="67"/>
        <v>504490.91000000003</v>
      </c>
      <c r="AC422" s="11">
        <f t="shared" si="67"/>
        <v>550250.03</v>
      </c>
      <c r="AD422" s="11">
        <f t="shared" si="67"/>
        <v>595077.34000000008</v>
      </c>
    </row>
    <row r="423" spans="1:30" s="41" customFormat="1" x14ac:dyDescent="0.2">
      <c r="A423" s="390">
        <v>1028</v>
      </c>
      <c r="B423" s="390" t="s">
        <v>37</v>
      </c>
      <c r="C423" s="11">
        <v>357513.73</v>
      </c>
      <c r="D423" s="11">
        <v>339504.03</v>
      </c>
      <c r="E423" s="11">
        <v>337665.89</v>
      </c>
      <c r="F423" s="11">
        <v>500681.46</v>
      </c>
      <c r="G423" s="11">
        <v>304249.21000000002</v>
      </c>
      <c r="H423" s="11">
        <v>352285.53</v>
      </c>
      <c r="I423" s="11">
        <v>326607.17</v>
      </c>
      <c r="J423" s="11">
        <v>341433.52</v>
      </c>
      <c r="K423" s="11">
        <v>332721.46000000002</v>
      </c>
      <c r="L423" s="11">
        <v>351437.47</v>
      </c>
      <c r="M423" s="11">
        <v>336875.39</v>
      </c>
      <c r="N423" s="11">
        <v>319802.63</v>
      </c>
      <c r="O423" s="394">
        <f t="shared" si="64"/>
        <v>4200777.49</v>
      </c>
      <c r="Q423" s="390">
        <v>1028</v>
      </c>
      <c r="R423" s="390" t="s">
        <v>37</v>
      </c>
      <c r="S423" s="11">
        <f t="shared" si="65"/>
        <v>357513.73</v>
      </c>
      <c r="T423" s="11">
        <f t="shared" si="67"/>
        <v>697017.76</v>
      </c>
      <c r="U423" s="11">
        <f t="shared" si="67"/>
        <v>1034683.65</v>
      </c>
      <c r="V423" s="11">
        <f t="shared" si="67"/>
        <v>1535365.11</v>
      </c>
      <c r="W423" s="11">
        <f t="shared" si="67"/>
        <v>1839614.32</v>
      </c>
      <c r="X423" s="11">
        <f t="shared" si="67"/>
        <v>2191899.85</v>
      </c>
      <c r="Y423" s="11">
        <f t="shared" si="67"/>
        <v>2518507.02</v>
      </c>
      <c r="Z423" s="11">
        <f t="shared" si="67"/>
        <v>2859940.54</v>
      </c>
      <c r="AA423" s="11">
        <f t="shared" si="67"/>
        <v>3192662</v>
      </c>
      <c r="AB423" s="11">
        <f t="shared" si="67"/>
        <v>3544099.4699999997</v>
      </c>
      <c r="AC423" s="11">
        <f t="shared" si="67"/>
        <v>3880974.86</v>
      </c>
      <c r="AD423" s="11">
        <f t="shared" si="67"/>
        <v>4200777.49</v>
      </c>
    </row>
    <row r="424" spans="1:30" s="41" customFormat="1" x14ac:dyDescent="0.2">
      <c r="A424" s="390">
        <v>1029</v>
      </c>
      <c r="B424" s="390" t="s">
        <v>38</v>
      </c>
      <c r="C424" s="11">
        <v>5886.75</v>
      </c>
      <c r="D424" s="11">
        <v>6399.68</v>
      </c>
      <c r="E424" s="11">
        <v>5997.11</v>
      </c>
      <c r="F424" s="11">
        <v>6287.01</v>
      </c>
      <c r="G424" s="11">
        <v>5161.8</v>
      </c>
      <c r="H424" s="11">
        <v>5949.84</v>
      </c>
      <c r="I424" s="11">
        <v>5492.98</v>
      </c>
      <c r="J424" s="11">
        <v>4915.26</v>
      </c>
      <c r="K424" s="11">
        <v>5159.28</v>
      </c>
      <c r="L424" s="11">
        <v>5253.92</v>
      </c>
      <c r="M424" s="11">
        <v>5117.43</v>
      </c>
      <c r="N424" s="11">
        <v>4879.84</v>
      </c>
      <c r="O424" s="394">
        <f t="shared" si="64"/>
        <v>66500.899999999994</v>
      </c>
      <c r="Q424" s="390">
        <v>1029</v>
      </c>
      <c r="R424" s="390" t="s">
        <v>38</v>
      </c>
      <c r="S424" s="11">
        <f t="shared" si="65"/>
        <v>5886.75</v>
      </c>
      <c r="T424" s="11">
        <f t="shared" si="67"/>
        <v>12286.43</v>
      </c>
      <c r="U424" s="11">
        <f t="shared" si="67"/>
        <v>18283.54</v>
      </c>
      <c r="V424" s="11">
        <f t="shared" si="67"/>
        <v>24570.550000000003</v>
      </c>
      <c r="W424" s="11">
        <f t="shared" si="67"/>
        <v>29732.350000000002</v>
      </c>
      <c r="X424" s="11">
        <f t="shared" si="67"/>
        <v>35682.19</v>
      </c>
      <c r="Y424" s="11">
        <f t="shared" si="67"/>
        <v>41175.17</v>
      </c>
      <c r="Z424" s="11">
        <f t="shared" si="67"/>
        <v>46090.43</v>
      </c>
      <c r="AA424" s="11">
        <f t="shared" si="67"/>
        <v>51249.71</v>
      </c>
      <c r="AB424" s="11">
        <f t="shared" si="67"/>
        <v>56503.63</v>
      </c>
      <c r="AC424" s="11">
        <f t="shared" si="67"/>
        <v>61621.06</v>
      </c>
      <c r="AD424" s="11">
        <f t="shared" si="67"/>
        <v>66500.899999999994</v>
      </c>
    </row>
    <row r="425" spans="1:30" s="41" customFormat="1" x14ac:dyDescent="0.2">
      <c r="A425" s="391">
        <v>1030</v>
      </c>
      <c r="B425" s="391" t="s">
        <v>18</v>
      </c>
      <c r="C425" s="16">
        <v>51961.35</v>
      </c>
      <c r="D425" s="16">
        <v>49015.98</v>
      </c>
      <c r="E425" s="16">
        <v>49150.78</v>
      </c>
      <c r="F425" s="16">
        <v>48140.74</v>
      </c>
      <c r="G425" s="16">
        <v>44151.5</v>
      </c>
      <c r="H425" s="16">
        <v>51168.53</v>
      </c>
      <c r="I425" s="16">
        <v>50078.35</v>
      </c>
      <c r="J425" s="16">
        <v>52214.39</v>
      </c>
      <c r="K425" s="16">
        <v>51264.46</v>
      </c>
      <c r="L425" s="16">
        <v>47986.46</v>
      </c>
      <c r="M425" s="16">
        <v>45014.63</v>
      </c>
      <c r="N425" s="16">
        <v>45498.16</v>
      </c>
      <c r="O425" s="395">
        <f t="shared" si="64"/>
        <v>585645.33000000007</v>
      </c>
      <c r="Q425" s="391">
        <v>1030</v>
      </c>
      <c r="R425" s="391" t="s">
        <v>18</v>
      </c>
      <c r="S425" s="16">
        <f t="shared" si="65"/>
        <v>51961.35</v>
      </c>
      <c r="T425" s="16">
        <f t="shared" si="67"/>
        <v>100977.33</v>
      </c>
      <c r="U425" s="16">
        <f t="shared" si="67"/>
        <v>150128.10999999999</v>
      </c>
      <c r="V425" s="16">
        <f t="shared" si="67"/>
        <v>198268.84999999998</v>
      </c>
      <c r="W425" s="16">
        <f t="shared" si="67"/>
        <v>242420.34999999998</v>
      </c>
      <c r="X425" s="16">
        <f t="shared" si="67"/>
        <v>293588.88</v>
      </c>
      <c r="Y425" s="16">
        <f t="shared" si="67"/>
        <v>343667.23</v>
      </c>
      <c r="Z425" s="16">
        <f t="shared" si="67"/>
        <v>395881.62</v>
      </c>
      <c r="AA425" s="16">
        <f t="shared" si="67"/>
        <v>447146.08</v>
      </c>
      <c r="AB425" s="16">
        <f t="shared" si="67"/>
        <v>495132.54000000004</v>
      </c>
      <c r="AC425" s="16">
        <f t="shared" si="67"/>
        <v>540147.17000000004</v>
      </c>
      <c r="AD425" s="16">
        <f t="shared" si="67"/>
        <v>585645.33000000007</v>
      </c>
    </row>
    <row r="426" spans="1:30" s="41" customFormat="1" x14ac:dyDescent="0.2">
      <c r="A426" s="392">
        <v>10300</v>
      </c>
      <c r="B426" s="392" t="s">
        <v>149</v>
      </c>
      <c r="C426" s="396">
        <f t="shared" ref="C426:N426" si="68">SUM(C398:C425)</f>
        <v>4098968.7600000007</v>
      </c>
      <c r="D426" s="396">
        <f t="shared" si="68"/>
        <v>3913151.0100000007</v>
      </c>
      <c r="E426" s="396">
        <f t="shared" si="68"/>
        <v>3999134.2</v>
      </c>
      <c r="F426" s="396">
        <f t="shared" si="68"/>
        <v>4083716.0099999993</v>
      </c>
      <c r="G426" s="396">
        <f t="shared" si="68"/>
        <v>3637218.15</v>
      </c>
      <c r="H426" s="396">
        <f t="shared" si="68"/>
        <v>4206964.5600000005</v>
      </c>
      <c r="I426" s="396">
        <f t="shared" si="68"/>
        <v>4056817.78</v>
      </c>
      <c r="J426" s="396">
        <f t="shared" si="68"/>
        <v>4201079.6499999994</v>
      </c>
      <c r="K426" s="396">
        <f t="shared" si="68"/>
        <v>4195039.91</v>
      </c>
      <c r="L426" s="396">
        <f t="shared" si="68"/>
        <v>4238921.1999999993</v>
      </c>
      <c r="M426" s="396">
        <f t="shared" si="68"/>
        <v>4021808.3000000003</v>
      </c>
      <c r="N426" s="396">
        <f t="shared" si="68"/>
        <v>3936154.46</v>
      </c>
      <c r="O426" s="396">
        <f>SUM(O398:O425)</f>
        <v>48588973.99000001</v>
      </c>
      <c r="Q426" s="392">
        <v>10300</v>
      </c>
      <c r="R426" s="392" t="s">
        <v>149</v>
      </c>
      <c r="S426" s="396">
        <f t="shared" ref="S426:AC426" si="69">SUM(S398:S425)</f>
        <v>4098968.7600000007</v>
      </c>
      <c r="T426" s="396">
        <f t="shared" si="69"/>
        <v>8012119.7699999996</v>
      </c>
      <c r="U426" s="396">
        <f t="shared" si="69"/>
        <v>12011253.969999999</v>
      </c>
      <c r="V426" s="396">
        <f t="shared" si="69"/>
        <v>16094969.979999997</v>
      </c>
      <c r="W426" s="396">
        <f t="shared" si="69"/>
        <v>19732188.130000003</v>
      </c>
      <c r="X426" s="396">
        <f t="shared" si="69"/>
        <v>23939152.690000005</v>
      </c>
      <c r="Y426" s="396">
        <f t="shared" si="69"/>
        <v>27995970.469999999</v>
      </c>
      <c r="Z426" s="396">
        <f t="shared" si="69"/>
        <v>32197050.120000001</v>
      </c>
      <c r="AA426" s="396">
        <f t="shared" si="69"/>
        <v>36392090.030000001</v>
      </c>
      <c r="AB426" s="396">
        <f t="shared" si="69"/>
        <v>40631011.229999989</v>
      </c>
      <c r="AC426" s="396">
        <f t="shared" si="69"/>
        <v>44652819.530000009</v>
      </c>
      <c r="AD426" s="396">
        <f>SUM(AD398:AD425)</f>
        <v>48588973.99000001</v>
      </c>
    </row>
    <row r="427" spans="1:30" s="41" customFormat="1" x14ac:dyDescent="0.2"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</row>
    <row r="428" spans="1:30" s="41" customFormat="1" x14ac:dyDescent="0.2">
      <c r="A428" s="388" t="s">
        <v>144</v>
      </c>
      <c r="B428" s="388" t="s">
        <v>161</v>
      </c>
      <c r="C428" s="388" t="s">
        <v>0</v>
      </c>
      <c r="D428" s="388" t="s">
        <v>1</v>
      </c>
      <c r="E428" s="388" t="s">
        <v>2</v>
      </c>
      <c r="F428" s="388" t="s">
        <v>3</v>
      </c>
      <c r="G428" s="388" t="s">
        <v>4</v>
      </c>
      <c r="H428" s="388" t="s">
        <v>5</v>
      </c>
      <c r="I428" s="388" t="s">
        <v>6</v>
      </c>
      <c r="J428" s="388" t="s">
        <v>7</v>
      </c>
      <c r="K428" s="388" t="s">
        <v>8</v>
      </c>
      <c r="L428" s="388" t="s">
        <v>9</v>
      </c>
      <c r="M428" s="388" t="s">
        <v>10</v>
      </c>
      <c r="N428" s="388" t="s">
        <v>11</v>
      </c>
      <c r="O428" s="388" t="s">
        <v>55</v>
      </c>
      <c r="Q428" s="388" t="s">
        <v>73</v>
      </c>
      <c r="R428" s="388" t="s">
        <v>161</v>
      </c>
      <c r="S428" s="388" t="s">
        <v>74</v>
      </c>
      <c r="T428" s="388" t="s">
        <v>75</v>
      </c>
      <c r="U428" s="388" t="s">
        <v>76</v>
      </c>
      <c r="V428" s="388" t="s">
        <v>77</v>
      </c>
      <c r="W428" s="388" t="s">
        <v>78</v>
      </c>
      <c r="X428" s="388" t="s">
        <v>79</v>
      </c>
      <c r="Y428" s="388" t="s">
        <v>80</v>
      </c>
      <c r="Z428" s="388" t="s">
        <v>81</v>
      </c>
      <c r="AA428" s="388" t="s">
        <v>82</v>
      </c>
      <c r="AB428" s="388" t="s">
        <v>83</v>
      </c>
      <c r="AC428" s="388" t="s">
        <v>84</v>
      </c>
      <c r="AD428" s="388" t="s">
        <v>85</v>
      </c>
    </row>
    <row r="429" spans="1:30" s="41" customFormat="1" x14ac:dyDescent="0.2">
      <c r="A429" s="389"/>
      <c r="B429" s="389" t="s">
        <v>46</v>
      </c>
      <c r="C429" s="387">
        <v>107843.21</v>
      </c>
      <c r="D429" s="387">
        <v>102361.85</v>
      </c>
      <c r="E429" s="387">
        <v>81040.22</v>
      </c>
      <c r="F429" s="387">
        <v>74664.009999999995</v>
      </c>
      <c r="G429" s="387">
        <v>78105.95</v>
      </c>
      <c r="H429" s="387">
        <v>115414.33</v>
      </c>
      <c r="I429" s="387">
        <v>113000.15</v>
      </c>
      <c r="J429" s="387">
        <v>124693.12</v>
      </c>
      <c r="K429" s="387">
        <v>130480.6</v>
      </c>
      <c r="L429" s="387">
        <v>115851.74</v>
      </c>
      <c r="M429" s="387">
        <v>117714.05</v>
      </c>
      <c r="N429" s="387">
        <v>121810.15</v>
      </c>
      <c r="O429" s="393">
        <f>SUM(C429:N429)</f>
        <v>1282979.3799999999</v>
      </c>
      <c r="Q429" s="389"/>
      <c r="R429" s="389" t="s">
        <v>46</v>
      </c>
      <c r="S429" s="387">
        <f>+C429</f>
        <v>107843.21</v>
      </c>
      <c r="T429" s="387">
        <f>+S429+D429</f>
        <v>210205.06</v>
      </c>
      <c r="U429" s="387">
        <f t="shared" ref="U429:AD444" si="70">+T429+E429</f>
        <v>291245.28000000003</v>
      </c>
      <c r="V429" s="387">
        <f t="shared" si="70"/>
        <v>365909.29000000004</v>
      </c>
      <c r="W429" s="387">
        <f t="shared" si="70"/>
        <v>444015.24000000005</v>
      </c>
      <c r="X429" s="387">
        <f t="shared" si="70"/>
        <v>559429.57000000007</v>
      </c>
      <c r="Y429" s="387">
        <f t="shared" si="70"/>
        <v>672429.72000000009</v>
      </c>
      <c r="Z429" s="387">
        <f t="shared" si="70"/>
        <v>797122.84000000008</v>
      </c>
      <c r="AA429" s="387">
        <f t="shared" si="70"/>
        <v>927603.44000000006</v>
      </c>
      <c r="AB429" s="387">
        <f t="shared" si="70"/>
        <v>1043455.18</v>
      </c>
      <c r="AC429" s="387">
        <f t="shared" si="70"/>
        <v>1161169.23</v>
      </c>
      <c r="AD429" s="387">
        <f t="shared" si="70"/>
        <v>1282979.3799999999</v>
      </c>
    </row>
    <row r="430" spans="1:30" s="41" customFormat="1" x14ac:dyDescent="0.2">
      <c r="A430" s="390">
        <v>1004</v>
      </c>
      <c r="B430" s="390" t="s">
        <v>94</v>
      </c>
      <c r="C430" s="11">
        <v>28503.41</v>
      </c>
      <c r="D430" s="11">
        <v>27561.53</v>
      </c>
      <c r="E430" s="11">
        <v>19154.55</v>
      </c>
      <c r="F430" s="11">
        <v>17440.55</v>
      </c>
      <c r="G430" s="11">
        <v>18291.240000000002</v>
      </c>
      <c r="H430" s="11">
        <v>27889.360000000001</v>
      </c>
      <c r="I430" s="11">
        <v>24402.42</v>
      </c>
      <c r="J430" s="11">
        <v>29561.66</v>
      </c>
      <c r="K430" s="11">
        <v>30741.29</v>
      </c>
      <c r="L430" s="11">
        <v>30298.44</v>
      </c>
      <c r="M430" s="11">
        <v>24764.67</v>
      </c>
      <c r="N430" s="11">
        <v>29942.59</v>
      </c>
      <c r="O430" s="394">
        <f t="shared" ref="O430:O456" si="71">SUM(C430:N430)</f>
        <v>308551.71000000002</v>
      </c>
      <c r="Q430" s="390">
        <v>1004</v>
      </c>
      <c r="R430" s="390" t="s">
        <v>94</v>
      </c>
      <c r="S430" s="11">
        <f t="shared" ref="S430:S456" si="72">+C430</f>
        <v>28503.41</v>
      </c>
      <c r="T430" s="11">
        <f t="shared" ref="T430:AD445" si="73">+S430+D430</f>
        <v>56064.94</v>
      </c>
      <c r="U430" s="11">
        <f t="shared" si="70"/>
        <v>75219.490000000005</v>
      </c>
      <c r="V430" s="11">
        <f t="shared" si="70"/>
        <v>92660.040000000008</v>
      </c>
      <c r="W430" s="11">
        <f t="shared" si="70"/>
        <v>110951.28000000001</v>
      </c>
      <c r="X430" s="11">
        <f t="shared" si="70"/>
        <v>138840.64000000001</v>
      </c>
      <c r="Y430" s="11">
        <f t="shared" si="70"/>
        <v>163243.06</v>
      </c>
      <c r="Z430" s="11">
        <f t="shared" si="70"/>
        <v>192804.72</v>
      </c>
      <c r="AA430" s="11">
        <f t="shared" si="70"/>
        <v>223546.01</v>
      </c>
      <c r="AB430" s="11">
        <f t="shared" si="70"/>
        <v>253844.45</v>
      </c>
      <c r="AC430" s="11">
        <f t="shared" si="70"/>
        <v>278609.12</v>
      </c>
      <c r="AD430" s="11">
        <f t="shared" si="70"/>
        <v>308551.71000000002</v>
      </c>
    </row>
    <row r="431" spans="1:30" s="41" customFormat="1" x14ac:dyDescent="0.2">
      <c r="A431" s="390">
        <v>1005</v>
      </c>
      <c r="B431" s="390" t="s">
        <v>13</v>
      </c>
      <c r="C431" s="11">
        <v>5825.82</v>
      </c>
      <c r="D431" s="11">
        <v>5663.9</v>
      </c>
      <c r="E431" s="11">
        <v>4299.2</v>
      </c>
      <c r="F431" s="11">
        <v>2905.67</v>
      </c>
      <c r="G431" s="11">
        <v>3389.92</v>
      </c>
      <c r="H431" s="11">
        <v>6716.32</v>
      </c>
      <c r="I431" s="11">
        <v>7250.34</v>
      </c>
      <c r="J431" s="11">
        <v>9896.3700000000008</v>
      </c>
      <c r="K431" s="11">
        <v>8017.11</v>
      </c>
      <c r="L431" s="11">
        <v>7525.13</v>
      </c>
      <c r="M431" s="11">
        <v>6878.03</v>
      </c>
      <c r="N431" s="11">
        <v>7557.67</v>
      </c>
      <c r="O431" s="394">
        <f t="shared" si="71"/>
        <v>75925.48</v>
      </c>
      <c r="Q431" s="390">
        <v>1005</v>
      </c>
      <c r="R431" s="390" t="s">
        <v>13</v>
      </c>
      <c r="S431" s="11">
        <f t="shared" si="72"/>
        <v>5825.82</v>
      </c>
      <c r="T431" s="11">
        <f t="shared" si="73"/>
        <v>11489.72</v>
      </c>
      <c r="U431" s="11">
        <f t="shared" si="70"/>
        <v>15788.919999999998</v>
      </c>
      <c r="V431" s="11">
        <f t="shared" si="70"/>
        <v>18694.589999999997</v>
      </c>
      <c r="W431" s="11">
        <f t="shared" si="70"/>
        <v>22084.509999999995</v>
      </c>
      <c r="X431" s="11">
        <f t="shared" si="70"/>
        <v>28800.829999999994</v>
      </c>
      <c r="Y431" s="11">
        <f t="shared" si="70"/>
        <v>36051.17</v>
      </c>
      <c r="Z431" s="11">
        <f t="shared" si="70"/>
        <v>45947.54</v>
      </c>
      <c r="AA431" s="11">
        <f t="shared" si="70"/>
        <v>53964.65</v>
      </c>
      <c r="AB431" s="11">
        <f t="shared" si="70"/>
        <v>61489.78</v>
      </c>
      <c r="AC431" s="11">
        <f t="shared" si="70"/>
        <v>68367.81</v>
      </c>
      <c r="AD431" s="11">
        <f t="shared" si="70"/>
        <v>75925.48</v>
      </c>
    </row>
    <row r="432" spans="1:30" s="41" customFormat="1" x14ac:dyDescent="0.2">
      <c r="A432" s="390">
        <v>1006</v>
      </c>
      <c r="B432" s="390" t="s">
        <v>14</v>
      </c>
      <c r="C432" s="11">
        <v>8231.5499999999993</v>
      </c>
      <c r="D432" s="11">
        <v>7923.07</v>
      </c>
      <c r="E432" s="11">
        <v>5015.18</v>
      </c>
      <c r="F432" s="11">
        <v>4234.12</v>
      </c>
      <c r="G432" s="11">
        <v>4543.09</v>
      </c>
      <c r="H432" s="11">
        <v>6228.39</v>
      </c>
      <c r="I432" s="11">
        <v>7111.17</v>
      </c>
      <c r="J432" s="11">
        <v>8955.49</v>
      </c>
      <c r="K432" s="11">
        <v>8865.3700000000008</v>
      </c>
      <c r="L432" s="11">
        <v>9022.14</v>
      </c>
      <c r="M432" s="11">
        <v>6803.92</v>
      </c>
      <c r="N432" s="11">
        <v>8864.6</v>
      </c>
      <c r="O432" s="394">
        <f t="shared" si="71"/>
        <v>85798.090000000011</v>
      </c>
      <c r="Q432" s="390">
        <v>1006</v>
      </c>
      <c r="R432" s="390" t="s">
        <v>14</v>
      </c>
      <c r="S432" s="11">
        <f t="shared" si="72"/>
        <v>8231.5499999999993</v>
      </c>
      <c r="T432" s="11">
        <f t="shared" si="73"/>
        <v>16154.619999999999</v>
      </c>
      <c r="U432" s="11">
        <f t="shared" si="70"/>
        <v>21169.8</v>
      </c>
      <c r="V432" s="11">
        <f t="shared" si="70"/>
        <v>25403.919999999998</v>
      </c>
      <c r="W432" s="11">
        <f t="shared" si="70"/>
        <v>29947.01</v>
      </c>
      <c r="X432" s="11">
        <f t="shared" si="70"/>
        <v>36175.4</v>
      </c>
      <c r="Y432" s="11">
        <f t="shared" si="70"/>
        <v>43286.57</v>
      </c>
      <c r="Z432" s="11">
        <f t="shared" si="70"/>
        <v>52242.06</v>
      </c>
      <c r="AA432" s="11">
        <f t="shared" si="70"/>
        <v>61107.43</v>
      </c>
      <c r="AB432" s="11">
        <f t="shared" si="70"/>
        <v>70129.570000000007</v>
      </c>
      <c r="AC432" s="11">
        <f t="shared" si="70"/>
        <v>76933.490000000005</v>
      </c>
      <c r="AD432" s="11">
        <f t="shared" si="70"/>
        <v>85798.090000000011</v>
      </c>
    </row>
    <row r="433" spans="1:30" s="41" customFormat="1" x14ac:dyDescent="0.2">
      <c r="A433" s="390">
        <v>1007</v>
      </c>
      <c r="B433" s="390" t="s">
        <v>15</v>
      </c>
      <c r="C433" s="11">
        <v>7520</v>
      </c>
      <c r="D433" s="11">
        <v>7178.62</v>
      </c>
      <c r="E433" s="11">
        <v>5270.18</v>
      </c>
      <c r="F433" s="11">
        <v>4482.8999999999996</v>
      </c>
      <c r="G433" s="11">
        <v>4707.6099999999997</v>
      </c>
      <c r="H433" s="11">
        <v>7147.28</v>
      </c>
      <c r="I433" s="11">
        <v>7721.07</v>
      </c>
      <c r="J433" s="11">
        <v>10111.64</v>
      </c>
      <c r="K433" s="11">
        <v>10762.2</v>
      </c>
      <c r="L433" s="11">
        <v>10378.14</v>
      </c>
      <c r="M433" s="11">
        <v>8532.24</v>
      </c>
      <c r="N433" s="11">
        <v>10551.47</v>
      </c>
      <c r="O433" s="394">
        <f t="shared" si="71"/>
        <v>94363.35</v>
      </c>
      <c r="Q433" s="390">
        <v>1007</v>
      </c>
      <c r="R433" s="390" t="s">
        <v>15</v>
      </c>
      <c r="S433" s="11">
        <f t="shared" si="72"/>
        <v>7520</v>
      </c>
      <c r="T433" s="11">
        <f t="shared" si="73"/>
        <v>14698.619999999999</v>
      </c>
      <c r="U433" s="11">
        <f t="shared" si="70"/>
        <v>19968.8</v>
      </c>
      <c r="V433" s="11">
        <f t="shared" si="70"/>
        <v>24451.699999999997</v>
      </c>
      <c r="W433" s="11">
        <f t="shared" si="70"/>
        <v>29159.309999999998</v>
      </c>
      <c r="X433" s="11">
        <f t="shared" si="70"/>
        <v>36306.589999999997</v>
      </c>
      <c r="Y433" s="11">
        <f t="shared" si="70"/>
        <v>44027.659999999996</v>
      </c>
      <c r="Z433" s="11">
        <f t="shared" si="70"/>
        <v>54139.299999999996</v>
      </c>
      <c r="AA433" s="11">
        <f t="shared" si="70"/>
        <v>64901.5</v>
      </c>
      <c r="AB433" s="11">
        <f t="shared" si="70"/>
        <v>75279.64</v>
      </c>
      <c r="AC433" s="11">
        <f t="shared" si="70"/>
        <v>83811.88</v>
      </c>
      <c r="AD433" s="11">
        <f t="shared" si="70"/>
        <v>94363.35</v>
      </c>
    </row>
    <row r="434" spans="1:30" s="41" customFormat="1" x14ac:dyDescent="0.2">
      <c r="A434" s="390">
        <v>1008</v>
      </c>
      <c r="B434" s="390" t="s">
        <v>16</v>
      </c>
      <c r="C434" s="11">
        <v>4783.62</v>
      </c>
      <c r="D434" s="11">
        <v>3960.19</v>
      </c>
      <c r="E434" s="11">
        <v>3358.79</v>
      </c>
      <c r="F434" s="11">
        <v>2108.0300000000002</v>
      </c>
      <c r="G434" s="11">
        <v>2619.4299999999998</v>
      </c>
      <c r="H434" s="11">
        <v>3375.23</v>
      </c>
      <c r="I434" s="11">
        <v>4556.4399999999996</v>
      </c>
      <c r="J434" s="11">
        <v>4825</v>
      </c>
      <c r="K434" s="11">
        <v>4324.1499999999996</v>
      </c>
      <c r="L434" s="11">
        <v>5316.97</v>
      </c>
      <c r="M434" s="11">
        <v>4093.68</v>
      </c>
      <c r="N434" s="11">
        <v>4793.68</v>
      </c>
      <c r="O434" s="394">
        <f t="shared" si="71"/>
        <v>48115.21</v>
      </c>
      <c r="Q434" s="390">
        <v>1008</v>
      </c>
      <c r="R434" s="390" t="s">
        <v>16</v>
      </c>
      <c r="S434" s="11">
        <f t="shared" si="72"/>
        <v>4783.62</v>
      </c>
      <c r="T434" s="11">
        <f t="shared" si="73"/>
        <v>8743.81</v>
      </c>
      <c r="U434" s="11">
        <f t="shared" si="70"/>
        <v>12102.599999999999</v>
      </c>
      <c r="V434" s="11">
        <f t="shared" si="70"/>
        <v>14210.63</v>
      </c>
      <c r="W434" s="11">
        <f t="shared" si="70"/>
        <v>16830.059999999998</v>
      </c>
      <c r="X434" s="11">
        <f t="shared" si="70"/>
        <v>20205.289999999997</v>
      </c>
      <c r="Y434" s="11">
        <f t="shared" si="70"/>
        <v>24761.729999999996</v>
      </c>
      <c r="Z434" s="11">
        <f t="shared" si="70"/>
        <v>29586.729999999996</v>
      </c>
      <c r="AA434" s="11">
        <f t="shared" si="70"/>
        <v>33910.879999999997</v>
      </c>
      <c r="AB434" s="11">
        <f t="shared" si="70"/>
        <v>39227.85</v>
      </c>
      <c r="AC434" s="11">
        <f t="shared" si="70"/>
        <v>43321.53</v>
      </c>
      <c r="AD434" s="11">
        <f t="shared" si="70"/>
        <v>48115.21</v>
      </c>
    </row>
    <row r="435" spans="1:30" s="41" customFormat="1" x14ac:dyDescent="0.2">
      <c r="A435" s="390">
        <v>1009</v>
      </c>
      <c r="B435" s="390" t="s">
        <v>17</v>
      </c>
      <c r="C435" s="11">
        <v>6125.7</v>
      </c>
      <c r="D435" s="11">
        <v>4472.26</v>
      </c>
      <c r="E435" s="11">
        <v>3090.3</v>
      </c>
      <c r="F435" s="11">
        <v>2063.31</v>
      </c>
      <c r="G435" s="11">
        <v>2123.5</v>
      </c>
      <c r="H435" s="11">
        <v>3247.03</v>
      </c>
      <c r="I435" s="11">
        <v>4563.17</v>
      </c>
      <c r="J435" s="11">
        <v>5573.31</v>
      </c>
      <c r="K435" s="11">
        <v>6415.93</v>
      </c>
      <c r="L435" s="11">
        <v>7411.38</v>
      </c>
      <c r="M435" s="11">
        <v>7380.02</v>
      </c>
      <c r="N435" s="11">
        <v>8335.99</v>
      </c>
      <c r="O435" s="394">
        <f t="shared" si="71"/>
        <v>60801.899999999987</v>
      </c>
      <c r="Q435" s="390">
        <v>1009</v>
      </c>
      <c r="R435" s="390" t="s">
        <v>17</v>
      </c>
      <c r="S435" s="11">
        <f t="shared" si="72"/>
        <v>6125.7</v>
      </c>
      <c r="T435" s="11">
        <f t="shared" si="73"/>
        <v>10597.96</v>
      </c>
      <c r="U435" s="11">
        <f t="shared" si="70"/>
        <v>13688.259999999998</v>
      </c>
      <c r="V435" s="11">
        <f t="shared" si="70"/>
        <v>15751.569999999998</v>
      </c>
      <c r="W435" s="11">
        <f t="shared" si="70"/>
        <v>17875.07</v>
      </c>
      <c r="X435" s="11">
        <f t="shared" si="70"/>
        <v>21122.1</v>
      </c>
      <c r="Y435" s="11">
        <f t="shared" si="70"/>
        <v>25685.269999999997</v>
      </c>
      <c r="Z435" s="11">
        <f t="shared" si="70"/>
        <v>31258.579999999998</v>
      </c>
      <c r="AA435" s="11">
        <f t="shared" si="70"/>
        <v>37674.509999999995</v>
      </c>
      <c r="AB435" s="11">
        <f t="shared" si="70"/>
        <v>45085.889999999992</v>
      </c>
      <c r="AC435" s="11">
        <f t="shared" si="70"/>
        <v>52465.909999999989</v>
      </c>
      <c r="AD435" s="11">
        <f t="shared" si="70"/>
        <v>60801.899999999987</v>
      </c>
    </row>
    <row r="436" spans="1:30" s="41" customFormat="1" x14ac:dyDescent="0.2">
      <c r="A436" s="390">
        <v>1010</v>
      </c>
      <c r="B436" s="390" t="s">
        <v>19</v>
      </c>
      <c r="C436" s="11">
        <v>8947.2199999999993</v>
      </c>
      <c r="D436" s="11">
        <v>7137.48</v>
      </c>
      <c r="E436" s="11">
        <v>4661.46</v>
      </c>
      <c r="F436" s="11">
        <v>2781.56</v>
      </c>
      <c r="G436" s="11">
        <v>3985.34</v>
      </c>
      <c r="H436" s="11">
        <v>5466</v>
      </c>
      <c r="I436" s="11">
        <v>8764.35</v>
      </c>
      <c r="J436" s="11">
        <v>9410.11</v>
      </c>
      <c r="K436" s="11">
        <v>10472.19</v>
      </c>
      <c r="L436" s="11">
        <v>8649.81</v>
      </c>
      <c r="M436" s="11">
        <v>8042.35</v>
      </c>
      <c r="N436" s="11">
        <v>10046.18</v>
      </c>
      <c r="O436" s="394">
        <f t="shared" si="71"/>
        <v>88364.050000000017</v>
      </c>
      <c r="Q436" s="390">
        <v>1010</v>
      </c>
      <c r="R436" s="390" t="s">
        <v>19</v>
      </c>
      <c r="S436" s="11">
        <f t="shared" si="72"/>
        <v>8947.2199999999993</v>
      </c>
      <c r="T436" s="11">
        <f t="shared" si="73"/>
        <v>16084.699999999999</v>
      </c>
      <c r="U436" s="11">
        <f t="shared" si="70"/>
        <v>20746.16</v>
      </c>
      <c r="V436" s="11">
        <f t="shared" si="70"/>
        <v>23527.72</v>
      </c>
      <c r="W436" s="11">
        <f t="shared" si="70"/>
        <v>27513.06</v>
      </c>
      <c r="X436" s="11">
        <f t="shared" si="70"/>
        <v>32979.06</v>
      </c>
      <c r="Y436" s="11">
        <f t="shared" si="70"/>
        <v>41743.409999999996</v>
      </c>
      <c r="Z436" s="11">
        <f t="shared" si="70"/>
        <v>51153.52</v>
      </c>
      <c r="AA436" s="11">
        <f t="shared" si="70"/>
        <v>61625.71</v>
      </c>
      <c r="AB436" s="11">
        <f t="shared" si="70"/>
        <v>70275.520000000004</v>
      </c>
      <c r="AC436" s="11">
        <f t="shared" si="70"/>
        <v>78317.87000000001</v>
      </c>
      <c r="AD436" s="11">
        <f t="shared" si="70"/>
        <v>88364.050000000017</v>
      </c>
    </row>
    <row r="437" spans="1:30" s="41" customFormat="1" x14ac:dyDescent="0.2">
      <c r="A437" s="390">
        <v>1011</v>
      </c>
      <c r="B437" s="390" t="s">
        <v>20</v>
      </c>
      <c r="C437" s="11">
        <v>9682.67</v>
      </c>
      <c r="D437" s="11">
        <v>11042.74</v>
      </c>
      <c r="E437" s="11">
        <v>6786.72</v>
      </c>
      <c r="F437" s="11">
        <v>5606.38</v>
      </c>
      <c r="G437" s="11">
        <v>6099.7</v>
      </c>
      <c r="H437" s="11">
        <v>8376.1200000000008</v>
      </c>
      <c r="I437" s="11">
        <v>11458.13</v>
      </c>
      <c r="J437" s="11">
        <v>13875.54</v>
      </c>
      <c r="K437" s="11">
        <v>14695.5</v>
      </c>
      <c r="L437" s="11">
        <v>11628.42</v>
      </c>
      <c r="M437" s="11">
        <v>10489.34</v>
      </c>
      <c r="N437" s="11">
        <v>11028.34</v>
      </c>
      <c r="O437" s="394">
        <f t="shared" si="71"/>
        <v>120769.59999999999</v>
      </c>
      <c r="Q437" s="390">
        <v>1011</v>
      </c>
      <c r="R437" s="390" t="s">
        <v>20</v>
      </c>
      <c r="S437" s="11">
        <f t="shared" si="72"/>
        <v>9682.67</v>
      </c>
      <c r="T437" s="11">
        <f t="shared" si="73"/>
        <v>20725.41</v>
      </c>
      <c r="U437" s="11">
        <f t="shared" si="70"/>
        <v>27512.13</v>
      </c>
      <c r="V437" s="11">
        <f t="shared" si="70"/>
        <v>33118.51</v>
      </c>
      <c r="W437" s="11">
        <f t="shared" si="70"/>
        <v>39218.21</v>
      </c>
      <c r="X437" s="11">
        <f t="shared" si="70"/>
        <v>47594.33</v>
      </c>
      <c r="Y437" s="11">
        <f t="shared" si="70"/>
        <v>59052.46</v>
      </c>
      <c r="Z437" s="11">
        <f t="shared" si="70"/>
        <v>72928</v>
      </c>
      <c r="AA437" s="11">
        <f t="shared" si="70"/>
        <v>87623.5</v>
      </c>
      <c r="AB437" s="11">
        <f t="shared" si="70"/>
        <v>99251.92</v>
      </c>
      <c r="AC437" s="11">
        <f t="shared" si="70"/>
        <v>109741.26</v>
      </c>
      <c r="AD437" s="11">
        <f t="shared" si="70"/>
        <v>120769.59999999999</v>
      </c>
    </row>
    <row r="438" spans="1:30" s="41" customFormat="1" ht="14.25" customHeight="1" x14ac:dyDescent="0.2">
      <c r="A438" s="390">
        <v>1012</v>
      </c>
      <c r="B438" s="390" t="s">
        <v>21</v>
      </c>
      <c r="C438" s="11">
        <v>21590.240000000002</v>
      </c>
      <c r="D438" s="11">
        <v>21458.61</v>
      </c>
      <c r="E438" s="11">
        <v>16465.419999999998</v>
      </c>
      <c r="F438" s="11">
        <v>11187.22</v>
      </c>
      <c r="G438" s="11">
        <v>14341.13</v>
      </c>
      <c r="H438" s="11">
        <v>20115.259999999998</v>
      </c>
      <c r="I438" s="11">
        <v>19104.09</v>
      </c>
      <c r="J438" s="11">
        <v>25869.03</v>
      </c>
      <c r="K438" s="11">
        <v>27644.39</v>
      </c>
      <c r="L438" s="11">
        <v>25688.77</v>
      </c>
      <c r="M438" s="11">
        <v>21561.95</v>
      </c>
      <c r="N438" s="11">
        <v>24036.080000000002</v>
      </c>
      <c r="O438" s="394">
        <f t="shared" si="71"/>
        <v>249062.19</v>
      </c>
      <c r="Q438" s="390">
        <v>1012</v>
      </c>
      <c r="R438" s="390" t="s">
        <v>21</v>
      </c>
      <c r="S438" s="11">
        <f t="shared" si="72"/>
        <v>21590.240000000002</v>
      </c>
      <c r="T438" s="11">
        <f t="shared" si="73"/>
        <v>43048.850000000006</v>
      </c>
      <c r="U438" s="11">
        <f t="shared" si="70"/>
        <v>59514.270000000004</v>
      </c>
      <c r="V438" s="11">
        <f t="shared" si="70"/>
        <v>70701.490000000005</v>
      </c>
      <c r="W438" s="11">
        <f t="shared" si="70"/>
        <v>85042.62000000001</v>
      </c>
      <c r="X438" s="11">
        <f t="shared" si="70"/>
        <v>105157.88</v>
      </c>
      <c r="Y438" s="11">
        <f t="shared" si="70"/>
        <v>124261.97</v>
      </c>
      <c r="Z438" s="11">
        <f t="shared" si="70"/>
        <v>150131</v>
      </c>
      <c r="AA438" s="11">
        <f t="shared" si="70"/>
        <v>177775.39</v>
      </c>
      <c r="AB438" s="11">
        <f t="shared" si="70"/>
        <v>203464.16</v>
      </c>
      <c r="AC438" s="11">
        <f t="shared" si="70"/>
        <v>225026.11000000002</v>
      </c>
      <c r="AD438" s="11">
        <f t="shared" si="70"/>
        <v>249062.19</v>
      </c>
    </row>
    <row r="439" spans="1:30" s="41" customFormat="1" x14ac:dyDescent="0.2">
      <c r="A439" s="390">
        <v>1013</v>
      </c>
      <c r="B439" s="390" t="s">
        <v>22</v>
      </c>
      <c r="C439" s="11">
        <v>1807.05</v>
      </c>
      <c r="D439" s="11">
        <v>1626.08</v>
      </c>
      <c r="E439" s="11">
        <v>1165.42</v>
      </c>
      <c r="F439" s="11">
        <v>1104.29</v>
      </c>
      <c r="G439" s="11">
        <v>1124.3499999999999</v>
      </c>
      <c r="H439" s="11">
        <v>1706.18</v>
      </c>
      <c r="I439" s="11">
        <v>2179.66</v>
      </c>
      <c r="J439" s="11">
        <v>2645.75</v>
      </c>
      <c r="K439" s="11">
        <v>2598.7199999999998</v>
      </c>
      <c r="L439" s="11">
        <v>2641.82</v>
      </c>
      <c r="M439" s="11">
        <v>1783.55</v>
      </c>
      <c r="N439" s="11">
        <v>2330.88</v>
      </c>
      <c r="O439" s="394">
        <f t="shared" si="71"/>
        <v>22713.75</v>
      </c>
      <c r="Q439" s="390">
        <v>1013</v>
      </c>
      <c r="R439" s="390" t="s">
        <v>22</v>
      </c>
      <c r="S439" s="11">
        <f t="shared" si="72"/>
        <v>1807.05</v>
      </c>
      <c r="T439" s="11">
        <f t="shared" si="73"/>
        <v>3433.13</v>
      </c>
      <c r="U439" s="11">
        <f t="shared" si="70"/>
        <v>4598.55</v>
      </c>
      <c r="V439" s="11">
        <f t="shared" si="70"/>
        <v>5702.84</v>
      </c>
      <c r="W439" s="11">
        <f t="shared" si="70"/>
        <v>6827.1900000000005</v>
      </c>
      <c r="X439" s="11">
        <f t="shared" si="70"/>
        <v>8533.3700000000008</v>
      </c>
      <c r="Y439" s="11">
        <f t="shared" si="70"/>
        <v>10713.03</v>
      </c>
      <c r="Z439" s="11">
        <f t="shared" si="70"/>
        <v>13358.78</v>
      </c>
      <c r="AA439" s="11">
        <f t="shared" si="70"/>
        <v>15957.5</v>
      </c>
      <c r="AB439" s="11">
        <f t="shared" si="70"/>
        <v>18599.32</v>
      </c>
      <c r="AC439" s="11">
        <f t="shared" si="70"/>
        <v>20382.87</v>
      </c>
      <c r="AD439" s="11">
        <f t="shared" si="70"/>
        <v>22713.75</v>
      </c>
    </row>
    <row r="440" spans="1:30" s="41" customFormat="1" x14ac:dyDescent="0.2">
      <c r="A440" s="390">
        <v>1014</v>
      </c>
      <c r="B440" s="390" t="s">
        <v>23</v>
      </c>
      <c r="C440" s="11">
        <v>16852.400000000001</v>
      </c>
      <c r="D440" s="11">
        <v>15618.5</v>
      </c>
      <c r="E440" s="11">
        <v>11501.39</v>
      </c>
      <c r="F440" s="11">
        <v>7825.4</v>
      </c>
      <c r="G440" s="11">
        <v>10132.64</v>
      </c>
      <c r="H440" s="11">
        <v>16901.900000000001</v>
      </c>
      <c r="I440" s="11">
        <v>17776.650000000001</v>
      </c>
      <c r="J440" s="11">
        <v>17616.71</v>
      </c>
      <c r="K440" s="11">
        <v>20226.830000000002</v>
      </c>
      <c r="L440" s="11">
        <v>19321.53</v>
      </c>
      <c r="M440" s="11">
        <v>15265.25</v>
      </c>
      <c r="N440" s="11">
        <v>19125.75</v>
      </c>
      <c r="O440" s="394">
        <f t="shared" si="71"/>
        <v>188164.94999999998</v>
      </c>
      <c r="Q440" s="390">
        <v>1014</v>
      </c>
      <c r="R440" s="390" t="s">
        <v>23</v>
      </c>
      <c r="S440" s="11">
        <f t="shared" si="72"/>
        <v>16852.400000000001</v>
      </c>
      <c r="T440" s="11">
        <f t="shared" si="73"/>
        <v>32470.9</v>
      </c>
      <c r="U440" s="11">
        <f t="shared" si="70"/>
        <v>43972.29</v>
      </c>
      <c r="V440" s="11">
        <f t="shared" si="70"/>
        <v>51797.69</v>
      </c>
      <c r="W440" s="11">
        <f t="shared" si="70"/>
        <v>61930.33</v>
      </c>
      <c r="X440" s="11">
        <f t="shared" si="70"/>
        <v>78832.23000000001</v>
      </c>
      <c r="Y440" s="11">
        <f t="shared" si="70"/>
        <v>96608.88</v>
      </c>
      <c r="Z440" s="11">
        <f t="shared" si="70"/>
        <v>114225.59</v>
      </c>
      <c r="AA440" s="11">
        <f t="shared" si="70"/>
        <v>134452.41999999998</v>
      </c>
      <c r="AB440" s="11">
        <f t="shared" si="70"/>
        <v>153773.94999999998</v>
      </c>
      <c r="AC440" s="11">
        <f t="shared" si="70"/>
        <v>169039.19999999998</v>
      </c>
      <c r="AD440" s="11">
        <f t="shared" si="70"/>
        <v>188164.94999999998</v>
      </c>
    </row>
    <row r="441" spans="1:30" s="41" customFormat="1" x14ac:dyDescent="0.2">
      <c r="A441" s="390">
        <v>1015</v>
      </c>
      <c r="B441" s="390" t="s">
        <v>24</v>
      </c>
      <c r="C441" s="11">
        <v>6890.72</v>
      </c>
      <c r="D441" s="11">
        <v>6545.22</v>
      </c>
      <c r="E441" s="11">
        <v>3908.79</v>
      </c>
      <c r="F441" s="11">
        <v>2805.64</v>
      </c>
      <c r="G441" s="11">
        <v>3792.73</v>
      </c>
      <c r="H441" s="11">
        <v>7520.45</v>
      </c>
      <c r="I441" s="11">
        <v>6830.27</v>
      </c>
      <c r="J441" s="11">
        <v>9327.82</v>
      </c>
      <c r="K441" s="11">
        <v>9590.4</v>
      </c>
      <c r="L441" s="11">
        <v>8967.26</v>
      </c>
      <c r="M441" s="11">
        <v>8375.48</v>
      </c>
      <c r="N441" s="11">
        <v>8938.44</v>
      </c>
      <c r="O441" s="394">
        <f t="shared" si="71"/>
        <v>83493.22</v>
      </c>
      <c r="Q441" s="390">
        <v>1015</v>
      </c>
      <c r="R441" s="390" t="s">
        <v>24</v>
      </c>
      <c r="S441" s="11">
        <f t="shared" si="72"/>
        <v>6890.72</v>
      </c>
      <c r="T441" s="11">
        <f t="shared" si="73"/>
        <v>13435.94</v>
      </c>
      <c r="U441" s="11">
        <f t="shared" si="70"/>
        <v>17344.73</v>
      </c>
      <c r="V441" s="11">
        <f t="shared" si="70"/>
        <v>20150.37</v>
      </c>
      <c r="W441" s="11">
        <f t="shared" si="70"/>
        <v>23943.1</v>
      </c>
      <c r="X441" s="11">
        <f t="shared" si="70"/>
        <v>31463.55</v>
      </c>
      <c r="Y441" s="11">
        <f t="shared" si="70"/>
        <v>38293.82</v>
      </c>
      <c r="Z441" s="11">
        <f t="shared" si="70"/>
        <v>47621.64</v>
      </c>
      <c r="AA441" s="11">
        <f t="shared" si="70"/>
        <v>57212.04</v>
      </c>
      <c r="AB441" s="11">
        <f t="shared" si="70"/>
        <v>66179.3</v>
      </c>
      <c r="AC441" s="11">
        <f t="shared" si="70"/>
        <v>74554.78</v>
      </c>
      <c r="AD441" s="11">
        <f t="shared" si="70"/>
        <v>83493.22</v>
      </c>
    </row>
    <row r="442" spans="1:30" s="41" customFormat="1" x14ac:dyDescent="0.2">
      <c r="A442" s="390">
        <v>1016</v>
      </c>
      <c r="B442" s="390" t="s">
        <v>25</v>
      </c>
      <c r="C442" s="11">
        <v>6689.79</v>
      </c>
      <c r="D442" s="11">
        <v>4951.8599999999997</v>
      </c>
      <c r="E442" s="11">
        <v>3428.28</v>
      </c>
      <c r="F442" s="11">
        <v>3150.04</v>
      </c>
      <c r="G442" s="11">
        <v>2753.93</v>
      </c>
      <c r="H442" s="11">
        <v>4961.58</v>
      </c>
      <c r="I442" s="11">
        <v>7098.74</v>
      </c>
      <c r="J442" s="11">
        <v>8499.06</v>
      </c>
      <c r="K442" s="11">
        <v>9486.65</v>
      </c>
      <c r="L442" s="11">
        <v>9077.24</v>
      </c>
      <c r="M442" s="11">
        <v>6237.78</v>
      </c>
      <c r="N442" s="11">
        <v>7457.34</v>
      </c>
      <c r="O442" s="394">
        <f t="shared" si="71"/>
        <v>73792.289999999994</v>
      </c>
      <c r="Q442" s="390">
        <v>1016</v>
      </c>
      <c r="R442" s="390" t="s">
        <v>25</v>
      </c>
      <c r="S442" s="11">
        <f t="shared" si="72"/>
        <v>6689.79</v>
      </c>
      <c r="T442" s="11">
        <f t="shared" si="73"/>
        <v>11641.65</v>
      </c>
      <c r="U442" s="11">
        <f t="shared" si="70"/>
        <v>15069.93</v>
      </c>
      <c r="V442" s="11">
        <f t="shared" si="70"/>
        <v>18219.97</v>
      </c>
      <c r="W442" s="11">
        <f t="shared" si="70"/>
        <v>20973.9</v>
      </c>
      <c r="X442" s="11">
        <f t="shared" si="70"/>
        <v>25935.480000000003</v>
      </c>
      <c r="Y442" s="11">
        <f t="shared" si="70"/>
        <v>33034.22</v>
      </c>
      <c r="Z442" s="11">
        <f t="shared" si="70"/>
        <v>41533.279999999999</v>
      </c>
      <c r="AA442" s="11">
        <f t="shared" si="70"/>
        <v>51019.93</v>
      </c>
      <c r="AB442" s="11">
        <f t="shared" si="70"/>
        <v>60097.17</v>
      </c>
      <c r="AC442" s="11">
        <f t="shared" si="70"/>
        <v>66334.95</v>
      </c>
      <c r="AD442" s="11">
        <f t="shared" si="70"/>
        <v>73792.289999999994</v>
      </c>
    </row>
    <row r="443" spans="1:30" s="41" customFormat="1" x14ac:dyDescent="0.2">
      <c r="A443" s="390">
        <v>1017</v>
      </c>
      <c r="B443" s="390" t="s">
        <v>26</v>
      </c>
      <c r="C443" s="11">
        <v>6356.02</v>
      </c>
      <c r="D443" s="11">
        <v>6360.13</v>
      </c>
      <c r="E443" s="11">
        <v>4599.7700000000004</v>
      </c>
      <c r="F443" s="11">
        <v>3443.64</v>
      </c>
      <c r="G443" s="11">
        <v>4145.8500000000004</v>
      </c>
      <c r="H443" s="11">
        <v>8439.34</v>
      </c>
      <c r="I443" s="11">
        <v>7367.96</v>
      </c>
      <c r="J443" s="11">
        <v>8457.7800000000007</v>
      </c>
      <c r="K443" s="11">
        <v>8563.58</v>
      </c>
      <c r="L443" s="11">
        <v>7540.7</v>
      </c>
      <c r="M443" s="11">
        <v>7227.17</v>
      </c>
      <c r="N443" s="11">
        <v>7461.46</v>
      </c>
      <c r="O443" s="394">
        <f t="shared" si="71"/>
        <v>79963.400000000009</v>
      </c>
      <c r="Q443" s="390">
        <v>1017</v>
      </c>
      <c r="R443" s="390" t="s">
        <v>26</v>
      </c>
      <c r="S443" s="11">
        <f t="shared" si="72"/>
        <v>6356.02</v>
      </c>
      <c r="T443" s="11">
        <f t="shared" si="73"/>
        <v>12716.150000000001</v>
      </c>
      <c r="U443" s="11">
        <f t="shared" si="70"/>
        <v>17315.920000000002</v>
      </c>
      <c r="V443" s="11">
        <f t="shared" si="70"/>
        <v>20759.560000000001</v>
      </c>
      <c r="W443" s="11">
        <f t="shared" si="70"/>
        <v>24905.410000000003</v>
      </c>
      <c r="X443" s="11">
        <f t="shared" si="70"/>
        <v>33344.75</v>
      </c>
      <c r="Y443" s="11">
        <f t="shared" si="70"/>
        <v>40712.71</v>
      </c>
      <c r="Z443" s="11">
        <f t="shared" si="70"/>
        <v>49170.49</v>
      </c>
      <c r="AA443" s="11">
        <f t="shared" si="70"/>
        <v>57734.07</v>
      </c>
      <c r="AB443" s="11">
        <f t="shared" si="70"/>
        <v>65274.77</v>
      </c>
      <c r="AC443" s="11">
        <f t="shared" si="70"/>
        <v>72501.94</v>
      </c>
      <c r="AD443" s="11">
        <f t="shared" si="70"/>
        <v>79963.400000000009</v>
      </c>
    </row>
    <row r="444" spans="1:30" s="41" customFormat="1" x14ac:dyDescent="0.2">
      <c r="A444" s="390">
        <v>1018</v>
      </c>
      <c r="B444" s="390" t="s">
        <v>27</v>
      </c>
      <c r="C444" s="11">
        <v>7084.02</v>
      </c>
      <c r="D444" s="11">
        <v>6356.02</v>
      </c>
      <c r="E444" s="11">
        <v>5282.54</v>
      </c>
      <c r="F444" s="11">
        <v>3339.31</v>
      </c>
      <c r="G444" s="11">
        <v>3447.66</v>
      </c>
      <c r="H444" s="11">
        <v>5943.5</v>
      </c>
      <c r="I444" s="11">
        <v>5971.59</v>
      </c>
      <c r="J444" s="11">
        <v>8054.11</v>
      </c>
      <c r="K444" s="11">
        <v>6607.96</v>
      </c>
      <c r="L444" s="11">
        <v>7250.7</v>
      </c>
      <c r="M444" s="11">
        <v>5259.78</v>
      </c>
      <c r="N444" s="11">
        <v>6174.93</v>
      </c>
      <c r="O444" s="394">
        <f t="shared" si="71"/>
        <v>70772.12</v>
      </c>
      <c r="Q444" s="390">
        <v>1018</v>
      </c>
      <c r="R444" s="390" t="s">
        <v>27</v>
      </c>
      <c r="S444" s="11">
        <f t="shared" si="72"/>
        <v>7084.02</v>
      </c>
      <c r="T444" s="11">
        <f t="shared" si="73"/>
        <v>13440.04</v>
      </c>
      <c r="U444" s="11">
        <f t="shared" si="70"/>
        <v>18722.580000000002</v>
      </c>
      <c r="V444" s="11">
        <f t="shared" si="70"/>
        <v>22061.890000000003</v>
      </c>
      <c r="W444" s="11">
        <f t="shared" si="70"/>
        <v>25509.550000000003</v>
      </c>
      <c r="X444" s="11">
        <f t="shared" si="70"/>
        <v>31453.050000000003</v>
      </c>
      <c r="Y444" s="11">
        <f t="shared" si="70"/>
        <v>37424.639999999999</v>
      </c>
      <c r="Z444" s="11">
        <f t="shared" si="70"/>
        <v>45478.75</v>
      </c>
      <c r="AA444" s="11">
        <f t="shared" si="70"/>
        <v>52086.71</v>
      </c>
      <c r="AB444" s="11">
        <f t="shared" si="70"/>
        <v>59337.409999999996</v>
      </c>
      <c r="AC444" s="11">
        <f t="shared" si="70"/>
        <v>64597.189999999995</v>
      </c>
      <c r="AD444" s="11">
        <f t="shared" si="70"/>
        <v>70772.12</v>
      </c>
    </row>
    <row r="445" spans="1:30" s="41" customFormat="1" x14ac:dyDescent="0.2">
      <c r="A445" s="390">
        <v>1019</v>
      </c>
      <c r="B445" s="390" t="s">
        <v>28</v>
      </c>
      <c r="C445" s="11">
        <v>5187.93</v>
      </c>
      <c r="D445" s="11">
        <v>4863.01</v>
      </c>
      <c r="E445" s="11">
        <v>2995.7</v>
      </c>
      <c r="F445" s="11">
        <v>2440.4899999999998</v>
      </c>
      <c r="G445" s="11">
        <v>2845.77</v>
      </c>
      <c r="H445" s="11">
        <v>3860.96</v>
      </c>
      <c r="I445" s="11">
        <v>4113.74</v>
      </c>
      <c r="J445" s="11">
        <v>4895.3100000000004</v>
      </c>
      <c r="K445" s="11">
        <v>5824.14</v>
      </c>
      <c r="L445" s="11">
        <v>5040.32</v>
      </c>
      <c r="M445" s="11">
        <v>3625.54</v>
      </c>
      <c r="N445" s="11">
        <v>4581.33</v>
      </c>
      <c r="O445" s="394">
        <f t="shared" si="71"/>
        <v>50274.240000000005</v>
      </c>
      <c r="Q445" s="390">
        <v>1019</v>
      </c>
      <c r="R445" s="390" t="s">
        <v>28</v>
      </c>
      <c r="S445" s="11">
        <f t="shared" si="72"/>
        <v>5187.93</v>
      </c>
      <c r="T445" s="11">
        <f t="shared" si="73"/>
        <v>10050.94</v>
      </c>
      <c r="U445" s="11">
        <f t="shared" si="73"/>
        <v>13046.64</v>
      </c>
      <c r="V445" s="11">
        <f t="shared" si="73"/>
        <v>15487.13</v>
      </c>
      <c r="W445" s="11">
        <f t="shared" si="73"/>
        <v>18332.899999999998</v>
      </c>
      <c r="X445" s="11">
        <f t="shared" si="73"/>
        <v>22193.859999999997</v>
      </c>
      <c r="Y445" s="11">
        <f t="shared" si="73"/>
        <v>26307.599999999999</v>
      </c>
      <c r="Z445" s="11">
        <f t="shared" si="73"/>
        <v>31202.91</v>
      </c>
      <c r="AA445" s="11">
        <f t="shared" si="73"/>
        <v>37027.050000000003</v>
      </c>
      <c r="AB445" s="11">
        <f t="shared" si="73"/>
        <v>42067.37</v>
      </c>
      <c r="AC445" s="11">
        <f t="shared" si="73"/>
        <v>45692.91</v>
      </c>
      <c r="AD445" s="11">
        <f t="shared" si="73"/>
        <v>50274.240000000005</v>
      </c>
    </row>
    <row r="446" spans="1:30" s="41" customFormat="1" x14ac:dyDescent="0.2">
      <c r="A446" s="390">
        <v>1020</v>
      </c>
      <c r="B446" s="390" t="s">
        <v>29</v>
      </c>
      <c r="C446" s="11">
        <v>9243.18</v>
      </c>
      <c r="D446" s="11">
        <v>8197.69</v>
      </c>
      <c r="E446" s="11">
        <v>6171.45</v>
      </c>
      <c r="F446" s="11">
        <v>3388.81</v>
      </c>
      <c r="G446" s="11">
        <v>3701.07</v>
      </c>
      <c r="H446" s="11">
        <v>7511.72</v>
      </c>
      <c r="I446" s="11">
        <v>7516.26</v>
      </c>
      <c r="J446" s="11">
        <v>8995.7000000000007</v>
      </c>
      <c r="K446" s="11">
        <v>9868.84</v>
      </c>
      <c r="L446" s="11">
        <v>10799.6</v>
      </c>
      <c r="M446" s="11">
        <v>7302.59</v>
      </c>
      <c r="N446" s="11">
        <v>8124.39</v>
      </c>
      <c r="O446" s="394">
        <f t="shared" si="71"/>
        <v>90821.3</v>
      </c>
      <c r="Q446" s="390">
        <v>1020</v>
      </c>
      <c r="R446" s="390" t="s">
        <v>29</v>
      </c>
      <c r="S446" s="11">
        <f t="shared" si="72"/>
        <v>9243.18</v>
      </c>
      <c r="T446" s="11">
        <f t="shared" ref="T446:AD456" si="74">+S446+D446</f>
        <v>17440.870000000003</v>
      </c>
      <c r="U446" s="11">
        <f t="shared" si="74"/>
        <v>23612.320000000003</v>
      </c>
      <c r="V446" s="11">
        <f t="shared" si="74"/>
        <v>27001.130000000005</v>
      </c>
      <c r="W446" s="11">
        <f t="shared" si="74"/>
        <v>30702.200000000004</v>
      </c>
      <c r="X446" s="11">
        <f t="shared" si="74"/>
        <v>38213.920000000006</v>
      </c>
      <c r="Y446" s="11">
        <f t="shared" si="74"/>
        <v>45730.180000000008</v>
      </c>
      <c r="Z446" s="11">
        <f t="shared" si="74"/>
        <v>54725.880000000005</v>
      </c>
      <c r="AA446" s="11">
        <f t="shared" si="74"/>
        <v>64594.720000000001</v>
      </c>
      <c r="AB446" s="11">
        <f t="shared" si="74"/>
        <v>75394.320000000007</v>
      </c>
      <c r="AC446" s="11">
        <f t="shared" si="74"/>
        <v>82696.91</v>
      </c>
      <c r="AD446" s="11">
        <f t="shared" si="74"/>
        <v>90821.3</v>
      </c>
    </row>
    <row r="447" spans="1:30" s="41" customFormat="1" x14ac:dyDescent="0.2">
      <c r="A447" s="390">
        <v>1021</v>
      </c>
      <c r="B447" s="390" t="s">
        <v>30</v>
      </c>
      <c r="C447" s="11">
        <v>3526.28</v>
      </c>
      <c r="D447" s="11">
        <v>3818.3</v>
      </c>
      <c r="E447" s="11">
        <v>1868.74</v>
      </c>
      <c r="F447" s="11">
        <v>1405.24</v>
      </c>
      <c r="G447" s="11">
        <v>1878.72</v>
      </c>
      <c r="H447" s="11">
        <v>2837.74</v>
      </c>
      <c r="I447" s="11">
        <v>3014.3</v>
      </c>
      <c r="J447" s="11">
        <v>2512.5</v>
      </c>
      <c r="K447" s="11">
        <v>4750.3100000000004</v>
      </c>
      <c r="L447" s="11">
        <v>4021.35</v>
      </c>
      <c r="M447" s="11">
        <v>2300.87</v>
      </c>
      <c r="N447" s="11">
        <v>3430.85</v>
      </c>
      <c r="O447" s="394">
        <f t="shared" si="71"/>
        <v>35365.199999999997</v>
      </c>
      <c r="Q447" s="390">
        <v>1021</v>
      </c>
      <c r="R447" s="390" t="s">
        <v>30</v>
      </c>
      <c r="S447" s="11">
        <f t="shared" si="72"/>
        <v>3526.28</v>
      </c>
      <c r="T447" s="11">
        <f t="shared" si="74"/>
        <v>7344.58</v>
      </c>
      <c r="U447" s="11">
        <f t="shared" si="74"/>
        <v>9213.32</v>
      </c>
      <c r="V447" s="11">
        <f t="shared" si="74"/>
        <v>10618.56</v>
      </c>
      <c r="W447" s="11">
        <f t="shared" si="74"/>
        <v>12497.279999999999</v>
      </c>
      <c r="X447" s="11">
        <f t="shared" si="74"/>
        <v>15335.019999999999</v>
      </c>
      <c r="Y447" s="11">
        <f t="shared" si="74"/>
        <v>18349.32</v>
      </c>
      <c r="Z447" s="11">
        <f t="shared" si="74"/>
        <v>20861.82</v>
      </c>
      <c r="AA447" s="11">
        <f t="shared" si="74"/>
        <v>25612.13</v>
      </c>
      <c r="AB447" s="11">
        <f t="shared" si="74"/>
        <v>29633.48</v>
      </c>
      <c r="AC447" s="11">
        <f t="shared" si="74"/>
        <v>31934.35</v>
      </c>
      <c r="AD447" s="11">
        <f t="shared" si="74"/>
        <v>35365.199999999997</v>
      </c>
    </row>
    <row r="448" spans="1:30" s="41" customFormat="1" x14ac:dyDescent="0.2">
      <c r="A448" s="390">
        <v>1022</v>
      </c>
      <c r="B448" s="390" t="s">
        <v>31</v>
      </c>
      <c r="C448" s="11">
        <v>16628.25</v>
      </c>
      <c r="D448" s="11">
        <v>16064.35</v>
      </c>
      <c r="E448" s="11">
        <v>10271.6</v>
      </c>
      <c r="F448" s="11">
        <v>8361.49</v>
      </c>
      <c r="G448" s="11">
        <v>8450.57</v>
      </c>
      <c r="H448" s="11">
        <v>12668.17</v>
      </c>
      <c r="I448" s="11">
        <v>14808.93</v>
      </c>
      <c r="J448" s="11">
        <v>18624.71</v>
      </c>
      <c r="K448" s="11">
        <v>18012.939999999999</v>
      </c>
      <c r="L448" s="11">
        <v>18199.09</v>
      </c>
      <c r="M448" s="11">
        <v>17354.169999999998</v>
      </c>
      <c r="N448" s="11">
        <v>18828.41</v>
      </c>
      <c r="O448" s="394">
        <f t="shared" si="71"/>
        <v>178272.67999999996</v>
      </c>
      <c r="Q448" s="390">
        <v>1022</v>
      </c>
      <c r="R448" s="390" t="s">
        <v>31</v>
      </c>
      <c r="S448" s="11">
        <f t="shared" si="72"/>
        <v>16628.25</v>
      </c>
      <c r="T448" s="11">
        <f t="shared" si="74"/>
        <v>32692.6</v>
      </c>
      <c r="U448" s="11">
        <f t="shared" si="74"/>
        <v>42964.2</v>
      </c>
      <c r="V448" s="11">
        <f t="shared" si="74"/>
        <v>51325.689999999995</v>
      </c>
      <c r="W448" s="11">
        <f t="shared" si="74"/>
        <v>59776.259999999995</v>
      </c>
      <c r="X448" s="11">
        <f t="shared" si="74"/>
        <v>72444.429999999993</v>
      </c>
      <c r="Y448" s="11">
        <f t="shared" si="74"/>
        <v>87253.359999999986</v>
      </c>
      <c r="Z448" s="11">
        <f t="shared" si="74"/>
        <v>105878.06999999998</v>
      </c>
      <c r="AA448" s="11">
        <f t="shared" si="74"/>
        <v>123891.00999999998</v>
      </c>
      <c r="AB448" s="11">
        <f t="shared" si="74"/>
        <v>142090.09999999998</v>
      </c>
      <c r="AC448" s="11">
        <f t="shared" si="74"/>
        <v>159444.26999999996</v>
      </c>
      <c r="AD448" s="11">
        <f t="shared" si="74"/>
        <v>178272.67999999996</v>
      </c>
    </row>
    <row r="449" spans="1:30" s="41" customFormat="1" x14ac:dyDescent="0.2">
      <c r="A449" s="390">
        <v>1023</v>
      </c>
      <c r="B449" s="390" t="s">
        <v>32</v>
      </c>
      <c r="C449" s="11">
        <v>4089.42</v>
      </c>
      <c r="D449" s="11">
        <v>3377.86</v>
      </c>
      <c r="E449" s="11">
        <v>2501.8000000000002</v>
      </c>
      <c r="F449" s="11">
        <v>2034.49</v>
      </c>
      <c r="G449" s="11">
        <v>2146.84</v>
      </c>
      <c r="H449" s="11">
        <v>3418.83</v>
      </c>
      <c r="I449" s="11">
        <v>4915.51</v>
      </c>
      <c r="J449" s="11">
        <v>5697.43</v>
      </c>
      <c r="K449" s="11">
        <v>5266.34</v>
      </c>
      <c r="L449" s="11">
        <v>5532.84</v>
      </c>
      <c r="M449" s="11">
        <v>4235.62</v>
      </c>
      <c r="N449" s="11">
        <v>4384.42</v>
      </c>
      <c r="O449" s="394">
        <f t="shared" si="71"/>
        <v>47601.4</v>
      </c>
      <c r="Q449" s="390">
        <v>1023</v>
      </c>
      <c r="R449" s="390" t="s">
        <v>32</v>
      </c>
      <c r="S449" s="11">
        <f t="shared" si="72"/>
        <v>4089.42</v>
      </c>
      <c r="T449" s="11">
        <f t="shared" si="74"/>
        <v>7467.2800000000007</v>
      </c>
      <c r="U449" s="11">
        <f t="shared" si="74"/>
        <v>9969.0800000000017</v>
      </c>
      <c r="V449" s="11">
        <f t="shared" si="74"/>
        <v>12003.570000000002</v>
      </c>
      <c r="W449" s="11">
        <f t="shared" si="74"/>
        <v>14150.410000000002</v>
      </c>
      <c r="X449" s="11">
        <f t="shared" si="74"/>
        <v>17569.240000000002</v>
      </c>
      <c r="Y449" s="11">
        <f t="shared" si="74"/>
        <v>22484.75</v>
      </c>
      <c r="Z449" s="11">
        <f t="shared" si="74"/>
        <v>28182.18</v>
      </c>
      <c r="AA449" s="11">
        <f t="shared" si="74"/>
        <v>33448.520000000004</v>
      </c>
      <c r="AB449" s="11">
        <f t="shared" si="74"/>
        <v>38981.360000000001</v>
      </c>
      <c r="AC449" s="11">
        <f t="shared" si="74"/>
        <v>43216.98</v>
      </c>
      <c r="AD449" s="11">
        <f t="shared" si="74"/>
        <v>47601.4</v>
      </c>
    </row>
    <row r="450" spans="1:30" s="41" customFormat="1" x14ac:dyDescent="0.2">
      <c r="A450" s="390">
        <v>1024</v>
      </c>
      <c r="B450" s="390" t="s">
        <v>33</v>
      </c>
      <c r="C450" s="11">
        <v>13369.04</v>
      </c>
      <c r="D450" s="11">
        <v>11127.1</v>
      </c>
      <c r="E450" s="11">
        <v>8653.14</v>
      </c>
      <c r="F450" s="11">
        <v>8000.87</v>
      </c>
      <c r="G450" s="11">
        <v>9773.2000000000007</v>
      </c>
      <c r="H450" s="11">
        <v>13105.76</v>
      </c>
      <c r="I450" s="11">
        <v>13174.98</v>
      </c>
      <c r="J450" s="11">
        <v>14996.06</v>
      </c>
      <c r="K450" s="11">
        <v>15999.69</v>
      </c>
      <c r="L450" s="11">
        <v>14377.9</v>
      </c>
      <c r="M450" s="11">
        <v>14116.35</v>
      </c>
      <c r="N450" s="11">
        <v>14768.91</v>
      </c>
      <c r="O450" s="394">
        <f t="shared" si="71"/>
        <v>151463</v>
      </c>
      <c r="Q450" s="390">
        <v>1024</v>
      </c>
      <c r="R450" s="390" t="s">
        <v>33</v>
      </c>
      <c r="S450" s="11">
        <f t="shared" si="72"/>
        <v>13369.04</v>
      </c>
      <c r="T450" s="11">
        <f t="shared" si="74"/>
        <v>24496.14</v>
      </c>
      <c r="U450" s="11">
        <f t="shared" si="74"/>
        <v>33149.279999999999</v>
      </c>
      <c r="V450" s="11">
        <f t="shared" si="74"/>
        <v>41150.15</v>
      </c>
      <c r="W450" s="11">
        <f t="shared" si="74"/>
        <v>50923.350000000006</v>
      </c>
      <c r="X450" s="11">
        <f t="shared" si="74"/>
        <v>64029.110000000008</v>
      </c>
      <c r="Y450" s="11">
        <f t="shared" si="74"/>
        <v>77204.090000000011</v>
      </c>
      <c r="Z450" s="11">
        <f t="shared" si="74"/>
        <v>92200.150000000009</v>
      </c>
      <c r="AA450" s="11">
        <f t="shared" si="74"/>
        <v>108199.84000000001</v>
      </c>
      <c r="AB450" s="11">
        <f t="shared" si="74"/>
        <v>122577.74</v>
      </c>
      <c r="AC450" s="11">
        <f t="shared" si="74"/>
        <v>136694.09</v>
      </c>
      <c r="AD450" s="11">
        <f t="shared" si="74"/>
        <v>151463</v>
      </c>
    </row>
    <row r="451" spans="1:30" s="41" customFormat="1" x14ac:dyDescent="0.2">
      <c r="A451" s="390">
        <v>1025</v>
      </c>
      <c r="B451" s="390" t="s">
        <v>34</v>
      </c>
      <c r="C451" s="11">
        <v>9090.52</v>
      </c>
      <c r="D451" s="11">
        <v>9233.93</v>
      </c>
      <c r="E451" s="11">
        <v>5884.64</v>
      </c>
      <c r="F451" s="11">
        <v>5253.41</v>
      </c>
      <c r="G451" s="11">
        <v>883.9</v>
      </c>
      <c r="H451" s="11">
        <v>7013.89</v>
      </c>
      <c r="I451" s="11">
        <v>8711.0300000000007</v>
      </c>
      <c r="J451" s="11">
        <v>9031.15</v>
      </c>
      <c r="K451" s="11">
        <v>9864.4</v>
      </c>
      <c r="L451" s="11">
        <v>11092.12</v>
      </c>
      <c r="M451" s="11">
        <v>8765.2199999999993</v>
      </c>
      <c r="N451" s="11">
        <v>10161.549999999999</v>
      </c>
      <c r="O451" s="394">
        <f t="shared" si="71"/>
        <v>94985.760000000009</v>
      </c>
      <c r="Q451" s="390">
        <v>1025</v>
      </c>
      <c r="R451" s="390" t="s">
        <v>34</v>
      </c>
      <c r="S451" s="11">
        <f t="shared" si="72"/>
        <v>9090.52</v>
      </c>
      <c r="T451" s="11">
        <f t="shared" si="74"/>
        <v>18324.45</v>
      </c>
      <c r="U451" s="11">
        <f t="shared" si="74"/>
        <v>24209.09</v>
      </c>
      <c r="V451" s="11">
        <f t="shared" si="74"/>
        <v>29462.5</v>
      </c>
      <c r="W451" s="11">
        <f t="shared" si="74"/>
        <v>30346.400000000001</v>
      </c>
      <c r="X451" s="11">
        <f t="shared" si="74"/>
        <v>37360.29</v>
      </c>
      <c r="Y451" s="11">
        <f t="shared" si="74"/>
        <v>46071.32</v>
      </c>
      <c r="Z451" s="11">
        <f t="shared" si="74"/>
        <v>55102.47</v>
      </c>
      <c r="AA451" s="11">
        <f t="shared" si="74"/>
        <v>64966.87</v>
      </c>
      <c r="AB451" s="11">
        <f t="shared" si="74"/>
        <v>76058.990000000005</v>
      </c>
      <c r="AC451" s="11">
        <f t="shared" si="74"/>
        <v>84824.21</v>
      </c>
      <c r="AD451" s="11">
        <f t="shared" si="74"/>
        <v>94985.760000000009</v>
      </c>
    </row>
    <row r="452" spans="1:30" s="41" customFormat="1" x14ac:dyDescent="0.2">
      <c r="A452" s="390">
        <v>1026</v>
      </c>
      <c r="B452" s="390" t="s">
        <v>35</v>
      </c>
      <c r="C452" s="11">
        <v>3312.41</v>
      </c>
      <c r="D452" s="11">
        <v>1539.7</v>
      </c>
      <c r="E452" s="11">
        <v>606.04999999999995</v>
      </c>
      <c r="F452" s="11">
        <v>602.72</v>
      </c>
      <c r="G452" s="11">
        <v>707.05</v>
      </c>
      <c r="H452" s="11">
        <v>1674.08</v>
      </c>
      <c r="I452" s="11">
        <v>1670.07</v>
      </c>
      <c r="J452" s="11">
        <v>1897.21</v>
      </c>
      <c r="K452" s="11">
        <v>1983.42</v>
      </c>
      <c r="L452" s="11">
        <v>2536.02</v>
      </c>
      <c r="M452" s="11">
        <v>1375.96</v>
      </c>
      <c r="N452" s="11">
        <v>1860.57</v>
      </c>
      <c r="O452" s="394">
        <f t="shared" si="71"/>
        <v>19765.259999999998</v>
      </c>
      <c r="Q452" s="390">
        <v>1026</v>
      </c>
      <c r="R452" s="390" t="s">
        <v>35</v>
      </c>
      <c r="S452" s="11">
        <f t="shared" si="72"/>
        <v>3312.41</v>
      </c>
      <c r="T452" s="11">
        <f t="shared" si="74"/>
        <v>4852.1099999999997</v>
      </c>
      <c r="U452" s="11">
        <f t="shared" si="74"/>
        <v>5458.16</v>
      </c>
      <c r="V452" s="11">
        <f t="shared" si="74"/>
        <v>6060.88</v>
      </c>
      <c r="W452" s="11">
        <f t="shared" si="74"/>
        <v>6767.93</v>
      </c>
      <c r="X452" s="11">
        <f t="shared" si="74"/>
        <v>8442.01</v>
      </c>
      <c r="Y452" s="11">
        <f t="shared" si="74"/>
        <v>10112.08</v>
      </c>
      <c r="Z452" s="11">
        <f t="shared" si="74"/>
        <v>12009.29</v>
      </c>
      <c r="AA452" s="11">
        <f t="shared" si="74"/>
        <v>13992.710000000001</v>
      </c>
      <c r="AB452" s="11">
        <f t="shared" si="74"/>
        <v>16528.73</v>
      </c>
      <c r="AC452" s="11">
        <f t="shared" si="74"/>
        <v>17904.689999999999</v>
      </c>
      <c r="AD452" s="11">
        <f t="shared" si="74"/>
        <v>19765.259999999998</v>
      </c>
    </row>
    <row r="453" spans="1:30" s="41" customFormat="1" x14ac:dyDescent="0.2">
      <c r="A453" s="390">
        <v>1027</v>
      </c>
      <c r="B453" s="390" t="s">
        <v>36</v>
      </c>
      <c r="C453" s="11">
        <v>3777.17</v>
      </c>
      <c r="D453" s="11">
        <v>2218.35</v>
      </c>
      <c r="E453" s="11">
        <v>1593.16</v>
      </c>
      <c r="F453" s="11">
        <v>1188.56</v>
      </c>
      <c r="G453" s="11">
        <v>1124.3499999999999</v>
      </c>
      <c r="H453" s="11">
        <v>2279.98</v>
      </c>
      <c r="I453" s="11">
        <v>3206.9</v>
      </c>
      <c r="J453" s="11">
        <v>4099.7299999999996</v>
      </c>
      <c r="K453" s="11">
        <v>3770.54</v>
      </c>
      <c r="L453" s="11">
        <v>3605.92</v>
      </c>
      <c r="M453" s="11">
        <v>2939.69</v>
      </c>
      <c r="N453" s="11">
        <v>3380.32</v>
      </c>
      <c r="O453" s="394">
        <f t="shared" si="71"/>
        <v>33184.67</v>
      </c>
      <c r="Q453" s="390">
        <v>1027</v>
      </c>
      <c r="R453" s="390" t="s">
        <v>36</v>
      </c>
      <c r="S453" s="11">
        <f t="shared" si="72"/>
        <v>3777.17</v>
      </c>
      <c r="T453" s="11">
        <f t="shared" si="74"/>
        <v>5995.52</v>
      </c>
      <c r="U453" s="11">
        <f t="shared" si="74"/>
        <v>7588.68</v>
      </c>
      <c r="V453" s="11">
        <f t="shared" si="74"/>
        <v>8777.24</v>
      </c>
      <c r="W453" s="11">
        <f t="shared" si="74"/>
        <v>9901.59</v>
      </c>
      <c r="X453" s="11">
        <f t="shared" si="74"/>
        <v>12181.57</v>
      </c>
      <c r="Y453" s="11">
        <f t="shared" si="74"/>
        <v>15388.47</v>
      </c>
      <c r="Z453" s="11">
        <f t="shared" si="74"/>
        <v>19488.199999999997</v>
      </c>
      <c r="AA453" s="11">
        <f t="shared" si="74"/>
        <v>23258.739999999998</v>
      </c>
      <c r="AB453" s="11">
        <f t="shared" si="74"/>
        <v>26864.659999999996</v>
      </c>
      <c r="AC453" s="11">
        <f t="shared" si="74"/>
        <v>29804.349999999995</v>
      </c>
      <c r="AD453" s="11">
        <f t="shared" si="74"/>
        <v>33184.67</v>
      </c>
    </row>
    <row r="454" spans="1:30" s="41" customFormat="1" x14ac:dyDescent="0.2">
      <c r="A454" s="390">
        <v>1028</v>
      </c>
      <c r="B454" s="390" t="s">
        <v>37</v>
      </c>
      <c r="C454" s="11">
        <v>11283.3</v>
      </c>
      <c r="D454" s="11">
        <v>10168.4</v>
      </c>
      <c r="E454" s="11">
        <v>5759.73</v>
      </c>
      <c r="F454" s="11">
        <v>4293.95</v>
      </c>
      <c r="G454" s="11">
        <v>5049.7299999999996</v>
      </c>
      <c r="H454" s="11">
        <v>7579.61</v>
      </c>
      <c r="I454" s="11">
        <v>8113.63</v>
      </c>
      <c r="J454" s="11">
        <v>10010.66</v>
      </c>
      <c r="K454" s="11">
        <v>13312.66</v>
      </c>
      <c r="L454" s="11">
        <v>13325.95</v>
      </c>
      <c r="M454" s="11">
        <v>9886.56</v>
      </c>
      <c r="N454" s="11">
        <v>12075.52</v>
      </c>
      <c r="O454" s="394">
        <f>SUM(C454:N454)</f>
        <v>110859.7</v>
      </c>
      <c r="Q454" s="390">
        <v>1028</v>
      </c>
      <c r="R454" s="390" t="s">
        <v>37</v>
      </c>
      <c r="S454" s="11">
        <f t="shared" si="72"/>
        <v>11283.3</v>
      </c>
      <c r="T454" s="11">
        <f t="shared" si="74"/>
        <v>21451.699999999997</v>
      </c>
      <c r="U454" s="11">
        <f t="shared" si="74"/>
        <v>27211.429999999997</v>
      </c>
      <c r="V454" s="11">
        <f t="shared" si="74"/>
        <v>31505.379999999997</v>
      </c>
      <c r="W454" s="11">
        <f t="shared" si="74"/>
        <v>36555.11</v>
      </c>
      <c r="X454" s="11">
        <f t="shared" si="74"/>
        <v>44134.720000000001</v>
      </c>
      <c r="Y454" s="11">
        <f t="shared" si="74"/>
        <v>52248.35</v>
      </c>
      <c r="Z454" s="11">
        <f t="shared" si="74"/>
        <v>62259.009999999995</v>
      </c>
      <c r="AA454" s="11">
        <f t="shared" si="74"/>
        <v>75571.67</v>
      </c>
      <c r="AB454" s="11">
        <f t="shared" si="74"/>
        <v>88897.62</v>
      </c>
      <c r="AC454" s="11">
        <f t="shared" si="74"/>
        <v>98784.18</v>
      </c>
      <c r="AD454" s="11">
        <f t="shared" si="74"/>
        <v>110859.7</v>
      </c>
    </row>
    <row r="455" spans="1:30" s="41" customFormat="1" x14ac:dyDescent="0.2">
      <c r="A455" s="390">
        <v>1029</v>
      </c>
      <c r="B455" s="390" t="s">
        <v>38</v>
      </c>
      <c r="C455" s="11">
        <v>1876.96</v>
      </c>
      <c r="D455" s="11">
        <v>1782.36</v>
      </c>
      <c r="E455" s="11">
        <v>1486.23</v>
      </c>
      <c r="F455" s="11">
        <v>1589.82</v>
      </c>
      <c r="G455" s="11">
        <v>1413.27</v>
      </c>
      <c r="H455" s="11">
        <v>1397.22</v>
      </c>
      <c r="I455" s="11">
        <v>1553.71</v>
      </c>
      <c r="J455" s="11">
        <v>1462.19</v>
      </c>
      <c r="K455" s="11">
        <v>1654.21</v>
      </c>
      <c r="L455" s="11">
        <v>1752.2</v>
      </c>
      <c r="M455" s="11">
        <v>1446.51</v>
      </c>
      <c r="N455" s="11">
        <v>1736.21</v>
      </c>
      <c r="O455" s="394">
        <f t="shared" si="71"/>
        <v>19150.89</v>
      </c>
      <c r="Q455" s="390">
        <v>1029</v>
      </c>
      <c r="R455" s="390" t="s">
        <v>38</v>
      </c>
      <c r="S455" s="11">
        <f t="shared" si="72"/>
        <v>1876.96</v>
      </c>
      <c r="T455" s="11">
        <f t="shared" si="74"/>
        <v>3659.3199999999997</v>
      </c>
      <c r="U455" s="11">
        <f t="shared" si="74"/>
        <v>5145.5499999999993</v>
      </c>
      <c r="V455" s="11">
        <f t="shared" si="74"/>
        <v>6735.369999999999</v>
      </c>
      <c r="W455" s="11">
        <f t="shared" si="74"/>
        <v>8148.6399999999994</v>
      </c>
      <c r="X455" s="11">
        <f t="shared" si="74"/>
        <v>9545.8599999999988</v>
      </c>
      <c r="Y455" s="11">
        <f t="shared" si="74"/>
        <v>11099.57</v>
      </c>
      <c r="Z455" s="11">
        <f t="shared" si="74"/>
        <v>12561.76</v>
      </c>
      <c r="AA455" s="11">
        <f t="shared" si="74"/>
        <v>14215.970000000001</v>
      </c>
      <c r="AB455" s="11">
        <f t="shared" si="74"/>
        <v>15968.170000000002</v>
      </c>
      <c r="AC455" s="11">
        <f t="shared" si="74"/>
        <v>17414.68</v>
      </c>
      <c r="AD455" s="11">
        <f t="shared" si="74"/>
        <v>19150.89</v>
      </c>
    </row>
    <row r="456" spans="1:30" s="41" customFormat="1" x14ac:dyDescent="0.2">
      <c r="A456" s="391">
        <v>1030</v>
      </c>
      <c r="B456" s="391" t="s">
        <v>18</v>
      </c>
      <c r="C456" s="16">
        <v>4521.63</v>
      </c>
      <c r="D456" s="16">
        <v>3966.38</v>
      </c>
      <c r="E456" s="16">
        <v>3308.3</v>
      </c>
      <c r="F456" s="16">
        <v>2516.73</v>
      </c>
      <c r="G456" s="16">
        <v>2649.15</v>
      </c>
      <c r="H456" s="16">
        <v>4290.29</v>
      </c>
      <c r="I456" s="16">
        <v>5008.5600000000004</v>
      </c>
      <c r="J456" s="16">
        <v>6541.34</v>
      </c>
      <c r="K456" s="16">
        <v>6549.19</v>
      </c>
      <c r="L456" s="16">
        <v>5569.4</v>
      </c>
      <c r="M456" s="16">
        <v>4816.93</v>
      </c>
      <c r="N456" s="16">
        <v>4538.58</v>
      </c>
      <c r="O456" s="395">
        <f t="shared" si="71"/>
        <v>54276.48000000001</v>
      </c>
      <c r="Q456" s="391">
        <v>1030</v>
      </c>
      <c r="R456" s="391" t="s">
        <v>18</v>
      </c>
      <c r="S456" s="16">
        <f t="shared" si="72"/>
        <v>4521.63</v>
      </c>
      <c r="T456" s="16">
        <f t="shared" si="74"/>
        <v>8488.01</v>
      </c>
      <c r="U456" s="16">
        <f t="shared" si="74"/>
        <v>11796.310000000001</v>
      </c>
      <c r="V456" s="16">
        <f t="shared" si="74"/>
        <v>14313.04</v>
      </c>
      <c r="W456" s="16">
        <f t="shared" si="74"/>
        <v>16962.190000000002</v>
      </c>
      <c r="X456" s="16">
        <f t="shared" si="74"/>
        <v>21252.480000000003</v>
      </c>
      <c r="Y456" s="16">
        <f t="shared" si="74"/>
        <v>26261.040000000005</v>
      </c>
      <c r="Z456" s="16">
        <f t="shared" si="74"/>
        <v>32802.380000000005</v>
      </c>
      <c r="AA456" s="16">
        <f t="shared" si="74"/>
        <v>39351.570000000007</v>
      </c>
      <c r="AB456" s="16">
        <f t="shared" si="74"/>
        <v>44920.970000000008</v>
      </c>
      <c r="AC456" s="16">
        <f t="shared" si="74"/>
        <v>49737.900000000009</v>
      </c>
      <c r="AD456" s="16">
        <f t="shared" si="74"/>
        <v>54276.48000000001</v>
      </c>
    </row>
    <row r="457" spans="1:30" s="41" customFormat="1" x14ac:dyDescent="0.2">
      <c r="A457" s="392">
        <v>10300</v>
      </c>
      <c r="B457" s="392" t="s">
        <v>149</v>
      </c>
      <c r="C457" s="396">
        <f t="shared" ref="C457:N457" si="75">SUM(C429:C456)</f>
        <v>340639.52999999997</v>
      </c>
      <c r="D457" s="396">
        <f t="shared" si="75"/>
        <v>316575.48999999993</v>
      </c>
      <c r="E457" s="396">
        <f t="shared" si="75"/>
        <v>230128.74999999997</v>
      </c>
      <c r="F457" s="396">
        <f t="shared" si="75"/>
        <v>190218.65</v>
      </c>
      <c r="G457" s="396">
        <f t="shared" si="75"/>
        <v>204227.68999999997</v>
      </c>
      <c r="H457" s="396">
        <f t="shared" si="75"/>
        <v>317086.51999999996</v>
      </c>
      <c r="I457" s="396">
        <f t="shared" si="75"/>
        <v>330963.82000000007</v>
      </c>
      <c r="J457" s="396">
        <f t="shared" si="75"/>
        <v>386136.49000000005</v>
      </c>
      <c r="K457" s="396">
        <f t="shared" si="75"/>
        <v>406349.5500000001</v>
      </c>
      <c r="L457" s="396">
        <f t="shared" si="75"/>
        <v>382422.90000000014</v>
      </c>
      <c r="M457" s="396">
        <f t="shared" si="75"/>
        <v>338575.26999999996</v>
      </c>
      <c r="N457" s="396">
        <f t="shared" si="75"/>
        <v>376326.61000000004</v>
      </c>
      <c r="O457" s="396">
        <f>SUM(O429:O456)</f>
        <v>3819651.2700000005</v>
      </c>
      <c r="Q457" s="392">
        <v>10300</v>
      </c>
      <c r="R457" s="392" t="s">
        <v>149</v>
      </c>
      <c r="S457" s="396">
        <f t="shared" ref="S457:AC457" si="76">SUM(S429:S456)</f>
        <v>340639.52999999997</v>
      </c>
      <c r="T457" s="396">
        <f t="shared" si="76"/>
        <v>657215.0199999999</v>
      </c>
      <c r="U457" s="396">
        <f t="shared" si="76"/>
        <v>887343.77000000014</v>
      </c>
      <c r="V457" s="396">
        <f t="shared" si="76"/>
        <v>1077562.4200000002</v>
      </c>
      <c r="W457" s="396">
        <f t="shared" si="76"/>
        <v>1281790.1099999999</v>
      </c>
      <c r="X457" s="396">
        <f t="shared" si="76"/>
        <v>1598876.6300000004</v>
      </c>
      <c r="Y457" s="396">
        <f t="shared" si="76"/>
        <v>1929840.4500000007</v>
      </c>
      <c r="Z457" s="396">
        <f t="shared" si="76"/>
        <v>2315976.9400000004</v>
      </c>
      <c r="AA457" s="396">
        <f t="shared" si="76"/>
        <v>2722326.4899999998</v>
      </c>
      <c r="AB457" s="396">
        <f t="shared" si="76"/>
        <v>3104749.3900000006</v>
      </c>
      <c r="AC457" s="396">
        <f t="shared" si="76"/>
        <v>3443324.6600000011</v>
      </c>
      <c r="AD457" s="396">
        <f>SUM(AD429:AD456)</f>
        <v>3819651.2700000005</v>
      </c>
    </row>
    <row r="459" spans="1:30" ht="15" x14ac:dyDescent="0.2">
      <c r="A459" s="414" t="s">
        <v>157</v>
      </c>
      <c r="B459" s="414"/>
      <c r="C459" s="415"/>
      <c r="D459" s="415"/>
      <c r="E459" s="415"/>
      <c r="F459" s="415"/>
      <c r="G459" s="415"/>
      <c r="H459" s="415"/>
      <c r="I459" s="415"/>
      <c r="J459" s="415"/>
      <c r="K459" s="415"/>
      <c r="L459" s="415"/>
      <c r="M459" s="415"/>
      <c r="N459" s="415"/>
      <c r="O459" s="415"/>
      <c r="P459" s="415"/>
      <c r="Q459" s="415"/>
      <c r="R459" s="415"/>
      <c r="S459" s="415"/>
      <c r="T459" s="415"/>
      <c r="U459" s="415"/>
      <c r="V459" s="415"/>
      <c r="W459" s="415"/>
      <c r="X459" s="415"/>
      <c r="Y459" s="415"/>
      <c r="Z459" s="415"/>
      <c r="AA459" s="415"/>
      <c r="AB459" s="415"/>
      <c r="AC459" s="415"/>
      <c r="AD459" s="415"/>
    </row>
    <row r="461" spans="1:30" s="41" customFormat="1" ht="15.75" customHeight="1" x14ac:dyDescent="0.2">
      <c r="A461" s="397" t="s">
        <v>144</v>
      </c>
      <c r="B461" s="397" t="s">
        <v>154</v>
      </c>
      <c r="C461" s="397" t="s">
        <v>0</v>
      </c>
      <c r="D461" s="397" t="s">
        <v>1</v>
      </c>
      <c r="E461" s="397" t="s">
        <v>2</v>
      </c>
      <c r="F461" s="397" t="s">
        <v>3</v>
      </c>
      <c r="G461" s="397" t="s">
        <v>4</v>
      </c>
      <c r="H461" s="397" t="s">
        <v>5</v>
      </c>
      <c r="I461" s="397" t="s">
        <v>6</v>
      </c>
      <c r="J461" s="397" t="s">
        <v>7</v>
      </c>
      <c r="K461" s="397" t="s">
        <v>8</v>
      </c>
      <c r="L461" s="397" t="s">
        <v>9</v>
      </c>
      <c r="M461" s="397" t="s">
        <v>10</v>
      </c>
      <c r="N461" s="397" t="s">
        <v>11</v>
      </c>
      <c r="O461" s="397" t="s">
        <v>55</v>
      </c>
      <c r="Q461" s="397" t="s">
        <v>73</v>
      </c>
      <c r="R461" s="397" t="s">
        <v>154</v>
      </c>
      <c r="S461" s="397" t="s">
        <v>74</v>
      </c>
      <c r="T461" s="397" t="s">
        <v>75</v>
      </c>
      <c r="U461" s="397" t="s">
        <v>76</v>
      </c>
      <c r="V461" s="397" t="s">
        <v>77</v>
      </c>
      <c r="W461" s="397" t="s">
        <v>78</v>
      </c>
      <c r="X461" s="397" t="s">
        <v>79</v>
      </c>
      <c r="Y461" s="397" t="s">
        <v>80</v>
      </c>
      <c r="Z461" s="397" t="s">
        <v>81</v>
      </c>
      <c r="AA461" s="397" t="s">
        <v>82</v>
      </c>
      <c r="AB461" s="397" t="s">
        <v>83</v>
      </c>
      <c r="AC461" s="397" t="s">
        <v>84</v>
      </c>
      <c r="AD461" s="397" t="s">
        <v>85</v>
      </c>
    </row>
    <row r="462" spans="1:30" s="41" customFormat="1" x14ac:dyDescent="0.2">
      <c r="A462" s="398"/>
      <c r="B462" s="398" t="s">
        <v>46</v>
      </c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403"/>
      <c r="Q462" s="398"/>
      <c r="R462" s="398" t="s">
        <v>46</v>
      </c>
      <c r="S462" s="387"/>
      <c r="T462" s="387"/>
      <c r="U462" s="387"/>
      <c r="V462" s="387"/>
      <c r="W462" s="387"/>
      <c r="X462" s="387"/>
      <c r="Y462" s="387"/>
      <c r="Z462" s="387"/>
      <c r="AA462" s="387"/>
      <c r="AB462" s="387"/>
      <c r="AC462" s="387"/>
      <c r="AD462" s="387"/>
    </row>
    <row r="463" spans="1:30" s="41" customFormat="1" x14ac:dyDescent="0.2">
      <c r="A463" s="399">
        <v>1004</v>
      </c>
      <c r="B463" s="399" t="s">
        <v>94</v>
      </c>
      <c r="C463" s="21">
        <f t="shared" ref="C463:O463" si="77">+C306/(C32*10^6)</f>
        <v>0.49227165599278405</v>
      </c>
      <c r="D463" s="21">
        <f t="shared" si="77"/>
        <v>0.38127705553855729</v>
      </c>
      <c r="E463" s="21">
        <f t="shared" si="77"/>
        <v>0.40808675194930727</v>
      </c>
      <c r="F463" s="21">
        <f t="shared" si="77"/>
        <v>0.44450398966611071</v>
      </c>
      <c r="G463" s="21">
        <f t="shared" si="77"/>
        <v>0.42867803294495899</v>
      </c>
      <c r="H463" s="21">
        <f t="shared" si="77"/>
        <v>0.53466774581237986</v>
      </c>
      <c r="I463" s="21">
        <f t="shared" si="77"/>
        <v>0.51443046950123206</v>
      </c>
      <c r="J463" s="21">
        <f t="shared" si="77"/>
        <v>0.52800772020016651</v>
      </c>
      <c r="K463" s="21">
        <f t="shared" si="77"/>
        <v>0.50391378523234587</v>
      </c>
      <c r="L463" s="21">
        <f t="shared" si="77"/>
        <v>0.54152368934680561</v>
      </c>
      <c r="M463" s="21">
        <f t="shared" si="77"/>
        <v>0.39507782805601843</v>
      </c>
      <c r="N463" s="21">
        <f t="shared" si="77"/>
        <v>0.50162742671048022</v>
      </c>
      <c r="O463" s="404">
        <f t="shared" si="77"/>
        <v>0.47369848312481239</v>
      </c>
      <c r="Q463" s="399">
        <v>1004</v>
      </c>
      <c r="R463" s="399" t="s">
        <v>94</v>
      </c>
      <c r="S463" s="21">
        <f t="shared" ref="S463:AD463" si="78">+S306/(S32*10^6)</f>
        <v>0.49227165599278405</v>
      </c>
      <c r="T463" s="21">
        <f t="shared" si="78"/>
        <v>0.43524852739497782</v>
      </c>
      <c r="U463" s="21">
        <f t="shared" si="78"/>
        <v>0.42610354853382554</v>
      </c>
      <c r="V463" s="21">
        <f t="shared" si="78"/>
        <v>0.43087371494582655</v>
      </c>
      <c r="W463" s="21">
        <f t="shared" si="78"/>
        <v>0.43043321049593375</v>
      </c>
      <c r="X463" s="21">
        <f t="shared" si="78"/>
        <v>0.44742613394216191</v>
      </c>
      <c r="Y463" s="21">
        <f t="shared" si="78"/>
        <v>0.45749834937622558</v>
      </c>
      <c r="Z463" s="21">
        <f t="shared" si="78"/>
        <v>0.46713273872812167</v>
      </c>
      <c r="AA463" s="21">
        <f t="shared" si="78"/>
        <v>0.47151623772611706</v>
      </c>
      <c r="AB463" s="21">
        <f t="shared" si="78"/>
        <v>0.47875155856932944</v>
      </c>
      <c r="AC463" s="21">
        <f t="shared" si="78"/>
        <v>0.47111640911204983</v>
      </c>
      <c r="AD463" s="21">
        <f t="shared" si="78"/>
        <v>0.47369848312481239</v>
      </c>
    </row>
    <row r="464" spans="1:30" s="41" customFormat="1" x14ac:dyDescent="0.2">
      <c r="A464" s="399">
        <v>1005</v>
      </c>
      <c r="B464" s="399" t="s">
        <v>13</v>
      </c>
      <c r="C464" s="21">
        <f t="shared" ref="C464:O464" si="79">+C307/(C33*10^6)</f>
        <v>0.49667057159276784</v>
      </c>
      <c r="D464" s="21">
        <f t="shared" si="79"/>
        <v>0.47412010045744013</v>
      </c>
      <c r="E464" s="21">
        <f t="shared" si="79"/>
        <v>0.53218576936558004</v>
      </c>
      <c r="F464" s="21">
        <f t="shared" si="79"/>
        <v>0.48141941491089407</v>
      </c>
      <c r="G464" s="21">
        <f t="shared" si="79"/>
        <v>0.44888439267589253</v>
      </c>
      <c r="H464" s="21">
        <f t="shared" si="79"/>
        <v>0.59449272012941989</v>
      </c>
      <c r="I464" s="21">
        <f t="shared" si="79"/>
        <v>0.53834597939006301</v>
      </c>
      <c r="J464" s="21">
        <f t="shared" si="79"/>
        <v>0.53719162038611201</v>
      </c>
      <c r="K464" s="21">
        <f t="shared" si="79"/>
        <v>0.4826712355822404</v>
      </c>
      <c r="L464" s="21">
        <f t="shared" si="79"/>
        <v>0.5141563618439382</v>
      </c>
      <c r="M464" s="21">
        <f t="shared" si="79"/>
        <v>0.48595191902150997</v>
      </c>
      <c r="N464" s="21">
        <f t="shared" si="79"/>
        <v>0.48608825809786355</v>
      </c>
      <c r="O464" s="404">
        <f t="shared" si="79"/>
        <v>0.50589062474831625</v>
      </c>
      <c r="Q464" s="399">
        <v>1005</v>
      </c>
      <c r="R464" s="399" t="s">
        <v>13</v>
      </c>
      <c r="S464" s="21">
        <f t="shared" ref="S464:AD464" si="80">+S307/(S33*10^6)</f>
        <v>0.49667057159276784</v>
      </c>
      <c r="T464" s="21">
        <f t="shared" si="80"/>
        <v>0.48547641309913403</v>
      </c>
      <c r="U464" s="21">
        <f t="shared" si="80"/>
        <v>0.50054752587968299</v>
      </c>
      <c r="V464" s="21">
        <f t="shared" si="80"/>
        <v>0.49560744684420677</v>
      </c>
      <c r="W464" s="21">
        <f t="shared" si="80"/>
        <v>0.48625857217627028</v>
      </c>
      <c r="X464" s="21">
        <f t="shared" si="80"/>
        <v>0.50381128355814742</v>
      </c>
      <c r="Y464" s="21">
        <f t="shared" si="80"/>
        <v>0.50906204910790898</v>
      </c>
      <c r="Z464" s="21">
        <f t="shared" si="80"/>
        <v>0.51311307101351489</v>
      </c>
      <c r="AA464" s="21">
        <f t="shared" si="80"/>
        <v>0.50942765121083433</v>
      </c>
      <c r="AB464" s="21">
        <f t="shared" si="80"/>
        <v>0.50990227690719203</v>
      </c>
      <c r="AC464" s="21">
        <f t="shared" si="80"/>
        <v>0.50768538273099029</v>
      </c>
      <c r="AD464" s="21">
        <f t="shared" si="80"/>
        <v>0.50589062474831625</v>
      </c>
    </row>
    <row r="465" spans="1:30" s="41" customFormat="1" x14ac:dyDescent="0.2">
      <c r="A465" s="399">
        <v>1006</v>
      </c>
      <c r="B465" s="399" t="s">
        <v>14</v>
      </c>
      <c r="C465" s="21">
        <f t="shared" ref="C465:O465" si="81">+C308/(C34*10^6)</f>
        <v>0.27079785680528046</v>
      </c>
      <c r="D465" s="21">
        <f t="shared" si="81"/>
        <v>0.25084671249059182</v>
      </c>
      <c r="E465" s="21">
        <f t="shared" si="81"/>
        <v>0.27377924817798238</v>
      </c>
      <c r="F465" s="21">
        <f t="shared" si="81"/>
        <v>0.24325455238956306</v>
      </c>
      <c r="G465" s="21">
        <f t="shared" si="81"/>
        <v>0.22427922168034575</v>
      </c>
      <c r="H465" s="21">
        <f t="shared" si="81"/>
        <v>0.26099876131111982</v>
      </c>
      <c r="I465" s="21">
        <f t="shared" si="81"/>
        <v>0.22924242960237726</v>
      </c>
      <c r="J465" s="21">
        <f t="shared" si="81"/>
        <v>0.25786812987633573</v>
      </c>
      <c r="K465" s="21">
        <f t="shared" si="81"/>
        <v>0.22417530556954335</v>
      </c>
      <c r="L465" s="21">
        <f t="shared" si="81"/>
        <v>0.18721965210133282</v>
      </c>
      <c r="M465" s="21">
        <f t="shared" si="81"/>
        <v>0.14624550556767685</v>
      </c>
      <c r="N465" s="21">
        <f t="shared" si="81"/>
        <v>0.14649674473385338</v>
      </c>
      <c r="O465" s="404">
        <f t="shared" si="81"/>
        <v>0.22545414745437922</v>
      </c>
      <c r="Q465" s="399">
        <v>1006</v>
      </c>
      <c r="R465" s="399" t="s">
        <v>14</v>
      </c>
      <c r="S465" s="21">
        <f t="shared" ref="S465:AD465" si="82">+S308/(S34*10^6)</f>
        <v>0.27079785680528046</v>
      </c>
      <c r="T465" s="21">
        <f t="shared" si="82"/>
        <v>0.26050665912480075</v>
      </c>
      <c r="U465" s="21">
        <f t="shared" si="82"/>
        <v>0.26498604941131582</v>
      </c>
      <c r="V465" s="21">
        <f t="shared" si="82"/>
        <v>0.25921330492986905</v>
      </c>
      <c r="W465" s="21">
        <f t="shared" si="82"/>
        <v>0.25217318001080702</v>
      </c>
      <c r="X465" s="21">
        <f t="shared" si="82"/>
        <v>0.25364887458202323</v>
      </c>
      <c r="Y465" s="21">
        <f t="shared" si="82"/>
        <v>0.2497847537462439</v>
      </c>
      <c r="Z465" s="21">
        <f t="shared" si="82"/>
        <v>0.2509589807542017</v>
      </c>
      <c r="AA465" s="21">
        <f t="shared" si="82"/>
        <v>0.24759192050672618</v>
      </c>
      <c r="AB465" s="21">
        <f t="shared" si="82"/>
        <v>0.24122767703572656</v>
      </c>
      <c r="AC465" s="21">
        <f t="shared" si="82"/>
        <v>0.23264651412690113</v>
      </c>
      <c r="AD465" s="21">
        <f t="shared" si="82"/>
        <v>0.22545414745437922</v>
      </c>
    </row>
    <row r="466" spans="1:30" s="41" customFormat="1" x14ac:dyDescent="0.2">
      <c r="A466" s="399">
        <v>1007</v>
      </c>
      <c r="B466" s="399" t="s">
        <v>15</v>
      </c>
      <c r="C466" s="21">
        <f t="shared" ref="C466:O466" si="83">+C309/(C35*10^6)</f>
        <v>0.58842984651546937</v>
      </c>
      <c r="D466" s="21">
        <f t="shared" si="83"/>
        <v>0.55991333901006957</v>
      </c>
      <c r="E466" s="21">
        <f t="shared" si="83"/>
        <v>0.57607687813465047</v>
      </c>
      <c r="F466" s="21">
        <f t="shared" si="83"/>
        <v>0.56339655916446119</v>
      </c>
      <c r="G466" s="21">
        <f t="shared" si="83"/>
        <v>0.52752051062751437</v>
      </c>
      <c r="H466" s="21">
        <f t="shared" si="83"/>
        <v>0.59593357156114157</v>
      </c>
      <c r="I466" s="21">
        <f t="shared" si="83"/>
        <v>0.53274261960917224</v>
      </c>
      <c r="J466" s="21">
        <f t="shared" si="83"/>
        <v>0.53547110571037893</v>
      </c>
      <c r="K466" s="21">
        <f t="shared" si="83"/>
        <v>0.52659051856922823</v>
      </c>
      <c r="L466" s="21">
        <f t="shared" si="83"/>
        <v>0.58184662317616564</v>
      </c>
      <c r="M466" s="21">
        <f t="shared" si="83"/>
        <v>0.54782735002002603</v>
      </c>
      <c r="N466" s="21">
        <f t="shared" si="83"/>
        <v>0.52607511018290742</v>
      </c>
      <c r="O466" s="404">
        <f t="shared" si="83"/>
        <v>0.55464270770203805</v>
      </c>
      <c r="Q466" s="399">
        <v>1007</v>
      </c>
      <c r="R466" s="399" t="s">
        <v>15</v>
      </c>
      <c r="S466" s="21">
        <f t="shared" ref="S466:AD466" si="84">+S309/(S35*10^6)</f>
        <v>0.58842984651546937</v>
      </c>
      <c r="T466" s="21">
        <f t="shared" si="84"/>
        <v>0.5741143467806572</v>
      </c>
      <c r="U466" s="21">
        <f t="shared" si="84"/>
        <v>0.57476089970703026</v>
      </c>
      <c r="V466" s="21">
        <f t="shared" si="84"/>
        <v>0.57191529123712148</v>
      </c>
      <c r="W466" s="21">
        <f t="shared" si="84"/>
        <v>0.56342068537757795</v>
      </c>
      <c r="X466" s="21">
        <f t="shared" si="84"/>
        <v>0.56868556842858298</v>
      </c>
      <c r="Y466" s="21">
        <f t="shared" si="84"/>
        <v>0.56320698815168602</v>
      </c>
      <c r="Z466" s="21">
        <f t="shared" si="84"/>
        <v>0.55937472577251368</v>
      </c>
      <c r="AA466" s="21">
        <f t="shared" si="84"/>
        <v>0.55546251269636826</v>
      </c>
      <c r="AB466" s="21">
        <f t="shared" si="84"/>
        <v>0.55812423457907911</v>
      </c>
      <c r="AC466" s="21">
        <f t="shared" si="84"/>
        <v>0.55721730849952233</v>
      </c>
      <c r="AD466" s="21">
        <f t="shared" si="84"/>
        <v>0.55464270770203805</v>
      </c>
    </row>
    <row r="467" spans="1:30" s="41" customFormat="1" x14ac:dyDescent="0.2">
      <c r="A467" s="399">
        <v>1008</v>
      </c>
      <c r="B467" s="399" t="s">
        <v>16</v>
      </c>
      <c r="C467" s="21">
        <f t="shared" ref="C467:O467" si="85">+C310/(C36*10^6)</f>
        <v>0.46257493680028888</v>
      </c>
      <c r="D467" s="21">
        <f t="shared" si="85"/>
        <v>0.46168169463738729</v>
      </c>
      <c r="E467" s="21">
        <f t="shared" si="85"/>
        <v>0.46595513079632728</v>
      </c>
      <c r="F467" s="21">
        <f t="shared" si="85"/>
        <v>0.46772086562163778</v>
      </c>
      <c r="G467" s="21">
        <f t="shared" si="85"/>
        <v>0.44777969862379696</v>
      </c>
      <c r="H467" s="21">
        <f t="shared" si="85"/>
        <v>0.6646003744949246</v>
      </c>
      <c r="I467" s="21">
        <f t="shared" si="85"/>
        <v>0.58901905344133687</v>
      </c>
      <c r="J467" s="21">
        <f t="shared" si="85"/>
        <v>0.51172662104214495</v>
      </c>
      <c r="K467" s="21">
        <f t="shared" si="85"/>
        <v>0.53208743132333991</v>
      </c>
      <c r="L467" s="21">
        <f t="shared" si="85"/>
        <v>0.5183238060704306</v>
      </c>
      <c r="M467" s="21">
        <f t="shared" si="85"/>
        <v>0.51406320052064503</v>
      </c>
      <c r="N467" s="21">
        <f t="shared" si="85"/>
        <v>0.52371601543442581</v>
      </c>
      <c r="O467" s="404">
        <f t="shared" si="85"/>
        <v>0.51449297535889227</v>
      </c>
      <c r="Q467" s="399">
        <v>1008</v>
      </c>
      <c r="R467" s="399" t="s">
        <v>16</v>
      </c>
      <c r="S467" s="21">
        <f t="shared" ref="S467:AD467" si="86">+S310/(S36*10^6)</f>
        <v>0.46257493680028888</v>
      </c>
      <c r="T467" s="21">
        <f t="shared" si="86"/>
        <v>0.46212731151179715</v>
      </c>
      <c r="U467" s="21">
        <f t="shared" si="86"/>
        <v>0.46340186511560827</v>
      </c>
      <c r="V467" s="21">
        <f t="shared" si="86"/>
        <v>0.46452861360705183</v>
      </c>
      <c r="W467" s="21">
        <f t="shared" si="86"/>
        <v>0.46106184492279945</v>
      </c>
      <c r="X467" s="21">
        <f t="shared" si="86"/>
        <v>0.49500285245416697</v>
      </c>
      <c r="Y467" s="21">
        <f t="shared" si="86"/>
        <v>0.50963573290515685</v>
      </c>
      <c r="Z467" s="21">
        <f t="shared" si="86"/>
        <v>0.50995926697307203</v>
      </c>
      <c r="AA467" s="21">
        <f t="shared" si="86"/>
        <v>0.51281567438283537</v>
      </c>
      <c r="AB467" s="21">
        <f t="shared" si="86"/>
        <v>0.51347864093746498</v>
      </c>
      <c r="AC467" s="21">
        <f t="shared" si="86"/>
        <v>0.51354324990865896</v>
      </c>
      <c r="AD467" s="21">
        <f t="shared" si="86"/>
        <v>0.51449297535889227</v>
      </c>
    </row>
    <row r="468" spans="1:30" s="41" customFormat="1" x14ac:dyDescent="0.2">
      <c r="A468" s="399">
        <v>1009</v>
      </c>
      <c r="B468" s="399" t="s">
        <v>17</v>
      </c>
      <c r="C468" s="21">
        <f t="shared" ref="C468:O468" si="87">+C311/(C37*10^6)</f>
        <v>0.52061144651050473</v>
      </c>
      <c r="D468" s="21">
        <f t="shared" si="87"/>
        <v>0.49287267224250275</v>
      </c>
      <c r="E468" s="21">
        <f t="shared" si="87"/>
        <v>0.52561854890740434</v>
      </c>
      <c r="F468" s="21">
        <f t="shared" si="87"/>
        <v>0.51024627105912645</v>
      </c>
      <c r="G468" s="21">
        <f t="shared" si="87"/>
        <v>0.48187632936659436</v>
      </c>
      <c r="H468" s="21">
        <f t="shared" si="87"/>
        <v>0.61238371823945947</v>
      </c>
      <c r="I468" s="21">
        <f t="shared" si="87"/>
        <v>0.53288301878940458</v>
      </c>
      <c r="J468" s="21">
        <f t="shared" si="87"/>
        <v>0.54625876926343009</v>
      </c>
      <c r="K468" s="21">
        <f t="shared" si="87"/>
        <v>0.51614056754973126</v>
      </c>
      <c r="L468" s="21">
        <f t="shared" si="87"/>
        <v>0.55796920700806019</v>
      </c>
      <c r="M468" s="21">
        <f t="shared" si="87"/>
        <v>0.55762697695216423</v>
      </c>
      <c r="N468" s="21">
        <f t="shared" si="87"/>
        <v>0.52714227917749745</v>
      </c>
      <c r="O468" s="404">
        <f t="shared" si="87"/>
        <v>0.53214789614162705</v>
      </c>
      <c r="Q468" s="399">
        <v>1009</v>
      </c>
      <c r="R468" s="399" t="s">
        <v>17</v>
      </c>
      <c r="S468" s="21">
        <f t="shared" ref="S468:AD468" si="88">+S311/(S37*10^6)</f>
        <v>0.52061144651050473</v>
      </c>
      <c r="T468" s="21">
        <f t="shared" si="88"/>
        <v>0.50643549567845847</v>
      </c>
      <c r="U468" s="21">
        <f t="shared" si="88"/>
        <v>0.51292726567544022</v>
      </c>
      <c r="V468" s="21">
        <f t="shared" si="88"/>
        <v>0.51221182974563317</v>
      </c>
      <c r="W468" s="21">
        <f t="shared" si="88"/>
        <v>0.50590391868545659</v>
      </c>
      <c r="X468" s="21">
        <f t="shared" si="88"/>
        <v>0.5233558995022598</v>
      </c>
      <c r="Y468" s="21">
        <f t="shared" si="88"/>
        <v>0.52482472688286774</v>
      </c>
      <c r="Z468" s="21">
        <f t="shared" si="88"/>
        <v>0.52787971121912147</v>
      </c>
      <c r="AA468" s="21">
        <f t="shared" si="88"/>
        <v>0.5263851598584296</v>
      </c>
      <c r="AB468" s="21">
        <f t="shared" si="88"/>
        <v>0.52987808829239169</v>
      </c>
      <c r="AC468" s="21">
        <f t="shared" si="88"/>
        <v>0.53262394115168188</v>
      </c>
      <c r="AD468" s="21">
        <f t="shared" si="88"/>
        <v>0.53214789614162705</v>
      </c>
    </row>
    <row r="469" spans="1:30" s="41" customFormat="1" x14ac:dyDescent="0.2">
      <c r="A469" s="399">
        <v>1010</v>
      </c>
      <c r="B469" s="399" t="s">
        <v>19</v>
      </c>
      <c r="C469" s="21">
        <f t="shared" ref="C469:O469" si="89">+C312/(C38*10^6)</f>
        <v>0.23507954915827212</v>
      </c>
      <c r="D469" s="21">
        <f t="shared" si="89"/>
        <v>0.23492451643340148</v>
      </c>
      <c r="E469" s="21">
        <f t="shared" si="89"/>
        <v>0.23643069453306151</v>
      </c>
      <c r="F469" s="21">
        <f t="shared" si="89"/>
        <v>0.21108111966935938</v>
      </c>
      <c r="G469" s="21">
        <f t="shared" si="89"/>
        <v>0.19823700450535722</v>
      </c>
      <c r="H469" s="21">
        <f t="shared" si="89"/>
        <v>0.32716221992523564</v>
      </c>
      <c r="I469" s="21">
        <f t="shared" si="89"/>
        <v>0.33812378104277729</v>
      </c>
      <c r="J469" s="21">
        <f t="shared" si="89"/>
        <v>0.28957757674898332</v>
      </c>
      <c r="K469" s="21">
        <f t="shared" si="89"/>
        <v>0.27235758043825425</v>
      </c>
      <c r="L469" s="21">
        <f t="shared" si="89"/>
        <v>0.21093919056950677</v>
      </c>
      <c r="M469" s="21">
        <f t="shared" si="89"/>
        <v>0.33076459055949331</v>
      </c>
      <c r="N469" s="21">
        <f t="shared" si="89"/>
        <v>0.30440250801772911</v>
      </c>
      <c r="O469" s="404">
        <f t="shared" si="89"/>
        <v>0.26666966556918292</v>
      </c>
      <c r="Q469" s="399">
        <v>1010</v>
      </c>
      <c r="R469" s="399" t="s">
        <v>19</v>
      </c>
      <c r="S469" s="21">
        <f t="shared" ref="S469:AD469" si="90">+S312/(S38*10^6)</f>
        <v>0.23507954915827212</v>
      </c>
      <c r="T469" s="21">
        <f t="shared" si="90"/>
        <v>0.23500345411811926</v>
      </c>
      <c r="U469" s="21">
        <f t="shared" si="90"/>
        <v>0.23547665422349717</v>
      </c>
      <c r="V469" s="21">
        <f t="shared" si="90"/>
        <v>0.22924194936086523</v>
      </c>
      <c r="W469" s="21">
        <f t="shared" si="90"/>
        <v>0.22296918205368207</v>
      </c>
      <c r="X469" s="21">
        <f t="shared" si="90"/>
        <v>0.2401254862817363</v>
      </c>
      <c r="Y469" s="21">
        <f t="shared" si="90"/>
        <v>0.2555641143677721</v>
      </c>
      <c r="Z469" s="21">
        <f t="shared" si="90"/>
        <v>0.26035897853833995</v>
      </c>
      <c r="AA469" s="21">
        <f t="shared" si="90"/>
        <v>0.26184630699657785</v>
      </c>
      <c r="AB469" s="21">
        <f t="shared" si="90"/>
        <v>0.2569162573704461</v>
      </c>
      <c r="AC469" s="21">
        <f t="shared" si="90"/>
        <v>0.26315754697363036</v>
      </c>
      <c r="AD469" s="21">
        <f t="shared" si="90"/>
        <v>0.26666966556918292</v>
      </c>
    </row>
    <row r="470" spans="1:30" s="41" customFormat="1" x14ac:dyDescent="0.2">
      <c r="A470" s="399">
        <v>1011</v>
      </c>
      <c r="B470" s="399" t="s">
        <v>20</v>
      </c>
      <c r="C470" s="21">
        <f t="shared" ref="C470:O470" si="91">+C313/(C39*10^6)</f>
        <v>0.5661594566772955</v>
      </c>
      <c r="D470" s="21">
        <f t="shared" si="91"/>
        <v>0.5618649641107003</v>
      </c>
      <c r="E470" s="21">
        <f t="shared" si="91"/>
        <v>0.5869728279635581</v>
      </c>
      <c r="F470" s="21">
        <f t="shared" si="91"/>
        <v>0.49239643164176866</v>
      </c>
      <c r="G470" s="21">
        <f t="shared" si="91"/>
        <v>0.44863960585337154</v>
      </c>
      <c r="H470" s="21">
        <f t="shared" si="91"/>
        <v>0.59849411342242276</v>
      </c>
      <c r="I470" s="21">
        <f t="shared" si="91"/>
        <v>0.52975445798310206</v>
      </c>
      <c r="J470" s="21">
        <f t="shared" si="91"/>
        <v>0.52434597878737266</v>
      </c>
      <c r="K470" s="21">
        <f t="shared" si="91"/>
        <v>0.48750962958373351</v>
      </c>
      <c r="L470" s="21">
        <f t="shared" si="91"/>
        <v>0.51993518433391561</v>
      </c>
      <c r="M470" s="21">
        <f t="shared" si="91"/>
        <v>0.54369410925372408</v>
      </c>
      <c r="N470" s="21">
        <f t="shared" si="91"/>
        <v>0.52856841470765525</v>
      </c>
      <c r="O470" s="404">
        <f t="shared" si="91"/>
        <v>0.53077788438284257</v>
      </c>
      <c r="Q470" s="399">
        <v>1011</v>
      </c>
      <c r="R470" s="399" t="s">
        <v>20</v>
      </c>
      <c r="S470" s="21">
        <f t="shared" ref="S470:AD470" si="92">+S313/(S39*10^6)</f>
        <v>0.5661594566772955</v>
      </c>
      <c r="T470" s="21">
        <f t="shared" si="92"/>
        <v>0.56403263314640562</v>
      </c>
      <c r="U470" s="21">
        <f t="shared" si="92"/>
        <v>0.57144256219086875</v>
      </c>
      <c r="V470" s="21">
        <f t="shared" si="92"/>
        <v>0.55119735523687341</v>
      </c>
      <c r="W470" s="21">
        <f t="shared" si="92"/>
        <v>0.53001058313584881</v>
      </c>
      <c r="X470" s="21">
        <f t="shared" si="92"/>
        <v>0.54130147037057386</v>
      </c>
      <c r="Y470" s="21">
        <f t="shared" si="92"/>
        <v>0.53941965297049321</v>
      </c>
      <c r="Z470" s="21">
        <f t="shared" si="92"/>
        <v>0.53723457059151103</v>
      </c>
      <c r="AA470" s="21">
        <f t="shared" si="92"/>
        <v>0.53087913596329717</v>
      </c>
      <c r="AB470" s="21">
        <f t="shared" si="92"/>
        <v>0.52975171339305693</v>
      </c>
      <c r="AC470" s="21">
        <f t="shared" si="92"/>
        <v>0.53097581336679744</v>
      </c>
      <c r="AD470" s="21">
        <f t="shared" si="92"/>
        <v>0.53077788438284257</v>
      </c>
    </row>
    <row r="471" spans="1:30" s="41" customFormat="1" ht="14.25" customHeight="1" x14ac:dyDescent="0.2">
      <c r="A471" s="399">
        <v>1012</v>
      </c>
      <c r="B471" s="399" t="s">
        <v>21</v>
      </c>
      <c r="C471" s="21">
        <f t="shared" ref="C471:O471" si="93">+C314/(C40*10^6)</f>
        <v>0.66185288902881578</v>
      </c>
      <c r="D471" s="21">
        <f t="shared" si="93"/>
        <v>0.65550286268523572</v>
      </c>
      <c r="E471" s="21">
        <f t="shared" si="93"/>
        <v>0.65136013360952461</v>
      </c>
      <c r="F471" s="21">
        <f t="shared" si="93"/>
        <v>0.63517070810908882</v>
      </c>
      <c r="G471" s="21">
        <f t="shared" si="93"/>
        <v>0.61280430814474285</v>
      </c>
      <c r="H471" s="21">
        <f t="shared" si="93"/>
        <v>0.71622024643258886</v>
      </c>
      <c r="I471" s="21">
        <f t="shared" si="93"/>
        <v>0.63502547430368972</v>
      </c>
      <c r="J471" s="21">
        <f t="shared" si="93"/>
        <v>0.6110513439054811</v>
      </c>
      <c r="K471" s="21">
        <f t="shared" si="93"/>
        <v>0.59345245887940279</v>
      </c>
      <c r="L471" s="21">
        <f t="shared" si="93"/>
        <v>0.59777349626727982</v>
      </c>
      <c r="M471" s="21">
        <f t="shared" si="93"/>
        <v>0.5900235830202254</v>
      </c>
      <c r="N471" s="21">
        <f t="shared" si="93"/>
        <v>0.58490214669846963</v>
      </c>
      <c r="O471" s="404">
        <f t="shared" si="93"/>
        <v>0.626622177920381</v>
      </c>
      <c r="Q471" s="399">
        <v>1012</v>
      </c>
      <c r="R471" s="399" t="s">
        <v>21</v>
      </c>
      <c r="S471" s="21">
        <f t="shared" ref="S471:AD471" si="94">+S314/(S40*10^6)</f>
        <v>0.66185288902881578</v>
      </c>
      <c r="T471" s="21">
        <f t="shared" si="94"/>
        <v>0.65865856093810149</v>
      </c>
      <c r="U471" s="21">
        <f t="shared" si="94"/>
        <v>0.6562004052231184</v>
      </c>
      <c r="V471" s="21">
        <f t="shared" si="94"/>
        <v>0.65088008966935951</v>
      </c>
      <c r="W471" s="21">
        <f t="shared" si="94"/>
        <v>0.64347652196631677</v>
      </c>
      <c r="X471" s="21">
        <f t="shared" si="94"/>
        <v>0.65512357937882537</v>
      </c>
      <c r="Y471" s="21">
        <f t="shared" si="94"/>
        <v>0.65200906383167301</v>
      </c>
      <c r="Z471" s="21">
        <f t="shared" si="94"/>
        <v>0.64605279890611045</v>
      </c>
      <c r="AA471" s="21">
        <f t="shared" si="94"/>
        <v>0.63946731194757778</v>
      </c>
      <c r="AB471" s="21">
        <f t="shared" si="94"/>
        <v>0.63490540488077585</v>
      </c>
      <c r="AC471" s="21">
        <f t="shared" si="94"/>
        <v>0.63057313212333277</v>
      </c>
      <c r="AD471" s="21">
        <f t="shared" si="94"/>
        <v>0.626622177920381</v>
      </c>
    </row>
    <row r="472" spans="1:30" s="41" customFormat="1" x14ac:dyDescent="0.2">
      <c r="A472" s="399">
        <v>1013</v>
      </c>
      <c r="B472" s="399" t="s">
        <v>22</v>
      </c>
      <c r="C472" s="21">
        <f t="shared" ref="C472:O472" si="95">+C315/(C41*10^6)</f>
        <v>0.68227990770323033</v>
      </c>
      <c r="D472" s="21">
        <f t="shared" si="95"/>
        <v>0.52665323421107479</v>
      </c>
      <c r="E472" s="21">
        <f t="shared" si="95"/>
        <v>0.61249941456560764</v>
      </c>
      <c r="F472" s="21">
        <f t="shared" si="95"/>
        <v>0.56582586338683893</v>
      </c>
      <c r="G472" s="21">
        <f t="shared" si="95"/>
        <v>0.5987331743712021</v>
      </c>
      <c r="H472" s="21">
        <f t="shared" si="95"/>
        <v>0.67969950161243031</v>
      </c>
      <c r="I472" s="21">
        <f t="shared" si="95"/>
        <v>0.55199246978806094</v>
      </c>
      <c r="J472" s="21">
        <f t="shared" si="95"/>
        <v>0.60166000515729778</v>
      </c>
      <c r="K472" s="21">
        <f t="shared" si="95"/>
        <v>0.5591749134843057</v>
      </c>
      <c r="L472" s="21">
        <f t="shared" si="95"/>
        <v>0.54914506041654021</v>
      </c>
      <c r="M472" s="21">
        <f t="shared" si="95"/>
        <v>0.57203497309761731</v>
      </c>
      <c r="N472" s="21">
        <f t="shared" si="95"/>
        <v>0.61966108506363038</v>
      </c>
      <c r="O472" s="404">
        <f t="shared" si="95"/>
        <v>0.58967205619281127</v>
      </c>
      <c r="Q472" s="399">
        <v>1013</v>
      </c>
      <c r="R472" s="399" t="s">
        <v>22</v>
      </c>
      <c r="S472" s="21">
        <f t="shared" ref="S472:AD472" si="96">+S315/(S41*10^6)</f>
        <v>0.68227990770323033</v>
      </c>
      <c r="T472" s="21">
        <f t="shared" si="96"/>
        <v>0.59499045243755111</v>
      </c>
      <c r="U472" s="21">
        <f t="shared" si="96"/>
        <v>0.60082085672697028</v>
      </c>
      <c r="V472" s="21">
        <f t="shared" si="96"/>
        <v>0.59129409984299031</v>
      </c>
      <c r="W472" s="21">
        <f t="shared" si="96"/>
        <v>0.59276251062796059</v>
      </c>
      <c r="X472" s="21">
        <f t="shared" si="96"/>
        <v>0.60768136539719264</v>
      </c>
      <c r="Y472" s="21">
        <f t="shared" si="96"/>
        <v>0.59812649127376927</v>
      </c>
      <c r="Z472" s="21">
        <f t="shared" si="96"/>
        <v>0.59861813484980309</v>
      </c>
      <c r="AA472" s="21">
        <f t="shared" si="96"/>
        <v>0.59354092749183318</v>
      </c>
      <c r="AB472" s="21">
        <f t="shared" si="96"/>
        <v>0.58847847009215715</v>
      </c>
      <c r="AC472" s="21">
        <f t="shared" si="96"/>
        <v>0.5868743868682007</v>
      </c>
      <c r="AD472" s="21">
        <f t="shared" si="96"/>
        <v>0.58967205619281127</v>
      </c>
    </row>
    <row r="473" spans="1:30" s="41" customFormat="1" x14ac:dyDescent="0.2">
      <c r="A473" s="399">
        <v>1014</v>
      </c>
      <c r="B473" s="399" t="s">
        <v>23</v>
      </c>
      <c r="C473" s="21">
        <f t="shared" ref="C473:O473" si="97">+C316/(C42*10^6)</f>
        <v>0.42480261926200641</v>
      </c>
      <c r="D473" s="21">
        <f t="shared" si="97"/>
        <v>0.40446956484106206</v>
      </c>
      <c r="E473" s="21">
        <f t="shared" si="97"/>
        <v>0.40207075998103869</v>
      </c>
      <c r="F473" s="21">
        <f t="shared" si="97"/>
        <v>0.41593842519640162</v>
      </c>
      <c r="G473" s="21">
        <f t="shared" si="97"/>
        <v>0.40399880917027531</v>
      </c>
      <c r="H473" s="21">
        <f t="shared" si="97"/>
        <v>0.47250598513542486</v>
      </c>
      <c r="I473" s="21">
        <f t="shared" si="97"/>
        <v>0.40399324412960774</v>
      </c>
      <c r="J473" s="21">
        <f t="shared" si="97"/>
        <v>0.37411682419289244</v>
      </c>
      <c r="K473" s="21">
        <f t="shared" si="97"/>
        <v>0.41160234629555731</v>
      </c>
      <c r="L473" s="21">
        <f t="shared" si="97"/>
        <v>0.42725502338564469</v>
      </c>
      <c r="M473" s="21">
        <f t="shared" si="97"/>
        <v>0.44331166316761778</v>
      </c>
      <c r="N473" s="21">
        <f t="shared" si="97"/>
        <v>0.39600459121091475</v>
      </c>
      <c r="O473" s="404">
        <f t="shared" si="97"/>
        <v>0.41424545560688669</v>
      </c>
      <c r="Q473" s="399">
        <v>1014</v>
      </c>
      <c r="R473" s="399" t="s">
        <v>23</v>
      </c>
      <c r="S473" s="21">
        <f t="shared" ref="S473:AD473" si="98">+S316/(S42*10^6)</f>
        <v>0.42480261926200641</v>
      </c>
      <c r="T473" s="21">
        <f t="shared" si="98"/>
        <v>0.41448591686923453</v>
      </c>
      <c r="U473" s="21">
        <f t="shared" si="98"/>
        <v>0.41038874340414688</v>
      </c>
      <c r="V473" s="21">
        <f t="shared" si="98"/>
        <v>0.41180981073593298</v>
      </c>
      <c r="W473" s="21">
        <f t="shared" si="98"/>
        <v>0.41026300536853727</v>
      </c>
      <c r="X473" s="21">
        <f t="shared" si="98"/>
        <v>0.42048575867071641</v>
      </c>
      <c r="Y473" s="21">
        <f t="shared" si="98"/>
        <v>0.41789452704653768</v>
      </c>
      <c r="Z473" s="21">
        <f t="shared" si="98"/>
        <v>0.41158938452030647</v>
      </c>
      <c r="AA473" s="21">
        <f t="shared" si="98"/>
        <v>0.41159094239228633</v>
      </c>
      <c r="AB473" s="21">
        <f t="shared" si="98"/>
        <v>0.41322604188156192</v>
      </c>
      <c r="AC473" s="21">
        <f t="shared" si="98"/>
        <v>0.41592943538158017</v>
      </c>
      <c r="AD473" s="21">
        <f t="shared" si="98"/>
        <v>0.41424545560688669</v>
      </c>
    </row>
    <row r="474" spans="1:30" s="41" customFormat="1" x14ac:dyDescent="0.2">
      <c r="A474" s="399">
        <v>1015</v>
      </c>
      <c r="B474" s="399" t="s">
        <v>24</v>
      </c>
      <c r="C474" s="21">
        <f t="shared" ref="C474:O474" si="99">+C317/(C43*10^6)</f>
        <v>0.33792536604735501</v>
      </c>
      <c r="D474" s="21">
        <f t="shared" si="99"/>
        <v>0.32524087830099152</v>
      </c>
      <c r="E474" s="21">
        <f t="shared" si="99"/>
        <v>0.37061953140734444</v>
      </c>
      <c r="F474" s="21">
        <f t="shared" si="99"/>
        <v>0.26195951665900263</v>
      </c>
      <c r="G474" s="21">
        <f t="shared" si="99"/>
        <v>0.24969843551329537</v>
      </c>
      <c r="H474" s="21">
        <f t="shared" si="99"/>
        <v>0.34909338421540076</v>
      </c>
      <c r="I474" s="21">
        <f t="shared" si="99"/>
        <v>0.29039346421898554</v>
      </c>
      <c r="J474" s="21">
        <f t="shared" si="99"/>
        <v>0.3002588356998363</v>
      </c>
      <c r="K474" s="21">
        <f t="shared" si="99"/>
        <v>0.30693822010683874</v>
      </c>
      <c r="L474" s="21">
        <f t="shared" si="99"/>
        <v>0.30672218495752429</v>
      </c>
      <c r="M474" s="21">
        <f t="shared" si="99"/>
        <v>0.27326495861474326</v>
      </c>
      <c r="N474" s="21">
        <f t="shared" si="99"/>
        <v>0.24934575178459487</v>
      </c>
      <c r="O474" s="404">
        <f t="shared" si="99"/>
        <v>0.30070553777109849</v>
      </c>
      <c r="Q474" s="399">
        <v>1015</v>
      </c>
      <c r="R474" s="399" t="s">
        <v>24</v>
      </c>
      <c r="S474" s="21">
        <f t="shared" ref="S474:AD474" si="100">+S317/(S43*10^6)</f>
        <v>0.33792536604735501</v>
      </c>
      <c r="T474" s="21">
        <f t="shared" si="100"/>
        <v>0.33139633360440418</v>
      </c>
      <c r="U474" s="21">
        <f t="shared" si="100"/>
        <v>0.3441481992098141</v>
      </c>
      <c r="V474" s="21">
        <f t="shared" si="100"/>
        <v>0.32208923397304756</v>
      </c>
      <c r="W474" s="21">
        <f t="shared" si="100"/>
        <v>0.30804503980330283</v>
      </c>
      <c r="X474" s="21">
        <f t="shared" si="100"/>
        <v>0.31466359701538865</v>
      </c>
      <c r="Y474" s="21">
        <f t="shared" si="100"/>
        <v>0.31075045418250641</v>
      </c>
      <c r="Z474" s="21">
        <f t="shared" si="100"/>
        <v>0.30917917653021293</v>
      </c>
      <c r="AA474" s="21">
        <f t="shared" si="100"/>
        <v>0.30891270939803173</v>
      </c>
      <c r="AB474" s="21">
        <f t="shared" si="100"/>
        <v>0.30868561941197242</v>
      </c>
      <c r="AC474" s="21">
        <f t="shared" si="100"/>
        <v>0.30548157545453802</v>
      </c>
      <c r="AD474" s="21">
        <f t="shared" si="100"/>
        <v>0.30070553777109849</v>
      </c>
    </row>
    <row r="475" spans="1:30" s="41" customFormat="1" x14ac:dyDescent="0.2">
      <c r="A475" s="399">
        <v>1016</v>
      </c>
      <c r="B475" s="399" t="s">
        <v>25</v>
      </c>
      <c r="C475" s="21">
        <f t="shared" ref="C475:O475" si="101">+C318/(C44*10^6)</f>
        <v>0.61324570562238079</v>
      </c>
      <c r="D475" s="21">
        <f t="shared" si="101"/>
        <v>0.5118770177831935</v>
      </c>
      <c r="E475" s="21">
        <f t="shared" si="101"/>
        <v>0.55697419938588688</v>
      </c>
      <c r="F475" s="21">
        <f t="shared" si="101"/>
        <v>0.51231432381593578</v>
      </c>
      <c r="G475" s="21">
        <f t="shared" si="101"/>
        <v>0.50374738621331183</v>
      </c>
      <c r="H475" s="21">
        <f t="shared" si="101"/>
        <v>0.60468018514467303</v>
      </c>
      <c r="I475" s="21">
        <f t="shared" si="101"/>
        <v>0.49637694304193042</v>
      </c>
      <c r="J475" s="21">
        <f t="shared" si="101"/>
        <v>0.47797757720333511</v>
      </c>
      <c r="K475" s="21">
        <f t="shared" si="101"/>
        <v>0.51027428538199338</v>
      </c>
      <c r="L475" s="21">
        <f t="shared" si="101"/>
        <v>0.51891474295736051</v>
      </c>
      <c r="M475" s="21">
        <f t="shared" si="101"/>
        <v>0.47064009325213252</v>
      </c>
      <c r="N475" s="21">
        <f t="shared" si="101"/>
        <v>0.48669858705088476</v>
      </c>
      <c r="O475" s="404">
        <f t="shared" si="101"/>
        <v>0.51953101284200875</v>
      </c>
      <c r="Q475" s="399">
        <v>1016</v>
      </c>
      <c r="R475" s="399" t="s">
        <v>25</v>
      </c>
      <c r="S475" s="21">
        <f t="shared" ref="S475:AD475" si="102">+S318/(S44*10^6)</f>
        <v>0.61324570562238079</v>
      </c>
      <c r="T475" s="21">
        <f t="shared" si="102"/>
        <v>0.56127284575478287</v>
      </c>
      <c r="U475" s="21">
        <f t="shared" si="102"/>
        <v>0.55987698209796044</v>
      </c>
      <c r="V475" s="21">
        <f t="shared" si="102"/>
        <v>0.54719693531100899</v>
      </c>
      <c r="W475" s="21">
        <f t="shared" si="102"/>
        <v>0.53863539283456674</v>
      </c>
      <c r="X475" s="21">
        <f t="shared" si="102"/>
        <v>0.54967137237094177</v>
      </c>
      <c r="Y475" s="21">
        <f t="shared" si="102"/>
        <v>0.54109474379755496</v>
      </c>
      <c r="Z475" s="21">
        <f t="shared" si="102"/>
        <v>0.53153412966278291</v>
      </c>
      <c r="AA475" s="21">
        <f t="shared" si="102"/>
        <v>0.52896791119714071</v>
      </c>
      <c r="AB475" s="21">
        <f t="shared" si="102"/>
        <v>0.5279091384542155</v>
      </c>
      <c r="AC475" s="21">
        <f t="shared" si="102"/>
        <v>0.52252783205511044</v>
      </c>
      <c r="AD475" s="21">
        <f t="shared" si="102"/>
        <v>0.51953101284200875</v>
      </c>
    </row>
    <row r="476" spans="1:30" s="41" customFormat="1" x14ac:dyDescent="0.2">
      <c r="A476" s="399">
        <v>1017</v>
      </c>
      <c r="B476" s="399" t="s">
        <v>26</v>
      </c>
      <c r="C476" s="21">
        <f t="shared" ref="C476:O476" si="103">+C319/(C45*10^6)</f>
        <v>0.48917100411780085</v>
      </c>
      <c r="D476" s="21">
        <f t="shared" si="103"/>
        <v>0.46006950760036375</v>
      </c>
      <c r="E476" s="21">
        <f t="shared" si="103"/>
        <v>0.48421280732309935</v>
      </c>
      <c r="F476" s="21">
        <f t="shared" si="103"/>
        <v>0.46156180704143168</v>
      </c>
      <c r="G476" s="21">
        <f t="shared" si="103"/>
        <v>0.44454726622381191</v>
      </c>
      <c r="H476" s="21">
        <f t="shared" si="103"/>
        <v>0.54742536504360439</v>
      </c>
      <c r="I476" s="21">
        <f t="shared" si="103"/>
        <v>0.47058228063650254</v>
      </c>
      <c r="J476" s="21">
        <f t="shared" si="103"/>
        <v>0.47792228508980666</v>
      </c>
      <c r="K476" s="21">
        <f t="shared" si="103"/>
        <v>0.48046264324453869</v>
      </c>
      <c r="L476" s="21">
        <f t="shared" si="103"/>
        <v>0.48066546187091858</v>
      </c>
      <c r="M476" s="21">
        <f t="shared" si="103"/>
        <v>0.46424209703772107</v>
      </c>
      <c r="N476" s="21">
        <f t="shared" si="103"/>
        <v>0.45680986343520297</v>
      </c>
      <c r="O476" s="404">
        <f t="shared" si="103"/>
        <v>0.47605099769674658</v>
      </c>
      <c r="Q476" s="399">
        <v>1017</v>
      </c>
      <c r="R476" s="399" t="s">
        <v>26</v>
      </c>
      <c r="S476" s="21">
        <f t="shared" ref="S476:AD476" si="104">+S319/(S45*10^6)</f>
        <v>0.48917100411780085</v>
      </c>
      <c r="T476" s="21">
        <f t="shared" si="104"/>
        <v>0.4744318943939827</v>
      </c>
      <c r="U476" s="21">
        <f t="shared" si="104"/>
        <v>0.47769162106570423</v>
      </c>
      <c r="V476" s="21">
        <f t="shared" si="104"/>
        <v>0.47353652410617314</v>
      </c>
      <c r="W476" s="21">
        <f t="shared" si="104"/>
        <v>0.4678289725859951</v>
      </c>
      <c r="X476" s="21">
        <f t="shared" si="104"/>
        <v>0.48055067840563687</v>
      </c>
      <c r="Y476" s="21">
        <f t="shared" si="104"/>
        <v>0.47896877100037333</v>
      </c>
      <c r="Z476" s="21">
        <f t="shared" si="104"/>
        <v>0.47882335868504988</v>
      </c>
      <c r="AA476" s="21">
        <f t="shared" si="104"/>
        <v>0.47902209934941137</v>
      </c>
      <c r="AB476" s="21">
        <f t="shared" si="104"/>
        <v>0.47919738007135293</v>
      </c>
      <c r="AC476" s="21">
        <f t="shared" si="104"/>
        <v>0.47781930485350954</v>
      </c>
      <c r="AD476" s="21">
        <f t="shared" si="104"/>
        <v>0.47605099769674658</v>
      </c>
    </row>
    <row r="477" spans="1:30" s="41" customFormat="1" x14ac:dyDescent="0.2">
      <c r="A477" s="399">
        <v>1018</v>
      </c>
      <c r="B477" s="399" t="s">
        <v>27</v>
      </c>
      <c r="C477" s="21">
        <f t="shared" ref="C477:O477" si="105">+C320/(C46*10^6)</f>
        <v>0.84573961741185033</v>
      </c>
      <c r="D477" s="21">
        <f t="shared" si="105"/>
        <v>0.78753754081710658</v>
      </c>
      <c r="E477" s="21">
        <f t="shared" si="105"/>
        <v>0.86375400228867338</v>
      </c>
      <c r="F477" s="21">
        <f t="shared" si="105"/>
        <v>0.77459207122909357</v>
      </c>
      <c r="G477" s="21">
        <f t="shared" si="105"/>
        <v>0.73816239700038166</v>
      </c>
      <c r="H477" s="21">
        <f t="shared" si="105"/>
        <v>0.87712673480490322</v>
      </c>
      <c r="I477" s="21">
        <f t="shared" si="105"/>
        <v>0.76663886720486951</v>
      </c>
      <c r="J477" s="21">
        <f t="shared" si="105"/>
        <v>0.71213227527084477</v>
      </c>
      <c r="K477" s="21">
        <f t="shared" si="105"/>
        <v>0.69778374199052629</v>
      </c>
      <c r="L477" s="21">
        <f t="shared" si="105"/>
        <v>0.77226266966309931</v>
      </c>
      <c r="M477" s="21">
        <f t="shared" si="105"/>
        <v>0.80060800965821566</v>
      </c>
      <c r="N477" s="21">
        <f t="shared" si="105"/>
        <v>0.85342150294706476</v>
      </c>
      <c r="O477" s="404">
        <f t="shared" si="105"/>
        <v>0.78628434739409359</v>
      </c>
      <c r="Q477" s="399">
        <v>1018</v>
      </c>
      <c r="R477" s="399" t="s">
        <v>27</v>
      </c>
      <c r="S477" s="21">
        <f t="shared" ref="S477:AD477" si="106">+S320/(S46*10^6)</f>
        <v>0.84573961741185033</v>
      </c>
      <c r="T477" s="21">
        <f t="shared" si="106"/>
        <v>0.81606579101219945</v>
      </c>
      <c r="U477" s="21">
        <f t="shared" si="106"/>
        <v>0.83156922649110143</v>
      </c>
      <c r="V477" s="21">
        <f t="shared" si="106"/>
        <v>0.81634413783797921</v>
      </c>
      <c r="W477" s="21">
        <f t="shared" si="106"/>
        <v>0.80094425611802866</v>
      </c>
      <c r="X477" s="21">
        <f t="shared" si="106"/>
        <v>0.81316364723312462</v>
      </c>
      <c r="Y477" s="21">
        <f t="shared" si="106"/>
        <v>0.8058048085173557</v>
      </c>
      <c r="Z477" s="21">
        <f t="shared" si="106"/>
        <v>0.79158093089351156</v>
      </c>
      <c r="AA477" s="21">
        <f t="shared" si="106"/>
        <v>0.77940605263613238</v>
      </c>
      <c r="AB477" s="21">
        <f t="shared" si="106"/>
        <v>0.77866057997487348</v>
      </c>
      <c r="AC477" s="21">
        <f t="shared" si="106"/>
        <v>0.78064255423933349</v>
      </c>
      <c r="AD477" s="21">
        <f t="shared" si="106"/>
        <v>0.78628434739409359</v>
      </c>
    </row>
    <row r="478" spans="1:30" s="41" customFormat="1" x14ac:dyDescent="0.2">
      <c r="A478" s="399">
        <v>1019</v>
      </c>
      <c r="B478" s="399" t="s">
        <v>28</v>
      </c>
      <c r="C478" s="21">
        <f t="shared" ref="C478:O478" si="107">+C321/(C47*10^6)</f>
        <v>0.44747624534824404</v>
      </c>
      <c r="D478" s="21">
        <f t="shared" si="107"/>
        <v>0.4053839581136604</v>
      </c>
      <c r="E478" s="21">
        <f t="shared" si="107"/>
        <v>0.46681225654672376</v>
      </c>
      <c r="F478" s="21">
        <f t="shared" si="107"/>
        <v>0.40928183538818041</v>
      </c>
      <c r="G478" s="21">
        <f t="shared" si="107"/>
        <v>0.45926230211506286</v>
      </c>
      <c r="H478" s="21">
        <f t="shared" si="107"/>
        <v>0.46992874198582363</v>
      </c>
      <c r="I478" s="21">
        <f t="shared" si="107"/>
        <v>0.40368434796801045</v>
      </c>
      <c r="J478" s="21">
        <f t="shared" si="107"/>
        <v>0.44376091347678748</v>
      </c>
      <c r="K478" s="21">
        <f t="shared" si="107"/>
        <v>0.40804111186704251</v>
      </c>
      <c r="L478" s="21">
        <f t="shared" si="107"/>
        <v>0.46297379690788998</v>
      </c>
      <c r="M478" s="21">
        <f t="shared" si="107"/>
        <v>0.4525584480185707</v>
      </c>
      <c r="N478" s="21">
        <f t="shared" si="107"/>
        <v>0.42306336118042753</v>
      </c>
      <c r="O478" s="404">
        <f t="shared" si="107"/>
        <v>0.43649507710155411</v>
      </c>
      <c r="Q478" s="399">
        <v>1019</v>
      </c>
      <c r="R478" s="399" t="s">
        <v>28</v>
      </c>
      <c r="S478" s="21">
        <f t="shared" ref="S478:AD478" si="108">+S321/(S47*10^6)</f>
        <v>0.44747624534824404</v>
      </c>
      <c r="T478" s="21">
        <f t="shared" si="108"/>
        <v>0.42602669927646997</v>
      </c>
      <c r="U478" s="21">
        <f t="shared" si="108"/>
        <v>0.43926226994824813</v>
      </c>
      <c r="V478" s="21">
        <f t="shared" si="108"/>
        <v>0.43142769976055551</v>
      </c>
      <c r="W478" s="21">
        <f t="shared" si="108"/>
        <v>0.43636241595424263</v>
      </c>
      <c r="X478" s="21">
        <f t="shared" si="108"/>
        <v>0.44200959071800694</v>
      </c>
      <c r="Y478" s="21">
        <f t="shared" si="108"/>
        <v>0.43578772631283302</v>
      </c>
      <c r="Z478" s="21">
        <f t="shared" si="108"/>
        <v>0.43687989353139178</v>
      </c>
      <c r="AA478" s="21">
        <f t="shared" si="108"/>
        <v>0.43331242009754617</v>
      </c>
      <c r="AB478" s="21">
        <f t="shared" si="108"/>
        <v>0.43626210403606219</v>
      </c>
      <c r="AC478" s="21">
        <f t="shared" si="108"/>
        <v>0.43771591941922938</v>
      </c>
      <c r="AD478" s="21">
        <f t="shared" si="108"/>
        <v>0.43649507710155411</v>
      </c>
    </row>
    <row r="479" spans="1:30" s="41" customFormat="1" x14ac:dyDescent="0.2">
      <c r="A479" s="399">
        <v>1020</v>
      </c>
      <c r="B479" s="399" t="s">
        <v>29</v>
      </c>
      <c r="C479" s="21">
        <f t="shared" ref="C479:O479" si="109">+C322/(C48*10^6)</f>
        <v>0.56964619799251814</v>
      </c>
      <c r="D479" s="21">
        <f t="shared" si="109"/>
        <v>0.53402924026530774</v>
      </c>
      <c r="E479" s="21">
        <f t="shared" si="109"/>
        <v>0.58267191110975081</v>
      </c>
      <c r="F479" s="21">
        <f t="shared" si="109"/>
        <v>0.5257029489599182</v>
      </c>
      <c r="G479" s="21">
        <f t="shared" si="109"/>
        <v>0.56737426244460776</v>
      </c>
      <c r="H479" s="21">
        <f t="shared" si="109"/>
        <v>0.59657774606608815</v>
      </c>
      <c r="I479" s="21">
        <f t="shared" si="109"/>
        <v>0.53603072864286994</v>
      </c>
      <c r="J479" s="21">
        <f t="shared" si="109"/>
        <v>0.55446422477333734</v>
      </c>
      <c r="K479" s="21">
        <f t="shared" si="109"/>
        <v>0.51872025667649346</v>
      </c>
      <c r="L479" s="21">
        <f t="shared" si="109"/>
        <v>0.53849759128510544</v>
      </c>
      <c r="M479" s="21">
        <f t="shared" si="109"/>
        <v>0.5543420359381066</v>
      </c>
      <c r="N479" s="21">
        <f t="shared" si="109"/>
        <v>0.57171722662928015</v>
      </c>
      <c r="O479" s="404">
        <f t="shared" si="109"/>
        <v>0.553078146218004</v>
      </c>
      <c r="Q479" s="399">
        <v>1020</v>
      </c>
      <c r="R479" s="399" t="s">
        <v>29</v>
      </c>
      <c r="S479" s="21">
        <f t="shared" ref="S479:AD479" si="110">+S322/(S48*10^6)</f>
        <v>0.56964619799251814</v>
      </c>
      <c r="T479" s="21">
        <f t="shared" si="110"/>
        <v>0.55133910754144655</v>
      </c>
      <c r="U479" s="21">
        <f t="shared" si="110"/>
        <v>0.56176398998887378</v>
      </c>
      <c r="V479" s="21">
        <f t="shared" si="110"/>
        <v>0.5519158430088642</v>
      </c>
      <c r="W479" s="21">
        <f t="shared" si="110"/>
        <v>0.5547991493686133</v>
      </c>
      <c r="X479" s="21">
        <f t="shared" si="110"/>
        <v>0.56165263887202066</v>
      </c>
      <c r="Y479" s="21">
        <f t="shared" si="110"/>
        <v>0.55769443269458441</v>
      </c>
      <c r="Z479" s="21">
        <f t="shared" si="110"/>
        <v>0.55727009624308133</v>
      </c>
      <c r="AA479" s="21">
        <f t="shared" si="110"/>
        <v>0.55258251735845398</v>
      </c>
      <c r="AB479" s="21">
        <f t="shared" si="110"/>
        <v>0.5510592031039323</v>
      </c>
      <c r="AC479" s="21">
        <f t="shared" si="110"/>
        <v>0.55136968055462687</v>
      </c>
      <c r="AD479" s="21">
        <f t="shared" si="110"/>
        <v>0.553078146218004</v>
      </c>
    </row>
    <row r="480" spans="1:30" s="41" customFormat="1" x14ac:dyDescent="0.2">
      <c r="A480" s="399">
        <v>1021</v>
      </c>
      <c r="B480" s="399" t="s">
        <v>30</v>
      </c>
      <c r="C480" s="21">
        <f t="shared" ref="C480:O480" si="111">+C323/(C49*10^6)</f>
        <v>0.56498231054815462</v>
      </c>
      <c r="D480" s="21">
        <f t="shared" si="111"/>
        <v>0.4683681134085384</v>
      </c>
      <c r="E480" s="21">
        <f t="shared" si="111"/>
        <v>0.56381598611215933</v>
      </c>
      <c r="F480" s="21">
        <f t="shared" si="111"/>
        <v>0.47320406706652812</v>
      </c>
      <c r="G480" s="21">
        <f t="shared" si="111"/>
        <v>0.51409599290074826</v>
      </c>
      <c r="H480" s="21">
        <f t="shared" si="111"/>
        <v>0.63594632253978312</v>
      </c>
      <c r="I480" s="21">
        <f t="shared" si="111"/>
        <v>0.53567007412561218</v>
      </c>
      <c r="J480" s="21">
        <f t="shared" si="111"/>
        <v>0.58372512881223682</v>
      </c>
      <c r="K480" s="21">
        <f t="shared" si="111"/>
        <v>0.59648277118941928</v>
      </c>
      <c r="L480" s="21">
        <f t="shared" si="111"/>
        <v>0.60474123494856591</v>
      </c>
      <c r="M480" s="21">
        <f t="shared" si="111"/>
        <v>0.57208493908905156</v>
      </c>
      <c r="N480" s="21">
        <f t="shared" si="111"/>
        <v>0.58697152824513454</v>
      </c>
      <c r="O480" s="404">
        <f t="shared" si="111"/>
        <v>0.55742162310410071</v>
      </c>
      <c r="Q480" s="399">
        <v>1021</v>
      </c>
      <c r="R480" s="399" t="s">
        <v>30</v>
      </c>
      <c r="S480" s="21">
        <f t="shared" ref="S480:AD480" si="112">+S323/(S49*10^6)</f>
        <v>0.56498231054815462</v>
      </c>
      <c r="T480" s="21">
        <f t="shared" si="112"/>
        <v>0.51513075464917168</v>
      </c>
      <c r="U480" s="21">
        <f t="shared" si="112"/>
        <v>0.53062497597909219</v>
      </c>
      <c r="V480" s="21">
        <f t="shared" si="112"/>
        <v>0.51470315576033032</v>
      </c>
      <c r="W480" s="21">
        <f t="shared" si="112"/>
        <v>0.51459085609499333</v>
      </c>
      <c r="X480" s="21">
        <f t="shared" si="112"/>
        <v>0.53299111462162108</v>
      </c>
      <c r="Y480" s="21">
        <f t="shared" si="112"/>
        <v>0.53339867484962289</v>
      </c>
      <c r="Z480" s="21">
        <f t="shared" si="112"/>
        <v>0.54001276525023079</v>
      </c>
      <c r="AA480" s="21">
        <f t="shared" si="112"/>
        <v>0.54676534089228657</v>
      </c>
      <c r="AB480" s="21">
        <f t="shared" si="112"/>
        <v>0.55284374612455223</v>
      </c>
      <c r="AC480" s="21">
        <f t="shared" si="112"/>
        <v>0.55471528393617486</v>
      </c>
      <c r="AD480" s="21">
        <f t="shared" si="112"/>
        <v>0.55742162310410071</v>
      </c>
    </row>
    <row r="481" spans="1:30" s="41" customFormat="1" x14ac:dyDescent="0.2">
      <c r="A481" s="399">
        <v>1022</v>
      </c>
      <c r="B481" s="399" t="s">
        <v>31</v>
      </c>
      <c r="C481" s="21">
        <f t="shared" ref="C481:O481" si="113">+C324/(C50*10^6)</f>
        <v>0.72133798265522375</v>
      </c>
      <c r="D481" s="21">
        <f t="shared" si="113"/>
        <v>0.64677611330087559</v>
      </c>
      <c r="E481" s="21">
        <f t="shared" si="113"/>
        <v>0.74388644419056538</v>
      </c>
      <c r="F481" s="21">
        <f t="shared" si="113"/>
        <v>0.66311397374761993</v>
      </c>
      <c r="G481" s="21">
        <f t="shared" si="113"/>
        <v>0.69531202902509925</v>
      </c>
      <c r="H481" s="21">
        <f t="shared" si="113"/>
        <v>0.82877915462058327</v>
      </c>
      <c r="I481" s="21">
        <f t="shared" si="113"/>
        <v>0.71702400029278202</v>
      </c>
      <c r="J481" s="21">
        <f t="shared" si="113"/>
        <v>0.7705181609756615</v>
      </c>
      <c r="K481" s="21">
        <f t="shared" si="113"/>
        <v>0.74563533864167653</v>
      </c>
      <c r="L481" s="21">
        <f t="shared" si="113"/>
        <v>0.79062494358201951</v>
      </c>
      <c r="M481" s="21">
        <f t="shared" si="113"/>
        <v>0.82399133903073007</v>
      </c>
      <c r="N481" s="21">
        <f t="shared" si="113"/>
        <v>0.81963679358869257</v>
      </c>
      <c r="O481" s="404">
        <f t="shared" si="113"/>
        <v>0.7481091654429588</v>
      </c>
      <c r="Q481" s="399">
        <v>1022</v>
      </c>
      <c r="R481" s="399" t="s">
        <v>31</v>
      </c>
      <c r="S481" s="21">
        <f t="shared" ref="S481:AD481" si="114">+S324/(S50*10^6)</f>
        <v>0.72133798265522375</v>
      </c>
      <c r="T481" s="21">
        <f t="shared" si="114"/>
        <v>0.68325341035430032</v>
      </c>
      <c r="U481" s="21">
        <f t="shared" si="114"/>
        <v>0.70285068481288959</v>
      </c>
      <c r="V481" s="21">
        <f t="shared" si="114"/>
        <v>0.692452805647229</v>
      </c>
      <c r="W481" s="21">
        <f t="shared" si="114"/>
        <v>0.69300510021368478</v>
      </c>
      <c r="X481" s="21">
        <f t="shared" si="114"/>
        <v>0.7148119682578391</v>
      </c>
      <c r="Y481" s="21">
        <f t="shared" si="114"/>
        <v>0.71516574604114291</v>
      </c>
      <c r="Z481" s="21">
        <f t="shared" si="114"/>
        <v>0.72269983718013908</v>
      </c>
      <c r="AA481" s="21">
        <f t="shared" si="114"/>
        <v>0.72555688776115157</v>
      </c>
      <c r="AB481" s="21">
        <f t="shared" si="114"/>
        <v>0.73266280814081541</v>
      </c>
      <c r="AC481" s="21">
        <f t="shared" si="114"/>
        <v>0.74137331265419848</v>
      </c>
      <c r="AD481" s="21">
        <f t="shared" si="114"/>
        <v>0.7481091654429588</v>
      </c>
    </row>
    <row r="482" spans="1:30" s="41" customFormat="1" x14ac:dyDescent="0.2">
      <c r="A482" s="399">
        <v>1023</v>
      </c>
      <c r="B482" s="399" t="s">
        <v>32</v>
      </c>
      <c r="C482" s="21">
        <f t="shared" ref="C482:O482" si="115">+C325/(C51*10^6)</f>
        <v>0.41618070572671534</v>
      </c>
      <c r="D482" s="21">
        <f t="shared" si="115"/>
        <v>0.41802249478213815</v>
      </c>
      <c r="E482" s="21">
        <f t="shared" si="115"/>
        <v>0.41402148044181369</v>
      </c>
      <c r="F482" s="21">
        <f t="shared" si="115"/>
        <v>0.3543952604749992</v>
      </c>
      <c r="G482" s="21">
        <f t="shared" si="115"/>
        <v>0.38916052962948827</v>
      </c>
      <c r="H482" s="21">
        <f t="shared" si="115"/>
        <v>0.50354338142410748</v>
      </c>
      <c r="I482" s="21">
        <f t="shared" si="115"/>
        <v>0.43182549202541209</v>
      </c>
      <c r="J482" s="21">
        <f t="shared" si="115"/>
        <v>0.46562085826799748</v>
      </c>
      <c r="K482" s="21">
        <f t="shared" si="115"/>
        <v>0.42362110147312609</v>
      </c>
      <c r="L482" s="21">
        <f t="shared" si="115"/>
        <v>0.46271141435481827</v>
      </c>
      <c r="M482" s="21">
        <f t="shared" si="115"/>
        <v>0.44089763927568409</v>
      </c>
      <c r="N482" s="21">
        <f t="shared" si="115"/>
        <v>0.58168256272029861</v>
      </c>
      <c r="O482" s="404">
        <f t="shared" si="115"/>
        <v>0.43985742599257727</v>
      </c>
      <c r="Q482" s="399">
        <v>1023</v>
      </c>
      <c r="R482" s="399" t="s">
        <v>32</v>
      </c>
      <c r="S482" s="21">
        <f t="shared" ref="S482:AD482" si="116">+S325/(S51*10^6)</f>
        <v>0.41618070572671534</v>
      </c>
      <c r="T482" s="21">
        <f t="shared" si="116"/>
        <v>0.41709572942803008</v>
      </c>
      <c r="U482" s="21">
        <f t="shared" si="116"/>
        <v>0.41603811611180386</v>
      </c>
      <c r="V482" s="21">
        <f t="shared" si="116"/>
        <v>0.3983902200752763</v>
      </c>
      <c r="W482" s="21">
        <f t="shared" si="116"/>
        <v>0.39663032801794701</v>
      </c>
      <c r="X482" s="21">
        <f t="shared" si="116"/>
        <v>0.41312243349127237</v>
      </c>
      <c r="Y482" s="21">
        <f t="shared" si="116"/>
        <v>0.41603802855431243</v>
      </c>
      <c r="Z482" s="21">
        <f t="shared" si="116"/>
        <v>0.42233710035534039</v>
      </c>
      <c r="AA482" s="21">
        <f t="shared" si="116"/>
        <v>0.42248707817172149</v>
      </c>
      <c r="AB482" s="21">
        <f t="shared" si="116"/>
        <v>0.4266560732477484</v>
      </c>
      <c r="AC482" s="21">
        <f t="shared" si="116"/>
        <v>0.42797223187524436</v>
      </c>
      <c r="AD482" s="21">
        <f t="shared" si="116"/>
        <v>0.43985742599257727</v>
      </c>
    </row>
    <row r="483" spans="1:30" s="41" customFormat="1" x14ac:dyDescent="0.2">
      <c r="A483" s="399">
        <v>1024</v>
      </c>
      <c r="B483" s="399" t="s">
        <v>33</v>
      </c>
      <c r="C483" s="21">
        <f t="shared" ref="C483:O483" si="117">+C326/(C52*10^6)</f>
        <v>0.3775597397535454</v>
      </c>
      <c r="D483" s="21">
        <f t="shared" si="117"/>
        <v>0.34977750953530568</v>
      </c>
      <c r="E483" s="21">
        <f t="shared" si="117"/>
        <v>0.38143331205413722</v>
      </c>
      <c r="F483" s="21">
        <f t="shared" si="117"/>
        <v>0.36993961533791841</v>
      </c>
      <c r="G483" s="21">
        <f t="shared" si="117"/>
        <v>0.33473827720131438</v>
      </c>
      <c r="H483" s="21">
        <f t="shared" si="117"/>
        <v>0.38862016236029595</v>
      </c>
      <c r="I483" s="21">
        <f t="shared" si="117"/>
        <v>0.35078509988577816</v>
      </c>
      <c r="J483" s="21">
        <f t="shared" si="117"/>
        <v>0.37646423321246242</v>
      </c>
      <c r="K483" s="21">
        <f t="shared" si="117"/>
        <v>0.35097863391655454</v>
      </c>
      <c r="L483" s="21">
        <f t="shared" si="117"/>
        <v>0.36366505260273391</v>
      </c>
      <c r="M483" s="21">
        <f t="shared" si="117"/>
        <v>0.35555685631108408</v>
      </c>
      <c r="N483" s="21">
        <f t="shared" si="117"/>
        <v>0.34798011602807688</v>
      </c>
      <c r="O483" s="404">
        <f t="shared" si="117"/>
        <v>0.36200157317526599</v>
      </c>
      <c r="Q483" s="399">
        <v>1024</v>
      </c>
      <c r="R483" s="399" t="s">
        <v>33</v>
      </c>
      <c r="S483" s="21">
        <f t="shared" ref="S483:AD483" si="118">+S326/(S52*10^6)</f>
        <v>0.3775597397535454</v>
      </c>
      <c r="T483" s="21">
        <f t="shared" si="118"/>
        <v>0.36333361373428236</v>
      </c>
      <c r="U483" s="21">
        <f t="shared" si="118"/>
        <v>0.36929630349490766</v>
      </c>
      <c r="V483" s="21">
        <f t="shared" si="118"/>
        <v>0.36946074688425501</v>
      </c>
      <c r="W483" s="21">
        <f t="shared" si="118"/>
        <v>0.36244048133809004</v>
      </c>
      <c r="X483" s="21">
        <f t="shared" si="118"/>
        <v>0.366699782205751</v>
      </c>
      <c r="Y483" s="21">
        <f t="shared" si="118"/>
        <v>0.3643870422208571</v>
      </c>
      <c r="Z483" s="21">
        <f t="shared" si="118"/>
        <v>0.36592785910320325</v>
      </c>
      <c r="AA483" s="21">
        <f t="shared" si="118"/>
        <v>0.36414828299760327</v>
      </c>
      <c r="AB483" s="21">
        <f t="shared" si="118"/>
        <v>0.36409780558650018</v>
      </c>
      <c r="AC483" s="21">
        <f t="shared" si="118"/>
        <v>0.36329197690565834</v>
      </c>
      <c r="AD483" s="21">
        <f t="shared" si="118"/>
        <v>0.36200157317526599</v>
      </c>
    </row>
    <row r="484" spans="1:30" s="41" customFormat="1" x14ac:dyDescent="0.2">
      <c r="A484" s="399">
        <v>1025</v>
      </c>
      <c r="B484" s="399" t="s">
        <v>34</v>
      </c>
      <c r="C484" s="21">
        <f t="shared" ref="C484:O484" si="119">+C327/(C53*10^6)</f>
        <v>0.54002941487922251</v>
      </c>
      <c r="D484" s="21">
        <f t="shared" si="119"/>
        <v>0.46841799294767944</v>
      </c>
      <c r="E484" s="21">
        <f t="shared" si="119"/>
        <v>0.48044056813562558</v>
      </c>
      <c r="F484" s="21">
        <f t="shared" si="119"/>
        <v>0.45115515819045288</v>
      </c>
      <c r="G484" s="21">
        <f t="shared" si="119"/>
        <v>0.41651541206059545</v>
      </c>
      <c r="H484" s="21">
        <f t="shared" si="119"/>
        <v>0.54122858197492352</v>
      </c>
      <c r="I484" s="21">
        <f t="shared" si="119"/>
        <v>0.46091426836545618</v>
      </c>
      <c r="J484" s="21">
        <f t="shared" si="119"/>
        <v>0.43792215323395028</v>
      </c>
      <c r="K484" s="21">
        <f t="shared" si="119"/>
        <v>0.41044318399339097</v>
      </c>
      <c r="L484" s="21">
        <f t="shared" si="119"/>
        <v>0.42614270994332815</v>
      </c>
      <c r="M484" s="21">
        <f t="shared" si="119"/>
        <v>0.43166666666666664</v>
      </c>
      <c r="N484" s="21">
        <f t="shared" si="119"/>
        <v>0.4321171270718232</v>
      </c>
      <c r="O484" s="404">
        <f t="shared" si="119"/>
        <v>0.45617063396086577</v>
      </c>
      <c r="Q484" s="399">
        <v>1025</v>
      </c>
      <c r="R484" s="399" t="s">
        <v>34</v>
      </c>
      <c r="S484" s="21">
        <f t="shared" ref="S484:AD484" si="120">+S327/(S53*10^6)</f>
        <v>0.54002941487922251</v>
      </c>
      <c r="T484" s="21">
        <f t="shared" si="120"/>
        <v>0.50444561517743514</v>
      </c>
      <c r="U484" s="21">
        <f t="shared" si="120"/>
        <v>0.49649623679115673</v>
      </c>
      <c r="V484" s="21">
        <f t="shared" si="120"/>
        <v>0.48461357547497796</v>
      </c>
      <c r="W484" s="21">
        <f t="shared" si="120"/>
        <v>0.4710047362564404</v>
      </c>
      <c r="X484" s="21">
        <f t="shared" si="120"/>
        <v>0.48252919899872393</v>
      </c>
      <c r="Y484" s="21">
        <f t="shared" si="120"/>
        <v>0.47912931071392101</v>
      </c>
      <c r="Z484" s="21">
        <f t="shared" si="120"/>
        <v>0.47330220010943275</v>
      </c>
      <c r="AA484" s="21">
        <f t="shared" si="120"/>
        <v>0.46556630652836417</v>
      </c>
      <c r="AB484" s="21">
        <f t="shared" si="120"/>
        <v>0.46133202817200669</v>
      </c>
      <c r="AC484" s="21">
        <f t="shared" si="120"/>
        <v>0.45845485198502556</v>
      </c>
      <c r="AD484" s="21">
        <f t="shared" si="120"/>
        <v>0.45617063396086577</v>
      </c>
    </row>
    <row r="485" spans="1:30" s="41" customFormat="1" x14ac:dyDescent="0.2">
      <c r="A485" s="399">
        <v>1026</v>
      </c>
      <c r="B485" s="399" t="s">
        <v>35</v>
      </c>
      <c r="C485" s="21">
        <f t="shared" ref="C485:O485" si="121">+C328/(C54*10^6)</f>
        <v>0.34396854204476707</v>
      </c>
      <c r="D485" s="21">
        <f t="shared" si="121"/>
        <v>0.34646788232701631</v>
      </c>
      <c r="E485" s="21">
        <f t="shared" si="121"/>
        <v>0.36741135981645012</v>
      </c>
      <c r="F485" s="21">
        <f t="shared" si="121"/>
        <v>0.36211925343301399</v>
      </c>
      <c r="G485" s="21">
        <f t="shared" si="121"/>
        <v>0.3311932914729947</v>
      </c>
      <c r="H485" s="21">
        <f t="shared" si="121"/>
        <v>0.40928250238884828</v>
      </c>
      <c r="I485" s="21">
        <f t="shared" si="121"/>
        <v>0.32688058127270592</v>
      </c>
      <c r="J485" s="21">
        <f t="shared" si="121"/>
        <v>0.3711651728553137</v>
      </c>
      <c r="K485" s="21">
        <f t="shared" si="121"/>
        <v>0.35364335126825519</v>
      </c>
      <c r="L485" s="21">
        <f t="shared" si="121"/>
        <v>0.349902006879315</v>
      </c>
      <c r="M485" s="21">
        <f t="shared" si="121"/>
        <v>0.34076393955184991</v>
      </c>
      <c r="N485" s="21">
        <f t="shared" si="121"/>
        <v>0.33825047085838122</v>
      </c>
      <c r="O485" s="404">
        <f t="shared" si="121"/>
        <v>0.35289513883622414</v>
      </c>
      <c r="Q485" s="399">
        <v>1026</v>
      </c>
      <c r="R485" s="399" t="s">
        <v>35</v>
      </c>
      <c r="S485" s="21">
        <f t="shared" ref="S485:AD485" si="122">+S328/(S54*10^6)</f>
        <v>0.34396854204476707</v>
      </c>
      <c r="T485" s="21">
        <f t="shared" si="122"/>
        <v>0.34518937610161055</v>
      </c>
      <c r="U485" s="21">
        <f t="shared" si="122"/>
        <v>0.35263930379407188</v>
      </c>
      <c r="V485" s="21">
        <f t="shared" si="122"/>
        <v>0.35506861616853702</v>
      </c>
      <c r="W485" s="21">
        <f t="shared" si="122"/>
        <v>0.35037452302824956</v>
      </c>
      <c r="X485" s="21">
        <f t="shared" si="122"/>
        <v>0.35978657386618768</v>
      </c>
      <c r="Y485" s="21">
        <f t="shared" si="122"/>
        <v>0.35449599608086974</v>
      </c>
      <c r="Z485" s="21">
        <f t="shared" si="122"/>
        <v>0.3565969226107748</v>
      </c>
      <c r="AA485" s="21">
        <f t="shared" si="122"/>
        <v>0.3562506068931432</v>
      </c>
      <c r="AB485" s="21">
        <f t="shared" si="122"/>
        <v>0.3555831529543988</v>
      </c>
      <c r="AC485" s="21">
        <f t="shared" si="122"/>
        <v>0.35423778728155247</v>
      </c>
      <c r="AD485" s="21">
        <f t="shared" si="122"/>
        <v>0.35289513883622414</v>
      </c>
    </row>
    <row r="486" spans="1:30" s="41" customFormat="1" x14ac:dyDescent="0.2">
      <c r="A486" s="399">
        <v>1027</v>
      </c>
      <c r="B486" s="399" t="s">
        <v>36</v>
      </c>
      <c r="C486" s="21">
        <f t="shared" ref="C486:O486" si="123">+C329/(C55*10^6)</f>
        <v>0.60124203185442116</v>
      </c>
      <c r="D486" s="21">
        <f t="shared" si="123"/>
        <v>0.49289841885697605</v>
      </c>
      <c r="E486" s="21">
        <f t="shared" si="123"/>
        <v>0.56182572295403055</v>
      </c>
      <c r="F486" s="21">
        <f t="shared" si="123"/>
        <v>0.46835473529463861</v>
      </c>
      <c r="G486" s="21">
        <f t="shared" si="123"/>
        <v>0.46329396744334506</v>
      </c>
      <c r="H486" s="21">
        <f t="shared" si="123"/>
        <v>0.48637129518664923</v>
      </c>
      <c r="I486" s="21">
        <f t="shared" si="123"/>
        <v>0.46380289018311205</v>
      </c>
      <c r="J486" s="21">
        <f t="shared" si="123"/>
        <v>0.53574458109424039</v>
      </c>
      <c r="K486" s="21">
        <f t="shared" si="123"/>
        <v>0.49316294708118119</v>
      </c>
      <c r="L486" s="21">
        <f t="shared" si="123"/>
        <v>0.48185691124219537</v>
      </c>
      <c r="M486" s="21">
        <f t="shared" si="123"/>
        <v>0.44355359427802749</v>
      </c>
      <c r="N486" s="21">
        <f t="shared" si="123"/>
        <v>0.50812153538432236</v>
      </c>
      <c r="O486" s="404">
        <f t="shared" si="123"/>
        <v>0.49900928517744825</v>
      </c>
      <c r="Q486" s="399">
        <v>1027</v>
      </c>
      <c r="R486" s="399" t="s">
        <v>36</v>
      </c>
      <c r="S486" s="21">
        <f t="shared" ref="S486:AD486" si="124">+S329/(S55*10^6)</f>
        <v>0.60124203185442116</v>
      </c>
      <c r="T486" s="21">
        <f t="shared" si="124"/>
        <v>0.545547073566789</v>
      </c>
      <c r="U486" s="21">
        <f t="shared" si="124"/>
        <v>0.55067289437088096</v>
      </c>
      <c r="V486" s="21">
        <f t="shared" si="124"/>
        <v>0.52972350562770165</v>
      </c>
      <c r="W486" s="21">
        <f t="shared" si="124"/>
        <v>0.51747989719718956</v>
      </c>
      <c r="X486" s="21">
        <f t="shared" si="124"/>
        <v>0.51217561698649527</v>
      </c>
      <c r="Y486" s="21">
        <f t="shared" si="124"/>
        <v>0.50473727949621261</v>
      </c>
      <c r="Z486" s="21">
        <f t="shared" si="124"/>
        <v>0.50861943154391664</v>
      </c>
      <c r="AA486" s="21">
        <f t="shared" si="124"/>
        <v>0.50673316352319697</v>
      </c>
      <c r="AB486" s="21">
        <f t="shared" si="124"/>
        <v>0.50416894977980786</v>
      </c>
      <c r="AC486" s="21">
        <f t="shared" si="124"/>
        <v>0.49824199056496343</v>
      </c>
      <c r="AD486" s="21">
        <f t="shared" si="124"/>
        <v>0.49900928517744825</v>
      </c>
    </row>
    <row r="487" spans="1:30" s="41" customFormat="1" x14ac:dyDescent="0.2">
      <c r="A487" s="399">
        <v>1028</v>
      </c>
      <c r="B487" s="399" t="s">
        <v>37</v>
      </c>
      <c r="C487" s="21">
        <f t="shared" ref="C487:O487" si="125">+C330/(C56*10^6)</f>
        <v>0.5994883494493688</v>
      </c>
      <c r="D487" s="21">
        <f t="shared" si="125"/>
        <v>0.55641901475037825</v>
      </c>
      <c r="E487" s="21">
        <f t="shared" si="125"/>
        <v>0.62899035848859675</v>
      </c>
      <c r="F487" s="21">
        <f t="shared" si="125"/>
        <v>0.58537255313246406</v>
      </c>
      <c r="G487" s="21">
        <f t="shared" si="125"/>
        <v>0.51376756619319541</v>
      </c>
      <c r="H487" s="21">
        <f t="shared" si="125"/>
        <v>0.61853139293139281</v>
      </c>
      <c r="I487" s="21">
        <f t="shared" si="125"/>
        <v>0.51532470443909584</v>
      </c>
      <c r="J487" s="21">
        <f t="shared" si="125"/>
        <v>0.53791696447604354</v>
      </c>
      <c r="K487" s="21">
        <f t="shared" si="125"/>
        <v>0.49506636204428883</v>
      </c>
      <c r="L487" s="21">
        <f t="shared" si="125"/>
        <v>0.57287216678413766</v>
      </c>
      <c r="M487" s="21">
        <f t="shared" si="125"/>
        <v>0.55814456547991342</v>
      </c>
      <c r="N487" s="21">
        <f t="shared" si="125"/>
        <v>0.54681341235459158</v>
      </c>
      <c r="O487" s="404">
        <f t="shared" si="125"/>
        <v>0.55903524508664915</v>
      </c>
      <c r="Q487" s="399">
        <v>1028</v>
      </c>
      <c r="R487" s="399" t="s">
        <v>37</v>
      </c>
      <c r="S487" s="21">
        <f t="shared" ref="S487:AD487" si="126">+S330/(S56*10^6)</f>
        <v>0.5994883494493688</v>
      </c>
      <c r="T487" s="21">
        <f t="shared" si="126"/>
        <v>0.57801575169032671</v>
      </c>
      <c r="U487" s="21">
        <f t="shared" si="126"/>
        <v>0.59426189080656866</v>
      </c>
      <c r="V487" s="21">
        <f t="shared" si="126"/>
        <v>0.59201115973723051</v>
      </c>
      <c r="W487" s="21">
        <f t="shared" si="126"/>
        <v>0.57639723734669535</v>
      </c>
      <c r="X487" s="21">
        <f t="shared" si="126"/>
        <v>0.58311370191143885</v>
      </c>
      <c r="Y487" s="21">
        <f t="shared" si="126"/>
        <v>0.57252535627666024</v>
      </c>
      <c r="Z487" s="21">
        <f t="shared" si="126"/>
        <v>0.56787733880994085</v>
      </c>
      <c r="AA487" s="21">
        <f t="shared" si="126"/>
        <v>0.55881932862946326</v>
      </c>
      <c r="AB487" s="21">
        <f t="shared" si="126"/>
        <v>0.56031657918728484</v>
      </c>
      <c r="AC487" s="21">
        <f t="shared" si="126"/>
        <v>0.56010775511759392</v>
      </c>
      <c r="AD487" s="21">
        <f t="shared" si="126"/>
        <v>0.55903524508664915</v>
      </c>
    </row>
    <row r="488" spans="1:30" s="41" customFormat="1" x14ac:dyDescent="0.2">
      <c r="A488" s="399">
        <v>1029</v>
      </c>
      <c r="B488" s="399" t="s">
        <v>38</v>
      </c>
      <c r="C488" s="21">
        <f t="shared" ref="C488:O488" si="127">+C331/(C57*10^6)</f>
        <v>0.45564021164021157</v>
      </c>
      <c r="D488" s="21">
        <f t="shared" si="127"/>
        <v>0.39207657821398284</v>
      </c>
      <c r="E488" s="21">
        <f t="shared" si="127"/>
        <v>0.38843836353410122</v>
      </c>
      <c r="F488" s="21">
        <f t="shared" si="127"/>
        <v>0.40280780460015675</v>
      </c>
      <c r="G488" s="21">
        <f t="shared" si="127"/>
        <v>0.3649180407725845</v>
      </c>
      <c r="H488" s="21">
        <f t="shared" si="127"/>
        <v>0.42214339041013416</v>
      </c>
      <c r="I488" s="21">
        <f t="shared" si="127"/>
        <v>0.36594192236118933</v>
      </c>
      <c r="J488" s="21">
        <f t="shared" si="127"/>
        <v>0.3311134547284092</v>
      </c>
      <c r="K488" s="21">
        <f t="shared" si="127"/>
        <v>0.32321502787893752</v>
      </c>
      <c r="L488" s="21">
        <f t="shared" si="127"/>
        <v>0.33887811826148889</v>
      </c>
      <c r="M488" s="21">
        <f t="shared" si="127"/>
        <v>0.36198036006546652</v>
      </c>
      <c r="N488" s="21">
        <f t="shared" si="127"/>
        <v>0.31573182424545604</v>
      </c>
      <c r="O488" s="404">
        <f t="shared" si="127"/>
        <v>0.36855396060958595</v>
      </c>
      <c r="Q488" s="399">
        <v>1029</v>
      </c>
      <c r="R488" s="399" t="s">
        <v>38</v>
      </c>
      <c r="S488" s="21">
        <f t="shared" ref="S488:AD488" si="128">+S331/(S57*10^6)</f>
        <v>0.45564021164021157</v>
      </c>
      <c r="T488" s="21">
        <f t="shared" si="128"/>
        <v>0.42246556630620374</v>
      </c>
      <c r="U488" s="21">
        <f t="shared" si="128"/>
        <v>0.41086588639357108</v>
      </c>
      <c r="V488" s="21">
        <f t="shared" si="128"/>
        <v>0.40877146223941474</v>
      </c>
      <c r="W488" s="21">
        <f t="shared" si="128"/>
        <v>0.3999083408813453</v>
      </c>
      <c r="X488" s="21">
        <f t="shared" si="128"/>
        <v>0.40368190234073259</v>
      </c>
      <c r="Y488" s="21">
        <f t="shared" si="128"/>
        <v>0.39768592654728224</v>
      </c>
      <c r="Z488" s="21">
        <f t="shared" si="128"/>
        <v>0.38764305606641791</v>
      </c>
      <c r="AA488" s="21">
        <f t="shared" si="128"/>
        <v>0.37963766837695984</v>
      </c>
      <c r="AB488" s="21">
        <f t="shared" si="128"/>
        <v>0.3749731724434584</v>
      </c>
      <c r="AC488" s="21">
        <f t="shared" si="128"/>
        <v>0.37375193575845839</v>
      </c>
      <c r="AD488" s="21">
        <f t="shared" si="128"/>
        <v>0.36855396060958595</v>
      </c>
    </row>
    <row r="489" spans="1:30" s="41" customFormat="1" x14ac:dyDescent="0.2">
      <c r="A489" s="400">
        <v>1030</v>
      </c>
      <c r="B489" s="400" t="s">
        <v>18</v>
      </c>
      <c r="C489" s="23">
        <f t="shared" ref="C489:O489" si="129">+C332/(C58*10^6)</f>
        <v>0.72432855739467306</v>
      </c>
      <c r="D489" s="23">
        <f t="shared" si="129"/>
        <v>0.63597331307935301</v>
      </c>
      <c r="E489" s="23">
        <f t="shared" si="129"/>
        <v>0.64755459775297119</v>
      </c>
      <c r="F489" s="23">
        <f t="shared" si="129"/>
        <v>0.57054971001172627</v>
      </c>
      <c r="G489" s="23">
        <f t="shared" si="129"/>
        <v>0.54836776001660792</v>
      </c>
      <c r="H489" s="23">
        <f t="shared" si="129"/>
        <v>0.67527582284779974</v>
      </c>
      <c r="I489" s="23">
        <f t="shared" si="129"/>
        <v>0.57893182025616852</v>
      </c>
      <c r="J489" s="23">
        <f t="shared" si="129"/>
        <v>0.61829201562523739</v>
      </c>
      <c r="K489" s="23">
        <f t="shared" si="129"/>
        <v>0.58145343034440866</v>
      </c>
      <c r="L489" s="23">
        <f t="shared" si="129"/>
        <v>0.57953011281637468</v>
      </c>
      <c r="M489" s="23">
        <f t="shared" si="129"/>
        <v>0.50526774838719379</v>
      </c>
      <c r="N489" s="23">
        <f t="shared" si="129"/>
        <v>0.51985017595263627</v>
      </c>
      <c r="O489" s="405">
        <f t="shared" si="129"/>
        <v>0.59519339264256577</v>
      </c>
      <c r="Q489" s="400">
        <v>1030</v>
      </c>
      <c r="R489" s="400" t="s">
        <v>18</v>
      </c>
      <c r="S489" s="23">
        <f t="shared" ref="S489:AD489" si="130">+S332/(S58*10^6)</f>
        <v>0.72432855739467306</v>
      </c>
      <c r="T489" s="23">
        <f t="shared" si="130"/>
        <v>0.67857939614951468</v>
      </c>
      <c r="U489" s="23">
        <f t="shared" si="130"/>
        <v>0.6682983631441497</v>
      </c>
      <c r="V489" s="23">
        <f t="shared" si="130"/>
        <v>0.64152977577580184</v>
      </c>
      <c r="W489" s="23">
        <f t="shared" si="130"/>
        <v>0.62284714633139404</v>
      </c>
      <c r="X489" s="23">
        <f t="shared" si="130"/>
        <v>0.63141017267953703</v>
      </c>
      <c r="Y489" s="23">
        <f t="shared" si="130"/>
        <v>0.62300107983200437</v>
      </c>
      <c r="Z489" s="23">
        <f t="shared" si="130"/>
        <v>0.62235026468364008</v>
      </c>
      <c r="AA489" s="23">
        <f t="shared" si="130"/>
        <v>0.61716416623713943</v>
      </c>
      <c r="AB489" s="23">
        <f t="shared" si="130"/>
        <v>0.61318595045389379</v>
      </c>
      <c r="AC489" s="23">
        <f t="shared" si="130"/>
        <v>0.60257167071184847</v>
      </c>
      <c r="AD489" s="23">
        <f t="shared" si="130"/>
        <v>0.59519339264256577</v>
      </c>
    </row>
    <row r="490" spans="1:30" s="41" customFormat="1" x14ac:dyDescent="0.2">
      <c r="A490" s="401">
        <v>10300</v>
      </c>
      <c r="B490" s="401" t="s">
        <v>149</v>
      </c>
      <c r="C490" s="406">
        <f t="shared" ref="C490:O490" si="131">+C333/(C59*10^6)</f>
        <v>0.50696617102344688</v>
      </c>
      <c r="D490" s="406">
        <f t="shared" si="131"/>
        <v>0.4432267780340971</v>
      </c>
      <c r="E490" s="406">
        <f t="shared" si="131"/>
        <v>0.47129922632924931</v>
      </c>
      <c r="F490" s="406">
        <f t="shared" si="131"/>
        <v>0.46633269132076077</v>
      </c>
      <c r="G490" s="406">
        <f t="shared" si="131"/>
        <v>0.44947301838038689</v>
      </c>
      <c r="H490" s="406">
        <f t="shared" si="131"/>
        <v>0.54498716304123995</v>
      </c>
      <c r="I490" s="406">
        <f t="shared" si="131"/>
        <v>0.49506998478710484</v>
      </c>
      <c r="J490" s="406">
        <f t="shared" si="131"/>
        <v>0.50300942286317574</v>
      </c>
      <c r="K490" s="406">
        <f t="shared" si="131"/>
        <v>0.48798469986004134</v>
      </c>
      <c r="L490" s="406">
        <f t="shared" si="131"/>
        <v>0.51487008133250289</v>
      </c>
      <c r="M490" s="406">
        <f t="shared" si="131"/>
        <v>0.4607133285624842</v>
      </c>
      <c r="N490" s="406">
        <f t="shared" si="131"/>
        <v>0.49315123493453084</v>
      </c>
      <c r="O490" s="406">
        <f t="shared" si="131"/>
        <v>0.48654896754197846</v>
      </c>
      <c r="Q490" s="401">
        <v>10300</v>
      </c>
      <c r="R490" s="401" t="s">
        <v>149</v>
      </c>
      <c r="S490" s="406">
        <f t="shared" ref="S490:AD490" si="132">+S333/(S59*10^6)</f>
        <v>0.50696617102344688</v>
      </c>
      <c r="T490" s="406">
        <f t="shared" si="132"/>
        <v>0.47448301612543098</v>
      </c>
      <c r="U490" s="406">
        <f t="shared" si="132"/>
        <v>0.47342563896463391</v>
      </c>
      <c r="V490" s="406">
        <f t="shared" si="132"/>
        <v>0.47158555686677972</v>
      </c>
      <c r="W490" s="406">
        <f t="shared" si="132"/>
        <v>0.46720314168886828</v>
      </c>
      <c r="X490" s="406">
        <f t="shared" si="132"/>
        <v>0.47986584178183395</v>
      </c>
      <c r="Y490" s="406">
        <f t="shared" si="132"/>
        <v>0.48220019361291905</v>
      </c>
      <c r="Z490" s="406">
        <f t="shared" si="132"/>
        <v>0.48507158084548846</v>
      </c>
      <c r="AA490" s="406">
        <f t="shared" si="132"/>
        <v>0.48542430857653818</v>
      </c>
      <c r="AB490" s="406">
        <f t="shared" si="132"/>
        <v>0.48850765605026536</v>
      </c>
      <c r="AC490" s="406">
        <f t="shared" si="132"/>
        <v>0.48594106407495663</v>
      </c>
      <c r="AD490" s="406">
        <f t="shared" si="132"/>
        <v>0.48654896754197857</v>
      </c>
    </row>
    <row r="491" spans="1:30" s="41" customFormat="1" x14ac:dyDescent="0.2"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</row>
    <row r="492" spans="1:30" s="41" customFormat="1" x14ac:dyDescent="0.2">
      <c r="A492" s="397" t="s">
        <v>144</v>
      </c>
      <c r="B492" s="397" t="s">
        <v>155</v>
      </c>
      <c r="C492" s="397" t="s">
        <v>0</v>
      </c>
      <c r="D492" s="397" t="s">
        <v>1</v>
      </c>
      <c r="E492" s="397" t="s">
        <v>2</v>
      </c>
      <c r="F492" s="397" t="s">
        <v>3</v>
      </c>
      <c r="G492" s="397" t="s">
        <v>4</v>
      </c>
      <c r="H492" s="397" t="s">
        <v>5</v>
      </c>
      <c r="I492" s="397" t="s">
        <v>6</v>
      </c>
      <c r="J492" s="397" t="s">
        <v>7</v>
      </c>
      <c r="K492" s="397" t="s">
        <v>8</v>
      </c>
      <c r="L492" s="397" t="s">
        <v>9</v>
      </c>
      <c r="M492" s="397" t="s">
        <v>10</v>
      </c>
      <c r="N492" s="397" t="s">
        <v>11</v>
      </c>
      <c r="O492" s="397" t="s">
        <v>55</v>
      </c>
      <c r="Q492" s="397" t="s">
        <v>73</v>
      </c>
      <c r="R492" s="397" t="s">
        <v>155</v>
      </c>
      <c r="S492" s="397" t="s">
        <v>74</v>
      </c>
      <c r="T492" s="397" t="s">
        <v>75</v>
      </c>
      <c r="U492" s="397" t="s">
        <v>76</v>
      </c>
      <c r="V492" s="397" t="s">
        <v>77</v>
      </c>
      <c r="W492" s="397" t="s">
        <v>78</v>
      </c>
      <c r="X492" s="397" t="s">
        <v>79</v>
      </c>
      <c r="Y492" s="397" t="s">
        <v>80</v>
      </c>
      <c r="Z492" s="397" t="s">
        <v>81</v>
      </c>
      <c r="AA492" s="397" t="s">
        <v>82</v>
      </c>
      <c r="AB492" s="397" t="s">
        <v>83</v>
      </c>
      <c r="AC492" s="397" t="s">
        <v>84</v>
      </c>
      <c r="AD492" s="397" t="s">
        <v>85</v>
      </c>
    </row>
    <row r="493" spans="1:30" s="41" customFormat="1" x14ac:dyDescent="0.2">
      <c r="A493" s="398"/>
      <c r="B493" s="398" t="s">
        <v>46</v>
      </c>
      <c r="C493" s="387"/>
      <c r="D493" s="387"/>
      <c r="E493" s="387"/>
      <c r="F493" s="387"/>
      <c r="G493" s="387"/>
      <c r="H493" s="387"/>
      <c r="I493" s="387"/>
      <c r="J493" s="387"/>
      <c r="K493" s="387"/>
      <c r="L493" s="387"/>
      <c r="M493" s="387"/>
      <c r="N493" s="387"/>
      <c r="O493" s="402">
        <f>SUM(C493:N493)</f>
        <v>0</v>
      </c>
      <c r="Q493" s="398"/>
      <c r="R493" s="398" t="s">
        <v>46</v>
      </c>
      <c r="S493" s="387"/>
      <c r="T493" s="387"/>
      <c r="U493" s="387"/>
      <c r="V493" s="387"/>
      <c r="W493" s="387"/>
      <c r="X493" s="387"/>
      <c r="Y493" s="387"/>
      <c r="Z493" s="387"/>
      <c r="AA493" s="387"/>
      <c r="AB493" s="387"/>
      <c r="AC493" s="387"/>
      <c r="AD493" s="387"/>
    </row>
    <row r="494" spans="1:30" s="41" customFormat="1" x14ac:dyDescent="0.2">
      <c r="A494" s="399">
        <v>1004</v>
      </c>
      <c r="B494" s="399" t="s">
        <v>94</v>
      </c>
      <c r="C494" s="21">
        <f t="shared" ref="C494:O494" si="133">+C337/(C32*10^6)</f>
        <v>1.8613514857214055</v>
      </c>
      <c r="D494" s="21">
        <f t="shared" si="133"/>
        <v>1.451892905165761</v>
      </c>
      <c r="E494" s="21">
        <f t="shared" si="133"/>
        <v>1.5692182530364227</v>
      </c>
      <c r="F494" s="21">
        <f t="shared" si="133"/>
        <v>1.6378071961149807</v>
      </c>
      <c r="G494" s="21">
        <f t="shared" si="133"/>
        <v>1.6061560887678288</v>
      </c>
      <c r="H494" s="21">
        <f t="shared" si="133"/>
        <v>1.9711895446475114</v>
      </c>
      <c r="I494" s="21">
        <f t="shared" si="133"/>
        <v>1.8516881775201104</v>
      </c>
      <c r="J494" s="21">
        <f t="shared" si="133"/>
        <v>1.8582692165707535</v>
      </c>
      <c r="K494" s="21">
        <f t="shared" si="133"/>
        <v>1.8012808069264377</v>
      </c>
      <c r="L494" s="21">
        <f t="shared" si="133"/>
        <v>1.9065538473554704</v>
      </c>
      <c r="M494" s="21">
        <f t="shared" si="133"/>
        <v>1.8551899491440234</v>
      </c>
      <c r="N494" s="21">
        <f t="shared" si="133"/>
        <v>1.8173068102063528</v>
      </c>
      <c r="O494" s="404">
        <f t="shared" si="133"/>
        <v>1.7670241811794796</v>
      </c>
      <c r="Q494" s="399">
        <v>1004</v>
      </c>
      <c r="R494" s="399" t="s">
        <v>94</v>
      </c>
      <c r="S494" s="21">
        <f t="shared" ref="S494:AD494" si="134">+S337/(S32*10^6)</f>
        <v>1.8613514857214055</v>
      </c>
      <c r="T494" s="21">
        <f t="shared" si="134"/>
        <v>1.6509934214646806</v>
      </c>
      <c r="U494" s="21">
        <f t="shared" si="134"/>
        <v>1.6234608992207125</v>
      </c>
      <c r="V494" s="21">
        <f t="shared" si="134"/>
        <v>1.6271800613369709</v>
      </c>
      <c r="W494" s="21">
        <f t="shared" si="134"/>
        <v>1.6229621675493131</v>
      </c>
      <c r="X494" s="21">
        <f t="shared" si="134"/>
        <v>1.6797322307816751</v>
      </c>
      <c r="Y494" s="21">
        <f t="shared" si="134"/>
        <v>1.7055809661846402</v>
      </c>
      <c r="Z494" s="21">
        <f t="shared" si="134"/>
        <v>1.7264442647290676</v>
      </c>
      <c r="AA494" s="21">
        <f t="shared" si="134"/>
        <v>1.7353631492882096</v>
      </c>
      <c r="AB494" s="21">
        <f t="shared" si="134"/>
        <v>1.7530558319557801</v>
      </c>
      <c r="AC494" s="21">
        <f t="shared" si="134"/>
        <v>1.7623754743887832</v>
      </c>
      <c r="AD494" s="21">
        <f t="shared" si="134"/>
        <v>1.7670241811794796</v>
      </c>
    </row>
    <row r="495" spans="1:30" s="41" customFormat="1" x14ac:dyDescent="0.2">
      <c r="A495" s="399">
        <v>1005</v>
      </c>
      <c r="B495" s="399" t="s">
        <v>13</v>
      </c>
      <c r="C495" s="21">
        <f t="shared" ref="C495:O495" si="135">+C338/(C33*10^6)</f>
        <v>1.8180571150700677</v>
      </c>
      <c r="D495" s="21">
        <f t="shared" si="135"/>
        <v>1.7086745448022242</v>
      </c>
      <c r="E495" s="21">
        <f t="shared" si="135"/>
        <v>1.9032767846711063</v>
      </c>
      <c r="F495" s="21">
        <f t="shared" si="135"/>
        <v>1.6680626231567095</v>
      </c>
      <c r="G495" s="21">
        <f t="shared" si="135"/>
        <v>1.5798148851975227</v>
      </c>
      <c r="H495" s="21">
        <f t="shared" si="135"/>
        <v>2.1244615206840769</v>
      </c>
      <c r="I495" s="21">
        <f t="shared" si="135"/>
        <v>1.9212014799021759</v>
      </c>
      <c r="J495" s="21">
        <f t="shared" si="135"/>
        <v>1.9323263062450411</v>
      </c>
      <c r="K495" s="21">
        <f t="shared" si="135"/>
        <v>1.7057402433243798</v>
      </c>
      <c r="L495" s="21">
        <f t="shared" si="135"/>
        <v>1.7987059857268386</v>
      </c>
      <c r="M495" s="21">
        <f t="shared" si="135"/>
        <v>1.6764365246731336</v>
      </c>
      <c r="N495" s="21">
        <f t="shared" si="135"/>
        <v>1.6842462095106823</v>
      </c>
      <c r="O495" s="404">
        <f t="shared" si="135"/>
        <v>1.7928377751965594</v>
      </c>
      <c r="Q495" s="399">
        <v>1005</v>
      </c>
      <c r="R495" s="399" t="s">
        <v>13</v>
      </c>
      <c r="S495" s="21">
        <f t="shared" ref="S495:AD495" si="136">+S338/(S33*10^6)</f>
        <v>1.8180571150700677</v>
      </c>
      <c r="T495" s="21">
        <f t="shared" si="136"/>
        <v>1.7637590997128163</v>
      </c>
      <c r="U495" s="21">
        <f t="shared" si="136"/>
        <v>1.808775493278445</v>
      </c>
      <c r="V495" s="21">
        <f t="shared" si="136"/>
        <v>1.7724345968436475</v>
      </c>
      <c r="W495" s="21">
        <f t="shared" si="136"/>
        <v>1.7338930764998233</v>
      </c>
      <c r="X495" s="21">
        <f t="shared" si="136"/>
        <v>1.797232930929153</v>
      </c>
      <c r="Y495" s="21">
        <f t="shared" si="136"/>
        <v>1.8160815053995816</v>
      </c>
      <c r="Z495" s="21">
        <f t="shared" si="136"/>
        <v>1.8328222594615768</v>
      </c>
      <c r="AA495" s="21">
        <f t="shared" si="136"/>
        <v>1.817437162860094</v>
      </c>
      <c r="AB495" s="21">
        <f t="shared" si="136"/>
        <v>1.8155570947653721</v>
      </c>
      <c r="AC495" s="21">
        <f t="shared" si="136"/>
        <v>1.8026798098788808</v>
      </c>
      <c r="AD495" s="21">
        <f t="shared" si="136"/>
        <v>1.7928377751965594</v>
      </c>
    </row>
    <row r="496" spans="1:30" s="41" customFormat="1" x14ac:dyDescent="0.2">
      <c r="A496" s="399">
        <v>1006</v>
      </c>
      <c r="B496" s="399" t="s">
        <v>14</v>
      </c>
      <c r="C496" s="21">
        <f t="shared" ref="C496:O496" si="137">+C339/(C34*10^6)</f>
        <v>0.91787454133190316</v>
      </c>
      <c r="D496" s="21">
        <f t="shared" si="137"/>
        <v>0.88660298171196728</v>
      </c>
      <c r="E496" s="21">
        <f t="shared" si="137"/>
        <v>0.9658213211394423</v>
      </c>
      <c r="F496" s="21">
        <f t="shared" si="137"/>
        <v>0.82029737098619793</v>
      </c>
      <c r="G496" s="21">
        <f t="shared" si="137"/>
        <v>0.78405882003092664</v>
      </c>
      <c r="H496" s="21">
        <f t="shared" si="137"/>
        <v>0.97725359294395064</v>
      </c>
      <c r="I496" s="21">
        <f t="shared" si="137"/>
        <v>0.80775461652752234</v>
      </c>
      <c r="J496" s="21">
        <f t="shared" si="137"/>
        <v>0.93010702192342876</v>
      </c>
      <c r="K496" s="21">
        <f t="shared" si="137"/>
        <v>0.83520785387595775</v>
      </c>
      <c r="L496" s="21">
        <f t="shared" si="137"/>
        <v>0.69651621840009226</v>
      </c>
      <c r="M496" s="21">
        <f t="shared" si="137"/>
        <v>0.56545457972639923</v>
      </c>
      <c r="N496" s="21">
        <f t="shared" si="137"/>
        <v>0.55396656399998134</v>
      </c>
      <c r="O496" s="404">
        <f t="shared" si="137"/>
        <v>0.80984372640532098</v>
      </c>
      <c r="Q496" s="399">
        <v>1006</v>
      </c>
      <c r="R496" s="399" t="s">
        <v>14</v>
      </c>
      <c r="S496" s="21">
        <f t="shared" ref="S496:AD496" si="138">+S339/(S34*10^6)</f>
        <v>0.91787454133190316</v>
      </c>
      <c r="T496" s="21">
        <f t="shared" si="138"/>
        <v>0.90174404792512985</v>
      </c>
      <c r="U496" s="21">
        <f t="shared" si="138"/>
        <v>0.9233696037283331</v>
      </c>
      <c r="V496" s="21">
        <f t="shared" si="138"/>
        <v>0.89598954509008233</v>
      </c>
      <c r="W496" s="21">
        <f t="shared" si="138"/>
        <v>0.87343259745046187</v>
      </c>
      <c r="X496" s="21">
        <f t="shared" si="138"/>
        <v>0.89079214286902553</v>
      </c>
      <c r="Y496" s="21">
        <f t="shared" si="138"/>
        <v>0.87764532710149501</v>
      </c>
      <c r="Z496" s="21">
        <f t="shared" si="138"/>
        <v>0.88526614517945468</v>
      </c>
      <c r="AA496" s="21">
        <f t="shared" si="138"/>
        <v>0.87897315956256306</v>
      </c>
      <c r="AB496" s="21">
        <f t="shared" si="138"/>
        <v>0.85973915648130594</v>
      </c>
      <c r="AC496" s="21">
        <f t="shared" si="138"/>
        <v>0.83315202064668181</v>
      </c>
      <c r="AD496" s="21">
        <f t="shared" si="138"/>
        <v>0.80984372640532098</v>
      </c>
    </row>
    <row r="497" spans="1:30" s="41" customFormat="1" x14ac:dyDescent="0.2">
      <c r="A497" s="399">
        <v>1007</v>
      </c>
      <c r="B497" s="399" t="s">
        <v>15</v>
      </c>
      <c r="C497" s="21">
        <f t="shared" ref="C497:O497" si="139">+C340/(C35*10^6)</f>
        <v>2.1847104105480377</v>
      </c>
      <c r="D497" s="21">
        <f t="shared" si="139"/>
        <v>2.0865389070962506</v>
      </c>
      <c r="E497" s="21">
        <f t="shared" si="139"/>
        <v>2.139638018205317</v>
      </c>
      <c r="F497" s="21">
        <f t="shared" si="139"/>
        <v>2.0268284147062419</v>
      </c>
      <c r="G497" s="21">
        <f t="shared" si="139"/>
        <v>1.9602418775803268</v>
      </c>
      <c r="H497" s="21">
        <f t="shared" si="139"/>
        <v>2.177734265332103</v>
      </c>
      <c r="I497" s="21">
        <f t="shared" si="139"/>
        <v>1.8751281182180668</v>
      </c>
      <c r="J497" s="21">
        <f t="shared" si="139"/>
        <v>1.888895990404003</v>
      </c>
      <c r="K497" s="21">
        <f t="shared" si="139"/>
        <v>1.8891706315249017</v>
      </c>
      <c r="L497" s="21">
        <f t="shared" si="139"/>
        <v>2.0790075331760685</v>
      </c>
      <c r="M497" s="21">
        <f t="shared" si="139"/>
        <v>1.9156103385164491</v>
      </c>
      <c r="N497" s="21">
        <f t="shared" si="139"/>
        <v>1.8521898589609236</v>
      </c>
      <c r="O497" s="404">
        <f t="shared" si="139"/>
        <v>2.0033210206192047</v>
      </c>
      <c r="Q497" s="399">
        <v>1007</v>
      </c>
      <c r="R497" s="399" t="s">
        <v>15</v>
      </c>
      <c r="S497" s="21">
        <f t="shared" ref="S497:AD497" si="140">+S340/(S35*10^6)</f>
        <v>2.1847104105480377</v>
      </c>
      <c r="T497" s="21">
        <f t="shared" si="140"/>
        <v>2.1354275826504048</v>
      </c>
      <c r="U497" s="21">
        <f t="shared" si="140"/>
        <v>2.1368147041472381</v>
      </c>
      <c r="V497" s="21">
        <f t="shared" si="140"/>
        <v>2.1092743540816299</v>
      </c>
      <c r="W497" s="21">
        <f t="shared" si="140"/>
        <v>2.0807581156687678</v>
      </c>
      <c r="X497" s="21">
        <f t="shared" si="140"/>
        <v>2.0964616765225048</v>
      </c>
      <c r="Y497" s="21">
        <f t="shared" si="140"/>
        <v>2.062725054821414</v>
      </c>
      <c r="Z497" s="21">
        <f t="shared" si="140"/>
        <v>2.0387071211795607</v>
      </c>
      <c r="AA497" s="21">
        <f t="shared" si="140"/>
        <v>2.0208625960226665</v>
      </c>
      <c r="AB497" s="21">
        <f t="shared" si="140"/>
        <v>2.0267284618326418</v>
      </c>
      <c r="AC497" s="21">
        <f t="shared" si="140"/>
        <v>2.0169414312634517</v>
      </c>
      <c r="AD497" s="21">
        <f t="shared" si="140"/>
        <v>2.0033210206192047</v>
      </c>
    </row>
    <row r="498" spans="1:30" s="41" customFormat="1" x14ac:dyDescent="0.2">
      <c r="A498" s="399">
        <v>1008</v>
      </c>
      <c r="B498" s="399" t="s">
        <v>16</v>
      </c>
      <c r="C498" s="21">
        <f t="shared" ref="C498:O498" si="141">+C341/(C36*10^6)</f>
        <v>1.7977701697363666</v>
      </c>
      <c r="D498" s="21">
        <f t="shared" si="141"/>
        <v>1.8064876252930095</v>
      </c>
      <c r="E498" s="21">
        <f t="shared" si="141"/>
        <v>1.7748588092625743</v>
      </c>
      <c r="F498" s="21">
        <f t="shared" si="141"/>
        <v>1.7591237555667534</v>
      </c>
      <c r="G498" s="21">
        <f t="shared" si="141"/>
        <v>1.723655173352572</v>
      </c>
      <c r="H498" s="21">
        <f t="shared" si="141"/>
        <v>2.5533099156682484</v>
      </c>
      <c r="I498" s="21">
        <f t="shared" si="141"/>
        <v>2.225139334657904</v>
      </c>
      <c r="J498" s="21">
        <f t="shared" si="141"/>
        <v>1.913119179624897</v>
      </c>
      <c r="K498" s="21">
        <f t="shared" si="141"/>
        <v>1.9992948065748717</v>
      </c>
      <c r="L498" s="21">
        <f t="shared" si="141"/>
        <v>2.0179420045645542</v>
      </c>
      <c r="M498" s="21">
        <f t="shared" si="141"/>
        <v>1.9568734440048343</v>
      </c>
      <c r="N498" s="21">
        <f t="shared" si="141"/>
        <v>1.9735418237459528</v>
      </c>
      <c r="O498" s="404">
        <f t="shared" si="141"/>
        <v>1.9616731088539876</v>
      </c>
      <c r="Q498" s="399">
        <v>1008</v>
      </c>
      <c r="R498" s="399" t="s">
        <v>16</v>
      </c>
      <c r="S498" s="21">
        <f t="shared" ref="S498:AD498" si="142">+S341/(S36*10^6)</f>
        <v>1.7977701697363666</v>
      </c>
      <c r="T498" s="21">
        <f t="shared" si="142"/>
        <v>1.8021386979144145</v>
      </c>
      <c r="U498" s="21">
        <f t="shared" si="142"/>
        <v>1.793055280488391</v>
      </c>
      <c r="V498" s="21">
        <f t="shared" si="142"/>
        <v>1.7842031642488905</v>
      </c>
      <c r="W498" s="21">
        <f t="shared" si="142"/>
        <v>1.7716706581764905</v>
      </c>
      <c r="X498" s="21">
        <f t="shared" si="142"/>
        <v>1.9020126822694736</v>
      </c>
      <c r="Y498" s="21">
        <f t="shared" si="142"/>
        <v>1.9523047981524981</v>
      </c>
      <c r="Z498" s="21">
        <f t="shared" si="142"/>
        <v>1.9462414022482752</v>
      </c>
      <c r="AA498" s="21">
        <f t="shared" si="142"/>
        <v>1.9530897849172077</v>
      </c>
      <c r="AB498" s="21">
        <f t="shared" si="142"/>
        <v>1.9608954902013638</v>
      </c>
      <c r="AC498" s="21">
        <f t="shared" si="142"/>
        <v>1.9604509499451954</v>
      </c>
      <c r="AD498" s="21">
        <f t="shared" si="142"/>
        <v>1.9616731088539876</v>
      </c>
    </row>
    <row r="499" spans="1:30" s="41" customFormat="1" x14ac:dyDescent="0.2">
      <c r="A499" s="399">
        <v>1009</v>
      </c>
      <c r="B499" s="399" t="s">
        <v>17</v>
      </c>
      <c r="C499" s="21">
        <f t="shared" ref="C499:O499" si="143">+C342/(C37*10^6)</f>
        <v>2.0382797633421879</v>
      </c>
      <c r="D499" s="21">
        <f t="shared" si="143"/>
        <v>1.8483801580333625</v>
      </c>
      <c r="E499" s="21">
        <f t="shared" si="143"/>
        <v>1.9669424749804654</v>
      </c>
      <c r="F499" s="21">
        <f t="shared" si="143"/>
        <v>1.8465774224702221</v>
      </c>
      <c r="G499" s="21">
        <f t="shared" si="143"/>
        <v>1.7731194711984206</v>
      </c>
      <c r="H499" s="21">
        <f t="shared" si="143"/>
        <v>2.243851992409867</v>
      </c>
      <c r="I499" s="21">
        <f t="shared" si="143"/>
        <v>1.9155669073430577</v>
      </c>
      <c r="J499" s="21">
        <f t="shared" si="143"/>
        <v>1.9659457294772698</v>
      </c>
      <c r="K499" s="21">
        <f t="shared" si="143"/>
        <v>1.873596681436787</v>
      </c>
      <c r="L499" s="21">
        <f t="shared" si="143"/>
        <v>2.023279598436218</v>
      </c>
      <c r="M499" s="21">
        <f t="shared" si="143"/>
        <v>2.0218327452295548</v>
      </c>
      <c r="N499" s="21">
        <f t="shared" si="143"/>
        <v>1.9278855859774044</v>
      </c>
      <c r="O499" s="404">
        <f t="shared" si="143"/>
        <v>1.9522475854371448</v>
      </c>
      <c r="Q499" s="399">
        <v>1009</v>
      </c>
      <c r="R499" s="399" t="s">
        <v>17</v>
      </c>
      <c r="S499" s="21">
        <f t="shared" ref="S499:AD499" si="144">+S342/(S37*10^6)</f>
        <v>2.0382797633421879</v>
      </c>
      <c r="T499" s="21">
        <f t="shared" si="144"/>
        <v>1.9412312260898315</v>
      </c>
      <c r="U499" s="21">
        <f t="shared" si="144"/>
        <v>1.9499322139952024</v>
      </c>
      <c r="V499" s="21">
        <f t="shared" si="144"/>
        <v>1.922351505356422</v>
      </c>
      <c r="W499" s="21">
        <f t="shared" si="144"/>
        <v>1.8913204563532429</v>
      </c>
      <c r="X499" s="21">
        <f t="shared" si="144"/>
        <v>1.9491001819946132</v>
      </c>
      <c r="Y499" s="21">
        <f t="shared" si="144"/>
        <v>1.9439302465204022</v>
      </c>
      <c r="Z499" s="21">
        <f t="shared" si="144"/>
        <v>1.9470681033182073</v>
      </c>
      <c r="AA499" s="21">
        <f t="shared" si="144"/>
        <v>1.9377142001173151</v>
      </c>
      <c r="AB499" s="21">
        <f t="shared" si="144"/>
        <v>1.9471770093429808</v>
      </c>
      <c r="AC499" s="21">
        <f t="shared" si="144"/>
        <v>1.9545644643275739</v>
      </c>
      <c r="AD499" s="21">
        <f t="shared" si="144"/>
        <v>1.9522475854371448</v>
      </c>
    </row>
    <row r="500" spans="1:30" s="41" customFormat="1" x14ac:dyDescent="0.2">
      <c r="A500" s="399">
        <v>1010</v>
      </c>
      <c r="B500" s="399" t="s">
        <v>19</v>
      </c>
      <c r="C500" s="21">
        <f t="shared" ref="C500:O500" si="145">+C343/(C38*10^6)</f>
        <v>1.002475991237844</v>
      </c>
      <c r="D500" s="21">
        <f t="shared" si="145"/>
        <v>0.87153074382764595</v>
      </c>
      <c r="E500" s="21">
        <f t="shared" si="145"/>
        <v>0.86305817083988245</v>
      </c>
      <c r="F500" s="21">
        <f t="shared" si="145"/>
        <v>0.78469584820589888</v>
      </c>
      <c r="G500" s="21">
        <f t="shared" si="145"/>
        <v>0.75531033960549732</v>
      </c>
      <c r="H500" s="21">
        <f t="shared" si="145"/>
        <v>1.2867497726760497</v>
      </c>
      <c r="I500" s="21">
        <f t="shared" si="145"/>
        <v>1.4331685702358876</v>
      </c>
      <c r="J500" s="21">
        <f t="shared" si="145"/>
        <v>0.9992121773520698</v>
      </c>
      <c r="K500" s="21">
        <f t="shared" si="145"/>
        <v>0.95203209676152589</v>
      </c>
      <c r="L500" s="21">
        <f t="shared" si="145"/>
        <v>1.106798595716026</v>
      </c>
      <c r="M500" s="21">
        <f t="shared" si="145"/>
        <v>1.1672992086610738</v>
      </c>
      <c r="N500" s="21">
        <f t="shared" si="145"/>
        <v>1.039051061223019</v>
      </c>
      <c r="O500" s="404">
        <f t="shared" si="145"/>
        <v>1.0237986725867376</v>
      </c>
      <c r="Q500" s="399">
        <v>1010</v>
      </c>
      <c r="R500" s="399" t="s">
        <v>19</v>
      </c>
      <c r="S500" s="21">
        <f t="shared" ref="S500:AD500" si="146">+S343/(S38*10^6)</f>
        <v>1.002475991237844</v>
      </c>
      <c r="T500" s="21">
        <f t="shared" si="146"/>
        <v>0.93820385857798405</v>
      </c>
      <c r="U500" s="21">
        <f t="shared" si="146"/>
        <v>0.91328938237335189</v>
      </c>
      <c r="V500" s="21">
        <f t="shared" si="146"/>
        <v>0.88042505915068814</v>
      </c>
      <c r="W500" s="21">
        <f t="shared" si="146"/>
        <v>0.8551124670442376</v>
      </c>
      <c r="X500" s="21">
        <f t="shared" si="146"/>
        <v>0.92618536291973785</v>
      </c>
      <c r="Y500" s="21">
        <f t="shared" si="146"/>
        <v>1.0060553770123837</v>
      </c>
      <c r="Z500" s="21">
        <f t="shared" si="146"/>
        <v>1.0050906938967532</v>
      </c>
      <c r="AA500" s="21">
        <f t="shared" si="146"/>
        <v>0.99851363082459954</v>
      </c>
      <c r="AB500" s="21">
        <f t="shared" si="146"/>
        <v>1.0090003817574176</v>
      </c>
      <c r="AC500" s="21">
        <f t="shared" si="146"/>
        <v>1.0223790022338048</v>
      </c>
      <c r="AD500" s="21">
        <f t="shared" si="146"/>
        <v>1.0237986725867376</v>
      </c>
    </row>
    <row r="501" spans="1:30" s="41" customFormat="1" x14ac:dyDescent="0.2">
      <c r="A501" s="399">
        <v>1011</v>
      </c>
      <c r="B501" s="399" t="s">
        <v>20</v>
      </c>
      <c r="C501" s="21">
        <f t="shared" ref="C501:O501" si="147">+C344/(C39*10^6)</f>
        <v>2.1519261091164732</v>
      </c>
      <c r="D501" s="21">
        <f t="shared" si="147"/>
        <v>2.1674230075361129</v>
      </c>
      <c r="E501" s="21">
        <f t="shared" si="147"/>
        <v>2.2262206167494489</v>
      </c>
      <c r="F501" s="21">
        <f t="shared" si="147"/>
        <v>1.91705909470353</v>
      </c>
      <c r="G501" s="21">
        <f t="shared" si="147"/>
        <v>1.7147221609432066</v>
      </c>
      <c r="H501" s="21">
        <f t="shared" si="147"/>
        <v>2.2311434580757687</v>
      </c>
      <c r="I501" s="21">
        <f t="shared" si="147"/>
        <v>1.9510130101431331</v>
      </c>
      <c r="J501" s="21">
        <f t="shared" si="147"/>
        <v>1.9042771838984465</v>
      </c>
      <c r="K501" s="21">
        <f t="shared" si="147"/>
        <v>1.7859934735689871</v>
      </c>
      <c r="L501" s="21">
        <f t="shared" si="147"/>
        <v>1.9107451503171831</v>
      </c>
      <c r="M501" s="21">
        <f t="shared" si="147"/>
        <v>1.9953308240156464</v>
      </c>
      <c r="N501" s="21">
        <f t="shared" si="147"/>
        <v>1.9305775768535263</v>
      </c>
      <c r="O501" s="404">
        <f t="shared" si="147"/>
        <v>1.9821608934737875</v>
      </c>
      <c r="Q501" s="399">
        <v>1011</v>
      </c>
      <c r="R501" s="399" t="s">
        <v>20</v>
      </c>
      <c r="S501" s="21">
        <f t="shared" ref="S501:AD501" si="148">+S344/(S39*10^6)</f>
        <v>2.1519261091164732</v>
      </c>
      <c r="T501" s="21">
        <f t="shared" si="148"/>
        <v>2.1596008617685265</v>
      </c>
      <c r="U501" s="21">
        <f t="shared" si="148"/>
        <v>2.1811197573708885</v>
      </c>
      <c r="V501" s="21">
        <f t="shared" si="148"/>
        <v>2.1134888344278715</v>
      </c>
      <c r="W501" s="21">
        <f t="shared" si="148"/>
        <v>2.0311100899313357</v>
      </c>
      <c r="X501" s="21">
        <f t="shared" si="148"/>
        <v>2.0640896135255486</v>
      </c>
      <c r="Y501" s="21">
        <f t="shared" si="148"/>
        <v>2.0456615117233956</v>
      </c>
      <c r="Z501" s="21">
        <f t="shared" si="148"/>
        <v>2.025166415462095</v>
      </c>
      <c r="AA501" s="21">
        <f t="shared" si="148"/>
        <v>1.9945972892603872</v>
      </c>
      <c r="AB501" s="21">
        <f t="shared" si="148"/>
        <v>1.9859590206341182</v>
      </c>
      <c r="AC501" s="21">
        <f t="shared" si="148"/>
        <v>1.986781836482117</v>
      </c>
      <c r="AD501" s="21">
        <f t="shared" si="148"/>
        <v>1.9821608934737875</v>
      </c>
    </row>
    <row r="502" spans="1:30" s="41" customFormat="1" ht="14.25" customHeight="1" x14ac:dyDescent="0.2">
      <c r="A502" s="399">
        <v>1012</v>
      </c>
      <c r="B502" s="399" t="s">
        <v>21</v>
      </c>
      <c r="C502" s="21">
        <f t="shared" ref="C502:O502" si="149">+C345/(C40*10^6)</f>
        <v>2.4527400205471506</v>
      </c>
      <c r="D502" s="21">
        <f t="shared" si="149"/>
        <v>2.4211951659702637</v>
      </c>
      <c r="E502" s="21">
        <f t="shared" si="149"/>
        <v>2.3971085861145007</v>
      </c>
      <c r="F502" s="21">
        <f t="shared" si="149"/>
        <v>2.2903502852190036</v>
      </c>
      <c r="G502" s="21">
        <f t="shared" si="149"/>
        <v>2.2377593506515456</v>
      </c>
      <c r="H502" s="21">
        <f t="shared" si="149"/>
        <v>2.5842933918312636</v>
      </c>
      <c r="I502" s="21">
        <f t="shared" si="149"/>
        <v>2.2286398904266287</v>
      </c>
      <c r="J502" s="21">
        <f t="shared" si="149"/>
        <v>2.111215237325073</v>
      </c>
      <c r="K502" s="21">
        <f t="shared" si="149"/>
        <v>2.0853873901477695</v>
      </c>
      <c r="L502" s="21">
        <f t="shared" si="149"/>
        <v>2.0976231584773912</v>
      </c>
      <c r="M502" s="21">
        <f t="shared" si="149"/>
        <v>2.0679040908727533</v>
      </c>
      <c r="N502" s="21">
        <f t="shared" si="149"/>
        <v>2.0534780144891034</v>
      </c>
      <c r="O502" s="404">
        <f t="shared" si="149"/>
        <v>2.2410821611181495</v>
      </c>
      <c r="Q502" s="399">
        <v>1012</v>
      </c>
      <c r="R502" s="399" t="s">
        <v>21</v>
      </c>
      <c r="S502" s="21">
        <f t="shared" ref="S502:AD502" si="150">+S345/(S40*10^6)</f>
        <v>2.4527400205471506</v>
      </c>
      <c r="T502" s="21">
        <f t="shared" si="150"/>
        <v>2.4368716430569819</v>
      </c>
      <c r="U502" s="21">
        <f t="shared" si="150"/>
        <v>2.4234791981825028</v>
      </c>
      <c r="V502" s="21">
        <f t="shared" si="150"/>
        <v>2.3897988354814066</v>
      </c>
      <c r="W502" s="21">
        <f t="shared" si="150"/>
        <v>2.3602358278581517</v>
      </c>
      <c r="X502" s="21">
        <f t="shared" si="150"/>
        <v>2.3961098682712407</v>
      </c>
      <c r="Y502" s="21">
        <f t="shared" si="150"/>
        <v>2.3701577773786724</v>
      </c>
      <c r="Z502" s="21">
        <f t="shared" si="150"/>
        <v>2.3325011311630948</v>
      </c>
      <c r="AA502" s="21">
        <f t="shared" si="150"/>
        <v>2.3015628460131436</v>
      </c>
      <c r="AB502" s="21">
        <f t="shared" si="150"/>
        <v>2.2792488916150972</v>
      </c>
      <c r="AC502" s="21">
        <f t="shared" si="150"/>
        <v>2.2588485761927841</v>
      </c>
      <c r="AD502" s="21">
        <f t="shared" si="150"/>
        <v>2.2410821611181495</v>
      </c>
    </row>
    <row r="503" spans="1:30" s="41" customFormat="1" x14ac:dyDescent="0.2">
      <c r="A503" s="399">
        <v>1013</v>
      </c>
      <c r="B503" s="399" t="s">
        <v>22</v>
      </c>
      <c r="C503" s="21">
        <f t="shared" ref="C503:O503" si="151">+C346/(C41*10^6)</f>
        <v>2.2766666666666668</v>
      </c>
      <c r="D503" s="21">
        <f t="shared" si="151"/>
        <v>1.8249426804696729</v>
      </c>
      <c r="E503" s="21">
        <f t="shared" si="151"/>
        <v>2.0808430255249397</v>
      </c>
      <c r="F503" s="21">
        <f t="shared" si="151"/>
        <v>1.87783892710722</v>
      </c>
      <c r="G503" s="21">
        <f t="shared" si="151"/>
        <v>1.9941258364741172</v>
      </c>
      <c r="H503" s="21">
        <f t="shared" si="151"/>
        <v>2.2678290823805338</v>
      </c>
      <c r="I503" s="21">
        <f t="shared" si="151"/>
        <v>1.7933005404748894</v>
      </c>
      <c r="J503" s="21">
        <f t="shared" si="151"/>
        <v>2.0029589994842705</v>
      </c>
      <c r="K503" s="21">
        <f t="shared" si="151"/>
        <v>1.8378331613138243</v>
      </c>
      <c r="L503" s="21">
        <f t="shared" si="151"/>
        <v>1.8001633371789423</v>
      </c>
      <c r="M503" s="21">
        <f t="shared" si="151"/>
        <v>1.8420657186779399</v>
      </c>
      <c r="N503" s="21">
        <f t="shared" si="151"/>
        <v>2.0008245144005361</v>
      </c>
      <c r="O503" s="404">
        <f t="shared" si="151"/>
        <v>1.9524492338642847</v>
      </c>
      <c r="Q503" s="399">
        <v>1013</v>
      </c>
      <c r="R503" s="399" t="s">
        <v>22</v>
      </c>
      <c r="S503" s="21">
        <f t="shared" ref="S503:AD503" si="152">+S346/(S41*10^6)</f>
        <v>2.2766666666666668</v>
      </c>
      <c r="T503" s="21">
        <f t="shared" si="152"/>
        <v>2.0232991699466116</v>
      </c>
      <c r="U503" s="21">
        <f t="shared" si="152"/>
        <v>2.0424610106051153</v>
      </c>
      <c r="V503" s="21">
        <f t="shared" si="152"/>
        <v>1.9976456122429678</v>
      </c>
      <c r="W503" s="21">
        <f t="shared" si="152"/>
        <v>1.9969508380906111</v>
      </c>
      <c r="X503" s="21">
        <f t="shared" si="152"/>
        <v>2.0434350002515469</v>
      </c>
      <c r="Y503" s="21">
        <f t="shared" si="152"/>
        <v>2.0005179473821308</v>
      </c>
      <c r="Z503" s="21">
        <f t="shared" si="152"/>
        <v>2.0008575887771669</v>
      </c>
      <c r="AA503" s="21">
        <f t="shared" si="152"/>
        <v>1.9798727707529034</v>
      </c>
      <c r="AB503" s="21">
        <f t="shared" si="152"/>
        <v>1.9593805174932661</v>
      </c>
      <c r="AC503" s="21">
        <f t="shared" si="152"/>
        <v>1.9479363155230911</v>
      </c>
      <c r="AD503" s="21">
        <f t="shared" si="152"/>
        <v>1.9524492338642847</v>
      </c>
    </row>
    <row r="504" spans="1:30" s="41" customFormat="1" x14ac:dyDescent="0.2">
      <c r="A504" s="399">
        <v>1014</v>
      </c>
      <c r="B504" s="399" t="s">
        <v>23</v>
      </c>
      <c r="C504" s="21">
        <f t="shared" ref="C504:O504" si="153">+C347/(C42*10^6)</f>
        <v>1.6370111765877084</v>
      </c>
      <c r="D504" s="21">
        <f t="shared" si="153"/>
        <v>1.5684339760096364</v>
      </c>
      <c r="E504" s="21">
        <f t="shared" si="153"/>
        <v>1.5427101527451479</v>
      </c>
      <c r="F504" s="21">
        <f t="shared" si="153"/>
        <v>1.5482059417733565</v>
      </c>
      <c r="G504" s="21">
        <f t="shared" si="153"/>
        <v>1.5296080899593552</v>
      </c>
      <c r="H504" s="21">
        <f t="shared" si="153"/>
        <v>1.761830975011315</v>
      </c>
      <c r="I504" s="21">
        <f t="shared" si="153"/>
        <v>1.4795048143775418</v>
      </c>
      <c r="J504" s="21">
        <f t="shared" si="153"/>
        <v>1.381291666054201</v>
      </c>
      <c r="K504" s="21">
        <f t="shared" si="153"/>
        <v>1.5090995535477905</v>
      </c>
      <c r="L504" s="21">
        <f t="shared" si="153"/>
        <v>1.5720715739231417</v>
      </c>
      <c r="M504" s="21">
        <f t="shared" si="153"/>
        <v>1.6160733631562125</v>
      </c>
      <c r="N504" s="21">
        <f t="shared" si="153"/>
        <v>1.4541629948400272</v>
      </c>
      <c r="O504" s="404">
        <f t="shared" si="153"/>
        <v>1.5458396986265703</v>
      </c>
      <c r="Q504" s="399">
        <v>1014</v>
      </c>
      <c r="R504" s="399" t="s">
        <v>23</v>
      </c>
      <c r="S504" s="21">
        <f t="shared" ref="S504:AD504" si="154">+S347/(S42*10^6)</f>
        <v>1.6370111765877084</v>
      </c>
      <c r="T504" s="21">
        <f t="shared" si="154"/>
        <v>1.6022160811413186</v>
      </c>
      <c r="U504" s="21">
        <f t="shared" si="154"/>
        <v>1.5825783018497812</v>
      </c>
      <c r="V504" s="21">
        <f t="shared" si="154"/>
        <v>1.5737768173954541</v>
      </c>
      <c r="W504" s="21">
        <f t="shared" si="154"/>
        <v>1.5650301254258125</v>
      </c>
      <c r="X504" s="21">
        <f t="shared" si="154"/>
        <v>1.5973525904251848</v>
      </c>
      <c r="Y504" s="21">
        <f t="shared" si="154"/>
        <v>1.5788368641923758</v>
      </c>
      <c r="Z504" s="21">
        <f t="shared" si="154"/>
        <v>1.5503851513695761</v>
      </c>
      <c r="AA504" s="21">
        <f t="shared" si="154"/>
        <v>1.5454230474316031</v>
      </c>
      <c r="AB504" s="21">
        <f t="shared" si="154"/>
        <v>1.5482047613460508</v>
      </c>
      <c r="AC504" s="21">
        <f t="shared" si="154"/>
        <v>1.5543032073526806</v>
      </c>
      <c r="AD504" s="21">
        <f t="shared" si="154"/>
        <v>1.5458396986265703</v>
      </c>
    </row>
    <row r="505" spans="1:30" s="41" customFormat="1" x14ac:dyDescent="0.2">
      <c r="A505" s="399">
        <v>1015</v>
      </c>
      <c r="B505" s="399" t="s">
        <v>24</v>
      </c>
      <c r="C505" s="21">
        <f t="shared" ref="C505:O505" si="155">+C348/(C43*10^6)</f>
        <v>1.3082621323907133</v>
      </c>
      <c r="D505" s="21">
        <f t="shared" si="155"/>
        <v>1.2682941195719755</v>
      </c>
      <c r="E505" s="21">
        <f t="shared" si="155"/>
        <v>1.4234094926936245</v>
      </c>
      <c r="F505" s="21">
        <f t="shared" si="155"/>
        <v>1.0152074675167728</v>
      </c>
      <c r="G505" s="21">
        <f t="shared" si="155"/>
        <v>0.96331555088727938</v>
      </c>
      <c r="H505" s="21">
        <f t="shared" si="155"/>
        <v>1.336567998973432</v>
      </c>
      <c r="I505" s="21">
        <f t="shared" si="155"/>
        <v>1.1030095666406547</v>
      </c>
      <c r="J505" s="21">
        <f t="shared" si="155"/>
        <v>1.1378548014182954</v>
      </c>
      <c r="K505" s="21">
        <f t="shared" si="155"/>
        <v>1.1667663749101258</v>
      </c>
      <c r="L505" s="21">
        <f t="shared" si="155"/>
        <v>1.1549215669744366</v>
      </c>
      <c r="M505" s="21">
        <f t="shared" si="155"/>
        <v>1.0187482408559532</v>
      </c>
      <c r="N505" s="21">
        <f t="shared" si="155"/>
        <v>0.93878263498128056</v>
      </c>
      <c r="O505" s="404">
        <f t="shared" si="155"/>
        <v>1.1481937940038829</v>
      </c>
      <c r="Q505" s="399">
        <v>1015</v>
      </c>
      <c r="R505" s="399" t="s">
        <v>24</v>
      </c>
      <c r="S505" s="21">
        <f t="shared" ref="S505:AD505" si="156">+S348/(S43*10^6)</f>
        <v>1.3082621323907133</v>
      </c>
      <c r="T505" s="21">
        <f t="shared" si="156"/>
        <v>1.287689567097438</v>
      </c>
      <c r="U505" s="21">
        <f t="shared" si="156"/>
        <v>1.3318135128265407</v>
      </c>
      <c r="V505" s="21">
        <f t="shared" si="156"/>
        <v>1.2468382883737024</v>
      </c>
      <c r="W505" s="21">
        <f t="shared" si="156"/>
        <v>1.1918333918741739</v>
      </c>
      <c r="X505" s="21">
        <f t="shared" si="156"/>
        <v>1.2151701254592893</v>
      </c>
      <c r="Y505" s="21">
        <f t="shared" si="156"/>
        <v>1.1970861581998167</v>
      </c>
      <c r="Z505" s="21">
        <f t="shared" si="156"/>
        <v>1.1882153717354067</v>
      </c>
      <c r="AA505" s="21">
        <f t="shared" si="156"/>
        <v>1.1856649193425879</v>
      </c>
      <c r="AB505" s="21">
        <f t="shared" si="156"/>
        <v>1.1824777796186043</v>
      </c>
      <c r="AC505" s="21">
        <f t="shared" si="156"/>
        <v>1.1676673094715586</v>
      </c>
      <c r="AD505" s="21">
        <f t="shared" si="156"/>
        <v>1.1481937940038829</v>
      </c>
    </row>
    <row r="506" spans="1:30" s="41" customFormat="1" x14ac:dyDescent="0.2">
      <c r="A506" s="399">
        <v>1016</v>
      </c>
      <c r="B506" s="399" t="s">
        <v>25</v>
      </c>
      <c r="C506" s="21">
        <f t="shared" ref="C506:O506" si="157">+C349/(C44*10^6)</f>
        <v>2.331613709316557</v>
      </c>
      <c r="D506" s="21">
        <f t="shared" si="157"/>
        <v>1.9637326743728791</v>
      </c>
      <c r="E506" s="21">
        <f t="shared" si="157"/>
        <v>2.1300273514254418</v>
      </c>
      <c r="F506" s="21">
        <f t="shared" si="157"/>
        <v>1.9004746059900974</v>
      </c>
      <c r="G506" s="21">
        <f t="shared" si="157"/>
        <v>1.8859659107862976</v>
      </c>
      <c r="H506" s="21">
        <f t="shared" si="157"/>
        <v>2.2348592562814229</v>
      </c>
      <c r="I506" s="21">
        <f t="shared" si="157"/>
        <v>1.8734461897421659</v>
      </c>
      <c r="J506" s="21">
        <f t="shared" si="157"/>
        <v>1.7274406453102937</v>
      </c>
      <c r="K506" s="21">
        <f t="shared" si="157"/>
        <v>1.8487925935934513</v>
      </c>
      <c r="L506" s="21">
        <f t="shared" si="157"/>
        <v>1.887848470897731</v>
      </c>
      <c r="M506" s="21">
        <f t="shared" si="157"/>
        <v>1.7214145970932619</v>
      </c>
      <c r="N506" s="21">
        <f t="shared" si="157"/>
        <v>1.7811040859375216</v>
      </c>
      <c r="O506" s="404">
        <f t="shared" si="157"/>
        <v>1.9290363981003547</v>
      </c>
      <c r="Q506" s="399">
        <v>1016</v>
      </c>
      <c r="R506" s="399" t="s">
        <v>25</v>
      </c>
      <c r="S506" s="21">
        <f t="shared" ref="S506:AD506" si="158">+S349/(S44*10^6)</f>
        <v>2.331613709316557</v>
      </c>
      <c r="T506" s="21">
        <f t="shared" si="158"/>
        <v>2.1429969886640552</v>
      </c>
      <c r="U506" s="21">
        <f t="shared" si="158"/>
        <v>2.1387854663126129</v>
      </c>
      <c r="V506" s="21">
        <f t="shared" si="158"/>
        <v>2.0752525821577725</v>
      </c>
      <c r="W506" s="21">
        <f t="shared" si="158"/>
        <v>2.0379544764046531</v>
      </c>
      <c r="X506" s="21">
        <f t="shared" si="158"/>
        <v>2.0708569513057959</v>
      </c>
      <c r="Y506" s="21">
        <f t="shared" si="158"/>
        <v>2.0390878002024357</v>
      </c>
      <c r="Z506" s="21">
        <f t="shared" si="158"/>
        <v>1.9918813371291049</v>
      </c>
      <c r="AA506" s="21">
        <f t="shared" si="158"/>
        <v>1.9746094808051844</v>
      </c>
      <c r="AB506" s="21">
        <f t="shared" si="158"/>
        <v>1.9654720437059836</v>
      </c>
      <c r="AC506" s="21">
        <f t="shared" si="158"/>
        <v>1.9425390980881208</v>
      </c>
      <c r="AD506" s="21">
        <f t="shared" si="158"/>
        <v>1.9290363981003547</v>
      </c>
    </row>
    <row r="507" spans="1:30" s="41" customFormat="1" x14ac:dyDescent="0.2">
      <c r="A507" s="399">
        <v>1017</v>
      </c>
      <c r="B507" s="399" t="s">
        <v>26</v>
      </c>
      <c r="C507" s="21">
        <f t="shared" ref="C507:O507" si="159">+C350/(C45*10^6)</f>
        <v>1.8506006451050476</v>
      </c>
      <c r="D507" s="21">
        <f t="shared" si="159"/>
        <v>1.7451845374321664</v>
      </c>
      <c r="E507" s="21">
        <f t="shared" si="159"/>
        <v>1.8015443618615579</v>
      </c>
      <c r="F507" s="21">
        <f t="shared" si="159"/>
        <v>1.6896295467807823</v>
      </c>
      <c r="G507" s="21">
        <f t="shared" si="159"/>
        <v>1.6500957077158915</v>
      </c>
      <c r="H507" s="21">
        <f t="shared" si="159"/>
        <v>2.010812853342641</v>
      </c>
      <c r="I507" s="21">
        <f t="shared" si="159"/>
        <v>1.6920019985929191</v>
      </c>
      <c r="J507" s="21">
        <f t="shared" si="159"/>
        <v>1.687021751009113</v>
      </c>
      <c r="K507" s="21">
        <f t="shared" si="159"/>
        <v>1.7103412570901055</v>
      </c>
      <c r="L507" s="21">
        <f t="shared" si="159"/>
        <v>1.711390277208179</v>
      </c>
      <c r="M507" s="21">
        <f t="shared" si="159"/>
        <v>1.6465440079562408</v>
      </c>
      <c r="N507" s="21">
        <f t="shared" si="159"/>
        <v>1.6356327755512927</v>
      </c>
      <c r="O507" s="404">
        <f t="shared" si="159"/>
        <v>1.7322220099571839</v>
      </c>
      <c r="Q507" s="399">
        <v>1017</v>
      </c>
      <c r="R507" s="399" t="s">
        <v>26</v>
      </c>
      <c r="S507" s="21">
        <f t="shared" ref="S507:AD507" si="160">+S350/(S45*10^6)</f>
        <v>1.8506006451050476</v>
      </c>
      <c r="T507" s="21">
        <f t="shared" si="160"/>
        <v>1.7972102781623218</v>
      </c>
      <c r="U507" s="21">
        <f t="shared" si="160"/>
        <v>1.7986547167678242</v>
      </c>
      <c r="V507" s="21">
        <f t="shared" si="160"/>
        <v>1.7705694486026853</v>
      </c>
      <c r="W507" s="21">
        <f t="shared" si="160"/>
        <v>1.746849969969245</v>
      </c>
      <c r="X507" s="21">
        <f t="shared" si="160"/>
        <v>1.7890385421632569</v>
      </c>
      <c r="Y507" s="21">
        <f t="shared" si="160"/>
        <v>1.7736395953705844</v>
      </c>
      <c r="Z507" s="21">
        <f t="shared" si="160"/>
        <v>1.7616037894703327</v>
      </c>
      <c r="AA507" s="21">
        <f t="shared" si="160"/>
        <v>1.7553889137898844</v>
      </c>
      <c r="AB507" s="21">
        <f t="shared" si="160"/>
        <v>1.7506960279028363</v>
      </c>
      <c r="AC507" s="21">
        <f t="shared" si="160"/>
        <v>1.7410987961250122</v>
      </c>
      <c r="AD507" s="21">
        <f t="shared" si="160"/>
        <v>1.7322220099571839</v>
      </c>
    </row>
    <row r="508" spans="1:30" s="41" customFormat="1" x14ac:dyDescent="0.2">
      <c r="A508" s="399">
        <v>1018</v>
      </c>
      <c r="B508" s="399" t="s">
        <v>27</v>
      </c>
      <c r="C508" s="21">
        <f t="shared" ref="C508:O508" si="161">+C351/(C46*10^6)</f>
        <v>3.2000773582333699</v>
      </c>
      <c r="D508" s="21">
        <f t="shared" si="161"/>
        <v>2.9756473401989796</v>
      </c>
      <c r="E508" s="21">
        <f t="shared" si="161"/>
        <v>3.2069611503473467</v>
      </c>
      <c r="F508" s="21">
        <f t="shared" si="161"/>
        <v>2.8180245056111457</v>
      </c>
      <c r="G508" s="21">
        <f t="shared" si="161"/>
        <v>2.735123150497317</v>
      </c>
      <c r="H508" s="21">
        <f t="shared" si="161"/>
        <v>3.2103025708101347</v>
      </c>
      <c r="I508" s="21">
        <f t="shared" si="161"/>
        <v>2.7529851483680994</v>
      </c>
      <c r="J508" s="21">
        <f t="shared" si="161"/>
        <v>2.537961745628508</v>
      </c>
      <c r="K508" s="21">
        <f t="shared" si="161"/>
        <v>2.4866170471814657</v>
      </c>
      <c r="L508" s="21">
        <f t="shared" si="161"/>
        <v>2.7735283984595434</v>
      </c>
      <c r="M508" s="21">
        <f t="shared" si="161"/>
        <v>2.8373455518088342</v>
      </c>
      <c r="N508" s="21">
        <f t="shared" si="161"/>
        <v>3.0236935052734006</v>
      </c>
      <c r="O508" s="404">
        <f t="shared" si="161"/>
        <v>2.8596549242716534</v>
      </c>
      <c r="Q508" s="399">
        <v>1018</v>
      </c>
      <c r="R508" s="399" t="s">
        <v>27</v>
      </c>
      <c r="S508" s="21">
        <f t="shared" ref="S508:AD508" si="162">+S351/(S46*10^6)</f>
        <v>3.2000773582333699</v>
      </c>
      <c r="T508" s="21">
        <f t="shared" si="162"/>
        <v>3.0856536506327989</v>
      </c>
      <c r="U508" s="21">
        <f t="shared" si="162"/>
        <v>3.1250907136844641</v>
      </c>
      <c r="V508" s="21">
        <f t="shared" si="162"/>
        <v>3.0430383504382479</v>
      </c>
      <c r="W508" s="21">
        <f t="shared" si="162"/>
        <v>2.9823866227066382</v>
      </c>
      <c r="X508" s="21">
        <f t="shared" si="162"/>
        <v>3.0189435076918514</v>
      </c>
      <c r="Y508" s="21">
        <f t="shared" si="162"/>
        <v>2.9768767924879231</v>
      </c>
      <c r="Z508" s="21">
        <f t="shared" si="162"/>
        <v>2.910228932144884</v>
      </c>
      <c r="AA508" s="21">
        <f t="shared" si="162"/>
        <v>2.8552440953056601</v>
      </c>
      <c r="AB508" s="21">
        <f t="shared" si="162"/>
        <v>2.8467163685654779</v>
      </c>
      <c r="AC508" s="21">
        <f t="shared" si="162"/>
        <v>2.8458701319939697</v>
      </c>
      <c r="AD508" s="21">
        <f t="shared" si="162"/>
        <v>2.8596549242716534</v>
      </c>
    </row>
    <row r="509" spans="1:30" s="41" customFormat="1" x14ac:dyDescent="0.2">
      <c r="A509" s="399">
        <v>1019</v>
      </c>
      <c r="B509" s="399" t="s">
        <v>28</v>
      </c>
      <c r="C509" s="21">
        <f t="shared" ref="C509:O509" si="163">+C352/(C47*10^6)</f>
        <v>1.8136356423673421</v>
      </c>
      <c r="D509" s="21">
        <f t="shared" si="163"/>
        <v>1.6645236883249099</v>
      </c>
      <c r="E509" s="21">
        <f t="shared" si="163"/>
        <v>1.8847225114736392</v>
      </c>
      <c r="F509" s="21">
        <f t="shared" si="163"/>
        <v>1.6151474360108256</v>
      </c>
      <c r="G509" s="21">
        <f t="shared" si="163"/>
        <v>1.850557080955854</v>
      </c>
      <c r="H509" s="21">
        <f t="shared" si="163"/>
        <v>1.8661214206479029</v>
      </c>
      <c r="I509" s="21">
        <f t="shared" si="163"/>
        <v>1.56221723518851</v>
      </c>
      <c r="J509" s="21">
        <f t="shared" si="163"/>
        <v>1.6976493664758023</v>
      </c>
      <c r="K509" s="21">
        <f t="shared" si="163"/>
        <v>1.5700247837496355</v>
      </c>
      <c r="L509" s="21">
        <f t="shared" si="163"/>
        <v>1.7778607461711549</v>
      </c>
      <c r="M509" s="21">
        <f t="shared" si="163"/>
        <v>1.7302634536376864</v>
      </c>
      <c r="N509" s="21">
        <f t="shared" si="163"/>
        <v>1.6349466565404505</v>
      </c>
      <c r="O509" s="404">
        <f t="shared" si="163"/>
        <v>1.7157138767731099</v>
      </c>
      <c r="Q509" s="399">
        <v>1019</v>
      </c>
      <c r="R509" s="399" t="s">
        <v>28</v>
      </c>
      <c r="S509" s="21">
        <f t="shared" ref="S509:AD509" si="164">+S352/(S47*10^6)</f>
        <v>1.8136356423673421</v>
      </c>
      <c r="T509" s="21">
        <f t="shared" si="164"/>
        <v>1.7376506118970194</v>
      </c>
      <c r="U509" s="21">
        <f t="shared" si="164"/>
        <v>1.7853778136557341</v>
      </c>
      <c r="V509" s="21">
        <f t="shared" si="164"/>
        <v>1.740892739929923</v>
      </c>
      <c r="W509" s="21">
        <f t="shared" si="164"/>
        <v>1.7603348139584412</v>
      </c>
      <c r="X509" s="21">
        <f t="shared" si="164"/>
        <v>1.7781322772577883</v>
      </c>
      <c r="Y509" s="21">
        <f t="shared" si="164"/>
        <v>1.7430798152667266</v>
      </c>
      <c r="Z509" s="21">
        <f t="shared" si="164"/>
        <v>1.736856752158642</v>
      </c>
      <c r="AA509" s="21">
        <f t="shared" si="164"/>
        <v>1.7162189657867213</v>
      </c>
      <c r="AB509" s="21">
        <f t="shared" si="164"/>
        <v>1.7223489499308857</v>
      </c>
      <c r="AC509" s="21">
        <f t="shared" si="164"/>
        <v>1.7230550118090242</v>
      </c>
      <c r="AD509" s="21">
        <f t="shared" si="164"/>
        <v>1.7157138767731099</v>
      </c>
    </row>
    <row r="510" spans="1:30" s="41" customFormat="1" x14ac:dyDescent="0.2">
      <c r="A510" s="399">
        <v>1020</v>
      </c>
      <c r="B510" s="399" t="s">
        <v>29</v>
      </c>
      <c r="C510" s="21">
        <f t="shared" ref="C510:O510" si="165">+C353/(C48*10^6)</f>
        <v>2.0976546141858394</v>
      </c>
      <c r="D510" s="21">
        <f t="shared" si="165"/>
        <v>1.971651455146739</v>
      </c>
      <c r="E510" s="21">
        <f t="shared" si="165"/>
        <v>2.134069851084345</v>
      </c>
      <c r="F510" s="21">
        <f t="shared" si="165"/>
        <v>1.8914564873390916</v>
      </c>
      <c r="G510" s="21">
        <f t="shared" si="165"/>
        <v>2.0649118969400027</v>
      </c>
      <c r="H510" s="21">
        <f t="shared" si="165"/>
        <v>2.1647451684427765</v>
      </c>
      <c r="I510" s="21">
        <f t="shared" si="165"/>
        <v>1.9134960116825326</v>
      </c>
      <c r="J510" s="21">
        <f t="shared" si="165"/>
        <v>1.9427215347971556</v>
      </c>
      <c r="K510" s="21">
        <f t="shared" si="165"/>
        <v>1.8336059241255203</v>
      </c>
      <c r="L510" s="21">
        <f t="shared" si="165"/>
        <v>1.8991495010160455</v>
      </c>
      <c r="M510" s="21">
        <f t="shared" si="165"/>
        <v>1.9308503410792524</v>
      </c>
      <c r="N510" s="21">
        <f t="shared" si="165"/>
        <v>1.9912278166822841</v>
      </c>
      <c r="O510" s="404">
        <f t="shared" si="165"/>
        <v>1.9806348321658707</v>
      </c>
      <c r="Q510" s="399">
        <v>1020</v>
      </c>
      <c r="R510" s="399" t="s">
        <v>29</v>
      </c>
      <c r="S510" s="21">
        <f t="shared" ref="S510:AD510" si="166">+S353/(S48*10^6)</f>
        <v>2.0976546141858394</v>
      </c>
      <c r="T510" s="21">
        <f t="shared" si="166"/>
        <v>2.0328890817864433</v>
      </c>
      <c r="U510" s="21">
        <f t="shared" si="166"/>
        <v>2.0665534049795933</v>
      </c>
      <c r="V510" s="21">
        <f t="shared" si="166"/>
        <v>2.0187350355851632</v>
      </c>
      <c r="W510" s="21">
        <f t="shared" si="166"/>
        <v>2.0273479496396107</v>
      </c>
      <c r="X510" s="21">
        <f t="shared" si="166"/>
        <v>2.0498870120136656</v>
      </c>
      <c r="Y510" s="21">
        <f t="shared" si="166"/>
        <v>2.0288166197115651</v>
      </c>
      <c r="Z510" s="21">
        <f t="shared" si="166"/>
        <v>2.017506733872906</v>
      </c>
      <c r="AA510" s="21">
        <f t="shared" si="166"/>
        <v>1.9951447847097017</v>
      </c>
      <c r="AB510" s="21">
        <f t="shared" si="166"/>
        <v>1.9847626937242118</v>
      </c>
      <c r="AC510" s="21">
        <f t="shared" si="166"/>
        <v>1.979663874912635</v>
      </c>
      <c r="AD510" s="21">
        <f t="shared" si="166"/>
        <v>1.9806348321658707</v>
      </c>
    </row>
    <row r="511" spans="1:30" s="41" customFormat="1" x14ac:dyDescent="0.2">
      <c r="A511" s="399">
        <v>1021</v>
      </c>
      <c r="B511" s="399" t="s">
        <v>30</v>
      </c>
      <c r="C511" s="21">
        <f t="shared" ref="C511:O511" si="167">+C354/(C49*10^6)</f>
        <v>2.2475105190361799</v>
      </c>
      <c r="D511" s="21">
        <f t="shared" si="167"/>
        <v>1.8544515309606402</v>
      </c>
      <c r="E511" s="21">
        <f t="shared" si="167"/>
        <v>2.2248728205902331</v>
      </c>
      <c r="F511" s="21">
        <f t="shared" si="167"/>
        <v>1.8035822241143984</v>
      </c>
      <c r="G511" s="21">
        <f t="shared" si="167"/>
        <v>2.0085455713826712</v>
      </c>
      <c r="H511" s="21">
        <f t="shared" si="167"/>
        <v>2.4532162140764786</v>
      </c>
      <c r="I511" s="21">
        <f t="shared" si="167"/>
        <v>2.0023167598811846</v>
      </c>
      <c r="J511" s="21">
        <f t="shared" si="167"/>
        <v>2.0943852663016425</v>
      </c>
      <c r="K511" s="21">
        <f t="shared" si="167"/>
        <v>1.4591671331311264</v>
      </c>
      <c r="L511" s="21">
        <f t="shared" si="167"/>
        <v>2.1473707503787778</v>
      </c>
      <c r="M511" s="21">
        <f t="shared" si="167"/>
        <v>2.0283230737397511</v>
      </c>
      <c r="N511" s="21">
        <f t="shared" si="167"/>
        <v>2.0896797099259707</v>
      </c>
      <c r="O511" s="404">
        <f t="shared" si="167"/>
        <v>2.0232610619571001</v>
      </c>
      <c r="Q511" s="399">
        <v>1021</v>
      </c>
      <c r="R511" s="399" t="s">
        <v>30</v>
      </c>
      <c r="S511" s="21">
        <f t="shared" ref="S511:AD511" si="168">+S354/(S49*10^6)</f>
        <v>2.2475105190361799</v>
      </c>
      <c r="T511" s="21">
        <f t="shared" si="168"/>
        <v>2.0446976540974022</v>
      </c>
      <c r="U511" s="21">
        <f t="shared" si="168"/>
        <v>2.1020389426957222</v>
      </c>
      <c r="V511" s="21">
        <f t="shared" si="168"/>
        <v>2.0192820810171761</v>
      </c>
      <c r="W511" s="21">
        <f t="shared" si="168"/>
        <v>2.0172962770111948</v>
      </c>
      <c r="X511" s="21">
        <f t="shared" si="168"/>
        <v>2.0833916888941171</v>
      </c>
      <c r="Y511" s="21">
        <f t="shared" si="168"/>
        <v>2.0710574537164259</v>
      </c>
      <c r="Z511" s="21">
        <f t="shared" si="168"/>
        <v>2.0741232819069375</v>
      </c>
      <c r="AA511" s="21">
        <f t="shared" si="168"/>
        <v>2.0005879981382808</v>
      </c>
      <c r="AB511" s="21">
        <f t="shared" si="168"/>
        <v>2.0159772398869102</v>
      </c>
      <c r="AC511" s="21">
        <f t="shared" si="168"/>
        <v>2.0171780851211025</v>
      </c>
      <c r="AD511" s="21">
        <f t="shared" si="168"/>
        <v>2.0232610619571001</v>
      </c>
    </row>
    <row r="512" spans="1:30" s="41" customFormat="1" x14ac:dyDescent="0.2">
      <c r="A512" s="399">
        <v>1022</v>
      </c>
      <c r="B512" s="399" t="s">
        <v>31</v>
      </c>
      <c r="C512" s="21">
        <f t="shared" ref="C512:O512" si="169">+C355/(C50*10^6)</f>
        <v>2.6663995911803164</v>
      </c>
      <c r="D512" s="21">
        <f t="shared" si="169"/>
        <v>2.375314822225997</v>
      </c>
      <c r="E512" s="21">
        <f t="shared" si="169"/>
        <v>2.7052484302778539</v>
      </c>
      <c r="F512" s="21">
        <f t="shared" si="169"/>
        <v>2.3625441050095199</v>
      </c>
      <c r="G512" s="21">
        <f t="shared" si="169"/>
        <v>2.5104331050655797</v>
      </c>
      <c r="H512" s="21">
        <f t="shared" si="169"/>
        <v>2.9534321809375959</v>
      </c>
      <c r="I512" s="21">
        <f t="shared" si="169"/>
        <v>2.5185034911655606</v>
      </c>
      <c r="J512" s="21">
        <f t="shared" si="169"/>
        <v>2.6478089541782981</v>
      </c>
      <c r="K512" s="21">
        <f t="shared" si="169"/>
        <v>2.6145580766096992</v>
      </c>
      <c r="L512" s="21">
        <f t="shared" si="169"/>
        <v>2.7486870794442537</v>
      </c>
      <c r="M512" s="21">
        <f t="shared" si="169"/>
        <v>2.8494794602522417</v>
      </c>
      <c r="N512" s="21">
        <f t="shared" si="169"/>
        <v>2.8736180488477987</v>
      </c>
      <c r="O512" s="404">
        <f t="shared" si="169"/>
        <v>2.6519980015490199</v>
      </c>
      <c r="Q512" s="399">
        <v>1022</v>
      </c>
      <c r="R512" s="399" t="s">
        <v>31</v>
      </c>
      <c r="S512" s="21">
        <f t="shared" ref="S512:AD512" si="170">+S355/(S50*10^6)</f>
        <v>2.6663995911803164</v>
      </c>
      <c r="T512" s="21">
        <f t="shared" si="170"/>
        <v>2.5177198568210026</v>
      </c>
      <c r="U512" s="21">
        <f t="shared" si="170"/>
        <v>2.5783311884720925</v>
      </c>
      <c r="V512" s="21">
        <f t="shared" si="170"/>
        <v>2.5218663236354253</v>
      </c>
      <c r="W512" s="21">
        <f t="shared" si="170"/>
        <v>2.5196578552302977</v>
      </c>
      <c r="X512" s="21">
        <f t="shared" si="170"/>
        <v>2.5893269795925473</v>
      </c>
      <c r="Y512" s="21">
        <f t="shared" si="170"/>
        <v>2.5779999389594339</v>
      </c>
      <c r="Z512" s="21">
        <f t="shared" si="170"/>
        <v>2.5875017372749123</v>
      </c>
      <c r="AA512" s="21">
        <f t="shared" si="170"/>
        <v>2.5908721161674846</v>
      </c>
      <c r="AB512" s="21">
        <f t="shared" si="170"/>
        <v>2.6081066954032859</v>
      </c>
      <c r="AC512" s="21">
        <f t="shared" si="170"/>
        <v>2.6311277441066627</v>
      </c>
      <c r="AD512" s="21">
        <f t="shared" si="170"/>
        <v>2.6519980015490199</v>
      </c>
    </row>
    <row r="513" spans="1:30" s="41" customFormat="1" x14ac:dyDescent="0.2">
      <c r="A513" s="399">
        <v>1023</v>
      </c>
      <c r="B513" s="399" t="s">
        <v>32</v>
      </c>
      <c r="C513" s="21">
        <f t="shared" ref="C513:O513" si="171">+C356/(C51*10^6)</f>
        <v>1.6177355178466941</v>
      </c>
      <c r="D513" s="21">
        <f t="shared" si="171"/>
        <v>1.6167866989615811</v>
      </c>
      <c r="E513" s="21">
        <f t="shared" si="171"/>
        <v>1.5555214499298224</v>
      </c>
      <c r="F513" s="21">
        <f t="shared" si="171"/>
        <v>1.3346632194856443</v>
      </c>
      <c r="G513" s="21">
        <f t="shared" si="171"/>
        <v>1.4592867045700257</v>
      </c>
      <c r="H513" s="21">
        <f t="shared" si="171"/>
        <v>1.895920218070607</v>
      </c>
      <c r="I513" s="21">
        <f t="shared" si="171"/>
        <v>1.5662105157936828</v>
      </c>
      <c r="J513" s="21">
        <f t="shared" si="171"/>
        <v>1.6990753453178353</v>
      </c>
      <c r="K513" s="21">
        <f t="shared" si="171"/>
        <v>1.5467449514862686</v>
      </c>
      <c r="L513" s="21">
        <f t="shared" si="171"/>
        <v>1.7255363142035813</v>
      </c>
      <c r="M513" s="21">
        <f t="shared" si="171"/>
        <v>1.7843164005123322</v>
      </c>
      <c r="N513" s="21">
        <f t="shared" si="171"/>
        <v>2.149733309143687</v>
      </c>
      <c r="O513" s="404">
        <f t="shared" si="171"/>
        <v>1.6546104239645374</v>
      </c>
      <c r="Q513" s="399">
        <v>1023</v>
      </c>
      <c r="R513" s="399" t="s">
        <v>32</v>
      </c>
      <c r="S513" s="21">
        <f t="shared" ref="S513:AD513" si="172">+S356/(S51*10^6)</f>
        <v>1.6177355178466941</v>
      </c>
      <c r="T513" s="21">
        <f t="shared" si="172"/>
        <v>1.6172641328281019</v>
      </c>
      <c r="U513" s="21">
        <f t="shared" si="172"/>
        <v>1.5960232106043237</v>
      </c>
      <c r="V513" s="21">
        <f t="shared" si="172"/>
        <v>1.5211977680818931</v>
      </c>
      <c r="W513" s="21">
        <f t="shared" si="172"/>
        <v>1.5093927363123749</v>
      </c>
      <c r="X513" s="21">
        <f t="shared" si="172"/>
        <v>1.5690173732898489</v>
      </c>
      <c r="Y513" s="21">
        <f t="shared" si="172"/>
        <v>1.5685798159863982</v>
      </c>
      <c r="Z513" s="21">
        <f t="shared" si="172"/>
        <v>1.5851581499322114</v>
      </c>
      <c r="AA513" s="21">
        <f t="shared" si="172"/>
        <v>1.5806712943186672</v>
      </c>
      <c r="AB513" s="21">
        <f t="shared" si="172"/>
        <v>1.5956856267327479</v>
      </c>
      <c r="AC513" s="21">
        <f t="shared" si="172"/>
        <v>1.6131182615872461</v>
      </c>
      <c r="AD513" s="21">
        <f t="shared" si="172"/>
        <v>1.6546104239645374</v>
      </c>
    </row>
    <row r="514" spans="1:30" s="41" customFormat="1" x14ac:dyDescent="0.2">
      <c r="A514" s="399">
        <v>1024</v>
      </c>
      <c r="B514" s="399" t="s">
        <v>33</v>
      </c>
      <c r="C514" s="21">
        <f t="shared" ref="C514:O514" si="173">+C357/(C52*10^6)</f>
        <v>1.4817894567205347</v>
      </c>
      <c r="D514" s="21">
        <f t="shared" si="173"/>
        <v>1.3587644458094652</v>
      </c>
      <c r="E514" s="21">
        <f t="shared" si="173"/>
        <v>1.4741275188395333</v>
      </c>
      <c r="F514" s="21">
        <f t="shared" si="173"/>
        <v>1.4083901113420321</v>
      </c>
      <c r="G514" s="21">
        <f t="shared" si="173"/>
        <v>1.2876799155700955</v>
      </c>
      <c r="H514" s="21">
        <f t="shared" si="173"/>
        <v>1.463263097138831</v>
      </c>
      <c r="I514" s="21">
        <f t="shared" si="173"/>
        <v>1.3087245175160978</v>
      </c>
      <c r="J514" s="21">
        <f t="shared" si="173"/>
        <v>1.359330458566834</v>
      </c>
      <c r="K514" s="21">
        <f t="shared" si="173"/>
        <v>1.2962602119784654</v>
      </c>
      <c r="L514" s="21">
        <f t="shared" si="173"/>
        <v>1.3313861834250138</v>
      </c>
      <c r="M514" s="21">
        <f t="shared" si="173"/>
        <v>1.3004856428152098</v>
      </c>
      <c r="N514" s="21">
        <f t="shared" si="173"/>
        <v>1.2908621094377386</v>
      </c>
      <c r="O514" s="404">
        <f t="shared" si="173"/>
        <v>1.3615478116337176</v>
      </c>
      <c r="Q514" s="399">
        <v>1024</v>
      </c>
      <c r="R514" s="399" t="s">
        <v>33</v>
      </c>
      <c r="S514" s="21">
        <f t="shared" ref="S514:AD514" si="174">+S357/(S52*10^6)</f>
        <v>1.4817894567205347</v>
      </c>
      <c r="T514" s="21">
        <f t="shared" si="174"/>
        <v>1.4187934590992546</v>
      </c>
      <c r="U514" s="21">
        <f t="shared" si="174"/>
        <v>1.4370224828982454</v>
      </c>
      <c r="V514" s="21">
        <f t="shared" si="174"/>
        <v>1.4297034753672784</v>
      </c>
      <c r="W514" s="21">
        <f t="shared" si="174"/>
        <v>1.4009888386293936</v>
      </c>
      <c r="X514" s="21">
        <f t="shared" si="174"/>
        <v>1.4111205435602983</v>
      </c>
      <c r="Y514" s="21">
        <f t="shared" si="174"/>
        <v>1.3962402349895477</v>
      </c>
      <c r="Z514" s="21">
        <f t="shared" si="174"/>
        <v>1.3915312586493318</v>
      </c>
      <c r="AA514" s="21">
        <f t="shared" si="174"/>
        <v>1.3801900636312521</v>
      </c>
      <c r="AB514" s="21">
        <f t="shared" si="174"/>
        <v>1.3750920947312155</v>
      </c>
      <c r="AC514" s="21">
        <f t="shared" si="174"/>
        <v>1.3680530623249687</v>
      </c>
      <c r="AD514" s="21">
        <f t="shared" si="174"/>
        <v>1.3615478116337176</v>
      </c>
    </row>
    <row r="515" spans="1:30" s="41" customFormat="1" x14ac:dyDescent="0.2">
      <c r="A515" s="399">
        <v>1025</v>
      </c>
      <c r="B515" s="399" t="s">
        <v>34</v>
      </c>
      <c r="C515" s="21">
        <f t="shared" ref="C515:O515" si="175">+C358/(C53*10^6)</f>
        <v>2.0307512560153427</v>
      </c>
      <c r="D515" s="21">
        <f t="shared" si="175"/>
        <v>1.7934644524921375</v>
      </c>
      <c r="E515" s="21">
        <f t="shared" si="175"/>
        <v>1.8040417493603695</v>
      </c>
      <c r="F515" s="21">
        <f t="shared" si="175"/>
        <v>1.6672576977101961</v>
      </c>
      <c r="G515" s="21">
        <f t="shared" si="175"/>
        <v>1.5662009709305726</v>
      </c>
      <c r="H515" s="21">
        <f t="shared" si="175"/>
        <v>2.0161580319826631</v>
      </c>
      <c r="I515" s="21">
        <f t="shared" si="175"/>
        <v>1.6428132622828966</v>
      </c>
      <c r="J515" s="21">
        <f t="shared" si="175"/>
        <v>1.5873643480608297</v>
      </c>
      <c r="K515" s="21">
        <f t="shared" si="175"/>
        <v>1.4892981996594765</v>
      </c>
      <c r="L515" s="21">
        <f t="shared" si="175"/>
        <v>1.5436599690880988</v>
      </c>
      <c r="M515" s="21">
        <f t="shared" si="175"/>
        <v>1.5454095826893355</v>
      </c>
      <c r="N515" s="21">
        <f t="shared" si="175"/>
        <v>1.5498984477769007</v>
      </c>
      <c r="O515" s="404">
        <f t="shared" si="175"/>
        <v>1.6769590669427845</v>
      </c>
      <c r="Q515" s="399">
        <v>1025</v>
      </c>
      <c r="R515" s="399" t="s">
        <v>34</v>
      </c>
      <c r="S515" s="21">
        <f t="shared" ref="S515:AD515" si="176">+S358/(S53*10^6)</f>
        <v>2.0307512560153427</v>
      </c>
      <c r="T515" s="21">
        <f t="shared" si="176"/>
        <v>1.9128431645307364</v>
      </c>
      <c r="U515" s="21">
        <f t="shared" si="176"/>
        <v>1.8768130906614617</v>
      </c>
      <c r="V515" s="21">
        <f t="shared" si="176"/>
        <v>1.8218943318170266</v>
      </c>
      <c r="W515" s="21">
        <f t="shared" si="176"/>
        <v>1.7707961866823763</v>
      </c>
      <c r="X515" s="21">
        <f t="shared" si="176"/>
        <v>1.8110626149249531</v>
      </c>
      <c r="Y515" s="21">
        <f t="shared" si="176"/>
        <v>1.7845980838709889</v>
      </c>
      <c r="Z515" s="21">
        <f t="shared" si="176"/>
        <v>1.7567072303448548</v>
      </c>
      <c r="AA515" s="21">
        <f t="shared" si="176"/>
        <v>1.7237979051307928</v>
      </c>
      <c r="AB515" s="21">
        <f t="shared" si="176"/>
        <v>1.704450249670205</v>
      </c>
      <c r="AC515" s="21">
        <f t="shared" si="176"/>
        <v>1.6890252557857857</v>
      </c>
      <c r="AD515" s="21">
        <f t="shared" si="176"/>
        <v>1.6769590669427845</v>
      </c>
    </row>
    <row r="516" spans="1:30" s="41" customFormat="1" x14ac:dyDescent="0.2">
      <c r="A516" s="399">
        <v>1026</v>
      </c>
      <c r="B516" s="399" t="s">
        <v>35</v>
      </c>
      <c r="C516" s="21">
        <f t="shared" ref="C516:O516" si="177">+C359/(C54*10^6)</f>
        <v>1.2837226123780217</v>
      </c>
      <c r="D516" s="21">
        <f t="shared" si="177"/>
        <v>1.2872945130013222</v>
      </c>
      <c r="E516" s="21">
        <f t="shared" si="177"/>
        <v>1.3282808206386894</v>
      </c>
      <c r="F516" s="21">
        <f t="shared" si="177"/>
        <v>1.2703133193157334</v>
      </c>
      <c r="G516" s="21">
        <f t="shared" si="177"/>
        <v>1.1984688357933078</v>
      </c>
      <c r="H516" s="21">
        <f t="shared" si="177"/>
        <v>1.4835919847113708</v>
      </c>
      <c r="I516" s="21">
        <f t="shared" si="177"/>
        <v>1.1541296144380639</v>
      </c>
      <c r="J516" s="21">
        <f t="shared" si="177"/>
        <v>1.3000520003135696</v>
      </c>
      <c r="K516" s="21">
        <f t="shared" si="177"/>
        <v>1.24417743175225</v>
      </c>
      <c r="L516" s="21">
        <f t="shared" si="177"/>
        <v>1.2326688277944124</v>
      </c>
      <c r="M516" s="21">
        <f t="shared" si="177"/>
        <v>1.1902493486190724</v>
      </c>
      <c r="N516" s="21">
        <f t="shared" si="177"/>
        <v>1.1921071235067984</v>
      </c>
      <c r="O516" s="404">
        <f t="shared" si="177"/>
        <v>1.2610971257705599</v>
      </c>
      <c r="Q516" s="399">
        <v>1026</v>
      </c>
      <c r="R516" s="399" t="s">
        <v>35</v>
      </c>
      <c r="S516" s="21">
        <f t="shared" ref="S516:AD516" si="178">+S359/(S54*10^6)</f>
        <v>1.2837226123780217</v>
      </c>
      <c r="T516" s="21">
        <f t="shared" si="178"/>
        <v>1.2854673519637261</v>
      </c>
      <c r="U516" s="21">
        <f t="shared" si="178"/>
        <v>1.2998205820796735</v>
      </c>
      <c r="V516" s="21">
        <f t="shared" si="178"/>
        <v>1.2922591116817115</v>
      </c>
      <c r="W516" s="21">
        <f t="shared" si="178"/>
        <v>1.2738191408629849</v>
      </c>
      <c r="X516" s="21">
        <f t="shared" si="178"/>
        <v>1.3073356982487649</v>
      </c>
      <c r="Y516" s="21">
        <f t="shared" si="178"/>
        <v>1.2827034461967477</v>
      </c>
      <c r="Z516" s="21">
        <f t="shared" si="178"/>
        <v>1.2848899991437059</v>
      </c>
      <c r="AA516" s="21">
        <f t="shared" si="178"/>
        <v>1.2801163199744159</v>
      </c>
      <c r="AB516" s="21">
        <f t="shared" si="178"/>
        <v>1.2751279736507999</v>
      </c>
      <c r="AC516" s="21">
        <f t="shared" si="178"/>
        <v>1.2674222482945245</v>
      </c>
      <c r="AD516" s="21">
        <f t="shared" si="178"/>
        <v>1.2610971257705599</v>
      </c>
    </row>
    <row r="517" spans="1:30" s="41" customFormat="1" x14ac:dyDescent="0.2">
      <c r="A517" s="399">
        <v>1027</v>
      </c>
      <c r="B517" s="399" t="s">
        <v>36</v>
      </c>
      <c r="C517" s="21">
        <f t="shared" ref="C517:O517" si="179">+C360/(C55*10^6)</f>
        <v>2.2324570037956524</v>
      </c>
      <c r="D517" s="21">
        <f t="shared" si="179"/>
        <v>1.876337619529949</v>
      </c>
      <c r="E517" s="21">
        <f t="shared" si="179"/>
        <v>2.0749717731095667</v>
      </c>
      <c r="F517" s="21">
        <f t="shared" si="179"/>
        <v>1.7664806319630173</v>
      </c>
      <c r="G517" s="21">
        <f t="shared" si="179"/>
        <v>1.7467684727098629</v>
      </c>
      <c r="H517" s="21">
        <f t="shared" si="179"/>
        <v>1.8186656411540594</v>
      </c>
      <c r="I517" s="21">
        <f t="shared" si="179"/>
        <v>1.6990830969604402</v>
      </c>
      <c r="J517" s="21">
        <f t="shared" si="179"/>
        <v>1.9542862552746418</v>
      </c>
      <c r="K517" s="21">
        <f t="shared" si="179"/>
        <v>1.7590856966507487</v>
      </c>
      <c r="L517" s="21">
        <f t="shared" si="179"/>
        <v>1.762338645693194</v>
      </c>
      <c r="M517" s="21">
        <f t="shared" si="179"/>
        <v>1.6253087371632928</v>
      </c>
      <c r="N517" s="21">
        <f t="shared" si="179"/>
        <v>1.8162026859700924</v>
      </c>
      <c r="O517" s="404">
        <f t="shared" si="179"/>
        <v>1.8400995981749215</v>
      </c>
      <c r="Q517" s="399">
        <v>1027</v>
      </c>
      <c r="R517" s="399" t="s">
        <v>36</v>
      </c>
      <c r="S517" s="21">
        <f t="shared" ref="S517:AD517" si="180">+S360/(S55*10^6)</f>
        <v>2.2324570037956524</v>
      </c>
      <c r="T517" s="21">
        <f t="shared" si="180"/>
        <v>2.0493907970912173</v>
      </c>
      <c r="U517" s="21">
        <f t="shared" si="180"/>
        <v>2.0574457343249293</v>
      </c>
      <c r="V517" s="21">
        <f t="shared" si="180"/>
        <v>1.9833971755563469</v>
      </c>
      <c r="W517" s="21">
        <f t="shared" si="180"/>
        <v>1.9397842096942024</v>
      </c>
      <c r="X517" s="21">
        <f t="shared" si="180"/>
        <v>1.9191324675799981</v>
      </c>
      <c r="Y517" s="21">
        <f t="shared" si="180"/>
        <v>1.8852951879524602</v>
      </c>
      <c r="Z517" s="21">
        <f t="shared" si="180"/>
        <v>1.8939329538809579</v>
      </c>
      <c r="AA517" s="21">
        <f t="shared" si="180"/>
        <v>1.8774765552989683</v>
      </c>
      <c r="AB517" s="21">
        <f t="shared" si="180"/>
        <v>1.8656082800113076</v>
      </c>
      <c r="AC517" s="21">
        <f t="shared" si="180"/>
        <v>1.8421118313306741</v>
      </c>
      <c r="AD517" s="21">
        <f t="shared" si="180"/>
        <v>1.8400995981749215</v>
      </c>
    </row>
    <row r="518" spans="1:30" s="41" customFormat="1" x14ac:dyDescent="0.2">
      <c r="A518" s="399">
        <v>1028</v>
      </c>
      <c r="B518" s="399" t="s">
        <v>37</v>
      </c>
      <c r="C518" s="21">
        <f t="shared" ref="C518:O518" si="181">+C361/(C56*10^6)</f>
        <v>2.3319390948160086</v>
      </c>
      <c r="D518" s="21">
        <f t="shared" si="181"/>
        <v>2.1824120312837691</v>
      </c>
      <c r="E518" s="21">
        <f t="shared" si="181"/>
        <v>2.4297910825916551</v>
      </c>
      <c r="F518" s="21">
        <f t="shared" si="181"/>
        <v>2.2044435385104642</v>
      </c>
      <c r="G518" s="21">
        <f t="shared" si="181"/>
        <v>1.9839704578720596</v>
      </c>
      <c r="H518" s="21">
        <f t="shared" si="181"/>
        <v>2.3715348097261142</v>
      </c>
      <c r="I518" s="21">
        <f t="shared" si="181"/>
        <v>1.9320787186808188</v>
      </c>
      <c r="J518" s="21">
        <f t="shared" si="181"/>
        <v>2.0029219802129181</v>
      </c>
      <c r="K518" s="21">
        <f t="shared" si="181"/>
        <v>1.8490333277031534</v>
      </c>
      <c r="L518" s="21">
        <f t="shared" si="181"/>
        <v>2.1243092084925372</v>
      </c>
      <c r="M518" s="21">
        <f t="shared" si="181"/>
        <v>2.0547694718133234</v>
      </c>
      <c r="N518" s="21">
        <f t="shared" si="181"/>
        <v>2.0398160618509835</v>
      </c>
      <c r="O518" s="404">
        <f t="shared" si="181"/>
        <v>2.1173096723994909</v>
      </c>
      <c r="Q518" s="399">
        <v>1028</v>
      </c>
      <c r="R518" s="399" t="s">
        <v>37</v>
      </c>
      <c r="S518" s="21">
        <f t="shared" ref="S518:AD518" si="182">+S361/(S56*10^6)</f>
        <v>2.3319390948160086</v>
      </c>
      <c r="T518" s="21">
        <f t="shared" si="182"/>
        <v>2.2573910547369556</v>
      </c>
      <c r="U518" s="21">
        <f t="shared" si="182"/>
        <v>2.3123367426410453</v>
      </c>
      <c r="V518" s="21">
        <f t="shared" si="182"/>
        <v>2.2850187808749447</v>
      </c>
      <c r="W518" s="21">
        <f t="shared" si="182"/>
        <v>2.224942997820293</v>
      </c>
      <c r="X518" s="21">
        <f t="shared" si="182"/>
        <v>2.2483107073776334</v>
      </c>
      <c r="Y518" s="21">
        <f t="shared" si="182"/>
        <v>2.1989166504960371</v>
      </c>
      <c r="Z518" s="21">
        <f t="shared" si="182"/>
        <v>2.1725939407871278</v>
      </c>
      <c r="AA518" s="21">
        <f t="shared" si="182"/>
        <v>2.132341557733</v>
      </c>
      <c r="AB518" s="21">
        <f t="shared" si="182"/>
        <v>2.1314857562750649</v>
      </c>
      <c r="AC518" s="21">
        <f t="shared" si="182"/>
        <v>2.1241100170343348</v>
      </c>
      <c r="AD518" s="21">
        <f t="shared" si="182"/>
        <v>2.1173096723994909</v>
      </c>
    </row>
    <row r="519" spans="1:30" s="41" customFormat="1" x14ac:dyDescent="0.2">
      <c r="A519" s="399">
        <v>1029</v>
      </c>
      <c r="B519" s="399" t="s">
        <v>38</v>
      </c>
      <c r="C519" s="21">
        <f t="shared" ref="C519:O519" si="183">+C362/(C57*10^6)</f>
        <v>1.6795261904761905</v>
      </c>
      <c r="D519" s="21">
        <f t="shared" si="183"/>
        <v>1.447425421059009</v>
      </c>
      <c r="E519" s="21">
        <f t="shared" si="183"/>
        <v>1.4244535739613138</v>
      </c>
      <c r="F519" s="21">
        <f t="shared" si="183"/>
        <v>1.4388713237912127</v>
      </c>
      <c r="G519" s="21">
        <f t="shared" si="183"/>
        <v>1.3306790559466108</v>
      </c>
      <c r="H519" s="21">
        <f t="shared" si="183"/>
        <v>1.5304874406955182</v>
      </c>
      <c r="I519" s="21">
        <f t="shared" si="183"/>
        <v>1.2700809278573593</v>
      </c>
      <c r="J519" s="21">
        <f t="shared" si="183"/>
        <v>1.1588468757861332</v>
      </c>
      <c r="K519" s="21">
        <f t="shared" si="183"/>
        <v>1.1622257885315721</v>
      </c>
      <c r="L519" s="21">
        <f t="shared" si="183"/>
        <v>1.1637915685770241</v>
      </c>
      <c r="M519" s="21">
        <f t="shared" si="183"/>
        <v>1.237441352973268</v>
      </c>
      <c r="N519" s="21">
        <f t="shared" si="183"/>
        <v>1.0959344255461063</v>
      </c>
      <c r="O519" s="404">
        <f t="shared" si="183"/>
        <v>1.3136019988384924</v>
      </c>
      <c r="Q519" s="399">
        <v>1029</v>
      </c>
      <c r="R519" s="399" t="s">
        <v>38</v>
      </c>
      <c r="S519" s="21">
        <f t="shared" ref="S519:AD519" si="184">+S362/(S57*10^6)</f>
        <v>1.6795261904761905</v>
      </c>
      <c r="T519" s="21">
        <f t="shared" si="184"/>
        <v>1.5583899323341555</v>
      </c>
      <c r="U519" s="21">
        <f t="shared" si="184"/>
        <v>1.5127317894596441</v>
      </c>
      <c r="V519" s="21">
        <f t="shared" si="184"/>
        <v>1.493534274803038</v>
      </c>
      <c r="W519" s="21">
        <f t="shared" si="184"/>
        <v>1.4606199543181191</v>
      </c>
      <c r="X519" s="21">
        <f t="shared" si="184"/>
        <v>1.4724773263251685</v>
      </c>
      <c r="Y519" s="21">
        <f t="shared" si="184"/>
        <v>1.4403214029104685</v>
      </c>
      <c r="Z519" s="21">
        <f t="shared" si="184"/>
        <v>1.3978592238394663</v>
      </c>
      <c r="AA519" s="21">
        <f t="shared" si="184"/>
        <v>1.3685810190688743</v>
      </c>
      <c r="AB519" s="21">
        <f t="shared" si="184"/>
        <v>1.3451450499196305</v>
      </c>
      <c r="AC519" s="21">
        <f t="shared" si="184"/>
        <v>1.3350216292163639</v>
      </c>
      <c r="AD519" s="21">
        <f t="shared" si="184"/>
        <v>1.3136019988384924</v>
      </c>
    </row>
    <row r="520" spans="1:30" s="41" customFormat="1" x14ac:dyDescent="0.2">
      <c r="A520" s="400">
        <v>1030</v>
      </c>
      <c r="B520" s="400" t="s">
        <v>18</v>
      </c>
      <c r="C520" s="23">
        <f t="shared" ref="C520:O520" si="185">+C363/(C58*10^6)</f>
        <v>2.6666141498767399</v>
      </c>
      <c r="D520" s="23">
        <f t="shared" si="185"/>
        <v>2.3426393468091349</v>
      </c>
      <c r="E520" s="23">
        <f t="shared" si="185"/>
        <v>2.341149302988224</v>
      </c>
      <c r="F520" s="23">
        <f t="shared" si="185"/>
        <v>2.028961429974963</v>
      </c>
      <c r="G520" s="23">
        <f t="shared" si="185"/>
        <v>1.9309937028579338</v>
      </c>
      <c r="H520" s="23">
        <f t="shared" si="185"/>
        <v>2.3880536006255775</v>
      </c>
      <c r="I520" s="23">
        <f t="shared" si="185"/>
        <v>2.0435099942194777</v>
      </c>
      <c r="J520" s="23">
        <f t="shared" si="185"/>
        <v>2.1839886914623583</v>
      </c>
      <c r="K520" s="23">
        <f t="shared" si="185"/>
        <v>2.0424964922685258</v>
      </c>
      <c r="L520" s="23">
        <f t="shared" si="185"/>
        <v>2.0415755497276575</v>
      </c>
      <c r="M520" s="23">
        <f t="shared" si="185"/>
        <v>1.7867240108873816</v>
      </c>
      <c r="N520" s="23">
        <f t="shared" si="185"/>
        <v>1.8171720711060095</v>
      </c>
      <c r="O520" s="405">
        <f t="shared" si="185"/>
        <v>2.1194883770429085</v>
      </c>
      <c r="Q520" s="400">
        <v>1030</v>
      </c>
      <c r="R520" s="400" t="s">
        <v>18</v>
      </c>
      <c r="S520" s="23">
        <f t="shared" ref="S520:AD520" si="186">+S363/(S58*10^6)</f>
        <v>2.6666141498767399</v>
      </c>
      <c r="T520" s="23">
        <f t="shared" si="186"/>
        <v>2.4988643392145291</v>
      </c>
      <c r="U520" s="23">
        <f t="shared" si="186"/>
        <v>2.4466005509971134</v>
      </c>
      <c r="V520" s="23">
        <f t="shared" si="186"/>
        <v>2.3322295705154077</v>
      </c>
      <c r="W520" s="23">
        <f t="shared" si="186"/>
        <v>2.2517660793150225</v>
      </c>
      <c r="X520" s="23">
        <f t="shared" si="186"/>
        <v>2.2740255318407834</v>
      </c>
      <c r="Y520" s="23">
        <f t="shared" si="186"/>
        <v>2.2370878905250224</v>
      </c>
      <c r="Z520" s="23">
        <f t="shared" si="186"/>
        <v>2.2297493277875811</v>
      </c>
      <c r="AA520" s="23">
        <f t="shared" si="186"/>
        <v>2.2060039290280335</v>
      </c>
      <c r="AB520" s="23">
        <f t="shared" si="186"/>
        <v>2.1886225546001241</v>
      </c>
      <c r="AC520" s="23">
        <f t="shared" si="186"/>
        <v>2.1490938792775767</v>
      </c>
      <c r="AD520" s="23">
        <f t="shared" si="186"/>
        <v>2.1194883770429085</v>
      </c>
    </row>
    <row r="521" spans="1:30" s="41" customFormat="1" x14ac:dyDescent="0.2">
      <c r="A521" s="401">
        <v>10300</v>
      </c>
      <c r="B521" s="401" t="s">
        <v>149</v>
      </c>
      <c r="C521" s="406">
        <f t="shared" ref="C521:O521" si="187">+C364/(C59*10^6)</f>
        <v>1.923050180429313</v>
      </c>
      <c r="D521" s="406">
        <f t="shared" si="187"/>
        <v>1.6851960341993915</v>
      </c>
      <c r="E521" s="406">
        <f t="shared" si="187"/>
        <v>1.7841335787221622</v>
      </c>
      <c r="F521" s="406">
        <f t="shared" si="187"/>
        <v>1.7165908327113424</v>
      </c>
      <c r="G521" s="406">
        <f t="shared" si="187"/>
        <v>1.682162861096393</v>
      </c>
      <c r="H521" s="406">
        <f t="shared" si="187"/>
        <v>2.0170350278258655</v>
      </c>
      <c r="I521" s="406">
        <f t="shared" si="187"/>
        <v>1.7950063966711682</v>
      </c>
      <c r="J521" s="406">
        <f t="shared" si="187"/>
        <v>1.7909725985755807</v>
      </c>
      <c r="K521" s="406">
        <f t="shared" si="187"/>
        <v>1.7505898144414807</v>
      </c>
      <c r="L521" s="406">
        <f t="shared" si="187"/>
        <v>1.8487878719121098</v>
      </c>
      <c r="M521" s="406">
        <f t="shared" si="187"/>
        <v>1.8148144378358841</v>
      </c>
      <c r="N521" s="406">
        <f t="shared" si="187"/>
        <v>1.7817248638121423</v>
      </c>
      <c r="O521" s="406">
        <f t="shared" si="187"/>
        <v>1.797898298377272</v>
      </c>
      <c r="Q521" s="401">
        <v>10300</v>
      </c>
      <c r="R521" s="401" t="s">
        <v>149</v>
      </c>
      <c r="S521" s="406">
        <f t="shared" ref="S521:AD521" si="188">+S364/(S59*10^6)</f>
        <v>1.923050180429313</v>
      </c>
      <c r="T521" s="406">
        <f t="shared" si="188"/>
        <v>1.8018338852503983</v>
      </c>
      <c r="U521" s="406">
        <f t="shared" si="188"/>
        <v>1.7959553879059729</v>
      </c>
      <c r="V521" s="406">
        <f t="shared" si="188"/>
        <v>1.7753663035717666</v>
      </c>
      <c r="W521" s="406">
        <f t="shared" si="188"/>
        <v>1.7568946034008879</v>
      </c>
      <c r="X521" s="406">
        <f t="shared" si="188"/>
        <v>1.7992436632627793</v>
      </c>
      <c r="Y521" s="406">
        <f t="shared" si="188"/>
        <v>1.7985930990696186</v>
      </c>
      <c r="Z521" s="406">
        <f t="shared" si="188"/>
        <v>1.7975415748847865</v>
      </c>
      <c r="AA521" s="406">
        <f t="shared" si="188"/>
        <v>1.7918565383836227</v>
      </c>
      <c r="AB521" s="406">
        <f t="shared" si="188"/>
        <v>1.7978179741681668</v>
      </c>
      <c r="AC521" s="406">
        <f t="shared" si="188"/>
        <v>1.7993874666222436</v>
      </c>
      <c r="AD521" s="406">
        <f t="shared" si="188"/>
        <v>1.7978982983772722</v>
      </c>
    </row>
    <row r="522" spans="1:30" s="41" customFormat="1" x14ac:dyDescent="0.2"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</row>
    <row r="523" spans="1:30" s="41" customFormat="1" x14ac:dyDescent="0.2">
      <c r="A523" s="397" t="s">
        <v>144</v>
      </c>
      <c r="B523" s="397" t="s">
        <v>162</v>
      </c>
      <c r="C523" s="397" t="s">
        <v>0</v>
      </c>
      <c r="D523" s="397" t="s">
        <v>1</v>
      </c>
      <c r="E523" s="397" t="s">
        <v>2</v>
      </c>
      <c r="F523" s="397" t="s">
        <v>3</v>
      </c>
      <c r="G523" s="397" t="s">
        <v>4</v>
      </c>
      <c r="H523" s="397" t="s">
        <v>5</v>
      </c>
      <c r="I523" s="397" t="s">
        <v>6</v>
      </c>
      <c r="J523" s="397" t="s">
        <v>7</v>
      </c>
      <c r="K523" s="397" t="s">
        <v>8</v>
      </c>
      <c r="L523" s="397" t="s">
        <v>9</v>
      </c>
      <c r="M523" s="397" t="s">
        <v>10</v>
      </c>
      <c r="N523" s="397" t="s">
        <v>11</v>
      </c>
      <c r="O523" s="397" t="s">
        <v>55</v>
      </c>
      <c r="Q523" s="397" t="s">
        <v>73</v>
      </c>
      <c r="R523" s="397" t="s">
        <v>162</v>
      </c>
      <c r="S523" s="397" t="s">
        <v>74</v>
      </c>
      <c r="T523" s="397" t="s">
        <v>75</v>
      </c>
      <c r="U523" s="397" t="s">
        <v>76</v>
      </c>
      <c r="V523" s="397" t="s">
        <v>77</v>
      </c>
      <c r="W523" s="397" t="s">
        <v>78</v>
      </c>
      <c r="X523" s="397" t="s">
        <v>79</v>
      </c>
      <c r="Y523" s="397" t="s">
        <v>80</v>
      </c>
      <c r="Z523" s="397" t="s">
        <v>81</v>
      </c>
      <c r="AA523" s="397" t="s">
        <v>82</v>
      </c>
      <c r="AB523" s="397" t="s">
        <v>83</v>
      </c>
      <c r="AC523" s="397" t="s">
        <v>84</v>
      </c>
      <c r="AD523" s="397" t="s">
        <v>85</v>
      </c>
    </row>
    <row r="524" spans="1:30" s="41" customFormat="1" x14ac:dyDescent="0.2">
      <c r="A524" s="398"/>
      <c r="B524" s="398" t="s">
        <v>46</v>
      </c>
      <c r="C524" s="387"/>
      <c r="D524" s="387"/>
      <c r="E524" s="387"/>
      <c r="F524" s="387"/>
      <c r="G524" s="387"/>
      <c r="H524" s="387"/>
      <c r="I524" s="387"/>
      <c r="J524" s="387"/>
      <c r="K524" s="387"/>
      <c r="L524" s="387"/>
      <c r="M524" s="387"/>
      <c r="N524" s="387"/>
      <c r="O524" s="402"/>
      <c r="Q524" s="398"/>
      <c r="R524" s="398" t="s">
        <v>46</v>
      </c>
      <c r="S524" s="387"/>
      <c r="T524" s="387"/>
      <c r="U524" s="387"/>
      <c r="V524" s="387"/>
      <c r="W524" s="387"/>
      <c r="X524" s="387"/>
      <c r="Y524" s="387"/>
      <c r="Z524" s="387"/>
      <c r="AA524" s="387"/>
      <c r="AB524" s="387"/>
      <c r="AC524" s="387"/>
      <c r="AD524" s="387"/>
    </row>
    <row r="525" spans="1:30" s="41" customFormat="1" x14ac:dyDescent="0.2">
      <c r="A525" s="399">
        <v>1004</v>
      </c>
      <c r="B525" s="399" t="s">
        <v>94</v>
      </c>
      <c r="C525" s="21">
        <f>+C368/(C32*10^6)</f>
        <v>1.8238677949275839</v>
      </c>
      <c r="D525" s="21">
        <f t="shared" ref="D525:N525" si="189">+D368/(D32*10^6)</f>
        <v>1.4164671221590821</v>
      </c>
      <c r="E525" s="21">
        <f t="shared" si="189"/>
        <v>1.5380513736079522</v>
      </c>
      <c r="F525" s="21">
        <f t="shared" si="189"/>
        <v>1.6070587435227386</v>
      </c>
      <c r="G525" s="21">
        <f t="shared" si="189"/>
        <v>1.5756603021803492</v>
      </c>
      <c r="H525" s="21">
        <f t="shared" si="189"/>
        <v>1.9362404477591217</v>
      </c>
      <c r="I525" s="21">
        <f t="shared" si="189"/>
        <v>1.8184653589417252</v>
      </c>
      <c r="J525" s="21">
        <f t="shared" si="189"/>
        <v>1.825279048999614</v>
      </c>
      <c r="K525" s="21">
        <f t="shared" si="189"/>
        <v>1.767944753376357</v>
      </c>
      <c r="L525" s="21">
        <f t="shared" si="189"/>
        <v>1.871077741461971</v>
      </c>
      <c r="M525" s="21">
        <f t="shared" si="189"/>
        <v>1.8225521944300771</v>
      </c>
      <c r="N525" s="21">
        <f t="shared" si="189"/>
        <v>1.778356914014207</v>
      </c>
      <c r="O525" s="404">
        <f>+O368/(O32*10^6)</f>
        <v>1.7331323205863189</v>
      </c>
      <c r="Q525" s="399">
        <v>1004</v>
      </c>
      <c r="R525" s="399" t="s">
        <v>94</v>
      </c>
      <c r="S525" s="21">
        <f>+S368/(S32*10^6)</f>
        <v>1.8238677949275839</v>
      </c>
      <c r="T525" s="21">
        <f t="shared" ref="T525:AD525" si="190">+T368/(T32*10^6)</f>
        <v>1.6145669743557631</v>
      </c>
      <c r="U525" s="21">
        <f t="shared" si="190"/>
        <v>1.5888052728503987</v>
      </c>
      <c r="V525" s="21">
        <f t="shared" si="190"/>
        <v>1.5935373383523974</v>
      </c>
      <c r="W525" s="21">
        <f t="shared" si="190"/>
        <v>1.5899507925859475</v>
      </c>
      <c r="X525" s="21">
        <f t="shared" si="190"/>
        <v>1.6464049570594954</v>
      </c>
      <c r="Y525" s="21">
        <f t="shared" si="190"/>
        <v>1.6722693943525355</v>
      </c>
      <c r="Z525" s="21">
        <f t="shared" si="190"/>
        <v>1.6931766095246865</v>
      </c>
      <c r="AA525" s="21">
        <f t="shared" si="190"/>
        <v>1.7020873424919531</v>
      </c>
      <c r="AB525" s="21">
        <f t="shared" si="190"/>
        <v>1.7195526226537756</v>
      </c>
      <c r="AC525" s="21">
        <f t="shared" si="190"/>
        <v>1.7289512370064937</v>
      </c>
      <c r="AD525" s="21">
        <f t="shared" si="190"/>
        <v>1.7331323205863189</v>
      </c>
    </row>
    <row r="526" spans="1:30" s="41" customFormat="1" x14ac:dyDescent="0.2">
      <c r="A526" s="399">
        <v>1005</v>
      </c>
      <c r="B526" s="399" t="s">
        <v>13</v>
      </c>
      <c r="C526" s="21">
        <f t="shared" ref="C526:O541" si="191">+C369/(C33*10^6)</f>
        <v>0.72209164051102959</v>
      </c>
      <c r="D526" s="21">
        <f t="shared" si="191"/>
        <v>0.65289891470087003</v>
      </c>
      <c r="E526" s="21">
        <f t="shared" si="191"/>
        <v>0.75415095221404371</v>
      </c>
      <c r="F526" s="21">
        <f t="shared" si="191"/>
        <v>0.65874320608042269</v>
      </c>
      <c r="G526" s="21">
        <f t="shared" si="191"/>
        <v>0.63288783563236373</v>
      </c>
      <c r="H526" s="21">
        <f t="shared" si="191"/>
        <v>0.85577189738849091</v>
      </c>
      <c r="I526" s="21">
        <f t="shared" si="191"/>
        <v>0.77554712485106914</v>
      </c>
      <c r="J526" s="21">
        <f t="shared" si="191"/>
        <v>0.80137916052740954</v>
      </c>
      <c r="K526" s="21">
        <f t="shared" si="191"/>
        <v>0.68554767735819244</v>
      </c>
      <c r="L526" s="21">
        <f t="shared" si="191"/>
        <v>0.69160540922826341</v>
      </c>
      <c r="M526" s="21">
        <f t="shared" si="191"/>
        <v>0.62967418810628428</v>
      </c>
      <c r="N526" s="21">
        <f t="shared" si="191"/>
        <v>0.61894964679531361</v>
      </c>
      <c r="O526" s="404">
        <f t="shared" si="191"/>
        <v>0.70681694607659795</v>
      </c>
      <c r="Q526" s="399">
        <v>1005</v>
      </c>
      <c r="R526" s="399" t="s">
        <v>13</v>
      </c>
      <c r="S526" s="21">
        <f t="shared" ref="S526:AD541" si="192">+S369/(S33*10^6)</f>
        <v>0.72209164051102959</v>
      </c>
      <c r="T526" s="21">
        <f t="shared" si="192"/>
        <v>0.68774405040183439</v>
      </c>
      <c r="U526" s="21">
        <f t="shared" si="192"/>
        <v>0.70917071920261177</v>
      </c>
      <c r="V526" s="21">
        <f t="shared" si="192"/>
        <v>0.69614716968470025</v>
      </c>
      <c r="W526" s="21">
        <f t="shared" si="192"/>
        <v>0.68348952997857226</v>
      </c>
      <c r="X526" s="21">
        <f t="shared" si="192"/>
        <v>0.71142916574529735</v>
      </c>
      <c r="Y526" s="21">
        <f t="shared" si="192"/>
        <v>0.72117786521067584</v>
      </c>
      <c r="Z526" s="21">
        <f t="shared" si="192"/>
        <v>0.73272788852858617</v>
      </c>
      <c r="AA526" s="21">
        <f t="shared" si="192"/>
        <v>0.72701604881594561</v>
      </c>
      <c r="AB526" s="21">
        <f t="shared" si="192"/>
        <v>0.72346184540262659</v>
      </c>
      <c r="AC526" s="21">
        <f t="shared" si="192"/>
        <v>0.71478066776627225</v>
      </c>
      <c r="AD526" s="21">
        <f t="shared" si="192"/>
        <v>0.70681694607659795</v>
      </c>
    </row>
    <row r="527" spans="1:30" s="41" customFormat="1" x14ac:dyDescent="0.2">
      <c r="A527" s="399">
        <v>1006</v>
      </c>
      <c r="B527" s="399" t="s">
        <v>14</v>
      </c>
      <c r="C527" s="21">
        <f t="shared" si="191"/>
        <v>0.43670433365017503</v>
      </c>
      <c r="D527" s="21">
        <f t="shared" si="191"/>
        <v>0.42383021886822547</v>
      </c>
      <c r="E527" s="21">
        <f t="shared" si="191"/>
        <v>0.53305145054811942</v>
      </c>
      <c r="F527" s="21">
        <f t="shared" si="191"/>
        <v>0.42053573867141331</v>
      </c>
      <c r="G527" s="21">
        <f t="shared" si="191"/>
        <v>0.38916146266999724</v>
      </c>
      <c r="H527" s="21">
        <f t="shared" si="191"/>
        <v>0.5043029763355702</v>
      </c>
      <c r="I527" s="21">
        <f t="shared" si="191"/>
        <v>0.39499584335644544</v>
      </c>
      <c r="J527" s="21">
        <f t="shared" si="191"/>
        <v>0.51103730525552615</v>
      </c>
      <c r="K527" s="21">
        <f t="shared" si="191"/>
        <v>0.41775599382410344</v>
      </c>
      <c r="L527" s="21">
        <f t="shared" si="191"/>
        <v>0.25290510482245443</v>
      </c>
      <c r="M527" s="21">
        <f t="shared" si="191"/>
        <v>0.14898980712229098</v>
      </c>
      <c r="N527" s="21">
        <f t="shared" si="191"/>
        <v>0.11749178588621291</v>
      </c>
      <c r="O527" s="404">
        <f t="shared" si="191"/>
        <v>0.37832152794605001</v>
      </c>
      <c r="Q527" s="399">
        <v>1006</v>
      </c>
      <c r="R527" s="399" t="s">
        <v>14</v>
      </c>
      <c r="S527" s="21">
        <f t="shared" si="192"/>
        <v>0.43670433365017503</v>
      </c>
      <c r="T527" s="21">
        <f t="shared" si="192"/>
        <v>0.43006360878284566</v>
      </c>
      <c r="U527" s="21">
        <f t="shared" si="192"/>
        <v>0.46482116333260654</v>
      </c>
      <c r="V527" s="21">
        <f t="shared" si="192"/>
        <v>0.45305720429354301</v>
      </c>
      <c r="W527" s="21">
        <f t="shared" si="192"/>
        <v>0.44018055315566007</v>
      </c>
      <c r="X527" s="21">
        <f t="shared" si="192"/>
        <v>0.45090223919083033</v>
      </c>
      <c r="Y527" s="21">
        <f t="shared" si="192"/>
        <v>0.44205092679457059</v>
      </c>
      <c r="Z527" s="21">
        <f t="shared" si="192"/>
        <v>0.45207219358537226</v>
      </c>
      <c r="AA527" s="21">
        <f t="shared" si="192"/>
        <v>0.44775819592582855</v>
      </c>
      <c r="AB527" s="21">
        <f t="shared" si="192"/>
        <v>0.42721743200204065</v>
      </c>
      <c r="AC527" s="21">
        <f t="shared" si="192"/>
        <v>0.40208096125256088</v>
      </c>
      <c r="AD527" s="21">
        <f t="shared" si="192"/>
        <v>0.37832152794605001</v>
      </c>
    </row>
    <row r="528" spans="1:30" s="41" customFormat="1" x14ac:dyDescent="0.2">
      <c r="A528" s="399">
        <v>1007</v>
      </c>
      <c r="B528" s="399" t="s">
        <v>15</v>
      </c>
      <c r="C528" s="21">
        <f t="shared" si="191"/>
        <v>1.1974053104499733</v>
      </c>
      <c r="D528" s="21">
        <f t="shared" si="191"/>
        <v>1.1320026584948069</v>
      </c>
      <c r="E528" s="21">
        <f t="shared" si="191"/>
        <v>1.1274767248639912</v>
      </c>
      <c r="F528" s="21">
        <f t="shared" si="191"/>
        <v>1.0835277419547957</v>
      </c>
      <c r="G528" s="21">
        <f t="shared" si="191"/>
        <v>1.0377066637101799</v>
      </c>
      <c r="H528" s="21">
        <f t="shared" si="191"/>
        <v>1.1561803386250578</v>
      </c>
      <c r="I528" s="21">
        <f t="shared" si="191"/>
        <v>1.0027076183616497</v>
      </c>
      <c r="J528" s="21">
        <f t="shared" si="191"/>
        <v>1.0095769078421761</v>
      </c>
      <c r="K528" s="21">
        <f t="shared" si="191"/>
        <v>0.98340238461977292</v>
      </c>
      <c r="L528" s="21">
        <f t="shared" si="191"/>
        <v>1.0298541417906826</v>
      </c>
      <c r="M528" s="21">
        <f t="shared" si="191"/>
        <v>0.97932370223531373</v>
      </c>
      <c r="N528" s="21">
        <f t="shared" si="191"/>
        <v>0.94318951955545316</v>
      </c>
      <c r="O528" s="404">
        <f t="shared" si="191"/>
        <v>1.055243663731209</v>
      </c>
      <c r="Q528" s="399">
        <v>1007</v>
      </c>
      <c r="R528" s="399" t="s">
        <v>15</v>
      </c>
      <c r="S528" s="21">
        <f t="shared" si="192"/>
        <v>1.1974053104499733</v>
      </c>
      <c r="T528" s="21">
        <f t="shared" si="192"/>
        <v>1.1645726907281189</v>
      </c>
      <c r="U528" s="21">
        <f t="shared" si="192"/>
        <v>1.1523514820135252</v>
      </c>
      <c r="V528" s="21">
        <f t="shared" si="192"/>
        <v>1.1351181531715819</v>
      </c>
      <c r="W528" s="21">
        <f t="shared" si="192"/>
        <v>1.1164792006234838</v>
      </c>
      <c r="X528" s="21">
        <f t="shared" si="192"/>
        <v>1.1229080930752329</v>
      </c>
      <c r="Y528" s="21">
        <f t="shared" si="192"/>
        <v>1.1045866149642367</v>
      </c>
      <c r="Z528" s="21">
        <f t="shared" si="192"/>
        <v>1.0914591391382724</v>
      </c>
      <c r="AA528" s="21">
        <f t="shared" si="192"/>
        <v>1.0785644839351796</v>
      </c>
      <c r="AB528" s="21">
        <f t="shared" si="192"/>
        <v>1.0736504132599669</v>
      </c>
      <c r="AC528" s="21">
        <f t="shared" si="192"/>
        <v>1.0653423319430924</v>
      </c>
      <c r="AD528" s="21">
        <f t="shared" si="192"/>
        <v>1.055243663731209</v>
      </c>
    </row>
    <row r="529" spans="1:30" s="41" customFormat="1" x14ac:dyDescent="0.2">
      <c r="A529" s="399">
        <v>1008</v>
      </c>
      <c r="B529" s="399" t="s">
        <v>16</v>
      </c>
      <c r="C529" s="21">
        <f t="shared" si="191"/>
        <v>0.93727237269772479</v>
      </c>
      <c r="D529" s="21">
        <f t="shared" si="191"/>
        <v>1.0131161827516286</v>
      </c>
      <c r="E529" s="21">
        <f t="shared" si="191"/>
        <v>0.88188687416989087</v>
      </c>
      <c r="F529" s="21">
        <f t="shared" si="191"/>
        <v>0.97598730712135873</v>
      </c>
      <c r="G529" s="21">
        <f t="shared" si="191"/>
        <v>1.0354348447517798</v>
      </c>
      <c r="H529" s="21">
        <f t="shared" si="191"/>
        <v>1.4618386856072871</v>
      </c>
      <c r="I529" s="21">
        <f t="shared" si="191"/>
        <v>1.2615958530745326</v>
      </c>
      <c r="J529" s="21">
        <f t="shared" si="191"/>
        <v>1.0803717460042448</v>
      </c>
      <c r="K529" s="21">
        <f t="shared" si="191"/>
        <v>1.0480931063329491</v>
      </c>
      <c r="L529" s="21">
        <f t="shared" si="191"/>
        <v>1.1370687669304438</v>
      </c>
      <c r="M529" s="21">
        <f t="shared" si="191"/>
        <v>1.1066238649628626</v>
      </c>
      <c r="N529" s="21">
        <f t="shared" si="191"/>
        <v>1.1055683682973345</v>
      </c>
      <c r="O529" s="404">
        <f t="shared" si="191"/>
        <v>1.0900004347700065</v>
      </c>
      <c r="Q529" s="399">
        <v>1008</v>
      </c>
      <c r="R529" s="399" t="s">
        <v>16</v>
      </c>
      <c r="S529" s="21">
        <f t="shared" si="192"/>
        <v>0.93727237269772479</v>
      </c>
      <c r="T529" s="21">
        <f t="shared" si="192"/>
        <v>0.97527954339084177</v>
      </c>
      <c r="U529" s="21">
        <f t="shared" si="192"/>
        <v>0.94418247368168051</v>
      </c>
      <c r="V529" s="21">
        <f t="shared" si="192"/>
        <v>0.95247977488568403</v>
      </c>
      <c r="W529" s="21">
        <f t="shared" si="192"/>
        <v>0.96965020286261694</v>
      </c>
      <c r="X529" s="21">
        <f t="shared" si="192"/>
        <v>1.0517249482919317</v>
      </c>
      <c r="Y529" s="21">
        <f t="shared" si="192"/>
        <v>1.0843896999791858</v>
      </c>
      <c r="Z529" s="21">
        <f t="shared" si="192"/>
        <v>1.0837679809253487</v>
      </c>
      <c r="AA529" s="21">
        <f t="shared" si="192"/>
        <v>1.0791629005167298</v>
      </c>
      <c r="AB529" s="21">
        <f t="shared" si="192"/>
        <v>1.0861325328578744</v>
      </c>
      <c r="AC529" s="21">
        <f t="shared" si="192"/>
        <v>1.0883973556814028</v>
      </c>
      <c r="AD529" s="21">
        <f t="shared" si="192"/>
        <v>1.0900004347700065</v>
      </c>
    </row>
    <row r="530" spans="1:30" s="41" customFormat="1" x14ac:dyDescent="0.2">
      <c r="A530" s="399">
        <v>1009</v>
      </c>
      <c r="B530" s="399" t="s">
        <v>17</v>
      </c>
      <c r="C530" s="21">
        <f t="shared" si="191"/>
        <v>0.8422250664090799</v>
      </c>
      <c r="D530" s="21">
        <f t="shared" si="191"/>
        <v>0.77065801025830605</v>
      </c>
      <c r="E530" s="21">
        <f t="shared" si="191"/>
        <v>0.84023069563019448</v>
      </c>
      <c r="F530" s="21">
        <f t="shared" si="191"/>
        <v>0.81485749543942487</v>
      </c>
      <c r="G530" s="21">
        <f t="shared" si="191"/>
        <v>0.79253798579827439</v>
      </c>
      <c r="H530" s="21">
        <f t="shared" si="191"/>
        <v>1.062132873605776</v>
      </c>
      <c r="I530" s="21">
        <f t="shared" si="191"/>
        <v>0.84559687051332744</v>
      </c>
      <c r="J530" s="21">
        <f t="shared" si="191"/>
        <v>0.89381341130378567</v>
      </c>
      <c r="K530" s="21">
        <f t="shared" si="191"/>
        <v>0.90117271613085692</v>
      </c>
      <c r="L530" s="21">
        <f t="shared" si="191"/>
        <v>1.0055430281384237</v>
      </c>
      <c r="M530" s="21">
        <f t="shared" si="191"/>
        <v>0.91673830839967718</v>
      </c>
      <c r="N530" s="21">
        <f t="shared" si="191"/>
        <v>0.77566537539572555</v>
      </c>
      <c r="O530" s="404">
        <f t="shared" si="191"/>
        <v>0.87337102812677947</v>
      </c>
      <c r="Q530" s="399">
        <v>1009</v>
      </c>
      <c r="R530" s="399" t="s">
        <v>17</v>
      </c>
      <c r="S530" s="21">
        <f t="shared" si="192"/>
        <v>0.8422250664090799</v>
      </c>
      <c r="T530" s="21">
        <f t="shared" si="192"/>
        <v>0.80565059273603179</v>
      </c>
      <c r="U530" s="21">
        <f t="shared" si="192"/>
        <v>0.81735290476017497</v>
      </c>
      <c r="V530" s="21">
        <f t="shared" si="192"/>
        <v>0.81668699313290927</v>
      </c>
      <c r="W530" s="21">
        <f t="shared" si="192"/>
        <v>0.81166549065050131</v>
      </c>
      <c r="X530" s="21">
        <f t="shared" si="192"/>
        <v>0.85271695750974774</v>
      </c>
      <c r="Y530" s="21">
        <f t="shared" si="192"/>
        <v>0.85161923023065678</v>
      </c>
      <c r="Z530" s="21">
        <f t="shared" si="192"/>
        <v>0.85763314771625232</v>
      </c>
      <c r="AA530" s="21">
        <f t="shared" si="192"/>
        <v>0.86317632216326579</v>
      </c>
      <c r="AB530" s="21">
        <f t="shared" si="192"/>
        <v>0.87892087551307174</v>
      </c>
      <c r="AC530" s="21">
        <f t="shared" si="192"/>
        <v>0.8826630472265371</v>
      </c>
      <c r="AD530" s="21">
        <f t="shared" si="192"/>
        <v>0.87337102812677947</v>
      </c>
    </row>
    <row r="531" spans="1:30" s="41" customFormat="1" x14ac:dyDescent="0.2">
      <c r="A531" s="399">
        <v>1010</v>
      </c>
      <c r="B531" s="399" t="s">
        <v>19</v>
      </c>
      <c r="C531" s="21">
        <f t="shared" si="191"/>
        <v>0.26695643935087282</v>
      </c>
      <c r="D531" s="21">
        <f t="shared" si="191"/>
        <v>0.1473145934895424</v>
      </c>
      <c r="E531" s="21">
        <f t="shared" si="191"/>
        <v>0.17376180768452668</v>
      </c>
      <c r="F531" s="21">
        <f t="shared" si="191"/>
        <v>0.14868420063873755</v>
      </c>
      <c r="G531" s="21">
        <f t="shared" si="191"/>
        <v>0.14887320637564835</v>
      </c>
      <c r="H531" s="21">
        <f t="shared" si="191"/>
        <v>0.5905787628914051</v>
      </c>
      <c r="I531" s="21">
        <f t="shared" si="191"/>
        <v>0.85884862005488305</v>
      </c>
      <c r="J531" s="21">
        <f t="shared" si="191"/>
        <v>0.43273832751926528</v>
      </c>
      <c r="K531" s="21">
        <f t="shared" si="191"/>
        <v>0.39708419509385551</v>
      </c>
      <c r="L531" s="21">
        <f t="shared" si="191"/>
        <v>0.4579953392299137</v>
      </c>
      <c r="M531" s="21">
        <f t="shared" si="191"/>
        <v>0.48883823190913495</v>
      </c>
      <c r="N531" s="21">
        <f t="shared" si="191"/>
        <v>0.46125595474036973</v>
      </c>
      <c r="O531" s="404">
        <f t="shared" si="191"/>
        <v>0.38655677714124403</v>
      </c>
      <c r="Q531" s="399">
        <v>1010</v>
      </c>
      <c r="R531" s="399" t="s">
        <v>19</v>
      </c>
      <c r="S531" s="21">
        <f t="shared" si="192"/>
        <v>0.26695643935087282</v>
      </c>
      <c r="T531" s="21">
        <f t="shared" si="192"/>
        <v>0.20823237917340448</v>
      </c>
      <c r="U531" s="21">
        <f t="shared" si="192"/>
        <v>0.19680369631787098</v>
      </c>
      <c r="V531" s="21">
        <f t="shared" si="192"/>
        <v>0.18450591890978366</v>
      </c>
      <c r="W531" s="21">
        <f t="shared" si="192"/>
        <v>0.17729688450278736</v>
      </c>
      <c r="X531" s="21">
        <f t="shared" si="192"/>
        <v>0.24534739711302214</v>
      </c>
      <c r="Y531" s="21">
        <f t="shared" si="192"/>
        <v>0.34199823409363617</v>
      </c>
      <c r="Z531" s="21">
        <f t="shared" si="192"/>
        <v>0.35478982872532144</v>
      </c>
      <c r="AA531" s="21">
        <f t="shared" si="192"/>
        <v>0.36003257410914075</v>
      </c>
      <c r="AB531" s="21">
        <f t="shared" si="192"/>
        <v>0.36951968175646516</v>
      </c>
      <c r="AC531" s="21">
        <f t="shared" si="192"/>
        <v>0.37960388534476397</v>
      </c>
      <c r="AD531" s="21">
        <f t="shared" si="192"/>
        <v>0.38655677714124403</v>
      </c>
    </row>
    <row r="532" spans="1:30" s="41" customFormat="1" x14ac:dyDescent="0.2">
      <c r="A532" s="399">
        <v>1011</v>
      </c>
      <c r="B532" s="399" t="s">
        <v>20</v>
      </c>
      <c r="C532" s="21">
        <f t="shared" si="191"/>
        <v>0.9544719927690879</v>
      </c>
      <c r="D532" s="21">
        <f t="shared" si="191"/>
        <v>0.96611998925240217</v>
      </c>
      <c r="E532" s="21">
        <f t="shared" si="191"/>
        <v>0.99998512576695275</v>
      </c>
      <c r="F532" s="21">
        <f t="shared" si="191"/>
        <v>0.85266966521722876</v>
      </c>
      <c r="G532" s="21">
        <f t="shared" si="191"/>
        <v>0.77686839718606759</v>
      </c>
      <c r="H532" s="21">
        <f t="shared" si="191"/>
        <v>0.99557326801241441</v>
      </c>
      <c r="I532" s="21">
        <f t="shared" si="191"/>
        <v>0.8379654004039877</v>
      </c>
      <c r="J532" s="21">
        <f t="shared" si="191"/>
        <v>0.81514207867045263</v>
      </c>
      <c r="K532" s="21">
        <f t="shared" si="191"/>
        <v>0.74700310831603611</v>
      </c>
      <c r="L532" s="21">
        <f t="shared" si="191"/>
        <v>0.80488369954950811</v>
      </c>
      <c r="M532" s="21">
        <f t="shared" si="191"/>
        <v>0.85659729141296714</v>
      </c>
      <c r="N532" s="21">
        <f t="shared" si="191"/>
        <v>0.81992127787823987</v>
      </c>
      <c r="O532" s="404">
        <f t="shared" si="191"/>
        <v>0.8638600042025304</v>
      </c>
      <c r="Q532" s="399">
        <v>1011</v>
      </c>
      <c r="R532" s="399" t="s">
        <v>20</v>
      </c>
      <c r="S532" s="21">
        <f t="shared" si="192"/>
        <v>0.9544719927690879</v>
      </c>
      <c r="T532" s="21">
        <f t="shared" si="192"/>
        <v>0.96024059816874185</v>
      </c>
      <c r="U532" s="21">
        <f t="shared" si="192"/>
        <v>0.97307850699017207</v>
      </c>
      <c r="V532" s="21">
        <f t="shared" si="192"/>
        <v>0.9422395284867281</v>
      </c>
      <c r="W532" s="21">
        <f t="shared" si="192"/>
        <v>0.90807652771870107</v>
      </c>
      <c r="X532" s="21">
        <f t="shared" si="192"/>
        <v>0.9225021249962998</v>
      </c>
      <c r="Y532" s="21">
        <f t="shared" si="192"/>
        <v>0.90872516919635282</v>
      </c>
      <c r="Z532" s="21">
        <f t="shared" si="192"/>
        <v>0.89515934844192635</v>
      </c>
      <c r="AA532" s="21">
        <f t="shared" si="192"/>
        <v>0.87622323147931858</v>
      </c>
      <c r="AB532" s="21">
        <f t="shared" si="192"/>
        <v>0.86887398495742141</v>
      </c>
      <c r="AC532" s="21">
        <f t="shared" si="192"/>
        <v>0.86779612858355515</v>
      </c>
      <c r="AD532" s="21">
        <f t="shared" si="192"/>
        <v>0.8638600042025304</v>
      </c>
    </row>
    <row r="533" spans="1:30" s="41" customFormat="1" ht="14.25" customHeight="1" x14ac:dyDescent="0.2">
      <c r="A533" s="399">
        <v>1012</v>
      </c>
      <c r="B533" s="399" t="s">
        <v>21</v>
      </c>
      <c r="C533" s="21">
        <f t="shared" si="191"/>
        <v>0.76473926659928082</v>
      </c>
      <c r="D533" s="21">
        <f t="shared" si="191"/>
        <v>0.81578295157376068</v>
      </c>
      <c r="E533" s="21">
        <f t="shared" si="191"/>
        <v>0.77855810352305943</v>
      </c>
      <c r="F533" s="21">
        <f t="shared" si="191"/>
        <v>0.77114067444719914</v>
      </c>
      <c r="G533" s="21">
        <f t="shared" si="191"/>
        <v>0.72759997126776754</v>
      </c>
      <c r="H533" s="21">
        <f t="shared" si="191"/>
        <v>0.83865354198361419</v>
      </c>
      <c r="I533" s="21">
        <f t="shared" si="191"/>
        <v>0.73443136236726647</v>
      </c>
      <c r="J533" s="21">
        <f t="shared" si="191"/>
        <v>0.67837874696747491</v>
      </c>
      <c r="K533" s="21">
        <f t="shared" si="191"/>
        <v>0.67513850782022533</v>
      </c>
      <c r="L533" s="21">
        <f t="shared" si="191"/>
        <v>0.68359952028158621</v>
      </c>
      <c r="M533" s="21">
        <f t="shared" si="191"/>
        <v>0.65509327829417363</v>
      </c>
      <c r="N533" s="21">
        <f t="shared" si="191"/>
        <v>0.66756255648231821</v>
      </c>
      <c r="O533" s="404">
        <f t="shared" si="191"/>
        <v>0.72871229670869797</v>
      </c>
      <c r="Q533" s="399">
        <v>1012</v>
      </c>
      <c r="R533" s="399" t="s">
        <v>21</v>
      </c>
      <c r="S533" s="21">
        <f t="shared" si="192"/>
        <v>0.76473926659928082</v>
      </c>
      <c r="T533" s="21">
        <f t="shared" si="192"/>
        <v>0.79041636901514567</v>
      </c>
      <c r="U533" s="21">
        <f t="shared" si="192"/>
        <v>0.78642243144793522</v>
      </c>
      <c r="V533" s="21">
        <f t="shared" si="192"/>
        <v>0.78255629067477395</v>
      </c>
      <c r="W533" s="21">
        <f t="shared" si="192"/>
        <v>0.77187042120215998</v>
      </c>
      <c r="X533" s="21">
        <f t="shared" si="192"/>
        <v>0.78256312146785423</v>
      </c>
      <c r="Y533" s="21">
        <f t="shared" si="192"/>
        <v>0.77510435301828373</v>
      </c>
      <c r="Z533" s="21">
        <f t="shared" si="192"/>
        <v>0.76103805890419685</v>
      </c>
      <c r="AA533" s="21">
        <f t="shared" si="192"/>
        <v>0.75028355858879814</v>
      </c>
      <c r="AB533" s="21">
        <f t="shared" si="192"/>
        <v>0.74298735936517302</v>
      </c>
      <c r="AC533" s="21">
        <f t="shared" si="192"/>
        <v>0.73450327567205809</v>
      </c>
      <c r="AD533" s="21">
        <f t="shared" si="192"/>
        <v>0.72871229670869797</v>
      </c>
    </row>
    <row r="534" spans="1:30" s="41" customFormat="1" x14ac:dyDescent="0.2">
      <c r="A534" s="399">
        <v>1013</v>
      </c>
      <c r="B534" s="399" t="s">
        <v>22</v>
      </c>
      <c r="C534" s="21">
        <f t="shared" si="191"/>
        <v>0.93948171813986514</v>
      </c>
      <c r="D534" s="21">
        <f t="shared" si="191"/>
        <v>0.79457305634683528</v>
      </c>
      <c r="E534" s="21">
        <f t="shared" si="191"/>
        <v>0.90589493404105847</v>
      </c>
      <c r="F534" s="21">
        <f t="shared" si="191"/>
        <v>0.8036230977694393</v>
      </c>
      <c r="G534" s="21">
        <f t="shared" si="191"/>
        <v>0.86836474117375595</v>
      </c>
      <c r="H534" s="21">
        <f t="shared" si="191"/>
        <v>0.97485121665200825</v>
      </c>
      <c r="I534" s="21">
        <f t="shared" si="191"/>
        <v>0.78634238173316329</v>
      </c>
      <c r="J534" s="21">
        <f t="shared" si="191"/>
        <v>0.82612944816915934</v>
      </c>
      <c r="K534" s="21">
        <f t="shared" si="191"/>
        <v>0.74737720842693212</v>
      </c>
      <c r="L534" s="21">
        <f t="shared" si="191"/>
        <v>0.72539437731495537</v>
      </c>
      <c r="M534" s="21">
        <f t="shared" si="191"/>
        <v>0.79118498590827568</v>
      </c>
      <c r="N534" s="21">
        <f t="shared" si="191"/>
        <v>0.81644742129939718</v>
      </c>
      <c r="O534" s="404">
        <f t="shared" si="191"/>
        <v>0.82497436688784875</v>
      </c>
      <c r="Q534" s="399">
        <v>1013</v>
      </c>
      <c r="R534" s="399" t="s">
        <v>22</v>
      </c>
      <c r="S534" s="21">
        <f t="shared" si="192"/>
        <v>0.93948171813986514</v>
      </c>
      <c r="T534" s="21">
        <f t="shared" si="192"/>
        <v>0.85820388917033641</v>
      </c>
      <c r="U534" s="21">
        <f t="shared" si="192"/>
        <v>0.87408478893740904</v>
      </c>
      <c r="V534" s="21">
        <f t="shared" si="192"/>
        <v>0.85490286211527922</v>
      </c>
      <c r="W534" s="21">
        <f t="shared" si="192"/>
        <v>0.85756012389165559</v>
      </c>
      <c r="X534" s="21">
        <f t="shared" si="192"/>
        <v>0.87768790561956023</v>
      </c>
      <c r="Y534" s="21">
        <f t="shared" si="192"/>
        <v>0.86201521229486844</v>
      </c>
      <c r="Z534" s="21">
        <f t="shared" si="192"/>
        <v>0.85702216401912334</v>
      </c>
      <c r="AA534" s="21">
        <f t="shared" si="192"/>
        <v>0.84290845433657913</v>
      </c>
      <c r="AB534" s="21">
        <f t="shared" si="192"/>
        <v>0.82950833292943826</v>
      </c>
      <c r="AC534" s="21">
        <f t="shared" si="192"/>
        <v>0.82576984360062222</v>
      </c>
      <c r="AD534" s="21">
        <f t="shared" si="192"/>
        <v>0.82497436688784875</v>
      </c>
    </row>
    <row r="535" spans="1:30" s="41" customFormat="1" x14ac:dyDescent="0.2">
      <c r="A535" s="399">
        <v>1014</v>
      </c>
      <c r="B535" s="399" t="s">
        <v>23</v>
      </c>
      <c r="C535" s="21">
        <f t="shared" si="191"/>
        <v>0.4270392294959689</v>
      </c>
      <c r="D535" s="21">
        <f t="shared" si="191"/>
        <v>0.45926668542040838</v>
      </c>
      <c r="E535" s="21">
        <f t="shared" si="191"/>
        <v>0.43275477709372601</v>
      </c>
      <c r="F535" s="21">
        <f t="shared" si="191"/>
        <v>0.4983740051689895</v>
      </c>
      <c r="G535" s="21">
        <f t="shared" si="191"/>
        <v>0.48600201820521571</v>
      </c>
      <c r="H535" s="21">
        <f t="shared" si="191"/>
        <v>0.50234603909097408</v>
      </c>
      <c r="I535" s="21">
        <f t="shared" si="191"/>
        <v>0.43107961432506886</v>
      </c>
      <c r="J535" s="21">
        <f t="shared" si="191"/>
        <v>0.35177507312842676</v>
      </c>
      <c r="K535" s="21">
        <f t="shared" si="191"/>
        <v>0.36016600221870088</v>
      </c>
      <c r="L535" s="21">
        <f t="shared" si="191"/>
        <v>0.40272426780025783</v>
      </c>
      <c r="M535" s="21">
        <f t="shared" si="191"/>
        <v>0.44876478647353607</v>
      </c>
      <c r="N535" s="21">
        <f t="shared" si="191"/>
        <v>0.39284204178687182</v>
      </c>
      <c r="O535" s="404">
        <f t="shared" si="191"/>
        <v>0.43037721601857754</v>
      </c>
      <c r="Q535" s="399">
        <v>1014</v>
      </c>
      <c r="R535" s="399" t="s">
        <v>23</v>
      </c>
      <c r="S535" s="21">
        <f t="shared" si="192"/>
        <v>0.4270392294959689</v>
      </c>
      <c r="T535" s="21">
        <f t="shared" si="192"/>
        <v>0.44339098190686782</v>
      </c>
      <c r="U535" s="21">
        <f t="shared" si="192"/>
        <v>0.43988088722807434</v>
      </c>
      <c r="V535" s="21">
        <f t="shared" si="192"/>
        <v>0.45485880166564646</v>
      </c>
      <c r="W535" s="21">
        <f t="shared" si="192"/>
        <v>0.46102606384021422</v>
      </c>
      <c r="X535" s="21">
        <f t="shared" si="192"/>
        <v>0.46781243420716412</v>
      </c>
      <c r="Y535" s="21">
        <f t="shared" si="192"/>
        <v>0.46204113448894979</v>
      </c>
      <c r="Z535" s="21">
        <f t="shared" si="192"/>
        <v>0.44615991671449184</v>
      </c>
      <c r="AA535" s="21">
        <f t="shared" si="192"/>
        <v>0.43582433325986342</v>
      </c>
      <c r="AB535" s="21">
        <f t="shared" si="192"/>
        <v>0.43236917364016159</v>
      </c>
      <c r="AC535" s="21">
        <f t="shared" si="192"/>
        <v>0.43384242867920925</v>
      </c>
      <c r="AD535" s="21">
        <f t="shared" si="192"/>
        <v>0.43037721601857754</v>
      </c>
    </row>
    <row r="536" spans="1:30" s="41" customFormat="1" x14ac:dyDescent="0.2">
      <c r="A536" s="399">
        <v>1015</v>
      </c>
      <c r="B536" s="399" t="s">
        <v>24</v>
      </c>
      <c r="C536" s="21">
        <f t="shared" si="191"/>
        <v>0.34473622098625223</v>
      </c>
      <c r="D536" s="21">
        <f t="shared" si="191"/>
        <v>0.36652298831768054</v>
      </c>
      <c r="E536" s="21">
        <f t="shared" si="191"/>
        <v>0.48303645355472513</v>
      </c>
      <c r="F536" s="21">
        <f t="shared" si="191"/>
        <v>0.25650092154075166</v>
      </c>
      <c r="G536" s="21">
        <f t="shared" si="191"/>
        <v>0.17448352589971808</v>
      </c>
      <c r="H536" s="21">
        <f t="shared" si="191"/>
        <v>0.32293403184592556</v>
      </c>
      <c r="I536" s="21">
        <f t="shared" si="191"/>
        <v>0.24387176934299395</v>
      </c>
      <c r="J536" s="21">
        <f t="shared" si="191"/>
        <v>0.30416771525288688</v>
      </c>
      <c r="K536" s="21">
        <f t="shared" si="191"/>
        <v>0.29327224866451562</v>
      </c>
      <c r="L536" s="21">
        <f t="shared" si="191"/>
        <v>0.28394502418539985</v>
      </c>
      <c r="M536" s="21">
        <f t="shared" si="191"/>
        <v>0.16701940821439079</v>
      </c>
      <c r="N536" s="21">
        <f t="shared" si="191"/>
        <v>0.10876105383393667</v>
      </c>
      <c r="O536" s="404">
        <f t="shared" si="191"/>
        <v>0.27710406242065111</v>
      </c>
      <c r="Q536" s="399">
        <v>1015</v>
      </c>
      <c r="R536" s="399" t="s">
        <v>24</v>
      </c>
      <c r="S536" s="21">
        <f t="shared" si="192"/>
        <v>0.34473622098625223</v>
      </c>
      <c r="T536" s="21">
        <f t="shared" si="192"/>
        <v>0.35595043109692054</v>
      </c>
      <c r="U536" s="21">
        <f t="shared" si="192"/>
        <v>0.39726740598637073</v>
      </c>
      <c r="V536" s="21">
        <f t="shared" si="192"/>
        <v>0.35948649880407058</v>
      </c>
      <c r="W536" s="21">
        <f t="shared" si="192"/>
        <v>0.32359495279642003</v>
      </c>
      <c r="X536" s="21">
        <f t="shared" si="192"/>
        <v>0.3234883871556819</v>
      </c>
      <c r="Y536" s="21">
        <f t="shared" si="192"/>
        <v>0.31065157245896885</v>
      </c>
      <c r="Z536" s="21">
        <f t="shared" si="192"/>
        <v>0.30968051733097252</v>
      </c>
      <c r="AA536" s="21">
        <f t="shared" si="192"/>
        <v>0.30772944668541885</v>
      </c>
      <c r="AB536" s="21">
        <f t="shared" si="192"/>
        <v>0.30526373387524569</v>
      </c>
      <c r="AC536" s="21">
        <f t="shared" si="192"/>
        <v>0.29275857766658714</v>
      </c>
      <c r="AD536" s="21">
        <f t="shared" si="192"/>
        <v>0.27710406242065111</v>
      </c>
    </row>
    <row r="537" spans="1:30" s="41" customFormat="1" x14ac:dyDescent="0.2">
      <c r="A537" s="399">
        <v>1016</v>
      </c>
      <c r="B537" s="399" t="s">
        <v>25</v>
      </c>
      <c r="C537" s="21">
        <f t="shared" si="191"/>
        <v>1.1966169069856298</v>
      </c>
      <c r="D537" s="21">
        <f t="shared" si="191"/>
        <v>1.0005085905981621</v>
      </c>
      <c r="E537" s="21">
        <f t="shared" si="191"/>
        <v>1.072740815739182</v>
      </c>
      <c r="F537" s="21">
        <f t="shared" si="191"/>
        <v>0.97441464952955559</v>
      </c>
      <c r="G537" s="21">
        <f t="shared" si="191"/>
        <v>0.97159282425196192</v>
      </c>
      <c r="H537" s="21">
        <f t="shared" si="191"/>
        <v>1.1429819967754506</v>
      </c>
      <c r="I537" s="21">
        <f t="shared" si="191"/>
        <v>0.9340464017455461</v>
      </c>
      <c r="J537" s="21">
        <f t="shared" si="191"/>
        <v>0.87780412836144317</v>
      </c>
      <c r="K537" s="21">
        <f t="shared" si="191"/>
        <v>0.93616523825731202</v>
      </c>
      <c r="L537" s="21">
        <f t="shared" si="191"/>
        <v>0.94810917461361399</v>
      </c>
      <c r="M537" s="21">
        <f t="shared" si="191"/>
        <v>0.87214315164068368</v>
      </c>
      <c r="N537" s="21">
        <f t="shared" si="191"/>
        <v>0.88376158168162311</v>
      </c>
      <c r="O537" s="404">
        <f t="shared" si="191"/>
        <v>0.97804127142810793</v>
      </c>
      <c r="Q537" s="399">
        <v>1016</v>
      </c>
      <c r="R537" s="399" t="s">
        <v>25</v>
      </c>
      <c r="S537" s="21">
        <f t="shared" si="192"/>
        <v>1.1966169069856298</v>
      </c>
      <c r="T537" s="21">
        <f t="shared" si="192"/>
        <v>1.0960699800820712</v>
      </c>
      <c r="U537" s="21">
        <f t="shared" si="192"/>
        <v>1.0884944947186075</v>
      </c>
      <c r="V537" s="21">
        <f t="shared" si="192"/>
        <v>1.058081186743514</v>
      </c>
      <c r="W537" s="21">
        <f t="shared" si="192"/>
        <v>1.0410390354538794</v>
      </c>
      <c r="X537" s="21">
        <f t="shared" si="192"/>
        <v>1.0580735418194962</v>
      </c>
      <c r="Y537" s="21">
        <f t="shared" si="192"/>
        <v>1.0381139564214281</v>
      </c>
      <c r="Z537" s="21">
        <f t="shared" si="192"/>
        <v>1.013831174243536</v>
      </c>
      <c r="AA537" s="21">
        <f t="shared" si="192"/>
        <v>1.0044563285745429</v>
      </c>
      <c r="AB537" s="21">
        <f t="shared" si="192"/>
        <v>0.99852199729386559</v>
      </c>
      <c r="AC537" s="21">
        <f t="shared" si="192"/>
        <v>0.9866467636763816</v>
      </c>
      <c r="AD537" s="21">
        <f t="shared" si="192"/>
        <v>0.97804127142810793</v>
      </c>
    </row>
    <row r="538" spans="1:30" s="41" customFormat="1" x14ac:dyDescent="0.2">
      <c r="A538" s="399">
        <v>1017</v>
      </c>
      <c r="B538" s="399" t="s">
        <v>26</v>
      </c>
      <c r="C538" s="21">
        <f t="shared" si="191"/>
        <v>0.77633890065484823</v>
      </c>
      <c r="D538" s="21">
        <f t="shared" si="191"/>
        <v>0.74618567673719038</v>
      </c>
      <c r="E538" s="21">
        <f t="shared" si="191"/>
        <v>0.76510900603507626</v>
      </c>
      <c r="F538" s="21">
        <f t="shared" si="191"/>
        <v>0.7281379595409454</v>
      </c>
      <c r="G538" s="21">
        <f t="shared" si="191"/>
        <v>0.70671819110884004</v>
      </c>
      <c r="H538" s="21">
        <f t="shared" si="191"/>
        <v>0.85758127211283697</v>
      </c>
      <c r="I538" s="21">
        <f t="shared" si="191"/>
        <v>0.72075256433811175</v>
      </c>
      <c r="J538" s="21">
        <f t="shared" si="191"/>
        <v>0.73037363615532402</v>
      </c>
      <c r="K538" s="21">
        <f t="shared" si="191"/>
        <v>0.73580629698997835</v>
      </c>
      <c r="L538" s="21">
        <f t="shared" si="191"/>
        <v>0.75283666304627039</v>
      </c>
      <c r="M538" s="21">
        <f t="shared" si="191"/>
        <v>0.68938414908479551</v>
      </c>
      <c r="N538" s="21">
        <f t="shared" si="191"/>
        <v>0.67404960208171094</v>
      </c>
      <c r="O538" s="404">
        <f t="shared" si="191"/>
        <v>0.73896532250941482</v>
      </c>
      <c r="Q538" s="399">
        <v>1017</v>
      </c>
      <c r="R538" s="399" t="s">
        <v>26</v>
      </c>
      <c r="S538" s="21">
        <f t="shared" si="192"/>
        <v>0.77633890065484823</v>
      </c>
      <c r="T538" s="21">
        <f t="shared" si="192"/>
        <v>0.76106711985199771</v>
      </c>
      <c r="U538" s="21">
        <f t="shared" si="192"/>
        <v>0.76241417654195376</v>
      </c>
      <c r="V538" s="21">
        <f t="shared" si="192"/>
        <v>0.75358450219910045</v>
      </c>
      <c r="W538" s="21">
        <f t="shared" si="192"/>
        <v>0.74435722614416178</v>
      </c>
      <c r="X538" s="21">
        <f t="shared" si="192"/>
        <v>0.76245356141827858</v>
      </c>
      <c r="Y538" s="21">
        <f t="shared" si="192"/>
        <v>0.75583593663887372</v>
      </c>
      <c r="Z538" s="21">
        <f t="shared" si="192"/>
        <v>0.75229787460727904</v>
      </c>
      <c r="AA538" s="21">
        <f t="shared" si="192"/>
        <v>0.75029849806642124</v>
      </c>
      <c r="AB538" s="21">
        <f t="shared" si="192"/>
        <v>0.75056921824182521</v>
      </c>
      <c r="AC538" s="21">
        <f t="shared" si="192"/>
        <v>0.74493123550905338</v>
      </c>
      <c r="AD538" s="21">
        <f t="shared" si="192"/>
        <v>0.73896532250941482</v>
      </c>
    </row>
    <row r="539" spans="1:30" s="41" customFormat="1" x14ac:dyDescent="0.2">
      <c r="A539" s="399">
        <v>1018</v>
      </c>
      <c r="B539" s="399" t="s">
        <v>27</v>
      </c>
      <c r="C539" s="21">
        <f t="shared" si="191"/>
        <v>1.8879434750999637</v>
      </c>
      <c r="D539" s="21">
        <f t="shared" si="191"/>
        <v>1.736304345451964</v>
      </c>
      <c r="E539" s="21">
        <f t="shared" si="191"/>
        <v>1.8964708194144233</v>
      </c>
      <c r="F539" s="21">
        <f t="shared" si="191"/>
        <v>1.6963732107709271</v>
      </c>
      <c r="G539" s="21">
        <f t="shared" si="191"/>
        <v>1.6486056040773254</v>
      </c>
      <c r="H539" s="21">
        <f t="shared" si="191"/>
        <v>1.8954485895848041</v>
      </c>
      <c r="I539" s="21">
        <f t="shared" si="191"/>
        <v>1.6465083348978766</v>
      </c>
      <c r="J539" s="21">
        <f t="shared" si="191"/>
        <v>1.5146887358248433</v>
      </c>
      <c r="K539" s="21">
        <f t="shared" si="191"/>
        <v>1.4734784888422812</v>
      </c>
      <c r="L539" s="21">
        <f t="shared" si="191"/>
        <v>1.6765221910918828</v>
      </c>
      <c r="M539" s="21">
        <f t="shared" si="191"/>
        <v>1.7197888306065525</v>
      </c>
      <c r="N539" s="21">
        <f t="shared" si="191"/>
        <v>1.8414227555893572</v>
      </c>
      <c r="O539" s="404">
        <f t="shared" si="191"/>
        <v>1.7076877992784807</v>
      </c>
      <c r="Q539" s="399">
        <v>1018</v>
      </c>
      <c r="R539" s="399" t="s">
        <v>27</v>
      </c>
      <c r="S539" s="21">
        <f t="shared" si="192"/>
        <v>1.8879434750999637</v>
      </c>
      <c r="T539" s="21">
        <f t="shared" si="192"/>
        <v>1.8106315736724592</v>
      </c>
      <c r="U539" s="21">
        <f t="shared" si="192"/>
        <v>1.8385379088504088</v>
      </c>
      <c r="V539" s="21">
        <f t="shared" si="192"/>
        <v>1.8005495234764601</v>
      </c>
      <c r="W539" s="21">
        <f t="shared" si="192"/>
        <v>1.770620305199357</v>
      </c>
      <c r="X539" s="21">
        <f t="shared" si="192"/>
        <v>1.7906423057357481</v>
      </c>
      <c r="Y539" s="21">
        <f t="shared" si="192"/>
        <v>1.7678445913948078</v>
      </c>
      <c r="Z539" s="21">
        <f t="shared" si="192"/>
        <v>1.7294036761703777</v>
      </c>
      <c r="AA539" s="21">
        <f t="shared" si="192"/>
        <v>1.6961845782937957</v>
      </c>
      <c r="AB539" s="21">
        <f t="shared" si="192"/>
        <v>1.6941326412536781</v>
      </c>
      <c r="AC539" s="21">
        <f t="shared" si="192"/>
        <v>1.6964495370248536</v>
      </c>
      <c r="AD539" s="21">
        <f t="shared" si="192"/>
        <v>1.7076877992784807</v>
      </c>
    </row>
    <row r="540" spans="1:30" s="41" customFormat="1" x14ac:dyDescent="0.2">
      <c r="A540" s="399">
        <v>1019</v>
      </c>
      <c r="B540" s="399" t="s">
        <v>28</v>
      </c>
      <c r="C540" s="21">
        <f t="shared" si="191"/>
        <v>1.0293802066607478</v>
      </c>
      <c r="D540" s="21">
        <f t="shared" si="191"/>
        <v>0.94566901792531721</v>
      </c>
      <c r="E540" s="21">
        <f t="shared" si="191"/>
        <v>1.0961732037486984</v>
      </c>
      <c r="F540" s="21">
        <f t="shared" si="191"/>
        <v>0.94318681124299086</v>
      </c>
      <c r="G540" s="21">
        <f t="shared" si="191"/>
        <v>1.0737075807627954</v>
      </c>
      <c r="H540" s="21">
        <f t="shared" si="191"/>
        <v>1.076117660330532</v>
      </c>
      <c r="I540" s="21">
        <f t="shared" si="191"/>
        <v>0.89704553615146077</v>
      </c>
      <c r="J540" s="21">
        <f t="shared" si="191"/>
        <v>0.96955711733969918</v>
      </c>
      <c r="K540" s="21">
        <f t="shared" si="191"/>
        <v>0.88540933683221568</v>
      </c>
      <c r="L540" s="21">
        <f t="shared" si="191"/>
        <v>1.0118389344559773</v>
      </c>
      <c r="M540" s="21">
        <f t="shared" si="191"/>
        <v>0.99808139427771325</v>
      </c>
      <c r="N540" s="21">
        <f t="shared" si="191"/>
        <v>0.93126288380167077</v>
      </c>
      <c r="O540" s="404">
        <f t="shared" si="191"/>
        <v>0.98398166436906287</v>
      </c>
      <c r="Q540" s="399">
        <v>1019</v>
      </c>
      <c r="R540" s="399" t="s">
        <v>28</v>
      </c>
      <c r="S540" s="21">
        <f t="shared" si="192"/>
        <v>1.0293802066607478</v>
      </c>
      <c r="T540" s="21">
        <f t="shared" si="192"/>
        <v>0.98672234420017979</v>
      </c>
      <c r="U540" s="21">
        <f t="shared" si="192"/>
        <v>1.0222409121344671</v>
      </c>
      <c r="V540" s="21">
        <f t="shared" si="192"/>
        <v>1.0015822755553911</v>
      </c>
      <c r="W540" s="21">
        <f t="shared" si="192"/>
        <v>1.0143691624326872</v>
      </c>
      <c r="X540" s="21">
        <f t="shared" si="192"/>
        <v>1.0247576857015426</v>
      </c>
      <c r="Y540" s="21">
        <f t="shared" si="192"/>
        <v>1.0040244138322085</v>
      </c>
      <c r="Z540" s="21">
        <f t="shared" si="192"/>
        <v>0.99930308338211615</v>
      </c>
      <c r="AA540" s="21">
        <f t="shared" si="192"/>
        <v>0.9852139682514236</v>
      </c>
      <c r="AB540" s="21">
        <f t="shared" si="192"/>
        <v>0.98786169548537051</v>
      </c>
      <c r="AC540" s="21">
        <f t="shared" si="192"/>
        <v>0.98877340643916423</v>
      </c>
      <c r="AD540" s="21">
        <f t="shared" si="192"/>
        <v>0.98398166436906287</v>
      </c>
    </row>
    <row r="541" spans="1:30" s="41" customFormat="1" x14ac:dyDescent="0.2">
      <c r="A541" s="399">
        <v>1020</v>
      </c>
      <c r="B541" s="399" t="s">
        <v>29</v>
      </c>
      <c r="C541" s="21">
        <f t="shared" si="191"/>
        <v>1.1982212940682324</v>
      </c>
      <c r="D541" s="21">
        <f t="shared" si="191"/>
        <v>1.1325962148740085</v>
      </c>
      <c r="E541" s="21">
        <f t="shared" si="191"/>
        <v>1.2219306233643004</v>
      </c>
      <c r="F541" s="21">
        <f t="shared" si="191"/>
        <v>1.0827242724170763</v>
      </c>
      <c r="G541" s="21">
        <f t="shared" si="191"/>
        <v>1.1705979546206684</v>
      </c>
      <c r="H541" s="21">
        <f t="shared" si="191"/>
        <v>1.2135838684680951</v>
      </c>
      <c r="I541" s="21">
        <f t="shared" si="191"/>
        <v>1.0796377450507666</v>
      </c>
      <c r="J541" s="21">
        <f t="shared" si="191"/>
        <v>1.0898511080697879</v>
      </c>
      <c r="K541" s="21">
        <f t="shared" si="191"/>
        <v>1.0331194139976831</v>
      </c>
      <c r="L541" s="21">
        <f t="shared" si="191"/>
        <v>1.0666591007241208</v>
      </c>
      <c r="M541" s="21">
        <f t="shared" si="191"/>
        <v>1.09911354056902</v>
      </c>
      <c r="N541" s="21">
        <f t="shared" si="191"/>
        <v>1.1314954828649295</v>
      </c>
      <c r="O541" s="404">
        <f t="shared" si="191"/>
        <v>1.1232542205528264</v>
      </c>
      <c r="Q541" s="399">
        <v>1020</v>
      </c>
      <c r="R541" s="399" t="s">
        <v>29</v>
      </c>
      <c r="S541" s="21">
        <f t="shared" si="192"/>
        <v>1.1982212940682324</v>
      </c>
      <c r="T541" s="21">
        <f t="shared" si="192"/>
        <v>1.164490050937673</v>
      </c>
      <c r="U541" s="21">
        <f t="shared" si="192"/>
        <v>1.1836013702920083</v>
      </c>
      <c r="V541" s="21">
        <f t="shared" si="192"/>
        <v>1.1560521798515149</v>
      </c>
      <c r="W541" s="21">
        <f t="shared" si="192"/>
        <v>1.1587652596119464</v>
      </c>
      <c r="X541" s="21">
        <f t="shared" si="192"/>
        <v>1.1677578728178781</v>
      </c>
      <c r="Y541" s="21">
        <f t="shared" si="192"/>
        <v>1.1541446163914539</v>
      </c>
      <c r="Z541" s="21">
        <f t="shared" si="192"/>
        <v>1.145698695930282</v>
      </c>
      <c r="AA541" s="21">
        <f t="shared" si="192"/>
        <v>1.1320092935678621</v>
      </c>
      <c r="AB541" s="21">
        <f t="shared" si="192"/>
        <v>1.1249415333413471</v>
      </c>
      <c r="AC541" s="21">
        <f t="shared" si="192"/>
        <v>1.1224988231097965</v>
      </c>
      <c r="AD541" s="21">
        <f t="shared" si="192"/>
        <v>1.1232542205528264</v>
      </c>
    </row>
    <row r="542" spans="1:30" s="41" customFormat="1" x14ac:dyDescent="0.2">
      <c r="A542" s="399">
        <v>1021</v>
      </c>
      <c r="B542" s="399" t="s">
        <v>30</v>
      </c>
      <c r="C542" s="21">
        <f t="shared" ref="C542:O552" si="193">+C385/(C49*10^6)</f>
        <v>0.88686001310329776</v>
      </c>
      <c r="D542" s="21">
        <f t="shared" si="193"/>
        <v>0.75380910108983645</v>
      </c>
      <c r="E542" s="21">
        <f t="shared" si="193"/>
        <v>0.93663929353158726</v>
      </c>
      <c r="F542" s="21">
        <f t="shared" si="193"/>
        <v>0.72630833573333664</v>
      </c>
      <c r="G542" s="21">
        <f t="shared" si="193"/>
        <v>0.79732676448538076</v>
      </c>
      <c r="H542" s="21">
        <f t="shared" si="193"/>
        <v>1.0292127305834851</v>
      </c>
      <c r="I542" s="21">
        <f t="shared" si="193"/>
        <v>0.81156252508763949</v>
      </c>
      <c r="J542" s="21">
        <f t="shared" si="193"/>
        <v>0.85480190494127772</v>
      </c>
      <c r="K542" s="21">
        <f t="shared" si="193"/>
        <v>0.1528371887163332</v>
      </c>
      <c r="L542" s="21">
        <f t="shared" si="193"/>
        <v>0.81836660375853909</v>
      </c>
      <c r="M542" s="21">
        <f t="shared" si="193"/>
        <v>0.77907301554457753</v>
      </c>
      <c r="N542" s="21">
        <f t="shared" si="193"/>
        <v>0.85356027414193303</v>
      </c>
      <c r="O542" s="404">
        <f t="shared" si="193"/>
        <v>0.7757296547337269</v>
      </c>
      <c r="Q542" s="399">
        <v>1021</v>
      </c>
      <c r="R542" s="399" t="s">
        <v>30</v>
      </c>
      <c r="S542" s="21">
        <f t="shared" ref="S542:AD552" si="194">+S385/(S49*10^6)</f>
        <v>0.88686001310329776</v>
      </c>
      <c r="T542" s="21">
        <f t="shared" si="194"/>
        <v>0.81820762894008059</v>
      </c>
      <c r="U542" s="21">
        <f t="shared" si="194"/>
        <v>0.85589886236980672</v>
      </c>
      <c r="V542" s="21">
        <f t="shared" si="194"/>
        <v>0.81996566127223425</v>
      </c>
      <c r="W542" s="21">
        <f t="shared" si="194"/>
        <v>0.81577841481498248</v>
      </c>
      <c r="X542" s="21">
        <f t="shared" si="194"/>
        <v>0.84813992850403441</v>
      </c>
      <c r="Y542" s="21">
        <f t="shared" si="194"/>
        <v>0.84257526996631138</v>
      </c>
      <c r="Z542" s="21">
        <f t="shared" si="194"/>
        <v>0.84418213996513425</v>
      </c>
      <c r="AA542" s="21">
        <f t="shared" si="194"/>
        <v>0.76151242884294779</v>
      </c>
      <c r="AB542" s="21">
        <f t="shared" si="194"/>
        <v>0.76747322892905956</v>
      </c>
      <c r="AC542" s="21">
        <f t="shared" si="194"/>
        <v>0.76860150820455719</v>
      </c>
      <c r="AD542" s="21">
        <f t="shared" si="194"/>
        <v>0.7757296547337269</v>
      </c>
    </row>
    <row r="543" spans="1:30" s="41" customFormat="1" x14ac:dyDescent="0.2">
      <c r="A543" s="399">
        <v>1022</v>
      </c>
      <c r="B543" s="399" t="s">
        <v>31</v>
      </c>
      <c r="C543" s="21">
        <f t="shared" si="193"/>
        <v>1.9514916507597733</v>
      </c>
      <c r="D543" s="21">
        <f t="shared" si="193"/>
        <v>1.7369401105023279</v>
      </c>
      <c r="E543" s="21">
        <f t="shared" si="193"/>
        <v>1.9964677479452728</v>
      </c>
      <c r="F543" s="21">
        <f t="shared" si="193"/>
        <v>1.7448129925129605</v>
      </c>
      <c r="G543" s="21">
        <f t="shared" si="193"/>
        <v>1.8525625024939609</v>
      </c>
      <c r="H543" s="21">
        <f t="shared" si="193"/>
        <v>2.1774624053743348</v>
      </c>
      <c r="I543" s="21">
        <f t="shared" si="193"/>
        <v>1.8559110883391672</v>
      </c>
      <c r="J543" s="21">
        <f t="shared" si="193"/>
        <v>1.9445894674832562</v>
      </c>
      <c r="K543" s="21">
        <f t="shared" si="193"/>
        <v>1.9249610250500671</v>
      </c>
      <c r="L543" s="21">
        <f t="shared" si="193"/>
        <v>2.0309305936332147</v>
      </c>
      <c r="M543" s="21">
        <f t="shared" si="193"/>
        <v>2.109695690620133</v>
      </c>
      <c r="N543" s="21">
        <f t="shared" si="193"/>
        <v>2.1299091172276832</v>
      </c>
      <c r="O543" s="404">
        <f t="shared" si="193"/>
        <v>1.9546432268998675</v>
      </c>
      <c r="Q543" s="399">
        <v>1022</v>
      </c>
      <c r="R543" s="399" t="s">
        <v>31</v>
      </c>
      <c r="S543" s="21">
        <f t="shared" si="194"/>
        <v>1.9514916507597733</v>
      </c>
      <c r="T543" s="21">
        <f t="shared" si="194"/>
        <v>1.8419034159426342</v>
      </c>
      <c r="U543" s="21">
        <f t="shared" si="194"/>
        <v>1.8918603361908262</v>
      </c>
      <c r="V543" s="21">
        <f t="shared" si="194"/>
        <v>1.8533825540542428</v>
      </c>
      <c r="W543" s="21">
        <f t="shared" si="194"/>
        <v>1.8532241508932787</v>
      </c>
      <c r="X543" s="21">
        <f t="shared" si="194"/>
        <v>1.90530052779181</v>
      </c>
      <c r="Y543" s="21">
        <f t="shared" si="194"/>
        <v>1.8974015072838959</v>
      </c>
      <c r="Z543" s="21">
        <f t="shared" si="194"/>
        <v>1.9038243235824417</v>
      </c>
      <c r="AA543" s="21">
        <f t="shared" si="194"/>
        <v>1.90645729959607</v>
      </c>
      <c r="AB543" s="21">
        <f t="shared" si="194"/>
        <v>1.9200507181432209</v>
      </c>
      <c r="AC543" s="21">
        <f t="shared" si="194"/>
        <v>1.9381382026631651</v>
      </c>
      <c r="AD543" s="21">
        <f t="shared" si="194"/>
        <v>1.9546432268998675</v>
      </c>
    </row>
    <row r="544" spans="1:30" s="41" customFormat="1" x14ac:dyDescent="0.2">
      <c r="A544" s="399">
        <v>1023</v>
      </c>
      <c r="B544" s="399" t="s">
        <v>32</v>
      </c>
      <c r="C544" s="21">
        <f t="shared" si="193"/>
        <v>0.76375912687307612</v>
      </c>
      <c r="D544" s="21">
        <f t="shared" si="193"/>
        <v>0.77979991754489941</v>
      </c>
      <c r="E544" s="21">
        <f t="shared" si="193"/>
        <v>0.77995984621956427</v>
      </c>
      <c r="F544" s="21">
        <f t="shared" si="193"/>
        <v>0.61923600280519586</v>
      </c>
      <c r="G544" s="21">
        <f t="shared" si="193"/>
        <v>0.63493977436053983</v>
      </c>
      <c r="H544" s="21">
        <f t="shared" si="193"/>
        <v>0.73888584535602686</v>
      </c>
      <c r="I544" s="21">
        <f t="shared" si="193"/>
        <v>0.54179816962104044</v>
      </c>
      <c r="J544" s="21">
        <f t="shared" si="193"/>
        <v>0.6031117271245523</v>
      </c>
      <c r="K544" s="21">
        <f t="shared" si="193"/>
        <v>0.607488485845876</v>
      </c>
      <c r="L544" s="21">
        <f t="shared" si="193"/>
        <v>0.79106039090730673</v>
      </c>
      <c r="M544" s="21">
        <f t="shared" si="193"/>
        <v>1.2605660333016062</v>
      </c>
      <c r="N544" s="21">
        <f t="shared" si="193"/>
        <v>1.1106862948372382</v>
      </c>
      <c r="O544" s="404">
        <f t="shared" si="193"/>
        <v>0.76478185545606836</v>
      </c>
      <c r="Q544" s="399">
        <v>1023</v>
      </c>
      <c r="R544" s="399" t="s">
        <v>32</v>
      </c>
      <c r="S544" s="21">
        <f t="shared" si="194"/>
        <v>0.76375912687307612</v>
      </c>
      <c r="T544" s="21">
        <f t="shared" si="194"/>
        <v>0.77172839111065605</v>
      </c>
      <c r="U544" s="21">
        <f t="shared" si="194"/>
        <v>0.77456020355464861</v>
      </c>
      <c r="V544" s="21">
        <f t="shared" si="194"/>
        <v>0.73009202766523629</v>
      </c>
      <c r="W544" s="21">
        <f t="shared" si="194"/>
        <v>0.71194865700600252</v>
      </c>
      <c r="X544" s="21">
        <f t="shared" si="194"/>
        <v>0.71610391155416075</v>
      </c>
      <c r="Y544" s="21">
        <f t="shared" si="194"/>
        <v>0.68893161993607654</v>
      </c>
      <c r="Z544" s="21">
        <f t="shared" si="194"/>
        <v>0.67802894112774859</v>
      </c>
      <c r="AA544" s="21">
        <f t="shared" si="194"/>
        <v>0.66978945963263559</v>
      </c>
      <c r="AB544" s="21">
        <f t="shared" si="194"/>
        <v>0.68235841572548361</v>
      </c>
      <c r="AC544" s="21">
        <f t="shared" si="194"/>
        <v>0.73579445940662869</v>
      </c>
      <c r="AD544" s="21">
        <f t="shared" si="194"/>
        <v>0.76478185545606836</v>
      </c>
    </row>
    <row r="545" spans="1:30" s="41" customFormat="1" x14ac:dyDescent="0.2">
      <c r="A545" s="399">
        <v>1024</v>
      </c>
      <c r="B545" s="399" t="s">
        <v>33</v>
      </c>
      <c r="C545" s="21">
        <f t="shared" si="193"/>
        <v>0.85296558780319609</v>
      </c>
      <c r="D545" s="21">
        <f t="shared" si="193"/>
        <v>0.78356325800322835</v>
      </c>
      <c r="E545" s="21">
        <f t="shared" si="193"/>
        <v>0.85587892075391625</v>
      </c>
      <c r="F545" s="21">
        <f t="shared" si="193"/>
        <v>0.8167343003449532</v>
      </c>
      <c r="G545" s="21">
        <f t="shared" si="193"/>
        <v>0.74400627821346466</v>
      </c>
      <c r="H545" s="21">
        <f t="shared" si="193"/>
        <v>0.84102678270255682</v>
      </c>
      <c r="I545" s="21">
        <f t="shared" si="193"/>
        <v>0.75281175641533693</v>
      </c>
      <c r="J545" s="21">
        <f t="shared" si="193"/>
        <v>0.77524323553781593</v>
      </c>
      <c r="K545" s="21">
        <f t="shared" si="193"/>
        <v>0.74191606662180343</v>
      </c>
      <c r="L545" s="21">
        <f t="shared" si="193"/>
        <v>0.76267255952812241</v>
      </c>
      <c r="M545" s="21">
        <f t="shared" si="193"/>
        <v>0.74374138990701699</v>
      </c>
      <c r="N545" s="21">
        <f t="shared" si="193"/>
        <v>0.73465208343996602</v>
      </c>
      <c r="O545" s="404">
        <f t="shared" si="193"/>
        <v>0.78260914582038887</v>
      </c>
      <c r="Q545" s="399">
        <v>1024</v>
      </c>
      <c r="R545" s="399" t="s">
        <v>33</v>
      </c>
      <c r="S545" s="21">
        <f t="shared" si="194"/>
        <v>0.85296558780319609</v>
      </c>
      <c r="T545" s="21">
        <f t="shared" si="194"/>
        <v>0.8174275376895449</v>
      </c>
      <c r="U545" s="21">
        <f t="shared" si="194"/>
        <v>0.830094802305127</v>
      </c>
      <c r="V545" s="21">
        <f t="shared" si="194"/>
        <v>0.82667959046100747</v>
      </c>
      <c r="W545" s="21">
        <f t="shared" si="194"/>
        <v>0.80996451774704359</v>
      </c>
      <c r="X545" s="21">
        <f t="shared" si="194"/>
        <v>0.81501819017201738</v>
      </c>
      <c r="Y545" s="21">
        <f t="shared" si="194"/>
        <v>0.80597827949241951</v>
      </c>
      <c r="Z545" s="21">
        <f t="shared" si="194"/>
        <v>0.80205708004812648</v>
      </c>
      <c r="AA545" s="21">
        <f t="shared" si="194"/>
        <v>0.79489781198414455</v>
      </c>
      <c r="AB545" s="21">
        <f t="shared" si="194"/>
        <v>0.7915316178593661</v>
      </c>
      <c r="AC545" s="21">
        <f t="shared" si="194"/>
        <v>0.78702266515327524</v>
      </c>
      <c r="AD545" s="21">
        <f t="shared" si="194"/>
        <v>0.78260914582038887</v>
      </c>
    </row>
    <row r="546" spans="1:30" s="41" customFormat="1" x14ac:dyDescent="0.2">
      <c r="A546" s="399">
        <v>1025</v>
      </c>
      <c r="B546" s="399" t="s">
        <v>34</v>
      </c>
      <c r="C546" s="21">
        <f t="shared" si="193"/>
        <v>1.1106523043616383</v>
      </c>
      <c r="D546" s="21">
        <f t="shared" si="193"/>
        <v>0.96997117125702847</v>
      </c>
      <c r="E546" s="21">
        <f t="shared" si="193"/>
        <v>1.0020930872049927</v>
      </c>
      <c r="F546" s="21">
        <f t="shared" si="193"/>
        <v>0.96731912331943548</v>
      </c>
      <c r="G546" s="21">
        <f t="shared" si="193"/>
        <v>0.898589928057554</v>
      </c>
      <c r="H546" s="21">
        <f t="shared" si="193"/>
        <v>1.1059496564780968</v>
      </c>
      <c r="I546" s="21">
        <f t="shared" si="193"/>
        <v>0.89281148253227116</v>
      </c>
      <c r="J546" s="21">
        <f t="shared" si="193"/>
        <v>0.86250827359348914</v>
      </c>
      <c r="K546" s="21">
        <f t="shared" si="193"/>
        <v>0.80094681590586236</v>
      </c>
      <c r="L546" s="21">
        <f t="shared" si="193"/>
        <v>0.82436558475012878</v>
      </c>
      <c r="M546" s="21">
        <f t="shared" si="193"/>
        <v>0.84150973724884082</v>
      </c>
      <c r="N546" s="21">
        <f t="shared" si="193"/>
        <v>0.8343028676664036</v>
      </c>
      <c r="O546" s="404">
        <f t="shared" si="193"/>
        <v>0.92008167627572979</v>
      </c>
      <c r="Q546" s="399">
        <v>1025</v>
      </c>
      <c r="R546" s="399" t="s">
        <v>34</v>
      </c>
      <c r="S546" s="21">
        <f t="shared" si="194"/>
        <v>1.1106523043616383</v>
      </c>
      <c r="T546" s="21">
        <f t="shared" si="194"/>
        <v>1.0407476840204812</v>
      </c>
      <c r="U546" s="21">
        <f t="shared" si="194"/>
        <v>1.0279470418921755</v>
      </c>
      <c r="V546" s="21">
        <f t="shared" si="194"/>
        <v>1.0120581163319982</v>
      </c>
      <c r="W546" s="21">
        <f t="shared" si="194"/>
        <v>0.98938246322738699</v>
      </c>
      <c r="X546" s="21">
        <f t="shared" si="194"/>
        <v>1.0085123508296092</v>
      </c>
      <c r="Y546" s="21">
        <f t="shared" si="194"/>
        <v>0.99031335526770792</v>
      </c>
      <c r="Z546" s="21">
        <f t="shared" si="194"/>
        <v>0.97224041861602761</v>
      </c>
      <c r="AA546" s="21">
        <f t="shared" si="194"/>
        <v>0.95115976601342511</v>
      </c>
      <c r="AB546" s="21">
        <f t="shared" si="194"/>
        <v>0.93754147889755535</v>
      </c>
      <c r="AC546" s="21">
        <f t="shared" si="194"/>
        <v>0.92822757789499144</v>
      </c>
      <c r="AD546" s="21">
        <f t="shared" si="194"/>
        <v>0.92008167627572979</v>
      </c>
    </row>
    <row r="547" spans="1:30" s="41" customFormat="1" x14ac:dyDescent="0.2">
      <c r="A547" s="399">
        <v>1026</v>
      </c>
      <c r="B547" s="399" t="s">
        <v>35</v>
      </c>
      <c r="C547" s="21">
        <f t="shared" si="193"/>
        <v>0.52630789868223782</v>
      </c>
      <c r="D547" s="21">
        <f t="shared" si="193"/>
        <v>0.54781015866020277</v>
      </c>
      <c r="E547" s="21">
        <f t="shared" si="193"/>
        <v>0.57782754848864815</v>
      </c>
      <c r="F547" s="21">
        <f t="shared" si="193"/>
        <v>0.55256651870311246</v>
      </c>
      <c r="G547" s="21">
        <f t="shared" si="193"/>
        <v>0.51896327706651446</v>
      </c>
      <c r="H547" s="21">
        <f t="shared" si="193"/>
        <v>0.63155190826822549</v>
      </c>
      <c r="I547" s="21">
        <f t="shared" si="193"/>
        <v>0.48903410289464433</v>
      </c>
      <c r="J547" s="21">
        <f t="shared" si="193"/>
        <v>0.54985863231336074</v>
      </c>
      <c r="K547" s="21">
        <f t="shared" si="193"/>
        <v>0.52535568173365399</v>
      </c>
      <c r="L547" s="21">
        <f t="shared" si="193"/>
        <v>0.51434386676894905</v>
      </c>
      <c r="M547" s="21">
        <f t="shared" si="193"/>
        <v>0.50766805627931211</v>
      </c>
      <c r="N547" s="21">
        <f t="shared" si="193"/>
        <v>0.50346242163110511</v>
      </c>
      <c r="O547" s="404">
        <f t="shared" si="193"/>
        <v>0.53581162042403818</v>
      </c>
      <c r="Q547" s="399">
        <v>1026</v>
      </c>
      <c r="R547" s="399" t="s">
        <v>35</v>
      </c>
      <c r="S547" s="21">
        <f t="shared" si="194"/>
        <v>0.52630789868223782</v>
      </c>
      <c r="T547" s="21">
        <f t="shared" si="194"/>
        <v>0.53681094681323416</v>
      </c>
      <c r="U547" s="21">
        <f t="shared" si="194"/>
        <v>0.55056177664883821</v>
      </c>
      <c r="V547" s="21">
        <f t="shared" si="194"/>
        <v>0.55107550771973479</v>
      </c>
      <c r="W547" s="21">
        <f t="shared" si="194"/>
        <v>0.54476196838358681</v>
      </c>
      <c r="X547" s="21">
        <f t="shared" si="194"/>
        <v>0.55862887292321517</v>
      </c>
      <c r="Y547" s="21">
        <f t="shared" si="194"/>
        <v>0.5474395266896539</v>
      </c>
      <c r="Z547" s="21">
        <f t="shared" si="194"/>
        <v>0.54774442256137323</v>
      </c>
      <c r="AA547" s="21">
        <f t="shared" si="194"/>
        <v>0.54511927085604639</v>
      </c>
      <c r="AB547" s="21">
        <f t="shared" si="194"/>
        <v>0.54188372843257637</v>
      </c>
      <c r="AC547" s="21">
        <f t="shared" si="194"/>
        <v>0.53877745082269679</v>
      </c>
      <c r="AD547" s="21">
        <f t="shared" si="194"/>
        <v>0.53581162042403818</v>
      </c>
    </row>
    <row r="548" spans="1:30" s="41" customFormat="1" x14ac:dyDescent="0.2">
      <c r="A548" s="399">
        <v>1027</v>
      </c>
      <c r="B548" s="399" t="s">
        <v>36</v>
      </c>
      <c r="C548" s="21">
        <f t="shared" si="193"/>
        <v>1.0546989811670269</v>
      </c>
      <c r="D548" s="21">
        <f t="shared" si="193"/>
        <v>0.92809970986626378</v>
      </c>
      <c r="E548" s="21">
        <f t="shared" si="193"/>
        <v>1.0340262682898729</v>
      </c>
      <c r="F548" s="21">
        <f t="shared" si="193"/>
        <v>0.88535096264545954</v>
      </c>
      <c r="G548" s="21">
        <f t="shared" si="193"/>
        <v>0.85517375518672201</v>
      </c>
      <c r="H548" s="21">
        <f t="shared" si="193"/>
        <v>0.89789954746275069</v>
      </c>
      <c r="I548" s="21">
        <f t="shared" si="193"/>
        <v>0.84115238079253452</v>
      </c>
      <c r="J548" s="21">
        <f t="shared" si="193"/>
        <v>0.97046362751109017</v>
      </c>
      <c r="K548" s="21">
        <f t="shared" si="193"/>
        <v>0.88567959588084333</v>
      </c>
      <c r="L548" s="21">
        <f t="shared" si="193"/>
        <v>0.87068681223912514</v>
      </c>
      <c r="M548" s="21">
        <f t="shared" si="193"/>
        <v>0.82641753338364121</v>
      </c>
      <c r="N548" s="21">
        <f t="shared" si="193"/>
        <v>0.89787465472902184</v>
      </c>
      <c r="O548" s="404">
        <f t="shared" si="193"/>
        <v>0.91060242692879012</v>
      </c>
      <c r="Q548" s="399">
        <v>1027</v>
      </c>
      <c r="R548" s="399" t="s">
        <v>36</v>
      </c>
      <c r="S548" s="21">
        <f t="shared" si="194"/>
        <v>1.0546989811670269</v>
      </c>
      <c r="T548" s="21">
        <f t="shared" si="194"/>
        <v>0.98961954603219415</v>
      </c>
      <c r="U548" s="21">
        <f t="shared" si="194"/>
        <v>1.0036023338775018</v>
      </c>
      <c r="V548" s="21">
        <f t="shared" si="194"/>
        <v>0.97350819701688973</v>
      </c>
      <c r="W548" s="21">
        <f t="shared" si="194"/>
        <v>0.95169801122889075</v>
      </c>
      <c r="X548" s="21">
        <f t="shared" si="194"/>
        <v>0.9425249173488186</v>
      </c>
      <c r="Y548" s="21">
        <f t="shared" si="194"/>
        <v>0.92693672976914054</v>
      </c>
      <c r="Z548" s="21">
        <f t="shared" si="194"/>
        <v>0.93238635055168118</v>
      </c>
      <c r="AA548" s="21">
        <f t="shared" si="194"/>
        <v>0.92668638314320562</v>
      </c>
      <c r="AB548" s="21">
        <f t="shared" si="194"/>
        <v>0.92091401567747588</v>
      </c>
      <c r="AC548" s="21">
        <f t="shared" si="194"/>
        <v>0.91167416561200221</v>
      </c>
      <c r="AD548" s="21">
        <f t="shared" si="194"/>
        <v>0.91060242692879012</v>
      </c>
    </row>
    <row r="549" spans="1:30" s="41" customFormat="1" x14ac:dyDescent="0.2">
      <c r="A549" s="399">
        <v>1028</v>
      </c>
      <c r="B549" s="399" t="s">
        <v>37</v>
      </c>
      <c r="C549" s="21">
        <f t="shared" si="193"/>
        <v>1.0937003424657534</v>
      </c>
      <c r="D549" s="21">
        <f t="shared" si="193"/>
        <v>1.001596877026151</v>
      </c>
      <c r="E549" s="21">
        <f t="shared" si="193"/>
        <v>1.1938291447882214</v>
      </c>
      <c r="F549" s="21">
        <f t="shared" si="193"/>
        <v>0.49603297900413423</v>
      </c>
      <c r="G549" s="21">
        <f t="shared" si="193"/>
        <v>0.92124088619511957</v>
      </c>
      <c r="H549" s="21">
        <f t="shared" si="193"/>
        <v>1.0703863328211154</v>
      </c>
      <c r="I549" s="21">
        <f t="shared" si="193"/>
        <v>0.88988348813241624</v>
      </c>
      <c r="J549" s="21">
        <f t="shared" si="193"/>
        <v>0.9012022721288041</v>
      </c>
      <c r="K549" s="21">
        <f t="shared" si="193"/>
        <v>0.82364678620428067</v>
      </c>
      <c r="L549" s="21">
        <f t="shared" si="193"/>
        <v>0.99670036230539993</v>
      </c>
      <c r="M549" s="21">
        <f t="shared" si="193"/>
        <v>0.98105014955690284</v>
      </c>
      <c r="N549" s="21">
        <f t="shared" si="193"/>
        <v>0.91393903105101204</v>
      </c>
      <c r="O549" s="404">
        <f t="shared" si="193"/>
        <v>0.93729067610761285</v>
      </c>
      <c r="Q549" s="399">
        <v>1028</v>
      </c>
      <c r="R549" s="399" t="s">
        <v>37</v>
      </c>
      <c r="S549" s="21">
        <f t="shared" si="194"/>
        <v>1.0937003424657534</v>
      </c>
      <c r="T549" s="21">
        <f t="shared" si="194"/>
        <v>1.0477813451229698</v>
      </c>
      <c r="U549" s="21">
        <f t="shared" si="194"/>
        <v>1.0943283029126125</v>
      </c>
      <c r="V549" s="21">
        <f t="shared" si="194"/>
        <v>0.94284324029840394</v>
      </c>
      <c r="W549" s="21">
        <f t="shared" si="194"/>
        <v>0.93853237642899712</v>
      </c>
      <c r="X549" s="21">
        <f t="shared" si="194"/>
        <v>0.9595507738203648</v>
      </c>
      <c r="Y549" s="21">
        <f t="shared" si="194"/>
        <v>0.9486690477614742</v>
      </c>
      <c r="Z549" s="21">
        <f t="shared" si="194"/>
        <v>0.94229410831035632</v>
      </c>
      <c r="AA549" s="21">
        <f t="shared" si="194"/>
        <v>0.92753385238105768</v>
      </c>
      <c r="AB549" s="21">
        <f t="shared" si="194"/>
        <v>0.93490315347361652</v>
      </c>
      <c r="AC549" s="21">
        <f t="shared" si="194"/>
        <v>0.93933986742869646</v>
      </c>
      <c r="AD549" s="21">
        <f t="shared" si="194"/>
        <v>0.93729067610761285</v>
      </c>
    </row>
    <row r="550" spans="1:30" s="41" customFormat="1" x14ac:dyDescent="0.2">
      <c r="A550" s="399">
        <v>1029</v>
      </c>
      <c r="B550" s="399" t="s">
        <v>38</v>
      </c>
      <c r="C550" s="21">
        <f t="shared" si="193"/>
        <v>1.474137037037037</v>
      </c>
      <c r="D550" s="21">
        <f t="shared" si="193"/>
        <v>1.249145038167939</v>
      </c>
      <c r="E550" s="21">
        <f t="shared" si="193"/>
        <v>1.241455505832294</v>
      </c>
      <c r="F550" s="21">
        <f t="shared" si="193"/>
        <v>1.2519020152389091</v>
      </c>
      <c r="G550" s="21">
        <f t="shared" si="193"/>
        <v>1.1705341354702001</v>
      </c>
      <c r="H550" s="21">
        <f t="shared" si="193"/>
        <v>1.3535479132047299</v>
      </c>
      <c r="I550" s="21">
        <f t="shared" si="193"/>
        <v>1.1176013762063444</v>
      </c>
      <c r="J550" s="21">
        <f t="shared" si="193"/>
        <v>1.0354370416239334</v>
      </c>
      <c r="K550" s="21">
        <f t="shared" si="193"/>
        <v>1.0220391745365511</v>
      </c>
      <c r="L550" s="21">
        <f t="shared" si="193"/>
        <v>1.0251910027893727</v>
      </c>
      <c r="M550" s="21">
        <f t="shared" si="193"/>
        <v>1.0942020731042008</v>
      </c>
      <c r="N550" s="21">
        <f t="shared" si="193"/>
        <v>0.95803109888277471</v>
      </c>
      <c r="O550" s="404">
        <f t="shared" si="193"/>
        <v>1.1536579640754343</v>
      </c>
      <c r="Q550" s="399">
        <v>1029</v>
      </c>
      <c r="R550" s="399" t="s">
        <v>38</v>
      </c>
      <c r="S550" s="21">
        <f t="shared" si="194"/>
        <v>1.474137037037037</v>
      </c>
      <c r="T550" s="21">
        <f t="shared" si="194"/>
        <v>1.3567109340416115</v>
      </c>
      <c r="U550" s="21">
        <f t="shared" si="194"/>
        <v>1.3174210140215743</v>
      </c>
      <c r="V550" s="21">
        <f t="shared" si="194"/>
        <v>1.3003915798305852</v>
      </c>
      <c r="W550" s="21">
        <f t="shared" si="194"/>
        <v>1.2741463690780923</v>
      </c>
      <c r="X550" s="21">
        <f t="shared" si="194"/>
        <v>1.2876217879812153</v>
      </c>
      <c r="Y550" s="21">
        <f t="shared" si="194"/>
        <v>1.2606096307424686</v>
      </c>
      <c r="Z550" s="21">
        <f t="shared" si="194"/>
        <v>1.2266409483941405</v>
      </c>
      <c r="AA550" s="21">
        <f t="shared" si="194"/>
        <v>1.2012185263868329</v>
      </c>
      <c r="AB550" s="21">
        <f t="shared" si="194"/>
        <v>1.1810740531117701</v>
      </c>
      <c r="AC550" s="21">
        <f t="shared" si="194"/>
        <v>1.1729086732234608</v>
      </c>
      <c r="AD550" s="21">
        <f t="shared" si="194"/>
        <v>1.1536579640754343</v>
      </c>
    </row>
    <row r="551" spans="1:30" s="41" customFormat="1" x14ac:dyDescent="0.2">
      <c r="A551" s="400">
        <v>1030</v>
      </c>
      <c r="B551" s="400" t="s">
        <v>18</v>
      </c>
      <c r="C551" s="23">
        <f t="shared" si="193"/>
        <v>1.619683045726678</v>
      </c>
      <c r="D551" s="23">
        <f t="shared" si="193"/>
        <v>1.4280623500371132</v>
      </c>
      <c r="E551" s="23">
        <f t="shared" si="193"/>
        <v>1.3951054083785686</v>
      </c>
      <c r="F551" s="23">
        <f t="shared" si="193"/>
        <v>1.2262252400722595</v>
      </c>
      <c r="G551" s="23">
        <f t="shared" si="193"/>
        <v>1.1213499065808594</v>
      </c>
      <c r="H551" s="23">
        <f t="shared" si="193"/>
        <v>1.4024344209852846</v>
      </c>
      <c r="I551" s="23">
        <f t="shared" si="193"/>
        <v>1.2055333292768262</v>
      </c>
      <c r="J551" s="23">
        <f t="shared" si="193"/>
        <v>1.2909223146023012</v>
      </c>
      <c r="K551" s="23">
        <f t="shared" si="193"/>
        <v>1.2062294418005872</v>
      </c>
      <c r="L551" s="23">
        <f t="shared" si="193"/>
        <v>1.210491922844152</v>
      </c>
      <c r="M551" s="23">
        <f t="shared" si="193"/>
        <v>1.0373659754282021</v>
      </c>
      <c r="N551" s="23">
        <f t="shared" si="193"/>
        <v>1.0614556493633986</v>
      </c>
      <c r="O551" s="405">
        <f t="shared" si="193"/>
        <v>1.257436483260679</v>
      </c>
      <c r="Q551" s="400">
        <v>1030</v>
      </c>
      <c r="R551" s="400" t="s">
        <v>18</v>
      </c>
      <c r="S551" s="23">
        <f t="shared" si="194"/>
        <v>1.619683045726678</v>
      </c>
      <c r="T551" s="23">
        <f t="shared" si="194"/>
        <v>1.520464417868826</v>
      </c>
      <c r="U551" s="23">
        <f t="shared" si="194"/>
        <v>1.4789228066191369</v>
      </c>
      <c r="V551" s="23">
        <f t="shared" si="194"/>
        <v>1.4097212711389999</v>
      </c>
      <c r="W551" s="23">
        <f t="shared" si="194"/>
        <v>1.3518915290223874</v>
      </c>
      <c r="X551" s="23">
        <f t="shared" si="194"/>
        <v>1.3601465555526528</v>
      </c>
      <c r="Y551" s="23">
        <f t="shared" si="194"/>
        <v>1.3353714451467278</v>
      </c>
      <c r="Z551" s="23">
        <f t="shared" si="194"/>
        <v>1.3292283631627597</v>
      </c>
      <c r="AA551" s="23">
        <f t="shared" si="194"/>
        <v>1.3136309575125695</v>
      </c>
      <c r="AB551" s="23">
        <f t="shared" si="194"/>
        <v>1.3027283494145478</v>
      </c>
      <c r="AC551" s="23">
        <f t="shared" si="194"/>
        <v>1.276628670059591</v>
      </c>
      <c r="AD551" s="23">
        <f t="shared" si="194"/>
        <v>1.257436483260679</v>
      </c>
    </row>
    <row r="552" spans="1:30" s="41" customFormat="1" x14ac:dyDescent="0.2">
      <c r="A552" s="401">
        <v>10300</v>
      </c>
      <c r="B552" s="401" t="s">
        <v>149</v>
      </c>
      <c r="C552" s="406">
        <f>+C395/(C59*10^6)</f>
        <v>1.2648992717896084</v>
      </c>
      <c r="D552" s="406">
        <f t="shared" si="193"/>
        <v>1.0818428333143866</v>
      </c>
      <c r="E552" s="406">
        <f t="shared" si="193"/>
        <v>1.1658440074449359</v>
      </c>
      <c r="F552" s="406">
        <f t="shared" si="193"/>
        <v>1.1242117221365744</v>
      </c>
      <c r="G552" s="406">
        <f t="shared" si="193"/>
        <v>1.1233385976053347</v>
      </c>
      <c r="H552" s="406">
        <f t="shared" si="193"/>
        <v>1.3462554384260856</v>
      </c>
      <c r="I552" s="406">
        <f t="shared" si="193"/>
        <v>1.211106419510672</v>
      </c>
      <c r="J552" s="406">
        <f t="shared" si="193"/>
        <v>1.2054745440312731</v>
      </c>
      <c r="K552" s="406">
        <f t="shared" si="193"/>
        <v>1.1623319369896354</v>
      </c>
      <c r="L552" s="406">
        <f t="shared" si="193"/>
        <v>1.2371542738112207</v>
      </c>
      <c r="M552" s="406">
        <f t="shared" si="193"/>
        <v>1.2208387455231335</v>
      </c>
      <c r="N552" s="406">
        <f t="shared" si="193"/>
        <v>1.1925688292670233</v>
      </c>
      <c r="O552" s="406">
        <f t="shared" si="193"/>
        <v>1.1942347385807233</v>
      </c>
      <c r="Q552" s="401">
        <v>10300</v>
      </c>
      <c r="R552" s="401" t="s">
        <v>149</v>
      </c>
      <c r="S552" s="406">
        <f>+S395/(S59*10^6)</f>
        <v>1.2648992717896084</v>
      </c>
      <c r="T552" s="406">
        <f t="shared" si="194"/>
        <v>1.1716092298360665</v>
      </c>
      <c r="U552" s="406">
        <f t="shared" si="194"/>
        <v>1.1696945260165466</v>
      </c>
      <c r="V552" s="406">
        <f t="shared" si="194"/>
        <v>1.157895187098255</v>
      </c>
      <c r="W552" s="406">
        <f t="shared" si="194"/>
        <v>1.1510465241831482</v>
      </c>
      <c r="X552" s="406">
        <f t="shared" si="194"/>
        <v>1.1828251837787209</v>
      </c>
      <c r="Y552" s="406">
        <f t="shared" si="194"/>
        <v>1.187167313051863</v>
      </c>
      <c r="Z552" s="406">
        <f t="shared" si="194"/>
        <v>1.1896934589588444</v>
      </c>
      <c r="AA552" s="406">
        <f t="shared" si="194"/>
        <v>1.1863804574940717</v>
      </c>
      <c r="AB552" s="406">
        <f t="shared" si="194"/>
        <v>1.1916971227950781</v>
      </c>
      <c r="AC552" s="406">
        <f t="shared" si="194"/>
        <v>1.1943881271042918</v>
      </c>
      <c r="AD552" s="406">
        <f t="shared" si="194"/>
        <v>1.1942347385807235</v>
      </c>
    </row>
    <row r="553" spans="1:30" s="41" customFormat="1" x14ac:dyDescent="0.2"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</row>
    <row r="554" spans="1:30" s="41" customFormat="1" x14ac:dyDescent="0.2">
      <c r="A554" s="397" t="s">
        <v>144</v>
      </c>
      <c r="B554" s="397" t="s">
        <v>163</v>
      </c>
      <c r="C554" s="397" t="s">
        <v>0</v>
      </c>
      <c r="D554" s="397" t="s">
        <v>1</v>
      </c>
      <c r="E554" s="397" t="s">
        <v>2</v>
      </c>
      <c r="F554" s="397" t="s">
        <v>3</v>
      </c>
      <c r="G554" s="397" t="s">
        <v>4</v>
      </c>
      <c r="H554" s="397" t="s">
        <v>5</v>
      </c>
      <c r="I554" s="397" t="s">
        <v>6</v>
      </c>
      <c r="J554" s="397" t="s">
        <v>7</v>
      </c>
      <c r="K554" s="397" t="s">
        <v>8</v>
      </c>
      <c r="L554" s="397" t="s">
        <v>9</v>
      </c>
      <c r="M554" s="397" t="s">
        <v>10</v>
      </c>
      <c r="N554" s="397" t="s">
        <v>11</v>
      </c>
      <c r="O554" s="397" t="s">
        <v>55</v>
      </c>
      <c r="Q554" s="397" t="s">
        <v>73</v>
      </c>
      <c r="R554" s="397" t="s">
        <v>163</v>
      </c>
      <c r="S554" s="397" t="s">
        <v>74</v>
      </c>
      <c r="T554" s="397" t="s">
        <v>75</v>
      </c>
      <c r="U554" s="397" t="s">
        <v>76</v>
      </c>
      <c r="V554" s="397" t="s">
        <v>77</v>
      </c>
      <c r="W554" s="397" t="s">
        <v>78</v>
      </c>
      <c r="X554" s="397" t="s">
        <v>79</v>
      </c>
      <c r="Y554" s="397" t="s">
        <v>80</v>
      </c>
      <c r="Z554" s="397" t="s">
        <v>81</v>
      </c>
      <c r="AA554" s="397" t="s">
        <v>82</v>
      </c>
      <c r="AB554" s="397" t="s">
        <v>83</v>
      </c>
      <c r="AC554" s="397" t="s">
        <v>84</v>
      </c>
      <c r="AD554" s="397" t="s">
        <v>85</v>
      </c>
    </row>
    <row r="555" spans="1:30" s="41" customFormat="1" x14ac:dyDescent="0.2">
      <c r="A555" s="398"/>
      <c r="B555" s="398" t="s">
        <v>46</v>
      </c>
      <c r="C555" s="387"/>
      <c r="D555" s="387"/>
      <c r="E555" s="387"/>
      <c r="F555" s="387"/>
      <c r="G555" s="387"/>
      <c r="H555" s="387"/>
      <c r="I555" s="387"/>
      <c r="J555" s="387"/>
      <c r="K555" s="387"/>
      <c r="L555" s="387"/>
      <c r="M555" s="387"/>
      <c r="N555" s="387"/>
      <c r="O555" s="402"/>
      <c r="Q555" s="398"/>
      <c r="R555" s="398" t="s">
        <v>46</v>
      </c>
      <c r="S555" s="387"/>
      <c r="T555" s="387"/>
      <c r="U555" s="387"/>
      <c r="V555" s="387"/>
      <c r="W555" s="387"/>
      <c r="X555" s="387"/>
      <c r="Y555" s="387"/>
      <c r="Z555" s="387"/>
      <c r="AA555" s="387"/>
      <c r="AB555" s="387"/>
      <c r="AC555" s="387"/>
      <c r="AD555" s="387"/>
    </row>
    <row r="556" spans="1:30" s="41" customFormat="1" x14ac:dyDescent="0.2">
      <c r="A556" s="399">
        <v>1004</v>
      </c>
      <c r="B556" s="399" t="s">
        <v>94</v>
      </c>
      <c r="C556" s="21">
        <f>+C399/(C32*10^6)</f>
        <v>2.5990570317184273E-2</v>
      </c>
      <c r="D556" s="21">
        <f t="shared" ref="D556:O556" si="195">+D399/(D32*10^6)</f>
        <v>2.490718924902463E-2</v>
      </c>
      <c r="E556" s="21">
        <f t="shared" si="195"/>
        <v>2.3767924669045048E-2</v>
      </c>
      <c r="F556" s="21">
        <f t="shared" si="195"/>
        <v>2.4267270467849295E-2</v>
      </c>
      <c r="G556" s="21">
        <f t="shared" si="195"/>
        <v>2.347455580962661E-2</v>
      </c>
      <c r="H556" s="21">
        <f t="shared" si="195"/>
        <v>2.3922408891846908E-2</v>
      </c>
      <c r="I556" s="21">
        <f t="shared" si="195"/>
        <v>2.4332276277390492E-2</v>
      </c>
      <c r="J556" s="21">
        <f t="shared" si="195"/>
        <v>2.2760514088320943E-2</v>
      </c>
      <c r="K556" s="21">
        <f t="shared" si="195"/>
        <v>2.2593122937008797E-2</v>
      </c>
      <c r="L556" s="21">
        <f t="shared" si="195"/>
        <v>2.4528305827358023E-2</v>
      </c>
      <c r="M556" s="21">
        <f t="shared" si="195"/>
        <v>2.3427553441645179E-2</v>
      </c>
      <c r="N556" s="21">
        <f t="shared" si="195"/>
        <v>2.7958821171516421E-2</v>
      </c>
      <c r="O556" s="404">
        <f t="shared" si="195"/>
        <v>2.430689053468928E-2</v>
      </c>
      <c r="Q556" s="399">
        <v>1004</v>
      </c>
      <c r="R556" s="399" t="s">
        <v>94</v>
      </c>
      <c r="S556" s="21">
        <f>+S399/(S32*10^6)</f>
        <v>2.5990570317184273E-2</v>
      </c>
      <c r="T556" s="21">
        <f t="shared" ref="T556:AD556" si="196">+T399/(T32*10^6)</f>
        <v>2.5433986684131122E-2</v>
      </c>
      <c r="U556" s="21">
        <f t="shared" si="196"/>
        <v>2.4873047582789739E-2</v>
      </c>
      <c r="V556" s="21">
        <f t="shared" si="196"/>
        <v>2.4716004736584408E-2</v>
      </c>
      <c r="W556" s="21">
        <f t="shared" si="196"/>
        <v>2.4466941449449258E-2</v>
      </c>
      <c r="X556" s="21">
        <f t="shared" si="196"/>
        <v>2.4378168567820116E-2</v>
      </c>
      <c r="Y556" s="21">
        <f t="shared" si="196"/>
        <v>2.4371269953989933E-2</v>
      </c>
      <c r="Z556" s="21">
        <f t="shared" si="196"/>
        <v>2.4151176525565296E-2</v>
      </c>
      <c r="AA556" s="21">
        <f t="shared" si="196"/>
        <v>2.3965490499924989E-2</v>
      </c>
      <c r="AB556" s="21">
        <f t="shared" si="196"/>
        <v>2.4023657871757337E-2</v>
      </c>
      <c r="AC556" s="21">
        <f t="shared" si="196"/>
        <v>2.3969263901414052E-2</v>
      </c>
      <c r="AD556" s="21">
        <f t="shared" si="196"/>
        <v>2.430689053468928E-2</v>
      </c>
    </row>
    <row r="557" spans="1:30" s="41" customFormat="1" x14ac:dyDescent="0.2">
      <c r="A557" s="399">
        <v>1005</v>
      </c>
      <c r="B557" s="399" t="s">
        <v>13</v>
      </c>
      <c r="C557" s="21">
        <f t="shared" ref="C557:O572" si="197">+C400/(C33*10^6)</f>
        <v>0.96719530524733655</v>
      </c>
      <c r="D557" s="21">
        <f t="shared" si="197"/>
        <v>0.9287709660059198</v>
      </c>
      <c r="E557" s="21">
        <f t="shared" si="197"/>
        <v>1.0486654983058767</v>
      </c>
      <c r="F557" s="21">
        <f t="shared" si="197"/>
        <v>0.94640025118555249</v>
      </c>
      <c r="G557" s="21">
        <f t="shared" si="197"/>
        <v>0.87113908202732004</v>
      </c>
      <c r="H557" s="21">
        <f t="shared" si="197"/>
        <v>1.1134707649641784</v>
      </c>
      <c r="I557" s="21">
        <f t="shared" si="197"/>
        <v>0.99410359315231711</v>
      </c>
      <c r="J557" s="21">
        <f t="shared" si="197"/>
        <v>0.9440044958253051</v>
      </c>
      <c r="K557" s="21">
        <f t="shared" si="197"/>
        <v>0.8618517933322799</v>
      </c>
      <c r="L557" s="21">
        <f t="shared" si="197"/>
        <v>0.94582820771093634</v>
      </c>
      <c r="M557" s="21">
        <f t="shared" si="197"/>
        <v>0.9017174188106285</v>
      </c>
      <c r="N557" s="21">
        <f t="shared" si="197"/>
        <v>0.90252799793246041</v>
      </c>
      <c r="O557" s="404">
        <f t="shared" si="197"/>
        <v>0.95013313956297873</v>
      </c>
      <c r="Q557" s="399">
        <v>1005</v>
      </c>
      <c r="R557" s="399" t="s">
        <v>13</v>
      </c>
      <c r="S557" s="21">
        <f t="shared" ref="S557:AD572" si="198">+S400/(S33*10^6)</f>
        <v>0.96719530524733655</v>
      </c>
      <c r="T557" s="21">
        <f t="shared" si="198"/>
        <v>0.94812128497963011</v>
      </c>
      <c r="U557" s="21">
        <f t="shared" si="198"/>
        <v>0.98056260508319959</v>
      </c>
      <c r="V557" s="21">
        <f t="shared" si="198"/>
        <v>0.97173974073618408</v>
      </c>
      <c r="W557" s="21">
        <f t="shared" si="198"/>
        <v>0.95161042841869348</v>
      </c>
      <c r="X557" s="21">
        <f t="shared" si="198"/>
        <v>0.97785988688707093</v>
      </c>
      <c r="Y557" s="21">
        <f t="shared" si="198"/>
        <v>0.98032963191314904</v>
      </c>
      <c r="Z557" s="21">
        <f t="shared" si="198"/>
        <v>0.97509834272780704</v>
      </c>
      <c r="AA557" s="21">
        <f t="shared" si="198"/>
        <v>0.96138822736141394</v>
      </c>
      <c r="AB557" s="21">
        <f t="shared" si="198"/>
        <v>0.95982645170310932</v>
      </c>
      <c r="AC557" s="21">
        <f t="shared" si="198"/>
        <v>0.9544477606113545</v>
      </c>
      <c r="AD557" s="21">
        <f t="shared" si="198"/>
        <v>0.95013313956297873</v>
      </c>
    </row>
    <row r="558" spans="1:30" s="41" customFormat="1" x14ac:dyDescent="0.2">
      <c r="A558" s="399">
        <v>1006</v>
      </c>
      <c r="B558" s="399" t="s">
        <v>14</v>
      </c>
      <c r="C558" s="21">
        <f t="shared" si="197"/>
        <v>0.4374590716717025</v>
      </c>
      <c r="D558" s="21">
        <f t="shared" si="197"/>
        <v>0.42328043145601446</v>
      </c>
      <c r="E558" s="21">
        <f t="shared" si="197"/>
        <v>0.4074575535501585</v>
      </c>
      <c r="F558" s="21">
        <f t="shared" si="197"/>
        <v>0.37982331972443151</v>
      </c>
      <c r="G558" s="21">
        <f t="shared" si="197"/>
        <v>0.37238095238095237</v>
      </c>
      <c r="H558" s="21">
        <f t="shared" si="197"/>
        <v>0.44196653052696511</v>
      </c>
      <c r="I558" s="21">
        <f t="shared" si="197"/>
        <v>0.3813134551436253</v>
      </c>
      <c r="J558" s="21">
        <f t="shared" si="197"/>
        <v>0.38217850169307199</v>
      </c>
      <c r="K558" s="21">
        <f t="shared" si="197"/>
        <v>0.38055724565002974</v>
      </c>
      <c r="L558" s="21">
        <f t="shared" si="197"/>
        <v>0.40355508395563805</v>
      </c>
      <c r="M558" s="21">
        <f t="shared" si="197"/>
        <v>0.38440211680104808</v>
      </c>
      <c r="N558" s="21">
        <f t="shared" si="197"/>
        <v>0.39504386313393558</v>
      </c>
      <c r="O558" s="404">
        <f t="shared" si="197"/>
        <v>0.39804410622234243</v>
      </c>
      <c r="Q558" s="399">
        <v>1006</v>
      </c>
      <c r="R558" s="399" t="s">
        <v>14</v>
      </c>
      <c r="S558" s="21">
        <f t="shared" si="198"/>
        <v>0.4374590716717025</v>
      </c>
      <c r="T558" s="21">
        <f t="shared" si="198"/>
        <v>0.43014544659844706</v>
      </c>
      <c r="U558" s="21">
        <f t="shared" si="198"/>
        <v>0.42248846819470182</v>
      </c>
      <c r="V558" s="21">
        <f t="shared" si="198"/>
        <v>0.41115491854852121</v>
      </c>
      <c r="W558" s="21">
        <f t="shared" si="198"/>
        <v>0.40334095751003046</v>
      </c>
      <c r="X558" s="21">
        <f t="shared" si="198"/>
        <v>0.40979940443512836</v>
      </c>
      <c r="Y558" s="21">
        <f t="shared" si="198"/>
        <v>0.40528940102102823</v>
      </c>
      <c r="Z558" s="21">
        <f t="shared" si="198"/>
        <v>0.40193220945498764</v>
      </c>
      <c r="AA558" s="21">
        <f t="shared" si="198"/>
        <v>0.39924509536692082</v>
      </c>
      <c r="AB558" s="21">
        <f t="shared" si="198"/>
        <v>0.39969944000992214</v>
      </c>
      <c r="AC558" s="21">
        <f t="shared" si="198"/>
        <v>0.39831740356565681</v>
      </c>
      <c r="AD558" s="21">
        <f t="shared" si="198"/>
        <v>0.39804410622234243</v>
      </c>
    </row>
    <row r="559" spans="1:30" s="41" customFormat="1" x14ac:dyDescent="0.2">
      <c r="A559" s="399">
        <v>1007</v>
      </c>
      <c r="B559" s="399" t="s">
        <v>15</v>
      </c>
      <c r="C559" s="21">
        <f t="shared" si="197"/>
        <v>0.96854061189199436</v>
      </c>
      <c r="D559" s="21">
        <f t="shared" si="197"/>
        <v>0.93676685941166571</v>
      </c>
      <c r="E559" s="21">
        <f t="shared" si="197"/>
        <v>0.99883185500494465</v>
      </c>
      <c r="F559" s="21">
        <f t="shared" si="197"/>
        <v>0.93211833141676914</v>
      </c>
      <c r="G559" s="21">
        <f t="shared" si="197"/>
        <v>0.91010843971406552</v>
      </c>
      <c r="H559" s="21">
        <f t="shared" si="197"/>
        <v>1.0028705230991224</v>
      </c>
      <c r="I559" s="21">
        <f t="shared" si="197"/>
        <v>0.85424651988268574</v>
      </c>
      <c r="J559" s="21">
        <f t="shared" si="197"/>
        <v>0.85669052238655663</v>
      </c>
      <c r="K559" s="21">
        <f t="shared" si="197"/>
        <v>0.88120962975640371</v>
      </c>
      <c r="L559" s="21">
        <f t="shared" si="197"/>
        <v>1.0239664210618282</v>
      </c>
      <c r="M559" s="21">
        <f t="shared" si="197"/>
        <v>0.9146578839299746</v>
      </c>
      <c r="N559" s="21">
        <f t="shared" si="197"/>
        <v>0.88285999895948686</v>
      </c>
      <c r="O559" s="404">
        <f t="shared" si="197"/>
        <v>0.92875045443029336</v>
      </c>
      <c r="Q559" s="399">
        <v>1007</v>
      </c>
      <c r="R559" s="399" t="s">
        <v>15</v>
      </c>
      <c r="S559" s="21">
        <f t="shared" si="198"/>
        <v>0.96854061189199436</v>
      </c>
      <c r="T559" s="21">
        <f t="shared" si="198"/>
        <v>0.95258995085399722</v>
      </c>
      <c r="U559" s="21">
        <f t="shared" si="198"/>
        <v>0.96782427482493483</v>
      </c>
      <c r="V559" s="21">
        <f t="shared" si="198"/>
        <v>0.95888357698085303</v>
      </c>
      <c r="W559" s="21">
        <f t="shared" si="198"/>
        <v>0.94955082296929627</v>
      </c>
      <c r="X559" s="21">
        <f t="shared" si="198"/>
        <v>0.95818499908990473</v>
      </c>
      <c r="Y559" s="21">
        <f t="shared" si="198"/>
        <v>0.94234224492256113</v>
      </c>
      <c r="Z559" s="21">
        <f t="shared" si="198"/>
        <v>0.93050776030933013</v>
      </c>
      <c r="AA559" s="21">
        <f t="shared" si="198"/>
        <v>0.92462490367098638</v>
      </c>
      <c r="AB559" s="21">
        <f t="shared" si="198"/>
        <v>0.93464682542208621</v>
      </c>
      <c r="AC559" s="21">
        <f t="shared" si="198"/>
        <v>0.9328862450991775</v>
      </c>
      <c r="AD559" s="21">
        <f t="shared" si="198"/>
        <v>0.92875045443029336</v>
      </c>
    </row>
    <row r="560" spans="1:30" s="41" customFormat="1" x14ac:dyDescent="0.2">
      <c r="A560" s="399">
        <v>1008</v>
      </c>
      <c r="B560" s="399" t="s">
        <v>16</v>
      </c>
      <c r="C560" s="21">
        <f t="shared" si="197"/>
        <v>0.79139530516431922</v>
      </c>
      <c r="D560" s="21">
        <f t="shared" si="197"/>
        <v>0.73642061061017883</v>
      </c>
      <c r="E560" s="21">
        <f t="shared" si="197"/>
        <v>0.84448215626263201</v>
      </c>
      <c r="F560" s="21">
        <f t="shared" si="197"/>
        <v>0.75442725427976087</v>
      </c>
      <c r="G560" s="21">
        <f t="shared" si="197"/>
        <v>0.6525638756925255</v>
      </c>
      <c r="H560" s="21">
        <f t="shared" si="197"/>
        <v>1.0439521885427079</v>
      </c>
      <c r="I560" s="21">
        <f t="shared" si="197"/>
        <v>0.90551148810433546</v>
      </c>
      <c r="J560" s="21">
        <f t="shared" si="197"/>
        <v>0.7804994152553385</v>
      </c>
      <c r="K560" s="21">
        <f t="shared" si="197"/>
        <v>0.90231804924370884</v>
      </c>
      <c r="L560" s="21">
        <f t="shared" si="197"/>
        <v>0.82416856856429843</v>
      </c>
      <c r="M560" s="21">
        <f t="shared" si="197"/>
        <v>0.80796080699978301</v>
      </c>
      <c r="N560" s="21">
        <f t="shared" si="197"/>
        <v>0.81482137313168046</v>
      </c>
      <c r="O560" s="404">
        <f t="shared" si="197"/>
        <v>0.82186541176860284</v>
      </c>
      <c r="Q560" s="399">
        <v>1008</v>
      </c>
      <c r="R560" s="399" t="s">
        <v>16</v>
      </c>
      <c r="S560" s="21">
        <f t="shared" si="198"/>
        <v>0.79139530516431922</v>
      </c>
      <c r="T560" s="21">
        <f t="shared" si="198"/>
        <v>0.76384615384615384</v>
      </c>
      <c r="U560" s="21">
        <f t="shared" si="198"/>
        <v>0.79069562082391964</v>
      </c>
      <c r="V560" s="21">
        <f t="shared" si="198"/>
        <v>0.78123386520853977</v>
      </c>
      <c r="W560" s="21">
        <f t="shared" si="198"/>
        <v>0.75460114955482915</v>
      </c>
      <c r="X560" s="21">
        <f t="shared" si="198"/>
        <v>0.80285179681135532</v>
      </c>
      <c r="Y560" s="21">
        <f t="shared" si="198"/>
        <v>0.81882996838234556</v>
      </c>
      <c r="Z560" s="21">
        <f t="shared" si="198"/>
        <v>0.81289888122410203</v>
      </c>
      <c r="AA560" s="21">
        <f t="shared" si="198"/>
        <v>0.82444152751247302</v>
      </c>
      <c r="AB560" s="21">
        <f t="shared" si="198"/>
        <v>0.82440867378571225</v>
      </c>
      <c r="AC560" s="21">
        <f t="shared" si="198"/>
        <v>0.82259075858604302</v>
      </c>
      <c r="AD560" s="21">
        <f t="shared" si="198"/>
        <v>0.82186541176860284</v>
      </c>
    </row>
    <row r="561" spans="1:30" s="41" customFormat="1" x14ac:dyDescent="0.2">
      <c r="A561" s="399">
        <v>1009</v>
      </c>
      <c r="B561" s="399" t="s">
        <v>17</v>
      </c>
      <c r="C561" s="21">
        <f t="shared" si="197"/>
        <v>1.1220906785800531</v>
      </c>
      <c r="D561" s="21">
        <f t="shared" si="197"/>
        <v>1.0260579455662862</v>
      </c>
      <c r="E561" s="21">
        <f t="shared" si="197"/>
        <v>1.0910444436493492</v>
      </c>
      <c r="F561" s="21">
        <f t="shared" si="197"/>
        <v>1.0095790320849876</v>
      </c>
      <c r="G561" s="21">
        <f t="shared" si="197"/>
        <v>0.95741914724200738</v>
      </c>
      <c r="H561" s="21">
        <f t="shared" si="197"/>
        <v>1.1441499282639884</v>
      </c>
      <c r="I561" s="21">
        <f t="shared" si="197"/>
        <v>1.0224953702740383</v>
      </c>
      <c r="J561" s="21">
        <f t="shared" si="197"/>
        <v>1.018350944233757</v>
      </c>
      <c r="K561" s="21">
        <f t="shared" si="197"/>
        <v>0.91193626850193266</v>
      </c>
      <c r="L561" s="21">
        <f t="shared" si="197"/>
        <v>0.94619470051643417</v>
      </c>
      <c r="M561" s="21">
        <f t="shared" si="197"/>
        <v>1.0333553021686934</v>
      </c>
      <c r="N561" s="21">
        <f t="shared" si="197"/>
        <v>1.0679067250604335</v>
      </c>
      <c r="O561" s="404">
        <f t="shared" si="197"/>
        <v>1.0254702223750969</v>
      </c>
      <c r="Q561" s="399">
        <v>1009</v>
      </c>
      <c r="R561" s="399" t="s">
        <v>17</v>
      </c>
      <c r="S561" s="21">
        <f t="shared" si="198"/>
        <v>1.1220906785800531</v>
      </c>
      <c r="T561" s="21">
        <f t="shared" si="198"/>
        <v>1.0730129764322485</v>
      </c>
      <c r="U561" s="21">
        <f t="shared" si="198"/>
        <v>1.0791150362286996</v>
      </c>
      <c r="V561" s="21">
        <f t="shared" si="198"/>
        <v>1.0605590288883993</v>
      </c>
      <c r="W561" s="21">
        <f t="shared" si="198"/>
        <v>1.0391123017187978</v>
      </c>
      <c r="X561" s="21">
        <f t="shared" si="198"/>
        <v>1.0563279111694854</v>
      </c>
      <c r="Y561" s="21">
        <f t="shared" si="198"/>
        <v>1.0511118368321122</v>
      </c>
      <c r="Z561" s="21">
        <f t="shared" si="198"/>
        <v>1.0464424416731091</v>
      </c>
      <c r="AA561" s="21">
        <f t="shared" si="198"/>
        <v>1.0293179912194859</v>
      </c>
      <c r="AB561" s="21">
        <f t="shared" si="198"/>
        <v>1.0201252584374689</v>
      </c>
      <c r="AC561" s="21">
        <f t="shared" si="198"/>
        <v>1.0214344190980391</v>
      </c>
      <c r="AD561" s="21">
        <f t="shared" si="198"/>
        <v>1.0254702223750969</v>
      </c>
    </row>
    <row r="562" spans="1:30" s="41" customFormat="1" x14ac:dyDescent="0.2">
      <c r="A562" s="399">
        <v>1010</v>
      </c>
      <c r="B562" s="399" t="s">
        <v>19</v>
      </c>
      <c r="C562" s="21">
        <f t="shared" si="197"/>
        <v>0.66770213217515217</v>
      </c>
      <c r="D562" s="21">
        <f t="shared" si="197"/>
        <v>0.66809506211668512</v>
      </c>
      <c r="E562" s="21">
        <f t="shared" si="197"/>
        <v>0.65302549059275738</v>
      </c>
      <c r="F562" s="21">
        <f t="shared" si="197"/>
        <v>0.61510944955851965</v>
      </c>
      <c r="G562" s="21">
        <f t="shared" si="197"/>
        <v>0.57626002347328964</v>
      </c>
      <c r="H562" s="21">
        <f t="shared" si="197"/>
        <v>0.65369057518788221</v>
      </c>
      <c r="I562" s="21">
        <f t="shared" si="197"/>
        <v>0.51434314886162225</v>
      </c>
      <c r="J562" s="21">
        <f t="shared" si="197"/>
        <v>0.50465348811236588</v>
      </c>
      <c r="K562" s="21">
        <f t="shared" si="197"/>
        <v>0.48640724402439983</v>
      </c>
      <c r="L562" s="21">
        <f t="shared" si="197"/>
        <v>0.58335719203734671</v>
      </c>
      <c r="M562" s="21">
        <f t="shared" si="197"/>
        <v>0.61462722936129355</v>
      </c>
      <c r="N562" s="21">
        <f t="shared" si="197"/>
        <v>0.50539281467334507</v>
      </c>
      <c r="O562" s="404">
        <f t="shared" si="197"/>
        <v>0.58301368837393419</v>
      </c>
      <c r="Q562" s="399">
        <v>1010</v>
      </c>
      <c r="R562" s="399" t="s">
        <v>19</v>
      </c>
      <c r="S562" s="21">
        <f t="shared" si="198"/>
        <v>0.66770213217515217</v>
      </c>
      <c r="T562" s="21">
        <f t="shared" si="198"/>
        <v>0.66789499480917458</v>
      </c>
      <c r="U562" s="21">
        <f t="shared" si="198"/>
        <v>0.66296502583656025</v>
      </c>
      <c r="V562" s="21">
        <f t="shared" si="198"/>
        <v>0.65073469764011793</v>
      </c>
      <c r="W562" s="21">
        <f t="shared" si="198"/>
        <v>0.63566734939925162</v>
      </c>
      <c r="X562" s="21">
        <f t="shared" si="198"/>
        <v>0.63863503276003286</v>
      </c>
      <c r="Y562" s="21">
        <f t="shared" si="198"/>
        <v>0.61905411888495621</v>
      </c>
      <c r="Z562" s="21">
        <f t="shared" si="198"/>
        <v>0.60292710777876346</v>
      </c>
      <c r="AA562" s="21">
        <f t="shared" si="198"/>
        <v>0.58848348253330018</v>
      </c>
      <c r="AB562" s="21">
        <f t="shared" si="198"/>
        <v>0.58798703197163416</v>
      </c>
      <c r="AC562" s="21">
        <f t="shared" si="198"/>
        <v>0.59023852743286853</v>
      </c>
      <c r="AD562" s="21">
        <f t="shared" si="198"/>
        <v>0.58301368837393419</v>
      </c>
    </row>
    <row r="563" spans="1:30" s="41" customFormat="1" x14ac:dyDescent="0.2">
      <c r="A563" s="399">
        <v>1011</v>
      </c>
      <c r="B563" s="399" t="s">
        <v>20</v>
      </c>
      <c r="C563" s="21">
        <f t="shared" si="197"/>
        <v>1.0759011022119562</v>
      </c>
      <c r="D563" s="21">
        <f t="shared" si="197"/>
        <v>1.0600138183400079</v>
      </c>
      <c r="E563" s="21">
        <f t="shared" si="197"/>
        <v>1.1361040133868097</v>
      </c>
      <c r="F563" s="21">
        <f t="shared" si="197"/>
        <v>0.99453757117404473</v>
      </c>
      <c r="G563" s="21">
        <f t="shared" si="197"/>
        <v>0.86309704144912613</v>
      </c>
      <c r="H563" s="21">
        <f t="shared" si="197"/>
        <v>1.1281482288968117</v>
      </c>
      <c r="I563" s="21">
        <f t="shared" si="197"/>
        <v>0.98861362698464417</v>
      </c>
      <c r="J563" s="21">
        <f t="shared" si="197"/>
        <v>0.94428438700517792</v>
      </c>
      <c r="K563" s="21">
        <f t="shared" si="197"/>
        <v>0.88723535425508848</v>
      </c>
      <c r="L563" s="21">
        <f t="shared" si="197"/>
        <v>0.97222602739726027</v>
      </c>
      <c r="M563" s="21">
        <f t="shared" si="197"/>
        <v>1.0097085993333088</v>
      </c>
      <c r="N563" s="21">
        <f t="shared" si="197"/>
        <v>0.97770464135021107</v>
      </c>
      <c r="O563" s="404">
        <f t="shared" si="197"/>
        <v>0.99859855528111363</v>
      </c>
      <c r="Q563" s="399">
        <v>1011</v>
      </c>
      <c r="R563" s="399" t="s">
        <v>20</v>
      </c>
      <c r="S563" s="21">
        <f t="shared" si="198"/>
        <v>1.0759011022119562</v>
      </c>
      <c r="T563" s="21">
        <f t="shared" si="198"/>
        <v>1.0680330133384026</v>
      </c>
      <c r="U563" s="21">
        <f t="shared" si="198"/>
        <v>1.0900206766675387</v>
      </c>
      <c r="V563" s="21">
        <f t="shared" si="198"/>
        <v>1.0655656499901074</v>
      </c>
      <c r="W563" s="21">
        <f t="shared" si="198"/>
        <v>1.0237389104940144</v>
      </c>
      <c r="X563" s="21">
        <f t="shared" si="198"/>
        <v>1.0409528864004465</v>
      </c>
      <c r="Y563" s="21">
        <f t="shared" si="198"/>
        <v>1.0324231537067452</v>
      </c>
      <c r="Z563" s="21">
        <f t="shared" si="198"/>
        <v>1.0196465430619113</v>
      </c>
      <c r="AA563" s="21">
        <f t="shared" si="198"/>
        <v>1.0027228295802961</v>
      </c>
      <c r="AB563" s="21">
        <f t="shared" si="198"/>
        <v>0.9995811140221792</v>
      </c>
      <c r="AC563" s="21">
        <f t="shared" si="198"/>
        <v>1.0004702764464355</v>
      </c>
      <c r="AD563" s="21">
        <f t="shared" si="198"/>
        <v>0.99859855528111363</v>
      </c>
    </row>
    <row r="564" spans="1:30" s="41" customFormat="1" ht="14.25" customHeight="1" x14ac:dyDescent="0.2">
      <c r="A564" s="399">
        <v>1012</v>
      </c>
      <c r="B564" s="399" t="s">
        <v>21</v>
      </c>
      <c r="C564" s="21">
        <f t="shared" si="197"/>
        <v>1.5985616580225026</v>
      </c>
      <c r="D564" s="21">
        <f t="shared" si="197"/>
        <v>1.5175934209395499</v>
      </c>
      <c r="E564" s="21">
        <f t="shared" si="197"/>
        <v>1.5518048230768295</v>
      </c>
      <c r="F564" s="21">
        <f t="shared" si="197"/>
        <v>1.4741098546693274</v>
      </c>
      <c r="G564" s="21">
        <f t="shared" si="197"/>
        <v>1.4495633968259334</v>
      </c>
      <c r="H564" s="21">
        <f t="shared" si="197"/>
        <v>1.6589477268123656</v>
      </c>
      <c r="I564" s="21">
        <f t="shared" si="197"/>
        <v>1.4223232414452247</v>
      </c>
      <c r="J564" s="21">
        <f t="shared" si="197"/>
        <v>1.344194136432791</v>
      </c>
      <c r="K564" s="21">
        <f t="shared" si="197"/>
        <v>1.3139953830726592</v>
      </c>
      <c r="L564" s="21">
        <f t="shared" si="197"/>
        <v>1.3228744074484091</v>
      </c>
      <c r="M564" s="21">
        <f t="shared" si="197"/>
        <v>1.3344601341579518</v>
      </c>
      <c r="N564" s="21">
        <f t="shared" si="197"/>
        <v>1.2968916206166017</v>
      </c>
      <c r="O564" s="404">
        <f t="shared" si="197"/>
        <v>1.4325681749585231</v>
      </c>
      <c r="Q564" s="399">
        <v>1012</v>
      </c>
      <c r="R564" s="399" t="s">
        <v>21</v>
      </c>
      <c r="S564" s="21">
        <f t="shared" si="198"/>
        <v>1.5985616580225026</v>
      </c>
      <c r="T564" s="21">
        <f t="shared" si="198"/>
        <v>1.5578312578358691</v>
      </c>
      <c r="U564" s="21">
        <f t="shared" si="198"/>
        <v>1.5558015171291415</v>
      </c>
      <c r="V564" s="21">
        <f t="shared" si="198"/>
        <v>1.5351342949603821</v>
      </c>
      <c r="W564" s="21">
        <f t="shared" si="198"/>
        <v>1.5184956361494268</v>
      </c>
      <c r="X564" s="21">
        <f t="shared" si="198"/>
        <v>1.5409835356302486</v>
      </c>
      <c r="Y564" s="21">
        <f t="shared" si="198"/>
        <v>1.5225952681947206</v>
      </c>
      <c r="Z564" s="21">
        <f t="shared" si="198"/>
        <v>1.4966513336761704</v>
      </c>
      <c r="AA564" s="21">
        <f t="shared" si="198"/>
        <v>1.4737830712279227</v>
      </c>
      <c r="AB564" s="21">
        <f t="shared" si="198"/>
        <v>1.457271478597107</v>
      </c>
      <c r="AC564" s="21">
        <f t="shared" si="198"/>
        <v>1.445416963344321</v>
      </c>
      <c r="AD564" s="21">
        <f t="shared" si="198"/>
        <v>1.4325681749585231</v>
      </c>
    </row>
    <row r="565" spans="1:30" s="41" customFormat="1" x14ac:dyDescent="0.2">
      <c r="A565" s="399">
        <v>1013</v>
      </c>
      <c r="B565" s="399" t="s">
        <v>22</v>
      </c>
      <c r="C565" s="21">
        <f t="shared" si="197"/>
        <v>1.1768148739794106</v>
      </c>
      <c r="D565" s="21">
        <f t="shared" si="197"/>
        <v>0.91739248245674987</v>
      </c>
      <c r="E565" s="21">
        <f t="shared" si="197"/>
        <v>1.0839778315510109</v>
      </c>
      <c r="F565" s="21">
        <f t="shared" si="197"/>
        <v>0.99748106455423524</v>
      </c>
      <c r="G565" s="21">
        <f t="shared" si="197"/>
        <v>1.0392792862087532</v>
      </c>
      <c r="H565" s="21">
        <f t="shared" si="197"/>
        <v>1.1679280269715626</v>
      </c>
      <c r="I565" s="21">
        <f t="shared" si="197"/>
        <v>0.87459282200765165</v>
      </c>
      <c r="J565" s="21">
        <f t="shared" si="197"/>
        <v>1.0062680505415162</v>
      </c>
      <c r="K565" s="21">
        <f t="shared" si="197"/>
        <v>0.93268046870256816</v>
      </c>
      <c r="L565" s="21">
        <f t="shared" si="197"/>
        <v>0.91435727730888328</v>
      </c>
      <c r="M565" s="21">
        <f t="shared" si="197"/>
        <v>0.93663848321803733</v>
      </c>
      <c r="N565" s="21">
        <f t="shared" si="197"/>
        <v>1.0282565304755527</v>
      </c>
      <c r="O565" s="404">
        <f t="shared" si="197"/>
        <v>0.99765901388245903</v>
      </c>
      <c r="Q565" s="399">
        <v>1013</v>
      </c>
      <c r="R565" s="399" t="s">
        <v>22</v>
      </c>
      <c r="S565" s="21">
        <f t="shared" si="198"/>
        <v>1.1768148739794106</v>
      </c>
      <c r="T565" s="21">
        <f t="shared" si="198"/>
        <v>1.031307431510853</v>
      </c>
      <c r="U565" s="21">
        <f t="shared" si="198"/>
        <v>1.0488464337700145</v>
      </c>
      <c r="V565" s="21">
        <f t="shared" si="198"/>
        <v>1.0348631367875452</v>
      </c>
      <c r="W565" s="21">
        <f t="shared" si="198"/>
        <v>1.0357348475646788</v>
      </c>
      <c r="X565" s="21">
        <f t="shared" si="198"/>
        <v>1.0584199074306986</v>
      </c>
      <c r="Y565" s="21">
        <f t="shared" si="198"/>
        <v>1.0268796040635582</v>
      </c>
      <c r="Z565" s="21">
        <f t="shared" si="198"/>
        <v>1.0240117681882193</v>
      </c>
      <c r="AA565" s="21">
        <f t="shared" si="198"/>
        <v>1.0122554275621687</v>
      </c>
      <c r="AB565" s="21">
        <f t="shared" si="198"/>
        <v>1.0010921088162184</v>
      </c>
      <c r="AC565" s="21">
        <f t="shared" si="198"/>
        <v>0.99480457888389673</v>
      </c>
      <c r="AD565" s="21">
        <f t="shared" si="198"/>
        <v>0.99765901388245903</v>
      </c>
    </row>
    <row r="566" spans="1:30" s="41" customFormat="1" x14ac:dyDescent="0.2">
      <c r="A566" s="399">
        <v>1014</v>
      </c>
      <c r="B566" s="399" t="s">
        <v>23</v>
      </c>
      <c r="C566" s="21">
        <f t="shared" si="197"/>
        <v>1.1849317547629024</v>
      </c>
      <c r="D566" s="21">
        <f t="shared" si="197"/>
        <v>1.0866361124935984</v>
      </c>
      <c r="E566" s="21">
        <f t="shared" si="197"/>
        <v>1.092864398745228</v>
      </c>
      <c r="F566" s="21">
        <f t="shared" si="197"/>
        <v>1.0386827055414189</v>
      </c>
      <c r="G566" s="21">
        <f t="shared" si="197"/>
        <v>1.0286355396187277</v>
      </c>
      <c r="H566" s="21">
        <f t="shared" si="197"/>
        <v>1.2343207169060721</v>
      </c>
      <c r="I566" s="21">
        <f t="shared" si="197"/>
        <v>1.0251054440508987</v>
      </c>
      <c r="J566" s="21">
        <f t="shared" si="197"/>
        <v>1.0079373251409898</v>
      </c>
      <c r="K566" s="21">
        <f t="shared" si="197"/>
        <v>1.122811731994364</v>
      </c>
      <c r="L566" s="21">
        <f t="shared" si="197"/>
        <v>1.1436157323062826</v>
      </c>
      <c r="M566" s="21">
        <f t="shared" si="197"/>
        <v>1.1458140674436386</v>
      </c>
      <c r="N566" s="21">
        <f t="shared" si="197"/>
        <v>1.03510890763443</v>
      </c>
      <c r="O566" s="404">
        <f t="shared" si="197"/>
        <v>1.0936671699132523</v>
      </c>
      <c r="Q566" s="399">
        <v>1014</v>
      </c>
      <c r="R566" s="399" t="s">
        <v>23</v>
      </c>
      <c r="S566" s="21">
        <f t="shared" si="198"/>
        <v>1.1849317547629024</v>
      </c>
      <c r="T566" s="21">
        <f t="shared" si="198"/>
        <v>1.1350579450142693</v>
      </c>
      <c r="U566" s="21">
        <f t="shared" si="198"/>
        <v>1.1211334912414916</v>
      </c>
      <c r="V566" s="21">
        <f t="shared" si="198"/>
        <v>1.1000209081377201</v>
      </c>
      <c r="W566" s="21">
        <f t="shared" si="198"/>
        <v>1.0858845300752484</v>
      </c>
      <c r="X566" s="21">
        <f t="shared" si="198"/>
        <v>1.1102636090456117</v>
      </c>
      <c r="Y566" s="21">
        <f t="shared" si="198"/>
        <v>1.0968839312747471</v>
      </c>
      <c r="Z566" s="21">
        <f t="shared" si="198"/>
        <v>1.0840732767099615</v>
      </c>
      <c r="AA566" s="21">
        <f t="shared" si="198"/>
        <v>1.0887292403306772</v>
      </c>
      <c r="AB566" s="21">
        <f t="shared" si="198"/>
        <v>1.0944585821947479</v>
      </c>
      <c r="AC566" s="21">
        <f t="shared" si="198"/>
        <v>1.0990732146695801</v>
      </c>
      <c r="AD566" s="21">
        <f t="shared" si="198"/>
        <v>1.0936671699132523</v>
      </c>
    </row>
    <row r="567" spans="1:30" s="41" customFormat="1" x14ac:dyDescent="0.2">
      <c r="A567" s="399">
        <v>1015</v>
      </c>
      <c r="B567" s="399" t="s">
        <v>24</v>
      </c>
      <c r="C567" s="21">
        <f t="shared" si="197"/>
        <v>0.86785628007586135</v>
      </c>
      <c r="D567" s="21">
        <f t="shared" si="197"/>
        <v>0.81609790896298962</v>
      </c>
      <c r="E567" s="21">
        <f t="shared" si="197"/>
        <v>0.8857040358493522</v>
      </c>
      <c r="F567" s="21">
        <f t="shared" si="197"/>
        <v>0.72393167584075868</v>
      </c>
      <c r="G567" s="21">
        <f t="shared" si="197"/>
        <v>0.73641439548897125</v>
      </c>
      <c r="H567" s="21">
        <f t="shared" si="197"/>
        <v>0.9087392182461308</v>
      </c>
      <c r="I567" s="21">
        <f t="shared" si="197"/>
        <v>0.77922739168941224</v>
      </c>
      <c r="J567" s="21">
        <f t="shared" si="197"/>
        <v>0.73379578216678798</v>
      </c>
      <c r="K567" s="21">
        <f t="shared" si="197"/>
        <v>0.75952011694029975</v>
      </c>
      <c r="L567" s="21">
        <f t="shared" si="197"/>
        <v>0.76141515439191965</v>
      </c>
      <c r="M567" s="21">
        <f t="shared" si="197"/>
        <v>0.74505968672271305</v>
      </c>
      <c r="N567" s="21">
        <f t="shared" si="197"/>
        <v>0.71928576561040447</v>
      </c>
      <c r="O567" s="404">
        <f t="shared" si="197"/>
        <v>0.78308515961162262</v>
      </c>
      <c r="Q567" s="399">
        <v>1015</v>
      </c>
      <c r="R567" s="399" t="s">
        <v>24</v>
      </c>
      <c r="S567" s="21">
        <f t="shared" si="198"/>
        <v>0.86785628007586135</v>
      </c>
      <c r="T567" s="21">
        <f t="shared" si="198"/>
        <v>0.84121491379072222</v>
      </c>
      <c r="U567" s="21">
        <f t="shared" si="198"/>
        <v>0.85567878561077548</v>
      </c>
      <c r="V567" s="21">
        <f t="shared" si="198"/>
        <v>0.8203186262279486</v>
      </c>
      <c r="W567" s="21">
        <f t="shared" si="198"/>
        <v>0.80404076587506945</v>
      </c>
      <c r="X567" s="21">
        <f t="shared" si="198"/>
        <v>0.82092214579329292</v>
      </c>
      <c r="Y567" s="21">
        <f t="shared" si="198"/>
        <v>0.81419958149753546</v>
      </c>
      <c r="Z567" s="21">
        <f t="shared" si="198"/>
        <v>0.80215790334686965</v>
      </c>
      <c r="AA567" s="21">
        <f t="shared" si="198"/>
        <v>0.79708793922449339</v>
      </c>
      <c r="AB567" s="21">
        <f t="shared" si="198"/>
        <v>0.79338976902354952</v>
      </c>
      <c r="AC567" s="21">
        <f t="shared" si="198"/>
        <v>0.78901797852972511</v>
      </c>
      <c r="AD567" s="21">
        <f t="shared" si="198"/>
        <v>0.78308515961162262</v>
      </c>
    </row>
    <row r="568" spans="1:30" s="41" customFormat="1" x14ac:dyDescent="0.2">
      <c r="A568" s="399">
        <v>1016</v>
      </c>
      <c r="B568" s="399" t="s">
        <v>25</v>
      </c>
      <c r="C568" s="21">
        <f t="shared" si="197"/>
        <v>1.0666526023713832</v>
      </c>
      <c r="D568" s="21">
        <f t="shared" si="197"/>
        <v>0.91514333846325635</v>
      </c>
      <c r="E568" s="21">
        <f t="shared" si="197"/>
        <v>1.0217951106997698</v>
      </c>
      <c r="F568" s="21">
        <f t="shared" si="197"/>
        <v>0.89692847062566239</v>
      </c>
      <c r="G568" s="21">
        <f t="shared" si="197"/>
        <v>0.88670504992680432</v>
      </c>
      <c r="H568" s="21">
        <f t="shared" si="197"/>
        <v>1.0429181432365822</v>
      </c>
      <c r="I568" s="21">
        <f t="shared" si="197"/>
        <v>0.87837152861658774</v>
      </c>
      <c r="J568" s="21">
        <f t="shared" si="197"/>
        <v>0.78376734294664629</v>
      </c>
      <c r="K568" s="21">
        <f t="shared" si="197"/>
        <v>0.83150091588091324</v>
      </c>
      <c r="L568" s="21">
        <f t="shared" si="197"/>
        <v>0.86014056779568127</v>
      </c>
      <c r="M568" s="21">
        <f t="shared" si="197"/>
        <v>0.79372462659520182</v>
      </c>
      <c r="N568" s="21">
        <f t="shared" si="197"/>
        <v>0.82897916191115284</v>
      </c>
      <c r="O568" s="404">
        <f t="shared" si="197"/>
        <v>0.89441378790531101</v>
      </c>
      <c r="Q568" s="399">
        <v>1016</v>
      </c>
      <c r="R568" s="399" t="s">
        <v>25</v>
      </c>
      <c r="S568" s="21">
        <f t="shared" si="198"/>
        <v>1.0666526023713832</v>
      </c>
      <c r="T568" s="21">
        <f t="shared" si="198"/>
        <v>0.98897210842800698</v>
      </c>
      <c r="U568" s="21">
        <f t="shared" si="198"/>
        <v>0.9996304487628791</v>
      </c>
      <c r="V568" s="21">
        <f t="shared" si="198"/>
        <v>0.97225044236856595</v>
      </c>
      <c r="W568" s="21">
        <f t="shared" si="198"/>
        <v>0.95539409917827767</v>
      </c>
      <c r="X568" s="21">
        <f t="shared" si="198"/>
        <v>0.97001922744929858</v>
      </c>
      <c r="Y568" s="21">
        <f t="shared" si="198"/>
        <v>0.95527043883499008</v>
      </c>
      <c r="Z568" s="21">
        <f t="shared" si="198"/>
        <v>0.92929216681830196</v>
      </c>
      <c r="AA568" s="21">
        <f t="shared" si="198"/>
        <v>0.91748804865923672</v>
      </c>
      <c r="AB568" s="21">
        <f t="shared" si="198"/>
        <v>0.91144836562941367</v>
      </c>
      <c r="AC568" s="21">
        <f t="shared" si="198"/>
        <v>0.90038641221363813</v>
      </c>
      <c r="AD568" s="21">
        <f t="shared" si="198"/>
        <v>0.89441378790531101</v>
      </c>
    </row>
    <row r="569" spans="1:30" s="41" customFormat="1" x14ac:dyDescent="0.2">
      <c r="A569" s="399">
        <v>1017</v>
      </c>
      <c r="B569" s="399" t="s">
        <v>26</v>
      </c>
      <c r="C569" s="21">
        <f t="shared" si="197"/>
        <v>1.0416679401252262</v>
      </c>
      <c r="D569" s="21">
        <f t="shared" si="197"/>
        <v>0.96721759726566792</v>
      </c>
      <c r="E569" s="21">
        <f t="shared" si="197"/>
        <v>1.0131467961440317</v>
      </c>
      <c r="F569" s="21">
        <f t="shared" si="197"/>
        <v>0.94474562341956814</v>
      </c>
      <c r="G569" s="21">
        <f t="shared" si="197"/>
        <v>0.92219279509453245</v>
      </c>
      <c r="H569" s="21">
        <f t="shared" si="197"/>
        <v>1.1085995335480494</v>
      </c>
      <c r="I569" s="21">
        <f t="shared" si="197"/>
        <v>0.9382324999887971</v>
      </c>
      <c r="J569" s="21">
        <f t="shared" si="197"/>
        <v>0.91937800750885734</v>
      </c>
      <c r="K569" s="21">
        <f t="shared" si="197"/>
        <v>0.93652764586310666</v>
      </c>
      <c r="L569" s="21">
        <f t="shared" si="197"/>
        <v>0.92456981130374827</v>
      </c>
      <c r="M569" s="21">
        <f t="shared" si="197"/>
        <v>0.92293301129502026</v>
      </c>
      <c r="N569" s="21">
        <f t="shared" si="197"/>
        <v>0.92615296586829754</v>
      </c>
      <c r="O569" s="404">
        <f t="shared" si="197"/>
        <v>0.96129833864417769</v>
      </c>
      <c r="Q569" s="399">
        <v>1017</v>
      </c>
      <c r="R569" s="399" t="s">
        <v>26</v>
      </c>
      <c r="S569" s="21">
        <f t="shared" si="198"/>
        <v>1.0416679401252262</v>
      </c>
      <c r="T569" s="21">
        <f t="shared" si="198"/>
        <v>1.0039608836607792</v>
      </c>
      <c r="U569" s="21">
        <f t="shared" si="198"/>
        <v>1.0070223119898893</v>
      </c>
      <c r="V569" s="21">
        <f t="shared" si="198"/>
        <v>0.99097961745300212</v>
      </c>
      <c r="W569" s="21">
        <f t="shared" si="198"/>
        <v>0.97743652041638618</v>
      </c>
      <c r="X569" s="21">
        <f t="shared" si="198"/>
        <v>0.99839999898568799</v>
      </c>
      <c r="Y569" s="21">
        <f t="shared" si="198"/>
        <v>0.98885188358904141</v>
      </c>
      <c r="Z569" s="21">
        <f t="shared" si="198"/>
        <v>0.9791982828350243</v>
      </c>
      <c r="AA569" s="21">
        <f t="shared" si="198"/>
        <v>0.97402505608104717</v>
      </c>
      <c r="AB569" s="21">
        <f t="shared" si="198"/>
        <v>0.96875016944166437</v>
      </c>
      <c r="AC569" s="21">
        <f t="shared" si="198"/>
        <v>0.96452828410175417</v>
      </c>
      <c r="AD569" s="21">
        <f t="shared" si="198"/>
        <v>0.96129833864417769</v>
      </c>
    </row>
    <row r="570" spans="1:30" s="41" customFormat="1" x14ac:dyDescent="0.2">
      <c r="A570" s="399">
        <v>1018</v>
      </c>
      <c r="B570" s="399" t="s">
        <v>27</v>
      </c>
      <c r="C570" s="21">
        <f t="shared" si="197"/>
        <v>1.2316629180298073</v>
      </c>
      <c r="D570" s="21">
        <f t="shared" si="197"/>
        <v>1.1699291229373028</v>
      </c>
      <c r="E570" s="21">
        <f t="shared" si="197"/>
        <v>1.2494296810883914</v>
      </c>
      <c r="F570" s="21">
        <f t="shared" si="197"/>
        <v>1.0872392543204279</v>
      </c>
      <c r="G570" s="21">
        <f t="shared" si="197"/>
        <v>1.0478137138238397</v>
      </c>
      <c r="H570" s="21">
        <f t="shared" si="197"/>
        <v>1.2460578982093455</v>
      </c>
      <c r="I570" s="21">
        <f t="shared" si="197"/>
        <v>1.0474695902214406</v>
      </c>
      <c r="J570" s="21">
        <f t="shared" si="197"/>
        <v>0.95296152738129525</v>
      </c>
      <c r="K570" s="21">
        <f t="shared" si="197"/>
        <v>0.95441314220203866</v>
      </c>
      <c r="L570" s="21">
        <f t="shared" si="197"/>
        <v>1.0252234949360948</v>
      </c>
      <c r="M570" s="21">
        <f t="shared" si="197"/>
        <v>1.0628152449939636</v>
      </c>
      <c r="N570" s="21">
        <f t="shared" si="197"/>
        <v>1.1132084419143058</v>
      </c>
      <c r="O570" s="404">
        <f t="shared" si="197"/>
        <v>1.0906075087632296</v>
      </c>
      <c r="Q570" s="399">
        <v>1018</v>
      </c>
      <c r="R570" s="399" t="s">
        <v>27</v>
      </c>
      <c r="S570" s="21">
        <f t="shared" si="198"/>
        <v>1.2316629180298073</v>
      </c>
      <c r="T570" s="21">
        <f t="shared" si="198"/>
        <v>1.2001884754369456</v>
      </c>
      <c r="U570" s="21">
        <f t="shared" si="198"/>
        <v>1.2161967893217893</v>
      </c>
      <c r="V570" s="21">
        <f t="shared" si="198"/>
        <v>1.1817375416837623</v>
      </c>
      <c r="W570" s="21">
        <f t="shared" si="198"/>
        <v>1.1553578386171606</v>
      </c>
      <c r="X570" s="21">
        <f t="shared" si="198"/>
        <v>1.1699057966440289</v>
      </c>
      <c r="Y570" s="21">
        <f t="shared" si="198"/>
        <v>1.1505400243504846</v>
      </c>
      <c r="Z570" s="21">
        <f t="shared" si="198"/>
        <v>1.1205383550821082</v>
      </c>
      <c r="AA570" s="21">
        <f t="shared" si="198"/>
        <v>1.0989752968929338</v>
      </c>
      <c r="AB570" s="21">
        <f t="shared" si="198"/>
        <v>1.0912786701986974</v>
      </c>
      <c r="AC570" s="21">
        <f t="shared" si="198"/>
        <v>1.0887082655067539</v>
      </c>
      <c r="AD570" s="21">
        <f t="shared" si="198"/>
        <v>1.0906075087632296</v>
      </c>
    </row>
    <row r="571" spans="1:30" s="41" customFormat="1" x14ac:dyDescent="0.2">
      <c r="A571" s="399">
        <v>1019</v>
      </c>
      <c r="B571" s="399" t="s">
        <v>28</v>
      </c>
      <c r="C571" s="21">
        <f t="shared" si="197"/>
        <v>0.68625347110716506</v>
      </c>
      <c r="D571" s="21">
        <f t="shared" si="197"/>
        <v>0.63044595135076165</v>
      </c>
      <c r="E571" s="21">
        <f t="shared" si="197"/>
        <v>0.73078194299818733</v>
      </c>
      <c r="F571" s="21">
        <f t="shared" si="197"/>
        <v>0.62879132542055083</v>
      </c>
      <c r="G571" s="21">
        <f t="shared" si="197"/>
        <v>0.71580505384186366</v>
      </c>
      <c r="H571" s="21">
        <f t="shared" si="197"/>
        <v>0.71741158553781936</v>
      </c>
      <c r="I571" s="21">
        <f t="shared" si="197"/>
        <v>0.59803052064631956</v>
      </c>
      <c r="J571" s="21">
        <f t="shared" si="197"/>
        <v>0.64637163414186261</v>
      </c>
      <c r="K571" s="21">
        <f t="shared" si="197"/>
        <v>0.59027294521657436</v>
      </c>
      <c r="L571" s="21">
        <f t="shared" si="197"/>
        <v>0.67455922915003264</v>
      </c>
      <c r="M571" s="21">
        <f t="shared" si="197"/>
        <v>0.66538753477403778</v>
      </c>
      <c r="N571" s="21">
        <f t="shared" si="197"/>
        <v>0.62084174170916062</v>
      </c>
      <c r="O571" s="404">
        <f t="shared" si="197"/>
        <v>0.6559877662018726</v>
      </c>
      <c r="Q571" s="399">
        <v>1019</v>
      </c>
      <c r="R571" s="399" t="s">
        <v>28</v>
      </c>
      <c r="S571" s="21">
        <f t="shared" si="198"/>
        <v>0.68625347110716506</v>
      </c>
      <c r="T571" s="21">
        <f t="shared" si="198"/>
        <v>0.65781486525295751</v>
      </c>
      <c r="U571" s="21">
        <f t="shared" si="198"/>
        <v>0.68149385798586992</v>
      </c>
      <c r="V571" s="21">
        <f t="shared" si="198"/>
        <v>0.66772148622038141</v>
      </c>
      <c r="W571" s="21">
        <f t="shared" si="198"/>
        <v>0.67624608293528854</v>
      </c>
      <c r="X571" s="21">
        <f t="shared" si="198"/>
        <v>0.68317173774826889</v>
      </c>
      <c r="Y571" s="21">
        <f t="shared" si="198"/>
        <v>0.66934959155717011</v>
      </c>
      <c r="Z571" s="21">
        <f t="shared" si="198"/>
        <v>0.66620207083272354</v>
      </c>
      <c r="AA571" s="21">
        <f t="shared" si="198"/>
        <v>0.65680933220584869</v>
      </c>
      <c r="AB571" s="21">
        <f t="shared" si="198"/>
        <v>0.65857447568726368</v>
      </c>
      <c r="AC571" s="21">
        <f t="shared" si="198"/>
        <v>0.65918227643799721</v>
      </c>
      <c r="AD571" s="21">
        <f t="shared" si="198"/>
        <v>0.6559877662018726</v>
      </c>
    </row>
    <row r="572" spans="1:30" s="41" customFormat="1" x14ac:dyDescent="0.2">
      <c r="A572" s="399">
        <v>1020</v>
      </c>
      <c r="B572" s="399" t="s">
        <v>29</v>
      </c>
      <c r="C572" s="21">
        <f t="shared" si="197"/>
        <v>0.86314955622637368</v>
      </c>
      <c r="D572" s="21">
        <f t="shared" si="197"/>
        <v>0.80862840217798782</v>
      </c>
      <c r="E572" s="21">
        <f t="shared" si="197"/>
        <v>0.88852603345628189</v>
      </c>
      <c r="F572" s="21">
        <f t="shared" si="197"/>
        <v>0.79724943328329734</v>
      </c>
      <c r="G572" s="21">
        <f t="shared" si="197"/>
        <v>0.87937690190412388</v>
      </c>
      <c r="H572" s="21">
        <f t="shared" si="197"/>
        <v>0.92234565485917697</v>
      </c>
      <c r="I572" s="21">
        <f t="shared" si="197"/>
        <v>0.80797119318886301</v>
      </c>
      <c r="J572" s="21">
        <f t="shared" si="197"/>
        <v>0.82122139230842306</v>
      </c>
      <c r="K572" s="21">
        <f t="shared" si="197"/>
        <v>0.76753776863725742</v>
      </c>
      <c r="L572" s="21">
        <f t="shared" si="197"/>
        <v>0.79633590776245611</v>
      </c>
      <c r="M572" s="21">
        <f t="shared" si="197"/>
        <v>0.80642417919139253</v>
      </c>
      <c r="N572" s="21">
        <f t="shared" si="197"/>
        <v>0.83067535282294114</v>
      </c>
      <c r="O572" s="404">
        <f t="shared" si="197"/>
        <v>0.83010706261294986</v>
      </c>
      <c r="Q572" s="399">
        <v>1020</v>
      </c>
      <c r="R572" s="399" t="s">
        <v>29</v>
      </c>
      <c r="S572" s="21">
        <f t="shared" si="198"/>
        <v>0.86314955622637368</v>
      </c>
      <c r="T572" s="21">
        <f t="shared" si="198"/>
        <v>0.83512572257092166</v>
      </c>
      <c r="U572" s="21">
        <f t="shared" si="198"/>
        <v>0.8528927877625947</v>
      </c>
      <c r="V572" s="21">
        <f t="shared" si="198"/>
        <v>0.83769677794876585</v>
      </c>
      <c r="W572" s="21">
        <f t="shared" si="198"/>
        <v>0.84547095997139465</v>
      </c>
      <c r="X572" s="21">
        <f t="shared" si="198"/>
        <v>0.85808172136929728</v>
      </c>
      <c r="Y572" s="21">
        <f t="shared" si="198"/>
        <v>0.85034038590974514</v>
      </c>
      <c r="Z572" s="21">
        <f t="shared" si="198"/>
        <v>0.84651516762120971</v>
      </c>
      <c r="AA572" s="21">
        <f t="shared" si="198"/>
        <v>0.83691168309307085</v>
      </c>
      <c r="AB572" s="21">
        <f t="shared" si="198"/>
        <v>0.83252332800852746</v>
      </c>
      <c r="AC572" s="21">
        <f t="shared" si="198"/>
        <v>0.83005497290202124</v>
      </c>
      <c r="AD572" s="21">
        <f t="shared" si="198"/>
        <v>0.83010706261294986</v>
      </c>
    </row>
    <row r="573" spans="1:30" s="41" customFormat="1" x14ac:dyDescent="0.2">
      <c r="A573" s="399">
        <v>1021</v>
      </c>
      <c r="B573" s="399" t="s">
        <v>30</v>
      </c>
      <c r="C573" s="21">
        <f t="shared" ref="C573:O583" si="199">+C416/(C49*10^6)</f>
        <v>1.309310620950717</v>
      </c>
      <c r="D573" s="21">
        <f t="shared" si="199"/>
        <v>1.0484955341290869</v>
      </c>
      <c r="E573" s="21">
        <f t="shared" si="199"/>
        <v>1.2600240018114575</v>
      </c>
      <c r="F573" s="21">
        <f t="shared" si="199"/>
        <v>1.0596778152039168</v>
      </c>
      <c r="G573" s="21">
        <f t="shared" si="199"/>
        <v>1.1824741810615218</v>
      </c>
      <c r="H573" s="21">
        <f t="shared" si="199"/>
        <v>1.379070540733117</v>
      </c>
      <c r="I573" s="21">
        <f t="shared" si="199"/>
        <v>1.1504226765500816</v>
      </c>
      <c r="J573" s="21">
        <f t="shared" si="199"/>
        <v>1.2057827613576741</v>
      </c>
      <c r="K573" s="21">
        <f t="shared" si="199"/>
        <v>1.2444922480115597</v>
      </c>
      <c r="L573" s="21">
        <f t="shared" si="199"/>
        <v>1.2755585975917705</v>
      </c>
      <c r="M573" s="21">
        <f t="shared" si="199"/>
        <v>1.219494607247239</v>
      </c>
      <c r="N573" s="21">
        <f t="shared" si="199"/>
        <v>1.1889982007718827</v>
      </c>
      <c r="O573" s="404">
        <f t="shared" si="199"/>
        <v>1.206778417458521</v>
      </c>
      <c r="Q573" s="399">
        <v>1021</v>
      </c>
      <c r="R573" s="399" t="s">
        <v>30</v>
      </c>
      <c r="S573" s="21">
        <f t="shared" ref="S573:AD583" si="200">+S416/(S49*10^6)</f>
        <v>1.309310620950717</v>
      </c>
      <c r="T573" s="21">
        <f t="shared" si="200"/>
        <v>1.1747337340652682</v>
      </c>
      <c r="U573" s="21">
        <f t="shared" si="200"/>
        <v>1.2018776182789499</v>
      </c>
      <c r="V573" s="21">
        <f t="shared" si="200"/>
        <v>1.1624480839406555</v>
      </c>
      <c r="W573" s="21">
        <f t="shared" si="200"/>
        <v>1.1661520720373997</v>
      </c>
      <c r="X573" s="21">
        <f t="shared" si="200"/>
        <v>1.1984353715365388</v>
      </c>
      <c r="Y573" s="21">
        <f t="shared" si="200"/>
        <v>1.191131018900186</v>
      </c>
      <c r="Z573" s="21">
        <f t="shared" si="200"/>
        <v>1.1930566055749843</v>
      </c>
      <c r="AA573" s="21">
        <f t="shared" si="200"/>
        <v>1.1992071816281324</v>
      </c>
      <c r="AB573" s="21">
        <f t="shared" si="200"/>
        <v>1.2072121439290804</v>
      </c>
      <c r="AC573" s="21">
        <f t="shared" si="200"/>
        <v>1.2084068252860116</v>
      </c>
      <c r="AD573" s="21">
        <f t="shared" si="200"/>
        <v>1.206778417458521</v>
      </c>
    </row>
    <row r="574" spans="1:30" s="41" customFormat="1" x14ac:dyDescent="0.2">
      <c r="A574" s="399">
        <v>1022</v>
      </c>
      <c r="B574" s="399" t="s">
        <v>31</v>
      </c>
      <c r="C574" s="21">
        <f t="shared" si="199"/>
        <v>0.66492297055596472</v>
      </c>
      <c r="D574" s="21">
        <f t="shared" si="199"/>
        <v>0.59212280787624194</v>
      </c>
      <c r="E574" s="21">
        <f t="shared" si="199"/>
        <v>0.67715035767185339</v>
      </c>
      <c r="F574" s="21">
        <f t="shared" si="199"/>
        <v>0.59424918979336216</v>
      </c>
      <c r="G574" s="21">
        <f t="shared" si="199"/>
        <v>0.63193166087044605</v>
      </c>
      <c r="H574" s="21">
        <f t="shared" si="199"/>
        <v>0.73671528481434312</v>
      </c>
      <c r="I574" s="21">
        <f t="shared" si="199"/>
        <v>0.6238799906937107</v>
      </c>
      <c r="J574" s="21">
        <f t="shared" si="199"/>
        <v>0.65379767123433075</v>
      </c>
      <c r="K574" s="21">
        <f t="shared" si="199"/>
        <v>0.64387556444509875</v>
      </c>
      <c r="L574" s="21">
        <f t="shared" si="199"/>
        <v>0.67081907301711752</v>
      </c>
      <c r="M574" s="21">
        <f t="shared" si="199"/>
        <v>0.69342228503191095</v>
      </c>
      <c r="N574" s="21">
        <f t="shared" si="199"/>
        <v>0.6927658503721621</v>
      </c>
      <c r="O574" s="404">
        <f t="shared" si="199"/>
        <v>0.65584123329248889</v>
      </c>
      <c r="Q574" s="399">
        <v>1022</v>
      </c>
      <c r="R574" s="399" t="s">
        <v>31</v>
      </c>
      <c r="S574" s="21">
        <f t="shared" si="200"/>
        <v>0.66492297055596472</v>
      </c>
      <c r="T574" s="21">
        <f t="shared" si="200"/>
        <v>0.62773823949834406</v>
      </c>
      <c r="U574" s="21">
        <f t="shared" si="200"/>
        <v>0.64370878855649349</v>
      </c>
      <c r="V574" s="21">
        <f t="shared" si="200"/>
        <v>0.63076672773328224</v>
      </c>
      <c r="W574" s="21">
        <f t="shared" si="200"/>
        <v>0.63099174906142319</v>
      </c>
      <c r="X574" s="21">
        <f t="shared" si="200"/>
        <v>0.64797215966635402</v>
      </c>
      <c r="Y574" s="21">
        <f t="shared" si="200"/>
        <v>0.64411901739739752</v>
      </c>
      <c r="Z574" s="21">
        <f t="shared" si="200"/>
        <v>0.64543639190032598</v>
      </c>
      <c r="AA574" s="21">
        <f t="shared" si="200"/>
        <v>0.64524196131439371</v>
      </c>
      <c r="AB574" s="21">
        <f t="shared" si="200"/>
        <v>0.64803517400545185</v>
      </c>
      <c r="AC574" s="21">
        <f t="shared" si="200"/>
        <v>0.65236399252024801</v>
      </c>
      <c r="AD574" s="21">
        <f t="shared" si="200"/>
        <v>0.65584123329248889</v>
      </c>
    </row>
    <row r="575" spans="1:30" s="41" customFormat="1" x14ac:dyDescent="0.2">
      <c r="A575" s="399">
        <v>1023</v>
      </c>
      <c r="B575" s="399" t="s">
        <v>32</v>
      </c>
      <c r="C575" s="21">
        <f t="shared" si="199"/>
        <v>0.80195741216577199</v>
      </c>
      <c r="D575" s="21">
        <f t="shared" si="199"/>
        <v>0.79346775232549149</v>
      </c>
      <c r="E575" s="21">
        <f t="shared" si="199"/>
        <v>0.74502764386403852</v>
      </c>
      <c r="F575" s="21">
        <f t="shared" si="199"/>
        <v>0.69413190700984961</v>
      </c>
      <c r="G575" s="21">
        <f t="shared" si="199"/>
        <v>0.79704073975146583</v>
      </c>
      <c r="H575" s="21">
        <f t="shared" si="199"/>
        <v>1.1115742304368061</v>
      </c>
      <c r="I575" s="21">
        <f t="shared" si="199"/>
        <v>0.96981740637078495</v>
      </c>
      <c r="J575" s="21">
        <f t="shared" si="199"/>
        <v>1.0281798389111632</v>
      </c>
      <c r="K575" s="21">
        <f t="shared" si="199"/>
        <v>0.87907041062387847</v>
      </c>
      <c r="L575" s="21">
        <f t="shared" si="199"/>
        <v>0.87060033018159988</v>
      </c>
      <c r="M575" s="21">
        <f t="shared" si="199"/>
        <v>0.47397868415177258</v>
      </c>
      <c r="N575" s="21">
        <f t="shared" si="199"/>
        <v>0.98223045822102417</v>
      </c>
      <c r="O575" s="404">
        <f t="shared" si="199"/>
        <v>0.84213215725725654</v>
      </c>
      <c r="Q575" s="399">
        <v>1023</v>
      </c>
      <c r="R575" s="399" t="s">
        <v>32</v>
      </c>
      <c r="S575" s="21">
        <f t="shared" si="200"/>
        <v>0.80195741216577199</v>
      </c>
      <c r="T575" s="21">
        <f t="shared" si="200"/>
        <v>0.79773964360694349</v>
      </c>
      <c r="U575" s="21">
        <f t="shared" si="200"/>
        <v>0.77960548690624631</v>
      </c>
      <c r="V575" s="21">
        <f t="shared" si="200"/>
        <v>0.75513502984681036</v>
      </c>
      <c r="W575" s="21">
        <f t="shared" si="200"/>
        <v>0.76312549566482746</v>
      </c>
      <c r="X575" s="21">
        <f t="shared" si="200"/>
        <v>0.81687621274588229</v>
      </c>
      <c r="Y575" s="21">
        <f t="shared" si="200"/>
        <v>0.84071801317944606</v>
      </c>
      <c r="Z575" s="21">
        <f t="shared" si="200"/>
        <v>0.86453342482607043</v>
      </c>
      <c r="AA575" s="21">
        <f t="shared" si="200"/>
        <v>0.86623141819735161</v>
      </c>
      <c r="AB575" s="21">
        <f t="shared" si="200"/>
        <v>0.86668422797069422</v>
      </c>
      <c r="AC575" s="21">
        <f t="shared" si="200"/>
        <v>0.83039167499239841</v>
      </c>
      <c r="AD575" s="21">
        <f t="shared" si="200"/>
        <v>0.84213215725725654</v>
      </c>
    </row>
    <row r="576" spans="1:30" s="41" customFormat="1" x14ac:dyDescent="0.2">
      <c r="A576" s="399">
        <v>1024</v>
      </c>
      <c r="B576" s="399" t="s">
        <v>33</v>
      </c>
      <c r="C576" s="21">
        <f t="shared" si="199"/>
        <v>0.6037716996971787</v>
      </c>
      <c r="D576" s="21">
        <f t="shared" si="199"/>
        <v>0.55533221790494691</v>
      </c>
      <c r="E576" s="21">
        <f t="shared" si="199"/>
        <v>0.60214377043779932</v>
      </c>
      <c r="F576" s="21">
        <f t="shared" si="199"/>
        <v>0.57737048186317563</v>
      </c>
      <c r="G576" s="21">
        <f t="shared" si="199"/>
        <v>0.52607230751359513</v>
      </c>
      <c r="H576" s="21">
        <f t="shared" si="199"/>
        <v>0.59767658368751264</v>
      </c>
      <c r="I576" s="21">
        <f t="shared" si="199"/>
        <v>0.53228843419337379</v>
      </c>
      <c r="J576" s="21">
        <f t="shared" si="199"/>
        <v>0.55736604271166501</v>
      </c>
      <c r="K576" s="21">
        <f t="shared" si="199"/>
        <v>0.52742676648721398</v>
      </c>
      <c r="L576" s="21">
        <f t="shared" si="199"/>
        <v>0.54402723659915442</v>
      </c>
      <c r="M576" s="21">
        <f t="shared" si="199"/>
        <v>0.53244171132753382</v>
      </c>
      <c r="N576" s="21">
        <f t="shared" si="199"/>
        <v>0.53014357900904896</v>
      </c>
      <c r="O576" s="404">
        <f t="shared" si="199"/>
        <v>0.55640989046897726</v>
      </c>
      <c r="Q576" s="399">
        <v>1024</v>
      </c>
      <c r="R576" s="399" t="s">
        <v>33</v>
      </c>
      <c r="S576" s="21">
        <f t="shared" si="200"/>
        <v>0.6037716996971787</v>
      </c>
      <c r="T576" s="21">
        <f t="shared" si="200"/>
        <v>0.57896785325033462</v>
      </c>
      <c r="U576" s="21">
        <f t="shared" si="200"/>
        <v>0.58660283156128268</v>
      </c>
      <c r="V576" s="21">
        <f t="shared" si="200"/>
        <v>0.58424285810130216</v>
      </c>
      <c r="W576" s="21">
        <f t="shared" si="200"/>
        <v>0.57248180781250424</v>
      </c>
      <c r="X576" s="21">
        <f t="shared" si="200"/>
        <v>0.57658086962513377</v>
      </c>
      <c r="Y576" s="21">
        <f t="shared" si="200"/>
        <v>0.57014424183754631</v>
      </c>
      <c r="Z576" s="21">
        <f t="shared" si="200"/>
        <v>0.56851398982341295</v>
      </c>
      <c r="AA576" s="21">
        <f t="shared" si="200"/>
        <v>0.56362291085566474</v>
      </c>
      <c r="AB576" s="21">
        <f t="shared" si="200"/>
        <v>0.56157598062157721</v>
      </c>
      <c r="AC576" s="21">
        <f t="shared" si="200"/>
        <v>0.55882719602686171</v>
      </c>
      <c r="AD576" s="21">
        <f t="shared" si="200"/>
        <v>0.55640989046897726</v>
      </c>
    </row>
    <row r="577" spans="1:30" s="41" customFormat="1" x14ac:dyDescent="0.2">
      <c r="A577" s="399">
        <v>1025</v>
      </c>
      <c r="B577" s="399" t="s">
        <v>34</v>
      </c>
      <c r="C577" s="21">
        <f t="shared" si="199"/>
        <v>0.81314033250579476</v>
      </c>
      <c r="D577" s="21">
        <f t="shared" si="199"/>
        <v>0.71349220909177546</v>
      </c>
      <c r="E577" s="21">
        <f t="shared" si="199"/>
        <v>0.73159357738934983</v>
      </c>
      <c r="F577" s="21">
        <f t="shared" si="199"/>
        <v>0.64137343648971046</v>
      </c>
      <c r="G577" s="21">
        <f t="shared" si="199"/>
        <v>0.65727121717260339</v>
      </c>
      <c r="H577" s="21">
        <f t="shared" si="199"/>
        <v>0.82669278306323901</v>
      </c>
      <c r="I577" s="21">
        <f t="shared" si="199"/>
        <v>0.65880494980056326</v>
      </c>
      <c r="J577" s="21">
        <f t="shared" si="199"/>
        <v>0.63455992481278178</v>
      </c>
      <c r="K577" s="21">
        <f t="shared" si="199"/>
        <v>0.58897097492418826</v>
      </c>
      <c r="L577" s="21">
        <f t="shared" si="199"/>
        <v>0.60500154559505415</v>
      </c>
      <c r="M577" s="21">
        <f t="shared" si="199"/>
        <v>0.61358330757341584</v>
      </c>
      <c r="N577" s="21">
        <f t="shared" si="199"/>
        <v>0.60866003683241254</v>
      </c>
      <c r="O577" s="404">
        <f t="shared" si="199"/>
        <v>0.67018521138265563</v>
      </c>
      <c r="Q577" s="399">
        <v>1025</v>
      </c>
      <c r="R577" s="399" t="s">
        <v>34</v>
      </c>
      <c r="S577" s="21">
        <f t="shared" si="200"/>
        <v>0.81314033250579476</v>
      </c>
      <c r="T577" s="21">
        <f t="shared" si="200"/>
        <v>0.76362506289401244</v>
      </c>
      <c r="U577" s="21">
        <f t="shared" si="200"/>
        <v>0.75301769361422466</v>
      </c>
      <c r="V577" s="21">
        <f t="shared" si="200"/>
        <v>0.72375877573558423</v>
      </c>
      <c r="W577" s="21">
        <f t="shared" si="200"/>
        <v>0.71047180220869444</v>
      </c>
      <c r="X577" s="21">
        <f t="shared" si="200"/>
        <v>0.72954487275939084</v>
      </c>
      <c r="Y577" s="21">
        <f t="shared" si="200"/>
        <v>0.71841794205504661</v>
      </c>
      <c r="Z577" s="21">
        <f t="shared" si="200"/>
        <v>0.70655956667981556</v>
      </c>
      <c r="AA577" s="21">
        <f t="shared" si="200"/>
        <v>0.69208824834912508</v>
      </c>
      <c r="AB577" s="21">
        <f t="shared" si="200"/>
        <v>0.68273472983381889</v>
      </c>
      <c r="AC577" s="21">
        <f t="shared" si="200"/>
        <v>0.67602789009455944</v>
      </c>
      <c r="AD577" s="21">
        <f t="shared" si="200"/>
        <v>0.67018521138265563</v>
      </c>
    </row>
    <row r="578" spans="1:30" s="41" customFormat="1" x14ac:dyDescent="0.2">
      <c r="A578" s="399">
        <v>1026</v>
      </c>
      <c r="B578" s="399" t="s">
        <v>35</v>
      </c>
      <c r="C578" s="21">
        <f t="shared" si="199"/>
        <v>0.67028959204608229</v>
      </c>
      <c r="D578" s="21">
        <f t="shared" si="199"/>
        <v>0.69707304980167473</v>
      </c>
      <c r="E578" s="21">
        <f t="shared" si="199"/>
        <v>0.73428460902275694</v>
      </c>
      <c r="F578" s="21">
        <f t="shared" si="199"/>
        <v>0.70210108247021263</v>
      </c>
      <c r="G578" s="21">
        <f t="shared" si="199"/>
        <v>0.66028649868167111</v>
      </c>
      <c r="H578" s="21">
        <f t="shared" si="199"/>
        <v>0.80499156877072675</v>
      </c>
      <c r="I578" s="21">
        <f t="shared" si="199"/>
        <v>0.62595171686394002</v>
      </c>
      <c r="J578" s="21">
        <f t="shared" si="199"/>
        <v>0.70061773236823532</v>
      </c>
      <c r="K578" s="21">
        <f t="shared" si="199"/>
        <v>0.66964320249931819</v>
      </c>
      <c r="L578" s="21">
        <f t="shared" si="199"/>
        <v>0.65556927569226198</v>
      </c>
      <c r="M578" s="21">
        <f t="shared" si="199"/>
        <v>0.64673032829598742</v>
      </c>
      <c r="N578" s="21">
        <f t="shared" si="199"/>
        <v>0.64064114141231721</v>
      </c>
      <c r="O578" s="404">
        <f t="shared" si="199"/>
        <v>0.68245859831208089</v>
      </c>
      <c r="Q578" s="399">
        <v>1026</v>
      </c>
      <c r="R578" s="399" t="s">
        <v>35</v>
      </c>
      <c r="S578" s="21">
        <f t="shared" si="200"/>
        <v>0.67028959204608229</v>
      </c>
      <c r="T578" s="21">
        <f t="shared" si="200"/>
        <v>0.68337230736111299</v>
      </c>
      <c r="U578" s="21">
        <f t="shared" si="200"/>
        <v>0.70044067402464982</v>
      </c>
      <c r="V578" s="21">
        <f t="shared" si="200"/>
        <v>0.70086616687398973</v>
      </c>
      <c r="W578" s="21">
        <f t="shared" si="200"/>
        <v>0.69288785686037691</v>
      </c>
      <c r="X578" s="21">
        <f t="shared" si="200"/>
        <v>0.71079928154467897</v>
      </c>
      <c r="Y578" s="21">
        <f t="shared" si="200"/>
        <v>0.6971576130989392</v>
      </c>
      <c r="Z578" s="21">
        <f t="shared" si="200"/>
        <v>0.69759371480137278</v>
      </c>
      <c r="AA578" s="21">
        <f t="shared" si="200"/>
        <v>0.69431642754350009</v>
      </c>
      <c r="AB578" s="21">
        <f t="shared" si="200"/>
        <v>0.69024278310820641</v>
      </c>
      <c r="AC578" s="21">
        <f t="shared" si="200"/>
        <v>0.6862924949616328</v>
      </c>
      <c r="AD578" s="21">
        <f t="shared" si="200"/>
        <v>0.68245859831208089</v>
      </c>
    </row>
    <row r="579" spans="1:30" s="41" customFormat="1" x14ac:dyDescent="0.2">
      <c r="A579" s="399">
        <v>1027</v>
      </c>
      <c r="B579" s="399" t="s">
        <v>36</v>
      </c>
      <c r="C579" s="21">
        <f t="shared" si="199"/>
        <v>1.1091607794707881</v>
      </c>
      <c r="D579" s="21">
        <f t="shared" si="199"/>
        <v>0.91015399405998387</v>
      </c>
      <c r="E579" s="21">
        <f t="shared" si="199"/>
        <v>1.0103537002189023</v>
      </c>
      <c r="F579" s="21">
        <f t="shared" si="199"/>
        <v>0.86007793265909771</v>
      </c>
      <c r="G579" s="21">
        <f t="shared" si="199"/>
        <v>0.86916513724864353</v>
      </c>
      <c r="H579" s="21">
        <f t="shared" si="199"/>
        <v>0.87998443844241336</v>
      </c>
      <c r="I579" s="21">
        <f t="shared" si="199"/>
        <v>0.80410651046474546</v>
      </c>
      <c r="J579" s="21">
        <f t="shared" si="199"/>
        <v>0.90989234320337575</v>
      </c>
      <c r="K579" s="21">
        <f t="shared" si="199"/>
        <v>0.81216223240100061</v>
      </c>
      <c r="L579" s="21">
        <f t="shared" si="199"/>
        <v>0.82945720790644717</v>
      </c>
      <c r="M579" s="21">
        <f t="shared" si="199"/>
        <v>0.75066636044489654</v>
      </c>
      <c r="N579" s="21">
        <f t="shared" si="199"/>
        <v>0.85393485093818455</v>
      </c>
      <c r="O579" s="404">
        <f t="shared" si="199"/>
        <v>0.88040132205777077</v>
      </c>
      <c r="Q579" s="399">
        <v>1027</v>
      </c>
      <c r="R579" s="399" t="s">
        <v>36</v>
      </c>
      <c r="S579" s="21">
        <f t="shared" si="200"/>
        <v>1.1091607794707881</v>
      </c>
      <c r="T579" s="21">
        <f t="shared" si="200"/>
        <v>1.006859644168314</v>
      </c>
      <c r="U579" s="21">
        <f t="shared" si="200"/>
        <v>1.0079598524699196</v>
      </c>
      <c r="V579" s="21">
        <f t="shared" si="200"/>
        <v>0.97032495075479264</v>
      </c>
      <c r="W579" s="21">
        <f t="shared" si="200"/>
        <v>0.95168021560646698</v>
      </c>
      <c r="X579" s="21">
        <f t="shared" si="200"/>
        <v>0.93945547815690922</v>
      </c>
      <c r="Y579" s="21">
        <f t="shared" si="200"/>
        <v>0.91864269030751178</v>
      </c>
      <c r="Z579" s="21">
        <f t="shared" si="200"/>
        <v>0.9175471361580787</v>
      </c>
      <c r="AA579" s="21">
        <f t="shared" si="200"/>
        <v>0.90468624438784118</v>
      </c>
      <c r="AB579" s="21">
        <f t="shared" si="200"/>
        <v>0.8969317270647138</v>
      </c>
      <c r="AC579" s="21">
        <f t="shared" si="200"/>
        <v>0.88262992424060172</v>
      </c>
      <c r="AD579" s="21">
        <f t="shared" si="200"/>
        <v>0.88040132205777077</v>
      </c>
    </row>
    <row r="580" spans="1:30" s="41" customFormat="1" x14ac:dyDescent="0.2">
      <c r="A580" s="399">
        <v>1028</v>
      </c>
      <c r="B580" s="399" t="s">
        <v>37</v>
      </c>
      <c r="C580" s="21">
        <f t="shared" si="199"/>
        <v>1.2003549892559764</v>
      </c>
      <c r="D580" s="21">
        <f t="shared" si="199"/>
        <v>1.1464773003566027</v>
      </c>
      <c r="E580" s="21">
        <f t="shared" si="199"/>
        <v>1.2152331201572009</v>
      </c>
      <c r="F580" s="21">
        <f t="shared" si="199"/>
        <v>1.6938834570440691</v>
      </c>
      <c r="G580" s="21">
        <f t="shared" si="199"/>
        <v>1.0453790518206996</v>
      </c>
      <c r="H580" s="21">
        <f t="shared" si="199"/>
        <v>1.2737432161258249</v>
      </c>
      <c r="I580" s="21">
        <f t="shared" si="199"/>
        <v>1.0169324249849767</v>
      </c>
      <c r="J580" s="21">
        <f t="shared" si="199"/>
        <v>1.0703379352719158</v>
      </c>
      <c r="K580" s="21">
        <f t="shared" si="199"/>
        <v>0.98593776576672687</v>
      </c>
      <c r="L580" s="21">
        <f t="shared" si="199"/>
        <v>1.0864137638955866</v>
      </c>
      <c r="M580" s="21">
        <f t="shared" si="199"/>
        <v>1.0431064176322324</v>
      </c>
      <c r="N580" s="21">
        <f t="shared" si="199"/>
        <v>1.0849115421018887</v>
      </c>
      <c r="O580" s="404">
        <f t="shared" si="199"/>
        <v>1.1496786531325269</v>
      </c>
      <c r="Q580" s="399">
        <v>1028</v>
      </c>
      <c r="R580" s="399" t="s">
        <v>37</v>
      </c>
      <c r="S580" s="21">
        <f t="shared" si="200"/>
        <v>1.2003549892559764</v>
      </c>
      <c r="T580" s="21">
        <f t="shared" si="200"/>
        <v>1.1734937909112948</v>
      </c>
      <c r="U580" s="21">
        <f t="shared" si="200"/>
        <v>1.1867965506997358</v>
      </c>
      <c r="V580" s="21">
        <f t="shared" si="200"/>
        <v>1.3151881471050042</v>
      </c>
      <c r="W580" s="21">
        <f t="shared" si="200"/>
        <v>1.261346316953649</v>
      </c>
      <c r="X580" s="21">
        <f t="shared" si="200"/>
        <v>1.2633224651129551</v>
      </c>
      <c r="Y580" s="21">
        <f t="shared" si="200"/>
        <v>1.224837415870172</v>
      </c>
      <c r="Z580" s="21">
        <f t="shared" si="200"/>
        <v>1.2040876425620992</v>
      </c>
      <c r="AA580" s="21">
        <f t="shared" si="200"/>
        <v>1.176948825138425</v>
      </c>
      <c r="AB580" s="21">
        <f t="shared" si="200"/>
        <v>1.1673028255576809</v>
      </c>
      <c r="AC580" s="21">
        <f t="shared" si="200"/>
        <v>1.1553622014004947</v>
      </c>
      <c r="AD580" s="21">
        <f t="shared" si="200"/>
        <v>1.1496786531325269</v>
      </c>
    </row>
    <row r="581" spans="1:30" s="41" customFormat="1" x14ac:dyDescent="0.2">
      <c r="A581" s="399">
        <v>1029</v>
      </c>
      <c r="B581" s="399" t="s">
        <v>38</v>
      </c>
      <c r="C581" s="21">
        <f t="shared" si="199"/>
        <v>0.15573412698412697</v>
      </c>
      <c r="D581" s="21">
        <f t="shared" si="199"/>
        <v>0.15508736217133165</v>
      </c>
      <c r="E581" s="21">
        <f t="shared" si="199"/>
        <v>0.14665370601325409</v>
      </c>
      <c r="F581" s="21">
        <f t="shared" si="199"/>
        <v>0.14923235775831376</v>
      </c>
      <c r="G581" s="21">
        <f t="shared" si="199"/>
        <v>0.12572277565335996</v>
      </c>
      <c r="H581" s="21">
        <f t="shared" si="199"/>
        <v>0.1432902246947475</v>
      </c>
      <c r="I581" s="21">
        <f t="shared" si="199"/>
        <v>0.11885965291902886</v>
      </c>
      <c r="J581" s="21">
        <f t="shared" si="199"/>
        <v>9.5115041507827472E-2</v>
      </c>
      <c r="K581" s="21">
        <f t="shared" si="199"/>
        <v>0.10615147213134991</v>
      </c>
      <c r="L581" s="21">
        <f t="shared" si="199"/>
        <v>0.10393716987477497</v>
      </c>
      <c r="M581" s="21">
        <f t="shared" si="199"/>
        <v>0.11167332242225859</v>
      </c>
      <c r="N581" s="21">
        <f t="shared" si="199"/>
        <v>0.10171419042854761</v>
      </c>
      <c r="O581" s="404">
        <f t="shared" si="199"/>
        <v>0.12418213631466017</v>
      </c>
      <c r="Q581" s="399">
        <v>1029</v>
      </c>
      <c r="R581" s="399" t="s">
        <v>38</v>
      </c>
      <c r="S581" s="21">
        <f t="shared" si="200"/>
        <v>0.15573412698412697</v>
      </c>
      <c r="T581" s="21">
        <f t="shared" si="200"/>
        <v>0.15539657244039715</v>
      </c>
      <c r="U581" s="21">
        <f t="shared" si="200"/>
        <v>0.15241617899598192</v>
      </c>
      <c r="V581" s="21">
        <f t="shared" si="200"/>
        <v>0.15158865300733562</v>
      </c>
      <c r="W581" s="21">
        <f t="shared" si="200"/>
        <v>0.14636095577521366</v>
      </c>
      <c r="X581" s="21">
        <f t="shared" si="200"/>
        <v>0.14583981493213224</v>
      </c>
      <c r="Y581" s="21">
        <f t="shared" si="200"/>
        <v>0.14155331561703927</v>
      </c>
      <c r="Z581" s="21">
        <f t="shared" si="200"/>
        <v>0.13454781380087458</v>
      </c>
      <c r="AA581" s="21">
        <f t="shared" si="200"/>
        <v>0.13101947791318663</v>
      </c>
      <c r="AB581" s="21">
        <f t="shared" si="200"/>
        <v>0.12792019650902173</v>
      </c>
      <c r="AC581" s="21">
        <f t="shared" si="200"/>
        <v>0.12639309998256534</v>
      </c>
      <c r="AD581" s="21">
        <f t="shared" si="200"/>
        <v>0.12418213631466017</v>
      </c>
    </row>
    <row r="582" spans="1:30" s="41" customFormat="1" x14ac:dyDescent="0.2">
      <c r="A582" s="400">
        <v>1030</v>
      </c>
      <c r="B582" s="400" t="s">
        <v>18</v>
      </c>
      <c r="C582" s="23">
        <f t="shared" si="199"/>
        <v>0.96312116550202964</v>
      </c>
      <c r="D582" s="23">
        <f t="shared" si="199"/>
        <v>0.8461096822081442</v>
      </c>
      <c r="E582" s="23">
        <f t="shared" si="199"/>
        <v>0.88638221132170747</v>
      </c>
      <c r="F582" s="23">
        <f t="shared" si="199"/>
        <v>0.762855196019396</v>
      </c>
      <c r="G582" s="23">
        <f t="shared" si="199"/>
        <v>0.76381392291190919</v>
      </c>
      <c r="H582" s="23">
        <f t="shared" si="199"/>
        <v>0.9093717565934456</v>
      </c>
      <c r="I582" s="23">
        <f t="shared" si="199"/>
        <v>0.76178694210350173</v>
      </c>
      <c r="J582" s="23">
        <f t="shared" si="199"/>
        <v>0.7936403155446794</v>
      </c>
      <c r="K582" s="23">
        <f t="shared" si="199"/>
        <v>0.74153385503305225</v>
      </c>
      <c r="L582" s="23">
        <f t="shared" si="199"/>
        <v>0.74465728340652693</v>
      </c>
      <c r="M582" s="23">
        <f t="shared" si="199"/>
        <v>0.67692190860012924</v>
      </c>
      <c r="N582" s="23">
        <f t="shared" si="199"/>
        <v>0.68716920149219929</v>
      </c>
      <c r="O582" s="405">
        <f t="shared" si="199"/>
        <v>0.78893492598919079</v>
      </c>
      <c r="Q582" s="400">
        <v>1030</v>
      </c>
      <c r="R582" s="400" t="s">
        <v>18</v>
      </c>
      <c r="S582" s="23">
        <f t="shared" si="200"/>
        <v>0.96312116550202964</v>
      </c>
      <c r="T582" s="23">
        <f t="shared" si="200"/>
        <v>0.90253418780500871</v>
      </c>
      <c r="U582" s="23">
        <f t="shared" si="200"/>
        <v>0.89718172745364022</v>
      </c>
      <c r="V582" s="23">
        <f t="shared" si="200"/>
        <v>0.8603962436913889</v>
      </c>
      <c r="W582" s="23">
        <f t="shared" si="200"/>
        <v>0.84102770925920134</v>
      </c>
      <c r="X582" s="23">
        <f t="shared" si="200"/>
        <v>0.85219014777467195</v>
      </c>
      <c r="Y582" s="23">
        <f t="shared" si="200"/>
        <v>0.83770400415357482</v>
      </c>
      <c r="Z582" s="23">
        <f t="shared" si="200"/>
        <v>0.83161419208469878</v>
      </c>
      <c r="AA582" s="23">
        <f t="shared" si="200"/>
        <v>0.82019116867489772</v>
      </c>
      <c r="AB582" s="23">
        <f t="shared" si="200"/>
        <v>0.81220664223590666</v>
      </c>
      <c r="AC582" s="23">
        <f t="shared" si="200"/>
        <v>0.79890073109080884</v>
      </c>
      <c r="AD582" s="23">
        <f t="shared" si="200"/>
        <v>0.78893492598919079</v>
      </c>
    </row>
    <row r="583" spans="1:30" s="41" customFormat="1" x14ac:dyDescent="0.2">
      <c r="A583" s="401">
        <v>10300</v>
      </c>
      <c r="B583" s="401" t="s">
        <v>149</v>
      </c>
      <c r="C583" s="406">
        <f>+C426/(C59*10^6)</f>
        <v>0.60765271115388497</v>
      </c>
      <c r="D583" s="406">
        <f t="shared" si="199"/>
        <v>0.55819500088951135</v>
      </c>
      <c r="E583" s="406">
        <f t="shared" si="199"/>
        <v>0.58464630817010155</v>
      </c>
      <c r="F583" s="406">
        <f t="shared" si="199"/>
        <v>0.56601428198804959</v>
      </c>
      <c r="G583" s="406">
        <f t="shared" si="199"/>
        <v>0.52911477565698561</v>
      </c>
      <c r="H583" s="406">
        <f t="shared" si="199"/>
        <v>0.62376527370602264</v>
      </c>
      <c r="I583" s="406">
        <f t="shared" si="199"/>
        <v>0.53985727299788488</v>
      </c>
      <c r="J583" s="406">
        <f t="shared" si="199"/>
        <v>0.53621278941102601</v>
      </c>
      <c r="K583" s="406">
        <f t="shared" si="199"/>
        <v>0.53630871603778096</v>
      </c>
      <c r="L583" s="406">
        <f t="shared" si="199"/>
        <v>0.56102003432770564</v>
      </c>
      <c r="M583" s="406">
        <f t="shared" si="199"/>
        <v>0.54785463961870451</v>
      </c>
      <c r="N583" s="406">
        <f t="shared" si="199"/>
        <v>0.53774361333270393</v>
      </c>
      <c r="O583" s="406">
        <f t="shared" si="199"/>
        <v>0.55966728492021722</v>
      </c>
      <c r="Q583" s="401">
        <v>10300</v>
      </c>
      <c r="R583" s="401" t="s">
        <v>149</v>
      </c>
      <c r="S583" s="406">
        <f>+S426/(S59*10^6)</f>
        <v>0.60765271115388497</v>
      </c>
      <c r="T583" s="406">
        <f t="shared" si="200"/>
        <v>0.58244785136353083</v>
      </c>
      <c r="U583" s="406">
        <f t="shared" si="200"/>
        <v>0.58317798688285871</v>
      </c>
      <c r="V583" s="406">
        <f t="shared" si="200"/>
        <v>0.57872530688358159</v>
      </c>
      <c r="W583" s="406">
        <f t="shared" si="200"/>
        <v>0.56889315011128405</v>
      </c>
      <c r="X583" s="406">
        <f t="shared" si="200"/>
        <v>0.57782595189324193</v>
      </c>
      <c r="Y583" s="406">
        <f t="shared" si="200"/>
        <v>0.57199647139752852</v>
      </c>
      <c r="Z583" s="406">
        <f t="shared" si="200"/>
        <v>0.56705881578545936</v>
      </c>
      <c r="AA583" s="406">
        <f t="shared" si="200"/>
        <v>0.56333551685418581</v>
      </c>
      <c r="AB583" s="406">
        <f t="shared" si="200"/>
        <v>0.56309305634015361</v>
      </c>
      <c r="AC583" s="406">
        <f t="shared" si="200"/>
        <v>0.56168590597499857</v>
      </c>
      <c r="AD583" s="406">
        <f t="shared" si="200"/>
        <v>0.55966728492021733</v>
      </c>
    </row>
    <row r="584" spans="1:30" s="41" customFormat="1" x14ac:dyDescent="0.2"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</row>
    <row r="585" spans="1:30" s="41" customFormat="1" x14ac:dyDescent="0.2">
      <c r="A585" s="397" t="s">
        <v>144</v>
      </c>
      <c r="B585" s="397" t="s">
        <v>164</v>
      </c>
      <c r="C585" s="397" t="s">
        <v>0</v>
      </c>
      <c r="D585" s="397" t="s">
        <v>1</v>
      </c>
      <c r="E585" s="397" t="s">
        <v>2</v>
      </c>
      <c r="F585" s="397" t="s">
        <v>3</v>
      </c>
      <c r="G585" s="397" t="s">
        <v>4</v>
      </c>
      <c r="H585" s="397" t="s">
        <v>5</v>
      </c>
      <c r="I585" s="397" t="s">
        <v>6</v>
      </c>
      <c r="J585" s="397" t="s">
        <v>7</v>
      </c>
      <c r="K585" s="397" t="s">
        <v>8</v>
      </c>
      <c r="L585" s="397" t="s">
        <v>9</v>
      </c>
      <c r="M585" s="397" t="s">
        <v>10</v>
      </c>
      <c r="N585" s="397" t="s">
        <v>11</v>
      </c>
      <c r="O585" s="397" t="s">
        <v>55</v>
      </c>
      <c r="Q585" s="397" t="s">
        <v>73</v>
      </c>
      <c r="R585" s="397" t="s">
        <v>164</v>
      </c>
      <c r="S585" s="397" t="s">
        <v>74</v>
      </c>
      <c r="T585" s="397" t="s">
        <v>75</v>
      </c>
      <c r="U585" s="397" t="s">
        <v>76</v>
      </c>
      <c r="V585" s="397" t="s">
        <v>77</v>
      </c>
      <c r="W585" s="397" t="s">
        <v>78</v>
      </c>
      <c r="X585" s="397" t="s">
        <v>79</v>
      </c>
      <c r="Y585" s="397" t="s">
        <v>80</v>
      </c>
      <c r="Z585" s="397" t="s">
        <v>81</v>
      </c>
      <c r="AA585" s="397" t="s">
        <v>82</v>
      </c>
      <c r="AB585" s="397" t="s">
        <v>83</v>
      </c>
      <c r="AC585" s="397" t="s">
        <v>84</v>
      </c>
      <c r="AD585" s="397" t="s">
        <v>85</v>
      </c>
    </row>
    <row r="586" spans="1:30" s="41" customFormat="1" x14ac:dyDescent="0.2">
      <c r="A586" s="398"/>
      <c r="B586" s="398" t="s">
        <v>46</v>
      </c>
      <c r="C586" s="387"/>
      <c r="D586" s="387"/>
      <c r="E586" s="387"/>
      <c r="F586" s="387"/>
      <c r="G586" s="387"/>
      <c r="H586" s="387"/>
      <c r="I586" s="387"/>
      <c r="J586" s="387"/>
      <c r="K586" s="387"/>
      <c r="L586" s="387"/>
      <c r="M586" s="387"/>
      <c r="N586" s="387"/>
      <c r="O586" s="402"/>
      <c r="Q586" s="398"/>
      <c r="R586" s="398" t="s">
        <v>46</v>
      </c>
      <c r="S586" s="387"/>
      <c r="T586" s="387"/>
      <c r="U586" s="387"/>
      <c r="V586" s="387"/>
      <c r="W586" s="387"/>
      <c r="X586" s="387"/>
      <c r="Y586" s="387"/>
      <c r="Z586" s="387"/>
      <c r="AA586" s="387"/>
      <c r="AB586" s="387"/>
      <c r="AC586" s="387"/>
      <c r="AD586" s="387"/>
    </row>
    <row r="587" spans="1:30" s="41" customFormat="1" x14ac:dyDescent="0.2">
      <c r="A587" s="399">
        <v>1004</v>
      </c>
      <c r="B587" s="399" t="s">
        <v>94</v>
      </c>
      <c r="C587" s="21">
        <f>+C430/(C32*10^6)</f>
        <v>1.1493120476637281E-2</v>
      </c>
      <c r="D587" s="21">
        <f t="shared" ref="D587:O587" si="201">+D430/(D32*10^6)</f>
        <v>1.0518593757654274E-2</v>
      </c>
      <c r="E587" s="21">
        <f t="shared" si="201"/>
        <v>7.3989547594256284E-3</v>
      </c>
      <c r="F587" s="21">
        <f t="shared" si="201"/>
        <v>6.4811821243931514E-3</v>
      </c>
      <c r="G587" s="21">
        <f t="shared" si="201"/>
        <v>7.0212307778528011E-3</v>
      </c>
      <c r="H587" s="21">
        <f t="shared" si="201"/>
        <v>1.1026687996542483E-2</v>
      </c>
      <c r="I587" s="21">
        <f t="shared" si="201"/>
        <v>8.8905423009946541E-3</v>
      </c>
      <c r="J587" s="21">
        <f t="shared" si="201"/>
        <v>1.0229653482818703E-2</v>
      </c>
      <c r="K587" s="21">
        <f t="shared" si="201"/>
        <v>1.0742930613071855E-2</v>
      </c>
      <c r="L587" s="21">
        <f t="shared" si="201"/>
        <v>1.0947800066141124E-2</v>
      </c>
      <c r="M587" s="21">
        <f t="shared" si="201"/>
        <v>9.210201272301103E-3</v>
      </c>
      <c r="N587" s="21">
        <f t="shared" si="201"/>
        <v>1.0991075020629425E-2</v>
      </c>
      <c r="O587" s="404">
        <f t="shared" si="201"/>
        <v>9.5849700584715175E-3</v>
      </c>
      <c r="Q587" s="399">
        <v>1004</v>
      </c>
      <c r="R587" s="399" t="s">
        <v>94</v>
      </c>
      <c r="S587" s="21">
        <f>+S430/(S32*10^6)</f>
        <v>1.1493120476637281E-2</v>
      </c>
      <c r="T587" s="21">
        <f t="shared" ref="T587:AD587" si="202">+T430/(T32*10^6)</f>
        <v>1.0992460424786535E-2</v>
      </c>
      <c r="U587" s="21">
        <f t="shared" si="202"/>
        <v>9.7825787875243202E-3</v>
      </c>
      <c r="V587" s="21">
        <f t="shared" si="202"/>
        <v>8.9267182479892768E-3</v>
      </c>
      <c r="W587" s="21">
        <f t="shared" si="202"/>
        <v>8.5444335139164742E-3</v>
      </c>
      <c r="X587" s="21">
        <f t="shared" si="202"/>
        <v>8.9491051543594772E-3</v>
      </c>
      <c r="Y587" s="21">
        <f t="shared" si="202"/>
        <v>8.9403018781147019E-3</v>
      </c>
      <c r="Z587" s="21">
        <f t="shared" si="202"/>
        <v>9.1164786788158151E-3</v>
      </c>
      <c r="AA587" s="21">
        <f t="shared" si="202"/>
        <v>9.3103162963311375E-3</v>
      </c>
      <c r="AB587" s="21">
        <f t="shared" si="202"/>
        <v>9.4795514302468947E-3</v>
      </c>
      <c r="AC587" s="21">
        <f t="shared" si="202"/>
        <v>9.4549734808756659E-3</v>
      </c>
      <c r="AD587" s="21">
        <f t="shared" si="202"/>
        <v>9.5849700584715175E-3</v>
      </c>
    </row>
    <row r="588" spans="1:30" s="41" customFormat="1" x14ac:dyDescent="0.2">
      <c r="A588" s="399">
        <v>1005</v>
      </c>
      <c r="B588" s="399" t="s">
        <v>13</v>
      </c>
      <c r="C588" s="21">
        <f t="shared" ref="C588:O603" si="203">+C431/(C33*10^6)</f>
        <v>0.12877016931170152</v>
      </c>
      <c r="D588" s="21">
        <f t="shared" si="203"/>
        <v>0.12700466409543457</v>
      </c>
      <c r="E588" s="21">
        <f t="shared" si="203"/>
        <v>0.10046033415118588</v>
      </c>
      <c r="F588" s="21">
        <f t="shared" si="203"/>
        <v>6.2919165890734291E-2</v>
      </c>
      <c r="G588" s="21">
        <f t="shared" si="203"/>
        <v>7.5787967537838993E-2</v>
      </c>
      <c r="H588" s="21">
        <f t="shared" si="203"/>
        <v>0.15521885833140744</v>
      </c>
      <c r="I588" s="21">
        <f t="shared" si="203"/>
        <v>0.15155076189878974</v>
      </c>
      <c r="J588" s="21">
        <f t="shared" si="203"/>
        <v>0.1869426498923269</v>
      </c>
      <c r="K588" s="21">
        <f t="shared" si="203"/>
        <v>0.15834077263390742</v>
      </c>
      <c r="L588" s="21">
        <f t="shared" si="203"/>
        <v>0.16127236878763851</v>
      </c>
      <c r="M588" s="21">
        <f t="shared" si="203"/>
        <v>0.145044917756221</v>
      </c>
      <c r="N588" s="21">
        <f t="shared" si="203"/>
        <v>0.16276856478290835</v>
      </c>
      <c r="O588" s="404">
        <f t="shared" si="203"/>
        <v>0.13588768955698297</v>
      </c>
      <c r="Q588" s="399">
        <v>1005</v>
      </c>
      <c r="R588" s="399" t="s">
        <v>13</v>
      </c>
      <c r="S588" s="21">
        <f t="shared" ref="S588:AD603" si="204">+S431/(S33*10^6)</f>
        <v>0.12877016931170152</v>
      </c>
      <c r="T588" s="21">
        <f t="shared" si="204"/>
        <v>0.12789376433135199</v>
      </c>
      <c r="U588" s="21">
        <f t="shared" si="204"/>
        <v>0.1190421689926338</v>
      </c>
      <c r="V588" s="21">
        <f t="shared" si="204"/>
        <v>0.1045476864227633</v>
      </c>
      <c r="W588" s="21">
        <f t="shared" si="204"/>
        <v>9.879311810255742E-2</v>
      </c>
      <c r="X588" s="21">
        <f t="shared" si="204"/>
        <v>0.10794387829678465</v>
      </c>
      <c r="Y588" s="21">
        <f t="shared" si="204"/>
        <v>0.11457400827575685</v>
      </c>
      <c r="Z588" s="21">
        <f t="shared" si="204"/>
        <v>0.124996028205184</v>
      </c>
      <c r="AA588" s="21">
        <f t="shared" si="204"/>
        <v>0.1290328866827346</v>
      </c>
      <c r="AB588" s="21">
        <f t="shared" si="204"/>
        <v>0.13226879765963626</v>
      </c>
      <c r="AC588" s="21">
        <f t="shared" si="204"/>
        <v>0.13345138150125413</v>
      </c>
      <c r="AD588" s="21">
        <f t="shared" si="204"/>
        <v>0.13588768955698297</v>
      </c>
    </row>
    <row r="589" spans="1:30" s="41" customFormat="1" x14ac:dyDescent="0.2">
      <c r="A589" s="399">
        <v>1006</v>
      </c>
      <c r="B589" s="399" t="s">
        <v>14</v>
      </c>
      <c r="C589" s="21">
        <f t="shared" si="203"/>
        <v>4.3711136010025645E-2</v>
      </c>
      <c r="D589" s="21">
        <f t="shared" si="203"/>
        <v>3.9492331387727231E-2</v>
      </c>
      <c r="E589" s="21">
        <f t="shared" si="203"/>
        <v>2.5312317041164479E-2</v>
      </c>
      <c r="F589" s="21">
        <f t="shared" si="203"/>
        <v>1.9938312590353217E-2</v>
      </c>
      <c r="G589" s="21">
        <f t="shared" si="203"/>
        <v>2.2516404979977003E-2</v>
      </c>
      <c r="H589" s="21">
        <f t="shared" si="203"/>
        <v>3.0984086081415192E-2</v>
      </c>
      <c r="I589" s="21">
        <f t="shared" si="203"/>
        <v>3.1445318027451534E-2</v>
      </c>
      <c r="J589" s="21">
        <f t="shared" si="203"/>
        <v>3.6891214974830486E-2</v>
      </c>
      <c r="K589" s="21">
        <f t="shared" si="203"/>
        <v>3.6894614401824476E-2</v>
      </c>
      <c r="L589" s="21">
        <f t="shared" si="203"/>
        <v>4.005602962199984E-2</v>
      </c>
      <c r="M589" s="21">
        <f t="shared" si="203"/>
        <v>3.2062655803060218E-2</v>
      </c>
      <c r="N589" s="21">
        <f t="shared" si="203"/>
        <v>4.1430914979832777E-2</v>
      </c>
      <c r="O589" s="404">
        <f t="shared" si="203"/>
        <v>3.3478092236928721E-2</v>
      </c>
      <c r="Q589" s="399">
        <v>1006</v>
      </c>
      <c r="R589" s="399" t="s">
        <v>14</v>
      </c>
      <c r="S589" s="21">
        <f t="shared" si="204"/>
        <v>4.3711136010025645E-2</v>
      </c>
      <c r="T589" s="21">
        <f t="shared" si="204"/>
        <v>4.1534992543837093E-2</v>
      </c>
      <c r="U589" s="21">
        <f t="shared" si="204"/>
        <v>3.6059972201024748E-2</v>
      </c>
      <c r="V589" s="21">
        <f t="shared" si="204"/>
        <v>3.1777422248018279E-2</v>
      </c>
      <c r="W589" s="21">
        <f t="shared" si="204"/>
        <v>2.9911086784771487E-2</v>
      </c>
      <c r="X589" s="21">
        <f t="shared" si="204"/>
        <v>3.0090499243066993E-2</v>
      </c>
      <c r="Y589" s="21">
        <f t="shared" si="204"/>
        <v>3.0304999285896306E-2</v>
      </c>
      <c r="Z589" s="21">
        <f t="shared" si="204"/>
        <v>3.1261742139094904E-2</v>
      </c>
      <c r="AA589" s="21">
        <f t="shared" si="204"/>
        <v>3.1969868269813809E-2</v>
      </c>
      <c r="AB589" s="21">
        <f t="shared" si="204"/>
        <v>3.2822284469343294E-2</v>
      </c>
      <c r="AC589" s="21">
        <f t="shared" si="204"/>
        <v>3.275365582846429E-2</v>
      </c>
      <c r="AD589" s="21">
        <f t="shared" si="204"/>
        <v>3.3478092236928721E-2</v>
      </c>
    </row>
    <row r="590" spans="1:30" s="41" customFormat="1" x14ac:dyDescent="0.2">
      <c r="A590" s="399">
        <v>1007</v>
      </c>
      <c r="B590" s="399" t="s">
        <v>15</v>
      </c>
      <c r="C590" s="21">
        <f t="shared" si="203"/>
        <v>1.8764488206070011E-2</v>
      </c>
      <c r="D590" s="21">
        <f t="shared" si="203"/>
        <v>1.7769389189777916E-2</v>
      </c>
      <c r="E590" s="21">
        <f t="shared" si="203"/>
        <v>1.3329438336381044E-2</v>
      </c>
      <c r="F590" s="21">
        <f t="shared" si="203"/>
        <v>1.1182341334677007E-2</v>
      </c>
      <c r="G590" s="21">
        <f t="shared" si="203"/>
        <v>1.2426774156081387E-2</v>
      </c>
      <c r="H590" s="21">
        <f t="shared" si="203"/>
        <v>1.8683403607922686E-2</v>
      </c>
      <c r="I590" s="21">
        <f t="shared" si="203"/>
        <v>1.8173979973731411E-2</v>
      </c>
      <c r="J590" s="21">
        <f t="shared" si="203"/>
        <v>2.2628560175270165E-2</v>
      </c>
      <c r="K590" s="21">
        <f t="shared" si="203"/>
        <v>2.4558617148724971E-2</v>
      </c>
      <c r="L590" s="21">
        <f t="shared" si="203"/>
        <v>2.5186970323557677E-2</v>
      </c>
      <c r="M590" s="21">
        <f t="shared" si="203"/>
        <v>2.1628752351160751E-2</v>
      </c>
      <c r="N590" s="21">
        <f t="shared" si="203"/>
        <v>2.6140340445983741E-2</v>
      </c>
      <c r="O590" s="404">
        <f t="shared" si="203"/>
        <v>1.9326902457702397E-2</v>
      </c>
      <c r="Q590" s="399">
        <v>1007</v>
      </c>
      <c r="R590" s="399" t="s">
        <v>15</v>
      </c>
      <c r="S590" s="21">
        <f t="shared" si="204"/>
        <v>1.8764488206070011E-2</v>
      </c>
      <c r="T590" s="21">
        <f t="shared" si="204"/>
        <v>1.8264941068288711E-2</v>
      </c>
      <c r="U590" s="21">
        <f t="shared" si="204"/>
        <v>1.6638947308778091E-2</v>
      </c>
      <c r="V590" s="21">
        <f t="shared" si="204"/>
        <v>1.5272623929194918E-2</v>
      </c>
      <c r="W590" s="21">
        <f t="shared" si="204"/>
        <v>1.4728092075987844E-2</v>
      </c>
      <c r="X590" s="21">
        <f t="shared" si="204"/>
        <v>1.5368584357366903E-2</v>
      </c>
      <c r="Y590" s="21">
        <f t="shared" si="204"/>
        <v>1.5796194934616134E-2</v>
      </c>
      <c r="Z590" s="21">
        <f t="shared" si="204"/>
        <v>1.6740221731958188E-2</v>
      </c>
      <c r="AA590" s="21">
        <f t="shared" si="204"/>
        <v>1.7673208416500785E-2</v>
      </c>
      <c r="AB590" s="21">
        <f t="shared" si="204"/>
        <v>1.8431223150588805E-2</v>
      </c>
      <c r="AC590" s="21">
        <f t="shared" si="204"/>
        <v>1.8712854221182271E-2</v>
      </c>
      <c r="AD590" s="21">
        <f t="shared" si="204"/>
        <v>1.9326902457702397E-2</v>
      </c>
    </row>
    <row r="591" spans="1:30" s="41" customFormat="1" x14ac:dyDescent="0.2">
      <c r="A591" s="399">
        <v>1008</v>
      </c>
      <c r="B591" s="399" t="s">
        <v>16</v>
      </c>
      <c r="C591" s="21">
        <f t="shared" si="203"/>
        <v>6.9102491874322852E-2</v>
      </c>
      <c r="D591" s="21">
        <f t="shared" si="203"/>
        <v>5.6950831931202095E-2</v>
      </c>
      <c r="E591" s="21">
        <f t="shared" si="203"/>
        <v>4.8489778830051393E-2</v>
      </c>
      <c r="F591" s="21">
        <f t="shared" si="203"/>
        <v>2.8709194165633899E-2</v>
      </c>
      <c r="G591" s="21">
        <f t="shared" si="203"/>
        <v>3.5656452908266745E-2</v>
      </c>
      <c r="H591" s="21">
        <f t="shared" si="203"/>
        <v>4.7519041518253105E-2</v>
      </c>
      <c r="I591" s="21">
        <f t="shared" si="203"/>
        <v>5.8031993479036113E-2</v>
      </c>
      <c r="J591" s="21">
        <f t="shared" si="203"/>
        <v>5.2248018365313814E-2</v>
      </c>
      <c r="K591" s="21">
        <f t="shared" si="203"/>
        <v>4.8883650998213839E-2</v>
      </c>
      <c r="L591" s="21">
        <f t="shared" si="203"/>
        <v>5.6704669069812086E-2</v>
      </c>
      <c r="M591" s="21">
        <f t="shared" si="203"/>
        <v>4.2288772042188776E-2</v>
      </c>
      <c r="N591" s="21">
        <f t="shared" si="203"/>
        <v>5.3152082316937958E-2</v>
      </c>
      <c r="O591" s="404">
        <f t="shared" si="203"/>
        <v>4.9807262315378013E-2</v>
      </c>
      <c r="Q591" s="399">
        <v>1008</v>
      </c>
      <c r="R591" s="399" t="s">
        <v>16</v>
      </c>
      <c r="S591" s="21">
        <f t="shared" si="204"/>
        <v>6.9102491874322852E-2</v>
      </c>
      <c r="T591" s="21">
        <f t="shared" si="204"/>
        <v>6.3013000677418884E-2</v>
      </c>
      <c r="U591" s="21">
        <f t="shared" si="204"/>
        <v>5.8177185982790938E-2</v>
      </c>
      <c r="V591" s="21">
        <f t="shared" si="204"/>
        <v>5.0489524154666607E-2</v>
      </c>
      <c r="W591" s="21">
        <f t="shared" si="204"/>
        <v>4.7419305759044288E-2</v>
      </c>
      <c r="X591" s="21">
        <f t="shared" si="204"/>
        <v>4.7435937166186555E-2</v>
      </c>
      <c r="Y591" s="21">
        <f t="shared" si="204"/>
        <v>4.9085129790966651E-2</v>
      </c>
      <c r="Z591" s="21">
        <f t="shared" si="204"/>
        <v>4.9574540098824921E-2</v>
      </c>
      <c r="AA591" s="21">
        <f t="shared" si="204"/>
        <v>4.9485356888004879E-2</v>
      </c>
      <c r="AB591" s="21">
        <f t="shared" si="204"/>
        <v>5.0354283557777095E-2</v>
      </c>
      <c r="AC591" s="21">
        <f t="shared" si="204"/>
        <v>4.9462835677749353E-2</v>
      </c>
      <c r="AD591" s="21">
        <f t="shared" si="204"/>
        <v>4.9807262315378013E-2</v>
      </c>
    </row>
    <row r="592" spans="1:30" s="41" customFormat="1" x14ac:dyDescent="0.2">
      <c r="A592" s="399">
        <v>1009</v>
      </c>
      <c r="B592" s="399" t="s">
        <v>17</v>
      </c>
      <c r="C592" s="21">
        <f t="shared" si="203"/>
        <v>7.3964018353054814E-2</v>
      </c>
      <c r="D592" s="21">
        <f t="shared" si="203"/>
        <v>5.1664202208770389E-2</v>
      </c>
      <c r="E592" s="21">
        <f t="shared" si="203"/>
        <v>3.5667335700922065E-2</v>
      </c>
      <c r="F592" s="21">
        <f t="shared" si="203"/>
        <v>2.2140894945809637E-2</v>
      </c>
      <c r="G592" s="21">
        <f t="shared" si="203"/>
        <v>2.3162338158138722E-2</v>
      </c>
      <c r="H592" s="21">
        <f t="shared" si="203"/>
        <v>3.756919054010275E-2</v>
      </c>
      <c r="I592" s="21">
        <f t="shared" si="203"/>
        <v>4.7474666555691963E-2</v>
      </c>
      <c r="J592" s="21">
        <f t="shared" si="203"/>
        <v>5.3781373939727303E-2</v>
      </c>
      <c r="K592" s="21">
        <f t="shared" si="203"/>
        <v>6.0487696803997362E-2</v>
      </c>
      <c r="L592" s="21">
        <f t="shared" si="203"/>
        <v>7.154186978136011E-2</v>
      </c>
      <c r="M592" s="21">
        <f t="shared" si="203"/>
        <v>7.1739134661184187E-2</v>
      </c>
      <c r="N592" s="21">
        <f t="shared" si="203"/>
        <v>8.4313485521245277E-2</v>
      </c>
      <c r="O592" s="404">
        <f t="shared" si="203"/>
        <v>5.3406334935268349E-2</v>
      </c>
      <c r="Q592" s="399">
        <v>1009</v>
      </c>
      <c r="R592" s="399" t="s">
        <v>17</v>
      </c>
      <c r="S592" s="21">
        <f t="shared" si="204"/>
        <v>7.3964018353054814E-2</v>
      </c>
      <c r="T592" s="21">
        <f t="shared" si="204"/>
        <v>6.2567656921551029E-2</v>
      </c>
      <c r="U592" s="21">
        <f t="shared" si="204"/>
        <v>5.3464273006327848E-2</v>
      </c>
      <c r="V592" s="21">
        <f t="shared" si="204"/>
        <v>4.5105483335113501E-2</v>
      </c>
      <c r="W592" s="21">
        <f t="shared" si="204"/>
        <v>4.0542663983943572E-2</v>
      </c>
      <c r="X592" s="21">
        <f t="shared" si="204"/>
        <v>4.0055313315379759E-2</v>
      </c>
      <c r="Y592" s="21">
        <f t="shared" si="204"/>
        <v>4.1199179457632969E-2</v>
      </c>
      <c r="Z592" s="21">
        <f t="shared" si="204"/>
        <v>4.2992513928845663E-2</v>
      </c>
      <c r="AA592" s="21">
        <f t="shared" si="204"/>
        <v>4.5219886734563189E-2</v>
      </c>
      <c r="AB592" s="21">
        <f t="shared" si="204"/>
        <v>4.8130875392440098E-2</v>
      </c>
      <c r="AC592" s="21">
        <f t="shared" si="204"/>
        <v>5.0466998002997844E-2</v>
      </c>
      <c r="AD592" s="21">
        <f t="shared" si="204"/>
        <v>5.3406334935268349E-2</v>
      </c>
    </row>
    <row r="593" spans="1:30" s="41" customFormat="1" x14ac:dyDescent="0.2">
      <c r="A593" s="399">
        <v>1010</v>
      </c>
      <c r="B593" s="399" t="s">
        <v>19</v>
      </c>
      <c r="C593" s="21">
        <f t="shared" si="203"/>
        <v>6.7817419711819052E-2</v>
      </c>
      <c r="D593" s="21">
        <f t="shared" si="203"/>
        <v>5.6121088221418466E-2</v>
      </c>
      <c r="E593" s="21">
        <f t="shared" si="203"/>
        <v>3.6270872562598235E-2</v>
      </c>
      <c r="F593" s="21">
        <f t="shared" si="203"/>
        <v>2.0902198008641744E-2</v>
      </c>
      <c r="G593" s="21">
        <f t="shared" si="203"/>
        <v>3.0177109756559271E-2</v>
      </c>
      <c r="H593" s="21">
        <f t="shared" si="203"/>
        <v>4.2480434596762283E-2</v>
      </c>
      <c r="I593" s="21">
        <f t="shared" si="203"/>
        <v>5.9976801319382191E-2</v>
      </c>
      <c r="J593" s="21">
        <f t="shared" si="203"/>
        <v>6.1820361720438588E-2</v>
      </c>
      <c r="K593" s="21">
        <f t="shared" si="203"/>
        <v>6.8540657643270414E-2</v>
      </c>
      <c r="L593" s="21">
        <f t="shared" si="203"/>
        <v>6.5446064448765578E-2</v>
      </c>
      <c r="M593" s="21">
        <f t="shared" si="203"/>
        <v>6.3833747390645221E-2</v>
      </c>
      <c r="N593" s="21">
        <f t="shared" si="203"/>
        <v>7.2402291809304173E-2</v>
      </c>
      <c r="O593" s="404">
        <f t="shared" si="203"/>
        <v>5.4228207071559439E-2</v>
      </c>
      <c r="Q593" s="399">
        <v>1010</v>
      </c>
      <c r="R593" s="399" t="s">
        <v>19</v>
      </c>
      <c r="S593" s="21">
        <f t="shared" si="204"/>
        <v>6.7817419711819052E-2</v>
      </c>
      <c r="T593" s="21">
        <f t="shared" si="204"/>
        <v>6.207648459540506E-2</v>
      </c>
      <c r="U593" s="21">
        <f t="shared" si="204"/>
        <v>5.3520660218920671E-2</v>
      </c>
      <c r="V593" s="21">
        <f t="shared" si="204"/>
        <v>4.5184442600786627E-2</v>
      </c>
      <c r="W593" s="21">
        <f t="shared" si="204"/>
        <v>4.214823314219885E-2</v>
      </c>
      <c r="X593" s="21">
        <f t="shared" si="204"/>
        <v>4.2202933046683044E-2</v>
      </c>
      <c r="Y593" s="21">
        <f t="shared" si="204"/>
        <v>4.5003024033791549E-2</v>
      </c>
      <c r="Z593" s="21">
        <f t="shared" si="204"/>
        <v>4.7373757392668532E-2</v>
      </c>
      <c r="AA593" s="21">
        <f t="shared" si="204"/>
        <v>4.9997574182158638E-2</v>
      </c>
      <c r="AB593" s="21">
        <f t="shared" si="204"/>
        <v>5.1493668029318387E-2</v>
      </c>
      <c r="AC593" s="21">
        <f t="shared" si="204"/>
        <v>5.2536589456172483E-2</v>
      </c>
      <c r="AD593" s="21">
        <f t="shared" si="204"/>
        <v>5.4228207071559439E-2</v>
      </c>
    </row>
    <row r="594" spans="1:30" s="41" customFormat="1" x14ac:dyDescent="0.2">
      <c r="A594" s="399">
        <v>1011</v>
      </c>
      <c r="B594" s="399" t="s">
        <v>20</v>
      </c>
      <c r="C594" s="21">
        <f t="shared" si="203"/>
        <v>0.12155301413542896</v>
      </c>
      <c r="D594" s="21">
        <f t="shared" si="203"/>
        <v>0.14128919994370306</v>
      </c>
      <c r="E594" s="21">
        <f t="shared" si="203"/>
        <v>9.0131477595686474E-2</v>
      </c>
      <c r="F594" s="21">
        <f t="shared" si="203"/>
        <v>6.9851858312256265E-2</v>
      </c>
      <c r="G594" s="21">
        <f t="shared" si="203"/>
        <v>7.4756722308012835E-2</v>
      </c>
      <c r="H594" s="21">
        <f t="shared" si="203"/>
        <v>0.10742196116654271</v>
      </c>
      <c r="I594" s="21">
        <f t="shared" si="203"/>
        <v>0.12443398275450142</v>
      </c>
      <c r="J594" s="21">
        <f t="shared" si="203"/>
        <v>0.14485071822281612</v>
      </c>
      <c r="K594" s="21">
        <f t="shared" si="203"/>
        <v>0.1517550109978624</v>
      </c>
      <c r="L594" s="21">
        <f t="shared" si="203"/>
        <v>0.13363542337041465</v>
      </c>
      <c r="M594" s="21">
        <f t="shared" si="203"/>
        <v>0.12902493326937034</v>
      </c>
      <c r="N594" s="21">
        <f t="shared" si="203"/>
        <v>0.13295165762507535</v>
      </c>
      <c r="O594" s="404">
        <f t="shared" si="203"/>
        <v>0.11970233399014388</v>
      </c>
      <c r="Q594" s="399">
        <v>1011</v>
      </c>
      <c r="R594" s="399" t="s">
        <v>20</v>
      </c>
      <c r="S594" s="21">
        <f t="shared" si="204"/>
        <v>0.12155301413542896</v>
      </c>
      <c r="T594" s="21">
        <f t="shared" si="204"/>
        <v>0.13132725026138201</v>
      </c>
      <c r="U594" s="21">
        <f t="shared" si="204"/>
        <v>0.11802057371317771</v>
      </c>
      <c r="V594" s="21">
        <f t="shared" si="204"/>
        <v>0.10568365595103613</v>
      </c>
      <c r="W594" s="21">
        <f t="shared" si="204"/>
        <v>9.929465171862023E-2</v>
      </c>
      <c r="X594" s="21">
        <f t="shared" si="204"/>
        <v>0.10063460212880226</v>
      </c>
      <c r="Y594" s="21">
        <f t="shared" si="204"/>
        <v>0.10451318882029789</v>
      </c>
      <c r="Z594" s="21">
        <f t="shared" si="204"/>
        <v>0.11036052395825767</v>
      </c>
      <c r="AA594" s="21">
        <f t="shared" si="204"/>
        <v>0.11565122820077267</v>
      </c>
      <c r="AB594" s="21">
        <f t="shared" si="204"/>
        <v>0.11750392165451794</v>
      </c>
      <c r="AC594" s="21">
        <f t="shared" si="204"/>
        <v>0.11851543145212676</v>
      </c>
      <c r="AD594" s="21">
        <f t="shared" si="204"/>
        <v>0.11970233399014388</v>
      </c>
    </row>
    <row r="595" spans="1:30" s="41" customFormat="1" ht="14.25" customHeight="1" x14ac:dyDescent="0.2">
      <c r="A595" s="399">
        <v>1012</v>
      </c>
      <c r="B595" s="399" t="s">
        <v>21</v>
      </c>
      <c r="C595" s="21">
        <f t="shared" si="203"/>
        <v>8.9439095925367459E-2</v>
      </c>
      <c r="D595" s="21">
        <f t="shared" si="203"/>
        <v>8.7818793456953315E-2</v>
      </c>
      <c r="E595" s="21">
        <f t="shared" si="203"/>
        <v>6.6745659514611505E-2</v>
      </c>
      <c r="F595" s="21">
        <f t="shared" si="203"/>
        <v>4.5099756102477268E-2</v>
      </c>
      <c r="G595" s="21">
        <f t="shared" si="203"/>
        <v>6.0595982557844742E-2</v>
      </c>
      <c r="H595" s="21">
        <f t="shared" si="203"/>
        <v>8.6692123035284077E-2</v>
      </c>
      <c r="I595" s="21">
        <f t="shared" si="203"/>
        <v>7.1885286614137678E-2</v>
      </c>
      <c r="J595" s="21">
        <f t="shared" si="203"/>
        <v>8.8642353924807085E-2</v>
      </c>
      <c r="K595" s="21">
        <f t="shared" si="203"/>
        <v>9.6253499254885022E-2</v>
      </c>
      <c r="L595" s="21">
        <f t="shared" si="203"/>
        <v>9.1149230747395615E-2</v>
      </c>
      <c r="M595" s="21">
        <f t="shared" si="203"/>
        <v>7.8350678420628053E-2</v>
      </c>
      <c r="N595" s="21">
        <f t="shared" si="203"/>
        <v>8.9023837390183561E-2</v>
      </c>
      <c r="O595" s="404">
        <f t="shared" si="203"/>
        <v>7.9801689450928442E-2</v>
      </c>
      <c r="Q595" s="399">
        <v>1012</v>
      </c>
      <c r="R595" s="399" t="s">
        <v>21</v>
      </c>
      <c r="S595" s="21">
        <f t="shared" si="204"/>
        <v>8.9439095925367459E-2</v>
      </c>
      <c r="T595" s="21">
        <f t="shared" si="204"/>
        <v>8.8624016205967299E-2</v>
      </c>
      <c r="U595" s="21">
        <f t="shared" si="204"/>
        <v>8.1255249605426266E-2</v>
      </c>
      <c r="V595" s="21">
        <f t="shared" si="204"/>
        <v>7.2108249846250499E-2</v>
      </c>
      <c r="W595" s="21">
        <f t="shared" si="204"/>
        <v>6.9869770506564885E-2</v>
      </c>
      <c r="X595" s="21">
        <f t="shared" si="204"/>
        <v>7.256321117313809E-2</v>
      </c>
      <c r="Y595" s="21">
        <f t="shared" si="204"/>
        <v>7.2458156165667989E-2</v>
      </c>
      <c r="Z595" s="21">
        <f t="shared" si="204"/>
        <v>7.4811738582727383E-2</v>
      </c>
      <c r="AA595" s="21">
        <f t="shared" si="204"/>
        <v>7.749621619642301E-2</v>
      </c>
      <c r="AB595" s="21">
        <f t="shared" si="204"/>
        <v>7.899005365281736E-2</v>
      </c>
      <c r="AC595" s="21">
        <f t="shared" si="204"/>
        <v>7.8928337176405058E-2</v>
      </c>
      <c r="AD595" s="21">
        <f t="shared" si="204"/>
        <v>7.9801689450928442E-2</v>
      </c>
    </row>
    <row r="596" spans="1:30" s="41" customFormat="1" x14ac:dyDescent="0.2">
      <c r="A596" s="399">
        <v>1013</v>
      </c>
      <c r="B596" s="399" t="s">
        <v>22</v>
      </c>
      <c r="C596" s="21">
        <f t="shared" si="203"/>
        <v>0.16037007454739083</v>
      </c>
      <c r="D596" s="21">
        <f t="shared" si="203"/>
        <v>0.11297714166608767</v>
      </c>
      <c r="E596" s="21">
        <f t="shared" si="203"/>
        <v>9.0970259932870196E-2</v>
      </c>
      <c r="F596" s="21">
        <f t="shared" si="203"/>
        <v>7.6734764783545267E-2</v>
      </c>
      <c r="G596" s="21">
        <f t="shared" si="203"/>
        <v>8.6481809091608325E-2</v>
      </c>
      <c r="H596" s="21">
        <f t="shared" si="203"/>
        <v>0.12504983875696277</v>
      </c>
      <c r="I596" s="21">
        <f t="shared" si="203"/>
        <v>0.13236533673407419</v>
      </c>
      <c r="J596" s="21">
        <f t="shared" si="203"/>
        <v>0.17056150077359464</v>
      </c>
      <c r="K596" s="21">
        <f t="shared" si="203"/>
        <v>0.15777548418432394</v>
      </c>
      <c r="L596" s="21">
        <f t="shared" si="203"/>
        <v>0.16041168255510355</v>
      </c>
      <c r="M596" s="21">
        <f t="shared" si="203"/>
        <v>0.11424224955162696</v>
      </c>
      <c r="N596" s="21">
        <f t="shared" si="203"/>
        <v>0.15612056262558607</v>
      </c>
      <c r="O596" s="404">
        <f t="shared" si="203"/>
        <v>0.12981585309397664</v>
      </c>
      <c r="Q596" s="399">
        <v>1013</v>
      </c>
      <c r="R596" s="399" t="s">
        <v>22</v>
      </c>
      <c r="S596" s="21">
        <f t="shared" si="204"/>
        <v>0.16037007454739083</v>
      </c>
      <c r="T596" s="21">
        <f t="shared" si="204"/>
        <v>0.13378784926542225</v>
      </c>
      <c r="U596" s="21">
        <f t="shared" si="204"/>
        <v>0.11952978789769184</v>
      </c>
      <c r="V596" s="21">
        <f t="shared" si="204"/>
        <v>0.1078796133401434</v>
      </c>
      <c r="W596" s="21">
        <f t="shared" si="204"/>
        <v>0.1036558666342767</v>
      </c>
      <c r="X596" s="21">
        <f t="shared" si="204"/>
        <v>0.10732718720128791</v>
      </c>
      <c r="Y596" s="21">
        <f t="shared" si="204"/>
        <v>0.11162313102370409</v>
      </c>
      <c r="Z596" s="21">
        <f t="shared" si="204"/>
        <v>0.11982365656982429</v>
      </c>
      <c r="AA596" s="21">
        <f t="shared" si="204"/>
        <v>0.12470888885415525</v>
      </c>
      <c r="AB596" s="21">
        <f t="shared" si="204"/>
        <v>0.1287800757476095</v>
      </c>
      <c r="AC596" s="21">
        <f t="shared" si="204"/>
        <v>0.12736189303857182</v>
      </c>
      <c r="AD596" s="21">
        <f t="shared" si="204"/>
        <v>0.12981585309397664</v>
      </c>
    </row>
    <row r="597" spans="1:30" s="41" customFormat="1" x14ac:dyDescent="0.2">
      <c r="A597" s="399">
        <v>1014</v>
      </c>
      <c r="B597" s="399" t="s">
        <v>23</v>
      </c>
      <c r="C597" s="21">
        <f t="shared" si="203"/>
        <v>2.5040192328837144E-2</v>
      </c>
      <c r="D597" s="21">
        <f t="shared" si="203"/>
        <v>2.2531178095629656E-2</v>
      </c>
      <c r="E597" s="21">
        <f t="shared" si="203"/>
        <v>1.7090976906193763E-2</v>
      </c>
      <c r="F597" s="21">
        <f t="shared" si="203"/>
        <v>1.1149231062948262E-2</v>
      </c>
      <c r="G597" s="21">
        <f t="shared" si="203"/>
        <v>1.4970532135411817E-2</v>
      </c>
      <c r="H597" s="21">
        <f t="shared" si="203"/>
        <v>2.5164219014269042E-2</v>
      </c>
      <c r="I597" s="21">
        <f t="shared" si="203"/>
        <v>2.3319756001574186E-2</v>
      </c>
      <c r="J597" s="21">
        <f t="shared" si="203"/>
        <v>2.1579267784784386E-2</v>
      </c>
      <c r="K597" s="21">
        <f t="shared" si="203"/>
        <v>2.6121819334725512E-2</v>
      </c>
      <c r="L597" s="21">
        <f t="shared" si="203"/>
        <v>2.5731573816601142E-2</v>
      </c>
      <c r="M597" s="21">
        <f t="shared" si="203"/>
        <v>2.149450923903784E-2</v>
      </c>
      <c r="N597" s="21">
        <f t="shared" si="203"/>
        <v>2.6212045418725287E-2</v>
      </c>
      <c r="O597" s="404">
        <f t="shared" si="203"/>
        <v>2.1795312694740679E-2</v>
      </c>
      <c r="Q597" s="399">
        <v>1014</v>
      </c>
      <c r="R597" s="399" t="s">
        <v>23</v>
      </c>
      <c r="S597" s="21">
        <f t="shared" si="204"/>
        <v>2.5040192328837144E-2</v>
      </c>
      <c r="T597" s="21">
        <f t="shared" si="204"/>
        <v>2.3767154220181538E-2</v>
      </c>
      <c r="U597" s="21">
        <f t="shared" si="204"/>
        <v>2.1563923380215386E-2</v>
      </c>
      <c r="V597" s="21">
        <f t="shared" si="204"/>
        <v>1.8897107592087382E-2</v>
      </c>
      <c r="W597" s="21">
        <f t="shared" si="204"/>
        <v>1.8119531510349847E-2</v>
      </c>
      <c r="X597" s="21">
        <f t="shared" si="204"/>
        <v>1.9276547172408839E-2</v>
      </c>
      <c r="Y597" s="21">
        <f t="shared" si="204"/>
        <v>1.9911798428678934E-2</v>
      </c>
      <c r="Z597" s="21">
        <f t="shared" si="204"/>
        <v>2.0151957945123092E-2</v>
      </c>
      <c r="AA597" s="21">
        <f t="shared" si="204"/>
        <v>2.0869473841062688E-2</v>
      </c>
      <c r="AB597" s="21">
        <f t="shared" si="204"/>
        <v>2.1377005511141561E-2</v>
      </c>
      <c r="AC597" s="21">
        <f t="shared" si="204"/>
        <v>2.1387564003891382E-2</v>
      </c>
      <c r="AD597" s="21">
        <f t="shared" si="204"/>
        <v>2.1795312694740679E-2</v>
      </c>
    </row>
    <row r="598" spans="1:30" s="41" customFormat="1" x14ac:dyDescent="0.2">
      <c r="A598" s="399">
        <v>1015</v>
      </c>
      <c r="B598" s="399" t="s">
        <v>24</v>
      </c>
      <c r="C598" s="21">
        <f t="shared" si="203"/>
        <v>9.5669631328599875E-2</v>
      </c>
      <c r="D598" s="21">
        <f t="shared" si="203"/>
        <v>8.5673222291305348E-2</v>
      </c>
      <c r="E598" s="21">
        <f t="shared" si="203"/>
        <v>5.4669003289547297E-2</v>
      </c>
      <c r="F598" s="21">
        <f t="shared" si="203"/>
        <v>3.4774870135262592E-2</v>
      </c>
      <c r="G598" s="21">
        <f t="shared" si="203"/>
        <v>5.2417629498590301E-2</v>
      </c>
      <c r="H598" s="21">
        <f t="shared" si="203"/>
        <v>0.10489474888137561</v>
      </c>
      <c r="I598" s="21">
        <f t="shared" si="203"/>
        <v>7.991040560824858E-2</v>
      </c>
      <c r="J598" s="21">
        <f t="shared" si="203"/>
        <v>9.9891303998620687E-2</v>
      </c>
      <c r="K598" s="21">
        <f t="shared" si="203"/>
        <v>0.11397400930531044</v>
      </c>
      <c r="L598" s="21">
        <f t="shared" si="203"/>
        <v>0.10956138839711707</v>
      </c>
      <c r="M598" s="21">
        <f t="shared" si="203"/>
        <v>0.10666914591884948</v>
      </c>
      <c r="N598" s="21">
        <f t="shared" si="203"/>
        <v>0.11073581553693944</v>
      </c>
      <c r="O598" s="404">
        <f t="shared" si="203"/>
        <v>8.8004571971609005E-2</v>
      </c>
      <c r="Q598" s="399">
        <v>1015</v>
      </c>
      <c r="R598" s="399" t="s">
        <v>24</v>
      </c>
      <c r="S598" s="21">
        <f t="shared" si="204"/>
        <v>9.5669631328599875E-2</v>
      </c>
      <c r="T598" s="21">
        <f t="shared" si="204"/>
        <v>9.0524222209795349E-2</v>
      </c>
      <c r="U598" s="21">
        <f t="shared" si="204"/>
        <v>7.8867321229394494E-2</v>
      </c>
      <c r="V598" s="21">
        <f t="shared" si="204"/>
        <v>6.703316334168323E-2</v>
      </c>
      <c r="W598" s="21">
        <f t="shared" si="204"/>
        <v>6.4197673202684477E-2</v>
      </c>
      <c r="X598" s="21">
        <f t="shared" si="204"/>
        <v>7.0759592510314759E-2</v>
      </c>
      <c r="Y598" s="21">
        <f t="shared" si="204"/>
        <v>7.2235004243312417E-2</v>
      </c>
      <c r="Z598" s="21">
        <f t="shared" si="204"/>
        <v>7.6376951057564618E-2</v>
      </c>
      <c r="AA598" s="21">
        <f t="shared" si="204"/>
        <v>8.0847533432675756E-2</v>
      </c>
      <c r="AB598" s="21">
        <f t="shared" si="204"/>
        <v>8.3824276719809146E-2</v>
      </c>
      <c r="AC598" s="21">
        <f t="shared" si="204"/>
        <v>8.5890753275246257E-2</v>
      </c>
      <c r="AD598" s="21">
        <f t="shared" si="204"/>
        <v>8.8004571971609005E-2</v>
      </c>
    </row>
    <row r="599" spans="1:30" s="41" customFormat="1" x14ac:dyDescent="0.2">
      <c r="A599" s="399">
        <v>1016</v>
      </c>
      <c r="B599" s="399" t="s">
        <v>25</v>
      </c>
      <c r="C599" s="21">
        <f t="shared" si="203"/>
        <v>6.8344199959543869E-2</v>
      </c>
      <c r="D599" s="21">
        <f t="shared" si="203"/>
        <v>4.8080745311460761E-2</v>
      </c>
      <c r="E599" s="21">
        <f t="shared" si="203"/>
        <v>3.5491424986489925E-2</v>
      </c>
      <c r="F599" s="21">
        <f t="shared" si="203"/>
        <v>2.9131485834879286E-2</v>
      </c>
      <c r="G599" s="21">
        <f t="shared" si="203"/>
        <v>2.7668036607531178E-2</v>
      </c>
      <c r="H599" s="21">
        <f t="shared" si="203"/>
        <v>4.8959116269390299E-2</v>
      </c>
      <c r="I599" s="21">
        <f t="shared" si="203"/>
        <v>6.1028259380031966E-2</v>
      </c>
      <c r="J599" s="21">
        <f t="shared" si="203"/>
        <v>6.5869174002204142E-2</v>
      </c>
      <c r="K599" s="21">
        <f t="shared" si="203"/>
        <v>8.1126439455226157E-2</v>
      </c>
      <c r="L599" s="21">
        <f t="shared" si="203"/>
        <v>7.9598728488435813E-2</v>
      </c>
      <c r="M599" s="21">
        <f t="shared" si="203"/>
        <v>5.5546818857376418E-2</v>
      </c>
      <c r="N599" s="21">
        <f t="shared" si="203"/>
        <v>6.8363342344745656E-2</v>
      </c>
      <c r="O599" s="404">
        <f t="shared" si="203"/>
        <v>5.6581338766936197E-2</v>
      </c>
      <c r="Q599" s="399">
        <v>1016</v>
      </c>
      <c r="R599" s="399" t="s">
        <v>25</v>
      </c>
      <c r="S599" s="21">
        <f t="shared" si="204"/>
        <v>6.8344199959543869E-2</v>
      </c>
      <c r="T599" s="21">
        <f t="shared" si="204"/>
        <v>5.7954900153976883E-2</v>
      </c>
      <c r="U599" s="21">
        <f t="shared" si="204"/>
        <v>5.0660522831126209E-2</v>
      </c>
      <c r="V599" s="21">
        <f t="shared" si="204"/>
        <v>4.4920953045692477E-2</v>
      </c>
      <c r="W599" s="21">
        <f t="shared" si="204"/>
        <v>4.1521341772496209E-2</v>
      </c>
      <c r="X599" s="21">
        <f t="shared" si="204"/>
        <v>4.2764182037001587E-2</v>
      </c>
      <c r="Y599" s="21">
        <f t="shared" si="204"/>
        <v>4.5703404946017927E-2</v>
      </c>
      <c r="Z599" s="21">
        <f t="shared" si="204"/>
        <v>4.8757996067267335E-2</v>
      </c>
      <c r="AA599" s="21">
        <f t="shared" si="204"/>
        <v>5.266510357140497E-2</v>
      </c>
      <c r="AB599" s="21">
        <f t="shared" si="204"/>
        <v>5.5501680782704746E-2</v>
      </c>
      <c r="AC599" s="21">
        <f t="shared" si="204"/>
        <v>5.550592219810143E-2</v>
      </c>
      <c r="AD599" s="21">
        <f t="shared" si="204"/>
        <v>5.6581338766936197E-2</v>
      </c>
    </row>
    <row r="600" spans="1:30" s="41" customFormat="1" x14ac:dyDescent="0.2">
      <c r="A600" s="399">
        <v>1017</v>
      </c>
      <c r="B600" s="399" t="s">
        <v>26</v>
      </c>
      <c r="C600" s="21">
        <f t="shared" si="203"/>
        <v>3.2593804324972955E-2</v>
      </c>
      <c r="D600" s="21">
        <f t="shared" si="203"/>
        <v>3.1781263429308121E-2</v>
      </c>
      <c r="E600" s="21">
        <f t="shared" si="203"/>
        <v>2.3288559682449677E-2</v>
      </c>
      <c r="F600" s="21">
        <f t="shared" si="203"/>
        <v>1.6745963820268429E-2</v>
      </c>
      <c r="G600" s="21">
        <f t="shared" si="203"/>
        <v>2.1184721512519163E-2</v>
      </c>
      <c r="H600" s="21">
        <f t="shared" si="203"/>
        <v>4.4632047681754959E-2</v>
      </c>
      <c r="I600" s="21">
        <f t="shared" si="203"/>
        <v>3.3016934266010031E-2</v>
      </c>
      <c r="J600" s="21">
        <f t="shared" si="203"/>
        <v>3.7270107344931525E-2</v>
      </c>
      <c r="K600" s="21">
        <f t="shared" si="203"/>
        <v>3.8007314237020334E-2</v>
      </c>
      <c r="L600" s="21">
        <f t="shared" si="203"/>
        <v>3.3983802858160085E-2</v>
      </c>
      <c r="M600" s="21">
        <f t="shared" si="203"/>
        <v>3.4226847576424899E-2</v>
      </c>
      <c r="N600" s="21">
        <f t="shared" si="203"/>
        <v>3.5430207601283972E-2</v>
      </c>
      <c r="O600" s="404">
        <f t="shared" si="203"/>
        <v>3.1958348803591205E-2</v>
      </c>
      <c r="Q600" s="399">
        <v>1017</v>
      </c>
      <c r="R600" s="399" t="s">
        <v>26</v>
      </c>
      <c r="S600" s="21">
        <f t="shared" si="204"/>
        <v>3.2593804324972955E-2</v>
      </c>
      <c r="T600" s="21">
        <f t="shared" si="204"/>
        <v>3.2182274649544838E-2</v>
      </c>
      <c r="U600" s="21">
        <f t="shared" si="204"/>
        <v>2.9218228235980977E-2</v>
      </c>
      <c r="V600" s="21">
        <f t="shared" si="204"/>
        <v>2.6005328950582565E-2</v>
      </c>
      <c r="W600" s="21">
        <f t="shared" si="204"/>
        <v>2.505622340869695E-2</v>
      </c>
      <c r="X600" s="21">
        <f t="shared" si="204"/>
        <v>2.8184981759290254E-2</v>
      </c>
      <c r="Y600" s="21">
        <f t="shared" si="204"/>
        <v>2.8951775142669202E-2</v>
      </c>
      <c r="Z600" s="21">
        <f t="shared" si="204"/>
        <v>3.0107632028029147E-2</v>
      </c>
      <c r="AA600" s="21">
        <f t="shared" si="204"/>
        <v>3.1065359642415729E-2</v>
      </c>
      <c r="AB600" s="21">
        <f t="shared" si="204"/>
        <v>3.1376640219346441E-2</v>
      </c>
      <c r="AC600" s="21">
        <f t="shared" si="204"/>
        <v>3.163927651420434E-2</v>
      </c>
      <c r="AD600" s="21">
        <f t="shared" si="204"/>
        <v>3.1958348803591205E-2</v>
      </c>
    </row>
    <row r="601" spans="1:30" s="41" customFormat="1" x14ac:dyDescent="0.2">
      <c r="A601" s="399">
        <v>1018</v>
      </c>
      <c r="B601" s="399" t="s">
        <v>27</v>
      </c>
      <c r="C601" s="21">
        <f t="shared" si="203"/>
        <v>8.0470965103598691E-2</v>
      </c>
      <c r="D601" s="21">
        <f t="shared" si="203"/>
        <v>6.9413871809713104E-2</v>
      </c>
      <c r="E601" s="21">
        <f t="shared" si="203"/>
        <v>6.1060649844532036E-2</v>
      </c>
      <c r="F601" s="21">
        <f t="shared" si="203"/>
        <v>3.4412040519791014E-2</v>
      </c>
      <c r="G601" s="21">
        <f t="shared" si="203"/>
        <v>3.8703832596151684E-2</v>
      </c>
      <c r="H601" s="21">
        <f t="shared" si="203"/>
        <v>6.8796083015985096E-2</v>
      </c>
      <c r="I601" s="21">
        <f t="shared" si="203"/>
        <v>5.9007223248782131E-2</v>
      </c>
      <c r="J601" s="21">
        <f t="shared" si="203"/>
        <v>7.0311482422369467E-2</v>
      </c>
      <c r="K601" s="21">
        <f t="shared" si="203"/>
        <v>5.8725416137145298E-2</v>
      </c>
      <c r="L601" s="21">
        <f t="shared" si="203"/>
        <v>7.1782712431565504E-2</v>
      </c>
      <c r="M601" s="21">
        <f t="shared" si="203"/>
        <v>5.4741476208317721E-2</v>
      </c>
      <c r="N601" s="21">
        <f t="shared" si="203"/>
        <v>6.9062307769737513E-2</v>
      </c>
      <c r="O601" s="404">
        <f t="shared" si="203"/>
        <v>6.1359616229942987E-2</v>
      </c>
      <c r="Q601" s="399">
        <v>1018</v>
      </c>
      <c r="R601" s="399" t="s">
        <v>27</v>
      </c>
      <c r="S601" s="21">
        <f t="shared" si="204"/>
        <v>8.0470965103598691E-2</v>
      </c>
      <c r="T601" s="21">
        <f t="shared" si="204"/>
        <v>7.4833601523393786E-2</v>
      </c>
      <c r="U601" s="21">
        <f t="shared" si="204"/>
        <v>7.0356015512265516E-2</v>
      </c>
      <c r="V601" s="21">
        <f t="shared" si="204"/>
        <v>6.0751285278024855E-2</v>
      </c>
      <c r="W601" s="21">
        <f t="shared" si="204"/>
        <v>5.6408478890119837E-2</v>
      </c>
      <c r="X601" s="21">
        <f t="shared" si="204"/>
        <v>5.8395405312074163E-2</v>
      </c>
      <c r="Y601" s="21">
        <f t="shared" si="204"/>
        <v>5.8492176742630395E-2</v>
      </c>
      <c r="Z601" s="21">
        <f t="shared" si="204"/>
        <v>6.0286900892397924E-2</v>
      </c>
      <c r="AA601" s="21">
        <f t="shared" si="204"/>
        <v>6.0084220118930207E-2</v>
      </c>
      <c r="AB601" s="21">
        <f t="shared" si="204"/>
        <v>6.1305057113102121E-2</v>
      </c>
      <c r="AC601" s="21">
        <f t="shared" si="204"/>
        <v>6.0712329462362352E-2</v>
      </c>
      <c r="AD601" s="21">
        <f t="shared" si="204"/>
        <v>6.1359616229942987E-2</v>
      </c>
    </row>
    <row r="602" spans="1:30" s="41" customFormat="1" x14ac:dyDescent="0.2">
      <c r="A602" s="399">
        <v>1019</v>
      </c>
      <c r="B602" s="399" t="s">
        <v>28</v>
      </c>
      <c r="C602" s="21">
        <f t="shared" si="203"/>
        <v>9.8001964599429517E-2</v>
      </c>
      <c r="D602" s="21">
        <f t="shared" si="203"/>
        <v>8.8408719048831047E-2</v>
      </c>
      <c r="E602" s="21">
        <f t="shared" si="203"/>
        <v>5.7767364726753825E-2</v>
      </c>
      <c r="F602" s="21">
        <f t="shared" si="203"/>
        <v>4.3169299347283883E-2</v>
      </c>
      <c r="G602" s="21">
        <f t="shared" si="203"/>
        <v>6.1044446351194818E-2</v>
      </c>
      <c r="H602" s="21">
        <f t="shared" si="203"/>
        <v>7.2592174779551391E-2</v>
      </c>
      <c r="I602" s="21">
        <f t="shared" si="203"/>
        <v>6.7141178390729556E-2</v>
      </c>
      <c r="J602" s="21">
        <f t="shared" si="203"/>
        <v>8.1720614994240701E-2</v>
      </c>
      <c r="K602" s="21">
        <f t="shared" si="203"/>
        <v>9.4342501700845571E-2</v>
      </c>
      <c r="L602" s="21">
        <f t="shared" si="203"/>
        <v>9.1462582565144807E-2</v>
      </c>
      <c r="M602" s="21">
        <f t="shared" si="203"/>
        <v>6.6794524585935627E-2</v>
      </c>
      <c r="N602" s="21">
        <f t="shared" si="203"/>
        <v>8.2842031029619179E-2</v>
      </c>
      <c r="O602" s="404">
        <f t="shared" si="203"/>
        <v>7.5744446202174062E-2</v>
      </c>
      <c r="Q602" s="399">
        <v>1019</v>
      </c>
      <c r="R602" s="399" t="s">
        <v>28</v>
      </c>
      <c r="S602" s="21">
        <f t="shared" si="204"/>
        <v>9.8001964599429517E-2</v>
      </c>
      <c r="T602" s="21">
        <f t="shared" si="204"/>
        <v>9.3113402443882429E-2</v>
      </c>
      <c r="U602" s="21">
        <f t="shared" si="204"/>
        <v>8.1643043535397142E-2</v>
      </c>
      <c r="V602" s="21">
        <f t="shared" si="204"/>
        <v>7.1588978154150523E-2</v>
      </c>
      <c r="W602" s="21">
        <f t="shared" si="204"/>
        <v>6.9719568590465172E-2</v>
      </c>
      <c r="X602" s="21">
        <f t="shared" si="204"/>
        <v>7.0202853807976862E-2</v>
      </c>
      <c r="Y602" s="21">
        <f t="shared" si="204"/>
        <v>6.970580987734791E-2</v>
      </c>
      <c r="Z602" s="21">
        <f t="shared" si="204"/>
        <v>7.1351597943802136E-2</v>
      </c>
      <c r="AA602" s="21">
        <f t="shared" si="204"/>
        <v>7.4195665329448587E-2</v>
      </c>
      <c r="AB602" s="21">
        <f t="shared" si="204"/>
        <v>7.5912778758251323E-2</v>
      </c>
      <c r="AC602" s="21">
        <f t="shared" si="204"/>
        <v>7.5099328931862677E-2</v>
      </c>
      <c r="AD602" s="21">
        <f t="shared" si="204"/>
        <v>7.5744446202174062E-2</v>
      </c>
    </row>
    <row r="603" spans="1:30" s="41" customFormat="1" x14ac:dyDescent="0.2">
      <c r="A603" s="399">
        <v>1020</v>
      </c>
      <c r="B603" s="399" t="s">
        <v>29</v>
      </c>
      <c r="C603" s="21">
        <f t="shared" si="203"/>
        <v>3.6283763891233264E-2</v>
      </c>
      <c r="D603" s="21">
        <f t="shared" si="203"/>
        <v>3.0426838094743211E-2</v>
      </c>
      <c r="E603" s="21">
        <f t="shared" si="203"/>
        <v>2.3613194263762839E-2</v>
      </c>
      <c r="F603" s="21">
        <f t="shared" si="203"/>
        <v>1.1482781638717679E-2</v>
      </c>
      <c r="G603" s="21">
        <f t="shared" si="203"/>
        <v>1.4937040415210391E-2</v>
      </c>
      <c r="H603" s="21">
        <f t="shared" si="203"/>
        <v>2.8815645115504711E-2</v>
      </c>
      <c r="I603" s="21">
        <f t="shared" si="203"/>
        <v>2.5887073442902999E-2</v>
      </c>
      <c r="J603" s="21">
        <f t="shared" si="203"/>
        <v>3.1649034418945024E-2</v>
      </c>
      <c r="K603" s="21">
        <f t="shared" si="203"/>
        <v>3.2948741490579962E-2</v>
      </c>
      <c r="L603" s="21">
        <f t="shared" si="203"/>
        <v>3.6154492529468681E-2</v>
      </c>
      <c r="M603" s="21">
        <f t="shared" si="203"/>
        <v>2.5312621318839778E-2</v>
      </c>
      <c r="N603" s="21">
        <f t="shared" si="203"/>
        <v>2.9056980994413489E-2</v>
      </c>
      <c r="O603" s="404">
        <f t="shared" si="203"/>
        <v>2.7273549000094294E-2</v>
      </c>
      <c r="Q603" s="399">
        <v>1020</v>
      </c>
      <c r="R603" s="399" t="s">
        <v>29</v>
      </c>
      <c r="S603" s="21">
        <f t="shared" si="204"/>
        <v>3.6283763891233264E-2</v>
      </c>
      <c r="T603" s="21">
        <f t="shared" si="204"/>
        <v>3.3273308277848794E-2</v>
      </c>
      <c r="U603" s="21">
        <f t="shared" si="204"/>
        <v>3.0059246924990395E-2</v>
      </c>
      <c r="V603" s="21">
        <f t="shared" si="204"/>
        <v>2.4986077784882578E-2</v>
      </c>
      <c r="W603" s="21">
        <f t="shared" si="204"/>
        <v>2.3111730056269646E-2</v>
      </c>
      <c r="X603" s="21">
        <f t="shared" si="204"/>
        <v>2.4047417826489975E-2</v>
      </c>
      <c r="Y603" s="21">
        <f t="shared" si="204"/>
        <v>2.4331617410366307E-2</v>
      </c>
      <c r="Z603" s="21">
        <f t="shared" si="204"/>
        <v>2.5292870321414179E-2</v>
      </c>
      <c r="AA603" s="21">
        <f t="shared" si="204"/>
        <v>2.6223808048768903E-2</v>
      </c>
      <c r="AB603" s="21">
        <f t="shared" si="204"/>
        <v>2.7297832374337239E-2</v>
      </c>
      <c r="AC603" s="21">
        <f t="shared" si="204"/>
        <v>2.7110078900817337E-2</v>
      </c>
      <c r="AD603" s="21">
        <f t="shared" si="204"/>
        <v>2.7273549000094294E-2</v>
      </c>
    </row>
    <row r="604" spans="1:30" s="41" customFormat="1" x14ac:dyDescent="0.2">
      <c r="A604" s="399">
        <v>1021</v>
      </c>
      <c r="B604" s="399" t="s">
        <v>30</v>
      </c>
      <c r="C604" s="21">
        <f t="shared" ref="C604:O614" si="205">+C447/(C49*10^6)</f>
        <v>5.1339884982164956E-2</v>
      </c>
      <c r="D604" s="21">
        <f t="shared" si="205"/>
        <v>5.2146895741716971E-2</v>
      </c>
      <c r="E604" s="21">
        <f t="shared" si="205"/>
        <v>2.8209525247188467E-2</v>
      </c>
      <c r="F604" s="21">
        <f t="shared" si="205"/>
        <v>1.7596073177145292E-2</v>
      </c>
      <c r="G604" s="21">
        <f t="shared" si="205"/>
        <v>2.8744625835768603E-2</v>
      </c>
      <c r="H604" s="21">
        <f t="shared" si="205"/>
        <v>4.4932942759876492E-2</v>
      </c>
      <c r="I604" s="21">
        <f t="shared" si="205"/>
        <v>4.0331558243463836E-2</v>
      </c>
      <c r="J604" s="21">
        <f t="shared" si="205"/>
        <v>3.3800600002690598E-2</v>
      </c>
      <c r="K604" s="21">
        <f t="shared" si="205"/>
        <v>6.1837696403233583E-2</v>
      </c>
      <c r="L604" s="21">
        <f t="shared" si="205"/>
        <v>5.3445549028468139E-2</v>
      </c>
      <c r="M604" s="21">
        <f t="shared" si="205"/>
        <v>2.9755450947934716E-2</v>
      </c>
      <c r="N604" s="21">
        <f t="shared" si="205"/>
        <v>4.7121235012155087E-2</v>
      </c>
      <c r="O604" s="404">
        <f t="shared" si="205"/>
        <v>4.0752989764852018E-2</v>
      </c>
      <c r="Q604" s="399">
        <v>1021</v>
      </c>
      <c r="R604" s="399" t="s">
        <v>30</v>
      </c>
      <c r="S604" s="21">
        <f t="shared" ref="S604:AD614" si="206">+S447/(S49*10^6)</f>
        <v>5.1339884982164956E-2</v>
      </c>
      <c r="T604" s="21">
        <f t="shared" si="206"/>
        <v>5.1756291092053243E-2</v>
      </c>
      <c r="U604" s="21">
        <f t="shared" si="206"/>
        <v>4.4262462046965677E-2</v>
      </c>
      <c r="V604" s="21">
        <f t="shared" si="206"/>
        <v>3.6868335804286612E-2</v>
      </c>
      <c r="W604" s="21">
        <f t="shared" si="206"/>
        <v>3.5365790158812804E-2</v>
      </c>
      <c r="X604" s="21">
        <f t="shared" si="206"/>
        <v>3.6816388853543699E-2</v>
      </c>
      <c r="Y604" s="21">
        <f t="shared" si="206"/>
        <v>3.7351164849928238E-2</v>
      </c>
      <c r="Z604" s="21">
        <f t="shared" si="206"/>
        <v>3.6884536366818835E-2</v>
      </c>
      <c r="AA604" s="21">
        <f t="shared" si="206"/>
        <v>3.9868387667200592E-2</v>
      </c>
      <c r="AB604" s="21">
        <f t="shared" si="206"/>
        <v>4.1291867028769934E-2</v>
      </c>
      <c r="AC604" s="21">
        <f t="shared" si="206"/>
        <v>4.0169751630533906E-2</v>
      </c>
      <c r="AD604" s="21">
        <f t="shared" si="206"/>
        <v>4.0752989764852018E-2</v>
      </c>
    </row>
    <row r="605" spans="1:30" s="41" customFormat="1" x14ac:dyDescent="0.2">
      <c r="A605" s="399">
        <v>1022</v>
      </c>
      <c r="B605" s="399" t="s">
        <v>31</v>
      </c>
      <c r="C605" s="21">
        <f t="shared" si="205"/>
        <v>4.9984969864578482E-2</v>
      </c>
      <c r="D605" s="21">
        <f t="shared" si="205"/>
        <v>4.6251903847427327E-2</v>
      </c>
      <c r="E605" s="21">
        <f t="shared" si="205"/>
        <v>3.1630324660727537E-2</v>
      </c>
      <c r="F605" s="21">
        <f t="shared" si="205"/>
        <v>2.3481922703197579E-2</v>
      </c>
      <c r="G605" s="21">
        <f t="shared" si="205"/>
        <v>2.5938941701172852E-2</v>
      </c>
      <c r="H605" s="21">
        <f t="shared" si="205"/>
        <v>3.9254490748917792E-2</v>
      </c>
      <c r="I605" s="21">
        <f t="shared" si="205"/>
        <v>3.8712412132682589E-2</v>
      </c>
      <c r="J605" s="21">
        <f t="shared" si="205"/>
        <v>4.9421815460711366E-2</v>
      </c>
      <c r="K605" s="21">
        <f t="shared" si="205"/>
        <v>4.5721487114533804E-2</v>
      </c>
      <c r="L605" s="21">
        <f t="shared" si="205"/>
        <v>4.6937412793921558E-2</v>
      </c>
      <c r="M605" s="21">
        <f t="shared" si="205"/>
        <v>4.6361484600198219E-2</v>
      </c>
      <c r="N605" s="21">
        <f t="shared" si="205"/>
        <v>5.0943081247953853E-2</v>
      </c>
      <c r="O605" s="404">
        <f t="shared" si="205"/>
        <v>4.1513541356664574E-2</v>
      </c>
      <c r="Q605" s="399">
        <v>1022</v>
      </c>
      <c r="R605" s="399" t="s">
        <v>31</v>
      </c>
      <c r="S605" s="21">
        <f t="shared" si="206"/>
        <v>4.9984969864578482E-2</v>
      </c>
      <c r="T605" s="21">
        <f t="shared" si="206"/>
        <v>4.8078201380024353E-2</v>
      </c>
      <c r="U605" s="21">
        <f t="shared" si="206"/>
        <v>4.2762063724773001E-2</v>
      </c>
      <c r="V605" s="21">
        <f t="shared" si="206"/>
        <v>3.771704184790077E-2</v>
      </c>
      <c r="W605" s="21">
        <f t="shared" si="206"/>
        <v>3.5441955275596522E-2</v>
      </c>
      <c r="X605" s="21">
        <f t="shared" si="206"/>
        <v>3.6054292134384103E-2</v>
      </c>
      <c r="Y605" s="21">
        <f t="shared" si="206"/>
        <v>3.6479414278140949E-2</v>
      </c>
      <c r="Z605" s="21">
        <f t="shared" si="206"/>
        <v>3.8241021792145342E-2</v>
      </c>
      <c r="AA605" s="21">
        <f t="shared" si="206"/>
        <v>3.9172855257021341E-2</v>
      </c>
      <c r="AB605" s="21">
        <f t="shared" si="206"/>
        <v>4.0020803254613692E-2</v>
      </c>
      <c r="AC605" s="21">
        <f t="shared" si="206"/>
        <v>4.0625548923250487E-2</v>
      </c>
      <c r="AD605" s="21">
        <f t="shared" si="206"/>
        <v>4.1513541356664574E-2</v>
      </c>
    </row>
    <row r="606" spans="1:30" s="41" customFormat="1" x14ac:dyDescent="0.2">
      <c r="A606" s="399">
        <v>1023</v>
      </c>
      <c r="B606" s="399" t="s">
        <v>32</v>
      </c>
      <c r="C606" s="21">
        <f t="shared" si="205"/>
        <v>5.2018978807845929E-2</v>
      </c>
      <c r="D606" s="21">
        <f t="shared" si="205"/>
        <v>4.3519029091190188E-2</v>
      </c>
      <c r="E606" s="21">
        <f t="shared" si="205"/>
        <v>3.0533959846219566E-2</v>
      </c>
      <c r="F606" s="21">
        <f t="shared" si="205"/>
        <v>2.1295309670598825E-2</v>
      </c>
      <c r="G606" s="21">
        <f t="shared" si="205"/>
        <v>2.7306190458020123E-2</v>
      </c>
      <c r="H606" s="21">
        <f t="shared" si="205"/>
        <v>4.5460142277774084E-2</v>
      </c>
      <c r="I606" s="21">
        <f t="shared" si="205"/>
        <v>5.4594939801857034E-2</v>
      </c>
      <c r="J606" s="21">
        <f t="shared" si="205"/>
        <v>6.7783779282119622E-2</v>
      </c>
      <c r="K606" s="21">
        <f t="shared" si="205"/>
        <v>6.0186055016514098E-2</v>
      </c>
      <c r="L606" s="21">
        <f t="shared" si="205"/>
        <v>6.3875593114674611E-2</v>
      </c>
      <c r="M606" s="21">
        <f t="shared" si="205"/>
        <v>4.9771683058953478E-2</v>
      </c>
      <c r="N606" s="21">
        <f t="shared" si="205"/>
        <v>5.6816556085424012E-2</v>
      </c>
      <c r="O606" s="404">
        <f t="shared" si="205"/>
        <v>4.769641125121242E-2</v>
      </c>
      <c r="Q606" s="399">
        <v>1023</v>
      </c>
      <c r="R606" s="399" t="s">
        <v>32</v>
      </c>
      <c r="S606" s="21">
        <f t="shared" si="206"/>
        <v>5.2018978807845929E-2</v>
      </c>
      <c r="T606" s="21">
        <f t="shared" si="206"/>
        <v>4.7796098110502332E-2</v>
      </c>
      <c r="U606" s="21">
        <f t="shared" si="206"/>
        <v>4.1857520143428771E-2</v>
      </c>
      <c r="V606" s="21">
        <f t="shared" si="206"/>
        <v>3.5970710569846333E-2</v>
      </c>
      <c r="W606" s="21">
        <f t="shared" si="206"/>
        <v>3.43185836415449E-2</v>
      </c>
      <c r="X606" s="21">
        <f t="shared" si="206"/>
        <v>3.6037248989805759E-2</v>
      </c>
      <c r="Y606" s="21">
        <f t="shared" si="206"/>
        <v>3.8930182870875366E-2</v>
      </c>
      <c r="Z606" s="21">
        <f t="shared" si="206"/>
        <v>4.2595783978392393E-2</v>
      </c>
      <c r="AA606" s="21">
        <f t="shared" si="206"/>
        <v>4.465041648868006E-2</v>
      </c>
      <c r="AB606" s="21">
        <f t="shared" si="206"/>
        <v>4.6642983036570031E-2</v>
      </c>
      <c r="AC606" s="21">
        <f t="shared" si="206"/>
        <v>4.6932127188219458E-2</v>
      </c>
      <c r="AD606" s="21">
        <f t="shared" si="206"/>
        <v>4.769641125121242E-2</v>
      </c>
    </row>
    <row r="607" spans="1:30" s="41" customFormat="1" x14ac:dyDescent="0.2">
      <c r="A607" s="399">
        <v>1024</v>
      </c>
      <c r="B607" s="399" t="s">
        <v>33</v>
      </c>
      <c r="C607" s="21">
        <f t="shared" si="205"/>
        <v>2.5052169220160108E-2</v>
      </c>
      <c r="D607" s="21">
        <f t="shared" si="205"/>
        <v>1.9868969901289946E-2</v>
      </c>
      <c r="E607" s="21">
        <f t="shared" si="205"/>
        <v>1.6104827647817517E-2</v>
      </c>
      <c r="F607" s="21">
        <f t="shared" si="205"/>
        <v>1.4285329133903256E-2</v>
      </c>
      <c r="G607" s="21">
        <f t="shared" si="205"/>
        <v>1.7601329843035661E-2</v>
      </c>
      <c r="H607" s="21">
        <f t="shared" si="205"/>
        <v>2.4559730748761308E-2</v>
      </c>
      <c r="I607" s="21">
        <f t="shared" si="205"/>
        <v>2.3624326907387118E-2</v>
      </c>
      <c r="J607" s="21">
        <f t="shared" si="205"/>
        <v>2.6721180317352839E-2</v>
      </c>
      <c r="K607" s="21">
        <f t="shared" si="205"/>
        <v>2.6917378869448182E-2</v>
      </c>
      <c r="L607" s="21">
        <f t="shared" si="205"/>
        <v>2.4686387297736936E-2</v>
      </c>
      <c r="M607" s="21">
        <f t="shared" si="205"/>
        <v>2.430254158065899E-2</v>
      </c>
      <c r="N607" s="21">
        <f t="shared" si="205"/>
        <v>2.6066446988723707E-2</v>
      </c>
      <c r="O607" s="404">
        <f t="shared" si="205"/>
        <v>2.252877534435167E-2</v>
      </c>
      <c r="Q607" s="399">
        <v>1024</v>
      </c>
      <c r="R607" s="399" t="s">
        <v>33</v>
      </c>
      <c r="S607" s="21">
        <f t="shared" si="206"/>
        <v>2.5052169220160108E-2</v>
      </c>
      <c r="T607" s="21">
        <f t="shared" si="206"/>
        <v>2.2398068159375024E-2</v>
      </c>
      <c r="U607" s="21">
        <f t="shared" si="206"/>
        <v>2.0324849031835596E-2</v>
      </c>
      <c r="V607" s="21">
        <f t="shared" si="206"/>
        <v>1.8781026804968761E-2</v>
      </c>
      <c r="W607" s="21">
        <f t="shared" si="206"/>
        <v>1.854251306984573E-2</v>
      </c>
      <c r="X607" s="21">
        <f t="shared" si="206"/>
        <v>1.9521483763146812E-2</v>
      </c>
      <c r="Y607" s="21">
        <f t="shared" si="206"/>
        <v>2.0117713659581763E-2</v>
      </c>
      <c r="Z607" s="21">
        <f t="shared" si="206"/>
        <v>2.0960188777792241E-2</v>
      </c>
      <c r="AA607" s="21">
        <f t="shared" si="206"/>
        <v>2.1669340791442802E-2</v>
      </c>
      <c r="AB607" s="21">
        <f t="shared" si="206"/>
        <v>2.1984496250272188E-2</v>
      </c>
      <c r="AC607" s="21">
        <f t="shared" si="206"/>
        <v>2.22032011448316E-2</v>
      </c>
      <c r="AD607" s="21">
        <f t="shared" si="206"/>
        <v>2.252877534435167E-2</v>
      </c>
    </row>
    <row r="608" spans="1:30" s="41" customFormat="1" x14ac:dyDescent="0.2">
      <c r="A608" s="399">
        <v>1025</v>
      </c>
      <c r="B608" s="399" t="s">
        <v>34</v>
      </c>
      <c r="C608" s="21">
        <f t="shared" si="205"/>
        <v>0.10695861914790979</v>
      </c>
      <c r="D608" s="21">
        <f t="shared" si="205"/>
        <v>0.11000107214333366</v>
      </c>
      <c r="E608" s="21">
        <f t="shared" si="205"/>
        <v>7.0355084766026643E-2</v>
      </c>
      <c r="F608" s="21">
        <f t="shared" si="205"/>
        <v>5.8565137901050141E-2</v>
      </c>
      <c r="G608" s="21">
        <f t="shared" si="205"/>
        <v>1.0339825700415277E-2</v>
      </c>
      <c r="H608" s="21">
        <f t="shared" si="205"/>
        <v>8.3515592441327419E-2</v>
      </c>
      <c r="I608" s="21">
        <f t="shared" si="205"/>
        <v>9.11968299500623E-2</v>
      </c>
      <c r="J608" s="21">
        <f t="shared" si="205"/>
        <v>9.0296149654558719E-2</v>
      </c>
      <c r="K608" s="21">
        <f t="shared" si="205"/>
        <v>9.9380408829426045E-2</v>
      </c>
      <c r="L608" s="21">
        <f t="shared" si="205"/>
        <v>0.11429283874291603</v>
      </c>
      <c r="M608" s="21">
        <f t="shared" si="205"/>
        <v>9.0316537867078814E-2</v>
      </c>
      <c r="N608" s="21">
        <f t="shared" si="205"/>
        <v>0.1069355432780847</v>
      </c>
      <c r="O608" s="404">
        <f t="shared" si="205"/>
        <v>8.6692179284399373E-2</v>
      </c>
      <c r="Q608" s="399">
        <v>1025</v>
      </c>
      <c r="R608" s="399" t="s">
        <v>34</v>
      </c>
      <c r="S608" s="21">
        <f t="shared" si="206"/>
        <v>0.10695861914790979</v>
      </c>
      <c r="T608" s="21">
        <f t="shared" si="206"/>
        <v>0.10847041761624293</v>
      </c>
      <c r="U608" s="21">
        <f t="shared" si="206"/>
        <v>9.5848355155061626E-2</v>
      </c>
      <c r="V608" s="21">
        <f t="shared" si="206"/>
        <v>8.6077439749444165E-2</v>
      </c>
      <c r="W608" s="21">
        <f t="shared" si="206"/>
        <v>7.0941921246294684E-2</v>
      </c>
      <c r="X608" s="21">
        <f t="shared" si="206"/>
        <v>7.3005391335953115E-2</v>
      </c>
      <c r="Y608" s="21">
        <f t="shared" si="206"/>
        <v>7.58667865482342E-2</v>
      </c>
      <c r="Z608" s="21">
        <f t="shared" si="206"/>
        <v>7.7907245049011489E-2</v>
      </c>
      <c r="AA608" s="21">
        <f t="shared" si="206"/>
        <v>8.0549890768242691E-2</v>
      </c>
      <c r="AB608" s="21">
        <f t="shared" si="206"/>
        <v>8.4174040938830796E-2</v>
      </c>
      <c r="AC608" s="21">
        <f t="shared" si="206"/>
        <v>8.4769787796234827E-2</v>
      </c>
      <c r="AD608" s="21">
        <f t="shared" si="206"/>
        <v>8.6692179284399373E-2</v>
      </c>
    </row>
    <row r="609" spans="1:30" s="41" customFormat="1" x14ac:dyDescent="0.2">
      <c r="A609" s="399">
        <v>1026</v>
      </c>
      <c r="B609" s="399" t="s">
        <v>35</v>
      </c>
      <c r="C609" s="21">
        <f t="shared" si="205"/>
        <v>8.7125121649701459E-2</v>
      </c>
      <c r="D609" s="21">
        <f t="shared" si="205"/>
        <v>4.2411304539444687E-2</v>
      </c>
      <c r="E609" s="21">
        <f t="shared" si="205"/>
        <v>1.6168663127284367E-2</v>
      </c>
      <c r="F609" s="21">
        <f t="shared" si="205"/>
        <v>1.5645718142408432E-2</v>
      </c>
      <c r="G609" s="21">
        <f t="shared" si="205"/>
        <v>1.9219060045122183E-2</v>
      </c>
      <c r="H609" s="21">
        <f t="shared" si="205"/>
        <v>4.7048507672418638E-2</v>
      </c>
      <c r="I609" s="21">
        <f t="shared" si="205"/>
        <v>3.9143794679479663E-2</v>
      </c>
      <c r="J609" s="21">
        <f t="shared" si="205"/>
        <v>4.9575635631973661E-2</v>
      </c>
      <c r="K609" s="21">
        <f t="shared" si="205"/>
        <v>4.9178547519277978E-2</v>
      </c>
      <c r="L609" s="21">
        <f t="shared" si="205"/>
        <v>6.2755685333201361E-2</v>
      </c>
      <c r="M609" s="21">
        <f t="shared" si="205"/>
        <v>3.5850964043772797E-2</v>
      </c>
      <c r="N609" s="21">
        <f t="shared" si="205"/>
        <v>4.8003560463376248E-2</v>
      </c>
      <c r="O609" s="404">
        <f t="shared" si="205"/>
        <v>4.2826907034440913E-2</v>
      </c>
      <c r="Q609" s="399">
        <v>1026</v>
      </c>
      <c r="R609" s="399" t="s">
        <v>35</v>
      </c>
      <c r="S609" s="21">
        <f t="shared" si="206"/>
        <v>8.7125121649701459E-2</v>
      </c>
      <c r="T609" s="21">
        <f t="shared" si="206"/>
        <v>6.5284097789378784E-2</v>
      </c>
      <c r="U609" s="21">
        <f t="shared" si="206"/>
        <v>4.8818131406185711E-2</v>
      </c>
      <c r="V609" s="21">
        <f t="shared" si="206"/>
        <v>4.0317437087987018E-2</v>
      </c>
      <c r="W609" s="21">
        <f t="shared" si="206"/>
        <v>3.6169315619021154E-2</v>
      </c>
      <c r="X609" s="21">
        <f t="shared" si="206"/>
        <v>3.7907543780871127E-2</v>
      </c>
      <c r="Y609" s="21">
        <f t="shared" si="206"/>
        <v>3.8106306408154808E-2</v>
      </c>
      <c r="Z609" s="21">
        <f t="shared" si="206"/>
        <v>3.9551861780959971E-2</v>
      </c>
      <c r="AA609" s="21">
        <f t="shared" si="206"/>
        <v>4.0680621574869541E-2</v>
      </c>
      <c r="AB609" s="21">
        <f t="shared" si="206"/>
        <v>4.300146211001727E-2</v>
      </c>
      <c r="AC609" s="21">
        <f t="shared" si="206"/>
        <v>4.2352302510195006E-2</v>
      </c>
      <c r="AD609" s="21">
        <f t="shared" si="206"/>
        <v>4.2826907034440913E-2</v>
      </c>
    </row>
    <row r="610" spans="1:30" s="41" customFormat="1" x14ac:dyDescent="0.2">
      <c r="A610" s="399">
        <v>1027</v>
      </c>
      <c r="B610" s="399" t="s">
        <v>36</v>
      </c>
      <c r="C610" s="21">
        <f t="shared" si="205"/>
        <v>6.8597243157837384E-2</v>
      </c>
      <c r="D610" s="21">
        <f t="shared" si="205"/>
        <v>3.8083915603701349E-2</v>
      </c>
      <c r="E610" s="21">
        <f t="shared" si="205"/>
        <v>3.0591804600791122E-2</v>
      </c>
      <c r="F610" s="21">
        <f t="shared" si="205"/>
        <v>2.1051736658460121E-2</v>
      </c>
      <c r="G610" s="21">
        <f t="shared" si="205"/>
        <v>2.2429580274497284E-2</v>
      </c>
      <c r="H610" s="21">
        <f t="shared" si="205"/>
        <v>4.0781655248895488E-2</v>
      </c>
      <c r="I610" s="21">
        <f t="shared" si="205"/>
        <v>5.3824205703160405E-2</v>
      </c>
      <c r="J610" s="21">
        <f t="shared" si="205"/>
        <v>7.3930284560175988E-2</v>
      </c>
      <c r="K610" s="21">
        <f t="shared" si="205"/>
        <v>6.1243868368904913E-2</v>
      </c>
      <c r="L610" s="21">
        <f t="shared" si="205"/>
        <v>6.2194625547621514E-2</v>
      </c>
      <c r="M610" s="21">
        <f t="shared" si="205"/>
        <v>4.8224843334755081E-2</v>
      </c>
      <c r="N610" s="21">
        <f t="shared" si="205"/>
        <v>6.4393180302885988E-2</v>
      </c>
      <c r="O610" s="404">
        <f t="shared" si="205"/>
        <v>4.9095849188360692E-2</v>
      </c>
      <c r="Q610" s="399">
        <v>1027</v>
      </c>
      <c r="R610" s="399" t="s">
        <v>36</v>
      </c>
      <c r="S610" s="21">
        <f t="shared" si="206"/>
        <v>6.8597243157837384E-2</v>
      </c>
      <c r="T610" s="21">
        <f t="shared" si="206"/>
        <v>5.291160689070884E-2</v>
      </c>
      <c r="U610" s="21">
        <f t="shared" si="206"/>
        <v>4.5883547977507717E-2</v>
      </c>
      <c r="V610" s="21">
        <f t="shared" si="206"/>
        <v>3.9564027784664342E-2</v>
      </c>
      <c r="W610" s="21">
        <f t="shared" si="206"/>
        <v>3.6405982858844693E-2</v>
      </c>
      <c r="X610" s="21">
        <f t="shared" si="206"/>
        <v>3.7152072074270175E-2</v>
      </c>
      <c r="Y610" s="21">
        <f t="shared" si="206"/>
        <v>3.971576787580814E-2</v>
      </c>
      <c r="Z610" s="21">
        <f t="shared" si="206"/>
        <v>4.3999467171198348E-2</v>
      </c>
      <c r="AA610" s="21">
        <f t="shared" si="206"/>
        <v>4.6103927767921743E-2</v>
      </c>
      <c r="AB610" s="21">
        <f t="shared" si="206"/>
        <v>4.7762537269118152E-2</v>
      </c>
      <c r="AC610" s="21">
        <f t="shared" si="206"/>
        <v>4.7807741478070195E-2</v>
      </c>
      <c r="AD610" s="21">
        <f t="shared" si="206"/>
        <v>4.9095849188360692E-2</v>
      </c>
    </row>
    <row r="611" spans="1:30" s="41" customFormat="1" x14ac:dyDescent="0.2">
      <c r="A611" s="399">
        <v>1028</v>
      </c>
      <c r="B611" s="399" t="s">
        <v>37</v>
      </c>
      <c r="C611" s="21">
        <f t="shared" si="205"/>
        <v>3.7883763094278808E-2</v>
      </c>
      <c r="D611" s="21">
        <f t="shared" si="205"/>
        <v>3.4337853901015777E-2</v>
      </c>
      <c r="E611" s="21">
        <f t="shared" si="205"/>
        <v>2.0728817646233189E-2</v>
      </c>
      <c r="F611" s="21">
        <f t="shared" si="205"/>
        <v>1.4527102462260895E-2</v>
      </c>
      <c r="G611" s="21">
        <f t="shared" si="205"/>
        <v>1.7350519856240677E-2</v>
      </c>
      <c r="H611" s="21">
        <f t="shared" si="205"/>
        <v>2.740526077917382E-2</v>
      </c>
      <c r="I611" s="21">
        <f t="shared" si="205"/>
        <v>2.5262805563426111E-2</v>
      </c>
      <c r="J611" s="21">
        <f t="shared" si="205"/>
        <v>3.1381772812198269E-2</v>
      </c>
      <c r="K611" s="21">
        <f t="shared" si="205"/>
        <v>3.9448775732145662E-2</v>
      </c>
      <c r="L611" s="21">
        <f t="shared" si="205"/>
        <v>4.1195082291550743E-2</v>
      </c>
      <c r="M611" s="21">
        <f t="shared" si="205"/>
        <v>3.0612904624187962E-2</v>
      </c>
      <c r="N611" s="21">
        <f t="shared" si="205"/>
        <v>4.0965488698082933E-2</v>
      </c>
      <c r="O611" s="404">
        <f t="shared" si="205"/>
        <v>3.0340343159350722E-2</v>
      </c>
      <c r="Q611" s="399">
        <v>1028</v>
      </c>
      <c r="R611" s="399" t="s">
        <v>37</v>
      </c>
      <c r="S611" s="21">
        <f t="shared" si="206"/>
        <v>3.7883763094278808E-2</v>
      </c>
      <c r="T611" s="21">
        <f t="shared" si="206"/>
        <v>3.6115918702691048E-2</v>
      </c>
      <c r="U611" s="21">
        <f t="shared" si="206"/>
        <v>3.1211889028697135E-2</v>
      </c>
      <c r="V611" s="21">
        <f t="shared" si="206"/>
        <v>2.6987393471536586E-2</v>
      </c>
      <c r="W611" s="21">
        <f t="shared" si="206"/>
        <v>2.5064304437647289E-2</v>
      </c>
      <c r="X611" s="21">
        <f t="shared" si="206"/>
        <v>2.5437468444313292E-2</v>
      </c>
      <c r="Y611" s="21">
        <f t="shared" si="206"/>
        <v>2.5410186864390911E-2</v>
      </c>
      <c r="Z611" s="21">
        <f t="shared" si="206"/>
        <v>2.6212189914672196E-2</v>
      </c>
      <c r="AA611" s="21">
        <f t="shared" si="206"/>
        <v>2.7858880213517359E-2</v>
      </c>
      <c r="AB611" s="21">
        <f t="shared" si="206"/>
        <v>2.9279777243767093E-2</v>
      </c>
      <c r="AC611" s="21">
        <f t="shared" si="206"/>
        <v>2.9407948205143159E-2</v>
      </c>
      <c r="AD611" s="21">
        <f t="shared" si="206"/>
        <v>3.0340343159350722E-2</v>
      </c>
    </row>
    <row r="612" spans="1:30" s="41" customFormat="1" x14ac:dyDescent="0.2">
      <c r="A612" s="399">
        <v>1029</v>
      </c>
      <c r="B612" s="399" t="s">
        <v>38</v>
      </c>
      <c r="C612" s="21">
        <f t="shared" si="205"/>
        <v>4.9655026455026459E-2</v>
      </c>
      <c r="D612" s="21">
        <f t="shared" si="205"/>
        <v>4.3193020719738275E-2</v>
      </c>
      <c r="E612" s="21">
        <f t="shared" si="205"/>
        <v>3.6344362115765534E-2</v>
      </c>
      <c r="F612" s="21">
        <f t="shared" si="205"/>
        <v>3.7736950793989886E-2</v>
      </c>
      <c r="G612" s="21">
        <f t="shared" si="205"/>
        <v>3.4422144823050879E-2</v>
      </c>
      <c r="H612" s="21">
        <f t="shared" si="205"/>
        <v>3.3649302796040746E-2</v>
      </c>
      <c r="I612" s="21">
        <f t="shared" si="205"/>
        <v>3.3619898731985981E-2</v>
      </c>
      <c r="J612" s="21">
        <f t="shared" si="205"/>
        <v>2.8294792654372354E-2</v>
      </c>
      <c r="K612" s="21">
        <f t="shared" si="205"/>
        <v>3.4035141863670966E-2</v>
      </c>
      <c r="L612" s="21">
        <f t="shared" si="205"/>
        <v>3.4663395912876614E-2</v>
      </c>
      <c r="M612" s="21">
        <f t="shared" si="205"/>
        <v>3.1565957446808512E-2</v>
      </c>
      <c r="N612" s="21">
        <f t="shared" si="205"/>
        <v>3.6189136234784057E-2</v>
      </c>
      <c r="O612" s="404">
        <f t="shared" si="205"/>
        <v>3.5761898448397875E-2</v>
      </c>
      <c r="Q612" s="399">
        <v>1029</v>
      </c>
      <c r="R612" s="399" t="s">
        <v>38</v>
      </c>
      <c r="S612" s="21">
        <f t="shared" si="206"/>
        <v>4.9655026455026459E-2</v>
      </c>
      <c r="T612" s="21">
        <f t="shared" si="206"/>
        <v>4.6282425852146966E-2</v>
      </c>
      <c r="U612" s="21">
        <f t="shared" si="206"/>
        <v>4.2894596442088061E-2</v>
      </c>
      <c r="V612" s="21">
        <f t="shared" si="206"/>
        <v>4.15540419651175E-2</v>
      </c>
      <c r="W612" s="21">
        <f t="shared" si="206"/>
        <v>4.0112629464813136E-2</v>
      </c>
      <c r="X612" s="21">
        <f t="shared" si="206"/>
        <v>3.9015723411820961E-2</v>
      </c>
      <c r="Y612" s="21">
        <f t="shared" si="206"/>
        <v>3.8158456550960701E-2</v>
      </c>
      <c r="Z612" s="21">
        <f t="shared" si="206"/>
        <v>3.6670461644451445E-2</v>
      </c>
      <c r="AA612" s="21">
        <f t="shared" si="206"/>
        <v>3.6343014768854764E-2</v>
      </c>
      <c r="AB612" s="21">
        <f t="shared" si="206"/>
        <v>3.6150800298838603E-2</v>
      </c>
      <c r="AC612" s="21">
        <f t="shared" si="206"/>
        <v>3.5719856010337718E-2</v>
      </c>
      <c r="AD612" s="21">
        <f t="shared" si="206"/>
        <v>3.5761898448397875E-2</v>
      </c>
    </row>
    <row r="613" spans="1:30" s="41" customFormat="1" x14ac:dyDescent="0.2">
      <c r="A613" s="400">
        <v>1030</v>
      </c>
      <c r="B613" s="400" t="s">
        <v>18</v>
      </c>
      <c r="C613" s="23">
        <f t="shared" si="205"/>
        <v>8.3809938648032475E-2</v>
      </c>
      <c r="D613" s="23">
        <f t="shared" si="205"/>
        <v>6.8467314563877724E-2</v>
      </c>
      <c r="E613" s="23">
        <f t="shared" si="205"/>
        <v>5.9661683287947923E-2</v>
      </c>
      <c r="F613" s="23">
        <f t="shared" si="205"/>
        <v>3.9880993883307458E-2</v>
      </c>
      <c r="G613" s="23">
        <f t="shared" si="205"/>
        <v>4.5829873365165044E-2</v>
      </c>
      <c r="H613" s="23">
        <f t="shared" si="205"/>
        <v>7.6247423046847229E-2</v>
      </c>
      <c r="I613" s="23">
        <f t="shared" si="205"/>
        <v>7.6189722839149362E-2</v>
      </c>
      <c r="J613" s="23">
        <f t="shared" si="205"/>
        <v>9.9426061315377484E-2</v>
      </c>
      <c r="K613" s="23">
        <f t="shared" si="205"/>
        <v>9.4733195434886369E-2</v>
      </c>
      <c r="L613" s="23">
        <f t="shared" si="205"/>
        <v>8.6426343476978931E-2</v>
      </c>
      <c r="M613" s="23">
        <f t="shared" si="205"/>
        <v>7.2436126859050515E-2</v>
      </c>
      <c r="N613" s="23">
        <f t="shared" si="205"/>
        <v>6.8547220250411559E-2</v>
      </c>
      <c r="O613" s="405">
        <f t="shared" si="205"/>
        <v>7.3116967793039167E-2</v>
      </c>
      <c r="Q613" s="400">
        <v>1030</v>
      </c>
      <c r="R613" s="400" t="s">
        <v>18</v>
      </c>
      <c r="S613" s="23">
        <f t="shared" si="206"/>
        <v>8.3809938648032475E-2</v>
      </c>
      <c r="T613" s="23">
        <f t="shared" si="206"/>
        <v>7.5865733540694646E-2</v>
      </c>
      <c r="U613" s="23">
        <f t="shared" si="206"/>
        <v>7.0496016924336505E-2</v>
      </c>
      <c r="V613" s="23">
        <f t="shared" si="206"/>
        <v>6.2112055685018597E-2</v>
      </c>
      <c r="W613" s="23">
        <f t="shared" si="206"/>
        <v>5.8846841033433607E-2</v>
      </c>
      <c r="X613" s="23">
        <f t="shared" si="206"/>
        <v>6.1688828513458215E-2</v>
      </c>
      <c r="Y613" s="23">
        <f t="shared" si="206"/>
        <v>6.4012441224719621E-2</v>
      </c>
      <c r="Z613" s="23">
        <f t="shared" si="206"/>
        <v>6.8906772540122688E-2</v>
      </c>
      <c r="AA613" s="23">
        <f t="shared" si="206"/>
        <v>7.2181802840566217E-2</v>
      </c>
      <c r="AB613" s="23">
        <f t="shared" si="206"/>
        <v>7.3687562949669799E-2</v>
      </c>
      <c r="AC613" s="23">
        <f t="shared" si="206"/>
        <v>7.356447812717698E-2</v>
      </c>
      <c r="AD613" s="23">
        <f t="shared" si="206"/>
        <v>7.3116967793039167E-2</v>
      </c>
    </row>
    <row r="614" spans="1:30" s="41" customFormat="1" x14ac:dyDescent="0.2">
      <c r="A614" s="401">
        <v>10300</v>
      </c>
      <c r="B614" s="401" t="s">
        <v>149</v>
      </c>
      <c r="C614" s="406">
        <f t="shared" si="205"/>
        <v>5.0498197485819601E-2</v>
      </c>
      <c r="D614" s="406">
        <f t="shared" si="205"/>
        <v>4.515819999549351E-2</v>
      </c>
      <c r="E614" s="406">
        <f t="shared" si="205"/>
        <v>3.3643263107124594E-2</v>
      </c>
      <c r="F614" s="406">
        <f t="shared" si="205"/>
        <v>2.6364828586718042E-2</v>
      </c>
      <c r="G614" s="406">
        <f t="shared" si="205"/>
        <v>2.9709487834072967E-2</v>
      </c>
      <c r="H614" s="406">
        <f t="shared" si="205"/>
        <v>4.7014315693757629E-2</v>
      </c>
      <c r="I614" s="406">
        <f t="shared" si="205"/>
        <v>4.4042704162611634E-2</v>
      </c>
      <c r="J614" s="406">
        <f t="shared" si="205"/>
        <v>4.9285265133281339E-2</v>
      </c>
      <c r="K614" s="406">
        <f t="shared" si="205"/>
        <v>5.1949161414063909E-2</v>
      </c>
      <c r="L614" s="406">
        <f t="shared" si="205"/>
        <v>5.0613563773183809E-2</v>
      </c>
      <c r="M614" s="406">
        <f t="shared" si="205"/>
        <v>4.6121052694046996E-2</v>
      </c>
      <c r="N614" s="406">
        <f t="shared" si="205"/>
        <v>5.1412421212415356E-2</v>
      </c>
      <c r="O614" s="406">
        <f>+O457/(O59*10^6)</f>
        <v>4.3996274876331454E-2</v>
      </c>
      <c r="Q614" s="401">
        <v>10300</v>
      </c>
      <c r="R614" s="401" t="s">
        <v>149</v>
      </c>
      <c r="S614" s="406">
        <f t="shared" si="206"/>
        <v>5.0498197485819601E-2</v>
      </c>
      <c r="T614" s="406">
        <f t="shared" si="206"/>
        <v>4.777680405080114E-2</v>
      </c>
      <c r="U614" s="406">
        <f t="shared" si="206"/>
        <v>4.3082875006567406E-2</v>
      </c>
      <c r="V614" s="406">
        <f t="shared" si="206"/>
        <v>3.8745809589929729E-2</v>
      </c>
      <c r="W614" s="406">
        <f t="shared" si="206"/>
        <v>3.6954929106455314E-2</v>
      </c>
      <c r="X614" s="406">
        <f t="shared" si="206"/>
        <v>3.8592527590817112E-2</v>
      </c>
      <c r="Y614" s="406">
        <f t="shared" si="206"/>
        <v>3.9429314620227161E-2</v>
      </c>
      <c r="Z614" s="406">
        <f t="shared" si="206"/>
        <v>4.0789300140482314E-2</v>
      </c>
      <c r="AA614" s="406">
        <f t="shared" si="206"/>
        <v>4.214056403536523E-2</v>
      </c>
      <c r="AB614" s="406">
        <f t="shared" si="206"/>
        <v>4.3027795032935204E-2</v>
      </c>
      <c r="AC614" s="406">
        <f t="shared" si="206"/>
        <v>4.3313433542953569E-2</v>
      </c>
      <c r="AD614" s="406">
        <f t="shared" si="206"/>
        <v>4.3996274876331461E-2</v>
      </c>
    </row>
    <row r="615" spans="1:30" s="41" customFormat="1" x14ac:dyDescent="0.2"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>
    <tabColor theme="9" tint="0.59999389629810485"/>
  </sheetPr>
  <dimension ref="A1:AE615"/>
  <sheetViews>
    <sheetView zoomScale="70" zoomScaleNormal="70" workbookViewId="0">
      <selection activeCell="B1" sqref="B1"/>
    </sheetView>
  </sheetViews>
  <sheetFormatPr defaultRowHeight="14.25" x14ac:dyDescent="0.2"/>
  <cols>
    <col min="1" max="1" width="8.75" style="41" bestFit="1" customWidth="1"/>
    <col min="2" max="2" width="24.625" style="41" bestFit="1" customWidth="1"/>
    <col min="3" max="14" width="11.875" style="41" customWidth="1"/>
    <col min="15" max="15" width="13" style="41" bestFit="1" customWidth="1"/>
    <col min="18" max="18" width="24.625" bestFit="1" customWidth="1"/>
    <col min="19" max="25" width="12" bestFit="1" customWidth="1"/>
    <col min="26" max="30" width="13" bestFit="1" customWidth="1"/>
  </cols>
  <sheetData>
    <row r="1" spans="1:30" x14ac:dyDescent="0.2">
      <c r="A1" s="3" t="s">
        <v>52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57</v>
      </c>
      <c r="Q1" s="3" t="s">
        <v>73</v>
      </c>
      <c r="R1" s="3" t="s">
        <v>12</v>
      </c>
      <c r="S1" s="3" t="s">
        <v>74</v>
      </c>
      <c r="T1" s="3" t="s">
        <v>75</v>
      </c>
      <c r="U1" s="3" t="s">
        <v>76</v>
      </c>
      <c r="V1" s="3" t="s">
        <v>77</v>
      </c>
      <c r="W1" s="3" t="s">
        <v>78</v>
      </c>
      <c r="X1" s="3" t="s">
        <v>79</v>
      </c>
      <c r="Y1" s="3" t="s">
        <v>80</v>
      </c>
      <c r="Z1" s="3" t="s">
        <v>81</v>
      </c>
      <c r="AA1" s="3" t="s">
        <v>82</v>
      </c>
      <c r="AB1" s="3" t="s">
        <v>83</v>
      </c>
      <c r="AC1" s="3" t="s">
        <v>84</v>
      </c>
      <c r="AD1" s="3" t="s">
        <v>85</v>
      </c>
    </row>
    <row r="2" spans="1:30" x14ac:dyDescent="0.2">
      <c r="A2" s="7">
        <v>1004</v>
      </c>
      <c r="B2" s="7" t="s">
        <v>94</v>
      </c>
      <c r="C2" s="8">
        <v>293</v>
      </c>
      <c r="D2" s="8">
        <v>516</v>
      </c>
      <c r="E2" s="8">
        <v>482</v>
      </c>
      <c r="F2" s="8">
        <v>301</v>
      </c>
      <c r="G2" s="8">
        <v>434</v>
      </c>
      <c r="H2" s="8">
        <v>492</v>
      </c>
      <c r="I2" s="8">
        <v>539</v>
      </c>
      <c r="J2" s="8">
        <v>621</v>
      </c>
      <c r="K2" s="8">
        <v>764</v>
      </c>
      <c r="L2" s="8">
        <v>612</v>
      </c>
      <c r="M2" s="8">
        <v>732</v>
      </c>
      <c r="N2" s="8">
        <v>803</v>
      </c>
      <c r="O2" s="9">
        <f>SUM(C2:N2)</f>
        <v>6589</v>
      </c>
      <c r="Q2" s="7">
        <v>1004</v>
      </c>
      <c r="R2" s="7" t="s">
        <v>94</v>
      </c>
      <c r="S2" s="8">
        <f>+C2</f>
        <v>293</v>
      </c>
      <c r="T2" s="8">
        <f t="shared" ref="T2:AD18" si="0">+S2+D2</f>
        <v>809</v>
      </c>
      <c r="U2" s="8">
        <f t="shared" si="0"/>
        <v>1291</v>
      </c>
      <c r="V2" s="8">
        <f t="shared" si="0"/>
        <v>1592</v>
      </c>
      <c r="W2" s="8">
        <f t="shared" si="0"/>
        <v>2026</v>
      </c>
      <c r="X2" s="8">
        <f t="shared" si="0"/>
        <v>2518</v>
      </c>
      <c r="Y2" s="8">
        <f t="shared" si="0"/>
        <v>3057</v>
      </c>
      <c r="Z2" s="8">
        <f t="shared" si="0"/>
        <v>3678</v>
      </c>
      <c r="AA2" s="8">
        <f t="shared" si="0"/>
        <v>4442</v>
      </c>
      <c r="AB2" s="8">
        <f t="shared" si="0"/>
        <v>5054</v>
      </c>
      <c r="AC2" s="8">
        <f t="shared" si="0"/>
        <v>5786</v>
      </c>
      <c r="AD2" s="8">
        <f t="shared" si="0"/>
        <v>6589</v>
      </c>
    </row>
    <row r="3" spans="1:30" x14ac:dyDescent="0.2">
      <c r="A3" s="10">
        <v>1005</v>
      </c>
      <c r="B3" s="10" t="s">
        <v>13</v>
      </c>
      <c r="C3" s="11">
        <v>7</v>
      </c>
      <c r="D3" s="11">
        <v>3</v>
      </c>
      <c r="E3" s="11">
        <v>6</v>
      </c>
      <c r="F3" s="11">
        <v>5</v>
      </c>
      <c r="G3" s="11">
        <v>28</v>
      </c>
      <c r="H3" s="11">
        <v>32</v>
      </c>
      <c r="I3" s="11">
        <v>25</v>
      </c>
      <c r="J3" s="11">
        <v>25</v>
      </c>
      <c r="K3" s="11">
        <v>15</v>
      </c>
      <c r="L3" s="11">
        <v>4</v>
      </c>
      <c r="M3" s="11">
        <v>10</v>
      </c>
      <c r="N3" s="11">
        <v>10</v>
      </c>
      <c r="O3" s="12">
        <f t="shared" ref="O3:O29" si="1">SUM(C3:N3)</f>
        <v>170</v>
      </c>
      <c r="Q3" s="10">
        <v>1005</v>
      </c>
      <c r="R3" s="10" t="s">
        <v>13</v>
      </c>
      <c r="S3" s="11">
        <f t="shared" ref="S3:S28" si="2">+C3</f>
        <v>7</v>
      </c>
      <c r="T3" s="11">
        <f t="shared" si="0"/>
        <v>10</v>
      </c>
      <c r="U3" s="11">
        <f t="shared" si="0"/>
        <v>16</v>
      </c>
      <c r="V3" s="11">
        <f t="shared" si="0"/>
        <v>21</v>
      </c>
      <c r="W3" s="11">
        <f t="shared" si="0"/>
        <v>49</v>
      </c>
      <c r="X3" s="11">
        <f t="shared" si="0"/>
        <v>81</v>
      </c>
      <c r="Y3" s="11">
        <f t="shared" si="0"/>
        <v>106</v>
      </c>
      <c r="Z3" s="11">
        <f t="shared" si="0"/>
        <v>131</v>
      </c>
      <c r="AA3" s="11">
        <f t="shared" si="0"/>
        <v>146</v>
      </c>
      <c r="AB3" s="11">
        <f t="shared" si="0"/>
        <v>150</v>
      </c>
      <c r="AC3" s="11">
        <f t="shared" si="0"/>
        <v>160</v>
      </c>
      <c r="AD3" s="11">
        <f t="shared" si="0"/>
        <v>170</v>
      </c>
    </row>
    <row r="4" spans="1:30" x14ac:dyDescent="0.2">
      <c r="A4" s="10">
        <v>1006</v>
      </c>
      <c r="B4" s="10" t="s">
        <v>14</v>
      </c>
      <c r="C4" s="11">
        <v>137</v>
      </c>
      <c r="D4" s="11">
        <v>75</v>
      </c>
      <c r="E4" s="11">
        <v>57</v>
      </c>
      <c r="F4" s="11">
        <v>75</v>
      </c>
      <c r="G4" s="11">
        <v>155</v>
      </c>
      <c r="H4" s="11">
        <v>137</v>
      </c>
      <c r="I4" s="11">
        <v>57</v>
      </c>
      <c r="J4" s="11">
        <v>197</v>
      </c>
      <c r="K4" s="11">
        <v>173</v>
      </c>
      <c r="L4" s="11">
        <v>113</v>
      </c>
      <c r="M4" s="11">
        <v>96</v>
      </c>
      <c r="N4" s="11">
        <v>112</v>
      </c>
      <c r="O4" s="12">
        <f t="shared" si="1"/>
        <v>1384</v>
      </c>
      <c r="Q4" s="10">
        <v>1006</v>
      </c>
      <c r="R4" s="10" t="s">
        <v>14</v>
      </c>
      <c r="S4" s="11">
        <f t="shared" si="2"/>
        <v>137</v>
      </c>
      <c r="T4" s="11">
        <f t="shared" si="0"/>
        <v>212</v>
      </c>
      <c r="U4" s="11">
        <f t="shared" si="0"/>
        <v>269</v>
      </c>
      <c r="V4" s="11">
        <f t="shared" si="0"/>
        <v>344</v>
      </c>
      <c r="W4" s="11">
        <f t="shared" si="0"/>
        <v>499</v>
      </c>
      <c r="X4" s="11">
        <f t="shared" si="0"/>
        <v>636</v>
      </c>
      <c r="Y4" s="11">
        <f t="shared" si="0"/>
        <v>693</v>
      </c>
      <c r="Z4" s="11">
        <f t="shared" si="0"/>
        <v>890</v>
      </c>
      <c r="AA4" s="11">
        <f t="shared" si="0"/>
        <v>1063</v>
      </c>
      <c r="AB4" s="11">
        <f t="shared" si="0"/>
        <v>1176</v>
      </c>
      <c r="AC4" s="11">
        <f t="shared" si="0"/>
        <v>1272</v>
      </c>
      <c r="AD4" s="11">
        <f t="shared" si="0"/>
        <v>1384</v>
      </c>
    </row>
    <row r="5" spans="1:30" x14ac:dyDescent="0.2">
      <c r="A5" s="10">
        <v>1007</v>
      </c>
      <c r="B5" s="10" t="s">
        <v>15</v>
      </c>
      <c r="C5" s="11">
        <v>44</v>
      </c>
      <c r="D5" s="11">
        <v>193</v>
      </c>
      <c r="E5" s="11">
        <v>80</v>
      </c>
      <c r="F5" s="11">
        <v>40</v>
      </c>
      <c r="G5" s="11">
        <v>84</v>
      </c>
      <c r="H5" s="11">
        <v>100</v>
      </c>
      <c r="I5" s="11">
        <v>78</v>
      </c>
      <c r="J5" s="11">
        <v>110</v>
      </c>
      <c r="K5" s="11">
        <v>233</v>
      </c>
      <c r="L5" s="11">
        <v>92</v>
      </c>
      <c r="M5" s="11">
        <v>45</v>
      </c>
      <c r="N5" s="11">
        <v>48</v>
      </c>
      <c r="O5" s="12">
        <f t="shared" si="1"/>
        <v>1147</v>
      </c>
      <c r="Q5" s="10">
        <v>1007</v>
      </c>
      <c r="R5" s="10" t="s">
        <v>15</v>
      </c>
      <c r="S5" s="11">
        <f t="shared" si="2"/>
        <v>44</v>
      </c>
      <c r="T5" s="11">
        <f t="shared" si="0"/>
        <v>237</v>
      </c>
      <c r="U5" s="11">
        <f t="shared" si="0"/>
        <v>317</v>
      </c>
      <c r="V5" s="11">
        <f t="shared" si="0"/>
        <v>357</v>
      </c>
      <c r="W5" s="11">
        <f t="shared" si="0"/>
        <v>441</v>
      </c>
      <c r="X5" s="11">
        <f t="shared" si="0"/>
        <v>541</v>
      </c>
      <c r="Y5" s="11">
        <f t="shared" si="0"/>
        <v>619</v>
      </c>
      <c r="Z5" s="11">
        <f t="shared" si="0"/>
        <v>729</v>
      </c>
      <c r="AA5" s="11">
        <f t="shared" si="0"/>
        <v>962</v>
      </c>
      <c r="AB5" s="11">
        <f t="shared" si="0"/>
        <v>1054</v>
      </c>
      <c r="AC5" s="11">
        <f t="shared" si="0"/>
        <v>1099</v>
      </c>
      <c r="AD5" s="11">
        <f t="shared" si="0"/>
        <v>1147</v>
      </c>
    </row>
    <row r="6" spans="1:30" x14ac:dyDescent="0.2">
      <c r="A6" s="10">
        <v>1008</v>
      </c>
      <c r="B6" s="10" t="s">
        <v>16</v>
      </c>
      <c r="C6" s="11">
        <v>20</v>
      </c>
      <c r="D6" s="11">
        <v>28</v>
      </c>
      <c r="E6" s="11">
        <v>25</v>
      </c>
      <c r="F6" s="11">
        <v>21</v>
      </c>
      <c r="G6" s="11">
        <v>20</v>
      </c>
      <c r="H6" s="11">
        <v>36</v>
      </c>
      <c r="I6" s="11">
        <v>64</v>
      </c>
      <c r="J6" s="11">
        <v>34</v>
      </c>
      <c r="K6" s="11">
        <v>29</v>
      </c>
      <c r="L6" s="11">
        <v>16</v>
      </c>
      <c r="M6" s="11">
        <v>28</v>
      </c>
      <c r="N6" s="11">
        <v>23</v>
      </c>
      <c r="O6" s="12">
        <f t="shared" si="1"/>
        <v>344</v>
      </c>
      <c r="Q6" s="10">
        <v>1008</v>
      </c>
      <c r="R6" s="10" t="s">
        <v>16</v>
      </c>
      <c r="S6" s="11">
        <f t="shared" si="2"/>
        <v>20</v>
      </c>
      <c r="T6" s="11">
        <f t="shared" si="0"/>
        <v>48</v>
      </c>
      <c r="U6" s="11">
        <f t="shared" si="0"/>
        <v>73</v>
      </c>
      <c r="V6" s="11">
        <f t="shared" si="0"/>
        <v>94</v>
      </c>
      <c r="W6" s="11">
        <f t="shared" si="0"/>
        <v>114</v>
      </c>
      <c r="X6" s="11">
        <f t="shared" si="0"/>
        <v>150</v>
      </c>
      <c r="Y6" s="11">
        <f t="shared" si="0"/>
        <v>214</v>
      </c>
      <c r="Z6" s="11">
        <f t="shared" si="0"/>
        <v>248</v>
      </c>
      <c r="AA6" s="11">
        <f t="shared" si="0"/>
        <v>277</v>
      </c>
      <c r="AB6" s="11">
        <f t="shared" si="0"/>
        <v>293</v>
      </c>
      <c r="AC6" s="11">
        <f t="shared" si="0"/>
        <v>321</v>
      </c>
      <c r="AD6" s="11">
        <f t="shared" si="0"/>
        <v>344</v>
      </c>
    </row>
    <row r="7" spans="1:30" x14ac:dyDescent="0.2">
      <c r="A7" s="10">
        <v>1009</v>
      </c>
      <c r="B7" s="10" t="s">
        <v>17</v>
      </c>
      <c r="C7" s="11">
        <v>36</v>
      </c>
      <c r="D7" s="11">
        <v>20</v>
      </c>
      <c r="E7" s="11">
        <v>13</v>
      </c>
      <c r="F7" s="11">
        <v>36</v>
      </c>
      <c r="G7" s="11">
        <v>18</v>
      </c>
      <c r="H7" s="11">
        <v>53</v>
      </c>
      <c r="I7" s="11">
        <v>39</v>
      </c>
      <c r="J7" s="11">
        <v>39</v>
      </c>
      <c r="K7" s="11">
        <v>65</v>
      </c>
      <c r="L7" s="11">
        <v>32</v>
      </c>
      <c r="M7" s="11">
        <v>34</v>
      </c>
      <c r="N7" s="11">
        <v>35</v>
      </c>
      <c r="O7" s="12">
        <f t="shared" si="1"/>
        <v>420</v>
      </c>
      <c r="Q7" s="10">
        <v>1009</v>
      </c>
      <c r="R7" s="10" t="s">
        <v>17</v>
      </c>
      <c r="S7" s="11">
        <f t="shared" si="2"/>
        <v>36</v>
      </c>
      <c r="T7" s="11">
        <f t="shared" si="0"/>
        <v>56</v>
      </c>
      <c r="U7" s="11">
        <f t="shared" si="0"/>
        <v>69</v>
      </c>
      <c r="V7" s="11">
        <f t="shared" si="0"/>
        <v>105</v>
      </c>
      <c r="W7" s="11">
        <f t="shared" si="0"/>
        <v>123</v>
      </c>
      <c r="X7" s="11">
        <f t="shared" si="0"/>
        <v>176</v>
      </c>
      <c r="Y7" s="11">
        <f t="shared" si="0"/>
        <v>215</v>
      </c>
      <c r="Z7" s="11">
        <f t="shared" si="0"/>
        <v>254</v>
      </c>
      <c r="AA7" s="11">
        <f t="shared" si="0"/>
        <v>319</v>
      </c>
      <c r="AB7" s="11">
        <f t="shared" si="0"/>
        <v>351</v>
      </c>
      <c r="AC7" s="11">
        <f t="shared" si="0"/>
        <v>385</v>
      </c>
      <c r="AD7" s="11">
        <f t="shared" si="0"/>
        <v>420</v>
      </c>
    </row>
    <row r="8" spans="1:30" x14ac:dyDescent="0.2">
      <c r="A8" s="10">
        <v>1010</v>
      </c>
      <c r="B8" s="10" t="s">
        <v>19</v>
      </c>
      <c r="C8" s="11">
        <v>68</v>
      </c>
      <c r="D8" s="11">
        <v>15</v>
      </c>
      <c r="E8" s="11">
        <v>10</v>
      </c>
      <c r="F8" s="11">
        <v>19</v>
      </c>
      <c r="G8" s="11">
        <v>11</v>
      </c>
      <c r="H8" s="11">
        <v>20</v>
      </c>
      <c r="I8" s="11">
        <v>27</v>
      </c>
      <c r="J8" s="11">
        <v>32</v>
      </c>
      <c r="K8" s="11">
        <v>27</v>
      </c>
      <c r="L8" s="11">
        <v>17</v>
      </c>
      <c r="M8" s="11">
        <v>15</v>
      </c>
      <c r="N8" s="11">
        <v>27</v>
      </c>
      <c r="O8" s="12">
        <f t="shared" si="1"/>
        <v>288</v>
      </c>
      <c r="Q8" s="10">
        <v>1010</v>
      </c>
      <c r="R8" s="10" t="s">
        <v>19</v>
      </c>
      <c r="S8" s="11">
        <f t="shared" si="2"/>
        <v>68</v>
      </c>
      <c r="T8" s="11">
        <f t="shared" si="0"/>
        <v>83</v>
      </c>
      <c r="U8" s="11">
        <f t="shared" si="0"/>
        <v>93</v>
      </c>
      <c r="V8" s="11">
        <f t="shared" si="0"/>
        <v>112</v>
      </c>
      <c r="W8" s="11">
        <f t="shared" si="0"/>
        <v>123</v>
      </c>
      <c r="X8" s="11">
        <f t="shared" si="0"/>
        <v>143</v>
      </c>
      <c r="Y8" s="11">
        <f t="shared" si="0"/>
        <v>170</v>
      </c>
      <c r="Z8" s="11">
        <f t="shared" si="0"/>
        <v>202</v>
      </c>
      <c r="AA8" s="11">
        <f t="shared" si="0"/>
        <v>229</v>
      </c>
      <c r="AB8" s="11">
        <f t="shared" si="0"/>
        <v>246</v>
      </c>
      <c r="AC8" s="11">
        <f t="shared" si="0"/>
        <v>261</v>
      </c>
      <c r="AD8" s="11">
        <f t="shared" si="0"/>
        <v>288</v>
      </c>
    </row>
    <row r="9" spans="1:30" x14ac:dyDescent="0.2">
      <c r="A9" s="10">
        <v>1011</v>
      </c>
      <c r="B9" s="10" t="s">
        <v>20</v>
      </c>
      <c r="C9" s="11">
        <v>7</v>
      </c>
      <c r="D9" s="11">
        <v>18</v>
      </c>
      <c r="E9" s="11">
        <v>14</v>
      </c>
      <c r="F9" s="11">
        <v>13</v>
      </c>
      <c r="G9" s="11">
        <v>12</v>
      </c>
      <c r="H9" s="11">
        <v>22</v>
      </c>
      <c r="I9" s="11">
        <v>43</v>
      </c>
      <c r="J9" s="11">
        <v>36</v>
      </c>
      <c r="K9" s="11">
        <v>24</v>
      </c>
      <c r="L9" s="11">
        <v>23</v>
      </c>
      <c r="M9" s="11">
        <v>15</v>
      </c>
      <c r="N9" s="11">
        <v>9</v>
      </c>
      <c r="O9" s="12">
        <f t="shared" si="1"/>
        <v>236</v>
      </c>
      <c r="Q9" s="10">
        <v>1011</v>
      </c>
      <c r="R9" s="10" t="s">
        <v>20</v>
      </c>
      <c r="S9" s="11">
        <f t="shared" si="2"/>
        <v>7</v>
      </c>
      <c r="T9" s="11">
        <f t="shared" si="0"/>
        <v>25</v>
      </c>
      <c r="U9" s="11">
        <f t="shared" si="0"/>
        <v>39</v>
      </c>
      <c r="V9" s="11">
        <f t="shared" si="0"/>
        <v>52</v>
      </c>
      <c r="W9" s="11">
        <f t="shared" si="0"/>
        <v>64</v>
      </c>
      <c r="X9" s="11">
        <f t="shared" si="0"/>
        <v>86</v>
      </c>
      <c r="Y9" s="11">
        <f t="shared" si="0"/>
        <v>129</v>
      </c>
      <c r="Z9" s="11">
        <f t="shared" si="0"/>
        <v>165</v>
      </c>
      <c r="AA9" s="11">
        <f t="shared" si="0"/>
        <v>189</v>
      </c>
      <c r="AB9" s="11">
        <f t="shared" si="0"/>
        <v>212</v>
      </c>
      <c r="AC9" s="11">
        <f t="shared" si="0"/>
        <v>227</v>
      </c>
      <c r="AD9" s="11">
        <f t="shared" si="0"/>
        <v>236</v>
      </c>
    </row>
    <row r="10" spans="1:30" x14ac:dyDescent="0.2">
      <c r="A10" s="10">
        <v>1012</v>
      </c>
      <c r="B10" s="10" t="s">
        <v>21</v>
      </c>
      <c r="C10" s="11">
        <v>55</v>
      </c>
      <c r="D10" s="11">
        <v>49</v>
      </c>
      <c r="E10" s="11">
        <v>63</v>
      </c>
      <c r="F10" s="11">
        <v>40</v>
      </c>
      <c r="G10" s="11">
        <v>116</v>
      </c>
      <c r="H10" s="11">
        <v>140</v>
      </c>
      <c r="I10" s="11">
        <v>88</v>
      </c>
      <c r="J10" s="11">
        <v>224</v>
      </c>
      <c r="K10" s="11">
        <v>92</v>
      </c>
      <c r="L10" s="11">
        <v>41</v>
      </c>
      <c r="M10" s="11">
        <v>50</v>
      </c>
      <c r="N10" s="11">
        <v>43</v>
      </c>
      <c r="O10" s="12">
        <f t="shared" si="1"/>
        <v>1001</v>
      </c>
      <c r="Q10" s="10">
        <v>1012</v>
      </c>
      <c r="R10" s="10" t="s">
        <v>21</v>
      </c>
      <c r="S10" s="11">
        <f t="shared" si="2"/>
        <v>55</v>
      </c>
      <c r="T10" s="11">
        <f t="shared" si="0"/>
        <v>104</v>
      </c>
      <c r="U10" s="11">
        <f t="shared" si="0"/>
        <v>167</v>
      </c>
      <c r="V10" s="11">
        <f t="shared" si="0"/>
        <v>207</v>
      </c>
      <c r="W10" s="11">
        <f t="shared" si="0"/>
        <v>323</v>
      </c>
      <c r="X10" s="11">
        <f t="shared" si="0"/>
        <v>463</v>
      </c>
      <c r="Y10" s="11">
        <f t="shared" si="0"/>
        <v>551</v>
      </c>
      <c r="Z10" s="11">
        <f t="shared" si="0"/>
        <v>775</v>
      </c>
      <c r="AA10" s="11">
        <f t="shared" si="0"/>
        <v>867</v>
      </c>
      <c r="AB10" s="11">
        <f t="shared" si="0"/>
        <v>908</v>
      </c>
      <c r="AC10" s="11">
        <f t="shared" si="0"/>
        <v>958</v>
      </c>
      <c r="AD10" s="11">
        <f t="shared" si="0"/>
        <v>1001</v>
      </c>
    </row>
    <row r="11" spans="1:30" x14ac:dyDescent="0.2">
      <c r="A11" s="10">
        <v>1013</v>
      </c>
      <c r="B11" s="10" t="s">
        <v>22</v>
      </c>
      <c r="C11" s="11">
        <v>4</v>
      </c>
      <c r="D11" s="11">
        <v>5</v>
      </c>
      <c r="E11" s="11">
        <v>8</v>
      </c>
      <c r="F11" s="11">
        <v>2</v>
      </c>
      <c r="G11" s="11">
        <v>12</v>
      </c>
      <c r="H11" s="11">
        <v>14</v>
      </c>
      <c r="I11" s="11">
        <v>16</v>
      </c>
      <c r="J11" s="11">
        <v>23</v>
      </c>
      <c r="K11" s="11">
        <v>3</v>
      </c>
      <c r="L11" s="11">
        <v>5</v>
      </c>
      <c r="M11" s="11">
        <v>5</v>
      </c>
      <c r="N11" s="11">
        <v>19</v>
      </c>
      <c r="O11" s="12">
        <f t="shared" si="1"/>
        <v>116</v>
      </c>
      <c r="Q11" s="10">
        <v>1013</v>
      </c>
      <c r="R11" s="10" t="s">
        <v>22</v>
      </c>
      <c r="S11" s="11">
        <f t="shared" si="2"/>
        <v>4</v>
      </c>
      <c r="T11" s="11">
        <f t="shared" si="0"/>
        <v>9</v>
      </c>
      <c r="U11" s="11">
        <f t="shared" si="0"/>
        <v>17</v>
      </c>
      <c r="V11" s="11">
        <f t="shared" si="0"/>
        <v>19</v>
      </c>
      <c r="W11" s="11">
        <f t="shared" si="0"/>
        <v>31</v>
      </c>
      <c r="X11" s="11">
        <f t="shared" si="0"/>
        <v>45</v>
      </c>
      <c r="Y11" s="11">
        <f t="shared" si="0"/>
        <v>61</v>
      </c>
      <c r="Z11" s="11">
        <f t="shared" si="0"/>
        <v>84</v>
      </c>
      <c r="AA11" s="11">
        <f t="shared" si="0"/>
        <v>87</v>
      </c>
      <c r="AB11" s="11">
        <f t="shared" si="0"/>
        <v>92</v>
      </c>
      <c r="AC11" s="11">
        <f t="shared" si="0"/>
        <v>97</v>
      </c>
      <c r="AD11" s="11">
        <f t="shared" si="0"/>
        <v>116</v>
      </c>
    </row>
    <row r="12" spans="1:30" x14ac:dyDescent="0.2">
      <c r="A12" s="10">
        <v>1014</v>
      </c>
      <c r="B12" s="10" t="s">
        <v>23</v>
      </c>
      <c r="C12" s="11">
        <v>109</v>
      </c>
      <c r="D12" s="11">
        <v>103</v>
      </c>
      <c r="E12" s="11">
        <v>81</v>
      </c>
      <c r="F12" s="11">
        <v>120</v>
      </c>
      <c r="G12" s="11">
        <v>61</v>
      </c>
      <c r="H12" s="11">
        <v>127</v>
      </c>
      <c r="I12" s="11">
        <v>154</v>
      </c>
      <c r="J12" s="11">
        <v>180</v>
      </c>
      <c r="K12" s="11">
        <v>160</v>
      </c>
      <c r="L12" s="11">
        <v>95</v>
      </c>
      <c r="M12" s="11">
        <v>168</v>
      </c>
      <c r="N12" s="11">
        <v>166</v>
      </c>
      <c r="O12" s="12">
        <f t="shared" si="1"/>
        <v>1524</v>
      </c>
      <c r="Q12" s="10">
        <v>1014</v>
      </c>
      <c r="R12" s="10" t="s">
        <v>23</v>
      </c>
      <c r="S12" s="11">
        <f t="shared" si="2"/>
        <v>109</v>
      </c>
      <c r="T12" s="11">
        <f t="shared" si="0"/>
        <v>212</v>
      </c>
      <c r="U12" s="11">
        <f t="shared" si="0"/>
        <v>293</v>
      </c>
      <c r="V12" s="11">
        <f t="shared" si="0"/>
        <v>413</v>
      </c>
      <c r="W12" s="11">
        <f t="shared" si="0"/>
        <v>474</v>
      </c>
      <c r="X12" s="11">
        <f t="shared" si="0"/>
        <v>601</v>
      </c>
      <c r="Y12" s="11">
        <f t="shared" si="0"/>
        <v>755</v>
      </c>
      <c r="Z12" s="11">
        <f t="shared" si="0"/>
        <v>935</v>
      </c>
      <c r="AA12" s="11">
        <f t="shared" si="0"/>
        <v>1095</v>
      </c>
      <c r="AB12" s="11">
        <f t="shared" si="0"/>
        <v>1190</v>
      </c>
      <c r="AC12" s="11">
        <f t="shared" si="0"/>
        <v>1358</v>
      </c>
      <c r="AD12" s="11">
        <f t="shared" si="0"/>
        <v>1524</v>
      </c>
    </row>
    <row r="13" spans="1:30" x14ac:dyDescent="0.2">
      <c r="A13" s="10">
        <v>1015</v>
      </c>
      <c r="B13" s="10" t="s">
        <v>24</v>
      </c>
      <c r="C13" s="11">
        <v>16</v>
      </c>
      <c r="D13" s="11">
        <v>9</v>
      </c>
      <c r="E13" s="11">
        <v>11</v>
      </c>
      <c r="F13" s="11">
        <v>17</v>
      </c>
      <c r="G13" s="11">
        <v>21</v>
      </c>
      <c r="H13" s="11">
        <v>30</v>
      </c>
      <c r="I13" s="11">
        <v>19</v>
      </c>
      <c r="J13" s="11">
        <v>15</v>
      </c>
      <c r="K13" s="11">
        <v>8</v>
      </c>
      <c r="L13" s="11">
        <v>27</v>
      </c>
      <c r="M13" s="11">
        <v>35</v>
      </c>
      <c r="N13" s="11">
        <v>26</v>
      </c>
      <c r="O13" s="12">
        <f t="shared" si="1"/>
        <v>234</v>
      </c>
      <c r="Q13" s="10">
        <v>1015</v>
      </c>
      <c r="R13" s="10" t="s">
        <v>24</v>
      </c>
      <c r="S13" s="11">
        <f t="shared" si="2"/>
        <v>16</v>
      </c>
      <c r="T13" s="11">
        <f t="shared" si="0"/>
        <v>25</v>
      </c>
      <c r="U13" s="11">
        <f t="shared" si="0"/>
        <v>36</v>
      </c>
      <c r="V13" s="11">
        <f t="shared" si="0"/>
        <v>53</v>
      </c>
      <c r="W13" s="11">
        <f t="shared" si="0"/>
        <v>74</v>
      </c>
      <c r="X13" s="11">
        <f t="shared" si="0"/>
        <v>104</v>
      </c>
      <c r="Y13" s="11">
        <f t="shared" si="0"/>
        <v>123</v>
      </c>
      <c r="Z13" s="11">
        <f t="shared" si="0"/>
        <v>138</v>
      </c>
      <c r="AA13" s="11">
        <f t="shared" si="0"/>
        <v>146</v>
      </c>
      <c r="AB13" s="11">
        <f t="shared" si="0"/>
        <v>173</v>
      </c>
      <c r="AC13" s="11">
        <f t="shared" si="0"/>
        <v>208</v>
      </c>
      <c r="AD13" s="11">
        <f t="shared" si="0"/>
        <v>234</v>
      </c>
    </row>
    <row r="14" spans="1:30" x14ac:dyDescent="0.2">
      <c r="A14" s="10">
        <v>1016</v>
      </c>
      <c r="B14" s="10" t="s">
        <v>25</v>
      </c>
      <c r="C14" s="11">
        <v>22</v>
      </c>
      <c r="D14" s="11">
        <v>19</v>
      </c>
      <c r="E14" s="11">
        <v>20</v>
      </c>
      <c r="F14" s="11">
        <v>23</v>
      </c>
      <c r="G14" s="11">
        <v>38</v>
      </c>
      <c r="H14" s="11">
        <v>47</v>
      </c>
      <c r="I14" s="11">
        <v>13</v>
      </c>
      <c r="J14" s="11">
        <v>50</v>
      </c>
      <c r="K14" s="11">
        <v>96</v>
      </c>
      <c r="L14" s="11">
        <v>26</v>
      </c>
      <c r="M14" s="11">
        <v>53</v>
      </c>
      <c r="N14" s="11">
        <v>12</v>
      </c>
      <c r="O14" s="12">
        <f t="shared" si="1"/>
        <v>419</v>
      </c>
      <c r="Q14" s="10">
        <v>1016</v>
      </c>
      <c r="R14" s="10" t="s">
        <v>25</v>
      </c>
      <c r="S14" s="11">
        <f t="shared" si="2"/>
        <v>22</v>
      </c>
      <c r="T14" s="11">
        <f t="shared" si="0"/>
        <v>41</v>
      </c>
      <c r="U14" s="11">
        <f t="shared" si="0"/>
        <v>61</v>
      </c>
      <c r="V14" s="11">
        <f t="shared" si="0"/>
        <v>84</v>
      </c>
      <c r="W14" s="11">
        <f t="shared" si="0"/>
        <v>122</v>
      </c>
      <c r="X14" s="11">
        <f t="shared" si="0"/>
        <v>169</v>
      </c>
      <c r="Y14" s="11">
        <f t="shared" si="0"/>
        <v>182</v>
      </c>
      <c r="Z14" s="11">
        <f t="shared" si="0"/>
        <v>232</v>
      </c>
      <c r="AA14" s="11">
        <f t="shared" si="0"/>
        <v>328</v>
      </c>
      <c r="AB14" s="11">
        <f t="shared" si="0"/>
        <v>354</v>
      </c>
      <c r="AC14" s="11">
        <f t="shared" si="0"/>
        <v>407</v>
      </c>
      <c r="AD14" s="11">
        <f t="shared" si="0"/>
        <v>419</v>
      </c>
    </row>
    <row r="15" spans="1:30" x14ac:dyDescent="0.2">
      <c r="A15" s="10">
        <v>1017</v>
      </c>
      <c r="B15" s="10" t="s">
        <v>26</v>
      </c>
      <c r="C15" s="11">
        <v>31</v>
      </c>
      <c r="D15" s="11">
        <v>46</v>
      </c>
      <c r="E15" s="11">
        <v>48</v>
      </c>
      <c r="F15" s="11">
        <v>40</v>
      </c>
      <c r="G15" s="11">
        <v>23</v>
      </c>
      <c r="H15" s="11">
        <v>36</v>
      </c>
      <c r="I15" s="11">
        <v>47</v>
      </c>
      <c r="J15" s="11">
        <v>47</v>
      </c>
      <c r="K15" s="11">
        <v>49</v>
      </c>
      <c r="L15" s="11">
        <v>38</v>
      </c>
      <c r="M15" s="11">
        <v>57</v>
      </c>
      <c r="N15" s="11">
        <v>40</v>
      </c>
      <c r="O15" s="12">
        <f t="shared" si="1"/>
        <v>502</v>
      </c>
      <c r="Q15" s="10">
        <v>1017</v>
      </c>
      <c r="R15" s="10" t="s">
        <v>26</v>
      </c>
      <c r="S15" s="11">
        <f t="shared" si="2"/>
        <v>31</v>
      </c>
      <c r="T15" s="11">
        <f t="shared" si="0"/>
        <v>77</v>
      </c>
      <c r="U15" s="11">
        <f t="shared" si="0"/>
        <v>125</v>
      </c>
      <c r="V15" s="11">
        <f t="shared" si="0"/>
        <v>165</v>
      </c>
      <c r="W15" s="11">
        <f t="shared" si="0"/>
        <v>188</v>
      </c>
      <c r="X15" s="11">
        <f t="shared" si="0"/>
        <v>224</v>
      </c>
      <c r="Y15" s="11">
        <f t="shared" si="0"/>
        <v>271</v>
      </c>
      <c r="Z15" s="11">
        <f t="shared" si="0"/>
        <v>318</v>
      </c>
      <c r="AA15" s="11">
        <f t="shared" si="0"/>
        <v>367</v>
      </c>
      <c r="AB15" s="11">
        <f t="shared" si="0"/>
        <v>405</v>
      </c>
      <c r="AC15" s="11">
        <f t="shared" si="0"/>
        <v>462</v>
      </c>
      <c r="AD15" s="11">
        <f t="shared" si="0"/>
        <v>502</v>
      </c>
    </row>
    <row r="16" spans="1:30" x14ac:dyDescent="0.2">
      <c r="A16" s="10">
        <v>1018</v>
      </c>
      <c r="B16" s="10" t="s">
        <v>27</v>
      </c>
      <c r="C16" s="11">
        <v>6</v>
      </c>
      <c r="D16" s="11">
        <v>14</v>
      </c>
      <c r="E16" s="11">
        <v>14</v>
      </c>
      <c r="F16" s="11">
        <v>9</v>
      </c>
      <c r="G16" s="11">
        <v>12</v>
      </c>
      <c r="H16" s="11">
        <v>33</v>
      </c>
      <c r="I16" s="11">
        <v>9</v>
      </c>
      <c r="J16" s="11">
        <v>12</v>
      </c>
      <c r="K16" s="11">
        <v>17</v>
      </c>
      <c r="L16" s="11">
        <v>8</v>
      </c>
      <c r="M16" s="11">
        <v>17</v>
      </c>
      <c r="N16" s="11">
        <v>9</v>
      </c>
      <c r="O16" s="12">
        <f t="shared" si="1"/>
        <v>160</v>
      </c>
      <c r="Q16" s="10">
        <v>1018</v>
      </c>
      <c r="R16" s="10" t="s">
        <v>27</v>
      </c>
      <c r="S16" s="11">
        <f t="shared" si="2"/>
        <v>6</v>
      </c>
      <c r="T16" s="11">
        <f t="shared" si="0"/>
        <v>20</v>
      </c>
      <c r="U16" s="11">
        <f t="shared" si="0"/>
        <v>34</v>
      </c>
      <c r="V16" s="11">
        <f t="shared" si="0"/>
        <v>43</v>
      </c>
      <c r="W16" s="11">
        <f t="shared" si="0"/>
        <v>55</v>
      </c>
      <c r="X16" s="11">
        <f t="shared" si="0"/>
        <v>88</v>
      </c>
      <c r="Y16" s="11">
        <f t="shared" si="0"/>
        <v>97</v>
      </c>
      <c r="Z16" s="11">
        <f t="shared" si="0"/>
        <v>109</v>
      </c>
      <c r="AA16" s="11">
        <f t="shared" si="0"/>
        <v>126</v>
      </c>
      <c r="AB16" s="11">
        <f t="shared" si="0"/>
        <v>134</v>
      </c>
      <c r="AC16" s="11">
        <f t="shared" si="0"/>
        <v>151</v>
      </c>
      <c r="AD16" s="11">
        <f t="shared" si="0"/>
        <v>160</v>
      </c>
    </row>
    <row r="17" spans="1:30" x14ac:dyDescent="0.2">
      <c r="A17" s="10">
        <v>1019</v>
      </c>
      <c r="B17" s="10" t="s">
        <v>28</v>
      </c>
      <c r="C17" s="11">
        <v>5</v>
      </c>
      <c r="D17" s="11">
        <v>6</v>
      </c>
      <c r="E17" s="11">
        <v>5</v>
      </c>
      <c r="F17" s="11">
        <v>3</v>
      </c>
      <c r="G17" s="11">
        <v>8</v>
      </c>
      <c r="H17" s="11">
        <v>27</v>
      </c>
      <c r="I17" s="11">
        <v>23</v>
      </c>
      <c r="J17" s="11">
        <v>22</v>
      </c>
      <c r="K17" s="11">
        <v>12</v>
      </c>
      <c r="L17" s="11">
        <v>8</v>
      </c>
      <c r="M17" s="11">
        <v>5</v>
      </c>
      <c r="N17" s="11">
        <v>3</v>
      </c>
      <c r="O17" s="12">
        <f t="shared" si="1"/>
        <v>127</v>
      </c>
      <c r="Q17" s="10">
        <v>1019</v>
      </c>
      <c r="R17" s="10" t="s">
        <v>28</v>
      </c>
      <c r="S17" s="11">
        <f t="shared" si="2"/>
        <v>5</v>
      </c>
      <c r="T17" s="11">
        <f t="shared" si="0"/>
        <v>11</v>
      </c>
      <c r="U17" s="11">
        <f t="shared" si="0"/>
        <v>16</v>
      </c>
      <c r="V17" s="11">
        <f t="shared" si="0"/>
        <v>19</v>
      </c>
      <c r="W17" s="11">
        <f t="shared" si="0"/>
        <v>27</v>
      </c>
      <c r="X17" s="11">
        <f t="shared" si="0"/>
        <v>54</v>
      </c>
      <c r="Y17" s="11">
        <f t="shared" si="0"/>
        <v>77</v>
      </c>
      <c r="Z17" s="11">
        <f t="shared" si="0"/>
        <v>99</v>
      </c>
      <c r="AA17" s="11">
        <f t="shared" si="0"/>
        <v>111</v>
      </c>
      <c r="AB17" s="11">
        <f t="shared" si="0"/>
        <v>119</v>
      </c>
      <c r="AC17" s="11">
        <f t="shared" si="0"/>
        <v>124</v>
      </c>
      <c r="AD17" s="11">
        <f t="shared" si="0"/>
        <v>127</v>
      </c>
    </row>
    <row r="18" spans="1:30" x14ac:dyDescent="0.2">
      <c r="A18" s="10">
        <v>1020</v>
      </c>
      <c r="B18" s="10" t="s">
        <v>29</v>
      </c>
      <c r="C18" s="11">
        <v>15</v>
      </c>
      <c r="D18" s="11">
        <v>79</v>
      </c>
      <c r="E18" s="11">
        <v>21</v>
      </c>
      <c r="F18" s="11">
        <v>45</v>
      </c>
      <c r="G18" s="11">
        <v>29</v>
      </c>
      <c r="H18" s="11">
        <v>76</v>
      </c>
      <c r="I18" s="11">
        <v>24</v>
      </c>
      <c r="J18" s="11">
        <v>47</v>
      </c>
      <c r="K18" s="11">
        <v>83</v>
      </c>
      <c r="L18" s="11">
        <v>11</v>
      </c>
      <c r="M18" s="11">
        <v>37</v>
      </c>
      <c r="N18" s="11">
        <v>61</v>
      </c>
      <c r="O18" s="12">
        <f t="shared" si="1"/>
        <v>528</v>
      </c>
      <c r="Q18" s="10">
        <v>1020</v>
      </c>
      <c r="R18" s="10" t="s">
        <v>29</v>
      </c>
      <c r="S18" s="11">
        <f t="shared" si="2"/>
        <v>15</v>
      </c>
      <c r="T18" s="11">
        <f t="shared" si="0"/>
        <v>94</v>
      </c>
      <c r="U18" s="11">
        <f t="shared" si="0"/>
        <v>115</v>
      </c>
      <c r="V18" s="11">
        <f t="shared" si="0"/>
        <v>160</v>
      </c>
      <c r="W18" s="11">
        <f t="shared" si="0"/>
        <v>189</v>
      </c>
      <c r="X18" s="11">
        <f t="shared" si="0"/>
        <v>265</v>
      </c>
      <c r="Y18" s="11">
        <f t="shared" si="0"/>
        <v>289</v>
      </c>
      <c r="Z18" s="11">
        <f t="shared" si="0"/>
        <v>336</v>
      </c>
      <c r="AA18" s="11">
        <f t="shared" si="0"/>
        <v>419</v>
      </c>
      <c r="AB18" s="11">
        <f t="shared" si="0"/>
        <v>430</v>
      </c>
      <c r="AC18" s="11">
        <f t="shared" si="0"/>
        <v>467</v>
      </c>
      <c r="AD18" s="11">
        <f t="shared" si="0"/>
        <v>528</v>
      </c>
    </row>
    <row r="19" spans="1:30" x14ac:dyDescent="0.2">
      <c r="A19" s="10">
        <v>1021</v>
      </c>
      <c r="B19" s="10" t="s">
        <v>30</v>
      </c>
      <c r="C19" s="11">
        <v>11</v>
      </c>
      <c r="D19" s="11">
        <v>8</v>
      </c>
      <c r="E19" s="11">
        <v>10</v>
      </c>
      <c r="F19" s="11">
        <v>14</v>
      </c>
      <c r="G19" s="11">
        <v>17</v>
      </c>
      <c r="H19" s="11">
        <v>16</v>
      </c>
      <c r="I19" s="11">
        <v>12</v>
      </c>
      <c r="J19" s="11">
        <v>13</v>
      </c>
      <c r="K19" s="11">
        <v>13</v>
      </c>
      <c r="L19" s="11">
        <v>10</v>
      </c>
      <c r="M19" s="11">
        <v>18</v>
      </c>
      <c r="N19" s="11">
        <v>66</v>
      </c>
      <c r="O19" s="12">
        <f t="shared" si="1"/>
        <v>208</v>
      </c>
      <c r="Q19" s="10">
        <v>1021</v>
      </c>
      <c r="R19" s="10" t="s">
        <v>30</v>
      </c>
      <c r="S19" s="11">
        <f t="shared" si="2"/>
        <v>11</v>
      </c>
      <c r="T19" s="11">
        <f t="shared" ref="T19:AD28" si="3">+S19+D19</f>
        <v>19</v>
      </c>
      <c r="U19" s="11">
        <f t="shared" si="3"/>
        <v>29</v>
      </c>
      <c r="V19" s="11">
        <f t="shared" si="3"/>
        <v>43</v>
      </c>
      <c r="W19" s="11">
        <f t="shared" si="3"/>
        <v>60</v>
      </c>
      <c r="X19" s="11">
        <f t="shared" si="3"/>
        <v>76</v>
      </c>
      <c r="Y19" s="11">
        <f t="shared" si="3"/>
        <v>88</v>
      </c>
      <c r="Z19" s="11">
        <f t="shared" si="3"/>
        <v>101</v>
      </c>
      <c r="AA19" s="11">
        <f t="shared" si="3"/>
        <v>114</v>
      </c>
      <c r="AB19" s="11">
        <f t="shared" si="3"/>
        <v>124</v>
      </c>
      <c r="AC19" s="11">
        <f t="shared" si="3"/>
        <v>142</v>
      </c>
      <c r="AD19" s="11">
        <f t="shared" si="3"/>
        <v>208</v>
      </c>
    </row>
    <row r="20" spans="1:30" x14ac:dyDescent="0.2">
      <c r="A20" s="10">
        <v>1022</v>
      </c>
      <c r="B20" s="10" t="s">
        <v>31</v>
      </c>
      <c r="C20" s="11">
        <v>40</v>
      </c>
      <c r="D20" s="11">
        <v>37</v>
      </c>
      <c r="E20" s="11">
        <v>173</v>
      </c>
      <c r="F20" s="11">
        <v>106</v>
      </c>
      <c r="G20" s="11">
        <v>90</v>
      </c>
      <c r="H20" s="11">
        <v>161</v>
      </c>
      <c r="I20" s="11">
        <v>71</v>
      </c>
      <c r="J20" s="11">
        <v>81</v>
      </c>
      <c r="K20" s="11">
        <v>98</v>
      </c>
      <c r="L20" s="11">
        <v>45</v>
      </c>
      <c r="M20" s="11">
        <v>72</v>
      </c>
      <c r="N20" s="11">
        <v>91</v>
      </c>
      <c r="O20" s="12">
        <f t="shared" si="1"/>
        <v>1065</v>
      </c>
      <c r="Q20" s="10">
        <v>1022</v>
      </c>
      <c r="R20" s="10" t="s">
        <v>31</v>
      </c>
      <c r="S20" s="11">
        <f t="shared" si="2"/>
        <v>40</v>
      </c>
      <c r="T20" s="11">
        <f t="shared" si="3"/>
        <v>77</v>
      </c>
      <c r="U20" s="11">
        <f t="shared" si="3"/>
        <v>250</v>
      </c>
      <c r="V20" s="11">
        <f t="shared" si="3"/>
        <v>356</v>
      </c>
      <c r="W20" s="11">
        <f t="shared" si="3"/>
        <v>446</v>
      </c>
      <c r="X20" s="11">
        <f t="shared" si="3"/>
        <v>607</v>
      </c>
      <c r="Y20" s="11">
        <f t="shared" si="3"/>
        <v>678</v>
      </c>
      <c r="Z20" s="11">
        <f t="shared" si="3"/>
        <v>759</v>
      </c>
      <c r="AA20" s="11">
        <f t="shared" si="3"/>
        <v>857</v>
      </c>
      <c r="AB20" s="11">
        <f t="shared" si="3"/>
        <v>902</v>
      </c>
      <c r="AC20" s="11">
        <f t="shared" si="3"/>
        <v>974</v>
      </c>
      <c r="AD20" s="11">
        <f t="shared" si="3"/>
        <v>1065</v>
      </c>
    </row>
    <row r="21" spans="1:30" x14ac:dyDescent="0.2">
      <c r="A21" s="10">
        <v>1023</v>
      </c>
      <c r="B21" s="10" t="s">
        <v>32</v>
      </c>
      <c r="C21" s="11">
        <v>23</v>
      </c>
      <c r="D21" s="11">
        <v>10</v>
      </c>
      <c r="E21" s="11">
        <v>10</v>
      </c>
      <c r="F21" s="11">
        <v>19</v>
      </c>
      <c r="G21" s="11">
        <v>14</v>
      </c>
      <c r="H21" s="11">
        <v>31</v>
      </c>
      <c r="I21" s="11">
        <v>17</v>
      </c>
      <c r="J21" s="11">
        <v>45</v>
      </c>
      <c r="K21" s="11">
        <v>16</v>
      </c>
      <c r="L21" s="11">
        <v>10</v>
      </c>
      <c r="M21" s="11">
        <v>63</v>
      </c>
      <c r="N21" s="11">
        <v>33</v>
      </c>
      <c r="O21" s="12">
        <f t="shared" si="1"/>
        <v>291</v>
      </c>
      <c r="Q21" s="10">
        <v>1023</v>
      </c>
      <c r="R21" s="10" t="s">
        <v>32</v>
      </c>
      <c r="S21" s="11">
        <f t="shared" si="2"/>
        <v>23</v>
      </c>
      <c r="T21" s="11">
        <f t="shared" si="3"/>
        <v>33</v>
      </c>
      <c r="U21" s="11">
        <f t="shared" si="3"/>
        <v>43</v>
      </c>
      <c r="V21" s="11">
        <f t="shared" si="3"/>
        <v>62</v>
      </c>
      <c r="W21" s="11">
        <f t="shared" si="3"/>
        <v>76</v>
      </c>
      <c r="X21" s="11">
        <f t="shared" si="3"/>
        <v>107</v>
      </c>
      <c r="Y21" s="11">
        <f t="shared" si="3"/>
        <v>124</v>
      </c>
      <c r="Z21" s="11">
        <f t="shared" si="3"/>
        <v>169</v>
      </c>
      <c r="AA21" s="11">
        <f t="shared" si="3"/>
        <v>185</v>
      </c>
      <c r="AB21" s="11">
        <f t="shared" si="3"/>
        <v>195</v>
      </c>
      <c r="AC21" s="11">
        <f t="shared" si="3"/>
        <v>258</v>
      </c>
      <c r="AD21" s="11">
        <f t="shared" si="3"/>
        <v>291</v>
      </c>
    </row>
    <row r="22" spans="1:30" x14ac:dyDescent="0.2">
      <c r="A22" s="10">
        <v>1024</v>
      </c>
      <c r="B22" s="10" t="s">
        <v>33</v>
      </c>
      <c r="C22" s="11">
        <v>86</v>
      </c>
      <c r="D22" s="11">
        <v>107</v>
      </c>
      <c r="E22" s="11">
        <v>160</v>
      </c>
      <c r="F22" s="11">
        <v>68</v>
      </c>
      <c r="G22" s="11">
        <v>218</v>
      </c>
      <c r="H22" s="11">
        <v>118</v>
      </c>
      <c r="I22" s="11">
        <v>129</v>
      </c>
      <c r="J22" s="11">
        <v>227</v>
      </c>
      <c r="K22" s="11">
        <v>300</v>
      </c>
      <c r="L22" s="11">
        <v>215</v>
      </c>
      <c r="M22" s="11">
        <v>244</v>
      </c>
      <c r="N22" s="11">
        <v>285</v>
      </c>
      <c r="O22" s="12">
        <f t="shared" si="1"/>
        <v>2157</v>
      </c>
      <c r="Q22" s="10">
        <v>1024</v>
      </c>
      <c r="R22" s="10" t="s">
        <v>33</v>
      </c>
      <c r="S22" s="11">
        <f t="shared" si="2"/>
        <v>86</v>
      </c>
      <c r="T22" s="11">
        <f t="shared" si="3"/>
        <v>193</v>
      </c>
      <c r="U22" s="11">
        <f t="shared" si="3"/>
        <v>353</v>
      </c>
      <c r="V22" s="11">
        <f t="shared" si="3"/>
        <v>421</v>
      </c>
      <c r="W22" s="11">
        <f t="shared" si="3"/>
        <v>639</v>
      </c>
      <c r="X22" s="11">
        <f t="shared" si="3"/>
        <v>757</v>
      </c>
      <c r="Y22" s="11">
        <f t="shared" si="3"/>
        <v>886</v>
      </c>
      <c r="Z22" s="11">
        <f t="shared" si="3"/>
        <v>1113</v>
      </c>
      <c r="AA22" s="11">
        <f t="shared" si="3"/>
        <v>1413</v>
      </c>
      <c r="AB22" s="11">
        <f t="shared" si="3"/>
        <v>1628</v>
      </c>
      <c r="AC22" s="11">
        <f t="shared" si="3"/>
        <v>1872</v>
      </c>
      <c r="AD22" s="11">
        <f t="shared" si="3"/>
        <v>2157</v>
      </c>
    </row>
    <row r="23" spans="1:30" x14ac:dyDescent="0.2">
      <c r="A23" s="10">
        <v>1025</v>
      </c>
      <c r="B23" s="10" t="s">
        <v>34</v>
      </c>
      <c r="C23" s="11">
        <v>26</v>
      </c>
      <c r="D23" s="11">
        <v>40</v>
      </c>
      <c r="E23" s="11">
        <v>17</v>
      </c>
      <c r="F23" s="11">
        <v>30</v>
      </c>
      <c r="G23" s="11">
        <v>97</v>
      </c>
      <c r="H23" s="11">
        <v>110</v>
      </c>
      <c r="I23" s="11">
        <v>46</v>
      </c>
      <c r="J23" s="11">
        <v>40</v>
      </c>
      <c r="K23" s="11">
        <v>66</v>
      </c>
      <c r="L23" s="11">
        <v>57</v>
      </c>
      <c r="M23" s="11">
        <v>30</v>
      </c>
      <c r="N23" s="11">
        <v>50</v>
      </c>
      <c r="O23" s="12">
        <f t="shared" si="1"/>
        <v>609</v>
      </c>
      <c r="Q23" s="10">
        <v>1025</v>
      </c>
      <c r="R23" s="10" t="s">
        <v>34</v>
      </c>
      <c r="S23" s="11">
        <f t="shared" si="2"/>
        <v>26</v>
      </c>
      <c r="T23" s="11">
        <f t="shared" si="3"/>
        <v>66</v>
      </c>
      <c r="U23" s="11">
        <f t="shared" si="3"/>
        <v>83</v>
      </c>
      <c r="V23" s="11">
        <f t="shared" si="3"/>
        <v>113</v>
      </c>
      <c r="W23" s="11">
        <f t="shared" si="3"/>
        <v>210</v>
      </c>
      <c r="X23" s="11">
        <f t="shared" si="3"/>
        <v>320</v>
      </c>
      <c r="Y23" s="11">
        <f t="shared" si="3"/>
        <v>366</v>
      </c>
      <c r="Z23" s="11">
        <f t="shared" si="3"/>
        <v>406</v>
      </c>
      <c r="AA23" s="11">
        <f t="shared" si="3"/>
        <v>472</v>
      </c>
      <c r="AB23" s="11">
        <f t="shared" si="3"/>
        <v>529</v>
      </c>
      <c r="AC23" s="11">
        <f t="shared" si="3"/>
        <v>559</v>
      </c>
      <c r="AD23" s="11">
        <f t="shared" si="3"/>
        <v>609</v>
      </c>
    </row>
    <row r="24" spans="1:30" x14ac:dyDescent="0.2">
      <c r="A24" s="10">
        <v>1026</v>
      </c>
      <c r="B24" s="10" t="s">
        <v>35</v>
      </c>
      <c r="C24" s="11">
        <v>8</v>
      </c>
      <c r="D24" s="11">
        <v>14</v>
      </c>
      <c r="E24" s="11">
        <v>5</v>
      </c>
      <c r="F24" s="11">
        <v>4</v>
      </c>
      <c r="G24" s="11">
        <v>14</v>
      </c>
      <c r="H24" s="11">
        <v>15</v>
      </c>
      <c r="I24" s="11">
        <v>16</v>
      </c>
      <c r="J24" s="11">
        <v>13</v>
      </c>
      <c r="K24" s="11">
        <v>25</v>
      </c>
      <c r="L24" s="11">
        <v>5</v>
      </c>
      <c r="M24" s="11">
        <v>6</v>
      </c>
      <c r="N24" s="11">
        <v>40</v>
      </c>
      <c r="O24" s="12">
        <f t="shared" si="1"/>
        <v>165</v>
      </c>
      <c r="Q24" s="10">
        <v>1026</v>
      </c>
      <c r="R24" s="10" t="s">
        <v>35</v>
      </c>
      <c r="S24" s="11">
        <f t="shared" si="2"/>
        <v>8</v>
      </c>
      <c r="T24" s="11">
        <f t="shared" si="3"/>
        <v>22</v>
      </c>
      <c r="U24" s="11">
        <f t="shared" si="3"/>
        <v>27</v>
      </c>
      <c r="V24" s="11">
        <f t="shared" si="3"/>
        <v>31</v>
      </c>
      <c r="W24" s="11">
        <f t="shared" si="3"/>
        <v>45</v>
      </c>
      <c r="X24" s="11">
        <f t="shared" si="3"/>
        <v>60</v>
      </c>
      <c r="Y24" s="11">
        <f t="shared" si="3"/>
        <v>76</v>
      </c>
      <c r="Z24" s="11">
        <f t="shared" si="3"/>
        <v>89</v>
      </c>
      <c r="AA24" s="11">
        <f t="shared" si="3"/>
        <v>114</v>
      </c>
      <c r="AB24" s="11">
        <f t="shared" si="3"/>
        <v>119</v>
      </c>
      <c r="AC24" s="11">
        <f t="shared" si="3"/>
        <v>125</v>
      </c>
      <c r="AD24" s="11">
        <f t="shared" si="3"/>
        <v>165</v>
      </c>
    </row>
    <row r="25" spans="1:30" x14ac:dyDescent="0.2">
      <c r="A25" s="10">
        <v>1027</v>
      </c>
      <c r="B25" s="10" t="s">
        <v>36</v>
      </c>
      <c r="C25" s="11">
        <v>8</v>
      </c>
      <c r="D25" s="11">
        <v>7</v>
      </c>
      <c r="E25" s="11">
        <v>22</v>
      </c>
      <c r="F25" s="11">
        <v>11</v>
      </c>
      <c r="G25" s="11">
        <v>9</v>
      </c>
      <c r="H25" s="11">
        <v>13</v>
      </c>
      <c r="I25" s="11">
        <v>75</v>
      </c>
      <c r="J25" s="11">
        <v>45</v>
      </c>
      <c r="K25" s="11">
        <v>9</v>
      </c>
      <c r="L25" s="11">
        <v>21</v>
      </c>
      <c r="M25" s="11">
        <v>38</v>
      </c>
      <c r="N25" s="11">
        <v>58</v>
      </c>
      <c r="O25" s="12">
        <f t="shared" si="1"/>
        <v>316</v>
      </c>
      <c r="Q25" s="10">
        <v>1027</v>
      </c>
      <c r="R25" s="10" t="s">
        <v>36</v>
      </c>
      <c r="S25" s="11">
        <f t="shared" si="2"/>
        <v>8</v>
      </c>
      <c r="T25" s="11">
        <f t="shared" si="3"/>
        <v>15</v>
      </c>
      <c r="U25" s="11">
        <f t="shared" si="3"/>
        <v>37</v>
      </c>
      <c r="V25" s="11">
        <f t="shared" si="3"/>
        <v>48</v>
      </c>
      <c r="W25" s="11">
        <f t="shared" si="3"/>
        <v>57</v>
      </c>
      <c r="X25" s="11">
        <f t="shared" si="3"/>
        <v>70</v>
      </c>
      <c r="Y25" s="11">
        <f t="shared" si="3"/>
        <v>145</v>
      </c>
      <c r="Z25" s="11">
        <f t="shared" si="3"/>
        <v>190</v>
      </c>
      <c r="AA25" s="11">
        <f t="shared" si="3"/>
        <v>199</v>
      </c>
      <c r="AB25" s="11">
        <f t="shared" si="3"/>
        <v>220</v>
      </c>
      <c r="AC25" s="11">
        <f t="shared" si="3"/>
        <v>258</v>
      </c>
      <c r="AD25" s="11">
        <f t="shared" si="3"/>
        <v>316</v>
      </c>
    </row>
    <row r="26" spans="1:30" x14ac:dyDescent="0.2">
      <c r="A26" s="10">
        <v>1028</v>
      </c>
      <c r="B26" s="10" t="s">
        <v>37</v>
      </c>
      <c r="C26" s="11">
        <v>97</v>
      </c>
      <c r="D26" s="11">
        <v>56</v>
      </c>
      <c r="E26" s="11">
        <v>96</v>
      </c>
      <c r="F26" s="11">
        <v>56</v>
      </c>
      <c r="G26" s="11">
        <v>50</v>
      </c>
      <c r="H26" s="11">
        <v>52</v>
      </c>
      <c r="I26" s="11">
        <v>76</v>
      </c>
      <c r="J26" s="11">
        <v>41</v>
      </c>
      <c r="K26" s="11">
        <v>0</v>
      </c>
      <c r="L26" s="11">
        <v>100</v>
      </c>
      <c r="M26" s="11">
        <v>99</v>
      </c>
      <c r="N26" s="11">
        <v>129</v>
      </c>
      <c r="O26" s="12">
        <f t="shared" si="1"/>
        <v>852</v>
      </c>
      <c r="Q26" s="10">
        <v>1028</v>
      </c>
      <c r="R26" s="10" t="s">
        <v>37</v>
      </c>
      <c r="S26" s="11">
        <f t="shared" si="2"/>
        <v>97</v>
      </c>
      <c r="T26" s="11">
        <f t="shared" si="3"/>
        <v>153</v>
      </c>
      <c r="U26" s="11">
        <f t="shared" si="3"/>
        <v>249</v>
      </c>
      <c r="V26" s="11">
        <f t="shared" si="3"/>
        <v>305</v>
      </c>
      <c r="W26" s="11">
        <f t="shared" si="3"/>
        <v>355</v>
      </c>
      <c r="X26" s="11">
        <f t="shared" si="3"/>
        <v>407</v>
      </c>
      <c r="Y26" s="11">
        <f t="shared" si="3"/>
        <v>483</v>
      </c>
      <c r="Z26" s="11">
        <f t="shared" si="3"/>
        <v>524</v>
      </c>
      <c r="AA26" s="11">
        <f t="shared" si="3"/>
        <v>524</v>
      </c>
      <c r="AB26" s="11">
        <f t="shared" si="3"/>
        <v>624</v>
      </c>
      <c r="AC26" s="11">
        <f t="shared" si="3"/>
        <v>723</v>
      </c>
      <c r="AD26" s="11">
        <f t="shared" si="3"/>
        <v>852</v>
      </c>
    </row>
    <row r="27" spans="1:30" x14ac:dyDescent="0.2">
      <c r="A27" s="10">
        <v>1029</v>
      </c>
      <c r="B27" s="10" t="s">
        <v>38</v>
      </c>
      <c r="C27" s="11">
        <v>7</v>
      </c>
      <c r="D27" s="11">
        <v>25</v>
      </c>
      <c r="E27" s="11">
        <v>17</v>
      </c>
      <c r="F27" s="11">
        <v>49</v>
      </c>
      <c r="G27" s="11">
        <v>78</v>
      </c>
      <c r="H27" s="11">
        <v>57</v>
      </c>
      <c r="I27" s="11">
        <v>50</v>
      </c>
      <c r="J27" s="11">
        <v>59</v>
      </c>
      <c r="K27" s="11">
        <v>40</v>
      </c>
      <c r="L27" s="11">
        <v>21</v>
      </c>
      <c r="M27" s="11">
        <v>0</v>
      </c>
      <c r="N27" s="11">
        <v>59</v>
      </c>
      <c r="O27" s="12">
        <f t="shared" si="1"/>
        <v>462</v>
      </c>
      <c r="Q27" s="10">
        <v>1029</v>
      </c>
      <c r="R27" s="10" t="s">
        <v>38</v>
      </c>
      <c r="S27" s="11">
        <f t="shared" si="2"/>
        <v>7</v>
      </c>
      <c r="T27" s="11">
        <f t="shared" si="3"/>
        <v>32</v>
      </c>
      <c r="U27" s="11">
        <f t="shared" si="3"/>
        <v>49</v>
      </c>
      <c r="V27" s="11">
        <f t="shared" si="3"/>
        <v>98</v>
      </c>
      <c r="W27" s="11">
        <f t="shared" si="3"/>
        <v>176</v>
      </c>
      <c r="X27" s="11">
        <f t="shared" si="3"/>
        <v>233</v>
      </c>
      <c r="Y27" s="11">
        <f t="shared" si="3"/>
        <v>283</v>
      </c>
      <c r="Z27" s="11">
        <f t="shared" si="3"/>
        <v>342</v>
      </c>
      <c r="AA27" s="11">
        <f t="shared" si="3"/>
        <v>382</v>
      </c>
      <c r="AB27" s="11">
        <f t="shared" si="3"/>
        <v>403</v>
      </c>
      <c r="AC27" s="11">
        <f t="shared" si="3"/>
        <v>403</v>
      </c>
      <c r="AD27" s="11">
        <f t="shared" si="3"/>
        <v>462</v>
      </c>
    </row>
    <row r="28" spans="1:30" x14ac:dyDescent="0.2">
      <c r="A28" s="15">
        <v>1030</v>
      </c>
      <c r="B28" s="15" t="s">
        <v>18</v>
      </c>
      <c r="C28" s="16">
        <v>4</v>
      </c>
      <c r="D28" s="16">
        <v>11</v>
      </c>
      <c r="E28" s="16">
        <v>9</v>
      </c>
      <c r="F28" s="16">
        <v>18</v>
      </c>
      <c r="G28" s="16">
        <v>13</v>
      </c>
      <c r="H28" s="16">
        <v>22</v>
      </c>
      <c r="I28" s="16">
        <v>21</v>
      </c>
      <c r="J28" s="16">
        <v>29</v>
      </c>
      <c r="K28" s="16">
        <v>47</v>
      </c>
      <c r="L28" s="16">
        <v>7</v>
      </c>
      <c r="M28" s="16">
        <v>3</v>
      </c>
      <c r="N28" s="16">
        <v>27</v>
      </c>
      <c r="O28" s="17">
        <f t="shared" si="1"/>
        <v>211</v>
      </c>
      <c r="Q28" s="15">
        <v>1030</v>
      </c>
      <c r="R28" s="15" t="s">
        <v>18</v>
      </c>
      <c r="S28" s="16">
        <f t="shared" si="2"/>
        <v>4</v>
      </c>
      <c r="T28" s="16">
        <f t="shared" si="3"/>
        <v>15</v>
      </c>
      <c r="U28" s="16">
        <f t="shared" si="3"/>
        <v>24</v>
      </c>
      <c r="V28" s="16">
        <f t="shared" si="3"/>
        <v>42</v>
      </c>
      <c r="W28" s="16">
        <f t="shared" si="3"/>
        <v>55</v>
      </c>
      <c r="X28" s="16">
        <f t="shared" si="3"/>
        <v>77</v>
      </c>
      <c r="Y28" s="16">
        <f t="shared" si="3"/>
        <v>98</v>
      </c>
      <c r="Z28" s="16">
        <f t="shared" si="3"/>
        <v>127</v>
      </c>
      <c r="AA28" s="16">
        <f t="shared" si="3"/>
        <v>174</v>
      </c>
      <c r="AB28" s="16">
        <f t="shared" si="3"/>
        <v>181</v>
      </c>
      <c r="AC28" s="16">
        <f t="shared" si="3"/>
        <v>184</v>
      </c>
      <c r="AD28" s="16">
        <f t="shared" si="3"/>
        <v>211</v>
      </c>
    </row>
    <row r="29" spans="1:30" x14ac:dyDescent="0.2">
      <c r="A29" s="4">
        <v>10300</v>
      </c>
      <c r="B29" s="4" t="s">
        <v>57</v>
      </c>
      <c r="C29" s="5">
        <f>SUM(C2:C28)</f>
        <v>1185</v>
      </c>
      <c r="D29" s="5">
        <f t="shared" ref="D29:N29" si="4">SUM(D2:D28)</f>
        <v>1513</v>
      </c>
      <c r="E29" s="5">
        <f t="shared" si="4"/>
        <v>1477</v>
      </c>
      <c r="F29" s="5">
        <f t="shared" si="4"/>
        <v>1184</v>
      </c>
      <c r="G29" s="5">
        <f t="shared" si="4"/>
        <v>1682</v>
      </c>
      <c r="H29" s="5">
        <f t="shared" si="4"/>
        <v>2017</v>
      </c>
      <c r="I29" s="5">
        <f t="shared" si="4"/>
        <v>1778</v>
      </c>
      <c r="J29" s="5">
        <f t="shared" si="4"/>
        <v>2307</v>
      </c>
      <c r="K29" s="5">
        <f t="shared" si="4"/>
        <v>2464</v>
      </c>
      <c r="L29" s="5">
        <f t="shared" si="4"/>
        <v>1659</v>
      </c>
      <c r="M29" s="5">
        <f t="shared" si="4"/>
        <v>1975</v>
      </c>
      <c r="N29" s="5">
        <f t="shared" si="4"/>
        <v>2284</v>
      </c>
      <c r="O29" s="6">
        <f t="shared" si="1"/>
        <v>21525</v>
      </c>
      <c r="Q29" s="4">
        <v>10300</v>
      </c>
      <c r="R29" s="4" t="s">
        <v>142</v>
      </c>
      <c r="S29" s="5">
        <f>SUM(S2:S28)</f>
        <v>1185</v>
      </c>
      <c r="T29" s="5">
        <f>SUM(T2:T28)</f>
        <v>2698</v>
      </c>
      <c r="U29" s="5">
        <f>SUM(U2:U28)</f>
        <v>4175</v>
      </c>
      <c r="V29" s="5">
        <f t="shared" ref="V29:AD29" si="5">SUM(V2:V28)</f>
        <v>5359</v>
      </c>
      <c r="W29" s="5">
        <f t="shared" si="5"/>
        <v>7041</v>
      </c>
      <c r="X29" s="5">
        <f t="shared" si="5"/>
        <v>9058</v>
      </c>
      <c r="Y29" s="5">
        <f t="shared" si="5"/>
        <v>10836</v>
      </c>
      <c r="Z29" s="5">
        <f t="shared" si="5"/>
        <v>13143</v>
      </c>
      <c r="AA29" s="5">
        <f t="shared" si="5"/>
        <v>15607</v>
      </c>
      <c r="AB29" s="5">
        <f t="shared" si="5"/>
        <v>17266</v>
      </c>
      <c r="AC29" s="5">
        <f t="shared" si="5"/>
        <v>19241</v>
      </c>
      <c r="AD29" s="5">
        <f t="shared" si="5"/>
        <v>21525</v>
      </c>
    </row>
    <row r="30" spans="1:30" x14ac:dyDescent="0.2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30" x14ac:dyDescent="0.2">
      <c r="A31" s="3" t="s">
        <v>52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57</v>
      </c>
      <c r="Q31" s="3" t="s">
        <v>73</v>
      </c>
      <c r="R31" s="3" t="s">
        <v>39</v>
      </c>
      <c r="S31" s="3" t="s">
        <v>74</v>
      </c>
      <c r="T31" s="3" t="s">
        <v>75</v>
      </c>
      <c r="U31" s="3" t="s">
        <v>76</v>
      </c>
      <c r="V31" s="3" t="s">
        <v>77</v>
      </c>
      <c r="W31" s="3" t="s">
        <v>78</v>
      </c>
      <c r="X31" s="3" t="s">
        <v>79</v>
      </c>
      <c r="Y31" s="3" t="s">
        <v>80</v>
      </c>
      <c r="Z31" s="3" t="s">
        <v>81</v>
      </c>
      <c r="AA31" s="3" t="s">
        <v>82</v>
      </c>
      <c r="AB31" s="3" t="s">
        <v>83</v>
      </c>
      <c r="AC31" s="3" t="s">
        <v>84</v>
      </c>
      <c r="AD31" s="3" t="s">
        <v>85</v>
      </c>
    </row>
    <row r="32" spans="1:30" x14ac:dyDescent="0.2">
      <c r="A32" s="7">
        <v>1004</v>
      </c>
      <c r="B32" s="7" t="s">
        <v>94</v>
      </c>
      <c r="C32" s="19">
        <v>2.6210870000000002</v>
      </c>
      <c r="D32" s="19">
        <v>2.7336420000000001</v>
      </c>
      <c r="E32" s="19">
        <v>2.6689419999999999</v>
      </c>
      <c r="F32" s="19">
        <v>2.8164940000000001</v>
      </c>
      <c r="G32" s="19">
        <v>2.6924519999999998</v>
      </c>
      <c r="H32" s="19">
        <v>2.6126459999999998</v>
      </c>
      <c r="I32" s="19">
        <v>3.0476299999999998</v>
      </c>
      <c r="J32" s="19">
        <v>3.014691</v>
      </c>
      <c r="K32" s="19">
        <v>2.9353929999999999</v>
      </c>
      <c r="L32" s="19">
        <v>2.710118</v>
      </c>
      <c r="M32" s="19">
        <v>2.6041289999999999</v>
      </c>
      <c r="N32" s="19">
        <v>2.7947350000000002</v>
      </c>
      <c r="O32" s="20">
        <f>SUM(C32:N32)</f>
        <v>33.251958999999999</v>
      </c>
      <c r="Q32" s="7">
        <v>1004</v>
      </c>
      <c r="R32" s="7" t="s">
        <v>94</v>
      </c>
      <c r="S32" s="19">
        <f>+C32</f>
        <v>2.6210870000000002</v>
      </c>
      <c r="T32" s="19">
        <f>+S32+D32</f>
        <v>5.3547290000000007</v>
      </c>
      <c r="U32" s="19">
        <f t="shared" ref="U32:AD47" si="6">+T32+E32</f>
        <v>8.0236710000000002</v>
      </c>
      <c r="V32" s="19">
        <f t="shared" si="6"/>
        <v>10.840165000000001</v>
      </c>
      <c r="W32" s="19">
        <f t="shared" si="6"/>
        <v>13.532617</v>
      </c>
      <c r="X32" s="19">
        <f t="shared" si="6"/>
        <v>16.145263</v>
      </c>
      <c r="Y32" s="19">
        <f t="shared" si="6"/>
        <v>19.192892999999998</v>
      </c>
      <c r="Z32" s="19">
        <f t="shared" si="6"/>
        <v>22.207583999999997</v>
      </c>
      <c r="AA32" s="19">
        <f t="shared" si="6"/>
        <v>25.142976999999998</v>
      </c>
      <c r="AB32" s="19">
        <f t="shared" si="6"/>
        <v>27.853095</v>
      </c>
      <c r="AC32" s="19">
        <f t="shared" si="6"/>
        <v>30.457224</v>
      </c>
      <c r="AD32" s="19">
        <f t="shared" si="6"/>
        <v>33.251958999999999</v>
      </c>
    </row>
    <row r="33" spans="1:30" x14ac:dyDescent="0.2">
      <c r="A33" s="10">
        <v>1005</v>
      </c>
      <c r="B33" s="10" t="s">
        <v>13</v>
      </c>
      <c r="C33" s="21">
        <v>4.7135000000000003E-2</v>
      </c>
      <c r="D33" s="21">
        <v>4.5524000000000002E-2</v>
      </c>
      <c r="E33" s="21">
        <v>4.6587000000000003E-2</v>
      </c>
      <c r="F33" s="21">
        <v>5.1525000000000001E-2</v>
      </c>
      <c r="G33" s="21">
        <v>4.6344000000000003E-2</v>
      </c>
      <c r="H33" s="21">
        <v>4.4357000000000001E-2</v>
      </c>
      <c r="I33" s="21">
        <v>6.0720000000000003E-2</v>
      </c>
      <c r="J33" s="21">
        <v>6.4146999999999996E-2</v>
      </c>
      <c r="K33" s="21">
        <v>5.8352000000000001E-2</v>
      </c>
      <c r="L33" s="21">
        <v>5.0027000000000002E-2</v>
      </c>
      <c r="M33" s="21">
        <v>4.9033E-2</v>
      </c>
      <c r="N33" s="21">
        <v>5.1714999999999997E-2</v>
      </c>
      <c r="O33" s="22">
        <f t="shared" ref="O33:O59" si="7">SUM(C33:N33)</f>
        <v>0.61546599999999996</v>
      </c>
      <c r="Q33" s="10">
        <v>1005</v>
      </c>
      <c r="R33" s="10" t="s">
        <v>13</v>
      </c>
      <c r="S33" s="21">
        <f t="shared" ref="S33:S58" si="8">+C33</f>
        <v>4.7135000000000003E-2</v>
      </c>
      <c r="T33" s="21">
        <f t="shared" ref="T33:AD58" si="9">+S33+D33</f>
        <v>9.2659000000000005E-2</v>
      </c>
      <c r="U33" s="21">
        <f t="shared" si="6"/>
        <v>0.13924600000000001</v>
      </c>
      <c r="V33" s="21">
        <f t="shared" si="6"/>
        <v>0.19077100000000002</v>
      </c>
      <c r="W33" s="21">
        <f t="shared" si="6"/>
        <v>0.23711500000000002</v>
      </c>
      <c r="X33" s="21">
        <f t="shared" si="6"/>
        <v>0.281472</v>
      </c>
      <c r="Y33" s="21">
        <f t="shared" si="6"/>
        <v>0.342192</v>
      </c>
      <c r="Z33" s="21">
        <f t="shared" si="6"/>
        <v>0.40633900000000001</v>
      </c>
      <c r="AA33" s="21">
        <f t="shared" si="6"/>
        <v>0.46469100000000002</v>
      </c>
      <c r="AB33" s="21">
        <f t="shared" si="6"/>
        <v>0.51471800000000001</v>
      </c>
      <c r="AC33" s="21">
        <f t="shared" si="6"/>
        <v>0.563751</v>
      </c>
      <c r="AD33" s="21">
        <f t="shared" si="6"/>
        <v>0.61546599999999996</v>
      </c>
    </row>
    <row r="34" spans="1:30" x14ac:dyDescent="0.2">
      <c r="A34" s="10">
        <v>1006</v>
      </c>
      <c r="B34" s="10" t="s">
        <v>14</v>
      </c>
      <c r="C34" s="21">
        <v>0.20429089</v>
      </c>
      <c r="D34" s="21">
        <v>0.225191</v>
      </c>
      <c r="E34" s="21">
        <v>0.21947104000000001</v>
      </c>
      <c r="F34" s="21">
        <v>0.23408065</v>
      </c>
      <c r="G34" s="21">
        <v>0.222388</v>
      </c>
      <c r="H34" s="21">
        <v>0.21876514999999999</v>
      </c>
      <c r="I34" s="21">
        <v>0.2546001</v>
      </c>
      <c r="J34" s="21">
        <v>0.28325600000000001</v>
      </c>
      <c r="K34" s="21">
        <v>0.25242122</v>
      </c>
      <c r="L34" s="21">
        <v>0.217526</v>
      </c>
      <c r="M34" s="21">
        <v>0.21900325000000001</v>
      </c>
      <c r="N34" s="21">
        <v>0.22381187999999999</v>
      </c>
      <c r="O34" s="22">
        <f t="shared" si="7"/>
        <v>2.77480518</v>
      </c>
      <c r="Q34" s="10">
        <v>1006</v>
      </c>
      <c r="R34" s="10" t="s">
        <v>14</v>
      </c>
      <c r="S34" s="21">
        <f t="shared" si="8"/>
        <v>0.20429089</v>
      </c>
      <c r="T34" s="21">
        <f t="shared" si="9"/>
        <v>0.42948189000000003</v>
      </c>
      <c r="U34" s="21">
        <f t="shared" si="6"/>
        <v>0.64895293000000009</v>
      </c>
      <c r="V34" s="21">
        <f t="shared" si="6"/>
        <v>0.8830335800000001</v>
      </c>
      <c r="W34" s="21">
        <f t="shared" si="6"/>
        <v>1.10542158</v>
      </c>
      <c r="X34" s="21">
        <f t="shared" si="6"/>
        <v>1.3241867300000001</v>
      </c>
      <c r="Y34" s="21">
        <f t="shared" si="6"/>
        <v>1.5787868300000001</v>
      </c>
      <c r="Z34" s="21">
        <f t="shared" si="6"/>
        <v>1.86204283</v>
      </c>
      <c r="AA34" s="21">
        <f t="shared" si="6"/>
        <v>2.11446405</v>
      </c>
      <c r="AB34" s="21">
        <f t="shared" si="6"/>
        <v>2.3319900499999999</v>
      </c>
      <c r="AC34" s="21">
        <f t="shared" si="6"/>
        <v>2.5509933</v>
      </c>
      <c r="AD34" s="21">
        <f t="shared" si="6"/>
        <v>2.77480518</v>
      </c>
    </row>
    <row r="35" spans="1:30" x14ac:dyDescent="0.2">
      <c r="A35" s="10">
        <v>1007</v>
      </c>
      <c r="B35" s="10" t="s">
        <v>15</v>
      </c>
      <c r="C35" s="21">
        <v>0.38727200000000001</v>
      </c>
      <c r="D35" s="21">
        <v>0.40864400000000001</v>
      </c>
      <c r="E35" s="21">
        <v>0.40455000000000002</v>
      </c>
      <c r="F35" s="21">
        <v>0.424205</v>
      </c>
      <c r="G35" s="21">
        <v>0.40276600000000001</v>
      </c>
      <c r="H35" s="21">
        <v>0.40003100000000003</v>
      </c>
      <c r="I35" s="21">
        <v>0.44283</v>
      </c>
      <c r="J35" s="21">
        <v>0.46995599999999998</v>
      </c>
      <c r="K35" s="21">
        <v>0.428035</v>
      </c>
      <c r="L35" s="21">
        <v>0.39705200000000002</v>
      </c>
      <c r="M35" s="21">
        <v>0.40498000000000001</v>
      </c>
      <c r="N35" s="21">
        <v>0.40474500000000002</v>
      </c>
      <c r="O35" s="22">
        <f t="shared" si="7"/>
        <v>4.975066</v>
      </c>
      <c r="Q35" s="10">
        <v>1007</v>
      </c>
      <c r="R35" s="10" t="s">
        <v>15</v>
      </c>
      <c r="S35" s="21">
        <f t="shared" si="8"/>
        <v>0.38727200000000001</v>
      </c>
      <c r="T35" s="21">
        <f t="shared" si="9"/>
        <v>0.79591600000000007</v>
      </c>
      <c r="U35" s="21">
        <f t="shared" si="6"/>
        <v>1.200466</v>
      </c>
      <c r="V35" s="21">
        <f t="shared" si="6"/>
        <v>1.624671</v>
      </c>
      <c r="W35" s="21">
        <f t="shared" si="6"/>
        <v>2.0274369999999999</v>
      </c>
      <c r="X35" s="21">
        <f t="shared" si="6"/>
        <v>2.4274680000000002</v>
      </c>
      <c r="Y35" s="21">
        <f t="shared" si="6"/>
        <v>2.870298</v>
      </c>
      <c r="Z35" s="21">
        <f t="shared" si="6"/>
        <v>3.3402539999999998</v>
      </c>
      <c r="AA35" s="21">
        <f t="shared" si="6"/>
        <v>3.7682889999999998</v>
      </c>
      <c r="AB35" s="21">
        <f t="shared" si="6"/>
        <v>4.1653409999999997</v>
      </c>
      <c r="AC35" s="21">
        <f t="shared" si="6"/>
        <v>4.5703209999999999</v>
      </c>
      <c r="AD35" s="21">
        <f t="shared" si="6"/>
        <v>4.975066</v>
      </c>
    </row>
    <row r="36" spans="1:30" x14ac:dyDescent="0.2">
      <c r="A36" s="10">
        <v>1008</v>
      </c>
      <c r="B36" s="10" t="s">
        <v>16</v>
      </c>
      <c r="C36" s="21">
        <v>9.0230000000000005E-2</v>
      </c>
      <c r="D36" s="21">
        <v>9.6406000000000006E-2</v>
      </c>
      <c r="E36" s="21">
        <v>9.1666209999999998E-2</v>
      </c>
      <c r="F36" s="21">
        <v>0.10529332000000001</v>
      </c>
      <c r="G36" s="21">
        <v>9.9144029999999994E-2</v>
      </c>
      <c r="H36" s="21">
        <v>0.10650151000000001</v>
      </c>
      <c r="I36" s="21">
        <v>0.1177605</v>
      </c>
      <c r="J36" s="21">
        <v>0.13838400000000001</v>
      </c>
      <c r="K36" s="21">
        <v>0.1140355</v>
      </c>
      <c r="L36" s="21">
        <v>0.10986700000000001</v>
      </c>
      <c r="M36" s="21">
        <v>0.102391</v>
      </c>
      <c r="N36" s="21">
        <v>0.10975483</v>
      </c>
      <c r="O36" s="22">
        <f t="shared" si="7"/>
        <v>1.2814338999999999</v>
      </c>
      <c r="Q36" s="10">
        <v>1008</v>
      </c>
      <c r="R36" s="10" t="s">
        <v>16</v>
      </c>
      <c r="S36" s="21">
        <f t="shared" si="8"/>
        <v>9.0230000000000005E-2</v>
      </c>
      <c r="T36" s="21">
        <f t="shared" si="9"/>
        <v>0.18663600000000002</v>
      </c>
      <c r="U36" s="21">
        <f t="shared" si="6"/>
        <v>0.27830220999999999</v>
      </c>
      <c r="V36" s="21">
        <f t="shared" si="6"/>
        <v>0.38359553000000002</v>
      </c>
      <c r="W36" s="21">
        <f t="shared" si="6"/>
        <v>0.48273956000000001</v>
      </c>
      <c r="X36" s="21">
        <f t="shared" si="6"/>
        <v>0.58924107000000003</v>
      </c>
      <c r="Y36" s="21">
        <f t="shared" si="6"/>
        <v>0.70700157000000008</v>
      </c>
      <c r="Z36" s="21">
        <f t="shared" si="6"/>
        <v>0.84538557000000014</v>
      </c>
      <c r="AA36" s="21">
        <f t="shared" si="6"/>
        <v>0.9594210700000001</v>
      </c>
      <c r="AB36" s="21">
        <f t="shared" si="6"/>
        <v>1.06928807</v>
      </c>
      <c r="AC36" s="21">
        <f t="shared" si="6"/>
        <v>1.1716790699999999</v>
      </c>
      <c r="AD36" s="21">
        <f t="shared" si="6"/>
        <v>1.2814338999999999</v>
      </c>
    </row>
    <row r="37" spans="1:30" x14ac:dyDescent="0.2">
      <c r="A37" s="10">
        <v>1009</v>
      </c>
      <c r="B37" s="10" t="s">
        <v>17</v>
      </c>
      <c r="C37" s="21">
        <v>9.8058999999999993E-2</v>
      </c>
      <c r="D37" s="21">
        <v>0.101256</v>
      </c>
      <c r="E37" s="21">
        <v>9.5196000000000003E-2</v>
      </c>
      <c r="F37" s="21">
        <v>9.6860500000000002E-2</v>
      </c>
      <c r="G37" s="21">
        <v>9.6929500000000002E-2</v>
      </c>
      <c r="H37" s="21">
        <v>9.4788999999999998E-2</v>
      </c>
      <c r="I37" s="21">
        <v>0.10814699999999999</v>
      </c>
      <c r="J37" s="21">
        <v>0.120937</v>
      </c>
      <c r="K37" s="21">
        <v>0.110537</v>
      </c>
      <c r="L37" s="21">
        <v>0.104839</v>
      </c>
      <c r="M37" s="21">
        <v>0.10111199999999999</v>
      </c>
      <c r="N37" s="21">
        <v>0.104361</v>
      </c>
      <c r="O37" s="22">
        <f t="shared" si="7"/>
        <v>1.233023</v>
      </c>
      <c r="Q37" s="10">
        <v>1009</v>
      </c>
      <c r="R37" s="10" t="s">
        <v>17</v>
      </c>
      <c r="S37" s="21">
        <f t="shared" si="8"/>
        <v>9.8058999999999993E-2</v>
      </c>
      <c r="T37" s="21">
        <f t="shared" si="9"/>
        <v>0.19931499999999999</v>
      </c>
      <c r="U37" s="21">
        <f t="shared" si="6"/>
        <v>0.29451099999999997</v>
      </c>
      <c r="V37" s="21">
        <f t="shared" si="6"/>
        <v>0.39137149999999998</v>
      </c>
      <c r="W37" s="21">
        <f t="shared" si="6"/>
        <v>0.48830099999999999</v>
      </c>
      <c r="X37" s="21">
        <f t="shared" si="6"/>
        <v>0.58309</v>
      </c>
      <c r="Y37" s="21">
        <f t="shared" si="6"/>
        <v>0.69123699999999999</v>
      </c>
      <c r="Z37" s="21">
        <f t="shared" si="6"/>
        <v>0.81217399999999995</v>
      </c>
      <c r="AA37" s="21">
        <f t="shared" si="6"/>
        <v>0.92271099999999995</v>
      </c>
      <c r="AB37" s="21">
        <f t="shared" si="6"/>
        <v>1.02755</v>
      </c>
      <c r="AC37" s="21">
        <f t="shared" si="6"/>
        <v>1.1286620000000001</v>
      </c>
      <c r="AD37" s="21">
        <f t="shared" si="6"/>
        <v>1.233023</v>
      </c>
    </row>
    <row r="38" spans="1:30" x14ac:dyDescent="0.2">
      <c r="A38" s="10">
        <v>1010</v>
      </c>
      <c r="B38" s="10" t="s">
        <v>19</v>
      </c>
      <c r="C38" s="21">
        <v>0.129799</v>
      </c>
      <c r="D38" s="21">
        <v>0.13081899999999999</v>
      </c>
      <c r="E38" s="21">
        <v>0.13022900000000001</v>
      </c>
      <c r="F38" s="21">
        <v>0.13394700000000001</v>
      </c>
      <c r="G38" s="21">
        <v>0.13251199999999999</v>
      </c>
      <c r="H38" s="21">
        <v>0.132109</v>
      </c>
      <c r="I38" s="21">
        <v>0.15196899999999999</v>
      </c>
      <c r="J38" s="21">
        <v>0.165716</v>
      </c>
      <c r="K38" s="21">
        <v>0.153169</v>
      </c>
      <c r="L38" s="21">
        <v>0.12987099999999999</v>
      </c>
      <c r="M38" s="21">
        <v>0.13083</v>
      </c>
      <c r="N38" s="21">
        <v>0.12870899999999999</v>
      </c>
      <c r="O38" s="22">
        <f t="shared" si="7"/>
        <v>1.6496790000000001</v>
      </c>
      <c r="Q38" s="10">
        <v>1010</v>
      </c>
      <c r="R38" s="10" t="s">
        <v>19</v>
      </c>
      <c r="S38" s="21">
        <f t="shared" si="8"/>
        <v>0.129799</v>
      </c>
      <c r="T38" s="21">
        <f t="shared" si="9"/>
        <v>0.26061800000000002</v>
      </c>
      <c r="U38" s="21">
        <f t="shared" si="6"/>
        <v>0.39084700000000006</v>
      </c>
      <c r="V38" s="21">
        <f t="shared" si="6"/>
        <v>0.52479400000000009</v>
      </c>
      <c r="W38" s="21">
        <f t="shared" si="6"/>
        <v>0.65730600000000006</v>
      </c>
      <c r="X38" s="21">
        <f t="shared" si="6"/>
        <v>0.78941500000000009</v>
      </c>
      <c r="Y38" s="21">
        <f t="shared" si="6"/>
        <v>0.94138400000000011</v>
      </c>
      <c r="Z38" s="21">
        <f t="shared" si="6"/>
        <v>1.1071000000000002</v>
      </c>
      <c r="AA38" s="21">
        <f t="shared" si="6"/>
        <v>1.2602690000000001</v>
      </c>
      <c r="AB38" s="21">
        <f t="shared" si="6"/>
        <v>1.3901400000000002</v>
      </c>
      <c r="AC38" s="21">
        <f t="shared" si="6"/>
        <v>1.5209700000000002</v>
      </c>
      <c r="AD38" s="21">
        <f t="shared" si="6"/>
        <v>1.6496790000000001</v>
      </c>
    </row>
    <row r="39" spans="1:30" x14ac:dyDescent="0.2">
      <c r="A39" s="10">
        <v>1011</v>
      </c>
      <c r="B39" s="10" t="s">
        <v>20</v>
      </c>
      <c r="C39" s="21">
        <v>8.3058000000000007E-2</v>
      </c>
      <c r="D39" s="21">
        <v>8.5696999999999995E-2</v>
      </c>
      <c r="E39" s="21">
        <v>8.7051000000000003E-2</v>
      </c>
      <c r="F39" s="21">
        <v>8.6094000000000004E-2</v>
      </c>
      <c r="G39" s="21">
        <v>8.3330000000000001E-2</v>
      </c>
      <c r="H39" s="21">
        <v>8.5700999999999999E-2</v>
      </c>
      <c r="I39" s="21">
        <v>0.10006900000000001</v>
      </c>
      <c r="J39" s="21">
        <v>0.11809699999999999</v>
      </c>
      <c r="K39" s="21">
        <v>0.103093</v>
      </c>
      <c r="L39" s="21">
        <v>9.0393000000000001E-2</v>
      </c>
      <c r="M39" s="21">
        <v>8.6309999999999998E-2</v>
      </c>
      <c r="N39" s="21">
        <v>8.1112000000000004E-2</v>
      </c>
      <c r="O39" s="22">
        <f t="shared" si="7"/>
        <v>1.0900050000000001</v>
      </c>
      <c r="Q39" s="10">
        <v>1011</v>
      </c>
      <c r="R39" s="10" t="s">
        <v>20</v>
      </c>
      <c r="S39" s="21">
        <f t="shared" si="8"/>
        <v>8.3058000000000007E-2</v>
      </c>
      <c r="T39" s="21">
        <f t="shared" si="9"/>
        <v>0.16875499999999999</v>
      </c>
      <c r="U39" s="21">
        <f t="shared" si="6"/>
        <v>0.25580599999999998</v>
      </c>
      <c r="V39" s="21">
        <f t="shared" si="6"/>
        <v>0.34189999999999998</v>
      </c>
      <c r="W39" s="21">
        <f t="shared" si="6"/>
        <v>0.42523</v>
      </c>
      <c r="X39" s="21">
        <f t="shared" si="6"/>
        <v>0.51093100000000002</v>
      </c>
      <c r="Y39" s="21">
        <f t="shared" si="6"/>
        <v>0.61099999999999999</v>
      </c>
      <c r="Z39" s="21">
        <f t="shared" si="6"/>
        <v>0.729097</v>
      </c>
      <c r="AA39" s="21">
        <f t="shared" si="6"/>
        <v>0.83218999999999999</v>
      </c>
      <c r="AB39" s="21">
        <f t="shared" si="6"/>
        <v>0.92258299999999993</v>
      </c>
      <c r="AC39" s="21">
        <f t="shared" si="6"/>
        <v>1.008893</v>
      </c>
      <c r="AD39" s="21">
        <f t="shared" si="6"/>
        <v>1.0900050000000001</v>
      </c>
    </row>
    <row r="40" spans="1:30" x14ac:dyDescent="0.2">
      <c r="A40" s="10">
        <v>1012</v>
      </c>
      <c r="B40" s="10" t="s">
        <v>21</v>
      </c>
      <c r="C40" s="21">
        <v>0.26220399999999999</v>
      </c>
      <c r="D40" s="21">
        <v>0.27053199999999999</v>
      </c>
      <c r="E40" s="21">
        <v>0.26494000000000001</v>
      </c>
      <c r="F40" s="21">
        <v>0.26508100000000001</v>
      </c>
      <c r="G40" s="21">
        <v>0.26327699999999998</v>
      </c>
      <c r="H40" s="21">
        <v>0.25628699999999999</v>
      </c>
      <c r="I40" s="21">
        <v>0.29874699999999998</v>
      </c>
      <c r="J40" s="21">
        <v>0.33008599999999999</v>
      </c>
      <c r="K40" s="21">
        <v>0.30914700000000001</v>
      </c>
      <c r="L40" s="21">
        <v>0.284692</v>
      </c>
      <c r="M40" s="21">
        <v>0.26987299999999997</v>
      </c>
      <c r="N40" s="21">
        <v>0.28854400000000002</v>
      </c>
      <c r="O40" s="22">
        <f t="shared" si="7"/>
        <v>3.36341</v>
      </c>
      <c r="Q40" s="10">
        <v>1012</v>
      </c>
      <c r="R40" s="10" t="s">
        <v>21</v>
      </c>
      <c r="S40" s="21">
        <f t="shared" si="8"/>
        <v>0.26220399999999999</v>
      </c>
      <c r="T40" s="21">
        <f t="shared" si="9"/>
        <v>0.53273599999999999</v>
      </c>
      <c r="U40" s="21">
        <f t="shared" si="6"/>
        <v>0.79767600000000005</v>
      </c>
      <c r="V40" s="21">
        <f t="shared" si="6"/>
        <v>1.062757</v>
      </c>
      <c r="W40" s="21">
        <f t="shared" si="6"/>
        <v>1.3260339999999999</v>
      </c>
      <c r="X40" s="21">
        <f t="shared" si="6"/>
        <v>1.5823209999999999</v>
      </c>
      <c r="Y40" s="21">
        <f t="shared" si="6"/>
        <v>1.881068</v>
      </c>
      <c r="Z40" s="21">
        <f t="shared" si="6"/>
        <v>2.2111540000000001</v>
      </c>
      <c r="AA40" s="21">
        <f t="shared" si="6"/>
        <v>2.5203009999999999</v>
      </c>
      <c r="AB40" s="21">
        <f t="shared" si="6"/>
        <v>2.8049930000000001</v>
      </c>
      <c r="AC40" s="21">
        <f t="shared" si="6"/>
        <v>3.0748660000000001</v>
      </c>
      <c r="AD40" s="21">
        <f t="shared" si="6"/>
        <v>3.36341</v>
      </c>
    </row>
    <row r="41" spans="1:30" x14ac:dyDescent="0.2">
      <c r="A41" s="10">
        <v>1013</v>
      </c>
      <c r="B41" s="10" t="s">
        <v>22</v>
      </c>
      <c r="C41" s="21">
        <v>1.332E-2</v>
      </c>
      <c r="D41" s="21">
        <v>1.3984999999999999E-2</v>
      </c>
      <c r="E41" s="21">
        <v>1.4978999999999999E-2</v>
      </c>
      <c r="F41" s="21">
        <v>1.4609E-2</v>
      </c>
      <c r="G41" s="21">
        <v>1.3882E-2</v>
      </c>
      <c r="H41" s="21">
        <v>1.4596E-2</v>
      </c>
      <c r="I41" s="21">
        <v>1.9675999999999999E-2</v>
      </c>
      <c r="J41" s="21">
        <v>2.1694000000000001E-2</v>
      </c>
      <c r="K41" s="21">
        <v>1.9997999999999998E-2</v>
      </c>
      <c r="L41" s="21">
        <v>1.4822E-2</v>
      </c>
      <c r="M41" s="21">
        <v>1.4978E-2</v>
      </c>
      <c r="N41" s="21">
        <v>1.6389999999999998E-2</v>
      </c>
      <c r="O41" s="22">
        <f t="shared" si="7"/>
        <v>0.19292899999999996</v>
      </c>
      <c r="Q41" s="10">
        <v>1013</v>
      </c>
      <c r="R41" s="10" t="s">
        <v>22</v>
      </c>
      <c r="S41" s="21">
        <f t="shared" si="8"/>
        <v>1.332E-2</v>
      </c>
      <c r="T41" s="21">
        <f t="shared" si="9"/>
        <v>2.7304999999999999E-2</v>
      </c>
      <c r="U41" s="21">
        <f t="shared" si="6"/>
        <v>4.2284000000000002E-2</v>
      </c>
      <c r="V41" s="21">
        <f t="shared" si="6"/>
        <v>5.6892999999999999E-2</v>
      </c>
      <c r="W41" s="21">
        <f t="shared" si="6"/>
        <v>7.0775000000000005E-2</v>
      </c>
      <c r="X41" s="21">
        <f t="shared" si="6"/>
        <v>8.5371000000000002E-2</v>
      </c>
      <c r="Y41" s="21">
        <f t="shared" si="6"/>
        <v>0.105047</v>
      </c>
      <c r="Z41" s="21">
        <f t="shared" si="6"/>
        <v>0.12674099999999999</v>
      </c>
      <c r="AA41" s="21">
        <f t="shared" si="6"/>
        <v>0.14673899999999998</v>
      </c>
      <c r="AB41" s="21">
        <f t="shared" si="6"/>
        <v>0.16156099999999998</v>
      </c>
      <c r="AC41" s="21">
        <f t="shared" si="6"/>
        <v>0.17653899999999997</v>
      </c>
      <c r="AD41" s="21">
        <f t="shared" si="6"/>
        <v>0.19292899999999996</v>
      </c>
    </row>
    <row r="42" spans="1:30" x14ac:dyDescent="0.2">
      <c r="A42" s="10">
        <v>1014</v>
      </c>
      <c r="B42" s="10" t="s">
        <v>23</v>
      </c>
      <c r="C42" s="21">
        <v>0.69975399999999999</v>
      </c>
      <c r="D42" s="21">
        <v>0.71262400000000004</v>
      </c>
      <c r="E42" s="21">
        <v>0.70006199999999996</v>
      </c>
      <c r="F42" s="21">
        <v>0.71237600000000001</v>
      </c>
      <c r="G42" s="21">
        <v>0.68908100000000005</v>
      </c>
      <c r="H42" s="21">
        <v>0.68293499999999996</v>
      </c>
      <c r="I42" s="21">
        <v>0.77704300000000004</v>
      </c>
      <c r="J42" s="21">
        <v>0.86404899999999996</v>
      </c>
      <c r="K42" s="21">
        <v>0.79314700000000005</v>
      </c>
      <c r="L42" s="21">
        <v>0.76474299999999995</v>
      </c>
      <c r="M42" s="21">
        <v>0.67755600000000005</v>
      </c>
      <c r="N42" s="21">
        <v>0.72971799999999998</v>
      </c>
      <c r="O42" s="22">
        <f t="shared" si="7"/>
        <v>8.8030880000000007</v>
      </c>
      <c r="Q42" s="10">
        <v>1014</v>
      </c>
      <c r="R42" s="10" t="s">
        <v>23</v>
      </c>
      <c r="S42" s="21">
        <f t="shared" si="8"/>
        <v>0.69975399999999999</v>
      </c>
      <c r="T42" s="21">
        <f t="shared" si="9"/>
        <v>1.4123779999999999</v>
      </c>
      <c r="U42" s="21">
        <f t="shared" si="6"/>
        <v>2.1124399999999999</v>
      </c>
      <c r="V42" s="21">
        <f t="shared" si="6"/>
        <v>2.8248159999999998</v>
      </c>
      <c r="W42" s="21">
        <f t="shared" si="6"/>
        <v>3.513897</v>
      </c>
      <c r="X42" s="21">
        <f t="shared" si="6"/>
        <v>4.1968319999999997</v>
      </c>
      <c r="Y42" s="21">
        <f t="shared" si="6"/>
        <v>4.9738749999999996</v>
      </c>
      <c r="Z42" s="21">
        <f t="shared" si="6"/>
        <v>5.8379239999999992</v>
      </c>
      <c r="AA42" s="21">
        <f t="shared" si="6"/>
        <v>6.6310709999999995</v>
      </c>
      <c r="AB42" s="21">
        <f t="shared" si="6"/>
        <v>7.3958139999999997</v>
      </c>
      <c r="AC42" s="21">
        <f t="shared" si="6"/>
        <v>8.0733700000000006</v>
      </c>
      <c r="AD42" s="21">
        <f t="shared" si="6"/>
        <v>8.8030880000000007</v>
      </c>
    </row>
    <row r="43" spans="1:30" x14ac:dyDescent="0.2">
      <c r="A43" s="10">
        <v>1015</v>
      </c>
      <c r="B43" s="10" t="s">
        <v>24</v>
      </c>
      <c r="C43" s="21">
        <v>7.6564999999999994E-2</v>
      </c>
      <c r="D43" s="21">
        <v>8.1775E-2</v>
      </c>
      <c r="E43" s="21">
        <v>8.1583000000000003E-2</v>
      </c>
      <c r="F43" s="21">
        <v>8.3429000000000003E-2</v>
      </c>
      <c r="G43" s="21">
        <v>7.7948400000000001E-2</v>
      </c>
      <c r="H43" s="21">
        <v>7.97239E-2</v>
      </c>
      <c r="I43" s="21">
        <v>9.5738399999999987E-2</v>
      </c>
      <c r="J43" s="21">
        <v>0.114638</v>
      </c>
      <c r="K43" s="21">
        <v>9.5234800000000008E-2</v>
      </c>
      <c r="L43" s="21">
        <v>8.8342100000000007E-2</v>
      </c>
      <c r="M43" s="21">
        <v>8.3597899999999989E-2</v>
      </c>
      <c r="N43" s="21">
        <v>8.2579E-2</v>
      </c>
      <c r="O43" s="22">
        <f t="shared" si="7"/>
        <v>1.0411545</v>
      </c>
      <c r="Q43" s="10">
        <v>1015</v>
      </c>
      <c r="R43" s="10" t="s">
        <v>24</v>
      </c>
      <c r="S43" s="21">
        <f t="shared" si="8"/>
        <v>7.6564999999999994E-2</v>
      </c>
      <c r="T43" s="21">
        <f t="shared" si="9"/>
        <v>0.15833999999999998</v>
      </c>
      <c r="U43" s="21">
        <f t="shared" si="6"/>
        <v>0.239923</v>
      </c>
      <c r="V43" s="21">
        <f t="shared" si="6"/>
        <v>0.32335199999999997</v>
      </c>
      <c r="W43" s="21">
        <f t="shared" si="6"/>
        <v>0.4013004</v>
      </c>
      <c r="X43" s="21">
        <f t="shared" si="6"/>
        <v>0.48102430000000002</v>
      </c>
      <c r="Y43" s="21">
        <f t="shared" si="6"/>
        <v>0.57676269999999996</v>
      </c>
      <c r="Z43" s="21">
        <f t="shared" si="6"/>
        <v>0.69140069999999998</v>
      </c>
      <c r="AA43" s="21">
        <f t="shared" si="6"/>
        <v>0.78663550000000004</v>
      </c>
      <c r="AB43" s="21">
        <f t="shared" si="6"/>
        <v>0.87497760000000002</v>
      </c>
      <c r="AC43" s="21">
        <f t="shared" si="6"/>
        <v>0.95857550000000002</v>
      </c>
      <c r="AD43" s="21">
        <f t="shared" si="6"/>
        <v>1.0411545</v>
      </c>
    </row>
    <row r="44" spans="1:30" x14ac:dyDescent="0.2">
      <c r="A44" s="10">
        <v>1016</v>
      </c>
      <c r="B44" s="10" t="s">
        <v>25</v>
      </c>
      <c r="C44" s="21">
        <v>0.101004</v>
      </c>
      <c r="D44" s="21">
        <v>0.107686</v>
      </c>
      <c r="E44" s="21">
        <v>0.110127</v>
      </c>
      <c r="F44" s="21">
        <v>0.11328344</v>
      </c>
      <c r="G44" s="21">
        <v>0.10890464</v>
      </c>
      <c r="H44" s="21">
        <v>0.1115727</v>
      </c>
      <c r="I44" s="21">
        <v>0.13408010000000001</v>
      </c>
      <c r="J44" s="21">
        <v>0.15307489999999999</v>
      </c>
      <c r="K44" s="21">
        <v>0.12476619999999999</v>
      </c>
      <c r="L44" s="21">
        <v>0.1071791</v>
      </c>
      <c r="M44" s="21">
        <v>0.1086806</v>
      </c>
      <c r="N44" s="21">
        <v>0.1081503</v>
      </c>
      <c r="O44" s="22">
        <f t="shared" si="7"/>
        <v>1.3885089799999999</v>
      </c>
      <c r="Q44" s="10">
        <v>1016</v>
      </c>
      <c r="R44" s="10" t="s">
        <v>25</v>
      </c>
      <c r="S44" s="21">
        <f t="shared" si="8"/>
        <v>0.101004</v>
      </c>
      <c r="T44" s="21">
        <f t="shared" si="9"/>
        <v>0.20868999999999999</v>
      </c>
      <c r="U44" s="21">
        <f t="shared" si="6"/>
        <v>0.31881700000000002</v>
      </c>
      <c r="V44" s="21">
        <f t="shared" si="6"/>
        <v>0.43210044000000003</v>
      </c>
      <c r="W44" s="21">
        <f t="shared" si="6"/>
        <v>0.54100508000000003</v>
      </c>
      <c r="X44" s="21">
        <f t="shared" si="6"/>
        <v>0.65257778</v>
      </c>
      <c r="Y44" s="21">
        <f t="shared" si="6"/>
        <v>0.78665788000000003</v>
      </c>
      <c r="Z44" s="21">
        <f t="shared" si="6"/>
        <v>0.93973278000000005</v>
      </c>
      <c r="AA44" s="21">
        <f t="shared" si="6"/>
        <v>1.06449898</v>
      </c>
      <c r="AB44" s="21">
        <f t="shared" si="6"/>
        <v>1.17167808</v>
      </c>
      <c r="AC44" s="21">
        <f t="shared" si="6"/>
        <v>1.28035868</v>
      </c>
      <c r="AD44" s="21">
        <f t="shared" si="6"/>
        <v>1.3885089799999999</v>
      </c>
    </row>
    <row r="45" spans="1:30" x14ac:dyDescent="0.2">
      <c r="A45" s="10">
        <v>1017</v>
      </c>
      <c r="B45" s="10" t="s">
        <v>26</v>
      </c>
      <c r="C45" s="21">
        <v>0.20672599999999999</v>
      </c>
      <c r="D45" s="21">
        <v>0.20537900000000001</v>
      </c>
      <c r="E45" s="21">
        <v>0.211785</v>
      </c>
      <c r="F45" s="21">
        <v>0.209063</v>
      </c>
      <c r="G45" s="21">
        <v>0.20708099999999999</v>
      </c>
      <c r="H45" s="21">
        <v>0.20127500000000001</v>
      </c>
      <c r="I45" s="21">
        <v>0.239866</v>
      </c>
      <c r="J45" s="21">
        <v>0.25448399999999999</v>
      </c>
      <c r="K45" s="21">
        <v>0.23438899999999999</v>
      </c>
      <c r="L45" s="21">
        <v>0.221612</v>
      </c>
      <c r="M45" s="21">
        <v>0.199601</v>
      </c>
      <c r="N45" s="21">
        <v>0.210261</v>
      </c>
      <c r="O45" s="22">
        <f t="shared" si="7"/>
        <v>2.6015220000000001</v>
      </c>
      <c r="Q45" s="10">
        <v>1017</v>
      </c>
      <c r="R45" s="10" t="s">
        <v>26</v>
      </c>
      <c r="S45" s="21">
        <f t="shared" si="8"/>
        <v>0.20672599999999999</v>
      </c>
      <c r="T45" s="21">
        <f t="shared" si="9"/>
        <v>0.412105</v>
      </c>
      <c r="U45" s="21">
        <f t="shared" si="6"/>
        <v>0.62389000000000006</v>
      </c>
      <c r="V45" s="21">
        <f t="shared" si="6"/>
        <v>0.83295300000000005</v>
      </c>
      <c r="W45" s="21">
        <f t="shared" si="6"/>
        <v>1.0400340000000001</v>
      </c>
      <c r="X45" s="21">
        <f t="shared" si="6"/>
        <v>1.2413090000000002</v>
      </c>
      <c r="Y45" s="21">
        <f t="shared" si="6"/>
        <v>1.4811750000000001</v>
      </c>
      <c r="Z45" s="21">
        <f t="shared" si="6"/>
        <v>1.7356590000000001</v>
      </c>
      <c r="AA45" s="21">
        <f t="shared" si="6"/>
        <v>1.970048</v>
      </c>
      <c r="AB45" s="21">
        <f t="shared" si="6"/>
        <v>2.1916600000000002</v>
      </c>
      <c r="AC45" s="21">
        <f t="shared" si="6"/>
        <v>2.3912610000000001</v>
      </c>
      <c r="AD45" s="21">
        <f t="shared" si="6"/>
        <v>2.6015220000000001</v>
      </c>
    </row>
    <row r="46" spans="1:30" x14ac:dyDescent="0.2">
      <c r="A46" s="10">
        <v>1018</v>
      </c>
      <c r="B46" s="10" t="s">
        <v>27</v>
      </c>
      <c r="C46" s="21">
        <v>8.7046999999999999E-2</v>
      </c>
      <c r="D46" s="21">
        <v>8.9770000000000003E-2</v>
      </c>
      <c r="E46" s="21">
        <v>8.5530999999999996E-2</v>
      </c>
      <c r="F46" s="21">
        <v>8.6753999999999998E-2</v>
      </c>
      <c r="G46" s="21">
        <v>8.3277000000000004E-2</v>
      </c>
      <c r="H46" s="21">
        <v>8.5970000000000005E-2</v>
      </c>
      <c r="I46" s="21">
        <v>0.104447</v>
      </c>
      <c r="J46" s="21">
        <v>0.114435</v>
      </c>
      <c r="K46" s="21">
        <v>0.10123799999999999</v>
      </c>
      <c r="L46" s="21">
        <v>9.4767000000000004E-2</v>
      </c>
      <c r="M46" s="21">
        <v>8.5385000000000003E-2</v>
      </c>
      <c r="N46" s="21">
        <v>8.5763000000000006E-2</v>
      </c>
      <c r="O46" s="22">
        <f t="shared" si="7"/>
        <v>1.104384</v>
      </c>
      <c r="Q46" s="10">
        <v>1018</v>
      </c>
      <c r="R46" s="10" t="s">
        <v>27</v>
      </c>
      <c r="S46" s="21">
        <f t="shared" si="8"/>
        <v>8.7046999999999999E-2</v>
      </c>
      <c r="T46" s="21">
        <f t="shared" si="9"/>
        <v>0.176817</v>
      </c>
      <c r="U46" s="21">
        <f t="shared" si="6"/>
        <v>0.26234800000000003</v>
      </c>
      <c r="V46" s="21">
        <f t="shared" si="6"/>
        <v>0.34910200000000002</v>
      </c>
      <c r="W46" s="21">
        <f t="shared" si="6"/>
        <v>0.43237900000000001</v>
      </c>
      <c r="X46" s="21">
        <f t="shared" si="6"/>
        <v>0.51834900000000006</v>
      </c>
      <c r="Y46" s="21">
        <f t="shared" si="6"/>
        <v>0.62279600000000002</v>
      </c>
      <c r="Z46" s="21">
        <f t="shared" si="6"/>
        <v>0.73723099999999997</v>
      </c>
      <c r="AA46" s="21">
        <f t="shared" si="6"/>
        <v>0.83846899999999991</v>
      </c>
      <c r="AB46" s="21">
        <f t="shared" si="6"/>
        <v>0.93323599999999995</v>
      </c>
      <c r="AC46" s="21">
        <f t="shared" si="6"/>
        <v>1.018621</v>
      </c>
      <c r="AD46" s="21">
        <f t="shared" si="6"/>
        <v>1.104384</v>
      </c>
    </row>
    <row r="47" spans="1:30" x14ac:dyDescent="0.2">
      <c r="A47" s="10">
        <v>1019</v>
      </c>
      <c r="B47" s="10" t="s">
        <v>28</v>
      </c>
      <c r="C47" s="21">
        <v>5.4497999999999998E-2</v>
      </c>
      <c r="D47" s="21">
        <v>5.4977999999999999E-2</v>
      </c>
      <c r="E47" s="21">
        <v>5.8288E-2</v>
      </c>
      <c r="F47" s="21">
        <v>5.3741999999999998E-2</v>
      </c>
      <c r="G47" s="21">
        <v>5.3290999999999998E-2</v>
      </c>
      <c r="H47" s="21">
        <v>5.6047E-2</v>
      </c>
      <c r="I47" s="21">
        <v>6.5326999999999996E-2</v>
      </c>
      <c r="J47" s="21">
        <v>7.7482999999999996E-2</v>
      </c>
      <c r="K47" s="21">
        <v>6.1814000000000001E-2</v>
      </c>
      <c r="L47" s="21">
        <v>5.7622E-2</v>
      </c>
      <c r="M47" s="21">
        <v>4.9442E-2</v>
      </c>
      <c r="N47" s="21">
        <v>5.8529999999999999E-2</v>
      </c>
      <c r="O47" s="22">
        <f t="shared" si="7"/>
        <v>0.70106199999999985</v>
      </c>
      <c r="Q47" s="10">
        <v>1019</v>
      </c>
      <c r="R47" s="10" t="s">
        <v>28</v>
      </c>
      <c r="S47" s="21">
        <f t="shared" si="8"/>
        <v>5.4497999999999998E-2</v>
      </c>
      <c r="T47" s="21">
        <f t="shared" si="9"/>
        <v>0.10947599999999999</v>
      </c>
      <c r="U47" s="21">
        <f t="shared" si="6"/>
        <v>0.167764</v>
      </c>
      <c r="V47" s="21">
        <f t="shared" si="6"/>
        <v>0.22150599999999998</v>
      </c>
      <c r="W47" s="21">
        <f t="shared" si="6"/>
        <v>0.27479699999999996</v>
      </c>
      <c r="X47" s="21">
        <f t="shared" si="6"/>
        <v>0.33084399999999997</v>
      </c>
      <c r="Y47" s="21">
        <f t="shared" si="6"/>
        <v>0.39617099999999994</v>
      </c>
      <c r="Z47" s="21">
        <f t="shared" si="6"/>
        <v>0.47365399999999991</v>
      </c>
      <c r="AA47" s="21">
        <f t="shared" si="6"/>
        <v>0.53546799999999994</v>
      </c>
      <c r="AB47" s="21">
        <f t="shared" si="6"/>
        <v>0.5930899999999999</v>
      </c>
      <c r="AC47" s="21">
        <f t="shared" si="6"/>
        <v>0.64253199999999988</v>
      </c>
      <c r="AD47" s="21">
        <f t="shared" si="6"/>
        <v>0.70106199999999985</v>
      </c>
    </row>
    <row r="48" spans="1:30" x14ac:dyDescent="0.2">
      <c r="A48" s="10">
        <v>1020</v>
      </c>
      <c r="B48" s="10" t="s">
        <v>29</v>
      </c>
      <c r="C48" s="21">
        <v>0.264405</v>
      </c>
      <c r="D48" s="21">
        <v>0.29849100000000001</v>
      </c>
      <c r="E48" s="21">
        <v>0.28104299999999999</v>
      </c>
      <c r="F48" s="21">
        <v>0.28664499999999998</v>
      </c>
      <c r="G48" s="21">
        <v>0.27131</v>
      </c>
      <c r="H48" s="21">
        <v>0.26740599999999998</v>
      </c>
      <c r="I48" s="21">
        <v>0.30878499999999998</v>
      </c>
      <c r="J48" s="21">
        <v>0.314253</v>
      </c>
      <c r="K48" s="21">
        <v>0.30951200000000001</v>
      </c>
      <c r="L48" s="21">
        <v>0.29839500000000002</v>
      </c>
      <c r="M48" s="21">
        <v>0.26188400000000001</v>
      </c>
      <c r="N48" s="21">
        <v>0.29569299999999998</v>
      </c>
      <c r="O48" s="22">
        <f t="shared" si="7"/>
        <v>3.4578220000000002</v>
      </c>
      <c r="Q48" s="10">
        <v>1020</v>
      </c>
      <c r="R48" s="10" t="s">
        <v>29</v>
      </c>
      <c r="S48" s="21">
        <f t="shared" si="8"/>
        <v>0.264405</v>
      </c>
      <c r="T48" s="21">
        <f t="shared" si="9"/>
        <v>0.56289600000000006</v>
      </c>
      <c r="U48" s="21">
        <f t="shared" si="9"/>
        <v>0.84393899999999999</v>
      </c>
      <c r="V48" s="21">
        <f t="shared" si="9"/>
        <v>1.130584</v>
      </c>
      <c r="W48" s="21">
        <f t="shared" si="9"/>
        <v>1.401894</v>
      </c>
      <c r="X48" s="21">
        <f t="shared" si="9"/>
        <v>1.6693</v>
      </c>
      <c r="Y48" s="21">
        <f t="shared" si="9"/>
        <v>1.9780850000000001</v>
      </c>
      <c r="Z48" s="21">
        <f t="shared" si="9"/>
        <v>2.292338</v>
      </c>
      <c r="AA48" s="21">
        <f t="shared" si="9"/>
        <v>2.6018499999999998</v>
      </c>
      <c r="AB48" s="21">
        <f t="shared" si="9"/>
        <v>2.900245</v>
      </c>
      <c r="AC48" s="21">
        <f t="shared" si="9"/>
        <v>3.1621290000000002</v>
      </c>
      <c r="AD48" s="21">
        <f t="shared" si="9"/>
        <v>3.4578220000000002</v>
      </c>
    </row>
    <row r="49" spans="1:30" x14ac:dyDescent="0.2">
      <c r="A49" s="10">
        <v>1021</v>
      </c>
      <c r="B49" s="10" t="s">
        <v>30</v>
      </c>
      <c r="C49" s="21">
        <v>7.1025000000000005E-2</v>
      </c>
      <c r="D49" s="21">
        <v>7.5434000000000001E-2</v>
      </c>
      <c r="E49" s="21">
        <v>7.1959999999999996E-2</v>
      </c>
      <c r="F49" s="21">
        <v>7.6971999999999999E-2</v>
      </c>
      <c r="G49" s="21">
        <v>7.1333999999999995E-2</v>
      </c>
      <c r="H49" s="21">
        <v>7.4371999999999994E-2</v>
      </c>
      <c r="I49" s="21">
        <v>8.3623000000000003E-2</v>
      </c>
      <c r="J49" s="21">
        <v>8.4905999999999995E-2</v>
      </c>
      <c r="K49" s="21">
        <v>8.2952999999999999E-2</v>
      </c>
      <c r="L49" s="21">
        <v>8.6804000000000006E-2</v>
      </c>
      <c r="M49" s="21">
        <v>6.7835999999999994E-2</v>
      </c>
      <c r="N49" s="21">
        <v>7.9519999999999993E-2</v>
      </c>
      <c r="O49" s="22">
        <f t="shared" si="7"/>
        <v>0.92673900000000009</v>
      </c>
      <c r="Q49" s="10">
        <v>1021</v>
      </c>
      <c r="R49" s="10" t="s">
        <v>30</v>
      </c>
      <c r="S49" s="21">
        <f t="shared" si="8"/>
        <v>7.1025000000000005E-2</v>
      </c>
      <c r="T49" s="21">
        <f t="shared" si="9"/>
        <v>0.14645900000000001</v>
      </c>
      <c r="U49" s="21">
        <f t="shared" si="9"/>
        <v>0.218419</v>
      </c>
      <c r="V49" s="21">
        <f t="shared" si="9"/>
        <v>0.29539100000000001</v>
      </c>
      <c r="W49" s="21">
        <f t="shared" si="9"/>
        <v>0.36672500000000002</v>
      </c>
      <c r="X49" s="21">
        <f t="shared" si="9"/>
        <v>0.44109700000000002</v>
      </c>
      <c r="Y49" s="21">
        <f t="shared" si="9"/>
        <v>0.52472000000000008</v>
      </c>
      <c r="Z49" s="21">
        <f t="shared" si="9"/>
        <v>0.60962600000000011</v>
      </c>
      <c r="AA49" s="21">
        <f t="shared" si="9"/>
        <v>0.69257900000000006</v>
      </c>
      <c r="AB49" s="21">
        <f t="shared" si="9"/>
        <v>0.77938300000000005</v>
      </c>
      <c r="AC49" s="21">
        <f t="shared" si="9"/>
        <v>0.84721900000000006</v>
      </c>
      <c r="AD49" s="21">
        <f t="shared" si="9"/>
        <v>0.92673900000000009</v>
      </c>
    </row>
    <row r="50" spans="1:30" x14ac:dyDescent="0.2">
      <c r="A50" s="10">
        <v>1022</v>
      </c>
      <c r="B50" s="10" t="s">
        <v>31</v>
      </c>
      <c r="C50" s="21">
        <v>0.36039199999999999</v>
      </c>
      <c r="D50" s="21">
        <v>0.36973800000000001</v>
      </c>
      <c r="E50" s="21">
        <v>0.35999199999999998</v>
      </c>
      <c r="F50" s="21">
        <v>0.37143999999999999</v>
      </c>
      <c r="G50" s="21">
        <v>0.36340499999999998</v>
      </c>
      <c r="H50" s="21">
        <v>0.354711</v>
      </c>
      <c r="I50" s="21">
        <v>0.42513299999999998</v>
      </c>
      <c r="J50" s="21">
        <v>0.42613600000000001</v>
      </c>
      <c r="K50" s="21">
        <v>0.40430700000000003</v>
      </c>
      <c r="L50" s="21">
        <v>0.406524</v>
      </c>
      <c r="M50" s="21">
        <v>0.34144099999999999</v>
      </c>
      <c r="N50" s="21">
        <v>0.39335599999999998</v>
      </c>
      <c r="O50" s="22">
        <f t="shared" si="7"/>
        <v>4.5765750000000001</v>
      </c>
      <c r="Q50" s="10">
        <v>1022</v>
      </c>
      <c r="R50" s="10" t="s">
        <v>31</v>
      </c>
      <c r="S50" s="21">
        <f t="shared" si="8"/>
        <v>0.36039199999999999</v>
      </c>
      <c r="T50" s="21">
        <f t="shared" si="9"/>
        <v>0.73012999999999995</v>
      </c>
      <c r="U50" s="21">
        <f t="shared" si="9"/>
        <v>1.090122</v>
      </c>
      <c r="V50" s="21">
        <f t="shared" si="9"/>
        <v>1.461562</v>
      </c>
      <c r="W50" s="21">
        <f t="shared" si="9"/>
        <v>1.824967</v>
      </c>
      <c r="X50" s="21">
        <f t="shared" si="9"/>
        <v>2.179678</v>
      </c>
      <c r="Y50" s="21">
        <f t="shared" si="9"/>
        <v>2.6048109999999998</v>
      </c>
      <c r="Z50" s="21">
        <f t="shared" si="9"/>
        <v>3.0309469999999998</v>
      </c>
      <c r="AA50" s="21">
        <f t="shared" si="9"/>
        <v>3.435254</v>
      </c>
      <c r="AB50" s="21">
        <f t="shared" si="9"/>
        <v>3.8417780000000001</v>
      </c>
      <c r="AC50" s="21">
        <f t="shared" si="9"/>
        <v>4.1832190000000002</v>
      </c>
      <c r="AD50" s="21">
        <f t="shared" si="9"/>
        <v>4.5765750000000001</v>
      </c>
    </row>
    <row r="51" spans="1:30" x14ac:dyDescent="0.2">
      <c r="A51" s="10">
        <v>1023</v>
      </c>
      <c r="B51" s="10" t="s">
        <v>32</v>
      </c>
      <c r="C51" s="21">
        <v>7.8954999999999997E-2</v>
      </c>
      <c r="D51" s="21">
        <v>7.8838000000000005E-2</v>
      </c>
      <c r="E51" s="21">
        <v>7.7099000000000001E-2</v>
      </c>
      <c r="F51" s="21">
        <v>8.3757999999999999E-2</v>
      </c>
      <c r="G51" s="21">
        <v>7.7681E-2</v>
      </c>
      <c r="H51" s="21">
        <v>7.5364E-2</v>
      </c>
      <c r="I51" s="21">
        <v>9.0875999999999998E-2</v>
      </c>
      <c r="J51" s="21">
        <v>9.6125000000000002E-2</v>
      </c>
      <c r="K51" s="21">
        <v>8.9098999999999998E-2</v>
      </c>
      <c r="L51" s="21">
        <v>8.7844000000000005E-2</v>
      </c>
      <c r="M51" s="21">
        <v>7.5278999999999999E-2</v>
      </c>
      <c r="N51" s="21">
        <v>8.0586000000000005E-2</v>
      </c>
      <c r="O51" s="22">
        <f t="shared" si="7"/>
        <v>0.99150400000000005</v>
      </c>
      <c r="Q51" s="10">
        <v>1023</v>
      </c>
      <c r="R51" s="10" t="s">
        <v>32</v>
      </c>
      <c r="S51" s="21">
        <f t="shared" si="8"/>
        <v>7.8954999999999997E-2</v>
      </c>
      <c r="T51" s="21">
        <f t="shared" si="9"/>
        <v>0.15779300000000002</v>
      </c>
      <c r="U51" s="21">
        <f t="shared" si="9"/>
        <v>0.23489200000000002</v>
      </c>
      <c r="V51" s="21">
        <f t="shared" si="9"/>
        <v>0.31864999999999999</v>
      </c>
      <c r="W51" s="21">
        <f t="shared" si="9"/>
        <v>0.39633099999999999</v>
      </c>
      <c r="X51" s="21">
        <f t="shared" si="9"/>
        <v>0.47169499999999998</v>
      </c>
      <c r="Y51" s="21">
        <f t="shared" si="9"/>
        <v>0.56257099999999993</v>
      </c>
      <c r="Z51" s="21">
        <f t="shared" si="9"/>
        <v>0.65869599999999995</v>
      </c>
      <c r="AA51" s="21">
        <f t="shared" si="9"/>
        <v>0.74779499999999999</v>
      </c>
      <c r="AB51" s="21">
        <f t="shared" si="9"/>
        <v>0.83563900000000002</v>
      </c>
      <c r="AC51" s="21">
        <f t="shared" si="9"/>
        <v>0.91091800000000001</v>
      </c>
      <c r="AD51" s="21">
        <f t="shared" si="9"/>
        <v>0.99150400000000005</v>
      </c>
    </row>
    <row r="52" spans="1:30" x14ac:dyDescent="0.2">
      <c r="A52" s="10">
        <v>1024</v>
      </c>
      <c r="B52" s="10" t="s">
        <v>33</v>
      </c>
      <c r="C52" s="21">
        <v>0.55544247000000002</v>
      </c>
      <c r="D52" s="21">
        <v>0.57830287000000002</v>
      </c>
      <c r="E52" s="21">
        <v>0.5373513299999999</v>
      </c>
      <c r="F52" s="21">
        <v>0.59205420999999991</v>
      </c>
      <c r="G52" s="21">
        <v>0.57772782</v>
      </c>
      <c r="H52" s="21">
        <v>0.56326947999999999</v>
      </c>
      <c r="I52" s="21">
        <v>0.62150196999999996</v>
      </c>
      <c r="J52" s="21">
        <v>0.62957109999999994</v>
      </c>
      <c r="K52" s="21">
        <v>0.61856771999999993</v>
      </c>
      <c r="L52" s="21">
        <v>0.63654200000000005</v>
      </c>
      <c r="M52" s="21">
        <v>0.54636998000000003</v>
      </c>
      <c r="N52" s="21">
        <v>0.61635305000000007</v>
      </c>
      <c r="O52" s="22">
        <f t="shared" si="7"/>
        <v>7.0730539999999982</v>
      </c>
      <c r="Q52" s="10">
        <v>1024</v>
      </c>
      <c r="R52" s="10" t="s">
        <v>33</v>
      </c>
      <c r="S52" s="21">
        <f t="shared" si="8"/>
        <v>0.55544247000000002</v>
      </c>
      <c r="T52" s="21">
        <f t="shared" si="9"/>
        <v>1.1337453399999999</v>
      </c>
      <c r="U52" s="21">
        <f t="shared" si="9"/>
        <v>1.6710966699999998</v>
      </c>
      <c r="V52" s="21">
        <f t="shared" si="9"/>
        <v>2.2631508799999995</v>
      </c>
      <c r="W52" s="21">
        <f t="shared" si="9"/>
        <v>2.8408786999999993</v>
      </c>
      <c r="X52" s="21">
        <f t="shared" si="9"/>
        <v>3.4041481799999991</v>
      </c>
      <c r="Y52" s="21">
        <f t="shared" si="9"/>
        <v>4.0256501499999988</v>
      </c>
      <c r="Z52" s="21">
        <f t="shared" si="9"/>
        <v>4.6552212499999985</v>
      </c>
      <c r="AA52" s="21">
        <f t="shared" si="9"/>
        <v>5.2737889699999982</v>
      </c>
      <c r="AB52" s="21">
        <f t="shared" si="9"/>
        <v>5.9103309699999986</v>
      </c>
      <c r="AC52" s="21">
        <f t="shared" si="9"/>
        <v>6.4567009499999983</v>
      </c>
      <c r="AD52" s="21">
        <f t="shared" si="9"/>
        <v>7.0730539999999982</v>
      </c>
    </row>
    <row r="53" spans="1:30" x14ac:dyDescent="0.2">
      <c r="A53" s="10">
        <v>1025</v>
      </c>
      <c r="B53" s="10" t="s">
        <v>34</v>
      </c>
      <c r="C53" s="21">
        <v>9.3025999999999998E-2</v>
      </c>
      <c r="D53" s="21">
        <v>9.6432000000000004E-2</v>
      </c>
      <c r="E53" s="21">
        <v>8.8274000000000005E-2</v>
      </c>
      <c r="F53" s="21">
        <v>9.4953999999999997E-2</v>
      </c>
      <c r="G53" s="21">
        <v>8.5816000000000003E-2</v>
      </c>
      <c r="H53" s="21">
        <v>8.7987999999999997E-2</v>
      </c>
      <c r="I53" s="21">
        <v>0.10863299999999999</v>
      </c>
      <c r="J53" s="21">
        <v>0.114986</v>
      </c>
      <c r="K53" s="21">
        <v>0.108</v>
      </c>
      <c r="L53" s="21">
        <v>0.105002</v>
      </c>
      <c r="M53" s="21">
        <v>9.1127E-2</v>
      </c>
      <c r="N53" s="21">
        <v>9.3839000000000006E-2</v>
      </c>
      <c r="O53" s="22">
        <f t="shared" si="7"/>
        <v>1.168077</v>
      </c>
      <c r="Q53" s="10">
        <v>1025</v>
      </c>
      <c r="R53" s="10" t="s">
        <v>34</v>
      </c>
      <c r="S53" s="21">
        <f t="shared" si="8"/>
        <v>9.3025999999999998E-2</v>
      </c>
      <c r="T53" s="21">
        <f t="shared" si="9"/>
        <v>0.18945800000000002</v>
      </c>
      <c r="U53" s="21">
        <f t="shared" si="9"/>
        <v>0.27773200000000003</v>
      </c>
      <c r="V53" s="21">
        <f t="shared" si="9"/>
        <v>0.37268600000000002</v>
      </c>
      <c r="W53" s="21">
        <f t="shared" si="9"/>
        <v>0.45850200000000002</v>
      </c>
      <c r="X53" s="21">
        <f t="shared" si="9"/>
        <v>0.54649000000000003</v>
      </c>
      <c r="Y53" s="21">
        <f t="shared" si="9"/>
        <v>0.65512300000000001</v>
      </c>
      <c r="Z53" s="21">
        <f t="shared" si="9"/>
        <v>0.77010900000000004</v>
      </c>
      <c r="AA53" s="21">
        <f t="shared" si="9"/>
        <v>0.87810900000000003</v>
      </c>
      <c r="AB53" s="21">
        <f t="shared" si="9"/>
        <v>0.98311100000000007</v>
      </c>
      <c r="AC53" s="21">
        <f t="shared" si="9"/>
        <v>1.074238</v>
      </c>
      <c r="AD53" s="21">
        <f t="shared" si="9"/>
        <v>1.168077</v>
      </c>
    </row>
    <row r="54" spans="1:30" x14ac:dyDescent="0.2">
      <c r="A54" s="10">
        <v>1026</v>
      </c>
      <c r="B54" s="10" t="s">
        <v>35</v>
      </c>
      <c r="C54" s="21">
        <v>3.9801999999999997E-2</v>
      </c>
      <c r="D54" s="21">
        <v>3.7627000000000001E-2</v>
      </c>
      <c r="E54" s="21">
        <v>4.1244999999999997E-2</v>
      </c>
      <c r="F54" s="21">
        <v>3.9914999999999999E-2</v>
      </c>
      <c r="G54" s="21">
        <v>3.8653E-2</v>
      </c>
      <c r="H54" s="21">
        <v>3.5992999999999997E-2</v>
      </c>
      <c r="I54" s="21">
        <v>4.3833110000000002E-2</v>
      </c>
      <c r="J54" s="21">
        <v>4.4984000000000003E-2</v>
      </c>
      <c r="K54" s="21">
        <v>4.1010999999999999E-2</v>
      </c>
      <c r="L54" s="21">
        <v>4.2931999999999998E-2</v>
      </c>
      <c r="M54" s="21">
        <v>3.8087000000000003E-2</v>
      </c>
      <c r="N54" s="21">
        <v>4.2757000000000003E-2</v>
      </c>
      <c r="O54" s="22">
        <f t="shared" si="7"/>
        <v>0.48683910999999996</v>
      </c>
      <c r="Q54" s="10">
        <v>1026</v>
      </c>
      <c r="R54" s="10" t="s">
        <v>35</v>
      </c>
      <c r="S54" s="21">
        <f t="shared" si="8"/>
        <v>3.9801999999999997E-2</v>
      </c>
      <c r="T54" s="21">
        <f t="shared" si="9"/>
        <v>7.7428999999999998E-2</v>
      </c>
      <c r="U54" s="21">
        <f t="shared" si="9"/>
        <v>0.118674</v>
      </c>
      <c r="V54" s="21">
        <f t="shared" si="9"/>
        <v>0.15858900000000001</v>
      </c>
      <c r="W54" s="21">
        <f t="shared" si="9"/>
        <v>0.197242</v>
      </c>
      <c r="X54" s="21">
        <f t="shared" si="9"/>
        <v>0.233235</v>
      </c>
      <c r="Y54" s="21">
        <f t="shared" si="9"/>
        <v>0.27706810999999998</v>
      </c>
      <c r="Z54" s="21">
        <f t="shared" si="9"/>
        <v>0.32205211</v>
      </c>
      <c r="AA54" s="21">
        <f t="shared" si="9"/>
        <v>0.36306311000000002</v>
      </c>
      <c r="AB54" s="21">
        <f t="shared" si="9"/>
        <v>0.40599510999999999</v>
      </c>
      <c r="AC54" s="21">
        <f t="shared" si="9"/>
        <v>0.44408210999999997</v>
      </c>
      <c r="AD54" s="21">
        <f t="shared" si="9"/>
        <v>0.48683910999999996</v>
      </c>
    </row>
    <row r="55" spans="1:30" x14ac:dyDescent="0.2">
      <c r="A55" s="10">
        <v>1027</v>
      </c>
      <c r="B55" s="10" t="s">
        <v>36</v>
      </c>
      <c r="C55" s="21">
        <v>5.6460999999999997E-2</v>
      </c>
      <c r="D55" s="21">
        <v>5.7593999999999999E-2</v>
      </c>
      <c r="E55" s="21">
        <v>5.1637000000000002E-2</v>
      </c>
      <c r="F55" s="21">
        <v>5.6474000000000003E-2</v>
      </c>
      <c r="G55" s="21">
        <v>5.2615000000000002E-2</v>
      </c>
      <c r="H55" s="21">
        <v>5.7283000000000001E-2</v>
      </c>
      <c r="I55" s="21">
        <v>6.7225999999999994E-2</v>
      </c>
      <c r="J55" s="21">
        <v>7.2709999999999997E-2</v>
      </c>
      <c r="K55" s="21">
        <v>6.5141000000000004E-2</v>
      </c>
      <c r="L55" s="21">
        <v>6.3416E-2</v>
      </c>
      <c r="M55" s="21">
        <v>6.1351000000000003E-2</v>
      </c>
      <c r="N55" s="21">
        <v>5.9088000000000002E-2</v>
      </c>
      <c r="O55" s="22">
        <f t="shared" si="7"/>
        <v>0.72099600000000019</v>
      </c>
      <c r="Q55" s="10">
        <v>1027</v>
      </c>
      <c r="R55" s="10" t="s">
        <v>36</v>
      </c>
      <c r="S55" s="21">
        <f t="shared" si="8"/>
        <v>5.6460999999999997E-2</v>
      </c>
      <c r="T55" s="21">
        <f t="shared" si="9"/>
        <v>0.11405499999999999</v>
      </c>
      <c r="U55" s="21">
        <f t="shared" si="9"/>
        <v>0.16569200000000001</v>
      </c>
      <c r="V55" s="21">
        <f t="shared" si="9"/>
        <v>0.222166</v>
      </c>
      <c r="W55" s="21">
        <f t="shared" si="9"/>
        <v>0.274781</v>
      </c>
      <c r="X55" s="21">
        <f t="shared" si="9"/>
        <v>0.33206400000000003</v>
      </c>
      <c r="Y55" s="21">
        <f t="shared" si="9"/>
        <v>0.39929000000000003</v>
      </c>
      <c r="Z55" s="21">
        <f t="shared" si="9"/>
        <v>0.47200000000000003</v>
      </c>
      <c r="AA55" s="21">
        <f t="shared" si="9"/>
        <v>0.53714100000000009</v>
      </c>
      <c r="AB55" s="21">
        <f t="shared" si="9"/>
        <v>0.60055700000000012</v>
      </c>
      <c r="AC55" s="21">
        <f t="shared" si="9"/>
        <v>0.66190800000000016</v>
      </c>
      <c r="AD55" s="21">
        <f t="shared" si="9"/>
        <v>0.72099600000000019</v>
      </c>
    </row>
    <row r="56" spans="1:30" x14ac:dyDescent="0.2">
      <c r="A56" s="10">
        <v>1028</v>
      </c>
      <c r="B56" s="10" t="s">
        <v>37</v>
      </c>
      <c r="C56" s="21">
        <v>0.292991</v>
      </c>
      <c r="D56" s="21">
        <v>0.296016</v>
      </c>
      <c r="E56" s="21">
        <v>0.30110900000000002</v>
      </c>
      <c r="F56" s="21">
        <v>0.31517499999999998</v>
      </c>
      <c r="G56" s="21">
        <v>0.30630600000000002</v>
      </c>
      <c r="H56" s="21">
        <v>0.29549799999999998</v>
      </c>
      <c r="I56" s="21">
        <v>0.34038800000000002</v>
      </c>
      <c r="J56" s="21">
        <v>0.354466</v>
      </c>
      <c r="K56" s="21">
        <v>0.33996700000000002</v>
      </c>
      <c r="L56" s="21">
        <v>0.34173700000000001</v>
      </c>
      <c r="M56" s="21">
        <v>0.29355399999999998</v>
      </c>
      <c r="N56" s="21">
        <v>0.32163599999999998</v>
      </c>
      <c r="O56" s="22">
        <f t="shared" si="7"/>
        <v>3.7988430000000002</v>
      </c>
      <c r="Q56" s="10">
        <v>1028</v>
      </c>
      <c r="R56" s="10" t="s">
        <v>37</v>
      </c>
      <c r="S56" s="21">
        <f t="shared" si="8"/>
        <v>0.292991</v>
      </c>
      <c r="T56" s="21">
        <f t="shared" si="9"/>
        <v>0.58900700000000006</v>
      </c>
      <c r="U56" s="21">
        <f t="shared" si="9"/>
        <v>0.89011600000000013</v>
      </c>
      <c r="V56" s="21">
        <f t="shared" si="9"/>
        <v>1.2052910000000001</v>
      </c>
      <c r="W56" s="21">
        <f t="shared" si="9"/>
        <v>1.5115970000000001</v>
      </c>
      <c r="X56" s="21">
        <f t="shared" si="9"/>
        <v>1.8070950000000001</v>
      </c>
      <c r="Y56" s="21">
        <f t="shared" si="9"/>
        <v>2.1474830000000003</v>
      </c>
      <c r="Z56" s="21">
        <f t="shared" si="9"/>
        <v>2.5019490000000002</v>
      </c>
      <c r="AA56" s="21">
        <f t="shared" si="9"/>
        <v>2.8419160000000003</v>
      </c>
      <c r="AB56" s="21">
        <f t="shared" si="9"/>
        <v>3.1836530000000005</v>
      </c>
      <c r="AC56" s="21">
        <f t="shared" si="9"/>
        <v>3.4772070000000004</v>
      </c>
      <c r="AD56" s="21">
        <f t="shared" si="9"/>
        <v>3.7988430000000002</v>
      </c>
    </row>
    <row r="57" spans="1:30" x14ac:dyDescent="0.2">
      <c r="A57" s="10">
        <v>1029</v>
      </c>
      <c r="B57" s="10" t="s">
        <v>38</v>
      </c>
      <c r="C57" s="21">
        <v>4.3663E-2</v>
      </c>
      <c r="D57" s="21">
        <v>4.4558E-2</v>
      </c>
      <c r="E57" s="21">
        <v>4.3368999999999998E-2</v>
      </c>
      <c r="F57" s="21">
        <v>4.7384999999999997E-2</v>
      </c>
      <c r="G57" s="21">
        <v>4.5867999999999999E-2</v>
      </c>
      <c r="H57" s="21">
        <v>4.4437999999999998E-2</v>
      </c>
      <c r="I57" s="21">
        <v>4.9708000000000002E-2</v>
      </c>
      <c r="J57" s="21">
        <v>6.1381999999999999E-2</v>
      </c>
      <c r="K57" s="21">
        <v>5.0797000000000002E-2</v>
      </c>
      <c r="L57" s="21">
        <v>4.9389000000000002E-2</v>
      </c>
      <c r="M57" s="21">
        <v>4.0455999999999999E-2</v>
      </c>
      <c r="N57" s="21">
        <v>4.7248999999999999E-2</v>
      </c>
      <c r="O57" s="22">
        <f t="shared" si="7"/>
        <v>0.56826199999999993</v>
      </c>
      <c r="Q57" s="10">
        <v>1029</v>
      </c>
      <c r="R57" s="10" t="s">
        <v>38</v>
      </c>
      <c r="S57" s="21">
        <f t="shared" si="8"/>
        <v>4.3663E-2</v>
      </c>
      <c r="T57" s="21">
        <f t="shared" si="9"/>
        <v>8.8220999999999994E-2</v>
      </c>
      <c r="U57" s="21">
        <f t="shared" si="9"/>
        <v>0.13158999999999998</v>
      </c>
      <c r="V57" s="21">
        <f t="shared" si="9"/>
        <v>0.178975</v>
      </c>
      <c r="W57" s="21">
        <f t="shared" si="9"/>
        <v>0.22484299999999999</v>
      </c>
      <c r="X57" s="21">
        <f t="shared" si="9"/>
        <v>0.26928099999999999</v>
      </c>
      <c r="Y57" s="21">
        <f t="shared" si="9"/>
        <v>0.31898899999999997</v>
      </c>
      <c r="Z57" s="21">
        <f t="shared" si="9"/>
        <v>0.38037099999999996</v>
      </c>
      <c r="AA57" s="21">
        <f t="shared" si="9"/>
        <v>0.43116799999999994</v>
      </c>
      <c r="AB57" s="21">
        <f t="shared" si="9"/>
        <v>0.48055699999999996</v>
      </c>
      <c r="AC57" s="21">
        <f t="shared" si="9"/>
        <v>0.52101299999999995</v>
      </c>
      <c r="AD57" s="21">
        <f t="shared" si="9"/>
        <v>0.56826199999999993</v>
      </c>
    </row>
    <row r="58" spans="1:30" x14ac:dyDescent="0.2">
      <c r="A58" s="15">
        <v>1030</v>
      </c>
      <c r="B58" s="15" t="s">
        <v>18</v>
      </c>
      <c r="C58" s="23">
        <v>6.4283000000000007E-2</v>
      </c>
      <c r="D58" s="23">
        <v>6.5339999999999995E-2</v>
      </c>
      <c r="E58" s="23">
        <v>6.4062999999999995E-2</v>
      </c>
      <c r="F58" s="23">
        <v>6.9395999999999999E-2</v>
      </c>
      <c r="G58" s="23">
        <v>6.5980999999999998E-2</v>
      </c>
      <c r="H58" s="23">
        <v>6.4479999999999996E-2</v>
      </c>
      <c r="I58" s="23">
        <v>8.0378000000000005E-2</v>
      </c>
      <c r="J58" s="23">
        <v>8.7321999999999997E-2</v>
      </c>
      <c r="K58" s="23">
        <v>7.8157000000000004E-2</v>
      </c>
      <c r="L58" s="23">
        <v>6.5587999999999994E-2</v>
      </c>
      <c r="M58" s="23">
        <v>6.5489000000000006E-2</v>
      </c>
      <c r="N58" s="23">
        <v>6.7281999999999995E-2</v>
      </c>
      <c r="O58" s="24">
        <f t="shared" si="7"/>
        <v>0.83775899999999992</v>
      </c>
      <c r="Q58" s="15">
        <v>1030</v>
      </c>
      <c r="R58" s="15" t="s">
        <v>18</v>
      </c>
      <c r="S58" s="23">
        <f t="shared" si="8"/>
        <v>6.4283000000000007E-2</v>
      </c>
      <c r="T58" s="23">
        <f t="shared" si="9"/>
        <v>0.12962299999999999</v>
      </c>
      <c r="U58" s="23">
        <f t="shared" si="9"/>
        <v>0.19368599999999997</v>
      </c>
      <c r="V58" s="23">
        <f t="shared" si="9"/>
        <v>0.26308199999999998</v>
      </c>
      <c r="W58" s="23">
        <f t="shared" si="9"/>
        <v>0.32906299999999999</v>
      </c>
      <c r="X58" s="23">
        <f t="shared" si="9"/>
        <v>0.39354299999999998</v>
      </c>
      <c r="Y58" s="23">
        <f t="shared" si="9"/>
        <v>0.47392099999999998</v>
      </c>
      <c r="Z58" s="23">
        <f t="shared" si="9"/>
        <v>0.56124299999999994</v>
      </c>
      <c r="AA58" s="23">
        <f t="shared" si="9"/>
        <v>0.63939999999999997</v>
      </c>
      <c r="AB58" s="23">
        <f t="shared" si="9"/>
        <v>0.70498799999999995</v>
      </c>
      <c r="AC58" s="23">
        <f t="shared" si="9"/>
        <v>0.77047699999999997</v>
      </c>
      <c r="AD58" s="23">
        <f t="shared" si="9"/>
        <v>0.83775899999999992</v>
      </c>
    </row>
    <row r="59" spans="1:30" x14ac:dyDescent="0.2">
      <c r="A59" s="4">
        <v>10300</v>
      </c>
      <c r="B59" s="4" t="s">
        <v>57</v>
      </c>
      <c r="C59" s="18">
        <f>SUM(C32:C58)</f>
        <v>7.0824943599999983</v>
      </c>
      <c r="D59" s="18">
        <f t="shared" ref="D59:N59" si="10">SUM(D32:D58)</f>
        <v>7.3622788699999999</v>
      </c>
      <c r="E59" s="18">
        <f t="shared" si="10"/>
        <v>7.1881295800000018</v>
      </c>
      <c r="F59" s="18">
        <f t="shared" si="10"/>
        <v>7.5210051199999999</v>
      </c>
      <c r="G59" s="18">
        <f t="shared" si="10"/>
        <v>7.2293043900000002</v>
      </c>
      <c r="H59" s="18">
        <f t="shared" si="10"/>
        <v>7.1041087400000018</v>
      </c>
      <c r="I59" s="18">
        <f t="shared" si="10"/>
        <v>8.2387351800000008</v>
      </c>
      <c r="J59" s="18">
        <f t="shared" si="10"/>
        <v>8.5919689999999989</v>
      </c>
      <c r="K59" s="18">
        <f t="shared" si="10"/>
        <v>8.0822814399999992</v>
      </c>
      <c r="L59" s="18">
        <f t="shared" si="10"/>
        <v>7.6276452000000008</v>
      </c>
      <c r="M59" s="18">
        <f t="shared" si="10"/>
        <v>7.0697757300000008</v>
      </c>
      <c r="N59" s="18">
        <f t="shared" si="10"/>
        <v>7.5762380600000006</v>
      </c>
      <c r="O59" s="18">
        <f t="shared" si="7"/>
        <v>90.673965670000001</v>
      </c>
      <c r="Q59" s="4">
        <v>10300</v>
      </c>
      <c r="R59" s="4" t="s">
        <v>142</v>
      </c>
      <c r="S59" s="18">
        <f>SUM(S32:S58)</f>
        <v>7.0824943599999983</v>
      </c>
      <c r="T59" s="18">
        <f>SUM(T32:T58)</f>
        <v>14.444773230000006</v>
      </c>
      <c r="U59" s="18">
        <f>SUM(U32:U58)</f>
        <v>21.632902809999997</v>
      </c>
      <c r="V59" s="18">
        <f t="shared" ref="V59:AC59" si="11">SUM(V32:V58)</f>
        <v>29.153907930000003</v>
      </c>
      <c r="W59" s="18">
        <f t="shared" si="11"/>
        <v>36.383212319999998</v>
      </c>
      <c r="X59" s="18">
        <f t="shared" si="11"/>
        <v>43.487321060000006</v>
      </c>
      <c r="Y59" s="18">
        <f t="shared" si="11"/>
        <v>51.726056240000005</v>
      </c>
      <c r="Z59" s="18">
        <f t="shared" si="11"/>
        <v>60.31802523999999</v>
      </c>
      <c r="AA59" s="18">
        <f t="shared" si="11"/>
        <v>68.400306679999971</v>
      </c>
      <c r="AB59" s="18">
        <f t="shared" si="11"/>
        <v>76.027951880000003</v>
      </c>
      <c r="AC59" s="18">
        <f t="shared" si="11"/>
        <v>83.097727609999978</v>
      </c>
      <c r="AD59" s="18">
        <f>SUM(AD32:AD58)</f>
        <v>90.673965670000015</v>
      </c>
    </row>
    <row r="60" spans="1:30" x14ac:dyDescent="0.2">
      <c r="A60" s="32"/>
      <c r="B60" s="32"/>
      <c r="C60"/>
      <c r="D60"/>
      <c r="E60"/>
      <c r="F60"/>
      <c r="G60"/>
      <c r="H60"/>
      <c r="I60"/>
      <c r="J60"/>
      <c r="K60"/>
      <c r="L60"/>
      <c r="M60"/>
      <c r="N60"/>
      <c r="O60" s="32"/>
    </row>
    <row r="61" spans="1:30" x14ac:dyDescent="0.2">
      <c r="A61" s="3" t="s">
        <v>52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57</v>
      </c>
      <c r="Q61" s="3" t="s">
        <v>73</v>
      </c>
      <c r="R61" s="3" t="s">
        <v>146</v>
      </c>
      <c r="S61" s="3" t="s">
        <v>74</v>
      </c>
      <c r="T61" s="3" t="s">
        <v>75</v>
      </c>
      <c r="U61" s="3" t="s">
        <v>76</v>
      </c>
      <c r="V61" s="3" t="s">
        <v>77</v>
      </c>
      <c r="W61" s="3" t="s">
        <v>78</v>
      </c>
      <c r="X61" s="3" t="s">
        <v>79</v>
      </c>
      <c r="Y61" s="3" t="s">
        <v>80</v>
      </c>
      <c r="Z61" s="3" t="s">
        <v>81</v>
      </c>
      <c r="AA61" s="3" t="s">
        <v>82</v>
      </c>
      <c r="AB61" s="3" t="s">
        <v>83</v>
      </c>
      <c r="AC61" s="3" t="s">
        <v>84</v>
      </c>
      <c r="AD61" s="3" t="s">
        <v>85</v>
      </c>
    </row>
    <row r="62" spans="1:30" x14ac:dyDescent="0.2">
      <c r="A62" s="7">
        <v>1004</v>
      </c>
      <c r="B62" s="7" t="s">
        <v>94</v>
      </c>
      <c r="C62" s="19">
        <v>0.97171176999999997</v>
      </c>
      <c r="D62" s="19">
        <v>1.2492966600000002</v>
      </c>
      <c r="E62" s="19">
        <v>1.44824931</v>
      </c>
      <c r="F62" s="19">
        <v>1.1147174100000001</v>
      </c>
      <c r="G62" s="19">
        <v>1.156685</v>
      </c>
      <c r="H62" s="19">
        <v>1.4744012500000001</v>
      </c>
      <c r="I62" s="19">
        <v>0.7711430600000001</v>
      </c>
      <c r="J62" s="19">
        <v>0.95097429999999983</v>
      </c>
      <c r="K62" s="19">
        <v>0.66129466000000015</v>
      </c>
      <c r="L62" s="19">
        <v>1.0657272799999997</v>
      </c>
      <c r="M62" s="19">
        <v>1.3645725699999998</v>
      </c>
      <c r="N62" s="19">
        <v>0.87953395000000023</v>
      </c>
      <c r="O62" s="20">
        <f>SUM(C62:N62)</f>
        <v>13.10830722</v>
      </c>
      <c r="Q62" s="7">
        <v>1004</v>
      </c>
      <c r="R62" s="7" t="s">
        <v>94</v>
      </c>
      <c r="S62" s="19">
        <f>+C62</f>
        <v>0.97171176999999997</v>
      </c>
      <c r="T62" s="19">
        <f>+S62+D62</f>
        <v>2.2210084300000004</v>
      </c>
      <c r="U62" s="19">
        <f t="shared" ref="U62:AD87" si="12">+T62+E62</f>
        <v>3.6692577400000004</v>
      </c>
      <c r="V62" s="19">
        <f t="shared" si="12"/>
        <v>4.7839751500000007</v>
      </c>
      <c r="W62" s="19">
        <f t="shared" si="12"/>
        <v>5.9406601500000011</v>
      </c>
      <c r="X62" s="19">
        <f t="shared" si="12"/>
        <v>7.4150614000000008</v>
      </c>
      <c r="Y62" s="19">
        <f t="shared" si="12"/>
        <v>8.1862044600000008</v>
      </c>
      <c r="Z62" s="19">
        <f t="shared" si="12"/>
        <v>9.1371787600000012</v>
      </c>
      <c r="AA62" s="19">
        <f t="shared" si="12"/>
        <v>9.7984734200000005</v>
      </c>
      <c r="AB62" s="19">
        <f t="shared" si="12"/>
        <v>10.8642007</v>
      </c>
      <c r="AC62" s="19">
        <f t="shared" si="12"/>
        <v>12.22877327</v>
      </c>
      <c r="AD62" s="19">
        <f t="shared" si="12"/>
        <v>13.10830722</v>
      </c>
    </row>
    <row r="63" spans="1:30" x14ac:dyDescent="0.2">
      <c r="A63" s="10">
        <v>1005</v>
      </c>
      <c r="B63" s="10" t="s">
        <v>13</v>
      </c>
      <c r="C63" s="21">
        <v>8.7325100000000024E-3</v>
      </c>
      <c r="D63" s="21">
        <v>9.4959499999999978E-3</v>
      </c>
      <c r="E63" s="21">
        <v>1.0260010000000002E-2</v>
      </c>
      <c r="F63" s="21">
        <v>8.0536699999999989E-3</v>
      </c>
      <c r="G63" s="21">
        <v>6.7806999999999971E-3</v>
      </c>
      <c r="H63" s="21">
        <v>7.4080700000000001E-3</v>
      </c>
      <c r="I63" s="21">
        <v>9.6133500000000066E-3</v>
      </c>
      <c r="J63" s="21">
        <v>1.2612070000000006E-2</v>
      </c>
      <c r="K63" s="21">
        <v>8.9833999999999938E-3</v>
      </c>
      <c r="L63" s="21">
        <v>8.1843000000000037E-3</v>
      </c>
      <c r="M63" s="21">
        <v>8.1746999999999966E-3</v>
      </c>
      <c r="N63" s="21">
        <v>6.3871200000000022E-3</v>
      </c>
      <c r="O63" s="22">
        <f t="shared" ref="O63:O89" si="13">SUM(C63:N63)</f>
        <v>0.10468585</v>
      </c>
      <c r="Q63" s="10">
        <v>1005</v>
      </c>
      <c r="R63" s="10" t="s">
        <v>13</v>
      </c>
      <c r="S63" s="21">
        <f t="shared" ref="S63:S88" si="14">+C63</f>
        <v>8.7325100000000024E-3</v>
      </c>
      <c r="T63" s="21">
        <f t="shared" ref="T63:Y88" si="15">+S63+D63</f>
        <v>1.8228460000000002E-2</v>
      </c>
      <c r="U63" s="21">
        <f t="shared" si="12"/>
        <v>2.8488470000000002E-2</v>
      </c>
      <c r="V63" s="21">
        <f t="shared" si="12"/>
        <v>3.6542140000000001E-2</v>
      </c>
      <c r="W63" s="21">
        <f t="shared" si="12"/>
        <v>4.3322840000000001E-2</v>
      </c>
      <c r="X63" s="21">
        <f t="shared" si="12"/>
        <v>5.0730910000000004E-2</v>
      </c>
      <c r="Y63" s="21">
        <f t="shared" si="12"/>
        <v>6.0344260000000011E-2</v>
      </c>
      <c r="Z63" s="21">
        <f t="shared" si="12"/>
        <v>7.2956330000000014E-2</v>
      </c>
      <c r="AA63" s="21">
        <f t="shared" si="12"/>
        <v>8.1939730000000002E-2</v>
      </c>
      <c r="AB63" s="21">
        <f t="shared" si="12"/>
        <v>9.0124030000000008E-2</v>
      </c>
      <c r="AC63" s="21">
        <f t="shared" si="12"/>
        <v>9.8298730000000001E-2</v>
      </c>
      <c r="AD63" s="21">
        <f t="shared" si="12"/>
        <v>0.10468585</v>
      </c>
    </row>
    <row r="64" spans="1:30" x14ac:dyDescent="0.2">
      <c r="A64" s="10">
        <v>1006</v>
      </c>
      <c r="B64" s="10" t="s">
        <v>14</v>
      </c>
      <c r="C64" s="21">
        <v>0.13049384999999997</v>
      </c>
      <c r="D64" s="21">
        <v>0.10973203000000002</v>
      </c>
      <c r="E64" s="21">
        <v>0.11154774999999997</v>
      </c>
      <c r="F64" s="21">
        <v>0.11042032999999998</v>
      </c>
      <c r="G64" s="21">
        <v>0.11323890000000002</v>
      </c>
      <c r="H64" s="21">
        <v>0.1000389</v>
      </c>
      <c r="I64" s="21">
        <v>9.9496889999999991E-2</v>
      </c>
      <c r="J64" s="21">
        <v>7.6688969999999967E-2</v>
      </c>
      <c r="K64" s="21">
        <v>7.7783720000000001E-2</v>
      </c>
      <c r="L64" s="21">
        <v>8.0432989999999996E-2</v>
      </c>
      <c r="M64" s="21">
        <v>8.8086729999999988E-2</v>
      </c>
      <c r="N64" s="21">
        <v>7.2310109999999983E-2</v>
      </c>
      <c r="O64" s="22">
        <f t="shared" si="13"/>
        <v>1.1702711699999999</v>
      </c>
      <c r="Q64" s="10">
        <v>1006</v>
      </c>
      <c r="R64" s="10" t="s">
        <v>14</v>
      </c>
      <c r="S64" s="21">
        <f t="shared" si="14"/>
        <v>0.13049384999999997</v>
      </c>
      <c r="T64" s="21">
        <f t="shared" si="15"/>
        <v>0.24022588</v>
      </c>
      <c r="U64" s="21">
        <f t="shared" si="12"/>
        <v>0.35177362999999995</v>
      </c>
      <c r="V64" s="21">
        <f t="shared" si="12"/>
        <v>0.4621939599999999</v>
      </c>
      <c r="W64" s="21">
        <f t="shared" si="12"/>
        <v>0.57543285999999993</v>
      </c>
      <c r="X64" s="21">
        <f t="shared" si="12"/>
        <v>0.67547175999999998</v>
      </c>
      <c r="Y64" s="21">
        <f t="shared" si="12"/>
        <v>0.77496864999999993</v>
      </c>
      <c r="Z64" s="21">
        <f t="shared" si="12"/>
        <v>0.85165761999999989</v>
      </c>
      <c r="AA64" s="21">
        <f t="shared" si="12"/>
        <v>0.92944133999999989</v>
      </c>
      <c r="AB64" s="21">
        <f t="shared" si="12"/>
        <v>1.0098743299999999</v>
      </c>
      <c r="AC64" s="21">
        <f t="shared" si="12"/>
        <v>1.0979610599999998</v>
      </c>
      <c r="AD64" s="21">
        <f t="shared" si="12"/>
        <v>1.1702711699999999</v>
      </c>
    </row>
    <row r="65" spans="1:30" x14ac:dyDescent="0.2">
      <c r="A65" s="10">
        <v>1007</v>
      </c>
      <c r="B65" s="10" t="s">
        <v>15</v>
      </c>
      <c r="C65" s="21">
        <v>0.143097</v>
      </c>
      <c r="D65" s="21">
        <v>0.154581</v>
      </c>
      <c r="E65" s="21">
        <v>0.16043399999999999</v>
      </c>
      <c r="F65" s="21">
        <v>0.26965099999999997</v>
      </c>
      <c r="G65" s="21">
        <v>0.25317699999999999</v>
      </c>
      <c r="H65" s="21">
        <v>0.18129799999999999</v>
      </c>
      <c r="I65" s="21">
        <v>0.152943</v>
      </c>
      <c r="J65" s="21">
        <v>0.143204</v>
      </c>
      <c r="K65" s="21">
        <v>0.13439699999999999</v>
      </c>
      <c r="L65" s="21">
        <v>0.13882</v>
      </c>
      <c r="M65" s="21">
        <v>0.21374899999999999</v>
      </c>
      <c r="N65" s="21">
        <v>0.192136</v>
      </c>
      <c r="O65" s="22">
        <f t="shared" si="13"/>
        <v>2.1374869999999997</v>
      </c>
      <c r="Q65" s="10">
        <v>1007</v>
      </c>
      <c r="R65" s="10" t="s">
        <v>15</v>
      </c>
      <c r="S65" s="21">
        <f t="shared" si="14"/>
        <v>0.143097</v>
      </c>
      <c r="T65" s="21">
        <f t="shared" si="15"/>
        <v>0.297678</v>
      </c>
      <c r="U65" s="21">
        <f t="shared" si="12"/>
        <v>0.45811199999999996</v>
      </c>
      <c r="V65" s="21">
        <f t="shared" si="12"/>
        <v>0.72776299999999994</v>
      </c>
      <c r="W65" s="21">
        <f t="shared" si="12"/>
        <v>0.98093999999999992</v>
      </c>
      <c r="X65" s="21">
        <f t="shared" si="12"/>
        <v>1.1622379999999999</v>
      </c>
      <c r="Y65" s="21">
        <f t="shared" si="12"/>
        <v>1.3151809999999999</v>
      </c>
      <c r="Z65" s="21">
        <f t="shared" si="12"/>
        <v>1.4583849999999998</v>
      </c>
      <c r="AA65" s="21">
        <f t="shared" si="12"/>
        <v>1.5927819999999997</v>
      </c>
      <c r="AB65" s="21">
        <f t="shared" si="12"/>
        <v>1.7316019999999996</v>
      </c>
      <c r="AC65" s="21">
        <f t="shared" si="12"/>
        <v>1.9453509999999996</v>
      </c>
      <c r="AD65" s="21">
        <f t="shared" si="12"/>
        <v>2.1374869999999997</v>
      </c>
    </row>
    <row r="66" spans="1:30" x14ac:dyDescent="0.2">
      <c r="A66" s="10">
        <v>1008</v>
      </c>
      <c r="B66" s="10" t="s">
        <v>16</v>
      </c>
      <c r="C66" s="21">
        <v>2.0125000000000001E-2</v>
      </c>
      <c r="D66" s="21">
        <v>2.1582E-2</v>
      </c>
      <c r="E66" s="21">
        <v>4.317979000000001E-2</v>
      </c>
      <c r="F66" s="21">
        <v>4.1068679999999996E-2</v>
      </c>
      <c r="G66" s="21">
        <v>3.9195970000000004E-2</v>
      </c>
      <c r="H66" s="21">
        <v>4.0012690000000004E-2</v>
      </c>
      <c r="I66" s="21">
        <v>4.2228500000000002E-2</v>
      </c>
      <c r="J66" s="21">
        <v>1.2142919999999984E-2</v>
      </c>
      <c r="K66" s="21">
        <v>1.6985010000000009E-2</v>
      </c>
      <c r="L66" s="21">
        <v>2.175197999999998E-2</v>
      </c>
      <c r="M66" s="21">
        <v>2.8518850000000005E-2</v>
      </c>
      <c r="N66" s="21">
        <v>1.8581169999999998E-2</v>
      </c>
      <c r="O66" s="22">
        <f t="shared" si="13"/>
        <v>0.34537256</v>
      </c>
      <c r="Q66" s="10">
        <v>1008</v>
      </c>
      <c r="R66" s="10" t="s">
        <v>16</v>
      </c>
      <c r="S66" s="21">
        <f t="shared" si="14"/>
        <v>2.0125000000000001E-2</v>
      </c>
      <c r="T66" s="21">
        <f t="shared" si="15"/>
        <v>4.1707000000000001E-2</v>
      </c>
      <c r="U66" s="21">
        <f t="shared" si="12"/>
        <v>8.4886790000000018E-2</v>
      </c>
      <c r="V66" s="21">
        <f t="shared" si="12"/>
        <v>0.12595547000000001</v>
      </c>
      <c r="W66" s="21">
        <f t="shared" si="12"/>
        <v>0.16515144000000001</v>
      </c>
      <c r="X66" s="21">
        <f t="shared" si="12"/>
        <v>0.20516413</v>
      </c>
      <c r="Y66" s="21">
        <f t="shared" si="12"/>
        <v>0.24739263</v>
      </c>
      <c r="Z66" s="21">
        <f t="shared" si="12"/>
        <v>0.25953555</v>
      </c>
      <c r="AA66" s="21">
        <f t="shared" si="12"/>
        <v>0.27652056000000003</v>
      </c>
      <c r="AB66" s="21">
        <f t="shared" si="12"/>
        <v>0.29827254000000003</v>
      </c>
      <c r="AC66" s="21">
        <f t="shared" si="12"/>
        <v>0.32679139000000001</v>
      </c>
      <c r="AD66" s="21">
        <f t="shared" si="12"/>
        <v>0.34537256</v>
      </c>
    </row>
    <row r="67" spans="1:30" x14ac:dyDescent="0.2">
      <c r="A67" s="10">
        <v>1009</v>
      </c>
      <c r="B67" s="10" t="s">
        <v>17</v>
      </c>
      <c r="C67" s="21">
        <v>3.6090880000000006E-2</v>
      </c>
      <c r="D67" s="21">
        <v>3.0017089999999996E-2</v>
      </c>
      <c r="E67" s="21">
        <v>3.603470000000001E-2</v>
      </c>
      <c r="F67" s="21">
        <v>3.4616350000000004E-2</v>
      </c>
      <c r="G67" s="21">
        <v>3.4864950000000013E-2</v>
      </c>
      <c r="H67" s="21">
        <v>2.9971279999999999E-2</v>
      </c>
      <c r="I67" s="21">
        <v>3.053875E-2</v>
      </c>
      <c r="J67" s="21">
        <v>2.5901139999999986E-2</v>
      </c>
      <c r="K67" s="21">
        <v>2.8644170000000014E-2</v>
      </c>
      <c r="L67" s="21">
        <v>3.2963719999999974E-2</v>
      </c>
      <c r="M67" s="21">
        <v>3.2230119999999994E-2</v>
      </c>
      <c r="N67" s="21">
        <v>3.4749750000000003E-2</v>
      </c>
      <c r="O67" s="22">
        <f t="shared" si="13"/>
        <v>0.38662289999999999</v>
      </c>
      <c r="Q67" s="10">
        <v>1009</v>
      </c>
      <c r="R67" s="10" t="s">
        <v>17</v>
      </c>
      <c r="S67" s="21">
        <f t="shared" si="14"/>
        <v>3.6090880000000006E-2</v>
      </c>
      <c r="T67" s="21">
        <f t="shared" si="15"/>
        <v>6.6107970000000002E-2</v>
      </c>
      <c r="U67" s="21">
        <f t="shared" si="12"/>
        <v>0.10214267000000002</v>
      </c>
      <c r="V67" s="21">
        <f t="shared" si="12"/>
        <v>0.13675902000000001</v>
      </c>
      <c r="W67" s="21">
        <f t="shared" si="12"/>
        <v>0.17162397000000001</v>
      </c>
      <c r="X67" s="21">
        <f t="shared" si="12"/>
        <v>0.20159525</v>
      </c>
      <c r="Y67" s="21">
        <f t="shared" si="12"/>
        <v>0.23213400000000001</v>
      </c>
      <c r="Z67" s="21">
        <f t="shared" si="12"/>
        <v>0.25803514</v>
      </c>
      <c r="AA67" s="21">
        <f t="shared" si="12"/>
        <v>0.28667931000000002</v>
      </c>
      <c r="AB67" s="21">
        <f t="shared" si="12"/>
        <v>0.31964302999999999</v>
      </c>
      <c r="AC67" s="21">
        <f t="shared" si="12"/>
        <v>0.35187314999999997</v>
      </c>
      <c r="AD67" s="21">
        <f t="shared" si="12"/>
        <v>0.38662289999999999</v>
      </c>
    </row>
    <row r="68" spans="1:30" x14ac:dyDescent="0.2">
      <c r="A68" s="10">
        <v>1010</v>
      </c>
      <c r="B68" s="10" t="s">
        <v>19</v>
      </c>
      <c r="C68" s="21">
        <v>5.2833790000000005E-2</v>
      </c>
      <c r="D68" s="21">
        <v>5.2708309999999994E-2</v>
      </c>
      <c r="E68" s="21">
        <v>5.265829000000001E-2</v>
      </c>
      <c r="F68" s="21">
        <v>5.8513200000000008E-2</v>
      </c>
      <c r="G68" s="21">
        <v>5.6217250000000003E-2</v>
      </c>
      <c r="H68" s="21">
        <v>6.7840589999999992E-2</v>
      </c>
      <c r="I68" s="21">
        <v>6.2913499999999997E-2</v>
      </c>
      <c r="J68" s="21">
        <v>6.8131589999999992E-2</v>
      </c>
      <c r="K68" s="21">
        <v>5.241554000000001E-2</v>
      </c>
      <c r="L68" s="21">
        <v>4.8534140000000017E-2</v>
      </c>
      <c r="M68" s="21">
        <v>4.6869070000000006E-2</v>
      </c>
      <c r="N68" s="21">
        <v>4.2260089999999993E-2</v>
      </c>
      <c r="O68" s="22">
        <f t="shared" si="13"/>
        <v>0.66189536000000004</v>
      </c>
      <c r="Q68" s="10">
        <v>1010</v>
      </c>
      <c r="R68" s="10" t="s">
        <v>19</v>
      </c>
      <c r="S68" s="21">
        <f t="shared" si="14"/>
        <v>5.2833790000000005E-2</v>
      </c>
      <c r="T68" s="21">
        <f t="shared" si="15"/>
        <v>0.1055421</v>
      </c>
      <c r="U68" s="21">
        <f t="shared" si="12"/>
        <v>0.15820039000000002</v>
      </c>
      <c r="V68" s="21">
        <f t="shared" si="12"/>
        <v>0.21671359000000004</v>
      </c>
      <c r="W68" s="21">
        <f t="shared" si="12"/>
        <v>0.27293084000000006</v>
      </c>
      <c r="X68" s="21">
        <f t="shared" si="12"/>
        <v>0.34077143000000004</v>
      </c>
      <c r="Y68" s="21">
        <f t="shared" si="12"/>
        <v>0.40368493000000005</v>
      </c>
      <c r="Z68" s="21">
        <f t="shared" si="12"/>
        <v>0.47181652000000007</v>
      </c>
      <c r="AA68" s="21">
        <f t="shared" si="12"/>
        <v>0.52423206000000011</v>
      </c>
      <c r="AB68" s="21">
        <f t="shared" si="12"/>
        <v>0.57276620000000011</v>
      </c>
      <c r="AC68" s="21">
        <f t="shared" si="12"/>
        <v>0.61963527000000007</v>
      </c>
      <c r="AD68" s="21">
        <f t="shared" si="12"/>
        <v>0.66189536000000004</v>
      </c>
    </row>
    <row r="69" spans="1:30" x14ac:dyDescent="0.2">
      <c r="A69" s="10">
        <v>1011</v>
      </c>
      <c r="B69" s="10" t="s">
        <v>20</v>
      </c>
      <c r="C69" s="21">
        <v>1.7931199999999998E-2</v>
      </c>
      <c r="D69" s="21">
        <v>1.5594479999999996E-2</v>
      </c>
      <c r="E69" s="21">
        <v>1.243E-2</v>
      </c>
      <c r="F69" s="21">
        <v>3.2176499999999942E-3</v>
      </c>
      <c r="G69" s="21">
        <v>8.4543800000000044E-3</v>
      </c>
      <c r="H69" s="21">
        <v>2.6433380000000006E-2</v>
      </c>
      <c r="I69" s="21">
        <v>2.2697999999999999E-2</v>
      </c>
      <c r="J69" s="21">
        <v>4.9291000000000057E-3</v>
      </c>
      <c r="K69" s="21">
        <v>3.1266000000000059E-3</v>
      </c>
      <c r="L69" s="21">
        <v>8.5349600000000064E-3</v>
      </c>
      <c r="M69" s="21">
        <v>6.8614600000000067E-3</v>
      </c>
      <c r="N69" s="21">
        <v>9.3977400000000051E-3</v>
      </c>
      <c r="O69" s="22">
        <f t="shared" si="13"/>
        <v>0.13960895000000004</v>
      </c>
      <c r="Q69" s="10">
        <v>1011</v>
      </c>
      <c r="R69" s="10" t="s">
        <v>20</v>
      </c>
      <c r="S69" s="21">
        <f t="shared" si="14"/>
        <v>1.7931199999999998E-2</v>
      </c>
      <c r="T69" s="21">
        <f t="shared" si="15"/>
        <v>3.3525679999999995E-2</v>
      </c>
      <c r="U69" s="21">
        <f t="shared" si="12"/>
        <v>4.5955679999999999E-2</v>
      </c>
      <c r="V69" s="21">
        <f t="shared" si="12"/>
        <v>4.9173329999999994E-2</v>
      </c>
      <c r="W69" s="21">
        <f t="shared" si="12"/>
        <v>5.7627709999999999E-2</v>
      </c>
      <c r="X69" s="21">
        <f t="shared" si="12"/>
        <v>8.4061090000000005E-2</v>
      </c>
      <c r="Y69" s="21">
        <f t="shared" si="12"/>
        <v>0.10675909</v>
      </c>
      <c r="Z69" s="21">
        <f t="shared" si="12"/>
        <v>0.11168819000000001</v>
      </c>
      <c r="AA69" s="21">
        <f t="shared" si="12"/>
        <v>0.11481479000000001</v>
      </c>
      <c r="AB69" s="21">
        <f t="shared" si="12"/>
        <v>0.12334975000000002</v>
      </c>
      <c r="AC69" s="21">
        <f t="shared" si="12"/>
        <v>0.13021121000000002</v>
      </c>
      <c r="AD69" s="21">
        <f t="shared" si="12"/>
        <v>0.13960895000000004</v>
      </c>
    </row>
    <row r="70" spans="1:30" x14ac:dyDescent="0.2">
      <c r="A70" s="10">
        <v>1012</v>
      </c>
      <c r="B70" s="10" t="s">
        <v>21</v>
      </c>
      <c r="C70" s="21">
        <v>9.2989000000000002E-2</v>
      </c>
      <c r="D70" s="21">
        <v>9.5177999999999999E-2</v>
      </c>
      <c r="E70" s="21">
        <v>9.2341999999999994E-2</v>
      </c>
      <c r="F70" s="21">
        <v>9.0934000000000001E-2</v>
      </c>
      <c r="G70" s="21">
        <v>9.0237999999999999E-2</v>
      </c>
      <c r="H70" s="21">
        <v>8.9626999999999998E-2</v>
      </c>
      <c r="I70" s="21">
        <v>8.1699999999999995E-2</v>
      </c>
      <c r="J70" s="21">
        <v>7.4520000000000003E-2</v>
      </c>
      <c r="K70" s="21">
        <v>7.0474999999999996E-2</v>
      </c>
      <c r="L70" s="21">
        <v>0.113872</v>
      </c>
      <c r="M70" s="21">
        <v>9.0914999999999996E-2</v>
      </c>
      <c r="N70" s="21">
        <v>0.12895699999999999</v>
      </c>
      <c r="O70" s="22">
        <f t="shared" si="13"/>
        <v>1.1117469999999998</v>
      </c>
      <c r="Q70" s="10">
        <v>1012</v>
      </c>
      <c r="R70" s="10" t="s">
        <v>21</v>
      </c>
      <c r="S70" s="21">
        <f t="shared" si="14"/>
        <v>9.2989000000000002E-2</v>
      </c>
      <c r="T70" s="21">
        <f t="shared" si="15"/>
        <v>0.188167</v>
      </c>
      <c r="U70" s="21">
        <f t="shared" si="12"/>
        <v>0.28050900000000001</v>
      </c>
      <c r="V70" s="21">
        <f t="shared" si="12"/>
        <v>0.37144300000000002</v>
      </c>
      <c r="W70" s="21">
        <f t="shared" si="12"/>
        <v>0.46168100000000001</v>
      </c>
      <c r="X70" s="21">
        <f t="shared" si="12"/>
        <v>0.55130800000000002</v>
      </c>
      <c r="Y70" s="21">
        <f t="shared" si="12"/>
        <v>0.63300800000000002</v>
      </c>
      <c r="Z70" s="21">
        <f t="shared" si="12"/>
        <v>0.70752800000000005</v>
      </c>
      <c r="AA70" s="21">
        <f t="shared" si="12"/>
        <v>0.778003</v>
      </c>
      <c r="AB70" s="21">
        <f t="shared" si="12"/>
        <v>0.89187499999999997</v>
      </c>
      <c r="AC70" s="21">
        <f t="shared" si="12"/>
        <v>0.98278999999999994</v>
      </c>
      <c r="AD70" s="21">
        <f t="shared" si="12"/>
        <v>1.1117469999999998</v>
      </c>
    </row>
    <row r="71" spans="1:30" x14ac:dyDescent="0.2">
      <c r="A71" s="10">
        <v>1013</v>
      </c>
      <c r="B71" s="10" t="s">
        <v>22</v>
      </c>
      <c r="C71" s="21">
        <v>4.3899999999999998E-3</v>
      </c>
      <c r="D71" s="21">
        <v>4.5250000000000004E-3</v>
      </c>
      <c r="E71" s="21">
        <v>4.8260000000000004E-3</v>
      </c>
      <c r="F71" s="21">
        <v>4.7159999999999997E-3</v>
      </c>
      <c r="G71" s="21">
        <v>4.5799999999999999E-3</v>
      </c>
      <c r="H71" s="21">
        <v>4.8840000000000003E-3</v>
      </c>
      <c r="I71" s="21">
        <v>6.1659999999999996E-3</v>
      </c>
      <c r="J71" s="21">
        <v>6.4559999999999999E-3</v>
      </c>
      <c r="K71" s="21">
        <v>5.9020000000000001E-3</v>
      </c>
      <c r="L71" s="21">
        <v>4.1780000000000003E-3</v>
      </c>
      <c r="M71" s="21">
        <v>4.1320000000000003E-3</v>
      </c>
      <c r="N71" s="21">
        <v>4.4099999999999999E-3</v>
      </c>
      <c r="O71" s="22">
        <f t="shared" si="13"/>
        <v>5.9164999999999995E-2</v>
      </c>
      <c r="Q71" s="10">
        <v>1013</v>
      </c>
      <c r="R71" s="10" t="s">
        <v>22</v>
      </c>
      <c r="S71" s="21">
        <f t="shared" si="14"/>
        <v>4.3899999999999998E-3</v>
      </c>
      <c r="T71" s="21">
        <f t="shared" si="15"/>
        <v>8.9149999999999993E-3</v>
      </c>
      <c r="U71" s="21">
        <f t="shared" si="12"/>
        <v>1.3741E-2</v>
      </c>
      <c r="V71" s="21">
        <f t="shared" si="12"/>
        <v>1.8457000000000001E-2</v>
      </c>
      <c r="W71" s="21">
        <f t="shared" si="12"/>
        <v>2.3037000000000002E-2</v>
      </c>
      <c r="X71" s="21">
        <f t="shared" si="12"/>
        <v>2.7921000000000001E-2</v>
      </c>
      <c r="Y71" s="21">
        <f t="shared" si="12"/>
        <v>3.4086999999999999E-2</v>
      </c>
      <c r="Z71" s="21">
        <f t="shared" si="12"/>
        <v>4.0542999999999996E-2</v>
      </c>
      <c r="AA71" s="21">
        <f t="shared" si="12"/>
        <v>4.6444999999999993E-2</v>
      </c>
      <c r="AB71" s="21">
        <f t="shared" si="12"/>
        <v>5.0622999999999994E-2</v>
      </c>
      <c r="AC71" s="21">
        <f t="shared" si="12"/>
        <v>5.4754999999999998E-2</v>
      </c>
      <c r="AD71" s="21">
        <f t="shared" si="12"/>
        <v>5.9164999999999995E-2</v>
      </c>
    </row>
    <row r="72" spans="1:30" x14ac:dyDescent="0.2">
      <c r="A72" s="10">
        <v>1014</v>
      </c>
      <c r="B72" s="10" t="s">
        <v>23</v>
      </c>
      <c r="C72" s="21">
        <v>0.20172307000000006</v>
      </c>
      <c r="D72" s="21">
        <v>0.18532532000000007</v>
      </c>
      <c r="E72" s="21">
        <v>0.22627912</v>
      </c>
      <c r="F72" s="21">
        <v>0.21342296999999996</v>
      </c>
      <c r="G72" s="21">
        <v>0.17949215000000002</v>
      </c>
      <c r="H72" s="21">
        <v>0.27941367999999994</v>
      </c>
      <c r="I72" s="21">
        <v>0.23614883999999997</v>
      </c>
      <c r="J72" s="21">
        <v>0.11855295999999996</v>
      </c>
      <c r="K72" s="21">
        <v>0.11698041000000015</v>
      </c>
      <c r="L72" s="21">
        <v>0.18181983999999984</v>
      </c>
      <c r="M72" s="21">
        <v>0.28285726</v>
      </c>
      <c r="N72" s="21">
        <v>0.18548670000000006</v>
      </c>
      <c r="O72" s="22">
        <f t="shared" si="13"/>
        <v>2.4075023200000003</v>
      </c>
      <c r="Q72" s="10">
        <v>1014</v>
      </c>
      <c r="R72" s="10" t="s">
        <v>23</v>
      </c>
      <c r="S72" s="21">
        <f t="shared" si="14"/>
        <v>0.20172307000000006</v>
      </c>
      <c r="T72" s="21">
        <f t="shared" si="15"/>
        <v>0.38704839000000013</v>
      </c>
      <c r="U72" s="21">
        <f t="shared" si="12"/>
        <v>0.61332751000000019</v>
      </c>
      <c r="V72" s="21">
        <f t="shared" si="12"/>
        <v>0.82675048000000018</v>
      </c>
      <c r="W72" s="21">
        <f t="shared" si="12"/>
        <v>1.0062426300000002</v>
      </c>
      <c r="X72" s="21">
        <f t="shared" si="12"/>
        <v>1.2856563100000002</v>
      </c>
      <c r="Y72" s="21">
        <f t="shared" si="12"/>
        <v>1.5218051500000003</v>
      </c>
      <c r="Z72" s="21">
        <f t="shared" si="12"/>
        <v>1.6403581100000002</v>
      </c>
      <c r="AA72" s="21">
        <f t="shared" si="12"/>
        <v>1.7573385200000002</v>
      </c>
      <c r="AB72" s="21">
        <f t="shared" si="12"/>
        <v>1.93915836</v>
      </c>
      <c r="AC72" s="21">
        <f t="shared" si="12"/>
        <v>2.2220156200000001</v>
      </c>
      <c r="AD72" s="21">
        <f t="shared" si="12"/>
        <v>2.4075023200000003</v>
      </c>
    </row>
    <row r="73" spans="1:30" x14ac:dyDescent="0.2">
      <c r="A73" s="10">
        <v>1015</v>
      </c>
      <c r="B73" s="10" t="s">
        <v>24</v>
      </c>
      <c r="C73" s="21">
        <v>3.2333899999999992E-2</v>
      </c>
      <c r="D73" s="21">
        <v>2.4905720000000003E-2</v>
      </c>
      <c r="E73" s="21">
        <v>2.3646E-2</v>
      </c>
      <c r="F73" s="21">
        <v>1.8621240000000001E-2</v>
      </c>
      <c r="G73" s="21">
        <v>1.6089420000000014E-2</v>
      </c>
      <c r="H73" s="21">
        <v>1.2994100000000007E-2</v>
      </c>
      <c r="I73" s="21">
        <v>1.700666000000001E-2</v>
      </c>
      <c r="J73" s="21">
        <v>1.3924499999999999E-2</v>
      </c>
      <c r="K73" s="21">
        <v>6.1474999999999976E-3</v>
      </c>
      <c r="L73" s="21">
        <v>1.4450199999999996E-2</v>
      </c>
      <c r="M73" s="21">
        <v>1.477414E-2</v>
      </c>
      <c r="N73" s="21">
        <v>1.6833509999999996E-2</v>
      </c>
      <c r="O73" s="22">
        <f t="shared" si="13"/>
        <v>0.21172689</v>
      </c>
      <c r="Q73" s="10">
        <v>1015</v>
      </c>
      <c r="R73" s="10" t="s">
        <v>24</v>
      </c>
      <c r="S73" s="21">
        <f t="shared" si="14"/>
        <v>3.2333899999999992E-2</v>
      </c>
      <c r="T73" s="21">
        <f t="shared" si="15"/>
        <v>5.7239619999999991E-2</v>
      </c>
      <c r="U73" s="21">
        <f t="shared" si="12"/>
        <v>8.0885619999999991E-2</v>
      </c>
      <c r="V73" s="21">
        <f t="shared" si="12"/>
        <v>9.9506859999999989E-2</v>
      </c>
      <c r="W73" s="21">
        <f t="shared" si="12"/>
        <v>0.11559628</v>
      </c>
      <c r="X73" s="21">
        <f t="shared" si="12"/>
        <v>0.12859038</v>
      </c>
      <c r="Y73" s="21">
        <f t="shared" si="12"/>
        <v>0.14559704000000001</v>
      </c>
      <c r="Z73" s="21">
        <f t="shared" si="12"/>
        <v>0.15952154000000002</v>
      </c>
      <c r="AA73" s="21">
        <f t="shared" si="12"/>
        <v>0.16566904000000002</v>
      </c>
      <c r="AB73" s="21">
        <f t="shared" si="12"/>
        <v>0.18011924000000001</v>
      </c>
      <c r="AC73" s="21">
        <f t="shared" si="12"/>
        <v>0.19489338</v>
      </c>
      <c r="AD73" s="21">
        <f t="shared" si="12"/>
        <v>0.21172689</v>
      </c>
    </row>
    <row r="74" spans="1:30" x14ac:dyDescent="0.2">
      <c r="A74" s="10">
        <v>1016</v>
      </c>
      <c r="B74" s="10" t="s">
        <v>25</v>
      </c>
      <c r="C74" s="21">
        <v>3.5547000000000002E-2</v>
      </c>
      <c r="D74" s="21">
        <v>3.1210000000000002E-2</v>
      </c>
      <c r="E74" s="21">
        <v>3.6562999999999998E-2</v>
      </c>
      <c r="F74" s="21">
        <v>4.0742559999999997E-2</v>
      </c>
      <c r="G74" s="21">
        <v>2.8812360000000002E-2</v>
      </c>
      <c r="H74" s="21">
        <v>5.2065300000000002E-2</v>
      </c>
      <c r="I74" s="21">
        <v>2.9624899999999996E-2</v>
      </c>
      <c r="J74" s="21">
        <v>1.9969100000000007E-2</v>
      </c>
      <c r="K74" s="21">
        <v>6.770800000000003E-3</v>
      </c>
      <c r="L74" s="21">
        <v>2.3885899999999995E-2</v>
      </c>
      <c r="M74" s="21">
        <v>4.9914399999999991E-2</v>
      </c>
      <c r="N74" s="21">
        <v>4.4002699999999999E-2</v>
      </c>
      <c r="O74" s="22">
        <f t="shared" si="13"/>
        <v>0.39910802000000006</v>
      </c>
      <c r="Q74" s="10">
        <v>1016</v>
      </c>
      <c r="R74" s="10" t="s">
        <v>25</v>
      </c>
      <c r="S74" s="21">
        <f t="shared" si="14"/>
        <v>3.5547000000000002E-2</v>
      </c>
      <c r="T74" s="21">
        <f t="shared" si="15"/>
        <v>6.6757000000000011E-2</v>
      </c>
      <c r="U74" s="21">
        <f t="shared" si="12"/>
        <v>0.10332000000000001</v>
      </c>
      <c r="V74" s="21">
        <f t="shared" si="12"/>
        <v>0.14406256000000001</v>
      </c>
      <c r="W74" s="21">
        <f t="shared" si="12"/>
        <v>0.17287492000000002</v>
      </c>
      <c r="X74" s="21">
        <f t="shared" si="12"/>
        <v>0.22494022000000002</v>
      </c>
      <c r="Y74" s="21">
        <f t="shared" si="12"/>
        <v>0.25456512000000003</v>
      </c>
      <c r="Z74" s="21">
        <f t="shared" si="12"/>
        <v>0.27453422000000005</v>
      </c>
      <c r="AA74" s="21">
        <f t="shared" si="12"/>
        <v>0.28130502000000007</v>
      </c>
      <c r="AB74" s="21">
        <f t="shared" si="12"/>
        <v>0.30519092000000009</v>
      </c>
      <c r="AC74" s="21">
        <f t="shared" si="12"/>
        <v>0.35510532000000006</v>
      </c>
      <c r="AD74" s="21">
        <f t="shared" si="12"/>
        <v>0.39910802000000006</v>
      </c>
    </row>
    <row r="75" spans="1:30" x14ac:dyDescent="0.2">
      <c r="A75" s="10">
        <v>1017</v>
      </c>
      <c r="B75" s="10" t="s">
        <v>26</v>
      </c>
      <c r="C75" s="21">
        <v>0.10031886999999999</v>
      </c>
      <c r="D75" s="21">
        <v>0.13710590999999997</v>
      </c>
      <c r="E75" s="21">
        <v>0.12603945000000003</v>
      </c>
      <c r="F75" s="21">
        <v>0.12484081</v>
      </c>
      <c r="G75" s="21">
        <v>0.10090132</v>
      </c>
      <c r="H75" s="21">
        <v>0.14418666999999999</v>
      </c>
      <c r="I75" s="21">
        <v>0.11870502000000002</v>
      </c>
      <c r="J75" s="21">
        <v>9.6843340000000028E-2</v>
      </c>
      <c r="K75" s="21">
        <v>0.12414446000000003</v>
      </c>
      <c r="L75" s="21">
        <v>0.12431984000000003</v>
      </c>
      <c r="M75" s="21">
        <v>0.13871292999999998</v>
      </c>
      <c r="N75" s="21">
        <v>0.12310904999999998</v>
      </c>
      <c r="O75" s="22">
        <f t="shared" si="13"/>
        <v>1.4592276700000002</v>
      </c>
      <c r="Q75" s="10">
        <v>1017</v>
      </c>
      <c r="R75" s="10" t="s">
        <v>26</v>
      </c>
      <c r="S75" s="21">
        <f t="shared" si="14"/>
        <v>0.10031886999999999</v>
      </c>
      <c r="T75" s="21">
        <f t="shared" si="15"/>
        <v>0.23742477999999995</v>
      </c>
      <c r="U75" s="21">
        <f t="shared" si="12"/>
        <v>0.36346422999999994</v>
      </c>
      <c r="V75" s="21">
        <f t="shared" si="12"/>
        <v>0.48830503999999997</v>
      </c>
      <c r="W75" s="21">
        <f t="shared" si="12"/>
        <v>0.58920635999999993</v>
      </c>
      <c r="X75" s="21">
        <f t="shared" si="12"/>
        <v>0.73339302999999989</v>
      </c>
      <c r="Y75" s="21">
        <f t="shared" si="12"/>
        <v>0.85209804999999994</v>
      </c>
      <c r="Z75" s="21">
        <f t="shared" si="12"/>
        <v>0.94894139</v>
      </c>
      <c r="AA75" s="21">
        <f t="shared" si="12"/>
        <v>1.07308585</v>
      </c>
      <c r="AB75" s="21">
        <f t="shared" si="12"/>
        <v>1.1974056900000001</v>
      </c>
      <c r="AC75" s="21">
        <f t="shared" si="12"/>
        <v>1.3361186200000001</v>
      </c>
      <c r="AD75" s="21">
        <f t="shared" si="12"/>
        <v>1.4592276700000002</v>
      </c>
    </row>
    <row r="76" spans="1:30" x14ac:dyDescent="0.2">
      <c r="A76" s="10">
        <v>1018</v>
      </c>
      <c r="B76" s="10" t="s">
        <v>27</v>
      </c>
      <c r="C76" s="21">
        <v>2.6520999999999999E-2</v>
      </c>
      <c r="D76" s="21">
        <v>2.2887000000000001E-2</v>
      </c>
      <c r="E76" s="21">
        <v>2.8091999999999999E-2</v>
      </c>
      <c r="F76" s="21">
        <v>2.7709999999999999E-2</v>
      </c>
      <c r="G76" s="21">
        <v>2.5520999999999999E-2</v>
      </c>
      <c r="H76" s="21">
        <v>2.6938E-2</v>
      </c>
      <c r="I76" s="21">
        <v>4.2243000000000003E-2</v>
      </c>
      <c r="J76" s="21">
        <v>3.2638E-2</v>
      </c>
      <c r="K76" s="21">
        <v>2.5319000000000001E-2</v>
      </c>
      <c r="L76" s="21">
        <v>2.3900999999999999E-2</v>
      </c>
      <c r="M76" s="21">
        <v>2.3990000000000001E-2</v>
      </c>
      <c r="N76" s="21">
        <v>2.3675000000000002E-2</v>
      </c>
      <c r="O76" s="22">
        <f t="shared" si="13"/>
        <v>0.32943499999999998</v>
      </c>
      <c r="Q76" s="10">
        <v>1018</v>
      </c>
      <c r="R76" s="10" t="s">
        <v>27</v>
      </c>
      <c r="S76" s="21">
        <f t="shared" si="14"/>
        <v>2.6520999999999999E-2</v>
      </c>
      <c r="T76" s="21">
        <f t="shared" si="15"/>
        <v>4.9408000000000001E-2</v>
      </c>
      <c r="U76" s="21">
        <f t="shared" si="12"/>
        <v>7.7499999999999999E-2</v>
      </c>
      <c r="V76" s="21">
        <f t="shared" si="12"/>
        <v>0.10521</v>
      </c>
      <c r="W76" s="21">
        <f t="shared" si="12"/>
        <v>0.13073099999999999</v>
      </c>
      <c r="X76" s="21">
        <f t="shared" si="12"/>
        <v>0.15766899999999998</v>
      </c>
      <c r="Y76" s="21">
        <f t="shared" si="12"/>
        <v>0.19991199999999998</v>
      </c>
      <c r="Z76" s="21">
        <f t="shared" si="12"/>
        <v>0.23254999999999998</v>
      </c>
      <c r="AA76" s="21">
        <f t="shared" si="12"/>
        <v>0.25786899999999996</v>
      </c>
      <c r="AB76" s="21">
        <f t="shared" si="12"/>
        <v>0.28176999999999996</v>
      </c>
      <c r="AC76" s="21">
        <f t="shared" si="12"/>
        <v>0.30575999999999998</v>
      </c>
      <c r="AD76" s="21">
        <f t="shared" si="12"/>
        <v>0.32943499999999998</v>
      </c>
    </row>
    <row r="77" spans="1:30" x14ac:dyDescent="0.2">
      <c r="A77" s="10">
        <v>1019</v>
      </c>
      <c r="B77" s="10" t="s">
        <v>28</v>
      </c>
      <c r="C77" s="21">
        <v>2.0126000000000002E-2</v>
      </c>
      <c r="D77" s="21">
        <v>2.1226999999999999E-2</v>
      </c>
      <c r="E77" s="21">
        <v>2.0448000000000001E-2</v>
      </c>
      <c r="F77" s="21">
        <v>1.6896000000000001E-2</v>
      </c>
      <c r="G77" s="21">
        <v>1.6900999999999999E-2</v>
      </c>
      <c r="H77" s="21">
        <v>1.8565000000000002E-2</v>
      </c>
      <c r="I77" s="21">
        <v>2.2334E-2</v>
      </c>
      <c r="J77" s="21">
        <v>1.6147999999999999E-2</v>
      </c>
      <c r="K77" s="21">
        <v>1.6146000000000001E-2</v>
      </c>
      <c r="L77" s="21">
        <v>1.9275E-2</v>
      </c>
      <c r="M77" s="21">
        <v>1.7881000000000001E-2</v>
      </c>
      <c r="N77" s="21">
        <v>1.6247000000000001E-2</v>
      </c>
      <c r="O77" s="22">
        <f t="shared" si="13"/>
        <v>0.22219400000000003</v>
      </c>
      <c r="Q77" s="10">
        <v>1019</v>
      </c>
      <c r="R77" s="10" t="s">
        <v>28</v>
      </c>
      <c r="S77" s="21">
        <f t="shared" si="14"/>
        <v>2.0126000000000002E-2</v>
      </c>
      <c r="T77" s="21">
        <f t="shared" si="15"/>
        <v>4.1353000000000001E-2</v>
      </c>
      <c r="U77" s="21">
        <f t="shared" si="12"/>
        <v>6.1801000000000002E-2</v>
      </c>
      <c r="V77" s="21">
        <f t="shared" si="12"/>
        <v>7.8697000000000003E-2</v>
      </c>
      <c r="W77" s="21">
        <f t="shared" si="12"/>
        <v>9.5598000000000002E-2</v>
      </c>
      <c r="X77" s="21">
        <f t="shared" si="12"/>
        <v>0.114163</v>
      </c>
      <c r="Y77" s="21">
        <f t="shared" si="12"/>
        <v>0.13649700000000001</v>
      </c>
      <c r="Z77" s="21">
        <f t="shared" si="12"/>
        <v>0.152645</v>
      </c>
      <c r="AA77" s="21">
        <f t="shared" si="12"/>
        <v>0.168791</v>
      </c>
      <c r="AB77" s="21">
        <f t="shared" si="12"/>
        <v>0.18806600000000001</v>
      </c>
      <c r="AC77" s="21">
        <f t="shared" si="12"/>
        <v>0.20594700000000002</v>
      </c>
      <c r="AD77" s="21">
        <f t="shared" si="12"/>
        <v>0.22219400000000003</v>
      </c>
    </row>
    <row r="78" spans="1:30" x14ac:dyDescent="0.2">
      <c r="A78" s="10">
        <v>1020</v>
      </c>
      <c r="B78" s="10" t="s">
        <v>29</v>
      </c>
      <c r="C78" s="21">
        <v>9.0307999999999999E-2</v>
      </c>
      <c r="D78" s="21">
        <v>0.112399</v>
      </c>
      <c r="E78" s="21">
        <v>0.106876</v>
      </c>
      <c r="F78" s="21">
        <v>0.10383299999999999</v>
      </c>
      <c r="G78" s="21">
        <v>8.7499999999999994E-2</v>
      </c>
      <c r="H78" s="21">
        <v>0.10222299999999999</v>
      </c>
      <c r="I78" s="21">
        <v>8.6636000000000005E-2</v>
      </c>
      <c r="J78" s="21">
        <v>9.1994999999999993E-2</v>
      </c>
      <c r="K78" s="21">
        <v>5.8399E-2</v>
      </c>
      <c r="L78" s="21">
        <v>9.7920999999999994E-2</v>
      </c>
      <c r="M78" s="21">
        <v>0.131163</v>
      </c>
      <c r="N78" s="21">
        <v>0.11151800000000001</v>
      </c>
      <c r="O78" s="22">
        <f t="shared" si="13"/>
        <v>1.180771</v>
      </c>
      <c r="Q78" s="10">
        <v>1020</v>
      </c>
      <c r="R78" s="10" t="s">
        <v>29</v>
      </c>
      <c r="S78" s="21">
        <f t="shared" si="14"/>
        <v>9.0307999999999999E-2</v>
      </c>
      <c r="T78" s="21">
        <f t="shared" si="15"/>
        <v>0.202707</v>
      </c>
      <c r="U78" s="21">
        <f t="shared" si="12"/>
        <v>0.309583</v>
      </c>
      <c r="V78" s="21">
        <f t="shared" si="12"/>
        <v>0.41341600000000001</v>
      </c>
      <c r="W78" s="21">
        <f t="shared" si="12"/>
        <v>0.50091600000000003</v>
      </c>
      <c r="X78" s="21">
        <f t="shared" si="12"/>
        <v>0.60313899999999998</v>
      </c>
      <c r="Y78" s="21">
        <f t="shared" si="12"/>
        <v>0.68977500000000003</v>
      </c>
      <c r="Z78" s="21">
        <f t="shared" si="12"/>
        <v>0.78177000000000008</v>
      </c>
      <c r="AA78" s="21">
        <f t="shared" si="12"/>
        <v>0.84016900000000005</v>
      </c>
      <c r="AB78" s="21">
        <f t="shared" si="12"/>
        <v>0.93809000000000009</v>
      </c>
      <c r="AC78" s="21">
        <f t="shared" si="12"/>
        <v>1.069253</v>
      </c>
      <c r="AD78" s="21">
        <f t="shared" si="12"/>
        <v>1.180771</v>
      </c>
    </row>
    <row r="79" spans="1:30" x14ac:dyDescent="0.2">
      <c r="A79" s="10">
        <v>1021</v>
      </c>
      <c r="B79" s="10" t="s">
        <v>30</v>
      </c>
      <c r="C79" s="21">
        <v>1.3963E-2</v>
      </c>
      <c r="D79" s="21">
        <v>1.8436999999999999E-2</v>
      </c>
      <c r="E79" s="21">
        <v>1.8911000000000001E-2</v>
      </c>
      <c r="F79" s="21">
        <v>2.1113E-2</v>
      </c>
      <c r="G79" s="21">
        <v>1.9434E-2</v>
      </c>
      <c r="H79" s="21">
        <v>2.1600999999999999E-2</v>
      </c>
      <c r="I79" s="21">
        <v>2.5075E-2</v>
      </c>
      <c r="J79" s="21">
        <v>2.3435999999999998E-2</v>
      </c>
      <c r="K79" s="21">
        <v>2.2648999999999999E-2</v>
      </c>
      <c r="L79" s="21">
        <v>2.2880999999999999E-2</v>
      </c>
      <c r="M79" s="21">
        <v>1.8675000000000001E-2</v>
      </c>
      <c r="N79" s="21">
        <v>2.9090000000000001E-2</v>
      </c>
      <c r="O79" s="22">
        <f t="shared" si="13"/>
        <v>0.25526500000000002</v>
      </c>
      <c r="Q79" s="10">
        <v>1021</v>
      </c>
      <c r="R79" s="10" t="s">
        <v>30</v>
      </c>
      <c r="S79" s="21">
        <f t="shared" si="14"/>
        <v>1.3963E-2</v>
      </c>
      <c r="T79" s="21">
        <f t="shared" si="15"/>
        <v>3.2399999999999998E-2</v>
      </c>
      <c r="U79" s="21">
        <f t="shared" si="12"/>
        <v>5.1310999999999996E-2</v>
      </c>
      <c r="V79" s="21">
        <f t="shared" si="12"/>
        <v>7.2423999999999988E-2</v>
      </c>
      <c r="W79" s="21">
        <f t="shared" si="12"/>
        <v>9.1857999999999995E-2</v>
      </c>
      <c r="X79" s="21">
        <f t="shared" si="12"/>
        <v>0.11345899999999999</v>
      </c>
      <c r="Y79" s="21">
        <f t="shared" si="12"/>
        <v>0.13853399999999999</v>
      </c>
      <c r="Z79" s="21">
        <f t="shared" si="12"/>
        <v>0.16197</v>
      </c>
      <c r="AA79" s="21">
        <f t="shared" si="12"/>
        <v>0.18461900000000001</v>
      </c>
      <c r="AB79" s="21">
        <f t="shared" si="12"/>
        <v>0.20750000000000002</v>
      </c>
      <c r="AC79" s="21">
        <f t="shared" si="12"/>
        <v>0.22617500000000001</v>
      </c>
      <c r="AD79" s="21">
        <f t="shared" si="12"/>
        <v>0.25526500000000002</v>
      </c>
    </row>
    <row r="80" spans="1:30" x14ac:dyDescent="0.2">
      <c r="A80" s="10">
        <v>1022</v>
      </c>
      <c r="B80" s="10" t="s">
        <v>31</v>
      </c>
      <c r="C80" s="21">
        <v>0.17577799999999999</v>
      </c>
      <c r="D80" s="21">
        <v>5.7799999999999997E-2</v>
      </c>
      <c r="E80" s="21">
        <v>0.13831599999999999</v>
      </c>
      <c r="F80" s="21">
        <v>0.16941000000000001</v>
      </c>
      <c r="G80" s="21">
        <v>0.14202500000000001</v>
      </c>
      <c r="H80" s="21">
        <v>0.206149</v>
      </c>
      <c r="I80" s="21">
        <v>0.14405100000000001</v>
      </c>
      <c r="J80" s="21">
        <v>0.118808</v>
      </c>
      <c r="K80" s="21">
        <v>9.6652000000000002E-2</v>
      </c>
      <c r="L80" s="21">
        <v>0.104046</v>
      </c>
      <c r="M80" s="21">
        <v>0.15417400000000001</v>
      </c>
      <c r="N80" s="21">
        <v>0.110024</v>
      </c>
      <c r="O80" s="22">
        <f t="shared" si="13"/>
        <v>1.6172330000000001</v>
      </c>
      <c r="Q80" s="10">
        <v>1022</v>
      </c>
      <c r="R80" s="10" t="s">
        <v>31</v>
      </c>
      <c r="S80" s="21">
        <f t="shared" si="14"/>
        <v>0.17577799999999999</v>
      </c>
      <c r="T80" s="21">
        <f t="shared" si="15"/>
        <v>0.23357799999999998</v>
      </c>
      <c r="U80" s="21">
        <f t="shared" si="12"/>
        <v>0.37189399999999995</v>
      </c>
      <c r="V80" s="21">
        <f t="shared" si="12"/>
        <v>0.54130400000000001</v>
      </c>
      <c r="W80" s="21">
        <f t="shared" si="12"/>
        <v>0.68332900000000008</v>
      </c>
      <c r="X80" s="21">
        <f t="shared" si="12"/>
        <v>0.8894780000000001</v>
      </c>
      <c r="Y80" s="21">
        <f t="shared" si="12"/>
        <v>1.0335290000000001</v>
      </c>
      <c r="Z80" s="21">
        <f t="shared" si="12"/>
        <v>1.1523370000000002</v>
      </c>
      <c r="AA80" s="21">
        <f t="shared" si="12"/>
        <v>1.2489890000000001</v>
      </c>
      <c r="AB80" s="21">
        <f t="shared" si="12"/>
        <v>1.3530350000000002</v>
      </c>
      <c r="AC80" s="21">
        <f t="shared" si="12"/>
        <v>1.5072090000000002</v>
      </c>
      <c r="AD80" s="21">
        <f t="shared" si="12"/>
        <v>1.6172330000000001</v>
      </c>
    </row>
    <row r="81" spans="1:30" x14ac:dyDescent="0.2">
      <c r="A81" s="10">
        <v>1023</v>
      </c>
      <c r="B81" s="10" t="s">
        <v>32</v>
      </c>
      <c r="C81" s="21">
        <v>4.1202000000000003E-2</v>
      </c>
      <c r="D81" s="21">
        <v>3.6824999999999997E-2</v>
      </c>
      <c r="E81" s="21">
        <v>4.0908E-2</v>
      </c>
      <c r="F81" s="21">
        <v>3.2686E-2</v>
      </c>
      <c r="G81" s="21">
        <v>2.9071E-2</v>
      </c>
      <c r="H81" s="21">
        <v>3.1486E-2</v>
      </c>
      <c r="I81" s="21">
        <v>2.1162E-2</v>
      </c>
      <c r="J81" s="21">
        <v>1.9272999999999998E-2</v>
      </c>
      <c r="K81" s="21">
        <v>1.8038999999999999E-2</v>
      </c>
      <c r="L81" s="21">
        <v>1.4881E-2</v>
      </c>
      <c r="M81" s="21">
        <v>2.9801999999999999E-2</v>
      </c>
      <c r="N81" s="21">
        <v>2.3914000000000001E-2</v>
      </c>
      <c r="O81" s="22">
        <f t="shared" si="13"/>
        <v>0.33924899999999997</v>
      </c>
      <c r="Q81" s="10">
        <v>1023</v>
      </c>
      <c r="R81" s="10" t="s">
        <v>32</v>
      </c>
      <c r="S81" s="21">
        <f t="shared" si="14"/>
        <v>4.1202000000000003E-2</v>
      </c>
      <c r="T81" s="21">
        <f t="shared" si="15"/>
        <v>7.8026999999999999E-2</v>
      </c>
      <c r="U81" s="21">
        <f t="shared" si="12"/>
        <v>0.118935</v>
      </c>
      <c r="V81" s="21">
        <f t="shared" si="12"/>
        <v>0.15162100000000001</v>
      </c>
      <c r="W81" s="21">
        <f t="shared" si="12"/>
        <v>0.18069200000000002</v>
      </c>
      <c r="X81" s="21">
        <f t="shared" si="12"/>
        <v>0.21217800000000003</v>
      </c>
      <c r="Y81" s="21">
        <f t="shared" si="12"/>
        <v>0.23334000000000005</v>
      </c>
      <c r="Z81" s="21">
        <f t="shared" si="12"/>
        <v>0.25261300000000003</v>
      </c>
      <c r="AA81" s="21">
        <f t="shared" si="12"/>
        <v>0.270652</v>
      </c>
      <c r="AB81" s="21">
        <f t="shared" si="12"/>
        <v>0.28553299999999998</v>
      </c>
      <c r="AC81" s="21">
        <f t="shared" si="12"/>
        <v>0.31533499999999998</v>
      </c>
      <c r="AD81" s="21">
        <f t="shared" si="12"/>
        <v>0.33924899999999997</v>
      </c>
    </row>
    <row r="82" spans="1:30" x14ac:dyDescent="0.2">
      <c r="A82" s="10">
        <v>1024</v>
      </c>
      <c r="B82" s="10" t="s">
        <v>33</v>
      </c>
      <c r="C82" s="21">
        <v>0.13446353000000003</v>
      </c>
      <c r="D82" s="21">
        <v>0.10672819000000006</v>
      </c>
      <c r="E82" s="21">
        <v>0.17822288</v>
      </c>
      <c r="F82" s="21">
        <v>0.16611057000000007</v>
      </c>
      <c r="G82" s="21">
        <v>0.15577318000000004</v>
      </c>
      <c r="H82" s="21">
        <v>0.20748252000000003</v>
      </c>
      <c r="I82" s="21">
        <v>0.14156903000000004</v>
      </c>
      <c r="J82" s="21">
        <v>0.12632227000000001</v>
      </c>
      <c r="K82" s="21">
        <v>0.10374828000000003</v>
      </c>
      <c r="L82" s="21">
        <v>0.111973</v>
      </c>
      <c r="M82" s="21">
        <v>0.20090902000000002</v>
      </c>
      <c r="N82" s="21">
        <v>0.12828194999999995</v>
      </c>
      <c r="O82" s="22">
        <f t="shared" si="13"/>
        <v>1.7615844200000004</v>
      </c>
      <c r="Q82" s="10">
        <v>1024</v>
      </c>
      <c r="R82" s="10" t="s">
        <v>33</v>
      </c>
      <c r="S82" s="21">
        <f t="shared" si="14"/>
        <v>0.13446353000000003</v>
      </c>
      <c r="T82" s="21">
        <f t="shared" si="15"/>
        <v>0.24119172000000008</v>
      </c>
      <c r="U82" s="21">
        <f t="shared" si="12"/>
        <v>0.41941460000000008</v>
      </c>
      <c r="V82" s="21">
        <f t="shared" si="12"/>
        <v>0.58552517000000015</v>
      </c>
      <c r="W82" s="21">
        <f t="shared" si="12"/>
        <v>0.74129835000000022</v>
      </c>
      <c r="X82" s="21">
        <f t="shared" si="12"/>
        <v>0.94878087000000022</v>
      </c>
      <c r="Y82" s="21">
        <f t="shared" si="12"/>
        <v>1.0903499000000003</v>
      </c>
      <c r="Z82" s="21">
        <f t="shared" si="12"/>
        <v>1.2166721700000003</v>
      </c>
      <c r="AA82" s="21">
        <f t="shared" si="12"/>
        <v>1.3204204500000003</v>
      </c>
      <c r="AB82" s="21">
        <f t="shared" si="12"/>
        <v>1.4323934500000004</v>
      </c>
      <c r="AC82" s="21">
        <f t="shared" si="12"/>
        <v>1.6333024700000005</v>
      </c>
      <c r="AD82" s="21">
        <f t="shared" si="12"/>
        <v>1.7615844200000004</v>
      </c>
    </row>
    <row r="83" spans="1:30" x14ac:dyDescent="0.2">
      <c r="A83" s="10">
        <v>1025</v>
      </c>
      <c r="B83" s="10" t="s">
        <v>34</v>
      </c>
      <c r="C83" s="21">
        <v>2.7059660000000003E-2</v>
      </c>
      <c r="D83" s="21">
        <v>2.0395869999999997E-2</v>
      </c>
      <c r="E83" s="21">
        <v>3.0984999999999999E-2</v>
      </c>
      <c r="F83" s="21">
        <v>2.713817E-2</v>
      </c>
      <c r="G83" s="21">
        <v>3.4468039999999991E-2</v>
      </c>
      <c r="H83" s="21">
        <v>3.8566960000000004E-2</v>
      </c>
      <c r="I83" s="21">
        <v>2.5175179999999991E-2</v>
      </c>
      <c r="J83" s="21">
        <v>2.4049279999999999E-2</v>
      </c>
      <c r="K83" s="21">
        <v>3.0659020000000019E-2</v>
      </c>
      <c r="L83" s="21">
        <v>3.1638059999999996E-2</v>
      </c>
      <c r="M83" s="21">
        <v>4.6875899999999991E-2</v>
      </c>
      <c r="N83" s="21">
        <v>3.7167049999999986E-2</v>
      </c>
      <c r="O83" s="22">
        <f t="shared" si="13"/>
        <v>0.37417818999999997</v>
      </c>
      <c r="Q83" s="10">
        <v>1025</v>
      </c>
      <c r="R83" s="10" t="s">
        <v>34</v>
      </c>
      <c r="S83" s="21">
        <f t="shared" si="14"/>
        <v>2.7059660000000003E-2</v>
      </c>
      <c r="T83" s="21">
        <f t="shared" si="15"/>
        <v>4.7455529999999996E-2</v>
      </c>
      <c r="U83" s="21">
        <f t="shared" si="12"/>
        <v>7.8440529999999994E-2</v>
      </c>
      <c r="V83" s="21">
        <f t="shared" si="12"/>
        <v>0.1055787</v>
      </c>
      <c r="W83" s="21">
        <f t="shared" si="12"/>
        <v>0.14004674</v>
      </c>
      <c r="X83" s="21">
        <f t="shared" si="12"/>
        <v>0.17861370000000001</v>
      </c>
      <c r="Y83" s="21">
        <f t="shared" si="12"/>
        <v>0.20378888000000001</v>
      </c>
      <c r="Z83" s="21">
        <f t="shared" si="12"/>
        <v>0.22783816000000001</v>
      </c>
      <c r="AA83" s="21">
        <f t="shared" si="12"/>
        <v>0.25849718000000005</v>
      </c>
      <c r="AB83" s="21">
        <f t="shared" si="12"/>
        <v>0.29013524000000002</v>
      </c>
      <c r="AC83" s="21">
        <f t="shared" si="12"/>
        <v>0.33701113999999999</v>
      </c>
      <c r="AD83" s="21">
        <f t="shared" si="12"/>
        <v>0.37417818999999997</v>
      </c>
    </row>
    <row r="84" spans="1:30" x14ac:dyDescent="0.2">
      <c r="A84" s="10">
        <v>1026</v>
      </c>
      <c r="B84" s="10" t="s">
        <v>35</v>
      </c>
      <c r="C84" s="21">
        <v>7.6010000000000001E-3</v>
      </c>
      <c r="D84" s="21">
        <v>7.6361100000000006E-3</v>
      </c>
      <c r="E84" s="21">
        <v>4.638709999999999E-3</v>
      </c>
      <c r="F84" s="21">
        <v>6.8020400000000005E-3</v>
      </c>
      <c r="G84" s="21">
        <v>2.697779999999999E-3</v>
      </c>
      <c r="H84" s="21">
        <v>1.3169300000000004E-2</v>
      </c>
      <c r="I84" s="21">
        <v>4.1021599999999962E-3</v>
      </c>
      <c r="J84" s="21">
        <v>5.0354700000000011E-3</v>
      </c>
      <c r="K84" s="21">
        <v>7.4465699999999996E-3</v>
      </c>
      <c r="L84" s="21">
        <v>6.3200199999999965E-3</v>
      </c>
      <c r="M84" s="21">
        <v>8.106270000000004E-3</v>
      </c>
      <c r="N84" s="21">
        <v>2.5021800000000001E-3</v>
      </c>
      <c r="O84" s="22">
        <f t="shared" si="13"/>
        <v>7.6057610000000012E-2</v>
      </c>
      <c r="Q84" s="10">
        <v>1026</v>
      </c>
      <c r="R84" s="10" t="s">
        <v>35</v>
      </c>
      <c r="S84" s="21">
        <f t="shared" si="14"/>
        <v>7.6010000000000001E-3</v>
      </c>
      <c r="T84" s="21">
        <f t="shared" si="15"/>
        <v>1.5237110000000002E-2</v>
      </c>
      <c r="U84" s="21">
        <f t="shared" si="12"/>
        <v>1.9875820000000002E-2</v>
      </c>
      <c r="V84" s="21">
        <f t="shared" si="12"/>
        <v>2.6677860000000005E-2</v>
      </c>
      <c r="W84" s="21">
        <f t="shared" si="12"/>
        <v>2.9375640000000005E-2</v>
      </c>
      <c r="X84" s="21">
        <f t="shared" si="12"/>
        <v>4.254494000000001E-2</v>
      </c>
      <c r="Y84" s="21">
        <f t="shared" si="12"/>
        <v>4.6647100000000004E-2</v>
      </c>
      <c r="Z84" s="21">
        <f t="shared" si="12"/>
        <v>5.1682570000000004E-2</v>
      </c>
      <c r="AA84" s="21">
        <f t="shared" si="12"/>
        <v>5.9129140000000004E-2</v>
      </c>
      <c r="AB84" s="21">
        <f t="shared" si="12"/>
        <v>6.5449160000000006E-2</v>
      </c>
      <c r="AC84" s="21">
        <f t="shared" si="12"/>
        <v>7.3555430000000005E-2</v>
      </c>
      <c r="AD84" s="21">
        <f t="shared" si="12"/>
        <v>7.6057610000000012E-2</v>
      </c>
    </row>
    <row r="85" spans="1:30" x14ac:dyDescent="0.2">
      <c r="A85" s="10">
        <v>1027</v>
      </c>
      <c r="B85" s="10" t="s">
        <v>36</v>
      </c>
      <c r="C85" s="21">
        <v>1.2447E-2</v>
      </c>
      <c r="D85" s="21">
        <v>1.0511E-2</v>
      </c>
      <c r="E85" s="21">
        <v>1.0836E-2</v>
      </c>
      <c r="F85" s="21">
        <v>1.0703000000000001E-2</v>
      </c>
      <c r="G85" s="21">
        <v>1.0808E-2</v>
      </c>
      <c r="H85" s="21">
        <v>1.426E-2</v>
      </c>
      <c r="I85" s="21">
        <v>1.6431000000000001E-2</v>
      </c>
      <c r="J85" s="21">
        <v>9.5149999999999992E-3</v>
      </c>
      <c r="K85" s="21">
        <v>7.4679999999999998E-3</v>
      </c>
      <c r="L85" s="21">
        <v>7.2240000000000004E-3</v>
      </c>
      <c r="M85" s="21">
        <v>1.1645000000000001E-2</v>
      </c>
      <c r="N85" s="21">
        <v>1.2272E-2</v>
      </c>
      <c r="O85" s="22">
        <f t="shared" si="13"/>
        <v>0.13411999999999999</v>
      </c>
      <c r="Q85" s="10">
        <v>1027</v>
      </c>
      <c r="R85" s="10" t="s">
        <v>36</v>
      </c>
      <c r="S85" s="21">
        <f t="shared" si="14"/>
        <v>1.2447E-2</v>
      </c>
      <c r="T85" s="21">
        <f t="shared" si="15"/>
        <v>2.2957999999999999E-2</v>
      </c>
      <c r="U85" s="21">
        <f t="shared" si="12"/>
        <v>3.3793999999999998E-2</v>
      </c>
      <c r="V85" s="21">
        <f t="shared" si="12"/>
        <v>4.4496999999999995E-2</v>
      </c>
      <c r="W85" s="21">
        <f t="shared" si="12"/>
        <v>5.5304999999999993E-2</v>
      </c>
      <c r="X85" s="21">
        <f t="shared" si="12"/>
        <v>6.9564999999999988E-2</v>
      </c>
      <c r="Y85" s="21">
        <f t="shared" si="12"/>
        <v>8.5995999999999989E-2</v>
      </c>
      <c r="Z85" s="21">
        <f t="shared" si="12"/>
        <v>9.5510999999999985E-2</v>
      </c>
      <c r="AA85" s="21">
        <f t="shared" si="12"/>
        <v>0.10297899999999999</v>
      </c>
      <c r="AB85" s="21">
        <f t="shared" si="12"/>
        <v>0.11020299999999998</v>
      </c>
      <c r="AC85" s="21">
        <f t="shared" si="12"/>
        <v>0.12184799999999998</v>
      </c>
      <c r="AD85" s="21">
        <f t="shared" si="12"/>
        <v>0.13411999999999999</v>
      </c>
    </row>
    <row r="86" spans="1:30" x14ac:dyDescent="0.2">
      <c r="A86" s="10">
        <v>1028</v>
      </c>
      <c r="B86" s="10" t="s">
        <v>37</v>
      </c>
      <c r="C86" s="21">
        <v>0.120119</v>
      </c>
      <c r="D86" s="21">
        <v>0.126915</v>
      </c>
      <c r="E86" s="21">
        <v>0.12917899999999999</v>
      </c>
      <c r="F86" s="21">
        <v>0.141678</v>
      </c>
      <c r="G86" s="21">
        <v>0.12221700000000001</v>
      </c>
      <c r="H86" s="21">
        <v>0.12281599999999999</v>
      </c>
      <c r="I86" s="21">
        <v>0.12759599999999999</v>
      </c>
      <c r="J86" s="21">
        <v>0.12923799999999999</v>
      </c>
      <c r="K86" s="21">
        <v>0.12662699999999999</v>
      </c>
      <c r="L86" s="21">
        <v>0.14557300000000001</v>
      </c>
      <c r="M86" s="21">
        <v>0.137215</v>
      </c>
      <c r="N86" s="21">
        <v>0.10668800000000001</v>
      </c>
      <c r="O86" s="22">
        <f t="shared" si="13"/>
        <v>1.5358610000000001</v>
      </c>
      <c r="Q86" s="10">
        <v>1028</v>
      </c>
      <c r="R86" s="10" t="s">
        <v>37</v>
      </c>
      <c r="S86" s="21">
        <f t="shared" si="14"/>
        <v>0.120119</v>
      </c>
      <c r="T86" s="21">
        <f t="shared" si="15"/>
        <v>0.247034</v>
      </c>
      <c r="U86" s="21">
        <f t="shared" si="12"/>
        <v>0.37621300000000002</v>
      </c>
      <c r="V86" s="21">
        <f t="shared" si="12"/>
        <v>0.51789099999999999</v>
      </c>
      <c r="W86" s="21">
        <f t="shared" si="12"/>
        <v>0.64010800000000001</v>
      </c>
      <c r="X86" s="21">
        <f t="shared" si="12"/>
        <v>0.76292400000000005</v>
      </c>
      <c r="Y86" s="21">
        <f t="shared" si="12"/>
        <v>0.89051999999999998</v>
      </c>
      <c r="Z86" s="21">
        <f t="shared" si="12"/>
        <v>1.0197579999999999</v>
      </c>
      <c r="AA86" s="21">
        <f t="shared" si="12"/>
        <v>1.146385</v>
      </c>
      <c r="AB86" s="21">
        <f t="shared" si="12"/>
        <v>1.2919579999999999</v>
      </c>
      <c r="AC86" s="21">
        <f t="shared" si="12"/>
        <v>1.429173</v>
      </c>
      <c r="AD86" s="21">
        <f t="shared" si="12"/>
        <v>1.5358610000000001</v>
      </c>
    </row>
    <row r="87" spans="1:30" x14ac:dyDescent="0.2">
      <c r="A87" s="10">
        <v>1029</v>
      </c>
      <c r="B87" s="10" t="s">
        <v>38</v>
      </c>
      <c r="C87" s="21">
        <v>8.1290000000000008E-3</v>
      </c>
      <c r="D87" s="21">
        <v>9.1240000000000002E-3</v>
      </c>
      <c r="E87" s="21">
        <v>9.0449999999999992E-3</v>
      </c>
      <c r="F87" s="21">
        <v>9.7800000000000005E-3</v>
      </c>
      <c r="G87" s="21">
        <v>9.469E-3</v>
      </c>
      <c r="H87" s="21">
        <v>9.1940000000000008E-3</v>
      </c>
      <c r="I87" s="21">
        <v>1.0533000000000001E-2</v>
      </c>
      <c r="J87" s="21">
        <v>1.2699E-2</v>
      </c>
      <c r="K87" s="21">
        <v>6.1240000000000001E-3</v>
      </c>
      <c r="L87" s="21">
        <v>9.1459999999999996E-3</v>
      </c>
      <c r="M87" s="21">
        <v>9.3279999999999995E-3</v>
      </c>
      <c r="N87" s="21">
        <v>9.3970000000000008E-3</v>
      </c>
      <c r="O87" s="22">
        <f t="shared" si="13"/>
        <v>0.11196800000000001</v>
      </c>
      <c r="Q87" s="10">
        <v>1029</v>
      </c>
      <c r="R87" s="10" t="s">
        <v>38</v>
      </c>
      <c r="S87" s="21">
        <f t="shared" si="14"/>
        <v>8.1290000000000008E-3</v>
      </c>
      <c r="T87" s="21">
        <f t="shared" si="15"/>
        <v>1.7253000000000001E-2</v>
      </c>
      <c r="U87" s="21">
        <f t="shared" si="12"/>
        <v>2.6298000000000002E-2</v>
      </c>
      <c r="V87" s="21">
        <f t="shared" si="12"/>
        <v>3.6077999999999999E-2</v>
      </c>
      <c r="W87" s="21">
        <f t="shared" si="12"/>
        <v>4.5546999999999997E-2</v>
      </c>
      <c r="X87" s="21">
        <f t="shared" si="12"/>
        <v>5.4740999999999998E-2</v>
      </c>
      <c r="Y87" s="21">
        <f t="shared" si="12"/>
        <v>6.5273999999999999E-2</v>
      </c>
      <c r="Z87" s="21">
        <f t="shared" ref="Z87:AD88" si="16">+Y87+J87</f>
        <v>7.7973000000000001E-2</v>
      </c>
      <c r="AA87" s="21">
        <f t="shared" si="16"/>
        <v>8.4097000000000005E-2</v>
      </c>
      <c r="AB87" s="21">
        <f t="shared" si="16"/>
        <v>9.3243000000000006E-2</v>
      </c>
      <c r="AC87" s="21">
        <f t="shared" si="16"/>
        <v>0.10257100000000001</v>
      </c>
      <c r="AD87" s="21">
        <f t="shared" si="16"/>
        <v>0.11196800000000001</v>
      </c>
    </row>
    <row r="88" spans="1:30" x14ac:dyDescent="0.2">
      <c r="A88" s="15">
        <v>1030</v>
      </c>
      <c r="B88" s="15" t="s">
        <v>18</v>
      </c>
      <c r="C88" s="23">
        <v>1.2455000000000001E-2</v>
      </c>
      <c r="D88" s="23">
        <v>1.4274999999999999E-2</v>
      </c>
      <c r="E88" s="23">
        <v>1.3733E-2</v>
      </c>
      <c r="F88" s="23">
        <v>1.4133E-2</v>
      </c>
      <c r="G88" s="23">
        <v>1.3589E-2</v>
      </c>
      <c r="H88" s="23">
        <v>1.1735000000000001E-2</v>
      </c>
      <c r="I88" s="23">
        <v>1.1769E-2</v>
      </c>
      <c r="J88" s="23">
        <v>1.0805E-2</v>
      </c>
      <c r="K88" s="23">
        <v>9.7380000000000001E-3</v>
      </c>
      <c r="L88" s="23">
        <v>1.3102000000000001E-2</v>
      </c>
      <c r="M88" s="23">
        <v>1.6303000000000002E-2</v>
      </c>
      <c r="N88" s="23">
        <v>1.3200999999999999E-2</v>
      </c>
      <c r="O88" s="24">
        <f t="shared" si="13"/>
        <v>0.15483799999999998</v>
      </c>
      <c r="Q88" s="15">
        <v>1030</v>
      </c>
      <c r="R88" s="15" t="s">
        <v>18</v>
      </c>
      <c r="S88" s="23">
        <f t="shared" si="14"/>
        <v>1.2455000000000001E-2</v>
      </c>
      <c r="T88" s="23">
        <f t="shared" si="15"/>
        <v>2.673E-2</v>
      </c>
      <c r="U88" s="23">
        <f t="shared" si="15"/>
        <v>4.0462999999999999E-2</v>
      </c>
      <c r="V88" s="23">
        <f t="shared" si="15"/>
        <v>5.4595999999999999E-2</v>
      </c>
      <c r="W88" s="23">
        <f t="shared" si="15"/>
        <v>6.8184999999999996E-2</v>
      </c>
      <c r="X88" s="23">
        <f t="shared" si="15"/>
        <v>7.9919999999999991E-2</v>
      </c>
      <c r="Y88" s="23">
        <f t="shared" si="15"/>
        <v>9.1688999999999993E-2</v>
      </c>
      <c r="Z88" s="23">
        <f t="shared" si="16"/>
        <v>0.10249399999999999</v>
      </c>
      <c r="AA88" s="23">
        <f t="shared" si="16"/>
        <v>0.11223199999999998</v>
      </c>
      <c r="AB88" s="23">
        <f t="shared" si="16"/>
        <v>0.12533399999999997</v>
      </c>
      <c r="AC88" s="23">
        <f t="shared" si="16"/>
        <v>0.14163699999999999</v>
      </c>
      <c r="AD88" s="23">
        <f>+AC88+N88</f>
        <v>0.15483799999999998</v>
      </c>
    </row>
    <row r="89" spans="1:30" x14ac:dyDescent="0.2">
      <c r="A89" s="4">
        <v>10300</v>
      </c>
      <c r="B89" s="4" t="s">
        <v>57</v>
      </c>
      <c r="C89" s="18">
        <f>SUM(C62:C88)</f>
        <v>2.5384900300000002</v>
      </c>
      <c r="D89" s="18">
        <f t="shared" ref="D89:N89" si="17">SUM(D62:D88)</f>
        <v>2.6864176400000002</v>
      </c>
      <c r="E89" s="18">
        <f t="shared" si="17"/>
        <v>3.1146800100000003</v>
      </c>
      <c r="F89" s="18">
        <f t="shared" si="17"/>
        <v>2.8815286500000004</v>
      </c>
      <c r="G89" s="18">
        <f t="shared" si="17"/>
        <v>2.7582014000000004</v>
      </c>
      <c r="H89" s="18">
        <f t="shared" si="17"/>
        <v>3.3347606899999995</v>
      </c>
      <c r="I89" s="18">
        <f t="shared" si="17"/>
        <v>2.35960284</v>
      </c>
      <c r="J89" s="18">
        <f t="shared" si="17"/>
        <v>2.2448120099999995</v>
      </c>
      <c r="K89" s="18">
        <f t="shared" si="17"/>
        <v>1.8430651400000007</v>
      </c>
      <c r="L89" s="18">
        <f t="shared" si="17"/>
        <v>2.4753562299999987</v>
      </c>
      <c r="M89" s="18">
        <f t="shared" si="17"/>
        <v>3.1764354199999998</v>
      </c>
      <c r="N89" s="18">
        <f t="shared" si="17"/>
        <v>2.3821320699999999</v>
      </c>
      <c r="O89" s="18">
        <f t="shared" si="13"/>
        <v>31.795482130000003</v>
      </c>
      <c r="Q89" s="4">
        <v>10300</v>
      </c>
      <c r="R89" s="4" t="s">
        <v>142</v>
      </c>
      <c r="S89" s="18">
        <f>SUM(S62:S88)</f>
        <v>2.5384900300000002</v>
      </c>
      <c r="T89" s="18">
        <f>SUM(T62:T88)</f>
        <v>5.2249076699999994</v>
      </c>
      <c r="U89" s="18">
        <f>SUM(U62:U88)</f>
        <v>8.3395876800000028</v>
      </c>
      <c r="V89" s="18">
        <f t="shared" ref="V89:AC89" si="18">SUM(V62:V88)</f>
        <v>11.221116330000001</v>
      </c>
      <c r="W89" s="18">
        <f t="shared" si="18"/>
        <v>13.979317730000007</v>
      </c>
      <c r="X89" s="18">
        <f t="shared" si="18"/>
        <v>17.314078420000008</v>
      </c>
      <c r="Y89" s="18">
        <f t="shared" si="18"/>
        <v>19.673681260000002</v>
      </c>
      <c r="Z89" s="18">
        <f t="shared" si="18"/>
        <v>21.918493270000003</v>
      </c>
      <c r="AA89" s="18">
        <f t="shared" si="18"/>
        <v>23.761558410000003</v>
      </c>
      <c r="AB89" s="18">
        <f t="shared" si="18"/>
        <v>26.236914640000002</v>
      </c>
      <c r="AC89" s="18">
        <f t="shared" si="18"/>
        <v>29.413350059999999</v>
      </c>
      <c r="AD89" s="18">
        <f>SUM(AD62:AD88)</f>
        <v>31.795482130000003</v>
      </c>
    </row>
    <row r="90" spans="1:30" x14ac:dyDescent="0.2">
      <c r="A90" s="32"/>
      <c r="B90" s="32"/>
      <c r="C90"/>
      <c r="D90"/>
      <c r="E90"/>
      <c r="F90"/>
      <c r="G90"/>
      <c r="H90"/>
      <c r="I90"/>
      <c r="J90"/>
      <c r="K90"/>
      <c r="L90"/>
      <c r="M90"/>
      <c r="N90"/>
      <c r="O90" s="32"/>
    </row>
    <row r="91" spans="1:30" x14ac:dyDescent="0.2">
      <c r="A91" s="3" t="s">
        <v>52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57</v>
      </c>
    </row>
    <row r="92" spans="1:30" x14ac:dyDescent="0.2">
      <c r="A92" s="7">
        <v>1004</v>
      </c>
      <c r="B92" s="7" t="s">
        <v>94</v>
      </c>
      <c r="C92" s="26">
        <v>27.017662116249962</v>
      </c>
      <c r="D92" s="26">
        <v>31.349777055136958</v>
      </c>
      <c r="E92" s="26">
        <v>35.158890622164961</v>
      </c>
      <c r="F92" s="26">
        <v>28.334905760050678</v>
      </c>
      <c r="G92" s="26">
        <v>30.025813137183949</v>
      </c>
      <c r="H92" s="26">
        <v>36.057629551579467</v>
      </c>
      <c r="I92" s="26">
        <v>20.185046254417696</v>
      </c>
      <c r="J92" s="26">
        <v>23.963004455349402</v>
      </c>
      <c r="K92" s="26">
        <v>18.379467819142999</v>
      </c>
      <c r="L92" s="26">
        <v>28.218334511745862</v>
      </c>
      <c r="M92" s="26">
        <v>34.37416082040393</v>
      </c>
      <c r="N92" s="26">
        <v>23.934153874396046</v>
      </c>
      <c r="O92" s="27">
        <v>28.260206497387401</v>
      </c>
    </row>
    <row r="93" spans="1:30" x14ac:dyDescent="0.2">
      <c r="A93" s="10">
        <v>1005</v>
      </c>
      <c r="B93" s="10" t="s">
        <v>13</v>
      </c>
      <c r="C93" s="28">
        <v>15.630748533449946</v>
      </c>
      <c r="D93" s="28">
        <v>17.251891477473496</v>
      </c>
      <c r="E93" s="28">
        <v>18.038940513926455</v>
      </c>
      <c r="F93" s="28">
        <v>13.512037094360126</v>
      </c>
      <c r="G93" s="28">
        <v>12.763742665840933</v>
      </c>
      <c r="H93" s="28">
        <v>14.305969113071123</v>
      </c>
      <c r="I93" s="28">
        <v>13.650217567714366</v>
      </c>
      <c r="J93" s="28">
        <v>16.387171145849567</v>
      </c>
      <c r="K93" s="28">
        <v>13.341273683679008</v>
      </c>
      <c r="L93" s="28">
        <v>14.056743606082106</v>
      </c>
      <c r="M93" s="28">
        <v>14.285764215949259</v>
      </c>
      <c r="N93" s="28">
        <v>10.992920740241496</v>
      </c>
      <c r="O93" s="29">
        <v>14.528162597525837</v>
      </c>
    </row>
    <row r="94" spans="1:30" x14ac:dyDescent="0.2">
      <c r="A94" s="10">
        <v>1006</v>
      </c>
      <c r="B94" s="10" t="s">
        <v>14</v>
      </c>
      <c r="C94" s="28">
        <v>38.977037231605053</v>
      </c>
      <c r="D94" s="28">
        <v>32.763357598908627</v>
      </c>
      <c r="E94" s="28">
        <v>33.698313621411032</v>
      </c>
      <c r="F94" s="28">
        <v>32.05225424903</v>
      </c>
      <c r="G94" s="28">
        <v>33.739518495090834</v>
      </c>
      <c r="H94" s="28">
        <v>31.379431973966454</v>
      </c>
      <c r="I94" s="28">
        <v>28.093451849805508</v>
      </c>
      <c r="J94" s="28">
        <v>21.305452532750589</v>
      </c>
      <c r="K94" s="28">
        <v>23.553484595310351</v>
      </c>
      <c r="L94" s="28">
        <v>26.994651176660252</v>
      </c>
      <c r="M94" s="28">
        <v>28.684338707501944</v>
      </c>
      <c r="N94" s="28">
        <v>24.419027442034949</v>
      </c>
      <c r="O94" s="29">
        <v>29.663177011112751</v>
      </c>
    </row>
    <row r="95" spans="1:30" x14ac:dyDescent="0.2">
      <c r="A95" s="10">
        <v>1007</v>
      </c>
      <c r="B95" s="10" t="s">
        <v>15</v>
      </c>
      <c r="C95" s="28">
        <v>26.980649321510121</v>
      </c>
      <c r="D95" s="28">
        <v>27.445692218917838</v>
      </c>
      <c r="E95" s="28">
        <v>28.396202370332613</v>
      </c>
      <c r="F95" s="28">
        <v>38.862674676013462</v>
      </c>
      <c r="G95" s="28">
        <v>38.59740861629745</v>
      </c>
      <c r="H95" s="28">
        <v>31.186278574119402</v>
      </c>
      <c r="I95" s="28">
        <v>25.659467594107195</v>
      </c>
      <c r="J95" s="28">
        <v>23.353060029712353</v>
      </c>
      <c r="K95" s="28">
        <v>23.894669094115805</v>
      </c>
      <c r="L95" s="28">
        <v>25.905440105099725</v>
      </c>
      <c r="M95" s="28">
        <v>34.546465415391872</v>
      </c>
      <c r="N95" s="28">
        <v>32.190001021979256</v>
      </c>
      <c r="O95" s="29">
        <v>30.050783672969004</v>
      </c>
    </row>
    <row r="96" spans="1:30" x14ac:dyDescent="0.2">
      <c r="A96" s="10">
        <v>1008</v>
      </c>
      <c r="B96" s="10" t="s">
        <v>16</v>
      </c>
      <c r="C96" s="28">
        <v>18.178615625028229</v>
      </c>
      <c r="D96" s="28">
        <v>18.25208890091675</v>
      </c>
      <c r="E96" s="28">
        <v>31.931809946385659</v>
      </c>
      <c r="F96" s="28">
        <v>27.973081769573948</v>
      </c>
      <c r="G96" s="28">
        <v>28.212341289263815</v>
      </c>
      <c r="H96" s="28">
        <v>27.258049133400817</v>
      </c>
      <c r="I96" s="28">
        <v>26.362660207387801</v>
      </c>
      <c r="J96" s="28">
        <v>8.0546886649625336</v>
      </c>
      <c r="K96" s="28">
        <v>12.961351538889646</v>
      </c>
      <c r="L96" s="28">
        <v>16.526476652531407</v>
      </c>
      <c r="M96" s="28">
        <v>21.78127948792072</v>
      </c>
      <c r="N96" s="28">
        <v>14.478532913601793</v>
      </c>
      <c r="O96" s="29">
        <v>21.193890622956349</v>
      </c>
    </row>
    <row r="97" spans="1:15" x14ac:dyDescent="0.2">
      <c r="A97" s="10">
        <v>1009</v>
      </c>
      <c r="B97" s="10" t="s">
        <v>17</v>
      </c>
      <c r="C97" s="28">
        <v>26.903400882654537</v>
      </c>
      <c r="D97" s="28">
        <v>22.866141110870476</v>
      </c>
      <c r="E97" s="28">
        <v>27.459047311337979</v>
      </c>
      <c r="F97" s="28">
        <v>26.328855612223752</v>
      </c>
      <c r="G97" s="28">
        <v>26.427566268932427</v>
      </c>
      <c r="H97" s="28">
        <v>23.797253833203065</v>
      </c>
      <c r="I97" s="28">
        <v>21.69596345494298</v>
      </c>
      <c r="J97" s="28">
        <v>17.435371135593144</v>
      </c>
      <c r="K97" s="28">
        <v>20.543296835322622</v>
      </c>
      <c r="L97" s="28">
        <v>23.914529135723708</v>
      </c>
      <c r="M97" s="28">
        <v>24.167734702098347</v>
      </c>
      <c r="N97" s="28">
        <v>24.979917080455678</v>
      </c>
      <c r="O97" s="29">
        <v>23.791330758122523</v>
      </c>
    </row>
    <row r="98" spans="1:15" x14ac:dyDescent="0.2">
      <c r="A98" s="10">
        <v>1010</v>
      </c>
      <c r="B98" s="10" t="s">
        <v>19</v>
      </c>
      <c r="C98" s="28">
        <v>28.888637125529272</v>
      </c>
      <c r="D98" s="28">
        <v>28.681000081023296</v>
      </c>
      <c r="E98" s="28">
        <v>28.757376143348985</v>
      </c>
      <c r="F98" s="28">
        <v>30.382704561881585</v>
      </c>
      <c r="G98" s="28">
        <v>29.761386391520077</v>
      </c>
      <c r="H98" s="28">
        <v>33.884785439099097</v>
      </c>
      <c r="I98" s="28">
        <v>29.224373192739606</v>
      </c>
      <c r="J98" s="28">
        <v>29.105169564947893</v>
      </c>
      <c r="K98" s="28">
        <v>25.481355171186372</v>
      </c>
      <c r="L98" s="28">
        <v>27.175053446805219</v>
      </c>
      <c r="M98" s="28">
        <v>26.342767288704422</v>
      </c>
      <c r="N98" s="28">
        <v>24.690676321522396</v>
      </c>
      <c r="O98" s="29">
        <v>28.601385141217417</v>
      </c>
    </row>
    <row r="99" spans="1:15" x14ac:dyDescent="0.2">
      <c r="A99" s="10">
        <v>1011</v>
      </c>
      <c r="B99" s="10" t="s">
        <v>20</v>
      </c>
      <c r="C99" s="28">
        <v>17.755561980885084</v>
      </c>
      <c r="D99" s="28">
        <v>15.395648281573134</v>
      </c>
      <c r="E99" s="28">
        <v>12.494848262482282</v>
      </c>
      <c r="F99" s="28">
        <v>3.6026004692399223</v>
      </c>
      <c r="G99" s="28">
        <v>9.211031212160373</v>
      </c>
      <c r="H99" s="28">
        <v>23.572738595080342</v>
      </c>
      <c r="I99" s="28">
        <v>18.376715378698943</v>
      </c>
      <c r="J99" s="28">
        <v>3.9824964389334703</v>
      </c>
      <c r="K99" s="28">
        <v>2.9434137046758022</v>
      </c>
      <c r="L99" s="28">
        <v>8.6274497118913658</v>
      </c>
      <c r="M99" s="28">
        <v>7.3642576357863749</v>
      </c>
      <c r="N99" s="28">
        <v>10.383010900142905</v>
      </c>
      <c r="O99" s="29">
        <v>11.340032594005461</v>
      </c>
    </row>
    <row r="100" spans="1:15" x14ac:dyDescent="0.2">
      <c r="A100" s="10">
        <v>1012</v>
      </c>
      <c r="B100" s="10" t="s">
        <v>21</v>
      </c>
      <c r="C100" s="28">
        <v>26.179851517344094</v>
      </c>
      <c r="D100" s="28">
        <v>26.025539361789395</v>
      </c>
      <c r="E100" s="28">
        <v>25.84330352769965</v>
      </c>
      <c r="F100" s="28">
        <v>25.542182211423675</v>
      </c>
      <c r="G100" s="28">
        <v>25.525932421537984</v>
      </c>
      <c r="H100" s="28">
        <v>25.910197332284902</v>
      </c>
      <c r="I100" s="28">
        <v>21.474738925527078</v>
      </c>
      <c r="J100" s="28">
        <v>18.40836330579819</v>
      </c>
      <c r="K100" s="28">
        <v>18.563932629848747</v>
      </c>
      <c r="L100" s="28">
        <v>28.570568340341829</v>
      </c>
      <c r="M100" s="28">
        <v>25.199008836214066</v>
      </c>
      <c r="N100" s="28">
        <v>30.887830208789918</v>
      </c>
      <c r="O100" s="29">
        <v>24.841221322193352</v>
      </c>
    </row>
    <row r="101" spans="1:15" x14ac:dyDescent="0.2">
      <c r="A101" s="10">
        <v>1013</v>
      </c>
      <c r="B101" s="10" t="s">
        <v>22</v>
      </c>
      <c r="C101" s="28">
        <v>24.788255223037829</v>
      </c>
      <c r="D101" s="28">
        <v>24.4462452728255</v>
      </c>
      <c r="E101" s="28">
        <v>24.367583943448622</v>
      </c>
      <c r="F101" s="28">
        <v>24.403622250970248</v>
      </c>
      <c r="G101" s="28">
        <v>24.80771314050482</v>
      </c>
      <c r="H101" s="28">
        <v>25.071868583162214</v>
      </c>
      <c r="I101" s="28">
        <v>23.843774168600156</v>
      </c>
      <c r="J101" s="28">
        <v>22.934280639431616</v>
      </c>
      <c r="K101" s="28">
        <v>22.787644787644787</v>
      </c>
      <c r="L101" s="28">
        <v>21.989473684210527</v>
      </c>
      <c r="M101" s="28">
        <v>21.622187336473051</v>
      </c>
      <c r="N101" s="28">
        <v>21.201923076923077</v>
      </c>
      <c r="O101" s="29">
        <v>23.467744494510377</v>
      </c>
    </row>
    <row r="102" spans="1:15" x14ac:dyDescent="0.2">
      <c r="A102" s="10">
        <v>1014</v>
      </c>
      <c r="B102" s="10" t="s">
        <v>23</v>
      </c>
      <c r="C102" s="28">
        <v>22.373847256140401</v>
      </c>
      <c r="D102" s="28">
        <v>20.635556907762606</v>
      </c>
      <c r="E102" s="28">
        <v>24.422129669795289</v>
      </c>
      <c r="F102" s="28">
        <v>23.045075257018063</v>
      </c>
      <c r="G102" s="28">
        <v>20.658656703886297</v>
      </c>
      <c r="H102" s="28">
        <v>29.020595180149865</v>
      </c>
      <c r="I102" s="28">
        <v>23.297781621988175</v>
      </c>
      <c r="J102" s="28">
        <v>12.062088935188424</v>
      </c>
      <c r="K102" s="28">
        <v>12.849463287444696</v>
      </c>
      <c r="L102" s="28">
        <v>19.206398763893581</v>
      </c>
      <c r="M102" s="28">
        <v>29.448890625202694</v>
      </c>
      <c r="N102" s="28">
        <v>20.265066409178083</v>
      </c>
      <c r="O102" s="29">
        <v>21.470025654279283</v>
      </c>
    </row>
    <row r="103" spans="1:15" x14ac:dyDescent="0.2">
      <c r="A103" s="10">
        <v>1015</v>
      </c>
      <c r="B103" s="10" t="s">
        <v>24</v>
      </c>
      <c r="C103" s="28">
        <v>29.691668143571693</v>
      </c>
      <c r="D103" s="28">
        <v>23.346036659670087</v>
      </c>
      <c r="E103" s="28">
        <v>22.467148707326576</v>
      </c>
      <c r="F103" s="28">
        <v>18.213629891212598</v>
      </c>
      <c r="G103" s="28">
        <v>17.10952040359933</v>
      </c>
      <c r="H103" s="28">
        <v>14.013588568347272</v>
      </c>
      <c r="I103" s="28">
        <v>15.067147468922013</v>
      </c>
      <c r="J103" s="28">
        <v>10.808094136640948</v>
      </c>
      <c r="K103" s="28">
        <v>6.0615472598552493</v>
      </c>
      <c r="L103" s="28">
        <v>14.057667743595578</v>
      </c>
      <c r="M103" s="28">
        <v>15.018637409572882</v>
      </c>
      <c r="N103" s="28">
        <v>16.932989620722779</v>
      </c>
      <c r="O103" s="29">
        <v>16.890470213330328</v>
      </c>
    </row>
    <row r="104" spans="1:15" x14ac:dyDescent="0.2">
      <c r="A104" s="10">
        <v>1016</v>
      </c>
      <c r="B104" s="10" t="s">
        <v>25</v>
      </c>
      <c r="C104" s="28">
        <v>26.03203198804842</v>
      </c>
      <c r="D104" s="28">
        <v>22.461963640551005</v>
      </c>
      <c r="E104" s="28">
        <v>24.925352784784238</v>
      </c>
      <c r="F104" s="28">
        <v>26.451741913702882</v>
      </c>
      <c r="G104" s="28">
        <v>20.918691690565218</v>
      </c>
      <c r="H104" s="28">
        <v>31.805508891318823</v>
      </c>
      <c r="I104" s="28">
        <v>18.096515072844443</v>
      </c>
      <c r="J104" s="28">
        <v>11.524114011345736</v>
      </c>
      <c r="K104" s="28">
        <v>5.144046678417312</v>
      </c>
      <c r="L104" s="28">
        <v>18.224468775035284</v>
      </c>
      <c r="M104" s="28">
        <v>31.472871149784037</v>
      </c>
      <c r="N104" s="28">
        <v>28.920034439018615</v>
      </c>
      <c r="O104" s="29">
        <v>22.320603779494082</v>
      </c>
    </row>
    <row r="105" spans="1:15" x14ac:dyDescent="0.2">
      <c r="A105" s="10">
        <v>1017</v>
      </c>
      <c r="B105" s="10" t="s">
        <v>26</v>
      </c>
      <c r="C105" s="28">
        <v>32.662381677708197</v>
      </c>
      <c r="D105" s="28">
        <v>40.019949566529064</v>
      </c>
      <c r="E105" s="28">
        <v>37.28531600286297</v>
      </c>
      <c r="F105" s="28">
        <v>37.366209917300111</v>
      </c>
      <c r="G105" s="28">
        <v>32.741956649307923</v>
      </c>
      <c r="H105" s="28">
        <v>41.697433898757886</v>
      </c>
      <c r="I105" s="28">
        <v>33.069055798871986</v>
      </c>
      <c r="J105" s="28">
        <v>27.542097087151131</v>
      </c>
      <c r="K105" s="28">
        <v>34.621957921581384</v>
      </c>
      <c r="L105" s="28">
        <v>35.937357451478441</v>
      </c>
      <c r="M105" s="28">
        <v>41.000762212041195</v>
      </c>
      <c r="N105" s="28">
        <v>36.928314991268792</v>
      </c>
      <c r="O105" s="29">
        <v>35.918427646885917</v>
      </c>
    </row>
    <row r="106" spans="1:15" x14ac:dyDescent="0.2">
      <c r="A106" s="10">
        <v>1018</v>
      </c>
      <c r="B106" s="10" t="s">
        <v>27</v>
      </c>
      <c r="C106" s="28">
        <v>23.34800598644247</v>
      </c>
      <c r="D106" s="28">
        <v>20.313845225309983</v>
      </c>
      <c r="E106" s="28">
        <v>24.720168954593451</v>
      </c>
      <c r="F106" s="28">
        <v>24.205735649955887</v>
      </c>
      <c r="G106" s="28">
        <v>23.453352448169387</v>
      </c>
      <c r="H106" s="28">
        <v>23.751708327822598</v>
      </c>
      <c r="I106" s="28">
        <v>28.718956292363231</v>
      </c>
      <c r="J106" s="28">
        <v>22.176019350849657</v>
      </c>
      <c r="K106" s="28">
        <v>20.003792337897305</v>
      </c>
      <c r="L106" s="28">
        <v>20.138011222890654</v>
      </c>
      <c r="M106" s="28">
        <v>21.930706645945701</v>
      </c>
      <c r="N106" s="28">
        <v>21.631079315480271</v>
      </c>
      <c r="O106" s="29">
        <v>22.957638806134486</v>
      </c>
    </row>
    <row r="107" spans="1:15" x14ac:dyDescent="0.2">
      <c r="A107" s="10">
        <v>1019</v>
      </c>
      <c r="B107" s="10" t="s">
        <v>28</v>
      </c>
      <c r="C107" s="28">
        <v>26.9698756432247</v>
      </c>
      <c r="D107" s="28">
        <v>27.849280382046942</v>
      </c>
      <c r="E107" s="28">
        <v>25.961758208273022</v>
      </c>
      <c r="F107" s="28">
        <v>23.915751330540143</v>
      </c>
      <c r="G107" s="28">
        <v>24.071726652518834</v>
      </c>
      <c r="H107" s="28">
        <v>24.86239637878159</v>
      </c>
      <c r="I107" s="28">
        <v>25.449821666647676</v>
      </c>
      <c r="J107" s="28">
        <v>17.242373442388391</v>
      </c>
      <c r="K107" s="28">
        <v>20.704778025698239</v>
      </c>
      <c r="L107" s="28">
        <v>25.065997373109482</v>
      </c>
      <c r="M107" s="28">
        <v>26.560016636216449</v>
      </c>
      <c r="N107" s="28">
        <v>21.727269080064726</v>
      </c>
      <c r="O107" s="29">
        <v>24.059311811470387</v>
      </c>
    </row>
    <row r="108" spans="1:15" x14ac:dyDescent="0.2">
      <c r="A108" s="10">
        <v>1020</v>
      </c>
      <c r="B108" s="10" t="s">
        <v>29</v>
      </c>
      <c r="C108" s="28">
        <v>25.440163163202641</v>
      </c>
      <c r="D108" s="28">
        <v>27.333523016052506</v>
      </c>
      <c r="E108" s="28">
        <v>27.537199026061863</v>
      </c>
      <c r="F108" s="28">
        <v>26.560169849207671</v>
      </c>
      <c r="G108" s="28">
        <v>24.362672487721213</v>
      </c>
      <c r="H108" s="28">
        <v>27.598821779264505</v>
      </c>
      <c r="I108" s="28">
        <v>21.838402476343159</v>
      </c>
      <c r="J108" s="28">
        <v>22.585048376365918</v>
      </c>
      <c r="K108" s="28">
        <v>15.865628862898514</v>
      </c>
      <c r="L108" s="28">
        <v>24.695346467733962</v>
      </c>
      <c r="M108" s="28">
        <v>33.292044967091989</v>
      </c>
      <c r="N108" s="28">
        <v>27.36819372081095</v>
      </c>
      <c r="O108" s="29">
        <v>25.420904126305039</v>
      </c>
    </row>
    <row r="109" spans="1:15" x14ac:dyDescent="0.2">
      <c r="A109" s="10">
        <v>1021</v>
      </c>
      <c r="B109" s="10" t="s">
        <v>30</v>
      </c>
      <c r="C109" s="28">
        <v>16.416243416102333</v>
      </c>
      <c r="D109" s="28">
        <v>19.61216066717726</v>
      </c>
      <c r="E109" s="28">
        <v>20.790685913433524</v>
      </c>
      <c r="F109" s="28">
        <v>21.506132094690951</v>
      </c>
      <c r="G109" s="28">
        <v>21.376951084027233</v>
      </c>
      <c r="H109" s="28">
        <v>22.437468838291508</v>
      </c>
      <c r="I109" s="28">
        <v>22.988769195507679</v>
      </c>
      <c r="J109" s="28">
        <v>21.447004776982631</v>
      </c>
      <c r="K109" s="28">
        <v>21.357712690719122</v>
      </c>
      <c r="L109" s="28">
        <v>20.839367195825023</v>
      </c>
      <c r="M109" s="28">
        <v>21.571390618322109</v>
      </c>
      <c r="N109" s="28">
        <v>26.736640870572231</v>
      </c>
      <c r="O109" s="29">
        <v>21.54235006688074</v>
      </c>
    </row>
    <row r="110" spans="1:15" x14ac:dyDescent="0.2">
      <c r="A110" s="10">
        <v>1022</v>
      </c>
      <c r="B110" s="10" t="s">
        <v>31</v>
      </c>
      <c r="C110" s="28">
        <v>32.769092529277764</v>
      </c>
      <c r="D110" s="28">
        <v>13.508334034457937</v>
      </c>
      <c r="E110" s="28">
        <v>27.725137958198616</v>
      </c>
      <c r="F110" s="28">
        <v>31.284914137767377</v>
      </c>
      <c r="G110" s="28">
        <v>28.067072447729341</v>
      </c>
      <c r="H110" s="28">
        <v>36.682817980095273</v>
      </c>
      <c r="I110" s="28">
        <v>25.268470149908257</v>
      </c>
      <c r="J110" s="28">
        <v>21.777336231894683</v>
      </c>
      <c r="K110" s="28">
        <v>19.279809779139537</v>
      </c>
      <c r="L110" s="28">
        <v>20.375567179290343</v>
      </c>
      <c r="M110" s="28">
        <v>31.103848287688507</v>
      </c>
      <c r="N110" s="28">
        <v>21.857046366562042</v>
      </c>
      <c r="O110" s="29">
        <v>26.087209704656939</v>
      </c>
    </row>
    <row r="111" spans="1:15" x14ac:dyDescent="0.2">
      <c r="A111" s="10">
        <v>1023</v>
      </c>
      <c r="B111" s="10" t="s">
        <v>32</v>
      </c>
      <c r="C111" s="28">
        <v>34.290137070665878</v>
      </c>
      <c r="D111" s="28">
        <v>31.83543264201672</v>
      </c>
      <c r="E111" s="28">
        <v>34.665740167956137</v>
      </c>
      <c r="F111" s="28">
        <v>28.070145305898116</v>
      </c>
      <c r="G111" s="28">
        <v>27.232276678657076</v>
      </c>
      <c r="H111" s="28">
        <v>29.308932494321777</v>
      </c>
      <c r="I111" s="28">
        <v>18.786286241855016</v>
      </c>
      <c r="J111" s="28">
        <v>16.661191604135688</v>
      </c>
      <c r="K111" s="28">
        <v>16.837163284735574</v>
      </c>
      <c r="L111" s="28">
        <v>14.486249695789729</v>
      </c>
      <c r="M111" s="28">
        <v>28.353153838835503</v>
      </c>
      <c r="N111" s="28">
        <v>22.88421052631579</v>
      </c>
      <c r="O111" s="29">
        <v>25.464250114092184</v>
      </c>
    </row>
    <row r="112" spans="1:15" x14ac:dyDescent="0.2">
      <c r="A112" s="10">
        <v>1024</v>
      </c>
      <c r="B112" s="10" t="s">
        <v>33</v>
      </c>
      <c r="C112" s="28">
        <v>19.490123292158646</v>
      </c>
      <c r="D112" s="28">
        <v>15.580051216947746</v>
      </c>
      <c r="E112" s="28">
        <v>24.906274920109269</v>
      </c>
      <c r="F112" s="28">
        <v>21.909560346498829</v>
      </c>
      <c r="G112" s="28">
        <v>21.236941735594094</v>
      </c>
      <c r="H112" s="28">
        <v>26.919491613385372</v>
      </c>
      <c r="I112" s="28">
        <v>18.531699935465209</v>
      </c>
      <c r="J112" s="28">
        <v>16.691226720619905</v>
      </c>
      <c r="K112" s="28">
        <v>14.363082597054518</v>
      </c>
      <c r="L112" s="28">
        <v>14.95911303132686</v>
      </c>
      <c r="M112" s="28">
        <v>26.884006540722961</v>
      </c>
      <c r="N112" s="28">
        <v>17.227494007131003</v>
      </c>
      <c r="O112" s="29">
        <v>19.935358169365326</v>
      </c>
    </row>
    <row r="113" spans="1:15" x14ac:dyDescent="0.2">
      <c r="A113" s="10">
        <v>1025</v>
      </c>
      <c r="B113" s="10" t="s">
        <v>34</v>
      </c>
      <c r="C113" s="28">
        <v>22.417516833645852</v>
      </c>
      <c r="D113" s="28">
        <v>17.322823611067346</v>
      </c>
      <c r="E113" s="28">
        <v>25.74488591986972</v>
      </c>
      <c r="F113" s="28">
        <v>21.999491399718394</v>
      </c>
      <c r="G113" s="28">
        <v>28.373184819622878</v>
      </c>
      <c r="H113" s="28">
        <v>29.934004946912435</v>
      </c>
      <c r="I113" s="28">
        <v>18.363821800935696</v>
      </c>
      <c r="J113" s="28">
        <v>16.926662353581744</v>
      </c>
      <c r="K113" s="28">
        <v>21.990873137297022</v>
      </c>
      <c r="L113" s="28">
        <v>22.991429426444931</v>
      </c>
      <c r="M113" s="28">
        <v>33.790545172496067</v>
      </c>
      <c r="N113" s="28">
        <v>28.2482240854035</v>
      </c>
      <c r="O113" s="29">
        <v>24.001564131090582</v>
      </c>
    </row>
    <row r="114" spans="1:15" x14ac:dyDescent="0.2">
      <c r="A114" s="10">
        <v>1026</v>
      </c>
      <c r="B114" s="10" t="s">
        <v>35</v>
      </c>
      <c r="C114" s="28">
        <v>16.034850114971626</v>
      </c>
      <c r="D114" s="28">
        <v>16.870493432731422</v>
      </c>
      <c r="E114" s="28">
        <v>10.109709960245148</v>
      </c>
      <c r="F114" s="28">
        <v>14.560083429943338</v>
      </c>
      <c r="G114" s="28">
        <v>6.524133281161804</v>
      </c>
      <c r="H114" s="28">
        <v>26.7531127286172</v>
      </c>
      <c r="I114" s="28">
        <v>8.5269331031857849</v>
      </c>
      <c r="J114" s="28">
        <v>10.045130042867857</v>
      </c>
      <c r="K114" s="28">
        <v>15.367196497884644</v>
      </c>
      <c r="L114" s="28">
        <v>12.832001611304463</v>
      </c>
      <c r="M114" s="28">
        <v>17.54859528238638</v>
      </c>
      <c r="N114" s="28">
        <v>5.5285579632684465</v>
      </c>
      <c r="O114" s="29">
        <v>13.503546931857265</v>
      </c>
    </row>
    <row r="115" spans="1:15" x14ac:dyDescent="0.2">
      <c r="A115" s="10">
        <v>1027</v>
      </c>
      <c r="B115" s="10" t="s">
        <v>36</v>
      </c>
      <c r="C115" s="28">
        <v>18.063214721077379</v>
      </c>
      <c r="D115" s="28">
        <v>15.433521767858455</v>
      </c>
      <c r="E115" s="28">
        <v>17.345093080210653</v>
      </c>
      <c r="F115" s="28">
        <v>15.932536433600786</v>
      </c>
      <c r="G115" s="28">
        <v>17.041136496223768</v>
      </c>
      <c r="H115" s="28">
        <v>19.890365865565677</v>
      </c>
      <c r="I115" s="28">
        <v>19.501050357833773</v>
      </c>
      <c r="J115" s="28">
        <v>11.488077271355266</v>
      </c>
      <c r="K115" s="28">
        <v>10.285226349350632</v>
      </c>
      <c r="L115" s="28">
        <v>10.226500566251415</v>
      </c>
      <c r="M115" s="28">
        <v>15.952928927612472</v>
      </c>
      <c r="N115" s="28">
        <v>17.197309417040358</v>
      </c>
      <c r="O115" s="29">
        <v>15.659699275861506</v>
      </c>
    </row>
    <row r="116" spans="1:15" x14ac:dyDescent="0.2">
      <c r="A116" s="10">
        <v>1028</v>
      </c>
      <c r="B116" s="10" t="s">
        <v>37</v>
      </c>
      <c r="C116" s="28">
        <v>29.067049326312528</v>
      </c>
      <c r="D116" s="28">
        <v>30.008441093227972</v>
      </c>
      <c r="E116" s="28">
        <v>30.015660870130954</v>
      </c>
      <c r="F116" s="28">
        <v>31.011725872435992</v>
      </c>
      <c r="G116" s="28">
        <v>28.519724176555005</v>
      </c>
      <c r="H116" s="28">
        <v>29.341876727612416</v>
      </c>
      <c r="I116" s="28">
        <v>27.183713121878888</v>
      </c>
      <c r="J116" s="28">
        <v>26.69357270620505</v>
      </c>
      <c r="K116" s="28">
        <v>27.126025577858233</v>
      </c>
      <c r="L116" s="28">
        <v>29.859168218701544</v>
      </c>
      <c r="M116" s="28">
        <v>31.847288982553213</v>
      </c>
      <c r="N116" s="28">
        <v>24.886632952021944</v>
      </c>
      <c r="O116" s="29">
        <v>28.772557637903933</v>
      </c>
    </row>
    <row r="117" spans="1:15" x14ac:dyDescent="0.2">
      <c r="A117" s="10">
        <v>1029</v>
      </c>
      <c r="B117" s="10" t="s">
        <v>38</v>
      </c>
      <c r="C117" s="28">
        <v>15.689112770926217</v>
      </c>
      <c r="D117" s="28">
        <v>16.996386125703214</v>
      </c>
      <c r="E117" s="28">
        <v>17.251244492761916</v>
      </c>
      <c r="F117" s="28">
        <v>17.106575011806687</v>
      </c>
      <c r="G117" s="28">
        <v>17.110589085652332</v>
      </c>
      <c r="H117" s="28">
        <v>17.139554826441966</v>
      </c>
      <c r="I117" s="28">
        <v>17.462738531425632</v>
      </c>
      <c r="J117" s="28">
        <v>17.134645743661707</v>
      </c>
      <c r="K117" s="28">
        <v>10.758770928128458</v>
      </c>
      <c r="L117" s="28">
        <v>15.624839839412315</v>
      </c>
      <c r="M117" s="28">
        <v>18.736943596336172</v>
      </c>
      <c r="N117" s="28">
        <v>16.588991279172404</v>
      </c>
      <c r="O117" s="29">
        <v>16.456323165220201</v>
      </c>
    </row>
    <row r="118" spans="1:15" x14ac:dyDescent="0.2">
      <c r="A118" s="15">
        <v>1030</v>
      </c>
      <c r="B118" s="15" t="s">
        <v>18</v>
      </c>
      <c r="C118" s="30">
        <v>16.217447916666668</v>
      </c>
      <c r="D118" s="30">
        <v>17.927561349308014</v>
      </c>
      <c r="E118" s="30">
        <v>17.649856055932553</v>
      </c>
      <c r="F118" s="30">
        <v>16.910154707634874</v>
      </c>
      <c r="G118" s="30">
        <v>17.06753413130032</v>
      </c>
      <c r="H118" s="30">
        <v>15.381086571859232</v>
      </c>
      <c r="I118" s="30">
        <v>12.746117356553382</v>
      </c>
      <c r="J118" s="30">
        <v>10.987055509797342</v>
      </c>
      <c r="K118" s="30">
        <v>11.071570689557159</v>
      </c>
      <c r="L118" s="30">
        <v>16.64676136508017</v>
      </c>
      <c r="M118" s="30">
        <v>19.930561498306826</v>
      </c>
      <c r="N118" s="30">
        <v>16.402221587167475</v>
      </c>
      <c r="O118" s="31">
        <v>15.587535045729329</v>
      </c>
    </row>
    <row r="119" spans="1:15" x14ac:dyDescent="0.2">
      <c r="A119" s="4">
        <v>10300</v>
      </c>
      <c r="B119" s="4" t="s">
        <v>57</v>
      </c>
      <c r="C119" s="25">
        <v>26.368307953596155</v>
      </c>
      <c r="D119" s="25">
        <v>26.721559402513311</v>
      </c>
      <c r="E119" s="25">
        <v>30.216211521295278</v>
      </c>
      <c r="F119" s="25">
        <v>27.682386307530766</v>
      </c>
      <c r="G119" s="25">
        <v>27.597419459087881</v>
      </c>
      <c r="H119" s="25">
        <v>31.912772186209427</v>
      </c>
      <c r="I119" s="25">
        <v>22.228984906788007</v>
      </c>
      <c r="J119" s="25">
        <v>20.684771254325184</v>
      </c>
      <c r="K119" s="25">
        <v>18.561300159848727</v>
      </c>
      <c r="L119" s="25">
        <v>24.494315857143985</v>
      </c>
      <c r="M119" s="25">
        <v>30.990850010636763</v>
      </c>
      <c r="N119" s="25">
        <v>23.915540443784362</v>
      </c>
      <c r="O119" s="25">
        <v>25.943891580751071</v>
      </c>
    </row>
    <row r="120" spans="1:15" x14ac:dyDescent="0.2">
      <c r="A120" s="32"/>
      <c r="B120" s="32"/>
      <c r="C120"/>
      <c r="D120"/>
      <c r="E120"/>
      <c r="F120"/>
      <c r="G120"/>
      <c r="H120"/>
      <c r="I120"/>
      <c r="J120"/>
      <c r="K120"/>
      <c r="L120"/>
      <c r="M120"/>
      <c r="N120"/>
      <c r="O120" s="32"/>
    </row>
    <row r="121" spans="1:15" x14ac:dyDescent="0.2">
      <c r="A121" s="3" t="s">
        <v>52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57</v>
      </c>
    </row>
    <row r="122" spans="1:15" x14ac:dyDescent="0.2">
      <c r="A122" s="7">
        <v>1004</v>
      </c>
      <c r="B122" s="7" t="s">
        <v>94</v>
      </c>
      <c r="C122" s="19">
        <v>0.8347231389134151</v>
      </c>
      <c r="D122" s="19">
        <v>0.89625549577550678</v>
      </c>
      <c r="E122" s="19">
        <v>0.84312123376999792</v>
      </c>
      <c r="F122" s="19">
        <v>0.88726972364001566</v>
      </c>
      <c r="G122" s="19">
        <v>0.90411993897879128</v>
      </c>
      <c r="H122" s="19">
        <v>0.81744417559377935</v>
      </c>
      <c r="I122" s="19">
        <v>0.98094994391362211</v>
      </c>
      <c r="J122" s="19">
        <v>0.93461054832385293</v>
      </c>
      <c r="K122" s="19">
        <v>0.93528234735591087</v>
      </c>
      <c r="L122" s="19">
        <v>0.83080936161824803</v>
      </c>
      <c r="M122" s="19">
        <v>0.79375010668155732</v>
      </c>
      <c r="N122" s="19">
        <v>0.87463931399242645</v>
      </c>
      <c r="O122" s="20">
        <v>0.87347527455388085</v>
      </c>
    </row>
    <row r="123" spans="1:15" x14ac:dyDescent="0.2">
      <c r="A123" s="10">
        <v>1005</v>
      </c>
      <c r="B123" s="10" t="s">
        <v>13</v>
      </c>
      <c r="C123" s="21">
        <v>0.53623130698915245</v>
      </c>
      <c r="D123" s="21">
        <v>0.53431924882629112</v>
      </c>
      <c r="E123" s="21">
        <v>0.52850587361100876</v>
      </c>
      <c r="F123" s="21">
        <v>0.5839089317384677</v>
      </c>
      <c r="G123" s="21">
        <v>0.55857006833877709</v>
      </c>
      <c r="H123" s="21">
        <v>0.49528243950915041</v>
      </c>
      <c r="I123" s="21">
        <v>0.69422054536100153</v>
      </c>
      <c r="J123" s="21">
        <v>0.70394899286141477</v>
      </c>
      <c r="K123" s="21">
        <v>0.65745028449101461</v>
      </c>
      <c r="L123" s="21">
        <v>0.54399939104951522</v>
      </c>
      <c r="M123" s="21">
        <v>0.53229334592608268</v>
      </c>
      <c r="N123" s="21">
        <v>0.57827351000782734</v>
      </c>
      <c r="O123" s="22">
        <v>0.57806844032182014</v>
      </c>
    </row>
    <row r="124" spans="1:15" x14ac:dyDescent="0.2">
      <c r="A124" s="10">
        <v>1006</v>
      </c>
      <c r="B124" s="10" t="s">
        <v>14</v>
      </c>
      <c r="C124" s="21">
        <v>0.46265295630984415</v>
      </c>
      <c r="D124" s="21">
        <v>0.52320113380265332</v>
      </c>
      <c r="E124" s="21">
        <v>0.4913906623454406</v>
      </c>
      <c r="F124" s="21">
        <v>0.52265019620539332</v>
      </c>
      <c r="G124" s="21">
        <v>0.527428847218813</v>
      </c>
      <c r="H124" s="21">
        <v>0.48091456471177901</v>
      </c>
      <c r="I124" s="21">
        <v>0.57521146807645385</v>
      </c>
      <c r="J124" s="21">
        <v>0.61441618683929966</v>
      </c>
      <c r="K124" s="21">
        <v>0.5590538963268108</v>
      </c>
      <c r="L124" s="21">
        <v>0.46226606554468092</v>
      </c>
      <c r="M124" s="21">
        <v>0.46282894180699263</v>
      </c>
      <c r="N124" s="21">
        <v>0.48598762295615922</v>
      </c>
      <c r="O124" s="22">
        <v>0.51267479835223062</v>
      </c>
    </row>
    <row r="125" spans="1:15" x14ac:dyDescent="0.2">
      <c r="A125" s="10">
        <v>1007</v>
      </c>
      <c r="B125" s="10" t="s">
        <v>15</v>
      </c>
      <c r="C125" s="21">
        <v>0.69589155310217932</v>
      </c>
      <c r="D125" s="21">
        <v>0.75444290593556729</v>
      </c>
      <c r="E125" s="21">
        <v>0.71792050612020364</v>
      </c>
      <c r="F125" s="21">
        <v>0.75067377574548888</v>
      </c>
      <c r="G125" s="21">
        <v>0.75953530166638539</v>
      </c>
      <c r="H125" s="21">
        <v>0.70269145101566177</v>
      </c>
      <c r="I125" s="21">
        <v>0.80064003471374723</v>
      </c>
      <c r="J125" s="21">
        <v>0.81867805955133977</v>
      </c>
      <c r="K125" s="21">
        <v>0.76392532705109661</v>
      </c>
      <c r="L125" s="21">
        <v>0.68030642334190605</v>
      </c>
      <c r="M125" s="21">
        <v>0.69197896963514682</v>
      </c>
      <c r="N125" s="21">
        <v>0.71340189831583956</v>
      </c>
      <c r="O125" s="22">
        <v>0.73741158774688698</v>
      </c>
    </row>
    <row r="126" spans="1:15" x14ac:dyDescent="0.2">
      <c r="A126" s="10">
        <v>1008</v>
      </c>
      <c r="B126" s="10" t="s">
        <v>16</v>
      </c>
      <c r="C126" s="21">
        <v>0.61199435687349091</v>
      </c>
      <c r="D126" s="21">
        <v>0.67263910692482121</v>
      </c>
      <c r="E126" s="21">
        <v>0.61584390630616093</v>
      </c>
      <c r="F126" s="21">
        <v>0.70438795306458302</v>
      </c>
      <c r="G126" s="21">
        <v>0.7077444685172164</v>
      </c>
      <c r="H126" s="21">
        <v>0.70894192749590623</v>
      </c>
      <c r="I126" s="21">
        <v>0.80273006134969327</v>
      </c>
      <c r="J126" s="21">
        <v>0.90483429613864397</v>
      </c>
      <c r="K126" s="21">
        <v>0.76621312907343941</v>
      </c>
      <c r="L126" s="21">
        <v>0.71195194338962409</v>
      </c>
      <c r="M126" s="21">
        <v>0.66138075367860782</v>
      </c>
      <c r="N126" s="21">
        <v>0.72951033565968759</v>
      </c>
      <c r="O126" s="22">
        <v>0.71657501414770419</v>
      </c>
    </row>
    <row r="127" spans="1:15" x14ac:dyDescent="0.2">
      <c r="A127" s="10">
        <v>1009</v>
      </c>
      <c r="B127" s="10" t="s">
        <v>17</v>
      </c>
      <c r="C127" s="21">
        <v>0.6442349385717101</v>
      </c>
      <c r="D127" s="21">
        <v>0.68441650613403626</v>
      </c>
      <c r="E127" s="21">
        <v>0.62137570005613507</v>
      </c>
      <c r="F127" s="21">
        <v>0.63070897417531613</v>
      </c>
      <c r="G127" s="21">
        <v>0.67278513521017269</v>
      </c>
      <c r="H127" s="21">
        <v>0.61178665014392863</v>
      </c>
      <c r="I127" s="21">
        <v>0.71547087426813538</v>
      </c>
      <c r="J127" s="21">
        <v>0.76923859772988201</v>
      </c>
      <c r="K127" s="21">
        <v>0.7200638394892841</v>
      </c>
      <c r="L127" s="21">
        <v>0.65528060953428635</v>
      </c>
      <c r="M127" s="21">
        <v>0.62881770182279528</v>
      </c>
      <c r="N127" s="21">
        <v>0.66763266481143846</v>
      </c>
      <c r="O127" s="22">
        <v>0.66618851108294408</v>
      </c>
    </row>
    <row r="128" spans="1:15" x14ac:dyDescent="0.2">
      <c r="A128" s="10">
        <v>1010</v>
      </c>
      <c r="B128" s="10" t="s">
        <v>19</v>
      </c>
      <c r="C128" s="21">
        <v>0.66073292032965636</v>
      </c>
      <c r="D128" s="21">
        <v>0.68380638753854994</v>
      </c>
      <c r="E128" s="21">
        <v>0.65757775438224431</v>
      </c>
      <c r="F128" s="21">
        <v>0.67492517459261714</v>
      </c>
      <c r="G128" s="21">
        <v>0.71676538201487494</v>
      </c>
      <c r="H128" s="21">
        <v>0.67137938482257431</v>
      </c>
      <c r="I128" s="21">
        <v>0.79529528743752775</v>
      </c>
      <c r="J128" s="21">
        <v>0.83604588979587713</v>
      </c>
      <c r="K128" s="21">
        <v>0.79564178484234582</v>
      </c>
      <c r="L128" s="21">
        <v>0.65082912797486303</v>
      </c>
      <c r="M128" s="21">
        <v>0.65406006674082307</v>
      </c>
      <c r="N128" s="21">
        <v>0.66285052143684819</v>
      </c>
      <c r="O128" s="22">
        <v>0.70487445025117634</v>
      </c>
    </row>
    <row r="129" spans="1:15" x14ac:dyDescent="0.2">
      <c r="A129" s="10">
        <v>1011</v>
      </c>
      <c r="B129" s="10" t="s">
        <v>20</v>
      </c>
      <c r="C129" s="21">
        <v>0.52488790725450973</v>
      </c>
      <c r="D129" s="21">
        <v>0.55825027685492801</v>
      </c>
      <c r="E129" s="21">
        <v>0.54706736298335246</v>
      </c>
      <c r="F129" s="21">
        <v>0.53963388836133552</v>
      </c>
      <c r="G129" s="21">
        <v>0.55697776233030993</v>
      </c>
      <c r="H129" s="21">
        <v>0.53410903923817121</v>
      </c>
      <c r="I129" s="21">
        <v>0.64042110652459128</v>
      </c>
      <c r="J129" s="21">
        <v>0.72618769446459974</v>
      </c>
      <c r="K129" s="21">
        <v>0.651641857084163</v>
      </c>
      <c r="L129" s="21">
        <v>0.55058595653445086</v>
      </c>
      <c r="M129" s="21">
        <v>0.52398485901705039</v>
      </c>
      <c r="N129" s="21">
        <v>0.50783871775607314</v>
      </c>
      <c r="O129" s="22">
        <v>0.57112968409337772</v>
      </c>
    </row>
    <row r="130" spans="1:15" x14ac:dyDescent="0.2">
      <c r="A130" s="10">
        <v>1012</v>
      </c>
      <c r="B130" s="10" t="s">
        <v>21</v>
      </c>
      <c r="C130" s="21">
        <v>0.57299011268415112</v>
      </c>
      <c r="D130" s="21">
        <v>0.60887433464996676</v>
      </c>
      <c r="E130" s="21">
        <v>0.57495722109073466</v>
      </c>
      <c r="F130" s="21">
        <v>0.57346925088860579</v>
      </c>
      <c r="G130" s="21">
        <v>0.60596163672268799</v>
      </c>
      <c r="H130" s="21">
        <v>0.54734169159158941</v>
      </c>
      <c r="I130" s="21">
        <v>0.65527626066548228</v>
      </c>
      <c r="J130" s="21">
        <v>0.69442302695868319</v>
      </c>
      <c r="K130" s="21">
        <v>0.66633688975105076</v>
      </c>
      <c r="L130" s="21">
        <v>0.59237650153040089</v>
      </c>
      <c r="M130" s="21">
        <v>0.56000647423121097</v>
      </c>
      <c r="N130" s="21">
        <v>0.61723942456815872</v>
      </c>
      <c r="O130" s="22">
        <v>0.60595725882715179</v>
      </c>
    </row>
    <row r="131" spans="1:15" x14ac:dyDescent="0.2">
      <c r="A131" s="10">
        <v>1013</v>
      </c>
      <c r="B131" s="10" t="s">
        <v>22</v>
      </c>
      <c r="C131" s="21">
        <v>0.40081848820414062</v>
      </c>
      <c r="D131" s="21">
        <v>0.43344181001084769</v>
      </c>
      <c r="E131" s="21">
        <v>0.44657444398068097</v>
      </c>
      <c r="F131" s="21">
        <v>0.4337395899826314</v>
      </c>
      <c r="G131" s="21">
        <v>0.4381598674347037</v>
      </c>
      <c r="H131" s="21">
        <v>0.42609837979856952</v>
      </c>
      <c r="I131" s="21">
        <v>0.58559523809523806</v>
      </c>
      <c r="J131" s="21">
        <v>0.61440425953722844</v>
      </c>
      <c r="K131" s="21">
        <v>0.57889709075119411</v>
      </c>
      <c r="L131" s="21">
        <v>0.41378540221381616</v>
      </c>
      <c r="M131" s="21">
        <v>0.41633889730511042</v>
      </c>
      <c r="N131" s="21">
        <v>0.46615472127417518</v>
      </c>
      <c r="O131" s="22">
        <v>0.46814246474293641</v>
      </c>
    </row>
    <row r="132" spans="1:15" x14ac:dyDescent="0.2">
      <c r="A132" s="10">
        <v>1014</v>
      </c>
      <c r="B132" s="10" t="s">
        <v>23</v>
      </c>
      <c r="C132" s="21">
        <v>0.60194695069052528</v>
      </c>
      <c r="D132" s="21">
        <v>0.63196896131249314</v>
      </c>
      <c r="E132" s="21">
        <v>0.59962150103661094</v>
      </c>
      <c r="F132" s="21">
        <v>0.6088431376989929</v>
      </c>
      <c r="G132" s="21">
        <v>0.62830963544088658</v>
      </c>
      <c r="H132" s="21">
        <v>0.58134744135961425</v>
      </c>
      <c r="I132" s="21">
        <v>0.68133875217564766</v>
      </c>
      <c r="J132" s="21">
        <v>0.73023090129807233</v>
      </c>
      <c r="K132" s="21">
        <v>0.68987001013303417</v>
      </c>
      <c r="L132" s="21">
        <v>0.64189867770599807</v>
      </c>
      <c r="M132" s="21">
        <v>0.56703493692623841</v>
      </c>
      <c r="N132" s="21">
        <v>0.62856601416973534</v>
      </c>
      <c r="O132" s="22">
        <v>0.63109133620551217</v>
      </c>
    </row>
    <row r="133" spans="1:15" x14ac:dyDescent="0.2">
      <c r="A133" s="10">
        <v>1015</v>
      </c>
      <c r="B133" s="10" t="s">
        <v>24</v>
      </c>
      <c r="C133" s="21">
        <v>0.46719733465949481</v>
      </c>
      <c r="D133" s="21">
        <v>0.51474522393226951</v>
      </c>
      <c r="E133" s="21">
        <v>0.49612775519263924</v>
      </c>
      <c r="F133" s="21">
        <v>0.5060658263475234</v>
      </c>
      <c r="G133" s="21">
        <v>0.50377206673581965</v>
      </c>
      <c r="H133" s="21">
        <v>0.4798467598987628</v>
      </c>
      <c r="I133" s="21">
        <v>0.59284413895597254</v>
      </c>
      <c r="J133" s="21">
        <v>0.68748838073991447</v>
      </c>
      <c r="K133" s="21">
        <v>0.59137357178340788</v>
      </c>
      <c r="L133" s="21">
        <v>0.52939720625865183</v>
      </c>
      <c r="M133" s="21">
        <v>0.49823675780376964</v>
      </c>
      <c r="N133" s="21">
        <v>0.50581281391645228</v>
      </c>
      <c r="O133" s="22">
        <v>0.52993376047494567</v>
      </c>
    </row>
    <row r="134" spans="1:15" x14ac:dyDescent="0.2">
      <c r="A134" s="10">
        <v>1016</v>
      </c>
      <c r="B134" s="10" t="s">
        <v>25</v>
      </c>
      <c r="C134" s="21">
        <v>0.42380249068510628</v>
      </c>
      <c r="D134" s="21">
        <v>0.46587064676616918</v>
      </c>
      <c r="E134" s="21">
        <v>0.46013650294252212</v>
      </c>
      <c r="F134" s="21">
        <v>0.47222388268127319</v>
      </c>
      <c r="G134" s="21">
        <v>0.48352957108003652</v>
      </c>
      <c r="H134" s="21">
        <v>0.46107088839850241</v>
      </c>
      <c r="I134" s="21">
        <v>0.57050506339885976</v>
      </c>
      <c r="J134" s="21">
        <v>0.62799186061299761</v>
      </c>
      <c r="K134" s="21">
        <v>0.52415065011447892</v>
      </c>
      <c r="L134" s="21">
        <v>0.43247111421360251</v>
      </c>
      <c r="M134" s="21">
        <v>0.43640079746705834</v>
      </c>
      <c r="N134" s="21">
        <v>0.44696671006137251</v>
      </c>
      <c r="O134" s="22">
        <v>0.48171422544773818</v>
      </c>
    </row>
    <row r="135" spans="1:15" x14ac:dyDescent="0.2">
      <c r="A135" s="10">
        <v>1017</v>
      </c>
      <c r="B135" s="10" t="s">
        <v>26</v>
      </c>
      <c r="C135" s="21">
        <v>0.56087982212551335</v>
      </c>
      <c r="D135" s="21">
        <v>0.57473589948089376</v>
      </c>
      <c r="E135" s="21">
        <v>0.57200771913998294</v>
      </c>
      <c r="F135" s="21">
        <v>0.56300603096677249</v>
      </c>
      <c r="G135" s="21">
        <v>0.59510993732236306</v>
      </c>
      <c r="H135" s="21">
        <v>0.54027392847795885</v>
      </c>
      <c r="I135" s="21">
        <v>0.66355727070279547</v>
      </c>
      <c r="J135" s="21">
        <v>0.67903232477129583</v>
      </c>
      <c r="K135" s="21">
        <v>0.64420899296394019</v>
      </c>
      <c r="L135" s="21">
        <v>0.58777177336471831</v>
      </c>
      <c r="M135" s="21">
        <v>0.52754952359556495</v>
      </c>
      <c r="N135" s="21">
        <v>0.5721154238602506</v>
      </c>
      <c r="O135" s="22">
        <v>0.58872602033854116</v>
      </c>
    </row>
    <row r="136" spans="1:15" x14ac:dyDescent="0.2">
      <c r="A136" s="10">
        <v>1018</v>
      </c>
      <c r="B136" s="10" t="s">
        <v>27</v>
      </c>
      <c r="C136" s="21">
        <v>0.4655890800755238</v>
      </c>
      <c r="D136" s="21">
        <v>0.49537841790138787</v>
      </c>
      <c r="E136" s="21">
        <v>0.45626997124673924</v>
      </c>
      <c r="F136" s="21">
        <v>0.46244999240390944</v>
      </c>
      <c r="G136" s="21">
        <v>0.47370846084710866</v>
      </c>
      <c r="H136" s="21">
        <v>0.45582278212551169</v>
      </c>
      <c r="I136" s="21">
        <v>0.57032790018292512</v>
      </c>
      <c r="J136" s="21">
        <v>0.60381967987294116</v>
      </c>
      <c r="K136" s="21">
        <v>0.55086516487104142</v>
      </c>
      <c r="L136" s="21">
        <v>0.49820730117340289</v>
      </c>
      <c r="M136" s="21">
        <v>0.44866506576147214</v>
      </c>
      <c r="N136" s="21">
        <v>0.46544556604797566</v>
      </c>
      <c r="O136" s="22">
        <v>0.49580062815491616</v>
      </c>
    </row>
    <row r="137" spans="1:15" x14ac:dyDescent="0.2">
      <c r="A137" s="10">
        <v>1019</v>
      </c>
      <c r="B137" s="10" t="s">
        <v>28</v>
      </c>
      <c r="C137" s="21">
        <v>0.47758761206193973</v>
      </c>
      <c r="D137" s="21">
        <v>0.49738092007056589</v>
      </c>
      <c r="E137" s="21">
        <v>0.50990049207217059</v>
      </c>
      <c r="F137" s="21">
        <v>0.46987746394519758</v>
      </c>
      <c r="G137" s="21">
        <v>0.49752827660895421</v>
      </c>
      <c r="H137" s="21">
        <v>0.48745423077257588</v>
      </c>
      <c r="I137" s="21">
        <v>0.58395459014928042</v>
      </c>
      <c r="J137" s="21">
        <v>0.66723214439488143</v>
      </c>
      <c r="K137" s="21">
        <v>0.54799645390070917</v>
      </c>
      <c r="L137" s="21">
        <v>0.49330525306485862</v>
      </c>
      <c r="M137" s="21">
        <v>0.4226588646631646</v>
      </c>
      <c r="N137" s="21">
        <v>0.51668432203389836</v>
      </c>
      <c r="O137" s="22">
        <v>0.5137374132640985</v>
      </c>
    </row>
    <row r="138" spans="1:15" x14ac:dyDescent="0.2">
      <c r="A138" s="10">
        <v>1020</v>
      </c>
      <c r="B138" s="10" t="s">
        <v>29</v>
      </c>
      <c r="C138" s="21">
        <v>0.59684360577916074</v>
      </c>
      <c r="D138" s="21">
        <v>0.69410861906588994</v>
      </c>
      <c r="E138" s="21">
        <v>0.63036456861399326</v>
      </c>
      <c r="F138" s="21">
        <v>0.64163575763137926</v>
      </c>
      <c r="G138" s="21">
        <v>0.64777685590301604</v>
      </c>
      <c r="H138" s="21">
        <v>0.59534819518255233</v>
      </c>
      <c r="I138" s="21">
        <v>0.70823872107158425</v>
      </c>
      <c r="J138" s="21">
        <v>0.69606849647317592</v>
      </c>
      <c r="K138" s="21">
        <v>0.70556106456944212</v>
      </c>
      <c r="L138" s="21">
        <v>0.65650287554837827</v>
      </c>
      <c r="M138" s="21">
        <v>0.57538965861203761</v>
      </c>
      <c r="N138" s="21">
        <v>0.66918550704958479</v>
      </c>
      <c r="O138" s="22">
        <v>0.65059402216686812</v>
      </c>
    </row>
    <row r="139" spans="1:15" x14ac:dyDescent="0.2">
      <c r="A139" s="10">
        <v>1021</v>
      </c>
      <c r="B139" s="10" t="s">
        <v>30</v>
      </c>
      <c r="C139" s="21">
        <v>0.47931569712511812</v>
      </c>
      <c r="D139" s="21">
        <v>0.52510528697225989</v>
      </c>
      <c r="E139" s="21">
        <v>0.4859814346447493</v>
      </c>
      <c r="F139" s="21">
        <v>0.52075665728512666</v>
      </c>
      <c r="G139" s="21">
        <v>0.51687184354870264</v>
      </c>
      <c r="H139" s="21">
        <v>0.50672653378256383</v>
      </c>
      <c r="I139" s="21">
        <v>0.58906029867568332</v>
      </c>
      <c r="J139" s="21">
        <v>0.57734047761518792</v>
      </c>
      <c r="K139" s="21">
        <v>0.58139192598822531</v>
      </c>
      <c r="L139" s="21">
        <v>0.58752182800211172</v>
      </c>
      <c r="M139" s="21">
        <v>0.45798620019173902</v>
      </c>
      <c r="N139" s="21">
        <v>0.55010203728684592</v>
      </c>
      <c r="O139" s="22">
        <v>0.52609054030579749</v>
      </c>
    </row>
    <row r="140" spans="1:15" x14ac:dyDescent="0.2">
      <c r="A140" s="10">
        <v>1022</v>
      </c>
      <c r="B140" s="10" t="s">
        <v>31</v>
      </c>
      <c r="C140" s="21">
        <v>0.5733508439374041</v>
      </c>
      <c r="D140" s="21">
        <v>0.60698859858652021</v>
      </c>
      <c r="E140" s="21">
        <v>0.56942874745827454</v>
      </c>
      <c r="F140" s="21">
        <v>0.58408576990694006</v>
      </c>
      <c r="G140" s="21">
        <v>0.60848824398134038</v>
      </c>
      <c r="H140" s="21">
        <v>0.55258078536633237</v>
      </c>
      <c r="I140" s="21">
        <v>0.6808446238108965</v>
      </c>
      <c r="J140" s="21">
        <v>0.65849069869680543</v>
      </c>
      <c r="K140" s="21">
        <v>0.64322737686139742</v>
      </c>
      <c r="L140" s="21">
        <v>0.62389635184142145</v>
      </c>
      <c r="M140" s="21">
        <v>0.52271965290928823</v>
      </c>
      <c r="N140" s="21">
        <v>0.62025434218721665</v>
      </c>
      <c r="O140" s="22">
        <v>0.60353323255489177</v>
      </c>
    </row>
    <row r="141" spans="1:15" x14ac:dyDescent="0.2">
      <c r="A141" s="10">
        <v>1023</v>
      </c>
      <c r="B141" s="10" t="s">
        <v>32</v>
      </c>
      <c r="C141" s="21">
        <v>0.44217629928315416</v>
      </c>
      <c r="D141" s="21">
        <v>0.45517161744753326</v>
      </c>
      <c r="E141" s="21">
        <v>0.43006476156476436</v>
      </c>
      <c r="F141" s="21">
        <v>0.46620153010817622</v>
      </c>
      <c r="G141" s="21">
        <v>0.46120095943763656</v>
      </c>
      <c r="H141" s="21">
        <v>0.41710504833036777</v>
      </c>
      <c r="I141" s="21">
        <v>0.51772346607417541</v>
      </c>
      <c r="J141" s="21">
        <v>0.52743773628387536</v>
      </c>
      <c r="K141" s="21">
        <v>0.50304313459801264</v>
      </c>
      <c r="L141" s="21">
        <v>0.47930944170413375</v>
      </c>
      <c r="M141" s="21">
        <v>0.40843576464715797</v>
      </c>
      <c r="N141" s="21">
        <v>0.44859719438877754</v>
      </c>
      <c r="O141" s="22">
        <v>0.46103255997351456</v>
      </c>
    </row>
    <row r="142" spans="1:15" x14ac:dyDescent="0.2">
      <c r="A142" s="10">
        <v>1024</v>
      </c>
      <c r="B142" s="10" t="s">
        <v>33</v>
      </c>
      <c r="C142" s="21">
        <v>0.68162361030407492</v>
      </c>
      <c r="D142" s="21">
        <v>0.73110812331304242</v>
      </c>
      <c r="E142" s="21">
        <v>0.6545792783870602</v>
      </c>
      <c r="F142" s="21">
        <v>0.71862445781896811</v>
      </c>
      <c r="G142" s="21">
        <v>0.7462829034264451</v>
      </c>
      <c r="H142" s="21">
        <v>0.67707494506656918</v>
      </c>
      <c r="I142" s="21">
        <v>0.76910945698445699</v>
      </c>
      <c r="J142" s="21">
        <v>0.74955231361679753</v>
      </c>
      <c r="K142" s="21">
        <v>0.75412556004608378</v>
      </c>
      <c r="L142" s="21">
        <v>0.74447049301980706</v>
      </c>
      <c r="M142" s="21">
        <v>0.63427217506130917</v>
      </c>
      <c r="N142" s="21">
        <v>0.73296830776548938</v>
      </c>
      <c r="O142" s="22">
        <v>0.71027948224806903</v>
      </c>
    </row>
    <row r="143" spans="1:15" x14ac:dyDescent="0.2">
      <c r="A143" s="10">
        <v>1025</v>
      </c>
      <c r="B143" s="10" t="s">
        <v>34</v>
      </c>
      <c r="C143" s="21">
        <v>0.45937064059355825</v>
      </c>
      <c r="D143" s="21">
        <v>0.49007470651013879</v>
      </c>
      <c r="E143" s="21">
        <v>0.43249519852624152</v>
      </c>
      <c r="F143" s="21">
        <v>0.46392006937743524</v>
      </c>
      <c r="G143" s="21">
        <v>0.44478767680641867</v>
      </c>
      <c r="H143" s="21">
        <v>0.42080394079246275</v>
      </c>
      <c r="I143" s="21">
        <v>0.53099200821174575</v>
      </c>
      <c r="J143" s="21">
        <v>0.54066406332652328</v>
      </c>
      <c r="K143" s="21">
        <v>0.52087101208131381</v>
      </c>
      <c r="L143" s="21">
        <v>0.48585832178477811</v>
      </c>
      <c r="M143" s="21">
        <v>0.4190720144217393</v>
      </c>
      <c r="N143" s="21">
        <v>0.44355738324825111</v>
      </c>
      <c r="O143" s="22">
        <v>0.4693679260408492</v>
      </c>
    </row>
    <row r="144" spans="1:15" x14ac:dyDescent="0.2">
      <c r="A144" s="10">
        <v>1026</v>
      </c>
      <c r="B144" s="10" t="s">
        <v>35</v>
      </c>
      <c r="C144" s="21">
        <v>0.5980137325901107</v>
      </c>
      <c r="D144" s="21">
        <v>0.58160599737228535</v>
      </c>
      <c r="E144" s="21">
        <v>0.61440030984425864</v>
      </c>
      <c r="F144" s="21">
        <v>0.59376557305109079</v>
      </c>
      <c r="G144" s="21">
        <v>0.61252852434077076</v>
      </c>
      <c r="H144" s="21">
        <v>0.53004543078248445</v>
      </c>
      <c r="I144" s="21">
        <v>0.66248182573868364</v>
      </c>
      <c r="J144" s="21">
        <v>0.65394176394481685</v>
      </c>
      <c r="K144" s="21">
        <v>0.61123779715329007</v>
      </c>
      <c r="L144" s="21">
        <v>0.61551254480286743</v>
      </c>
      <c r="M144" s="21">
        <v>0.54508114606291325</v>
      </c>
      <c r="N144" s="21">
        <v>0.62633853365560688</v>
      </c>
      <c r="O144" s="22">
        <v>0.59930682709269667</v>
      </c>
    </row>
    <row r="145" spans="1:15" x14ac:dyDescent="0.2">
      <c r="A145" s="10">
        <v>1027</v>
      </c>
      <c r="B145" s="10" t="s">
        <v>36</v>
      </c>
      <c r="C145" s="21">
        <v>0.54620560223276693</v>
      </c>
      <c r="D145" s="21">
        <v>0.57470438557102232</v>
      </c>
      <c r="E145" s="21">
        <v>0.49655974882079446</v>
      </c>
      <c r="F145" s="21">
        <v>0.54065645807504703</v>
      </c>
      <c r="G145" s="21">
        <v>0.53717552770616905</v>
      </c>
      <c r="H145" s="21">
        <v>0.54580969123539191</v>
      </c>
      <c r="I145" s="21">
        <v>0.65388580877346558</v>
      </c>
      <c r="J145" s="21">
        <v>0.67282956711639186</v>
      </c>
      <c r="K145" s="21">
        <v>0.61844678629070549</v>
      </c>
      <c r="L145" s="21">
        <v>0.58058107545191961</v>
      </c>
      <c r="M145" s="21">
        <v>0.55740445462020349</v>
      </c>
      <c r="N145" s="21">
        <v>0.54794825427736826</v>
      </c>
      <c r="O145" s="22">
        <v>0.56664301056508215</v>
      </c>
    </row>
    <row r="146" spans="1:15" x14ac:dyDescent="0.2">
      <c r="A146" s="10">
        <v>1028</v>
      </c>
      <c r="B146" s="10" t="s">
        <v>37</v>
      </c>
      <c r="C146" s="21">
        <v>0.53222899992370543</v>
      </c>
      <c r="D146" s="21">
        <v>0.55379261961554649</v>
      </c>
      <c r="E146" s="21">
        <v>0.54334984747501447</v>
      </c>
      <c r="F146" s="21">
        <v>0.56676620028826086</v>
      </c>
      <c r="G146" s="21">
        <v>0.58728250553622274</v>
      </c>
      <c r="H146" s="21">
        <v>0.52896387716140492</v>
      </c>
      <c r="I146" s="21">
        <v>0.62792366510787057</v>
      </c>
      <c r="J146" s="21">
        <v>0.63091495002478515</v>
      </c>
      <c r="K146" s="21">
        <v>0.62507147650698214</v>
      </c>
      <c r="L146" s="21">
        <v>0.60703602387380984</v>
      </c>
      <c r="M146" s="21">
        <v>0.51904647396227477</v>
      </c>
      <c r="N146" s="21">
        <v>0.58453234468282311</v>
      </c>
      <c r="O146" s="22">
        <v>0.57477862770054233</v>
      </c>
    </row>
    <row r="147" spans="1:15" x14ac:dyDescent="0.2">
      <c r="A147" s="10">
        <v>1029</v>
      </c>
      <c r="B147" s="10" t="s">
        <v>38</v>
      </c>
      <c r="C147" s="21">
        <v>0.47842522791023839</v>
      </c>
      <c r="D147" s="21">
        <v>0.50271337507756531</v>
      </c>
      <c r="E147" s="21">
        <v>0.47048932234740209</v>
      </c>
      <c r="F147" s="21">
        <v>0.50858372553544307</v>
      </c>
      <c r="G147" s="21">
        <v>0.51553297666681652</v>
      </c>
      <c r="H147" s="21">
        <v>0.4571787182164701</v>
      </c>
      <c r="I147" s="21">
        <v>0.51957771506219297</v>
      </c>
      <c r="J147" s="21">
        <v>0.61103672770530226</v>
      </c>
      <c r="K147" s="21">
        <v>0.51520868198184488</v>
      </c>
      <c r="L147" s="21">
        <v>0.48038400373499074</v>
      </c>
      <c r="M147" s="21">
        <v>0.3923728977945028</v>
      </c>
      <c r="N147" s="21">
        <v>0.46950862026134049</v>
      </c>
      <c r="O147" s="22">
        <v>0.4907169454173661</v>
      </c>
    </row>
    <row r="148" spans="1:15" x14ac:dyDescent="0.2">
      <c r="A148" s="15">
        <v>1030</v>
      </c>
      <c r="B148" s="15" t="s">
        <v>18</v>
      </c>
      <c r="C148" s="23">
        <v>0.54894643581477764</v>
      </c>
      <c r="D148" s="23">
        <v>0.57550535077288945</v>
      </c>
      <c r="E148" s="23">
        <v>0.54483216111172528</v>
      </c>
      <c r="F148" s="23">
        <v>0.58840337630734407</v>
      </c>
      <c r="G148" s="23">
        <v>0.59591589747295026</v>
      </c>
      <c r="H148" s="23">
        <v>0.542585104995435</v>
      </c>
      <c r="I148" s="23">
        <v>0.69763485657249491</v>
      </c>
      <c r="J148" s="23">
        <v>0.73136147206995183</v>
      </c>
      <c r="K148" s="23">
        <v>0.67093312730706489</v>
      </c>
      <c r="L148" s="23">
        <v>0.54201151158802896</v>
      </c>
      <c r="M148" s="23">
        <v>0.54098550245756061</v>
      </c>
      <c r="N148" s="23">
        <v>0.57271024855294528</v>
      </c>
      <c r="O148" s="24">
        <v>0.59414899841491053</v>
      </c>
    </row>
    <row r="149" spans="1:15" x14ac:dyDescent="0.2">
      <c r="A149" s="4">
        <v>10300</v>
      </c>
      <c r="B149" s="4" t="s">
        <v>57</v>
      </c>
      <c r="C149" s="18">
        <v>0.64680003680347653</v>
      </c>
      <c r="D149" s="18">
        <v>0.69245536009465647</v>
      </c>
      <c r="E149" s="18">
        <v>0.65191701503572141</v>
      </c>
      <c r="F149" s="18">
        <v>0.68012852892169773</v>
      </c>
      <c r="G149" s="18">
        <v>0.69665753279712839</v>
      </c>
      <c r="H149" s="18">
        <v>0.63766531359341794</v>
      </c>
      <c r="I149" s="18">
        <v>0.76068529246792094</v>
      </c>
      <c r="J149" s="18">
        <v>0.76395630139963133</v>
      </c>
      <c r="K149" s="18">
        <v>0.73838706506386886</v>
      </c>
      <c r="L149" s="18">
        <v>0.67104589936957637</v>
      </c>
      <c r="M149" s="18">
        <v>0.61927240629517821</v>
      </c>
      <c r="N149" s="18">
        <v>0.68228119890762784</v>
      </c>
      <c r="O149" s="18">
        <v>0.68449226136342223</v>
      </c>
    </row>
    <row r="150" spans="1:15" x14ac:dyDescent="0.2">
      <c r="A150" s="32"/>
      <c r="B150" s="32"/>
      <c r="C150"/>
      <c r="D150"/>
      <c r="E150"/>
      <c r="F150"/>
      <c r="G150"/>
      <c r="H150"/>
      <c r="I150"/>
      <c r="J150"/>
      <c r="K150"/>
      <c r="L150"/>
      <c r="M150"/>
      <c r="N150"/>
      <c r="O150" s="32"/>
    </row>
    <row r="151" spans="1:15" x14ac:dyDescent="0.2">
      <c r="A151" s="3" t="s">
        <v>52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57</v>
      </c>
    </row>
    <row r="152" spans="1:15" x14ac:dyDescent="0.2">
      <c r="A152" s="34"/>
      <c r="B152" s="34" t="s">
        <v>46</v>
      </c>
      <c r="C152" s="35">
        <v>3.6049999999999999E-2</v>
      </c>
      <c r="D152" s="35">
        <v>2.1100000000000001E-2</v>
      </c>
      <c r="E152" s="35">
        <v>3.5249999999999997E-2</v>
      </c>
      <c r="F152" s="35">
        <v>5.16E-2</v>
      </c>
      <c r="G152" s="35">
        <v>2.1700000000000001E-2</v>
      </c>
      <c r="H152" s="35">
        <v>4.3450000000000003E-2</v>
      </c>
      <c r="I152" s="35">
        <v>1.6E-2</v>
      </c>
      <c r="J152" s="35">
        <v>4.7500000000000001E-2</v>
      </c>
      <c r="K152" s="35">
        <v>3.2599999999999997E-2</v>
      </c>
      <c r="L152" s="35">
        <v>3.3000000000000002E-2</v>
      </c>
      <c r="M152" s="35">
        <v>0.10780000000000001</v>
      </c>
      <c r="N152" s="35">
        <v>7.0400000000000004E-2</v>
      </c>
      <c r="O152" s="36">
        <f>SUM(C152:N152)</f>
        <v>0.51645000000000008</v>
      </c>
    </row>
    <row r="153" spans="1:15" x14ac:dyDescent="0.2">
      <c r="A153" s="7">
        <v>1004</v>
      </c>
      <c r="B153" s="10" t="s">
        <v>94</v>
      </c>
      <c r="C153" s="19">
        <v>59.055283570000007</v>
      </c>
      <c r="D153" s="19">
        <v>60.275003820000002</v>
      </c>
      <c r="E153" s="19">
        <v>59.445871980000007</v>
      </c>
      <c r="F153" s="19">
        <v>61.875669330000008</v>
      </c>
      <c r="G153" s="19">
        <v>58.790066820000007</v>
      </c>
      <c r="H153" s="19">
        <v>57.492511749999991</v>
      </c>
      <c r="I153" s="19">
        <v>66.100349910000006</v>
      </c>
      <c r="J153" s="19">
        <v>65.775888190000003</v>
      </c>
      <c r="K153" s="19">
        <v>63.98817871</v>
      </c>
      <c r="L153" s="19">
        <v>58.608815799999995</v>
      </c>
      <c r="M153" s="19">
        <v>56.715575080000001</v>
      </c>
      <c r="N153" s="19">
        <v>61.461736430000009</v>
      </c>
      <c r="O153" s="29">
        <f>SUM(C153:N153)</f>
        <v>729.58495139000001</v>
      </c>
    </row>
    <row r="154" spans="1:15" x14ac:dyDescent="0.2">
      <c r="A154" s="10">
        <v>1005</v>
      </c>
      <c r="B154" s="10" t="s">
        <v>13</v>
      </c>
      <c r="C154" s="21">
        <v>0.87407529000000006</v>
      </c>
      <c r="D154" s="21">
        <v>0.83280931000000002</v>
      </c>
      <c r="E154" s="21">
        <v>0.85898615999999994</v>
      </c>
      <c r="F154" s="21">
        <v>0.95400023999999983</v>
      </c>
      <c r="G154" s="21">
        <v>0.86580586999999998</v>
      </c>
      <c r="H154" s="21">
        <v>0.81455530999999992</v>
      </c>
      <c r="I154" s="21">
        <v>1.12807528</v>
      </c>
      <c r="J154" s="21">
        <v>1.1943583600000001</v>
      </c>
      <c r="K154" s="21">
        <v>1.0842791399999998</v>
      </c>
      <c r="L154" s="21">
        <v>0.90461395999999994</v>
      </c>
      <c r="M154" s="21">
        <v>0.89286885000000005</v>
      </c>
      <c r="N154" s="21">
        <v>0.94371313000000012</v>
      </c>
      <c r="O154" s="29">
        <f t="shared" ref="O154:O179" si="19">SUM(C154:N154)</f>
        <v>11.348140900000001</v>
      </c>
    </row>
    <row r="155" spans="1:15" x14ac:dyDescent="0.2">
      <c r="A155" s="10">
        <v>1006</v>
      </c>
      <c r="B155" s="10" t="s">
        <v>14</v>
      </c>
      <c r="C155" s="21">
        <v>4.0074368300000005</v>
      </c>
      <c r="D155" s="21">
        <v>4.0729213799999995</v>
      </c>
      <c r="E155" s="21">
        <v>4.4627544299999995</v>
      </c>
      <c r="F155" s="21">
        <v>4.5249994000000004</v>
      </c>
      <c r="G155" s="21">
        <v>4.3545422699999996</v>
      </c>
      <c r="H155" s="21">
        <v>4.2241194699999998</v>
      </c>
      <c r="I155" s="21">
        <v>4.7157204699999999</v>
      </c>
      <c r="J155" s="21">
        <v>5.444936010000001</v>
      </c>
      <c r="K155" s="21">
        <v>4.8950530700000003</v>
      </c>
      <c r="L155" s="21">
        <v>4.10460811</v>
      </c>
      <c r="M155" s="21">
        <v>4.2122091499999996</v>
      </c>
      <c r="N155" s="21">
        <v>4.4569514100000003</v>
      </c>
      <c r="O155" s="29">
        <f t="shared" si="19"/>
        <v>53.476252000000009</v>
      </c>
    </row>
    <row r="156" spans="1:15" x14ac:dyDescent="0.2">
      <c r="A156" s="10">
        <v>1007</v>
      </c>
      <c r="B156" s="10" t="s">
        <v>15</v>
      </c>
      <c r="C156" s="21">
        <v>7.4560674799999997</v>
      </c>
      <c r="D156" s="21">
        <v>8.7829819199999992</v>
      </c>
      <c r="E156" s="21">
        <v>7.8804949000000004</v>
      </c>
      <c r="F156" s="21">
        <v>8.3616838799999993</v>
      </c>
      <c r="G156" s="21">
        <v>7.9255115500000004</v>
      </c>
      <c r="H156" s="21">
        <v>7.8781358100000007</v>
      </c>
      <c r="I156" s="21">
        <v>8.6558303500000005</v>
      </c>
      <c r="J156" s="21">
        <v>9.1523136799999989</v>
      </c>
      <c r="K156" s="21">
        <v>8.5747778199999996</v>
      </c>
      <c r="L156" s="21">
        <v>8.3066584700000003</v>
      </c>
      <c r="M156" s="21">
        <v>7.8305983899999996</v>
      </c>
      <c r="N156" s="21">
        <v>8.6393313000000003</v>
      </c>
      <c r="O156" s="29">
        <f t="shared" si="19"/>
        <v>99.444385550000007</v>
      </c>
    </row>
    <row r="157" spans="1:15" x14ac:dyDescent="0.2">
      <c r="A157" s="10">
        <v>1008</v>
      </c>
      <c r="B157" s="10" t="s">
        <v>16</v>
      </c>
      <c r="C157" s="21">
        <v>1.8526508000000004</v>
      </c>
      <c r="D157" s="21">
        <v>1.9554097199999998</v>
      </c>
      <c r="E157" s="21">
        <v>1.8985084100000003</v>
      </c>
      <c r="F157" s="21">
        <v>2.1602298100000001</v>
      </c>
      <c r="G157" s="21">
        <v>2.2579211200000002</v>
      </c>
      <c r="H157" s="21">
        <v>2.1966791400000001</v>
      </c>
      <c r="I157" s="21">
        <v>2.4000737999999999</v>
      </c>
      <c r="J157" s="21">
        <v>2.7785699299999997</v>
      </c>
      <c r="K157" s="21">
        <v>2.3127732999999999</v>
      </c>
      <c r="L157" s="21">
        <v>2.2253382500000001</v>
      </c>
      <c r="M157" s="21">
        <v>2.0617992600000004</v>
      </c>
      <c r="N157" s="21">
        <v>2.2529813700000001</v>
      </c>
      <c r="O157" s="29">
        <f t="shared" si="19"/>
        <v>26.352934910000002</v>
      </c>
    </row>
    <row r="158" spans="1:15" x14ac:dyDescent="0.2">
      <c r="A158" s="10">
        <v>1009</v>
      </c>
      <c r="B158" s="10" t="s">
        <v>17</v>
      </c>
      <c r="C158" s="21">
        <v>2.0390309099999997</v>
      </c>
      <c r="D158" s="21">
        <v>2.09218057</v>
      </c>
      <c r="E158" s="21">
        <v>1.9879583799999998</v>
      </c>
      <c r="F158" s="21">
        <v>2.0181679899999998</v>
      </c>
      <c r="G158" s="21">
        <v>2.0153325300000002</v>
      </c>
      <c r="H158" s="21">
        <v>1.96988875</v>
      </c>
      <c r="I158" s="21">
        <v>2.2240766399999998</v>
      </c>
      <c r="J158" s="21">
        <v>2.4746829300000002</v>
      </c>
      <c r="K158" s="21">
        <v>2.2772406899999997</v>
      </c>
      <c r="L158" s="21">
        <v>2.1449899699999997</v>
      </c>
      <c r="M158" s="21">
        <v>2.1293243300000002</v>
      </c>
      <c r="N158" s="21">
        <v>2.1785002400000004</v>
      </c>
      <c r="O158" s="29">
        <f t="shared" si="19"/>
        <v>25.55137393</v>
      </c>
    </row>
    <row r="159" spans="1:15" x14ac:dyDescent="0.2">
      <c r="A159" s="10">
        <v>1010</v>
      </c>
      <c r="B159" s="10" t="s">
        <v>19</v>
      </c>
      <c r="C159" s="21">
        <v>2.6536103600000001</v>
      </c>
      <c r="D159" s="21">
        <v>2.6618553500000002</v>
      </c>
      <c r="E159" s="21">
        <v>2.7800196100000001</v>
      </c>
      <c r="F159" s="21">
        <v>2.7538604600000003</v>
      </c>
      <c r="G159" s="21">
        <v>2.71495971</v>
      </c>
      <c r="H159" s="21">
        <v>2.7072628400000003</v>
      </c>
      <c r="I159" s="21">
        <v>3.1160572199999996</v>
      </c>
      <c r="J159" s="21">
        <v>3.3927714</v>
      </c>
      <c r="K159" s="21">
        <v>3.1424285399999996</v>
      </c>
      <c r="L159" s="21">
        <v>2.62004489</v>
      </c>
      <c r="M159" s="21">
        <v>2.6424983299999996</v>
      </c>
      <c r="N159" s="21">
        <v>2.6730606100000003</v>
      </c>
      <c r="O159" s="29">
        <f t="shared" si="19"/>
        <v>33.858429319999999</v>
      </c>
    </row>
    <row r="160" spans="1:15" x14ac:dyDescent="0.2">
      <c r="A160" s="10">
        <v>1011</v>
      </c>
      <c r="B160" s="10" t="s">
        <v>20</v>
      </c>
      <c r="C160" s="21">
        <v>1.6183363799999999</v>
      </c>
      <c r="D160" s="21">
        <v>1.7661924199999999</v>
      </c>
      <c r="E160" s="21">
        <v>1.6871085599999998</v>
      </c>
      <c r="F160" s="21">
        <v>1.6885543999999999</v>
      </c>
      <c r="G160" s="21">
        <v>1.6155154599999999</v>
      </c>
      <c r="H160" s="21">
        <v>1.6607153099999998</v>
      </c>
      <c r="I160" s="21">
        <v>1.9586018700000001</v>
      </c>
      <c r="J160" s="21">
        <v>2.3086107500000002</v>
      </c>
      <c r="K160" s="21">
        <v>2.0244199200000006</v>
      </c>
      <c r="L160" s="21">
        <v>1.7779652399999997</v>
      </c>
      <c r="M160" s="21">
        <v>1.6780304699999999</v>
      </c>
      <c r="N160" s="21">
        <v>1.5367543299999995</v>
      </c>
      <c r="O160" s="29">
        <f t="shared" si="19"/>
        <v>21.320805110000002</v>
      </c>
    </row>
    <row r="161" spans="1:15" x14ac:dyDescent="0.2">
      <c r="A161" s="10">
        <v>1012</v>
      </c>
      <c r="B161" s="10" t="s">
        <v>21</v>
      </c>
      <c r="C161" s="21">
        <v>5.1921678699999996</v>
      </c>
      <c r="D161" s="21">
        <v>5.3375255100000008</v>
      </c>
      <c r="E161" s="21">
        <v>5.2917031099999994</v>
      </c>
      <c r="F161" s="21">
        <v>5.1477178999999991</v>
      </c>
      <c r="G161" s="21">
        <v>5.4986887600000003</v>
      </c>
      <c r="H161" s="21">
        <v>5.0076202500000004</v>
      </c>
      <c r="I161" s="21">
        <v>5.9326230299999994</v>
      </c>
      <c r="J161" s="21">
        <v>6.6030480100000002</v>
      </c>
      <c r="K161" s="21">
        <v>6.1734626899999991</v>
      </c>
      <c r="L161" s="21">
        <v>5.5809518699999998</v>
      </c>
      <c r="M161" s="21">
        <v>5.6301456999999999</v>
      </c>
      <c r="N161" s="21">
        <v>5.7354674400000007</v>
      </c>
      <c r="O161" s="29">
        <f t="shared" si="19"/>
        <v>67.131122140000002</v>
      </c>
    </row>
    <row r="162" spans="1:15" x14ac:dyDescent="0.2">
      <c r="A162" s="10">
        <v>1013</v>
      </c>
      <c r="B162" s="10" t="s">
        <v>22</v>
      </c>
      <c r="C162" s="21">
        <v>0.27400146000000003</v>
      </c>
      <c r="D162" s="21">
        <v>0.28583059999999999</v>
      </c>
      <c r="E162" s="21">
        <v>0.31488501999999996</v>
      </c>
      <c r="F162" s="21">
        <v>0.29579028999999996</v>
      </c>
      <c r="G162" s="21">
        <v>0.29470255000000006</v>
      </c>
      <c r="H162" s="21">
        <v>0.31575351000000002</v>
      </c>
      <c r="I162" s="21">
        <v>0.42450643999999993</v>
      </c>
      <c r="J162" s="21">
        <v>0.45464505999999999</v>
      </c>
      <c r="K162" s="21">
        <v>0.40904619999999997</v>
      </c>
      <c r="L162" s="21">
        <v>0.30923938999999995</v>
      </c>
      <c r="M162" s="21">
        <v>0.30254153</v>
      </c>
      <c r="N162" s="21">
        <v>0.35749402999999991</v>
      </c>
      <c r="O162" s="29">
        <f t="shared" si="19"/>
        <v>4.0384360800000003</v>
      </c>
    </row>
    <row r="163" spans="1:15" x14ac:dyDescent="0.2">
      <c r="A163" s="10">
        <v>1014</v>
      </c>
      <c r="B163" s="10" t="s">
        <v>23</v>
      </c>
      <c r="C163" s="21">
        <v>13.500048219999998</v>
      </c>
      <c r="D163" s="21">
        <v>13.802768709999999</v>
      </c>
      <c r="E163" s="21">
        <v>13.548706130000001</v>
      </c>
      <c r="F163" s="21">
        <v>14.051047810000002</v>
      </c>
      <c r="G163" s="21">
        <v>13.353594949999998</v>
      </c>
      <c r="H163" s="21">
        <v>13.23386285</v>
      </c>
      <c r="I163" s="21">
        <v>15.001764480000002</v>
      </c>
      <c r="J163" s="21">
        <v>16.619130039999998</v>
      </c>
      <c r="K163" s="21">
        <v>15.913152440000001</v>
      </c>
      <c r="L163" s="21">
        <v>14.894495350000001</v>
      </c>
      <c r="M163" s="21">
        <v>12.969354439999998</v>
      </c>
      <c r="N163" s="21">
        <v>14.854114859999999</v>
      </c>
      <c r="O163" s="29">
        <f t="shared" si="19"/>
        <v>171.74204028</v>
      </c>
    </row>
    <row r="164" spans="1:15" x14ac:dyDescent="0.2">
      <c r="A164" s="10">
        <v>1015</v>
      </c>
      <c r="B164" s="10" t="s">
        <v>24</v>
      </c>
      <c r="C164" s="21">
        <v>1.3769927</v>
      </c>
      <c r="D164" s="21">
        <v>1.4672634099999999</v>
      </c>
      <c r="E164" s="21">
        <v>1.46277737</v>
      </c>
      <c r="F164" s="21">
        <v>1.5011476400000001</v>
      </c>
      <c r="G164" s="21">
        <v>1.4425546800000002</v>
      </c>
      <c r="H164" s="21">
        <v>1.4455054199999999</v>
      </c>
      <c r="I164" s="21">
        <v>1.7142277599999998</v>
      </c>
      <c r="J164" s="21">
        <v>2.02175197</v>
      </c>
      <c r="K164" s="21">
        <v>1.7688954699999997</v>
      </c>
      <c r="L164" s="21">
        <v>1.7674973499999995</v>
      </c>
      <c r="M164" s="21">
        <v>1.5659018599999999</v>
      </c>
      <c r="N164" s="21">
        <v>1.4921622400000003</v>
      </c>
      <c r="O164" s="29">
        <f t="shared" si="19"/>
        <v>19.026677869999997</v>
      </c>
    </row>
    <row r="165" spans="1:15" x14ac:dyDescent="0.2">
      <c r="A165" s="10">
        <v>1016</v>
      </c>
      <c r="B165" s="10" t="s">
        <v>25</v>
      </c>
      <c r="C165" s="21">
        <v>1.8968176500000005</v>
      </c>
      <c r="D165" s="21">
        <v>1.9957034199999999</v>
      </c>
      <c r="E165" s="21">
        <v>2.07742827</v>
      </c>
      <c r="F165" s="21">
        <v>2.1144024899999998</v>
      </c>
      <c r="G165" s="21">
        <v>2.0457638400000002</v>
      </c>
      <c r="H165" s="21">
        <v>2.0827561999999995</v>
      </c>
      <c r="I165" s="21">
        <v>2.4905568900000001</v>
      </c>
      <c r="J165" s="21">
        <v>2.9521928100000001</v>
      </c>
      <c r="K165" s="21">
        <v>2.5384037300000002</v>
      </c>
      <c r="L165" s="21">
        <v>1.9994338200000001</v>
      </c>
      <c r="M165" s="21">
        <v>1.9955393400000001</v>
      </c>
      <c r="N165" s="21">
        <v>1.9777245400000001</v>
      </c>
      <c r="O165" s="29">
        <f t="shared" si="19"/>
        <v>26.166722999999998</v>
      </c>
    </row>
    <row r="166" spans="1:15" x14ac:dyDescent="0.2">
      <c r="A166" s="10">
        <v>1017</v>
      </c>
      <c r="B166" s="10" t="s">
        <v>26</v>
      </c>
      <c r="C166" s="21">
        <v>4.1164567100000005</v>
      </c>
      <c r="D166" s="21">
        <v>4.1087737899999999</v>
      </c>
      <c r="E166" s="21">
        <v>4.2413433699999992</v>
      </c>
      <c r="F166" s="21">
        <v>4.1729369699999994</v>
      </c>
      <c r="G166" s="21">
        <v>4.2271200799999997</v>
      </c>
      <c r="H166" s="21">
        <v>4.0136359400000003</v>
      </c>
      <c r="I166" s="21">
        <v>4.8316802600000006</v>
      </c>
      <c r="J166" s="21">
        <v>5.0401032199999989</v>
      </c>
      <c r="K166" s="21">
        <v>4.6577129800000003</v>
      </c>
      <c r="L166" s="21">
        <v>4.3660957200000006</v>
      </c>
      <c r="M166" s="21">
        <v>3.9378858600000006</v>
      </c>
      <c r="N166" s="21">
        <v>4.2183339499999999</v>
      </c>
      <c r="O166" s="29">
        <f t="shared" si="19"/>
        <v>51.932078850000003</v>
      </c>
    </row>
    <row r="167" spans="1:15" x14ac:dyDescent="0.2">
      <c r="A167" s="10">
        <v>1018</v>
      </c>
      <c r="B167" s="10" t="s">
        <v>27</v>
      </c>
      <c r="C167" s="21">
        <v>1.6610829599999999</v>
      </c>
      <c r="D167" s="21">
        <v>1.7732985700000004</v>
      </c>
      <c r="E167" s="21">
        <v>1.6419844099999998</v>
      </c>
      <c r="F167" s="21">
        <v>1.6436389200000001</v>
      </c>
      <c r="G167" s="21">
        <v>1.58896495</v>
      </c>
      <c r="H167" s="21">
        <v>1.6671736000000001</v>
      </c>
      <c r="I167" s="21">
        <v>1.9903363000000003</v>
      </c>
      <c r="J167" s="21">
        <v>2.15296631</v>
      </c>
      <c r="K167" s="21">
        <v>1.9378325700000001</v>
      </c>
      <c r="L167" s="21">
        <v>1.8284105400000004</v>
      </c>
      <c r="M167" s="21">
        <v>1.6113109499999998</v>
      </c>
      <c r="N167" s="21">
        <v>1.6306309800000001</v>
      </c>
      <c r="O167" s="29">
        <f t="shared" si="19"/>
        <v>21.127631060000002</v>
      </c>
    </row>
    <row r="168" spans="1:15" x14ac:dyDescent="0.2">
      <c r="A168" s="10">
        <v>1019</v>
      </c>
      <c r="B168" s="10" t="s">
        <v>28</v>
      </c>
      <c r="C168" s="21">
        <v>1.0360903000000001</v>
      </c>
      <c r="D168" s="21">
        <v>1.0424068599999998</v>
      </c>
      <c r="E168" s="21">
        <v>1.1125242300000002</v>
      </c>
      <c r="F168" s="21">
        <v>1.0100822</v>
      </c>
      <c r="G168" s="21">
        <v>1.00976829</v>
      </c>
      <c r="H168" s="21">
        <v>1.0836684599999999</v>
      </c>
      <c r="I168" s="21">
        <v>1.2415762100000003</v>
      </c>
      <c r="J168" s="21">
        <v>1.46313541</v>
      </c>
      <c r="K168" s="21">
        <v>1.17295353</v>
      </c>
      <c r="L168" s="21">
        <v>1.08237932</v>
      </c>
      <c r="M168" s="21">
        <v>0.90714958000000012</v>
      </c>
      <c r="N168" s="21">
        <v>1.1045703899999999</v>
      </c>
      <c r="O168" s="29">
        <f t="shared" si="19"/>
        <v>13.266304779999999</v>
      </c>
    </row>
    <row r="169" spans="1:15" x14ac:dyDescent="0.2">
      <c r="A169" s="10">
        <v>1020</v>
      </c>
      <c r="B169" s="10" t="s">
        <v>29</v>
      </c>
      <c r="C169" s="21">
        <v>5.3074076900000007</v>
      </c>
      <c r="D169" s="21">
        <v>5.8192314100000004</v>
      </c>
      <c r="E169" s="21">
        <v>5.65595553</v>
      </c>
      <c r="F169" s="21">
        <v>5.81297687</v>
      </c>
      <c r="G169" s="21">
        <v>5.4576230099999998</v>
      </c>
      <c r="H169" s="21">
        <v>5.3736207199999999</v>
      </c>
      <c r="I169" s="21">
        <v>6.1873442000000001</v>
      </c>
      <c r="J169" s="21">
        <v>6.2527159900000013</v>
      </c>
      <c r="K169" s="21">
        <v>6.2264257999999995</v>
      </c>
      <c r="L169" s="21">
        <v>6.0169982600000003</v>
      </c>
      <c r="M169" s="21">
        <v>5.2366614800000004</v>
      </c>
      <c r="N169" s="21">
        <v>5.9802108699999996</v>
      </c>
      <c r="O169" s="29">
        <f t="shared" si="19"/>
        <v>69.327171829999997</v>
      </c>
    </row>
    <row r="170" spans="1:15" x14ac:dyDescent="0.2">
      <c r="A170" s="10">
        <v>1021</v>
      </c>
      <c r="B170" s="10" t="s">
        <v>30</v>
      </c>
      <c r="C170" s="21">
        <v>1.4698253600000004</v>
      </c>
      <c r="D170" s="21">
        <v>1.53859346</v>
      </c>
      <c r="E170" s="21">
        <v>1.4658808499999998</v>
      </c>
      <c r="F170" s="21">
        <v>1.5725406</v>
      </c>
      <c r="G170" s="21">
        <v>1.4677709899999998</v>
      </c>
      <c r="H170" s="21">
        <v>1.5214286499999998</v>
      </c>
      <c r="I170" s="21">
        <v>1.68893479</v>
      </c>
      <c r="J170" s="21">
        <v>1.6949025200000001</v>
      </c>
      <c r="K170" s="21">
        <v>1.6939389499999999</v>
      </c>
      <c r="L170" s="21">
        <v>1.7406487999999998</v>
      </c>
      <c r="M170" s="21">
        <v>1.41316946</v>
      </c>
      <c r="N170" s="21">
        <v>1.6935075400000001</v>
      </c>
      <c r="O170" s="29">
        <f t="shared" si="19"/>
        <v>18.961141969999996</v>
      </c>
    </row>
    <row r="171" spans="1:15" x14ac:dyDescent="0.2">
      <c r="A171" s="10">
        <v>1022</v>
      </c>
      <c r="B171" s="10" t="s">
        <v>31</v>
      </c>
      <c r="C171" s="21">
        <v>7.2342956799999998</v>
      </c>
      <c r="D171" s="21">
        <v>8.8343267300000008</v>
      </c>
      <c r="E171" s="21">
        <v>7.1062332700000006</v>
      </c>
      <c r="F171" s="21">
        <v>7.4633507799999999</v>
      </c>
      <c r="G171" s="21">
        <v>7.0978042099999996</v>
      </c>
      <c r="H171" s="21">
        <v>7.0084158299999997</v>
      </c>
      <c r="I171" s="21">
        <v>8.2400433599999996</v>
      </c>
      <c r="J171" s="21">
        <v>8.3095590900000005</v>
      </c>
      <c r="K171" s="21">
        <v>8.0670844900000009</v>
      </c>
      <c r="L171" s="21">
        <v>7.9333437200000008</v>
      </c>
      <c r="M171" s="21">
        <v>6.7620922899999991</v>
      </c>
      <c r="N171" s="21">
        <v>7.7535651699999981</v>
      </c>
      <c r="O171" s="29">
        <f t="shared" si="19"/>
        <v>91.810114619999993</v>
      </c>
    </row>
    <row r="172" spans="1:15" x14ac:dyDescent="0.2">
      <c r="A172" s="10">
        <v>1023</v>
      </c>
      <c r="B172" s="10" t="s">
        <v>32</v>
      </c>
      <c r="C172" s="21">
        <v>1.6146182</v>
      </c>
      <c r="D172" s="21">
        <v>1.5869468200000003</v>
      </c>
      <c r="E172" s="21">
        <v>1.5571132400000001</v>
      </c>
      <c r="F172" s="21">
        <v>1.6949538200000001</v>
      </c>
      <c r="G172" s="21">
        <v>1.57991953</v>
      </c>
      <c r="H172" s="21">
        <v>1.5238516599999998</v>
      </c>
      <c r="I172" s="21">
        <v>1.7990466800000002</v>
      </c>
      <c r="J172" s="21">
        <v>1.9355603700000001</v>
      </c>
      <c r="K172" s="21">
        <v>1.7763559199999999</v>
      </c>
      <c r="L172" s="21">
        <v>1.7472453600000002</v>
      </c>
      <c r="M172" s="21">
        <v>1.52429356</v>
      </c>
      <c r="N172" s="21">
        <v>1.6399771699999999</v>
      </c>
      <c r="O172" s="29">
        <f t="shared" si="19"/>
        <v>19.979882330000002</v>
      </c>
    </row>
    <row r="173" spans="1:15" x14ac:dyDescent="0.2">
      <c r="A173" s="10">
        <v>1024</v>
      </c>
      <c r="B173" s="10" t="s">
        <v>33</v>
      </c>
      <c r="C173" s="21">
        <v>11.853536809999998</v>
      </c>
      <c r="D173" s="21">
        <v>12.21297627</v>
      </c>
      <c r="E173" s="21">
        <v>11.520040490000001</v>
      </c>
      <c r="F173" s="21">
        <v>12.350906009999997</v>
      </c>
      <c r="G173" s="21">
        <v>12.29662491</v>
      </c>
      <c r="H173" s="21">
        <v>11.740008920000001</v>
      </c>
      <c r="I173" s="21">
        <v>13.55899267</v>
      </c>
      <c r="J173" s="21">
        <v>13.208351240000002</v>
      </c>
      <c r="K173" s="21">
        <v>13.48645711</v>
      </c>
      <c r="L173" s="21">
        <v>13.334589790000001</v>
      </c>
      <c r="M173" s="21">
        <v>11.47105269</v>
      </c>
      <c r="N173" s="21">
        <v>13.222121710000001</v>
      </c>
      <c r="O173" s="29">
        <f t="shared" si="19"/>
        <v>150.25565861999999</v>
      </c>
    </row>
    <row r="174" spans="1:15" x14ac:dyDescent="0.2">
      <c r="A174" s="10">
        <v>1025</v>
      </c>
      <c r="B174" s="10" t="s">
        <v>34</v>
      </c>
      <c r="C174" s="21">
        <v>1.7289321599999998</v>
      </c>
      <c r="D174" s="21">
        <v>1.8144108199999998</v>
      </c>
      <c r="E174" s="21">
        <v>1.6506387799999998</v>
      </c>
      <c r="F174" s="21">
        <v>1.7741932900000001</v>
      </c>
      <c r="G174" s="21">
        <v>1.6153326000000001</v>
      </c>
      <c r="H174" s="21">
        <v>1.7010641899999999</v>
      </c>
      <c r="I174" s="21">
        <v>2.0491885699999997</v>
      </c>
      <c r="J174" s="21">
        <v>2.1095685499999997</v>
      </c>
      <c r="K174" s="21">
        <v>2.0306756400000001</v>
      </c>
      <c r="L174" s="21">
        <v>1.9415133900000001</v>
      </c>
      <c r="M174" s="21">
        <v>1.6616304200000001</v>
      </c>
      <c r="N174" s="21">
        <v>1.7284072099999999</v>
      </c>
      <c r="O174" s="29">
        <f t="shared" si="19"/>
        <v>21.805555620000003</v>
      </c>
    </row>
    <row r="175" spans="1:15" x14ac:dyDescent="0.2">
      <c r="A175" s="10">
        <v>1026</v>
      </c>
      <c r="B175" s="10" t="s">
        <v>35</v>
      </c>
      <c r="C175" s="21">
        <v>0.80377647000000008</v>
      </c>
      <c r="D175" s="21">
        <v>0.76283986999999998</v>
      </c>
      <c r="E175" s="21">
        <v>0.81992573999999996</v>
      </c>
      <c r="F175" s="21">
        <v>0.78744349000000002</v>
      </c>
      <c r="G175" s="21">
        <v>0.76789496000000002</v>
      </c>
      <c r="H175" s="21">
        <v>0.72086961000000005</v>
      </c>
      <c r="I175" s="21">
        <v>0.94467551999999988</v>
      </c>
      <c r="J175" s="21">
        <v>0.89262179000000008</v>
      </c>
      <c r="K175" s="21">
        <v>0.83761999999999992</v>
      </c>
      <c r="L175" s="21">
        <v>0.84418013999999997</v>
      </c>
      <c r="M175" s="21">
        <v>0.76887536999999995</v>
      </c>
      <c r="N175" s="21">
        <v>0.88997210999999987</v>
      </c>
      <c r="O175" s="29">
        <f t="shared" si="19"/>
        <v>9.8406950700000007</v>
      </c>
    </row>
    <row r="176" spans="1:15" x14ac:dyDescent="0.2">
      <c r="A176" s="10">
        <v>1027</v>
      </c>
      <c r="B176" s="10" t="s">
        <v>36</v>
      </c>
      <c r="C176" s="21">
        <v>1.09001733</v>
      </c>
      <c r="D176" s="21">
        <v>1.1159008400000001</v>
      </c>
      <c r="E176" s="21">
        <v>1.03175668</v>
      </c>
      <c r="F176" s="21">
        <v>1.10431649</v>
      </c>
      <c r="G176" s="21">
        <v>1.0547825300000002</v>
      </c>
      <c r="H176" s="21">
        <v>1.1315320800000002</v>
      </c>
      <c r="I176" s="21">
        <v>1.30956122</v>
      </c>
      <c r="J176" s="21">
        <v>1.4310829600000001</v>
      </c>
      <c r="K176" s="21">
        <v>1.2309922200000003</v>
      </c>
      <c r="L176" s="21">
        <v>1.2169715300000004</v>
      </c>
      <c r="M176" s="21">
        <v>1.1762607199999999</v>
      </c>
      <c r="N176" s="21">
        <v>1.1775671300000001</v>
      </c>
      <c r="O176" s="29">
        <f t="shared" si="19"/>
        <v>14.070741730000002</v>
      </c>
    </row>
    <row r="177" spans="1:15" x14ac:dyDescent="0.2">
      <c r="A177" s="10">
        <v>1028</v>
      </c>
      <c r="B177" s="10" t="s">
        <v>37</v>
      </c>
      <c r="C177" s="21">
        <v>6.1699700700000006</v>
      </c>
      <c r="D177" s="21">
        <v>5.9513336900000002</v>
      </c>
      <c r="E177" s="21">
        <v>6.1019199899999998</v>
      </c>
      <c r="F177" s="21">
        <v>6.3922443399999995</v>
      </c>
      <c r="G177" s="21">
        <v>6.1947703199999991</v>
      </c>
      <c r="H177" s="21">
        <v>5.9817239200000003</v>
      </c>
      <c r="I177" s="21">
        <v>6.8303121300000003</v>
      </c>
      <c r="J177" s="21">
        <v>7.08202979</v>
      </c>
      <c r="K177" s="21">
        <v>6.7698114799999995</v>
      </c>
      <c r="L177" s="21">
        <v>6.887954109999999</v>
      </c>
      <c r="M177" s="21">
        <v>5.9803616699999997</v>
      </c>
      <c r="N177" s="21">
        <v>6.4828872100000003</v>
      </c>
      <c r="O177" s="29">
        <f t="shared" si="19"/>
        <v>76.825318719999999</v>
      </c>
    </row>
    <row r="178" spans="1:15" x14ac:dyDescent="0.2">
      <c r="A178" s="10">
        <v>1029</v>
      </c>
      <c r="B178" s="10" t="s">
        <v>38</v>
      </c>
      <c r="C178" s="21">
        <v>0.83627439999999997</v>
      </c>
      <c r="D178" s="21">
        <v>0.86292234000000001</v>
      </c>
      <c r="E178" s="21">
        <v>0.84952759999999983</v>
      </c>
      <c r="F178" s="21">
        <v>0.94664265000000014</v>
      </c>
      <c r="G178" s="21">
        <v>0.93348014000000001</v>
      </c>
      <c r="H178" s="21">
        <v>0.88062568000000008</v>
      </c>
      <c r="I178" s="21">
        <v>0.96248876000000005</v>
      </c>
      <c r="J178" s="21">
        <v>1.2062065699999998</v>
      </c>
      <c r="K178" s="21">
        <v>0.98475374000000004</v>
      </c>
      <c r="L178" s="21">
        <v>0.95820801000000011</v>
      </c>
      <c r="M178" s="21">
        <v>0.75525033000000008</v>
      </c>
      <c r="N178" s="21">
        <v>0.9693543</v>
      </c>
      <c r="O178" s="29">
        <f t="shared" si="19"/>
        <v>11.145734520000001</v>
      </c>
    </row>
    <row r="179" spans="1:15" x14ac:dyDescent="0.2">
      <c r="A179" s="15">
        <v>1030</v>
      </c>
      <c r="B179" s="15" t="s">
        <v>18</v>
      </c>
      <c r="C179" s="23">
        <v>1.2271628799999998</v>
      </c>
      <c r="D179" s="23">
        <v>1.2345315399999999</v>
      </c>
      <c r="E179" s="23">
        <v>1.2159976399999999</v>
      </c>
      <c r="F179" s="23">
        <v>1.3377285299999997</v>
      </c>
      <c r="G179" s="23">
        <v>1.25842177</v>
      </c>
      <c r="H179" s="23">
        <v>1.2424862299999999</v>
      </c>
      <c r="I179" s="23">
        <v>1.5283720900000002</v>
      </c>
      <c r="J179" s="23">
        <v>1.67358016</v>
      </c>
      <c r="K179" s="23">
        <v>1.5190028999999998</v>
      </c>
      <c r="L179" s="23">
        <v>1.21385308</v>
      </c>
      <c r="M179" s="23">
        <v>1.1986551300000001</v>
      </c>
      <c r="N179" s="23">
        <v>1.2834313199999996</v>
      </c>
      <c r="O179" s="31">
        <f t="shared" si="19"/>
        <v>15.933223270000001</v>
      </c>
    </row>
    <row r="180" spans="1:15" x14ac:dyDescent="0.2">
      <c r="A180" s="4">
        <v>10300</v>
      </c>
      <c r="B180" s="4" t="s">
        <v>57</v>
      </c>
      <c r="C180" s="25">
        <f>SUM(C152:C179)</f>
        <v>147.98201654000005</v>
      </c>
      <c r="D180" s="25">
        <f t="shared" ref="D180:O180" si="20">SUM(D152:D179)</f>
        <v>154.00803915000003</v>
      </c>
      <c r="E180" s="25">
        <f t="shared" si="20"/>
        <v>149.70329415000003</v>
      </c>
      <c r="F180" s="25">
        <f t="shared" si="20"/>
        <v>155.56282659999997</v>
      </c>
      <c r="G180" s="25">
        <f t="shared" si="20"/>
        <v>149.74693840000006</v>
      </c>
      <c r="H180" s="25">
        <f t="shared" si="20"/>
        <v>146.66292210000003</v>
      </c>
      <c r="I180" s="25">
        <f t="shared" si="20"/>
        <v>169.04101690000007</v>
      </c>
      <c r="J180" s="25">
        <f t="shared" si="20"/>
        <v>175.67278311000004</v>
      </c>
      <c r="K180" s="25">
        <f t="shared" si="20"/>
        <v>167.52632904999996</v>
      </c>
      <c r="L180" s="25">
        <f t="shared" si="20"/>
        <v>156.39004424000004</v>
      </c>
      <c r="M180" s="25">
        <f t="shared" si="20"/>
        <v>145.13883623999996</v>
      </c>
      <c r="N180" s="25">
        <f t="shared" si="20"/>
        <v>158.40492899</v>
      </c>
      <c r="O180" s="25">
        <f t="shared" si="20"/>
        <v>1875.8399754700001</v>
      </c>
    </row>
    <row r="181" spans="1:15" x14ac:dyDescent="0.2">
      <c r="A181" s="32"/>
      <c r="B181" s="32"/>
      <c r="C181"/>
      <c r="D181"/>
      <c r="E181"/>
      <c r="F181"/>
      <c r="G181"/>
      <c r="H181"/>
      <c r="I181"/>
      <c r="J181"/>
      <c r="K181"/>
      <c r="L181"/>
      <c r="M181"/>
      <c r="N181"/>
      <c r="O181" s="32"/>
    </row>
    <row r="182" spans="1:15" x14ac:dyDescent="0.2">
      <c r="A182" s="3" t="s">
        <v>52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57</v>
      </c>
    </row>
    <row r="183" spans="1:15" x14ac:dyDescent="0.2">
      <c r="A183" s="34"/>
      <c r="B183" s="34" t="s">
        <v>46</v>
      </c>
      <c r="C183" s="35">
        <v>5.5352272299999985</v>
      </c>
      <c r="D183" s="35">
        <v>5.7195551499999997</v>
      </c>
      <c r="E183" s="35">
        <v>6.1591931299999993</v>
      </c>
      <c r="F183" s="35">
        <v>6.0220068500000004</v>
      </c>
      <c r="G183" s="35">
        <v>6.8930487399999993</v>
      </c>
      <c r="H183" s="35">
        <v>6.7178658799999997</v>
      </c>
      <c r="I183" s="35">
        <v>5.7855757500000013</v>
      </c>
      <c r="J183" s="35">
        <v>6.7477064900000006</v>
      </c>
      <c r="K183" s="35">
        <v>6.5331795800000014</v>
      </c>
      <c r="L183" s="35">
        <v>5.9462873500000004</v>
      </c>
      <c r="M183" s="35">
        <v>6.6183972599999992</v>
      </c>
      <c r="N183" s="35">
        <v>8.7455301299999988</v>
      </c>
      <c r="O183" s="36">
        <f>SUM(C183:N183)</f>
        <v>77.423573539999978</v>
      </c>
    </row>
    <row r="184" spans="1:15" x14ac:dyDescent="0.2">
      <c r="A184" s="7">
        <v>1004</v>
      </c>
      <c r="B184" s="10" t="s">
        <v>94</v>
      </c>
      <c r="C184" s="19">
        <v>13.660655689999997</v>
      </c>
      <c r="D184" s="19">
        <v>14.204273490000002</v>
      </c>
      <c r="E184" s="19">
        <v>17.069607340000001</v>
      </c>
      <c r="F184" s="19">
        <v>13.687753359999999</v>
      </c>
      <c r="G184" s="19">
        <v>15.345990579999999</v>
      </c>
      <c r="H184" s="19">
        <v>16.682910230000001</v>
      </c>
      <c r="I184" s="19">
        <v>15.329455939999999</v>
      </c>
      <c r="J184" s="19">
        <v>15.132064659999999</v>
      </c>
      <c r="K184" s="19">
        <v>18.821110180000005</v>
      </c>
      <c r="L184" s="19">
        <v>15.023103740000002</v>
      </c>
      <c r="M184" s="19">
        <v>17.163995829999998</v>
      </c>
      <c r="N184" s="19">
        <v>18.015305420000001</v>
      </c>
      <c r="O184" s="29">
        <f>SUM(C184:N184)</f>
        <v>190.13622646000002</v>
      </c>
    </row>
    <row r="185" spans="1:15" x14ac:dyDescent="0.2">
      <c r="A185" s="10">
        <v>1005</v>
      </c>
      <c r="B185" s="10" t="s">
        <v>13</v>
      </c>
      <c r="C185" s="21">
        <v>0.70537651000000012</v>
      </c>
      <c r="D185" s="21">
        <v>0.60141975999999986</v>
      </c>
      <c r="E185" s="21">
        <v>0.62239031</v>
      </c>
      <c r="F185" s="21">
        <v>0.63838026999999997</v>
      </c>
      <c r="G185" s="21">
        <v>0.68313446000000022</v>
      </c>
      <c r="H185" s="21">
        <v>0.64105334999999997</v>
      </c>
      <c r="I185" s="21">
        <v>0.59724416999999996</v>
      </c>
      <c r="J185" s="21">
        <v>0.62657979999999991</v>
      </c>
      <c r="K185" s="21">
        <v>0.6911992600000002</v>
      </c>
      <c r="L185" s="21">
        <v>0.59013888000000003</v>
      </c>
      <c r="M185" s="21">
        <v>0.72907383999999997</v>
      </c>
      <c r="N185" s="21">
        <v>0.61978058000000003</v>
      </c>
      <c r="O185" s="29">
        <f t="shared" ref="O185:O210" si="21">SUM(C185:N185)</f>
        <v>7.745771190000001</v>
      </c>
    </row>
    <row r="186" spans="1:15" x14ac:dyDescent="0.2">
      <c r="A186" s="10">
        <v>1006</v>
      </c>
      <c r="B186" s="10" t="s">
        <v>14</v>
      </c>
      <c r="C186" s="21">
        <v>1.2778683100000001</v>
      </c>
      <c r="D186" s="21">
        <v>1.2595106899999999</v>
      </c>
      <c r="E186" s="21">
        <v>1.4703663000000002</v>
      </c>
      <c r="F186" s="21">
        <v>1.2595571799999996</v>
      </c>
      <c r="G186" s="21">
        <v>1.2467415599999998</v>
      </c>
      <c r="H186" s="21">
        <v>1.3831686500000002</v>
      </c>
      <c r="I186" s="21">
        <v>1.3919225099999997</v>
      </c>
      <c r="J186" s="21">
        <v>1.2591531499999999</v>
      </c>
      <c r="K186" s="21">
        <v>1.5822041800000004</v>
      </c>
      <c r="L186" s="21">
        <v>1.3582965399999998</v>
      </c>
      <c r="M186" s="21">
        <v>1.3096528399999998</v>
      </c>
      <c r="N186" s="21">
        <v>1.4180874500000002</v>
      </c>
      <c r="O186" s="29">
        <f t="shared" si="21"/>
        <v>16.216529359999999</v>
      </c>
    </row>
    <row r="187" spans="1:15" x14ac:dyDescent="0.2">
      <c r="A187" s="10">
        <v>1007</v>
      </c>
      <c r="B187" s="10" t="s">
        <v>15</v>
      </c>
      <c r="C187" s="21">
        <v>2.7660984800000001</v>
      </c>
      <c r="D187" s="21">
        <v>2.4039372700000006</v>
      </c>
      <c r="E187" s="21">
        <v>2.5002543000000004</v>
      </c>
      <c r="F187" s="21">
        <v>2.6870617299999999</v>
      </c>
      <c r="G187" s="21">
        <v>2.3411871699999995</v>
      </c>
      <c r="H187" s="21">
        <v>2.6974091800000002</v>
      </c>
      <c r="I187" s="21">
        <v>2.2797121200000001</v>
      </c>
      <c r="J187" s="21">
        <v>2.2652561699999993</v>
      </c>
      <c r="K187" s="21">
        <v>2.5284010199999996</v>
      </c>
      <c r="L187" s="21">
        <v>2.3482912799999998</v>
      </c>
      <c r="M187" s="21">
        <v>3.1243384399999998</v>
      </c>
      <c r="N187" s="21">
        <v>3.6668556399999992</v>
      </c>
      <c r="O187" s="29">
        <f t="shared" si="21"/>
        <v>31.608802799999999</v>
      </c>
    </row>
    <row r="188" spans="1:15" x14ac:dyDescent="0.2">
      <c r="A188" s="10">
        <v>1008</v>
      </c>
      <c r="B188" s="10" t="s">
        <v>16</v>
      </c>
      <c r="C188" s="21">
        <v>0.88388347</v>
      </c>
      <c r="D188" s="21">
        <v>1.0645957899999998</v>
      </c>
      <c r="E188" s="21">
        <v>1.0092266399999998</v>
      </c>
      <c r="F188" s="21">
        <v>1.0361366599999997</v>
      </c>
      <c r="G188" s="21">
        <v>1.1049902700000001</v>
      </c>
      <c r="H188" s="21">
        <v>1.2084945499999999</v>
      </c>
      <c r="I188" s="21">
        <v>1.0840013799999999</v>
      </c>
      <c r="J188" s="21">
        <v>1.0970516299999999</v>
      </c>
      <c r="K188" s="21">
        <v>1.0797145300000002</v>
      </c>
      <c r="L188" s="21">
        <v>0.99596702000000004</v>
      </c>
      <c r="M188" s="21">
        <v>0.99255031000000005</v>
      </c>
      <c r="N188" s="21">
        <v>1.26349321</v>
      </c>
      <c r="O188" s="29">
        <f t="shared" si="21"/>
        <v>12.820105460000001</v>
      </c>
    </row>
    <row r="189" spans="1:15" x14ac:dyDescent="0.2">
      <c r="A189" s="10">
        <v>1009</v>
      </c>
      <c r="B189" s="10" t="s">
        <v>17</v>
      </c>
      <c r="C189" s="21">
        <v>0.98139747999999993</v>
      </c>
      <c r="D189" s="21">
        <v>0.87234332000000003</v>
      </c>
      <c r="E189" s="21">
        <v>0.88881756000000012</v>
      </c>
      <c r="F189" s="21">
        <v>0.87784121999999998</v>
      </c>
      <c r="G189" s="21">
        <v>0.95450908000000023</v>
      </c>
      <c r="H189" s="21">
        <v>0.94140349999999984</v>
      </c>
      <c r="I189" s="21">
        <v>1.0157847899999999</v>
      </c>
      <c r="J189" s="21">
        <v>1.0751461</v>
      </c>
      <c r="K189" s="21">
        <v>0.99444360999999992</v>
      </c>
      <c r="L189" s="21">
        <v>0.91052173999999997</v>
      </c>
      <c r="M189" s="21">
        <v>0.97572253999999992</v>
      </c>
      <c r="N189" s="21">
        <v>0.92493979999999998</v>
      </c>
      <c r="O189" s="29">
        <f t="shared" si="21"/>
        <v>11.412870739999999</v>
      </c>
    </row>
    <row r="190" spans="1:15" x14ac:dyDescent="0.2">
      <c r="A190" s="10">
        <v>1010</v>
      </c>
      <c r="B190" s="10" t="s">
        <v>19</v>
      </c>
      <c r="C190" s="21">
        <v>1.2192816500000001</v>
      </c>
      <c r="D190" s="21">
        <v>1.1836068400000002</v>
      </c>
      <c r="E190" s="21">
        <v>1.1678554800000001</v>
      </c>
      <c r="F190" s="21">
        <v>1.2045776499999998</v>
      </c>
      <c r="G190" s="21">
        <v>1.1515949000000001</v>
      </c>
      <c r="H190" s="21">
        <v>1.26329877</v>
      </c>
      <c r="I190" s="21">
        <v>1.12819677</v>
      </c>
      <c r="J190" s="21">
        <v>1.2165173200000001</v>
      </c>
      <c r="K190" s="21">
        <v>1.28932307</v>
      </c>
      <c r="L190" s="21">
        <v>1.2586390999999999</v>
      </c>
      <c r="M190" s="21">
        <v>1.34429613</v>
      </c>
      <c r="N190" s="21">
        <v>2.7103937100000004</v>
      </c>
      <c r="O190" s="29">
        <f t="shared" si="21"/>
        <v>16.137581390000001</v>
      </c>
    </row>
    <row r="191" spans="1:15" x14ac:dyDescent="0.2">
      <c r="A191" s="10">
        <v>1011</v>
      </c>
      <c r="B191" s="10" t="s">
        <v>20</v>
      </c>
      <c r="C191" s="21">
        <v>0.87869061000000015</v>
      </c>
      <c r="D191" s="21">
        <v>0.92252042000000001</v>
      </c>
      <c r="E191" s="21">
        <v>0.93329696000000006</v>
      </c>
      <c r="F191" s="21">
        <v>0.85454890000000006</v>
      </c>
      <c r="G191" s="21">
        <v>0.90385101000000001</v>
      </c>
      <c r="H191" s="21">
        <v>0.86932840000000011</v>
      </c>
      <c r="I191" s="21">
        <v>0.97338373999999994</v>
      </c>
      <c r="J191" s="21">
        <v>0.94869651999999993</v>
      </c>
      <c r="K191" s="21">
        <v>0.99638054999999981</v>
      </c>
      <c r="L191" s="21">
        <v>0.81420378999999998</v>
      </c>
      <c r="M191" s="21">
        <v>0.95902466000000008</v>
      </c>
      <c r="N191" s="21">
        <v>1.8642087099999998</v>
      </c>
      <c r="O191" s="29">
        <f t="shared" si="21"/>
        <v>11.918134270000001</v>
      </c>
    </row>
    <row r="192" spans="1:15" x14ac:dyDescent="0.2">
      <c r="A192" s="10">
        <v>1012</v>
      </c>
      <c r="B192" s="10" t="s">
        <v>21</v>
      </c>
      <c r="C192" s="21">
        <v>1.8628759300000004</v>
      </c>
      <c r="D192" s="21">
        <v>1.98391647</v>
      </c>
      <c r="E192" s="21">
        <v>2.0314326</v>
      </c>
      <c r="F192" s="21">
        <v>1.9202655200000003</v>
      </c>
      <c r="G192" s="21">
        <v>1.93540991</v>
      </c>
      <c r="H192" s="21">
        <v>2.0899681600000002</v>
      </c>
      <c r="I192" s="21">
        <v>2.3844449300000008</v>
      </c>
      <c r="J192" s="21">
        <v>4.1076245299999998</v>
      </c>
      <c r="K192" s="21">
        <v>2.11335703</v>
      </c>
      <c r="L192" s="21">
        <v>1.93801603</v>
      </c>
      <c r="M192" s="21">
        <v>2.1253542599999999</v>
      </c>
      <c r="N192" s="21">
        <v>3.3702676100000004</v>
      </c>
      <c r="O192" s="29">
        <f t="shared" si="21"/>
        <v>27.862932979999997</v>
      </c>
    </row>
    <row r="193" spans="1:15" x14ac:dyDescent="0.2">
      <c r="A193" s="10">
        <v>1013</v>
      </c>
      <c r="B193" s="10" t="s">
        <v>22</v>
      </c>
      <c r="C193" s="21">
        <v>0.36397334999999997</v>
      </c>
      <c r="D193" s="21">
        <v>0.48737103000000004</v>
      </c>
      <c r="E193" s="21">
        <v>0.41725390999999995</v>
      </c>
      <c r="F193" s="21">
        <v>0.38719904999999999</v>
      </c>
      <c r="G193" s="21">
        <v>0.38970068999999996</v>
      </c>
      <c r="H193" s="21">
        <v>0.46812480000000001</v>
      </c>
      <c r="I193" s="21">
        <v>0.36057385999999997</v>
      </c>
      <c r="J193" s="21">
        <v>0.34982587999999998</v>
      </c>
      <c r="K193" s="21">
        <v>0.42294643000000004</v>
      </c>
      <c r="L193" s="21">
        <v>0.40239521</v>
      </c>
      <c r="M193" s="21">
        <v>0.38803984000000002</v>
      </c>
      <c r="N193" s="21">
        <v>0.41429508000000004</v>
      </c>
      <c r="O193" s="29">
        <f t="shared" si="21"/>
        <v>4.8516991300000001</v>
      </c>
    </row>
    <row r="194" spans="1:15" x14ac:dyDescent="0.2">
      <c r="A194" s="10">
        <v>1014</v>
      </c>
      <c r="B194" s="10" t="s">
        <v>23</v>
      </c>
      <c r="C194" s="21">
        <v>6.140070989999999</v>
      </c>
      <c r="D194" s="21">
        <v>6.1355746999999985</v>
      </c>
      <c r="E194" s="21">
        <v>6.4203002500000004</v>
      </c>
      <c r="F194" s="21">
        <v>5.6562766799999995</v>
      </c>
      <c r="G194" s="21">
        <v>3.9589558699999996</v>
      </c>
      <c r="H194" s="21">
        <v>5.91761888</v>
      </c>
      <c r="I194" s="21">
        <v>5.8113700100000001</v>
      </c>
      <c r="J194" s="21">
        <v>5.9540008699999998</v>
      </c>
      <c r="K194" s="21">
        <v>6.2283701100000002</v>
      </c>
      <c r="L194" s="21">
        <v>5.8995112399999989</v>
      </c>
      <c r="M194" s="21">
        <v>6.2307986</v>
      </c>
      <c r="N194" s="21">
        <v>7.3202699399999984</v>
      </c>
      <c r="O194" s="29">
        <f t="shared" si="21"/>
        <v>71.67311814</v>
      </c>
    </row>
    <row r="195" spans="1:15" x14ac:dyDescent="0.2">
      <c r="A195" s="10">
        <v>1015</v>
      </c>
      <c r="B195" s="10" t="s">
        <v>24</v>
      </c>
      <c r="C195" s="21">
        <v>1.2870941999999996</v>
      </c>
      <c r="D195" s="21">
        <v>1.3413265599999999</v>
      </c>
      <c r="E195" s="21">
        <v>1.21232926</v>
      </c>
      <c r="F195" s="21">
        <v>0.90372307000000007</v>
      </c>
      <c r="G195" s="21">
        <v>0.92689043999999998</v>
      </c>
      <c r="H195" s="21">
        <v>1.49648151</v>
      </c>
      <c r="I195" s="21">
        <v>0.64855181000000006</v>
      </c>
      <c r="J195" s="21">
        <v>1.1374969799999999</v>
      </c>
      <c r="K195" s="21">
        <v>1.0195146500000001</v>
      </c>
      <c r="L195" s="21">
        <v>1.0095811300000002</v>
      </c>
      <c r="M195" s="21">
        <v>1.0366998200000002</v>
      </c>
      <c r="N195" s="21">
        <v>2.4801341899999998</v>
      </c>
      <c r="O195" s="29">
        <f t="shared" si="21"/>
        <v>14.499823619999999</v>
      </c>
    </row>
    <row r="196" spans="1:15" x14ac:dyDescent="0.2">
      <c r="A196" s="10">
        <v>1016</v>
      </c>
      <c r="B196" s="10" t="s">
        <v>25</v>
      </c>
      <c r="C196" s="21">
        <v>1.0967441200000001</v>
      </c>
      <c r="D196" s="21">
        <v>1.1102032300000002</v>
      </c>
      <c r="E196" s="21">
        <v>1.09335296</v>
      </c>
      <c r="F196" s="21">
        <v>1.0474893599999999</v>
      </c>
      <c r="G196" s="21">
        <v>1.0789290600000001</v>
      </c>
      <c r="H196" s="21">
        <v>1.1738766799999998</v>
      </c>
      <c r="I196" s="21">
        <v>1.1757193400000001</v>
      </c>
      <c r="J196" s="21">
        <v>1.2826652199999999</v>
      </c>
      <c r="K196" s="21">
        <v>1.11657535</v>
      </c>
      <c r="L196" s="21">
        <v>1.1153519299999999</v>
      </c>
      <c r="M196" s="21">
        <v>1.0549814100000001</v>
      </c>
      <c r="N196" s="21">
        <v>1.5692770300000003</v>
      </c>
      <c r="O196" s="29">
        <f t="shared" si="21"/>
        <v>13.91516569</v>
      </c>
    </row>
    <row r="197" spans="1:15" x14ac:dyDescent="0.2">
      <c r="A197" s="10">
        <v>1017</v>
      </c>
      <c r="B197" s="10" t="s">
        <v>26</v>
      </c>
      <c r="C197" s="21">
        <v>1.8434407399999999</v>
      </c>
      <c r="D197" s="21">
        <v>1.6964476100000001</v>
      </c>
      <c r="E197" s="21">
        <v>1.7328933999999998</v>
      </c>
      <c r="F197" s="21">
        <v>1.9668930799999997</v>
      </c>
      <c r="G197" s="21">
        <v>1.8984897500000002</v>
      </c>
      <c r="H197" s="21">
        <v>1.8508152399999998</v>
      </c>
      <c r="I197" s="21">
        <v>1.7531878300000003</v>
      </c>
      <c r="J197" s="21">
        <v>1.90269854</v>
      </c>
      <c r="K197" s="21">
        <v>2.2428319299999999</v>
      </c>
      <c r="L197" s="21">
        <v>1.9971153000000001</v>
      </c>
      <c r="M197" s="21">
        <v>2.1479489899999997</v>
      </c>
      <c r="N197" s="21">
        <v>3.3847837200000002</v>
      </c>
      <c r="O197" s="29">
        <f t="shared" si="21"/>
        <v>24.417546130000002</v>
      </c>
    </row>
    <row r="198" spans="1:15" x14ac:dyDescent="0.2">
      <c r="A198" s="10">
        <v>1018</v>
      </c>
      <c r="B198" s="10" t="s">
        <v>27</v>
      </c>
      <c r="C198" s="21">
        <v>0.87509977000000005</v>
      </c>
      <c r="D198" s="21">
        <v>0.91198968999999996</v>
      </c>
      <c r="E198" s="21">
        <v>0.88161666000000005</v>
      </c>
      <c r="F198" s="21">
        <v>0.91633474999999998</v>
      </c>
      <c r="G198" s="21">
        <v>0.91571155999999998</v>
      </c>
      <c r="H198" s="21">
        <v>1.0136075200000001</v>
      </c>
      <c r="I198" s="21">
        <v>0.96024561000000019</v>
      </c>
      <c r="J198" s="21">
        <v>0.87277386999999995</v>
      </c>
      <c r="K198" s="21">
        <v>1.1960567100000001</v>
      </c>
      <c r="L198" s="21">
        <v>0.95247354000000006</v>
      </c>
      <c r="M198" s="21">
        <v>0.92228706999999988</v>
      </c>
      <c r="N198" s="21">
        <v>1.1213571499999999</v>
      </c>
      <c r="O198" s="29">
        <f t="shared" si="21"/>
        <v>11.539553899999998</v>
      </c>
    </row>
    <row r="199" spans="1:15" x14ac:dyDescent="0.2">
      <c r="A199" s="10">
        <v>1019</v>
      </c>
      <c r="B199" s="10" t="s">
        <v>28</v>
      </c>
      <c r="C199" s="21">
        <v>0.79316649999999989</v>
      </c>
      <c r="D199" s="21">
        <v>0.77064106999999993</v>
      </c>
      <c r="E199" s="21">
        <v>0.75784607999999987</v>
      </c>
      <c r="F199" s="21">
        <v>0.85210417999999999</v>
      </c>
      <c r="G199" s="21">
        <v>0.77729893999999988</v>
      </c>
      <c r="H199" s="21">
        <v>1.8522631100000004</v>
      </c>
      <c r="I199" s="21">
        <v>0.75454593999999997</v>
      </c>
      <c r="J199" s="21">
        <v>0.74853261999999998</v>
      </c>
      <c r="K199" s="21">
        <v>0.75059227000000006</v>
      </c>
      <c r="L199" s="21">
        <v>0.90134040999999976</v>
      </c>
      <c r="M199" s="21">
        <v>1.4422355699999998</v>
      </c>
      <c r="N199" s="21">
        <v>0.76784814000000001</v>
      </c>
      <c r="O199" s="29">
        <f t="shared" si="21"/>
        <v>11.168414829999998</v>
      </c>
    </row>
    <row r="200" spans="1:15" x14ac:dyDescent="0.2">
      <c r="A200" s="10">
        <v>1020</v>
      </c>
      <c r="B200" s="10" t="s">
        <v>29</v>
      </c>
      <c r="C200" s="21">
        <v>1.8778463699999999</v>
      </c>
      <c r="D200" s="21">
        <v>1.7900357099999997</v>
      </c>
      <c r="E200" s="21">
        <v>1.9023198399999999</v>
      </c>
      <c r="F200" s="21">
        <v>1.9299750000000002</v>
      </c>
      <c r="G200" s="21">
        <v>1.8235301799999999</v>
      </c>
      <c r="H200" s="21">
        <v>2.0150928499999998</v>
      </c>
      <c r="I200" s="21">
        <v>1.8906329199999996</v>
      </c>
      <c r="J200" s="21">
        <v>1.9861247900000001</v>
      </c>
      <c r="K200" s="21">
        <v>1.8181917799999998</v>
      </c>
      <c r="L200" s="21">
        <v>1.96504631</v>
      </c>
      <c r="M200" s="21">
        <v>1.8669207800000003</v>
      </c>
      <c r="N200" s="21">
        <v>2.4346163800000005</v>
      </c>
      <c r="O200" s="29">
        <f t="shared" si="21"/>
        <v>23.300332910000002</v>
      </c>
    </row>
    <row r="201" spans="1:15" x14ac:dyDescent="0.2">
      <c r="A201" s="10">
        <v>1021</v>
      </c>
      <c r="B201" s="10" t="s">
        <v>30</v>
      </c>
      <c r="C201" s="21">
        <v>0.70256987000000004</v>
      </c>
      <c r="D201" s="21">
        <v>0.75160369999999999</v>
      </c>
      <c r="E201" s="21">
        <v>0.71103057999999986</v>
      </c>
      <c r="F201" s="21">
        <v>0.73622114999999988</v>
      </c>
      <c r="G201" s="21">
        <v>0.82022823</v>
      </c>
      <c r="H201" s="21">
        <v>0.84148202999999988</v>
      </c>
      <c r="I201" s="21">
        <v>0.7515438499999999</v>
      </c>
      <c r="J201" s="21">
        <v>0.83912334999999993</v>
      </c>
      <c r="K201" s="21">
        <v>0.8430213099999998</v>
      </c>
      <c r="L201" s="21">
        <v>0.79030898999999999</v>
      </c>
      <c r="M201" s="21">
        <v>0.88800747000000002</v>
      </c>
      <c r="N201" s="21">
        <v>0.79246735999999995</v>
      </c>
      <c r="O201" s="29">
        <f t="shared" si="21"/>
        <v>9.46760789</v>
      </c>
    </row>
    <row r="202" spans="1:15" x14ac:dyDescent="0.2">
      <c r="A202" s="10">
        <v>1022</v>
      </c>
      <c r="B202" s="10" t="s">
        <v>31</v>
      </c>
      <c r="C202" s="21">
        <v>3.5229893000000003</v>
      </c>
      <c r="D202" s="21">
        <v>2.8407080800000002</v>
      </c>
      <c r="E202" s="21">
        <v>2.9348585599999999</v>
      </c>
      <c r="F202" s="21">
        <v>2.7347710700000003</v>
      </c>
      <c r="G202" s="21">
        <v>2.8736233799999993</v>
      </c>
      <c r="H202" s="21">
        <v>3.6027654899999995</v>
      </c>
      <c r="I202" s="21">
        <v>3.0498815300000004</v>
      </c>
      <c r="J202" s="21">
        <v>3.1491555299999998</v>
      </c>
      <c r="K202" s="21">
        <v>3.1063785199999994</v>
      </c>
      <c r="L202" s="21">
        <v>2.6023818700000003</v>
      </c>
      <c r="M202" s="21">
        <v>2.99729943</v>
      </c>
      <c r="N202" s="21">
        <v>8.2645936399999993</v>
      </c>
      <c r="O202" s="29">
        <f t="shared" si="21"/>
        <v>41.679406400000005</v>
      </c>
    </row>
    <row r="203" spans="1:15" x14ac:dyDescent="0.2">
      <c r="A203" s="10">
        <v>1023</v>
      </c>
      <c r="B203" s="10" t="s">
        <v>32</v>
      </c>
      <c r="C203" s="21">
        <v>0.93918382999999994</v>
      </c>
      <c r="D203" s="21">
        <v>0.87335964999999993</v>
      </c>
      <c r="E203" s="21">
        <v>0.90613443999999999</v>
      </c>
      <c r="F203" s="21">
        <v>0.8993971799999998</v>
      </c>
      <c r="G203" s="21">
        <v>0.94063002999999989</v>
      </c>
      <c r="H203" s="21">
        <v>0.98627634000000008</v>
      </c>
      <c r="I203" s="21">
        <v>0.9724632099999998</v>
      </c>
      <c r="J203" s="21">
        <v>1.05245604</v>
      </c>
      <c r="K203" s="21">
        <v>1.0012319700000001</v>
      </c>
      <c r="L203" s="21">
        <v>1.06029628</v>
      </c>
      <c r="M203" s="21">
        <v>0.90319172000000014</v>
      </c>
      <c r="N203" s="21">
        <v>1.4864187900000003</v>
      </c>
      <c r="O203" s="29">
        <f t="shared" si="21"/>
        <v>12.021039479999999</v>
      </c>
    </row>
    <row r="204" spans="1:15" x14ac:dyDescent="0.2">
      <c r="A204" s="10">
        <v>1024</v>
      </c>
      <c r="B204" s="10" t="s">
        <v>33</v>
      </c>
      <c r="C204" s="21">
        <v>4.0718099699999994</v>
      </c>
      <c r="D204" s="21">
        <v>4.2745999599999989</v>
      </c>
      <c r="E204" s="21">
        <v>4.6912270400000011</v>
      </c>
      <c r="F204" s="21">
        <v>5.927308319999999</v>
      </c>
      <c r="G204" s="21">
        <v>2.4060215400000002</v>
      </c>
      <c r="H204" s="21">
        <v>4.2817505100000011</v>
      </c>
      <c r="I204" s="21">
        <v>4.1916347900000002</v>
      </c>
      <c r="J204" s="21">
        <v>4.5707003199999994</v>
      </c>
      <c r="K204" s="21">
        <v>4.44689304</v>
      </c>
      <c r="L204" s="21">
        <v>4.159243130000001</v>
      </c>
      <c r="M204" s="21">
        <v>4.1904450499999992</v>
      </c>
      <c r="N204" s="21">
        <v>4.9975640500000003</v>
      </c>
      <c r="O204" s="29">
        <f t="shared" si="21"/>
        <v>52.209197720000006</v>
      </c>
    </row>
    <row r="205" spans="1:15" x14ac:dyDescent="0.2">
      <c r="A205" s="10">
        <v>1025</v>
      </c>
      <c r="B205" s="10" t="s">
        <v>34</v>
      </c>
      <c r="C205" s="21">
        <v>0.95949923999999998</v>
      </c>
      <c r="D205" s="21">
        <v>1.00279019</v>
      </c>
      <c r="E205" s="21">
        <v>1.0126688699999999</v>
      </c>
      <c r="F205" s="21">
        <v>1.0292213299999999</v>
      </c>
      <c r="G205" s="21">
        <v>0.99476207000000016</v>
      </c>
      <c r="H205" s="21">
        <v>0.94488033000000005</v>
      </c>
      <c r="I205" s="21">
        <v>1.0267422700000002</v>
      </c>
      <c r="J205" s="21">
        <v>0.98839774000000002</v>
      </c>
      <c r="K205" s="21">
        <v>1.0236567700000001</v>
      </c>
      <c r="L205" s="21">
        <v>0.99173962000000004</v>
      </c>
      <c r="M205" s="21">
        <v>0.96841309000000009</v>
      </c>
      <c r="N205" s="21">
        <v>1.2601395099999999</v>
      </c>
      <c r="O205" s="29">
        <f t="shared" si="21"/>
        <v>12.202911030000001</v>
      </c>
    </row>
    <row r="206" spans="1:15" x14ac:dyDescent="0.2">
      <c r="A206" s="10">
        <v>1026</v>
      </c>
      <c r="B206" s="10" t="s">
        <v>35</v>
      </c>
      <c r="C206" s="21">
        <v>0.4216706400000001</v>
      </c>
      <c r="D206" s="21">
        <v>0.42679246999999998</v>
      </c>
      <c r="E206" s="21">
        <v>0.46483955999999998</v>
      </c>
      <c r="F206" s="21">
        <v>0.45287918999999993</v>
      </c>
      <c r="G206" s="21">
        <v>0.51682784999999987</v>
      </c>
      <c r="H206" s="21">
        <v>0.49628707999999999</v>
      </c>
      <c r="I206" s="21">
        <v>0.45374007</v>
      </c>
      <c r="J206" s="21">
        <v>0.70880947999999999</v>
      </c>
      <c r="K206" s="21">
        <v>0.54007654000000005</v>
      </c>
      <c r="L206" s="21">
        <v>0.45744043000000001</v>
      </c>
      <c r="M206" s="21">
        <v>0.48827329000000003</v>
      </c>
      <c r="N206" s="21">
        <v>0.66088507000000007</v>
      </c>
      <c r="O206" s="29">
        <f t="shared" si="21"/>
        <v>6.0885216700000004</v>
      </c>
    </row>
    <row r="207" spans="1:15" x14ac:dyDescent="0.2">
      <c r="A207" s="10">
        <v>1027</v>
      </c>
      <c r="B207" s="10" t="s">
        <v>36</v>
      </c>
      <c r="C207" s="21">
        <v>0.65067082000000009</v>
      </c>
      <c r="D207" s="21">
        <v>0.61993333999999989</v>
      </c>
      <c r="E207" s="21">
        <v>0.63677732000000009</v>
      </c>
      <c r="F207" s="21">
        <v>0.62281954000000006</v>
      </c>
      <c r="G207" s="21">
        <v>0.68376183999999995</v>
      </c>
      <c r="H207" s="21">
        <v>0.67867884999999994</v>
      </c>
      <c r="I207" s="21">
        <v>0.62371447000000002</v>
      </c>
      <c r="J207" s="21">
        <v>0.68008282000000009</v>
      </c>
      <c r="K207" s="21">
        <v>0.67170036</v>
      </c>
      <c r="L207" s="21">
        <v>0.67550431000000011</v>
      </c>
      <c r="M207" s="21">
        <v>0.64588997999999997</v>
      </c>
      <c r="N207" s="21">
        <v>0.70678898999999995</v>
      </c>
      <c r="O207" s="29">
        <f t="shared" si="21"/>
        <v>7.8963226399999993</v>
      </c>
    </row>
    <row r="208" spans="1:15" x14ac:dyDescent="0.2">
      <c r="A208" s="10">
        <v>1028</v>
      </c>
      <c r="B208" s="10" t="s">
        <v>37</v>
      </c>
      <c r="C208" s="21">
        <v>2.0134900300000003</v>
      </c>
      <c r="D208" s="21">
        <v>2.14954578</v>
      </c>
      <c r="E208" s="21">
        <v>1.9374448900000001</v>
      </c>
      <c r="F208" s="21">
        <v>1.9815270600000001</v>
      </c>
      <c r="G208" s="21">
        <v>2.1176961299999992</v>
      </c>
      <c r="H208" s="21">
        <v>2.2505191899999999</v>
      </c>
      <c r="I208" s="21">
        <v>2.0226492699999996</v>
      </c>
      <c r="J208" s="21">
        <v>2.22261072</v>
      </c>
      <c r="K208" s="21">
        <v>2.2605089599999997</v>
      </c>
      <c r="L208" s="21">
        <v>2.3022048300000004</v>
      </c>
      <c r="M208" s="21">
        <v>2.1818408499999999</v>
      </c>
      <c r="N208" s="21">
        <v>3.95974797</v>
      </c>
      <c r="O208" s="29">
        <f t="shared" si="21"/>
        <v>27.399785679999997</v>
      </c>
    </row>
    <row r="209" spans="1:15" x14ac:dyDescent="0.2">
      <c r="A209" s="10">
        <v>1029</v>
      </c>
      <c r="B209" s="10" t="s">
        <v>38</v>
      </c>
      <c r="C209" s="21">
        <v>0.51829723999999988</v>
      </c>
      <c r="D209" s="21">
        <v>0.54691221000000012</v>
      </c>
      <c r="E209" s="21">
        <v>0.5684284300000001</v>
      </c>
      <c r="F209" s="21">
        <v>0.53738131999999994</v>
      </c>
      <c r="G209" s="21">
        <v>0.53901206999999995</v>
      </c>
      <c r="H209" s="21">
        <v>0.58511472000000009</v>
      </c>
      <c r="I209" s="21">
        <v>0.59991588000000007</v>
      </c>
      <c r="J209" s="21">
        <v>0.54339590999999987</v>
      </c>
      <c r="K209" s="21">
        <v>0.53704998000000015</v>
      </c>
      <c r="L209" s="21">
        <v>0.89948636999999998</v>
      </c>
      <c r="M209" s="21">
        <v>0.50180146000000003</v>
      </c>
      <c r="N209" s="21">
        <v>1.0598615300000001</v>
      </c>
      <c r="O209" s="29">
        <f t="shared" si="21"/>
        <v>7.4366571200000005</v>
      </c>
    </row>
    <row r="210" spans="1:15" x14ac:dyDescent="0.2">
      <c r="A210" s="15">
        <v>1030</v>
      </c>
      <c r="B210" s="15" t="s">
        <v>18</v>
      </c>
      <c r="C210" s="23">
        <v>0.66038279999999994</v>
      </c>
      <c r="D210" s="23">
        <v>0.69848892000000007</v>
      </c>
      <c r="E210" s="23">
        <v>0.76797648000000007</v>
      </c>
      <c r="F210" s="23">
        <v>0.68751292999999991</v>
      </c>
      <c r="G210" s="23">
        <v>0.67630283000000002</v>
      </c>
      <c r="H210" s="23">
        <v>0.76135156000000004</v>
      </c>
      <c r="I210" s="23">
        <v>0.78998535999999997</v>
      </c>
      <c r="J210" s="23">
        <v>0.72711001000000008</v>
      </c>
      <c r="K210" s="23">
        <v>0.72666911000000012</v>
      </c>
      <c r="L210" s="23">
        <v>0.66467882000000011</v>
      </c>
      <c r="M210" s="23">
        <v>0.96543899000000011</v>
      </c>
      <c r="N210" s="23">
        <v>0.97530426000000014</v>
      </c>
      <c r="O210" s="31">
        <f t="shared" si="21"/>
        <v>9.1012020700000011</v>
      </c>
    </row>
    <row r="211" spans="1:15" x14ac:dyDescent="0.2">
      <c r="A211" s="4">
        <v>10300</v>
      </c>
      <c r="B211" s="4" t="s">
        <v>57</v>
      </c>
      <c r="C211" s="25">
        <f>SUM(C183:C210)</f>
        <v>58.509355139999982</v>
      </c>
      <c r="D211" s="25">
        <f t="shared" ref="D211:O211" si="22">SUM(D183:D210)</f>
        <v>58.644003099999985</v>
      </c>
      <c r="E211" s="25">
        <f t="shared" si="22"/>
        <v>62.901739150000004</v>
      </c>
      <c r="F211" s="25">
        <f t="shared" si="22"/>
        <v>59.457163599999987</v>
      </c>
      <c r="G211" s="25">
        <f t="shared" si="22"/>
        <v>56.898830139999987</v>
      </c>
      <c r="H211" s="25">
        <f t="shared" si="22"/>
        <v>65.71188736000002</v>
      </c>
      <c r="I211" s="25">
        <f t="shared" si="22"/>
        <v>59.806820120000012</v>
      </c>
      <c r="J211" s="25">
        <f t="shared" si="22"/>
        <v>64.191757060000015</v>
      </c>
      <c r="K211" s="25">
        <f t="shared" si="22"/>
        <v>66.581578800000017</v>
      </c>
      <c r="L211" s="25">
        <f t="shared" si="22"/>
        <v>60.029565190000007</v>
      </c>
      <c r="M211" s="25">
        <f t="shared" si="22"/>
        <v>65.162919520000003</v>
      </c>
      <c r="N211" s="25">
        <f t="shared" si="22"/>
        <v>86.255215060000012</v>
      </c>
      <c r="O211" s="25">
        <f t="shared" si="22"/>
        <v>764.15083423999965</v>
      </c>
    </row>
    <row r="212" spans="1:15" x14ac:dyDescent="0.2">
      <c r="A212" s="32"/>
      <c r="B212" s="32"/>
      <c r="C212"/>
      <c r="D212"/>
      <c r="E212"/>
      <c r="F212"/>
      <c r="G212"/>
      <c r="H212"/>
      <c r="I212"/>
      <c r="J212"/>
      <c r="K212"/>
      <c r="L212"/>
      <c r="M212"/>
      <c r="N212"/>
      <c r="O212" s="32"/>
    </row>
    <row r="213" spans="1:15" x14ac:dyDescent="0.2">
      <c r="A213" s="3" t="s">
        <v>52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57</v>
      </c>
    </row>
    <row r="214" spans="1:15" x14ac:dyDescent="0.2">
      <c r="A214" s="34"/>
      <c r="B214" s="34" t="s">
        <v>46</v>
      </c>
      <c r="C214" s="37">
        <f>+C152-C183</f>
        <v>-5.4991772299999981</v>
      </c>
      <c r="D214" s="37">
        <f t="shared" ref="D214:N214" si="23">+D152-D183</f>
        <v>-5.69845515</v>
      </c>
      <c r="E214" s="37">
        <f t="shared" si="23"/>
        <v>-6.1239431299999998</v>
      </c>
      <c r="F214" s="37">
        <f t="shared" si="23"/>
        <v>-5.9704068500000007</v>
      </c>
      <c r="G214" s="37">
        <f t="shared" si="23"/>
        <v>-6.8713487399999993</v>
      </c>
      <c r="H214" s="37">
        <f t="shared" si="23"/>
        <v>-6.6744158799999997</v>
      </c>
      <c r="I214" s="37">
        <f t="shared" si="23"/>
        <v>-5.7695757500000013</v>
      </c>
      <c r="J214" s="37">
        <f t="shared" si="23"/>
        <v>-6.7002064900000002</v>
      </c>
      <c r="K214" s="37">
        <f t="shared" si="23"/>
        <v>-6.500579580000001</v>
      </c>
      <c r="L214" s="37">
        <f t="shared" si="23"/>
        <v>-5.9132873500000001</v>
      </c>
      <c r="M214" s="37">
        <f t="shared" si="23"/>
        <v>-6.5105972599999991</v>
      </c>
      <c r="N214" s="37">
        <f t="shared" si="23"/>
        <v>-8.6751301299999994</v>
      </c>
      <c r="O214" s="38">
        <f>SUM(C214:N214)</f>
        <v>-76.907123540000001</v>
      </c>
    </row>
    <row r="215" spans="1:15" x14ac:dyDescent="0.2">
      <c r="A215" s="7">
        <v>1004</v>
      </c>
      <c r="B215" s="10" t="s">
        <v>94</v>
      </c>
      <c r="C215" s="28">
        <f t="shared" ref="C215:N230" si="24">+C153-C184</f>
        <v>45.394627880000009</v>
      </c>
      <c r="D215" s="28">
        <f t="shared" si="24"/>
        <v>46.070730330000004</v>
      </c>
      <c r="E215" s="28">
        <f t="shared" si="24"/>
        <v>42.376264640000002</v>
      </c>
      <c r="F215" s="28">
        <f t="shared" si="24"/>
        <v>48.187915970000006</v>
      </c>
      <c r="G215" s="28">
        <f t="shared" si="24"/>
        <v>43.444076240000008</v>
      </c>
      <c r="H215" s="28">
        <f t="shared" si="24"/>
        <v>40.809601519999987</v>
      </c>
      <c r="I215" s="28">
        <f t="shared" si="24"/>
        <v>50.770893970000003</v>
      </c>
      <c r="J215" s="28">
        <f t="shared" si="24"/>
        <v>50.643823530000006</v>
      </c>
      <c r="K215" s="28">
        <f t="shared" si="24"/>
        <v>45.167068529999995</v>
      </c>
      <c r="L215" s="28">
        <f t="shared" si="24"/>
        <v>43.585712059999992</v>
      </c>
      <c r="M215" s="28">
        <f t="shared" si="24"/>
        <v>39.551579250000003</v>
      </c>
      <c r="N215" s="28">
        <f t="shared" si="24"/>
        <v>43.446431010000012</v>
      </c>
      <c r="O215" s="39">
        <f t="shared" ref="O215:O241" si="25">SUM(C215:N215)</f>
        <v>539.44872493000003</v>
      </c>
    </row>
    <row r="216" spans="1:15" x14ac:dyDescent="0.2">
      <c r="A216" s="10">
        <v>1005</v>
      </c>
      <c r="B216" s="10" t="s">
        <v>13</v>
      </c>
      <c r="C216" s="28">
        <f t="shared" si="24"/>
        <v>0.16869877999999994</v>
      </c>
      <c r="D216" s="28">
        <f t="shared" si="24"/>
        <v>0.23138955000000017</v>
      </c>
      <c r="E216" s="28">
        <f t="shared" si="24"/>
        <v>0.23659584999999994</v>
      </c>
      <c r="F216" s="28">
        <f t="shared" si="24"/>
        <v>0.31561996999999986</v>
      </c>
      <c r="G216" s="28">
        <f t="shared" si="24"/>
        <v>0.18267140999999976</v>
      </c>
      <c r="H216" s="28">
        <f t="shared" si="24"/>
        <v>0.17350195999999996</v>
      </c>
      <c r="I216" s="28">
        <f t="shared" si="24"/>
        <v>0.53083111000000005</v>
      </c>
      <c r="J216" s="28">
        <f t="shared" si="24"/>
        <v>0.56777856000000015</v>
      </c>
      <c r="K216" s="28">
        <f t="shared" si="24"/>
        <v>0.3930798799999996</v>
      </c>
      <c r="L216" s="28">
        <f t="shared" si="24"/>
        <v>0.31447507999999991</v>
      </c>
      <c r="M216" s="28">
        <f t="shared" si="24"/>
        <v>0.16379501000000007</v>
      </c>
      <c r="N216" s="28">
        <f t="shared" si="24"/>
        <v>0.3239325500000001</v>
      </c>
      <c r="O216" s="39">
        <f t="shared" si="25"/>
        <v>3.6023697099999996</v>
      </c>
    </row>
    <row r="217" spans="1:15" x14ac:dyDescent="0.2">
      <c r="A217" s="10">
        <v>1006</v>
      </c>
      <c r="B217" s="10" t="s">
        <v>14</v>
      </c>
      <c r="C217" s="28">
        <f t="shared" si="24"/>
        <v>2.7295685200000004</v>
      </c>
      <c r="D217" s="28">
        <f t="shared" si="24"/>
        <v>2.8134106899999995</v>
      </c>
      <c r="E217" s="28">
        <f t="shared" si="24"/>
        <v>2.9923881299999993</v>
      </c>
      <c r="F217" s="28">
        <f t="shared" si="24"/>
        <v>3.2654422200000006</v>
      </c>
      <c r="G217" s="28">
        <f t="shared" si="24"/>
        <v>3.1078007099999998</v>
      </c>
      <c r="H217" s="28">
        <f t="shared" si="24"/>
        <v>2.8409508199999998</v>
      </c>
      <c r="I217" s="28">
        <f t="shared" si="24"/>
        <v>3.3237979600000003</v>
      </c>
      <c r="J217" s="28">
        <f t="shared" si="24"/>
        <v>4.1857828600000015</v>
      </c>
      <c r="K217" s="28">
        <f t="shared" si="24"/>
        <v>3.3128488899999997</v>
      </c>
      <c r="L217" s="28">
        <f t="shared" si="24"/>
        <v>2.7463115700000005</v>
      </c>
      <c r="M217" s="28">
        <f t="shared" si="24"/>
        <v>2.9025563099999996</v>
      </c>
      <c r="N217" s="28">
        <f t="shared" si="24"/>
        <v>3.03886396</v>
      </c>
      <c r="O217" s="39">
        <f t="shared" si="25"/>
        <v>37.25972264</v>
      </c>
    </row>
    <row r="218" spans="1:15" x14ac:dyDescent="0.2">
      <c r="A218" s="10">
        <v>1007</v>
      </c>
      <c r="B218" s="10" t="s">
        <v>15</v>
      </c>
      <c r="C218" s="28">
        <f t="shared" si="24"/>
        <v>4.6899689999999996</v>
      </c>
      <c r="D218" s="28">
        <f t="shared" si="24"/>
        <v>6.3790446499999991</v>
      </c>
      <c r="E218" s="28">
        <f t="shared" si="24"/>
        <v>5.3802406000000005</v>
      </c>
      <c r="F218" s="28">
        <f t="shared" si="24"/>
        <v>5.6746221499999994</v>
      </c>
      <c r="G218" s="28">
        <f t="shared" si="24"/>
        <v>5.5843243800000009</v>
      </c>
      <c r="H218" s="28">
        <f t="shared" si="24"/>
        <v>5.1807266300000006</v>
      </c>
      <c r="I218" s="28">
        <f t="shared" si="24"/>
        <v>6.3761182300000003</v>
      </c>
      <c r="J218" s="28">
        <f t="shared" si="24"/>
        <v>6.88705751</v>
      </c>
      <c r="K218" s="28">
        <f t="shared" si="24"/>
        <v>6.0463768</v>
      </c>
      <c r="L218" s="28">
        <f t="shared" si="24"/>
        <v>5.9583671900000006</v>
      </c>
      <c r="M218" s="28">
        <f t="shared" si="24"/>
        <v>4.7062599499999997</v>
      </c>
      <c r="N218" s="28">
        <f t="shared" si="24"/>
        <v>4.9724756600000006</v>
      </c>
      <c r="O218" s="39">
        <f t="shared" si="25"/>
        <v>67.83558275</v>
      </c>
    </row>
    <row r="219" spans="1:15" x14ac:dyDescent="0.2">
      <c r="A219" s="10">
        <v>1008</v>
      </c>
      <c r="B219" s="10" t="s">
        <v>16</v>
      </c>
      <c r="C219" s="28">
        <f t="shared" si="24"/>
        <v>0.96876733000000037</v>
      </c>
      <c r="D219" s="28">
        <f t="shared" si="24"/>
        <v>0.89081392999999998</v>
      </c>
      <c r="E219" s="28">
        <f t="shared" si="24"/>
        <v>0.88928177000000042</v>
      </c>
      <c r="F219" s="28">
        <f t="shared" si="24"/>
        <v>1.1240931500000004</v>
      </c>
      <c r="G219" s="28">
        <f t="shared" si="24"/>
        <v>1.1529308500000002</v>
      </c>
      <c r="H219" s="28">
        <f t="shared" si="24"/>
        <v>0.98818459000000014</v>
      </c>
      <c r="I219" s="28">
        <f t="shared" si="24"/>
        <v>1.31607242</v>
      </c>
      <c r="J219" s="28">
        <f t="shared" si="24"/>
        <v>1.6815182999999998</v>
      </c>
      <c r="K219" s="28">
        <f t="shared" si="24"/>
        <v>1.2330587699999997</v>
      </c>
      <c r="L219" s="28">
        <f t="shared" si="24"/>
        <v>1.2293712299999999</v>
      </c>
      <c r="M219" s="28">
        <f t="shared" si="24"/>
        <v>1.0692489500000004</v>
      </c>
      <c r="N219" s="28">
        <f t="shared" si="24"/>
        <v>0.98948816000000006</v>
      </c>
      <c r="O219" s="39">
        <f t="shared" si="25"/>
        <v>13.532829450000003</v>
      </c>
    </row>
    <row r="220" spans="1:15" x14ac:dyDescent="0.2">
      <c r="A220" s="10">
        <v>1009</v>
      </c>
      <c r="B220" s="10" t="s">
        <v>17</v>
      </c>
      <c r="C220" s="28">
        <f t="shared" si="24"/>
        <v>1.0576334299999997</v>
      </c>
      <c r="D220" s="28">
        <f t="shared" si="24"/>
        <v>1.2198372499999999</v>
      </c>
      <c r="E220" s="28">
        <f t="shared" si="24"/>
        <v>1.0991408199999997</v>
      </c>
      <c r="F220" s="28">
        <f t="shared" si="24"/>
        <v>1.1403267699999997</v>
      </c>
      <c r="G220" s="28">
        <f t="shared" si="24"/>
        <v>1.06082345</v>
      </c>
      <c r="H220" s="28">
        <f t="shared" si="24"/>
        <v>1.0284852500000001</v>
      </c>
      <c r="I220" s="28">
        <f t="shared" si="24"/>
        <v>1.2082918499999999</v>
      </c>
      <c r="J220" s="28">
        <f t="shared" si="24"/>
        <v>1.3995368300000002</v>
      </c>
      <c r="K220" s="28">
        <f t="shared" si="24"/>
        <v>1.2827970799999999</v>
      </c>
      <c r="L220" s="28">
        <f t="shared" si="24"/>
        <v>1.2344682299999996</v>
      </c>
      <c r="M220" s="28">
        <f t="shared" si="24"/>
        <v>1.1536017900000002</v>
      </c>
      <c r="N220" s="28">
        <f t="shared" si="24"/>
        <v>1.2535604400000004</v>
      </c>
      <c r="O220" s="39">
        <f t="shared" si="25"/>
        <v>14.13850319</v>
      </c>
    </row>
    <row r="221" spans="1:15" x14ac:dyDescent="0.2">
      <c r="A221" s="10">
        <v>1010</v>
      </c>
      <c r="B221" s="10" t="s">
        <v>19</v>
      </c>
      <c r="C221" s="28">
        <f t="shared" si="24"/>
        <v>1.43432871</v>
      </c>
      <c r="D221" s="28">
        <f t="shared" si="24"/>
        <v>1.47824851</v>
      </c>
      <c r="E221" s="28">
        <f t="shared" si="24"/>
        <v>1.61216413</v>
      </c>
      <c r="F221" s="28">
        <f t="shared" si="24"/>
        <v>1.5492828100000005</v>
      </c>
      <c r="G221" s="28">
        <f t="shared" si="24"/>
        <v>1.5633648099999999</v>
      </c>
      <c r="H221" s="28">
        <f t="shared" si="24"/>
        <v>1.4439640700000003</v>
      </c>
      <c r="I221" s="28">
        <f t="shared" si="24"/>
        <v>1.9878604499999997</v>
      </c>
      <c r="J221" s="28">
        <f t="shared" si="24"/>
        <v>2.1762540799999996</v>
      </c>
      <c r="K221" s="28">
        <f t="shared" si="24"/>
        <v>1.8531054699999996</v>
      </c>
      <c r="L221" s="28">
        <f t="shared" si="24"/>
        <v>1.3614057900000001</v>
      </c>
      <c r="M221" s="28">
        <f t="shared" si="24"/>
        <v>1.2982021999999995</v>
      </c>
      <c r="N221" s="28">
        <f t="shared" si="24"/>
        <v>-3.7333100000000119E-2</v>
      </c>
      <c r="O221" s="39">
        <f t="shared" si="25"/>
        <v>17.720847929999994</v>
      </c>
    </row>
    <row r="222" spans="1:15" x14ac:dyDescent="0.2">
      <c r="A222" s="10">
        <v>1011</v>
      </c>
      <c r="B222" s="10" t="s">
        <v>20</v>
      </c>
      <c r="C222" s="28">
        <f t="shared" si="24"/>
        <v>0.73964576999999976</v>
      </c>
      <c r="D222" s="28">
        <f t="shared" si="24"/>
        <v>0.84367199999999987</v>
      </c>
      <c r="E222" s="28">
        <f t="shared" si="24"/>
        <v>0.75381159999999969</v>
      </c>
      <c r="F222" s="28">
        <f t="shared" si="24"/>
        <v>0.83400549999999984</v>
      </c>
      <c r="G222" s="28">
        <f t="shared" si="24"/>
        <v>0.71166444999999989</v>
      </c>
      <c r="H222" s="28">
        <f t="shared" si="24"/>
        <v>0.79138690999999972</v>
      </c>
      <c r="I222" s="28">
        <f t="shared" si="24"/>
        <v>0.98521813000000014</v>
      </c>
      <c r="J222" s="28">
        <f t="shared" si="24"/>
        <v>1.3599142300000002</v>
      </c>
      <c r="K222" s="28">
        <f t="shared" si="24"/>
        <v>1.0280393700000008</v>
      </c>
      <c r="L222" s="28">
        <f t="shared" si="24"/>
        <v>0.96376144999999969</v>
      </c>
      <c r="M222" s="28">
        <f t="shared" si="24"/>
        <v>0.71900580999999986</v>
      </c>
      <c r="N222" s="28">
        <f t="shared" si="24"/>
        <v>-0.32745438000000027</v>
      </c>
      <c r="O222" s="39">
        <f t="shared" si="25"/>
        <v>9.402670839999999</v>
      </c>
    </row>
    <row r="223" spans="1:15" x14ac:dyDescent="0.2">
      <c r="A223" s="10">
        <v>1012</v>
      </c>
      <c r="B223" s="10" t="s">
        <v>21</v>
      </c>
      <c r="C223" s="28">
        <f t="shared" si="24"/>
        <v>3.3292919399999992</v>
      </c>
      <c r="D223" s="28">
        <f t="shared" si="24"/>
        <v>3.3536090400000007</v>
      </c>
      <c r="E223" s="28">
        <f t="shared" si="24"/>
        <v>3.2602705099999993</v>
      </c>
      <c r="F223" s="28">
        <f t="shared" si="24"/>
        <v>3.227452379999999</v>
      </c>
      <c r="G223" s="28">
        <f t="shared" si="24"/>
        <v>3.5632788500000006</v>
      </c>
      <c r="H223" s="28">
        <f t="shared" si="24"/>
        <v>2.9176520900000003</v>
      </c>
      <c r="I223" s="28">
        <f t="shared" si="24"/>
        <v>3.5481780999999986</v>
      </c>
      <c r="J223" s="28">
        <f t="shared" si="24"/>
        <v>2.4954234800000004</v>
      </c>
      <c r="K223" s="28">
        <f t="shared" si="24"/>
        <v>4.0601056599999996</v>
      </c>
      <c r="L223" s="28">
        <f t="shared" si="24"/>
        <v>3.6429358399999998</v>
      </c>
      <c r="M223" s="28">
        <f t="shared" si="24"/>
        <v>3.50479144</v>
      </c>
      <c r="N223" s="28">
        <f t="shared" si="24"/>
        <v>2.3651998300000003</v>
      </c>
      <c r="O223" s="39">
        <f t="shared" si="25"/>
        <v>39.268189159999999</v>
      </c>
    </row>
    <row r="224" spans="1:15" x14ac:dyDescent="0.2">
      <c r="A224" s="10">
        <v>1013</v>
      </c>
      <c r="B224" s="10" t="s">
        <v>22</v>
      </c>
      <c r="C224" s="28">
        <f t="shared" si="24"/>
        <v>-8.9971889999999943E-2</v>
      </c>
      <c r="D224" s="28">
        <f t="shared" si="24"/>
        <v>-0.20154043000000005</v>
      </c>
      <c r="E224" s="28">
        <f t="shared" si="24"/>
        <v>-0.10236888999999999</v>
      </c>
      <c r="F224" s="28">
        <f t="shared" si="24"/>
        <v>-9.1408760000000033E-2</v>
      </c>
      <c r="G224" s="28">
        <f t="shared" si="24"/>
        <v>-9.4998139999999898E-2</v>
      </c>
      <c r="H224" s="28">
        <f t="shared" si="24"/>
        <v>-0.15237128999999999</v>
      </c>
      <c r="I224" s="28">
        <f t="shared" si="24"/>
        <v>6.3932579999999961E-2</v>
      </c>
      <c r="J224" s="28">
        <f t="shared" si="24"/>
        <v>0.10481918000000001</v>
      </c>
      <c r="K224" s="28">
        <f t="shared" si="24"/>
        <v>-1.3900230000000069E-2</v>
      </c>
      <c r="L224" s="28">
        <f t="shared" si="24"/>
        <v>-9.3155820000000056E-2</v>
      </c>
      <c r="M224" s="28">
        <f t="shared" si="24"/>
        <v>-8.5498310000000022E-2</v>
      </c>
      <c r="N224" s="28">
        <f t="shared" si="24"/>
        <v>-5.6801050000000131E-2</v>
      </c>
      <c r="O224" s="39">
        <f t="shared" si="25"/>
        <v>-0.81326305000000032</v>
      </c>
    </row>
    <row r="225" spans="1:15" x14ac:dyDescent="0.2">
      <c r="A225" s="10">
        <v>1014</v>
      </c>
      <c r="B225" s="10" t="s">
        <v>23</v>
      </c>
      <c r="C225" s="28">
        <f t="shared" si="24"/>
        <v>7.3599772299999993</v>
      </c>
      <c r="D225" s="28">
        <f t="shared" si="24"/>
        <v>7.6671940100000002</v>
      </c>
      <c r="E225" s="28">
        <f t="shared" si="24"/>
        <v>7.1284058800000007</v>
      </c>
      <c r="F225" s="28">
        <f t="shared" si="24"/>
        <v>8.3947711300000023</v>
      </c>
      <c r="G225" s="28">
        <f t="shared" si="24"/>
        <v>9.3946390799999975</v>
      </c>
      <c r="H225" s="28">
        <f t="shared" si="24"/>
        <v>7.3162439699999995</v>
      </c>
      <c r="I225" s="28">
        <f t="shared" si="24"/>
        <v>9.1903944700000011</v>
      </c>
      <c r="J225" s="28">
        <f t="shared" si="24"/>
        <v>10.665129169999998</v>
      </c>
      <c r="K225" s="28">
        <f t="shared" si="24"/>
        <v>9.6847823300000009</v>
      </c>
      <c r="L225" s="28">
        <f t="shared" si="24"/>
        <v>8.9949841100000025</v>
      </c>
      <c r="M225" s="28">
        <f t="shared" si="24"/>
        <v>6.7385558399999983</v>
      </c>
      <c r="N225" s="28">
        <f t="shared" si="24"/>
        <v>7.5338449200000008</v>
      </c>
      <c r="O225" s="39">
        <f t="shared" si="25"/>
        <v>100.06892214000003</v>
      </c>
    </row>
    <row r="226" spans="1:15" x14ac:dyDescent="0.2">
      <c r="A226" s="10">
        <v>1015</v>
      </c>
      <c r="B226" s="10" t="s">
        <v>24</v>
      </c>
      <c r="C226" s="28">
        <f t="shared" si="24"/>
        <v>8.9898500000000325E-2</v>
      </c>
      <c r="D226" s="28">
        <f t="shared" si="24"/>
        <v>0.12593684999999999</v>
      </c>
      <c r="E226" s="28">
        <f t="shared" si="24"/>
        <v>0.25044811</v>
      </c>
      <c r="F226" s="28">
        <f t="shared" si="24"/>
        <v>0.59742457000000004</v>
      </c>
      <c r="G226" s="28">
        <f t="shared" si="24"/>
        <v>0.51566424000000022</v>
      </c>
      <c r="H226" s="28">
        <f t="shared" si="24"/>
        <v>-5.0976090000000029E-2</v>
      </c>
      <c r="I226" s="28">
        <f t="shared" si="24"/>
        <v>1.0656759499999997</v>
      </c>
      <c r="J226" s="28">
        <f t="shared" si="24"/>
        <v>0.88425499000000007</v>
      </c>
      <c r="K226" s="28">
        <f t="shared" si="24"/>
        <v>0.74938081999999961</v>
      </c>
      <c r="L226" s="28">
        <f t="shared" si="24"/>
        <v>0.75791621999999936</v>
      </c>
      <c r="M226" s="28">
        <f t="shared" si="24"/>
        <v>0.52920203999999971</v>
      </c>
      <c r="N226" s="28">
        <f t="shared" si="24"/>
        <v>-0.98797194999999949</v>
      </c>
      <c r="O226" s="39">
        <f t="shared" si="25"/>
        <v>4.5268542499999995</v>
      </c>
    </row>
    <row r="227" spans="1:15" x14ac:dyDescent="0.2">
      <c r="A227" s="10">
        <v>1016</v>
      </c>
      <c r="B227" s="10" t="s">
        <v>25</v>
      </c>
      <c r="C227" s="28">
        <f t="shared" si="24"/>
        <v>0.80007353000000037</v>
      </c>
      <c r="D227" s="28">
        <f t="shared" si="24"/>
        <v>0.88550018999999969</v>
      </c>
      <c r="E227" s="28">
        <f t="shared" si="24"/>
        <v>0.98407530999999993</v>
      </c>
      <c r="F227" s="28">
        <f t="shared" si="24"/>
        <v>1.0669131299999999</v>
      </c>
      <c r="G227" s="28">
        <f t="shared" si="24"/>
        <v>0.96683478000000012</v>
      </c>
      <c r="H227" s="28">
        <f t="shared" si="24"/>
        <v>0.90887951999999972</v>
      </c>
      <c r="I227" s="28">
        <f t="shared" si="24"/>
        <v>1.31483755</v>
      </c>
      <c r="J227" s="28">
        <f t="shared" si="24"/>
        <v>1.6695275900000002</v>
      </c>
      <c r="K227" s="28">
        <f t="shared" si="24"/>
        <v>1.4218283800000002</v>
      </c>
      <c r="L227" s="28">
        <f t="shared" si="24"/>
        <v>0.88408189000000026</v>
      </c>
      <c r="M227" s="28">
        <f t="shared" si="24"/>
        <v>0.94055792999999999</v>
      </c>
      <c r="N227" s="28">
        <f t="shared" si="24"/>
        <v>0.40844750999999979</v>
      </c>
      <c r="O227" s="39">
        <f t="shared" si="25"/>
        <v>12.251557310000003</v>
      </c>
    </row>
    <row r="228" spans="1:15" x14ac:dyDescent="0.2">
      <c r="A228" s="10">
        <v>1017</v>
      </c>
      <c r="B228" s="10" t="s">
        <v>26</v>
      </c>
      <c r="C228" s="28">
        <f t="shared" si="24"/>
        <v>2.2730159700000003</v>
      </c>
      <c r="D228" s="28">
        <f t="shared" si="24"/>
        <v>2.41232618</v>
      </c>
      <c r="E228" s="28">
        <f t="shared" si="24"/>
        <v>2.5084499699999991</v>
      </c>
      <c r="F228" s="28">
        <f t="shared" si="24"/>
        <v>2.2060438899999997</v>
      </c>
      <c r="G228" s="28">
        <f t="shared" si="24"/>
        <v>2.3286303299999993</v>
      </c>
      <c r="H228" s="28">
        <f t="shared" si="24"/>
        <v>2.1628207000000006</v>
      </c>
      <c r="I228" s="28">
        <f t="shared" si="24"/>
        <v>3.0784924300000003</v>
      </c>
      <c r="J228" s="28">
        <f t="shared" si="24"/>
        <v>3.1374046799999986</v>
      </c>
      <c r="K228" s="28">
        <f t="shared" si="24"/>
        <v>2.4148810500000004</v>
      </c>
      <c r="L228" s="28">
        <f t="shared" si="24"/>
        <v>2.3689804200000006</v>
      </c>
      <c r="M228" s="28">
        <f t="shared" si="24"/>
        <v>1.7899368700000009</v>
      </c>
      <c r="N228" s="28">
        <f t="shared" si="24"/>
        <v>0.83355022999999973</v>
      </c>
      <c r="O228" s="39">
        <f t="shared" si="25"/>
        <v>27.514532720000002</v>
      </c>
    </row>
    <row r="229" spans="1:15" x14ac:dyDescent="0.2">
      <c r="A229" s="10">
        <v>1018</v>
      </c>
      <c r="B229" s="10" t="s">
        <v>27</v>
      </c>
      <c r="C229" s="28">
        <f t="shared" si="24"/>
        <v>0.78598318999999983</v>
      </c>
      <c r="D229" s="28">
        <f t="shared" si="24"/>
        <v>0.86130888000000039</v>
      </c>
      <c r="E229" s="28">
        <f t="shared" si="24"/>
        <v>0.76036774999999979</v>
      </c>
      <c r="F229" s="28">
        <f t="shared" si="24"/>
        <v>0.72730417000000014</v>
      </c>
      <c r="G229" s="28">
        <f t="shared" si="24"/>
        <v>0.67325339000000006</v>
      </c>
      <c r="H229" s="28">
        <f t="shared" si="24"/>
        <v>0.65356608000000005</v>
      </c>
      <c r="I229" s="28">
        <f t="shared" si="24"/>
        <v>1.0300906900000002</v>
      </c>
      <c r="J229" s="28">
        <f t="shared" si="24"/>
        <v>1.28019244</v>
      </c>
      <c r="K229" s="28">
        <f t="shared" si="24"/>
        <v>0.74177585999999995</v>
      </c>
      <c r="L229" s="28">
        <f t="shared" si="24"/>
        <v>0.8759370000000003</v>
      </c>
      <c r="M229" s="28">
        <f t="shared" si="24"/>
        <v>0.68902387999999992</v>
      </c>
      <c r="N229" s="28">
        <f t="shared" si="24"/>
        <v>0.50927383000000015</v>
      </c>
      <c r="O229" s="39">
        <f t="shared" si="25"/>
        <v>9.588077160000001</v>
      </c>
    </row>
    <row r="230" spans="1:15" x14ac:dyDescent="0.2">
      <c r="A230" s="10">
        <v>1019</v>
      </c>
      <c r="B230" s="10" t="s">
        <v>28</v>
      </c>
      <c r="C230" s="28">
        <f t="shared" si="24"/>
        <v>0.24292380000000025</v>
      </c>
      <c r="D230" s="28">
        <f t="shared" si="24"/>
        <v>0.2717657899999999</v>
      </c>
      <c r="E230" s="28">
        <f t="shared" si="24"/>
        <v>0.35467815000000036</v>
      </c>
      <c r="F230" s="28">
        <f t="shared" si="24"/>
        <v>0.15797802000000005</v>
      </c>
      <c r="G230" s="28">
        <f t="shared" si="24"/>
        <v>0.23246935000000013</v>
      </c>
      <c r="H230" s="28">
        <f t="shared" si="24"/>
        <v>-0.76859465000000049</v>
      </c>
      <c r="I230" s="28">
        <f t="shared" si="24"/>
        <v>0.48703027000000032</v>
      </c>
      <c r="J230" s="28">
        <f t="shared" si="24"/>
        <v>0.71460279000000004</v>
      </c>
      <c r="K230" s="28">
        <f t="shared" si="24"/>
        <v>0.42236125999999996</v>
      </c>
      <c r="L230" s="28">
        <f t="shared" si="24"/>
        <v>0.18103891000000027</v>
      </c>
      <c r="M230" s="28">
        <f t="shared" si="24"/>
        <v>-0.53508598999999968</v>
      </c>
      <c r="N230" s="28">
        <f t="shared" si="24"/>
        <v>0.33672224999999989</v>
      </c>
      <c r="O230" s="39">
        <f t="shared" si="25"/>
        <v>2.0978899500000008</v>
      </c>
    </row>
    <row r="231" spans="1:15" x14ac:dyDescent="0.2">
      <c r="A231" s="10">
        <v>1020</v>
      </c>
      <c r="B231" s="10" t="s">
        <v>29</v>
      </c>
      <c r="C231" s="28">
        <f t="shared" ref="C231:N241" si="26">+C169-C200</f>
        <v>3.4295613200000008</v>
      </c>
      <c r="D231" s="28">
        <f t="shared" si="26"/>
        <v>4.0291957000000007</v>
      </c>
      <c r="E231" s="28">
        <f t="shared" si="26"/>
        <v>3.7536356900000003</v>
      </c>
      <c r="F231" s="28">
        <f t="shared" si="26"/>
        <v>3.8830018699999997</v>
      </c>
      <c r="G231" s="28">
        <f t="shared" si="26"/>
        <v>3.6340928300000002</v>
      </c>
      <c r="H231" s="28">
        <f t="shared" si="26"/>
        <v>3.3585278700000001</v>
      </c>
      <c r="I231" s="28">
        <f t="shared" si="26"/>
        <v>4.2967112800000002</v>
      </c>
      <c r="J231" s="28">
        <f t="shared" si="26"/>
        <v>4.2665912000000015</v>
      </c>
      <c r="K231" s="28">
        <f t="shared" si="26"/>
        <v>4.4082340200000001</v>
      </c>
      <c r="L231" s="28">
        <f t="shared" si="26"/>
        <v>4.0519519500000003</v>
      </c>
      <c r="M231" s="28">
        <f t="shared" si="26"/>
        <v>3.3697407000000004</v>
      </c>
      <c r="N231" s="28">
        <f t="shared" si="26"/>
        <v>3.5455944899999992</v>
      </c>
      <c r="O231" s="39">
        <f t="shared" si="25"/>
        <v>46.02683892000001</v>
      </c>
    </row>
    <row r="232" spans="1:15" x14ac:dyDescent="0.2">
      <c r="A232" s="10">
        <v>1021</v>
      </c>
      <c r="B232" s="10" t="s">
        <v>30</v>
      </c>
      <c r="C232" s="28">
        <f t="shared" si="26"/>
        <v>0.76725549000000037</v>
      </c>
      <c r="D232" s="28">
        <f t="shared" si="26"/>
        <v>0.78698975999999998</v>
      </c>
      <c r="E232" s="28">
        <f t="shared" si="26"/>
        <v>0.75485026999999993</v>
      </c>
      <c r="F232" s="28">
        <f t="shared" si="26"/>
        <v>0.83631945000000008</v>
      </c>
      <c r="G232" s="28">
        <f t="shared" si="26"/>
        <v>0.64754275999999977</v>
      </c>
      <c r="H232" s="28">
        <f t="shared" si="26"/>
        <v>0.67994661999999995</v>
      </c>
      <c r="I232" s="28">
        <f t="shared" si="26"/>
        <v>0.93739094000000012</v>
      </c>
      <c r="J232" s="28">
        <f t="shared" si="26"/>
        <v>0.85577917000000014</v>
      </c>
      <c r="K232" s="28">
        <f t="shared" si="26"/>
        <v>0.85091764000000014</v>
      </c>
      <c r="L232" s="28">
        <f t="shared" si="26"/>
        <v>0.95033980999999979</v>
      </c>
      <c r="M232" s="28">
        <f t="shared" si="26"/>
        <v>0.52516198999999997</v>
      </c>
      <c r="N232" s="28">
        <f t="shared" si="26"/>
        <v>0.90104018000000019</v>
      </c>
      <c r="O232" s="39">
        <f t="shared" si="25"/>
        <v>9.4935340800000017</v>
      </c>
    </row>
    <row r="233" spans="1:15" x14ac:dyDescent="0.2">
      <c r="A233" s="10">
        <v>1022</v>
      </c>
      <c r="B233" s="10" t="s">
        <v>31</v>
      </c>
      <c r="C233" s="28">
        <f t="shared" si="26"/>
        <v>3.7113063799999995</v>
      </c>
      <c r="D233" s="28">
        <f t="shared" si="26"/>
        <v>5.9936186500000002</v>
      </c>
      <c r="E233" s="28">
        <f t="shared" si="26"/>
        <v>4.1713747100000003</v>
      </c>
      <c r="F233" s="28">
        <f t="shared" si="26"/>
        <v>4.72857971</v>
      </c>
      <c r="G233" s="28">
        <f t="shared" si="26"/>
        <v>4.2241808299999999</v>
      </c>
      <c r="H233" s="28">
        <f t="shared" si="26"/>
        <v>3.4056503400000002</v>
      </c>
      <c r="I233" s="28">
        <f t="shared" si="26"/>
        <v>5.1901618299999992</v>
      </c>
      <c r="J233" s="28">
        <f t="shared" si="26"/>
        <v>5.1604035600000007</v>
      </c>
      <c r="K233" s="28">
        <f t="shared" si="26"/>
        <v>4.9607059700000011</v>
      </c>
      <c r="L233" s="28">
        <f t="shared" si="26"/>
        <v>5.3309618500000004</v>
      </c>
      <c r="M233" s="28">
        <f t="shared" si="26"/>
        <v>3.7647928599999991</v>
      </c>
      <c r="N233" s="28">
        <f t="shared" si="26"/>
        <v>-0.51102847000000118</v>
      </c>
      <c r="O233" s="39">
        <f t="shared" si="25"/>
        <v>50.130708220000002</v>
      </c>
    </row>
    <row r="234" spans="1:15" x14ac:dyDescent="0.2">
      <c r="A234" s="10">
        <v>1023</v>
      </c>
      <c r="B234" s="10" t="s">
        <v>32</v>
      </c>
      <c r="C234" s="28">
        <f t="shared" si="26"/>
        <v>0.67543437000000006</v>
      </c>
      <c r="D234" s="28">
        <f t="shared" si="26"/>
        <v>0.71358717000000038</v>
      </c>
      <c r="E234" s="28">
        <f t="shared" si="26"/>
        <v>0.65097880000000008</v>
      </c>
      <c r="F234" s="28">
        <f t="shared" si="26"/>
        <v>0.79555664000000026</v>
      </c>
      <c r="G234" s="28">
        <f t="shared" si="26"/>
        <v>0.63928950000000007</v>
      </c>
      <c r="H234" s="28">
        <f t="shared" si="26"/>
        <v>0.53757531999999975</v>
      </c>
      <c r="I234" s="28">
        <f t="shared" si="26"/>
        <v>0.82658347000000043</v>
      </c>
      <c r="J234" s="28">
        <f t="shared" si="26"/>
        <v>0.8831043300000001</v>
      </c>
      <c r="K234" s="28">
        <f t="shared" si="26"/>
        <v>0.77512394999999978</v>
      </c>
      <c r="L234" s="28">
        <f t="shared" si="26"/>
        <v>0.68694908000000021</v>
      </c>
      <c r="M234" s="28">
        <f t="shared" si="26"/>
        <v>0.62110183999999991</v>
      </c>
      <c r="N234" s="28">
        <f t="shared" si="26"/>
        <v>0.15355837999999955</v>
      </c>
      <c r="O234" s="39">
        <f t="shared" si="25"/>
        <v>7.9588428499999999</v>
      </c>
    </row>
    <row r="235" spans="1:15" x14ac:dyDescent="0.2">
      <c r="A235" s="10">
        <v>1024</v>
      </c>
      <c r="B235" s="10" t="s">
        <v>33</v>
      </c>
      <c r="C235" s="28">
        <f t="shared" si="26"/>
        <v>7.7817268399999984</v>
      </c>
      <c r="D235" s="28">
        <f t="shared" si="26"/>
        <v>7.9383763100000015</v>
      </c>
      <c r="E235" s="28">
        <f t="shared" si="26"/>
        <v>6.8288134500000002</v>
      </c>
      <c r="F235" s="28">
        <f t="shared" si="26"/>
        <v>6.4235976899999985</v>
      </c>
      <c r="G235" s="28">
        <f t="shared" si="26"/>
        <v>9.8906033700000009</v>
      </c>
      <c r="H235" s="28">
        <f t="shared" si="26"/>
        <v>7.45825841</v>
      </c>
      <c r="I235" s="28">
        <f t="shared" si="26"/>
        <v>9.3673578800000001</v>
      </c>
      <c r="J235" s="28">
        <f t="shared" si="26"/>
        <v>8.6376509200000022</v>
      </c>
      <c r="K235" s="28">
        <f t="shared" si="26"/>
        <v>9.0395640700000008</v>
      </c>
      <c r="L235" s="28">
        <f t="shared" si="26"/>
        <v>9.1753466599999989</v>
      </c>
      <c r="M235" s="28">
        <f t="shared" si="26"/>
        <v>7.2806076400000013</v>
      </c>
      <c r="N235" s="28">
        <f t="shared" si="26"/>
        <v>8.2245576600000021</v>
      </c>
      <c r="O235" s="39">
        <f t="shared" si="25"/>
        <v>98.0464609</v>
      </c>
    </row>
    <row r="236" spans="1:15" x14ac:dyDescent="0.2">
      <c r="A236" s="10">
        <v>1025</v>
      </c>
      <c r="B236" s="10" t="s">
        <v>34</v>
      </c>
      <c r="C236" s="28">
        <f t="shared" si="26"/>
        <v>0.76943291999999985</v>
      </c>
      <c r="D236" s="28">
        <f t="shared" si="26"/>
        <v>0.81162062999999973</v>
      </c>
      <c r="E236" s="28">
        <f t="shared" si="26"/>
        <v>0.63796990999999981</v>
      </c>
      <c r="F236" s="28">
        <f t="shared" si="26"/>
        <v>0.74497196000000021</v>
      </c>
      <c r="G236" s="28">
        <f t="shared" si="26"/>
        <v>0.62057052999999995</v>
      </c>
      <c r="H236" s="28">
        <f t="shared" si="26"/>
        <v>0.75618385999999982</v>
      </c>
      <c r="I236" s="28">
        <f t="shared" si="26"/>
        <v>1.0224462999999995</v>
      </c>
      <c r="J236" s="28">
        <f t="shared" si="26"/>
        <v>1.1211708099999997</v>
      </c>
      <c r="K236" s="28">
        <f t="shared" si="26"/>
        <v>1.00701887</v>
      </c>
      <c r="L236" s="28">
        <f t="shared" si="26"/>
        <v>0.94977377000000007</v>
      </c>
      <c r="M236" s="28">
        <f t="shared" si="26"/>
        <v>0.69321732999999996</v>
      </c>
      <c r="N236" s="28">
        <f t="shared" si="26"/>
        <v>0.46826769999999995</v>
      </c>
      <c r="O236" s="39">
        <f t="shared" si="25"/>
        <v>9.6026445899999988</v>
      </c>
    </row>
    <row r="237" spans="1:15" x14ac:dyDescent="0.2">
      <c r="A237" s="10">
        <v>1026</v>
      </c>
      <c r="B237" s="10" t="s">
        <v>35</v>
      </c>
      <c r="C237" s="28">
        <f t="shared" si="26"/>
        <v>0.38210582999999998</v>
      </c>
      <c r="D237" s="28">
        <f t="shared" si="26"/>
        <v>0.3360474</v>
      </c>
      <c r="E237" s="28">
        <f t="shared" si="26"/>
        <v>0.35508617999999997</v>
      </c>
      <c r="F237" s="28">
        <f t="shared" si="26"/>
        <v>0.33456430000000009</v>
      </c>
      <c r="G237" s="28">
        <f t="shared" si="26"/>
        <v>0.25106711000000015</v>
      </c>
      <c r="H237" s="28">
        <f t="shared" si="26"/>
        <v>0.22458253000000006</v>
      </c>
      <c r="I237" s="28">
        <f t="shared" si="26"/>
        <v>0.49093544999999988</v>
      </c>
      <c r="J237" s="28">
        <f t="shared" si="26"/>
        <v>0.18381231000000009</v>
      </c>
      <c r="K237" s="28">
        <f t="shared" si="26"/>
        <v>0.29754345999999987</v>
      </c>
      <c r="L237" s="28">
        <f t="shared" si="26"/>
        <v>0.38673970999999996</v>
      </c>
      <c r="M237" s="28">
        <f t="shared" si="26"/>
        <v>0.28060207999999992</v>
      </c>
      <c r="N237" s="28">
        <f t="shared" si="26"/>
        <v>0.2290870399999998</v>
      </c>
      <c r="O237" s="39">
        <f t="shared" si="25"/>
        <v>3.7521734000000002</v>
      </c>
    </row>
    <row r="238" spans="1:15" x14ac:dyDescent="0.2">
      <c r="A238" s="10">
        <v>1027</v>
      </c>
      <c r="B238" s="10" t="s">
        <v>36</v>
      </c>
      <c r="C238" s="28">
        <f t="shared" si="26"/>
        <v>0.43934650999999991</v>
      </c>
      <c r="D238" s="28">
        <f t="shared" si="26"/>
        <v>0.49596750000000023</v>
      </c>
      <c r="E238" s="28">
        <f t="shared" si="26"/>
        <v>0.39497935999999989</v>
      </c>
      <c r="F238" s="28">
        <f t="shared" si="26"/>
        <v>0.48149694999999992</v>
      </c>
      <c r="G238" s="28">
        <f t="shared" si="26"/>
        <v>0.37102069000000026</v>
      </c>
      <c r="H238" s="28">
        <f t="shared" si="26"/>
        <v>0.45285323000000022</v>
      </c>
      <c r="I238" s="28">
        <f t="shared" si="26"/>
        <v>0.68584674999999995</v>
      </c>
      <c r="J238" s="28">
        <f t="shared" si="26"/>
        <v>0.75100014000000004</v>
      </c>
      <c r="K238" s="28">
        <f t="shared" si="26"/>
        <v>0.55929186000000031</v>
      </c>
      <c r="L238" s="28">
        <f t="shared" si="26"/>
        <v>0.54146722000000025</v>
      </c>
      <c r="M238" s="28">
        <f t="shared" si="26"/>
        <v>0.53037073999999995</v>
      </c>
      <c r="N238" s="28">
        <f t="shared" si="26"/>
        <v>0.47077814000000018</v>
      </c>
      <c r="O238" s="39">
        <f t="shared" si="25"/>
        <v>6.1744190900000007</v>
      </c>
    </row>
    <row r="239" spans="1:15" x14ac:dyDescent="0.2">
      <c r="A239" s="10">
        <v>1028</v>
      </c>
      <c r="B239" s="10" t="s">
        <v>37</v>
      </c>
      <c r="C239" s="28">
        <f t="shared" si="26"/>
        <v>4.1564800399999999</v>
      </c>
      <c r="D239" s="28">
        <f t="shared" si="26"/>
        <v>3.8017879100000003</v>
      </c>
      <c r="E239" s="28">
        <f t="shared" si="26"/>
        <v>4.1644750999999998</v>
      </c>
      <c r="F239" s="28">
        <f t="shared" si="26"/>
        <v>4.4107172799999992</v>
      </c>
      <c r="G239" s="28">
        <f t="shared" si="26"/>
        <v>4.0770741899999994</v>
      </c>
      <c r="H239" s="28">
        <f t="shared" si="26"/>
        <v>3.7312047300000004</v>
      </c>
      <c r="I239" s="28">
        <f t="shared" si="26"/>
        <v>4.8076628600000006</v>
      </c>
      <c r="J239" s="28">
        <f t="shared" si="26"/>
        <v>4.8594190699999995</v>
      </c>
      <c r="K239" s="28">
        <f t="shared" si="26"/>
        <v>4.5093025200000003</v>
      </c>
      <c r="L239" s="28">
        <f t="shared" si="26"/>
        <v>4.5857492799999982</v>
      </c>
      <c r="M239" s="28">
        <f t="shared" si="26"/>
        <v>3.7985208199999998</v>
      </c>
      <c r="N239" s="28">
        <f t="shared" si="26"/>
        <v>2.5231392400000003</v>
      </c>
      <c r="O239" s="39">
        <f t="shared" si="25"/>
        <v>49.425533040000005</v>
      </c>
    </row>
    <row r="240" spans="1:15" x14ac:dyDescent="0.2">
      <c r="A240" s="10">
        <v>1029</v>
      </c>
      <c r="B240" s="10" t="s">
        <v>38</v>
      </c>
      <c r="C240" s="28">
        <f t="shared" si="26"/>
        <v>0.31797716000000009</v>
      </c>
      <c r="D240" s="28">
        <f t="shared" si="26"/>
        <v>0.31601012999999989</v>
      </c>
      <c r="E240" s="28">
        <f t="shared" si="26"/>
        <v>0.28109916999999973</v>
      </c>
      <c r="F240" s="28">
        <f t="shared" si="26"/>
        <v>0.4092613300000002</v>
      </c>
      <c r="G240" s="28">
        <f t="shared" si="26"/>
        <v>0.39446807000000006</v>
      </c>
      <c r="H240" s="28">
        <f t="shared" si="26"/>
        <v>0.29551095999999999</v>
      </c>
      <c r="I240" s="28">
        <f t="shared" si="26"/>
        <v>0.36257287999999999</v>
      </c>
      <c r="J240" s="28">
        <f t="shared" si="26"/>
        <v>0.66281065999999988</v>
      </c>
      <c r="K240" s="28">
        <f t="shared" si="26"/>
        <v>0.4477037599999999</v>
      </c>
      <c r="L240" s="28">
        <f t="shared" si="26"/>
        <v>5.872164000000013E-2</v>
      </c>
      <c r="M240" s="28">
        <f t="shared" si="26"/>
        <v>0.25344887000000005</v>
      </c>
      <c r="N240" s="28">
        <f t="shared" si="26"/>
        <v>-9.050723000000005E-2</v>
      </c>
      <c r="O240" s="39">
        <f t="shared" si="25"/>
        <v>3.7090774000000004</v>
      </c>
    </row>
    <row r="241" spans="1:31" x14ac:dyDescent="0.2">
      <c r="A241" s="15">
        <v>1030</v>
      </c>
      <c r="B241" s="15" t="s">
        <v>18</v>
      </c>
      <c r="C241" s="30">
        <f t="shared" si="26"/>
        <v>0.56678007999999991</v>
      </c>
      <c r="D241" s="30">
        <f t="shared" si="26"/>
        <v>0.5360426199999998</v>
      </c>
      <c r="E241" s="30">
        <f t="shared" si="26"/>
        <v>0.44802115999999981</v>
      </c>
      <c r="F241" s="30">
        <f t="shared" si="26"/>
        <v>0.65021559999999978</v>
      </c>
      <c r="G241" s="30">
        <f t="shared" si="26"/>
        <v>0.58211893999999997</v>
      </c>
      <c r="H241" s="30">
        <f t="shared" si="26"/>
        <v>0.48113466999999988</v>
      </c>
      <c r="I241" s="30">
        <f t="shared" si="26"/>
        <v>0.73838673000000021</v>
      </c>
      <c r="J241" s="30">
        <f t="shared" si="26"/>
        <v>0.9464701499999999</v>
      </c>
      <c r="K241" s="30">
        <f t="shared" si="26"/>
        <v>0.7923337899999997</v>
      </c>
      <c r="L241" s="30">
        <f t="shared" si="26"/>
        <v>0.54917425999999991</v>
      </c>
      <c r="M241" s="30">
        <f t="shared" si="26"/>
        <v>0.23321614000000002</v>
      </c>
      <c r="N241" s="30">
        <f t="shared" si="26"/>
        <v>0.30812705999999945</v>
      </c>
      <c r="O241" s="40">
        <f t="shared" si="25"/>
        <v>6.832021199999998</v>
      </c>
    </row>
    <row r="242" spans="1:31" x14ac:dyDescent="0.2">
      <c r="A242" s="4">
        <v>10300</v>
      </c>
      <c r="B242" s="4" t="s">
        <v>57</v>
      </c>
      <c r="C242" s="25">
        <f>SUM(C214:C241)</f>
        <v>89.472661400000007</v>
      </c>
      <c r="D242" s="25">
        <f t="shared" ref="D242:O242" si="27">SUM(D214:D241)</f>
        <v>95.364036049999982</v>
      </c>
      <c r="E242" s="25">
        <f t="shared" si="27"/>
        <v>86.801555000000008</v>
      </c>
      <c r="F242" s="25">
        <f t="shared" si="27"/>
        <v>96.105663000000007</v>
      </c>
      <c r="G242" s="25">
        <f t="shared" si="27"/>
        <v>92.848108259999989</v>
      </c>
      <c r="H242" s="25">
        <f t="shared" si="27"/>
        <v>80.951034740000011</v>
      </c>
      <c r="I242" s="25">
        <f t="shared" si="27"/>
        <v>109.23419677999998</v>
      </c>
      <c r="J242" s="25">
        <f t="shared" si="27"/>
        <v>111.48102605000003</v>
      </c>
      <c r="K242" s="25">
        <f t="shared" si="27"/>
        <v>100.94475025</v>
      </c>
      <c r="L242" s="25">
        <f t="shared" si="27"/>
        <v>96.360479049999995</v>
      </c>
      <c r="M242" s="25">
        <f t="shared" si="27"/>
        <v>79.975916719999972</v>
      </c>
      <c r="N242" s="25">
        <f t="shared" si="27"/>
        <v>72.149713930000033</v>
      </c>
      <c r="O242" s="25">
        <f t="shared" si="27"/>
        <v>1111.6891412300001</v>
      </c>
    </row>
    <row r="243" spans="1:31" x14ac:dyDescent="0.2">
      <c r="A243" s="32"/>
      <c r="B243" s="32"/>
      <c r="C243"/>
      <c r="D243"/>
      <c r="E243"/>
      <c r="F243"/>
      <c r="G243"/>
      <c r="H243"/>
      <c r="I243"/>
      <c r="J243"/>
      <c r="K243"/>
      <c r="L243"/>
      <c r="M243"/>
      <c r="N243"/>
      <c r="O243" s="32"/>
    </row>
    <row r="244" spans="1:31" s="41" customFormat="1" x14ac:dyDescent="0.2">
      <c r="A244" s="3" t="s">
        <v>73</v>
      </c>
      <c r="B244" s="3" t="s">
        <v>93</v>
      </c>
      <c r="C244" s="3" t="s">
        <v>0</v>
      </c>
      <c r="D244" s="3" t="s">
        <v>1</v>
      </c>
      <c r="E244" s="3" t="s">
        <v>2</v>
      </c>
      <c r="F244" s="3" t="s">
        <v>3</v>
      </c>
      <c r="G244" s="3" t="s">
        <v>4</v>
      </c>
      <c r="H244" s="3" t="s">
        <v>5</v>
      </c>
      <c r="I244" s="3" t="s">
        <v>6</v>
      </c>
      <c r="J244" s="3" t="s">
        <v>7</v>
      </c>
      <c r="K244" s="3" t="s">
        <v>8</v>
      </c>
      <c r="L244" s="3" t="s">
        <v>9</v>
      </c>
      <c r="M244" s="3" t="s">
        <v>10</v>
      </c>
      <c r="N244" s="3" t="s">
        <v>11</v>
      </c>
      <c r="O244" s="3" t="s">
        <v>55</v>
      </c>
      <c r="Q244" s="3" t="s">
        <v>144</v>
      </c>
      <c r="R244" s="3" t="s">
        <v>93</v>
      </c>
      <c r="S244" s="3" t="s">
        <v>0</v>
      </c>
      <c r="T244" s="3" t="s">
        <v>1</v>
      </c>
      <c r="U244" s="3" t="s">
        <v>2</v>
      </c>
      <c r="V244" s="3" t="s">
        <v>3</v>
      </c>
      <c r="W244" s="3" t="s">
        <v>4</v>
      </c>
      <c r="X244" s="3" t="s">
        <v>5</v>
      </c>
      <c r="Y244" s="3" t="s">
        <v>6</v>
      </c>
      <c r="Z244" s="3" t="s">
        <v>7</v>
      </c>
      <c r="AA244" s="3" t="s">
        <v>8</v>
      </c>
      <c r="AB244" s="3" t="s">
        <v>9</v>
      </c>
      <c r="AC244" s="3" t="s">
        <v>10</v>
      </c>
      <c r="AD244" s="3" t="s">
        <v>11</v>
      </c>
      <c r="AE244" s="3" t="s">
        <v>55</v>
      </c>
    </row>
    <row r="245" spans="1:31" s="41" customFormat="1" x14ac:dyDescent="0.2">
      <c r="A245" s="7">
        <v>1004</v>
      </c>
      <c r="B245" s="10" t="s">
        <v>94</v>
      </c>
      <c r="C245" s="8">
        <f>+S245</f>
        <v>0</v>
      </c>
      <c r="D245" s="8">
        <f>+C245+T245</f>
        <v>0</v>
      </c>
      <c r="E245" s="8">
        <f t="shared" ref="E245:N260" si="28">+D245+U245</f>
        <v>0</v>
      </c>
      <c r="F245" s="8">
        <f t="shared" si="28"/>
        <v>0</v>
      </c>
      <c r="G245" s="8">
        <f t="shared" si="28"/>
        <v>0</v>
      </c>
      <c r="H245" s="8">
        <f t="shared" si="28"/>
        <v>0</v>
      </c>
      <c r="I245" s="8">
        <f t="shared" si="28"/>
        <v>0</v>
      </c>
      <c r="J245" s="8">
        <f t="shared" si="28"/>
        <v>0</v>
      </c>
      <c r="K245" s="8">
        <f t="shared" si="28"/>
        <v>0</v>
      </c>
      <c r="L245" s="8">
        <f t="shared" si="28"/>
        <v>0</v>
      </c>
      <c r="M245" s="8">
        <f t="shared" si="28"/>
        <v>0</v>
      </c>
      <c r="N245" s="8">
        <f t="shared" si="28"/>
        <v>0</v>
      </c>
      <c r="O245" s="9"/>
      <c r="Q245" s="7">
        <v>1004</v>
      </c>
      <c r="R245" s="10" t="s">
        <v>94</v>
      </c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9">
        <f>SUM(S245:AD245)</f>
        <v>0</v>
      </c>
    </row>
    <row r="246" spans="1:31" s="41" customFormat="1" x14ac:dyDescent="0.2">
      <c r="A246" s="10">
        <v>1005</v>
      </c>
      <c r="B246" s="10" t="s">
        <v>13</v>
      </c>
      <c r="C246" s="11">
        <f t="shared" ref="C246:C271" si="29">+S246</f>
        <v>0</v>
      </c>
      <c r="D246" s="11">
        <f>+C246+T246</f>
        <v>0</v>
      </c>
      <c r="E246" s="11">
        <f t="shared" si="28"/>
        <v>0</v>
      </c>
      <c r="F246" s="11">
        <f t="shared" si="28"/>
        <v>0</v>
      </c>
      <c r="G246" s="11">
        <f t="shared" si="28"/>
        <v>0</v>
      </c>
      <c r="H246" s="11">
        <f t="shared" si="28"/>
        <v>0</v>
      </c>
      <c r="I246" s="11">
        <f t="shared" si="28"/>
        <v>0</v>
      </c>
      <c r="J246" s="11">
        <f t="shared" si="28"/>
        <v>0</v>
      </c>
      <c r="K246" s="11">
        <f t="shared" si="28"/>
        <v>0</v>
      </c>
      <c r="L246" s="11">
        <f t="shared" si="28"/>
        <v>0</v>
      </c>
      <c r="M246" s="11">
        <f t="shared" si="28"/>
        <v>0</v>
      </c>
      <c r="N246" s="11">
        <f t="shared" si="28"/>
        <v>0</v>
      </c>
      <c r="O246" s="12"/>
      <c r="Q246" s="10">
        <v>1005</v>
      </c>
      <c r="R246" s="10" t="s">
        <v>13</v>
      </c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2">
        <f t="shared" ref="AE246:AE271" si="30">SUM(S246:AD246)</f>
        <v>0</v>
      </c>
    </row>
    <row r="247" spans="1:31" s="41" customFormat="1" x14ac:dyDescent="0.2">
      <c r="A247" s="10">
        <v>1006</v>
      </c>
      <c r="B247" s="10" t="s">
        <v>14</v>
      </c>
      <c r="C247" s="11">
        <f t="shared" si="29"/>
        <v>0</v>
      </c>
      <c r="D247" s="11">
        <f t="shared" ref="D247:N271" si="31">+C247+T247</f>
        <v>0</v>
      </c>
      <c r="E247" s="11">
        <f t="shared" si="28"/>
        <v>0</v>
      </c>
      <c r="F247" s="11">
        <f t="shared" si="28"/>
        <v>0</v>
      </c>
      <c r="G247" s="11">
        <f t="shared" si="28"/>
        <v>0</v>
      </c>
      <c r="H247" s="11">
        <f t="shared" si="28"/>
        <v>0</v>
      </c>
      <c r="I247" s="11">
        <f t="shared" si="28"/>
        <v>0</v>
      </c>
      <c r="J247" s="11">
        <f t="shared" si="28"/>
        <v>0</v>
      </c>
      <c r="K247" s="11">
        <f t="shared" si="28"/>
        <v>0</v>
      </c>
      <c r="L247" s="11">
        <f t="shared" si="28"/>
        <v>0</v>
      </c>
      <c r="M247" s="11">
        <f t="shared" si="28"/>
        <v>0</v>
      </c>
      <c r="N247" s="11">
        <f t="shared" si="28"/>
        <v>0</v>
      </c>
      <c r="O247" s="12"/>
      <c r="Q247" s="10">
        <v>1006</v>
      </c>
      <c r="R247" s="10" t="s">
        <v>14</v>
      </c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2">
        <f t="shared" si="30"/>
        <v>0</v>
      </c>
    </row>
    <row r="248" spans="1:31" s="41" customFormat="1" x14ac:dyDescent="0.2">
      <c r="A248" s="10">
        <v>1007</v>
      </c>
      <c r="B248" s="10" t="s">
        <v>15</v>
      </c>
      <c r="C248" s="11">
        <f t="shared" si="29"/>
        <v>0</v>
      </c>
      <c r="D248" s="11">
        <f t="shared" si="31"/>
        <v>0</v>
      </c>
      <c r="E248" s="11">
        <f t="shared" si="28"/>
        <v>0</v>
      </c>
      <c r="F248" s="11">
        <f t="shared" si="28"/>
        <v>0</v>
      </c>
      <c r="G248" s="11">
        <f t="shared" si="28"/>
        <v>0</v>
      </c>
      <c r="H248" s="11">
        <f t="shared" si="28"/>
        <v>0</v>
      </c>
      <c r="I248" s="11">
        <f t="shared" si="28"/>
        <v>0</v>
      </c>
      <c r="J248" s="11">
        <f t="shared" si="28"/>
        <v>0</v>
      </c>
      <c r="K248" s="11">
        <f t="shared" si="28"/>
        <v>0</v>
      </c>
      <c r="L248" s="11">
        <f t="shared" si="28"/>
        <v>0</v>
      </c>
      <c r="M248" s="11">
        <f t="shared" si="28"/>
        <v>0</v>
      </c>
      <c r="N248" s="11">
        <f t="shared" si="28"/>
        <v>0</v>
      </c>
      <c r="O248" s="12"/>
      <c r="Q248" s="10">
        <v>1007</v>
      </c>
      <c r="R248" s="10" t="s">
        <v>15</v>
      </c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2">
        <f t="shared" si="30"/>
        <v>0</v>
      </c>
    </row>
    <row r="249" spans="1:31" s="41" customFormat="1" x14ac:dyDescent="0.2">
      <c r="A249" s="10">
        <v>1008</v>
      </c>
      <c r="B249" s="10" t="s">
        <v>16</v>
      </c>
      <c r="C249" s="11">
        <f t="shared" si="29"/>
        <v>0</v>
      </c>
      <c r="D249" s="11">
        <f t="shared" si="31"/>
        <v>0</v>
      </c>
      <c r="E249" s="11">
        <f t="shared" si="28"/>
        <v>0</v>
      </c>
      <c r="F249" s="11">
        <f t="shared" si="28"/>
        <v>0</v>
      </c>
      <c r="G249" s="11">
        <f t="shared" si="28"/>
        <v>0</v>
      </c>
      <c r="H249" s="11">
        <f t="shared" si="28"/>
        <v>0</v>
      </c>
      <c r="I249" s="11">
        <f t="shared" si="28"/>
        <v>0</v>
      </c>
      <c r="J249" s="11">
        <f t="shared" si="28"/>
        <v>0</v>
      </c>
      <c r="K249" s="11">
        <f t="shared" si="28"/>
        <v>0</v>
      </c>
      <c r="L249" s="11">
        <f t="shared" si="28"/>
        <v>0</v>
      </c>
      <c r="M249" s="11">
        <f t="shared" si="28"/>
        <v>0</v>
      </c>
      <c r="N249" s="11">
        <f t="shared" si="28"/>
        <v>0</v>
      </c>
      <c r="O249" s="12"/>
      <c r="Q249" s="10">
        <v>1008</v>
      </c>
      <c r="R249" s="10" t="s">
        <v>16</v>
      </c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2">
        <f t="shared" si="30"/>
        <v>0</v>
      </c>
    </row>
    <row r="250" spans="1:31" s="41" customFormat="1" x14ac:dyDescent="0.2">
      <c r="A250" s="10">
        <v>1009</v>
      </c>
      <c r="B250" s="10" t="s">
        <v>17</v>
      </c>
      <c r="C250" s="11">
        <f t="shared" si="29"/>
        <v>0</v>
      </c>
      <c r="D250" s="11">
        <f t="shared" si="31"/>
        <v>0</v>
      </c>
      <c r="E250" s="11">
        <f t="shared" si="28"/>
        <v>0</v>
      </c>
      <c r="F250" s="11">
        <f t="shared" si="28"/>
        <v>0</v>
      </c>
      <c r="G250" s="11">
        <f t="shared" si="28"/>
        <v>0</v>
      </c>
      <c r="H250" s="11">
        <f t="shared" si="28"/>
        <v>0</v>
      </c>
      <c r="I250" s="11">
        <f t="shared" si="28"/>
        <v>0</v>
      </c>
      <c r="J250" s="11">
        <f t="shared" si="28"/>
        <v>0</v>
      </c>
      <c r="K250" s="11">
        <f t="shared" si="28"/>
        <v>0</v>
      </c>
      <c r="L250" s="11">
        <f t="shared" si="28"/>
        <v>0</v>
      </c>
      <c r="M250" s="11">
        <f t="shared" si="28"/>
        <v>0</v>
      </c>
      <c r="N250" s="11">
        <f t="shared" si="28"/>
        <v>0</v>
      </c>
      <c r="O250" s="12"/>
      <c r="Q250" s="10">
        <v>1009</v>
      </c>
      <c r="R250" s="10" t="s">
        <v>17</v>
      </c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2">
        <f t="shared" si="30"/>
        <v>0</v>
      </c>
    </row>
    <row r="251" spans="1:31" s="41" customFormat="1" x14ac:dyDescent="0.2">
      <c r="A251" s="10">
        <v>1010</v>
      </c>
      <c r="B251" s="10" t="s">
        <v>19</v>
      </c>
      <c r="C251" s="11">
        <f t="shared" si="29"/>
        <v>0</v>
      </c>
      <c r="D251" s="11">
        <f t="shared" si="31"/>
        <v>0</v>
      </c>
      <c r="E251" s="11">
        <f t="shared" si="28"/>
        <v>0</v>
      </c>
      <c r="F251" s="11">
        <f t="shared" si="28"/>
        <v>0</v>
      </c>
      <c r="G251" s="11">
        <f t="shared" si="28"/>
        <v>0</v>
      </c>
      <c r="H251" s="11">
        <f t="shared" si="28"/>
        <v>0</v>
      </c>
      <c r="I251" s="11">
        <f t="shared" si="28"/>
        <v>0</v>
      </c>
      <c r="J251" s="11">
        <f t="shared" si="28"/>
        <v>0</v>
      </c>
      <c r="K251" s="11">
        <f t="shared" si="28"/>
        <v>0</v>
      </c>
      <c r="L251" s="11">
        <f t="shared" si="28"/>
        <v>0</v>
      </c>
      <c r="M251" s="11">
        <f t="shared" si="28"/>
        <v>0</v>
      </c>
      <c r="N251" s="11">
        <f t="shared" si="28"/>
        <v>0</v>
      </c>
      <c r="O251" s="12"/>
      <c r="Q251" s="10">
        <v>1010</v>
      </c>
      <c r="R251" s="10" t="s">
        <v>19</v>
      </c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2">
        <f t="shared" si="30"/>
        <v>0</v>
      </c>
    </row>
    <row r="252" spans="1:31" s="41" customFormat="1" x14ac:dyDescent="0.2">
      <c r="A252" s="10">
        <v>1011</v>
      </c>
      <c r="B252" s="10" t="s">
        <v>20</v>
      </c>
      <c r="C252" s="11">
        <f t="shared" si="29"/>
        <v>0</v>
      </c>
      <c r="D252" s="11">
        <f t="shared" si="31"/>
        <v>0</v>
      </c>
      <c r="E252" s="11">
        <f t="shared" si="28"/>
        <v>0</v>
      </c>
      <c r="F252" s="11">
        <f t="shared" si="28"/>
        <v>0</v>
      </c>
      <c r="G252" s="11">
        <f t="shared" si="28"/>
        <v>0</v>
      </c>
      <c r="H252" s="11">
        <f t="shared" si="28"/>
        <v>0</v>
      </c>
      <c r="I252" s="11">
        <f t="shared" si="28"/>
        <v>0</v>
      </c>
      <c r="J252" s="11">
        <f t="shared" si="28"/>
        <v>0</v>
      </c>
      <c r="K252" s="11">
        <f t="shared" si="28"/>
        <v>0</v>
      </c>
      <c r="L252" s="11">
        <f t="shared" si="28"/>
        <v>0</v>
      </c>
      <c r="M252" s="11">
        <f t="shared" si="28"/>
        <v>0</v>
      </c>
      <c r="N252" s="11">
        <f t="shared" si="28"/>
        <v>0</v>
      </c>
      <c r="O252" s="12"/>
      <c r="Q252" s="10">
        <v>1011</v>
      </c>
      <c r="R252" s="10" t="s">
        <v>20</v>
      </c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2">
        <f t="shared" si="30"/>
        <v>0</v>
      </c>
    </row>
    <row r="253" spans="1:31" s="41" customFormat="1" x14ac:dyDescent="0.2">
      <c r="A253" s="10">
        <v>1012</v>
      </c>
      <c r="B253" s="10" t="s">
        <v>21</v>
      </c>
      <c r="C253" s="11">
        <f t="shared" si="29"/>
        <v>0</v>
      </c>
      <c r="D253" s="11">
        <f t="shared" si="31"/>
        <v>0</v>
      </c>
      <c r="E253" s="11">
        <f t="shared" si="28"/>
        <v>0</v>
      </c>
      <c r="F253" s="11">
        <f t="shared" si="28"/>
        <v>0</v>
      </c>
      <c r="G253" s="11">
        <f t="shared" si="28"/>
        <v>0</v>
      </c>
      <c r="H253" s="11">
        <f t="shared" si="28"/>
        <v>0</v>
      </c>
      <c r="I253" s="11">
        <f t="shared" si="28"/>
        <v>0</v>
      </c>
      <c r="J253" s="11">
        <f t="shared" si="28"/>
        <v>0</v>
      </c>
      <c r="K253" s="11">
        <f t="shared" si="28"/>
        <v>0</v>
      </c>
      <c r="L253" s="11">
        <f t="shared" si="28"/>
        <v>0</v>
      </c>
      <c r="M253" s="11">
        <f t="shared" si="28"/>
        <v>0</v>
      </c>
      <c r="N253" s="11">
        <f t="shared" si="28"/>
        <v>0</v>
      </c>
      <c r="O253" s="12"/>
      <c r="Q253" s="10">
        <v>1012</v>
      </c>
      <c r="R253" s="10" t="s">
        <v>21</v>
      </c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2">
        <f t="shared" si="30"/>
        <v>0</v>
      </c>
    </row>
    <row r="254" spans="1:31" s="41" customFormat="1" x14ac:dyDescent="0.2">
      <c r="A254" s="10">
        <v>1013</v>
      </c>
      <c r="B254" s="10" t="s">
        <v>22</v>
      </c>
      <c r="C254" s="11">
        <f t="shared" si="29"/>
        <v>0</v>
      </c>
      <c r="D254" s="11">
        <f t="shared" si="31"/>
        <v>0</v>
      </c>
      <c r="E254" s="11">
        <f t="shared" si="28"/>
        <v>0</v>
      </c>
      <c r="F254" s="11">
        <f t="shared" si="28"/>
        <v>0</v>
      </c>
      <c r="G254" s="11">
        <f t="shared" si="28"/>
        <v>0</v>
      </c>
      <c r="H254" s="11">
        <f t="shared" si="28"/>
        <v>0</v>
      </c>
      <c r="I254" s="11">
        <f t="shared" si="28"/>
        <v>0</v>
      </c>
      <c r="J254" s="11">
        <f t="shared" si="28"/>
        <v>0</v>
      </c>
      <c r="K254" s="11">
        <f t="shared" si="28"/>
        <v>0</v>
      </c>
      <c r="L254" s="11">
        <f t="shared" si="28"/>
        <v>0</v>
      </c>
      <c r="M254" s="11">
        <f t="shared" si="28"/>
        <v>0</v>
      </c>
      <c r="N254" s="11">
        <f t="shared" si="28"/>
        <v>0</v>
      </c>
      <c r="O254" s="12"/>
      <c r="Q254" s="10">
        <v>1013</v>
      </c>
      <c r="R254" s="10" t="s">
        <v>22</v>
      </c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2">
        <f t="shared" si="30"/>
        <v>0</v>
      </c>
    </row>
    <row r="255" spans="1:31" s="41" customFormat="1" x14ac:dyDescent="0.2">
      <c r="A255" s="10">
        <v>1014</v>
      </c>
      <c r="B255" s="10" t="s">
        <v>23</v>
      </c>
      <c r="C255" s="11">
        <f t="shared" si="29"/>
        <v>0</v>
      </c>
      <c r="D255" s="11">
        <f t="shared" si="31"/>
        <v>0</v>
      </c>
      <c r="E255" s="11">
        <f t="shared" si="28"/>
        <v>0</v>
      </c>
      <c r="F255" s="11">
        <f t="shared" si="28"/>
        <v>0</v>
      </c>
      <c r="G255" s="11">
        <f t="shared" si="28"/>
        <v>0</v>
      </c>
      <c r="H255" s="11">
        <f t="shared" si="28"/>
        <v>0</v>
      </c>
      <c r="I255" s="11">
        <f t="shared" si="28"/>
        <v>0</v>
      </c>
      <c r="J255" s="11">
        <f t="shared" si="28"/>
        <v>0</v>
      </c>
      <c r="K255" s="11">
        <f t="shared" si="28"/>
        <v>0</v>
      </c>
      <c r="L255" s="11">
        <f t="shared" si="28"/>
        <v>0</v>
      </c>
      <c r="M255" s="11">
        <f t="shared" si="28"/>
        <v>0</v>
      </c>
      <c r="N255" s="11">
        <f t="shared" si="28"/>
        <v>0</v>
      </c>
      <c r="O255" s="12"/>
      <c r="Q255" s="10">
        <v>1014</v>
      </c>
      <c r="R255" s="10" t="s">
        <v>23</v>
      </c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2">
        <f t="shared" si="30"/>
        <v>0</v>
      </c>
    </row>
    <row r="256" spans="1:31" s="41" customFormat="1" x14ac:dyDescent="0.2">
      <c r="A256" s="10">
        <v>1015</v>
      </c>
      <c r="B256" s="10" t="s">
        <v>24</v>
      </c>
      <c r="C256" s="11">
        <f t="shared" si="29"/>
        <v>0</v>
      </c>
      <c r="D256" s="11">
        <f t="shared" si="31"/>
        <v>0</v>
      </c>
      <c r="E256" s="11">
        <f t="shared" si="28"/>
        <v>0</v>
      </c>
      <c r="F256" s="11">
        <f t="shared" si="28"/>
        <v>0</v>
      </c>
      <c r="G256" s="11">
        <f t="shared" si="28"/>
        <v>0</v>
      </c>
      <c r="H256" s="11">
        <f t="shared" si="28"/>
        <v>0</v>
      </c>
      <c r="I256" s="11">
        <f t="shared" si="28"/>
        <v>0</v>
      </c>
      <c r="J256" s="11">
        <f t="shared" si="28"/>
        <v>0</v>
      </c>
      <c r="K256" s="11">
        <f t="shared" si="28"/>
        <v>0</v>
      </c>
      <c r="L256" s="11">
        <f t="shared" si="28"/>
        <v>0</v>
      </c>
      <c r="M256" s="11">
        <f t="shared" si="28"/>
        <v>0</v>
      </c>
      <c r="N256" s="11">
        <f t="shared" si="28"/>
        <v>0</v>
      </c>
      <c r="O256" s="12"/>
      <c r="Q256" s="10">
        <v>1015</v>
      </c>
      <c r="R256" s="10" t="s">
        <v>24</v>
      </c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2">
        <f t="shared" si="30"/>
        <v>0</v>
      </c>
    </row>
    <row r="257" spans="1:31" s="41" customFormat="1" x14ac:dyDescent="0.2">
      <c r="A257" s="10">
        <v>1016</v>
      </c>
      <c r="B257" s="10" t="s">
        <v>25</v>
      </c>
      <c r="C257" s="11">
        <f t="shared" si="29"/>
        <v>0</v>
      </c>
      <c r="D257" s="11">
        <f t="shared" si="31"/>
        <v>0</v>
      </c>
      <c r="E257" s="11">
        <f t="shared" si="28"/>
        <v>0</v>
      </c>
      <c r="F257" s="11">
        <f t="shared" si="28"/>
        <v>0</v>
      </c>
      <c r="G257" s="11">
        <f t="shared" si="28"/>
        <v>0</v>
      </c>
      <c r="H257" s="11">
        <f t="shared" si="28"/>
        <v>0</v>
      </c>
      <c r="I257" s="11">
        <f t="shared" si="28"/>
        <v>0</v>
      </c>
      <c r="J257" s="11">
        <f t="shared" si="28"/>
        <v>0</v>
      </c>
      <c r="K257" s="11">
        <f t="shared" si="28"/>
        <v>0</v>
      </c>
      <c r="L257" s="11">
        <f t="shared" si="28"/>
        <v>0</v>
      </c>
      <c r="M257" s="11">
        <f t="shared" si="28"/>
        <v>0</v>
      </c>
      <c r="N257" s="11">
        <f t="shared" si="28"/>
        <v>0</v>
      </c>
      <c r="O257" s="12"/>
      <c r="Q257" s="10">
        <v>1016</v>
      </c>
      <c r="R257" s="10" t="s">
        <v>25</v>
      </c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2">
        <f t="shared" si="30"/>
        <v>0</v>
      </c>
    </row>
    <row r="258" spans="1:31" s="41" customFormat="1" x14ac:dyDescent="0.2">
      <c r="A258" s="10">
        <v>1017</v>
      </c>
      <c r="B258" s="10" t="s">
        <v>26</v>
      </c>
      <c r="C258" s="11">
        <f t="shared" si="29"/>
        <v>0</v>
      </c>
      <c r="D258" s="11">
        <f t="shared" si="31"/>
        <v>0</v>
      </c>
      <c r="E258" s="11">
        <f t="shared" si="28"/>
        <v>0</v>
      </c>
      <c r="F258" s="11">
        <f t="shared" si="28"/>
        <v>0</v>
      </c>
      <c r="G258" s="11">
        <f t="shared" si="28"/>
        <v>0</v>
      </c>
      <c r="H258" s="11">
        <f t="shared" si="28"/>
        <v>0</v>
      </c>
      <c r="I258" s="11">
        <f t="shared" si="28"/>
        <v>0</v>
      </c>
      <c r="J258" s="11">
        <f t="shared" si="28"/>
        <v>0</v>
      </c>
      <c r="K258" s="11">
        <f t="shared" si="28"/>
        <v>0</v>
      </c>
      <c r="L258" s="11">
        <f t="shared" si="28"/>
        <v>0</v>
      </c>
      <c r="M258" s="11">
        <f t="shared" si="28"/>
        <v>0</v>
      </c>
      <c r="N258" s="11">
        <f t="shared" si="28"/>
        <v>0</v>
      </c>
      <c r="O258" s="12"/>
      <c r="Q258" s="10">
        <v>1017</v>
      </c>
      <c r="R258" s="10" t="s">
        <v>26</v>
      </c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2">
        <f t="shared" si="30"/>
        <v>0</v>
      </c>
    </row>
    <row r="259" spans="1:31" s="41" customFormat="1" x14ac:dyDescent="0.2">
      <c r="A259" s="10">
        <v>1018</v>
      </c>
      <c r="B259" s="10" t="s">
        <v>27</v>
      </c>
      <c r="C259" s="11">
        <f t="shared" si="29"/>
        <v>0</v>
      </c>
      <c r="D259" s="11">
        <f t="shared" si="31"/>
        <v>0</v>
      </c>
      <c r="E259" s="11">
        <f t="shared" si="28"/>
        <v>0</v>
      </c>
      <c r="F259" s="11">
        <f t="shared" si="28"/>
        <v>0</v>
      </c>
      <c r="G259" s="11">
        <f t="shared" si="28"/>
        <v>0</v>
      </c>
      <c r="H259" s="11">
        <f t="shared" si="28"/>
        <v>0</v>
      </c>
      <c r="I259" s="11">
        <f t="shared" si="28"/>
        <v>0</v>
      </c>
      <c r="J259" s="11">
        <f t="shared" si="28"/>
        <v>0</v>
      </c>
      <c r="K259" s="11">
        <f t="shared" si="28"/>
        <v>0</v>
      </c>
      <c r="L259" s="11">
        <f t="shared" si="28"/>
        <v>0</v>
      </c>
      <c r="M259" s="11">
        <f t="shared" si="28"/>
        <v>0</v>
      </c>
      <c r="N259" s="11">
        <f t="shared" si="28"/>
        <v>0</v>
      </c>
      <c r="O259" s="12"/>
      <c r="Q259" s="10">
        <v>1018</v>
      </c>
      <c r="R259" s="10" t="s">
        <v>27</v>
      </c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2">
        <f t="shared" si="30"/>
        <v>0</v>
      </c>
    </row>
    <row r="260" spans="1:31" s="41" customFormat="1" x14ac:dyDescent="0.2">
      <c r="A260" s="10">
        <v>1019</v>
      </c>
      <c r="B260" s="10" t="s">
        <v>28</v>
      </c>
      <c r="C260" s="11">
        <f t="shared" si="29"/>
        <v>0</v>
      </c>
      <c r="D260" s="11">
        <f t="shared" si="31"/>
        <v>0</v>
      </c>
      <c r="E260" s="11">
        <f t="shared" si="28"/>
        <v>0</v>
      </c>
      <c r="F260" s="11">
        <f t="shared" si="28"/>
        <v>0</v>
      </c>
      <c r="G260" s="11">
        <f t="shared" si="28"/>
        <v>0</v>
      </c>
      <c r="H260" s="11">
        <f t="shared" si="28"/>
        <v>0</v>
      </c>
      <c r="I260" s="11">
        <f t="shared" si="28"/>
        <v>0</v>
      </c>
      <c r="J260" s="11">
        <f t="shared" si="28"/>
        <v>0</v>
      </c>
      <c r="K260" s="11">
        <f t="shared" si="28"/>
        <v>0</v>
      </c>
      <c r="L260" s="11">
        <f t="shared" si="28"/>
        <v>0</v>
      </c>
      <c r="M260" s="11">
        <f t="shared" si="28"/>
        <v>0</v>
      </c>
      <c r="N260" s="11">
        <f t="shared" si="28"/>
        <v>0</v>
      </c>
      <c r="O260" s="12"/>
      <c r="Q260" s="10">
        <v>1019</v>
      </c>
      <c r="R260" s="10" t="s">
        <v>28</v>
      </c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2">
        <f t="shared" si="30"/>
        <v>0</v>
      </c>
    </row>
    <row r="261" spans="1:31" s="41" customFormat="1" x14ac:dyDescent="0.2">
      <c r="A261" s="10">
        <v>1020</v>
      </c>
      <c r="B261" s="10" t="s">
        <v>29</v>
      </c>
      <c r="C261" s="11">
        <f t="shared" si="29"/>
        <v>0</v>
      </c>
      <c r="D261" s="11">
        <f t="shared" si="31"/>
        <v>0</v>
      </c>
      <c r="E261" s="11">
        <f t="shared" si="31"/>
        <v>0</v>
      </c>
      <c r="F261" s="11">
        <f t="shared" si="31"/>
        <v>0</v>
      </c>
      <c r="G261" s="11">
        <f t="shared" si="31"/>
        <v>0</v>
      </c>
      <c r="H261" s="11">
        <f t="shared" si="31"/>
        <v>0</v>
      </c>
      <c r="I261" s="11">
        <f t="shared" si="31"/>
        <v>0</v>
      </c>
      <c r="J261" s="11">
        <f t="shared" si="31"/>
        <v>0</v>
      </c>
      <c r="K261" s="11">
        <f t="shared" si="31"/>
        <v>0</v>
      </c>
      <c r="L261" s="11">
        <f t="shared" si="31"/>
        <v>0</v>
      </c>
      <c r="M261" s="11">
        <f t="shared" si="31"/>
        <v>0</v>
      </c>
      <c r="N261" s="11">
        <f t="shared" si="31"/>
        <v>0</v>
      </c>
      <c r="O261" s="12"/>
      <c r="Q261" s="10">
        <v>1020</v>
      </c>
      <c r="R261" s="10" t="s">
        <v>29</v>
      </c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2">
        <f t="shared" si="30"/>
        <v>0</v>
      </c>
    </row>
    <row r="262" spans="1:31" s="41" customFormat="1" x14ac:dyDescent="0.2">
      <c r="A262" s="10">
        <v>1021</v>
      </c>
      <c r="B262" s="10" t="s">
        <v>30</v>
      </c>
      <c r="C262" s="11">
        <f t="shared" si="29"/>
        <v>0</v>
      </c>
      <c r="D262" s="11">
        <f t="shared" si="31"/>
        <v>0</v>
      </c>
      <c r="E262" s="11">
        <f t="shared" si="31"/>
        <v>0</v>
      </c>
      <c r="F262" s="11">
        <f t="shared" si="31"/>
        <v>0</v>
      </c>
      <c r="G262" s="11">
        <f t="shared" si="31"/>
        <v>0</v>
      </c>
      <c r="H262" s="11">
        <f t="shared" si="31"/>
        <v>0</v>
      </c>
      <c r="I262" s="11">
        <f t="shared" si="31"/>
        <v>0</v>
      </c>
      <c r="J262" s="11">
        <f t="shared" si="31"/>
        <v>0</v>
      </c>
      <c r="K262" s="11">
        <f t="shared" si="31"/>
        <v>0</v>
      </c>
      <c r="L262" s="11">
        <f t="shared" si="31"/>
        <v>0</v>
      </c>
      <c r="M262" s="11">
        <f t="shared" si="31"/>
        <v>0</v>
      </c>
      <c r="N262" s="11">
        <f t="shared" si="31"/>
        <v>0</v>
      </c>
      <c r="O262" s="12"/>
      <c r="Q262" s="10">
        <v>1021</v>
      </c>
      <c r="R262" s="10" t="s">
        <v>30</v>
      </c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2">
        <f t="shared" si="30"/>
        <v>0</v>
      </c>
    </row>
    <row r="263" spans="1:31" s="41" customFormat="1" x14ac:dyDescent="0.2">
      <c r="A263" s="10">
        <v>1022</v>
      </c>
      <c r="B263" s="10" t="s">
        <v>31</v>
      </c>
      <c r="C263" s="11">
        <f t="shared" si="29"/>
        <v>0</v>
      </c>
      <c r="D263" s="11">
        <f t="shared" si="31"/>
        <v>0</v>
      </c>
      <c r="E263" s="11">
        <f t="shared" si="31"/>
        <v>0</v>
      </c>
      <c r="F263" s="11">
        <f t="shared" si="31"/>
        <v>0</v>
      </c>
      <c r="G263" s="11">
        <f t="shared" si="31"/>
        <v>0</v>
      </c>
      <c r="H263" s="11">
        <f t="shared" si="31"/>
        <v>0</v>
      </c>
      <c r="I263" s="11">
        <f t="shared" si="31"/>
        <v>0</v>
      </c>
      <c r="J263" s="11">
        <f t="shared" si="31"/>
        <v>0</v>
      </c>
      <c r="K263" s="11">
        <f t="shared" si="31"/>
        <v>0</v>
      </c>
      <c r="L263" s="11">
        <f t="shared" si="31"/>
        <v>0</v>
      </c>
      <c r="M263" s="11">
        <f t="shared" si="31"/>
        <v>0</v>
      </c>
      <c r="N263" s="11">
        <f t="shared" si="31"/>
        <v>0</v>
      </c>
      <c r="O263" s="12"/>
      <c r="Q263" s="10">
        <v>1022</v>
      </c>
      <c r="R263" s="10" t="s">
        <v>31</v>
      </c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2">
        <f t="shared" si="30"/>
        <v>0</v>
      </c>
    </row>
    <row r="264" spans="1:31" s="41" customFormat="1" x14ac:dyDescent="0.2">
      <c r="A264" s="10">
        <v>1023</v>
      </c>
      <c r="B264" s="10" t="s">
        <v>32</v>
      </c>
      <c r="C264" s="11">
        <f t="shared" si="29"/>
        <v>0</v>
      </c>
      <c r="D264" s="11">
        <f t="shared" si="31"/>
        <v>0</v>
      </c>
      <c r="E264" s="11">
        <f t="shared" si="31"/>
        <v>0</v>
      </c>
      <c r="F264" s="11">
        <f t="shared" si="31"/>
        <v>0</v>
      </c>
      <c r="G264" s="11">
        <f t="shared" si="31"/>
        <v>0</v>
      </c>
      <c r="H264" s="11">
        <f t="shared" si="31"/>
        <v>0</v>
      </c>
      <c r="I264" s="11">
        <f t="shared" si="31"/>
        <v>0</v>
      </c>
      <c r="J264" s="11">
        <f t="shared" si="31"/>
        <v>0</v>
      </c>
      <c r="K264" s="11">
        <f t="shared" si="31"/>
        <v>0</v>
      </c>
      <c r="L264" s="11">
        <f t="shared" si="31"/>
        <v>0</v>
      </c>
      <c r="M264" s="11">
        <f t="shared" si="31"/>
        <v>0</v>
      </c>
      <c r="N264" s="11">
        <f t="shared" si="31"/>
        <v>0</v>
      </c>
      <c r="O264" s="12"/>
      <c r="Q264" s="10">
        <v>1023</v>
      </c>
      <c r="R264" s="10" t="s">
        <v>32</v>
      </c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2">
        <f t="shared" si="30"/>
        <v>0</v>
      </c>
    </row>
    <row r="265" spans="1:31" s="41" customFormat="1" x14ac:dyDescent="0.2">
      <c r="A265" s="10">
        <v>1024</v>
      </c>
      <c r="B265" s="10" t="s">
        <v>33</v>
      </c>
      <c r="C265" s="11">
        <f t="shared" si="29"/>
        <v>0</v>
      </c>
      <c r="D265" s="11">
        <f t="shared" si="31"/>
        <v>0</v>
      </c>
      <c r="E265" s="11">
        <f t="shared" si="31"/>
        <v>0</v>
      </c>
      <c r="F265" s="11">
        <f t="shared" si="31"/>
        <v>0</v>
      </c>
      <c r="G265" s="11">
        <f t="shared" si="31"/>
        <v>0</v>
      </c>
      <c r="H265" s="11">
        <f t="shared" si="31"/>
        <v>0</v>
      </c>
      <c r="I265" s="11">
        <f t="shared" si="31"/>
        <v>0</v>
      </c>
      <c r="J265" s="11">
        <f t="shared" si="31"/>
        <v>0</v>
      </c>
      <c r="K265" s="11">
        <f t="shared" si="31"/>
        <v>0</v>
      </c>
      <c r="L265" s="11">
        <f t="shared" si="31"/>
        <v>0</v>
      </c>
      <c r="M265" s="11">
        <f t="shared" si="31"/>
        <v>0</v>
      </c>
      <c r="N265" s="11">
        <f t="shared" si="31"/>
        <v>0</v>
      </c>
      <c r="O265" s="12"/>
      <c r="Q265" s="10">
        <v>1024</v>
      </c>
      <c r="R265" s="10" t="s">
        <v>33</v>
      </c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2">
        <f t="shared" si="30"/>
        <v>0</v>
      </c>
    </row>
    <row r="266" spans="1:31" s="41" customFormat="1" x14ac:dyDescent="0.2">
      <c r="A266" s="10">
        <v>1025</v>
      </c>
      <c r="B266" s="10" t="s">
        <v>34</v>
      </c>
      <c r="C266" s="11">
        <f t="shared" si="29"/>
        <v>0</v>
      </c>
      <c r="D266" s="11">
        <f t="shared" si="31"/>
        <v>0</v>
      </c>
      <c r="E266" s="11">
        <f t="shared" si="31"/>
        <v>0</v>
      </c>
      <c r="F266" s="11">
        <f t="shared" si="31"/>
        <v>0</v>
      </c>
      <c r="G266" s="11">
        <f>+F266+W266</f>
        <v>0</v>
      </c>
      <c r="H266" s="11">
        <f t="shared" si="31"/>
        <v>0</v>
      </c>
      <c r="I266" s="11">
        <f t="shared" si="31"/>
        <v>0</v>
      </c>
      <c r="J266" s="11">
        <f t="shared" si="31"/>
        <v>0</v>
      </c>
      <c r="K266" s="11">
        <f t="shared" si="31"/>
        <v>0</v>
      </c>
      <c r="L266" s="11">
        <f t="shared" si="31"/>
        <v>0</v>
      </c>
      <c r="M266" s="11">
        <f t="shared" si="31"/>
        <v>0</v>
      </c>
      <c r="N266" s="11">
        <f t="shared" si="31"/>
        <v>0</v>
      </c>
      <c r="O266" s="12"/>
      <c r="Q266" s="10">
        <v>1025</v>
      </c>
      <c r="R266" s="10" t="s">
        <v>34</v>
      </c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2">
        <f t="shared" si="30"/>
        <v>0</v>
      </c>
    </row>
    <row r="267" spans="1:31" s="41" customFormat="1" x14ac:dyDescent="0.2">
      <c r="A267" s="10">
        <v>1026</v>
      </c>
      <c r="B267" s="10" t="s">
        <v>35</v>
      </c>
      <c r="C267" s="11">
        <f t="shared" si="29"/>
        <v>0</v>
      </c>
      <c r="D267" s="11">
        <f t="shared" si="31"/>
        <v>0</v>
      </c>
      <c r="E267" s="11">
        <f t="shared" si="31"/>
        <v>0</v>
      </c>
      <c r="F267" s="11">
        <f t="shared" si="31"/>
        <v>0</v>
      </c>
      <c r="G267" s="11">
        <f t="shared" si="31"/>
        <v>0</v>
      </c>
      <c r="H267" s="11">
        <f t="shared" si="31"/>
        <v>0</v>
      </c>
      <c r="I267" s="11">
        <f t="shared" si="31"/>
        <v>0</v>
      </c>
      <c r="J267" s="11">
        <f t="shared" si="31"/>
        <v>0</v>
      </c>
      <c r="K267" s="11">
        <f t="shared" si="31"/>
        <v>0</v>
      </c>
      <c r="L267" s="11">
        <f t="shared" si="31"/>
        <v>0</v>
      </c>
      <c r="M267" s="11">
        <f t="shared" si="31"/>
        <v>0</v>
      </c>
      <c r="N267" s="11">
        <f t="shared" si="31"/>
        <v>0</v>
      </c>
      <c r="O267" s="12"/>
      <c r="Q267" s="10">
        <v>1026</v>
      </c>
      <c r="R267" s="10" t="s">
        <v>35</v>
      </c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2">
        <f t="shared" si="30"/>
        <v>0</v>
      </c>
    </row>
    <row r="268" spans="1:31" s="41" customFormat="1" x14ac:dyDescent="0.2">
      <c r="A268" s="10">
        <v>1027</v>
      </c>
      <c r="B268" s="10" t="s">
        <v>36</v>
      </c>
      <c r="C268" s="11">
        <f t="shared" si="29"/>
        <v>0</v>
      </c>
      <c r="D268" s="11">
        <f t="shared" si="31"/>
        <v>0</v>
      </c>
      <c r="E268" s="11">
        <f t="shared" si="31"/>
        <v>0</v>
      </c>
      <c r="F268" s="11">
        <f t="shared" si="31"/>
        <v>0</v>
      </c>
      <c r="G268" s="11">
        <f t="shared" si="31"/>
        <v>0</v>
      </c>
      <c r="H268" s="11">
        <f t="shared" si="31"/>
        <v>0</v>
      </c>
      <c r="I268" s="11">
        <f t="shared" si="31"/>
        <v>0</v>
      </c>
      <c r="J268" s="11">
        <f t="shared" si="31"/>
        <v>0</v>
      </c>
      <c r="K268" s="11">
        <f t="shared" si="31"/>
        <v>0</v>
      </c>
      <c r="L268" s="11">
        <f t="shared" si="31"/>
        <v>0</v>
      </c>
      <c r="M268" s="11">
        <f t="shared" si="31"/>
        <v>0</v>
      </c>
      <c r="N268" s="11">
        <f t="shared" si="31"/>
        <v>0</v>
      </c>
      <c r="O268" s="12"/>
      <c r="Q268" s="10">
        <v>1027</v>
      </c>
      <c r="R268" s="10" t="s">
        <v>36</v>
      </c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2">
        <f t="shared" si="30"/>
        <v>0</v>
      </c>
    </row>
    <row r="269" spans="1:31" s="41" customFormat="1" x14ac:dyDescent="0.2">
      <c r="A269" s="10">
        <v>1028</v>
      </c>
      <c r="B269" s="10" t="s">
        <v>37</v>
      </c>
      <c r="C269" s="11">
        <f t="shared" si="29"/>
        <v>0</v>
      </c>
      <c r="D269" s="11">
        <f t="shared" si="31"/>
        <v>0</v>
      </c>
      <c r="E269" s="11">
        <f t="shared" si="31"/>
        <v>0</v>
      </c>
      <c r="F269" s="11">
        <f t="shared" si="31"/>
        <v>0</v>
      </c>
      <c r="G269" s="11">
        <f t="shared" si="31"/>
        <v>0</v>
      </c>
      <c r="H269" s="11">
        <f t="shared" si="31"/>
        <v>0</v>
      </c>
      <c r="I269" s="11">
        <f t="shared" si="31"/>
        <v>0</v>
      </c>
      <c r="J269" s="11">
        <f t="shared" si="31"/>
        <v>0</v>
      </c>
      <c r="K269" s="11">
        <f t="shared" si="31"/>
        <v>0</v>
      </c>
      <c r="L269" s="11">
        <f t="shared" si="31"/>
        <v>0</v>
      </c>
      <c r="M269" s="11">
        <f t="shared" si="31"/>
        <v>0</v>
      </c>
      <c r="N269" s="11">
        <f t="shared" si="31"/>
        <v>0</v>
      </c>
      <c r="O269" s="12"/>
      <c r="Q269" s="10">
        <v>1028</v>
      </c>
      <c r="R269" s="10" t="s">
        <v>37</v>
      </c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2">
        <f t="shared" si="30"/>
        <v>0</v>
      </c>
    </row>
    <row r="270" spans="1:31" s="41" customFormat="1" x14ac:dyDescent="0.2">
      <c r="A270" s="10">
        <v>1029</v>
      </c>
      <c r="B270" s="10" t="s">
        <v>38</v>
      </c>
      <c r="C270" s="11">
        <f t="shared" si="29"/>
        <v>0</v>
      </c>
      <c r="D270" s="11">
        <f t="shared" si="31"/>
        <v>0</v>
      </c>
      <c r="E270" s="11">
        <f t="shared" si="31"/>
        <v>0</v>
      </c>
      <c r="F270" s="11">
        <f t="shared" si="31"/>
        <v>0</v>
      </c>
      <c r="G270" s="11">
        <f t="shared" si="31"/>
        <v>0</v>
      </c>
      <c r="H270" s="11">
        <f t="shared" si="31"/>
        <v>0</v>
      </c>
      <c r="I270" s="11">
        <f t="shared" si="31"/>
        <v>0</v>
      </c>
      <c r="J270" s="11">
        <f t="shared" si="31"/>
        <v>0</v>
      </c>
      <c r="K270" s="11">
        <f t="shared" si="31"/>
        <v>0</v>
      </c>
      <c r="L270" s="11">
        <f t="shared" si="31"/>
        <v>0</v>
      </c>
      <c r="M270" s="11">
        <f t="shared" si="31"/>
        <v>0</v>
      </c>
      <c r="N270" s="11">
        <f t="shared" si="31"/>
        <v>0</v>
      </c>
      <c r="O270" s="12"/>
      <c r="Q270" s="10">
        <v>1029</v>
      </c>
      <c r="R270" s="10" t="s">
        <v>38</v>
      </c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2">
        <f t="shared" si="30"/>
        <v>0</v>
      </c>
    </row>
    <row r="271" spans="1:31" s="41" customFormat="1" x14ac:dyDescent="0.2">
      <c r="A271" s="15">
        <v>1030</v>
      </c>
      <c r="B271" s="15" t="s">
        <v>18</v>
      </c>
      <c r="C271" s="16">
        <f t="shared" si="29"/>
        <v>0</v>
      </c>
      <c r="D271" s="16">
        <f t="shared" si="31"/>
        <v>0</v>
      </c>
      <c r="E271" s="16">
        <f t="shared" si="31"/>
        <v>0</v>
      </c>
      <c r="F271" s="16">
        <f t="shared" si="31"/>
        <v>0</v>
      </c>
      <c r="G271" s="16">
        <f t="shared" si="31"/>
        <v>0</v>
      </c>
      <c r="H271" s="16">
        <f t="shared" si="31"/>
        <v>0</v>
      </c>
      <c r="I271" s="16">
        <f t="shared" si="31"/>
        <v>0</v>
      </c>
      <c r="J271" s="16">
        <f t="shared" si="31"/>
        <v>0</v>
      </c>
      <c r="K271" s="16">
        <f t="shared" si="31"/>
        <v>0</v>
      </c>
      <c r="L271" s="16">
        <f t="shared" si="31"/>
        <v>0</v>
      </c>
      <c r="M271" s="16">
        <f t="shared" si="31"/>
        <v>0</v>
      </c>
      <c r="N271" s="16">
        <f t="shared" si="31"/>
        <v>0</v>
      </c>
      <c r="O271" s="17"/>
      <c r="Q271" s="15">
        <v>1030</v>
      </c>
      <c r="R271" s="15" t="s">
        <v>18</v>
      </c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7">
        <f t="shared" si="30"/>
        <v>0</v>
      </c>
    </row>
    <row r="272" spans="1:31" s="41" customFormat="1" x14ac:dyDescent="0.2">
      <c r="A272" s="4">
        <v>10300</v>
      </c>
      <c r="B272" s="4" t="s">
        <v>55</v>
      </c>
      <c r="C272" s="5">
        <f>SUM(C245:C271)</f>
        <v>0</v>
      </c>
      <c r="D272" s="5">
        <f t="shared" ref="D272:N272" si="32">SUM(D245:D271)</f>
        <v>0</v>
      </c>
      <c r="E272" s="5">
        <f t="shared" si="32"/>
        <v>0</v>
      </c>
      <c r="F272" s="5">
        <f t="shared" si="32"/>
        <v>0</v>
      </c>
      <c r="G272" s="5">
        <f t="shared" si="32"/>
        <v>0</v>
      </c>
      <c r="H272" s="5">
        <f t="shared" si="32"/>
        <v>0</v>
      </c>
      <c r="I272" s="5">
        <f t="shared" si="32"/>
        <v>0</v>
      </c>
      <c r="J272" s="5">
        <f t="shared" si="32"/>
        <v>0</v>
      </c>
      <c r="K272" s="5">
        <f t="shared" si="32"/>
        <v>0</v>
      </c>
      <c r="L272" s="5">
        <f t="shared" si="32"/>
        <v>0</v>
      </c>
      <c r="M272" s="5">
        <f t="shared" si="32"/>
        <v>0</v>
      </c>
      <c r="N272" s="5">
        <f t="shared" si="32"/>
        <v>0</v>
      </c>
      <c r="O272" s="6"/>
      <c r="Q272" s="4">
        <v>10300</v>
      </c>
      <c r="R272" s="4" t="s">
        <v>55</v>
      </c>
      <c r="S272" s="5">
        <f t="shared" ref="S272:AD272" si="33">SUM(S245:S271)</f>
        <v>0</v>
      </c>
      <c r="T272" s="5">
        <f t="shared" si="33"/>
        <v>0</v>
      </c>
      <c r="U272" s="5">
        <f t="shared" si="33"/>
        <v>0</v>
      </c>
      <c r="V272" s="5">
        <f t="shared" si="33"/>
        <v>0</v>
      </c>
      <c r="W272" s="5">
        <f t="shared" si="33"/>
        <v>0</v>
      </c>
      <c r="X272" s="5">
        <f t="shared" si="33"/>
        <v>0</v>
      </c>
      <c r="Y272" s="5">
        <f t="shared" si="33"/>
        <v>0</v>
      </c>
      <c r="Z272" s="5">
        <f t="shared" si="33"/>
        <v>0</v>
      </c>
      <c r="AA272" s="5">
        <f t="shared" si="33"/>
        <v>0</v>
      </c>
      <c r="AB272" s="5">
        <f t="shared" si="33"/>
        <v>0</v>
      </c>
      <c r="AC272" s="5">
        <f t="shared" si="33"/>
        <v>0</v>
      </c>
      <c r="AD272" s="5">
        <f t="shared" si="33"/>
        <v>0</v>
      </c>
      <c r="AE272" s="6">
        <f>SUM(S272:AD272)</f>
        <v>0</v>
      </c>
    </row>
    <row r="274" spans="1:31" s="41" customFormat="1" x14ac:dyDescent="0.2">
      <c r="A274" s="3" t="s">
        <v>73</v>
      </c>
      <c r="B274" s="373" t="s">
        <v>152</v>
      </c>
      <c r="C274" s="3" t="s">
        <v>0</v>
      </c>
      <c r="D274" s="3" t="s">
        <v>1</v>
      </c>
      <c r="E274" s="3" t="s">
        <v>2</v>
      </c>
      <c r="F274" s="3" t="s">
        <v>3</v>
      </c>
      <c r="G274" s="3" t="s">
        <v>4</v>
      </c>
      <c r="H274" s="3" t="s">
        <v>5</v>
      </c>
      <c r="I274" s="3" t="s">
        <v>6</v>
      </c>
      <c r="J274" s="3" t="s">
        <v>7</v>
      </c>
      <c r="K274" s="3" t="s">
        <v>8</v>
      </c>
      <c r="L274" s="3" t="s">
        <v>9</v>
      </c>
      <c r="M274" s="3" t="s">
        <v>10</v>
      </c>
      <c r="N274" s="3" t="s">
        <v>11</v>
      </c>
      <c r="O274" s="3" t="s">
        <v>55</v>
      </c>
      <c r="Q274" s="3" t="s">
        <v>144</v>
      </c>
      <c r="R274" s="373" t="s">
        <v>152</v>
      </c>
      <c r="S274" s="3" t="s">
        <v>0</v>
      </c>
      <c r="T274" s="3" t="s">
        <v>1</v>
      </c>
      <c r="U274" s="3" t="s">
        <v>2</v>
      </c>
      <c r="V274" s="3" t="s">
        <v>3</v>
      </c>
      <c r="W274" s="3" t="s">
        <v>4</v>
      </c>
      <c r="X274" s="3" t="s">
        <v>5</v>
      </c>
      <c r="Y274" s="3" t="s">
        <v>6</v>
      </c>
      <c r="Z274" s="3" t="s">
        <v>7</v>
      </c>
      <c r="AA274" s="3" t="s">
        <v>8</v>
      </c>
      <c r="AB274" s="3" t="s">
        <v>9</v>
      </c>
      <c r="AC274" s="3" t="s">
        <v>10</v>
      </c>
      <c r="AD274" s="3" t="s">
        <v>11</v>
      </c>
      <c r="AE274" s="3" t="s">
        <v>55</v>
      </c>
    </row>
    <row r="275" spans="1:31" s="41" customFormat="1" x14ac:dyDescent="0.2">
      <c r="A275" s="7">
        <v>1004</v>
      </c>
      <c r="B275" s="10" t="s">
        <v>94</v>
      </c>
      <c r="C275" s="8">
        <f>+S275</f>
        <v>0</v>
      </c>
      <c r="D275" s="8">
        <f t="shared" ref="D275:N298" si="34">+C275+T275</f>
        <v>0</v>
      </c>
      <c r="E275" s="8">
        <f t="shared" si="34"/>
        <v>0</v>
      </c>
      <c r="F275" s="8">
        <f t="shared" si="34"/>
        <v>0</v>
      </c>
      <c r="G275" s="8">
        <f t="shared" si="34"/>
        <v>0</v>
      </c>
      <c r="H275" s="8">
        <f>+G275+X275</f>
        <v>0</v>
      </c>
      <c r="I275" s="8">
        <f t="shared" si="34"/>
        <v>0</v>
      </c>
      <c r="J275" s="8">
        <f t="shared" si="34"/>
        <v>0</v>
      </c>
      <c r="K275" s="8">
        <f t="shared" si="34"/>
        <v>0</v>
      </c>
      <c r="L275" s="8">
        <f t="shared" si="34"/>
        <v>0</v>
      </c>
      <c r="M275" s="8">
        <f t="shared" si="34"/>
        <v>0</v>
      </c>
      <c r="N275" s="8">
        <f t="shared" si="34"/>
        <v>0</v>
      </c>
      <c r="O275" s="9"/>
      <c r="Q275" s="7">
        <v>1004</v>
      </c>
      <c r="R275" s="10" t="s">
        <v>94</v>
      </c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9">
        <f>SUM(S275:AD275)</f>
        <v>0</v>
      </c>
    </row>
    <row r="276" spans="1:31" s="41" customFormat="1" x14ac:dyDescent="0.2">
      <c r="A276" s="10">
        <v>1005</v>
      </c>
      <c r="B276" s="10" t="s">
        <v>13</v>
      </c>
      <c r="C276" s="11">
        <f t="shared" ref="C276:C301" si="35">+S276</f>
        <v>0</v>
      </c>
      <c r="D276" s="11">
        <f t="shared" si="34"/>
        <v>0</v>
      </c>
      <c r="E276" s="11">
        <f t="shared" si="34"/>
        <v>0</v>
      </c>
      <c r="F276" s="11">
        <f t="shared" si="34"/>
        <v>0</v>
      </c>
      <c r="G276" s="11">
        <f t="shared" si="34"/>
        <v>0</v>
      </c>
      <c r="H276" s="11">
        <f t="shared" si="34"/>
        <v>0</v>
      </c>
      <c r="I276" s="11">
        <f t="shared" si="34"/>
        <v>0</v>
      </c>
      <c r="J276" s="11">
        <f t="shared" si="34"/>
        <v>0</v>
      </c>
      <c r="K276" s="11">
        <f t="shared" si="34"/>
        <v>0</v>
      </c>
      <c r="L276" s="11">
        <f t="shared" si="34"/>
        <v>0</v>
      </c>
      <c r="M276" s="11">
        <f t="shared" si="34"/>
        <v>0</v>
      </c>
      <c r="N276" s="11">
        <f t="shared" si="34"/>
        <v>0</v>
      </c>
      <c r="O276" s="12"/>
      <c r="Q276" s="10">
        <v>1005</v>
      </c>
      <c r="R276" s="10" t="s">
        <v>13</v>
      </c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2">
        <f t="shared" ref="AE276:AE295" si="36">SUM(S276:AD276)</f>
        <v>0</v>
      </c>
    </row>
    <row r="277" spans="1:31" s="41" customFormat="1" x14ac:dyDescent="0.2">
      <c r="A277" s="10">
        <v>1006</v>
      </c>
      <c r="B277" s="10" t="s">
        <v>14</v>
      </c>
      <c r="C277" s="11">
        <f t="shared" si="35"/>
        <v>0</v>
      </c>
      <c r="D277" s="11">
        <f t="shared" si="34"/>
        <v>0</v>
      </c>
      <c r="E277" s="11">
        <f t="shared" si="34"/>
        <v>0</v>
      </c>
      <c r="F277" s="11">
        <f t="shared" si="34"/>
        <v>0</v>
      </c>
      <c r="G277" s="11">
        <f t="shared" si="34"/>
        <v>0</v>
      </c>
      <c r="H277" s="11">
        <f t="shared" si="34"/>
        <v>0</v>
      </c>
      <c r="I277" s="11">
        <f t="shared" si="34"/>
        <v>0</v>
      </c>
      <c r="J277" s="11">
        <f t="shared" si="34"/>
        <v>0</v>
      </c>
      <c r="K277" s="11">
        <f t="shared" si="34"/>
        <v>0</v>
      </c>
      <c r="L277" s="11">
        <f t="shared" si="34"/>
        <v>0</v>
      </c>
      <c r="M277" s="11">
        <f t="shared" si="34"/>
        <v>0</v>
      </c>
      <c r="N277" s="11">
        <f t="shared" si="34"/>
        <v>0</v>
      </c>
      <c r="O277" s="12"/>
      <c r="Q277" s="10">
        <v>1006</v>
      </c>
      <c r="R277" s="10" t="s">
        <v>14</v>
      </c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2">
        <f t="shared" si="36"/>
        <v>0</v>
      </c>
    </row>
    <row r="278" spans="1:31" s="41" customFormat="1" x14ac:dyDescent="0.2">
      <c r="A278" s="10">
        <v>1007</v>
      </c>
      <c r="B278" s="10" t="s">
        <v>15</v>
      </c>
      <c r="C278" s="11">
        <f t="shared" si="35"/>
        <v>0</v>
      </c>
      <c r="D278" s="11">
        <f t="shared" si="34"/>
        <v>0</v>
      </c>
      <c r="E278" s="11">
        <f t="shared" si="34"/>
        <v>0</v>
      </c>
      <c r="F278" s="11">
        <f t="shared" si="34"/>
        <v>0</v>
      </c>
      <c r="G278" s="11">
        <f t="shared" si="34"/>
        <v>0</v>
      </c>
      <c r="H278" s="11">
        <f t="shared" si="34"/>
        <v>0</v>
      </c>
      <c r="I278" s="11">
        <f t="shared" si="34"/>
        <v>0</v>
      </c>
      <c r="J278" s="11">
        <f t="shared" si="34"/>
        <v>0</v>
      </c>
      <c r="K278" s="11">
        <f t="shared" si="34"/>
        <v>0</v>
      </c>
      <c r="L278" s="11">
        <f t="shared" si="34"/>
        <v>0</v>
      </c>
      <c r="M278" s="11">
        <f t="shared" si="34"/>
        <v>0</v>
      </c>
      <c r="N278" s="11">
        <f t="shared" si="34"/>
        <v>0</v>
      </c>
      <c r="O278" s="12"/>
      <c r="Q278" s="10">
        <v>1007</v>
      </c>
      <c r="R278" s="10" t="s">
        <v>15</v>
      </c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2">
        <f t="shared" si="36"/>
        <v>0</v>
      </c>
    </row>
    <row r="279" spans="1:31" s="41" customFormat="1" x14ac:dyDescent="0.2">
      <c r="A279" s="10">
        <v>1008</v>
      </c>
      <c r="B279" s="10" t="s">
        <v>16</v>
      </c>
      <c r="C279" s="11">
        <f t="shared" si="35"/>
        <v>0</v>
      </c>
      <c r="D279" s="11">
        <f t="shared" si="34"/>
        <v>0</v>
      </c>
      <c r="E279" s="11">
        <f t="shared" si="34"/>
        <v>0</v>
      </c>
      <c r="F279" s="11">
        <f t="shared" si="34"/>
        <v>0</v>
      </c>
      <c r="G279" s="11">
        <f t="shared" si="34"/>
        <v>0</v>
      </c>
      <c r="H279" s="11">
        <f t="shared" si="34"/>
        <v>0</v>
      </c>
      <c r="I279" s="11">
        <f t="shared" si="34"/>
        <v>0</v>
      </c>
      <c r="J279" s="11">
        <f t="shared" si="34"/>
        <v>0</v>
      </c>
      <c r="K279" s="11">
        <f t="shared" si="34"/>
        <v>0</v>
      </c>
      <c r="L279" s="11">
        <f t="shared" si="34"/>
        <v>0</v>
      </c>
      <c r="M279" s="11">
        <f t="shared" si="34"/>
        <v>0</v>
      </c>
      <c r="N279" s="11">
        <f t="shared" si="34"/>
        <v>0</v>
      </c>
      <c r="O279" s="12"/>
      <c r="Q279" s="10">
        <v>1008</v>
      </c>
      <c r="R279" s="10" t="s">
        <v>16</v>
      </c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2">
        <f t="shared" si="36"/>
        <v>0</v>
      </c>
    </row>
    <row r="280" spans="1:31" s="41" customFormat="1" x14ac:dyDescent="0.2">
      <c r="A280" s="10">
        <v>1009</v>
      </c>
      <c r="B280" s="10" t="s">
        <v>17</v>
      </c>
      <c r="C280" s="11">
        <f t="shared" si="35"/>
        <v>0</v>
      </c>
      <c r="D280" s="11">
        <f t="shared" si="34"/>
        <v>0</v>
      </c>
      <c r="E280" s="11">
        <f t="shared" si="34"/>
        <v>0</v>
      </c>
      <c r="F280" s="11">
        <f t="shared" si="34"/>
        <v>0</v>
      </c>
      <c r="G280" s="11">
        <f t="shared" si="34"/>
        <v>0</v>
      </c>
      <c r="H280" s="11">
        <f t="shared" si="34"/>
        <v>0</v>
      </c>
      <c r="I280" s="11">
        <f t="shared" si="34"/>
        <v>0</v>
      </c>
      <c r="J280" s="11">
        <f t="shared" si="34"/>
        <v>0</v>
      </c>
      <c r="K280" s="11">
        <f t="shared" si="34"/>
        <v>0</v>
      </c>
      <c r="L280" s="11">
        <f t="shared" si="34"/>
        <v>0</v>
      </c>
      <c r="M280" s="11">
        <f t="shared" si="34"/>
        <v>0</v>
      </c>
      <c r="N280" s="11">
        <f t="shared" si="34"/>
        <v>0</v>
      </c>
      <c r="O280" s="12"/>
      <c r="Q280" s="10">
        <v>1009</v>
      </c>
      <c r="R280" s="10" t="s">
        <v>17</v>
      </c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2">
        <f t="shared" si="36"/>
        <v>0</v>
      </c>
    </row>
    <row r="281" spans="1:31" s="41" customFormat="1" x14ac:dyDescent="0.2">
      <c r="A281" s="10">
        <v>1010</v>
      </c>
      <c r="B281" s="10" t="s">
        <v>19</v>
      </c>
      <c r="C281" s="11">
        <f t="shared" si="35"/>
        <v>0</v>
      </c>
      <c r="D281" s="11">
        <f t="shared" si="34"/>
        <v>0</v>
      </c>
      <c r="E281" s="11">
        <f t="shared" si="34"/>
        <v>0</v>
      </c>
      <c r="F281" s="11">
        <f t="shared" si="34"/>
        <v>0</v>
      </c>
      <c r="G281" s="11">
        <f t="shared" si="34"/>
        <v>0</v>
      </c>
      <c r="H281" s="11">
        <f t="shared" si="34"/>
        <v>0</v>
      </c>
      <c r="I281" s="11">
        <f t="shared" si="34"/>
        <v>0</v>
      </c>
      <c r="J281" s="11">
        <f t="shared" si="34"/>
        <v>0</v>
      </c>
      <c r="K281" s="11">
        <f t="shared" si="34"/>
        <v>0</v>
      </c>
      <c r="L281" s="11">
        <f t="shared" si="34"/>
        <v>0</v>
      </c>
      <c r="M281" s="11">
        <f t="shared" si="34"/>
        <v>0</v>
      </c>
      <c r="N281" s="11">
        <f t="shared" si="34"/>
        <v>0</v>
      </c>
      <c r="O281" s="12"/>
      <c r="Q281" s="10">
        <v>1010</v>
      </c>
      <c r="R281" s="10" t="s">
        <v>19</v>
      </c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2">
        <f t="shared" si="36"/>
        <v>0</v>
      </c>
    </row>
    <row r="282" spans="1:31" s="41" customFormat="1" x14ac:dyDescent="0.2">
      <c r="A282" s="10">
        <v>1011</v>
      </c>
      <c r="B282" s="10" t="s">
        <v>20</v>
      </c>
      <c r="C282" s="11">
        <f t="shared" si="35"/>
        <v>0</v>
      </c>
      <c r="D282" s="11">
        <f t="shared" si="34"/>
        <v>0</v>
      </c>
      <c r="E282" s="11">
        <f t="shared" si="34"/>
        <v>0</v>
      </c>
      <c r="F282" s="11">
        <f t="shared" si="34"/>
        <v>0</v>
      </c>
      <c r="G282" s="11">
        <f t="shared" si="34"/>
        <v>0</v>
      </c>
      <c r="H282" s="11">
        <f t="shared" si="34"/>
        <v>0</v>
      </c>
      <c r="I282" s="11">
        <f t="shared" si="34"/>
        <v>0</v>
      </c>
      <c r="J282" s="11">
        <f t="shared" si="34"/>
        <v>0</v>
      </c>
      <c r="K282" s="11">
        <f t="shared" si="34"/>
        <v>0</v>
      </c>
      <c r="L282" s="11">
        <f t="shared" si="34"/>
        <v>0</v>
      </c>
      <c r="M282" s="11">
        <f t="shared" si="34"/>
        <v>0</v>
      </c>
      <c r="N282" s="11">
        <f t="shared" si="34"/>
        <v>0</v>
      </c>
      <c r="O282" s="12"/>
      <c r="Q282" s="10">
        <v>1011</v>
      </c>
      <c r="R282" s="10" t="s">
        <v>20</v>
      </c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2">
        <f t="shared" si="36"/>
        <v>0</v>
      </c>
    </row>
    <row r="283" spans="1:31" s="41" customFormat="1" x14ac:dyDescent="0.2">
      <c r="A283" s="10">
        <v>1012</v>
      </c>
      <c r="B283" s="10" t="s">
        <v>21</v>
      </c>
      <c r="C283" s="11">
        <f t="shared" si="35"/>
        <v>0</v>
      </c>
      <c r="D283" s="11">
        <f t="shared" si="34"/>
        <v>0</v>
      </c>
      <c r="E283" s="11">
        <f t="shared" si="34"/>
        <v>0</v>
      </c>
      <c r="F283" s="11">
        <f t="shared" si="34"/>
        <v>0</v>
      </c>
      <c r="G283" s="11">
        <f t="shared" si="34"/>
        <v>0</v>
      </c>
      <c r="H283" s="11">
        <f t="shared" si="34"/>
        <v>0</v>
      </c>
      <c r="I283" s="11">
        <f t="shared" si="34"/>
        <v>0</v>
      </c>
      <c r="J283" s="11">
        <f t="shared" si="34"/>
        <v>0</v>
      </c>
      <c r="K283" s="11">
        <f t="shared" si="34"/>
        <v>0</v>
      </c>
      <c r="L283" s="11">
        <f t="shared" si="34"/>
        <v>0</v>
      </c>
      <c r="M283" s="11">
        <f t="shared" si="34"/>
        <v>0</v>
      </c>
      <c r="N283" s="11">
        <f t="shared" si="34"/>
        <v>0</v>
      </c>
      <c r="O283" s="12"/>
      <c r="Q283" s="10">
        <v>1012</v>
      </c>
      <c r="R283" s="10" t="s">
        <v>21</v>
      </c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2">
        <f t="shared" si="36"/>
        <v>0</v>
      </c>
    </row>
    <row r="284" spans="1:31" s="41" customFormat="1" x14ac:dyDescent="0.2">
      <c r="A284" s="10">
        <v>1013</v>
      </c>
      <c r="B284" s="10" t="s">
        <v>22</v>
      </c>
      <c r="C284" s="11">
        <f t="shared" si="35"/>
        <v>0</v>
      </c>
      <c r="D284" s="11">
        <f t="shared" si="34"/>
        <v>0</v>
      </c>
      <c r="E284" s="11">
        <f t="shared" si="34"/>
        <v>0</v>
      </c>
      <c r="F284" s="11">
        <f t="shared" si="34"/>
        <v>0</v>
      </c>
      <c r="G284" s="11">
        <f t="shared" si="34"/>
        <v>0</v>
      </c>
      <c r="H284" s="11">
        <f t="shared" si="34"/>
        <v>0</v>
      </c>
      <c r="I284" s="11">
        <f t="shared" si="34"/>
        <v>0</v>
      </c>
      <c r="J284" s="11">
        <f t="shared" si="34"/>
        <v>0</v>
      </c>
      <c r="K284" s="11">
        <f t="shared" si="34"/>
        <v>0</v>
      </c>
      <c r="L284" s="11">
        <f t="shared" si="34"/>
        <v>0</v>
      </c>
      <c r="M284" s="11">
        <f t="shared" si="34"/>
        <v>0</v>
      </c>
      <c r="N284" s="11">
        <f t="shared" si="34"/>
        <v>0</v>
      </c>
      <c r="O284" s="12"/>
      <c r="Q284" s="10">
        <v>1013</v>
      </c>
      <c r="R284" s="10" t="s">
        <v>22</v>
      </c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2">
        <f t="shared" si="36"/>
        <v>0</v>
      </c>
    </row>
    <row r="285" spans="1:31" s="41" customFormat="1" x14ac:dyDescent="0.2">
      <c r="A285" s="10">
        <v>1014</v>
      </c>
      <c r="B285" s="10" t="s">
        <v>23</v>
      </c>
      <c r="C285" s="11">
        <f t="shared" si="35"/>
        <v>0</v>
      </c>
      <c r="D285" s="11">
        <f t="shared" si="34"/>
        <v>0</v>
      </c>
      <c r="E285" s="11">
        <f t="shared" si="34"/>
        <v>0</v>
      </c>
      <c r="F285" s="11">
        <f t="shared" si="34"/>
        <v>0</v>
      </c>
      <c r="G285" s="11">
        <f t="shared" si="34"/>
        <v>0</v>
      </c>
      <c r="H285" s="11">
        <f t="shared" si="34"/>
        <v>0</v>
      </c>
      <c r="I285" s="11">
        <f t="shared" si="34"/>
        <v>0</v>
      </c>
      <c r="J285" s="11">
        <f t="shared" si="34"/>
        <v>0</v>
      </c>
      <c r="K285" s="11">
        <f t="shared" si="34"/>
        <v>0</v>
      </c>
      <c r="L285" s="11">
        <f t="shared" si="34"/>
        <v>0</v>
      </c>
      <c r="M285" s="11">
        <f t="shared" si="34"/>
        <v>0</v>
      </c>
      <c r="N285" s="11">
        <f t="shared" si="34"/>
        <v>0</v>
      </c>
      <c r="O285" s="12"/>
      <c r="Q285" s="10">
        <v>1014</v>
      </c>
      <c r="R285" s="10" t="s">
        <v>23</v>
      </c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2">
        <f t="shared" si="36"/>
        <v>0</v>
      </c>
    </row>
    <row r="286" spans="1:31" s="41" customFormat="1" x14ac:dyDescent="0.2">
      <c r="A286" s="10">
        <v>1015</v>
      </c>
      <c r="B286" s="10" t="s">
        <v>24</v>
      </c>
      <c r="C286" s="11">
        <f t="shared" si="35"/>
        <v>0</v>
      </c>
      <c r="D286" s="11">
        <f t="shared" si="34"/>
        <v>0</v>
      </c>
      <c r="E286" s="11">
        <f t="shared" si="34"/>
        <v>0</v>
      </c>
      <c r="F286" s="11">
        <f t="shared" si="34"/>
        <v>0</v>
      </c>
      <c r="G286" s="11">
        <f t="shared" si="34"/>
        <v>0</v>
      </c>
      <c r="H286" s="11">
        <f t="shared" si="34"/>
        <v>0</v>
      </c>
      <c r="I286" s="11">
        <f t="shared" si="34"/>
        <v>0</v>
      </c>
      <c r="J286" s="11">
        <f t="shared" si="34"/>
        <v>0</v>
      </c>
      <c r="K286" s="11">
        <f t="shared" si="34"/>
        <v>0</v>
      </c>
      <c r="L286" s="11">
        <f t="shared" si="34"/>
        <v>0</v>
      </c>
      <c r="M286" s="11">
        <f t="shared" si="34"/>
        <v>0</v>
      </c>
      <c r="N286" s="11">
        <f t="shared" si="34"/>
        <v>0</v>
      </c>
      <c r="O286" s="12"/>
      <c r="Q286" s="10">
        <v>1015</v>
      </c>
      <c r="R286" s="10" t="s">
        <v>24</v>
      </c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2">
        <f t="shared" si="36"/>
        <v>0</v>
      </c>
    </row>
    <row r="287" spans="1:31" s="41" customFormat="1" x14ac:dyDescent="0.2">
      <c r="A287" s="10">
        <v>1016</v>
      </c>
      <c r="B287" s="10" t="s">
        <v>25</v>
      </c>
      <c r="C287" s="11">
        <f t="shared" si="35"/>
        <v>0</v>
      </c>
      <c r="D287" s="11">
        <f t="shared" si="34"/>
        <v>0</v>
      </c>
      <c r="E287" s="11">
        <f t="shared" si="34"/>
        <v>0</v>
      </c>
      <c r="F287" s="11">
        <f t="shared" si="34"/>
        <v>0</v>
      </c>
      <c r="G287" s="11">
        <f t="shared" si="34"/>
        <v>0</v>
      </c>
      <c r="H287" s="11">
        <f t="shared" si="34"/>
        <v>0</v>
      </c>
      <c r="I287" s="11">
        <f t="shared" si="34"/>
        <v>0</v>
      </c>
      <c r="J287" s="11">
        <f t="shared" si="34"/>
        <v>0</v>
      </c>
      <c r="K287" s="11">
        <f t="shared" si="34"/>
        <v>0</v>
      </c>
      <c r="L287" s="11">
        <f t="shared" si="34"/>
        <v>0</v>
      </c>
      <c r="M287" s="11">
        <f t="shared" si="34"/>
        <v>0</v>
      </c>
      <c r="N287" s="11">
        <f t="shared" si="34"/>
        <v>0</v>
      </c>
      <c r="O287" s="12"/>
      <c r="Q287" s="10">
        <v>1016</v>
      </c>
      <c r="R287" s="10" t="s">
        <v>25</v>
      </c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2">
        <f t="shared" si="36"/>
        <v>0</v>
      </c>
    </row>
    <row r="288" spans="1:31" s="41" customFormat="1" x14ac:dyDescent="0.2">
      <c r="A288" s="10">
        <v>1017</v>
      </c>
      <c r="B288" s="10" t="s">
        <v>26</v>
      </c>
      <c r="C288" s="11">
        <f t="shared" si="35"/>
        <v>0</v>
      </c>
      <c r="D288" s="11">
        <f t="shared" si="34"/>
        <v>0</v>
      </c>
      <c r="E288" s="11">
        <f t="shared" si="34"/>
        <v>0</v>
      </c>
      <c r="F288" s="11">
        <f t="shared" si="34"/>
        <v>0</v>
      </c>
      <c r="G288" s="11">
        <f t="shared" si="34"/>
        <v>0</v>
      </c>
      <c r="H288" s="11">
        <f t="shared" si="34"/>
        <v>0</v>
      </c>
      <c r="I288" s="11">
        <f t="shared" si="34"/>
        <v>0</v>
      </c>
      <c r="J288" s="11">
        <f t="shared" si="34"/>
        <v>0</v>
      </c>
      <c r="K288" s="11">
        <f t="shared" si="34"/>
        <v>0</v>
      </c>
      <c r="L288" s="11">
        <f t="shared" si="34"/>
        <v>0</v>
      </c>
      <c r="M288" s="11">
        <f t="shared" si="34"/>
        <v>0</v>
      </c>
      <c r="N288" s="11">
        <f t="shared" si="34"/>
        <v>0</v>
      </c>
      <c r="O288" s="12"/>
      <c r="Q288" s="10">
        <v>1017</v>
      </c>
      <c r="R288" s="10" t="s">
        <v>26</v>
      </c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2">
        <f t="shared" si="36"/>
        <v>0</v>
      </c>
    </row>
    <row r="289" spans="1:31" s="41" customFormat="1" x14ac:dyDescent="0.2">
      <c r="A289" s="10">
        <v>1018</v>
      </c>
      <c r="B289" s="10" t="s">
        <v>27</v>
      </c>
      <c r="C289" s="11">
        <f t="shared" si="35"/>
        <v>0</v>
      </c>
      <c r="D289" s="11">
        <f t="shared" si="34"/>
        <v>0</v>
      </c>
      <c r="E289" s="11">
        <f t="shared" si="34"/>
        <v>0</v>
      </c>
      <c r="F289" s="11">
        <f t="shared" si="34"/>
        <v>0</v>
      </c>
      <c r="G289" s="11">
        <f t="shared" si="34"/>
        <v>0</v>
      </c>
      <c r="H289" s="11">
        <f t="shared" si="34"/>
        <v>0</v>
      </c>
      <c r="I289" s="11">
        <f t="shared" si="34"/>
        <v>0</v>
      </c>
      <c r="J289" s="11">
        <f t="shared" si="34"/>
        <v>0</v>
      </c>
      <c r="K289" s="11">
        <f t="shared" si="34"/>
        <v>0</v>
      </c>
      <c r="L289" s="11">
        <f t="shared" si="34"/>
        <v>0</v>
      </c>
      <c r="M289" s="11">
        <f t="shared" si="34"/>
        <v>0</v>
      </c>
      <c r="N289" s="11">
        <f t="shared" si="34"/>
        <v>0</v>
      </c>
      <c r="O289" s="12"/>
      <c r="Q289" s="10">
        <v>1018</v>
      </c>
      <c r="R289" s="10" t="s">
        <v>27</v>
      </c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2">
        <f t="shared" si="36"/>
        <v>0</v>
      </c>
    </row>
    <row r="290" spans="1:31" s="41" customFormat="1" x14ac:dyDescent="0.2">
      <c r="A290" s="10">
        <v>1019</v>
      </c>
      <c r="B290" s="10" t="s">
        <v>28</v>
      </c>
      <c r="C290" s="11">
        <f t="shared" si="35"/>
        <v>0</v>
      </c>
      <c r="D290" s="11">
        <f t="shared" si="34"/>
        <v>0</v>
      </c>
      <c r="E290" s="11">
        <f t="shared" si="34"/>
        <v>0</v>
      </c>
      <c r="F290" s="11">
        <f t="shared" si="34"/>
        <v>0</v>
      </c>
      <c r="G290" s="11">
        <f t="shared" si="34"/>
        <v>0</v>
      </c>
      <c r="H290" s="11">
        <f t="shared" si="34"/>
        <v>0</v>
      </c>
      <c r="I290" s="11">
        <f t="shared" si="34"/>
        <v>0</v>
      </c>
      <c r="J290" s="11">
        <f t="shared" si="34"/>
        <v>0</v>
      </c>
      <c r="K290" s="11">
        <f t="shared" si="34"/>
        <v>0</v>
      </c>
      <c r="L290" s="11">
        <f t="shared" si="34"/>
        <v>0</v>
      </c>
      <c r="M290" s="11">
        <f t="shared" si="34"/>
        <v>0</v>
      </c>
      <c r="N290" s="11">
        <f t="shared" si="34"/>
        <v>0</v>
      </c>
      <c r="O290" s="12"/>
      <c r="Q290" s="10">
        <v>1019</v>
      </c>
      <c r="R290" s="10" t="s">
        <v>28</v>
      </c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2">
        <f t="shared" si="36"/>
        <v>0</v>
      </c>
    </row>
    <row r="291" spans="1:31" s="41" customFormat="1" x14ac:dyDescent="0.2">
      <c r="A291" s="10">
        <v>1020</v>
      </c>
      <c r="B291" s="10" t="s">
        <v>29</v>
      </c>
      <c r="C291" s="11">
        <f t="shared" si="35"/>
        <v>0</v>
      </c>
      <c r="D291" s="11">
        <f t="shared" si="34"/>
        <v>0</v>
      </c>
      <c r="E291" s="11">
        <f t="shared" si="34"/>
        <v>0</v>
      </c>
      <c r="F291" s="11">
        <f t="shared" si="34"/>
        <v>0</v>
      </c>
      <c r="G291" s="11">
        <f t="shared" si="34"/>
        <v>0</v>
      </c>
      <c r="H291" s="11">
        <f t="shared" si="34"/>
        <v>0</v>
      </c>
      <c r="I291" s="11">
        <f t="shared" si="34"/>
        <v>0</v>
      </c>
      <c r="J291" s="11">
        <f t="shared" si="34"/>
        <v>0</v>
      </c>
      <c r="K291" s="11">
        <f t="shared" si="34"/>
        <v>0</v>
      </c>
      <c r="L291" s="11">
        <f t="shared" si="34"/>
        <v>0</v>
      </c>
      <c r="M291" s="11">
        <f t="shared" si="34"/>
        <v>0</v>
      </c>
      <c r="N291" s="11">
        <f t="shared" si="34"/>
        <v>0</v>
      </c>
      <c r="O291" s="12"/>
      <c r="Q291" s="10">
        <v>1020</v>
      </c>
      <c r="R291" s="10" t="s">
        <v>29</v>
      </c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2">
        <f t="shared" si="36"/>
        <v>0</v>
      </c>
    </row>
    <row r="292" spans="1:31" s="41" customFormat="1" x14ac:dyDescent="0.2">
      <c r="A292" s="10">
        <v>1021</v>
      </c>
      <c r="B292" s="10" t="s">
        <v>30</v>
      </c>
      <c r="C292" s="11">
        <f t="shared" si="35"/>
        <v>0</v>
      </c>
      <c r="D292" s="11">
        <f t="shared" si="34"/>
        <v>0</v>
      </c>
      <c r="E292" s="11">
        <f t="shared" si="34"/>
        <v>0</v>
      </c>
      <c r="F292" s="11">
        <f t="shared" si="34"/>
        <v>0</v>
      </c>
      <c r="G292" s="11">
        <f t="shared" si="34"/>
        <v>0</v>
      </c>
      <c r="H292" s="11">
        <f t="shared" si="34"/>
        <v>0</v>
      </c>
      <c r="I292" s="11">
        <f t="shared" si="34"/>
        <v>0</v>
      </c>
      <c r="J292" s="11">
        <f t="shared" si="34"/>
        <v>0</v>
      </c>
      <c r="K292" s="11">
        <f t="shared" si="34"/>
        <v>0</v>
      </c>
      <c r="L292" s="11">
        <f t="shared" si="34"/>
        <v>0</v>
      </c>
      <c r="M292" s="11">
        <f t="shared" si="34"/>
        <v>0</v>
      </c>
      <c r="N292" s="11">
        <f t="shared" si="34"/>
        <v>0</v>
      </c>
      <c r="O292" s="12"/>
      <c r="Q292" s="10">
        <v>1021</v>
      </c>
      <c r="R292" s="10" t="s">
        <v>30</v>
      </c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2">
        <f t="shared" si="36"/>
        <v>0</v>
      </c>
    </row>
    <row r="293" spans="1:31" s="41" customFormat="1" x14ac:dyDescent="0.2">
      <c r="A293" s="10">
        <v>1022</v>
      </c>
      <c r="B293" s="10" t="s">
        <v>31</v>
      </c>
      <c r="C293" s="11">
        <f t="shared" si="35"/>
        <v>0</v>
      </c>
      <c r="D293" s="11">
        <f t="shared" si="34"/>
        <v>0</v>
      </c>
      <c r="E293" s="11">
        <f t="shared" si="34"/>
        <v>0</v>
      </c>
      <c r="F293" s="11">
        <f t="shared" si="34"/>
        <v>0</v>
      </c>
      <c r="G293" s="11">
        <f t="shared" si="34"/>
        <v>0</v>
      </c>
      <c r="H293" s="11">
        <f t="shared" si="34"/>
        <v>0</v>
      </c>
      <c r="I293" s="11">
        <f t="shared" si="34"/>
        <v>0</v>
      </c>
      <c r="J293" s="11">
        <f t="shared" si="34"/>
        <v>0</v>
      </c>
      <c r="K293" s="11">
        <f t="shared" si="34"/>
        <v>0</v>
      </c>
      <c r="L293" s="11">
        <f t="shared" si="34"/>
        <v>0</v>
      </c>
      <c r="M293" s="11">
        <f t="shared" si="34"/>
        <v>0</v>
      </c>
      <c r="N293" s="11">
        <f t="shared" si="34"/>
        <v>0</v>
      </c>
      <c r="O293" s="12"/>
      <c r="Q293" s="10">
        <v>1022</v>
      </c>
      <c r="R293" s="10" t="s">
        <v>31</v>
      </c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2">
        <f t="shared" si="36"/>
        <v>0</v>
      </c>
    </row>
    <row r="294" spans="1:31" s="41" customFormat="1" x14ac:dyDescent="0.2">
      <c r="A294" s="10">
        <v>1023</v>
      </c>
      <c r="B294" s="10" t="s">
        <v>32</v>
      </c>
      <c r="C294" s="11">
        <f t="shared" si="35"/>
        <v>0</v>
      </c>
      <c r="D294" s="11">
        <f t="shared" si="34"/>
        <v>0</v>
      </c>
      <c r="E294" s="11">
        <f t="shared" si="34"/>
        <v>0</v>
      </c>
      <c r="F294" s="11">
        <f t="shared" si="34"/>
        <v>0</v>
      </c>
      <c r="G294" s="11">
        <f t="shared" si="34"/>
        <v>0</v>
      </c>
      <c r="H294" s="11">
        <f t="shared" si="34"/>
        <v>0</v>
      </c>
      <c r="I294" s="11">
        <f t="shared" si="34"/>
        <v>0</v>
      </c>
      <c r="J294" s="11">
        <f t="shared" si="34"/>
        <v>0</v>
      </c>
      <c r="K294" s="11">
        <f t="shared" si="34"/>
        <v>0</v>
      </c>
      <c r="L294" s="11">
        <f t="shared" si="34"/>
        <v>0</v>
      </c>
      <c r="M294" s="11">
        <f t="shared" si="34"/>
        <v>0</v>
      </c>
      <c r="N294" s="11">
        <f t="shared" si="34"/>
        <v>0</v>
      </c>
      <c r="O294" s="12"/>
      <c r="Q294" s="10">
        <v>1023</v>
      </c>
      <c r="R294" s="10" t="s">
        <v>32</v>
      </c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2">
        <f t="shared" si="36"/>
        <v>0</v>
      </c>
    </row>
    <row r="295" spans="1:31" s="41" customFormat="1" x14ac:dyDescent="0.2">
      <c r="A295" s="10">
        <v>1024</v>
      </c>
      <c r="B295" s="10" t="s">
        <v>33</v>
      </c>
      <c r="C295" s="11">
        <f t="shared" si="35"/>
        <v>0</v>
      </c>
      <c r="D295" s="11">
        <f t="shared" si="34"/>
        <v>0</v>
      </c>
      <c r="E295" s="11">
        <f t="shared" si="34"/>
        <v>0</v>
      </c>
      <c r="F295" s="11">
        <f t="shared" si="34"/>
        <v>0</v>
      </c>
      <c r="G295" s="11">
        <f t="shared" si="34"/>
        <v>0</v>
      </c>
      <c r="H295" s="11">
        <f t="shared" si="34"/>
        <v>0</v>
      </c>
      <c r="I295" s="11">
        <f t="shared" si="34"/>
        <v>0</v>
      </c>
      <c r="J295" s="11">
        <f t="shared" si="34"/>
        <v>0</v>
      </c>
      <c r="K295" s="11">
        <f t="shared" si="34"/>
        <v>0</v>
      </c>
      <c r="L295" s="11">
        <f t="shared" si="34"/>
        <v>0</v>
      </c>
      <c r="M295" s="11">
        <f t="shared" si="34"/>
        <v>0</v>
      </c>
      <c r="N295" s="11">
        <f t="shared" si="34"/>
        <v>0</v>
      </c>
      <c r="O295" s="12"/>
      <c r="Q295" s="10">
        <v>1024</v>
      </c>
      <c r="R295" s="10" t="s">
        <v>33</v>
      </c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2">
        <f t="shared" si="36"/>
        <v>0</v>
      </c>
    </row>
    <row r="296" spans="1:31" s="41" customFormat="1" x14ac:dyDescent="0.2">
      <c r="A296" s="10">
        <v>1025</v>
      </c>
      <c r="B296" s="10" t="s">
        <v>34</v>
      </c>
      <c r="C296" s="11">
        <f t="shared" si="35"/>
        <v>0</v>
      </c>
      <c r="D296" s="11">
        <f t="shared" si="34"/>
        <v>0</v>
      </c>
      <c r="E296" s="11">
        <f t="shared" si="34"/>
        <v>0</v>
      </c>
      <c r="F296" s="11">
        <f t="shared" si="34"/>
        <v>0</v>
      </c>
      <c r="G296" s="11">
        <f t="shared" si="34"/>
        <v>0</v>
      </c>
      <c r="H296" s="11">
        <f t="shared" si="34"/>
        <v>0</v>
      </c>
      <c r="I296" s="11">
        <f t="shared" si="34"/>
        <v>0</v>
      </c>
      <c r="J296" s="11">
        <f t="shared" si="34"/>
        <v>0</v>
      </c>
      <c r="K296" s="11">
        <f t="shared" si="34"/>
        <v>0</v>
      </c>
      <c r="L296" s="11">
        <f t="shared" si="34"/>
        <v>0</v>
      </c>
      <c r="M296" s="11">
        <f t="shared" si="34"/>
        <v>0</v>
      </c>
      <c r="N296" s="11">
        <f t="shared" si="34"/>
        <v>0</v>
      </c>
      <c r="O296" s="12"/>
      <c r="Q296" s="10">
        <v>1025</v>
      </c>
      <c r="R296" s="10" t="s">
        <v>34</v>
      </c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2">
        <f>SUM(S296:AD296)</f>
        <v>0</v>
      </c>
    </row>
    <row r="297" spans="1:31" s="41" customFormat="1" x14ac:dyDescent="0.2">
      <c r="A297" s="10">
        <v>1026</v>
      </c>
      <c r="B297" s="10" t="s">
        <v>35</v>
      </c>
      <c r="C297" s="11">
        <f t="shared" si="35"/>
        <v>0</v>
      </c>
      <c r="D297" s="11">
        <f t="shared" si="34"/>
        <v>0</v>
      </c>
      <c r="E297" s="11">
        <f t="shared" si="34"/>
        <v>0</v>
      </c>
      <c r="F297" s="11">
        <f t="shared" si="34"/>
        <v>0</v>
      </c>
      <c r="G297" s="11">
        <f t="shared" si="34"/>
        <v>0</v>
      </c>
      <c r="H297" s="11">
        <f t="shared" si="34"/>
        <v>0</v>
      </c>
      <c r="I297" s="11">
        <f t="shared" si="34"/>
        <v>0</v>
      </c>
      <c r="J297" s="11">
        <f t="shared" si="34"/>
        <v>0</v>
      </c>
      <c r="K297" s="11">
        <f t="shared" si="34"/>
        <v>0</v>
      </c>
      <c r="L297" s="11">
        <f t="shared" si="34"/>
        <v>0</v>
      </c>
      <c r="M297" s="11">
        <f t="shared" si="34"/>
        <v>0</v>
      </c>
      <c r="N297" s="11">
        <f t="shared" si="34"/>
        <v>0</v>
      </c>
      <c r="O297" s="12"/>
      <c r="Q297" s="10">
        <v>1026</v>
      </c>
      <c r="R297" s="10" t="s">
        <v>35</v>
      </c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2">
        <f t="shared" ref="AE297:AE300" si="37">SUM(S297:AD297)</f>
        <v>0</v>
      </c>
    </row>
    <row r="298" spans="1:31" s="41" customFormat="1" x14ac:dyDescent="0.2">
      <c r="A298" s="10">
        <v>1027</v>
      </c>
      <c r="B298" s="10" t="s">
        <v>36</v>
      </c>
      <c r="C298" s="11">
        <f t="shared" si="35"/>
        <v>0</v>
      </c>
      <c r="D298" s="11">
        <f t="shared" si="34"/>
        <v>0</v>
      </c>
      <c r="E298" s="11">
        <f t="shared" si="34"/>
        <v>0</v>
      </c>
      <c r="F298" s="11">
        <f t="shared" si="34"/>
        <v>0</v>
      </c>
      <c r="G298" s="11">
        <f t="shared" ref="F298:N301" si="38">+F298+W298</f>
        <v>0</v>
      </c>
      <c r="H298" s="11">
        <f t="shared" si="38"/>
        <v>0</v>
      </c>
      <c r="I298" s="11">
        <f t="shared" si="38"/>
        <v>0</v>
      </c>
      <c r="J298" s="11">
        <f t="shared" si="38"/>
        <v>0</v>
      </c>
      <c r="K298" s="11">
        <f t="shared" si="38"/>
        <v>0</v>
      </c>
      <c r="L298" s="11">
        <f t="shared" si="38"/>
        <v>0</v>
      </c>
      <c r="M298" s="11">
        <f t="shared" si="38"/>
        <v>0</v>
      </c>
      <c r="N298" s="11">
        <f t="shared" si="38"/>
        <v>0</v>
      </c>
      <c r="O298" s="12"/>
      <c r="Q298" s="10">
        <v>1027</v>
      </c>
      <c r="R298" s="10" t="s">
        <v>36</v>
      </c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2">
        <f t="shared" si="37"/>
        <v>0</v>
      </c>
    </row>
    <row r="299" spans="1:31" s="41" customFormat="1" x14ac:dyDescent="0.2">
      <c r="A299" s="10">
        <v>1028</v>
      </c>
      <c r="B299" s="10" t="s">
        <v>37</v>
      </c>
      <c r="C299" s="11">
        <f t="shared" si="35"/>
        <v>0</v>
      </c>
      <c r="D299" s="11">
        <f t="shared" ref="D299:E301" si="39">+C299+T299</f>
        <v>0</v>
      </c>
      <c r="E299" s="11">
        <f t="shared" si="39"/>
        <v>0</v>
      </c>
      <c r="F299" s="11">
        <f t="shared" si="38"/>
        <v>0</v>
      </c>
      <c r="G299" s="11">
        <f t="shared" si="38"/>
        <v>0</v>
      </c>
      <c r="H299" s="11">
        <f t="shared" si="38"/>
        <v>0</v>
      </c>
      <c r="I299" s="11">
        <f t="shared" si="38"/>
        <v>0</v>
      </c>
      <c r="J299" s="11">
        <f t="shared" si="38"/>
        <v>0</v>
      </c>
      <c r="K299" s="11">
        <f t="shared" si="38"/>
        <v>0</v>
      </c>
      <c r="L299" s="11">
        <f t="shared" si="38"/>
        <v>0</v>
      </c>
      <c r="M299" s="11">
        <f t="shared" si="38"/>
        <v>0</v>
      </c>
      <c r="N299" s="11">
        <f t="shared" si="38"/>
        <v>0</v>
      </c>
      <c r="O299" s="12"/>
      <c r="Q299" s="10">
        <v>1028</v>
      </c>
      <c r="R299" s="10" t="s">
        <v>37</v>
      </c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2">
        <f t="shared" si="37"/>
        <v>0</v>
      </c>
    </row>
    <row r="300" spans="1:31" s="41" customFormat="1" x14ac:dyDescent="0.2">
      <c r="A300" s="10">
        <v>1029</v>
      </c>
      <c r="B300" s="10" t="s">
        <v>38</v>
      </c>
      <c r="C300" s="11">
        <f t="shared" si="35"/>
        <v>0</v>
      </c>
      <c r="D300" s="11">
        <f t="shared" si="39"/>
        <v>0</v>
      </c>
      <c r="E300" s="11">
        <f t="shared" si="39"/>
        <v>0</v>
      </c>
      <c r="F300" s="11">
        <f t="shared" si="38"/>
        <v>0</v>
      </c>
      <c r="G300" s="11">
        <f t="shared" si="38"/>
        <v>0</v>
      </c>
      <c r="H300" s="11">
        <f t="shared" si="38"/>
        <v>0</v>
      </c>
      <c r="I300" s="11">
        <f t="shared" si="38"/>
        <v>0</v>
      </c>
      <c r="J300" s="11">
        <f t="shared" si="38"/>
        <v>0</v>
      </c>
      <c r="K300" s="11">
        <f t="shared" si="38"/>
        <v>0</v>
      </c>
      <c r="L300" s="11">
        <f t="shared" si="38"/>
        <v>0</v>
      </c>
      <c r="M300" s="11">
        <f t="shared" si="38"/>
        <v>0</v>
      </c>
      <c r="N300" s="11">
        <f t="shared" si="38"/>
        <v>0</v>
      </c>
      <c r="O300" s="12"/>
      <c r="Q300" s="10">
        <v>1029</v>
      </c>
      <c r="R300" s="10" t="s">
        <v>38</v>
      </c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2">
        <f t="shared" si="37"/>
        <v>0</v>
      </c>
    </row>
    <row r="301" spans="1:31" s="41" customFormat="1" x14ac:dyDescent="0.2">
      <c r="A301" s="15">
        <v>1030</v>
      </c>
      <c r="B301" s="15" t="s">
        <v>18</v>
      </c>
      <c r="C301" s="16">
        <f t="shared" si="35"/>
        <v>0</v>
      </c>
      <c r="D301" s="16">
        <f t="shared" si="39"/>
        <v>0</v>
      </c>
      <c r="E301" s="16">
        <f t="shared" si="39"/>
        <v>0</v>
      </c>
      <c r="F301" s="16">
        <f t="shared" si="38"/>
        <v>0</v>
      </c>
      <c r="G301" s="16">
        <f t="shared" si="38"/>
        <v>0</v>
      </c>
      <c r="H301" s="16">
        <f t="shared" si="38"/>
        <v>0</v>
      </c>
      <c r="I301" s="16">
        <f t="shared" si="38"/>
        <v>0</v>
      </c>
      <c r="J301" s="16">
        <f t="shared" si="38"/>
        <v>0</v>
      </c>
      <c r="K301" s="16">
        <f t="shared" si="38"/>
        <v>0</v>
      </c>
      <c r="L301" s="16">
        <f t="shared" si="38"/>
        <v>0</v>
      </c>
      <c r="M301" s="16">
        <f t="shared" si="38"/>
        <v>0</v>
      </c>
      <c r="N301" s="16">
        <f t="shared" si="38"/>
        <v>0</v>
      </c>
      <c r="O301" s="17"/>
      <c r="Q301" s="15">
        <v>1030</v>
      </c>
      <c r="R301" s="15" t="s">
        <v>18</v>
      </c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7">
        <f>SUM(S301:AD301)</f>
        <v>0</v>
      </c>
    </row>
    <row r="302" spans="1:31" s="41" customFormat="1" x14ac:dyDescent="0.2">
      <c r="A302" s="4">
        <v>10300</v>
      </c>
      <c r="B302" s="4" t="s">
        <v>142</v>
      </c>
      <c r="C302" s="5">
        <f>SUM(C275:C301)</f>
        <v>0</v>
      </c>
      <c r="D302" s="5">
        <f t="shared" ref="D302:N302" si="40">SUM(D275:D301)</f>
        <v>0</v>
      </c>
      <c r="E302" s="5">
        <f t="shared" si="40"/>
        <v>0</v>
      </c>
      <c r="F302" s="5">
        <f t="shared" si="40"/>
        <v>0</v>
      </c>
      <c r="G302" s="5">
        <f t="shared" si="40"/>
        <v>0</v>
      </c>
      <c r="H302" s="5">
        <f t="shared" si="40"/>
        <v>0</v>
      </c>
      <c r="I302" s="5">
        <f t="shared" si="40"/>
        <v>0</v>
      </c>
      <c r="J302" s="5">
        <f t="shared" si="40"/>
        <v>0</v>
      </c>
      <c r="K302" s="5">
        <f t="shared" si="40"/>
        <v>0</v>
      </c>
      <c r="L302" s="5">
        <f t="shared" si="40"/>
        <v>0</v>
      </c>
      <c r="M302" s="5">
        <f t="shared" si="40"/>
        <v>0</v>
      </c>
      <c r="N302" s="5">
        <f t="shared" si="40"/>
        <v>0</v>
      </c>
      <c r="O302" s="6"/>
      <c r="Q302" s="4">
        <v>10300</v>
      </c>
      <c r="R302" s="4" t="s">
        <v>142</v>
      </c>
      <c r="S302" s="6">
        <f>SUM(S275:S301)</f>
        <v>0</v>
      </c>
      <c r="T302" s="6">
        <f>SUM(T275:T301)</f>
        <v>0</v>
      </c>
      <c r="U302" s="6">
        <f>SUM(U275:U301)</f>
        <v>0</v>
      </c>
      <c r="V302" s="6">
        <f t="shared" ref="V302:AD302" si="41">SUM(V275:V301)</f>
        <v>0</v>
      </c>
      <c r="W302" s="6">
        <f t="shared" si="41"/>
        <v>0</v>
      </c>
      <c r="X302" s="6">
        <f t="shared" si="41"/>
        <v>0</v>
      </c>
      <c r="Y302" s="6">
        <f t="shared" si="41"/>
        <v>0</v>
      </c>
      <c r="Z302" s="6">
        <f t="shared" si="41"/>
        <v>0</v>
      </c>
      <c r="AA302" s="6">
        <f t="shared" si="41"/>
        <v>0</v>
      </c>
      <c r="AB302" s="6">
        <f t="shared" si="41"/>
        <v>0</v>
      </c>
      <c r="AC302" s="6">
        <f t="shared" si="41"/>
        <v>0</v>
      </c>
      <c r="AD302" s="6">
        <f t="shared" si="41"/>
        <v>0</v>
      </c>
      <c r="AE302" s="6">
        <f>SUM(S302:AD302)</f>
        <v>0</v>
      </c>
    </row>
    <row r="303" spans="1:31" s="41" customFormat="1" x14ac:dyDescent="0.2"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</row>
    <row r="304" spans="1:31" s="41" customFormat="1" x14ac:dyDescent="0.2">
      <c r="A304" s="388" t="s">
        <v>144</v>
      </c>
      <c r="B304" s="388" t="s">
        <v>153</v>
      </c>
      <c r="C304" s="388" t="s">
        <v>0</v>
      </c>
      <c r="D304" s="388" t="s">
        <v>1</v>
      </c>
      <c r="E304" s="388" t="s">
        <v>2</v>
      </c>
      <c r="F304" s="388" t="s">
        <v>3</v>
      </c>
      <c r="G304" s="388" t="s">
        <v>4</v>
      </c>
      <c r="H304" s="388" t="s">
        <v>5</v>
      </c>
      <c r="I304" s="388" t="s">
        <v>6</v>
      </c>
      <c r="J304" s="388" t="s">
        <v>7</v>
      </c>
      <c r="K304" s="388" t="s">
        <v>8</v>
      </c>
      <c r="L304" s="388" t="s">
        <v>9</v>
      </c>
      <c r="M304" s="388" t="s">
        <v>10</v>
      </c>
      <c r="N304" s="388" t="s">
        <v>11</v>
      </c>
      <c r="O304" s="388" t="s">
        <v>55</v>
      </c>
      <c r="Q304" s="388" t="s">
        <v>73</v>
      </c>
      <c r="R304" s="388" t="s">
        <v>153</v>
      </c>
      <c r="S304" s="388" t="s">
        <v>74</v>
      </c>
      <c r="T304" s="388" t="s">
        <v>75</v>
      </c>
      <c r="U304" s="388" t="s">
        <v>76</v>
      </c>
      <c r="V304" s="388" t="s">
        <v>77</v>
      </c>
      <c r="W304" s="388" t="s">
        <v>78</v>
      </c>
      <c r="X304" s="388" t="s">
        <v>79</v>
      </c>
      <c r="Y304" s="388" t="s">
        <v>80</v>
      </c>
      <c r="Z304" s="388" t="s">
        <v>81</v>
      </c>
      <c r="AA304" s="388" t="s">
        <v>82</v>
      </c>
      <c r="AB304" s="388" t="s">
        <v>83</v>
      </c>
      <c r="AC304" s="388" t="s">
        <v>84</v>
      </c>
      <c r="AD304" s="388" t="s">
        <v>85</v>
      </c>
    </row>
    <row r="305" spans="1:30" s="41" customFormat="1" x14ac:dyDescent="0.2">
      <c r="A305" s="389"/>
      <c r="B305" s="389" t="s">
        <v>46</v>
      </c>
      <c r="C305" s="387">
        <v>28573</v>
      </c>
      <c r="D305" s="387">
        <v>27410</v>
      </c>
      <c r="E305" s="387">
        <v>35510</v>
      </c>
      <c r="F305" s="387">
        <v>21396</v>
      </c>
      <c r="G305" s="387">
        <v>21546</v>
      </c>
      <c r="H305" s="387">
        <v>31693</v>
      </c>
      <c r="I305" s="387">
        <v>32054.000000000004</v>
      </c>
      <c r="J305" s="387">
        <v>31502</v>
      </c>
      <c r="K305" s="387">
        <v>31403</v>
      </c>
      <c r="L305" s="387">
        <v>26825</v>
      </c>
      <c r="M305" s="387">
        <v>30214</v>
      </c>
      <c r="N305" s="387">
        <v>31207</v>
      </c>
      <c r="O305" s="393">
        <f>SUM(C305:N305)</f>
        <v>349333</v>
      </c>
      <c r="Q305" s="389"/>
      <c r="R305" s="389" t="s">
        <v>46</v>
      </c>
      <c r="S305" s="387">
        <f>+C305</f>
        <v>28573</v>
      </c>
      <c r="T305" s="387">
        <f>+S305+D305</f>
        <v>55983</v>
      </c>
      <c r="U305" s="387">
        <f t="shared" ref="U305:AD320" si="42">+T305+E305</f>
        <v>91493</v>
      </c>
      <c r="V305" s="387">
        <f t="shared" si="42"/>
        <v>112889</v>
      </c>
      <c r="W305" s="387">
        <f t="shared" si="42"/>
        <v>134435</v>
      </c>
      <c r="X305" s="387">
        <f t="shared" si="42"/>
        <v>166128</v>
      </c>
      <c r="Y305" s="387">
        <f t="shared" si="42"/>
        <v>198182</v>
      </c>
      <c r="Z305" s="387">
        <f t="shared" si="42"/>
        <v>229684</v>
      </c>
      <c r="AA305" s="387">
        <f t="shared" si="42"/>
        <v>261087</v>
      </c>
      <c r="AB305" s="387">
        <f t="shared" si="42"/>
        <v>287912</v>
      </c>
      <c r="AC305" s="387">
        <f t="shared" si="42"/>
        <v>318126</v>
      </c>
      <c r="AD305" s="387">
        <f t="shared" si="42"/>
        <v>349333</v>
      </c>
    </row>
    <row r="306" spans="1:30" s="41" customFormat="1" x14ac:dyDescent="0.2">
      <c r="A306" s="390">
        <v>1004</v>
      </c>
      <c r="B306" s="390" t="s">
        <v>94</v>
      </c>
      <c r="C306" s="407">
        <v>1377032.34</v>
      </c>
      <c r="D306" s="407">
        <v>1502503.6199999999</v>
      </c>
      <c r="E306" s="407">
        <v>1060906.8000000003</v>
      </c>
      <c r="F306" s="407">
        <v>1575116.17</v>
      </c>
      <c r="G306" s="407">
        <v>1503836.7</v>
      </c>
      <c r="H306" s="407">
        <v>1678210.9700000002</v>
      </c>
      <c r="I306" s="407">
        <v>1734414.36</v>
      </c>
      <c r="J306" s="407">
        <v>1768988.11</v>
      </c>
      <c r="K306" s="407">
        <v>1685878.24</v>
      </c>
      <c r="L306" s="407">
        <v>1712261.8299999998</v>
      </c>
      <c r="M306" s="407">
        <v>1686994.1</v>
      </c>
      <c r="N306" s="407">
        <v>1578948.24</v>
      </c>
      <c r="O306" s="394">
        <f t="shared" ref="O306:O332" si="43">SUM(C306:N306)</f>
        <v>18865091.479999997</v>
      </c>
      <c r="Q306" s="390">
        <v>1004</v>
      </c>
      <c r="R306" s="390" t="s">
        <v>94</v>
      </c>
      <c r="S306" s="11">
        <f t="shared" ref="S306:S332" si="44">+C306</f>
        <v>1377032.34</v>
      </c>
      <c r="T306" s="11">
        <f t="shared" ref="T306:AD321" si="45">+S306+D306</f>
        <v>2879535.96</v>
      </c>
      <c r="U306" s="11">
        <f t="shared" si="42"/>
        <v>3940442.7600000002</v>
      </c>
      <c r="V306" s="11">
        <f t="shared" si="42"/>
        <v>5515558.9299999997</v>
      </c>
      <c r="W306" s="11">
        <f t="shared" si="42"/>
        <v>7019395.6299999999</v>
      </c>
      <c r="X306" s="11">
        <f t="shared" si="42"/>
        <v>8697606.5999999996</v>
      </c>
      <c r="Y306" s="11">
        <f t="shared" si="42"/>
        <v>10432020.959999999</v>
      </c>
      <c r="Z306" s="11">
        <f t="shared" si="42"/>
        <v>12201009.069999998</v>
      </c>
      <c r="AA306" s="11">
        <f t="shared" si="42"/>
        <v>13886887.309999999</v>
      </c>
      <c r="AB306" s="11">
        <f t="shared" si="42"/>
        <v>15599149.139999999</v>
      </c>
      <c r="AC306" s="11">
        <f t="shared" si="42"/>
        <v>17286143.239999998</v>
      </c>
      <c r="AD306" s="11">
        <f t="shared" si="42"/>
        <v>18865091.479999997</v>
      </c>
    </row>
    <row r="307" spans="1:30" s="41" customFormat="1" x14ac:dyDescent="0.2">
      <c r="A307" s="390">
        <v>1005</v>
      </c>
      <c r="B307" s="390" t="s">
        <v>13</v>
      </c>
      <c r="C307" s="407">
        <v>25121.77</v>
      </c>
      <c r="D307" s="407">
        <v>22310.67</v>
      </c>
      <c r="E307" s="407">
        <v>24478.14</v>
      </c>
      <c r="F307" s="407">
        <v>24351.49</v>
      </c>
      <c r="G307" s="407">
        <v>22416.12</v>
      </c>
      <c r="H307" s="407">
        <v>27128.710000000003</v>
      </c>
      <c r="I307" s="407">
        <v>29217.850000000002</v>
      </c>
      <c r="J307" s="407">
        <v>31947.84</v>
      </c>
      <c r="K307" s="407">
        <v>26416.720000000001</v>
      </c>
      <c r="L307" s="407">
        <v>15792.14</v>
      </c>
      <c r="M307" s="407">
        <v>26172.579999999998</v>
      </c>
      <c r="N307" s="407">
        <v>24864.940000000002</v>
      </c>
      <c r="O307" s="394">
        <f t="shared" si="43"/>
        <v>300218.97000000003</v>
      </c>
      <c r="Q307" s="390">
        <v>1005</v>
      </c>
      <c r="R307" s="390" t="s">
        <v>13</v>
      </c>
      <c r="S307" s="11">
        <f t="shared" si="44"/>
        <v>25121.77</v>
      </c>
      <c r="T307" s="11">
        <f t="shared" si="45"/>
        <v>47432.44</v>
      </c>
      <c r="U307" s="11">
        <f t="shared" si="42"/>
        <v>71910.58</v>
      </c>
      <c r="V307" s="11">
        <f t="shared" si="42"/>
        <v>96262.07</v>
      </c>
      <c r="W307" s="11">
        <f t="shared" si="42"/>
        <v>118678.19</v>
      </c>
      <c r="X307" s="11">
        <f t="shared" si="42"/>
        <v>145806.9</v>
      </c>
      <c r="Y307" s="11">
        <f t="shared" si="42"/>
        <v>175024.75</v>
      </c>
      <c r="Z307" s="11">
        <f t="shared" si="42"/>
        <v>206972.59</v>
      </c>
      <c r="AA307" s="11">
        <f t="shared" si="42"/>
        <v>233389.31</v>
      </c>
      <c r="AB307" s="11">
        <f t="shared" si="42"/>
        <v>249181.45</v>
      </c>
      <c r="AC307" s="11">
        <f t="shared" si="42"/>
        <v>275354.03000000003</v>
      </c>
      <c r="AD307" s="11">
        <f t="shared" si="42"/>
        <v>300218.97000000003</v>
      </c>
    </row>
    <row r="308" spans="1:30" s="41" customFormat="1" x14ac:dyDescent="0.2">
      <c r="A308" s="390">
        <v>1006</v>
      </c>
      <c r="B308" s="390" t="s">
        <v>14</v>
      </c>
      <c r="C308" s="407">
        <v>34346.449999999997</v>
      </c>
      <c r="D308" s="407">
        <v>31719.940000000002</v>
      </c>
      <c r="E308" s="407">
        <v>36629.950000000004</v>
      </c>
      <c r="F308" s="407">
        <v>39264.839999999997</v>
      </c>
      <c r="G308" s="407">
        <v>34651.279999999999</v>
      </c>
      <c r="H308" s="407">
        <v>40266.999999999993</v>
      </c>
      <c r="I308" s="407">
        <v>48815.57</v>
      </c>
      <c r="J308" s="407">
        <v>53505.93</v>
      </c>
      <c r="K308" s="407">
        <v>40323.820000000007</v>
      </c>
      <c r="L308" s="407">
        <v>40469.26</v>
      </c>
      <c r="M308" s="407">
        <v>35079.060000000005</v>
      </c>
      <c r="N308" s="407">
        <v>34503</v>
      </c>
      <c r="O308" s="394">
        <f t="shared" si="43"/>
        <v>469576.1</v>
      </c>
      <c r="Q308" s="390">
        <v>1006</v>
      </c>
      <c r="R308" s="390" t="s">
        <v>14</v>
      </c>
      <c r="S308" s="11">
        <f t="shared" si="44"/>
        <v>34346.449999999997</v>
      </c>
      <c r="T308" s="11">
        <f t="shared" si="45"/>
        <v>66066.39</v>
      </c>
      <c r="U308" s="11">
        <f t="shared" si="42"/>
        <v>102696.34</v>
      </c>
      <c r="V308" s="11">
        <f t="shared" si="42"/>
        <v>141961.18</v>
      </c>
      <c r="W308" s="11">
        <f t="shared" si="42"/>
        <v>176612.46</v>
      </c>
      <c r="X308" s="11">
        <f t="shared" si="42"/>
        <v>216879.46</v>
      </c>
      <c r="Y308" s="11">
        <f t="shared" si="42"/>
        <v>265695.02999999997</v>
      </c>
      <c r="Z308" s="11">
        <f t="shared" si="42"/>
        <v>319200.95999999996</v>
      </c>
      <c r="AA308" s="11">
        <f t="shared" si="42"/>
        <v>359524.77999999997</v>
      </c>
      <c r="AB308" s="11">
        <f t="shared" si="42"/>
        <v>399994.04</v>
      </c>
      <c r="AC308" s="11">
        <f t="shared" si="42"/>
        <v>435073.1</v>
      </c>
      <c r="AD308" s="11">
        <f t="shared" si="42"/>
        <v>469576.1</v>
      </c>
    </row>
    <row r="309" spans="1:30" s="41" customFormat="1" x14ac:dyDescent="0.2">
      <c r="A309" s="390">
        <v>1007</v>
      </c>
      <c r="B309" s="390" t="s">
        <v>15</v>
      </c>
      <c r="C309" s="407">
        <v>226618.88</v>
      </c>
      <c r="D309" s="407">
        <v>233335.22</v>
      </c>
      <c r="E309" s="407">
        <v>230112.41999999998</v>
      </c>
      <c r="F309" s="407">
        <v>229502.71000000002</v>
      </c>
      <c r="G309" s="407">
        <v>215810.21</v>
      </c>
      <c r="H309" s="407">
        <v>231276.09</v>
      </c>
      <c r="I309" s="407">
        <v>186057.21</v>
      </c>
      <c r="J309" s="407">
        <v>207144.12</v>
      </c>
      <c r="K309" s="407">
        <v>190764.47999999998</v>
      </c>
      <c r="L309" s="407">
        <v>194090.68</v>
      </c>
      <c r="M309" s="407">
        <v>203003.69</v>
      </c>
      <c r="N309" s="407">
        <v>199139.87</v>
      </c>
      <c r="O309" s="394">
        <f t="shared" si="43"/>
        <v>2546855.58</v>
      </c>
      <c r="Q309" s="390">
        <v>1007</v>
      </c>
      <c r="R309" s="390" t="s">
        <v>15</v>
      </c>
      <c r="S309" s="11">
        <f t="shared" si="44"/>
        <v>226618.88</v>
      </c>
      <c r="T309" s="11">
        <f t="shared" si="45"/>
        <v>459954.1</v>
      </c>
      <c r="U309" s="11">
        <f t="shared" si="42"/>
        <v>690066.52</v>
      </c>
      <c r="V309" s="11">
        <f t="shared" si="42"/>
        <v>919569.23</v>
      </c>
      <c r="W309" s="11">
        <f t="shared" si="42"/>
        <v>1135379.44</v>
      </c>
      <c r="X309" s="11">
        <f t="shared" si="42"/>
        <v>1366655.53</v>
      </c>
      <c r="Y309" s="11">
        <f t="shared" si="42"/>
        <v>1552712.74</v>
      </c>
      <c r="Z309" s="11">
        <f t="shared" si="42"/>
        <v>1759856.8599999999</v>
      </c>
      <c r="AA309" s="11">
        <f t="shared" si="42"/>
        <v>1950621.3399999999</v>
      </c>
      <c r="AB309" s="11">
        <f t="shared" si="42"/>
        <v>2144712.02</v>
      </c>
      <c r="AC309" s="11">
        <f t="shared" si="42"/>
        <v>2347715.71</v>
      </c>
      <c r="AD309" s="11">
        <f t="shared" si="42"/>
        <v>2546855.58</v>
      </c>
    </row>
    <row r="310" spans="1:30" s="41" customFormat="1" x14ac:dyDescent="0.2">
      <c r="A310" s="390">
        <v>1008</v>
      </c>
      <c r="B310" s="390" t="s">
        <v>16</v>
      </c>
      <c r="C310" s="407">
        <v>48177.01</v>
      </c>
      <c r="D310" s="407">
        <v>48260.950000000004</v>
      </c>
      <c r="E310" s="407">
        <v>55426.819999999992</v>
      </c>
      <c r="F310" s="407">
        <v>57936.480000000003</v>
      </c>
      <c r="G310" s="407">
        <v>59980.049999999996</v>
      </c>
      <c r="H310" s="407">
        <v>69434.510000000009</v>
      </c>
      <c r="I310" s="407">
        <v>82778.350000000006</v>
      </c>
      <c r="J310" s="407">
        <v>81117.84</v>
      </c>
      <c r="K310" s="407">
        <v>53723.86</v>
      </c>
      <c r="L310" s="407">
        <v>56514.01</v>
      </c>
      <c r="M310" s="407">
        <v>55676.509999999995</v>
      </c>
      <c r="N310" s="407">
        <v>57249.38</v>
      </c>
      <c r="O310" s="394">
        <f t="shared" si="43"/>
        <v>726275.77</v>
      </c>
      <c r="Q310" s="390">
        <v>1008</v>
      </c>
      <c r="R310" s="390" t="s">
        <v>16</v>
      </c>
      <c r="S310" s="11">
        <f t="shared" si="44"/>
        <v>48177.01</v>
      </c>
      <c r="T310" s="11">
        <f t="shared" si="45"/>
        <v>96437.96</v>
      </c>
      <c r="U310" s="11">
        <f t="shared" si="42"/>
        <v>151864.78</v>
      </c>
      <c r="V310" s="11">
        <f t="shared" si="42"/>
        <v>209801.26</v>
      </c>
      <c r="W310" s="11">
        <f t="shared" si="42"/>
        <v>269781.31</v>
      </c>
      <c r="X310" s="11">
        <f t="shared" si="42"/>
        <v>339215.82</v>
      </c>
      <c r="Y310" s="11">
        <f t="shared" si="42"/>
        <v>421994.17000000004</v>
      </c>
      <c r="Z310" s="11">
        <f t="shared" si="42"/>
        <v>503112.01</v>
      </c>
      <c r="AA310" s="11">
        <f t="shared" si="42"/>
        <v>556835.87</v>
      </c>
      <c r="AB310" s="11">
        <f t="shared" si="42"/>
        <v>613349.88</v>
      </c>
      <c r="AC310" s="11">
        <f t="shared" si="42"/>
        <v>669026.39</v>
      </c>
      <c r="AD310" s="11">
        <f t="shared" si="42"/>
        <v>726275.77</v>
      </c>
    </row>
    <row r="311" spans="1:30" s="41" customFormat="1" x14ac:dyDescent="0.2">
      <c r="A311" s="390">
        <v>1009</v>
      </c>
      <c r="B311" s="390" t="s">
        <v>17</v>
      </c>
      <c r="C311" s="407">
        <v>56479.320000000007</v>
      </c>
      <c r="D311" s="407">
        <v>55658.750000000007</v>
      </c>
      <c r="E311" s="407">
        <v>55600.390000000007</v>
      </c>
      <c r="F311" s="407">
        <v>58981.77</v>
      </c>
      <c r="G311" s="407">
        <v>54764.479999999996</v>
      </c>
      <c r="H311" s="407">
        <v>56236.28</v>
      </c>
      <c r="I311" s="407">
        <v>59150.61</v>
      </c>
      <c r="J311" s="407">
        <v>68748.899999999994</v>
      </c>
      <c r="K311" s="407">
        <v>61365.65</v>
      </c>
      <c r="L311" s="407">
        <v>67975.099999999991</v>
      </c>
      <c r="M311" s="407">
        <v>62302.54</v>
      </c>
      <c r="N311" s="407">
        <v>56222.75</v>
      </c>
      <c r="O311" s="394">
        <f t="shared" si="43"/>
        <v>713486.54</v>
      </c>
      <c r="Q311" s="390">
        <v>1009</v>
      </c>
      <c r="R311" s="390" t="s">
        <v>17</v>
      </c>
      <c r="S311" s="11">
        <f t="shared" si="44"/>
        <v>56479.320000000007</v>
      </c>
      <c r="T311" s="11">
        <f t="shared" si="45"/>
        <v>112138.07</v>
      </c>
      <c r="U311" s="11">
        <f t="shared" si="42"/>
        <v>167738.46000000002</v>
      </c>
      <c r="V311" s="11">
        <f t="shared" si="42"/>
        <v>226720.23</v>
      </c>
      <c r="W311" s="11">
        <f t="shared" si="42"/>
        <v>281484.71000000002</v>
      </c>
      <c r="X311" s="11">
        <f t="shared" si="42"/>
        <v>337720.99</v>
      </c>
      <c r="Y311" s="11">
        <f t="shared" si="42"/>
        <v>396871.6</v>
      </c>
      <c r="Z311" s="11">
        <f t="shared" si="42"/>
        <v>465620.5</v>
      </c>
      <c r="AA311" s="11">
        <f t="shared" si="42"/>
        <v>526986.15</v>
      </c>
      <c r="AB311" s="11">
        <f t="shared" si="42"/>
        <v>594961.25</v>
      </c>
      <c r="AC311" s="11">
        <f t="shared" si="42"/>
        <v>657263.79</v>
      </c>
      <c r="AD311" s="11">
        <f t="shared" si="42"/>
        <v>713486.54</v>
      </c>
    </row>
    <row r="312" spans="1:30" s="41" customFormat="1" x14ac:dyDescent="0.2">
      <c r="A312" s="390">
        <v>1010</v>
      </c>
      <c r="B312" s="390" t="s">
        <v>19</v>
      </c>
      <c r="C312" s="407">
        <v>42417.07</v>
      </c>
      <c r="D312" s="407">
        <v>36816.359999999993</v>
      </c>
      <c r="E312" s="407">
        <v>116840.17</v>
      </c>
      <c r="F312" s="407">
        <v>46728.5</v>
      </c>
      <c r="G312" s="407">
        <v>42945.619999999995</v>
      </c>
      <c r="H312" s="407">
        <v>42319.450000000004</v>
      </c>
      <c r="I312" s="407">
        <v>46888.579999999994</v>
      </c>
      <c r="J312" s="407">
        <v>49464.909999999996</v>
      </c>
      <c r="K312" s="407">
        <v>41360.840000000004</v>
      </c>
      <c r="L312" s="407">
        <v>39882.429999999993</v>
      </c>
      <c r="M312" s="407">
        <v>57222.469999999994</v>
      </c>
      <c r="N312" s="407">
        <v>33628.839999999997</v>
      </c>
      <c r="O312" s="394">
        <f t="shared" si="43"/>
        <v>596515.24</v>
      </c>
      <c r="Q312" s="390">
        <v>1010</v>
      </c>
      <c r="R312" s="390" t="s">
        <v>19</v>
      </c>
      <c r="S312" s="11">
        <f t="shared" si="44"/>
        <v>42417.07</v>
      </c>
      <c r="T312" s="11">
        <f t="shared" si="45"/>
        <v>79233.429999999993</v>
      </c>
      <c r="U312" s="11">
        <f t="shared" si="42"/>
        <v>196073.59999999998</v>
      </c>
      <c r="V312" s="11">
        <f t="shared" si="42"/>
        <v>242802.09999999998</v>
      </c>
      <c r="W312" s="11">
        <f t="shared" si="42"/>
        <v>285747.71999999997</v>
      </c>
      <c r="X312" s="11">
        <f t="shared" si="42"/>
        <v>328067.17</v>
      </c>
      <c r="Y312" s="11">
        <f t="shared" si="42"/>
        <v>374955.75</v>
      </c>
      <c r="Z312" s="11">
        <f t="shared" si="42"/>
        <v>424420.66</v>
      </c>
      <c r="AA312" s="11">
        <f t="shared" si="42"/>
        <v>465781.5</v>
      </c>
      <c r="AB312" s="11">
        <f t="shared" si="42"/>
        <v>505663.93</v>
      </c>
      <c r="AC312" s="11">
        <f t="shared" si="42"/>
        <v>562886.40000000002</v>
      </c>
      <c r="AD312" s="11">
        <f t="shared" si="42"/>
        <v>596515.24</v>
      </c>
    </row>
    <row r="313" spans="1:30" s="41" customFormat="1" x14ac:dyDescent="0.2">
      <c r="A313" s="390">
        <v>1011</v>
      </c>
      <c r="B313" s="390" t="s">
        <v>20</v>
      </c>
      <c r="C313" s="407">
        <v>46614.21</v>
      </c>
      <c r="D313" s="407">
        <v>44807.44000000001</v>
      </c>
      <c r="E313" s="407">
        <v>46786.950000000004</v>
      </c>
      <c r="F313" s="407">
        <v>46347.380000000005</v>
      </c>
      <c r="G313" s="407">
        <v>41430.820000000007</v>
      </c>
      <c r="H313" s="407">
        <v>50692.679999999993</v>
      </c>
      <c r="I313" s="407">
        <v>57640.79</v>
      </c>
      <c r="J313" s="407">
        <v>59510.329999999994</v>
      </c>
      <c r="K313" s="407">
        <v>49369.03</v>
      </c>
      <c r="L313" s="407">
        <v>48146.429999999993</v>
      </c>
      <c r="M313" s="407">
        <v>46803.78</v>
      </c>
      <c r="N313" s="407">
        <v>44334.95</v>
      </c>
      <c r="O313" s="394">
        <f t="shared" si="43"/>
        <v>582484.78999999992</v>
      </c>
      <c r="Q313" s="390">
        <v>1011</v>
      </c>
      <c r="R313" s="390" t="s">
        <v>20</v>
      </c>
      <c r="S313" s="11">
        <f t="shared" si="44"/>
        <v>46614.21</v>
      </c>
      <c r="T313" s="11">
        <f t="shared" si="45"/>
        <v>91421.650000000009</v>
      </c>
      <c r="U313" s="11">
        <f t="shared" si="42"/>
        <v>138208.6</v>
      </c>
      <c r="V313" s="11">
        <f t="shared" si="42"/>
        <v>184555.98</v>
      </c>
      <c r="W313" s="11">
        <f t="shared" si="42"/>
        <v>225986.80000000002</v>
      </c>
      <c r="X313" s="11">
        <f t="shared" si="42"/>
        <v>276679.48</v>
      </c>
      <c r="Y313" s="11">
        <f t="shared" si="42"/>
        <v>334320.26999999996</v>
      </c>
      <c r="Z313" s="11">
        <f t="shared" si="42"/>
        <v>393830.6</v>
      </c>
      <c r="AA313" s="11">
        <f t="shared" si="42"/>
        <v>443199.63</v>
      </c>
      <c r="AB313" s="11">
        <f t="shared" si="42"/>
        <v>491346.06</v>
      </c>
      <c r="AC313" s="11">
        <f t="shared" si="42"/>
        <v>538149.84</v>
      </c>
      <c r="AD313" s="11">
        <f t="shared" si="42"/>
        <v>582484.78999999992</v>
      </c>
    </row>
    <row r="314" spans="1:30" s="41" customFormat="1" ht="14.25" customHeight="1" x14ac:dyDescent="0.2">
      <c r="A314" s="390">
        <v>1012</v>
      </c>
      <c r="B314" s="390" t="s">
        <v>21</v>
      </c>
      <c r="C314" s="407">
        <v>163594.65999999997</v>
      </c>
      <c r="D314" s="407">
        <v>161061.44</v>
      </c>
      <c r="E314" s="407">
        <v>164433.49000000002</v>
      </c>
      <c r="F314" s="407">
        <v>150159.26999999999</v>
      </c>
      <c r="G314" s="407">
        <v>138576.09</v>
      </c>
      <c r="H314" s="407">
        <v>154576.28000000003</v>
      </c>
      <c r="I314" s="407">
        <v>158966.27000000002</v>
      </c>
      <c r="J314" s="407">
        <v>199718.11000000002</v>
      </c>
      <c r="K314" s="407">
        <v>178554.23</v>
      </c>
      <c r="L314" s="407">
        <v>182055.22000000003</v>
      </c>
      <c r="M314" s="407">
        <v>181098.72999999998</v>
      </c>
      <c r="N314" s="407">
        <v>147992.10999999999</v>
      </c>
      <c r="O314" s="394">
        <f t="shared" si="43"/>
        <v>1980785.9</v>
      </c>
      <c r="Q314" s="390">
        <v>1012</v>
      </c>
      <c r="R314" s="390" t="s">
        <v>21</v>
      </c>
      <c r="S314" s="11">
        <f t="shared" si="44"/>
        <v>163594.65999999997</v>
      </c>
      <c r="T314" s="11">
        <f t="shared" si="45"/>
        <v>324656.09999999998</v>
      </c>
      <c r="U314" s="11">
        <f t="shared" si="42"/>
        <v>489089.58999999997</v>
      </c>
      <c r="V314" s="11">
        <f t="shared" si="42"/>
        <v>639248.86</v>
      </c>
      <c r="W314" s="11">
        <f t="shared" si="42"/>
        <v>777824.95</v>
      </c>
      <c r="X314" s="11">
        <f t="shared" si="42"/>
        <v>932401.23</v>
      </c>
      <c r="Y314" s="11">
        <f t="shared" si="42"/>
        <v>1091367.5</v>
      </c>
      <c r="Z314" s="11">
        <f t="shared" si="42"/>
        <v>1291085.6100000001</v>
      </c>
      <c r="AA314" s="11">
        <f t="shared" si="42"/>
        <v>1469639.84</v>
      </c>
      <c r="AB314" s="11">
        <f t="shared" si="42"/>
        <v>1651695.06</v>
      </c>
      <c r="AC314" s="11">
        <f t="shared" si="42"/>
        <v>1832793.79</v>
      </c>
      <c r="AD314" s="11">
        <f t="shared" si="42"/>
        <v>1980785.9</v>
      </c>
    </row>
    <row r="315" spans="1:30" s="41" customFormat="1" x14ac:dyDescent="0.2">
      <c r="A315" s="390">
        <v>1013</v>
      </c>
      <c r="B315" s="390" t="s">
        <v>22</v>
      </c>
      <c r="C315" s="407">
        <v>10515.749999999998</v>
      </c>
      <c r="D315" s="407">
        <v>8725.1099999999988</v>
      </c>
      <c r="E315" s="407">
        <v>9188.27</v>
      </c>
      <c r="F315" s="407">
        <v>9356.74</v>
      </c>
      <c r="G315" s="407">
        <v>9450.7599999999984</v>
      </c>
      <c r="H315" s="407">
        <v>11521.26</v>
      </c>
      <c r="I315" s="407">
        <v>12089.950000000003</v>
      </c>
      <c r="J315" s="407">
        <v>13592.51</v>
      </c>
      <c r="K315" s="407">
        <v>13011.560000000001</v>
      </c>
      <c r="L315" s="407">
        <v>11228.05</v>
      </c>
      <c r="M315" s="407">
        <v>9414.09</v>
      </c>
      <c r="N315" s="407">
        <v>9056.8000000000011</v>
      </c>
      <c r="O315" s="394">
        <f t="shared" si="43"/>
        <v>127150.84999999999</v>
      </c>
      <c r="Q315" s="390">
        <v>1013</v>
      </c>
      <c r="R315" s="390" t="s">
        <v>22</v>
      </c>
      <c r="S315" s="11">
        <f t="shared" si="44"/>
        <v>10515.749999999998</v>
      </c>
      <c r="T315" s="11">
        <f t="shared" si="45"/>
        <v>19240.859999999997</v>
      </c>
      <c r="U315" s="11">
        <f t="shared" si="42"/>
        <v>28429.129999999997</v>
      </c>
      <c r="V315" s="11">
        <f t="shared" si="42"/>
        <v>37785.869999999995</v>
      </c>
      <c r="W315" s="11">
        <f t="shared" si="42"/>
        <v>47236.62999999999</v>
      </c>
      <c r="X315" s="11">
        <f t="shared" si="42"/>
        <v>58757.889999999992</v>
      </c>
      <c r="Y315" s="11">
        <f t="shared" si="42"/>
        <v>70847.839999999997</v>
      </c>
      <c r="Z315" s="11">
        <f t="shared" si="42"/>
        <v>84440.349999999991</v>
      </c>
      <c r="AA315" s="11">
        <f t="shared" si="42"/>
        <v>97451.909999999989</v>
      </c>
      <c r="AB315" s="11">
        <f t="shared" si="42"/>
        <v>108679.95999999999</v>
      </c>
      <c r="AC315" s="11">
        <f t="shared" si="42"/>
        <v>118094.04999999999</v>
      </c>
      <c r="AD315" s="11">
        <f t="shared" si="42"/>
        <v>127150.84999999999</v>
      </c>
    </row>
    <row r="316" spans="1:30" s="41" customFormat="1" x14ac:dyDescent="0.2">
      <c r="A316" s="390">
        <v>1014</v>
      </c>
      <c r="B316" s="390" t="s">
        <v>23</v>
      </c>
      <c r="C316" s="407">
        <v>306513.18000000005</v>
      </c>
      <c r="D316" s="407">
        <v>318701.55</v>
      </c>
      <c r="E316" s="407">
        <v>331232.52</v>
      </c>
      <c r="F316" s="407">
        <v>317539.87</v>
      </c>
      <c r="G316" s="407">
        <v>300241.03999999998</v>
      </c>
      <c r="H316" s="407">
        <v>340771.37999999995</v>
      </c>
      <c r="I316" s="407">
        <v>389194.61</v>
      </c>
      <c r="J316" s="407">
        <v>473365.60000000003</v>
      </c>
      <c r="K316" s="407">
        <v>454783.45999999996</v>
      </c>
      <c r="L316" s="407">
        <v>388619.76000000007</v>
      </c>
      <c r="M316" s="407">
        <v>386390.73</v>
      </c>
      <c r="N316" s="407">
        <v>359269.7</v>
      </c>
      <c r="O316" s="394">
        <f t="shared" si="43"/>
        <v>4366623.4000000004</v>
      </c>
      <c r="Q316" s="390">
        <v>1014</v>
      </c>
      <c r="R316" s="390" t="s">
        <v>23</v>
      </c>
      <c r="S316" s="11">
        <f t="shared" si="44"/>
        <v>306513.18000000005</v>
      </c>
      <c r="T316" s="11">
        <f t="shared" si="45"/>
        <v>625214.73</v>
      </c>
      <c r="U316" s="11">
        <f t="shared" si="42"/>
        <v>956447.25</v>
      </c>
      <c r="V316" s="11">
        <f t="shared" si="42"/>
        <v>1273987.1200000001</v>
      </c>
      <c r="W316" s="11">
        <f t="shared" si="42"/>
        <v>1574228.1600000001</v>
      </c>
      <c r="X316" s="11">
        <f t="shared" si="42"/>
        <v>1914999.54</v>
      </c>
      <c r="Y316" s="11">
        <f t="shared" si="42"/>
        <v>2304194.15</v>
      </c>
      <c r="Z316" s="11">
        <f t="shared" si="42"/>
        <v>2777559.75</v>
      </c>
      <c r="AA316" s="11">
        <f t="shared" si="42"/>
        <v>3232343.21</v>
      </c>
      <c r="AB316" s="11">
        <f t="shared" si="42"/>
        <v>3620962.97</v>
      </c>
      <c r="AC316" s="11">
        <f t="shared" si="42"/>
        <v>4007353.7</v>
      </c>
      <c r="AD316" s="11">
        <f t="shared" si="42"/>
        <v>4366623.4000000004</v>
      </c>
    </row>
    <row r="317" spans="1:30" s="41" customFormat="1" x14ac:dyDescent="0.2">
      <c r="A317" s="390">
        <v>1015</v>
      </c>
      <c r="B317" s="390" t="s">
        <v>24</v>
      </c>
      <c r="C317" s="407">
        <v>19948.87</v>
      </c>
      <c r="D317" s="407">
        <v>21249.16</v>
      </c>
      <c r="E317" s="407">
        <v>18952.97</v>
      </c>
      <c r="F317" s="407">
        <v>20462.16</v>
      </c>
      <c r="G317" s="407">
        <v>19637.03</v>
      </c>
      <c r="H317" s="407">
        <v>22213.62</v>
      </c>
      <c r="I317" s="407">
        <v>25817.45</v>
      </c>
      <c r="J317" s="407">
        <v>38207.479999999996</v>
      </c>
      <c r="K317" s="407">
        <v>61643.14</v>
      </c>
      <c r="L317" s="407">
        <v>60730.900000000009</v>
      </c>
      <c r="M317" s="407">
        <v>55767.41</v>
      </c>
      <c r="N317" s="407">
        <v>54052.89</v>
      </c>
      <c r="O317" s="394">
        <f t="shared" si="43"/>
        <v>418683.08000000007</v>
      </c>
      <c r="Q317" s="390">
        <v>1015</v>
      </c>
      <c r="R317" s="390" t="s">
        <v>24</v>
      </c>
      <c r="S317" s="11">
        <f t="shared" si="44"/>
        <v>19948.87</v>
      </c>
      <c r="T317" s="11">
        <f t="shared" si="45"/>
        <v>41198.03</v>
      </c>
      <c r="U317" s="11">
        <f t="shared" si="42"/>
        <v>60151</v>
      </c>
      <c r="V317" s="11">
        <f t="shared" si="42"/>
        <v>80613.16</v>
      </c>
      <c r="W317" s="11">
        <f t="shared" si="42"/>
        <v>100250.19</v>
      </c>
      <c r="X317" s="11">
        <f t="shared" si="42"/>
        <v>122463.81</v>
      </c>
      <c r="Y317" s="11">
        <f t="shared" si="42"/>
        <v>148281.26</v>
      </c>
      <c r="Z317" s="11">
        <f t="shared" si="42"/>
        <v>186488.74</v>
      </c>
      <c r="AA317" s="11">
        <f t="shared" si="42"/>
        <v>248131.88</v>
      </c>
      <c r="AB317" s="11">
        <f t="shared" si="42"/>
        <v>308862.78000000003</v>
      </c>
      <c r="AC317" s="11">
        <f t="shared" si="42"/>
        <v>364630.19000000006</v>
      </c>
      <c r="AD317" s="11">
        <f t="shared" si="42"/>
        <v>418683.08000000007</v>
      </c>
    </row>
    <row r="318" spans="1:30" s="41" customFormat="1" x14ac:dyDescent="0.2">
      <c r="A318" s="390">
        <v>1016</v>
      </c>
      <c r="B318" s="390" t="s">
        <v>25</v>
      </c>
      <c r="C318" s="407">
        <v>53898.82</v>
      </c>
      <c r="D318" s="407">
        <v>53801.750000000007</v>
      </c>
      <c r="E318" s="407">
        <v>58554.720000000001</v>
      </c>
      <c r="F318" s="407">
        <v>60064.24</v>
      </c>
      <c r="G318" s="407">
        <v>53963.39</v>
      </c>
      <c r="H318" s="407">
        <v>61497.56</v>
      </c>
      <c r="I318" s="407">
        <v>67091.23</v>
      </c>
      <c r="J318" s="407">
        <v>64555.720000000008</v>
      </c>
      <c r="K318" s="407">
        <v>56275.28</v>
      </c>
      <c r="L318" s="407">
        <v>56349.080000000009</v>
      </c>
      <c r="M318" s="407">
        <v>57062.33</v>
      </c>
      <c r="N318" s="407">
        <v>52325.37</v>
      </c>
      <c r="O318" s="394">
        <f t="shared" si="43"/>
        <v>695439.48999999987</v>
      </c>
      <c r="Q318" s="390">
        <v>1016</v>
      </c>
      <c r="R318" s="390" t="s">
        <v>25</v>
      </c>
      <c r="S318" s="11">
        <f t="shared" si="44"/>
        <v>53898.82</v>
      </c>
      <c r="T318" s="11">
        <f t="shared" si="45"/>
        <v>107700.57</v>
      </c>
      <c r="U318" s="11">
        <f t="shared" si="42"/>
        <v>166255.29</v>
      </c>
      <c r="V318" s="11">
        <f t="shared" si="42"/>
        <v>226319.53</v>
      </c>
      <c r="W318" s="11">
        <f t="shared" si="42"/>
        <v>280282.92</v>
      </c>
      <c r="X318" s="11">
        <f t="shared" si="42"/>
        <v>341780.47999999998</v>
      </c>
      <c r="Y318" s="11">
        <f t="shared" si="42"/>
        <v>408871.70999999996</v>
      </c>
      <c r="Z318" s="11">
        <f t="shared" si="42"/>
        <v>473427.43</v>
      </c>
      <c r="AA318" s="11">
        <f t="shared" si="42"/>
        <v>529702.71</v>
      </c>
      <c r="AB318" s="11">
        <f t="shared" si="42"/>
        <v>586051.78999999992</v>
      </c>
      <c r="AC318" s="11">
        <f t="shared" si="42"/>
        <v>643114.11999999988</v>
      </c>
      <c r="AD318" s="11">
        <f t="shared" si="42"/>
        <v>695439.48999999987</v>
      </c>
    </row>
    <row r="319" spans="1:30" s="41" customFormat="1" x14ac:dyDescent="0.2">
      <c r="A319" s="390">
        <v>1017</v>
      </c>
      <c r="B319" s="390" t="s">
        <v>26</v>
      </c>
      <c r="C319" s="407">
        <v>98690.69</v>
      </c>
      <c r="D319" s="407">
        <v>97198.58</v>
      </c>
      <c r="E319" s="407">
        <v>97020.75</v>
      </c>
      <c r="F319" s="407">
        <v>97845.32</v>
      </c>
      <c r="G319" s="407">
        <v>93108.58</v>
      </c>
      <c r="H319" s="407">
        <v>107754.25</v>
      </c>
      <c r="I319" s="407">
        <v>118820.86</v>
      </c>
      <c r="J319" s="407">
        <v>149254.44</v>
      </c>
      <c r="K319" s="407">
        <v>119718.01</v>
      </c>
      <c r="L319" s="407">
        <v>113929.87</v>
      </c>
      <c r="M319" s="407">
        <v>111839.52</v>
      </c>
      <c r="N319" s="407">
        <v>113916.56</v>
      </c>
      <c r="O319" s="394">
        <f t="shared" si="43"/>
        <v>1319097.4300000002</v>
      </c>
      <c r="Q319" s="390">
        <v>1017</v>
      </c>
      <c r="R319" s="390" t="s">
        <v>26</v>
      </c>
      <c r="S319" s="11">
        <f t="shared" si="44"/>
        <v>98690.69</v>
      </c>
      <c r="T319" s="11">
        <f t="shared" si="45"/>
        <v>195889.27000000002</v>
      </c>
      <c r="U319" s="11">
        <f t="shared" si="42"/>
        <v>292910.02</v>
      </c>
      <c r="V319" s="11">
        <f t="shared" si="42"/>
        <v>390755.34</v>
      </c>
      <c r="W319" s="11">
        <f t="shared" si="42"/>
        <v>483863.92000000004</v>
      </c>
      <c r="X319" s="11">
        <f t="shared" si="42"/>
        <v>591618.17000000004</v>
      </c>
      <c r="Y319" s="11">
        <f t="shared" si="42"/>
        <v>710439.03</v>
      </c>
      <c r="Z319" s="11">
        <f t="shared" si="42"/>
        <v>859693.47</v>
      </c>
      <c r="AA319" s="11">
        <f t="shared" si="42"/>
        <v>979411.48</v>
      </c>
      <c r="AB319" s="11">
        <f t="shared" si="42"/>
        <v>1093341.3500000001</v>
      </c>
      <c r="AC319" s="11">
        <f t="shared" si="42"/>
        <v>1205180.8700000001</v>
      </c>
      <c r="AD319" s="11">
        <f t="shared" si="42"/>
        <v>1319097.4300000002</v>
      </c>
    </row>
    <row r="320" spans="1:30" s="41" customFormat="1" x14ac:dyDescent="0.2">
      <c r="A320" s="390">
        <v>1018</v>
      </c>
      <c r="B320" s="390" t="s">
        <v>27</v>
      </c>
      <c r="C320" s="407">
        <v>75908.51999999999</v>
      </c>
      <c r="D320" s="407">
        <v>68889.509999999995</v>
      </c>
      <c r="E320" s="407">
        <v>71879.920000000013</v>
      </c>
      <c r="F320" s="407">
        <v>73180.819999999992</v>
      </c>
      <c r="G320" s="407">
        <v>67019.719999999987</v>
      </c>
      <c r="H320" s="407">
        <v>77596.81</v>
      </c>
      <c r="I320" s="407">
        <v>75500.95</v>
      </c>
      <c r="J320" s="407">
        <v>52093.24</v>
      </c>
      <c r="K320" s="407">
        <v>52431.54</v>
      </c>
      <c r="L320" s="407">
        <v>57531.979999999996</v>
      </c>
      <c r="M320" s="407">
        <v>56890.150000000009</v>
      </c>
      <c r="N320" s="407">
        <v>59204.489999999991</v>
      </c>
      <c r="O320" s="394">
        <f t="shared" si="43"/>
        <v>788127.65</v>
      </c>
      <c r="Q320" s="390">
        <v>1018</v>
      </c>
      <c r="R320" s="390" t="s">
        <v>27</v>
      </c>
      <c r="S320" s="11">
        <f t="shared" si="44"/>
        <v>75908.51999999999</v>
      </c>
      <c r="T320" s="11">
        <f t="shared" si="45"/>
        <v>144798.02999999997</v>
      </c>
      <c r="U320" s="11">
        <f t="shared" si="42"/>
        <v>216677.94999999998</v>
      </c>
      <c r="V320" s="11">
        <f t="shared" si="42"/>
        <v>289858.76999999996</v>
      </c>
      <c r="W320" s="11">
        <f t="shared" si="42"/>
        <v>356878.48999999993</v>
      </c>
      <c r="X320" s="11">
        <f t="shared" si="42"/>
        <v>434475.29999999993</v>
      </c>
      <c r="Y320" s="11">
        <f t="shared" si="42"/>
        <v>509976.24999999994</v>
      </c>
      <c r="Z320" s="11">
        <f t="shared" si="42"/>
        <v>562069.49</v>
      </c>
      <c r="AA320" s="11">
        <f t="shared" si="42"/>
        <v>614501.03</v>
      </c>
      <c r="AB320" s="11">
        <f t="shared" si="42"/>
        <v>672033.01</v>
      </c>
      <c r="AC320" s="11">
        <f t="shared" si="42"/>
        <v>728923.16</v>
      </c>
      <c r="AD320" s="11">
        <f t="shared" si="42"/>
        <v>788127.65</v>
      </c>
    </row>
    <row r="321" spans="1:30" s="41" customFormat="1" x14ac:dyDescent="0.2">
      <c r="A321" s="390">
        <v>1019</v>
      </c>
      <c r="B321" s="390" t="s">
        <v>28</v>
      </c>
      <c r="C321" s="407">
        <v>24204.81</v>
      </c>
      <c r="D321" s="407">
        <v>24093.85</v>
      </c>
      <c r="E321" s="407">
        <v>25183.360000000001</v>
      </c>
      <c r="F321" s="407">
        <v>24543.019999999997</v>
      </c>
      <c r="G321" s="407">
        <v>23408.26</v>
      </c>
      <c r="H321" s="407">
        <v>25792.959999999999</v>
      </c>
      <c r="I321" s="407">
        <v>28663.039999999997</v>
      </c>
      <c r="J321" s="407">
        <v>28683.759999999998</v>
      </c>
      <c r="K321" s="407">
        <v>24740.04</v>
      </c>
      <c r="L321" s="407">
        <v>24902.449999999997</v>
      </c>
      <c r="M321" s="407">
        <v>25220.109999999997</v>
      </c>
      <c r="N321" s="407">
        <v>23962.870000000003</v>
      </c>
      <c r="O321" s="394">
        <f t="shared" si="43"/>
        <v>303398.53000000003</v>
      </c>
      <c r="Q321" s="390">
        <v>1019</v>
      </c>
      <c r="R321" s="390" t="s">
        <v>28</v>
      </c>
      <c r="S321" s="11">
        <f t="shared" si="44"/>
        <v>24204.81</v>
      </c>
      <c r="T321" s="11">
        <f t="shared" si="45"/>
        <v>48298.66</v>
      </c>
      <c r="U321" s="11">
        <f t="shared" si="45"/>
        <v>73482.02</v>
      </c>
      <c r="V321" s="11">
        <f t="shared" si="45"/>
        <v>98025.040000000008</v>
      </c>
      <c r="W321" s="11">
        <f t="shared" si="45"/>
        <v>121433.3</v>
      </c>
      <c r="X321" s="11">
        <f t="shared" si="45"/>
        <v>147226.26</v>
      </c>
      <c r="Y321" s="11">
        <f t="shared" si="45"/>
        <v>175889.30000000002</v>
      </c>
      <c r="Z321" s="11">
        <f t="shared" si="45"/>
        <v>204573.06000000003</v>
      </c>
      <c r="AA321" s="11">
        <f t="shared" si="45"/>
        <v>229313.10000000003</v>
      </c>
      <c r="AB321" s="11">
        <f t="shared" si="45"/>
        <v>254215.55000000005</v>
      </c>
      <c r="AC321" s="11">
        <f t="shared" si="45"/>
        <v>279435.66000000003</v>
      </c>
      <c r="AD321" s="11">
        <f t="shared" si="45"/>
        <v>303398.53000000003</v>
      </c>
    </row>
    <row r="322" spans="1:30" s="41" customFormat="1" x14ac:dyDescent="0.2">
      <c r="A322" s="390">
        <v>1020</v>
      </c>
      <c r="B322" s="390" t="s">
        <v>29</v>
      </c>
      <c r="C322" s="407">
        <v>163715.89999999997</v>
      </c>
      <c r="D322" s="407">
        <v>167280.02000000002</v>
      </c>
      <c r="E322" s="407">
        <v>173366.24999999997</v>
      </c>
      <c r="F322" s="407">
        <v>156294.91999999998</v>
      </c>
      <c r="G322" s="407">
        <v>150141.22</v>
      </c>
      <c r="H322" s="407">
        <v>163425.75</v>
      </c>
      <c r="I322" s="407">
        <v>164224.63999999998</v>
      </c>
      <c r="J322" s="407">
        <v>163280.72</v>
      </c>
      <c r="K322" s="407">
        <v>157623.79</v>
      </c>
      <c r="L322" s="407">
        <v>165792.80000000002</v>
      </c>
      <c r="M322" s="407">
        <v>162136.01999999999</v>
      </c>
      <c r="N322" s="407">
        <v>155828.84</v>
      </c>
      <c r="O322" s="394">
        <f t="shared" si="43"/>
        <v>1943110.8699999999</v>
      </c>
      <c r="Q322" s="390">
        <v>1020</v>
      </c>
      <c r="R322" s="390" t="s">
        <v>29</v>
      </c>
      <c r="S322" s="11">
        <f t="shared" si="44"/>
        <v>163715.89999999997</v>
      </c>
      <c r="T322" s="11">
        <f t="shared" ref="T322:AD332" si="46">+S322+D322</f>
        <v>330995.92</v>
      </c>
      <c r="U322" s="11">
        <f t="shared" si="46"/>
        <v>504362.16999999993</v>
      </c>
      <c r="V322" s="11">
        <f t="shared" si="46"/>
        <v>660657.08999999985</v>
      </c>
      <c r="W322" s="11">
        <f t="shared" si="46"/>
        <v>810798.30999999982</v>
      </c>
      <c r="X322" s="11">
        <f t="shared" si="46"/>
        <v>974224.05999999982</v>
      </c>
      <c r="Y322" s="11">
        <f t="shared" si="46"/>
        <v>1138448.6999999997</v>
      </c>
      <c r="Z322" s="11">
        <f t="shared" si="46"/>
        <v>1301729.4199999997</v>
      </c>
      <c r="AA322" s="11">
        <f t="shared" si="46"/>
        <v>1459353.2099999997</v>
      </c>
      <c r="AB322" s="11">
        <f t="shared" si="46"/>
        <v>1625146.0099999998</v>
      </c>
      <c r="AC322" s="11">
        <f t="shared" si="46"/>
        <v>1787282.0299999998</v>
      </c>
      <c r="AD322" s="11">
        <f t="shared" si="46"/>
        <v>1943110.8699999999</v>
      </c>
    </row>
    <row r="323" spans="1:30" s="41" customFormat="1" x14ac:dyDescent="0.2">
      <c r="A323" s="390">
        <v>1021</v>
      </c>
      <c r="B323" s="390" t="s">
        <v>30</v>
      </c>
      <c r="C323" s="407">
        <v>47883.92</v>
      </c>
      <c r="D323" s="407">
        <v>44947.33</v>
      </c>
      <c r="E323" s="407">
        <v>44172.98</v>
      </c>
      <c r="F323" s="407">
        <v>46543.62</v>
      </c>
      <c r="G323" s="407">
        <v>42229.340000000004</v>
      </c>
      <c r="H323" s="407">
        <v>48451.319999999992</v>
      </c>
      <c r="I323" s="407">
        <v>50409.49</v>
      </c>
      <c r="J323" s="407">
        <v>50984.800000000003</v>
      </c>
      <c r="K323" s="407">
        <v>47203.62</v>
      </c>
      <c r="L323" s="407">
        <v>47192.59</v>
      </c>
      <c r="M323" s="407">
        <v>48839.71</v>
      </c>
      <c r="N323" s="407">
        <v>45641.15</v>
      </c>
      <c r="O323" s="394">
        <f t="shared" si="43"/>
        <v>564499.87</v>
      </c>
      <c r="Q323" s="390">
        <v>1021</v>
      </c>
      <c r="R323" s="390" t="s">
        <v>30</v>
      </c>
      <c r="S323" s="11">
        <f t="shared" si="44"/>
        <v>47883.92</v>
      </c>
      <c r="T323" s="11">
        <f t="shared" si="46"/>
        <v>92831.25</v>
      </c>
      <c r="U323" s="11">
        <f t="shared" si="46"/>
        <v>137004.23000000001</v>
      </c>
      <c r="V323" s="11">
        <f t="shared" si="46"/>
        <v>183547.85</v>
      </c>
      <c r="W323" s="11">
        <f t="shared" si="46"/>
        <v>225777.19</v>
      </c>
      <c r="X323" s="11">
        <f t="shared" si="46"/>
        <v>274228.51</v>
      </c>
      <c r="Y323" s="11">
        <f t="shared" si="46"/>
        <v>324638</v>
      </c>
      <c r="Z323" s="11">
        <f t="shared" si="46"/>
        <v>375622.8</v>
      </c>
      <c r="AA323" s="11">
        <f t="shared" si="46"/>
        <v>422826.42</v>
      </c>
      <c r="AB323" s="11">
        <f t="shared" si="46"/>
        <v>470019.01</v>
      </c>
      <c r="AC323" s="11">
        <f t="shared" si="46"/>
        <v>518858.72000000003</v>
      </c>
      <c r="AD323" s="11">
        <f t="shared" si="46"/>
        <v>564499.87</v>
      </c>
    </row>
    <row r="324" spans="1:30" s="41" customFormat="1" x14ac:dyDescent="0.2">
      <c r="A324" s="390">
        <v>1022</v>
      </c>
      <c r="B324" s="390" t="s">
        <v>31</v>
      </c>
      <c r="C324" s="407">
        <v>306141.5</v>
      </c>
      <c r="D324" s="407">
        <v>259204.12</v>
      </c>
      <c r="E324" s="407">
        <v>250983.2</v>
      </c>
      <c r="F324" s="407">
        <v>254266.68999999997</v>
      </c>
      <c r="G324" s="407">
        <v>238646.41</v>
      </c>
      <c r="H324" s="407">
        <v>274019.92000000004</v>
      </c>
      <c r="I324" s="407">
        <v>281377.37</v>
      </c>
      <c r="J324" s="407">
        <v>277728.93</v>
      </c>
      <c r="K324" s="407">
        <v>256186.01</v>
      </c>
      <c r="L324" s="407">
        <v>256368.31</v>
      </c>
      <c r="M324" s="407">
        <v>250596.53000000003</v>
      </c>
      <c r="N324" s="407">
        <v>230210.69000000003</v>
      </c>
      <c r="O324" s="394">
        <f t="shared" si="43"/>
        <v>3135729.68</v>
      </c>
      <c r="Q324" s="390">
        <v>1022</v>
      </c>
      <c r="R324" s="390" t="s">
        <v>31</v>
      </c>
      <c r="S324" s="11">
        <f t="shared" si="44"/>
        <v>306141.5</v>
      </c>
      <c r="T324" s="11">
        <f t="shared" si="46"/>
        <v>565345.62</v>
      </c>
      <c r="U324" s="11">
        <f t="shared" si="46"/>
        <v>816328.82000000007</v>
      </c>
      <c r="V324" s="11">
        <f t="shared" si="46"/>
        <v>1070595.51</v>
      </c>
      <c r="W324" s="11">
        <f t="shared" si="46"/>
        <v>1309241.92</v>
      </c>
      <c r="X324" s="11">
        <f t="shared" si="46"/>
        <v>1583261.8399999999</v>
      </c>
      <c r="Y324" s="11">
        <f t="shared" si="46"/>
        <v>1864639.21</v>
      </c>
      <c r="Z324" s="11">
        <f t="shared" si="46"/>
        <v>2142368.14</v>
      </c>
      <c r="AA324" s="11">
        <f t="shared" si="46"/>
        <v>2398554.1500000004</v>
      </c>
      <c r="AB324" s="11">
        <f t="shared" si="46"/>
        <v>2654922.4600000004</v>
      </c>
      <c r="AC324" s="11">
        <f t="shared" si="46"/>
        <v>2905518.99</v>
      </c>
      <c r="AD324" s="11">
        <f t="shared" si="46"/>
        <v>3135729.68</v>
      </c>
    </row>
    <row r="325" spans="1:30" s="41" customFormat="1" x14ac:dyDescent="0.2">
      <c r="A325" s="390">
        <v>1023</v>
      </c>
      <c r="B325" s="390" t="s">
        <v>32</v>
      </c>
      <c r="C325" s="407">
        <v>47669.35</v>
      </c>
      <c r="D325" s="407">
        <v>42509.700000000004</v>
      </c>
      <c r="E325" s="407">
        <v>42552.1</v>
      </c>
      <c r="F325" s="407">
        <v>40882.03</v>
      </c>
      <c r="G325" s="407">
        <v>38311.47</v>
      </c>
      <c r="H325" s="407">
        <v>42468.119999999995</v>
      </c>
      <c r="I325" s="407">
        <v>46568.08</v>
      </c>
      <c r="J325" s="407">
        <v>41700.630000000005</v>
      </c>
      <c r="K325" s="407">
        <v>40405.839999999997</v>
      </c>
      <c r="L325" s="407">
        <v>38680.620000000003</v>
      </c>
      <c r="M325" s="407">
        <v>40789.57</v>
      </c>
      <c r="N325" s="407">
        <v>35133.67</v>
      </c>
      <c r="O325" s="394">
        <f t="shared" si="43"/>
        <v>497671.17999999993</v>
      </c>
      <c r="Q325" s="390">
        <v>1023</v>
      </c>
      <c r="R325" s="390" t="s">
        <v>32</v>
      </c>
      <c r="S325" s="11">
        <f t="shared" si="44"/>
        <v>47669.35</v>
      </c>
      <c r="T325" s="11">
        <f t="shared" si="46"/>
        <v>90179.05</v>
      </c>
      <c r="U325" s="11">
        <f t="shared" si="46"/>
        <v>132731.15</v>
      </c>
      <c r="V325" s="11">
        <f t="shared" si="46"/>
        <v>173613.18</v>
      </c>
      <c r="W325" s="11">
        <f t="shared" si="46"/>
        <v>211924.65</v>
      </c>
      <c r="X325" s="11">
        <f t="shared" si="46"/>
        <v>254392.77</v>
      </c>
      <c r="Y325" s="11">
        <f t="shared" si="46"/>
        <v>300960.84999999998</v>
      </c>
      <c r="Z325" s="11">
        <f t="shared" si="46"/>
        <v>342661.48</v>
      </c>
      <c r="AA325" s="11">
        <f t="shared" si="46"/>
        <v>383067.31999999995</v>
      </c>
      <c r="AB325" s="11">
        <f t="shared" si="46"/>
        <v>421747.93999999994</v>
      </c>
      <c r="AC325" s="11">
        <f t="shared" si="46"/>
        <v>462537.50999999995</v>
      </c>
      <c r="AD325" s="11">
        <f t="shared" si="46"/>
        <v>497671.17999999993</v>
      </c>
    </row>
    <row r="326" spans="1:30" s="41" customFormat="1" x14ac:dyDescent="0.2">
      <c r="A326" s="390">
        <v>1024</v>
      </c>
      <c r="B326" s="390" t="s">
        <v>33</v>
      </c>
      <c r="C326" s="407">
        <v>206612.19</v>
      </c>
      <c r="D326" s="407">
        <v>206036.50999999998</v>
      </c>
      <c r="E326" s="407">
        <v>211049.5</v>
      </c>
      <c r="F326" s="407">
        <v>224137.60000000001</v>
      </c>
      <c r="G326" s="407">
        <v>218074</v>
      </c>
      <c r="H326" s="407">
        <v>236641.61</v>
      </c>
      <c r="I326" s="407">
        <v>240981.1</v>
      </c>
      <c r="J326" s="407">
        <v>247059.36</v>
      </c>
      <c r="K326" s="407">
        <v>237322.09</v>
      </c>
      <c r="L326" s="407">
        <v>239102.91999999998</v>
      </c>
      <c r="M326" s="407">
        <v>240051.34</v>
      </c>
      <c r="N326" s="407">
        <v>240134.88</v>
      </c>
      <c r="O326" s="394">
        <f t="shared" si="43"/>
        <v>2747203.0999999996</v>
      </c>
      <c r="Q326" s="390">
        <v>1024</v>
      </c>
      <c r="R326" s="390" t="s">
        <v>33</v>
      </c>
      <c r="S326" s="11">
        <f t="shared" si="44"/>
        <v>206612.19</v>
      </c>
      <c r="T326" s="11">
        <f t="shared" si="46"/>
        <v>412648.69999999995</v>
      </c>
      <c r="U326" s="11">
        <f t="shared" si="46"/>
        <v>623698.19999999995</v>
      </c>
      <c r="V326" s="11">
        <f t="shared" si="46"/>
        <v>847835.79999999993</v>
      </c>
      <c r="W326" s="11">
        <f t="shared" si="46"/>
        <v>1065909.7999999998</v>
      </c>
      <c r="X326" s="11">
        <f t="shared" si="46"/>
        <v>1302551.4099999997</v>
      </c>
      <c r="Y326" s="11">
        <f t="shared" si="46"/>
        <v>1543532.5099999998</v>
      </c>
      <c r="Z326" s="11">
        <f t="shared" si="46"/>
        <v>1790591.8699999996</v>
      </c>
      <c r="AA326" s="11">
        <f t="shared" si="46"/>
        <v>2027913.9599999997</v>
      </c>
      <c r="AB326" s="11">
        <f t="shared" si="46"/>
        <v>2267016.88</v>
      </c>
      <c r="AC326" s="11">
        <f t="shared" si="46"/>
        <v>2507068.2199999997</v>
      </c>
      <c r="AD326" s="11">
        <f t="shared" si="46"/>
        <v>2747203.0999999996</v>
      </c>
    </row>
    <row r="327" spans="1:30" s="41" customFormat="1" x14ac:dyDescent="0.2">
      <c r="A327" s="390">
        <v>1025</v>
      </c>
      <c r="B327" s="390" t="s">
        <v>34</v>
      </c>
      <c r="C327" s="407">
        <v>41980.740000000005</v>
      </c>
      <c r="D327" s="407">
        <v>41049.99</v>
      </c>
      <c r="E327" s="407">
        <v>43832.21</v>
      </c>
      <c r="F327" s="407">
        <v>42845.149999999994</v>
      </c>
      <c r="G327" s="407">
        <v>40414.229999999996</v>
      </c>
      <c r="H327" s="407">
        <v>43755.33</v>
      </c>
      <c r="I327" s="407">
        <v>48301.75</v>
      </c>
      <c r="J327" s="407">
        <v>46898.06</v>
      </c>
      <c r="K327" s="407">
        <v>43942.94</v>
      </c>
      <c r="L327" s="407">
        <v>44539.81</v>
      </c>
      <c r="M327" s="407">
        <v>45001.29</v>
      </c>
      <c r="N327" s="407">
        <v>47714.35</v>
      </c>
      <c r="O327" s="394">
        <f t="shared" si="43"/>
        <v>530275.85</v>
      </c>
      <c r="Q327" s="390">
        <v>1025</v>
      </c>
      <c r="R327" s="390" t="s">
        <v>34</v>
      </c>
      <c r="S327" s="11">
        <f t="shared" si="44"/>
        <v>41980.740000000005</v>
      </c>
      <c r="T327" s="11">
        <f t="shared" si="46"/>
        <v>83030.73000000001</v>
      </c>
      <c r="U327" s="11">
        <f t="shared" si="46"/>
        <v>126862.94</v>
      </c>
      <c r="V327" s="11">
        <f t="shared" si="46"/>
        <v>169708.09</v>
      </c>
      <c r="W327" s="11">
        <f t="shared" si="46"/>
        <v>210122.32</v>
      </c>
      <c r="X327" s="11">
        <f t="shared" si="46"/>
        <v>253877.65000000002</v>
      </c>
      <c r="Y327" s="11">
        <f t="shared" si="46"/>
        <v>302179.40000000002</v>
      </c>
      <c r="Z327" s="11">
        <f t="shared" si="46"/>
        <v>349077.46</v>
      </c>
      <c r="AA327" s="11">
        <f t="shared" si="46"/>
        <v>393020.4</v>
      </c>
      <c r="AB327" s="11">
        <f t="shared" si="46"/>
        <v>437560.21</v>
      </c>
      <c r="AC327" s="11">
        <f t="shared" si="46"/>
        <v>482561.5</v>
      </c>
      <c r="AD327" s="11">
        <f t="shared" si="46"/>
        <v>530275.85</v>
      </c>
    </row>
    <row r="328" spans="1:30" s="41" customFormat="1" x14ac:dyDescent="0.2">
      <c r="A328" s="390">
        <v>1026</v>
      </c>
      <c r="B328" s="390" t="s">
        <v>35</v>
      </c>
      <c r="C328" s="407">
        <v>14084.8</v>
      </c>
      <c r="D328" s="407">
        <v>13243.94</v>
      </c>
      <c r="E328" s="407">
        <v>13820.699999999999</v>
      </c>
      <c r="F328" s="407">
        <v>14194.82</v>
      </c>
      <c r="G328" s="407">
        <v>14995.07</v>
      </c>
      <c r="H328" s="407">
        <v>15672.07</v>
      </c>
      <c r="I328" s="407">
        <v>16230.96</v>
      </c>
      <c r="J328" s="407">
        <v>16340.109999999999</v>
      </c>
      <c r="K328" s="407">
        <v>14672.51</v>
      </c>
      <c r="L328" s="407">
        <v>15250.04</v>
      </c>
      <c r="M328" s="407">
        <v>15765.51</v>
      </c>
      <c r="N328" s="407">
        <v>14211.76</v>
      </c>
      <c r="O328" s="394">
        <f t="shared" si="43"/>
        <v>178482.29</v>
      </c>
      <c r="Q328" s="390">
        <v>1026</v>
      </c>
      <c r="R328" s="390" t="s">
        <v>35</v>
      </c>
      <c r="S328" s="11">
        <f t="shared" si="44"/>
        <v>14084.8</v>
      </c>
      <c r="T328" s="11">
        <f t="shared" si="46"/>
        <v>27328.739999999998</v>
      </c>
      <c r="U328" s="11">
        <f t="shared" si="46"/>
        <v>41149.439999999995</v>
      </c>
      <c r="V328" s="11">
        <f t="shared" si="46"/>
        <v>55344.259999999995</v>
      </c>
      <c r="W328" s="11">
        <f t="shared" si="46"/>
        <v>70339.329999999987</v>
      </c>
      <c r="X328" s="11">
        <f t="shared" si="46"/>
        <v>86011.4</v>
      </c>
      <c r="Y328" s="11">
        <f t="shared" si="46"/>
        <v>102242.35999999999</v>
      </c>
      <c r="Z328" s="11">
        <f t="shared" si="46"/>
        <v>118582.46999999999</v>
      </c>
      <c r="AA328" s="11">
        <f t="shared" si="46"/>
        <v>133254.97999999998</v>
      </c>
      <c r="AB328" s="11">
        <f t="shared" si="46"/>
        <v>148505.01999999999</v>
      </c>
      <c r="AC328" s="11">
        <f t="shared" si="46"/>
        <v>164270.53</v>
      </c>
      <c r="AD328" s="11">
        <f t="shared" si="46"/>
        <v>178482.29</v>
      </c>
    </row>
    <row r="329" spans="1:30" s="41" customFormat="1" x14ac:dyDescent="0.2">
      <c r="A329" s="390">
        <v>1027</v>
      </c>
      <c r="B329" s="390" t="s">
        <v>36</v>
      </c>
      <c r="C329" s="407">
        <v>26845.27</v>
      </c>
      <c r="D329" s="407">
        <v>25653.790000000005</v>
      </c>
      <c r="E329" s="407">
        <v>26782.65</v>
      </c>
      <c r="F329" s="407">
        <v>27009.260000000002</v>
      </c>
      <c r="G329" s="407">
        <v>26693.209999999995</v>
      </c>
      <c r="H329" s="407">
        <v>30801.3</v>
      </c>
      <c r="I329" s="407">
        <v>33964.039999999994</v>
      </c>
      <c r="J329" s="407">
        <v>33889.08</v>
      </c>
      <c r="K329" s="407">
        <v>30620.3</v>
      </c>
      <c r="L329" s="407">
        <v>28776.969999999998</v>
      </c>
      <c r="M329" s="407">
        <v>30551.41</v>
      </c>
      <c r="N329" s="407">
        <v>29749.609999999997</v>
      </c>
      <c r="O329" s="394">
        <f t="shared" si="43"/>
        <v>351336.8899999999</v>
      </c>
      <c r="Q329" s="390">
        <v>1027</v>
      </c>
      <c r="R329" s="390" t="s">
        <v>36</v>
      </c>
      <c r="S329" s="11">
        <f t="shared" si="44"/>
        <v>26845.27</v>
      </c>
      <c r="T329" s="11">
        <f t="shared" si="46"/>
        <v>52499.060000000005</v>
      </c>
      <c r="U329" s="11">
        <f t="shared" si="46"/>
        <v>79281.710000000006</v>
      </c>
      <c r="V329" s="11">
        <f t="shared" si="46"/>
        <v>106290.97</v>
      </c>
      <c r="W329" s="11">
        <f t="shared" si="46"/>
        <v>132984.18</v>
      </c>
      <c r="X329" s="11">
        <f t="shared" si="46"/>
        <v>163785.47999999998</v>
      </c>
      <c r="Y329" s="11">
        <f t="shared" si="46"/>
        <v>197749.51999999996</v>
      </c>
      <c r="Z329" s="11">
        <f t="shared" si="46"/>
        <v>231638.59999999998</v>
      </c>
      <c r="AA329" s="11">
        <f t="shared" si="46"/>
        <v>262258.89999999997</v>
      </c>
      <c r="AB329" s="11">
        <f t="shared" si="46"/>
        <v>291035.86999999994</v>
      </c>
      <c r="AC329" s="11">
        <f t="shared" si="46"/>
        <v>321587.27999999991</v>
      </c>
      <c r="AD329" s="11">
        <f t="shared" si="46"/>
        <v>351336.8899999999</v>
      </c>
    </row>
    <row r="330" spans="1:30" s="41" customFormat="1" x14ac:dyDescent="0.2">
      <c r="A330" s="390">
        <v>1028</v>
      </c>
      <c r="B330" s="390" t="s">
        <v>37</v>
      </c>
      <c r="C330" s="407">
        <v>167438.1</v>
      </c>
      <c r="D330" s="407">
        <v>168556.04</v>
      </c>
      <c r="E330" s="407">
        <v>165550.59</v>
      </c>
      <c r="F330" s="407">
        <v>174075.17</v>
      </c>
      <c r="G330" s="407">
        <v>168636.96</v>
      </c>
      <c r="H330" s="407">
        <v>178419.96</v>
      </c>
      <c r="I330" s="407">
        <v>190252.69000000003</v>
      </c>
      <c r="J330" s="407">
        <v>199908.86000000002</v>
      </c>
      <c r="K330" s="407">
        <v>186701.58000000002</v>
      </c>
      <c r="L330" s="407">
        <v>198249.24</v>
      </c>
      <c r="M330" s="407">
        <v>193669.73</v>
      </c>
      <c r="N330" s="407">
        <v>183410.53</v>
      </c>
      <c r="O330" s="394">
        <f t="shared" si="43"/>
        <v>2174869.4500000002</v>
      </c>
      <c r="Q330" s="390">
        <v>1028</v>
      </c>
      <c r="R330" s="390" t="s">
        <v>37</v>
      </c>
      <c r="S330" s="11">
        <f t="shared" si="44"/>
        <v>167438.1</v>
      </c>
      <c r="T330" s="11">
        <f t="shared" si="46"/>
        <v>335994.14</v>
      </c>
      <c r="U330" s="11">
        <f t="shared" si="46"/>
        <v>501544.73</v>
      </c>
      <c r="V330" s="11">
        <f t="shared" si="46"/>
        <v>675619.9</v>
      </c>
      <c r="W330" s="11">
        <f t="shared" si="46"/>
        <v>844256.86</v>
      </c>
      <c r="X330" s="11">
        <f t="shared" si="46"/>
        <v>1022676.82</v>
      </c>
      <c r="Y330" s="11">
        <f t="shared" si="46"/>
        <v>1212929.51</v>
      </c>
      <c r="Z330" s="11">
        <f t="shared" si="46"/>
        <v>1412838.37</v>
      </c>
      <c r="AA330" s="11">
        <f t="shared" si="46"/>
        <v>1599539.9500000002</v>
      </c>
      <c r="AB330" s="11">
        <f t="shared" si="46"/>
        <v>1797789.1900000002</v>
      </c>
      <c r="AC330" s="11">
        <f t="shared" si="46"/>
        <v>1991458.9200000002</v>
      </c>
      <c r="AD330" s="11">
        <f t="shared" si="46"/>
        <v>2174869.4500000002</v>
      </c>
    </row>
    <row r="331" spans="1:30" s="41" customFormat="1" x14ac:dyDescent="0.2">
      <c r="A331" s="390">
        <v>1029</v>
      </c>
      <c r="B331" s="390" t="s">
        <v>38</v>
      </c>
      <c r="C331" s="407">
        <v>15681.380000000001</v>
      </c>
      <c r="D331" s="407">
        <v>15707.119999999999</v>
      </c>
      <c r="E331" s="407">
        <v>16614.77</v>
      </c>
      <c r="F331" s="407">
        <v>16570.46</v>
      </c>
      <c r="G331" s="407">
        <v>15448.02</v>
      </c>
      <c r="H331" s="407">
        <v>16838.260000000002</v>
      </c>
      <c r="I331" s="407">
        <v>18746.62</v>
      </c>
      <c r="J331" s="407">
        <v>17616.52</v>
      </c>
      <c r="K331" s="407">
        <v>15834.52</v>
      </c>
      <c r="L331" s="407">
        <v>16574.41</v>
      </c>
      <c r="M331" s="407">
        <v>16054.71</v>
      </c>
      <c r="N331" s="407">
        <v>16361.869999999999</v>
      </c>
      <c r="O331" s="394">
        <f t="shared" si="43"/>
        <v>198048.65999999997</v>
      </c>
      <c r="Q331" s="390">
        <v>1029</v>
      </c>
      <c r="R331" s="390" t="s">
        <v>38</v>
      </c>
      <c r="S331" s="11">
        <f t="shared" si="44"/>
        <v>15681.380000000001</v>
      </c>
      <c r="T331" s="11">
        <f t="shared" si="46"/>
        <v>31388.5</v>
      </c>
      <c r="U331" s="11">
        <f t="shared" si="46"/>
        <v>48003.270000000004</v>
      </c>
      <c r="V331" s="11">
        <f t="shared" si="46"/>
        <v>64573.73</v>
      </c>
      <c r="W331" s="11">
        <f t="shared" si="46"/>
        <v>80021.75</v>
      </c>
      <c r="X331" s="11">
        <f t="shared" si="46"/>
        <v>96860.010000000009</v>
      </c>
      <c r="Y331" s="11">
        <f t="shared" si="46"/>
        <v>115606.63</v>
      </c>
      <c r="Z331" s="11">
        <f t="shared" si="46"/>
        <v>133223.15</v>
      </c>
      <c r="AA331" s="11">
        <f t="shared" si="46"/>
        <v>149057.66999999998</v>
      </c>
      <c r="AB331" s="11">
        <f t="shared" si="46"/>
        <v>165632.07999999999</v>
      </c>
      <c r="AC331" s="11">
        <f t="shared" si="46"/>
        <v>181686.78999999998</v>
      </c>
      <c r="AD331" s="11">
        <f t="shared" si="46"/>
        <v>198048.65999999997</v>
      </c>
    </row>
    <row r="332" spans="1:30" s="41" customFormat="1" x14ac:dyDescent="0.2">
      <c r="A332" s="391">
        <v>1030</v>
      </c>
      <c r="B332" s="391" t="s">
        <v>18</v>
      </c>
      <c r="C332" s="408">
        <v>35302.880000000005</v>
      </c>
      <c r="D332" s="408">
        <v>36073.699999999997</v>
      </c>
      <c r="E332" s="408">
        <v>35928.439999999995</v>
      </c>
      <c r="F332" s="408">
        <v>35631.510000000009</v>
      </c>
      <c r="G332" s="408">
        <v>33950.269999999997</v>
      </c>
      <c r="H332" s="408">
        <v>39475.580000000009</v>
      </c>
      <c r="I332" s="408">
        <v>42859.13</v>
      </c>
      <c r="J332" s="408">
        <v>44538.709999999992</v>
      </c>
      <c r="K332" s="408">
        <v>36582.270000000004</v>
      </c>
      <c r="L332" s="408">
        <v>37142.14</v>
      </c>
      <c r="M332" s="408">
        <v>36590.82</v>
      </c>
      <c r="N332" s="408">
        <v>37430.519999999997</v>
      </c>
      <c r="O332" s="395">
        <f t="shared" si="43"/>
        <v>451505.97000000003</v>
      </c>
      <c r="Q332" s="391">
        <v>1030</v>
      </c>
      <c r="R332" s="391" t="s">
        <v>18</v>
      </c>
      <c r="S332" s="16">
        <f t="shared" si="44"/>
        <v>35302.880000000005</v>
      </c>
      <c r="T332" s="16">
        <f t="shared" si="46"/>
        <v>71376.58</v>
      </c>
      <c r="U332" s="16">
        <f t="shared" si="46"/>
        <v>107305.01999999999</v>
      </c>
      <c r="V332" s="16">
        <f t="shared" si="46"/>
        <v>142936.53</v>
      </c>
      <c r="W332" s="16">
        <f t="shared" si="46"/>
        <v>176886.8</v>
      </c>
      <c r="X332" s="16">
        <f t="shared" si="46"/>
        <v>216362.38</v>
      </c>
      <c r="Y332" s="16">
        <f t="shared" si="46"/>
        <v>259221.51</v>
      </c>
      <c r="Z332" s="16">
        <f t="shared" si="46"/>
        <v>303760.21999999997</v>
      </c>
      <c r="AA332" s="16">
        <f t="shared" si="46"/>
        <v>340342.49</v>
      </c>
      <c r="AB332" s="16">
        <f t="shared" si="46"/>
        <v>377484.63</v>
      </c>
      <c r="AC332" s="16">
        <f t="shared" si="46"/>
        <v>414075.45</v>
      </c>
      <c r="AD332" s="16">
        <f t="shared" si="46"/>
        <v>451505.97000000003</v>
      </c>
    </row>
    <row r="333" spans="1:30" s="41" customFormat="1" x14ac:dyDescent="0.2">
      <c r="A333" s="392">
        <v>10300</v>
      </c>
      <c r="B333" s="392" t="s">
        <v>57</v>
      </c>
      <c r="C333" s="396">
        <f t="shared" ref="C333:N333" si="47">SUM(C305:C332)</f>
        <v>3712011.38</v>
      </c>
      <c r="D333" s="396">
        <f t="shared" si="47"/>
        <v>3776806.16</v>
      </c>
      <c r="E333" s="396">
        <f t="shared" si="47"/>
        <v>3463391.0300000003</v>
      </c>
      <c r="F333" s="396">
        <f t="shared" si="47"/>
        <v>3885228.01</v>
      </c>
      <c r="G333" s="396">
        <f t="shared" si="47"/>
        <v>3690326.35</v>
      </c>
      <c r="H333" s="396">
        <f t="shared" si="47"/>
        <v>4118952.03</v>
      </c>
      <c r="I333" s="396">
        <f t="shared" si="47"/>
        <v>4287077.5500000017</v>
      </c>
      <c r="J333" s="396">
        <f t="shared" si="47"/>
        <v>4511346.62</v>
      </c>
      <c r="K333" s="396">
        <f t="shared" si="47"/>
        <v>4208858.3699999982</v>
      </c>
      <c r="L333" s="396">
        <f t="shared" si="47"/>
        <v>4184974.0400000005</v>
      </c>
      <c r="M333" s="396">
        <f t="shared" si="47"/>
        <v>4167198.439999999</v>
      </c>
      <c r="N333" s="396">
        <f t="shared" si="47"/>
        <v>3915707.629999999</v>
      </c>
      <c r="O333" s="396">
        <f>SUM(O305:O332)</f>
        <v>47921877.609999985</v>
      </c>
      <c r="Q333" s="392">
        <v>10300</v>
      </c>
      <c r="R333" s="392" t="s">
        <v>57</v>
      </c>
      <c r="S333" s="396">
        <f t="shared" ref="S333:AC333" si="48">SUM(S305:S332)</f>
        <v>3712011.38</v>
      </c>
      <c r="T333" s="396">
        <f t="shared" si="48"/>
        <v>7488817.540000001</v>
      </c>
      <c r="U333" s="396">
        <f t="shared" si="48"/>
        <v>10952208.569999998</v>
      </c>
      <c r="V333" s="396">
        <f t="shared" si="48"/>
        <v>14837436.58</v>
      </c>
      <c r="W333" s="396">
        <f t="shared" si="48"/>
        <v>18527762.930000003</v>
      </c>
      <c r="X333" s="396">
        <f t="shared" si="48"/>
        <v>22646714.960000005</v>
      </c>
      <c r="Y333" s="396">
        <f t="shared" si="48"/>
        <v>26933792.510000005</v>
      </c>
      <c r="Z333" s="396">
        <f t="shared" si="48"/>
        <v>31445139.129999992</v>
      </c>
      <c r="AA333" s="396">
        <f t="shared" si="48"/>
        <v>35653997.500000015</v>
      </c>
      <c r="AB333" s="396">
        <f t="shared" si="48"/>
        <v>39838971.539999999</v>
      </c>
      <c r="AC333" s="396">
        <f t="shared" si="48"/>
        <v>44006169.980000004</v>
      </c>
      <c r="AD333" s="396">
        <f>SUM(AD305:AD332)</f>
        <v>47921877.609999985</v>
      </c>
    </row>
    <row r="334" spans="1:30" s="41" customFormat="1" x14ac:dyDescent="0.2"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</row>
    <row r="335" spans="1:30" s="41" customFormat="1" x14ac:dyDescent="0.2">
      <c r="A335" s="388" t="s">
        <v>144</v>
      </c>
      <c r="B335" s="388" t="s">
        <v>158</v>
      </c>
      <c r="C335" s="388" t="s">
        <v>0</v>
      </c>
      <c r="D335" s="388" t="s">
        <v>1</v>
      </c>
      <c r="E335" s="388" t="s">
        <v>2</v>
      </c>
      <c r="F335" s="388" t="s">
        <v>3</v>
      </c>
      <c r="G335" s="388" t="s">
        <v>4</v>
      </c>
      <c r="H335" s="388" t="s">
        <v>5</v>
      </c>
      <c r="I335" s="388" t="s">
        <v>6</v>
      </c>
      <c r="J335" s="388" t="s">
        <v>7</v>
      </c>
      <c r="K335" s="388" t="s">
        <v>8</v>
      </c>
      <c r="L335" s="388" t="s">
        <v>9</v>
      </c>
      <c r="M335" s="388" t="s">
        <v>10</v>
      </c>
      <c r="N335" s="388" t="s">
        <v>11</v>
      </c>
      <c r="O335" s="388" t="s">
        <v>55</v>
      </c>
      <c r="Q335" s="388" t="s">
        <v>73</v>
      </c>
      <c r="R335" s="388" t="s">
        <v>158</v>
      </c>
      <c r="S335" s="388" t="s">
        <v>74</v>
      </c>
      <c r="T335" s="388" t="s">
        <v>75</v>
      </c>
      <c r="U335" s="388" t="s">
        <v>76</v>
      </c>
      <c r="V335" s="388" t="s">
        <v>77</v>
      </c>
      <c r="W335" s="388" t="s">
        <v>78</v>
      </c>
      <c r="X335" s="388" t="s">
        <v>79</v>
      </c>
      <c r="Y335" s="388" t="s">
        <v>80</v>
      </c>
      <c r="Z335" s="388" t="s">
        <v>81</v>
      </c>
      <c r="AA335" s="388" t="s">
        <v>82</v>
      </c>
      <c r="AB335" s="388" t="s">
        <v>83</v>
      </c>
      <c r="AC335" s="388" t="s">
        <v>84</v>
      </c>
      <c r="AD335" s="388" t="s">
        <v>85</v>
      </c>
    </row>
    <row r="336" spans="1:30" s="41" customFormat="1" x14ac:dyDescent="0.2">
      <c r="A336" s="389"/>
      <c r="B336" s="389" t="s">
        <v>46</v>
      </c>
      <c r="C336" s="387">
        <v>121576.49</v>
      </c>
      <c r="D336" s="387">
        <v>116055.05</v>
      </c>
      <c r="E336" s="387">
        <v>94371.01</v>
      </c>
      <c r="F336" s="387">
        <v>85640.61</v>
      </c>
      <c r="G336" s="387">
        <v>90627.38</v>
      </c>
      <c r="H336" s="387">
        <v>141866.20000000001</v>
      </c>
      <c r="I336" s="387">
        <v>135480.07999999999</v>
      </c>
      <c r="J336" s="387">
        <v>125697.91</v>
      </c>
      <c r="K336" s="387">
        <v>124410</v>
      </c>
      <c r="L336" s="387">
        <v>106636.64</v>
      </c>
      <c r="M336" s="387">
        <v>117461.13</v>
      </c>
      <c r="N336" s="387">
        <v>117887.57</v>
      </c>
      <c r="O336" s="393">
        <f>SUM(C336:N336)</f>
        <v>1377710.07</v>
      </c>
      <c r="Q336" s="389"/>
      <c r="R336" s="389" t="s">
        <v>46</v>
      </c>
      <c r="S336" s="387">
        <f>+C336</f>
        <v>121576.49</v>
      </c>
      <c r="T336" s="387">
        <f>+S336+D336</f>
        <v>237631.54</v>
      </c>
      <c r="U336" s="387">
        <f t="shared" ref="U336:AD351" si="49">+T336+E336</f>
        <v>332002.55</v>
      </c>
      <c r="V336" s="387">
        <f t="shared" si="49"/>
        <v>417643.16</v>
      </c>
      <c r="W336" s="387">
        <f t="shared" si="49"/>
        <v>508270.54</v>
      </c>
      <c r="X336" s="387">
        <f t="shared" si="49"/>
        <v>650136.74</v>
      </c>
      <c r="Y336" s="387">
        <f t="shared" si="49"/>
        <v>785616.82</v>
      </c>
      <c r="Z336" s="387">
        <f t="shared" si="49"/>
        <v>911314.73</v>
      </c>
      <c r="AA336" s="387">
        <f t="shared" si="49"/>
        <v>1035724.73</v>
      </c>
      <c r="AB336" s="387">
        <f t="shared" si="49"/>
        <v>1142361.3699999999</v>
      </c>
      <c r="AC336" s="387">
        <f t="shared" si="49"/>
        <v>1259822.5</v>
      </c>
      <c r="AD336" s="387">
        <f t="shared" si="49"/>
        <v>1377710.07</v>
      </c>
    </row>
    <row r="337" spans="1:30" s="41" customFormat="1" x14ac:dyDescent="0.2">
      <c r="A337" s="390">
        <v>1004</v>
      </c>
      <c r="B337" s="390" t="s">
        <v>94</v>
      </c>
      <c r="C337" s="407">
        <v>4957164.46</v>
      </c>
      <c r="D337" s="407">
        <v>5140945.63</v>
      </c>
      <c r="E337" s="407">
        <v>5172427.9200000009</v>
      </c>
      <c r="F337" s="407">
        <v>5235016.47</v>
      </c>
      <c r="G337" s="407">
        <v>5076611.1399999997</v>
      </c>
      <c r="H337" s="407">
        <v>5514009.3600000003</v>
      </c>
      <c r="I337" s="407">
        <v>5602859.6299999999</v>
      </c>
      <c r="J337" s="407">
        <v>5336815.05</v>
      </c>
      <c r="K337" s="407">
        <v>5417951.9700000007</v>
      </c>
      <c r="L337" s="407">
        <v>5108429.75</v>
      </c>
      <c r="M337" s="407">
        <v>5291969.71</v>
      </c>
      <c r="N337" s="407">
        <v>4602569.7</v>
      </c>
      <c r="O337" s="394">
        <f t="shared" ref="O337:O363" si="50">SUM(C337:N337)</f>
        <v>62456770.789999999</v>
      </c>
      <c r="Q337" s="390">
        <v>1004</v>
      </c>
      <c r="R337" s="390" t="s">
        <v>94</v>
      </c>
      <c r="S337" s="11">
        <f t="shared" ref="S337:S363" si="51">+C337</f>
        <v>4957164.46</v>
      </c>
      <c r="T337" s="11">
        <f t="shared" ref="T337:AD352" si="52">+S337+D337</f>
        <v>10098110.09</v>
      </c>
      <c r="U337" s="11">
        <f t="shared" si="49"/>
        <v>15270538.010000002</v>
      </c>
      <c r="V337" s="11">
        <f t="shared" si="49"/>
        <v>20505554.48</v>
      </c>
      <c r="W337" s="11">
        <f t="shared" si="49"/>
        <v>25582165.620000001</v>
      </c>
      <c r="X337" s="11">
        <f t="shared" si="49"/>
        <v>31096174.98</v>
      </c>
      <c r="Y337" s="11">
        <f t="shared" si="49"/>
        <v>36699034.609999999</v>
      </c>
      <c r="Z337" s="11">
        <f t="shared" si="49"/>
        <v>42035849.659999996</v>
      </c>
      <c r="AA337" s="11">
        <f t="shared" si="49"/>
        <v>47453801.629999995</v>
      </c>
      <c r="AB337" s="11">
        <f t="shared" si="49"/>
        <v>52562231.379999995</v>
      </c>
      <c r="AC337" s="11">
        <f t="shared" si="49"/>
        <v>57854201.089999996</v>
      </c>
      <c r="AD337" s="11">
        <f t="shared" si="49"/>
        <v>62456770.789999999</v>
      </c>
    </row>
    <row r="338" spans="1:30" s="41" customFormat="1" x14ac:dyDescent="0.2">
      <c r="A338" s="390">
        <v>1005</v>
      </c>
      <c r="B338" s="390" t="s">
        <v>13</v>
      </c>
      <c r="C338" s="407">
        <v>87079.03</v>
      </c>
      <c r="D338" s="407">
        <v>75648.88</v>
      </c>
      <c r="E338" s="407">
        <v>82627.350000000006</v>
      </c>
      <c r="F338" s="407">
        <v>82187.170000000013</v>
      </c>
      <c r="G338" s="407">
        <v>75634.600000000006</v>
      </c>
      <c r="H338" s="407">
        <v>92264.760000000009</v>
      </c>
      <c r="I338" s="407">
        <v>100279.25</v>
      </c>
      <c r="J338" s="407">
        <v>102176.68</v>
      </c>
      <c r="K338" s="407">
        <v>84673.69</v>
      </c>
      <c r="L338" s="407">
        <v>88624.75999999998</v>
      </c>
      <c r="M338" s="407">
        <v>82687.88</v>
      </c>
      <c r="N338" s="407">
        <v>78268.62000000001</v>
      </c>
      <c r="O338" s="394">
        <f t="shared" si="50"/>
        <v>1032152.6699999999</v>
      </c>
      <c r="Q338" s="390">
        <v>1005</v>
      </c>
      <c r="R338" s="390" t="s">
        <v>13</v>
      </c>
      <c r="S338" s="11">
        <f t="shared" si="51"/>
        <v>87079.03</v>
      </c>
      <c r="T338" s="11">
        <f t="shared" si="52"/>
        <v>162727.91</v>
      </c>
      <c r="U338" s="11">
        <f t="shared" si="49"/>
        <v>245355.26</v>
      </c>
      <c r="V338" s="11">
        <f t="shared" si="49"/>
        <v>327542.43000000005</v>
      </c>
      <c r="W338" s="11">
        <f t="shared" si="49"/>
        <v>403177.03</v>
      </c>
      <c r="X338" s="11">
        <f t="shared" si="49"/>
        <v>495441.79000000004</v>
      </c>
      <c r="Y338" s="11">
        <f t="shared" si="49"/>
        <v>595721.04</v>
      </c>
      <c r="Z338" s="11">
        <f t="shared" si="49"/>
        <v>697897.72</v>
      </c>
      <c r="AA338" s="11">
        <f t="shared" si="49"/>
        <v>782571.40999999992</v>
      </c>
      <c r="AB338" s="11">
        <f t="shared" si="49"/>
        <v>871196.16999999993</v>
      </c>
      <c r="AC338" s="11">
        <f t="shared" si="49"/>
        <v>953884.04999999993</v>
      </c>
      <c r="AD338" s="11">
        <f t="shared" si="49"/>
        <v>1032152.6699999999</v>
      </c>
    </row>
    <row r="339" spans="1:30" s="41" customFormat="1" x14ac:dyDescent="0.2">
      <c r="A339" s="390">
        <v>1006</v>
      </c>
      <c r="B339" s="390" t="s">
        <v>14</v>
      </c>
      <c r="C339" s="407">
        <v>132360.82</v>
      </c>
      <c r="D339" s="407">
        <v>120993.95</v>
      </c>
      <c r="E339" s="407">
        <v>134140.84</v>
      </c>
      <c r="F339" s="407">
        <v>143027.15</v>
      </c>
      <c r="G339" s="407">
        <v>128106.71</v>
      </c>
      <c r="H339" s="407">
        <v>146605.6</v>
      </c>
      <c r="I339" s="407">
        <v>172948.24</v>
      </c>
      <c r="J339" s="407">
        <v>177324.53</v>
      </c>
      <c r="K339" s="407">
        <v>142638.28</v>
      </c>
      <c r="L339" s="407">
        <v>140065.97999999998</v>
      </c>
      <c r="M339" s="407">
        <v>123269.06999999999</v>
      </c>
      <c r="N339" s="407">
        <v>122527.84999999999</v>
      </c>
      <c r="O339" s="394">
        <f t="shared" si="50"/>
        <v>1684009.02</v>
      </c>
      <c r="Q339" s="390">
        <v>1006</v>
      </c>
      <c r="R339" s="390" t="s">
        <v>14</v>
      </c>
      <c r="S339" s="11">
        <f t="shared" si="51"/>
        <v>132360.82</v>
      </c>
      <c r="T339" s="11">
        <f t="shared" si="52"/>
        <v>253354.77000000002</v>
      </c>
      <c r="U339" s="11">
        <f t="shared" si="49"/>
        <v>387495.61</v>
      </c>
      <c r="V339" s="11">
        <f t="shared" si="49"/>
        <v>530522.76</v>
      </c>
      <c r="W339" s="11">
        <f t="shared" si="49"/>
        <v>658629.47</v>
      </c>
      <c r="X339" s="11">
        <f t="shared" si="49"/>
        <v>805235.07</v>
      </c>
      <c r="Y339" s="11">
        <f t="shared" si="49"/>
        <v>978183.30999999994</v>
      </c>
      <c r="Z339" s="11">
        <f t="shared" si="49"/>
        <v>1155507.8399999999</v>
      </c>
      <c r="AA339" s="11">
        <f t="shared" si="49"/>
        <v>1298146.1199999999</v>
      </c>
      <c r="AB339" s="11">
        <f t="shared" si="49"/>
        <v>1438212.0999999999</v>
      </c>
      <c r="AC339" s="11">
        <f t="shared" si="49"/>
        <v>1561481.17</v>
      </c>
      <c r="AD339" s="11">
        <f t="shared" si="49"/>
        <v>1684009.02</v>
      </c>
    </row>
    <row r="340" spans="1:30" s="41" customFormat="1" x14ac:dyDescent="0.2">
      <c r="A340" s="390">
        <v>1007</v>
      </c>
      <c r="B340" s="390" t="s">
        <v>15</v>
      </c>
      <c r="C340" s="407">
        <v>798228.98</v>
      </c>
      <c r="D340" s="407">
        <v>818517.56</v>
      </c>
      <c r="E340" s="407">
        <v>795748.95</v>
      </c>
      <c r="F340" s="407">
        <v>796122.83</v>
      </c>
      <c r="G340" s="407">
        <v>763443.52</v>
      </c>
      <c r="H340" s="407">
        <v>798034.96</v>
      </c>
      <c r="I340" s="407">
        <v>646507.97</v>
      </c>
      <c r="J340" s="407">
        <v>680940.53</v>
      </c>
      <c r="K340" s="407">
        <v>623219.75999999989</v>
      </c>
      <c r="L340" s="407">
        <v>629155.98</v>
      </c>
      <c r="M340" s="407">
        <v>665497.81999999995</v>
      </c>
      <c r="N340" s="407">
        <v>647325.23999999987</v>
      </c>
      <c r="O340" s="394">
        <f t="shared" si="50"/>
        <v>8662744.1000000015</v>
      </c>
      <c r="Q340" s="390">
        <v>1007</v>
      </c>
      <c r="R340" s="390" t="s">
        <v>15</v>
      </c>
      <c r="S340" s="11">
        <f t="shared" si="51"/>
        <v>798228.98</v>
      </c>
      <c r="T340" s="11">
        <f t="shared" si="52"/>
        <v>1616746.54</v>
      </c>
      <c r="U340" s="11">
        <f t="shared" si="49"/>
        <v>2412495.4900000002</v>
      </c>
      <c r="V340" s="11">
        <f t="shared" si="49"/>
        <v>3208618.3200000003</v>
      </c>
      <c r="W340" s="11">
        <f t="shared" si="49"/>
        <v>3972061.8400000003</v>
      </c>
      <c r="X340" s="11">
        <f t="shared" si="49"/>
        <v>4770096.8000000007</v>
      </c>
      <c r="Y340" s="11">
        <f t="shared" si="49"/>
        <v>5416604.7700000005</v>
      </c>
      <c r="Z340" s="11">
        <f t="shared" si="49"/>
        <v>6097545.3000000007</v>
      </c>
      <c r="AA340" s="11">
        <f t="shared" si="49"/>
        <v>6720765.0600000005</v>
      </c>
      <c r="AB340" s="11">
        <f t="shared" si="49"/>
        <v>7349921.040000001</v>
      </c>
      <c r="AC340" s="11">
        <f t="shared" si="49"/>
        <v>8015418.8600000013</v>
      </c>
      <c r="AD340" s="11">
        <f t="shared" si="49"/>
        <v>8662744.1000000015</v>
      </c>
    </row>
    <row r="341" spans="1:30" s="41" customFormat="1" x14ac:dyDescent="0.2">
      <c r="A341" s="390">
        <v>1008</v>
      </c>
      <c r="B341" s="390" t="s">
        <v>16</v>
      </c>
      <c r="C341" s="407">
        <v>179834.75</v>
      </c>
      <c r="D341" s="407">
        <v>182025.51</v>
      </c>
      <c r="E341" s="407">
        <v>229621.25</v>
      </c>
      <c r="F341" s="407">
        <v>236796.84</v>
      </c>
      <c r="G341" s="407">
        <v>203667.66</v>
      </c>
      <c r="H341" s="407">
        <v>286048.82</v>
      </c>
      <c r="I341" s="407">
        <v>293231.43</v>
      </c>
      <c r="J341" s="407">
        <v>270527.76</v>
      </c>
      <c r="K341" s="407">
        <v>191906.53</v>
      </c>
      <c r="L341" s="407">
        <v>197486.85</v>
      </c>
      <c r="M341" s="407">
        <v>194867.31</v>
      </c>
      <c r="N341" s="407">
        <v>201867.01</v>
      </c>
      <c r="O341" s="394">
        <f t="shared" si="50"/>
        <v>2667881.7199999997</v>
      </c>
      <c r="Q341" s="390">
        <v>1008</v>
      </c>
      <c r="R341" s="390" t="s">
        <v>16</v>
      </c>
      <c r="S341" s="11">
        <f t="shared" si="51"/>
        <v>179834.75</v>
      </c>
      <c r="T341" s="11">
        <f t="shared" si="52"/>
        <v>361860.26</v>
      </c>
      <c r="U341" s="11">
        <f t="shared" si="49"/>
        <v>591481.51</v>
      </c>
      <c r="V341" s="11">
        <f t="shared" si="49"/>
        <v>828278.35</v>
      </c>
      <c r="W341" s="11">
        <f t="shared" si="49"/>
        <v>1031946.01</v>
      </c>
      <c r="X341" s="11">
        <f t="shared" si="49"/>
        <v>1317994.83</v>
      </c>
      <c r="Y341" s="11">
        <f t="shared" si="49"/>
        <v>1611226.26</v>
      </c>
      <c r="Z341" s="11">
        <f t="shared" si="49"/>
        <v>1881754.02</v>
      </c>
      <c r="AA341" s="11">
        <f t="shared" si="49"/>
        <v>2073660.55</v>
      </c>
      <c r="AB341" s="11">
        <f t="shared" si="49"/>
        <v>2271147.4</v>
      </c>
      <c r="AC341" s="11">
        <f t="shared" si="49"/>
        <v>2466014.71</v>
      </c>
      <c r="AD341" s="11">
        <f t="shared" si="49"/>
        <v>2667881.7199999997</v>
      </c>
    </row>
    <row r="342" spans="1:30" s="41" customFormat="1" x14ac:dyDescent="0.2">
      <c r="A342" s="390">
        <v>1009</v>
      </c>
      <c r="B342" s="390" t="s">
        <v>17</v>
      </c>
      <c r="C342" s="407">
        <v>200014.27</v>
      </c>
      <c r="D342" s="407">
        <v>196738.02000000002</v>
      </c>
      <c r="E342" s="407">
        <v>197446.93</v>
      </c>
      <c r="F342" s="407">
        <v>207783.25</v>
      </c>
      <c r="G342" s="407">
        <v>192626.31000000003</v>
      </c>
      <c r="H342" s="407">
        <v>197588.88</v>
      </c>
      <c r="I342" s="407">
        <v>204742.46</v>
      </c>
      <c r="J342" s="407">
        <v>222527.09</v>
      </c>
      <c r="K342" s="407">
        <v>203440.72</v>
      </c>
      <c r="L342" s="407">
        <v>223292.27</v>
      </c>
      <c r="M342" s="407">
        <v>202087.70999999996</v>
      </c>
      <c r="N342" s="407">
        <v>185059.82</v>
      </c>
      <c r="O342" s="394">
        <f t="shared" si="50"/>
        <v>2433347.73</v>
      </c>
      <c r="Q342" s="390">
        <v>1009</v>
      </c>
      <c r="R342" s="390" t="s">
        <v>17</v>
      </c>
      <c r="S342" s="11">
        <f t="shared" si="51"/>
        <v>200014.27</v>
      </c>
      <c r="T342" s="11">
        <f t="shared" si="52"/>
        <v>396752.29000000004</v>
      </c>
      <c r="U342" s="11">
        <f t="shared" si="49"/>
        <v>594199.22</v>
      </c>
      <c r="V342" s="11">
        <f t="shared" si="49"/>
        <v>801982.47</v>
      </c>
      <c r="W342" s="11">
        <f t="shared" si="49"/>
        <v>994608.78</v>
      </c>
      <c r="X342" s="11">
        <f t="shared" si="49"/>
        <v>1192197.6600000001</v>
      </c>
      <c r="Y342" s="11">
        <f t="shared" si="49"/>
        <v>1396940.12</v>
      </c>
      <c r="Z342" s="11">
        <f t="shared" si="49"/>
        <v>1619467.2100000002</v>
      </c>
      <c r="AA342" s="11">
        <f t="shared" si="49"/>
        <v>1822907.9300000002</v>
      </c>
      <c r="AB342" s="11">
        <f t="shared" si="49"/>
        <v>2046200.2000000002</v>
      </c>
      <c r="AC342" s="11">
        <f t="shared" si="49"/>
        <v>2248287.91</v>
      </c>
      <c r="AD342" s="11">
        <f t="shared" si="49"/>
        <v>2433347.73</v>
      </c>
    </row>
    <row r="343" spans="1:30" s="41" customFormat="1" x14ac:dyDescent="0.2">
      <c r="A343" s="390">
        <v>1010</v>
      </c>
      <c r="B343" s="390" t="s">
        <v>19</v>
      </c>
      <c r="C343" s="407">
        <v>165650.46000000002</v>
      </c>
      <c r="D343" s="407">
        <v>135545.07</v>
      </c>
      <c r="E343" s="407">
        <v>146252.81</v>
      </c>
      <c r="F343" s="407">
        <v>154661.57999999999</v>
      </c>
      <c r="G343" s="407">
        <v>142288.05999999997</v>
      </c>
      <c r="H343" s="407">
        <v>144918.07</v>
      </c>
      <c r="I343" s="407">
        <v>159898.56</v>
      </c>
      <c r="J343" s="407">
        <v>151927.88999999998</v>
      </c>
      <c r="K343" s="407">
        <v>152113.01999999999</v>
      </c>
      <c r="L343" s="407">
        <v>124182.47</v>
      </c>
      <c r="M343" s="407">
        <v>206507.17</v>
      </c>
      <c r="N343" s="407">
        <v>134234.35</v>
      </c>
      <c r="O343" s="394">
        <f t="shared" si="50"/>
        <v>1818179.51</v>
      </c>
      <c r="Q343" s="390">
        <v>1010</v>
      </c>
      <c r="R343" s="390" t="s">
        <v>19</v>
      </c>
      <c r="S343" s="11">
        <f t="shared" si="51"/>
        <v>165650.46000000002</v>
      </c>
      <c r="T343" s="11">
        <f t="shared" si="52"/>
        <v>301195.53000000003</v>
      </c>
      <c r="U343" s="11">
        <f t="shared" si="49"/>
        <v>447448.34</v>
      </c>
      <c r="V343" s="11">
        <f t="shared" si="49"/>
        <v>602109.92000000004</v>
      </c>
      <c r="W343" s="11">
        <f t="shared" si="49"/>
        <v>744397.98</v>
      </c>
      <c r="X343" s="11">
        <f t="shared" si="49"/>
        <v>889316.05</v>
      </c>
      <c r="Y343" s="11">
        <f t="shared" si="49"/>
        <v>1049214.6100000001</v>
      </c>
      <c r="Z343" s="11">
        <f t="shared" si="49"/>
        <v>1201142.5</v>
      </c>
      <c r="AA343" s="11">
        <f t="shared" si="49"/>
        <v>1353255.52</v>
      </c>
      <c r="AB343" s="11">
        <f t="shared" si="49"/>
        <v>1477437.99</v>
      </c>
      <c r="AC343" s="11">
        <f t="shared" si="49"/>
        <v>1683945.16</v>
      </c>
      <c r="AD343" s="11">
        <f t="shared" si="49"/>
        <v>1818179.51</v>
      </c>
    </row>
    <row r="344" spans="1:30" s="41" customFormat="1" x14ac:dyDescent="0.2">
      <c r="A344" s="390">
        <v>1011</v>
      </c>
      <c r="B344" s="390" t="s">
        <v>20</v>
      </c>
      <c r="C344" s="407">
        <v>170169.56</v>
      </c>
      <c r="D344" s="407">
        <v>176855.51</v>
      </c>
      <c r="E344" s="407">
        <v>168104</v>
      </c>
      <c r="F344" s="407">
        <v>164639.9</v>
      </c>
      <c r="G344" s="407">
        <v>149206.58000000002</v>
      </c>
      <c r="H344" s="407">
        <v>179519.83</v>
      </c>
      <c r="I344" s="407">
        <v>201615.78</v>
      </c>
      <c r="J344" s="407">
        <v>189424.78999999998</v>
      </c>
      <c r="K344" s="407">
        <v>163002.47999999998</v>
      </c>
      <c r="L344" s="407">
        <v>161433.47</v>
      </c>
      <c r="M344" s="407">
        <v>157110.26</v>
      </c>
      <c r="N344" s="407">
        <v>156731.64999999997</v>
      </c>
      <c r="O344" s="394">
        <f t="shared" si="50"/>
        <v>2037813.8099999998</v>
      </c>
      <c r="Q344" s="390">
        <v>1011</v>
      </c>
      <c r="R344" s="390" t="s">
        <v>20</v>
      </c>
      <c r="S344" s="11">
        <f t="shared" si="51"/>
        <v>170169.56</v>
      </c>
      <c r="T344" s="11">
        <f t="shared" si="52"/>
        <v>347025.07</v>
      </c>
      <c r="U344" s="11">
        <f t="shared" si="49"/>
        <v>515129.07</v>
      </c>
      <c r="V344" s="11">
        <f t="shared" si="49"/>
        <v>679768.97</v>
      </c>
      <c r="W344" s="11">
        <f t="shared" si="49"/>
        <v>828975.55</v>
      </c>
      <c r="X344" s="11">
        <f t="shared" si="49"/>
        <v>1008495.38</v>
      </c>
      <c r="Y344" s="11">
        <f t="shared" si="49"/>
        <v>1210111.1599999999</v>
      </c>
      <c r="Z344" s="11">
        <f t="shared" si="49"/>
        <v>1399535.95</v>
      </c>
      <c r="AA344" s="11">
        <f t="shared" si="49"/>
        <v>1562538.43</v>
      </c>
      <c r="AB344" s="11">
        <f t="shared" si="49"/>
        <v>1723971.9</v>
      </c>
      <c r="AC344" s="11">
        <f t="shared" si="49"/>
        <v>1881082.16</v>
      </c>
      <c r="AD344" s="11">
        <f t="shared" si="49"/>
        <v>2037813.8099999998</v>
      </c>
    </row>
    <row r="345" spans="1:30" s="41" customFormat="1" ht="14.25" customHeight="1" x14ac:dyDescent="0.2">
      <c r="A345" s="390">
        <v>1012</v>
      </c>
      <c r="B345" s="390" t="s">
        <v>21</v>
      </c>
      <c r="C345" s="407">
        <v>570069.87</v>
      </c>
      <c r="D345" s="407">
        <v>561128.61</v>
      </c>
      <c r="E345" s="407">
        <v>566076.56999999995</v>
      </c>
      <c r="F345" s="407">
        <v>517501.82</v>
      </c>
      <c r="G345" s="407">
        <v>484281.47</v>
      </c>
      <c r="H345" s="407">
        <v>560457.06000000006</v>
      </c>
      <c r="I345" s="407">
        <v>540369.24</v>
      </c>
      <c r="J345" s="407">
        <v>630388.11</v>
      </c>
      <c r="K345" s="407">
        <v>581746.38</v>
      </c>
      <c r="L345" s="407">
        <v>587286.86</v>
      </c>
      <c r="M345" s="407">
        <v>578874.47</v>
      </c>
      <c r="N345" s="407">
        <v>574213.73</v>
      </c>
      <c r="O345" s="394">
        <f t="shared" si="50"/>
        <v>6752394.1899999995</v>
      </c>
      <c r="Q345" s="390">
        <v>1012</v>
      </c>
      <c r="R345" s="390" t="s">
        <v>21</v>
      </c>
      <c r="S345" s="11">
        <f t="shared" si="51"/>
        <v>570069.87</v>
      </c>
      <c r="T345" s="11">
        <f t="shared" si="52"/>
        <v>1131198.48</v>
      </c>
      <c r="U345" s="11">
        <f t="shared" si="49"/>
        <v>1697275.0499999998</v>
      </c>
      <c r="V345" s="11">
        <f t="shared" si="49"/>
        <v>2214776.8699999996</v>
      </c>
      <c r="W345" s="11">
        <f t="shared" si="49"/>
        <v>2699058.34</v>
      </c>
      <c r="X345" s="11">
        <f t="shared" si="49"/>
        <v>3259515.4</v>
      </c>
      <c r="Y345" s="11">
        <f t="shared" si="49"/>
        <v>3799884.6399999997</v>
      </c>
      <c r="Z345" s="11">
        <f t="shared" si="49"/>
        <v>4430272.75</v>
      </c>
      <c r="AA345" s="11">
        <f t="shared" si="49"/>
        <v>5012019.13</v>
      </c>
      <c r="AB345" s="11">
        <f t="shared" si="49"/>
        <v>5599305.9900000002</v>
      </c>
      <c r="AC345" s="11">
        <f t="shared" si="49"/>
        <v>6178180.46</v>
      </c>
      <c r="AD345" s="11">
        <f t="shared" si="49"/>
        <v>6752394.1899999995</v>
      </c>
    </row>
    <row r="346" spans="1:30" s="41" customFormat="1" x14ac:dyDescent="0.2">
      <c r="A346" s="390">
        <v>1013</v>
      </c>
      <c r="B346" s="390" t="s">
        <v>22</v>
      </c>
      <c r="C346" s="407">
        <v>34927.83</v>
      </c>
      <c r="D346" s="407">
        <v>27945.32</v>
      </c>
      <c r="E346" s="407">
        <v>29008.800000000003</v>
      </c>
      <c r="F346" s="407">
        <v>29758.04</v>
      </c>
      <c r="G346" s="407">
        <v>30978.039999999997</v>
      </c>
      <c r="H346" s="407">
        <v>38105.229999999996</v>
      </c>
      <c r="I346" s="407">
        <v>39905.19</v>
      </c>
      <c r="J346" s="407">
        <v>43440.639999999999</v>
      </c>
      <c r="K346" s="407">
        <v>42505.67</v>
      </c>
      <c r="L346" s="407">
        <v>35533.5</v>
      </c>
      <c r="M346" s="407">
        <v>28342.48</v>
      </c>
      <c r="N346" s="407">
        <v>27404.16</v>
      </c>
      <c r="O346" s="394">
        <f t="shared" si="50"/>
        <v>407854.89999999997</v>
      </c>
      <c r="Q346" s="390">
        <v>1013</v>
      </c>
      <c r="R346" s="390" t="s">
        <v>22</v>
      </c>
      <c r="S346" s="11">
        <f t="shared" si="51"/>
        <v>34927.83</v>
      </c>
      <c r="T346" s="11">
        <f t="shared" si="52"/>
        <v>62873.15</v>
      </c>
      <c r="U346" s="11">
        <f t="shared" si="49"/>
        <v>91881.950000000012</v>
      </c>
      <c r="V346" s="11">
        <f t="shared" si="49"/>
        <v>121639.99000000002</v>
      </c>
      <c r="W346" s="11">
        <f t="shared" si="49"/>
        <v>152618.03000000003</v>
      </c>
      <c r="X346" s="11">
        <f t="shared" si="49"/>
        <v>190723.26</v>
      </c>
      <c r="Y346" s="11">
        <f t="shared" si="49"/>
        <v>230628.45</v>
      </c>
      <c r="Z346" s="11">
        <f t="shared" si="49"/>
        <v>274069.09000000003</v>
      </c>
      <c r="AA346" s="11">
        <f t="shared" si="49"/>
        <v>316574.76</v>
      </c>
      <c r="AB346" s="11">
        <f t="shared" si="49"/>
        <v>352108.26</v>
      </c>
      <c r="AC346" s="11">
        <f t="shared" si="49"/>
        <v>380450.74</v>
      </c>
      <c r="AD346" s="11">
        <f t="shared" si="49"/>
        <v>407854.89999999997</v>
      </c>
    </row>
    <row r="347" spans="1:30" s="41" customFormat="1" x14ac:dyDescent="0.2">
      <c r="A347" s="390">
        <v>1014</v>
      </c>
      <c r="B347" s="390" t="s">
        <v>23</v>
      </c>
      <c r="C347" s="407">
        <v>1113666.7400000002</v>
      </c>
      <c r="D347" s="407">
        <v>1165555.1399999999</v>
      </c>
      <c r="E347" s="407">
        <v>1194689.52</v>
      </c>
      <c r="F347" s="407">
        <v>1143776.31</v>
      </c>
      <c r="G347" s="407">
        <v>1126654</v>
      </c>
      <c r="H347" s="407">
        <v>1245142.83</v>
      </c>
      <c r="I347" s="407">
        <v>1319282.94</v>
      </c>
      <c r="J347" s="407">
        <v>1321129.49</v>
      </c>
      <c r="K347" s="407">
        <v>1273393.8499999999</v>
      </c>
      <c r="L347" s="407">
        <v>1241308.0399999998</v>
      </c>
      <c r="M347" s="407">
        <v>1221053.49</v>
      </c>
      <c r="N347" s="407">
        <v>1224741.8799999999</v>
      </c>
      <c r="O347" s="394">
        <f t="shared" si="50"/>
        <v>14590394.23</v>
      </c>
      <c r="Q347" s="390">
        <v>1014</v>
      </c>
      <c r="R347" s="390" t="s">
        <v>23</v>
      </c>
      <c r="S347" s="11">
        <f t="shared" si="51"/>
        <v>1113666.7400000002</v>
      </c>
      <c r="T347" s="11">
        <f t="shared" si="52"/>
        <v>2279221.88</v>
      </c>
      <c r="U347" s="11">
        <f t="shared" si="49"/>
        <v>3473911.4</v>
      </c>
      <c r="V347" s="11">
        <f t="shared" si="49"/>
        <v>4617687.71</v>
      </c>
      <c r="W347" s="11">
        <f t="shared" si="49"/>
        <v>5744341.71</v>
      </c>
      <c r="X347" s="11">
        <f t="shared" si="49"/>
        <v>6989484.54</v>
      </c>
      <c r="Y347" s="11">
        <f t="shared" si="49"/>
        <v>8308767.4800000004</v>
      </c>
      <c r="Z347" s="11">
        <f t="shared" si="49"/>
        <v>9629896.9700000007</v>
      </c>
      <c r="AA347" s="11">
        <f t="shared" si="49"/>
        <v>10903290.82</v>
      </c>
      <c r="AB347" s="11">
        <f t="shared" si="49"/>
        <v>12144598.859999999</v>
      </c>
      <c r="AC347" s="11">
        <f t="shared" si="49"/>
        <v>13365652.35</v>
      </c>
      <c r="AD347" s="11">
        <f t="shared" si="49"/>
        <v>14590394.23</v>
      </c>
    </row>
    <row r="348" spans="1:30" s="41" customFormat="1" x14ac:dyDescent="0.2">
      <c r="A348" s="390">
        <v>1015</v>
      </c>
      <c r="B348" s="390" t="s">
        <v>24</v>
      </c>
      <c r="C348" s="407">
        <v>75770.880000000005</v>
      </c>
      <c r="D348" s="407">
        <v>79404.959999999992</v>
      </c>
      <c r="E348" s="407">
        <v>70374.11</v>
      </c>
      <c r="F348" s="407">
        <v>259262.94999999998</v>
      </c>
      <c r="G348" s="407">
        <v>243243.38000000003</v>
      </c>
      <c r="H348" s="407">
        <v>265010.25</v>
      </c>
      <c r="I348" s="407">
        <v>68891.94</v>
      </c>
      <c r="J348" s="407">
        <v>354907.55999999994</v>
      </c>
      <c r="K348" s="407">
        <v>203691.37</v>
      </c>
      <c r="L348" s="407">
        <v>201324.22999999998</v>
      </c>
      <c r="M348" s="407">
        <v>185035.82</v>
      </c>
      <c r="N348" s="407">
        <v>180154.71999999997</v>
      </c>
      <c r="O348" s="394">
        <f t="shared" si="50"/>
        <v>2187072.17</v>
      </c>
      <c r="Q348" s="390">
        <v>1015</v>
      </c>
      <c r="R348" s="390" t="s">
        <v>24</v>
      </c>
      <c r="S348" s="11">
        <f t="shared" si="51"/>
        <v>75770.880000000005</v>
      </c>
      <c r="T348" s="11">
        <f t="shared" si="52"/>
        <v>155175.84</v>
      </c>
      <c r="U348" s="11">
        <f t="shared" si="49"/>
        <v>225549.95</v>
      </c>
      <c r="V348" s="11">
        <f t="shared" si="49"/>
        <v>484812.9</v>
      </c>
      <c r="W348" s="11">
        <f t="shared" si="49"/>
        <v>728056.28</v>
      </c>
      <c r="X348" s="11">
        <f t="shared" si="49"/>
        <v>993066.53</v>
      </c>
      <c r="Y348" s="11">
        <f t="shared" si="49"/>
        <v>1061958.47</v>
      </c>
      <c r="Z348" s="11">
        <f t="shared" si="49"/>
        <v>1416866.0299999998</v>
      </c>
      <c r="AA348" s="11">
        <f t="shared" si="49"/>
        <v>1620557.4</v>
      </c>
      <c r="AB348" s="11">
        <f t="shared" si="49"/>
        <v>1821881.63</v>
      </c>
      <c r="AC348" s="11">
        <f t="shared" si="49"/>
        <v>2006917.45</v>
      </c>
      <c r="AD348" s="11">
        <f t="shared" si="49"/>
        <v>2187072.17</v>
      </c>
    </row>
    <row r="349" spans="1:30" s="41" customFormat="1" x14ac:dyDescent="0.2">
      <c r="A349" s="390">
        <v>1016</v>
      </c>
      <c r="B349" s="390" t="s">
        <v>25</v>
      </c>
      <c r="C349" s="407">
        <v>196335.83</v>
      </c>
      <c r="D349" s="407">
        <v>195581.06</v>
      </c>
      <c r="E349" s="407">
        <v>210373.35</v>
      </c>
      <c r="F349" s="407">
        <v>213232.33</v>
      </c>
      <c r="G349" s="407">
        <v>194501.59000000003</v>
      </c>
      <c r="H349" s="407">
        <v>220863.05000000002</v>
      </c>
      <c r="I349" s="407">
        <v>239226.1</v>
      </c>
      <c r="J349" s="407">
        <v>212784.71</v>
      </c>
      <c r="K349" s="407">
        <v>187736.73</v>
      </c>
      <c r="L349" s="407">
        <v>186222.16</v>
      </c>
      <c r="M349" s="407">
        <v>188576.16</v>
      </c>
      <c r="N349" s="407">
        <v>175374.56</v>
      </c>
      <c r="O349" s="394">
        <f t="shared" si="50"/>
        <v>2420807.63</v>
      </c>
      <c r="Q349" s="390">
        <v>1016</v>
      </c>
      <c r="R349" s="390" t="s">
        <v>25</v>
      </c>
      <c r="S349" s="11">
        <f t="shared" si="51"/>
        <v>196335.83</v>
      </c>
      <c r="T349" s="11">
        <f t="shared" si="52"/>
        <v>391916.89</v>
      </c>
      <c r="U349" s="11">
        <f t="shared" si="49"/>
        <v>602290.24</v>
      </c>
      <c r="V349" s="11">
        <f t="shared" si="49"/>
        <v>815522.57</v>
      </c>
      <c r="W349" s="11">
        <f t="shared" si="49"/>
        <v>1010024.1599999999</v>
      </c>
      <c r="X349" s="11">
        <f t="shared" si="49"/>
        <v>1230887.21</v>
      </c>
      <c r="Y349" s="11">
        <f t="shared" si="49"/>
        <v>1470113.31</v>
      </c>
      <c r="Z349" s="11">
        <f t="shared" si="49"/>
        <v>1682898.02</v>
      </c>
      <c r="AA349" s="11">
        <f t="shared" si="49"/>
        <v>1870634.75</v>
      </c>
      <c r="AB349" s="11">
        <f t="shared" si="49"/>
        <v>2056856.91</v>
      </c>
      <c r="AC349" s="11">
        <f t="shared" si="49"/>
        <v>2245433.0699999998</v>
      </c>
      <c r="AD349" s="11">
        <f t="shared" si="49"/>
        <v>2420807.63</v>
      </c>
    </row>
    <row r="350" spans="1:30" s="41" customFormat="1" x14ac:dyDescent="0.2">
      <c r="A350" s="390">
        <v>1017</v>
      </c>
      <c r="B350" s="390" t="s">
        <v>26</v>
      </c>
      <c r="C350" s="407">
        <v>350387.87</v>
      </c>
      <c r="D350" s="407">
        <v>345662.8</v>
      </c>
      <c r="E350" s="407">
        <v>340496.57999999996</v>
      </c>
      <c r="F350" s="407">
        <v>341427.70999999996</v>
      </c>
      <c r="G350" s="407">
        <v>328049.3</v>
      </c>
      <c r="H350" s="407">
        <v>380527.22000000003</v>
      </c>
      <c r="I350" s="407">
        <v>417274.49</v>
      </c>
      <c r="J350" s="407">
        <v>476100.58</v>
      </c>
      <c r="K350" s="407">
        <v>397758.95</v>
      </c>
      <c r="L350" s="407">
        <v>368864.80000000005</v>
      </c>
      <c r="M350" s="407">
        <v>364756.58</v>
      </c>
      <c r="N350" s="407">
        <v>382719.48</v>
      </c>
      <c r="O350" s="394">
        <f t="shared" si="50"/>
        <v>4494026.3599999994</v>
      </c>
      <c r="Q350" s="390">
        <v>1017</v>
      </c>
      <c r="R350" s="390" t="s">
        <v>26</v>
      </c>
      <c r="S350" s="11">
        <f t="shared" si="51"/>
        <v>350387.87</v>
      </c>
      <c r="T350" s="11">
        <f t="shared" si="52"/>
        <v>696050.66999999993</v>
      </c>
      <c r="U350" s="11">
        <f t="shared" si="49"/>
        <v>1036547.2499999999</v>
      </c>
      <c r="V350" s="11">
        <f t="shared" si="49"/>
        <v>1377974.96</v>
      </c>
      <c r="W350" s="11">
        <f t="shared" si="49"/>
        <v>1706024.26</v>
      </c>
      <c r="X350" s="11">
        <f t="shared" si="49"/>
        <v>2086551.48</v>
      </c>
      <c r="Y350" s="11">
        <f t="shared" si="49"/>
        <v>2503825.9699999997</v>
      </c>
      <c r="Z350" s="11">
        <f t="shared" si="49"/>
        <v>2979926.55</v>
      </c>
      <c r="AA350" s="11">
        <f t="shared" si="49"/>
        <v>3377685.5</v>
      </c>
      <c r="AB350" s="11">
        <f t="shared" si="49"/>
        <v>3746550.3</v>
      </c>
      <c r="AC350" s="11">
        <f t="shared" si="49"/>
        <v>4111306.88</v>
      </c>
      <c r="AD350" s="11">
        <f t="shared" si="49"/>
        <v>4494026.3599999994</v>
      </c>
    </row>
    <row r="351" spans="1:30" s="41" customFormat="1" x14ac:dyDescent="0.2">
      <c r="A351" s="390">
        <v>1018</v>
      </c>
      <c r="B351" s="390" t="s">
        <v>27</v>
      </c>
      <c r="C351" s="407">
        <v>271827.14</v>
      </c>
      <c r="D351" s="407">
        <v>247955.35</v>
      </c>
      <c r="E351" s="407">
        <v>253713.54</v>
      </c>
      <c r="F351" s="407">
        <v>256111.38</v>
      </c>
      <c r="G351" s="407">
        <v>236615.58</v>
      </c>
      <c r="H351" s="407">
        <v>272517.23</v>
      </c>
      <c r="I351" s="407">
        <v>263541.51</v>
      </c>
      <c r="J351" s="407">
        <v>171081.48</v>
      </c>
      <c r="K351" s="407">
        <v>173770.13</v>
      </c>
      <c r="L351" s="407">
        <v>190001.97</v>
      </c>
      <c r="M351" s="407">
        <v>187758.72</v>
      </c>
      <c r="N351" s="407">
        <v>210221.94</v>
      </c>
      <c r="O351" s="394">
        <f t="shared" si="50"/>
        <v>2735115.97</v>
      </c>
      <c r="Q351" s="390">
        <v>1018</v>
      </c>
      <c r="R351" s="390" t="s">
        <v>27</v>
      </c>
      <c r="S351" s="11">
        <f t="shared" si="51"/>
        <v>271827.14</v>
      </c>
      <c r="T351" s="11">
        <f t="shared" si="52"/>
        <v>519782.49</v>
      </c>
      <c r="U351" s="11">
        <f t="shared" si="49"/>
        <v>773496.03</v>
      </c>
      <c r="V351" s="11">
        <f t="shared" si="49"/>
        <v>1029607.41</v>
      </c>
      <c r="W351" s="11">
        <f t="shared" si="49"/>
        <v>1266222.99</v>
      </c>
      <c r="X351" s="11">
        <f t="shared" si="49"/>
        <v>1538740.22</v>
      </c>
      <c r="Y351" s="11">
        <f t="shared" si="49"/>
        <v>1802281.73</v>
      </c>
      <c r="Z351" s="11">
        <f t="shared" si="49"/>
        <v>1973363.21</v>
      </c>
      <c r="AA351" s="11">
        <f t="shared" si="49"/>
        <v>2147133.34</v>
      </c>
      <c r="AB351" s="11">
        <f t="shared" si="49"/>
        <v>2337135.31</v>
      </c>
      <c r="AC351" s="11">
        <f t="shared" si="49"/>
        <v>2524894.0300000003</v>
      </c>
      <c r="AD351" s="11">
        <f t="shared" si="49"/>
        <v>2735115.97</v>
      </c>
    </row>
    <row r="352" spans="1:30" s="41" customFormat="1" x14ac:dyDescent="0.2">
      <c r="A352" s="390">
        <v>1019</v>
      </c>
      <c r="B352" s="390" t="s">
        <v>28</v>
      </c>
      <c r="C352" s="407">
        <v>92999.35</v>
      </c>
      <c r="D352" s="407">
        <v>92104.66</v>
      </c>
      <c r="E352" s="407">
        <v>94599.05</v>
      </c>
      <c r="F352" s="407">
        <v>92675.23</v>
      </c>
      <c r="G352" s="407">
        <v>89671.3</v>
      </c>
      <c r="H352" s="407">
        <v>97241.599999999991</v>
      </c>
      <c r="I352" s="407">
        <v>105557.45</v>
      </c>
      <c r="J352" s="407">
        <v>99075.41</v>
      </c>
      <c r="K352" s="407">
        <v>86551.45</v>
      </c>
      <c r="L352" s="407">
        <v>87123.7</v>
      </c>
      <c r="M352" s="407">
        <v>88067.12</v>
      </c>
      <c r="N352" s="407">
        <v>84509.489999999991</v>
      </c>
      <c r="O352" s="394">
        <f t="shared" si="50"/>
        <v>1110175.8099999998</v>
      </c>
      <c r="Q352" s="390">
        <v>1019</v>
      </c>
      <c r="R352" s="390" t="s">
        <v>28</v>
      </c>
      <c r="S352" s="11">
        <f t="shared" si="51"/>
        <v>92999.35</v>
      </c>
      <c r="T352" s="11">
        <f t="shared" si="52"/>
        <v>185104.01</v>
      </c>
      <c r="U352" s="11">
        <f t="shared" si="52"/>
        <v>279703.06</v>
      </c>
      <c r="V352" s="11">
        <f t="shared" si="52"/>
        <v>372378.29</v>
      </c>
      <c r="W352" s="11">
        <f t="shared" si="52"/>
        <v>462049.58999999997</v>
      </c>
      <c r="X352" s="11">
        <f t="shared" si="52"/>
        <v>559291.18999999994</v>
      </c>
      <c r="Y352" s="11">
        <f t="shared" si="52"/>
        <v>664848.6399999999</v>
      </c>
      <c r="Z352" s="11">
        <f t="shared" si="52"/>
        <v>763924.04999999993</v>
      </c>
      <c r="AA352" s="11">
        <f t="shared" si="52"/>
        <v>850475.49999999988</v>
      </c>
      <c r="AB352" s="11">
        <f t="shared" si="52"/>
        <v>937599.19999999984</v>
      </c>
      <c r="AC352" s="11">
        <f t="shared" si="52"/>
        <v>1025666.3199999998</v>
      </c>
      <c r="AD352" s="11">
        <f t="shared" si="52"/>
        <v>1110175.8099999998</v>
      </c>
    </row>
    <row r="353" spans="1:30" s="41" customFormat="1" x14ac:dyDescent="0.2">
      <c r="A353" s="390">
        <v>1020</v>
      </c>
      <c r="B353" s="390" t="s">
        <v>29</v>
      </c>
      <c r="C353" s="407">
        <v>572684.15</v>
      </c>
      <c r="D353" s="407">
        <v>585852.77999999991</v>
      </c>
      <c r="E353" s="407">
        <v>597883.68999999994</v>
      </c>
      <c r="F353" s="407">
        <v>537278.26</v>
      </c>
      <c r="G353" s="407">
        <v>524355.5</v>
      </c>
      <c r="H353" s="407">
        <v>567334.44999999995</v>
      </c>
      <c r="I353" s="407">
        <v>553488.56999999995</v>
      </c>
      <c r="J353" s="407">
        <v>513972.4</v>
      </c>
      <c r="K353" s="407">
        <v>503023.51</v>
      </c>
      <c r="L353" s="407">
        <v>521976.26000000007</v>
      </c>
      <c r="M353" s="407">
        <v>514052.14</v>
      </c>
      <c r="N353" s="407">
        <v>501939.79</v>
      </c>
      <c r="O353" s="394">
        <f t="shared" si="50"/>
        <v>6493841.4999999991</v>
      </c>
      <c r="Q353" s="390">
        <v>1020</v>
      </c>
      <c r="R353" s="390" t="s">
        <v>29</v>
      </c>
      <c r="S353" s="11">
        <f t="shared" si="51"/>
        <v>572684.15</v>
      </c>
      <c r="T353" s="11">
        <f t="shared" ref="T353:AD363" si="53">+S353+D353</f>
        <v>1158536.93</v>
      </c>
      <c r="U353" s="11">
        <f t="shared" si="53"/>
        <v>1756420.6199999999</v>
      </c>
      <c r="V353" s="11">
        <f t="shared" si="53"/>
        <v>2293698.88</v>
      </c>
      <c r="W353" s="11">
        <f t="shared" si="53"/>
        <v>2818054.38</v>
      </c>
      <c r="X353" s="11">
        <f t="shared" si="53"/>
        <v>3385388.83</v>
      </c>
      <c r="Y353" s="11">
        <f t="shared" si="53"/>
        <v>3938877.4</v>
      </c>
      <c r="Z353" s="11">
        <f t="shared" si="53"/>
        <v>4452849.8</v>
      </c>
      <c r="AA353" s="11">
        <f t="shared" si="53"/>
        <v>4955873.3099999996</v>
      </c>
      <c r="AB353" s="11">
        <f t="shared" si="53"/>
        <v>5477849.5699999994</v>
      </c>
      <c r="AC353" s="11">
        <f t="shared" si="53"/>
        <v>5991901.709999999</v>
      </c>
      <c r="AD353" s="11">
        <f t="shared" si="53"/>
        <v>6493841.4999999991</v>
      </c>
    </row>
    <row r="354" spans="1:30" s="41" customFormat="1" x14ac:dyDescent="0.2">
      <c r="A354" s="390">
        <v>1021</v>
      </c>
      <c r="B354" s="390" t="s">
        <v>30</v>
      </c>
      <c r="C354" s="407">
        <v>169596.91</v>
      </c>
      <c r="D354" s="407">
        <v>157657.73000000001</v>
      </c>
      <c r="E354" s="407">
        <v>153714.44</v>
      </c>
      <c r="F354" s="407">
        <v>161481.12999999998</v>
      </c>
      <c r="G354" s="407">
        <v>149339.96000000002</v>
      </c>
      <c r="H354" s="407">
        <v>168021.56999999998</v>
      </c>
      <c r="I354" s="407">
        <v>172559.27</v>
      </c>
      <c r="J354" s="407">
        <v>165783.57</v>
      </c>
      <c r="K354" s="407">
        <v>152282.36000000002</v>
      </c>
      <c r="L354" s="407">
        <v>151724.09</v>
      </c>
      <c r="M354" s="407">
        <v>158583.41</v>
      </c>
      <c r="N354" s="407">
        <v>150347.31</v>
      </c>
      <c r="O354" s="394">
        <f t="shared" si="50"/>
        <v>1911091.75</v>
      </c>
      <c r="Q354" s="390">
        <v>1021</v>
      </c>
      <c r="R354" s="390" t="s">
        <v>30</v>
      </c>
      <c r="S354" s="11">
        <f t="shared" si="51"/>
        <v>169596.91</v>
      </c>
      <c r="T354" s="11">
        <f t="shared" si="53"/>
        <v>327254.64</v>
      </c>
      <c r="U354" s="11">
        <f t="shared" si="53"/>
        <v>480969.08</v>
      </c>
      <c r="V354" s="11">
        <f t="shared" si="53"/>
        <v>642450.21</v>
      </c>
      <c r="W354" s="11">
        <f t="shared" si="53"/>
        <v>791790.16999999993</v>
      </c>
      <c r="X354" s="11">
        <f t="shared" si="53"/>
        <v>959811.73999999987</v>
      </c>
      <c r="Y354" s="11">
        <f t="shared" si="53"/>
        <v>1132371.0099999998</v>
      </c>
      <c r="Z354" s="11">
        <f t="shared" si="53"/>
        <v>1298154.5799999998</v>
      </c>
      <c r="AA354" s="11">
        <f t="shared" si="53"/>
        <v>1450436.94</v>
      </c>
      <c r="AB354" s="11">
        <f t="shared" si="53"/>
        <v>1602161.03</v>
      </c>
      <c r="AC354" s="11">
        <f t="shared" si="53"/>
        <v>1760744.44</v>
      </c>
      <c r="AD354" s="11">
        <f t="shared" si="53"/>
        <v>1911091.75</v>
      </c>
    </row>
    <row r="355" spans="1:30" s="41" customFormat="1" x14ac:dyDescent="0.2">
      <c r="A355" s="390">
        <v>1022</v>
      </c>
      <c r="B355" s="390" t="s">
        <v>31</v>
      </c>
      <c r="C355" s="407">
        <v>1061914.9300000002</v>
      </c>
      <c r="D355" s="407">
        <v>903045.52</v>
      </c>
      <c r="E355" s="407">
        <v>867039.35</v>
      </c>
      <c r="F355" s="407">
        <v>868633.71000000008</v>
      </c>
      <c r="G355" s="407">
        <v>824942.8899999999</v>
      </c>
      <c r="H355" s="407">
        <v>967984.69000000006</v>
      </c>
      <c r="I355" s="407">
        <v>958037.13</v>
      </c>
      <c r="J355" s="407">
        <v>885275.69</v>
      </c>
      <c r="K355" s="407">
        <v>836047.74</v>
      </c>
      <c r="L355" s="407">
        <v>806907.13</v>
      </c>
      <c r="M355" s="407">
        <v>806953.24</v>
      </c>
      <c r="N355" s="407">
        <v>755276.18</v>
      </c>
      <c r="O355" s="394">
        <f t="shared" si="50"/>
        <v>10542058.200000001</v>
      </c>
      <c r="Q355" s="390">
        <v>1022</v>
      </c>
      <c r="R355" s="390" t="s">
        <v>31</v>
      </c>
      <c r="S355" s="11">
        <f t="shared" si="51"/>
        <v>1061914.9300000002</v>
      </c>
      <c r="T355" s="11">
        <f t="shared" si="53"/>
        <v>1964960.4500000002</v>
      </c>
      <c r="U355" s="11">
        <f t="shared" si="53"/>
        <v>2831999.8000000003</v>
      </c>
      <c r="V355" s="11">
        <f t="shared" si="53"/>
        <v>3700633.5100000002</v>
      </c>
      <c r="W355" s="11">
        <f t="shared" si="53"/>
        <v>4525576.4000000004</v>
      </c>
      <c r="X355" s="11">
        <f t="shared" si="53"/>
        <v>5493561.0900000008</v>
      </c>
      <c r="Y355" s="11">
        <f t="shared" si="53"/>
        <v>6451598.2200000007</v>
      </c>
      <c r="Z355" s="11">
        <f t="shared" si="53"/>
        <v>7336873.9100000001</v>
      </c>
      <c r="AA355" s="11">
        <f t="shared" si="53"/>
        <v>8172921.6500000004</v>
      </c>
      <c r="AB355" s="11">
        <f t="shared" si="53"/>
        <v>8979828.7800000012</v>
      </c>
      <c r="AC355" s="11">
        <f t="shared" si="53"/>
        <v>9786782.0200000014</v>
      </c>
      <c r="AD355" s="11">
        <f t="shared" si="53"/>
        <v>10542058.200000001</v>
      </c>
    </row>
    <row r="356" spans="1:30" s="41" customFormat="1" x14ac:dyDescent="0.2">
      <c r="A356" s="390">
        <v>1023</v>
      </c>
      <c r="B356" s="390" t="s">
        <v>32</v>
      </c>
      <c r="C356" s="407">
        <v>176144.12999999998</v>
      </c>
      <c r="D356" s="407">
        <v>154708.53</v>
      </c>
      <c r="E356" s="407">
        <v>153412.5</v>
      </c>
      <c r="F356" s="407">
        <v>148082.84</v>
      </c>
      <c r="G356" s="407">
        <v>139327.59999999998</v>
      </c>
      <c r="H356" s="407">
        <v>153673.5</v>
      </c>
      <c r="I356" s="407">
        <v>166513.60999999999</v>
      </c>
      <c r="J356" s="407">
        <v>142499</v>
      </c>
      <c r="K356" s="407">
        <v>139186.18000000002</v>
      </c>
      <c r="L356" s="407">
        <v>133469.19</v>
      </c>
      <c r="M356" s="407">
        <v>141611.11000000002</v>
      </c>
      <c r="N356" s="407">
        <v>126147.55</v>
      </c>
      <c r="O356" s="394">
        <f t="shared" si="50"/>
        <v>1774775.74</v>
      </c>
      <c r="Q356" s="390">
        <v>1023</v>
      </c>
      <c r="R356" s="390" t="s">
        <v>32</v>
      </c>
      <c r="S356" s="11">
        <f t="shared" si="51"/>
        <v>176144.12999999998</v>
      </c>
      <c r="T356" s="11">
        <f t="shared" si="53"/>
        <v>330852.65999999997</v>
      </c>
      <c r="U356" s="11">
        <f t="shared" si="53"/>
        <v>484265.16</v>
      </c>
      <c r="V356" s="11">
        <f t="shared" si="53"/>
        <v>632348</v>
      </c>
      <c r="W356" s="11">
        <f t="shared" si="53"/>
        <v>771675.6</v>
      </c>
      <c r="X356" s="11">
        <f t="shared" si="53"/>
        <v>925349.1</v>
      </c>
      <c r="Y356" s="11">
        <f t="shared" si="53"/>
        <v>1091862.71</v>
      </c>
      <c r="Z356" s="11">
        <f t="shared" si="53"/>
        <v>1234361.71</v>
      </c>
      <c r="AA356" s="11">
        <f t="shared" si="53"/>
        <v>1373547.89</v>
      </c>
      <c r="AB356" s="11">
        <f t="shared" si="53"/>
        <v>1507017.0799999998</v>
      </c>
      <c r="AC356" s="11">
        <f t="shared" si="53"/>
        <v>1648628.19</v>
      </c>
      <c r="AD356" s="11">
        <f t="shared" si="53"/>
        <v>1774775.74</v>
      </c>
    </row>
    <row r="357" spans="1:30" s="41" customFormat="1" x14ac:dyDescent="0.2">
      <c r="A357" s="390">
        <v>1024</v>
      </c>
      <c r="B357" s="390" t="s">
        <v>33</v>
      </c>
      <c r="C357" s="407">
        <v>757282.62</v>
      </c>
      <c r="D357" s="407">
        <v>755769.58000000007</v>
      </c>
      <c r="E357" s="407">
        <v>764299.37</v>
      </c>
      <c r="F357" s="407">
        <v>796810.59000000008</v>
      </c>
      <c r="G357" s="407">
        <v>794132.02</v>
      </c>
      <c r="H357" s="407">
        <v>870780.32000000007</v>
      </c>
      <c r="I357" s="407">
        <v>855285.24999999988</v>
      </c>
      <c r="J357" s="407">
        <v>827227.7699999999</v>
      </c>
      <c r="K357" s="407">
        <v>810438.40999999992</v>
      </c>
      <c r="L357" s="407">
        <v>787094.28999999992</v>
      </c>
      <c r="M357" s="407">
        <v>811465.55999999994</v>
      </c>
      <c r="N357" s="407">
        <v>816598.49000000011</v>
      </c>
      <c r="O357" s="394">
        <f t="shared" si="50"/>
        <v>9647184.2699999996</v>
      </c>
      <c r="Q357" s="390">
        <v>1024</v>
      </c>
      <c r="R357" s="390" t="s">
        <v>33</v>
      </c>
      <c r="S357" s="11">
        <f t="shared" si="51"/>
        <v>757282.62</v>
      </c>
      <c r="T357" s="11">
        <f t="shared" si="53"/>
        <v>1513052.2000000002</v>
      </c>
      <c r="U357" s="11">
        <f t="shared" si="53"/>
        <v>2277351.5700000003</v>
      </c>
      <c r="V357" s="11">
        <f t="shared" si="53"/>
        <v>3074162.16</v>
      </c>
      <c r="W357" s="11">
        <f t="shared" si="53"/>
        <v>3868294.18</v>
      </c>
      <c r="X357" s="11">
        <f t="shared" si="53"/>
        <v>4739074.5</v>
      </c>
      <c r="Y357" s="11">
        <f t="shared" si="53"/>
        <v>5594359.75</v>
      </c>
      <c r="Z357" s="11">
        <f t="shared" si="53"/>
        <v>6421587.5199999996</v>
      </c>
      <c r="AA357" s="11">
        <f t="shared" si="53"/>
        <v>7232025.9299999997</v>
      </c>
      <c r="AB357" s="11">
        <f t="shared" si="53"/>
        <v>8019120.2199999997</v>
      </c>
      <c r="AC357" s="11">
        <f t="shared" si="53"/>
        <v>8830585.7799999993</v>
      </c>
      <c r="AD357" s="11">
        <f t="shared" si="53"/>
        <v>9647184.2699999996</v>
      </c>
    </row>
    <row r="358" spans="1:30" s="41" customFormat="1" x14ac:dyDescent="0.2">
      <c r="A358" s="390">
        <v>1025</v>
      </c>
      <c r="B358" s="390" t="s">
        <v>34</v>
      </c>
      <c r="C358" s="407">
        <v>151107.65</v>
      </c>
      <c r="D358" s="407">
        <v>146462.37000000002</v>
      </c>
      <c r="E358" s="407">
        <v>153178.35</v>
      </c>
      <c r="F358" s="407">
        <v>150395.98000000001</v>
      </c>
      <c r="G358" s="407">
        <v>143611</v>
      </c>
      <c r="H358" s="407">
        <v>153472.4</v>
      </c>
      <c r="I358" s="407">
        <v>167485.94</v>
      </c>
      <c r="J358" s="407">
        <v>155209.09</v>
      </c>
      <c r="K358" s="407">
        <v>145869.69999999998</v>
      </c>
      <c r="L358" s="407">
        <v>144565.46000000002</v>
      </c>
      <c r="M358" s="407">
        <v>145820.03999999998</v>
      </c>
      <c r="N358" s="407">
        <v>156069.75</v>
      </c>
      <c r="O358" s="394">
        <f t="shared" si="50"/>
        <v>1813247.73</v>
      </c>
      <c r="Q358" s="390">
        <v>1025</v>
      </c>
      <c r="R358" s="390" t="s">
        <v>34</v>
      </c>
      <c r="S358" s="11">
        <f t="shared" si="51"/>
        <v>151107.65</v>
      </c>
      <c r="T358" s="11">
        <f t="shared" si="53"/>
        <v>297570.02</v>
      </c>
      <c r="U358" s="11">
        <f t="shared" si="53"/>
        <v>450748.37</v>
      </c>
      <c r="V358" s="11">
        <f t="shared" si="53"/>
        <v>601144.35</v>
      </c>
      <c r="W358" s="11">
        <f t="shared" si="53"/>
        <v>744755.35</v>
      </c>
      <c r="X358" s="11">
        <f t="shared" si="53"/>
        <v>898227.75</v>
      </c>
      <c r="Y358" s="11">
        <f t="shared" si="53"/>
        <v>1065713.69</v>
      </c>
      <c r="Z358" s="11">
        <f t="shared" si="53"/>
        <v>1220922.78</v>
      </c>
      <c r="AA358" s="11">
        <f t="shared" si="53"/>
        <v>1366792.48</v>
      </c>
      <c r="AB358" s="11">
        <f t="shared" si="53"/>
        <v>1511357.94</v>
      </c>
      <c r="AC358" s="11">
        <f t="shared" si="53"/>
        <v>1657177.98</v>
      </c>
      <c r="AD358" s="11">
        <f t="shared" si="53"/>
        <v>1813247.73</v>
      </c>
    </row>
    <row r="359" spans="1:30" s="41" customFormat="1" x14ac:dyDescent="0.2">
      <c r="A359" s="390">
        <v>1026</v>
      </c>
      <c r="B359" s="390" t="s">
        <v>35</v>
      </c>
      <c r="C359" s="407">
        <v>49419.45</v>
      </c>
      <c r="D359" s="407">
        <v>46028.93</v>
      </c>
      <c r="E359" s="407">
        <v>46696.32</v>
      </c>
      <c r="F359" s="407">
        <v>47827.460000000006</v>
      </c>
      <c r="G359" s="407">
        <v>50940.72</v>
      </c>
      <c r="H359" s="407">
        <v>52666.600000000006</v>
      </c>
      <c r="I359" s="407">
        <v>54551.75</v>
      </c>
      <c r="J359" s="407">
        <v>51574.7</v>
      </c>
      <c r="K359" s="407">
        <v>45858.240000000005</v>
      </c>
      <c r="L359" s="407">
        <v>48333.119999999995</v>
      </c>
      <c r="M359" s="407">
        <v>49656.22</v>
      </c>
      <c r="N359" s="407">
        <v>45083.770000000004</v>
      </c>
      <c r="O359" s="394">
        <f t="shared" si="50"/>
        <v>588637.28</v>
      </c>
      <c r="Q359" s="390">
        <v>1026</v>
      </c>
      <c r="R359" s="390" t="s">
        <v>35</v>
      </c>
      <c r="S359" s="11">
        <f t="shared" si="51"/>
        <v>49419.45</v>
      </c>
      <c r="T359" s="11">
        <f t="shared" si="53"/>
        <v>95448.38</v>
      </c>
      <c r="U359" s="11">
        <f t="shared" si="53"/>
        <v>142144.70000000001</v>
      </c>
      <c r="V359" s="11">
        <f t="shared" si="53"/>
        <v>189972.16000000003</v>
      </c>
      <c r="W359" s="11">
        <f t="shared" si="53"/>
        <v>240912.88000000003</v>
      </c>
      <c r="X359" s="11">
        <f t="shared" si="53"/>
        <v>293579.48000000004</v>
      </c>
      <c r="Y359" s="11">
        <f t="shared" si="53"/>
        <v>348131.23000000004</v>
      </c>
      <c r="Z359" s="11">
        <f t="shared" si="53"/>
        <v>399705.93000000005</v>
      </c>
      <c r="AA359" s="11">
        <f t="shared" si="53"/>
        <v>445564.17000000004</v>
      </c>
      <c r="AB359" s="11">
        <f t="shared" si="53"/>
        <v>493897.29000000004</v>
      </c>
      <c r="AC359" s="11">
        <f t="shared" si="53"/>
        <v>543553.51</v>
      </c>
      <c r="AD359" s="11">
        <f t="shared" si="53"/>
        <v>588637.28</v>
      </c>
    </row>
    <row r="360" spans="1:30" s="41" customFormat="1" x14ac:dyDescent="0.2">
      <c r="A360" s="390">
        <v>1027</v>
      </c>
      <c r="B360" s="390" t="s">
        <v>36</v>
      </c>
      <c r="C360" s="407">
        <v>98636.08</v>
      </c>
      <c r="D360" s="407">
        <v>92291.89</v>
      </c>
      <c r="E360" s="407">
        <v>93667.6</v>
      </c>
      <c r="F360" s="407">
        <v>95780.08</v>
      </c>
      <c r="G360" s="407">
        <v>94444.94</v>
      </c>
      <c r="H360" s="407">
        <v>108417.08</v>
      </c>
      <c r="I360" s="407">
        <v>118063.71</v>
      </c>
      <c r="J360" s="407">
        <v>109368.77</v>
      </c>
      <c r="K360" s="407">
        <v>99156.610000000015</v>
      </c>
      <c r="L360" s="407">
        <v>93596.790000000008</v>
      </c>
      <c r="M360" s="407">
        <v>96963.48</v>
      </c>
      <c r="N360" s="407">
        <v>96808.78</v>
      </c>
      <c r="O360" s="394">
        <f t="shared" si="50"/>
        <v>1197195.81</v>
      </c>
      <c r="Q360" s="390">
        <v>1027</v>
      </c>
      <c r="R360" s="390" t="s">
        <v>36</v>
      </c>
      <c r="S360" s="11">
        <f t="shared" si="51"/>
        <v>98636.08</v>
      </c>
      <c r="T360" s="11">
        <f t="shared" si="53"/>
        <v>190927.97</v>
      </c>
      <c r="U360" s="11">
        <f t="shared" si="53"/>
        <v>284595.57</v>
      </c>
      <c r="V360" s="11">
        <f t="shared" si="53"/>
        <v>380375.65</v>
      </c>
      <c r="W360" s="11">
        <f t="shared" si="53"/>
        <v>474820.59</v>
      </c>
      <c r="X360" s="11">
        <f t="shared" si="53"/>
        <v>583237.67000000004</v>
      </c>
      <c r="Y360" s="11">
        <f t="shared" si="53"/>
        <v>701301.38</v>
      </c>
      <c r="Z360" s="11">
        <f t="shared" si="53"/>
        <v>810670.15</v>
      </c>
      <c r="AA360" s="11">
        <f t="shared" si="53"/>
        <v>909826.76</v>
      </c>
      <c r="AB360" s="11">
        <f t="shared" si="53"/>
        <v>1003423.55</v>
      </c>
      <c r="AC360" s="11">
        <f t="shared" si="53"/>
        <v>1100387.03</v>
      </c>
      <c r="AD360" s="11">
        <f t="shared" si="53"/>
        <v>1197195.81</v>
      </c>
    </row>
    <row r="361" spans="1:30" s="41" customFormat="1" x14ac:dyDescent="0.2">
      <c r="A361" s="390">
        <v>1028</v>
      </c>
      <c r="B361" s="390" t="s">
        <v>37</v>
      </c>
      <c r="C361" s="407">
        <v>614798.99</v>
      </c>
      <c r="D361" s="407">
        <v>618524.29999999993</v>
      </c>
      <c r="E361" s="407">
        <v>604287.30999999994</v>
      </c>
      <c r="F361" s="407">
        <v>623882.68999999994</v>
      </c>
      <c r="G361" s="407">
        <v>615186.68000000005</v>
      </c>
      <c r="H361" s="407">
        <v>645927.59</v>
      </c>
      <c r="I361" s="407">
        <v>676196.89</v>
      </c>
      <c r="J361" s="407">
        <v>670238.84</v>
      </c>
      <c r="K361" s="407">
        <v>626858.54999999993</v>
      </c>
      <c r="L361" s="407">
        <v>663359.9</v>
      </c>
      <c r="M361" s="407">
        <v>647731.52</v>
      </c>
      <c r="N361" s="407">
        <v>626301.57000000007</v>
      </c>
      <c r="O361" s="394">
        <f t="shared" si="50"/>
        <v>7633294.8300000001</v>
      </c>
      <c r="Q361" s="390">
        <v>1028</v>
      </c>
      <c r="R361" s="390" t="s">
        <v>37</v>
      </c>
      <c r="S361" s="11">
        <f t="shared" si="51"/>
        <v>614798.99</v>
      </c>
      <c r="T361" s="11">
        <f t="shared" si="53"/>
        <v>1233323.29</v>
      </c>
      <c r="U361" s="11">
        <f t="shared" si="53"/>
        <v>1837610.6</v>
      </c>
      <c r="V361" s="11">
        <f t="shared" si="53"/>
        <v>2461493.29</v>
      </c>
      <c r="W361" s="11">
        <f t="shared" si="53"/>
        <v>3076679.97</v>
      </c>
      <c r="X361" s="11">
        <f t="shared" si="53"/>
        <v>3722607.56</v>
      </c>
      <c r="Y361" s="11">
        <f t="shared" si="53"/>
        <v>4398804.45</v>
      </c>
      <c r="Z361" s="11">
        <f t="shared" si="53"/>
        <v>5069043.29</v>
      </c>
      <c r="AA361" s="11">
        <f t="shared" si="53"/>
        <v>5695901.8399999999</v>
      </c>
      <c r="AB361" s="11">
        <f t="shared" si="53"/>
        <v>6359261.7400000002</v>
      </c>
      <c r="AC361" s="11">
        <f t="shared" si="53"/>
        <v>7006993.2599999998</v>
      </c>
      <c r="AD361" s="11">
        <f t="shared" si="53"/>
        <v>7633294.8300000001</v>
      </c>
    </row>
    <row r="362" spans="1:30" s="41" customFormat="1" x14ac:dyDescent="0.2">
      <c r="A362" s="390">
        <v>1029</v>
      </c>
      <c r="B362" s="390" t="s">
        <v>38</v>
      </c>
      <c r="C362" s="407">
        <v>53762.93</v>
      </c>
      <c r="D362" s="407">
        <v>52641.950000000004</v>
      </c>
      <c r="E362" s="407">
        <v>53939.710000000006</v>
      </c>
      <c r="F362" s="407">
        <v>53792.1</v>
      </c>
      <c r="G362" s="407">
        <v>50712.340000000004</v>
      </c>
      <c r="H362" s="407">
        <v>54337.18</v>
      </c>
      <c r="I362" s="407">
        <v>61035.81</v>
      </c>
      <c r="J362" s="407">
        <v>53379.45</v>
      </c>
      <c r="K362" s="407">
        <v>47308.08</v>
      </c>
      <c r="L362" s="407">
        <v>49987.28</v>
      </c>
      <c r="M362" s="407">
        <v>48013.55</v>
      </c>
      <c r="N362" s="407">
        <v>50233.25</v>
      </c>
      <c r="O362" s="394">
        <f t="shared" si="50"/>
        <v>629143.63000000012</v>
      </c>
      <c r="Q362" s="390">
        <v>1029</v>
      </c>
      <c r="R362" s="390" t="s">
        <v>38</v>
      </c>
      <c r="S362" s="11">
        <f t="shared" si="51"/>
        <v>53762.93</v>
      </c>
      <c r="T362" s="11">
        <f t="shared" si="53"/>
        <v>106404.88</v>
      </c>
      <c r="U362" s="11">
        <f t="shared" si="53"/>
        <v>160344.59000000003</v>
      </c>
      <c r="V362" s="11">
        <f t="shared" si="53"/>
        <v>214136.69000000003</v>
      </c>
      <c r="W362" s="11">
        <f t="shared" si="53"/>
        <v>264849.03000000003</v>
      </c>
      <c r="X362" s="11">
        <f t="shared" si="53"/>
        <v>319186.21000000002</v>
      </c>
      <c r="Y362" s="11">
        <f t="shared" si="53"/>
        <v>380222.02</v>
      </c>
      <c r="Z362" s="11">
        <f t="shared" si="53"/>
        <v>433601.47000000003</v>
      </c>
      <c r="AA362" s="11">
        <f t="shared" si="53"/>
        <v>480909.55000000005</v>
      </c>
      <c r="AB362" s="11">
        <f t="shared" si="53"/>
        <v>530896.83000000007</v>
      </c>
      <c r="AC362" s="11">
        <f t="shared" si="53"/>
        <v>578910.38000000012</v>
      </c>
      <c r="AD362" s="11">
        <f t="shared" si="53"/>
        <v>629143.63000000012</v>
      </c>
    </row>
    <row r="363" spans="1:30" s="41" customFormat="1" x14ac:dyDescent="0.2">
      <c r="A363" s="391">
        <v>1030</v>
      </c>
      <c r="B363" s="391" t="s">
        <v>18</v>
      </c>
      <c r="C363" s="408">
        <v>126314.72</v>
      </c>
      <c r="D363" s="408">
        <v>123196.61</v>
      </c>
      <c r="E363" s="408">
        <v>121194.14</v>
      </c>
      <c r="F363" s="408">
        <v>119600.08</v>
      </c>
      <c r="G363" s="408">
        <v>115362.68000000001</v>
      </c>
      <c r="H363" s="408">
        <v>129904.12</v>
      </c>
      <c r="I363" s="408">
        <v>144641.62999999998</v>
      </c>
      <c r="J363" s="408">
        <v>139740.16</v>
      </c>
      <c r="K363" s="408">
        <v>114514.18</v>
      </c>
      <c r="L363" s="408">
        <v>119356.75</v>
      </c>
      <c r="M363" s="408">
        <v>115172.04</v>
      </c>
      <c r="N363" s="408">
        <v>119735.87</v>
      </c>
      <c r="O363" s="395">
        <f t="shared" si="50"/>
        <v>1488732.98</v>
      </c>
      <c r="Q363" s="391">
        <v>1030</v>
      </c>
      <c r="R363" s="391" t="s">
        <v>18</v>
      </c>
      <c r="S363" s="16">
        <f t="shared" si="51"/>
        <v>126314.72</v>
      </c>
      <c r="T363" s="16">
        <f t="shared" si="53"/>
        <v>249511.33000000002</v>
      </c>
      <c r="U363" s="16">
        <f t="shared" si="53"/>
        <v>370705.47000000003</v>
      </c>
      <c r="V363" s="16">
        <f t="shared" si="53"/>
        <v>490305.55000000005</v>
      </c>
      <c r="W363" s="16">
        <f t="shared" si="53"/>
        <v>605668.2300000001</v>
      </c>
      <c r="X363" s="16">
        <f t="shared" si="53"/>
        <v>735572.35000000009</v>
      </c>
      <c r="Y363" s="16">
        <f t="shared" si="53"/>
        <v>880213.9800000001</v>
      </c>
      <c r="Z363" s="16">
        <f t="shared" si="53"/>
        <v>1019954.1400000001</v>
      </c>
      <c r="AA363" s="16">
        <f t="shared" si="53"/>
        <v>1134468.32</v>
      </c>
      <c r="AB363" s="16">
        <f t="shared" si="53"/>
        <v>1253825.07</v>
      </c>
      <c r="AC363" s="16">
        <f t="shared" si="53"/>
        <v>1368997.11</v>
      </c>
      <c r="AD363" s="16">
        <f t="shared" si="53"/>
        <v>1488732.98</v>
      </c>
    </row>
    <row r="364" spans="1:30" s="41" customFormat="1" x14ac:dyDescent="0.2">
      <c r="A364" s="392">
        <v>10300</v>
      </c>
      <c r="B364" s="392" t="s">
        <v>57</v>
      </c>
      <c r="C364" s="396">
        <f>SUM(C336:C363)</f>
        <v>13349726.890000002</v>
      </c>
      <c r="D364" s="396">
        <f t="shared" ref="D364:M364" si="54">SUM(D336:D363)</f>
        <v>13314843.27</v>
      </c>
      <c r="E364" s="396">
        <f t="shared" si="54"/>
        <v>13389385.359999998</v>
      </c>
      <c r="F364" s="396">
        <f t="shared" si="54"/>
        <v>13563186.490000004</v>
      </c>
      <c r="G364" s="396">
        <f t="shared" si="54"/>
        <v>13058562.950000001</v>
      </c>
      <c r="H364" s="396">
        <f t="shared" si="54"/>
        <v>14453240.450000001</v>
      </c>
      <c r="I364" s="396">
        <f t="shared" si="54"/>
        <v>14439471.82</v>
      </c>
      <c r="J364" s="396">
        <f t="shared" si="54"/>
        <v>14280539.649999999</v>
      </c>
      <c r="K364" s="396">
        <f t="shared" si="54"/>
        <v>13571054.539999999</v>
      </c>
      <c r="L364" s="396">
        <f t="shared" si="54"/>
        <v>13197343.689999998</v>
      </c>
      <c r="M364" s="396">
        <f t="shared" si="54"/>
        <v>13419945.210000001</v>
      </c>
      <c r="N364" s="396">
        <f>SUM(N336:N363)</f>
        <v>12550354.08</v>
      </c>
      <c r="O364" s="396">
        <f>SUM(O336:O363)</f>
        <v>162587654.40000004</v>
      </c>
      <c r="Q364" s="392">
        <v>10300</v>
      </c>
      <c r="R364" s="392" t="s">
        <v>57</v>
      </c>
      <c r="S364" s="396">
        <f t="shared" ref="S364:AC364" si="55">SUM(S336:S363)</f>
        <v>13349726.890000002</v>
      </c>
      <c r="T364" s="396">
        <f t="shared" si="55"/>
        <v>26664570.159999989</v>
      </c>
      <c r="U364" s="396">
        <f t="shared" si="55"/>
        <v>40053955.519999996</v>
      </c>
      <c r="V364" s="396">
        <f t="shared" si="55"/>
        <v>53617142.009999983</v>
      </c>
      <c r="W364" s="396">
        <f t="shared" si="55"/>
        <v>66675704.960000008</v>
      </c>
      <c r="X364" s="396">
        <f t="shared" si="55"/>
        <v>81128945.409999967</v>
      </c>
      <c r="Y364" s="396">
        <f t="shared" si="55"/>
        <v>95568417.230000004</v>
      </c>
      <c r="Z364" s="396">
        <f t="shared" si="55"/>
        <v>109848956.87999998</v>
      </c>
      <c r="AA364" s="396">
        <f t="shared" si="55"/>
        <v>123420011.42000002</v>
      </c>
      <c r="AB364" s="396">
        <f t="shared" si="55"/>
        <v>136617355.10999998</v>
      </c>
      <c r="AC364" s="396">
        <f t="shared" si="55"/>
        <v>150037300.3199999</v>
      </c>
      <c r="AD364" s="396">
        <f>SUM(AD336:AD363)</f>
        <v>162587654.40000004</v>
      </c>
    </row>
    <row r="365" spans="1:30" s="41" customFormat="1" x14ac:dyDescent="0.2"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</row>
    <row r="366" spans="1:30" s="41" customFormat="1" x14ac:dyDescent="0.2">
      <c r="A366" s="388" t="s">
        <v>144</v>
      </c>
      <c r="B366" s="388" t="s">
        <v>159</v>
      </c>
      <c r="C366" s="388" t="s">
        <v>0</v>
      </c>
      <c r="D366" s="388" t="s">
        <v>1</v>
      </c>
      <c r="E366" s="388" t="s">
        <v>2</v>
      </c>
      <c r="F366" s="388" t="s">
        <v>3</v>
      </c>
      <c r="G366" s="388" t="s">
        <v>4</v>
      </c>
      <c r="H366" s="388" t="s">
        <v>5</v>
      </c>
      <c r="I366" s="388" t="s">
        <v>6</v>
      </c>
      <c r="J366" s="388" t="s">
        <v>7</v>
      </c>
      <c r="K366" s="388" t="s">
        <v>8</v>
      </c>
      <c r="L366" s="388" t="s">
        <v>9</v>
      </c>
      <c r="M366" s="388" t="s">
        <v>10</v>
      </c>
      <c r="N366" s="388" t="s">
        <v>11</v>
      </c>
      <c r="O366" s="388" t="s">
        <v>55</v>
      </c>
      <c r="Q366" s="388" t="s">
        <v>73</v>
      </c>
      <c r="R366" s="388" t="s">
        <v>159</v>
      </c>
      <c r="S366" s="388" t="s">
        <v>74</v>
      </c>
      <c r="T366" s="388" t="s">
        <v>75</v>
      </c>
      <c r="U366" s="388" t="s">
        <v>76</v>
      </c>
      <c r="V366" s="388" t="s">
        <v>77</v>
      </c>
      <c r="W366" s="388" t="s">
        <v>78</v>
      </c>
      <c r="X366" s="388" t="s">
        <v>79</v>
      </c>
      <c r="Y366" s="388" t="s">
        <v>80</v>
      </c>
      <c r="Z366" s="388" t="s">
        <v>81</v>
      </c>
      <c r="AA366" s="388" t="s">
        <v>82</v>
      </c>
      <c r="AB366" s="388" t="s">
        <v>83</v>
      </c>
      <c r="AC366" s="388" t="s">
        <v>84</v>
      </c>
      <c r="AD366" s="388" t="s">
        <v>85</v>
      </c>
    </row>
    <row r="367" spans="1:30" s="41" customFormat="1" x14ac:dyDescent="0.2">
      <c r="A367" s="389"/>
      <c r="B367" s="389" t="s">
        <v>46</v>
      </c>
      <c r="C367" s="387">
        <v>0</v>
      </c>
      <c r="D367" s="387">
        <v>0</v>
      </c>
      <c r="E367" s="387">
        <v>0</v>
      </c>
      <c r="F367" s="387">
        <v>0</v>
      </c>
      <c r="G367" s="387">
        <v>0</v>
      </c>
      <c r="H367" s="387">
        <v>0</v>
      </c>
      <c r="I367" s="387">
        <v>0</v>
      </c>
      <c r="J367" s="387">
        <v>0</v>
      </c>
      <c r="K367" s="387">
        <v>0</v>
      </c>
      <c r="L367" s="387">
        <v>0</v>
      </c>
      <c r="M367" s="387">
        <v>0</v>
      </c>
      <c r="N367" s="387">
        <v>0</v>
      </c>
      <c r="O367" s="393">
        <f>SUM(C367:N367)</f>
        <v>0</v>
      </c>
      <c r="Q367" s="389"/>
      <c r="R367" s="389" t="s">
        <v>46</v>
      </c>
      <c r="S367" s="387">
        <f>+C367</f>
        <v>0</v>
      </c>
      <c r="T367" s="387">
        <f>+S367+D367</f>
        <v>0</v>
      </c>
      <c r="U367" s="387">
        <f t="shared" ref="U367:AD382" si="56">+T367+E367</f>
        <v>0</v>
      </c>
      <c r="V367" s="387">
        <f t="shared" si="56"/>
        <v>0</v>
      </c>
      <c r="W367" s="387">
        <f t="shared" si="56"/>
        <v>0</v>
      </c>
      <c r="X367" s="387">
        <f t="shared" si="56"/>
        <v>0</v>
      </c>
      <c r="Y367" s="387">
        <f t="shared" si="56"/>
        <v>0</v>
      </c>
      <c r="Z367" s="387">
        <f t="shared" si="56"/>
        <v>0</v>
      </c>
      <c r="AA367" s="387">
        <f t="shared" si="56"/>
        <v>0</v>
      </c>
      <c r="AB367" s="387">
        <f t="shared" si="56"/>
        <v>0</v>
      </c>
      <c r="AC367" s="387">
        <f t="shared" si="56"/>
        <v>0</v>
      </c>
      <c r="AD367" s="387">
        <f t="shared" si="56"/>
        <v>0</v>
      </c>
    </row>
    <row r="368" spans="1:30" s="41" customFormat="1" x14ac:dyDescent="0.2">
      <c r="A368" s="390">
        <v>1004</v>
      </c>
      <c r="B368" s="390" t="s">
        <v>94</v>
      </c>
      <c r="C368" s="407">
        <v>4789305.1900000004</v>
      </c>
      <c r="D368" s="407">
        <v>5023449.1900000004</v>
      </c>
      <c r="E368" s="407">
        <v>4975314.41</v>
      </c>
      <c r="F368" s="407">
        <v>4987426.34</v>
      </c>
      <c r="G368" s="407">
        <v>5150096.05</v>
      </c>
      <c r="H368" s="407">
        <v>5422227.6600000001</v>
      </c>
      <c r="I368" s="407">
        <v>5510760.8499999996</v>
      </c>
      <c r="J368" s="407">
        <v>5237722.43</v>
      </c>
      <c r="K368" s="407">
        <v>5167935.62</v>
      </c>
      <c r="L368" s="407">
        <v>5028652.1500000004</v>
      </c>
      <c r="M368" s="407">
        <v>5208639.47</v>
      </c>
      <c r="N368" s="407">
        <v>4519074.87</v>
      </c>
      <c r="O368" s="394">
        <f t="shared" ref="O368:O394" si="57">SUM(C368:N368)</f>
        <v>61020604.229999997</v>
      </c>
      <c r="Q368" s="390">
        <v>1004</v>
      </c>
      <c r="R368" s="390" t="s">
        <v>94</v>
      </c>
      <c r="S368" s="11">
        <f t="shared" ref="S368:S394" si="58">+C368</f>
        <v>4789305.1900000004</v>
      </c>
      <c r="T368" s="11">
        <f t="shared" ref="T368:AD383" si="59">+S368+D368</f>
        <v>9812754.3800000008</v>
      </c>
      <c r="U368" s="11">
        <f t="shared" si="56"/>
        <v>14788068.790000001</v>
      </c>
      <c r="V368" s="11">
        <f t="shared" si="56"/>
        <v>19775495.130000003</v>
      </c>
      <c r="W368" s="11">
        <f t="shared" si="56"/>
        <v>24925591.180000003</v>
      </c>
      <c r="X368" s="11">
        <f t="shared" si="56"/>
        <v>30347818.840000004</v>
      </c>
      <c r="Y368" s="11">
        <f t="shared" si="56"/>
        <v>35858579.690000005</v>
      </c>
      <c r="Z368" s="11">
        <f t="shared" si="56"/>
        <v>41096302.120000005</v>
      </c>
      <c r="AA368" s="11">
        <f t="shared" si="56"/>
        <v>46264237.740000002</v>
      </c>
      <c r="AB368" s="11">
        <f t="shared" si="56"/>
        <v>51292889.890000001</v>
      </c>
      <c r="AC368" s="11">
        <f t="shared" si="56"/>
        <v>56501529.359999999</v>
      </c>
      <c r="AD368" s="11">
        <f t="shared" si="56"/>
        <v>61020604.229999997</v>
      </c>
    </row>
    <row r="369" spans="1:30" s="41" customFormat="1" x14ac:dyDescent="0.2">
      <c r="A369" s="390">
        <v>1005</v>
      </c>
      <c r="B369" s="390" t="s">
        <v>13</v>
      </c>
      <c r="C369" s="407">
        <v>33686.51</v>
      </c>
      <c r="D369" s="407">
        <v>28137.99</v>
      </c>
      <c r="E369" s="407">
        <v>32649.05</v>
      </c>
      <c r="F369" s="407">
        <v>34128.879999999997</v>
      </c>
      <c r="G369" s="407">
        <v>31682.9</v>
      </c>
      <c r="H369" s="407">
        <v>36176.870000000003</v>
      </c>
      <c r="I369" s="407">
        <v>38740.17</v>
      </c>
      <c r="J369" s="407">
        <v>41699.14</v>
      </c>
      <c r="K369" s="407">
        <v>36141.449999999997</v>
      </c>
      <c r="L369" s="407">
        <v>39655.589999999997</v>
      </c>
      <c r="M369" s="407">
        <v>34680.35</v>
      </c>
      <c r="N369" s="407">
        <v>31759.72</v>
      </c>
      <c r="O369" s="394">
        <f t="shared" si="57"/>
        <v>419138.62</v>
      </c>
      <c r="Q369" s="390">
        <v>1005</v>
      </c>
      <c r="R369" s="390" t="s">
        <v>13</v>
      </c>
      <c r="S369" s="11">
        <f t="shared" si="58"/>
        <v>33686.51</v>
      </c>
      <c r="T369" s="11">
        <f t="shared" si="59"/>
        <v>61824.5</v>
      </c>
      <c r="U369" s="11">
        <f t="shared" si="56"/>
        <v>94473.55</v>
      </c>
      <c r="V369" s="11">
        <f t="shared" si="56"/>
        <v>128602.43</v>
      </c>
      <c r="W369" s="11">
        <f t="shared" si="56"/>
        <v>160285.32999999999</v>
      </c>
      <c r="X369" s="11">
        <f t="shared" si="56"/>
        <v>196462.19999999998</v>
      </c>
      <c r="Y369" s="11">
        <f t="shared" si="56"/>
        <v>235202.37</v>
      </c>
      <c r="Z369" s="11">
        <f t="shared" si="56"/>
        <v>276901.51</v>
      </c>
      <c r="AA369" s="11">
        <f t="shared" si="56"/>
        <v>313042.96000000002</v>
      </c>
      <c r="AB369" s="11">
        <f t="shared" si="56"/>
        <v>352698.55000000005</v>
      </c>
      <c r="AC369" s="11">
        <f t="shared" si="56"/>
        <v>387378.9</v>
      </c>
      <c r="AD369" s="11">
        <f t="shared" si="56"/>
        <v>419138.62</v>
      </c>
    </row>
    <row r="370" spans="1:30" s="41" customFormat="1" x14ac:dyDescent="0.2">
      <c r="A370" s="390">
        <v>1006</v>
      </c>
      <c r="B370" s="390" t="s">
        <v>14</v>
      </c>
      <c r="C370" s="407">
        <v>36334.28</v>
      </c>
      <c r="D370" s="407">
        <v>41885.800000000003</v>
      </c>
      <c r="E370" s="407">
        <v>48990.57</v>
      </c>
      <c r="F370" s="407">
        <v>56429.26</v>
      </c>
      <c r="G370" s="407">
        <v>53678.23</v>
      </c>
      <c r="H370" s="407">
        <v>61698.49</v>
      </c>
      <c r="I370" s="407">
        <v>76847.63</v>
      </c>
      <c r="J370" s="407">
        <v>80248.41</v>
      </c>
      <c r="K370" s="407">
        <v>48445.19</v>
      </c>
      <c r="L370" s="407">
        <v>45776.14</v>
      </c>
      <c r="M370" s="407">
        <v>47845.21</v>
      </c>
      <c r="N370" s="407">
        <v>41958.36</v>
      </c>
      <c r="O370" s="394">
        <f t="shared" si="57"/>
        <v>640137.56999999995</v>
      </c>
      <c r="Q370" s="390">
        <v>1006</v>
      </c>
      <c r="R370" s="390" t="s">
        <v>14</v>
      </c>
      <c r="S370" s="11">
        <f t="shared" si="58"/>
        <v>36334.28</v>
      </c>
      <c r="T370" s="11">
        <f t="shared" si="59"/>
        <v>78220.08</v>
      </c>
      <c r="U370" s="11">
        <f t="shared" si="56"/>
        <v>127210.65</v>
      </c>
      <c r="V370" s="11">
        <f t="shared" si="56"/>
        <v>183639.91</v>
      </c>
      <c r="W370" s="11">
        <f t="shared" si="56"/>
        <v>237318.14</v>
      </c>
      <c r="X370" s="11">
        <f t="shared" si="56"/>
        <v>299016.63</v>
      </c>
      <c r="Y370" s="11">
        <f t="shared" si="56"/>
        <v>375864.26</v>
      </c>
      <c r="Z370" s="11">
        <f t="shared" si="56"/>
        <v>456112.67000000004</v>
      </c>
      <c r="AA370" s="11">
        <f t="shared" si="56"/>
        <v>504557.86000000004</v>
      </c>
      <c r="AB370" s="11">
        <f t="shared" si="56"/>
        <v>550334</v>
      </c>
      <c r="AC370" s="11">
        <f t="shared" si="56"/>
        <v>598179.21</v>
      </c>
      <c r="AD370" s="11">
        <f t="shared" si="56"/>
        <v>640137.56999999995</v>
      </c>
    </row>
    <row r="371" spans="1:30" s="41" customFormat="1" x14ac:dyDescent="0.2">
      <c r="A371" s="390">
        <v>1007</v>
      </c>
      <c r="B371" s="390" t="s">
        <v>15</v>
      </c>
      <c r="C371" s="407">
        <v>407175.73</v>
      </c>
      <c r="D371" s="407">
        <v>428861.7</v>
      </c>
      <c r="E371" s="407">
        <v>414458.47</v>
      </c>
      <c r="F371" s="407">
        <v>418460.97</v>
      </c>
      <c r="G371" s="407">
        <v>408853.45</v>
      </c>
      <c r="H371" s="407">
        <v>407933.08</v>
      </c>
      <c r="I371" s="407">
        <v>279726.08000000002</v>
      </c>
      <c r="J371" s="407">
        <v>288494.78000000003</v>
      </c>
      <c r="K371" s="407">
        <v>294303.37</v>
      </c>
      <c r="L371" s="407">
        <v>322023.34999999998</v>
      </c>
      <c r="M371" s="407">
        <v>333851.62</v>
      </c>
      <c r="N371" s="407">
        <v>323370.59999999998</v>
      </c>
      <c r="O371" s="394">
        <f t="shared" si="57"/>
        <v>4327513.2</v>
      </c>
      <c r="Q371" s="390">
        <v>1007</v>
      </c>
      <c r="R371" s="390" t="s">
        <v>15</v>
      </c>
      <c r="S371" s="11">
        <f t="shared" si="58"/>
        <v>407175.73</v>
      </c>
      <c r="T371" s="11">
        <f t="shared" si="59"/>
        <v>836037.42999999993</v>
      </c>
      <c r="U371" s="11">
        <f t="shared" si="56"/>
        <v>1250495.8999999999</v>
      </c>
      <c r="V371" s="11">
        <f t="shared" si="56"/>
        <v>1668956.8699999999</v>
      </c>
      <c r="W371" s="11">
        <f t="shared" si="56"/>
        <v>2077810.3199999998</v>
      </c>
      <c r="X371" s="11">
        <f t="shared" si="56"/>
        <v>2485743.4</v>
      </c>
      <c r="Y371" s="11">
        <f t="shared" si="56"/>
        <v>2765469.48</v>
      </c>
      <c r="Z371" s="11">
        <f t="shared" si="56"/>
        <v>3053964.26</v>
      </c>
      <c r="AA371" s="11">
        <f t="shared" si="56"/>
        <v>3348267.63</v>
      </c>
      <c r="AB371" s="11">
        <f t="shared" si="56"/>
        <v>3670290.98</v>
      </c>
      <c r="AC371" s="11">
        <f t="shared" si="56"/>
        <v>4004142.6</v>
      </c>
      <c r="AD371" s="11">
        <f t="shared" si="56"/>
        <v>4327513.2</v>
      </c>
    </row>
    <row r="372" spans="1:30" s="41" customFormat="1" x14ac:dyDescent="0.2">
      <c r="A372" s="390">
        <v>1008</v>
      </c>
      <c r="B372" s="390" t="s">
        <v>16</v>
      </c>
      <c r="C372" s="407">
        <v>100920.59</v>
      </c>
      <c r="D372" s="407">
        <v>102394.32</v>
      </c>
      <c r="E372" s="407">
        <v>129909.25</v>
      </c>
      <c r="F372" s="407">
        <v>135310.95000000001</v>
      </c>
      <c r="G372" s="407">
        <v>121586.55</v>
      </c>
      <c r="H372" s="407">
        <v>184992.59</v>
      </c>
      <c r="I372" s="407">
        <v>176800.19</v>
      </c>
      <c r="J372" s="407">
        <v>166778.93</v>
      </c>
      <c r="K372" s="407">
        <v>120644.71</v>
      </c>
      <c r="L372" s="407">
        <v>131216.67000000001</v>
      </c>
      <c r="M372" s="407">
        <v>131047.38</v>
      </c>
      <c r="N372" s="407">
        <v>138383.95000000001</v>
      </c>
      <c r="O372" s="394">
        <f t="shared" si="57"/>
        <v>1639986.0799999998</v>
      </c>
      <c r="Q372" s="390">
        <v>1008</v>
      </c>
      <c r="R372" s="390" t="s">
        <v>16</v>
      </c>
      <c r="S372" s="11">
        <f t="shared" si="58"/>
        <v>100920.59</v>
      </c>
      <c r="T372" s="11">
        <f t="shared" si="59"/>
        <v>203314.91</v>
      </c>
      <c r="U372" s="11">
        <f t="shared" si="56"/>
        <v>333224.16000000003</v>
      </c>
      <c r="V372" s="11">
        <f t="shared" si="56"/>
        <v>468535.11000000004</v>
      </c>
      <c r="W372" s="11">
        <f t="shared" si="56"/>
        <v>590121.66</v>
      </c>
      <c r="X372" s="11">
        <f t="shared" si="56"/>
        <v>775114.25</v>
      </c>
      <c r="Y372" s="11">
        <f t="shared" si="56"/>
        <v>951914.44</v>
      </c>
      <c r="Z372" s="11">
        <f t="shared" si="56"/>
        <v>1118693.3699999999</v>
      </c>
      <c r="AA372" s="11">
        <f t="shared" si="56"/>
        <v>1239338.0799999998</v>
      </c>
      <c r="AB372" s="11">
        <f t="shared" si="56"/>
        <v>1370554.7499999998</v>
      </c>
      <c r="AC372" s="11">
        <f t="shared" si="56"/>
        <v>1501602.13</v>
      </c>
      <c r="AD372" s="11">
        <f t="shared" si="56"/>
        <v>1639986.0799999998</v>
      </c>
    </row>
    <row r="373" spans="1:30" s="41" customFormat="1" x14ac:dyDescent="0.2">
      <c r="A373" s="390">
        <v>1009</v>
      </c>
      <c r="B373" s="390" t="s">
        <v>17</v>
      </c>
      <c r="C373" s="407">
        <v>90400.06</v>
      </c>
      <c r="D373" s="407">
        <v>91605.57</v>
      </c>
      <c r="E373" s="407">
        <v>91881.32</v>
      </c>
      <c r="F373" s="407">
        <v>97865.02</v>
      </c>
      <c r="G373" s="407">
        <v>87794.48</v>
      </c>
      <c r="H373" s="407">
        <v>90272.45</v>
      </c>
      <c r="I373" s="407">
        <v>93093.42</v>
      </c>
      <c r="J373" s="407">
        <v>100656</v>
      </c>
      <c r="K373" s="407">
        <v>88276.99</v>
      </c>
      <c r="L373" s="407">
        <v>116685.34</v>
      </c>
      <c r="M373" s="407">
        <v>99481.54</v>
      </c>
      <c r="N373" s="407">
        <v>87755.32</v>
      </c>
      <c r="O373" s="394">
        <f t="shared" si="57"/>
        <v>1135767.51</v>
      </c>
      <c r="Q373" s="390">
        <v>1009</v>
      </c>
      <c r="R373" s="390" t="s">
        <v>17</v>
      </c>
      <c r="S373" s="11">
        <f t="shared" si="58"/>
        <v>90400.06</v>
      </c>
      <c r="T373" s="11">
        <f t="shared" si="59"/>
        <v>182005.63</v>
      </c>
      <c r="U373" s="11">
        <f t="shared" si="56"/>
        <v>273886.95</v>
      </c>
      <c r="V373" s="11">
        <f t="shared" si="56"/>
        <v>371751.97000000003</v>
      </c>
      <c r="W373" s="11">
        <f t="shared" si="56"/>
        <v>459546.45</v>
      </c>
      <c r="X373" s="11">
        <f t="shared" si="56"/>
        <v>549818.9</v>
      </c>
      <c r="Y373" s="11">
        <f t="shared" si="56"/>
        <v>642912.32000000007</v>
      </c>
      <c r="Z373" s="11">
        <f t="shared" si="56"/>
        <v>743568.32000000007</v>
      </c>
      <c r="AA373" s="11">
        <f t="shared" si="56"/>
        <v>831845.31</v>
      </c>
      <c r="AB373" s="11">
        <f t="shared" si="56"/>
        <v>948530.65</v>
      </c>
      <c r="AC373" s="11">
        <f t="shared" si="56"/>
        <v>1048012.1900000001</v>
      </c>
      <c r="AD373" s="11">
        <f t="shared" si="56"/>
        <v>1135767.51</v>
      </c>
    </row>
    <row r="374" spans="1:30" s="41" customFormat="1" x14ac:dyDescent="0.2">
      <c r="A374" s="390">
        <v>1010</v>
      </c>
      <c r="B374" s="390" t="s">
        <v>19</v>
      </c>
      <c r="C374" s="407">
        <v>77459.47</v>
      </c>
      <c r="D374" s="407">
        <v>57336.31</v>
      </c>
      <c r="E374" s="407">
        <v>70634.02</v>
      </c>
      <c r="F374" s="407">
        <v>75490.09</v>
      </c>
      <c r="G374" s="407">
        <v>71013.2</v>
      </c>
      <c r="H374" s="407">
        <v>61526.12</v>
      </c>
      <c r="I374" s="407">
        <v>68732.570000000007</v>
      </c>
      <c r="J374" s="407">
        <v>65459.41</v>
      </c>
      <c r="K374" s="407">
        <v>81977.789999999994</v>
      </c>
      <c r="L374" s="407">
        <v>56941.66</v>
      </c>
      <c r="M374" s="407">
        <v>135971.82999999999</v>
      </c>
      <c r="N374" s="407">
        <v>65048.06</v>
      </c>
      <c r="O374" s="394">
        <f t="shared" si="57"/>
        <v>887590.53</v>
      </c>
      <c r="Q374" s="390">
        <v>1010</v>
      </c>
      <c r="R374" s="390" t="s">
        <v>19</v>
      </c>
      <c r="S374" s="11">
        <f t="shared" si="58"/>
        <v>77459.47</v>
      </c>
      <c r="T374" s="11">
        <f t="shared" si="59"/>
        <v>134795.78</v>
      </c>
      <c r="U374" s="11">
        <f t="shared" si="56"/>
        <v>205429.8</v>
      </c>
      <c r="V374" s="11">
        <f t="shared" si="56"/>
        <v>280919.89</v>
      </c>
      <c r="W374" s="11">
        <f t="shared" si="56"/>
        <v>351933.09</v>
      </c>
      <c r="X374" s="11">
        <f t="shared" si="56"/>
        <v>413459.21</v>
      </c>
      <c r="Y374" s="11">
        <f t="shared" si="56"/>
        <v>482191.78</v>
      </c>
      <c r="Z374" s="11">
        <f t="shared" si="56"/>
        <v>547651.19000000006</v>
      </c>
      <c r="AA374" s="11">
        <f t="shared" si="56"/>
        <v>629628.9800000001</v>
      </c>
      <c r="AB374" s="11">
        <f t="shared" si="56"/>
        <v>686570.64000000013</v>
      </c>
      <c r="AC374" s="11">
        <f t="shared" si="56"/>
        <v>822542.47000000009</v>
      </c>
      <c r="AD374" s="11">
        <f t="shared" si="56"/>
        <v>887590.53</v>
      </c>
    </row>
    <row r="375" spans="1:30" s="41" customFormat="1" x14ac:dyDescent="0.2">
      <c r="A375" s="390">
        <v>1011</v>
      </c>
      <c r="B375" s="390" t="s">
        <v>20</v>
      </c>
      <c r="C375" s="407">
        <v>73383.78</v>
      </c>
      <c r="D375" s="407">
        <v>78905.05</v>
      </c>
      <c r="E375" s="407">
        <v>73199.37</v>
      </c>
      <c r="F375" s="407">
        <v>72530.460000000006</v>
      </c>
      <c r="G375" s="407">
        <v>68244.08</v>
      </c>
      <c r="H375" s="407">
        <v>79558.080000000002</v>
      </c>
      <c r="I375" s="407">
        <v>87162.69</v>
      </c>
      <c r="J375" s="407">
        <v>77514.009999999995</v>
      </c>
      <c r="K375" s="407">
        <v>69870.75</v>
      </c>
      <c r="L375" s="407">
        <v>68679.600000000006</v>
      </c>
      <c r="M375" s="407">
        <v>69283.539999999994</v>
      </c>
      <c r="N375" s="407">
        <v>70004.87</v>
      </c>
      <c r="O375" s="394">
        <f t="shared" si="57"/>
        <v>888336.28</v>
      </c>
      <c r="Q375" s="390">
        <v>1011</v>
      </c>
      <c r="R375" s="390" t="s">
        <v>20</v>
      </c>
      <c r="S375" s="11">
        <f t="shared" si="58"/>
        <v>73383.78</v>
      </c>
      <c r="T375" s="11">
        <f t="shared" si="59"/>
        <v>152288.83000000002</v>
      </c>
      <c r="U375" s="11">
        <f t="shared" si="56"/>
        <v>225488.2</v>
      </c>
      <c r="V375" s="11">
        <f t="shared" si="56"/>
        <v>298018.66000000003</v>
      </c>
      <c r="W375" s="11">
        <f t="shared" si="56"/>
        <v>366262.74000000005</v>
      </c>
      <c r="X375" s="11">
        <f t="shared" si="56"/>
        <v>445820.82000000007</v>
      </c>
      <c r="Y375" s="11">
        <f t="shared" si="56"/>
        <v>532983.51</v>
      </c>
      <c r="Z375" s="11">
        <f t="shared" si="56"/>
        <v>610497.52</v>
      </c>
      <c r="AA375" s="11">
        <f t="shared" si="56"/>
        <v>680368.27</v>
      </c>
      <c r="AB375" s="11">
        <f t="shared" si="56"/>
        <v>749047.87</v>
      </c>
      <c r="AC375" s="11">
        <f t="shared" si="56"/>
        <v>818331.41</v>
      </c>
      <c r="AD375" s="11">
        <f t="shared" si="56"/>
        <v>888336.28</v>
      </c>
    </row>
    <row r="376" spans="1:30" s="41" customFormat="1" ht="14.25" customHeight="1" x14ac:dyDescent="0.2">
      <c r="A376" s="390">
        <v>1012</v>
      </c>
      <c r="B376" s="390" t="s">
        <v>21</v>
      </c>
      <c r="C376" s="407">
        <v>190555.79</v>
      </c>
      <c r="D376" s="407">
        <v>191062.05</v>
      </c>
      <c r="E376" s="407">
        <v>195564.49</v>
      </c>
      <c r="F376" s="407">
        <v>186785.07</v>
      </c>
      <c r="G376" s="407">
        <v>170518.11</v>
      </c>
      <c r="H376" s="407">
        <v>183770.6</v>
      </c>
      <c r="I376" s="407">
        <v>184804.83</v>
      </c>
      <c r="J376" s="407">
        <v>166762.44</v>
      </c>
      <c r="K376" s="407">
        <v>145261.07999999999</v>
      </c>
      <c r="L376" s="407">
        <v>136610.46</v>
      </c>
      <c r="M376" s="407">
        <v>136672.85999999999</v>
      </c>
      <c r="N376" s="407">
        <v>130664.96000000001</v>
      </c>
      <c r="O376" s="394">
        <f t="shared" si="57"/>
        <v>2019032.7399999998</v>
      </c>
      <c r="Q376" s="390">
        <v>1012</v>
      </c>
      <c r="R376" s="390" t="s">
        <v>21</v>
      </c>
      <c r="S376" s="11">
        <f t="shared" si="58"/>
        <v>190555.79</v>
      </c>
      <c r="T376" s="11">
        <f t="shared" si="59"/>
        <v>381617.83999999997</v>
      </c>
      <c r="U376" s="11">
        <f t="shared" si="56"/>
        <v>577182.32999999996</v>
      </c>
      <c r="V376" s="11">
        <f t="shared" si="56"/>
        <v>763967.39999999991</v>
      </c>
      <c r="W376" s="11">
        <f t="shared" si="56"/>
        <v>934485.50999999989</v>
      </c>
      <c r="X376" s="11">
        <f t="shared" si="56"/>
        <v>1118256.1099999999</v>
      </c>
      <c r="Y376" s="11">
        <f t="shared" si="56"/>
        <v>1303060.94</v>
      </c>
      <c r="Z376" s="11">
        <f t="shared" si="56"/>
        <v>1469823.38</v>
      </c>
      <c r="AA376" s="11">
        <f t="shared" si="56"/>
        <v>1615084.46</v>
      </c>
      <c r="AB376" s="11">
        <f t="shared" si="56"/>
        <v>1751694.92</v>
      </c>
      <c r="AC376" s="11">
        <f t="shared" si="56"/>
        <v>1888367.7799999998</v>
      </c>
      <c r="AD376" s="11">
        <f t="shared" si="56"/>
        <v>2019032.7399999998</v>
      </c>
    </row>
    <row r="377" spans="1:30" s="41" customFormat="1" x14ac:dyDescent="0.2">
      <c r="A377" s="390">
        <v>1013</v>
      </c>
      <c r="B377" s="390" t="s">
        <v>22</v>
      </c>
      <c r="C377" s="407">
        <v>15460.97</v>
      </c>
      <c r="D377" s="407">
        <v>11220.09</v>
      </c>
      <c r="E377" s="407">
        <v>12494.61</v>
      </c>
      <c r="F377" s="407">
        <v>12572.69</v>
      </c>
      <c r="G377" s="407">
        <v>13460.72</v>
      </c>
      <c r="H377" s="407">
        <v>17264.88</v>
      </c>
      <c r="I377" s="407">
        <v>17667.22</v>
      </c>
      <c r="J377" s="407">
        <v>20409.86</v>
      </c>
      <c r="K377" s="407">
        <v>20834.66</v>
      </c>
      <c r="L377" s="407">
        <v>16052.62</v>
      </c>
      <c r="M377" s="407">
        <v>11240.96</v>
      </c>
      <c r="N377" s="407">
        <v>10971.3</v>
      </c>
      <c r="O377" s="394">
        <f t="shared" si="57"/>
        <v>179650.58</v>
      </c>
      <c r="Q377" s="390">
        <v>1013</v>
      </c>
      <c r="R377" s="390" t="s">
        <v>22</v>
      </c>
      <c r="S377" s="11">
        <f t="shared" si="58"/>
        <v>15460.97</v>
      </c>
      <c r="T377" s="11">
        <f t="shared" si="59"/>
        <v>26681.059999999998</v>
      </c>
      <c r="U377" s="11">
        <f t="shared" si="56"/>
        <v>39175.67</v>
      </c>
      <c r="V377" s="11">
        <f t="shared" si="56"/>
        <v>51748.36</v>
      </c>
      <c r="W377" s="11">
        <f t="shared" si="56"/>
        <v>65209.08</v>
      </c>
      <c r="X377" s="11">
        <f t="shared" si="56"/>
        <v>82473.960000000006</v>
      </c>
      <c r="Y377" s="11">
        <f t="shared" si="56"/>
        <v>100141.18000000001</v>
      </c>
      <c r="Z377" s="11">
        <f t="shared" si="56"/>
        <v>120551.04000000001</v>
      </c>
      <c r="AA377" s="11">
        <f t="shared" si="56"/>
        <v>141385.70000000001</v>
      </c>
      <c r="AB377" s="11">
        <f t="shared" si="56"/>
        <v>157438.32</v>
      </c>
      <c r="AC377" s="11">
        <f t="shared" si="56"/>
        <v>168679.28</v>
      </c>
      <c r="AD377" s="11">
        <f t="shared" si="56"/>
        <v>179650.58</v>
      </c>
    </row>
    <row r="378" spans="1:30" s="41" customFormat="1" x14ac:dyDescent="0.2">
      <c r="A378" s="390">
        <v>1014</v>
      </c>
      <c r="B378" s="390" t="s">
        <v>23</v>
      </c>
      <c r="C378" s="407">
        <v>284046.12</v>
      </c>
      <c r="D378" s="407">
        <v>305443.20000000001</v>
      </c>
      <c r="E378" s="407">
        <v>318476.68</v>
      </c>
      <c r="F378" s="407">
        <v>277279.25</v>
      </c>
      <c r="G378" s="407">
        <v>314157.32</v>
      </c>
      <c r="H378" s="407">
        <v>381050.99</v>
      </c>
      <c r="I378" s="407">
        <v>441943.36</v>
      </c>
      <c r="J378" s="407">
        <v>455559.07</v>
      </c>
      <c r="K378" s="407">
        <v>455137.9</v>
      </c>
      <c r="L378" s="407">
        <v>394047.17</v>
      </c>
      <c r="M378" s="407">
        <v>385807.4</v>
      </c>
      <c r="N378" s="407">
        <v>429314.58</v>
      </c>
      <c r="O378" s="394">
        <f t="shared" si="57"/>
        <v>4442263.0399999991</v>
      </c>
      <c r="Q378" s="390">
        <v>1014</v>
      </c>
      <c r="R378" s="390" t="s">
        <v>23</v>
      </c>
      <c r="S378" s="11">
        <f t="shared" si="58"/>
        <v>284046.12</v>
      </c>
      <c r="T378" s="11">
        <f t="shared" si="59"/>
        <v>589489.32000000007</v>
      </c>
      <c r="U378" s="11">
        <f t="shared" si="56"/>
        <v>907966</v>
      </c>
      <c r="V378" s="11">
        <f t="shared" si="56"/>
        <v>1185245.25</v>
      </c>
      <c r="W378" s="11">
        <f t="shared" si="56"/>
        <v>1499402.57</v>
      </c>
      <c r="X378" s="11">
        <f t="shared" si="56"/>
        <v>1880453.56</v>
      </c>
      <c r="Y378" s="11">
        <f t="shared" si="56"/>
        <v>2322396.92</v>
      </c>
      <c r="Z378" s="11">
        <f t="shared" si="56"/>
        <v>2777955.9899999998</v>
      </c>
      <c r="AA378" s="11">
        <f t="shared" si="56"/>
        <v>3233093.8899999997</v>
      </c>
      <c r="AB378" s="11">
        <f t="shared" si="56"/>
        <v>3627141.0599999996</v>
      </c>
      <c r="AC378" s="11">
        <f t="shared" si="56"/>
        <v>4012948.4599999995</v>
      </c>
      <c r="AD378" s="11">
        <f t="shared" si="56"/>
        <v>4442263.0399999991</v>
      </c>
    </row>
    <row r="379" spans="1:30" s="41" customFormat="1" x14ac:dyDescent="0.2">
      <c r="A379" s="390">
        <v>1015</v>
      </c>
      <c r="B379" s="390" t="s">
        <v>24</v>
      </c>
      <c r="C379" s="407">
        <v>8406.35</v>
      </c>
      <c r="D379" s="407">
        <v>13683.87</v>
      </c>
      <c r="E379" s="407">
        <v>9861.65</v>
      </c>
      <c r="F379" s="407">
        <v>78307.62</v>
      </c>
      <c r="G379" s="407">
        <v>78966.960000000006</v>
      </c>
      <c r="H379" s="407">
        <v>93813.06</v>
      </c>
      <c r="I379" s="407">
        <v>25440.95</v>
      </c>
      <c r="J379" s="407">
        <v>120448.06</v>
      </c>
      <c r="K379" s="407">
        <v>91252.56</v>
      </c>
      <c r="L379" s="407">
        <v>92161.919999999998</v>
      </c>
      <c r="M379" s="407">
        <v>82177.070000000007</v>
      </c>
      <c r="N379" s="407">
        <v>80736.56</v>
      </c>
      <c r="O379" s="394">
        <f t="shared" si="57"/>
        <v>775256.63000000012</v>
      </c>
      <c r="Q379" s="390">
        <v>1015</v>
      </c>
      <c r="R379" s="390" t="s">
        <v>24</v>
      </c>
      <c r="S379" s="11">
        <f t="shared" si="58"/>
        <v>8406.35</v>
      </c>
      <c r="T379" s="11">
        <f t="shared" si="59"/>
        <v>22090.22</v>
      </c>
      <c r="U379" s="11">
        <f t="shared" si="56"/>
        <v>31951.870000000003</v>
      </c>
      <c r="V379" s="11">
        <f t="shared" si="56"/>
        <v>110259.48999999999</v>
      </c>
      <c r="W379" s="11">
        <f t="shared" si="56"/>
        <v>189226.45</v>
      </c>
      <c r="X379" s="11">
        <f t="shared" si="56"/>
        <v>283039.51</v>
      </c>
      <c r="Y379" s="11">
        <f t="shared" si="56"/>
        <v>308480.46000000002</v>
      </c>
      <c r="Z379" s="11">
        <f t="shared" si="56"/>
        <v>428928.52</v>
      </c>
      <c r="AA379" s="11">
        <f t="shared" si="56"/>
        <v>520181.08</v>
      </c>
      <c r="AB379" s="11">
        <f t="shared" si="56"/>
        <v>612343</v>
      </c>
      <c r="AC379" s="11">
        <f t="shared" si="56"/>
        <v>694520.07000000007</v>
      </c>
      <c r="AD379" s="11">
        <f t="shared" si="56"/>
        <v>775256.63000000012</v>
      </c>
    </row>
    <row r="380" spans="1:30" s="41" customFormat="1" x14ac:dyDescent="0.2">
      <c r="A380" s="390">
        <v>1016</v>
      </c>
      <c r="B380" s="390" t="s">
        <v>25</v>
      </c>
      <c r="C380" s="407">
        <v>97180.02</v>
      </c>
      <c r="D380" s="407">
        <v>97637.26</v>
      </c>
      <c r="E380" s="407">
        <v>105607.94</v>
      </c>
      <c r="F380" s="407">
        <v>108858.54</v>
      </c>
      <c r="G380" s="407">
        <v>99993.09</v>
      </c>
      <c r="H380" s="407">
        <v>110847.54</v>
      </c>
      <c r="I380" s="407">
        <v>118468.64</v>
      </c>
      <c r="J380" s="407">
        <v>103716.6</v>
      </c>
      <c r="K380" s="407">
        <v>92637.56</v>
      </c>
      <c r="L380" s="407">
        <v>93036.13</v>
      </c>
      <c r="M380" s="407">
        <v>93883.44</v>
      </c>
      <c r="N380" s="407">
        <v>87155.09</v>
      </c>
      <c r="O380" s="394">
        <f t="shared" si="57"/>
        <v>1209021.8500000001</v>
      </c>
      <c r="Q380" s="390">
        <v>1016</v>
      </c>
      <c r="R380" s="390" t="s">
        <v>25</v>
      </c>
      <c r="S380" s="11">
        <f t="shared" si="58"/>
        <v>97180.02</v>
      </c>
      <c r="T380" s="11">
        <f t="shared" si="59"/>
        <v>194817.28</v>
      </c>
      <c r="U380" s="11">
        <f t="shared" si="56"/>
        <v>300425.21999999997</v>
      </c>
      <c r="V380" s="11">
        <f t="shared" si="56"/>
        <v>409283.75999999995</v>
      </c>
      <c r="W380" s="11">
        <f t="shared" si="56"/>
        <v>509276.85</v>
      </c>
      <c r="X380" s="11">
        <f t="shared" si="56"/>
        <v>620124.39</v>
      </c>
      <c r="Y380" s="11">
        <f t="shared" si="56"/>
        <v>738593.03</v>
      </c>
      <c r="Z380" s="11">
        <f t="shared" si="56"/>
        <v>842309.63</v>
      </c>
      <c r="AA380" s="11">
        <f t="shared" si="56"/>
        <v>934947.19</v>
      </c>
      <c r="AB380" s="11">
        <f t="shared" si="56"/>
        <v>1027983.32</v>
      </c>
      <c r="AC380" s="11">
        <f t="shared" si="56"/>
        <v>1121866.76</v>
      </c>
      <c r="AD380" s="11">
        <f t="shared" si="56"/>
        <v>1209021.8500000001</v>
      </c>
    </row>
    <row r="381" spans="1:30" s="41" customFormat="1" x14ac:dyDescent="0.2">
      <c r="A381" s="390">
        <v>1017</v>
      </c>
      <c r="B381" s="390" t="s">
        <v>26</v>
      </c>
      <c r="C381" s="407">
        <v>150258.45000000001</v>
      </c>
      <c r="D381" s="407">
        <v>149518.07</v>
      </c>
      <c r="E381" s="407">
        <v>146099.96</v>
      </c>
      <c r="F381" s="407">
        <v>150576.01</v>
      </c>
      <c r="G381" s="407">
        <v>144967.10999999999</v>
      </c>
      <c r="H381" s="407">
        <v>161863.57999999999</v>
      </c>
      <c r="I381" s="407">
        <v>178716.46</v>
      </c>
      <c r="J381" s="407">
        <v>200184.73</v>
      </c>
      <c r="K381" s="407">
        <v>169427.21</v>
      </c>
      <c r="L381" s="407">
        <v>149441.29</v>
      </c>
      <c r="M381" s="407">
        <v>135945.01999999999</v>
      </c>
      <c r="N381" s="407">
        <v>151845.32</v>
      </c>
      <c r="O381" s="394">
        <f t="shared" si="57"/>
        <v>1888843.21</v>
      </c>
      <c r="Q381" s="390">
        <v>1017</v>
      </c>
      <c r="R381" s="390" t="s">
        <v>26</v>
      </c>
      <c r="S381" s="11">
        <f t="shared" si="58"/>
        <v>150258.45000000001</v>
      </c>
      <c r="T381" s="11">
        <f t="shared" si="59"/>
        <v>299776.52</v>
      </c>
      <c r="U381" s="11">
        <f t="shared" si="56"/>
        <v>445876.47999999998</v>
      </c>
      <c r="V381" s="11">
        <f t="shared" si="56"/>
        <v>596452.49</v>
      </c>
      <c r="W381" s="11">
        <f t="shared" si="56"/>
        <v>741419.6</v>
      </c>
      <c r="X381" s="11">
        <f t="shared" si="56"/>
        <v>903283.17999999993</v>
      </c>
      <c r="Y381" s="11">
        <f t="shared" si="56"/>
        <v>1081999.6399999999</v>
      </c>
      <c r="Z381" s="11">
        <f t="shared" si="56"/>
        <v>1282184.3699999999</v>
      </c>
      <c r="AA381" s="11">
        <f t="shared" si="56"/>
        <v>1451611.5799999998</v>
      </c>
      <c r="AB381" s="11">
        <f t="shared" si="56"/>
        <v>1601052.8699999999</v>
      </c>
      <c r="AC381" s="11">
        <f t="shared" si="56"/>
        <v>1736997.89</v>
      </c>
      <c r="AD381" s="11">
        <f t="shared" si="56"/>
        <v>1888843.21</v>
      </c>
    </row>
    <row r="382" spans="1:30" s="41" customFormat="1" x14ac:dyDescent="0.2">
      <c r="A382" s="390">
        <v>1018</v>
      </c>
      <c r="B382" s="390" t="s">
        <v>27</v>
      </c>
      <c r="C382" s="407">
        <v>166810.18</v>
      </c>
      <c r="D382" s="407">
        <v>153044.35</v>
      </c>
      <c r="E382" s="407">
        <v>156953.01</v>
      </c>
      <c r="F382" s="407">
        <v>155245.53</v>
      </c>
      <c r="G382" s="407">
        <v>141496.9</v>
      </c>
      <c r="H382" s="407">
        <v>163947.35999999999</v>
      </c>
      <c r="I382" s="407">
        <v>157024.56</v>
      </c>
      <c r="J382" s="407">
        <v>89206.34</v>
      </c>
      <c r="K382" s="407">
        <v>87229.58</v>
      </c>
      <c r="L382" s="407">
        <v>88756.29</v>
      </c>
      <c r="M382" s="407">
        <v>86122.84</v>
      </c>
      <c r="N382" s="407">
        <v>85484.01</v>
      </c>
      <c r="O382" s="394">
        <f t="shared" si="57"/>
        <v>1531320.9500000004</v>
      </c>
      <c r="Q382" s="390">
        <v>1018</v>
      </c>
      <c r="R382" s="390" t="s">
        <v>27</v>
      </c>
      <c r="S382" s="11">
        <f t="shared" si="58"/>
        <v>166810.18</v>
      </c>
      <c r="T382" s="11">
        <f t="shared" si="59"/>
        <v>319854.53000000003</v>
      </c>
      <c r="U382" s="11">
        <f t="shared" si="56"/>
        <v>476807.54000000004</v>
      </c>
      <c r="V382" s="11">
        <f t="shared" si="56"/>
        <v>632053.07000000007</v>
      </c>
      <c r="W382" s="11">
        <f t="shared" si="56"/>
        <v>773549.97000000009</v>
      </c>
      <c r="X382" s="11">
        <f t="shared" si="56"/>
        <v>937497.33000000007</v>
      </c>
      <c r="Y382" s="11">
        <f t="shared" si="56"/>
        <v>1094521.8900000001</v>
      </c>
      <c r="Z382" s="11">
        <f t="shared" si="56"/>
        <v>1183728.2300000002</v>
      </c>
      <c r="AA382" s="11">
        <f t="shared" si="56"/>
        <v>1270957.8100000003</v>
      </c>
      <c r="AB382" s="11">
        <f t="shared" si="56"/>
        <v>1359714.1000000003</v>
      </c>
      <c r="AC382" s="11">
        <f t="shared" si="56"/>
        <v>1445836.9400000004</v>
      </c>
      <c r="AD382" s="11">
        <f t="shared" si="56"/>
        <v>1531320.9500000004</v>
      </c>
    </row>
    <row r="383" spans="1:30" s="41" customFormat="1" x14ac:dyDescent="0.2">
      <c r="A383" s="390">
        <v>1019</v>
      </c>
      <c r="B383" s="390" t="s">
        <v>28</v>
      </c>
      <c r="C383" s="407">
        <v>53346.98</v>
      </c>
      <c r="D383" s="407">
        <v>53068.27</v>
      </c>
      <c r="E383" s="407">
        <v>54795.16</v>
      </c>
      <c r="F383" s="407">
        <v>54304.82</v>
      </c>
      <c r="G383" s="407">
        <v>52416.75</v>
      </c>
      <c r="H383" s="407">
        <v>56266.34</v>
      </c>
      <c r="I383" s="407">
        <v>60660.54</v>
      </c>
      <c r="J383" s="407">
        <v>56758.12</v>
      </c>
      <c r="K383" s="407">
        <v>49505.5</v>
      </c>
      <c r="L383" s="407">
        <v>49760.88</v>
      </c>
      <c r="M383" s="407">
        <v>50629.440000000002</v>
      </c>
      <c r="N383" s="407">
        <v>48301.77</v>
      </c>
      <c r="O383" s="394">
        <f t="shared" si="57"/>
        <v>639814.56999999983</v>
      </c>
      <c r="Q383" s="390">
        <v>1019</v>
      </c>
      <c r="R383" s="390" t="s">
        <v>28</v>
      </c>
      <c r="S383" s="11">
        <f t="shared" si="58"/>
        <v>53346.98</v>
      </c>
      <c r="T383" s="11">
        <f t="shared" si="59"/>
        <v>106415.25</v>
      </c>
      <c r="U383" s="11">
        <f t="shared" si="59"/>
        <v>161210.41</v>
      </c>
      <c r="V383" s="11">
        <f t="shared" si="59"/>
        <v>215515.23</v>
      </c>
      <c r="W383" s="11">
        <f t="shared" si="59"/>
        <v>267931.98</v>
      </c>
      <c r="X383" s="11">
        <f t="shared" si="59"/>
        <v>324198.31999999995</v>
      </c>
      <c r="Y383" s="11">
        <f t="shared" si="59"/>
        <v>384858.85999999993</v>
      </c>
      <c r="Z383" s="11">
        <f t="shared" si="59"/>
        <v>441616.97999999992</v>
      </c>
      <c r="AA383" s="11">
        <f t="shared" si="59"/>
        <v>491122.47999999992</v>
      </c>
      <c r="AB383" s="11">
        <f t="shared" si="59"/>
        <v>540883.35999999987</v>
      </c>
      <c r="AC383" s="11">
        <f t="shared" si="59"/>
        <v>591512.79999999981</v>
      </c>
      <c r="AD383" s="11">
        <f t="shared" si="59"/>
        <v>639814.56999999983</v>
      </c>
    </row>
    <row r="384" spans="1:30" s="41" customFormat="1" x14ac:dyDescent="0.2">
      <c r="A384" s="390">
        <v>1020</v>
      </c>
      <c r="B384" s="390" t="s">
        <v>29</v>
      </c>
      <c r="C384" s="407">
        <v>320783.99</v>
      </c>
      <c r="D384" s="407">
        <v>333164.24</v>
      </c>
      <c r="E384" s="407">
        <v>340550.73</v>
      </c>
      <c r="F384" s="407">
        <v>310891.48</v>
      </c>
      <c r="G384" s="407">
        <v>296917.53999999998</v>
      </c>
      <c r="H384" s="407">
        <v>321892.34999999998</v>
      </c>
      <c r="I384" s="407">
        <v>311215.84999999998</v>
      </c>
      <c r="J384" s="407">
        <v>286679.77</v>
      </c>
      <c r="K384" s="407">
        <v>284415.40999999997</v>
      </c>
      <c r="L384" s="407">
        <v>287706.27</v>
      </c>
      <c r="M384" s="407">
        <v>288749.08</v>
      </c>
      <c r="N384" s="407">
        <v>284397.28999999998</v>
      </c>
      <c r="O384" s="394">
        <f t="shared" si="57"/>
        <v>3667364.0000000005</v>
      </c>
      <c r="Q384" s="390">
        <v>1020</v>
      </c>
      <c r="R384" s="390" t="s">
        <v>29</v>
      </c>
      <c r="S384" s="11">
        <f t="shared" si="58"/>
        <v>320783.99</v>
      </c>
      <c r="T384" s="11">
        <f t="shared" ref="T384:AD394" si="60">+S384+D384</f>
        <v>653948.23</v>
      </c>
      <c r="U384" s="11">
        <f t="shared" si="60"/>
        <v>994498.96</v>
      </c>
      <c r="V384" s="11">
        <f t="shared" si="60"/>
        <v>1305390.44</v>
      </c>
      <c r="W384" s="11">
        <f t="shared" si="60"/>
        <v>1602307.98</v>
      </c>
      <c r="X384" s="11">
        <f t="shared" si="60"/>
        <v>1924200.33</v>
      </c>
      <c r="Y384" s="11">
        <f t="shared" si="60"/>
        <v>2235416.1800000002</v>
      </c>
      <c r="Z384" s="11">
        <f t="shared" si="60"/>
        <v>2522095.9500000002</v>
      </c>
      <c r="AA384" s="11">
        <f t="shared" si="60"/>
        <v>2806511.3600000003</v>
      </c>
      <c r="AB384" s="11">
        <f t="shared" si="60"/>
        <v>3094217.6300000004</v>
      </c>
      <c r="AC384" s="11">
        <f t="shared" si="60"/>
        <v>3382966.7100000004</v>
      </c>
      <c r="AD384" s="11">
        <f t="shared" si="60"/>
        <v>3667364.0000000005</v>
      </c>
    </row>
    <row r="385" spans="1:30" s="41" customFormat="1" x14ac:dyDescent="0.2">
      <c r="A385" s="390">
        <v>1021</v>
      </c>
      <c r="B385" s="390" t="s">
        <v>30</v>
      </c>
      <c r="C385" s="407">
        <v>66076.66</v>
      </c>
      <c r="D385" s="407">
        <v>54484.07</v>
      </c>
      <c r="E385" s="407">
        <v>57951.35</v>
      </c>
      <c r="F385" s="407">
        <v>60244.15</v>
      </c>
      <c r="G385" s="407">
        <v>54699.82</v>
      </c>
      <c r="H385" s="407">
        <v>64102.99</v>
      </c>
      <c r="I385" s="407">
        <v>65266.400000000001</v>
      </c>
      <c r="J385" s="407">
        <v>66536.77</v>
      </c>
      <c r="K385" s="407">
        <v>65000.88</v>
      </c>
      <c r="L385" s="407">
        <v>61539.27</v>
      </c>
      <c r="M385" s="407">
        <v>66969.070000000007</v>
      </c>
      <c r="N385" s="407">
        <v>64977.13</v>
      </c>
      <c r="O385" s="394">
        <f t="shared" si="57"/>
        <v>747848.55999999994</v>
      </c>
      <c r="Q385" s="390">
        <v>1021</v>
      </c>
      <c r="R385" s="390" t="s">
        <v>30</v>
      </c>
      <c r="S385" s="11">
        <f t="shared" si="58"/>
        <v>66076.66</v>
      </c>
      <c r="T385" s="11">
        <f t="shared" si="60"/>
        <v>120560.73000000001</v>
      </c>
      <c r="U385" s="11">
        <f t="shared" si="60"/>
        <v>178512.08000000002</v>
      </c>
      <c r="V385" s="11">
        <f t="shared" si="60"/>
        <v>238756.23</v>
      </c>
      <c r="W385" s="11">
        <f t="shared" si="60"/>
        <v>293456.05</v>
      </c>
      <c r="X385" s="11">
        <f t="shared" si="60"/>
        <v>357559.03999999998</v>
      </c>
      <c r="Y385" s="11">
        <f t="shared" si="60"/>
        <v>422825.44</v>
      </c>
      <c r="Z385" s="11">
        <f t="shared" si="60"/>
        <v>489362.21</v>
      </c>
      <c r="AA385" s="11">
        <f t="shared" si="60"/>
        <v>554363.09</v>
      </c>
      <c r="AB385" s="11">
        <f t="shared" si="60"/>
        <v>615902.36</v>
      </c>
      <c r="AC385" s="11">
        <f t="shared" si="60"/>
        <v>682871.42999999993</v>
      </c>
      <c r="AD385" s="11">
        <f t="shared" si="60"/>
        <v>747848.55999999994</v>
      </c>
    </row>
    <row r="386" spans="1:30" s="41" customFormat="1" x14ac:dyDescent="0.2">
      <c r="A386" s="390">
        <v>1022</v>
      </c>
      <c r="B386" s="390" t="s">
        <v>31</v>
      </c>
      <c r="C386" s="407">
        <v>787780.92</v>
      </c>
      <c r="D386" s="407">
        <v>664670.46</v>
      </c>
      <c r="E386" s="407">
        <v>642396.48</v>
      </c>
      <c r="F386" s="407">
        <v>642881.43000000005</v>
      </c>
      <c r="G386" s="407">
        <v>610540.34</v>
      </c>
      <c r="H386" s="407">
        <v>689024.46</v>
      </c>
      <c r="I386" s="407">
        <v>678663.45</v>
      </c>
      <c r="J386" s="407">
        <v>625087.11</v>
      </c>
      <c r="K386" s="407">
        <v>593339.57999999996</v>
      </c>
      <c r="L386" s="407">
        <v>570958.54</v>
      </c>
      <c r="M386" s="407">
        <v>567671.66</v>
      </c>
      <c r="N386" s="407">
        <v>526962.53</v>
      </c>
      <c r="O386" s="394">
        <f t="shared" si="57"/>
        <v>7599976.9600000009</v>
      </c>
      <c r="Q386" s="390">
        <v>1022</v>
      </c>
      <c r="R386" s="390" t="s">
        <v>31</v>
      </c>
      <c r="S386" s="11">
        <f t="shared" si="58"/>
        <v>787780.92</v>
      </c>
      <c r="T386" s="11">
        <f t="shared" si="60"/>
        <v>1452451.38</v>
      </c>
      <c r="U386" s="11">
        <f t="shared" si="60"/>
        <v>2094847.8599999999</v>
      </c>
      <c r="V386" s="11">
        <f t="shared" si="60"/>
        <v>2737729.29</v>
      </c>
      <c r="W386" s="11">
        <f t="shared" si="60"/>
        <v>3348269.63</v>
      </c>
      <c r="X386" s="11">
        <f t="shared" si="60"/>
        <v>4037294.09</v>
      </c>
      <c r="Y386" s="11">
        <f t="shared" si="60"/>
        <v>4715957.54</v>
      </c>
      <c r="Z386" s="11">
        <f t="shared" si="60"/>
        <v>5341044.6500000004</v>
      </c>
      <c r="AA386" s="11">
        <f t="shared" si="60"/>
        <v>5934384.2300000004</v>
      </c>
      <c r="AB386" s="11">
        <f t="shared" si="60"/>
        <v>6505342.7700000005</v>
      </c>
      <c r="AC386" s="11">
        <f t="shared" si="60"/>
        <v>7073014.4300000006</v>
      </c>
      <c r="AD386" s="11">
        <f t="shared" si="60"/>
        <v>7599976.9600000009</v>
      </c>
    </row>
    <row r="387" spans="1:30" s="41" customFormat="1" x14ac:dyDescent="0.2">
      <c r="A387" s="390">
        <v>1023</v>
      </c>
      <c r="B387" s="390" t="s">
        <v>32</v>
      </c>
      <c r="C387" s="407">
        <v>88336.12</v>
      </c>
      <c r="D387" s="407">
        <v>72770.27</v>
      </c>
      <c r="E387" s="407">
        <v>78597.41</v>
      </c>
      <c r="F387" s="407">
        <v>71094.81</v>
      </c>
      <c r="G387" s="407">
        <v>65828.95</v>
      </c>
      <c r="H387" s="407">
        <v>76924.460000000006</v>
      </c>
      <c r="I387" s="407">
        <v>91811.62</v>
      </c>
      <c r="J387" s="407">
        <v>58002.34</v>
      </c>
      <c r="K387" s="407">
        <v>64065.91</v>
      </c>
      <c r="L387" s="407">
        <v>71869.42</v>
      </c>
      <c r="M387" s="407">
        <v>83983.76</v>
      </c>
      <c r="N387" s="407">
        <v>76918.62</v>
      </c>
      <c r="O387" s="394">
        <f t="shared" si="57"/>
        <v>900203.69000000006</v>
      </c>
      <c r="Q387" s="390">
        <v>1023</v>
      </c>
      <c r="R387" s="390" t="s">
        <v>32</v>
      </c>
      <c r="S387" s="11">
        <f t="shared" si="58"/>
        <v>88336.12</v>
      </c>
      <c r="T387" s="11">
        <f t="shared" si="60"/>
        <v>161106.39000000001</v>
      </c>
      <c r="U387" s="11">
        <f t="shared" si="60"/>
        <v>239703.80000000002</v>
      </c>
      <c r="V387" s="11">
        <f t="shared" si="60"/>
        <v>310798.61</v>
      </c>
      <c r="W387" s="11">
        <f t="shared" si="60"/>
        <v>376627.56</v>
      </c>
      <c r="X387" s="11">
        <f t="shared" si="60"/>
        <v>453552.02</v>
      </c>
      <c r="Y387" s="11">
        <f t="shared" si="60"/>
        <v>545363.64</v>
      </c>
      <c r="Z387" s="11">
        <f t="shared" si="60"/>
        <v>603365.98</v>
      </c>
      <c r="AA387" s="11">
        <f t="shared" si="60"/>
        <v>667431.89</v>
      </c>
      <c r="AB387" s="11">
        <f t="shared" si="60"/>
        <v>739301.31</v>
      </c>
      <c r="AC387" s="11">
        <f t="shared" si="60"/>
        <v>823285.07000000007</v>
      </c>
      <c r="AD387" s="11">
        <f t="shared" si="60"/>
        <v>900203.69000000006</v>
      </c>
    </row>
    <row r="388" spans="1:30" s="41" customFormat="1" x14ac:dyDescent="0.2">
      <c r="A388" s="390">
        <v>1024</v>
      </c>
      <c r="B388" s="390" t="s">
        <v>33</v>
      </c>
      <c r="C388" s="407">
        <v>433694.35</v>
      </c>
      <c r="D388" s="407">
        <v>432785.01</v>
      </c>
      <c r="E388" s="407">
        <v>440475.41</v>
      </c>
      <c r="F388" s="407">
        <v>459109.23</v>
      </c>
      <c r="G388" s="407">
        <v>452506.32</v>
      </c>
      <c r="H388" s="407">
        <v>485357.88</v>
      </c>
      <c r="I388" s="407">
        <v>471526.85</v>
      </c>
      <c r="J388" s="407">
        <v>452384.26</v>
      </c>
      <c r="K388" s="407">
        <v>445964.48</v>
      </c>
      <c r="L388" s="407">
        <v>434877.48</v>
      </c>
      <c r="M388" s="407">
        <v>449322.1</v>
      </c>
      <c r="N388" s="407">
        <v>455363.74</v>
      </c>
      <c r="O388" s="394">
        <f t="shared" si="57"/>
        <v>5413367.1099999994</v>
      </c>
      <c r="Q388" s="390">
        <v>1024</v>
      </c>
      <c r="R388" s="390" t="s">
        <v>33</v>
      </c>
      <c r="S388" s="11">
        <f t="shared" si="58"/>
        <v>433694.35</v>
      </c>
      <c r="T388" s="11">
        <f t="shared" si="60"/>
        <v>866479.36</v>
      </c>
      <c r="U388" s="11">
        <f t="shared" si="60"/>
        <v>1306954.77</v>
      </c>
      <c r="V388" s="11">
        <f t="shared" si="60"/>
        <v>1766064</v>
      </c>
      <c r="W388" s="11">
        <f t="shared" si="60"/>
        <v>2218570.3199999998</v>
      </c>
      <c r="X388" s="11">
        <f t="shared" si="60"/>
        <v>2703928.1999999997</v>
      </c>
      <c r="Y388" s="11">
        <f t="shared" si="60"/>
        <v>3175455.05</v>
      </c>
      <c r="Z388" s="11">
        <f t="shared" si="60"/>
        <v>3627839.3099999996</v>
      </c>
      <c r="AA388" s="11">
        <f t="shared" si="60"/>
        <v>4073803.7899999996</v>
      </c>
      <c r="AB388" s="11">
        <f t="shared" si="60"/>
        <v>4508681.2699999996</v>
      </c>
      <c r="AC388" s="11">
        <f t="shared" si="60"/>
        <v>4958003.3699999992</v>
      </c>
      <c r="AD388" s="11">
        <f t="shared" si="60"/>
        <v>5413367.1099999994</v>
      </c>
    </row>
    <row r="389" spans="1:30" s="41" customFormat="1" x14ac:dyDescent="0.2">
      <c r="A389" s="390">
        <v>1025</v>
      </c>
      <c r="B389" s="390" t="s">
        <v>34</v>
      </c>
      <c r="C389" s="407">
        <v>81756.179999999993</v>
      </c>
      <c r="D389" s="407">
        <v>80681.47</v>
      </c>
      <c r="E389" s="407">
        <v>85478.38</v>
      </c>
      <c r="F389" s="407">
        <v>84060.23</v>
      </c>
      <c r="G389" s="407">
        <v>79842.149999999994</v>
      </c>
      <c r="H389" s="407">
        <v>84114.91</v>
      </c>
      <c r="I389" s="407">
        <v>90378.59</v>
      </c>
      <c r="J389" s="407">
        <v>83150.83</v>
      </c>
      <c r="K389" s="407">
        <v>80731.759999999995</v>
      </c>
      <c r="L389" s="407">
        <v>80290.03</v>
      </c>
      <c r="M389" s="407">
        <v>80655.39</v>
      </c>
      <c r="N389" s="407">
        <v>86914.41</v>
      </c>
      <c r="O389" s="394">
        <f t="shared" si="57"/>
        <v>998054.33000000007</v>
      </c>
      <c r="Q389" s="390">
        <v>1025</v>
      </c>
      <c r="R389" s="390" t="s">
        <v>34</v>
      </c>
      <c r="S389" s="11">
        <f t="shared" si="58"/>
        <v>81756.179999999993</v>
      </c>
      <c r="T389" s="11">
        <f t="shared" si="60"/>
        <v>162437.65</v>
      </c>
      <c r="U389" s="11">
        <f t="shared" si="60"/>
        <v>247916.03</v>
      </c>
      <c r="V389" s="11">
        <f t="shared" si="60"/>
        <v>331976.26</v>
      </c>
      <c r="W389" s="11">
        <f t="shared" si="60"/>
        <v>411818.41000000003</v>
      </c>
      <c r="X389" s="11">
        <f t="shared" si="60"/>
        <v>495933.32000000007</v>
      </c>
      <c r="Y389" s="11">
        <f t="shared" si="60"/>
        <v>586311.91</v>
      </c>
      <c r="Z389" s="11">
        <f t="shared" si="60"/>
        <v>669462.74</v>
      </c>
      <c r="AA389" s="11">
        <f t="shared" si="60"/>
        <v>750194.5</v>
      </c>
      <c r="AB389" s="11">
        <f t="shared" si="60"/>
        <v>830484.53</v>
      </c>
      <c r="AC389" s="11">
        <f t="shared" si="60"/>
        <v>911139.92</v>
      </c>
      <c r="AD389" s="11">
        <f t="shared" si="60"/>
        <v>998054.33000000007</v>
      </c>
    </row>
    <row r="390" spans="1:30" s="41" customFormat="1" x14ac:dyDescent="0.2">
      <c r="A390" s="390">
        <v>1026</v>
      </c>
      <c r="B390" s="390" t="s">
        <v>35</v>
      </c>
      <c r="C390" s="407">
        <v>20845.84</v>
      </c>
      <c r="D390" s="407">
        <v>19516.34</v>
      </c>
      <c r="E390" s="407">
        <v>20115.64</v>
      </c>
      <c r="F390" s="407">
        <v>20669.490000000002</v>
      </c>
      <c r="G390" s="407">
        <v>22092.23</v>
      </c>
      <c r="H390" s="407">
        <v>22563.23</v>
      </c>
      <c r="I390" s="407">
        <v>22883.9</v>
      </c>
      <c r="J390" s="407">
        <v>21371.3</v>
      </c>
      <c r="K390" s="407">
        <v>19365.54</v>
      </c>
      <c r="L390" s="407">
        <v>20404.830000000002</v>
      </c>
      <c r="M390" s="407">
        <v>20897.419999999998</v>
      </c>
      <c r="N390" s="407">
        <v>19169.740000000002</v>
      </c>
      <c r="O390" s="394">
        <f t="shared" si="57"/>
        <v>249895.49999999994</v>
      </c>
      <c r="Q390" s="390">
        <v>1026</v>
      </c>
      <c r="R390" s="390" t="s">
        <v>35</v>
      </c>
      <c r="S390" s="11">
        <f t="shared" si="58"/>
        <v>20845.84</v>
      </c>
      <c r="T390" s="11">
        <f t="shared" si="60"/>
        <v>40362.18</v>
      </c>
      <c r="U390" s="11">
        <f t="shared" si="60"/>
        <v>60477.82</v>
      </c>
      <c r="V390" s="11">
        <f t="shared" si="60"/>
        <v>81147.31</v>
      </c>
      <c r="W390" s="11">
        <f t="shared" si="60"/>
        <v>103239.54</v>
      </c>
      <c r="X390" s="11">
        <f t="shared" si="60"/>
        <v>125802.76999999999</v>
      </c>
      <c r="Y390" s="11">
        <f t="shared" si="60"/>
        <v>148686.66999999998</v>
      </c>
      <c r="Z390" s="11">
        <f t="shared" si="60"/>
        <v>170057.96999999997</v>
      </c>
      <c r="AA390" s="11">
        <f t="shared" si="60"/>
        <v>189423.50999999998</v>
      </c>
      <c r="AB390" s="11">
        <f t="shared" si="60"/>
        <v>209828.33999999997</v>
      </c>
      <c r="AC390" s="11">
        <f t="shared" si="60"/>
        <v>230725.75999999995</v>
      </c>
      <c r="AD390" s="11">
        <f t="shared" si="60"/>
        <v>249895.49999999994</v>
      </c>
    </row>
    <row r="391" spans="1:30" s="41" customFormat="1" x14ac:dyDescent="0.2">
      <c r="A391" s="390">
        <v>1027</v>
      </c>
      <c r="B391" s="390" t="s">
        <v>36</v>
      </c>
      <c r="C391" s="407">
        <v>48779.98</v>
      </c>
      <c r="D391" s="407">
        <v>43984.52</v>
      </c>
      <c r="E391" s="407">
        <v>45705.23</v>
      </c>
      <c r="F391" s="407">
        <v>47095.95</v>
      </c>
      <c r="G391" s="407">
        <v>46676.38</v>
      </c>
      <c r="H391" s="407">
        <v>53781.56</v>
      </c>
      <c r="I391" s="407">
        <v>59264.42</v>
      </c>
      <c r="J391" s="407">
        <v>55174.02</v>
      </c>
      <c r="K391" s="407">
        <v>48098.720000000001</v>
      </c>
      <c r="L391" s="407">
        <v>44905.4</v>
      </c>
      <c r="M391" s="407">
        <v>47508.13</v>
      </c>
      <c r="N391" s="407">
        <v>45960.15</v>
      </c>
      <c r="O391" s="394">
        <f t="shared" si="57"/>
        <v>586934.46000000008</v>
      </c>
      <c r="Q391" s="390">
        <v>1027</v>
      </c>
      <c r="R391" s="390" t="s">
        <v>36</v>
      </c>
      <c r="S391" s="11">
        <f t="shared" si="58"/>
        <v>48779.98</v>
      </c>
      <c r="T391" s="11">
        <f t="shared" si="60"/>
        <v>92764.5</v>
      </c>
      <c r="U391" s="11">
        <f t="shared" si="60"/>
        <v>138469.73000000001</v>
      </c>
      <c r="V391" s="11">
        <f t="shared" si="60"/>
        <v>185565.68</v>
      </c>
      <c r="W391" s="11">
        <f t="shared" si="60"/>
        <v>232242.06</v>
      </c>
      <c r="X391" s="11">
        <f t="shared" si="60"/>
        <v>286023.62</v>
      </c>
      <c r="Y391" s="11">
        <f t="shared" si="60"/>
        <v>345288.04</v>
      </c>
      <c r="Z391" s="11">
        <f t="shared" si="60"/>
        <v>400462.06</v>
      </c>
      <c r="AA391" s="11">
        <f t="shared" si="60"/>
        <v>448560.78</v>
      </c>
      <c r="AB391" s="11">
        <f t="shared" si="60"/>
        <v>493466.18000000005</v>
      </c>
      <c r="AC391" s="11">
        <f t="shared" si="60"/>
        <v>540974.31000000006</v>
      </c>
      <c r="AD391" s="11">
        <f t="shared" si="60"/>
        <v>586934.46000000008</v>
      </c>
    </row>
    <row r="392" spans="1:30" s="41" customFormat="1" x14ac:dyDescent="0.2">
      <c r="A392" s="390">
        <v>1028</v>
      </c>
      <c r="B392" s="390" t="s">
        <v>37</v>
      </c>
      <c r="C392" s="407">
        <v>274486.83</v>
      </c>
      <c r="D392" s="407">
        <v>274492.92</v>
      </c>
      <c r="E392" s="407">
        <v>255262.21</v>
      </c>
      <c r="F392" s="407">
        <v>264683.32</v>
      </c>
      <c r="G392" s="407">
        <v>263749.49</v>
      </c>
      <c r="H392" s="407">
        <v>270742.03999999998</v>
      </c>
      <c r="I392" s="407">
        <v>292294.03000000003</v>
      </c>
      <c r="J392" s="407">
        <v>293100.49</v>
      </c>
      <c r="K392" s="407">
        <v>265076.78000000003</v>
      </c>
      <c r="L392" s="407">
        <v>278888.03000000003</v>
      </c>
      <c r="M392" s="407">
        <v>263053.69</v>
      </c>
      <c r="N392" s="407">
        <v>257871.14</v>
      </c>
      <c r="O392" s="394">
        <f t="shared" si="57"/>
        <v>3253700.9700000007</v>
      </c>
      <c r="Q392" s="390">
        <v>1028</v>
      </c>
      <c r="R392" s="390" t="s">
        <v>37</v>
      </c>
      <c r="S392" s="11">
        <f t="shared" si="58"/>
        <v>274486.83</v>
      </c>
      <c r="T392" s="11">
        <f t="shared" si="60"/>
        <v>548979.75</v>
      </c>
      <c r="U392" s="11">
        <f t="shared" si="60"/>
        <v>804241.96</v>
      </c>
      <c r="V392" s="11">
        <f t="shared" si="60"/>
        <v>1068925.28</v>
      </c>
      <c r="W392" s="11">
        <f t="shared" si="60"/>
        <v>1332674.77</v>
      </c>
      <c r="X392" s="11">
        <f t="shared" si="60"/>
        <v>1603416.81</v>
      </c>
      <c r="Y392" s="11">
        <f t="shared" si="60"/>
        <v>1895710.84</v>
      </c>
      <c r="Z392" s="11">
        <f t="shared" si="60"/>
        <v>2188811.33</v>
      </c>
      <c r="AA392" s="11">
        <f t="shared" si="60"/>
        <v>2453888.1100000003</v>
      </c>
      <c r="AB392" s="11">
        <f t="shared" si="60"/>
        <v>2732776.1400000006</v>
      </c>
      <c r="AC392" s="11">
        <f t="shared" si="60"/>
        <v>2995829.8300000005</v>
      </c>
      <c r="AD392" s="11">
        <f t="shared" si="60"/>
        <v>3253700.9700000007</v>
      </c>
    </row>
    <row r="393" spans="1:30" s="41" customFormat="1" x14ac:dyDescent="0.2">
      <c r="A393" s="390">
        <v>1029</v>
      </c>
      <c r="B393" s="390" t="s">
        <v>38</v>
      </c>
      <c r="C393" s="407">
        <v>46709.43</v>
      </c>
      <c r="D393" s="407">
        <v>45790.48</v>
      </c>
      <c r="E393" s="407">
        <v>47109.54</v>
      </c>
      <c r="F393" s="407">
        <v>46643.75</v>
      </c>
      <c r="G393" s="407">
        <v>43981.73</v>
      </c>
      <c r="H393" s="407">
        <v>47479.03</v>
      </c>
      <c r="I393" s="407">
        <v>53392.31</v>
      </c>
      <c r="J393" s="407">
        <v>47179.13</v>
      </c>
      <c r="K393" s="407">
        <v>41221.19</v>
      </c>
      <c r="L393" s="407">
        <v>43741.34</v>
      </c>
      <c r="M393" s="407">
        <v>42030.15</v>
      </c>
      <c r="N393" s="407">
        <v>43254.16</v>
      </c>
      <c r="O393" s="394">
        <f t="shared" si="57"/>
        <v>548532.24000000011</v>
      </c>
      <c r="Q393" s="390">
        <v>1029</v>
      </c>
      <c r="R393" s="390" t="s">
        <v>38</v>
      </c>
      <c r="S393" s="11">
        <f t="shared" si="58"/>
        <v>46709.43</v>
      </c>
      <c r="T393" s="11">
        <f t="shared" si="60"/>
        <v>92499.91</v>
      </c>
      <c r="U393" s="11">
        <f t="shared" si="60"/>
        <v>139609.45000000001</v>
      </c>
      <c r="V393" s="11">
        <f t="shared" si="60"/>
        <v>186253.2</v>
      </c>
      <c r="W393" s="11">
        <f t="shared" si="60"/>
        <v>230234.93000000002</v>
      </c>
      <c r="X393" s="11">
        <f t="shared" si="60"/>
        <v>277713.96000000002</v>
      </c>
      <c r="Y393" s="11">
        <f t="shared" si="60"/>
        <v>331106.27</v>
      </c>
      <c r="Z393" s="11">
        <f t="shared" si="60"/>
        <v>378285.4</v>
      </c>
      <c r="AA393" s="11">
        <f t="shared" si="60"/>
        <v>419506.59</v>
      </c>
      <c r="AB393" s="11">
        <f t="shared" si="60"/>
        <v>463247.93000000005</v>
      </c>
      <c r="AC393" s="11">
        <f t="shared" si="60"/>
        <v>505278.08000000007</v>
      </c>
      <c r="AD393" s="11">
        <f t="shared" si="60"/>
        <v>548532.24000000011</v>
      </c>
    </row>
    <row r="394" spans="1:30" s="41" customFormat="1" x14ac:dyDescent="0.2">
      <c r="A394" s="391">
        <v>1030</v>
      </c>
      <c r="B394" s="391" t="s">
        <v>18</v>
      </c>
      <c r="C394" s="408">
        <v>74228.259999999995</v>
      </c>
      <c r="D394" s="408">
        <v>69960.44</v>
      </c>
      <c r="E394" s="408">
        <v>69836.06</v>
      </c>
      <c r="F394" s="408">
        <v>71495.929999999993</v>
      </c>
      <c r="G394" s="408">
        <v>68412.59</v>
      </c>
      <c r="H394" s="408">
        <v>76005.48</v>
      </c>
      <c r="I394" s="408">
        <v>86186.37</v>
      </c>
      <c r="J394" s="408">
        <v>83380.710000000006</v>
      </c>
      <c r="K394" s="408">
        <v>68707.28</v>
      </c>
      <c r="L394" s="408">
        <v>71995.960000000006</v>
      </c>
      <c r="M394" s="408">
        <v>66303.83</v>
      </c>
      <c r="N394" s="408">
        <v>72292.009999999995</v>
      </c>
      <c r="O394" s="395">
        <f t="shared" si="57"/>
        <v>878804.91999999993</v>
      </c>
      <c r="Q394" s="391">
        <v>1030</v>
      </c>
      <c r="R394" s="391" t="s">
        <v>18</v>
      </c>
      <c r="S394" s="16">
        <f t="shared" si="58"/>
        <v>74228.259999999995</v>
      </c>
      <c r="T394" s="16">
        <f t="shared" si="60"/>
        <v>144188.70000000001</v>
      </c>
      <c r="U394" s="16">
        <f t="shared" si="60"/>
        <v>214024.76</v>
      </c>
      <c r="V394" s="16">
        <f t="shared" si="60"/>
        <v>285520.69</v>
      </c>
      <c r="W394" s="16">
        <f t="shared" si="60"/>
        <v>353933.28</v>
      </c>
      <c r="X394" s="16">
        <f t="shared" si="60"/>
        <v>429938.76</v>
      </c>
      <c r="Y394" s="16">
        <f t="shared" si="60"/>
        <v>516125.13</v>
      </c>
      <c r="Z394" s="16">
        <f t="shared" si="60"/>
        <v>599505.84</v>
      </c>
      <c r="AA394" s="16">
        <f t="shared" si="60"/>
        <v>668213.12</v>
      </c>
      <c r="AB394" s="16">
        <f t="shared" si="60"/>
        <v>740209.08</v>
      </c>
      <c r="AC394" s="16">
        <f t="shared" si="60"/>
        <v>806512.90999999992</v>
      </c>
      <c r="AD394" s="16">
        <f t="shared" si="60"/>
        <v>878804.91999999993</v>
      </c>
    </row>
    <row r="395" spans="1:30" s="41" customFormat="1" x14ac:dyDescent="0.2">
      <c r="A395" s="392">
        <v>10300</v>
      </c>
      <c r="B395" s="392" t="s">
        <v>57</v>
      </c>
      <c r="C395" s="396">
        <f t="shared" ref="C395:N395" si="61">SUM(C367:C394)</f>
        <v>8818209.0299999993</v>
      </c>
      <c r="D395" s="396">
        <f t="shared" si="61"/>
        <v>8919553.3099999987</v>
      </c>
      <c r="E395" s="396">
        <f t="shared" si="61"/>
        <v>8920368.4000000041</v>
      </c>
      <c r="F395" s="396">
        <f t="shared" si="61"/>
        <v>8980441.2699999996</v>
      </c>
      <c r="G395" s="396">
        <f t="shared" si="61"/>
        <v>9014173.4400000051</v>
      </c>
      <c r="H395" s="396">
        <f t="shared" si="61"/>
        <v>9705198.0800000019</v>
      </c>
      <c r="I395" s="396">
        <f t="shared" si="61"/>
        <v>9739473.9499999974</v>
      </c>
      <c r="J395" s="396">
        <f t="shared" si="61"/>
        <v>9343665.0600000024</v>
      </c>
      <c r="K395" s="396">
        <f t="shared" si="61"/>
        <v>8994869.4499999993</v>
      </c>
      <c r="L395" s="396">
        <f t="shared" si="61"/>
        <v>8796673.8299999982</v>
      </c>
      <c r="M395" s="396">
        <f t="shared" si="61"/>
        <v>9020424.2500000019</v>
      </c>
      <c r="N395" s="396">
        <f t="shared" si="61"/>
        <v>8235910.2599999998</v>
      </c>
      <c r="O395" s="396">
        <f>SUM(O367:O394)</f>
        <v>108488960.32999997</v>
      </c>
      <c r="Q395" s="392">
        <v>10300</v>
      </c>
      <c r="R395" s="392" t="s">
        <v>57</v>
      </c>
      <c r="S395" s="396">
        <f t="shared" ref="S395:AC395" si="62">SUM(S367:S394)</f>
        <v>8818209.0299999993</v>
      </c>
      <c r="T395" s="396">
        <f t="shared" si="62"/>
        <v>17737762.34</v>
      </c>
      <c r="U395" s="396">
        <f t="shared" si="62"/>
        <v>26658130.740000006</v>
      </c>
      <c r="V395" s="396">
        <f t="shared" si="62"/>
        <v>35638572.010000005</v>
      </c>
      <c r="W395" s="396">
        <f t="shared" si="62"/>
        <v>44652745.450000003</v>
      </c>
      <c r="X395" s="396">
        <f t="shared" si="62"/>
        <v>54357943.530000001</v>
      </c>
      <c r="Y395" s="396">
        <f t="shared" si="62"/>
        <v>64097417.479999997</v>
      </c>
      <c r="Z395" s="396">
        <f t="shared" si="62"/>
        <v>73441082.540000007</v>
      </c>
      <c r="AA395" s="396">
        <f t="shared" si="62"/>
        <v>82435951.990000024</v>
      </c>
      <c r="AB395" s="396">
        <f t="shared" si="62"/>
        <v>91232625.819999993</v>
      </c>
      <c r="AC395" s="396">
        <f t="shared" si="62"/>
        <v>100253050.06999999</v>
      </c>
      <c r="AD395" s="396">
        <f>SUM(AD367:AD394)</f>
        <v>108488960.32999997</v>
      </c>
    </row>
    <row r="396" spans="1:30" s="41" customFormat="1" x14ac:dyDescent="0.2"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</row>
    <row r="397" spans="1:30" s="41" customFormat="1" x14ac:dyDescent="0.2">
      <c r="A397" s="388" t="s">
        <v>144</v>
      </c>
      <c r="B397" s="388" t="s">
        <v>160</v>
      </c>
      <c r="C397" s="388" t="s">
        <v>0</v>
      </c>
      <c r="D397" s="388" t="s">
        <v>1</v>
      </c>
      <c r="E397" s="388" t="s">
        <v>2</v>
      </c>
      <c r="F397" s="388" t="s">
        <v>3</v>
      </c>
      <c r="G397" s="388" t="s">
        <v>4</v>
      </c>
      <c r="H397" s="388" t="s">
        <v>5</v>
      </c>
      <c r="I397" s="388" t="s">
        <v>6</v>
      </c>
      <c r="J397" s="388" t="s">
        <v>7</v>
      </c>
      <c r="K397" s="388" t="s">
        <v>8</v>
      </c>
      <c r="L397" s="388" t="s">
        <v>9</v>
      </c>
      <c r="M397" s="388" t="s">
        <v>10</v>
      </c>
      <c r="N397" s="388" t="s">
        <v>11</v>
      </c>
      <c r="O397" s="388" t="s">
        <v>55</v>
      </c>
      <c r="Q397" s="388" t="s">
        <v>73</v>
      </c>
      <c r="R397" s="388" t="s">
        <v>160</v>
      </c>
      <c r="S397" s="388" t="s">
        <v>74</v>
      </c>
      <c r="T397" s="388" t="s">
        <v>75</v>
      </c>
      <c r="U397" s="388" t="s">
        <v>76</v>
      </c>
      <c r="V397" s="388" t="s">
        <v>77</v>
      </c>
      <c r="W397" s="388" t="s">
        <v>78</v>
      </c>
      <c r="X397" s="388" t="s">
        <v>79</v>
      </c>
      <c r="Y397" s="388" t="s">
        <v>80</v>
      </c>
      <c r="Z397" s="388" t="s">
        <v>81</v>
      </c>
      <c r="AA397" s="388" t="s">
        <v>82</v>
      </c>
      <c r="AB397" s="388" t="s">
        <v>83</v>
      </c>
      <c r="AC397" s="388" t="s">
        <v>84</v>
      </c>
      <c r="AD397" s="388" t="s">
        <v>85</v>
      </c>
    </row>
    <row r="398" spans="1:30" s="41" customFormat="1" x14ac:dyDescent="0.2">
      <c r="A398" s="389"/>
      <c r="B398" s="389" t="s">
        <v>46</v>
      </c>
      <c r="C398" s="387">
        <v>0</v>
      </c>
      <c r="D398" s="387">
        <v>0</v>
      </c>
      <c r="E398" s="387">
        <v>0</v>
      </c>
      <c r="F398" s="387">
        <v>0</v>
      </c>
      <c r="G398" s="387">
        <v>0</v>
      </c>
      <c r="H398" s="387">
        <v>0</v>
      </c>
      <c r="I398" s="387">
        <v>0</v>
      </c>
      <c r="J398" s="387">
        <v>0</v>
      </c>
      <c r="K398" s="387">
        <v>0</v>
      </c>
      <c r="L398" s="387">
        <v>0</v>
      </c>
      <c r="M398" s="387">
        <v>0</v>
      </c>
      <c r="N398" s="387">
        <v>0</v>
      </c>
      <c r="O398" s="393">
        <f>SUM(C398:N398)</f>
        <v>0</v>
      </c>
      <c r="Q398" s="389"/>
      <c r="R398" s="389" t="s">
        <v>46</v>
      </c>
      <c r="S398" s="387">
        <f>+C398</f>
        <v>0</v>
      </c>
      <c r="T398" s="387">
        <f>+S398+D398</f>
        <v>0</v>
      </c>
      <c r="U398" s="387">
        <f t="shared" ref="U398:AD413" si="63">+T398+E398</f>
        <v>0</v>
      </c>
      <c r="V398" s="387">
        <f t="shared" si="63"/>
        <v>0</v>
      </c>
      <c r="W398" s="387">
        <f t="shared" si="63"/>
        <v>0</v>
      </c>
      <c r="X398" s="387">
        <f t="shared" si="63"/>
        <v>0</v>
      </c>
      <c r="Y398" s="387">
        <f t="shared" si="63"/>
        <v>0</v>
      </c>
      <c r="Z398" s="387">
        <f t="shared" si="63"/>
        <v>0</v>
      </c>
      <c r="AA398" s="387">
        <f t="shared" si="63"/>
        <v>0</v>
      </c>
      <c r="AB398" s="387">
        <f t="shared" si="63"/>
        <v>0</v>
      </c>
      <c r="AC398" s="387">
        <f t="shared" si="63"/>
        <v>0</v>
      </c>
      <c r="AD398" s="387">
        <f t="shared" si="63"/>
        <v>0</v>
      </c>
    </row>
    <row r="399" spans="1:30" s="41" customFormat="1" x14ac:dyDescent="0.2">
      <c r="A399" s="390">
        <v>1004</v>
      </c>
      <c r="B399" s="390" t="s">
        <v>94</v>
      </c>
      <c r="C399" s="407">
        <v>137761.22</v>
      </c>
      <c r="D399" s="407">
        <v>91820.22</v>
      </c>
      <c r="E399" s="407">
        <v>173352.19</v>
      </c>
      <c r="F399" s="407">
        <v>226952.29</v>
      </c>
      <c r="G399" s="407">
        <v>-90350.94</v>
      </c>
      <c r="H399" s="407">
        <v>68669.23</v>
      </c>
      <c r="I399" s="407">
        <v>66994.23</v>
      </c>
      <c r="J399" s="407">
        <v>70318</v>
      </c>
      <c r="K399" s="407">
        <v>227440.82</v>
      </c>
      <c r="L399" s="407">
        <v>56706.38</v>
      </c>
      <c r="M399" s="407">
        <v>58770.7</v>
      </c>
      <c r="N399" s="407">
        <v>57325.760000000002</v>
      </c>
      <c r="O399" s="394">
        <f t="shared" ref="O399:O425" si="64">SUM(C399:N399)</f>
        <v>1145760.1000000001</v>
      </c>
      <c r="Q399" s="390">
        <v>1004</v>
      </c>
      <c r="R399" s="390" t="s">
        <v>94</v>
      </c>
      <c r="S399" s="11">
        <f t="shared" ref="S399:S425" si="65">+C399</f>
        <v>137761.22</v>
      </c>
      <c r="T399" s="11">
        <f t="shared" ref="T399:AD414" si="66">+S399+D399</f>
        <v>229581.44</v>
      </c>
      <c r="U399" s="11">
        <f t="shared" si="63"/>
        <v>402933.63</v>
      </c>
      <c r="V399" s="11">
        <f t="shared" si="63"/>
        <v>629885.92000000004</v>
      </c>
      <c r="W399" s="11">
        <f t="shared" si="63"/>
        <v>539534.98</v>
      </c>
      <c r="X399" s="11">
        <f t="shared" si="63"/>
        <v>608204.21</v>
      </c>
      <c r="Y399" s="11">
        <f t="shared" si="63"/>
        <v>675198.44</v>
      </c>
      <c r="Z399" s="11">
        <f t="shared" si="63"/>
        <v>745516.44</v>
      </c>
      <c r="AA399" s="11">
        <f t="shared" si="63"/>
        <v>972957.26</v>
      </c>
      <c r="AB399" s="11">
        <f t="shared" si="63"/>
        <v>1029663.64</v>
      </c>
      <c r="AC399" s="11">
        <f t="shared" si="63"/>
        <v>1088434.3400000001</v>
      </c>
      <c r="AD399" s="11">
        <f t="shared" si="63"/>
        <v>1145760.1000000001</v>
      </c>
    </row>
    <row r="400" spans="1:30" s="41" customFormat="1" x14ac:dyDescent="0.2">
      <c r="A400" s="390">
        <v>1005</v>
      </c>
      <c r="B400" s="390" t="s">
        <v>13</v>
      </c>
      <c r="C400" s="407">
        <v>45852.43</v>
      </c>
      <c r="D400" s="407">
        <v>41206.300000000003</v>
      </c>
      <c r="E400" s="407">
        <v>45872.800000000003</v>
      </c>
      <c r="F400" s="407">
        <v>44271.72</v>
      </c>
      <c r="G400" s="407">
        <v>41284.800000000003</v>
      </c>
      <c r="H400" s="407">
        <v>50022.62</v>
      </c>
      <c r="I400" s="407">
        <v>53859.93</v>
      </c>
      <c r="J400" s="407">
        <v>51311.25</v>
      </c>
      <c r="K400" s="407">
        <v>42841.440000000002</v>
      </c>
      <c r="L400" s="407">
        <v>43572.77</v>
      </c>
      <c r="M400" s="407">
        <v>42647.93</v>
      </c>
      <c r="N400" s="407">
        <v>40576.879999999997</v>
      </c>
      <c r="O400" s="394">
        <f t="shared" si="64"/>
        <v>543320.87</v>
      </c>
      <c r="Q400" s="390">
        <v>1005</v>
      </c>
      <c r="R400" s="390" t="s">
        <v>13</v>
      </c>
      <c r="S400" s="11">
        <f t="shared" si="65"/>
        <v>45852.43</v>
      </c>
      <c r="T400" s="11">
        <f t="shared" si="66"/>
        <v>87058.73000000001</v>
      </c>
      <c r="U400" s="11">
        <f t="shared" si="63"/>
        <v>132931.53000000003</v>
      </c>
      <c r="V400" s="11">
        <f t="shared" si="63"/>
        <v>177203.25000000003</v>
      </c>
      <c r="W400" s="11">
        <f t="shared" si="63"/>
        <v>218488.05000000005</v>
      </c>
      <c r="X400" s="11">
        <f t="shared" si="63"/>
        <v>268510.67000000004</v>
      </c>
      <c r="Y400" s="11">
        <f t="shared" si="63"/>
        <v>322370.60000000003</v>
      </c>
      <c r="Z400" s="11">
        <f t="shared" si="63"/>
        <v>373681.85000000003</v>
      </c>
      <c r="AA400" s="11">
        <f t="shared" si="63"/>
        <v>416523.29000000004</v>
      </c>
      <c r="AB400" s="11">
        <f t="shared" si="63"/>
        <v>460096.06000000006</v>
      </c>
      <c r="AC400" s="11">
        <f t="shared" si="63"/>
        <v>502743.99000000005</v>
      </c>
      <c r="AD400" s="11">
        <f t="shared" si="63"/>
        <v>543320.87</v>
      </c>
    </row>
    <row r="401" spans="1:30" s="41" customFormat="1" x14ac:dyDescent="0.2">
      <c r="A401" s="390">
        <v>1006</v>
      </c>
      <c r="B401" s="390" t="s">
        <v>14</v>
      </c>
      <c r="C401" s="407">
        <v>88059.79</v>
      </c>
      <c r="D401" s="407">
        <v>71120.789999999994</v>
      </c>
      <c r="E401" s="407">
        <v>79659.259999999995</v>
      </c>
      <c r="F401" s="407">
        <v>81820.92</v>
      </c>
      <c r="G401" s="407">
        <v>70392.740000000005</v>
      </c>
      <c r="H401" s="407">
        <v>78771.210000000006</v>
      </c>
      <c r="I401" s="407">
        <v>86930.28</v>
      </c>
      <c r="J401" s="407">
        <v>87309.119999999995</v>
      </c>
      <c r="K401" s="407">
        <v>85194.880000000005</v>
      </c>
      <c r="L401" s="407">
        <v>86993.66</v>
      </c>
      <c r="M401" s="407">
        <v>67963.19</v>
      </c>
      <c r="N401" s="407">
        <v>72747.679999999993</v>
      </c>
      <c r="O401" s="394">
        <f t="shared" si="64"/>
        <v>956963.52</v>
      </c>
      <c r="Q401" s="390">
        <v>1006</v>
      </c>
      <c r="R401" s="390" t="s">
        <v>14</v>
      </c>
      <c r="S401" s="11">
        <f t="shared" si="65"/>
        <v>88059.79</v>
      </c>
      <c r="T401" s="11">
        <f t="shared" si="66"/>
        <v>159180.57999999999</v>
      </c>
      <c r="U401" s="11">
        <f t="shared" si="63"/>
        <v>238839.83999999997</v>
      </c>
      <c r="V401" s="11">
        <f t="shared" si="63"/>
        <v>320660.75999999995</v>
      </c>
      <c r="W401" s="11">
        <f t="shared" si="63"/>
        <v>391053.49999999994</v>
      </c>
      <c r="X401" s="11">
        <f t="shared" si="63"/>
        <v>469824.70999999996</v>
      </c>
      <c r="Y401" s="11">
        <f t="shared" si="63"/>
        <v>556754.99</v>
      </c>
      <c r="Z401" s="11">
        <f t="shared" si="63"/>
        <v>644064.11</v>
      </c>
      <c r="AA401" s="11">
        <f t="shared" si="63"/>
        <v>729258.99</v>
      </c>
      <c r="AB401" s="11">
        <f t="shared" si="63"/>
        <v>816252.65</v>
      </c>
      <c r="AC401" s="11">
        <f t="shared" si="63"/>
        <v>884215.84000000008</v>
      </c>
      <c r="AD401" s="11">
        <f t="shared" si="63"/>
        <v>956963.52</v>
      </c>
    </row>
    <row r="402" spans="1:30" s="41" customFormat="1" x14ac:dyDescent="0.2">
      <c r="A402" s="390">
        <v>1007</v>
      </c>
      <c r="B402" s="390" t="s">
        <v>15</v>
      </c>
      <c r="C402" s="407">
        <v>380836.05</v>
      </c>
      <c r="D402" s="407">
        <v>380404.82</v>
      </c>
      <c r="E402" s="407">
        <v>374198.54</v>
      </c>
      <c r="F402" s="407">
        <v>371846.39</v>
      </c>
      <c r="G402" s="407">
        <v>350075.62</v>
      </c>
      <c r="H402" s="407">
        <v>380892.94</v>
      </c>
      <c r="I402" s="407">
        <v>355920.61</v>
      </c>
      <c r="J402" s="407">
        <v>380361.7</v>
      </c>
      <c r="K402" s="407">
        <v>319925.32</v>
      </c>
      <c r="L402" s="407">
        <v>298470.53000000003</v>
      </c>
      <c r="M402" s="407">
        <v>322547.87</v>
      </c>
      <c r="N402" s="407">
        <v>315446.28999999998</v>
      </c>
      <c r="O402" s="394">
        <f t="shared" si="64"/>
        <v>4230926.68</v>
      </c>
      <c r="Q402" s="390">
        <v>1007</v>
      </c>
      <c r="R402" s="390" t="s">
        <v>15</v>
      </c>
      <c r="S402" s="11">
        <f t="shared" si="65"/>
        <v>380836.05</v>
      </c>
      <c r="T402" s="11">
        <f t="shared" si="66"/>
        <v>761240.87</v>
      </c>
      <c r="U402" s="11">
        <f t="shared" si="63"/>
        <v>1135439.4099999999</v>
      </c>
      <c r="V402" s="11">
        <f t="shared" si="63"/>
        <v>1507285.7999999998</v>
      </c>
      <c r="W402" s="11">
        <f t="shared" si="63"/>
        <v>1857361.42</v>
      </c>
      <c r="X402" s="11">
        <f t="shared" si="63"/>
        <v>2238254.36</v>
      </c>
      <c r="Y402" s="11">
        <f t="shared" si="63"/>
        <v>2594174.9699999997</v>
      </c>
      <c r="Z402" s="11">
        <f t="shared" si="63"/>
        <v>2974536.67</v>
      </c>
      <c r="AA402" s="11">
        <f t="shared" si="63"/>
        <v>3294461.9899999998</v>
      </c>
      <c r="AB402" s="11">
        <f t="shared" si="63"/>
        <v>3592932.5199999996</v>
      </c>
      <c r="AC402" s="11">
        <f t="shared" si="63"/>
        <v>3915480.3899999997</v>
      </c>
      <c r="AD402" s="11">
        <f t="shared" si="63"/>
        <v>4230926.68</v>
      </c>
    </row>
    <row r="403" spans="1:30" s="41" customFormat="1" x14ac:dyDescent="0.2">
      <c r="A403" s="390">
        <v>1008</v>
      </c>
      <c r="B403" s="390" t="s">
        <v>16</v>
      </c>
      <c r="C403" s="407">
        <v>73918.09</v>
      </c>
      <c r="D403" s="407">
        <v>75201.740000000005</v>
      </c>
      <c r="E403" s="407">
        <v>96213.1</v>
      </c>
      <c r="F403" s="407">
        <v>98539.9</v>
      </c>
      <c r="G403" s="407">
        <v>79861.14</v>
      </c>
      <c r="H403" s="407">
        <v>97532.9</v>
      </c>
      <c r="I403" s="407">
        <v>111556.44</v>
      </c>
      <c r="J403" s="407">
        <v>98696.14</v>
      </c>
      <c r="K403" s="407">
        <v>66446.27</v>
      </c>
      <c r="L403" s="407">
        <v>61303.35</v>
      </c>
      <c r="M403" s="407">
        <v>59609.52</v>
      </c>
      <c r="N403" s="407">
        <v>59301.29</v>
      </c>
      <c r="O403" s="394">
        <f t="shared" si="64"/>
        <v>978179.88000000012</v>
      </c>
      <c r="Q403" s="390">
        <v>1008</v>
      </c>
      <c r="R403" s="390" t="s">
        <v>16</v>
      </c>
      <c r="S403" s="11">
        <f t="shared" si="65"/>
        <v>73918.09</v>
      </c>
      <c r="T403" s="11">
        <f t="shared" si="66"/>
        <v>149119.83000000002</v>
      </c>
      <c r="U403" s="11">
        <f t="shared" si="63"/>
        <v>245332.93000000002</v>
      </c>
      <c r="V403" s="11">
        <f t="shared" si="63"/>
        <v>343872.83</v>
      </c>
      <c r="W403" s="11">
        <f t="shared" si="63"/>
        <v>423733.97000000003</v>
      </c>
      <c r="X403" s="11">
        <f t="shared" si="63"/>
        <v>521266.87</v>
      </c>
      <c r="Y403" s="11">
        <f t="shared" si="63"/>
        <v>632823.31000000006</v>
      </c>
      <c r="Z403" s="11">
        <f t="shared" si="63"/>
        <v>731519.45000000007</v>
      </c>
      <c r="AA403" s="11">
        <f t="shared" si="63"/>
        <v>797965.72000000009</v>
      </c>
      <c r="AB403" s="11">
        <f t="shared" si="63"/>
        <v>859269.07000000007</v>
      </c>
      <c r="AC403" s="11">
        <f t="shared" si="63"/>
        <v>918878.59000000008</v>
      </c>
      <c r="AD403" s="11">
        <f t="shared" si="63"/>
        <v>978179.88000000012</v>
      </c>
    </row>
    <row r="404" spans="1:30" s="41" customFormat="1" x14ac:dyDescent="0.2">
      <c r="A404" s="390">
        <v>1009</v>
      </c>
      <c r="B404" s="390" t="s">
        <v>17</v>
      </c>
      <c r="C404" s="407">
        <v>101037.24</v>
      </c>
      <c r="D404" s="407">
        <v>98435.89</v>
      </c>
      <c r="E404" s="407">
        <v>101361.53</v>
      </c>
      <c r="F404" s="407">
        <v>106338.04</v>
      </c>
      <c r="G404" s="407">
        <v>102236.1</v>
      </c>
      <c r="H404" s="407">
        <v>102624.39</v>
      </c>
      <c r="I404" s="407">
        <v>104046.11</v>
      </c>
      <c r="J404" s="407">
        <v>114253.1</v>
      </c>
      <c r="K404" s="407">
        <v>108096.38</v>
      </c>
      <c r="L404" s="407">
        <v>98502.64</v>
      </c>
      <c r="M404" s="407">
        <v>96139.56</v>
      </c>
      <c r="N404" s="407">
        <v>89729.43</v>
      </c>
      <c r="O404" s="394">
        <f t="shared" si="64"/>
        <v>1222800.4099999999</v>
      </c>
      <c r="Q404" s="390">
        <v>1009</v>
      </c>
      <c r="R404" s="390" t="s">
        <v>17</v>
      </c>
      <c r="S404" s="11">
        <f t="shared" si="65"/>
        <v>101037.24</v>
      </c>
      <c r="T404" s="11">
        <f t="shared" si="66"/>
        <v>199473.13</v>
      </c>
      <c r="U404" s="11">
        <f t="shared" si="63"/>
        <v>300834.66000000003</v>
      </c>
      <c r="V404" s="11">
        <f t="shared" si="63"/>
        <v>407172.7</v>
      </c>
      <c r="W404" s="11">
        <f t="shared" si="63"/>
        <v>509408.80000000005</v>
      </c>
      <c r="X404" s="11">
        <f t="shared" si="63"/>
        <v>612033.19000000006</v>
      </c>
      <c r="Y404" s="11">
        <f t="shared" si="63"/>
        <v>716079.3</v>
      </c>
      <c r="Z404" s="11">
        <f t="shared" si="63"/>
        <v>830332.4</v>
      </c>
      <c r="AA404" s="11">
        <f t="shared" si="63"/>
        <v>938428.78</v>
      </c>
      <c r="AB404" s="11">
        <f t="shared" si="63"/>
        <v>1036931.42</v>
      </c>
      <c r="AC404" s="11">
        <f t="shared" si="63"/>
        <v>1133070.98</v>
      </c>
      <c r="AD404" s="11">
        <f t="shared" si="63"/>
        <v>1222800.4099999999</v>
      </c>
    </row>
    <row r="405" spans="1:30" s="41" customFormat="1" x14ac:dyDescent="0.2">
      <c r="A405" s="390">
        <v>1010</v>
      </c>
      <c r="B405" s="390" t="s">
        <v>19</v>
      </c>
      <c r="C405" s="407">
        <v>80865.570000000007</v>
      </c>
      <c r="D405" s="407">
        <v>72636.34</v>
      </c>
      <c r="E405" s="407">
        <v>71713.179999999993</v>
      </c>
      <c r="F405" s="407">
        <v>75730.28</v>
      </c>
      <c r="G405" s="407">
        <v>68740.899999999994</v>
      </c>
      <c r="H405" s="407">
        <v>78182.58</v>
      </c>
      <c r="I405" s="407">
        <v>84578.4</v>
      </c>
      <c r="J405" s="407">
        <v>77520.33</v>
      </c>
      <c r="K405" s="407">
        <v>64348.01</v>
      </c>
      <c r="L405" s="407">
        <v>61711.03</v>
      </c>
      <c r="M405" s="407">
        <v>64866.11</v>
      </c>
      <c r="N405" s="407">
        <v>63177.37</v>
      </c>
      <c r="O405" s="394">
        <f t="shared" si="64"/>
        <v>864070.1</v>
      </c>
      <c r="Q405" s="390">
        <v>1010</v>
      </c>
      <c r="R405" s="390" t="s">
        <v>19</v>
      </c>
      <c r="S405" s="11">
        <f t="shared" si="65"/>
        <v>80865.570000000007</v>
      </c>
      <c r="T405" s="11">
        <f t="shared" si="66"/>
        <v>153501.91</v>
      </c>
      <c r="U405" s="11">
        <f t="shared" si="63"/>
        <v>225215.09</v>
      </c>
      <c r="V405" s="11">
        <f t="shared" si="63"/>
        <v>300945.37</v>
      </c>
      <c r="W405" s="11">
        <f t="shared" si="63"/>
        <v>369686.27</v>
      </c>
      <c r="X405" s="11">
        <f t="shared" si="63"/>
        <v>447868.85000000003</v>
      </c>
      <c r="Y405" s="11">
        <f t="shared" si="63"/>
        <v>532447.25</v>
      </c>
      <c r="Z405" s="11">
        <f t="shared" si="63"/>
        <v>609967.57999999996</v>
      </c>
      <c r="AA405" s="11">
        <f t="shared" si="63"/>
        <v>674315.59</v>
      </c>
      <c r="AB405" s="11">
        <f t="shared" si="63"/>
        <v>736026.62</v>
      </c>
      <c r="AC405" s="11">
        <f t="shared" si="63"/>
        <v>800892.73</v>
      </c>
      <c r="AD405" s="11">
        <f t="shared" si="63"/>
        <v>864070.1</v>
      </c>
    </row>
    <row r="406" spans="1:30" s="41" customFormat="1" x14ac:dyDescent="0.2">
      <c r="A406" s="390">
        <v>1011</v>
      </c>
      <c r="B406" s="390" t="s">
        <v>20</v>
      </c>
      <c r="C406" s="407">
        <v>84151.48</v>
      </c>
      <c r="D406" s="407">
        <v>86857.89</v>
      </c>
      <c r="E406" s="407">
        <v>86691.51</v>
      </c>
      <c r="F406" s="407">
        <v>85738.84</v>
      </c>
      <c r="G406" s="407">
        <v>77325.460000000006</v>
      </c>
      <c r="H406" s="407">
        <v>88863.17</v>
      </c>
      <c r="I406" s="407">
        <v>99829.31</v>
      </c>
      <c r="J406" s="407">
        <v>98112.14</v>
      </c>
      <c r="K406" s="407">
        <v>82395.61</v>
      </c>
      <c r="L406" s="407">
        <v>81809.210000000006</v>
      </c>
      <c r="M406" s="407">
        <v>77986.03</v>
      </c>
      <c r="N406" s="407">
        <v>78431.67</v>
      </c>
      <c r="O406" s="394">
        <f t="shared" si="64"/>
        <v>1028192.32</v>
      </c>
      <c r="Q406" s="390">
        <v>1011</v>
      </c>
      <c r="R406" s="390" t="s">
        <v>20</v>
      </c>
      <c r="S406" s="11">
        <f t="shared" si="65"/>
        <v>84151.48</v>
      </c>
      <c r="T406" s="11">
        <f t="shared" si="66"/>
        <v>171009.37</v>
      </c>
      <c r="U406" s="11">
        <f t="shared" si="63"/>
        <v>257700.88</v>
      </c>
      <c r="V406" s="11">
        <f t="shared" si="63"/>
        <v>343439.72</v>
      </c>
      <c r="W406" s="11">
        <f t="shared" si="63"/>
        <v>420765.18</v>
      </c>
      <c r="X406" s="11">
        <f t="shared" si="63"/>
        <v>509628.35</v>
      </c>
      <c r="Y406" s="11">
        <f t="shared" si="63"/>
        <v>609457.65999999992</v>
      </c>
      <c r="Z406" s="11">
        <f t="shared" si="63"/>
        <v>707569.79999999993</v>
      </c>
      <c r="AA406" s="11">
        <f t="shared" si="63"/>
        <v>789965.40999999992</v>
      </c>
      <c r="AB406" s="11">
        <f t="shared" si="63"/>
        <v>871774.61999999988</v>
      </c>
      <c r="AC406" s="11">
        <f t="shared" si="63"/>
        <v>949760.64999999991</v>
      </c>
      <c r="AD406" s="11">
        <f t="shared" si="63"/>
        <v>1028192.32</v>
      </c>
    </row>
    <row r="407" spans="1:30" s="41" customFormat="1" ht="14.25" customHeight="1" x14ac:dyDescent="0.2">
      <c r="A407" s="390">
        <v>1012</v>
      </c>
      <c r="B407" s="390" t="s">
        <v>21</v>
      </c>
      <c r="C407" s="407">
        <v>358113.26</v>
      </c>
      <c r="D407" s="407">
        <v>349386.06</v>
      </c>
      <c r="E407" s="407">
        <v>353378.41</v>
      </c>
      <c r="F407" s="407">
        <v>317898.12</v>
      </c>
      <c r="G407" s="407">
        <v>301577.03999999998</v>
      </c>
      <c r="H407" s="407">
        <v>336813.71</v>
      </c>
      <c r="I407" s="407">
        <v>321543.84999999998</v>
      </c>
      <c r="J407" s="407">
        <v>280103.58</v>
      </c>
      <c r="K407" s="407">
        <v>262640.53999999998</v>
      </c>
      <c r="L407" s="407">
        <v>257970.29</v>
      </c>
      <c r="M407" s="407">
        <v>269774.87</v>
      </c>
      <c r="N407" s="407">
        <v>280833.28999999998</v>
      </c>
      <c r="O407" s="394">
        <f t="shared" si="64"/>
        <v>3690033.0200000005</v>
      </c>
      <c r="Q407" s="390">
        <v>1012</v>
      </c>
      <c r="R407" s="390" t="s">
        <v>21</v>
      </c>
      <c r="S407" s="11">
        <f t="shared" si="65"/>
        <v>358113.26</v>
      </c>
      <c r="T407" s="11">
        <f t="shared" si="66"/>
        <v>707499.32000000007</v>
      </c>
      <c r="U407" s="11">
        <f t="shared" si="63"/>
        <v>1060877.73</v>
      </c>
      <c r="V407" s="11">
        <f t="shared" si="63"/>
        <v>1378775.85</v>
      </c>
      <c r="W407" s="11">
        <f t="shared" si="63"/>
        <v>1680352.8900000001</v>
      </c>
      <c r="X407" s="11">
        <f t="shared" si="63"/>
        <v>2017166.6</v>
      </c>
      <c r="Y407" s="11">
        <f t="shared" si="63"/>
        <v>2338710.4500000002</v>
      </c>
      <c r="Z407" s="11">
        <f t="shared" si="63"/>
        <v>2618814.0300000003</v>
      </c>
      <c r="AA407" s="11">
        <f t="shared" si="63"/>
        <v>2881454.5700000003</v>
      </c>
      <c r="AB407" s="11">
        <f t="shared" si="63"/>
        <v>3139424.8600000003</v>
      </c>
      <c r="AC407" s="11">
        <f t="shared" si="63"/>
        <v>3409199.7300000004</v>
      </c>
      <c r="AD407" s="11">
        <f t="shared" si="63"/>
        <v>3690033.0200000005</v>
      </c>
    </row>
    <row r="408" spans="1:30" s="41" customFormat="1" x14ac:dyDescent="0.2">
      <c r="A408" s="390">
        <v>1013</v>
      </c>
      <c r="B408" s="390" t="s">
        <v>22</v>
      </c>
      <c r="C408" s="407">
        <v>16914.43</v>
      </c>
      <c r="D408" s="407">
        <v>14784.91</v>
      </c>
      <c r="E408" s="407">
        <v>15415.01</v>
      </c>
      <c r="F408" s="407">
        <v>16180.18</v>
      </c>
      <c r="G408" s="407">
        <v>16516.009999999998</v>
      </c>
      <c r="H408" s="407">
        <v>19221.349999999999</v>
      </c>
      <c r="I408" s="407">
        <v>19360.41</v>
      </c>
      <c r="J408" s="407">
        <v>20357.98</v>
      </c>
      <c r="K408" s="407">
        <v>19598.919999999998</v>
      </c>
      <c r="L408" s="407">
        <v>17305.11</v>
      </c>
      <c r="M408" s="407">
        <v>14764.84</v>
      </c>
      <c r="N408" s="407">
        <v>14332.17</v>
      </c>
      <c r="O408" s="394">
        <f t="shared" si="64"/>
        <v>204751.32</v>
      </c>
      <c r="Q408" s="390">
        <v>1013</v>
      </c>
      <c r="R408" s="390" t="s">
        <v>22</v>
      </c>
      <c r="S408" s="11">
        <f t="shared" si="65"/>
        <v>16914.43</v>
      </c>
      <c r="T408" s="11">
        <f t="shared" si="66"/>
        <v>31699.34</v>
      </c>
      <c r="U408" s="11">
        <f t="shared" si="63"/>
        <v>47114.35</v>
      </c>
      <c r="V408" s="11">
        <f t="shared" si="63"/>
        <v>63294.53</v>
      </c>
      <c r="W408" s="11">
        <f t="shared" si="63"/>
        <v>79810.539999999994</v>
      </c>
      <c r="X408" s="11">
        <f t="shared" si="63"/>
        <v>99031.889999999985</v>
      </c>
      <c r="Y408" s="11">
        <f t="shared" si="63"/>
        <v>118392.29999999999</v>
      </c>
      <c r="Z408" s="11">
        <f t="shared" si="63"/>
        <v>138750.28</v>
      </c>
      <c r="AA408" s="11">
        <f t="shared" si="63"/>
        <v>158349.20000000001</v>
      </c>
      <c r="AB408" s="11">
        <f t="shared" si="63"/>
        <v>175654.31</v>
      </c>
      <c r="AC408" s="11">
        <f t="shared" si="63"/>
        <v>190419.15</v>
      </c>
      <c r="AD408" s="11">
        <f t="shared" si="63"/>
        <v>204751.32</v>
      </c>
    </row>
    <row r="409" spans="1:30" s="41" customFormat="1" x14ac:dyDescent="0.2">
      <c r="A409" s="390">
        <v>1014</v>
      </c>
      <c r="B409" s="390" t="s">
        <v>23</v>
      </c>
      <c r="C409" s="407">
        <v>813460.5</v>
      </c>
      <c r="D409" s="407">
        <v>844402.99</v>
      </c>
      <c r="E409" s="407">
        <v>864496.49</v>
      </c>
      <c r="F409" s="407">
        <v>857071.93</v>
      </c>
      <c r="G409" s="407">
        <v>804291.5</v>
      </c>
      <c r="H409" s="407">
        <v>846246.75</v>
      </c>
      <c r="I409" s="407">
        <v>873381.06</v>
      </c>
      <c r="J409" s="407">
        <v>846994.61</v>
      </c>
      <c r="K409" s="407">
        <v>807319.71</v>
      </c>
      <c r="L409" s="407">
        <v>836363.96</v>
      </c>
      <c r="M409" s="407">
        <v>824706.75</v>
      </c>
      <c r="N409" s="407">
        <v>784709.17</v>
      </c>
      <c r="O409" s="394">
        <f t="shared" si="64"/>
        <v>10003445.42</v>
      </c>
      <c r="Q409" s="390">
        <v>1014</v>
      </c>
      <c r="R409" s="390" t="s">
        <v>23</v>
      </c>
      <c r="S409" s="11">
        <f t="shared" si="65"/>
        <v>813460.5</v>
      </c>
      <c r="T409" s="11">
        <f t="shared" si="66"/>
        <v>1657863.49</v>
      </c>
      <c r="U409" s="11">
        <f t="shared" si="63"/>
        <v>2522359.98</v>
      </c>
      <c r="V409" s="11">
        <f t="shared" si="63"/>
        <v>3379431.91</v>
      </c>
      <c r="W409" s="11">
        <f t="shared" si="63"/>
        <v>4183723.41</v>
      </c>
      <c r="X409" s="11">
        <f t="shared" si="63"/>
        <v>5029970.16</v>
      </c>
      <c r="Y409" s="11">
        <f t="shared" si="63"/>
        <v>5903351.2200000007</v>
      </c>
      <c r="Z409" s="11">
        <f t="shared" si="63"/>
        <v>6750345.830000001</v>
      </c>
      <c r="AA409" s="11">
        <f t="shared" si="63"/>
        <v>7557665.540000001</v>
      </c>
      <c r="AB409" s="11">
        <f t="shared" si="63"/>
        <v>8394029.5</v>
      </c>
      <c r="AC409" s="11">
        <f t="shared" si="63"/>
        <v>9218736.25</v>
      </c>
      <c r="AD409" s="11">
        <f t="shared" si="63"/>
        <v>10003445.42</v>
      </c>
    </row>
    <row r="410" spans="1:30" s="41" customFormat="1" x14ac:dyDescent="0.2">
      <c r="A410" s="390">
        <v>1015</v>
      </c>
      <c r="B410" s="390" t="s">
        <v>24</v>
      </c>
      <c r="C410" s="407">
        <v>58095.71</v>
      </c>
      <c r="D410" s="407">
        <v>57241.440000000002</v>
      </c>
      <c r="E410" s="407">
        <v>53750.01</v>
      </c>
      <c r="F410" s="407">
        <v>175892.68</v>
      </c>
      <c r="G410" s="407">
        <v>160136.45000000001</v>
      </c>
      <c r="H410" s="407">
        <v>164358.66</v>
      </c>
      <c r="I410" s="407">
        <v>35006.449999999997</v>
      </c>
      <c r="J410" s="407">
        <v>224746.15</v>
      </c>
      <c r="K410" s="407">
        <v>103143.81</v>
      </c>
      <c r="L410" s="407">
        <v>101866.13</v>
      </c>
      <c r="M410" s="407">
        <v>95287.25</v>
      </c>
      <c r="N410" s="407">
        <v>92257.86</v>
      </c>
      <c r="O410" s="394">
        <f t="shared" si="64"/>
        <v>1321782.5999999999</v>
      </c>
      <c r="Q410" s="390">
        <v>1015</v>
      </c>
      <c r="R410" s="390" t="s">
        <v>24</v>
      </c>
      <c r="S410" s="11">
        <f t="shared" si="65"/>
        <v>58095.71</v>
      </c>
      <c r="T410" s="11">
        <f t="shared" si="66"/>
        <v>115337.15</v>
      </c>
      <c r="U410" s="11">
        <f t="shared" si="63"/>
        <v>169087.16</v>
      </c>
      <c r="V410" s="11">
        <f t="shared" si="63"/>
        <v>344979.83999999997</v>
      </c>
      <c r="W410" s="11">
        <f t="shared" si="63"/>
        <v>505116.29</v>
      </c>
      <c r="X410" s="11">
        <f t="shared" si="63"/>
        <v>669474.94999999995</v>
      </c>
      <c r="Y410" s="11">
        <f t="shared" si="63"/>
        <v>704481.39999999991</v>
      </c>
      <c r="Z410" s="11">
        <f t="shared" si="63"/>
        <v>929227.54999999993</v>
      </c>
      <c r="AA410" s="11">
        <f t="shared" si="63"/>
        <v>1032371.3599999999</v>
      </c>
      <c r="AB410" s="11">
        <f t="shared" si="63"/>
        <v>1134237.4899999998</v>
      </c>
      <c r="AC410" s="11">
        <f t="shared" si="63"/>
        <v>1229524.7399999998</v>
      </c>
      <c r="AD410" s="11">
        <f t="shared" si="63"/>
        <v>1321782.5999999999</v>
      </c>
    </row>
    <row r="411" spans="1:30" s="41" customFormat="1" x14ac:dyDescent="0.2">
      <c r="A411" s="390">
        <v>1016</v>
      </c>
      <c r="B411" s="390" t="s">
        <v>25</v>
      </c>
      <c r="C411" s="407">
        <v>92458.4</v>
      </c>
      <c r="D411" s="407">
        <v>91617.600000000006</v>
      </c>
      <c r="E411" s="407">
        <v>99471.26</v>
      </c>
      <c r="F411" s="407">
        <v>100554.58</v>
      </c>
      <c r="G411" s="407">
        <v>91201.74</v>
      </c>
      <c r="H411" s="407">
        <v>102317.47</v>
      </c>
      <c r="I411" s="407">
        <v>111028.02</v>
      </c>
      <c r="J411" s="407">
        <v>98647.95</v>
      </c>
      <c r="K411" s="407">
        <v>87081.08</v>
      </c>
      <c r="L411" s="407">
        <v>86302.35</v>
      </c>
      <c r="M411" s="407">
        <v>87795.78</v>
      </c>
      <c r="N411" s="407">
        <v>81666.039999999994</v>
      </c>
      <c r="O411" s="394">
        <f t="shared" si="64"/>
        <v>1130142.27</v>
      </c>
      <c r="Q411" s="390">
        <v>1016</v>
      </c>
      <c r="R411" s="390" t="s">
        <v>25</v>
      </c>
      <c r="S411" s="11">
        <f t="shared" si="65"/>
        <v>92458.4</v>
      </c>
      <c r="T411" s="11">
        <f t="shared" si="66"/>
        <v>184076</v>
      </c>
      <c r="U411" s="11">
        <f t="shared" si="63"/>
        <v>283547.26</v>
      </c>
      <c r="V411" s="11">
        <f t="shared" si="63"/>
        <v>384101.84</v>
      </c>
      <c r="W411" s="11">
        <f t="shared" si="63"/>
        <v>475303.58</v>
      </c>
      <c r="X411" s="11">
        <f t="shared" si="63"/>
        <v>577621.05000000005</v>
      </c>
      <c r="Y411" s="11">
        <f t="shared" si="63"/>
        <v>688649.07000000007</v>
      </c>
      <c r="Z411" s="11">
        <f t="shared" si="63"/>
        <v>787297.02</v>
      </c>
      <c r="AA411" s="11">
        <f t="shared" si="63"/>
        <v>874378.1</v>
      </c>
      <c r="AB411" s="11">
        <f t="shared" si="63"/>
        <v>960680.45</v>
      </c>
      <c r="AC411" s="11">
        <f t="shared" si="63"/>
        <v>1048476.23</v>
      </c>
      <c r="AD411" s="11">
        <f t="shared" si="63"/>
        <v>1130142.27</v>
      </c>
    </row>
    <row r="412" spans="1:30" s="41" customFormat="1" x14ac:dyDescent="0.2">
      <c r="A412" s="390">
        <v>1017</v>
      </c>
      <c r="B412" s="390" t="s">
        <v>26</v>
      </c>
      <c r="C412" s="407">
        <v>192287.05</v>
      </c>
      <c r="D412" s="407">
        <v>188165.13</v>
      </c>
      <c r="E412" s="407">
        <v>189052.9</v>
      </c>
      <c r="F412" s="407">
        <v>186009.09</v>
      </c>
      <c r="G412" s="407">
        <v>178498.25</v>
      </c>
      <c r="H412" s="407">
        <v>209327.3</v>
      </c>
      <c r="I412" s="407">
        <v>225905.43</v>
      </c>
      <c r="J412" s="407">
        <v>264214.40000000002</v>
      </c>
      <c r="K412" s="407">
        <v>219766.19</v>
      </c>
      <c r="L412" s="407">
        <v>209856.75</v>
      </c>
      <c r="M412" s="407">
        <v>219970.67</v>
      </c>
      <c r="N412" s="407">
        <v>222115.53</v>
      </c>
      <c r="O412" s="394">
        <f t="shared" si="64"/>
        <v>2505168.6899999995</v>
      </c>
      <c r="Q412" s="390">
        <v>1017</v>
      </c>
      <c r="R412" s="390" t="s">
        <v>26</v>
      </c>
      <c r="S412" s="11">
        <f t="shared" si="65"/>
        <v>192287.05</v>
      </c>
      <c r="T412" s="11">
        <f t="shared" si="66"/>
        <v>380452.18</v>
      </c>
      <c r="U412" s="11">
        <f t="shared" si="63"/>
        <v>569505.07999999996</v>
      </c>
      <c r="V412" s="11">
        <f t="shared" si="63"/>
        <v>755514.16999999993</v>
      </c>
      <c r="W412" s="11">
        <f t="shared" si="63"/>
        <v>934012.41999999993</v>
      </c>
      <c r="X412" s="11">
        <f t="shared" si="63"/>
        <v>1143339.72</v>
      </c>
      <c r="Y412" s="11">
        <f t="shared" si="63"/>
        <v>1369245.15</v>
      </c>
      <c r="Z412" s="11">
        <f t="shared" si="63"/>
        <v>1633459.5499999998</v>
      </c>
      <c r="AA412" s="11">
        <f t="shared" si="63"/>
        <v>1853225.7399999998</v>
      </c>
      <c r="AB412" s="11">
        <f t="shared" si="63"/>
        <v>2063082.4899999998</v>
      </c>
      <c r="AC412" s="11">
        <f t="shared" si="63"/>
        <v>2283053.1599999997</v>
      </c>
      <c r="AD412" s="11">
        <f t="shared" si="63"/>
        <v>2505168.6899999995</v>
      </c>
    </row>
    <row r="413" spans="1:30" s="41" customFormat="1" x14ac:dyDescent="0.2">
      <c r="A413" s="390">
        <v>1018</v>
      </c>
      <c r="B413" s="390" t="s">
        <v>27</v>
      </c>
      <c r="C413" s="407">
        <v>99005.27</v>
      </c>
      <c r="D413" s="407">
        <v>89350.21</v>
      </c>
      <c r="E413" s="407">
        <v>91971.11</v>
      </c>
      <c r="F413" s="407">
        <v>96768.34</v>
      </c>
      <c r="G413" s="407">
        <v>91414.95</v>
      </c>
      <c r="H413" s="407">
        <v>102433.97</v>
      </c>
      <c r="I413" s="407">
        <v>99408.18</v>
      </c>
      <c r="J413" s="407">
        <v>74046.17</v>
      </c>
      <c r="K413" s="407">
        <v>80842.7</v>
      </c>
      <c r="L413" s="407">
        <v>95905.4</v>
      </c>
      <c r="M413" s="407">
        <v>96681.79</v>
      </c>
      <c r="N413" s="407">
        <v>119340.44</v>
      </c>
      <c r="O413" s="394">
        <f t="shared" si="64"/>
        <v>1137168.53</v>
      </c>
      <c r="Q413" s="390">
        <v>1018</v>
      </c>
      <c r="R413" s="390" t="s">
        <v>27</v>
      </c>
      <c r="S413" s="11">
        <f t="shared" si="65"/>
        <v>99005.27</v>
      </c>
      <c r="T413" s="11">
        <f t="shared" si="66"/>
        <v>188355.48</v>
      </c>
      <c r="U413" s="11">
        <f t="shared" si="63"/>
        <v>280326.59000000003</v>
      </c>
      <c r="V413" s="11">
        <f t="shared" si="63"/>
        <v>377094.93000000005</v>
      </c>
      <c r="W413" s="11">
        <f t="shared" si="63"/>
        <v>468509.88000000006</v>
      </c>
      <c r="X413" s="11">
        <f t="shared" si="63"/>
        <v>570943.85000000009</v>
      </c>
      <c r="Y413" s="11">
        <f t="shared" si="63"/>
        <v>670352.03</v>
      </c>
      <c r="Z413" s="11">
        <f t="shared" si="63"/>
        <v>744398.20000000007</v>
      </c>
      <c r="AA413" s="11">
        <f t="shared" si="63"/>
        <v>825240.9</v>
      </c>
      <c r="AB413" s="11">
        <f t="shared" si="63"/>
        <v>921146.3</v>
      </c>
      <c r="AC413" s="11">
        <f t="shared" si="63"/>
        <v>1017828.0900000001</v>
      </c>
      <c r="AD413" s="11">
        <f t="shared" si="63"/>
        <v>1137168.53</v>
      </c>
    </row>
    <row r="414" spans="1:30" s="41" customFormat="1" x14ac:dyDescent="0.2">
      <c r="A414" s="390">
        <v>1019</v>
      </c>
      <c r="B414" s="390" t="s">
        <v>28</v>
      </c>
      <c r="C414" s="407">
        <v>35564.65</v>
      </c>
      <c r="D414" s="407">
        <v>35378.86</v>
      </c>
      <c r="E414" s="407">
        <v>36530.11</v>
      </c>
      <c r="F414" s="407">
        <v>36203.199999999997</v>
      </c>
      <c r="G414" s="407">
        <v>34944.51</v>
      </c>
      <c r="H414" s="407">
        <v>37510.89</v>
      </c>
      <c r="I414" s="407">
        <v>40440.36</v>
      </c>
      <c r="J414" s="407">
        <v>37838.76</v>
      </c>
      <c r="K414" s="407">
        <v>33003.660000000003</v>
      </c>
      <c r="L414" s="407">
        <v>33173.93</v>
      </c>
      <c r="M414" s="407">
        <v>33752.959999999999</v>
      </c>
      <c r="N414" s="407">
        <v>32201.18</v>
      </c>
      <c r="O414" s="394">
        <f t="shared" si="64"/>
        <v>426543.07</v>
      </c>
      <c r="Q414" s="390">
        <v>1019</v>
      </c>
      <c r="R414" s="390" t="s">
        <v>28</v>
      </c>
      <c r="S414" s="11">
        <f t="shared" si="65"/>
        <v>35564.65</v>
      </c>
      <c r="T414" s="11">
        <f t="shared" si="66"/>
        <v>70943.510000000009</v>
      </c>
      <c r="U414" s="11">
        <f t="shared" si="66"/>
        <v>107473.62000000001</v>
      </c>
      <c r="V414" s="11">
        <f t="shared" si="66"/>
        <v>143676.82</v>
      </c>
      <c r="W414" s="11">
        <f t="shared" si="66"/>
        <v>178621.33000000002</v>
      </c>
      <c r="X414" s="11">
        <f t="shared" si="66"/>
        <v>216132.22000000003</v>
      </c>
      <c r="Y414" s="11">
        <f t="shared" si="66"/>
        <v>256572.58000000002</v>
      </c>
      <c r="Z414" s="11">
        <f t="shared" si="66"/>
        <v>294411.34000000003</v>
      </c>
      <c r="AA414" s="11">
        <f t="shared" si="66"/>
        <v>327415</v>
      </c>
      <c r="AB414" s="11">
        <f t="shared" si="66"/>
        <v>360588.93</v>
      </c>
      <c r="AC414" s="11">
        <f t="shared" si="66"/>
        <v>394341.89</v>
      </c>
      <c r="AD414" s="11">
        <f t="shared" si="66"/>
        <v>426543.07</v>
      </c>
    </row>
    <row r="415" spans="1:30" s="41" customFormat="1" x14ac:dyDescent="0.2">
      <c r="A415" s="390">
        <v>1020</v>
      </c>
      <c r="B415" s="390" t="s">
        <v>29</v>
      </c>
      <c r="C415" s="407">
        <v>244127.75</v>
      </c>
      <c r="D415" s="407">
        <v>245814.18</v>
      </c>
      <c r="E415" s="407">
        <v>251977.33</v>
      </c>
      <c r="F415" s="407">
        <v>222955.29</v>
      </c>
      <c r="G415" s="407">
        <v>224045.85</v>
      </c>
      <c r="H415" s="407">
        <v>239976.85</v>
      </c>
      <c r="I415" s="407">
        <v>233916.46</v>
      </c>
      <c r="J415" s="407">
        <v>218576.36</v>
      </c>
      <c r="K415" s="407">
        <v>210889.51</v>
      </c>
      <c r="L415" s="407">
        <v>225521.03</v>
      </c>
      <c r="M415" s="407">
        <v>216455.96</v>
      </c>
      <c r="N415" s="407">
        <v>210878.81</v>
      </c>
      <c r="O415" s="394">
        <f t="shared" si="64"/>
        <v>2745135.3800000004</v>
      </c>
      <c r="Q415" s="390">
        <v>1020</v>
      </c>
      <c r="R415" s="390" t="s">
        <v>29</v>
      </c>
      <c r="S415" s="11">
        <f t="shared" si="65"/>
        <v>244127.75</v>
      </c>
      <c r="T415" s="11">
        <f t="shared" ref="T415:AD425" si="67">+S415+D415</f>
        <v>489941.93</v>
      </c>
      <c r="U415" s="11">
        <f t="shared" si="67"/>
        <v>741919.26</v>
      </c>
      <c r="V415" s="11">
        <f t="shared" si="67"/>
        <v>964874.55</v>
      </c>
      <c r="W415" s="11">
        <f t="shared" si="67"/>
        <v>1188920.4000000001</v>
      </c>
      <c r="X415" s="11">
        <f t="shared" si="67"/>
        <v>1428897.2500000002</v>
      </c>
      <c r="Y415" s="11">
        <f t="shared" si="67"/>
        <v>1662813.7100000002</v>
      </c>
      <c r="Z415" s="11">
        <f t="shared" si="67"/>
        <v>1881390.0700000003</v>
      </c>
      <c r="AA415" s="11">
        <f t="shared" si="67"/>
        <v>2092279.5800000003</v>
      </c>
      <c r="AB415" s="11">
        <f t="shared" si="67"/>
        <v>2317800.6100000003</v>
      </c>
      <c r="AC415" s="11">
        <f t="shared" si="67"/>
        <v>2534256.5700000003</v>
      </c>
      <c r="AD415" s="11">
        <f t="shared" si="67"/>
        <v>2745135.3800000004</v>
      </c>
    </row>
    <row r="416" spans="1:30" s="41" customFormat="1" x14ac:dyDescent="0.2">
      <c r="A416" s="390">
        <v>1021</v>
      </c>
      <c r="B416" s="390" t="s">
        <v>30</v>
      </c>
      <c r="C416" s="407">
        <v>100520.83</v>
      </c>
      <c r="D416" s="407">
        <v>100454.19</v>
      </c>
      <c r="E416" s="407">
        <v>93780.13</v>
      </c>
      <c r="F416" s="407">
        <v>99135.4</v>
      </c>
      <c r="G416" s="407">
        <v>92882.16</v>
      </c>
      <c r="H416" s="407">
        <v>101407.78</v>
      </c>
      <c r="I416" s="407">
        <v>103635.47</v>
      </c>
      <c r="J416" s="407">
        <v>96427.39</v>
      </c>
      <c r="K416" s="407">
        <v>84544.320000000007</v>
      </c>
      <c r="L416" s="407">
        <v>86317.74</v>
      </c>
      <c r="M416" s="407">
        <v>88766.34</v>
      </c>
      <c r="N416" s="407">
        <v>82779.61</v>
      </c>
      <c r="O416" s="394">
        <f t="shared" si="64"/>
        <v>1130651.3600000001</v>
      </c>
      <c r="Q416" s="390">
        <v>1021</v>
      </c>
      <c r="R416" s="390" t="s">
        <v>30</v>
      </c>
      <c r="S416" s="11">
        <f t="shared" si="65"/>
        <v>100520.83</v>
      </c>
      <c r="T416" s="11">
        <f t="shared" si="67"/>
        <v>200975.02000000002</v>
      </c>
      <c r="U416" s="11">
        <f t="shared" si="67"/>
        <v>294755.15000000002</v>
      </c>
      <c r="V416" s="11">
        <f t="shared" si="67"/>
        <v>393890.55000000005</v>
      </c>
      <c r="W416" s="11">
        <f t="shared" si="67"/>
        <v>486772.71000000008</v>
      </c>
      <c r="X416" s="11">
        <f t="shared" si="67"/>
        <v>588180.49000000011</v>
      </c>
      <c r="Y416" s="11">
        <f t="shared" si="67"/>
        <v>691815.96000000008</v>
      </c>
      <c r="Z416" s="11">
        <f t="shared" si="67"/>
        <v>788243.35000000009</v>
      </c>
      <c r="AA416" s="11">
        <f t="shared" si="67"/>
        <v>872787.67000000016</v>
      </c>
      <c r="AB416" s="11">
        <f t="shared" si="67"/>
        <v>959105.41000000015</v>
      </c>
      <c r="AC416" s="11">
        <f t="shared" si="67"/>
        <v>1047871.7500000001</v>
      </c>
      <c r="AD416" s="11">
        <f t="shared" si="67"/>
        <v>1130651.3600000001</v>
      </c>
    </row>
    <row r="417" spans="1:30" s="41" customFormat="1" x14ac:dyDescent="0.2">
      <c r="A417" s="390">
        <v>1022</v>
      </c>
      <c r="B417" s="390" t="s">
        <v>31</v>
      </c>
      <c r="C417" s="407">
        <v>256379.15</v>
      </c>
      <c r="D417" s="407">
        <v>221671.82</v>
      </c>
      <c r="E417" s="407">
        <v>213937.44</v>
      </c>
      <c r="F417" s="407">
        <v>217072.62</v>
      </c>
      <c r="G417" s="407">
        <v>205625.23</v>
      </c>
      <c r="H417" s="407">
        <v>262313.07</v>
      </c>
      <c r="I417" s="407">
        <v>259511.03</v>
      </c>
      <c r="J417" s="407">
        <v>242700.59</v>
      </c>
      <c r="K417" s="407">
        <v>226077.27</v>
      </c>
      <c r="L417" s="407">
        <v>220203.39</v>
      </c>
      <c r="M417" s="407">
        <v>223252.47</v>
      </c>
      <c r="N417" s="407">
        <v>212582.36</v>
      </c>
      <c r="O417" s="394">
        <f t="shared" si="64"/>
        <v>2761326.4400000004</v>
      </c>
      <c r="Q417" s="390">
        <v>1022</v>
      </c>
      <c r="R417" s="390" t="s">
        <v>31</v>
      </c>
      <c r="S417" s="11">
        <f t="shared" si="65"/>
        <v>256379.15</v>
      </c>
      <c r="T417" s="11">
        <f t="shared" si="67"/>
        <v>478050.97</v>
      </c>
      <c r="U417" s="11">
        <f t="shared" si="67"/>
        <v>691988.40999999992</v>
      </c>
      <c r="V417" s="11">
        <f t="shared" si="67"/>
        <v>909061.02999999991</v>
      </c>
      <c r="W417" s="11">
        <f t="shared" si="67"/>
        <v>1114686.26</v>
      </c>
      <c r="X417" s="11">
        <f t="shared" si="67"/>
        <v>1376999.33</v>
      </c>
      <c r="Y417" s="11">
        <f t="shared" si="67"/>
        <v>1636510.36</v>
      </c>
      <c r="Z417" s="11">
        <f t="shared" si="67"/>
        <v>1879210.9500000002</v>
      </c>
      <c r="AA417" s="11">
        <f t="shared" si="67"/>
        <v>2105288.2200000002</v>
      </c>
      <c r="AB417" s="11">
        <f t="shared" si="67"/>
        <v>2325491.6100000003</v>
      </c>
      <c r="AC417" s="11">
        <f t="shared" si="67"/>
        <v>2548744.0800000005</v>
      </c>
      <c r="AD417" s="11">
        <f t="shared" si="67"/>
        <v>2761326.4400000004</v>
      </c>
    </row>
    <row r="418" spans="1:30" s="41" customFormat="1" x14ac:dyDescent="0.2">
      <c r="A418" s="390">
        <v>1023</v>
      </c>
      <c r="B418" s="390" t="s">
        <v>32</v>
      </c>
      <c r="C418" s="407">
        <v>83139.86</v>
      </c>
      <c r="D418" s="407">
        <v>76991.67</v>
      </c>
      <c r="E418" s="407">
        <v>71612.820000000007</v>
      </c>
      <c r="F418" s="407">
        <v>74415.929999999993</v>
      </c>
      <c r="G418" s="407">
        <v>70714.22</v>
      </c>
      <c r="H418" s="407">
        <v>72613.39</v>
      </c>
      <c r="I418" s="407">
        <v>67057.06</v>
      </c>
      <c r="J418" s="407">
        <v>76755.94</v>
      </c>
      <c r="K418" s="407">
        <v>69818.17</v>
      </c>
      <c r="L418" s="407">
        <v>55167.75</v>
      </c>
      <c r="M418" s="407">
        <v>52629.21</v>
      </c>
      <c r="N418" s="407">
        <v>43583.57</v>
      </c>
      <c r="O418" s="394">
        <f t="shared" si="64"/>
        <v>814499.59</v>
      </c>
      <c r="Q418" s="390">
        <v>1023</v>
      </c>
      <c r="R418" s="390" t="s">
        <v>32</v>
      </c>
      <c r="S418" s="11">
        <f t="shared" si="65"/>
        <v>83139.86</v>
      </c>
      <c r="T418" s="11">
        <f t="shared" si="67"/>
        <v>160131.53</v>
      </c>
      <c r="U418" s="11">
        <f t="shared" si="67"/>
        <v>231744.35</v>
      </c>
      <c r="V418" s="11">
        <f t="shared" si="67"/>
        <v>306160.28000000003</v>
      </c>
      <c r="W418" s="11">
        <f t="shared" si="67"/>
        <v>376874.5</v>
      </c>
      <c r="X418" s="11">
        <f t="shared" si="67"/>
        <v>449487.89</v>
      </c>
      <c r="Y418" s="11">
        <f t="shared" si="67"/>
        <v>516544.95</v>
      </c>
      <c r="Z418" s="11">
        <f t="shared" si="67"/>
        <v>593300.89</v>
      </c>
      <c r="AA418" s="11">
        <f t="shared" si="67"/>
        <v>663119.06000000006</v>
      </c>
      <c r="AB418" s="11">
        <f t="shared" si="67"/>
        <v>718286.81</v>
      </c>
      <c r="AC418" s="11">
        <f t="shared" si="67"/>
        <v>770916.02</v>
      </c>
      <c r="AD418" s="11">
        <f t="shared" si="67"/>
        <v>814499.59</v>
      </c>
    </row>
    <row r="419" spans="1:30" s="41" customFormat="1" x14ac:dyDescent="0.2">
      <c r="A419" s="390">
        <v>1024</v>
      </c>
      <c r="B419" s="390" t="s">
        <v>33</v>
      </c>
      <c r="C419" s="407">
        <v>310295.03000000003</v>
      </c>
      <c r="D419" s="407">
        <v>309363.77</v>
      </c>
      <c r="E419" s="407">
        <v>314141.37</v>
      </c>
      <c r="F419" s="407">
        <v>329670.55</v>
      </c>
      <c r="G419" s="407">
        <v>332202.90000000002</v>
      </c>
      <c r="H419" s="407">
        <v>370060.43</v>
      </c>
      <c r="I419" s="407">
        <v>366850.58</v>
      </c>
      <c r="J419" s="407">
        <v>354548.17</v>
      </c>
      <c r="K419" s="407">
        <v>343367.43</v>
      </c>
      <c r="L419" s="407">
        <v>333933.90999999997</v>
      </c>
      <c r="M419" s="407">
        <v>342257.64</v>
      </c>
      <c r="N419" s="407">
        <v>344297.84</v>
      </c>
      <c r="O419" s="394">
        <f t="shared" si="64"/>
        <v>4050989.62</v>
      </c>
      <c r="Q419" s="390">
        <v>1024</v>
      </c>
      <c r="R419" s="390" t="s">
        <v>33</v>
      </c>
      <c r="S419" s="11">
        <f t="shared" si="65"/>
        <v>310295.03000000003</v>
      </c>
      <c r="T419" s="11">
        <f t="shared" si="67"/>
        <v>619658.80000000005</v>
      </c>
      <c r="U419" s="11">
        <f t="shared" si="67"/>
        <v>933800.17</v>
      </c>
      <c r="V419" s="11">
        <f t="shared" si="67"/>
        <v>1263470.72</v>
      </c>
      <c r="W419" s="11">
        <f t="shared" si="67"/>
        <v>1595673.62</v>
      </c>
      <c r="X419" s="11">
        <f t="shared" si="67"/>
        <v>1965734.05</v>
      </c>
      <c r="Y419" s="11">
        <f t="shared" si="67"/>
        <v>2332584.63</v>
      </c>
      <c r="Z419" s="11">
        <f t="shared" si="67"/>
        <v>2687132.8</v>
      </c>
      <c r="AA419" s="11">
        <f t="shared" si="67"/>
        <v>3030500.23</v>
      </c>
      <c r="AB419" s="11">
        <f t="shared" si="67"/>
        <v>3364434.14</v>
      </c>
      <c r="AC419" s="11">
        <f t="shared" si="67"/>
        <v>3706691.7800000003</v>
      </c>
      <c r="AD419" s="11">
        <f t="shared" si="67"/>
        <v>4050989.62</v>
      </c>
    </row>
    <row r="420" spans="1:30" s="41" customFormat="1" x14ac:dyDescent="0.2">
      <c r="A420" s="390">
        <v>1025</v>
      </c>
      <c r="B420" s="390" t="s">
        <v>34</v>
      </c>
      <c r="C420" s="407">
        <v>59841.1</v>
      </c>
      <c r="D420" s="407">
        <v>59003.11</v>
      </c>
      <c r="E420" s="407">
        <v>62168.76</v>
      </c>
      <c r="F420" s="407">
        <v>61653.4</v>
      </c>
      <c r="G420" s="407">
        <v>58937.8</v>
      </c>
      <c r="H420" s="407">
        <v>62938.77</v>
      </c>
      <c r="I420" s="407">
        <v>67806.37</v>
      </c>
      <c r="J420" s="407">
        <v>62495.61</v>
      </c>
      <c r="K420" s="407">
        <v>59606.85</v>
      </c>
      <c r="L420" s="407">
        <v>59030.55</v>
      </c>
      <c r="M420" s="407">
        <v>59404.59</v>
      </c>
      <c r="N420" s="407">
        <v>63301.23</v>
      </c>
      <c r="O420" s="394">
        <f t="shared" si="64"/>
        <v>736188.14</v>
      </c>
      <c r="Q420" s="390">
        <v>1025</v>
      </c>
      <c r="R420" s="390" t="s">
        <v>34</v>
      </c>
      <c r="S420" s="11">
        <f t="shared" si="65"/>
        <v>59841.1</v>
      </c>
      <c r="T420" s="11">
        <f t="shared" si="67"/>
        <v>118844.20999999999</v>
      </c>
      <c r="U420" s="11">
        <f t="shared" si="67"/>
        <v>181012.97</v>
      </c>
      <c r="V420" s="11">
        <f t="shared" si="67"/>
        <v>242666.37</v>
      </c>
      <c r="W420" s="11">
        <f t="shared" si="67"/>
        <v>301604.17</v>
      </c>
      <c r="X420" s="11">
        <f t="shared" si="67"/>
        <v>364542.94</v>
      </c>
      <c r="Y420" s="11">
        <f t="shared" si="67"/>
        <v>432349.31</v>
      </c>
      <c r="Z420" s="11">
        <f t="shared" si="67"/>
        <v>494844.92</v>
      </c>
      <c r="AA420" s="11">
        <f t="shared" si="67"/>
        <v>554451.77</v>
      </c>
      <c r="AB420" s="11">
        <f t="shared" si="67"/>
        <v>613482.32000000007</v>
      </c>
      <c r="AC420" s="11">
        <f t="shared" si="67"/>
        <v>672886.91</v>
      </c>
      <c r="AD420" s="11">
        <f t="shared" si="67"/>
        <v>736188.14</v>
      </c>
    </row>
    <row r="421" spans="1:30" s="41" customFormat="1" x14ac:dyDescent="0.2">
      <c r="A421" s="390">
        <v>1026</v>
      </c>
      <c r="B421" s="390" t="s">
        <v>35</v>
      </c>
      <c r="C421" s="407">
        <v>26557.55</v>
      </c>
      <c r="D421" s="407">
        <v>24897.88</v>
      </c>
      <c r="E421" s="407">
        <v>25671.45</v>
      </c>
      <c r="F421" s="407">
        <v>26361.279999999999</v>
      </c>
      <c r="G421" s="407">
        <v>28044.080000000002</v>
      </c>
      <c r="H421" s="407">
        <v>28665.82</v>
      </c>
      <c r="I421" s="407">
        <v>29261.3</v>
      </c>
      <c r="J421" s="407">
        <v>27348.23</v>
      </c>
      <c r="K421" s="407">
        <v>24563.65</v>
      </c>
      <c r="L421" s="407">
        <v>25856.2</v>
      </c>
      <c r="M421" s="407">
        <v>26450.71</v>
      </c>
      <c r="N421" s="407">
        <v>24260.31</v>
      </c>
      <c r="O421" s="394">
        <f t="shared" si="64"/>
        <v>317938.46000000002</v>
      </c>
      <c r="Q421" s="390">
        <v>1026</v>
      </c>
      <c r="R421" s="390" t="s">
        <v>35</v>
      </c>
      <c r="S421" s="11">
        <f t="shared" si="65"/>
        <v>26557.55</v>
      </c>
      <c r="T421" s="11">
        <f t="shared" si="67"/>
        <v>51455.43</v>
      </c>
      <c r="U421" s="11">
        <f t="shared" si="67"/>
        <v>77126.880000000005</v>
      </c>
      <c r="V421" s="11">
        <f t="shared" si="67"/>
        <v>103488.16</v>
      </c>
      <c r="W421" s="11">
        <f t="shared" si="67"/>
        <v>131532.24</v>
      </c>
      <c r="X421" s="11">
        <f t="shared" si="67"/>
        <v>160198.06</v>
      </c>
      <c r="Y421" s="11">
        <f t="shared" si="67"/>
        <v>189459.36</v>
      </c>
      <c r="Z421" s="11">
        <f t="shared" si="67"/>
        <v>216807.59</v>
      </c>
      <c r="AA421" s="11">
        <f t="shared" si="67"/>
        <v>241371.24</v>
      </c>
      <c r="AB421" s="11">
        <f t="shared" si="67"/>
        <v>267227.44</v>
      </c>
      <c r="AC421" s="11">
        <f t="shared" si="67"/>
        <v>293678.15000000002</v>
      </c>
      <c r="AD421" s="11">
        <f t="shared" si="67"/>
        <v>317938.46000000002</v>
      </c>
    </row>
    <row r="422" spans="1:30" s="41" customFormat="1" x14ac:dyDescent="0.2">
      <c r="A422" s="390">
        <v>1027</v>
      </c>
      <c r="B422" s="390" t="s">
        <v>36</v>
      </c>
      <c r="C422" s="407">
        <v>46557.4</v>
      </c>
      <c r="D422" s="407">
        <v>45808.85</v>
      </c>
      <c r="E422" s="407">
        <v>46444.55</v>
      </c>
      <c r="F422" s="407">
        <v>47420.3</v>
      </c>
      <c r="G422" s="407">
        <v>46771.12</v>
      </c>
      <c r="H422" s="407">
        <v>52267.56</v>
      </c>
      <c r="I422" s="407">
        <v>55952.62</v>
      </c>
      <c r="J422" s="407">
        <v>51568.42</v>
      </c>
      <c r="K422" s="407">
        <v>48192.01</v>
      </c>
      <c r="L422" s="407">
        <v>46025.73</v>
      </c>
      <c r="M422" s="407">
        <v>46857.64</v>
      </c>
      <c r="N422" s="407">
        <v>48036.37</v>
      </c>
      <c r="O422" s="394">
        <f t="shared" si="64"/>
        <v>581902.56999999995</v>
      </c>
      <c r="Q422" s="390">
        <v>1027</v>
      </c>
      <c r="R422" s="390" t="s">
        <v>36</v>
      </c>
      <c r="S422" s="11">
        <f t="shared" si="65"/>
        <v>46557.4</v>
      </c>
      <c r="T422" s="11">
        <f t="shared" si="67"/>
        <v>92366.25</v>
      </c>
      <c r="U422" s="11">
        <f t="shared" si="67"/>
        <v>138810.79999999999</v>
      </c>
      <c r="V422" s="11">
        <f t="shared" si="67"/>
        <v>186231.09999999998</v>
      </c>
      <c r="W422" s="11">
        <f t="shared" si="67"/>
        <v>233002.21999999997</v>
      </c>
      <c r="X422" s="11">
        <f t="shared" si="67"/>
        <v>285269.77999999997</v>
      </c>
      <c r="Y422" s="11">
        <f t="shared" si="67"/>
        <v>341222.39999999997</v>
      </c>
      <c r="Z422" s="11">
        <f t="shared" si="67"/>
        <v>392790.81999999995</v>
      </c>
      <c r="AA422" s="11">
        <f t="shared" si="67"/>
        <v>440982.82999999996</v>
      </c>
      <c r="AB422" s="11">
        <f t="shared" si="67"/>
        <v>487008.55999999994</v>
      </c>
      <c r="AC422" s="11">
        <f t="shared" si="67"/>
        <v>533866.19999999995</v>
      </c>
      <c r="AD422" s="11">
        <f t="shared" si="67"/>
        <v>581902.56999999995</v>
      </c>
    </row>
    <row r="423" spans="1:30" s="41" customFormat="1" x14ac:dyDescent="0.2">
      <c r="A423" s="390">
        <v>1028</v>
      </c>
      <c r="B423" s="390" t="s">
        <v>37</v>
      </c>
      <c r="C423" s="407">
        <v>329442.21000000002</v>
      </c>
      <c r="D423" s="407">
        <v>334611.17</v>
      </c>
      <c r="E423" s="407">
        <v>343678.25</v>
      </c>
      <c r="F423" s="407">
        <v>355334.9</v>
      </c>
      <c r="G423" s="407">
        <v>347480.88</v>
      </c>
      <c r="H423" s="407">
        <v>367734.64</v>
      </c>
      <c r="I423" s="407">
        <v>375332.28</v>
      </c>
      <c r="J423" s="407">
        <v>365281.89</v>
      </c>
      <c r="K423" s="407">
        <v>351552.66</v>
      </c>
      <c r="L423" s="407">
        <v>373151.05</v>
      </c>
      <c r="M423" s="407">
        <v>373181.18</v>
      </c>
      <c r="N423" s="407">
        <v>357976.43</v>
      </c>
      <c r="O423" s="394">
        <f t="shared" si="64"/>
        <v>4274757.54</v>
      </c>
      <c r="Q423" s="390">
        <v>1028</v>
      </c>
      <c r="R423" s="390" t="s">
        <v>37</v>
      </c>
      <c r="S423" s="11">
        <f t="shared" si="65"/>
        <v>329442.21000000002</v>
      </c>
      <c r="T423" s="11">
        <f t="shared" si="67"/>
        <v>664053.38</v>
      </c>
      <c r="U423" s="11">
        <f t="shared" si="67"/>
        <v>1007731.63</v>
      </c>
      <c r="V423" s="11">
        <f t="shared" si="67"/>
        <v>1363066.53</v>
      </c>
      <c r="W423" s="11">
        <f t="shared" si="67"/>
        <v>1710547.4100000001</v>
      </c>
      <c r="X423" s="11">
        <f t="shared" si="67"/>
        <v>2078282.0500000003</v>
      </c>
      <c r="Y423" s="11">
        <f t="shared" si="67"/>
        <v>2453614.33</v>
      </c>
      <c r="Z423" s="11">
        <f t="shared" si="67"/>
        <v>2818896.22</v>
      </c>
      <c r="AA423" s="11">
        <f t="shared" si="67"/>
        <v>3170448.8800000004</v>
      </c>
      <c r="AB423" s="11">
        <f t="shared" si="67"/>
        <v>3543599.93</v>
      </c>
      <c r="AC423" s="11">
        <f t="shared" si="67"/>
        <v>3916781.1100000003</v>
      </c>
      <c r="AD423" s="11">
        <f t="shared" si="67"/>
        <v>4274757.54</v>
      </c>
    </row>
    <row r="424" spans="1:30" s="41" customFormat="1" x14ac:dyDescent="0.2">
      <c r="A424" s="390">
        <v>1029</v>
      </c>
      <c r="B424" s="390" t="s">
        <v>38</v>
      </c>
      <c r="C424" s="407">
        <v>5410.58</v>
      </c>
      <c r="D424" s="407">
        <v>5232.87</v>
      </c>
      <c r="E424" s="407">
        <v>5386.01</v>
      </c>
      <c r="F424" s="407">
        <v>5683.76</v>
      </c>
      <c r="G424" s="407">
        <v>5200.3999999999996</v>
      </c>
      <c r="H424" s="407">
        <v>5270.04</v>
      </c>
      <c r="I424" s="407">
        <v>5958.86</v>
      </c>
      <c r="J424" s="407">
        <v>4757.5600000000004</v>
      </c>
      <c r="K424" s="407">
        <v>4375.95</v>
      </c>
      <c r="L424" s="407">
        <v>4885.43</v>
      </c>
      <c r="M424" s="407">
        <v>4401.1899999999996</v>
      </c>
      <c r="N424" s="407">
        <v>5143</v>
      </c>
      <c r="O424" s="394">
        <f t="shared" si="64"/>
        <v>61705.65</v>
      </c>
      <c r="Q424" s="390">
        <v>1029</v>
      </c>
      <c r="R424" s="390" t="s">
        <v>38</v>
      </c>
      <c r="S424" s="11">
        <f t="shared" si="65"/>
        <v>5410.58</v>
      </c>
      <c r="T424" s="11">
        <f t="shared" si="67"/>
        <v>10643.45</v>
      </c>
      <c r="U424" s="11">
        <f t="shared" si="67"/>
        <v>16029.460000000001</v>
      </c>
      <c r="V424" s="11">
        <f t="shared" si="67"/>
        <v>21713.22</v>
      </c>
      <c r="W424" s="11">
        <f t="shared" si="67"/>
        <v>26913.620000000003</v>
      </c>
      <c r="X424" s="11">
        <f t="shared" si="67"/>
        <v>32183.660000000003</v>
      </c>
      <c r="Y424" s="11">
        <f t="shared" si="67"/>
        <v>38142.520000000004</v>
      </c>
      <c r="Z424" s="11">
        <f t="shared" si="67"/>
        <v>42900.08</v>
      </c>
      <c r="AA424" s="11">
        <f t="shared" si="67"/>
        <v>47276.03</v>
      </c>
      <c r="AB424" s="11">
        <f t="shared" si="67"/>
        <v>52161.46</v>
      </c>
      <c r="AC424" s="11">
        <f t="shared" si="67"/>
        <v>56562.65</v>
      </c>
      <c r="AD424" s="11">
        <f t="shared" si="67"/>
        <v>61705.65</v>
      </c>
    </row>
    <row r="425" spans="1:30" s="41" customFormat="1" x14ac:dyDescent="0.2">
      <c r="A425" s="391">
        <v>1030</v>
      </c>
      <c r="B425" s="391" t="s">
        <v>18</v>
      </c>
      <c r="C425" s="408">
        <v>46863.8</v>
      </c>
      <c r="D425" s="408">
        <v>48303.34</v>
      </c>
      <c r="E425" s="408">
        <v>47925.38</v>
      </c>
      <c r="F425" s="408">
        <v>45118.51</v>
      </c>
      <c r="G425" s="408">
        <v>44122.73</v>
      </c>
      <c r="H425" s="408">
        <v>49017.440000000002</v>
      </c>
      <c r="I425" s="408">
        <v>52716.99</v>
      </c>
      <c r="J425" s="408">
        <v>49578.18</v>
      </c>
      <c r="K425" s="408">
        <v>40666.870000000003</v>
      </c>
      <c r="L425" s="408">
        <v>42456.76</v>
      </c>
      <c r="M425" s="408">
        <v>42612.57</v>
      </c>
      <c r="N425" s="408">
        <v>42264.49</v>
      </c>
      <c r="O425" s="395">
        <f t="shared" si="64"/>
        <v>551647.06000000006</v>
      </c>
      <c r="Q425" s="391">
        <v>1030</v>
      </c>
      <c r="R425" s="391" t="s">
        <v>18</v>
      </c>
      <c r="S425" s="16">
        <f t="shared" si="65"/>
        <v>46863.8</v>
      </c>
      <c r="T425" s="16">
        <f t="shared" si="67"/>
        <v>95167.14</v>
      </c>
      <c r="U425" s="16">
        <f t="shared" si="67"/>
        <v>143092.51999999999</v>
      </c>
      <c r="V425" s="16">
        <f t="shared" si="67"/>
        <v>188211.03</v>
      </c>
      <c r="W425" s="16">
        <f t="shared" si="67"/>
        <v>232333.76</v>
      </c>
      <c r="X425" s="16">
        <f t="shared" si="67"/>
        <v>281351.2</v>
      </c>
      <c r="Y425" s="16">
        <f t="shared" si="67"/>
        <v>334068.19</v>
      </c>
      <c r="Z425" s="16">
        <f t="shared" si="67"/>
        <v>383646.37</v>
      </c>
      <c r="AA425" s="16">
        <f t="shared" si="67"/>
        <v>424313.24</v>
      </c>
      <c r="AB425" s="16">
        <f t="shared" si="67"/>
        <v>466770</v>
      </c>
      <c r="AC425" s="16">
        <f t="shared" si="67"/>
        <v>509382.57</v>
      </c>
      <c r="AD425" s="16">
        <f t="shared" si="67"/>
        <v>551647.06000000006</v>
      </c>
    </row>
    <row r="426" spans="1:30" s="41" customFormat="1" x14ac:dyDescent="0.2">
      <c r="A426" s="392">
        <v>10300</v>
      </c>
      <c r="B426" s="392" t="s">
        <v>57</v>
      </c>
      <c r="C426" s="396">
        <f t="shared" ref="C426:N426" si="68">SUM(C398:C425)</f>
        <v>4167516.3999999985</v>
      </c>
      <c r="D426" s="396">
        <f t="shared" si="68"/>
        <v>4060164.0399999996</v>
      </c>
      <c r="E426" s="396">
        <f t="shared" si="68"/>
        <v>4209850.8999999985</v>
      </c>
      <c r="F426" s="396">
        <f t="shared" si="68"/>
        <v>4362638.4399999995</v>
      </c>
      <c r="G426" s="396">
        <f t="shared" si="68"/>
        <v>3834173.6399999997</v>
      </c>
      <c r="H426" s="396">
        <f t="shared" si="68"/>
        <v>4376054.9300000006</v>
      </c>
      <c r="I426" s="396">
        <f t="shared" si="68"/>
        <v>4307788.0900000008</v>
      </c>
      <c r="J426" s="396">
        <f t="shared" si="68"/>
        <v>4374869.7199999988</v>
      </c>
      <c r="K426" s="396">
        <f t="shared" si="68"/>
        <v>4073740.0300000007</v>
      </c>
      <c r="L426" s="396">
        <f t="shared" si="68"/>
        <v>3900363.0300000003</v>
      </c>
      <c r="M426" s="396">
        <f t="shared" si="68"/>
        <v>3909535.3200000003</v>
      </c>
      <c r="N426" s="396">
        <f t="shared" si="68"/>
        <v>3839296.0700000003</v>
      </c>
      <c r="O426" s="396">
        <f>SUM(O398:O425)</f>
        <v>49415990.610000007</v>
      </c>
      <c r="Q426" s="392">
        <v>10300</v>
      </c>
      <c r="R426" s="392" t="s">
        <v>57</v>
      </c>
      <c r="S426" s="396">
        <f t="shared" ref="S426:AC426" si="69">SUM(S398:S425)</f>
        <v>4167516.3999999985</v>
      </c>
      <c r="T426" s="396">
        <f t="shared" si="69"/>
        <v>8227680.4399999985</v>
      </c>
      <c r="U426" s="396">
        <f t="shared" si="69"/>
        <v>12437531.340000004</v>
      </c>
      <c r="V426" s="396">
        <f t="shared" si="69"/>
        <v>16800169.780000001</v>
      </c>
      <c r="W426" s="396">
        <f t="shared" si="69"/>
        <v>20634343.420000006</v>
      </c>
      <c r="X426" s="396">
        <f t="shared" si="69"/>
        <v>25010398.350000001</v>
      </c>
      <c r="Y426" s="396">
        <f t="shared" si="69"/>
        <v>29318186.439999998</v>
      </c>
      <c r="Z426" s="396">
        <f t="shared" si="69"/>
        <v>33693056.160000004</v>
      </c>
      <c r="AA426" s="396">
        <f t="shared" si="69"/>
        <v>37766796.190000005</v>
      </c>
      <c r="AB426" s="396">
        <f t="shared" si="69"/>
        <v>41667159.219999991</v>
      </c>
      <c r="AC426" s="396">
        <f t="shared" si="69"/>
        <v>45576694.539999999</v>
      </c>
      <c r="AD426" s="396">
        <f>SUM(AD398:AD425)</f>
        <v>49415990.610000007</v>
      </c>
    </row>
    <row r="427" spans="1:30" s="41" customFormat="1" x14ac:dyDescent="0.2"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</row>
    <row r="428" spans="1:30" s="41" customFormat="1" x14ac:dyDescent="0.2">
      <c r="A428" s="388" t="s">
        <v>144</v>
      </c>
      <c r="B428" s="388" t="s">
        <v>161</v>
      </c>
      <c r="C428" s="388" t="s">
        <v>0</v>
      </c>
      <c r="D428" s="388" t="s">
        <v>1</v>
      </c>
      <c r="E428" s="388" t="s">
        <v>2</v>
      </c>
      <c r="F428" s="388" t="s">
        <v>3</v>
      </c>
      <c r="G428" s="388" t="s">
        <v>4</v>
      </c>
      <c r="H428" s="388" t="s">
        <v>5</v>
      </c>
      <c r="I428" s="388" t="s">
        <v>6</v>
      </c>
      <c r="J428" s="388" t="s">
        <v>7</v>
      </c>
      <c r="K428" s="388" t="s">
        <v>8</v>
      </c>
      <c r="L428" s="388" t="s">
        <v>9</v>
      </c>
      <c r="M428" s="388" t="s">
        <v>10</v>
      </c>
      <c r="N428" s="388" t="s">
        <v>11</v>
      </c>
      <c r="O428" s="388" t="s">
        <v>55</v>
      </c>
      <c r="Q428" s="388" t="s">
        <v>73</v>
      </c>
      <c r="R428" s="388" t="s">
        <v>161</v>
      </c>
      <c r="S428" s="388" t="s">
        <v>74</v>
      </c>
      <c r="T428" s="388" t="s">
        <v>75</v>
      </c>
      <c r="U428" s="388" t="s">
        <v>76</v>
      </c>
      <c r="V428" s="388" t="s">
        <v>77</v>
      </c>
      <c r="W428" s="388" t="s">
        <v>78</v>
      </c>
      <c r="X428" s="388" t="s">
        <v>79</v>
      </c>
      <c r="Y428" s="388" t="s">
        <v>80</v>
      </c>
      <c r="Z428" s="388" t="s">
        <v>81</v>
      </c>
      <c r="AA428" s="388" t="s">
        <v>82</v>
      </c>
      <c r="AB428" s="388" t="s">
        <v>83</v>
      </c>
      <c r="AC428" s="388" t="s">
        <v>84</v>
      </c>
      <c r="AD428" s="388" t="s">
        <v>85</v>
      </c>
    </row>
    <row r="429" spans="1:30" s="41" customFormat="1" x14ac:dyDescent="0.2">
      <c r="A429" s="389"/>
      <c r="B429" s="389" t="s">
        <v>46</v>
      </c>
      <c r="C429" s="387">
        <v>121576.49</v>
      </c>
      <c r="D429" s="387">
        <v>116055.05</v>
      </c>
      <c r="E429" s="387">
        <v>94371.01</v>
      </c>
      <c r="F429" s="387">
        <v>85640.61</v>
      </c>
      <c r="G429" s="387">
        <v>90627.38</v>
      </c>
      <c r="H429" s="387">
        <v>141866.20000000001</v>
      </c>
      <c r="I429" s="387">
        <v>135480.07999999999</v>
      </c>
      <c r="J429" s="387">
        <v>125697.91</v>
      </c>
      <c r="K429" s="387">
        <v>124410</v>
      </c>
      <c r="L429" s="387">
        <v>106636.64</v>
      </c>
      <c r="M429" s="387">
        <v>117461.13</v>
      </c>
      <c r="N429" s="387">
        <v>117887.57</v>
      </c>
      <c r="O429" s="393">
        <f>SUM(C429:N429)</f>
        <v>1377710.07</v>
      </c>
      <c r="Q429" s="389"/>
      <c r="R429" s="389" t="s">
        <v>46</v>
      </c>
      <c r="S429" s="387">
        <f>+C429</f>
        <v>121576.49</v>
      </c>
      <c r="T429" s="387">
        <f>+S429+D429</f>
        <v>237631.54</v>
      </c>
      <c r="U429" s="387">
        <f t="shared" ref="U429:AD444" si="70">+T429+E429</f>
        <v>332002.55</v>
      </c>
      <c r="V429" s="387">
        <f t="shared" si="70"/>
        <v>417643.16</v>
      </c>
      <c r="W429" s="387">
        <f t="shared" si="70"/>
        <v>508270.54</v>
      </c>
      <c r="X429" s="387">
        <f t="shared" si="70"/>
        <v>650136.74</v>
      </c>
      <c r="Y429" s="387">
        <f t="shared" si="70"/>
        <v>785616.82</v>
      </c>
      <c r="Z429" s="387">
        <f t="shared" si="70"/>
        <v>911314.73</v>
      </c>
      <c r="AA429" s="387">
        <f t="shared" si="70"/>
        <v>1035724.73</v>
      </c>
      <c r="AB429" s="387">
        <f t="shared" si="70"/>
        <v>1142361.3699999999</v>
      </c>
      <c r="AC429" s="387">
        <f t="shared" si="70"/>
        <v>1259822.5</v>
      </c>
      <c r="AD429" s="387">
        <f t="shared" si="70"/>
        <v>1377710.07</v>
      </c>
    </row>
    <row r="430" spans="1:30" s="41" customFormat="1" x14ac:dyDescent="0.2">
      <c r="A430" s="390">
        <v>1004</v>
      </c>
      <c r="B430" s="390" t="s">
        <v>94</v>
      </c>
      <c r="C430" s="407">
        <v>30098.05</v>
      </c>
      <c r="D430" s="407">
        <v>25676.22</v>
      </c>
      <c r="E430" s="407">
        <v>23761.32</v>
      </c>
      <c r="F430" s="407">
        <v>20637.84</v>
      </c>
      <c r="G430" s="407">
        <v>16866.03</v>
      </c>
      <c r="H430" s="407">
        <v>23112.47</v>
      </c>
      <c r="I430" s="407">
        <v>25104.55</v>
      </c>
      <c r="J430" s="407">
        <v>28774.62</v>
      </c>
      <c r="K430" s="407">
        <v>22575.53</v>
      </c>
      <c r="L430" s="407">
        <v>23071.22</v>
      </c>
      <c r="M430" s="407">
        <v>24559.54</v>
      </c>
      <c r="N430" s="407">
        <v>26169.07</v>
      </c>
      <c r="O430" s="394">
        <f t="shared" ref="O430:O456" si="71">SUM(C430:N430)</f>
        <v>290406.45999999996</v>
      </c>
      <c r="Q430" s="390">
        <v>1004</v>
      </c>
      <c r="R430" s="390" t="s">
        <v>94</v>
      </c>
      <c r="S430" s="11">
        <f t="shared" ref="S430:S456" si="72">+C430</f>
        <v>30098.05</v>
      </c>
      <c r="T430" s="11">
        <f t="shared" ref="T430:AD445" si="73">+S430+D430</f>
        <v>55774.270000000004</v>
      </c>
      <c r="U430" s="11">
        <f t="shared" si="70"/>
        <v>79535.59</v>
      </c>
      <c r="V430" s="11">
        <f t="shared" si="70"/>
        <v>100173.43</v>
      </c>
      <c r="W430" s="11">
        <f t="shared" si="70"/>
        <v>117039.45999999999</v>
      </c>
      <c r="X430" s="11">
        <f t="shared" si="70"/>
        <v>140151.93</v>
      </c>
      <c r="Y430" s="11">
        <f t="shared" si="70"/>
        <v>165256.47999999998</v>
      </c>
      <c r="Z430" s="11">
        <f t="shared" si="70"/>
        <v>194031.09999999998</v>
      </c>
      <c r="AA430" s="11">
        <f t="shared" si="70"/>
        <v>216606.62999999998</v>
      </c>
      <c r="AB430" s="11">
        <f t="shared" si="70"/>
        <v>239677.84999999998</v>
      </c>
      <c r="AC430" s="11">
        <f t="shared" si="70"/>
        <v>264237.38999999996</v>
      </c>
      <c r="AD430" s="11">
        <f t="shared" si="70"/>
        <v>290406.45999999996</v>
      </c>
    </row>
    <row r="431" spans="1:30" s="41" customFormat="1" x14ac:dyDescent="0.2">
      <c r="A431" s="390">
        <v>1005</v>
      </c>
      <c r="B431" s="390" t="s">
        <v>13</v>
      </c>
      <c r="C431" s="407">
        <v>7540.09</v>
      </c>
      <c r="D431" s="407">
        <v>6304.59</v>
      </c>
      <c r="E431" s="407">
        <v>4105.5</v>
      </c>
      <c r="F431" s="407">
        <v>3786.57</v>
      </c>
      <c r="G431" s="407">
        <v>2666.9</v>
      </c>
      <c r="H431" s="407">
        <v>6065.27</v>
      </c>
      <c r="I431" s="407">
        <v>7679.15</v>
      </c>
      <c r="J431" s="407">
        <v>9166.2900000000009</v>
      </c>
      <c r="K431" s="407">
        <v>5690.8</v>
      </c>
      <c r="L431" s="407">
        <v>5396.4</v>
      </c>
      <c r="M431" s="407">
        <v>5359.6</v>
      </c>
      <c r="N431" s="407">
        <v>5932.02</v>
      </c>
      <c r="O431" s="394">
        <f t="shared" si="71"/>
        <v>69693.180000000008</v>
      </c>
      <c r="Q431" s="390">
        <v>1005</v>
      </c>
      <c r="R431" s="390" t="s">
        <v>13</v>
      </c>
      <c r="S431" s="11">
        <f t="shared" si="72"/>
        <v>7540.09</v>
      </c>
      <c r="T431" s="11">
        <f t="shared" si="73"/>
        <v>13844.68</v>
      </c>
      <c r="U431" s="11">
        <f t="shared" si="70"/>
        <v>17950.18</v>
      </c>
      <c r="V431" s="11">
        <f t="shared" si="70"/>
        <v>21736.75</v>
      </c>
      <c r="W431" s="11">
        <f t="shared" si="70"/>
        <v>24403.65</v>
      </c>
      <c r="X431" s="11">
        <f t="shared" si="70"/>
        <v>30468.920000000002</v>
      </c>
      <c r="Y431" s="11">
        <f t="shared" si="70"/>
        <v>38148.07</v>
      </c>
      <c r="Z431" s="11">
        <f t="shared" si="70"/>
        <v>47314.36</v>
      </c>
      <c r="AA431" s="11">
        <f t="shared" si="70"/>
        <v>53005.16</v>
      </c>
      <c r="AB431" s="11">
        <f t="shared" si="70"/>
        <v>58401.560000000005</v>
      </c>
      <c r="AC431" s="11">
        <f t="shared" si="70"/>
        <v>63761.16</v>
      </c>
      <c r="AD431" s="11">
        <f t="shared" si="70"/>
        <v>69693.180000000008</v>
      </c>
    </row>
    <row r="432" spans="1:30" s="41" customFormat="1" x14ac:dyDescent="0.2">
      <c r="A432" s="390">
        <v>1006</v>
      </c>
      <c r="B432" s="390" t="s">
        <v>14</v>
      </c>
      <c r="C432" s="407">
        <v>7966.75</v>
      </c>
      <c r="D432" s="407">
        <v>7987.36</v>
      </c>
      <c r="E432" s="407">
        <v>5491.01</v>
      </c>
      <c r="F432" s="407">
        <v>4776.97</v>
      </c>
      <c r="G432" s="407">
        <v>4035.74</v>
      </c>
      <c r="H432" s="407">
        <v>6135.9</v>
      </c>
      <c r="I432" s="407">
        <v>9170.33</v>
      </c>
      <c r="J432" s="407">
        <v>9767</v>
      </c>
      <c r="K432" s="407">
        <v>8998.2099999999991</v>
      </c>
      <c r="L432" s="407">
        <v>7296.18</v>
      </c>
      <c r="M432" s="407">
        <v>7460.67</v>
      </c>
      <c r="N432" s="407">
        <v>7821.81</v>
      </c>
      <c r="O432" s="394">
        <f t="shared" si="71"/>
        <v>86907.930000000008</v>
      </c>
      <c r="Q432" s="390">
        <v>1006</v>
      </c>
      <c r="R432" s="390" t="s">
        <v>14</v>
      </c>
      <c r="S432" s="11">
        <f t="shared" si="72"/>
        <v>7966.75</v>
      </c>
      <c r="T432" s="11">
        <f t="shared" si="73"/>
        <v>15954.11</v>
      </c>
      <c r="U432" s="11">
        <f t="shared" si="70"/>
        <v>21445.120000000003</v>
      </c>
      <c r="V432" s="11">
        <f t="shared" si="70"/>
        <v>26222.090000000004</v>
      </c>
      <c r="W432" s="11">
        <f t="shared" si="70"/>
        <v>30257.83</v>
      </c>
      <c r="X432" s="11">
        <f t="shared" si="70"/>
        <v>36393.730000000003</v>
      </c>
      <c r="Y432" s="11">
        <f t="shared" si="70"/>
        <v>45564.060000000005</v>
      </c>
      <c r="Z432" s="11">
        <f t="shared" si="70"/>
        <v>55331.060000000005</v>
      </c>
      <c r="AA432" s="11">
        <f t="shared" si="70"/>
        <v>64329.270000000004</v>
      </c>
      <c r="AB432" s="11">
        <f t="shared" si="70"/>
        <v>71625.450000000012</v>
      </c>
      <c r="AC432" s="11">
        <f t="shared" si="70"/>
        <v>79086.12000000001</v>
      </c>
      <c r="AD432" s="11">
        <f t="shared" si="70"/>
        <v>86907.930000000008</v>
      </c>
    </row>
    <row r="433" spans="1:30" s="41" customFormat="1" x14ac:dyDescent="0.2">
      <c r="A433" s="390">
        <v>1007</v>
      </c>
      <c r="B433" s="390" t="s">
        <v>15</v>
      </c>
      <c r="C433" s="407">
        <v>10217.200000000001</v>
      </c>
      <c r="D433" s="407">
        <v>9251.0400000000009</v>
      </c>
      <c r="E433" s="407">
        <v>7091.94</v>
      </c>
      <c r="F433" s="407">
        <v>5815.47</v>
      </c>
      <c r="G433" s="407">
        <v>4514.45</v>
      </c>
      <c r="H433" s="407">
        <v>9208.94</v>
      </c>
      <c r="I433" s="407">
        <v>10861.28</v>
      </c>
      <c r="J433" s="407">
        <v>12084.05</v>
      </c>
      <c r="K433" s="407">
        <v>8991.07</v>
      </c>
      <c r="L433" s="407">
        <v>8662.1</v>
      </c>
      <c r="M433" s="407">
        <v>9098.33</v>
      </c>
      <c r="N433" s="407">
        <v>8508.35</v>
      </c>
      <c r="O433" s="394">
        <f t="shared" si="71"/>
        <v>104304.22000000002</v>
      </c>
      <c r="Q433" s="390">
        <v>1007</v>
      </c>
      <c r="R433" s="390" t="s">
        <v>15</v>
      </c>
      <c r="S433" s="11">
        <f t="shared" si="72"/>
        <v>10217.200000000001</v>
      </c>
      <c r="T433" s="11">
        <f t="shared" si="73"/>
        <v>19468.240000000002</v>
      </c>
      <c r="U433" s="11">
        <f t="shared" si="70"/>
        <v>26560.18</v>
      </c>
      <c r="V433" s="11">
        <f t="shared" si="70"/>
        <v>32375.65</v>
      </c>
      <c r="W433" s="11">
        <f t="shared" si="70"/>
        <v>36890.1</v>
      </c>
      <c r="X433" s="11">
        <f t="shared" si="70"/>
        <v>46099.040000000001</v>
      </c>
      <c r="Y433" s="11">
        <f t="shared" si="70"/>
        <v>56960.32</v>
      </c>
      <c r="Z433" s="11">
        <f t="shared" si="70"/>
        <v>69044.37</v>
      </c>
      <c r="AA433" s="11">
        <f t="shared" si="70"/>
        <v>78035.44</v>
      </c>
      <c r="AB433" s="11">
        <f t="shared" si="70"/>
        <v>86697.540000000008</v>
      </c>
      <c r="AC433" s="11">
        <f t="shared" si="70"/>
        <v>95795.87000000001</v>
      </c>
      <c r="AD433" s="11">
        <f t="shared" si="70"/>
        <v>104304.22000000002</v>
      </c>
    </row>
    <row r="434" spans="1:30" s="41" customFormat="1" x14ac:dyDescent="0.2">
      <c r="A434" s="390">
        <v>1008</v>
      </c>
      <c r="B434" s="390" t="s">
        <v>16</v>
      </c>
      <c r="C434" s="407">
        <v>4996.07</v>
      </c>
      <c r="D434" s="407">
        <v>4429.45</v>
      </c>
      <c r="E434" s="407">
        <v>3498.9</v>
      </c>
      <c r="F434" s="407">
        <v>2945.99</v>
      </c>
      <c r="G434" s="407">
        <v>2219.9699999999998</v>
      </c>
      <c r="H434" s="407">
        <v>3523.33</v>
      </c>
      <c r="I434" s="407">
        <v>4874.8</v>
      </c>
      <c r="J434" s="407">
        <v>5052.6899999999996</v>
      </c>
      <c r="K434" s="407">
        <v>4815.55</v>
      </c>
      <c r="L434" s="407">
        <v>4966.83</v>
      </c>
      <c r="M434" s="407">
        <v>4210.41</v>
      </c>
      <c r="N434" s="407">
        <v>4181.7700000000004</v>
      </c>
      <c r="O434" s="394">
        <f t="shared" si="71"/>
        <v>49715.760000000009</v>
      </c>
      <c r="Q434" s="390">
        <v>1008</v>
      </c>
      <c r="R434" s="390" t="s">
        <v>16</v>
      </c>
      <c r="S434" s="11">
        <f t="shared" si="72"/>
        <v>4996.07</v>
      </c>
      <c r="T434" s="11">
        <f t="shared" si="73"/>
        <v>9425.52</v>
      </c>
      <c r="U434" s="11">
        <f t="shared" si="70"/>
        <v>12924.42</v>
      </c>
      <c r="V434" s="11">
        <f t="shared" si="70"/>
        <v>15870.41</v>
      </c>
      <c r="W434" s="11">
        <f t="shared" si="70"/>
        <v>18090.38</v>
      </c>
      <c r="X434" s="11">
        <f t="shared" si="70"/>
        <v>21613.71</v>
      </c>
      <c r="Y434" s="11">
        <f t="shared" si="70"/>
        <v>26488.51</v>
      </c>
      <c r="Z434" s="11">
        <f t="shared" si="70"/>
        <v>31541.199999999997</v>
      </c>
      <c r="AA434" s="11">
        <f t="shared" si="70"/>
        <v>36356.75</v>
      </c>
      <c r="AB434" s="11">
        <f t="shared" si="70"/>
        <v>41323.58</v>
      </c>
      <c r="AC434" s="11">
        <f t="shared" si="70"/>
        <v>45533.990000000005</v>
      </c>
      <c r="AD434" s="11">
        <f t="shared" si="70"/>
        <v>49715.760000000009</v>
      </c>
    </row>
    <row r="435" spans="1:30" s="41" customFormat="1" x14ac:dyDescent="0.2">
      <c r="A435" s="390">
        <v>1009</v>
      </c>
      <c r="B435" s="390" t="s">
        <v>17</v>
      </c>
      <c r="C435" s="407">
        <v>8576.9699999999993</v>
      </c>
      <c r="D435" s="407">
        <v>6696.56</v>
      </c>
      <c r="E435" s="407">
        <v>4204.08</v>
      </c>
      <c r="F435" s="407">
        <v>3580.19</v>
      </c>
      <c r="G435" s="407">
        <v>2595.73</v>
      </c>
      <c r="H435" s="407">
        <v>4692.04</v>
      </c>
      <c r="I435" s="407">
        <v>7602.93</v>
      </c>
      <c r="J435" s="407">
        <v>7617.99</v>
      </c>
      <c r="K435" s="407">
        <v>7067.35</v>
      </c>
      <c r="L435" s="407">
        <v>8104.29</v>
      </c>
      <c r="M435" s="407">
        <v>6466.61</v>
      </c>
      <c r="N435" s="407">
        <v>7575.07</v>
      </c>
      <c r="O435" s="394">
        <f t="shared" si="71"/>
        <v>74779.81</v>
      </c>
      <c r="Q435" s="390">
        <v>1009</v>
      </c>
      <c r="R435" s="390" t="s">
        <v>17</v>
      </c>
      <c r="S435" s="11">
        <f t="shared" si="72"/>
        <v>8576.9699999999993</v>
      </c>
      <c r="T435" s="11">
        <f t="shared" si="73"/>
        <v>15273.529999999999</v>
      </c>
      <c r="U435" s="11">
        <f t="shared" si="70"/>
        <v>19477.61</v>
      </c>
      <c r="V435" s="11">
        <f t="shared" si="70"/>
        <v>23057.8</v>
      </c>
      <c r="W435" s="11">
        <f t="shared" si="70"/>
        <v>25653.53</v>
      </c>
      <c r="X435" s="11">
        <f t="shared" si="70"/>
        <v>30345.57</v>
      </c>
      <c r="Y435" s="11">
        <f t="shared" si="70"/>
        <v>37948.5</v>
      </c>
      <c r="Z435" s="11">
        <f t="shared" si="70"/>
        <v>45566.49</v>
      </c>
      <c r="AA435" s="11">
        <f t="shared" si="70"/>
        <v>52633.84</v>
      </c>
      <c r="AB435" s="11">
        <f t="shared" si="70"/>
        <v>60738.13</v>
      </c>
      <c r="AC435" s="11">
        <f t="shared" si="70"/>
        <v>67204.739999999991</v>
      </c>
      <c r="AD435" s="11">
        <f t="shared" si="70"/>
        <v>74779.81</v>
      </c>
    </row>
    <row r="436" spans="1:30" s="41" customFormat="1" x14ac:dyDescent="0.2">
      <c r="A436" s="390">
        <v>1010</v>
      </c>
      <c r="B436" s="390" t="s">
        <v>19</v>
      </c>
      <c r="C436" s="407">
        <v>7325.42</v>
      </c>
      <c r="D436" s="407">
        <v>5572.42</v>
      </c>
      <c r="E436" s="407">
        <v>3905.61</v>
      </c>
      <c r="F436" s="407">
        <v>3441.21</v>
      </c>
      <c r="G436" s="407">
        <v>2533.96</v>
      </c>
      <c r="H436" s="407">
        <v>5209.37</v>
      </c>
      <c r="I436" s="407">
        <v>6587.59</v>
      </c>
      <c r="J436" s="407">
        <v>8948.15</v>
      </c>
      <c r="K436" s="407">
        <v>5787.22</v>
      </c>
      <c r="L436" s="407">
        <v>5529.78</v>
      </c>
      <c r="M436" s="407">
        <v>5669.23</v>
      </c>
      <c r="N436" s="407">
        <v>6008.92</v>
      </c>
      <c r="O436" s="394">
        <f t="shared" si="71"/>
        <v>66518.880000000005</v>
      </c>
      <c r="Q436" s="390">
        <v>1010</v>
      </c>
      <c r="R436" s="390" t="s">
        <v>19</v>
      </c>
      <c r="S436" s="11">
        <f t="shared" si="72"/>
        <v>7325.42</v>
      </c>
      <c r="T436" s="11">
        <f t="shared" si="73"/>
        <v>12897.84</v>
      </c>
      <c r="U436" s="11">
        <f t="shared" si="70"/>
        <v>16803.45</v>
      </c>
      <c r="V436" s="11">
        <f t="shared" si="70"/>
        <v>20244.66</v>
      </c>
      <c r="W436" s="11">
        <f t="shared" si="70"/>
        <v>22778.62</v>
      </c>
      <c r="X436" s="11">
        <f t="shared" si="70"/>
        <v>27987.989999999998</v>
      </c>
      <c r="Y436" s="11">
        <f t="shared" si="70"/>
        <v>34575.58</v>
      </c>
      <c r="Z436" s="11">
        <f t="shared" si="70"/>
        <v>43523.73</v>
      </c>
      <c r="AA436" s="11">
        <f t="shared" si="70"/>
        <v>49310.950000000004</v>
      </c>
      <c r="AB436" s="11">
        <f t="shared" si="70"/>
        <v>54840.73</v>
      </c>
      <c r="AC436" s="11">
        <f t="shared" si="70"/>
        <v>60509.960000000006</v>
      </c>
      <c r="AD436" s="11">
        <f t="shared" si="70"/>
        <v>66518.880000000005</v>
      </c>
    </row>
    <row r="437" spans="1:30" s="41" customFormat="1" x14ac:dyDescent="0.2">
      <c r="A437" s="390">
        <v>1011</v>
      </c>
      <c r="B437" s="390" t="s">
        <v>20</v>
      </c>
      <c r="C437" s="407">
        <v>12634.3</v>
      </c>
      <c r="D437" s="407">
        <v>11092.57</v>
      </c>
      <c r="E437" s="407">
        <v>8213.1200000000008</v>
      </c>
      <c r="F437" s="407">
        <v>6370.6</v>
      </c>
      <c r="G437" s="407">
        <v>3637.04</v>
      </c>
      <c r="H437" s="407">
        <v>11098.58</v>
      </c>
      <c r="I437" s="407">
        <v>14623.78</v>
      </c>
      <c r="J437" s="407">
        <v>13798.64</v>
      </c>
      <c r="K437" s="407">
        <v>10736.12</v>
      </c>
      <c r="L437" s="407">
        <v>10944.66</v>
      </c>
      <c r="M437" s="407">
        <v>9840.69</v>
      </c>
      <c r="N437" s="407">
        <v>8295.11</v>
      </c>
      <c r="O437" s="394">
        <f t="shared" si="71"/>
        <v>121285.21</v>
      </c>
      <c r="Q437" s="390">
        <v>1011</v>
      </c>
      <c r="R437" s="390" t="s">
        <v>20</v>
      </c>
      <c r="S437" s="11">
        <f t="shared" si="72"/>
        <v>12634.3</v>
      </c>
      <c r="T437" s="11">
        <f t="shared" si="73"/>
        <v>23726.87</v>
      </c>
      <c r="U437" s="11">
        <f t="shared" si="70"/>
        <v>31939.989999999998</v>
      </c>
      <c r="V437" s="11">
        <f t="shared" si="70"/>
        <v>38310.589999999997</v>
      </c>
      <c r="W437" s="11">
        <f t="shared" si="70"/>
        <v>41947.63</v>
      </c>
      <c r="X437" s="11">
        <f t="shared" si="70"/>
        <v>53046.21</v>
      </c>
      <c r="Y437" s="11">
        <f t="shared" si="70"/>
        <v>67669.990000000005</v>
      </c>
      <c r="Z437" s="11">
        <f t="shared" si="70"/>
        <v>81468.63</v>
      </c>
      <c r="AA437" s="11">
        <f t="shared" si="70"/>
        <v>92204.75</v>
      </c>
      <c r="AB437" s="11">
        <f t="shared" si="70"/>
        <v>103149.41</v>
      </c>
      <c r="AC437" s="11">
        <f t="shared" si="70"/>
        <v>112990.1</v>
      </c>
      <c r="AD437" s="11">
        <f t="shared" si="70"/>
        <v>121285.21</v>
      </c>
    </row>
    <row r="438" spans="1:30" s="41" customFormat="1" ht="14.25" customHeight="1" x14ac:dyDescent="0.2">
      <c r="A438" s="390">
        <v>1012</v>
      </c>
      <c r="B438" s="390" t="s">
        <v>21</v>
      </c>
      <c r="C438" s="407">
        <v>21400.82</v>
      </c>
      <c r="D438" s="407">
        <v>20680.5</v>
      </c>
      <c r="E438" s="407">
        <v>17133.669999999998</v>
      </c>
      <c r="F438" s="407">
        <v>12818.63</v>
      </c>
      <c r="G438" s="407">
        <v>12186.32</v>
      </c>
      <c r="H438" s="407">
        <v>39872.75</v>
      </c>
      <c r="I438" s="407">
        <v>34020.559999999998</v>
      </c>
      <c r="J438" s="407">
        <v>183522.09</v>
      </c>
      <c r="K438" s="407">
        <v>173844.76</v>
      </c>
      <c r="L438" s="407">
        <v>192706.11</v>
      </c>
      <c r="M438" s="407">
        <v>172426.74</v>
      </c>
      <c r="N438" s="407">
        <v>162715.48000000001</v>
      </c>
      <c r="O438" s="394">
        <f t="shared" si="71"/>
        <v>1043328.4299999999</v>
      </c>
      <c r="Q438" s="390">
        <v>1012</v>
      </c>
      <c r="R438" s="390" t="s">
        <v>21</v>
      </c>
      <c r="S438" s="11">
        <f t="shared" si="72"/>
        <v>21400.82</v>
      </c>
      <c r="T438" s="11">
        <f t="shared" si="73"/>
        <v>42081.32</v>
      </c>
      <c r="U438" s="11">
        <f t="shared" si="70"/>
        <v>59214.99</v>
      </c>
      <c r="V438" s="11">
        <f t="shared" si="70"/>
        <v>72033.62</v>
      </c>
      <c r="W438" s="11">
        <f t="shared" si="70"/>
        <v>84219.94</v>
      </c>
      <c r="X438" s="11">
        <f t="shared" si="70"/>
        <v>124092.69</v>
      </c>
      <c r="Y438" s="11">
        <f t="shared" si="70"/>
        <v>158113.25</v>
      </c>
      <c r="Z438" s="11">
        <f t="shared" si="70"/>
        <v>341635.33999999997</v>
      </c>
      <c r="AA438" s="11">
        <f t="shared" si="70"/>
        <v>515480.1</v>
      </c>
      <c r="AB438" s="11">
        <f t="shared" si="70"/>
        <v>708186.21</v>
      </c>
      <c r="AC438" s="11">
        <f t="shared" si="70"/>
        <v>880612.95</v>
      </c>
      <c r="AD438" s="11">
        <f t="shared" si="70"/>
        <v>1043328.4299999999</v>
      </c>
    </row>
    <row r="439" spans="1:30" s="41" customFormat="1" x14ac:dyDescent="0.2">
      <c r="A439" s="390">
        <v>1013</v>
      </c>
      <c r="B439" s="390" t="s">
        <v>22</v>
      </c>
      <c r="C439" s="407">
        <v>2552.4299999999998</v>
      </c>
      <c r="D439" s="407">
        <v>1940.32</v>
      </c>
      <c r="E439" s="407">
        <v>1099.18</v>
      </c>
      <c r="F439" s="407">
        <v>1005.17</v>
      </c>
      <c r="G439" s="407">
        <v>1001.31</v>
      </c>
      <c r="H439" s="407">
        <v>1619</v>
      </c>
      <c r="I439" s="407">
        <v>2877.56</v>
      </c>
      <c r="J439" s="407">
        <v>2672.8</v>
      </c>
      <c r="K439" s="407">
        <v>2072.09</v>
      </c>
      <c r="L439" s="407">
        <v>2175.77</v>
      </c>
      <c r="M439" s="407">
        <v>2336.6799999999998</v>
      </c>
      <c r="N439" s="407">
        <v>2100.69</v>
      </c>
      <c r="O439" s="394">
        <f t="shared" si="71"/>
        <v>23453</v>
      </c>
      <c r="Q439" s="390">
        <v>1013</v>
      </c>
      <c r="R439" s="390" t="s">
        <v>22</v>
      </c>
      <c r="S439" s="11">
        <f t="shared" si="72"/>
        <v>2552.4299999999998</v>
      </c>
      <c r="T439" s="11">
        <f t="shared" si="73"/>
        <v>4492.75</v>
      </c>
      <c r="U439" s="11">
        <f t="shared" si="70"/>
        <v>5591.93</v>
      </c>
      <c r="V439" s="11">
        <f t="shared" si="70"/>
        <v>6597.1</v>
      </c>
      <c r="W439" s="11">
        <f t="shared" si="70"/>
        <v>7598.41</v>
      </c>
      <c r="X439" s="11">
        <f t="shared" si="70"/>
        <v>9217.41</v>
      </c>
      <c r="Y439" s="11">
        <f t="shared" si="70"/>
        <v>12094.97</v>
      </c>
      <c r="Z439" s="11">
        <f t="shared" si="70"/>
        <v>14767.77</v>
      </c>
      <c r="AA439" s="11">
        <f t="shared" si="70"/>
        <v>16839.86</v>
      </c>
      <c r="AB439" s="11">
        <f t="shared" si="70"/>
        <v>19015.63</v>
      </c>
      <c r="AC439" s="11">
        <f t="shared" si="70"/>
        <v>21352.31</v>
      </c>
      <c r="AD439" s="11">
        <f t="shared" si="70"/>
        <v>23453</v>
      </c>
    </row>
    <row r="440" spans="1:30" s="41" customFormat="1" x14ac:dyDescent="0.2">
      <c r="A440" s="390">
        <v>1014</v>
      </c>
      <c r="B440" s="390" t="s">
        <v>23</v>
      </c>
      <c r="C440" s="407">
        <v>16160.12</v>
      </c>
      <c r="D440" s="407">
        <v>15708.95</v>
      </c>
      <c r="E440" s="407">
        <v>11716.35</v>
      </c>
      <c r="F440" s="407">
        <v>9425.1299999999992</v>
      </c>
      <c r="G440" s="407">
        <v>8205.18</v>
      </c>
      <c r="H440" s="407">
        <v>17845.09</v>
      </c>
      <c r="I440" s="407">
        <v>3958.52</v>
      </c>
      <c r="J440" s="407">
        <v>18575.810000000001</v>
      </c>
      <c r="K440" s="407">
        <v>10936.24</v>
      </c>
      <c r="L440" s="407">
        <v>10896.91</v>
      </c>
      <c r="M440" s="407">
        <v>10539.34</v>
      </c>
      <c r="N440" s="407">
        <v>10718.13</v>
      </c>
      <c r="O440" s="394">
        <f t="shared" si="71"/>
        <v>144685.77000000002</v>
      </c>
      <c r="Q440" s="390">
        <v>1014</v>
      </c>
      <c r="R440" s="390" t="s">
        <v>23</v>
      </c>
      <c r="S440" s="11">
        <f t="shared" si="72"/>
        <v>16160.12</v>
      </c>
      <c r="T440" s="11">
        <f t="shared" si="73"/>
        <v>31869.07</v>
      </c>
      <c r="U440" s="11">
        <f t="shared" si="70"/>
        <v>43585.42</v>
      </c>
      <c r="V440" s="11">
        <f t="shared" si="70"/>
        <v>53010.549999999996</v>
      </c>
      <c r="W440" s="11">
        <f t="shared" si="70"/>
        <v>61215.729999999996</v>
      </c>
      <c r="X440" s="11">
        <f t="shared" si="70"/>
        <v>79060.819999999992</v>
      </c>
      <c r="Y440" s="11">
        <f t="shared" si="70"/>
        <v>83019.34</v>
      </c>
      <c r="Z440" s="11">
        <f t="shared" si="70"/>
        <v>101595.15</v>
      </c>
      <c r="AA440" s="11">
        <f t="shared" si="70"/>
        <v>112531.39</v>
      </c>
      <c r="AB440" s="11">
        <f t="shared" si="70"/>
        <v>123428.3</v>
      </c>
      <c r="AC440" s="11">
        <f t="shared" si="70"/>
        <v>133967.64000000001</v>
      </c>
      <c r="AD440" s="11">
        <f t="shared" si="70"/>
        <v>144685.77000000002</v>
      </c>
    </row>
    <row r="441" spans="1:30" s="41" customFormat="1" x14ac:dyDescent="0.2">
      <c r="A441" s="390">
        <v>1015</v>
      </c>
      <c r="B441" s="390" t="s">
        <v>24</v>
      </c>
      <c r="C441" s="407">
        <v>9268.82</v>
      </c>
      <c r="D441" s="407">
        <v>8479.65</v>
      </c>
      <c r="E441" s="407">
        <v>6762.45</v>
      </c>
      <c r="F441" s="407">
        <v>5062.6499999999996</v>
      </c>
      <c r="G441" s="407">
        <v>4139.97</v>
      </c>
      <c r="H441" s="407">
        <v>6838.53</v>
      </c>
      <c r="I441" s="407">
        <v>8444.5400000000009</v>
      </c>
      <c r="J441" s="407">
        <v>9713.35</v>
      </c>
      <c r="K441" s="407">
        <v>9295</v>
      </c>
      <c r="L441" s="407">
        <v>7296.18</v>
      </c>
      <c r="M441" s="407">
        <v>7571.5</v>
      </c>
      <c r="N441" s="407">
        <v>7160.3</v>
      </c>
      <c r="O441" s="394">
        <f t="shared" si="71"/>
        <v>90032.939999999988</v>
      </c>
      <c r="Q441" s="390">
        <v>1015</v>
      </c>
      <c r="R441" s="390" t="s">
        <v>24</v>
      </c>
      <c r="S441" s="11">
        <f t="shared" si="72"/>
        <v>9268.82</v>
      </c>
      <c r="T441" s="11">
        <f t="shared" si="73"/>
        <v>17748.47</v>
      </c>
      <c r="U441" s="11">
        <f t="shared" si="70"/>
        <v>24510.920000000002</v>
      </c>
      <c r="V441" s="11">
        <f t="shared" si="70"/>
        <v>29573.57</v>
      </c>
      <c r="W441" s="11">
        <f t="shared" si="70"/>
        <v>33713.54</v>
      </c>
      <c r="X441" s="11">
        <f t="shared" si="70"/>
        <v>40552.07</v>
      </c>
      <c r="Y441" s="11">
        <f t="shared" si="70"/>
        <v>48996.61</v>
      </c>
      <c r="Z441" s="11">
        <f t="shared" si="70"/>
        <v>58709.96</v>
      </c>
      <c r="AA441" s="11">
        <f t="shared" si="70"/>
        <v>68004.959999999992</v>
      </c>
      <c r="AB441" s="11">
        <f t="shared" si="70"/>
        <v>75301.139999999985</v>
      </c>
      <c r="AC441" s="11">
        <f t="shared" si="70"/>
        <v>82872.639999999985</v>
      </c>
      <c r="AD441" s="11">
        <f t="shared" si="70"/>
        <v>90032.939999999988</v>
      </c>
    </row>
    <row r="442" spans="1:30" s="41" customFormat="1" x14ac:dyDescent="0.2">
      <c r="A442" s="390">
        <v>1016</v>
      </c>
      <c r="B442" s="390" t="s">
        <v>25</v>
      </c>
      <c r="C442" s="407">
        <v>6697.41</v>
      </c>
      <c r="D442" s="407">
        <v>6326.2</v>
      </c>
      <c r="E442" s="407">
        <v>5294.15</v>
      </c>
      <c r="F442" s="407">
        <v>3819.21</v>
      </c>
      <c r="G442" s="407">
        <v>3306.76</v>
      </c>
      <c r="H442" s="407">
        <v>7698.04</v>
      </c>
      <c r="I442" s="407">
        <v>9729.44</v>
      </c>
      <c r="J442" s="407">
        <v>10420.16</v>
      </c>
      <c r="K442" s="407">
        <v>8018.09</v>
      </c>
      <c r="L442" s="407">
        <v>6883.68</v>
      </c>
      <c r="M442" s="407">
        <v>6896.94</v>
      </c>
      <c r="N442" s="407">
        <v>6553.43</v>
      </c>
      <c r="O442" s="394">
        <f t="shared" si="71"/>
        <v>81643.510000000009</v>
      </c>
      <c r="Q442" s="390">
        <v>1016</v>
      </c>
      <c r="R442" s="390" t="s">
        <v>25</v>
      </c>
      <c r="S442" s="11">
        <f t="shared" si="72"/>
        <v>6697.41</v>
      </c>
      <c r="T442" s="11">
        <f t="shared" si="73"/>
        <v>13023.61</v>
      </c>
      <c r="U442" s="11">
        <f t="shared" si="70"/>
        <v>18317.760000000002</v>
      </c>
      <c r="V442" s="11">
        <f t="shared" si="70"/>
        <v>22136.97</v>
      </c>
      <c r="W442" s="11">
        <f t="shared" si="70"/>
        <v>25443.730000000003</v>
      </c>
      <c r="X442" s="11">
        <f t="shared" si="70"/>
        <v>33141.770000000004</v>
      </c>
      <c r="Y442" s="11">
        <f t="shared" si="70"/>
        <v>42871.210000000006</v>
      </c>
      <c r="Z442" s="11">
        <f t="shared" si="70"/>
        <v>53291.37000000001</v>
      </c>
      <c r="AA442" s="11">
        <f t="shared" si="70"/>
        <v>61309.460000000006</v>
      </c>
      <c r="AB442" s="11">
        <f t="shared" si="70"/>
        <v>68193.140000000014</v>
      </c>
      <c r="AC442" s="11">
        <f t="shared" si="70"/>
        <v>75090.080000000016</v>
      </c>
      <c r="AD442" s="11">
        <f t="shared" si="70"/>
        <v>81643.510000000009</v>
      </c>
    </row>
    <row r="443" spans="1:30" s="41" customFormat="1" x14ac:dyDescent="0.2">
      <c r="A443" s="390">
        <v>1017</v>
      </c>
      <c r="B443" s="390" t="s">
        <v>26</v>
      </c>
      <c r="C443" s="407">
        <v>7842.37</v>
      </c>
      <c r="D443" s="407">
        <v>7979.6</v>
      </c>
      <c r="E443" s="407">
        <v>5343.72</v>
      </c>
      <c r="F443" s="407">
        <v>4842.6099999999997</v>
      </c>
      <c r="G443" s="407">
        <v>4583.9399999999996</v>
      </c>
      <c r="H443" s="407">
        <v>9336.34</v>
      </c>
      <c r="I443" s="407">
        <v>12652.6</v>
      </c>
      <c r="J443" s="407">
        <v>11701.45</v>
      </c>
      <c r="K443" s="407">
        <v>8565.5499999999993</v>
      </c>
      <c r="L443" s="407">
        <v>9566.76</v>
      </c>
      <c r="M443" s="407">
        <v>8840.89</v>
      </c>
      <c r="N443" s="407">
        <v>8758.6299999999992</v>
      </c>
      <c r="O443" s="394">
        <f t="shared" si="71"/>
        <v>100014.46</v>
      </c>
      <c r="Q443" s="390">
        <v>1017</v>
      </c>
      <c r="R443" s="390" t="s">
        <v>26</v>
      </c>
      <c r="S443" s="11">
        <f t="shared" si="72"/>
        <v>7842.37</v>
      </c>
      <c r="T443" s="11">
        <f t="shared" si="73"/>
        <v>15821.970000000001</v>
      </c>
      <c r="U443" s="11">
        <f t="shared" si="70"/>
        <v>21165.690000000002</v>
      </c>
      <c r="V443" s="11">
        <f t="shared" si="70"/>
        <v>26008.300000000003</v>
      </c>
      <c r="W443" s="11">
        <f t="shared" si="70"/>
        <v>30592.240000000002</v>
      </c>
      <c r="X443" s="11">
        <f t="shared" si="70"/>
        <v>39928.58</v>
      </c>
      <c r="Y443" s="11">
        <f t="shared" si="70"/>
        <v>52581.18</v>
      </c>
      <c r="Z443" s="11">
        <f t="shared" si="70"/>
        <v>64282.630000000005</v>
      </c>
      <c r="AA443" s="11">
        <f t="shared" si="70"/>
        <v>72848.180000000008</v>
      </c>
      <c r="AB443" s="11">
        <f t="shared" si="70"/>
        <v>82414.94</v>
      </c>
      <c r="AC443" s="11">
        <f t="shared" si="70"/>
        <v>91255.83</v>
      </c>
      <c r="AD443" s="11">
        <f t="shared" si="70"/>
        <v>100014.46</v>
      </c>
    </row>
    <row r="444" spans="1:30" s="41" customFormat="1" x14ac:dyDescent="0.2">
      <c r="A444" s="390">
        <v>1018</v>
      </c>
      <c r="B444" s="390" t="s">
        <v>27</v>
      </c>
      <c r="C444" s="407">
        <v>6011.69</v>
      </c>
      <c r="D444" s="407">
        <v>5560.79</v>
      </c>
      <c r="E444" s="407">
        <v>4789.42</v>
      </c>
      <c r="F444" s="407">
        <v>4097.51</v>
      </c>
      <c r="G444" s="407">
        <v>3703.73</v>
      </c>
      <c r="H444" s="407">
        <v>6135.9</v>
      </c>
      <c r="I444" s="407">
        <v>7108.77</v>
      </c>
      <c r="J444" s="407">
        <v>7828.97</v>
      </c>
      <c r="K444" s="407">
        <v>5697.85</v>
      </c>
      <c r="L444" s="407">
        <v>5340.28</v>
      </c>
      <c r="M444" s="407">
        <v>4954.09</v>
      </c>
      <c r="N444" s="407">
        <v>5397.49</v>
      </c>
      <c r="O444" s="394">
        <f t="shared" si="71"/>
        <v>66626.490000000005</v>
      </c>
      <c r="Q444" s="390">
        <v>1018</v>
      </c>
      <c r="R444" s="390" t="s">
        <v>27</v>
      </c>
      <c r="S444" s="11">
        <f t="shared" si="72"/>
        <v>6011.69</v>
      </c>
      <c r="T444" s="11">
        <f t="shared" si="73"/>
        <v>11572.48</v>
      </c>
      <c r="U444" s="11">
        <f t="shared" si="70"/>
        <v>16361.9</v>
      </c>
      <c r="V444" s="11">
        <f t="shared" si="70"/>
        <v>20459.41</v>
      </c>
      <c r="W444" s="11">
        <f t="shared" si="70"/>
        <v>24163.14</v>
      </c>
      <c r="X444" s="11">
        <f t="shared" si="70"/>
        <v>30299.040000000001</v>
      </c>
      <c r="Y444" s="11">
        <f t="shared" si="70"/>
        <v>37407.81</v>
      </c>
      <c r="Z444" s="11">
        <f t="shared" si="70"/>
        <v>45236.78</v>
      </c>
      <c r="AA444" s="11">
        <f t="shared" si="70"/>
        <v>50934.63</v>
      </c>
      <c r="AB444" s="11">
        <f t="shared" si="70"/>
        <v>56274.909999999996</v>
      </c>
      <c r="AC444" s="11">
        <f t="shared" si="70"/>
        <v>61229</v>
      </c>
      <c r="AD444" s="11">
        <f t="shared" si="70"/>
        <v>66626.490000000005</v>
      </c>
    </row>
    <row r="445" spans="1:30" s="41" customFormat="1" x14ac:dyDescent="0.2">
      <c r="A445" s="390">
        <v>1019</v>
      </c>
      <c r="B445" s="390" t="s">
        <v>28</v>
      </c>
      <c r="C445" s="407">
        <v>4087.72</v>
      </c>
      <c r="D445" s="407">
        <v>3657.53</v>
      </c>
      <c r="E445" s="407">
        <v>3273.78</v>
      </c>
      <c r="F445" s="407">
        <v>2167.21</v>
      </c>
      <c r="G445" s="407">
        <v>2310.04</v>
      </c>
      <c r="H445" s="407">
        <v>3464.37</v>
      </c>
      <c r="I445" s="407">
        <v>4456.55</v>
      </c>
      <c r="J445" s="407">
        <v>4478.53</v>
      </c>
      <c r="K445" s="407">
        <v>4042.29</v>
      </c>
      <c r="L445" s="407">
        <v>4188.8900000000003</v>
      </c>
      <c r="M445" s="407">
        <v>3684.72</v>
      </c>
      <c r="N445" s="407">
        <v>4006.54</v>
      </c>
      <c r="O445" s="394">
        <f t="shared" si="71"/>
        <v>43818.170000000006</v>
      </c>
      <c r="Q445" s="390">
        <v>1019</v>
      </c>
      <c r="R445" s="390" t="s">
        <v>28</v>
      </c>
      <c r="S445" s="11">
        <f t="shared" si="72"/>
        <v>4087.72</v>
      </c>
      <c r="T445" s="11">
        <f t="shared" si="73"/>
        <v>7745.25</v>
      </c>
      <c r="U445" s="11">
        <f t="shared" si="73"/>
        <v>11019.03</v>
      </c>
      <c r="V445" s="11">
        <f t="shared" si="73"/>
        <v>13186.240000000002</v>
      </c>
      <c r="W445" s="11">
        <f t="shared" si="73"/>
        <v>15496.280000000002</v>
      </c>
      <c r="X445" s="11">
        <f t="shared" si="73"/>
        <v>18960.650000000001</v>
      </c>
      <c r="Y445" s="11">
        <f t="shared" si="73"/>
        <v>23417.200000000001</v>
      </c>
      <c r="Z445" s="11">
        <f t="shared" si="73"/>
        <v>27895.73</v>
      </c>
      <c r="AA445" s="11">
        <f t="shared" si="73"/>
        <v>31938.02</v>
      </c>
      <c r="AB445" s="11">
        <f t="shared" si="73"/>
        <v>36126.910000000003</v>
      </c>
      <c r="AC445" s="11">
        <f t="shared" si="73"/>
        <v>39811.630000000005</v>
      </c>
      <c r="AD445" s="11">
        <f t="shared" si="73"/>
        <v>43818.170000000006</v>
      </c>
    </row>
    <row r="446" spans="1:30" s="41" customFormat="1" x14ac:dyDescent="0.2">
      <c r="A446" s="390">
        <v>1020</v>
      </c>
      <c r="B446" s="390" t="s">
        <v>29</v>
      </c>
      <c r="C446" s="407">
        <v>7772.41</v>
      </c>
      <c r="D446" s="407">
        <v>6874.36</v>
      </c>
      <c r="E446" s="407">
        <v>5355.63</v>
      </c>
      <c r="F446" s="407">
        <v>3431.49</v>
      </c>
      <c r="G446" s="407">
        <v>3392.11</v>
      </c>
      <c r="H446" s="407">
        <v>5465.25</v>
      </c>
      <c r="I446" s="407">
        <v>8356.26</v>
      </c>
      <c r="J446" s="407">
        <v>8716.27</v>
      </c>
      <c r="K446" s="407">
        <v>7718.59</v>
      </c>
      <c r="L446" s="407">
        <v>8748.9599999999991</v>
      </c>
      <c r="M446" s="407">
        <v>8847.1</v>
      </c>
      <c r="N446" s="407">
        <v>6663.69</v>
      </c>
      <c r="O446" s="394">
        <f t="shared" si="71"/>
        <v>81342.12</v>
      </c>
      <c r="Q446" s="390">
        <v>1020</v>
      </c>
      <c r="R446" s="390" t="s">
        <v>29</v>
      </c>
      <c r="S446" s="11">
        <f t="shared" si="72"/>
        <v>7772.41</v>
      </c>
      <c r="T446" s="11">
        <f t="shared" ref="T446:AD456" si="74">+S446+D446</f>
        <v>14646.77</v>
      </c>
      <c r="U446" s="11">
        <f t="shared" si="74"/>
        <v>20002.400000000001</v>
      </c>
      <c r="V446" s="11">
        <f t="shared" si="74"/>
        <v>23433.89</v>
      </c>
      <c r="W446" s="11">
        <f t="shared" si="74"/>
        <v>26826</v>
      </c>
      <c r="X446" s="11">
        <f t="shared" si="74"/>
        <v>32291.25</v>
      </c>
      <c r="Y446" s="11">
        <f t="shared" si="74"/>
        <v>40647.51</v>
      </c>
      <c r="Z446" s="11">
        <f t="shared" si="74"/>
        <v>49363.78</v>
      </c>
      <c r="AA446" s="11">
        <f t="shared" si="74"/>
        <v>57082.369999999995</v>
      </c>
      <c r="AB446" s="11">
        <f t="shared" si="74"/>
        <v>65831.329999999987</v>
      </c>
      <c r="AC446" s="11">
        <f t="shared" si="74"/>
        <v>74678.429999999993</v>
      </c>
      <c r="AD446" s="11">
        <f t="shared" si="74"/>
        <v>81342.12</v>
      </c>
    </row>
    <row r="447" spans="1:30" s="41" customFormat="1" x14ac:dyDescent="0.2">
      <c r="A447" s="390">
        <v>1021</v>
      </c>
      <c r="B447" s="390" t="s">
        <v>30</v>
      </c>
      <c r="C447" s="407">
        <v>2999.42</v>
      </c>
      <c r="D447" s="407">
        <v>2719.47</v>
      </c>
      <c r="E447" s="407">
        <v>1982.96</v>
      </c>
      <c r="F447" s="407">
        <v>2101.58</v>
      </c>
      <c r="G447" s="407">
        <v>1757.98</v>
      </c>
      <c r="H447" s="407">
        <v>2510.8000000000002</v>
      </c>
      <c r="I447" s="407">
        <v>3657.4</v>
      </c>
      <c r="J447" s="407">
        <v>2819.41</v>
      </c>
      <c r="K447" s="407">
        <v>2737.16</v>
      </c>
      <c r="L447" s="407">
        <v>3867.08</v>
      </c>
      <c r="M447" s="407">
        <v>2848</v>
      </c>
      <c r="N447" s="407">
        <v>2590.5700000000002</v>
      </c>
      <c r="O447" s="394">
        <f t="shared" si="71"/>
        <v>32591.83</v>
      </c>
      <c r="Q447" s="390">
        <v>1021</v>
      </c>
      <c r="R447" s="390" t="s">
        <v>30</v>
      </c>
      <c r="S447" s="11">
        <f t="shared" si="72"/>
        <v>2999.42</v>
      </c>
      <c r="T447" s="11">
        <f t="shared" si="74"/>
        <v>5718.8899999999994</v>
      </c>
      <c r="U447" s="11">
        <f t="shared" si="74"/>
        <v>7701.8499999999995</v>
      </c>
      <c r="V447" s="11">
        <f t="shared" si="74"/>
        <v>9803.43</v>
      </c>
      <c r="W447" s="11">
        <f t="shared" si="74"/>
        <v>11561.41</v>
      </c>
      <c r="X447" s="11">
        <f t="shared" si="74"/>
        <v>14072.21</v>
      </c>
      <c r="Y447" s="11">
        <f t="shared" si="74"/>
        <v>17729.61</v>
      </c>
      <c r="Z447" s="11">
        <f t="shared" si="74"/>
        <v>20549.02</v>
      </c>
      <c r="AA447" s="11">
        <f t="shared" si="74"/>
        <v>23286.18</v>
      </c>
      <c r="AB447" s="11">
        <f t="shared" si="74"/>
        <v>27153.260000000002</v>
      </c>
      <c r="AC447" s="11">
        <f t="shared" si="74"/>
        <v>30001.260000000002</v>
      </c>
      <c r="AD447" s="11">
        <f t="shared" si="74"/>
        <v>32591.83</v>
      </c>
    </row>
    <row r="448" spans="1:30" s="41" customFormat="1" x14ac:dyDescent="0.2">
      <c r="A448" s="390">
        <v>1022</v>
      </c>
      <c r="B448" s="390" t="s">
        <v>31</v>
      </c>
      <c r="C448" s="407">
        <v>17754.86</v>
      </c>
      <c r="D448" s="407">
        <v>16703.240000000002</v>
      </c>
      <c r="E448" s="407">
        <v>10705.43</v>
      </c>
      <c r="F448" s="407">
        <v>8679.66</v>
      </c>
      <c r="G448" s="407">
        <v>8777.32</v>
      </c>
      <c r="H448" s="407">
        <v>16647.16</v>
      </c>
      <c r="I448" s="407">
        <v>19862.650000000001</v>
      </c>
      <c r="J448" s="407">
        <v>17487.990000000002</v>
      </c>
      <c r="K448" s="407">
        <v>16630.89</v>
      </c>
      <c r="L448" s="407">
        <v>15745.2</v>
      </c>
      <c r="M448" s="407">
        <v>16029.11</v>
      </c>
      <c r="N448" s="407">
        <v>15731.29</v>
      </c>
      <c r="O448" s="394">
        <f t="shared" si="71"/>
        <v>180754.80000000002</v>
      </c>
      <c r="Q448" s="390">
        <v>1022</v>
      </c>
      <c r="R448" s="390" t="s">
        <v>31</v>
      </c>
      <c r="S448" s="11">
        <f t="shared" si="72"/>
        <v>17754.86</v>
      </c>
      <c r="T448" s="11">
        <f t="shared" si="74"/>
        <v>34458.100000000006</v>
      </c>
      <c r="U448" s="11">
        <f t="shared" si="74"/>
        <v>45163.530000000006</v>
      </c>
      <c r="V448" s="11">
        <f t="shared" si="74"/>
        <v>53843.19</v>
      </c>
      <c r="W448" s="11">
        <f t="shared" si="74"/>
        <v>62620.51</v>
      </c>
      <c r="X448" s="11">
        <f t="shared" si="74"/>
        <v>79267.67</v>
      </c>
      <c r="Y448" s="11">
        <f t="shared" si="74"/>
        <v>99130.32</v>
      </c>
      <c r="Z448" s="11">
        <f t="shared" si="74"/>
        <v>116618.31000000001</v>
      </c>
      <c r="AA448" s="11">
        <f t="shared" si="74"/>
        <v>133249.20000000001</v>
      </c>
      <c r="AB448" s="11">
        <f t="shared" si="74"/>
        <v>148994.40000000002</v>
      </c>
      <c r="AC448" s="11">
        <f t="shared" si="74"/>
        <v>165023.51</v>
      </c>
      <c r="AD448" s="11">
        <f t="shared" si="74"/>
        <v>180754.80000000002</v>
      </c>
    </row>
    <row r="449" spans="1:30" s="41" customFormat="1" x14ac:dyDescent="0.2">
      <c r="A449" s="390">
        <v>1023</v>
      </c>
      <c r="B449" s="390" t="s">
        <v>32</v>
      </c>
      <c r="C449" s="407">
        <v>4668.1499999999996</v>
      </c>
      <c r="D449" s="407">
        <v>4946.59</v>
      </c>
      <c r="E449" s="407">
        <v>3202.27</v>
      </c>
      <c r="F449" s="407">
        <v>2572.1</v>
      </c>
      <c r="G449" s="407">
        <v>2784.43</v>
      </c>
      <c r="H449" s="407">
        <v>4135.6499999999996</v>
      </c>
      <c r="I449" s="407">
        <v>7644.93</v>
      </c>
      <c r="J449" s="407">
        <v>7740.72</v>
      </c>
      <c r="K449" s="407">
        <v>5302.1</v>
      </c>
      <c r="L449" s="407">
        <v>6432.02</v>
      </c>
      <c r="M449" s="407">
        <v>4998.1400000000003</v>
      </c>
      <c r="N449" s="407">
        <v>5645.36</v>
      </c>
      <c r="O449" s="394">
        <f t="shared" si="71"/>
        <v>60072.460000000006</v>
      </c>
      <c r="Q449" s="390">
        <v>1023</v>
      </c>
      <c r="R449" s="390" t="s">
        <v>32</v>
      </c>
      <c r="S449" s="11">
        <f t="shared" si="72"/>
        <v>4668.1499999999996</v>
      </c>
      <c r="T449" s="11">
        <f t="shared" si="74"/>
        <v>9614.74</v>
      </c>
      <c r="U449" s="11">
        <f t="shared" si="74"/>
        <v>12817.01</v>
      </c>
      <c r="V449" s="11">
        <f t="shared" si="74"/>
        <v>15389.11</v>
      </c>
      <c r="W449" s="11">
        <f t="shared" si="74"/>
        <v>18173.54</v>
      </c>
      <c r="X449" s="11">
        <f t="shared" si="74"/>
        <v>22309.190000000002</v>
      </c>
      <c r="Y449" s="11">
        <f t="shared" si="74"/>
        <v>29954.120000000003</v>
      </c>
      <c r="Z449" s="11">
        <f t="shared" si="74"/>
        <v>37694.840000000004</v>
      </c>
      <c r="AA449" s="11">
        <f t="shared" si="74"/>
        <v>42996.94</v>
      </c>
      <c r="AB449" s="11">
        <f t="shared" si="74"/>
        <v>49428.960000000006</v>
      </c>
      <c r="AC449" s="11">
        <f t="shared" si="74"/>
        <v>54427.100000000006</v>
      </c>
      <c r="AD449" s="11">
        <f t="shared" si="74"/>
        <v>60072.460000000006</v>
      </c>
    </row>
    <row r="450" spans="1:30" s="41" customFormat="1" x14ac:dyDescent="0.2">
      <c r="A450" s="390">
        <v>1024</v>
      </c>
      <c r="B450" s="390" t="s">
        <v>33</v>
      </c>
      <c r="C450" s="407">
        <v>13293.24</v>
      </c>
      <c r="D450" s="407">
        <v>13620.8</v>
      </c>
      <c r="E450" s="407">
        <v>9682.59</v>
      </c>
      <c r="F450" s="407">
        <v>8030.81</v>
      </c>
      <c r="G450" s="407">
        <v>9422.7999999999993</v>
      </c>
      <c r="H450" s="407">
        <v>15362.01</v>
      </c>
      <c r="I450" s="407">
        <v>16907.82</v>
      </c>
      <c r="J450" s="407">
        <v>20295.34</v>
      </c>
      <c r="K450" s="407">
        <v>21106.5</v>
      </c>
      <c r="L450" s="407">
        <v>18282.900000000001</v>
      </c>
      <c r="M450" s="407">
        <v>19885.82</v>
      </c>
      <c r="N450" s="407">
        <v>16936.91</v>
      </c>
      <c r="O450" s="394">
        <f t="shared" si="71"/>
        <v>182827.54</v>
      </c>
      <c r="Q450" s="390">
        <v>1024</v>
      </c>
      <c r="R450" s="390" t="s">
        <v>33</v>
      </c>
      <c r="S450" s="11">
        <f t="shared" si="72"/>
        <v>13293.24</v>
      </c>
      <c r="T450" s="11">
        <f t="shared" si="74"/>
        <v>26914.04</v>
      </c>
      <c r="U450" s="11">
        <f t="shared" si="74"/>
        <v>36596.630000000005</v>
      </c>
      <c r="V450" s="11">
        <f t="shared" si="74"/>
        <v>44627.44</v>
      </c>
      <c r="W450" s="11">
        <f t="shared" si="74"/>
        <v>54050.240000000005</v>
      </c>
      <c r="X450" s="11">
        <f t="shared" si="74"/>
        <v>69412.25</v>
      </c>
      <c r="Y450" s="11">
        <f t="shared" si="74"/>
        <v>86320.07</v>
      </c>
      <c r="Z450" s="11">
        <f t="shared" si="74"/>
        <v>106615.41</v>
      </c>
      <c r="AA450" s="11">
        <f t="shared" si="74"/>
        <v>127721.91</v>
      </c>
      <c r="AB450" s="11">
        <f t="shared" si="74"/>
        <v>146004.81</v>
      </c>
      <c r="AC450" s="11">
        <f t="shared" si="74"/>
        <v>165890.63</v>
      </c>
      <c r="AD450" s="11">
        <f t="shared" si="74"/>
        <v>182827.54</v>
      </c>
    </row>
    <row r="451" spans="1:30" s="41" customFormat="1" x14ac:dyDescent="0.2">
      <c r="A451" s="390">
        <v>1025</v>
      </c>
      <c r="B451" s="390" t="s">
        <v>34</v>
      </c>
      <c r="C451" s="407">
        <v>9510.3700000000008</v>
      </c>
      <c r="D451" s="407">
        <v>6777.79</v>
      </c>
      <c r="E451" s="407">
        <v>5531.21</v>
      </c>
      <c r="F451" s="407">
        <v>4682.3500000000004</v>
      </c>
      <c r="G451" s="407">
        <v>4831.05</v>
      </c>
      <c r="H451" s="407">
        <v>6418.72</v>
      </c>
      <c r="I451" s="407">
        <v>9300.98</v>
      </c>
      <c r="J451" s="407">
        <v>9562.65</v>
      </c>
      <c r="K451" s="407">
        <v>5531.09</v>
      </c>
      <c r="L451" s="407">
        <v>5244.88</v>
      </c>
      <c r="M451" s="407">
        <v>5760.06</v>
      </c>
      <c r="N451" s="407">
        <v>5854.11</v>
      </c>
      <c r="O451" s="394">
        <f t="shared" si="71"/>
        <v>79005.260000000009</v>
      </c>
      <c r="Q451" s="390">
        <v>1025</v>
      </c>
      <c r="R451" s="390" t="s">
        <v>34</v>
      </c>
      <c r="S451" s="11">
        <f t="shared" si="72"/>
        <v>9510.3700000000008</v>
      </c>
      <c r="T451" s="11">
        <f t="shared" si="74"/>
        <v>16288.16</v>
      </c>
      <c r="U451" s="11">
        <f t="shared" si="74"/>
        <v>21819.37</v>
      </c>
      <c r="V451" s="11">
        <f t="shared" si="74"/>
        <v>26501.72</v>
      </c>
      <c r="W451" s="11">
        <f t="shared" si="74"/>
        <v>31332.77</v>
      </c>
      <c r="X451" s="11">
        <f t="shared" si="74"/>
        <v>37751.49</v>
      </c>
      <c r="Y451" s="11">
        <f t="shared" si="74"/>
        <v>47052.47</v>
      </c>
      <c r="Z451" s="11">
        <f t="shared" si="74"/>
        <v>56615.12</v>
      </c>
      <c r="AA451" s="11">
        <f t="shared" si="74"/>
        <v>62146.210000000006</v>
      </c>
      <c r="AB451" s="11">
        <f t="shared" si="74"/>
        <v>67391.090000000011</v>
      </c>
      <c r="AC451" s="11">
        <f t="shared" si="74"/>
        <v>73151.150000000009</v>
      </c>
      <c r="AD451" s="11">
        <f t="shared" si="74"/>
        <v>79005.260000000009</v>
      </c>
    </row>
    <row r="452" spans="1:30" s="41" customFormat="1" x14ac:dyDescent="0.2">
      <c r="A452" s="390">
        <v>1026</v>
      </c>
      <c r="B452" s="390" t="s">
        <v>35</v>
      </c>
      <c r="C452" s="407">
        <v>2016.06</v>
      </c>
      <c r="D452" s="407">
        <v>1614.71</v>
      </c>
      <c r="E452" s="407">
        <v>909.23</v>
      </c>
      <c r="F452" s="407">
        <v>796.69</v>
      </c>
      <c r="G452" s="407">
        <v>804.41</v>
      </c>
      <c r="H452" s="407">
        <v>1437.55</v>
      </c>
      <c r="I452" s="407">
        <v>2406.5500000000002</v>
      </c>
      <c r="J452" s="407">
        <v>2855.17</v>
      </c>
      <c r="K452" s="407">
        <v>1929.05</v>
      </c>
      <c r="L452" s="407">
        <v>2072.09</v>
      </c>
      <c r="M452" s="407">
        <v>2308.09</v>
      </c>
      <c r="N452" s="407">
        <v>1653.72</v>
      </c>
      <c r="O452" s="394">
        <f t="shared" si="71"/>
        <v>20803.320000000003</v>
      </c>
      <c r="Q452" s="390">
        <v>1026</v>
      </c>
      <c r="R452" s="390" t="s">
        <v>35</v>
      </c>
      <c r="S452" s="11">
        <f t="shared" si="72"/>
        <v>2016.06</v>
      </c>
      <c r="T452" s="11">
        <f t="shared" si="74"/>
        <v>3630.77</v>
      </c>
      <c r="U452" s="11">
        <f t="shared" si="74"/>
        <v>4540</v>
      </c>
      <c r="V452" s="11">
        <f t="shared" si="74"/>
        <v>5336.6900000000005</v>
      </c>
      <c r="W452" s="11">
        <f t="shared" si="74"/>
        <v>6141.1</v>
      </c>
      <c r="X452" s="11">
        <f t="shared" si="74"/>
        <v>7578.6500000000005</v>
      </c>
      <c r="Y452" s="11">
        <f t="shared" si="74"/>
        <v>9985.2000000000007</v>
      </c>
      <c r="Z452" s="11">
        <f t="shared" si="74"/>
        <v>12840.37</v>
      </c>
      <c r="AA452" s="11">
        <f t="shared" si="74"/>
        <v>14769.42</v>
      </c>
      <c r="AB452" s="11">
        <f t="shared" si="74"/>
        <v>16841.510000000002</v>
      </c>
      <c r="AC452" s="11">
        <f t="shared" si="74"/>
        <v>19149.600000000002</v>
      </c>
      <c r="AD452" s="11">
        <f t="shared" si="74"/>
        <v>20803.320000000003</v>
      </c>
    </row>
    <row r="453" spans="1:30" s="41" customFormat="1" x14ac:dyDescent="0.2">
      <c r="A453" s="390">
        <v>1027</v>
      </c>
      <c r="B453" s="390" t="s">
        <v>36</v>
      </c>
      <c r="C453" s="407">
        <v>3298.7</v>
      </c>
      <c r="D453" s="407">
        <v>2498.52</v>
      </c>
      <c r="E453" s="407">
        <v>1517.82</v>
      </c>
      <c r="F453" s="407">
        <v>1263.83</v>
      </c>
      <c r="G453" s="407">
        <v>997.44</v>
      </c>
      <c r="H453" s="407">
        <v>2367.96</v>
      </c>
      <c r="I453" s="407">
        <v>2846.67</v>
      </c>
      <c r="J453" s="407">
        <v>2626.33</v>
      </c>
      <c r="K453" s="407">
        <v>2865.88</v>
      </c>
      <c r="L453" s="407">
        <v>2665.66</v>
      </c>
      <c r="M453" s="407">
        <v>2597.71</v>
      </c>
      <c r="N453" s="407">
        <v>2812.26</v>
      </c>
      <c r="O453" s="394">
        <f t="shared" si="71"/>
        <v>28358.78</v>
      </c>
      <c r="Q453" s="390">
        <v>1027</v>
      </c>
      <c r="R453" s="390" t="s">
        <v>36</v>
      </c>
      <c r="S453" s="11">
        <f t="shared" si="72"/>
        <v>3298.7</v>
      </c>
      <c r="T453" s="11">
        <f t="shared" si="74"/>
        <v>5797.2199999999993</v>
      </c>
      <c r="U453" s="11">
        <f t="shared" si="74"/>
        <v>7315.0399999999991</v>
      </c>
      <c r="V453" s="11">
        <f t="shared" si="74"/>
        <v>8578.869999999999</v>
      </c>
      <c r="W453" s="11">
        <f t="shared" si="74"/>
        <v>9576.31</v>
      </c>
      <c r="X453" s="11">
        <f t="shared" si="74"/>
        <v>11944.27</v>
      </c>
      <c r="Y453" s="11">
        <f t="shared" si="74"/>
        <v>14790.94</v>
      </c>
      <c r="Z453" s="11">
        <f t="shared" si="74"/>
        <v>17417.27</v>
      </c>
      <c r="AA453" s="11">
        <f t="shared" si="74"/>
        <v>20283.150000000001</v>
      </c>
      <c r="AB453" s="11">
        <f t="shared" si="74"/>
        <v>22948.81</v>
      </c>
      <c r="AC453" s="11">
        <f t="shared" si="74"/>
        <v>25546.52</v>
      </c>
      <c r="AD453" s="11">
        <f t="shared" si="74"/>
        <v>28358.78</v>
      </c>
    </row>
    <row r="454" spans="1:30" s="41" customFormat="1" x14ac:dyDescent="0.2">
      <c r="A454" s="390">
        <v>1028</v>
      </c>
      <c r="B454" s="390" t="s">
        <v>37</v>
      </c>
      <c r="C454" s="407">
        <v>10869.95</v>
      </c>
      <c r="D454" s="407">
        <v>9420.2099999999991</v>
      </c>
      <c r="E454" s="407">
        <v>5346.85</v>
      </c>
      <c r="F454" s="407">
        <v>3864.47</v>
      </c>
      <c r="G454" s="407">
        <v>3956.31</v>
      </c>
      <c r="H454" s="407">
        <v>7450.91</v>
      </c>
      <c r="I454" s="407">
        <v>8570.58</v>
      </c>
      <c r="J454" s="407">
        <v>11856.46</v>
      </c>
      <c r="K454" s="407">
        <v>10229.11</v>
      </c>
      <c r="L454" s="407">
        <v>11320.82</v>
      </c>
      <c r="M454" s="407">
        <v>11496.65</v>
      </c>
      <c r="N454" s="407">
        <v>10454</v>
      </c>
      <c r="O454" s="394">
        <f>SUM(C454:N454)</f>
        <v>104836.32</v>
      </c>
      <c r="Q454" s="390">
        <v>1028</v>
      </c>
      <c r="R454" s="390" t="s">
        <v>37</v>
      </c>
      <c r="S454" s="11">
        <f t="shared" si="72"/>
        <v>10869.95</v>
      </c>
      <c r="T454" s="11">
        <f t="shared" si="74"/>
        <v>20290.16</v>
      </c>
      <c r="U454" s="11">
        <f t="shared" si="74"/>
        <v>25637.010000000002</v>
      </c>
      <c r="V454" s="11">
        <f t="shared" si="74"/>
        <v>29501.480000000003</v>
      </c>
      <c r="W454" s="11">
        <f t="shared" si="74"/>
        <v>33457.79</v>
      </c>
      <c r="X454" s="11">
        <f t="shared" si="74"/>
        <v>40908.699999999997</v>
      </c>
      <c r="Y454" s="11">
        <f t="shared" si="74"/>
        <v>49479.28</v>
      </c>
      <c r="Z454" s="11">
        <f t="shared" si="74"/>
        <v>61335.74</v>
      </c>
      <c r="AA454" s="11">
        <f t="shared" si="74"/>
        <v>71564.850000000006</v>
      </c>
      <c r="AB454" s="11">
        <f t="shared" si="74"/>
        <v>82885.670000000013</v>
      </c>
      <c r="AC454" s="11">
        <f t="shared" si="74"/>
        <v>94382.32</v>
      </c>
      <c r="AD454" s="11">
        <f t="shared" si="74"/>
        <v>104836.32</v>
      </c>
    </row>
    <row r="455" spans="1:30" s="41" customFormat="1" x14ac:dyDescent="0.2">
      <c r="A455" s="390">
        <v>1029</v>
      </c>
      <c r="B455" s="390" t="s">
        <v>38</v>
      </c>
      <c r="C455" s="407">
        <v>1642.92</v>
      </c>
      <c r="D455" s="407">
        <v>1618.6</v>
      </c>
      <c r="E455" s="407">
        <v>1444.16</v>
      </c>
      <c r="F455" s="407">
        <v>1464.59</v>
      </c>
      <c r="G455" s="407">
        <v>1530.21</v>
      </c>
      <c r="H455" s="407">
        <v>1588.11</v>
      </c>
      <c r="I455" s="407">
        <v>1684.64</v>
      </c>
      <c r="J455" s="407">
        <v>1442.76</v>
      </c>
      <c r="K455" s="407">
        <v>1710.94</v>
      </c>
      <c r="L455" s="407">
        <v>1360.51</v>
      </c>
      <c r="M455" s="407">
        <v>1582.21</v>
      </c>
      <c r="N455" s="407">
        <v>1836.09</v>
      </c>
      <c r="O455" s="394">
        <f t="shared" si="71"/>
        <v>18905.740000000002</v>
      </c>
      <c r="Q455" s="390">
        <v>1029</v>
      </c>
      <c r="R455" s="390" t="s">
        <v>38</v>
      </c>
      <c r="S455" s="11">
        <f t="shared" si="72"/>
        <v>1642.92</v>
      </c>
      <c r="T455" s="11">
        <f t="shared" si="74"/>
        <v>3261.52</v>
      </c>
      <c r="U455" s="11">
        <f t="shared" si="74"/>
        <v>4705.68</v>
      </c>
      <c r="V455" s="11">
        <f t="shared" si="74"/>
        <v>6170.27</v>
      </c>
      <c r="W455" s="11">
        <f t="shared" si="74"/>
        <v>7700.4800000000005</v>
      </c>
      <c r="X455" s="11">
        <f t="shared" si="74"/>
        <v>9288.59</v>
      </c>
      <c r="Y455" s="11">
        <f t="shared" si="74"/>
        <v>10973.23</v>
      </c>
      <c r="Z455" s="11">
        <f t="shared" si="74"/>
        <v>12415.99</v>
      </c>
      <c r="AA455" s="11">
        <f t="shared" si="74"/>
        <v>14126.93</v>
      </c>
      <c r="AB455" s="11">
        <f t="shared" si="74"/>
        <v>15487.44</v>
      </c>
      <c r="AC455" s="11">
        <f t="shared" si="74"/>
        <v>17069.650000000001</v>
      </c>
      <c r="AD455" s="11">
        <f t="shared" si="74"/>
        <v>18905.740000000002</v>
      </c>
    </row>
    <row r="456" spans="1:30" s="41" customFormat="1" x14ac:dyDescent="0.2">
      <c r="A456" s="391">
        <v>1030</v>
      </c>
      <c r="B456" s="391" t="s">
        <v>18</v>
      </c>
      <c r="C456" s="408">
        <v>5222.66</v>
      </c>
      <c r="D456" s="408">
        <v>4932.83</v>
      </c>
      <c r="E456" s="408">
        <v>3432.7</v>
      </c>
      <c r="F456" s="408">
        <v>2985.64</v>
      </c>
      <c r="G456" s="408">
        <v>2827.36</v>
      </c>
      <c r="H456" s="408">
        <v>4881.2</v>
      </c>
      <c r="I456" s="408">
        <v>5738.27</v>
      </c>
      <c r="J456" s="408">
        <v>6781.27</v>
      </c>
      <c r="K456" s="408">
        <v>5140.03</v>
      </c>
      <c r="L456" s="408">
        <v>4904.03</v>
      </c>
      <c r="M456" s="408">
        <v>6255.64</v>
      </c>
      <c r="N456" s="408">
        <v>5179.37</v>
      </c>
      <c r="O456" s="395">
        <f t="shared" si="71"/>
        <v>58281</v>
      </c>
      <c r="Q456" s="391">
        <v>1030</v>
      </c>
      <c r="R456" s="391" t="s">
        <v>18</v>
      </c>
      <c r="S456" s="16">
        <f t="shared" si="72"/>
        <v>5222.66</v>
      </c>
      <c r="T456" s="16">
        <f t="shared" si="74"/>
        <v>10155.49</v>
      </c>
      <c r="U456" s="16">
        <f t="shared" si="74"/>
        <v>13588.189999999999</v>
      </c>
      <c r="V456" s="16">
        <f t="shared" si="74"/>
        <v>16573.829999999998</v>
      </c>
      <c r="W456" s="16">
        <f t="shared" si="74"/>
        <v>19401.189999999999</v>
      </c>
      <c r="X456" s="16">
        <f t="shared" si="74"/>
        <v>24282.39</v>
      </c>
      <c r="Y456" s="16">
        <f t="shared" si="74"/>
        <v>30020.66</v>
      </c>
      <c r="Z456" s="16">
        <f t="shared" si="74"/>
        <v>36801.93</v>
      </c>
      <c r="AA456" s="16">
        <f t="shared" si="74"/>
        <v>41941.96</v>
      </c>
      <c r="AB456" s="16">
        <f t="shared" si="74"/>
        <v>46845.99</v>
      </c>
      <c r="AC456" s="16">
        <f t="shared" si="74"/>
        <v>53101.63</v>
      </c>
      <c r="AD456" s="16">
        <f t="shared" si="74"/>
        <v>58281</v>
      </c>
    </row>
    <row r="457" spans="1:30" s="41" customFormat="1" x14ac:dyDescent="0.2">
      <c r="A457" s="392">
        <v>10300</v>
      </c>
      <c r="B457" s="392" t="s">
        <v>57</v>
      </c>
      <c r="C457" s="396">
        <f t="shared" ref="C457:N457" si="75">SUM(C429:C456)</f>
        <v>364001.4599999999</v>
      </c>
      <c r="D457" s="396">
        <f t="shared" si="75"/>
        <v>335125.9200000001</v>
      </c>
      <c r="E457" s="396">
        <f t="shared" si="75"/>
        <v>259166.05999999994</v>
      </c>
      <c r="F457" s="396">
        <f t="shared" si="75"/>
        <v>220106.78</v>
      </c>
      <c r="G457" s="396">
        <f t="shared" si="75"/>
        <v>210215.86999999997</v>
      </c>
      <c r="H457" s="396">
        <f t="shared" si="75"/>
        <v>371987.44</v>
      </c>
      <c r="I457" s="396">
        <f t="shared" si="75"/>
        <v>392209.77999999997</v>
      </c>
      <c r="J457" s="396">
        <f t="shared" si="75"/>
        <v>562004.86999999988</v>
      </c>
      <c r="K457" s="396">
        <f t="shared" si="75"/>
        <v>502445.06</v>
      </c>
      <c r="L457" s="396">
        <f t="shared" si="75"/>
        <v>500306.83000000013</v>
      </c>
      <c r="M457" s="396">
        <f t="shared" si="75"/>
        <v>489985.64000000013</v>
      </c>
      <c r="N457" s="396">
        <f t="shared" si="75"/>
        <v>475147.74999999994</v>
      </c>
      <c r="O457" s="396">
        <f>SUM(O429:O456)</f>
        <v>4682703.4600000009</v>
      </c>
      <c r="Q457" s="392">
        <v>10300</v>
      </c>
      <c r="R457" s="392" t="s">
        <v>57</v>
      </c>
      <c r="S457" s="396">
        <f t="shared" ref="S457:AC457" si="76">SUM(S429:S456)</f>
        <v>364001.4599999999</v>
      </c>
      <c r="T457" s="396">
        <f t="shared" si="76"/>
        <v>699127.38000000012</v>
      </c>
      <c r="U457" s="396">
        <f t="shared" si="76"/>
        <v>958293.44000000018</v>
      </c>
      <c r="V457" s="396">
        <f t="shared" si="76"/>
        <v>1178400.2200000002</v>
      </c>
      <c r="W457" s="396">
        <f t="shared" si="76"/>
        <v>1388616.09</v>
      </c>
      <c r="X457" s="396">
        <f t="shared" si="76"/>
        <v>1760603.5299999996</v>
      </c>
      <c r="Y457" s="396">
        <f t="shared" si="76"/>
        <v>2152813.3100000005</v>
      </c>
      <c r="Z457" s="396">
        <f t="shared" si="76"/>
        <v>2714818.18</v>
      </c>
      <c r="AA457" s="396">
        <f t="shared" si="76"/>
        <v>3217263.24</v>
      </c>
      <c r="AB457" s="396">
        <f t="shared" si="76"/>
        <v>3717570.0699999994</v>
      </c>
      <c r="AC457" s="396">
        <f t="shared" si="76"/>
        <v>4207555.71</v>
      </c>
      <c r="AD457" s="396">
        <f>SUM(AD429:AD456)</f>
        <v>4682703.4600000009</v>
      </c>
    </row>
    <row r="459" spans="1:30" ht="15" x14ac:dyDescent="0.2">
      <c r="A459" s="414" t="s">
        <v>157</v>
      </c>
      <c r="B459" s="414"/>
      <c r="C459" s="415"/>
      <c r="D459" s="415"/>
      <c r="E459" s="415"/>
      <c r="F459" s="415"/>
      <c r="G459" s="415"/>
      <c r="H459" s="415"/>
      <c r="I459" s="415"/>
      <c r="J459" s="415"/>
      <c r="K459" s="415"/>
      <c r="L459" s="415"/>
      <c r="M459" s="415"/>
      <c r="N459" s="415"/>
      <c r="O459" s="415"/>
      <c r="P459" s="415"/>
      <c r="Q459" s="415"/>
      <c r="R459" s="415"/>
      <c r="S459" s="415"/>
      <c r="T459" s="415"/>
      <c r="U459" s="415"/>
      <c r="V459" s="415"/>
      <c r="W459" s="415"/>
      <c r="X459" s="415"/>
      <c r="Y459" s="415"/>
      <c r="Z459" s="415"/>
      <c r="AA459" s="415"/>
      <c r="AB459" s="415"/>
      <c r="AC459" s="415"/>
      <c r="AD459" s="415"/>
    </row>
    <row r="461" spans="1:30" s="41" customFormat="1" ht="15.75" customHeight="1" x14ac:dyDescent="0.2">
      <c r="A461" s="397" t="s">
        <v>144</v>
      </c>
      <c r="B461" s="397" t="s">
        <v>154</v>
      </c>
      <c r="C461" s="397" t="s">
        <v>0</v>
      </c>
      <c r="D461" s="397" t="s">
        <v>1</v>
      </c>
      <c r="E461" s="397" t="s">
        <v>2</v>
      </c>
      <c r="F461" s="397" t="s">
        <v>3</v>
      </c>
      <c r="G461" s="397" t="s">
        <v>4</v>
      </c>
      <c r="H461" s="397" t="s">
        <v>5</v>
      </c>
      <c r="I461" s="397" t="s">
        <v>6</v>
      </c>
      <c r="J461" s="397" t="s">
        <v>7</v>
      </c>
      <c r="K461" s="397" t="s">
        <v>8</v>
      </c>
      <c r="L461" s="397" t="s">
        <v>9</v>
      </c>
      <c r="M461" s="397" t="s">
        <v>10</v>
      </c>
      <c r="N461" s="397" t="s">
        <v>11</v>
      </c>
      <c r="O461" s="397" t="s">
        <v>55</v>
      </c>
      <c r="Q461" s="397" t="s">
        <v>73</v>
      </c>
      <c r="R461" s="397" t="s">
        <v>154</v>
      </c>
      <c r="S461" s="397" t="s">
        <v>74</v>
      </c>
      <c r="T461" s="397" t="s">
        <v>75</v>
      </c>
      <c r="U461" s="397" t="s">
        <v>76</v>
      </c>
      <c r="V461" s="397" t="s">
        <v>77</v>
      </c>
      <c r="W461" s="397" t="s">
        <v>78</v>
      </c>
      <c r="X461" s="397" t="s">
        <v>79</v>
      </c>
      <c r="Y461" s="397" t="s">
        <v>80</v>
      </c>
      <c r="Z461" s="397" t="s">
        <v>81</v>
      </c>
      <c r="AA461" s="397" t="s">
        <v>82</v>
      </c>
      <c r="AB461" s="397" t="s">
        <v>83</v>
      </c>
      <c r="AC461" s="397" t="s">
        <v>84</v>
      </c>
      <c r="AD461" s="397" t="s">
        <v>85</v>
      </c>
    </row>
    <row r="462" spans="1:30" s="41" customFormat="1" x14ac:dyDescent="0.2">
      <c r="A462" s="398"/>
      <c r="B462" s="398" t="s">
        <v>46</v>
      </c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403"/>
      <c r="Q462" s="398"/>
      <c r="R462" s="398" t="s">
        <v>46</v>
      </c>
      <c r="S462" s="387"/>
      <c r="T462" s="387"/>
      <c r="U462" s="387"/>
      <c r="V462" s="387"/>
      <c r="W462" s="387"/>
      <c r="X462" s="387"/>
      <c r="Y462" s="387"/>
      <c r="Z462" s="387"/>
      <c r="AA462" s="387"/>
      <c r="AB462" s="387"/>
      <c r="AC462" s="387"/>
      <c r="AD462" s="387"/>
    </row>
    <row r="463" spans="1:30" s="41" customFormat="1" x14ac:dyDescent="0.2">
      <c r="A463" s="399">
        <v>1004</v>
      </c>
      <c r="B463" s="399" t="s">
        <v>94</v>
      </c>
      <c r="C463" s="21">
        <f t="shared" ref="C463:O463" si="77">+C306/(C32*10^6)</f>
        <v>0.52536689549030613</v>
      </c>
      <c r="D463" s="21">
        <f t="shared" si="77"/>
        <v>0.54963437787391323</v>
      </c>
      <c r="E463" s="21">
        <f t="shared" si="77"/>
        <v>0.39750088237211612</v>
      </c>
      <c r="F463" s="21">
        <f t="shared" si="77"/>
        <v>0.55924712426158196</v>
      </c>
      <c r="G463" s="21">
        <f t="shared" si="77"/>
        <v>0.55853797950715556</v>
      </c>
      <c r="H463" s="21">
        <f t="shared" si="77"/>
        <v>0.6423415074219776</v>
      </c>
      <c r="I463" s="21">
        <f t="shared" si="77"/>
        <v>0.5691026666622917</v>
      </c>
      <c r="J463" s="21">
        <f t="shared" si="77"/>
        <v>0.58678919663740003</v>
      </c>
      <c r="K463" s="21">
        <f t="shared" si="77"/>
        <v>0.57432794859155145</v>
      </c>
      <c r="L463" s="21">
        <f t="shared" si="77"/>
        <v>0.63180342331957495</v>
      </c>
      <c r="M463" s="21">
        <f t="shared" si="77"/>
        <v>0.64781510439767009</v>
      </c>
      <c r="N463" s="21">
        <f t="shared" si="77"/>
        <v>0.56497243566921374</v>
      </c>
      <c r="O463" s="404">
        <f t="shared" si="77"/>
        <v>0.5673377463264645</v>
      </c>
      <c r="Q463" s="399">
        <v>1004</v>
      </c>
      <c r="R463" s="399" t="s">
        <v>94</v>
      </c>
      <c r="S463" s="21">
        <f t="shared" ref="S463:AD463" si="78">+S306/(S32*10^6)</f>
        <v>0.52536689549030613</v>
      </c>
      <c r="T463" s="21">
        <f t="shared" si="78"/>
        <v>0.53775568474146862</v>
      </c>
      <c r="U463" s="21">
        <f t="shared" si="78"/>
        <v>0.49110223487478488</v>
      </c>
      <c r="V463" s="21">
        <f t="shared" si="78"/>
        <v>0.50880765468053302</v>
      </c>
      <c r="W463" s="21">
        <f t="shared" si="78"/>
        <v>0.51870200937483124</v>
      </c>
      <c r="X463" s="21">
        <f t="shared" si="78"/>
        <v>0.53870950259528128</v>
      </c>
      <c r="Y463" s="21">
        <f t="shared" si="78"/>
        <v>0.54353561810613971</v>
      </c>
      <c r="Z463" s="21">
        <f t="shared" si="78"/>
        <v>0.54940731373570395</v>
      </c>
      <c r="AA463" s="21">
        <f t="shared" si="78"/>
        <v>0.55231674872868075</v>
      </c>
      <c r="AB463" s="21">
        <f t="shared" si="78"/>
        <v>0.5600508360022467</v>
      </c>
      <c r="AC463" s="21">
        <f t="shared" si="78"/>
        <v>0.56755478568893869</v>
      </c>
      <c r="AD463" s="21">
        <f t="shared" si="78"/>
        <v>0.5673377463264645</v>
      </c>
    </row>
    <row r="464" spans="1:30" s="41" customFormat="1" x14ac:dyDescent="0.2">
      <c r="A464" s="399">
        <v>1005</v>
      </c>
      <c r="B464" s="399" t="s">
        <v>13</v>
      </c>
      <c r="C464" s="21">
        <f t="shared" ref="C464:O464" si="79">+C307/(C33*10^6)</f>
        <v>0.53297485944627132</v>
      </c>
      <c r="D464" s="21">
        <f t="shared" si="79"/>
        <v>0.49008588876197168</v>
      </c>
      <c r="E464" s="21">
        <f t="shared" si="79"/>
        <v>0.52542855302981517</v>
      </c>
      <c r="F464" s="21">
        <f t="shared" si="79"/>
        <v>0.47261504124211551</v>
      </c>
      <c r="G464" s="21">
        <f t="shared" si="79"/>
        <v>0.48368979803210771</v>
      </c>
      <c r="H464" s="21">
        <f t="shared" si="79"/>
        <v>0.61159929661609225</v>
      </c>
      <c r="I464" s="21">
        <f t="shared" si="79"/>
        <v>0.48118988801054025</v>
      </c>
      <c r="J464" s="21">
        <f t="shared" si="79"/>
        <v>0.49804106193586611</v>
      </c>
      <c r="K464" s="21">
        <f t="shared" si="79"/>
        <v>0.45271318892240198</v>
      </c>
      <c r="L464" s="21">
        <f t="shared" si="79"/>
        <v>0.31567233693805347</v>
      </c>
      <c r="M464" s="21">
        <f t="shared" si="79"/>
        <v>0.53377480472334959</v>
      </c>
      <c r="N464" s="21">
        <f t="shared" si="79"/>
        <v>0.48080711592381326</v>
      </c>
      <c r="O464" s="404">
        <f t="shared" si="79"/>
        <v>0.48779131584847907</v>
      </c>
      <c r="Q464" s="399">
        <v>1005</v>
      </c>
      <c r="R464" s="399" t="s">
        <v>13</v>
      </c>
      <c r="S464" s="21">
        <f t="shared" ref="S464:AD464" si="80">+S307/(S33*10^6)</f>
        <v>0.53297485944627132</v>
      </c>
      <c r="T464" s="21">
        <f t="shared" si="80"/>
        <v>0.51190321501419189</v>
      </c>
      <c r="U464" s="21">
        <f t="shared" si="80"/>
        <v>0.51642833546385536</v>
      </c>
      <c r="V464" s="21">
        <f t="shared" si="80"/>
        <v>0.50459488077328307</v>
      </c>
      <c r="W464" s="21">
        <f t="shared" si="80"/>
        <v>0.50050899352634792</v>
      </c>
      <c r="X464" s="21">
        <f t="shared" si="80"/>
        <v>0.51801564631650743</v>
      </c>
      <c r="Y464" s="21">
        <f t="shared" si="80"/>
        <v>0.51148112755412167</v>
      </c>
      <c r="Z464" s="21">
        <f t="shared" si="80"/>
        <v>0.50935940187872686</v>
      </c>
      <c r="AA464" s="21">
        <f t="shared" si="80"/>
        <v>0.50224624535443985</v>
      </c>
      <c r="AB464" s="21">
        <f t="shared" si="80"/>
        <v>0.48411256260709751</v>
      </c>
      <c r="AC464" s="21">
        <f t="shared" si="80"/>
        <v>0.48843200278136983</v>
      </c>
      <c r="AD464" s="21">
        <f t="shared" si="80"/>
        <v>0.48779131584847907</v>
      </c>
    </row>
    <row r="465" spans="1:30" s="41" customFormat="1" x14ac:dyDescent="0.2">
      <c r="A465" s="399">
        <v>1006</v>
      </c>
      <c r="B465" s="399" t="s">
        <v>14</v>
      </c>
      <c r="C465" s="21">
        <f t="shared" ref="C465:O465" si="81">+C308/(C34*10^6)</f>
        <v>0.16812521596043756</v>
      </c>
      <c r="D465" s="21">
        <f t="shared" si="81"/>
        <v>0.14085793837231506</v>
      </c>
      <c r="E465" s="21">
        <f t="shared" si="81"/>
        <v>0.16690106357540385</v>
      </c>
      <c r="F465" s="21">
        <f t="shared" si="81"/>
        <v>0.16774064836200683</v>
      </c>
      <c r="G465" s="21">
        <f t="shared" si="81"/>
        <v>0.15581452236631471</v>
      </c>
      <c r="H465" s="21">
        <f t="shared" si="81"/>
        <v>0.1840649664720363</v>
      </c>
      <c r="I465" s="21">
        <f t="shared" si="81"/>
        <v>0.19173429232745784</v>
      </c>
      <c r="J465" s="21">
        <f t="shared" si="81"/>
        <v>0.18889601632445563</v>
      </c>
      <c r="K465" s="21">
        <f t="shared" si="81"/>
        <v>0.15974813844889904</v>
      </c>
      <c r="L465" s="21">
        <f t="shared" si="81"/>
        <v>0.18604332355672426</v>
      </c>
      <c r="M465" s="21">
        <f t="shared" si="81"/>
        <v>0.16017597912359752</v>
      </c>
      <c r="N465" s="21">
        <f t="shared" si="81"/>
        <v>0.15416071747397858</v>
      </c>
      <c r="O465" s="404">
        <f t="shared" si="81"/>
        <v>0.1692284933675956</v>
      </c>
      <c r="Q465" s="399">
        <v>1006</v>
      </c>
      <c r="R465" s="399" t="s">
        <v>14</v>
      </c>
      <c r="S465" s="21">
        <f t="shared" ref="S465:AD465" si="82">+S308/(S34*10^6)</f>
        <v>0.16812521596043756</v>
      </c>
      <c r="T465" s="21">
        <f t="shared" si="82"/>
        <v>0.15382811601206281</v>
      </c>
      <c r="U465" s="21">
        <f t="shared" si="82"/>
        <v>0.15824928935909111</v>
      </c>
      <c r="V465" s="21">
        <f t="shared" si="82"/>
        <v>0.16076532446251929</v>
      </c>
      <c r="W465" s="21">
        <f t="shared" si="82"/>
        <v>0.15976932529216589</v>
      </c>
      <c r="X465" s="21">
        <f t="shared" si="82"/>
        <v>0.16378313955766646</v>
      </c>
      <c r="Y465" s="21">
        <f t="shared" si="82"/>
        <v>0.16829062983759496</v>
      </c>
      <c r="Z465" s="21">
        <f t="shared" si="82"/>
        <v>0.17142514385665336</v>
      </c>
      <c r="AA465" s="21">
        <f t="shared" si="82"/>
        <v>0.17003116227017431</v>
      </c>
      <c r="AB465" s="21">
        <f t="shared" si="82"/>
        <v>0.17152476272358025</v>
      </c>
      <c r="AC465" s="21">
        <f t="shared" si="82"/>
        <v>0.17055046753748823</v>
      </c>
      <c r="AD465" s="21">
        <f t="shared" si="82"/>
        <v>0.1692284933675956</v>
      </c>
    </row>
    <row r="466" spans="1:30" s="41" customFormat="1" x14ac:dyDescent="0.2">
      <c r="A466" s="399">
        <v>1007</v>
      </c>
      <c r="B466" s="399" t="s">
        <v>15</v>
      </c>
      <c r="C466" s="21">
        <f t="shared" ref="C466:O466" si="83">+C309/(C35*10^6)</f>
        <v>0.58516722097130702</v>
      </c>
      <c r="D466" s="21">
        <f t="shared" si="83"/>
        <v>0.57099876665263649</v>
      </c>
      <c r="E466" s="21">
        <f t="shared" si="83"/>
        <v>0.56881082684464213</v>
      </c>
      <c r="F466" s="21">
        <f t="shared" si="83"/>
        <v>0.5410183991230656</v>
      </c>
      <c r="G466" s="21">
        <f t="shared" si="83"/>
        <v>0.53582032743578156</v>
      </c>
      <c r="H466" s="21">
        <f t="shared" si="83"/>
        <v>0.57814541873004843</v>
      </c>
      <c r="I466" s="21">
        <f t="shared" si="83"/>
        <v>0.42015493530248627</v>
      </c>
      <c r="J466" s="21">
        <f t="shared" si="83"/>
        <v>0.44077343410872505</v>
      </c>
      <c r="K466" s="21">
        <f t="shared" si="83"/>
        <v>0.44567495648720312</v>
      </c>
      <c r="L466" s="21">
        <f t="shared" si="83"/>
        <v>0.4888293724751418</v>
      </c>
      <c r="M466" s="21">
        <f t="shared" si="83"/>
        <v>0.50126843300903745</v>
      </c>
      <c r="N466" s="21">
        <f t="shared" si="83"/>
        <v>0.49201316878528456</v>
      </c>
      <c r="O466" s="404">
        <f t="shared" si="83"/>
        <v>0.51192397849596372</v>
      </c>
      <c r="Q466" s="399">
        <v>1007</v>
      </c>
      <c r="R466" s="399" t="s">
        <v>15</v>
      </c>
      <c r="S466" s="21">
        <f t="shared" ref="S466:AD466" si="84">+S309/(S35*10^6)</f>
        <v>0.58516722097130702</v>
      </c>
      <c r="T466" s="21">
        <f t="shared" si="84"/>
        <v>0.57789276757848806</v>
      </c>
      <c r="U466" s="21">
        <f t="shared" si="84"/>
        <v>0.57483220682634917</v>
      </c>
      <c r="V466" s="21">
        <f t="shared" si="84"/>
        <v>0.56600335083226083</v>
      </c>
      <c r="W466" s="21">
        <f t="shared" si="84"/>
        <v>0.5600072603982269</v>
      </c>
      <c r="X466" s="21">
        <f t="shared" si="84"/>
        <v>0.56299631138288952</v>
      </c>
      <c r="Y466" s="21">
        <f t="shared" si="84"/>
        <v>0.54095872275282919</v>
      </c>
      <c r="Z466" s="21">
        <f t="shared" si="84"/>
        <v>0.52686318465601711</v>
      </c>
      <c r="AA466" s="21">
        <f t="shared" si="84"/>
        <v>0.51764112041300436</v>
      </c>
      <c r="AB466" s="21">
        <f t="shared" si="84"/>
        <v>0.51489470369892887</v>
      </c>
      <c r="AC466" s="21">
        <f t="shared" si="84"/>
        <v>0.51368726835598633</v>
      </c>
      <c r="AD466" s="21">
        <f t="shared" si="84"/>
        <v>0.51192397849596372</v>
      </c>
    </row>
    <row r="467" spans="1:30" s="41" customFormat="1" x14ac:dyDescent="0.2">
      <c r="A467" s="399">
        <v>1008</v>
      </c>
      <c r="B467" s="399" t="s">
        <v>16</v>
      </c>
      <c r="C467" s="21">
        <f t="shared" ref="C467:O467" si="85">+C310/(C36*10^6)</f>
        <v>0.53393560899922421</v>
      </c>
      <c r="D467" s="21">
        <f t="shared" si="85"/>
        <v>0.50060110366574695</v>
      </c>
      <c r="E467" s="21">
        <f t="shared" si="85"/>
        <v>0.60465923048416637</v>
      </c>
      <c r="F467" s="21">
        <f t="shared" si="85"/>
        <v>0.55023889454715647</v>
      </c>
      <c r="G467" s="21">
        <f t="shared" si="85"/>
        <v>0.60497893821745996</v>
      </c>
      <c r="H467" s="21">
        <f t="shared" si="85"/>
        <v>0.65195798632338642</v>
      </c>
      <c r="I467" s="21">
        <f t="shared" si="85"/>
        <v>0.70293816687259314</v>
      </c>
      <c r="J467" s="21">
        <f t="shared" si="85"/>
        <v>0.586179327089837</v>
      </c>
      <c r="K467" s="21">
        <f t="shared" si="85"/>
        <v>0.47111522289111724</v>
      </c>
      <c r="L467" s="21">
        <f t="shared" si="85"/>
        <v>0.5143856663056241</v>
      </c>
      <c r="M467" s="21">
        <f t="shared" si="85"/>
        <v>0.54376370970104793</v>
      </c>
      <c r="N467" s="21">
        <f t="shared" si="85"/>
        <v>0.52161148625532017</v>
      </c>
      <c r="O467" s="404">
        <f t="shared" si="85"/>
        <v>0.56676803228008876</v>
      </c>
      <c r="Q467" s="399">
        <v>1008</v>
      </c>
      <c r="R467" s="399" t="s">
        <v>16</v>
      </c>
      <c r="S467" s="21">
        <f t="shared" ref="S467:AD467" si="86">+S310/(S36*10^6)</f>
        <v>0.53393560899922421</v>
      </c>
      <c r="T467" s="21">
        <f t="shared" si="86"/>
        <v>0.51671681776291811</v>
      </c>
      <c r="U467" s="21">
        <f t="shared" si="86"/>
        <v>0.54568298253901748</v>
      </c>
      <c r="V467" s="21">
        <f t="shared" si="86"/>
        <v>0.54693353699924496</v>
      </c>
      <c r="W467" s="21">
        <f t="shared" si="86"/>
        <v>0.5588547787548217</v>
      </c>
      <c r="X467" s="21">
        <f t="shared" si="86"/>
        <v>0.57568258098506264</v>
      </c>
      <c r="Y467" s="21">
        <f t="shared" si="86"/>
        <v>0.59687868868523164</v>
      </c>
      <c r="Z467" s="21">
        <f t="shared" si="86"/>
        <v>0.59512727429213141</v>
      </c>
      <c r="AA467" s="21">
        <f t="shared" si="86"/>
        <v>0.58038736839498428</v>
      </c>
      <c r="AB467" s="21">
        <f t="shared" si="86"/>
        <v>0.57360583850898095</v>
      </c>
      <c r="AC467" s="21">
        <f t="shared" si="86"/>
        <v>0.57099798667565183</v>
      </c>
      <c r="AD467" s="21">
        <f t="shared" si="86"/>
        <v>0.56676803228008876</v>
      </c>
    </row>
    <row r="468" spans="1:30" s="41" customFormat="1" x14ac:dyDescent="0.2">
      <c r="A468" s="399">
        <v>1009</v>
      </c>
      <c r="B468" s="399" t="s">
        <v>17</v>
      </c>
      <c r="C468" s="21">
        <f t="shared" ref="C468:O468" si="87">+C311/(C37*10^6)</f>
        <v>0.57597283268236477</v>
      </c>
      <c r="D468" s="21">
        <f t="shared" si="87"/>
        <v>0.54968347554712815</v>
      </c>
      <c r="E468" s="21">
        <f t="shared" si="87"/>
        <v>0.5840622505147276</v>
      </c>
      <c r="F468" s="21">
        <f t="shared" si="87"/>
        <v>0.60893522127182909</v>
      </c>
      <c r="G468" s="21">
        <f t="shared" si="87"/>
        <v>0.56499290721606932</v>
      </c>
      <c r="H468" s="21">
        <f t="shared" si="87"/>
        <v>0.5932785449788478</v>
      </c>
      <c r="I468" s="21">
        <f t="shared" si="87"/>
        <v>0.54694637854032013</v>
      </c>
      <c r="J468" s="21">
        <f t="shared" si="87"/>
        <v>0.56846870684736672</v>
      </c>
      <c r="K468" s="21">
        <f t="shared" si="87"/>
        <v>0.55515935840487807</v>
      </c>
      <c r="L468" s="21">
        <f t="shared" si="87"/>
        <v>0.64837608142008218</v>
      </c>
      <c r="M468" s="21">
        <f t="shared" si="87"/>
        <v>0.6161735501226363</v>
      </c>
      <c r="N468" s="21">
        <f t="shared" si="87"/>
        <v>0.53873333908260745</v>
      </c>
      <c r="O468" s="404">
        <f t="shared" si="87"/>
        <v>0.57864820039853271</v>
      </c>
      <c r="Q468" s="399">
        <v>1009</v>
      </c>
      <c r="R468" s="399" t="s">
        <v>17</v>
      </c>
      <c r="S468" s="21">
        <f t="shared" ref="S468:AD468" si="88">+S311/(S37*10^6)</f>
        <v>0.57597283268236477</v>
      </c>
      <c r="T468" s="21">
        <f t="shared" si="88"/>
        <v>0.56261731430148265</v>
      </c>
      <c r="U468" s="21">
        <f t="shared" si="88"/>
        <v>0.56954904910173154</v>
      </c>
      <c r="V468" s="21">
        <f t="shared" si="88"/>
        <v>0.57929672957790745</v>
      </c>
      <c r="W468" s="21">
        <f t="shared" si="88"/>
        <v>0.57645736953231719</v>
      </c>
      <c r="X468" s="21">
        <f t="shared" si="88"/>
        <v>0.5791918743247183</v>
      </c>
      <c r="Y468" s="21">
        <f t="shared" si="88"/>
        <v>0.57414692789882482</v>
      </c>
      <c r="Z468" s="21">
        <f t="shared" si="88"/>
        <v>0.57330141078143348</v>
      </c>
      <c r="AA468" s="21">
        <f t="shared" si="88"/>
        <v>0.57112806718463316</v>
      </c>
      <c r="AB468" s="21">
        <f t="shared" si="88"/>
        <v>0.57900953724879567</v>
      </c>
      <c r="AC468" s="21">
        <f t="shared" si="88"/>
        <v>0.5823389021691171</v>
      </c>
      <c r="AD468" s="21">
        <f t="shared" si="88"/>
        <v>0.57864820039853271</v>
      </c>
    </row>
    <row r="469" spans="1:30" s="41" customFormat="1" x14ac:dyDescent="0.2">
      <c r="A469" s="399">
        <v>1010</v>
      </c>
      <c r="B469" s="399" t="s">
        <v>19</v>
      </c>
      <c r="C469" s="21">
        <f t="shared" ref="C469:O469" si="89">+C312/(C38*10^6)</f>
        <v>0.32679042211419196</v>
      </c>
      <c r="D469" s="21">
        <f t="shared" si="89"/>
        <v>0.28142976173185852</v>
      </c>
      <c r="E469" s="21">
        <f t="shared" si="89"/>
        <v>0.89719010358675855</v>
      </c>
      <c r="F469" s="21">
        <f t="shared" si="89"/>
        <v>0.3488581304545828</v>
      </c>
      <c r="G469" s="21">
        <f t="shared" si="89"/>
        <v>0.32408853537792798</v>
      </c>
      <c r="H469" s="21">
        <f t="shared" si="89"/>
        <v>0.32033737292690129</v>
      </c>
      <c r="I469" s="21">
        <f t="shared" si="89"/>
        <v>0.3085404260079358</v>
      </c>
      <c r="J469" s="21">
        <f t="shared" si="89"/>
        <v>0.29849205870284096</v>
      </c>
      <c r="K469" s="21">
        <f t="shared" si="89"/>
        <v>0.27003401471577149</v>
      </c>
      <c r="L469" s="21">
        <f t="shared" si="89"/>
        <v>0.30709265347922166</v>
      </c>
      <c r="M469" s="21">
        <f t="shared" si="89"/>
        <v>0.43738034090040506</v>
      </c>
      <c r="N469" s="21">
        <f t="shared" si="89"/>
        <v>0.26127807690215915</v>
      </c>
      <c r="O469" s="404">
        <f t="shared" si="89"/>
        <v>0.36159473449077056</v>
      </c>
      <c r="Q469" s="399">
        <v>1010</v>
      </c>
      <c r="R469" s="399" t="s">
        <v>19</v>
      </c>
      <c r="S469" s="21">
        <f t="shared" ref="S469:AD469" si="90">+S312/(S38*10^6)</f>
        <v>0.32679042211419196</v>
      </c>
      <c r="T469" s="21">
        <f t="shared" si="90"/>
        <v>0.30402132623226324</v>
      </c>
      <c r="U469" s="21">
        <f t="shared" si="90"/>
        <v>0.50166331070725867</v>
      </c>
      <c r="V469" s="21">
        <f t="shared" si="90"/>
        <v>0.46266173012648759</v>
      </c>
      <c r="W469" s="21">
        <f t="shared" si="90"/>
        <v>0.43472556161057402</v>
      </c>
      <c r="X469" s="21">
        <f t="shared" si="90"/>
        <v>0.41558264030959624</v>
      </c>
      <c r="Y469" s="21">
        <f t="shared" si="90"/>
        <v>0.39830265863877012</v>
      </c>
      <c r="Z469" s="21">
        <f t="shared" si="90"/>
        <v>0.38336253274320287</v>
      </c>
      <c r="AA469" s="21">
        <f t="shared" si="90"/>
        <v>0.36958895283467258</v>
      </c>
      <c r="AB469" s="21">
        <f t="shared" si="90"/>
        <v>0.36375036327276383</v>
      </c>
      <c r="AC469" s="21">
        <f t="shared" si="90"/>
        <v>0.37008382808339413</v>
      </c>
      <c r="AD469" s="21">
        <f t="shared" si="90"/>
        <v>0.36159473449077056</v>
      </c>
    </row>
    <row r="470" spans="1:30" s="41" customFormat="1" x14ac:dyDescent="0.2">
      <c r="A470" s="399">
        <v>1011</v>
      </c>
      <c r="B470" s="399" t="s">
        <v>20</v>
      </c>
      <c r="C470" s="21">
        <f t="shared" ref="C470:O470" si="91">+C313/(C39*10^6)</f>
        <v>0.56122480676154007</v>
      </c>
      <c r="D470" s="21">
        <f t="shared" si="91"/>
        <v>0.52285890988015926</v>
      </c>
      <c r="E470" s="21">
        <f t="shared" si="91"/>
        <v>0.53746596822552306</v>
      </c>
      <c r="F470" s="21">
        <f t="shared" si="91"/>
        <v>0.53833461100657432</v>
      </c>
      <c r="G470" s="21">
        <f t="shared" si="91"/>
        <v>0.49718972758910362</v>
      </c>
      <c r="H470" s="21">
        <f t="shared" si="91"/>
        <v>0.59150628347393841</v>
      </c>
      <c r="I470" s="21">
        <f t="shared" si="91"/>
        <v>0.57601045278757657</v>
      </c>
      <c r="J470" s="21">
        <f t="shared" si="91"/>
        <v>0.50391059891445167</v>
      </c>
      <c r="K470" s="21">
        <f t="shared" si="91"/>
        <v>0.47887858535497074</v>
      </c>
      <c r="L470" s="21">
        <f t="shared" si="91"/>
        <v>0.53263449603398483</v>
      </c>
      <c r="M470" s="21">
        <f t="shared" si="91"/>
        <v>0.54227528675703862</v>
      </c>
      <c r="N470" s="21">
        <f t="shared" si="91"/>
        <v>0.54658928395305251</v>
      </c>
      <c r="O470" s="404">
        <f t="shared" si="91"/>
        <v>0.53438726427860417</v>
      </c>
      <c r="Q470" s="399">
        <v>1011</v>
      </c>
      <c r="R470" s="399" t="s">
        <v>20</v>
      </c>
      <c r="S470" s="21">
        <f t="shared" ref="S470:AD470" si="92">+S313/(S39*10^6)</f>
        <v>0.56122480676154007</v>
      </c>
      <c r="T470" s="21">
        <f t="shared" si="92"/>
        <v>0.54174187431483511</v>
      </c>
      <c r="U470" s="21">
        <f t="shared" si="92"/>
        <v>0.54028677982533646</v>
      </c>
      <c r="V470" s="21">
        <f t="shared" si="92"/>
        <v>0.53979520327581165</v>
      </c>
      <c r="W470" s="21">
        <f t="shared" si="92"/>
        <v>0.53144604096606551</v>
      </c>
      <c r="X470" s="21">
        <f t="shared" si="92"/>
        <v>0.54152024441656499</v>
      </c>
      <c r="Y470" s="21">
        <f t="shared" si="92"/>
        <v>0.54716901800327322</v>
      </c>
      <c r="Z470" s="21">
        <f t="shared" si="92"/>
        <v>0.54016214577758515</v>
      </c>
      <c r="AA470" s="21">
        <f t="shared" si="92"/>
        <v>0.53257024237253514</v>
      </c>
      <c r="AB470" s="21">
        <f t="shared" si="92"/>
        <v>0.53257653782911685</v>
      </c>
      <c r="AC470" s="21">
        <f t="shared" si="92"/>
        <v>0.53340625814630482</v>
      </c>
      <c r="AD470" s="21">
        <f t="shared" si="92"/>
        <v>0.53438726427860417</v>
      </c>
    </row>
    <row r="471" spans="1:30" s="41" customFormat="1" ht="14.25" customHeight="1" x14ac:dyDescent="0.2">
      <c r="A471" s="399">
        <v>1012</v>
      </c>
      <c r="B471" s="399" t="s">
        <v>21</v>
      </c>
      <c r="C471" s="21">
        <f t="shared" ref="C471:O471" si="93">+C314/(C40*10^6)</f>
        <v>0.62392129792070283</v>
      </c>
      <c r="D471" s="21">
        <f t="shared" si="93"/>
        <v>0.59535079029467863</v>
      </c>
      <c r="E471" s="21">
        <f t="shared" si="93"/>
        <v>0.62064425907752707</v>
      </c>
      <c r="F471" s="21">
        <f t="shared" si="93"/>
        <v>0.56646560862528805</v>
      </c>
      <c r="G471" s="21">
        <f t="shared" si="93"/>
        <v>0.52635091557561042</v>
      </c>
      <c r="H471" s="21">
        <f t="shared" si="93"/>
        <v>0.60313742015786997</v>
      </c>
      <c r="I471" s="21">
        <f t="shared" si="93"/>
        <v>0.53211001282021253</v>
      </c>
      <c r="J471" s="21">
        <f t="shared" si="93"/>
        <v>0.60504871457741316</v>
      </c>
      <c r="K471" s="21">
        <f t="shared" si="93"/>
        <v>0.57757063791658991</v>
      </c>
      <c r="L471" s="21">
        <f t="shared" si="93"/>
        <v>0.63948133421381714</v>
      </c>
      <c r="M471" s="21">
        <f t="shared" si="93"/>
        <v>0.67105167986423242</v>
      </c>
      <c r="N471" s="21">
        <f t="shared" si="93"/>
        <v>0.5128926957413773</v>
      </c>
      <c r="O471" s="404">
        <f t="shared" si="93"/>
        <v>0.58892192744863092</v>
      </c>
      <c r="Q471" s="399">
        <v>1012</v>
      </c>
      <c r="R471" s="399" t="s">
        <v>21</v>
      </c>
      <c r="S471" s="21">
        <f t="shared" ref="S471:AD471" si="94">+S314/(S40*10^6)</f>
        <v>0.62392129792070283</v>
      </c>
      <c r="T471" s="21">
        <f t="shared" si="94"/>
        <v>0.60941272975732819</v>
      </c>
      <c r="U471" s="21">
        <f t="shared" si="94"/>
        <v>0.61314316840421423</v>
      </c>
      <c r="V471" s="21">
        <f t="shared" si="94"/>
        <v>0.6015004935276832</v>
      </c>
      <c r="W471" s="21">
        <f t="shared" si="94"/>
        <v>0.58657994440564865</v>
      </c>
      <c r="X471" s="21">
        <f t="shared" si="94"/>
        <v>0.58926174271844978</v>
      </c>
      <c r="Y471" s="21">
        <f t="shared" si="94"/>
        <v>0.58018503318327674</v>
      </c>
      <c r="Z471" s="21">
        <f t="shared" si="94"/>
        <v>0.58389673898787697</v>
      </c>
      <c r="AA471" s="21">
        <f t="shared" si="94"/>
        <v>0.58312076216293218</v>
      </c>
      <c r="AB471" s="21">
        <f t="shared" si="94"/>
        <v>0.58884106306147643</v>
      </c>
      <c r="AC471" s="21">
        <f t="shared" si="94"/>
        <v>0.59605647530656625</v>
      </c>
      <c r="AD471" s="21">
        <f t="shared" si="94"/>
        <v>0.58892192744863092</v>
      </c>
    </row>
    <row r="472" spans="1:30" s="41" customFormat="1" x14ac:dyDescent="0.2">
      <c r="A472" s="399">
        <v>1013</v>
      </c>
      <c r="B472" s="399" t="s">
        <v>22</v>
      </c>
      <c r="C472" s="21">
        <f t="shared" ref="C472:O472" si="95">+C315/(C41*10^6)</f>
        <v>0.78947072072072055</v>
      </c>
      <c r="D472" s="21">
        <f t="shared" si="95"/>
        <v>0.62389059706828731</v>
      </c>
      <c r="E472" s="21">
        <f t="shared" si="95"/>
        <v>0.61341010748381075</v>
      </c>
      <c r="F472" s="21">
        <f t="shared" si="95"/>
        <v>0.64047778766513797</v>
      </c>
      <c r="G472" s="21">
        <f t="shared" si="95"/>
        <v>0.68079239302694128</v>
      </c>
      <c r="H472" s="21">
        <f t="shared" si="95"/>
        <v>0.78934365579610855</v>
      </c>
      <c r="I472" s="21">
        <f t="shared" si="95"/>
        <v>0.61445161618215094</v>
      </c>
      <c r="J472" s="21">
        <f t="shared" si="95"/>
        <v>0.62655619065179313</v>
      </c>
      <c r="K472" s="21">
        <f t="shared" si="95"/>
        <v>0.65064306430643071</v>
      </c>
      <c r="L472" s="21">
        <f t="shared" si="95"/>
        <v>0.75752597490217244</v>
      </c>
      <c r="M472" s="21">
        <f t="shared" si="95"/>
        <v>0.62852784083322211</v>
      </c>
      <c r="N472" s="21">
        <f t="shared" si="95"/>
        <v>0.55258084197681523</v>
      </c>
      <c r="O472" s="404">
        <f t="shared" si="95"/>
        <v>0.6590551446387013</v>
      </c>
      <c r="Q472" s="399">
        <v>1013</v>
      </c>
      <c r="R472" s="399" t="s">
        <v>22</v>
      </c>
      <c r="S472" s="21">
        <f t="shared" ref="S472:AD472" si="96">+S315/(S41*10^6)</f>
        <v>0.78947072072072055</v>
      </c>
      <c r="T472" s="21">
        <f t="shared" si="96"/>
        <v>0.70466434718915938</v>
      </c>
      <c r="U472" s="21">
        <f t="shared" si="96"/>
        <v>0.67233776369312259</v>
      </c>
      <c r="V472" s="21">
        <f t="shared" si="96"/>
        <v>0.6641567503910849</v>
      </c>
      <c r="W472" s="21">
        <f t="shared" si="96"/>
        <v>0.6674197103496996</v>
      </c>
      <c r="X472" s="21">
        <f t="shared" si="96"/>
        <v>0.68826521886823389</v>
      </c>
      <c r="Y472" s="21">
        <f t="shared" si="96"/>
        <v>0.67443944139290024</v>
      </c>
      <c r="Z472" s="21">
        <f t="shared" si="96"/>
        <v>0.66624336244782667</v>
      </c>
      <c r="AA472" s="21">
        <f t="shared" si="96"/>
        <v>0.66411731032649812</v>
      </c>
      <c r="AB472" s="21">
        <f t="shared" si="96"/>
        <v>0.67268684893012554</v>
      </c>
      <c r="AC472" s="21">
        <f t="shared" si="96"/>
        <v>0.66894029081392781</v>
      </c>
      <c r="AD472" s="21">
        <f t="shared" si="96"/>
        <v>0.6590551446387013</v>
      </c>
    </row>
    <row r="473" spans="1:30" s="41" customFormat="1" x14ac:dyDescent="0.2">
      <c r="A473" s="399">
        <v>1014</v>
      </c>
      <c r="B473" s="399" t="s">
        <v>23</v>
      </c>
      <c r="C473" s="21">
        <f t="shared" ref="C473:O473" si="97">+C316/(C42*10^6)</f>
        <v>0.43802990765326105</v>
      </c>
      <c r="D473" s="21">
        <f t="shared" si="97"/>
        <v>0.44722258863018927</v>
      </c>
      <c r="E473" s="21">
        <f t="shared" si="97"/>
        <v>0.47314740694395641</v>
      </c>
      <c r="F473" s="21">
        <f t="shared" si="97"/>
        <v>0.44574756869967547</v>
      </c>
      <c r="G473" s="21">
        <f t="shared" si="97"/>
        <v>0.43571226024226467</v>
      </c>
      <c r="H473" s="21">
        <f t="shared" si="97"/>
        <v>0.49898069362384406</v>
      </c>
      <c r="I473" s="21">
        <f t="shared" si="97"/>
        <v>0.50086624549735337</v>
      </c>
      <c r="J473" s="21">
        <f t="shared" si="97"/>
        <v>0.54784578189431388</v>
      </c>
      <c r="K473" s="21">
        <f t="shared" si="97"/>
        <v>0.5733911368258342</v>
      </c>
      <c r="L473" s="21">
        <f t="shared" si="97"/>
        <v>0.50817040495957477</v>
      </c>
      <c r="M473" s="21">
        <f t="shared" si="97"/>
        <v>0.57027128384960057</v>
      </c>
      <c r="N473" s="21">
        <f t="shared" si="97"/>
        <v>0.49234046576896828</v>
      </c>
      <c r="O473" s="404">
        <f t="shared" si="97"/>
        <v>0.49603314200653231</v>
      </c>
      <c r="Q473" s="399">
        <v>1014</v>
      </c>
      <c r="R473" s="399" t="s">
        <v>23</v>
      </c>
      <c r="S473" s="21">
        <f t="shared" ref="S473:AD473" si="98">+S316/(S42*10^6)</f>
        <v>0.43802990765326105</v>
      </c>
      <c r="T473" s="21">
        <f t="shared" si="98"/>
        <v>0.44266813133594546</v>
      </c>
      <c r="U473" s="21">
        <f t="shared" si="98"/>
        <v>0.45276895438450321</v>
      </c>
      <c r="V473" s="21">
        <f t="shared" si="98"/>
        <v>0.45099826678976618</v>
      </c>
      <c r="W473" s="21">
        <f t="shared" si="98"/>
        <v>0.44800065568228098</v>
      </c>
      <c r="X473" s="21">
        <f t="shared" si="98"/>
        <v>0.45629644932177416</v>
      </c>
      <c r="Y473" s="21">
        <f t="shared" si="98"/>
        <v>0.46325936015681934</v>
      </c>
      <c r="Z473" s="21">
        <f t="shared" si="98"/>
        <v>0.47577867577584093</v>
      </c>
      <c r="AA473" s="21">
        <f t="shared" si="98"/>
        <v>0.487454169922174</v>
      </c>
      <c r="AB473" s="21">
        <f t="shared" si="98"/>
        <v>0.48959627297279246</v>
      </c>
      <c r="AC473" s="21">
        <f t="shared" si="98"/>
        <v>0.49636690749959433</v>
      </c>
      <c r="AD473" s="21">
        <f t="shared" si="98"/>
        <v>0.49603314200653231</v>
      </c>
    </row>
    <row r="474" spans="1:30" s="41" customFormat="1" x14ac:dyDescent="0.2">
      <c r="A474" s="399">
        <v>1015</v>
      </c>
      <c r="B474" s="399" t="s">
        <v>24</v>
      </c>
      <c r="C474" s="21">
        <f t="shared" ref="C474:O474" si="99">+C317/(C43*10^6)</f>
        <v>0.26054816169267941</v>
      </c>
      <c r="D474" s="21">
        <f t="shared" si="99"/>
        <v>0.25984909813512685</v>
      </c>
      <c r="E474" s="21">
        <f t="shared" si="99"/>
        <v>0.23231518821323072</v>
      </c>
      <c r="F474" s="21">
        <f t="shared" si="99"/>
        <v>0.2452643565187165</v>
      </c>
      <c r="G474" s="21">
        <f t="shared" si="99"/>
        <v>0.25192345192460652</v>
      </c>
      <c r="H474" s="21">
        <f t="shared" si="99"/>
        <v>0.27863187826987895</v>
      </c>
      <c r="I474" s="21">
        <f t="shared" si="99"/>
        <v>0.26966661235199252</v>
      </c>
      <c r="J474" s="21">
        <f t="shared" si="99"/>
        <v>0.3332880894642265</v>
      </c>
      <c r="K474" s="21">
        <f t="shared" si="99"/>
        <v>0.64727536572765421</v>
      </c>
      <c r="L474" s="21">
        <f t="shared" si="99"/>
        <v>0.68745139633311869</v>
      </c>
      <c r="M474" s="21">
        <f t="shared" si="99"/>
        <v>0.6670910393682139</v>
      </c>
      <c r="N474" s="21">
        <f t="shared" si="99"/>
        <v>0.6545597549013672</v>
      </c>
      <c r="O474" s="404">
        <f t="shared" si="99"/>
        <v>0.40213347778835906</v>
      </c>
      <c r="Q474" s="399">
        <v>1015</v>
      </c>
      <c r="R474" s="399" t="s">
        <v>24</v>
      </c>
      <c r="S474" s="21">
        <f t="shared" ref="S474:AD474" si="100">+S317/(S43*10^6)</f>
        <v>0.26054816169267941</v>
      </c>
      <c r="T474" s="21">
        <f t="shared" si="100"/>
        <v>0.26018712896299107</v>
      </c>
      <c r="U474" s="21">
        <f t="shared" si="100"/>
        <v>0.25070960266418807</v>
      </c>
      <c r="V474" s="21">
        <f t="shared" si="100"/>
        <v>0.24930465870011628</v>
      </c>
      <c r="W474" s="21">
        <f t="shared" si="100"/>
        <v>0.24981333185812921</v>
      </c>
      <c r="X474" s="21">
        <f t="shared" si="100"/>
        <v>0.25458965378672138</v>
      </c>
      <c r="Y474" s="21">
        <f t="shared" si="100"/>
        <v>0.25709231890342427</v>
      </c>
      <c r="Z474" s="21">
        <f t="shared" si="100"/>
        <v>0.26972599246717571</v>
      </c>
      <c r="AA474" s="21">
        <f t="shared" si="100"/>
        <v>0.3154343784382983</v>
      </c>
      <c r="AB474" s="21">
        <f t="shared" si="100"/>
        <v>0.35299507095953087</v>
      </c>
      <c r="AC474" s="21">
        <f t="shared" si="100"/>
        <v>0.38038755424064152</v>
      </c>
      <c r="AD474" s="21">
        <f t="shared" si="100"/>
        <v>0.40213347778835906</v>
      </c>
    </row>
    <row r="475" spans="1:30" s="41" customFormat="1" x14ac:dyDescent="0.2">
      <c r="A475" s="399">
        <v>1016</v>
      </c>
      <c r="B475" s="399" t="s">
        <v>25</v>
      </c>
      <c r="C475" s="21">
        <f t="shared" ref="C475:O475" si="101">+C318/(C44*10^6)</f>
        <v>0.53363054928517684</v>
      </c>
      <c r="D475" s="21">
        <f t="shared" si="101"/>
        <v>0.49961694184945127</v>
      </c>
      <c r="E475" s="21">
        <f t="shared" si="101"/>
        <v>0.53170176251055601</v>
      </c>
      <c r="F475" s="21">
        <f t="shared" si="101"/>
        <v>0.5302120062738207</v>
      </c>
      <c r="G475" s="21">
        <f t="shared" si="101"/>
        <v>0.49551047595400893</v>
      </c>
      <c r="H475" s="21">
        <f t="shared" si="101"/>
        <v>0.55118823869996869</v>
      </c>
      <c r="I475" s="21">
        <f t="shared" si="101"/>
        <v>0.50038171212581128</v>
      </c>
      <c r="J475" s="21">
        <f t="shared" si="101"/>
        <v>0.4217263574890463</v>
      </c>
      <c r="K475" s="21">
        <f t="shared" si="101"/>
        <v>0.45104587620685732</v>
      </c>
      <c r="L475" s="21">
        <f t="shared" si="101"/>
        <v>0.52574690401393565</v>
      </c>
      <c r="M475" s="21">
        <f t="shared" si="101"/>
        <v>0.52504614439007513</v>
      </c>
      <c r="N475" s="21">
        <f t="shared" si="101"/>
        <v>0.48382084931803243</v>
      </c>
      <c r="O475" s="404">
        <f t="shared" si="101"/>
        <v>0.50085343344340483</v>
      </c>
      <c r="Q475" s="399">
        <v>1016</v>
      </c>
      <c r="R475" s="399" t="s">
        <v>25</v>
      </c>
      <c r="S475" s="21">
        <f t="shared" ref="S475:AD475" si="102">+S318/(S44*10^6)</f>
        <v>0.53363054928517684</v>
      </c>
      <c r="T475" s="21">
        <f t="shared" si="102"/>
        <v>0.51607920839522736</v>
      </c>
      <c r="U475" s="21">
        <f t="shared" si="102"/>
        <v>0.52147561140089771</v>
      </c>
      <c r="V475" s="21">
        <f t="shared" si="102"/>
        <v>0.5237660253250378</v>
      </c>
      <c r="W475" s="21">
        <f t="shared" si="102"/>
        <v>0.51807816665972883</v>
      </c>
      <c r="X475" s="21">
        <f t="shared" si="102"/>
        <v>0.52373907061316116</v>
      </c>
      <c r="Y475" s="21">
        <f t="shared" si="102"/>
        <v>0.51975797916115707</v>
      </c>
      <c r="Z475" s="21">
        <f t="shared" si="102"/>
        <v>0.50378941766828644</v>
      </c>
      <c r="AA475" s="21">
        <f t="shared" si="102"/>
        <v>0.49760753176109196</v>
      </c>
      <c r="AB475" s="21">
        <f t="shared" si="102"/>
        <v>0.50018157717860523</v>
      </c>
      <c r="AC475" s="21">
        <f t="shared" si="102"/>
        <v>0.5022921545703114</v>
      </c>
      <c r="AD475" s="21">
        <f t="shared" si="102"/>
        <v>0.50085343344340483</v>
      </c>
    </row>
    <row r="476" spans="1:30" s="41" customFormat="1" x14ac:dyDescent="0.2">
      <c r="A476" s="399">
        <v>1017</v>
      </c>
      <c r="B476" s="399" t="s">
        <v>26</v>
      </c>
      <c r="C476" s="21">
        <f t="shared" ref="C476:O476" si="103">+C319/(C45*10^6)</f>
        <v>0.47739853719416042</v>
      </c>
      <c r="D476" s="21">
        <f t="shared" si="103"/>
        <v>0.47326445254870264</v>
      </c>
      <c r="E476" s="21">
        <f t="shared" si="103"/>
        <v>0.45810963949288191</v>
      </c>
      <c r="F476" s="21">
        <f t="shared" si="103"/>
        <v>0.46801834853608726</v>
      </c>
      <c r="G476" s="21">
        <f t="shared" si="103"/>
        <v>0.44962396356981088</v>
      </c>
      <c r="H476" s="21">
        <f t="shared" si="103"/>
        <v>0.53535834057881004</v>
      </c>
      <c r="I476" s="21">
        <f t="shared" si="103"/>
        <v>0.4953634946178283</v>
      </c>
      <c r="J476" s="21">
        <f t="shared" si="103"/>
        <v>0.58649832602442586</v>
      </c>
      <c r="K476" s="21">
        <f t="shared" si="103"/>
        <v>0.51076633289104867</v>
      </c>
      <c r="L476" s="21">
        <f t="shared" si="103"/>
        <v>0.51409612295363061</v>
      </c>
      <c r="M476" s="21">
        <f t="shared" si="103"/>
        <v>0.56031542928141642</v>
      </c>
      <c r="N476" s="21">
        <f t="shared" si="103"/>
        <v>0.54178644636903661</v>
      </c>
      <c r="O476" s="404">
        <f t="shared" si="103"/>
        <v>0.50704834708297686</v>
      </c>
      <c r="Q476" s="399">
        <v>1017</v>
      </c>
      <c r="R476" s="399" t="s">
        <v>26</v>
      </c>
      <c r="S476" s="21">
        <f t="shared" ref="S476:AD476" si="104">+S319/(S45*10^6)</f>
        <v>0.47739853719416042</v>
      </c>
      <c r="T476" s="21">
        <f t="shared" si="104"/>
        <v>0.47533825117385137</v>
      </c>
      <c r="U476" s="21">
        <f t="shared" si="104"/>
        <v>0.46948984596643645</v>
      </c>
      <c r="V476" s="21">
        <f t="shared" si="104"/>
        <v>0.4691205146028648</v>
      </c>
      <c r="W476" s="21">
        <f t="shared" si="104"/>
        <v>0.46523855950863141</v>
      </c>
      <c r="X476" s="21">
        <f t="shared" si="104"/>
        <v>0.47660829817555495</v>
      </c>
      <c r="Y476" s="21">
        <f t="shared" si="104"/>
        <v>0.47964557192769247</v>
      </c>
      <c r="Z476" s="21">
        <f t="shared" si="104"/>
        <v>0.49531242600072939</v>
      </c>
      <c r="AA476" s="21">
        <f t="shared" si="104"/>
        <v>0.49715107449158596</v>
      </c>
      <c r="AB476" s="21">
        <f t="shared" si="104"/>
        <v>0.49886449084255774</v>
      </c>
      <c r="AC476" s="21">
        <f t="shared" si="104"/>
        <v>0.50399386348876185</v>
      </c>
      <c r="AD476" s="21">
        <f t="shared" si="104"/>
        <v>0.50704834708297686</v>
      </c>
    </row>
    <row r="477" spans="1:30" s="41" customFormat="1" x14ac:dyDescent="0.2">
      <c r="A477" s="399">
        <v>1018</v>
      </c>
      <c r="B477" s="399" t="s">
        <v>27</v>
      </c>
      <c r="C477" s="21">
        <f t="shared" ref="C477:O477" si="105">+C320/(C46*10^6)</f>
        <v>0.87204062173308661</v>
      </c>
      <c r="D477" s="21">
        <f t="shared" si="105"/>
        <v>0.76740013367494708</v>
      </c>
      <c r="E477" s="21">
        <f t="shared" si="105"/>
        <v>0.84039611368977341</v>
      </c>
      <c r="F477" s="21">
        <f t="shared" si="105"/>
        <v>0.84354404407865913</v>
      </c>
      <c r="G477" s="21">
        <f t="shared" si="105"/>
        <v>0.80478067173409207</v>
      </c>
      <c r="H477" s="21">
        <f t="shared" si="105"/>
        <v>0.90260335000581593</v>
      </c>
      <c r="I477" s="21">
        <f t="shared" si="105"/>
        <v>0.72286374907847994</v>
      </c>
      <c r="J477" s="21">
        <f t="shared" si="105"/>
        <v>0.45522121728492154</v>
      </c>
      <c r="K477" s="21">
        <f t="shared" si="105"/>
        <v>0.51790375155573998</v>
      </c>
      <c r="L477" s="21">
        <f t="shared" si="105"/>
        <v>0.60708875452425415</v>
      </c>
      <c r="M477" s="21">
        <f t="shared" si="105"/>
        <v>0.66627803478362724</v>
      </c>
      <c r="N477" s="21">
        <f t="shared" si="105"/>
        <v>0.69032671431736281</v>
      </c>
      <c r="O477" s="404">
        <f t="shared" si="105"/>
        <v>0.71363551989163188</v>
      </c>
      <c r="Q477" s="399">
        <v>1018</v>
      </c>
      <c r="R477" s="399" t="s">
        <v>27</v>
      </c>
      <c r="S477" s="21">
        <f t="shared" ref="S477:AD477" si="106">+S320/(S46*10^6)</f>
        <v>0.87204062173308661</v>
      </c>
      <c r="T477" s="21">
        <f t="shared" si="106"/>
        <v>0.81891464056057939</v>
      </c>
      <c r="U477" s="21">
        <f t="shared" si="106"/>
        <v>0.82591805540732155</v>
      </c>
      <c r="V477" s="21">
        <f t="shared" si="106"/>
        <v>0.83029822229606232</v>
      </c>
      <c r="W477" s="21">
        <f t="shared" si="106"/>
        <v>0.82538349457304805</v>
      </c>
      <c r="X477" s="21">
        <f t="shared" si="106"/>
        <v>0.83819067848110029</v>
      </c>
      <c r="Y477" s="21">
        <f t="shared" si="106"/>
        <v>0.81884959119840195</v>
      </c>
      <c r="Z477" s="21">
        <f t="shared" si="106"/>
        <v>0.76240620646717239</v>
      </c>
      <c r="AA477" s="21">
        <f t="shared" si="106"/>
        <v>0.7328846146965482</v>
      </c>
      <c r="AB477" s="21">
        <f t="shared" si="106"/>
        <v>0.72011046509135956</v>
      </c>
      <c r="AC477" s="21">
        <f t="shared" si="106"/>
        <v>0.71559800946573848</v>
      </c>
      <c r="AD477" s="21">
        <f t="shared" si="106"/>
        <v>0.71363551989163188</v>
      </c>
    </row>
    <row r="478" spans="1:30" s="41" customFormat="1" x14ac:dyDescent="0.2">
      <c r="A478" s="399">
        <v>1019</v>
      </c>
      <c r="B478" s="399" t="s">
        <v>28</v>
      </c>
      <c r="C478" s="21">
        <f t="shared" ref="C478:O478" si="107">+C321/(C47*10^6)</f>
        <v>0.44414125289001433</v>
      </c>
      <c r="D478" s="21">
        <f t="shared" si="107"/>
        <v>0.43824529811924767</v>
      </c>
      <c r="E478" s="21">
        <f t="shared" si="107"/>
        <v>0.43205050782322263</v>
      </c>
      <c r="F478" s="21">
        <f t="shared" si="107"/>
        <v>0.45668229690000367</v>
      </c>
      <c r="G478" s="21">
        <f t="shared" si="107"/>
        <v>0.43925353249141502</v>
      </c>
      <c r="H478" s="21">
        <f t="shared" si="107"/>
        <v>0.46020233018716433</v>
      </c>
      <c r="I478" s="21">
        <f t="shared" si="107"/>
        <v>0.43876253310269875</v>
      </c>
      <c r="J478" s="21">
        <f t="shared" si="107"/>
        <v>0.37019423615502756</v>
      </c>
      <c r="K478" s="21">
        <f t="shared" si="107"/>
        <v>0.40023360403792024</v>
      </c>
      <c r="L478" s="21">
        <f t="shared" si="107"/>
        <v>0.43216913678803232</v>
      </c>
      <c r="M478" s="21">
        <f t="shared" si="107"/>
        <v>0.51009485862222392</v>
      </c>
      <c r="N478" s="21">
        <f t="shared" si="107"/>
        <v>0.40941175465573215</v>
      </c>
      <c r="O478" s="404">
        <f t="shared" si="107"/>
        <v>0.43276989766953577</v>
      </c>
      <c r="Q478" s="399">
        <v>1019</v>
      </c>
      <c r="R478" s="399" t="s">
        <v>28</v>
      </c>
      <c r="S478" s="21">
        <f t="shared" ref="S478:AD478" si="108">+S321/(S47*10^6)</f>
        <v>0.44414125289001433</v>
      </c>
      <c r="T478" s="21">
        <f t="shared" si="108"/>
        <v>0.4411803500310571</v>
      </c>
      <c r="U478" s="21">
        <f t="shared" si="108"/>
        <v>0.43800827352709759</v>
      </c>
      <c r="V478" s="21">
        <f t="shared" si="108"/>
        <v>0.44253898314266893</v>
      </c>
      <c r="W478" s="21">
        <f t="shared" si="108"/>
        <v>0.44190184026754303</v>
      </c>
      <c r="X478" s="21">
        <f t="shared" si="108"/>
        <v>0.44500205534934895</v>
      </c>
      <c r="Y478" s="21">
        <f t="shared" si="108"/>
        <v>0.44397318329711172</v>
      </c>
      <c r="Z478" s="21">
        <f t="shared" si="108"/>
        <v>0.43190400587770839</v>
      </c>
      <c r="AA478" s="21">
        <f t="shared" si="108"/>
        <v>0.42824799988047846</v>
      </c>
      <c r="AB478" s="21">
        <f t="shared" si="108"/>
        <v>0.4286289601915394</v>
      </c>
      <c r="AC478" s="21">
        <f t="shared" si="108"/>
        <v>0.43489765490279098</v>
      </c>
      <c r="AD478" s="21">
        <f t="shared" si="108"/>
        <v>0.43276989766953577</v>
      </c>
    </row>
    <row r="479" spans="1:30" s="41" customFormat="1" x14ac:dyDescent="0.2">
      <c r="A479" s="399">
        <v>1020</v>
      </c>
      <c r="B479" s="399" t="s">
        <v>29</v>
      </c>
      <c r="C479" s="21">
        <f t="shared" ref="C479:O479" si="109">+C322/(C48*10^6)</f>
        <v>0.61918609708590977</v>
      </c>
      <c r="D479" s="21">
        <f t="shared" si="109"/>
        <v>0.56041897410642205</v>
      </c>
      <c r="E479" s="21">
        <f t="shared" si="109"/>
        <v>0.6168673477012413</v>
      </c>
      <c r="F479" s="21">
        <f t="shared" si="109"/>
        <v>0.54525604842226438</v>
      </c>
      <c r="G479" s="21">
        <f t="shared" si="109"/>
        <v>0.55339360878699639</v>
      </c>
      <c r="H479" s="21">
        <f t="shared" si="109"/>
        <v>0.61115214318302502</v>
      </c>
      <c r="I479" s="21">
        <f t="shared" si="109"/>
        <v>0.53184137830529332</v>
      </c>
      <c r="J479" s="21">
        <f t="shared" si="109"/>
        <v>0.51958364757058806</v>
      </c>
      <c r="K479" s="21">
        <f t="shared" si="109"/>
        <v>0.5092655212075784</v>
      </c>
      <c r="L479" s="21">
        <f t="shared" si="109"/>
        <v>0.55561520802962527</v>
      </c>
      <c r="M479" s="21">
        <f t="shared" si="109"/>
        <v>0.61911388248232035</v>
      </c>
      <c r="N479" s="21">
        <f t="shared" si="109"/>
        <v>0.52699536343437281</v>
      </c>
      <c r="O479" s="404">
        <f t="shared" si="109"/>
        <v>0.56194647092881012</v>
      </c>
      <c r="Q479" s="399">
        <v>1020</v>
      </c>
      <c r="R479" s="399" t="s">
        <v>29</v>
      </c>
      <c r="S479" s="21">
        <f t="shared" ref="S479:AD479" si="110">+S322/(S48*10^6)</f>
        <v>0.61918609708590977</v>
      </c>
      <c r="T479" s="21">
        <f t="shared" si="110"/>
        <v>0.58802322276228636</v>
      </c>
      <c r="U479" s="21">
        <f t="shared" si="110"/>
        <v>0.5976287030223747</v>
      </c>
      <c r="V479" s="21">
        <f t="shared" si="110"/>
        <v>0.58435029153074858</v>
      </c>
      <c r="W479" s="21">
        <f t="shared" si="110"/>
        <v>0.57835921260808576</v>
      </c>
      <c r="X479" s="21">
        <f t="shared" si="110"/>
        <v>0.58361232852093681</v>
      </c>
      <c r="Y479" s="21">
        <f t="shared" si="110"/>
        <v>0.57553072795152871</v>
      </c>
      <c r="Z479" s="21">
        <f t="shared" si="110"/>
        <v>0.56786103096489249</v>
      </c>
      <c r="AA479" s="21">
        <f t="shared" si="110"/>
        <v>0.56089060091857701</v>
      </c>
      <c r="AB479" s="21">
        <f t="shared" si="110"/>
        <v>0.56034783613108541</v>
      </c>
      <c r="AC479" s="21">
        <f t="shared" si="110"/>
        <v>0.56521477460280711</v>
      </c>
      <c r="AD479" s="21">
        <f t="shared" si="110"/>
        <v>0.56194647092881012</v>
      </c>
    </row>
    <row r="480" spans="1:30" s="41" customFormat="1" x14ac:dyDescent="0.2">
      <c r="A480" s="399">
        <v>1021</v>
      </c>
      <c r="B480" s="399" t="s">
        <v>30</v>
      </c>
      <c r="C480" s="21">
        <f t="shared" ref="C480:O480" si="111">+C323/(C49*10^6)</f>
        <v>0.67418401971136921</v>
      </c>
      <c r="D480" s="21">
        <f t="shared" si="111"/>
        <v>0.59584974944985025</v>
      </c>
      <c r="E480" s="21">
        <f t="shared" si="111"/>
        <v>0.61385464146748203</v>
      </c>
      <c r="F480" s="21">
        <f t="shared" si="111"/>
        <v>0.60468248194148522</v>
      </c>
      <c r="G480" s="21">
        <f t="shared" si="111"/>
        <v>0.59199456079849722</v>
      </c>
      <c r="H480" s="21">
        <f t="shared" si="111"/>
        <v>0.65147259721400519</v>
      </c>
      <c r="I480" s="21">
        <f t="shared" si="111"/>
        <v>0.60281848295325446</v>
      </c>
      <c r="J480" s="21">
        <f t="shared" si="111"/>
        <v>0.60048524250347446</v>
      </c>
      <c r="K480" s="21">
        <f t="shared" si="111"/>
        <v>0.56904054102925761</v>
      </c>
      <c r="L480" s="21">
        <f t="shared" si="111"/>
        <v>0.54366837933735768</v>
      </c>
      <c r="M480" s="21">
        <f t="shared" si="111"/>
        <v>0.71996742142815018</v>
      </c>
      <c r="N480" s="21">
        <f t="shared" si="111"/>
        <v>0.5739581237424547</v>
      </c>
      <c r="O480" s="404">
        <f t="shared" si="111"/>
        <v>0.60912497477714855</v>
      </c>
      <c r="Q480" s="399">
        <v>1021</v>
      </c>
      <c r="R480" s="399" t="s">
        <v>30</v>
      </c>
      <c r="S480" s="21">
        <f t="shared" ref="S480:AD480" si="112">+S323/(S49*10^6)</f>
        <v>0.67418401971136921</v>
      </c>
      <c r="T480" s="21">
        <f t="shared" si="112"/>
        <v>0.63383779760888714</v>
      </c>
      <c r="U480" s="21">
        <f t="shared" si="112"/>
        <v>0.62725417660551519</v>
      </c>
      <c r="V480" s="21">
        <f t="shared" si="112"/>
        <v>0.62137251981272279</v>
      </c>
      <c r="W480" s="21">
        <f t="shared" si="112"/>
        <v>0.6156580271320472</v>
      </c>
      <c r="X480" s="21">
        <f t="shared" si="112"/>
        <v>0.62169661094951911</v>
      </c>
      <c r="Y480" s="21">
        <f t="shared" si="112"/>
        <v>0.61868806220460426</v>
      </c>
      <c r="Z480" s="21">
        <f t="shared" si="112"/>
        <v>0.61615285437300893</v>
      </c>
      <c r="AA480" s="21">
        <f t="shared" si="112"/>
        <v>0.6105100212394543</v>
      </c>
      <c r="AB480" s="21">
        <f t="shared" si="112"/>
        <v>0.60306551464427627</v>
      </c>
      <c r="AC480" s="21">
        <f t="shared" si="112"/>
        <v>0.61242573643886644</v>
      </c>
      <c r="AD480" s="21">
        <f t="shared" si="112"/>
        <v>0.60912497477714855</v>
      </c>
    </row>
    <row r="481" spans="1:30" s="41" customFormat="1" x14ac:dyDescent="0.2">
      <c r="A481" s="399">
        <v>1022</v>
      </c>
      <c r="B481" s="399" t="s">
        <v>31</v>
      </c>
      <c r="C481" s="21">
        <f t="shared" ref="C481:O481" si="113">+C324/(C50*10^6)</f>
        <v>0.849468079202646</v>
      </c>
      <c r="D481" s="21">
        <f t="shared" si="113"/>
        <v>0.7010480935148673</v>
      </c>
      <c r="E481" s="21">
        <f t="shared" si="113"/>
        <v>0.69719104868997095</v>
      </c>
      <c r="F481" s="21">
        <f t="shared" si="113"/>
        <v>0.68454310251992234</v>
      </c>
      <c r="G481" s="21">
        <f t="shared" si="113"/>
        <v>0.65669544998004981</v>
      </c>
      <c r="H481" s="21">
        <f t="shared" si="113"/>
        <v>0.77251599189199105</v>
      </c>
      <c r="I481" s="21">
        <f t="shared" si="113"/>
        <v>0.66185727760489066</v>
      </c>
      <c r="J481" s="21">
        <f t="shared" si="113"/>
        <v>0.65173777854957105</v>
      </c>
      <c r="K481" s="21">
        <f t="shared" si="113"/>
        <v>0.63364228173145654</v>
      </c>
      <c r="L481" s="21">
        <f t="shared" si="113"/>
        <v>0.6306351162538989</v>
      </c>
      <c r="M481" s="21">
        <f t="shared" si="113"/>
        <v>0.73393801564545569</v>
      </c>
      <c r="N481" s="21">
        <f t="shared" si="113"/>
        <v>0.58524768911622049</v>
      </c>
      <c r="O481" s="404">
        <f t="shared" si="113"/>
        <v>0.68516951650524682</v>
      </c>
      <c r="Q481" s="399">
        <v>1022</v>
      </c>
      <c r="R481" s="399" t="s">
        <v>31</v>
      </c>
      <c r="S481" s="21">
        <f t="shared" ref="S481:AD481" si="114">+S324/(S50*10^6)</f>
        <v>0.849468079202646</v>
      </c>
      <c r="T481" s="21">
        <f t="shared" si="114"/>
        <v>0.77430816429950833</v>
      </c>
      <c r="U481" s="21">
        <f t="shared" si="114"/>
        <v>0.74884170762538516</v>
      </c>
      <c r="V481" s="21">
        <f t="shared" si="114"/>
        <v>0.73250092024833702</v>
      </c>
      <c r="W481" s="21">
        <f t="shared" si="114"/>
        <v>0.71740580514606567</v>
      </c>
      <c r="X481" s="21">
        <f t="shared" si="114"/>
        <v>0.72637418921510422</v>
      </c>
      <c r="Y481" s="21">
        <f t="shared" si="114"/>
        <v>0.71584433957012628</v>
      </c>
      <c r="Z481" s="21">
        <f t="shared" si="114"/>
        <v>0.70683127748522168</v>
      </c>
      <c r="AA481" s="21">
        <f t="shared" si="114"/>
        <v>0.6982174098334506</v>
      </c>
      <c r="AB481" s="21">
        <f t="shared" si="114"/>
        <v>0.69106607929974107</v>
      </c>
      <c r="AC481" s="21">
        <f t="shared" si="114"/>
        <v>0.69456535505313011</v>
      </c>
      <c r="AD481" s="21">
        <f t="shared" si="114"/>
        <v>0.68516951650524682</v>
      </c>
    </row>
    <row r="482" spans="1:30" s="41" customFormat="1" x14ac:dyDescent="0.2">
      <c r="A482" s="399">
        <v>1023</v>
      </c>
      <c r="B482" s="399" t="s">
        <v>32</v>
      </c>
      <c r="C482" s="21">
        <f t="shared" ref="C482:O482" si="115">+C325/(C51*10^6)</f>
        <v>0.60375340383762899</v>
      </c>
      <c r="D482" s="21">
        <f t="shared" si="115"/>
        <v>0.53920317613333679</v>
      </c>
      <c r="E482" s="21">
        <f t="shared" si="115"/>
        <v>0.55191507023437392</v>
      </c>
      <c r="F482" s="21">
        <f t="shared" si="115"/>
        <v>0.48809701759831897</v>
      </c>
      <c r="G482" s="21">
        <f t="shared" si="115"/>
        <v>0.49318971176993087</v>
      </c>
      <c r="H482" s="21">
        <f t="shared" si="115"/>
        <v>0.56350671408099351</v>
      </c>
      <c r="I482" s="21">
        <f t="shared" si="115"/>
        <v>0.5124354064879616</v>
      </c>
      <c r="J482" s="21">
        <f t="shared" si="115"/>
        <v>0.4338166970091028</v>
      </c>
      <c r="K482" s="21">
        <f t="shared" si="115"/>
        <v>0.45349375413865473</v>
      </c>
      <c r="L482" s="21">
        <f t="shared" si="115"/>
        <v>0.44033309047857566</v>
      </c>
      <c r="M482" s="21">
        <f t="shared" si="115"/>
        <v>0.54184526893290297</v>
      </c>
      <c r="N482" s="21">
        <f t="shared" si="115"/>
        <v>0.43597734097734098</v>
      </c>
      <c r="O482" s="404">
        <f t="shared" si="115"/>
        <v>0.50193562507059974</v>
      </c>
      <c r="Q482" s="399">
        <v>1023</v>
      </c>
      <c r="R482" s="399" t="s">
        <v>32</v>
      </c>
      <c r="S482" s="21">
        <f t="shared" ref="S482:AD482" si="116">+S325/(S51*10^6)</f>
        <v>0.60375340383762899</v>
      </c>
      <c r="T482" s="21">
        <f t="shared" si="116"/>
        <v>0.57150222126456807</v>
      </c>
      <c r="U482" s="21">
        <f t="shared" si="116"/>
        <v>0.56507309742349665</v>
      </c>
      <c r="V482" s="21">
        <f t="shared" si="116"/>
        <v>0.54483973011140752</v>
      </c>
      <c r="W482" s="21">
        <f t="shared" si="116"/>
        <v>0.53471631035674727</v>
      </c>
      <c r="X482" s="21">
        <f t="shared" si="116"/>
        <v>0.5393162318871304</v>
      </c>
      <c r="Y482" s="21">
        <f t="shared" si="116"/>
        <v>0.53497398550582953</v>
      </c>
      <c r="Z482" s="21">
        <f t="shared" si="116"/>
        <v>0.52021187315544648</v>
      </c>
      <c r="AA482" s="21">
        <f t="shared" si="116"/>
        <v>0.51226247835302452</v>
      </c>
      <c r="AB482" s="21">
        <f t="shared" si="116"/>
        <v>0.5047011209385871</v>
      </c>
      <c r="AC482" s="21">
        <f t="shared" si="116"/>
        <v>0.50777074335999506</v>
      </c>
      <c r="AD482" s="21">
        <f t="shared" si="116"/>
        <v>0.50193562507059974</v>
      </c>
    </row>
    <row r="483" spans="1:30" s="41" customFormat="1" x14ac:dyDescent="0.2">
      <c r="A483" s="399">
        <v>1024</v>
      </c>
      <c r="B483" s="399" t="s">
        <v>33</v>
      </c>
      <c r="C483" s="21">
        <f t="shared" ref="C483:O483" si="117">+C326/(C52*10^6)</f>
        <v>0.37197765954051015</v>
      </c>
      <c r="D483" s="21">
        <f t="shared" si="117"/>
        <v>0.35627786180621929</v>
      </c>
      <c r="E483" s="21">
        <f t="shared" si="117"/>
        <v>0.39275886783419706</v>
      </c>
      <c r="F483" s="21">
        <f t="shared" si="117"/>
        <v>0.37857614423517066</v>
      </c>
      <c r="G483" s="21">
        <f t="shared" si="117"/>
        <v>0.37746840718177638</v>
      </c>
      <c r="H483" s="21">
        <f t="shared" si="117"/>
        <v>0.42012148430268226</v>
      </c>
      <c r="I483" s="21">
        <f t="shared" si="117"/>
        <v>0.38773988117849412</v>
      </c>
      <c r="J483" s="21">
        <f t="shared" si="117"/>
        <v>0.39242487464878867</v>
      </c>
      <c r="K483" s="21">
        <f t="shared" si="117"/>
        <v>0.38366387757835152</v>
      </c>
      <c r="L483" s="21">
        <f t="shared" si="117"/>
        <v>0.37562787687222521</v>
      </c>
      <c r="M483" s="21">
        <f t="shared" si="117"/>
        <v>0.43935675236036942</v>
      </c>
      <c r="N483" s="21">
        <f t="shared" si="117"/>
        <v>0.38960605451696878</v>
      </c>
      <c r="O483" s="404">
        <f t="shared" si="117"/>
        <v>0.38840408966197632</v>
      </c>
      <c r="Q483" s="399">
        <v>1024</v>
      </c>
      <c r="R483" s="399" t="s">
        <v>33</v>
      </c>
      <c r="S483" s="21">
        <f t="shared" ref="S483:AD483" si="118">+S326/(S52*10^6)</f>
        <v>0.37197765954051015</v>
      </c>
      <c r="T483" s="21">
        <f t="shared" si="118"/>
        <v>0.36396947836627935</v>
      </c>
      <c r="U483" s="21">
        <f t="shared" si="118"/>
        <v>0.37322688220065686</v>
      </c>
      <c r="V483" s="21">
        <f t="shared" si="118"/>
        <v>0.37462628209746235</v>
      </c>
      <c r="W483" s="21">
        <f t="shared" si="118"/>
        <v>0.37520426338512802</v>
      </c>
      <c r="X483" s="21">
        <f t="shared" si="118"/>
        <v>0.38263651907185781</v>
      </c>
      <c r="Y483" s="21">
        <f t="shared" si="118"/>
        <v>0.38342440413010059</v>
      </c>
      <c r="Z483" s="21">
        <f t="shared" si="118"/>
        <v>0.38464162578738881</v>
      </c>
      <c r="AA483" s="21">
        <f t="shared" si="118"/>
        <v>0.38452694477079175</v>
      </c>
      <c r="AB483" s="21">
        <f t="shared" si="118"/>
        <v>0.38356851612998594</v>
      </c>
      <c r="AC483" s="21">
        <f t="shared" si="118"/>
        <v>0.38828935077130999</v>
      </c>
      <c r="AD483" s="21">
        <f t="shared" si="118"/>
        <v>0.38840408966197632</v>
      </c>
    </row>
    <row r="484" spans="1:30" s="41" customFormat="1" x14ac:dyDescent="0.2">
      <c r="A484" s="399">
        <v>1025</v>
      </c>
      <c r="B484" s="399" t="s">
        <v>34</v>
      </c>
      <c r="C484" s="21">
        <f t="shared" ref="C484:O484" si="119">+C327/(C53*10^6)</f>
        <v>0.45127964225055367</v>
      </c>
      <c r="D484" s="21">
        <f t="shared" si="119"/>
        <v>0.42568846441015429</v>
      </c>
      <c r="E484" s="21">
        <f t="shared" si="119"/>
        <v>0.49654722794933953</v>
      </c>
      <c r="F484" s="21">
        <f t="shared" si="119"/>
        <v>0.45122006445226104</v>
      </c>
      <c r="G484" s="21">
        <f t="shared" si="119"/>
        <v>0.47094050060594755</v>
      </c>
      <c r="H484" s="21">
        <f t="shared" si="119"/>
        <v>0.4972874710187753</v>
      </c>
      <c r="I484" s="21">
        <f t="shared" si="119"/>
        <v>0.44463238610735228</v>
      </c>
      <c r="J484" s="21">
        <f t="shared" si="119"/>
        <v>0.40785886977545088</v>
      </c>
      <c r="K484" s="21">
        <f t="shared" si="119"/>
        <v>0.40687907407407409</v>
      </c>
      <c r="L484" s="21">
        <f t="shared" si="119"/>
        <v>0.42418058703643741</v>
      </c>
      <c r="M484" s="21">
        <f t="shared" si="119"/>
        <v>0.49383047834341087</v>
      </c>
      <c r="N484" s="21">
        <f t="shared" si="119"/>
        <v>0.50847035880604008</v>
      </c>
      <c r="O484" s="404">
        <f t="shared" si="119"/>
        <v>0.45397336819404882</v>
      </c>
      <c r="Q484" s="399">
        <v>1025</v>
      </c>
      <c r="R484" s="399" t="s">
        <v>34</v>
      </c>
      <c r="S484" s="21">
        <f t="shared" ref="S484:AD484" si="120">+S327/(S53*10^6)</f>
        <v>0.45127964225055367</v>
      </c>
      <c r="T484" s="21">
        <f t="shared" si="120"/>
        <v>0.43825401936049152</v>
      </c>
      <c r="U484" s="21">
        <f t="shared" si="120"/>
        <v>0.45678186165079998</v>
      </c>
      <c r="V484" s="21">
        <f t="shared" si="120"/>
        <v>0.45536481112786636</v>
      </c>
      <c r="W484" s="21">
        <f t="shared" si="120"/>
        <v>0.45828005112300491</v>
      </c>
      <c r="X484" s="21">
        <f t="shared" si="120"/>
        <v>0.4645604677121265</v>
      </c>
      <c r="Y484" s="21">
        <f t="shared" si="120"/>
        <v>0.46125597788506895</v>
      </c>
      <c r="Z484" s="21">
        <f t="shared" si="120"/>
        <v>0.45328318458815575</v>
      </c>
      <c r="AA484" s="21">
        <f t="shared" si="120"/>
        <v>0.44757587042155361</v>
      </c>
      <c r="AB484" s="21">
        <f t="shared" si="120"/>
        <v>0.44507711743638306</v>
      </c>
      <c r="AC484" s="21">
        <f t="shared" si="120"/>
        <v>0.44921283737868145</v>
      </c>
      <c r="AD484" s="21">
        <f t="shared" si="120"/>
        <v>0.45397336819404882</v>
      </c>
    </row>
    <row r="485" spans="1:30" s="41" customFormat="1" x14ac:dyDescent="0.2">
      <c r="A485" s="399">
        <v>1026</v>
      </c>
      <c r="B485" s="399" t="s">
        <v>35</v>
      </c>
      <c r="C485" s="21">
        <f t="shared" ref="C485:O485" si="121">+C328/(C54*10^6)</f>
        <v>0.35387166474046527</v>
      </c>
      <c r="D485" s="21">
        <f t="shared" si="121"/>
        <v>0.35197969543147212</v>
      </c>
      <c r="E485" s="21">
        <f t="shared" si="121"/>
        <v>0.33508788944114437</v>
      </c>
      <c r="F485" s="21">
        <f t="shared" si="121"/>
        <v>0.35562620568708503</v>
      </c>
      <c r="G485" s="21">
        <f t="shared" si="121"/>
        <v>0.3879406514371459</v>
      </c>
      <c r="H485" s="21">
        <f t="shared" si="121"/>
        <v>0.43541994276664908</v>
      </c>
      <c r="I485" s="21">
        <f t="shared" si="121"/>
        <v>0.37028994748490351</v>
      </c>
      <c r="J485" s="21">
        <f t="shared" si="121"/>
        <v>0.36324270851858437</v>
      </c>
      <c r="K485" s="21">
        <f t="shared" si="121"/>
        <v>0.35777011045816975</v>
      </c>
      <c r="L485" s="21">
        <f t="shared" si="121"/>
        <v>0.35521382651635147</v>
      </c>
      <c r="M485" s="21">
        <f t="shared" si="121"/>
        <v>0.41393415076010187</v>
      </c>
      <c r="N485" s="21">
        <f t="shared" si="121"/>
        <v>0.33238440489276611</v>
      </c>
      <c r="O485" s="404">
        <f t="shared" si="121"/>
        <v>0.366614526922457</v>
      </c>
      <c r="Q485" s="399">
        <v>1026</v>
      </c>
      <c r="R485" s="399" t="s">
        <v>35</v>
      </c>
      <c r="S485" s="21">
        <f t="shared" ref="S485:AD485" si="122">+S328/(S54*10^6)</f>
        <v>0.35387166474046527</v>
      </c>
      <c r="T485" s="21">
        <f t="shared" si="122"/>
        <v>0.35295225303180977</v>
      </c>
      <c r="U485" s="21">
        <f t="shared" si="122"/>
        <v>0.34674351585014407</v>
      </c>
      <c r="V485" s="21">
        <f t="shared" si="122"/>
        <v>0.34897918518938886</v>
      </c>
      <c r="W485" s="21">
        <f t="shared" si="122"/>
        <v>0.35661436205270675</v>
      </c>
      <c r="X485" s="21">
        <f t="shared" si="122"/>
        <v>0.3687756983300105</v>
      </c>
      <c r="Y485" s="21">
        <f t="shared" si="122"/>
        <v>0.36901525765632137</v>
      </c>
      <c r="Z485" s="21">
        <f t="shared" si="122"/>
        <v>0.36820895227173017</v>
      </c>
      <c r="AA485" s="21">
        <f t="shared" si="122"/>
        <v>0.36702979820781012</v>
      </c>
      <c r="AB485" s="21">
        <f t="shared" si="122"/>
        <v>0.3657803169107135</v>
      </c>
      <c r="AC485" s="21">
        <f t="shared" si="122"/>
        <v>0.36991026276649608</v>
      </c>
      <c r="AD485" s="21">
        <f t="shared" si="122"/>
        <v>0.366614526922457</v>
      </c>
    </row>
    <row r="486" spans="1:30" s="41" customFormat="1" x14ac:dyDescent="0.2">
      <c r="A486" s="399">
        <v>1027</v>
      </c>
      <c r="B486" s="399" t="s">
        <v>36</v>
      </c>
      <c r="C486" s="21">
        <f t="shared" ref="C486:O486" si="123">+C329/(C55*10^6)</f>
        <v>0.47546571970032414</v>
      </c>
      <c r="D486" s="21">
        <f t="shared" si="123"/>
        <v>0.44542469701705045</v>
      </c>
      <c r="E486" s="21">
        <f t="shared" si="123"/>
        <v>0.5186716889052424</v>
      </c>
      <c r="F486" s="21">
        <f t="shared" si="123"/>
        <v>0.47826008428657441</v>
      </c>
      <c r="G486" s="21">
        <f t="shared" si="123"/>
        <v>0.50733079920174851</v>
      </c>
      <c r="H486" s="21">
        <f t="shared" si="123"/>
        <v>0.53770403086430529</v>
      </c>
      <c r="I486" s="21">
        <f t="shared" si="123"/>
        <v>0.50522178918870664</v>
      </c>
      <c r="J486" s="21">
        <f t="shared" si="123"/>
        <v>0.46608554531701279</v>
      </c>
      <c r="K486" s="21">
        <f t="shared" si="123"/>
        <v>0.4700618657988056</v>
      </c>
      <c r="L486" s="21">
        <f t="shared" si="123"/>
        <v>0.45378090702661783</v>
      </c>
      <c r="M486" s="21">
        <f t="shared" si="123"/>
        <v>0.49797737608188947</v>
      </c>
      <c r="N486" s="21">
        <f t="shared" si="123"/>
        <v>0.50347972515569994</v>
      </c>
      <c r="O486" s="404">
        <f t="shared" si="123"/>
        <v>0.48729381300312313</v>
      </c>
      <c r="Q486" s="399">
        <v>1027</v>
      </c>
      <c r="R486" s="399" t="s">
        <v>36</v>
      </c>
      <c r="S486" s="21">
        <f t="shared" ref="S486:AD486" si="124">+S329/(S55*10^6)</f>
        <v>0.47546571970032414</v>
      </c>
      <c r="T486" s="21">
        <f t="shared" si="124"/>
        <v>0.46029599754504413</v>
      </c>
      <c r="U486" s="21">
        <f t="shared" si="124"/>
        <v>0.47848846051710409</v>
      </c>
      <c r="V486" s="21">
        <f t="shared" si="124"/>
        <v>0.47843040789319696</v>
      </c>
      <c r="W486" s="21">
        <f t="shared" si="124"/>
        <v>0.48396424789195758</v>
      </c>
      <c r="X486" s="21">
        <f t="shared" si="124"/>
        <v>0.49323467765250067</v>
      </c>
      <c r="Y486" s="21">
        <f t="shared" si="124"/>
        <v>0.49525287385108552</v>
      </c>
      <c r="Z486" s="21">
        <f t="shared" si="124"/>
        <v>0.49075974576271175</v>
      </c>
      <c r="AA486" s="21">
        <f t="shared" si="124"/>
        <v>0.48824964022481976</v>
      </c>
      <c r="AB486" s="21">
        <f t="shared" si="124"/>
        <v>0.48460990380596658</v>
      </c>
      <c r="AC486" s="21">
        <f t="shared" si="124"/>
        <v>0.48584890951612592</v>
      </c>
      <c r="AD486" s="21">
        <f t="shared" si="124"/>
        <v>0.48729381300312313</v>
      </c>
    </row>
    <row r="487" spans="1:30" s="41" customFormat="1" x14ac:dyDescent="0.2">
      <c r="A487" s="399">
        <v>1028</v>
      </c>
      <c r="B487" s="399" t="s">
        <v>37</v>
      </c>
      <c r="C487" s="21">
        <f t="shared" ref="C487:O487" si="125">+C330/(C56*10^6)</f>
        <v>0.57147864610175736</v>
      </c>
      <c r="D487" s="21">
        <f t="shared" si="125"/>
        <v>0.56941530187557432</v>
      </c>
      <c r="E487" s="21">
        <f t="shared" si="125"/>
        <v>0.54980286208648699</v>
      </c>
      <c r="F487" s="21">
        <f t="shared" si="125"/>
        <v>0.55231274688665033</v>
      </c>
      <c r="G487" s="21">
        <f t="shared" si="125"/>
        <v>0.55055062584474346</v>
      </c>
      <c r="H487" s="21">
        <f t="shared" si="125"/>
        <v>0.60379413735456755</v>
      </c>
      <c r="I487" s="21">
        <f t="shared" si="125"/>
        <v>0.55892889878609131</v>
      </c>
      <c r="J487" s="21">
        <f t="shared" si="125"/>
        <v>0.56397189011075821</v>
      </c>
      <c r="K487" s="21">
        <f t="shared" si="125"/>
        <v>0.54917559645495007</v>
      </c>
      <c r="L487" s="21">
        <f t="shared" si="125"/>
        <v>0.58012225775962212</v>
      </c>
      <c r="M487" s="21">
        <f t="shared" si="125"/>
        <v>0.65974141043896528</v>
      </c>
      <c r="N487" s="21">
        <f t="shared" si="125"/>
        <v>0.57024254125781937</v>
      </c>
      <c r="O487" s="404">
        <f t="shared" si="125"/>
        <v>0.57250837952502909</v>
      </c>
      <c r="Q487" s="399">
        <v>1028</v>
      </c>
      <c r="R487" s="399" t="s">
        <v>37</v>
      </c>
      <c r="S487" s="21">
        <f t="shared" ref="S487:AD487" si="126">+S330/(S56*10^6)</f>
        <v>0.57147864610175736</v>
      </c>
      <c r="T487" s="21">
        <f t="shared" si="126"/>
        <v>0.57044167556582515</v>
      </c>
      <c r="U487" s="21">
        <f t="shared" si="126"/>
        <v>0.5634599647686368</v>
      </c>
      <c r="V487" s="21">
        <f t="shared" si="126"/>
        <v>0.56054504679782724</v>
      </c>
      <c r="W487" s="21">
        <f t="shared" si="126"/>
        <v>0.55851980388952871</v>
      </c>
      <c r="X487" s="21">
        <f t="shared" si="126"/>
        <v>0.56592310863568318</v>
      </c>
      <c r="Y487" s="21">
        <f t="shared" si="126"/>
        <v>0.56481448747207763</v>
      </c>
      <c r="Z487" s="21">
        <f t="shared" si="126"/>
        <v>0.56469511169092579</v>
      </c>
      <c r="AA487" s="21">
        <f t="shared" si="126"/>
        <v>0.56283857439839879</v>
      </c>
      <c r="AB487" s="21">
        <f t="shared" si="126"/>
        <v>0.56469382498657983</v>
      </c>
      <c r="AC487" s="21">
        <f t="shared" si="126"/>
        <v>0.57271796588468848</v>
      </c>
      <c r="AD487" s="21">
        <f t="shared" si="126"/>
        <v>0.57250837952502909</v>
      </c>
    </row>
    <row r="488" spans="1:30" s="41" customFormat="1" x14ac:dyDescent="0.2">
      <c r="A488" s="399">
        <v>1029</v>
      </c>
      <c r="B488" s="399" t="s">
        <v>38</v>
      </c>
      <c r="C488" s="21">
        <f t="shared" ref="C488:O488" si="127">+C331/(C57*10^6)</f>
        <v>0.35914572979410486</v>
      </c>
      <c r="D488" s="21">
        <f t="shared" si="127"/>
        <v>0.35250953813007763</v>
      </c>
      <c r="E488" s="21">
        <f t="shared" si="127"/>
        <v>0.38310244644792363</v>
      </c>
      <c r="F488" s="21">
        <f t="shared" si="127"/>
        <v>0.34969842777250182</v>
      </c>
      <c r="G488" s="21">
        <f t="shared" si="127"/>
        <v>0.33679297113456003</v>
      </c>
      <c r="H488" s="21">
        <f t="shared" si="127"/>
        <v>0.37891579278995458</v>
      </c>
      <c r="I488" s="21">
        <f t="shared" si="127"/>
        <v>0.37713486762694132</v>
      </c>
      <c r="J488" s="21">
        <f t="shared" si="127"/>
        <v>0.28699814277801311</v>
      </c>
      <c r="K488" s="21">
        <f t="shared" si="127"/>
        <v>0.31172155835974569</v>
      </c>
      <c r="L488" s="21">
        <f t="shared" si="127"/>
        <v>0.33558909878717935</v>
      </c>
      <c r="M488" s="21">
        <f t="shared" si="127"/>
        <v>0.39684373146134072</v>
      </c>
      <c r="N488" s="21">
        <f t="shared" si="127"/>
        <v>0.34629029185802873</v>
      </c>
      <c r="O488" s="404">
        <f t="shared" si="127"/>
        <v>0.34851645895731198</v>
      </c>
      <c r="Q488" s="399">
        <v>1029</v>
      </c>
      <c r="R488" s="399" t="s">
        <v>38</v>
      </c>
      <c r="S488" s="21">
        <f t="shared" ref="S488:AD488" si="128">+S331/(S57*10^6)</f>
        <v>0.35914572979410486</v>
      </c>
      <c r="T488" s="21">
        <f t="shared" si="128"/>
        <v>0.35579397195679036</v>
      </c>
      <c r="U488" s="21">
        <f t="shared" si="128"/>
        <v>0.36479420928642003</v>
      </c>
      <c r="V488" s="21">
        <f t="shared" si="128"/>
        <v>0.36079748568235787</v>
      </c>
      <c r="W488" s="21">
        <f t="shared" si="128"/>
        <v>0.35590056172529277</v>
      </c>
      <c r="X488" s="21">
        <f t="shared" si="128"/>
        <v>0.35969864193908968</v>
      </c>
      <c r="Y488" s="21">
        <f t="shared" si="128"/>
        <v>0.36241572593412319</v>
      </c>
      <c r="Z488" s="21">
        <f t="shared" si="128"/>
        <v>0.35024528683837625</v>
      </c>
      <c r="AA488" s="21">
        <f t="shared" si="128"/>
        <v>0.34570670829004008</v>
      </c>
      <c r="AB488" s="21">
        <f t="shared" si="128"/>
        <v>0.34466687614580582</v>
      </c>
      <c r="AC488" s="21">
        <f t="shared" si="128"/>
        <v>0.34871834292042619</v>
      </c>
      <c r="AD488" s="21">
        <f t="shared" si="128"/>
        <v>0.34851645895731198</v>
      </c>
    </row>
    <row r="489" spans="1:30" s="41" customFormat="1" x14ac:dyDescent="0.2">
      <c r="A489" s="400">
        <v>1030</v>
      </c>
      <c r="B489" s="400" t="s">
        <v>18</v>
      </c>
      <c r="C489" s="23">
        <f t="shared" ref="C489:O489" si="129">+C332/(C58*10^6)</f>
        <v>0.54917909867305514</v>
      </c>
      <c r="D489" s="23">
        <f t="shared" si="129"/>
        <v>0.5520921334557698</v>
      </c>
      <c r="E489" s="23">
        <f t="shared" si="129"/>
        <v>0.56082980815759487</v>
      </c>
      <c r="F489" s="23">
        <f t="shared" si="129"/>
        <v>0.51345192806501827</v>
      </c>
      <c r="G489" s="23">
        <f t="shared" si="129"/>
        <v>0.51454615722708053</v>
      </c>
      <c r="H489" s="23">
        <f t="shared" si="129"/>
        <v>0.61221433002481407</v>
      </c>
      <c r="I489" s="23">
        <f t="shared" si="129"/>
        <v>0.53321966209659355</v>
      </c>
      <c r="J489" s="23">
        <f t="shared" si="129"/>
        <v>0.51005141888642025</v>
      </c>
      <c r="K489" s="23">
        <f t="shared" si="129"/>
        <v>0.46806133807592415</v>
      </c>
      <c r="L489" s="23">
        <f t="shared" si="129"/>
        <v>0.56629474903945842</v>
      </c>
      <c r="M489" s="23">
        <f t="shared" si="129"/>
        <v>0.55873230618882552</v>
      </c>
      <c r="N489" s="23">
        <f t="shared" si="129"/>
        <v>0.55632293927053289</v>
      </c>
      <c r="O489" s="405">
        <f t="shared" si="129"/>
        <v>0.53894493523793852</v>
      </c>
      <c r="Q489" s="400">
        <v>1030</v>
      </c>
      <c r="R489" s="400" t="s">
        <v>18</v>
      </c>
      <c r="S489" s="23">
        <f t="shared" ref="S489:AD489" si="130">+S332/(S58*10^6)</f>
        <v>0.54917909867305514</v>
      </c>
      <c r="T489" s="23">
        <f t="shared" si="130"/>
        <v>0.55064749311464789</v>
      </c>
      <c r="U489" s="23">
        <f t="shared" si="130"/>
        <v>0.55401536507543137</v>
      </c>
      <c r="V489" s="23">
        <f t="shared" si="130"/>
        <v>0.54331550619198576</v>
      </c>
      <c r="W489" s="23">
        <f t="shared" si="130"/>
        <v>0.53754691350896333</v>
      </c>
      <c r="X489" s="23">
        <f t="shared" si="130"/>
        <v>0.54978078634355076</v>
      </c>
      <c r="Y489" s="23">
        <f t="shared" si="130"/>
        <v>0.54697198478227382</v>
      </c>
      <c r="Z489" s="23">
        <f t="shared" si="130"/>
        <v>0.54122763223772952</v>
      </c>
      <c r="AA489" s="23">
        <f t="shared" si="130"/>
        <v>0.53228415702220833</v>
      </c>
      <c r="AB489" s="23">
        <f t="shared" si="130"/>
        <v>0.53544830550307243</v>
      </c>
      <c r="AC489" s="23">
        <f t="shared" si="130"/>
        <v>0.53742739887108892</v>
      </c>
      <c r="AD489" s="23">
        <f t="shared" si="130"/>
        <v>0.53894493523793852</v>
      </c>
    </row>
    <row r="490" spans="1:30" s="41" customFormat="1" x14ac:dyDescent="0.2">
      <c r="A490" s="401">
        <v>10300</v>
      </c>
      <c r="B490" s="401" t="s">
        <v>57</v>
      </c>
      <c r="C490" s="406">
        <f t="shared" ref="C490:O490" si="131">+C333/(C59*10^6)</f>
        <v>0.52411074281462622</v>
      </c>
      <c r="D490" s="406">
        <f t="shared" si="131"/>
        <v>0.51299417295775429</v>
      </c>
      <c r="E490" s="406">
        <f t="shared" si="131"/>
        <v>0.48182089533227351</v>
      </c>
      <c r="F490" s="406">
        <f t="shared" si="131"/>
        <v>0.51658361455815627</v>
      </c>
      <c r="G490" s="406">
        <f t="shared" si="131"/>
        <v>0.51046769521901403</v>
      </c>
      <c r="H490" s="406">
        <f t="shared" si="131"/>
        <v>0.5797985617545599</v>
      </c>
      <c r="I490" s="406">
        <f t="shared" si="131"/>
        <v>0.52035627512426019</v>
      </c>
      <c r="J490" s="406">
        <f t="shared" si="131"/>
        <v>0.52506551408646851</v>
      </c>
      <c r="K490" s="406">
        <f t="shared" si="131"/>
        <v>0.52075127564476376</v>
      </c>
      <c r="L490" s="406">
        <f t="shared" si="131"/>
        <v>0.54865871842072567</v>
      </c>
      <c r="M490" s="406">
        <f t="shared" si="131"/>
        <v>0.58943856200654876</v>
      </c>
      <c r="N490" s="406">
        <f t="shared" si="131"/>
        <v>0.51684062710141376</v>
      </c>
      <c r="O490" s="406">
        <f t="shared" si="131"/>
        <v>0.52850757387635916</v>
      </c>
      <c r="Q490" s="401">
        <v>10300</v>
      </c>
      <c r="R490" s="401" t="s">
        <v>57</v>
      </c>
      <c r="S490" s="406">
        <f t="shared" ref="S490:AD490" si="132">+S333/(S59*10^6)</f>
        <v>0.52411074281462622</v>
      </c>
      <c r="T490" s="406">
        <f t="shared" si="132"/>
        <v>0.51844479804270338</v>
      </c>
      <c r="U490" s="406">
        <f t="shared" si="132"/>
        <v>0.50627549461079469</v>
      </c>
      <c r="V490" s="406">
        <f t="shared" si="132"/>
        <v>0.50893474094880964</v>
      </c>
      <c r="W490" s="406">
        <f t="shared" si="132"/>
        <v>0.50923933728125526</v>
      </c>
      <c r="X490" s="406">
        <f t="shared" si="132"/>
        <v>0.52076592459567794</v>
      </c>
      <c r="Y490" s="406">
        <f t="shared" si="132"/>
        <v>0.52070067714097212</v>
      </c>
      <c r="Z490" s="406">
        <f t="shared" si="132"/>
        <v>0.52132242401641327</v>
      </c>
      <c r="AA490" s="406">
        <f t="shared" si="132"/>
        <v>0.5212549362797686</v>
      </c>
      <c r="AB490" s="406">
        <f t="shared" si="132"/>
        <v>0.52400427151951301</v>
      </c>
      <c r="AC490" s="406">
        <f t="shared" si="132"/>
        <v>0.52957128005392407</v>
      </c>
      <c r="AD490" s="406">
        <f t="shared" si="132"/>
        <v>0.52850757387635916</v>
      </c>
    </row>
    <row r="491" spans="1:30" s="41" customFormat="1" x14ac:dyDescent="0.2"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</row>
    <row r="492" spans="1:30" s="41" customFormat="1" x14ac:dyDescent="0.2">
      <c r="A492" s="397" t="s">
        <v>144</v>
      </c>
      <c r="B492" s="397" t="s">
        <v>155</v>
      </c>
      <c r="C492" s="397" t="s">
        <v>0</v>
      </c>
      <c r="D492" s="397" t="s">
        <v>1</v>
      </c>
      <c r="E492" s="397" t="s">
        <v>2</v>
      </c>
      <c r="F492" s="397" t="s">
        <v>3</v>
      </c>
      <c r="G492" s="397" t="s">
        <v>4</v>
      </c>
      <c r="H492" s="397" t="s">
        <v>5</v>
      </c>
      <c r="I492" s="397" t="s">
        <v>6</v>
      </c>
      <c r="J492" s="397" t="s">
        <v>7</v>
      </c>
      <c r="K492" s="397" t="s">
        <v>8</v>
      </c>
      <c r="L492" s="397" t="s">
        <v>9</v>
      </c>
      <c r="M492" s="397" t="s">
        <v>10</v>
      </c>
      <c r="N492" s="397" t="s">
        <v>11</v>
      </c>
      <c r="O492" s="397" t="s">
        <v>55</v>
      </c>
      <c r="Q492" s="397" t="s">
        <v>73</v>
      </c>
      <c r="R492" s="397" t="s">
        <v>155</v>
      </c>
      <c r="S492" s="397" t="s">
        <v>74</v>
      </c>
      <c r="T492" s="397" t="s">
        <v>75</v>
      </c>
      <c r="U492" s="397" t="s">
        <v>76</v>
      </c>
      <c r="V492" s="397" t="s">
        <v>77</v>
      </c>
      <c r="W492" s="397" t="s">
        <v>78</v>
      </c>
      <c r="X492" s="397" t="s">
        <v>79</v>
      </c>
      <c r="Y492" s="397" t="s">
        <v>80</v>
      </c>
      <c r="Z492" s="397" t="s">
        <v>81</v>
      </c>
      <c r="AA492" s="397" t="s">
        <v>82</v>
      </c>
      <c r="AB492" s="397" t="s">
        <v>83</v>
      </c>
      <c r="AC492" s="397" t="s">
        <v>84</v>
      </c>
      <c r="AD492" s="397" t="s">
        <v>85</v>
      </c>
    </row>
    <row r="493" spans="1:30" s="41" customFormat="1" x14ac:dyDescent="0.2">
      <c r="A493" s="398"/>
      <c r="B493" s="398" t="s">
        <v>46</v>
      </c>
      <c r="C493" s="387"/>
      <c r="D493" s="387"/>
      <c r="E493" s="387"/>
      <c r="F493" s="387"/>
      <c r="G493" s="387"/>
      <c r="H493" s="387"/>
      <c r="I493" s="387"/>
      <c r="J493" s="387"/>
      <c r="K493" s="387"/>
      <c r="L493" s="387"/>
      <c r="M493" s="387"/>
      <c r="N493" s="387"/>
      <c r="O493" s="402">
        <f>SUM(C493:N493)</f>
        <v>0</v>
      </c>
      <c r="Q493" s="398"/>
      <c r="R493" s="398" t="s">
        <v>46</v>
      </c>
      <c r="S493" s="387"/>
      <c r="T493" s="387"/>
      <c r="U493" s="387"/>
      <c r="V493" s="387"/>
      <c r="W493" s="387"/>
      <c r="X493" s="387"/>
      <c r="Y493" s="387"/>
      <c r="Z493" s="387"/>
      <c r="AA493" s="387"/>
      <c r="AB493" s="387"/>
      <c r="AC493" s="387"/>
      <c r="AD493" s="387"/>
    </row>
    <row r="494" spans="1:30" s="41" customFormat="1" x14ac:dyDescent="0.2">
      <c r="A494" s="399">
        <v>1004</v>
      </c>
      <c r="B494" s="399" t="s">
        <v>94</v>
      </c>
      <c r="C494" s="21">
        <f t="shared" ref="C494:O494" si="133">+C337/(C32*10^6)</f>
        <v>1.891262846292397</v>
      </c>
      <c r="D494" s="21">
        <f t="shared" si="133"/>
        <v>1.88062139446204</v>
      </c>
      <c r="E494" s="21">
        <f t="shared" si="133"/>
        <v>1.9380068656418914</v>
      </c>
      <c r="F494" s="21">
        <f t="shared" si="133"/>
        <v>1.8586996705833563</v>
      </c>
      <c r="G494" s="21">
        <f t="shared" si="133"/>
        <v>1.885497360770034</v>
      </c>
      <c r="H494" s="21">
        <f t="shared" si="133"/>
        <v>2.1105076462712518</v>
      </c>
      <c r="I494" s="21">
        <f t="shared" si="133"/>
        <v>1.8384317092297948</v>
      </c>
      <c r="J494" s="21">
        <f t="shared" si="133"/>
        <v>1.7702693410369421</v>
      </c>
      <c r="K494" s="21">
        <f t="shared" si="133"/>
        <v>1.8457330824186065</v>
      </c>
      <c r="L494" s="21">
        <f t="shared" si="133"/>
        <v>1.8849473528458909</v>
      </c>
      <c r="M494" s="21">
        <f t="shared" si="133"/>
        <v>2.0321457615962957</v>
      </c>
      <c r="N494" s="21">
        <f t="shared" si="133"/>
        <v>1.6468715996328811</v>
      </c>
      <c r="O494" s="404">
        <f t="shared" si="133"/>
        <v>1.878288457831913</v>
      </c>
      <c r="Q494" s="399">
        <v>1004</v>
      </c>
      <c r="R494" s="399" t="s">
        <v>94</v>
      </c>
      <c r="S494" s="21">
        <f t="shared" ref="S494:AD494" si="134">+S337/(S32*10^6)</f>
        <v>1.891262846292397</v>
      </c>
      <c r="T494" s="21">
        <f t="shared" si="134"/>
        <v>1.8858302801131481</v>
      </c>
      <c r="U494" s="21">
        <f t="shared" si="134"/>
        <v>1.9031859618870217</v>
      </c>
      <c r="V494" s="21">
        <f t="shared" si="134"/>
        <v>1.8916275241197897</v>
      </c>
      <c r="W494" s="21">
        <f t="shared" si="134"/>
        <v>1.8904078656774224</v>
      </c>
      <c r="X494" s="21">
        <f t="shared" si="134"/>
        <v>1.9260246785698072</v>
      </c>
      <c r="Y494" s="21">
        <f t="shared" si="134"/>
        <v>1.9121158342309315</v>
      </c>
      <c r="Z494" s="21">
        <f t="shared" si="134"/>
        <v>1.892860099504746</v>
      </c>
      <c r="AA494" s="21">
        <f t="shared" si="134"/>
        <v>1.8873581131621762</v>
      </c>
      <c r="AB494" s="21">
        <f t="shared" si="134"/>
        <v>1.8871235451571897</v>
      </c>
      <c r="AC494" s="21">
        <f t="shared" si="134"/>
        <v>1.8995231177339076</v>
      </c>
      <c r="AD494" s="21">
        <f t="shared" si="134"/>
        <v>1.878288457831913</v>
      </c>
    </row>
    <row r="495" spans="1:30" s="41" customFormat="1" x14ac:dyDescent="0.2">
      <c r="A495" s="399">
        <v>1005</v>
      </c>
      <c r="B495" s="399" t="s">
        <v>13</v>
      </c>
      <c r="C495" s="21">
        <f t="shared" ref="C495:O495" si="135">+C338/(C33*10^6)</f>
        <v>1.8474388458682507</v>
      </c>
      <c r="D495" s="21">
        <f t="shared" si="135"/>
        <v>1.6617362270450753</v>
      </c>
      <c r="E495" s="21">
        <f t="shared" si="135"/>
        <v>1.7736138837014619</v>
      </c>
      <c r="F495" s="21">
        <f t="shared" si="135"/>
        <v>1.5950930616205727</v>
      </c>
      <c r="G495" s="21">
        <f t="shared" si="135"/>
        <v>1.6320257206973936</v>
      </c>
      <c r="H495" s="21">
        <f t="shared" si="135"/>
        <v>2.0800495975832454</v>
      </c>
      <c r="I495" s="21">
        <f t="shared" si="135"/>
        <v>1.6515027997364955</v>
      </c>
      <c r="J495" s="21">
        <f t="shared" si="135"/>
        <v>1.5928520429638175</v>
      </c>
      <c r="K495" s="21">
        <f t="shared" si="135"/>
        <v>1.4510846243487798</v>
      </c>
      <c r="L495" s="21">
        <f t="shared" si="135"/>
        <v>1.7715385691726464</v>
      </c>
      <c r="M495" s="21">
        <f t="shared" si="135"/>
        <v>1.6863720351599945</v>
      </c>
      <c r="N495" s="21">
        <f t="shared" si="135"/>
        <v>1.513460698056657</v>
      </c>
      <c r="O495" s="404">
        <f t="shared" si="135"/>
        <v>1.6770263020215574</v>
      </c>
      <c r="Q495" s="399">
        <v>1005</v>
      </c>
      <c r="R495" s="399" t="s">
        <v>13</v>
      </c>
      <c r="S495" s="21">
        <f t="shared" ref="S495:AD495" si="136">+S338/(S33*10^6)</f>
        <v>1.8474388458682507</v>
      </c>
      <c r="T495" s="21">
        <f t="shared" si="136"/>
        <v>1.7562018800116557</v>
      </c>
      <c r="U495" s="21">
        <f t="shared" si="136"/>
        <v>1.7620273472846617</v>
      </c>
      <c r="V495" s="21">
        <f t="shared" si="136"/>
        <v>1.7169403630530846</v>
      </c>
      <c r="W495" s="21">
        <f t="shared" si="136"/>
        <v>1.7003438415958501</v>
      </c>
      <c r="X495" s="21">
        <f t="shared" si="136"/>
        <v>1.7601814390063666</v>
      </c>
      <c r="Y495" s="21">
        <f t="shared" si="136"/>
        <v>1.7408970402581008</v>
      </c>
      <c r="Z495" s="21">
        <f t="shared" si="136"/>
        <v>1.717525809730299</v>
      </c>
      <c r="AA495" s="21">
        <f t="shared" si="136"/>
        <v>1.6840683594044212</v>
      </c>
      <c r="AB495" s="21">
        <f t="shared" si="136"/>
        <v>1.6925698537840137</v>
      </c>
      <c r="AC495" s="21">
        <f t="shared" si="136"/>
        <v>1.6920307901892855</v>
      </c>
      <c r="AD495" s="21">
        <f t="shared" si="136"/>
        <v>1.6770263020215574</v>
      </c>
    </row>
    <row r="496" spans="1:30" s="41" customFormat="1" x14ac:dyDescent="0.2">
      <c r="A496" s="399">
        <v>1006</v>
      </c>
      <c r="B496" s="399" t="s">
        <v>14</v>
      </c>
      <c r="C496" s="21">
        <f t="shared" ref="C496:O496" si="137">+C339/(C34*10^6)</f>
        <v>0.64790368283186783</v>
      </c>
      <c r="D496" s="21">
        <f t="shared" si="137"/>
        <v>0.53729478531557651</v>
      </c>
      <c r="E496" s="21">
        <f t="shared" si="137"/>
        <v>0.61120063950122983</v>
      </c>
      <c r="F496" s="21">
        <f t="shared" si="137"/>
        <v>0.61101654493867819</v>
      </c>
      <c r="G496" s="21">
        <f t="shared" si="137"/>
        <v>0.5760504613558286</v>
      </c>
      <c r="H496" s="21">
        <f t="shared" si="137"/>
        <v>0.67015061585449054</v>
      </c>
      <c r="I496" s="21">
        <f t="shared" si="137"/>
        <v>0.67929368448794791</v>
      </c>
      <c r="J496" s="21">
        <f t="shared" si="137"/>
        <v>0.62602214957494284</v>
      </c>
      <c r="K496" s="21">
        <f t="shared" si="137"/>
        <v>0.56508038428781859</v>
      </c>
      <c r="L496" s="21">
        <f t="shared" si="137"/>
        <v>0.64390454474407643</v>
      </c>
      <c r="M496" s="21">
        <f t="shared" si="137"/>
        <v>0.56286411274718517</v>
      </c>
      <c r="N496" s="21">
        <f t="shared" si="137"/>
        <v>0.54745909823911043</v>
      </c>
      <c r="O496" s="404">
        <f t="shared" si="137"/>
        <v>0.60689270444565047</v>
      </c>
      <c r="Q496" s="399">
        <v>1006</v>
      </c>
      <c r="R496" s="399" t="s">
        <v>14</v>
      </c>
      <c r="S496" s="21">
        <f t="shared" ref="S496:AD496" si="138">+S339/(S34*10^6)</f>
        <v>0.64790368283186783</v>
      </c>
      <c r="T496" s="21">
        <f t="shared" si="138"/>
        <v>0.58990792370779599</v>
      </c>
      <c r="U496" s="21">
        <f t="shared" si="138"/>
        <v>0.59710896135409997</v>
      </c>
      <c r="V496" s="21">
        <f t="shared" si="138"/>
        <v>0.60079567982001314</v>
      </c>
      <c r="W496" s="21">
        <f t="shared" si="138"/>
        <v>0.59581745274051912</v>
      </c>
      <c r="X496" s="21">
        <f t="shared" si="138"/>
        <v>0.60809782469274554</v>
      </c>
      <c r="Y496" s="21">
        <f t="shared" si="138"/>
        <v>0.61957909162442149</v>
      </c>
      <c r="Z496" s="21">
        <f t="shared" si="138"/>
        <v>0.62055921667494607</v>
      </c>
      <c r="AA496" s="21">
        <f t="shared" si="138"/>
        <v>0.61393624545189118</v>
      </c>
      <c r="AB496" s="21">
        <f t="shared" si="138"/>
        <v>0.61673166229847332</v>
      </c>
      <c r="AC496" s="21">
        <f t="shared" si="138"/>
        <v>0.61210712313513327</v>
      </c>
      <c r="AD496" s="21">
        <f t="shared" si="138"/>
        <v>0.60689270444565047</v>
      </c>
    </row>
    <row r="497" spans="1:30" s="41" customFormat="1" x14ac:dyDescent="0.2">
      <c r="A497" s="399">
        <v>1007</v>
      </c>
      <c r="B497" s="399" t="s">
        <v>15</v>
      </c>
      <c r="C497" s="21">
        <f t="shared" ref="C497:O497" si="139">+C340/(C35*10^6)</f>
        <v>2.061158513912702</v>
      </c>
      <c r="D497" s="21">
        <f t="shared" si="139"/>
        <v>2.0030088781433228</v>
      </c>
      <c r="E497" s="21">
        <f t="shared" si="139"/>
        <v>1.9669977753058954</v>
      </c>
      <c r="F497" s="21">
        <f t="shared" si="139"/>
        <v>1.8767407974917787</v>
      </c>
      <c r="G497" s="21">
        <f t="shared" si="139"/>
        <v>1.895501407765303</v>
      </c>
      <c r="H497" s="21">
        <f t="shared" si="139"/>
        <v>1.9949327927085649</v>
      </c>
      <c r="I497" s="21">
        <f t="shared" si="139"/>
        <v>1.459946187024366</v>
      </c>
      <c r="J497" s="21">
        <f t="shared" si="139"/>
        <v>1.4489452842393757</v>
      </c>
      <c r="K497" s="21">
        <f t="shared" si="139"/>
        <v>1.456001869006039</v>
      </c>
      <c r="L497" s="21">
        <f t="shared" si="139"/>
        <v>1.5845682177649274</v>
      </c>
      <c r="M497" s="21">
        <f t="shared" si="139"/>
        <v>1.643285643735493</v>
      </c>
      <c r="N497" s="21">
        <f t="shared" si="139"/>
        <v>1.5993409183560017</v>
      </c>
      <c r="O497" s="404">
        <f t="shared" si="139"/>
        <v>1.7412319957162381</v>
      </c>
      <c r="Q497" s="399">
        <v>1007</v>
      </c>
      <c r="R497" s="399" t="s">
        <v>15</v>
      </c>
      <c r="S497" s="21">
        <f t="shared" ref="S497:AD497" si="140">+S340/(S35*10^6)</f>
        <v>2.061158513912702</v>
      </c>
      <c r="T497" s="21">
        <f t="shared" si="140"/>
        <v>2.0313029766960331</v>
      </c>
      <c r="U497" s="21">
        <f t="shared" si="140"/>
        <v>2.0096325010454277</v>
      </c>
      <c r="V497" s="21">
        <f t="shared" si="140"/>
        <v>1.9749341989855178</v>
      </c>
      <c r="W497" s="21">
        <f t="shared" si="140"/>
        <v>1.9591542622532785</v>
      </c>
      <c r="X497" s="21">
        <f t="shared" si="140"/>
        <v>1.9650503322803847</v>
      </c>
      <c r="Y497" s="21">
        <f t="shared" si="140"/>
        <v>1.8871227900378289</v>
      </c>
      <c r="Z497" s="21">
        <f t="shared" si="140"/>
        <v>1.8254735418324477</v>
      </c>
      <c r="AA497" s="21">
        <f t="shared" si="140"/>
        <v>1.7835057396075515</v>
      </c>
      <c r="AB497" s="21">
        <f t="shared" si="140"/>
        <v>1.7645424564279375</v>
      </c>
      <c r="AC497" s="21">
        <f t="shared" si="140"/>
        <v>1.7537977879453108</v>
      </c>
      <c r="AD497" s="21">
        <f t="shared" si="140"/>
        <v>1.7412319957162381</v>
      </c>
    </row>
    <row r="498" spans="1:30" s="41" customFormat="1" x14ac:dyDescent="0.2">
      <c r="A498" s="399">
        <v>1008</v>
      </c>
      <c r="B498" s="399" t="s">
        <v>16</v>
      </c>
      <c r="C498" s="21">
        <f t="shared" ref="C498:O498" si="141">+C341/(C36*10^6)</f>
        <v>1.993070486534412</v>
      </c>
      <c r="D498" s="21">
        <f t="shared" si="141"/>
        <v>1.8881139140717385</v>
      </c>
      <c r="E498" s="21">
        <f t="shared" si="141"/>
        <v>2.5049715702220046</v>
      </c>
      <c r="F498" s="21">
        <f t="shared" si="141"/>
        <v>2.2489255728663506</v>
      </c>
      <c r="G498" s="21">
        <f t="shared" si="141"/>
        <v>2.0542604532012669</v>
      </c>
      <c r="H498" s="21">
        <f t="shared" si="141"/>
        <v>2.6858663318482523</v>
      </c>
      <c r="I498" s="21">
        <f t="shared" si="141"/>
        <v>2.4900661087546334</v>
      </c>
      <c r="J498" s="21">
        <f t="shared" si="141"/>
        <v>1.9549063475546307</v>
      </c>
      <c r="K498" s="21">
        <f t="shared" si="141"/>
        <v>1.6828665634824242</v>
      </c>
      <c r="L498" s="21">
        <f t="shared" si="141"/>
        <v>1.7975083510062166</v>
      </c>
      <c r="M498" s="21">
        <f t="shared" si="141"/>
        <v>1.9031683448740613</v>
      </c>
      <c r="N498" s="21">
        <f t="shared" si="141"/>
        <v>1.839253999117852</v>
      </c>
      <c r="O498" s="404">
        <f t="shared" si="141"/>
        <v>2.0819503214328887</v>
      </c>
      <c r="Q498" s="399">
        <v>1008</v>
      </c>
      <c r="R498" s="399" t="s">
        <v>16</v>
      </c>
      <c r="S498" s="21">
        <f t="shared" ref="S498:AD498" si="142">+S341/(S36*10^6)</f>
        <v>1.993070486534412</v>
      </c>
      <c r="T498" s="21">
        <f t="shared" si="142"/>
        <v>1.9388556334254912</v>
      </c>
      <c r="U498" s="21">
        <f t="shared" si="142"/>
        <v>2.1253209236103441</v>
      </c>
      <c r="V498" s="21">
        <f t="shared" si="142"/>
        <v>2.1592492227425066</v>
      </c>
      <c r="W498" s="21">
        <f t="shared" si="142"/>
        <v>2.1376868512702791</v>
      </c>
      <c r="X498" s="21">
        <f t="shared" si="142"/>
        <v>2.2367667447213071</v>
      </c>
      <c r="Y498" s="21">
        <f t="shared" si="142"/>
        <v>2.2789571174502483</v>
      </c>
      <c r="Z498" s="21">
        <f t="shared" si="142"/>
        <v>2.2259121598207545</v>
      </c>
      <c r="AA498" s="21">
        <f t="shared" si="142"/>
        <v>2.161366489480995</v>
      </c>
      <c r="AB498" s="21">
        <f t="shared" si="142"/>
        <v>2.1239808651376797</v>
      </c>
      <c r="AC498" s="21">
        <f t="shared" si="142"/>
        <v>2.1046844423021063</v>
      </c>
      <c r="AD498" s="21">
        <f t="shared" si="142"/>
        <v>2.0819503214328887</v>
      </c>
    </row>
    <row r="499" spans="1:30" s="41" customFormat="1" x14ac:dyDescent="0.2">
      <c r="A499" s="399">
        <v>1009</v>
      </c>
      <c r="B499" s="399" t="s">
        <v>17</v>
      </c>
      <c r="C499" s="21">
        <f t="shared" ref="C499:O499" si="143">+C342/(C37*10^6)</f>
        <v>2.0397339356917774</v>
      </c>
      <c r="D499" s="21">
        <f t="shared" si="143"/>
        <v>1.9429764162123728</v>
      </c>
      <c r="E499" s="21">
        <f t="shared" si="143"/>
        <v>2.0741095214084626</v>
      </c>
      <c r="F499" s="21">
        <f t="shared" si="143"/>
        <v>2.1451804399110062</v>
      </c>
      <c r="G499" s="21">
        <f t="shared" si="143"/>
        <v>1.9872826126205132</v>
      </c>
      <c r="H499" s="21">
        <f t="shared" si="143"/>
        <v>2.0845127599194</v>
      </c>
      <c r="I499" s="21">
        <f t="shared" si="143"/>
        <v>1.8931866810914773</v>
      </c>
      <c r="J499" s="21">
        <f t="shared" si="143"/>
        <v>1.8400248889917892</v>
      </c>
      <c r="K499" s="21">
        <f t="shared" si="143"/>
        <v>1.8404762206320056</v>
      </c>
      <c r="L499" s="21">
        <f t="shared" si="143"/>
        <v>2.1298588311601598</v>
      </c>
      <c r="M499" s="21">
        <f t="shared" si="143"/>
        <v>1.9986520887728456</v>
      </c>
      <c r="N499" s="21">
        <f t="shared" si="143"/>
        <v>1.7732660668257301</v>
      </c>
      <c r="O499" s="404">
        <f t="shared" si="143"/>
        <v>1.973481216489879</v>
      </c>
      <c r="Q499" s="399">
        <v>1009</v>
      </c>
      <c r="R499" s="399" t="s">
        <v>17</v>
      </c>
      <c r="S499" s="21">
        <f t="shared" ref="S499:AD499" si="144">+S342/(S37*10^6)</f>
        <v>2.0397339356917774</v>
      </c>
      <c r="T499" s="21">
        <f t="shared" si="144"/>
        <v>1.9905791837041871</v>
      </c>
      <c r="U499" s="21">
        <f t="shared" si="144"/>
        <v>2.0175790377948535</v>
      </c>
      <c r="V499" s="21">
        <f t="shared" si="144"/>
        <v>2.0491590981969816</v>
      </c>
      <c r="W499" s="21">
        <f t="shared" si="144"/>
        <v>2.0368763938636212</v>
      </c>
      <c r="X499" s="21">
        <f t="shared" si="144"/>
        <v>2.0446203159032055</v>
      </c>
      <c r="Y499" s="21">
        <f t="shared" si="144"/>
        <v>2.0209278727845876</v>
      </c>
      <c r="Z499" s="21">
        <f t="shared" si="144"/>
        <v>1.9939904626348544</v>
      </c>
      <c r="AA499" s="21">
        <f t="shared" si="144"/>
        <v>1.9756000849670159</v>
      </c>
      <c r="AB499" s="21">
        <f t="shared" si="144"/>
        <v>1.9913388156294098</v>
      </c>
      <c r="AC499" s="21">
        <f t="shared" si="144"/>
        <v>1.9919939804830855</v>
      </c>
      <c r="AD499" s="21">
        <f t="shared" si="144"/>
        <v>1.973481216489879</v>
      </c>
    </row>
    <row r="500" spans="1:30" s="41" customFormat="1" x14ac:dyDescent="0.2">
      <c r="A500" s="399">
        <v>1010</v>
      </c>
      <c r="B500" s="399" t="s">
        <v>19</v>
      </c>
      <c r="C500" s="21">
        <f t="shared" ref="C500:O500" si="145">+C343/(C38*10^6)</f>
        <v>1.2762075208591748</v>
      </c>
      <c r="D500" s="21">
        <f t="shared" si="145"/>
        <v>1.0361267858644387</v>
      </c>
      <c r="E500" s="21">
        <f t="shared" si="145"/>
        <v>1.1230433313624459</v>
      </c>
      <c r="F500" s="21">
        <f t="shared" si="145"/>
        <v>1.1546475844923738</v>
      </c>
      <c r="G500" s="21">
        <f t="shared" si="145"/>
        <v>1.0737749034049744</v>
      </c>
      <c r="H500" s="21">
        <f t="shared" si="145"/>
        <v>1.0969583450029901</v>
      </c>
      <c r="I500" s="21">
        <f t="shared" si="145"/>
        <v>1.0521787996236074</v>
      </c>
      <c r="J500" s="21">
        <f t="shared" si="145"/>
        <v>0.91679674865432415</v>
      </c>
      <c r="K500" s="21">
        <f t="shared" si="145"/>
        <v>0.9931057851131756</v>
      </c>
      <c r="L500" s="21">
        <f t="shared" si="145"/>
        <v>0.9561986124692966</v>
      </c>
      <c r="M500" s="21">
        <f t="shared" si="145"/>
        <v>1.5784389665978753</v>
      </c>
      <c r="N500" s="21">
        <f t="shared" si="145"/>
        <v>1.0429290104033131</v>
      </c>
      <c r="O500" s="404">
        <f t="shared" si="145"/>
        <v>1.1021413923557248</v>
      </c>
      <c r="Q500" s="399">
        <v>1010</v>
      </c>
      <c r="R500" s="399" t="s">
        <v>19</v>
      </c>
      <c r="S500" s="21">
        <f t="shared" ref="S500:AD500" si="146">+S343/(S38*10^6)</f>
        <v>1.2762075208591748</v>
      </c>
      <c r="T500" s="21">
        <f t="shared" si="146"/>
        <v>1.1556973424705892</v>
      </c>
      <c r="U500" s="21">
        <f t="shared" si="146"/>
        <v>1.1448171279298549</v>
      </c>
      <c r="V500" s="21">
        <f t="shared" si="146"/>
        <v>1.1473262270529005</v>
      </c>
      <c r="W500" s="21">
        <f t="shared" si="146"/>
        <v>1.1324983797500707</v>
      </c>
      <c r="X500" s="21">
        <f t="shared" si="146"/>
        <v>1.1265507369381123</v>
      </c>
      <c r="Y500" s="21">
        <f t="shared" si="146"/>
        <v>1.1145447660040961</v>
      </c>
      <c r="Z500" s="21">
        <f t="shared" si="146"/>
        <v>1.0849449010929453</v>
      </c>
      <c r="AA500" s="21">
        <f t="shared" si="146"/>
        <v>1.0737830732962566</v>
      </c>
      <c r="AB500" s="21">
        <f t="shared" si="146"/>
        <v>1.0627979843756743</v>
      </c>
      <c r="AC500" s="21">
        <f t="shared" si="146"/>
        <v>1.1071521200286656</v>
      </c>
      <c r="AD500" s="21">
        <f t="shared" si="146"/>
        <v>1.1021413923557248</v>
      </c>
    </row>
    <row r="501" spans="1:30" s="41" customFormat="1" x14ac:dyDescent="0.2">
      <c r="A501" s="399">
        <v>1011</v>
      </c>
      <c r="B501" s="399" t="s">
        <v>20</v>
      </c>
      <c r="C501" s="21">
        <f t="shared" ref="C501:O501" si="147">+C344/(C39*10^6)</f>
        <v>2.0488039683113004</v>
      </c>
      <c r="D501" s="21">
        <f t="shared" si="147"/>
        <v>2.0637304689779108</v>
      </c>
      <c r="E501" s="21">
        <f t="shared" si="147"/>
        <v>1.9310978621727493</v>
      </c>
      <c r="F501" s="21">
        <f t="shared" si="147"/>
        <v>1.9123272237321995</v>
      </c>
      <c r="G501" s="21">
        <f t="shared" si="147"/>
        <v>1.7905505820232812</v>
      </c>
      <c r="H501" s="21">
        <f t="shared" si="147"/>
        <v>2.0947226986849627</v>
      </c>
      <c r="I501" s="21">
        <f t="shared" si="147"/>
        <v>2.0147676103488594</v>
      </c>
      <c r="J501" s="21">
        <f t="shared" si="147"/>
        <v>1.6039763076115394</v>
      </c>
      <c r="K501" s="21">
        <f t="shared" si="147"/>
        <v>1.5811207356464549</v>
      </c>
      <c r="L501" s="21">
        <f t="shared" si="147"/>
        <v>1.7859067626918013</v>
      </c>
      <c r="M501" s="21">
        <f t="shared" si="147"/>
        <v>1.8203019348858767</v>
      </c>
      <c r="N501" s="21">
        <f t="shared" si="147"/>
        <v>1.9322868379524603</v>
      </c>
      <c r="O501" s="404">
        <f t="shared" si="147"/>
        <v>1.8695453782322098</v>
      </c>
      <c r="Q501" s="399">
        <v>1011</v>
      </c>
      <c r="R501" s="399" t="s">
        <v>20</v>
      </c>
      <c r="S501" s="21">
        <f t="shared" ref="S501:AD501" si="148">+S344/(S39*10^6)</f>
        <v>2.0488039683113004</v>
      </c>
      <c r="T501" s="21">
        <f t="shared" si="148"/>
        <v>2.0563839293650559</v>
      </c>
      <c r="U501" s="21">
        <f t="shared" si="148"/>
        <v>2.0137489738317322</v>
      </c>
      <c r="V501" s="21">
        <f t="shared" si="148"/>
        <v>1.9882099151798771</v>
      </c>
      <c r="W501" s="21">
        <f t="shared" si="148"/>
        <v>1.9494756955059616</v>
      </c>
      <c r="X501" s="21">
        <f t="shared" si="148"/>
        <v>1.9738386983761016</v>
      </c>
      <c r="Y501" s="21">
        <f t="shared" si="148"/>
        <v>1.9805419967266775</v>
      </c>
      <c r="Z501" s="21">
        <f t="shared" si="148"/>
        <v>1.9195469875750415</v>
      </c>
      <c r="AA501" s="21">
        <f t="shared" si="148"/>
        <v>1.877622213677165</v>
      </c>
      <c r="AB501" s="21">
        <f t="shared" si="148"/>
        <v>1.8686361010337282</v>
      </c>
      <c r="AC501" s="21">
        <f t="shared" si="148"/>
        <v>1.8645011512618286</v>
      </c>
      <c r="AD501" s="21">
        <f t="shared" si="148"/>
        <v>1.8695453782322098</v>
      </c>
    </row>
    <row r="502" spans="1:30" s="41" customFormat="1" ht="14.25" customHeight="1" x14ac:dyDescent="0.2">
      <c r="A502" s="399">
        <v>1012</v>
      </c>
      <c r="B502" s="399" t="s">
        <v>21</v>
      </c>
      <c r="C502" s="21">
        <f t="shared" ref="C502:O502" si="149">+C345/(C40*10^6)</f>
        <v>2.1741463516956263</v>
      </c>
      <c r="D502" s="21">
        <f t="shared" si="149"/>
        <v>2.0741672334511261</v>
      </c>
      <c r="E502" s="21">
        <f t="shared" si="149"/>
        <v>2.1366217634181321</v>
      </c>
      <c r="F502" s="21">
        <f t="shared" si="149"/>
        <v>1.9522403340865622</v>
      </c>
      <c r="G502" s="21">
        <f t="shared" si="149"/>
        <v>1.8394370567880975</v>
      </c>
      <c r="H502" s="21">
        <f t="shared" si="149"/>
        <v>2.1868337449812127</v>
      </c>
      <c r="I502" s="21">
        <f t="shared" si="149"/>
        <v>1.8087854940802752</v>
      </c>
      <c r="J502" s="21">
        <f t="shared" si="149"/>
        <v>1.9097693025453972</v>
      </c>
      <c r="K502" s="21">
        <f t="shared" si="149"/>
        <v>1.8817791536065367</v>
      </c>
      <c r="L502" s="21">
        <f t="shared" si="149"/>
        <v>2.0628850125749931</v>
      </c>
      <c r="M502" s="21">
        <f t="shared" si="149"/>
        <v>2.1449884575337288</v>
      </c>
      <c r="N502" s="21">
        <f t="shared" si="149"/>
        <v>1.9900387116003104</v>
      </c>
      <c r="O502" s="404">
        <f t="shared" si="149"/>
        <v>2.007603649272613</v>
      </c>
      <c r="Q502" s="399">
        <v>1012</v>
      </c>
      <c r="R502" s="399" t="s">
        <v>21</v>
      </c>
      <c r="S502" s="21">
        <f t="shared" ref="S502:AD502" si="150">+S345/(S40*10^6)</f>
        <v>2.1741463516956263</v>
      </c>
      <c r="T502" s="21">
        <f t="shared" si="150"/>
        <v>2.1233753303700142</v>
      </c>
      <c r="U502" s="21">
        <f t="shared" si="150"/>
        <v>2.1277749988717223</v>
      </c>
      <c r="V502" s="21">
        <f t="shared" si="150"/>
        <v>2.0839917968077364</v>
      </c>
      <c r="W502" s="21">
        <f t="shared" si="150"/>
        <v>2.0354367535070743</v>
      </c>
      <c r="X502" s="21">
        <f t="shared" si="150"/>
        <v>2.0599583775984773</v>
      </c>
      <c r="Y502" s="21">
        <f t="shared" si="150"/>
        <v>2.0200676636889257</v>
      </c>
      <c r="Z502" s="21">
        <f t="shared" si="150"/>
        <v>2.0036020783717463</v>
      </c>
      <c r="AA502" s="21">
        <f t="shared" si="150"/>
        <v>1.9886589458957482</v>
      </c>
      <c r="AB502" s="21">
        <f t="shared" si="150"/>
        <v>1.9961925003021399</v>
      </c>
      <c r="AC502" s="21">
        <f t="shared" si="150"/>
        <v>2.0092519348810649</v>
      </c>
      <c r="AD502" s="21">
        <f t="shared" si="150"/>
        <v>2.007603649272613</v>
      </c>
    </row>
    <row r="503" spans="1:30" s="41" customFormat="1" x14ac:dyDescent="0.2">
      <c r="A503" s="399">
        <v>1013</v>
      </c>
      <c r="B503" s="399" t="s">
        <v>22</v>
      </c>
      <c r="C503" s="21">
        <f t="shared" ref="C503:O503" si="151">+C346/(C41*10^6)</f>
        <v>2.6222094594594596</v>
      </c>
      <c r="D503" s="21">
        <f t="shared" si="151"/>
        <v>1.998235252055774</v>
      </c>
      <c r="E503" s="21">
        <f t="shared" si="151"/>
        <v>1.9366312837973165</v>
      </c>
      <c r="F503" s="21">
        <f t="shared" si="151"/>
        <v>2.036966253679239</v>
      </c>
      <c r="G503" s="21">
        <f t="shared" si="151"/>
        <v>2.2315257167555105</v>
      </c>
      <c r="H503" s="21">
        <f t="shared" si="151"/>
        <v>2.610662510276788</v>
      </c>
      <c r="I503" s="21">
        <f t="shared" si="151"/>
        <v>2.0281149623907297</v>
      </c>
      <c r="J503" s="21">
        <f t="shared" si="151"/>
        <v>2.0024264773670137</v>
      </c>
      <c r="K503" s="21">
        <f t="shared" si="151"/>
        <v>2.1254960496049602</v>
      </c>
      <c r="L503" s="21">
        <f t="shared" si="151"/>
        <v>2.3973485359600595</v>
      </c>
      <c r="M503" s="21">
        <f t="shared" si="151"/>
        <v>1.8922740018694084</v>
      </c>
      <c r="N503" s="21">
        <f t="shared" si="151"/>
        <v>1.6720048810250152</v>
      </c>
      <c r="O503" s="404">
        <f t="shared" si="151"/>
        <v>2.1140155186623057</v>
      </c>
      <c r="Q503" s="399">
        <v>1013</v>
      </c>
      <c r="R503" s="399" t="s">
        <v>22</v>
      </c>
      <c r="S503" s="21">
        <f t="shared" ref="S503:AD503" si="152">+S346/(S41*10^6)</f>
        <v>2.6222094594594596</v>
      </c>
      <c r="T503" s="21">
        <f t="shared" si="152"/>
        <v>2.3026240615271929</v>
      </c>
      <c r="U503" s="21">
        <f t="shared" si="152"/>
        <v>2.1729720461640341</v>
      </c>
      <c r="V503" s="21">
        <f t="shared" si="152"/>
        <v>2.1380484418118226</v>
      </c>
      <c r="W503" s="21">
        <f t="shared" si="152"/>
        <v>2.1563833274461324</v>
      </c>
      <c r="X503" s="21">
        <f t="shared" si="152"/>
        <v>2.2340520785746918</v>
      </c>
      <c r="Y503" s="21">
        <f t="shared" si="152"/>
        <v>2.1954786904909231</v>
      </c>
      <c r="Z503" s="21">
        <f t="shared" si="152"/>
        <v>2.1624343345878607</v>
      </c>
      <c r="AA503" s="21">
        <f t="shared" si="152"/>
        <v>2.1574002821335845</v>
      </c>
      <c r="AB503" s="21">
        <f t="shared" si="152"/>
        <v>2.1794137198952721</v>
      </c>
      <c r="AC503" s="21">
        <f t="shared" si="152"/>
        <v>2.1550520848084562</v>
      </c>
      <c r="AD503" s="21">
        <f t="shared" si="152"/>
        <v>2.1140155186623057</v>
      </c>
    </row>
    <row r="504" spans="1:30" s="41" customFormat="1" x14ac:dyDescent="0.2">
      <c r="A504" s="399">
        <v>1014</v>
      </c>
      <c r="B504" s="399" t="s">
        <v>23</v>
      </c>
      <c r="C504" s="21">
        <f t="shared" ref="C504:O504" si="153">+C347/(C42*10^6)</f>
        <v>1.5915117884285053</v>
      </c>
      <c r="D504" s="21">
        <f t="shared" si="153"/>
        <v>1.6355822144637282</v>
      </c>
      <c r="E504" s="21">
        <f t="shared" si="153"/>
        <v>1.7065481628770023</v>
      </c>
      <c r="F504" s="21">
        <f t="shared" si="153"/>
        <v>1.60557951138163</v>
      </c>
      <c r="G504" s="21">
        <f t="shared" si="153"/>
        <v>1.6350095271818552</v>
      </c>
      <c r="H504" s="21">
        <f t="shared" si="153"/>
        <v>1.8232230446528588</v>
      </c>
      <c r="I504" s="21">
        <f t="shared" si="153"/>
        <v>1.6978248822780722</v>
      </c>
      <c r="J504" s="21">
        <f t="shared" si="153"/>
        <v>1.5289983438439254</v>
      </c>
      <c r="K504" s="21">
        <f t="shared" si="153"/>
        <v>1.6054953873619895</v>
      </c>
      <c r="L504" s="21">
        <f t="shared" si="153"/>
        <v>1.6231701892008161</v>
      </c>
      <c r="M504" s="21">
        <f t="shared" si="153"/>
        <v>1.8021440146644705</v>
      </c>
      <c r="N504" s="21">
        <f t="shared" si="153"/>
        <v>1.6783769620593159</v>
      </c>
      <c r="O504" s="404">
        <f t="shared" si="153"/>
        <v>1.6574177413653028</v>
      </c>
      <c r="Q504" s="399">
        <v>1014</v>
      </c>
      <c r="R504" s="399" t="s">
        <v>23</v>
      </c>
      <c r="S504" s="21">
        <f t="shared" ref="S504:AD504" si="154">+S347/(S42*10^6)</f>
        <v>1.5915117884285053</v>
      </c>
      <c r="T504" s="21">
        <f t="shared" si="154"/>
        <v>1.6137477927297084</v>
      </c>
      <c r="U504" s="21">
        <f t="shared" si="154"/>
        <v>1.6445018083353846</v>
      </c>
      <c r="V504" s="21">
        <f t="shared" si="154"/>
        <v>1.6346861919502014</v>
      </c>
      <c r="W504" s="21">
        <f t="shared" si="154"/>
        <v>1.6347495985226659</v>
      </c>
      <c r="X504" s="21">
        <f t="shared" si="154"/>
        <v>1.6654191876158015</v>
      </c>
      <c r="Y504" s="21">
        <f t="shared" si="154"/>
        <v>1.6704817632127869</v>
      </c>
      <c r="Z504" s="21">
        <f t="shared" si="154"/>
        <v>1.6495413386676501</v>
      </c>
      <c r="AA504" s="21">
        <f t="shared" si="154"/>
        <v>1.6442729718924745</v>
      </c>
      <c r="AB504" s="21">
        <f t="shared" si="154"/>
        <v>1.6420908989869134</v>
      </c>
      <c r="AC504" s="21">
        <f t="shared" si="154"/>
        <v>1.6555233254514532</v>
      </c>
      <c r="AD504" s="21">
        <f t="shared" si="154"/>
        <v>1.6574177413653028</v>
      </c>
    </row>
    <row r="505" spans="1:30" s="41" customFormat="1" x14ac:dyDescent="0.2">
      <c r="A505" s="399">
        <v>1015</v>
      </c>
      <c r="B505" s="399" t="s">
        <v>24</v>
      </c>
      <c r="C505" s="21">
        <f t="shared" ref="C505:O505" si="155">+C348/(C43*10^6)</f>
        <v>0.98962815908051993</v>
      </c>
      <c r="D505" s="21">
        <f t="shared" si="155"/>
        <v>0.97101754815041263</v>
      </c>
      <c r="E505" s="21">
        <f t="shared" si="155"/>
        <v>0.86260752852922795</v>
      </c>
      <c r="F505" s="21">
        <f t="shared" si="155"/>
        <v>3.1075878891033093</v>
      </c>
      <c r="G505" s="21">
        <f t="shared" si="155"/>
        <v>3.1205692483745664</v>
      </c>
      <c r="H505" s="21">
        <f t="shared" si="155"/>
        <v>3.324100426597294</v>
      </c>
      <c r="I505" s="21">
        <f t="shared" si="155"/>
        <v>0.71958524479205843</v>
      </c>
      <c r="J505" s="21">
        <f t="shared" si="155"/>
        <v>3.0958980442785111</v>
      </c>
      <c r="K505" s="21">
        <f t="shared" si="155"/>
        <v>2.1388333886352466</v>
      </c>
      <c r="L505" s="21">
        <f t="shared" si="155"/>
        <v>2.2789160547462646</v>
      </c>
      <c r="M505" s="21">
        <f t="shared" si="155"/>
        <v>2.2134027290159204</v>
      </c>
      <c r="N505" s="21">
        <f t="shared" si="155"/>
        <v>2.1816045241526294</v>
      </c>
      <c r="O505" s="404">
        <f t="shared" si="155"/>
        <v>2.1006221170825272</v>
      </c>
      <c r="Q505" s="399">
        <v>1015</v>
      </c>
      <c r="R505" s="399" t="s">
        <v>24</v>
      </c>
      <c r="S505" s="21">
        <f t="shared" ref="S505:AD505" si="156">+S348/(S43*10^6)</f>
        <v>0.98962815908051993</v>
      </c>
      <c r="T505" s="21">
        <f t="shared" si="156"/>
        <v>0.98001667298219042</v>
      </c>
      <c r="U505" s="21">
        <f t="shared" si="156"/>
        <v>0.94009307152711497</v>
      </c>
      <c r="V505" s="21">
        <f t="shared" si="156"/>
        <v>1.4993347806724562</v>
      </c>
      <c r="W505" s="21">
        <f t="shared" si="156"/>
        <v>1.8142425973161251</v>
      </c>
      <c r="X505" s="21">
        <f t="shared" si="156"/>
        <v>2.0644830832870609</v>
      </c>
      <c r="Y505" s="21">
        <f t="shared" si="156"/>
        <v>1.8412398547964355</v>
      </c>
      <c r="Z505" s="21">
        <f t="shared" si="156"/>
        <v>2.0492690128893418</v>
      </c>
      <c r="AA505" s="21">
        <f t="shared" si="156"/>
        <v>2.0601122120728088</v>
      </c>
      <c r="AB505" s="21">
        <f t="shared" si="156"/>
        <v>2.0822037387014252</v>
      </c>
      <c r="AC505" s="21">
        <f t="shared" si="156"/>
        <v>2.0936456752754475</v>
      </c>
      <c r="AD505" s="21">
        <f t="shared" si="156"/>
        <v>2.1006221170825272</v>
      </c>
    </row>
    <row r="506" spans="1:30" s="41" customFormat="1" x14ac:dyDescent="0.2">
      <c r="A506" s="399">
        <v>1016</v>
      </c>
      <c r="B506" s="399" t="s">
        <v>25</v>
      </c>
      <c r="C506" s="21">
        <f t="shared" ref="C506:O506" si="157">+C349/(C44*10^6)</f>
        <v>1.9438421250643538</v>
      </c>
      <c r="D506" s="21">
        <f t="shared" si="157"/>
        <v>1.8162162212358153</v>
      </c>
      <c r="E506" s="21">
        <f t="shared" si="157"/>
        <v>1.9102794954915689</v>
      </c>
      <c r="F506" s="21">
        <f t="shared" si="157"/>
        <v>1.8822903859557936</v>
      </c>
      <c r="G506" s="21">
        <f t="shared" si="157"/>
        <v>1.7859807442547906</v>
      </c>
      <c r="H506" s="21">
        <f t="shared" si="157"/>
        <v>1.9795438310626168</v>
      </c>
      <c r="I506" s="21">
        <f t="shared" si="157"/>
        <v>1.7842028757436785</v>
      </c>
      <c r="J506" s="21">
        <f t="shared" si="157"/>
        <v>1.3900692406135819</v>
      </c>
      <c r="K506" s="21">
        <f t="shared" si="157"/>
        <v>1.504708246303887</v>
      </c>
      <c r="L506" s="21">
        <f t="shared" si="157"/>
        <v>1.7374857598169793</v>
      </c>
      <c r="M506" s="21">
        <f t="shared" si="157"/>
        <v>1.7351409543193541</v>
      </c>
      <c r="N506" s="21">
        <f t="shared" si="157"/>
        <v>1.6215818171563092</v>
      </c>
      <c r="O506" s="404">
        <f t="shared" si="157"/>
        <v>1.7434583894444815</v>
      </c>
      <c r="Q506" s="399">
        <v>1016</v>
      </c>
      <c r="R506" s="399" t="s">
        <v>25</v>
      </c>
      <c r="S506" s="21">
        <f t="shared" ref="S506:AD506" si="158">+S349/(S44*10^6)</f>
        <v>1.9438421250643538</v>
      </c>
      <c r="T506" s="21">
        <f t="shared" si="158"/>
        <v>1.8779859600364177</v>
      </c>
      <c r="U506" s="21">
        <f t="shared" si="158"/>
        <v>1.8891409178306049</v>
      </c>
      <c r="V506" s="21">
        <f t="shared" si="158"/>
        <v>1.8873449191581475</v>
      </c>
      <c r="W506" s="21">
        <f t="shared" si="158"/>
        <v>1.8669402512819284</v>
      </c>
      <c r="X506" s="21">
        <f t="shared" si="158"/>
        <v>1.8861923401682477</v>
      </c>
      <c r="Y506" s="21">
        <f t="shared" si="158"/>
        <v>1.8688089795782634</v>
      </c>
      <c r="Z506" s="21">
        <f t="shared" si="158"/>
        <v>1.7908261325097119</v>
      </c>
      <c r="AA506" s="21">
        <f t="shared" si="158"/>
        <v>1.757291256399325</v>
      </c>
      <c r="AB506" s="21">
        <f t="shared" si="158"/>
        <v>1.7554795511750123</v>
      </c>
      <c r="AC506" s="21">
        <f t="shared" si="158"/>
        <v>1.7537531514216</v>
      </c>
      <c r="AD506" s="21">
        <f t="shared" si="158"/>
        <v>1.7434583894444815</v>
      </c>
    </row>
    <row r="507" spans="1:30" s="41" customFormat="1" x14ac:dyDescent="0.2">
      <c r="A507" s="399">
        <v>1017</v>
      </c>
      <c r="B507" s="399" t="s">
        <v>26</v>
      </c>
      <c r="C507" s="21">
        <f t="shared" ref="C507:O507" si="159">+C350/(C45*10^6)</f>
        <v>1.6949385660245928</v>
      </c>
      <c r="D507" s="21">
        <f t="shared" si="159"/>
        <v>1.6830484129341363</v>
      </c>
      <c r="E507" s="21">
        <f t="shared" si="159"/>
        <v>1.607746440966074</v>
      </c>
      <c r="F507" s="21">
        <f t="shared" si="159"/>
        <v>1.6331331225515753</v>
      </c>
      <c r="G507" s="21">
        <f t="shared" si="159"/>
        <v>1.5841593386162902</v>
      </c>
      <c r="H507" s="21">
        <f t="shared" si="159"/>
        <v>1.8905836293628122</v>
      </c>
      <c r="I507" s="21">
        <f t="shared" si="159"/>
        <v>1.739614993371299</v>
      </c>
      <c r="J507" s="21">
        <f t="shared" si="159"/>
        <v>1.8708468115873691</v>
      </c>
      <c r="K507" s="21">
        <f t="shared" si="159"/>
        <v>1.6970034856584568</v>
      </c>
      <c r="L507" s="21">
        <f t="shared" si="159"/>
        <v>1.6644622132375506</v>
      </c>
      <c r="M507" s="21">
        <f t="shared" si="159"/>
        <v>1.8274286200970937</v>
      </c>
      <c r="N507" s="21">
        <f t="shared" si="159"/>
        <v>1.8202114514817298</v>
      </c>
      <c r="O507" s="404">
        <f t="shared" si="159"/>
        <v>1.7274604481530424</v>
      </c>
      <c r="Q507" s="399">
        <v>1017</v>
      </c>
      <c r="R507" s="399" t="s">
        <v>26</v>
      </c>
      <c r="S507" s="21">
        <f t="shared" ref="S507:AD507" si="160">+S350/(S45*10^6)</f>
        <v>1.6949385660245928</v>
      </c>
      <c r="T507" s="21">
        <f t="shared" si="160"/>
        <v>1.6890129214641898</v>
      </c>
      <c r="U507" s="21">
        <f t="shared" si="160"/>
        <v>1.6614262930965393</v>
      </c>
      <c r="V507" s="21">
        <f t="shared" si="160"/>
        <v>1.6543249859235756</v>
      </c>
      <c r="W507" s="21">
        <f t="shared" si="160"/>
        <v>1.6403543153396907</v>
      </c>
      <c r="X507" s="21">
        <f t="shared" si="160"/>
        <v>1.6809283425802919</v>
      </c>
      <c r="Y507" s="21">
        <f t="shared" si="160"/>
        <v>1.6904322379192191</v>
      </c>
      <c r="Z507" s="21">
        <f t="shared" si="160"/>
        <v>1.7168847970713139</v>
      </c>
      <c r="AA507" s="21">
        <f t="shared" si="160"/>
        <v>1.7145193924208952</v>
      </c>
      <c r="AB507" s="21">
        <f t="shared" si="160"/>
        <v>1.7094578082366789</v>
      </c>
      <c r="AC507" s="21">
        <f t="shared" si="160"/>
        <v>1.7193049524915933</v>
      </c>
      <c r="AD507" s="21">
        <f t="shared" si="160"/>
        <v>1.7274604481530424</v>
      </c>
    </row>
    <row r="508" spans="1:30" s="41" customFormat="1" x14ac:dyDescent="0.2">
      <c r="A508" s="399">
        <v>1018</v>
      </c>
      <c r="B508" s="399" t="s">
        <v>27</v>
      </c>
      <c r="C508" s="21">
        <f t="shared" ref="C508:O508" si="161">+C351/(C46*10^6)</f>
        <v>3.1227628752283252</v>
      </c>
      <c r="D508" s="21">
        <f t="shared" si="161"/>
        <v>2.7621181909323829</v>
      </c>
      <c r="E508" s="21">
        <f t="shared" si="161"/>
        <v>2.9663343115361682</v>
      </c>
      <c r="F508" s="21">
        <f t="shared" si="161"/>
        <v>2.952156442354243</v>
      </c>
      <c r="G508" s="21">
        <f t="shared" si="161"/>
        <v>2.8413076839943798</v>
      </c>
      <c r="H508" s="21">
        <f t="shared" si="161"/>
        <v>3.1699107828312201</v>
      </c>
      <c r="I508" s="21">
        <f t="shared" si="161"/>
        <v>2.5232080385267168</v>
      </c>
      <c r="J508" s="21">
        <f t="shared" si="161"/>
        <v>1.4950100930659327</v>
      </c>
      <c r="K508" s="21">
        <f t="shared" si="161"/>
        <v>1.7164516288350224</v>
      </c>
      <c r="L508" s="21">
        <f t="shared" si="161"/>
        <v>2.0049381113678812</v>
      </c>
      <c r="M508" s="21">
        <f t="shared" si="161"/>
        <v>2.1989660947473211</v>
      </c>
      <c r="N508" s="21">
        <f t="shared" si="161"/>
        <v>2.451196203491016</v>
      </c>
      <c r="O508" s="404">
        <f t="shared" si="161"/>
        <v>2.476598692121581</v>
      </c>
      <c r="Q508" s="399">
        <v>1018</v>
      </c>
      <c r="R508" s="399" t="s">
        <v>27</v>
      </c>
      <c r="S508" s="21">
        <f t="shared" ref="S508:AD508" si="162">+S351/(S46*10^6)</f>
        <v>3.1227628752283252</v>
      </c>
      <c r="T508" s="21">
        <f t="shared" si="162"/>
        <v>2.9396635504504656</v>
      </c>
      <c r="U508" s="21">
        <f t="shared" si="162"/>
        <v>2.9483587829905318</v>
      </c>
      <c r="V508" s="21">
        <f t="shared" si="162"/>
        <v>2.949302524763536</v>
      </c>
      <c r="W508" s="21">
        <f t="shared" si="162"/>
        <v>2.9285025174673147</v>
      </c>
      <c r="X508" s="21">
        <f t="shared" si="162"/>
        <v>2.9685409251295938</v>
      </c>
      <c r="Y508" s="21">
        <f t="shared" si="162"/>
        <v>2.8938556606015453</v>
      </c>
      <c r="Z508" s="21">
        <f t="shared" si="162"/>
        <v>2.6767230488137366</v>
      </c>
      <c r="AA508" s="21">
        <f t="shared" si="162"/>
        <v>2.5607784426138593</v>
      </c>
      <c r="AB508" s="21">
        <f t="shared" si="162"/>
        <v>2.5043347127629025</v>
      </c>
      <c r="AC508" s="21">
        <f t="shared" si="162"/>
        <v>2.4787374597617764</v>
      </c>
      <c r="AD508" s="21">
        <f t="shared" si="162"/>
        <v>2.476598692121581</v>
      </c>
    </row>
    <row r="509" spans="1:30" s="41" customFormat="1" x14ac:dyDescent="0.2">
      <c r="A509" s="399">
        <v>1019</v>
      </c>
      <c r="B509" s="399" t="s">
        <v>28</v>
      </c>
      <c r="C509" s="21">
        <f t="shared" ref="C509:O509" si="163">+C352/(C47*10^6)</f>
        <v>1.7064727145950311</v>
      </c>
      <c r="D509" s="21">
        <f t="shared" si="163"/>
        <v>1.6753003019389574</v>
      </c>
      <c r="E509" s="21">
        <f t="shared" si="163"/>
        <v>1.6229592712050509</v>
      </c>
      <c r="F509" s="21">
        <f t="shared" si="163"/>
        <v>1.7244469874585984</v>
      </c>
      <c r="G509" s="21">
        <f t="shared" si="163"/>
        <v>1.6826724962939335</v>
      </c>
      <c r="H509" s="21">
        <f t="shared" si="163"/>
        <v>1.7350009813192497</v>
      </c>
      <c r="I509" s="21">
        <f t="shared" si="163"/>
        <v>1.6158318918670689</v>
      </c>
      <c r="J509" s="21">
        <f t="shared" si="163"/>
        <v>1.2786728701779746</v>
      </c>
      <c r="K509" s="21">
        <f t="shared" si="163"/>
        <v>1.4001917041446921</v>
      </c>
      <c r="L509" s="21">
        <f t="shared" si="163"/>
        <v>1.5119867411752455</v>
      </c>
      <c r="M509" s="21">
        <f t="shared" si="163"/>
        <v>1.7812208244003074</v>
      </c>
      <c r="N509" s="21">
        <f t="shared" si="163"/>
        <v>1.4438662224500254</v>
      </c>
      <c r="O509" s="404">
        <f t="shared" si="163"/>
        <v>1.583562951636232</v>
      </c>
      <c r="Q509" s="399">
        <v>1019</v>
      </c>
      <c r="R509" s="399" t="s">
        <v>28</v>
      </c>
      <c r="S509" s="21">
        <f t="shared" ref="S509:AD509" si="164">+S352/(S47*10^6)</f>
        <v>1.7064727145950311</v>
      </c>
      <c r="T509" s="21">
        <f t="shared" si="164"/>
        <v>1.690818170192554</v>
      </c>
      <c r="U509" s="21">
        <f t="shared" si="164"/>
        <v>1.6672412436517965</v>
      </c>
      <c r="V509" s="21">
        <f t="shared" si="164"/>
        <v>1.681120556553773</v>
      </c>
      <c r="W509" s="21">
        <f t="shared" si="164"/>
        <v>1.6814215220690185</v>
      </c>
      <c r="X509" s="21">
        <f t="shared" si="164"/>
        <v>1.6904982106370372</v>
      </c>
      <c r="Y509" s="21">
        <f t="shared" si="164"/>
        <v>1.6781860358279632</v>
      </c>
      <c r="Z509" s="21">
        <f t="shared" si="164"/>
        <v>1.6128314128034391</v>
      </c>
      <c r="AA509" s="21">
        <f t="shared" si="164"/>
        <v>1.588284453972973</v>
      </c>
      <c r="AB509" s="21">
        <f t="shared" si="164"/>
        <v>1.5808717058119341</v>
      </c>
      <c r="AC509" s="21">
        <f t="shared" si="164"/>
        <v>1.5962883093760312</v>
      </c>
      <c r="AD509" s="21">
        <f t="shared" si="164"/>
        <v>1.583562951636232</v>
      </c>
    </row>
    <row r="510" spans="1:30" s="41" customFormat="1" x14ac:dyDescent="0.2">
      <c r="A510" s="399">
        <v>1020</v>
      </c>
      <c r="B510" s="399" t="s">
        <v>29</v>
      </c>
      <c r="C510" s="21">
        <f t="shared" ref="C510:O510" si="165">+C353/(C48*10^6)</f>
        <v>2.1659354021293091</v>
      </c>
      <c r="D510" s="21">
        <f t="shared" si="165"/>
        <v>1.9627150567353786</v>
      </c>
      <c r="E510" s="21">
        <f t="shared" si="165"/>
        <v>2.1273744231309797</v>
      </c>
      <c r="F510" s="21">
        <f t="shared" si="165"/>
        <v>1.8743681557327008</v>
      </c>
      <c r="G510" s="21">
        <f t="shared" si="165"/>
        <v>1.9326803287752019</v>
      </c>
      <c r="H510" s="21">
        <f t="shared" si="165"/>
        <v>2.1216219905312519</v>
      </c>
      <c r="I510" s="21">
        <f t="shared" si="165"/>
        <v>1.7924723351199052</v>
      </c>
      <c r="J510" s="21">
        <f t="shared" si="165"/>
        <v>1.6355369718029742</v>
      </c>
      <c r="K510" s="21">
        <f t="shared" si="165"/>
        <v>1.6252148866602911</v>
      </c>
      <c r="L510" s="21">
        <f t="shared" si="165"/>
        <v>1.7492795120561675</v>
      </c>
      <c r="M510" s="21">
        <f t="shared" si="165"/>
        <v>1.9629001389928367</v>
      </c>
      <c r="N510" s="21">
        <f t="shared" si="165"/>
        <v>1.6975031197897819</v>
      </c>
      <c r="O510" s="404">
        <f t="shared" si="165"/>
        <v>1.878014975901015</v>
      </c>
      <c r="Q510" s="399">
        <v>1020</v>
      </c>
      <c r="R510" s="399" t="s">
        <v>29</v>
      </c>
      <c r="S510" s="21">
        <f t="shared" ref="S510:AD510" si="166">+S353/(S48*10^6)</f>
        <v>2.1659354021293091</v>
      </c>
      <c r="T510" s="21">
        <f t="shared" si="166"/>
        <v>2.0581722556209314</v>
      </c>
      <c r="U510" s="21">
        <f t="shared" si="166"/>
        <v>2.081217505056645</v>
      </c>
      <c r="V510" s="21">
        <f t="shared" si="166"/>
        <v>2.0287735188185927</v>
      </c>
      <c r="W510" s="21">
        <f t="shared" si="166"/>
        <v>2.0101765040723478</v>
      </c>
      <c r="X510" s="21">
        <f t="shared" si="166"/>
        <v>2.0280290121607858</v>
      </c>
      <c r="Y510" s="21">
        <f t="shared" si="166"/>
        <v>1.9912579085327475</v>
      </c>
      <c r="Z510" s="21">
        <f t="shared" si="166"/>
        <v>1.942492686506091</v>
      </c>
      <c r="AA510" s="21">
        <f t="shared" si="166"/>
        <v>1.9047498164767376</v>
      </c>
      <c r="AB510" s="21">
        <f t="shared" si="166"/>
        <v>1.8887540776727481</v>
      </c>
      <c r="AC510" s="21">
        <f t="shared" si="166"/>
        <v>1.8948947718451712</v>
      </c>
      <c r="AD510" s="21">
        <f t="shared" si="166"/>
        <v>1.878014975901015</v>
      </c>
    </row>
    <row r="511" spans="1:30" s="41" customFormat="1" x14ac:dyDescent="0.2">
      <c r="A511" s="399">
        <v>1021</v>
      </c>
      <c r="B511" s="399" t="s">
        <v>30</v>
      </c>
      <c r="C511" s="21">
        <f t="shared" ref="C511:O511" si="167">+C354/(C49*10^6)</f>
        <v>2.387848081661387</v>
      </c>
      <c r="D511" s="21">
        <f t="shared" si="167"/>
        <v>2.0900088819365275</v>
      </c>
      <c r="E511" s="21">
        <f t="shared" si="167"/>
        <v>2.1361095052807118</v>
      </c>
      <c r="F511" s="21">
        <f t="shared" si="167"/>
        <v>2.097920412617575</v>
      </c>
      <c r="G511" s="21">
        <f t="shared" si="167"/>
        <v>2.0935312754086413</v>
      </c>
      <c r="H511" s="21">
        <f t="shared" si="167"/>
        <v>2.259204673801968</v>
      </c>
      <c r="I511" s="21">
        <f t="shared" si="167"/>
        <v>2.0635383805890721</v>
      </c>
      <c r="J511" s="21">
        <f t="shared" si="167"/>
        <v>1.952554236449721</v>
      </c>
      <c r="K511" s="21">
        <f t="shared" si="167"/>
        <v>1.835766759490314</v>
      </c>
      <c r="L511" s="21">
        <f t="shared" si="167"/>
        <v>1.7478928390396755</v>
      </c>
      <c r="M511" s="21">
        <f t="shared" si="167"/>
        <v>2.3377470664543902</v>
      </c>
      <c r="N511" s="21">
        <f t="shared" si="167"/>
        <v>1.8906854879275654</v>
      </c>
      <c r="O511" s="404">
        <f t="shared" si="167"/>
        <v>2.0621682588085748</v>
      </c>
      <c r="Q511" s="399">
        <v>1021</v>
      </c>
      <c r="R511" s="399" t="s">
        <v>30</v>
      </c>
      <c r="S511" s="21">
        <f t="shared" ref="S511:AD511" si="168">+S354/(S49*10^6)</f>
        <v>2.387848081661387</v>
      </c>
      <c r="T511" s="21">
        <f t="shared" si="168"/>
        <v>2.2344454079298646</v>
      </c>
      <c r="U511" s="21">
        <f t="shared" si="168"/>
        <v>2.2020478071962604</v>
      </c>
      <c r="V511" s="21">
        <f t="shared" si="168"/>
        <v>2.1749146385638016</v>
      </c>
      <c r="W511" s="21">
        <f t="shared" si="168"/>
        <v>2.1590842456881858</v>
      </c>
      <c r="X511" s="21">
        <f t="shared" si="168"/>
        <v>2.1759652412054487</v>
      </c>
      <c r="Y511" s="21">
        <f t="shared" si="168"/>
        <v>2.1580481209025759</v>
      </c>
      <c r="Z511" s="21">
        <f t="shared" si="168"/>
        <v>2.1294278459252061</v>
      </c>
      <c r="AA511" s="21">
        <f t="shared" si="168"/>
        <v>2.0942548647879882</v>
      </c>
      <c r="AB511" s="21">
        <f t="shared" si="168"/>
        <v>2.0556786971232373</v>
      </c>
      <c r="AC511" s="21">
        <f t="shared" si="168"/>
        <v>2.0782636366748148</v>
      </c>
      <c r="AD511" s="21">
        <f t="shared" si="168"/>
        <v>2.0621682588085748</v>
      </c>
    </row>
    <row r="512" spans="1:30" s="41" customFormat="1" x14ac:dyDescent="0.2">
      <c r="A512" s="399">
        <v>1022</v>
      </c>
      <c r="B512" s="399" t="s">
        <v>31</v>
      </c>
      <c r="C512" s="21">
        <f t="shared" ref="C512:O512" si="169">+C355/(C50*10^6)</f>
        <v>2.9465552232014032</v>
      </c>
      <c r="D512" s="21">
        <f t="shared" si="169"/>
        <v>2.4423930458865466</v>
      </c>
      <c r="E512" s="21">
        <f t="shared" si="169"/>
        <v>2.4084961610258007</v>
      </c>
      <c r="F512" s="21">
        <f t="shared" si="169"/>
        <v>2.3385572636226581</v>
      </c>
      <c r="G512" s="21">
        <f t="shared" si="169"/>
        <v>2.2700372587058513</v>
      </c>
      <c r="H512" s="21">
        <f t="shared" si="169"/>
        <v>2.7289390235994939</v>
      </c>
      <c r="I512" s="21">
        <f t="shared" si="169"/>
        <v>2.253499798886466</v>
      </c>
      <c r="J512" s="21">
        <f t="shared" si="169"/>
        <v>2.0774487252895786</v>
      </c>
      <c r="K512" s="21">
        <f t="shared" si="169"/>
        <v>2.0678537349093635</v>
      </c>
      <c r="L512" s="21">
        <f t="shared" si="169"/>
        <v>1.9848942005884032</v>
      </c>
      <c r="M512" s="21">
        <f t="shared" si="169"/>
        <v>2.3633753415670644</v>
      </c>
      <c r="N512" s="21">
        <f t="shared" si="169"/>
        <v>1.9200830291135766</v>
      </c>
      <c r="O512" s="404">
        <f t="shared" si="169"/>
        <v>2.3034820143884893</v>
      </c>
      <c r="Q512" s="399">
        <v>1022</v>
      </c>
      <c r="R512" s="399" t="s">
        <v>31</v>
      </c>
      <c r="S512" s="21">
        <f t="shared" ref="S512:AD512" si="170">+S355/(S50*10^6)</f>
        <v>2.9465552232014032</v>
      </c>
      <c r="T512" s="21">
        <f t="shared" si="170"/>
        <v>2.6912473806034543</v>
      </c>
      <c r="U512" s="21">
        <f t="shared" si="170"/>
        <v>2.5978741828896217</v>
      </c>
      <c r="V512" s="21">
        <f t="shared" si="170"/>
        <v>2.5319716235096426</v>
      </c>
      <c r="W512" s="21">
        <f t="shared" si="170"/>
        <v>2.4798127308603393</v>
      </c>
      <c r="X512" s="21">
        <f t="shared" si="170"/>
        <v>2.5203544239103213</v>
      </c>
      <c r="Y512" s="21">
        <f t="shared" si="170"/>
        <v>2.4768008964949861</v>
      </c>
      <c r="Z512" s="21">
        <f t="shared" si="170"/>
        <v>2.4206539771233215</v>
      </c>
      <c r="AA512" s="21">
        <f t="shared" si="170"/>
        <v>2.3791316886611589</v>
      </c>
      <c r="AB512" s="21">
        <f t="shared" si="170"/>
        <v>2.3374148063735074</v>
      </c>
      <c r="AC512" s="21">
        <f t="shared" si="170"/>
        <v>2.3395337466195292</v>
      </c>
      <c r="AD512" s="21">
        <f t="shared" si="170"/>
        <v>2.3034820143884893</v>
      </c>
    </row>
    <row r="513" spans="1:30" s="41" customFormat="1" x14ac:dyDescent="0.2">
      <c r="A513" s="399">
        <v>1023</v>
      </c>
      <c r="B513" s="399" t="s">
        <v>32</v>
      </c>
      <c r="C513" s="21">
        <f t="shared" ref="C513:O513" si="171">+C356/(C51*10^6)</f>
        <v>2.2309433221455257</v>
      </c>
      <c r="D513" s="21">
        <f t="shared" si="171"/>
        <v>1.9623599025850478</v>
      </c>
      <c r="E513" s="21">
        <f t="shared" si="171"/>
        <v>1.9898118004124568</v>
      </c>
      <c r="F513" s="21">
        <f t="shared" si="171"/>
        <v>1.7679844313379021</v>
      </c>
      <c r="G513" s="21">
        <f t="shared" si="171"/>
        <v>1.7935865913157654</v>
      </c>
      <c r="H513" s="21">
        <f t="shared" si="171"/>
        <v>2.0390836473647895</v>
      </c>
      <c r="I513" s="21">
        <f t="shared" si="171"/>
        <v>1.8323166732690699</v>
      </c>
      <c r="J513" s="21">
        <f t="shared" si="171"/>
        <v>1.4824343302990897</v>
      </c>
      <c r="K513" s="21">
        <f t="shared" si="171"/>
        <v>1.5621519882378032</v>
      </c>
      <c r="L513" s="21">
        <f t="shared" si="171"/>
        <v>1.5193888028778288</v>
      </c>
      <c r="M513" s="21">
        <f t="shared" si="171"/>
        <v>1.8811502543870138</v>
      </c>
      <c r="N513" s="21">
        <f t="shared" si="171"/>
        <v>1.5653779812870723</v>
      </c>
      <c r="O513" s="404">
        <f t="shared" si="171"/>
        <v>1.7899834393002954</v>
      </c>
      <c r="Q513" s="399">
        <v>1023</v>
      </c>
      <c r="R513" s="399" t="s">
        <v>32</v>
      </c>
      <c r="S513" s="21">
        <f t="shared" ref="S513:AD513" si="172">+S356/(S51*10^6)</f>
        <v>2.2309433221455257</v>
      </c>
      <c r="T513" s="21">
        <f t="shared" si="172"/>
        <v>2.0967511866812845</v>
      </c>
      <c r="U513" s="21">
        <f t="shared" si="172"/>
        <v>2.0616502903462015</v>
      </c>
      <c r="V513" s="21">
        <f t="shared" si="172"/>
        <v>1.9844594382551388</v>
      </c>
      <c r="W513" s="21">
        <f t="shared" si="172"/>
        <v>1.9470483005366725</v>
      </c>
      <c r="X513" s="21">
        <f t="shared" si="172"/>
        <v>1.9617530395700611</v>
      </c>
      <c r="Y513" s="21">
        <f t="shared" si="172"/>
        <v>1.9408442845436402</v>
      </c>
      <c r="Z513" s="21">
        <f t="shared" si="172"/>
        <v>1.8739474810838384</v>
      </c>
      <c r="AA513" s="21">
        <f t="shared" si="172"/>
        <v>1.8367973709372221</v>
      </c>
      <c r="AB513" s="21">
        <f t="shared" si="172"/>
        <v>1.8034307637628209</v>
      </c>
      <c r="AC513" s="21">
        <f t="shared" si="172"/>
        <v>1.809853565304451</v>
      </c>
      <c r="AD513" s="21">
        <f t="shared" si="172"/>
        <v>1.7899834393002954</v>
      </c>
    </row>
    <row r="514" spans="1:30" s="41" customFormat="1" x14ac:dyDescent="0.2">
      <c r="A514" s="399">
        <v>1024</v>
      </c>
      <c r="B514" s="399" t="s">
        <v>33</v>
      </c>
      <c r="C514" s="21">
        <f t="shared" ref="C514:O514" si="173">+C357/(C52*10^6)</f>
        <v>1.3633862387224369</v>
      </c>
      <c r="D514" s="21">
        <f t="shared" si="173"/>
        <v>1.3068750289964843</v>
      </c>
      <c r="E514" s="21">
        <f t="shared" si="173"/>
        <v>1.4223457304925626</v>
      </c>
      <c r="F514" s="21">
        <f t="shared" si="173"/>
        <v>1.3458405945631231</v>
      </c>
      <c r="G514" s="21">
        <f t="shared" si="173"/>
        <v>1.3745781188103423</v>
      </c>
      <c r="H514" s="21">
        <f t="shared" si="173"/>
        <v>1.5459391124830695</v>
      </c>
      <c r="I514" s="21">
        <f t="shared" si="173"/>
        <v>1.376158550229535</v>
      </c>
      <c r="J514" s="21">
        <f t="shared" si="173"/>
        <v>1.3139544842512625</v>
      </c>
      <c r="K514" s="21">
        <f t="shared" si="173"/>
        <v>1.3101854231902046</v>
      </c>
      <c r="L514" s="21">
        <f t="shared" si="173"/>
        <v>1.2365158779782008</v>
      </c>
      <c r="M514" s="21">
        <f t="shared" si="173"/>
        <v>1.4851942634183524</v>
      </c>
      <c r="N514" s="21">
        <f t="shared" si="173"/>
        <v>1.3248875624124843</v>
      </c>
      <c r="O514" s="404">
        <f t="shared" si="173"/>
        <v>1.3639347684889727</v>
      </c>
      <c r="Q514" s="399">
        <v>1024</v>
      </c>
      <c r="R514" s="399" t="s">
        <v>33</v>
      </c>
      <c r="S514" s="21">
        <f t="shared" ref="S514:AD514" si="174">+S357/(S52*10^6)</f>
        <v>1.3633862387224369</v>
      </c>
      <c r="T514" s="21">
        <f t="shared" si="174"/>
        <v>1.334560898834654</v>
      </c>
      <c r="U514" s="21">
        <f t="shared" si="174"/>
        <v>1.3627886470505626</v>
      </c>
      <c r="V514" s="21">
        <f t="shared" si="174"/>
        <v>1.3583549321289621</v>
      </c>
      <c r="W514" s="21">
        <f t="shared" si="174"/>
        <v>1.3616541177910908</v>
      </c>
      <c r="X514" s="21">
        <f t="shared" si="174"/>
        <v>1.3921469481977724</v>
      </c>
      <c r="Y514" s="21">
        <f t="shared" si="174"/>
        <v>1.3896785715470088</v>
      </c>
      <c r="Z514" s="21">
        <f t="shared" si="174"/>
        <v>1.37943766260304</v>
      </c>
      <c r="AA514" s="21">
        <f t="shared" si="174"/>
        <v>1.3713150016315505</v>
      </c>
      <c r="AB514" s="21">
        <f t="shared" si="174"/>
        <v>1.3567971507355367</v>
      </c>
      <c r="AC514" s="21">
        <f t="shared" si="174"/>
        <v>1.3676621928726622</v>
      </c>
      <c r="AD514" s="21">
        <f t="shared" si="174"/>
        <v>1.3639347684889727</v>
      </c>
    </row>
    <row r="515" spans="1:30" s="41" customFormat="1" x14ac:dyDescent="0.2">
      <c r="A515" s="399">
        <v>1025</v>
      </c>
      <c r="B515" s="399" t="s">
        <v>34</v>
      </c>
      <c r="C515" s="21">
        <f t="shared" ref="C515:O515" si="175">+C358/(C53*10^6)</f>
        <v>1.6243593189000924</v>
      </c>
      <c r="D515" s="21">
        <f t="shared" si="175"/>
        <v>1.5188150199104034</v>
      </c>
      <c r="E515" s="21">
        <f t="shared" si="175"/>
        <v>1.7352600992364684</v>
      </c>
      <c r="F515" s="21">
        <f t="shared" si="175"/>
        <v>1.5838825115318997</v>
      </c>
      <c r="G515" s="21">
        <f t="shared" si="175"/>
        <v>1.673475808707001</v>
      </c>
      <c r="H515" s="21">
        <f t="shared" si="175"/>
        <v>1.7442423966904577</v>
      </c>
      <c r="I515" s="21">
        <f t="shared" si="175"/>
        <v>1.5417593180709361</v>
      </c>
      <c r="J515" s="21">
        <f t="shared" si="175"/>
        <v>1.3498085853930044</v>
      </c>
      <c r="K515" s="21">
        <f t="shared" si="175"/>
        <v>1.3506453703703702</v>
      </c>
      <c r="L515" s="21">
        <f t="shared" si="175"/>
        <v>1.3767876802346624</v>
      </c>
      <c r="M515" s="21">
        <f t="shared" si="175"/>
        <v>1.6001847970414913</v>
      </c>
      <c r="N515" s="21">
        <f t="shared" si="175"/>
        <v>1.6631651019299012</v>
      </c>
      <c r="O515" s="404">
        <f t="shared" si="175"/>
        <v>1.5523357877948114</v>
      </c>
      <c r="Q515" s="399">
        <v>1025</v>
      </c>
      <c r="R515" s="399" t="s">
        <v>34</v>
      </c>
      <c r="S515" s="21">
        <f t="shared" ref="S515:AD515" si="176">+S358/(S53*10^6)</f>
        <v>1.6243593189000924</v>
      </c>
      <c r="T515" s="21">
        <f t="shared" si="176"/>
        <v>1.5706384528497079</v>
      </c>
      <c r="U515" s="21">
        <f t="shared" si="176"/>
        <v>1.6229615960710322</v>
      </c>
      <c r="V515" s="21">
        <f t="shared" si="176"/>
        <v>1.6130049156662714</v>
      </c>
      <c r="W515" s="21">
        <f t="shared" si="176"/>
        <v>1.6243230127676651</v>
      </c>
      <c r="X515" s="21">
        <f t="shared" si="176"/>
        <v>1.6436307160240811</v>
      </c>
      <c r="Y515" s="21">
        <f t="shared" si="176"/>
        <v>1.6267383224218963</v>
      </c>
      <c r="Z515" s="21">
        <f t="shared" si="176"/>
        <v>1.5853895747225393</v>
      </c>
      <c r="AA515" s="21">
        <f t="shared" si="176"/>
        <v>1.5565180176948419</v>
      </c>
      <c r="AB515" s="21">
        <f t="shared" si="176"/>
        <v>1.5373217673284092</v>
      </c>
      <c r="AC515" s="21">
        <f t="shared" si="176"/>
        <v>1.5426544024694713</v>
      </c>
      <c r="AD515" s="21">
        <f t="shared" si="176"/>
        <v>1.5523357877948114</v>
      </c>
    </row>
    <row r="516" spans="1:30" s="41" customFormat="1" x14ac:dyDescent="0.2">
      <c r="A516" s="399">
        <v>1026</v>
      </c>
      <c r="B516" s="399" t="s">
        <v>35</v>
      </c>
      <c r="C516" s="21">
        <f t="shared" ref="C516:O516" si="177">+C359/(C54*10^6)</f>
        <v>1.2416323300336667</v>
      </c>
      <c r="D516" s="21">
        <f t="shared" si="177"/>
        <v>1.2232952401201265</v>
      </c>
      <c r="E516" s="21">
        <f t="shared" si="177"/>
        <v>1.1321692326342587</v>
      </c>
      <c r="F516" s="21">
        <f t="shared" si="177"/>
        <v>1.1982327445822374</v>
      </c>
      <c r="G516" s="21">
        <f t="shared" si="177"/>
        <v>1.3178982226476599</v>
      </c>
      <c r="H516" s="21">
        <f t="shared" si="177"/>
        <v>1.4632456310949353</v>
      </c>
      <c r="I516" s="21">
        <f t="shared" si="177"/>
        <v>1.2445329569359782</v>
      </c>
      <c r="J516" s="21">
        <f t="shared" si="177"/>
        <v>1.1465120931886892</v>
      </c>
      <c r="K516" s="21">
        <f t="shared" si="177"/>
        <v>1.118193655360757</v>
      </c>
      <c r="L516" s="21">
        <f t="shared" si="177"/>
        <v>1.1258063915028416</v>
      </c>
      <c r="M516" s="21">
        <f t="shared" si="177"/>
        <v>1.303757712605351</v>
      </c>
      <c r="N516" s="21">
        <f t="shared" si="177"/>
        <v>1.0544184577963842</v>
      </c>
      <c r="O516" s="404">
        <f t="shared" si="177"/>
        <v>1.2091002302588221</v>
      </c>
      <c r="Q516" s="399">
        <v>1026</v>
      </c>
      <c r="R516" s="399" t="s">
        <v>35</v>
      </c>
      <c r="S516" s="21">
        <f t="shared" ref="S516:AD516" si="178">+S359/(S54*10^6)</f>
        <v>1.2416323300336667</v>
      </c>
      <c r="T516" s="21">
        <f t="shared" si="178"/>
        <v>1.2327213318007466</v>
      </c>
      <c r="U516" s="21">
        <f t="shared" si="178"/>
        <v>1.1977745757284664</v>
      </c>
      <c r="V516" s="21">
        <f t="shared" si="178"/>
        <v>1.1978898914804939</v>
      </c>
      <c r="W516" s="21">
        <f t="shared" si="178"/>
        <v>1.2214076109550707</v>
      </c>
      <c r="X516" s="21">
        <f t="shared" si="178"/>
        <v>1.2587282354706628</v>
      </c>
      <c r="Y516" s="21">
        <f t="shared" si="178"/>
        <v>1.2564824945028861</v>
      </c>
      <c r="Z516" s="21">
        <f t="shared" si="178"/>
        <v>1.2411219103641336</v>
      </c>
      <c r="AA516" s="21">
        <f t="shared" si="178"/>
        <v>1.2272361408461465</v>
      </c>
      <c r="AB516" s="21">
        <f t="shared" si="178"/>
        <v>1.2165104402365832</v>
      </c>
      <c r="AC516" s="21">
        <f t="shared" si="178"/>
        <v>1.2239932610660673</v>
      </c>
      <c r="AD516" s="21">
        <f t="shared" si="178"/>
        <v>1.2091002302588221</v>
      </c>
    </row>
    <row r="517" spans="1:30" s="41" customFormat="1" x14ac:dyDescent="0.2">
      <c r="A517" s="399">
        <v>1027</v>
      </c>
      <c r="B517" s="399" t="s">
        <v>36</v>
      </c>
      <c r="C517" s="21">
        <f t="shared" ref="C517:O517" si="179">+C360/(C55*10^6)</f>
        <v>1.7469772055046846</v>
      </c>
      <c r="D517" s="21">
        <f t="shared" si="179"/>
        <v>1.6024566795152273</v>
      </c>
      <c r="E517" s="21">
        <f t="shared" si="179"/>
        <v>1.8139628560915624</v>
      </c>
      <c r="F517" s="21">
        <f t="shared" si="179"/>
        <v>1.6960031164783795</v>
      </c>
      <c r="G517" s="21">
        <f t="shared" si="179"/>
        <v>1.7950192910766891</v>
      </c>
      <c r="H517" s="21">
        <f t="shared" si="179"/>
        <v>1.8926571583192222</v>
      </c>
      <c r="I517" s="21">
        <f t="shared" si="179"/>
        <v>1.7562209561776694</v>
      </c>
      <c r="J517" s="21">
        <f t="shared" si="179"/>
        <v>1.504177829734562</v>
      </c>
      <c r="K517" s="21">
        <f t="shared" si="179"/>
        <v>1.5221843385886002</v>
      </c>
      <c r="L517" s="21">
        <f t="shared" si="179"/>
        <v>1.4759175917749465</v>
      </c>
      <c r="M517" s="21">
        <f t="shared" si="179"/>
        <v>1.5804710599664227</v>
      </c>
      <c r="N517" s="21">
        <f t="shared" si="179"/>
        <v>1.6383830896290279</v>
      </c>
      <c r="O517" s="404">
        <f t="shared" si="179"/>
        <v>1.6604749679609869</v>
      </c>
      <c r="Q517" s="399">
        <v>1027</v>
      </c>
      <c r="R517" s="399" t="s">
        <v>36</v>
      </c>
      <c r="S517" s="21">
        <f t="shared" ref="S517:AD517" si="180">+S360/(S55*10^6)</f>
        <v>1.7469772055046846</v>
      </c>
      <c r="T517" s="21">
        <f t="shared" si="180"/>
        <v>1.6739991232300209</v>
      </c>
      <c r="U517" s="21">
        <f t="shared" si="180"/>
        <v>1.7176180503584966</v>
      </c>
      <c r="V517" s="21">
        <f t="shared" si="180"/>
        <v>1.712123592268844</v>
      </c>
      <c r="W517" s="21">
        <f t="shared" si="180"/>
        <v>1.7279964408019479</v>
      </c>
      <c r="X517" s="21">
        <f t="shared" si="180"/>
        <v>1.7564013864797148</v>
      </c>
      <c r="Y517" s="21">
        <f t="shared" si="180"/>
        <v>1.7563710085401585</v>
      </c>
      <c r="Z517" s="21">
        <f t="shared" si="180"/>
        <v>1.717521504237288</v>
      </c>
      <c r="AA517" s="21">
        <f t="shared" si="180"/>
        <v>1.6938322712285969</v>
      </c>
      <c r="AB517" s="21">
        <f t="shared" si="180"/>
        <v>1.6708215040370853</v>
      </c>
      <c r="AC517" s="21">
        <f t="shared" si="180"/>
        <v>1.6624470923451595</v>
      </c>
      <c r="AD517" s="21">
        <f t="shared" si="180"/>
        <v>1.6604749679609869</v>
      </c>
    </row>
    <row r="518" spans="1:30" s="41" customFormat="1" x14ac:dyDescent="0.2">
      <c r="A518" s="399">
        <v>1028</v>
      </c>
      <c r="B518" s="399" t="s">
        <v>37</v>
      </c>
      <c r="C518" s="21">
        <f t="shared" ref="C518:O518" si="181">+C361/(C56*10^6)</f>
        <v>2.0983545228351725</v>
      </c>
      <c r="D518" s="21">
        <f t="shared" si="181"/>
        <v>2.0894961758823847</v>
      </c>
      <c r="E518" s="21">
        <f t="shared" si="181"/>
        <v>2.0068722954146172</v>
      </c>
      <c r="F518" s="21">
        <f t="shared" si="181"/>
        <v>1.9794802570000791</v>
      </c>
      <c r="G518" s="21">
        <f t="shared" si="181"/>
        <v>2.0084055813467581</v>
      </c>
      <c r="H518" s="21">
        <f t="shared" si="181"/>
        <v>2.1858949637560996</v>
      </c>
      <c r="I518" s="21">
        <f t="shared" si="181"/>
        <v>1.9865473812237799</v>
      </c>
      <c r="J518" s="21">
        <f t="shared" si="181"/>
        <v>1.8908409833383173</v>
      </c>
      <c r="K518" s="21">
        <f t="shared" si="181"/>
        <v>1.8438805825271274</v>
      </c>
      <c r="L518" s="21">
        <f t="shared" si="181"/>
        <v>1.9411415796358018</v>
      </c>
      <c r="M518" s="21">
        <f t="shared" si="181"/>
        <v>2.2065157347540829</v>
      </c>
      <c r="N518" s="21">
        <f t="shared" si="181"/>
        <v>1.9472371562884754</v>
      </c>
      <c r="O518" s="404">
        <f t="shared" si="181"/>
        <v>2.009373598750988</v>
      </c>
      <c r="Q518" s="399">
        <v>1028</v>
      </c>
      <c r="R518" s="399" t="s">
        <v>37</v>
      </c>
      <c r="S518" s="21">
        <f t="shared" ref="S518:AD518" si="182">+S361/(S56*10^6)</f>
        <v>2.0983545228351725</v>
      </c>
      <c r="T518" s="21">
        <f t="shared" si="182"/>
        <v>2.0939026021762048</v>
      </c>
      <c r="U518" s="21">
        <f t="shared" si="182"/>
        <v>2.0644619352983207</v>
      </c>
      <c r="V518" s="21">
        <f t="shared" si="182"/>
        <v>2.0422398325383662</v>
      </c>
      <c r="W518" s="21">
        <f t="shared" si="182"/>
        <v>2.0353837497692839</v>
      </c>
      <c r="X518" s="21">
        <f t="shared" si="182"/>
        <v>2.0599954955328856</v>
      </c>
      <c r="Y518" s="21">
        <f t="shared" si="182"/>
        <v>2.0483535608896553</v>
      </c>
      <c r="Z518" s="21">
        <f t="shared" si="182"/>
        <v>2.0260378169179307</v>
      </c>
      <c r="AA518" s="21">
        <f t="shared" si="182"/>
        <v>2.0042470783795152</v>
      </c>
      <c r="AB518" s="21">
        <f t="shared" si="182"/>
        <v>1.9974732610620565</v>
      </c>
      <c r="AC518" s="21">
        <f t="shared" si="182"/>
        <v>2.01512111875997</v>
      </c>
      <c r="AD518" s="21">
        <f t="shared" si="182"/>
        <v>2.009373598750988</v>
      </c>
    </row>
    <row r="519" spans="1:30" s="41" customFormat="1" x14ac:dyDescent="0.2">
      <c r="A519" s="399">
        <v>1029</v>
      </c>
      <c r="B519" s="399" t="s">
        <v>38</v>
      </c>
      <c r="C519" s="21">
        <f t="shared" ref="C519:O519" si="183">+C362/(C57*10^6)</f>
        <v>1.2313155303117056</v>
      </c>
      <c r="D519" s="21">
        <f t="shared" si="183"/>
        <v>1.1814253332734863</v>
      </c>
      <c r="E519" s="21">
        <f t="shared" si="183"/>
        <v>1.2437388457192928</v>
      </c>
      <c r="F519" s="21">
        <f t="shared" si="183"/>
        <v>1.1352136752136752</v>
      </c>
      <c r="G519" s="21">
        <f t="shared" si="183"/>
        <v>1.1056148077090784</v>
      </c>
      <c r="H519" s="21">
        <f t="shared" si="183"/>
        <v>1.22276385075836</v>
      </c>
      <c r="I519" s="21">
        <f t="shared" si="183"/>
        <v>1.2278870604329282</v>
      </c>
      <c r="J519" s="21">
        <f t="shared" si="183"/>
        <v>0.86962708937473521</v>
      </c>
      <c r="K519" s="21">
        <f t="shared" si="183"/>
        <v>0.93131641632379869</v>
      </c>
      <c r="L519" s="21">
        <f t="shared" si="183"/>
        <v>1.0121136285407681</v>
      </c>
      <c r="M519" s="21">
        <f t="shared" si="183"/>
        <v>1.1868091259640103</v>
      </c>
      <c r="N519" s="21">
        <f t="shared" si="183"/>
        <v>1.0631600668797223</v>
      </c>
      <c r="O519" s="404">
        <f t="shared" si="183"/>
        <v>1.1071365496901082</v>
      </c>
      <c r="Q519" s="399">
        <v>1029</v>
      </c>
      <c r="R519" s="399" t="s">
        <v>38</v>
      </c>
      <c r="S519" s="21">
        <f t="shared" ref="S519:AD519" si="184">+S362/(S57*10^6)</f>
        <v>1.2313155303117056</v>
      </c>
      <c r="T519" s="21">
        <f t="shared" si="184"/>
        <v>1.2061173643463574</v>
      </c>
      <c r="U519" s="21">
        <f t="shared" si="184"/>
        <v>1.2185165286115971</v>
      </c>
      <c r="V519" s="21">
        <f t="shared" si="184"/>
        <v>1.196461461097919</v>
      </c>
      <c r="W519" s="21">
        <f t="shared" si="184"/>
        <v>1.1779287324933398</v>
      </c>
      <c r="X519" s="21">
        <f t="shared" si="184"/>
        <v>1.1853276317304229</v>
      </c>
      <c r="Y519" s="21">
        <f t="shared" si="184"/>
        <v>1.1919596600509739</v>
      </c>
      <c r="Z519" s="21">
        <f t="shared" si="184"/>
        <v>1.1399435551080395</v>
      </c>
      <c r="AA519" s="21">
        <f t="shared" si="184"/>
        <v>1.1153646606427197</v>
      </c>
      <c r="AB519" s="21">
        <f t="shared" si="184"/>
        <v>1.1047530886034334</v>
      </c>
      <c r="AC519" s="21">
        <f t="shared" si="184"/>
        <v>1.11112463604555</v>
      </c>
      <c r="AD519" s="21">
        <f t="shared" si="184"/>
        <v>1.1071365496901082</v>
      </c>
    </row>
    <row r="520" spans="1:30" s="41" customFormat="1" x14ac:dyDescent="0.2">
      <c r="A520" s="400">
        <v>1030</v>
      </c>
      <c r="B520" s="400" t="s">
        <v>18</v>
      </c>
      <c r="C520" s="23">
        <f t="shared" ref="C520:O520" si="185">+C363/(C58*10^6)</f>
        <v>1.9649786102079863</v>
      </c>
      <c r="D520" s="23">
        <f t="shared" si="185"/>
        <v>1.8854700030609124</v>
      </c>
      <c r="E520" s="23">
        <f t="shared" si="185"/>
        <v>1.8917962006150197</v>
      </c>
      <c r="F520" s="23">
        <f t="shared" si="185"/>
        <v>1.7234434261340712</v>
      </c>
      <c r="G520" s="23">
        <f t="shared" si="185"/>
        <v>1.7484227277549598</v>
      </c>
      <c r="H520" s="23">
        <f t="shared" si="185"/>
        <v>2.0146420595533501</v>
      </c>
      <c r="I520" s="23">
        <f t="shared" si="185"/>
        <v>1.7995176540844506</v>
      </c>
      <c r="J520" s="23">
        <f t="shared" si="185"/>
        <v>1.600285838620279</v>
      </c>
      <c r="K520" s="23">
        <f t="shared" si="185"/>
        <v>1.465181365712604</v>
      </c>
      <c r="L520" s="23">
        <f t="shared" si="185"/>
        <v>1.8197955418674148</v>
      </c>
      <c r="M520" s="23">
        <f t="shared" si="185"/>
        <v>1.758647101039869</v>
      </c>
      <c r="N520" s="23">
        <f t="shared" si="185"/>
        <v>1.7796122291251746</v>
      </c>
      <c r="O520" s="405">
        <f t="shared" si="185"/>
        <v>1.777042061022323</v>
      </c>
      <c r="Q520" s="400">
        <v>1030</v>
      </c>
      <c r="R520" s="400" t="s">
        <v>18</v>
      </c>
      <c r="S520" s="23">
        <f t="shared" ref="S520:AD520" si="186">+S363/(S58*10^6)</f>
        <v>1.9649786102079863</v>
      </c>
      <c r="T520" s="23">
        <f t="shared" si="186"/>
        <v>1.9249001334639688</v>
      </c>
      <c r="U520" s="23">
        <f t="shared" si="186"/>
        <v>1.9139507759982657</v>
      </c>
      <c r="V520" s="23">
        <f t="shared" si="186"/>
        <v>1.8636985806706656</v>
      </c>
      <c r="W520" s="23">
        <f t="shared" si="186"/>
        <v>1.8405844169657486</v>
      </c>
      <c r="X520" s="23">
        <f t="shared" si="186"/>
        <v>1.8691028680474564</v>
      </c>
      <c r="Y520" s="23">
        <f t="shared" si="186"/>
        <v>1.8573010691655363</v>
      </c>
      <c r="Z520" s="23">
        <f t="shared" si="186"/>
        <v>1.8173128929893119</v>
      </c>
      <c r="AA520" s="23">
        <f t="shared" si="186"/>
        <v>1.77427012824523</v>
      </c>
      <c r="AB520" s="23">
        <f t="shared" si="186"/>
        <v>1.7785055490306219</v>
      </c>
      <c r="AC520" s="23">
        <f t="shared" si="186"/>
        <v>1.7768176207725865</v>
      </c>
      <c r="AD520" s="23">
        <f t="shared" si="186"/>
        <v>1.777042061022323</v>
      </c>
    </row>
    <row r="521" spans="1:30" s="41" customFormat="1" x14ac:dyDescent="0.2">
      <c r="A521" s="401">
        <v>10300</v>
      </c>
      <c r="B521" s="401" t="s">
        <v>57</v>
      </c>
      <c r="C521" s="406">
        <f t="shared" ref="C521:O521" si="187">+C364/(C59*10^6)</f>
        <v>1.8848905782962042</v>
      </c>
      <c r="D521" s="406">
        <f t="shared" si="187"/>
        <v>1.8085219950382019</v>
      </c>
      <c r="E521" s="406">
        <f t="shared" si="187"/>
        <v>1.8627078450636381</v>
      </c>
      <c r="F521" s="406">
        <f t="shared" si="187"/>
        <v>1.8033741865076678</v>
      </c>
      <c r="G521" s="406">
        <f t="shared" si="187"/>
        <v>1.8063374075192316</v>
      </c>
      <c r="H521" s="406">
        <f t="shared" si="187"/>
        <v>2.0344903180634586</v>
      </c>
      <c r="I521" s="406">
        <f t="shared" si="187"/>
        <v>1.7526321097263378</v>
      </c>
      <c r="J521" s="406">
        <f t="shared" si="187"/>
        <v>1.6620799784077436</v>
      </c>
      <c r="K521" s="406">
        <f t="shared" si="187"/>
        <v>1.679111849883812</v>
      </c>
      <c r="L521" s="406">
        <f t="shared" si="187"/>
        <v>1.7301989465897019</v>
      </c>
      <c r="M521" s="406">
        <f t="shared" si="187"/>
        <v>1.8982137089658431</v>
      </c>
      <c r="N521" s="406">
        <f t="shared" si="187"/>
        <v>1.6565416741933792</v>
      </c>
      <c r="O521" s="406">
        <f t="shared" si="187"/>
        <v>1.7931018368792166</v>
      </c>
      <c r="Q521" s="401">
        <v>10300</v>
      </c>
      <c r="R521" s="401" t="s">
        <v>57</v>
      </c>
      <c r="S521" s="406">
        <f t="shared" ref="S521:AD521" si="188">+S364/(S59*10^6)</f>
        <v>1.8848905782962042</v>
      </c>
      <c r="T521" s="406">
        <f t="shared" si="188"/>
        <v>1.8459666853489245</v>
      </c>
      <c r="U521" s="406">
        <f t="shared" si="188"/>
        <v>1.8515293981483014</v>
      </c>
      <c r="V521" s="406">
        <f t="shared" si="188"/>
        <v>1.8391065149391783</v>
      </c>
      <c r="W521" s="406">
        <f t="shared" si="188"/>
        <v>1.8325953292295771</v>
      </c>
      <c r="X521" s="406">
        <f t="shared" si="188"/>
        <v>1.8655769873261525</v>
      </c>
      <c r="Y521" s="406">
        <f t="shared" si="188"/>
        <v>1.8475875444008141</v>
      </c>
      <c r="Z521" s="406">
        <f t="shared" si="188"/>
        <v>1.8211630179025404</v>
      </c>
      <c r="AA521" s="406">
        <f t="shared" si="188"/>
        <v>1.8043780417155295</v>
      </c>
      <c r="AB521" s="406">
        <f t="shared" si="188"/>
        <v>1.7969358864964857</v>
      </c>
      <c r="AC521" s="406">
        <f t="shared" si="188"/>
        <v>1.8055523855497633</v>
      </c>
      <c r="AD521" s="406">
        <f t="shared" si="188"/>
        <v>1.7931018368792164</v>
      </c>
    </row>
    <row r="522" spans="1:30" s="41" customFormat="1" x14ac:dyDescent="0.2"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</row>
    <row r="523" spans="1:30" s="41" customFormat="1" x14ac:dyDescent="0.2">
      <c r="A523" s="397" t="s">
        <v>144</v>
      </c>
      <c r="B523" s="397" t="s">
        <v>162</v>
      </c>
      <c r="C523" s="397" t="s">
        <v>0</v>
      </c>
      <c r="D523" s="397" t="s">
        <v>1</v>
      </c>
      <c r="E523" s="397" t="s">
        <v>2</v>
      </c>
      <c r="F523" s="397" t="s">
        <v>3</v>
      </c>
      <c r="G523" s="397" t="s">
        <v>4</v>
      </c>
      <c r="H523" s="397" t="s">
        <v>5</v>
      </c>
      <c r="I523" s="397" t="s">
        <v>6</v>
      </c>
      <c r="J523" s="397" t="s">
        <v>7</v>
      </c>
      <c r="K523" s="397" t="s">
        <v>8</v>
      </c>
      <c r="L523" s="397" t="s">
        <v>9</v>
      </c>
      <c r="M523" s="397" t="s">
        <v>10</v>
      </c>
      <c r="N523" s="397" t="s">
        <v>11</v>
      </c>
      <c r="O523" s="397" t="s">
        <v>55</v>
      </c>
      <c r="Q523" s="397" t="s">
        <v>73</v>
      </c>
      <c r="R523" s="397" t="s">
        <v>162</v>
      </c>
      <c r="S523" s="397" t="s">
        <v>74</v>
      </c>
      <c r="T523" s="397" t="s">
        <v>75</v>
      </c>
      <c r="U523" s="397" t="s">
        <v>76</v>
      </c>
      <c r="V523" s="397" t="s">
        <v>77</v>
      </c>
      <c r="W523" s="397" t="s">
        <v>78</v>
      </c>
      <c r="X523" s="397" t="s">
        <v>79</v>
      </c>
      <c r="Y523" s="397" t="s">
        <v>80</v>
      </c>
      <c r="Z523" s="397" t="s">
        <v>81</v>
      </c>
      <c r="AA523" s="397" t="s">
        <v>82</v>
      </c>
      <c r="AB523" s="397" t="s">
        <v>83</v>
      </c>
      <c r="AC523" s="397" t="s">
        <v>84</v>
      </c>
      <c r="AD523" s="397" t="s">
        <v>85</v>
      </c>
    </row>
    <row r="524" spans="1:30" s="41" customFormat="1" x14ac:dyDescent="0.2">
      <c r="A524" s="398"/>
      <c r="B524" s="398" t="s">
        <v>46</v>
      </c>
      <c r="C524" s="387"/>
      <c r="D524" s="387"/>
      <c r="E524" s="387"/>
      <c r="F524" s="387"/>
      <c r="G524" s="387"/>
      <c r="H524" s="387"/>
      <c r="I524" s="387"/>
      <c r="J524" s="387"/>
      <c r="K524" s="387"/>
      <c r="L524" s="387"/>
      <c r="M524" s="387"/>
      <c r="N524" s="387"/>
      <c r="O524" s="402"/>
      <c r="Q524" s="398"/>
      <c r="R524" s="398" t="s">
        <v>46</v>
      </c>
      <c r="S524" s="387"/>
      <c r="T524" s="387"/>
      <c r="U524" s="387"/>
      <c r="V524" s="387"/>
      <c r="W524" s="387"/>
      <c r="X524" s="387"/>
      <c r="Y524" s="387"/>
      <c r="Z524" s="387"/>
      <c r="AA524" s="387"/>
      <c r="AB524" s="387"/>
      <c r="AC524" s="387"/>
      <c r="AD524" s="387"/>
    </row>
    <row r="525" spans="1:30" s="41" customFormat="1" x14ac:dyDescent="0.2">
      <c r="A525" s="399">
        <v>1004</v>
      </c>
      <c r="B525" s="399" t="s">
        <v>94</v>
      </c>
      <c r="C525" s="21">
        <f>+C368/(C32*10^6)</f>
        <v>1.827220992664494</v>
      </c>
      <c r="D525" s="21">
        <f t="shared" ref="D525:N525" si="189">+D368/(D32*10^6)</f>
        <v>1.8376397458043154</v>
      </c>
      <c r="E525" s="21">
        <f t="shared" si="189"/>
        <v>1.8641523157865552</v>
      </c>
      <c r="F525" s="21">
        <f t="shared" si="189"/>
        <v>1.7707924604135497</v>
      </c>
      <c r="G525" s="21">
        <f t="shared" si="189"/>
        <v>1.9127902930117231</v>
      </c>
      <c r="H525" s="21">
        <f t="shared" si="189"/>
        <v>2.0753778583091624</v>
      </c>
      <c r="I525" s="21">
        <f t="shared" si="189"/>
        <v>1.8082119056447139</v>
      </c>
      <c r="J525" s="21">
        <f t="shared" si="189"/>
        <v>1.7373994316498771</v>
      </c>
      <c r="K525" s="21">
        <f t="shared" si="189"/>
        <v>1.7605600408531328</v>
      </c>
      <c r="L525" s="21">
        <f t="shared" si="189"/>
        <v>1.8555104058199681</v>
      </c>
      <c r="M525" s="21">
        <f t="shared" si="189"/>
        <v>2.0001464865987821</v>
      </c>
      <c r="N525" s="21">
        <f t="shared" si="189"/>
        <v>1.6169958403927385</v>
      </c>
      <c r="O525" s="404">
        <f>+O368/(O32*10^6)</f>
        <v>1.835098023247292</v>
      </c>
      <c r="Q525" s="399">
        <v>1004</v>
      </c>
      <c r="R525" s="399" t="s">
        <v>94</v>
      </c>
      <c r="S525" s="21">
        <f>+S368/(S32*10^6)</f>
        <v>1.827220992664494</v>
      </c>
      <c r="T525" s="21">
        <f t="shared" ref="T525:AD525" si="190">+T368/(T32*10^6)</f>
        <v>1.8325398689644237</v>
      </c>
      <c r="U525" s="21">
        <f t="shared" si="190"/>
        <v>1.8430552287101505</v>
      </c>
      <c r="V525" s="21">
        <f t="shared" si="190"/>
        <v>1.8242799007210686</v>
      </c>
      <c r="W525" s="21">
        <f t="shared" si="190"/>
        <v>1.8418899448643233</v>
      </c>
      <c r="X525" s="21">
        <f t="shared" si="190"/>
        <v>1.8796732416189197</v>
      </c>
      <c r="Y525" s="21">
        <f t="shared" si="190"/>
        <v>1.8683259313747027</v>
      </c>
      <c r="Z525" s="21">
        <f t="shared" si="190"/>
        <v>1.8505525914030094</v>
      </c>
      <c r="AA525" s="21">
        <f t="shared" si="190"/>
        <v>1.8400461385300557</v>
      </c>
      <c r="AB525" s="21">
        <f t="shared" si="190"/>
        <v>1.8415508183201903</v>
      </c>
      <c r="AC525" s="21">
        <f t="shared" si="190"/>
        <v>1.8551109372278971</v>
      </c>
      <c r="AD525" s="21">
        <f t="shared" si="190"/>
        <v>1.835098023247292</v>
      </c>
    </row>
    <row r="526" spans="1:30" s="41" customFormat="1" x14ac:dyDescent="0.2">
      <c r="A526" s="399">
        <v>1005</v>
      </c>
      <c r="B526" s="399" t="s">
        <v>13</v>
      </c>
      <c r="C526" s="21">
        <f t="shared" ref="C526:O541" si="191">+C369/(C33*10^6)</f>
        <v>0.71468144690781799</v>
      </c>
      <c r="D526" s="21">
        <f t="shared" si="191"/>
        <v>0.61809133643792291</v>
      </c>
      <c r="E526" s="21">
        <f t="shared" si="191"/>
        <v>0.70081889797583019</v>
      </c>
      <c r="F526" s="21">
        <f t="shared" si="191"/>
        <v>0.66237515769044153</v>
      </c>
      <c r="G526" s="21">
        <f t="shared" si="191"/>
        <v>0.68364621094424305</v>
      </c>
      <c r="H526" s="21">
        <f t="shared" si="191"/>
        <v>0.81558423698627058</v>
      </c>
      <c r="I526" s="21">
        <f t="shared" si="191"/>
        <v>0.63801333992094855</v>
      </c>
      <c r="J526" s="21">
        <f t="shared" si="191"/>
        <v>0.65005596520492004</v>
      </c>
      <c r="K526" s="21">
        <f t="shared" si="191"/>
        <v>0.61936951604058121</v>
      </c>
      <c r="L526" s="21">
        <f t="shared" si="191"/>
        <v>0.79268375077458164</v>
      </c>
      <c r="M526" s="21">
        <f t="shared" si="191"/>
        <v>0.70728590948952741</v>
      </c>
      <c r="N526" s="21">
        <f t="shared" si="191"/>
        <v>0.61412974958909405</v>
      </c>
      <c r="O526" s="404">
        <f t="shared" si="191"/>
        <v>0.68101019390185646</v>
      </c>
      <c r="Q526" s="399">
        <v>1005</v>
      </c>
      <c r="R526" s="399" t="s">
        <v>13</v>
      </c>
      <c r="S526" s="21">
        <f t="shared" ref="S526:AD541" si="192">+S369/(S33*10^6)</f>
        <v>0.71468144690781799</v>
      </c>
      <c r="T526" s="21">
        <f t="shared" si="192"/>
        <v>0.66722606546584784</v>
      </c>
      <c r="U526" s="21">
        <f t="shared" si="192"/>
        <v>0.67846509055915427</v>
      </c>
      <c r="V526" s="21">
        <f t="shared" si="192"/>
        <v>0.67411938921534187</v>
      </c>
      <c r="W526" s="21">
        <f t="shared" si="192"/>
        <v>0.67598140142968588</v>
      </c>
      <c r="X526" s="21">
        <f t="shared" si="192"/>
        <v>0.69798132673942692</v>
      </c>
      <c r="Y526" s="21">
        <f t="shared" si="192"/>
        <v>0.68734035278440175</v>
      </c>
      <c r="Z526" s="21">
        <f t="shared" si="192"/>
        <v>0.68145442598421513</v>
      </c>
      <c r="AA526" s="21">
        <f t="shared" si="192"/>
        <v>0.67365832348808141</v>
      </c>
      <c r="AB526" s="21">
        <f t="shared" si="192"/>
        <v>0.68522676494701962</v>
      </c>
      <c r="AC526" s="21">
        <f t="shared" si="192"/>
        <v>0.68714538865562991</v>
      </c>
      <c r="AD526" s="21">
        <f t="shared" si="192"/>
        <v>0.68101019390185646</v>
      </c>
    </row>
    <row r="527" spans="1:30" s="41" customFormat="1" x14ac:dyDescent="0.2">
      <c r="A527" s="399">
        <v>1006</v>
      </c>
      <c r="B527" s="399" t="s">
        <v>14</v>
      </c>
      <c r="C527" s="21">
        <f t="shared" si="191"/>
        <v>0.17785560579818316</v>
      </c>
      <c r="D527" s="21">
        <f t="shared" si="191"/>
        <v>0.18600121674489656</v>
      </c>
      <c r="E527" s="21">
        <f t="shared" si="191"/>
        <v>0.22322111381984611</v>
      </c>
      <c r="F527" s="21">
        <f t="shared" si="191"/>
        <v>0.24106759785569634</v>
      </c>
      <c r="G527" s="21">
        <f t="shared" si="191"/>
        <v>0.2413719715092541</v>
      </c>
      <c r="H527" s="21">
        <f t="shared" si="191"/>
        <v>0.28203070735901031</v>
      </c>
      <c r="I527" s="21">
        <f t="shared" si="191"/>
        <v>0.30183660572010773</v>
      </c>
      <c r="J527" s="21">
        <f t="shared" si="191"/>
        <v>0.28330700850114388</v>
      </c>
      <c r="K527" s="21">
        <f t="shared" si="191"/>
        <v>0.19192201828356587</v>
      </c>
      <c r="L527" s="21">
        <f t="shared" si="191"/>
        <v>0.21043985546555355</v>
      </c>
      <c r="M527" s="21">
        <f t="shared" si="191"/>
        <v>0.21846803643324927</v>
      </c>
      <c r="N527" s="21">
        <f t="shared" si="191"/>
        <v>0.18747154976759947</v>
      </c>
      <c r="O527" s="404">
        <f t="shared" si="191"/>
        <v>0.23069640153980103</v>
      </c>
      <c r="Q527" s="399">
        <v>1006</v>
      </c>
      <c r="R527" s="399" t="s">
        <v>14</v>
      </c>
      <c r="S527" s="21">
        <f t="shared" si="192"/>
        <v>0.17785560579818316</v>
      </c>
      <c r="T527" s="21">
        <f t="shared" si="192"/>
        <v>0.18212660841182385</v>
      </c>
      <c r="U527" s="21">
        <f t="shared" si="192"/>
        <v>0.1960244635924519</v>
      </c>
      <c r="V527" s="21">
        <f t="shared" si="192"/>
        <v>0.2079648092205055</v>
      </c>
      <c r="W527" s="21">
        <f t="shared" si="192"/>
        <v>0.21468564056800846</v>
      </c>
      <c r="X527" s="21">
        <f t="shared" si="192"/>
        <v>0.22581152886194533</v>
      </c>
      <c r="Y527" s="21">
        <f t="shared" si="192"/>
        <v>0.23807157043487626</v>
      </c>
      <c r="Z527" s="21">
        <f t="shared" si="192"/>
        <v>0.24495283494633688</v>
      </c>
      <c r="AA527" s="21">
        <f t="shared" si="192"/>
        <v>0.23862210379031987</v>
      </c>
      <c r="AB527" s="21">
        <f t="shared" si="192"/>
        <v>0.23599328822179153</v>
      </c>
      <c r="AC527" s="21">
        <f t="shared" si="192"/>
        <v>0.23448874209116896</v>
      </c>
      <c r="AD527" s="21">
        <f t="shared" si="192"/>
        <v>0.23069640153980103</v>
      </c>
    </row>
    <row r="528" spans="1:30" s="41" customFormat="1" x14ac:dyDescent="0.2">
      <c r="A528" s="399">
        <v>1007</v>
      </c>
      <c r="B528" s="399" t="s">
        <v>15</v>
      </c>
      <c r="C528" s="21">
        <f t="shared" si="191"/>
        <v>1.0513947044970977</v>
      </c>
      <c r="D528" s="21">
        <f t="shared" si="191"/>
        <v>1.0494750932351877</v>
      </c>
      <c r="E528" s="21">
        <f t="shared" si="191"/>
        <v>1.0244925719935731</v>
      </c>
      <c r="F528" s="21">
        <f t="shared" si="191"/>
        <v>0.98645930623165679</v>
      </c>
      <c r="G528" s="21">
        <f t="shared" si="191"/>
        <v>1.0151141109229678</v>
      </c>
      <c r="H528" s="21">
        <f t="shared" si="191"/>
        <v>1.0197536690906455</v>
      </c>
      <c r="I528" s="21">
        <f t="shared" si="191"/>
        <v>0.6316782512476572</v>
      </c>
      <c r="J528" s="21">
        <f t="shared" si="191"/>
        <v>0.61387615010766972</v>
      </c>
      <c r="K528" s="21">
        <f t="shared" si="191"/>
        <v>0.68756846986811826</v>
      </c>
      <c r="L528" s="21">
        <f t="shared" si="191"/>
        <v>0.811035708169207</v>
      </c>
      <c r="M528" s="21">
        <f t="shared" si="191"/>
        <v>0.82436569707146035</v>
      </c>
      <c r="N528" s="21">
        <f t="shared" si="191"/>
        <v>0.79894896786865799</v>
      </c>
      <c r="O528" s="404">
        <f t="shared" si="191"/>
        <v>0.86984035990678321</v>
      </c>
      <c r="Q528" s="399">
        <v>1007</v>
      </c>
      <c r="R528" s="399" t="s">
        <v>15</v>
      </c>
      <c r="S528" s="21">
        <f t="shared" si="192"/>
        <v>1.0513947044970977</v>
      </c>
      <c r="T528" s="21">
        <f t="shared" si="192"/>
        <v>1.0504091260886825</v>
      </c>
      <c r="U528" s="21">
        <f t="shared" si="192"/>
        <v>1.0416753993865715</v>
      </c>
      <c r="V528" s="21">
        <f t="shared" si="192"/>
        <v>1.0272583618467985</v>
      </c>
      <c r="W528" s="21">
        <f t="shared" si="192"/>
        <v>1.0248458127182249</v>
      </c>
      <c r="X528" s="21">
        <f t="shared" si="192"/>
        <v>1.0240066604379543</v>
      </c>
      <c r="Y528" s="21">
        <f t="shared" si="192"/>
        <v>0.96347817543683612</v>
      </c>
      <c r="Z528" s="21">
        <f t="shared" si="192"/>
        <v>0.91429102696980524</v>
      </c>
      <c r="AA528" s="21">
        <f t="shared" si="192"/>
        <v>0.88853790938009258</v>
      </c>
      <c r="AB528" s="21">
        <f t="shared" si="192"/>
        <v>0.88115018194188677</v>
      </c>
      <c r="AC528" s="21">
        <f t="shared" si="192"/>
        <v>0.876118460825837</v>
      </c>
      <c r="AD528" s="21">
        <f t="shared" si="192"/>
        <v>0.86984035990678321</v>
      </c>
    </row>
    <row r="529" spans="1:30" s="41" customFormat="1" x14ac:dyDescent="0.2">
      <c r="A529" s="399">
        <v>1008</v>
      </c>
      <c r="B529" s="399" t="s">
        <v>16</v>
      </c>
      <c r="C529" s="21">
        <f t="shared" si="191"/>
        <v>1.1184815471572647</v>
      </c>
      <c r="D529" s="21">
        <f t="shared" si="191"/>
        <v>1.0621156359562685</v>
      </c>
      <c r="E529" s="21">
        <f t="shared" si="191"/>
        <v>1.417198878408958</v>
      </c>
      <c r="F529" s="21">
        <f t="shared" si="191"/>
        <v>1.2850857965158664</v>
      </c>
      <c r="G529" s="21">
        <f t="shared" si="191"/>
        <v>1.2263627976389502</v>
      </c>
      <c r="H529" s="21">
        <f t="shared" si="191"/>
        <v>1.7369949965967617</v>
      </c>
      <c r="I529" s="21">
        <f t="shared" si="191"/>
        <v>1.5013539344686886</v>
      </c>
      <c r="J529" s="21">
        <f t="shared" si="191"/>
        <v>1.2051894005087294</v>
      </c>
      <c r="K529" s="21">
        <f t="shared" si="191"/>
        <v>1.0579574781537329</v>
      </c>
      <c r="L529" s="21">
        <f t="shared" si="191"/>
        <v>1.1943228630981098</v>
      </c>
      <c r="M529" s="21">
        <f t="shared" si="191"/>
        <v>1.2798720590676915</v>
      </c>
      <c r="N529" s="21">
        <f t="shared" si="191"/>
        <v>1.2608461058160265</v>
      </c>
      <c r="O529" s="404">
        <f t="shared" si="191"/>
        <v>1.2798054429494958</v>
      </c>
      <c r="Q529" s="399">
        <v>1008</v>
      </c>
      <c r="R529" s="399" t="s">
        <v>16</v>
      </c>
      <c r="S529" s="21">
        <f t="shared" si="192"/>
        <v>1.1184815471572647</v>
      </c>
      <c r="T529" s="21">
        <f t="shared" si="192"/>
        <v>1.0893659851261277</v>
      </c>
      <c r="U529" s="21">
        <f t="shared" si="192"/>
        <v>1.1973464386071531</v>
      </c>
      <c r="V529" s="21">
        <f t="shared" si="192"/>
        <v>1.2214300568100989</v>
      </c>
      <c r="W529" s="21">
        <f t="shared" si="192"/>
        <v>1.2224431326904306</v>
      </c>
      <c r="X529" s="21">
        <f t="shared" si="192"/>
        <v>1.3154450520565375</v>
      </c>
      <c r="Y529" s="21">
        <f t="shared" si="192"/>
        <v>1.3464106451701372</v>
      </c>
      <c r="Z529" s="21">
        <f t="shared" si="192"/>
        <v>1.3232936658713013</v>
      </c>
      <c r="AA529" s="21">
        <f t="shared" si="192"/>
        <v>1.291756162911869</v>
      </c>
      <c r="AB529" s="21">
        <f t="shared" si="192"/>
        <v>1.2817451054139224</v>
      </c>
      <c r="AC529" s="21">
        <f t="shared" si="192"/>
        <v>1.2815814231451621</v>
      </c>
      <c r="AD529" s="21">
        <f t="shared" si="192"/>
        <v>1.2798054429494958</v>
      </c>
    </row>
    <row r="530" spans="1:30" s="41" customFormat="1" x14ac:dyDescent="0.2">
      <c r="A530" s="399">
        <v>1009</v>
      </c>
      <c r="B530" s="399" t="s">
        <v>17</v>
      </c>
      <c r="C530" s="21">
        <f t="shared" si="191"/>
        <v>0.92189457367503236</v>
      </c>
      <c r="D530" s="21">
        <f t="shared" si="191"/>
        <v>0.90469275894761803</v>
      </c>
      <c r="E530" s="21">
        <f t="shared" si="191"/>
        <v>0.96518046976763738</v>
      </c>
      <c r="F530" s="21">
        <f t="shared" si="191"/>
        <v>1.0103707909829085</v>
      </c>
      <c r="G530" s="21">
        <f t="shared" si="191"/>
        <v>0.90575603918311753</v>
      </c>
      <c r="H530" s="21">
        <f t="shared" si="191"/>
        <v>0.95235153868064859</v>
      </c>
      <c r="I530" s="21">
        <f t="shared" si="191"/>
        <v>0.8608044605953008</v>
      </c>
      <c r="J530" s="21">
        <f t="shared" si="191"/>
        <v>0.83230111545680807</v>
      </c>
      <c r="K530" s="21">
        <f t="shared" si="191"/>
        <v>0.79861937631743218</v>
      </c>
      <c r="L530" s="21">
        <f t="shared" si="191"/>
        <v>1.1129955455507969</v>
      </c>
      <c r="M530" s="21">
        <f t="shared" si="191"/>
        <v>0.9838747131893345</v>
      </c>
      <c r="N530" s="21">
        <f t="shared" si="191"/>
        <v>0.84088232194018842</v>
      </c>
      <c r="O530" s="404">
        <f t="shared" si="191"/>
        <v>0.9211243504784582</v>
      </c>
      <c r="Q530" s="399">
        <v>1009</v>
      </c>
      <c r="R530" s="399" t="s">
        <v>17</v>
      </c>
      <c r="S530" s="21">
        <f t="shared" si="192"/>
        <v>0.92189457367503236</v>
      </c>
      <c r="T530" s="21">
        <f t="shared" si="192"/>
        <v>0.91315570830093074</v>
      </c>
      <c r="U530" s="21">
        <f t="shared" si="192"/>
        <v>0.9299718856001985</v>
      </c>
      <c r="V530" s="21">
        <f t="shared" si="192"/>
        <v>0.9498698040097453</v>
      </c>
      <c r="W530" s="21">
        <f t="shared" si="192"/>
        <v>0.9411130634588093</v>
      </c>
      <c r="X530" s="21">
        <f t="shared" si="192"/>
        <v>0.94294002641101726</v>
      </c>
      <c r="Y530" s="21">
        <f t="shared" si="192"/>
        <v>0.93008956407136778</v>
      </c>
      <c r="Z530" s="21">
        <f t="shared" si="192"/>
        <v>0.9155283473738387</v>
      </c>
      <c r="AA530" s="21">
        <f t="shared" si="192"/>
        <v>0.9015231312946308</v>
      </c>
      <c r="AB530" s="21">
        <f t="shared" si="192"/>
        <v>0.92309926524256725</v>
      </c>
      <c r="AC530" s="21">
        <f t="shared" si="192"/>
        <v>0.9285438776179229</v>
      </c>
      <c r="AD530" s="21">
        <f t="shared" si="192"/>
        <v>0.9211243504784582</v>
      </c>
    </row>
    <row r="531" spans="1:30" s="41" customFormat="1" x14ac:dyDescent="0.2">
      <c r="A531" s="399">
        <v>1010</v>
      </c>
      <c r="B531" s="399" t="s">
        <v>19</v>
      </c>
      <c r="C531" s="21">
        <f t="shared" si="191"/>
        <v>0.59676476706292036</v>
      </c>
      <c r="D531" s="21">
        <f t="shared" si="191"/>
        <v>0.43828732829329076</v>
      </c>
      <c r="E531" s="21">
        <f t="shared" si="191"/>
        <v>0.54238318654063222</v>
      </c>
      <c r="F531" s="21">
        <f t="shared" si="191"/>
        <v>0.56358178981238849</v>
      </c>
      <c r="G531" s="21">
        <f t="shared" si="191"/>
        <v>0.53590014489253801</v>
      </c>
      <c r="H531" s="21">
        <f t="shared" si="191"/>
        <v>0.46572239590035502</v>
      </c>
      <c r="I531" s="21">
        <f t="shared" si="191"/>
        <v>0.45228020188327889</v>
      </c>
      <c r="J531" s="21">
        <f t="shared" si="191"/>
        <v>0.39500959472833042</v>
      </c>
      <c r="K531" s="21">
        <f t="shared" si="191"/>
        <v>0.53521136783552803</v>
      </c>
      <c r="L531" s="21">
        <f t="shared" si="191"/>
        <v>0.43844784439944262</v>
      </c>
      <c r="M531" s="21">
        <f t="shared" si="191"/>
        <v>1.0393016127799433</v>
      </c>
      <c r="N531" s="21">
        <f t="shared" si="191"/>
        <v>0.50538858976450762</v>
      </c>
      <c r="O531" s="404">
        <f t="shared" si="191"/>
        <v>0.53803832745643232</v>
      </c>
      <c r="Q531" s="399">
        <v>1010</v>
      </c>
      <c r="R531" s="399" t="s">
        <v>19</v>
      </c>
      <c r="S531" s="21">
        <f t="shared" si="192"/>
        <v>0.59676476706292036</v>
      </c>
      <c r="T531" s="21">
        <f t="shared" si="192"/>
        <v>0.51721592522389082</v>
      </c>
      <c r="U531" s="21">
        <f t="shared" si="192"/>
        <v>0.52560157811112773</v>
      </c>
      <c r="V531" s="21">
        <f t="shared" si="192"/>
        <v>0.53529554453747552</v>
      </c>
      <c r="W531" s="21">
        <f t="shared" si="192"/>
        <v>0.53541743115078821</v>
      </c>
      <c r="X531" s="21">
        <f t="shared" si="192"/>
        <v>0.52375393170892359</v>
      </c>
      <c r="Y531" s="21">
        <f t="shared" si="192"/>
        <v>0.51221582266110322</v>
      </c>
      <c r="Z531" s="21">
        <f t="shared" si="192"/>
        <v>0.49467183632914818</v>
      </c>
      <c r="AA531" s="21">
        <f t="shared" si="192"/>
        <v>0.49959887928688246</v>
      </c>
      <c r="AB531" s="21">
        <f t="shared" si="192"/>
        <v>0.49388596831973758</v>
      </c>
      <c r="AC531" s="21">
        <f t="shared" si="192"/>
        <v>0.54080124525796036</v>
      </c>
      <c r="AD531" s="21">
        <f t="shared" si="192"/>
        <v>0.53803832745643232</v>
      </c>
    </row>
    <row r="532" spans="1:30" s="41" customFormat="1" x14ac:dyDescent="0.2">
      <c r="A532" s="399">
        <v>1011</v>
      </c>
      <c r="B532" s="399" t="s">
        <v>20</v>
      </c>
      <c r="C532" s="21">
        <f t="shared" si="191"/>
        <v>0.88352452503070145</v>
      </c>
      <c r="D532" s="21">
        <f t="shared" si="191"/>
        <v>0.92074460016103254</v>
      </c>
      <c r="E532" s="21">
        <f t="shared" si="191"/>
        <v>0.84087913981459139</v>
      </c>
      <c r="F532" s="21">
        <f t="shared" si="191"/>
        <v>0.84245661718586673</v>
      </c>
      <c r="G532" s="21">
        <f t="shared" si="191"/>
        <v>0.81896171846873878</v>
      </c>
      <c r="H532" s="21">
        <f t="shared" si="191"/>
        <v>0.92832148983092377</v>
      </c>
      <c r="I532" s="21">
        <f t="shared" si="191"/>
        <v>0.87102589213442727</v>
      </c>
      <c r="J532" s="21">
        <f t="shared" si="191"/>
        <v>0.65635884061407146</v>
      </c>
      <c r="K532" s="21">
        <f t="shared" si="191"/>
        <v>0.67774485173581134</v>
      </c>
      <c r="L532" s="21">
        <f t="shared" si="191"/>
        <v>0.7597889217085394</v>
      </c>
      <c r="M532" s="21">
        <f t="shared" si="191"/>
        <v>0.80272900011586135</v>
      </c>
      <c r="N532" s="21">
        <f t="shared" si="191"/>
        <v>0.86306428148732606</v>
      </c>
      <c r="O532" s="404">
        <f t="shared" si="191"/>
        <v>0.81498367438681474</v>
      </c>
      <c r="Q532" s="399">
        <v>1011</v>
      </c>
      <c r="R532" s="399" t="s">
        <v>20</v>
      </c>
      <c r="S532" s="21">
        <f t="shared" si="192"/>
        <v>0.88352452503070145</v>
      </c>
      <c r="T532" s="21">
        <f t="shared" si="192"/>
        <v>0.90242558739000334</v>
      </c>
      <c r="U532" s="21">
        <f t="shared" si="192"/>
        <v>0.88148127878157678</v>
      </c>
      <c r="V532" s="21">
        <f t="shared" si="192"/>
        <v>0.87165446036852889</v>
      </c>
      <c r="W532" s="21">
        <f t="shared" si="192"/>
        <v>0.86132855160736554</v>
      </c>
      <c r="X532" s="21">
        <f t="shared" si="192"/>
        <v>0.87256561062061233</v>
      </c>
      <c r="Y532" s="21">
        <f t="shared" si="192"/>
        <v>0.87231343698854336</v>
      </c>
      <c r="Z532" s="21">
        <f t="shared" si="192"/>
        <v>0.83733374297247143</v>
      </c>
      <c r="AA532" s="21">
        <f t="shared" si="192"/>
        <v>0.81756362128840776</v>
      </c>
      <c r="AB532" s="21">
        <f t="shared" si="192"/>
        <v>0.81190296157635689</v>
      </c>
      <c r="AC532" s="21">
        <f t="shared" si="192"/>
        <v>0.81111813641288033</v>
      </c>
      <c r="AD532" s="21">
        <f t="shared" si="192"/>
        <v>0.81498367438681474</v>
      </c>
    </row>
    <row r="533" spans="1:30" s="41" customFormat="1" ht="14.25" customHeight="1" x14ac:dyDescent="0.2">
      <c r="A533" s="399">
        <v>1012</v>
      </c>
      <c r="B533" s="399" t="s">
        <v>21</v>
      </c>
      <c r="C533" s="21">
        <f t="shared" si="191"/>
        <v>0.72674631203185314</v>
      </c>
      <c r="D533" s="21">
        <f t="shared" si="191"/>
        <v>0.70624565670604578</v>
      </c>
      <c r="E533" s="21">
        <f t="shared" si="191"/>
        <v>0.73814633501924964</v>
      </c>
      <c r="F533" s="21">
        <f t="shared" si="191"/>
        <v>0.70463394207808183</v>
      </c>
      <c r="G533" s="21">
        <f t="shared" si="191"/>
        <v>0.64767567998723774</v>
      </c>
      <c r="H533" s="21">
        <f t="shared" si="191"/>
        <v>0.71705002594747302</v>
      </c>
      <c r="I533" s="21">
        <f t="shared" si="191"/>
        <v>0.61859978510244451</v>
      </c>
      <c r="J533" s="21">
        <f t="shared" si="191"/>
        <v>0.50520906672806476</v>
      </c>
      <c r="K533" s="21">
        <f t="shared" si="191"/>
        <v>0.46987704878261793</v>
      </c>
      <c r="L533" s="21">
        <f t="shared" si="191"/>
        <v>0.47985352591572644</v>
      </c>
      <c r="M533" s="21">
        <f t="shared" si="191"/>
        <v>0.50643398932090278</v>
      </c>
      <c r="N533" s="21">
        <f t="shared" si="191"/>
        <v>0.45284240878340914</v>
      </c>
      <c r="O533" s="404">
        <f t="shared" si="191"/>
        <v>0.60029337487847145</v>
      </c>
      <c r="Q533" s="399">
        <v>1012</v>
      </c>
      <c r="R533" s="399" t="s">
        <v>21</v>
      </c>
      <c r="S533" s="21">
        <f t="shared" si="192"/>
        <v>0.72674631203185314</v>
      </c>
      <c r="T533" s="21">
        <f t="shared" si="192"/>
        <v>0.71633574603555972</v>
      </c>
      <c r="U533" s="21">
        <f t="shared" si="192"/>
        <v>0.72357991214478057</v>
      </c>
      <c r="V533" s="21">
        <f t="shared" si="192"/>
        <v>0.71885426301591038</v>
      </c>
      <c r="W533" s="21">
        <f t="shared" si="192"/>
        <v>0.70472213382160631</v>
      </c>
      <c r="X533" s="21">
        <f t="shared" si="192"/>
        <v>0.70671887057051008</v>
      </c>
      <c r="Y533" s="21">
        <f t="shared" si="192"/>
        <v>0.69272399509214977</v>
      </c>
      <c r="Z533" s="21">
        <f t="shared" si="192"/>
        <v>0.6647313484271109</v>
      </c>
      <c r="AA533" s="21">
        <f t="shared" si="192"/>
        <v>0.64082998816411207</v>
      </c>
      <c r="AB533" s="21">
        <f t="shared" si="192"/>
        <v>0.62449172600430725</v>
      </c>
      <c r="AC533" s="21">
        <f t="shared" si="192"/>
        <v>0.61413010518181921</v>
      </c>
      <c r="AD533" s="21">
        <f t="shared" si="192"/>
        <v>0.60029337487847145</v>
      </c>
    </row>
    <row r="534" spans="1:30" s="41" customFormat="1" x14ac:dyDescent="0.2">
      <c r="A534" s="399">
        <v>1013</v>
      </c>
      <c r="B534" s="399" t="s">
        <v>22</v>
      </c>
      <c r="C534" s="21">
        <f t="shared" si="191"/>
        <v>1.1607334834834835</v>
      </c>
      <c r="D534" s="21">
        <f t="shared" si="191"/>
        <v>0.80229460135859854</v>
      </c>
      <c r="E534" s="21">
        <f t="shared" si="191"/>
        <v>0.83414179851792514</v>
      </c>
      <c r="F534" s="21">
        <f t="shared" si="191"/>
        <v>0.86061263604627292</v>
      </c>
      <c r="G534" s="21">
        <f t="shared" si="191"/>
        <v>0.96965278778274022</v>
      </c>
      <c r="H534" s="21">
        <f t="shared" si="191"/>
        <v>1.1828500959166897</v>
      </c>
      <c r="I534" s="21">
        <f t="shared" si="191"/>
        <v>0.89790709493799559</v>
      </c>
      <c r="J534" s="21">
        <f t="shared" si="191"/>
        <v>0.94080667465658707</v>
      </c>
      <c r="K534" s="21">
        <f t="shared" si="191"/>
        <v>1.0418371837183718</v>
      </c>
      <c r="L534" s="21">
        <f t="shared" si="191"/>
        <v>1.0830265821076779</v>
      </c>
      <c r="M534" s="21">
        <f t="shared" si="191"/>
        <v>0.75049806382694617</v>
      </c>
      <c r="N534" s="21">
        <f t="shared" si="191"/>
        <v>0.66938987187309329</v>
      </c>
      <c r="O534" s="404">
        <f t="shared" si="191"/>
        <v>0.93117457717605967</v>
      </c>
      <c r="Q534" s="399">
        <v>1013</v>
      </c>
      <c r="R534" s="399" t="s">
        <v>22</v>
      </c>
      <c r="S534" s="21">
        <f t="shared" si="192"/>
        <v>1.1607334834834835</v>
      </c>
      <c r="T534" s="21">
        <f t="shared" si="192"/>
        <v>0.97714924006592185</v>
      </c>
      <c r="U534" s="21">
        <f t="shared" si="192"/>
        <v>0.92648921577901799</v>
      </c>
      <c r="V534" s="21">
        <f t="shared" si="192"/>
        <v>0.9095734097340622</v>
      </c>
      <c r="W534" s="21">
        <f t="shared" si="192"/>
        <v>0.92135754150476867</v>
      </c>
      <c r="X534" s="21">
        <f t="shared" si="192"/>
        <v>0.96606529149242726</v>
      </c>
      <c r="Y534" s="21">
        <f t="shared" si="192"/>
        <v>0.95329880910449616</v>
      </c>
      <c r="Z534" s="21">
        <f t="shared" si="192"/>
        <v>0.95116055577910874</v>
      </c>
      <c r="AA534" s="21">
        <f t="shared" si="192"/>
        <v>0.96351821942360272</v>
      </c>
      <c r="AB534" s="21">
        <f t="shared" si="192"/>
        <v>0.97448220795860407</v>
      </c>
      <c r="AC534" s="21">
        <f t="shared" si="192"/>
        <v>0.955478846034021</v>
      </c>
      <c r="AD534" s="21">
        <f t="shared" si="192"/>
        <v>0.93117457717605967</v>
      </c>
    </row>
    <row r="535" spans="1:30" s="41" customFormat="1" x14ac:dyDescent="0.2">
      <c r="A535" s="399">
        <v>1014</v>
      </c>
      <c r="B535" s="399" t="s">
        <v>23</v>
      </c>
      <c r="C535" s="21">
        <f t="shared" si="191"/>
        <v>0.4059228243068278</v>
      </c>
      <c r="D535" s="21">
        <f t="shared" si="191"/>
        <v>0.42861761602191339</v>
      </c>
      <c r="E535" s="21">
        <f t="shared" si="191"/>
        <v>0.45492639223383069</v>
      </c>
      <c r="F535" s="21">
        <f t="shared" si="191"/>
        <v>0.38923159960470316</v>
      </c>
      <c r="G535" s="21">
        <f t="shared" si="191"/>
        <v>0.45590767993893316</v>
      </c>
      <c r="H535" s="21">
        <f t="shared" si="191"/>
        <v>0.55796084546845603</v>
      </c>
      <c r="I535" s="21">
        <f t="shared" si="191"/>
        <v>0.56875019786549774</v>
      </c>
      <c r="J535" s="21">
        <f t="shared" si="191"/>
        <v>0.52723754092649844</v>
      </c>
      <c r="K535" s="21">
        <f t="shared" si="191"/>
        <v>0.57383801489509512</v>
      </c>
      <c r="L535" s="21">
        <f t="shared" si="191"/>
        <v>0.51526744278796932</v>
      </c>
      <c r="M535" s="21">
        <f t="shared" si="191"/>
        <v>0.56941035132151441</v>
      </c>
      <c r="N535" s="21">
        <f t="shared" si="191"/>
        <v>0.58832943685094796</v>
      </c>
      <c r="O535" s="404">
        <f t="shared" si="191"/>
        <v>0.50462554049215447</v>
      </c>
      <c r="Q535" s="399">
        <v>1014</v>
      </c>
      <c r="R535" s="399" t="s">
        <v>23</v>
      </c>
      <c r="S535" s="21">
        <f t="shared" si="192"/>
        <v>0.4059228243068278</v>
      </c>
      <c r="T535" s="21">
        <f t="shared" si="192"/>
        <v>0.41737362094283548</v>
      </c>
      <c r="U535" s="21">
        <f t="shared" si="192"/>
        <v>0.42981859839806102</v>
      </c>
      <c r="V535" s="21">
        <f t="shared" si="192"/>
        <v>0.41958316931085071</v>
      </c>
      <c r="W535" s="21">
        <f t="shared" si="192"/>
        <v>0.42670646578428451</v>
      </c>
      <c r="X535" s="21">
        <f t="shared" si="192"/>
        <v>0.44806500712918695</v>
      </c>
      <c r="Y535" s="21">
        <f t="shared" si="192"/>
        <v>0.46691903596290618</v>
      </c>
      <c r="Z535" s="21">
        <f t="shared" si="192"/>
        <v>0.4758465492185236</v>
      </c>
      <c r="AA535" s="21">
        <f t="shared" si="192"/>
        <v>0.48756737637102665</v>
      </c>
      <c r="AB535" s="21">
        <f t="shared" si="192"/>
        <v>0.49043162253674843</v>
      </c>
      <c r="AC535" s="21">
        <f t="shared" si="192"/>
        <v>0.49705989692036895</v>
      </c>
      <c r="AD535" s="21">
        <f t="shared" si="192"/>
        <v>0.50462554049215447</v>
      </c>
    </row>
    <row r="536" spans="1:30" s="41" customFormat="1" x14ac:dyDescent="0.2">
      <c r="A536" s="399">
        <v>1015</v>
      </c>
      <c r="B536" s="399" t="s">
        <v>24</v>
      </c>
      <c r="C536" s="21">
        <f t="shared" si="191"/>
        <v>0.10979363939136681</v>
      </c>
      <c r="D536" s="21">
        <f t="shared" si="191"/>
        <v>0.1673356160195659</v>
      </c>
      <c r="E536" s="21">
        <f t="shared" si="191"/>
        <v>0.12087873699177525</v>
      </c>
      <c r="F536" s="21">
        <f t="shared" si="191"/>
        <v>0.938613911229908</v>
      </c>
      <c r="G536" s="21">
        <f t="shared" si="191"/>
        <v>1.0130671059316165</v>
      </c>
      <c r="H536" s="21">
        <f t="shared" si="191"/>
        <v>1.1767244201550602</v>
      </c>
      <c r="I536" s="21">
        <f t="shared" si="191"/>
        <v>0.26573402104066918</v>
      </c>
      <c r="J536" s="21">
        <f t="shared" si="191"/>
        <v>1.0506817983565659</v>
      </c>
      <c r="K536" s="21">
        <f t="shared" si="191"/>
        <v>0.95818503320214876</v>
      </c>
      <c r="L536" s="21">
        <f t="shared" si="191"/>
        <v>1.0432389540207896</v>
      </c>
      <c r="M536" s="21">
        <f t="shared" si="191"/>
        <v>0.98300399890427881</v>
      </c>
      <c r="N536" s="21">
        <f t="shared" si="191"/>
        <v>0.97768875864323856</v>
      </c>
      <c r="O536" s="404">
        <f t="shared" si="191"/>
        <v>0.74461247586213197</v>
      </c>
      <c r="Q536" s="399">
        <v>1015</v>
      </c>
      <c r="R536" s="399" t="s">
        <v>24</v>
      </c>
      <c r="S536" s="21">
        <f t="shared" si="192"/>
        <v>0.10979363939136681</v>
      </c>
      <c r="T536" s="21">
        <f t="shared" si="192"/>
        <v>0.13951130478716689</v>
      </c>
      <c r="U536" s="21">
        <f t="shared" si="192"/>
        <v>0.13317551881228562</v>
      </c>
      <c r="V536" s="21">
        <f t="shared" si="192"/>
        <v>0.340989045993221</v>
      </c>
      <c r="W536" s="21">
        <f t="shared" si="192"/>
        <v>0.47153317066217726</v>
      </c>
      <c r="X536" s="21">
        <f t="shared" si="192"/>
        <v>0.58841000340315452</v>
      </c>
      <c r="Y536" s="21">
        <f t="shared" si="192"/>
        <v>0.53484814465290498</v>
      </c>
      <c r="Z536" s="21">
        <f t="shared" si="192"/>
        <v>0.62037617260150313</v>
      </c>
      <c r="AA536" s="21">
        <f t="shared" si="192"/>
        <v>0.66127333434608537</v>
      </c>
      <c r="AB536" s="21">
        <f t="shared" si="192"/>
        <v>0.69983848729384612</v>
      </c>
      <c r="AC536" s="21">
        <f t="shared" si="192"/>
        <v>0.72453350831520325</v>
      </c>
      <c r="AD536" s="21">
        <f t="shared" si="192"/>
        <v>0.74461247586213197</v>
      </c>
    </row>
    <row r="537" spans="1:30" s="41" customFormat="1" x14ac:dyDescent="0.2">
      <c r="A537" s="399">
        <v>1016</v>
      </c>
      <c r="B537" s="399" t="s">
        <v>25</v>
      </c>
      <c r="C537" s="21">
        <f t="shared" si="191"/>
        <v>0.96214031127480104</v>
      </c>
      <c r="D537" s="21">
        <f t="shared" si="191"/>
        <v>0.90668480582434108</v>
      </c>
      <c r="E537" s="21">
        <f t="shared" si="191"/>
        <v>0.95896501312121463</v>
      </c>
      <c r="F537" s="21">
        <f t="shared" si="191"/>
        <v>0.96093956892551979</v>
      </c>
      <c r="G537" s="21">
        <f t="shared" si="191"/>
        <v>0.91817107149888189</v>
      </c>
      <c r="H537" s="21">
        <f t="shared" si="191"/>
        <v>0.99350056062101211</v>
      </c>
      <c r="I537" s="21">
        <f t="shared" si="191"/>
        <v>0.88356616679134337</v>
      </c>
      <c r="J537" s="21">
        <f t="shared" si="191"/>
        <v>0.67755458275654601</v>
      </c>
      <c r="K537" s="21">
        <f t="shared" si="191"/>
        <v>0.74248923185926963</v>
      </c>
      <c r="L537" s="21">
        <f t="shared" si="191"/>
        <v>0.86804358312394858</v>
      </c>
      <c r="M537" s="21">
        <f t="shared" si="191"/>
        <v>0.863847273570444</v>
      </c>
      <c r="N537" s="21">
        <f t="shared" si="191"/>
        <v>0.80587007155782275</v>
      </c>
      <c r="O537" s="404">
        <f t="shared" si="191"/>
        <v>0.87073390767699621</v>
      </c>
      <c r="Q537" s="399">
        <v>1016</v>
      </c>
      <c r="R537" s="399" t="s">
        <v>25</v>
      </c>
      <c r="S537" s="21">
        <f t="shared" si="192"/>
        <v>0.96214031127480104</v>
      </c>
      <c r="T537" s="21">
        <f t="shared" si="192"/>
        <v>0.93352474962863574</v>
      </c>
      <c r="U537" s="21">
        <f t="shared" si="192"/>
        <v>0.94231242374151936</v>
      </c>
      <c r="V537" s="21">
        <f t="shared" si="192"/>
        <v>0.94719588806713539</v>
      </c>
      <c r="W537" s="21">
        <f t="shared" si="192"/>
        <v>0.94135317546371267</v>
      </c>
      <c r="X537" s="21">
        <f t="shared" si="192"/>
        <v>0.95026893192716433</v>
      </c>
      <c r="Y537" s="21">
        <f t="shared" si="192"/>
        <v>0.93889993195008736</v>
      </c>
      <c r="Z537" s="21">
        <f t="shared" si="192"/>
        <v>0.89632887979069964</v>
      </c>
      <c r="AA537" s="21">
        <f t="shared" si="192"/>
        <v>0.87829787305197793</v>
      </c>
      <c r="AB537" s="21">
        <f t="shared" si="192"/>
        <v>0.87735986321430548</v>
      </c>
      <c r="AC537" s="21">
        <f t="shared" si="192"/>
        <v>0.87621287497344114</v>
      </c>
      <c r="AD537" s="21">
        <f t="shared" si="192"/>
        <v>0.87073390767699621</v>
      </c>
    </row>
    <row r="538" spans="1:30" s="41" customFormat="1" x14ac:dyDescent="0.2">
      <c r="A538" s="399">
        <v>1017</v>
      </c>
      <c r="B538" s="399" t="s">
        <v>26</v>
      </c>
      <c r="C538" s="21">
        <f t="shared" si="191"/>
        <v>0.72684834031519985</v>
      </c>
      <c r="D538" s="21">
        <f t="shared" si="191"/>
        <v>0.72801050740338602</v>
      </c>
      <c r="E538" s="21">
        <f t="shared" si="191"/>
        <v>0.68985036711759562</v>
      </c>
      <c r="F538" s="21">
        <f t="shared" si="191"/>
        <v>0.72024227146840913</v>
      </c>
      <c r="G538" s="21">
        <f t="shared" si="191"/>
        <v>0.7000502701841308</v>
      </c>
      <c r="H538" s="21">
        <f t="shared" si="191"/>
        <v>0.80419118121972422</v>
      </c>
      <c r="I538" s="21">
        <f t="shared" si="191"/>
        <v>0.74506791291804586</v>
      </c>
      <c r="J538" s="21">
        <f t="shared" si="191"/>
        <v>0.78662992565347922</v>
      </c>
      <c r="K538" s="21">
        <f t="shared" si="191"/>
        <v>0.72284625131725466</v>
      </c>
      <c r="L538" s="21">
        <f t="shared" si="191"/>
        <v>0.67433753587350864</v>
      </c>
      <c r="M538" s="21">
        <f t="shared" si="191"/>
        <v>0.68108386230529905</v>
      </c>
      <c r="N538" s="21">
        <f t="shared" si="191"/>
        <v>0.7221753915371848</v>
      </c>
      <c r="O538" s="404">
        <f t="shared" si="191"/>
        <v>0.72605313735574784</v>
      </c>
      <c r="Q538" s="399">
        <v>1017</v>
      </c>
      <c r="R538" s="399" t="s">
        <v>26</v>
      </c>
      <c r="S538" s="21">
        <f t="shared" si="192"/>
        <v>0.72684834031519985</v>
      </c>
      <c r="T538" s="21">
        <f t="shared" si="192"/>
        <v>0.72742752453864923</v>
      </c>
      <c r="U538" s="21">
        <f t="shared" si="192"/>
        <v>0.71467162480565483</v>
      </c>
      <c r="V538" s="21">
        <f t="shared" si="192"/>
        <v>0.71606980225775041</v>
      </c>
      <c r="W538" s="21">
        <f t="shared" si="192"/>
        <v>0.7128801558410589</v>
      </c>
      <c r="X538" s="21">
        <f t="shared" si="192"/>
        <v>0.72768599921534427</v>
      </c>
      <c r="Y538" s="21">
        <f t="shared" si="192"/>
        <v>0.73050087936941932</v>
      </c>
      <c r="Z538" s="21">
        <f t="shared" si="192"/>
        <v>0.738730574381258</v>
      </c>
      <c r="AA538" s="21">
        <f t="shared" si="192"/>
        <v>0.73684071657137284</v>
      </c>
      <c r="AB538" s="21">
        <f t="shared" si="192"/>
        <v>0.73052064188788401</v>
      </c>
      <c r="AC538" s="21">
        <f t="shared" si="192"/>
        <v>0.72639410336220089</v>
      </c>
      <c r="AD538" s="21">
        <f t="shared" si="192"/>
        <v>0.72605313735574784</v>
      </c>
    </row>
    <row r="539" spans="1:30" s="41" customFormat="1" x14ac:dyDescent="0.2">
      <c r="A539" s="399">
        <v>1018</v>
      </c>
      <c r="B539" s="399" t="s">
        <v>27</v>
      </c>
      <c r="C539" s="21">
        <f t="shared" si="191"/>
        <v>1.9163231357772237</v>
      </c>
      <c r="D539" s="21">
        <f t="shared" si="191"/>
        <v>1.7048496156845272</v>
      </c>
      <c r="E539" s="21">
        <f t="shared" si="191"/>
        <v>1.8350423822941391</v>
      </c>
      <c r="F539" s="21">
        <f t="shared" si="191"/>
        <v>1.7894913202849436</v>
      </c>
      <c r="G539" s="21">
        <f t="shared" si="191"/>
        <v>1.6991113993059308</v>
      </c>
      <c r="H539" s="21">
        <f t="shared" si="191"/>
        <v>1.9070298941491217</v>
      </c>
      <c r="I539" s="21">
        <f t="shared" si="191"/>
        <v>1.5033898532269956</v>
      </c>
      <c r="J539" s="21">
        <f t="shared" si="191"/>
        <v>0.77953720452658715</v>
      </c>
      <c r="K539" s="21">
        <f t="shared" si="191"/>
        <v>0.86162883502242238</v>
      </c>
      <c r="L539" s="21">
        <f t="shared" si="191"/>
        <v>0.93657380733799733</v>
      </c>
      <c r="M539" s="21">
        <f t="shared" si="191"/>
        <v>1.0086413304444575</v>
      </c>
      <c r="N539" s="21">
        <f t="shared" si="191"/>
        <v>0.99674696547462183</v>
      </c>
      <c r="O539" s="404">
        <f t="shared" si="191"/>
        <v>1.3865837878853735</v>
      </c>
      <c r="Q539" s="399">
        <v>1018</v>
      </c>
      <c r="R539" s="399" t="s">
        <v>27</v>
      </c>
      <c r="S539" s="21">
        <f t="shared" si="192"/>
        <v>1.9163231357772237</v>
      </c>
      <c r="T539" s="21">
        <f t="shared" si="192"/>
        <v>1.8089580187425418</v>
      </c>
      <c r="U539" s="21">
        <f t="shared" si="192"/>
        <v>1.8174620732767166</v>
      </c>
      <c r="V539" s="21">
        <f t="shared" si="192"/>
        <v>1.8105111686555793</v>
      </c>
      <c r="W539" s="21">
        <f t="shared" si="192"/>
        <v>1.7890553657786343</v>
      </c>
      <c r="X539" s="21">
        <f t="shared" si="192"/>
        <v>1.8086218551593616</v>
      </c>
      <c r="Y539" s="21">
        <f t="shared" si="192"/>
        <v>1.757432433734321</v>
      </c>
      <c r="Z539" s="21">
        <f t="shared" si="192"/>
        <v>1.605640877825268</v>
      </c>
      <c r="AA539" s="21">
        <f t="shared" si="192"/>
        <v>1.5158077519860609</v>
      </c>
      <c r="AB539" s="21">
        <f t="shared" si="192"/>
        <v>1.4569884787985037</v>
      </c>
      <c r="AC539" s="21">
        <f t="shared" si="192"/>
        <v>1.4194061775675157</v>
      </c>
      <c r="AD539" s="21">
        <f t="shared" si="192"/>
        <v>1.3865837878853735</v>
      </c>
    </row>
    <row r="540" spans="1:30" s="41" customFormat="1" x14ac:dyDescent="0.2">
      <c r="A540" s="399">
        <v>1019</v>
      </c>
      <c r="B540" s="399" t="s">
        <v>28</v>
      </c>
      <c r="C540" s="21">
        <f t="shared" si="191"/>
        <v>0.97887959191162988</v>
      </c>
      <c r="D540" s="21">
        <f t="shared" si="191"/>
        <v>0.96526374186038044</v>
      </c>
      <c r="E540" s="21">
        <f t="shared" si="191"/>
        <v>0.9400761734833929</v>
      </c>
      <c r="F540" s="21">
        <f t="shared" si="191"/>
        <v>1.0104726284842396</v>
      </c>
      <c r="G540" s="21">
        <f t="shared" si="191"/>
        <v>0.98359479086524926</v>
      </c>
      <c r="H540" s="21">
        <f t="shared" si="191"/>
        <v>1.003913501168662</v>
      </c>
      <c r="I540" s="21">
        <f t="shared" si="191"/>
        <v>0.92856766727386852</v>
      </c>
      <c r="J540" s="21">
        <f t="shared" si="191"/>
        <v>0.7325235212885407</v>
      </c>
      <c r="K540" s="21">
        <f t="shared" si="191"/>
        <v>0.80087844177694378</v>
      </c>
      <c r="L540" s="21">
        <f t="shared" si="191"/>
        <v>0.86357432924924504</v>
      </c>
      <c r="M540" s="21">
        <f t="shared" si="191"/>
        <v>1.0240168277982282</v>
      </c>
      <c r="N540" s="21">
        <f t="shared" si="191"/>
        <v>0.82524807790876464</v>
      </c>
      <c r="O540" s="404">
        <f t="shared" si="191"/>
        <v>0.91263621477130397</v>
      </c>
      <c r="Q540" s="399">
        <v>1019</v>
      </c>
      <c r="R540" s="399" t="s">
        <v>28</v>
      </c>
      <c r="S540" s="21">
        <f t="shared" si="192"/>
        <v>0.97887959191162988</v>
      </c>
      <c r="T540" s="21">
        <f t="shared" si="192"/>
        <v>0.97204181738463236</v>
      </c>
      <c r="U540" s="21">
        <f t="shared" si="192"/>
        <v>0.96093565961708116</v>
      </c>
      <c r="V540" s="21">
        <f t="shared" si="192"/>
        <v>0.97295436692459814</v>
      </c>
      <c r="W540" s="21">
        <f t="shared" si="192"/>
        <v>0.97501784953984227</v>
      </c>
      <c r="X540" s="21">
        <f t="shared" si="192"/>
        <v>0.97991294990992717</v>
      </c>
      <c r="Y540" s="21">
        <f t="shared" si="192"/>
        <v>0.97144631989721608</v>
      </c>
      <c r="Z540" s="21">
        <f t="shared" si="192"/>
        <v>0.93236197730833059</v>
      </c>
      <c r="AA540" s="21">
        <f t="shared" si="192"/>
        <v>0.91718362255074048</v>
      </c>
      <c r="AB540" s="21">
        <f t="shared" si="192"/>
        <v>0.91197518083258855</v>
      </c>
      <c r="AC540" s="21">
        <f t="shared" si="192"/>
        <v>0.92059663954480075</v>
      </c>
      <c r="AD540" s="21">
        <f t="shared" si="192"/>
        <v>0.91263621477130397</v>
      </c>
    </row>
    <row r="541" spans="1:30" s="41" customFormat="1" x14ac:dyDescent="0.2">
      <c r="A541" s="399">
        <v>1020</v>
      </c>
      <c r="B541" s="399" t="s">
        <v>29</v>
      </c>
      <c r="C541" s="21">
        <f t="shared" si="191"/>
        <v>1.2132296666099356</v>
      </c>
      <c r="D541" s="21">
        <f t="shared" si="191"/>
        <v>1.1161617603210816</v>
      </c>
      <c r="E541" s="21">
        <f t="shared" si="191"/>
        <v>1.2117388798155442</v>
      </c>
      <c r="F541" s="21">
        <f t="shared" si="191"/>
        <v>1.0845871373999196</v>
      </c>
      <c r="G541" s="21">
        <f t="shared" si="191"/>
        <v>1.0943847996756477</v>
      </c>
      <c r="H541" s="21">
        <f t="shared" si="191"/>
        <v>1.2037588909747723</v>
      </c>
      <c r="I541" s="21">
        <f t="shared" si="191"/>
        <v>1.0078723059734118</v>
      </c>
      <c r="J541" s="21">
        <f t="shared" si="191"/>
        <v>0.9122578622956663</v>
      </c>
      <c r="K541" s="21">
        <f t="shared" si="191"/>
        <v>0.9189156155496393</v>
      </c>
      <c r="L541" s="21">
        <f t="shared" si="191"/>
        <v>0.96417925903584178</v>
      </c>
      <c r="M541" s="21">
        <f t="shared" si="191"/>
        <v>1.1025838921049014</v>
      </c>
      <c r="N541" s="21">
        <f t="shared" si="191"/>
        <v>0.96179919714027717</v>
      </c>
      <c r="O541" s="404">
        <f t="shared" si="191"/>
        <v>1.0605994177837959</v>
      </c>
      <c r="Q541" s="399">
        <v>1020</v>
      </c>
      <c r="R541" s="399" t="s">
        <v>29</v>
      </c>
      <c r="S541" s="21">
        <f t="shared" si="192"/>
        <v>1.2132296666099356</v>
      </c>
      <c r="T541" s="21">
        <f t="shared" si="192"/>
        <v>1.1617567543560441</v>
      </c>
      <c r="U541" s="21">
        <f t="shared" si="192"/>
        <v>1.1784014721443137</v>
      </c>
      <c r="V541" s="21">
        <f t="shared" si="192"/>
        <v>1.154616056834344</v>
      </c>
      <c r="W541" s="21">
        <f t="shared" si="192"/>
        <v>1.1429594391587381</v>
      </c>
      <c r="X541" s="21">
        <f t="shared" si="192"/>
        <v>1.1526989336847782</v>
      </c>
      <c r="Y541" s="21">
        <f t="shared" si="192"/>
        <v>1.1300910628208596</v>
      </c>
      <c r="Z541" s="21">
        <f t="shared" si="192"/>
        <v>1.1002286530171381</v>
      </c>
      <c r="AA541" s="21">
        <f t="shared" si="192"/>
        <v>1.0786599381209525</v>
      </c>
      <c r="AB541" s="21">
        <f t="shared" si="192"/>
        <v>1.0668814634625696</v>
      </c>
      <c r="AC541" s="21">
        <f t="shared" si="192"/>
        <v>1.0698382988170314</v>
      </c>
      <c r="AD541" s="21">
        <f t="shared" si="192"/>
        <v>1.0605994177837959</v>
      </c>
    </row>
    <row r="542" spans="1:30" s="41" customFormat="1" x14ac:dyDescent="0.2">
      <c r="A542" s="399">
        <v>1021</v>
      </c>
      <c r="B542" s="399" t="s">
        <v>30</v>
      </c>
      <c r="C542" s="21">
        <f t="shared" ref="C542:O552" si="193">+C385/(C49*10^6)</f>
        <v>0.93032960225272798</v>
      </c>
      <c r="D542" s="21">
        <f t="shared" si="193"/>
        <v>0.72227470371450542</v>
      </c>
      <c r="E542" s="21">
        <f t="shared" si="193"/>
        <v>0.80532726514730402</v>
      </c>
      <c r="F542" s="21">
        <f t="shared" si="193"/>
        <v>0.7826761679571792</v>
      </c>
      <c r="G542" s="21">
        <f t="shared" si="193"/>
        <v>0.76681274006784983</v>
      </c>
      <c r="H542" s="21">
        <f t="shared" si="193"/>
        <v>0.8619237078470392</v>
      </c>
      <c r="I542" s="21">
        <f t="shared" si="193"/>
        <v>0.78048383817849154</v>
      </c>
      <c r="J542" s="21">
        <f t="shared" si="193"/>
        <v>0.7836521565024851</v>
      </c>
      <c r="K542" s="21">
        <f t="shared" si="193"/>
        <v>0.78358685038515785</v>
      </c>
      <c r="L542" s="21">
        <f t="shared" si="193"/>
        <v>0.7089450946960969</v>
      </c>
      <c r="M542" s="21">
        <f t="shared" si="193"/>
        <v>0.98722020755940809</v>
      </c>
      <c r="N542" s="21">
        <f t="shared" si="193"/>
        <v>0.81711682595573443</v>
      </c>
      <c r="O542" s="404">
        <f t="shared" si="193"/>
        <v>0.80696783020893681</v>
      </c>
      <c r="Q542" s="399">
        <v>1021</v>
      </c>
      <c r="R542" s="399" t="s">
        <v>30</v>
      </c>
      <c r="S542" s="21">
        <f t="shared" ref="S542:AD552" si="194">+S385/(S49*10^6)</f>
        <v>0.93032960225272798</v>
      </c>
      <c r="T542" s="21">
        <f t="shared" si="194"/>
        <v>0.82317051188387202</v>
      </c>
      <c r="U542" s="21">
        <f t="shared" si="194"/>
        <v>0.81729190226125026</v>
      </c>
      <c r="V542" s="21">
        <f t="shared" si="194"/>
        <v>0.80827184985324541</v>
      </c>
      <c r="W542" s="21">
        <f t="shared" si="194"/>
        <v>0.80020737609925685</v>
      </c>
      <c r="X542" s="21">
        <f t="shared" si="194"/>
        <v>0.81061317578673164</v>
      </c>
      <c r="Y542" s="21">
        <f t="shared" si="194"/>
        <v>0.80581155663973147</v>
      </c>
      <c r="Z542" s="21">
        <f t="shared" si="194"/>
        <v>0.80272529386869973</v>
      </c>
      <c r="AA542" s="21">
        <f t="shared" si="194"/>
        <v>0.80043300475469215</v>
      </c>
      <c r="AB542" s="21">
        <f t="shared" si="194"/>
        <v>0.7902435131379566</v>
      </c>
      <c r="AC542" s="21">
        <f t="shared" si="194"/>
        <v>0.80601524517273571</v>
      </c>
      <c r="AD542" s="21">
        <f t="shared" si="194"/>
        <v>0.80696783020893681</v>
      </c>
    </row>
    <row r="543" spans="1:30" s="41" customFormat="1" x14ac:dyDescent="0.2">
      <c r="A543" s="399">
        <v>1022</v>
      </c>
      <c r="B543" s="399" t="s">
        <v>31</v>
      </c>
      <c r="C543" s="21">
        <f t="shared" si="193"/>
        <v>2.1859001309685011</v>
      </c>
      <c r="D543" s="21">
        <f t="shared" si="193"/>
        <v>1.7976796001492947</v>
      </c>
      <c r="E543" s="21">
        <f t="shared" si="193"/>
        <v>1.7844743216515921</v>
      </c>
      <c r="F543" s="21">
        <f t="shared" si="193"/>
        <v>1.7307813644195564</v>
      </c>
      <c r="G543" s="21">
        <f t="shared" si="193"/>
        <v>1.6800548699109807</v>
      </c>
      <c r="H543" s="21">
        <f t="shared" si="193"/>
        <v>1.9424953271818466</v>
      </c>
      <c r="I543" s="21">
        <f t="shared" si="193"/>
        <v>1.5963556110675952</v>
      </c>
      <c r="J543" s="21">
        <f t="shared" si="193"/>
        <v>1.4668723365310605</v>
      </c>
      <c r="K543" s="21">
        <f t="shared" si="193"/>
        <v>1.4675471362108496</v>
      </c>
      <c r="L543" s="21">
        <f t="shared" si="193"/>
        <v>1.4044891322529545</v>
      </c>
      <c r="M543" s="21">
        <f t="shared" si="193"/>
        <v>1.6625761405337967</v>
      </c>
      <c r="N543" s="21">
        <f t="shared" si="193"/>
        <v>1.3396580451296027</v>
      </c>
      <c r="O543" s="404">
        <f t="shared" si="193"/>
        <v>1.6606254589949909</v>
      </c>
      <c r="Q543" s="399">
        <v>1022</v>
      </c>
      <c r="R543" s="399" t="s">
        <v>31</v>
      </c>
      <c r="S543" s="21">
        <f t="shared" si="194"/>
        <v>2.1859001309685011</v>
      </c>
      <c r="T543" s="21">
        <f t="shared" si="194"/>
        <v>1.9893051648336597</v>
      </c>
      <c r="U543" s="21">
        <f t="shared" si="194"/>
        <v>1.9216636853489792</v>
      </c>
      <c r="V543" s="21">
        <f t="shared" si="194"/>
        <v>1.8731530307985567</v>
      </c>
      <c r="W543" s="21">
        <f t="shared" si="194"/>
        <v>1.8347014658347247</v>
      </c>
      <c r="X543" s="21">
        <f t="shared" si="194"/>
        <v>1.8522433542936159</v>
      </c>
      <c r="Y543" s="21">
        <f t="shared" si="194"/>
        <v>1.8104797392210032</v>
      </c>
      <c r="Z543" s="21">
        <f t="shared" si="194"/>
        <v>1.7621702556989616</v>
      </c>
      <c r="AA543" s="21">
        <f t="shared" si="194"/>
        <v>1.727495035301611</v>
      </c>
      <c r="AB543" s="21">
        <f t="shared" si="194"/>
        <v>1.6933156392691093</v>
      </c>
      <c r="AC543" s="21">
        <f t="shared" si="194"/>
        <v>1.6908066324043756</v>
      </c>
      <c r="AD543" s="21">
        <f t="shared" si="194"/>
        <v>1.6606254589949909</v>
      </c>
    </row>
    <row r="544" spans="1:30" s="41" customFormat="1" x14ac:dyDescent="0.2">
      <c r="A544" s="399">
        <v>1023</v>
      </c>
      <c r="B544" s="399" t="s">
        <v>32</v>
      </c>
      <c r="C544" s="21">
        <f t="shared" si="193"/>
        <v>1.1188160344500031</v>
      </c>
      <c r="D544" s="21">
        <f t="shared" si="193"/>
        <v>0.92303546513102819</v>
      </c>
      <c r="E544" s="21">
        <f t="shared" si="193"/>
        <v>1.0194348824238966</v>
      </c>
      <c r="F544" s="21">
        <f t="shared" si="193"/>
        <v>0.84881217316554836</v>
      </c>
      <c r="G544" s="21">
        <f t="shared" si="193"/>
        <v>0.84742665516664306</v>
      </c>
      <c r="H544" s="21">
        <f t="shared" si="193"/>
        <v>1.0207056419510643</v>
      </c>
      <c r="I544" s="21">
        <f t="shared" si="193"/>
        <v>1.0102955675866014</v>
      </c>
      <c r="J544" s="21">
        <f t="shared" si="193"/>
        <v>0.6034053576072822</v>
      </c>
      <c r="K544" s="21">
        <f t="shared" si="193"/>
        <v>0.71904185232157491</v>
      </c>
      <c r="L544" s="21">
        <f t="shared" si="193"/>
        <v>0.81814830836482855</v>
      </c>
      <c r="M544" s="21">
        <f t="shared" si="193"/>
        <v>1.1156333107506742</v>
      </c>
      <c r="N544" s="21">
        <f t="shared" si="193"/>
        <v>0.95449110267292081</v>
      </c>
      <c r="O544" s="404">
        <f t="shared" si="193"/>
        <v>0.90791735585534705</v>
      </c>
      <c r="Q544" s="399">
        <v>1023</v>
      </c>
      <c r="R544" s="399" t="s">
        <v>32</v>
      </c>
      <c r="S544" s="21">
        <f t="shared" si="194"/>
        <v>1.1188160344500031</v>
      </c>
      <c r="T544" s="21">
        <f t="shared" si="194"/>
        <v>1.0209983332593966</v>
      </c>
      <c r="U544" s="21">
        <f t="shared" si="194"/>
        <v>1.020485159136965</v>
      </c>
      <c r="V544" s="21">
        <f t="shared" si="194"/>
        <v>0.97536045818295936</v>
      </c>
      <c r="W544" s="21">
        <f t="shared" si="194"/>
        <v>0.95028539276513824</v>
      </c>
      <c r="X544" s="21">
        <f t="shared" si="194"/>
        <v>0.96153662854174837</v>
      </c>
      <c r="Y544" s="21">
        <f t="shared" si="194"/>
        <v>0.96941299853707374</v>
      </c>
      <c r="Z544" s="21">
        <f t="shared" si="194"/>
        <v>0.91600067405904995</v>
      </c>
      <c r="AA544" s="21">
        <f t="shared" si="194"/>
        <v>0.89253323437573129</v>
      </c>
      <c r="AB544" s="21">
        <f t="shared" si="194"/>
        <v>0.88471374600754638</v>
      </c>
      <c r="AC544" s="21">
        <f t="shared" si="194"/>
        <v>0.90379712553709557</v>
      </c>
      <c r="AD544" s="21">
        <f t="shared" si="194"/>
        <v>0.90791735585534705</v>
      </c>
    </row>
    <row r="545" spans="1:30" s="41" customFormat="1" x14ac:dyDescent="0.2">
      <c r="A545" s="399">
        <v>1024</v>
      </c>
      <c r="B545" s="399" t="s">
        <v>33</v>
      </c>
      <c r="C545" s="21">
        <f t="shared" si="193"/>
        <v>0.78080876674770661</v>
      </c>
      <c r="D545" s="21">
        <f t="shared" si="193"/>
        <v>0.74837084934404707</v>
      </c>
      <c r="E545" s="21">
        <f t="shared" si="193"/>
        <v>0.81971586447920397</v>
      </c>
      <c r="F545" s="21">
        <f t="shared" si="193"/>
        <v>0.77545133916031106</v>
      </c>
      <c r="G545" s="21">
        <f t="shared" si="193"/>
        <v>0.78325173954752614</v>
      </c>
      <c r="H545" s="21">
        <f t="shared" si="193"/>
        <v>0.86167970613284428</v>
      </c>
      <c r="I545" s="21">
        <f t="shared" si="193"/>
        <v>0.75868922828997631</v>
      </c>
      <c r="J545" s="21">
        <f t="shared" si="193"/>
        <v>0.71855944467590716</v>
      </c>
      <c r="K545" s="21">
        <f t="shared" si="193"/>
        <v>0.7209630660972739</v>
      </c>
      <c r="L545" s="21">
        <f t="shared" si="193"/>
        <v>0.68318740947180234</v>
      </c>
      <c r="M545" s="21">
        <f t="shared" si="193"/>
        <v>0.82237699077097903</v>
      </c>
      <c r="N545" s="21">
        <f t="shared" si="193"/>
        <v>0.73880341794366067</v>
      </c>
      <c r="O545" s="404">
        <f t="shared" si="193"/>
        <v>0.76535073958151612</v>
      </c>
      <c r="Q545" s="399">
        <v>1024</v>
      </c>
      <c r="R545" s="399" t="s">
        <v>33</v>
      </c>
      <c r="S545" s="21">
        <f t="shared" si="194"/>
        <v>0.78080876674770661</v>
      </c>
      <c r="T545" s="21">
        <f t="shared" si="194"/>
        <v>0.76426277527191433</v>
      </c>
      <c r="U545" s="21">
        <f t="shared" si="194"/>
        <v>0.78209405443911273</v>
      </c>
      <c r="V545" s="21">
        <f t="shared" si="194"/>
        <v>0.78035627920662565</v>
      </c>
      <c r="W545" s="21">
        <f t="shared" si="194"/>
        <v>0.78094510687837548</v>
      </c>
      <c r="X545" s="21">
        <f t="shared" si="194"/>
        <v>0.79430390718185495</v>
      </c>
      <c r="Y545" s="21">
        <f t="shared" si="194"/>
        <v>0.78880551753857708</v>
      </c>
      <c r="Z545" s="21">
        <f t="shared" si="194"/>
        <v>0.77930545406407936</v>
      </c>
      <c r="AA545" s="21">
        <f t="shared" si="194"/>
        <v>0.77246241993638232</v>
      </c>
      <c r="AB545" s="21">
        <f t="shared" si="194"/>
        <v>0.76284751105909732</v>
      </c>
      <c r="AC545" s="21">
        <f t="shared" si="194"/>
        <v>0.76788493201005392</v>
      </c>
      <c r="AD545" s="21">
        <f t="shared" si="194"/>
        <v>0.76535073958151612</v>
      </c>
    </row>
    <row r="546" spans="1:30" s="41" customFormat="1" x14ac:dyDescent="0.2">
      <c r="A546" s="399">
        <v>1025</v>
      </c>
      <c r="B546" s="399" t="s">
        <v>34</v>
      </c>
      <c r="C546" s="21">
        <f t="shared" si="193"/>
        <v>0.87885300883623929</v>
      </c>
      <c r="D546" s="21">
        <f t="shared" si="193"/>
        <v>0.8366669777667165</v>
      </c>
      <c r="E546" s="21">
        <f t="shared" si="193"/>
        <v>0.9683301991526384</v>
      </c>
      <c r="F546" s="21">
        <f t="shared" si="193"/>
        <v>0.88527318491058826</v>
      </c>
      <c r="G546" s="21">
        <f t="shared" si="193"/>
        <v>0.93038768994126964</v>
      </c>
      <c r="H546" s="21">
        <f t="shared" si="193"/>
        <v>0.95598161112879032</v>
      </c>
      <c r="I546" s="21">
        <f t="shared" si="193"/>
        <v>0.83196257122605466</v>
      </c>
      <c r="J546" s="21">
        <f t="shared" si="193"/>
        <v>0.72313872993233963</v>
      </c>
      <c r="K546" s="21">
        <f t="shared" si="193"/>
        <v>0.74751629629629623</v>
      </c>
      <c r="L546" s="21">
        <f t="shared" si="193"/>
        <v>0.76465238757357001</v>
      </c>
      <c r="M546" s="21">
        <f t="shared" si="193"/>
        <v>0.8850877346999243</v>
      </c>
      <c r="N546" s="21">
        <f t="shared" si="193"/>
        <v>0.92620776009974537</v>
      </c>
      <c r="O546" s="404">
        <f t="shared" si="193"/>
        <v>0.85444224139333291</v>
      </c>
      <c r="Q546" s="399">
        <v>1025</v>
      </c>
      <c r="R546" s="399" t="s">
        <v>34</v>
      </c>
      <c r="S546" s="21">
        <f t="shared" si="194"/>
        <v>0.87885300883623929</v>
      </c>
      <c r="T546" s="21">
        <f t="shared" si="194"/>
        <v>0.85738079152107571</v>
      </c>
      <c r="U546" s="21">
        <f t="shared" si="194"/>
        <v>0.89264481586565447</v>
      </c>
      <c r="V546" s="21">
        <f t="shared" si="194"/>
        <v>0.89076665074620465</v>
      </c>
      <c r="W546" s="21">
        <f t="shared" si="194"/>
        <v>0.89818236343571023</v>
      </c>
      <c r="X546" s="21">
        <f t="shared" si="194"/>
        <v>0.90748837124192583</v>
      </c>
      <c r="Y546" s="21">
        <f t="shared" si="194"/>
        <v>0.89496462496355655</v>
      </c>
      <c r="Z546" s="21">
        <f t="shared" si="194"/>
        <v>0.86930907183268857</v>
      </c>
      <c r="AA546" s="21">
        <f t="shared" si="194"/>
        <v>0.85432958778465995</v>
      </c>
      <c r="AB546" s="21">
        <f t="shared" si="194"/>
        <v>0.84475153873774167</v>
      </c>
      <c r="AC546" s="21">
        <f t="shared" si="194"/>
        <v>0.84817323535380429</v>
      </c>
      <c r="AD546" s="21">
        <f t="shared" si="194"/>
        <v>0.85444224139333291</v>
      </c>
    </row>
    <row r="547" spans="1:30" s="41" customFormat="1" x14ac:dyDescent="0.2">
      <c r="A547" s="399">
        <v>1026</v>
      </c>
      <c r="B547" s="399" t="s">
        <v>35</v>
      </c>
      <c r="C547" s="21">
        <f t="shared" si="193"/>
        <v>0.5237385056027335</v>
      </c>
      <c r="D547" s="21">
        <f t="shared" si="193"/>
        <v>0.51867913997927018</v>
      </c>
      <c r="E547" s="21">
        <f t="shared" si="193"/>
        <v>0.48771099527215417</v>
      </c>
      <c r="F547" s="21">
        <f t="shared" si="193"/>
        <v>0.51783765501691092</v>
      </c>
      <c r="G547" s="21">
        <f t="shared" si="193"/>
        <v>0.57155279021033301</v>
      </c>
      <c r="H547" s="21">
        <f t="shared" si="193"/>
        <v>0.62687828188814487</v>
      </c>
      <c r="I547" s="21">
        <f t="shared" si="193"/>
        <v>0.52206881966622953</v>
      </c>
      <c r="J547" s="21">
        <f t="shared" si="193"/>
        <v>0.47508669749244176</v>
      </c>
      <c r="K547" s="21">
        <f t="shared" si="193"/>
        <v>0.47220355514374196</v>
      </c>
      <c r="L547" s="21">
        <f t="shared" si="193"/>
        <v>0.47528253983042956</v>
      </c>
      <c r="M547" s="21">
        <f t="shared" si="193"/>
        <v>0.54867592616903405</v>
      </c>
      <c r="N547" s="21">
        <f t="shared" si="193"/>
        <v>0.44834155810744442</v>
      </c>
      <c r="O547" s="404">
        <f t="shared" si="193"/>
        <v>0.51330202292087823</v>
      </c>
      <c r="Q547" s="399">
        <v>1026</v>
      </c>
      <c r="R547" s="399" t="s">
        <v>35</v>
      </c>
      <c r="S547" s="21">
        <f t="shared" si="194"/>
        <v>0.5237385056027335</v>
      </c>
      <c r="T547" s="21">
        <f t="shared" si="194"/>
        <v>0.52127988221467414</v>
      </c>
      <c r="U547" s="21">
        <f t="shared" si="194"/>
        <v>0.50961305762003473</v>
      </c>
      <c r="V547" s="21">
        <f t="shared" si="194"/>
        <v>0.51168309277440427</v>
      </c>
      <c r="W547" s="21">
        <f t="shared" si="194"/>
        <v>0.52341560113971664</v>
      </c>
      <c r="X547" s="21">
        <f t="shared" si="194"/>
        <v>0.53938203957382036</v>
      </c>
      <c r="Y547" s="21">
        <f t="shared" si="194"/>
        <v>0.53664302975900036</v>
      </c>
      <c r="Z547" s="21">
        <f t="shared" si="194"/>
        <v>0.52804488689734086</v>
      </c>
      <c r="AA547" s="21">
        <f t="shared" si="194"/>
        <v>0.52173714371586788</v>
      </c>
      <c r="AB547" s="21">
        <f t="shared" si="194"/>
        <v>0.51682479623954081</v>
      </c>
      <c r="AC547" s="21">
        <f t="shared" si="194"/>
        <v>0.51955652975977784</v>
      </c>
      <c r="AD547" s="21">
        <f t="shared" si="194"/>
        <v>0.51330202292087823</v>
      </c>
    </row>
    <row r="548" spans="1:30" s="41" customFormat="1" x14ac:dyDescent="0.2">
      <c r="A548" s="399">
        <v>1027</v>
      </c>
      <c r="B548" s="399" t="s">
        <v>36</v>
      </c>
      <c r="C548" s="21">
        <f t="shared" si="193"/>
        <v>0.86395883884451219</v>
      </c>
      <c r="D548" s="21">
        <f t="shared" si="193"/>
        <v>0.76369969094002843</v>
      </c>
      <c r="E548" s="21">
        <f t="shared" si="193"/>
        <v>0.88512558824099008</v>
      </c>
      <c r="F548" s="21">
        <f t="shared" si="193"/>
        <v>0.83394039735099335</v>
      </c>
      <c r="G548" s="21">
        <f t="shared" si="193"/>
        <v>0.88713066615984026</v>
      </c>
      <c r="H548" s="21">
        <f t="shared" si="193"/>
        <v>0.93887470977427856</v>
      </c>
      <c r="I548" s="21">
        <f t="shared" si="193"/>
        <v>0.88156992830155001</v>
      </c>
      <c r="J548" s="21">
        <f t="shared" si="193"/>
        <v>0.75882299546142207</v>
      </c>
      <c r="K548" s="21">
        <f t="shared" si="193"/>
        <v>0.73837859412658691</v>
      </c>
      <c r="L548" s="21">
        <f t="shared" si="193"/>
        <v>0.7081083638198562</v>
      </c>
      <c r="M548" s="21">
        <f t="shared" si="193"/>
        <v>0.77436602500366736</v>
      </c>
      <c r="N548" s="21">
        <f t="shared" si="193"/>
        <v>0.77782544679122667</v>
      </c>
      <c r="O548" s="404">
        <f t="shared" si="193"/>
        <v>0.81406063279130525</v>
      </c>
      <c r="Q548" s="399">
        <v>1027</v>
      </c>
      <c r="R548" s="399" t="s">
        <v>36</v>
      </c>
      <c r="S548" s="21">
        <f t="shared" si="194"/>
        <v>0.86395883884451219</v>
      </c>
      <c r="T548" s="21">
        <f t="shared" si="194"/>
        <v>0.8133312875367148</v>
      </c>
      <c r="U548" s="21">
        <f t="shared" si="194"/>
        <v>0.83570558626849822</v>
      </c>
      <c r="V548" s="21">
        <f t="shared" si="194"/>
        <v>0.83525687999063758</v>
      </c>
      <c r="W548" s="21">
        <f t="shared" si="194"/>
        <v>0.84518966012933938</v>
      </c>
      <c r="X548" s="21">
        <f t="shared" si="194"/>
        <v>0.86135088416690753</v>
      </c>
      <c r="Y548" s="21">
        <f t="shared" si="194"/>
        <v>0.8647550401963483</v>
      </c>
      <c r="Z548" s="21">
        <f t="shared" si="194"/>
        <v>0.84843656779661003</v>
      </c>
      <c r="AA548" s="21">
        <f t="shared" si="194"/>
        <v>0.83508944578797728</v>
      </c>
      <c r="AB548" s="21">
        <f t="shared" si="194"/>
        <v>0.82168083962055216</v>
      </c>
      <c r="AC548" s="21">
        <f t="shared" si="194"/>
        <v>0.81729531898692864</v>
      </c>
      <c r="AD548" s="21">
        <f t="shared" si="194"/>
        <v>0.81406063279130525</v>
      </c>
    </row>
    <row r="549" spans="1:30" s="41" customFormat="1" x14ac:dyDescent="0.2">
      <c r="A549" s="399">
        <v>1028</v>
      </c>
      <c r="B549" s="399" t="s">
        <v>37</v>
      </c>
      <c r="C549" s="21">
        <f t="shared" si="193"/>
        <v>0.93684389622889441</v>
      </c>
      <c r="D549" s="21">
        <f t="shared" si="193"/>
        <v>0.92729082211772329</v>
      </c>
      <c r="E549" s="21">
        <f t="shared" si="193"/>
        <v>0.84774022031888785</v>
      </c>
      <c r="F549" s="21">
        <f t="shared" si="193"/>
        <v>0.83979795351788689</v>
      </c>
      <c r="G549" s="21">
        <f t="shared" si="193"/>
        <v>0.86106537253596072</v>
      </c>
      <c r="H549" s="21">
        <f t="shared" si="193"/>
        <v>0.91622291859843374</v>
      </c>
      <c r="I549" s="21">
        <f t="shared" si="193"/>
        <v>0.85870838572452624</v>
      </c>
      <c r="J549" s="21">
        <f t="shared" si="193"/>
        <v>0.82687899544667187</v>
      </c>
      <c r="K549" s="21">
        <f t="shared" si="193"/>
        <v>0.7797132662876104</v>
      </c>
      <c r="L549" s="21">
        <f t="shared" si="193"/>
        <v>0.81608965373957176</v>
      </c>
      <c r="M549" s="21">
        <f t="shared" si="193"/>
        <v>0.8960998317175034</v>
      </c>
      <c r="N549" s="21">
        <f t="shared" si="193"/>
        <v>0.80174837393824083</v>
      </c>
      <c r="O549" s="404">
        <f t="shared" si="193"/>
        <v>0.85649787843298619</v>
      </c>
      <c r="Q549" s="399">
        <v>1028</v>
      </c>
      <c r="R549" s="399" t="s">
        <v>37</v>
      </c>
      <c r="S549" s="21">
        <f t="shared" si="194"/>
        <v>0.93684389622889441</v>
      </c>
      <c r="T549" s="21">
        <f t="shared" si="194"/>
        <v>0.93204282801392835</v>
      </c>
      <c r="U549" s="21">
        <f t="shared" si="194"/>
        <v>0.903524888890886</v>
      </c>
      <c r="V549" s="21">
        <f t="shared" si="194"/>
        <v>0.88686074981062668</v>
      </c>
      <c r="W549" s="21">
        <f t="shared" si="194"/>
        <v>0.8816336430940257</v>
      </c>
      <c r="X549" s="21">
        <f t="shared" si="194"/>
        <v>0.88728971636798282</v>
      </c>
      <c r="Y549" s="21">
        <f t="shared" si="194"/>
        <v>0.88275941648897782</v>
      </c>
      <c r="Z549" s="21">
        <f t="shared" si="194"/>
        <v>0.87484250478327097</v>
      </c>
      <c r="AA549" s="21">
        <f t="shared" si="194"/>
        <v>0.86346257595228004</v>
      </c>
      <c r="AB549" s="21">
        <f t="shared" si="194"/>
        <v>0.85837751161951392</v>
      </c>
      <c r="AC549" s="21">
        <f t="shared" si="194"/>
        <v>0.86156211867743282</v>
      </c>
      <c r="AD549" s="21">
        <f t="shared" si="194"/>
        <v>0.85649787843298619</v>
      </c>
    </row>
    <row r="550" spans="1:30" s="41" customFormat="1" x14ac:dyDescent="0.2">
      <c r="A550" s="399">
        <v>1029</v>
      </c>
      <c r="B550" s="399" t="s">
        <v>38</v>
      </c>
      <c r="C550" s="21">
        <f t="shared" si="193"/>
        <v>1.0697714311888784</v>
      </c>
      <c r="D550" s="21">
        <f t="shared" si="193"/>
        <v>1.0276601283720095</v>
      </c>
      <c r="E550" s="21">
        <f t="shared" si="193"/>
        <v>1.0862491641495078</v>
      </c>
      <c r="F550" s="21">
        <f t="shared" si="193"/>
        <v>0.98435686398649358</v>
      </c>
      <c r="G550" s="21">
        <f t="shared" si="193"/>
        <v>0.9588761227871283</v>
      </c>
      <c r="H550" s="21">
        <f t="shared" si="193"/>
        <v>1.0684330977991809</v>
      </c>
      <c r="I550" s="21">
        <f t="shared" si="193"/>
        <v>1.0741190552828519</v>
      </c>
      <c r="J550" s="21">
        <f t="shared" si="193"/>
        <v>0.76861506630608323</v>
      </c>
      <c r="K550" s="21">
        <f t="shared" si="193"/>
        <v>0.811488670590783</v>
      </c>
      <c r="L550" s="21">
        <f t="shared" si="193"/>
        <v>0.88564943610925506</v>
      </c>
      <c r="M550" s="21">
        <f t="shared" si="193"/>
        <v>1.0389101740162152</v>
      </c>
      <c r="N550" s="21">
        <f t="shared" si="193"/>
        <v>0.9154513323033292</v>
      </c>
      <c r="O550" s="404">
        <f t="shared" si="193"/>
        <v>0.96528052201273395</v>
      </c>
      <c r="Q550" s="399">
        <v>1029</v>
      </c>
      <c r="R550" s="399" t="s">
        <v>38</v>
      </c>
      <c r="S550" s="21">
        <f t="shared" si="194"/>
        <v>1.0697714311888784</v>
      </c>
      <c r="T550" s="21">
        <f t="shared" si="194"/>
        <v>1.0485021706849844</v>
      </c>
      <c r="U550" s="21">
        <f t="shared" si="194"/>
        <v>1.060942700813132</v>
      </c>
      <c r="V550" s="21">
        <f t="shared" si="194"/>
        <v>1.0406660148065372</v>
      </c>
      <c r="W550" s="21">
        <f t="shared" si="194"/>
        <v>1.023980866649173</v>
      </c>
      <c r="X550" s="21">
        <f t="shared" si="194"/>
        <v>1.0313165800780597</v>
      </c>
      <c r="Y550" s="21">
        <f t="shared" si="194"/>
        <v>1.0379864822924931</v>
      </c>
      <c r="Z550" s="21">
        <f t="shared" si="194"/>
        <v>0.99451693215308234</v>
      </c>
      <c r="AA550" s="21">
        <f t="shared" si="194"/>
        <v>0.97295390659789238</v>
      </c>
      <c r="AB550" s="21">
        <f t="shared" si="194"/>
        <v>0.96398123427605908</v>
      </c>
      <c r="AC550" s="21">
        <f t="shared" si="194"/>
        <v>0.96979937160877006</v>
      </c>
      <c r="AD550" s="21">
        <f t="shared" si="194"/>
        <v>0.96528052201273395</v>
      </c>
    </row>
    <row r="551" spans="1:30" s="41" customFormat="1" x14ac:dyDescent="0.2">
      <c r="A551" s="400">
        <v>1030</v>
      </c>
      <c r="B551" s="400" t="s">
        <v>18</v>
      </c>
      <c r="C551" s="23">
        <f t="shared" si="193"/>
        <v>1.1547105766687924</v>
      </c>
      <c r="D551" s="23">
        <f t="shared" si="193"/>
        <v>1.070713804713805</v>
      </c>
      <c r="E551" s="23">
        <f t="shared" si="193"/>
        <v>1.0901153551972278</v>
      </c>
      <c r="F551" s="23">
        <f t="shared" si="193"/>
        <v>1.0302601014467692</v>
      </c>
      <c r="G551" s="23">
        <f t="shared" si="193"/>
        <v>1.0368528818902412</v>
      </c>
      <c r="H551" s="23">
        <f t="shared" si="193"/>
        <v>1.1787450372208437</v>
      </c>
      <c r="I551" s="23">
        <f t="shared" si="193"/>
        <v>1.0722631814675656</v>
      </c>
      <c r="J551" s="23">
        <f t="shared" si="193"/>
        <v>0.95486486795996439</v>
      </c>
      <c r="K551" s="23">
        <f t="shared" si="193"/>
        <v>0.87909310746318303</v>
      </c>
      <c r="L551" s="23">
        <f t="shared" si="193"/>
        <v>1.0977001890589744</v>
      </c>
      <c r="M551" s="23">
        <f t="shared" si="193"/>
        <v>1.012442242208615</v>
      </c>
      <c r="N551" s="23">
        <f t="shared" si="193"/>
        <v>1.0744628578223001</v>
      </c>
      <c r="O551" s="405">
        <f t="shared" si="193"/>
        <v>1.0489949018751217</v>
      </c>
      <c r="Q551" s="400">
        <v>1030</v>
      </c>
      <c r="R551" s="400" t="s">
        <v>18</v>
      </c>
      <c r="S551" s="23">
        <f t="shared" si="194"/>
        <v>1.1547105766687924</v>
      </c>
      <c r="T551" s="23">
        <f t="shared" si="194"/>
        <v>1.1123697183370238</v>
      </c>
      <c r="U551" s="23">
        <f t="shared" si="194"/>
        <v>1.1050089319826939</v>
      </c>
      <c r="V551" s="23">
        <f t="shared" si="194"/>
        <v>1.0852916201032379</v>
      </c>
      <c r="W551" s="23">
        <f t="shared" si="194"/>
        <v>1.0755790836405188</v>
      </c>
      <c r="X551" s="23">
        <f t="shared" si="194"/>
        <v>1.0924822954543723</v>
      </c>
      <c r="Y551" s="23">
        <f t="shared" si="194"/>
        <v>1.0890530911270022</v>
      </c>
      <c r="Z551" s="23">
        <f t="shared" si="194"/>
        <v>1.0681751754587587</v>
      </c>
      <c r="AA551" s="23">
        <f t="shared" si="194"/>
        <v>1.0450627463246793</v>
      </c>
      <c r="AB551" s="23">
        <f t="shared" si="194"/>
        <v>1.049959829103474</v>
      </c>
      <c r="AC551" s="23">
        <f t="shared" si="194"/>
        <v>1.0467709094496005</v>
      </c>
      <c r="AD551" s="23">
        <f t="shared" si="194"/>
        <v>1.0489949018751217</v>
      </c>
    </row>
    <row r="552" spans="1:30" s="41" customFormat="1" x14ac:dyDescent="0.2">
      <c r="A552" s="401">
        <v>10300</v>
      </c>
      <c r="B552" s="401" t="s">
        <v>57</v>
      </c>
      <c r="C552" s="406">
        <f>+C395/(C59*10^6)</f>
        <v>1.2450710980869741</v>
      </c>
      <c r="D552" s="406">
        <f t="shared" si="193"/>
        <v>1.2115207081255261</v>
      </c>
      <c r="E552" s="406">
        <f t="shared" si="193"/>
        <v>1.240986031306353</v>
      </c>
      <c r="F552" s="406">
        <f t="shared" si="193"/>
        <v>1.1940480197412762</v>
      </c>
      <c r="G552" s="406">
        <f t="shared" si="193"/>
        <v>1.2468936088054254</v>
      </c>
      <c r="H552" s="406">
        <f t="shared" si="193"/>
        <v>1.3661387283325845</v>
      </c>
      <c r="I552" s="406">
        <f t="shared" si="193"/>
        <v>1.1821564520781207</v>
      </c>
      <c r="J552" s="406">
        <f t="shared" si="193"/>
        <v>1.0874882183583303</v>
      </c>
      <c r="K552" s="406">
        <f t="shared" si="193"/>
        <v>1.1129121791631151</v>
      </c>
      <c r="L552" s="406">
        <f t="shared" si="193"/>
        <v>1.1532620617959521</v>
      </c>
      <c r="M552" s="406">
        <f t="shared" si="193"/>
        <v>1.2759137764048989</v>
      </c>
      <c r="N552" s="406">
        <f t="shared" si="193"/>
        <v>1.0870712080026692</v>
      </c>
      <c r="O552" s="406">
        <f t="shared" si="193"/>
        <v>1.1964730948774875</v>
      </c>
      <c r="Q552" s="401">
        <v>10300</v>
      </c>
      <c r="R552" s="401" t="s">
        <v>57</v>
      </c>
      <c r="S552" s="406">
        <f>+S395/(S59*10^6)</f>
        <v>1.2450710980869741</v>
      </c>
      <c r="T552" s="406">
        <f t="shared" si="194"/>
        <v>1.2279709800608614</v>
      </c>
      <c r="U552" s="406">
        <f t="shared" si="194"/>
        <v>1.2322955903854498</v>
      </c>
      <c r="V552" s="406">
        <f t="shared" si="194"/>
        <v>1.2224286396036512</v>
      </c>
      <c r="W552" s="406">
        <f t="shared" si="194"/>
        <v>1.2272898021556553</v>
      </c>
      <c r="X552" s="406">
        <f t="shared" si="194"/>
        <v>1.2499722265025628</v>
      </c>
      <c r="Y552" s="406">
        <f t="shared" si="194"/>
        <v>1.2391707804399199</v>
      </c>
      <c r="Z552" s="406">
        <f t="shared" si="194"/>
        <v>1.2175644386198745</v>
      </c>
      <c r="AA552" s="406">
        <f t="shared" si="194"/>
        <v>1.2051985728026571</v>
      </c>
      <c r="AB552" s="406">
        <f t="shared" si="194"/>
        <v>1.1999879460648701</v>
      </c>
      <c r="AC552" s="406">
        <f t="shared" si="194"/>
        <v>1.2064475522184501</v>
      </c>
      <c r="AD552" s="406">
        <f t="shared" si="194"/>
        <v>1.1964730948774875</v>
      </c>
    </row>
    <row r="553" spans="1:30" s="41" customFormat="1" x14ac:dyDescent="0.2"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</row>
    <row r="554" spans="1:30" s="41" customFormat="1" x14ac:dyDescent="0.2">
      <c r="A554" s="397" t="s">
        <v>144</v>
      </c>
      <c r="B554" s="397" t="s">
        <v>163</v>
      </c>
      <c r="C554" s="397" t="s">
        <v>0</v>
      </c>
      <c r="D554" s="397" t="s">
        <v>1</v>
      </c>
      <c r="E554" s="397" t="s">
        <v>2</v>
      </c>
      <c r="F554" s="397" t="s">
        <v>3</v>
      </c>
      <c r="G554" s="397" t="s">
        <v>4</v>
      </c>
      <c r="H554" s="397" t="s">
        <v>5</v>
      </c>
      <c r="I554" s="397" t="s">
        <v>6</v>
      </c>
      <c r="J554" s="397" t="s">
        <v>7</v>
      </c>
      <c r="K554" s="397" t="s">
        <v>8</v>
      </c>
      <c r="L554" s="397" t="s">
        <v>9</v>
      </c>
      <c r="M554" s="397" t="s">
        <v>10</v>
      </c>
      <c r="N554" s="397" t="s">
        <v>11</v>
      </c>
      <c r="O554" s="397" t="s">
        <v>55</v>
      </c>
      <c r="Q554" s="397" t="s">
        <v>73</v>
      </c>
      <c r="R554" s="397" t="s">
        <v>163</v>
      </c>
      <c r="S554" s="397" t="s">
        <v>74</v>
      </c>
      <c r="T554" s="397" t="s">
        <v>75</v>
      </c>
      <c r="U554" s="397" t="s">
        <v>76</v>
      </c>
      <c r="V554" s="397" t="s">
        <v>77</v>
      </c>
      <c r="W554" s="397" t="s">
        <v>78</v>
      </c>
      <c r="X554" s="397" t="s">
        <v>79</v>
      </c>
      <c r="Y554" s="397" t="s">
        <v>80</v>
      </c>
      <c r="Z554" s="397" t="s">
        <v>81</v>
      </c>
      <c r="AA554" s="397" t="s">
        <v>82</v>
      </c>
      <c r="AB554" s="397" t="s">
        <v>83</v>
      </c>
      <c r="AC554" s="397" t="s">
        <v>84</v>
      </c>
      <c r="AD554" s="397" t="s">
        <v>85</v>
      </c>
    </row>
    <row r="555" spans="1:30" s="41" customFormat="1" x14ac:dyDescent="0.2">
      <c r="A555" s="398"/>
      <c r="B555" s="398" t="s">
        <v>46</v>
      </c>
      <c r="C555" s="387"/>
      <c r="D555" s="387"/>
      <c r="E555" s="387"/>
      <c r="F555" s="387"/>
      <c r="G555" s="387"/>
      <c r="H555" s="387"/>
      <c r="I555" s="387"/>
      <c r="J555" s="387"/>
      <c r="K555" s="387"/>
      <c r="L555" s="387"/>
      <c r="M555" s="387"/>
      <c r="N555" s="387"/>
      <c r="O555" s="402"/>
      <c r="Q555" s="398"/>
      <c r="R555" s="398" t="s">
        <v>46</v>
      </c>
      <c r="S555" s="387"/>
      <c r="T555" s="387"/>
      <c r="U555" s="387"/>
      <c r="V555" s="387"/>
      <c r="W555" s="387"/>
      <c r="X555" s="387"/>
      <c r="Y555" s="387"/>
      <c r="Z555" s="387"/>
      <c r="AA555" s="387"/>
      <c r="AB555" s="387"/>
      <c r="AC555" s="387"/>
      <c r="AD555" s="387"/>
    </row>
    <row r="556" spans="1:30" s="41" customFormat="1" x14ac:dyDescent="0.2">
      <c r="A556" s="399">
        <v>1004</v>
      </c>
      <c r="B556" s="399" t="s">
        <v>94</v>
      </c>
      <c r="C556" s="21">
        <f>+C399/(C32*10^6)</f>
        <v>5.2558812431636188E-2</v>
      </c>
      <c r="D556" s="21">
        <f t="shared" ref="D556:O556" si="195">+D399/(D32*10^6)</f>
        <v>3.3588970318717666E-2</v>
      </c>
      <c r="E556" s="21">
        <f t="shared" si="195"/>
        <v>6.4951651253567888E-2</v>
      </c>
      <c r="F556" s="21">
        <f t="shared" si="195"/>
        <v>8.0579717194497844E-2</v>
      </c>
      <c r="G556" s="21">
        <f t="shared" si="195"/>
        <v>-3.3557121909694211E-2</v>
      </c>
      <c r="H556" s="21">
        <f t="shared" si="195"/>
        <v>2.6283403874845655E-2</v>
      </c>
      <c r="I556" s="21">
        <f t="shared" si="195"/>
        <v>2.1982402719490226E-2</v>
      </c>
      <c r="J556" s="21">
        <f t="shared" si="195"/>
        <v>2.3325110268349228E-2</v>
      </c>
      <c r="K556" s="21">
        <f t="shared" si="195"/>
        <v>7.7482238323795152E-2</v>
      </c>
      <c r="L556" s="21">
        <f t="shared" si="195"/>
        <v>2.0923952388788976E-2</v>
      </c>
      <c r="M556" s="21">
        <f t="shared" si="195"/>
        <v>2.2568275227532891E-2</v>
      </c>
      <c r="N556" s="21">
        <f t="shared" si="195"/>
        <v>2.0512055704744816E-2</v>
      </c>
      <c r="O556" s="404">
        <f t="shared" si="195"/>
        <v>3.4456920267464546E-2</v>
      </c>
      <c r="Q556" s="399">
        <v>1004</v>
      </c>
      <c r="R556" s="399" t="s">
        <v>94</v>
      </c>
      <c r="S556" s="21">
        <f>+S399/(S32*10^6)</f>
        <v>5.2558812431636188E-2</v>
      </c>
      <c r="T556" s="21">
        <f t="shared" ref="T556:AD556" si="196">+T399/(T32*10^6)</f>
        <v>4.287452082075488E-2</v>
      </c>
      <c r="U556" s="21">
        <f t="shared" si="196"/>
        <v>5.021811462608574E-2</v>
      </c>
      <c r="V556" s="21">
        <f t="shared" si="196"/>
        <v>5.8106672730535013E-2</v>
      </c>
      <c r="W556" s="21">
        <f t="shared" si="196"/>
        <v>3.9869227068201223E-2</v>
      </c>
      <c r="X556" s="21">
        <f t="shared" si="196"/>
        <v>3.7670752715517855E-2</v>
      </c>
      <c r="Y556" s="21">
        <f t="shared" si="196"/>
        <v>3.5179607368206557E-2</v>
      </c>
      <c r="Z556" s="21">
        <f t="shared" si="196"/>
        <v>3.3570353263101475E-2</v>
      </c>
      <c r="AA556" s="21">
        <f t="shared" si="196"/>
        <v>3.869697927974082E-2</v>
      </c>
      <c r="AB556" s="21">
        <f t="shared" si="196"/>
        <v>3.6967656197632613E-2</v>
      </c>
      <c r="AC556" s="21">
        <f t="shared" si="196"/>
        <v>3.57364919403029E-2</v>
      </c>
      <c r="AD556" s="21">
        <f t="shared" si="196"/>
        <v>3.4456920267464546E-2</v>
      </c>
    </row>
    <row r="557" spans="1:30" s="41" customFormat="1" x14ac:dyDescent="0.2">
      <c r="A557" s="399">
        <v>1005</v>
      </c>
      <c r="B557" s="399" t="s">
        <v>13</v>
      </c>
      <c r="C557" s="21">
        <f t="shared" ref="C557:O572" si="197">+C400/(C33*10^6)</f>
        <v>0.97278943460273681</v>
      </c>
      <c r="D557" s="21">
        <f t="shared" si="197"/>
        <v>0.90515552236183117</v>
      </c>
      <c r="E557" s="21">
        <f t="shared" si="197"/>
        <v>0.98466954300555953</v>
      </c>
      <c r="F557" s="21">
        <f t="shared" si="197"/>
        <v>0.85922794759825327</v>
      </c>
      <c r="G557" s="21">
        <f t="shared" si="197"/>
        <v>0.89083376488865884</v>
      </c>
      <c r="H557" s="21">
        <f t="shared" si="197"/>
        <v>1.1277277543566968</v>
      </c>
      <c r="I557" s="21">
        <f t="shared" si="197"/>
        <v>0.88702124505928859</v>
      </c>
      <c r="J557" s="21">
        <f t="shared" si="197"/>
        <v>0.79990100862082414</v>
      </c>
      <c r="K557" s="21">
        <f t="shared" si="197"/>
        <v>0.73418974499588707</v>
      </c>
      <c r="L557" s="21">
        <f t="shared" si="197"/>
        <v>0.87098506806324583</v>
      </c>
      <c r="M557" s="21">
        <f t="shared" si="197"/>
        <v>0.86978014806354909</v>
      </c>
      <c r="N557" s="21">
        <f t="shared" si="197"/>
        <v>0.78462496374359469</v>
      </c>
      <c r="O557" s="404">
        <f t="shared" si="197"/>
        <v>0.88277966613915304</v>
      </c>
      <c r="Q557" s="399">
        <v>1005</v>
      </c>
      <c r="R557" s="399" t="s">
        <v>13</v>
      </c>
      <c r="S557" s="21">
        <f t="shared" ref="S557:AD572" si="198">+S400/(S33*10^6)</f>
        <v>0.97278943460273681</v>
      </c>
      <c r="T557" s="21">
        <f t="shared" si="198"/>
        <v>0.93956043125870137</v>
      </c>
      <c r="U557" s="21">
        <f t="shared" si="198"/>
        <v>0.95465241371385912</v>
      </c>
      <c r="V557" s="21">
        <f t="shared" si="198"/>
        <v>0.92887938942501747</v>
      </c>
      <c r="W557" s="21">
        <f t="shared" si="198"/>
        <v>0.92144339244670315</v>
      </c>
      <c r="X557" s="21">
        <f t="shared" si="198"/>
        <v>0.95395161863346989</v>
      </c>
      <c r="Y557" s="21">
        <f t="shared" si="198"/>
        <v>0.94207520923925758</v>
      </c>
      <c r="Z557" s="21">
        <f t="shared" si="198"/>
        <v>0.91963077627301348</v>
      </c>
      <c r="AA557" s="21">
        <f t="shared" si="198"/>
        <v>0.89634464622727794</v>
      </c>
      <c r="AB557" s="21">
        <f t="shared" si="198"/>
        <v>0.89387987208529729</v>
      </c>
      <c r="AC557" s="21">
        <f t="shared" si="198"/>
        <v>0.89178376623722189</v>
      </c>
      <c r="AD557" s="21">
        <f t="shared" si="198"/>
        <v>0.88277966613915304</v>
      </c>
    </row>
    <row r="558" spans="1:30" s="41" customFormat="1" x14ac:dyDescent="0.2">
      <c r="A558" s="399">
        <v>1006</v>
      </c>
      <c r="B558" s="399" t="s">
        <v>14</v>
      </c>
      <c r="C558" s="21">
        <f t="shared" si="197"/>
        <v>0.43105098812776227</v>
      </c>
      <c r="D558" s="21">
        <f t="shared" si="197"/>
        <v>0.3158243002606676</v>
      </c>
      <c r="E558" s="21">
        <f t="shared" si="197"/>
        <v>0.36296023384224174</v>
      </c>
      <c r="F558" s="21">
        <f t="shared" si="197"/>
        <v>0.34954157893871196</v>
      </c>
      <c r="G558" s="21">
        <f t="shared" si="197"/>
        <v>0.31653119772649607</v>
      </c>
      <c r="H558" s="21">
        <f t="shared" si="197"/>
        <v>0.36007202244050301</v>
      </c>
      <c r="I558" s="21">
        <f t="shared" si="197"/>
        <v>0.34143851475313636</v>
      </c>
      <c r="J558" s="21">
        <f t="shared" si="197"/>
        <v>0.30823396503516254</v>
      </c>
      <c r="K558" s="21">
        <f t="shared" si="197"/>
        <v>0.33751076870637103</v>
      </c>
      <c r="L558" s="21">
        <f t="shared" si="197"/>
        <v>0.39992304368213455</v>
      </c>
      <c r="M558" s="21">
        <f t="shared" si="197"/>
        <v>0.3103295955653626</v>
      </c>
      <c r="N558" s="21">
        <f t="shared" si="197"/>
        <v>0.32503940362772515</v>
      </c>
      <c r="O558" s="404">
        <f t="shared" si="197"/>
        <v>0.34487593107347447</v>
      </c>
      <c r="Q558" s="399">
        <v>1006</v>
      </c>
      <c r="R558" s="399" t="s">
        <v>14</v>
      </c>
      <c r="S558" s="21">
        <f t="shared" si="198"/>
        <v>0.43105098812776227</v>
      </c>
      <c r="T558" s="21">
        <f t="shared" si="198"/>
        <v>0.37063397481090526</v>
      </c>
      <c r="U558" s="21">
        <f t="shared" si="198"/>
        <v>0.36803877285830261</v>
      </c>
      <c r="V558" s="21">
        <f t="shared" si="198"/>
        <v>0.36313540873496558</v>
      </c>
      <c r="W558" s="21">
        <f t="shared" si="198"/>
        <v>0.35375960364370662</v>
      </c>
      <c r="X558" s="21">
        <f t="shared" si="198"/>
        <v>0.3548024605260921</v>
      </c>
      <c r="Y558" s="21">
        <f t="shared" si="198"/>
        <v>0.35264734885076282</v>
      </c>
      <c r="Z558" s="21">
        <f t="shared" si="198"/>
        <v>0.34589113613460759</v>
      </c>
      <c r="AA558" s="21">
        <f t="shared" si="198"/>
        <v>0.34489070173597891</v>
      </c>
      <c r="AB558" s="21">
        <f t="shared" si="198"/>
        <v>0.35002407064301155</v>
      </c>
      <c r="AC558" s="21">
        <f t="shared" si="198"/>
        <v>0.34661629256337134</v>
      </c>
      <c r="AD558" s="21">
        <f t="shared" si="198"/>
        <v>0.34487593107347447</v>
      </c>
    </row>
    <row r="559" spans="1:30" s="41" customFormat="1" x14ac:dyDescent="0.2">
      <c r="A559" s="399">
        <v>1007</v>
      </c>
      <c r="B559" s="399" t="s">
        <v>15</v>
      </c>
      <c r="C559" s="21">
        <f t="shared" si="197"/>
        <v>0.98338131855646671</v>
      </c>
      <c r="D559" s="21">
        <f t="shared" si="197"/>
        <v>0.93089540039741192</v>
      </c>
      <c r="E559" s="21">
        <f t="shared" si="197"/>
        <v>0.9249747620813249</v>
      </c>
      <c r="F559" s="21">
        <f t="shared" si="197"/>
        <v>0.87657238834997231</v>
      </c>
      <c r="G559" s="21">
        <f t="shared" si="197"/>
        <v>0.86917867943172955</v>
      </c>
      <c r="H559" s="21">
        <f t="shared" si="197"/>
        <v>0.95215855771177738</v>
      </c>
      <c r="I559" s="21">
        <f t="shared" si="197"/>
        <v>0.80374096154280417</v>
      </c>
      <c r="J559" s="21">
        <f t="shared" si="197"/>
        <v>0.8093559822621692</v>
      </c>
      <c r="K559" s="21">
        <f t="shared" si="197"/>
        <v>0.747427943976544</v>
      </c>
      <c r="L559" s="21">
        <f t="shared" si="197"/>
        <v>0.75171647542387399</v>
      </c>
      <c r="M559" s="21">
        <f t="shared" si="197"/>
        <v>0.79645382488024097</v>
      </c>
      <c r="N559" s="21">
        <f t="shared" si="197"/>
        <v>0.77937044311850667</v>
      </c>
      <c r="O559" s="404">
        <f t="shared" si="197"/>
        <v>0.85042624158151869</v>
      </c>
      <c r="Q559" s="399">
        <v>1007</v>
      </c>
      <c r="R559" s="399" t="s">
        <v>15</v>
      </c>
      <c r="S559" s="21">
        <f t="shared" si="198"/>
        <v>0.98338131855646671</v>
      </c>
      <c r="T559" s="21">
        <f t="shared" si="198"/>
        <v>0.95643368144377028</v>
      </c>
      <c r="U559" s="21">
        <f t="shared" si="198"/>
        <v>0.94583221015838848</v>
      </c>
      <c r="V559" s="21">
        <f t="shared" si="198"/>
        <v>0.92774832566101062</v>
      </c>
      <c r="W559" s="21">
        <f t="shared" si="198"/>
        <v>0.9161130136226181</v>
      </c>
      <c r="X559" s="21">
        <f t="shared" si="198"/>
        <v>0.92205308576673306</v>
      </c>
      <c r="Y559" s="21">
        <f t="shared" si="198"/>
        <v>0.90379987374133264</v>
      </c>
      <c r="Z559" s="21">
        <f t="shared" si="198"/>
        <v>0.89051211973700206</v>
      </c>
      <c r="AA559" s="21">
        <f t="shared" si="198"/>
        <v>0.87425937607227044</v>
      </c>
      <c r="AB559" s="21">
        <f t="shared" si="198"/>
        <v>0.86257824269369543</v>
      </c>
      <c r="AC559" s="21">
        <f t="shared" si="198"/>
        <v>0.85671890223903302</v>
      </c>
      <c r="AD559" s="21">
        <f t="shared" si="198"/>
        <v>0.85042624158151869</v>
      </c>
    </row>
    <row r="560" spans="1:30" s="41" customFormat="1" x14ac:dyDescent="0.2">
      <c r="A560" s="399">
        <v>1008</v>
      </c>
      <c r="B560" s="399" t="s">
        <v>16</v>
      </c>
      <c r="C560" s="21">
        <f t="shared" si="197"/>
        <v>0.81921855258783105</v>
      </c>
      <c r="D560" s="21">
        <f t="shared" si="197"/>
        <v>0.7800524863597702</v>
      </c>
      <c r="E560" s="21">
        <f t="shared" si="197"/>
        <v>1.0496026834751868</v>
      </c>
      <c r="F560" s="21">
        <f t="shared" si="197"/>
        <v>0.93586088842103177</v>
      </c>
      <c r="G560" s="21">
        <f t="shared" si="197"/>
        <v>0.80550629220942505</v>
      </c>
      <c r="H560" s="21">
        <f t="shared" si="197"/>
        <v>0.91578889350958481</v>
      </c>
      <c r="I560" s="21">
        <f t="shared" si="197"/>
        <v>0.94731629026710995</v>
      </c>
      <c r="J560" s="21">
        <f t="shared" si="197"/>
        <v>0.71320485027170766</v>
      </c>
      <c r="K560" s="21">
        <f t="shared" si="197"/>
        <v>0.58268056877025143</v>
      </c>
      <c r="L560" s="21">
        <f t="shared" si="197"/>
        <v>0.55797782773717308</v>
      </c>
      <c r="M560" s="21">
        <f t="shared" si="197"/>
        <v>0.58217538650857981</v>
      </c>
      <c r="N560" s="21">
        <f t="shared" si="197"/>
        <v>0.54030688216637024</v>
      </c>
      <c r="O560" s="404">
        <f t="shared" si="197"/>
        <v>0.7633479026893234</v>
      </c>
      <c r="Q560" s="399">
        <v>1008</v>
      </c>
      <c r="R560" s="399" t="s">
        <v>16</v>
      </c>
      <c r="S560" s="21">
        <f t="shared" si="198"/>
        <v>0.81921855258783105</v>
      </c>
      <c r="T560" s="21">
        <f t="shared" si="198"/>
        <v>0.79898749437407568</v>
      </c>
      <c r="U560" s="21">
        <f t="shared" si="198"/>
        <v>0.88153425012327424</v>
      </c>
      <c r="V560" s="21">
        <f t="shared" si="198"/>
        <v>0.89644639498275691</v>
      </c>
      <c r="W560" s="21">
        <f t="shared" si="198"/>
        <v>0.87776930898308814</v>
      </c>
      <c r="X560" s="21">
        <f t="shared" si="198"/>
        <v>0.88464110283419306</v>
      </c>
      <c r="Y560" s="21">
        <f t="shared" si="198"/>
        <v>0.8950804875864703</v>
      </c>
      <c r="Z560" s="21">
        <f t="shared" si="198"/>
        <v>0.8653086543693902</v>
      </c>
      <c r="AA560" s="21">
        <f t="shared" si="198"/>
        <v>0.8317158596485692</v>
      </c>
      <c r="AB560" s="21">
        <f t="shared" si="198"/>
        <v>0.80358987826358153</v>
      </c>
      <c r="AC560" s="21">
        <f t="shared" si="198"/>
        <v>0.78424085018434286</v>
      </c>
      <c r="AD560" s="21">
        <f t="shared" si="198"/>
        <v>0.7633479026893234</v>
      </c>
    </row>
    <row r="561" spans="1:30" s="41" customFormat="1" x14ac:dyDescent="0.2">
      <c r="A561" s="399">
        <v>1009</v>
      </c>
      <c r="B561" s="399" t="s">
        <v>17</v>
      </c>
      <c r="C561" s="21">
        <f t="shared" si="197"/>
        <v>1.0303719189467566</v>
      </c>
      <c r="D561" s="21">
        <f t="shared" si="197"/>
        <v>0.97214871217508103</v>
      </c>
      <c r="E561" s="21">
        <f t="shared" si="197"/>
        <v>1.06476669187781</v>
      </c>
      <c r="F561" s="21">
        <f t="shared" si="197"/>
        <v>1.0978473165015665</v>
      </c>
      <c r="G561" s="21">
        <f t="shared" si="197"/>
        <v>1.0547470068451814</v>
      </c>
      <c r="H561" s="21">
        <f t="shared" si="197"/>
        <v>1.082661384759835</v>
      </c>
      <c r="I561" s="21">
        <f t="shared" si="197"/>
        <v>0.9620804090728361</v>
      </c>
      <c r="J561" s="21">
        <f t="shared" si="197"/>
        <v>0.94473238132250681</v>
      </c>
      <c r="K561" s="21">
        <f t="shared" si="197"/>
        <v>0.97792033436767778</v>
      </c>
      <c r="L561" s="21">
        <f t="shared" si="197"/>
        <v>0.93956104121557815</v>
      </c>
      <c r="M561" s="21">
        <f t="shared" si="197"/>
        <v>0.95082245430809398</v>
      </c>
      <c r="N561" s="21">
        <f t="shared" si="197"/>
        <v>0.85979848794089742</v>
      </c>
      <c r="O561" s="404">
        <f t="shared" si="197"/>
        <v>0.99170932740102979</v>
      </c>
      <c r="Q561" s="399">
        <v>1009</v>
      </c>
      <c r="R561" s="399" t="s">
        <v>17</v>
      </c>
      <c r="S561" s="21">
        <f t="shared" si="198"/>
        <v>1.0303719189467566</v>
      </c>
      <c r="T561" s="21">
        <f t="shared" si="198"/>
        <v>1.0007933672829441</v>
      </c>
      <c r="U561" s="21">
        <f t="shared" si="198"/>
        <v>1.0214717277113592</v>
      </c>
      <c r="V561" s="21">
        <f t="shared" si="198"/>
        <v>1.0403739158318888</v>
      </c>
      <c r="W561" s="21">
        <f t="shared" si="198"/>
        <v>1.0432270259532543</v>
      </c>
      <c r="X561" s="21">
        <f t="shared" si="198"/>
        <v>1.0496376031144421</v>
      </c>
      <c r="Y561" s="21">
        <f t="shared" si="198"/>
        <v>1.0359389037334519</v>
      </c>
      <c r="Z561" s="21">
        <f t="shared" si="198"/>
        <v>1.0223577706255065</v>
      </c>
      <c r="AA561" s="21">
        <f t="shared" si="198"/>
        <v>1.0170343476993338</v>
      </c>
      <c r="AB561" s="21">
        <f t="shared" si="198"/>
        <v>1.0091298914894653</v>
      </c>
      <c r="AC561" s="21">
        <f t="shared" si="198"/>
        <v>1.003906377640073</v>
      </c>
      <c r="AD561" s="21">
        <f t="shared" si="198"/>
        <v>0.99170932740102979</v>
      </c>
    </row>
    <row r="562" spans="1:30" s="41" customFormat="1" x14ac:dyDescent="0.2">
      <c r="A562" s="399">
        <v>1010</v>
      </c>
      <c r="B562" s="399" t="s">
        <v>19</v>
      </c>
      <c r="C562" s="21">
        <f t="shared" si="197"/>
        <v>0.62300610944614365</v>
      </c>
      <c r="D562" s="21">
        <f t="shared" si="197"/>
        <v>0.55524304573494676</v>
      </c>
      <c r="E562" s="21">
        <f t="shared" si="197"/>
        <v>0.55066982008615584</v>
      </c>
      <c r="F562" s="21">
        <f t="shared" si="197"/>
        <v>0.56537496173859814</v>
      </c>
      <c r="G562" s="21">
        <f t="shared" si="197"/>
        <v>0.51875226394590679</v>
      </c>
      <c r="H562" s="21">
        <f t="shared" si="197"/>
        <v>0.59180358643241571</v>
      </c>
      <c r="I562" s="21">
        <f t="shared" si="197"/>
        <v>0.55655034908435275</v>
      </c>
      <c r="J562" s="21">
        <f t="shared" si="197"/>
        <v>0.46779025561804533</v>
      </c>
      <c r="K562" s="21">
        <f t="shared" si="197"/>
        <v>0.42011118437803996</v>
      </c>
      <c r="L562" s="21">
        <f t="shared" si="197"/>
        <v>0.47517174734929279</v>
      </c>
      <c r="M562" s="21">
        <f t="shared" si="197"/>
        <v>0.49580455553007718</v>
      </c>
      <c r="N562" s="21">
        <f t="shared" si="197"/>
        <v>0.49085433031101172</v>
      </c>
      <c r="O562" s="404">
        <f t="shared" si="197"/>
        <v>0.52378074764848181</v>
      </c>
      <c r="Q562" s="399">
        <v>1010</v>
      </c>
      <c r="R562" s="399" t="s">
        <v>19</v>
      </c>
      <c r="S562" s="21">
        <f t="shared" si="198"/>
        <v>0.62300610944614365</v>
      </c>
      <c r="T562" s="21">
        <f t="shared" si="198"/>
        <v>0.58899197292589145</v>
      </c>
      <c r="U562" s="21">
        <f t="shared" si="198"/>
        <v>0.57622315125867662</v>
      </c>
      <c r="V562" s="21">
        <f t="shared" si="198"/>
        <v>0.57345428873043502</v>
      </c>
      <c r="W562" s="21">
        <f t="shared" si="198"/>
        <v>0.56242643456776598</v>
      </c>
      <c r="X562" s="21">
        <f t="shared" si="198"/>
        <v>0.56734271580854168</v>
      </c>
      <c r="Y562" s="21">
        <f t="shared" si="198"/>
        <v>0.56560048821734799</v>
      </c>
      <c r="Z562" s="21">
        <f t="shared" si="198"/>
        <v>0.55095978683045777</v>
      </c>
      <c r="AA562" s="21">
        <f t="shared" si="198"/>
        <v>0.53505687277874803</v>
      </c>
      <c r="AB562" s="21">
        <f t="shared" si="198"/>
        <v>0.52946222682607502</v>
      </c>
      <c r="AC562" s="21">
        <f t="shared" si="198"/>
        <v>0.52656707890359433</v>
      </c>
      <c r="AD562" s="21">
        <f t="shared" si="198"/>
        <v>0.52378074764848181</v>
      </c>
    </row>
    <row r="563" spans="1:30" s="41" customFormat="1" x14ac:dyDescent="0.2">
      <c r="A563" s="399">
        <v>1011</v>
      </c>
      <c r="B563" s="399" t="s">
        <v>20</v>
      </c>
      <c r="C563" s="21">
        <f t="shared" si="197"/>
        <v>1.0131652580124733</v>
      </c>
      <c r="D563" s="21">
        <f t="shared" si="197"/>
        <v>1.0135464485337877</v>
      </c>
      <c r="E563" s="21">
        <f t="shared" si="197"/>
        <v>0.99587035186270112</v>
      </c>
      <c r="F563" s="21">
        <f t="shared" si="197"/>
        <v>0.99587474156154898</v>
      </c>
      <c r="G563" s="21">
        <f t="shared" si="197"/>
        <v>0.92794263770550833</v>
      </c>
      <c r="H563" s="21">
        <f t="shared" si="197"/>
        <v>1.0368977024772172</v>
      </c>
      <c r="I563" s="21">
        <f t="shared" si="197"/>
        <v>0.99760475272062277</v>
      </c>
      <c r="J563" s="21">
        <f t="shared" si="197"/>
        <v>0.83077588761780574</v>
      </c>
      <c r="K563" s="21">
        <f t="shared" si="197"/>
        <v>0.7992357386049489</v>
      </c>
      <c r="L563" s="21">
        <f t="shared" si="197"/>
        <v>0.90503921763853401</v>
      </c>
      <c r="M563" s="21">
        <f t="shared" si="197"/>
        <v>0.90355729347700153</v>
      </c>
      <c r="N563" s="21">
        <f t="shared" si="197"/>
        <v>0.96695519775125749</v>
      </c>
      <c r="O563" s="404">
        <f t="shared" si="197"/>
        <v>0.9432913793973422</v>
      </c>
      <c r="Q563" s="399">
        <v>1011</v>
      </c>
      <c r="R563" s="399" t="s">
        <v>20</v>
      </c>
      <c r="S563" s="21">
        <f t="shared" si="198"/>
        <v>1.0131652580124733</v>
      </c>
      <c r="T563" s="21">
        <f t="shared" si="198"/>
        <v>1.0133588338123314</v>
      </c>
      <c r="U563" s="21">
        <f t="shared" si="198"/>
        <v>1.0074074884873694</v>
      </c>
      <c r="V563" s="21">
        <f t="shared" si="198"/>
        <v>1.0045034220532318</v>
      </c>
      <c r="W563" s="21">
        <f t="shared" si="198"/>
        <v>0.98950022340850829</v>
      </c>
      <c r="X563" s="21">
        <f t="shared" si="198"/>
        <v>0.9974504385132239</v>
      </c>
      <c r="Y563" s="21">
        <f t="shared" si="198"/>
        <v>0.99747571194762674</v>
      </c>
      <c r="Z563" s="21">
        <f t="shared" si="198"/>
        <v>0.97047416187420865</v>
      </c>
      <c r="AA563" s="21">
        <f t="shared" si="198"/>
        <v>0.9492608779245123</v>
      </c>
      <c r="AB563" s="21">
        <f t="shared" si="198"/>
        <v>0.94492812028836426</v>
      </c>
      <c r="AC563" s="21">
        <f t="shared" si="198"/>
        <v>0.94138887870170562</v>
      </c>
      <c r="AD563" s="21">
        <f t="shared" si="198"/>
        <v>0.9432913793973422</v>
      </c>
    </row>
    <row r="564" spans="1:30" s="41" customFormat="1" ht="14.25" customHeight="1" x14ac:dyDescent="0.2">
      <c r="A564" s="399">
        <v>1012</v>
      </c>
      <c r="B564" s="399" t="s">
        <v>21</v>
      </c>
      <c r="C564" s="21">
        <f t="shared" si="197"/>
        <v>1.3657810712269836</v>
      </c>
      <c r="D564" s="21">
        <f t="shared" si="197"/>
        <v>1.2914777549421141</v>
      </c>
      <c r="E564" s="21">
        <f t="shared" si="197"/>
        <v>1.3338054276439948</v>
      </c>
      <c r="F564" s="21">
        <f t="shared" si="197"/>
        <v>1.1992489842727316</v>
      </c>
      <c r="G564" s="21">
        <f t="shared" si="197"/>
        <v>1.1454743103271459</v>
      </c>
      <c r="H564" s="21">
        <f t="shared" si="197"/>
        <v>1.314205207443218</v>
      </c>
      <c r="I564" s="21">
        <f t="shared" si="197"/>
        <v>1.0763082139736968</v>
      </c>
      <c r="J564" s="21">
        <f t="shared" si="197"/>
        <v>0.84857758281175211</v>
      </c>
      <c r="K564" s="21">
        <f t="shared" si="197"/>
        <v>0.84956522301688187</v>
      </c>
      <c r="L564" s="21">
        <f t="shared" si="197"/>
        <v>0.9061381773987327</v>
      </c>
      <c r="M564" s="21">
        <f t="shared" si="197"/>
        <v>0.9996363845216083</v>
      </c>
      <c r="N564" s="21">
        <f t="shared" si="197"/>
        <v>0.97327717783076406</v>
      </c>
      <c r="O564" s="404">
        <f t="shared" si="197"/>
        <v>1.0971106763671394</v>
      </c>
      <c r="Q564" s="399">
        <v>1012</v>
      </c>
      <c r="R564" s="399" t="s">
        <v>21</v>
      </c>
      <c r="S564" s="21">
        <f t="shared" si="198"/>
        <v>1.3657810712269836</v>
      </c>
      <c r="T564" s="21">
        <f t="shared" si="198"/>
        <v>1.3280486394762134</v>
      </c>
      <c r="U564" s="21">
        <f t="shared" si="198"/>
        <v>1.3299606983286447</v>
      </c>
      <c r="V564" s="21">
        <f t="shared" si="198"/>
        <v>1.2973575803311577</v>
      </c>
      <c r="W564" s="21">
        <f t="shared" si="198"/>
        <v>1.2672019646555066</v>
      </c>
      <c r="X564" s="21">
        <f t="shared" si="198"/>
        <v>1.2748150343703966</v>
      </c>
      <c r="Y564" s="21">
        <f t="shared" si="198"/>
        <v>1.243288626461138</v>
      </c>
      <c r="Z564" s="21">
        <f t="shared" si="198"/>
        <v>1.1843652816583559</v>
      </c>
      <c r="AA564" s="21">
        <f t="shared" si="198"/>
        <v>1.143297792604931</v>
      </c>
      <c r="AB564" s="21">
        <f t="shared" si="198"/>
        <v>1.1192273421003192</v>
      </c>
      <c r="AC564" s="21">
        <f t="shared" si="198"/>
        <v>1.1087311544633165</v>
      </c>
      <c r="AD564" s="21">
        <f t="shared" si="198"/>
        <v>1.0971106763671394</v>
      </c>
    </row>
    <row r="565" spans="1:30" s="41" customFormat="1" x14ac:dyDescent="0.2">
      <c r="A565" s="399">
        <v>1013</v>
      </c>
      <c r="B565" s="399" t="s">
        <v>22</v>
      </c>
      <c r="C565" s="21">
        <f t="shared" si="197"/>
        <v>1.2698521021021021</v>
      </c>
      <c r="D565" s="21">
        <f t="shared" si="197"/>
        <v>1.057197711834108</v>
      </c>
      <c r="E565" s="21">
        <f t="shared" si="197"/>
        <v>1.0291080846518459</v>
      </c>
      <c r="F565" s="21">
        <f t="shared" si="197"/>
        <v>1.1075487713053598</v>
      </c>
      <c r="G565" s="21">
        <f t="shared" si="197"/>
        <v>1.1897428324448927</v>
      </c>
      <c r="H565" s="21">
        <f t="shared" si="197"/>
        <v>1.3168916141408604</v>
      </c>
      <c r="I565" s="21">
        <f t="shared" si="197"/>
        <v>0.98396066273632854</v>
      </c>
      <c r="J565" s="21">
        <f t="shared" si="197"/>
        <v>0.93841523001751637</v>
      </c>
      <c r="K565" s="21">
        <f t="shared" si="197"/>
        <v>0.98004400440043993</v>
      </c>
      <c r="L565" s="21">
        <f t="shared" si="197"/>
        <v>1.1675286735933073</v>
      </c>
      <c r="M565" s="21">
        <f t="shared" si="197"/>
        <v>0.98576846040859933</v>
      </c>
      <c r="N565" s="21">
        <f t="shared" si="197"/>
        <v>0.87444600366076874</v>
      </c>
      <c r="O565" s="404">
        <f t="shared" si="197"/>
        <v>1.0612780867573046</v>
      </c>
      <c r="Q565" s="399">
        <v>1013</v>
      </c>
      <c r="R565" s="399" t="s">
        <v>22</v>
      </c>
      <c r="S565" s="21">
        <f t="shared" si="198"/>
        <v>1.2698521021021021</v>
      </c>
      <c r="T565" s="21">
        <f t="shared" si="198"/>
        <v>1.160935359824208</v>
      </c>
      <c r="U565" s="21">
        <f t="shared" si="198"/>
        <v>1.1142358811843722</v>
      </c>
      <c r="V565" s="21">
        <f t="shared" si="198"/>
        <v>1.1125187632924964</v>
      </c>
      <c r="W565" s="21">
        <f t="shared" si="198"/>
        <v>1.1276657011656657</v>
      </c>
      <c r="X565" s="21">
        <f t="shared" si="198"/>
        <v>1.1600179217767155</v>
      </c>
      <c r="Y565" s="21">
        <f t="shared" si="198"/>
        <v>1.1270412291640883</v>
      </c>
      <c r="Z565" s="21">
        <f t="shared" si="198"/>
        <v>1.0947544993332861</v>
      </c>
      <c r="AA565" s="21">
        <f t="shared" si="198"/>
        <v>1.0791214332931263</v>
      </c>
      <c r="AB565" s="21">
        <f t="shared" si="198"/>
        <v>1.0872321290410436</v>
      </c>
      <c r="AC565" s="21">
        <f t="shared" si="198"/>
        <v>1.0786237035442594</v>
      </c>
      <c r="AD565" s="21">
        <f t="shared" si="198"/>
        <v>1.0612780867573046</v>
      </c>
    </row>
    <row r="566" spans="1:30" s="41" customFormat="1" x14ac:dyDescent="0.2">
      <c r="A566" s="399">
        <v>1014</v>
      </c>
      <c r="B566" s="399" t="s">
        <v>23</v>
      </c>
      <c r="C566" s="21">
        <f t="shared" si="197"/>
        <v>1.1624949625153982</v>
      </c>
      <c r="D566" s="21">
        <f t="shared" si="197"/>
        <v>1.1849207857158894</v>
      </c>
      <c r="E566" s="21">
        <f t="shared" si="197"/>
        <v>1.2348856101316741</v>
      </c>
      <c r="F566" s="21">
        <f t="shared" si="197"/>
        <v>1.203117356564511</v>
      </c>
      <c r="G566" s="21">
        <f t="shared" si="197"/>
        <v>1.1671944227166327</v>
      </c>
      <c r="H566" s="21">
        <f t="shared" si="197"/>
        <v>1.2391322014540183</v>
      </c>
      <c r="I566" s="21">
        <f t="shared" si="197"/>
        <v>1.1239803460040179</v>
      </c>
      <c r="J566" s="21">
        <f t="shared" si="197"/>
        <v>0.98026224207191948</v>
      </c>
      <c r="K566" s="21">
        <f t="shared" si="197"/>
        <v>1.0178689574568145</v>
      </c>
      <c r="L566" s="21">
        <f t="shared" si="197"/>
        <v>1.0936536326582917</v>
      </c>
      <c r="M566" s="21">
        <f t="shared" si="197"/>
        <v>1.2171787276623629</v>
      </c>
      <c r="N566" s="21">
        <f t="shared" si="197"/>
        <v>1.0753594813338851</v>
      </c>
      <c r="O566" s="404">
        <f t="shared" si="197"/>
        <v>1.1363564035711105</v>
      </c>
      <c r="Q566" s="399">
        <v>1014</v>
      </c>
      <c r="R566" s="399" t="s">
        <v>23</v>
      </c>
      <c r="S566" s="21">
        <f t="shared" si="198"/>
        <v>1.1624949625153982</v>
      </c>
      <c r="T566" s="21">
        <f t="shared" si="198"/>
        <v>1.1738100494343582</v>
      </c>
      <c r="U566" s="21">
        <f t="shared" si="198"/>
        <v>1.1940504724394538</v>
      </c>
      <c r="V566" s="21">
        <f t="shared" si="198"/>
        <v>1.196337003896891</v>
      </c>
      <c r="W566" s="21">
        <f t="shared" si="198"/>
        <v>1.1906220956391151</v>
      </c>
      <c r="X566" s="21">
        <f t="shared" si="198"/>
        <v>1.198515966328888</v>
      </c>
      <c r="Y566" s="21">
        <f t="shared" si="198"/>
        <v>1.1868716483626953</v>
      </c>
      <c r="Z566" s="21">
        <f t="shared" si="198"/>
        <v>1.156292173382182</v>
      </c>
      <c r="AA566" s="21">
        <f t="shared" si="198"/>
        <v>1.1397352765488413</v>
      </c>
      <c r="AB566" s="21">
        <f t="shared" si="198"/>
        <v>1.1349703359224557</v>
      </c>
      <c r="AC566" s="21">
        <f t="shared" si="198"/>
        <v>1.1418696591386248</v>
      </c>
      <c r="AD566" s="21">
        <f t="shared" si="198"/>
        <v>1.1363564035711105</v>
      </c>
    </row>
    <row r="567" spans="1:30" s="41" customFormat="1" x14ac:dyDescent="0.2">
      <c r="A567" s="399">
        <v>1015</v>
      </c>
      <c r="B567" s="399" t="s">
        <v>24</v>
      </c>
      <c r="C567" s="21">
        <f t="shared" si="197"/>
        <v>0.75877633383399723</v>
      </c>
      <c r="D567" s="21">
        <f t="shared" si="197"/>
        <v>0.69998703760317948</v>
      </c>
      <c r="E567" s="21">
        <f t="shared" si="197"/>
        <v>0.65883836093303749</v>
      </c>
      <c r="F567" s="21">
        <f t="shared" si="197"/>
        <v>2.1082918409665701</v>
      </c>
      <c r="G567" s="21">
        <f t="shared" si="197"/>
        <v>2.0543904685663854</v>
      </c>
      <c r="H567" s="21">
        <f t="shared" si="197"/>
        <v>2.0615983412753267</v>
      </c>
      <c r="I567" s="21">
        <f t="shared" si="197"/>
        <v>0.36564690865943028</v>
      </c>
      <c r="J567" s="21">
        <f t="shared" si="197"/>
        <v>1.9604856155899439</v>
      </c>
      <c r="K567" s="21">
        <f t="shared" si="197"/>
        <v>1.083047478442754</v>
      </c>
      <c r="L567" s="21">
        <f t="shared" si="197"/>
        <v>1.153087033249153</v>
      </c>
      <c r="M567" s="21">
        <f t="shared" si="197"/>
        <v>1.1398282731982503</v>
      </c>
      <c r="N567" s="21">
        <f t="shared" si="197"/>
        <v>1.1172072803012874</v>
      </c>
      <c r="O567" s="404">
        <f t="shared" si="197"/>
        <v>1.2695355012152374</v>
      </c>
      <c r="Q567" s="399">
        <v>1015</v>
      </c>
      <c r="R567" s="399" t="s">
        <v>24</v>
      </c>
      <c r="S567" s="21">
        <f t="shared" si="198"/>
        <v>0.75877633383399723</v>
      </c>
      <c r="T567" s="21">
        <f t="shared" si="198"/>
        <v>0.72841448781103968</v>
      </c>
      <c r="U567" s="21">
        <f t="shared" si="198"/>
        <v>0.70475594253156226</v>
      </c>
      <c r="V567" s="21">
        <f t="shared" si="198"/>
        <v>1.066886365323239</v>
      </c>
      <c r="W567" s="21">
        <f t="shared" si="198"/>
        <v>1.2586986955407968</v>
      </c>
      <c r="X567" s="21">
        <f t="shared" si="198"/>
        <v>1.3917695010418392</v>
      </c>
      <c r="Y567" s="21">
        <f t="shared" si="198"/>
        <v>1.2214406375446956</v>
      </c>
      <c r="Z567" s="21">
        <f t="shared" si="198"/>
        <v>1.3439783182169183</v>
      </c>
      <c r="AA567" s="21">
        <f t="shared" si="198"/>
        <v>1.312388469627928</v>
      </c>
      <c r="AB567" s="21">
        <f t="shared" si="198"/>
        <v>1.2963046025406819</v>
      </c>
      <c r="AC567" s="21">
        <f t="shared" si="198"/>
        <v>1.2826582152370885</v>
      </c>
      <c r="AD567" s="21">
        <f t="shared" si="198"/>
        <v>1.2695355012152374</v>
      </c>
    </row>
    <row r="568" spans="1:30" s="41" customFormat="1" x14ac:dyDescent="0.2">
      <c r="A568" s="399">
        <v>1016</v>
      </c>
      <c r="B568" s="399" t="s">
        <v>25</v>
      </c>
      <c r="C568" s="21">
        <f t="shared" si="197"/>
        <v>0.91539344976436576</v>
      </c>
      <c r="D568" s="21">
        <f t="shared" si="197"/>
        <v>0.85078468881748792</v>
      </c>
      <c r="E568" s="21">
        <f t="shared" si="197"/>
        <v>0.90324134862476957</v>
      </c>
      <c r="F568" s="21">
        <f t="shared" si="197"/>
        <v>0.88763706328127046</v>
      </c>
      <c r="G568" s="21">
        <f t="shared" si="197"/>
        <v>0.83744586089261219</v>
      </c>
      <c r="H568" s="21">
        <f t="shared" si="197"/>
        <v>0.91704753940704131</v>
      </c>
      <c r="I568" s="21">
        <f t="shared" si="197"/>
        <v>0.82807232393173935</v>
      </c>
      <c r="J568" s="21">
        <f t="shared" si="197"/>
        <v>0.64444236122316589</v>
      </c>
      <c r="K568" s="21">
        <f t="shared" si="197"/>
        <v>0.69795409333617597</v>
      </c>
      <c r="L568" s="21">
        <f t="shared" si="197"/>
        <v>0.80521622219257305</v>
      </c>
      <c r="M568" s="21">
        <f t="shared" si="197"/>
        <v>0.80783304472003281</v>
      </c>
      <c r="N568" s="21">
        <f t="shared" si="197"/>
        <v>0.75511616703790918</v>
      </c>
      <c r="O568" s="404">
        <f t="shared" si="197"/>
        <v>0.81392507090591526</v>
      </c>
      <c r="Q568" s="399">
        <v>1016</v>
      </c>
      <c r="R568" s="399" t="s">
        <v>25</v>
      </c>
      <c r="S568" s="21">
        <f t="shared" si="198"/>
        <v>0.91539344976436576</v>
      </c>
      <c r="T568" s="21">
        <f t="shared" si="198"/>
        <v>0.88205472231539606</v>
      </c>
      <c r="U568" s="21">
        <f t="shared" si="198"/>
        <v>0.88937308863705511</v>
      </c>
      <c r="V568" s="21">
        <f t="shared" si="198"/>
        <v>0.88891795620481207</v>
      </c>
      <c r="W568" s="21">
        <f t="shared" si="198"/>
        <v>0.87855659322089907</v>
      </c>
      <c r="X568" s="21">
        <f t="shared" si="198"/>
        <v>0.88513747740537541</v>
      </c>
      <c r="Y568" s="21">
        <f t="shared" si="198"/>
        <v>0.8754111380667795</v>
      </c>
      <c r="Z568" s="21">
        <f t="shared" si="198"/>
        <v>0.83778818484973994</v>
      </c>
      <c r="AA568" s="21">
        <f t="shared" si="198"/>
        <v>0.82139872036326422</v>
      </c>
      <c r="AB568" s="21">
        <f t="shared" si="198"/>
        <v>0.81991842844751361</v>
      </c>
      <c r="AC568" s="21">
        <f t="shared" si="198"/>
        <v>0.81889258563077028</v>
      </c>
      <c r="AD568" s="21">
        <f t="shared" si="198"/>
        <v>0.81392507090591526</v>
      </c>
    </row>
    <row r="569" spans="1:30" s="41" customFormat="1" x14ac:dyDescent="0.2">
      <c r="A569" s="399">
        <v>1017</v>
      </c>
      <c r="B569" s="399" t="s">
        <v>26</v>
      </c>
      <c r="C569" s="21">
        <f t="shared" si="197"/>
        <v>0.93015416541702534</v>
      </c>
      <c r="D569" s="21">
        <f t="shared" si="197"/>
        <v>0.91618485823769713</v>
      </c>
      <c r="E569" s="21">
        <f t="shared" si="197"/>
        <v>0.8926642585641098</v>
      </c>
      <c r="F569" s="21">
        <f t="shared" si="197"/>
        <v>0.88972745057709879</v>
      </c>
      <c r="G569" s="21">
        <f t="shared" si="197"/>
        <v>0.86197309265456512</v>
      </c>
      <c r="H569" s="21">
        <f t="shared" si="197"/>
        <v>1.0400064588249907</v>
      </c>
      <c r="I569" s="21">
        <f t="shared" si="197"/>
        <v>0.94179846247488175</v>
      </c>
      <c r="J569" s="21">
        <f t="shared" si="197"/>
        <v>1.0382358026437812</v>
      </c>
      <c r="K569" s="21">
        <f t="shared" si="197"/>
        <v>0.9376130705792507</v>
      </c>
      <c r="L569" s="21">
        <f t="shared" si="197"/>
        <v>0.94695571539447321</v>
      </c>
      <c r="M569" s="21">
        <f t="shared" si="197"/>
        <v>1.1020519436275369</v>
      </c>
      <c r="N569" s="21">
        <f t="shared" si="197"/>
        <v>1.0563800704838273</v>
      </c>
      <c r="O569" s="404">
        <f t="shared" si="197"/>
        <v>0.96296271567182579</v>
      </c>
      <c r="Q569" s="399">
        <v>1017</v>
      </c>
      <c r="R569" s="399" t="s">
        <v>26</v>
      </c>
      <c r="S569" s="21">
        <f t="shared" si="198"/>
        <v>0.93015416541702534</v>
      </c>
      <c r="T569" s="21">
        <f t="shared" si="198"/>
        <v>0.92319234175756182</v>
      </c>
      <c r="U569" s="21">
        <f t="shared" si="198"/>
        <v>0.91282931285963864</v>
      </c>
      <c r="V569" s="21">
        <f t="shared" si="198"/>
        <v>0.90703097293604795</v>
      </c>
      <c r="W569" s="21">
        <f t="shared" si="198"/>
        <v>0.89805950574692728</v>
      </c>
      <c r="X569" s="21">
        <f t="shared" si="198"/>
        <v>0.92107583204504262</v>
      </c>
      <c r="Y569" s="21">
        <f t="shared" si="198"/>
        <v>0.92443171806167379</v>
      </c>
      <c r="Z569" s="21">
        <f t="shared" si="198"/>
        <v>0.94111778292855897</v>
      </c>
      <c r="AA569" s="21">
        <f t="shared" si="198"/>
        <v>0.94070080525956712</v>
      </c>
      <c r="AB569" s="21">
        <f t="shared" si="198"/>
        <v>0.94133327705939784</v>
      </c>
      <c r="AC569" s="21">
        <f t="shared" si="198"/>
        <v>0.95474862844331909</v>
      </c>
      <c r="AD569" s="21">
        <f t="shared" si="198"/>
        <v>0.96296271567182579</v>
      </c>
    </row>
    <row r="570" spans="1:30" s="41" customFormat="1" x14ac:dyDescent="0.2">
      <c r="A570" s="399">
        <v>1018</v>
      </c>
      <c r="B570" s="399" t="s">
        <v>27</v>
      </c>
      <c r="C570" s="21">
        <f t="shared" si="197"/>
        <v>1.1373771640607948</v>
      </c>
      <c r="D570" s="21">
        <f t="shared" si="197"/>
        <v>0.9953237161635291</v>
      </c>
      <c r="E570" s="21">
        <f t="shared" si="197"/>
        <v>1.0752956238089113</v>
      </c>
      <c r="F570" s="21">
        <f t="shared" si="197"/>
        <v>1.1154337552158977</v>
      </c>
      <c r="G570" s="21">
        <f t="shared" si="197"/>
        <v>1.0977214597067617</v>
      </c>
      <c r="H570" s="21">
        <f t="shared" si="197"/>
        <v>1.1915083168547167</v>
      </c>
      <c r="I570" s="21">
        <f t="shared" si="197"/>
        <v>0.95175715913334025</v>
      </c>
      <c r="J570" s="21">
        <f t="shared" si="197"/>
        <v>0.64705876698562503</v>
      </c>
      <c r="K570" s="21">
        <f t="shared" si="197"/>
        <v>0.79854106165669014</v>
      </c>
      <c r="L570" s="21">
        <f t="shared" si="197"/>
        <v>1.0120126204269417</v>
      </c>
      <c r="M570" s="21">
        <f t="shared" si="197"/>
        <v>1.1323041517831001</v>
      </c>
      <c r="N570" s="21">
        <f t="shared" si="197"/>
        <v>1.3915142893788697</v>
      </c>
      <c r="O570" s="404">
        <f t="shared" si="197"/>
        <v>1.0296858067483774</v>
      </c>
      <c r="Q570" s="399">
        <v>1018</v>
      </c>
      <c r="R570" s="399" t="s">
        <v>27</v>
      </c>
      <c r="S570" s="21">
        <f t="shared" si="198"/>
        <v>1.1373771640607948</v>
      </c>
      <c r="T570" s="21">
        <f t="shared" si="198"/>
        <v>1.0652566212524814</v>
      </c>
      <c r="U570" s="21">
        <f t="shared" si="198"/>
        <v>1.0685295485385824</v>
      </c>
      <c r="V570" s="21">
        <f t="shared" si="198"/>
        <v>1.0801855331679568</v>
      </c>
      <c r="W570" s="21">
        <f t="shared" si="198"/>
        <v>1.0835629852513653</v>
      </c>
      <c r="X570" s="21">
        <f t="shared" si="198"/>
        <v>1.1014660971661949</v>
      </c>
      <c r="Y570" s="21">
        <f t="shared" si="198"/>
        <v>1.0763589200958259</v>
      </c>
      <c r="Z570" s="21">
        <f t="shared" si="198"/>
        <v>1.0097217832673884</v>
      </c>
      <c r="AA570" s="21">
        <f t="shared" si="198"/>
        <v>0.98422350736878783</v>
      </c>
      <c r="AB570" s="21">
        <f t="shared" si="198"/>
        <v>0.98704539902018362</v>
      </c>
      <c r="AC570" s="21">
        <f t="shared" si="198"/>
        <v>0.99922158486816992</v>
      </c>
      <c r="AD570" s="21">
        <f t="shared" si="198"/>
        <v>1.0296858067483774</v>
      </c>
    </row>
    <row r="571" spans="1:30" s="41" customFormat="1" x14ac:dyDescent="0.2">
      <c r="A571" s="399">
        <v>1019</v>
      </c>
      <c r="B571" s="399" t="s">
        <v>28</v>
      </c>
      <c r="C571" s="21">
        <f t="shared" si="197"/>
        <v>0.65258633344342909</v>
      </c>
      <c r="D571" s="21">
        <f t="shared" si="197"/>
        <v>0.64350940376150456</v>
      </c>
      <c r="E571" s="21">
        <f t="shared" si="197"/>
        <v>0.62671750617622835</v>
      </c>
      <c r="F571" s="21">
        <f t="shared" si="197"/>
        <v>0.67364817089055107</v>
      </c>
      <c r="G571" s="21">
        <f t="shared" si="197"/>
        <v>0.65573004822577929</v>
      </c>
      <c r="H571" s="21">
        <f t="shared" si="197"/>
        <v>0.66927560797188068</v>
      </c>
      <c r="I571" s="21">
        <f t="shared" si="197"/>
        <v>0.61904511151591235</v>
      </c>
      <c r="J571" s="21">
        <f t="shared" si="197"/>
        <v>0.48834918627311802</v>
      </c>
      <c r="K571" s="21">
        <f t="shared" si="197"/>
        <v>0.5339188533341962</v>
      </c>
      <c r="L571" s="21">
        <f t="shared" si="197"/>
        <v>0.57571639304432332</v>
      </c>
      <c r="M571" s="21">
        <f t="shared" si="197"/>
        <v>0.68267788519881878</v>
      </c>
      <c r="N571" s="21">
        <f t="shared" si="197"/>
        <v>0.5501653852725098</v>
      </c>
      <c r="O571" s="404">
        <f t="shared" si="197"/>
        <v>0.60842417646370806</v>
      </c>
      <c r="Q571" s="399">
        <v>1019</v>
      </c>
      <c r="R571" s="399" t="s">
        <v>28</v>
      </c>
      <c r="S571" s="21">
        <f t="shared" si="198"/>
        <v>0.65258633344342909</v>
      </c>
      <c r="T571" s="21">
        <f t="shared" si="198"/>
        <v>0.64802796960064324</v>
      </c>
      <c r="U571" s="21">
        <f t="shared" si="198"/>
        <v>0.64062385255477938</v>
      </c>
      <c r="V571" s="21">
        <f t="shared" si="198"/>
        <v>0.64863624461639879</v>
      </c>
      <c r="W571" s="21">
        <f t="shared" si="198"/>
        <v>0.65001193608372743</v>
      </c>
      <c r="X571" s="21">
        <f t="shared" si="198"/>
        <v>0.65327532009043543</v>
      </c>
      <c r="Y571" s="21">
        <f t="shared" si="198"/>
        <v>0.6476308967592278</v>
      </c>
      <c r="Z571" s="21">
        <f t="shared" si="198"/>
        <v>0.62157469376380248</v>
      </c>
      <c r="AA571" s="21">
        <f t="shared" si="198"/>
        <v>0.61145577326749689</v>
      </c>
      <c r="AB571" s="21">
        <f t="shared" si="198"/>
        <v>0.60798349323036982</v>
      </c>
      <c r="AC571" s="21">
        <f t="shared" si="198"/>
        <v>0.61373112934453078</v>
      </c>
      <c r="AD571" s="21">
        <f t="shared" si="198"/>
        <v>0.60842417646370806</v>
      </c>
    </row>
    <row r="572" spans="1:30" s="41" customFormat="1" x14ac:dyDescent="0.2">
      <c r="A572" s="399">
        <v>1020</v>
      </c>
      <c r="B572" s="399" t="s">
        <v>29</v>
      </c>
      <c r="C572" s="21">
        <f t="shared" si="197"/>
        <v>0.92330988445755569</v>
      </c>
      <c r="D572" s="21">
        <f t="shared" si="197"/>
        <v>0.82352292028905394</v>
      </c>
      <c r="E572" s="21">
        <f t="shared" si="197"/>
        <v>0.89657927790409297</v>
      </c>
      <c r="F572" s="21">
        <f t="shared" si="197"/>
        <v>0.77780979957787511</v>
      </c>
      <c r="G572" s="21">
        <f t="shared" si="197"/>
        <v>0.82579282002137777</v>
      </c>
      <c r="H572" s="21">
        <f t="shared" si="197"/>
        <v>0.89742507647547176</v>
      </c>
      <c r="I572" s="21">
        <f t="shared" si="197"/>
        <v>0.75753828715773108</v>
      </c>
      <c r="J572" s="21">
        <f t="shared" si="197"/>
        <v>0.69554263602893207</v>
      </c>
      <c r="K572" s="21">
        <f t="shared" si="197"/>
        <v>0.68136133655561015</v>
      </c>
      <c r="L572" s="21">
        <f t="shared" si="197"/>
        <v>0.75578019068684121</v>
      </c>
      <c r="M572" s="21">
        <f t="shared" si="197"/>
        <v>0.82653373249224849</v>
      </c>
      <c r="N572" s="21">
        <f t="shared" si="197"/>
        <v>0.71316808311322888</v>
      </c>
      <c r="O572" s="404">
        <f t="shared" si="197"/>
        <v>0.79389146694075063</v>
      </c>
      <c r="Q572" s="399">
        <v>1020</v>
      </c>
      <c r="R572" s="399" t="s">
        <v>29</v>
      </c>
      <c r="S572" s="21">
        <f t="shared" si="198"/>
        <v>0.92330988445755569</v>
      </c>
      <c r="T572" s="21">
        <f t="shared" si="198"/>
        <v>0.87039511739291076</v>
      </c>
      <c r="U572" s="21">
        <f t="shared" si="198"/>
        <v>0.87911479384173496</v>
      </c>
      <c r="V572" s="21">
        <f t="shared" si="198"/>
        <v>0.85343021836502198</v>
      </c>
      <c r="W572" s="21">
        <f t="shared" si="198"/>
        <v>0.84808152399539494</v>
      </c>
      <c r="X572" s="21">
        <f t="shared" si="198"/>
        <v>0.85598589229018163</v>
      </c>
      <c r="Y572" s="21">
        <f t="shared" si="198"/>
        <v>0.84061792592330475</v>
      </c>
      <c r="Z572" s="21">
        <f t="shared" si="198"/>
        <v>0.82072978330420743</v>
      </c>
      <c r="AA572" s="21">
        <f t="shared" si="198"/>
        <v>0.80415073121048497</v>
      </c>
      <c r="AB572" s="21">
        <f t="shared" si="198"/>
        <v>0.79917407322484835</v>
      </c>
      <c r="AC572" s="21">
        <f t="shared" si="198"/>
        <v>0.80143996971660558</v>
      </c>
      <c r="AD572" s="21">
        <f t="shared" si="198"/>
        <v>0.79389146694075063</v>
      </c>
    </row>
    <row r="573" spans="1:30" s="41" customFormat="1" x14ac:dyDescent="0.2">
      <c r="A573" s="399">
        <v>1021</v>
      </c>
      <c r="B573" s="399" t="s">
        <v>30</v>
      </c>
      <c r="C573" s="21">
        <f t="shared" ref="C573:O583" si="199">+C416/(C49*10^6)</f>
        <v>1.4152879971840902</v>
      </c>
      <c r="D573" s="21">
        <f t="shared" si="199"/>
        <v>1.3316831932550308</v>
      </c>
      <c r="E573" s="21">
        <f t="shared" si="199"/>
        <v>1.3032258198999445</v>
      </c>
      <c r="F573" s="21">
        <f t="shared" si="199"/>
        <v>1.2879410694798108</v>
      </c>
      <c r="G573" s="21">
        <f t="shared" si="199"/>
        <v>1.3020741862225587</v>
      </c>
      <c r="H573" s="21">
        <f t="shared" si="199"/>
        <v>1.3635209487441511</v>
      </c>
      <c r="I573" s="21">
        <f t="shared" si="199"/>
        <v>1.2393177714265213</v>
      </c>
      <c r="J573" s="21">
        <f t="shared" si="199"/>
        <v>1.1356958283277978</v>
      </c>
      <c r="K573" s="21">
        <f t="shared" si="199"/>
        <v>1.019183393005678</v>
      </c>
      <c r="L573" s="21">
        <f t="shared" si="199"/>
        <v>0.99439818441546479</v>
      </c>
      <c r="M573" s="21">
        <f t="shared" si="199"/>
        <v>1.3085432513709534</v>
      </c>
      <c r="N573" s="21">
        <f t="shared" si="199"/>
        <v>1.0409910714285715</v>
      </c>
      <c r="O573" s="404">
        <f t="shared" si="199"/>
        <v>1.2200321341823317</v>
      </c>
      <c r="Q573" s="399">
        <v>1021</v>
      </c>
      <c r="R573" s="399" t="s">
        <v>30</v>
      </c>
      <c r="S573" s="21">
        <f t="shared" ref="S573:AD583" si="200">+S416/(S49*10^6)</f>
        <v>1.4152879971840902</v>
      </c>
      <c r="T573" s="21">
        <f t="shared" si="200"/>
        <v>1.3722271762063105</v>
      </c>
      <c r="U573" s="21">
        <f t="shared" si="200"/>
        <v>1.3494940916312226</v>
      </c>
      <c r="V573" s="21">
        <f t="shared" si="200"/>
        <v>1.333454810742372</v>
      </c>
      <c r="W573" s="21">
        <f t="shared" si="200"/>
        <v>1.3273507669234441</v>
      </c>
      <c r="X573" s="21">
        <f t="shared" si="200"/>
        <v>1.3334493093355886</v>
      </c>
      <c r="Y573" s="21">
        <f t="shared" si="200"/>
        <v>1.3184478579051684</v>
      </c>
      <c r="Z573" s="21">
        <f t="shared" si="200"/>
        <v>1.2929949674062458</v>
      </c>
      <c r="AA573" s="21">
        <f t="shared" si="200"/>
        <v>1.2601994429516346</v>
      </c>
      <c r="AB573" s="21">
        <f t="shared" si="200"/>
        <v>1.2305957533074241</v>
      </c>
      <c r="AC573" s="21">
        <f t="shared" si="200"/>
        <v>1.2368369335437475</v>
      </c>
      <c r="AD573" s="21">
        <f t="shared" si="200"/>
        <v>1.2200321341823317</v>
      </c>
    </row>
    <row r="574" spans="1:30" s="41" customFormat="1" x14ac:dyDescent="0.2">
      <c r="A574" s="399">
        <v>1022</v>
      </c>
      <c r="B574" s="399" t="s">
        <v>31</v>
      </c>
      <c r="C574" s="21">
        <f t="shared" si="199"/>
        <v>0.71138968123598745</v>
      </c>
      <c r="D574" s="21">
        <f t="shared" si="199"/>
        <v>0.5995375644375206</v>
      </c>
      <c r="E574" s="21">
        <f t="shared" si="199"/>
        <v>0.594283872974955</v>
      </c>
      <c r="F574" s="21">
        <f t="shared" si="199"/>
        <v>0.58440830282145162</v>
      </c>
      <c r="G574" s="21">
        <f t="shared" si="199"/>
        <v>0.5658293914503103</v>
      </c>
      <c r="H574" s="21">
        <f t="shared" si="199"/>
        <v>0.73951208166648341</v>
      </c>
      <c r="I574" s="21">
        <f t="shared" si="199"/>
        <v>0.61042316169292898</v>
      </c>
      <c r="J574" s="21">
        <f t="shared" si="199"/>
        <v>0.56953787053898286</v>
      </c>
      <c r="K574" s="21">
        <f t="shared" si="199"/>
        <v>0.55917228739546931</v>
      </c>
      <c r="L574" s="21">
        <f t="shared" si="199"/>
        <v>0.54167377571803887</v>
      </c>
      <c r="M574" s="21">
        <f t="shared" si="199"/>
        <v>0.65385372582671675</v>
      </c>
      <c r="N574" s="21">
        <f t="shared" si="199"/>
        <v>0.5404324835517953</v>
      </c>
      <c r="O574" s="404">
        <f t="shared" si="199"/>
        <v>0.60336090635464301</v>
      </c>
      <c r="Q574" s="399">
        <v>1022</v>
      </c>
      <c r="R574" s="399" t="s">
        <v>31</v>
      </c>
      <c r="S574" s="21">
        <f t="shared" si="200"/>
        <v>0.71138968123598745</v>
      </c>
      <c r="T574" s="21">
        <f t="shared" si="200"/>
        <v>0.65474774355251797</v>
      </c>
      <c r="U574" s="21">
        <f t="shared" si="200"/>
        <v>0.63478070344420157</v>
      </c>
      <c r="V574" s="21">
        <f t="shared" si="200"/>
        <v>0.62197910865225003</v>
      </c>
      <c r="W574" s="21">
        <f t="shared" si="200"/>
        <v>0.61079803634805452</v>
      </c>
      <c r="X574" s="21">
        <f t="shared" si="200"/>
        <v>0.63174438150956247</v>
      </c>
      <c r="Y574" s="21">
        <f t="shared" si="200"/>
        <v>0.62826453051680153</v>
      </c>
      <c r="Z574" s="21">
        <f t="shared" si="200"/>
        <v>0.62000785563060001</v>
      </c>
      <c r="AA574" s="21">
        <f t="shared" si="200"/>
        <v>0.6128479058608185</v>
      </c>
      <c r="AB574" s="21">
        <f t="shared" si="200"/>
        <v>0.60531649928756959</v>
      </c>
      <c r="AC574" s="21">
        <f t="shared" si="200"/>
        <v>0.60927818505318521</v>
      </c>
      <c r="AD574" s="21">
        <f t="shared" si="200"/>
        <v>0.60336090635464301</v>
      </c>
    </row>
    <row r="575" spans="1:30" s="41" customFormat="1" x14ac:dyDescent="0.2">
      <c r="A575" s="399">
        <v>1023</v>
      </c>
      <c r="B575" s="399" t="s">
        <v>32</v>
      </c>
      <c r="C575" s="21">
        <f t="shared" si="199"/>
        <v>1.0530031030333735</v>
      </c>
      <c r="D575" s="21">
        <f t="shared" si="199"/>
        <v>0.97658070980999012</v>
      </c>
      <c r="E575" s="21">
        <f t="shared" si="199"/>
        <v>0.92884239743706154</v>
      </c>
      <c r="F575" s="21">
        <f t="shared" si="199"/>
        <v>0.88846354975047148</v>
      </c>
      <c r="G575" s="21">
        <f t="shared" si="199"/>
        <v>0.91031552116991288</v>
      </c>
      <c r="H575" s="21">
        <f t="shared" si="199"/>
        <v>0.9635023353325195</v>
      </c>
      <c r="I575" s="21">
        <f t="shared" si="199"/>
        <v>0.73789625423654204</v>
      </c>
      <c r="J575" s="21">
        <f t="shared" si="199"/>
        <v>0.79850132639791938</v>
      </c>
      <c r="K575" s="21">
        <f t="shared" si="199"/>
        <v>0.783602172863893</v>
      </c>
      <c r="L575" s="21">
        <f t="shared" si="199"/>
        <v>0.62801955739720416</v>
      </c>
      <c r="M575" s="21">
        <f t="shared" si="199"/>
        <v>0.69912206591479698</v>
      </c>
      <c r="N575" s="21">
        <f t="shared" si="199"/>
        <v>0.54083302310575032</v>
      </c>
      <c r="O575" s="404">
        <f t="shared" si="199"/>
        <v>0.82147887451790413</v>
      </c>
      <c r="Q575" s="399">
        <v>1023</v>
      </c>
      <c r="R575" s="399" t="s">
        <v>32</v>
      </c>
      <c r="S575" s="21">
        <f t="shared" si="200"/>
        <v>1.0530031030333735</v>
      </c>
      <c r="T575" s="21">
        <f t="shared" si="200"/>
        <v>1.0148202391741077</v>
      </c>
      <c r="U575" s="21">
        <f t="shared" si="200"/>
        <v>0.98659958619280341</v>
      </c>
      <c r="V575" s="21">
        <f t="shared" si="200"/>
        <v>0.96080426800564889</v>
      </c>
      <c r="W575" s="21">
        <f t="shared" si="200"/>
        <v>0.95090845782944056</v>
      </c>
      <c r="X575" s="21">
        <f t="shared" si="200"/>
        <v>0.95292061607606615</v>
      </c>
      <c r="Y575" s="21">
        <f t="shared" si="200"/>
        <v>0.9181862378259813</v>
      </c>
      <c r="Z575" s="21">
        <f t="shared" si="200"/>
        <v>0.90072034747440399</v>
      </c>
      <c r="AA575" s="21">
        <f t="shared" si="200"/>
        <v>0.88676583823106603</v>
      </c>
      <c r="AB575" s="21">
        <f t="shared" si="200"/>
        <v>0.85956592499871365</v>
      </c>
      <c r="AC575" s="21">
        <f t="shared" si="200"/>
        <v>0.84630671476466601</v>
      </c>
      <c r="AD575" s="21">
        <f t="shared" si="200"/>
        <v>0.82147887451790413</v>
      </c>
    </row>
    <row r="576" spans="1:30" s="41" customFormat="1" x14ac:dyDescent="0.2">
      <c r="A576" s="399">
        <v>1024</v>
      </c>
      <c r="B576" s="399" t="s">
        <v>33</v>
      </c>
      <c r="C576" s="21">
        <f t="shared" si="199"/>
        <v>0.55864476837718235</v>
      </c>
      <c r="D576" s="21">
        <f t="shared" si="199"/>
        <v>0.53495112344851414</v>
      </c>
      <c r="E576" s="21">
        <f t="shared" si="199"/>
        <v>0.58461076108251187</v>
      </c>
      <c r="F576" s="21">
        <f t="shared" si="199"/>
        <v>0.55682494006756578</v>
      </c>
      <c r="G576" s="21">
        <f t="shared" si="199"/>
        <v>0.57501627669583244</v>
      </c>
      <c r="H576" s="21">
        <f t="shared" si="199"/>
        <v>0.65698647475094873</v>
      </c>
      <c r="I576" s="21">
        <f t="shared" si="199"/>
        <v>0.59026454896031955</v>
      </c>
      <c r="J576" s="21">
        <f t="shared" si="199"/>
        <v>0.56315826758883947</v>
      </c>
      <c r="K576" s="21">
        <f t="shared" si="199"/>
        <v>0.55510078993452816</v>
      </c>
      <c r="L576" s="21">
        <f t="shared" si="199"/>
        <v>0.52460624750605611</v>
      </c>
      <c r="M576" s="21">
        <f t="shared" si="199"/>
        <v>0.62642101969072317</v>
      </c>
      <c r="N576" s="21">
        <f t="shared" si="199"/>
        <v>0.55860490996191225</v>
      </c>
      <c r="O576" s="404">
        <f t="shared" si="199"/>
        <v>0.57273557080152382</v>
      </c>
      <c r="Q576" s="399">
        <v>1024</v>
      </c>
      <c r="R576" s="399" t="s">
        <v>33</v>
      </c>
      <c r="S576" s="21">
        <f t="shared" si="200"/>
        <v>0.55864476837718235</v>
      </c>
      <c r="T576" s="21">
        <f t="shared" si="200"/>
        <v>0.54655907119318359</v>
      </c>
      <c r="U576" s="21">
        <f t="shared" si="200"/>
        <v>0.5587948242395816</v>
      </c>
      <c r="V576" s="21">
        <f t="shared" si="200"/>
        <v>0.55827949040675551</v>
      </c>
      <c r="W576" s="21">
        <f t="shared" si="200"/>
        <v>0.56168312290137579</v>
      </c>
      <c r="X576" s="21">
        <f t="shared" si="200"/>
        <v>0.57745255084636193</v>
      </c>
      <c r="Y576" s="21">
        <f t="shared" si="200"/>
        <v>0.57943053744995709</v>
      </c>
      <c r="Z576" s="21">
        <f t="shared" si="200"/>
        <v>0.57722987924580405</v>
      </c>
      <c r="AA576" s="21">
        <f t="shared" si="200"/>
        <v>0.57463433733109748</v>
      </c>
      <c r="AB576" s="21">
        <f t="shared" si="200"/>
        <v>0.56924631752052302</v>
      </c>
      <c r="AC576" s="21">
        <f t="shared" si="200"/>
        <v>0.57408447575692678</v>
      </c>
      <c r="AD576" s="21">
        <f t="shared" si="200"/>
        <v>0.57273557080152382</v>
      </c>
    </row>
    <row r="577" spans="1:30" s="41" customFormat="1" x14ac:dyDescent="0.2">
      <c r="A577" s="399">
        <v>1025</v>
      </c>
      <c r="B577" s="399" t="s">
        <v>34</v>
      </c>
      <c r="C577" s="21">
        <f t="shared" si="199"/>
        <v>0.64327284845097066</v>
      </c>
      <c r="D577" s="21">
        <f t="shared" si="199"/>
        <v>0.61186234859797584</v>
      </c>
      <c r="E577" s="21">
        <f t="shared" si="199"/>
        <v>0.70427034007748601</v>
      </c>
      <c r="F577" s="21">
        <f t="shared" si="199"/>
        <v>0.64929755460538785</v>
      </c>
      <c r="G577" s="21">
        <f t="shared" si="199"/>
        <v>0.68679267269506861</v>
      </c>
      <c r="H577" s="21">
        <f t="shared" si="199"/>
        <v>0.71531083784152383</v>
      </c>
      <c r="I577" s="21">
        <f t="shared" si="199"/>
        <v>0.62417838041847318</v>
      </c>
      <c r="J577" s="21">
        <f t="shared" si="199"/>
        <v>0.54350625293513999</v>
      </c>
      <c r="K577" s="21">
        <f t="shared" si="199"/>
        <v>0.55191527777777771</v>
      </c>
      <c r="L577" s="21">
        <f t="shared" si="199"/>
        <v>0.56218500599988575</v>
      </c>
      <c r="M577" s="21">
        <f t="shared" si="199"/>
        <v>0.65188791466853946</v>
      </c>
      <c r="N577" s="21">
        <f t="shared" si="199"/>
        <v>0.67457272562580595</v>
      </c>
      <c r="O577" s="404">
        <f t="shared" si="199"/>
        <v>0.6302565156235419</v>
      </c>
      <c r="Q577" s="399">
        <v>1025</v>
      </c>
      <c r="R577" s="399" t="s">
        <v>34</v>
      </c>
      <c r="S577" s="21">
        <f t="shared" si="200"/>
        <v>0.64327284845097066</v>
      </c>
      <c r="T577" s="21">
        <f t="shared" si="200"/>
        <v>0.62728525583506622</v>
      </c>
      <c r="U577" s="21">
        <f t="shared" si="200"/>
        <v>0.65175410107585718</v>
      </c>
      <c r="V577" s="21">
        <f t="shared" si="200"/>
        <v>0.65112821517309472</v>
      </c>
      <c r="W577" s="21">
        <f t="shared" si="200"/>
        <v>0.65780339017059897</v>
      </c>
      <c r="X577" s="21">
        <f t="shared" si="200"/>
        <v>0.66706241651265352</v>
      </c>
      <c r="Y577" s="21">
        <f t="shared" si="200"/>
        <v>0.65995135264675486</v>
      </c>
      <c r="Z577" s="21">
        <f t="shared" si="200"/>
        <v>0.64256477979091264</v>
      </c>
      <c r="AA577" s="21">
        <f t="shared" si="200"/>
        <v>0.63141565568739189</v>
      </c>
      <c r="AB577" s="21">
        <f t="shared" si="200"/>
        <v>0.6240214177239396</v>
      </c>
      <c r="AC577" s="21">
        <f t="shared" si="200"/>
        <v>0.62638531684784937</v>
      </c>
      <c r="AD577" s="21">
        <f t="shared" si="200"/>
        <v>0.6302565156235419</v>
      </c>
    </row>
    <row r="578" spans="1:30" s="41" customFormat="1" x14ac:dyDescent="0.2">
      <c r="A578" s="399">
        <v>1026</v>
      </c>
      <c r="B578" s="399" t="s">
        <v>35</v>
      </c>
      <c r="C578" s="21">
        <f t="shared" si="199"/>
        <v>0.66724159589970355</v>
      </c>
      <c r="D578" s="21">
        <f t="shared" si="199"/>
        <v>0.66170250086374149</v>
      </c>
      <c r="E578" s="21">
        <f t="shared" si="199"/>
        <v>0.62241362589404781</v>
      </c>
      <c r="F578" s="21">
        <f t="shared" si="199"/>
        <v>0.66043542527871724</v>
      </c>
      <c r="G578" s="21">
        <f t="shared" si="199"/>
        <v>0.72553436990660491</v>
      </c>
      <c r="H578" s="21">
        <f t="shared" si="199"/>
        <v>0.79642763870752642</v>
      </c>
      <c r="I578" s="21">
        <f t="shared" si="199"/>
        <v>0.66756157616924738</v>
      </c>
      <c r="J578" s="21">
        <f t="shared" si="199"/>
        <v>0.60795460608216256</v>
      </c>
      <c r="K578" s="21">
        <f t="shared" si="199"/>
        <v>0.59895272000195077</v>
      </c>
      <c r="L578" s="21">
        <f t="shared" si="199"/>
        <v>0.6022593869374826</v>
      </c>
      <c r="M578" s="21">
        <f t="shared" si="199"/>
        <v>0.69448131908525212</v>
      </c>
      <c r="N578" s="21">
        <f t="shared" si="199"/>
        <v>0.56739972402179761</v>
      </c>
      <c r="O578" s="404">
        <f t="shared" si="199"/>
        <v>0.65306680065206768</v>
      </c>
      <c r="Q578" s="399">
        <v>1026</v>
      </c>
      <c r="R578" s="399" t="s">
        <v>35</v>
      </c>
      <c r="S578" s="21">
        <f t="shared" si="200"/>
        <v>0.66724159589970355</v>
      </c>
      <c r="T578" s="21">
        <f t="shared" si="200"/>
        <v>0.66454984566506092</v>
      </c>
      <c r="U578" s="21">
        <f t="shared" si="200"/>
        <v>0.64990545528085342</v>
      </c>
      <c r="V578" s="21">
        <f t="shared" si="200"/>
        <v>0.6525557258069602</v>
      </c>
      <c r="W578" s="21">
        <f t="shared" si="200"/>
        <v>0.66685716023970554</v>
      </c>
      <c r="X578" s="21">
        <f t="shared" si="200"/>
        <v>0.68685257358458207</v>
      </c>
      <c r="Y578" s="21">
        <f t="shared" si="200"/>
        <v>0.68380067269380085</v>
      </c>
      <c r="Z578" s="21">
        <f t="shared" si="200"/>
        <v>0.67320655033124921</v>
      </c>
      <c r="AA578" s="21">
        <f t="shared" si="200"/>
        <v>0.66481896219089831</v>
      </c>
      <c r="AB578" s="21">
        <f t="shared" si="200"/>
        <v>0.65820359264918238</v>
      </c>
      <c r="AC578" s="21">
        <f t="shared" si="200"/>
        <v>0.66131497618762447</v>
      </c>
      <c r="AD578" s="21">
        <f t="shared" si="200"/>
        <v>0.65306680065206768</v>
      </c>
    </row>
    <row r="579" spans="1:30" s="41" customFormat="1" x14ac:dyDescent="0.2">
      <c r="A579" s="399">
        <v>1027</v>
      </c>
      <c r="B579" s="399" t="s">
        <v>36</v>
      </c>
      <c r="C579" s="21">
        <f t="shared" si="199"/>
        <v>0.82459396751740144</v>
      </c>
      <c r="D579" s="21">
        <f t="shared" si="199"/>
        <v>0.79537538632496441</v>
      </c>
      <c r="E579" s="21">
        <f t="shared" si="199"/>
        <v>0.89944322869260418</v>
      </c>
      <c r="F579" s="21">
        <f t="shared" si="199"/>
        <v>0.83968374827354186</v>
      </c>
      <c r="G579" s="21">
        <f t="shared" si="199"/>
        <v>0.88893129335740761</v>
      </c>
      <c r="H579" s="21">
        <f t="shared" si="199"/>
        <v>0.91244452979068824</v>
      </c>
      <c r="I579" s="21">
        <f t="shared" si="199"/>
        <v>0.83230625055781993</v>
      </c>
      <c r="J579" s="21">
        <f t="shared" si="199"/>
        <v>0.70923421812680509</v>
      </c>
      <c r="K579" s="21">
        <f t="shared" si="199"/>
        <v>0.73981071828802136</v>
      </c>
      <c r="L579" s="21">
        <f t="shared" si="199"/>
        <v>0.72577472562129441</v>
      </c>
      <c r="M579" s="21">
        <f t="shared" si="199"/>
        <v>0.76376326384248017</v>
      </c>
      <c r="N579" s="21">
        <f t="shared" si="199"/>
        <v>0.81296320741944228</v>
      </c>
      <c r="O579" s="404">
        <f t="shared" si="199"/>
        <v>0.80708155107656598</v>
      </c>
      <c r="Q579" s="399">
        <v>1027</v>
      </c>
      <c r="R579" s="399" t="s">
        <v>36</v>
      </c>
      <c r="S579" s="21">
        <f t="shared" si="200"/>
        <v>0.82459396751740144</v>
      </c>
      <c r="T579" s="21">
        <f t="shared" si="200"/>
        <v>0.8098395510937707</v>
      </c>
      <c r="U579" s="21">
        <f t="shared" si="200"/>
        <v>0.83776404413007255</v>
      </c>
      <c r="V579" s="21">
        <f t="shared" si="200"/>
        <v>0.83825202776302399</v>
      </c>
      <c r="W579" s="21">
        <f t="shared" si="200"/>
        <v>0.84795608138845102</v>
      </c>
      <c r="X579" s="21">
        <f t="shared" si="200"/>
        <v>0.85908071937939667</v>
      </c>
      <c r="Y579" s="21">
        <f t="shared" si="200"/>
        <v>0.85457286683863842</v>
      </c>
      <c r="Z579" s="21">
        <f t="shared" si="200"/>
        <v>0.83218394067796586</v>
      </c>
      <c r="AA579" s="21">
        <f t="shared" si="200"/>
        <v>0.82098151137224651</v>
      </c>
      <c r="AB579" s="21">
        <f t="shared" si="200"/>
        <v>0.81092812172699646</v>
      </c>
      <c r="AC579" s="21">
        <f t="shared" si="200"/>
        <v>0.80655650029913506</v>
      </c>
      <c r="AD579" s="21">
        <f t="shared" si="200"/>
        <v>0.80708155107656598</v>
      </c>
    </row>
    <row r="580" spans="1:30" s="41" customFormat="1" x14ac:dyDescent="0.2">
      <c r="A580" s="399">
        <v>1028</v>
      </c>
      <c r="B580" s="399" t="s">
        <v>37</v>
      </c>
      <c r="C580" s="21">
        <f t="shared" si="199"/>
        <v>1.1244106815567714</v>
      </c>
      <c r="D580" s="21">
        <f t="shared" si="199"/>
        <v>1.1303820401599913</v>
      </c>
      <c r="E580" s="21">
        <f t="shared" si="199"/>
        <v>1.1413748841781548</v>
      </c>
      <c r="F580" s="21">
        <f t="shared" si="199"/>
        <v>1.1274209566114064</v>
      </c>
      <c r="G580" s="21">
        <f t="shared" si="199"/>
        <v>1.1344240073651839</v>
      </c>
      <c r="H580" s="21">
        <f t="shared" si="199"/>
        <v>1.2444572890510257</v>
      </c>
      <c r="I580" s="21">
        <f t="shared" si="199"/>
        <v>1.1026601407805212</v>
      </c>
      <c r="J580" s="21">
        <f t="shared" si="199"/>
        <v>1.0305131944953818</v>
      </c>
      <c r="K580" s="21">
        <f t="shared" si="199"/>
        <v>1.0340787782343579</v>
      </c>
      <c r="L580" s="21">
        <f t="shared" si="199"/>
        <v>1.0919246379525775</v>
      </c>
      <c r="M580" s="21">
        <f t="shared" si="199"/>
        <v>1.271252239792338</v>
      </c>
      <c r="N580" s="21">
        <f t="shared" si="199"/>
        <v>1.1129862017933316</v>
      </c>
      <c r="O580" s="404">
        <f t="shared" si="199"/>
        <v>1.1252788125226549</v>
      </c>
      <c r="Q580" s="399">
        <v>1028</v>
      </c>
      <c r="R580" s="399" t="s">
        <v>37</v>
      </c>
      <c r="S580" s="21">
        <f t="shared" si="200"/>
        <v>1.1244106815567714</v>
      </c>
      <c r="T580" s="21">
        <f t="shared" si="200"/>
        <v>1.127411694597857</v>
      </c>
      <c r="U580" s="21">
        <f t="shared" si="200"/>
        <v>1.1321351711462324</v>
      </c>
      <c r="V580" s="21">
        <f t="shared" si="200"/>
        <v>1.1309024376685797</v>
      </c>
      <c r="W580" s="21">
        <f t="shared" si="200"/>
        <v>1.1316160391956323</v>
      </c>
      <c r="X580" s="21">
        <f t="shared" si="200"/>
        <v>1.150067954368752</v>
      </c>
      <c r="Y580" s="21">
        <f t="shared" si="200"/>
        <v>1.1425535522283528</v>
      </c>
      <c r="Z580" s="21">
        <f t="shared" si="200"/>
        <v>1.1266801281720771</v>
      </c>
      <c r="AA580" s="21">
        <f t="shared" si="200"/>
        <v>1.1156026004990998</v>
      </c>
      <c r="AB580" s="21">
        <f t="shared" si="200"/>
        <v>1.1130609805779712</v>
      </c>
      <c r="AC580" s="21">
        <f t="shared" si="200"/>
        <v>1.1264158590500939</v>
      </c>
      <c r="AD580" s="21">
        <f t="shared" si="200"/>
        <v>1.1252788125226549</v>
      </c>
    </row>
    <row r="581" spans="1:30" s="41" customFormat="1" x14ac:dyDescent="0.2">
      <c r="A581" s="399">
        <v>1029</v>
      </c>
      <c r="B581" s="399" t="s">
        <v>38</v>
      </c>
      <c r="C581" s="21">
        <f t="shared" si="199"/>
        <v>0.12391681744268603</v>
      </c>
      <c r="D581" s="21">
        <f t="shared" si="199"/>
        <v>0.11743951703397819</v>
      </c>
      <c r="E581" s="21">
        <f t="shared" si="199"/>
        <v>0.1241903202748507</v>
      </c>
      <c r="F581" s="21">
        <f t="shared" si="199"/>
        <v>0.11994850691146988</v>
      </c>
      <c r="G581" s="21">
        <f t="shared" si="199"/>
        <v>0.1133775180954042</v>
      </c>
      <c r="H581" s="21">
        <f t="shared" si="199"/>
        <v>0.11859309599891985</v>
      </c>
      <c r="I581" s="21">
        <f t="shared" si="199"/>
        <v>0.1198772833346745</v>
      </c>
      <c r="J581" s="21">
        <f t="shared" si="199"/>
        <v>7.7507412596526673E-2</v>
      </c>
      <c r="K581" s="21">
        <f t="shared" si="199"/>
        <v>8.6145835383979366E-2</v>
      </c>
      <c r="L581" s="21">
        <f t="shared" si="199"/>
        <v>9.8917370264633833E-2</v>
      </c>
      <c r="M581" s="21">
        <f t="shared" si="199"/>
        <v>0.10878954913980619</v>
      </c>
      <c r="N581" s="21">
        <f t="shared" si="199"/>
        <v>0.10884886452623337</v>
      </c>
      <c r="O581" s="404">
        <f t="shared" si="199"/>
        <v>0.10858662025614947</v>
      </c>
      <c r="Q581" s="399">
        <v>1029</v>
      </c>
      <c r="R581" s="399" t="s">
        <v>38</v>
      </c>
      <c r="S581" s="21">
        <f t="shared" si="200"/>
        <v>0.12391681744268603</v>
      </c>
      <c r="T581" s="21">
        <f t="shared" si="200"/>
        <v>0.12064531120708222</v>
      </c>
      <c r="U581" s="21">
        <f t="shared" si="200"/>
        <v>0.12181366365225324</v>
      </c>
      <c r="V581" s="21">
        <f t="shared" si="200"/>
        <v>0.12131984914094147</v>
      </c>
      <c r="W581" s="21">
        <f t="shared" si="200"/>
        <v>0.11969961261858275</v>
      </c>
      <c r="X581" s="21">
        <f t="shared" si="200"/>
        <v>0.11951701011211338</v>
      </c>
      <c r="Y581" s="21">
        <f t="shared" si="200"/>
        <v>0.1195731514252843</v>
      </c>
      <c r="Z581" s="21">
        <f t="shared" si="200"/>
        <v>0.11278483375441348</v>
      </c>
      <c r="AA581" s="21">
        <f t="shared" si="200"/>
        <v>0.10964642552322994</v>
      </c>
      <c r="AB581" s="21">
        <f t="shared" si="200"/>
        <v>0.10854375235403918</v>
      </c>
      <c r="AC581" s="21">
        <f t="shared" si="200"/>
        <v>0.10856283816334719</v>
      </c>
      <c r="AD581" s="21">
        <f t="shared" si="200"/>
        <v>0.10858662025614947</v>
      </c>
    </row>
    <row r="582" spans="1:30" s="41" customFormat="1" x14ac:dyDescent="0.2">
      <c r="A582" s="400">
        <v>1030</v>
      </c>
      <c r="B582" s="400" t="s">
        <v>18</v>
      </c>
      <c r="C582" s="23">
        <f t="shared" si="199"/>
        <v>0.72902322542507347</v>
      </c>
      <c r="D582" s="23">
        <f t="shared" si="199"/>
        <v>0.73926140189776557</v>
      </c>
      <c r="E582" s="23">
        <f t="shared" si="199"/>
        <v>0.7480976538719698</v>
      </c>
      <c r="F582" s="23">
        <f t="shared" si="199"/>
        <v>0.65016009568274835</v>
      </c>
      <c r="G582" s="23">
        <f t="shared" si="199"/>
        <v>0.66871872205634963</v>
      </c>
      <c r="H582" s="23">
        <f t="shared" si="199"/>
        <v>0.76019602977667511</v>
      </c>
      <c r="I582" s="23">
        <f t="shared" si="199"/>
        <v>0.65586342033889866</v>
      </c>
      <c r="J582" s="23">
        <f t="shared" si="199"/>
        <v>0.56776276310666274</v>
      </c>
      <c r="K582" s="23">
        <f t="shared" si="199"/>
        <v>0.52032281177629647</v>
      </c>
      <c r="L582" s="23">
        <f t="shared" si="199"/>
        <v>0.64732512044886259</v>
      </c>
      <c r="M582" s="23">
        <f t="shared" si="199"/>
        <v>0.65068286277084697</v>
      </c>
      <c r="N582" s="23">
        <f t="shared" si="199"/>
        <v>0.62816934692785587</v>
      </c>
      <c r="O582" s="405">
        <f t="shared" si="199"/>
        <v>0.6584794194989253</v>
      </c>
      <c r="Q582" s="400">
        <v>1030</v>
      </c>
      <c r="R582" s="400" t="s">
        <v>18</v>
      </c>
      <c r="S582" s="23">
        <f t="shared" si="200"/>
        <v>0.72902322542507347</v>
      </c>
      <c r="T582" s="23">
        <f t="shared" si="200"/>
        <v>0.73418405684176424</v>
      </c>
      <c r="U582" s="23">
        <f t="shared" si="200"/>
        <v>0.73878607643298955</v>
      </c>
      <c r="V582" s="23">
        <f t="shared" si="200"/>
        <v>0.71540823773576301</v>
      </c>
      <c r="W582" s="23">
        <f t="shared" si="200"/>
        <v>0.70604644095507552</v>
      </c>
      <c r="X582" s="23">
        <f t="shared" si="200"/>
        <v>0.71491857306571327</v>
      </c>
      <c r="Y582" s="23">
        <f t="shared" si="200"/>
        <v>0.704902694752923</v>
      </c>
      <c r="Z582" s="23">
        <f t="shared" si="200"/>
        <v>0.68356553222044658</v>
      </c>
      <c r="AA582" s="23">
        <f t="shared" si="200"/>
        <v>0.66361157335001564</v>
      </c>
      <c r="AB582" s="23">
        <f t="shared" si="200"/>
        <v>0.66209637610852956</v>
      </c>
      <c r="AC582" s="23">
        <f t="shared" si="200"/>
        <v>0.66112625036178885</v>
      </c>
      <c r="AD582" s="23">
        <f t="shared" si="200"/>
        <v>0.6584794194989253</v>
      </c>
    </row>
    <row r="583" spans="1:30" s="41" customFormat="1" x14ac:dyDescent="0.2">
      <c r="A583" s="401">
        <v>10300</v>
      </c>
      <c r="B583" s="401" t="s">
        <v>57</v>
      </c>
      <c r="C583" s="406">
        <f>+C426/(C59*10^6)</f>
        <v>0.58842495146018015</v>
      </c>
      <c r="D583" s="406">
        <f t="shared" si="199"/>
        <v>0.55148196797386451</v>
      </c>
      <c r="E583" s="406">
        <f t="shared" si="199"/>
        <v>0.58566708531706757</v>
      </c>
      <c r="F583" s="406">
        <f t="shared" si="199"/>
        <v>0.58006055977794624</v>
      </c>
      <c r="G583" s="406">
        <f t="shared" si="199"/>
        <v>0.53036550035210228</v>
      </c>
      <c r="H583" s="406">
        <f t="shared" si="199"/>
        <v>0.61598929438684236</v>
      </c>
      <c r="I583" s="406">
        <f t="shared" si="199"/>
        <v>0.52287007603514213</v>
      </c>
      <c r="J583" s="406">
        <f t="shared" si="199"/>
        <v>0.50918127381511735</v>
      </c>
      <c r="K583" s="406">
        <f t="shared" si="199"/>
        <v>0.50403342920461347</v>
      </c>
      <c r="L583" s="406">
        <f t="shared" si="199"/>
        <v>0.51134562866138555</v>
      </c>
      <c r="M583" s="406">
        <f t="shared" si="199"/>
        <v>0.55299283447001224</v>
      </c>
      <c r="N583" s="406">
        <f t="shared" si="199"/>
        <v>0.50675494085517159</v>
      </c>
      <c r="O583" s="406">
        <f t="shared" si="199"/>
        <v>0.54498543484736506</v>
      </c>
      <c r="Q583" s="401">
        <v>10300</v>
      </c>
      <c r="R583" s="401" t="s">
        <v>57</v>
      </c>
      <c r="S583" s="406">
        <f>+S426/(S59*10^6)</f>
        <v>0.58842495146018015</v>
      </c>
      <c r="T583" s="406">
        <f t="shared" si="200"/>
        <v>0.56959568066545518</v>
      </c>
      <c r="U583" s="406">
        <f t="shared" si="200"/>
        <v>0.5749358488427474</v>
      </c>
      <c r="V583" s="406">
        <f t="shared" si="200"/>
        <v>0.57625790066765847</v>
      </c>
      <c r="W583" s="406">
        <f t="shared" si="200"/>
        <v>0.56713913105075719</v>
      </c>
      <c r="X583" s="406">
        <f t="shared" si="200"/>
        <v>0.57511931616787426</v>
      </c>
      <c r="Y583" s="406">
        <f t="shared" si="200"/>
        <v>0.56679725018989768</v>
      </c>
      <c r="Z583" s="406">
        <f t="shared" si="200"/>
        <v>0.55859017310229186</v>
      </c>
      <c r="AA583" s="406">
        <f t="shared" si="200"/>
        <v>0.55214366752310029</v>
      </c>
      <c r="AB583" s="406">
        <f t="shared" si="200"/>
        <v>0.54805052864985826</v>
      </c>
      <c r="AC583" s="406">
        <f t="shared" si="200"/>
        <v>0.54847100938672722</v>
      </c>
      <c r="AD583" s="406">
        <f t="shared" si="200"/>
        <v>0.54498543484736506</v>
      </c>
    </row>
    <row r="584" spans="1:30" s="41" customFormat="1" x14ac:dyDescent="0.2"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</row>
    <row r="585" spans="1:30" s="41" customFormat="1" x14ac:dyDescent="0.2">
      <c r="A585" s="397" t="s">
        <v>144</v>
      </c>
      <c r="B585" s="397" t="s">
        <v>164</v>
      </c>
      <c r="C585" s="397" t="s">
        <v>0</v>
      </c>
      <c r="D585" s="397" t="s">
        <v>1</v>
      </c>
      <c r="E585" s="397" t="s">
        <v>2</v>
      </c>
      <c r="F585" s="397" t="s">
        <v>3</v>
      </c>
      <c r="G585" s="397" t="s">
        <v>4</v>
      </c>
      <c r="H585" s="397" t="s">
        <v>5</v>
      </c>
      <c r="I585" s="397" t="s">
        <v>6</v>
      </c>
      <c r="J585" s="397" t="s">
        <v>7</v>
      </c>
      <c r="K585" s="397" t="s">
        <v>8</v>
      </c>
      <c r="L585" s="397" t="s">
        <v>9</v>
      </c>
      <c r="M585" s="397" t="s">
        <v>10</v>
      </c>
      <c r="N585" s="397" t="s">
        <v>11</v>
      </c>
      <c r="O585" s="397" t="s">
        <v>55</v>
      </c>
      <c r="Q585" s="397" t="s">
        <v>73</v>
      </c>
      <c r="R585" s="397" t="s">
        <v>164</v>
      </c>
      <c r="S585" s="397" t="s">
        <v>74</v>
      </c>
      <c r="T585" s="397" t="s">
        <v>75</v>
      </c>
      <c r="U585" s="397" t="s">
        <v>76</v>
      </c>
      <c r="V585" s="397" t="s">
        <v>77</v>
      </c>
      <c r="W585" s="397" t="s">
        <v>78</v>
      </c>
      <c r="X585" s="397" t="s">
        <v>79</v>
      </c>
      <c r="Y585" s="397" t="s">
        <v>80</v>
      </c>
      <c r="Z585" s="397" t="s">
        <v>81</v>
      </c>
      <c r="AA585" s="397" t="s">
        <v>82</v>
      </c>
      <c r="AB585" s="397" t="s">
        <v>83</v>
      </c>
      <c r="AC585" s="397" t="s">
        <v>84</v>
      </c>
      <c r="AD585" s="397" t="s">
        <v>85</v>
      </c>
    </row>
    <row r="586" spans="1:30" s="41" customFormat="1" x14ac:dyDescent="0.2">
      <c r="A586" s="398"/>
      <c r="B586" s="398" t="s">
        <v>46</v>
      </c>
      <c r="C586" s="387"/>
      <c r="D586" s="387"/>
      <c r="E586" s="387"/>
      <c r="F586" s="387"/>
      <c r="G586" s="387"/>
      <c r="H586" s="387"/>
      <c r="I586" s="387"/>
      <c r="J586" s="387"/>
      <c r="K586" s="387"/>
      <c r="L586" s="387"/>
      <c r="M586" s="387"/>
      <c r="N586" s="387"/>
      <c r="O586" s="402"/>
      <c r="Q586" s="398"/>
      <c r="R586" s="398" t="s">
        <v>46</v>
      </c>
      <c r="S586" s="387"/>
      <c r="T586" s="387"/>
      <c r="U586" s="387"/>
      <c r="V586" s="387"/>
      <c r="W586" s="387"/>
      <c r="X586" s="387"/>
      <c r="Y586" s="387"/>
      <c r="Z586" s="387"/>
      <c r="AA586" s="387"/>
      <c r="AB586" s="387"/>
      <c r="AC586" s="387"/>
      <c r="AD586" s="387"/>
    </row>
    <row r="587" spans="1:30" s="41" customFormat="1" x14ac:dyDescent="0.2">
      <c r="A587" s="399">
        <v>1004</v>
      </c>
      <c r="B587" s="399" t="s">
        <v>94</v>
      </c>
      <c r="C587" s="21">
        <f>+C430/(C32*10^6)</f>
        <v>1.1483041196267045E-2</v>
      </c>
      <c r="D587" s="21">
        <f t="shared" ref="D587:O587" si="201">+D430/(D32*10^6)</f>
        <v>9.3926783390070826E-3</v>
      </c>
      <c r="E587" s="21">
        <f t="shared" si="201"/>
        <v>8.902898601768041E-3</v>
      </c>
      <c r="F587" s="21">
        <f t="shared" si="201"/>
        <v>7.327492975309019E-3</v>
      </c>
      <c r="G587" s="21">
        <f t="shared" si="201"/>
        <v>6.2641896680052231E-3</v>
      </c>
      <c r="H587" s="21">
        <f t="shared" si="201"/>
        <v>8.8463840872433537E-3</v>
      </c>
      <c r="I587" s="21">
        <f t="shared" si="201"/>
        <v>8.2374008655906397E-3</v>
      </c>
      <c r="J587" s="21">
        <f t="shared" si="201"/>
        <v>9.5447991187156498E-3</v>
      </c>
      <c r="K587" s="21">
        <f t="shared" si="201"/>
        <v>7.6908032416783713E-3</v>
      </c>
      <c r="L587" s="21">
        <f t="shared" si="201"/>
        <v>8.5129946371338815E-3</v>
      </c>
      <c r="M587" s="21">
        <f t="shared" si="201"/>
        <v>9.4309997699806736E-3</v>
      </c>
      <c r="N587" s="21">
        <f t="shared" si="201"/>
        <v>9.3637035353978104E-3</v>
      </c>
      <c r="O587" s="404">
        <f t="shared" si="201"/>
        <v>8.7335143171564707E-3</v>
      </c>
      <c r="Q587" s="399">
        <v>1004</v>
      </c>
      <c r="R587" s="399" t="s">
        <v>94</v>
      </c>
      <c r="S587" s="21">
        <f>+S430/(S32*10^6)</f>
        <v>1.1483041196267045E-2</v>
      </c>
      <c r="T587" s="21">
        <f t="shared" ref="T587:AD587" si="202">+T430/(T32*10^6)</f>
        <v>1.041589032796991E-2</v>
      </c>
      <c r="U587" s="21">
        <f t="shared" si="202"/>
        <v>9.9126185507855437E-3</v>
      </c>
      <c r="V587" s="21">
        <f t="shared" si="202"/>
        <v>9.2409506681863235E-3</v>
      </c>
      <c r="W587" s="21">
        <f t="shared" si="202"/>
        <v>8.6486937448979739E-3</v>
      </c>
      <c r="X587" s="21">
        <f t="shared" si="202"/>
        <v>8.6806842353698409E-3</v>
      </c>
      <c r="Y587" s="21">
        <f t="shared" si="202"/>
        <v>8.6102954880225725E-3</v>
      </c>
      <c r="Z587" s="21">
        <f t="shared" si="202"/>
        <v>8.7371548386353057E-3</v>
      </c>
      <c r="AA587" s="21">
        <f t="shared" si="202"/>
        <v>8.6149953523801098E-3</v>
      </c>
      <c r="AB587" s="21">
        <f t="shared" si="202"/>
        <v>8.6050706393670066E-3</v>
      </c>
      <c r="AC587" s="21">
        <f t="shared" si="202"/>
        <v>8.6756885657077593E-3</v>
      </c>
      <c r="AD587" s="21">
        <f t="shared" si="202"/>
        <v>8.7335143171564707E-3</v>
      </c>
    </row>
    <row r="588" spans="1:30" s="41" customFormat="1" x14ac:dyDescent="0.2">
      <c r="A588" s="399">
        <v>1005</v>
      </c>
      <c r="B588" s="399" t="s">
        <v>13</v>
      </c>
      <c r="C588" s="21">
        <f t="shared" ref="C588:O603" si="203">+C431/(C33*10^6)</f>
        <v>0.15996796435769597</v>
      </c>
      <c r="D588" s="21">
        <f t="shared" si="203"/>
        <v>0.13848936824532115</v>
      </c>
      <c r="E588" s="21">
        <f t="shared" si="203"/>
        <v>8.8125442720072125E-2</v>
      </c>
      <c r="F588" s="21">
        <f t="shared" si="203"/>
        <v>7.3489956331877729E-2</v>
      </c>
      <c r="G588" s="21">
        <f t="shared" si="203"/>
        <v>5.7545744864491627E-2</v>
      </c>
      <c r="H588" s="21">
        <f t="shared" si="203"/>
        <v>0.13673760624027775</v>
      </c>
      <c r="I588" s="21">
        <f t="shared" si="203"/>
        <v>0.12646821475625822</v>
      </c>
      <c r="J588" s="21">
        <f t="shared" si="203"/>
        <v>0.14289506913807351</v>
      </c>
      <c r="K588" s="21">
        <f t="shared" si="203"/>
        <v>9.7525363312311486E-2</v>
      </c>
      <c r="L588" s="21">
        <f t="shared" si="203"/>
        <v>0.10786975033481919</v>
      </c>
      <c r="M588" s="21">
        <f t="shared" si="203"/>
        <v>0.10930597760691779</v>
      </c>
      <c r="N588" s="21">
        <f t="shared" si="203"/>
        <v>0.11470598472396791</v>
      </c>
      <c r="O588" s="404">
        <f t="shared" si="203"/>
        <v>0.11323644198054808</v>
      </c>
      <c r="Q588" s="399">
        <v>1005</v>
      </c>
      <c r="R588" s="399" t="s">
        <v>13</v>
      </c>
      <c r="S588" s="21">
        <f t="shared" ref="S588:AD603" si="204">+S431/(S33*10^6)</f>
        <v>0.15996796435769597</v>
      </c>
      <c r="T588" s="21">
        <f t="shared" si="204"/>
        <v>0.14941538328710649</v>
      </c>
      <c r="U588" s="21">
        <f t="shared" si="204"/>
        <v>0.12890984301164846</v>
      </c>
      <c r="V588" s="21">
        <f t="shared" si="204"/>
        <v>0.11394158441272519</v>
      </c>
      <c r="W588" s="21">
        <f t="shared" si="204"/>
        <v>0.10291904771946102</v>
      </c>
      <c r="X588" s="21">
        <f t="shared" si="204"/>
        <v>0.10824849363346976</v>
      </c>
      <c r="Y588" s="21">
        <f t="shared" si="204"/>
        <v>0.11148147823444149</v>
      </c>
      <c r="Z588" s="21">
        <f t="shared" si="204"/>
        <v>0.11644060747307051</v>
      </c>
      <c r="AA588" s="21">
        <f t="shared" si="204"/>
        <v>0.1140653896890622</v>
      </c>
      <c r="AB588" s="21">
        <f t="shared" si="204"/>
        <v>0.11346321675169706</v>
      </c>
      <c r="AC588" s="21">
        <f t="shared" si="204"/>
        <v>0.11310163529643406</v>
      </c>
      <c r="AD588" s="21">
        <f t="shared" si="204"/>
        <v>0.11323644198054808</v>
      </c>
    </row>
    <row r="589" spans="1:30" s="41" customFormat="1" x14ac:dyDescent="0.2">
      <c r="A589" s="399">
        <v>1006</v>
      </c>
      <c r="B589" s="399" t="s">
        <v>14</v>
      </c>
      <c r="C589" s="21">
        <f t="shared" si="203"/>
        <v>3.8997088905922329E-2</v>
      </c>
      <c r="D589" s="21">
        <f t="shared" si="203"/>
        <v>3.5469268310012389E-2</v>
      </c>
      <c r="E589" s="21">
        <f t="shared" si="203"/>
        <v>2.5019291839141967E-2</v>
      </c>
      <c r="F589" s="21">
        <f t="shared" si="203"/>
        <v>2.0407368144269935E-2</v>
      </c>
      <c r="G589" s="21">
        <f t="shared" si="203"/>
        <v>1.8147292120078422E-2</v>
      </c>
      <c r="H589" s="21">
        <f t="shared" si="203"/>
        <v>2.8047886054977222E-2</v>
      </c>
      <c r="I589" s="21">
        <f t="shared" si="203"/>
        <v>3.6018564014703845E-2</v>
      </c>
      <c r="J589" s="21">
        <f t="shared" si="203"/>
        <v>3.448117603863643E-2</v>
      </c>
      <c r="K589" s="21">
        <f t="shared" si="203"/>
        <v>3.5647597297881688E-2</v>
      </c>
      <c r="L589" s="21">
        <f t="shared" si="203"/>
        <v>3.3541645596388482E-2</v>
      </c>
      <c r="M589" s="21">
        <f t="shared" si="203"/>
        <v>3.4066480748573366E-2</v>
      </c>
      <c r="N589" s="21">
        <f t="shared" si="203"/>
        <v>3.4948144843785771E-2</v>
      </c>
      <c r="O589" s="404">
        <f t="shared" si="203"/>
        <v>3.1320371832374912E-2</v>
      </c>
      <c r="Q589" s="399">
        <v>1006</v>
      </c>
      <c r="R589" s="399" t="s">
        <v>14</v>
      </c>
      <c r="S589" s="21">
        <f t="shared" si="204"/>
        <v>3.8997088905922329E-2</v>
      </c>
      <c r="T589" s="21">
        <f t="shared" si="204"/>
        <v>3.7147340485066786E-2</v>
      </c>
      <c r="U589" s="21">
        <f t="shared" si="204"/>
        <v>3.3045724903345459E-2</v>
      </c>
      <c r="V589" s="21">
        <f t="shared" si="204"/>
        <v>2.9695461864542003E-2</v>
      </c>
      <c r="W589" s="21">
        <f t="shared" si="204"/>
        <v>2.7372208528804006E-2</v>
      </c>
      <c r="X589" s="21">
        <f t="shared" si="204"/>
        <v>2.7483835304708125E-2</v>
      </c>
      <c r="Y589" s="21">
        <f t="shared" si="204"/>
        <v>2.8860172338782433E-2</v>
      </c>
      <c r="Z589" s="21">
        <f t="shared" si="204"/>
        <v>2.9715245594001724E-2</v>
      </c>
      <c r="AA589" s="21">
        <f t="shared" si="204"/>
        <v>3.0423439925592499E-2</v>
      </c>
      <c r="AB589" s="21">
        <f t="shared" si="204"/>
        <v>3.0714303433670317E-2</v>
      </c>
      <c r="AC589" s="21">
        <f t="shared" si="204"/>
        <v>3.1002088480593035E-2</v>
      </c>
      <c r="AD589" s="21">
        <f t="shared" si="204"/>
        <v>3.1320371832374912E-2</v>
      </c>
    </row>
    <row r="590" spans="1:30" s="41" customFormat="1" x14ac:dyDescent="0.2">
      <c r="A590" s="399">
        <v>1007</v>
      </c>
      <c r="B590" s="399" t="s">
        <v>15</v>
      </c>
      <c r="C590" s="21">
        <f t="shared" si="203"/>
        <v>2.6382490859137766E-2</v>
      </c>
      <c r="D590" s="21">
        <f t="shared" si="203"/>
        <v>2.2638384510723274E-2</v>
      </c>
      <c r="E590" s="21">
        <f t="shared" si="203"/>
        <v>1.7530441230997403E-2</v>
      </c>
      <c r="F590" s="21">
        <f t="shared" si="203"/>
        <v>1.3709102910149575E-2</v>
      </c>
      <c r="G590" s="21">
        <f t="shared" si="203"/>
        <v>1.1208617410605661E-2</v>
      </c>
      <c r="H590" s="21">
        <f t="shared" si="203"/>
        <v>2.3020565906142276E-2</v>
      </c>
      <c r="I590" s="21">
        <f t="shared" si="203"/>
        <v>2.452697423390466E-2</v>
      </c>
      <c r="J590" s="21">
        <f t="shared" si="203"/>
        <v>2.571315186953672E-2</v>
      </c>
      <c r="K590" s="21">
        <f t="shared" si="203"/>
        <v>2.1005455161376991E-2</v>
      </c>
      <c r="L590" s="21">
        <f t="shared" si="203"/>
        <v>2.1816034171846511E-2</v>
      </c>
      <c r="M590" s="21">
        <f t="shared" si="203"/>
        <v>2.2466121783791791E-2</v>
      </c>
      <c r="N590" s="21">
        <f t="shared" si="203"/>
        <v>2.1021507368837171E-2</v>
      </c>
      <c r="O590" s="404">
        <f t="shared" si="203"/>
        <v>2.0965394227935873E-2</v>
      </c>
      <c r="Q590" s="399">
        <v>1007</v>
      </c>
      <c r="R590" s="399" t="s">
        <v>15</v>
      </c>
      <c r="S590" s="21">
        <f t="shared" si="204"/>
        <v>2.6382490859137766E-2</v>
      </c>
      <c r="T590" s="21">
        <f t="shared" si="204"/>
        <v>2.4460169163580073E-2</v>
      </c>
      <c r="U590" s="21">
        <f t="shared" si="204"/>
        <v>2.2124891500467318E-2</v>
      </c>
      <c r="V590" s="21">
        <f t="shared" si="204"/>
        <v>1.9927511477708409E-2</v>
      </c>
      <c r="W590" s="21">
        <f t="shared" si="204"/>
        <v>1.8195435912435255E-2</v>
      </c>
      <c r="X590" s="21">
        <f t="shared" si="204"/>
        <v>1.899058607569698E-2</v>
      </c>
      <c r="Y590" s="21">
        <f t="shared" si="204"/>
        <v>1.9844740859659867E-2</v>
      </c>
      <c r="Z590" s="21">
        <f t="shared" si="204"/>
        <v>2.0670395125640145E-2</v>
      </c>
      <c r="AA590" s="21">
        <f t="shared" si="204"/>
        <v>2.0708454155188204E-2</v>
      </c>
      <c r="AB590" s="21">
        <f t="shared" si="204"/>
        <v>2.081403179235506E-2</v>
      </c>
      <c r="AC590" s="21">
        <f t="shared" si="204"/>
        <v>2.0960424880440566E-2</v>
      </c>
      <c r="AD590" s="21">
        <f t="shared" si="204"/>
        <v>2.0965394227935873E-2</v>
      </c>
    </row>
    <row r="591" spans="1:30" s="41" customFormat="1" x14ac:dyDescent="0.2">
      <c r="A591" s="399">
        <v>1008</v>
      </c>
      <c r="B591" s="399" t="s">
        <v>16</v>
      </c>
      <c r="C591" s="21">
        <f t="shared" si="203"/>
        <v>5.5370386789316189E-2</v>
      </c>
      <c r="D591" s="21">
        <f t="shared" si="203"/>
        <v>4.594579175569985E-2</v>
      </c>
      <c r="E591" s="21">
        <f t="shared" si="203"/>
        <v>3.8170008337859725E-2</v>
      </c>
      <c r="F591" s="21">
        <f t="shared" si="203"/>
        <v>2.7978887929452689E-2</v>
      </c>
      <c r="G591" s="21">
        <f t="shared" si="203"/>
        <v>2.2391363352891745E-2</v>
      </c>
      <c r="H591" s="21">
        <f t="shared" si="203"/>
        <v>3.3082441741905819E-2</v>
      </c>
      <c r="I591" s="21">
        <f t="shared" si="203"/>
        <v>4.1395884018834837E-2</v>
      </c>
      <c r="J591" s="21">
        <f t="shared" si="203"/>
        <v>3.6512096774193543E-2</v>
      </c>
      <c r="K591" s="21">
        <f t="shared" si="203"/>
        <v>4.2228516558440135E-2</v>
      </c>
      <c r="L591" s="21">
        <f t="shared" si="203"/>
        <v>4.5207660170933944E-2</v>
      </c>
      <c r="M591" s="21">
        <f t="shared" si="203"/>
        <v>4.1120899297789844E-2</v>
      </c>
      <c r="N591" s="21">
        <f t="shared" si="203"/>
        <v>3.8101011135455269E-2</v>
      </c>
      <c r="O591" s="404">
        <f t="shared" si="203"/>
        <v>3.8796975794069453E-2</v>
      </c>
      <c r="Q591" s="399">
        <v>1008</v>
      </c>
      <c r="R591" s="399" t="s">
        <v>16</v>
      </c>
      <c r="S591" s="21">
        <f t="shared" si="204"/>
        <v>5.5370386789316189E-2</v>
      </c>
      <c r="T591" s="21">
        <f t="shared" si="204"/>
        <v>5.0502153925287722E-2</v>
      </c>
      <c r="U591" s="21">
        <f t="shared" si="204"/>
        <v>4.6440234879917046E-2</v>
      </c>
      <c r="V591" s="21">
        <f t="shared" si="204"/>
        <v>4.1372770949651055E-2</v>
      </c>
      <c r="W591" s="21">
        <f t="shared" si="204"/>
        <v>3.7474409596760627E-2</v>
      </c>
      <c r="X591" s="21">
        <f t="shared" si="204"/>
        <v>3.6680589830576468E-2</v>
      </c>
      <c r="Y591" s="21">
        <f t="shared" si="204"/>
        <v>3.7465984693640771E-2</v>
      </c>
      <c r="Z591" s="21">
        <f t="shared" si="204"/>
        <v>3.7309839580062849E-2</v>
      </c>
      <c r="AA591" s="21">
        <f t="shared" si="204"/>
        <v>3.7894466920556577E-2</v>
      </c>
      <c r="AB591" s="21">
        <f t="shared" si="204"/>
        <v>3.8645881460175648E-2</v>
      </c>
      <c r="AC591" s="21">
        <f t="shared" si="204"/>
        <v>3.8862168972601016E-2</v>
      </c>
      <c r="AD591" s="21">
        <f t="shared" si="204"/>
        <v>3.8796975794069453E-2</v>
      </c>
    </row>
    <row r="592" spans="1:30" s="41" customFormat="1" x14ac:dyDescent="0.2">
      <c r="A592" s="399">
        <v>1009</v>
      </c>
      <c r="B592" s="399" t="s">
        <v>17</v>
      </c>
      <c r="C592" s="21">
        <f t="shared" si="203"/>
        <v>8.7467443069988465E-2</v>
      </c>
      <c r="D592" s="21">
        <f t="shared" si="203"/>
        <v>6.61349450896737E-2</v>
      </c>
      <c r="E592" s="21">
        <f t="shared" si="203"/>
        <v>4.4162359763015253E-2</v>
      </c>
      <c r="F592" s="21">
        <f t="shared" si="203"/>
        <v>3.6962332426530936E-2</v>
      </c>
      <c r="G592" s="21">
        <f t="shared" si="203"/>
        <v>2.6779566592213928E-2</v>
      </c>
      <c r="H592" s="21">
        <f t="shared" si="203"/>
        <v>4.9499836478916329E-2</v>
      </c>
      <c r="I592" s="21">
        <f t="shared" si="203"/>
        <v>7.0301811423340452E-2</v>
      </c>
      <c r="J592" s="21">
        <f t="shared" si="203"/>
        <v>6.2991392212474268E-2</v>
      </c>
      <c r="K592" s="21">
        <f t="shared" si="203"/>
        <v>6.3936509946895606E-2</v>
      </c>
      <c r="L592" s="21">
        <f t="shared" si="203"/>
        <v>7.7302244393784761E-2</v>
      </c>
      <c r="M592" s="21">
        <f t="shared" si="203"/>
        <v>6.3954921275417353E-2</v>
      </c>
      <c r="N592" s="21">
        <f t="shared" si="203"/>
        <v>7.2585256944644072E-2</v>
      </c>
      <c r="O592" s="404">
        <f t="shared" si="203"/>
        <v>6.0647538610390885E-2</v>
      </c>
      <c r="Q592" s="399">
        <v>1009</v>
      </c>
      <c r="R592" s="399" t="s">
        <v>17</v>
      </c>
      <c r="S592" s="21">
        <f t="shared" si="204"/>
        <v>8.7467443069988465E-2</v>
      </c>
      <c r="T592" s="21">
        <f t="shared" si="204"/>
        <v>7.6630108120312068E-2</v>
      </c>
      <c r="U592" s="21">
        <f t="shared" si="204"/>
        <v>6.6135424483296054E-2</v>
      </c>
      <c r="V592" s="21">
        <f t="shared" si="204"/>
        <v>5.8915378355347797E-2</v>
      </c>
      <c r="W592" s="21">
        <f t="shared" si="204"/>
        <v>5.253630445155754E-2</v>
      </c>
      <c r="X592" s="21">
        <f t="shared" si="204"/>
        <v>5.2042686377746145E-2</v>
      </c>
      <c r="Y592" s="21">
        <f t="shared" si="204"/>
        <v>5.4899404979768154E-2</v>
      </c>
      <c r="Z592" s="21">
        <f t="shared" si="204"/>
        <v>5.6104344635509139E-2</v>
      </c>
      <c r="AA592" s="21">
        <f t="shared" si="204"/>
        <v>5.704260597305115E-2</v>
      </c>
      <c r="AB592" s="21">
        <f t="shared" si="204"/>
        <v>5.9109658897377251E-2</v>
      </c>
      <c r="AC592" s="21">
        <f t="shared" si="204"/>
        <v>5.9543725225089522E-2</v>
      </c>
      <c r="AD592" s="21">
        <f t="shared" si="204"/>
        <v>6.0647538610390885E-2</v>
      </c>
    </row>
    <row r="593" spans="1:30" s="41" customFormat="1" x14ac:dyDescent="0.2">
      <c r="A593" s="399">
        <v>1010</v>
      </c>
      <c r="B593" s="399" t="s">
        <v>19</v>
      </c>
      <c r="C593" s="21">
        <f t="shared" si="203"/>
        <v>5.6436644350110553E-2</v>
      </c>
      <c r="D593" s="21">
        <f t="shared" si="203"/>
        <v>4.2596411836201171E-2</v>
      </c>
      <c r="E593" s="21">
        <f t="shared" si="203"/>
        <v>2.9990324735657953E-2</v>
      </c>
      <c r="F593" s="21">
        <f t="shared" si="203"/>
        <v>2.5690832941387267E-2</v>
      </c>
      <c r="G593" s="21">
        <f t="shared" si="203"/>
        <v>1.9122494566529823E-2</v>
      </c>
      <c r="H593" s="21">
        <f t="shared" si="203"/>
        <v>3.9432362670219288E-2</v>
      </c>
      <c r="I593" s="21">
        <f t="shared" si="203"/>
        <v>4.3348248655975891E-2</v>
      </c>
      <c r="J593" s="21">
        <f t="shared" si="203"/>
        <v>5.3996898307948536E-2</v>
      </c>
      <c r="K593" s="21">
        <f t="shared" si="203"/>
        <v>3.7783232899607624E-2</v>
      </c>
      <c r="L593" s="21">
        <f t="shared" si="203"/>
        <v>4.2579020720561175E-2</v>
      </c>
      <c r="M593" s="21">
        <f t="shared" si="203"/>
        <v>4.3332798287854461E-2</v>
      </c>
      <c r="N593" s="21">
        <f t="shared" si="203"/>
        <v>4.6686090327793708E-2</v>
      </c>
      <c r="O593" s="404">
        <f t="shared" si="203"/>
        <v>4.0322317250810612E-2</v>
      </c>
      <c r="Q593" s="399">
        <v>1010</v>
      </c>
      <c r="R593" s="399" t="s">
        <v>19</v>
      </c>
      <c r="S593" s="21">
        <f t="shared" si="204"/>
        <v>5.6436644350110553E-2</v>
      </c>
      <c r="T593" s="21">
        <f t="shared" si="204"/>
        <v>4.9489444320806694E-2</v>
      </c>
      <c r="U593" s="21">
        <f t="shared" si="204"/>
        <v>4.2992398560050347E-2</v>
      </c>
      <c r="V593" s="21">
        <f t="shared" si="204"/>
        <v>3.8576393784989914E-2</v>
      </c>
      <c r="W593" s="21">
        <f t="shared" si="204"/>
        <v>3.4654514031516523E-2</v>
      </c>
      <c r="X593" s="21">
        <f t="shared" si="204"/>
        <v>3.5454089420646928E-2</v>
      </c>
      <c r="Y593" s="21">
        <f t="shared" si="204"/>
        <v>3.6728455125644793E-2</v>
      </c>
      <c r="Z593" s="21">
        <f t="shared" si="204"/>
        <v>3.9313277933339351E-2</v>
      </c>
      <c r="AA593" s="21">
        <f t="shared" si="204"/>
        <v>3.9127321230626164E-2</v>
      </c>
      <c r="AB593" s="21">
        <f t="shared" si="204"/>
        <v>3.9449789229861733E-2</v>
      </c>
      <c r="AC593" s="21">
        <f t="shared" si="204"/>
        <v>3.9783795867111116E-2</v>
      </c>
      <c r="AD593" s="21">
        <f t="shared" si="204"/>
        <v>4.0322317250810612E-2</v>
      </c>
    </row>
    <row r="594" spans="1:30" s="41" customFormat="1" x14ac:dyDescent="0.2">
      <c r="A594" s="399">
        <v>1011</v>
      </c>
      <c r="B594" s="399" t="s">
        <v>20</v>
      </c>
      <c r="C594" s="21">
        <f t="shared" si="203"/>
        <v>0.15211418526812587</v>
      </c>
      <c r="D594" s="21">
        <f t="shared" si="203"/>
        <v>0.12943942028309041</v>
      </c>
      <c r="E594" s="21">
        <f t="shared" si="203"/>
        <v>9.434837049545669E-2</v>
      </c>
      <c r="F594" s="21">
        <f t="shared" si="203"/>
        <v>7.3995864984784082E-2</v>
      </c>
      <c r="G594" s="21">
        <f t="shared" si="203"/>
        <v>4.3646225849033958E-2</v>
      </c>
      <c r="H594" s="21">
        <f t="shared" si="203"/>
        <v>0.12950350637682173</v>
      </c>
      <c r="I594" s="21">
        <f t="shared" si="203"/>
        <v>0.14613696549380928</v>
      </c>
      <c r="J594" s="21">
        <f t="shared" si="203"/>
        <v>0.11684157937966247</v>
      </c>
      <c r="K594" s="21">
        <f t="shared" si="203"/>
        <v>0.10414014530569486</v>
      </c>
      <c r="L594" s="21">
        <f t="shared" si="203"/>
        <v>0.12107862334472802</v>
      </c>
      <c r="M594" s="21">
        <f t="shared" si="203"/>
        <v>0.11401564129301356</v>
      </c>
      <c r="N594" s="21">
        <f t="shared" si="203"/>
        <v>0.10226735871387711</v>
      </c>
      <c r="O594" s="404">
        <f t="shared" si="203"/>
        <v>0.111270324448053</v>
      </c>
      <c r="Q594" s="399">
        <v>1011</v>
      </c>
      <c r="R594" s="399" t="s">
        <v>20</v>
      </c>
      <c r="S594" s="21">
        <f t="shared" si="204"/>
        <v>0.15211418526812587</v>
      </c>
      <c r="T594" s="21">
        <f t="shared" si="204"/>
        <v>0.1405995081627211</v>
      </c>
      <c r="U594" s="21">
        <f t="shared" si="204"/>
        <v>0.12486020656278586</v>
      </c>
      <c r="V594" s="21">
        <f t="shared" si="204"/>
        <v>0.1120520327581164</v>
      </c>
      <c r="W594" s="21">
        <f t="shared" si="204"/>
        <v>9.8646920490087706E-2</v>
      </c>
      <c r="X594" s="21">
        <f t="shared" si="204"/>
        <v>0.10382264924226559</v>
      </c>
      <c r="Y594" s="21">
        <f t="shared" si="204"/>
        <v>0.11075284779050737</v>
      </c>
      <c r="Z594" s="21">
        <f t="shared" si="204"/>
        <v>0.11173908272836125</v>
      </c>
      <c r="AA594" s="21">
        <f t="shared" si="204"/>
        <v>0.11079771446424494</v>
      </c>
      <c r="AB594" s="21">
        <f t="shared" si="204"/>
        <v>0.11180501916900704</v>
      </c>
      <c r="AC594" s="21">
        <f t="shared" si="204"/>
        <v>0.11199413614724257</v>
      </c>
      <c r="AD594" s="21">
        <f t="shared" si="204"/>
        <v>0.111270324448053</v>
      </c>
    </row>
    <row r="595" spans="1:30" s="41" customFormat="1" ht="14.25" customHeight="1" x14ac:dyDescent="0.2">
      <c r="A595" s="399">
        <v>1012</v>
      </c>
      <c r="B595" s="399" t="s">
        <v>21</v>
      </c>
      <c r="C595" s="21">
        <f t="shared" si="203"/>
        <v>8.1618968436789674E-2</v>
      </c>
      <c r="D595" s="21">
        <f t="shared" si="203"/>
        <v>7.6443821802966008E-2</v>
      </c>
      <c r="E595" s="21">
        <f t="shared" si="203"/>
        <v>6.4670000754887894E-2</v>
      </c>
      <c r="F595" s="21">
        <f t="shared" si="203"/>
        <v>4.8357407735748689E-2</v>
      </c>
      <c r="G595" s="21">
        <f t="shared" si="203"/>
        <v>4.6287066473713993E-2</v>
      </c>
      <c r="H595" s="21">
        <f t="shared" si="203"/>
        <v>0.15557851159052155</v>
      </c>
      <c r="I595" s="21">
        <f t="shared" si="203"/>
        <v>0.11387749500413392</v>
      </c>
      <c r="J595" s="21">
        <f t="shared" si="203"/>
        <v>0.55598265300558036</v>
      </c>
      <c r="K595" s="21">
        <f t="shared" si="203"/>
        <v>0.56233688180703678</v>
      </c>
      <c r="L595" s="21">
        <f t="shared" si="203"/>
        <v>0.67689330926053415</v>
      </c>
      <c r="M595" s="21">
        <f t="shared" si="203"/>
        <v>0.63891808369121772</v>
      </c>
      <c r="N595" s="21">
        <f t="shared" si="203"/>
        <v>0.56391912498613739</v>
      </c>
      <c r="O595" s="404">
        <f t="shared" si="203"/>
        <v>0.31019959802700237</v>
      </c>
      <c r="Q595" s="399">
        <v>1012</v>
      </c>
      <c r="R595" s="399" t="s">
        <v>21</v>
      </c>
      <c r="S595" s="21">
        <f t="shared" si="204"/>
        <v>8.1618968436789674E-2</v>
      </c>
      <c r="T595" s="21">
        <f t="shared" si="204"/>
        <v>7.8990944858241235E-2</v>
      </c>
      <c r="U595" s="21">
        <f t="shared" si="204"/>
        <v>7.4234388398297046E-2</v>
      </c>
      <c r="V595" s="21">
        <f t="shared" si="204"/>
        <v>6.7779953460668799E-2</v>
      </c>
      <c r="W595" s="21">
        <f t="shared" si="204"/>
        <v>6.3512655029961521E-2</v>
      </c>
      <c r="X595" s="21">
        <f t="shared" si="204"/>
        <v>7.8424472657570757E-2</v>
      </c>
      <c r="Y595" s="21">
        <f t="shared" si="204"/>
        <v>8.4055042135637845E-2</v>
      </c>
      <c r="Z595" s="21">
        <f t="shared" si="204"/>
        <v>0.15450544828627946</v>
      </c>
      <c r="AA595" s="21">
        <f t="shared" si="204"/>
        <v>0.20453116512670511</v>
      </c>
      <c r="AB595" s="21">
        <f t="shared" si="204"/>
        <v>0.2524734321975135</v>
      </c>
      <c r="AC595" s="21">
        <f t="shared" si="204"/>
        <v>0.28639067523592898</v>
      </c>
      <c r="AD595" s="21">
        <f t="shared" si="204"/>
        <v>0.31019959802700237</v>
      </c>
    </row>
    <row r="596" spans="1:30" s="41" customFormat="1" x14ac:dyDescent="0.2">
      <c r="A596" s="399">
        <v>1013</v>
      </c>
      <c r="B596" s="399" t="s">
        <v>22</v>
      </c>
      <c r="C596" s="21">
        <f t="shared" si="203"/>
        <v>0.19162387387387386</v>
      </c>
      <c r="D596" s="21">
        <f t="shared" si="203"/>
        <v>0.13874293886306757</v>
      </c>
      <c r="E596" s="21">
        <f t="shared" si="203"/>
        <v>7.3381400627545237E-2</v>
      </c>
      <c r="F596" s="21">
        <f t="shared" si="203"/>
        <v>6.8804846327606264E-2</v>
      </c>
      <c r="G596" s="21">
        <f t="shared" si="203"/>
        <v>7.2130096527877829E-2</v>
      </c>
      <c r="H596" s="21">
        <f t="shared" si="203"/>
        <v>0.11092080021923814</v>
      </c>
      <c r="I596" s="21">
        <f t="shared" si="203"/>
        <v>0.14624720471640576</v>
      </c>
      <c r="J596" s="21">
        <f t="shared" si="203"/>
        <v>0.12320457269291049</v>
      </c>
      <c r="K596" s="21">
        <f t="shared" si="203"/>
        <v>0.10361486148614862</v>
      </c>
      <c r="L596" s="21">
        <f t="shared" si="203"/>
        <v>0.14679328025907434</v>
      </c>
      <c r="M596" s="21">
        <f t="shared" si="203"/>
        <v>0.156007477633863</v>
      </c>
      <c r="N596" s="21">
        <f t="shared" si="203"/>
        <v>0.12816900549115315</v>
      </c>
      <c r="O596" s="404">
        <f t="shared" si="203"/>
        <v>0.12156285472894175</v>
      </c>
      <c r="Q596" s="399">
        <v>1013</v>
      </c>
      <c r="R596" s="399" t="s">
        <v>22</v>
      </c>
      <c r="S596" s="21">
        <f t="shared" si="204"/>
        <v>0.19162387387387386</v>
      </c>
      <c r="T596" s="21">
        <f t="shared" si="204"/>
        <v>0.16453946163706282</v>
      </c>
      <c r="U596" s="21">
        <f t="shared" si="204"/>
        <v>0.13224694920064328</v>
      </c>
      <c r="V596" s="21">
        <f t="shared" si="204"/>
        <v>0.11595626878526358</v>
      </c>
      <c r="W596" s="21">
        <f t="shared" si="204"/>
        <v>0.10736008477569763</v>
      </c>
      <c r="X596" s="21">
        <f t="shared" si="204"/>
        <v>0.10796886530554872</v>
      </c>
      <c r="Y596" s="21">
        <f t="shared" si="204"/>
        <v>0.11513865222233857</v>
      </c>
      <c r="Z596" s="21">
        <f t="shared" si="204"/>
        <v>0.11651927947546573</v>
      </c>
      <c r="AA596" s="21">
        <f t="shared" si="204"/>
        <v>0.1147606294168558</v>
      </c>
      <c r="AB596" s="21">
        <f t="shared" si="204"/>
        <v>0.11769938289562459</v>
      </c>
      <c r="AC596" s="21">
        <f t="shared" si="204"/>
        <v>0.12094953523017579</v>
      </c>
      <c r="AD596" s="21">
        <f t="shared" si="204"/>
        <v>0.12156285472894175</v>
      </c>
    </row>
    <row r="597" spans="1:30" s="41" customFormat="1" x14ac:dyDescent="0.2">
      <c r="A597" s="399">
        <v>1014</v>
      </c>
      <c r="B597" s="399" t="s">
        <v>23</v>
      </c>
      <c r="C597" s="21">
        <f t="shared" si="203"/>
        <v>2.309400160627878E-2</v>
      </c>
      <c r="D597" s="21">
        <f t="shared" si="203"/>
        <v>2.2043812725925593E-2</v>
      </c>
      <c r="E597" s="21">
        <f t="shared" si="203"/>
        <v>1.6736160511497553E-2</v>
      </c>
      <c r="F597" s="21">
        <f t="shared" si="203"/>
        <v>1.3230555212415914E-2</v>
      </c>
      <c r="G597" s="21">
        <f t="shared" si="203"/>
        <v>1.1907424526289363E-2</v>
      </c>
      <c r="H597" s="21">
        <f t="shared" si="203"/>
        <v>2.6129997730384297E-2</v>
      </c>
      <c r="I597" s="21">
        <f t="shared" si="203"/>
        <v>5.0943384085565405E-3</v>
      </c>
      <c r="J597" s="21">
        <f t="shared" si="203"/>
        <v>2.1498560845507605E-2</v>
      </c>
      <c r="K597" s="21">
        <f t="shared" si="203"/>
        <v>1.3788415010080098E-2</v>
      </c>
      <c r="L597" s="21">
        <f t="shared" si="203"/>
        <v>1.4249113754555452E-2</v>
      </c>
      <c r="M597" s="21">
        <f t="shared" si="203"/>
        <v>1.5554935680593192E-2</v>
      </c>
      <c r="N597" s="21">
        <f t="shared" si="203"/>
        <v>1.4688043874483019E-2</v>
      </c>
      <c r="O597" s="404">
        <f t="shared" si="203"/>
        <v>1.643579730203765E-2</v>
      </c>
      <c r="Q597" s="399">
        <v>1014</v>
      </c>
      <c r="R597" s="399" t="s">
        <v>23</v>
      </c>
      <c r="S597" s="21">
        <f t="shared" si="204"/>
        <v>2.309400160627878E-2</v>
      </c>
      <c r="T597" s="21">
        <f t="shared" si="204"/>
        <v>2.2564122352514693E-2</v>
      </c>
      <c r="U597" s="21">
        <f t="shared" si="204"/>
        <v>2.0632737497869761E-2</v>
      </c>
      <c r="V597" s="21">
        <f t="shared" si="204"/>
        <v>1.8766018742459683E-2</v>
      </c>
      <c r="W597" s="21">
        <f t="shared" si="204"/>
        <v>1.7421037099266141E-2</v>
      </c>
      <c r="X597" s="21">
        <f t="shared" si="204"/>
        <v>1.8838214157726588E-2</v>
      </c>
      <c r="Y597" s="21">
        <f t="shared" si="204"/>
        <v>1.6691078887185545E-2</v>
      </c>
      <c r="Z597" s="21">
        <f t="shared" si="204"/>
        <v>1.7402616066944349E-2</v>
      </c>
      <c r="AA597" s="21">
        <f t="shared" si="204"/>
        <v>1.6970318972606389E-2</v>
      </c>
      <c r="AB597" s="21">
        <f t="shared" si="204"/>
        <v>1.6688940527709323E-2</v>
      </c>
      <c r="AC597" s="21">
        <f t="shared" si="204"/>
        <v>1.6593769392459407E-2</v>
      </c>
      <c r="AD597" s="21">
        <f t="shared" si="204"/>
        <v>1.643579730203765E-2</v>
      </c>
    </row>
    <row r="598" spans="1:30" s="41" customFormat="1" x14ac:dyDescent="0.2">
      <c r="A598" s="399">
        <v>1015</v>
      </c>
      <c r="B598" s="399" t="s">
        <v>24</v>
      </c>
      <c r="C598" s="21">
        <f t="shared" si="203"/>
        <v>0.12105818585515575</v>
      </c>
      <c r="D598" s="21">
        <f t="shared" si="203"/>
        <v>0.10369489452766738</v>
      </c>
      <c r="E598" s="21">
        <f t="shared" si="203"/>
        <v>8.289043060441513E-2</v>
      </c>
      <c r="F598" s="21">
        <f t="shared" si="203"/>
        <v>6.0682136906830955E-2</v>
      </c>
      <c r="G598" s="21">
        <f t="shared" si="203"/>
        <v>5.3111673876564507E-2</v>
      </c>
      <c r="H598" s="21">
        <f t="shared" si="203"/>
        <v>8.5777665166907296E-2</v>
      </c>
      <c r="I598" s="21">
        <f t="shared" si="203"/>
        <v>8.8204315091958932E-2</v>
      </c>
      <c r="J598" s="21">
        <f t="shared" si="203"/>
        <v>8.4730630332001608E-2</v>
      </c>
      <c r="K598" s="21">
        <f t="shared" si="203"/>
        <v>9.7600876990343866E-2</v>
      </c>
      <c r="L598" s="21">
        <f t="shared" si="203"/>
        <v>8.2590067476322165E-2</v>
      </c>
      <c r="M598" s="21">
        <f t="shared" si="203"/>
        <v>9.057045691339137E-2</v>
      </c>
      <c r="N598" s="21">
        <f t="shared" si="203"/>
        <v>8.6708485208103758E-2</v>
      </c>
      <c r="O598" s="404">
        <f t="shared" si="203"/>
        <v>8.6474140005157726E-2</v>
      </c>
      <c r="Q598" s="399">
        <v>1015</v>
      </c>
      <c r="R598" s="399" t="s">
        <v>24</v>
      </c>
      <c r="S598" s="21">
        <f t="shared" si="204"/>
        <v>0.12105818585515575</v>
      </c>
      <c r="T598" s="21">
        <f t="shared" si="204"/>
        <v>0.11209088038398386</v>
      </c>
      <c r="U598" s="21">
        <f t="shared" si="204"/>
        <v>0.10216161018326714</v>
      </c>
      <c r="V598" s="21">
        <f t="shared" si="204"/>
        <v>9.145936935599594E-2</v>
      </c>
      <c r="W598" s="21">
        <f t="shared" si="204"/>
        <v>8.4010731113151146E-2</v>
      </c>
      <c r="X598" s="21">
        <f t="shared" si="204"/>
        <v>8.4303578842066809E-2</v>
      </c>
      <c r="Y598" s="21">
        <f t="shared" si="204"/>
        <v>8.4951072598834845E-2</v>
      </c>
      <c r="Z598" s="21">
        <f t="shared" si="204"/>
        <v>8.4914522070920678E-2</v>
      </c>
      <c r="AA598" s="21">
        <f t="shared" si="204"/>
        <v>8.6450408098795423E-2</v>
      </c>
      <c r="AB598" s="21">
        <f t="shared" si="204"/>
        <v>8.6060648866896697E-2</v>
      </c>
      <c r="AC598" s="21">
        <f t="shared" si="204"/>
        <v>8.6453951723155856E-2</v>
      </c>
      <c r="AD598" s="21">
        <f t="shared" si="204"/>
        <v>8.6474140005157726E-2</v>
      </c>
    </row>
    <row r="599" spans="1:30" s="41" customFormat="1" x14ac:dyDescent="0.2">
      <c r="A599" s="399">
        <v>1016</v>
      </c>
      <c r="B599" s="399" t="s">
        <v>25</v>
      </c>
      <c r="C599" s="21">
        <f t="shared" si="203"/>
        <v>6.6308364025187125E-2</v>
      </c>
      <c r="D599" s="21">
        <f t="shared" si="203"/>
        <v>5.874672659398622E-2</v>
      </c>
      <c r="E599" s="21">
        <f t="shared" si="203"/>
        <v>4.807313374558464E-2</v>
      </c>
      <c r="F599" s="21">
        <f t="shared" si="203"/>
        <v>3.3713753749003386E-2</v>
      </c>
      <c r="G599" s="21">
        <f t="shared" si="203"/>
        <v>3.0363811863296186E-2</v>
      </c>
      <c r="H599" s="21">
        <f t="shared" si="203"/>
        <v>6.8995731034563121E-2</v>
      </c>
      <c r="I599" s="21">
        <f t="shared" si="203"/>
        <v>7.2564385020595895E-2</v>
      </c>
      <c r="J599" s="21">
        <f t="shared" si="203"/>
        <v>6.8072296633870086E-2</v>
      </c>
      <c r="K599" s="21">
        <f t="shared" si="203"/>
        <v>6.4264921108441231E-2</v>
      </c>
      <c r="L599" s="21">
        <f t="shared" si="203"/>
        <v>6.4225954500457649E-2</v>
      </c>
      <c r="M599" s="21">
        <f t="shared" si="203"/>
        <v>6.3460636028877276E-2</v>
      </c>
      <c r="N599" s="21">
        <f t="shared" si="203"/>
        <v>6.0595578560577269E-2</v>
      </c>
      <c r="O599" s="404">
        <f t="shared" si="203"/>
        <v>5.8799410861570381E-2</v>
      </c>
      <c r="Q599" s="399">
        <v>1016</v>
      </c>
      <c r="R599" s="399" t="s">
        <v>25</v>
      </c>
      <c r="S599" s="21">
        <f t="shared" si="204"/>
        <v>6.6308364025187125E-2</v>
      </c>
      <c r="T599" s="21">
        <f t="shared" si="204"/>
        <v>6.2406488092385838E-2</v>
      </c>
      <c r="U599" s="21">
        <f t="shared" si="204"/>
        <v>5.7455405452030484E-2</v>
      </c>
      <c r="V599" s="21">
        <f t="shared" si="204"/>
        <v>5.1231074886200073E-2</v>
      </c>
      <c r="W599" s="21">
        <f t="shared" si="204"/>
        <v>4.7030482597316833E-2</v>
      </c>
      <c r="X599" s="21">
        <f t="shared" si="204"/>
        <v>5.0785930835708204E-2</v>
      </c>
      <c r="Y599" s="21">
        <f t="shared" si="204"/>
        <v>5.4497909561396635E-2</v>
      </c>
      <c r="Z599" s="21">
        <f t="shared" si="204"/>
        <v>5.6709067869272378E-2</v>
      </c>
      <c r="AA599" s="21">
        <f t="shared" si="204"/>
        <v>5.7594662984082903E-2</v>
      </c>
      <c r="AB599" s="21">
        <f t="shared" si="204"/>
        <v>5.8201259513193271E-2</v>
      </c>
      <c r="AC599" s="21">
        <f t="shared" si="204"/>
        <v>5.8647690817388784E-2</v>
      </c>
      <c r="AD599" s="21">
        <f t="shared" si="204"/>
        <v>5.8799410861570381E-2</v>
      </c>
    </row>
    <row r="600" spans="1:30" s="41" customFormat="1" x14ac:dyDescent="0.2">
      <c r="A600" s="399">
        <v>1017</v>
      </c>
      <c r="B600" s="399" t="s">
        <v>26</v>
      </c>
      <c r="C600" s="21">
        <f t="shared" si="203"/>
        <v>3.7936060292367672E-2</v>
      </c>
      <c r="D600" s="21">
        <f t="shared" si="203"/>
        <v>3.8853047293053333E-2</v>
      </c>
      <c r="E600" s="21">
        <f t="shared" si="203"/>
        <v>2.5231815284368582E-2</v>
      </c>
      <c r="F600" s="21">
        <f t="shared" si="203"/>
        <v>2.3163400506067546E-2</v>
      </c>
      <c r="G600" s="21">
        <f t="shared" si="203"/>
        <v>2.2135975777594272E-2</v>
      </c>
      <c r="H600" s="21">
        <f t="shared" si="203"/>
        <v>4.6385989318097134E-2</v>
      </c>
      <c r="I600" s="21">
        <f t="shared" si="203"/>
        <v>5.2748617978371257E-2</v>
      </c>
      <c r="J600" s="21">
        <f t="shared" si="203"/>
        <v>4.5981083290108617E-2</v>
      </c>
      <c r="K600" s="21">
        <f t="shared" si="203"/>
        <v>3.6544163761951284E-2</v>
      </c>
      <c r="L600" s="21">
        <f t="shared" si="203"/>
        <v>4.3168961969568438E-2</v>
      </c>
      <c r="M600" s="21">
        <f t="shared" si="203"/>
        <v>4.4292814164257691E-2</v>
      </c>
      <c r="N600" s="21">
        <f t="shared" si="203"/>
        <v>4.1655989460717864E-2</v>
      </c>
      <c r="O600" s="404">
        <f t="shared" si="203"/>
        <v>3.8444595125468863E-2</v>
      </c>
      <c r="Q600" s="399">
        <v>1017</v>
      </c>
      <c r="R600" s="399" t="s">
        <v>26</v>
      </c>
      <c r="S600" s="21">
        <f t="shared" si="204"/>
        <v>3.7936060292367672E-2</v>
      </c>
      <c r="T600" s="21">
        <f t="shared" si="204"/>
        <v>3.8393055167979036E-2</v>
      </c>
      <c r="U600" s="21">
        <f t="shared" si="204"/>
        <v>3.3925355431245897E-2</v>
      </c>
      <c r="V600" s="21">
        <f t="shared" si="204"/>
        <v>3.1224210729777074E-2</v>
      </c>
      <c r="W600" s="21">
        <f t="shared" si="204"/>
        <v>2.9414653751704271E-2</v>
      </c>
      <c r="X600" s="21">
        <f t="shared" si="204"/>
        <v>3.2166511319905028E-2</v>
      </c>
      <c r="Y600" s="21">
        <f t="shared" si="204"/>
        <v>3.5499640488125976E-2</v>
      </c>
      <c r="Z600" s="21">
        <f t="shared" si="204"/>
        <v>3.7036439761496932E-2</v>
      </c>
      <c r="AA600" s="21">
        <f t="shared" si="204"/>
        <v>3.6977870589955171E-2</v>
      </c>
      <c r="AB600" s="21">
        <f t="shared" si="204"/>
        <v>3.7603889289397077E-2</v>
      </c>
      <c r="AC600" s="21">
        <f t="shared" si="204"/>
        <v>3.8162220686073167E-2</v>
      </c>
      <c r="AD600" s="21">
        <f t="shared" si="204"/>
        <v>3.8444595125468863E-2</v>
      </c>
    </row>
    <row r="601" spans="1:30" s="41" customFormat="1" x14ac:dyDescent="0.2">
      <c r="A601" s="399">
        <v>1018</v>
      </c>
      <c r="B601" s="399" t="s">
        <v>27</v>
      </c>
      <c r="C601" s="21">
        <f t="shared" si="203"/>
        <v>6.9062575390306385E-2</v>
      </c>
      <c r="D601" s="21">
        <f t="shared" si="203"/>
        <v>6.1944859084326613E-2</v>
      </c>
      <c r="E601" s="21">
        <f t="shared" si="203"/>
        <v>5.5996305433117816E-2</v>
      </c>
      <c r="F601" s="21">
        <f t="shared" si="203"/>
        <v>4.7231366853401575E-2</v>
      </c>
      <c r="G601" s="21">
        <f t="shared" si="203"/>
        <v>4.4474824981687623E-2</v>
      </c>
      <c r="H601" s="21">
        <f t="shared" si="203"/>
        <v>7.1372571827381645E-2</v>
      </c>
      <c r="I601" s="21">
        <f t="shared" si="203"/>
        <v>6.8061026166381045E-2</v>
      </c>
      <c r="J601" s="21">
        <f t="shared" si="203"/>
        <v>6.8414121553720453E-2</v>
      </c>
      <c r="K601" s="21">
        <f t="shared" si="203"/>
        <v>5.6281732155909842E-2</v>
      </c>
      <c r="L601" s="21">
        <f t="shared" si="203"/>
        <v>5.6351683602941953E-2</v>
      </c>
      <c r="M601" s="21">
        <f t="shared" si="203"/>
        <v>5.8020612519763426E-2</v>
      </c>
      <c r="N601" s="21">
        <f t="shared" si="203"/>
        <v>6.2934948637524343E-2</v>
      </c>
      <c r="O601" s="404">
        <f t="shared" si="203"/>
        <v>6.0329097487830323E-2</v>
      </c>
      <c r="Q601" s="399">
        <v>1018</v>
      </c>
      <c r="R601" s="399" t="s">
        <v>27</v>
      </c>
      <c r="S601" s="21">
        <f t="shared" si="204"/>
        <v>6.9062575390306385E-2</v>
      </c>
      <c r="T601" s="21">
        <f t="shared" si="204"/>
        <v>6.5448910455442627E-2</v>
      </c>
      <c r="U601" s="21">
        <f t="shared" si="204"/>
        <v>6.2367161175232895E-2</v>
      </c>
      <c r="V601" s="21">
        <f t="shared" si="204"/>
        <v>5.8605822940000343E-2</v>
      </c>
      <c r="W601" s="21">
        <f t="shared" si="204"/>
        <v>5.5884166437315412E-2</v>
      </c>
      <c r="X601" s="21">
        <f t="shared" si="204"/>
        <v>5.8452972804037433E-2</v>
      </c>
      <c r="Y601" s="21">
        <f t="shared" si="204"/>
        <v>6.0064306771398658E-2</v>
      </c>
      <c r="Z601" s="21">
        <f t="shared" si="204"/>
        <v>6.1360387721080635E-2</v>
      </c>
      <c r="AA601" s="21">
        <f t="shared" si="204"/>
        <v>6.0747183259011371E-2</v>
      </c>
      <c r="AB601" s="21">
        <f t="shared" si="204"/>
        <v>6.0300834944215606E-2</v>
      </c>
      <c r="AC601" s="21">
        <f t="shared" si="204"/>
        <v>6.0109697326090859E-2</v>
      </c>
      <c r="AD601" s="21">
        <f t="shared" si="204"/>
        <v>6.0329097487830323E-2</v>
      </c>
    </row>
    <row r="602" spans="1:30" s="41" customFormat="1" x14ac:dyDescent="0.2">
      <c r="A602" s="399">
        <v>1019</v>
      </c>
      <c r="B602" s="399" t="s">
        <v>28</v>
      </c>
      <c r="C602" s="21">
        <f t="shared" si="203"/>
        <v>7.5006789239972102E-2</v>
      </c>
      <c r="D602" s="21">
        <f t="shared" si="203"/>
        <v>6.6527156317072289E-2</v>
      </c>
      <c r="E602" s="21">
        <f t="shared" si="203"/>
        <v>5.6165591545429591E-2</v>
      </c>
      <c r="F602" s="21">
        <f t="shared" si="203"/>
        <v>4.0326188083807821E-2</v>
      </c>
      <c r="G602" s="21">
        <f t="shared" si="203"/>
        <v>4.3347657202904802E-2</v>
      </c>
      <c r="H602" s="21">
        <f t="shared" si="203"/>
        <v>6.1811872178707157E-2</v>
      </c>
      <c r="I602" s="21">
        <f t="shared" si="203"/>
        <v>6.8219113077288118E-2</v>
      </c>
      <c r="J602" s="21">
        <f t="shared" si="203"/>
        <v>5.7800162616315834E-2</v>
      </c>
      <c r="K602" s="21">
        <f t="shared" si="203"/>
        <v>6.5394409033552273E-2</v>
      </c>
      <c r="L602" s="21">
        <f t="shared" si="203"/>
        <v>7.2696018881677149E-2</v>
      </c>
      <c r="M602" s="21">
        <f t="shared" si="203"/>
        <v>7.4526111403260376E-2</v>
      </c>
      <c r="N602" s="21">
        <f t="shared" si="203"/>
        <v>6.8452759268751065E-2</v>
      </c>
      <c r="O602" s="404">
        <f t="shared" si="203"/>
        <v>6.2502560401219875E-2</v>
      </c>
      <c r="Q602" s="399">
        <v>1019</v>
      </c>
      <c r="R602" s="399" t="s">
        <v>28</v>
      </c>
      <c r="S602" s="21">
        <f t="shared" si="204"/>
        <v>7.5006789239972102E-2</v>
      </c>
      <c r="T602" s="21">
        <f t="shared" si="204"/>
        <v>7.0748383207278318E-2</v>
      </c>
      <c r="U602" s="21">
        <f t="shared" si="204"/>
        <v>6.5681731479936098E-2</v>
      </c>
      <c r="V602" s="21">
        <f t="shared" si="204"/>
        <v>5.9529945012776191E-2</v>
      </c>
      <c r="W602" s="21">
        <f t="shared" si="204"/>
        <v>5.6391736445448842E-2</v>
      </c>
      <c r="X602" s="21">
        <f t="shared" si="204"/>
        <v>5.7309940636674689E-2</v>
      </c>
      <c r="Y602" s="21">
        <f t="shared" si="204"/>
        <v>5.9108819171519382E-2</v>
      </c>
      <c r="Z602" s="21">
        <f t="shared" si="204"/>
        <v>5.8894741731305988E-2</v>
      </c>
      <c r="AA602" s="21">
        <f t="shared" si="204"/>
        <v>5.964505815473567E-2</v>
      </c>
      <c r="AB602" s="21">
        <f t="shared" si="204"/>
        <v>6.0913031748975721E-2</v>
      </c>
      <c r="AC602" s="21">
        <f t="shared" si="204"/>
        <v>6.1960540486699515E-2</v>
      </c>
      <c r="AD602" s="21">
        <f t="shared" si="204"/>
        <v>6.2502560401219875E-2</v>
      </c>
    </row>
    <row r="603" spans="1:30" s="41" customFormat="1" x14ac:dyDescent="0.2">
      <c r="A603" s="399">
        <v>1020</v>
      </c>
      <c r="B603" s="399" t="s">
        <v>29</v>
      </c>
      <c r="C603" s="21">
        <f t="shared" si="203"/>
        <v>2.9395851061818044E-2</v>
      </c>
      <c r="D603" s="21">
        <f t="shared" si="203"/>
        <v>2.3030376125243307E-2</v>
      </c>
      <c r="E603" s="21">
        <f t="shared" si="203"/>
        <v>1.9056265411342747E-2</v>
      </c>
      <c r="F603" s="21">
        <f t="shared" si="203"/>
        <v>1.1971218754905893E-2</v>
      </c>
      <c r="G603" s="21">
        <f t="shared" si="203"/>
        <v>1.2502709078176256E-2</v>
      </c>
      <c r="H603" s="21">
        <f t="shared" si="203"/>
        <v>2.0438023081007905E-2</v>
      </c>
      <c r="I603" s="21">
        <f t="shared" si="203"/>
        <v>2.7061741988762409E-2</v>
      </c>
      <c r="J603" s="21">
        <f t="shared" si="203"/>
        <v>2.7736473478375705E-2</v>
      </c>
      <c r="K603" s="21">
        <f t="shared" si="203"/>
        <v>2.4937934555041483E-2</v>
      </c>
      <c r="L603" s="21">
        <f t="shared" si="203"/>
        <v>2.9320062333484137E-2</v>
      </c>
      <c r="M603" s="21">
        <f t="shared" si="203"/>
        <v>3.3782514395686643E-2</v>
      </c>
      <c r="N603" s="21">
        <f t="shared" si="203"/>
        <v>2.2535839536275797E-2</v>
      </c>
      <c r="O603" s="404">
        <f t="shared" si="203"/>
        <v>2.3524091176468885E-2</v>
      </c>
      <c r="Q603" s="399">
        <v>1020</v>
      </c>
      <c r="R603" s="399" t="s">
        <v>29</v>
      </c>
      <c r="S603" s="21">
        <f t="shared" si="204"/>
        <v>2.9395851061818044E-2</v>
      </c>
      <c r="T603" s="21">
        <f t="shared" si="204"/>
        <v>2.6020383871976346E-2</v>
      </c>
      <c r="U603" s="21">
        <f t="shared" si="204"/>
        <v>2.3701239070596337E-2</v>
      </c>
      <c r="V603" s="21">
        <f t="shared" si="204"/>
        <v>2.0727243619226877E-2</v>
      </c>
      <c r="W603" s="21">
        <f t="shared" si="204"/>
        <v>1.9135540918214931E-2</v>
      </c>
      <c r="X603" s="21">
        <f t="shared" si="204"/>
        <v>1.9344186185826395E-2</v>
      </c>
      <c r="Y603" s="21">
        <f t="shared" si="204"/>
        <v>2.0548919788583402E-2</v>
      </c>
      <c r="Z603" s="21">
        <f t="shared" si="204"/>
        <v>2.153425018474588E-2</v>
      </c>
      <c r="AA603" s="21">
        <f t="shared" si="204"/>
        <v>2.1939147145300458E-2</v>
      </c>
      <c r="AB603" s="21">
        <f t="shared" si="204"/>
        <v>2.2698540985330546E-2</v>
      </c>
      <c r="AC603" s="21">
        <f t="shared" si="204"/>
        <v>2.3616503311534726E-2</v>
      </c>
      <c r="AD603" s="21">
        <f t="shared" si="204"/>
        <v>2.3524091176468885E-2</v>
      </c>
    </row>
    <row r="604" spans="1:30" s="41" customFormat="1" x14ac:dyDescent="0.2">
      <c r="A604" s="399">
        <v>1021</v>
      </c>
      <c r="B604" s="399" t="s">
        <v>30</v>
      </c>
      <c r="C604" s="21">
        <f t="shared" ref="C604:O614" si="205">+C447/(C49*10^6)</f>
        <v>4.2230482224568815E-2</v>
      </c>
      <c r="D604" s="21">
        <f t="shared" si="205"/>
        <v>3.6050984966991009E-2</v>
      </c>
      <c r="E604" s="21">
        <f t="shared" si="205"/>
        <v>2.7556420233463035E-2</v>
      </c>
      <c r="F604" s="21">
        <f t="shared" si="205"/>
        <v>2.7303175180585147E-2</v>
      </c>
      <c r="G604" s="21">
        <f t="shared" si="205"/>
        <v>2.4644349118232541E-2</v>
      </c>
      <c r="H604" s="21">
        <f t="shared" si="205"/>
        <v>3.3760017210778252E-2</v>
      </c>
      <c r="I604" s="21">
        <f t="shared" si="205"/>
        <v>4.3736770984059412E-2</v>
      </c>
      <c r="J604" s="21">
        <f t="shared" si="205"/>
        <v>3.3206251619437965E-2</v>
      </c>
      <c r="K604" s="21">
        <f t="shared" si="205"/>
        <v>3.2996516099478013E-2</v>
      </c>
      <c r="L604" s="21">
        <f t="shared" si="205"/>
        <v>4.4549559928113908E-2</v>
      </c>
      <c r="M604" s="21">
        <f t="shared" si="205"/>
        <v>4.1983607524028542E-2</v>
      </c>
      <c r="N604" s="21">
        <f t="shared" si="205"/>
        <v>3.2577590543259559E-2</v>
      </c>
      <c r="O604" s="404">
        <f t="shared" si="205"/>
        <v>3.5168294417306276E-2</v>
      </c>
      <c r="Q604" s="399">
        <v>1021</v>
      </c>
      <c r="R604" s="399" t="s">
        <v>30</v>
      </c>
      <c r="S604" s="21">
        <f t="shared" ref="S604:AD614" si="206">+S447/(S49*10^6)</f>
        <v>4.2230482224568815E-2</v>
      </c>
      <c r="T604" s="21">
        <f t="shared" si="206"/>
        <v>3.9047719839682089E-2</v>
      </c>
      <c r="U604" s="21">
        <f t="shared" si="206"/>
        <v>3.5261813303787672E-2</v>
      </c>
      <c r="V604" s="21">
        <f t="shared" si="206"/>
        <v>3.318797796818454E-2</v>
      </c>
      <c r="W604" s="21">
        <f t="shared" si="206"/>
        <v>3.1526102665485035E-2</v>
      </c>
      <c r="X604" s="21">
        <f t="shared" si="206"/>
        <v>3.1902756083129105E-2</v>
      </c>
      <c r="Y604" s="21">
        <f t="shared" si="206"/>
        <v>3.3788706357676467E-2</v>
      </c>
      <c r="Z604" s="21">
        <f t="shared" si="206"/>
        <v>3.3707584650260976E-2</v>
      </c>
      <c r="AA604" s="21">
        <f t="shared" si="206"/>
        <v>3.3622417081661443E-2</v>
      </c>
      <c r="AB604" s="21">
        <f t="shared" si="206"/>
        <v>3.483943067785672E-2</v>
      </c>
      <c r="AC604" s="21">
        <f t="shared" si="206"/>
        <v>3.5411457958331907E-2</v>
      </c>
      <c r="AD604" s="21">
        <f t="shared" si="206"/>
        <v>3.5168294417306276E-2</v>
      </c>
    </row>
    <row r="605" spans="1:30" s="41" customFormat="1" x14ac:dyDescent="0.2">
      <c r="A605" s="399">
        <v>1022</v>
      </c>
      <c r="B605" s="399" t="s">
        <v>31</v>
      </c>
      <c r="C605" s="21">
        <f t="shared" si="205"/>
        <v>4.926541099691447E-2</v>
      </c>
      <c r="D605" s="21">
        <f t="shared" si="205"/>
        <v>4.5175881299731165E-2</v>
      </c>
      <c r="E605" s="21">
        <f t="shared" si="205"/>
        <v>2.9737966399253319E-2</v>
      </c>
      <c r="F605" s="21">
        <f t="shared" si="205"/>
        <v>2.3367596381649796E-2</v>
      </c>
      <c r="G605" s="21">
        <f t="shared" si="205"/>
        <v>2.4152997344560476E-2</v>
      </c>
      <c r="H605" s="21">
        <f t="shared" si="205"/>
        <v>4.6931614751163621E-2</v>
      </c>
      <c r="I605" s="21">
        <f t="shared" si="205"/>
        <v>4.672102612594177E-2</v>
      </c>
      <c r="J605" s="21">
        <f t="shared" si="205"/>
        <v>4.1038518219535552E-2</v>
      </c>
      <c r="K605" s="21">
        <f t="shared" si="205"/>
        <v>4.1134311303044464E-2</v>
      </c>
      <c r="L605" s="21">
        <f t="shared" si="205"/>
        <v>3.8731292617410047E-2</v>
      </c>
      <c r="M605" s="21">
        <f t="shared" si="205"/>
        <v>4.6945475206551061E-2</v>
      </c>
      <c r="N605" s="21">
        <f t="shared" si="205"/>
        <v>3.9992500432178488E-2</v>
      </c>
      <c r="O605" s="404">
        <f t="shared" si="205"/>
        <v>3.9495649038855482E-2</v>
      </c>
      <c r="Q605" s="399">
        <v>1022</v>
      </c>
      <c r="R605" s="399" t="s">
        <v>31</v>
      </c>
      <c r="S605" s="21">
        <f t="shared" si="206"/>
        <v>4.926541099691447E-2</v>
      </c>
      <c r="T605" s="21">
        <f t="shared" si="206"/>
        <v>4.7194472217276386E-2</v>
      </c>
      <c r="U605" s="21">
        <f t="shared" si="206"/>
        <v>4.1429794096440591E-2</v>
      </c>
      <c r="V605" s="21">
        <f t="shared" si="206"/>
        <v>3.6839484058835685E-2</v>
      </c>
      <c r="W605" s="21">
        <f t="shared" si="206"/>
        <v>3.4313228677559648E-2</v>
      </c>
      <c r="X605" s="21">
        <f t="shared" si="206"/>
        <v>3.6366688107142428E-2</v>
      </c>
      <c r="Y605" s="21">
        <f t="shared" si="206"/>
        <v>3.8056626757181237E-2</v>
      </c>
      <c r="Z605" s="21">
        <f t="shared" si="206"/>
        <v>3.8475865793760174E-2</v>
      </c>
      <c r="AA605" s="21">
        <f t="shared" si="206"/>
        <v>3.8788747498729355E-2</v>
      </c>
      <c r="AB605" s="21">
        <f t="shared" si="206"/>
        <v>3.878266781682857E-2</v>
      </c>
      <c r="AC605" s="21">
        <f t="shared" si="206"/>
        <v>3.9448929161968328E-2</v>
      </c>
      <c r="AD605" s="21">
        <f t="shared" si="206"/>
        <v>3.9495649038855482E-2</v>
      </c>
    </row>
    <row r="606" spans="1:30" s="41" customFormat="1" x14ac:dyDescent="0.2">
      <c r="A606" s="399">
        <v>1023</v>
      </c>
      <c r="B606" s="399" t="s">
        <v>32</v>
      </c>
      <c r="C606" s="21">
        <f t="shared" si="205"/>
        <v>5.9124184662149318E-2</v>
      </c>
      <c r="D606" s="21">
        <f t="shared" si="205"/>
        <v>6.2743727644029537E-2</v>
      </c>
      <c r="E606" s="21">
        <f t="shared" si="205"/>
        <v>4.153452055149872E-2</v>
      </c>
      <c r="F606" s="21">
        <f t="shared" si="205"/>
        <v>3.070870842188209E-2</v>
      </c>
      <c r="G606" s="21">
        <f t="shared" si="205"/>
        <v>3.5844414979209843E-2</v>
      </c>
      <c r="H606" s="21">
        <f t="shared" si="205"/>
        <v>5.4875670081205877E-2</v>
      </c>
      <c r="I606" s="21">
        <f t="shared" si="205"/>
        <v>8.4124851445926324E-2</v>
      </c>
      <c r="J606" s="21">
        <f t="shared" si="205"/>
        <v>8.0527646293888172E-2</v>
      </c>
      <c r="K606" s="21">
        <f t="shared" si="205"/>
        <v>5.950796305233505E-2</v>
      </c>
      <c r="L606" s="21">
        <f t="shared" si="205"/>
        <v>7.3220937115796192E-2</v>
      </c>
      <c r="M606" s="21">
        <f t="shared" si="205"/>
        <v>6.6394877721542539E-2</v>
      </c>
      <c r="N606" s="21">
        <f t="shared" si="205"/>
        <v>7.0053855508400958E-2</v>
      </c>
      <c r="O606" s="404">
        <f t="shared" si="205"/>
        <v>6.0587208927044174E-2</v>
      </c>
      <c r="Q606" s="399">
        <v>1023</v>
      </c>
      <c r="R606" s="399" t="s">
        <v>32</v>
      </c>
      <c r="S606" s="21">
        <f t="shared" si="206"/>
        <v>5.9124184662149318E-2</v>
      </c>
      <c r="T606" s="21">
        <f t="shared" si="206"/>
        <v>6.0932614247780306E-2</v>
      </c>
      <c r="U606" s="21">
        <f t="shared" si="206"/>
        <v>5.4565545016433077E-2</v>
      </c>
      <c r="V606" s="21">
        <f t="shared" si="206"/>
        <v>4.829471206653068E-2</v>
      </c>
      <c r="W606" s="21">
        <f t="shared" si="206"/>
        <v>4.585444994209386E-2</v>
      </c>
      <c r="X606" s="21">
        <f t="shared" si="206"/>
        <v>4.7295794952246686E-2</v>
      </c>
      <c r="Y606" s="21">
        <f t="shared" si="206"/>
        <v>5.3245048180585224E-2</v>
      </c>
      <c r="Z606" s="21">
        <f t="shared" si="206"/>
        <v>5.7226459550384398E-2</v>
      </c>
      <c r="AA606" s="21">
        <f t="shared" si="206"/>
        <v>5.7498298330424788E-2</v>
      </c>
      <c r="AB606" s="21">
        <f t="shared" si="206"/>
        <v>5.9151092756561156E-2</v>
      </c>
      <c r="AC606" s="21">
        <f t="shared" si="206"/>
        <v>5.9749725002689602E-2</v>
      </c>
      <c r="AD606" s="21">
        <f t="shared" si="206"/>
        <v>6.0587208927044174E-2</v>
      </c>
    </row>
    <row r="607" spans="1:30" s="41" customFormat="1" x14ac:dyDescent="0.2">
      <c r="A607" s="399">
        <v>1024</v>
      </c>
      <c r="B607" s="399" t="s">
        <v>33</v>
      </c>
      <c r="C607" s="21">
        <f t="shared" si="205"/>
        <v>2.3932703597548097E-2</v>
      </c>
      <c r="D607" s="21">
        <f t="shared" si="205"/>
        <v>2.3553056203923041E-2</v>
      </c>
      <c r="E607" s="21">
        <f t="shared" si="205"/>
        <v>1.801910493084664E-2</v>
      </c>
      <c r="F607" s="21">
        <f t="shared" si="205"/>
        <v>1.3564315335246076E-2</v>
      </c>
      <c r="G607" s="21">
        <f t="shared" si="205"/>
        <v>1.631010256698388E-2</v>
      </c>
      <c r="H607" s="21">
        <f t="shared" si="205"/>
        <v>2.7272931599276427E-2</v>
      </c>
      <c r="I607" s="21">
        <f t="shared" si="205"/>
        <v>2.720477297923931E-2</v>
      </c>
      <c r="J607" s="21">
        <f t="shared" si="205"/>
        <v>3.2236771986515901E-2</v>
      </c>
      <c r="K607" s="21">
        <f t="shared" si="205"/>
        <v>3.4121567158402644E-2</v>
      </c>
      <c r="L607" s="21">
        <f t="shared" si="205"/>
        <v>2.8722221000342479E-2</v>
      </c>
      <c r="M607" s="21">
        <f t="shared" si="205"/>
        <v>3.6396252956650367E-2</v>
      </c>
      <c r="N607" s="21">
        <f t="shared" si="205"/>
        <v>2.7479234506911254E-2</v>
      </c>
      <c r="O607" s="404">
        <f t="shared" si="205"/>
        <v>2.584845810593275E-2</v>
      </c>
      <c r="Q607" s="399">
        <v>1024</v>
      </c>
      <c r="R607" s="399" t="s">
        <v>33</v>
      </c>
      <c r="S607" s="21">
        <f t="shared" si="206"/>
        <v>2.3932703597548097E-2</v>
      </c>
      <c r="T607" s="21">
        <f t="shared" si="206"/>
        <v>2.3739052369555938E-2</v>
      </c>
      <c r="U607" s="21">
        <f t="shared" si="206"/>
        <v>2.1899768371868043E-2</v>
      </c>
      <c r="V607" s="21">
        <f t="shared" si="206"/>
        <v>1.9719162515580937E-2</v>
      </c>
      <c r="W607" s="21">
        <f t="shared" si="206"/>
        <v>1.9025888011339597E-2</v>
      </c>
      <c r="X607" s="21">
        <f t="shared" si="206"/>
        <v>2.0390490169555433E-2</v>
      </c>
      <c r="Y607" s="21">
        <f t="shared" si="206"/>
        <v>2.1442516558474418E-2</v>
      </c>
      <c r="Z607" s="21">
        <f t="shared" si="206"/>
        <v>2.2902329293156592E-2</v>
      </c>
      <c r="AA607" s="21">
        <f t="shared" si="206"/>
        <v>2.4218244364070572E-2</v>
      </c>
      <c r="AB607" s="21">
        <f t="shared" si="206"/>
        <v>2.4703322155916425E-2</v>
      </c>
      <c r="AC607" s="21">
        <f t="shared" si="206"/>
        <v>2.569278510568157E-2</v>
      </c>
      <c r="AD607" s="21">
        <f t="shared" si="206"/>
        <v>2.584845810593275E-2</v>
      </c>
    </row>
    <row r="608" spans="1:30" s="41" customFormat="1" x14ac:dyDescent="0.2">
      <c r="A608" s="399">
        <v>1025</v>
      </c>
      <c r="B608" s="399" t="s">
        <v>34</v>
      </c>
      <c r="C608" s="21">
        <f t="shared" si="205"/>
        <v>0.10223346161288242</v>
      </c>
      <c r="D608" s="21">
        <f t="shared" si="205"/>
        <v>7.0285693545710973E-2</v>
      </c>
      <c r="E608" s="21">
        <f t="shared" si="205"/>
        <v>6.2659560006343887E-2</v>
      </c>
      <c r="F608" s="21">
        <f t="shared" si="205"/>
        <v>4.9311772015923502E-2</v>
      </c>
      <c r="G608" s="21">
        <f t="shared" si="205"/>
        <v>5.6295446070662815E-2</v>
      </c>
      <c r="H608" s="21">
        <f t="shared" si="205"/>
        <v>7.2949947720143654E-2</v>
      </c>
      <c r="I608" s="21">
        <f t="shared" si="205"/>
        <v>8.5618366426408174E-2</v>
      </c>
      <c r="J608" s="21">
        <f t="shared" si="205"/>
        <v>8.3163602525524849E-2</v>
      </c>
      <c r="K608" s="21">
        <f t="shared" si="205"/>
        <v>5.1213796296296299E-2</v>
      </c>
      <c r="L608" s="21">
        <f t="shared" si="205"/>
        <v>4.9950286661206454E-2</v>
      </c>
      <c r="M608" s="21">
        <f t="shared" si="205"/>
        <v>6.3209147673027752E-2</v>
      </c>
      <c r="N608" s="21">
        <f t="shared" si="205"/>
        <v>6.2384616204349999E-2</v>
      </c>
      <c r="O608" s="404">
        <f t="shared" si="205"/>
        <v>6.763703077793673E-2</v>
      </c>
      <c r="Q608" s="399">
        <v>1025</v>
      </c>
      <c r="R608" s="399" t="s">
        <v>34</v>
      </c>
      <c r="S608" s="21">
        <f t="shared" si="206"/>
        <v>0.10223346161288242</v>
      </c>
      <c r="T608" s="21">
        <f t="shared" si="206"/>
        <v>8.5972405493565843E-2</v>
      </c>
      <c r="U608" s="21">
        <f t="shared" si="206"/>
        <v>7.856267912952053E-2</v>
      </c>
      <c r="V608" s="21">
        <f t="shared" si="206"/>
        <v>7.1110049746971979E-2</v>
      </c>
      <c r="W608" s="21">
        <f t="shared" si="206"/>
        <v>6.8337259161355898E-2</v>
      </c>
      <c r="X608" s="21">
        <f t="shared" si="206"/>
        <v>6.9079928269501725E-2</v>
      </c>
      <c r="Y608" s="21">
        <f t="shared" si="206"/>
        <v>7.1822344811585004E-2</v>
      </c>
      <c r="Z608" s="21">
        <f t="shared" si="206"/>
        <v>7.3515723098937946E-2</v>
      </c>
      <c r="AA608" s="21">
        <f t="shared" si="206"/>
        <v>7.0772774222790116E-2</v>
      </c>
      <c r="AB608" s="21">
        <f t="shared" si="206"/>
        <v>6.8548810866728177E-2</v>
      </c>
      <c r="AC608" s="21">
        <f t="shared" si="206"/>
        <v>6.8095850267817754E-2</v>
      </c>
      <c r="AD608" s="21">
        <f t="shared" si="206"/>
        <v>6.763703077793673E-2</v>
      </c>
    </row>
    <row r="609" spans="1:30" s="41" customFormat="1" x14ac:dyDescent="0.2">
      <c r="A609" s="399">
        <v>1026</v>
      </c>
      <c r="B609" s="399" t="s">
        <v>35</v>
      </c>
      <c r="C609" s="21">
        <f t="shared" si="205"/>
        <v>5.0652228531229582E-2</v>
      </c>
      <c r="D609" s="21">
        <f t="shared" si="205"/>
        <v>4.2913599277114842E-2</v>
      </c>
      <c r="E609" s="21">
        <f t="shared" si="205"/>
        <v>2.2044611468056734E-2</v>
      </c>
      <c r="F609" s="21">
        <f t="shared" si="205"/>
        <v>1.9959664286609044E-2</v>
      </c>
      <c r="G609" s="21">
        <f t="shared" si="205"/>
        <v>2.0811062530722065E-2</v>
      </c>
      <c r="H609" s="21">
        <f t="shared" si="205"/>
        <v>3.9939710499263745E-2</v>
      </c>
      <c r="I609" s="21">
        <f t="shared" si="205"/>
        <v>5.4902561100501429E-2</v>
      </c>
      <c r="J609" s="21">
        <f t="shared" si="205"/>
        <v>6.3470789614085005E-2</v>
      </c>
      <c r="K609" s="21">
        <f t="shared" si="205"/>
        <v>4.7037380215064248E-2</v>
      </c>
      <c r="L609" s="21">
        <f t="shared" si="205"/>
        <v>4.8264464734929659E-2</v>
      </c>
      <c r="M609" s="21">
        <f t="shared" si="205"/>
        <v>6.0600467351064669E-2</v>
      </c>
      <c r="N609" s="21">
        <f t="shared" si="205"/>
        <v>3.8677175667142225E-2</v>
      </c>
      <c r="O609" s="404">
        <f t="shared" si="205"/>
        <v>4.2731406685876168E-2</v>
      </c>
      <c r="Q609" s="399">
        <v>1026</v>
      </c>
      <c r="R609" s="399" t="s">
        <v>35</v>
      </c>
      <c r="S609" s="21">
        <f t="shared" si="206"/>
        <v>5.0652228531229582E-2</v>
      </c>
      <c r="T609" s="21">
        <f t="shared" si="206"/>
        <v>4.6891603921011507E-2</v>
      </c>
      <c r="U609" s="21">
        <f t="shared" si="206"/>
        <v>3.8256062827578069E-2</v>
      </c>
      <c r="V609" s="21">
        <f t="shared" si="206"/>
        <v>3.3651072899129199E-2</v>
      </c>
      <c r="W609" s="21">
        <f t="shared" si="206"/>
        <v>3.1134849575648191E-2</v>
      </c>
      <c r="X609" s="21">
        <f t="shared" si="206"/>
        <v>3.2493622312260169E-2</v>
      </c>
      <c r="Y609" s="21">
        <f t="shared" si="206"/>
        <v>3.6038792050084728E-2</v>
      </c>
      <c r="Z609" s="21">
        <f t="shared" si="206"/>
        <v>3.9870473135543191E-2</v>
      </c>
      <c r="AA609" s="21">
        <f t="shared" si="206"/>
        <v>4.0680034939380091E-2</v>
      </c>
      <c r="AB609" s="21">
        <f t="shared" si="206"/>
        <v>4.1482051347859837E-2</v>
      </c>
      <c r="AC609" s="21">
        <f t="shared" si="206"/>
        <v>4.3121755118664888E-2</v>
      </c>
      <c r="AD609" s="21">
        <f t="shared" si="206"/>
        <v>4.2731406685876168E-2</v>
      </c>
    </row>
    <row r="610" spans="1:30" s="41" customFormat="1" x14ac:dyDescent="0.2">
      <c r="A610" s="399">
        <v>1027</v>
      </c>
      <c r="B610" s="399" t="s">
        <v>36</v>
      </c>
      <c r="C610" s="21">
        <f t="shared" si="205"/>
        <v>5.8424399142771116E-2</v>
      </c>
      <c r="D610" s="21">
        <f t="shared" si="205"/>
        <v>4.3381602250234401E-2</v>
      </c>
      <c r="E610" s="21">
        <f t="shared" si="205"/>
        <v>2.9394039157968122E-2</v>
      </c>
      <c r="F610" s="21">
        <f t="shared" si="205"/>
        <v>2.2378970853844247E-2</v>
      </c>
      <c r="G610" s="21">
        <f t="shared" si="205"/>
        <v>1.8957331559441223E-2</v>
      </c>
      <c r="H610" s="21">
        <f t="shared" si="205"/>
        <v>4.1337918754255187E-2</v>
      </c>
      <c r="I610" s="21">
        <f t="shared" si="205"/>
        <v>4.234477731829947E-2</v>
      </c>
      <c r="J610" s="21">
        <f t="shared" si="205"/>
        <v>3.6120616146334751E-2</v>
      </c>
      <c r="K610" s="21">
        <f t="shared" si="205"/>
        <v>4.39950261739918E-2</v>
      </c>
      <c r="L610" s="21">
        <f t="shared" si="205"/>
        <v>4.2034502333795888E-2</v>
      </c>
      <c r="M610" s="21">
        <f t="shared" si="205"/>
        <v>4.2341771120275137E-2</v>
      </c>
      <c r="N610" s="21">
        <f t="shared" si="205"/>
        <v>4.759443541835906E-2</v>
      </c>
      <c r="O610" s="404">
        <f t="shared" si="205"/>
        <v>3.9332784093115622E-2</v>
      </c>
      <c r="Q610" s="399">
        <v>1027</v>
      </c>
      <c r="R610" s="399" t="s">
        <v>36</v>
      </c>
      <c r="S610" s="21">
        <f t="shared" si="206"/>
        <v>5.8424399142771116E-2</v>
      </c>
      <c r="T610" s="21">
        <f t="shared" si="206"/>
        <v>5.0828284599535312E-2</v>
      </c>
      <c r="U610" s="21">
        <f t="shared" si="206"/>
        <v>4.414841995992564E-2</v>
      </c>
      <c r="V610" s="21">
        <f t="shared" si="206"/>
        <v>3.8614684515182338E-2</v>
      </c>
      <c r="W610" s="21">
        <f t="shared" si="206"/>
        <v>3.4850699284157197E-2</v>
      </c>
      <c r="X610" s="21">
        <f t="shared" si="206"/>
        <v>3.5969782933410431E-2</v>
      </c>
      <c r="Y610" s="21">
        <f t="shared" si="206"/>
        <v>3.7043101505171677E-2</v>
      </c>
      <c r="Z610" s="21">
        <f t="shared" si="206"/>
        <v>3.6900995762711858E-2</v>
      </c>
      <c r="AA610" s="21">
        <f t="shared" si="206"/>
        <v>3.7761314068373103E-2</v>
      </c>
      <c r="AB610" s="21">
        <f t="shared" si="206"/>
        <v>3.8212542689536541E-2</v>
      </c>
      <c r="AC610" s="21">
        <f t="shared" si="206"/>
        <v>3.8595273059095818E-2</v>
      </c>
      <c r="AD610" s="21">
        <f t="shared" si="206"/>
        <v>3.9332784093115622E-2</v>
      </c>
    </row>
    <row r="611" spans="1:30" s="41" customFormat="1" x14ac:dyDescent="0.2">
      <c r="A611" s="399">
        <v>1028</v>
      </c>
      <c r="B611" s="399" t="s">
        <v>37</v>
      </c>
      <c r="C611" s="21">
        <f t="shared" si="205"/>
        <v>3.7099945049506644E-2</v>
      </c>
      <c r="D611" s="21">
        <f t="shared" si="205"/>
        <v>3.1823313604670014E-2</v>
      </c>
      <c r="E611" s="21">
        <f t="shared" si="205"/>
        <v>1.7757190917574699E-2</v>
      </c>
      <c r="F611" s="21">
        <f t="shared" si="205"/>
        <v>1.2261346870786071E-2</v>
      </c>
      <c r="G611" s="21">
        <f t="shared" si="205"/>
        <v>1.291620144561321E-2</v>
      </c>
      <c r="H611" s="21">
        <f t="shared" si="205"/>
        <v>2.5214756106640316E-2</v>
      </c>
      <c r="I611" s="21">
        <f t="shared" si="205"/>
        <v>2.5178854718732741E-2</v>
      </c>
      <c r="J611" s="21">
        <f t="shared" si="205"/>
        <v>3.3448793396263672E-2</v>
      </c>
      <c r="K611" s="21">
        <f t="shared" si="205"/>
        <v>3.0088538005159326E-2</v>
      </c>
      <c r="L611" s="21">
        <f t="shared" si="205"/>
        <v>3.3127287943652571E-2</v>
      </c>
      <c r="M611" s="21">
        <f t="shared" si="205"/>
        <v>3.916366324424126E-2</v>
      </c>
      <c r="N611" s="21">
        <f t="shared" si="205"/>
        <v>3.2502580556902833E-2</v>
      </c>
      <c r="O611" s="404">
        <f t="shared" si="205"/>
        <v>2.7596907795347164E-2</v>
      </c>
      <c r="Q611" s="399">
        <v>1028</v>
      </c>
      <c r="R611" s="399" t="s">
        <v>37</v>
      </c>
      <c r="S611" s="21">
        <f t="shared" si="206"/>
        <v>3.7099945049506644E-2</v>
      </c>
      <c r="T611" s="21">
        <f t="shared" si="206"/>
        <v>3.4448079564419434E-2</v>
      </c>
      <c r="U611" s="21">
        <f t="shared" si="206"/>
        <v>2.8801875261201908E-2</v>
      </c>
      <c r="V611" s="21">
        <f t="shared" si="206"/>
        <v>2.4476645059159991E-2</v>
      </c>
      <c r="W611" s="21">
        <f t="shared" si="206"/>
        <v>2.2134067479625853E-2</v>
      </c>
      <c r="X611" s="21">
        <f t="shared" si="206"/>
        <v>2.2637824796150723E-2</v>
      </c>
      <c r="Y611" s="21">
        <f t="shared" si="206"/>
        <v>2.3040592172324525E-2</v>
      </c>
      <c r="Z611" s="21">
        <f t="shared" si="206"/>
        <v>2.451518396258277E-2</v>
      </c>
      <c r="AA611" s="21">
        <f t="shared" si="206"/>
        <v>2.5181901928135804E-2</v>
      </c>
      <c r="AB611" s="21">
        <f t="shared" si="206"/>
        <v>2.6034768864571609E-2</v>
      </c>
      <c r="AC611" s="21">
        <f t="shared" si="206"/>
        <v>2.7143141032443564E-2</v>
      </c>
      <c r="AD611" s="21">
        <f t="shared" si="206"/>
        <v>2.7596907795347164E-2</v>
      </c>
    </row>
    <row r="612" spans="1:30" s="41" customFormat="1" x14ac:dyDescent="0.2">
      <c r="A612" s="399">
        <v>1029</v>
      </c>
      <c r="B612" s="399" t="s">
        <v>38</v>
      </c>
      <c r="C612" s="21">
        <f t="shared" si="205"/>
        <v>3.7627281680141081E-2</v>
      </c>
      <c r="D612" s="21">
        <f t="shared" si="205"/>
        <v>3.6325687867498541E-2</v>
      </c>
      <c r="E612" s="21">
        <f t="shared" si="205"/>
        <v>3.3299361294934174E-2</v>
      </c>
      <c r="F612" s="21">
        <f t="shared" si="205"/>
        <v>3.0908304315711722E-2</v>
      </c>
      <c r="G612" s="21">
        <f t="shared" si="205"/>
        <v>3.3361166826545739E-2</v>
      </c>
      <c r="H612" s="21">
        <f t="shared" si="205"/>
        <v>3.5737656960259233E-2</v>
      </c>
      <c r="I612" s="21">
        <f t="shared" si="205"/>
        <v>3.3890721815401946E-2</v>
      </c>
      <c r="J612" s="21">
        <f t="shared" si="205"/>
        <v>2.3504610472125379E-2</v>
      </c>
      <c r="K612" s="21">
        <f t="shared" si="205"/>
        <v>3.3681910349036365E-2</v>
      </c>
      <c r="L612" s="21">
        <f t="shared" si="205"/>
        <v>2.7546822166879266E-2</v>
      </c>
      <c r="M612" s="21">
        <f t="shared" si="205"/>
        <v>3.9109402807988927E-2</v>
      </c>
      <c r="N612" s="21">
        <f t="shared" si="205"/>
        <v>3.8859870050159791E-2</v>
      </c>
      <c r="O612" s="404">
        <f t="shared" si="205"/>
        <v>3.326940742122473E-2</v>
      </c>
      <c r="Q612" s="399">
        <v>1029</v>
      </c>
      <c r="R612" s="399" t="s">
        <v>38</v>
      </c>
      <c r="S612" s="21">
        <f t="shared" si="206"/>
        <v>3.7627281680141081E-2</v>
      </c>
      <c r="T612" s="21">
        <f t="shared" si="206"/>
        <v>3.6969882454290927E-2</v>
      </c>
      <c r="U612" s="21">
        <f t="shared" si="206"/>
        <v>3.5760164146211727E-2</v>
      </c>
      <c r="V612" s="21">
        <f t="shared" si="206"/>
        <v>3.4475597150440011E-2</v>
      </c>
      <c r="W612" s="21">
        <f t="shared" si="206"/>
        <v>3.4248253225584079E-2</v>
      </c>
      <c r="X612" s="21">
        <f t="shared" si="206"/>
        <v>3.4494041540249779E-2</v>
      </c>
      <c r="Y612" s="21">
        <f t="shared" si="206"/>
        <v>3.440002633319645E-2</v>
      </c>
      <c r="Z612" s="21">
        <f t="shared" si="206"/>
        <v>3.2641789200543683E-2</v>
      </c>
      <c r="AA612" s="21">
        <f t="shared" si="206"/>
        <v>3.2764328521597157E-2</v>
      </c>
      <c r="AB612" s="21">
        <f t="shared" si="206"/>
        <v>3.2228101973335116E-2</v>
      </c>
      <c r="AC612" s="21">
        <f t="shared" si="206"/>
        <v>3.2762426273432725E-2</v>
      </c>
      <c r="AD612" s="21">
        <f t="shared" si="206"/>
        <v>3.326940742122473E-2</v>
      </c>
    </row>
    <row r="613" spans="1:30" s="41" customFormat="1" x14ac:dyDescent="0.2">
      <c r="A613" s="400">
        <v>1030</v>
      </c>
      <c r="B613" s="400" t="s">
        <v>18</v>
      </c>
      <c r="C613" s="23">
        <f t="shared" si="205"/>
        <v>8.1244808114120368E-2</v>
      </c>
      <c r="D613" s="23">
        <f t="shared" si="205"/>
        <v>7.5494796449341914E-2</v>
      </c>
      <c r="E613" s="23">
        <f t="shared" si="205"/>
        <v>5.3583191545822084E-2</v>
      </c>
      <c r="F613" s="23">
        <f t="shared" si="205"/>
        <v>4.3023229004553576E-2</v>
      </c>
      <c r="G613" s="23">
        <f t="shared" si="205"/>
        <v>4.2851123808369078E-2</v>
      </c>
      <c r="H613" s="23">
        <f t="shared" si="205"/>
        <v>7.5700992555831265E-2</v>
      </c>
      <c r="I613" s="23">
        <f t="shared" si="205"/>
        <v>7.1391052277986519E-2</v>
      </c>
      <c r="J613" s="23">
        <f t="shared" si="205"/>
        <v>7.7658207553652006E-2</v>
      </c>
      <c r="K613" s="23">
        <f t="shared" si="205"/>
        <v>6.57654464731246E-2</v>
      </c>
      <c r="L613" s="23">
        <f t="shared" si="205"/>
        <v>7.4770232359577971E-2</v>
      </c>
      <c r="M613" s="23">
        <f t="shared" si="205"/>
        <v>9.552199606040708E-2</v>
      </c>
      <c r="N613" s="23">
        <f t="shared" si="205"/>
        <v>7.698002437501858E-2</v>
      </c>
      <c r="O613" s="405">
        <f t="shared" si="205"/>
        <v>6.956773964827595E-2</v>
      </c>
      <c r="Q613" s="400">
        <v>1030</v>
      </c>
      <c r="R613" s="400" t="s">
        <v>18</v>
      </c>
      <c r="S613" s="23">
        <f t="shared" si="206"/>
        <v>8.1244808114120368E-2</v>
      </c>
      <c r="T613" s="23">
        <f t="shared" si="206"/>
        <v>7.8346358285180884E-2</v>
      </c>
      <c r="U613" s="23">
        <f t="shared" si="206"/>
        <v>7.0155767582582115E-2</v>
      </c>
      <c r="V613" s="23">
        <f t="shared" si="206"/>
        <v>6.2998722831664647E-2</v>
      </c>
      <c r="W613" s="23">
        <f t="shared" si="206"/>
        <v>5.8958892370154038E-2</v>
      </c>
      <c r="X613" s="23">
        <f t="shared" si="206"/>
        <v>6.1701999527370578E-2</v>
      </c>
      <c r="Y613" s="23">
        <f t="shared" si="206"/>
        <v>6.3345283285610898E-2</v>
      </c>
      <c r="Z613" s="23">
        <f t="shared" si="206"/>
        <v>6.5572185310106335E-2</v>
      </c>
      <c r="AA613" s="23">
        <f t="shared" si="206"/>
        <v>6.5595808570534875E-2</v>
      </c>
      <c r="AB613" s="23">
        <f t="shared" si="206"/>
        <v>6.6449343818618181E-2</v>
      </c>
      <c r="AC613" s="23">
        <f t="shared" si="206"/>
        <v>6.8920460961196764E-2</v>
      </c>
      <c r="AD613" s="23">
        <f t="shared" si="206"/>
        <v>6.956773964827595E-2</v>
      </c>
    </row>
    <row r="614" spans="1:30" s="41" customFormat="1" x14ac:dyDescent="0.2">
      <c r="A614" s="401">
        <v>10300</v>
      </c>
      <c r="B614" s="401" t="s">
        <v>57</v>
      </c>
      <c r="C614" s="406">
        <f t="shared" si="205"/>
        <v>5.1394528749049366E-2</v>
      </c>
      <c r="D614" s="406">
        <f t="shared" si="205"/>
        <v>4.5519318938811143E-2</v>
      </c>
      <c r="E614" s="406">
        <f t="shared" si="205"/>
        <v>3.6054728440218224E-2</v>
      </c>
      <c r="F614" s="406">
        <f t="shared" si="205"/>
        <v>2.9265606988444649E-2</v>
      </c>
      <c r="G614" s="406">
        <f t="shared" si="205"/>
        <v>2.9078298361704471E-2</v>
      </c>
      <c r="H614" s="406">
        <f t="shared" si="205"/>
        <v>5.2362295344032118E-2</v>
      </c>
      <c r="I614" s="406">
        <f t="shared" si="205"/>
        <v>4.7605581613074731E-2</v>
      </c>
      <c r="J614" s="406">
        <f t="shared" si="205"/>
        <v>6.5410486234296239E-2</v>
      </c>
      <c r="K614" s="406">
        <f t="shared" si="205"/>
        <v>6.216624151608361E-2</v>
      </c>
      <c r="L614" s="406">
        <f t="shared" si="205"/>
        <v>6.5591256132364426E-2</v>
      </c>
      <c r="M614" s="406">
        <f t="shared" si="205"/>
        <v>6.9307098090931954E-2</v>
      </c>
      <c r="N614" s="406">
        <f t="shared" si="205"/>
        <v>6.2715525335538355E-2</v>
      </c>
      <c r="O614" s="406">
        <f>+O457/(O59*10^6)</f>
        <v>5.1643307154363272E-2</v>
      </c>
      <c r="Q614" s="401">
        <v>10300</v>
      </c>
      <c r="R614" s="401" t="s">
        <v>57</v>
      </c>
      <c r="S614" s="406">
        <f t="shared" si="206"/>
        <v>5.1394528749049366E-2</v>
      </c>
      <c r="T614" s="406">
        <f t="shared" si="206"/>
        <v>4.8400024622608756E-2</v>
      </c>
      <c r="U614" s="406">
        <f t="shared" si="206"/>
        <v>4.4297958920104824E-2</v>
      </c>
      <c r="V614" s="406">
        <f t="shared" si="206"/>
        <v>4.0419974667869514E-2</v>
      </c>
      <c r="W614" s="406">
        <f t="shared" si="206"/>
        <v>3.8166396023164566E-2</v>
      </c>
      <c r="X614" s="406">
        <f t="shared" si="206"/>
        <v>4.0485444655716372E-2</v>
      </c>
      <c r="Y614" s="406">
        <f t="shared" si="206"/>
        <v>4.1619513770996132E-2</v>
      </c>
      <c r="Z614" s="406">
        <f t="shared" si="206"/>
        <v>4.5008406180374494E-2</v>
      </c>
      <c r="AA614" s="406">
        <f t="shared" si="206"/>
        <v>4.7035801389772383E-2</v>
      </c>
      <c r="AB614" s="406">
        <f t="shared" si="206"/>
        <v>4.8897411781757431E-2</v>
      </c>
      <c r="AC614" s="406">
        <f t="shared" si="206"/>
        <v>5.0633823944587174E-2</v>
      </c>
      <c r="AD614" s="406">
        <f t="shared" si="206"/>
        <v>5.1643307154363265E-2</v>
      </c>
    </row>
    <row r="615" spans="1:30" s="41" customFormat="1" x14ac:dyDescent="0.2"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>
    <tabColor theme="9" tint="0.59999389629810485"/>
  </sheetPr>
  <dimension ref="A1:BK615"/>
  <sheetViews>
    <sheetView zoomScale="70" zoomScaleNormal="70" workbookViewId="0"/>
  </sheetViews>
  <sheetFormatPr defaultRowHeight="14.25" x14ac:dyDescent="0.2"/>
  <cols>
    <col min="1" max="1" width="8.75" style="41" bestFit="1" customWidth="1"/>
    <col min="2" max="2" width="16" style="41" bestFit="1" customWidth="1"/>
    <col min="3" max="14" width="11.75" style="41" customWidth="1"/>
    <col min="15" max="15" width="12.625" style="41" bestFit="1" customWidth="1"/>
    <col min="18" max="18" width="12.875" bestFit="1" customWidth="1"/>
    <col min="19" max="30" width="11.875" customWidth="1"/>
    <col min="31" max="31" width="11.25" bestFit="1" customWidth="1"/>
  </cols>
  <sheetData>
    <row r="1" spans="1:30" x14ac:dyDescent="0.2">
      <c r="A1" s="3" t="s">
        <v>52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56</v>
      </c>
      <c r="Q1" s="3" t="s">
        <v>73</v>
      </c>
      <c r="R1" s="3" t="s">
        <v>12</v>
      </c>
      <c r="S1" s="3" t="s">
        <v>74</v>
      </c>
      <c r="T1" s="3" t="s">
        <v>75</v>
      </c>
      <c r="U1" s="3" t="s">
        <v>76</v>
      </c>
      <c r="V1" s="3" t="s">
        <v>77</v>
      </c>
      <c r="W1" s="3" t="s">
        <v>78</v>
      </c>
      <c r="X1" s="3" t="s">
        <v>79</v>
      </c>
      <c r="Y1" s="3" t="s">
        <v>80</v>
      </c>
      <c r="Z1" s="3" t="s">
        <v>81</v>
      </c>
      <c r="AA1" s="3" t="s">
        <v>82</v>
      </c>
      <c r="AB1" s="3" t="s">
        <v>83</v>
      </c>
      <c r="AC1" s="3" t="s">
        <v>84</v>
      </c>
      <c r="AD1" s="3" t="s">
        <v>85</v>
      </c>
    </row>
    <row r="2" spans="1:30" x14ac:dyDescent="0.2">
      <c r="A2" s="7">
        <v>1004</v>
      </c>
      <c r="B2" s="7" t="s">
        <v>94</v>
      </c>
      <c r="C2" s="8">
        <v>820</v>
      </c>
      <c r="D2" s="8">
        <v>404</v>
      </c>
      <c r="E2" s="8">
        <v>480</v>
      </c>
      <c r="F2" s="8">
        <v>347</v>
      </c>
      <c r="G2" s="8">
        <v>382</v>
      </c>
      <c r="H2" s="8">
        <v>505</v>
      </c>
      <c r="I2" s="8">
        <v>243</v>
      </c>
      <c r="J2" s="8">
        <v>404</v>
      </c>
      <c r="K2" s="8">
        <v>462</v>
      </c>
      <c r="L2" s="8">
        <v>380</v>
      </c>
      <c r="M2" s="8">
        <v>693</v>
      </c>
      <c r="N2" s="8">
        <v>1473</v>
      </c>
      <c r="O2" s="9">
        <f>SUM(C2:N2)</f>
        <v>6593</v>
      </c>
      <c r="Q2" s="7">
        <v>1004</v>
      </c>
      <c r="R2" s="7" t="s">
        <v>94</v>
      </c>
      <c r="S2" s="8">
        <f>+C2</f>
        <v>820</v>
      </c>
      <c r="T2" s="8">
        <f t="shared" ref="T2:AD18" si="0">+S2+D2</f>
        <v>1224</v>
      </c>
      <c r="U2" s="8">
        <f t="shared" si="0"/>
        <v>1704</v>
      </c>
      <c r="V2" s="8">
        <f t="shared" si="0"/>
        <v>2051</v>
      </c>
      <c r="W2" s="8">
        <f t="shared" si="0"/>
        <v>2433</v>
      </c>
      <c r="X2" s="8">
        <f t="shared" si="0"/>
        <v>2938</v>
      </c>
      <c r="Y2" s="8">
        <f t="shared" si="0"/>
        <v>3181</v>
      </c>
      <c r="Z2" s="8">
        <f t="shared" si="0"/>
        <v>3585</v>
      </c>
      <c r="AA2" s="8">
        <f t="shared" si="0"/>
        <v>4047</v>
      </c>
      <c r="AB2" s="8">
        <f t="shared" si="0"/>
        <v>4427</v>
      </c>
      <c r="AC2" s="8">
        <f t="shared" si="0"/>
        <v>5120</v>
      </c>
      <c r="AD2" s="8">
        <f t="shared" si="0"/>
        <v>6593</v>
      </c>
    </row>
    <row r="3" spans="1:30" x14ac:dyDescent="0.2">
      <c r="A3" s="10">
        <v>1005</v>
      </c>
      <c r="B3" s="10" t="s">
        <v>13</v>
      </c>
      <c r="C3" s="11">
        <v>7</v>
      </c>
      <c r="D3" s="11">
        <v>11</v>
      </c>
      <c r="E3" s="11">
        <v>16</v>
      </c>
      <c r="F3" s="11">
        <v>9</v>
      </c>
      <c r="G3" s="11">
        <v>24</v>
      </c>
      <c r="H3" s="11">
        <v>22</v>
      </c>
      <c r="I3" s="11">
        <v>8</v>
      </c>
      <c r="J3" s="11">
        <v>11</v>
      </c>
      <c r="K3" s="11">
        <v>2</v>
      </c>
      <c r="L3" s="11">
        <v>16</v>
      </c>
      <c r="M3" s="11">
        <v>3</v>
      </c>
      <c r="N3" s="11">
        <v>4</v>
      </c>
      <c r="O3" s="12">
        <f t="shared" ref="O3:O29" si="1">SUM(C3:N3)</f>
        <v>133</v>
      </c>
      <c r="Q3" s="10">
        <v>1005</v>
      </c>
      <c r="R3" s="10" t="s">
        <v>13</v>
      </c>
      <c r="S3" s="11">
        <f t="shared" ref="S3:S28" si="2">+C3</f>
        <v>7</v>
      </c>
      <c r="T3" s="11">
        <f t="shared" si="0"/>
        <v>18</v>
      </c>
      <c r="U3" s="11">
        <f t="shared" si="0"/>
        <v>34</v>
      </c>
      <c r="V3" s="11">
        <f t="shared" si="0"/>
        <v>43</v>
      </c>
      <c r="W3" s="11">
        <f t="shared" si="0"/>
        <v>67</v>
      </c>
      <c r="X3" s="11">
        <f t="shared" si="0"/>
        <v>89</v>
      </c>
      <c r="Y3" s="11">
        <f t="shared" si="0"/>
        <v>97</v>
      </c>
      <c r="Z3" s="11">
        <f t="shared" si="0"/>
        <v>108</v>
      </c>
      <c r="AA3" s="11">
        <f t="shared" si="0"/>
        <v>110</v>
      </c>
      <c r="AB3" s="11">
        <f t="shared" si="0"/>
        <v>126</v>
      </c>
      <c r="AC3" s="11">
        <f t="shared" si="0"/>
        <v>129</v>
      </c>
      <c r="AD3" s="11">
        <f t="shared" si="0"/>
        <v>133</v>
      </c>
    </row>
    <row r="4" spans="1:30" x14ac:dyDescent="0.2">
      <c r="A4" s="10">
        <v>1006</v>
      </c>
      <c r="B4" s="10" t="s">
        <v>14</v>
      </c>
      <c r="C4" s="11">
        <v>103</v>
      </c>
      <c r="D4" s="11">
        <v>124</v>
      </c>
      <c r="E4" s="11">
        <v>80</v>
      </c>
      <c r="F4" s="11">
        <v>108</v>
      </c>
      <c r="G4" s="11">
        <v>116</v>
      </c>
      <c r="H4" s="11">
        <v>80</v>
      </c>
      <c r="I4" s="11">
        <v>60</v>
      </c>
      <c r="J4" s="11">
        <v>81</v>
      </c>
      <c r="K4" s="11">
        <v>133</v>
      </c>
      <c r="L4" s="11">
        <v>119</v>
      </c>
      <c r="M4" s="11">
        <v>98</v>
      </c>
      <c r="N4" s="11">
        <v>69</v>
      </c>
      <c r="O4" s="12">
        <f t="shared" si="1"/>
        <v>1171</v>
      </c>
      <c r="Q4" s="10">
        <v>1006</v>
      </c>
      <c r="R4" s="10" t="s">
        <v>14</v>
      </c>
      <c r="S4" s="11">
        <f t="shared" si="2"/>
        <v>103</v>
      </c>
      <c r="T4" s="11">
        <f t="shared" si="0"/>
        <v>227</v>
      </c>
      <c r="U4" s="11">
        <f t="shared" si="0"/>
        <v>307</v>
      </c>
      <c r="V4" s="11">
        <f t="shared" si="0"/>
        <v>415</v>
      </c>
      <c r="W4" s="11">
        <f t="shared" si="0"/>
        <v>531</v>
      </c>
      <c r="X4" s="11">
        <f t="shared" si="0"/>
        <v>611</v>
      </c>
      <c r="Y4" s="11">
        <f t="shared" si="0"/>
        <v>671</v>
      </c>
      <c r="Z4" s="11">
        <f t="shared" si="0"/>
        <v>752</v>
      </c>
      <c r="AA4" s="11">
        <f t="shared" si="0"/>
        <v>885</v>
      </c>
      <c r="AB4" s="11">
        <f t="shared" si="0"/>
        <v>1004</v>
      </c>
      <c r="AC4" s="11">
        <f t="shared" si="0"/>
        <v>1102</v>
      </c>
      <c r="AD4" s="11">
        <f t="shared" si="0"/>
        <v>1171</v>
      </c>
    </row>
    <row r="5" spans="1:30" x14ac:dyDescent="0.2">
      <c r="A5" s="10">
        <v>1007</v>
      </c>
      <c r="B5" s="10" t="s">
        <v>15</v>
      </c>
      <c r="C5" s="11">
        <v>139</v>
      </c>
      <c r="D5" s="11">
        <v>151</v>
      </c>
      <c r="E5" s="11">
        <v>72</v>
      </c>
      <c r="F5" s="11">
        <v>41</v>
      </c>
      <c r="G5" s="11">
        <v>103</v>
      </c>
      <c r="H5" s="11">
        <v>247</v>
      </c>
      <c r="I5" s="11">
        <v>93</v>
      </c>
      <c r="J5" s="11">
        <v>81</v>
      </c>
      <c r="K5" s="11">
        <v>42</v>
      </c>
      <c r="L5" s="11">
        <v>46</v>
      </c>
      <c r="M5" s="11">
        <v>78</v>
      </c>
      <c r="N5" s="11">
        <v>30</v>
      </c>
      <c r="O5" s="12">
        <f t="shared" si="1"/>
        <v>1123</v>
      </c>
      <c r="Q5" s="10">
        <v>1007</v>
      </c>
      <c r="R5" s="10" t="s">
        <v>15</v>
      </c>
      <c r="S5" s="11">
        <f t="shared" si="2"/>
        <v>139</v>
      </c>
      <c r="T5" s="11">
        <f t="shared" si="0"/>
        <v>290</v>
      </c>
      <c r="U5" s="11">
        <f t="shared" si="0"/>
        <v>362</v>
      </c>
      <c r="V5" s="11">
        <f t="shared" si="0"/>
        <v>403</v>
      </c>
      <c r="W5" s="11">
        <f t="shared" si="0"/>
        <v>506</v>
      </c>
      <c r="X5" s="11">
        <f t="shared" si="0"/>
        <v>753</v>
      </c>
      <c r="Y5" s="11">
        <f t="shared" si="0"/>
        <v>846</v>
      </c>
      <c r="Z5" s="11">
        <f t="shared" si="0"/>
        <v>927</v>
      </c>
      <c r="AA5" s="11">
        <f t="shared" si="0"/>
        <v>969</v>
      </c>
      <c r="AB5" s="11">
        <f t="shared" si="0"/>
        <v>1015</v>
      </c>
      <c r="AC5" s="11">
        <f t="shared" si="0"/>
        <v>1093</v>
      </c>
      <c r="AD5" s="11">
        <f t="shared" si="0"/>
        <v>1123</v>
      </c>
    </row>
    <row r="6" spans="1:30" x14ac:dyDescent="0.2">
      <c r="A6" s="10">
        <v>1008</v>
      </c>
      <c r="B6" s="10" t="s">
        <v>16</v>
      </c>
      <c r="C6" s="11">
        <v>24</v>
      </c>
      <c r="D6" s="11">
        <v>18</v>
      </c>
      <c r="E6" s="11">
        <v>12</v>
      </c>
      <c r="F6" s="11">
        <v>13</v>
      </c>
      <c r="G6" s="11">
        <v>10</v>
      </c>
      <c r="H6" s="11">
        <v>24</v>
      </c>
      <c r="I6" s="11">
        <v>26</v>
      </c>
      <c r="J6" s="11">
        <v>15</v>
      </c>
      <c r="K6" s="11">
        <v>15</v>
      </c>
      <c r="L6" s="11">
        <v>7</v>
      </c>
      <c r="M6" s="11">
        <v>10</v>
      </c>
      <c r="N6" s="11">
        <v>7</v>
      </c>
      <c r="O6" s="12">
        <f t="shared" si="1"/>
        <v>181</v>
      </c>
      <c r="Q6" s="10">
        <v>1008</v>
      </c>
      <c r="R6" s="10" t="s">
        <v>16</v>
      </c>
      <c r="S6" s="11">
        <f t="shared" si="2"/>
        <v>24</v>
      </c>
      <c r="T6" s="11">
        <f t="shared" si="0"/>
        <v>42</v>
      </c>
      <c r="U6" s="11">
        <f t="shared" si="0"/>
        <v>54</v>
      </c>
      <c r="V6" s="11">
        <f t="shared" si="0"/>
        <v>67</v>
      </c>
      <c r="W6" s="11">
        <f t="shared" si="0"/>
        <v>77</v>
      </c>
      <c r="X6" s="11">
        <f t="shared" si="0"/>
        <v>101</v>
      </c>
      <c r="Y6" s="11">
        <f t="shared" si="0"/>
        <v>127</v>
      </c>
      <c r="Z6" s="11">
        <f t="shared" si="0"/>
        <v>142</v>
      </c>
      <c r="AA6" s="11">
        <f t="shared" si="0"/>
        <v>157</v>
      </c>
      <c r="AB6" s="11">
        <f t="shared" si="0"/>
        <v>164</v>
      </c>
      <c r="AC6" s="11">
        <f t="shared" si="0"/>
        <v>174</v>
      </c>
      <c r="AD6" s="11">
        <f t="shared" si="0"/>
        <v>181</v>
      </c>
    </row>
    <row r="7" spans="1:30" x14ac:dyDescent="0.2">
      <c r="A7" s="10">
        <v>1009</v>
      </c>
      <c r="B7" s="10" t="s">
        <v>17</v>
      </c>
      <c r="C7" s="11">
        <v>25</v>
      </c>
      <c r="D7" s="11">
        <v>48</v>
      </c>
      <c r="E7" s="11">
        <v>19</v>
      </c>
      <c r="F7" s="11">
        <v>17</v>
      </c>
      <c r="G7" s="11">
        <v>10</v>
      </c>
      <c r="H7" s="11">
        <v>20</v>
      </c>
      <c r="I7" s="11">
        <v>31</v>
      </c>
      <c r="J7" s="11">
        <v>20</v>
      </c>
      <c r="K7" s="11">
        <v>12</v>
      </c>
      <c r="L7" s="11">
        <v>15</v>
      </c>
      <c r="M7" s="11">
        <v>15</v>
      </c>
      <c r="N7" s="11">
        <v>10</v>
      </c>
      <c r="O7" s="12">
        <f t="shared" si="1"/>
        <v>242</v>
      </c>
      <c r="Q7" s="10">
        <v>1009</v>
      </c>
      <c r="R7" s="10" t="s">
        <v>17</v>
      </c>
      <c r="S7" s="11">
        <f t="shared" si="2"/>
        <v>25</v>
      </c>
      <c r="T7" s="11">
        <f t="shared" si="0"/>
        <v>73</v>
      </c>
      <c r="U7" s="11">
        <f t="shared" si="0"/>
        <v>92</v>
      </c>
      <c r="V7" s="11">
        <f t="shared" si="0"/>
        <v>109</v>
      </c>
      <c r="W7" s="11">
        <f t="shared" si="0"/>
        <v>119</v>
      </c>
      <c r="X7" s="11">
        <f t="shared" si="0"/>
        <v>139</v>
      </c>
      <c r="Y7" s="11">
        <f t="shared" si="0"/>
        <v>170</v>
      </c>
      <c r="Z7" s="11">
        <f t="shared" si="0"/>
        <v>190</v>
      </c>
      <c r="AA7" s="11">
        <f t="shared" si="0"/>
        <v>202</v>
      </c>
      <c r="AB7" s="11">
        <f t="shared" si="0"/>
        <v>217</v>
      </c>
      <c r="AC7" s="11">
        <f t="shared" si="0"/>
        <v>232</v>
      </c>
      <c r="AD7" s="11">
        <f t="shared" si="0"/>
        <v>242</v>
      </c>
    </row>
    <row r="8" spans="1:30" x14ac:dyDescent="0.2">
      <c r="A8" s="10">
        <v>1010</v>
      </c>
      <c r="B8" s="10" t="s">
        <v>19</v>
      </c>
      <c r="C8" s="11">
        <v>13</v>
      </c>
      <c r="D8" s="11">
        <v>7</v>
      </c>
      <c r="E8" s="11">
        <v>25</v>
      </c>
      <c r="F8" s="11">
        <v>17</v>
      </c>
      <c r="G8" s="11">
        <v>21</v>
      </c>
      <c r="H8" s="11">
        <v>18</v>
      </c>
      <c r="I8" s="11">
        <v>21</v>
      </c>
      <c r="J8" s="11">
        <v>17</v>
      </c>
      <c r="K8" s="11">
        <v>50</v>
      </c>
      <c r="L8" s="11">
        <v>17</v>
      </c>
      <c r="M8" s="11">
        <v>23</v>
      </c>
      <c r="N8" s="11">
        <v>7</v>
      </c>
      <c r="O8" s="12">
        <f t="shared" si="1"/>
        <v>236</v>
      </c>
      <c r="Q8" s="10">
        <v>1010</v>
      </c>
      <c r="R8" s="10" t="s">
        <v>19</v>
      </c>
      <c r="S8" s="11">
        <f t="shared" si="2"/>
        <v>13</v>
      </c>
      <c r="T8" s="11">
        <f t="shared" si="0"/>
        <v>20</v>
      </c>
      <c r="U8" s="11">
        <f t="shared" si="0"/>
        <v>45</v>
      </c>
      <c r="V8" s="11">
        <f t="shared" si="0"/>
        <v>62</v>
      </c>
      <c r="W8" s="11">
        <f t="shared" si="0"/>
        <v>83</v>
      </c>
      <c r="X8" s="11">
        <f t="shared" si="0"/>
        <v>101</v>
      </c>
      <c r="Y8" s="11">
        <f t="shared" si="0"/>
        <v>122</v>
      </c>
      <c r="Z8" s="11">
        <f t="shared" si="0"/>
        <v>139</v>
      </c>
      <c r="AA8" s="11">
        <f t="shared" si="0"/>
        <v>189</v>
      </c>
      <c r="AB8" s="11">
        <f t="shared" si="0"/>
        <v>206</v>
      </c>
      <c r="AC8" s="11">
        <f t="shared" si="0"/>
        <v>229</v>
      </c>
      <c r="AD8" s="11">
        <f t="shared" si="0"/>
        <v>236</v>
      </c>
    </row>
    <row r="9" spans="1:30" x14ac:dyDescent="0.2">
      <c r="A9" s="10">
        <v>1011</v>
      </c>
      <c r="B9" s="10" t="s">
        <v>20</v>
      </c>
      <c r="C9" s="11">
        <v>6</v>
      </c>
      <c r="D9" s="11">
        <v>12</v>
      </c>
      <c r="E9" s="11">
        <v>8</v>
      </c>
      <c r="F9" s="11">
        <v>20</v>
      </c>
      <c r="G9" s="11">
        <v>21</v>
      </c>
      <c r="H9" s="11">
        <v>54</v>
      </c>
      <c r="I9" s="11">
        <v>35</v>
      </c>
      <c r="J9" s="11">
        <v>25</v>
      </c>
      <c r="K9" s="11">
        <v>15</v>
      </c>
      <c r="L9" s="11">
        <v>8</v>
      </c>
      <c r="M9" s="11">
        <v>20</v>
      </c>
      <c r="N9" s="11">
        <v>16</v>
      </c>
      <c r="O9" s="12">
        <f t="shared" si="1"/>
        <v>240</v>
      </c>
      <c r="Q9" s="10">
        <v>1011</v>
      </c>
      <c r="R9" s="10" t="s">
        <v>20</v>
      </c>
      <c r="S9" s="11">
        <f t="shared" si="2"/>
        <v>6</v>
      </c>
      <c r="T9" s="11">
        <f t="shared" si="0"/>
        <v>18</v>
      </c>
      <c r="U9" s="11">
        <f t="shared" si="0"/>
        <v>26</v>
      </c>
      <c r="V9" s="11">
        <f t="shared" si="0"/>
        <v>46</v>
      </c>
      <c r="W9" s="11">
        <f t="shared" si="0"/>
        <v>67</v>
      </c>
      <c r="X9" s="11">
        <f t="shared" si="0"/>
        <v>121</v>
      </c>
      <c r="Y9" s="11">
        <f t="shared" si="0"/>
        <v>156</v>
      </c>
      <c r="Z9" s="11">
        <f t="shared" si="0"/>
        <v>181</v>
      </c>
      <c r="AA9" s="11">
        <f t="shared" si="0"/>
        <v>196</v>
      </c>
      <c r="AB9" s="11">
        <f t="shared" si="0"/>
        <v>204</v>
      </c>
      <c r="AC9" s="11">
        <f t="shared" si="0"/>
        <v>224</v>
      </c>
      <c r="AD9" s="11">
        <f t="shared" si="0"/>
        <v>240</v>
      </c>
    </row>
    <row r="10" spans="1:30" x14ac:dyDescent="0.2">
      <c r="A10" s="10">
        <v>1012</v>
      </c>
      <c r="B10" s="10" t="s">
        <v>21</v>
      </c>
      <c r="C10" s="11">
        <v>85</v>
      </c>
      <c r="D10" s="11">
        <v>32</v>
      </c>
      <c r="E10" s="11">
        <v>70</v>
      </c>
      <c r="F10" s="11">
        <v>47</v>
      </c>
      <c r="G10" s="11">
        <v>43</v>
      </c>
      <c r="H10" s="11">
        <v>81</v>
      </c>
      <c r="I10" s="11">
        <v>64</v>
      </c>
      <c r="J10" s="11">
        <v>62</v>
      </c>
      <c r="K10" s="11">
        <v>36</v>
      </c>
      <c r="L10" s="11">
        <v>28</v>
      </c>
      <c r="M10" s="11">
        <v>114</v>
      </c>
      <c r="N10" s="11">
        <v>81</v>
      </c>
      <c r="O10" s="12">
        <f t="shared" si="1"/>
        <v>743</v>
      </c>
      <c r="Q10" s="10">
        <v>1012</v>
      </c>
      <c r="R10" s="10" t="s">
        <v>21</v>
      </c>
      <c r="S10" s="11">
        <f t="shared" si="2"/>
        <v>85</v>
      </c>
      <c r="T10" s="11">
        <f t="shared" si="0"/>
        <v>117</v>
      </c>
      <c r="U10" s="11">
        <f t="shared" si="0"/>
        <v>187</v>
      </c>
      <c r="V10" s="11">
        <f t="shared" si="0"/>
        <v>234</v>
      </c>
      <c r="W10" s="11">
        <f t="shared" si="0"/>
        <v>277</v>
      </c>
      <c r="X10" s="11">
        <f t="shared" si="0"/>
        <v>358</v>
      </c>
      <c r="Y10" s="11">
        <f t="shared" si="0"/>
        <v>422</v>
      </c>
      <c r="Z10" s="11">
        <f t="shared" si="0"/>
        <v>484</v>
      </c>
      <c r="AA10" s="11">
        <f t="shared" si="0"/>
        <v>520</v>
      </c>
      <c r="AB10" s="11">
        <f t="shared" si="0"/>
        <v>548</v>
      </c>
      <c r="AC10" s="11">
        <f t="shared" si="0"/>
        <v>662</v>
      </c>
      <c r="AD10" s="11">
        <f t="shared" si="0"/>
        <v>743</v>
      </c>
    </row>
    <row r="11" spans="1:30" x14ac:dyDescent="0.2">
      <c r="A11" s="10">
        <v>1013</v>
      </c>
      <c r="B11" s="10" t="s">
        <v>22</v>
      </c>
      <c r="C11" s="11">
        <v>4</v>
      </c>
      <c r="D11" s="11">
        <v>2</v>
      </c>
      <c r="E11" s="11">
        <v>6</v>
      </c>
      <c r="F11" s="11">
        <v>20</v>
      </c>
      <c r="G11" s="11">
        <v>13</v>
      </c>
      <c r="H11" s="11">
        <v>11</v>
      </c>
      <c r="I11" s="11">
        <v>0</v>
      </c>
      <c r="J11" s="11">
        <v>1</v>
      </c>
      <c r="K11" s="11">
        <v>12</v>
      </c>
      <c r="L11" s="11">
        <v>4</v>
      </c>
      <c r="M11" s="11">
        <v>6</v>
      </c>
      <c r="N11" s="11">
        <v>3</v>
      </c>
      <c r="O11" s="12">
        <f t="shared" si="1"/>
        <v>82</v>
      </c>
      <c r="Q11" s="10">
        <v>1013</v>
      </c>
      <c r="R11" s="10" t="s">
        <v>22</v>
      </c>
      <c r="S11" s="11">
        <f t="shared" si="2"/>
        <v>4</v>
      </c>
      <c r="T11" s="11">
        <f t="shared" si="0"/>
        <v>6</v>
      </c>
      <c r="U11" s="11">
        <f t="shared" si="0"/>
        <v>12</v>
      </c>
      <c r="V11" s="11">
        <f t="shared" si="0"/>
        <v>32</v>
      </c>
      <c r="W11" s="11">
        <f t="shared" si="0"/>
        <v>45</v>
      </c>
      <c r="X11" s="11">
        <f t="shared" si="0"/>
        <v>56</v>
      </c>
      <c r="Y11" s="11">
        <f t="shared" si="0"/>
        <v>56</v>
      </c>
      <c r="Z11" s="11">
        <f t="shared" si="0"/>
        <v>57</v>
      </c>
      <c r="AA11" s="11">
        <f t="shared" si="0"/>
        <v>69</v>
      </c>
      <c r="AB11" s="11">
        <f t="shared" si="0"/>
        <v>73</v>
      </c>
      <c r="AC11" s="11">
        <f t="shared" si="0"/>
        <v>79</v>
      </c>
      <c r="AD11" s="11">
        <f t="shared" si="0"/>
        <v>82</v>
      </c>
    </row>
    <row r="12" spans="1:30" x14ac:dyDescent="0.2">
      <c r="A12" s="10">
        <v>1014</v>
      </c>
      <c r="B12" s="10" t="s">
        <v>23</v>
      </c>
      <c r="C12" s="11">
        <v>86</v>
      </c>
      <c r="D12" s="11">
        <v>123</v>
      </c>
      <c r="E12" s="11">
        <v>76</v>
      </c>
      <c r="F12" s="11">
        <v>59</v>
      </c>
      <c r="G12" s="11">
        <v>97</v>
      </c>
      <c r="H12" s="11">
        <v>111</v>
      </c>
      <c r="I12" s="11">
        <v>75</v>
      </c>
      <c r="J12" s="11">
        <v>79</v>
      </c>
      <c r="K12" s="11">
        <v>149</v>
      </c>
      <c r="L12" s="11">
        <v>228</v>
      </c>
      <c r="M12" s="11">
        <v>279</v>
      </c>
      <c r="N12" s="11">
        <v>222</v>
      </c>
      <c r="O12" s="12">
        <f t="shared" si="1"/>
        <v>1584</v>
      </c>
      <c r="Q12" s="10">
        <v>1014</v>
      </c>
      <c r="R12" s="10" t="s">
        <v>23</v>
      </c>
      <c r="S12" s="11">
        <f t="shared" si="2"/>
        <v>86</v>
      </c>
      <c r="T12" s="11">
        <f t="shared" si="0"/>
        <v>209</v>
      </c>
      <c r="U12" s="11">
        <f t="shared" si="0"/>
        <v>285</v>
      </c>
      <c r="V12" s="11">
        <f t="shared" si="0"/>
        <v>344</v>
      </c>
      <c r="W12" s="11">
        <f t="shared" si="0"/>
        <v>441</v>
      </c>
      <c r="X12" s="11">
        <f t="shared" si="0"/>
        <v>552</v>
      </c>
      <c r="Y12" s="11">
        <f t="shared" si="0"/>
        <v>627</v>
      </c>
      <c r="Z12" s="11">
        <f t="shared" si="0"/>
        <v>706</v>
      </c>
      <c r="AA12" s="11">
        <f t="shared" si="0"/>
        <v>855</v>
      </c>
      <c r="AB12" s="11">
        <f t="shared" si="0"/>
        <v>1083</v>
      </c>
      <c r="AC12" s="11">
        <f t="shared" si="0"/>
        <v>1362</v>
      </c>
      <c r="AD12" s="11">
        <f t="shared" si="0"/>
        <v>1584</v>
      </c>
    </row>
    <row r="13" spans="1:30" x14ac:dyDescent="0.2">
      <c r="A13" s="10">
        <v>1015</v>
      </c>
      <c r="B13" s="10" t="s">
        <v>24</v>
      </c>
      <c r="C13" s="11">
        <v>14</v>
      </c>
      <c r="D13" s="11">
        <v>11</v>
      </c>
      <c r="E13" s="11">
        <v>30</v>
      </c>
      <c r="F13" s="11">
        <v>22</v>
      </c>
      <c r="G13" s="11">
        <v>13</v>
      </c>
      <c r="H13" s="11">
        <v>19</v>
      </c>
      <c r="I13" s="11">
        <v>8</v>
      </c>
      <c r="J13" s="11">
        <v>17</v>
      </c>
      <c r="K13" s="11">
        <v>8</v>
      </c>
      <c r="L13" s="11">
        <v>15</v>
      </c>
      <c r="M13" s="11">
        <v>34</v>
      </c>
      <c r="N13" s="11">
        <v>23</v>
      </c>
      <c r="O13" s="12">
        <f t="shared" si="1"/>
        <v>214</v>
      </c>
      <c r="Q13" s="10">
        <v>1015</v>
      </c>
      <c r="R13" s="10" t="s">
        <v>24</v>
      </c>
      <c r="S13" s="11">
        <f t="shared" si="2"/>
        <v>14</v>
      </c>
      <c r="T13" s="11">
        <f t="shared" si="0"/>
        <v>25</v>
      </c>
      <c r="U13" s="11">
        <f t="shared" si="0"/>
        <v>55</v>
      </c>
      <c r="V13" s="11">
        <f t="shared" si="0"/>
        <v>77</v>
      </c>
      <c r="W13" s="11">
        <f t="shared" si="0"/>
        <v>90</v>
      </c>
      <c r="X13" s="11">
        <f t="shared" si="0"/>
        <v>109</v>
      </c>
      <c r="Y13" s="11">
        <f t="shared" si="0"/>
        <v>117</v>
      </c>
      <c r="Z13" s="11">
        <f t="shared" si="0"/>
        <v>134</v>
      </c>
      <c r="AA13" s="11">
        <f t="shared" si="0"/>
        <v>142</v>
      </c>
      <c r="AB13" s="11">
        <f t="shared" si="0"/>
        <v>157</v>
      </c>
      <c r="AC13" s="11">
        <f t="shared" si="0"/>
        <v>191</v>
      </c>
      <c r="AD13" s="11">
        <f t="shared" si="0"/>
        <v>214</v>
      </c>
    </row>
    <row r="14" spans="1:30" x14ac:dyDescent="0.2">
      <c r="A14" s="10">
        <v>1016</v>
      </c>
      <c r="B14" s="10" t="s">
        <v>25</v>
      </c>
      <c r="C14" s="11">
        <v>22</v>
      </c>
      <c r="D14" s="11">
        <v>15</v>
      </c>
      <c r="E14" s="11">
        <v>13</v>
      </c>
      <c r="F14" s="11">
        <v>14</v>
      </c>
      <c r="G14" s="11">
        <v>14</v>
      </c>
      <c r="H14" s="11">
        <v>28</v>
      </c>
      <c r="I14" s="11">
        <v>9</v>
      </c>
      <c r="J14" s="11">
        <v>14</v>
      </c>
      <c r="K14" s="11">
        <v>18</v>
      </c>
      <c r="L14" s="11">
        <v>12</v>
      </c>
      <c r="M14" s="11">
        <v>21</v>
      </c>
      <c r="N14" s="11">
        <v>25</v>
      </c>
      <c r="O14" s="12">
        <f t="shared" si="1"/>
        <v>205</v>
      </c>
      <c r="Q14" s="10">
        <v>1016</v>
      </c>
      <c r="R14" s="10" t="s">
        <v>25</v>
      </c>
      <c r="S14" s="11">
        <f t="shared" si="2"/>
        <v>22</v>
      </c>
      <c r="T14" s="11">
        <f t="shared" si="0"/>
        <v>37</v>
      </c>
      <c r="U14" s="11">
        <f t="shared" si="0"/>
        <v>50</v>
      </c>
      <c r="V14" s="11">
        <f t="shared" si="0"/>
        <v>64</v>
      </c>
      <c r="W14" s="11">
        <f t="shared" si="0"/>
        <v>78</v>
      </c>
      <c r="X14" s="11">
        <f t="shared" si="0"/>
        <v>106</v>
      </c>
      <c r="Y14" s="11">
        <f t="shared" si="0"/>
        <v>115</v>
      </c>
      <c r="Z14" s="11">
        <f t="shared" si="0"/>
        <v>129</v>
      </c>
      <c r="AA14" s="11">
        <f t="shared" si="0"/>
        <v>147</v>
      </c>
      <c r="AB14" s="11">
        <f t="shared" si="0"/>
        <v>159</v>
      </c>
      <c r="AC14" s="11">
        <f t="shared" si="0"/>
        <v>180</v>
      </c>
      <c r="AD14" s="11">
        <f t="shared" si="0"/>
        <v>205</v>
      </c>
    </row>
    <row r="15" spans="1:30" x14ac:dyDescent="0.2">
      <c r="A15" s="10">
        <v>1017</v>
      </c>
      <c r="B15" s="10" t="s">
        <v>26</v>
      </c>
      <c r="C15" s="11">
        <v>32</v>
      </c>
      <c r="D15" s="11">
        <v>42</v>
      </c>
      <c r="E15" s="11">
        <v>14</v>
      </c>
      <c r="F15" s="11">
        <v>34</v>
      </c>
      <c r="G15" s="11">
        <v>29</v>
      </c>
      <c r="H15" s="11">
        <v>43</v>
      </c>
      <c r="I15" s="11">
        <v>44</v>
      </c>
      <c r="J15" s="11">
        <v>41</v>
      </c>
      <c r="K15" s="11">
        <v>16</v>
      </c>
      <c r="L15" s="11">
        <v>19</v>
      </c>
      <c r="M15" s="11">
        <v>28</v>
      </c>
      <c r="N15" s="11">
        <v>26</v>
      </c>
      <c r="O15" s="12">
        <f t="shared" si="1"/>
        <v>368</v>
      </c>
      <c r="Q15" s="10">
        <v>1017</v>
      </c>
      <c r="R15" s="10" t="s">
        <v>26</v>
      </c>
      <c r="S15" s="11">
        <f t="shared" si="2"/>
        <v>32</v>
      </c>
      <c r="T15" s="11">
        <f t="shared" si="0"/>
        <v>74</v>
      </c>
      <c r="U15" s="11">
        <f t="shared" si="0"/>
        <v>88</v>
      </c>
      <c r="V15" s="11">
        <f t="shared" si="0"/>
        <v>122</v>
      </c>
      <c r="W15" s="11">
        <f t="shared" si="0"/>
        <v>151</v>
      </c>
      <c r="X15" s="11">
        <f t="shared" si="0"/>
        <v>194</v>
      </c>
      <c r="Y15" s="11">
        <f t="shared" si="0"/>
        <v>238</v>
      </c>
      <c r="Z15" s="11">
        <f t="shared" si="0"/>
        <v>279</v>
      </c>
      <c r="AA15" s="11">
        <f t="shared" si="0"/>
        <v>295</v>
      </c>
      <c r="AB15" s="11">
        <f t="shared" si="0"/>
        <v>314</v>
      </c>
      <c r="AC15" s="11">
        <f t="shared" si="0"/>
        <v>342</v>
      </c>
      <c r="AD15" s="11">
        <f t="shared" si="0"/>
        <v>368</v>
      </c>
    </row>
    <row r="16" spans="1:30" x14ac:dyDescent="0.2">
      <c r="A16" s="10">
        <v>1018</v>
      </c>
      <c r="B16" s="10" t="s">
        <v>27</v>
      </c>
      <c r="C16" s="11">
        <v>5</v>
      </c>
      <c r="D16" s="11">
        <v>7</v>
      </c>
      <c r="E16" s="11">
        <v>20</v>
      </c>
      <c r="F16" s="11">
        <v>8</v>
      </c>
      <c r="G16" s="11">
        <v>14</v>
      </c>
      <c r="H16" s="11">
        <v>24</v>
      </c>
      <c r="I16" s="11">
        <v>6</v>
      </c>
      <c r="J16" s="11">
        <v>12</v>
      </c>
      <c r="K16" s="11">
        <v>2</v>
      </c>
      <c r="L16" s="11">
        <v>3</v>
      </c>
      <c r="M16" s="11">
        <v>12</v>
      </c>
      <c r="N16" s="11">
        <v>13</v>
      </c>
      <c r="O16" s="12">
        <f t="shared" si="1"/>
        <v>126</v>
      </c>
      <c r="Q16" s="10">
        <v>1018</v>
      </c>
      <c r="R16" s="10" t="s">
        <v>27</v>
      </c>
      <c r="S16" s="11">
        <f t="shared" si="2"/>
        <v>5</v>
      </c>
      <c r="T16" s="11">
        <f t="shared" si="0"/>
        <v>12</v>
      </c>
      <c r="U16" s="11">
        <f t="shared" si="0"/>
        <v>32</v>
      </c>
      <c r="V16" s="11">
        <f t="shared" si="0"/>
        <v>40</v>
      </c>
      <c r="W16" s="11">
        <f t="shared" si="0"/>
        <v>54</v>
      </c>
      <c r="X16" s="11">
        <f t="shared" si="0"/>
        <v>78</v>
      </c>
      <c r="Y16" s="11">
        <f t="shared" si="0"/>
        <v>84</v>
      </c>
      <c r="Z16" s="11">
        <f t="shared" si="0"/>
        <v>96</v>
      </c>
      <c r="AA16" s="11">
        <f t="shared" si="0"/>
        <v>98</v>
      </c>
      <c r="AB16" s="11">
        <f t="shared" si="0"/>
        <v>101</v>
      </c>
      <c r="AC16" s="11">
        <f t="shared" si="0"/>
        <v>113</v>
      </c>
      <c r="AD16" s="11">
        <f t="shared" si="0"/>
        <v>126</v>
      </c>
    </row>
    <row r="17" spans="1:30" x14ac:dyDescent="0.2">
      <c r="A17" s="10">
        <v>1019</v>
      </c>
      <c r="B17" s="10" t="s">
        <v>28</v>
      </c>
      <c r="C17" s="11">
        <v>7</v>
      </c>
      <c r="D17" s="11">
        <v>3</v>
      </c>
      <c r="E17" s="11">
        <v>5</v>
      </c>
      <c r="F17" s="11">
        <v>6</v>
      </c>
      <c r="G17" s="11">
        <v>11</v>
      </c>
      <c r="H17" s="11">
        <v>27</v>
      </c>
      <c r="I17" s="11">
        <v>14</v>
      </c>
      <c r="J17" s="11">
        <v>6</v>
      </c>
      <c r="K17" s="11">
        <v>11</v>
      </c>
      <c r="L17" s="11">
        <v>4</v>
      </c>
      <c r="M17" s="11">
        <v>3</v>
      </c>
      <c r="N17" s="11">
        <v>6</v>
      </c>
      <c r="O17" s="12">
        <f t="shared" si="1"/>
        <v>103</v>
      </c>
      <c r="Q17" s="10">
        <v>1019</v>
      </c>
      <c r="R17" s="10" t="s">
        <v>28</v>
      </c>
      <c r="S17" s="11">
        <f t="shared" si="2"/>
        <v>7</v>
      </c>
      <c r="T17" s="11">
        <f t="shared" si="0"/>
        <v>10</v>
      </c>
      <c r="U17" s="11">
        <f t="shared" si="0"/>
        <v>15</v>
      </c>
      <c r="V17" s="11">
        <f t="shared" si="0"/>
        <v>21</v>
      </c>
      <c r="W17" s="11">
        <f t="shared" si="0"/>
        <v>32</v>
      </c>
      <c r="X17" s="11">
        <f t="shared" si="0"/>
        <v>59</v>
      </c>
      <c r="Y17" s="11">
        <f t="shared" si="0"/>
        <v>73</v>
      </c>
      <c r="Z17" s="11">
        <f t="shared" si="0"/>
        <v>79</v>
      </c>
      <c r="AA17" s="11">
        <f t="shared" si="0"/>
        <v>90</v>
      </c>
      <c r="AB17" s="11">
        <f t="shared" si="0"/>
        <v>94</v>
      </c>
      <c r="AC17" s="11">
        <f t="shared" si="0"/>
        <v>97</v>
      </c>
      <c r="AD17" s="11">
        <f t="shared" si="0"/>
        <v>103</v>
      </c>
    </row>
    <row r="18" spans="1:30" x14ac:dyDescent="0.2">
      <c r="A18" s="10">
        <v>1020</v>
      </c>
      <c r="B18" s="10" t="s">
        <v>29</v>
      </c>
      <c r="C18" s="11">
        <v>37</v>
      </c>
      <c r="D18" s="11">
        <v>21</v>
      </c>
      <c r="E18" s="11">
        <v>17</v>
      </c>
      <c r="F18" s="11">
        <v>49</v>
      </c>
      <c r="G18" s="11">
        <v>54</v>
      </c>
      <c r="H18" s="11">
        <v>33</v>
      </c>
      <c r="I18" s="11">
        <v>25</v>
      </c>
      <c r="J18" s="11">
        <v>52</v>
      </c>
      <c r="K18" s="11">
        <v>30</v>
      </c>
      <c r="L18" s="11">
        <v>37</v>
      </c>
      <c r="M18" s="11">
        <v>38</v>
      </c>
      <c r="N18" s="11">
        <v>64</v>
      </c>
      <c r="O18" s="12">
        <f t="shared" si="1"/>
        <v>457</v>
      </c>
      <c r="Q18" s="10">
        <v>1020</v>
      </c>
      <c r="R18" s="10" t="s">
        <v>29</v>
      </c>
      <c r="S18" s="11">
        <f t="shared" si="2"/>
        <v>37</v>
      </c>
      <c r="T18" s="11">
        <f t="shared" si="0"/>
        <v>58</v>
      </c>
      <c r="U18" s="11">
        <f t="shared" si="0"/>
        <v>75</v>
      </c>
      <c r="V18" s="11">
        <f t="shared" si="0"/>
        <v>124</v>
      </c>
      <c r="W18" s="11">
        <f t="shared" si="0"/>
        <v>178</v>
      </c>
      <c r="X18" s="11">
        <f t="shared" si="0"/>
        <v>211</v>
      </c>
      <c r="Y18" s="11">
        <f t="shared" si="0"/>
        <v>236</v>
      </c>
      <c r="Z18" s="11">
        <f t="shared" si="0"/>
        <v>288</v>
      </c>
      <c r="AA18" s="11">
        <f t="shared" si="0"/>
        <v>318</v>
      </c>
      <c r="AB18" s="11">
        <f t="shared" si="0"/>
        <v>355</v>
      </c>
      <c r="AC18" s="11">
        <f t="shared" si="0"/>
        <v>393</v>
      </c>
      <c r="AD18" s="11">
        <f t="shared" si="0"/>
        <v>457</v>
      </c>
    </row>
    <row r="19" spans="1:30" x14ac:dyDescent="0.2">
      <c r="A19" s="10">
        <v>1021</v>
      </c>
      <c r="B19" s="10" t="s">
        <v>30</v>
      </c>
      <c r="C19" s="11">
        <v>5</v>
      </c>
      <c r="D19" s="11">
        <v>16</v>
      </c>
      <c r="E19" s="11">
        <v>11</v>
      </c>
      <c r="F19" s="11">
        <v>8</v>
      </c>
      <c r="G19" s="11">
        <v>16</v>
      </c>
      <c r="H19" s="11">
        <v>14</v>
      </c>
      <c r="I19" s="11">
        <v>7</v>
      </c>
      <c r="J19" s="11">
        <v>17</v>
      </c>
      <c r="K19" s="11">
        <v>25</v>
      </c>
      <c r="L19" s="11">
        <v>35</v>
      </c>
      <c r="M19" s="11">
        <v>21</v>
      </c>
      <c r="N19" s="11">
        <v>17</v>
      </c>
      <c r="O19" s="12">
        <f t="shared" si="1"/>
        <v>192</v>
      </c>
      <c r="Q19" s="10">
        <v>1021</v>
      </c>
      <c r="R19" s="10" t="s">
        <v>30</v>
      </c>
      <c r="S19" s="11">
        <f t="shared" si="2"/>
        <v>5</v>
      </c>
      <c r="T19" s="11">
        <f t="shared" ref="T19:AD28" si="3">+S19+D19</f>
        <v>21</v>
      </c>
      <c r="U19" s="11">
        <f t="shared" si="3"/>
        <v>32</v>
      </c>
      <c r="V19" s="11">
        <f t="shared" si="3"/>
        <v>40</v>
      </c>
      <c r="W19" s="11">
        <f t="shared" si="3"/>
        <v>56</v>
      </c>
      <c r="X19" s="11">
        <f t="shared" si="3"/>
        <v>70</v>
      </c>
      <c r="Y19" s="11">
        <f t="shared" si="3"/>
        <v>77</v>
      </c>
      <c r="Z19" s="11">
        <f t="shared" si="3"/>
        <v>94</v>
      </c>
      <c r="AA19" s="11">
        <f t="shared" si="3"/>
        <v>119</v>
      </c>
      <c r="AB19" s="11">
        <f t="shared" si="3"/>
        <v>154</v>
      </c>
      <c r="AC19" s="11">
        <f t="shared" si="3"/>
        <v>175</v>
      </c>
      <c r="AD19" s="11">
        <f t="shared" si="3"/>
        <v>192</v>
      </c>
    </row>
    <row r="20" spans="1:30" x14ac:dyDescent="0.2">
      <c r="A20" s="10">
        <v>1022</v>
      </c>
      <c r="B20" s="10" t="s">
        <v>31</v>
      </c>
      <c r="C20" s="11">
        <v>87</v>
      </c>
      <c r="D20" s="11">
        <v>121</v>
      </c>
      <c r="E20" s="11">
        <v>69</v>
      </c>
      <c r="F20" s="11">
        <v>91</v>
      </c>
      <c r="G20" s="11">
        <v>144</v>
      </c>
      <c r="H20" s="11">
        <v>141</v>
      </c>
      <c r="I20" s="11">
        <v>122</v>
      </c>
      <c r="J20" s="11">
        <v>105</v>
      </c>
      <c r="K20" s="11">
        <v>73</v>
      </c>
      <c r="L20" s="11">
        <v>67</v>
      </c>
      <c r="M20" s="11">
        <v>101</v>
      </c>
      <c r="N20" s="11">
        <v>105</v>
      </c>
      <c r="O20" s="12">
        <f t="shared" si="1"/>
        <v>1226</v>
      </c>
      <c r="Q20" s="10">
        <v>1022</v>
      </c>
      <c r="R20" s="10" t="s">
        <v>31</v>
      </c>
      <c r="S20" s="11">
        <f t="shared" si="2"/>
        <v>87</v>
      </c>
      <c r="T20" s="11">
        <f t="shared" si="3"/>
        <v>208</v>
      </c>
      <c r="U20" s="11">
        <f t="shared" si="3"/>
        <v>277</v>
      </c>
      <c r="V20" s="11">
        <f t="shared" si="3"/>
        <v>368</v>
      </c>
      <c r="W20" s="11">
        <f t="shared" si="3"/>
        <v>512</v>
      </c>
      <c r="X20" s="11">
        <f t="shared" si="3"/>
        <v>653</v>
      </c>
      <c r="Y20" s="11">
        <f t="shared" si="3"/>
        <v>775</v>
      </c>
      <c r="Z20" s="11">
        <f t="shared" si="3"/>
        <v>880</v>
      </c>
      <c r="AA20" s="11">
        <f t="shared" si="3"/>
        <v>953</v>
      </c>
      <c r="AB20" s="11">
        <f t="shared" si="3"/>
        <v>1020</v>
      </c>
      <c r="AC20" s="11">
        <f t="shared" si="3"/>
        <v>1121</v>
      </c>
      <c r="AD20" s="11">
        <f t="shared" si="3"/>
        <v>1226</v>
      </c>
    </row>
    <row r="21" spans="1:30" x14ac:dyDescent="0.2">
      <c r="A21" s="10">
        <v>1023</v>
      </c>
      <c r="B21" s="10" t="s">
        <v>32</v>
      </c>
      <c r="C21" s="11">
        <v>7</v>
      </c>
      <c r="D21" s="11">
        <v>24</v>
      </c>
      <c r="E21" s="11">
        <v>16</v>
      </c>
      <c r="F21" s="11">
        <v>77</v>
      </c>
      <c r="G21" s="11">
        <v>10</v>
      </c>
      <c r="H21" s="11">
        <v>39</v>
      </c>
      <c r="I21" s="11">
        <v>16</v>
      </c>
      <c r="J21" s="11">
        <v>16</v>
      </c>
      <c r="K21" s="11">
        <v>17</v>
      </c>
      <c r="L21" s="11">
        <v>7</v>
      </c>
      <c r="M21" s="11">
        <v>9</v>
      </c>
      <c r="N21" s="11">
        <v>6</v>
      </c>
      <c r="O21" s="12">
        <f t="shared" si="1"/>
        <v>244</v>
      </c>
      <c r="Q21" s="10">
        <v>1023</v>
      </c>
      <c r="R21" s="10" t="s">
        <v>32</v>
      </c>
      <c r="S21" s="11">
        <f t="shared" si="2"/>
        <v>7</v>
      </c>
      <c r="T21" s="11">
        <f t="shared" si="3"/>
        <v>31</v>
      </c>
      <c r="U21" s="11">
        <f t="shared" si="3"/>
        <v>47</v>
      </c>
      <c r="V21" s="11">
        <f t="shared" si="3"/>
        <v>124</v>
      </c>
      <c r="W21" s="11">
        <f t="shared" si="3"/>
        <v>134</v>
      </c>
      <c r="X21" s="11">
        <f t="shared" si="3"/>
        <v>173</v>
      </c>
      <c r="Y21" s="11">
        <f t="shared" si="3"/>
        <v>189</v>
      </c>
      <c r="Z21" s="11">
        <f t="shared" si="3"/>
        <v>205</v>
      </c>
      <c r="AA21" s="11">
        <f t="shared" si="3"/>
        <v>222</v>
      </c>
      <c r="AB21" s="11">
        <f t="shared" si="3"/>
        <v>229</v>
      </c>
      <c r="AC21" s="11">
        <f t="shared" si="3"/>
        <v>238</v>
      </c>
      <c r="AD21" s="11">
        <f t="shared" si="3"/>
        <v>244</v>
      </c>
    </row>
    <row r="22" spans="1:30" x14ac:dyDescent="0.2">
      <c r="A22" s="10">
        <v>1024</v>
      </c>
      <c r="B22" s="10" t="s">
        <v>33</v>
      </c>
      <c r="C22" s="11">
        <v>77</v>
      </c>
      <c r="D22" s="11">
        <v>166</v>
      </c>
      <c r="E22" s="11">
        <v>165</v>
      </c>
      <c r="F22" s="11">
        <v>168</v>
      </c>
      <c r="G22" s="11">
        <v>129</v>
      </c>
      <c r="H22" s="11">
        <v>155</v>
      </c>
      <c r="I22" s="11">
        <v>149</v>
      </c>
      <c r="J22" s="11">
        <v>166</v>
      </c>
      <c r="K22" s="11">
        <v>132</v>
      </c>
      <c r="L22" s="11">
        <v>103</v>
      </c>
      <c r="M22" s="11">
        <v>112</v>
      </c>
      <c r="N22" s="11">
        <v>100</v>
      </c>
      <c r="O22" s="12">
        <f t="shared" si="1"/>
        <v>1622</v>
      </c>
      <c r="Q22" s="10">
        <v>1024</v>
      </c>
      <c r="R22" s="10" t="s">
        <v>33</v>
      </c>
      <c r="S22" s="11">
        <f t="shared" si="2"/>
        <v>77</v>
      </c>
      <c r="T22" s="11">
        <f t="shared" si="3"/>
        <v>243</v>
      </c>
      <c r="U22" s="11">
        <f t="shared" si="3"/>
        <v>408</v>
      </c>
      <c r="V22" s="11">
        <f t="shared" si="3"/>
        <v>576</v>
      </c>
      <c r="W22" s="11">
        <f t="shared" si="3"/>
        <v>705</v>
      </c>
      <c r="X22" s="11">
        <f t="shared" si="3"/>
        <v>860</v>
      </c>
      <c r="Y22" s="11">
        <f t="shared" si="3"/>
        <v>1009</v>
      </c>
      <c r="Z22" s="11">
        <f t="shared" si="3"/>
        <v>1175</v>
      </c>
      <c r="AA22" s="11">
        <f t="shared" si="3"/>
        <v>1307</v>
      </c>
      <c r="AB22" s="11">
        <f t="shared" si="3"/>
        <v>1410</v>
      </c>
      <c r="AC22" s="11">
        <f t="shared" si="3"/>
        <v>1522</v>
      </c>
      <c r="AD22" s="11">
        <f t="shared" si="3"/>
        <v>1622</v>
      </c>
    </row>
    <row r="23" spans="1:30" x14ac:dyDescent="0.2">
      <c r="A23" s="10">
        <v>1025</v>
      </c>
      <c r="B23" s="10" t="s">
        <v>34</v>
      </c>
      <c r="C23" s="11">
        <v>89</v>
      </c>
      <c r="D23" s="11">
        <v>30</v>
      </c>
      <c r="E23" s="11">
        <v>63</v>
      </c>
      <c r="F23" s="11">
        <v>16</v>
      </c>
      <c r="G23" s="11">
        <v>39</v>
      </c>
      <c r="H23" s="11">
        <v>24</v>
      </c>
      <c r="I23" s="11">
        <v>42</v>
      </c>
      <c r="J23" s="11">
        <v>51</v>
      </c>
      <c r="K23" s="11">
        <v>80</v>
      </c>
      <c r="L23" s="11">
        <v>33</v>
      </c>
      <c r="M23" s="11">
        <v>59</v>
      </c>
      <c r="N23" s="11">
        <v>26</v>
      </c>
      <c r="O23" s="12">
        <f t="shared" si="1"/>
        <v>552</v>
      </c>
      <c r="Q23" s="10">
        <v>1025</v>
      </c>
      <c r="R23" s="10" t="s">
        <v>34</v>
      </c>
      <c r="S23" s="11">
        <f t="shared" si="2"/>
        <v>89</v>
      </c>
      <c r="T23" s="11">
        <f t="shared" si="3"/>
        <v>119</v>
      </c>
      <c r="U23" s="11">
        <f t="shared" si="3"/>
        <v>182</v>
      </c>
      <c r="V23" s="11">
        <f t="shared" si="3"/>
        <v>198</v>
      </c>
      <c r="W23" s="11">
        <f t="shared" si="3"/>
        <v>237</v>
      </c>
      <c r="X23" s="11">
        <f t="shared" si="3"/>
        <v>261</v>
      </c>
      <c r="Y23" s="11">
        <f t="shared" si="3"/>
        <v>303</v>
      </c>
      <c r="Z23" s="11">
        <f t="shared" si="3"/>
        <v>354</v>
      </c>
      <c r="AA23" s="11">
        <f t="shared" si="3"/>
        <v>434</v>
      </c>
      <c r="AB23" s="11">
        <f t="shared" si="3"/>
        <v>467</v>
      </c>
      <c r="AC23" s="11">
        <f t="shared" si="3"/>
        <v>526</v>
      </c>
      <c r="AD23" s="11">
        <f t="shared" si="3"/>
        <v>552</v>
      </c>
    </row>
    <row r="24" spans="1:30" x14ac:dyDescent="0.2">
      <c r="A24" s="10">
        <v>1026</v>
      </c>
      <c r="B24" s="10" t="s">
        <v>35</v>
      </c>
      <c r="C24" s="11">
        <v>5</v>
      </c>
      <c r="D24" s="11">
        <v>10</v>
      </c>
      <c r="E24" s="11">
        <v>7</v>
      </c>
      <c r="F24" s="11">
        <v>7</v>
      </c>
      <c r="G24" s="11">
        <v>5</v>
      </c>
      <c r="H24" s="11">
        <v>10</v>
      </c>
      <c r="I24" s="11">
        <v>3</v>
      </c>
      <c r="J24" s="11">
        <v>2</v>
      </c>
      <c r="K24" s="11">
        <v>9</v>
      </c>
      <c r="L24" s="11">
        <v>7</v>
      </c>
      <c r="M24" s="11">
        <v>2</v>
      </c>
      <c r="N24" s="11">
        <v>3</v>
      </c>
      <c r="O24" s="12">
        <f t="shared" si="1"/>
        <v>70</v>
      </c>
      <c r="Q24" s="10">
        <v>1026</v>
      </c>
      <c r="R24" s="10" t="s">
        <v>35</v>
      </c>
      <c r="S24" s="11">
        <f t="shared" si="2"/>
        <v>5</v>
      </c>
      <c r="T24" s="11">
        <f t="shared" si="3"/>
        <v>15</v>
      </c>
      <c r="U24" s="11">
        <f t="shared" si="3"/>
        <v>22</v>
      </c>
      <c r="V24" s="11">
        <f t="shared" si="3"/>
        <v>29</v>
      </c>
      <c r="W24" s="11">
        <f t="shared" si="3"/>
        <v>34</v>
      </c>
      <c r="X24" s="11">
        <f t="shared" si="3"/>
        <v>44</v>
      </c>
      <c r="Y24" s="11">
        <f t="shared" si="3"/>
        <v>47</v>
      </c>
      <c r="Z24" s="11">
        <f t="shared" si="3"/>
        <v>49</v>
      </c>
      <c r="AA24" s="11">
        <f t="shared" si="3"/>
        <v>58</v>
      </c>
      <c r="AB24" s="11">
        <f t="shared" si="3"/>
        <v>65</v>
      </c>
      <c r="AC24" s="11">
        <f t="shared" si="3"/>
        <v>67</v>
      </c>
      <c r="AD24" s="11">
        <f t="shared" si="3"/>
        <v>70</v>
      </c>
    </row>
    <row r="25" spans="1:30" x14ac:dyDescent="0.2">
      <c r="A25" s="10">
        <v>1027</v>
      </c>
      <c r="B25" s="10" t="s">
        <v>36</v>
      </c>
      <c r="C25" s="11">
        <v>32</v>
      </c>
      <c r="D25" s="11">
        <v>9</v>
      </c>
      <c r="E25" s="11">
        <v>15</v>
      </c>
      <c r="F25" s="11">
        <v>10</v>
      </c>
      <c r="G25" s="11">
        <v>7</v>
      </c>
      <c r="H25" s="11">
        <v>10</v>
      </c>
      <c r="I25" s="11">
        <v>13</v>
      </c>
      <c r="J25" s="11">
        <v>17</v>
      </c>
      <c r="K25" s="11">
        <v>21</v>
      </c>
      <c r="L25" s="11">
        <v>20</v>
      </c>
      <c r="M25" s="11">
        <v>14</v>
      </c>
      <c r="N25" s="11">
        <v>8</v>
      </c>
      <c r="O25" s="12">
        <f t="shared" si="1"/>
        <v>176</v>
      </c>
      <c r="Q25" s="10">
        <v>1027</v>
      </c>
      <c r="R25" s="10" t="s">
        <v>36</v>
      </c>
      <c r="S25" s="11">
        <f t="shared" si="2"/>
        <v>32</v>
      </c>
      <c r="T25" s="11">
        <f t="shared" si="3"/>
        <v>41</v>
      </c>
      <c r="U25" s="11">
        <f t="shared" si="3"/>
        <v>56</v>
      </c>
      <c r="V25" s="11">
        <f t="shared" si="3"/>
        <v>66</v>
      </c>
      <c r="W25" s="11">
        <f t="shared" si="3"/>
        <v>73</v>
      </c>
      <c r="X25" s="11">
        <f t="shared" si="3"/>
        <v>83</v>
      </c>
      <c r="Y25" s="11">
        <f t="shared" si="3"/>
        <v>96</v>
      </c>
      <c r="Z25" s="11">
        <f t="shared" si="3"/>
        <v>113</v>
      </c>
      <c r="AA25" s="11">
        <f t="shared" si="3"/>
        <v>134</v>
      </c>
      <c r="AB25" s="11">
        <f t="shared" si="3"/>
        <v>154</v>
      </c>
      <c r="AC25" s="11">
        <f t="shared" si="3"/>
        <v>168</v>
      </c>
      <c r="AD25" s="11">
        <f t="shared" si="3"/>
        <v>176</v>
      </c>
    </row>
    <row r="26" spans="1:30" x14ac:dyDescent="0.2">
      <c r="A26" s="10">
        <v>1028</v>
      </c>
      <c r="B26" s="10" t="s">
        <v>37</v>
      </c>
      <c r="C26" s="11">
        <v>66</v>
      </c>
      <c r="D26" s="11">
        <v>66</v>
      </c>
      <c r="E26" s="11">
        <v>120</v>
      </c>
      <c r="F26" s="11">
        <v>62</v>
      </c>
      <c r="G26" s="11">
        <v>56</v>
      </c>
      <c r="H26" s="11">
        <v>86</v>
      </c>
      <c r="I26" s="11">
        <v>60</v>
      </c>
      <c r="J26" s="11">
        <v>58</v>
      </c>
      <c r="K26" s="11">
        <v>55</v>
      </c>
      <c r="L26" s="11">
        <v>53</v>
      </c>
      <c r="M26" s="11">
        <v>58</v>
      </c>
      <c r="N26" s="11">
        <v>43</v>
      </c>
      <c r="O26" s="12">
        <f t="shared" si="1"/>
        <v>783</v>
      </c>
      <c r="Q26" s="10">
        <v>1028</v>
      </c>
      <c r="R26" s="10" t="s">
        <v>37</v>
      </c>
      <c r="S26" s="11">
        <f t="shared" si="2"/>
        <v>66</v>
      </c>
      <c r="T26" s="11">
        <f t="shared" si="3"/>
        <v>132</v>
      </c>
      <c r="U26" s="11">
        <f t="shared" si="3"/>
        <v>252</v>
      </c>
      <c r="V26" s="11">
        <f t="shared" si="3"/>
        <v>314</v>
      </c>
      <c r="W26" s="11">
        <f t="shared" si="3"/>
        <v>370</v>
      </c>
      <c r="X26" s="11">
        <f t="shared" si="3"/>
        <v>456</v>
      </c>
      <c r="Y26" s="11">
        <f t="shared" si="3"/>
        <v>516</v>
      </c>
      <c r="Z26" s="11">
        <f t="shared" si="3"/>
        <v>574</v>
      </c>
      <c r="AA26" s="11">
        <f t="shared" si="3"/>
        <v>629</v>
      </c>
      <c r="AB26" s="11">
        <f t="shared" si="3"/>
        <v>682</v>
      </c>
      <c r="AC26" s="11">
        <f t="shared" si="3"/>
        <v>740</v>
      </c>
      <c r="AD26" s="11">
        <f t="shared" si="3"/>
        <v>783</v>
      </c>
    </row>
    <row r="27" spans="1:30" x14ac:dyDescent="0.2">
      <c r="A27" s="10">
        <v>1029</v>
      </c>
      <c r="B27" s="10" t="s">
        <v>38</v>
      </c>
      <c r="C27" s="11">
        <v>22</v>
      </c>
      <c r="D27" s="11">
        <v>17</v>
      </c>
      <c r="E27" s="11">
        <v>11</v>
      </c>
      <c r="F27" s="11">
        <v>5</v>
      </c>
      <c r="G27" s="11">
        <v>18</v>
      </c>
      <c r="H27" s="11">
        <v>15</v>
      </c>
      <c r="I27" s="11">
        <v>13</v>
      </c>
      <c r="J27" s="11">
        <v>5</v>
      </c>
      <c r="K27" s="11">
        <v>51</v>
      </c>
      <c r="L27" s="11">
        <v>24</v>
      </c>
      <c r="M27" s="11">
        <v>4</v>
      </c>
      <c r="N27" s="11">
        <v>4</v>
      </c>
      <c r="O27" s="12">
        <f t="shared" si="1"/>
        <v>189</v>
      </c>
      <c r="Q27" s="10">
        <v>1029</v>
      </c>
      <c r="R27" s="10" t="s">
        <v>38</v>
      </c>
      <c r="S27" s="11">
        <f t="shared" si="2"/>
        <v>22</v>
      </c>
      <c r="T27" s="11">
        <f t="shared" si="3"/>
        <v>39</v>
      </c>
      <c r="U27" s="11">
        <f t="shared" si="3"/>
        <v>50</v>
      </c>
      <c r="V27" s="11">
        <f t="shared" si="3"/>
        <v>55</v>
      </c>
      <c r="W27" s="11">
        <f t="shared" si="3"/>
        <v>73</v>
      </c>
      <c r="X27" s="11">
        <f t="shared" si="3"/>
        <v>88</v>
      </c>
      <c r="Y27" s="11">
        <f t="shared" si="3"/>
        <v>101</v>
      </c>
      <c r="Z27" s="11">
        <f t="shared" si="3"/>
        <v>106</v>
      </c>
      <c r="AA27" s="11">
        <f t="shared" si="3"/>
        <v>157</v>
      </c>
      <c r="AB27" s="11">
        <f t="shared" si="3"/>
        <v>181</v>
      </c>
      <c r="AC27" s="11">
        <f t="shared" si="3"/>
        <v>185</v>
      </c>
      <c r="AD27" s="11">
        <f t="shared" si="3"/>
        <v>189</v>
      </c>
    </row>
    <row r="28" spans="1:30" x14ac:dyDescent="0.2">
      <c r="A28" s="15">
        <v>1030</v>
      </c>
      <c r="B28" s="15" t="s">
        <v>18</v>
      </c>
      <c r="C28" s="16">
        <v>27</v>
      </c>
      <c r="D28" s="16">
        <v>21</v>
      </c>
      <c r="E28" s="16">
        <v>10</v>
      </c>
      <c r="F28" s="16">
        <v>7</v>
      </c>
      <c r="G28" s="16">
        <v>6</v>
      </c>
      <c r="H28" s="16">
        <v>38</v>
      </c>
      <c r="I28" s="16">
        <v>14</v>
      </c>
      <c r="J28" s="16">
        <v>15</v>
      </c>
      <c r="K28" s="16">
        <v>4</v>
      </c>
      <c r="L28" s="16">
        <v>12</v>
      </c>
      <c r="M28" s="16">
        <v>13</v>
      </c>
      <c r="N28" s="16">
        <v>11</v>
      </c>
      <c r="O28" s="17">
        <f t="shared" si="1"/>
        <v>178</v>
      </c>
      <c r="Q28" s="15">
        <v>1030</v>
      </c>
      <c r="R28" s="15" t="s">
        <v>18</v>
      </c>
      <c r="S28" s="16">
        <f t="shared" si="2"/>
        <v>27</v>
      </c>
      <c r="T28" s="16">
        <f t="shared" si="3"/>
        <v>48</v>
      </c>
      <c r="U28" s="16">
        <f t="shared" si="3"/>
        <v>58</v>
      </c>
      <c r="V28" s="16">
        <f t="shared" si="3"/>
        <v>65</v>
      </c>
      <c r="W28" s="16">
        <f t="shared" si="3"/>
        <v>71</v>
      </c>
      <c r="X28" s="16">
        <f t="shared" si="3"/>
        <v>109</v>
      </c>
      <c r="Y28" s="16">
        <f t="shared" si="3"/>
        <v>123</v>
      </c>
      <c r="Z28" s="16">
        <f t="shared" si="3"/>
        <v>138</v>
      </c>
      <c r="AA28" s="16">
        <f t="shared" si="3"/>
        <v>142</v>
      </c>
      <c r="AB28" s="16">
        <f t="shared" si="3"/>
        <v>154</v>
      </c>
      <c r="AC28" s="16">
        <f t="shared" si="3"/>
        <v>167</v>
      </c>
      <c r="AD28" s="16">
        <f t="shared" si="3"/>
        <v>178</v>
      </c>
    </row>
    <row r="29" spans="1:30" x14ac:dyDescent="0.2">
      <c r="A29" s="4">
        <v>10300</v>
      </c>
      <c r="B29" s="4" t="s">
        <v>56</v>
      </c>
      <c r="C29" s="5">
        <f>SUM(C2:C28)</f>
        <v>1846</v>
      </c>
      <c r="D29" s="5">
        <f t="shared" ref="D29:N29" si="4">SUM(D2:D28)</f>
        <v>1511</v>
      </c>
      <c r="E29" s="5">
        <f t="shared" si="4"/>
        <v>1450</v>
      </c>
      <c r="F29" s="5">
        <f t="shared" si="4"/>
        <v>1282</v>
      </c>
      <c r="G29" s="5">
        <f t="shared" si="4"/>
        <v>1405</v>
      </c>
      <c r="H29" s="5">
        <f t="shared" si="4"/>
        <v>1879</v>
      </c>
      <c r="I29" s="5">
        <f t="shared" si="4"/>
        <v>1201</v>
      </c>
      <c r="J29" s="5">
        <f t="shared" si="4"/>
        <v>1390</v>
      </c>
      <c r="K29" s="5">
        <f t="shared" si="4"/>
        <v>1480</v>
      </c>
      <c r="L29" s="5">
        <f t="shared" si="4"/>
        <v>1319</v>
      </c>
      <c r="M29" s="5">
        <f t="shared" si="4"/>
        <v>1868</v>
      </c>
      <c r="N29" s="5">
        <f t="shared" si="4"/>
        <v>2402</v>
      </c>
      <c r="O29" s="6">
        <f t="shared" si="1"/>
        <v>19033</v>
      </c>
      <c r="Q29" s="4">
        <v>10300</v>
      </c>
      <c r="R29" s="4" t="s">
        <v>142</v>
      </c>
      <c r="S29" s="5">
        <f>SUM(S2:S28)</f>
        <v>1846</v>
      </c>
      <c r="T29" s="5">
        <f>SUM(T2:T28)</f>
        <v>3357</v>
      </c>
      <c r="U29" s="5">
        <f>SUM(U2:U28)</f>
        <v>4807</v>
      </c>
      <c r="V29" s="5">
        <f t="shared" ref="V29:AD29" si="5">SUM(V2:V28)</f>
        <v>6089</v>
      </c>
      <c r="W29" s="5">
        <f t="shared" si="5"/>
        <v>7494</v>
      </c>
      <c r="X29" s="5">
        <f t="shared" si="5"/>
        <v>9373</v>
      </c>
      <c r="Y29" s="5">
        <f t="shared" si="5"/>
        <v>10574</v>
      </c>
      <c r="Z29" s="5">
        <f t="shared" si="5"/>
        <v>11964</v>
      </c>
      <c r="AA29" s="5">
        <f t="shared" si="5"/>
        <v>13444</v>
      </c>
      <c r="AB29" s="5">
        <f t="shared" si="5"/>
        <v>14763</v>
      </c>
      <c r="AC29" s="5">
        <f t="shared" si="5"/>
        <v>16631</v>
      </c>
      <c r="AD29" s="5">
        <f t="shared" si="5"/>
        <v>19033</v>
      </c>
    </row>
    <row r="30" spans="1:30" x14ac:dyDescent="0.2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30" x14ac:dyDescent="0.2">
      <c r="A31" s="3" t="s">
        <v>52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56</v>
      </c>
      <c r="Q31" s="3" t="s">
        <v>73</v>
      </c>
      <c r="R31" s="3" t="s">
        <v>39</v>
      </c>
      <c r="S31" s="3" t="s">
        <v>74</v>
      </c>
      <c r="T31" s="3" t="s">
        <v>75</v>
      </c>
      <c r="U31" s="3" t="s">
        <v>76</v>
      </c>
      <c r="V31" s="3" t="s">
        <v>77</v>
      </c>
      <c r="W31" s="3" t="s">
        <v>78</v>
      </c>
      <c r="X31" s="3" t="s">
        <v>79</v>
      </c>
      <c r="Y31" s="3" t="s">
        <v>80</v>
      </c>
      <c r="Z31" s="3" t="s">
        <v>81</v>
      </c>
      <c r="AA31" s="3" t="s">
        <v>82</v>
      </c>
      <c r="AB31" s="3" t="s">
        <v>83</v>
      </c>
      <c r="AC31" s="3" t="s">
        <v>84</v>
      </c>
      <c r="AD31" s="3" t="s">
        <v>85</v>
      </c>
    </row>
    <row r="32" spans="1:30" x14ac:dyDescent="0.2">
      <c r="A32" s="7">
        <v>1004</v>
      </c>
      <c r="B32" s="7" t="s">
        <v>94</v>
      </c>
      <c r="C32" s="19">
        <v>2.6004860000000001</v>
      </c>
      <c r="D32" s="19">
        <v>2.6556259999999998</v>
      </c>
      <c r="E32" s="19">
        <v>2.715541</v>
      </c>
      <c r="F32" s="19">
        <v>2.8848199999999999</v>
      </c>
      <c r="G32" s="19">
        <v>2.7957709999999998</v>
      </c>
      <c r="H32" s="19">
        <v>2.7811119999999998</v>
      </c>
      <c r="I32" s="19">
        <v>3.2441399999999998</v>
      </c>
      <c r="J32" s="19">
        <v>3.0268969999999999</v>
      </c>
      <c r="K32" s="19">
        <v>2.862279</v>
      </c>
      <c r="L32" s="19">
        <v>2.7132170000000002</v>
      </c>
      <c r="M32" s="19">
        <v>2.802378</v>
      </c>
      <c r="N32" s="19">
        <v>2.8291119999999998</v>
      </c>
      <c r="O32" s="20">
        <f>SUM(C32:N32)</f>
        <v>33.911378999999997</v>
      </c>
      <c r="Q32" s="7">
        <v>1004</v>
      </c>
      <c r="R32" s="7" t="s">
        <v>94</v>
      </c>
      <c r="S32" s="19">
        <f>+C32</f>
        <v>2.6004860000000001</v>
      </c>
      <c r="T32" s="19">
        <f>+S32+D32</f>
        <v>5.2561119999999999</v>
      </c>
      <c r="U32" s="19">
        <f t="shared" ref="U32:AD47" si="6">+T32+E32</f>
        <v>7.9716529999999999</v>
      </c>
      <c r="V32" s="19">
        <f t="shared" si="6"/>
        <v>10.856472999999999</v>
      </c>
      <c r="W32" s="19">
        <f t="shared" si="6"/>
        <v>13.652244</v>
      </c>
      <c r="X32" s="19">
        <f t="shared" si="6"/>
        <v>16.433356</v>
      </c>
      <c r="Y32" s="19">
        <f t="shared" si="6"/>
        <v>19.677495999999998</v>
      </c>
      <c r="Z32" s="19">
        <f t="shared" si="6"/>
        <v>22.704392999999996</v>
      </c>
      <c r="AA32" s="19">
        <f t="shared" si="6"/>
        <v>25.566671999999997</v>
      </c>
      <c r="AB32" s="19">
        <f t="shared" si="6"/>
        <v>28.279888999999997</v>
      </c>
      <c r="AC32" s="19">
        <f t="shared" si="6"/>
        <v>31.082266999999998</v>
      </c>
      <c r="AD32" s="19">
        <f t="shared" si="6"/>
        <v>33.911378999999997</v>
      </c>
    </row>
    <row r="33" spans="1:30" x14ac:dyDescent="0.2">
      <c r="A33" s="10">
        <v>1005</v>
      </c>
      <c r="B33" s="10" t="s">
        <v>13</v>
      </c>
      <c r="C33" s="21">
        <v>4.4784999999999998E-2</v>
      </c>
      <c r="D33" s="21">
        <v>4.9244000000000003E-2</v>
      </c>
      <c r="E33" s="21">
        <v>4.7400999999999999E-2</v>
      </c>
      <c r="F33" s="21">
        <v>5.1159000000000003E-2</v>
      </c>
      <c r="G33" s="21">
        <v>5.0021999999999997E-2</v>
      </c>
      <c r="H33" s="21">
        <v>4.9096000000000001E-2</v>
      </c>
      <c r="I33" s="21">
        <v>6.0921000000000003E-2</v>
      </c>
      <c r="J33" s="21">
        <v>5.6508000000000003E-2</v>
      </c>
      <c r="K33" s="21">
        <v>5.2275000000000002E-2</v>
      </c>
      <c r="L33" s="21">
        <v>5.0915000000000002E-2</v>
      </c>
      <c r="M33" s="21">
        <v>5.0818000000000002E-2</v>
      </c>
      <c r="N33" s="21">
        <v>5.1297000000000002E-2</v>
      </c>
      <c r="O33" s="22">
        <f t="shared" ref="O33:O59" si="7">SUM(C33:N33)</f>
        <v>0.61444100000000013</v>
      </c>
      <c r="Q33" s="10">
        <v>1005</v>
      </c>
      <c r="R33" s="10" t="s">
        <v>13</v>
      </c>
      <c r="S33" s="21">
        <f t="shared" ref="S33:S58" si="8">+C33</f>
        <v>4.4784999999999998E-2</v>
      </c>
      <c r="T33" s="21">
        <f t="shared" ref="T33:AD58" si="9">+S33+D33</f>
        <v>9.4029000000000001E-2</v>
      </c>
      <c r="U33" s="21">
        <f t="shared" si="6"/>
        <v>0.14143</v>
      </c>
      <c r="V33" s="21">
        <f t="shared" si="6"/>
        <v>0.19258900000000001</v>
      </c>
      <c r="W33" s="21">
        <f t="shared" si="6"/>
        <v>0.24261100000000002</v>
      </c>
      <c r="X33" s="21">
        <f t="shared" si="6"/>
        <v>0.29170700000000005</v>
      </c>
      <c r="Y33" s="21">
        <f t="shared" si="6"/>
        <v>0.35262800000000005</v>
      </c>
      <c r="Z33" s="21">
        <f t="shared" si="6"/>
        <v>0.40913600000000006</v>
      </c>
      <c r="AA33" s="21">
        <f t="shared" si="6"/>
        <v>0.46141100000000007</v>
      </c>
      <c r="AB33" s="21">
        <f t="shared" si="6"/>
        <v>0.51232600000000006</v>
      </c>
      <c r="AC33" s="21">
        <f t="shared" si="6"/>
        <v>0.56314400000000009</v>
      </c>
      <c r="AD33" s="21">
        <f t="shared" si="6"/>
        <v>0.61444100000000013</v>
      </c>
    </row>
    <row r="34" spans="1:30" x14ac:dyDescent="0.2">
      <c r="A34" s="10">
        <v>1006</v>
      </c>
      <c r="B34" s="10" t="s">
        <v>14</v>
      </c>
      <c r="C34" s="21">
        <v>0.20614907000000002</v>
      </c>
      <c r="D34" s="21">
        <v>0.22051220000000002</v>
      </c>
      <c r="E34" s="21">
        <v>0.22251735</v>
      </c>
      <c r="F34" s="21">
        <v>0.23230145999999999</v>
      </c>
      <c r="G34" s="21">
        <v>0.23376545999999998</v>
      </c>
      <c r="H34" s="21">
        <v>0.23694081</v>
      </c>
      <c r="I34" s="21">
        <v>0.284551</v>
      </c>
      <c r="J34" s="21">
        <v>0.26946120000000001</v>
      </c>
      <c r="K34" s="21">
        <v>0.23913503</v>
      </c>
      <c r="L34" s="21">
        <v>0.22661265999999999</v>
      </c>
      <c r="M34" s="21">
        <v>0.227432</v>
      </c>
      <c r="N34" s="21">
        <v>0.23028051999999999</v>
      </c>
      <c r="O34" s="22">
        <f t="shared" si="7"/>
        <v>2.8296587600000001</v>
      </c>
      <c r="Q34" s="10">
        <v>1006</v>
      </c>
      <c r="R34" s="10" t="s">
        <v>14</v>
      </c>
      <c r="S34" s="21">
        <f t="shared" si="8"/>
        <v>0.20614907000000002</v>
      </c>
      <c r="T34" s="21">
        <f t="shared" si="9"/>
        <v>0.42666127000000004</v>
      </c>
      <c r="U34" s="21">
        <f t="shared" si="6"/>
        <v>0.64917862000000004</v>
      </c>
      <c r="V34" s="21">
        <f t="shared" si="6"/>
        <v>0.88148008</v>
      </c>
      <c r="W34" s="21">
        <f t="shared" si="6"/>
        <v>1.1152455400000001</v>
      </c>
      <c r="X34" s="21">
        <f t="shared" si="6"/>
        <v>1.3521863500000002</v>
      </c>
      <c r="Y34" s="21">
        <f t="shared" si="6"/>
        <v>1.6367373500000002</v>
      </c>
      <c r="Z34" s="21">
        <f t="shared" si="6"/>
        <v>1.9061985500000003</v>
      </c>
      <c r="AA34" s="21">
        <f t="shared" si="6"/>
        <v>2.1453335800000004</v>
      </c>
      <c r="AB34" s="21">
        <f t="shared" si="6"/>
        <v>2.3719462400000002</v>
      </c>
      <c r="AC34" s="21">
        <f t="shared" si="6"/>
        <v>2.5993782400000001</v>
      </c>
      <c r="AD34" s="21">
        <f t="shared" si="6"/>
        <v>2.8296587600000001</v>
      </c>
    </row>
    <row r="35" spans="1:30" x14ac:dyDescent="0.2">
      <c r="A35" s="10">
        <v>1007</v>
      </c>
      <c r="B35" s="10" t="s">
        <v>15</v>
      </c>
      <c r="C35" s="21">
        <v>0.38655400000000001</v>
      </c>
      <c r="D35" s="21">
        <v>0.40917100000000001</v>
      </c>
      <c r="E35" s="21">
        <v>0.41414299999999998</v>
      </c>
      <c r="F35" s="21">
        <v>0.42419499999999999</v>
      </c>
      <c r="G35" s="21">
        <v>0.43355900000000003</v>
      </c>
      <c r="H35" s="21">
        <v>0.41814800000000002</v>
      </c>
      <c r="I35" s="21">
        <v>0.48757699999999998</v>
      </c>
      <c r="J35" s="21">
        <v>0.49199100000000001</v>
      </c>
      <c r="K35" s="21">
        <v>0.44381900000000002</v>
      </c>
      <c r="L35" s="21">
        <v>0.424286</v>
      </c>
      <c r="M35" s="21">
        <v>0.42061500000000002</v>
      </c>
      <c r="N35" s="21">
        <v>0.41854200000000003</v>
      </c>
      <c r="O35" s="22">
        <f t="shared" si="7"/>
        <v>5.1726000000000001</v>
      </c>
      <c r="Q35" s="10">
        <v>1007</v>
      </c>
      <c r="R35" s="10" t="s">
        <v>15</v>
      </c>
      <c r="S35" s="21">
        <f t="shared" si="8"/>
        <v>0.38655400000000001</v>
      </c>
      <c r="T35" s="21">
        <f t="shared" si="9"/>
        <v>0.79572500000000002</v>
      </c>
      <c r="U35" s="21">
        <f t="shared" si="6"/>
        <v>1.2098679999999999</v>
      </c>
      <c r="V35" s="21">
        <f t="shared" si="6"/>
        <v>1.6340629999999998</v>
      </c>
      <c r="W35" s="21">
        <f t="shared" si="6"/>
        <v>2.0676220000000001</v>
      </c>
      <c r="X35" s="21">
        <f t="shared" si="6"/>
        <v>2.48577</v>
      </c>
      <c r="Y35" s="21">
        <f t="shared" si="6"/>
        <v>2.973347</v>
      </c>
      <c r="Z35" s="21">
        <f t="shared" si="6"/>
        <v>3.465338</v>
      </c>
      <c r="AA35" s="21">
        <f t="shared" si="6"/>
        <v>3.909157</v>
      </c>
      <c r="AB35" s="21">
        <f t="shared" si="6"/>
        <v>4.3334429999999999</v>
      </c>
      <c r="AC35" s="21">
        <f t="shared" si="6"/>
        <v>4.7540579999999997</v>
      </c>
      <c r="AD35" s="21">
        <f t="shared" si="6"/>
        <v>5.1726000000000001</v>
      </c>
    </row>
    <row r="36" spans="1:30" x14ac:dyDescent="0.2">
      <c r="A36" s="10">
        <v>1008</v>
      </c>
      <c r="B36" s="10" t="s">
        <v>16</v>
      </c>
      <c r="C36" s="21">
        <v>0.103203</v>
      </c>
      <c r="D36" s="21">
        <v>0.105242</v>
      </c>
      <c r="E36" s="21">
        <v>0.10981857</v>
      </c>
      <c r="F36" s="21">
        <v>0.11737</v>
      </c>
      <c r="G36" s="21">
        <v>0.11895799999999999</v>
      </c>
      <c r="H36" s="21">
        <v>0.112329</v>
      </c>
      <c r="I36" s="21">
        <v>0.12903500000000001</v>
      </c>
      <c r="J36" s="21">
        <v>0.12409199999999999</v>
      </c>
      <c r="K36" s="21">
        <v>0.118738</v>
      </c>
      <c r="L36" s="21">
        <v>0.107629</v>
      </c>
      <c r="M36" s="21">
        <v>0.116539</v>
      </c>
      <c r="N36" s="21">
        <v>0.115817</v>
      </c>
      <c r="O36" s="22">
        <f t="shared" si="7"/>
        <v>1.3787705699999999</v>
      </c>
      <c r="Q36" s="10">
        <v>1008</v>
      </c>
      <c r="R36" s="10" t="s">
        <v>16</v>
      </c>
      <c r="S36" s="21">
        <f t="shared" si="8"/>
        <v>0.103203</v>
      </c>
      <c r="T36" s="21">
        <f t="shared" si="9"/>
        <v>0.20844499999999999</v>
      </c>
      <c r="U36" s="21">
        <f t="shared" si="6"/>
        <v>0.31826357</v>
      </c>
      <c r="V36" s="21">
        <f t="shared" si="6"/>
        <v>0.43563357000000003</v>
      </c>
      <c r="W36" s="21">
        <f t="shared" si="6"/>
        <v>0.55459157000000003</v>
      </c>
      <c r="X36" s="21">
        <f t="shared" si="6"/>
        <v>0.66692057000000005</v>
      </c>
      <c r="Y36" s="21">
        <f t="shared" si="6"/>
        <v>0.79595557000000006</v>
      </c>
      <c r="Z36" s="21">
        <f t="shared" si="6"/>
        <v>0.92004757000000004</v>
      </c>
      <c r="AA36" s="21">
        <f t="shared" si="6"/>
        <v>1.0387855699999999</v>
      </c>
      <c r="AB36" s="21">
        <f t="shared" si="6"/>
        <v>1.1464145699999999</v>
      </c>
      <c r="AC36" s="21">
        <f t="shared" si="6"/>
        <v>1.2629535699999999</v>
      </c>
      <c r="AD36" s="21">
        <f t="shared" si="6"/>
        <v>1.3787705699999999</v>
      </c>
    </row>
    <row r="37" spans="1:30" x14ac:dyDescent="0.2">
      <c r="A37" s="10">
        <v>1009</v>
      </c>
      <c r="B37" s="10" t="s">
        <v>17</v>
      </c>
      <c r="C37" s="21">
        <v>0.100191</v>
      </c>
      <c r="D37" s="21">
        <v>0.10304000000000001</v>
      </c>
      <c r="E37" s="21">
        <v>9.7383139999999993E-2</v>
      </c>
      <c r="F37" s="21">
        <v>9.9271999999999999E-2</v>
      </c>
      <c r="G37" s="21">
        <v>0.100578</v>
      </c>
      <c r="H37" s="21">
        <v>9.5977000000000007E-2</v>
      </c>
      <c r="I37" s="21">
        <v>0.104722</v>
      </c>
      <c r="J37" s="21">
        <v>0.111168</v>
      </c>
      <c r="K37" s="21">
        <v>0.10986799999999999</v>
      </c>
      <c r="L37" s="21">
        <v>0.105144</v>
      </c>
      <c r="M37" s="21">
        <v>0.104231</v>
      </c>
      <c r="N37" s="21">
        <v>0.103869</v>
      </c>
      <c r="O37" s="22">
        <f t="shared" si="7"/>
        <v>1.2354431399999999</v>
      </c>
      <c r="Q37" s="10">
        <v>1009</v>
      </c>
      <c r="R37" s="10" t="s">
        <v>17</v>
      </c>
      <c r="S37" s="21">
        <f t="shared" si="8"/>
        <v>0.100191</v>
      </c>
      <c r="T37" s="21">
        <f t="shared" si="9"/>
        <v>0.20323099999999999</v>
      </c>
      <c r="U37" s="21">
        <f t="shared" si="6"/>
        <v>0.30061413999999997</v>
      </c>
      <c r="V37" s="21">
        <f t="shared" si="6"/>
        <v>0.39988614</v>
      </c>
      <c r="W37" s="21">
        <f t="shared" si="6"/>
        <v>0.50046414000000006</v>
      </c>
      <c r="X37" s="21">
        <f t="shared" si="6"/>
        <v>0.59644114000000004</v>
      </c>
      <c r="Y37" s="21">
        <f t="shared" si="6"/>
        <v>0.70116314000000002</v>
      </c>
      <c r="Z37" s="21">
        <f t="shared" si="6"/>
        <v>0.81233114000000006</v>
      </c>
      <c r="AA37" s="21">
        <f t="shared" si="6"/>
        <v>0.92219914000000003</v>
      </c>
      <c r="AB37" s="21">
        <f t="shared" si="6"/>
        <v>1.0273431399999999</v>
      </c>
      <c r="AC37" s="21">
        <f t="shared" si="6"/>
        <v>1.1315741399999999</v>
      </c>
      <c r="AD37" s="21">
        <f t="shared" si="6"/>
        <v>1.2354431399999999</v>
      </c>
    </row>
    <row r="38" spans="1:30" x14ac:dyDescent="0.2">
      <c r="A38" s="10">
        <v>1010</v>
      </c>
      <c r="B38" s="10" t="s">
        <v>19</v>
      </c>
      <c r="C38" s="21">
        <v>0.124324</v>
      </c>
      <c r="D38" s="21">
        <v>0.13219</v>
      </c>
      <c r="E38" s="21">
        <v>0.129694</v>
      </c>
      <c r="F38" s="21">
        <v>0.13628999999999999</v>
      </c>
      <c r="G38" s="21">
        <v>0.130992</v>
      </c>
      <c r="H38" s="21">
        <v>0.13189400000000001</v>
      </c>
      <c r="I38" s="21">
        <v>0.158301</v>
      </c>
      <c r="J38" s="21">
        <v>0.14590900000000001</v>
      </c>
      <c r="K38" s="21">
        <v>0.14452699999999999</v>
      </c>
      <c r="L38" s="21">
        <v>0.13176599999999999</v>
      </c>
      <c r="M38" s="21">
        <v>0.134133</v>
      </c>
      <c r="N38" s="21">
        <v>0.141096</v>
      </c>
      <c r="O38" s="22">
        <f t="shared" si="7"/>
        <v>1.6411160000000002</v>
      </c>
      <c r="Q38" s="10">
        <v>1010</v>
      </c>
      <c r="R38" s="10" t="s">
        <v>19</v>
      </c>
      <c r="S38" s="21">
        <f t="shared" si="8"/>
        <v>0.124324</v>
      </c>
      <c r="T38" s="21">
        <f t="shared" si="9"/>
        <v>0.25651400000000002</v>
      </c>
      <c r="U38" s="21">
        <f t="shared" si="6"/>
        <v>0.386208</v>
      </c>
      <c r="V38" s="21">
        <f t="shared" si="6"/>
        <v>0.52249800000000002</v>
      </c>
      <c r="W38" s="21">
        <f t="shared" si="6"/>
        <v>0.65349000000000002</v>
      </c>
      <c r="X38" s="21">
        <f t="shared" si="6"/>
        <v>0.78538400000000008</v>
      </c>
      <c r="Y38" s="21">
        <f t="shared" si="6"/>
        <v>0.94368500000000011</v>
      </c>
      <c r="Z38" s="21">
        <f t="shared" si="6"/>
        <v>1.0895940000000002</v>
      </c>
      <c r="AA38" s="21">
        <f t="shared" si="6"/>
        <v>1.2341210000000002</v>
      </c>
      <c r="AB38" s="21">
        <f t="shared" si="6"/>
        <v>1.3658870000000003</v>
      </c>
      <c r="AC38" s="21">
        <f t="shared" si="6"/>
        <v>1.5000200000000004</v>
      </c>
      <c r="AD38" s="21">
        <f t="shared" si="6"/>
        <v>1.6411160000000002</v>
      </c>
    </row>
    <row r="39" spans="1:30" x14ac:dyDescent="0.2">
      <c r="A39" s="10">
        <v>1011</v>
      </c>
      <c r="B39" s="10" t="s">
        <v>20</v>
      </c>
      <c r="C39" s="21">
        <v>8.2790000000000002E-2</v>
      </c>
      <c r="D39" s="21">
        <v>8.5692000000000004E-2</v>
      </c>
      <c r="E39" s="21">
        <v>8.6360999999999993E-2</v>
      </c>
      <c r="F39" s="21">
        <v>8.9906E-2</v>
      </c>
      <c r="G39" s="21">
        <v>9.0666999999999998E-2</v>
      </c>
      <c r="H39" s="21">
        <v>8.7433999999999998E-2</v>
      </c>
      <c r="I39" s="21">
        <v>0.10587000000000001</v>
      </c>
      <c r="J39" s="21">
        <v>0.105934</v>
      </c>
      <c r="K39" s="21">
        <v>9.9876999999999994E-2</v>
      </c>
      <c r="L39" s="21">
        <v>8.6009000000000002E-2</v>
      </c>
      <c r="M39" s="21">
        <v>9.0620999999999993E-2</v>
      </c>
      <c r="N39" s="21">
        <v>8.8104000000000002E-2</v>
      </c>
      <c r="O39" s="22">
        <f t="shared" si="7"/>
        <v>1.0992649999999999</v>
      </c>
      <c r="Q39" s="10">
        <v>1011</v>
      </c>
      <c r="R39" s="10" t="s">
        <v>20</v>
      </c>
      <c r="S39" s="21">
        <f t="shared" si="8"/>
        <v>8.2790000000000002E-2</v>
      </c>
      <c r="T39" s="21">
        <f t="shared" si="9"/>
        <v>0.16848200000000002</v>
      </c>
      <c r="U39" s="21">
        <f t="shared" si="6"/>
        <v>0.25484300000000004</v>
      </c>
      <c r="V39" s="21">
        <f t="shared" si="6"/>
        <v>0.34474900000000003</v>
      </c>
      <c r="W39" s="21">
        <f t="shared" si="6"/>
        <v>0.43541600000000003</v>
      </c>
      <c r="X39" s="21">
        <f t="shared" si="6"/>
        <v>0.52285000000000004</v>
      </c>
      <c r="Y39" s="21">
        <f t="shared" si="6"/>
        <v>0.62872000000000006</v>
      </c>
      <c r="Z39" s="21">
        <f t="shared" si="6"/>
        <v>0.73465400000000003</v>
      </c>
      <c r="AA39" s="21">
        <f t="shared" si="6"/>
        <v>0.83453100000000002</v>
      </c>
      <c r="AB39" s="21">
        <f t="shared" si="6"/>
        <v>0.92054000000000002</v>
      </c>
      <c r="AC39" s="21">
        <f t="shared" si="6"/>
        <v>1.011161</v>
      </c>
      <c r="AD39" s="21">
        <f t="shared" si="6"/>
        <v>1.0992649999999999</v>
      </c>
    </row>
    <row r="40" spans="1:30" x14ac:dyDescent="0.2">
      <c r="A40" s="10">
        <v>1012</v>
      </c>
      <c r="B40" s="10" t="s">
        <v>21</v>
      </c>
      <c r="C40" s="21">
        <v>0.26950800000000003</v>
      </c>
      <c r="D40" s="21">
        <v>0.26792199999999999</v>
      </c>
      <c r="E40" s="21">
        <v>0.26750499999999999</v>
      </c>
      <c r="F40" s="21">
        <v>0.28560799999999997</v>
      </c>
      <c r="G40" s="21">
        <v>0.287831</v>
      </c>
      <c r="H40" s="21">
        <v>0.27431299999999997</v>
      </c>
      <c r="I40" s="21">
        <v>0.31587300000000001</v>
      </c>
      <c r="J40" s="21">
        <v>0.32407399999999997</v>
      </c>
      <c r="K40" s="21">
        <v>0.29863899999999999</v>
      </c>
      <c r="L40" s="21">
        <v>0.28748899999999999</v>
      </c>
      <c r="M40" s="21">
        <v>0.29763299999999998</v>
      </c>
      <c r="N40" s="21">
        <v>0.29874200000000001</v>
      </c>
      <c r="O40" s="22">
        <f t="shared" si="7"/>
        <v>3.4751369999999997</v>
      </c>
      <c r="Q40" s="10">
        <v>1012</v>
      </c>
      <c r="R40" s="10" t="s">
        <v>21</v>
      </c>
      <c r="S40" s="21">
        <f t="shared" si="8"/>
        <v>0.26950800000000003</v>
      </c>
      <c r="T40" s="21">
        <f t="shared" si="9"/>
        <v>0.53743000000000007</v>
      </c>
      <c r="U40" s="21">
        <f t="shared" si="6"/>
        <v>0.80493500000000007</v>
      </c>
      <c r="V40" s="21">
        <f t="shared" si="6"/>
        <v>1.090543</v>
      </c>
      <c r="W40" s="21">
        <f t="shared" si="6"/>
        <v>1.378374</v>
      </c>
      <c r="X40" s="21">
        <f t="shared" si="6"/>
        <v>1.652687</v>
      </c>
      <c r="Y40" s="21">
        <f t="shared" si="6"/>
        <v>1.9685600000000001</v>
      </c>
      <c r="Z40" s="21">
        <f t="shared" si="6"/>
        <v>2.2926340000000001</v>
      </c>
      <c r="AA40" s="21">
        <f t="shared" si="6"/>
        <v>2.5912730000000002</v>
      </c>
      <c r="AB40" s="21">
        <f t="shared" si="6"/>
        <v>2.878762</v>
      </c>
      <c r="AC40" s="21">
        <f t="shared" si="6"/>
        <v>3.1763949999999999</v>
      </c>
      <c r="AD40" s="21">
        <f t="shared" si="6"/>
        <v>3.4751369999999997</v>
      </c>
    </row>
    <row r="41" spans="1:30" x14ac:dyDescent="0.2">
      <c r="A41" s="10">
        <v>1013</v>
      </c>
      <c r="B41" s="10" t="s">
        <v>22</v>
      </c>
      <c r="C41" s="21">
        <v>1.5394E-2</v>
      </c>
      <c r="D41" s="21">
        <v>1.5424999999999999E-2</v>
      </c>
      <c r="E41" s="21">
        <v>1.4383999999999999E-2</v>
      </c>
      <c r="F41" s="21">
        <v>1.5949999999999999E-2</v>
      </c>
      <c r="G41" s="21">
        <v>1.5245E-2</v>
      </c>
      <c r="H41" s="21">
        <v>1.5461000000000001E-2</v>
      </c>
      <c r="I41" s="21">
        <v>2.1388999999999998E-2</v>
      </c>
      <c r="J41" s="21">
        <v>1.9012999999999999E-2</v>
      </c>
      <c r="K41" s="21">
        <v>1.7194999999999998E-2</v>
      </c>
      <c r="L41" s="21">
        <v>1.6733000000000001E-2</v>
      </c>
      <c r="M41" s="21">
        <v>1.6348000000000001E-2</v>
      </c>
      <c r="N41" s="21">
        <v>1.6938999999999999E-2</v>
      </c>
      <c r="O41" s="22">
        <f t="shared" si="7"/>
        <v>0.19947599999999999</v>
      </c>
      <c r="Q41" s="10">
        <v>1013</v>
      </c>
      <c r="R41" s="10" t="s">
        <v>22</v>
      </c>
      <c r="S41" s="21">
        <f t="shared" si="8"/>
        <v>1.5394E-2</v>
      </c>
      <c r="T41" s="21">
        <f t="shared" si="9"/>
        <v>3.0818999999999999E-2</v>
      </c>
      <c r="U41" s="21">
        <f t="shared" si="6"/>
        <v>4.5203E-2</v>
      </c>
      <c r="V41" s="21">
        <f t="shared" si="6"/>
        <v>6.1152999999999999E-2</v>
      </c>
      <c r="W41" s="21">
        <f t="shared" si="6"/>
        <v>7.6397999999999994E-2</v>
      </c>
      <c r="X41" s="21">
        <f t="shared" si="6"/>
        <v>9.1858999999999996E-2</v>
      </c>
      <c r="Y41" s="21">
        <f t="shared" si="6"/>
        <v>0.11324799999999999</v>
      </c>
      <c r="Z41" s="21">
        <f t="shared" si="6"/>
        <v>0.13226099999999999</v>
      </c>
      <c r="AA41" s="21">
        <f t="shared" si="6"/>
        <v>0.14945599999999998</v>
      </c>
      <c r="AB41" s="21">
        <f t="shared" si="6"/>
        <v>0.16618899999999998</v>
      </c>
      <c r="AC41" s="21">
        <f t="shared" si="6"/>
        <v>0.18253699999999998</v>
      </c>
      <c r="AD41" s="21">
        <f t="shared" si="6"/>
        <v>0.19947599999999999</v>
      </c>
    </row>
    <row r="42" spans="1:30" x14ac:dyDescent="0.2">
      <c r="A42" s="10">
        <v>1014</v>
      </c>
      <c r="B42" s="10" t="s">
        <v>23</v>
      </c>
      <c r="C42" s="21">
        <v>0.67767200000000005</v>
      </c>
      <c r="D42" s="21">
        <v>0.680149</v>
      </c>
      <c r="E42" s="21">
        <v>0.69690700000000005</v>
      </c>
      <c r="F42" s="21">
        <v>0.72013099999999997</v>
      </c>
      <c r="G42" s="21">
        <v>0.69596400000000003</v>
      </c>
      <c r="H42" s="21">
        <v>0.68816900000000003</v>
      </c>
      <c r="I42" s="21">
        <v>0.78644199999999997</v>
      </c>
      <c r="J42" s="21">
        <v>0.77976699999999999</v>
      </c>
      <c r="K42" s="21">
        <v>0.74036100000000005</v>
      </c>
      <c r="L42" s="21">
        <v>0.72070000000000001</v>
      </c>
      <c r="M42" s="21">
        <v>0.71746399999999999</v>
      </c>
      <c r="N42" s="21">
        <v>0.72929900000000003</v>
      </c>
      <c r="O42" s="22">
        <f t="shared" si="7"/>
        <v>8.6330249999999982</v>
      </c>
      <c r="Q42" s="10">
        <v>1014</v>
      </c>
      <c r="R42" s="10" t="s">
        <v>23</v>
      </c>
      <c r="S42" s="21">
        <f t="shared" si="8"/>
        <v>0.67767200000000005</v>
      </c>
      <c r="T42" s="21">
        <f t="shared" si="9"/>
        <v>1.3578209999999999</v>
      </c>
      <c r="U42" s="21">
        <f t="shared" si="6"/>
        <v>2.0547279999999999</v>
      </c>
      <c r="V42" s="21">
        <f t="shared" si="6"/>
        <v>2.7748589999999997</v>
      </c>
      <c r="W42" s="21">
        <f t="shared" si="6"/>
        <v>3.4708229999999998</v>
      </c>
      <c r="X42" s="21">
        <f t="shared" si="6"/>
        <v>4.1589919999999996</v>
      </c>
      <c r="Y42" s="21">
        <f t="shared" si="6"/>
        <v>4.9454339999999997</v>
      </c>
      <c r="Z42" s="21">
        <f t="shared" si="6"/>
        <v>5.7252009999999993</v>
      </c>
      <c r="AA42" s="21">
        <f t="shared" si="6"/>
        <v>6.4655619999999994</v>
      </c>
      <c r="AB42" s="21">
        <f t="shared" si="6"/>
        <v>7.1862619999999993</v>
      </c>
      <c r="AC42" s="21">
        <f t="shared" si="6"/>
        <v>7.9037259999999989</v>
      </c>
      <c r="AD42" s="21">
        <f t="shared" si="6"/>
        <v>8.6330249999999982</v>
      </c>
    </row>
    <row r="43" spans="1:30" x14ac:dyDescent="0.2">
      <c r="A43" s="10">
        <v>1015</v>
      </c>
      <c r="B43" s="10" t="s">
        <v>24</v>
      </c>
      <c r="C43" s="21">
        <v>8.2737600000000008E-2</v>
      </c>
      <c r="D43" s="21">
        <v>8.6150199999999996E-2</v>
      </c>
      <c r="E43" s="21">
        <v>8.3412699999999992E-2</v>
      </c>
      <c r="F43" s="21">
        <v>9.0232000000000007E-2</v>
      </c>
      <c r="G43" s="21">
        <v>8.2901500000000003E-2</v>
      </c>
      <c r="H43" s="21">
        <v>8.51412E-2</v>
      </c>
      <c r="I43" s="21">
        <v>9.6033499999999994E-2</v>
      </c>
      <c r="J43" s="21">
        <v>0.10157389999999999</v>
      </c>
      <c r="K43" s="21">
        <v>8.5647399999999999E-2</v>
      </c>
      <c r="L43" s="21">
        <v>8.8641300000000006E-2</v>
      </c>
      <c r="M43" s="21">
        <v>8.3092600000000003E-2</v>
      </c>
      <c r="N43" s="21">
        <v>8.8449699999999992E-2</v>
      </c>
      <c r="O43" s="22">
        <f t="shared" si="7"/>
        <v>1.0540136</v>
      </c>
      <c r="Q43" s="10">
        <v>1015</v>
      </c>
      <c r="R43" s="10" t="s">
        <v>24</v>
      </c>
      <c r="S43" s="21">
        <f t="shared" si="8"/>
        <v>8.2737600000000008E-2</v>
      </c>
      <c r="T43" s="21">
        <f t="shared" si="9"/>
        <v>0.1688878</v>
      </c>
      <c r="U43" s="21">
        <f t="shared" si="6"/>
        <v>0.25230049999999998</v>
      </c>
      <c r="V43" s="21">
        <f t="shared" si="6"/>
        <v>0.34253250000000002</v>
      </c>
      <c r="W43" s="21">
        <f t="shared" si="6"/>
        <v>0.42543400000000003</v>
      </c>
      <c r="X43" s="21">
        <f t="shared" si="6"/>
        <v>0.51057520000000001</v>
      </c>
      <c r="Y43" s="21">
        <f t="shared" si="6"/>
        <v>0.6066087</v>
      </c>
      <c r="Z43" s="21">
        <f t="shared" si="6"/>
        <v>0.7081826</v>
      </c>
      <c r="AA43" s="21">
        <f t="shared" si="6"/>
        <v>0.79383000000000004</v>
      </c>
      <c r="AB43" s="21">
        <f t="shared" si="6"/>
        <v>0.88247130000000007</v>
      </c>
      <c r="AC43" s="21">
        <f t="shared" si="6"/>
        <v>0.96556390000000003</v>
      </c>
      <c r="AD43" s="21">
        <f t="shared" si="6"/>
        <v>1.0540136</v>
      </c>
    </row>
    <row r="44" spans="1:30" x14ac:dyDescent="0.2">
      <c r="A44" s="10">
        <v>1016</v>
      </c>
      <c r="B44" s="10" t="s">
        <v>25</v>
      </c>
      <c r="C44" s="21">
        <v>0.10399589999999999</v>
      </c>
      <c r="D44" s="21">
        <v>0.10721839999999999</v>
      </c>
      <c r="E44" s="21">
        <v>0.10436089999999999</v>
      </c>
      <c r="F44" s="21">
        <v>0.11925387</v>
      </c>
      <c r="G44" s="21">
        <v>0.11138192999999999</v>
      </c>
      <c r="H44" s="21">
        <v>0.11526657000000001</v>
      </c>
      <c r="I44" s="21">
        <v>0.13420542999999999</v>
      </c>
      <c r="J44" s="21">
        <v>0.1396075</v>
      </c>
      <c r="K44" s="21">
        <v>0.115657</v>
      </c>
      <c r="L44" s="21">
        <v>0.10812099999999999</v>
      </c>
      <c r="M44" s="21">
        <v>0.11208750000000001</v>
      </c>
      <c r="N44" s="21">
        <v>0.1100988</v>
      </c>
      <c r="O44" s="22">
        <f t="shared" si="7"/>
        <v>1.3812548</v>
      </c>
      <c r="Q44" s="10">
        <v>1016</v>
      </c>
      <c r="R44" s="10" t="s">
        <v>25</v>
      </c>
      <c r="S44" s="21">
        <f t="shared" si="8"/>
        <v>0.10399589999999999</v>
      </c>
      <c r="T44" s="21">
        <f t="shared" si="9"/>
        <v>0.21121429999999997</v>
      </c>
      <c r="U44" s="21">
        <f t="shared" si="6"/>
        <v>0.31557519999999994</v>
      </c>
      <c r="V44" s="21">
        <f t="shared" si="6"/>
        <v>0.43482906999999993</v>
      </c>
      <c r="W44" s="21">
        <f t="shared" si="6"/>
        <v>0.54621099999999989</v>
      </c>
      <c r="X44" s="21">
        <f t="shared" si="6"/>
        <v>0.66147756999999996</v>
      </c>
      <c r="Y44" s="21">
        <f t="shared" si="6"/>
        <v>0.79568299999999992</v>
      </c>
      <c r="Z44" s="21">
        <f t="shared" si="6"/>
        <v>0.93529049999999991</v>
      </c>
      <c r="AA44" s="21">
        <f t="shared" si="6"/>
        <v>1.0509474999999999</v>
      </c>
      <c r="AB44" s="21">
        <f t="shared" si="6"/>
        <v>1.1590684999999998</v>
      </c>
      <c r="AC44" s="21">
        <f t="shared" si="6"/>
        <v>1.271156</v>
      </c>
      <c r="AD44" s="21">
        <f t="shared" si="6"/>
        <v>1.3812548</v>
      </c>
    </row>
    <row r="45" spans="1:30" x14ac:dyDescent="0.2">
      <c r="A45" s="10">
        <v>1017</v>
      </c>
      <c r="B45" s="10" t="s">
        <v>26</v>
      </c>
      <c r="C45" s="21">
        <v>0.19789499999999999</v>
      </c>
      <c r="D45" s="21">
        <v>0.20990600000000001</v>
      </c>
      <c r="E45" s="21">
        <v>0.205704</v>
      </c>
      <c r="F45" s="21">
        <v>0.212449</v>
      </c>
      <c r="G45" s="21">
        <v>0.20675399999999999</v>
      </c>
      <c r="H45" s="21">
        <v>0.19666</v>
      </c>
      <c r="I45" s="21">
        <v>0.233102</v>
      </c>
      <c r="J45" s="21">
        <v>0.22784299999999999</v>
      </c>
      <c r="K45" s="21">
        <v>0.223303</v>
      </c>
      <c r="L45" s="21">
        <v>0.210509</v>
      </c>
      <c r="M45" s="21">
        <v>0.21188699999999999</v>
      </c>
      <c r="N45" s="21">
        <v>0.21010699999999999</v>
      </c>
      <c r="O45" s="22">
        <f t="shared" si="7"/>
        <v>2.5461189999999996</v>
      </c>
      <c r="Q45" s="10">
        <v>1017</v>
      </c>
      <c r="R45" s="10" t="s">
        <v>26</v>
      </c>
      <c r="S45" s="21">
        <f t="shared" si="8"/>
        <v>0.19789499999999999</v>
      </c>
      <c r="T45" s="21">
        <f t="shared" si="9"/>
        <v>0.40780099999999997</v>
      </c>
      <c r="U45" s="21">
        <f t="shared" si="6"/>
        <v>0.61350499999999997</v>
      </c>
      <c r="V45" s="21">
        <f t="shared" si="6"/>
        <v>0.82595399999999997</v>
      </c>
      <c r="W45" s="21">
        <f t="shared" si="6"/>
        <v>1.032708</v>
      </c>
      <c r="X45" s="21">
        <f t="shared" si="6"/>
        <v>1.229368</v>
      </c>
      <c r="Y45" s="21">
        <f t="shared" si="6"/>
        <v>1.4624699999999999</v>
      </c>
      <c r="Z45" s="21">
        <f t="shared" si="6"/>
        <v>1.690313</v>
      </c>
      <c r="AA45" s="21">
        <f t="shared" si="6"/>
        <v>1.913616</v>
      </c>
      <c r="AB45" s="21">
        <f t="shared" si="6"/>
        <v>2.1241249999999998</v>
      </c>
      <c r="AC45" s="21">
        <f t="shared" si="6"/>
        <v>2.3360119999999998</v>
      </c>
      <c r="AD45" s="21">
        <f t="shared" si="6"/>
        <v>2.5461189999999996</v>
      </c>
    </row>
    <row r="46" spans="1:30" x14ac:dyDescent="0.2">
      <c r="A46" s="10">
        <v>1018</v>
      </c>
      <c r="B46" s="10" t="s">
        <v>27</v>
      </c>
      <c r="C46" s="21">
        <v>8.7942000000000006E-2</v>
      </c>
      <c r="D46" s="21">
        <v>8.7984999999999994E-2</v>
      </c>
      <c r="E46" s="21">
        <v>8.9039999999999994E-2</v>
      </c>
      <c r="F46" s="21">
        <v>9.3789999999999998E-2</v>
      </c>
      <c r="G46" s="21">
        <v>8.5854E-2</v>
      </c>
      <c r="H46" s="21">
        <v>8.8598999999999997E-2</v>
      </c>
      <c r="I46" s="21">
        <v>0.108864</v>
      </c>
      <c r="J46" s="21">
        <v>0.105974</v>
      </c>
      <c r="K46" s="21">
        <v>9.7184000000000006E-2</v>
      </c>
      <c r="L46" s="21">
        <v>9.3690999999999997E-2</v>
      </c>
      <c r="M46" s="21">
        <v>9.1471999999999998E-2</v>
      </c>
      <c r="N46" s="21">
        <v>9.0791999999999998E-2</v>
      </c>
      <c r="O46" s="22">
        <f t="shared" si="7"/>
        <v>1.1211869999999999</v>
      </c>
      <c r="Q46" s="10">
        <v>1018</v>
      </c>
      <c r="R46" s="10" t="s">
        <v>27</v>
      </c>
      <c r="S46" s="21">
        <f t="shared" si="8"/>
        <v>8.7942000000000006E-2</v>
      </c>
      <c r="T46" s="21">
        <f t="shared" si="9"/>
        <v>0.175927</v>
      </c>
      <c r="U46" s="21">
        <f t="shared" si="6"/>
        <v>0.26496700000000001</v>
      </c>
      <c r="V46" s="21">
        <f t="shared" si="6"/>
        <v>0.35875699999999999</v>
      </c>
      <c r="W46" s="21">
        <f t="shared" si="6"/>
        <v>0.44461099999999998</v>
      </c>
      <c r="X46" s="21">
        <f t="shared" si="6"/>
        <v>0.53320999999999996</v>
      </c>
      <c r="Y46" s="21">
        <f t="shared" si="6"/>
        <v>0.64207399999999992</v>
      </c>
      <c r="Z46" s="21">
        <f t="shared" si="6"/>
        <v>0.74804799999999994</v>
      </c>
      <c r="AA46" s="21">
        <f t="shared" si="6"/>
        <v>0.84523199999999998</v>
      </c>
      <c r="AB46" s="21">
        <f t="shared" si="6"/>
        <v>0.93892299999999995</v>
      </c>
      <c r="AC46" s="21">
        <f t="shared" si="6"/>
        <v>1.0303949999999999</v>
      </c>
      <c r="AD46" s="21">
        <f t="shared" si="6"/>
        <v>1.1211869999999999</v>
      </c>
    </row>
    <row r="47" spans="1:30" x14ac:dyDescent="0.2">
      <c r="A47" s="10">
        <v>1019</v>
      </c>
      <c r="B47" s="10" t="s">
        <v>28</v>
      </c>
      <c r="C47" s="21">
        <v>5.5336999999999997E-2</v>
      </c>
      <c r="D47" s="21">
        <v>5.6029000000000002E-2</v>
      </c>
      <c r="E47" s="21">
        <v>5.6563000000000002E-2</v>
      </c>
      <c r="F47" s="21">
        <v>5.8418999999999999E-2</v>
      </c>
      <c r="G47" s="21">
        <v>5.5750000000000001E-2</v>
      </c>
      <c r="H47" s="21">
        <v>5.6078000000000003E-2</v>
      </c>
      <c r="I47" s="21">
        <v>6.5298999999999996E-2</v>
      </c>
      <c r="J47" s="21">
        <v>6.5780000000000005E-2</v>
      </c>
      <c r="K47" s="21">
        <v>6.0471999999999998E-2</v>
      </c>
      <c r="L47" s="21">
        <v>5.7937000000000002E-2</v>
      </c>
      <c r="M47" s="21">
        <v>5.7443000000000001E-2</v>
      </c>
      <c r="N47" s="21">
        <v>5.8842999999999999E-2</v>
      </c>
      <c r="O47" s="22">
        <f t="shared" si="7"/>
        <v>0.70395000000000008</v>
      </c>
      <c r="Q47" s="10">
        <v>1019</v>
      </c>
      <c r="R47" s="10" t="s">
        <v>28</v>
      </c>
      <c r="S47" s="21">
        <f t="shared" si="8"/>
        <v>5.5336999999999997E-2</v>
      </c>
      <c r="T47" s="21">
        <f t="shared" si="9"/>
        <v>0.11136599999999999</v>
      </c>
      <c r="U47" s="21">
        <f t="shared" si="6"/>
        <v>0.16792899999999999</v>
      </c>
      <c r="V47" s="21">
        <f t="shared" si="6"/>
        <v>0.22634799999999999</v>
      </c>
      <c r="W47" s="21">
        <f t="shared" si="6"/>
        <v>0.28209800000000002</v>
      </c>
      <c r="X47" s="21">
        <f t="shared" si="6"/>
        <v>0.33817600000000003</v>
      </c>
      <c r="Y47" s="21">
        <f t="shared" si="6"/>
        <v>0.40347500000000003</v>
      </c>
      <c r="Z47" s="21">
        <f t="shared" si="6"/>
        <v>0.46925500000000003</v>
      </c>
      <c r="AA47" s="21">
        <f t="shared" si="6"/>
        <v>0.52972700000000006</v>
      </c>
      <c r="AB47" s="21">
        <f t="shared" si="6"/>
        <v>0.58766400000000008</v>
      </c>
      <c r="AC47" s="21">
        <f t="shared" si="6"/>
        <v>0.6451070000000001</v>
      </c>
      <c r="AD47" s="21">
        <f t="shared" si="6"/>
        <v>0.70395000000000008</v>
      </c>
    </row>
    <row r="48" spans="1:30" x14ac:dyDescent="0.2">
      <c r="A48" s="10">
        <v>1020</v>
      </c>
      <c r="B48" s="10" t="s">
        <v>29</v>
      </c>
      <c r="C48" s="21">
        <v>0.27932499999999999</v>
      </c>
      <c r="D48" s="21">
        <v>0.277258</v>
      </c>
      <c r="E48" s="21">
        <v>0.28963699999999998</v>
      </c>
      <c r="F48" s="21">
        <v>0.30420700000000001</v>
      </c>
      <c r="G48" s="21">
        <v>0.28287299999999999</v>
      </c>
      <c r="H48" s="21">
        <v>0.280918</v>
      </c>
      <c r="I48" s="21">
        <v>0.32759899999999997</v>
      </c>
      <c r="J48" s="21">
        <v>0.29940499999999998</v>
      </c>
      <c r="K48" s="21">
        <v>0.30396299999999998</v>
      </c>
      <c r="L48" s="21">
        <v>0.30037900000000001</v>
      </c>
      <c r="M48" s="21">
        <v>0.29159499999999999</v>
      </c>
      <c r="N48" s="21">
        <v>0.2913</v>
      </c>
      <c r="O48" s="22">
        <f t="shared" si="7"/>
        <v>3.5284590000000002</v>
      </c>
      <c r="Q48" s="10">
        <v>1020</v>
      </c>
      <c r="R48" s="10" t="s">
        <v>29</v>
      </c>
      <c r="S48" s="21">
        <f t="shared" si="8"/>
        <v>0.27932499999999999</v>
      </c>
      <c r="T48" s="21">
        <f t="shared" si="9"/>
        <v>0.55658300000000005</v>
      </c>
      <c r="U48" s="21">
        <f t="shared" si="9"/>
        <v>0.84621999999999997</v>
      </c>
      <c r="V48" s="21">
        <f t="shared" si="9"/>
        <v>1.1504270000000001</v>
      </c>
      <c r="W48" s="21">
        <f t="shared" si="9"/>
        <v>1.4333</v>
      </c>
      <c r="X48" s="21">
        <f t="shared" si="9"/>
        <v>1.714218</v>
      </c>
      <c r="Y48" s="21">
        <f t="shared" si="9"/>
        <v>2.041817</v>
      </c>
      <c r="Z48" s="21">
        <f t="shared" si="9"/>
        <v>2.3412220000000001</v>
      </c>
      <c r="AA48" s="21">
        <f t="shared" si="9"/>
        <v>2.6451850000000001</v>
      </c>
      <c r="AB48" s="21">
        <f t="shared" si="9"/>
        <v>2.9455640000000001</v>
      </c>
      <c r="AC48" s="21">
        <f t="shared" si="9"/>
        <v>3.2371590000000001</v>
      </c>
      <c r="AD48" s="21">
        <f t="shared" si="9"/>
        <v>3.5284590000000002</v>
      </c>
    </row>
    <row r="49" spans="1:30" x14ac:dyDescent="0.2">
      <c r="A49" s="10">
        <v>1021</v>
      </c>
      <c r="B49" s="10" t="s">
        <v>30</v>
      </c>
      <c r="C49" s="21">
        <v>7.5199000000000002E-2</v>
      </c>
      <c r="D49" s="21">
        <v>7.5902999999999998E-2</v>
      </c>
      <c r="E49" s="21">
        <v>7.4317999999999995E-2</v>
      </c>
      <c r="F49" s="21">
        <v>8.6447999999999997E-2</v>
      </c>
      <c r="G49" s="21">
        <v>7.0379999999999998E-2</v>
      </c>
      <c r="H49" s="21">
        <v>7.4039999999999995E-2</v>
      </c>
      <c r="I49" s="21">
        <v>8.4048999999999999E-2</v>
      </c>
      <c r="J49" s="21">
        <v>8.2111000000000003E-2</v>
      </c>
      <c r="K49" s="21">
        <v>8.4583000000000005E-2</v>
      </c>
      <c r="L49" s="21">
        <v>7.9880999999999994E-2</v>
      </c>
      <c r="M49" s="21">
        <v>7.6355999999999993E-2</v>
      </c>
      <c r="N49" s="21">
        <v>7.7639E-2</v>
      </c>
      <c r="O49" s="22">
        <f t="shared" si="7"/>
        <v>0.94090700000000005</v>
      </c>
      <c r="Q49" s="10">
        <v>1021</v>
      </c>
      <c r="R49" s="10" t="s">
        <v>30</v>
      </c>
      <c r="S49" s="21">
        <f t="shared" si="8"/>
        <v>7.5199000000000002E-2</v>
      </c>
      <c r="T49" s="21">
        <f t="shared" si="9"/>
        <v>0.15110200000000001</v>
      </c>
      <c r="U49" s="21">
        <f t="shared" si="9"/>
        <v>0.22542000000000001</v>
      </c>
      <c r="V49" s="21">
        <f t="shared" si="9"/>
        <v>0.31186800000000003</v>
      </c>
      <c r="W49" s="21">
        <f t="shared" si="9"/>
        <v>0.38224800000000003</v>
      </c>
      <c r="X49" s="21">
        <f t="shared" si="9"/>
        <v>0.45628800000000003</v>
      </c>
      <c r="Y49" s="21">
        <f t="shared" si="9"/>
        <v>0.54033700000000007</v>
      </c>
      <c r="Z49" s="21">
        <f t="shared" si="9"/>
        <v>0.62244800000000011</v>
      </c>
      <c r="AA49" s="21">
        <f t="shared" si="9"/>
        <v>0.70703100000000008</v>
      </c>
      <c r="AB49" s="21">
        <f t="shared" si="9"/>
        <v>0.78691200000000006</v>
      </c>
      <c r="AC49" s="21">
        <f t="shared" si="9"/>
        <v>0.86326800000000004</v>
      </c>
      <c r="AD49" s="21">
        <f t="shared" si="9"/>
        <v>0.94090700000000005</v>
      </c>
    </row>
    <row r="50" spans="1:30" x14ac:dyDescent="0.2">
      <c r="A50" s="10">
        <v>1022</v>
      </c>
      <c r="B50" s="10" t="s">
        <v>31</v>
      </c>
      <c r="C50" s="21">
        <v>0.37310100000000002</v>
      </c>
      <c r="D50" s="21">
        <v>0.37618200000000002</v>
      </c>
      <c r="E50" s="21">
        <v>0.36683100000000002</v>
      </c>
      <c r="F50" s="21">
        <v>0.37280799999999997</v>
      </c>
      <c r="G50" s="21">
        <v>0.36417699999999997</v>
      </c>
      <c r="H50" s="21">
        <v>0.36271500000000001</v>
      </c>
      <c r="I50" s="21">
        <v>0.442637</v>
      </c>
      <c r="J50" s="21">
        <v>0.41869099999999998</v>
      </c>
      <c r="K50" s="21">
        <v>0.41687400000000002</v>
      </c>
      <c r="L50" s="21">
        <v>0.39508900000000002</v>
      </c>
      <c r="M50" s="21">
        <v>0.40223500000000001</v>
      </c>
      <c r="N50" s="21">
        <v>0.40167999999999998</v>
      </c>
      <c r="O50" s="22">
        <f t="shared" si="7"/>
        <v>4.6930199999999997</v>
      </c>
      <c r="Q50" s="10">
        <v>1022</v>
      </c>
      <c r="R50" s="10" t="s">
        <v>31</v>
      </c>
      <c r="S50" s="21">
        <f t="shared" si="8"/>
        <v>0.37310100000000002</v>
      </c>
      <c r="T50" s="21">
        <f t="shared" si="9"/>
        <v>0.74928300000000003</v>
      </c>
      <c r="U50" s="21">
        <f t="shared" si="9"/>
        <v>1.1161140000000001</v>
      </c>
      <c r="V50" s="21">
        <f t="shared" si="9"/>
        <v>1.4889220000000001</v>
      </c>
      <c r="W50" s="21">
        <f t="shared" si="9"/>
        <v>1.8530990000000001</v>
      </c>
      <c r="X50" s="21">
        <f t="shared" si="9"/>
        <v>2.215814</v>
      </c>
      <c r="Y50" s="21">
        <f t="shared" si="9"/>
        <v>2.6584509999999999</v>
      </c>
      <c r="Z50" s="21">
        <f t="shared" si="9"/>
        <v>3.0771419999999998</v>
      </c>
      <c r="AA50" s="21">
        <f t="shared" si="9"/>
        <v>3.4940159999999998</v>
      </c>
      <c r="AB50" s="21">
        <f t="shared" si="9"/>
        <v>3.8891049999999998</v>
      </c>
      <c r="AC50" s="21">
        <f t="shared" si="9"/>
        <v>4.2913399999999999</v>
      </c>
      <c r="AD50" s="21">
        <f t="shared" si="9"/>
        <v>4.6930199999999997</v>
      </c>
    </row>
    <row r="51" spans="1:30" x14ac:dyDescent="0.2">
      <c r="A51" s="10">
        <v>1023</v>
      </c>
      <c r="B51" s="10" t="s">
        <v>32</v>
      </c>
      <c r="C51" s="21">
        <v>7.5556999999999999E-2</v>
      </c>
      <c r="D51" s="21">
        <v>8.6360000000000006E-2</v>
      </c>
      <c r="E51" s="21">
        <v>7.2239999999999999E-2</v>
      </c>
      <c r="F51" s="21">
        <v>8.6689000000000002E-2</v>
      </c>
      <c r="G51" s="21">
        <v>7.8780000000000003E-2</v>
      </c>
      <c r="H51" s="21">
        <v>8.0737000000000003E-2</v>
      </c>
      <c r="I51" s="21">
        <v>9.4367999999999994E-2</v>
      </c>
      <c r="J51" s="21">
        <v>9.2721999999999999E-2</v>
      </c>
      <c r="K51" s="21">
        <v>9.1513999999999998E-2</v>
      </c>
      <c r="L51" s="21">
        <v>8.8034000000000001E-2</v>
      </c>
      <c r="M51" s="21">
        <v>8.5697999999999996E-2</v>
      </c>
      <c r="N51" s="21">
        <v>8.7016999999999997E-2</v>
      </c>
      <c r="O51" s="22">
        <f t="shared" si="7"/>
        <v>1.0197159999999998</v>
      </c>
      <c r="Q51" s="10">
        <v>1023</v>
      </c>
      <c r="R51" s="10" t="s">
        <v>32</v>
      </c>
      <c r="S51" s="21">
        <f t="shared" si="8"/>
        <v>7.5556999999999999E-2</v>
      </c>
      <c r="T51" s="21">
        <f t="shared" si="9"/>
        <v>0.16191700000000001</v>
      </c>
      <c r="U51" s="21">
        <f t="shared" si="9"/>
        <v>0.234157</v>
      </c>
      <c r="V51" s="21">
        <f t="shared" si="9"/>
        <v>0.32084600000000002</v>
      </c>
      <c r="W51" s="21">
        <f t="shared" si="9"/>
        <v>0.39962600000000004</v>
      </c>
      <c r="X51" s="21">
        <f t="shared" si="9"/>
        <v>0.48036300000000004</v>
      </c>
      <c r="Y51" s="21">
        <f t="shared" si="9"/>
        <v>0.57473099999999999</v>
      </c>
      <c r="Z51" s="21">
        <f t="shared" si="9"/>
        <v>0.66745299999999996</v>
      </c>
      <c r="AA51" s="21">
        <f t="shared" si="9"/>
        <v>0.75896699999999995</v>
      </c>
      <c r="AB51" s="21">
        <f t="shared" si="9"/>
        <v>0.84700099999999989</v>
      </c>
      <c r="AC51" s="21">
        <f t="shared" si="9"/>
        <v>0.93269899999999994</v>
      </c>
      <c r="AD51" s="21">
        <f t="shared" si="9"/>
        <v>1.0197159999999998</v>
      </c>
    </row>
    <row r="52" spans="1:30" x14ac:dyDescent="0.2">
      <c r="A52" s="10">
        <v>1024</v>
      </c>
      <c r="B52" s="10" t="s">
        <v>33</v>
      </c>
      <c r="C52" s="21">
        <v>0.57592892000000007</v>
      </c>
      <c r="D52" s="21">
        <v>0.60161052000000004</v>
      </c>
      <c r="E52" s="21">
        <v>0.61229699999999998</v>
      </c>
      <c r="F52" s="21">
        <v>0.62046745999999997</v>
      </c>
      <c r="G52" s="21">
        <v>0.61038599999999998</v>
      </c>
      <c r="H52" s="21">
        <v>0.58147400000000005</v>
      </c>
      <c r="I52" s="21">
        <v>0.66240873</v>
      </c>
      <c r="J52" s="21">
        <v>0.62382499999999996</v>
      </c>
      <c r="K52" s="21">
        <v>0.64121499999999998</v>
      </c>
      <c r="L52" s="21">
        <v>0.61972300000000002</v>
      </c>
      <c r="M52" s="21">
        <v>0.62551235999999999</v>
      </c>
      <c r="N52" s="21">
        <v>0.65205199999999996</v>
      </c>
      <c r="O52" s="22">
        <f t="shared" si="7"/>
        <v>7.4268999899999999</v>
      </c>
      <c r="Q52" s="10">
        <v>1024</v>
      </c>
      <c r="R52" s="10" t="s">
        <v>33</v>
      </c>
      <c r="S52" s="21">
        <f t="shared" si="8"/>
        <v>0.57592892000000007</v>
      </c>
      <c r="T52" s="21">
        <f t="shared" si="9"/>
        <v>1.1775394400000001</v>
      </c>
      <c r="U52" s="21">
        <f t="shared" si="9"/>
        <v>1.7898364400000002</v>
      </c>
      <c r="V52" s="21">
        <f t="shared" si="9"/>
        <v>2.4103039000000002</v>
      </c>
      <c r="W52" s="21">
        <f t="shared" si="9"/>
        <v>3.0206899000000003</v>
      </c>
      <c r="X52" s="21">
        <f t="shared" si="9"/>
        <v>3.6021639000000003</v>
      </c>
      <c r="Y52" s="21">
        <f t="shared" si="9"/>
        <v>4.26457263</v>
      </c>
      <c r="Z52" s="21">
        <f t="shared" si="9"/>
        <v>4.88839763</v>
      </c>
      <c r="AA52" s="21">
        <f t="shared" si="9"/>
        <v>5.5296126299999999</v>
      </c>
      <c r="AB52" s="21">
        <f t="shared" si="9"/>
        <v>6.1493356299999995</v>
      </c>
      <c r="AC52" s="21">
        <f t="shared" si="9"/>
        <v>6.7748479899999996</v>
      </c>
      <c r="AD52" s="21">
        <f t="shared" si="9"/>
        <v>7.4268999899999999</v>
      </c>
    </row>
    <row r="53" spans="1:30" x14ac:dyDescent="0.2">
      <c r="A53" s="10">
        <v>1025</v>
      </c>
      <c r="B53" s="10" t="s">
        <v>34</v>
      </c>
      <c r="C53" s="21">
        <v>9.0923000000000004E-2</v>
      </c>
      <c r="D53" s="21">
        <v>9.5256999999999994E-2</v>
      </c>
      <c r="E53" s="21">
        <v>9.2602000000000004E-2</v>
      </c>
      <c r="F53" s="21">
        <v>9.6878000000000006E-2</v>
      </c>
      <c r="G53" s="21">
        <v>9.7046999999999994E-2</v>
      </c>
      <c r="H53" s="21">
        <v>9.6651000000000001E-2</v>
      </c>
      <c r="I53" s="21">
        <v>0.106488</v>
      </c>
      <c r="J53" s="21">
        <v>0.109316</v>
      </c>
      <c r="K53" s="21">
        <v>0.104301</v>
      </c>
      <c r="L53" s="21">
        <v>9.7914000000000001E-2</v>
      </c>
      <c r="M53" s="21">
        <v>9.9965999999999999E-2</v>
      </c>
      <c r="N53" s="21">
        <v>0.100657</v>
      </c>
      <c r="O53" s="22">
        <f t="shared" si="7"/>
        <v>1.1879999999999999</v>
      </c>
      <c r="Q53" s="10">
        <v>1025</v>
      </c>
      <c r="R53" s="10" t="s">
        <v>34</v>
      </c>
      <c r="S53" s="21">
        <f t="shared" si="8"/>
        <v>9.0923000000000004E-2</v>
      </c>
      <c r="T53" s="21">
        <f t="shared" si="9"/>
        <v>0.18618000000000001</v>
      </c>
      <c r="U53" s="21">
        <f t="shared" si="9"/>
        <v>0.27878200000000003</v>
      </c>
      <c r="V53" s="21">
        <f t="shared" si="9"/>
        <v>0.37566000000000005</v>
      </c>
      <c r="W53" s="21">
        <f t="shared" si="9"/>
        <v>0.47270700000000004</v>
      </c>
      <c r="X53" s="21">
        <f t="shared" si="9"/>
        <v>0.56935800000000003</v>
      </c>
      <c r="Y53" s="21">
        <f t="shared" si="9"/>
        <v>0.67584600000000006</v>
      </c>
      <c r="Z53" s="21">
        <f t="shared" si="9"/>
        <v>0.78516200000000003</v>
      </c>
      <c r="AA53" s="21">
        <f t="shared" si="9"/>
        <v>0.889463</v>
      </c>
      <c r="AB53" s="21">
        <f t="shared" si="9"/>
        <v>0.98737699999999995</v>
      </c>
      <c r="AC53" s="21">
        <f t="shared" si="9"/>
        <v>1.0873429999999999</v>
      </c>
      <c r="AD53" s="21">
        <f t="shared" si="9"/>
        <v>1.1879999999999999</v>
      </c>
    </row>
    <row r="54" spans="1:30" x14ac:dyDescent="0.2">
      <c r="A54" s="10">
        <v>1026</v>
      </c>
      <c r="B54" s="10" t="s">
        <v>35</v>
      </c>
      <c r="C54" s="21">
        <v>3.9317999999999999E-2</v>
      </c>
      <c r="D54" s="21">
        <v>4.0953000000000003E-2</v>
      </c>
      <c r="E54" s="21">
        <v>4.1812000000000002E-2</v>
      </c>
      <c r="F54" s="21">
        <v>4.1627999999999998E-2</v>
      </c>
      <c r="G54" s="21">
        <v>4.0267999999999998E-2</v>
      </c>
      <c r="H54" s="21">
        <v>3.9917000000000001E-2</v>
      </c>
      <c r="I54" s="21">
        <v>4.5881999999999999E-2</v>
      </c>
      <c r="J54" s="21">
        <v>4.4142000000000001E-2</v>
      </c>
      <c r="K54" s="21">
        <v>4.4581000000000003E-2</v>
      </c>
      <c r="L54" s="21">
        <v>4.3104000000000003E-2</v>
      </c>
      <c r="M54" s="21">
        <v>4.2178E-2</v>
      </c>
      <c r="N54" s="21">
        <v>4.4068000000000003E-2</v>
      </c>
      <c r="O54" s="22">
        <f t="shared" si="7"/>
        <v>0.50785100000000005</v>
      </c>
      <c r="Q54" s="10">
        <v>1026</v>
      </c>
      <c r="R54" s="10" t="s">
        <v>35</v>
      </c>
      <c r="S54" s="21">
        <f t="shared" si="8"/>
        <v>3.9317999999999999E-2</v>
      </c>
      <c r="T54" s="21">
        <f t="shared" si="9"/>
        <v>8.0271000000000009E-2</v>
      </c>
      <c r="U54" s="21">
        <f t="shared" si="9"/>
        <v>0.12208300000000001</v>
      </c>
      <c r="V54" s="21">
        <f t="shared" si="9"/>
        <v>0.163711</v>
      </c>
      <c r="W54" s="21">
        <f t="shared" si="9"/>
        <v>0.20397899999999999</v>
      </c>
      <c r="X54" s="21">
        <f t="shared" si="9"/>
        <v>0.243896</v>
      </c>
      <c r="Y54" s="21">
        <f t="shared" si="9"/>
        <v>0.28977799999999998</v>
      </c>
      <c r="Z54" s="21">
        <f t="shared" si="9"/>
        <v>0.33391999999999999</v>
      </c>
      <c r="AA54" s="21">
        <f t="shared" si="9"/>
        <v>0.37850099999999998</v>
      </c>
      <c r="AB54" s="21">
        <f t="shared" si="9"/>
        <v>0.42160500000000001</v>
      </c>
      <c r="AC54" s="21">
        <f t="shared" si="9"/>
        <v>0.463783</v>
      </c>
      <c r="AD54" s="21">
        <f t="shared" si="9"/>
        <v>0.50785100000000005</v>
      </c>
    </row>
    <row r="55" spans="1:30" x14ac:dyDescent="0.2">
      <c r="A55" s="10">
        <v>1027</v>
      </c>
      <c r="B55" s="10" t="s">
        <v>36</v>
      </c>
      <c r="C55" s="21">
        <v>5.8687999999999997E-2</v>
      </c>
      <c r="D55" s="21">
        <v>6.1983999999999997E-2</v>
      </c>
      <c r="E55" s="21">
        <v>6.0965999999999999E-2</v>
      </c>
      <c r="F55" s="21">
        <v>6.2170999999999997E-2</v>
      </c>
      <c r="G55" s="21">
        <v>6.4051999999999998E-2</v>
      </c>
      <c r="H55" s="21">
        <v>5.9735000000000003E-2</v>
      </c>
      <c r="I55" s="21">
        <v>6.9110000000000005E-2</v>
      </c>
      <c r="J55" s="21">
        <v>6.7773E-2</v>
      </c>
      <c r="K55" s="21">
        <v>6.4508999999999997E-2</v>
      </c>
      <c r="L55" s="21">
        <v>6.3156000000000004E-2</v>
      </c>
      <c r="M55" s="21">
        <v>6.0547999999999998E-2</v>
      </c>
      <c r="N55" s="21">
        <v>6.1127000000000001E-2</v>
      </c>
      <c r="O55" s="22">
        <f t="shared" si="7"/>
        <v>0.75381900000000013</v>
      </c>
      <c r="Q55" s="10">
        <v>1027</v>
      </c>
      <c r="R55" s="10" t="s">
        <v>36</v>
      </c>
      <c r="S55" s="21">
        <f t="shared" si="8"/>
        <v>5.8687999999999997E-2</v>
      </c>
      <c r="T55" s="21">
        <f t="shared" si="9"/>
        <v>0.120672</v>
      </c>
      <c r="U55" s="21">
        <f t="shared" si="9"/>
        <v>0.18163799999999999</v>
      </c>
      <c r="V55" s="21">
        <f t="shared" si="9"/>
        <v>0.243809</v>
      </c>
      <c r="W55" s="21">
        <f t="shared" si="9"/>
        <v>0.307861</v>
      </c>
      <c r="X55" s="21">
        <f t="shared" si="9"/>
        <v>0.36759599999999998</v>
      </c>
      <c r="Y55" s="21">
        <f t="shared" si="9"/>
        <v>0.43670599999999998</v>
      </c>
      <c r="Z55" s="21">
        <f t="shared" si="9"/>
        <v>0.50447900000000001</v>
      </c>
      <c r="AA55" s="21">
        <f t="shared" si="9"/>
        <v>0.56898800000000005</v>
      </c>
      <c r="AB55" s="21">
        <f t="shared" si="9"/>
        <v>0.63214400000000004</v>
      </c>
      <c r="AC55" s="21">
        <f t="shared" si="9"/>
        <v>0.69269200000000009</v>
      </c>
      <c r="AD55" s="21">
        <f t="shared" si="9"/>
        <v>0.75381900000000013</v>
      </c>
    </row>
    <row r="56" spans="1:30" x14ac:dyDescent="0.2">
      <c r="A56" s="10">
        <v>1028</v>
      </c>
      <c r="B56" s="10" t="s">
        <v>37</v>
      </c>
      <c r="C56" s="21">
        <v>0.311998</v>
      </c>
      <c r="D56" s="21">
        <v>0.31854199999999999</v>
      </c>
      <c r="E56" s="21">
        <v>0.308091</v>
      </c>
      <c r="F56" s="21">
        <v>0.32377699999999998</v>
      </c>
      <c r="G56" s="21">
        <v>0.31976399999999999</v>
      </c>
      <c r="H56" s="21">
        <v>0.29870799999999997</v>
      </c>
      <c r="I56" s="21">
        <v>0.34553200000000001</v>
      </c>
      <c r="J56" s="21">
        <v>0.32813700000000001</v>
      </c>
      <c r="K56" s="21">
        <v>0.34148299999999998</v>
      </c>
      <c r="L56" s="21">
        <v>0.322301</v>
      </c>
      <c r="M56" s="21">
        <v>0.32835199999999998</v>
      </c>
      <c r="N56" s="21">
        <v>0.327907</v>
      </c>
      <c r="O56" s="22">
        <f t="shared" si="7"/>
        <v>3.8745920000000003</v>
      </c>
      <c r="Q56" s="10">
        <v>1028</v>
      </c>
      <c r="R56" s="10" t="s">
        <v>37</v>
      </c>
      <c r="S56" s="21">
        <f t="shared" si="8"/>
        <v>0.311998</v>
      </c>
      <c r="T56" s="21">
        <f t="shared" si="9"/>
        <v>0.63053999999999999</v>
      </c>
      <c r="U56" s="21">
        <f t="shared" si="9"/>
        <v>0.93863099999999999</v>
      </c>
      <c r="V56" s="21">
        <f t="shared" si="9"/>
        <v>1.262408</v>
      </c>
      <c r="W56" s="21">
        <f t="shared" si="9"/>
        <v>1.5821719999999999</v>
      </c>
      <c r="X56" s="21">
        <f t="shared" si="9"/>
        <v>1.8808799999999999</v>
      </c>
      <c r="Y56" s="21">
        <f t="shared" si="9"/>
        <v>2.2264119999999998</v>
      </c>
      <c r="Z56" s="21">
        <f t="shared" si="9"/>
        <v>2.5545489999999997</v>
      </c>
      <c r="AA56" s="21">
        <f t="shared" si="9"/>
        <v>2.8960319999999999</v>
      </c>
      <c r="AB56" s="21">
        <f t="shared" si="9"/>
        <v>3.2183329999999999</v>
      </c>
      <c r="AC56" s="21">
        <f t="shared" si="9"/>
        <v>3.5466850000000001</v>
      </c>
      <c r="AD56" s="21">
        <f t="shared" si="9"/>
        <v>3.8745920000000003</v>
      </c>
    </row>
    <row r="57" spans="1:30" x14ac:dyDescent="0.2">
      <c r="A57" s="10">
        <v>1029</v>
      </c>
      <c r="B57" s="10" t="s">
        <v>38</v>
      </c>
      <c r="C57" s="21">
        <v>4.5470999999999998E-2</v>
      </c>
      <c r="D57" s="21">
        <v>4.7188000000000001E-2</v>
      </c>
      <c r="E57" s="21">
        <v>4.6862000000000001E-2</v>
      </c>
      <c r="F57" s="21">
        <v>4.9230999999999997E-2</v>
      </c>
      <c r="G57" s="21">
        <v>4.6657999999999998E-2</v>
      </c>
      <c r="H57" s="21">
        <v>4.9784000000000002E-2</v>
      </c>
      <c r="I57" s="21">
        <v>5.6306000000000002E-2</v>
      </c>
      <c r="J57" s="21">
        <v>5.3020999999999999E-2</v>
      </c>
      <c r="K57" s="21">
        <v>5.2399000000000001E-2</v>
      </c>
      <c r="L57" s="21">
        <v>4.7986000000000001E-2</v>
      </c>
      <c r="M57" s="21">
        <v>5.1950999999999997E-2</v>
      </c>
      <c r="N57" s="21">
        <v>5.1556999999999999E-2</v>
      </c>
      <c r="O57" s="22">
        <f t="shared" si="7"/>
        <v>0.59841399999999989</v>
      </c>
      <c r="Q57" s="10">
        <v>1029</v>
      </c>
      <c r="R57" s="10" t="s">
        <v>38</v>
      </c>
      <c r="S57" s="21">
        <f t="shared" si="8"/>
        <v>4.5470999999999998E-2</v>
      </c>
      <c r="T57" s="21">
        <f t="shared" si="9"/>
        <v>9.2658999999999991E-2</v>
      </c>
      <c r="U57" s="21">
        <f t="shared" si="9"/>
        <v>0.13952100000000001</v>
      </c>
      <c r="V57" s="21">
        <f t="shared" si="9"/>
        <v>0.188752</v>
      </c>
      <c r="W57" s="21">
        <f t="shared" si="9"/>
        <v>0.23541000000000001</v>
      </c>
      <c r="X57" s="21">
        <f t="shared" si="9"/>
        <v>0.285194</v>
      </c>
      <c r="Y57" s="21">
        <f t="shared" si="9"/>
        <v>0.34150000000000003</v>
      </c>
      <c r="Z57" s="21">
        <f t="shared" si="9"/>
        <v>0.39452100000000001</v>
      </c>
      <c r="AA57" s="21">
        <f t="shared" si="9"/>
        <v>0.44691999999999998</v>
      </c>
      <c r="AB57" s="21">
        <f t="shared" si="9"/>
        <v>0.49490599999999996</v>
      </c>
      <c r="AC57" s="21">
        <f t="shared" si="9"/>
        <v>0.54685699999999993</v>
      </c>
      <c r="AD57" s="21">
        <f t="shared" si="9"/>
        <v>0.59841399999999989</v>
      </c>
    </row>
    <row r="58" spans="1:30" x14ac:dyDescent="0.2">
      <c r="A58" s="15">
        <v>1030</v>
      </c>
      <c r="B58" s="15" t="s">
        <v>18</v>
      </c>
      <c r="C58" s="23">
        <v>6.4383999999999997E-2</v>
      </c>
      <c r="D58" s="23">
        <v>6.7426E-2</v>
      </c>
      <c r="E58" s="23">
        <v>6.7151000000000002E-2</v>
      </c>
      <c r="F58" s="23">
        <v>7.0967000000000002E-2</v>
      </c>
      <c r="G58" s="23">
        <v>7.1304000000000006E-2</v>
      </c>
      <c r="H58" s="23">
        <v>6.9415000000000004E-2</v>
      </c>
      <c r="I58" s="23">
        <v>8.0902000000000002E-2</v>
      </c>
      <c r="J58" s="23">
        <v>7.4695999999999999E-2</v>
      </c>
      <c r="K58" s="23">
        <v>7.2498000000000007E-2</v>
      </c>
      <c r="L58" s="23">
        <v>7.0806999999999995E-2</v>
      </c>
      <c r="M58" s="23">
        <v>6.9972000000000006E-2</v>
      </c>
      <c r="N58" s="23">
        <v>7.0213999999999999E-2</v>
      </c>
      <c r="O58" s="24">
        <f t="shared" si="7"/>
        <v>0.84973600000000005</v>
      </c>
      <c r="Q58" s="15">
        <v>1030</v>
      </c>
      <c r="R58" s="15" t="s">
        <v>18</v>
      </c>
      <c r="S58" s="23">
        <f t="shared" si="8"/>
        <v>6.4383999999999997E-2</v>
      </c>
      <c r="T58" s="23">
        <f t="shared" si="9"/>
        <v>0.13180999999999998</v>
      </c>
      <c r="U58" s="23">
        <f t="shared" si="9"/>
        <v>0.198961</v>
      </c>
      <c r="V58" s="23">
        <f t="shared" si="9"/>
        <v>0.269928</v>
      </c>
      <c r="W58" s="23">
        <f t="shared" si="9"/>
        <v>0.34123199999999998</v>
      </c>
      <c r="X58" s="23">
        <f t="shared" si="9"/>
        <v>0.41064699999999998</v>
      </c>
      <c r="Y58" s="23">
        <f t="shared" si="9"/>
        <v>0.49154900000000001</v>
      </c>
      <c r="Z58" s="23">
        <f t="shared" si="9"/>
        <v>0.566245</v>
      </c>
      <c r="AA58" s="23">
        <f t="shared" si="9"/>
        <v>0.63874300000000006</v>
      </c>
      <c r="AB58" s="23">
        <f t="shared" si="9"/>
        <v>0.70955000000000001</v>
      </c>
      <c r="AC58" s="23">
        <f t="shared" si="9"/>
        <v>0.77952200000000005</v>
      </c>
      <c r="AD58" s="23">
        <f t="shared" si="9"/>
        <v>0.84973600000000005</v>
      </c>
    </row>
    <row r="59" spans="1:30" x14ac:dyDescent="0.2">
      <c r="A59" s="4">
        <v>10300</v>
      </c>
      <c r="B59" s="4" t="s">
        <v>56</v>
      </c>
      <c r="C59" s="18">
        <f>SUM(C32:C58)</f>
        <v>7.1288564900000004</v>
      </c>
      <c r="D59" s="18">
        <f t="shared" ref="D59:N59" si="10">SUM(D32:D58)</f>
        <v>7.3201653199999992</v>
      </c>
      <c r="E59" s="18">
        <f t="shared" si="10"/>
        <v>7.3735426599999991</v>
      </c>
      <c r="F59" s="18">
        <f t="shared" si="10"/>
        <v>7.7464177900000006</v>
      </c>
      <c r="G59" s="18">
        <f t="shared" si="10"/>
        <v>7.5416828900000006</v>
      </c>
      <c r="H59" s="18">
        <f t="shared" si="10"/>
        <v>7.4267125800000002</v>
      </c>
      <c r="I59" s="18">
        <f t="shared" si="10"/>
        <v>8.6516066600000006</v>
      </c>
      <c r="J59" s="18">
        <f t="shared" si="10"/>
        <v>8.2894316000000003</v>
      </c>
      <c r="K59" s="18">
        <f t="shared" si="10"/>
        <v>7.9268964300000011</v>
      </c>
      <c r="L59" s="18">
        <f t="shared" si="10"/>
        <v>7.5577739600000013</v>
      </c>
      <c r="M59" s="18">
        <f t="shared" si="10"/>
        <v>7.6685574599999988</v>
      </c>
      <c r="N59" s="18">
        <f t="shared" si="10"/>
        <v>7.7466060199999998</v>
      </c>
      <c r="O59" s="18">
        <f t="shared" si="7"/>
        <v>92.378249860000011</v>
      </c>
      <c r="Q59" s="4">
        <v>10300</v>
      </c>
      <c r="R59" s="4" t="s">
        <v>142</v>
      </c>
      <c r="S59" s="18">
        <f>SUM(S32:S58)</f>
        <v>7.1288564900000004</v>
      </c>
      <c r="T59" s="18">
        <f>SUM(T32:T58)</f>
        <v>14.449021810000001</v>
      </c>
      <c r="U59" s="18">
        <f>SUM(U32:U58)</f>
        <v>21.82256447</v>
      </c>
      <c r="V59" s="18">
        <f t="shared" ref="V59:AC59" si="11">SUM(V32:V58)</f>
        <v>29.568982259999999</v>
      </c>
      <c r="W59" s="18">
        <f t="shared" si="11"/>
        <v>37.110665150000003</v>
      </c>
      <c r="X59" s="18">
        <f t="shared" si="11"/>
        <v>44.537377729999989</v>
      </c>
      <c r="Y59" s="18">
        <f t="shared" si="11"/>
        <v>53.188984390000002</v>
      </c>
      <c r="Z59" s="18">
        <f t="shared" si="11"/>
        <v>61.478415990000002</v>
      </c>
      <c r="AA59" s="18">
        <f t="shared" si="11"/>
        <v>69.405312420000016</v>
      </c>
      <c r="AB59" s="18">
        <f t="shared" si="11"/>
        <v>76.963086379999979</v>
      </c>
      <c r="AC59" s="18">
        <f t="shared" si="11"/>
        <v>84.63164384000001</v>
      </c>
      <c r="AD59" s="18">
        <f>SUM(AD32:AD58)</f>
        <v>92.378249860000011</v>
      </c>
    </row>
    <row r="60" spans="1:30" x14ac:dyDescent="0.2">
      <c r="A60" s="32"/>
      <c r="B60" s="32"/>
      <c r="C60"/>
      <c r="D60"/>
      <c r="E60"/>
      <c r="F60"/>
      <c r="G60"/>
      <c r="H60"/>
      <c r="I60"/>
      <c r="J60"/>
      <c r="K60"/>
      <c r="L60"/>
      <c r="M60"/>
      <c r="N60"/>
      <c r="O60" s="32"/>
    </row>
    <row r="61" spans="1:30" x14ac:dyDescent="0.2">
      <c r="A61" s="3" t="s">
        <v>52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56</v>
      </c>
      <c r="Q61" s="3" t="s">
        <v>73</v>
      </c>
      <c r="R61" s="3" t="s">
        <v>146</v>
      </c>
      <c r="S61" s="3" t="s">
        <v>74</v>
      </c>
      <c r="T61" s="3" t="s">
        <v>75</v>
      </c>
      <c r="U61" s="3" t="s">
        <v>76</v>
      </c>
      <c r="V61" s="3" t="s">
        <v>77</v>
      </c>
      <c r="W61" s="3" t="s">
        <v>78</v>
      </c>
      <c r="X61" s="3" t="s">
        <v>79</v>
      </c>
      <c r="Y61" s="3" t="s">
        <v>80</v>
      </c>
      <c r="Z61" s="3" t="s">
        <v>81</v>
      </c>
      <c r="AA61" s="3" t="s">
        <v>82</v>
      </c>
      <c r="AB61" s="3" t="s">
        <v>83</v>
      </c>
      <c r="AC61" s="3" t="s">
        <v>84</v>
      </c>
      <c r="AD61" s="3" t="s">
        <v>85</v>
      </c>
    </row>
    <row r="62" spans="1:30" x14ac:dyDescent="0.2">
      <c r="A62" s="7">
        <v>1004</v>
      </c>
      <c r="B62" s="7" t="s">
        <v>94</v>
      </c>
      <c r="C62" s="19">
        <v>1.24031906</v>
      </c>
      <c r="D62" s="19">
        <v>0.99043201999999997</v>
      </c>
      <c r="E62" s="19">
        <v>1.0016266899999999</v>
      </c>
      <c r="F62" s="19">
        <v>1.0543877400000001</v>
      </c>
      <c r="G62" s="19">
        <v>0.88537352999999974</v>
      </c>
      <c r="H62" s="19">
        <v>1.5293853600000002</v>
      </c>
      <c r="I62" s="19">
        <v>0.80220866000000013</v>
      </c>
      <c r="J62" s="19">
        <v>1.15368881</v>
      </c>
      <c r="K62" s="19">
        <v>1.1159009600000001</v>
      </c>
      <c r="L62" s="19">
        <v>1.3185024100000002</v>
      </c>
      <c r="M62" s="19">
        <v>0.92312116999999994</v>
      </c>
      <c r="N62" s="19">
        <v>0.69956370999999995</v>
      </c>
      <c r="O62" s="20">
        <f>SUM(C62:N62)</f>
        <v>12.71451012</v>
      </c>
      <c r="Q62" s="7">
        <v>1004</v>
      </c>
      <c r="R62" s="7" t="s">
        <v>94</v>
      </c>
      <c r="S62" s="19">
        <f>+C62</f>
        <v>1.24031906</v>
      </c>
      <c r="T62" s="19">
        <f>+S62+D62</f>
        <v>2.2307510800000001</v>
      </c>
      <c r="U62" s="19">
        <f t="shared" ref="U62:AD87" si="12">+T62+E62</f>
        <v>3.2323777700000003</v>
      </c>
      <c r="V62" s="19">
        <f t="shared" si="12"/>
        <v>4.2867655100000004</v>
      </c>
      <c r="W62" s="19">
        <f t="shared" si="12"/>
        <v>5.1721390400000002</v>
      </c>
      <c r="X62" s="19">
        <f t="shared" si="12"/>
        <v>6.7015244000000003</v>
      </c>
      <c r="Y62" s="19">
        <f t="shared" si="12"/>
        <v>7.5037330600000001</v>
      </c>
      <c r="Z62" s="19">
        <f t="shared" si="12"/>
        <v>8.6574218700000003</v>
      </c>
      <c r="AA62" s="19">
        <f t="shared" si="12"/>
        <v>9.7733228299999997</v>
      </c>
      <c r="AB62" s="19">
        <f t="shared" si="12"/>
        <v>11.09182524</v>
      </c>
      <c r="AC62" s="19">
        <f t="shared" si="12"/>
        <v>12.01494641</v>
      </c>
      <c r="AD62" s="19">
        <f t="shared" si="12"/>
        <v>12.71451012</v>
      </c>
    </row>
    <row r="63" spans="1:30" x14ac:dyDescent="0.2">
      <c r="A63" s="10">
        <v>1005</v>
      </c>
      <c r="B63" s="10" t="s">
        <v>13</v>
      </c>
      <c r="C63" s="21">
        <v>7.7038600000000007E-3</v>
      </c>
      <c r="D63" s="21">
        <v>6.9360899999999963E-3</v>
      </c>
      <c r="E63" s="21">
        <v>7.5262399999999983E-3</v>
      </c>
      <c r="F63" s="21">
        <v>8.3718000000000022E-3</v>
      </c>
      <c r="G63" s="21">
        <v>6.4688399999999965E-3</v>
      </c>
      <c r="H63" s="21">
        <v>8.2585299999999983E-3</v>
      </c>
      <c r="I63" s="21">
        <v>8.9964600000000065E-3</v>
      </c>
      <c r="J63" s="21">
        <v>7.8767900000000016E-3</v>
      </c>
      <c r="K63" s="21">
        <v>8.5549899999999984E-3</v>
      </c>
      <c r="L63" s="21">
        <v>8.6927699999999972E-3</v>
      </c>
      <c r="M63" s="21">
        <v>8.8574000000000014E-3</v>
      </c>
      <c r="N63" s="21">
        <v>8.4897799999999989E-3</v>
      </c>
      <c r="O63" s="22">
        <f t="shared" ref="O63:O89" si="13">SUM(C63:N63)</f>
        <v>9.6733550000000001E-2</v>
      </c>
      <c r="Q63" s="10">
        <v>1005</v>
      </c>
      <c r="R63" s="10" t="s">
        <v>13</v>
      </c>
      <c r="S63" s="21">
        <f t="shared" ref="S63:S88" si="14">+C63</f>
        <v>7.7038600000000007E-3</v>
      </c>
      <c r="T63" s="21">
        <f t="shared" ref="T63:Y88" si="15">+S63+D63</f>
        <v>1.4639949999999997E-2</v>
      </c>
      <c r="U63" s="21">
        <f t="shared" si="12"/>
        <v>2.2166189999999995E-2</v>
      </c>
      <c r="V63" s="21">
        <f t="shared" si="12"/>
        <v>3.0537989999999997E-2</v>
      </c>
      <c r="W63" s="21">
        <f t="shared" si="12"/>
        <v>3.7006829999999991E-2</v>
      </c>
      <c r="X63" s="21">
        <f t="shared" si="12"/>
        <v>4.5265359999999991E-2</v>
      </c>
      <c r="Y63" s="21">
        <f t="shared" si="12"/>
        <v>5.4261819999999995E-2</v>
      </c>
      <c r="Z63" s="21">
        <f t="shared" si="12"/>
        <v>6.2138609999999997E-2</v>
      </c>
      <c r="AA63" s="21">
        <f t="shared" si="12"/>
        <v>7.0693599999999995E-2</v>
      </c>
      <c r="AB63" s="21">
        <f t="shared" si="12"/>
        <v>7.9386369999999998E-2</v>
      </c>
      <c r="AC63" s="21">
        <f t="shared" si="12"/>
        <v>8.8243769999999999E-2</v>
      </c>
      <c r="AD63" s="21">
        <f t="shared" si="12"/>
        <v>9.6733550000000001E-2</v>
      </c>
    </row>
    <row r="64" spans="1:30" x14ac:dyDescent="0.2">
      <c r="A64" s="10">
        <v>1006</v>
      </c>
      <c r="B64" s="10" t="s">
        <v>14</v>
      </c>
      <c r="C64" s="21">
        <v>8.6669899999999966E-2</v>
      </c>
      <c r="D64" s="21">
        <v>0.12076978999999997</v>
      </c>
      <c r="E64" s="21">
        <v>0.11669660000000001</v>
      </c>
      <c r="F64" s="21">
        <v>0.11564342000000001</v>
      </c>
      <c r="G64" s="21">
        <v>0.13117054</v>
      </c>
      <c r="H64" s="21">
        <v>9.6366179999999996E-2</v>
      </c>
      <c r="I64" s="21">
        <v>0.11763402000000002</v>
      </c>
      <c r="J64" s="21">
        <v>9.987778999999998E-2</v>
      </c>
      <c r="K64" s="21">
        <v>0.11090639999999999</v>
      </c>
      <c r="L64" s="21">
        <v>0.11573430000000001</v>
      </c>
      <c r="M64" s="21">
        <v>0.10878703999999997</v>
      </c>
      <c r="N64" s="21">
        <v>0.10877548000000001</v>
      </c>
      <c r="O64" s="22">
        <f t="shared" si="13"/>
        <v>1.3290314599999999</v>
      </c>
      <c r="Q64" s="10">
        <v>1006</v>
      </c>
      <c r="R64" s="10" t="s">
        <v>14</v>
      </c>
      <c r="S64" s="21">
        <f t="shared" si="14"/>
        <v>8.6669899999999966E-2</v>
      </c>
      <c r="T64" s="21">
        <f t="shared" si="15"/>
        <v>0.20743968999999995</v>
      </c>
      <c r="U64" s="21">
        <f t="shared" si="12"/>
        <v>0.32413628999999999</v>
      </c>
      <c r="V64" s="21">
        <f t="shared" si="12"/>
        <v>0.43977970999999999</v>
      </c>
      <c r="W64" s="21">
        <f t="shared" si="12"/>
        <v>0.57095024999999999</v>
      </c>
      <c r="X64" s="21">
        <f t="shared" si="12"/>
        <v>0.66731642999999996</v>
      </c>
      <c r="Y64" s="21">
        <f t="shared" si="12"/>
        <v>0.78495044999999997</v>
      </c>
      <c r="Z64" s="21">
        <f t="shared" si="12"/>
        <v>0.88482823999999993</v>
      </c>
      <c r="AA64" s="21">
        <f t="shared" si="12"/>
        <v>0.99573463999999989</v>
      </c>
      <c r="AB64" s="21">
        <f t="shared" si="12"/>
        <v>1.11146894</v>
      </c>
      <c r="AC64" s="21">
        <f t="shared" si="12"/>
        <v>1.2202559799999999</v>
      </c>
      <c r="AD64" s="21">
        <f t="shared" si="12"/>
        <v>1.3290314599999999</v>
      </c>
    </row>
    <row r="65" spans="1:30" x14ac:dyDescent="0.2">
      <c r="A65" s="10">
        <v>1007</v>
      </c>
      <c r="B65" s="10" t="s">
        <v>15</v>
      </c>
      <c r="C65" s="21">
        <v>0.15474299999999999</v>
      </c>
      <c r="D65" s="21">
        <v>0.145035</v>
      </c>
      <c r="E65" s="21">
        <v>0.14882999999999999</v>
      </c>
      <c r="F65" s="21">
        <v>0.132296</v>
      </c>
      <c r="G65" s="21">
        <v>0.11222699999999999</v>
      </c>
      <c r="H65" s="21">
        <v>0.16031300000000001</v>
      </c>
      <c r="I65" s="21">
        <v>0.125718</v>
      </c>
      <c r="J65" s="21">
        <v>0.110085</v>
      </c>
      <c r="K65" s="21">
        <v>0.16154199999999999</v>
      </c>
      <c r="L65" s="21">
        <v>0.181503</v>
      </c>
      <c r="M65" s="21">
        <v>0.160694</v>
      </c>
      <c r="N65" s="21">
        <v>0.122505</v>
      </c>
      <c r="O65" s="22">
        <f t="shared" si="13"/>
        <v>1.7154910000000003</v>
      </c>
      <c r="Q65" s="10">
        <v>1007</v>
      </c>
      <c r="R65" s="10" t="s">
        <v>15</v>
      </c>
      <c r="S65" s="21">
        <f t="shared" si="14"/>
        <v>0.15474299999999999</v>
      </c>
      <c r="T65" s="21">
        <f t="shared" si="15"/>
        <v>0.29977799999999999</v>
      </c>
      <c r="U65" s="21">
        <f t="shared" si="12"/>
        <v>0.44860800000000001</v>
      </c>
      <c r="V65" s="21">
        <f t="shared" si="12"/>
        <v>0.58090399999999998</v>
      </c>
      <c r="W65" s="21">
        <f t="shared" si="12"/>
        <v>0.69313099999999994</v>
      </c>
      <c r="X65" s="21">
        <f t="shared" si="12"/>
        <v>0.85344399999999998</v>
      </c>
      <c r="Y65" s="21">
        <f t="shared" si="12"/>
        <v>0.97916199999999998</v>
      </c>
      <c r="Z65" s="21">
        <f t="shared" si="12"/>
        <v>1.0892470000000001</v>
      </c>
      <c r="AA65" s="21">
        <f t="shared" si="12"/>
        <v>1.2507890000000002</v>
      </c>
      <c r="AB65" s="21">
        <f t="shared" si="12"/>
        <v>1.4322920000000001</v>
      </c>
      <c r="AC65" s="21">
        <f t="shared" si="12"/>
        <v>1.5929860000000002</v>
      </c>
      <c r="AD65" s="21">
        <f t="shared" si="12"/>
        <v>1.7154910000000003</v>
      </c>
    </row>
    <row r="66" spans="1:30" x14ac:dyDescent="0.2">
      <c r="A66" s="10">
        <v>1008</v>
      </c>
      <c r="B66" s="10" t="s">
        <v>16</v>
      </c>
      <c r="C66" s="21">
        <v>3.4156390000000016E-2</v>
      </c>
      <c r="D66" s="21">
        <v>3.2348369999999994E-2</v>
      </c>
      <c r="E66" s="21">
        <v>3.9565260000000012E-2</v>
      </c>
      <c r="F66" s="21">
        <v>3.2374270000000017E-2</v>
      </c>
      <c r="G66" s="21">
        <v>2.1154789999999979E-2</v>
      </c>
      <c r="H66" s="21">
        <v>4.1296950000000013E-2</v>
      </c>
      <c r="I66" s="21">
        <v>1.6971229999999983E-2</v>
      </c>
      <c r="J66" s="21">
        <v>1.6019739999999991E-2</v>
      </c>
      <c r="K66" s="21">
        <v>1.3233729999999982E-2</v>
      </c>
      <c r="L66" s="21">
        <v>3.3857330000000019E-2</v>
      </c>
      <c r="M66" s="21">
        <v>2.279747E-2</v>
      </c>
      <c r="N66" s="21">
        <v>2.0585160000000005E-2</v>
      </c>
      <c r="O66" s="22">
        <f t="shared" si="13"/>
        <v>0.3243606899999999</v>
      </c>
      <c r="Q66" s="10">
        <v>1008</v>
      </c>
      <c r="R66" s="10" t="s">
        <v>16</v>
      </c>
      <c r="S66" s="21">
        <f t="shared" si="14"/>
        <v>3.4156390000000016E-2</v>
      </c>
      <c r="T66" s="21">
        <f t="shared" si="15"/>
        <v>6.650476000000001E-2</v>
      </c>
      <c r="U66" s="21">
        <f t="shared" si="12"/>
        <v>0.10607002000000001</v>
      </c>
      <c r="V66" s="21">
        <f t="shared" si="12"/>
        <v>0.13844429000000003</v>
      </c>
      <c r="W66" s="21">
        <f t="shared" si="12"/>
        <v>0.15959908</v>
      </c>
      <c r="X66" s="21">
        <f t="shared" si="12"/>
        <v>0.20089603</v>
      </c>
      <c r="Y66" s="21">
        <f t="shared" si="12"/>
        <v>0.21786725999999998</v>
      </c>
      <c r="Z66" s="21">
        <f t="shared" si="12"/>
        <v>0.23388699999999996</v>
      </c>
      <c r="AA66" s="21">
        <f t="shared" si="12"/>
        <v>0.24712072999999993</v>
      </c>
      <c r="AB66" s="21">
        <f t="shared" si="12"/>
        <v>0.28097805999999992</v>
      </c>
      <c r="AC66" s="21">
        <f t="shared" si="12"/>
        <v>0.3037755299999999</v>
      </c>
      <c r="AD66" s="21">
        <f t="shared" si="12"/>
        <v>0.3243606899999999</v>
      </c>
    </row>
    <row r="67" spans="1:30" x14ac:dyDescent="0.2">
      <c r="A67" s="10">
        <v>1009</v>
      </c>
      <c r="B67" s="10" t="s">
        <v>17</v>
      </c>
      <c r="C67" s="21">
        <v>2.9325359999999984E-2</v>
      </c>
      <c r="D67" s="21">
        <v>3.046975E-2</v>
      </c>
      <c r="E67" s="21">
        <v>3.9155840000000011E-2</v>
      </c>
      <c r="F67" s="21">
        <v>3.5163160000000006E-2</v>
      </c>
      <c r="G67" s="21">
        <v>2.896075E-2</v>
      </c>
      <c r="H67" s="21">
        <v>3.2466449999999994E-2</v>
      </c>
      <c r="I67" s="21">
        <v>3.219898999999999E-2</v>
      </c>
      <c r="J67" s="21">
        <v>2.6200500000000002E-2</v>
      </c>
      <c r="K67" s="21">
        <v>2.1433910000000004E-2</v>
      </c>
      <c r="L67" s="21">
        <v>2.4455579999999987E-2</v>
      </c>
      <c r="M67" s="21">
        <v>2.5707090000000012E-2</v>
      </c>
      <c r="N67" s="21">
        <v>2.7046630000000006E-2</v>
      </c>
      <c r="O67" s="22">
        <f t="shared" si="13"/>
        <v>0.35258401</v>
      </c>
      <c r="Q67" s="10">
        <v>1009</v>
      </c>
      <c r="R67" s="10" t="s">
        <v>17</v>
      </c>
      <c r="S67" s="21">
        <f t="shared" si="14"/>
        <v>2.9325359999999984E-2</v>
      </c>
      <c r="T67" s="21">
        <f t="shared" si="15"/>
        <v>5.9795109999999985E-2</v>
      </c>
      <c r="U67" s="21">
        <f t="shared" si="12"/>
        <v>9.8950949999999996E-2</v>
      </c>
      <c r="V67" s="21">
        <f t="shared" si="12"/>
        <v>0.13411411000000001</v>
      </c>
      <c r="W67" s="21">
        <f t="shared" si="12"/>
        <v>0.16307486000000002</v>
      </c>
      <c r="X67" s="21">
        <f t="shared" si="12"/>
        <v>0.19554131000000002</v>
      </c>
      <c r="Y67" s="21">
        <f t="shared" si="12"/>
        <v>0.22774030000000001</v>
      </c>
      <c r="Z67" s="21">
        <f t="shared" si="12"/>
        <v>0.25394080000000002</v>
      </c>
      <c r="AA67" s="21">
        <f t="shared" si="12"/>
        <v>0.27537471000000002</v>
      </c>
      <c r="AB67" s="21">
        <f t="shared" si="12"/>
        <v>0.29983029</v>
      </c>
      <c r="AC67" s="21">
        <f t="shared" si="12"/>
        <v>0.32553737999999999</v>
      </c>
      <c r="AD67" s="21">
        <f t="shared" si="12"/>
        <v>0.35258401</v>
      </c>
    </row>
    <row r="68" spans="1:30" x14ac:dyDescent="0.2">
      <c r="A68" s="10">
        <v>1010</v>
      </c>
      <c r="B68" s="10" t="s">
        <v>19</v>
      </c>
      <c r="C68" s="21">
        <v>4.2768160000000006E-2</v>
      </c>
      <c r="D68" s="21">
        <v>4.7806359999999985E-2</v>
      </c>
      <c r="E68" s="21">
        <v>5.1619880000000007E-2</v>
      </c>
      <c r="F68" s="21">
        <v>6.1678570000000009E-2</v>
      </c>
      <c r="G68" s="21">
        <v>4.9772420000000012E-2</v>
      </c>
      <c r="H68" s="21">
        <v>5.3018570000000008E-2</v>
      </c>
      <c r="I68" s="21">
        <v>5.3125910000000005E-2</v>
      </c>
      <c r="J68" s="21">
        <v>5.069572E-2</v>
      </c>
      <c r="K68" s="21">
        <v>4.0397920000000011E-2</v>
      </c>
      <c r="L68" s="21">
        <v>4.7239600000000007E-2</v>
      </c>
      <c r="M68" s="21">
        <v>4.9594130000000007E-2</v>
      </c>
      <c r="N68" s="21">
        <v>4.4719329999999988E-2</v>
      </c>
      <c r="O68" s="22">
        <f t="shared" si="13"/>
        <v>0.59243656999999994</v>
      </c>
      <c r="Q68" s="10">
        <v>1010</v>
      </c>
      <c r="R68" s="10" t="s">
        <v>19</v>
      </c>
      <c r="S68" s="21">
        <f t="shared" si="14"/>
        <v>4.2768160000000006E-2</v>
      </c>
      <c r="T68" s="21">
        <f t="shared" si="15"/>
        <v>9.0574519999999992E-2</v>
      </c>
      <c r="U68" s="21">
        <f t="shared" si="12"/>
        <v>0.1421944</v>
      </c>
      <c r="V68" s="21">
        <f t="shared" si="12"/>
        <v>0.20387297000000001</v>
      </c>
      <c r="W68" s="21">
        <f t="shared" si="12"/>
        <v>0.25364539000000003</v>
      </c>
      <c r="X68" s="21">
        <f t="shared" si="12"/>
        <v>0.30666396000000001</v>
      </c>
      <c r="Y68" s="21">
        <f t="shared" si="12"/>
        <v>0.35978987000000001</v>
      </c>
      <c r="Z68" s="21">
        <f t="shared" si="12"/>
        <v>0.41048559000000001</v>
      </c>
      <c r="AA68" s="21">
        <f t="shared" si="12"/>
        <v>0.45088351000000004</v>
      </c>
      <c r="AB68" s="21">
        <f t="shared" si="12"/>
        <v>0.49812311000000004</v>
      </c>
      <c r="AC68" s="21">
        <f t="shared" si="12"/>
        <v>0.54771723999999999</v>
      </c>
      <c r="AD68" s="21">
        <f t="shared" si="12"/>
        <v>0.59243656999999994</v>
      </c>
    </row>
    <row r="69" spans="1:30" x14ac:dyDescent="0.2">
      <c r="A69" s="10">
        <v>1011</v>
      </c>
      <c r="B69" s="10" t="s">
        <v>20</v>
      </c>
      <c r="C69" s="21">
        <v>1.2192699999999997E-2</v>
      </c>
      <c r="D69" s="21">
        <v>7.2420000000000002E-3</v>
      </c>
      <c r="E69" s="21">
        <v>1.3375119999999996E-2</v>
      </c>
      <c r="F69" s="21">
        <v>8.5912000000000124E-3</v>
      </c>
      <c r="G69" s="21">
        <v>4.5219599999999915E-3</v>
      </c>
      <c r="H69" s="21">
        <v>2.5351569999999993E-2</v>
      </c>
      <c r="I69" s="21">
        <v>4.1031000000000062E-3</v>
      </c>
      <c r="J69" s="21">
        <v>2.2358000000000031E-3</v>
      </c>
      <c r="K69" s="21">
        <v>1.027199999999997E-3</v>
      </c>
      <c r="L69" s="21">
        <v>1.8788539999999992E-2</v>
      </c>
      <c r="M69" s="21">
        <v>1.4986789999999993E-2</v>
      </c>
      <c r="N69" s="21">
        <v>8.1695599999999976E-3</v>
      </c>
      <c r="O69" s="22">
        <f t="shared" si="13"/>
        <v>0.12058553999999996</v>
      </c>
      <c r="Q69" s="10">
        <v>1011</v>
      </c>
      <c r="R69" s="10" t="s">
        <v>20</v>
      </c>
      <c r="S69" s="21">
        <f t="shared" si="14"/>
        <v>1.2192699999999997E-2</v>
      </c>
      <c r="T69" s="21">
        <f t="shared" si="15"/>
        <v>1.9434699999999999E-2</v>
      </c>
      <c r="U69" s="21">
        <f t="shared" si="12"/>
        <v>3.2809819999999996E-2</v>
      </c>
      <c r="V69" s="21">
        <f t="shared" si="12"/>
        <v>4.1401020000000011E-2</v>
      </c>
      <c r="W69" s="21">
        <f t="shared" si="12"/>
        <v>4.5922980000000002E-2</v>
      </c>
      <c r="X69" s="21">
        <f t="shared" si="12"/>
        <v>7.1274549999999992E-2</v>
      </c>
      <c r="Y69" s="21">
        <f t="shared" si="12"/>
        <v>7.5377650000000004E-2</v>
      </c>
      <c r="Z69" s="21">
        <f t="shared" si="12"/>
        <v>7.761345E-2</v>
      </c>
      <c r="AA69" s="21">
        <f t="shared" si="12"/>
        <v>7.8640649999999993E-2</v>
      </c>
      <c r="AB69" s="21">
        <f t="shared" si="12"/>
        <v>9.7429189999999985E-2</v>
      </c>
      <c r="AC69" s="21">
        <f t="shared" si="12"/>
        <v>0.11241597999999997</v>
      </c>
      <c r="AD69" s="21">
        <f t="shared" si="12"/>
        <v>0.12058553999999996</v>
      </c>
    </row>
    <row r="70" spans="1:30" x14ac:dyDescent="0.2">
      <c r="A70" s="10">
        <v>1012</v>
      </c>
      <c r="B70" s="10" t="s">
        <v>21</v>
      </c>
      <c r="C70" s="21">
        <v>9.8520999999999997E-2</v>
      </c>
      <c r="D70" s="21">
        <v>9.8563999999999999E-2</v>
      </c>
      <c r="E70" s="21">
        <v>0.100269</v>
      </c>
      <c r="F70" s="21">
        <v>9.4239000000000003E-2</v>
      </c>
      <c r="G70" s="21">
        <v>9.0033000000000002E-2</v>
      </c>
      <c r="H70" s="21">
        <v>8.4287000000000001E-2</v>
      </c>
      <c r="I70" s="21">
        <v>9.9019999999999997E-2</v>
      </c>
      <c r="J70" s="21">
        <v>9.6767000000000006E-2</v>
      </c>
      <c r="K70" s="21">
        <v>9.9975999999999995E-2</v>
      </c>
      <c r="L70" s="21">
        <v>9.0958999999999998E-2</v>
      </c>
      <c r="M70" s="21">
        <v>9.2517000000000002E-2</v>
      </c>
      <c r="N70" s="21">
        <v>8.7941000000000005E-2</v>
      </c>
      <c r="O70" s="22">
        <f t="shared" si="13"/>
        <v>1.1330930000000001</v>
      </c>
      <c r="Q70" s="10">
        <v>1012</v>
      </c>
      <c r="R70" s="10" t="s">
        <v>21</v>
      </c>
      <c r="S70" s="21">
        <f t="shared" si="14"/>
        <v>9.8520999999999997E-2</v>
      </c>
      <c r="T70" s="21">
        <f t="shared" si="15"/>
        <v>0.19708500000000001</v>
      </c>
      <c r="U70" s="21">
        <f t="shared" si="12"/>
        <v>0.29735400000000001</v>
      </c>
      <c r="V70" s="21">
        <f t="shared" si="12"/>
        <v>0.39159300000000002</v>
      </c>
      <c r="W70" s="21">
        <f t="shared" si="12"/>
        <v>0.481626</v>
      </c>
      <c r="X70" s="21">
        <f t="shared" si="12"/>
        <v>0.565913</v>
      </c>
      <c r="Y70" s="21">
        <f t="shared" si="12"/>
        <v>0.664933</v>
      </c>
      <c r="Z70" s="21">
        <f t="shared" si="12"/>
        <v>0.76170000000000004</v>
      </c>
      <c r="AA70" s="21">
        <f t="shared" si="12"/>
        <v>0.861676</v>
      </c>
      <c r="AB70" s="21">
        <f t="shared" si="12"/>
        <v>0.95263500000000001</v>
      </c>
      <c r="AC70" s="21">
        <f t="shared" si="12"/>
        <v>1.0451520000000001</v>
      </c>
      <c r="AD70" s="21">
        <f t="shared" si="12"/>
        <v>1.1330930000000001</v>
      </c>
    </row>
    <row r="71" spans="1:30" x14ac:dyDescent="0.2">
      <c r="A71" s="10">
        <v>1013</v>
      </c>
      <c r="B71" s="10" t="s">
        <v>22</v>
      </c>
      <c r="C71" s="21">
        <v>4.4060000000000002E-3</v>
      </c>
      <c r="D71" s="21">
        <v>4.4250000000000001E-3</v>
      </c>
      <c r="E71" s="21">
        <v>4.346E-3</v>
      </c>
      <c r="F71" s="21">
        <v>4.6299999999999996E-3</v>
      </c>
      <c r="G71" s="21">
        <v>4.5050000000000003E-3</v>
      </c>
      <c r="H71" s="21">
        <v>4.8890000000000001E-3</v>
      </c>
      <c r="I71" s="21">
        <v>7.4110000000000001E-3</v>
      </c>
      <c r="J71" s="21">
        <v>6.6280000000000002E-3</v>
      </c>
      <c r="K71" s="21">
        <v>5.855E-3</v>
      </c>
      <c r="L71" s="21">
        <v>5.6670000000000002E-3</v>
      </c>
      <c r="M71" s="21">
        <v>5.2519999999999997E-3</v>
      </c>
      <c r="N71" s="21">
        <v>5.3610000000000003E-3</v>
      </c>
      <c r="O71" s="22">
        <f t="shared" si="13"/>
        <v>6.3375000000000001E-2</v>
      </c>
      <c r="Q71" s="10">
        <v>1013</v>
      </c>
      <c r="R71" s="10" t="s">
        <v>22</v>
      </c>
      <c r="S71" s="21">
        <f t="shared" si="14"/>
        <v>4.4060000000000002E-3</v>
      </c>
      <c r="T71" s="21">
        <f t="shared" si="15"/>
        <v>8.8310000000000003E-3</v>
      </c>
      <c r="U71" s="21">
        <f t="shared" si="12"/>
        <v>1.3177000000000001E-2</v>
      </c>
      <c r="V71" s="21">
        <f t="shared" si="12"/>
        <v>1.7807E-2</v>
      </c>
      <c r="W71" s="21">
        <f t="shared" si="12"/>
        <v>2.2311999999999999E-2</v>
      </c>
      <c r="X71" s="21">
        <f t="shared" si="12"/>
        <v>2.7200999999999999E-2</v>
      </c>
      <c r="Y71" s="21">
        <f t="shared" si="12"/>
        <v>3.4611999999999997E-2</v>
      </c>
      <c r="Z71" s="21">
        <f t="shared" si="12"/>
        <v>4.1239999999999999E-2</v>
      </c>
      <c r="AA71" s="21">
        <f t="shared" si="12"/>
        <v>4.7094999999999998E-2</v>
      </c>
      <c r="AB71" s="21">
        <f t="shared" si="12"/>
        <v>5.2761999999999996E-2</v>
      </c>
      <c r="AC71" s="21">
        <f t="shared" si="12"/>
        <v>5.8013999999999996E-2</v>
      </c>
      <c r="AD71" s="21">
        <f t="shared" si="12"/>
        <v>6.3375000000000001E-2</v>
      </c>
    </row>
    <row r="72" spans="1:30" x14ac:dyDescent="0.2">
      <c r="A72" s="10">
        <v>1014</v>
      </c>
      <c r="B72" s="10" t="s">
        <v>23</v>
      </c>
      <c r="C72" s="21">
        <v>0.27472565000000004</v>
      </c>
      <c r="D72" s="21">
        <v>0.27599865000000001</v>
      </c>
      <c r="E72" s="21">
        <v>0.31884228000000003</v>
      </c>
      <c r="F72" s="21">
        <v>0.20786344999999995</v>
      </c>
      <c r="G72" s="21">
        <v>0.21661444000000005</v>
      </c>
      <c r="H72" s="21">
        <v>0.36974670999999998</v>
      </c>
      <c r="I72" s="21">
        <v>0.22452054000000005</v>
      </c>
      <c r="J72" s="21">
        <v>0.24641082999999997</v>
      </c>
      <c r="K72" s="21">
        <v>0.24623592000000005</v>
      </c>
      <c r="L72" s="21">
        <v>0.26705472000000008</v>
      </c>
      <c r="M72" s="21">
        <v>0.26184677999999989</v>
      </c>
      <c r="N72" s="21">
        <v>0.25465578000000005</v>
      </c>
      <c r="O72" s="22">
        <f t="shared" si="13"/>
        <v>3.1645157500000005</v>
      </c>
      <c r="Q72" s="10">
        <v>1014</v>
      </c>
      <c r="R72" s="10" t="s">
        <v>23</v>
      </c>
      <c r="S72" s="21">
        <f t="shared" si="14"/>
        <v>0.27472565000000004</v>
      </c>
      <c r="T72" s="21">
        <f t="shared" si="15"/>
        <v>0.55072430000000006</v>
      </c>
      <c r="U72" s="21">
        <f t="shared" si="12"/>
        <v>0.86956658000000009</v>
      </c>
      <c r="V72" s="21">
        <f t="shared" si="12"/>
        <v>1.0774300299999999</v>
      </c>
      <c r="W72" s="21">
        <f t="shared" si="12"/>
        <v>1.29404447</v>
      </c>
      <c r="X72" s="21">
        <f t="shared" si="12"/>
        <v>1.66379118</v>
      </c>
      <c r="Y72" s="21">
        <f t="shared" si="12"/>
        <v>1.8883117200000001</v>
      </c>
      <c r="Z72" s="21">
        <f t="shared" si="12"/>
        <v>2.1347225500000002</v>
      </c>
      <c r="AA72" s="21">
        <f t="shared" si="12"/>
        <v>2.3809584700000004</v>
      </c>
      <c r="AB72" s="21">
        <f t="shared" si="12"/>
        <v>2.6480131900000003</v>
      </c>
      <c r="AC72" s="21">
        <f t="shared" si="12"/>
        <v>2.9098599700000003</v>
      </c>
      <c r="AD72" s="21">
        <f t="shared" si="12"/>
        <v>3.1645157500000005</v>
      </c>
    </row>
    <row r="73" spans="1:30" x14ac:dyDescent="0.2">
      <c r="A73" s="10">
        <v>1015</v>
      </c>
      <c r="B73" s="10" t="s">
        <v>24</v>
      </c>
      <c r="C73" s="21">
        <v>1.9752169999999999E-2</v>
      </c>
      <c r="D73" s="21">
        <v>2.0257370000000011E-2</v>
      </c>
      <c r="E73" s="21">
        <v>1.1898939999999997E-2</v>
      </c>
      <c r="F73" s="21">
        <v>1.5832550000000004E-2</v>
      </c>
      <c r="G73" s="21">
        <v>1.6210499999999999E-2</v>
      </c>
      <c r="H73" s="21">
        <v>1.8735210000000009E-2</v>
      </c>
      <c r="I73" s="21">
        <v>1.0106099999999996E-2</v>
      </c>
      <c r="J73" s="21">
        <v>3.7158399999999993E-3</v>
      </c>
      <c r="K73" s="21">
        <v>1.2945910000000012E-2</v>
      </c>
      <c r="L73" s="21">
        <v>1.0119210000000002E-2</v>
      </c>
      <c r="M73" s="21">
        <v>1.4834970000000001E-2</v>
      </c>
      <c r="N73" s="21">
        <v>1.2107200000000002E-2</v>
      </c>
      <c r="O73" s="22">
        <f t="shared" si="13"/>
        <v>0.16651597000000004</v>
      </c>
      <c r="Q73" s="10">
        <v>1015</v>
      </c>
      <c r="R73" s="10" t="s">
        <v>24</v>
      </c>
      <c r="S73" s="21">
        <f t="shared" si="14"/>
        <v>1.9752169999999999E-2</v>
      </c>
      <c r="T73" s="21">
        <f t="shared" si="15"/>
        <v>4.000954000000001E-2</v>
      </c>
      <c r="U73" s="21">
        <f t="shared" si="12"/>
        <v>5.1908480000000007E-2</v>
      </c>
      <c r="V73" s="21">
        <f t="shared" si="12"/>
        <v>6.7741030000000008E-2</v>
      </c>
      <c r="W73" s="21">
        <f t="shared" si="12"/>
        <v>8.395153000000001E-2</v>
      </c>
      <c r="X73" s="21">
        <f t="shared" si="12"/>
        <v>0.10268674000000003</v>
      </c>
      <c r="Y73" s="21">
        <f t="shared" si="12"/>
        <v>0.11279284000000002</v>
      </c>
      <c r="Z73" s="21">
        <f t="shared" si="12"/>
        <v>0.11650868000000002</v>
      </c>
      <c r="AA73" s="21">
        <f t="shared" si="12"/>
        <v>0.12945459000000004</v>
      </c>
      <c r="AB73" s="21">
        <f t="shared" si="12"/>
        <v>0.13957380000000003</v>
      </c>
      <c r="AC73" s="21">
        <f t="shared" si="12"/>
        <v>0.15440877000000003</v>
      </c>
      <c r="AD73" s="21">
        <f t="shared" si="12"/>
        <v>0.16651597000000004</v>
      </c>
    </row>
    <row r="74" spans="1:30" x14ac:dyDescent="0.2">
      <c r="A74" s="10">
        <v>1016</v>
      </c>
      <c r="B74" s="10" t="s">
        <v>25</v>
      </c>
      <c r="C74" s="21">
        <v>3.6152999999999998E-2</v>
      </c>
      <c r="D74" s="21">
        <v>4.7309140000000013E-2</v>
      </c>
      <c r="E74" s="21">
        <v>6.236941E-2</v>
      </c>
      <c r="F74" s="21">
        <v>5.2033850000000006E-2</v>
      </c>
      <c r="G74" s="21">
        <v>5.3620250000000029E-2</v>
      </c>
      <c r="H74" s="21">
        <v>5.4249130000000007E-2</v>
      </c>
      <c r="I74" s="21">
        <v>3.2694899999999992E-2</v>
      </c>
      <c r="J74" s="21">
        <v>1.6515229999999981E-2</v>
      </c>
      <c r="K74" s="21">
        <v>3.6723910000000005E-2</v>
      </c>
      <c r="L74" s="21">
        <v>3.8389920000000015E-2</v>
      </c>
      <c r="M74" s="21">
        <v>3.73075E-2</v>
      </c>
      <c r="N74" s="21">
        <v>3.1064199999999997E-2</v>
      </c>
      <c r="O74" s="22">
        <f t="shared" si="13"/>
        <v>0.49843044000000009</v>
      </c>
      <c r="Q74" s="10">
        <v>1016</v>
      </c>
      <c r="R74" s="10" t="s">
        <v>25</v>
      </c>
      <c r="S74" s="21">
        <f t="shared" si="14"/>
        <v>3.6152999999999998E-2</v>
      </c>
      <c r="T74" s="21">
        <f t="shared" si="15"/>
        <v>8.3462140000000018E-2</v>
      </c>
      <c r="U74" s="21">
        <f t="shared" si="12"/>
        <v>0.14583155000000003</v>
      </c>
      <c r="V74" s="21">
        <f t="shared" si="12"/>
        <v>0.19786540000000002</v>
      </c>
      <c r="W74" s="21">
        <f t="shared" si="12"/>
        <v>0.25148565000000006</v>
      </c>
      <c r="X74" s="21">
        <f t="shared" si="12"/>
        <v>0.30573478000000009</v>
      </c>
      <c r="Y74" s="21">
        <f t="shared" si="12"/>
        <v>0.33842968000000007</v>
      </c>
      <c r="Z74" s="21">
        <f t="shared" si="12"/>
        <v>0.35494491000000006</v>
      </c>
      <c r="AA74" s="21">
        <f t="shared" si="12"/>
        <v>0.39166882000000008</v>
      </c>
      <c r="AB74" s="21">
        <f t="shared" si="12"/>
        <v>0.43005874000000011</v>
      </c>
      <c r="AC74" s="21">
        <f t="shared" si="12"/>
        <v>0.4673662400000001</v>
      </c>
      <c r="AD74" s="21">
        <f t="shared" si="12"/>
        <v>0.49843044000000009</v>
      </c>
    </row>
    <row r="75" spans="1:30" x14ac:dyDescent="0.2">
      <c r="A75" s="10">
        <v>1017</v>
      </c>
      <c r="B75" s="10" t="s">
        <v>26</v>
      </c>
      <c r="C75" s="21">
        <v>0.15165607</v>
      </c>
      <c r="D75" s="21">
        <v>0.12774522999999999</v>
      </c>
      <c r="E75" s="21">
        <v>0.15073612</v>
      </c>
      <c r="F75" s="21">
        <v>0.11852802000000001</v>
      </c>
      <c r="G75" s="21">
        <v>0.10492084000000003</v>
      </c>
      <c r="H75" s="21">
        <v>0.13999178000000004</v>
      </c>
      <c r="I75" s="21">
        <v>9.5045479999999988E-2</v>
      </c>
      <c r="J75" s="21">
        <v>0.10608134999999998</v>
      </c>
      <c r="K75" s="21">
        <v>9.7036679999999986E-2</v>
      </c>
      <c r="L75" s="21">
        <v>0.1120135</v>
      </c>
      <c r="M75" s="21">
        <v>0.11046809000000002</v>
      </c>
      <c r="N75" s="21">
        <v>0.11518023999999999</v>
      </c>
      <c r="O75" s="22">
        <f t="shared" si="13"/>
        <v>1.4294034</v>
      </c>
      <c r="Q75" s="10">
        <v>1017</v>
      </c>
      <c r="R75" s="10" t="s">
        <v>26</v>
      </c>
      <c r="S75" s="21">
        <f t="shared" si="14"/>
        <v>0.15165607</v>
      </c>
      <c r="T75" s="21">
        <f t="shared" si="15"/>
        <v>0.27940129999999996</v>
      </c>
      <c r="U75" s="21">
        <f t="shared" si="12"/>
        <v>0.43013741999999999</v>
      </c>
      <c r="V75" s="21">
        <f t="shared" si="12"/>
        <v>0.54866543999999995</v>
      </c>
      <c r="W75" s="21">
        <f t="shared" si="12"/>
        <v>0.65358627999999996</v>
      </c>
      <c r="X75" s="21">
        <f t="shared" si="12"/>
        <v>0.79357805999999997</v>
      </c>
      <c r="Y75" s="21">
        <f t="shared" si="12"/>
        <v>0.88862353999999999</v>
      </c>
      <c r="Z75" s="21">
        <f t="shared" si="12"/>
        <v>0.99470488999999995</v>
      </c>
      <c r="AA75" s="21">
        <f t="shared" si="12"/>
        <v>1.0917415699999999</v>
      </c>
      <c r="AB75" s="21">
        <f t="shared" si="12"/>
        <v>1.2037550699999999</v>
      </c>
      <c r="AC75" s="21">
        <f t="shared" si="12"/>
        <v>1.3142231600000001</v>
      </c>
      <c r="AD75" s="21">
        <f t="shared" si="12"/>
        <v>1.4294034</v>
      </c>
    </row>
    <row r="76" spans="1:30" x14ac:dyDescent="0.2">
      <c r="A76" s="10">
        <v>1018</v>
      </c>
      <c r="B76" s="10" t="s">
        <v>27</v>
      </c>
      <c r="C76" s="21">
        <v>2.3102999999999999E-2</v>
      </c>
      <c r="D76" s="21">
        <v>2.2945E-2</v>
      </c>
      <c r="E76" s="21">
        <v>2.5294000000000001E-2</v>
      </c>
      <c r="F76" s="21">
        <v>2.4093E-2</v>
      </c>
      <c r="G76" s="21">
        <v>2.2696000000000001E-2</v>
      </c>
      <c r="H76" s="21">
        <v>2.4229000000000001E-2</v>
      </c>
      <c r="I76" s="21">
        <v>2.7747999999999998E-2</v>
      </c>
      <c r="J76" s="21">
        <v>2.7274E-2</v>
      </c>
      <c r="K76" s="21">
        <v>2.5062999999999998E-2</v>
      </c>
      <c r="L76" s="21">
        <v>2.6126E-2</v>
      </c>
      <c r="M76" s="21">
        <v>2.6381999999999999E-2</v>
      </c>
      <c r="N76" s="21">
        <v>2.8340000000000001E-2</v>
      </c>
      <c r="O76" s="22">
        <f t="shared" si="13"/>
        <v>0.30329299999999998</v>
      </c>
      <c r="Q76" s="10">
        <v>1018</v>
      </c>
      <c r="R76" s="10" t="s">
        <v>27</v>
      </c>
      <c r="S76" s="21">
        <f t="shared" si="14"/>
        <v>2.3102999999999999E-2</v>
      </c>
      <c r="T76" s="21">
        <f t="shared" si="15"/>
        <v>4.6047999999999999E-2</v>
      </c>
      <c r="U76" s="21">
        <f t="shared" si="12"/>
        <v>7.1342000000000003E-2</v>
      </c>
      <c r="V76" s="21">
        <f t="shared" si="12"/>
        <v>9.5435000000000006E-2</v>
      </c>
      <c r="W76" s="21">
        <f t="shared" si="12"/>
        <v>0.11813100000000001</v>
      </c>
      <c r="X76" s="21">
        <f t="shared" si="12"/>
        <v>0.14236000000000001</v>
      </c>
      <c r="Y76" s="21">
        <f t="shared" si="12"/>
        <v>0.17010800000000001</v>
      </c>
      <c r="Z76" s="21">
        <f t="shared" si="12"/>
        <v>0.197382</v>
      </c>
      <c r="AA76" s="21">
        <f t="shared" si="12"/>
        <v>0.222445</v>
      </c>
      <c r="AB76" s="21">
        <f t="shared" si="12"/>
        <v>0.24857100000000001</v>
      </c>
      <c r="AC76" s="21">
        <f t="shared" si="12"/>
        <v>0.274953</v>
      </c>
      <c r="AD76" s="21">
        <f t="shared" si="12"/>
        <v>0.30329299999999998</v>
      </c>
    </row>
    <row r="77" spans="1:30" x14ac:dyDescent="0.2">
      <c r="A77" s="10">
        <v>1019</v>
      </c>
      <c r="B77" s="10" t="s">
        <v>28</v>
      </c>
      <c r="C77" s="21">
        <v>1.3301380000000005E-2</v>
      </c>
      <c r="D77" s="21">
        <v>9.4727799999999984E-3</v>
      </c>
      <c r="E77" s="21">
        <v>1.1817709999999992E-2</v>
      </c>
      <c r="F77" s="21">
        <v>1.2001240000000005E-2</v>
      </c>
      <c r="G77" s="21">
        <v>1.1642089999999997E-2</v>
      </c>
      <c r="H77" s="21">
        <v>2.2228000000000001E-2</v>
      </c>
      <c r="I77" s="21">
        <v>1.4808999999999999E-2</v>
      </c>
      <c r="J77" s="21">
        <v>1.6775000000000002E-2</v>
      </c>
      <c r="K77" s="21">
        <v>1.1346E-2</v>
      </c>
      <c r="L77" s="21">
        <v>1.6874E-2</v>
      </c>
      <c r="M77" s="21">
        <v>1.6924999999999999E-2</v>
      </c>
      <c r="N77" s="21">
        <v>1.7128000000000001E-2</v>
      </c>
      <c r="O77" s="22">
        <f t="shared" si="13"/>
        <v>0.17432019999999998</v>
      </c>
      <c r="Q77" s="10">
        <v>1019</v>
      </c>
      <c r="R77" s="10" t="s">
        <v>28</v>
      </c>
      <c r="S77" s="21">
        <f t="shared" si="14"/>
        <v>1.3301380000000005E-2</v>
      </c>
      <c r="T77" s="21">
        <f t="shared" si="15"/>
        <v>2.2774160000000002E-2</v>
      </c>
      <c r="U77" s="21">
        <f t="shared" si="12"/>
        <v>3.4591869999999997E-2</v>
      </c>
      <c r="V77" s="21">
        <f t="shared" si="12"/>
        <v>4.659311E-2</v>
      </c>
      <c r="W77" s="21">
        <f t="shared" si="12"/>
        <v>5.8235200000000001E-2</v>
      </c>
      <c r="X77" s="21">
        <f t="shared" si="12"/>
        <v>8.0463199999999999E-2</v>
      </c>
      <c r="Y77" s="21">
        <f t="shared" si="12"/>
        <v>9.5272200000000001E-2</v>
      </c>
      <c r="Z77" s="21">
        <f t="shared" si="12"/>
        <v>0.1120472</v>
      </c>
      <c r="AA77" s="21">
        <f t="shared" si="12"/>
        <v>0.12339319999999999</v>
      </c>
      <c r="AB77" s="21">
        <f t="shared" si="12"/>
        <v>0.14026719999999998</v>
      </c>
      <c r="AC77" s="21">
        <f t="shared" si="12"/>
        <v>0.15719219999999998</v>
      </c>
      <c r="AD77" s="21">
        <f t="shared" si="12"/>
        <v>0.17432019999999998</v>
      </c>
    </row>
    <row r="78" spans="1:30" x14ac:dyDescent="0.2">
      <c r="A78" s="10">
        <v>1020</v>
      </c>
      <c r="B78" s="10" t="s">
        <v>29</v>
      </c>
      <c r="C78" s="21">
        <v>0.118745</v>
      </c>
      <c r="D78" s="21">
        <v>0.11953900000000001</v>
      </c>
      <c r="E78" s="21">
        <v>0.118895</v>
      </c>
      <c r="F78" s="21">
        <v>0.122174</v>
      </c>
      <c r="G78" s="21">
        <v>0.105571</v>
      </c>
      <c r="H78" s="21">
        <v>0.113478</v>
      </c>
      <c r="I78" s="21">
        <v>0.11702899999999999</v>
      </c>
      <c r="J78" s="21">
        <v>0.127079</v>
      </c>
      <c r="K78" s="21">
        <v>0.117171</v>
      </c>
      <c r="L78" s="21">
        <v>0.11740299999999999</v>
      </c>
      <c r="M78" s="21">
        <v>0.116394</v>
      </c>
      <c r="N78" s="21">
        <v>0.11550000000000001</v>
      </c>
      <c r="O78" s="22">
        <f t="shared" si="13"/>
        <v>1.4089779999999998</v>
      </c>
      <c r="Q78" s="10">
        <v>1020</v>
      </c>
      <c r="R78" s="10" t="s">
        <v>29</v>
      </c>
      <c r="S78" s="21">
        <f t="shared" si="14"/>
        <v>0.118745</v>
      </c>
      <c r="T78" s="21">
        <f t="shared" si="15"/>
        <v>0.238284</v>
      </c>
      <c r="U78" s="21">
        <f t="shared" si="12"/>
        <v>0.35717900000000002</v>
      </c>
      <c r="V78" s="21">
        <f t="shared" si="12"/>
        <v>0.47935300000000003</v>
      </c>
      <c r="W78" s="21">
        <f t="shared" si="12"/>
        <v>0.584924</v>
      </c>
      <c r="X78" s="21">
        <f t="shared" si="12"/>
        <v>0.69840199999999997</v>
      </c>
      <c r="Y78" s="21">
        <f t="shared" si="12"/>
        <v>0.81543100000000002</v>
      </c>
      <c r="Z78" s="21">
        <f t="shared" si="12"/>
        <v>0.94250999999999996</v>
      </c>
      <c r="AA78" s="21">
        <f t="shared" si="12"/>
        <v>1.0596809999999999</v>
      </c>
      <c r="AB78" s="21">
        <f t="shared" si="12"/>
        <v>1.1770839999999998</v>
      </c>
      <c r="AC78" s="21">
        <f t="shared" si="12"/>
        <v>1.2934779999999999</v>
      </c>
      <c r="AD78" s="21">
        <f t="shared" si="12"/>
        <v>1.4089779999999998</v>
      </c>
    </row>
    <row r="79" spans="1:30" x14ac:dyDescent="0.2">
      <c r="A79" s="10">
        <v>1021</v>
      </c>
      <c r="B79" s="10" t="s">
        <v>30</v>
      </c>
      <c r="C79" s="21">
        <v>2.1145000000000001E-2</v>
      </c>
      <c r="D79" s="21">
        <v>3.6020999999999997E-2</v>
      </c>
      <c r="E79" s="21">
        <v>4.8044999999999997E-2</v>
      </c>
      <c r="F79" s="21">
        <v>2.9021999999999999E-2</v>
      </c>
      <c r="G79" s="21">
        <v>3.7812809999999995E-2</v>
      </c>
      <c r="H79" s="21">
        <v>4.5384440000000005E-2</v>
      </c>
      <c r="I79" s="21">
        <v>3.5748519999999992E-2</v>
      </c>
      <c r="J79" s="21">
        <v>4.4183460000000008E-2</v>
      </c>
      <c r="K79" s="21">
        <v>3.8293150000000012E-2</v>
      </c>
      <c r="L79" s="21">
        <v>3.7246609999999999E-2</v>
      </c>
      <c r="M79" s="21">
        <v>3.8094910000000003E-2</v>
      </c>
      <c r="N79" s="21">
        <v>5.1724290000000006E-2</v>
      </c>
      <c r="O79" s="22">
        <f t="shared" si="13"/>
        <v>0.46272119</v>
      </c>
      <c r="Q79" s="10">
        <v>1021</v>
      </c>
      <c r="R79" s="10" t="s">
        <v>30</v>
      </c>
      <c r="S79" s="21">
        <f t="shared" si="14"/>
        <v>2.1145000000000001E-2</v>
      </c>
      <c r="T79" s="21">
        <f t="shared" si="15"/>
        <v>5.7165999999999995E-2</v>
      </c>
      <c r="U79" s="21">
        <f t="shared" si="12"/>
        <v>0.105211</v>
      </c>
      <c r="V79" s="21">
        <f t="shared" si="12"/>
        <v>0.13423299999999999</v>
      </c>
      <c r="W79" s="21">
        <f t="shared" si="12"/>
        <v>0.17204580999999999</v>
      </c>
      <c r="X79" s="21">
        <f t="shared" si="12"/>
        <v>0.21743024999999999</v>
      </c>
      <c r="Y79" s="21">
        <f t="shared" si="12"/>
        <v>0.25317877</v>
      </c>
      <c r="Z79" s="21">
        <f t="shared" si="12"/>
        <v>0.29736223000000001</v>
      </c>
      <c r="AA79" s="21">
        <f t="shared" si="12"/>
        <v>0.33565538</v>
      </c>
      <c r="AB79" s="21">
        <f t="shared" si="12"/>
        <v>0.37290199000000002</v>
      </c>
      <c r="AC79" s="21">
        <f t="shared" si="12"/>
        <v>0.4109969</v>
      </c>
      <c r="AD79" s="21">
        <f t="shared" si="12"/>
        <v>0.46272119</v>
      </c>
    </row>
    <row r="80" spans="1:30" x14ac:dyDescent="0.2">
      <c r="A80" s="10">
        <v>1022</v>
      </c>
      <c r="B80" s="10" t="s">
        <v>31</v>
      </c>
      <c r="C80" s="21">
        <v>0.16103300000000001</v>
      </c>
      <c r="D80" s="21">
        <v>0.13220399999999999</v>
      </c>
      <c r="E80" s="21">
        <v>0.16125800000000001</v>
      </c>
      <c r="F80" s="21">
        <v>0.15976000000000001</v>
      </c>
      <c r="G80" s="21">
        <v>0.14613300000000001</v>
      </c>
      <c r="H80" s="21">
        <v>0.19917899999999999</v>
      </c>
      <c r="I80" s="21">
        <v>7.1322999999999998E-2</v>
      </c>
      <c r="J80" s="21">
        <v>0.114943</v>
      </c>
      <c r="K80" s="21">
        <v>9.7433000000000006E-2</v>
      </c>
      <c r="L80" s="21">
        <v>0.12793299999999999</v>
      </c>
      <c r="M80" s="21">
        <v>0.12686900000000001</v>
      </c>
      <c r="N80" s="21">
        <v>0.119454</v>
      </c>
      <c r="O80" s="22">
        <f t="shared" si="13"/>
        <v>1.6175220000000003</v>
      </c>
      <c r="Q80" s="10">
        <v>1022</v>
      </c>
      <c r="R80" s="10" t="s">
        <v>31</v>
      </c>
      <c r="S80" s="21">
        <f t="shared" si="14"/>
        <v>0.16103300000000001</v>
      </c>
      <c r="T80" s="21">
        <f t="shared" si="15"/>
        <v>0.29323699999999997</v>
      </c>
      <c r="U80" s="21">
        <f t="shared" si="12"/>
        <v>0.45449499999999998</v>
      </c>
      <c r="V80" s="21">
        <f t="shared" si="12"/>
        <v>0.614255</v>
      </c>
      <c r="W80" s="21">
        <f t="shared" si="12"/>
        <v>0.76038800000000006</v>
      </c>
      <c r="X80" s="21">
        <f t="shared" si="12"/>
        <v>0.95956700000000006</v>
      </c>
      <c r="Y80" s="21">
        <f t="shared" si="12"/>
        <v>1.0308900000000001</v>
      </c>
      <c r="Z80" s="21">
        <f t="shared" si="12"/>
        <v>1.1458330000000001</v>
      </c>
      <c r="AA80" s="21">
        <f t="shared" si="12"/>
        <v>1.2432660000000002</v>
      </c>
      <c r="AB80" s="21">
        <f t="shared" si="12"/>
        <v>1.3711990000000003</v>
      </c>
      <c r="AC80" s="21">
        <f t="shared" si="12"/>
        <v>1.4980680000000004</v>
      </c>
      <c r="AD80" s="21">
        <f t="shared" si="12"/>
        <v>1.6175220000000003</v>
      </c>
    </row>
    <row r="81" spans="1:30" x14ac:dyDescent="0.2">
      <c r="A81" s="10">
        <v>1023</v>
      </c>
      <c r="B81" s="10" t="s">
        <v>32</v>
      </c>
      <c r="C81" s="21">
        <v>3.0594E-2</v>
      </c>
      <c r="D81" s="21">
        <v>2.4218E-2</v>
      </c>
      <c r="E81" s="21">
        <v>2.9357999999999999E-2</v>
      </c>
      <c r="F81" s="21">
        <v>2.8691999999999999E-2</v>
      </c>
      <c r="G81" s="21">
        <v>2.7973000000000001E-2</v>
      </c>
      <c r="H81" s="21">
        <v>3.2883000000000003E-2</v>
      </c>
      <c r="I81" s="21">
        <v>3.0928000000000001E-2</v>
      </c>
      <c r="J81" s="21">
        <v>3.1525999999999998E-2</v>
      </c>
      <c r="K81" s="21">
        <v>2.7980999999999999E-2</v>
      </c>
      <c r="L81" s="21">
        <v>2.7400999999999998E-2</v>
      </c>
      <c r="M81" s="21">
        <v>2.2932000000000001E-2</v>
      </c>
      <c r="N81" s="21">
        <v>2.2638999999999999E-2</v>
      </c>
      <c r="O81" s="22">
        <f t="shared" si="13"/>
        <v>0.33712500000000001</v>
      </c>
      <c r="Q81" s="10">
        <v>1023</v>
      </c>
      <c r="R81" s="10" t="s">
        <v>32</v>
      </c>
      <c r="S81" s="21">
        <f t="shared" si="14"/>
        <v>3.0594E-2</v>
      </c>
      <c r="T81" s="21">
        <f t="shared" si="15"/>
        <v>5.4812E-2</v>
      </c>
      <c r="U81" s="21">
        <f t="shared" si="12"/>
        <v>8.4169999999999995E-2</v>
      </c>
      <c r="V81" s="21">
        <f t="shared" si="12"/>
        <v>0.11286199999999999</v>
      </c>
      <c r="W81" s="21">
        <f t="shared" si="12"/>
        <v>0.14083499999999999</v>
      </c>
      <c r="X81" s="21">
        <f t="shared" si="12"/>
        <v>0.17371799999999998</v>
      </c>
      <c r="Y81" s="21">
        <f t="shared" si="12"/>
        <v>0.20464599999999999</v>
      </c>
      <c r="Z81" s="21">
        <f t="shared" si="12"/>
        <v>0.23617199999999999</v>
      </c>
      <c r="AA81" s="21">
        <f t="shared" si="12"/>
        <v>0.26415299999999997</v>
      </c>
      <c r="AB81" s="21">
        <f t="shared" si="12"/>
        <v>0.29155399999999998</v>
      </c>
      <c r="AC81" s="21">
        <f t="shared" si="12"/>
        <v>0.31448599999999999</v>
      </c>
      <c r="AD81" s="21">
        <f t="shared" si="12"/>
        <v>0.33712500000000001</v>
      </c>
    </row>
    <row r="82" spans="1:30" x14ac:dyDescent="0.2">
      <c r="A82" s="10">
        <v>1024</v>
      </c>
      <c r="B82" s="10" t="s">
        <v>33</v>
      </c>
      <c r="C82" s="21">
        <v>0.16618607999999996</v>
      </c>
      <c r="D82" s="21">
        <v>0.17986292999999992</v>
      </c>
      <c r="E82" s="21">
        <v>0.193773</v>
      </c>
      <c r="F82" s="21">
        <v>0.16486193000000005</v>
      </c>
      <c r="G82" s="21">
        <v>0.103204</v>
      </c>
      <c r="H82" s="21">
        <v>0.211697</v>
      </c>
      <c r="I82" s="21">
        <v>7.2049270000000012E-2</v>
      </c>
      <c r="J82" s="21">
        <v>0.13653399999999999</v>
      </c>
      <c r="K82" s="21">
        <v>9.1538999999999995E-2</v>
      </c>
      <c r="L82" s="21">
        <v>0.15101500000000001</v>
      </c>
      <c r="M82" s="21">
        <v>0.15978764000000001</v>
      </c>
      <c r="N82" s="21">
        <v>0.118115</v>
      </c>
      <c r="O82" s="22">
        <f t="shared" si="13"/>
        <v>1.7486248499999999</v>
      </c>
      <c r="Q82" s="10">
        <v>1024</v>
      </c>
      <c r="R82" s="10" t="s">
        <v>33</v>
      </c>
      <c r="S82" s="21">
        <f t="shared" si="14"/>
        <v>0.16618607999999996</v>
      </c>
      <c r="T82" s="21">
        <f t="shared" si="15"/>
        <v>0.34604900999999988</v>
      </c>
      <c r="U82" s="21">
        <f t="shared" si="12"/>
        <v>0.53982200999999985</v>
      </c>
      <c r="V82" s="21">
        <f t="shared" si="12"/>
        <v>0.7046839399999999</v>
      </c>
      <c r="W82" s="21">
        <f t="shared" si="12"/>
        <v>0.80788793999999986</v>
      </c>
      <c r="X82" s="21">
        <f t="shared" si="12"/>
        <v>1.0195849399999999</v>
      </c>
      <c r="Y82" s="21">
        <f t="shared" si="12"/>
        <v>1.0916342099999998</v>
      </c>
      <c r="Z82" s="21">
        <f t="shared" si="12"/>
        <v>1.2281682099999998</v>
      </c>
      <c r="AA82" s="21">
        <f t="shared" si="12"/>
        <v>1.3197072099999998</v>
      </c>
      <c r="AB82" s="21">
        <f t="shared" si="12"/>
        <v>1.4707222099999999</v>
      </c>
      <c r="AC82" s="21">
        <f t="shared" si="12"/>
        <v>1.6305098499999999</v>
      </c>
      <c r="AD82" s="21">
        <f t="shared" si="12"/>
        <v>1.7486248499999999</v>
      </c>
    </row>
    <row r="83" spans="1:30" x14ac:dyDescent="0.2">
      <c r="A83" s="10">
        <v>1025</v>
      </c>
      <c r="B83" s="10" t="s">
        <v>34</v>
      </c>
      <c r="C83" s="21">
        <v>3.6282509999999997E-2</v>
      </c>
      <c r="D83" s="21">
        <v>2.7239199999999998E-2</v>
      </c>
      <c r="E83" s="21">
        <v>2.3699999999999999E-2</v>
      </c>
      <c r="F83" s="21">
        <v>2.3973499999999998E-2</v>
      </c>
      <c r="G83" s="21">
        <v>2.578575E-2</v>
      </c>
      <c r="H83" s="21">
        <v>3.2210000000000003E-2</v>
      </c>
      <c r="I83" s="21">
        <v>3.5184E-2</v>
      </c>
      <c r="J83" s="21">
        <v>3.3283E-2</v>
      </c>
      <c r="K83" s="21">
        <v>2.9434999999999999E-2</v>
      </c>
      <c r="L83" s="21">
        <v>3.0099999999999998E-2</v>
      </c>
      <c r="M83" s="21">
        <v>2.8895000000000001E-2</v>
      </c>
      <c r="N83" s="21">
        <v>2.9964000000000001E-2</v>
      </c>
      <c r="O83" s="22">
        <f t="shared" si="13"/>
        <v>0.35605196</v>
      </c>
      <c r="Q83" s="10">
        <v>1025</v>
      </c>
      <c r="R83" s="10" t="s">
        <v>34</v>
      </c>
      <c r="S83" s="21">
        <f t="shared" si="14"/>
        <v>3.6282509999999997E-2</v>
      </c>
      <c r="T83" s="21">
        <f t="shared" si="15"/>
        <v>6.3521709999999995E-2</v>
      </c>
      <c r="U83" s="21">
        <f t="shared" si="12"/>
        <v>8.7221709999999994E-2</v>
      </c>
      <c r="V83" s="21">
        <f t="shared" si="12"/>
        <v>0.11119520999999999</v>
      </c>
      <c r="W83" s="21">
        <f t="shared" si="12"/>
        <v>0.13698095999999998</v>
      </c>
      <c r="X83" s="21">
        <f t="shared" si="12"/>
        <v>0.16919096</v>
      </c>
      <c r="Y83" s="21">
        <f t="shared" si="12"/>
        <v>0.20437495999999999</v>
      </c>
      <c r="Z83" s="21">
        <f t="shared" si="12"/>
        <v>0.23765796</v>
      </c>
      <c r="AA83" s="21">
        <f t="shared" si="12"/>
        <v>0.26709295999999999</v>
      </c>
      <c r="AB83" s="21">
        <f t="shared" si="12"/>
        <v>0.29719296000000001</v>
      </c>
      <c r="AC83" s="21">
        <f t="shared" si="12"/>
        <v>0.32608796000000001</v>
      </c>
      <c r="AD83" s="21">
        <f t="shared" si="12"/>
        <v>0.35605196</v>
      </c>
    </row>
    <row r="84" spans="1:30" x14ac:dyDescent="0.2">
      <c r="A84" s="10">
        <v>1026</v>
      </c>
      <c r="B84" s="10" t="s">
        <v>35</v>
      </c>
      <c r="C84" s="21">
        <v>6.6520400000000006E-3</v>
      </c>
      <c r="D84" s="21">
        <v>5.0115500000000026E-3</v>
      </c>
      <c r="E84" s="21">
        <v>8.2219000000000007E-3</v>
      </c>
      <c r="F84" s="21">
        <v>7.1543899999999992E-3</v>
      </c>
      <c r="G84" s="21">
        <v>5.7971799999999999E-3</v>
      </c>
      <c r="H84" s="21">
        <v>1.1802580000000002E-2</v>
      </c>
      <c r="I84" s="21">
        <v>4.1561100000000002E-3</v>
      </c>
      <c r="J84" s="21">
        <v>7.6303700000000026E-3</v>
      </c>
      <c r="K84" s="21">
        <v>6.9272100000000066E-3</v>
      </c>
      <c r="L84" s="21">
        <v>8.078550000000002E-3</v>
      </c>
      <c r="M84" s="21">
        <v>8.6627500000000003E-3</v>
      </c>
      <c r="N84" s="21">
        <v>3.6818600000000008E-3</v>
      </c>
      <c r="O84" s="22">
        <f t="shared" si="13"/>
        <v>8.3776490000000009E-2</v>
      </c>
      <c r="Q84" s="10">
        <v>1026</v>
      </c>
      <c r="R84" s="10" t="s">
        <v>35</v>
      </c>
      <c r="S84" s="21">
        <f t="shared" si="14"/>
        <v>6.6520400000000006E-3</v>
      </c>
      <c r="T84" s="21">
        <f t="shared" si="15"/>
        <v>1.1663590000000003E-2</v>
      </c>
      <c r="U84" s="21">
        <f t="shared" si="12"/>
        <v>1.9885490000000006E-2</v>
      </c>
      <c r="V84" s="21">
        <f t="shared" si="12"/>
        <v>2.7039880000000006E-2</v>
      </c>
      <c r="W84" s="21">
        <f t="shared" si="12"/>
        <v>3.2837060000000008E-2</v>
      </c>
      <c r="X84" s="21">
        <f t="shared" si="12"/>
        <v>4.4639640000000008E-2</v>
      </c>
      <c r="Y84" s="21">
        <f t="shared" si="12"/>
        <v>4.8795750000000006E-2</v>
      </c>
      <c r="Z84" s="21">
        <f t="shared" si="12"/>
        <v>5.642612000000001E-2</v>
      </c>
      <c r="AA84" s="21">
        <f t="shared" si="12"/>
        <v>6.3353330000000013E-2</v>
      </c>
      <c r="AB84" s="21">
        <f t="shared" si="12"/>
        <v>7.1431880000000017E-2</v>
      </c>
      <c r="AC84" s="21">
        <f t="shared" si="12"/>
        <v>8.0094630000000014E-2</v>
      </c>
      <c r="AD84" s="21">
        <f t="shared" si="12"/>
        <v>8.3776490000000009E-2</v>
      </c>
    </row>
    <row r="85" spans="1:30" x14ac:dyDescent="0.2">
      <c r="A85" s="10">
        <v>1027</v>
      </c>
      <c r="B85" s="10" t="s">
        <v>36</v>
      </c>
      <c r="C85" s="21">
        <v>1.6907999999999999E-2</v>
      </c>
      <c r="D85" s="21">
        <v>9.7109999999999991E-3</v>
      </c>
      <c r="E85" s="21">
        <v>1.5429E-2</v>
      </c>
      <c r="F85" s="21">
        <v>1.1571E-2</v>
      </c>
      <c r="G85" s="21">
        <v>8.286E-3</v>
      </c>
      <c r="H85" s="21">
        <v>1.4629E-2</v>
      </c>
      <c r="I85" s="21">
        <v>8.6750000000000004E-3</v>
      </c>
      <c r="J85" s="21">
        <v>8.0809999999999996E-3</v>
      </c>
      <c r="K85" s="21">
        <v>7.659E-3</v>
      </c>
      <c r="L85" s="21">
        <v>9.9179999999999997E-3</v>
      </c>
      <c r="M85" s="21">
        <v>1.2991000000000001E-2</v>
      </c>
      <c r="N85" s="21">
        <v>1.4399E-2</v>
      </c>
      <c r="O85" s="22">
        <f t="shared" si="13"/>
        <v>0.13825699999999999</v>
      </c>
      <c r="Q85" s="10">
        <v>1027</v>
      </c>
      <c r="R85" s="10" t="s">
        <v>36</v>
      </c>
      <c r="S85" s="21">
        <f t="shared" si="14"/>
        <v>1.6907999999999999E-2</v>
      </c>
      <c r="T85" s="21">
        <f t="shared" si="15"/>
        <v>2.6618999999999997E-2</v>
      </c>
      <c r="U85" s="21">
        <f t="shared" si="12"/>
        <v>4.2047999999999995E-2</v>
      </c>
      <c r="V85" s="21">
        <f t="shared" si="12"/>
        <v>5.3618999999999993E-2</v>
      </c>
      <c r="W85" s="21">
        <f t="shared" si="12"/>
        <v>6.1904999999999995E-2</v>
      </c>
      <c r="X85" s="21">
        <f t="shared" si="12"/>
        <v>7.6533999999999991E-2</v>
      </c>
      <c r="Y85" s="21">
        <f t="shared" si="12"/>
        <v>8.5208999999999993E-2</v>
      </c>
      <c r="Z85" s="21">
        <f t="shared" si="12"/>
        <v>9.3289999999999998E-2</v>
      </c>
      <c r="AA85" s="21">
        <f t="shared" si="12"/>
        <v>0.100949</v>
      </c>
      <c r="AB85" s="21">
        <f t="shared" si="12"/>
        <v>0.11086699999999999</v>
      </c>
      <c r="AC85" s="21">
        <f t="shared" si="12"/>
        <v>0.123858</v>
      </c>
      <c r="AD85" s="21">
        <f t="shared" si="12"/>
        <v>0.13825699999999999</v>
      </c>
    </row>
    <row r="86" spans="1:30" x14ac:dyDescent="0.2">
      <c r="A86" s="10">
        <v>1028</v>
      </c>
      <c r="B86" s="10" t="s">
        <v>37</v>
      </c>
      <c r="C86" s="21">
        <v>0.14749999999999999</v>
      </c>
      <c r="D86" s="21">
        <v>0.18625</v>
      </c>
      <c r="E86" s="21">
        <v>0.18619030000000006</v>
      </c>
      <c r="F86" s="21">
        <v>0.16151942999999999</v>
      </c>
      <c r="G86" s="21">
        <v>0.12223403999999997</v>
      </c>
      <c r="H86" s="21">
        <v>0.12236635000000004</v>
      </c>
      <c r="I86" s="21">
        <v>0.12474709000000002</v>
      </c>
      <c r="J86" s="21">
        <v>0.12199906000000006</v>
      </c>
      <c r="K86" s="21">
        <v>9.315602000000002E-2</v>
      </c>
      <c r="L86" s="21">
        <v>0.10656230999999999</v>
      </c>
      <c r="M86" s="21">
        <v>0.10859422999999999</v>
      </c>
      <c r="N86" s="21">
        <v>8.6705080000000018E-2</v>
      </c>
      <c r="O86" s="22">
        <f t="shared" si="13"/>
        <v>1.5678239100000002</v>
      </c>
      <c r="Q86" s="10">
        <v>1028</v>
      </c>
      <c r="R86" s="10" t="s">
        <v>37</v>
      </c>
      <c r="S86" s="21">
        <f t="shared" si="14"/>
        <v>0.14749999999999999</v>
      </c>
      <c r="T86" s="21">
        <f t="shared" si="15"/>
        <v>0.33374999999999999</v>
      </c>
      <c r="U86" s="21">
        <f t="shared" si="12"/>
        <v>0.51994030000000002</v>
      </c>
      <c r="V86" s="21">
        <f t="shared" si="12"/>
        <v>0.68145973000000004</v>
      </c>
      <c r="W86" s="21">
        <f t="shared" si="12"/>
        <v>0.80369376999999997</v>
      </c>
      <c r="X86" s="21">
        <f t="shared" si="12"/>
        <v>0.92606012000000004</v>
      </c>
      <c r="Y86" s="21">
        <f t="shared" si="12"/>
        <v>1.0508072100000001</v>
      </c>
      <c r="Z86" s="21">
        <f t="shared" si="12"/>
        <v>1.1728062700000002</v>
      </c>
      <c r="AA86" s="21">
        <f t="shared" si="12"/>
        <v>1.2659622900000003</v>
      </c>
      <c r="AB86" s="21">
        <f t="shared" si="12"/>
        <v>1.3725246000000002</v>
      </c>
      <c r="AC86" s="21">
        <f t="shared" si="12"/>
        <v>1.4811188300000002</v>
      </c>
      <c r="AD86" s="21">
        <f t="shared" si="12"/>
        <v>1.5678239100000002</v>
      </c>
    </row>
    <row r="87" spans="1:30" x14ac:dyDescent="0.2">
      <c r="A87" s="10">
        <v>1029</v>
      </c>
      <c r="B87" s="10" t="s">
        <v>38</v>
      </c>
      <c r="C87" s="21">
        <v>1.2525E-2</v>
      </c>
      <c r="D87" s="21">
        <v>1.0302E-2</v>
      </c>
      <c r="E87" s="21">
        <v>1.2529999999999999E-2</v>
      </c>
      <c r="F87" s="21">
        <v>1.1757999999999999E-2</v>
      </c>
      <c r="G87" s="21">
        <v>1.0827E-2</v>
      </c>
      <c r="H87" s="21">
        <v>1.2090999999999999E-2</v>
      </c>
      <c r="I87" s="21">
        <v>5.3439999999999998E-3</v>
      </c>
      <c r="J87" s="21">
        <v>5.7999999999999996E-3</v>
      </c>
      <c r="K87" s="21">
        <v>4.7260000000000002E-3</v>
      </c>
      <c r="L87" s="21">
        <v>8.0090599999999984E-3</v>
      </c>
      <c r="M87" s="21">
        <v>5.7115899999999964E-3</v>
      </c>
      <c r="N87" s="21">
        <v>3.4655699999999998E-3</v>
      </c>
      <c r="O87" s="22">
        <f t="shared" si="13"/>
        <v>0.10308922</v>
      </c>
      <c r="Q87" s="10">
        <v>1029</v>
      </c>
      <c r="R87" s="10" t="s">
        <v>38</v>
      </c>
      <c r="S87" s="21">
        <f t="shared" si="14"/>
        <v>1.2525E-2</v>
      </c>
      <c r="T87" s="21">
        <f t="shared" si="15"/>
        <v>2.2827E-2</v>
      </c>
      <c r="U87" s="21">
        <f t="shared" si="12"/>
        <v>3.5357E-2</v>
      </c>
      <c r="V87" s="21">
        <f t="shared" si="12"/>
        <v>4.7114999999999997E-2</v>
      </c>
      <c r="W87" s="21">
        <f t="shared" si="12"/>
        <v>5.7941999999999994E-2</v>
      </c>
      <c r="X87" s="21">
        <f t="shared" si="12"/>
        <v>7.0032999999999998E-2</v>
      </c>
      <c r="Y87" s="21">
        <f t="shared" si="12"/>
        <v>7.5377E-2</v>
      </c>
      <c r="Z87" s="21">
        <f t="shared" ref="Z87:AD88" si="16">+Y87+J87</f>
        <v>8.1176999999999999E-2</v>
      </c>
      <c r="AA87" s="21">
        <f t="shared" si="16"/>
        <v>8.5902999999999993E-2</v>
      </c>
      <c r="AB87" s="21">
        <f t="shared" si="16"/>
        <v>9.3912059999999992E-2</v>
      </c>
      <c r="AC87" s="21">
        <f t="shared" si="16"/>
        <v>9.9623649999999994E-2</v>
      </c>
      <c r="AD87" s="21">
        <f t="shared" si="16"/>
        <v>0.10308922</v>
      </c>
    </row>
    <row r="88" spans="1:30" x14ac:dyDescent="0.2">
      <c r="A88" s="15">
        <v>1030</v>
      </c>
      <c r="B88" s="15" t="s">
        <v>18</v>
      </c>
      <c r="C88" s="23">
        <v>1.5622E-2</v>
      </c>
      <c r="D88" s="23">
        <v>1.5251000000000001E-2</v>
      </c>
      <c r="E88" s="23">
        <v>1.9681000000000001E-2</v>
      </c>
      <c r="F88" s="23">
        <v>1.6815E-2</v>
      </c>
      <c r="G88" s="23">
        <v>1.7094999999999999E-2</v>
      </c>
      <c r="H88" s="23">
        <v>1.8866999999999998E-2</v>
      </c>
      <c r="I88" s="23">
        <v>1.6955999999999999E-2</v>
      </c>
      <c r="J88" s="23">
        <v>1.3638000000000001E-2</v>
      </c>
      <c r="K88" s="23">
        <v>1.3107000000000001E-2</v>
      </c>
      <c r="L88" s="23">
        <v>1.3634E-2</v>
      </c>
      <c r="M88" s="23">
        <v>1.5202E-2</v>
      </c>
      <c r="N88" s="23">
        <v>1.3375E-2</v>
      </c>
      <c r="O88" s="24">
        <f t="shared" si="13"/>
        <v>0.18924299999999999</v>
      </c>
      <c r="Q88" s="15">
        <v>1030</v>
      </c>
      <c r="R88" s="15" t="s">
        <v>18</v>
      </c>
      <c r="S88" s="23">
        <f t="shared" si="14"/>
        <v>1.5622E-2</v>
      </c>
      <c r="T88" s="23">
        <f t="shared" si="15"/>
        <v>3.0873000000000001E-2</v>
      </c>
      <c r="U88" s="23">
        <f t="shared" si="15"/>
        <v>5.0554000000000002E-2</v>
      </c>
      <c r="V88" s="23">
        <f t="shared" si="15"/>
        <v>6.7368999999999998E-2</v>
      </c>
      <c r="W88" s="23">
        <f t="shared" si="15"/>
        <v>8.4463999999999997E-2</v>
      </c>
      <c r="X88" s="23">
        <f t="shared" si="15"/>
        <v>0.10333099999999999</v>
      </c>
      <c r="Y88" s="23">
        <f t="shared" si="15"/>
        <v>0.12028699999999999</v>
      </c>
      <c r="Z88" s="23">
        <f t="shared" si="16"/>
        <v>0.13392499999999999</v>
      </c>
      <c r="AA88" s="23">
        <f t="shared" si="16"/>
        <v>0.147032</v>
      </c>
      <c r="AB88" s="23">
        <f t="shared" si="16"/>
        <v>0.160666</v>
      </c>
      <c r="AC88" s="23">
        <f t="shared" si="16"/>
        <v>0.175868</v>
      </c>
      <c r="AD88" s="23">
        <f>+AC88+N88</f>
        <v>0.18924299999999999</v>
      </c>
    </row>
    <row r="89" spans="1:30" x14ac:dyDescent="0.2">
      <c r="A89" s="4">
        <v>10300</v>
      </c>
      <c r="B89" s="4" t="s">
        <v>56</v>
      </c>
      <c r="C89" s="18">
        <f>SUM(C62:C88)</f>
        <v>2.9626893300000003</v>
      </c>
      <c r="D89" s="18">
        <f t="shared" ref="D89:N89" si="17">SUM(D62:D88)</f>
        <v>2.7333662299999988</v>
      </c>
      <c r="E89" s="18">
        <f t="shared" si="17"/>
        <v>2.921050290000001</v>
      </c>
      <c r="F89" s="18">
        <f t="shared" si="17"/>
        <v>2.7150285199999988</v>
      </c>
      <c r="G89" s="18">
        <f t="shared" si="17"/>
        <v>2.3706107299999992</v>
      </c>
      <c r="H89" s="18">
        <f t="shared" si="17"/>
        <v>3.4793998099999999</v>
      </c>
      <c r="I89" s="18">
        <f t="shared" si="17"/>
        <v>2.1944513800000007</v>
      </c>
      <c r="J89" s="18">
        <f t="shared" si="17"/>
        <v>2.6315442900000003</v>
      </c>
      <c r="K89" s="18">
        <f t="shared" si="17"/>
        <v>2.5356069099999998</v>
      </c>
      <c r="L89" s="18">
        <f t="shared" si="17"/>
        <v>2.953277410000001</v>
      </c>
      <c r="M89" s="18">
        <f t="shared" si="17"/>
        <v>2.5242125500000001</v>
      </c>
      <c r="N89" s="18">
        <f t="shared" si="17"/>
        <v>2.1706548699999999</v>
      </c>
      <c r="O89" s="18">
        <f t="shared" si="13"/>
        <v>32.191892320000001</v>
      </c>
      <c r="Q89" s="4">
        <v>10300</v>
      </c>
      <c r="R89" s="4" t="s">
        <v>142</v>
      </c>
      <c r="S89" s="18">
        <f>SUM(S62:S88)</f>
        <v>2.9626893300000003</v>
      </c>
      <c r="T89" s="18">
        <f>SUM(T62:T88)</f>
        <v>5.6960555599999996</v>
      </c>
      <c r="U89" s="18">
        <f>SUM(U62:U88)</f>
        <v>8.617105849999998</v>
      </c>
      <c r="V89" s="18">
        <f t="shared" ref="V89:AC89" si="18">SUM(V62:V88)</f>
        <v>11.33213437</v>
      </c>
      <c r="W89" s="18">
        <f t="shared" si="18"/>
        <v>13.702745100000005</v>
      </c>
      <c r="X89" s="18">
        <f t="shared" si="18"/>
        <v>17.182144909999995</v>
      </c>
      <c r="Y89" s="18">
        <f t="shared" si="18"/>
        <v>19.376596289999998</v>
      </c>
      <c r="Z89" s="18">
        <f t="shared" si="18"/>
        <v>22.008140579999999</v>
      </c>
      <c r="AA89" s="18">
        <f t="shared" si="18"/>
        <v>24.543747490000005</v>
      </c>
      <c r="AB89" s="18">
        <f t="shared" si="18"/>
        <v>27.4970249</v>
      </c>
      <c r="AC89" s="18">
        <f t="shared" si="18"/>
        <v>30.021237450000005</v>
      </c>
      <c r="AD89" s="18">
        <f>SUM(AD62:AD88)</f>
        <v>32.191892319999994</v>
      </c>
    </row>
    <row r="90" spans="1:30" x14ac:dyDescent="0.2">
      <c r="A90" s="32"/>
      <c r="B90" s="32"/>
      <c r="C90"/>
      <c r="D90"/>
      <c r="E90"/>
      <c r="F90"/>
      <c r="G90"/>
      <c r="H90"/>
      <c r="I90"/>
      <c r="J90"/>
      <c r="K90"/>
      <c r="L90"/>
      <c r="M90"/>
      <c r="N90"/>
      <c r="O90" s="32"/>
      <c r="R90" t="s">
        <v>73</v>
      </c>
    </row>
    <row r="91" spans="1:30" x14ac:dyDescent="0.2">
      <c r="A91" s="3" t="s">
        <v>52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56</v>
      </c>
      <c r="Q91" s="3" t="s">
        <v>52</v>
      </c>
      <c r="R91" s="3" t="s">
        <v>41</v>
      </c>
      <c r="S91" s="3" t="s">
        <v>74</v>
      </c>
      <c r="T91" s="3" t="s">
        <v>75</v>
      </c>
      <c r="U91" s="3" t="s">
        <v>76</v>
      </c>
      <c r="V91" s="3" t="s">
        <v>77</v>
      </c>
      <c r="W91" s="3" t="s">
        <v>78</v>
      </c>
      <c r="X91" s="3" t="s">
        <v>79</v>
      </c>
      <c r="Y91" s="3" t="s">
        <v>80</v>
      </c>
      <c r="Z91" s="3" t="s">
        <v>81</v>
      </c>
      <c r="AA91" s="3" t="s">
        <v>82</v>
      </c>
      <c r="AB91" s="3" t="s">
        <v>83</v>
      </c>
      <c r="AC91" s="3" t="s">
        <v>84</v>
      </c>
      <c r="AD91" s="3" t="s">
        <v>85</v>
      </c>
    </row>
    <row r="92" spans="1:30" x14ac:dyDescent="0.2">
      <c r="A92" s="7">
        <v>1004</v>
      </c>
      <c r="B92" s="7" t="s">
        <v>94</v>
      </c>
      <c r="C92" s="26">
        <v>32.287034978111087</v>
      </c>
      <c r="D92" s="26">
        <v>27.158934259301663</v>
      </c>
      <c r="E92" s="26">
        <v>26.94523246851978</v>
      </c>
      <c r="F92" s="26">
        <v>26.765785741039121</v>
      </c>
      <c r="G92" s="26">
        <v>24.050994925335544</v>
      </c>
      <c r="H92" s="26">
        <v>35.478320117057031</v>
      </c>
      <c r="I92" s="26">
        <v>19.823648238116544</v>
      </c>
      <c r="J92" s="26">
        <v>27.595643554505401</v>
      </c>
      <c r="K92" s="26">
        <v>28.048946518268338</v>
      </c>
      <c r="L92" s="26">
        <v>32.702693122747327</v>
      </c>
      <c r="M92" s="26">
        <v>24.777624577199369</v>
      </c>
      <c r="N92" s="26">
        <v>19.824499529896094</v>
      </c>
      <c r="O92" s="27">
        <v>27.267427784864047</v>
      </c>
      <c r="Q92" s="7">
        <v>1004</v>
      </c>
      <c r="R92" s="7" t="s">
        <v>94</v>
      </c>
      <c r="S92" s="26">
        <f>+'[10]11'!$F$39</f>
        <v>32.287034978111087</v>
      </c>
      <c r="T92" s="26">
        <f>+'[11]2M'!$G$39</f>
        <v>29.789664385763899</v>
      </c>
      <c r="U92" s="26">
        <f>+'[11]3M'!$G$39</f>
        <v>28.846072755230836</v>
      </c>
      <c r="V92" s="26">
        <f>+'[11]4M'!$G$39</f>
        <v>28.304973870409167</v>
      </c>
      <c r="W92" s="26">
        <f>+'[11]5M'!$G$39</f>
        <v>27.473157974861657</v>
      </c>
      <c r="X92" s="26">
        <f>+'[11]6M'!$G$39</f>
        <v>28.964641888462012</v>
      </c>
      <c r="Y92" s="26">
        <f>+'[11]7M'!$G$39</f>
        <v>27.603856744121408</v>
      </c>
      <c r="Z92" s="26">
        <f>+'[11]8M'!$G$39</f>
        <v>27.602761971412587</v>
      </c>
      <c r="AA92" s="26">
        <f>+'[11]9M'!$G$39</f>
        <v>27.652987374690884</v>
      </c>
      <c r="AB92" s="26">
        <f>+'[11]10M'!$G$39</f>
        <v>28.17005598364166</v>
      </c>
      <c r="AC92" s="26">
        <f>+'[11]11M'!$G$39</f>
        <v>27.876810479799698</v>
      </c>
      <c r="AD92" s="26">
        <f>+'[11]12M'!$G$39</f>
        <v>27.267427784864047</v>
      </c>
    </row>
    <row r="93" spans="1:30" x14ac:dyDescent="0.2">
      <c r="A93" s="10">
        <v>1005</v>
      </c>
      <c r="B93" s="10" t="s">
        <v>13</v>
      </c>
      <c r="C93" s="28">
        <v>14.677133395543359</v>
      </c>
      <c r="D93" s="28">
        <v>12.346171036749846</v>
      </c>
      <c r="E93" s="28">
        <v>13.697710666110474</v>
      </c>
      <c r="F93" s="28">
        <v>14.06297244451612</v>
      </c>
      <c r="G93" s="28">
        <v>11.451130838203143</v>
      </c>
      <c r="H93" s="28">
        <v>14.39808516710592</v>
      </c>
      <c r="I93" s="28">
        <v>12.867258049706045</v>
      </c>
      <c r="J93" s="28">
        <v>12.233929783726873</v>
      </c>
      <c r="K93" s="28">
        <v>14.063770189671242</v>
      </c>
      <c r="L93" s="28">
        <v>14.583283353831217</v>
      </c>
      <c r="M93" s="28">
        <v>14.840145161128184</v>
      </c>
      <c r="N93" s="28">
        <v>14.200095740228857</v>
      </c>
      <c r="O93" s="29">
        <v>13.601330021496574</v>
      </c>
      <c r="Q93" s="10">
        <v>1005</v>
      </c>
      <c r="R93" s="10" t="s">
        <v>13</v>
      </c>
      <c r="S93" s="28">
        <f>+'[10]12'!$F$39</f>
        <v>14.677133395543359</v>
      </c>
      <c r="T93" s="28">
        <f>+'[11]2M'!$H$39</f>
        <v>13.472063547130986</v>
      </c>
      <c r="U93" s="28">
        <f>+'[11]3M'!$H$39</f>
        <v>13.547840807695227</v>
      </c>
      <c r="V93" s="28">
        <f>+'[11]4M'!$H$39</f>
        <v>13.685268040299714</v>
      </c>
      <c r="W93" s="28">
        <f>+'[11]5M'!$H$39</f>
        <v>13.233937153189549</v>
      </c>
      <c r="X93" s="28">
        <f>+'[11]6M'!$H$39</f>
        <v>13.432082364820582</v>
      </c>
      <c r="Y93" s="28">
        <f>+'[11]7M'!$H$39</f>
        <v>13.33503165378681</v>
      </c>
      <c r="Z93" s="28">
        <f>+'[11]8M'!$H$39</f>
        <v>13.1846078841942</v>
      </c>
      <c r="AA93" s="28">
        <f>+'[11]9M'!$H$39</f>
        <v>13.285109220249463</v>
      </c>
      <c r="AB93" s="28">
        <f>+'[11]10M'!$H$39</f>
        <v>13.415879493361185</v>
      </c>
      <c r="AC93" s="28">
        <f>+'[11]11M'!$H$39</f>
        <v>13.546375787765855</v>
      </c>
      <c r="AD93" s="28">
        <f>+'[11]12M'!$H$39</f>
        <v>13.601330021496574</v>
      </c>
    </row>
    <row r="94" spans="1:30" x14ac:dyDescent="0.2">
      <c r="A94" s="10">
        <v>1006</v>
      </c>
      <c r="B94" s="10" t="s">
        <v>14</v>
      </c>
      <c r="C94" s="28">
        <v>29.598458050719863</v>
      </c>
      <c r="D94" s="28">
        <v>35.387097338479535</v>
      </c>
      <c r="E94" s="28">
        <v>34.402063948136572</v>
      </c>
      <c r="F94" s="28">
        <v>33.236132113799179</v>
      </c>
      <c r="G94" s="28">
        <v>35.943436657386499</v>
      </c>
      <c r="H94" s="28">
        <v>28.912138926339349</v>
      </c>
      <c r="I94" s="28">
        <v>29.248732337171585</v>
      </c>
      <c r="J94" s="28">
        <v>27.041576585873429</v>
      </c>
      <c r="K94" s="28">
        <v>31.683792401373744</v>
      </c>
      <c r="L94" s="28">
        <v>33.806142166415029</v>
      </c>
      <c r="M94" s="28">
        <v>32.356002206180825</v>
      </c>
      <c r="N94" s="28">
        <v>32.081862583172104</v>
      </c>
      <c r="O94" s="29">
        <v>31.957856774778538</v>
      </c>
      <c r="Q94" s="10">
        <v>1006</v>
      </c>
      <c r="R94" s="10" t="s">
        <v>14</v>
      </c>
      <c r="S94" s="28">
        <f>+'[10]13'!$F$39</f>
        <v>29.598458050719863</v>
      </c>
      <c r="T94" s="28">
        <f>+'[11]2M'!$I$39</f>
        <v>32.713984536468757</v>
      </c>
      <c r="U94" s="28">
        <f>+'[11]3M'!$I$39</f>
        <v>33.30230397888387</v>
      </c>
      <c r="V94" s="28">
        <f>+'[11]4M'!$I$39</f>
        <v>33.284878063230856</v>
      </c>
      <c r="W94" s="28">
        <f>+'[11]5M'!$I$39</f>
        <v>33.860258303693193</v>
      </c>
      <c r="X94" s="28">
        <f>+'[11]6M'!$I$39</f>
        <v>33.043600464862941</v>
      </c>
      <c r="Y94" s="28">
        <f>+'[11]7M'!$I$39</f>
        <v>32.413362696876113</v>
      </c>
      <c r="Z94" s="28">
        <f>+'[11]8M'!$I$39</f>
        <v>31.70249289333087</v>
      </c>
      <c r="AA94" s="28">
        <f>+'[11]9M'!$I$39</f>
        <v>31.700408912453</v>
      </c>
      <c r="AB94" s="28">
        <f>+'[11]10M'!$I$39</f>
        <v>31.907357918334846</v>
      </c>
      <c r="AC94" s="28">
        <f>+'[11]11M'!$I$39</f>
        <v>31.946849227753464</v>
      </c>
      <c r="AD94" s="28">
        <f>+'[11]12M'!$I$39</f>
        <v>31.957856774778538</v>
      </c>
    </row>
    <row r="95" spans="1:30" x14ac:dyDescent="0.2">
      <c r="A95" s="10">
        <v>1007</v>
      </c>
      <c r="B95" s="10" t="s">
        <v>15</v>
      </c>
      <c r="C95" s="28">
        <v>28.587448295482886</v>
      </c>
      <c r="D95" s="28">
        <v>26.169871852704592</v>
      </c>
      <c r="E95" s="28">
        <v>26.436436560900788</v>
      </c>
      <c r="F95" s="28">
        <v>23.773250600638647</v>
      </c>
      <c r="G95" s="28">
        <v>20.562454881583626</v>
      </c>
      <c r="H95" s="28">
        <v>27.713709307974089</v>
      </c>
      <c r="I95" s="28">
        <v>20.498547208389994</v>
      </c>
      <c r="J95" s="28">
        <v>18.283720289058337</v>
      </c>
      <c r="K95" s="28">
        <v>26.685234099983319</v>
      </c>
      <c r="L95" s="28">
        <v>29.961422211364024</v>
      </c>
      <c r="M95" s="28">
        <v>27.643473608700365</v>
      </c>
      <c r="N95" s="28">
        <v>22.642210380983538</v>
      </c>
      <c r="O95" s="29">
        <v>24.905086514960914</v>
      </c>
      <c r="Q95" s="10">
        <v>1007</v>
      </c>
      <c r="R95" s="10" t="s">
        <v>15</v>
      </c>
      <c r="S95" s="28">
        <f>+'[10]14'!$F$39</f>
        <v>28.587448295482886</v>
      </c>
      <c r="T95" s="28">
        <f>+'[11]2M'!$J$39</f>
        <v>27.36441616316888</v>
      </c>
      <c r="U95" s="28">
        <f>+'[11]3M'!$J$39</f>
        <v>27.049411628507137</v>
      </c>
      <c r="V95" s="28">
        <f>+'[11]4M'!$J$39</f>
        <v>26.22630495172163</v>
      </c>
      <c r="W95" s="28">
        <f>+'[11]5M'!$J$39</f>
        <v>25.106592295652668</v>
      </c>
      <c r="X95" s="28">
        <f>+'[11]6M'!$J$39</f>
        <v>25.558230170333495</v>
      </c>
      <c r="Y95" s="28">
        <f>+'[11]7M'!$J$39</f>
        <v>24.773131848169623</v>
      </c>
      <c r="Z95" s="28">
        <f>+'[11]8M'!$J$39</f>
        <v>23.915269126285043</v>
      </c>
      <c r="AA95" s="28">
        <f>+'[11]9M'!$J$39</f>
        <v>24.240237830840101</v>
      </c>
      <c r="AB95" s="28">
        <f>+'[11]10M'!$J$39</f>
        <v>24.841343524764042</v>
      </c>
      <c r="AC95" s="28">
        <f>+'[11]11M'!$J$39</f>
        <v>25.097982249441792</v>
      </c>
      <c r="AD95" s="28">
        <f>+'[11]12M'!$J$39</f>
        <v>24.905086514960914</v>
      </c>
    </row>
    <row r="96" spans="1:30" x14ac:dyDescent="0.2">
      <c r="A96" s="10">
        <v>1008</v>
      </c>
      <c r="B96" s="10" t="s">
        <v>16</v>
      </c>
      <c r="C96" s="28">
        <v>24.866439782529618</v>
      </c>
      <c r="D96" s="28">
        <v>23.510635228323025</v>
      </c>
      <c r="E96" s="28">
        <v>26.485637702554556</v>
      </c>
      <c r="F96" s="28">
        <v>21.619705381715114</v>
      </c>
      <c r="G96" s="28">
        <v>15.098400367304071</v>
      </c>
      <c r="H96" s="28">
        <v>26.881493653904183</v>
      </c>
      <c r="I96" s="28">
        <v>11.623634142186935</v>
      </c>
      <c r="J96" s="28">
        <v>11.433545825638873</v>
      </c>
      <c r="K96" s="28">
        <v>10.027700629521172</v>
      </c>
      <c r="L96" s="28">
        <v>23.92975349632718</v>
      </c>
      <c r="M96" s="28">
        <v>16.354409835485793</v>
      </c>
      <c r="N96" s="28">
        <v>15.08223251353837</v>
      </c>
      <c r="O96" s="29">
        <v>19.043351219696572</v>
      </c>
      <c r="Q96" s="10">
        <v>1008</v>
      </c>
      <c r="R96" s="10" t="s">
        <v>16</v>
      </c>
      <c r="S96" s="28">
        <f>+'[10]15'!$F$39</f>
        <v>24.866439782529618</v>
      </c>
      <c r="T96" s="28">
        <f>+'[11]2M'!$K$39</f>
        <v>24.187968012774409</v>
      </c>
      <c r="U96" s="28">
        <f>+'[11]3M'!$K$39</f>
        <v>24.996847409605259</v>
      </c>
      <c r="V96" s="28">
        <f>+'[11]4M'!$K$39</f>
        <v>24.115943088277273</v>
      </c>
      <c r="W96" s="28">
        <f>+'[11]5M'!$K$39</f>
        <v>22.346845341646528</v>
      </c>
      <c r="X96" s="28">
        <f>+'[11]6M'!$K$39</f>
        <v>23.149595202488637</v>
      </c>
      <c r="Y96" s="28">
        <f>+'[11]7M'!$K$39</f>
        <v>21.489677836511138</v>
      </c>
      <c r="Z96" s="28">
        <f>+'[11]8M'!$K$39</f>
        <v>20.268653533796112</v>
      </c>
      <c r="AA96" s="28">
        <f>+'[11]9M'!$K$39</f>
        <v>19.217631175770737</v>
      </c>
      <c r="AB96" s="28">
        <f>+'[11]10M'!$K$39</f>
        <v>19.684707213319438</v>
      </c>
      <c r="AC96" s="28">
        <f>+'[11]11M'!$K$39</f>
        <v>19.388412263016129</v>
      </c>
      <c r="AD96" s="28">
        <f>+'[11]12M'!$K$39</f>
        <v>19.043351219696572</v>
      </c>
    </row>
    <row r="97" spans="1:30" x14ac:dyDescent="0.2">
      <c r="A97" s="10">
        <v>1009</v>
      </c>
      <c r="B97" s="10" t="s">
        <v>17</v>
      </c>
      <c r="C97" s="28">
        <v>22.642205200949121</v>
      </c>
      <c r="D97" s="28">
        <v>22.822115987783665</v>
      </c>
      <c r="E97" s="28">
        <v>28.677407726350385</v>
      </c>
      <c r="F97" s="28">
        <v>26.156222821470219</v>
      </c>
      <c r="G97" s="28">
        <v>22.356823730350957</v>
      </c>
      <c r="H97" s="28">
        <v>25.27684362262147</v>
      </c>
      <c r="I97" s="28">
        <v>23.503085679682741</v>
      </c>
      <c r="J97" s="28">
        <v>19.073149957959796</v>
      </c>
      <c r="K97" s="28">
        <v>16.32414181941451</v>
      </c>
      <c r="L97" s="28">
        <v>18.870107449422282</v>
      </c>
      <c r="M97" s="28">
        <v>19.784106415601467</v>
      </c>
      <c r="N97" s="28">
        <v>20.659588163766241</v>
      </c>
      <c r="O97" s="29">
        <v>22.201553215793034</v>
      </c>
      <c r="Q97" s="10">
        <v>1009</v>
      </c>
      <c r="R97" s="10" t="s">
        <v>17</v>
      </c>
      <c r="S97" s="28">
        <f>+'[10]16'!$F$39</f>
        <v>22.642205200949121</v>
      </c>
      <c r="T97" s="28">
        <f>+'[11]2M'!$L$39</f>
        <v>22.733526340787989</v>
      </c>
      <c r="U97" s="28">
        <f>+'[11]3M'!$L$39</f>
        <v>24.764663499506419</v>
      </c>
      <c r="V97" s="28">
        <f>+'[11]4M'!$L$39</f>
        <v>25.114990114704998</v>
      </c>
      <c r="W97" s="28">
        <f>+'[11]5M'!$L$39</f>
        <v>24.576529789507472</v>
      </c>
      <c r="X97" s="28">
        <f>+'[11]6M'!$L$39</f>
        <v>24.690106453747802</v>
      </c>
      <c r="Y97" s="28">
        <f>+'[11]7M'!$L$39</f>
        <v>24.515053820666207</v>
      </c>
      <c r="Z97" s="28">
        <f>+'[11]8M'!$L$39</f>
        <v>23.81402112706078</v>
      </c>
      <c r="AA97" s="28">
        <f>+'[11]9M'!$L$39</f>
        <v>22.992884785340571</v>
      </c>
      <c r="AB97" s="28">
        <f>+'[11]10M'!$L$39</f>
        <v>22.590315837896664</v>
      </c>
      <c r="AC97" s="28">
        <f>+'[11]11M'!$L$39</f>
        <v>22.340085179860466</v>
      </c>
      <c r="AD97" s="28">
        <f>+'[11]12M'!$L$39</f>
        <v>22.201553215793034</v>
      </c>
    </row>
    <row r="98" spans="1:30" x14ac:dyDescent="0.2">
      <c r="A98" s="10">
        <v>1010</v>
      </c>
      <c r="B98" s="10" t="s">
        <v>19</v>
      </c>
      <c r="C98" s="28">
        <v>25.533815222987798</v>
      </c>
      <c r="D98" s="28">
        <v>26.519992526573045</v>
      </c>
      <c r="E98" s="28">
        <v>28.41692582537544</v>
      </c>
      <c r="F98" s="28">
        <v>31.103419907366341</v>
      </c>
      <c r="G98" s="28">
        <v>27.458309477891596</v>
      </c>
      <c r="H98" s="28">
        <v>28.540118492595383</v>
      </c>
      <c r="I98" s="28">
        <v>25.056211025289198</v>
      </c>
      <c r="J98" s="28">
        <v>25.706762392466175</v>
      </c>
      <c r="K98" s="28">
        <v>21.780916691683665</v>
      </c>
      <c r="L98" s="28">
        <v>26.375425310126037</v>
      </c>
      <c r="M98" s="28">
        <v>26.993362384749602</v>
      </c>
      <c r="N98" s="28">
        <v>24.066544993892585</v>
      </c>
      <c r="O98" s="29">
        <v>26.470459778382917</v>
      </c>
      <c r="Q98" s="10">
        <v>1010</v>
      </c>
      <c r="R98" s="10" t="s">
        <v>19</v>
      </c>
      <c r="S98" s="28">
        <f>+'[10]18'!$F$39</f>
        <v>25.533815222987798</v>
      </c>
      <c r="T98" s="28">
        <f>+'[11]2M'!$M$39</f>
        <v>26.04500923506431</v>
      </c>
      <c r="U98" s="28">
        <f>+'[11]3M'!$M$39</f>
        <v>26.858859258190293</v>
      </c>
      <c r="V98" s="28">
        <f>+'[11]4M'!$M$39</f>
        <v>28.015497606157531</v>
      </c>
      <c r="W98" s="28">
        <f>+'[11]5M'!$M$39</f>
        <v>27.904385264020931</v>
      </c>
      <c r="X98" s="28">
        <f>+'[11]6M'!$M$39</f>
        <v>28.012263195025096</v>
      </c>
      <c r="Y98" s="28">
        <f>+'[11]7M'!$M$39</f>
        <v>27.532638018484374</v>
      </c>
      <c r="Z98" s="28">
        <f>+'[11]8M'!$M$39</f>
        <v>27.293222660760541</v>
      </c>
      <c r="AA98" s="28">
        <f>+'[11]9M'!$M$39</f>
        <v>26.688064501841176</v>
      </c>
      <c r="AB98" s="28">
        <f>+'[11]10M'!$M$39</f>
        <v>26.658097546460464</v>
      </c>
      <c r="AC98" s="28">
        <f>+'[11]11M'!$M$39</f>
        <v>26.688111467173108</v>
      </c>
      <c r="AD98" s="28">
        <f>+'[11]12M'!$M$39</f>
        <v>26.470459778382917</v>
      </c>
    </row>
    <row r="99" spans="1:30" x14ac:dyDescent="0.2">
      <c r="A99" s="10">
        <v>1011</v>
      </c>
      <c r="B99" s="10" t="s">
        <v>20</v>
      </c>
      <c r="C99" s="28">
        <v>12.836082987586812</v>
      </c>
      <c r="D99" s="28">
        <v>7.7923754801639822</v>
      </c>
      <c r="E99" s="28">
        <v>13.409835381836494</v>
      </c>
      <c r="F99" s="28">
        <v>8.7220127471822515</v>
      </c>
      <c r="G99" s="28">
        <v>4.7504090724581332</v>
      </c>
      <c r="H99" s="28">
        <v>22.475081022747005</v>
      </c>
      <c r="I99" s="28">
        <v>3.7309693827910442</v>
      </c>
      <c r="J99" s="28">
        <v>2.0654270532329253</v>
      </c>
      <c r="K99" s="28">
        <v>1.0179851979878114</v>
      </c>
      <c r="L99" s="28">
        <v>17.926022268158633</v>
      </c>
      <c r="M99" s="28">
        <v>14.19072038681262</v>
      </c>
      <c r="N99" s="28">
        <v>8.4857774034740157</v>
      </c>
      <c r="O99" s="29">
        <v>9.8842345210432985</v>
      </c>
      <c r="Q99" s="10">
        <v>1011</v>
      </c>
      <c r="R99" s="10" t="s">
        <v>20</v>
      </c>
      <c r="S99" s="28">
        <f>+'[10]19'!$F$39</f>
        <v>12.836082987586812</v>
      </c>
      <c r="T99" s="28">
        <f>+'[11]2M'!$N$39</f>
        <v>10.341748583342163</v>
      </c>
      <c r="U99" s="28">
        <f>+'[11]3M'!$N$39</f>
        <v>11.405532989633599</v>
      </c>
      <c r="V99" s="28">
        <f>+'[11]4M'!$N$39</f>
        <v>10.721041690825107</v>
      </c>
      <c r="W99" s="28">
        <f>+'[11]5M'!$N$39</f>
        <v>9.5403166273811966</v>
      </c>
      <c r="X99" s="28">
        <f>+'[11]6M'!$N$39</f>
        <v>11.995941130230953</v>
      </c>
      <c r="Y99" s="28">
        <f>+'[11]7M'!$N$39</f>
        <v>10.705081088404659</v>
      </c>
      <c r="Z99" s="28">
        <f>+'[11]8M'!$N$39</f>
        <v>9.5538538719238488</v>
      </c>
      <c r="AA99" s="28">
        <f>+'[11]9M'!$N$39</f>
        <v>8.6107585523949659</v>
      </c>
      <c r="AB99" s="28">
        <f>+'[11]10M'!$N$39</f>
        <v>9.569752510077171</v>
      </c>
      <c r="AC99" s="28">
        <f>+'[11]11M'!$N$39</f>
        <v>10.004047503642814</v>
      </c>
      <c r="AD99" s="28">
        <f>+'[11]12M'!$N$39</f>
        <v>9.8842345210432985</v>
      </c>
    </row>
    <row r="100" spans="1:30" x14ac:dyDescent="0.2">
      <c r="A100" s="10">
        <v>1012</v>
      </c>
      <c r="B100" s="10" t="s">
        <v>21</v>
      </c>
      <c r="C100" s="28">
        <v>26.76990128495309</v>
      </c>
      <c r="D100" s="28">
        <v>26.894342485115391</v>
      </c>
      <c r="E100" s="28">
        <v>27.263754370890819</v>
      </c>
      <c r="F100" s="28">
        <v>24.809726021266457</v>
      </c>
      <c r="G100" s="28">
        <v>23.826826583109266</v>
      </c>
      <c r="H100" s="28">
        <v>23.504461795872839</v>
      </c>
      <c r="I100" s="28">
        <v>23.857424063182904</v>
      </c>
      <c r="J100" s="28">
        <v>22.960384575230393</v>
      </c>
      <c r="K100" s="28">
        <v>25.022024667627747</v>
      </c>
      <c r="L100" s="28">
        <v>24.002712737463487</v>
      </c>
      <c r="M100" s="28">
        <v>23.66024504952394</v>
      </c>
      <c r="N100" s="28">
        <v>22.742401398561611</v>
      </c>
      <c r="O100" s="29">
        <v>24.57203069321703</v>
      </c>
      <c r="Q100" s="10">
        <v>1012</v>
      </c>
      <c r="R100" s="10" t="s">
        <v>21</v>
      </c>
      <c r="S100" s="28">
        <f>+'[10]20'!$F$39</f>
        <v>26.76990128495309</v>
      </c>
      <c r="T100" s="28">
        <f>+'[11]2M'!$O$39</f>
        <v>26.831991177852053</v>
      </c>
      <c r="U100" s="28">
        <f>+'[11]3M'!$O$39</f>
        <v>26.9760471165003</v>
      </c>
      <c r="V100" s="28">
        <f>+'[11]4M'!$O$39</f>
        <v>26.420854766364222</v>
      </c>
      <c r="W100" s="28">
        <f>+'[11]5M'!$O$39</f>
        <v>25.893870967741933</v>
      </c>
      <c r="X100" s="28">
        <f>+'[11]6M'!$O$39</f>
        <v>25.507662489858468</v>
      </c>
      <c r="Y100" s="28">
        <f>+'[11]7M'!$O$39</f>
        <v>25.247593737813961</v>
      </c>
      <c r="Z100" s="28">
        <f>+'[11]8M'!$O$39</f>
        <v>24.93207262214899</v>
      </c>
      <c r="AA100" s="28">
        <f>+'[11]9M'!$O$39</f>
        <v>24.942476132914074</v>
      </c>
      <c r="AB100" s="28">
        <f>+'[11]10M'!$O$39</f>
        <v>24.849580264638568</v>
      </c>
      <c r="AC100" s="28">
        <f>+'[11]11M'!$O$39</f>
        <v>24.73949783519452</v>
      </c>
      <c r="AD100" s="28">
        <f>+'[11]12M'!$O$39</f>
        <v>24.57203069321703</v>
      </c>
    </row>
    <row r="101" spans="1:30" x14ac:dyDescent="0.2">
      <c r="A101" s="10">
        <v>1013</v>
      </c>
      <c r="B101" s="10" t="s">
        <v>22</v>
      </c>
      <c r="C101" s="28">
        <v>22.252525252525253</v>
      </c>
      <c r="D101" s="28">
        <v>22.292191435768263</v>
      </c>
      <c r="E101" s="28">
        <v>23.203416978109985</v>
      </c>
      <c r="F101" s="28">
        <v>22.497570456754129</v>
      </c>
      <c r="G101" s="28">
        <v>22.810126582278482</v>
      </c>
      <c r="H101" s="28">
        <v>24.024570024570025</v>
      </c>
      <c r="I101" s="28">
        <v>25.732638888888886</v>
      </c>
      <c r="J101" s="28">
        <v>25.840155945419102</v>
      </c>
      <c r="K101" s="28">
        <v>25.401301518438181</v>
      </c>
      <c r="L101" s="28">
        <v>25.299107142857142</v>
      </c>
      <c r="M101" s="28">
        <v>24.314814814814813</v>
      </c>
      <c r="N101" s="28">
        <v>24.04035874439462</v>
      </c>
      <c r="O101" s="29">
        <v>24.109792284866469</v>
      </c>
      <c r="Q101" s="10">
        <v>1013</v>
      </c>
      <c r="R101" s="10" t="s">
        <v>22</v>
      </c>
      <c r="S101" s="28">
        <f>+'[10]21'!$F$39</f>
        <v>22.252525252525253</v>
      </c>
      <c r="T101" s="28">
        <f>+'[11]2M'!$P$39</f>
        <v>22.272383354350566</v>
      </c>
      <c r="U101" s="28">
        <f>+'[11]3M'!$P$39</f>
        <v>22.571085988352174</v>
      </c>
      <c r="V101" s="28">
        <f>+'[11]4M'!$P$39</f>
        <v>22.551925025329282</v>
      </c>
      <c r="W101" s="28">
        <f>+'[11]5M'!$P$39</f>
        <v>22.603586262789989</v>
      </c>
      <c r="X101" s="28">
        <f>+'[11]6M'!$P$39</f>
        <v>22.846463967747354</v>
      </c>
      <c r="Y101" s="28">
        <f>+'[11]7M'!$P$39</f>
        <v>23.408629784931691</v>
      </c>
      <c r="Z101" s="28">
        <f>+'[11]8M'!$P$39</f>
        <v>23.768082531266209</v>
      </c>
      <c r="AA101" s="28">
        <f>+'[11]9M'!$P$39</f>
        <v>23.959605209605208</v>
      </c>
      <c r="AB101" s="28">
        <f>+'[11]10M'!$P$39</f>
        <v>24.096638655462186</v>
      </c>
      <c r="AC101" s="28">
        <f>+'[11]11M'!$P$39</f>
        <v>24.116228799467908</v>
      </c>
      <c r="AD101" s="28">
        <f>+'[11]12M'!$P$39</f>
        <v>24.109792284866469</v>
      </c>
    </row>
    <row r="102" spans="1:30" x14ac:dyDescent="0.2">
      <c r="A102" s="10">
        <v>1014</v>
      </c>
      <c r="B102" s="10" t="s">
        <v>23</v>
      </c>
      <c r="C102" s="28">
        <v>28.842507682262092</v>
      </c>
      <c r="D102" s="28">
        <v>28.856398098542265</v>
      </c>
      <c r="E102" s="28">
        <v>31.381981973540508</v>
      </c>
      <c r="F102" s="28">
        <v>22.393565937350871</v>
      </c>
      <c r="G102" s="28">
        <v>23.731223400835805</v>
      </c>
      <c r="H102" s="28">
        <v>34.942396415380038</v>
      </c>
      <c r="I102" s="28">
        <v>22.20448421506477</v>
      </c>
      <c r="J102" s="28">
        <v>24.009095656578154</v>
      </c>
      <c r="K102" s="28">
        <v>24.955249259073025</v>
      </c>
      <c r="L102" s="28">
        <v>27.033613570935827</v>
      </c>
      <c r="M102" s="28">
        <v>26.733796052350399</v>
      </c>
      <c r="N102" s="28">
        <v>25.87810659034006</v>
      </c>
      <c r="O102" s="29">
        <v>26.818619300534142</v>
      </c>
      <c r="Q102" s="10">
        <v>1014</v>
      </c>
      <c r="R102" s="10" t="s">
        <v>23</v>
      </c>
      <c r="S102" s="28">
        <f>+'[10]22'!$F$39</f>
        <v>28.842507682262092</v>
      </c>
      <c r="T102" s="28">
        <f>+'[11]2M'!$Q$39</f>
        <v>28.84946727228143</v>
      </c>
      <c r="U102" s="28">
        <f>+'[11]3M'!$Q$39</f>
        <v>29.729152295685097</v>
      </c>
      <c r="V102" s="28">
        <f>+'[11]4M'!$Q$39</f>
        <v>27.962019573164014</v>
      </c>
      <c r="W102" s="28">
        <f>+'[11]5M'!$Q$39</f>
        <v>27.151734648661407</v>
      </c>
      <c r="X102" s="28">
        <f>+'[11]6M'!$Q$39</f>
        <v>28.567184899575931</v>
      </c>
      <c r="Y102" s="28">
        <f>+'[11]7M'!$Q$39</f>
        <v>27.625944984182755</v>
      </c>
      <c r="Z102" s="28">
        <f>+'[11]8M'!$Q$39</f>
        <v>27.153769861454091</v>
      </c>
      <c r="AA102" s="28">
        <f>+'[11]9M'!$Q$39</f>
        <v>26.908604343804633</v>
      </c>
      <c r="AB102" s="28">
        <f>+'[11]10M'!$Q$39</f>
        <v>26.92115920278993</v>
      </c>
      <c r="AC102" s="28">
        <f>+'[11]11M'!$Q$39</f>
        <v>26.904191672014704</v>
      </c>
      <c r="AD102" s="28">
        <f>+'[11]12M'!$Q$39</f>
        <v>26.818619300534142</v>
      </c>
    </row>
    <row r="103" spans="1:30" x14ac:dyDescent="0.2">
      <c r="A103" s="10">
        <v>1015</v>
      </c>
      <c r="B103" s="10" t="s">
        <v>24</v>
      </c>
      <c r="C103" s="28">
        <v>19.272333228965191</v>
      </c>
      <c r="D103" s="28">
        <v>19.037527123305239</v>
      </c>
      <c r="E103" s="28">
        <v>12.479742210583677</v>
      </c>
      <c r="F103" s="28">
        <v>14.92727777565643</v>
      </c>
      <c r="G103" s="28">
        <v>16.355738961982404</v>
      </c>
      <c r="H103" s="28">
        <v>18.032013756342543</v>
      </c>
      <c r="I103" s="28">
        <v>9.5200280341609798</v>
      </c>
      <c r="J103" s="28">
        <v>3.5290294162395903</v>
      </c>
      <c r="K103" s="28">
        <v>13.130297454118454</v>
      </c>
      <c r="L103" s="28">
        <v>10.245909897197759</v>
      </c>
      <c r="M103" s="28">
        <v>15.14868873971743</v>
      </c>
      <c r="N103" s="28">
        <v>12.039777247414483</v>
      </c>
      <c r="O103" s="29">
        <v>13.641944380662977</v>
      </c>
      <c r="Q103" s="10">
        <v>1015</v>
      </c>
      <c r="R103" s="10" t="s">
        <v>24</v>
      </c>
      <c r="S103" s="28">
        <f>+'[10]23'!$F$39</f>
        <v>19.272333228965191</v>
      </c>
      <c r="T103" s="28">
        <f>+'[11]2M'!$R$39</f>
        <v>19.152728321002094</v>
      </c>
      <c r="U103" s="28">
        <f>+'[11]3M'!$R$39</f>
        <v>17.061498593658801</v>
      </c>
      <c r="V103" s="28">
        <f>+'[11]4M'!$R$39</f>
        <v>16.509802771786546</v>
      </c>
      <c r="W103" s="28">
        <f>+'[11]5M'!$R$39</f>
        <v>16.479828341227247</v>
      </c>
      <c r="X103" s="28">
        <f>+'[11]6M'!$R$39</f>
        <v>16.742777061566137</v>
      </c>
      <c r="Y103" s="28">
        <f>+'[11]7M'!$R$39</f>
        <v>15.677085140204294</v>
      </c>
      <c r="Z103" s="28">
        <f>+'[11]8M'!$R$39</f>
        <v>14.126213075466021</v>
      </c>
      <c r="AA103" s="28">
        <f>+'[11]9M'!$R$39</f>
        <v>14.019870515139354</v>
      </c>
      <c r="AB103" s="28">
        <f>+'[11]10M'!$R$39</f>
        <v>13.655210670673986</v>
      </c>
      <c r="AC103" s="28">
        <f>+'[11]11M'!$R$39</f>
        <v>13.785788707271539</v>
      </c>
      <c r="AD103" s="28">
        <f>+'[11]12M'!$R$39</f>
        <v>13.641944380662977</v>
      </c>
    </row>
    <row r="104" spans="1:30" x14ac:dyDescent="0.2">
      <c r="A104" s="10">
        <v>1016</v>
      </c>
      <c r="B104" s="10" t="s">
        <v>25</v>
      </c>
      <c r="C104" s="28">
        <v>25.796135395996689</v>
      </c>
      <c r="D104" s="28">
        <v>30.61534532938272</v>
      </c>
      <c r="E104" s="28">
        <v>37.407361624889923</v>
      </c>
      <c r="F104" s="28">
        <v>30.378038775926264</v>
      </c>
      <c r="G104" s="28">
        <v>32.496691861889353</v>
      </c>
      <c r="H104" s="28">
        <v>32.002422194522396</v>
      </c>
      <c r="I104" s="28">
        <v>19.589475946512504</v>
      </c>
      <c r="J104" s="28">
        <v>10.578363573324642</v>
      </c>
      <c r="K104" s="28">
        <v>24.100072640332705</v>
      </c>
      <c r="L104" s="28">
        <v>26.202770414655792</v>
      </c>
      <c r="M104" s="28">
        <v>24.97238863415777</v>
      </c>
      <c r="N104" s="28">
        <v>22.005908063727745</v>
      </c>
      <c r="O104" s="29">
        <v>26.516697018911522</v>
      </c>
      <c r="Q104" s="10">
        <v>1016</v>
      </c>
      <c r="R104" s="10" t="s">
        <v>25</v>
      </c>
      <c r="S104" s="28">
        <f>+'[10]24'!$F$39</f>
        <v>25.796135395996689</v>
      </c>
      <c r="T104" s="28">
        <f>+'[11]2M'!$S$39</f>
        <v>28.323316244759848</v>
      </c>
      <c r="U104" s="28">
        <f>+'[11]3M'!$S$39</f>
        <v>31.605855354305078</v>
      </c>
      <c r="V104" s="28">
        <f>+'[11]4M'!$S$39</f>
        <v>31.273451781552641</v>
      </c>
      <c r="W104" s="28">
        <f>+'[11]5M'!$S$39</f>
        <v>31.526476888175477</v>
      </c>
      <c r="X104" s="28">
        <f>+'[11]6M'!$S$39</f>
        <v>31.609892077990942</v>
      </c>
      <c r="Y104" s="28">
        <f>+'[11]7M'!$S$39</f>
        <v>29.840921979639635</v>
      </c>
      <c r="Z104" s="28">
        <f>+'[11]8M'!$S$39</f>
        <v>27.510089030962192</v>
      </c>
      <c r="AA104" s="28">
        <f>+'[11]9M'!$S$39</f>
        <v>27.149895268064071</v>
      </c>
      <c r="AB104" s="28">
        <f>+'[11]10M'!$S$39</f>
        <v>27.062574297071389</v>
      </c>
      <c r="AC104" s="28">
        <f>+'[11]11M'!$S$39</f>
        <v>26.882960093740298</v>
      </c>
      <c r="AD104" s="28">
        <f>+'[11]12M'!$S$39</f>
        <v>26.516697018911522</v>
      </c>
    </row>
    <row r="105" spans="1:30" x14ac:dyDescent="0.2">
      <c r="A105" s="10">
        <v>1017</v>
      </c>
      <c r="B105" s="10" t="s">
        <v>26</v>
      </c>
      <c r="C105" s="28">
        <v>43.385582665365618</v>
      </c>
      <c r="D105" s="28">
        <v>37.833037563197223</v>
      </c>
      <c r="E105" s="28">
        <v>42.288731572478817</v>
      </c>
      <c r="F105" s="28">
        <v>35.811339341085727</v>
      </c>
      <c r="G105" s="28">
        <v>33.663125799621177</v>
      </c>
      <c r="H105" s="28">
        <v>41.583061487909106</v>
      </c>
      <c r="I105" s="28">
        <v>28.962756724920379</v>
      </c>
      <c r="J105" s="28">
        <v>31.765605276353202</v>
      </c>
      <c r="K105" s="28">
        <v>30.291334945846454</v>
      </c>
      <c r="L105" s="28">
        <v>34.730014432922566</v>
      </c>
      <c r="M105" s="28">
        <v>34.268856937503692</v>
      </c>
      <c r="N105" s="28">
        <v>35.408452463867349</v>
      </c>
      <c r="O105" s="29">
        <v>35.954394220708352</v>
      </c>
      <c r="Q105" s="10">
        <v>1017</v>
      </c>
      <c r="R105" s="10" t="s">
        <v>26</v>
      </c>
      <c r="S105" s="28">
        <f>+'[10]25'!$F$39</f>
        <v>43.385582665365618</v>
      </c>
      <c r="T105" s="28">
        <f>+'[11]2M'!$T$39</f>
        <v>40.657380509838852</v>
      </c>
      <c r="U105" s="28">
        <f>+'[11]3M'!$T$39</f>
        <v>41.214544944867868</v>
      </c>
      <c r="V105" s="28">
        <f>+'[11]4M'!$T$39</f>
        <v>39.913581616347116</v>
      </c>
      <c r="W105" s="28">
        <f>+'[11]5M'!$T$39</f>
        <v>38.758318239845821</v>
      </c>
      <c r="X105" s="28">
        <f>+'[11]6M'!$T$39</f>
        <v>39.228402844877344</v>
      </c>
      <c r="Y105" s="28">
        <f>+'[11]7M'!$T$39</f>
        <v>37.79555277645045</v>
      </c>
      <c r="Z105" s="28">
        <f>+'[11]8M'!$T$39</f>
        <v>37.045593404380902</v>
      </c>
      <c r="AA105" s="28">
        <f>+'[11]9M'!$T$39</f>
        <v>36.325665635655305</v>
      </c>
      <c r="AB105" s="28">
        <f>+'[11]10M'!$T$39</f>
        <v>36.171024139164281</v>
      </c>
      <c r="AC105" s="28">
        <f>+'[11]11M'!$T$39</f>
        <v>36.003044737698474</v>
      </c>
      <c r="AD105" s="28">
        <f>+'[11]12M'!$T$39</f>
        <v>35.954394220708352</v>
      </c>
    </row>
    <row r="106" spans="1:30" x14ac:dyDescent="0.2">
      <c r="A106" s="10">
        <v>1018</v>
      </c>
      <c r="B106" s="10" t="s">
        <v>27</v>
      </c>
      <c r="C106" s="28">
        <v>20.800957980318184</v>
      </c>
      <c r="D106" s="28">
        <v>20.681045904801394</v>
      </c>
      <c r="E106" s="28">
        <v>22.119807608220377</v>
      </c>
      <c r="F106" s="28">
        <v>20.435114503816791</v>
      </c>
      <c r="G106" s="28">
        <v>20.905448348915396</v>
      </c>
      <c r="H106" s="28">
        <v>21.470093043863535</v>
      </c>
      <c r="I106" s="28">
        <v>20.282439623413836</v>
      </c>
      <c r="J106" s="28">
        <v>20.461382647511158</v>
      </c>
      <c r="K106" s="28">
        <v>20.499754621298869</v>
      </c>
      <c r="L106" s="28">
        <v>21.802553617624966</v>
      </c>
      <c r="M106" s="28">
        <v>22.382285568847035</v>
      </c>
      <c r="N106" s="28">
        <v>23.785144775493077</v>
      </c>
      <c r="O106" s="29">
        <v>21.285332502393164</v>
      </c>
      <c r="Q106" s="10">
        <v>1018</v>
      </c>
      <c r="R106" s="10" t="s">
        <v>27</v>
      </c>
      <c r="S106" s="28">
        <f>+'[10]26'!$F$39</f>
        <v>20.800957980318184</v>
      </c>
      <c r="T106" s="28">
        <f>+'[11]2M'!$U$39</f>
        <v>20.741034349185185</v>
      </c>
      <c r="U106" s="28">
        <f>+'[11]3M'!$U$39</f>
        <v>21.209760854312592</v>
      </c>
      <c r="V106" s="28">
        <f>+'[11]4M'!$U$39</f>
        <v>21.008708592360389</v>
      </c>
      <c r="W106" s="28">
        <f>+'[11]5M'!$U$39</f>
        <v>20.988790556279081</v>
      </c>
      <c r="X106" s="28">
        <f>+'[11]6M'!$U$39</f>
        <v>21.069176339652408</v>
      </c>
      <c r="Y106" s="28">
        <f>+'[11]7M'!$U$39</f>
        <v>20.93670421803672</v>
      </c>
      <c r="Z106" s="28">
        <f>+'[11]8M'!$U$39</f>
        <v>20.869714162460269</v>
      </c>
      <c r="AA106" s="28">
        <f>+'[11]9M'!$U$39</f>
        <v>20.827364466940438</v>
      </c>
      <c r="AB106" s="28">
        <f>+'[11]10M'!$U$39</f>
        <v>20.925739473613319</v>
      </c>
      <c r="AC106" s="28">
        <f>+'[11]11M'!$U$39</f>
        <v>21.057222636631128</v>
      </c>
      <c r="AD106" s="28">
        <f>+'[11]12M'!$U$39</f>
        <v>21.285332502393164</v>
      </c>
    </row>
    <row r="107" spans="1:30" x14ac:dyDescent="0.2">
      <c r="A107" s="10">
        <v>1019</v>
      </c>
      <c r="B107" s="10" t="s">
        <v>28</v>
      </c>
      <c r="C107" s="28">
        <v>19.376101810414177</v>
      </c>
      <c r="D107" s="28">
        <v>14.461866532482018</v>
      </c>
      <c r="E107" s="28">
        <v>17.277174462077944</v>
      </c>
      <c r="F107" s="28">
        <v>17.042316243171005</v>
      </c>
      <c r="G107" s="28">
        <v>17.275157959932681</v>
      </c>
      <c r="H107" s="28">
        <v>28.386075141113071</v>
      </c>
      <c r="I107" s="28">
        <v>18.474762344369868</v>
      </c>
      <c r="J107" s="28">
        <v>20.314865273993341</v>
      </c>
      <c r="K107" s="28">
        <v>15.79826784371606</v>
      </c>
      <c r="L107" s="28">
        <v>22.555506543155417</v>
      </c>
      <c r="M107" s="28">
        <v>22.758444492254736</v>
      </c>
      <c r="N107" s="28">
        <v>22.545444972423688</v>
      </c>
      <c r="O107" s="29">
        <v>19.845869087999564</v>
      </c>
      <c r="Q107" s="10">
        <v>1019</v>
      </c>
      <c r="R107" s="10" t="s">
        <v>28</v>
      </c>
      <c r="S107" s="28">
        <f>+'[10]27'!$F$39</f>
        <v>19.376101810414177</v>
      </c>
      <c r="T107" s="28">
        <f>+'[11]2M'!$V$39</f>
        <v>16.976617843765528</v>
      </c>
      <c r="U107" s="28">
        <f>+'[11]3M'!$V$39</f>
        <v>17.078114747174375</v>
      </c>
      <c r="V107" s="28">
        <f>+'[11]4M'!$V$39</f>
        <v>17.068879560184953</v>
      </c>
      <c r="W107" s="28">
        <f>+'[11]5M'!$V$39</f>
        <v>17.109722790242881</v>
      </c>
      <c r="X107" s="28">
        <f>+'[11]6M'!$V$39</f>
        <v>19.218800905344832</v>
      </c>
      <c r="Y107" s="28">
        <f>+'[11]7M'!$V$39</f>
        <v>19.099239175409835</v>
      </c>
      <c r="Z107" s="28">
        <f>+'[11]8M'!$V$39</f>
        <v>19.271891300032916</v>
      </c>
      <c r="AA107" s="28">
        <f>+'[11]9M'!$V$39</f>
        <v>18.889985337256864</v>
      </c>
      <c r="AB107" s="28">
        <f>+'[11]10M'!$V$39</f>
        <v>19.266646814037635</v>
      </c>
      <c r="AC107" s="28">
        <f>+'[11]11M'!$V$39</f>
        <v>19.590273768966863</v>
      </c>
      <c r="AD107" s="28">
        <f>+'[11]12M'!$V$39</f>
        <v>19.845869087999564</v>
      </c>
    </row>
    <row r="108" spans="1:30" x14ac:dyDescent="0.2">
      <c r="A108" s="10">
        <v>1020</v>
      </c>
      <c r="B108" s="10" t="s">
        <v>29</v>
      </c>
      <c r="C108" s="28">
        <v>29.83018062149873</v>
      </c>
      <c r="D108" s="28">
        <v>30.125983815401831</v>
      </c>
      <c r="E108" s="28">
        <v>29.102983364828216</v>
      </c>
      <c r="F108" s="28">
        <v>28.627329687375518</v>
      </c>
      <c r="G108" s="28">
        <v>27.163794301240717</v>
      </c>
      <c r="H108" s="28">
        <v>28.760863449387543</v>
      </c>
      <c r="I108" s="28">
        <v>26.312310435304621</v>
      </c>
      <c r="J108" s="28">
        <v>29.778673446671899</v>
      </c>
      <c r="K108" s="28">
        <v>27.816725028191584</v>
      </c>
      <c r="L108" s="28">
        <v>28.093831958190556</v>
      </c>
      <c r="M108" s="28">
        <v>28.512706446065582</v>
      </c>
      <c r="N108" s="28">
        <v>28.391911623722365</v>
      </c>
      <c r="O108" s="29">
        <v>28.527394521399422</v>
      </c>
      <c r="Q108" s="10">
        <v>1020</v>
      </c>
      <c r="R108" s="10" t="s">
        <v>29</v>
      </c>
      <c r="S108" s="28">
        <f>+'[10]28'!$F$39</f>
        <v>29.83018062149873</v>
      </c>
      <c r="T108" s="28">
        <f>+'[11]2M'!$W$39</f>
        <v>29.977845350228407</v>
      </c>
      <c r="U108" s="28">
        <f>+'[11]3M'!$W$39</f>
        <v>29.680845671302702</v>
      </c>
      <c r="V108" s="28">
        <f>+'[11]4M'!$W$39</f>
        <v>29.405038606331967</v>
      </c>
      <c r="W108" s="28">
        <f>+'[11]5M'!$W$39</f>
        <v>28.973573163319742</v>
      </c>
      <c r="X108" s="28">
        <f>+'[11]6M'!$W$39</f>
        <v>28.938797767111303</v>
      </c>
      <c r="Y108" s="28">
        <f>+'[11]7M'!$W$39</f>
        <v>28.530078075115149</v>
      </c>
      <c r="Z108" s="28">
        <f>+'[11]8M'!$W$39</f>
        <v>28.692284977579156</v>
      </c>
      <c r="AA108" s="28">
        <f>+'[11]9M'!$W$39</f>
        <v>28.592771676000339</v>
      </c>
      <c r="AB108" s="28">
        <f>+'[11]10M'!$W$39</f>
        <v>28.542212908743451</v>
      </c>
      <c r="AC108" s="28">
        <f>+'[11]11M'!$W$39</f>
        <v>28.539555260777867</v>
      </c>
      <c r="AD108" s="28">
        <f>+'[11]12M'!$W$39</f>
        <v>28.527394521399422</v>
      </c>
    </row>
    <row r="109" spans="1:30" x14ac:dyDescent="0.2">
      <c r="A109" s="10">
        <v>1021</v>
      </c>
      <c r="B109" s="10" t="s">
        <v>30</v>
      </c>
      <c r="C109" s="28">
        <v>21.933054653707718</v>
      </c>
      <c r="D109" s="28">
        <v>32.15041191013843</v>
      </c>
      <c r="E109" s="28">
        <v>39.224250538828294</v>
      </c>
      <c r="F109" s="28">
        <v>25.118356254489747</v>
      </c>
      <c r="G109" s="28">
        <v>34.909779098729906</v>
      </c>
      <c r="H109" s="28">
        <v>37.902982534263849</v>
      </c>
      <c r="I109" s="28">
        <v>29.782858559639656</v>
      </c>
      <c r="J109" s="28">
        <v>34.926681056786904</v>
      </c>
      <c r="K109" s="28">
        <v>31.133110538654446</v>
      </c>
      <c r="L109" s="28">
        <v>31.755832798550543</v>
      </c>
      <c r="M109" s="28">
        <v>33.260522927027232</v>
      </c>
      <c r="N109" s="28">
        <v>39.958109266785478</v>
      </c>
      <c r="O109" s="29">
        <v>32.926084240563618</v>
      </c>
      <c r="Q109" s="10">
        <v>1021</v>
      </c>
      <c r="R109" s="10" t="s">
        <v>30</v>
      </c>
      <c r="S109" s="28">
        <f>+'[10]29'!$F$39</f>
        <v>21.933054653707718</v>
      </c>
      <c r="T109" s="28">
        <f>+'[11]2M'!$X$39</f>
        <v>27.424848641854481</v>
      </c>
      <c r="U109" s="28">
        <f>+'[11]3M'!$X$39</f>
        <v>31.792139822441939</v>
      </c>
      <c r="V109" s="28">
        <f>+'[11]4M'!$X$39</f>
        <v>30.065065233215744</v>
      </c>
      <c r="W109" s="28">
        <f>+'[11]5M'!$X$39</f>
        <v>31.010933652632065</v>
      </c>
      <c r="X109" s="28">
        <f>+'[11]6M'!$X$39</f>
        <v>32.234369376865423</v>
      </c>
      <c r="Y109" s="28">
        <f>+'[11]7M'!$X$39</f>
        <v>31.864030820488182</v>
      </c>
      <c r="Z109" s="28">
        <f>+'[11]8M'!$X$39</f>
        <v>32.284670619192994</v>
      </c>
      <c r="AA109" s="28">
        <f>+'[11]9M'!$X$39</f>
        <v>32.149008327460592</v>
      </c>
      <c r="AB109" s="28">
        <f>+'[11]10M'!$X$39</f>
        <v>32.109299610361887</v>
      </c>
      <c r="AC109" s="28">
        <f>+'[11]11M'!$X$39</f>
        <v>32.212643612846868</v>
      </c>
      <c r="AD109" s="28">
        <f>+'[11]12M'!$X$39</f>
        <v>32.926084240563618</v>
      </c>
    </row>
    <row r="110" spans="1:30" x14ac:dyDescent="0.2">
      <c r="A110" s="10">
        <v>1022</v>
      </c>
      <c r="B110" s="10" t="s">
        <v>31</v>
      </c>
      <c r="C110" s="28">
        <v>30.141429796091028</v>
      </c>
      <c r="D110" s="28">
        <v>26.00275754637379</v>
      </c>
      <c r="E110" s="28">
        <v>30.536140688406689</v>
      </c>
      <c r="F110" s="28">
        <v>29.996751728812544</v>
      </c>
      <c r="G110" s="28">
        <v>28.634552002790308</v>
      </c>
      <c r="H110" s="28">
        <v>35.447221317558366</v>
      </c>
      <c r="I110" s="28">
        <v>13.875017265226958</v>
      </c>
      <c r="J110" s="28">
        <v>21.538014709326838</v>
      </c>
      <c r="K110" s="28">
        <v>18.94242209796953</v>
      </c>
      <c r="L110" s="28">
        <v>24.460347748278274</v>
      </c>
      <c r="M110" s="28">
        <v>23.977539896733418</v>
      </c>
      <c r="N110" s="28">
        <v>22.920616159212841</v>
      </c>
      <c r="O110" s="29">
        <v>25.630274337654583</v>
      </c>
      <c r="Q110" s="10">
        <v>1022</v>
      </c>
      <c r="R110" s="10" t="s">
        <v>31</v>
      </c>
      <c r="S110" s="28">
        <f>+'[10]30'!$F$39</f>
        <v>30.141429796091028</v>
      </c>
      <c r="T110" s="28">
        <f>+'[11]2M'!$Y$39</f>
        <v>28.123366590548788</v>
      </c>
      <c r="U110" s="28">
        <f>+'[11]3M'!$Y$39</f>
        <v>28.934535291608576</v>
      </c>
      <c r="V110" s="28">
        <f>+'[11]4M'!$Y$39</f>
        <v>29.203498591064491</v>
      </c>
      <c r="W110" s="28">
        <f>+'[11]5M'!$Y$39</f>
        <v>29.092408881053249</v>
      </c>
      <c r="X110" s="28">
        <f>+'[11]6M'!$Y$39</f>
        <v>30.216853371423746</v>
      </c>
      <c r="Y110" s="28">
        <f>+'[11]7M'!$Y$39</f>
        <v>27.940116667177108</v>
      </c>
      <c r="Z110" s="28">
        <f>+'[11]8M'!$Y$39</f>
        <v>27.131121611548842</v>
      </c>
      <c r="AA110" s="28">
        <f>+'[11]9M'!$Y$39</f>
        <v>26.242084733456039</v>
      </c>
      <c r="AB110" s="28">
        <f>+'[11]10M'!$Y$39</f>
        <v>26.064943423900459</v>
      </c>
      <c r="AC110" s="28">
        <f>+'[11]11M'!$Y$39</f>
        <v>25.87418119187857</v>
      </c>
      <c r="AD110" s="28">
        <f>+'[11]12M'!$Y$39</f>
        <v>25.630274337654583</v>
      </c>
    </row>
    <row r="111" spans="1:30" x14ac:dyDescent="0.2">
      <c r="A111" s="10">
        <v>1023</v>
      </c>
      <c r="B111" s="10" t="s">
        <v>32</v>
      </c>
      <c r="C111" s="28">
        <v>28.821207525129296</v>
      </c>
      <c r="D111" s="28">
        <v>21.901282352728391</v>
      </c>
      <c r="E111" s="28">
        <v>28.896238114923523</v>
      </c>
      <c r="F111" s="28">
        <v>24.867179171614044</v>
      </c>
      <c r="G111" s="28">
        <v>26.199552304507861</v>
      </c>
      <c r="H111" s="28">
        <v>28.938660564991643</v>
      </c>
      <c r="I111" s="28">
        <v>24.681584575605708</v>
      </c>
      <c r="J111" s="28">
        <v>25.373446655076943</v>
      </c>
      <c r="K111" s="28">
        <v>23.416042512239006</v>
      </c>
      <c r="L111" s="28">
        <v>23.737168103261574</v>
      </c>
      <c r="M111" s="28">
        <v>21.110190555095276</v>
      </c>
      <c r="N111" s="28">
        <v>20.645473115926169</v>
      </c>
      <c r="O111" s="29">
        <v>24.845619985275032</v>
      </c>
      <c r="Q111" s="10">
        <v>1023</v>
      </c>
      <c r="R111" s="10" t="s">
        <v>32</v>
      </c>
      <c r="S111" s="28">
        <f>+'[10]31'!$F$39</f>
        <v>28.821207525129296</v>
      </c>
      <c r="T111" s="28">
        <f>+'[11]2M'!$Z$39</f>
        <v>25.290570251327694</v>
      </c>
      <c r="U111" s="28">
        <f>+'[11]3M'!$Z$39</f>
        <v>26.441363754880985</v>
      </c>
      <c r="V111" s="28">
        <f>+'[11]4M'!$Z$39</f>
        <v>26.022577402307544</v>
      </c>
      <c r="W111" s="28">
        <f>+'[11]5M'!$Z$39</f>
        <v>26.057538063599377</v>
      </c>
      <c r="X111" s="28">
        <f>+'[11]6M'!$Z$39</f>
        <v>26.558040198316178</v>
      </c>
      <c r="Y111" s="28">
        <f>+'[11]7M'!$Z$39</f>
        <v>26.256358935868569</v>
      </c>
      <c r="Z111" s="28">
        <f>+'[11]8M'!$Z$39</f>
        <v>26.134964029732323</v>
      </c>
      <c r="AA111" s="28">
        <f>+'[11]9M'!$Z$39</f>
        <v>25.817420183392986</v>
      </c>
      <c r="AB111" s="28">
        <f>+'[11]10M'!$Z$39</f>
        <v>25.60651611242999</v>
      </c>
      <c r="AC111" s="28">
        <f>+'[11]11M'!$Z$39</f>
        <v>25.214897416099607</v>
      </c>
      <c r="AD111" s="28">
        <f>+'[11]12M'!$Z$39</f>
        <v>24.845619985275032</v>
      </c>
    </row>
    <row r="112" spans="1:30" x14ac:dyDescent="0.2">
      <c r="A112" s="10">
        <v>1024</v>
      </c>
      <c r="B112" s="10" t="s">
        <v>33</v>
      </c>
      <c r="C112" s="28">
        <v>22.393031976748098</v>
      </c>
      <c r="D112" s="28">
        <v>23.014988609455266</v>
      </c>
      <c r="E112" s="28">
        <v>24.039227362387884</v>
      </c>
      <c r="F112" s="28">
        <v>20.992711096677542</v>
      </c>
      <c r="G112" s="28">
        <v>14.462646617805744</v>
      </c>
      <c r="H112" s="28">
        <v>26.689957146693459</v>
      </c>
      <c r="I112" s="28">
        <v>9.8098557031171296</v>
      </c>
      <c r="J112" s="28">
        <v>17.9565179079882</v>
      </c>
      <c r="K112" s="28">
        <v>12.492459952453347</v>
      </c>
      <c r="L112" s="28">
        <v>19.593558381706881</v>
      </c>
      <c r="M112" s="28">
        <v>20.34733732331593</v>
      </c>
      <c r="N112" s="28">
        <v>15.336284208489847</v>
      </c>
      <c r="O112" s="29">
        <v>19.057391625480243</v>
      </c>
      <c r="Q112" s="10">
        <v>1024</v>
      </c>
      <c r="R112" s="10" t="s">
        <v>33</v>
      </c>
      <c r="S112" s="28">
        <f>+'[10]32'!$F$39</f>
        <v>22.393031976748098</v>
      </c>
      <c r="T112" s="28">
        <f>+'[11]2M'!$AA$39</f>
        <v>22.712045908326754</v>
      </c>
      <c r="U112" s="28">
        <f>+'[11]3M'!$AA$39</f>
        <v>23.171245888081746</v>
      </c>
      <c r="V112" s="28">
        <f>+'[11]4M'!$AA$39</f>
        <v>22.622017087289766</v>
      </c>
      <c r="W112" s="28">
        <f>+'[11]5M'!$AA$39</f>
        <v>21.101250781925462</v>
      </c>
      <c r="X112" s="28">
        <f>+'[11]6M'!$AA$39</f>
        <v>22.060358239372547</v>
      </c>
      <c r="Y112" s="28">
        <f>+'[11]7M'!$AA$39</f>
        <v>20.380550265229726</v>
      </c>
      <c r="Z112" s="28">
        <f>+'[11]8M'!$AA$39</f>
        <v>20.079217719587149</v>
      </c>
      <c r="AA112" s="28">
        <f>+'[11]9M'!$AA$39</f>
        <v>19.267576816256959</v>
      </c>
      <c r="AB112" s="28">
        <f>+'[11]10M'!$AA$39</f>
        <v>19.30054832414244</v>
      </c>
      <c r="AC112" s="28">
        <f>+'[11]11M'!$AA$39</f>
        <v>19.39834769477353</v>
      </c>
      <c r="AD112" s="28">
        <f>+'[11]12M'!$AA$39</f>
        <v>19.057391625480243</v>
      </c>
    </row>
    <row r="113" spans="1:30" x14ac:dyDescent="0.2">
      <c r="A113" s="10">
        <v>1025</v>
      </c>
      <c r="B113" s="10" t="s">
        <v>34</v>
      </c>
      <c r="C113" s="28">
        <v>28.458095960367231</v>
      </c>
      <c r="D113" s="28">
        <v>22.186781698136873</v>
      </c>
      <c r="E113" s="28">
        <v>20.29005359313734</v>
      </c>
      <c r="F113" s="28">
        <v>19.747284835854582</v>
      </c>
      <c r="G113" s="28">
        <v>20.831288436487018</v>
      </c>
      <c r="H113" s="28">
        <v>24.747416541815529</v>
      </c>
      <c r="I113" s="28">
        <v>24.660241808305589</v>
      </c>
      <c r="J113" s="28">
        <v>23.270106062406924</v>
      </c>
      <c r="K113" s="28">
        <v>21.959698898098342</v>
      </c>
      <c r="L113" s="28">
        <v>23.467772744637887</v>
      </c>
      <c r="M113" s="28">
        <v>22.392454994226551</v>
      </c>
      <c r="N113" s="28">
        <v>22.894779067368599</v>
      </c>
      <c r="O113" s="29">
        <v>22.966131138525057</v>
      </c>
      <c r="Q113" s="10">
        <v>1025</v>
      </c>
      <c r="R113" s="10" t="s">
        <v>34</v>
      </c>
      <c r="S113" s="28">
        <f>+'[10]33'!$F$39</f>
        <v>28.458095960367231</v>
      </c>
      <c r="T113" s="28">
        <f>+'[11]2M'!$AB$39</f>
        <v>25.381605887574899</v>
      </c>
      <c r="U113" s="28">
        <f>+'[11]3M'!$AB$39</f>
        <v>23.761425903876095</v>
      </c>
      <c r="V113" s="28">
        <f>+'[11]4M'!$AB$39</f>
        <v>22.763783168818673</v>
      </c>
      <c r="W113" s="28">
        <f>+'[11]5M'!$AB$39</f>
        <v>22.373079477807028</v>
      </c>
      <c r="X113" s="28">
        <f>+'[11]6M'!$AB$39</f>
        <v>22.789332772423581</v>
      </c>
      <c r="Y113" s="28">
        <f>+'[11]7M'!$AB$39</f>
        <v>23.090920816502798</v>
      </c>
      <c r="Z113" s="28">
        <f>+'[11]8M'!$AB$39</f>
        <v>23.11584860928663</v>
      </c>
      <c r="AA113" s="28">
        <f>+'[11]9M'!$AB$39</f>
        <v>22.982500588818404</v>
      </c>
      <c r="AB113" s="28">
        <f>+'[11]10M'!$AB$39</f>
        <v>23.03073414234397</v>
      </c>
      <c r="AC113" s="28">
        <f>+'[11]11M'!$AB$39</f>
        <v>22.972709949085072</v>
      </c>
      <c r="AD113" s="28">
        <f>+'[11]12M'!$AB$39</f>
        <v>22.966131138525057</v>
      </c>
    </row>
    <row r="114" spans="1:30" x14ac:dyDescent="0.2">
      <c r="A114" s="10">
        <v>1026</v>
      </c>
      <c r="B114" s="10" t="s">
        <v>35</v>
      </c>
      <c r="C114" s="28">
        <v>14.470381143892849</v>
      </c>
      <c r="D114" s="28">
        <v>10.903076392567757</v>
      </c>
      <c r="E114" s="28">
        <v>16.432658657430267</v>
      </c>
      <c r="F114" s="28">
        <v>14.665927602153154</v>
      </c>
      <c r="G114" s="28">
        <v>12.577088410910248</v>
      </c>
      <c r="H114" s="28">
        <v>22.820332261012176</v>
      </c>
      <c r="I114" s="28">
        <v>8.3058892512127258</v>
      </c>
      <c r="J114" s="28">
        <v>14.738305393398065</v>
      </c>
      <c r="K114" s="28">
        <v>13.448749238228247</v>
      </c>
      <c r="L114" s="28">
        <v>15.783797407514871</v>
      </c>
      <c r="M114" s="28">
        <v>17.038989393350807</v>
      </c>
      <c r="N114" s="28">
        <v>7.7107241780394755</v>
      </c>
      <c r="O114" s="29">
        <v>14.159674238804071</v>
      </c>
      <c r="Q114" s="10">
        <v>1026</v>
      </c>
      <c r="R114" s="10" t="s">
        <v>35</v>
      </c>
      <c r="S114" s="28">
        <f>+'[10]34'!$F$39</f>
        <v>14.470381143892849</v>
      </c>
      <c r="T114" s="28">
        <f>+'[11]2M'!$AC$39</f>
        <v>12.686835281475664</v>
      </c>
      <c r="U114" s="28">
        <f>+'[11]3M'!$AC$39</f>
        <v>14.006974364522714</v>
      </c>
      <c r="V114" s="28">
        <f>+'[11]4M'!$AC$39</f>
        <v>14.175494236252018</v>
      </c>
      <c r="W114" s="28">
        <f>+'[11]5M'!$AC$39</f>
        <v>13.864422016748065</v>
      </c>
      <c r="X114" s="28">
        <f>+'[11]6M'!$AC$39</f>
        <v>15.469599704245487</v>
      </c>
      <c r="Y114" s="28">
        <f>+'[11]7M'!$AC$39</f>
        <v>14.410956233982844</v>
      </c>
      <c r="Z114" s="28">
        <f>+'[11]8M'!$AC$39</f>
        <v>14.454370079655895</v>
      </c>
      <c r="AA114" s="28">
        <f>+'[11]9M'!$AC$39</f>
        <v>14.33714943976149</v>
      </c>
      <c r="AB114" s="28">
        <f>+'[11]10M'!$AC$39</f>
        <v>14.487318585740686</v>
      </c>
      <c r="AC114" s="28">
        <f>+'[11]11M'!$AC$39</f>
        <v>14.725832126429728</v>
      </c>
      <c r="AD114" s="28">
        <f>+'[11]12M'!$AC$39</f>
        <v>14.159674238804071</v>
      </c>
    </row>
    <row r="115" spans="1:30" x14ac:dyDescent="0.2">
      <c r="A115" s="10">
        <v>1027</v>
      </c>
      <c r="B115" s="10" t="s">
        <v>36</v>
      </c>
      <c r="C115" s="28">
        <v>22.366262765225674</v>
      </c>
      <c r="D115" s="28">
        <v>13.544877606527653</v>
      </c>
      <c r="E115" s="28">
        <v>20.196347928529352</v>
      </c>
      <c r="F115" s="28">
        <v>15.691193621002956</v>
      </c>
      <c r="G115" s="28">
        <v>11.454560535265006</v>
      </c>
      <c r="H115" s="28">
        <v>19.672153192404927</v>
      </c>
      <c r="I115" s="28">
        <v>11.152535835958091</v>
      </c>
      <c r="J115" s="28">
        <v>10.653360402879215</v>
      </c>
      <c r="K115" s="28">
        <v>10.612736947123379</v>
      </c>
      <c r="L115" s="28">
        <v>13.572542901716069</v>
      </c>
      <c r="M115" s="28">
        <v>17.665456424482247</v>
      </c>
      <c r="N115" s="28">
        <v>19.064957762889602</v>
      </c>
      <c r="O115" s="29">
        <v>15.498343190490496</v>
      </c>
      <c r="Q115" s="10">
        <v>1027</v>
      </c>
      <c r="R115" s="10" t="s">
        <v>36</v>
      </c>
      <c r="S115" s="28">
        <f>+'[10]35'!$F$39</f>
        <v>22.366262765225674</v>
      </c>
      <c r="T115" s="28">
        <f>+'[11]2M'!$AD$39</f>
        <v>18.072387314907225</v>
      </c>
      <c r="U115" s="28">
        <f>+'[11]3M'!$AD$39</f>
        <v>18.797779029532467</v>
      </c>
      <c r="V115" s="28">
        <f>+'[11]4M'!$AD$39</f>
        <v>18.027556248907299</v>
      </c>
      <c r="W115" s="28">
        <f>+'[11]5M'!$AD$39</f>
        <v>16.74166905556487</v>
      </c>
      <c r="X115" s="28">
        <f>+'[11]6M'!$AD$39</f>
        <v>17.232341881881432</v>
      </c>
      <c r="Y115" s="28">
        <f>+'[11]7M'!$AD$39</f>
        <v>16.326221702767693</v>
      </c>
      <c r="Z115" s="28">
        <f>+'[11]8M'!$AD$39</f>
        <v>15.606362993062536</v>
      </c>
      <c r="AA115" s="28">
        <f>+'[11]9M'!$AD$39</f>
        <v>15.068431807766999</v>
      </c>
      <c r="AB115" s="28">
        <f>+'[11]10M'!$AD$39</f>
        <v>14.92131341258743</v>
      </c>
      <c r="AC115" s="28">
        <f>+'[11]11M'!$AD$39</f>
        <v>15.168452636090871</v>
      </c>
      <c r="AD115" s="28">
        <f>+'[11]12M'!$AD$39</f>
        <v>15.498343190490496</v>
      </c>
    </row>
    <row r="116" spans="1:30" x14ac:dyDescent="0.2">
      <c r="A116" s="10">
        <v>1028</v>
      </c>
      <c r="B116" s="10" t="s">
        <v>37</v>
      </c>
      <c r="C116" s="28">
        <v>32.074700346189303</v>
      </c>
      <c r="D116" s="28">
        <v>36.882502742672017</v>
      </c>
      <c r="E116" s="28">
        <v>37.664398391148772</v>
      </c>
      <c r="F116" s="28">
        <v>33.278861463331836</v>
      </c>
      <c r="G116" s="28">
        <v>27.651817326952351</v>
      </c>
      <c r="H116" s="28">
        <v>29.052643550088703</v>
      </c>
      <c r="I116" s="28">
        <v>26.52217840545114</v>
      </c>
      <c r="J116" s="28">
        <v>27.098312948211223</v>
      </c>
      <c r="K116" s="28">
        <v>21.432223265759745</v>
      </c>
      <c r="L116" s="28">
        <v>24.846921124930226</v>
      </c>
      <c r="M116" s="28">
        <v>24.852996214202371</v>
      </c>
      <c r="N116" s="28">
        <v>20.909715642599188</v>
      </c>
      <c r="O116" s="29">
        <v>28.801910543890365</v>
      </c>
      <c r="Q116" s="10">
        <v>1028</v>
      </c>
      <c r="R116" s="10" t="s">
        <v>37</v>
      </c>
      <c r="S116" s="28">
        <f>+'[10]36'!$F$39</f>
        <v>32.074700346189303</v>
      </c>
      <c r="T116" s="28">
        <f>+'[11]2M'!$AE$39</f>
        <v>34.591012451728048</v>
      </c>
      <c r="U116" s="28">
        <f>+'[11]3M'!$AE$39</f>
        <v>35.632208169717607</v>
      </c>
      <c r="V116" s="28">
        <f>+'[11]4M'!$AE$39</f>
        <v>35.044819109784001</v>
      </c>
      <c r="W116" s="28">
        <f>+'[11]5M'!$AE$39</f>
        <v>33.675475520611826</v>
      </c>
      <c r="X116" s="28">
        <f>+'[11]6M'!$AE$39</f>
        <v>32.982013874397374</v>
      </c>
      <c r="Y116" s="28">
        <f>+'[11]7M'!$AE$39</f>
        <v>32.055146883878102</v>
      </c>
      <c r="Z116" s="28">
        <f>+'[11]8M'!$AE$39</f>
        <v>31.456591984490696</v>
      </c>
      <c r="AA116" s="28">
        <f>+'[11]9M'!$AE$39</f>
        <v>30.409955782006669</v>
      </c>
      <c r="AB116" s="28">
        <f>+'[11]10M'!$AE$39</f>
        <v>29.89037387363765</v>
      </c>
      <c r="AC116" s="28">
        <f>+'[11]11M'!$AE$39</f>
        <v>29.452683022886561</v>
      </c>
      <c r="AD116" s="28">
        <f>+'[11]12M'!$AE$39</f>
        <v>28.801910543890365</v>
      </c>
    </row>
    <row r="117" spans="1:30" x14ac:dyDescent="0.2">
      <c r="A117" s="10">
        <v>1029</v>
      </c>
      <c r="B117" s="10" t="s">
        <v>38</v>
      </c>
      <c r="C117" s="28">
        <v>21.59631698737844</v>
      </c>
      <c r="D117" s="28">
        <v>17.919638197947467</v>
      </c>
      <c r="E117" s="28">
        <v>21.097117456896552</v>
      </c>
      <c r="F117" s="28">
        <v>19.2788863565561</v>
      </c>
      <c r="G117" s="28">
        <v>18.834478559624248</v>
      </c>
      <c r="H117" s="28">
        <v>19.539431157078216</v>
      </c>
      <c r="I117" s="28">
        <v>8.6682887266828885</v>
      </c>
      <c r="J117" s="28">
        <v>9.8604239982319228</v>
      </c>
      <c r="K117" s="28">
        <v>8.2730853391684906</v>
      </c>
      <c r="L117" s="28">
        <v>14.303154599709329</v>
      </c>
      <c r="M117" s="28">
        <v>9.9051915635423189</v>
      </c>
      <c r="N117" s="28">
        <v>6.2984517080899707</v>
      </c>
      <c r="O117" s="29">
        <v>14.695368786982993</v>
      </c>
      <c r="Q117" s="10">
        <v>1029</v>
      </c>
      <c r="R117" s="10" t="s">
        <v>38</v>
      </c>
      <c r="S117" s="28">
        <f>+'[10]37'!$F$39</f>
        <v>21.59631698737844</v>
      </c>
      <c r="T117" s="28">
        <f>+'[11]2M'!$AF$39</f>
        <v>19.766032246332887</v>
      </c>
      <c r="U117" s="28">
        <f>+'[11]3M'!$AF$39</f>
        <v>20.218094900444882</v>
      </c>
      <c r="V117" s="28">
        <f>+'[11]4M'!$AF$39</f>
        <v>19.975240283719213</v>
      </c>
      <c r="W117" s="28">
        <f>+'[11]5M'!$AF$39</f>
        <v>19.75169761924241</v>
      </c>
      <c r="X117" s="28">
        <f>+'[11]6M'!$AF$39</f>
        <v>19.714721646698496</v>
      </c>
      <c r="Y117" s="28">
        <f>+'[11]7M'!$AF$39</f>
        <v>18.081135669086216</v>
      </c>
      <c r="Z117" s="28">
        <f>+'[11]8M'!$AF$39</f>
        <v>17.064639071016998</v>
      </c>
      <c r="AA117" s="28">
        <f>+'[11]9M'!$AF$39</f>
        <v>16.122088178549177</v>
      </c>
      <c r="AB117" s="28">
        <f>+'[11]10M'!$AF$39</f>
        <v>15.949113813579253</v>
      </c>
      <c r="AC117" s="28">
        <f>+'[11]11M'!$AF$39</f>
        <v>15.41003268982073</v>
      </c>
      <c r="AD117" s="28">
        <f>+'[11]12M'!$AF$39</f>
        <v>14.695368786982993</v>
      </c>
    </row>
    <row r="118" spans="1:30" x14ac:dyDescent="0.2">
      <c r="A118" s="15">
        <v>1030</v>
      </c>
      <c r="B118" s="15" t="s">
        <v>18</v>
      </c>
      <c r="C118" s="30">
        <v>19.526035547333951</v>
      </c>
      <c r="D118" s="30">
        <v>18.441577286303339</v>
      </c>
      <c r="E118" s="30">
        <v>22.665607149437996</v>
      </c>
      <c r="F118" s="30">
        <v>19.147991254441106</v>
      </c>
      <c r="G118" s="30">
        <v>19.336047958375747</v>
      </c>
      <c r="H118" s="30">
        <v>21.369593041035689</v>
      </c>
      <c r="I118" s="30">
        <v>17.323960930156524</v>
      </c>
      <c r="J118" s="30">
        <v>15.436332767402378</v>
      </c>
      <c r="K118" s="30">
        <v>15.308517969142363</v>
      </c>
      <c r="L118" s="30">
        <v>16.146184910173965</v>
      </c>
      <c r="M118" s="30">
        <v>17.846702903229595</v>
      </c>
      <c r="N118" s="30">
        <v>15.997081653888937</v>
      </c>
      <c r="O118" s="31">
        <v>18.211712127861052</v>
      </c>
      <c r="Q118" s="15">
        <v>1030</v>
      </c>
      <c r="R118" s="15" t="s">
        <v>18</v>
      </c>
      <c r="S118" s="30">
        <f>+'[10]17'!$F$39</f>
        <v>19.526035547333951</v>
      </c>
      <c r="T118" s="30">
        <f>+'[11]2M'!$AG$39</f>
        <v>18.974831750714483</v>
      </c>
      <c r="U118" s="30">
        <f>+'[11]3M'!$AG$39</f>
        <v>20.259119890036349</v>
      </c>
      <c r="V118" s="30">
        <f>+'[11]4M'!$AG$39</f>
        <v>19.969883178747484</v>
      </c>
      <c r="W118" s="30">
        <f>+'[11]5M'!$AG$39</f>
        <v>19.838266829198403</v>
      </c>
      <c r="X118" s="30">
        <f>+'[11]6M'!$AG$39</f>
        <v>20.101273801094052</v>
      </c>
      <c r="Y118" s="30">
        <f>+'[11]7M'!$AG$39</f>
        <v>19.65705115634519</v>
      </c>
      <c r="Z118" s="30">
        <f>+'[11]8M'!$AG$39</f>
        <v>19.1245476796358</v>
      </c>
      <c r="AA118" s="30">
        <f>+'[11]9M'!$AG$39</f>
        <v>18.708812986943581</v>
      </c>
      <c r="AB118" s="30">
        <f>+'[11]10M'!$AG$39</f>
        <v>18.460184434093421</v>
      </c>
      <c r="AC118" s="30">
        <f>+'[11]11M'!$AG$39</f>
        <v>18.405494814859775</v>
      </c>
      <c r="AD118" s="30">
        <f>+'[11]12M'!$AG$39</f>
        <v>18.211712127861052</v>
      </c>
    </row>
    <row r="119" spans="1:30" x14ac:dyDescent="0.2">
      <c r="A119" s="4">
        <v>10300</v>
      </c>
      <c r="B119" s="4" t="s">
        <v>56</v>
      </c>
      <c r="C119" s="25">
        <v>29.351898823447168</v>
      </c>
      <c r="D119" s="25">
        <v>27.182677341924759</v>
      </c>
      <c r="E119" s="25">
        <v>28.37052719714746</v>
      </c>
      <c r="F119" s="25">
        <v>25.948195324887546</v>
      </c>
      <c r="G119" s="25">
        <v>23.910499944222181</v>
      </c>
      <c r="H119" s="25">
        <v>31.893428874320961</v>
      </c>
      <c r="I119" s="25">
        <v>20.226662093861933</v>
      </c>
      <c r="J119" s="25">
        <v>24.090266668117575</v>
      </c>
      <c r="K119" s="25">
        <v>24.229509016444066</v>
      </c>
      <c r="L119" s="25">
        <v>28.093279327401305</v>
      </c>
      <c r="M119" s="25">
        <v>24.76048817336445</v>
      </c>
      <c r="N119" s="25">
        <v>21.885952249666925</v>
      </c>
      <c r="O119" s="25">
        <v>25.837137678513511</v>
      </c>
      <c r="Q119" s="4">
        <v>10300</v>
      </c>
      <c r="R119" s="4" t="s">
        <v>56</v>
      </c>
      <c r="S119" s="25">
        <f>+[10]รวม!$F$39</f>
        <v>29.351898823447168</v>
      </c>
      <c r="T119" s="25">
        <f>+'[11]2M'!$E$39</f>
        <v>28.269341346161585</v>
      </c>
      <c r="U119" s="25">
        <f>+'[11]3M'!$E$39</f>
        <v>28.303560641546394</v>
      </c>
      <c r="V119" s="25">
        <f>+'[11]4M'!$E$39</f>
        <v>27.701124257501984</v>
      </c>
      <c r="W119" s="25">
        <f>+'[11]5M'!$E$39</f>
        <v>26.961653048576533</v>
      </c>
      <c r="X119" s="25">
        <f>+'[11]6M'!$E$39</f>
        <v>27.833202951595609</v>
      </c>
      <c r="Y119" s="25">
        <f>+'[11]7M'!$E$39</f>
        <v>26.696201731183866</v>
      </c>
      <c r="Z119" s="25">
        <f>+'[11]8M'!$E$39</f>
        <v>26.355309243558477</v>
      </c>
      <c r="AA119" s="25">
        <f>+'[11]9M'!$E$39</f>
        <v>26.11857106546303</v>
      </c>
      <c r="AB119" s="25">
        <f>+'[11]10M'!$E$39</f>
        <v>26.317253561416109</v>
      </c>
      <c r="AC119" s="25">
        <f>+'[11]11M'!$E$39</f>
        <v>26.178861223100782</v>
      </c>
      <c r="AD119" s="25">
        <f>+'[11]12M'!$E$39</f>
        <v>25.837137678513482</v>
      </c>
    </row>
    <row r="120" spans="1:30" x14ac:dyDescent="0.2">
      <c r="A120" s="32"/>
      <c r="B120" s="32"/>
      <c r="C120"/>
      <c r="D120"/>
      <c r="E120"/>
      <c r="F120"/>
      <c r="G120"/>
      <c r="H120"/>
      <c r="I120"/>
      <c r="J120"/>
      <c r="K120"/>
      <c r="L120"/>
      <c r="M120"/>
      <c r="N120"/>
      <c r="O120" s="32"/>
      <c r="R120" t="s">
        <v>73</v>
      </c>
    </row>
    <row r="121" spans="1:30" x14ac:dyDescent="0.2">
      <c r="A121" s="3" t="s">
        <v>52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56</v>
      </c>
      <c r="Q121" s="3" t="s">
        <v>52</v>
      </c>
      <c r="R121" s="3" t="s">
        <v>42</v>
      </c>
      <c r="S121" s="3" t="s">
        <v>74</v>
      </c>
      <c r="T121" s="3" t="s">
        <v>75</v>
      </c>
      <c r="U121" s="3" t="s">
        <v>76</v>
      </c>
      <c r="V121" s="3" t="s">
        <v>77</v>
      </c>
      <c r="W121" s="3" t="s">
        <v>78</v>
      </c>
      <c r="X121" s="3" t="s">
        <v>79</v>
      </c>
      <c r="Y121" s="3" t="s">
        <v>80</v>
      </c>
      <c r="Z121" s="3" t="s">
        <v>81</v>
      </c>
      <c r="AA121" s="3" t="s">
        <v>82</v>
      </c>
      <c r="AB121" s="3" t="s">
        <v>83</v>
      </c>
      <c r="AC121" s="3" t="s">
        <v>84</v>
      </c>
      <c r="AD121" s="3" t="s">
        <v>85</v>
      </c>
    </row>
    <row r="122" spans="1:30" x14ac:dyDescent="0.2">
      <c r="A122" s="7">
        <v>1004</v>
      </c>
      <c r="B122" s="7" t="s">
        <v>94</v>
      </c>
      <c r="C122" s="19">
        <v>0.78221820892271987</v>
      </c>
      <c r="D122" s="19">
        <v>0.82122688041364</v>
      </c>
      <c r="E122" s="19">
        <v>0.80980754426252333</v>
      </c>
      <c r="F122" s="19">
        <v>0.85766815060938373</v>
      </c>
      <c r="G122" s="19">
        <v>0.91798257134976813</v>
      </c>
      <c r="H122" s="19">
        <v>0.82214505294655149</v>
      </c>
      <c r="I122" s="19">
        <v>0.98820691136221372</v>
      </c>
      <c r="J122" s="19">
        <v>0.88998321705626926</v>
      </c>
      <c r="K122" s="19">
        <v>0.8668529219363279</v>
      </c>
      <c r="L122" s="19">
        <v>0.79272093210448535</v>
      </c>
      <c r="M122" s="19">
        <v>0.8150872603077397</v>
      </c>
      <c r="N122" s="19">
        <v>0.84254677900178987</v>
      </c>
      <c r="O122" s="20">
        <v>0.84661054365490451</v>
      </c>
      <c r="Q122" s="7">
        <v>1004</v>
      </c>
      <c r="R122" s="7" t="s">
        <v>94</v>
      </c>
      <c r="S122" s="19">
        <f>+'[10]11'!$F$41</f>
        <v>0.78221820892271987</v>
      </c>
      <c r="T122" s="19">
        <f>+'[11]2M'!$G$41</f>
        <v>0.80219873470192593</v>
      </c>
      <c r="U122" s="19">
        <f>+'[11]3M'!$G$41</f>
        <v>0.80511419242178028</v>
      </c>
      <c r="V122" s="19">
        <f>+'[11]4M'!$G$41</f>
        <v>0.81921254964458134</v>
      </c>
      <c r="W122" s="19">
        <f>+'[11]5M'!$G$41</f>
        <v>0.83799974900968854</v>
      </c>
      <c r="X122" s="19">
        <f>+'[11]6M'!$G$41</f>
        <v>0.8353246479683315</v>
      </c>
      <c r="Y122" s="19">
        <f>+'[11]7M'!$G$41</f>
        <v>0.85785668273434412</v>
      </c>
      <c r="Z122" s="19">
        <f>+'[11]8M'!$G$41</f>
        <v>0.86211757152700952</v>
      </c>
      <c r="AA122" s="19">
        <f>+'[11]9M'!$G$41</f>
        <v>0.86274355768598054</v>
      </c>
      <c r="AB122" s="19">
        <f>+'[11]10M'!$G$41</f>
        <v>0.85563527598400257</v>
      </c>
      <c r="AC122" s="19">
        <f>+'[11]11M'!$G$41</f>
        <v>0.85083665661458774</v>
      </c>
      <c r="AD122" s="19">
        <f>+'[11]12M'!$G$41</f>
        <v>0.84661054365490451</v>
      </c>
    </row>
    <row r="123" spans="1:30" x14ac:dyDescent="0.2">
      <c r="A123" s="10">
        <v>1005</v>
      </c>
      <c r="B123" s="10" t="s">
        <v>13</v>
      </c>
      <c r="C123" s="21">
        <v>0.48365497802304608</v>
      </c>
      <c r="D123" s="21">
        <v>0.54852687273739908</v>
      </c>
      <c r="E123" s="21">
        <v>0.50900949271938489</v>
      </c>
      <c r="F123" s="21">
        <v>0.54735997432193872</v>
      </c>
      <c r="G123" s="21">
        <v>0.58940943582975913</v>
      </c>
      <c r="H123" s="21">
        <v>0.51866446225114493</v>
      </c>
      <c r="I123" s="21">
        <v>0.66189700130378104</v>
      </c>
      <c r="J123" s="21">
        <v>0.59260036075338729</v>
      </c>
      <c r="K123" s="21">
        <v>0.56583861016398773</v>
      </c>
      <c r="L123" s="21">
        <v>0.53213003558681671</v>
      </c>
      <c r="M123" s="21">
        <v>0.52974319682683635</v>
      </c>
      <c r="N123" s="21">
        <v>0.5522041014048118</v>
      </c>
      <c r="O123" s="22">
        <v>0.55338593030900718</v>
      </c>
      <c r="Q123" s="10">
        <v>1005</v>
      </c>
      <c r="R123" s="10" t="s">
        <v>13</v>
      </c>
      <c r="S123" s="21">
        <f>+'[10]12'!$F$41</f>
        <v>0.48365497802304608</v>
      </c>
      <c r="T123" s="21">
        <f>+'[11]2M'!$H$41</f>
        <v>0.51527963108589092</v>
      </c>
      <c r="U123" s="21">
        <f>+'[11]3M'!$H$41</f>
        <v>0.51268387817096961</v>
      </c>
      <c r="V123" s="21">
        <f>+'[11]4M'!$H$41</f>
        <v>0.52148683685005048</v>
      </c>
      <c r="W123" s="21">
        <f>+'[11]5M'!$H$41</f>
        <v>0.53298900787474224</v>
      </c>
      <c r="X123" s="21">
        <f>+'[11]6M'!$H$41</f>
        <v>0.52984651711924446</v>
      </c>
      <c r="Y123" s="21">
        <f>+'[11]7M'!$H$41</f>
        <v>0.54913820489980503</v>
      </c>
      <c r="Z123" s="21">
        <f>+'[11]8M'!$H$41</f>
        <v>0.55512273089296205</v>
      </c>
      <c r="AA123" s="21">
        <f>+'[11]9M'!$H$41</f>
        <v>0.55734548496296221</v>
      </c>
      <c r="AB123" s="21">
        <f>+'[11]10M'!$H$41</f>
        <v>0.55436937326869806</v>
      </c>
      <c r="AC123" s="21">
        <f>+'[11]11M'!$H$41</f>
        <v>0.55287842975551449</v>
      </c>
      <c r="AD123" s="21">
        <f>+'[11]12M'!$H$41</f>
        <v>0.55338593030900718</v>
      </c>
    </row>
    <row r="124" spans="1:30" x14ac:dyDescent="0.2">
      <c r="A124" s="10">
        <v>1006</v>
      </c>
      <c r="B124" s="10" t="s">
        <v>14</v>
      </c>
      <c r="C124" s="21">
        <v>0.43061387036197629</v>
      </c>
      <c r="D124" s="21">
        <v>0.47296870643244754</v>
      </c>
      <c r="E124" s="21">
        <v>0.4593171673177453</v>
      </c>
      <c r="F124" s="21">
        <v>0.4769041865888734</v>
      </c>
      <c r="G124" s="21">
        <v>0.52761818994352883</v>
      </c>
      <c r="H124" s="21">
        <v>0.48011884390111942</v>
      </c>
      <c r="I124" s="21">
        <v>0.59392819870590685</v>
      </c>
      <c r="J124" s="21">
        <v>0.54299704986216568</v>
      </c>
      <c r="K124" s="21">
        <v>0.49542668614106505</v>
      </c>
      <c r="L124" s="21">
        <v>0.4513652438301759</v>
      </c>
      <c r="M124" s="21">
        <v>0.45042461499461312</v>
      </c>
      <c r="N124" s="21">
        <v>0.46935200301649899</v>
      </c>
      <c r="O124" s="22">
        <v>0.48791552353355516</v>
      </c>
      <c r="Q124" s="10">
        <v>1006</v>
      </c>
      <c r="R124" s="10" t="s">
        <v>14</v>
      </c>
      <c r="S124" s="21">
        <f>+'[10]13'!$F$41</f>
        <v>0.43061387036197629</v>
      </c>
      <c r="T124" s="21">
        <f>+'[11]2M'!$I$41</f>
        <v>0.45134200485128273</v>
      </c>
      <c r="U124" s="21">
        <f>+'[11]3M'!$I$41</f>
        <v>0.45437968690724662</v>
      </c>
      <c r="V124" s="21">
        <f>+'[11]4M'!$I$41</f>
        <v>0.45990724950727763</v>
      </c>
      <c r="W124" s="21">
        <f>+'[11]5M'!$I$41</f>
        <v>0.47223350722379365</v>
      </c>
      <c r="X124" s="21">
        <f>+'[11]6M'!$I$41</f>
        <v>0.47387156486081766</v>
      </c>
      <c r="Y124" s="21">
        <f>+'[11]7M'!$I$41</f>
        <v>0.49204672879214867</v>
      </c>
      <c r="Z124" s="21">
        <f>+'[11]8M'!$I$41</f>
        <v>0.49912120875298288</v>
      </c>
      <c r="AA124" s="21">
        <f>+'[11]9M'!$I$41</f>
        <v>0.49824782918493288</v>
      </c>
      <c r="AB124" s="21">
        <f>+'[11]10M'!$I$41</f>
        <v>0.4931240156007019</v>
      </c>
      <c r="AC124" s="21">
        <f>+'[11]11M'!$I$41</f>
        <v>0.48910069840529152</v>
      </c>
      <c r="AD124" s="21">
        <f>+'[11]12M'!$I$41</f>
        <v>0.48791552353355516</v>
      </c>
    </row>
    <row r="125" spans="1:30" x14ac:dyDescent="0.2">
      <c r="A125" s="10">
        <v>1007</v>
      </c>
      <c r="B125" s="10" t="s">
        <v>15</v>
      </c>
      <c r="C125" s="21">
        <v>0.65647865808353689</v>
      </c>
      <c r="D125" s="21">
        <v>0.71309614060770832</v>
      </c>
      <c r="E125" s="21">
        <v>0.69489995385712489</v>
      </c>
      <c r="F125" s="21">
        <v>0.71012271607563016</v>
      </c>
      <c r="G125" s="21">
        <v>0.80106831526940692</v>
      </c>
      <c r="H125" s="21">
        <v>0.69193829697806108</v>
      </c>
      <c r="I125" s="21">
        <v>0.82708158401397758</v>
      </c>
      <c r="J125" s="21">
        <v>0.80459708082914272</v>
      </c>
      <c r="K125" s="21">
        <v>0.74803896782457735</v>
      </c>
      <c r="L125" s="21">
        <v>0.69086089350816837</v>
      </c>
      <c r="M125" s="21">
        <v>0.68309045997339846</v>
      </c>
      <c r="N125" s="21">
        <v>0.70096970305984019</v>
      </c>
      <c r="O125" s="22">
        <v>0.72975652562192983</v>
      </c>
      <c r="Q125" s="10">
        <v>1007</v>
      </c>
      <c r="R125" s="10" t="s">
        <v>15</v>
      </c>
      <c r="S125" s="21">
        <f>+'[10]14'!$F$41</f>
        <v>0.65647865808353689</v>
      </c>
      <c r="T125" s="21">
        <f>+'[11]2M'!$J$41</f>
        <v>0.68432861877806839</v>
      </c>
      <c r="U125" s="21">
        <f>+'[11]3M'!$J$41</f>
        <v>0.68877280314433476</v>
      </c>
      <c r="V125" s="21">
        <f>+'[11]4M'!$J$41</f>
        <v>0.69531651744958034</v>
      </c>
      <c r="W125" s="21">
        <f>+'[11]5M'!$J$41</f>
        <v>0.71491990430492969</v>
      </c>
      <c r="X125" s="21">
        <f>+'[11]6M'!$J$41</f>
        <v>0.70873732152337321</v>
      </c>
      <c r="Y125" s="21">
        <f>+'[11]7M'!$J$41</f>
        <v>0.72633790093545703</v>
      </c>
      <c r="Z125" s="21">
        <f>+'[11]8M'!$J$41</f>
        <v>0.73715593837126547</v>
      </c>
      <c r="AA125" s="21">
        <f>+'[11]9M'!$J$41</f>
        <v>0.73957371124429461</v>
      </c>
      <c r="AB125" s="21">
        <f>+'[11]10M'!$J$41</f>
        <v>0.73555802319597086</v>
      </c>
      <c r="AC125" s="21">
        <f>+'[11]11M'!$J$41</f>
        <v>0.7309973941045026</v>
      </c>
      <c r="AD125" s="21">
        <f>+'[11]12M'!$J$41</f>
        <v>0.72975652562192983</v>
      </c>
    </row>
    <row r="126" spans="1:30" x14ac:dyDescent="0.2">
      <c r="A126" s="10">
        <v>1008</v>
      </c>
      <c r="B126" s="10" t="s">
        <v>16</v>
      </c>
      <c r="C126" s="21">
        <v>0.6610005027813094</v>
      </c>
      <c r="D126" s="21">
        <v>0.69370509524751178</v>
      </c>
      <c r="E126" s="21">
        <v>0.69879367119617952</v>
      </c>
      <c r="F126" s="21">
        <v>0.74566795317736378</v>
      </c>
      <c r="G126" s="21">
        <v>0.83525017202398499</v>
      </c>
      <c r="H126" s="21">
        <v>0.71028445144217545</v>
      </c>
      <c r="I126" s="21">
        <v>0.83933391875630137</v>
      </c>
      <c r="J126" s="21">
        <v>0.77878749843102801</v>
      </c>
      <c r="K126" s="21">
        <v>0.76860536621678477</v>
      </c>
      <c r="L126" s="21">
        <v>0.6729798848238906</v>
      </c>
      <c r="M126" s="21">
        <v>0.72756388245503412</v>
      </c>
      <c r="N126" s="21">
        <v>0.74629164250273861</v>
      </c>
      <c r="O126" s="22">
        <v>0.74074980222342512</v>
      </c>
      <c r="Q126" s="10">
        <v>1008</v>
      </c>
      <c r="R126" s="10" t="s">
        <v>16</v>
      </c>
      <c r="S126" s="21">
        <f>+'[10]15'!$F$41</f>
        <v>0.6610005027813094</v>
      </c>
      <c r="T126" s="21">
        <f>+'[11]2M'!$K$41</f>
        <v>0.67726313497987978</v>
      </c>
      <c r="U126" s="21">
        <f>+'[11]3M'!$K$41</f>
        <v>0.68516273132002037</v>
      </c>
      <c r="V126" s="21">
        <f>+'[11]4M'!$K$41</f>
        <v>0.70084819263152565</v>
      </c>
      <c r="W126" s="21">
        <f>+'[11]5M'!$K$41</f>
        <v>0.72613520251179042</v>
      </c>
      <c r="X126" s="21">
        <f>+'[11]6M'!$K$41</f>
        <v>0.72297498989123743</v>
      </c>
      <c r="Y126" s="21">
        <f>+'[11]7M'!$K$41</f>
        <v>0.73893080213744888</v>
      </c>
      <c r="Z126" s="21">
        <f>+'[11]8M'!$K$41</f>
        <v>0.74472934535199597</v>
      </c>
      <c r="AA126" s="21">
        <f>+'[11]9M'!$K$41</f>
        <v>0.74748558058841919</v>
      </c>
      <c r="AB126" s="21">
        <f>+'[11]10M'!$K$41</f>
        <v>0.74037509751850916</v>
      </c>
      <c r="AC126" s="21">
        <f>+'[11]11M'!$K$41</f>
        <v>0.73943525678462652</v>
      </c>
      <c r="AD126" s="21">
        <f>+'[11]12M'!$K$41</f>
        <v>0.74074980222342512</v>
      </c>
    </row>
    <row r="127" spans="1:30" x14ac:dyDescent="0.2">
      <c r="A127" s="10">
        <v>1009</v>
      </c>
      <c r="B127" s="10" t="s">
        <v>17</v>
      </c>
      <c r="C127" s="21">
        <v>0.6179079900459773</v>
      </c>
      <c r="D127" s="21">
        <v>0.65279229623998225</v>
      </c>
      <c r="E127" s="21">
        <v>0.59400427586333093</v>
      </c>
      <c r="F127" s="21">
        <v>0.60404085271058394</v>
      </c>
      <c r="G127" s="21">
        <v>0.67640927004452089</v>
      </c>
      <c r="H127" s="21">
        <v>0.58201565148313117</v>
      </c>
      <c r="I127" s="21">
        <v>0.6537565939382588</v>
      </c>
      <c r="J127" s="21">
        <v>0.6689794825350307</v>
      </c>
      <c r="K127" s="21">
        <v>0.6815421357898328</v>
      </c>
      <c r="L127" s="21">
        <v>0.62990842891333854</v>
      </c>
      <c r="M127" s="21">
        <v>0.62287705123761494</v>
      </c>
      <c r="N127" s="21">
        <v>0.64027739251040217</v>
      </c>
      <c r="O127" s="22">
        <v>0.63677466391259474</v>
      </c>
      <c r="Q127" s="10">
        <v>1009</v>
      </c>
      <c r="R127" s="10" t="s">
        <v>17</v>
      </c>
      <c r="S127" s="21">
        <f>+'[10]16'!$F$41</f>
        <v>0.6179079900459773</v>
      </c>
      <c r="T127" s="21">
        <f>+'[11]2M'!$L$41</f>
        <v>0.63435943216011392</v>
      </c>
      <c r="U127" s="21">
        <f>+'[11]3M'!$L$41</f>
        <v>0.6215016642891108</v>
      </c>
      <c r="V127" s="21">
        <f>+'[11]4M'!$L$41</f>
        <v>0.61749417459986566</v>
      </c>
      <c r="W127" s="21">
        <f>+'[11]5M'!$L$41</f>
        <v>0.62932346966298913</v>
      </c>
      <c r="X127" s="21">
        <f>+'[11]6M'!$L$41</f>
        <v>0.62137829368204789</v>
      </c>
      <c r="Y127" s="21">
        <f>+'[11]7M'!$L$41</f>
        <v>0.6256262748296213</v>
      </c>
      <c r="Z127" s="21">
        <f>+'[11]8M'!$L$41</f>
        <v>0.63133644986923754</v>
      </c>
      <c r="AA127" s="21">
        <f>+'[11]9M'!$L$41</f>
        <v>0.63742217715611438</v>
      </c>
      <c r="AB127" s="21">
        <f>+'[11]10M'!$L$41</f>
        <v>0.63690505534945552</v>
      </c>
      <c r="AC127" s="21">
        <f>+'[11]11M'!$L$41</f>
        <v>0.63576759904598978</v>
      </c>
      <c r="AD127" s="21">
        <f>+'[11]12M'!$L$41</f>
        <v>0.63677466391259474</v>
      </c>
    </row>
    <row r="128" spans="1:30" x14ac:dyDescent="0.2">
      <c r="A128" s="10">
        <v>1010</v>
      </c>
      <c r="B128" s="10" t="s">
        <v>19</v>
      </c>
      <c r="C128" s="21">
        <v>0.61837200106440915</v>
      </c>
      <c r="D128" s="21">
        <v>0.67899427279965074</v>
      </c>
      <c r="E128" s="21">
        <v>0.64309851961491638</v>
      </c>
      <c r="F128" s="21">
        <v>0.67419898986401261</v>
      </c>
      <c r="G128" s="21">
        <v>0.71593629417487403</v>
      </c>
      <c r="H128" s="21">
        <v>0.64931631610687868</v>
      </c>
      <c r="I128" s="21">
        <v>0.80308956700403322</v>
      </c>
      <c r="J128" s="21">
        <v>0.71433327295247695</v>
      </c>
      <c r="K128" s="21">
        <v>0.72756424777870066</v>
      </c>
      <c r="L128" s="21">
        <v>0.63883912662993281</v>
      </c>
      <c r="M128" s="21">
        <v>0.64870629201528274</v>
      </c>
      <c r="N128" s="21">
        <v>0.71271404758296708</v>
      </c>
      <c r="O128" s="22">
        <v>0.69151156862166752</v>
      </c>
      <c r="Q128" s="10">
        <v>1010</v>
      </c>
      <c r="R128" s="10" t="s">
        <v>19</v>
      </c>
      <c r="S128" s="21">
        <f>+'[10]18'!$F$41</f>
        <v>0.61837200106440915</v>
      </c>
      <c r="T128" s="21">
        <f>+'[11]2M'!$M$41</f>
        <v>0.64804246278064515</v>
      </c>
      <c r="U128" s="21">
        <f>+'[11]3M'!$M$41</f>
        <v>0.64568377197235416</v>
      </c>
      <c r="V128" s="21">
        <f>+'[11]4M'!$M$41</f>
        <v>0.65307882535355444</v>
      </c>
      <c r="W128" s="21">
        <f>+'[11]5M'!$M$41</f>
        <v>0.66427449644986358</v>
      </c>
      <c r="X128" s="21">
        <f>+'[11]6M'!$M$41</f>
        <v>0.6616016409807135</v>
      </c>
      <c r="Y128" s="21">
        <f>+'[11]7M'!$M$41</f>
        <v>0.68136297866564233</v>
      </c>
      <c r="Z128" s="21">
        <f>+'[11]8M'!$M$41</f>
        <v>0.68551076684389634</v>
      </c>
      <c r="AA128" s="21">
        <f>+'[11]9M'!$M$41</f>
        <v>0.68853701067546169</v>
      </c>
      <c r="AB128" s="21">
        <f>+'[11]10M'!$M$41</f>
        <v>0.68356143954134541</v>
      </c>
      <c r="AC128" s="21">
        <f>+'[11]11M'!$M$41</f>
        <v>0.680290434790496</v>
      </c>
      <c r="AD128" s="21">
        <f>+'[11]12M'!$M$41</f>
        <v>0.69151156862166752</v>
      </c>
    </row>
    <row r="129" spans="1:30" x14ac:dyDescent="0.2">
      <c r="A129" s="10">
        <v>1011</v>
      </c>
      <c r="B129" s="10" t="s">
        <v>20</v>
      </c>
      <c r="C129" s="21">
        <v>0.50101213043622972</v>
      </c>
      <c r="D129" s="21">
        <v>0.53510678156612967</v>
      </c>
      <c r="E129" s="21">
        <v>0.52110712863401032</v>
      </c>
      <c r="F129" s="21">
        <v>0.54123235017021498</v>
      </c>
      <c r="G129" s="21">
        <v>0.60215846450156074</v>
      </c>
      <c r="H129" s="21">
        <v>0.52105147107024308</v>
      </c>
      <c r="I129" s="21">
        <v>0.64687013106039781</v>
      </c>
      <c r="J129" s="21">
        <v>0.62318333299017292</v>
      </c>
      <c r="K129" s="21">
        <v>0.60526012786716354</v>
      </c>
      <c r="L129" s="21">
        <v>0.50353609273461741</v>
      </c>
      <c r="M129" s="21">
        <v>0.52924016737867818</v>
      </c>
      <c r="N129" s="21">
        <v>0.53025187325088019</v>
      </c>
      <c r="O129" s="22">
        <v>0.55402592558992814</v>
      </c>
      <c r="Q129" s="10">
        <v>1011</v>
      </c>
      <c r="R129" s="10" t="s">
        <v>20</v>
      </c>
      <c r="S129" s="21">
        <f>+'[10]19'!$F$41</f>
        <v>0.50101213043622972</v>
      </c>
      <c r="T129" s="21">
        <f>+'[11]2M'!$N$41</f>
        <v>0.51766469871614662</v>
      </c>
      <c r="U129" s="21">
        <f>+'[11]3M'!$N$41</f>
        <v>0.5188784506313856</v>
      </c>
      <c r="V129" s="21">
        <f>+'[11]4M'!$N$41</f>
        <v>0.5240907625979776</v>
      </c>
      <c r="W129" s="21">
        <f>+'[11]5M'!$N$41</f>
        <v>0.53822672307497388</v>
      </c>
      <c r="X129" s="21">
        <f>+'[11]6M'!$N$41</f>
        <v>0.53363094600208005</v>
      </c>
      <c r="Y129" s="21">
        <f>+'[11]7M'!$N$41</f>
        <v>0.54919636617749823</v>
      </c>
      <c r="Z129" s="21">
        <f>+'[11]8M'!$N$41</f>
        <v>0.55867458000774917</v>
      </c>
      <c r="AA129" s="21">
        <f>+'[11]9M'!$N$41</f>
        <v>0.56431421633563039</v>
      </c>
      <c r="AB129" s="21">
        <f>+'[11]10M'!$N$41</f>
        <v>0.55858552024776942</v>
      </c>
      <c r="AC129" s="21">
        <f>+'[11]11M'!$N$41</f>
        <v>0.55582193992746876</v>
      </c>
      <c r="AD129" s="21">
        <f>+'[11]12M'!$N$41</f>
        <v>0.55402592558992814</v>
      </c>
    </row>
    <row r="130" spans="1:30" x14ac:dyDescent="0.2">
      <c r="A130" s="10">
        <v>1012</v>
      </c>
      <c r="B130" s="10" t="s">
        <v>21</v>
      </c>
      <c r="C130" s="21">
        <v>0.55631460256681509</v>
      </c>
      <c r="D130" s="21">
        <v>0.56999829801719004</v>
      </c>
      <c r="E130" s="21">
        <v>0.54945517659262</v>
      </c>
      <c r="F130" s="21">
        <v>0.58490691618719359</v>
      </c>
      <c r="G130" s="21">
        <v>0.65133398203254056</v>
      </c>
      <c r="H130" s="21">
        <v>0.55902498272871959</v>
      </c>
      <c r="I130" s="21">
        <v>0.66297893775776851</v>
      </c>
      <c r="J130" s="21">
        <v>0.65649334338106013</v>
      </c>
      <c r="K130" s="21">
        <v>0.62409537841029017</v>
      </c>
      <c r="L130" s="21">
        <v>0.58106758832565286</v>
      </c>
      <c r="M130" s="21">
        <v>0.59948578040829403</v>
      </c>
      <c r="N130" s="21">
        <v>0.61857108840368158</v>
      </c>
      <c r="O130" s="22">
        <v>0.60017797381859195</v>
      </c>
      <c r="Q130" s="10">
        <v>1012</v>
      </c>
      <c r="R130" s="10" t="s">
        <v>21</v>
      </c>
      <c r="S130" s="21">
        <f>+'[10]20'!$F$41</f>
        <v>0.55631460256681509</v>
      </c>
      <c r="T130" s="21">
        <f>+'[11]2M'!$O$41</f>
        <v>0.56348232348517535</v>
      </c>
      <c r="U130" s="21">
        <f>+'[11]3M'!$O$41</f>
        <v>0.55854278644456379</v>
      </c>
      <c r="V130" s="21">
        <f>+'[11]4M'!$O$41</f>
        <v>0.56537452187428394</v>
      </c>
      <c r="W130" s="21">
        <f>+'[11]5M'!$O$41</f>
        <v>0.58158737445519992</v>
      </c>
      <c r="X130" s="21">
        <f>+'[11]6M'!$O$41</f>
        <v>0.57734035681710283</v>
      </c>
      <c r="Y130" s="21">
        <f>+'[11]7M'!$O$41</f>
        <v>0.5896406132434906</v>
      </c>
      <c r="Z130" s="21">
        <f>+'[11]8M'!$O$41</f>
        <v>0.59823142596728429</v>
      </c>
      <c r="AA130" s="21">
        <f>+'[11]9M'!$O$41</f>
        <v>0.60172065617563097</v>
      </c>
      <c r="AB130" s="21">
        <f>+'[11]10M'!$O$41</f>
        <v>0.60008313057921259</v>
      </c>
      <c r="AC130" s="21">
        <f>+'[11]11M'!$O$41</f>
        <v>0.59897511809241855</v>
      </c>
      <c r="AD130" s="21">
        <f>+'[11]12M'!$O$41</f>
        <v>0.60017797381859195</v>
      </c>
    </row>
    <row r="131" spans="1:30" x14ac:dyDescent="0.2">
      <c r="A131" s="10">
        <v>1013</v>
      </c>
      <c r="B131" s="10" t="s">
        <v>22</v>
      </c>
      <c r="C131" s="21">
        <v>0.41976385896981427</v>
      </c>
      <c r="D131" s="21">
        <v>0.43353007307476105</v>
      </c>
      <c r="E131" s="21">
        <v>0.39007986548970153</v>
      </c>
      <c r="F131" s="21">
        <v>0.42805002415329291</v>
      </c>
      <c r="G131" s="21">
        <v>0.44701501290171242</v>
      </c>
      <c r="H131" s="21">
        <v>0.40746890153911025</v>
      </c>
      <c r="I131" s="21">
        <v>0.58487831555920156</v>
      </c>
      <c r="J131" s="21">
        <v>0.50729741988847088</v>
      </c>
      <c r="K131" s="21">
        <v>0.4768441486411536</v>
      </c>
      <c r="L131" s="21">
        <v>0.44906338897536363</v>
      </c>
      <c r="M131" s="21">
        <v>0.44352803928484225</v>
      </c>
      <c r="N131" s="21">
        <v>0.48033460938607686</v>
      </c>
      <c r="O131" s="22">
        <v>0.46353654710864789</v>
      </c>
      <c r="Q131" s="10">
        <v>1013</v>
      </c>
      <c r="R131" s="10" t="s">
        <v>22</v>
      </c>
      <c r="S131" s="21">
        <f>+'[10]21'!$F$41</f>
        <v>0.41976385896981427</v>
      </c>
      <c r="T131" s="21">
        <f>+'[11]2M'!$P$41</f>
        <v>0.42671411165263623</v>
      </c>
      <c r="U131" s="21">
        <f>+'[11]3M'!$P$41</f>
        <v>0.41410615804613493</v>
      </c>
      <c r="V131" s="21">
        <f>+'[11]4M'!$P$41</f>
        <v>0.41552767387264344</v>
      </c>
      <c r="W131" s="21">
        <f>+'[11]5M'!$P$41</f>
        <v>0.42074596246781676</v>
      </c>
      <c r="X131" s="21">
        <f>+'[11]6M'!$P$41</f>
        <v>0.41972538895615813</v>
      </c>
      <c r="Y131" s="21">
        <f>+'[11]7M'!$P$41</f>
        <v>0.44608657974553906</v>
      </c>
      <c r="Z131" s="21">
        <f>+'[11]8M'!$P$41</f>
        <v>0.45642260009835134</v>
      </c>
      <c r="AA131" s="21">
        <f>+'[11]9M'!$P$41</f>
        <v>0.45985541827624982</v>
      </c>
      <c r="AB131" s="21">
        <f>+'[11]10M'!$P$41</f>
        <v>0.45842712126227514</v>
      </c>
      <c r="AC131" s="21">
        <f>+'[11]11M'!$P$41</f>
        <v>0.4627486769971797</v>
      </c>
      <c r="AD131" s="21">
        <f>+'[11]12M'!$P$41</f>
        <v>0.46353654710864789</v>
      </c>
    </row>
    <row r="132" spans="1:30" x14ac:dyDescent="0.2">
      <c r="A132" s="10">
        <v>1014</v>
      </c>
      <c r="B132" s="10" t="s">
        <v>23</v>
      </c>
      <c r="C132" s="21">
        <v>0.56333218478757374</v>
      </c>
      <c r="D132" s="21">
        <v>0.58287078100428913</v>
      </c>
      <c r="E132" s="21">
        <v>0.57677273694080966</v>
      </c>
      <c r="F132" s="21">
        <v>0.59543574039920832</v>
      </c>
      <c r="G132" s="21">
        <v>0.63641584245332705</v>
      </c>
      <c r="H132" s="21">
        <v>0.56740108373376963</v>
      </c>
      <c r="I132" s="21">
        <v>0.66887970334081781</v>
      </c>
      <c r="J132" s="21">
        <v>0.64087681707937494</v>
      </c>
      <c r="K132" s="21">
        <v>0.62730230548282961</v>
      </c>
      <c r="L132" s="21">
        <v>0.58840290290739772</v>
      </c>
      <c r="M132" s="21">
        <v>0.58236352427563132</v>
      </c>
      <c r="N132" s="21">
        <v>0.60827380282160026</v>
      </c>
      <c r="O132" s="22">
        <v>0.60001073802740357</v>
      </c>
      <c r="Q132" s="10">
        <v>1014</v>
      </c>
      <c r="R132" s="10" t="s">
        <v>23</v>
      </c>
      <c r="S132" s="21">
        <f>+'[10]22'!$F$41</f>
        <v>0.56333218478757374</v>
      </c>
      <c r="T132" s="21">
        <f>+'[11]2M'!$Q$41</f>
        <v>0.57275011979563872</v>
      </c>
      <c r="U132" s="21">
        <f>+'[11]3M'!$Q$41</f>
        <v>0.57434552281026585</v>
      </c>
      <c r="V132" s="21">
        <f>+'[11]4M'!$Q$41</f>
        <v>0.57993674292856601</v>
      </c>
      <c r="W132" s="21">
        <f>+'[11]5M'!$Q$41</f>
        <v>0.59045642091159312</v>
      </c>
      <c r="X132" s="21">
        <f>+'[11]6M'!$Q$41</f>
        <v>0.58641221488136308</v>
      </c>
      <c r="Y132" s="21">
        <f>+'[11]7M'!$Q$41</f>
        <v>0.59819519361800488</v>
      </c>
      <c r="Z132" s="21">
        <f>+'[11]8M'!$Q$41</f>
        <v>0.60372059146934265</v>
      </c>
      <c r="AA132" s="21">
        <f>+'[11]9M'!$Q$41</f>
        <v>0.60589117744035437</v>
      </c>
      <c r="AB132" s="21">
        <f>+'[11]10M'!$Q$41</f>
        <v>0.60310545182079844</v>
      </c>
      <c r="AC132" s="21">
        <f>+'[11]11M'!$Q$41</f>
        <v>0.60004608307175944</v>
      </c>
      <c r="AD132" s="21">
        <f>+'[11]12M'!$Q$41</f>
        <v>0.60001073802740357</v>
      </c>
    </row>
    <row r="133" spans="1:30" x14ac:dyDescent="0.2">
      <c r="A133" s="10">
        <v>1015</v>
      </c>
      <c r="B133" s="10" t="s">
        <v>24</v>
      </c>
      <c r="C133" s="21">
        <v>0.48868531332228826</v>
      </c>
      <c r="D133" s="21">
        <v>0.52479410331384013</v>
      </c>
      <c r="E133" s="21">
        <v>0.49002590749672481</v>
      </c>
      <c r="F133" s="21">
        <v>0.52758921106024192</v>
      </c>
      <c r="G133" s="21">
        <v>0.53496573441916284</v>
      </c>
      <c r="H133" s="21">
        <v>0.4965630668198599</v>
      </c>
      <c r="I133" s="21">
        <v>0.57938763197586729</v>
      </c>
      <c r="J133" s="21">
        <v>0.59186730840947233</v>
      </c>
      <c r="K133" s="21">
        <v>0.5146770025839793</v>
      </c>
      <c r="L133" s="21">
        <v>0.51455763436990254</v>
      </c>
      <c r="M133" s="21">
        <v>0.48035957914209743</v>
      </c>
      <c r="N133" s="21">
        <v>0.5258759178334671</v>
      </c>
      <c r="O133" s="22">
        <v>0.52167076021148684</v>
      </c>
      <c r="Q133" s="10">
        <v>1015</v>
      </c>
      <c r="R133" s="10" t="s">
        <v>24</v>
      </c>
      <c r="S133" s="21">
        <f>+'[10]23'!$F$41</f>
        <v>0.48868531332228826</v>
      </c>
      <c r="T133" s="21">
        <f>+'[11]2M'!$R$41</f>
        <v>0.50656892489550698</v>
      </c>
      <c r="U133" s="21">
        <f>+'[11]3M'!$R$41</f>
        <v>0.50039170497772734</v>
      </c>
      <c r="V133" s="21">
        <f>+'[11]4M'!$R$41</f>
        <v>0.50711409872907798</v>
      </c>
      <c r="W133" s="21">
        <f>+'[11]5M'!$R$41</f>
        <v>0.51244883750623349</v>
      </c>
      <c r="X133" s="21">
        <f>+'[11]6M'!$R$41</f>
        <v>0.51118043763816357</v>
      </c>
      <c r="Y133" s="21">
        <f>+'[11]7M'!$R$41</f>
        <v>0.52100542470007827</v>
      </c>
      <c r="Z133" s="21">
        <f>+'[11]8M'!$R$41</f>
        <v>0.52997484765280922</v>
      </c>
      <c r="AA133" s="21">
        <f>+'[11]9M'!$R$41</f>
        <v>0.52840308882467701</v>
      </c>
      <c r="AB133" s="21">
        <f>+'[11]10M'!$R$41</f>
        <v>0.52693158802342577</v>
      </c>
      <c r="AC133" s="21">
        <f>+'[11]11M'!$R$41</f>
        <v>0.52158528746063382</v>
      </c>
      <c r="AD133" s="21">
        <f>+'[11]12M'!$R$41</f>
        <v>0.52167076021148684</v>
      </c>
    </row>
    <row r="134" spans="1:30" x14ac:dyDescent="0.2">
      <c r="A134" s="10">
        <v>1016</v>
      </c>
      <c r="B134" s="10" t="s">
        <v>25</v>
      </c>
      <c r="C134" s="21">
        <v>0.41508369854156185</v>
      </c>
      <c r="D134" s="21">
        <v>0.44122798353909459</v>
      </c>
      <c r="E134" s="21">
        <v>0.41492335553845938</v>
      </c>
      <c r="F134" s="21">
        <v>0.47334797985210586</v>
      </c>
      <c r="G134" s="21">
        <v>0.48880880700768875</v>
      </c>
      <c r="H134" s="21">
        <v>0.45589461152683952</v>
      </c>
      <c r="I134" s="21">
        <v>0.54725234978693904</v>
      </c>
      <c r="J134" s="21">
        <v>0.55027709456689688</v>
      </c>
      <c r="K134" s="21">
        <v>0.47029378875673478</v>
      </c>
      <c r="L134" s="21">
        <v>0.42474264063184403</v>
      </c>
      <c r="M134" s="21">
        <v>0.43949505365888086</v>
      </c>
      <c r="N134" s="21">
        <v>0.44487059821807384</v>
      </c>
      <c r="O134" s="22">
        <v>0.46338819886455607</v>
      </c>
      <c r="Q134" s="10">
        <v>1016</v>
      </c>
      <c r="R134" s="10" t="s">
        <v>25</v>
      </c>
      <c r="S134" s="21">
        <f>+'[10]24'!$F$41</f>
        <v>0.41508369854156185</v>
      </c>
      <c r="T134" s="21">
        <f>+'[11]2M'!$S$41</f>
        <v>0.42805408680884177</v>
      </c>
      <c r="U134" s="21">
        <f>+'[11]3M'!$S$41</f>
        <v>0.42371258321182187</v>
      </c>
      <c r="V134" s="21">
        <f>+'[11]4M'!$S$41</f>
        <v>0.43630924912766555</v>
      </c>
      <c r="W134" s="21">
        <f>+'[11]5M'!$S$41</f>
        <v>0.446221105375745</v>
      </c>
      <c r="X134" s="21">
        <f>+'[11]6M'!$S$41</f>
        <v>0.44756999481031262</v>
      </c>
      <c r="Y134" s="21">
        <f>+'[11]7M'!$S$41</f>
        <v>0.46193497822931784</v>
      </c>
      <c r="Z134" s="21">
        <f>+'[11]8M'!$S$41</f>
        <v>0.47342338238197196</v>
      </c>
      <c r="AA134" s="21">
        <f>+'[11]9M'!$S$41</f>
        <v>0.47301401267119764</v>
      </c>
      <c r="AB134" s="21">
        <f>+'[11]10M'!$S$41</f>
        <v>0.46816371917330157</v>
      </c>
      <c r="AC134" s="21">
        <f>+'[11]11M'!$S$41</f>
        <v>0.46535387814423101</v>
      </c>
      <c r="AD134" s="21">
        <f>+'[11]12M'!$S$41</f>
        <v>0.46338819886455607</v>
      </c>
    </row>
    <row r="135" spans="1:30" x14ac:dyDescent="0.2">
      <c r="A135" s="10">
        <v>1017</v>
      </c>
      <c r="B135" s="10" t="s">
        <v>26</v>
      </c>
      <c r="C135" s="21">
        <v>0.51999427177284696</v>
      </c>
      <c r="D135" s="21">
        <v>0.56896659212577083</v>
      </c>
      <c r="E135" s="21">
        <v>0.53910816941347894</v>
      </c>
      <c r="F135" s="21">
        <v>0.55640119740091709</v>
      </c>
      <c r="G135" s="21">
        <v>0.598676133336422</v>
      </c>
      <c r="H135" s="21">
        <v>0.51336200426801015</v>
      </c>
      <c r="I135" s="21">
        <v>0.62702281041532182</v>
      </c>
      <c r="J135" s="21">
        <v>0.59172161609760787</v>
      </c>
      <c r="K135" s="21">
        <v>0.59870768818285403</v>
      </c>
      <c r="L135" s="21">
        <v>0.5460008766765142</v>
      </c>
      <c r="M135" s="21">
        <v>0.54891298716102088</v>
      </c>
      <c r="N135" s="21">
        <v>0.56161073466714784</v>
      </c>
      <c r="O135" s="22">
        <v>0.56373593770411223</v>
      </c>
      <c r="Q135" s="10">
        <v>1017</v>
      </c>
      <c r="R135" s="10" t="s">
        <v>26</v>
      </c>
      <c r="S135" s="21">
        <f>+'[10]25'!$F$41</f>
        <v>0.51999427177284696</v>
      </c>
      <c r="T135" s="21">
        <f>+'[11]2M'!$T$41</f>
        <v>0.54395950326134801</v>
      </c>
      <c r="U135" s="21">
        <f>+'[11]3M'!$T$41</f>
        <v>0.54270865584501748</v>
      </c>
      <c r="V135" s="21">
        <f>+'[11]4M'!$T$41</f>
        <v>0.54600749446938313</v>
      </c>
      <c r="W135" s="21">
        <f>+'[11]5M'!$T$41</f>
        <v>0.55582314013690681</v>
      </c>
      <c r="X135" s="21">
        <f>+'[11]6M'!$T$41</f>
        <v>0.54818773176182689</v>
      </c>
      <c r="Y135" s="21">
        <f>+'[11]7M'!$T$41</f>
        <v>0.55907637541343824</v>
      </c>
      <c r="Z135" s="21">
        <f>+'[11]8M'!$T$41</f>
        <v>0.5631949296519867</v>
      </c>
      <c r="AA135" s="21">
        <f>+'[11]9M'!$T$41</f>
        <v>0.56755454577405107</v>
      </c>
      <c r="AB135" s="21">
        <f>+'[11]10M'!$T$41</f>
        <v>0.56551764715905339</v>
      </c>
      <c r="AC135" s="21">
        <f>+'[11]11M'!$T$41</f>
        <v>0.56392140627178289</v>
      </c>
      <c r="AD135" s="21">
        <f>+'[11]12M'!$T$41</f>
        <v>0.56373593770411223</v>
      </c>
    </row>
    <row r="136" spans="1:30" x14ac:dyDescent="0.2">
      <c r="A136" s="10">
        <v>1018</v>
      </c>
      <c r="B136" s="10" t="s">
        <v>27</v>
      </c>
      <c r="C136" s="21">
        <v>0.46168747818006667</v>
      </c>
      <c r="D136" s="21">
        <v>0.47707740273824045</v>
      </c>
      <c r="E136" s="21">
        <v>0.46635136621466622</v>
      </c>
      <c r="F136" s="21">
        <v>0.49035394991373449</v>
      </c>
      <c r="G136" s="21">
        <v>0.49635196854945945</v>
      </c>
      <c r="H136" s="21">
        <v>0.46156851712928237</v>
      </c>
      <c r="I136" s="21">
        <v>0.58510158013544022</v>
      </c>
      <c r="J136" s="21">
        <v>0.5507517527037632</v>
      </c>
      <c r="K136" s="21">
        <v>0.52152727467868742</v>
      </c>
      <c r="L136" s="21">
        <v>0.48656368390576271</v>
      </c>
      <c r="M136" s="21">
        <v>0.47484867676526465</v>
      </c>
      <c r="N136" s="21">
        <v>0.48636400160707111</v>
      </c>
      <c r="O136" s="22">
        <v>0.49656404873576654</v>
      </c>
      <c r="Q136" s="10">
        <v>1018</v>
      </c>
      <c r="R136" s="10" t="s">
        <v>27</v>
      </c>
      <c r="S136" s="21">
        <f>+'[10]26'!$F$41</f>
        <v>0.46168747818006667</v>
      </c>
      <c r="T136" s="21">
        <f>+'[11]2M'!$U$41</f>
        <v>0.46917995450266292</v>
      </c>
      <c r="U136" s="21">
        <f>+'[11]3M'!$U$41</f>
        <v>0.4678486171144447</v>
      </c>
      <c r="V136" s="21">
        <f>+'[11]4M'!$U$41</f>
        <v>0.47364786898924527</v>
      </c>
      <c r="W136" s="21">
        <f>+'[11]5M'!$U$41</f>
        <v>0.47772267520228301</v>
      </c>
      <c r="X136" s="21">
        <f>+'[11]6M'!$U$41</f>
        <v>0.47464159979348314</v>
      </c>
      <c r="Y136" s="21">
        <f>+'[11]7M'!$U$41</f>
        <v>0.49058895981148887</v>
      </c>
      <c r="Z136" s="21">
        <f>+'[11]8M'!$U$41</f>
        <v>0.49832243322957831</v>
      </c>
      <c r="AA136" s="21">
        <f>+'[11]9M'!$U$41</f>
        <v>0.50114728262996311</v>
      </c>
      <c r="AB136" s="21">
        <f>+'[11]10M'!$U$41</f>
        <v>0.49996964791582355</v>
      </c>
      <c r="AC136" s="21">
        <f>+'[11]11M'!$U$41</f>
        <v>0.49766296742160887</v>
      </c>
      <c r="AD136" s="21">
        <f>+'[11]12M'!$U$41</f>
        <v>0.49656404873576654</v>
      </c>
    </row>
    <row r="137" spans="1:30" x14ac:dyDescent="0.2">
      <c r="A137" s="10">
        <v>1019</v>
      </c>
      <c r="B137" s="10" t="s">
        <v>28</v>
      </c>
      <c r="C137" s="21">
        <v>0.47311542966579173</v>
      </c>
      <c r="D137" s="21">
        <v>0.49532776378022364</v>
      </c>
      <c r="E137" s="21">
        <v>0.48346923773868744</v>
      </c>
      <c r="F137" s="21">
        <v>0.49873861875552256</v>
      </c>
      <c r="G137" s="21">
        <v>0.52590370538072595</v>
      </c>
      <c r="H137" s="21">
        <v>0.47616945036469699</v>
      </c>
      <c r="I137" s="21">
        <v>0.57069568257297676</v>
      </c>
      <c r="J137" s="21">
        <v>0.55489944661897683</v>
      </c>
      <c r="K137" s="21">
        <v>0.52630113141862489</v>
      </c>
      <c r="L137" s="21">
        <v>0.48740004795174541</v>
      </c>
      <c r="M137" s="21">
        <v>0.48286644951140062</v>
      </c>
      <c r="N137" s="21">
        <v>0.51059048114885675</v>
      </c>
      <c r="O137" s="22">
        <v>0.50613571368227306</v>
      </c>
      <c r="Q137" s="10">
        <v>1019</v>
      </c>
      <c r="R137" s="10" t="s">
        <v>28</v>
      </c>
      <c r="S137" s="21">
        <f>+'[10]27'!$F$41</f>
        <v>0.47311542966579173</v>
      </c>
      <c r="T137" s="21">
        <f>+'[11]2M'!$V$41</f>
        <v>0.48368582094251983</v>
      </c>
      <c r="U137" s="21">
        <f>+'[11]3M'!$V$41</f>
        <v>0.48333515620053075</v>
      </c>
      <c r="V137" s="21">
        <f>+'[11]4M'!$V$41</f>
        <v>0.48696153539995313</v>
      </c>
      <c r="W137" s="21">
        <f>+'[11]5M'!$V$41</f>
        <v>0.49371000938073167</v>
      </c>
      <c r="X137" s="21">
        <f>+'[11]6M'!$V$41</f>
        <v>0.49000788241294574</v>
      </c>
      <c r="Y137" s="21">
        <f>+'[11]7M'!$V$41</f>
        <v>0.50096971894291942</v>
      </c>
      <c r="Z137" s="21">
        <f>+'[11]8M'!$V$41</f>
        <v>0.50791439636491953</v>
      </c>
      <c r="AA137" s="21">
        <f>+'[11]9M'!$V$41</f>
        <v>0.50995846028697533</v>
      </c>
      <c r="AB137" s="21">
        <f>+'[11]10M'!$V$41</f>
        <v>0.50784323214446203</v>
      </c>
      <c r="AC137" s="21">
        <f>+'[11]11M'!$V$41</f>
        <v>0.5056965696726452</v>
      </c>
      <c r="AD137" s="21">
        <f>+'[11]12M'!$V$41</f>
        <v>0.50613571368227306</v>
      </c>
    </row>
    <row r="138" spans="1:30" x14ac:dyDescent="0.2">
      <c r="A138" s="10">
        <v>1020</v>
      </c>
      <c r="B138" s="10" t="s">
        <v>29</v>
      </c>
      <c r="C138" s="21">
        <v>0.61028032584698033</v>
      </c>
      <c r="D138" s="21">
        <v>0.62540574070941191</v>
      </c>
      <c r="E138" s="21">
        <v>0.63176205505835858</v>
      </c>
      <c r="F138" s="21">
        <v>0.66240028568349008</v>
      </c>
      <c r="G138" s="21">
        <v>0.67989818580369754</v>
      </c>
      <c r="H138" s="21">
        <v>0.6082609053391016</v>
      </c>
      <c r="I138" s="21">
        <v>0.73192577946088444</v>
      </c>
      <c r="J138" s="21">
        <v>0.64620806948023646</v>
      </c>
      <c r="K138" s="21">
        <v>0.67680438195117054</v>
      </c>
      <c r="L138" s="21">
        <v>0.64642884427701541</v>
      </c>
      <c r="M138" s="21">
        <v>0.62679351786370663</v>
      </c>
      <c r="N138" s="21">
        <v>0.6456546312919742</v>
      </c>
      <c r="O138" s="22">
        <v>0.6482271145245162</v>
      </c>
      <c r="Q138" s="10">
        <v>1020</v>
      </c>
      <c r="R138" s="10" t="s">
        <v>29</v>
      </c>
      <c r="S138" s="21">
        <f>+'[10]28'!$F$41</f>
        <v>0.61028032584698033</v>
      </c>
      <c r="T138" s="21">
        <f>+'[11]2M'!$W$41</f>
        <v>0.61771792535439962</v>
      </c>
      <c r="U138" s="21">
        <f>+'[11]3M'!$W$41</f>
        <v>0.62249888185306379</v>
      </c>
      <c r="V138" s="21">
        <f>+'[11]4M'!$W$41</f>
        <v>0.63211334036092359</v>
      </c>
      <c r="W138" s="21">
        <f>+'[11]5M'!$W$41</f>
        <v>0.64046779664197906</v>
      </c>
      <c r="X138" s="21">
        <f>+'[11]6M'!$W$41</f>
        <v>0.63488121194298941</v>
      </c>
      <c r="Y138" s="21">
        <f>+'[11]7M'!$W$41</f>
        <v>0.64891606684752345</v>
      </c>
      <c r="Z138" s="21">
        <f>+'[11]8M'!$W$41</f>
        <v>0.64827468955820167</v>
      </c>
      <c r="AA138" s="21">
        <f>+'[11]9M'!$W$41</f>
        <v>0.6517554464280324</v>
      </c>
      <c r="AB138" s="21">
        <f>+'[11]10M'!$W$41</f>
        <v>0.65112259009192219</v>
      </c>
      <c r="AC138" s="21">
        <f>+'[11]11M'!$W$41</f>
        <v>0.64923146963382494</v>
      </c>
      <c r="AD138" s="21">
        <f>+'[11]12M'!$W$41</f>
        <v>0.6482271145245162</v>
      </c>
    </row>
    <row r="139" spans="1:30" x14ac:dyDescent="0.2">
      <c r="A139" s="10">
        <v>1021</v>
      </c>
      <c r="B139" s="10" t="s">
        <v>30</v>
      </c>
      <c r="C139" s="21">
        <v>0.49985044169552589</v>
      </c>
      <c r="D139" s="21">
        <v>0.52081103334705636</v>
      </c>
      <c r="E139" s="21">
        <v>0.49267464831682645</v>
      </c>
      <c r="F139" s="21">
        <v>0.57202977667493793</v>
      </c>
      <c r="G139" s="21">
        <v>0.51439096051804534</v>
      </c>
      <c r="H139" s="21">
        <v>0.4875751958301916</v>
      </c>
      <c r="I139" s="21">
        <v>0.57112085074576158</v>
      </c>
      <c r="J139" s="21">
        <v>0.53880023097719099</v>
      </c>
      <c r="K139" s="21">
        <v>0.57125586735555334</v>
      </c>
      <c r="L139" s="21">
        <v>0.51977941535308181</v>
      </c>
      <c r="M139" s="21">
        <v>0.49474676593221822</v>
      </c>
      <c r="N139" s="21">
        <v>0.51821519156320917</v>
      </c>
      <c r="O139" s="22">
        <v>0.52341673040817749</v>
      </c>
      <c r="Q139" s="10">
        <v>1021</v>
      </c>
      <c r="R139" s="10" t="s">
        <v>30</v>
      </c>
      <c r="S139" s="21">
        <f>+'[10]29'!$F$41</f>
        <v>0.49985044169552589</v>
      </c>
      <c r="T139" s="21">
        <f>+'[11]2M'!$X$41</f>
        <v>0.51010748912955417</v>
      </c>
      <c r="U139" s="21">
        <f>+'[11]3M'!$X$41</f>
        <v>0.50405624178242081</v>
      </c>
      <c r="V139" s="21">
        <f>+'[11]4M'!$X$41</f>
        <v>0.52117414082671143</v>
      </c>
      <c r="W139" s="21">
        <f>+'[11]5M'!$X$41</f>
        <v>0.51953693352678743</v>
      </c>
      <c r="X139" s="21">
        <f>+'[11]6M'!$X$41</f>
        <v>0.51406129240863707</v>
      </c>
      <c r="Y139" s="21">
        <f>+'[11]7M'!$X$41</f>
        <v>0.52234028772666541</v>
      </c>
      <c r="Z139" s="21">
        <f>+'[11]8M'!$X$41</f>
        <v>0.52409501857640528</v>
      </c>
      <c r="AA139" s="21">
        <f>+'[11]9M'!$X$41</f>
        <v>0.52865016184060887</v>
      </c>
      <c r="AB139" s="21">
        <f>+'[11]10M'!$X$41</f>
        <v>0.52724846028912797</v>
      </c>
      <c r="AC139" s="21">
        <f>+'[11]11M'!$X$41</f>
        <v>0.52376410629777936</v>
      </c>
      <c r="AD139" s="21">
        <f>+'[11]12M'!$X$41</f>
        <v>0.52341673040817749</v>
      </c>
    </row>
    <row r="140" spans="1:30" x14ac:dyDescent="0.2">
      <c r="A140" s="10">
        <v>1022</v>
      </c>
      <c r="B140" s="10" t="s">
        <v>31</v>
      </c>
      <c r="C140" s="21">
        <v>0.56733836754182421</v>
      </c>
      <c r="D140" s="21">
        <v>0.5885936913255726</v>
      </c>
      <c r="E140" s="21">
        <v>0.55336971869229934</v>
      </c>
      <c r="F140" s="21">
        <v>0.56065568839762392</v>
      </c>
      <c r="G140" s="21">
        <v>0.60337360496248971</v>
      </c>
      <c r="H140" s="21">
        <v>0.53949114122868602</v>
      </c>
      <c r="I140" s="21">
        <v>0.67667530402745613</v>
      </c>
      <c r="J140" s="21">
        <v>0.61666337733186838</v>
      </c>
      <c r="K140" s="21">
        <v>0.63225953225953224</v>
      </c>
      <c r="L140" s="21">
        <v>0.57846797619884283</v>
      </c>
      <c r="M140" s="21">
        <v>0.58715852119578982</v>
      </c>
      <c r="N140" s="21">
        <v>0.60346291079812209</v>
      </c>
      <c r="O140" s="22">
        <v>0.59236548529616417</v>
      </c>
      <c r="Q140" s="10">
        <v>1022</v>
      </c>
      <c r="R140" s="10" t="s">
        <v>31</v>
      </c>
      <c r="S140" s="21">
        <f>+'[10]30'!$F$41</f>
        <v>0.56733836754182421</v>
      </c>
      <c r="T140" s="21">
        <f>+'[11]2M'!$Y$41</f>
        <v>0.57757689701662007</v>
      </c>
      <c r="U140" s="21">
        <f>+'[11]3M'!$Y$41</f>
        <v>0.56972264079287493</v>
      </c>
      <c r="V140" s="21">
        <f>+'[11]4M'!$Y$41</f>
        <v>0.56743340882993976</v>
      </c>
      <c r="W140" s="21">
        <f>+'[11]5M'!$Y$41</f>
        <v>0.57346629943677663</v>
      </c>
      <c r="X140" s="21">
        <f>+'[11]6M'!$Y$41</f>
        <v>0.56719320744477975</v>
      </c>
      <c r="Y140" s="21">
        <f>+'[11]7M'!$Y$41</f>
        <v>0.58280218472089651</v>
      </c>
      <c r="Z140" s="21">
        <f>+'[11]8M'!$Y$41</f>
        <v>0.58727586330291648</v>
      </c>
      <c r="AA140" s="21">
        <f>+'[11]9M'!$Y$41</f>
        <v>0.59273328269507497</v>
      </c>
      <c r="AB140" s="21">
        <f>+'[11]10M'!$Y$41</f>
        <v>0.59182145826713761</v>
      </c>
      <c r="AC140" s="21">
        <f>+'[11]11M'!$Y$41</f>
        <v>0.59143866980256388</v>
      </c>
      <c r="AD140" s="21">
        <f>+'[11]12M'!$Y$41</f>
        <v>0.59236548529616417</v>
      </c>
    </row>
    <row r="141" spans="1:30" x14ac:dyDescent="0.2">
      <c r="A141" s="10">
        <v>1023</v>
      </c>
      <c r="B141" s="10" t="s">
        <v>32</v>
      </c>
      <c r="C141" s="21">
        <v>0.40598360633716352</v>
      </c>
      <c r="D141" s="21">
        <v>0.47842224807489886</v>
      </c>
      <c r="E141" s="21">
        <v>0.38610265605917671</v>
      </c>
      <c r="F141" s="21">
        <v>0.45997522079755077</v>
      </c>
      <c r="G141" s="21">
        <v>0.45977145658492174</v>
      </c>
      <c r="H141" s="21">
        <v>0.42413799443672495</v>
      </c>
      <c r="I141" s="21">
        <v>0.51031797534068779</v>
      </c>
      <c r="J141" s="21">
        <v>0.48429926458298511</v>
      </c>
      <c r="K141" s="21">
        <v>0.49276579705462675</v>
      </c>
      <c r="L141" s="21">
        <v>0.45803329864724246</v>
      </c>
      <c r="M141" s="21">
        <v>0.44577144447363154</v>
      </c>
      <c r="N141" s="21">
        <v>0.46753169997850846</v>
      </c>
      <c r="O141" s="22">
        <v>0.45772793737256079</v>
      </c>
      <c r="Q141" s="10">
        <v>1023</v>
      </c>
      <c r="R141" s="10" t="s">
        <v>32</v>
      </c>
      <c r="S141" s="21">
        <f>+'[10]31'!$F$41</f>
        <v>0.40598360633716352</v>
      </c>
      <c r="T141" s="21">
        <f>+'[11]2M'!$Z$41</f>
        <v>0.44132962826175537</v>
      </c>
      <c r="U141" s="21">
        <f>+'[11]3M'!$Z$41</f>
        <v>0.42264775533189897</v>
      </c>
      <c r="V141" s="21">
        <f>+'[11]4M'!$Z$41</f>
        <v>0.43055278782547668</v>
      </c>
      <c r="W141" s="21">
        <f>+'[11]5M'!$Z$41</f>
        <v>0.43657700450750631</v>
      </c>
      <c r="X141" s="21">
        <f>+'[11]6M'!$Z$41</f>
        <v>0.43414049557646894</v>
      </c>
      <c r="Y141" s="21">
        <f>+'[11]7M'!$Z$41</f>
        <v>0.44548439454750932</v>
      </c>
      <c r="Z141" s="21">
        <f>+'[11]8M'!$Z$41</f>
        <v>0.45091031184585956</v>
      </c>
      <c r="AA141" s="21">
        <f>+'[11]9M'!$Z$41</f>
        <v>0.45575391821293459</v>
      </c>
      <c r="AB141" s="21">
        <f>+'[11]10M'!$Z$41</f>
        <v>0.45667718406818558</v>
      </c>
      <c r="AC141" s="21">
        <f>+'[11]11M'!$Z$41</f>
        <v>0.45631010725280424</v>
      </c>
      <c r="AD141" s="21">
        <f>+'[11]12M'!$Z$41</f>
        <v>0.45772793737256079</v>
      </c>
    </row>
    <row r="142" spans="1:30" x14ac:dyDescent="0.2">
      <c r="A142" s="10">
        <v>1024</v>
      </c>
      <c r="B142" s="10" t="s">
        <v>33</v>
      </c>
      <c r="C142" s="21">
        <v>0.65894701915529963</v>
      </c>
      <c r="D142" s="21">
        <v>0.7087610094012865</v>
      </c>
      <c r="E142" s="21">
        <v>0.69448554452390987</v>
      </c>
      <c r="F142" s="21">
        <v>0.70012170682939368</v>
      </c>
      <c r="G142" s="21">
        <v>0.75900908742731799</v>
      </c>
      <c r="H142" s="21">
        <v>0.65022015101660846</v>
      </c>
      <c r="I142" s="21">
        <v>0.76195424193798855</v>
      </c>
      <c r="J142" s="21">
        <v>0.69140653141295971</v>
      </c>
      <c r="K142" s="21">
        <v>0.73139197335477724</v>
      </c>
      <c r="L142" s="21">
        <v>0.68175372629434339</v>
      </c>
      <c r="M142" s="21">
        <v>0.68607531543211198</v>
      </c>
      <c r="N142" s="21">
        <v>0.73685685549942925</v>
      </c>
      <c r="O142" s="22">
        <v>0.7052307843507305</v>
      </c>
      <c r="Q142" s="10">
        <v>1024</v>
      </c>
      <c r="R142" s="10" t="s">
        <v>33</v>
      </c>
      <c r="S142" s="21">
        <f>+'[10]32'!$F$41</f>
        <v>0.65894701915529963</v>
      </c>
      <c r="T142" s="21">
        <f>+'[11]2M'!$AA$41</f>
        <v>0.68293799072743366</v>
      </c>
      <c r="U142" s="21">
        <f>+'[11]3M'!$AA$41</f>
        <v>0.6864643853511222</v>
      </c>
      <c r="V142" s="21">
        <f>+'[11]4M'!$AA$41</f>
        <v>0.68967098972906071</v>
      </c>
      <c r="W142" s="21">
        <f>+'[11]5M'!$AA$41</f>
        <v>0.70256796228676432</v>
      </c>
      <c r="X142" s="21">
        <f>+'[11]6M'!$AA$41</f>
        <v>0.69348666225155364</v>
      </c>
      <c r="Y142" s="21">
        <f>+'[11]7M'!$AA$41</f>
        <v>0.70324279858328131</v>
      </c>
      <c r="Z142" s="21">
        <f>+'[11]8M'!$AA$41</f>
        <v>0.7017551035144548</v>
      </c>
      <c r="AA142" s="21">
        <f>+'[11]9M'!$AA$41</f>
        <v>0.70518369664315417</v>
      </c>
      <c r="AB142" s="21">
        <f>+'[11]10M'!$AA$41</f>
        <v>0.70319396962605707</v>
      </c>
      <c r="AC142" s="21">
        <f>+'[11]11M'!$AA$41</f>
        <v>0.7019464027288973</v>
      </c>
      <c r="AD142" s="21">
        <f>+'[11]12M'!$AA$41</f>
        <v>0.7052307843507305</v>
      </c>
    </row>
    <row r="143" spans="1:30" x14ac:dyDescent="0.2">
      <c r="A143" s="10">
        <v>1025</v>
      </c>
      <c r="B143" s="10" t="s">
        <v>34</v>
      </c>
      <c r="C143" s="21">
        <v>0.41199606686332352</v>
      </c>
      <c r="D143" s="21">
        <v>0.44241790906135336</v>
      </c>
      <c r="E143" s="21">
        <v>0.4136196746500389</v>
      </c>
      <c r="F143" s="21">
        <v>0.43039481809579233</v>
      </c>
      <c r="G143" s="21">
        <v>0.47638846618298203</v>
      </c>
      <c r="H143" s="21">
        <v>0.42838337366699464</v>
      </c>
      <c r="I143" s="21">
        <v>0.4867466575248543</v>
      </c>
      <c r="J143" s="21">
        <v>0.48098241569189953</v>
      </c>
      <c r="K143" s="21">
        <v>0.4703646079956707</v>
      </c>
      <c r="L143" s="21">
        <v>0.42416116686124461</v>
      </c>
      <c r="M143" s="21">
        <v>0.43059282646806712</v>
      </c>
      <c r="N143" s="21">
        <v>0.44578932217276734</v>
      </c>
      <c r="O143" s="22">
        <v>0.44549610190910827</v>
      </c>
      <c r="Q143" s="10">
        <v>1025</v>
      </c>
      <c r="R143" s="10" t="s">
        <v>34</v>
      </c>
      <c r="S143" s="21">
        <f>+'[10]33'!$F$41</f>
        <v>0.41199606686332352</v>
      </c>
      <c r="T143" s="21">
        <f>+'[11]2M'!$AB$41</f>
        <v>0.42788884726496335</v>
      </c>
      <c r="U143" s="21">
        <f>+'[11]3M'!$AB$41</f>
        <v>0.42298145315951741</v>
      </c>
      <c r="V143" s="21">
        <f>+'[11]4M'!$AB$41</f>
        <v>0.42584304816835122</v>
      </c>
      <c r="W143" s="21">
        <f>+'[11]5M'!$AB$41</f>
        <v>0.43609527530470638</v>
      </c>
      <c r="X143" s="21">
        <f>+'[11]6M'!$AB$41</f>
        <v>0.4360360525946978</v>
      </c>
      <c r="Y143" s="21">
        <f>+'[11]7M'!$AB$41</f>
        <v>0.44320211736253018</v>
      </c>
      <c r="Z143" s="21">
        <f>+'[11]8M'!$AB$41</f>
        <v>0.44792671263100936</v>
      </c>
      <c r="AA143" s="21">
        <f>+'[11]9M'!$AB$41</f>
        <v>0.44920808315265781</v>
      </c>
      <c r="AB143" s="21">
        <f>+'[11]10M'!$AB$41</f>
        <v>0.44685294873697967</v>
      </c>
      <c r="AC143" s="21">
        <f>+'[11]11M'!$AB$41</f>
        <v>0.444904393119046</v>
      </c>
      <c r="AD143" s="21">
        <f>+'[11]12M'!$AB$41</f>
        <v>0.44549610190910827</v>
      </c>
    </row>
    <row r="144" spans="1:30" x14ac:dyDescent="0.2">
      <c r="A144" s="10">
        <v>1026</v>
      </c>
      <c r="B144" s="10" t="s">
        <v>35</v>
      </c>
      <c r="C144" s="21">
        <v>0.55216481525692696</v>
      </c>
      <c r="D144" s="21">
        <v>0.59274858879722103</v>
      </c>
      <c r="E144" s="21">
        <v>0.58401134165333934</v>
      </c>
      <c r="F144" s="21">
        <v>0.5800599177872221</v>
      </c>
      <c r="G144" s="21">
        <v>0.62002278816247347</v>
      </c>
      <c r="H144" s="21">
        <v>0.55358777355559874</v>
      </c>
      <c r="I144" s="21">
        <v>0.65583190394511148</v>
      </c>
      <c r="J144" s="21">
        <v>0.61008375487187994</v>
      </c>
      <c r="K144" s="21">
        <v>0.63546432898581706</v>
      </c>
      <c r="L144" s="21">
        <v>0.59306957257548543</v>
      </c>
      <c r="M144" s="21">
        <v>0.57971054331541982</v>
      </c>
      <c r="N144" s="21">
        <v>0.62561044860874504</v>
      </c>
      <c r="O144" s="22">
        <v>0.59921300720918436</v>
      </c>
      <c r="Q144" s="10">
        <v>1026</v>
      </c>
      <c r="R144" s="10" t="s">
        <v>35</v>
      </c>
      <c r="S144" s="21">
        <f>+'[10]34'!$F$41</f>
        <v>0.55216481525692696</v>
      </c>
      <c r="T144" s="21">
        <f>+'[11]2M'!$AC$41</f>
        <v>0.57188962746061933</v>
      </c>
      <c r="U144" s="21">
        <f>+'[11]3M'!$AC$41</f>
        <v>0.57607515972857937</v>
      </c>
      <c r="V144" s="21">
        <f>+'[11]4M'!$AC$41</f>
        <v>0.57705776710921242</v>
      </c>
      <c r="W144" s="21">
        <f>+'[11]5M'!$AC$41</f>
        <v>0.58529215972086723</v>
      </c>
      <c r="X144" s="21">
        <f>+'[11]6M'!$AC$41</f>
        <v>0.57937220583134974</v>
      </c>
      <c r="Y144" s="21">
        <f>+'[11]7M'!$AC$41</f>
        <v>0.59069894489652808</v>
      </c>
      <c r="Z144" s="21">
        <f>+'[11]8M'!$AC$41</f>
        <v>0.59358806851007473</v>
      </c>
      <c r="AA144" s="21">
        <f>+'[11]9M'!$AC$41</f>
        <v>0.59799462991181773</v>
      </c>
      <c r="AB144" s="21">
        <f>+'[11]10M'!$AC$41</f>
        <v>0.59752630445134813</v>
      </c>
      <c r="AC144" s="21">
        <f>+'[11]11M'!$AC$41</f>
        <v>0.59647861511057387</v>
      </c>
      <c r="AD144" s="21">
        <f>+'[11]12M'!$AC$41</f>
        <v>0.59921300720918436</v>
      </c>
    </row>
    <row r="145" spans="1:63" x14ac:dyDescent="0.2">
      <c r="A145" s="10">
        <v>1027</v>
      </c>
      <c r="B145" s="10" t="s">
        <v>36</v>
      </c>
      <c r="C145" s="21">
        <v>0.52081466033633572</v>
      </c>
      <c r="D145" s="21">
        <v>0.56567647729865389</v>
      </c>
      <c r="E145" s="21">
        <v>0.53696796212705056</v>
      </c>
      <c r="F145" s="21">
        <v>0.54609016447440661</v>
      </c>
      <c r="G145" s="21">
        <v>0.62179163592591158</v>
      </c>
      <c r="H145" s="21">
        <v>0.52270052458184391</v>
      </c>
      <c r="I145" s="21">
        <v>0.62328643578643583</v>
      </c>
      <c r="J145" s="21">
        <v>0.58935862149928908</v>
      </c>
      <c r="K145" s="21">
        <v>0.57702938414061444</v>
      </c>
      <c r="L145" s="21">
        <v>0.54400275636332318</v>
      </c>
      <c r="M145" s="21">
        <v>0.51931967304508919</v>
      </c>
      <c r="N145" s="21">
        <v>0.54068373800362646</v>
      </c>
      <c r="O145" s="22">
        <v>0.55885740339509549</v>
      </c>
      <c r="Q145" s="10">
        <v>1027</v>
      </c>
      <c r="R145" s="10" t="s">
        <v>36</v>
      </c>
      <c r="S145" s="21">
        <f>+'[10]35'!$F$41</f>
        <v>0.52081466033633572</v>
      </c>
      <c r="T145" s="21">
        <f>+'[11]2M'!$AD$41</f>
        <v>0.54369369470845708</v>
      </c>
      <c r="U145" s="21">
        <f>+'[11]3M'!$AD$41</f>
        <v>0.54165324745034893</v>
      </c>
      <c r="V145" s="21">
        <f>+'[11]4M'!$AD$41</f>
        <v>0.54328819840206077</v>
      </c>
      <c r="W145" s="21">
        <f>+'[11]5M'!$AD$41</f>
        <v>0.55834987526671886</v>
      </c>
      <c r="X145" s="21">
        <f>+'[11]6M'!$AD$41</f>
        <v>0.55245028494481452</v>
      </c>
      <c r="Y145" s="21">
        <f>+'[11]7M'!$AD$41</f>
        <v>0.56266975205248593</v>
      </c>
      <c r="Z145" s="21">
        <f>+'[11]8M'!$AD$41</f>
        <v>0.5657569880064619</v>
      </c>
      <c r="AA145" s="21">
        <f>+'[11]9M'!$AD$41</f>
        <v>0.56666806095843625</v>
      </c>
      <c r="AB145" s="21">
        <f>+'[11]10M'!$AD$41</f>
        <v>0.56383434181984249</v>
      </c>
      <c r="AC145" s="21">
        <f>+'[11]11M'!$AD$41</f>
        <v>0.5597556343889647</v>
      </c>
      <c r="AD145" s="21">
        <f>+'[11]12M'!$AD$41</f>
        <v>0.55885740339509549</v>
      </c>
    </row>
    <row r="146" spans="1:63" x14ac:dyDescent="0.2">
      <c r="A146" s="10">
        <v>1028</v>
      </c>
      <c r="B146" s="10" t="s">
        <v>37</v>
      </c>
      <c r="C146" s="21">
        <v>0.54623889350899468</v>
      </c>
      <c r="D146" s="21">
        <v>0.57458625323556733</v>
      </c>
      <c r="E146" s="21">
        <v>0.53548960666174794</v>
      </c>
      <c r="F146" s="21">
        <v>0.56078924829330767</v>
      </c>
      <c r="G146" s="21">
        <v>0.61211035306549044</v>
      </c>
      <c r="H146" s="21">
        <v>0.51503244082975419</v>
      </c>
      <c r="I146" s="21">
        <v>0.61429549232423974</v>
      </c>
      <c r="J146" s="21">
        <v>0.56361995240430407</v>
      </c>
      <c r="K146" s="21">
        <v>0.6047425510249258</v>
      </c>
      <c r="L146" s="21">
        <v>0.55111616494104976</v>
      </c>
      <c r="M146" s="21">
        <v>0.56021579309250547</v>
      </c>
      <c r="N146" s="21">
        <v>0.57720451685017471</v>
      </c>
      <c r="O146" s="22">
        <v>0.5685306776608845</v>
      </c>
      <c r="Q146" s="10">
        <v>1028</v>
      </c>
      <c r="R146" s="10" t="s">
        <v>37</v>
      </c>
      <c r="S146" s="21">
        <f>+'[10]36'!$F$41</f>
        <v>0.54623889350899468</v>
      </c>
      <c r="T146" s="21">
        <f>+'[11]2M'!$AE$41</f>
        <v>0.56021035208386361</v>
      </c>
      <c r="U146" s="21">
        <f>+'[11]3M'!$AE$41</f>
        <v>0.55133806374305416</v>
      </c>
      <c r="V146" s="21">
        <f>+'[11]4M'!$AE$41</f>
        <v>0.55428831986588978</v>
      </c>
      <c r="W146" s="21">
        <f>+'[11]5M'!$AE$41</f>
        <v>0.56523049304926021</v>
      </c>
      <c r="X146" s="21">
        <f>+'[11]6M'!$AE$41</f>
        <v>0.55656113819131836</v>
      </c>
      <c r="Y146" s="21">
        <f>+'[11]7M'!$AE$41</f>
        <v>0.56528923437541256</v>
      </c>
      <c r="Z146" s="21">
        <f>+'[11]8M'!$AE$41</f>
        <v>0.5652059101106417</v>
      </c>
      <c r="AA146" s="21">
        <f>+'[11]9M'!$AE$41</f>
        <v>0.56971943201803565</v>
      </c>
      <c r="AB146" s="21">
        <f>+'[11]10M'!$AE$41</f>
        <v>0.567890876007205</v>
      </c>
      <c r="AC146" s="21">
        <f>+'[11]11M'!$AE$41</f>
        <v>0.56730893810872762</v>
      </c>
      <c r="AD146" s="21">
        <f>+'[11]12M'!$AE$41</f>
        <v>0.5685306776608845</v>
      </c>
    </row>
    <row r="147" spans="1:63" x14ac:dyDescent="0.2">
      <c r="A147" s="10">
        <v>1029</v>
      </c>
      <c r="B147" s="10" t="s">
        <v>38</v>
      </c>
      <c r="C147" s="21">
        <v>0.43204902845740889</v>
      </c>
      <c r="D147" s="21">
        <v>0.46066285937423734</v>
      </c>
      <c r="E147" s="21">
        <v>0.44097941054691914</v>
      </c>
      <c r="F147" s="21">
        <v>0.46232802742170259</v>
      </c>
      <c r="G147" s="21">
        <v>0.48356272282563634</v>
      </c>
      <c r="H147" s="21">
        <v>0.46380808198439499</v>
      </c>
      <c r="I147" s="21">
        <v>0.53995013425393168</v>
      </c>
      <c r="J147" s="21">
        <v>0.49084656011183164</v>
      </c>
      <c r="K147" s="21">
        <v>0.49726215895610909</v>
      </c>
      <c r="L147" s="21">
        <v>0.4360381644706951</v>
      </c>
      <c r="M147" s="21">
        <v>0.47041086587436332</v>
      </c>
      <c r="N147" s="21">
        <v>0.48213400663954736</v>
      </c>
      <c r="O147" s="22">
        <v>0.47179580171479252</v>
      </c>
      <c r="Q147" s="10">
        <v>1029</v>
      </c>
      <c r="R147" s="10" t="s">
        <v>38</v>
      </c>
      <c r="S147" s="21">
        <f>+'[10]37'!$F$41</f>
        <v>0.43204902845740889</v>
      </c>
      <c r="T147" s="21">
        <f>+'[11]2M'!$AF$41</f>
        <v>0.4463052739826649</v>
      </c>
      <c r="U147" s="21">
        <f>+'[11]3M'!$AF$41</f>
        <v>0.44492668584293743</v>
      </c>
      <c r="V147" s="21">
        <f>+'[11]4M'!$AF$41</f>
        <v>0.44995428989621955</v>
      </c>
      <c r="W147" s="21">
        <f>+'[11]5M'!$AF$41</f>
        <v>0.45591654409023435</v>
      </c>
      <c r="X147" s="21">
        <f>+'[11]6M'!$AF$41</f>
        <v>0.45725124015173624</v>
      </c>
      <c r="Y147" s="21">
        <f>+'[11]7M'!$AF$41</f>
        <v>0.46922489268970974</v>
      </c>
      <c r="Z147" s="21">
        <f>+'[11]8M'!$AF$41</f>
        <v>0.47257843396202681</v>
      </c>
      <c r="AA147" s="21">
        <f>+'[11]9M'!$AF$41</f>
        <v>0.47300479545495433</v>
      </c>
      <c r="AB147" s="21">
        <f>+'[11]10M'!$AF$41</f>
        <v>0.46875331504690321</v>
      </c>
      <c r="AC147" s="21">
        <f>+'[11]11M'!$AF$41</f>
        <v>0.46996083351774309</v>
      </c>
      <c r="AD147" s="21">
        <f>+'[11]12M'!$AF$41</f>
        <v>0.47179580171479252</v>
      </c>
    </row>
    <row r="148" spans="1:63" x14ac:dyDescent="0.2">
      <c r="A148" s="15">
        <v>1030</v>
      </c>
      <c r="B148" s="15" t="s">
        <v>18</v>
      </c>
      <c r="C148" s="23">
        <v>0.52679853539795851</v>
      </c>
      <c r="D148" s="23">
        <v>0.56670028576231291</v>
      </c>
      <c r="E148" s="23">
        <v>0.54419326474628327</v>
      </c>
      <c r="F148" s="23">
        <v>0.57396466453958361</v>
      </c>
      <c r="G148" s="23">
        <v>0.63751944638163194</v>
      </c>
      <c r="H148" s="23">
        <v>0.55777644747467858</v>
      </c>
      <c r="I148" s="23">
        <v>0.66767351654700002</v>
      </c>
      <c r="J148" s="23">
        <v>0.59443650847336227</v>
      </c>
      <c r="K148" s="23">
        <v>0.59485538461538456</v>
      </c>
      <c r="L148" s="23">
        <v>0.56147904970342877</v>
      </c>
      <c r="M148" s="23">
        <v>0.55342927309613343</v>
      </c>
      <c r="N148" s="23">
        <v>0.57217129120319432</v>
      </c>
      <c r="O148" s="24">
        <v>0.58019784065207181</v>
      </c>
      <c r="Q148" s="15">
        <v>1030</v>
      </c>
      <c r="R148" s="15" t="s">
        <v>18</v>
      </c>
      <c r="S148" s="23">
        <f>+'[10]17'!$F$41</f>
        <v>0.52679853539795851</v>
      </c>
      <c r="T148" s="23">
        <f>+'[11]2M'!$AG$41</f>
        <v>0.5466969442457047</v>
      </c>
      <c r="U148" s="23">
        <f>+'[11]3M'!$AG$41</f>
        <v>0.54653008976936857</v>
      </c>
      <c r="V148" s="23">
        <f>+'[11]4M'!$AG$41</f>
        <v>0.55410594252388679</v>
      </c>
      <c r="W148" s="23">
        <f>+'[11]5M'!$AG$41</f>
        <v>0.57022825373111885</v>
      </c>
      <c r="X148" s="23">
        <f>+'[11]6M'!$AG$41</f>
        <v>0.56683888903459312</v>
      </c>
      <c r="Y148" s="23">
        <f>+'[11]7M'!$AG$41</f>
        <v>0.58147394570296329</v>
      </c>
      <c r="Z148" s="23">
        <f>+'[11]8M'!$AG$41</f>
        <v>0.58328569147648546</v>
      </c>
      <c r="AA148" s="23">
        <f>+'[11]9M'!$AG$41</f>
        <v>0.58544174870960808</v>
      </c>
      <c r="AB148" s="23">
        <f>+'[11]10M'!$AG$41</f>
        <v>0.58343858333497789</v>
      </c>
      <c r="AC148" s="23">
        <f>+'[11]11M'!$AG$41</f>
        <v>0.58071658180274066</v>
      </c>
      <c r="AD148" s="23">
        <f>+'[11]12M'!$AG$41</f>
        <v>0.58019784065207181</v>
      </c>
    </row>
    <row r="149" spans="1:63" x14ac:dyDescent="0.2">
      <c r="A149" s="4">
        <v>10300</v>
      </c>
      <c r="B149" s="4" t="s">
        <v>56</v>
      </c>
      <c r="C149" s="18">
        <v>0.61827099018712461</v>
      </c>
      <c r="D149" s="18">
        <v>0.6535080017212227</v>
      </c>
      <c r="E149" s="18">
        <v>0.63490629428001266</v>
      </c>
      <c r="F149" s="18">
        <v>0.66504970175683509</v>
      </c>
      <c r="G149" s="18">
        <v>0.71481866519109449</v>
      </c>
      <c r="H149" s="18">
        <v>0.63355875544351004</v>
      </c>
      <c r="I149" s="18">
        <v>0.76018517483648074</v>
      </c>
      <c r="J149" s="18">
        <v>0.70297189662314186</v>
      </c>
      <c r="K149" s="18">
        <v>0.69257332138111083</v>
      </c>
      <c r="L149" s="18">
        <v>0.63712690838198471</v>
      </c>
      <c r="M149" s="18">
        <v>0.64418495735861037</v>
      </c>
      <c r="N149" s="18">
        <v>0.66933706771042589</v>
      </c>
      <c r="O149" s="18">
        <v>0.66785525557207548</v>
      </c>
      <c r="Q149" s="4">
        <v>10300</v>
      </c>
      <c r="R149" s="4" t="s">
        <v>56</v>
      </c>
      <c r="S149" s="18">
        <f>+[10]รวม!$F$41</f>
        <v>0.61827099018712461</v>
      </c>
      <c r="T149" s="18">
        <f>+'[11]2M'!$E$41</f>
        <v>0.63573945518984076</v>
      </c>
      <c r="U149" s="18">
        <f>+'[11]3M'!$E$41</f>
        <v>0.63558977897181357</v>
      </c>
      <c r="V149" s="18">
        <f>+'[11]4M'!$E$41</f>
        <v>0.64330149294703975</v>
      </c>
      <c r="W149" s="18">
        <f>+'[11]5M'!$E$41</f>
        <v>0.65666392182764033</v>
      </c>
      <c r="X149" s="18">
        <f>+'[11]6M'!$E$41</f>
        <v>0.65251446000187086</v>
      </c>
      <c r="Y149" s="18">
        <f>+'[11]7M'!$E$41</f>
        <v>0.66816630372613794</v>
      </c>
      <c r="Z149" s="18">
        <f>+'[11]8M'!$E$41</f>
        <v>0.67277648362363174</v>
      </c>
      <c r="AA149" s="18">
        <f>+'[11]9M'!$E$41</f>
        <v>0.67502665416893093</v>
      </c>
      <c r="AB149" s="18">
        <f>+'[11]10M'!$E$41</f>
        <v>0.67120391135021695</v>
      </c>
      <c r="AC149" s="18">
        <f>+'[11]11M'!$E$41</f>
        <v>0.66837338657261325</v>
      </c>
      <c r="AD149" s="18">
        <f>+'[11]12M'!$E$41</f>
        <v>0.66785525557207548</v>
      </c>
    </row>
    <row r="150" spans="1:63" x14ac:dyDescent="0.2">
      <c r="A150" s="32"/>
      <c r="B150" s="32"/>
      <c r="C150"/>
      <c r="D150"/>
      <c r="E150"/>
      <c r="F150"/>
      <c r="G150"/>
      <c r="H150"/>
      <c r="I150"/>
      <c r="J150"/>
      <c r="K150"/>
      <c r="L150"/>
      <c r="M150"/>
      <c r="N150"/>
      <c r="O150" s="32"/>
    </row>
    <row r="151" spans="1:63" x14ac:dyDescent="0.2">
      <c r="A151" s="3" t="s">
        <v>52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56</v>
      </c>
      <c r="Q151" s="3" t="s">
        <v>52</v>
      </c>
      <c r="R151" s="3" t="s">
        <v>95</v>
      </c>
      <c r="S151" s="3" t="s">
        <v>0</v>
      </c>
      <c r="T151" s="3" t="s">
        <v>1</v>
      </c>
      <c r="U151" s="3" t="s">
        <v>2</v>
      </c>
      <c r="V151" s="3" t="s">
        <v>3</v>
      </c>
      <c r="W151" s="3" t="s">
        <v>4</v>
      </c>
      <c r="X151" s="3" t="s">
        <v>5</v>
      </c>
      <c r="Y151" s="3" t="s">
        <v>6</v>
      </c>
      <c r="Z151" s="3" t="s">
        <v>7</v>
      </c>
      <c r="AA151" s="3" t="s">
        <v>8</v>
      </c>
      <c r="AB151" s="3" t="s">
        <v>9</v>
      </c>
      <c r="AC151" s="3" t="s">
        <v>10</v>
      </c>
      <c r="AD151" s="3" t="s">
        <v>11</v>
      </c>
      <c r="AE151" s="3" t="s">
        <v>56</v>
      </c>
      <c r="AG151" s="3" t="s">
        <v>52</v>
      </c>
      <c r="AH151" s="3" t="s">
        <v>96</v>
      </c>
      <c r="AI151" s="3" t="s">
        <v>0</v>
      </c>
      <c r="AJ151" s="3" t="s">
        <v>1</v>
      </c>
      <c r="AK151" s="3" t="s">
        <v>2</v>
      </c>
      <c r="AL151" s="3" t="s">
        <v>3</v>
      </c>
      <c r="AM151" s="3" t="s">
        <v>4</v>
      </c>
      <c r="AN151" s="3" t="s">
        <v>5</v>
      </c>
      <c r="AO151" s="3" t="s">
        <v>6</v>
      </c>
      <c r="AP151" s="3" t="s">
        <v>7</v>
      </c>
      <c r="AQ151" s="3" t="s">
        <v>8</v>
      </c>
      <c r="AR151" s="3" t="s">
        <v>9</v>
      </c>
      <c r="AS151" s="3" t="s">
        <v>10</v>
      </c>
      <c r="AT151" s="3" t="s">
        <v>11</v>
      </c>
      <c r="AU151" s="3" t="s">
        <v>56</v>
      </c>
      <c r="AW151" s="3" t="s">
        <v>52</v>
      </c>
      <c r="AX151" s="3" t="s">
        <v>97</v>
      </c>
      <c r="AY151" s="3" t="s">
        <v>0</v>
      </c>
      <c r="AZ151" s="3" t="s">
        <v>1</v>
      </c>
      <c r="BA151" s="3" t="s">
        <v>2</v>
      </c>
      <c r="BB151" s="3" t="s">
        <v>3</v>
      </c>
      <c r="BC151" s="3" t="s">
        <v>4</v>
      </c>
      <c r="BD151" s="3" t="s">
        <v>5</v>
      </c>
      <c r="BE151" s="3" t="s">
        <v>6</v>
      </c>
      <c r="BF151" s="3" t="s">
        <v>7</v>
      </c>
      <c r="BG151" s="3" t="s">
        <v>8</v>
      </c>
      <c r="BH151" s="3" t="s">
        <v>9</v>
      </c>
      <c r="BI151" s="3" t="s">
        <v>10</v>
      </c>
      <c r="BJ151" s="3" t="s">
        <v>11</v>
      </c>
      <c r="BK151" s="3" t="s">
        <v>56</v>
      </c>
    </row>
    <row r="152" spans="1:63" x14ac:dyDescent="0.2">
      <c r="A152" s="34"/>
      <c r="B152" s="34" t="s">
        <v>46</v>
      </c>
      <c r="C152" s="35">
        <v>4.6199999999999998E-2</v>
      </c>
      <c r="D152" s="35">
        <v>2.6349999999999998E-2</v>
      </c>
      <c r="E152" s="35">
        <v>8.3349999999999994E-2</v>
      </c>
      <c r="F152" s="35">
        <v>5.1249999999999997E-2</v>
      </c>
      <c r="G152" s="35">
        <v>2.6800000000000001E-2</v>
      </c>
      <c r="H152" s="35">
        <v>8.6249999999999993E-2</v>
      </c>
      <c r="I152" s="35">
        <v>4.2099999999999999E-2</v>
      </c>
      <c r="J152" s="35">
        <v>4.7399999999999998E-2</v>
      </c>
      <c r="K152" s="35">
        <v>5.5899999999999998E-2</v>
      </c>
      <c r="L152" s="35">
        <v>7.6850000000000002E-2</v>
      </c>
      <c r="M152" s="35">
        <v>9.3299999999999994E-2</v>
      </c>
      <c r="N152" s="35">
        <v>5.11E-2</v>
      </c>
      <c r="O152" s="36">
        <f>SUM(C152:N152)</f>
        <v>0.68685000000000007</v>
      </c>
      <c r="Q152" s="34"/>
      <c r="R152" s="34" t="s">
        <v>46</v>
      </c>
      <c r="S152" s="35">
        <f>+[10]เขต!$F$64/10^6</f>
        <v>0</v>
      </c>
      <c r="T152" s="35">
        <f>+[10]เขต!$G$64/10^6</f>
        <v>0</v>
      </c>
      <c r="U152" s="35">
        <f>+[10]เขต!$H$64/10^6</f>
        <v>0</v>
      </c>
      <c r="V152" s="35">
        <f>+[10]เขต!$J$64/10^6</f>
        <v>0</v>
      </c>
      <c r="W152" s="35">
        <f>+[10]เขต!$K$64/10^6</f>
        <v>0</v>
      </c>
      <c r="X152" s="35">
        <f>+[10]เขต!$L$64/10^6</f>
        <v>0</v>
      </c>
      <c r="Y152" s="35">
        <f>+[10]เขต!$N$64/10^6</f>
        <v>0</v>
      </c>
      <c r="Z152" s="35">
        <f>+[10]เขต!$O$64/10^6</f>
        <v>0</v>
      </c>
      <c r="AA152" s="35">
        <f>+[10]เขต!$P$64/10^6</f>
        <v>0</v>
      </c>
      <c r="AB152" s="35">
        <f>+[10]เขต!$R$64/10^6</f>
        <v>0</v>
      </c>
      <c r="AC152" s="35">
        <f>+[10]เขต!$S$64/10^6</f>
        <v>0</v>
      </c>
      <c r="AD152" s="35">
        <f>+[10]เขต!$T$64/10^6</f>
        <v>0</v>
      </c>
      <c r="AE152" s="36">
        <f>SUM(S152:AD152)</f>
        <v>0</v>
      </c>
      <c r="AG152" s="34"/>
      <c r="AH152" s="34" t="s">
        <v>46</v>
      </c>
      <c r="AI152" s="35">
        <f>+[10]เขต!$F$76/10^6</f>
        <v>4.6199999999999998E-2</v>
      </c>
      <c r="AJ152" s="35">
        <f>+[10]เขต!$G$76/10^6</f>
        <v>2.6349999999999998E-2</v>
      </c>
      <c r="AK152" s="35">
        <f>+[10]เขต!$H$76/10^6</f>
        <v>8.3349999999999994E-2</v>
      </c>
      <c r="AL152" s="35">
        <f>+[10]เขต!$J$76/10^6</f>
        <v>5.1249999999999997E-2</v>
      </c>
      <c r="AM152" s="35">
        <f>+[10]เขต!$K$76/10^6</f>
        <v>2.6800000000000001E-2</v>
      </c>
      <c r="AN152" s="35">
        <f>+[10]เขต!$L$76/10^6</f>
        <v>8.6249999999999993E-2</v>
      </c>
      <c r="AO152" s="35">
        <f>+[10]เขต!$N$76/10^6</f>
        <v>4.2099999999999999E-2</v>
      </c>
      <c r="AP152" s="35">
        <f>+[10]เขต!$O$76/10^6</f>
        <v>4.7399999999999998E-2</v>
      </c>
      <c r="AQ152" s="35">
        <f>+[10]เขต!$P$76/10^6</f>
        <v>5.5899999999999998E-2</v>
      </c>
      <c r="AR152" s="35">
        <f>+[10]เขต!$R$76/10^6</f>
        <v>7.6850000000000002E-2</v>
      </c>
      <c r="AS152" s="35">
        <f>+[10]เขต!$S$76/10^6</f>
        <v>9.3299999999999994E-2</v>
      </c>
      <c r="AT152" s="35">
        <f>+[10]เขต!$T$76/10^6</f>
        <v>5.11E-2</v>
      </c>
      <c r="AU152" s="36">
        <f>SUM(AI152:AT152)</f>
        <v>0.68685000000000007</v>
      </c>
      <c r="AW152" s="34"/>
      <c r="AX152" s="34" t="s">
        <v>46</v>
      </c>
      <c r="AY152" s="35">
        <f>+[10]เขต!$F$85/10^6</f>
        <v>0</v>
      </c>
      <c r="AZ152" s="35">
        <f>+[10]เขต!$G$85/10^6</f>
        <v>0</v>
      </c>
      <c r="BA152" s="35">
        <f>+[10]เขต!$H$85/10^6</f>
        <v>0</v>
      </c>
      <c r="BB152" s="35">
        <f>+[10]เขต!$J$85/10^6</f>
        <v>0</v>
      </c>
      <c r="BC152" s="35">
        <f>+[10]เขต!$K$85/10^6</f>
        <v>0</v>
      </c>
      <c r="BD152" s="35">
        <f>+[10]เขต!$L$85/10^6</f>
        <v>0</v>
      </c>
      <c r="BE152" s="35">
        <f>+[10]เขต!$N$85/10^6</f>
        <v>0</v>
      </c>
      <c r="BF152" s="35">
        <f>+[10]เขต!$O$85/10^6</f>
        <v>0</v>
      </c>
      <c r="BG152" s="35">
        <f>+[10]เขต!$P$85/10^6</f>
        <v>0</v>
      </c>
      <c r="BH152" s="35">
        <f>+[10]เขต!$R$85/10^6</f>
        <v>0</v>
      </c>
      <c r="BI152" s="35">
        <f>+[10]เขต!$S$85/10^6</f>
        <v>0</v>
      </c>
      <c r="BJ152" s="35">
        <f>+[10]เขต!$T$85/10^6</f>
        <v>0</v>
      </c>
      <c r="BK152" s="36">
        <f>SUM(AY152:BJ152)</f>
        <v>0</v>
      </c>
    </row>
    <row r="153" spans="1:63" x14ac:dyDescent="0.2">
      <c r="A153" s="7">
        <v>1004</v>
      </c>
      <c r="B153" s="10" t="s">
        <v>94</v>
      </c>
      <c r="C153" s="19">
        <v>56.988654709999999</v>
      </c>
      <c r="D153" s="19">
        <v>59.688688999999997</v>
      </c>
      <c r="E153" s="19">
        <v>60.10699825999999</v>
      </c>
      <c r="F153" s="19">
        <v>64.271872439999996</v>
      </c>
      <c r="G153" s="19">
        <v>61.713215699999992</v>
      </c>
      <c r="H153" s="19">
        <v>60.570544090000006</v>
      </c>
      <c r="I153" s="19">
        <v>70.411096920000006</v>
      </c>
      <c r="J153" s="19">
        <v>66.361202419999998</v>
      </c>
      <c r="K153" s="19">
        <v>62.084894970000008</v>
      </c>
      <c r="L153" s="19">
        <v>59.143416660000014</v>
      </c>
      <c r="M153" s="19">
        <v>61.300377789999992</v>
      </c>
      <c r="N153" s="19">
        <v>62.668690869999992</v>
      </c>
      <c r="O153" s="29">
        <f>SUM(C153:N153)</f>
        <v>745.30965382999989</v>
      </c>
      <c r="Q153" s="7">
        <v>1004</v>
      </c>
      <c r="R153" s="10" t="s">
        <v>94</v>
      </c>
      <c r="S153" s="19">
        <f>+'[10]11'!$F$64/10^6</f>
        <v>52.867454260000002</v>
      </c>
      <c r="T153" s="19">
        <f>+'[10]11'!$G$64/10^6</f>
        <v>54.010962749999997</v>
      </c>
      <c r="U153" s="19">
        <f>+'[10]11'!$H$64/10^6</f>
        <v>55.256522039999993</v>
      </c>
      <c r="V153" s="19">
        <f>+'[10]11'!$J$64/10^6</f>
        <v>59.0110946</v>
      </c>
      <c r="W153" s="19">
        <f>+'[10]11'!$K$64/10^6</f>
        <v>57.096102249999994</v>
      </c>
      <c r="X153" s="19">
        <f>+'[10]11'!$L$64/10^6</f>
        <v>56.197894950000006</v>
      </c>
      <c r="Y153" s="19">
        <f>+'[10]11'!$N$64/10^6</f>
        <v>66.020746010000011</v>
      </c>
      <c r="Z153" s="19">
        <f>+'[10]11'!$O$64/10^6</f>
        <v>61.452279329999996</v>
      </c>
      <c r="AA153" s="19">
        <f>+'[10]11'!$P$64/10^6</f>
        <v>57.599060350000009</v>
      </c>
      <c r="AB153" s="19">
        <f>+'[10]11'!$R$64/10^6</f>
        <v>54.917658660000008</v>
      </c>
      <c r="AC153" s="19">
        <f>+'[10]11'!$S$64/10^6</f>
        <v>57.025457209999992</v>
      </c>
      <c r="AD153" s="19">
        <f>+'[10]11'!$T$64/10^6</f>
        <v>57.871808319999992</v>
      </c>
      <c r="AE153" s="29">
        <f>SUM(S153:AD153)</f>
        <v>689.32704073000014</v>
      </c>
      <c r="AG153" s="7">
        <v>1004</v>
      </c>
      <c r="AH153" s="10" t="s">
        <v>94</v>
      </c>
      <c r="AI153" s="19">
        <f>+'[10]11'!$F$76/10^6</f>
        <v>3.7124913999999998</v>
      </c>
      <c r="AJ153" s="19">
        <f>+'[10]11'!$G$76/10^6</f>
        <v>3.7712097099999999</v>
      </c>
      <c r="AK153" s="19">
        <f>+'[10]11'!$H$76/10^6</f>
        <v>3.66412</v>
      </c>
      <c r="AL153" s="19">
        <f>+'[10]11'!$J$76/10^6</f>
        <v>3.68104158</v>
      </c>
      <c r="AM153" s="19">
        <f>+'[10]11'!$K$76/10^6</f>
        <v>3.6680299999999999</v>
      </c>
      <c r="AN153" s="19">
        <f>+'[10]11'!$L$76/10^6</f>
        <v>3.7481713999999999</v>
      </c>
      <c r="AO153" s="19">
        <f>+'[10]11'!$N$76/10^6</f>
        <v>3.6592600000000002</v>
      </c>
      <c r="AP153" s="19">
        <f>+'[10]11'!$O$76/10^6</f>
        <v>3.8247267300000001</v>
      </c>
      <c r="AQ153" s="19">
        <f>+'[10]11'!$P$76/10^6</f>
        <v>3.7778700000000001</v>
      </c>
      <c r="AR153" s="19">
        <f>+'[10]11'!$R$76/10^6</f>
        <v>3.77605316</v>
      </c>
      <c r="AS153" s="19">
        <f>+'[10]11'!$S$76/10^6</f>
        <v>3.7641100000000001</v>
      </c>
      <c r="AT153" s="19">
        <f>+'[10]11'!$T$76/10^6</f>
        <v>3.7958099999999999</v>
      </c>
      <c r="AU153" s="29">
        <f>SUM(AI153:AT153)</f>
        <v>44.842893980000014</v>
      </c>
      <c r="AW153" s="7">
        <v>1004</v>
      </c>
      <c r="AX153" s="10" t="s">
        <v>94</v>
      </c>
      <c r="AY153" s="19">
        <f>+'[10]11'!$F$85/10^6</f>
        <v>0.4087090499999998</v>
      </c>
      <c r="AZ153" s="19">
        <f>+'[10]11'!$G$85/10^6</f>
        <v>1.9065165400000001</v>
      </c>
      <c r="BA153" s="19">
        <f>+'[10]11'!$H$85/10^6</f>
        <v>1.1863562199999997</v>
      </c>
      <c r="BB153" s="19">
        <f>+'[10]11'!$J$85/10^6</f>
        <v>1.5797362599999998</v>
      </c>
      <c r="BC153" s="19">
        <f>+'[10]11'!$K$85/10^6</f>
        <v>0.94908345000000016</v>
      </c>
      <c r="BD153" s="19">
        <f>+'[10]11'!$L$85/10^6</f>
        <v>0.62447774000000023</v>
      </c>
      <c r="BE153" s="19">
        <f>+'[10]11'!$N$85/10^6</f>
        <v>0.73109091000000059</v>
      </c>
      <c r="BF153" s="19">
        <f>+'[10]11'!$O$85/10^6</f>
        <v>1.0841963600000004</v>
      </c>
      <c r="BG153" s="19">
        <f>+'[10]11'!$P$85/10^6</f>
        <v>0.70796462000000016</v>
      </c>
      <c r="BH153" s="19">
        <f>+'[10]11'!$R$85/10^6</f>
        <v>0.44970483999999983</v>
      </c>
      <c r="BI153" s="19">
        <f>+'[10]11'!$S$85/10^6</f>
        <v>0.51081058000000013</v>
      </c>
      <c r="BJ153" s="19">
        <f>+'[10]11'!$T$85/10^6</f>
        <v>1.0010725499999988</v>
      </c>
      <c r="BK153" s="29">
        <f>SUM(AY153:BJ153)</f>
        <v>11.139719119999997</v>
      </c>
    </row>
    <row r="154" spans="1:63" x14ac:dyDescent="0.2">
      <c r="A154" s="10">
        <v>1005</v>
      </c>
      <c r="B154" s="10" t="s">
        <v>13</v>
      </c>
      <c r="C154" s="21">
        <v>0.83143323000000002</v>
      </c>
      <c r="D154" s="21">
        <v>0.9203693300000001</v>
      </c>
      <c r="E154" s="21">
        <v>0.89559997000000013</v>
      </c>
      <c r="F154" s="21">
        <v>0.95245346000000009</v>
      </c>
      <c r="G154" s="21">
        <v>0.94284661000000003</v>
      </c>
      <c r="H154" s="21">
        <v>0.94317571000000011</v>
      </c>
      <c r="I154" s="21">
        <v>1.1309667899999998</v>
      </c>
      <c r="J154" s="21">
        <v>1.05098848</v>
      </c>
      <c r="K154" s="21">
        <v>0.95645856999999979</v>
      </c>
      <c r="L154" s="21">
        <v>0.95621736999999996</v>
      </c>
      <c r="M154" s="21">
        <v>0.93221536999999988</v>
      </c>
      <c r="N154" s="21">
        <v>0.95006384000000021</v>
      </c>
      <c r="O154" s="29">
        <f t="shared" ref="O154:O179" si="19">SUM(C154:N154)</f>
        <v>11.46278873</v>
      </c>
      <c r="Q154" s="10">
        <v>1005</v>
      </c>
      <c r="R154" s="10" t="s">
        <v>13</v>
      </c>
      <c r="S154" s="21">
        <f>+'[10]12'!$F$64/10^6</f>
        <v>0.73291928999999989</v>
      </c>
      <c r="T154" s="21">
        <f>+'[10]12'!$G$64/10^6</f>
        <v>0.81028419000000007</v>
      </c>
      <c r="U154" s="21">
        <f>+'[10]12'!$H$64/10^6</f>
        <v>0.77766358000000002</v>
      </c>
      <c r="V154" s="21">
        <f>+'[10]12'!$J$64/10^6</f>
        <v>0.85110432000000003</v>
      </c>
      <c r="W154" s="21">
        <f>+'[10]12'!$K$64/10^6</f>
        <v>0.83249603999999999</v>
      </c>
      <c r="X154" s="21">
        <f>+'[10]12'!$L$64/10^6</f>
        <v>0.81072964999999997</v>
      </c>
      <c r="Y154" s="21">
        <f>+'[10]12'!$N$64/10^6</f>
        <v>1.02894405</v>
      </c>
      <c r="Z154" s="21">
        <f>+'[10]12'!$O$64/10^6</f>
        <v>0.94268929999999995</v>
      </c>
      <c r="AA154" s="21">
        <f>+'[10]12'!$P$64/10^6</f>
        <v>0.85612248999999985</v>
      </c>
      <c r="AB154" s="21">
        <f>+'[10]12'!$R$64/10^6</f>
        <v>0.83265120999999997</v>
      </c>
      <c r="AC154" s="21">
        <f>+'[10]12'!$S$64/10^6</f>
        <v>0.83352236999999985</v>
      </c>
      <c r="AD154" s="21">
        <f>+'[10]12'!$T$64/10^6</f>
        <v>0.84799695000000019</v>
      </c>
      <c r="AE154" s="29">
        <f t="shared" ref="AE154:AE179" si="20">SUM(S154:AD154)</f>
        <v>10.157123440000001</v>
      </c>
      <c r="AG154" s="10">
        <v>1005</v>
      </c>
      <c r="AH154" s="10" t="s">
        <v>13</v>
      </c>
      <c r="AI154" s="21">
        <f>+'[10]12'!$F$76/10^6</f>
        <v>9.2369999999999994E-2</v>
      </c>
      <c r="AJ154" s="21">
        <f>+'[10]12'!$G$76/10^6</f>
        <v>9.2249999999999999E-2</v>
      </c>
      <c r="AK154" s="21">
        <f>+'[10]12'!$H$76/10^6</f>
        <v>9.2579999999999996E-2</v>
      </c>
      <c r="AL154" s="21">
        <f>+'[10]12'!$J$76/10^6</f>
        <v>9.3090000000000006E-2</v>
      </c>
      <c r="AM154" s="21">
        <f>+'[10]12'!$K$76/10^6</f>
        <v>9.3140000000000001E-2</v>
      </c>
      <c r="AN154" s="21">
        <f>+'[10]12'!$L$76/10^6</f>
        <v>9.3060000000000004E-2</v>
      </c>
      <c r="AO154" s="21">
        <f>+'[10]12'!$N$76/10^6</f>
        <v>9.4490000000000005E-2</v>
      </c>
      <c r="AP154" s="21">
        <f>+'[10]12'!$O$76/10^6</f>
        <v>9.5280000000000004E-2</v>
      </c>
      <c r="AQ154" s="21">
        <f>+'[10]12'!$P$76/10^6</f>
        <v>9.4280000000000003E-2</v>
      </c>
      <c r="AR154" s="21">
        <f>+'[10]12'!$R$76/10^6</f>
        <v>9.5310000000000006E-2</v>
      </c>
      <c r="AS154" s="21">
        <f>+'[10]12'!$S$76/10^6</f>
        <v>9.6000000000000002E-2</v>
      </c>
      <c r="AT154" s="21">
        <f>+'[10]12'!$T$76/10^6</f>
        <v>9.6310000000000007E-2</v>
      </c>
      <c r="AU154" s="29">
        <f t="shared" ref="AU154:AU179" si="21">SUM(AI154:AT154)</f>
        <v>1.1281600000000003</v>
      </c>
      <c r="AW154" s="10">
        <v>1005</v>
      </c>
      <c r="AX154" s="10" t="s">
        <v>13</v>
      </c>
      <c r="AY154" s="21">
        <f>+'[10]12'!$F$85/10^6</f>
        <v>6.1439400000000022E-3</v>
      </c>
      <c r="AZ154" s="21">
        <f>+'[10]12'!$G$85/10^6</f>
        <v>1.7835139999999999E-2</v>
      </c>
      <c r="BA154" s="21">
        <f>+'[10]12'!$H$85/10^6</f>
        <v>2.5356389999999999E-2</v>
      </c>
      <c r="BB154" s="21">
        <f>+'[10]12'!$J$85/10^6</f>
        <v>8.2591399999999999E-3</v>
      </c>
      <c r="BC154" s="21">
        <f>+'[10]12'!$K$85/10^6</f>
        <v>1.7210569999999991E-2</v>
      </c>
      <c r="BD154" s="21">
        <f>+'[10]12'!$L$85/10^6</f>
        <v>3.9386060000000056E-2</v>
      </c>
      <c r="BE154" s="21">
        <f>+'[10]12'!$N$85/10^6</f>
        <v>7.5327400000000013E-3</v>
      </c>
      <c r="BF154" s="21">
        <f>+'[10]12'!$O$85/10^6</f>
        <v>1.301918E-2</v>
      </c>
      <c r="BG154" s="21">
        <f>+'[10]12'!$P$85/10^6</f>
        <v>6.0560799999999984E-3</v>
      </c>
      <c r="BH154" s="21">
        <f>+'[10]12'!$R$85/10^6</f>
        <v>2.8256159999999995E-2</v>
      </c>
      <c r="BI154" s="21">
        <f>+'[10]12'!$S$85/10^6</f>
        <v>2.6929999999999992E-3</v>
      </c>
      <c r="BJ154" s="21">
        <f>+'[10]12'!$T$85/10^6</f>
        <v>5.756889999999998E-3</v>
      </c>
      <c r="BK154" s="29">
        <f t="shared" ref="BK154:BK179" si="22">SUM(AY154:BJ154)</f>
        <v>0.17750529000000001</v>
      </c>
    </row>
    <row r="155" spans="1:63" x14ac:dyDescent="0.2">
      <c r="A155" s="10">
        <v>1006</v>
      </c>
      <c r="B155" s="10" t="s">
        <v>14</v>
      </c>
      <c r="C155" s="21">
        <v>3.9643073100000001</v>
      </c>
      <c r="D155" s="21">
        <v>4.35230753</v>
      </c>
      <c r="E155" s="21">
        <v>4.2131155900000001</v>
      </c>
      <c r="F155" s="21">
        <v>4.3829694799999999</v>
      </c>
      <c r="G155" s="21">
        <v>4.52927985</v>
      </c>
      <c r="H155" s="21">
        <v>4.7923840699999998</v>
      </c>
      <c r="I155" s="21">
        <v>5.2842623200000007</v>
      </c>
      <c r="J155" s="21">
        <v>5.197847069999999</v>
      </c>
      <c r="K155" s="21">
        <v>4.6310531999999993</v>
      </c>
      <c r="L155" s="21">
        <v>4.4721192900000011</v>
      </c>
      <c r="M155" s="21">
        <v>4.4510568800000003</v>
      </c>
      <c r="N155" s="21">
        <v>4.4779702999999991</v>
      </c>
      <c r="O155" s="29">
        <f t="shared" si="19"/>
        <v>54.748672890000009</v>
      </c>
      <c r="Q155" s="10">
        <v>1006</v>
      </c>
      <c r="R155" s="10" t="s">
        <v>14</v>
      </c>
      <c r="S155" s="21">
        <f>+'[10]13'!$F$64/10^6</f>
        <v>3.3333603100000002</v>
      </c>
      <c r="T155" s="21">
        <f>+'[10]13'!$G$64/10^6</f>
        <v>3.5614931700000003</v>
      </c>
      <c r="U155" s="21">
        <f>+'[10]13'!$H$64/10^6</f>
        <v>3.5866478999999996</v>
      </c>
      <c r="V155" s="21">
        <f>+'[10]13'!$J$64/10^6</f>
        <v>3.7505039300000003</v>
      </c>
      <c r="W155" s="21">
        <f>+'[10]13'!$K$64/10^6</f>
        <v>3.7708172900000001</v>
      </c>
      <c r="X155" s="21">
        <f>+'[10]13'!$L$64/10^6</f>
        <v>3.8101839399999995</v>
      </c>
      <c r="Y155" s="21">
        <f>+'[10]13'!$N$64/10^6</f>
        <v>4.6999823799999998</v>
      </c>
      <c r="Z155" s="21">
        <f>+'[10]13'!$O$64/10^6</f>
        <v>4.4699677499999995</v>
      </c>
      <c r="AA155" s="21">
        <f>+'[10]13'!$P$64/10^6</f>
        <v>3.91948111</v>
      </c>
      <c r="AB155" s="21">
        <f>+'[10]13'!$R$64/10^6</f>
        <v>3.6905301600000002</v>
      </c>
      <c r="AC155" s="21">
        <f>+'[10]13'!$S$64/10^6</f>
        <v>3.6889905100000004</v>
      </c>
      <c r="AD155" s="21">
        <f>+'[10]13'!$T$64/10^6</f>
        <v>3.7643410499999992</v>
      </c>
      <c r="AE155" s="29">
        <f t="shared" si="20"/>
        <v>46.046299500000003</v>
      </c>
      <c r="AG155" s="10">
        <v>1006</v>
      </c>
      <c r="AH155" s="10" t="s">
        <v>14</v>
      </c>
      <c r="AI155" s="21">
        <f>+'[10]13'!$F$76/10^6</f>
        <v>0.50773000000000001</v>
      </c>
      <c r="AJ155" s="21">
        <f>+'[10]13'!$G$76/10^6</f>
        <v>0.51549</v>
      </c>
      <c r="AK155" s="21">
        <f>+'[10]13'!$H$76/10^6</f>
        <v>0.50870000000000004</v>
      </c>
      <c r="AL155" s="21">
        <f>+'[10]13'!$J$76/10^6</f>
        <v>0.51973999999999998</v>
      </c>
      <c r="AM155" s="21">
        <f>+'[10]13'!$K$76/10^6</f>
        <v>0.51468999999999998</v>
      </c>
      <c r="AN155" s="21">
        <f>+'[10]13'!$L$76/10^6</f>
        <v>0.52875000000000005</v>
      </c>
      <c r="AO155" s="21">
        <f>+'[10]13'!$N$76/10^6</f>
        <v>0.51751000000000003</v>
      </c>
      <c r="AP155" s="21">
        <f>+'[10]13'!$O$76/10^6</f>
        <v>0.63449195999999997</v>
      </c>
      <c r="AQ155" s="21">
        <f>+'[10]13'!$P$76/10^6</f>
        <v>0.53071999999999997</v>
      </c>
      <c r="AR155" s="21">
        <f>+'[10]13'!$R$76/10^6</f>
        <v>0.59453411</v>
      </c>
      <c r="AS155" s="21">
        <f>+'[10]13'!$S$76/10^6</f>
        <v>0.57037868999999997</v>
      </c>
      <c r="AT155" s="21">
        <f>+'[10]13'!$T$76/10^6</f>
        <v>0.53041168000000005</v>
      </c>
      <c r="AU155" s="29">
        <f t="shared" si="21"/>
        <v>6.4731464399999998</v>
      </c>
      <c r="AW155" s="10">
        <v>1006</v>
      </c>
      <c r="AX155" s="10" t="s">
        <v>14</v>
      </c>
      <c r="AY155" s="21">
        <f>+'[10]13'!$F$85/10^6</f>
        <v>0.12321699999999999</v>
      </c>
      <c r="AZ155" s="21">
        <f>+'[10]13'!$G$85/10^6</f>
        <v>0.2753243600000001</v>
      </c>
      <c r="BA155" s="21">
        <f>+'[10]13'!$H$85/10^6</f>
        <v>0.11776769000000001</v>
      </c>
      <c r="BB155" s="21">
        <f>+'[10]13'!$J$85/10^6</f>
        <v>0.11272554999999981</v>
      </c>
      <c r="BC155" s="21">
        <f>+'[10]13'!$K$85/10^6</f>
        <v>0.24377256</v>
      </c>
      <c r="BD155" s="21">
        <f>+'[10]13'!$L$85/10^6</f>
        <v>0.45345013000000012</v>
      </c>
      <c r="BE155" s="21">
        <f>+'[10]13'!$N$85/10^6</f>
        <v>6.676994E-2</v>
      </c>
      <c r="BF155" s="21">
        <f>+'[10]13'!$O$85/10^6</f>
        <v>9.3387359999999989E-2</v>
      </c>
      <c r="BG155" s="21">
        <f>+'[10]13'!$P$85/10^6</f>
        <v>0.18085208999999997</v>
      </c>
      <c r="BH155" s="21">
        <f>+'[10]13'!$R$85/10^6</f>
        <v>0.18705502000000002</v>
      </c>
      <c r="BI155" s="21">
        <f>+'[10]13'!$S$85/10^6</f>
        <v>0.19168767999999994</v>
      </c>
      <c r="BJ155" s="21">
        <f>+'[10]13'!$T$85/10^6</f>
        <v>0.18321756999999983</v>
      </c>
      <c r="BK155" s="29">
        <f t="shared" si="22"/>
        <v>2.2292269499999993</v>
      </c>
    </row>
    <row r="156" spans="1:63" x14ac:dyDescent="0.2">
      <c r="A156" s="10">
        <v>1007</v>
      </c>
      <c r="B156" s="10" t="s">
        <v>15</v>
      </c>
      <c r="C156" s="21">
        <v>8.0680252299999999</v>
      </c>
      <c r="D156" s="21">
        <v>8.1125517299999998</v>
      </c>
      <c r="E156" s="21">
        <v>8.1309493799999988</v>
      </c>
      <c r="F156" s="21">
        <v>8.31012123</v>
      </c>
      <c r="G156" s="21">
        <v>9.2361784200000017</v>
      </c>
      <c r="H156" s="21">
        <v>8.3939050799999997</v>
      </c>
      <c r="I156" s="21">
        <v>9.6922896200000004</v>
      </c>
      <c r="J156" s="21">
        <v>9.7105611099999987</v>
      </c>
      <c r="K156" s="21">
        <v>8.9191697899999998</v>
      </c>
      <c r="L156" s="21">
        <v>8.3310734399999991</v>
      </c>
      <c r="M156" s="21">
        <v>8.9128980099999993</v>
      </c>
      <c r="N156" s="21">
        <v>8.4403754700000011</v>
      </c>
      <c r="O156" s="29">
        <f t="shared" si="19"/>
        <v>104.25809851000001</v>
      </c>
      <c r="Q156" s="10">
        <v>1007</v>
      </c>
      <c r="R156" s="10" t="s">
        <v>15</v>
      </c>
      <c r="S156" s="21">
        <f>+'[10]14'!$F$64/10^6</f>
        <v>6.9092366600000004</v>
      </c>
      <c r="T156" s="21">
        <f>+'[10]14'!$G$64/10^6</f>
        <v>7.3365581499999992</v>
      </c>
      <c r="U156" s="21">
        <f>+'[10]14'!$H$64/10^6</f>
        <v>7.4583416199999988</v>
      </c>
      <c r="V156" s="21">
        <f>+'[10]14'!$J$64/10^6</f>
        <v>7.6644094999999997</v>
      </c>
      <c r="W156" s="21">
        <f>+'[10]14'!$K$64/10^6</f>
        <v>7.855165920000001</v>
      </c>
      <c r="X156" s="21">
        <f>+'[10]14'!$L$64/10^6</f>
        <v>7.4187875400000003</v>
      </c>
      <c r="Y156" s="21">
        <f>+'[10]14'!$N$64/10^6</f>
        <v>8.9058078900000002</v>
      </c>
      <c r="Z156" s="21">
        <f>+'[10]14'!$O$64/10^6</f>
        <v>8.9279887599999999</v>
      </c>
      <c r="AA156" s="21">
        <f>+'[10]14'!$P$64/10^6</f>
        <v>8.0108356599999997</v>
      </c>
      <c r="AB156" s="21">
        <f>+'[10]14'!$R$64/10^6</f>
        <v>7.6187294999999997</v>
      </c>
      <c r="AC156" s="21">
        <f>+'[10]14'!$S$64/10^6</f>
        <v>7.55431382</v>
      </c>
      <c r="AD156" s="21">
        <f>+'[10]14'!$T$64/10^6</f>
        <v>7.5056896599999998</v>
      </c>
      <c r="AE156" s="29">
        <f t="shared" si="20"/>
        <v>93.165864679999999</v>
      </c>
      <c r="AG156" s="10">
        <v>1007</v>
      </c>
      <c r="AH156" s="10" t="s">
        <v>15</v>
      </c>
      <c r="AI156" s="21">
        <f>+'[10]14'!$F$76/10^6</f>
        <v>0.61534</v>
      </c>
      <c r="AJ156" s="21">
        <f>+'[10]14'!$G$76/10^6</f>
        <v>0.61263000000000001</v>
      </c>
      <c r="AK156" s="21">
        <f>+'[10]14'!$H$76/10^6</f>
        <v>0.62139</v>
      </c>
      <c r="AL156" s="21">
        <f>+'[10]14'!$J$76/10^6</f>
        <v>0.61875999999999998</v>
      </c>
      <c r="AM156" s="21">
        <f>+'[10]14'!$K$76/10^6</f>
        <v>0.62548999999999999</v>
      </c>
      <c r="AN156" s="21">
        <f>+'[10]14'!$L$76/10^6</f>
        <v>0.62829000000000002</v>
      </c>
      <c r="AO156" s="21">
        <f>+'[10]14'!$N$76/10^6</f>
        <v>0.63397999999999999</v>
      </c>
      <c r="AP156" s="21">
        <f>+'[10]14'!$O$76/10^6</f>
        <v>0.63763000000000003</v>
      </c>
      <c r="AQ156" s="21">
        <f>+'[10]14'!$P$76/10^6</f>
        <v>0.64041999999999999</v>
      </c>
      <c r="AR156" s="21">
        <f>+'[10]14'!$R$76/10^6</f>
        <v>0.64117000000000002</v>
      </c>
      <c r="AS156" s="21">
        <f>+'[10]14'!$S$76/10^6</f>
        <v>0.64353000000000005</v>
      </c>
      <c r="AT156" s="21">
        <f>+'[10]14'!$T$76/10^6</f>
        <v>0.64151000000000002</v>
      </c>
      <c r="AU156" s="29">
        <f t="shared" si="21"/>
        <v>7.5601399999999996</v>
      </c>
      <c r="AW156" s="10">
        <v>1007</v>
      </c>
      <c r="AX156" s="10" t="s">
        <v>15</v>
      </c>
      <c r="AY156" s="21">
        <f>+'[10]14'!$F$85/10^6</f>
        <v>0.54344856999999935</v>
      </c>
      <c r="AZ156" s="21">
        <f>+'[10]14'!$G$85/10^6</f>
        <v>0.16336357999999995</v>
      </c>
      <c r="BA156" s="21">
        <f>+'[10]14'!$H$85/10^6</f>
        <v>5.1217759999999952E-2</v>
      </c>
      <c r="BB156" s="21">
        <f>+'[10]14'!$J$85/10^6</f>
        <v>2.6951730000000011E-2</v>
      </c>
      <c r="BC156" s="21">
        <f>+'[10]14'!$K$85/10^6</f>
        <v>0.75552249999999976</v>
      </c>
      <c r="BD156" s="21">
        <f>+'[10]14'!$L$85/10^6</f>
        <v>0.34682754000000005</v>
      </c>
      <c r="BE156" s="21">
        <f>+'[10]14'!$N$85/10^6</f>
        <v>0.15250172999999997</v>
      </c>
      <c r="BF156" s="21">
        <f>+'[10]14'!$O$85/10^6</f>
        <v>0.14494235000000003</v>
      </c>
      <c r="BG156" s="21">
        <f>+'[10]14'!$P$85/10^6</f>
        <v>0.26791412999999986</v>
      </c>
      <c r="BH156" s="21">
        <f>+'[10]14'!$R$85/10^6</f>
        <v>7.1173939999999949E-2</v>
      </c>
      <c r="BI156" s="21">
        <f>+'[10]14'!$S$85/10^6</f>
        <v>0.71505418999999992</v>
      </c>
      <c r="BJ156" s="21">
        <f>+'[10]14'!$T$85/10^6</f>
        <v>0.29317581000000004</v>
      </c>
      <c r="BK156" s="29">
        <f t="shared" si="22"/>
        <v>3.5320938299999991</v>
      </c>
    </row>
    <row r="157" spans="1:63" x14ac:dyDescent="0.2">
      <c r="A157" s="10">
        <v>1008</v>
      </c>
      <c r="B157" s="10" t="s">
        <v>16</v>
      </c>
      <c r="C157" s="21">
        <v>2.1278294300000002</v>
      </c>
      <c r="D157" s="21">
        <v>2.1894062800000005</v>
      </c>
      <c r="E157" s="21">
        <v>2.2736740600000007</v>
      </c>
      <c r="F157" s="21">
        <v>2.4346078499999999</v>
      </c>
      <c r="G157" s="21">
        <v>2.4422278900000003</v>
      </c>
      <c r="H157" s="21">
        <v>2.3095569</v>
      </c>
      <c r="I157" s="21">
        <v>2.6479307900000002</v>
      </c>
      <c r="J157" s="21">
        <v>2.5182723800000004</v>
      </c>
      <c r="K157" s="21">
        <v>2.4169882800000009</v>
      </c>
      <c r="L157" s="21">
        <v>2.2074740900000003</v>
      </c>
      <c r="M157" s="21">
        <v>2.4367073099999996</v>
      </c>
      <c r="N157" s="21">
        <v>2.3950170700000002</v>
      </c>
      <c r="O157" s="29">
        <f t="shared" si="19"/>
        <v>28.399692330000004</v>
      </c>
      <c r="Q157" s="10">
        <v>1008</v>
      </c>
      <c r="R157" s="10" t="s">
        <v>16</v>
      </c>
      <c r="S157" s="21">
        <f>+'[10]15'!$F$64/10^6</f>
        <v>1.94225307</v>
      </c>
      <c r="T157" s="21">
        <f>+'[10]15'!$G$64/10^6</f>
        <v>2.0051238700000003</v>
      </c>
      <c r="U157" s="21">
        <f>+'[10]15'!$H$64/10^6</f>
        <v>2.1090003100000003</v>
      </c>
      <c r="V157" s="21">
        <f>+'[10]15'!$J$64/10^6</f>
        <v>2.2727109300000001</v>
      </c>
      <c r="W157" s="21">
        <f>+'[10]15'!$K$64/10^6</f>
        <v>2.2882609900000004</v>
      </c>
      <c r="X157" s="21">
        <f>+'[10]15'!$L$64/10^6</f>
        <v>2.1341051699999998</v>
      </c>
      <c r="Y157" s="21">
        <f>+'[10]15'!$N$64/10^6</f>
        <v>2.4690439900000003</v>
      </c>
      <c r="Z157" s="21">
        <f>+'[10]15'!$O$64/10^6</f>
        <v>2.3463917300000006</v>
      </c>
      <c r="AA157" s="21">
        <f>+'[10]15'!$P$64/10^6</f>
        <v>2.2445918300000005</v>
      </c>
      <c r="AB157" s="21">
        <f>+'[10]15'!$R$64/10^6</f>
        <v>2.0407928200000001</v>
      </c>
      <c r="AC157" s="21">
        <f>+'[10]15'!$S$64/10^6</f>
        <v>2.2353129799999993</v>
      </c>
      <c r="AD157" s="21">
        <f>+'[10]15'!$T$64/10^6</f>
        <v>2.2245226000000002</v>
      </c>
      <c r="AE157" s="29">
        <f t="shared" si="20"/>
        <v>26.312110290000003</v>
      </c>
      <c r="AG157" s="10">
        <v>1008</v>
      </c>
      <c r="AH157" s="10" t="s">
        <v>16</v>
      </c>
      <c r="AI157" s="21">
        <f>+'[10]15'!$F$76/10^6</f>
        <v>0.15684999999999999</v>
      </c>
      <c r="AJ157" s="21">
        <f>+'[10]15'!$G$76/10^6</f>
        <v>0.15467</v>
      </c>
      <c r="AK157" s="21">
        <f>+'[10]15'!$H$76/10^6</f>
        <v>0.15762999999999999</v>
      </c>
      <c r="AL157" s="21">
        <f>+'[10]15'!$J$76/10^6</f>
        <v>0.15498000000000001</v>
      </c>
      <c r="AM157" s="21">
        <f>+'[10]15'!$K$76/10^6</f>
        <v>0.15695999999999999</v>
      </c>
      <c r="AN157" s="21">
        <f>+'[10]15'!$L$76/10^6</f>
        <v>0.15679999999999999</v>
      </c>
      <c r="AO157" s="21">
        <f>+'[10]15'!$N$76/10^6</f>
        <v>0.15659000000000001</v>
      </c>
      <c r="AP157" s="21">
        <f>+'[10]15'!$O$76/10^6</f>
        <v>0.16392999999999999</v>
      </c>
      <c r="AQ157" s="21">
        <f>+'[10]15'!$P$76/10^6</f>
        <v>0.15722</v>
      </c>
      <c r="AR157" s="21">
        <f>+'[10]15'!$R$76/10^6</f>
        <v>0.16003999999999999</v>
      </c>
      <c r="AS157" s="21">
        <f>+'[10]15'!$S$76/10^6</f>
        <v>0.15969</v>
      </c>
      <c r="AT157" s="21">
        <f>+'[10]15'!$T$76/10^6</f>
        <v>0.16095999999999999</v>
      </c>
      <c r="AU157" s="29">
        <f t="shared" si="21"/>
        <v>1.89632</v>
      </c>
      <c r="AW157" s="10">
        <v>1008</v>
      </c>
      <c r="AX157" s="10" t="s">
        <v>16</v>
      </c>
      <c r="AY157" s="21">
        <f>+'[10]15'!$F$85/10^6</f>
        <v>2.8726359999999986E-2</v>
      </c>
      <c r="AZ157" s="21">
        <f>+'[10]15'!$G$85/10^6</f>
        <v>2.9612410000000002E-2</v>
      </c>
      <c r="BA157" s="21">
        <f>+'[10]15'!$H$85/10^6</f>
        <v>7.0437499999999997E-3</v>
      </c>
      <c r="BB157" s="21">
        <f>+'[10]15'!$J$85/10^6</f>
        <v>6.9169199999999983E-3</v>
      </c>
      <c r="BC157" s="21">
        <f>+'[10]15'!$K$85/10^6</f>
        <v>-2.9930999999999985E-3</v>
      </c>
      <c r="BD157" s="21">
        <f>+'[10]15'!$L$85/10^6</f>
        <v>1.8651730000000012E-2</v>
      </c>
      <c r="BE157" s="21">
        <f>+'[10]15'!$N$85/10^6</f>
        <v>2.2296799999999988E-2</v>
      </c>
      <c r="BF157" s="21">
        <f>+'[10]15'!$O$85/10^6</f>
        <v>7.9506499999999949E-3</v>
      </c>
      <c r="BG157" s="21">
        <f>+'[10]15'!$P$85/10^6</f>
        <v>1.5176449999999998E-2</v>
      </c>
      <c r="BH157" s="21">
        <f>+'[10]15'!$R$85/10^6</f>
        <v>6.6412700000000003E-3</v>
      </c>
      <c r="BI157" s="21">
        <f>+'[10]15'!$S$85/10^6</f>
        <v>4.1704330000000019E-2</v>
      </c>
      <c r="BJ157" s="21">
        <f>+'[10]15'!$T$85/10^6</f>
        <v>9.5344700000000015E-3</v>
      </c>
      <c r="BK157" s="29">
        <f t="shared" si="22"/>
        <v>0.19126203999999999</v>
      </c>
    </row>
    <row r="158" spans="1:63" x14ac:dyDescent="0.2">
      <c r="A158" s="10">
        <v>1009</v>
      </c>
      <c r="B158" s="10" t="s">
        <v>17</v>
      </c>
      <c r="C158" s="21">
        <v>2.7116601</v>
      </c>
      <c r="D158" s="21">
        <v>2.2000717599999997</v>
      </c>
      <c r="E158" s="21">
        <v>2.0453417800000002</v>
      </c>
      <c r="F158" s="21">
        <v>2.07292589</v>
      </c>
      <c r="G158" s="21">
        <v>2.0984528900000003</v>
      </c>
      <c r="H158" s="21">
        <v>2.0092042299999999</v>
      </c>
      <c r="I158" s="21">
        <v>2.19898836</v>
      </c>
      <c r="J158" s="21">
        <v>2.29874321</v>
      </c>
      <c r="K158" s="21">
        <v>2.2966512400000001</v>
      </c>
      <c r="L158" s="21">
        <v>2.19767351</v>
      </c>
      <c r="M158" s="21">
        <v>2.2707057199999996</v>
      </c>
      <c r="N158" s="21">
        <v>2.2741024400000001</v>
      </c>
      <c r="O158" s="29">
        <f t="shared" si="19"/>
        <v>26.674521129999999</v>
      </c>
      <c r="Q158" s="10">
        <v>1009</v>
      </c>
      <c r="R158" s="10" t="s">
        <v>17</v>
      </c>
      <c r="S158" s="21">
        <f>+'[10]16'!$F$64/10^6</f>
        <v>1.9103974000000001</v>
      </c>
      <c r="T158" s="21">
        <f>+'[10]16'!$G$64/10^6</f>
        <v>1.96047448</v>
      </c>
      <c r="U158" s="21">
        <f>+'[10]16'!$H$64/10^6</f>
        <v>1.8515204500000002</v>
      </c>
      <c r="V158" s="21">
        <f>+'[10]16'!$J$64/10^6</f>
        <v>1.8844799200000002</v>
      </c>
      <c r="W158" s="21">
        <f>+'[10]16'!$K$64/10^6</f>
        <v>1.9156525200000001</v>
      </c>
      <c r="X158" s="21">
        <f>+'[10]16'!$L$64/10^6</f>
        <v>1.81703459</v>
      </c>
      <c r="Y158" s="21">
        <f>+'[10]16'!$N$64/10^6</f>
        <v>1.9900688400000002</v>
      </c>
      <c r="Z158" s="21">
        <f>+'[10]16'!$O$64/10^6</f>
        <v>2.1033960600000001</v>
      </c>
      <c r="AA158" s="21">
        <f>+'[10]16'!$P$64/10^6</f>
        <v>2.10154079</v>
      </c>
      <c r="AB158" s="21">
        <f>+'[10]16'!$R$64/10^6</f>
        <v>2.0084133400000002</v>
      </c>
      <c r="AC158" s="21">
        <f>+'[10]16'!$S$64/10^6</f>
        <v>1.9787645</v>
      </c>
      <c r="AD158" s="21">
        <f>+'[10]16'!$T$64/10^6</f>
        <v>1.9901422799999997</v>
      </c>
      <c r="AE158" s="29">
        <f t="shared" si="20"/>
        <v>23.511885170000003</v>
      </c>
      <c r="AG158" s="10">
        <v>1009</v>
      </c>
      <c r="AH158" s="10" t="s">
        <v>17</v>
      </c>
      <c r="AI158" s="21">
        <f>+'[10]16'!$F$76/10^6</f>
        <v>0.17344999999999999</v>
      </c>
      <c r="AJ158" s="21">
        <f>+'[10]16'!$G$76/10^6</f>
        <v>0.17555000000000001</v>
      </c>
      <c r="AK158" s="21">
        <f>+'[10]16'!$H$76/10^6</f>
        <v>0.17563000000000001</v>
      </c>
      <c r="AL158" s="21">
        <f>+'[10]16'!$J$76/10^6</f>
        <v>0.17480999999999999</v>
      </c>
      <c r="AM158" s="21">
        <f>+'[10]16'!$K$76/10^6</f>
        <v>0.17868000000000001</v>
      </c>
      <c r="AN158" s="21">
        <f>+'[10]16'!$L$76/10^6</f>
        <v>0.17510999999999999</v>
      </c>
      <c r="AO158" s="21">
        <f>+'[10]16'!$N$76/10^6</f>
        <v>0.17288999999999999</v>
      </c>
      <c r="AP158" s="21">
        <f>+'[10]16'!$O$76/10^6</f>
        <v>0.17693999999999999</v>
      </c>
      <c r="AQ158" s="21">
        <f>+'[10]16'!$P$76/10^6</f>
        <v>0.18106</v>
      </c>
      <c r="AR158" s="21">
        <f>+'[10]16'!$R$76/10^6</f>
        <v>0.17555999999999999</v>
      </c>
      <c r="AS158" s="21">
        <f>+'[10]16'!$S$76/10^6</f>
        <v>0.17865</v>
      </c>
      <c r="AT158" s="21">
        <f>+'[10]16'!$T$76/10^6</f>
        <v>0.18139</v>
      </c>
      <c r="AU158" s="29">
        <f t="shared" si="21"/>
        <v>2.11972</v>
      </c>
      <c r="AW158" s="10">
        <v>1009</v>
      </c>
      <c r="AX158" s="10" t="s">
        <v>17</v>
      </c>
      <c r="AY158" s="21">
        <f>+'[10]16'!$F$85/10^6</f>
        <v>0.6278127</v>
      </c>
      <c r="AZ158" s="21">
        <f>+'[10]16'!$G$85/10^6</f>
        <v>6.404727999999997E-2</v>
      </c>
      <c r="BA158" s="21">
        <f>+'[10]16'!$H$85/10^6</f>
        <v>1.8191330000000002E-2</v>
      </c>
      <c r="BB158" s="21">
        <f>+'[10]16'!$J$85/10^6</f>
        <v>1.3635970000000001E-2</v>
      </c>
      <c r="BC158" s="21">
        <f>+'[10]16'!$K$85/10^6</f>
        <v>4.1203700000000025E-3</v>
      </c>
      <c r="BD158" s="21">
        <f>+'[10]16'!$L$85/10^6</f>
        <v>1.7059640000000001E-2</v>
      </c>
      <c r="BE158" s="21">
        <f>+'[10]16'!$N$85/10^6</f>
        <v>3.6029519999999988E-2</v>
      </c>
      <c r="BF158" s="21">
        <f>+'[10]16'!$O$85/10^6</f>
        <v>1.8407150000000008E-2</v>
      </c>
      <c r="BG158" s="21">
        <f>+'[10]16'!$P$85/10^6</f>
        <v>1.4050449999999997E-2</v>
      </c>
      <c r="BH158" s="21">
        <f>+'[10]16'!$R$85/10^6</f>
        <v>1.3700170000000006E-2</v>
      </c>
      <c r="BI158" s="21">
        <f>+'[10]16'!$S$85/10^6</f>
        <v>0.11329121999999997</v>
      </c>
      <c r="BJ158" s="21">
        <f>+'[10]16'!$T$85/10^6</f>
        <v>0.10257016000000004</v>
      </c>
      <c r="BK158" s="29">
        <f t="shared" si="22"/>
        <v>1.04291596</v>
      </c>
    </row>
    <row r="159" spans="1:63" x14ac:dyDescent="0.2">
      <c r="A159" s="10">
        <v>1010</v>
      </c>
      <c r="B159" s="10" t="s">
        <v>19</v>
      </c>
      <c r="C159" s="21">
        <v>2.5373468000000003</v>
      </c>
      <c r="D159" s="21">
        <v>2.6764030999999999</v>
      </c>
      <c r="E159" s="21">
        <v>2.6534143200000004</v>
      </c>
      <c r="F159" s="21">
        <v>2.8080429599999994</v>
      </c>
      <c r="G159" s="21">
        <v>2.6737650500000001</v>
      </c>
      <c r="H159" s="21">
        <v>2.7065404900000001</v>
      </c>
      <c r="I159" s="21">
        <v>3.2250485900000001</v>
      </c>
      <c r="J159" s="21">
        <v>2.9914798600000005</v>
      </c>
      <c r="K159" s="21">
        <v>2.9518667400000003</v>
      </c>
      <c r="L159" s="21">
        <v>2.6520887700000002</v>
      </c>
      <c r="M159" s="21">
        <v>2.6933382399999997</v>
      </c>
      <c r="N159" s="21">
        <v>2.8416457300000002</v>
      </c>
      <c r="O159" s="29">
        <f t="shared" si="19"/>
        <v>33.410980649999999</v>
      </c>
      <c r="Q159" s="10">
        <v>1010</v>
      </c>
      <c r="R159" s="10" t="s">
        <v>19</v>
      </c>
      <c r="S159" s="21">
        <f>+'[10]18'!$F$64/10^6</f>
        <v>2.2974999400000002</v>
      </c>
      <c r="T159" s="21">
        <f>+'[10]18'!$G$64/10^6</f>
        <v>2.4624256899999999</v>
      </c>
      <c r="U159" s="21">
        <f>+'[10]18'!$H$64/10^6</f>
        <v>2.4183520600000006</v>
      </c>
      <c r="V159" s="21">
        <f>+'[10]18'!$J$64/10^6</f>
        <v>2.5622714799999997</v>
      </c>
      <c r="W159" s="21">
        <f>+'[10]18'!$K$64/10^6</f>
        <v>2.4318165500000002</v>
      </c>
      <c r="X159" s="21">
        <f>+'[10]18'!$L$64/10^6</f>
        <v>2.4436261100000003</v>
      </c>
      <c r="Y159" s="21">
        <f>+'[10]18'!$N$64/10^6</f>
        <v>2.9692567700000003</v>
      </c>
      <c r="Z159" s="21">
        <f>+'[10]18'!$O$64/10^6</f>
        <v>2.6941128700000001</v>
      </c>
      <c r="AA159" s="21">
        <f>+'[10]18'!$P$64/10^6</f>
        <v>2.6611556700000003</v>
      </c>
      <c r="AB159" s="21">
        <f>+'[10]18'!$R$64/10^6</f>
        <v>2.4064630499999997</v>
      </c>
      <c r="AC159" s="21">
        <f>+'[10]18'!$S$64/10^6</f>
        <v>2.4379320099999999</v>
      </c>
      <c r="AD159" s="21">
        <f>+'[10]18'!$T$64/10^6</f>
        <v>2.6061565400000002</v>
      </c>
      <c r="AE159" s="29">
        <f t="shared" si="20"/>
        <v>30.391068740000001</v>
      </c>
      <c r="AG159" s="10">
        <v>1010</v>
      </c>
      <c r="AH159" s="10" t="s">
        <v>19</v>
      </c>
      <c r="AI159" s="21">
        <f>+'[10]18'!$F$76/10^6</f>
        <v>0.22828999999999999</v>
      </c>
      <c r="AJ159" s="21">
        <f>+'[10]18'!$G$76/10^6</f>
        <v>0.20734</v>
      </c>
      <c r="AK159" s="21">
        <f>+'[10]18'!$H$76/10^6</f>
        <v>0.23513000000000001</v>
      </c>
      <c r="AL159" s="21">
        <f>+'[10]18'!$J$76/10^6</f>
        <v>0.23252999999999999</v>
      </c>
      <c r="AM159" s="21">
        <f>+'[10]18'!$K$76/10^6</f>
        <v>0.22097</v>
      </c>
      <c r="AN159" s="21">
        <f>+'[10]18'!$L$76/10^6</f>
        <v>0.24098</v>
      </c>
      <c r="AO159" s="21">
        <f>+'[10]18'!$N$76/10^6</f>
        <v>0.22356999999999999</v>
      </c>
      <c r="AP159" s="21">
        <f>+'[10]18'!$O$76/10^6</f>
        <v>0.27099000000000001</v>
      </c>
      <c r="AQ159" s="21">
        <f>+'[10]18'!$P$76/10^6</f>
        <v>0.23024</v>
      </c>
      <c r="AR159" s="21">
        <f>+'[10]18'!$R$76/10^6</f>
        <v>0.22392999999999999</v>
      </c>
      <c r="AS159" s="21">
        <f>+'[10]18'!$S$76/10^6</f>
        <v>0.23300000000000001</v>
      </c>
      <c r="AT159" s="21">
        <f>+'[10]18'!$T$76/10^6</f>
        <v>0.22062000000000001</v>
      </c>
      <c r="AU159" s="29">
        <f t="shared" si="21"/>
        <v>2.7675900000000002</v>
      </c>
      <c r="AW159" s="10">
        <v>1010</v>
      </c>
      <c r="AX159" s="10" t="s">
        <v>19</v>
      </c>
      <c r="AY159" s="21">
        <f>+'[10]18'!$F$85/10^6</f>
        <v>1.155686E-2</v>
      </c>
      <c r="AZ159" s="21">
        <f>+'[10]18'!$G$85/10^6</f>
        <v>6.6374100000000033E-3</v>
      </c>
      <c r="BA159" s="21">
        <f>+'[10]18'!$H$85/10^6</f>
        <v>-6.7739999999990688E-5</v>
      </c>
      <c r="BB159" s="21">
        <f>+'[10]18'!$J$85/10^6</f>
        <v>1.3241479999999996E-2</v>
      </c>
      <c r="BC159" s="21">
        <f>+'[10]18'!$K$85/10^6</f>
        <v>2.0978500000000001E-2</v>
      </c>
      <c r="BD159" s="21">
        <f>+'[10]18'!$L$85/10^6</f>
        <v>2.1934379999999976E-2</v>
      </c>
      <c r="BE159" s="21">
        <f>+'[10]18'!$N$85/10^6</f>
        <v>3.2221819999999977E-2</v>
      </c>
      <c r="BF159" s="21">
        <f>+'[10]18'!$O$85/10^6</f>
        <v>2.6376989999999989E-2</v>
      </c>
      <c r="BG159" s="21">
        <f>+'[10]18'!$P$85/10^6</f>
        <v>6.0471070000000009E-2</v>
      </c>
      <c r="BH159" s="21">
        <f>+'[10]18'!$R$85/10^6</f>
        <v>2.1695720000000002E-2</v>
      </c>
      <c r="BI159" s="21">
        <f>+'[10]18'!$S$85/10^6</f>
        <v>2.2406229999999982E-2</v>
      </c>
      <c r="BJ159" s="21">
        <f>+'[10]18'!$T$85/10^6</f>
        <v>1.4869190000000003E-2</v>
      </c>
      <c r="BK159" s="29">
        <f t="shared" si="22"/>
        <v>0.25232190999999993</v>
      </c>
    </row>
    <row r="160" spans="1:63" x14ac:dyDescent="0.2">
      <c r="A160" s="10">
        <v>1011</v>
      </c>
      <c r="B160" s="10" t="s">
        <v>20</v>
      </c>
      <c r="C160" s="21">
        <v>1.5857750700000002</v>
      </c>
      <c r="D160" s="21">
        <v>1.6465706099999999</v>
      </c>
      <c r="E160" s="21">
        <v>1.6670553100000001</v>
      </c>
      <c r="F160" s="21">
        <v>1.7860938400000004</v>
      </c>
      <c r="G160" s="21">
        <v>1.7864424000000001</v>
      </c>
      <c r="H160" s="21">
        <v>1.80374977</v>
      </c>
      <c r="I160" s="21">
        <v>2.0868475499999999</v>
      </c>
      <c r="J160" s="21">
        <v>2.0510691599999999</v>
      </c>
      <c r="K160" s="21">
        <v>1.9300947099999999</v>
      </c>
      <c r="L160" s="21">
        <v>1.6718734899999999</v>
      </c>
      <c r="M160" s="21">
        <v>1.7831772799999999</v>
      </c>
      <c r="N160" s="21">
        <v>1.69421519</v>
      </c>
      <c r="O160" s="29">
        <f t="shared" si="19"/>
        <v>21.49296438</v>
      </c>
      <c r="Q160" s="10">
        <v>1011</v>
      </c>
      <c r="R160" s="10" t="s">
        <v>20</v>
      </c>
      <c r="S160" s="21">
        <f>+'[10]19'!$F$64/10^6</f>
        <v>1.40253527</v>
      </c>
      <c r="T160" s="21">
        <f>+'[10]19'!$G$64/10^6</f>
        <v>1.4535774699999999</v>
      </c>
      <c r="U160" s="21">
        <f>+'[10]19'!$H$64/10^6</f>
        <v>1.4789173500000001</v>
      </c>
      <c r="V160" s="21">
        <f>+'[10]19'!$J$64/10^6</f>
        <v>1.5404032000000001</v>
      </c>
      <c r="W160" s="21">
        <f>+'[10]19'!$K$64/10^6</f>
        <v>1.5596886300000001</v>
      </c>
      <c r="X160" s="21">
        <f>+'[10]19'!$L$64/10^6</f>
        <v>1.48878395</v>
      </c>
      <c r="Y160" s="21">
        <f>+'[10]19'!$N$64/10^6</f>
        <v>1.8300908900000001</v>
      </c>
      <c r="Z160" s="21">
        <f>+'[10]19'!$O$64/10^6</f>
        <v>1.8108150900000002</v>
      </c>
      <c r="AA160" s="21">
        <f>+'[10]19'!$P$64/10^6</f>
        <v>1.7229883000000001</v>
      </c>
      <c r="AB160" s="21">
        <f>+'[10]19'!$R$64/10^6</f>
        <v>1.4758060699999997</v>
      </c>
      <c r="AC160" s="21">
        <f>+'[10]19'!$S$64/10^6</f>
        <v>1.5486057699999998</v>
      </c>
      <c r="AD160" s="21">
        <f>+'[10]19'!$T$64/10^6</f>
        <v>1.5013963499999998</v>
      </c>
      <c r="AE160" s="29">
        <f t="shared" si="20"/>
        <v>18.813608339999998</v>
      </c>
      <c r="AG160" s="10">
        <v>1011</v>
      </c>
      <c r="AH160" s="10" t="s">
        <v>20</v>
      </c>
      <c r="AI160" s="21">
        <f>+'[10]19'!$F$76/10^6</f>
        <v>0.17243</v>
      </c>
      <c r="AJ160" s="21">
        <f>+'[10]19'!$G$76/10^6</f>
        <v>0.17244000000000001</v>
      </c>
      <c r="AK160" s="21">
        <f>+'[10]19'!$H$76/10^6</f>
        <v>0.17079</v>
      </c>
      <c r="AL160" s="21">
        <f>+'[10]19'!$J$76/10^6</f>
        <v>0.17215</v>
      </c>
      <c r="AM160" s="21">
        <f>+'[10]19'!$K$76/10^6</f>
        <v>0.17105999999999999</v>
      </c>
      <c r="AN160" s="21">
        <f>+'[10]19'!$L$76/10^6</f>
        <v>0.17699999999999999</v>
      </c>
      <c r="AO160" s="21">
        <f>+'[10]19'!$N$76/10^6</f>
        <v>0.17471</v>
      </c>
      <c r="AP160" s="21">
        <f>+'[10]19'!$O$76/10^6</f>
        <v>0.18248364</v>
      </c>
      <c r="AQ160" s="21">
        <f>+'[10]19'!$P$76/10^6</f>
        <v>0.18296999999999999</v>
      </c>
      <c r="AR160" s="21">
        <f>+'[10]19'!$R$76/10^6</f>
        <v>0.18093999999999999</v>
      </c>
      <c r="AS160" s="21">
        <f>+'[10]19'!$S$76/10^6</f>
        <v>0.18509999999999999</v>
      </c>
      <c r="AT160" s="21">
        <f>+'[10]19'!$T$76/10^6</f>
        <v>0.17818000000000001</v>
      </c>
      <c r="AU160" s="29">
        <f t="shared" si="21"/>
        <v>2.1202536400000001</v>
      </c>
      <c r="AW160" s="10">
        <v>1011</v>
      </c>
      <c r="AX160" s="10" t="s">
        <v>20</v>
      </c>
      <c r="AY160" s="21">
        <f>+'[10]19'!$F$85/10^6</f>
        <v>1.08098E-2</v>
      </c>
      <c r="AZ160" s="21">
        <f>+'[10]19'!$G$85/10^6</f>
        <v>2.0553140000000001E-2</v>
      </c>
      <c r="BA160" s="21">
        <f>+'[10]19'!$H$85/10^6</f>
        <v>1.7347959999999999E-2</v>
      </c>
      <c r="BB160" s="21">
        <f>+'[10]19'!$J$85/10^6</f>
        <v>7.3540640000000018E-2</v>
      </c>
      <c r="BC160" s="21">
        <f>+'[10]19'!$K$85/10^6</f>
        <v>5.569376999999999E-2</v>
      </c>
      <c r="BD160" s="21">
        <f>+'[10]19'!$L$85/10^6</f>
        <v>0.13796581999999996</v>
      </c>
      <c r="BE160" s="21">
        <f>+'[10]19'!$N$85/10^6</f>
        <v>8.204665999999998E-2</v>
      </c>
      <c r="BF160" s="21">
        <f>+'[10]19'!$O$85/10^6</f>
        <v>5.7770429999999991E-2</v>
      </c>
      <c r="BG160" s="21">
        <f>+'[10]19'!$P$85/10^6</f>
        <v>2.4136410000000004E-2</v>
      </c>
      <c r="BH160" s="21">
        <f>+'[10]19'!$R$85/10^6</f>
        <v>1.5127420000000042E-2</v>
      </c>
      <c r="BI160" s="21">
        <f>+'[10]19'!$S$85/10^6</f>
        <v>4.947151000000001E-2</v>
      </c>
      <c r="BJ160" s="21">
        <f>+'[10]19'!$T$85/10^6</f>
        <v>1.4638839999999997E-2</v>
      </c>
      <c r="BK160" s="29">
        <f t="shared" si="22"/>
        <v>0.55910240000000011</v>
      </c>
    </row>
    <row r="161" spans="1:63" x14ac:dyDescent="0.2">
      <c r="A161" s="10">
        <v>1012</v>
      </c>
      <c r="B161" s="10" t="s">
        <v>21</v>
      </c>
      <c r="C161" s="21">
        <v>5.4477426300000005</v>
      </c>
      <c r="D161" s="21">
        <v>5.4814596000000009</v>
      </c>
      <c r="E161" s="21">
        <v>5.4408992399999994</v>
      </c>
      <c r="F161" s="21">
        <v>5.8138520499999995</v>
      </c>
      <c r="G161" s="21">
        <v>5.7922599999999997</v>
      </c>
      <c r="H161" s="21">
        <v>6.064232360000001</v>
      </c>
      <c r="I161" s="21">
        <v>6.3263233699999999</v>
      </c>
      <c r="J161" s="21">
        <v>6.6688039600000009</v>
      </c>
      <c r="K161" s="21">
        <v>6.0644080699999989</v>
      </c>
      <c r="L161" s="21">
        <v>5.8135632400000006</v>
      </c>
      <c r="M161" s="21">
        <v>5.9992015300000006</v>
      </c>
      <c r="N161" s="21">
        <v>6.0802845999999997</v>
      </c>
      <c r="O161" s="29">
        <f t="shared" si="19"/>
        <v>70.993030649999994</v>
      </c>
      <c r="Q161" s="10">
        <v>1012</v>
      </c>
      <c r="R161" s="10" t="s">
        <v>21</v>
      </c>
      <c r="S161" s="21">
        <f>+'[10]20'!$F$64/10^6</f>
        <v>4.8013549000000006</v>
      </c>
      <c r="T161" s="21">
        <f>+'[10]20'!$G$64/10^6</f>
        <v>4.7175016900000006</v>
      </c>
      <c r="U161" s="21">
        <f>+'[10]20'!$H$64/10^6</f>
        <v>4.7190533199999996</v>
      </c>
      <c r="V161" s="21">
        <f>+'[10]20'!$J$64/10^6</f>
        <v>5.1068617500000002</v>
      </c>
      <c r="W161" s="21">
        <f>+'[10]20'!$K$64/10^6</f>
        <v>5.1456848800000001</v>
      </c>
      <c r="X161" s="21">
        <f>+'[10]20'!$L$64/10^6</f>
        <v>4.8640094200000012</v>
      </c>
      <c r="Y161" s="21">
        <f>+'[10]20'!$N$64/10^6</f>
        <v>5.6922498100000007</v>
      </c>
      <c r="Z161" s="21">
        <f>+'[10]20'!$O$64/10^6</f>
        <v>5.8537284200000013</v>
      </c>
      <c r="AA161" s="21">
        <f>+'[10]20'!$P$64/10^6</f>
        <v>5.3914336099999991</v>
      </c>
      <c r="AB161" s="21">
        <f>+'[10]20'!$R$64/10^6</f>
        <v>5.1796474000000003</v>
      </c>
      <c r="AC161" s="21">
        <f>+'[10]20'!$S$64/10^6</f>
        <v>5.3554379300000008</v>
      </c>
      <c r="AD161" s="21">
        <f>+'[10]20'!$T$64/10^6</f>
        <v>5.4078938000000001</v>
      </c>
      <c r="AE161" s="29">
        <f t="shared" si="20"/>
        <v>62.234856930000007</v>
      </c>
      <c r="AG161" s="10">
        <v>1012</v>
      </c>
      <c r="AH161" s="10" t="s">
        <v>21</v>
      </c>
      <c r="AI161" s="21">
        <f>+'[10]20'!$F$76/10^6</f>
        <v>0.53483000000000003</v>
      </c>
      <c r="AJ161" s="21">
        <f>+'[10]20'!$G$76/10^6</f>
        <v>0.54210999999999998</v>
      </c>
      <c r="AK161" s="21">
        <f>+'[10]20'!$H$76/10^6</f>
        <v>0.53391</v>
      </c>
      <c r="AL161" s="21">
        <f>+'[10]20'!$J$76/10^6</f>
        <v>0.53371000000000002</v>
      </c>
      <c r="AM161" s="21">
        <f>+'[10]20'!$K$76/10^6</f>
        <v>0.52849999999999997</v>
      </c>
      <c r="AN161" s="21">
        <f>+'[10]20'!$L$76/10^6</f>
        <v>0.55028999999999995</v>
      </c>
      <c r="AO161" s="21">
        <f>+'[10]20'!$N$76/10^6</f>
        <v>0.53520999999999996</v>
      </c>
      <c r="AP161" s="21">
        <f>+'[10]20'!$O$76/10^6</f>
        <v>0.54757</v>
      </c>
      <c r="AQ161" s="21">
        <f>+'[10]20'!$P$76/10^6</f>
        <v>0.55467999999999995</v>
      </c>
      <c r="AR161" s="21">
        <f>+'[10]20'!$R$76/10^6</f>
        <v>0.54110000000000003</v>
      </c>
      <c r="AS161" s="21">
        <f>+'[10]20'!$S$76/10^6</f>
        <v>0.54640999999999995</v>
      </c>
      <c r="AT161" s="21">
        <f>+'[10]20'!$T$76/10^6</f>
        <v>0.56157999999999997</v>
      </c>
      <c r="AU161" s="29">
        <f t="shared" si="21"/>
        <v>6.5099000000000009</v>
      </c>
      <c r="AW161" s="10">
        <v>1012</v>
      </c>
      <c r="AX161" s="10" t="s">
        <v>21</v>
      </c>
      <c r="AY161" s="21">
        <f>+'[10]20'!$F$85/10^6</f>
        <v>0.11155773000000004</v>
      </c>
      <c r="AZ161" s="21">
        <f>+'[10]20'!$G$85/10^6</f>
        <v>0.22184790999999993</v>
      </c>
      <c r="BA161" s="21">
        <f>+'[10]20'!$H$85/10^6</f>
        <v>0.18793591999999992</v>
      </c>
      <c r="BB161" s="21">
        <f>+'[10]20'!$J$85/10^6</f>
        <v>0.17328029999999994</v>
      </c>
      <c r="BC161" s="21">
        <f>+'[10]20'!$K$85/10^6</f>
        <v>0.11807512000000005</v>
      </c>
      <c r="BD161" s="21">
        <f>+'[10]20'!$L$85/10^6</f>
        <v>0.6499329399999999</v>
      </c>
      <c r="BE161" s="21">
        <f>+'[10]20'!$N$85/10^6</f>
        <v>9.8863560000000003E-2</v>
      </c>
      <c r="BF161" s="21">
        <f>+'[10]20'!$O$85/10^6</f>
        <v>0.26750554000000004</v>
      </c>
      <c r="BG161" s="21">
        <f>+'[10]20'!$P$85/10^6</f>
        <v>0.11829446000000007</v>
      </c>
      <c r="BH161" s="21">
        <f>+'[10]20'!$R$85/10^6</f>
        <v>9.2815839999999969E-2</v>
      </c>
      <c r="BI161" s="21">
        <f>+'[10]20'!$S$85/10^6</f>
        <v>9.7353599999999971E-2</v>
      </c>
      <c r="BJ161" s="21">
        <f>+'[10]20'!$T$85/10^6</f>
        <v>0.11081080000000004</v>
      </c>
      <c r="BK161" s="29">
        <f t="shared" si="22"/>
        <v>2.2482737199999998</v>
      </c>
    </row>
    <row r="162" spans="1:63" x14ac:dyDescent="0.2">
      <c r="A162" s="10">
        <v>1013</v>
      </c>
      <c r="B162" s="10" t="s">
        <v>22</v>
      </c>
      <c r="C162" s="21">
        <v>0.32004014000000003</v>
      </c>
      <c r="D162" s="21">
        <v>0.31536668000000001</v>
      </c>
      <c r="E162" s="21">
        <v>0.30585413</v>
      </c>
      <c r="F162" s="21">
        <v>0.34626844000000001</v>
      </c>
      <c r="G162" s="21">
        <v>0.33090036</v>
      </c>
      <c r="H162" s="21">
        <v>0.3305787</v>
      </c>
      <c r="I162" s="21">
        <v>0.42908170000000001</v>
      </c>
      <c r="J162" s="21">
        <v>0.38064826000000002</v>
      </c>
      <c r="K162" s="21">
        <v>0.37470166000000005</v>
      </c>
      <c r="L162" s="21">
        <v>0.35006639000000001</v>
      </c>
      <c r="M162" s="21">
        <v>0.33752599</v>
      </c>
      <c r="N162" s="21">
        <v>0.35287771000000001</v>
      </c>
      <c r="O162" s="29">
        <f t="shared" si="19"/>
        <v>4.1739101600000001</v>
      </c>
      <c r="Q162" s="10">
        <v>1013</v>
      </c>
      <c r="R162" s="10" t="s">
        <v>22</v>
      </c>
      <c r="S162" s="21">
        <f>+'[10]21'!$F$64/10^6</f>
        <v>0.28214417999999997</v>
      </c>
      <c r="T162" s="21">
        <f>+'[10]21'!$G$64/10^6</f>
        <v>0.27990370000000003</v>
      </c>
      <c r="U162" s="21">
        <f>+'[10]21'!$H$64/10^6</f>
        <v>0.26070412999999998</v>
      </c>
      <c r="V162" s="21">
        <f>+'[10]21'!$J$64/10^6</f>
        <v>0.28753490000000004</v>
      </c>
      <c r="W162" s="21">
        <f>+'[10]21'!$K$64/10^6</f>
        <v>0.27891424999999997</v>
      </c>
      <c r="X162" s="21">
        <f>+'[10]21'!$L$64/10^6</f>
        <v>0.28280735000000001</v>
      </c>
      <c r="Y162" s="21">
        <f>+'[10]21'!$N$64/10^6</f>
        <v>0.3934317</v>
      </c>
      <c r="Z162" s="21">
        <f>+'[10]21'!$O$64/10^6</f>
        <v>0.34181317</v>
      </c>
      <c r="AA162" s="21">
        <f>+'[10]21'!$P$64/10^6</f>
        <v>0.32013878000000001</v>
      </c>
      <c r="AB162" s="21">
        <f>+'[10]21'!$R$64/10^6</f>
        <v>0.30792710000000001</v>
      </c>
      <c r="AC162" s="21">
        <f>+'[10]21'!$S$64/10^6</f>
        <v>0.29494504999999999</v>
      </c>
      <c r="AD162" s="21">
        <f>+'[10]21'!$T$64/10^6</f>
        <v>0.31435324999999997</v>
      </c>
      <c r="AE162" s="29">
        <f t="shared" si="20"/>
        <v>3.6446175599999999</v>
      </c>
      <c r="AG162" s="10">
        <v>1013</v>
      </c>
      <c r="AH162" s="10" t="s">
        <v>22</v>
      </c>
      <c r="AI162" s="21">
        <f>+'[10]21'!$F$76/10^6</f>
        <v>3.3660000000000002E-2</v>
      </c>
      <c r="AJ162" s="21">
        <f>+'[10]21'!$G$76/10^6</f>
        <v>3.3480000000000003E-2</v>
      </c>
      <c r="AK162" s="21">
        <f>+'[10]21'!$H$76/10^6</f>
        <v>3.4139999999999997E-2</v>
      </c>
      <c r="AL162" s="21">
        <f>+'[10]21'!$J$76/10^6</f>
        <v>3.406E-2</v>
      </c>
      <c r="AM162" s="21">
        <f>+'[10]21'!$K$76/10^6</f>
        <v>3.4320000000000003E-2</v>
      </c>
      <c r="AN162" s="21">
        <f>+'[10]21'!$L$76/10^6</f>
        <v>3.5380000000000002E-2</v>
      </c>
      <c r="AO162" s="21">
        <f>+'[10]21'!$N$76/10^6</f>
        <v>3.5650000000000001E-2</v>
      </c>
      <c r="AP162" s="21">
        <f>+'[10]21'!$O$76/10^6</f>
        <v>3.5520000000000003E-2</v>
      </c>
      <c r="AQ162" s="21">
        <f>+'[10]21'!$P$76/10^6</f>
        <v>3.6760000000000001E-2</v>
      </c>
      <c r="AR162" s="21">
        <f>+'[10]21'!$R$76/10^6</f>
        <v>3.5909999999999997E-2</v>
      </c>
      <c r="AS162" s="21">
        <f>+'[10]21'!$S$76/10^6</f>
        <v>3.5459999999999998E-2</v>
      </c>
      <c r="AT162" s="21">
        <f>+'[10]21'!$T$76/10^6</f>
        <v>3.5680000000000003E-2</v>
      </c>
      <c r="AU162" s="29">
        <f t="shared" si="21"/>
        <v>0.42002</v>
      </c>
      <c r="AW162" s="10">
        <v>1013</v>
      </c>
      <c r="AX162" s="10" t="s">
        <v>22</v>
      </c>
      <c r="AY162" s="21">
        <f>+'[10]21'!$F$85/10^6</f>
        <v>4.2359599999999996E-3</v>
      </c>
      <c r="AZ162" s="21">
        <f>+'[10]21'!$G$85/10^6</f>
        <v>1.9829799999999996E-3</v>
      </c>
      <c r="BA162" s="21">
        <f>+'[10]21'!$H$85/10^6</f>
        <v>1.1010000000000001E-2</v>
      </c>
      <c r="BB162" s="21">
        <f>+'[10]21'!$J$85/10^6</f>
        <v>2.4673539999999994E-2</v>
      </c>
      <c r="BC162" s="21">
        <f>+'[10]21'!$K$85/10^6</f>
        <v>1.7666110000000002E-2</v>
      </c>
      <c r="BD162" s="21">
        <f>+'[10]21'!$L$85/10^6</f>
        <v>1.2391349999999999E-2</v>
      </c>
      <c r="BE162" s="21">
        <f>+'[10]21'!$N$85/10^6</f>
        <v>0</v>
      </c>
      <c r="BF162" s="21">
        <f>+'[10]21'!$O$85/10^6</f>
        <v>3.3150900000000001E-3</v>
      </c>
      <c r="BG162" s="21">
        <f>+'[10]21'!$P$85/10^6</f>
        <v>1.7802879999999997E-2</v>
      </c>
      <c r="BH162" s="21">
        <f>+'[10]21'!$R$85/10^6</f>
        <v>6.229290000000001E-3</v>
      </c>
      <c r="BI162" s="21">
        <f>+'[10]21'!$S$85/10^6</f>
        <v>7.1209399999999983E-3</v>
      </c>
      <c r="BJ162" s="21">
        <f>+'[10]21'!$T$85/10^6</f>
        <v>2.8444599999999992E-3</v>
      </c>
      <c r="BK162" s="29">
        <f t="shared" si="22"/>
        <v>0.10927259999999997</v>
      </c>
    </row>
    <row r="163" spans="1:63" x14ac:dyDescent="0.2">
      <c r="A163" s="10">
        <v>1014</v>
      </c>
      <c r="B163" s="10" t="s">
        <v>23</v>
      </c>
      <c r="C163" s="21">
        <v>13.42803046</v>
      </c>
      <c r="D163" s="21">
        <v>13.238157280000001</v>
      </c>
      <c r="E163" s="21">
        <v>13.643102019999999</v>
      </c>
      <c r="F163" s="21">
        <v>14.161293969999999</v>
      </c>
      <c r="G163" s="21">
        <v>13.726882790000001</v>
      </c>
      <c r="H163" s="21">
        <v>13.413396649999997</v>
      </c>
      <c r="I163" s="21">
        <v>15.38676141</v>
      </c>
      <c r="J163" s="21">
        <v>15.11636566</v>
      </c>
      <c r="K163" s="21">
        <v>14.53106187</v>
      </c>
      <c r="L163" s="21">
        <v>14.15525884</v>
      </c>
      <c r="M163" s="21">
        <v>14.229535709999999</v>
      </c>
      <c r="N163" s="21">
        <v>14.313302830000001</v>
      </c>
      <c r="O163" s="29">
        <f t="shared" si="19"/>
        <v>169.34314949</v>
      </c>
      <c r="Q163" s="10">
        <v>1014</v>
      </c>
      <c r="R163" s="10" t="s">
        <v>23</v>
      </c>
      <c r="S163" s="21">
        <f>+'[10]22'!$F$64/10^6</f>
        <v>11.961206850000002</v>
      </c>
      <c r="T163" s="21">
        <f>+'[10]22'!$G$64/10^6</f>
        <v>11.918973040000001</v>
      </c>
      <c r="U163" s="21">
        <f>+'[10]22'!$H$64/10^6</f>
        <v>12.326959410000001</v>
      </c>
      <c r="V163" s="21">
        <f>+'[10]22'!$J$64/10^6</f>
        <v>12.721835809999998</v>
      </c>
      <c r="W163" s="21">
        <f>+'[10]22'!$K$64/10^6</f>
        <v>12.309148410000001</v>
      </c>
      <c r="X163" s="21">
        <f>+'[10]22'!$L$64/10^6</f>
        <v>12.088800959999997</v>
      </c>
      <c r="Y163" s="21">
        <f>+'[10]22'!$N$64/10^6</f>
        <v>14.023402040000001</v>
      </c>
      <c r="Z163" s="21">
        <f>+'[10]22'!$O$64/10^6</f>
        <v>13.80950488</v>
      </c>
      <c r="AA163" s="21">
        <f>+'[10]22'!$P$64/10^6</f>
        <v>13.167553840000002</v>
      </c>
      <c r="AB163" s="21">
        <f>+'[10]22'!$R$64/10^6</f>
        <v>12.769746380000001</v>
      </c>
      <c r="AC163" s="21">
        <f>+'[10]22'!$S$64/10^6</f>
        <v>12.71663796</v>
      </c>
      <c r="AD163" s="21">
        <f>+'[10]22'!$T$64/10^6</f>
        <v>12.974906170000002</v>
      </c>
      <c r="AE163" s="29">
        <f t="shared" si="20"/>
        <v>152.78867574999998</v>
      </c>
      <c r="AG163" s="10">
        <v>1014</v>
      </c>
      <c r="AH163" s="10" t="s">
        <v>23</v>
      </c>
      <c r="AI163" s="21">
        <f>+'[10]22'!$F$76/10^6</f>
        <v>1.2698700000000001</v>
      </c>
      <c r="AJ163" s="21">
        <f>+'[10]22'!$G$76/10^6</f>
        <v>1.28329</v>
      </c>
      <c r="AK163" s="21">
        <f>+'[10]22'!$H$76/10^6</f>
        <v>1.29348</v>
      </c>
      <c r="AL163" s="21">
        <f>+'[10]22'!$J$76/10^6</f>
        <v>1.2875099999999999</v>
      </c>
      <c r="AM163" s="21">
        <f>+'[10]22'!$K$76/10^6</f>
        <v>1.2896399999999999</v>
      </c>
      <c r="AN163" s="21">
        <f>+'[10]22'!$L$76/10^6</f>
        <v>1.3019799999999999</v>
      </c>
      <c r="AO163" s="21">
        <f>+'[10]22'!$N$76/10^6</f>
        <v>1.28329</v>
      </c>
      <c r="AP163" s="21">
        <f>+'[10]22'!$O$76/10^6</f>
        <v>1.3036300000000001</v>
      </c>
      <c r="AQ163" s="21">
        <f>+'[10]22'!$P$76/10^6</f>
        <v>1.3084800000000001</v>
      </c>
      <c r="AR163" s="21">
        <f>+'[10]22'!$R$76/10^6</f>
        <v>1.3009299999999999</v>
      </c>
      <c r="AS163" s="21">
        <f>+'[10]22'!$S$76/10^6</f>
        <v>1.29775</v>
      </c>
      <c r="AT163" s="21">
        <f>+'[10]22'!$T$76/10^6</f>
        <v>1.3256300000000001</v>
      </c>
      <c r="AU163" s="29">
        <f t="shared" si="21"/>
        <v>15.545480000000001</v>
      </c>
      <c r="AW163" s="10">
        <v>1014</v>
      </c>
      <c r="AX163" s="10" t="s">
        <v>23</v>
      </c>
      <c r="AY163" s="21">
        <f>+'[10]22'!$F$85/10^6</f>
        <v>0.19695361000000033</v>
      </c>
      <c r="AZ163" s="21">
        <f>+'[10]22'!$G$85/10^6</f>
        <v>3.5894239999999994E-2</v>
      </c>
      <c r="BA163" s="21">
        <f>+'[10]22'!$H$85/10^6</f>
        <v>2.2662609999999986E-2</v>
      </c>
      <c r="BB163" s="21">
        <f>+'[10]22'!$J$85/10^6</f>
        <v>0.15194816000000014</v>
      </c>
      <c r="BC163" s="21">
        <f>+'[10]22'!$K$85/10^6</f>
        <v>0.12809438000000001</v>
      </c>
      <c r="BD163" s="21">
        <f>+'[10]22'!$L$85/10^6</f>
        <v>2.2615689999999945E-2</v>
      </c>
      <c r="BE163" s="21">
        <f>+'[10]22'!$N$85/10^6</f>
        <v>8.0069370000000112E-2</v>
      </c>
      <c r="BF163" s="21">
        <f>+'[10]22'!$O$85/10^6</f>
        <v>3.2307799999999696E-3</v>
      </c>
      <c r="BG163" s="21">
        <f>+'[10]22'!$P$85/10^6</f>
        <v>5.5028029999999332E-2</v>
      </c>
      <c r="BH163" s="21">
        <f>+'[10]22'!$R$85/10^6</f>
        <v>8.4582459999999957E-2</v>
      </c>
      <c r="BI163" s="21">
        <f>+'[10]22'!$S$85/10^6</f>
        <v>0.21514775</v>
      </c>
      <c r="BJ163" s="21">
        <f>+'[10]22'!$T$85/10^6</f>
        <v>1.2766659999999916E-2</v>
      </c>
      <c r="BK163" s="29">
        <f t="shared" si="22"/>
        <v>1.0089937399999995</v>
      </c>
    </row>
    <row r="164" spans="1:63" x14ac:dyDescent="0.2">
      <c r="A164" s="10">
        <v>1015</v>
      </c>
      <c r="B164" s="10" t="s">
        <v>24</v>
      </c>
      <c r="C164" s="21">
        <v>1.50610596</v>
      </c>
      <c r="D164" s="21">
        <v>1.5462564999999997</v>
      </c>
      <c r="E164" s="21">
        <v>1.5058909899999999</v>
      </c>
      <c r="F164" s="21">
        <v>1.6323316400000001</v>
      </c>
      <c r="G164" s="21">
        <v>1.4961712999999999</v>
      </c>
      <c r="H164" s="21">
        <v>1.5415125400000003</v>
      </c>
      <c r="I164" s="21">
        <v>1.7174972199999998</v>
      </c>
      <c r="J164" s="21">
        <v>1.8140144200000001</v>
      </c>
      <c r="K164" s="21">
        <v>1.5608875999999998</v>
      </c>
      <c r="L164" s="21">
        <v>1.6012599699999999</v>
      </c>
      <c r="M164" s="21">
        <v>1.5531453100000001</v>
      </c>
      <c r="N164" s="21">
        <v>1.8868518200000004</v>
      </c>
      <c r="O164" s="29">
        <f t="shared" si="19"/>
        <v>19.361925269999997</v>
      </c>
      <c r="Q164" s="10">
        <v>1015</v>
      </c>
      <c r="R164" s="10" t="s">
        <v>24</v>
      </c>
      <c r="S164" s="21">
        <f>+'[10]23'!$F$64/10^6</f>
        <v>1.3362871599999999</v>
      </c>
      <c r="T164" s="21">
        <f>+'[10]23'!$G$64/10^6</f>
        <v>1.3768732499999998</v>
      </c>
      <c r="U164" s="21">
        <f>+'[10]23'!$H$64/10^6</f>
        <v>1.3247709999999999</v>
      </c>
      <c r="V164" s="21">
        <f>+'[10]23'!$J$64/10^6</f>
        <v>1.44745027</v>
      </c>
      <c r="W164" s="21">
        <f>+'[10]23'!$K$64/10^6</f>
        <v>1.3173900399999998</v>
      </c>
      <c r="X164" s="21">
        <f>+'[10]23'!$L$64/10^6</f>
        <v>1.3502447000000002</v>
      </c>
      <c r="Y164" s="21">
        <f>+'[10]23'!$N$64/10^6</f>
        <v>1.5524207199999998</v>
      </c>
      <c r="Z164" s="21">
        <f>+'[10]23'!$O$64/10^6</f>
        <v>1.63522484</v>
      </c>
      <c r="AA164" s="21">
        <f>+'[10]23'!$P$64/10^6</f>
        <v>1.37080918</v>
      </c>
      <c r="AB164" s="21">
        <f>+'[10]23'!$R$64/10^6</f>
        <v>1.42127647</v>
      </c>
      <c r="AC164" s="21">
        <f>+'[10]23'!$S$64/10^6</f>
        <v>1.3256314200000001</v>
      </c>
      <c r="AD164" s="21">
        <f>+'[10]23'!$T$64/10^6</f>
        <v>1.4284495000000001</v>
      </c>
      <c r="AE164" s="29">
        <f t="shared" si="20"/>
        <v>16.886828550000001</v>
      </c>
      <c r="AG164" s="10">
        <v>1015</v>
      </c>
      <c r="AH164" s="10" t="s">
        <v>24</v>
      </c>
      <c r="AI164" s="21">
        <f>+'[10]23'!$F$76/10^6</f>
        <v>0.16664000000000001</v>
      </c>
      <c r="AJ164" s="21">
        <f>+'[10]23'!$G$76/10^6</f>
        <v>0.17015</v>
      </c>
      <c r="AK164" s="21">
        <f>+'[10]23'!$H$76/10^6</f>
        <v>0.16841</v>
      </c>
      <c r="AL164" s="21">
        <f>+'[10]23'!$J$76/10^6</f>
        <v>0.17050000000000001</v>
      </c>
      <c r="AM164" s="21">
        <f>+'[10]23'!$K$76/10^6</f>
        <v>0.16794000000000001</v>
      </c>
      <c r="AN164" s="21">
        <f>+'[10]23'!$L$76/10^6</f>
        <v>0.16900000000000001</v>
      </c>
      <c r="AO164" s="21">
        <f>+'[10]23'!$N$76/10^6</f>
        <v>0.17171</v>
      </c>
      <c r="AP164" s="21">
        <f>+'[10]23'!$O$76/10^6</f>
        <v>0.17132</v>
      </c>
      <c r="AQ164" s="21">
        <f>+'[10]23'!$P$76/10^6</f>
        <v>0.17177000000000001</v>
      </c>
      <c r="AR164" s="21">
        <f>+'[10]23'!$R$76/10^6</f>
        <v>0.17305999999999999</v>
      </c>
      <c r="AS164" s="21">
        <f>+'[10]23'!$S$76/10^6</f>
        <v>0.17293</v>
      </c>
      <c r="AT164" s="21">
        <f>+'[10]23'!$T$76/10^6</f>
        <v>0.17255999999999999</v>
      </c>
      <c r="AU164" s="29">
        <f t="shared" si="21"/>
        <v>2.0459899999999998</v>
      </c>
      <c r="AW164" s="10">
        <v>1015</v>
      </c>
      <c r="AX164" s="10" t="s">
        <v>24</v>
      </c>
      <c r="AY164" s="21">
        <f>+'[10]23'!$F$85/10^6</f>
        <v>3.1788000000000029E-3</v>
      </c>
      <c r="AZ164" s="21">
        <f>+'[10]23'!$G$85/10^6</f>
        <v>-7.6674999999999996E-4</v>
      </c>
      <c r="BA164" s="21">
        <f>+'[10]23'!$H$85/10^6</f>
        <v>1.270998999999999E-2</v>
      </c>
      <c r="BB164" s="21">
        <f>+'[10]23'!$J$85/10^6</f>
        <v>1.4381369999999996E-2</v>
      </c>
      <c r="BC164" s="21">
        <f>+'[10]23'!$K$85/10^6</f>
        <v>1.0841259999999995E-2</v>
      </c>
      <c r="BD164" s="21">
        <f>+'[10]23'!$L$85/10^6</f>
        <v>2.2267839999999997E-2</v>
      </c>
      <c r="BE164" s="21">
        <f>+'[10]23'!$N$85/10^6</f>
        <v>-6.6334999999999996E-3</v>
      </c>
      <c r="BF164" s="21">
        <f>+'[10]23'!$O$85/10^6</f>
        <v>7.4695800000000017E-3</v>
      </c>
      <c r="BG164" s="21">
        <f>+'[10]23'!$P$85/10^6</f>
        <v>1.8308419999999999E-2</v>
      </c>
      <c r="BH164" s="21">
        <f>+'[10]23'!$R$85/10^6</f>
        <v>6.9235E-3</v>
      </c>
      <c r="BI164" s="21">
        <f>+'[10]23'!$S$85/10^6</f>
        <v>5.4583890000000017E-2</v>
      </c>
      <c r="BJ164" s="21">
        <f>+'[10]23'!$T$85/10^6</f>
        <v>0.28584232000000004</v>
      </c>
      <c r="BK164" s="29">
        <f t="shared" si="22"/>
        <v>0.42910672000000005</v>
      </c>
    </row>
    <row r="165" spans="1:63" x14ac:dyDescent="0.2">
      <c r="A165" s="10">
        <v>1016</v>
      </c>
      <c r="B165" s="10" t="s">
        <v>25</v>
      </c>
      <c r="C165" s="21">
        <v>1.95334312</v>
      </c>
      <c r="D165" s="21">
        <v>2.0001511500000002</v>
      </c>
      <c r="E165" s="21">
        <v>1.9573718499999997</v>
      </c>
      <c r="F165" s="21">
        <v>2.2275514599999999</v>
      </c>
      <c r="G165" s="21">
        <v>2.09079324</v>
      </c>
      <c r="H165" s="21">
        <v>2.1596150599999997</v>
      </c>
      <c r="I165" s="21">
        <v>2.4720786400000008</v>
      </c>
      <c r="J165" s="21">
        <v>2.5599887099999998</v>
      </c>
      <c r="K165" s="21">
        <v>2.1720234500000002</v>
      </c>
      <c r="L165" s="21">
        <v>2.0167714000000001</v>
      </c>
      <c r="M165" s="21">
        <v>2.0818417200000003</v>
      </c>
      <c r="N165" s="21">
        <v>2.0553469</v>
      </c>
      <c r="O165" s="29">
        <f t="shared" si="19"/>
        <v>25.746876700000001</v>
      </c>
      <c r="Q165" s="10">
        <v>1016</v>
      </c>
      <c r="R165" s="10" t="s">
        <v>25</v>
      </c>
      <c r="S165" s="21">
        <f>+'[10]24'!$F$64/10^6</f>
        <v>1.6902215599999999</v>
      </c>
      <c r="T165" s="21">
        <f>+'[10]24'!$G$64/10^6</f>
        <v>1.7449938</v>
      </c>
      <c r="U165" s="21">
        <f>+'[10]24'!$H$64/10^6</f>
        <v>1.6899664599999997</v>
      </c>
      <c r="V165" s="21">
        <f>+'[10]24'!$J$64/10^6</f>
        <v>1.9643018300000001</v>
      </c>
      <c r="W165" s="21">
        <f>+'[10]24'!$K$64/10^6</f>
        <v>1.8156087400000001</v>
      </c>
      <c r="X165" s="21">
        <f>+'[10]24'!$L$64/10^6</f>
        <v>1.8676261399999998</v>
      </c>
      <c r="Y165" s="21">
        <f>+'[10]24'!$N$64/10^6</f>
        <v>2.2175279600000004</v>
      </c>
      <c r="Z165" s="21">
        <f>+'[10]24'!$O$64/10^6</f>
        <v>2.2988137599999998</v>
      </c>
      <c r="AA165" s="21">
        <f>+'[10]24'!$P$64/10^6</f>
        <v>1.8857788700000004</v>
      </c>
      <c r="AB165" s="21">
        <f>+'[10]24'!$R$64/10^6</f>
        <v>1.7516359000000001</v>
      </c>
      <c r="AC165" s="21">
        <f>+'[10]24'!$S$64/10^6</f>
        <v>1.8264904100000001</v>
      </c>
      <c r="AD165" s="21">
        <f>+'[10]24'!$T$64/10^6</f>
        <v>1.7836628799999998</v>
      </c>
      <c r="AE165" s="29">
        <f t="shared" si="20"/>
        <v>22.536628310000005</v>
      </c>
      <c r="AG165" s="10">
        <v>1016</v>
      </c>
      <c r="AH165" s="10" t="s">
        <v>25</v>
      </c>
      <c r="AI165" s="21">
        <f>+'[10]24'!$F$76/10^6</f>
        <v>0.24681</v>
      </c>
      <c r="AJ165" s="21">
        <f>+'[10]24'!$G$76/10^6</f>
        <v>0.25206000000000001</v>
      </c>
      <c r="AK165" s="21">
        <f>+'[10]24'!$H$76/10^6</f>
        <v>0.25007000000000001</v>
      </c>
      <c r="AL165" s="21">
        <f>+'[10]24'!$J$76/10^6</f>
        <v>0.24893000000000001</v>
      </c>
      <c r="AM165" s="21">
        <f>+'[10]24'!$K$76/10^6</f>
        <v>0.25412000000000001</v>
      </c>
      <c r="AN165" s="21">
        <f>+'[10]24'!$L$76/10^6</f>
        <v>0.25613999999999998</v>
      </c>
      <c r="AO165" s="21">
        <f>+'[10]24'!$N$76/10^6</f>
        <v>0.25611</v>
      </c>
      <c r="AP165" s="21">
        <f>+'[10]24'!$O$76/10^6</f>
        <v>0.25325999999999999</v>
      </c>
      <c r="AQ165" s="21">
        <f>+'[10]24'!$P$76/10^6</f>
        <v>0.25592999999999999</v>
      </c>
      <c r="AR165" s="21">
        <f>+'[10]24'!$R$76/10^6</f>
        <v>0.25411</v>
      </c>
      <c r="AS165" s="21">
        <f>+'[10]24'!$S$76/10^6</f>
        <v>0.25725999999999999</v>
      </c>
      <c r="AT165" s="21">
        <f>+'[10]24'!$T$76/10^6</f>
        <v>0.25287999999999999</v>
      </c>
      <c r="AU165" s="29">
        <f t="shared" si="21"/>
        <v>3.0376799999999999</v>
      </c>
      <c r="AW165" s="10">
        <v>1016</v>
      </c>
      <c r="AX165" s="10" t="s">
        <v>25</v>
      </c>
      <c r="AY165" s="21">
        <f>+'[10]24'!$F$85/10^6</f>
        <v>1.6311559999999999E-2</v>
      </c>
      <c r="AZ165" s="21">
        <f>+'[10]24'!$G$85/10^6</f>
        <v>3.0973499999999987E-3</v>
      </c>
      <c r="BA165" s="21">
        <f>+'[10]24'!$H$85/10^6</f>
        <v>1.7335389999999999E-2</v>
      </c>
      <c r="BB165" s="21">
        <f>+'[10]24'!$J$85/10^6</f>
        <v>1.4319629999999998E-2</v>
      </c>
      <c r="BC165" s="21">
        <f>+'[10]24'!$K$85/10^6</f>
        <v>2.10645E-2</v>
      </c>
      <c r="BD165" s="21">
        <f>+'[10]24'!$L$85/10^6</f>
        <v>3.5848919999999999E-2</v>
      </c>
      <c r="BE165" s="21">
        <f>+'[10]24'!$N$85/10^6</f>
        <v>-1.5593199999999997E-3</v>
      </c>
      <c r="BF165" s="21">
        <f>+'[10]24'!$O$85/10^6</f>
        <v>7.9149500000000109E-3</v>
      </c>
      <c r="BG165" s="21">
        <f>+'[10]24'!$P$85/10^6</f>
        <v>3.0314579999999959E-2</v>
      </c>
      <c r="BH165" s="21">
        <f>+'[10]24'!$R$85/10^6</f>
        <v>1.1025500000000058E-2</v>
      </c>
      <c r="BI165" s="21">
        <f>+'[10]24'!$S$85/10^6</f>
        <v>-1.9086900000000024E-3</v>
      </c>
      <c r="BJ165" s="21">
        <f>+'[10]24'!$T$85/10^6</f>
        <v>1.8804020000000005E-2</v>
      </c>
      <c r="BK165" s="29">
        <f t="shared" si="22"/>
        <v>0.17256839000000002</v>
      </c>
    </row>
    <row r="166" spans="1:63" x14ac:dyDescent="0.2">
      <c r="A166" s="10">
        <v>1017</v>
      </c>
      <c r="B166" s="10" t="s">
        <v>26</v>
      </c>
      <c r="C166" s="21">
        <v>3.9965098500000003</v>
      </c>
      <c r="D166" s="21">
        <v>4.3513508900000009</v>
      </c>
      <c r="E166" s="21">
        <v>4.2248911299999996</v>
      </c>
      <c r="F166" s="21">
        <v>4.3579736900000006</v>
      </c>
      <c r="G166" s="21">
        <v>4.1463875900000007</v>
      </c>
      <c r="H166" s="21">
        <v>3.9500426799999997</v>
      </c>
      <c r="I166" s="21">
        <v>4.6607865699999991</v>
      </c>
      <c r="J166" s="21">
        <v>4.564856540000001</v>
      </c>
      <c r="K166" s="21">
        <v>4.4363012499999996</v>
      </c>
      <c r="L166" s="21">
        <v>4.1816743000000001</v>
      </c>
      <c r="M166" s="21">
        <v>4.2193662099999987</v>
      </c>
      <c r="N166" s="21">
        <v>4.2026507600000009</v>
      </c>
      <c r="O166" s="29">
        <f t="shared" si="19"/>
        <v>51.292791460000004</v>
      </c>
      <c r="Q166" s="10">
        <v>1017</v>
      </c>
      <c r="R166" s="10" t="s">
        <v>26</v>
      </c>
      <c r="S166" s="21">
        <f>+'[10]25'!$F$64/10^6</f>
        <v>3.5747408599999999</v>
      </c>
      <c r="T166" s="21">
        <f>+'[10]25'!$G$64/10^6</f>
        <v>3.7437253500000001</v>
      </c>
      <c r="U166" s="21">
        <f>+'[10]25'!$H$64/10^6</f>
        <v>3.6735711599999998</v>
      </c>
      <c r="V166" s="21">
        <f>+'[10]25'!$J$64/10^6</f>
        <v>3.8068100500000002</v>
      </c>
      <c r="W166" s="21">
        <f>+'[10]25'!$K$64/10^6</f>
        <v>3.6828143800000004</v>
      </c>
      <c r="X166" s="21">
        <f>+'[10]25'!$L$64/10^6</f>
        <v>3.4775288299999998</v>
      </c>
      <c r="Y166" s="21">
        <f>+'[10]25'!$N$64/10^6</f>
        <v>4.1880651299999991</v>
      </c>
      <c r="Z166" s="21">
        <f>+'[10]25'!$O$64/10^6</f>
        <v>4.0602468099999998</v>
      </c>
      <c r="AA166" s="21">
        <f>+'[10]25'!$P$64/10^6</f>
        <v>4.0022089900000006</v>
      </c>
      <c r="AB166" s="21">
        <f>+'[10]25'!$R$64/10^6</f>
        <v>3.74088142</v>
      </c>
      <c r="AC166" s="21">
        <f>+'[10]25'!$S$64/10^6</f>
        <v>3.7811824399999998</v>
      </c>
      <c r="AD166" s="21">
        <f>+'[10]25'!$T$64/10^6</f>
        <v>3.7432966900000002</v>
      </c>
      <c r="AE166" s="29">
        <f t="shared" si="20"/>
        <v>45.475072110000006</v>
      </c>
      <c r="AG166" s="10">
        <v>1017</v>
      </c>
      <c r="AH166" s="10" t="s">
        <v>26</v>
      </c>
      <c r="AI166" s="21">
        <f>+'[10]25'!$F$76/10^6</f>
        <v>0.39273000000000002</v>
      </c>
      <c r="AJ166" s="21">
        <f>+'[10]25'!$G$76/10^6</f>
        <v>0.39407999999999999</v>
      </c>
      <c r="AK166" s="21">
        <f>+'[10]25'!$H$76/10^6</f>
        <v>0.41121999999999997</v>
      </c>
      <c r="AL166" s="21">
        <f>+'[10]25'!$J$76/10^6</f>
        <v>0.39602999999999999</v>
      </c>
      <c r="AM166" s="21">
        <f>+'[10]25'!$K$76/10^6</f>
        <v>0.39695999999999998</v>
      </c>
      <c r="AN166" s="21">
        <f>+'[10]25'!$L$76/10^6</f>
        <v>0.39953</v>
      </c>
      <c r="AO166" s="21">
        <f>+'[10]25'!$N$76/10^6</f>
        <v>0.41032999999999997</v>
      </c>
      <c r="AP166" s="21">
        <f>+'[10]25'!$O$76/10^6</f>
        <v>0.41500999999999999</v>
      </c>
      <c r="AQ166" s="21">
        <f>+'[10]25'!$P$76/10^6</f>
        <v>0.41616999999999998</v>
      </c>
      <c r="AR166" s="21">
        <f>+'[10]25'!$R$76/10^6</f>
        <v>0.41086</v>
      </c>
      <c r="AS166" s="21">
        <f>+'[10]25'!$S$76/10^6</f>
        <v>0.41588000000000003</v>
      </c>
      <c r="AT166" s="21">
        <f>+'[10]25'!$T$76/10^6</f>
        <v>0.40733999999999998</v>
      </c>
      <c r="AU166" s="29">
        <f t="shared" si="21"/>
        <v>4.8661399999999997</v>
      </c>
      <c r="AW166" s="10">
        <v>1017</v>
      </c>
      <c r="AX166" s="10" t="s">
        <v>26</v>
      </c>
      <c r="AY166" s="21">
        <f>+'[10]25'!$F$85/10^6</f>
        <v>2.9038990000000049E-2</v>
      </c>
      <c r="AZ166" s="21">
        <f>+'[10]25'!$G$85/10^6</f>
        <v>0.21354554000000014</v>
      </c>
      <c r="BA166" s="21">
        <f>+'[10]25'!$H$85/10^6</f>
        <v>0.14009996999999996</v>
      </c>
      <c r="BB166" s="21">
        <f>+'[10]25'!$J$85/10^6</f>
        <v>0.15513364000000002</v>
      </c>
      <c r="BC166" s="21">
        <f>+'[10]25'!$K$85/10^6</f>
        <v>6.6613209999999992E-2</v>
      </c>
      <c r="BD166" s="21">
        <f>+'[10]25'!$L$85/10^6</f>
        <v>7.2983849999999975E-2</v>
      </c>
      <c r="BE166" s="21">
        <f>+'[10]25'!$N$85/10^6</f>
        <v>6.2391439999999986E-2</v>
      </c>
      <c r="BF166" s="21">
        <f>+'[10]25'!$O$85/10^6</f>
        <v>8.9599730000000044E-2</v>
      </c>
      <c r="BG166" s="21">
        <f>+'[10]25'!$P$85/10^6</f>
        <v>1.7922259999999995E-2</v>
      </c>
      <c r="BH166" s="21">
        <f>+'[10]25'!$R$85/10^6</f>
        <v>2.9932880000000005E-2</v>
      </c>
      <c r="BI166" s="21">
        <f>+'[10]25'!$S$85/10^6</f>
        <v>2.2303770000000004E-2</v>
      </c>
      <c r="BJ166" s="21">
        <f>+'[10]25'!$T$85/10^6</f>
        <v>5.2014069999999996E-2</v>
      </c>
      <c r="BK166" s="29">
        <f t="shared" si="22"/>
        <v>0.95157935000000016</v>
      </c>
    </row>
    <row r="167" spans="1:63" x14ac:dyDescent="0.2">
      <c r="A167" s="10">
        <v>1018</v>
      </c>
      <c r="B167" s="10" t="s">
        <v>27</v>
      </c>
      <c r="C167" s="21">
        <v>1.7056017699999997</v>
      </c>
      <c r="D167" s="21">
        <v>1.6885916400000001</v>
      </c>
      <c r="E167" s="21">
        <v>1.7366860100000001</v>
      </c>
      <c r="F167" s="21">
        <v>1.7851330799999998</v>
      </c>
      <c r="G167" s="21">
        <v>1.63219899</v>
      </c>
      <c r="H167" s="21">
        <v>1.7058585000000002</v>
      </c>
      <c r="I167" s="21">
        <v>2.0680051399999999</v>
      </c>
      <c r="J167" s="21">
        <v>2.0189154500000002</v>
      </c>
      <c r="K167" s="21">
        <v>1.8525821999999998</v>
      </c>
      <c r="L167" s="21">
        <v>1.79656777</v>
      </c>
      <c r="M167" s="21">
        <v>1.7767175800000001</v>
      </c>
      <c r="N167" s="21">
        <v>1.75057558</v>
      </c>
      <c r="O167" s="29">
        <f t="shared" si="19"/>
        <v>21.517433709999999</v>
      </c>
      <c r="Q167" s="10">
        <v>1018</v>
      </c>
      <c r="R167" s="10" t="s">
        <v>27</v>
      </c>
      <c r="S167" s="21">
        <f>+'[10]26'!$F$64/10^6</f>
        <v>1.4885213199999998</v>
      </c>
      <c r="T167" s="21">
        <f>+'[10]26'!$G$64/10^6</f>
        <v>1.45568656</v>
      </c>
      <c r="U167" s="21">
        <f>+'[10]26'!$H$64/10^6</f>
        <v>1.4705478000000001</v>
      </c>
      <c r="V167" s="21">
        <f>+'[10]26'!$J$64/10^6</f>
        <v>1.5587823799999998</v>
      </c>
      <c r="W167" s="21">
        <f>+'[10]26'!$K$64/10^6</f>
        <v>1.4076639399999999</v>
      </c>
      <c r="X167" s="21">
        <f>+'[10]26'!$L$64/10^6</f>
        <v>1.4550451500000001</v>
      </c>
      <c r="Y167" s="21">
        <f>+'[10]26'!$N$64/10^6</f>
        <v>1.8528651999999999</v>
      </c>
      <c r="Z167" s="21">
        <f>+'[10]26'!$O$64/10^6</f>
        <v>1.77401835</v>
      </c>
      <c r="AA167" s="21">
        <f>+'[10]26'!$P$64/10^6</f>
        <v>1.6371852099999999</v>
      </c>
      <c r="AB167" s="21">
        <f>+'[10]26'!$R$64/10^6</f>
        <v>1.5795969399999998</v>
      </c>
      <c r="AC167" s="21">
        <f>+'[10]26'!$S$64/10^6</f>
        <v>1.53712772</v>
      </c>
      <c r="AD167" s="21">
        <f>+'[10]26'!$T$64/10^6</f>
        <v>1.5351554599999999</v>
      </c>
      <c r="AE167" s="29">
        <f t="shared" si="20"/>
        <v>18.752196029999997</v>
      </c>
      <c r="AG167" s="10">
        <v>1018</v>
      </c>
      <c r="AH167" s="10" t="s">
        <v>27</v>
      </c>
      <c r="AI167" s="21">
        <f>+'[10]26'!$F$76/10^6</f>
        <v>0.21199000000000001</v>
      </c>
      <c r="AJ167" s="21">
        <f>+'[10]26'!$G$76/10^6</f>
        <v>0.21948000000000001</v>
      </c>
      <c r="AK167" s="21">
        <f>+'[10]26'!$H$76/10^6</f>
        <v>0.21142</v>
      </c>
      <c r="AL167" s="21">
        <f>+'[10]26'!$J$76/10^6</f>
        <v>0.21010999999999999</v>
      </c>
      <c r="AM167" s="21">
        <f>+'[10]26'!$K$76/10^6</f>
        <v>0.20469000000000001</v>
      </c>
      <c r="AN167" s="21">
        <f>+'[10]26'!$L$76/10^6</f>
        <v>0.21728</v>
      </c>
      <c r="AO167" s="21">
        <f>+'[10]26'!$N$76/10^6</f>
        <v>0.20646999999999999</v>
      </c>
      <c r="AP167" s="21">
        <f>+'[10]26'!$O$76/10^6</f>
        <v>0.21858</v>
      </c>
      <c r="AQ167" s="21">
        <f>+'[10]26'!$P$76/10^6</f>
        <v>0.21357999999999999</v>
      </c>
      <c r="AR167" s="21">
        <f>+'[10]26'!$R$76/10^6</f>
        <v>0.20835000000000001</v>
      </c>
      <c r="AS167" s="21">
        <f>+'[10]26'!$S$76/10^6</f>
        <v>0.22136</v>
      </c>
      <c r="AT167" s="21">
        <f>+'[10]26'!$T$76/10^6</f>
        <v>0.20330000000000001</v>
      </c>
      <c r="AU167" s="29">
        <f t="shared" si="21"/>
        <v>2.5466099999999998</v>
      </c>
      <c r="AW167" s="10">
        <v>1018</v>
      </c>
      <c r="AX167" s="10" t="s">
        <v>27</v>
      </c>
      <c r="AY167" s="21">
        <f>+'[10]26'!$F$85/10^6</f>
        <v>5.0904500000000007E-3</v>
      </c>
      <c r="AZ167" s="21">
        <f>+'[10]26'!$G$85/10^6</f>
        <v>1.3425080000000002E-2</v>
      </c>
      <c r="BA167" s="21">
        <f>+'[10]26'!$H$85/10^6</f>
        <v>5.4718210000000003E-2</v>
      </c>
      <c r="BB167" s="21">
        <f>+'[10]26'!$J$85/10^6</f>
        <v>1.6240699999999997E-2</v>
      </c>
      <c r="BC167" s="21">
        <f>+'[10]26'!$K$85/10^6</f>
        <v>1.9845049999999989E-2</v>
      </c>
      <c r="BD167" s="21">
        <f>+'[10]26'!$L$85/10^6</f>
        <v>3.353334999999999E-2</v>
      </c>
      <c r="BE167" s="21">
        <f>+'[10]26'!$N$85/10^6</f>
        <v>8.6699399999999992E-3</v>
      </c>
      <c r="BF167" s="21">
        <f>+'[10]26'!$O$85/10^6</f>
        <v>2.6317099999999993E-2</v>
      </c>
      <c r="BG167" s="21">
        <f>+'[10]26'!$P$85/10^6</f>
        <v>1.8169899999999999E-3</v>
      </c>
      <c r="BH167" s="21">
        <f>+'[10]26'!$R$85/10^6</f>
        <v>8.6208300000000012E-3</v>
      </c>
      <c r="BI167" s="21">
        <f>+'[10]26'!$S$85/10^6</f>
        <v>1.8229860000000001E-2</v>
      </c>
      <c r="BJ167" s="21">
        <f>+'[10]26'!$T$85/10^6</f>
        <v>1.2120119999999998E-2</v>
      </c>
      <c r="BK167" s="29">
        <f t="shared" si="22"/>
        <v>0.21862767999999994</v>
      </c>
    </row>
    <row r="168" spans="1:63" x14ac:dyDescent="0.2">
      <c r="A168" s="10">
        <v>1019</v>
      </c>
      <c r="B168" s="10" t="s">
        <v>28</v>
      </c>
      <c r="C168" s="21">
        <v>1.0657702900000001</v>
      </c>
      <c r="D168" s="21">
        <v>1.05765672</v>
      </c>
      <c r="E168" s="21">
        <v>1.07138658</v>
      </c>
      <c r="F168" s="21">
        <v>1.0999972600000001</v>
      </c>
      <c r="G168" s="21">
        <v>1.0663239199999999</v>
      </c>
      <c r="H168" s="21">
        <v>1.0860890299999999</v>
      </c>
      <c r="I168" s="21">
        <v>1.2427711099999998</v>
      </c>
      <c r="J168" s="21">
        <v>1.2327057800000001</v>
      </c>
      <c r="K168" s="21">
        <v>1.1599712200000001</v>
      </c>
      <c r="L168" s="21">
        <v>1.0996330599999997</v>
      </c>
      <c r="M168" s="21">
        <v>1.0905798800000002</v>
      </c>
      <c r="N168" s="21">
        <v>1.1309693399999998</v>
      </c>
      <c r="O168" s="29">
        <f t="shared" si="19"/>
        <v>13.403854189999999</v>
      </c>
      <c r="Q168" s="10">
        <v>1019</v>
      </c>
      <c r="R168" s="10" t="s">
        <v>28</v>
      </c>
      <c r="S168" s="21">
        <f>+'[10]27'!$F$64/10^6</f>
        <v>0.94057769999999996</v>
      </c>
      <c r="T168" s="21">
        <f>+'[10]27'!$G$64/10^6</f>
        <v>0.93931175</v>
      </c>
      <c r="U168" s="21">
        <f>+'[10]27'!$H$64/10^6</f>
        <v>0.94925731000000002</v>
      </c>
      <c r="V168" s="21">
        <f>+'[10]27'!$J$64/10^6</f>
        <v>0.97620433000000006</v>
      </c>
      <c r="W168" s="21">
        <f>+'[10]27'!$K$64/10^6</f>
        <v>0.93197930999999989</v>
      </c>
      <c r="X168" s="21">
        <f>+'[10]27'!$L$64/10^6</f>
        <v>0.93857554999999993</v>
      </c>
      <c r="Y168" s="21">
        <f>+'[10]27'!$N$64/10^6</f>
        <v>1.1109124099999999</v>
      </c>
      <c r="Z168" s="21">
        <f>+'[10]27'!$O$64/10^6</f>
        <v>1.10797506</v>
      </c>
      <c r="AA168" s="21">
        <f>+'[10]27'!$P$64/10^6</f>
        <v>1.0230762899999999</v>
      </c>
      <c r="AB168" s="21">
        <f>+'[10]27'!$R$64/10^6</f>
        <v>0.97798490000000005</v>
      </c>
      <c r="AC168" s="21">
        <f>+'[10]27'!$S$64/10^6</f>
        <v>0.97126997000000004</v>
      </c>
      <c r="AD168" s="21">
        <f>+'[10]27'!$T$64/10^6</f>
        <v>1.0037373599999999</v>
      </c>
      <c r="AE168" s="29">
        <f t="shared" si="20"/>
        <v>11.870861940000001</v>
      </c>
      <c r="AG168" s="10">
        <v>1019</v>
      </c>
      <c r="AH168" s="10" t="s">
        <v>28</v>
      </c>
      <c r="AI168" s="21">
        <f>+'[10]27'!$F$76/10^6</f>
        <v>0.11688999999999999</v>
      </c>
      <c r="AJ168" s="21">
        <f>+'[10]27'!$G$76/10^6</f>
        <v>0.11563</v>
      </c>
      <c r="AK168" s="21">
        <f>+'[10]27'!$H$76/10^6</f>
        <v>0.11686000000000001</v>
      </c>
      <c r="AL168" s="21">
        <f>+'[10]27'!$J$76/10^6</f>
        <v>0.11695</v>
      </c>
      <c r="AM168" s="21">
        <f>+'[10]27'!$K$76/10^6</f>
        <v>0.11518</v>
      </c>
      <c r="AN168" s="21">
        <f>+'[10]27'!$L$76/10^6</f>
        <v>0.11921</v>
      </c>
      <c r="AO168" s="21">
        <f>+'[10]27'!$N$76/10^6</f>
        <v>0.11951000000000001</v>
      </c>
      <c r="AP168" s="21">
        <f>+'[10]27'!$O$76/10^6</f>
        <v>0.12053</v>
      </c>
      <c r="AQ168" s="21">
        <f>+'[10]27'!$P$76/10^6</f>
        <v>0.12261</v>
      </c>
      <c r="AR168" s="21">
        <f>+'[10]27'!$R$76/10^6</f>
        <v>0.11712</v>
      </c>
      <c r="AS168" s="21">
        <f>+'[10]27'!$S$76/10^6</f>
        <v>0.11733</v>
      </c>
      <c r="AT168" s="21">
        <f>+'[10]27'!$T$76/10^6</f>
        <v>0.11655</v>
      </c>
      <c r="AU168" s="29">
        <f t="shared" si="21"/>
        <v>1.4143699999999997</v>
      </c>
      <c r="AW168" s="10">
        <v>1019</v>
      </c>
      <c r="AX168" s="10" t="s">
        <v>28</v>
      </c>
      <c r="AY168" s="21">
        <f>+'[10]27'!$F$85/10^6</f>
        <v>8.3025900000000003E-3</v>
      </c>
      <c r="AZ168" s="21">
        <f>+'[10]27'!$G$85/10^6</f>
        <v>2.7149699999999993E-3</v>
      </c>
      <c r="BA168" s="21">
        <f>+'[10]27'!$H$85/10^6</f>
        <v>5.2692700000000004E-3</v>
      </c>
      <c r="BB168" s="21">
        <f>+'[10]27'!$J$85/10^6</f>
        <v>6.8429299999999988E-3</v>
      </c>
      <c r="BC168" s="21">
        <f>+'[10]27'!$K$85/10^6</f>
        <v>1.9164610000000002E-2</v>
      </c>
      <c r="BD168" s="21">
        <f>+'[10]27'!$L$85/10^6</f>
        <v>2.8303480000000009E-2</v>
      </c>
      <c r="BE168" s="21">
        <f>+'[10]27'!$N$85/10^6</f>
        <v>1.2348699999999997E-2</v>
      </c>
      <c r="BF168" s="21">
        <f>+'[10]27'!$O$85/10^6</f>
        <v>4.2007199999999972E-3</v>
      </c>
      <c r="BG168" s="21">
        <f>+'[10]27'!$P$85/10^6</f>
        <v>1.4284930000000022E-2</v>
      </c>
      <c r="BH168" s="21">
        <f>+'[10]27'!$R$85/10^6</f>
        <v>4.5281600000000033E-3</v>
      </c>
      <c r="BI168" s="21">
        <f>+'[10]27'!$S$85/10^6</f>
        <v>1.979910000000001E-3</v>
      </c>
      <c r="BJ168" s="21">
        <f>+'[10]27'!$T$85/10^6</f>
        <v>1.0681980000000001E-2</v>
      </c>
      <c r="BK168" s="29">
        <f t="shared" si="22"/>
        <v>0.11862225000000004</v>
      </c>
    </row>
    <row r="169" spans="1:63" x14ac:dyDescent="0.2">
      <c r="A169" s="10">
        <v>1020</v>
      </c>
      <c r="B169" s="10" t="s">
        <v>29</v>
      </c>
      <c r="C169" s="21">
        <v>5.6590439799999999</v>
      </c>
      <c r="D169" s="21">
        <v>5.5927753899999999</v>
      </c>
      <c r="E169" s="21">
        <v>5.8245519000000003</v>
      </c>
      <c r="F169" s="21">
        <v>6.2463134399999998</v>
      </c>
      <c r="G169" s="21">
        <v>5.7224228899999998</v>
      </c>
      <c r="H169" s="21">
        <v>5.65644847</v>
      </c>
      <c r="I169" s="21">
        <v>6.5354260199999992</v>
      </c>
      <c r="J169" s="21">
        <v>6.0171656100000002</v>
      </c>
      <c r="K169" s="21">
        <v>6.1476030999999995</v>
      </c>
      <c r="L169" s="21">
        <v>6.0317262399999994</v>
      </c>
      <c r="M169" s="21">
        <v>5.8863720100000005</v>
      </c>
      <c r="N169" s="21">
        <v>5.8860886399999996</v>
      </c>
      <c r="O169" s="29">
        <f t="shared" si="19"/>
        <v>71.205937689999985</v>
      </c>
      <c r="Q169" s="10">
        <v>1020</v>
      </c>
      <c r="R169" s="10" t="s">
        <v>29</v>
      </c>
      <c r="S169" s="21">
        <f>+'[10]28'!$F$64/10^6</f>
        <v>5.10126452</v>
      </c>
      <c r="T169" s="21">
        <f>+'[10]28'!$G$64/10^6</f>
        <v>5.0413635999999995</v>
      </c>
      <c r="U169" s="21">
        <f>+'[10]28'!$H$64/10^6</f>
        <v>5.3018789599999998</v>
      </c>
      <c r="V169" s="21">
        <f>+'[10]28'!$J$64/10^6</f>
        <v>5.6397548099999995</v>
      </c>
      <c r="W169" s="21">
        <f>+'[10]28'!$K$64/10^6</f>
        <v>5.1643231399999996</v>
      </c>
      <c r="X169" s="21">
        <f>+'[10]28'!$L$64/10^6</f>
        <v>5.0938263199999998</v>
      </c>
      <c r="Y169" s="21">
        <f>+'[10]28'!$N$64/10^6</f>
        <v>6.0107475199999998</v>
      </c>
      <c r="Z169" s="21">
        <f>+'[10]28'!$O$64/10^6</f>
        <v>5.4288521800000007</v>
      </c>
      <c r="AA169" s="21">
        <f>+'[10]28'!$P$64/10^6</f>
        <v>5.5252947599999995</v>
      </c>
      <c r="AB169" s="21">
        <f>+'[10]28'!$R$64/10^6</f>
        <v>5.460930359999999</v>
      </c>
      <c r="AC169" s="21">
        <f>+'[10]28'!$S$64/10^6</f>
        <v>5.2860755200000007</v>
      </c>
      <c r="AD169" s="21">
        <f>+'[10]28'!$T$64/10^6</f>
        <v>5.2994899699999998</v>
      </c>
      <c r="AE169" s="29">
        <f t="shared" si="20"/>
        <v>64.353801660000002</v>
      </c>
      <c r="AG169" s="10">
        <v>1020</v>
      </c>
      <c r="AH169" s="10" t="s">
        <v>29</v>
      </c>
      <c r="AI169" s="21">
        <f>+'[10]28'!$F$76/10^6</f>
        <v>0.50760000000000005</v>
      </c>
      <c r="AJ169" s="21">
        <f>+'[10]28'!$G$76/10^6</f>
        <v>0.54410999999999998</v>
      </c>
      <c r="AK169" s="21">
        <f>+'[10]28'!$H$76/10^6</f>
        <v>0.51197000000000004</v>
      </c>
      <c r="AL169" s="21">
        <f>+'[10]28'!$J$76/10^6</f>
        <v>0.52676999999999996</v>
      </c>
      <c r="AM169" s="21">
        <f>+'[10]28'!$K$76/10^6</f>
        <v>0.49822</v>
      </c>
      <c r="AN169" s="21">
        <f>+'[10]28'!$L$76/10^6</f>
        <v>0.52215</v>
      </c>
      <c r="AO169" s="21">
        <f>+'[10]28'!$N$76/10^6</f>
        <v>0.49818000000000001</v>
      </c>
      <c r="AP169" s="21">
        <f>+'[10]28'!$O$76/10^6</f>
        <v>0.51981999999999995</v>
      </c>
      <c r="AQ169" s="21">
        <f>+'[10]28'!$P$76/10^6</f>
        <v>0.50575999999999999</v>
      </c>
      <c r="AR169" s="21">
        <f>+'[10]28'!$R$76/10^6</f>
        <v>0.51459999999999995</v>
      </c>
      <c r="AS169" s="21">
        <f>+'[10]28'!$S$76/10^6</f>
        <v>0.51590999999999998</v>
      </c>
      <c r="AT169" s="21">
        <f>+'[10]28'!$T$76/10^6</f>
        <v>0.50270999999999999</v>
      </c>
      <c r="AU169" s="29">
        <f t="shared" si="21"/>
        <v>6.1677999999999997</v>
      </c>
      <c r="AW169" s="10">
        <v>1020</v>
      </c>
      <c r="AX169" s="10" t="s">
        <v>29</v>
      </c>
      <c r="AY169" s="21">
        <f>+'[10]28'!$F$85/10^6</f>
        <v>5.0179460000000009E-2</v>
      </c>
      <c r="AZ169" s="21">
        <f>+'[10]28'!$G$85/10^6</f>
        <v>7.3017899999999938E-3</v>
      </c>
      <c r="BA169" s="21">
        <f>+'[10]28'!$H$85/10^6</f>
        <v>1.0702940000000003E-2</v>
      </c>
      <c r="BB169" s="21">
        <f>+'[10]28'!$J$85/10^6</f>
        <v>7.9788629999999999E-2</v>
      </c>
      <c r="BC169" s="21">
        <f>+'[10]28'!$K$85/10^6</f>
        <v>5.9879750000000002E-2</v>
      </c>
      <c r="BD169" s="21">
        <f>+'[10]28'!$L$85/10^6</f>
        <v>4.0472149999999991E-2</v>
      </c>
      <c r="BE169" s="21">
        <f>+'[10]28'!$N$85/10^6</f>
        <v>2.6498500000000001E-2</v>
      </c>
      <c r="BF169" s="21">
        <f>+'[10]28'!$O$85/10^6</f>
        <v>6.8493429999999994E-2</v>
      </c>
      <c r="BG169" s="21">
        <f>+'[10]28'!$P$85/10^6</f>
        <v>0.11654833999999997</v>
      </c>
      <c r="BH169" s="21">
        <f>+'[10]28'!$R$85/10^6</f>
        <v>5.6195879999999976E-2</v>
      </c>
      <c r="BI169" s="21">
        <f>+'[10]28'!$S$85/10^6</f>
        <v>8.4386489999999995E-2</v>
      </c>
      <c r="BJ169" s="21">
        <f>+'[10]28'!$T$85/10^6</f>
        <v>8.388867000000004E-2</v>
      </c>
      <c r="BK169" s="29">
        <f t="shared" si="22"/>
        <v>0.68433602999999998</v>
      </c>
    </row>
    <row r="170" spans="1:63" x14ac:dyDescent="0.2">
      <c r="A170" s="10">
        <v>1021</v>
      </c>
      <c r="B170" s="10" t="s">
        <v>30</v>
      </c>
      <c r="C170" s="21">
        <v>1.5451455799999998</v>
      </c>
      <c r="D170" s="21">
        <v>1.5535927</v>
      </c>
      <c r="E170" s="21">
        <v>1.5177580299999998</v>
      </c>
      <c r="F170" s="21">
        <v>1.74326146</v>
      </c>
      <c r="G170" s="21">
        <v>1.4809601400000001</v>
      </c>
      <c r="H170" s="21">
        <v>1.5434863300000001</v>
      </c>
      <c r="I170" s="21">
        <v>1.70054561</v>
      </c>
      <c r="J170" s="21">
        <v>1.6597763099999998</v>
      </c>
      <c r="K170" s="21">
        <v>1.7382859099999999</v>
      </c>
      <c r="L170" s="21">
        <v>1.6475979600000001</v>
      </c>
      <c r="M170" s="21">
        <v>1.6199209999999999</v>
      </c>
      <c r="N170" s="21">
        <v>1.6292241599999997</v>
      </c>
      <c r="O170" s="29">
        <f t="shared" si="19"/>
        <v>19.379555190000001</v>
      </c>
      <c r="Q170" s="10">
        <v>1021</v>
      </c>
      <c r="R170" s="10" t="s">
        <v>30</v>
      </c>
      <c r="S170" s="21">
        <f>+'[10]29'!$F$64/10^6</f>
        <v>1.3876618499999998</v>
      </c>
      <c r="T170" s="21">
        <f>+'[10]29'!$G$64/10^6</f>
        <v>1.3794362600000001</v>
      </c>
      <c r="U170" s="21">
        <f>+'[10]29'!$H$64/10^6</f>
        <v>1.3545919199999996</v>
      </c>
      <c r="V170" s="21">
        <f>+'[10]29'!$J$64/10^6</f>
        <v>1.58144218</v>
      </c>
      <c r="W170" s="21">
        <f>+'[10]29'!$K$64/10^6</f>
        <v>1.2930013</v>
      </c>
      <c r="X170" s="21">
        <f>+'[10]29'!$L$64/10^6</f>
        <v>1.3532228500000001</v>
      </c>
      <c r="Y170" s="21">
        <f>+'[10]29'!$N$64/10^6</f>
        <v>1.5301193</v>
      </c>
      <c r="Z170" s="21">
        <f>+'[10]29'!$O$64/10^6</f>
        <v>1.4766703999999999</v>
      </c>
      <c r="AA170" s="21">
        <f>+'[10]29'!$P$64/10^6</f>
        <v>1.54383117</v>
      </c>
      <c r="AB170" s="21">
        <f>+'[10]29'!$R$64/10^6</f>
        <v>1.4581908600000002</v>
      </c>
      <c r="AC170" s="21">
        <f>+'[10]29'!$S$64/10^6</f>
        <v>1.39215347</v>
      </c>
      <c r="AD170" s="21">
        <f>+'[10]29'!$T$64/10^6</f>
        <v>1.4106765099999998</v>
      </c>
      <c r="AE170" s="29">
        <f t="shared" si="20"/>
        <v>17.160998070000002</v>
      </c>
      <c r="AG170" s="10">
        <v>1021</v>
      </c>
      <c r="AH170" s="10" t="s">
        <v>30</v>
      </c>
      <c r="AI170" s="21">
        <f>+'[10]29'!$F$76/10^6</f>
        <v>0.14942</v>
      </c>
      <c r="AJ170" s="21">
        <f>+'[10]29'!$G$76/10^6</f>
        <v>0.15282000000000001</v>
      </c>
      <c r="AK170" s="21">
        <f>+'[10]29'!$H$76/10^6</f>
        <v>0.15126000000000001</v>
      </c>
      <c r="AL170" s="21">
        <f>+'[10]29'!$J$76/10^6</f>
        <v>0.15114</v>
      </c>
      <c r="AM170" s="21">
        <f>+'[10]29'!$K$76/10^6</f>
        <v>0.15198999999999999</v>
      </c>
      <c r="AN170" s="21">
        <f>+'[10]29'!$L$76/10^6</f>
        <v>0.15273999999999999</v>
      </c>
      <c r="AO170" s="21">
        <f>+'[10]29'!$N$76/10^6</f>
        <v>0.15304999999999999</v>
      </c>
      <c r="AP170" s="21">
        <f>+'[10]29'!$O$76/10^6</f>
        <v>0.15221000000000001</v>
      </c>
      <c r="AQ170" s="21">
        <f>+'[10]29'!$P$76/10^6</f>
        <v>0.15089</v>
      </c>
      <c r="AR170" s="21">
        <f>+'[10]29'!$R$76/10^6</f>
        <v>0.15171999999999999</v>
      </c>
      <c r="AS170" s="21">
        <f>+'[10]29'!$S$76/10^6</f>
        <v>0.15495</v>
      </c>
      <c r="AT170" s="21">
        <f>+'[10]29'!$T$76/10^6</f>
        <v>0.15398999999999999</v>
      </c>
      <c r="AU170" s="29">
        <f t="shared" si="21"/>
        <v>1.8261799999999999</v>
      </c>
      <c r="AW170" s="10">
        <v>1021</v>
      </c>
      <c r="AX170" s="10" t="s">
        <v>30</v>
      </c>
      <c r="AY170" s="21">
        <f>+'[10]29'!$F$85/10^6</f>
        <v>8.0637299999999999E-3</v>
      </c>
      <c r="AZ170" s="21">
        <f>+'[10]29'!$G$85/10^6</f>
        <v>2.1336440000000002E-2</v>
      </c>
      <c r="BA170" s="21">
        <f>+'[10]29'!$H$85/10^6</f>
        <v>1.1906110000000001E-2</v>
      </c>
      <c r="BB170" s="21">
        <f>+'[10]29'!$J$85/10^6</f>
        <v>1.0679280000000003E-2</v>
      </c>
      <c r="BC170" s="21">
        <f>+'[10]29'!$K$85/10^6</f>
        <v>3.5968839999999995E-2</v>
      </c>
      <c r="BD170" s="21">
        <f>+'[10]29'!$L$85/10^6</f>
        <v>3.7523479999999998E-2</v>
      </c>
      <c r="BE170" s="21">
        <f>+'[10]29'!$N$85/10^6</f>
        <v>1.7376309999999999E-2</v>
      </c>
      <c r="BF170" s="21">
        <f>+'[10]29'!$O$85/10^6</f>
        <v>3.0895910000000002E-2</v>
      </c>
      <c r="BG170" s="21">
        <f>+'[10]29'!$P$85/10^6</f>
        <v>4.3564739999999991E-2</v>
      </c>
      <c r="BH170" s="21">
        <f>+'[10]29'!$R$85/10^6</f>
        <v>3.7687100000000008E-2</v>
      </c>
      <c r="BI170" s="21">
        <f>+'[10]29'!$S$85/10^6</f>
        <v>7.2817530000000005E-2</v>
      </c>
      <c r="BJ170" s="21">
        <f>+'[10]29'!$T$85/10^6</f>
        <v>6.4557649999999966E-2</v>
      </c>
      <c r="BK170" s="29">
        <f t="shared" si="22"/>
        <v>0.39237711999999997</v>
      </c>
    </row>
    <row r="171" spans="1:63" x14ac:dyDescent="0.2">
      <c r="A171" s="10">
        <v>1022</v>
      </c>
      <c r="B171" s="10" t="s">
        <v>31</v>
      </c>
      <c r="C171" s="21">
        <v>7.3426620800000011</v>
      </c>
      <c r="D171" s="21">
        <v>7.730755470000001</v>
      </c>
      <c r="E171" s="21">
        <v>7.2604511699999996</v>
      </c>
      <c r="F171" s="21">
        <v>8.0811979800000007</v>
      </c>
      <c r="G171" s="21">
        <v>7.1307086599999989</v>
      </c>
      <c r="H171" s="21">
        <v>8.0365754499999991</v>
      </c>
      <c r="I171" s="21">
        <v>8.8858583000000007</v>
      </c>
      <c r="J171" s="21">
        <v>8.1038040200000001</v>
      </c>
      <c r="K171" s="21">
        <v>8.1048670000000005</v>
      </c>
      <c r="L171" s="21">
        <v>7.74243185</v>
      </c>
      <c r="M171" s="21">
        <v>7.9098970200000016</v>
      </c>
      <c r="N171" s="21">
        <v>7.9590564500000003</v>
      </c>
      <c r="O171" s="29">
        <f t="shared" si="19"/>
        <v>94.288265450000011</v>
      </c>
      <c r="Q171" s="10">
        <v>1022</v>
      </c>
      <c r="R171" s="10" t="s">
        <v>31</v>
      </c>
      <c r="S171" s="21">
        <f>+'[10]30'!$F$64/10^6</f>
        <v>6.5830623100000016</v>
      </c>
      <c r="T171" s="21">
        <f>+'[10]30'!$G$64/10^6</f>
        <v>6.625212040000001</v>
      </c>
      <c r="U171" s="21">
        <f>+'[10]30'!$H$64/10^6</f>
        <v>6.4323802700000003</v>
      </c>
      <c r="V171" s="21">
        <f>+'[10]30'!$J$64/10^6</f>
        <v>6.5246598699999998</v>
      </c>
      <c r="W171" s="21">
        <f>+'[10]30'!$K$64/10^6</f>
        <v>6.3431630599999993</v>
      </c>
      <c r="X171" s="21">
        <f>+'[10]30'!$L$64/10^6</f>
        <v>6.2742119799999996</v>
      </c>
      <c r="Y171" s="21">
        <f>+'[10]30'!$N$64/10^6</f>
        <v>7.8242023399999985</v>
      </c>
      <c r="Z171" s="21">
        <f>+'[10]30'!$O$64/10^6</f>
        <v>7.3333842599999999</v>
      </c>
      <c r="AA171" s="21">
        <f>+'[10]30'!$P$64/10^6</f>
        <v>7.3096442499999998</v>
      </c>
      <c r="AB171" s="21">
        <f>+'[10]30'!$R$64/10^6</f>
        <v>6.9192516199999998</v>
      </c>
      <c r="AC171" s="21">
        <f>+'[10]30'!$S$64/10^6</f>
        <v>7.0535245400000015</v>
      </c>
      <c r="AD171" s="21">
        <f>+'[10]30'!$T$64/10^6</f>
        <v>7.09627915</v>
      </c>
      <c r="AE171" s="29">
        <f t="shared" si="20"/>
        <v>82.318975690000002</v>
      </c>
      <c r="AG171" s="10">
        <v>1022</v>
      </c>
      <c r="AH171" s="10" t="s">
        <v>31</v>
      </c>
      <c r="AI171" s="21">
        <f>+'[10]30'!$F$76/10^6</f>
        <v>0.69747000000000003</v>
      </c>
      <c r="AJ171" s="21">
        <f>+'[10]30'!$G$76/10^6</f>
        <v>0.69626999999999994</v>
      </c>
      <c r="AK171" s="21">
        <f>+'[10]30'!$H$76/10^6</f>
        <v>0.78221158999999996</v>
      </c>
      <c r="AL171" s="21">
        <f>+'[10]30'!$J$76/10^6</f>
        <v>0.70060999999999996</v>
      </c>
      <c r="AM171" s="21">
        <f>+'[10]30'!$K$76/10^6</f>
        <v>0.70111000000000001</v>
      </c>
      <c r="AN171" s="21">
        <f>+'[10]30'!$L$76/10^6</f>
        <v>0.71292</v>
      </c>
      <c r="AO171" s="21">
        <f>+'[10]30'!$N$76/10^6</f>
        <v>0.71572000000000002</v>
      </c>
      <c r="AP171" s="21">
        <f>+'[10]30'!$O$76/10^6</f>
        <v>0.71750999999999998</v>
      </c>
      <c r="AQ171" s="21">
        <f>+'[10]30'!$P$76/10^6</f>
        <v>0.73502579000000001</v>
      </c>
      <c r="AR171" s="21">
        <f>+'[10]30'!$R$76/10^6</f>
        <v>0.73009999999999997</v>
      </c>
      <c r="AS171" s="21">
        <f>+'[10]30'!$S$76/10^6</f>
        <v>0.73890999999999996</v>
      </c>
      <c r="AT171" s="21">
        <f>+'[10]30'!$T$76/10^6</f>
        <v>0.75629000000000002</v>
      </c>
      <c r="AU171" s="29">
        <f t="shared" si="21"/>
        <v>8.6841473800000006</v>
      </c>
      <c r="AW171" s="10">
        <v>1022</v>
      </c>
      <c r="AX171" s="10" t="s">
        <v>31</v>
      </c>
      <c r="AY171" s="21">
        <f>+'[10]30'!$F$85/10^6</f>
        <v>6.2129769999999959E-2</v>
      </c>
      <c r="AZ171" s="21">
        <f>+'[10]30'!$G$85/10^6</f>
        <v>0.40927342999999994</v>
      </c>
      <c r="BA171" s="21">
        <f>+'[10]30'!$H$85/10^6</f>
        <v>4.585931E-2</v>
      </c>
      <c r="BB171" s="21">
        <f>+'[10]30'!$J$85/10^6</f>
        <v>0.85592811000000013</v>
      </c>
      <c r="BC171" s="21">
        <f>+'[10]30'!$K$85/10^6</f>
        <v>8.6435599999999974E-2</v>
      </c>
      <c r="BD171" s="21">
        <f>+'[10]30'!$L$85/10^6</f>
        <v>1.0494434699999997</v>
      </c>
      <c r="BE171" s="21">
        <f>+'[10]30'!$N$85/10^6</f>
        <v>0.3459359600000001</v>
      </c>
      <c r="BF171" s="21">
        <f>+'[10]30'!$O$85/10^6</f>
        <v>5.2909759999999896E-2</v>
      </c>
      <c r="BG171" s="21">
        <f>+'[10]30'!$P$85/10^6</f>
        <v>6.0196959999999966E-2</v>
      </c>
      <c r="BH171" s="21">
        <f>+'[10]30'!$R$85/10^6</f>
        <v>9.3080229999999986E-2</v>
      </c>
      <c r="BI171" s="21">
        <f>+'[10]30'!$S$85/10^6</f>
        <v>0.11746247999999998</v>
      </c>
      <c r="BJ171" s="21">
        <f>+'[10]30'!$T$85/10^6</f>
        <v>0.10648729999999992</v>
      </c>
      <c r="BK171" s="29">
        <f t="shared" si="22"/>
        <v>3.2851423799999995</v>
      </c>
    </row>
    <row r="172" spans="1:63" x14ac:dyDescent="0.2">
      <c r="A172" s="10">
        <v>1023</v>
      </c>
      <c r="B172" s="10" t="s">
        <v>32</v>
      </c>
      <c r="C172" s="21">
        <v>1.5286465499999997</v>
      </c>
      <c r="D172" s="21">
        <v>1.7626718699999999</v>
      </c>
      <c r="E172" s="21">
        <v>1.4978346</v>
      </c>
      <c r="F172" s="21">
        <v>1.8120254099999997</v>
      </c>
      <c r="G172" s="21">
        <v>1.5968586999999999</v>
      </c>
      <c r="H172" s="21">
        <v>1.6659454599999999</v>
      </c>
      <c r="I172" s="21">
        <v>1.7672540000000001</v>
      </c>
      <c r="J172" s="21">
        <v>1.9467876099999999</v>
      </c>
      <c r="K172" s="21">
        <v>1.8160616199999997</v>
      </c>
      <c r="L172" s="21">
        <v>1.7519119599999997</v>
      </c>
      <c r="M172" s="21">
        <v>1.7342902599999999</v>
      </c>
      <c r="N172" s="21">
        <v>1.7190327499999998</v>
      </c>
      <c r="O172" s="29">
        <f t="shared" si="19"/>
        <v>20.599320789999997</v>
      </c>
      <c r="Q172" s="10">
        <v>1023</v>
      </c>
      <c r="R172" s="10" t="s">
        <v>32</v>
      </c>
      <c r="S172" s="21">
        <f>+'[10]31'!$F$64/10^6</f>
        <v>1.3080821299999998</v>
      </c>
      <c r="T172" s="21">
        <f>+'[10]31'!$G$64/10^6</f>
        <v>1.5016149599999999</v>
      </c>
      <c r="U172" s="21">
        <f>+'[10]31'!$H$64/10^6</f>
        <v>1.26087064</v>
      </c>
      <c r="V172" s="21">
        <f>+'[10]31'!$J$64/10^6</f>
        <v>1.5252158799999997</v>
      </c>
      <c r="W172" s="21">
        <f>+'[10]31'!$K$64/10^6</f>
        <v>1.3760599899999999</v>
      </c>
      <c r="X172" s="21">
        <f>+'[10]31'!$L$64/10^6</f>
        <v>1.39035182</v>
      </c>
      <c r="Y172" s="21">
        <f>+'[10]31'!$N$64/10^6</f>
        <v>1.6378904699999999</v>
      </c>
      <c r="Z172" s="21">
        <f>+'[10]31'!$O$64/10^6</f>
        <v>1.6106866899999999</v>
      </c>
      <c r="AA172" s="21">
        <f>+'[10]31'!$P$64/10^6</f>
        <v>1.5908054899999997</v>
      </c>
      <c r="AB172" s="21">
        <f>+'[10]31'!$R$64/10^6</f>
        <v>1.5446405299999999</v>
      </c>
      <c r="AC172" s="21">
        <f>+'[10]31'!$S$64/10^6</f>
        <v>1.4963780699999998</v>
      </c>
      <c r="AD172" s="21">
        <f>+'[10]31'!$T$64/10^6</f>
        <v>1.4881210799999998</v>
      </c>
      <c r="AE172" s="29">
        <f t="shared" si="20"/>
        <v>17.730717749999997</v>
      </c>
      <c r="AG172" s="10">
        <v>1023</v>
      </c>
      <c r="AH172" s="10" t="s">
        <v>32</v>
      </c>
      <c r="AI172" s="21">
        <f>+'[10]31'!$F$76/10^6</f>
        <v>0.20968999999999999</v>
      </c>
      <c r="AJ172" s="21">
        <f>+'[10]31'!$G$76/10^6</f>
        <v>0.20893999999999999</v>
      </c>
      <c r="AK172" s="21">
        <f>+'[10]31'!$H$76/10^6</f>
        <v>0.20280000000000001</v>
      </c>
      <c r="AL172" s="21">
        <f>+'[10]31'!$J$76/10^6</f>
        <v>0.20547000000000001</v>
      </c>
      <c r="AM172" s="21">
        <f>+'[10]31'!$K$76/10^6</f>
        <v>0.20524999999999999</v>
      </c>
      <c r="AN172" s="21">
        <f>+'[10]31'!$L$76/10^6</f>
        <v>0.20497000000000001</v>
      </c>
      <c r="AO172" s="21">
        <f>+'[10]31'!$N$76/10^6</f>
        <v>0.20574999999999999</v>
      </c>
      <c r="AP172" s="21">
        <f>+'[10]31'!$O$76/10^6</f>
        <v>0.20773</v>
      </c>
      <c r="AQ172" s="21">
        <f>+'[10]31'!$P$76/10^6</f>
        <v>0.19450000000000001</v>
      </c>
      <c r="AR172" s="21">
        <f>+'[10]31'!$R$76/10^6</f>
        <v>0.19714000000000001</v>
      </c>
      <c r="AS172" s="21">
        <f>+'[10]31'!$S$76/10^6</f>
        <v>0.20916000000000001</v>
      </c>
      <c r="AT172" s="21">
        <f>+'[10]31'!$T$76/10^6</f>
        <v>0.19964000000000001</v>
      </c>
      <c r="AU172" s="29">
        <f t="shared" si="21"/>
        <v>2.4510400000000003</v>
      </c>
      <c r="AW172" s="10">
        <v>1023</v>
      </c>
      <c r="AX172" s="10" t="s">
        <v>32</v>
      </c>
      <c r="AY172" s="21">
        <f>+'[10]31'!$F$85/10^6</f>
        <v>1.0874419999999997E-2</v>
      </c>
      <c r="AZ172" s="21">
        <f>+'[10]31'!$G$85/10^6</f>
        <v>5.2116910000000002E-2</v>
      </c>
      <c r="BA172" s="21">
        <f>+'[10]31'!$H$85/10^6</f>
        <v>3.4163960000000007E-2</v>
      </c>
      <c r="BB172" s="21">
        <f>+'[10]31'!$J$85/10^6</f>
        <v>8.1339530000000035E-2</v>
      </c>
      <c r="BC172" s="21">
        <f>+'[10]31'!$K$85/10^6</f>
        <v>1.5548709999999999E-2</v>
      </c>
      <c r="BD172" s="21">
        <f>+'[10]31'!$L$85/10^6</f>
        <v>7.0623639999999988E-2</v>
      </c>
      <c r="BE172" s="21">
        <f>+'[10]31'!$N$85/10^6</f>
        <v>-7.6386469999999998E-2</v>
      </c>
      <c r="BF172" s="21">
        <f>+'[10]31'!$O$85/10^6</f>
        <v>0.12837092</v>
      </c>
      <c r="BG172" s="21">
        <f>+'[10]31'!$P$85/10^6</f>
        <v>3.0756130000000003E-2</v>
      </c>
      <c r="BH172" s="21">
        <f>+'[10]31'!$R$85/10^6</f>
        <v>1.013143E-2</v>
      </c>
      <c r="BI172" s="21">
        <f>+'[10]31'!$S$85/10^6</f>
        <v>2.8752190000000004E-2</v>
      </c>
      <c r="BJ172" s="21">
        <f>+'[10]31'!$T$85/10^6</f>
        <v>3.1271670000000015E-2</v>
      </c>
      <c r="BK172" s="29">
        <f t="shared" si="22"/>
        <v>0.41756304000000011</v>
      </c>
    </row>
    <row r="173" spans="1:63" x14ac:dyDescent="0.2">
      <c r="A173" s="10">
        <v>1024</v>
      </c>
      <c r="B173" s="10" t="s">
        <v>33</v>
      </c>
      <c r="C173" s="21">
        <v>11.91824113</v>
      </c>
      <c r="D173" s="21">
        <v>12.952982430000002</v>
      </c>
      <c r="E173" s="21">
        <v>12.78155844</v>
      </c>
      <c r="F173" s="21">
        <v>13.18934812</v>
      </c>
      <c r="G173" s="21">
        <v>12.777997339999999</v>
      </c>
      <c r="H173" s="21">
        <v>12.1493269</v>
      </c>
      <c r="I173" s="21">
        <v>13.75972515</v>
      </c>
      <c r="J173" s="21">
        <v>12.969646769999999</v>
      </c>
      <c r="K173" s="21">
        <v>13.51408309</v>
      </c>
      <c r="L173" s="21">
        <v>12.846805659999999</v>
      </c>
      <c r="M173" s="21">
        <v>13.05338409</v>
      </c>
      <c r="N173" s="21">
        <v>13.566393340000001</v>
      </c>
      <c r="O173" s="29">
        <f t="shared" si="19"/>
        <v>155.47949245999999</v>
      </c>
      <c r="Q173" s="10">
        <v>1024</v>
      </c>
      <c r="R173" s="10" t="s">
        <v>33</v>
      </c>
      <c r="S173" s="21">
        <f>+'[10]32'!$F$64/10^6</f>
        <v>10.876585739999999</v>
      </c>
      <c r="T173" s="21">
        <f>+'[10]32'!$G$64/10^6</f>
        <v>11.416515330000001</v>
      </c>
      <c r="U173" s="21">
        <f>+'[10]32'!$H$64/10^6</f>
        <v>11.658233279999999</v>
      </c>
      <c r="V173" s="21">
        <f>+'[10]32'!$J$64/10^6</f>
        <v>11.852787299999999</v>
      </c>
      <c r="W173" s="21">
        <f>+'[10]32'!$K$64/10^6</f>
        <v>11.620556899999999</v>
      </c>
      <c r="X173" s="21">
        <f>+'[10]32'!$L$64/10^6</f>
        <v>10.947362829999999</v>
      </c>
      <c r="Y173" s="21">
        <f>+'[10]32'!$N$64/10^6</f>
        <v>12.55332729</v>
      </c>
      <c r="Z173" s="21">
        <f>+'[10]32'!$O$64/10^6</f>
        <v>11.756616469999999</v>
      </c>
      <c r="AA173" s="21">
        <f>+'[10]32'!$P$64/10^6</f>
        <v>12.14142069</v>
      </c>
      <c r="AB173" s="21">
        <f>+'[10]32'!$R$64/10^6</f>
        <v>11.742397779999999</v>
      </c>
      <c r="AC173" s="21">
        <f>+'[10]32'!$S$64/10^6</f>
        <v>11.874402180000001</v>
      </c>
      <c r="AD173" s="21">
        <f>+'[10]32'!$T$64/10^6</f>
        <v>12.457022120000001</v>
      </c>
      <c r="AE173" s="29">
        <f t="shared" si="20"/>
        <v>140.89722791</v>
      </c>
      <c r="AG173" s="10">
        <v>1024</v>
      </c>
      <c r="AH173" s="10" t="s">
        <v>33</v>
      </c>
      <c r="AI173" s="21">
        <f>+'[10]32'!$F$76/10^6</f>
        <v>0.94242000000000004</v>
      </c>
      <c r="AJ173" s="21">
        <f>+'[10]32'!$G$76/10^6</f>
        <v>0.94144000000000005</v>
      </c>
      <c r="AK173" s="21">
        <f>+'[10]32'!$H$76/10^6</f>
        <v>0.94786000000000004</v>
      </c>
      <c r="AL173" s="21">
        <f>+'[10]32'!$J$76/10^6</f>
        <v>0.95176000000000005</v>
      </c>
      <c r="AM173" s="21">
        <f>+'[10]32'!$K$76/10^6</f>
        <v>0.95298000000000005</v>
      </c>
      <c r="AN173" s="21">
        <f>+'[10]32'!$L$76/10^6</f>
        <v>0.96606000000000003</v>
      </c>
      <c r="AO173" s="21">
        <f>+'[10]32'!$N$76/10^6</f>
        <v>0.96447000000000005</v>
      </c>
      <c r="AP173" s="21">
        <f>+'[10]32'!$O$76/10^6</f>
        <v>0.98087999999999997</v>
      </c>
      <c r="AQ173" s="21">
        <f>+'[10]32'!$P$76/10^6</f>
        <v>0.99328000000000005</v>
      </c>
      <c r="AR173" s="21">
        <f>+'[10]32'!$R$76/10^6</f>
        <v>0.98087000000000002</v>
      </c>
      <c r="AS173" s="21">
        <f>+'[10]32'!$S$76/10^6</f>
        <v>0.97828999999999999</v>
      </c>
      <c r="AT173" s="21">
        <f>+'[10]32'!$T$76/10^6</f>
        <v>0.98219000000000001</v>
      </c>
      <c r="AU173" s="29">
        <f t="shared" si="21"/>
        <v>11.582499999999998</v>
      </c>
      <c r="AW173" s="10">
        <v>1024</v>
      </c>
      <c r="AX173" s="10" t="s">
        <v>33</v>
      </c>
      <c r="AY173" s="21">
        <f>+'[10]32'!$F$85/10^6</f>
        <v>9.9235390000000021E-2</v>
      </c>
      <c r="AZ173" s="21">
        <f>+'[10]32'!$G$85/10^6</f>
        <v>0.59502710000000014</v>
      </c>
      <c r="BA173" s="21">
        <f>+'[10]32'!$H$85/10^6</f>
        <v>0.17546515999999993</v>
      </c>
      <c r="BB173" s="21">
        <f>+'[10]32'!$J$85/10^6</f>
        <v>0.38480082000000004</v>
      </c>
      <c r="BC173" s="21">
        <f>+'[10]32'!$K$85/10^6</f>
        <v>0.20446043999999994</v>
      </c>
      <c r="BD173" s="21">
        <f>+'[10]32'!$L$85/10^6</f>
        <v>0.23590407000000008</v>
      </c>
      <c r="BE173" s="21">
        <f>+'[10]32'!$N$85/10^6</f>
        <v>0.24192785999999986</v>
      </c>
      <c r="BF173" s="21">
        <f>+'[10]32'!$O$85/10^6</f>
        <v>0.23215030000000006</v>
      </c>
      <c r="BG173" s="21">
        <f>+'[10]32'!$P$85/10^6</f>
        <v>0.3793823999999999</v>
      </c>
      <c r="BH173" s="21">
        <f>+'[10]32'!$R$85/10^6</f>
        <v>0.12353788</v>
      </c>
      <c r="BI173" s="21">
        <f>+'[10]32'!$S$85/10^6</f>
        <v>0.20069191000000014</v>
      </c>
      <c r="BJ173" s="21">
        <f>+'[10]32'!$T$85/10^6</f>
        <v>0.12718121999999998</v>
      </c>
      <c r="BK173" s="29">
        <f t="shared" si="22"/>
        <v>2.9997645500000001</v>
      </c>
    </row>
    <row r="174" spans="1:63" x14ac:dyDescent="0.2">
      <c r="A174" s="10">
        <v>1025</v>
      </c>
      <c r="B174" s="10" t="s">
        <v>34</v>
      </c>
      <c r="C174" s="21">
        <v>1.7400232499999999</v>
      </c>
      <c r="D174" s="21">
        <v>1.7510754499999996</v>
      </c>
      <c r="E174" s="21">
        <v>1.7087324700000002</v>
      </c>
      <c r="F174" s="21">
        <v>1.6996047899999998</v>
      </c>
      <c r="G174" s="21">
        <v>1.7906440700000001</v>
      </c>
      <c r="H174" s="21">
        <v>1.78800297</v>
      </c>
      <c r="I174" s="21">
        <v>2.0537876000000002</v>
      </c>
      <c r="J174" s="21">
        <v>2.0100690299999999</v>
      </c>
      <c r="K174" s="21">
        <v>1.8977047499999999</v>
      </c>
      <c r="L174" s="21">
        <v>1.7703941000000001</v>
      </c>
      <c r="M174" s="21">
        <v>1.7549579600000005</v>
      </c>
      <c r="N174" s="21">
        <v>1.8203418</v>
      </c>
      <c r="O174" s="29">
        <f t="shared" si="19"/>
        <v>21.785338240000002</v>
      </c>
      <c r="Q174" s="10">
        <v>1025</v>
      </c>
      <c r="R174" s="10" t="s">
        <v>34</v>
      </c>
      <c r="S174" s="21">
        <f>+'[10]33'!$F$64/10^6</f>
        <v>1.43844416</v>
      </c>
      <c r="T174" s="21">
        <f>+'[10]33'!$G$64/10^6</f>
        <v>1.5224897399999997</v>
      </c>
      <c r="U174" s="21">
        <f>+'[10]33'!$H$64/10^6</f>
        <v>1.46706212</v>
      </c>
      <c r="V174" s="21">
        <f>+'[10]33'!$J$64/10^6</f>
        <v>1.5362953499999998</v>
      </c>
      <c r="W174" s="21">
        <f>+'[10]33'!$K$64/10^6</f>
        <v>1.54064332</v>
      </c>
      <c r="X174" s="21">
        <f>+'[10]33'!$L$64/10^6</f>
        <v>1.5309275</v>
      </c>
      <c r="Y174" s="21">
        <f>+'[10]33'!$N$64/10^6</f>
        <v>1.8095420200000001</v>
      </c>
      <c r="Z174" s="21">
        <f>+'[10]33'!$O$64/10^6</f>
        <v>1.72744236</v>
      </c>
      <c r="AA174" s="21">
        <f>+'[10]33'!$P$64/10^6</f>
        <v>1.6529408700000001</v>
      </c>
      <c r="AB174" s="21">
        <f>+'[10]33'!$R$64/10^6</f>
        <v>1.5345289600000003</v>
      </c>
      <c r="AC174" s="21">
        <f>+'[10]33'!$S$64/10^6</f>
        <v>1.5876298600000003</v>
      </c>
      <c r="AD174" s="21">
        <f>+'[10]33'!$T$64/10^6</f>
        <v>1.6041262199999999</v>
      </c>
      <c r="AE174" s="29">
        <f t="shared" si="20"/>
        <v>18.952072480000002</v>
      </c>
      <c r="AG174" s="10">
        <v>1025</v>
      </c>
      <c r="AH174" s="10" t="s">
        <v>34</v>
      </c>
      <c r="AI174" s="21">
        <f>+'[10]33'!$F$76/10^6</f>
        <v>0.22101000000000001</v>
      </c>
      <c r="AJ174" s="21">
        <f>+'[10]33'!$G$76/10^6</f>
        <v>0.22836999999999999</v>
      </c>
      <c r="AK174" s="21">
        <f>+'[10]33'!$H$76/10^6</f>
        <v>0.23096</v>
      </c>
      <c r="AL174" s="21">
        <f>+'[10]33'!$J$76/10^6</f>
        <v>0.23088</v>
      </c>
      <c r="AM174" s="21">
        <f>+'[10]33'!$K$76/10^6</f>
        <v>0.22846</v>
      </c>
      <c r="AN174" s="21">
        <f>+'[10]33'!$L$76/10^6</f>
        <v>0.23852999999999999</v>
      </c>
      <c r="AO174" s="21">
        <f>+'[10]33'!$N$76/10^6</f>
        <v>0.22658</v>
      </c>
      <c r="AP174" s="21">
        <f>+'[10]33'!$O$76/10^6</f>
        <v>0.25608999999999998</v>
      </c>
      <c r="AQ174" s="21">
        <f>+'[10]33'!$P$76/10^6</f>
        <v>0.22985</v>
      </c>
      <c r="AR174" s="21">
        <f>+'[10]33'!$R$76/10^6</f>
        <v>0.23613000000000001</v>
      </c>
      <c r="AS174" s="21">
        <f>+'[10]33'!$S$76/10^6</f>
        <v>0.24034</v>
      </c>
      <c r="AT174" s="21">
        <f>+'[10]33'!$T$76/10^6</f>
        <v>0.24195</v>
      </c>
      <c r="AU174" s="29">
        <f t="shared" si="21"/>
        <v>2.8091499999999998</v>
      </c>
      <c r="AW174" s="10">
        <v>1025</v>
      </c>
      <c r="AX174" s="10" t="s">
        <v>34</v>
      </c>
      <c r="AY174" s="21">
        <f>+'[10]33'!$F$85/10^6</f>
        <v>8.0569090000000024E-2</v>
      </c>
      <c r="AZ174" s="21">
        <f>+'[10]33'!$G$85/10^6</f>
        <v>2.157100000000064E-4</v>
      </c>
      <c r="BA174" s="21">
        <f>+'[10]33'!$H$85/10^6</f>
        <v>1.0710350000000006E-2</v>
      </c>
      <c r="BB174" s="21">
        <f>+'[10]33'!$J$85/10^6</f>
        <v>-6.7570560000000002E-2</v>
      </c>
      <c r="BC174" s="21">
        <f>+'[10]33'!$K$85/10^6</f>
        <v>2.1540750000000001E-2</v>
      </c>
      <c r="BD174" s="21">
        <f>+'[10]33'!$L$85/10^6</f>
        <v>1.8545470000000001E-2</v>
      </c>
      <c r="BE174" s="21">
        <f>+'[10]33'!$N$85/10^6</f>
        <v>1.7665580000000018E-2</v>
      </c>
      <c r="BF174" s="21">
        <f>+'[10]33'!$O$85/10^6</f>
        <v>2.6536669999999984E-2</v>
      </c>
      <c r="BG174" s="21">
        <f>+'[10]33'!$P$85/10^6</f>
        <v>1.4913880000000004E-2</v>
      </c>
      <c r="BH174" s="21">
        <f>+'[10]33'!$R$85/10^6</f>
        <v>-2.6486000000001513E-4</v>
      </c>
      <c r="BI174" s="21">
        <f>+'[10]33'!$S$85/10^6</f>
        <v>-7.3011899999999991E-2</v>
      </c>
      <c r="BJ174" s="21">
        <f>+'[10]33'!$T$85/10^6</f>
        <v>-2.5734419999999997E-2</v>
      </c>
      <c r="BK174" s="29">
        <f t="shared" si="22"/>
        <v>2.4115760000000024E-2</v>
      </c>
    </row>
    <row r="175" spans="1:63" x14ac:dyDescent="0.2">
      <c r="A175" s="10">
        <v>1026</v>
      </c>
      <c r="B175" s="10" t="s">
        <v>35</v>
      </c>
      <c r="C175" s="21">
        <v>0.78665992000000007</v>
      </c>
      <c r="D175" s="21">
        <v>0.87760472999999994</v>
      </c>
      <c r="E175" s="21">
        <v>0.84214292000000002</v>
      </c>
      <c r="F175" s="21">
        <v>0.83639374000000011</v>
      </c>
      <c r="G175" s="21">
        <v>0.80546753999999998</v>
      </c>
      <c r="H175" s="21">
        <v>0.80404901999999989</v>
      </c>
      <c r="I175" s="21">
        <v>0.90934134999999983</v>
      </c>
      <c r="J175" s="21">
        <v>0.87150003000000009</v>
      </c>
      <c r="K175" s="21">
        <v>0.89707545999999994</v>
      </c>
      <c r="L175" s="21">
        <v>0.86263353999999992</v>
      </c>
      <c r="M175" s="21">
        <v>0.84272538000000008</v>
      </c>
      <c r="N175" s="21">
        <v>0.89024938000000009</v>
      </c>
      <c r="O175" s="29">
        <f t="shared" si="19"/>
        <v>10.225843009999998</v>
      </c>
      <c r="Q175" s="10">
        <v>1026</v>
      </c>
      <c r="R175" s="10" t="s">
        <v>35</v>
      </c>
      <c r="S175" s="21">
        <f>+'[10]34'!$F$64/10^6</f>
        <v>0.71109562000000004</v>
      </c>
      <c r="T175" s="21">
        <f>+'[10]34'!$G$64/10^6</f>
        <v>0.73924150999999994</v>
      </c>
      <c r="U175" s="21">
        <f>+'[10]34'!$H$64/10^6</f>
        <v>0.76189685000000007</v>
      </c>
      <c r="V175" s="21">
        <f>+'[10]34'!$J$64/10^6</f>
        <v>0.75755412000000011</v>
      </c>
      <c r="W175" s="21">
        <f>+'[10]34'!$K$64/10^6</f>
        <v>0.72837200000000002</v>
      </c>
      <c r="X175" s="21">
        <f>+'[10]34'!$L$64/10^6</f>
        <v>0.71858244999999998</v>
      </c>
      <c r="Y175" s="21">
        <f>+'[10]34'!$N$64/10^6</f>
        <v>0.83453187999999989</v>
      </c>
      <c r="Z175" s="21">
        <f>+'[10]34'!$O$64/10^6</f>
        <v>0.7970470500000002</v>
      </c>
      <c r="AA175" s="21">
        <f>+'[10]34'!$P$64/10^6</f>
        <v>0.80889680999999991</v>
      </c>
      <c r="AB175" s="21">
        <f>+'[10]34'!$R$64/10^6</f>
        <v>0.78334026999999995</v>
      </c>
      <c r="AC175" s="21">
        <f>+'[10]34'!$S$64/10^6</f>
        <v>0.76884240000000015</v>
      </c>
      <c r="AD175" s="21">
        <f>+'[10]34'!$T$64/10^6</f>
        <v>0.81264973000000007</v>
      </c>
      <c r="AE175" s="29">
        <f t="shared" si="20"/>
        <v>9.2220506900000014</v>
      </c>
      <c r="AG175" s="10">
        <v>1026</v>
      </c>
      <c r="AH175" s="10" t="s">
        <v>35</v>
      </c>
      <c r="AI175" s="21">
        <f>+'[10]34'!$F$76/10^6</f>
        <v>7.0010000000000003E-2</v>
      </c>
      <c r="AJ175" s="21">
        <f>+'[10]34'!$G$76/10^6</f>
        <v>7.0690000000000003E-2</v>
      </c>
      <c r="AK175" s="21">
        <f>+'[10]34'!$H$76/10^6</f>
        <v>7.1470000000000006E-2</v>
      </c>
      <c r="AL175" s="21">
        <f>+'[10]34'!$J$76/10^6</f>
        <v>7.1169999999999997E-2</v>
      </c>
      <c r="AM175" s="21">
        <f>+'[10]34'!$K$76/10^6</f>
        <v>7.0879999999999999E-2</v>
      </c>
      <c r="AN175" s="21">
        <f>+'[10]34'!$L$76/10^6</f>
        <v>7.1190000000000003E-2</v>
      </c>
      <c r="AO175" s="21">
        <f>+'[10]34'!$N$76/10^6</f>
        <v>7.1489999999999998E-2</v>
      </c>
      <c r="AP175" s="21">
        <f>+'[10]34'!$O$76/10^6</f>
        <v>7.2120000000000004E-2</v>
      </c>
      <c r="AQ175" s="21">
        <f>+'[10]34'!$P$76/10^6</f>
        <v>7.1429999999999993E-2</v>
      </c>
      <c r="AR175" s="21">
        <f>+'[10]34'!$R$76/10^6</f>
        <v>7.1840000000000001E-2</v>
      </c>
      <c r="AS175" s="21">
        <f>+'[10]34'!$S$76/10^6</f>
        <v>7.2050000000000003E-2</v>
      </c>
      <c r="AT175" s="21">
        <f>+'[10]34'!$T$76/10^6</f>
        <v>7.2059999999999999E-2</v>
      </c>
      <c r="AU175" s="29">
        <f t="shared" si="21"/>
        <v>0.85640000000000005</v>
      </c>
      <c r="AW175" s="10">
        <v>1026</v>
      </c>
      <c r="AX175" s="10" t="s">
        <v>35</v>
      </c>
      <c r="AY175" s="21">
        <f>+'[10]34'!$F$85/10^6</f>
        <v>5.554299999999999E-3</v>
      </c>
      <c r="AZ175" s="21">
        <f>+'[10]34'!$G$85/10^6</f>
        <v>6.7673220000000034E-2</v>
      </c>
      <c r="BA175" s="21">
        <f>+'[10]34'!$H$85/10^6</f>
        <v>8.7760700000000004E-3</v>
      </c>
      <c r="BB175" s="21">
        <f>+'[10]34'!$J$85/10^6</f>
        <v>7.6696199999999994E-3</v>
      </c>
      <c r="BC175" s="21">
        <f>+'[10]34'!$K$85/10^6</f>
        <v>6.2155400000000012E-3</v>
      </c>
      <c r="BD175" s="21">
        <f>+'[10]34'!$L$85/10^6</f>
        <v>1.4276569999999999E-2</v>
      </c>
      <c r="BE175" s="21">
        <f>+'[10]34'!$N$85/10^6</f>
        <v>3.3194699999999993E-3</v>
      </c>
      <c r="BF175" s="21">
        <f>+'[10]34'!$O$85/10^6</f>
        <v>2.3329799999999997E-3</v>
      </c>
      <c r="BG175" s="21">
        <f>+'[10]34'!$P$85/10^6</f>
        <v>1.6748649999999993E-2</v>
      </c>
      <c r="BH175" s="21">
        <f>+'[10]34'!$R$85/10^6</f>
        <v>7.4532700000000006E-3</v>
      </c>
      <c r="BI175" s="21">
        <f>+'[10]34'!$S$85/10^6</f>
        <v>1.8329799999999995E-3</v>
      </c>
      <c r="BJ175" s="21">
        <f>+'[10]34'!$T$85/10^6</f>
        <v>5.5396500000000019E-3</v>
      </c>
      <c r="BK175" s="29">
        <f t="shared" si="22"/>
        <v>0.14739232000000008</v>
      </c>
    </row>
    <row r="176" spans="1:63" x14ac:dyDescent="0.2">
      <c r="A176" s="10">
        <v>1027</v>
      </c>
      <c r="B176" s="10" t="s">
        <v>36</v>
      </c>
      <c r="C176" s="21">
        <v>1.1602624699999999</v>
      </c>
      <c r="D176" s="21">
        <v>1.2017104400000003</v>
      </c>
      <c r="E176" s="21">
        <v>1.20768056</v>
      </c>
      <c r="F176" s="21">
        <v>1.2148501099999998</v>
      </c>
      <c r="G176" s="21">
        <v>1.2531841000000001</v>
      </c>
      <c r="H176" s="21">
        <v>1.144876</v>
      </c>
      <c r="I176" s="21">
        <v>1.3521062099999999</v>
      </c>
      <c r="J176" s="21">
        <v>1.31186253</v>
      </c>
      <c r="K176" s="21">
        <v>1.2465926700000001</v>
      </c>
      <c r="L176" s="21">
        <v>1.22580895</v>
      </c>
      <c r="M176" s="21">
        <v>1.1701610399999998</v>
      </c>
      <c r="N176" s="21">
        <v>1.1711310399999999</v>
      </c>
      <c r="O176" s="29">
        <f t="shared" si="19"/>
        <v>14.660226119999999</v>
      </c>
      <c r="Q176" s="10">
        <v>1027</v>
      </c>
      <c r="R176" s="10" t="s">
        <v>36</v>
      </c>
      <c r="S176" s="21">
        <f>+'[10]35'!$F$64/10^6</f>
        <v>1.0200589099999999</v>
      </c>
      <c r="T176" s="21">
        <f>+'[10]35'!$G$64/10^6</f>
        <v>1.0804260400000003</v>
      </c>
      <c r="U176" s="21">
        <f>+'[10]35'!$H$64/10^6</f>
        <v>1.0582766000000001</v>
      </c>
      <c r="V176" s="21">
        <f>+'[10]35'!$J$64/10^6</f>
        <v>1.0835112099999999</v>
      </c>
      <c r="W176" s="21">
        <f>+'[10]35'!$K$64/10^6</f>
        <v>1.1318226900000001</v>
      </c>
      <c r="X176" s="21">
        <f>+'[10]35'!$L$64/10^6</f>
        <v>1.0237145000000001</v>
      </c>
      <c r="Y176" s="21">
        <f>+'[10]35'!$N$64/10^6</f>
        <v>1.2139753599999998</v>
      </c>
      <c r="Z176" s="21">
        <f>+'[10]35'!$O$64/10^6</f>
        <v>1.1774346</v>
      </c>
      <c r="AA176" s="21">
        <f>+'[10]35'!$P$64/10^6</f>
        <v>1.1116190000000001</v>
      </c>
      <c r="AB176" s="21">
        <f>+'[10]35'!$R$64/10^6</f>
        <v>1.09094848</v>
      </c>
      <c r="AC176" s="21">
        <f>+'[10]35'!$S$64/10^6</f>
        <v>1.0337795299999999</v>
      </c>
      <c r="AD176" s="21">
        <f>+'[10]35'!$T$64/10^6</f>
        <v>1.0459603499999999</v>
      </c>
      <c r="AE176" s="29">
        <f t="shared" si="20"/>
        <v>13.071527270000001</v>
      </c>
      <c r="AG176" s="10">
        <v>1027</v>
      </c>
      <c r="AH176" s="10" t="s">
        <v>36</v>
      </c>
      <c r="AI176" s="21">
        <f>+'[10]35'!$F$76/10^6</f>
        <v>0.11309</v>
      </c>
      <c r="AJ176" s="21">
        <f>+'[10]35'!$G$76/10^6</f>
        <v>0.11362999999999999</v>
      </c>
      <c r="AK176" s="21">
        <f>+'[10]35'!$H$76/10^6</f>
        <v>0.13946</v>
      </c>
      <c r="AL176" s="21">
        <f>+'[10]35'!$J$76/10^6</f>
        <v>0.12523999999999999</v>
      </c>
      <c r="AM176" s="21">
        <f>+'[10]35'!$K$76/10^6</f>
        <v>0.11387</v>
      </c>
      <c r="AN176" s="21">
        <f>+'[10]35'!$L$76/10^6</f>
        <v>0.11434999999999999</v>
      </c>
      <c r="AO176" s="21">
        <f>+'[10]35'!$N$76/10^6</f>
        <v>0.11482000000000001</v>
      </c>
      <c r="AP176" s="21">
        <f>+'[10]35'!$O$76/10^6</f>
        <v>0.11600000000000001</v>
      </c>
      <c r="AQ176" s="21">
        <f>+'[10]35'!$P$76/10^6</f>
        <v>0.11554</v>
      </c>
      <c r="AR176" s="21">
        <f>+'[10]35'!$R$76/10^6</f>
        <v>0.11532000000000001</v>
      </c>
      <c r="AS176" s="21">
        <f>+'[10]35'!$S$76/10^6</f>
        <v>0.11709</v>
      </c>
      <c r="AT176" s="21">
        <f>+'[10]35'!$T$76/10^6</f>
        <v>0.11723</v>
      </c>
      <c r="AU176" s="29">
        <f t="shared" si="21"/>
        <v>1.41564</v>
      </c>
      <c r="AW176" s="10">
        <v>1027</v>
      </c>
      <c r="AX176" s="10" t="s">
        <v>36</v>
      </c>
      <c r="AY176" s="21">
        <f>+'[10]35'!$F$85/10^6</f>
        <v>2.7113559999999998E-2</v>
      </c>
      <c r="AZ176" s="21">
        <f>+'[10]35'!$G$85/10^6</f>
        <v>7.6544000000000013E-3</v>
      </c>
      <c r="BA176" s="21">
        <f>+'[10]35'!$H$85/10^6</f>
        <v>9.94396E-3</v>
      </c>
      <c r="BB176" s="21">
        <f>+'[10]35'!$J$85/10^6</f>
        <v>6.0989000000000017E-3</v>
      </c>
      <c r="BC176" s="21">
        <f>+'[10]35'!$K$85/10^6</f>
        <v>7.4914100000000039E-3</v>
      </c>
      <c r="BD176" s="21">
        <f>+'[10]35'!$L$85/10^6</f>
        <v>6.8114999999999998E-3</v>
      </c>
      <c r="BE176" s="21">
        <f>+'[10]35'!$N$85/10^6</f>
        <v>2.3310850000000004E-2</v>
      </c>
      <c r="BF176" s="21">
        <f>+'[10]35'!$O$85/10^6</f>
        <v>1.8427930000000009E-2</v>
      </c>
      <c r="BG176" s="21">
        <f>+'[10]35'!$P$85/10^6</f>
        <v>1.9433669999999997E-2</v>
      </c>
      <c r="BH176" s="21">
        <f>+'[10]35'!$R$85/10^6</f>
        <v>1.9540470000000032E-2</v>
      </c>
      <c r="BI176" s="21">
        <f>+'[10]35'!$S$85/10^6</f>
        <v>1.9291510000000001E-2</v>
      </c>
      <c r="BJ176" s="21">
        <f>+'[10]35'!$T$85/10^6</f>
        <v>7.9406899999999985E-3</v>
      </c>
      <c r="BK176" s="29">
        <f t="shared" si="22"/>
        <v>0.17305885000000007</v>
      </c>
    </row>
    <row r="177" spans="1:63" x14ac:dyDescent="0.2">
      <c r="A177" s="10">
        <v>1028</v>
      </c>
      <c r="B177" s="10" t="s">
        <v>37</v>
      </c>
      <c r="C177" s="21">
        <v>6.2666068099999999</v>
      </c>
      <c r="D177" s="21">
        <v>6.4368367800000001</v>
      </c>
      <c r="E177" s="21">
        <v>6.3015887400000006</v>
      </c>
      <c r="F177" s="21">
        <v>6.5727728600000006</v>
      </c>
      <c r="G177" s="21">
        <v>6.4775464100000004</v>
      </c>
      <c r="H177" s="21">
        <v>6.0488582699999993</v>
      </c>
      <c r="I177" s="21">
        <v>6.95033543</v>
      </c>
      <c r="J177" s="21">
        <v>6.575162559999999</v>
      </c>
      <c r="K177" s="21">
        <v>6.9156557899999997</v>
      </c>
      <c r="L177" s="21">
        <v>6.4411986199999998</v>
      </c>
      <c r="M177" s="21">
        <v>6.5578075</v>
      </c>
      <c r="N177" s="21">
        <v>6.5821645500000008</v>
      </c>
      <c r="O177" s="29">
        <f t="shared" si="19"/>
        <v>78.12653431999999</v>
      </c>
      <c r="Q177" s="10">
        <v>1028</v>
      </c>
      <c r="R177" s="10" t="s">
        <v>37</v>
      </c>
      <c r="S177" s="21">
        <f>+'[10]36'!$F$64/10^6</f>
        <v>5.5785215499999996</v>
      </c>
      <c r="T177" s="21">
        <f>+'[10]36'!$G$64/10^6</f>
        <v>5.73406269</v>
      </c>
      <c r="U177" s="21">
        <f>+'[10]36'!$H$64/10^6</f>
        <v>5.5586082200000009</v>
      </c>
      <c r="V177" s="21">
        <f>+'[10]36'!$J$64/10^6</f>
        <v>5.87487928</v>
      </c>
      <c r="W177" s="21">
        <f>+'[10]36'!$K$64/10^6</f>
        <v>5.79290547</v>
      </c>
      <c r="X177" s="21">
        <f>+'[10]36'!$L$64/10^6</f>
        <v>5.342439119999999</v>
      </c>
      <c r="Y177" s="21">
        <f>+'[10]36'!$N$64/10^6</f>
        <v>6.2550375499999999</v>
      </c>
      <c r="Z177" s="21">
        <f>+'[10]36'!$O$64/10^6</f>
        <v>5.8755429999999986</v>
      </c>
      <c r="AA177" s="21">
        <f>+'[10]36'!$P$64/10^6</f>
        <v>6.1567239900000006</v>
      </c>
      <c r="AB177" s="21">
        <f>+'[10]36'!$R$64/10^6</f>
        <v>5.7777451700000002</v>
      </c>
      <c r="AC177" s="21">
        <f>+'[10]36'!$S$64/10^6</f>
        <v>5.8768916600000001</v>
      </c>
      <c r="AD177" s="21">
        <f>+'[10]36'!$T$64/10^6</f>
        <v>5.8892085800000009</v>
      </c>
      <c r="AE177" s="29">
        <f t="shared" si="20"/>
        <v>69.712566280000004</v>
      </c>
      <c r="AG177" s="10">
        <v>1028</v>
      </c>
      <c r="AH177" s="10" t="s">
        <v>37</v>
      </c>
      <c r="AI177" s="21">
        <f>+'[10]36'!$F$76/10^6</f>
        <v>0.62573999999999996</v>
      </c>
      <c r="AJ177" s="21">
        <f>+'[10]36'!$G$76/10^6</f>
        <v>0.62383999999999995</v>
      </c>
      <c r="AK177" s="21">
        <f>+'[10]36'!$H$76/10^6</f>
        <v>0.63624999999999998</v>
      </c>
      <c r="AL177" s="21">
        <f>+'[10]36'!$J$76/10^6</f>
        <v>0.63741999999999999</v>
      </c>
      <c r="AM177" s="21">
        <f>+'[10]36'!$K$76/10^6</f>
        <v>0.62282999999999999</v>
      </c>
      <c r="AN177" s="21">
        <f>+'[10]36'!$L$76/10^6</f>
        <v>0.62861</v>
      </c>
      <c r="AO177" s="21">
        <f>+'[10]36'!$N$76/10^6</f>
        <v>0.63853000000000004</v>
      </c>
      <c r="AP177" s="21">
        <f>+'[10]36'!$O$76/10^6</f>
        <v>0.64781</v>
      </c>
      <c r="AQ177" s="21">
        <f>+'[10]36'!$P$76/10^6</f>
        <v>0.63012999999999997</v>
      </c>
      <c r="AR177" s="21">
        <f>+'[10]36'!$R$76/10^6</f>
        <v>0.63788</v>
      </c>
      <c r="AS177" s="21">
        <f>+'[10]36'!$S$76/10^6</f>
        <v>0.64246000000000003</v>
      </c>
      <c r="AT177" s="21">
        <f>+'[10]36'!$T$76/10^6</f>
        <v>0.65008999999999995</v>
      </c>
      <c r="AU177" s="29">
        <f t="shared" si="21"/>
        <v>7.6215899999999994</v>
      </c>
      <c r="AW177" s="10">
        <v>1028</v>
      </c>
      <c r="AX177" s="10" t="s">
        <v>37</v>
      </c>
      <c r="AY177" s="21">
        <f>+'[10]36'!$F$85/10^6</f>
        <v>6.2345260000000007E-2</v>
      </c>
      <c r="AZ177" s="21">
        <f>+'[10]36'!$G$85/10^6</f>
        <v>7.8934089999999971E-2</v>
      </c>
      <c r="BA177" s="21">
        <f>+'[10]36'!$H$85/10^6</f>
        <v>0.10673052000000002</v>
      </c>
      <c r="BB177" s="21">
        <f>+'[10]36'!$J$85/10^6</f>
        <v>6.0473579999999957E-2</v>
      </c>
      <c r="BC177" s="21">
        <f>+'[10]36'!$K$85/10^6</f>
        <v>6.1810940000000002E-2</v>
      </c>
      <c r="BD177" s="21">
        <f>+'[10]36'!$L$85/10^6</f>
        <v>7.7809150000000021E-2</v>
      </c>
      <c r="BE177" s="21">
        <f>+'[10]36'!$N$85/10^6</f>
        <v>5.6767880000000007E-2</v>
      </c>
      <c r="BF177" s="21">
        <f>+'[10]36'!$O$85/10^6</f>
        <v>5.1809559999999998E-2</v>
      </c>
      <c r="BG177" s="21">
        <f>+'[10]36'!$P$85/10^6</f>
        <v>0.12880179999999999</v>
      </c>
      <c r="BH177" s="21">
        <f>+'[10]36'!$R$85/10^6</f>
        <v>2.5573450000000011E-2</v>
      </c>
      <c r="BI177" s="21">
        <f>+'[10]36'!$S$85/10^6</f>
        <v>3.845583999999997E-2</v>
      </c>
      <c r="BJ177" s="21">
        <f>+'[10]36'!$T$85/10^6</f>
        <v>4.2865970000000031E-2</v>
      </c>
      <c r="BK177" s="29">
        <f t="shared" si="22"/>
        <v>0.79237804000000001</v>
      </c>
    </row>
    <row r="178" spans="1:63" x14ac:dyDescent="0.2">
      <c r="A178" s="10">
        <v>1029</v>
      </c>
      <c r="B178" s="10" t="s">
        <v>38</v>
      </c>
      <c r="C178" s="21">
        <v>0.89837222999999999</v>
      </c>
      <c r="D178" s="21">
        <v>0.91629751000000004</v>
      </c>
      <c r="E178" s="21">
        <v>0.91252739000000005</v>
      </c>
      <c r="F178" s="21">
        <v>0.95132040000000007</v>
      </c>
      <c r="G178" s="21">
        <v>0.91251804000000003</v>
      </c>
      <c r="H178" s="21">
        <v>0.97814657000000005</v>
      </c>
      <c r="I178" s="21">
        <v>1.0679179999999999</v>
      </c>
      <c r="J178" s="21">
        <v>1.00035254</v>
      </c>
      <c r="K178" s="21">
        <v>1.0495050500000001</v>
      </c>
      <c r="L178" s="21">
        <v>0.93953369999999992</v>
      </c>
      <c r="M178" s="21">
        <v>0.99885525000000008</v>
      </c>
      <c r="N178" s="21">
        <v>0.9927545000000001</v>
      </c>
      <c r="O178" s="29">
        <f t="shared" si="19"/>
        <v>11.61810118</v>
      </c>
      <c r="Q178" s="10">
        <v>1029</v>
      </c>
      <c r="R178" s="10" t="s">
        <v>38</v>
      </c>
      <c r="S178" s="21">
        <f>+'[10]37'!$F$64/10^6</f>
        <v>0.7643335</v>
      </c>
      <c r="T178" s="21">
        <f>+'[10]37'!$G$64/10^6</f>
        <v>0.79969830000000008</v>
      </c>
      <c r="U178" s="21">
        <f>+'[10]37'!$H$64/10^6</f>
        <v>0.80334106000000005</v>
      </c>
      <c r="V178" s="21">
        <f>+'[10]37'!$J$64/10^6</f>
        <v>0.8389534500000001</v>
      </c>
      <c r="W178" s="21">
        <f>+'[10]37'!$K$64/10^6</f>
        <v>0.79300112</v>
      </c>
      <c r="X178" s="21">
        <f>+'[10]37'!$L$64/10^6</f>
        <v>0.85856542000000002</v>
      </c>
      <c r="Y178" s="21">
        <f>+'[10]37'!$N$64/10^6</f>
        <v>0.95550335000000008</v>
      </c>
      <c r="Z178" s="21">
        <f>+'[10]37'!$O$64/10^6</f>
        <v>0.89551965</v>
      </c>
      <c r="AA178" s="21">
        <f>+'[10]37'!$P$64/10^6</f>
        <v>0.89379541000000007</v>
      </c>
      <c r="AB178" s="21">
        <f>+'[10]37'!$R$64/10^6</f>
        <v>0.81615011999999998</v>
      </c>
      <c r="AC178" s="21">
        <f>+'[10]37'!$S$64/10^6</f>
        <v>0.88500938000000007</v>
      </c>
      <c r="AD178" s="21">
        <f>+'[10]37'!$T$64/10^6</f>
        <v>0.88601965000000005</v>
      </c>
      <c r="AE178" s="29">
        <f t="shared" si="20"/>
        <v>10.189890409999999</v>
      </c>
      <c r="AG178" s="10">
        <v>1029</v>
      </c>
      <c r="AH178" s="10" t="s">
        <v>38</v>
      </c>
      <c r="AI178" s="21">
        <f>+'[10]37'!$F$76/10^6</f>
        <v>0.10188999999999999</v>
      </c>
      <c r="AJ178" s="21">
        <f>+'[10]37'!$G$76/10^6</f>
        <v>0.10251</v>
      </c>
      <c r="AK178" s="21">
        <f>+'[10]37'!$H$76/10^6</f>
        <v>0.10506</v>
      </c>
      <c r="AL178" s="21">
        <f>+'[10]37'!$J$76/10^6</f>
        <v>0.10413</v>
      </c>
      <c r="AM178" s="21">
        <f>+'[10]37'!$K$76/10^6</f>
        <v>0.10395</v>
      </c>
      <c r="AN178" s="21">
        <f>+'[10]37'!$L$76/10^6</f>
        <v>0.10448</v>
      </c>
      <c r="AO178" s="21">
        <f>+'[10]37'!$N$76/10^6</f>
        <v>0.10713</v>
      </c>
      <c r="AP178" s="21">
        <f>+'[10]37'!$O$76/10^6</f>
        <v>0.10426000000000001</v>
      </c>
      <c r="AQ178" s="21">
        <f>+'[10]37'!$P$76/10^6</f>
        <v>0.10496999999999999</v>
      </c>
      <c r="AR178" s="21">
        <f>+'[10]37'!$R$76/10^6</f>
        <v>0.10653</v>
      </c>
      <c r="AS178" s="21">
        <f>+'[10]37'!$S$76/10^6</f>
        <v>0.10921</v>
      </c>
      <c r="AT178" s="21">
        <f>+'[10]37'!$T$76/10^6</f>
        <v>0.10667</v>
      </c>
      <c r="AU178" s="29">
        <f t="shared" si="21"/>
        <v>1.2607900000000001</v>
      </c>
      <c r="AW178" s="10">
        <v>1029</v>
      </c>
      <c r="AX178" s="10" t="s">
        <v>38</v>
      </c>
      <c r="AY178" s="21">
        <f>+'[10]37'!$F$85/10^6</f>
        <v>3.2148729999999993E-2</v>
      </c>
      <c r="AZ178" s="21">
        <f>+'[10]37'!$G$85/10^6</f>
        <v>1.4089210000000007E-2</v>
      </c>
      <c r="BA178" s="21">
        <f>+'[10]37'!$H$85/10^6</f>
        <v>4.1263300000000018E-3</v>
      </c>
      <c r="BB178" s="21">
        <f>+'[10]37'!$J$85/10^6</f>
        <v>8.2369500000000016E-3</v>
      </c>
      <c r="BC178" s="21">
        <f>+'[10]37'!$K$85/10^6</f>
        <v>1.5566919999999998E-2</v>
      </c>
      <c r="BD178" s="21">
        <f>+'[10]37'!$L$85/10^6</f>
        <v>1.5101149999999994E-2</v>
      </c>
      <c r="BE178" s="21">
        <f>+'[10]37'!$N$85/10^6</f>
        <v>5.2846500000000088E-3</v>
      </c>
      <c r="BF178" s="21">
        <f>+'[10]37'!$O$85/10^6</f>
        <v>5.7289000000000125E-4</v>
      </c>
      <c r="BG178" s="21">
        <f>+'[10]37'!$P$85/10^6</f>
        <v>5.0739640000000016E-2</v>
      </c>
      <c r="BH178" s="21">
        <f>+'[10]37'!$R$85/10^6</f>
        <v>1.6853579999999993E-2</v>
      </c>
      <c r="BI178" s="21">
        <f>+'[10]37'!$S$85/10^6</f>
        <v>4.6358699999999994E-3</v>
      </c>
      <c r="BJ178" s="21">
        <f>+'[10]37'!$T$85/10^6</f>
        <v>6.4850000000093137E-5</v>
      </c>
      <c r="BK178" s="29">
        <f t="shared" si="22"/>
        <v>0.16742077000000008</v>
      </c>
    </row>
    <row r="179" spans="1:63" x14ac:dyDescent="0.2">
      <c r="A179" s="15">
        <v>1030</v>
      </c>
      <c r="B179" s="15" t="s">
        <v>18</v>
      </c>
      <c r="C179" s="23">
        <v>1.2450876499999999</v>
      </c>
      <c r="D179" s="23">
        <v>1.33576329</v>
      </c>
      <c r="E179" s="23">
        <v>1.2821997400000003</v>
      </c>
      <c r="F179" s="23">
        <v>1.3514508200000002</v>
      </c>
      <c r="G179" s="23">
        <v>1.3680583499999999</v>
      </c>
      <c r="H179" s="23">
        <v>1.3624666900000002</v>
      </c>
      <c r="I179" s="23">
        <v>1.54579106</v>
      </c>
      <c r="J179" s="23">
        <v>1.4177516200000002</v>
      </c>
      <c r="K179" s="23">
        <v>1.3792901500000003</v>
      </c>
      <c r="L179" s="23">
        <v>1.36048261</v>
      </c>
      <c r="M179" s="23">
        <v>1.34149824</v>
      </c>
      <c r="N179" s="23">
        <v>1.3536772300000004</v>
      </c>
      <c r="O179" s="31">
        <f t="shared" si="19"/>
        <v>16.34351745</v>
      </c>
      <c r="Q179" s="15">
        <v>1030</v>
      </c>
      <c r="R179" s="15" t="s">
        <v>18</v>
      </c>
      <c r="S179" s="23">
        <f>+'[10]17'!$F$64/10^6</f>
        <v>1.0891924199999998</v>
      </c>
      <c r="T179" s="23">
        <f>+'[10]17'!$G$64/10^6</f>
        <v>1.15083234</v>
      </c>
      <c r="U179" s="23">
        <f>+'[10]17'!$H$64/10^6</f>
        <v>1.1393991400000001</v>
      </c>
      <c r="V179" s="23">
        <f>+'[10]17'!$J$64/10^6</f>
        <v>1.2124402599999999</v>
      </c>
      <c r="W179" s="23">
        <f>+'[10]17'!$K$64/10^6</f>
        <v>1.2270266399999998</v>
      </c>
      <c r="X179" s="23">
        <f>+'[10]17'!$L$64/10^6</f>
        <v>1.1936902700000003</v>
      </c>
      <c r="Y179" s="23">
        <f>+'[10]17'!$N$64/10^6</f>
        <v>1.3979101999999999</v>
      </c>
      <c r="Z179" s="23">
        <f>+'[10]17'!$O$64/10^6</f>
        <v>1.2600153300000001</v>
      </c>
      <c r="AA179" s="23">
        <f>+'[10]17'!$P$64/10^6</f>
        <v>1.2319722900000003</v>
      </c>
      <c r="AB179" s="23">
        <f>+'[10]17'!$R$64/10^6</f>
        <v>1.2034150100000001</v>
      </c>
      <c r="AC179" s="23">
        <f>+'[10]17'!$S$64/10^6</f>
        <v>1.1854067800000001</v>
      </c>
      <c r="AD179" s="23">
        <f>+'[10]17'!$T$64/10^6</f>
        <v>1.1994933700000003</v>
      </c>
      <c r="AE179" s="31">
        <f t="shared" si="20"/>
        <v>14.49079405</v>
      </c>
      <c r="AG179" s="15">
        <v>1030</v>
      </c>
      <c r="AH179" s="15" t="s">
        <v>18</v>
      </c>
      <c r="AI179" s="23">
        <f>+'[10]17'!$F$76/10^6</f>
        <v>0.13009999999999999</v>
      </c>
      <c r="AJ179" s="23">
        <f>+'[10]17'!$G$76/10^6</f>
        <v>0.14108000000000001</v>
      </c>
      <c r="AK179" s="23">
        <f>+'[10]17'!$H$76/10^6</f>
        <v>0.13700999999999999</v>
      </c>
      <c r="AL179" s="23">
        <f>+'[10]17'!$J$76/10^6</f>
        <v>0.13064000000000001</v>
      </c>
      <c r="AM179" s="23">
        <f>+'[10]17'!$K$76/10^6</f>
        <v>0.13295000000000001</v>
      </c>
      <c r="AN179" s="23">
        <f>+'[10]17'!$L$76/10^6</f>
        <v>0.13954</v>
      </c>
      <c r="AO179" s="23">
        <f>+'[10]17'!$N$76/10^6</f>
        <v>0.14280000000000001</v>
      </c>
      <c r="AP179" s="23">
        <f>+'[10]17'!$O$76/10^6</f>
        <v>0.14710000000000001</v>
      </c>
      <c r="AQ179" s="23">
        <f>+'[10]17'!$P$76/10^6</f>
        <v>0.14315</v>
      </c>
      <c r="AR179" s="23">
        <f>+'[10]17'!$R$76/10^6</f>
        <v>0.14444000000000001</v>
      </c>
      <c r="AS179" s="23">
        <f>+'[10]17'!$S$76/10^6</f>
        <v>0.13897999999999999</v>
      </c>
      <c r="AT179" s="23">
        <f>+'[10]17'!$T$76/10^6</f>
        <v>0.14198</v>
      </c>
      <c r="AU179" s="31">
        <f t="shared" si="21"/>
        <v>1.66977</v>
      </c>
      <c r="AW179" s="15">
        <v>1030</v>
      </c>
      <c r="AX179" s="15" t="s">
        <v>18</v>
      </c>
      <c r="AY179" s="23">
        <f>+'[10]17'!$F$85/10^6</f>
        <v>2.5795229999999995E-2</v>
      </c>
      <c r="AZ179" s="23">
        <f>+'[10]17'!$G$85/10^6</f>
        <v>4.3850950000000014E-2</v>
      </c>
      <c r="BA179" s="23">
        <f>+'[10]17'!$H$85/10^6</f>
        <v>5.7905999999999982E-3</v>
      </c>
      <c r="BB179" s="23">
        <f>+'[10]17'!$J$85/10^6</f>
        <v>8.3705599999999974E-3</v>
      </c>
      <c r="BC179" s="23">
        <f>+'[10]17'!$K$85/10^6</f>
        <v>8.0817099999999989E-3</v>
      </c>
      <c r="BD179" s="23">
        <f>+'[10]17'!$L$85/10^6</f>
        <v>2.9236420000000013E-2</v>
      </c>
      <c r="BE179" s="23">
        <f>+'[10]17'!$N$85/10^6</f>
        <v>5.0808600000000004E-3</v>
      </c>
      <c r="BF179" s="23">
        <f>+'[10]17'!$O$85/10^6</f>
        <v>1.0636289999999994E-2</v>
      </c>
      <c r="BG179" s="23">
        <f>+'[10]17'!$P$85/10^6</f>
        <v>4.1678600000000007E-3</v>
      </c>
      <c r="BH179" s="23">
        <f>+'[10]17'!$R$85/10^6</f>
        <v>1.2627600000000006E-2</v>
      </c>
      <c r="BI179" s="23">
        <f>+'[10]17'!$S$85/10^6</f>
        <v>1.7111460000000005E-2</v>
      </c>
      <c r="BJ179" s="23">
        <f>+'[10]17'!$T$85/10^6</f>
        <v>1.2203859999999997E-2</v>
      </c>
      <c r="BK179" s="31">
        <f t="shared" si="22"/>
        <v>0.18295339999999999</v>
      </c>
    </row>
    <row r="180" spans="1:63" x14ac:dyDescent="0.2">
      <c r="A180" s="4">
        <v>10300</v>
      </c>
      <c r="B180" s="4" t="s">
        <v>56</v>
      </c>
      <c r="C180" s="25">
        <f>SUM(C152:C179)</f>
        <v>148.37512775000002</v>
      </c>
      <c r="D180" s="25">
        <f t="shared" ref="D180:O180" si="23">SUM(D152:D179)</f>
        <v>153.60377585999996</v>
      </c>
      <c r="E180" s="25">
        <f t="shared" si="23"/>
        <v>153.09260657999997</v>
      </c>
      <c r="F180" s="25">
        <f t="shared" si="23"/>
        <v>162.19327786999995</v>
      </c>
      <c r="G180" s="25">
        <f t="shared" si="23"/>
        <v>157.04749324000002</v>
      </c>
      <c r="H180" s="25">
        <f t="shared" si="23"/>
        <v>155.04481799000001</v>
      </c>
      <c r="I180" s="25">
        <f t="shared" si="23"/>
        <v>177.55092483000001</v>
      </c>
      <c r="J180" s="25">
        <f t="shared" si="23"/>
        <v>170.46774110000001</v>
      </c>
      <c r="K180" s="25">
        <f t="shared" si="23"/>
        <v>163.10173941000002</v>
      </c>
      <c r="L180" s="25">
        <f t="shared" si="23"/>
        <v>155.34410677999998</v>
      </c>
      <c r="M180" s="25">
        <f t="shared" si="23"/>
        <v>159.03156028000001</v>
      </c>
      <c r="N180" s="25">
        <f t="shared" si="23"/>
        <v>161.13615428999992</v>
      </c>
      <c r="O180" s="25">
        <f t="shared" si="23"/>
        <v>1915.9893259800006</v>
      </c>
      <c r="Q180" s="4">
        <v>10300</v>
      </c>
      <c r="R180" s="4" t="s">
        <v>56</v>
      </c>
      <c r="S180" s="25">
        <f>SUM(S152:S179)</f>
        <v>133.32901343999998</v>
      </c>
      <c r="T180" s="25">
        <f t="shared" ref="T180:AE180" si="24">SUM(T152:T179)</f>
        <v>136.76876171999999</v>
      </c>
      <c r="U180" s="25">
        <f t="shared" si="24"/>
        <v>138.14833495999997</v>
      </c>
      <c r="V180" s="25">
        <f t="shared" si="24"/>
        <v>145.83425290999998</v>
      </c>
      <c r="W180" s="25">
        <f t="shared" si="24"/>
        <v>141.65007976999999</v>
      </c>
      <c r="X180" s="25">
        <f t="shared" si="24"/>
        <v>138.17267906000001</v>
      </c>
      <c r="Y180" s="25">
        <f t="shared" si="24"/>
        <v>162.96760307000002</v>
      </c>
      <c r="Z180" s="25">
        <f t="shared" si="24"/>
        <v>154.96817816999999</v>
      </c>
      <c r="AA180" s="25">
        <f t="shared" si="24"/>
        <v>147.88090569999994</v>
      </c>
      <c r="AB180" s="25">
        <f t="shared" si="24"/>
        <v>141.05128048</v>
      </c>
      <c r="AC180" s="25">
        <f t="shared" si="24"/>
        <v>143.55171546</v>
      </c>
      <c r="AD180" s="25">
        <f t="shared" si="24"/>
        <v>145.69255558999998</v>
      </c>
      <c r="AE180" s="25">
        <f t="shared" si="24"/>
        <v>1730.0153603300002</v>
      </c>
      <c r="AG180" s="4">
        <v>10300</v>
      </c>
      <c r="AH180" s="4" t="s">
        <v>56</v>
      </c>
      <c r="AI180" s="25">
        <f>SUM(AI152:AI179)</f>
        <v>12.447011400000001</v>
      </c>
      <c r="AJ180" s="25">
        <f t="shared" ref="AJ180:AU180" si="25">SUM(AJ152:AJ179)</f>
        <v>12.561909710000004</v>
      </c>
      <c r="AK180" s="25">
        <f t="shared" si="25"/>
        <v>12.64514159</v>
      </c>
      <c r="AL180" s="25">
        <f t="shared" si="25"/>
        <v>12.531381579999998</v>
      </c>
      <c r="AM180" s="25">
        <f t="shared" si="25"/>
        <v>12.42966</v>
      </c>
      <c r="AN180" s="25">
        <f t="shared" si="25"/>
        <v>12.738761400000001</v>
      </c>
      <c r="AO180" s="25">
        <f t="shared" si="25"/>
        <v>12.531899999999998</v>
      </c>
      <c r="AP180" s="25">
        <f t="shared" si="25"/>
        <v>13.020822329999998</v>
      </c>
      <c r="AQ180" s="25">
        <f t="shared" si="25"/>
        <v>12.805185789999999</v>
      </c>
      <c r="AR180" s="25">
        <f t="shared" si="25"/>
        <v>12.852397269999997</v>
      </c>
      <c r="AS180" s="25">
        <f t="shared" si="25"/>
        <v>12.90548869</v>
      </c>
      <c r="AT180" s="25">
        <f t="shared" si="25"/>
        <v>12.85661168</v>
      </c>
      <c r="AU180" s="25">
        <f t="shared" si="25"/>
        <v>152.32627144</v>
      </c>
      <c r="AW180" s="4">
        <v>10300</v>
      </c>
      <c r="AX180" s="4" t="s">
        <v>56</v>
      </c>
      <c r="AY180" s="25">
        <f>SUM(AY152:AY179)</f>
        <v>2.5991029099999996</v>
      </c>
      <c r="AZ180" s="25">
        <f t="shared" ref="AZ180:BK180" si="26">SUM(AZ152:AZ179)</f>
        <v>4.273104430000001</v>
      </c>
      <c r="BA180" s="25">
        <f t="shared" si="26"/>
        <v>2.2991300300000006</v>
      </c>
      <c r="BB180" s="25">
        <f t="shared" si="26"/>
        <v>3.8276433800000009</v>
      </c>
      <c r="BC180" s="25">
        <f t="shared" si="26"/>
        <v>2.967753469999999</v>
      </c>
      <c r="BD180" s="25">
        <f t="shared" si="26"/>
        <v>4.1333775299999997</v>
      </c>
      <c r="BE180" s="25">
        <f t="shared" si="26"/>
        <v>2.0514217600000015</v>
      </c>
      <c r="BF180" s="25">
        <f t="shared" si="26"/>
        <v>2.4787406000000001</v>
      </c>
      <c r="BG180" s="25">
        <f t="shared" si="26"/>
        <v>2.4156479199999996</v>
      </c>
      <c r="BH180" s="25">
        <f t="shared" si="26"/>
        <v>1.44042903</v>
      </c>
      <c r="BI180" s="25">
        <f t="shared" si="26"/>
        <v>2.5743561300000009</v>
      </c>
      <c r="BJ180" s="25">
        <f t="shared" si="26"/>
        <v>2.5869870199999982</v>
      </c>
      <c r="BK180" s="25">
        <f t="shared" si="26"/>
        <v>33.647694209999997</v>
      </c>
    </row>
    <row r="181" spans="1:63" x14ac:dyDescent="0.2">
      <c r="A181" s="32"/>
      <c r="B181" s="32"/>
      <c r="C181"/>
      <c r="D181"/>
      <c r="E181"/>
      <c r="F181"/>
      <c r="G181"/>
      <c r="H181"/>
      <c r="I181"/>
      <c r="J181"/>
      <c r="K181"/>
      <c r="L181"/>
      <c r="M181"/>
      <c r="N181"/>
      <c r="O181" s="32"/>
    </row>
    <row r="182" spans="1:63" x14ac:dyDescent="0.2">
      <c r="A182" s="3" t="s">
        <v>52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56</v>
      </c>
      <c r="Q182" s="3" t="s">
        <v>52</v>
      </c>
      <c r="R182" s="3" t="s">
        <v>122</v>
      </c>
      <c r="S182" s="3" t="s">
        <v>0</v>
      </c>
      <c r="T182" s="3" t="s">
        <v>1</v>
      </c>
      <c r="U182" s="3" t="s">
        <v>2</v>
      </c>
      <c r="V182" s="3" t="s">
        <v>3</v>
      </c>
      <c r="W182" s="3" t="s">
        <v>4</v>
      </c>
      <c r="X182" s="3" t="s">
        <v>5</v>
      </c>
      <c r="Y182" s="3" t="s">
        <v>6</v>
      </c>
      <c r="Z182" s="3" t="s">
        <v>7</v>
      </c>
      <c r="AA182" s="3" t="s">
        <v>8</v>
      </c>
      <c r="AB182" s="3" t="s">
        <v>9</v>
      </c>
      <c r="AC182" s="3" t="s">
        <v>10</v>
      </c>
      <c r="AD182" s="3" t="s">
        <v>11</v>
      </c>
      <c r="AE182" s="3" t="s">
        <v>55</v>
      </c>
      <c r="AG182" s="3" t="s">
        <v>73</v>
      </c>
      <c r="AH182" s="3" t="s">
        <v>44</v>
      </c>
      <c r="AI182" s="3" t="s">
        <v>74</v>
      </c>
      <c r="AJ182" s="3" t="s">
        <v>75</v>
      </c>
      <c r="AK182" s="3" t="s">
        <v>76</v>
      </c>
      <c r="AL182" s="3" t="s">
        <v>77</v>
      </c>
      <c r="AM182" s="3" t="s">
        <v>78</v>
      </c>
      <c r="AN182" s="3" t="s">
        <v>79</v>
      </c>
      <c r="AO182" s="3" t="s">
        <v>80</v>
      </c>
      <c r="AP182" s="3" t="s">
        <v>81</v>
      </c>
      <c r="AQ182" s="3" t="s">
        <v>82</v>
      </c>
      <c r="AR182" s="3" t="s">
        <v>83</v>
      </c>
      <c r="AS182" s="3" t="s">
        <v>84</v>
      </c>
      <c r="AT182" s="3" t="s">
        <v>85</v>
      </c>
    </row>
    <row r="183" spans="1:63" x14ac:dyDescent="0.2">
      <c r="A183" s="34"/>
      <c r="B183" s="34" t="s">
        <v>46</v>
      </c>
      <c r="C183" s="35">
        <v>5.3464785000000008</v>
      </c>
      <c r="D183" s="35">
        <v>6.2248045799999998</v>
      </c>
      <c r="E183" s="35">
        <v>8.2463926100000009</v>
      </c>
      <c r="F183" s="35">
        <v>5.197021180000001</v>
      </c>
      <c r="G183" s="35">
        <v>6.0325634700000013</v>
      </c>
      <c r="H183" s="35">
        <v>7.2199867600000003</v>
      </c>
      <c r="I183" s="35">
        <v>6.4593671399999995</v>
      </c>
      <c r="J183" s="35">
        <v>7.1764045799999989</v>
      </c>
      <c r="K183" s="35">
        <v>6.3522265400000002</v>
      </c>
      <c r="L183" s="35">
        <v>6.5939686099999992</v>
      </c>
      <c r="M183" s="35">
        <v>6.8392494100000008</v>
      </c>
      <c r="N183" s="35">
        <v>8.2358497900000014</v>
      </c>
      <c r="O183" s="36">
        <f>SUM(C183:N183)</f>
        <v>79.924313170000005</v>
      </c>
      <c r="Q183" s="34"/>
      <c r="R183" s="34" t="s">
        <v>46</v>
      </c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6">
        <f t="shared" ref="AE183:AE210" si="27">SUM(S183:AD183)</f>
        <v>0</v>
      </c>
      <c r="AG183" s="34"/>
      <c r="AH183" s="34" t="s">
        <v>46</v>
      </c>
      <c r="AI183" s="19">
        <f>+C183</f>
        <v>5.3464785000000008</v>
      </c>
      <c r="AJ183" s="19">
        <f>+AI183+D183</f>
        <v>11.571283080000001</v>
      </c>
      <c r="AK183" s="19">
        <f t="shared" ref="AK183:AT198" si="28">+AJ183+E183</f>
        <v>19.817675690000002</v>
      </c>
      <c r="AL183" s="19">
        <f t="shared" si="28"/>
        <v>25.014696870000002</v>
      </c>
      <c r="AM183" s="19">
        <f t="shared" si="28"/>
        <v>31.047260340000001</v>
      </c>
      <c r="AN183" s="19">
        <f t="shared" si="28"/>
        <v>38.267247099999999</v>
      </c>
      <c r="AO183" s="19">
        <f t="shared" si="28"/>
        <v>44.726614239999996</v>
      </c>
      <c r="AP183" s="19">
        <f t="shared" si="28"/>
        <v>51.903018819999993</v>
      </c>
      <c r="AQ183" s="19">
        <f t="shared" si="28"/>
        <v>58.255245359999989</v>
      </c>
      <c r="AR183" s="19">
        <f t="shared" si="28"/>
        <v>64.849213969999994</v>
      </c>
      <c r="AS183" s="19">
        <f t="shared" si="28"/>
        <v>71.688463380000002</v>
      </c>
      <c r="AT183" s="19">
        <f t="shared" si="28"/>
        <v>79.924313170000005</v>
      </c>
    </row>
    <row r="184" spans="1:63" x14ac:dyDescent="0.2">
      <c r="A184" s="7">
        <v>1004</v>
      </c>
      <c r="B184" s="10" t="s">
        <v>94</v>
      </c>
      <c r="C184" s="19">
        <v>15.907794939999997</v>
      </c>
      <c r="D184" s="19">
        <v>16.720712429999999</v>
      </c>
      <c r="E184" s="19">
        <v>16.184870350000001</v>
      </c>
      <c r="F184" s="19">
        <v>14.9006124</v>
      </c>
      <c r="G184" s="19">
        <v>15.71605484</v>
      </c>
      <c r="H184" s="19">
        <v>17.616024739999997</v>
      </c>
      <c r="I184" s="19">
        <v>18.600374229999996</v>
      </c>
      <c r="J184" s="19">
        <v>17.199971989999998</v>
      </c>
      <c r="K184" s="19">
        <v>18.564110630000002</v>
      </c>
      <c r="L184" s="19">
        <v>17.179356570000003</v>
      </c>
      <c r="M184" s="19">
        <v>16.65113994</v>
      </c>
      <c r="N184" s="19">
        <v>18.301684509999998</v>
      </c>
      <c r="O184" s="29">
        <f>SUM(C184:N184)</f>
        <v>203.54270757</v>
      </c>
      <c r="Q184" s="7">
        <v>1004</v>
      </c>
      <c r="R184" s="10" t="s">
        <v>94</v>
      </c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29">
        <f t="shared" si="27"/>
        <v>0</v>
      </c>
      <c r="AG184" s="10">
        <v>1004</v>
      </c>
      <c r="AH184" s="10" t="s">
        <v>94</v>
      </c>
      <c r="AI184" s="21">
        <f t="shared" ref="AI184:AI210" si="29">+C184</f>
        <v>15.907794939999997</v>
      </c>
      <c r="AJ184" s="21">
        <f t="shared" ref="AJ184:AT210" si="30">+AI184+D184</f>
        <v>32.628507369999994</v>
      </c>
      <c r="AK184" s="21">
        <f t="shared" si="28"/>
        <v>48.813377719999991</v>
      </c>
      <c r="AL184" s="21">
        <f t="shared" si="28"/>
        <v>63.713990119999991</v>
      </c>
      <c r="AM184" s="21">
        <f t="shared" si="28"/>
        <v>79.430044959999989</v>
      </c>
      <c r="AN184" s="21">
        <f t="shared" si="28"/>
        <v>97.04606969999999</v>
      </c>
      <c r="AO184" s="21">
        <f t="shared" si="28"/>
        <v>115.64644392999999</v>
      </c>
      <c r="AP184" s="21">
        <f t="shared" si="28"/>
        <v>132.84641592</v>
      </c>
      <c r="AQ184" s="21">
        <f t="shared" si="28"/>
        <v>151.41052654999999</v>
      </c>
      <c r="AR184" s="21">
        <f t="shared" si="28"/>
        <v>168.58988312</v>
      </c>
      <c r="AS184" s="21">
        <f t="shared" si="28"/>
        <v>185.24102306</v>
      </c>
      <c r="AT184" s="21">
        <f t="shared" si="28"/>
        <v>203.54270757</v>
      </c>
    </row>
    <row r="185" spans="1:63" x14ac:dyDescent="0.2">
      <c r="A185" s="10">
        <v>1005</v>
      </c>
      <c r="B185" s="10" t="s">
        <v>13</v>
      </c>
      <c r="C185" s="21">
        <v>0.62415346999999999</v>
      </c>
      <c r="D185" s="21">
        <v>0.59669557000000006</v>
      </c>
      <c r="E185" s="21">
        <v>0.75244705000000012</v>
      </c>
      <c r="F185" s="21">
        <v>0.52283781000000007</v>
      </c>
      <c r="G185" s="21">
        <v>0.55946386999999997</v>
      </c>
      <c r="H185" s="21">
        <v>0.68867602000000006</v>
      </c>
      <c r="I185" s="21">
        <v>0.60542024999999999</v>
      </c>
      <c r="J185" s="21">
        <v>0.6722536899999999</v>
      </c>
      <c r="K185" s="21">
        <v>0.65301807000000012</v>
      </c>
      <c r="L185" s="21">
        <v>0.69196615000000017</v>
      </c>
      <c r="M185" s="21">
        <v>0.70060073</v>
      </c>
      <c r="N185" s="21">
        <v>1.1129565700000004</v>
      </c>
      <c r="O185" s="29">
        <f t="shared" ref="O185:O210" si="31">SUM(C185:N185)</f>
        <v>8.180489249999999</v>
      </c>
      <c r="Q185" s="10">
        <v>1005</v>
      </c>
      <c r="R185" s="10" t="s">
        <v>13</v>
      </c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9">
        <f t="shared" si="27"/>
        <v>0</v>
      </c>
      <c r="AG185" s="10">
        <v>1005</v>
      </c>
      <c r="AH185" s="10" t="s">
        <v>13</v>
      </c>
      <c r="AI185" s="21">
        <f t="shared" si="29"/>
        <v>0.62415346999999999</v>
      </c>
      <c r="AJ185" s="21">
        <f t="shared" si="30"/>
        <v>1.2208490400000001</v>
      </c>
      <c r="AK185" s="21">
        <f t="shared" si="28"/>
        <v>1.9732960900000003</v>
      </c>
      <c r="AL185" s="21">
        <f t="shared" si="28"/>
        <v>2.4961339000000002</v>
      </c>
      <c r="AM185" s="21">
        <f t="shared" si="28"/>
        <v>3.0555977700000003</v>
      </c>
      <c r="AN185" s="21">
        <f t="shared" si="28"/>
        <v>3.7442737900000003</v>
      </c>
      <c r="AO185" s="21">
        <f t="shared" si="28"/>
        <v>4.3496940400000002</v>
      </c>
      <c r="AP185" s="21">
        <f t="shared" si="28"/>
        <v>5.0219477299999999</v>
      </c>
      <c r="AQ185" s="21">
        <f t="shared" si="28"/>
        <v>5.6749657999999998</v>
      </c>
      <c r="AR185" s="21">
        <f t="shared" si="28"/>
        <v>6.3669319499999997</v>
      </c>
      <c r="AS185" s="21">
        <f t="shared" si="28"/>
        <v>7.0675326799999993</v>
      </c>
      <c r="AT185" s="21">
        <f t="shared" si="28"/>
        <v>8.180489249999999</v>
      </c>
    </row>
    <row r="186" spans="1:63" x14ac:dyDescent="0.2">
      <c r="A186" s="10">
        <v>1006</v>
      </c>
      <c r="B186" s="10" t="s">
        <v>14</v>
      </c>
      <c r="C186" s="21">
        <v>1.2972782499999997</v>
      </c>
      <c r="D186" s="21">
        <v>1.3633937199999999</v>
      </c>
      <c r="E186" s="21">
        <v>1.44056257</v>
      </c>
      <c r="F186" s="21">
        <v>1.1626661999999999</v>
      </c>
      <c r="G186" s="21">
        <v>1.3553309599999999</v>
      </c>
      <c r="H186" s="21">
        <v>1.4925168400000004</v>
      </c>
      <c r="I186" s="21">
        <v>1.4305403800000001</v>
      </c>
      <c r="J186" s="21">
        <v>1.5020715500000001</v>
      </c>
      <c r="K186" s="21">
        <v>1.5213069299999999</v>
      </c>
      <c r="L186" s="21">
        <v>1.7334609399999998</v>
      </c>
      <c r="M186" s="21">
        <v>1.4444114699999997</v>
      </c>
      <c r="N186" s="21">
        <v>1.6429196500000003</v>
      </c>
      <c r="O186" s="29">
        <f t="shared" si="31"/>
        <v>17.386459460000001</v>
      </c>
      <c r="Q186" s="10">
        <v>1006</v>
      </c>
      <c r="R186" s="10" t="s">
        <v>14</v>
      </c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9">
        <f t="shared" si="27"/>
        <v>0</v>
      </c>
      <c r="AG186" s="10">
        <v>1006</v>
      </c>
      <c r="AH186" s="10" t="s">
        <v>14</v>
      </c>
      <c r="AI186" s="21">
        <f t="shared" si="29"/>
        <v>1.2972782499999997</v>
      </c>
      <c r="AJ186" s="21">
        <f t="shared" si="30"/>
        <v>2.6606719699999997</v>
      </c>
      <c r="AK186" s="21">
        <f t="shared" si="28"/>
        <v>4.1012345400000001</v>
      </c>
      <c r="AL186" s="21">
        <f t="shared" si="28"/>
        <v>5.2639007400000004</v>
      </c>
      <c r="AM186" s="21">
        <f t="shared" si="28"/>
        <v>6.6192317000000003</v>
      </c>
      <c r="AN186" s="21">
        <f t="shared" si="28"/>
        <v>8.1117485400000007</v>
      </c>
      <c r="AO186" s="21">
        <f t="shared" si="28"/>
        <v>9.5422889200000007</v>
      </c>
      <c r="AP186" s="21">
        <f t="shared" si="28"/>
        <v>11.044360470000001</v>
      </c>
      <c r="AQ186" s="21">
        <f t="shared" si="28"/>
        <v>12.565667400000001</v>
      </c>
      <c r="AR186" s="21">
        <f t="shared" si="28"/>
        <v>14.299128340000001</v>
      </c>
      <c r="AS186" s="21">
        <f t="shared" si="28"/>
        <v>15.743539810000001</v>
      </c>
      <c r="AT186" s="21">
        <f t="shared" si="28"/>
        <v>17.386459460000001</v>
      </c>
    </row>
    <row r="187" spans="1:63" x14ac:dyDescent="0.2">
      <c r="A187" s="10">
        <v>1007</v>
      </c>
      <c r="B187" s="10" t="s">
        <v>15</v>
      </c>
      <c r="C187" s="21">
        <v>2.2633878000000003</v>
      </c>
      <c r="D187" s="21">
        <v>2.2331988100000002</v>
      </c>
      <c r="E187" s="21">
        <v>2.4619962000000002</v>
      </c>
      <c r="F187" s="21">
        <v>2.1839093900000002</v>
      </c>
      <c r="G187" s="21">
        <v>2.3577694299999998</v>
      </c>
      <c r="H187" s="21">
        <v>2.4137066199999997</v>
      </c>
      <c r="I187" s="21">
        <v>2.6725193100000002</v>
      </c>
      <c r="J187" s="21">
        <v>2.35111808</v>
      </c>
      <c r="K187" s="21">
        <v>2.62284089</v>
      </c>
      <c r="L187" s="21">
        <v>2.5563627000000002</v>
      </c>
      <c r="M187" s="21">
        <v>2.4807494100000005</v>
      </c>
      <c r="N187" s="21">
        <v>2.78075143</v>
      </c>
      <c r="O187" s="29">
        <f t="shared" si="31"/>
        <v>29.378310070000001</v>
      </c>
      <c r="Q187" s="10">
        <v>1007</v>
      </c>
      <c r="R187" s="10" t="s">
        <v>15</v>
      </c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9">
        <f t="shared" si="27"/>
        <v>0</v>
      </c>
      <c r="AG187" s="10">
        <v>1007</v>
      </c>
      <c r="AH187" s="10" t="s">
        <v>15</v>
      </c>
      <c r="AI187" s="21">
        <f t="shared" si="29"/>
        <v>2.2633878000000003</v>
      </c>
      <c r="AJ187" s="21">
        <f t="shared" si="30"/>
        <v>4.4965866100000005</v>
      </c>
      <c r="AK187" s="21">
        <f t="shared" si="28"/>
        <v>6.9585828100000011</v>
      </c>
      <c r="AL187" s="21">
        <f t="shared" si="28"/>
        <v>9.1424922000000013</v>
      </c>
      <c r="AM187" s="21">
        <f t="shared" si="28"/>
        <v>11.500261630000001</v>
      </c>
      <c r="AN187" s="21">
        <f t="shared" si="28"/>
        <v>13.91396825</v>
      </c>
      <c r="AO187" s="21">
        <f t="shared" si="28"/>
        <v>16.586487560000002</v>
      </c>
      <c r="AP187" s="21">
        <f t="shared" si="28"/>
        <v>18.937605640000001</v>
      </c>
      <c r="AQ187" s="21">
        <f t="shared" si="28"/>
        <v>21.56044653</v>
      </c>
      <c r="AR187" s="21">
        <f t="shared" si="28"/>
        <v>24.116809230000001</v>
      </c>
      <c r="AS187" s="21">
        <f t="shared" si="28"/>
        <v>26.597558640000003</v>
      </c>
      <c r="AT187" s="21">
        <f t="shared" si="28"/>
        <v>29.378310070000001</v>
      </c>
    </row>
    <row r="188" spans="1:63" x14ac:dyDescent="0.2">
      <c r="A188" s="10">
        <v>1008</v>
      </c>
      <c r="B188" s="10" t="s">
        <v>16</v>
      </c>
      <c r="C188" s="21">
        <v>1.0540850500000001</v>
      </c>
      <c r="D188" s="21">
        <v>0.97378540999999985</v>
      </c>
      <c r="E188" s="21">
        <v>1.1470850799999999</v>
      </c>
      <c r="F188" s="21">
        <v>0.86163213999999988</v>
      </c>
      <c r="G188" s="21">
        <v>0.94250409999999984</v>
      </c>
      <c r="H188" s="21">
        <v>1.0164928</v>
      </c>
      <c r="I188" s="21">
        <v>0.98848800000000014</v>
      </c>
      <c r="J188" s="21">
        <v>0.94626854000000016</v>
      </c>
      <c r="K188" s="21">
        <v>1.02567717</v>
      </c>
      <c r="L188" s="21">
        <v>1.0407246000000001</v>
      </c>
      <c r="M188" s="21">
        <v>1.0788158999999997</v>
      </c>
      <c r="N188" s="21">
        <v>1.1209775200000003</v>
      </c>
      <c r="O188" s="29">
        <f t="shared" si="31"/>
        <v>12.196536310000003</v>
      </c>
      <c r="Q188" s="10">
        <v>1008</v>
      </c>
      <c r="R188" s="10" t="s">
        <v>16</v>
      </c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9">
        <f t="shared" si="27"/>
        <v>0</v>
      </c>
      <c r="AG188" s="10">
        <v>1008</v>
      </c>
      <c r="AH188" s="10" t="s">
        <v>16</v>
      </c>
      <c r="AI188" s="21">
        <f t="shared" si="29"/>
        <v>1.0540850500000001</v>
      </c>
      <c r="AJ188" s="21">
        <f t="shared" si="30"/>
        <v>2.0278704599999999</v>
      </c>
      <c r="AK188" s="21">
        <f t="shared" si="28"/>
        <v>3.17495554</v>
      </c>
      <c r="AL188" s="21">
        <f t="shared" si="28"/>
        <v>4.0365876800000002</v>
      </c>
      <c r="AM188" s="21">
        <f t="shared" si="28"/>
        <v>4.9790917800000001</v>
      </c>
      <c r="AN188" s="21">
        <f t="shared" si="28"/>
        <v>5.9955845800000001</v>
      </c>
      <c r="AO188" s="21">
        <f t="shared" si="28"/>
        <v>6.9840725800000003</v>
      </c>
      <c r="AP188" s="21">
        <f t="shared" si="28"/>
        <v>7.9303411200000005</v>
      </c>
      <c r="AQ188" s="21">
        <f t="shared" si="28"/>
        <v>8.9560182900000012</v>
      </c>
      <c r="AR188" s="21">
        <f t="shared" si="28"/>
        <v>9.9967428900000019</v>
      </c>
      <c r="AS188" s="21">
        <f t="shared" si="28"/>
        <v>11.075558790000002</v>
      </c>
      <c r="AT188" s="21">
        <f t="shared" si="28"/>
        <v>12.196536310000003</v>
      </c>
    </row>
    <row r="189" spans="1:63" x14ac:dyDescent="0.2">
      <c r="A189" s="10">
        <v>1009</v>
      </c>
      <c r="B189" s="10" t="s">
        <v>17</v>
      </c>
      <c r="C189" s="21">
        <v>0.8763748400000001</v>
      </c>
      <c r="D189" s="21">
        <v>0.89729745000000005</v>
      </c>
      <c r="E189" s="21">
        <v>1.0913444700000001</v>
      </c>
      <c r="F189" s="21">
        <v>0.91442153000000004</v>
      </c>
      <c r="G189" s="21">
        <v>0.89990084999999997</v>
      </c>
      <c r="H189" s="21">
        <v>1.0125331299999998</v>
      </c>
      <c r="I189" s="21">
        <v>0.91356322999999995</v>
      </c>
      <c r="J189" s="21">
        <v>1.0576883499999998</v>
      </c>
      <c r="K189" s="21">
        <v>1.0250801600000001</v>
      </c>
      <c r="L189" s="21">
        <v>0.91546402000000004</v>
      </c>
      <c r="M189" s="21">
        <v>0.91137610999999985</v>
      </c>
      <c r="N189" s="21">
        <v>1.3788417499999999</v>
      </c>
      <c r="O189" s="29">
        <f t="shared" si="31"/>
        <v>11.893885889999998</v>
      </c>
      <c r="Q189" s="10">
        <v>1009</v>
      </c>
      <c r="R189" s="10" t="s">
        <v>17</v>
      </c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9">
        <f t="shared" si="27"/>
        <v>0</v>
      </c>
      <c r="AG189" s="10">
        <v>1009</v>
      </c>
      <c r="AH189" s="10" t="s">
        <v>17</v>
      </c>
      <c r="AI189" s="21">
        <f t="shared" si="29"/>
        <v>0.8763748400000001</v>
      </c>
      <c r="AJ189" s="21">
        <f t="shared" si="30"/>
        <v>1.7736722900000002</v>
      </c>
      <c r="AK189" s="21">
        <f t="shared" si="28"/>
        <v>2.8650167600000005</v>
      </c>
      <c r="AL189" s="21">
        <f t="shared" si="28"/>
        <v>3.7794382900000008</v>
      </c>
      <c r="AM189" s="21">
        <f t="shared" si="28"/>
        <v>4.6793391400000006</v>
      </c>
      <c r="AN189" s="21">
        <f t="shared" si="28"/>
        <v>5.6918722700000002</v>
      </c>
      <c r="AO189" s="21">
        <f t="shared" si="28"/>
        <v>6.6054355000000005</v>
      </c>
      <c r="AP189" s="21">
        <f t="shared" si="28"/>
        <v>7.6631238499999998</v>
      </c>
      <c r="AQ189" s="21">
        <f t="shared" si="28"/>
        <v>8.6882040099999998</v>
      </c>
      <c r="AR189" s="21">
        <f t="shared" si="28"/>
        <v>9.6036680299999997</v>
      </c>
      <c r="AS189" s="21">
        <f t="shared" si="28"/>
        <v>10.515044139999999</v>
      </c>
      <c r="AT189" s="21">
        <f t="shared" si="28"/>
        <v>11.893885889999998</v>
      </c>
    </row>
    <row r="190" spans="1:63" x14ac:dyDescent="0.2">
      <c r="A190" s="10">
        <v>1010</v>
      </c>
      <c r="B190" s="10" t="s">
        <v>19</v>
      </c>
      <c r="C190" s="21">
        <v>1.16295298</v>
      </c>
      <c r="D190" s="21">
        <v>1.1293411899999999</v>
      </c>
      <c r="E190" s="21">
        <v>1.3525438000000001</v>
      </c>
      <c r="F190" s="21">
        <v>1.0086444000000001</v>
      </c>
      <c r="G190" s="21">
        <v>1.00755544</v>
      </c>
      <c r="H190" s="21">
        <v>1.1279039299999998</v>
      </c>
      <c r="I190" s="21">
        <v>1.2211712200000002</v>
      </c>
      <c r="J190" s="21">
        <v>1.1270005299999999</v>
      </c>
      <c r="K190" s="21">
        <v>1.1331986000000001</v>
      </c>
      <c r="L190" s="21">
        <v>1.1834126999999999</v>
      </c>
      <c r="M190" s="21">
        <v>1.2148245799999999</v>
      </c>
      <c r="N190" s="21">
        <v>1.4618983700000001</v>
      </c>
      <c r="O190" s="29">
        <f t="shared" si="31"/>
        <v>14.130447740000001</v>
      </c>
      <c r="Q190" s="10">
        <v>1010</v>
      </c>
      <c r="R190" s="10" t="s">
        <v>19</v>
      </c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9">
        <f t="shared" si="27"/>
        <v>0</v>
      </c>
      <c r="AG190" s="10">
        <v>1010</v>
      </c>
      <c r="AH190" s="10" t="s">
        <v>19</v>
      </c>
      <c r="AI190" s="21">
        <f t="shared" si="29"/>
        <v>1.16295298</v>
      </c>
      <c r="AJ190" s="21">
        <f t="shared" si="30"/>
        <v>2.2922941699999999</v>
      </c>
      <c r="AK190" s="21">
        <f t="shared" si="28"/>
        <v>3.6448379700000002</v>
      </c>
      <c r="AL190" s="21">
        <f t="shared" si="28"/>
        <v>4.6534823700000008</v>
      </c>
      <c r="AM190" s="21">
        <f t="shared" si="28"/>
        <v>5.6610378100000007</v>
      </c>
      <c r="AN190" s="21">
        <f t="shared" si="28"/>
        <v>6.7889417400000003</v>
      </c>
      <c r="AO190" s="21">
        <f t="shared" si="28"/>
        <v>8.0101129600000007</v>
      </c>
      <c r="AP190" s="21">
        <f t="shared" si="28"/>
        <v>9.1371134900000008</v>
      </c>
      <c r="AQ190" s="21">
        <f t="shared" si="28"/>
        <v>10.270312090000001</v>
      </c>
      <c r="AR190" s="21">
        <f t="shared" si="28"/>
        <v>11.453724790000001</v>
      </c>
      <c r="AS190" s="21">
        <f t="shared" si="28"/>
        <v>12.668549370000001</v>
      </c>
      <c r="AT190" s="21">
        <f t="shared" si="28"/>
        <v>14.130447740000001</v>
      </c>
    </row>
    <row r="191" spans="1:63" x14ac:dyDescent="0.2">
      <c r="A191" s="10">
        <v>1011</v>
      </c>
      <c r="B191" s="10" t="s">
        <v>20</v>
      </c>
      <c r="C191" s="21">
        <v>0.9161184400000002</v>
      </c>
      <c r="D191" s="21">
        <v>0.83728891999999999</v>
      </c>
      <c r="E191" s="21">
        <v>1.1014691500000002</v>
      </c>
      <c r="F191" s="21">
        <v>0.85612599000000011</v>
      </c>
      <c r="G191" s="21">
        <v>0.78678835000000014</v>
      </c>
      <c r="H191" s="21">
        <v>0.97317576999999988</v>
      </c>
      <c r="I191" s="21">
        <v>0.85916722000000012</v>
      </c>
      <c r="J191" s="21">
        <v>1.0395347400000001</v>
      </c>
      <c r="K191" s="21">
        <v>0.94939973999999994</v>
      </c>
      <c r="L191" s="21">
        <v>1.00981571</v>
      </c>
      <c r="M191" s="21">
        <v>0.92973565000000002</v>
      </c>
      <c r="N191" s="21">
        <v>1.1620662399999999</v>
      </c>
      <c r="O191" s="29">
        <f t="shared" si="31"/>
        <v>11.42068592</v>
      </c>
      <c r="Q191" s="10">
        <v>1011</v>
      </c>
      <c r="R191" s="10" t="s">
        <v>20</v>
      </c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9">
        <f t="shared" si="27"/>
        <v>0</v>
      </c>
      <c r="AG191" s="10">
        <v>1011</v>
      </c>
      <c r="AH191" s="10" t="s">
        <v>20</v>
      </c>
      <c r="AI191" s="21">
        <f t="shared" si="29"/>
        <v>0.9161184400000002</v>
      </c>
      <c r="AJ191" s="21">
        <f t="shared" si="30"/>
        <v>1.7534073600000002</v>
      </c>
      <c r="AK191" s="21">
        <f t="shared" si="28"/>
        <v>2.8548765100000004</v>
      </c>
      <c r="AL191" s="21">
        <f t="shared" si="28"/>
        <v>3.7110025000000006</v>
      </c>
      <c r="AM191" s="21">
        <f t="shared" si="28"/>
        <v>4.4977908500000012</v>
      </c>
      <c r="AN191" s="21">
        <f t="shared" si="28"/>
        <v>5.4709666200000013</v>
      </c>
      <c r="AO191" s="21">
        <f t="shared" si="28"/>
        <v>6.3301338400000011</v>
      </c>
      <c r="AP191" s="21">
        <f t="shared" si="28"/>
        <v>7.3696685800000008</v>
      </c>
      <c r="AQ191" s="21">
        <f t="shared" si="28"/>
        <v>8.3190683200000013</v>
      </c>
      <c r="AR191" s="21">
        <f t="shared" si="28"/>
        <v>9.3288840300000011</v>
      </c>
      <c r="AS191" s="21">
        <f t="shared" si="28"/>
        <v>10.258619680000001</v>
      </c>
      <c r="AT191" s="21">
        <f t="shared" si="28"/>
        <v>11.42068592</v>
      </c>
    </row>
    <row r="192" spans="1:63" x14ac:dyDescent="0.2">
      <c r="A192" s="10">
        <v>1012</v>
      </c>
      <c r="B192" s="10" t="s">
        <v>21</v>
      </c>
      <c r="C192" s="21">
        <v>1.8631266799999999</v>
      </c>
      <c r="D192" s="21">
        <v>2.2994842800000002</v>
      </c>
      <c r="E192" s="21">
        <v>2.2921766099999998</v>
      </c>
      <c r="F192" s="21">
        <v>1.75593058</v>
      </c>
      <c r="G192" s="21">
        <v>2.1715018799999992</v>
      </c>
      <c r="H192" s="21">
        <v>2.2722542099999998</v>
      </c>
      <c r="I192" s="21">
        <v>2.0310247699999997</v>
      </c>
      <c r="J192" s="21">
        <v>2.27943271</v>
      </c>
      <c r="K192" s="21">
        <v>2.0535060999999999</v>
      </c>
      <c r="L192" s="21">
        <v>2.4127286799999998</v>
      </c>
      <c r="M192" s="21">
        <v>2.3087591599999997</v>
      </c>
      <c r="N192" s="21">
        <v>2.7130452200000001</v>
      </c>
      <c r="O192" s="29">
        <f t="shared" si="31"/>
        <v>26.452970880000002</v>
      </c>
      <c r="Q192" s="10">
        <v>1012</v>
      </c>
      <c r="R192" s="10" t="s">
        <v>21</v>
      </c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9">
        <f t="shared" si="27"/>
        <v>0</v>
      </c>
      <c r="AG192" s="10">
        <v>1012</v>
      </c>
      <c r="AH192" s="10" t="s">
        <v>21</v>
      </c>
      <c r="AI192" s="21">
        <f t="shared" si="29"/>
        <v>1.8631266799999999</v>
      </c>
      <c r="AJ192" s="21">
        <f t="shared" si="30"/>
        <v>4.1626109600000003</v>
      </c>
      <c r="AK192" s="21">
        <f t="shared" si="28"/>
        <v>6.4547875700000006</v>
      </c>
      <c r="AL192" s="21">
        <f t="shared" si="28"/>
        <v>8.2107181499999999</v>
      </c>
      <c r="AM192" s="21">
        <f t="shared" si="28"/>
        <v>10.382220029999999</v>
      </c>
      <c r="AN192" s="21">
        <f t="shared" si="28"/>
        <v>12.654474239999999</v>
      </c>
      <c r="AO192" s="21">
        <f t="shared" si="28"/>
        <v>14.685499009999999</v>
      </c>
      <c r="AP192" s="21">
        <f t="shared" si="28"/>
        <v>16.964931719999999</v>
      </c>
      <c r="AQ192" s="21">
        <f t="shared" si="28"/>
        <v>19.018437819999999</v>
      </c>
      <c r="AR192" s="21">
        <f t="shared" si="28"/>
        <v>21.4311665</v>
      </c>
      <c r="AS192" s="21">
        <f t="shared" si="28"/>
        <v>23.739925660000001</v>
      </c>
      <c r="AT192" s="21">
        <f t="shared" si="28"/>
        <v>26.452970880000002</v>
      </c>
    </row>
    <row r="193" spans="1:46" x14ac:dyDescent="0.2">
      <c r="A193" s="10">
        <v>1013</v>
      </c>
      <c r="B193" s="10" t="s">
        <v>22</v>
      </c>
      <c r="C193" s="21">
        <v>0.29835940999999999</v>
      </c>
      <c r="D193" s="21">
        <v>0.29194260999999999</v>
      </c>
      <c r="E193" s="21">
        <v>0.46194679</v>
      </c>
      <c r="F193" s="21">
        <v>0.29532462999999992</v>
      </c>
      <c r="G193" s="21">
        <v>0.33233063000000002</v>
      </c>
      <c r="H193" s="21">
        <v>0.39170878999999997</v>
      </c>
      <c r="I193" s="21">
        <v>0.45086214000000002</v>
      </c>
      <c r="J193" s="21">
        <v>0.39856014999999995</v>
      </c>
      <c r="K193" s="21">
        <v>0.37537590000000004</v>
      </c>
      <c r="L193" s="21">
        <v>0.37191096999999995</v>
      </c>
      <c r="M193" s="21">
        <v>0.39349325999999996</v>
      </c>
      <c r="N193" s="21">
        <v>0.48950298999999997</v>
      </c>
      <c r="O193" s="29">
        <f t="shared" si="31"/>
        <v>4.5513182699999994</v>
      </c>
      <c r="Q193" s="10">
        <v>1013</v>
      </c>
      <c r="R193" s="10" t="s">
        <v>22</v>
      </c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9">
        <f t="shared" si="27"/>
        <v>0</v>
      </c>
      <c r="AG193" s="10">
        <v>1013</v>
      </c>
      <c r="AH193" s="10" t="s">
        <v>22</v>
      </c>
      <c r="AI193" s="21">
        <f t="shared" si="29"/>
        <v>0.29835940999999999</v>
      </c>
      <c r="AJ193" s="21">
        <f t="shared" si="30"/>
        <v>0.59030201999999998</v>
      </c>
      <c r="AK193" s="21">
        <f t="shared" si="28"/>
        <v>1.05224881</v>
      </c>
      <c r="AL193" s="21">
        <f t="shared" si="28"/>
        <v>1.3475734399999999</v>
      </c>
      <c r="AM193" s="21">
        <f t="shared" si="28"/>
        <v>1.6799040699999999</v>
      </c>
      <c r="AN193" s="21">
        <f t="shared" si="28"/>
        <v>2.0716128599999997</v>
      </c>
      <c r="AO193" s="21">
        <f t="shared" si="28"/>
        <v>2.5224749999999996</v>
      </c>
      <c r="AP193" s="21">
        <f t="shared" si="28"/>
        <v>2.9210351499999994</v>
      </c>
      <c r="AQ193" s="21">
        <f t="shared" si="28"/>
        <v>3.2964110499999992</v>
      </c>
      <c r="AR193" s="21">
        <f t="shared" si="28"/>
        <v>3.6683220199999993</v>
      </c>
      <c r="AS193" s="21">
        <f t="shared" si="28"/>
        <v>4.0618152799999994</v>
      </c>
      <c r="AT193" s="21">
        <f t="shared" si="28"/>
        <v>4.5513182699999994</v>
      </c>
    </row>
    <row r="194" spans="1:46" x14ac:dyDescent="0.2">
      <c r="A194" s="10">
        <v>1014</v>
      </c>
      <c r="B194" s="10" t="s">
        <v>23</v>
      </c>
      <c r="C194" s="21">
        <v>4.1445312000000003</v>
      </c>
      <c r="D194" s="21">
        <v>5.7726177699999992</v>
      </c>
      <c r="E194" s="21">
        <v>5.0256641399999999</v>
      </c>
      <c r="F194" s="21">
        <v>4.2615151000000004</v>
      </c>
      <c r="G194" s="21">
        <v>5.4987088500000008</v>
      </c>
      <c r="H194" s="21">
        <v>6.2509370300000002</v>
      </c>
      <c r="I194" s="21">
        <v>5.6426715200000004</v>
      </c>
      <c r="J194" s="21">
        <v>5.5635942299999996</v>
      </c>
      <c r="K194" s="21">
        <v>6.260380500000001</v>
      </c>
      <c r="L194" s="21">
        <v>5.4317213899999999</v>
      </c>
      <c r="M194" s="21">
        <v>5.5719610900000003</v>
      </c>
      <c r="N194" s="21">
        <v>6.3847809900000003</v>
      </c>
      <c r="O194" s="29">
        <f t="shared" si="31"/>
        <v>65.809083810000004</v>
      </c>
      <c r="Q194" s="10">
        <v>1014</v>
      </c>
      <c r="R194" s="10" t="s">
        <v>23</v>
      </c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9">
        <f t="shared" si="27"/>
        <v>0</v>
      </c>
      <c r="AG194" s="10">
        <v>1014</v>
      </c>
      <c r="AH194" s="10" t="s">
        <v>23</v>
      </c>
      <c r="AI194" s="21">
        <f t="shared" si="29"/>
        <v>4.1445312000000003</v>
      </c>
      <c r="AJ194" s="21">
        <f t="shared" si="30"/>
        <v>9.9171489699999995</v>
      </c>
      <c r="AK194" s="21">
        <f t="shared" si="28"/>
        <v>14.942813109999999</v>
      </c>
      <c r="AL194" s="21">
        <f t="shared" si="28"/>
        <v>19.20432821</v>
      </c>
      <c r="AM194" s="21">
        <f t="shared" si="28"/>
        <v>24.70303706</v>
      </c>
      <c r="AN194" s="21">
        <f t="shared" si="28"/>
        <v>30.953974089999999</v>
      </c>
      <c r="AO194" s="21">
        <f t="shared" si="28"/>
        <v>36.596645609999996</v>
      </c>
      <c r="AP194" s="21">
        <f t="shared" si="28"/>
        <v>42.160239839999996</v>
      </c>
      <c r="AQ194" s="21">
        <f t="shared" si="28"/>
        <v>48.420620339999999</v>
      </c>
      <c r="AR194" s="21">
        <f t="shared" si="28"/>
        <v>53.852341729999999</v>
      </c>
      <c r="AS194" s="21">
        <f t="shared" si="28"/>
        <v>59.424302820000001</v>
      </c>
      <c r="AT194" s="21">
        <f t="shared" si="28"/>
        <v>65.809083810000004</v>
      </c>
    </row>
    <row r="195" spans="1:46" x14ac:dyDescent="0.2">
      <c r="A195" s="10">
        <v>1015</v>
      </c>
      <c r="B195" s="10" t="s">
        <v>24</v>
      </c>
      <c r="C195" s="21">
        <v>1.01991638</v>
      </c>
      <c r="D195" s="21">
        <v>1.1120621099999999</v>
      </c>
      <c r="E195" s="21">
        <v>1.1902312200000003</v>
      </c>
      <c r="F195" s="21">
        <v>1.0913524500000003</v>
      </c>
      <c r="G195" s="21">
        <v>0.95768396000000022</v>
      </c>
      <c r="H195" s="21">
        <v>1.2320331500000004</v>
      </c>
      <c r="I195" s="21">
        <v>1.0143528900000001</v>
      </c>
      <c r="J195" s="21">
        <v>1.1503413699999998</v>
      </c>
      <c r="K195" s="21">
        <v>1.0968226700000001</v>
      </c>
      <c r="L195" s="21">
        <v>1.02546932</v>
      </c>
      <c r="M195" s="21">
        <v>1.0946393299999999</v>
      </c>
      <c r="N195" s="21">
        <v>1.1816589099999999</v>
      </c>
      <c r="O195" s="29">
        <f t="shared" si="31"/>
        <v>13.166563759999999</v>
      </c>
      <c r="Q195" s="10">
        <v>1015</v>
      </c>
      <c r="R195" s="10" t="s">
        <v>24</v>
      </c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9">
        <f t="shared" si="27"/>
        <v>0</v>
      </c>
      <c r="AG195" s="10">
        <v>1015</v>
      </c>
      <c r="AH195" s="10" t="s">
        <v>24</v>
      </c>
      <c r="AI195" s="21">
        <f t="shared" si="29"/>
        <v>1.01991638</v>
      </c>
      <c r="AJ195" s="21">
        <f t="shared" si="30"/>
        <v>2.1319784899999998</v>
      </c>
      <c r="AK195" s="21">
        <f t="shared" si="28"/>
        <v>3.3222097100000001</v>
      </c>
      <c r="AL195" s="21">
        <f t="shared" si="28"/>
        <v>4.4135621600000006</v>
      </c>
      <c r="AM195" s="21">
        <f t="shared" si="28"/>
        <v>5.3712461200000003</v>
      </c>
      <c r="AN195" s="21">
        <f t="shared" si="28"/>
        <v>6.6032792700000007</v>
      </c>
      <c r="AO195" s="21">
        <f t="shared" si="28"/>
        <v>7.6176321600000012</v>
      </c>
      <c r="AP195" s="21">
        <f t="shared" si="28"/>
        <v>8.7679735300000008</v>
      </c>
      <c r="AQ195" s="21">
        <f t="shared" si="28"/>
        <v>9.8647962000000007</v>
      </c>
      <c r="AR195" s="21">
        <f t="shared" si="28"/>
        <v>10.89026552</v>
      </c>
      <c r="AS195" s="21">
        <f t="shared" si="28"/>
        <v>11.984904849999999</v>
      </c>
      <c r="AT195" s="21">
        <f t="shared" si="28"/>
        <v>13.166563759999999</v>
      </c>
    </row>
    <row r="196" spans="1:46" x14ac:dyDescent="0.2">
      <c r="A196" s="10">
        <v>1016</v>
      </c>
      <c r="B196" s="10" t="s">
        <v>25</v>
      </c>
      <c r="C196" s="21">
        <v>0.95618148999999997</v>
      </c>
      <c r="D196" s="21">
        <v>1.8183896100000001</v>
      </c>
      <c r="E196" s="21">
        <v>1.27315326</v>
      </c>
      <c r="F196" s="21">
        <v>1.2946153200000001</v>
      </c>
      <c r="G196" s="21">
        <v>1.0272035500000001</v>
      </c>
      <c r="H196" s="21">
        <v>1.2042911199999999</v>
      </c>
      <c r="I196" s="21">
        <v>1.0766158300000002</v>
      </c>
      <c r="J196" s="21">
        <v>1.10126919</v>
      </c>
      <c r="K196" s="21">
        <v>1.0748224000000002</v>
      </c>
      <c r="L196" s="21">
        <v>1.0346319600000002</v>
      </c>
      <c r="M196" s="21">
        <v>1.15054737</v>
      </c>
      <c r="N196" s="21">
        <v>1.39042142</v>
      </c>
      <c r="O196" s="29">
        <f t="shared" si="31"/>
        <v>14.402142520000002</v>
      </c>
      <c r="Q196" s="10">
        <v>1016</v>
      </c>
      <c r="R196" s="10" t="s">
        <v>25</v>
      </c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9">
        <f t="shared" si="27"/>
        <v>0</v>
      </c>
      <c r="AG196" s="10">
        <v>1016</v>
      </c>
      <c r="AH196" s="10" t="s">
        <v>25</v>
      </c>
      <c r="AI196" s="21">
        <f t="shared" si="29"/>
        <v>0.95618148999999997</v>
      </c>
      <c r="AJ196" s="21">
        <f t="shared" si="30"/>
        <v>2.7745711000000002</v>
      </c>
      <c r="AK196" s="21">
        <f t="shared" si="28"/>
        <v>4.0477243600000001</v>
      </c>
      <c r="AL196" s="21">
        <f t="shared" si="28"/>
        <v>5.3423396800000003</v>
      </c>
      <c r="AM196" s="21">
        <f t="shared" si="28"/>
        <v>6.3695432300000006</v>
      </c>
      <c r="AN196" s="21">
        <f t="shared" si="28"/>
        <v>7.5738343500000003</v>
      </c>
      <c r="AO196" s="21">
        <f t="shared" si="28"/>
        <v>8.65045018</v>
      </c>
      <c r="AP196" s="21">
        <f t="shared" si="28"/>
        <v>9.75171937</v>
      </c>
      <c r="AQ196" s="21">
        <f t="shared" si="28"/>
        <v>10.82654177</v>
      </c>
      <c r="AR196" s="21">
        <f t="shared" si="28"/>
        <v>11.861173730000001</v>
      </c>
      <c r="AS196" s="21">
        <f t="shared" si="28"/>
        <v>13.011721100000001</v>
      </c>
      <c r="AT196" s="21">
        <f t="shared" si="28"/>
        <v>14.402142520000002</v>
      </c>
    </row>
    <row r="197" spans="1:46" x14ac:dyDescent="0.2">
      <c r="A197" s="10">
        <v>1017</v>
      </c>
      <c r="B197" s="10" t="s">
        <v>26</v>
      </c>
      <c r="C197" s="21">
        <v>1.60586925</v>
      </c>
      <c r="D197" s="21">
        <v>1.5064810799999999</v>
      </c>
      <c r="E197" s="21">
        <v>1.7563228399999999</v>
      </c>
      <c r="F197" s="21">
        <v>1.6182014999999998</v>
      </c>
      <c r="G197" s="21">
        <v>1.5272495800000003</v>
      </c>
      <c r="H197" s="21">
        <v>2.00972733</v>
      </c>
      <c r="I197" s="21">
        <v>1.6960940600000001</v>
      </c>
      <c r="J197" s="21">
        <v>1.7766103199999999</v>
      </c>
      <c r="K197" s="21">
        <v>1.8354463299999999</v>
      </c>
      <c r="L197" s="21">
        <v>1.8534394599999999</v>
      </c>
      <c r="M197" s="21">
        <v>1.7963432099999999</v>
      </c>
      <c r="N197" s="21">
        <v>2.5326361500000001</v>
      </c>
      <c r="O197" s="29">
        <f t="shared" si="31"/>
        <v>21.514421110000001</v>
      </c>
      <c r="Q197" s="10">
        <v>1017</v>
      </c>
      <c r="R197" s="10" t="s">
        <v>26</v>
      </c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9">
        <f t="shared" si="27"/>
        <v>0</v>
      </c>
      <c r="AG197" s="10">
        <v>1017</v>
      </c>
      <c r="AH197" s="10" t="s">
        <v>26</v>
      </c>
      <c r="AI197" s="21">
        <f t="shared" si="29"/>
        <v>1.60586925</v>
      </c>
      <c r="AJ197" s="21">
        <f t="shared" si="30"/>
        <v>3.1123503299999999</v>
      </c>
      <c r="AK197" s="21">
        <f t="shared" si="28"/>
        <v>4.8686731700000001</v>
      </c>
      <c r="AL197" s="21">
        <f t="shared" si="28"/>
        <v>6.4868746699999997</v>
      </c>
      <c r="AM197" s="21">
        <f t="shared" si="28"/>
        <v>8.0141242500000001</v>
      </c>
      <c r="AN197" s="21">
        <f t="shared" si="28"/>
        <v>10.023851580000001</v>
      </c>
      <c r="AO197" s="21">
        <f t="shared" si="28"/>
        <v>11.719945640000001</v>
      </c>
      <c r="AP197" s="21">
        <f t="shared" si="28"/>
        <v>13.49655596</v>
      </c>
      <c r="AQ197" s="21">
        <f t="shared" si="28"/>
        <v>15.33200229</v>
      </c>
      <c r="AR197" s="21">
        <f t="shared" si="28"/>
        <v>17.185441749999999</v>
      </c>
      <c r="AS197" s="21">
        <f t="shared" si="28"/>
        <v>18.981784959999999</v>
      </c>
      <c r="AT197" s="21">
        <f t="shared" si="28"/>
        <v>21.514421110000001</v>
      </c>
    </row>
    <row r="198" spans="1:46" x14ac:dyDescent="0.2">
      <c r="A198" s="10">
        <v>1018</v>
      </c>
      <c r="B198" s="10" t="s">
        <v>27</v>
      </c>
      <c r="C198" s="21">
        <v>0.85384873999999999</v>
      </c>
      <c r="D198" s="21">
        <v>0.87017337000000006</v>
      </c>
      <c r="E198" s="21">
        <v>1.0737900399999998</v>
      </c>
      <c r="F198" s="21">
        <v>0.75663630000000004</v>
      </c>
      <c r="G198" s="21">
        <v>0.82091950000000002</v>
      </c>
      <c r="H198" s="21">
        <v>0.94912361999999995</v>
      </c>
      <c r="I198" s="21">
        <v>1.4749983899999999</v>
      </c>
      <c r="J198" s="21">
        <v>0.91677514000000004</v>
      </c>
      <c r="K198" s="21">
        <v>0.94357942000000006</v>
      </c>
      <c r="L198" s="21">
        <v>0.89560095000000006</v>
      </c>
      <c r="M198" s="21">
        <v>0.90723705000000021</v>
      </c>
      <c r="N198" s="21">
        <v>1.1086323500000002</v>
      </c>
      <c r="O198" s="29">
        <f t="shared" si="31"/>
        <v>11.571314870000002</v>
      </c>
      <c r="Q198" s="10">
        <v>1018</v>
      </c>
      <c r="R198" s="10" t="s">
        <v>27</v>
      </c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9">
        <f t="shared" si="27"/>
        <v>0</v>
      </c>
      <c r="AG198" s="10">
        <v>1018</v>
      </c>
      <c r="AH198" s="10" t="s">
        <v>27</v>
      </c>
      <c r="AI198" s="21">
        <f t="shared" si="29"/>
        <v>0.85384873999999999</v>
      </c>
      <c r="AJ198" s="21">
        <f t="shared" si="30"/>
        <v>1.7240221099999999</v>
      </c>
      <c r="AK198" s="21">
        <f t="shared" si="28"/>
        <v>2.7978121499999995</v>
      </c>
      <c r="AL198" s="21">
        <f t="shared" si="28"/>
        <v>3.5544484499999998</v>
      </c>
      <c r="AM198" s="21">
        <f t="shared" si="28"/>
        <v>4.3753679499999993</v>
      </c>
      <c r="AN198" s="21">
        <f t="shared" si="28"/>
        <v>5.3244915699999993</v>
      </c>
      <c r="AO198" s="21">
        <f t="shared" si="28"/>
        <v>6.7994899599999989</v>
      </c>
      <c r="AP198" s="21">
        <f t="shared" si="28"/>
        <v>7.7162650999999993</v>
      </c>
      <c r="AQ198" s="21">
        <f t="shared" si="28"/>
        <v>8.65984452</v>
      </c>
      <c r="AR198" s="21">
        <f t="shared" si="28"/>
        <v>9.5554454700000004</v>
      </c>
      <c r="AS198" s="21">
        <f t="shared" si="28"/>
        <v>10.462682520000001</v>
      </c>
      <c r="AT198" s="21">
        <f t="shared" si="28"/>
        <v>11.571314870000002</v>
      </c>
    </row>
    <row r="199" spans="1:46" x14ac:dyDescent="0.2">
      <c r="A199" s="10">
        <v>1019</v>
      </c>
      <c r="B199" s="10" t="s">
        <v>28</v>
      </c>
      <c r="C199" s="21">
        <v>0.70887489999999997</v>
      </c>
      <c r="D199" s="21">
        <v>0.68759075000000014</v>
      </c>
      <c r="E199" s="21">
        <v>0.85881752</v>
      </c>
      <c r="F199" s="21">
        <v>0.68531368999999998</v>
      </c>
      <c r="G199" s="21">
        <v>0.78576186000000003</v>
      </c>
      <c r="H199" s="21">
        <v>0.90373134999999993</v>
      </c>
      <c r="I199" s="21">
        <v>0.76169033000000019</v>
      </c>
      <c r="J199" s="21">
        <v>0.79103981000000001</v>
      </c>
      <c r="K199" s="21">
        <v>0.74702412999999979</v>
      </c>
      <c r="L199" s="21">
        <v>0.77149024000000022</v>
      </c>
      <c r="M199" s="21">
        <v>0.86371105000000015</v>
      </c>
      <c r="N199" s="21">
        <v>1.0355854500000001</v>
      </c>
      <c r="O199" s="29">
        <f t="shared" si="31"/>
        <v>9.600631080000003</v>
      </c>
      <c r="Q199" s="10">
        <v>1019</v>
      </c>
      <c r="R199" s="10" t="s">
        <v>28</v>
      </c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9">
        <f t="shared" si="27"/>
        <v>0</v>
      </c>
      <c r="AG199" s="10">
        <v>1019</v>
      </c>
      <c r="AH199" s="10" t="s">
        <v>28</v>
      </c>
      <c r="AI199" s="21">
        <f t="shared" si="29"/>
        <v>0.70887489999999997</v>
      </c>
      <c r="AJ199" s="21">
        <f t="shared" si="30"/>
        <v>1.3964656500000001</v>
      </c>
      <c r="AK199" s="21">
        <f t="shared" si="30"/>
        <v>2.2552831700000002</v>
      </c>
      <c r="AL199" s="21">
        <f t="shared" si="30"/>
        <v>2.9405968600000003</v>
      </c>
      <c r="AM199" s="21">
        <f t="shared" si="30"/>
        <v>3.7263587200000003</v>
      </c>
      <c r="AN199" s="21">
        <f t="shared" si="30"/>
        <v>4.6300900700000005</v>
      </c>
      <c r="AO199" s="21">
        <f t="shared" si="30"/>
        <v>5.3917804000000009</v>
      </c>
      <c r="AP199" s="21">
        <f t="shared" si="30"/>
        <v>6.1828202100000009</v>
      </c>
      <c r="AQ199" s="21">
        <f t="shared" si="30"/>
        <v>6.9298443400000007</v>
      </c>
      <c r="AR199" s="21">
        <f t="shared" si="30"/>
        <v>7.701334580000001</v>
      </c>
      <c r="AS199" s="21">
        <f t="shared" si="30"/>
        <v>8.565045630000002</v>
      </c>
      <c r="AT199" s="21">
        <f t="shared" si="30"/>
        <v>9.600631080000003</v>
      </c>
    </row>
    <row r="200" spans="1:46" x14ac:dyDescent="0.2">
      <c r="A200" s="10">
        <v>1020</v>
      </c>
      <c r="B200" s="10" t="s">
        <v>29</v>
      </c>
      <c r="C200" s="21">
        <v>1.7437594499999998</v>
      </c>
      <c r="D200" s="21">
        <v>1.67537684</v>
      </c>
      <c r="E200" s="21">
        <v>1.9148218200000005</v>
      </c>
      <c r="F200" s="21">
        <v>1.6826715300000001</v>
      </c>
      <c r="G200" s="21">
        <v>1.6006772600000001</v>
      </c>
      <c r="H200" s="21">
        <v>1.8083601</v>
      </c>
      <c r="I200" s="21">
        <v>1.7235347000000001</v>
      </c>
      <c r="J200" s="21">
        <v>1.7693904400000005</v>
      </c>
      <c r="K200" s="21">
        <v>2.0102560100000004</v>
      </c>
      <c r="L200" s="21">
        <v>2.0405065099999997</v>
      </c>
      <c r="M200" s="21">
        <v>1.9077731000000002</v>
      </c>
      <c r="N200" s="21">
        <v>2.1048797100000005</v>
      </c>
      <c r="O200" s="29">
        <f t="shared" si="31"/>
        <v>21.982007469999999</v>
      </c>
      <c r="Q200" s="10">
        <v>1020</v>
      </c>
      <c r="R200" s="10" t="s">
        <v>29</v>
      </c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9">
        <f t="shared" si="27"/>
        <v>0</v>
      </c>
      <c r="AG200" s="10">
        <v>1020</v>
      </c>
      <c r="AH200" s="10" t="s">
        <v>29</v>
      </c>
      <c r="AI200" s="21">
        <f t="shared" si="29"/>
        <v>1.7437594499999998</v>
      </c>
      <c r="AJ200" s="21">
        <f t="shared" si="30"/>
        <v>3.41913629</v>
      </c>
      <c r="AK200" s="21">
        <f t="shared" si="30"/>
        <v>5.3339581100000002</v>
      </c>
      <c r="AL200" s="21">
        <f t="shared" si="30"/>
        <v>7.0166296400000006</v>
      </c>
      <c r="AM200" s="21">
        <f t="shared" si="30"/>
        <v>8.6173069000000009</v>
      </c>
      <c r="AN200" s="21">
        <f t="shared" si="30"/>
        <v>10.425667000000001</v>
      </c>
      <c r="AO200" s="21">
        <f t="shared" si="30"/>
        <v>12.149201700000001</v>
      </c>
      <c r="AP200" s="21">
        <f t="shared" si="30"/>
        <v>13.918592140000001</v>
      </c>
      <c r="AQ200" s="21">
        <f t="shared" si="30"/>
        <v>15.928848150000002</v>
      </c>
      <c r="AR200" s="21">
        <f t="shared" si="30"/>
        <v>17.96935466</v>
      </c>
      <c r="AS200" s="21">
        <f t="shared" si="30"/>
        <v>19.87712776</v>
      </c>
      <c r="AT200" s="21">
        <f t="shared" si="30"/>
        <v>21.982007469999999</v>
      </c>
    </row>
    <row r="201" spans="1:46" x14ac:dyDescent="0.2">
      <c r="A201" s="10">
        <v>1021</v>
      </c>
      <c r="B201" s="10" t="s">
        <v>30</v>
      </c>
      <c r="C201" s="21">
        <v>0.77813294999999993</v>
      </c>
      <c r="D201" s="21">
        <v>0.73560298000000024</v>
      </c>
      <c r="E201" s="21">
        <v>0.96090560999999997</v>
      </c>
      <c r="F201" s="21">
        <v>0.8021940099999999</v>
      </c>
      <c r="G201" s="21">
        <v>0.74065538000000009</v>
      </c>
      <c r="H201" s="21">
        <v>0.88498466999999981</v>
      </c>
      <c r="I201" s="21">
        <v>0.73958425000000005</v>
      </c>
      <c r="J201" s="21">
        <v>0.82643591999999999</v>
      </c>
      <c r="K201" s="21">
        <v>0.90921156000000014</v>
      </c>
      <c r="L201" s="21">
        <v>0.82361386999999997</v>
      </c>
      <c r="M201" s="21">
        <v>0.95800638000000016</v>
      </c>
      <c r="N201" s="21">
        <v>1.13019794</v>
      </c>
      <c r="O201" s="29">
        <f t="shared" si="31"/>
        <v>10.28952552</v>
      </c>
      <c r="Q201" s="10">
        <v>1021</v>
      </c>
      <c r="R201" s="10" t="s">
        <v>30</v>
      </c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9">
        <f t="shared" si="27"/>
        <v>0</v>
      </c>
      <c r="AG201" s="10">
        <v>1021</v>
      </c>
      <c r="AH201" s="10" t="s">
        <v>30</v>
      </c>
      <c r="AI201" s="21">
        <f t="shared" si="29"/>
        <v>0.77813294999999993</v>
      </c>
      <c r="AJ201" s="21">
        <f t="shared" si="30"/>
        <v>1.5137359300000002</v>
      </c>
      <c r="AK201" s="21">
        <f t="shared" si="30"/>
        <v>2.4746415400000004</v>
      </c>
      <c r="AL201" s="21">
        <f t="shared" si="30"/>
        <v>3.2768355500000004</v>
      </c>
      <c r="AM201" s="21">
        <f t="shared" si="30"/>
        <v>4.0174909300000001</v>
      </c>
      <c r="AN201" s="21">
        <f t="shared" si="30"/>
        <v>4.9024755999999998</v>
      </c>
      <c r="AO201" s="21">
        <f t="shared" si="30"/>
        <v>5.6420598499999999</v>
      </c>
      <c r="AP201" s="21">
        <f t="shared" si="30"/>
        <v>6.4684957699999996</v>
      </c>
      <c r="AQ201" s="21">
        <f t="shared" si="30"/>
        <v>7.3777073299999998</v>
      </c>
      <c r="AR201" s="21">
        <f t="shared" si="30"/>
        <v>8.2013211999999989</v>
      </c>
      <c r="AS201" s="21">
        <f t="shared" si="30"/>
        <v>9.1593275799999994</v>
      </c>
      <c r="AT201" s="21">
        <f t="shared" si="30"/>
        <v>10.28952552</v>
      </c>
    </row>
    <row r="202" spans="1:46" x14ac:dyDescent="0.2">
      <c r="A202" s="10">
        <v>1022</v>
      </c>
      <c r="B202" s="10" t="s">
        <v>31</v>
      </c>
      <c r="C202" s="21">
        <v>3.83513379</v>
      </c>
      <c r="D202" s="21">
        <v>3.4934423999999997</v>
      </c>
      <c r="E202" s="21">
        <v>3.77750772</v>
      </c>
      <c r="F202" s="21">
        <v>3.5330569699999992</v>
      </c>
      <c r="G202" s="21">
        <v>3.4514133899999999</v>
      </c>
      <c r="H202" s="21">
        <v>3.6690465099999998</v>
      </c>
      <c r="I202" s="21">
        <v>2.7230194099999996</v>
      </c>
      <c r="J202" s="21">
        <v>4.0912735600000003</v>
      </c>
      <c r="K202" s="21">
        <v>3.6880970400000002</v>
      </c>
      <c r="L202" s="21">
        <v>3.81407279</v>
      </c>
      <c r="M202" s="21">
        <v>5.4269046999999997</v>
      </c>
      <c r="N202" s="21">
        <v>4.1776366099999995</v>
      </c>
      <c r="O202" s="29">
        <f t="shared" si="31"/>
        <v>45.680604889999998</v>
      </c>
      <c r="Q202" s="10">
        <v>1022</v>
      </c>
      <c r="R202" s="10" t="s">
        <v>31</v>
      </c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9">
        <f t="shared" si="27"/>
        <v>0</v>
      </c>
      <c r="AG202" s="10">
        <v>1022</v>
      </c>
      <c r="AH202" s="10" t="s">
        <v>31</v>
      </c>
      <c r="AI202" s="21">
        <f t="shared" si="29"/>
        <v>3.83513379</v>
      </c>
      <c r="AJ202" s="21">
        <f t="shared" si="30"/>
        <v>7.3285761899999997</v>
      </c>
      <c r="AK202" s="21">
        <f t="shared" si="30"/>
        <v>11.106083909999999</v>
      </c>
      <c r="AL202" s="21">
        <f t="shared" si="30"/>
        <v>14.639140879999998</v>
      </c>
      <c r="AM202" s="21">
        <f t="shared" si="30"/>
        <v>18.090554269999998</v>
      </c>
      <c r="AN202" s="21">
        <f t="shared" si="30"/>
        <v>21.75960078</v>
      </c>
      <c r="AO202" s="21">
        <f t="shared" si="30"/>
        <v>24.482620189999999</v>
      </c>
      <c r="AP202" s="21">
        <f t="shared" si="30"/>
        <v>28.57389375</v>
      </c>
      <c r="AQ202" s="21">
        <f t="shared" si="30"/>
        <v>32.261990789999999</v>
      </c>
      <c r="AR202" s="21">
        <f t="shared" si="30"/>
        <v>36.076063579999996</v>
      </c>
      <c r="AS202" s="21">
        <f t="shared" si="30"/>
        <v>41.502968279999997</v>
      </c>
      <c r="AT202" s="21">
        <f t="shared" si="30"/>
        <v>45.680604889999998</v>
      </c>
    </row>
    <row r="203" spans="1:46" x14ac:dyDescent="0.2">
      <c r="A203" s="10">
        <v>1023</v>
      </c>
      <c r="B203" s="10" t="s">
        <v>32</v>
      </c>
      <c r="C203" s="21">
        <v>0.7881148</v>
      </c>
      <c r="D203" s="21">
        <v>0.77018639000000011</v>
      </c>
      <c r="E203" s="21">
        <v>1.03674409</v>
      </c>
      <c r="F203" s="21">
        <v>0.74022533000000013</v>
      </c>
      <c r="G203" s="21">
        <v>0.78287099999999998</v>
      </c>
      <c r="H203" s="21">
        <v>1.02818644</v>
      </c>
      <c r="I203" s="21">
        <v>0.84289743000000006</v>
      </c>
      <c r="J203" s="21">
        <v>1.0703671699999999</v>
      </c>
      <c r="K203" s="21">
        <v>0.92782154000000006</v>
      </c>
      <c r="L203" s="21">
        <v>0.88107097999999984</v>
      </c>
      <c r="M203" s="21">
        <v>0.90846875999999999</v>
      </c>
      <c r="N203" s="21">
        <v>1.4488230600000001</v>
      </c>
      <c r="O203" s="29">
        <f t="shared" si="31"/>
        <v>11.22577699</v>
      </c>
      <c r="Q203" s="10">
        <v>1023</v>
      </c>
      <c r="R203" s="10" t="s">
        <v>32</v>
      </c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9">
        <f t="shared" si="27"/>
        <v>0</v>
      </c>
      <c r="AG203" s="10">
        <v>1023</v>
      </c>
      <c r="AH203" s="10" t="s">
        <v>32</v>
      </c>
      <c r="AI203" s="21">
        <f t="shared" si="29"/>
        <v>0.7881148</v>
      </c>
      <c r="AJ203" s="21">
        <f t="shared" si="30"/>
        <v>1.5583011900000001</v>
      </c>
      <c r="AK203" s="21">
        <f t="shared" si="30"/>
        <v>2.5950452799999999</v>
      </c>
      <c r="AL203" s="21">
        <f t="shared" si="30"/>
        <v>3.3352706100000002</v>
      </c>
      <c r="AM203" s="21">
        <f t="shared" si="30"/>
        <v>4.1181416100000003</v>
      </c>
      <c r="AN203" s="21">
        <f t="shared" si="30"/>
        <v>5.1463280500000002</v>
      </c>
      <c r="AO203" s="21">
        <f t="shared" si="30"/>
        <v>5.98922548</v>
      </c>
      <c r="AP203" s="21">
        <f t="shared" si="30"/>
        <v>7.0595926499999999</v>
      </c>
      <c r="AQ203" s="21">
        <f t="shared" si="30"/>
        <v>7.98741419</v>
      </c>
      <c r="AR203" s="21">
        <f t="shared" si="30"/>
        <v>8.8684851699999996</v>
      </c>
      <c r="AS203" s="21">
        <f t="shared" si="30"/>
        <v>9.7769539299999995</v>
      </c>
      <c r="AT203" s="21">
        <f t="shared" si="30"/>
        <v>11.22577699</v>
      </c>
    </row>
    <row r="204" spans="1:46" x14ac:dyDescent="0.2">
      <c r="A204" s="10">
        <v>1024</v>
      </c>
      <c r="B204" s="10" t="s">
        <v>33</v>
      </c>
      <c r="C204" s="21">
        <v>2.5183357499999999</v>
      </c>
      <c r="D204" s="21">
        <v>2.7774287400000004</v>
      </c>
      <c r="E204" s="21">
        <v>3.0170400600000002</v>
      </c>
      <c r="F204" s="21">
        <v>3.5801809500000004</v>
      </c>
      <c r="G204" s="21">
        <v>3.5964437299999998</v>
      </c>
      <c r="H204" s="21">
        <v>4.07763762</v>
      </c>
      <c r="I204" s="21">
        <v>3.6452180100000002</v>
      </c>
      <c r="J204" s="21">
        <v>4.2725953999999993</v>
      </c>
      <c r="K204" s="21">
        <v>4.4836287800000001</v>
      </c>
      <c r="L204" s="21">
        <v>4.4248236999999992</v>
      </c>
      <c r="M204" s="21">
        <v>4.5400298399999999</v>
      </c>
      <c r="N204" s="21">
        <v>4.9685120200000004</v>
      </c>
      <c r="O204" s="29">
        <f t="shared" si="31"/>
        <v>45.901874599999999</v>
      </c>
      <c r="Q204" s="10">
        <v>1024</v>
      </c>
      <c r="R204" s="10" t="s">
        <v>33</v>
      </c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9">
        <f t="shared" si="27"/>
        <v>0</v>
      </c>
      <c r="AG204" s="10">
        <v>1024</v>
      </c>
      <c r="AH204" s="10" t="s">
        <v>33</v>
      </c>
      <c r="AI204" s="21">
        <f t="shared" si="29"/>
        <v>2.5183357499999999</v>
      </c>
      <c r="AJ204" s="21">
        <f t="shared" si="30"/>
        <v>5.2957644899999998</v>
      </c>
      <c r="AK204" s="21">
        <f t="shared" si="30"/>
        <v>8.3128045499999992</v>
      </c>
      <c r="AL204" s="21">
        <f t="shared" si="30"/>
        <v>11.8929855</v>
      </c>
      <c r="AM204" s="21">
        <f t="shared" si="30"/>
        <v>15.489429229999999</v>
      </c>
      <c r="AN204" s="21">
        <f t="shared" si="30"/>
        <v>19.56706685</v>
      </c>
      <c r="AO204" s="21">
        <f t="shared" si="30"/>
        <v>23.21228486</v>
      </c>
      <c r="AP204" s="21">
        <f t="shared" si="30"/>
        <v>27.484880260000001</v>
      </c>
      <c r="AQ204" s="21">
        <f t="shared" si="30"/>
        <v>31.968509040000001</v>
      </c>
      <c r="AR204" s="21">
        <f t="shared" si="30"/>
        <v>36.393332739999998</v>
      </c>
      <c r="AS204" s="21">
        <f t="shared" si="30"/>
        <v>40.933362580000001</v>
      </c>
      <c r="AT204" s="21">
        <f t="shared" si="30"/>
        <v>45.901874599999999</v>
      </c>
    </row>
    <row r="205" spans="1:46" x14ac:dyDescent="0.2">
      <c r="A205" s="10">
        <v>1025</v>
      </c>
      <c r="B205" s="10" t="s">
        <v>34</v>
      </c>
      <c r="C205" s="21">
        <v>0.94793689000000014</v>
      </c>
      <c r="D205" s="21">
        <v>1.01365968</v>
      </c>
      <c r="E205" s="21">
        <v>1.9430867399999998</v>
      </c>
      <c r="F205" s="21">
        <v>0.94764974000000013</v>
      </c>
      <c r="G205" s="21">
        <v>0.92626020999999992</v>
      </c>
      <c r="H205" s="21">
        <v>1.1397544800000001</v>
      </c>
      <c r="I205" s="21">
        <v>1.0978811899999998</v>
      </c>
      <c r="J205" s="21">
        <v>1.0525963600000001</v>
      </c>
      <c r="K205" s="21">
        <v>1.0940296500000004</v>
      </c>
      <c r="L205" s="21">
        <v>1.0096955500000002</v>
      </c>
      <c r="M205" s="21">
        <v>1.1908184900000001</v>
      </c>
      <c r="N205" s="21">
        <v>1.0953475399999999</v>
      </c>
      <c r="O205" s="29">
        <f t="shared" si="31"/>
        <v>13.458716520000003</v>
      </c>
      <c r="Q205" s="10">
        <v>1025</v>
      </c>
      <c r="R205" s="10" t="s">
        <v>34</v>
      </c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9">
        <f t="shared" si="27"/>
        <v>0</v>
      </c>
      <c r="AG205" s="10">
        <v>1025</v>
      </c>
      <c r="AH205" s="10" t="s">
        <v>34</v>
      </c>
      <c r="AI205" s="21">
        <f t="shared" si="29"/>
        <v>0.94793689000000014</v>
      </c>
      <c r="AJ205" s="21">
        <f t="shared" si="30"/>
        <v>1.9615965700000002</v>
      </c>
      <c r="AK205" s="21">
        <f t="shared" si="30"/>
        <v>3.9046833100000002</v>
      </c>
      <c r="AL205" s="21">
        <f t="shared" si="30"/>
        <v>4.8523330500000004</v>
      </c>
      <c r="AM205" s="21">
        <f t="shared" si="30"/>
        <v>5.7785932600000001</v>
      </c>
      <c r="AN205" s="21">
        <f t="shared" si="30"/>
        <v>6.9183477399999997</v>
      </c>
      <c r="AO205" s="21">
        <f t="shared" si="30"/>
        <v>8.0162289300000005</v>
      </c>
      <c r="AP205" s="21">
        <f t="shared" si="30"/>
        <v>9.0688252900000013</v>
      </c>
      <c r="AQ205" s="21">
        <f t="shared" si="30"/>
        <v>10.162854940000003</v>
      </c>
      <c r="AR205" s="21">
        <f t="shared" si="30"/>
        <v>11.172550490000003</v>
      </c>
      <c r="AS205" s="21">
        <f t="shared" si="30"/>
        <v>12.363368980000002</v>
      </c>
      <c r="AT205" s="21">
        <f t="shared" si="30"/>
        <v>13.458716520000003</v>
      </c>
    </row>
    <row r="206" spans="1:46" x14ac:dyDescent="0.2">
      <c r="A206" s="10">
        <v>1026</v>
      </c>
      <c r="B206" s="10" t="s">
        <v>35</v>
      </c>
      <c r="C206" s="21">
        <v>0.46733128000000002</v>
      </c>
      <c r="D206" s="21">
        <v>0.47158213000000004</v>
      </c>
      <c r="E206" s="21">
        <v>0.61796080999999992</v>
      </c>
      <c r="F206" s="21">
        <v>0.49808564999999999</v>
      </c>
      <c r="G206" s="21">
        <v>0.46960401000000007</v>
      </c>
      <c r="H206" s="21">
        <v>0.54153021000000001</v>
      </c>
      <c r="I206" s="21">
        <v>0.50131270000000006</v>
      </c>
      <c r="J206" s="21">
        <v>0.72083347000000009</v>
      </c>
      <c r="K206" s="21">
        <v>0.51334312000000004</v>
      </c>
      <c r="L206" s="21">
        <v>0.51387203000000004</v>
      </c>
      <c r="M206" s="21">
        <v>0.56126882999999983</v>
      </c>
      <c r="N206" s="21">
        <v>0.62226567999999993</v>
      </c>
      <c r="O206" s="29">
        <f t="shared" si="31"/>
        <v>6.4989899199999996</v>
      </c>
      <c r="Q206" s="10">
        <v>1026</v>
      </c>
      <c r="R206" s="10" t="s">
        <v>35</v>
      </c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9">
        <f t="shared" si="27"/>
        <v>0</v>
      </c>
      <c r="AG206" s="10">
        <v>1026</v>
      </c>
      <c r="AH206" s="10" t="s">
        <v>35</v>
      </c>
      <c r="AI206" s="21">
        <f t="shared" si="29"/>
        <v>0.46733128000000002</v>
      </c>
      <c r="AJ206" s="21">
        <f t="shared" si="30"/>
        <v>0.93891341000000006</v>
      </c>
      <c r="AK206" s="21">
        <f t="shared" si="30"/>
        <v>1.5568742200000001</v>
      </c>
      <c r="AL206" s="21">
        <f t="shared" si="30"/>
        <v>2.0549598700000002</v>
      </c>
      <c r="AM206" s="21">
        <f t="shared" si="30"/>
        <v>2.5245638800000005</v>
      </c>
      <c r="AN206" s="21">
        <f t="shared" si="30"/>
        <v>3.0660940900000004</v>
      </c>
      <c r="AO206" s="21">
        <f t="shared" si="30"/>
        <v>3.5674067900000006</v>
      </c>
      <c r="AP206" s="21">
        <f t="shared" si="30"/>
        <v>4.2882402600000002</v>
      </c>
      <c r="AQ206" s="21">
        <f t="shared" si="30"/>
        <v>4.8015833800000003</v>
      </c>
      <c r="AR206" s="21">
        <f t="shared" si="30"/>
        <v>5.3154554100000002</v>
      </c>
      <c r="AS206" s="21">
        <f t="shared" si="30"/>
        <v>5.8767242399999997</v>
      </c>
      <c r="AT206" s="21">
        <f t="shared" si="30"/>
        <v>6.4989899199999996</v>
      </c>
    </row>
    <row r="207" spans="1:46" x14ac:dyDescent="0.2">
      <c r="A207" s="10">
        <v>1027</v>
      </c>
      <c r="B207" s="10" t="s">
        <v>36</v>
      </c>
      <c r="C207" s="21">
        <v>0.67144334999999999</v>
      </c>
      <c r="D207" s="21">
        <v>0.63399865</v>
      </c>
      <c r="E207" s="21">
        <v>0.83915342999999998</v>
      </c>
      <c r="F207" s="21">
        <v>0.67831152000000006</v>
      </c>
      <c r="G207" s="21">
        <v>0.70574442999999998</v>
      </c>
      <c r="H207" s="21">
        <v>0.78041821999999994</v>
      </c>
      <c r="I207" s="21">
        <v>0.80287578000000004</v>
      </c>
      <c r="J207" s="21">
        <v>0.78744405999999989</v>
      </c>
      <c r="K207" s="21">
        <v>0.81853224000000013</v>
      </c>
      <c r="L207" s="21">
        <v>0.79586385999999998</v>
      </c>
      <c r="M207" s="21">
        <v>0.78701037000000018</v>
      </c>
      <c r="N207" s="21">
        <v>0.95039826000000005</v>
      </c>
      <c r="O207" s="29">
        <f t="shared" si="31"/>
        <v>9.2511941699999998</v>
      </c>
      <c r="Q207" s="10">
        <v>1027</v>
      </c>
      <c r="R207" s="10" t="s">
        <v>36</v>
      </c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9">
        <f t="shared" si="27"/>
        <v>0</v>
      </c>
      <c r="AG207" s="10">
        <v>1027</v>
      </c>
      <c r="AH207" s="10" t="s">
        <v>36</v>
      </c>
      <c r="AI207" s="21">
        <f t="shared" si="29"/>
        <v>0.67144334999999999</v>
      </c>
      <c r="AJ207" s="21">
        <f t="shared" si="30"/>
        <v>1.305442</v>
      </c>
      <c r="AK207" s="21">
        <f t="shared" si="30"/>
        <v>2.1445954299999999</v>
      </c>
      <c r="AL207" s="21">
        <f t="shared" si="30"/>
        <v>2.8229069500000001</v>
      </c>
      <c r="AM207" s="21">
        <f t="shared" si="30"/>
        <v>3.5286513800000003</v>
      </c>
      <c r="AN207" s="21">
        <f t="shared" si="30"/>
        <v>4.3090695999999999</v>
      </c>
      <c r="AO207" s="21">
        <f t="shared" si="30"/>
        <v>5.1119453799999999</v>
      </c>
      <c r="AP207" s="21">
        <f t="shared" si="30"/>
        <v>5.8993894400000002</v>
      </c>
      <c r="AQ207" s="21">
        <f t="shared" si="30"/>
        <v>6.7179216799999999</v>
      </c>
      <c r="AR207" s="21">
        <f t="shared" si="30"/>
        <v>7.5137855399999998</v>
      </c>
      <c r="AS207" s="21">
        <f t="shared" si="30"/>
        <v>8.3007959099999997</v>
      </c>
      <c r="AT207" s="21">
        <f t="shared" si="30"/>
        <v>9.2511941699999998</v>
      </c>
    </row>
    <row r="208" spans="1:46" x14ac:dyDescent="0.2">
      <c r="A208" s="10">
        <v>1028</v>
      </c>
      <c r="B208" s="10" t="s">
        <v>37</v>
      </c>
      <c r="C208" s="21">
        <v>1.9880132199999996</v>
      </c>
      <c r="D208" s="21">
        <v>2.0752746599999998</v>
      </c>
      <c r="E208" s="21">
        <v>2.4228483599999997</v>
      </c>
      <c r="F208" s="21">
        <v>1.97839969</v>
      </c>
      <c r="G208" s="21">
        <v>2.0412901300000001</v>
      </c>
      <c r="H208" s="21">
        <v>2.1855692800000002</v>
      </c>
      <c r="I208" s="21">
        <v>1.9792321999999998</v>
      </c>
      <c r="J208" s="21">
        <v>2.2302353300000002</v>
      </c>
      <c r="K208" s="21">
        <v>2.1933844900000001</v>
      </c>
      <c r="L208" s="21">
        <v>2.1058363199999999</v>
      </c>
      <c r="M208" s="21">
        <v>2.5886544599999999</v>
      </c>
      <c r="N208" s="21">
        <v>3.4094837599999996</v>
      </c>
      <c r="O208" s="29">
        <f t="shared" si="31"/>
        <v>27.1982219</v>
      </c>
      <c r="Q208" s="10">
        <v>1028</v>
      </c>
      <c r="R208" s="10" t="s">
        <v>37</v>
      </c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9">
        <f t="shared" si="27"/>
        <v>0</v>
      </c>
      <c r="AG208" s="10">
        <v>1028</v>
      </c>
      <c r="AH208" s="10" t="s">
        <v>37</v>
      </c>
      <c r="AI208" s="21">
        <f t="shared" si="29"/>
        <v>1.9880132199999996</v>
      </c>
      <c r="AJ208" s="21">
        <f t="shared" si="30"/>
        <v>4.063287879999999</v>
      </c>
      <c r="AK208" s="21">
        <f t="shared" si="30"/>
        <v>6.4861362399999987</v>
      </c>
      <c r="AL208" s="21">
        <f t="shared" si="30"/>
        <v>8.4645359299999985</v>
      </c>
      <c r="AM208" s="21">
        <f t="shared" si="30"/>
        <v>10.505826059999999</v>
      </c>
      <c r="AN208" s="21">
        <f t="shared" si="30"/>
        <v>12.69139534</v>
      </c>
      <c r="AO208" s="21">
        <f t="shared" si="30"/>
        <v>14.67062754</v>
      </c>
      <c r="AP208" s="21">
        <f t="shared" si="30"/>
        <v>16.900862870000001</v>
      </c>
      <c r="AQ208" s="21">
        <f t="shared" si="30"/>
        <v>19.094247360000001</v>
      </c>
      <c r="AR208" s="21">
        <f t="shared" si="30"/>
        <v>21.200083679999999</v>
      </c>
      <c r="AS208" s="21">
        <f t="shared" si="30"/>
        <v>23.78873814</v>
      </c>
      <c r="AT208" s="21">
        <f t="shared" si="30"/>
        <v>27.1982219</v>
      </c>
    </row>
    <row r="209" spans="1:46" x14ac:dyDescent="0.2">
      <c r="A209" s="10">
        <v>1029</v>
      </c>
      <c r="B209" s="10" t="s">
        <v>38</v>
      </c>
      <c r="C209" s="21">
        <v>0.46647508999999998</v>
      </c>
      <c r="D209" s="21">
        <v>0.47190141999999996</v>
      </c>
      <c r="E209" s="21">
        <v>0.61791921000000005</v>
      </c>
      <c r="F209" s="21">
        <v>0.47325707999999989</v>
      </c>
      <c r="G209" s="21">
        <v>0.49640543000000004</v>
      </c>
      <c r="H209" s="21">
        <v>0.60054843000000002</v>
      </c>
      <c r="I209" s="21">
        <v>0.50168986000000015</v>
      </c>
      <c r="J209" s="21">
        <v>0.57580823000000014</v>
      </c>
      <c r="K209" s="21">
        <v>0.59935418999999979</v>
      </c>
      <c r="L209" s="21">
        <v>0.68479782000000011</v>
      </c>
      <c r="M209" s="21">
        <v>0.55390558999999995</v>
      </c>
      <c r="N209" s="21">
        <v>0.60278147000000004</v>
      </c>
      <c r="O209" s="29">
        <f t="shared" si="31"/>
        <v>6.6448438199999993</v>
      </c>
      <c r="Q209" s="10">
        <v>1029</v>
      </c>
      <c r="R209" s="10" t="s">
        <v>38</v>
      </c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9">
        <f t="shared" si="27"/>
        <v>0</v>
      </c>
      <c r="AG209" s="10">
        <v>1029</v>
      </c>
      <c r="AH209" s="10" t="s">
        <v>38</v>
      </c>
      <c r="AI209" s="21">
        <f t="shared" si="29"/>
        <v>0.46647508999999998</v>
      </c>
      <c r="AJ209" s="21">
        <f t="shared" si="30"/>
        <v>0.93837650999999989</v>
      </c>
      <c r="AK209" s="21">
        <f t="shared" si="30"/>
        <v>1.55629572</v>
      </c>
      <c r="AL209" s="21">
        <f t="shared" si="30"/>
        <v>2.0295527999999998</v>
      </c>
      <c r="AM209" s="21">
        <f t="shared" si="30"/>
        <v>2.5259582299999996</v>
      </c>
      <c r="AN209" s="21">
        <f t="shared" si="30"/>
        <v>3.1265066599999995</v>
      </c>
      <c r="AO209" s="21">
        <f t="shared" si="30"/>
        <v>3.6281965199999995</v>
      </c>
      <c r="AP209" s="21">
        <f t="shared" si="30"/>
        <v>4.2040047499999993</v>
      </c>
      <c r="AQ209" s="21">
        <f t="shared" si="30"/>
        <v>4.803358939999999</v>
      </c>
      <c r="AR209" s="21">
        <f t="shared" si="30"/>
        <v>5.488156759999999</v>
      </c>
      <c r="AS209" s="21">
        <f t="shared" si="30"/>
        <v>6.0420623499999992</v>
      </c>
      <c r="AT209" s="21">
        <f t="shared" si="30"/>
        <v>6.6448438199999993</v>
      </c>
    </row>
    <row r="210" spans="1:46" x14ac:dyDescent="0.2">
      <c r="A210" s="15">
        <v>1030</v>
      </c>
      <c r="B210" s="15" t="s">
        <v>18</v>
      </c>
      <c r="C210" s="23">
        <v>0.68588704000000011</v>
      </c>
      <c r="D210" s="23">
        <v>0.71663776000000012</v>
      </c>
      <c r="E210" s="23">
        <v>0.91607736000000006</v>
      </c>
      <c r="F210" s="23">
        <v>1.5260643899999999</v>
      </c>
      <c r="G210" s="23">
        <v>0.77100438000000027</v>
      </c>
      <c r="H210" s="23">
        <v>0.84442735000000002</v>
      </c>
      <c r="I210" s="23">
        <v>0.71369384999999985</v>
      </c>
      <c r="J210" s="23">
        <v>0.78619969999999995</v>
      </c>
      <c r="K210" s="23">
        <v>0.68719054000000002</v>
      </c>
      <c r="L210" s="23">
        <v>0.74754798999999994</v>
      </c>
      <c r="M210" s="23">
        <v>0.73986034000000012</v>
      </c>
      <c r="N210" s="23">
        <v>0.78188602000000007</v>
      </c>
      <c r="O210" s="31">
        <f t="shared" si="31"/>
        <v>9.9164767200000004</v>
      </c>
      <c r="Q210" s="15">
        <v>1030</v>
      </c>
      <c r="R210" s="15" t="s">
        <v>18</v>
      </c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31">
        <f t="shared" si="27"/>
        <v>0</v>
      </c>
      <c r="AG210" s="15">
        <v>1030</v>
      </c>
      <c r="AH210" s="15" t="s">
        <v>18</v>
      </c>
      <c r="AI210" s="23">
        <f t="shared" si="29"/>
        <v>0.68588704000000011</v>
      </c>
      <c r="AJ210" s="23">
        <f t="shared" si="30"/>
        <v>1.4025248000000001</v>
      </c>
      <c r="AK210" s="23">
        <f t="shared" si="30"/>
        <v>2.3186021600000002</v>
      </c>
      <c r="AL210" s="23">
        <f t="shared" si="30"/>
        <v>3.8446665500000003</v>
      </c>
      <c r="AM210" s="23">
        <f t="shared" si="30"/>
        <v>4.6156709300000003</v>
      </c>
      <c r="AN210" s="23">
        <f t="shared" si="30"/>
        <v>5.4600982800000004</v>
      </c>
      <c r="AO210" s="23">
        <f t="shared" si="30"/>
        <v>6.1737921300000007</v>
      </c>
      <c r="AP210" s="23">
        <f t="shared" si="30"/>
        <v>6.9599918300000008</v>
      </c>
      <c r="AQ210" s="23">
        <f t="shared" si="30"/>
        <v>7.6471823700000012</v>
      </c>
      <c r="AR210" s="23">
        <f t="shared" si="30"/>
        <v>8.3947303600000005</v>
      </c>
      <c r="AS210" s="23">
        <f t="shared" si="30"/>
        <v>9.1345907000000004</v>
      </c>
      <c r="AT210" s="23">
        <f t="shared" si="30"/>
        <v>9.9164767200000004</v>
      </c>
    </row>
    <row r="211" spans="1:46" x14ac:dyDescent="0.2">
      <c r="A211" s="4">
        <v>10300</v>
      </c>
      <c r="B211" s="4" t="s">
        <v>56</v>
      </c>
      <c r="C211" s="25">
        <f>SUM(C183:C210)</f>
        <v>55.789895929999993</v>
      </c>
      <c r="D211" s="25">
        <f t="shared" ref="D211:O211" si="32">SUM(D183:D210)</f>
        <v>60.170351309999994</v>
      </c>
      <c r="E211" s="25">
        <f t="shared" si="32"/>
        <v>65.774878909999998</v>
      </c>
      <c r="F211" s="25">
        <f t="shared" si="32"/>
        <v>55.806857470000004</v>
      </c>
      <c r="G211" s="25">
        <f t="shared" si="32"/>
        <v>58.361660470000011</v>
      </c>
      <c r="H211" s="25">
        <f t="shared" si="32"/>
        <v>66.335286520000011</v>
      </c>
      <c r="I211" s="25">
        <f t="shared" si="32"/>
        <v>63.16986029000001</v>
      </c>
      <c r="J211" s="25">
        <f t="shared" si="32"/>
        <v>65.233114610000001</v>
      </c>
      <c r="K211" s="25">
        <f t="shared" si="32"/>
        <v>66.158665340000027</v>
      </c>
      <c r="L211" s="25">
        <f t="shared" si="32"/>
        <v>64.543226390000001</v>
      </c>
      <c r="M211" s="25">
        <f t="shared" si="32"/>
        <v>66.50029558</v>
      </c>
      <c r="N211" s="25">
        <f t="shared" si="32"/>
        <v>75.326421380000014</v>
      </c>
      <c r="O211" s="25">
        <f t="shared" si="32"/>
        <v>763.17051420000007</v>
      </c>
      <c r="Q211" s="4">
        <v>10300</v>
      </c>
      <c r="R211" s="4" t="s">
        <v>55</v>
      </c>
      <c r="S211" s="25">
        <f t="shared" ref="S211:AE211" si="33">SUM(S183:S210)</f>
        <v>0</v>
      </c>
      <c r="T211" s="25">
        <f t="shared" si="33"/>
        <v>0</v>
      </c>
      <c r="U211" s="25">
        <f t="shared" si="33"/>
        <v>0</v>
      </c>
      <c r="V211" s="25">
        <f t="shared" si="33"/>
        <v>0</v>
      </c>
      <c r="W211" s="25">
        <f t="shared" si="33"/>
        <v>0</v>
      </c>
      <c r="X211" s="25">
        <f t="shared" si="33"/>
        <v>0</v>
      </c>
      <c r="Y211" s="25">
        <f t="shared" si="33"/>
        <v>0</v>
      </c>
      <c r="Z211" s="25">
        <f t="shared" si="33"/>
        <v>0</v>
      </c>
      <c r="AA211" s="25">
        <f t="shared" si="33"/>
        <v>0</v>
      </c>
      <c r="AB211" s="25">
        <f t="shared" si="33"/>
        <v>0</v>
      </c>
      <c r="AC211" s="25">
        <f t="shared" si="33"/>
        <v>0</v>
      </c>
      <c r="AD211" s="25">
        <f t="shared" si="33"/>
        <v>0</v>
      </c>
      <c r="AE211" s="25">
        <f t="shared" si="33"/>
        <v>0</v>
      </c>
      <c r="AG211" s="4">
        <v>10300</v>
      </c>
      <c r="AH211" s="4" t="s">
        <v>55</v>
      </c>
      <c r="AI211" s="25">
        <f t="shared" ref="AI211:AT211" si="34">SUM(AI183:AI210)</f>
        <v>55.789895929999993</v>
      </c>
      <c r="AJ211" s="25">
        <f t="shared" si="34"/>
        <v>115.96024723999997</v>
      </c>
      <c r="AK211" s="25">
        <f t="shared" si="34"/>
        <v>181.73512615000001</v>
      </c>
      <c r="AL211" s="25">
        <f t="shared" si="34"/>
        <v>237.54198362</v>
      </c>
      <c r="AM211" s="25">
        <f t="shared" si="34"/>
        <v>295.90364409000006</v>
      </c>
      <c r="AN211" s="25">
        <f t="shared" si="34"/>
        <v>362.23893061000001</v>
      </c>
      <c r="AO211" s="25">
        <f t="shared" si="34"/>
        <v>425.40879090000004</v>
      </c>
      <c r="AP211" s="25">
        <f t="shared" si="34"/>
        <v>490.64190551000007</v>
      </c>
      <c r="AQ211" s="25">
        <f t="shared" si="34"/>
        <v>556.8005708500001</v>
      </c>
      <c r="AR211" s="25">
        <f t="shared" si="34"/>
        <v>621.34379724000019</v>
      </c>
      <c r="AS211" s="25">
        <f t="shared" si="34"/>
        <v>687.8440928199999</v>
      </c>
      <c r="AT211" s="25">
        <f t="shared" si="34"/>
        <v>763.17051420000007</v>
      </c>
    </row>
    <row r="212" spans="1:46" x14ac:dyDescent="0.2">
      <c r="A212" s="32"/>
      <c r="B212" s="32"/>
      <c r="C212"/>
      <c r="D212"/>
      <c r="E212"/>
      <c r="F212"/>
      <c r="G212"/>
      <c r="H212"/>
      <c r="I212"/>
      <c r="J212"/>
      <c r="K212"/>
      <c r="L212"/>
      <c r="M212"/>
      <c r="N212"/>
      <c r="O212" s="32"/>
    </row>
    <row r="213" spans="1:46" x14ac:dyDescent="0.2">
      <c r="A213" s="3" t="s">
        <v>52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56</v>
      </c>
      <c r="Q213" s="3" t="s">
        <v>73</v>
      </c>
      <c r="R213" s="3" t="s">
        <v>147</v>
      </c>
      <c r="S213" s="3" t="s">
        <v>74</v>
      </c>
      <c r="T213" s="3" t="s">
        <v>75</v>
      </c>
      <c r="U213" s="3" t="s">
        <v>76</v>
      </c>
      <c r="V213" s="3" t="s">
        <v>77</v>
      </c>
      <c r="W213" s="3" t="s">
        <v>78</v>
      </c>
      <c r="X213" s="3" t="s">
        <v>79</v>
      </c>
      <c r="Y213" s="3" t="s">
        <v>80</v>
      </c>
      <c r="Z213" s="3" t="s">
        <v>81</v>
      </c>
      <c r="AA213" s="3" t="s">
        <v>82</v>
      </c>
      <c r="AB213" s="3" t="s">
        <v>83</v>
      </c>
      <c r="AC213" s="3" t="s">
        <v>84</v>
      </c>
      <c r="AD213" s="3" t="s">
        <v>85</v>
      </c>
    </row>
    <row r="214" spans="1:46" x14ac:dyDescent="0.2">
      <c r="A214" s="34"/>
      <c r="B214" s="34" t="s">
        <v>46</v>
      </c>
      <c r="C214" s="37">
        <f>+C152-C183</f>
        <v>-5.300278500000001</v>
      </c>
      <c r="D214" s="37">
        <f t="shared" ref="D214:N214" si="35">+D152-D183</f>
        <v>-6.1984545799999999</v>
      </c>
      <c r="E214" s="37">
        <f t="shared" si="35"/>
        <v>-8.1630426100000015</v>
      </c>
      <c r="F214" s="37">
        <f t="shared" si="35"/>
        <v>-5.1457711800000014</v>
      </c>
      <c r="G214" s="37">
        <f t="shared" si="35"/>
        <v>-6.0057634700000015</v>
      </c>
      <c r="H214" s="37">
        <f t="shared" si="35"/>
        <v>-7.1337367600000006</v>
      </c>
      <c r="I214" s="37">
        <f t="shared" si="35"/>
        <v>-6.4172671399999999</v>
      </c>
      <c r="J214" s="37">
        <f t="shared" si="35"/>
        <v>-7.1290045799999993</v>
      </c>
      <c r="K214" s="37">
        <f t="shared" si="35"/>
        <v>-6.2963265399999999</v>
      </c>
      <c r="L214" s="37">
        <f t="shared" si="35"/>
        <v>-6.5171186099999989</v>
      </c>
      <c r="M214" s="37">
        <f t="shared" si="35"/>
        <v>-6.7459494100000006</v>
      </c>
      <c r="N214" s="37">
        <f t="shared" si="35"/>
        <v>-8.1847497900000015</v>
      </c>
      <c r="O214" s="38">
        <f>SUM(C214:N214)</f>
        <v>-79.237463169999998</v>
      </c>
      <c r="Q214" s="34"/>
      <c r="R214" s="34" t="s">
        <v>46</v>
      </c>
      <c r="S214" s="19">
        <f>+C214</f>
        <v>-5.300278500000001</v>
      </c>
      <c r="T214" s="19">
        <f>+S214+D214</f>
        <v>-11.498733080000001</v>
      </c>
      <c r="U214" s="19">
        <f t="shared" ref="U214:AD229" si="36">+T214+E214</f>
        <v>-19.661775690000002</v>
      </c>
      <c r="V214" s="19">
        <f t="shared" si="36"/>
        <v>-24.807546870000003</v>
      </c>
      <c r="W214" s="19">
        <f t="shared" si="36"/>
        <v>-30.813310340000005</v>
      </c>
      <c r="X214" s="19">
        <f t="shared" si="36"/>
        <v>-37.947047100000006</v>
      </c>
      <c r="Y214" s="19">
        <f t="shared" si="36"/>
        <v>-44.364314240000006</v>
      </c>
      <c r="Z214" s="19">
        <f t="shared" si="36"/>
        <v>-51.493318820000006</v>
      </c>
      <c r="AA214" s="19">
        <f t="shared" si="36"/>
        <v>-57.789645360000009</v>
      </c>
      <c r="AB214" s="19">
        <f t="shared" si="36"/>
        <v>-64.306763970000006</v>
      </c>
      <c r="AC214" s="19">
        <f t="shared" si="36"/>
        <v>-71.05271338</v>
      </c>
      <c r="AD214" s="19">
        <f t="shared" si="36"/>
        <v>-79.237463169999998</v>
      </c>
    </row>
    <row r="215" spans="1:46" x14ac:dyDescent="0.2">
      <c r="A215" s="7">
        <v>1004</v>
      </c>
      <c r="B215" s="10" t="s">
        <v>94</v>
      </c>
      <c r="C215" s="28">
        <f t="shared" ref="C215:N230" si="37">+C153-C184</f>
        <v>41.080859770000004</v>
      </c>
      <c r="D215" s="28">
        <f t="shared" si="37"/>
        <v>42.967976569999998</v>
      </c>
      <c r="E215" s="28">
        <f t="shared" si="37"/>
        <v>43.922127909999986</v>
      </c>
      <c r="F215" s="28">
        <f t="shared" si="37"/>
        <v>49.371260039999996</v>
      </c>
      <c r="G215" s="28">
        <f t="shared" si="37"/>
        <v>45.997160859999994</v>
      </c>
      <c r="H215" s="28">
        <f t="shared" si="37"/>
        <v>42.954519350000012</v>
      </c>
      <c r="I215" s="28">
        <f t="shared" si="37"/>
        <v>51.810722690000006</v>
      </c>
      <c r="J215" s="28">
        <f t="shared" si="37"/>
        <v>49.161230430000003</v>
      </c>
      <c r="K215" s="28">
        <f t="shared" si="37"/>
        <v>43.520784340000006</v>
      </c>
      <c r="L215" s="28">
        <f t="shared" si="37"/>
        <v>41.964060090000011</v>
      </c>
      <c r="M215" s="28">
        <f t="shared" si="37"/>
        <v>44.649237849999992</v>
      </c>
      <c r="N215" s="28">
        <f t="shared" si="37"/>
        <v>44.367006359999991</v>
      </c>
      <c r="O215" s="39">
        <f t="shared" ref="O215:O241" si="38">SUM(C215:N215)</f>
        <v>541.76694626000005</v>
      </c>
      <c r="Q215" s="10">
        <v>1004</v>
      </c>
      <c r="R215" s="10" t="s">
        <v>94</v>
      </c>
      <c r="S215" s="21">
        <f t="shared" ref="S215:S241" si="39">+C215</f>
        <v>41.080859770000004</v>
      </c>
      <c r="T215" s="21">
        <f t="shared" ref="T215:AD241" si="40">+S215+D215</f>
        <v>84.048836340000008</v>
      </c>
      <c r="U215" s="21">
        <f t="shared" si="36"/>
        <v>127.97096424999999</v>
      </c>
      <c r="V215" s="21">
        <f t="shared" si="36"/>
        <v>177.34222428999999</v>
      </c>
      <c r="W215" s="21">
        <f t="shared" si="36"/>
        <v>223.33938515</v>
      </c>
      <c r="X215" s="21">
        <f t="shared" si="36"/>
        <v>266.2939045</v>
      </c>
      <c r="Y215" s="21">
        <f t="shared" si="36"/>
        <v>318.10462718999997</v>
      </c>
      <c r="Z215" s="21">
        <f t="shared" si="36"/>
        <v>367.26585761999996</v>
      </c>
      <c r="AA215" s="21">
        <f t="shared" si="36"/>
        <v>410.78664196</v>
      </c>
      <c r="AB215" s="21">
        <f t="shared" si="36"/>
        <v>452.75070205000003</v>
      </c>
      <c r="AC215" s="21">
        <f t="shared" si="36"/>
        <v>497.39993990000005</v>
      </c>
      <c r="AD215" s="21">
        <f t="shared" si="36"/>
        <v>541.76694626000005</v>
      </c>
    </row>
    <row r="216" spans="1:46" x14ac:dyDescent="0.2">
      <c r="A216" s="10">
        <v>1005</v>
      </c>
      <c r="B216" s="10" t="s">
        <v>13</v>
      </c>
      <c r="C216" s="28">
        <f t="shared" si="37"/>
        <v>0.20727976000000004</v>
      </c>
      <c r="D216" s="28">
        <f t="shared" si="37"/>
        <v>0.32367376000000003</v>
      </c>
      <c r="E216" s="28">
        <f t="shared" si="37"/>
        <v>0.14315292000000002</v>
      </c>
      <c r="F216" s="28">
        <f t="shared" si="37"/>
        <v>0.42961565000000002</v>
      </c>
      <c r="G216" s="28">
        <f t="shared" si="37"/>
        <v>0.38338274000000006</v>
      </c>
      <c r="H216" s="28">
        <f t="shared" si="37"/>
        <v>0.25449969000000006</v>
      </c>
      <c r="I216" s="28">
        <f t="shared" si="37"/>
        <v>0.52554653999999978</v>
      </c>
      <c r="J216" s="28">
        <f t="shared" si="37"/>
        <v>0.3787347900000001</v>
      </c>
      <c r="K216" s="28">
        <f t="shared" si="37"/>
        <v>0.30344049999999967</v>
      </c>
      <c r="L216" s="28">
        <f t="shared" si="37"/>
        <v>0.26425121999999979</v>
      </c>
      <c r="M216" s="28">
        <f t="shared" si="37"/>
        <v>0.23161463999999987</v>
      </c>
      <c r="N216" s="28">
        <f t="shared" si="37"/>
        <v>-0.16289273000000015</v>
      </c>
      <c r="O216" s="39">
        <f t="shared" si="38"/>
        <v>3.2822994799999998</v>
      </c>
      <c r="Q216" s="10">
        <v>1005</v>
      </c>
      <c r="R216" s="10" t="s">
        <v>13</v>
      </c>
      <c r="S216" s="21">
        <f t="shared" si="39"/>
        <v>0.20727976000000004</v>
      </c>
      <c r="T216" s="21">
        <f t="shared" si="40"/>
        <v>0.53095352000000007</v>
      </c>
      <c r="U216" s="21">
        <f t="shared" si="36"/>
        <v>0.67410644000000008</v>
      </c>
      <c r="V216" s="21">
        <f t="shared" si="36"/>
        <v>1.1037220900000002</v>
      </c>
      <c r="W216" s="21">
        <f t="shared" si="36"/>
        <v>1.4871048300000003</v>
      </c>
      <c r="X216" s="21">
        <f t="shared" si="36"/>
        <v>1.7416045200000003</v>
      </c>
      <c r="Y216" s="21">
        <f t="shared" si="36"/>
        <v>2.2671510600000002</v>
      </c>
      <c r="Z216" s="21">
        <f t="shared" si="36"/>
        <v>2.6458858500000004</v>
      </c>
      <c r="AA216" s="21">
        <f t="shared" si="36"/>
        <v>2.9493263500000002</v>
      </c>
      <c r="AB216" s="21">
        <f t="shared" si="36"/>
        <v>3.21357757</v>
      </c>
      <c r="AC216" s="21">
        <f t="shared" si="36"/>
        <v>3.4451922100000001</v>
      </c>
      <c r="AD216" s="21">
        <f t="shared" si="36"/>
        <v>3.2822994799999998</v>
      </c>
    </row>
    <row r="217" spans="1:46" x14ac:dyDescent="0.2">
      <c r="A217" s="10">
        <v>1006</v>
      </c>
      <c r="B217" s="10" t="s">
        <v>14</v>
      </c>
      <c r="C217" s="28">
        <f t="shared" si="37"/>
        <v>2.6670290600000004</v>
      </c>
      <c r="D217" s="28">
        <f t="shared" si="37"/>
        <v>2.9889138100000001</v>
      </c>
      <c r="E217" s="28">
        <f t="shared" si="37"/>
        <v>2.7725530200000001</v>
      </c>
      <c r="F217" s="28">
        <f t="shared" si="37"/>
        <v>3.22030328</v>
      </c>
      <c r="G217" s="28">
        <f t="shared" si="37"/>
        <v>3.1739488900000001</v>
      </c>
      <c r="H217" s="28">
        <f t="shared" si="37"/>
        <v>3.2998672299999994</v>
      </c>
      <c r="I217" s="28">
        <f t="shared" si="37"/>
        <v>3.8537219400000007</v>
      </c>
      <c r="J217" s="28">
        <f t="shared" si="37"/>
        <v>3.6957755199999989</v>
      </c>
      <c r="K217" s="28">
        <f t="shared" si="37"/>
        <v>3.1097462699999996</v>
      </c>
      <c r="L217" s="28">
        <f t="shared" si="37"/>
        <v>2.7386583500000015</v>
      </c>
      <c r="M217" s="28">
        <f t="shared" si="37"/>
        <v>3.0066454100000009</v>
      </c>
      <c r="N217" s="28">
        <f t="shared" si="37"/>
        <v>2.8350506499999986</v>
      </c>
      <c r="O217" s="39">
        <f t="shared" si="38"/>
        <v>37.362213429999997</v>
      </c>
      <c r="Q217" s="10">
        <v>1006</v>
      </c>
      <c r="R217" s="10" t="s">
        <v>14</v>
      </c>
      <c r="S217" s="21">
        <f t="shared" si="39"/>
        <v>2.6670290600000004</v>
      </c>
      <c r="T217" s="21">
        <f t="shared" si="40"/>
        <v>5.6559428700000005</v>
      </c>
      <c r="U217" s="21">
        <f t="shared" si="36"/>
        <v>8.4284958900000007</v>
      </c>
      <c r="V217" s="21">
        <f t="shared" si="36"/>
        <v>11.64879917</v>
      </c>
      <c r="W217" s="21">
        <f t="shared" si="36"/>
        <v>14.82274806</v>
      </c>
      <c r="X217" s="21">
        <f t="shared" si="36"/>
        <v>18.122615289999999</v>
      </c>
      <c r="Y217" s="21">
        <f t="shared" si="36"/>
        <v>21.976337229999999</v>
      </c>
      <c r="Z217" s="21">
        <f t="shared" si="36"/>
        <v>25.672112749999997</v>
      </c>
      <c r="AA217" s="21">
        <f t="shared" si="36"/>
        <v>28.781859019999995</v>
      </c>
      <c r="AB217" s="21">
        <f t="shared" si="36"/>
        <v>31.520517369999997</v>
      </c>
      <c r="AC217" s="21">
        <f t="shared" si="36"/>
        <v>34.527162779999998</v>
      </c>
      <c r="AD217" s="21">
        <f t="shared" si="36"/>
        <v>37.362213429999997</v>
      </c>
    </row>
    <row r="218" spans="1:46" x14ac:dyDescent="0.2">
      <c r="A218" s="10">
        <v>1007</v>
      </c>
      <c r="B218" s="10" t="s">
        <v>15</v>
      </c>
      <c r="C218" s="28">
        <f t="shared" si="37"/>
        <v>5.8046374299999997</v>
      </c>
      <c r="D218" s="28">
        <f t="shared" si="37"/>
        <v>5.8793529199999996</v>
      </c>
      <c r="E218" s="28">
        <f t="shared" si="37"/>
        <v>5.668953179999999</v>
      </c>
      <c r="F218" s="28">
        <f t="shared" si="37"/>
        <v>6.1262118399999999</v>
      </c>
      <c r="G218" s="28">
        <f t="shared" si="37"/>
        <v>6.8784089900000023</v>
      </c>
      <c r="H218" s="28">
        <f t="shared" si="37"/>
        <v>5.9801984600000004</v>
      </c>
      <c r="I218" s="28">
        <f t="shared" si="37"/>
        <v>7.0197703100000002</v>
      </c>
      <c r="J218" s="28">
        <f t="shared" si="37"/>
        <v>7.3594430299999987</v>
      </c>
      <c r="K218" s="28">
        <f t="shared" si="37"/>
        <v>6.2963288999999998</v>
      </c>
      <c r="L218" s="28">
        <f t="shared" si="37"/>
        <v>5.7747107399999988</v>
      </c>
      <c r="M218" s="28">
        <f t="shared" si="37"/>
        <v>6.4321485999999988</v>
      </c>
      <c r="N218" s="28">
        <f t="shared" si="37"/>
        <v>5.6596240400000006</v>
      </c>
      <c r="O218" s="39">
        <f t="shared" si="38"/>
        <v>74.879788439999984</v>
      </c>
      <c r="Q218" s="10">
        <v>1007</v>
      </c>
      <c r="R218" s="10" t="s">
        <v>15</v>
      </c>
      <c r="S218" s="21">
        <f t="shared" si="39"/>
        <v>5.8046374299999997</v>
      </c>
      <c r="T218" s="21">
        <f t="shared" si="40"/>
        <v>11.683990349999998</v>
      </c>
      <c r="U218" s="21">
        <f t="shared" si="36"/>
        <v>17.352943529999997</v>
      </c>
      <c r="V218" s="21">
        <f t="shared" si="36"/>
        <v>23.479155369999997</v>
      </c>
      <c r="W218" s="21">
        <f t="shared" si="36"/>
        <v>30.357564359999998</v>
      </c>
      <c r="X218" s="21">
        <f t="shared" si="36"/>
        <v>36.337762819999995</v>
      </c>
      <c r="Y218" s="21">
        <f t="shared" si="36"/>
        <v>43.357533129999993</v>
      </c>
      <c r="Z218" s="21">
        <f t="shared" si="36"/>
        <v>50.716976159999994</v>
      </c>
      <c r="AA218" s="21">
        <f t="shared" si="36"/>
        <v>57.013305059999993</v>
      </c>
      <c r="AB218" s="21">
        <f t="shared" si="36"/>
        <v>62.788015799999989</v>
      </c>
      <c r="AC218" s="21">
        <f t="shared" si="36"/>
        <v>69.220164399999987</v>
      </c>
      <c r="AD218" s="21">
        <f t="shared" si="36"/>
        <v>74.879788439999984</v>
      </c>
    </row>
    <row r="219" spans="1:46" x14ac:dyDescent="0.2">
      <c r="A219" s="10">
        <v>1008</v>
      </c>
      <c r="B219" s="10" t="s">
        <v>16</v>
      </c>
      <c r="C219" s="28">
        <f t="shared" si="37"/>
        <v>1.0737443800000002</v>
      </c>
      <c r="D219" s="28">
        <f t="shared" si="37"/>
        <v>1.2156208700000006</v>
      </c>
      <c r="E219" s="28">
        <f t="shared" si="37"/>
        <v>1.1265889800000009</v>
      </c>
      <c r="F219" s="28">
        <f t="shared" si="37"/>
        <v>1.5729757100000001</v>
      </c>
      <c r="G219" s="28">
        <f t="shared" si="37"/>
        <v>1.4997237900000004</v>
      </c>
      <c r="H219" s="28">
        <f t="shared" si="37"/>
        <v>1.2930641</v>
      </c>
      <c r="I219" s="28">
        <f t="shared" si="37"/>
        <v>1.6594427899999999</v>
      </c>
      <c r="J219" s="28">
        <f t="shared" si="37"/>
        <v>1.5720038400000003</v>
      </c>
      <c r="K219" s="28">
        <f t="shared" si="37"/>
        <v>1.3913111100000009</v>
      </c>
      <c r="L219" s="28">
        <f t="shared" si="37"/>
        <v>1.1667494900000002</v>
      </c>
      <c r="M219" s="28">
        <f t="shared" si="37"/>
        <v>1.3578914099999999</v>
      </c>
      <c r="N219" s="28">
        <f t="shared" si="37"/>
        <v>1.2740395499999999</v>
      </c>
      <c r="O219" s="39">
        <f t="shared" si="38"/>
        <v>16.203156020000005</v>
      </c>
      <c r="Q219" s="10">
        <v>1008</v>
      </c>
      <c r="R219" s="10" t="s">
        <v>16</v>
      </c>
      <c r="S219" s="21">
        <f t="shared" si="39"/>
        <v>1.0737443800000002</v>
      </c>
      <c r="T219" s="21">
        <f t="shared" si="40"/>
        <v>2.2893652500000008</v>
      </c>
      <c r="U219" s="21">
        <f t="shared" si="36"/>
        <v>3.4159542300000014</v>
      </c>
      <c r="V219" s="21">
        <f t="shared" si="36"/>
        <v>4.988929940000002</v>
      </c>
      <c r="W219" s="21">
        <f t="shared" si="36"/>
        <v>6.4886537300000029</v>
      </c>
      <c r="X219" s="21">
        <f t="shared" si="36"/>
        <v>7.7817178300000034</v>
      </c>
      <c r="Y219" s="21">
        <f t="shared" si="36"/>
        <v>9.4411606200000033</v>
      </c>
      <c r="Z219" s="21">
        <f t="shared" si="36"/>
        <v>11.013164460000004</v>
      </c>
      <c r="AA219" s="21">
        <f t="shared" si="36"/>
        <v>12.404475570000004</v>
      </c>
      <c r="AB219" s="21">
        <f t="shared" si="36"/>
        <v>13.571225060000005</v>
      </c>
      <c r="AC219" s="21">
        <f t="shared" si="36"/>
        <v>14.929116470000006</v>
      </c>
      <c r="AD219" s="21">
        <f t="shared" si="36"/>
        <v>16.203156020000005</v>
      </c>
    </row>
    <row r="220" spans="1:46" x14ac:dyDescent="0.2">
      <c r="A220" s="10">
        <v>1009</v>
      </c>
      <c r="B220" s="10" t="s">
        <v>17</v>
      </c>
      <c r="C220" s="28">
        <f t="shared" si="37"/>
        <v>1.83528526</v>
      </c>
      <c r="D220" s="28">
        <f t="shared" si="37"/>
        <v>1.3027743099999998</v>
      </c>
      <c r="E220" s="28">
        <f t="shared" si="37"/>
        <v>0.9539973100000001</v>
      </c>
      <c r="F220" s="28">
        <f t="shared" si="37"/>
        <v>1.15850436</v>
      </c>
      <c r="G220" s="28">
        <f t="shared" si="37"/>
        <v>1.1985520400000005</v>
      </c>
      <c r="H220" s="28">
        <f t="shared" si="37"/>
        <v>0.99667110000000014</v>
      </c>
      <c r="I220" s="28">
        <f t="shared" si="37"/>
        <v>1.2854251300000001</v>
      </c>
      <c r="J220" s="28">
        <f t="shared" si="37"/>
        <v>1.2410548600000002</v>
      </c>
      <c r="K220" s="28">
        <f t="shared" si="37"/>
        <v>1.27157108</v>
      </c>
      <c r="L220" s="28">
        <f t="shared" si="37"/>
        <v>1.2822094900000001</v>
      </c>
      <c r="M220" s="28">
        <f t="shared" si="37"/>
        <v>1.3593296099999996</v>
      </c>
      <c r="N220" s="28">
        <f t="shared" si="37"/>
        <v>0.89526069000000019</v>
      </c>
      <c r="O220" s="39">
        <f t="shared" si="38"/>
        <v>14.780635240000001</v>
      </c>
      <c r="Q220" s="10">
        <v>1009</v>
      </c>
      <c r="R220" s="10" t="s">
        <v>17</v>
      </c>
      <c r="S220" s="21">
        <f t="shared" si="39"/>
        <v>1.83528526</v>
      </c>
      <c r="T220" s="21">
        <f t="shared" si="40"/>
        <v>3.1380595699999998</v>
      </c>
      <c r="U220" s="21">
        <f t="shared" si="36"/>
        <v>4.0920568799999995</v>
      </c>
      <c r="V220" s="21">
        <f t="shared" si="36"/>
        <v>5.2505612399999997</v>
      </c>
      <c r="W220" s="21">
        <f t="shared" si="36"/>
        <v>6.4491132800000006</v>
      </c>
      <c r="X220" s="21">
        <f t="shared" si="36"/>
        <v>7.445784380000001</v>
      </c>
      <c r="Y220" s="21">
        <f t="shared" si="36"/>
        <v>8.7312095100000011</v>
      </c>
      <c r="Z220" s="21">
        <f t="shared" si="36"/>
        <v>9.9722643700000013</v>
      </c>
      <c r="AA220" s="21">
        <f t="shared" si="36"/>
        <v>11.243835450000001</v>
      </c>
      <c r="AB220" s="21">
        <f t="shared" si="36"/>
        <v>12.52604494</v>
      </c>
      <c r="AC220" s="21">
        <f t="shared" si="36"/>
        <v>13.88537455</v>
      </c>
      <c r="AD220" s="21">
        <f t="shared" si="36"/>
        <v>14.780635240000001</v>
      </c>
    </row>
    <row r="221" spans="1:46" x14ac:dyDescent="0.2">
      <c r="A221" s="10">
        <v>1010</v>
      </c>
      <c r="B221" s="10" t="s">
        <v>19</v>
      </c>
      <c r="C221" s="28">
        <f t="shared" si="37"/>
        <v>1.3743938200000003</v>
      </c>
      <c r="D221" s="28">
        <f t="shared" si="37"/>
        <v>1.54706191</v>
      </c>
      <c r="E221" s="28">
        <f t="shared" si="37"/>
        <v>1.3008705200000004</v>
      </c>
      <c r="F221" s="28">
        <f t="shared" si="37"/>
        <v>1.7993985599999993</v>
      </c>
      <c r="G221" s="28">
        <f t="shared" si="37"/>
        <v>1.6662096100000001</v>
      </c>
      <c r="H221" s="28">
        <f t="shared" si="37"/>
        <v>1.5786365600000003</v>
      </c>
      <c r="I221" s="28">
        <f t="shared" si="37"/>
        <v>2.0038773699999997</v>
      </c>
      <c r="J221" s="28">
        <f t="shared" si="37"/>
        <v>1.8644793300000007</v>
      </c>
      <c r="K221" s="28">
        <f t="shared" si="37"/>
        <v>1.8186681400000002</v>
      </c>
      <c r="L221" s="28">
        <f t="shared" si="37"/>
        <v>1.4686760700000003</v>
      </c>
      <c r="M221" s="28">
        <f t="shared" si="37"/>
        <v>1.4785136599999997</v>
      </c>
      <c r="N221" s="28">
        <f t="shared" si="37"/>
        <v>1.3797473600000001</v>
      </c>
      <c r="O221" s="39">
        <f t="shared" si="38"/>
        <v>19.280532910000002</v>
      </c>
      <c r="Q221" s="10">
        <v>1010</v>
      </c>
      <c r="R221" s="10" t="s">
        <v>19</v>
      </c>
      <c r="S221" s="21">
        <f t="shared" si="39"/>
        <v>1.3743938200000003</v>
      </c>
      <c r="T221" s="21">
        <f t="shared" si="40"/>
        <v>2.9214557300000004</v>
      </c>
      <c r="U221" s="21">
        <f t="shared" si="36"/>
        <v>4.2223262500000009</v>
      </c>
      <c r="V221" s="21">
        <f t="shared" si="36"/>
        <v>6.0217248100000003</v>
      </c>
      <c r="W221" s="21">
        <f t="shared" si="36"/>
        <v>7.6879344200000004</v>
      </c>
      <c r="X221" s="21">
        <f t="shared" si="36"/>
        <v>9.2665709800000009</v>
      </c>
      <c r="Y221" s="21">
        <f t="shared" si="36"/>
        <v>11.270448350000001</v>
      </c>
      <c r="Z221" s="21">
        <f t="shared" si="36"/>
        <v>13.134927680000001</v>
      </c>
      <c r="AA221" s="21">
        <f t="shared" si="36"/>
        <v>14.95359582</v>
      </c>
      <c r="AB221" s="21">
        <f t="shared" si="36"/>
        <v>16.422271890000001</v>
      </c>
      <c r="AC221" s="21">
        <f t="shared" si="36"/>
        <v>17.900785550000002</v>
      </c>
      <c r="AD221" s="21">
        <f t="shared" si="36"/>
        <v>19.280532910000002</v>
      </c>
    </row>
    <row r="222" spans="1:46" x14ac:dyDescent="0.2">
      <c r="A222" s="10">
        <v>1011</v>
      </c>
      <c r="B222" s="10" t="s">
        <v>20</v>
      </c>
      <c r="C222" s="28">
        <f t="shared" si="37"/>
        <v>0.66965662999999997</v>
      </c>
      <c r="D222" s="28">
        <f t="shared" si="37"/>
        <v>0.80928168999999994</v>
      </c>
      <c r="E222" s="28">
        <f t="shared" si="37"/>
        <v>0.56558615999999984</v>
      </c>
      <c r="F222" s="28">
        <f t="shared" si="37"/>
        <v>0.92996785000000026</v>
      </c>
      <c r="G222" s="28">
        <f t="shared" si="37"/>
        <v>0.99965404999999996</v>
      </c>
      <c r="H222" s="28">
        <f t="shared" si="37"/>
        <v>0.83057400000000015</v>
      </c>
      <c r="I222" s="28">
        <f t="shared" si="37"/>
        <v>1.2276803299999997</v>
      </c>
      <c r="J222" s="28">
        <f t="shared" si="37"/>
        <v>1.0115344199999998</v>
      </c>
      <c r="K222" s="28">
        <f t="shared" si="37"/>
        <v>0.98069496999999994</v>
      </c>
      <c r="L222" s="28">
        <f t="shared" si="37"/>
        <v>0.66205777999999982</v>
      </c>
      <c r="M222" s="28">
        <f t="shared" si="37"/>
        <v>0.85344162999999984</v>
      </c>
      <c r="N222" s="28">
        <f t="shared" si="37"/>
        <v>0.53214895000000006</v>
      </c>
      <c r="O222" s="39">
        <f t="shared" si="38"/>
        <v>10.07227846</v>
      </c>
      <c r="Q222" s="10">
        <v>1011</v>
      </c>
      <c r="R222" s="10" t="s">
        <v>20</v>
      </c>
      <c r="S222" s="21">
        <f t="shared" si="39"/>
        <v>0.66965662999999997</v>
      </c>
      <c r="T222" s="21">
        <f t="shared" si="40"/>
        <v>1.4789383199999999</v>
      </c>
      <c r="U222" s="21">
        <f t="shared" si="36"/>
        <v>2.0445244799999998</v>
      </c>
      <c r="V222" s="21">
        <f t="shared" si="36"/>
        <v>2.9744923299999999</v>
      </c>
      <c r="W222" s="21">
        <f t="shared" si="36"/>
        <v>3.9741463799999996</v>
      </c>
      <c r="X222" s="21">
        <f t="shared" si="36"/>
        <v>4.80472038</v>
      </c>
      <c r="Y222" s="21">
        <f t="shared" si="36"/>
        <v>6.0324007099999992</v>
      </c>
      <c r="Z222" s="21">
        <f t="shared" si="36"/>
        <v>7.0439351299999995</v>
      </c>
      <c r="AA222" s="21">
        <f t="shared" si="36"/>
        <v>8.0246300999999995</v>
      </c>
      <c r="AB222" s="21">
        <f t="shared" si="36"/>
        <v>8.6866878799999991</v>
      </c>
      <c r="AC222" s="21">
        <f t="shared" si="36"/>
        <v>9.5401295099999999</v>
      </c>
      <c r="AD222" s="21">
        <f t="shared" si="36"/>
        <v>10.07227846</v>
      </c>
    </row>
    <row r="223" spans="1:46" x14ac:dyDescent="0.2">
      <c r="A223" s="10">
        <v>1012</v>
      </c>
      <c r="B223" s="10" t="s">
        <v>21</v>
      </c>
      <c r="C223" s="28">
        <f t="shared" si="37"/>
        <v>3.5846159500000008</v>
      </c>
      <c r="D223" s="28">
        <f t="shared" si="37"/>
        <v>3.1819753200000007</v>
      </c>
      <c r="E223" s="28">
        <f t="shared" si="37"/>
        <v>3.1487226299999995</v>
      </c>
      <c r="F223" s="28">
        <f t="shared" si="37"/>
        <v>4.0579214699999993</v>
      </c>
      <c r="G223" s="28">
        <f t="shared" si="37"/>
        <v>3.6207581200000005</v>
      </c>
      <c r="H223" s="28">
        <f t="shared" si="37"/>
        <v>3.7919781500000012</v>
      </c>
      <c r="I223" s="28">
        <f t="shared" si="37"/>
        <v>4.2952986000000006</v>
      </c>
      <c r="J223" s="28">
        <f t="shared" si="37"/>
        <v>4.3893712500000008</v>
      </c>
      <c r="K223" s="28">
        <f t="shared" si="37"/>
        <v>4.010901969999999</v>
      </c>
      <c r="L223" s="28">
        <f t="shared" si="37"/>
        <v>3.4008345600000007</v>
      </c>
      <c r="M223" s="28">
        <f t="shared" si="37"/>
        <v>3.6904423700000009</v>
      </c>
      <c r="N223" s="28">
        <f t="shared" si="37"/>
        <v>3.3672393799999996</v>
      </c>
      <c r="O223" s="39">
        <f t="shared" si="38"/>
        <v>44.540059770000006</v>
      </c>
      <c r="Q223" s="10">
        <v>1012</v>
      </c>
      <c r="R223" s="10" t="s">
        <v>21</v>
      </c>
      <c r="S223" s="21">
        <f t="shared" si="39"/>
        <v>3.5846159500000008</v>
      </c>
      <c r="T223" s="21">
        <f t="shared" si="40"/>
        <v>6.766591270000001</v>
      </c>
      <c r="U223" s="21">
        <f t="shared" si="36"/>
        <v>9.915313900000001</v>
      </c>
      <c r="V223" s="21">
        <f t="shared" si="36"/>
        <v>13.973235370000001</v>
      </c>
      <c r="W223" s="21">
        <f t="shared" si="36"/>
        <v>17.593993490000003</v>
      </c>
      <c r="X223" s="21">
        <f t="shared" si="36"/>
        <v>21.385971640000005</v>
      </c>
      <c r="Y223" s="21">
        <f t="shared" si="36"/>
        <v>25.681270240000003</v>
      </c>
      <c r="Z223" s="21">
        <f t="shared" si="36"/>
        <v>30.070641490000003</v>
      </c>
      <c r="AA223" s="21">
        <f t="shared" si="36"/>
        <v>34.081543460000006</v>
      </c>
      <c r="AB223" s="21">
        <f t="shared" si="36"/>
        <v>37.482378020000006</v>
      </c>
      <c r="AC223" s="21">
        <f t="shared" si="36"/>
        <v>41.172820390000005</v>
      </c>
      <c r="AD223" s="21">
        <f t="shared" si="36"/>
        <v>44.540059770000006</v>
      </c>
    </row>
    <row r="224" spans="1:46" x14ac:dyDescent="0.2">
      <c r="A224" s="10">
        <v>1013</v>
      </c>
      <c r="B224" s="10" t="s">
        <v>22</v>
      </c>
      <c r="C224" s="28">
        <f t="shared" si="37"/>
        <v>2.1680730000000037E-2</v>
      </c>
      <c r="D224" s="28">
        <f t="shared" si="37"/>
        <v>2.3424070000000019E-2</v>
      </c>
      <c r="E224" s="28">
        <f t="shared" si="37"/>
        <v>-0.15609265999999999</v>
      </c>
      <c r="F224" s="28">
        <f t="shared" si="37"/>
        <v>5.0943810000000089E-2</v>
      </c>
      <c r="G224" s="28">
        <f t="shared" si="37"/>
        <v>-1.4302700000000113E-3</v>
      </c>
      <c r="H224" s="28">
        <f t="shared" si="37"/>
        <v>-6.113008999999997E-2</v>
      </c>
      <c r="I224" s="28">
        <f t="shared" si="37"/>
        <v>-2.1780440000000012E-2</v>
      </c>
      <c r="J224" s="28">
        <f t="shared" si="37"/>
        <v>-1.791188999999993E-2</v>
      </c>
      <c r="K224" s="28">
        <f t="shared" si="37"/>
        <v>-6.7423999999999262E-4</v>
      </c>
      <c r="L224" s="28">
        <f t="shared" si="37"/>
        <v>-2.1844579999999947E-2</v>
      </c>
      <c r="M224" s="28">
        <f t="shared" si="37"/>
        <v>-5.5967269999999958E-2</v>
      </c>
      <c r="N224" s="28">
        <f t="shared" si="37"/>
        <v>-0.13662527999999996</v>
      </c>
      <c r="O224" s="39">
        <f t="shared" si="38"/>
        <v>-0.37740810999999963</v>
      </c>
      <c r="Q224" s="10">
        <v>1013</v>
      </c>
      <c r="R224" s="10" t="s">
        <v>22</v>
      </c>
      <c r="S224" s="21">
        <f t="shared" si="39"/>
        <v>2.1680730000000037E-2</v>
      </c>
      <c r="T224" s="21">
        <f t="shared" si="40"/>
        <v>4.5104800000000056E-2</v>
      </c>
      <c r="U224" s="21">
        <f t="shared" si="36"/>
        <v>-0.11098785999999994</v>
      </c>
      <c r="V224" s="21">
        <f t="shared" si="36"/>
        <v>-6.0044049999999849E-2</v>
      </c>
      <c r="W224" s="21">
        <f t="shared" si="36"/>
        <v>-6.147431999999986E-2</v>
      </c>
      <c r="X224" s="21">
        <f t="shared" si="36"/>
        <v>-0.12260440999999983</v>
      </c>
      <c r="Y224" s="21">
        <f t="shared" si="36"/>
        <v>-0.14438484999999984</v>
      </c>
      <c r="Z224" s="21">
        <f t="shared" si="36"/>
        <v>-0.16229673999999977</v>
      </c>
      <c r="AA224" s="21">
        <f t="shared" si="36"/>
        <v>-0.16297097999999977</v>
      </c>
      <c r="AB224" s="21">
        <f t="shared" si="36"/>
        <v>-0.18481555999999971</v>
      </c>
      <c r="AC224" s="21">
        <f t="shared" si="36"/>
        <v>-0.24078282999999967</v>
      </c>
      <c r="AD224" s="21">
        <f t="shared" si="36"/>
        <v>-0.37740810999999963</v>
      </c>
    </row>
    <row r="225" spans="1:30" x14ac:dyDescent="0.2">
      <c r="A225" s="10">
        <v>1014</v>
      </c>
      <c r="B225" s="10" t="s">
        <v>23</v>
      </c>
      <c r="C225" s="28">
        <f t="shared" si="37"/>
        <v>9.2834992599999993</v>
      </c>
      <c r="D225" s="28">
        <f t="shared" si="37"/>
        <v>7.4655395100000019</v>
      </c>
      <c r="E225" s="28">
        <f t="shared" si="37"/>
        <v>8.6174378799999989</v>
      </c>
      <c r="F225" s="28">
        <f t="shared" si="37"/>
        <v>9.8997788699999987</v>
      </c>
      <c r="G225" s="28">
        <f t="shared" si="37"/>
        <v>8.2281739400000014</v>
      </c>
      <c r="H225" s="28">
        <f t="shared" si="37"/>
        <v>7.1624596199999973</v>
      </c>
      <c r="I225" s="28">
        <f t="shared" si="37"/>
        <v>9.7440898899999997</v>
      </c>
      <c r="J225" s="28">
        <f t="shared" si="37"/>
        <v>9.55277143</v>
      </c>
      <c r="K225" s="28">
        <f t="shared" si="37"/>
        <v>8.2706813699999984</v>
      </c>
      <c r="L225" s="28">
        <f t="shared" si="37"/>
        <v>8.7235374500000002</v>
      </c>
      <c r="M225" s="28">
        <f t="shared" si="37"/>
        <v>8.6575746199999983</v>
      </c>
      <c r="N225" s="28">
        <f t="shared" si="37"/>
        <v>7.928521840000001</v>
      </c>
      <c r="O225" s="39">
        <f t="shared" si="38"/>
        <v>103.53406568</v>
      </c>
      <c r="Q225" s="10">
        <v>1014</v>
      </c>
      <c r="R225" s="10" t="s">
        <v>23</v>
      </c>
      <c r="S225" s="21">
        <f t="shared" si="39"/>
        <v>9.2834992599999993</v>
      </c>
      <c r="T225" s="21">
        <f t="shared" si="40"/>
        <v>16.749038770000002</v>
      </c>
      <c r="U225" s="21">
        <f t="shared" si="36"/>
        <v>25.366476650000003</v>
      </c>
      <c r="V225" s="21">
        <f t="shared" si="36"/>
        <v>35.266255520000001</v>
      </c>
      <c r="W225" s="21">
        <f t="shared" si="36"/>
        <v>43.494429460000006</v>
      </c>
      <c r="X225" s="21">
        <f t="shared" si="36"/>
        <v>50.656889080000006</v>
      </c>
      <c r="Y225" s="21">
        <f t="shared" si="36"/>
        <v>60.400978970000004</v>
      </c>
      <c r="Z225" s="21">
        <f t="shared" si="36"/>
        <v>69.953750400000004</v>
      </c>
      <c r="AA225" s="21">
        <f t="shared" si="36"/>
        <v>78.224431769999995</v>
      </c>
      <c r="AB225" s="21">
        <f t="shared" si="36"/>
        <v>86.94796921999999</v>
      </c>
      <c r="AC225" s="21">
        <f t="shared" si="36"/>
        <v>95.605543839999996</v>
      </c>
      <c r="AD225" s="21">
        <f t="shared" si="36"/>
        <v>103.53406568</v>
      </c>
    </row>
    <row r="226" spans="1:30" x14ac:dyDescent="0.2">
      <c r="A226" s="10">
        <v>1015</v>
      </c>
      <c r="B226" s="10" t="s">
        <v>24</v>
      </c>
      <c r="C226" s="28">
        <f t="shared" si="37"/>
        <v>0.48618958000000001</v>
      </c>
      <c r="D226" s="28">
        <f t="shared" si="37"/>
        <v>0.43419438999999982</v>
      </c>
      <c r="E226" s="28">
        <f t="shared" si="37"/>
        <v>0.31565976999999967</v>
      </c>
      <c r="F226" s="28">
        <f t="shared" si="37"/>
        <v>0.54097918999999983</v>
      </c>
      <c r="G226" s="28">
        <f t="shared" si="37"/>
        <v>0.53848733999999965</v>
      </c>
      <c r="H226" s="28">
        <f t="shared" si="37"/>
        <v>0.30947938999999991</v>
      </c>
      <c r="I226" s="28">
        <f t="shared" si="37"/>
        <v>0.70314432999999976</v>
      </c>
      <c r="J226" s="28">
        <f t="shared" si="37"/>
        <v>0.66367305000000032</v>
      </c>
      <c r="K226" s="28">
        <f t="shared" si="37"/>
        <v>0.46406492999999971</v>
      </c>
      <c r="L226" s="28">
        <f t="shared" si="37"/>
        <v>0.57579064999999985</v>
      </c>
      <c r="M226" s="28">
        <f t="shared" si="37"/>
        <v>0.4585059800000002</v>
      </c>
      <c r="N226" s="28">
        <f t="shared" si="37"/>
        <v>0.70519291000000051</v>
      </c>
      <c r="O226" s="39">
        <f t="shared" si="38"/>
        <v>6.1953615099999997</v>
      </c>
      <c r="Q226" s="10">
        <v>1015</v>
      </c>
      <c r="R226" s="10" t="s">
        <v>24</v>
      </c>
      <c r="S226" s="21">
        <f t="shared" si="39"/>
        <v>0.48618958000000001</v>
      </c>
      <c r="T226" s="21">
        <f t="shared" si="40"/>
        <v>0.92038396999999983</v>
      </c>
      <c r="U226" s="21">
        <f t="shared" si="36"/>
        <v>1.2360437399999995</v>
      </c>
      <c r="V226" s="21">
        <f t="shared" si="36"/>
        <v>1.7770229299999993</v>
      </c>
      <c r="W226" s="21">
        <f t="shared" si="36"/>
        <v>2.315510269999999</v>
      </c>
      <c r="X226" s="21">
        <f t="shared" si="36"/>
        <v>2.6249896599999989</v>
      </c>
      <c r="Y226" s="21">
        <f t="shared" si="36"/>
        <v>3.3281339899999987</v>
      </c>
      <c r="Z226" s="21">
        <f t="shared" si="36"/>
        <v>3.991807039999999</v>
      </c>
      <c r="AA226" s="21">
        <f t="shared" si="36"/>
        <v>4.4558719699999987</v>
      </c>
      <c r="AB226" s="21">
        <f t="shared" si="36"/>
        <v>5.0316626199999988</v>
      </c>
      <c r="AC226" s="21">
        <f t="shared" si="36"/>
        <v>5.4901685999999987</v>
      </c>
      <c r="AD226" s="21">
        <f t="shared" si="36"/>
        <v>6.1953615099999997</v>
      </c>
    </row>
    <row r="227" spans="1:30" x14ac:dyDescent="0.2">
      <c r="A227" s="10">
        <v>1016</v>
      </c>
      <c r="B227" s="10" t="s">
        <v>25</v>
      </c>
      <c r="C227" s="28">
        <f t="shared" si="37"/>
        <v>0.99716163000000002</v>
      </c>
      <c r="D227" s="28">
        <f t="shared" si="37"/>
        <v>0.18176154000000011</v>
      </c>
      <c r="E227" s="28">
        <f t="shared" si="37"/>
        <v>0.68421858999999974</v>
      </c>
      <c r="F227" s="28">
        <f t="shared" si="37"/>
        <v>0.9329361399999998</v>
      </c>
      <c r="G227" s="28">
        <f t="shared" si="37"/>
        <v>1.0635896899999999</v>
      </c>
      <c r="H227" s="28">
        <f t="shared" si="37"/>
        <v>0.95532393999999976</v>
      </c>
      <c r="I227" s="28">
        <f t="shared" si="37"/>
        <v>1.3954628100000006</v>
      </c>
      <c r="J227" s="28">
        <f t="shared" si="37"/>
        <v>1.4587195199999998</v>
      </c>
      <c r="K227" s="28">
        <f t="shared" si="37"/>
        <v>1.09720105</v>
      </c>
      <c r="L227" s="28">
        <f t="shared" si="37"/>
        <v>0.98213943999999986</v>
      </c>
      <c r="M227" s="28">
        <f t="shared" si="37"/>
        <v>0.93129435000000038</v>
      </c>
      <c r="N227" s="28">
        <f t="shared" si="37"/>
        <v>0.66492547999999996</v>
      </c>
      <c r="O227" s="39">
        <f t="shared" si="38"/>
        <v>11.34473418</v>
      </c>
      <c r="Q227" s="10">
        <v>1016</v>
      </c>
      <c r="R227" s="10" t="s">
        <v>25</v>
      </c>
      <c r="S227" s="21">
        <f t="shared" si="39"/>
        <v>0.99716163000000002</v>
      </c>
      <c r="T227" s="21">
        <f t="shared" si="40"/>
        <v>1.17892317</v>
      </c>
      <c r="U227" s="21">
        <f t="shared" si="36"/>
        <v>1.8631417599999998</v>
      </c>
      <c r="V227" s="21">
        <f t="shared" si="36"/>
        <v>2.7960778999999993</v>
      </c>
      <c r="W227" s="21">
        <f t="shared" si="36"/>
        <v>3.859667589999999</v>
      </c>
      <c r="X227" s="21">
        <f t="shared" si="36"/>
        <v>4.8149915299999986</v>
      </c>
      <c r="Y227" s="21">
        <f t="shared" si="36"/>
        <v>6.2104543399999992</v>
      </c>
      <c r="Z227" s="21">
        <f t="shared" si="36"/>
        <v>7.669173859999999</v>
      </c>
      <c r="AA227" s="21">
        <f t="shared" si="36"/>
        <v>8.7663749099999997</v>
      </c>
      <c r="AB227" s="21">
        <f t="shared" si="36"/>
        <v>9.7485143499999989</v>
      </c>
      <c r="AC227" s="21">
        <f t="shared" si="36"/>
        <v>10.679808699999999</v>
      </c>
      <c r="AD227" s="21">
        <f t="shared" si="36"/>
        <v>11.34473418</v>
      </c>
    </row>
    <row r="228" spans="1:30" x14ac:dyDescent="0.2">
      <c r="A228" s="10">
        <v>1017</v>
      </c>
      <c r="B228" s="10" t="s">
        <v>26</v>
      </c>
      <c r="C228" s="28">
        <f t="shared" si="37"/>
        <v>2.3906406000000002</v>
      </c>
      <c r="D228" s="28">
        <f t="shared" si="37"/>
        <v>2.8448698100000009</v>
      </c>
      <c r="E228" s="28">
        <f t="shared" si="37"/>
        <v>2.4685682899999994</v>
      </c>
      <c r="F228" s="28">
        <f t="shared" si="37"/>
        <v>2.7397721900000009</v>
      </c>
      <c r="G228" s="28">
        <f t="shared" si="37"/>
        <v>2.6191380100000003</v>
      </c>
      <c r="H228" s="28">
        <f t="shared" si="37"/>
        <v>1.9403153499999997</v>
      </c>
      <c r="I228" s="28">
        <f t="shared" si="37"/>
        <v>2.964692509999999</v>
      </c>
      <c r="J228" s="28">
        <f t="shared" si="37"/>
        <v>2.7882462200000013</v>
      </c>
      <c r="K228" s="28">
        <f t="shared" si="37"/>
        <v>2.6008549199999997</v>
      </c>
      <c r="L228" s="28">
        <f t="shared" si="37"/>
        <v>2.3282348400000004</v>
      </c>
      <c r="M228" s="28">
        <f t="shared" si="37"/>
        <v>2.4230229999999988</v>
      </c>
      <c r="N228" s="28">
        <f t="shared" si="37"/>
        <v>1.6700146100000008</v>
      </c>
      <c r="O228" s="39">
        <f t="shared" si="38"/>
        <v>29.778370350000003</v>
      </c>
      <c r="Q228" s="10">
        <v>1017</v>
      </c>
      <c r="R228" s="10" t="s">
        <v>26</v>
      </c>
      <c r="S228" s="21">
        <f t="shared" si="39"/>
        <v>2.3906406000000002</v>
      </c>
      <c r="T228" s="21">
        <f t="shared" si="40"/>
        <v>5.2355104100000016</v>
      </c>
      <c r="U228" s="21">
        <f t="shared" si="36"/>
        <v>7.7040787000000011</v>
      </c>
      <c r="V228" s="21">
        <f t="shared" si="36"/>
        <v>10.443850890000002</v>
      </c>
      <c r="W228" s="21">
        <f t="shared" si="36"/>
        <v>13.062988900000002</v>
      </c>
      <c r="X228" s="21">
        <f t="shared" si="36"/>
        <v>15.003304250000003</v>
      </c>
      <c r="Y228" s="21">
        <f t="shared" si="36"/>
        <v>17.967996760000002</v>
      </c>
      <c r="Z228" s="21">
        <f t="shared" si="36"/>
        <v>20.756242980000003</v>
      </c>
      <c r="AA228" s="21">
        <f t="shared" si="36"/>
        <v>23.357097900000003</v>
      </c>
      <c r="AB228" s="21">
        <f t="shared" si="36"/>
        <v>25.685332740000003</v>
      </c>
      <c r="AC228" s="21">
        <f t="shared" si="36"/>
        <v>28.10835574</v>
      </c>
      <c r="AD228" s="21">
        <f t="shared" si="36"/>
        <v>29.778370350000003</v>
      </c>
    </row>
    <row r="229" spans="1:30" x14ac:dyDescent="0.2">
      <c r="A229" s="10">
        <v>1018</v>
      </c>
      <c r="B229" s="10" t="s">
        <v>27</v>
      </c>
      <c r="C229" s="28">
        <f t="shared" si="37"/>
        <v>0.85175302999999969</v>
      </c>
      <c r="D229" s="28">
        <f t="shared" si="37"/>
        <v>0.81841827</v>
      </c>
      <c r="E229" s="28">
        <f t="shared" si="37"/>
        <v>0.66289597000000033</v>
      </c>
      <c r="F229" s="28">
        <f t="shared" si="37"/>
        <v>1.0284967799999998</v>
      </c>
      <c r="G229" s="28">
        <f t="shared" si="37"/>
        <v>0.81127948999999999</v>
      </c>
      <c r="H229" s="28">
        <f t="shared" si="37"/>
        <v>0.75673488000000022</v>
      </c>
      <c r="I229" s="28">
        <f t="shared" si="37"/>
        <v>0.59300675000000003</v>
      </c>
      <c r="J229" s="28">
        <f t="shared" si="37"/>
        <v>1.1021403100000002</v>
      </c>
      <c r="K229" s="28">
        <f t="shared" si="37"/>
        <v>0.90900277999999979</v>
      </c>
      <c r="L229" s="28">
        <f t="shared" si="37"/>
        <v>0.90096681999999995</v>
      </c>
      <c r="M229" s="28">
        <f t="shared" si="37"/>
        <v>0.86948052999999992</v>
      </c>
      <c r="N229" s="28">
        <f t="shared" si="37"/>
        <v>0.64194322999999986</v>
      </c>
      <c r="O229" s="39">
        <f t="shared" si="38"/>
        <v>9.9461188400000005</v>
      </c>
      <c r="Q229" s="10">
        <v>1018</v>
      </c>
      <c r="R229" s="10" t="s">
        <v>27</v>
      </c>
      <c r="S229" s="21">
        <f t="shared" si="39"/>
        <v>0.85175302999999969</v>
      </c>
      <c r="T229" s="21">
        <f t="shared" si="40"/>
        <v>1.6701712999999998</v>
      </c>
      <c r="U229" s="21">
        <f t="shared" si="36"/>
        <v>2.3330672699999999</v>
      </c>
      <c r="V229" s="21">
        <f t="shared" si="36"/>
        <v>3.3615640499999997</v>
      </c>
      <c r="W229" s="21">
        <f t="shared" si="36"/>
        <v>4.1728435399999997</v>
      </c>
      <c r="X229" s="21">
        <f t="shared" si="36"/>
        <v>4.9295784200000003</v>
      </c>
      <c r="Y229" s="21">
        <f t="shared" si="36"/>
        <v>5.5225851700000002</v>
      </c>
      <c r="Z229" s="21">
        <f t="shared" si="36"/>
        <v>6.6247254800000004</v>
      </c>
      <c r="AA229" s="21">
        <f t="shared" si="36"/>
        <v>7.5337282600000002</v>
      </c>
      <c r="AB229" s="21">
        <f t="shared" si="36"/>
        <v>8.4346950800000009</v>
      </c>
      <c r="AC229" s="21">
        <f t="shared" si="36"/>
        <v>9.3041756100000015</v>
      </c>
      <c r="AD229" s="21">
        <f t="shared" si="36"/>
        <v>9.9461188400000005</v>
      </c>
    </row>
    <row r="230" spans="1:30" x14ac:dyDescent="0.2">
      <c r="A230" s="10">
        <v>1019</v>
      </c>
      <c r="B230" s="10" t="s">
        <v>28</v>
      </c>
      <c r="C230" s="28">
        <f t="shared" si="37"/>
        <v>0.35689539000000015</v>
      </c>
      <c r="D230" s="28">
        <f t="shared" si="37"/>
        <v>0.37006596999999986</v>
      </c>
      <c r="E230" s="28">
        <f t="shared" si="37"/>
        <v>0.21256905999999998</v>
      </c>
      <c r="F230" s="28">
        <f t="shared" si="37"/>
        <v>0.41468357000000011</v>
      </c>
      <c r="G230" s="28">
        <f t="shared" si="37"/>
        <v>0.28056205999999984</v>
      </c>
      <c r="H230" s="28">
        <f t="shared" si="37"/>
        <v>0.18235767999999997</v>
      </c>
      <c r="I230" s="28">
        <f t="shared" si="37"/>
        <v>0.48108077999999965</v>
      </c>
      <c r="J230" s="28">
        <f t="shared" si="37"/>
        <v>0.44166597000000007</v>
      </c>
      <c r="K230" s="28">
        <f t="shared" si="37"/>
        <v>0.41294709000000029</v>
      </c>
      <c r="L230" s="28">
        <f t="shared" si="37"/>
        <v>0.3281428199999995</v>
      </c>
      <c r="M230" s="28">
        <f t="shared" si="37"/>
        <v>0.22686883000000002</v>
      </c>
      <c r="N230" s="28">
        <f t="shared" si="37"/>
        <v>9.5383889999999694E-2</v>
      </c>
      <c r="O230" s="39">
        <f t="shared" si="38"/>
        <v>3.8032231099999985</v>
      </c>
      <c r="Q230" s="10">
        <v>1019</v>
      </c>
      <c r="R230" s="10" t="s">
        <v>28</v>
      </c>
      <c r="S230" s="21">
        <f t="shared" si="39"/>
        <v>0.35689539000000015</v>
      </c>
      <c r="T230" s="21">
        <f t="shared" si="40"/>
        <v>0.72696136</v>
      </c>
      <c r="U230" s="21">
        <f t="shared" si="40"/>
        <v>0.93953041999999998</v>
      </c>
      <c r="V230" s="21">
        <f t="shared" si="40"/>
        <v>1.3542139900000001</v>
      </c>
      <c r="W230" s="21">
        <f t="shared" si="40"/>
        <v>1.6347760499999999</v>
      </c>
      <c r="X230" s="21">
        <f t="shared" si="40"/>
        <v>1.8171337299999999</v>
      </c>
      <c r="Y230" s="21">
        <f t="shared" si="40"/>
        <v>2.2982145099999993</v>
      </c>
      <c r="Z230" s="21">
        <f t="shared" si="40"/>
        <v>2.7398804799999992</v>
      </c>
      <c r="AA230" s="21">
        <f t="shared" si="40"/>
        <v>3.1528275699999995</v>
      </c>
      <c r="AB230" s="21">
        <f t="shared" si="40"/>
        <v>3.4809703899999991</v>
      </c>
      <c r="AC230" s="21">
        <f t="shared" si="40"/>
        <v>3.707839219999999</v>
      </c>
      <c r="AD230" s="21">
        <f t="shared" si="40"/>
        <v>3.8032231099999985</v>
      </c>
    </row>
    <row r="231" spans="1:30" x14ac:dyDescent="0.2">
      <c r="A231" s="10">
        <v>1020</v>
      </c>
      <c r="B231" s="10" t="s">
        <v>29</v>
      </c>
      <c r="C231" s="28">
        <f t="shared" ref="C231:N241" si="41">+C169-C200</f>
        <v>3.9152845300000001</v>
      </c>
      <c r="D231" s="28">
        <f t="shared" si="41"/>
        <v>3.9173985499999997</v>
      </c>
      <c r="E231" s="28">
        <f t="shared" si="41"/>
        <v>3.9097300800000001</v>
      </c>
      <c r="F231" s="28">
        <f t="shared" si="41"/>
        <v>4.5636419099999994</v>
      </c>
      <c r="G231" s="28">
        <f t="shared" si="41"/>
        <v>4.1217456299999995</v>
      </c>
      <c r="H231" s="28">
        <f t="shared" si="41"/>
        <v>3.8480883700000001</v>
      </c>
      <c r="I231" s="28">
        <f t="shared" si="41"/>
        <v>4.8118913199999991</v>
      </c>
      <c r="J231" s="28">
        <f t="shared" si="41"/>
        <v>4.2477751699999997</v>
      </c>
      <c r="K231" s="28">
        <f t="shared" si="41"/>
        <v>4.1373470899999987</v>
      </c>
      <c r="L231" s="28">
        <f t="shared" si="41"/>
        <v>3.9912197299999996</v>
      </c>
      <c r="M231" s="28">
        <f t="shared" si="41"/>
        <v>3.9785989100000005</v>
      </c>
      <c r="N231" s="28">
        <f t="shared" si="41"/>
        <v>3.7812089299999991</v>
      </c>
      <c r="O231" s="39">
        <f t="shared" si="38"/>
        <v>49.223930219999993</v>
      </c>
      <c r="Q231" s="10">
        <v>1020</v>
      </c>
      <c r="R231" s="10" t="s">
        <v>29</v>
      </c>
      <c r="S231" s="21">
        <f t="shared" si="39"/>
        <v>3.9152845300000001</v>
      </c>
      <c r="T231" s="21">
        <f t="shared" si="40"/>
        <v>7.8326830799999998</v>
      </c>
      <c r="U231" s="21">
        <f t="shared" si="40"/>
        <v>11.74241316</v>
      </c>
      <c r="V231" s="21">
        <f t="shared" si="40"/>
        <v>16.306055069999999</v>
      </c>
      <c r="W231" s="21">
        <f t="shared" si="40"/>
        <v>20.427800699999999</v>
      </c>
      <c r="X231" s="21">
        <f t="shared" si="40"/>
        <v>24.275889069999998</v>
      </c>
      <c r="Y231" s="21">
        <f t="shared" si="40"/>
        <v>29.087780389999999</v>
      </c>
      <c r="Z231" s="21">
        <f t="shared" si="40"/>
        <v>33.335555559999996</v>
      </c>
      <c r="AA231" s="21">
        <f t="shared" si="40"/>
        <v>37.472902649999995</v>
      </c>
      <c r="AB231" s="21">
        <f t="shared" si="40"/>
        <v>41.464122379999992</v>
      </c>
      <c r="AC231" s="21">
        <f t="shared" si="40"/>
        <v>45.442721289999994</v>
      </c>
      <c r="AD231" s="21">
        <f t="shared" si="40"/>
        <v>49.223930219999993</v>
      </c>
    </row>
    <row r="232" spans="1:30" x14ac:dyDescent="0.2">
      <c r="A232" s="10">
        <v>1021</v>
      </c>
      <c r="B232" s="10" t="s">
        <v>30</v>
      </c>
      <c r="C232" s="28">
        <f t="shared" si="41"/>
        <v>0.76701262999999986</v>
      </c>
      <c r="D232" s="28">
        <f t="shared" si="41"/>
        <v>0.81798971999999981</v>
      </c>
      <c r="E232" s="28">
        <f t="shared" si="41"/>
        <v>0.55685241999999979</v>
      </c>
      <c r="F232" s="28">
        <f t="shared" si="41"/>
        <v>0.94106745000000014</v>
      </c>
      <c r="G232" s="28">
        <f t="shared" si="41"/>
        <v>0.74030476000000001</v>
      </c>
      <c r="H232" s="28">
        <f t="shared" si="41"/>
        <v>0.65850166000000032</v>
      </c>
      <c r="I232" s="28">
        <f t="shared" si="41"/>
        <v>0.96096135999999999</v>
      </c>
      <c r="J232" s="28">
        <f t="shared" si="41"/>
        <v>0.83334038999999982</v>
      </c>
      <c r="K232" s="28">
        <f t="shared" si="41"/>
        <v>0.82907434999999974</v>
      </c>
      <c r="L232" s="28">
        <f t="shared" si="41"/>
        <v>0.82398409000000017</v>
      </c>
      <c r="M232" s="28">
        <f t="shared" si="41"/>
        <v>0.66191461999999979</v>
      </c>
      <c r="N232" s="28">
        <f t="shared" si="41"/>
        <v>0.49902621999999974</v>
      </c>
      <c r="O232" s="39">
        <f t="shared" si="38"/>
        <v>9.0900296699999981</v>
      </c>
      <c r="Q232" s="10">
        <v>1021</v>
      </c>
      <c r="R232" s="10" t="s">
        <v>30</v>
      </c>
      <c r="S232" s="21">
        <f t="shared" si="39"/>
        <v>0.76701262999999986</v>
      </c>
      <c r="T232" s="21">
        <f t="shared" si="40"/>
        <v>1.5850023499999997</v>
      </c>
      <c r="U232" s="21">
        <f t="shared" si="40"/>
        <v>2.1418547699999992</v>
      </c>
      <c r="V232" s="21">
        <f t="shared" si="40"/>
        <v>3.0829222199999995</v>
      </c>
      <c r="W232" s="21">
        <f t="shared" si="40"/>
        <v>3.8232269799999994</v>
      </c>
      <c r="X232" s="21">
        <f t="shared" si="40"/>
        <v>4.48172864</v>
      </c>
      <c r="Y232" s="21">
        <f t="shared" si="40"/>
        <v>5.4426899999999998</v>
      </c>
      <c r="Z232" s="21">
        <f t="shared" si="40"/>
        <v>6.2760303899999998</v>
      </c>
      <c r="AA232" s="21">
        <f t="shared" si="40"/>
        <v>7.1051047399999998</v>
      </c>
      <c r="AB232" s="21">
        <f t="shared" si="40"/>
        <v>7.9290888299999995</v>
      </c>
      <c r="AC232" s="21">
        <f t="shared" si="40"/>
        <v>8.5910034499999988</v>
      </c>
      <c r="AD232" s="21">
        <f t="shared" si="40"/>
        <v>9.0900296699999981</v>
      </c>
    </row>
    <row r="233" spans="1:30" x14ac:dyDescent="0.2">
      <c r="A233" s="10">
        <v>1022</v>
      </c>
      <c r="B233" s="10" t="s">
        <v>31</v>
      </c>
      <c r="C233" s="28">
        <f t="shared" si="41"/>
        <v>3.5075282900000011</v>
      </c>
      <c r="D233" s="28">
        <f t="shared" si="41"/>
        <v>4.2373130700000008</v>
      </c>
      <c r="E233" s="28">
        <f t="shared" si="41"/>
        <v>3.4829434499999996</v>
      </c>
      <c r="F233" s="28">
        <f t="shared" si="41"/>
        <v>4.5481410100000019</v>
      </c>
      <c r="G233" s="28">
        <f t="shared" si="41"/>
        <v>3.679295269999999</v>
      </c>
      <c r="H233" s="28">
        <f t="shared" si="41"/>
        <v>4.3675289399999997</v>
      </c>
      <c r="I233" s="28">
        <f t="shared" si="41"/>
        <v>6.1628388900000015</v>
      </c>
      <c r="J233" s="28">
        <f t="shared" si="41"/>
        <v>4.0125304599999998</v>
      </c>
      <c r="K233" s="28">
        <f t="shared" si="41"/>
        <v>4.4167699599999999</v>
      </c>
      <c r="L233" s="28">
        <f t="shared" si="41"/>
        <v>3.92835906</v>
      </c>
      <c r="M233" s="28">
        <f t="shared" si="41"/>
        <v>2.4829923200000019</v>
      </c>
      <c r="N233" s="28">
        <f t="shared" si="41"/>
        <v>3.7814198400000008</v>
      </c>
      <c r="O233" s="39">
        <f t="shared" si="38"/>
        <v>48.607660559999999</v>
      </c>
      <c r="Q233" s="10">
        <v>1022</v>
      </c>
      <c r="R233" s="10" t="s">
        <v>31</v>
      </c>
      <c r="S233" s="21">
        <f t="shared" si="39"/>
        <v>3.5075282900000011</v>
      </c>
      <c r="T233" s="21">
        <f t="shared" si="40"/>
        <v>7.7448413600000023</v>
      </c>
      <c r="U233" s="21">
        <f t="shared" si="40"/>
        <v>11.227784810000003</v>
      </c>
      <c r="V233" s="21">
        <f t="shared" si="40"/>
        <v>15.775925820000005</v>
      </c>
      <c r="W233" s="21">
        <f t="shared" si="40"/>
        <v>19.455221090000002</v>
      </c>
      <c r="X233" s="21">
        <f t="shared" si="40"/>
        <v>23.822750030000002</v>
      </c>
      <c r="Y233" s="21">
        <f t="shared" si="40"/>
        <v>29.985588920000005</v>
      </c>
      <c r="Z233" s="21">
        <f t="shared" si="40"/>
        <v>33.998119380000006</v>
      </c>
      <c r="AA233" s="21">
        <f t="shared" si="40"/>
        <v>38.414889340000002</v>
      </c>
      <c r="AB233" s="21">
        <f t="shared" si="40"/>
        <v>42.3432484</v>
      </c>
      <c r="AC233" s="21">
        <f t="shared" si="40"/>
        <v>44.826240720000001</v>
      </c>
      <c r="AD233" s="21">
        <f t="shared" si="40"/>
        <v>48.607660559999999</v>
      </c>
    </row>
    <row r="234" spans="1:30" x14ac:dyDescent="0.2">
      <c r="A234" s="10">
        <v>1023</v>
      </c>
      <c r="B234" s="10" t="s">
        <v>32</v>
      </c>
      <c r="C234" s="28">
        <f t="shared" si="41"/>
        <v>0.74053174999999971</v>
      </c>
      <c r="D234" s="28">
        <f t="shared" si="41"/>
        <v>0.99248547999999981</v>
      </c>
      <c r="E234" s="28">
        <f t="shared" si="41"/>
        <v>0.46109051000000001</v>
      </c>
      <c r="F234" s="28">
        <f t="shared" si="41"/>
        <v>1.0718000799999996</v>
      </c>
      <c r="G234" s="28">
        <f t="shared" si="41"/>
        <v>0.81398769999999987</v>
      </c>
      <c r="H234" s="28">
        <f t="shared" si="41"/>
        <v>0.63775901999999984</v>
      </c>
      <c r="I234" s="28">
        <f t="shared" si="41"/>
        <v>0.92435657000000004</v>
      </c>
      <c r="J234" s="28">
        <f t="shared" si="41"/>
        <v>0.87642043999999997</v>
      </c>
      <c r="K234" s="28">
        <f t="shared" si="41"/>
        <v>0.88824007999999965</v>
      </c>
      <c r="L234" s="28">
        <f t="shared" si="41"/>
        <v>0.87084097999999988</v>
      </c>
      <c r="M234" s="28">
        <f t="shared" si="41"/>
        <v>0.82582149999999988</v>
      </c>
      <c r="N234" s="28">
        <f t="shared" si="41"/>
        <v>0.27020968999999972</v>
      </c>
      <c r="O234" s="39">
        <f t="shared" si="38"/>
        <v>9.3735437999999984</v>
      </c>
      <c r="Q234" s="10">
        <v>1023</v>
      </c>
      <c r="R234" s="10" t="s">
        <v>32</v>
      </c>
      <c r="S234" s="21">
        <f t="shared" si="39"/>
        <v>0.74053174999999971</v>
      </c>
      <c r="T234" s="21">
        <f t="shared" si="40"/>
        <v>1.7330172299999995</v>
      </c>
      <c r="U234" s="21">
        <f t="shared" si="40"/>
        <v>2.1941077399999998</v>
      </c>
      <c r="V234" s="21">
        <f t="shared" si="40"/>
        <v>3.2659078199999994</v>
      </c>
      <c r="W234" s="21">
        <f t="shared" si="40"/>
        <v>4.0798955199999991</v>
      </c>
      <c r="X234" s="21">
        <f t="shared" si="40"/>
        <v>4.717654539999999</v>
      </c>
      <c r="Y234" s="21">
        <f t="shared" si="40"/>
        <v>5.6420111099999986</v>
      </c>
      <c r="Z234" s="21">
        <f t="shared" si="40"/>
        <v>6.518431549999999</v>
      </c>
      <c r="AA234" s="21">
        <f t="shared" si="40"/>
        <v>7.4066716299999982</v>
      </c>
      <c r="AB234" s="21">
        <f t="shared" si="40"/>
        <v>8.2775126099999987</v>
      </c>
      <c r="AC234" s="21">
        <f t="shared" si="40"/>
        <v>9.1033341099999987</v>
      </c>
      <c r="AD234" s="21">
        <f t="shared" si="40"/>
        <v>9.3735437999999984</v>
      </c>
    </row>
    <row r="235" spans="1:30" x14ac:dyDescent="0.2">
      <c r="A235" s="10">
        <v>1024</v>
      </c>
      <c r="B235" s="10" t="s">
        <v>33</v>
      </c>
      <c r="C235" s="28">
        <f t="shared" si="41"/>
        <v>9.3999053799999999</v>
      </c>
      <c r="D235" s="28">
        <f t="shared" si="41"/>
        <v>10.175553690000001</v>
      </c>
      <c r="E235" s="28">
        <f t="shared" si="41"/>
        <v>9.7645183799999984</v>
      </c>
      <c r="F235" s="28">
        <f t="shared" si="41"/>
        <v>9.6091671699999992</v>
      </c>
      <c r="G235" s="28">
        <f t="shared" si="41"/>
        <v>9.1815536099999981</v>
      </c>
      <c r="H235" s="28">
        <f t="shared" si="41"/>
        <v>8.0716892800000011</v>
      </c>
      <c r="I235" s="28">
        <f t="shared" si="41"/>
        <v>10.114507139999999</v>
      </c>
      <c r="J235" s="28">
        <f t="shared" si="41"/>
        <v>8.6970513700000005</v>
      </c>
      <c r="K235" s="28">
        <f t="shared" si="41"/>
        <v>9.0304543099999997</v>
      </c>
      <c r="L235" s="28">
        <f t="shared" si="41"/>
        <v>8.4219819600000001</v>
      </c>
      <c r="M235" s="28">
        <f t="shared" si="41"/>
        <v>8.513354249999999</v>
      </c>
      <c r="N235" s="28">
        <f t="shared" si="41"/>
        <v>8.5978813200000008</v>
      </c>
      <c r="O235" s="39">
        <f t="shared" si="38"/>
        <v>109.57761785999998</v>
      </c>
      <c r="Q235" s="10">
        <v>1024</v>
      </c>
      <c r="R235" s="10" t="s">
        <v>33</v>
      </c>
      <c r="S235" s="21">
        <f t="shared" si="39"/>
        <v>9.3999053799999999</v>
      </c>
      <c r="T235" s="21">
        <f t="shared" si="40"/>
        <v>19.575459070000001</v>
      </c>
      <c r="U235" s="21">
        <f t="shared" si="40"/>
        <v>29.339977449999999</v>
      </c>
      <c r="V235" s="21">
        <f t="shared" si="40"/>
        <v>38.949144619999998</v>
      </c>
      <c r="W235" s="21">
        <f t="shared" si="40"/>
        <v>48.130698229999993</v>
      </c>
      <c r="X235" s="21">
        <f t="shared" si="40"/>
        <v>56.202387509999994</v>
      </c>
      <c r="Y235" s="21">
        <f t="shared" si="40"/>
        <v>66.316894649999995</v>
      </c>
      <c r="Z235" s="21">
        <f t="shared" si="40"/>
        <v>75.013946019999992</v>
      </c>
      <c r="AA235" s="21">
        <f t="shared" si="40"/>
        <v>84.044400329999988</v>
      </c>
      <c r="AB235" s="21">
        <f t="shared" si="40"/>
        <v>92.466382289999984</v>
      </c>
      <c r="AC235" s="21">
        <f t="shared" si="40"/>
        <v>100.97973653999998</v>
      </c>
      <c r="AD235" s="21">
        <f t="shared" si="40"/>
        <v>109.57761785999998</v>
      </c>
    </row>
    <row r="236" spans="1:30" x14ac:dyDescent="0.2">
      <c r="A236" s="10">
        <v>1025</v>
      </c>
      <c r="B236" s="10" t="s">
        <v>34</v>
      </c>
      <c r="C236" s="28">
        <f t="shared" si="41"/>
        <v>0.79208635999999977</v>
      </c>
      <c r="D236" s="28">
        <f t="shared" si="41"/>
        <v>0.73741576999999969</v>
      </c>
      <c r="E236" s="28">
        <f t="shared" si="41"/>
        <v>-0.23435426999999964</v>
      </c>
      <c r="F236" s="28">
        <f t="shared" si="41"/>
        <v>0.75195504999999963</v>
      </c>
      <c r="G236" s="28">
        <f t="shared" si="41"/>
        <v>0.86438386000000023</v>
      </c>
      <c r="H236" s="28">
        <f t="shared" si="41"/>
        <v>0.64824848999999984</v>
      </c>
      <c r="I236" s="28">
        <f t="shared" si="41"/>
        <v>0.95590641000000032</v>
      </c>
      <c r="J236" s="28">
        <f t="shared" si="41"/>
        <v>0.9574726699999998</v>
      </c>
      <c r="K236" s="28">
        <f t="shared" si="41"/>
        <v>0.80367509999999953</v>
      </c>
      <c r="L236" s="28">
        <f t="shared" si="41"/>
        <v>0.76069854999999986</v>
      </c>
      <c r="M236" s="28">
        <f t="shared" si="41"/>
        <v>0.56413947000000042</v>
      </c>
      <c r="N236" s="28">
        <f t="shared" si="41"/>
        <v>0.72499426000000011</v>
      </c>
      <c r="O236" s="39">
        <f t="shared" si="38"/>
        <v>8.3266217200000003</v>
      </c>
      <c r="Q236" s="10">
        <v>1025</v>
      </c>
      <c r="R236" s="10" t="s">
        <v>34</v>
      </c>
      <c r="S236" s="21">
        <f t="shared" si="39"/>
        <v>0.79208635999999977</v>
      </c>
      <c r="T236" s="21">
        <f t="shared" si="40"/>
        <v>1.5295021299999996</v>
      </c>
      <c r="U236" s="21">
        <f t="shared" si="40"/>
        <v>1.2951478599999999</v>
      </c>
      <c r="V236" s="21">
        <f t="shared" si="40"/>
        <v>2.0471029099999996</v>
      </c>
      <c r="W236" s="21">
        <f t="shared" si="40"/>
        <v>2.9114867699999998</v>
      </c>
      <c r="X236" s="21">
        <f t="shared" si="40"/>
        <v>3.5597352599999996</v>
      </c>
      <c r="Y236" s="21">
        <f t="shared" si="40"/>
        <v>4.5156416699999999</v>
      </c>
      <c r="Z236" s="21">
        <f t="shared" si="40"/>
        <v>5.4731143399999995</v>
      </c>
      <c r="AA236" s="21">
        <f t="shared" si="40"/>
        <v>6.2767894399999991</v>
      </c>
      <c r="AB236" s="21">
        <f t="shared" si="40"/>
        <v>7.0374879899999989</v>
      </c>
      <c r="AC236" s="21">
        <f t="shared" si="40"/>
        <v>7.6016274599999996</v>
      </c>
      <c r="AD236" s="21">
        <f t="shared" si="40"/>
        <v>8.3266217200000003</v>
      </c>
    </row>
    <row r="237" spans="1:30" x14ac:dyDescent="0.2">
      <c r="A237" s="10">
        <v>1026</v>
      </c>
      <c r="B237" s="10" t="s">
        <v>35</v>
      </c>
      <c r="C237" s="28">
        <f t="shared" si="41"/>
        <v>0.31932864000000005</v>
      </c>
      <c r="D237" s="28">
        <f t="shared" si="41"/>
        <v>0.4060225999999999</v>
      </c>
      <c r="E237" s="28">
        <f t="shared" si="41"/>
        <v>0.2241821100000001</v>
      </c>
      <c r="F237" s="28">
        <f t="shared" si="41"/>
        <v>0.33830809000000012</v>
      </c>
      <c r="G237" s="28">
        <f t="shared" si="41"/>
        <v>0.33586352999999991</v>
      </c>
      <c r="H237" s="28">
        <f t="shared" si="41"/>
        <v>0.26251880999999988</v>
      </c>
      <c r="I237" s="28">
        <f t="shared" si="41"/>
        <v>0.40802864999999977</v>
      </c>
      <c r="J237" s="28">
        <f t="shared" si="41"/>
        <v>0.15066656</v>
      </c>
      <c r="K237" s="28">
        <f t="shared" si="41"/>
        <v>0.38373233999999989</v>
      </c>
      <c r="L237" s="28">
        <f t="shared" si="41"/>
        <v>0.34876150999999989</v>
      </c>
      <c r="M237" s="28">
        <f t="shared" si="41"/>
        <v>0.28145655000000025</v>
      </c>
      <c r="N237" s="28">
        <f t="shared" si="41"/>
        <v>0.26798370000000016</v>
      </c>
      <c r="O237" s="39">
        <f t="shared" si="38"/>
        <v>3.7268530900000001</v>
      </c>
      <c r="Q237" s="10">
        <v>1026</v>
      </c>
      <c r="R237" s="10" t="s">
        <v>35</v>
      </c>
      <c r="S237" s="21">
        <f t="shared" si="39"/>
        <v>0.31932864000000005</v>
      </c>
      <c r="T237" s="21">
        <f t="shared" si="40"/>
        <v>0.72535123999999995</v>
      </c>
      <c r="U237" s="21">
        <f t="shared" si="40"/>
        <v>0.94953335000000005</v>
      </c>
      <c r="V237" s="21">
        <f t="shared" si="40"/>
        <v>1.2878414400000002</v>
      </c>
      <c r="W237" s="21">
        <f t="shared" si="40"/>
        <v>1.6237049700000001</v>
      </c>
      <c r="X237" s="21">
        <f t="shared" si="40"/>
        <v>1.8862237799999999</v>
      </c>
      <c r="Y237" s="21">
        <f t="shared" si="40"/>
        <v>2.2942524299999998</v>
      </c>
      <c r="Z237" s="21">
        <f t="shared" si="40"/>
        <v>2.4449189899999997</v>
      </c>
      <c r="AA237" s="21">
        <f t="shared" si="40"/>
        <v>2.8286513299999996</v>
      </c>
      <c r="AB237" s="21">
        <f t="shared" si="40"/>
        <v>3.1774128399999997</v>
      </c>
      <c r="AC237" s="21">
        <f t="shared" si="40"/>
        <v>3.4588693899999998</v>
      </c>
      <c r="AD237" s="21">
        <f t="shared" si="40"/>
        <v>3.7268530900000001</v>
      </c>
    </row>
    <row r="238" spans="1:30" x14ac:dyDescent="0.2">
      <c r="A238" s="10">
        <v>1027</v>
      </c>
      <c r="B238" s="10" t="s">
        <v>36</v>
      </c>
      <c r="C238" s="28">
        <f t="shared" si="41"/>
        <v>0.48881911999999994</v>
      </c>
      <c r="D238" s="28">
        <f t="shared" si="41"/>
        <v>0.56771179000000027</v>
      </c>
      <c r="E238" s="28">
        <f t="shared" si="41"/>
        <v>0.36852713000000004</v>
      </c>
      <c r="F238" s="28">
        <f t="shared" si="41"/>
        <v>0.5365385899999997</v>
      </c>
      <c r="G238" s="28">
        <f t="shared" si="41"/>
        <v>0.54743967000000016</v>
      </c>
      <c r="H238" s="28">
        <f t="shared" si="41"/>
        <v>0.36445778000000006</v>
      </c>
      <c r="I238" s="28">
        <f t="shared" si="41"/>
        <v>0.54923042999999983</v>
      </c>
      <c r="J238" s="28">
        <f t="shared" si="41"/>
        <v>0.52441847000000008</v>
      </c>
      <c r="K238" s="28">
        <f t="shared" si="41"/>
        <v>0.42806042999999994</v>
      </c>
      <c r="L238" s="28">
        <f t="shared" si="41"/>
        <v>0.42994509000000003</v>
      </c>
      <c r="M238" s="28">
        <f t="shared" si="41"/>
        <v>0.38315066999999958</v>
      </c>
      <c r="N238" s="28">
        <f t="shared" si="41"/>
        <v>0.22073277999999985</v>
      </c>
      <c r="O238" s="39">
        <f t="shared" si="38"/>
        <v>5.4090319499999984</v>
      </c>
      <c r="Q238" s="10">
        <v>1027</v>
      </c>
      <c r="R238" s="10" t="s">
        <v>36</v>
      </c>
      <c r="S238" s="21">
        <f t="shared" si="39"/>
        <v>0.48881911999999994</v>
      </c>
      <c r="T238" s="21">
        <f t="shared" si="40"/>
        <v>1.0565309100000002</v>
      </c>
      <c r="U238" s="21">
        <f t="shared" si="40"/>
        <v>1.4250580400000001</v>
      </c>
      <c r="V238" s="21">
        <f t="shared" si="40"/>
        <v>1.9615966299999998</v>
      </c>
      <c r="W238" s="21">
        <f t="shared" si="40"/>
        <v>2.5090363</v>
      </c>
      <c r="X238" s="21">
        <f t="shared" si="40"/>
        <v>2.87349408</v>
      </c>
      <c r="Y238" s="21">
        <f t="shared" si="40"/>
        <v>3.4227245099999997</v>
      </c>
      <c r="Z238" s="21">
        <f t="shared" si="40"/>
        <v>3.9471429799999997</v>
      </c>
      <c r="AA238" s="21">
        <f t="shared" si="40"/>
        <v>4.3752034099999992</v>
      </c>
      <c r="AB238" s="21">
        <f t="shared" si="40"/>
        <v>4.8051484999999996</v>
      </c>
      <c r="AC238" s="21">
        <f t="shared" si="40"/>
        <v>5.1882991699999987</v>
      </c>
      <c r="AD238" s="21">
        <f t="shared" si="40"/>
        <v>5.4090319499999984</v>
      </c>
    </row>
    <row r="239" spans="1:30" x14ac:dyDescent="0.2">
      <c r="A239" s="10">
        <v>1028</v>
      </c>
      <c r="B239" s="10" t="s">
        <v>37</v>
      </c>
      <c r="C239" s="28">
        <f t="shared" si="41"/>
        <v>4.2785935899999998</v>
      </c>
      <c r="D239" s="28">
        <f t="shared" si="41"/>
        <v>4.3615621200000003</v>
      </c>
      <c r="E239" s="28">
        <f t="shared" si="41"/>
        <v>3.8787403800000009</v>
      </c>
      <c r="F239" s="28">
        <f t="shared" si="41"/>
        <v>4.5943731700000008</v>
      </c>
      <c r="G239" s="28">
        <f t="shared" si="41"/>
        <v>4.4362562800000003</v>
      </c>
      <c r="H239" s="28">
        <f t="shared" si="41"/>
        <v>3.8632889899999991</v>
      </c>
      <c r="I239" s="28">
        <f t="shared" si="41"/>
        <v>4.9711032300000007</v>
      </c>
      <c r="J239" s="28">
        <f t="shared" si="41"/>
        <v>4.3449272299999988</v>
      </c>
      <c r="K239" s="28">
        <f t="shared" si="41"/>
        <v>4.7222712999999992</v>
      </c>
      <c r="L239" s="28">
        <f t="shared" si="41"/>
        <v>4.3353622999999999</v>
      </c>
      <c r="M239" s="28">
        <f t="shared" si="41"/>
        <v>3.9691530400000001</v>
      </c>
      <c r="N239" s="28">
        <f t="shared" si="41"/>
        <v>3.1726807900000011</v>
      </c>
      <c r="O239" s="39">
        <f t="shared" si="38"/>
        <v>50.928312420000005</v>
      </c>
      <c r="Q239" s="10">
        <v>1028</v>
      </c>
      <c r="R239" s="10" t="s">
        <v>37</v>
      </c>
      <c r="S239" s="21">
        <f t="shared" si="39"/>
        <v>4.2785935899999998</v>
      </c>
      <c r="T239" s="21">
        <f t="shared" si="40"/>
        <v>8.6401557100000002</v>
      </c>
      <c r="U239" s="21">
        <f t="shared" si="40"/>
        <v>12.518896090000002</v>
      </c>
      <c r="V239" s="21">
        <f t="shared" si="40"/>
        <v>17.113269260000003</v>
      </c>
      <c r="W239" s="21">
        <f t="shared" si="40"/>
        <v>21.549525540000005</v>
      </c>
      <c r="X239" s="21">
        <f t="shared" si="40"/>
        <v>25.412814530000006</v>
      </c>
      <c r="Y239" s="21">
        <f t="shared" si="40"/>
        <v>30.383917760000006</v>
      </c>
      <c r="Z239" s="21">
        <f t="shared" si="40"/>
        <v>34.728844990000006</v>
      </c>
      <c r="AA239" s="21">
        <f t="shared" si="40"/>
        <v>39.451116290000002</v>
      </c>
      <c r="AB239" s="21">
        <f t="shared" si="40"/>
        <v>43.786478590000002</v>
      </c>
      <c r="AC239" s="21">
        <f t="shared" si="40"/>
        <v>47.755631630000003</v>
      </c>
      <c r="AD239" s="21">
        <f t="shared" si="40"/>
        <v>50.928312420000005</v>
      </c>
    </row>
    <row r="240" spans="1:30" x14ac:dyDescent="0.2">
      <c r="A240" s="10">
        <v>1029</v>
      </c>
      <c r="B240" s="10" t="s">
        <v>38</v>
      </c>
      <c r="C240" s="28">
        <f t="shared" si="41"/>
        <v>0.43189714000000001</v>
      </c>
      <c r="D240" s="28">
        <f t="shared" si="41"/>
        <v>0.44439609000000008</v>
      </c>
      <c r="E240" s="28">
        <f t="shared" si="41"/>
        <v>0.29460818</v>
      </c>
      <c r="F240" s="28">
        <f t="shared" si="41"/>
        <v>0.47806332000000018</v>
      </c>
      <c r="G240" s="28">
        <f t="shared" si="41"/>
        <v>0.41611260999999999</v>
      </c>
      <c r="H240" s="28">
        <f t="shared" si="41"/>
        <v>0.37759814000000003</v>
      </c>
      <c r="I240" s="28">
        <f t="shared" si="41"/>
        <v>0.56622813999999977</v>
      </c>
      <c r="J240" s="28">
        <f t="shared" si="41"/>
        <v>0.42454430999999981</v>
      </c>
      <c r="K240" s="28">
        <f t="shared" si="41"/>
        <v>0.45015086000000026</v>
      </c>
      <c r="L240" s="28">
        <f t="shared" si="41"/>
        <v>0.2547358799999998</v>
      </c>
      <c r="M240" s="28">
        <f t="shared" si="41"/>
        <v>0.44494966000000014</v>
      </c>
      <c r="N240" s="28">
        <f t="shared" si="41"/>
        <v>0.38997303000000005</v>
      </c>
      <c r="O240" s="39">
        <f t="shared" si="38"/>
        <v>4.9732573599999998</v>
      </c>
      <c r="Q240" s="10">
        <v>1029</v>
      </c>
      <c r="R240" s="10" t="s">
        <v>38</v>
      </c>
      <c r="S240" s="21">
        <f t="shared" si="39"/>
        <v>0.43189714000000001</v>
      </c>
      <c r="T240" s="21">
        <f t="shared" si="40"/>
        <v>0.87629323000000015</v>
      </c>
      <c r="U240" s="21">
        <f t="shared" si="40"/>
        <v>1.1709014100000001</v>
      </c>
      <c r="V240" s="21">
        <f t="shared" si="40"/>
        <v>1.6489647300000003</v>
      </c>
      <c r="W240" s="21">
        <f t="shared" si="40"/>
        <v>2.0650773400000002</v>
      </c>
      <c r="X240" s="21">
        <f t="shared" si="40"/>
        <v>2.4426754800000001</v>
      </c>
      <c r="Y240" s="21">
        <f t="shared" si="40"/>
        <v>3.0089036199999999</v>
      </c>
      <c r="Z240" s="21">
        <f t="shared" si="40"/>
        <v>3.4334479299999998</v>
      </c>
      <c r="AA240" s="21">
        <f t="shared" si="40"/>
        <v>3.8835987900000002</v>
      </c>
      <c r="AB240" s="21">
        <f t="shared" si="40"/>
        <v>4.1383346699999999</v>
      </c>
      <c r="AC240" s="21">
        <f t="shared" si="40"/>
        <v>4.5832843299999997</v>
      </c>
      <c r="AD240" s="21">
        <f t="shared" si="40"/>
        <v>4.9732573599999998</v>
      </c>
    </row>
    <row r="241" spans="1:31" x14ac:dyDescent="0.2">
      <c r="A241" s="15">
        <v>1030</v>
      </c>
      <c r="B241" s="15" t="s">
        <v>18</v>
      </c>
      <c r="C241" s="30">
        <f t="shared" si="41"/>
        <v>0.55920060999999976</v>
      </c>
      <c r="D241" s="30">
        <f t="shared" si="41"/>
        <v>0.61912552999999992</v>
      </c>
      <c r="E241" s="30">
        <f t="shared" si="41"/>
        <v>0.36612238000000019</v>
      </c>
      <c r="F241" s="30">
        <f t="shared" si="41"/>
        <v>-0.17461356999999977</v>
      </c>
      <c r="G241" s="30">
        <f t="shared" si="41"/>
        <v>0.5970539699999996</v>
      </c>
      <c r="H241" s="30">
        <f t="shared" si="41"/>
        <v>0.51803934000000018</v>
      </c>
      <c r="I241" s="30">
        <f t="shared" si="41"/>
        <v>0.83209721000000014</v>
      </c>
      <c r="J241" s="30">
        <f t="shared" si="41"/>
        <v>0.63155192000000027</v>
      </c>
      <c r="K241" s="30">
        <f t="shared" si="41"/>
        <v>0.69209961000000031</v>
      </c>
      <c r="L241" s="30">
        <f t="shared" si="41"/>
        <v>0.6129346200000001</v>
      </c>
      <c r="M241" s="30">
        <f t="shared" si="41"/>
        <v>0.60163789999999984</v>
      </c>
      <c r="N241" s="30">
        <f t="shared" si="41"/>
        <v>0.57179121000000033</v>
      </c>
      <c r="O241" s="40">
        <f t="shared" si="38"/>
        <v>6.4270407300000008</v>
      </c>
      <c r="Q241" s="15">
        <v>1030</v>
      </c>
      <c r="R241" s="15" t="s">
        <v>18</v>
      </c>
      <c r="S241" s="23">
        <f t="shared" si="39"/>
        <v>0.55920060999999976</v>
      </c>
      <c r="T241" s="23">
        <f t="shared" si="40"/>
        <v>1.1783261399999998</v>
      </c>
      <c r="U241" s="23">
        <f t="shared" si="40"/>
        <v>1.54444852</v>
      </c>
      <c r="V241" s="23">
        <f t="shared" si="40"/>
        <v>1.3698349500000002</v>
      </c>
      <c r="W241" s="23">
        <f t="shared" si="40"/>
        <v>1.9668889199999997</v>
      </c>
      <c r="X241" s="23">
        <f t="shared" si="40"/>
        <v>2.4849282599999998</v>
      </c>
      <c r="Y241" s="23">
        <f t="shared" si="40"/>
        <v>3.3170254699999999</v>
      </c>
      <c r="Z241" s="23">
        <f t="shared" si="40"/>
        <v>3.9485773900000001</v>
      </c>
      <c r="AA241" s="23">
        <f t="shared" si="40"/>
        <v>4.6406770000000002</v>
      </c>
      <c r="AB241" s="23">
        <f t="shared" si="40"/>
        <v>5.25361162</v>
      </c>
      <c r="AC241" s="23">
        <f t="shared" si="40"/>
        <v>5.8552495200000001</v>
      </c>
      <c r="AD241" s="23">
        <f t="shared" si="40"/>
        <v>6.4270407300000008</v>
      </c>
    </row>
    <row r="242" spans="1:31" x14ac:dyDescent="0.2">
      <c r="A242" s="4">
        <v>10300</v>
      </c>
      <c r="B242" s="4" t="s">
        <v>56</v>
      </c>
      <c r="C242" s="25">
        <f>SUM(C214:C241)</f>
        <v>92.585231820000004</v>
      </c>
      <c r="D242" s="25">
        <f t="shared" ref="D242:O242" si="42">SUM(D214:D241)</f>
        <v>93.433424550000012</v>
      </c>
      <c r="E242" s="25">
        <f t="shared" si="42"/>
        <v>87.317727669999982</v>
      </c>
      <c r="F242" s="25">
        <f t="shared" si="42"/>
        <v>106.38642040000001</v>
      </c>
      <c r="G242" s="25">
        <f t="shared" si="42"/>
        <v>98.68583276999999</v>
      </c>
      <c r="H242" s="25">
        <f t="shared" si="42"/>
        <v>88.709531470000016</v>
      </c>
      <c r="I242" s="25">
        <f t="shared" si="42"/>
        <v>114.38106454000001</v>
      </c>
      <c r="J242" s="25">
        <f t="shared" si="42"/>
        <v>105.23462649000003</v>
      </c>
      <c r="K242" s="25">
        <f t="shared" si="42"/>
        <v>96.943074069999994</v>
      </c>
      <c r="L242" s="25">
        <f t="shared" si="42"/>
        <v>90.800880390000003</v>
      </c>
      <c r="M242" s="25">
        <f t="shared" si="42"/>
        <v>92.531264700000023</v>
      </c>
      <c r="N242" s="25">
        <f t="shared" si="42"/>
        <v>85.809732910000022</v>
      </c>
      <c r="O242" s="25">
        <f t="shared" si="42"/>
        <v>1152.8188117800005</v>
      </c>
      <c r="Q242" s="4">
        <v>10300</v>
      </c>
      <c r="R242" s="4" t="s">
        <v>55</v>
      </c>
      <c r="S242" s="25">
        <f t="shared" ref="S242:AD242" si="43">SUM(S214:S241)</f>
        <v>92.585231820000004</v>
      </c>
      <c r="T242" s="25">
        <f t="shared" si="43"/>
        <v>186.01865637</v>
      </c>
      <c r="U242" s="25">
        <f t="shared" si="43"/>
        <v>273.33638404000004</v>
      </c>
      <c r="V242" s="25">
        <f t="shared" si="43"/>
        <v>379.72280443999995</v>
      </c>
      <c r="W242" s="25">
        <f t="shared" si="43"/>
        <v>478.40863720999994</v>
      </c>
      <c r="X242" s="25">
        <f t="shared" si="43"/>
        <v>567.11816867999983</v>
      </c>
      <c r="Y242" s="25">
        <f t="shared" si="43"/>
        <v>681.49923321999995</v>
      </c>
      <c r="Z242" s="25">
        <f t="shared" si="43"/>
        <v>786.73385971000005</v>
      </c>
      <c r="AA242" s="25">
        <f t="shared" si="43"/>
        <v>883.67693378000001</v>
      </c>
      <c r="AB242" s="25">
        <f t="shared" si="43"/>
        <v>974.47781417000022</v>
      </c>
      <c r="AC242" s="25">
        <f t="shared" si="43"/>
        <v>1067.0090788699999</v>
      </c>
      <c r="AD242" s="25">
        <f t="shared" si="43"/>
        <v>1152.8188117800005</v>
      </c>
    </row>
    <row r="243" spans="1:31" x14ac:dyDescent="0.2">
      <c r="A243" s="32"/>
      <c r="B243" s="32"/>
      <c r="C243"/>
      <c r="D243"/>
      <c r="E243"/>
      <c r="F243"/>
      <c r="G243"/>
      <c r="H243"/>
      <c r="I243"/>
      <c r="J243"/>
      <c r="K243"/>
      <c r="L243"/>
      <c r="M243"/>
      <c r="N243"/>
      <c r="O243" s="32"/>
    </row>
    <row r="244" spans="1:31" s="41" customFormat="1" x14ac:dyDescent="0.2">
      <c r="A244" s="3" t="s">
        <v>73</v>
      </c>
      <c r="B244" s="3" t="s">
        <v>93</v>
      </c>
      <c r="C244" s="3" t="s">
        <v>0</v>
      </c>
      <c r="D244" s="3" t="s">
        <v>1</v>
      </c>
      <c r="E244" s="3" t="s">
        <v>2</v>
      </c>
      <c r="F244" s="3" t="s">
        <v>3</v>
      </c>
      <c r="G244" s="3" t="s">
        <v>4</v>
      </c>
      <c r="H244" s="3" t="s">
        <v>5</v>
      </c>
      <c r="I244" s="3" t="s">
        <v>6</v>
      </c>
      <c r="J244" s="3" t="s">
        <v>7</v>
      </c>
      <c r="K244" s="3" t="s">
        <v>8</v>
      </c>
      <c r="L244" s="3" t="s">
        <v>9</v>
      </c>
      <c r="M244" s="3" t="s">
        <v>10</v>
      </c>
      <c r="N244" s="3" t="s">
        <v>11</v>
      </c>
      <c r="O244" s="3" t="s">
        <v>55</v>
      </c>
      <c r="Q244" s="3" t="s">
        <v>144</v>
      </c>
      <c r="R244" s="3" t="s">
        <v>93</v>
      </c>
      <c r="S244" s="3" t="s">
        <v>0</v>
      </c>
      <c r="T244" s="3" t="s">
        <v>1</v>
      </c>
      <c r="U244" s="3" t="s">
        <v>2</v>
      </c>
      <c r="V244" s="3" t="s">
        <v>3</v>
      </c>
      <c r="W244" s="3" t="s">
        <v>4</v>
      </c>
      <c r="X244" s="3" t="s">
        <v>5</v>
      </c>
      <c r="Y244" s="3" t="s">
        <v>6</v>
      </c>
      <c r="Z244" s="3" t="s">
        <v>7</v>
      </c>
      <c r="AA244" s="3" t="s">
        <v>8</v>
      </c>
      <c r="AB244" s="3" t="s">
        <v>9</v>
      </c>
      <c r="AC244" s="3" t="s">
        <v>10</v>
      </c>
      <c r="AD244" s="3" t="s">
        <v>11</v>
      </c>
      <c r="AE244" s="3" t="s">
        <v>55</v>
      </c>
    </row>
    <row r="245" spans="1:31" s="41" customFormat="1" x14ac:dyDescent="0.2">
      <c r="A245" s="7">
        <v>1004</v>
      </c>
      <c r="B245" s="10" t="s">
        <v>94</v>
      </c>
      <c r="C245" s="8">
        <f>+S245</f>
        <v>0</v>
      </c>
      <c r="D245" s="8">
        <f>+C245+T245</f>
        <v>0</v>
      </c>
      <c r="E245" s="8">
        <f t="shared" ref="E245:N260" si="44">+D245+U245</f>
        <v>0</v>
      </c>
      <c r="F245" s="8">
        <f t="shared" si="44"/>
        <v>0</v>
      </c>
      <c r="G245" s="8">
        <f t="shared" si="44"/>
        <v>0</v>
      </c>
      <c r="H245" s="8">
        <f t="shared" si="44"/>
        <v>0</v>
      </c>
      <c r="I245" s="8">
        <f t="shared" si="44"/>
        <v>0</v>
      </c>
      <c r="J245" s="8">
        <f t="shared" si="44"/>
        <v>0</v>
      </c>
      <c r="K245" s="8">
        <f t="shared" si="44"/>
        <v>0</v>
      </c>
      <c r="L245" s="8">
        <f t="shared" si="44"/>
        <v>0</v>
      </c>
      <c r="M245" s="8">
        <f t="shared" si="44"/>
        <v>0</v>
      </c>
      <c r="N245" s="8">
        <f t="shared" si="44"/>
        <v>0</v>
      </c>
      <c r="O245" s="9"/>
      <c r="Q245" s="7">
        <v>1004</v>
      </c>
      <c r="R245" s="10" t="s">
        <v>94</v>
      </c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9">
        <f>SUM(S245:AD245)</f>
        <v>0</v>
      </c>
    </row>
    <row r="246" spans="1:31" s="41" customFormat="1" x14ac:dyDescent="0.2">
      <c r="A246" s="10">
        <v>1005</v>
      </c>
      <c r="B246" s="10" t="s">
        <v>13</v>
      </c>
      <c r="C246" s="11">
        <f t="shared" ref="C246:C271" si="45">+S246</f>
        <v>0</v>
      </c>
      <c r="D246" s="11">
        <f>+C246+T246</f>
        <v>0</v>
      </c>
      <c r="E246" s="11">
        <f t="shared" si="44"/>
        <v>0</v>
      </c>
      <c r="F246" s="11">
        <f t="shared" si="44"/>
        <v>0</v>
      </c>
      <c r="G246" s="11">
        <f t="shared" si="44"/>
        <v>0</v>
      </c>
      <c r="H246" s="11">
        <f t="shared" si="44"/>
        <v>0</v>
      </c>
      <c r="I246" s="11">
        <f t="shared" si="44"/>
        <v>0</v>
      </c>
      <c r="J246" s="11">
        <f t="shared" si="44"/>
        <v>0</v>
      </c>
      <c r="K246" s="11">
        <f t="shared" si="44"/>
        <v>0</v>
      </c>
      <c r="L246" s="11">
        <f t="shared" si="44"/>
        <v>0</v>
      </c>
      <c r="M246" s="11">
        <f t="shared" si="44"/>
        <v>0</v>
      </c>
      <c r="N246" s="11">
        <f t="shared" si="44"/>
        <v>0</v>
      </c>
      <c r="O246" s="12"/>
      <c r="Q246" s="10">
        <v>1005</v>
      </c>
      <c r="R246" s="10" t="s">
        <v>13</v>
      </c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2">
        <f t="shared" ref="AE246:AE271" si="46">SUM(S246:AD246)</f>
        <v>0</v>
      </c>
    </row>
    <row r="247" spans="1:31" s="41" customFormat="1" x14ac:dyDescent="0.2">
      <c r="A247" s="10">
        <v>1006</v>
      </c>
      <c r="B247" s="10" t="s">
        <v>14</v>
      </c>
      <c r="C247" s="11">
        <f t="shared" si="45"/>
        <v>0</v>
      </c>
      <c r="D247" s="11">
        <f t="shared" ref="D247:N271" si="47">+C247+T247</f>
        <v>0</v>
      </c>
      <c r="E247" s="11">
        <f t="shared" si="44"/>
        <v>0</v>
      </c>
      <c r="F247" s="11">
        <f t="shared" si="44"/>
        <v>0</v>
      </c>
      <c r="G247" s="11">
        <f t="shared" si="44"/>
        <v>0</v>
      </c>
      <c r="H247" s="11">
        <f t="shared" si="44"/>
        <v>0</v>
      </c>
      <c r="I247" s="11">
        <f t="shared" si="44"/>
        <v>0</v>
      </c>
      <c r="J247" s="11">
        <f t="shared" si="44"/>
        <v>0</v>
      </c>
      <c r="K247" s="11">
        <f t="shared" si="44"/>
        <v>0</v>
      </c>
      <c r="L247" s="11">
        <f t="shared" si="44"/>
        <v>0</v>
      </c>
      <c r="M247" s="11">
        <f t="shared" si="44"/>
        <v>0</v>
      </c>
      <c r="N247" s="11">
        <f t="shared" si="44"/>
        <v>0</v>
      </c>
      <c r="O247" s="12"/>
      <c r="Q247" s="10">
        <v>1006</v>
      </c>
      <c r="R247" s="10" t="s">
        <v>14</v>
      </c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2">
        <f t="shared" si="46"/>
        <v>0</v>
      </c>
    </row>
    <row r="248" spans="1:31" s="41" customFormat="1" x14ac:dyDescent="0.2">
      <c r="A248" s="10">
        <v>1007</v>
      </c>
      <c r="B248" s="10" t="s">
        <v>15</v>
      </c>
      <c r="C248" s="11">
        <f t="shared" si="45"/>
        <v>0</v>
      </c>
      <c r="D248" s="11">
        <f t="shared" si="47"/>
        <v>0</v>
      </c>
      <c r="E248" s="11">
        <f t="shared" si="44"/>
        <v>0</v>
      </c>
      <c r="F248" s="11">
        <f t="shared" si="44"/>
        <v>0</v>
      </c>
      <c r="G248" s="11">
        <f t="shared" si="44"/>
        <v>0</v>
      </c>
      <c r="H248" s="11">
        <f t="shared" si="44"/>
        <v>0</v>
      </c>
      <c r="I248" s="11">
        <f t="shared" si="44"/>
        <v>0</v>
      </c>
      <c r="J248" s="11">
        <f t="shared" si="44"/>
        <v>0</v>
      </c>
      <c r="K248" s="11">
        <f t="shared" si="44"/>
        <v>0</v>
      </c>
      <c r="L248" s="11">
        <f t="shared" si="44"/>
        <v>0</v>
      </c>
      <c r="M248" s="11">
        <f t="shared" si="44"/>
        <v>0</v>
      </c>
      <c r="N248" s="11">
        <f t="shared" si="44"/>
        <v>0</v>
      </c>
      <c r="O248" s="12"/>
      <c r="Q248" s="10">
        <v>1007</v>
      </c>
      <c r="R248" s="10" t="s">
        <v>15</v>
      </c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2">
        <f t="shared" si="46"/>
        <v>0</v>
      </c>
    </row>
    <row r="249" spans="1:31" s="41" customFormat="1" x14ac:dyDescent="0.2">
      <c r="A249" s="10">
        <v>1008</v>
      </c>
      <c r="B249" s="10" t="s">
        <v>16</v>
      </c>
      <c r="C249" s="11">
        <f t="shared" si="45"/>
        <v>0</v>
      </c>
      <c r="D249" s="11">
        <f t="shared" si="47"/>
        <v>0</v>
      </c>
      <c r="E249" s="11">
        <f t="shared" si="44"/>
        <v>0</v>
      </c>
      <c r="F249" s="11">
        <f t="shared" si="44"/>
        <v>0</v>
      </c>
      <c r="G249" s="11">
        <f t="shared" si="44"/>
        <v>0</v>
      </c>
      <c r="H249" s="11">
        <f t="shared" si="44"/>
        <v>0</v>
      </c>
      <c r="I249" s="11">
        <f t="shared" si="44"/>
        <v>0</v>
      </c>
      <c r="J249" s="11">
        <f t="shared" si="44"/>
        <v>0</v>
      </c>
      <c r="K249" s="11">
        <f t="shared" si="44"/>
        <v>0</v>
      </c>
      <c r="L249" s="11">
        <f t="shared" si="44"/>
        <v>0</v>
      </c>
      <c r="M249" s="11">
        <f t="shared" si="44"/>
        <v>0</v>
      </c>
      <c r="N249" s="11">
        <f t="shared" si="44"/>
        <v>0</v>
      </c>
      <c r="O249" s="12"/>
      <c r="Q249" s="10">
        <v>1008</v>
      </c>
      <c r="R249" s="10" t="s">
        <v>16</v>
      </c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2">
        <f t="shared" si="46"/>
        <v>0</v>
      </c>
    </row>
    <row r="250" spans="1:31" s="41" customFormat="1" x14ac:dyDescent="0.2">
      <c r="A250" s="10">
        <v>1009</v>
      </c>
      <c r="B250" s="10" t="s">
        <v>17</v>
      </c>
      <c r="C250" s="11">
        <f t="shared" si="45"/>
        <v>0</v>
      </c>
      <c r="D250" s="11">
        <f t="shared" si="47"/>
        <v>0</v>
      </c>
      <c r="E250" s="11">
        <f t="shared" si="44"/>
        <v>0</v>
      </c>
      <c r="F250" s="11">
        <f t="shared" si="44"/>
        <v>0</v>
      </c>
      <c r="G250" s="11">
        <f t="shared" si="44"/>
        <v>0</v>
      </c>
      <c r="H250" s="11">
        <f t="shared" si="44"/>
        <v>0</v>
      </c>
      <c r="I250" s="11">
        <f t="shared" si="44"/>
        <v>0</v>
      </c>
      <c r="J250" s="11">
        <f t="shared" si="44"/>
        <v>0</v>
      </c>
      <c r="K250" s="11">
        <f t="shared" si="44"/>
        <v>0</v>
      </c>
      <c r="L250" s="11">
        <f t="shared" si="44"/>
        <v>0</v>
      </c>
      <c r="M250" s="11">
        <f t="shared" si="44"/>
        <v>0</v>
      </c>
      <c r="N250" s="11">
        <f t="shared" si="44"/>
        <v>0</v>
      </c>
      <c r="O250" s="12"/>
      <c r="Q250" s="10">
        <v>1009</v>
      </c>
      <c r="R250" s="10" t="s">
        <v>17</v>
      </c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2">
        <f t="shared" si="46"/>
        <v>0</v>
      </c>
    </row>
    <row r="251" spans="1:31" s="41" customFormat="1" x14ac:dyDescent="0.2">
      <c r="A251" s="10">
        <v>1010</v>
      </c>
      <c r="B251" s="10" t="s">
        <v>19</v>
      </c>
      <c r="C251" s="11">
        <f t="shared" si="45"/>
        <v>0</v>
      </c>
      <c r="D251" s="11">
        <f t="shared" si="47"/>
        <v>0</v>
      </c>
      <c r="E251" s="11">
        <f t="shared" si="44"/>
        <v>0</v>
      </c>
      <c r="F251" s="11">
        <f t="shared" si="44"/>
        <v>0</v>
      </c>
      <c r="G251" s="11">
        <f t="shared" si="44"/>
        <v>0</v>
      </c>
      <c r="H251" s="11">
        <f t="shared" si="44"/>
        <v>0</v>
      </c>
      <c r="I251" s="11">
        <f t="shared" si="44"/>
        <v>0</v>
      </c>
      <c r="J251" s="11">
        <f t="shared" si="44"/>
        <v>0</v>
      </c>
      <c r="K251" s="11">
        <f t="shared" si="44"/>
        <v>0</v>
      </c>
      <c r="L251" s="11">
        <f t="shared" si="44"/>
        <v>0</v>
      </c>
      <c r="M251" s="11">
        <f t="shared" si="44"/>
        <v>0</v>
      </c>
      <c r="N251" s="11">
        <f t="shared" si="44"/>
        <v>0</v>
      </c>
      <c r="O251" s="12"/>
      <c r="Q251" s="10">
        <v>1010</v>
      </c>
      <c r="R251" s="10" t="s">
        <v>19</v>
      </c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2">
        <f t="shared" si="46"/>
        <v>0</v>
      </c>
    </row>
    <row r="252" spans="1:31" s="41" customFormat="1" x14ac:dyDescent="0.2">
      <c r="A252" s="10">
        <v>1011</v>
      </c>
      <c r="B252" s="10" t="s">
        <v>20</v>
      </c>
      <c r="C252" s="11">
        <f t="shared" si="45"/>
        <v>0</v>
      </c>
      <c r="D252" s="11">
        <f t="shared" si="47"/>
        <v>0</v>
      </c>
      <c r="E252" s="11">
        <f t="shared" si="44"/>
        <v>0</v>
      </c>
      <c r="F252" s="11">
        <f t="shared" si="44"/>
        <v>0</v>
      </c>
      <c r="G252" s="11">
        <f t="shared" si="44"/>
        <v>0</v>
      </c>
      <c r="H252" s="11">
        <f t="shared" si="44"/>
        <v>0</v>
      </c>
      <c r="I252" s="11">
        <f t="shared" si="44"/>
        <v>0</v>
      </c>
      <c r="J252" s="11">
        <f t="shared" si="44"/>
        <v>0</v>
      </c>
      <c r="K252" s="11">
        <f t="shared" si="44"/>
        <v>0</v>
      </c>
      <c r="L252" s="11">
        <f t="shared" si="44"/>
        <v>0</v>
      </c>
      <c r="M252" s="11">
        <f t="shared" si="44"/>
        <v>0</v>
      </c>
      <c r="N252" s="11">
        <f t="shared" si="44"/>
        <v>0</v>
      </c>
      <c r="O252" s="12"/>
      <c r="Q252" s="10">
        <v>1011</v>
      </c>
      <c r="R252" s="10" t="s">
        <v>20</v>
      </c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2">
        <f t="shared" si="46"/>
        <v>0</v>
      </c>
    </row>
    <row r="253" spans="1:31" s="41" customFormat="1" x14ac:dyDescent="0.2">
      <c r="A253" s="10">
        <v>1012</v>
      </c>
      <c r="B253" s="10" t="s">
        <v>21</v>
      </c>
      <c r="C253" s="11">
        <f t="shared" si="45"/>
        <v>0</v>
      </c>
      <c r="D253" s="11">
        <f t="shared" si="47"/>
        <v>0</v>
      </c>
      <c r="E253" s="11">
        <f t="shared" si="44"/>
        <v>0</v>
      </c>
      <c r="F253" s="11">
        <f t="shared" si="44"/>
        <v>0</v>
      </c>
      <c r="G253" s="11">
        <f t="shared" si="44"/>
        <v>0</v>
      </c>
      <c r="H253" s="11">
        <f t="shared" si="44"/>
        <v>0</v>
      </c>
      <c r="I253" s="11">
        <f t="shared" si="44"/>
        <v>0</v>
      </c>
      <c r="J253" s="11">
        <f t="shared" si="44"/>
        <v>0</v>
      </c>
      <c r="K253" s="11">
        <f t="shared" si="44"/>
        <v>0</v>
      </c>
      <c r="L253" s="11">
        <f t="shared" si="44"/>
        <v>0</v>
      </c>
      <c r="M253" s="11">
        <f t="shared" si="44"/>
        <v>0</v>
      </c>
      <c r="N253" s="11">
        <f t="shared" si="44"/>
        <v>0</v>
      </c>
      <c r="O253" s="12"/>
      <c r="Q253" s="10">
        <v>1012</v>
      </c>
      <c r="R253" s="10" t="s">
        <v>21</v>
      </c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2">
        <f t="shared" si="46"/>
        <v>0</v>
      </c>
    </row>
    <row r="254" spans="1:31" s="41" customFormat="1" x14ac:dyDescent="0.2">
      <c r="A254" s="10">
        <v>1013</v>
      </c>
      <c r="B254" s="10" t="s">
        <v>22</v>
      </c>
      <c r="C254" s="11">
        <f t="shared" si="45"/>
        <v>0</v>
      </c>
      <c r="D254" s="11">
        <f t="shared" si="47"/>
        <v>0</v>
      </c>
      <c r="E254" s="11">
        <f t="shared" si="44"/>
        <v>0</v>
      </c>
      <c r="F254" s="11">
        <f t="shared" si="44"/>
        <v>0</v>
      </c>
      <c r="G254" s="11">
        <f t="shared" si="44"/>
        <v>0</v>
      </c>
      <c r="H254" s="11">
        <f t="shared" si="44"/>
        <v>0</v>
      </c>
      <c r="I254" s="11">
        <f t="shared" si="44"/>
        <v>0</v>
      </c>
      <c r="J254" s="11">
        <f t="shared" si="44"/>
        <v>0</v>
      </c>
      <c r="K254" s="11">
        <f t="shared" si="44"/>
        <v>0</v>
      </c>
      <c r="L254" s="11">
        <f t="shared" si="44"/>
        <v>0</v>
      </c>
      <c r="M254" s="11">
        <f t="shared" si="44"/>
        <v>0</v>
      </c>
      <c r="N254" s="11">
        <f t="shared" si="44"/>
        <v>0</v>
      </c>
      <c r="O254" s="12"/>
      <c r="Q254" s="10">
        <v>1013</v>
      </c>
      <c r="R254" s="10" t="s">
        <v>22</v>
      </c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2">
        <f t="shared" si="46"/>
        <v>0</v>
      </c>
    </row>
    <row r="255" spans="1:31" s="41" customFormat="1" x14ac:dyDescent="0.2">
      <c r="A255" s="10">
        <v>1014</v>
      </c>
      <c r="B255" s="10" t="s">
        <v>23</v>
      </c>
      <c r="C255" s="11">
        <f t="shared" si="45"/>
        <v>0</v>
      </c>
      <c r="D255" s="11">
        <f t="shared" si="47"/>
        <v>0</v>
      </c>
      <c r="E255" s="11">
        <f t="shared" si="44"/>
        <v>0</v>
      </c>
      <c r="F255" s="11">
        <f t="shared" si="44"/>
        <v>0</v>
      </c>
      <c r="G255" s="11">
        <f t="shared" si="44"/>
        <v>0</v>
      </c>
      <c r="H255" s="11">
        <f t="shared" si="44"/>
        <v>0</v>
      </c>
      <c r="I255" s="11">
        <f t="shared" si="44"/>
        <v>0</v>
      </c>
      <c r="J255" s="11">
        <f t="shared" si="44"/>
        <v>0</v>
      </c>
      <c r="K255" s="11">
        <f t="shared" si="44"/>
        <v>0</v>
      </c>
      <c r="L255" s="11">
        <f t="shared" si="44"/>
        <v>0</v>
      </c>
      <c r="M255" s="11">
        <f t="shared" si="44"/>
        <v>0</v>
      </c>
      <c r="N255" s="11">
        <f t="shared" si="44"/>
        <v>0</v>
      </c>
      <c r="O255" s="12"/>
      <c r="Q255" s="10">
        <v>1014</v>
      </c>
      <c r="R255" s="10" t="s">
        <v>23</v>
      </c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2">
        <f t="shared" si="46"/>
        <v>0</v>
      </c>
    </row>
    <row r="256" spans="1:31" s="41" customFormat="1" x14ac:dyDescent="0.2">
      <c r="A256" s="10">
        <v>1015</v>
      </c>
      <c r="B256" s="10" t="s">
        <v>24</v>
      </c>
      <c r="C256" s="11">
        <f t="shared" si="45"/>
        <v>0</v>
      </c>
      <c r="D256" s="11">
        <f t="shared" si="47"/>
        <v>0</v>
      </c>
      <c r="E256" s="11">
        <f t="shared" si="44"/>
        <v>0</v>
      </c>
      <c r="F256" s="11">
        <f t="shared" si="44"/>
        <v>0</v>
      </c>
      <c r="G256" s="11">
        <f t="shared" si="44"/>
        <v>0</v>
      </c>
      <c r="H256" s="11">
        <f t="shared" si="44"/>
        <v>0</v>
      </c>
      <c r="I256" s="11">
        <f t="shared" si="44"/>
        <v>0</v>
      </c>
      <c r="J256" s="11">
        <f t="shared" si="44"/>
        <v>0</v>
      </c>
      <c r="K256" s="11">
        <f t="shared" si="44"/>
        <v>0</v>
      </c>
      <c r="L256" s="11">
        <f t="shared" si="44"/>
        <v>0</v>
      </c>
      <c r="M256" s="11">
        <f t="shared" si="44"/>
        <v>0</v>
      </c>
      <c r="N256" s="11">
        <f t="shared" si="44"/>
        <v>0</v>
      </c>
      <c r="O256" s="12"/>
      <c r="Q256" s="10">
        <v>1015</v>
      </c>
      <c r="R256" s="10" t="s">
        <v>24</v>
      </c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2">
        <f t="shared" si="46"/>
        <v>0</v>
      </c>
    </row>
    <row r="257" spans="1:31" s="41" customFormat="1" x14ac:dyDescent="0.2">
      <c r="A257" s="10">
        <v>1016</v>
      </c>
      <c r="B257" s="10" t="s">
        <v>25</v>
      </c>
      <c r="C257" s="11">
        <f t="shared" si="45"/>
        <v>0</v>
      </c>
      <c r="D257" s="11">
        <f t="shared" si="47"/>
        <v>0</v>
      </c>
      <c r="E257" s="11">
        <f t="shared" si="44"/>
        <v>0</v>
      </c>
      <c r="F257" s="11">
        <f t="shared" si="44"/>
        <v>0</v>
      </c>
      <c r="G257" s="11">
        <f t="shared" si="44"/>
        <v>0</v>
      </c>
      <c r="H257" s="11">
        <f t="shared" si="44"/>
        <v>0</v>
      </c>
      <c r="I257" s="11">
        <f t="shared" si="44"/>
        <v>0</v>
      </c>
      <c r="J257" s="11">
        <f t="shared" si="44"/>
        <v>0</v>
      </c>
      <c r="K257" s="11">
        <f t="shared" si="44"/>
        <v>0</v>
      </c>
      <c r="L257" s="11">
        <f t="shared" si="44"/>
        <v>0</v>
      </c>
      <c r="M257" s="11">
        <f t="shared" si="44"/>
        <v>0</v>
      </c>
      <c r="N257" s="11">
        <f t="shared" si="44"/>
        <v>0</v>
      </c>
      <c r="O257" s="12"/>
      <c r="Q257" s="10">
        <v>1016</v>
      </c>
      <c r="R257" s="10" t="s">
        <v>25</v>
      </c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2">
        <f t="shared" si="46"/>
        <v>0</v>
      </c>
    </row>
    <row r="258" spans="1:31" s="41" customFormat="1" x14ac:dyDescent="0.2">
      <c r="A258" s="10">
        <v>1017</v>
      </c>
      <c r="B258" s="10" t="s">
        <v>26</v>
      </c>
      <c r="C258" s="11">
        <f t="shared" si="45"/>
        <v>0</v>
      </c>
      <c r="D258" s="11">
        <f t="shared" si="47"/>
        <v>0</v>
      </c>
      <c r="E258" s="11">
        <f t="shared" si="44"/>
        <v>0</v>
      </c>
      <c r="F258" s="11">
        <f t="shared" si="44"/>
        <v>0</v>
      </c>
      <c r="G258" s="11">
        <f t="shared" si="44"/>
        <v>0</v>
      </c>
      <c r="H258" s="11">
        <f t="shared" si="44"/>
        <v>0</v>
      </c>
      <c r="I258" s="11">
        <f t="shared" si="44"/>
        <v>0</v>
      </c>
      <c r="J258" s="11">
        <f t="shared" si="44"/>
        <v>0</v>
      </c>
      <c r="K258" s="11">
        <f t="shared" si="44"/>
        <v>0</v>
      </c>
      <c r="L258" s="11">
        <f t="shared" si="44"/>
        <v>0</v>
      </c>
      <c r="M258" s="11">
        <f t="shared" si="44"/>
        <v>0</v>
      </c>
      <c r="N258" s="11">
        <f t="shared" si="44"/>
        <v>0</v>
      </c>
      <c r="O258" s="12"/>
      <c r="Q258" s="10">
        <v>1017</v>
      </c>
      <c r="R258" s="10" t="s">
        <v>26</v>
      </c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2">
        <f t="shared" si="46"/>
        <v>0</v>
      </c>
    </row>
    <row r="259" spans="1:31" s="41" customFormat="1" x14ac:dyDescent="0.2">
      <c r="A259" s="10">
        <v>1018</v>
      </c>
      <c r="B259" s="10" t="s">
        <v>27</v>
      </c>
      <c r="C259" s="11">
        <f t="shared" si="45"/>
        <v>0</v>
      </c>
      <c r="D259" s="11">
        <f t="shared" si="47"/>
        <v>0</v>
      </c>
      <c r="E259" s="11">
        <f t="shared" si="44"/>
        <v>0</v>
      </c>
      <c r="F259" s="11">
        <f t="shared" si="44"/>
        <v>0</v>
      </c>
      <c r="G259" s="11">
        <f t="shared" si="44"/>
        <v>0</v>
      </c>
      <c r="H259" s="11">
        <f t="shared" si="44"/>
        <v>0</v>
      </c>
      <c r="I259" s="11">
        <f t="shared" si="44"/>
        <v>0</v>
      </c>
      <c r="J259" s="11">
        <f t="shared" si="44"/>
        <v>0</v>
      </c>
      <c r="K259" s="11">
        <f t="shared" si="44"/>
        <v>0</v>
      </c>
      <c r="L259" s="11">
        <f t="shared" si="44"/>
        <v>0</v>
      </c>
      <c r="M259" s="11">
        <f t="shared" si="44"/>
        <v>0</v>
      </c>
      <c r="N259" s="11">
        <f t="shared" si="44"/>
        <v>0</v>
      </c>
      <c r="O259" s="12"/>
      <c r="Q259" s="10">
        <v>1018</v>
      </c>
      <c r="R259" s="10" t="s">
        <v>27</v>
      </c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2">
        <f t="shared" si="46"/>
        <v>0</v>
      </c>
    </row>
    <row r="260" spans="1:31" s="41" customFormat="1" x14ac:dyDescent="0.2">
      <c r="A260" s="10">
        <v>1019</v>
      </c>
      <c r="B260" s="10" t="s">
        <v>28</v>
      </c>
      <c r="C260" s="11">
        <f t="shared" si="45"/>
        <v>0</v>
      </c>
      <c r="D260" s="11">
        <f t="shared" si="47"/>
        <v>0</v>
      </c>
      <c r="E260" s="11">
        <f t="shared" si="44"/>
        <v>0</v>
      </c>
      <c r="F260" s="11">
        <f t="shared" si="44"/>
        <v>0</v>
      </c>
      <c r="G260" s="11">
        <f t="shared" si="44"/>
        <v>0</v>
      </c>
      <c r="H260" s="11">
        <f t="shared" si="44"/>
        <v>0</v>
      </c>
      <c r="I260" s="11">
        <f t="shared" si="44"/>
        <v>0</v>
      </c>
      <c r="J260" s="11">
        <f t="shared" si="44"/>
        <v>0</v>
      </c>
      <c r="K260" s="11">
        <f t="shared" si="44"/>
        <v>0</v>
      </c>
      <c r="L260" s="11">
        <f t="shared" si="44"/>
        <v>0</v>
      </c>
      <c r="M260" s="11">
        <f t="shared" si="44"/>
        <v>0</v>
      </c>
      <c r="N260" s="11">
        <f t="shared" si="44"/>
        <v>0</v>
      </c>
      <c r="O260" s="12"/>
      <c r="Q260" s="10">
        <v>1019</v>
      </c>
      <c r="R260" s="10" t="s">
        <v>28</v>
      </c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2">
        <f t="shared" si="46"/>
        <v>0</v>
      </c>
    </row>
    <row r="261" spans="1:31" s="41" customFormat="1" x14ac:dyDescent="0.2">
      <c r="A261" s="10">
        <v>1020</v>
      </c>
      <c r="B261" s="10" t="s">
        <v>29</v>
      </c>
      <c r="C261" s="11">
        <f t="shared" si="45"/>
        <v>0</v>
      </c>
      <c r="D261" s="11">
        <f t="shared" si="47"/>
        <v>0</v>
      </c>
      <c r="E261" s="11">
        <f t="shared" si="47"/>
        <v>0</v>
      </c>
      <c r="F261" s="11">
        <f t="shared" si="47"/>
        <v>0</v>
      </c>
      <c r="G261" s="11">
        <f t="shared" si="47"/>
        <v>0</v>
      </c>
      <c r="H261" s="11">
        <f t="shared" si="47"/>
        <v>0</v>
      </c>
      <c r="I261" s="11">
        <f t="shared" si="47"/>
        <v>0</v>
      </c>
      <c r="J261" s="11">
        <f t="shared" si="47"/>
        <v>0</v>
      </c>
      <c r="K261" s="11">
        <f t="shared" si="47"/>
        <v>0</v>
      </c>
      <c r="L261" s="11">
        <f t="shared" si="47"/>
        <v>0</v>
      </c>
      <c r="M261" s="11">
        <f t="shared" si="47"/>
        <v>0</v>
      </c>
      <c r="N261" s="11">
        <f t="shared" si="47"/>
        <v>0</v>
      </c>
      <c r="O261" s="12"/>
      <c r="Q261" s="10">
        <v>1020</v>
      </c>
      <c r="R261" s="10" t="s">
        <v>29</v>
      </c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2">
        <f t="shared" si="46"/>
        <v>0</v>
      </c>
    </row>
    <row r="262" spans="1:31" s="41" customFormat="1" x14ac:dyDescent="0.2">
      <c r="A262" s="10">
        <v>1021</v>
      </c>
      <c r="B262" s="10" t="s">
        <v>30</v>
      </c>
      <c r="C262" s="11">
        <f t="shared" si="45"/>
        <v>0</v>
      </c>
      <c r="D262" s="11">
        <f t="shared" si="47"/>
        <v>0</v>
      </c>
      <c r="E262" s="11">
        <f t="shared" si="47"/>
        <v>0</v>
      </c>
      <c r="F262" s="11">
        <f t="shared" si="47"/>
        <v>0</v>
      </c>
      <c r="G262" s="11">
        <f t="shared" si="47"/>
        <v>0</v>
      </c>
      <c r="H262" s="11">
        <f t="shared" si="47"/>
        <v>0</v>
      </c>
      <c r="I262" s="11">
        <f t="shared" si="47"/>
        <v>0</v>
      </c>
      <c r="J262" s="11">
        <f t="shared" si="47"/>
        <v>0</v>
      </c>
      <c r="K262" s="11">
        <f t="shared" si="47"/>
        <v>0</v>
      </c>
      <c r="L262" s="11">
        <f t="shared" si="47"/>
        <v>0</v>
      </c>
      <c r="M262" s="11">
        <f t="shared" si="47"/>
        <v>0</v>
      </c>
      <c r="N262" s="11">
        <f t="shared" si="47"/>
        <v>0</v>
      </c>
      <c r="O262" s="12"/>
      <c r="Q262" s="10">
        <v>1021</v>
      </c>
      <c r="R262" s="10" t="s">
        <v>30</v>
      </c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2">
        <f t="shared" si="46"/>
        <v>0</v>
      </c>
    </row>
    <row r="263" spans="1:31" s="41" customFormat="1" x14ac:dyDescent="0.2">
      <c r="A263" s="10">
        <v>1022</v>
      </c>
      <c r="B263" s="10" t="s">
        <v>31</v>
      </c>
      <c r="C263" s="11">
        <f t="shared" si="45"/>
        <v>0</v>
      </c>
      <c r="D263" s="11">
        <f t="shared" si="47"/>
        <v>0</v>
      </c>
      <c r="E263" s="11">
        <f t="shared" si="47"/>
        <v>0</v>
      </c>
      <c r="F263" s="11">
        <f t="shared" si="47"/>
        <v>0</v>
      </c>
      <c r="G263" s="11">
        <f t="shared" si="47"/>
        <v>0</v>
      </c>
      <c r="H263" s="11">
        <f t="shared" si="47"/>
        <v>0</v>
      </c>
      <c r="I263" s="11">
        <f t="shared" si="47"/>
        <v>0</v>
      </c>
      <c r="J263" s="11">
        <f t="shared" si="47"/>
        <v>0</v>
      </c>
      <c r="K263" s="11">
        <f t="shared" si="47"/>
        <v>0</v>
      </c>
      <c r="L263" s="11">
        <f t="shared" si="47"/>
        <v>0</v>
      </c>
      <c r="M263" s="11">
        <f t="shared" si="47"/>
        <v>0</v>
      </c>
      <c r="N263" s="11">
        <f t="shared" si="47"/>
        <v>0</v>
      </c>
      <c r="O263" s="12"/>
      <c r="Q263" s="10">
        <v>1022</v>
      </c>
      <c r="R263" s="10" t="s">
        <v>31</v>
      </c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2">
        <f t="shared" si="46"/>
        <v>0</v>
      </c>
    </row>
    <row r="264" spans="1:31" s="41" customFormat="1" x14ac:dyDescent="0.2">
      <c r="A264" s="10">
        <v>1023</v>
      </c>
      <c r="B264" s="10" t="s">
        <v>32</v>
      </c>
      <c r="C264" s="11">
        <f t="shared" si="45"/>
        <v>0</v>
      </c>
      <c r="D264" s="11">
        <f t="shared" si="47"/>
        <v>0</v>
      </c>
      <c r="E264" s="11">
        <f t="shared" si="47"/>
        <v>0</v>
      </c>
      <c r="F264" s="11">
        <f t="shared" si="47"/>
        <v>0</v>
      </c>
      <c r="G264" s="11">
        <f t="shared" si="47"/>
        <v>0</v>
      </c>
      <c r="H264" s="11">
        <f t="shared" si="47"/>
        <v>0</v>
      </c>
      <c r="I264" s="11">
        <f t="shared" si="47"/>
        <v>0</v>
      </c>
      <c r="J264" s="11">
        <f t="shared" si="47"/>
        <v>0</v>
      </c>
      <c r="K264" s="11">
        <f t="shared" si="47"/>
        <v>0</v>
      </c>
      <c r="L264" s="11">
        <f t="shared" si="47"/>
        <v>0</v>
      </c>
      <c r="M264" s="11">
        <f t="shared" si="47"/>
        <v>0</v>
      </c>
      <c r="N264" s="11">
        <f t="shared" si="47"/>
        <v>0</v>
      </c>
      <c r="O264" s="12"/>
      <c r="Q264" s="10">
        <v>1023</v>
      </c>
      <c r="R264" s="10" t="s">
        <v>32</v>
      </c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2">
        <f t="shared" si="46"/>
        <v>0</v>
      </c>
    </row>
    <row r="265" spans="1:31" s="41" customFormat="1" x14ac:dyDescent="0.2">
      <c r="A265" s="10">
        <v>1024</v>
      </c>
      <c r="B265" s="10" t="s">
        <v>33</v>
      </c>
      <c r="C265" s="11">
        <f t="shared" si="45"/>
        <v>0</v>
      </c>
      <c r="D265" s="11">
        <f t="shared" si="47"/>
        <v>0</v>
      </c>
      <c r="E265" s="11">
        <f t="shared" si="47"/>
        <v>0</v>
      </c>
      <c r="F265" s="11">
        <f t="shared" si="47"/>
        <v>0</v>
      </c>
      <c r="G265" s="11">
        <f t="shared" si="47"/>
        <v>0</v>
      </c>
      <c r="H265" s="11">
        <f t="shared" si="47"/>
        <v>0</v>
      </c>
      <c r="I265" s="11">
        <f t="shared" si="47"/>
        <v>0</v>
      </c>
      <c r="J265" s="11">
        <f t="shared" si="47"/>
        <v>0</v>
      </c>
      <c r="K265" s="11">
        <f t="shared" si="47"/>
        <v>0</v>
      </c>
      <c r="L265" s="11">
        <f t="shared" si="47"/>
        <v>0</v>
      </c>
      <c r="M265" s="11">
        <f t="shared" si="47"/>
        <v>0</v>
      </c>
      <c r="N265" s="11">
        <f t="shared" si="47"/>
        <v>0</v>
      </c>
      <c r="O265" s="12"/>
      <c r="Q265" s="10">
        <v>1024</v>
      </c>
      <c r="R265" s="10" t="s">
        <v>33</v>
      </c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2">
        <f t="shared" si="46"/>
        <v>0</v>
      </c>
    </row>
    <row r="266" spans="1:31" s="41" customFormat="1" x14ac:dyDescent="0.2">
      <c r="A266" s="10">
        <v>1025</v>
      </c>
      <c r="B266" s="10" t="s">
        <v>34</v>
      </c>
      <c r="C266" s="11">
        <f t="shared" si="45"/>
        <v>0</v>
      </c>
      <c r="D266" s="11">
        <f t="shared" si="47"/>
        <v>0</v>
      </c>
      <c r="E266" s="11">
        <f t="shared" si="47"/>
        <v>0</v>
      </c>
      <c r="F266" s="11">
        <f t="shared" si="47"/>
        <v>0</v>
      </c>
      <c r="G266" s="11">
        <f>+F266+W266</f>
        <v>0</v>
      </c>
      <c r="H266" s="11">
        <f t="shared" si="47"/>
        <v>0</v>
      </c>
      <c r="I266" s="11">
        <f t="shared" si="47"/>
        <v>0</v>
      </c>
      <c r="J266" s="11">
        <f t="shared" si="47"/>
        <v>0</v>
      </c>
      <c r="K266" s="11">
        <f t="shared" si="47"/>
        <v>0</v>
      </c>
      <c r="L266" s="11">
        <f t="shared" si="47"/>
        <v>0</v>
      </c>
      <c r="M266" s="11">
        <f t="shared" si="47"/>
        <v>0</v>
      </c>
      <c r="N266" s="11">
        <f t="shared" si="47"/>
        <v>0</v>
      </c>
      <c r="O266" s="12"/>
      <c r="Q266" s="10">
        <v>1025</v>
      </c>
      <c r="R266" s="10" t="s">
        <v>34</v>
      </c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2">
        <f t="shared" si="46"/>
        <v>0</v>
      </c>
    </row>
    <row r="267" spans="1:31" s="41" customFormat="1" x14ac:dyDescent="0.2">
      <c r="A267" s="10">
        <v>1026</v>
      </c>
      <c r="B267" s="10" t="s">
        <v>35</v>
      </c>
      <c r="C267" s="11">
        <f t="shared" si="45"/>
        <v>0</v>
      </c>
      <c r="D267" s="11">
        <f t="shared" si="47"/>
        <v>0</v>
      </c>
      <c r="E267" s="11">
        <f t="shared" si="47"/>
        <v>0</v>
      </c>
      <c r="F267" s="11">
        <f t="shared" si="47"/>
        <v>0</v>
      </c>
      <c r="G267" s="11">
        <f t="shared" si="47"/>
        <v>0</v>
      </c>
      <c r="H267" s="11">
        <f t="shared" si="47"/>
        <v>0</v>
      </c>
      <c r="I267" s="11">
        <f t="shared" si="47"/>
        <v>0</v>
      </c>
      <c r="J267" s="11">
        <f t="shared" si="47"/>
        <v>0</v>
      </c>
      <c r="K267" s="11">
        <f t="shared" si="47"/>
        <v>0</v>
      </c>
      <c r="L267" s="11">
        <f t="shared" si="47"/>
        <v>0</v>
      </c>
      <c r="M267" s="11">
        <f t="shared" si="47"/>
        <v>0</v>
      </c>
      <c r="N267" s="11">
        <f t="shared" si="47"/>
        <v>0</v>
      </c>
      <c r="O267" s="12"/>
      <c r="Q267" s="10">
        <v>1026</v>
      </c>
      <c r="R267" s="10" t="s">
        <v>35</v>
      </c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2">
        <f t="shared" si="46"/>
        <v>0</v>
      </c>
    </row>
    <row r="268" spans="1:31" s="41" customFormat="1" x14ac:dyDescent="0.2">
      <c r="A268" s="10">
        <v>1027</v>
      </c>
      <c r="B268" s="10" t="s">
        <v>36</v>
      </c>
      <c r="C268" s="11">
        <f t="shared" si="45"/>
        <v>0</v>
      </c>
      <c r="D268" s="11">
        <f t="shared" si="47"/>
        <v>0</v>
      </c>
      <c r="E268" s="11">
        <f t="shared" si="47"/>
        <v>0</v>
      </c>
      <c r="F268" s="11">
        <f t="shared" si="47"/>
        <v>0</v>
      </c>
      <c r="G268" s="11">
        <f t="shared" si="47"/>
        <v>0</v>
      </c>
      <c r="H268" s="11">
        <f t="shared" si="47"/>
        <v>0</v>
      </c>
      <c r="I268" s="11">
        <f t="shared" si="47"/>
        <v>0</v>
      </c>
      <c r="J268" s="11">
        <f t="shared" si="47"/>
        <v>0</v>
      </c>
      <c r="K268" s="11">
        <f t="shared" si="47"/>
        <v>0</v>
      </c>
      <c r="L268" s="11">
        <f t="shared" si="47"/>
        <v>0</v>
      </c>
      <c r="M268" s="11">
        <f t="shared" si="47"/>
        <v>0</v>
      </c>
      <c r="N268" s="11">
        <f t="shared" si="47"/>
        <v>0</v>
      </c>
      <c r="O268" s="12"/>
      <c r="Q268" s="10">
        <v>1027</v>
      </c>
      <c r="R268" s="10" t="s">
        <v>36</v>
      </c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2">
        <f t="shared" si="46"/>
        <v>0</v>
      </c>
    </row>
    <row r="269" spans="1:31" s="41" customFormat="1" x14ac:dyDescent="0.2">
      <c r="A269" s="10">
        <v>1028</v>
      </c>
      <c r="B269" s="10" t="s">
        <v>37</v>
      </c>
      <c r="C269" s="11">
        <f t="shared" si="45"/>
        <v>0</v>
      </c>
      <c r="D269" s="11">
        <f t="shared" si="47"/>
        <v>0</v>
      </c>
      <c r="E269" s="11">
        <f t="shared" si="47"/>
        <v>0</v>
      </c>
      <c r="F269" s="11">
        <f t="shared" si="47"/>
        <v>0</v>
      </c>
      <c r="G269" s="11">
        <f t="shared" si="47"/>
        <v>0</v>
      </c>
      <c r="H269" s="11">
        <f t="shared" si="47"/>
        <v>0</v>
      </c>
      <c r="I269" s="11">
        <f t="shared" si="47"/>
        <v>0</v>
      </c>
      <c r="J269" s="11">
        <f t="shared" si="47"/>
        <v>0</v>
      </c>
      <c r="K269" s="11">
        <f t="shared" si="47"/>
        <v>0</v>
      </c>
      <c r="L269" s="11">
        <f t="shared" si="47"/>
        <v>0</v>
      </c>
      <c r="M269" s="11">
        <f t="shared" si="47"/>
        <v>0</v>
      </c>
      <c r="N269" s="11">
        <f t="shared" si="47"/>
        <v>0</v>
      </c>
      <c r="O269" s="12"/>
      <c r="Q269" s="10">
        <v>1028</v>
      </c>
      <c r="R269" s="10" t="s">
        <v>37</v>
      </c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2">
        <f t="shared" si="46"/>
        <v>0</v>
      </c>
    </row>
    <row r="270" spans="1:31" s="41" customFormat="1" x14ac:dyDescent="0.2">
      <c r="A270" s="10">
        <v>1029</v>
      </c>
      <c r="B270" s="10" t="s">
        <v>38</v>
      </c>
      <c r="C270" s="11">
        <f t="shared" si="45"/>
        <v>0</v>
      </c>
      <c r="D270" s="11">
        <f t="shared" si="47"/>
        <v>0</v>
      </c>
      <c r="E270" s="11">
        <f t="shared" si="47"/>
        <v>0</v>
      </c>
      <c r="F270" s="11">
        <f t="shared" si="47"/>
        <v>0</v>
      </c>
      <c r="G270" s="11">
        <f t="shared" si="47"/>
        <v>0</v>
      </c>
      <c r="H270" s="11">
        <f t="shared" si="47"/>
        <v>0</v>
      </c>
      <c r="I270" s="11">
        <f t="shared" si="47"/>
        <v>0</v>
      </c>
      <c r="J270" s="11">
        <f t="shared" si="47"/>
        <v>0</v>
      </c>
      <c r="K270" s="11">
        <f t="shared" si="47"/>
        <v>0</v>
      </c>
      <c r="L270" s="11">
        <f t="shared" si="47"/>
        <v>0</v>
      </c>
      <c r="M270" s="11">
        <f t="shared" si="47"/>
        <v>0</v>
      </c>
      <c r="N270" s="11">
        <f t="shared" si="47"/>
        <v>0</v>
      </c>
      <c r="O270" s="12"/>
      <c r="Q270" s="10">
        <v>1029</v>
      </c>
      <c r="R270" s="10" t="s">
        <v>38</v>
      </c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2">
        <f t="shared" si="46"/>
        <v>0</v>
      </c>
    </row>
    <row r="271" spans="1:31" s="41" customFormat="1" x14ac:dyDescent="0.2">
      <c r="A271" s="15">
        <v>1030</v>
      </c>
      <c r="B271" s="15" t="s">
        <v>18</v>
      </c>
      <c r="C271" s="16">
        <f t="shared" si="45"/>
        <v>0</v>
      </c>
      <c r="D271" s="16">
        <f t="shared" si="47"/>
        <v>0</v>
      </c>
      <c r="E271" s="16">
        <f t="shared" si="47"/>
        <v>0</v>
      </c>
      <c r="F271" s="16">
        <f t="shared" si="47"/>
        <v>0</v>
      </c>
      <c r="G271" s="16">
        <f t="shared" si="47"/>
        <v>0</v>
      </c>
      <c r="H271" s="16">
        <f t="shared" si="47"/>
        <v>0</v>
      </c>
      <c r="I271" s="16">
        <f t="shared" si="47"/>
        <v>0</v>
      </c>
      <c r="J271" s="16">
        <f t="shared" si="47"/>
        <v>0</v>
      </c>
      <c r="K271" s="16">
        <f t="shared" si="47"/>
        <v>0</v>
      </c>
      <c r="L271" s="16">
        <f t="shared" si="47"/>
        <v>0</v>
      </c>
      <c r="M271" s="16">
        <f t="shared" si="47"/>
        <v>0</v>
      </c>
      <c r="N271" s="16">
        <f t="shared" si="47"/>
        <v>0</v>
      </c>
      <c r="O271" s="17"/>
      <c r="Q271" s="15">
        <v>1030</v>
      </c>
      <c r="R271" s="15" t="s">
        <v>18</v>
      </c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7">
        <f t="shared" si="46"/>
        <v>0</v>
      </c>
    </row>
    <row r="272" spans="1:31" s="41" customFormat="1" x14ac:dyDescent="0.2">
      <c r="A272" s="4">
        <v>10300</v>
      </c>
      <c r="B272" s="4" t="s">
        <v>55</v>
      </c>
      <c r="C272" s="5">
        <f>SUM(C245:C271)</f>
        <v>0</v>
      </c>
      <c r="D272" s="5">
        <f t="shared" ref="D272:N272" si="48">SUM(D245:D271)</f>
        <v>0</v>
      </c>
      <c r="E272" s="5">
        <f t="shared" si="48"/>
        <v>0</v>
      </c>
      <c r="F272" s="5">
        <f t="shared" si="48"/>
        <v>0</v>
      </c>
      <c r="G272" s="5">
        <f t="shared" si="48"/>
        <v>0</v>
      </c>
      <c r="H272" s="5">
        <f t="shared" si="48"/>
        <v>0</v>
      </c>
      <c r="I272" s="5">
        <f t="shared" si="48"/>
        <v>0</v>
      </c>
      <c r="J272" s="5">
        <f t="shared" si="48"/>
        <v>0</v>
      </c>
      <c r="K272" s="5">
        <f t="shared" si="48"/>
        <v>0</v>
      </c>
      <c r="L272" s="5">
        <f t="shared" si="48"/>
        <v>0</v>
      </c>
      <c r="M272" s="5">
        <f t="shared" si="48"/>
        <v>0</v>
      </c>
      <c r="N272" s="5">
        <f t="shared" si="48"/>
        <v>0</v>
      </c>
      <c r="O272" s="6"/>
      <c r="Q272" s="4">
        <v>10300</v>
      </c>
      <c r="R272" s="4" t="s">
        <v>55</v>
      </c>
      <c r="S272" s="5">
        <f t="shared" ref="S272:AD272" si="49">SUM(S245:S271)</f>
        <v>0</v>
      </c>
      <c r="T272" s="5">
        <f t="shared" si="49"/>
        <v>0</v>
      </c>
      <c r="U272" s="5">
        <f t="shared" si="49"/>
        <v>0</v>
      </c>
      <c r="V272" s="5">
        <f t="shared" si="49"/>
        <v>0</v>
      </c>
      <c r="W272" s="5">
        <f t="shared" si="49"/>
        <v>0</v>
      </c>
      <c r="X272" s="5">
        <f t="shared" si="49"/>
        <v>0</v>
      </c>
      <c r="Y272" s="5">
        <f t="shared" si="49"/>
        <v>0</v>
      </c>
      <c r="Z272" s="5">
        <f t="shared" si="49"/>
        <v>0</v>
      </c>
      <c r="AA272" s="5">
        <f t="shared" si="49"/>
        <v>0</v>
      </c>
      <c r="AB272" s="5">
        <f t="shared" si="49"/>
        <v>0</v>
      </c>
      <c r="AC272" s="5">
        <f t="shared" si="49"/>
        <v>0</v>
      </c>
      <c r="AD272" s="5">
        <f t="shared" si="49"/>
        <v>0</v>
      </c>
      <c r="AE272" s="6">
        <f>SUM(S272:AD272)</f>
        <v>0</v>
      </c>
    </row>
    <row r="274" spans="1:31" s="41" customFormat="1" x14ac:dyDescent="0.2">
      <c r="A274" s="3" t="s">
        <v>73</v>
      </c>
      <c r="B274" s="373" t="s">
        <v>152</v>
      </c>
      <c r="C274" s="3" t="s">
        <v>0</v>
      </c>
      <c r="D274" s="3" t="s">
        <v>1</v>
      </c>
      <c r="E274" s="3" t="s">
        <v>2</v>
      </c>
      <c r="F274" s="3" t="s">
        <v>3</v>
      </c>
      <c r="G274" s="3" t="s">
        <v>4</v>
      </c>
      <c r="H274" s="3" t="s">
        <v>5</v>
      </c>
      <c r="I274" s="3" t="s">
        <v>6</v>
      </c>
      <c r="J274" s="3" t="s">
        <v>7</v>
      </c>
      <c r="K274" s="3" t="s">
        <v>8</v>
      </c>
      <c r="L274" s="3" t="s">
        <v>9</v>
      </c>
      <c r="M274" s="3" t="s">
        <v>10</v>
      </c>
      <c r="N274" s="3" t="s">
        <v>11</v>
      </c>
      <c r="O274" s="3" t="s">
        <v>55</v>
      </c>
      <c r="Q274" s="3" t="s">
        <v>144</v>
      </c>
      <c r="R274" s="373" t="s">
        <v>152</v>
      </c>
      <c r="S274" s="3" t="s">
        <v>0</v>
      </c>
      <c r="T274" s="3" t="s">
        <v>1</v>
      </c>
      <c r="U274" s="3" t="s">
        <v>2</v>
      </c>
      <c r="V274" s="3" t="s">
        <v>3</v>
      </c>
      <c r="W274" s="3" t="s">
        <v>4</v>
      </c>
      <c r="X274" s="3" t="s">
        <v>5</v>
      </c>
      <c r="Y274" s="3" t="s">
        <v>6</v>
      </c>
      <c r="Z274" s="3" t="s">
        <v>7</v>
      </c>
      <c r="AA274" s="3" t="s">
        <v>8</v>
      </c>
      <c r="AB274" s="3" t="s">
        <v>9</v>
      </c>
      <c r="AC274" s="3" t="s">
        <v>10</v>
      </c>
      <c r="AD274" s="3" t="s">
        <v>11</v>
      </c>
      <c r="AE274" s="3" t="s">
        <v>55</v>
      </c>
    </row>
    <row r="275" spans="1:31" s="41" customFormat="1" x14ac:dyDescent="0.2">
      <c r="A275" s="7">
        <v>1004</v>
      </c>
      <c r="B275" s="10" t="s">
        <v>94</v>
      </c>
      <c r="C275" s="8">
        <f>+S275</f>
        <v>0</v>
      </c>
      <c r="D275" s="8">
        <f t="shared" ref="D275:N298" si="50">+C275+T275</f>
        <v>0</v>
      </c>
      <c r="E275" s="8">
        <f t="shared" si="50"/>
        <v>0</v>
      </c>
      <c r="F275" s="8">
        <f t="shared" si="50"/>
        <v>0</v>
      </c>
      <c r="G275" s="8">
        <f t="shared" si="50"/>
        <v>0</v>
      </c>
      <c r="H275" s="8">
        <f>+G275+X275</f>
        <v>0</v>
      </c>
      <c r="I275" s="8">
        <f t="shared" si="50"/>
        <v>0</v>
      </c>
      <c r="J275" s="8">
        <f t="shared" si="50"/>
        <v>0</v>
      </c>
      <c r="K275" s="8">
        <f t="shared" si="50"/>
        <v>0</v>
      </c>
      <c r="L275" s="8">
        <f t="shared" si="50"/>
        <v>0</v>
      </c>
      <c r="M275" s="8">
        <f t="shared" si="50"/>
        <v>0</v>
      </c>
      <c r="N275" s="8">
        <f t="shared" si="50"/>
        <v>0</v>
      </c>
      <c r="O275" s="9"/>
      <c r="Q275" s="7">
        <v>1004</v>
      </c>
      <c r="R275" s="10" t="s">
        <v>94</v>
      </c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9">
        <f>SUM(S275:AD275)</f>
        <v>0</v>
      </c>
    </row>
    <row r="276" spans="1:31" s="41" customFormat="1" x14ac:dyDescent="0.2">
      <c r="A276" s="10">
        <v>1005</v>
      </c>
      <c r="B276" s="10" t="s">
        <v>13</v>
      </c>
      <c r="C276" s="11">
        <f t="shared" ref="C276:C301" si="51">+S276</f>
        <v>0</v>
      </c>
      <c r="D276" s="11">
        <f t="shared" si="50"/>
        <v>0</v>
      </c>
      <c r="E276" s="11">
        <f t="shared" si="50"/>
        <v>0</v>
      </c>
      <c r="F276" s="11">
        <f t="shared" si="50"/>
        <v>0</v>
      </c>
      <c r="G276" s="11">
        <f t="shared" si="50"/>
        <v>0</v>
      </c>
      <c r="H276" s="11">
        <f t="shared" si="50"/>
        <v>0</v>
      </c>
      <c r="I276" s="11">
        <f t="shared" si="50"/>
        <v>0</v>
      </c>
      <c r="J276" s="11">
        <f t="shared" si="50"/>
        <v>0</v>
      </c>
      <c r="K276" s="11">
        <f t="shared" si="50"/>
        <v>0</v>
      </c>
      <c r="L276" s="11">
        <f t="shared" si="50"/>
        <v>0</v>
      </c>
      <c r="M276" s="11">
        <f t="shared" si="50"/>
        <v>0</v>
      </c>
      <c r="N276" s="11">
        <f t="shared" si="50"/>
        <v>0</v>
      </c>
      <c r="O276" s="12"/>
      <c r="Q276" s="10">
        <v>1005</v>
      </c>
      <c r="R276" s="10" t="s">
        <v>13</v>
      </c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2">
        <f t="shared" ref="AE276:AE295" si="52">SUM(S276:AD276)</f>
        <v>0</v>
      </c>
    </row>
    <row r="277" spans="1:31" s="41" customFormat="1" x14ac:dyDescent="0.2">
      <c r="A277" s="10">
        <v>1006</v>
      </c>
      <c r="B277" s="10" t="s">
        <v>14</v>
      </c>
      <c r="C277" s="11">
        <f t="shared" si="51"/>
        <v>0</v>
      </c>
      <c r="D277" s="11">
        <f t="shared" si="50"/>
        <v>0</v>
      </c>
      <c r="E277" s="11">
        <f t="shared" si="50"/>
        <v>0</v>
      </c>
      <c r="F277" s="11">
        <f t="shared" si="50"/>
        <v>0</v>
      </c>
      <c r="G277" s="11">
        <f t="shared" si="50"/>
        <v>0</v>
      </c>
      <c r="H277" s="11">
        <f t="shared" si="50"/>
        <v>0</v>
      </c>
      <c r="I277" s="11">
        <f t="shared" si="50"/>
        <v>0</v>
      </c>
      <c r="J277" s="11">
        <f t="shared" si="50"/>
        <v>0</v>
      </c>
      <c r="K277" s="11">
        <f t="shared" si="50"/>
        <v>0</v>
      </c>
      <c r="L277" s="11">
        <f t="shared" si="50"/>
        <v>0</v>
      </c>
      <c r="M277" s="11">
        <f t="shared" si="50"/>
        <v>0</v>
      </c>
      <c r="N277" s="11">
        <f t="shared" si="50"/>
        <v>0</v>
      </c>
      <c r="O277" s="12"/>
      <c r="Q277" s="10">
        <v>1006</v>
      </c>
      <c r="R277" s="10" t="s">
        <v>14</v>
      </c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2">
        <f t="shared" si="52"/>
        <v>0</v>
      </c>
    </row>
    <row r="278" spans="1:31" s="41" customFormat="1" x14ac:dyDescent="0.2">
      <c r="A278" s="10">
        <v>1007</v>
      </c>
      <c r="B278" s="10" t="s">
        <v>15</v>
      </c>
      <c r="C278" s="11">
        <f t="shared" si="51"/>
        <v>0</v>
      </c>
      <c r="D278" s="11">
        <f t="shared" si="50"/>
        <v>0</v>
      </c>
      <c r="E278" s="11">
        <f t="shared" si="50"/>
        <v>0</v>
      </c>
      <c r="F278" s="11">
        <f t="shared" si="50"/>
        <v>0</v>
      </c>
      <c r="G278" s="11">
        <f t="shared" si="50"/>
        <v>0</v>
      </c>
      <c r="H278" s="11">
        <f t="shared" si="50"/>
        <v>0</v>
      </c>
      <c r="I278" s="11">
        <f t="shared" si="50"/>
        <v>0</v>
      </c>
      <c r="J278" s="11">
        <f t="shared" si="50"/>
        <v>0</v>
      </c>
      <c r="K278" s="11">
        <f t="shared" si="50"/>
        <v>0</v>
      </c>
      <c r="L278" s="11">
        <f t="shared" si="50"/>
        <v>0</v>
      </c>
      <c r="M278" s="11">
        <f t="shared" si="50"/>
        <v>0</v>
      </c>
      <c r="N278" s="11">
        <f t="shared" si="50"/>
        <v>0</v>
      </c>
      <c r="O278" s="12"/>
      <c r="Q278" s="10">
        <v>1007</v>
      </c>
      <c r="R278" s="10" t="s">
        <v>15</v>
      </c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2">
        <f t="shared" si="52"/>
        <v>0</v>
      </c>
    </row>
    <row r="279" spans="1:31" s="41" customFormat="1" x14ac:dyDescent="0.2">
      <c r="A279" s="10">
        <v>1008</v>
      </c>
      <c r="B279" s="10" t="s">
        <v>16</v>
      </c>
      <c r="C279" s="11">
        <f t="shared" si="51"/>
        <v>0</v>
      </c>
      <c r="D279" s="11">
        <f t="shared" si="50"/>
        <v>0</v>
      </c>
      <c r="E279" s="11">
        <f t="shared" si="50"/>
        <v>0</v>
      </c>
      <c r="F279" s="11">
        <f t="shared" si="50"/>
        <v>0</v>
      </c>
      <c r="G279" s="11">
        <f t="shared" si="50"/>
        <v>0</v>
      </c>
      <c r="H279" s="11">
        <f t="shared" si="50"/>
        <v>0</v>
      </c>
      <c r="I279" s="11">
        <f t="shared" si="50"/>
        <v>0</v>
      </c>
      <c r="J279" s="11">
        <f t="shared" si="50"/>
        <v>0</v>
      </c>
      <c r="K279" s="11">
        <f t="shared" si="50"/>
        <v>0</v>
      </c>
      <c r="L279" s="11">
        <f t="shared" si="50"/>
        <v>0</v>
      </c>
      <c r="M279" s="11">
        <f t="shared" si="50"/>
        <v>0</v>
      </c>
      <c r="N279" s="11">
        <f t="shared" si="50"/>
        <v>0</v>
      </c>
      <c r="O279" s="12"/>
      <c r="Q279" s="10">
        <v>1008</v>
      </c>
      <c r="R279" s="10" t="s">
        <v>16</v>
      </c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2">
        <f t="shared" si="52"/>
        <v>0</v>
      </c>
    </row>
    <row r="280" spans="1:31" s="41" customFormat="1" x14ac:dyDescent="0.2">
      <c r="A280" s="10">
        <v>1009</v>
      </c>
      <c r="B280" s="10" t="s">
        <v>17</v>
      </c>
      <c r="C280" s="11">
        <f t="shared" si="51"/>
        <v>0</v>
      </c>
      <c r="D280" s="11">
        <f t="shared" si="50"/>
        <v>0</v>
      </c>
      <c r="E280" s="11">
        <f t="shared" si="50"/>
        <v>0</v>
      </c>
      <c r="F280" s="11">
        <f t="shared" si="50"/>
        <v>0</v>
      </c>
      <c r="G280" s="11">
        <f t="shared" si="50"/>
        <v>0</v>
      </c>
      <c r="H280" s="11">
        <f t="shared" si="50"/>
        <v>0</v>
      </c>
      <c r="I280" s="11">
        <f t="shared" si="50"/>
        <v>0</v>
      </c>
      <c r="J280" s="11">
        <f t="shared" si="50"/>
        <v>0</v>
      </c>
      <c r="K280" s="11">
        <f t="shared" si="50"/>
        <v>0</v>
      </c>
      <c r="L280" s="11">
        <f t="shared" si="50"/>
        <v>0</v>
      </c>
      <c r="M280" s="11">
        <f t="shared" si="50"/>
        <v>0</v>
      </c>
      <c r="N280" s="11">
        <f t="shared" si="50"/>
        <v>0</v>
      </c>
      <c r="O280" s="12"/>
      <c r="Q280" s="10">
        <v>1009</v>
      </c>
      <c r="R280" s="10" t="s">
        <v>17</v>
      </c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2">
        <f t="shared" si="52"/>
        <v>0</v>
      </c>
    </row>
    <row r="281" spans="1:31" s="41" customFormat="1" x14ac:dyDescent="0.2">
      <c r="A281" s="10">
        <v>1010</v>
      </c>
      <c r="B281" s="10" t="s">
        <v>19</v>
      </c>
      <c r="C281" s="11">
        <f t="shared" si="51"/>
        <v>0</v>
      </c>
      <c r="D281" s="11">
        <f t="shared" si="50"/>
        <v>0</v>
      </c>
      <c r="E281" s="11">
        <f t="shared" si="50"/>
        <v>0</v>
      </c>
      <c r="F281" s="11">
        <f t="shared" si="50"/>
        <v>0</v>
      </c>
      <c r="G281" s="11">
        <f t="shared" si="50"/>
        <v>0</v>
      </c>
      <c r="H281" s="11">
        <f t="shared" si="50"/>
        <v>0</v>
      </c>
      <c r="I281" s="11">
        <f t="shared" si="50"/>
        <v>0</v>
      </c>
      <c r="J281" s="11">
        <f t="shared" si="50"/>
        <v>0</v>
      </c>
      <c r="K281" s="11">
        <f t="shared" si="50"/>
        <v>0</v>
      </c>
      <c r="L281" s="11">
        <f t="shared" si="50"/>
        <v>0</v>
      </c>
      <c r="M281" s="11">
        <f t="shared" si="50"/>
        <v>0</v>
      </c>
      <c r="N281" s="11">
        <f t="shared" si="50"/>
        <v>0</v>
      </c>
      <c r="O281" s="12"/>
      <c r="Q281" s="10">
        <v>1010</v>
      </c>
      <c r="R281" s="10" t="s">
        <v>19</v>
      </c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2">
        <f t="shared" si="52"/>
        <v>0</v>
      </c>
    </row>
    <row r="282" spans="1:31" s="41" customFormat="1" x14ac:dyDescent="0.2">
      <c r="A282" s="10">
        <v>1011</v>
      </c>
      <c r="B282" s="10" t="s">
        <v>20</v>
      </c>
      <c r="C282" s="11">
        <f t="shared" si="51"/>
        <v>0</v>
      </c>
      <c r="D282" s="11">
        <f t="shared" si="50"/>
        <v>0</v>
      </c>
      <c r="E282" s="11">
        <f t="shared" si="50"/>
        <v>0</v>
      </c>
      <c r="F282" s="11">
        <f t="shared" si="50"/>
        <v>0</v>
      </c>
      <c r="G282" s="11">
        <f t="shared" si="50"/>
        <v>0</v>
      </c>
      <c r="H282" s="11">
        <f t="shared" si="50"/>
        <v>0</v>
      </c>
      <c r="I282" s="11">
        <f t="shared" si="50"/>
        <v>0</v>
      </c>
      <c r="J282" s="11">
        <f t="shared" si="50"/>
        <v>0</v>
      </c>
      <c r="K282" s="11">
        <f t="shared" si="50"/>
        <v>0</v>
      </c>
      <c r="L282" s="11">
        <f t="shared" si="50"/>
        <v>0</v>
      </c>
      <c r="M282" s="11">
        <f t="shared" si="50"/>
        <v>0</v>
      </c>
      <c r="N282" s="11">
        <f t="shared" si="50"/>
        <v>0</v>
      </c>
      <c r="O282" s="12"/>
      <c r="Q282" s="10">
        <v>1011</v>
      </c>
      <c r="R282" s="10" t="s">
        <v>20</v>
      </c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2">
        <f t="shared" si="52"/>
        <v>0</v>
      </c>
    </row>
    <row r="283" spans="1:31" s="41" customFormat="1" x14ac:dyDescent="0.2">
      <c r="A283" s="10">
        <v>1012</v>
      </c>
      <c r="B283" s="10" t="s">
        <v>21</v>
      </c>
      <c r="C283" s="11">
        <f t="shared" si="51"/>
        <v>0</v>
      </c>
      <c r="D283" s="11">
        <f t="shared" si="50"/>
        <v>0</v>
      </c>
      <c r="E283" s="11">
        <f t="shared" si="50"/>
        <v>0</v>
      </c>
      <c r="F283" s="11">
        <f t="shared" si="50"/>
        <v>0</v>
      </c>
      <c r="G283" s="11">
        <f t="shared" si="50"/>
        <v>0</v>
      </c>
      <c r="H283" s="11">
        <f t="shared" si="50"/>
        <v>0</v>
      </c>
      <c r="I283" s="11">
        <f t="shared" si="50"/>
        <v>0</v>
      </c>
      <c r="J283" s="11">
        <f t="shared" si="50"/>
        <v>0</v>
      </c>
      <c r="K283" s="11">
        <f t="shared" si="50"/>
        <v>0</v>
      </c>
      <c r="L283" s="11">
        <f t="shared" si="50"/>
        <v>0</v>
      </c>
      <c r="M283" s="11">
        <f t="shared" si="50"/>
        <v>0</v>
      </c>
      <c r="N283" s="11">
        <f t="shared" si="50"/>
        <v>0</v>
      </c>
      <c r="O283" s="12"/>
      <c r="Q283" s="10">
        <v>1012</v>
      </c>
      <c r="R283" s="10" t="s">
        <v>21</v>
      </c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2">
        <f t="shared" si="52"/>
        <v>0</v>
      </c>
    </row>
    <row r="284" spans="1:31" s="41" customFormat="1" x14ac:dyDescent="0.2">
      <c r="A284" s="10">
        <v>1013</v>
      </c>
      <c r="B284" s="10" t="s">
        <v>22</v>
      </c>
      <c r="C284" s="11">
        <f t="shared" si="51"/>
        <v>0</v>
      </c>
      <c r="D284" s="11">
        <f t="shared" si="50"/>
        <v>0</v>
      </c>
      <c r="E284" s="11">
        <f t="shared" si="50"/>
        <v>0</v>
      </c>
      <c r="F284" s="11">
        <f t="shared" si="50"/>
        <v>0</v>
      </c>
      <c r="G284" s="11">
        <f t="shared" si="50"/>
        <v>0</v>
      </c>
      <c r="H284" s="11">
        <f t="shared" si="50"/>
        <v>0</v>
      </c>
      <c r="I284" s="11">
        <f t="shared" si="50"/>
        <v>0</v>
      </c>
      <c r="J284" s="11">
        <f t="shared" si="50"/>
        <v>0</v>
      </c>
      <c r="K284" s="11">
        <f t="shared" si="50"/>
        <v>0</v>
      </c>
      <c r="L284" s="11">
        <f t="shared" si="50"/>
        <v>0</v>
      </c>
      <c r="M284" s="11">
        <f t="shared" si="50"/>
        <v>0</v>
      </c>
      <c r="N284" s="11">
        <f t="shared" si="50"/>
        <v>0</v>
      </c>
      <c r="O284" s="12"/>
      <c r="Q284" s="10">
        <v>1013</v>
      </c>
      <c r="R284" s="10" t="s">
        <v>22</v>
      </c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2">
        <f t="shared" si="52"/>
        <v>0</v>
      </c>
    </row>
    <row r="285" spans="1:31" s="41" customFormat="1" x14ac:dyDescent="0.2">
      <c r="A285" s="10">
        <v>1014</v>
      </c>
      <c r="B285" s="10" t="s">
        <v>23</v>
      </c>
      <c r="C285" s="11">
        <f t="shared" si="51"/>
        <v>0</v>
      </c>
      <c r="D285" s="11">
        <f t="shared" si="50"/>
        <v>0</v>
      </c>
      <c r="E285" s="11">
        <f t="shared" si="50"/>
        <v>0</v>
      </c>
      <c r="F285" s="11">
        <f t="shared" si="50"/>
        <v>0</v>
      </c>
      <c r="G285" s="11">
        <f t="shared" si="50"/>
        <v>0</v>
      </c>
      <c r="H285" s="11">
        <f t="shared" si="50"/>
        <v>0</v>
      </c>
      <c r="I285" s="11">
        <f t="shared" si="50"/>
        <v>0</v>
      </c>
      <c r="J285" s="11">
        <f t="shared" si="50"/>
        <v>0</v>
      </c>
      <c r="K285" s="11">
        <f t="shared" si="50"/>
        <v>0</v>
      </c>
      <c r="L285" s="11">
        <f t="shared" si="50"/>
        <v>0</v>
      </c>
      <c r="M285" s="11">
        <f t="shared" si="50"/>
        <v>0</v>
      </c>
      <c r="N285" s="11">
        <f t="shared" si="50"/>
        <v>0</v>
      </c>
      <c r="O285" s="12"/>
      <c r="Q285" s="10">
        <v>1014</v>
      </c>
      <c r="R285" s="10" t="s">
        <v>23</v>
      </c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2">
        <f t="shared" si="52"/>
        <v>0</v>
      </c>
    </row>
    <row r="286" spans="1:31" s="41" customFormat="1" x14ac:dyDescent="0.2">
      <c r="A286" s="10">
        <v>1015</v>
      </c>
      <c r="B286" s="10" t="s">
        <v>24</v>
      </c>
      <c r="C286" s="11">
        <f t="shared" si="51"/>
        <v>0</v>
      </c>
      <c r="D286" s="11">
        <f t="shared" si="50"/>
        <v>0</v>
      </c>
      <c r="E286" s="11">
        <f t="shared" si="50"/>
        <v>0</v>
      </c>
      <c r="F286" s="11">
        <f t="shared" si="50"/>
        <v>0</v>
      </c>
      <c r="G286" s="11">
        <f t="shared" si="50"/>
        <v>0</v>
      </c>
      <c r="H286" s="11">
        <f t="shared" si="50"/>
        <v>0</v>
      </c>
      <c r="I286" s="11">
        <f t="shared" si="50"/>
        <v>0</v>
      </c>
      <c r="J286" s="11">
        <f t="shared" si="50"/>
        <v>0</v>
      </c>
      <c r="K286" s="11">
        <f t="shared" si="50"/>
        <v>0</v>
      </c>
      <c r="L286" s="11">
        <f t="shared" si="50"/>
        <v>0</v>
      </c>
      <c r="M286" s="11">
        <f t="shared" si="50"/>
        <v>0</v>
      </c>
      <c r="N286" s="11">
        <f t="shared" si="50"/>
        <v>0</v>
      </c>
      <c r="O286" s="12"/>
      <c r="Q286" s="10">
        <v>1015</v>
      </c>
      <c r="R286" s="10" t="s">
        <v>24</v>
      </c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2">
        <f t="shared" si="52"/>
        <v>0</v>
      </c>
    </row>
    <row r="287" spans="1:31" s="41" customFormat="1" x14ac:dyDescent="0.2">
      <c r="A287" s="10">
        <v>1016</v>
      </c>
      <c r="B287" s="10" t="s">
        <v>25</v>
      </c>
      <c r="C287" s="11">
        <f t="shared" si="51"/>
        <v>0</v>
      </c>
      <c r="D287" s="11">
        <f t="shared" si="50"/>
        <v>0</v>
      </c>
      <c r="E287" s="11">
        <f t="shared" si="50"/>
        <v>0</v>
      </c>
      <c r="F287" s="11">
        <f t="shared" si="50"/>
        <v>0</v>
      </c>
      <c r="G287" s="11">
        <f t="shared" si="50"/>
        <v>0</v>
      </c>
      <c r="H287" s="11">
        <f t="shared" si="50"/>
        <v>0</v>
      </c>
      <c r="I287" s="11">
        <f t="shared" si="50"/>
        <v>0</v>
      </c>
      <c r="J287" s="11">
        <f t="shared" si="50"/>
        <v>0</v>
      </c>
      <c r="K287" s="11">
        <f t="shared" si="50"/>
        <v>0</v>
      </c>
      <c r="L287" s="11">
        <f t="shared" si="50"/>
        <v>0</v>
      </c>
      <c r="M287" s="11">
        <f t="shared" si="50"/>
        <v>0</v>
      </c>
      <c r="N287" s="11">
        <f t="shared" si="50"/>
        <v>0</v>
      </c>
      <c r="O287" s="12"/>
      <c r="Q287" s="10">
        <v>1016</v>
      </c>
      <c r="R287" s="10" t="s">
        <v>25</v>
      </c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2">
        <f t="shared" si="52"/>
        <v>0</v>
      </c>
    </row>
    <row r="288" spans="1:31" s="41" customFormat="1" x14ac:dyDescent="0.2">
      <c r="A288" s="10">
        <v>1017</v>
      </c>
      <c r="B288" s="10" t="s">
        <v>26</v>
      </c>
      <c r="C288" s="11">
        <f t="shared" si="51"/>
        <v>0</v>
      </c>
      <c r="D288" s="11">
        <f t="shared" si="50"/>
        <v>0</v>
      </c>
      <c r="E288" s="11">
        <f t="shared" si="50"/>
        <v>0</v>
      </c>
      <c r="F288" s="11">
        <f t="shared" si="50"/>
        <v>0</v>
      </c>
      <c r="G288" s="11">
        <f t="shared" si="50"/>
        <v>0</v>
      </c>
      <c r="H288" s="11">
        <f t="shared" si="50"/>
        <v>0</v>
      </c>
      <c r="I288" s="11">
        <f t="shared" si="50"/>
        <v>0</v>
      </c>
      <c r="J288" s="11">
        <f t="shared" si="50"/>
        <v>0</v>
      </c>
      <c r="K288" s="11">
        <f t="shared" si="50"/>
        <v>0</v>
      </c>
      <c r="L288" s="11">
        <f t="shared" si="50"/>
        <v>0</v>
      </c>
      <c r="M288" s="11">
        <f t="shared" si="50"/>
        <v>0</v>
      </c>
      <c r="N288" s="11">
        <f t="shared" si="50"/>
        <v>0</v>
      </c>
      <c r="O288" s="12"/>
      <c r="Q288" s="10">
        <v>1017</v>
      </c>
      <c r="R288" s="10" t="s">
        <v>26</v>
      </c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2">
        <f t="shared" si="52"/>
        <v>0</v>
      </c>
    </row>
    <row r="289" spans="1:31" s="41" customFormat="1" x14ac:dyDescent="0.2">
      <c r="A289" s="10">
        <v>1018</v>
      </c>
      <c r="B289" s="10" t="s">
        <v>27</v>
      </c>
      <c r="C289" s="11">
        <f t="shared" si="51"/>
        <v>0</v>
      </c>
      <c r="D289" s="11">
        <f t="shared" si="50"/>
        <v>0</v>
      </c>
      <c r="E289" s="11">
        <f t="shared" si="50"/>
        <v>0</v>
      </c>
      <c r="F289" s="11">
        <f t="shared" si="50"/>
        <v>0</v>
      </c>
      <c r="G289" s="11">
        <f t="shared" si="50"/>
        <v>0</v>
      </c>
      <c r="H289" s="11">
        <f t="shared" si="50"/>
        <v>0</v>
      </c>
      <c r="I289" s="11">
        <f t="shared" si="50"/>
        <v>0</v>
      </c>
      <c r="J289" s="11">
        <f t="shared" si="50"/>
        <v>0</v>
      </c>
      <c r="K289" s="11">
        <f t="shared" si="50"/>
        <v>0</v>
      </c>
      <c r="L289" s="11">
        <f t="shared" si="50"/>
        <v>0</v>
      </c>
      <c r="M289" s="11">
        <f t="shared" si="50"/>
        <v>0</v>
      </c>
      <c r="N289" s="11">
        <f t="shared" si="50"/>
        <v>0</v>
      </c>
      <c r="O289" s="12"/>
      <c r="Q289" s="10">
        <v>1018</v>
      </c>
      <c r="R289" s="10" t="s">
        <v>27</v>
      </c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2">
        <f t="shared" si="52"/>
        <v>0</v>
      </c>
    </row>
    <row r="290" spans="1:31" s="41" customFormat="1" x14ac:dyDescent="0.2">
      <c r="A290" s="10">
        <v>1019</v>
      </c>
      <c r="B290" s="10" t="s">
        <v>28</v>
      </c>
      <c r="C290" s="11">
        <f t="shared" si="51"/>
        <v>0</v>
      </c>
      <c r="D290" s="11">
        <f t="shared" si="50"/>
        <v>0</v>
      </c>
      <c r="E290" s="11">
        <f t="shared" si="50"/>
        <v>0</v>
      </c>
      <c r="F290" s="11">
        <f t="shared" si="50"/>
        <v>0</v>
      </c>
      <c r="G290" s="11">
        <f t="shared" si="50"/>
        <v>0</v>
      </c>
      <c r="H290" s="11">
        <f t="shared" si="50"/>
        <v>0</v>
      </c>
      <c r="I290" s="11">
        <f t="shared" si="50"/>
        <v>0</v>
      </c>
      <c r="J290" s="11">
        <f t="shared" si="50"/>
        <v>0</v>
      </c>
      <c r="K290" s="11">
        <f t="shared" si="50"/>
        <v>0</v>
      </c>
      <c r="L290" s="11">
        <f t="shared" si="50"/>
        <v>0</v>
      </c>
      <c r="M290" s="11">
        <f t="shared" si="50"/>
        <v>0</v>
      </c>
      <c r="N290" s="11">
        <f t="shared" si="50"/>
        <v>0</v>
      </c>
      <c r="O290" s="12"/>
      <c r="Q290" s="10">
        <v>1019</v>
      </c>
      <c r="R290" s="10" t="s">
        <v>28</v>
      </c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2">
        <f t="shared" si="52"/>
        <v>0</v>
      </c>
    </row>
    <row r="291" spans="1:31" s="41" customFormat="1" x14ac:dyDescent="0.2">
      <c r="A291" s="10">
        <v>1020</v>
      </c>
      <c r="B291" s="10" t="s">
        <v>29</v>
      </c>
      <c r="C291" s="11">
        <f t="shared" si="51"/>
        <v>0</v>
      </c>
      <c r="D291" s="11">
        <f t="shared" si="50"/>
        <v>0</v>
      </c>
      <c r="E291" s="11">
        <f t="shared" si="50"/>
        <v>0</v>
      </c>
      <c r="F291" s="11">
        <f t="shared" si="50"/>
        <v>0</v>
      </c>
      <c r="G291" s="11">
        <f t="shared" si="50"/>
        <v>0</v>
      </c>
      <c r="H291" s="11">
        <f t="shared" si="50"/>
        <v>0</v>
      </c>
      <c r="I291" s="11">
        <f t="shared" si="50"/>
        <v>0</v>
      </c>
      <c r="J291" s="11">
        <f t="shared" si="50"/>
        <v>0</v>
      </c>
      <c r="K291" s="11">
        <f t="shared" si="50"/>
        <v>0</v>
      </c>
      <c r="L291" s="11">
        <f t="shared" si="50"/>
        <v>0</v>
      </c>
      <c r="M291" s="11">
        <f t="shared" si="50"/>
        <v>0</v>
      </c>
      <c r="N291" s="11">
        <f t="shared" si="50"/>
        <v>0</v>
      </c>
      <c r="O291" s="12"/>
      <c r="Q291" s="10">
        <v>1020</v>
      </c>
      <c r="R291" s="10" t="s">
        <v>29</v>
      </c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2">
        <f t="shared" si="52"/>
        <v>0</v>
      </c>
    </row>
    <row r="292" spans="1:31" s="41" customFormat="1" x14ac:dyDescent="0.2">
      <c r="A292" s="10">
        <v>1021</v>
      </c>
      <c r="B292" s="10" t="s">
        <v>30</v>
      </c>
      <c r="C292" s="11">
        <f t="shared" si="51"/>
        <v>0</v>
      </c>
      <c r="D292" s="11">
        <f t="shared" si="50"/>
        <v>0</v>
      </c>
      <c r="E292" s="11">
        <f t="shared" si="50"/>
        <v>0</v>
      </c>
      <c r="F292" s="11">
        <f t="shared" si="50"/>
        <v>0</v>
      </c>
      <c r="G292" s="11">
        <f t="shared" si="50"/>
        <v>0</v>
      </c>
      <c r="H292" s="11">
        <f t="shared" si="50"/>
        <v>0</v>
      </c>
      <c r="I292" s="11">
        <f t="shared" si="50"/>
        <v>0</v>
      </c>
      <c r="J292" s="11">
        <f t="shared" si="50"/>
        <v>0</v>
      </c>
      <c r="K292" s="11">
        <f t="shared" si="50"/>
        <v>0</v>
      </c>
      <c r="L292" s="11">
        <f t="shared" si="50"/>
        <v>0</v>
      </c>
      <c r="M292" s="11">
        <f t="shared" si="50"/>
        <v>0</v>
      </c>
      <c r="N292" s="11">
        <f t="shared" si="50"/>
        <v>0</v>
      </c>
      <c r="O292" s="12"/>
      <c r="Q292" s="10">
        <v>1021</v>
      </c>
      <c r="R292" s="10" t="s">
        <v>30</v>
      </c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2">
        <f t="shared" si="52"/>
        <v>0</v>
      </c>
    </row>
    <row r="293" spans="1:31" s="41" customFormat="1" x14ac:dyDescent="0.2">
      <c r="A293" s="10">
        <v>1022</v>
      </c>
      <c r="B293" s="10" t="s">
        <v>31</v>
      </c>
      <c r="C293" s="11">
        <f t="shared" si="51"/>
        <v>0</v>
      </c>
      <c r="D293" s="11">
        <f t="shared" si="50"/>
        <v>0</v>
      </c>
      <c r="E293" s="11">
        <f t="shared" si="50"/>
        <v>0</v>
      </c>
      <c r="F293" s="11">
        <f t="shared" si="50"/>
        <v>0</v>
      </c>
      <c r="G293" s="11">
        <f t="shared" si="50"/>
        <v>0</v>
      </c>
      <c r="H293" s="11">
        <f t="shared" si="50"/>
        <v>0</v>
      </c>
      <c r="I293" s="11">
        <f t="shared" si="50"/>
        <v>0</v>
      </c>
      <c r="J293" s="11">
        <f t="shared" si="50"/>
        <v>0</v>
      </c>
      <c r="K293" s="11">
        <f t="shared" si="50"/>
        <v>0</v>
      </c>
      <c r="L293" s="11">
        <f t="shared" si="50"/>
        <v>0</v>
      </c>
      <c r="M293" s="11">
        <f t="shared" si="50"/>
        <v>0</v>
      </c>
      <c r="N293" s="11">
        <f t="shared" si="50"/>
        <v>0</v>
      </c>
      <c r="O293" s="12"/>
      <c r="Q293" s="10">
        <v>1022</v>
      </c>
      <c r="R293" s="10" t="s">
        <v>31</v>
      </c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2">
        <f t="shared" si="52"/>
        <v>0</v>
      </c>
    </row>
    <row r="294" spans="1:31" s="41" customFormat="1" x14ac:dyDescent="0.2">
      <c r="A294" s="10">
        <v>1023</v>
      </c>
      <c r="B294" s="10" t="s">
        <v>32</v>
      </c>
      <c r="C294" s="11">
        <f t="shared" si="51"/>
        <v>0</v>
      </c>
      <c r="D294" s="11">
        <f t="shared" si="50"/>
        <v>0</v>
      </c>
      <c r="E294" s="11">
        <f t="shared" si="50"/>
        <v>0</v>
      </c>
      <c r="F294" s="11">
        <f t="shared" si="50"/>
        <v>0</v>
      </c>
      <c r="G294" s="11">
        <f t="shared" si="50"/>
        <v>0</v>
      </c>
      <c r="H294" s="11">
        <f t="shared" si="50"/>
        <v>0</v>
      </c>
      <c r="I294" s="11">
        <f t="shared" si="50"/>
        <v>0</v>
      </c>
      <c r="J294" s="11">
        <f t="shared" si="50"/>
        <v>0</v>
      </c>
      <c r="K294" s="11">
        <f t="shared" si="50"/>
        <v>0</v>
      </c>
      <c r="L294" s="11">
        <f t="shared" si="50"/>
        <v>0</v>
      </c>
      <c r="M294" s="11">
        <f t="shared" si="50"/>
        <v>0</v>
      </c>
      <c r="N294" s="11">
        <f t="shared" si="50"/>
        <v>0</v>
      </c>
      <c r="O294" s="12"/>
      <c r="Q294" s="10">
        <v>1023</v>
      </c>
      <c r="R294" s="10" t="s">
        <v>32</v>
      </c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2">
        <f t="shared" si="52"/>
        <v>0</v>
      </c>
    </row>
    <row r="295" spans="1:31" s="41" customFormat="1" x14ac:dyDescent="0.2">
      <c r="A295" s="10">
        <v>1024</v>
      </c>
      <c r="B295" s="10" t="s">
        <v>33</v>
      </c>
      <c r="C295" s="11">
        <f t="shared" si="51"/>
        <v>0</v>
      </c>
      <c r="D295" s="11">
        <f t="shared" si="50"/>
        <v>0</v>
      </c>
      <c r="E295" s="11">
        <f t="shared" si="50"/>
        <v>0</v>
      </c>
      <c r="F295" s="11">
        <f t="shared" si="50"/>
        <v>0</v>
      </c>
      <c r="G295" s="11">
        <f t="shared" si="50"/>
        <v>0</v>
      </c>
      <c r="H295" s="11">
        <f t="shared" si="50"/>
        <v>0</v>
      </c>
      <c r="I295" s="11">
        <f t="shared" si="50"/>
        <v>0</v>
      </c>
      <c r="J295" s="11">
        <f t="shared" si="50"/>
        <v>0</v>
      </c>
      <c r="K295" s="11">
        <f t="shared" si="50"/>
        <v>0</v>
      </c>
      <c r="L295" s="11">
        <f t="shared" si="50"/>
        <v>0</v>
      </c>
      <c r="M295" s="11">
        <f t="shared" si="50"/>
        <v>0</v>
      </c>
      <c r="N295" s="11">
        <f t="shared" si="50"/>
        <v>0</v>
      </c>
      <c r="O295" s="12"/>
      <c r="Q295" s="10">
        <v>1024</v>
      </c>
      <c r="R295" s="10" t="s">
        <v>33</v>
      </c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2">
        <f t="shared" si="52"/>
        <v>0</v>
      </c>
    </row>
    <row r="296" spans="1:31" s="41" customFormat="1" x14ac:dyDescent="0.2">
      <c r="A296" s="10">
        <v>1025</v>
      </c>
      <c r="B296" s="10" t="s">
        <v>34</v>
      </c>
      <c r="C296" s="11">
        <f t="shared" si="51"/>
        <v>0</v>
      </c>
      <c r="D296" s="11">
        <f t="shared" si="50"/>
        <v>0</v>
      </c>
      <c r="E296" s="11">
        <f t="shared" si="50"/>
        <v>0</v>
      </c>
      <c r="F296" s="11">
        <f t="shared" si="50"/>
        <v>0</v>
      </c>
      <c r="G296" s="11">
        <f t="shared" si="50"/>
        <v>0</v>
      </c>
      <c r="H296" s="11">
        <f t="shared" si="50"/>
        <v>0</v>
      </c>
      <c r="I296" s="11">
        <f t="shared" si="50"/>
        <v>0</v>
      </c>
      <c r="J296" s="11">
        <f t="shared" si="50"/>
        <v>0</v>
      </c>
      <c r="K296" s="11">
        <f t="shared" si="50"/>
        <v>0</v>
      </c>
      <c r="L296" s="11">
        <f t="shared" si="50"/>
        <v>0</v>
      </c>
      <c r="M296" s="11">
        <f t="shared" si="50"/>
        <v>0</v>
      </c>
      <c r="N296" s="11">
        <f t="shared" si="50"/>
        <v>0</v>
      </c>
      <c r="O296" s="12"/>
      <c r="Q296" s="10">
        <v>1025</v>
      </c>
      <c r="R296" s="10" t="s">
        <v>34</v>
      </c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2">
        <f>SUM(S296:AD296)</f>
        <v>0</v>
      </c>
    </row>
    <row r="297" spans="1:31" s="41" customFormat="1" x14ac:dyDescent="0.2">
      <c r="A297" s="10">
        <v>1026</v>
      </c>
      <c r="B297" s="10" t="s">
        <v>35</v>
      </c>
      <c r="C297" s="11">
        <f t="shared" si="51"/>
        <v>0</v>
      </c>
      <c r="D297" s="11">
        <f t="shared" si="50"/>
        <v>0</v>
      </c>
      <c r="E297" s="11">
        <f t="shared" si="50"/>
        <v>0</v>
      </c>
      <c r="F297" s="11">
        <f t="shared" si="50"/>
        <v>0</v>
      </c>
      <c r="G297" s="11">
        <f t="shared" si="50"/>
        <v>0</v>
      </c>
      <c r="H297" s="11">
        <f t="shared" si="50"/>
        <v>0</v>
      </c>
      <c r="I297" s="11">
        <f t="shared" si="50"/>
        <v>0</v>
      </c>
      <c r="J297" s="11">
        <f t="shared" si="50"/>
        <v>0</v>
      </c>
      <c r="K297" s="11">
        <f t="shared" si="50"/>
        <v>0</v>
      </c>
      <c r="L297" s="11">
        <f t="shared" si="50"/>
        <v>0</v>
      </c>
      <c r="M297" s="11">
        <f t="shared" si="50"/>
        <v>0</v>
      </c>
      <c r="N297" s="11">
        <f t="shared" si="50"/>
        <v>0</v>
      </c>
      <c r="O297" s="12"/>
      <c r="Q297" s="10">
        <v>1026</v>
      </c>
      <c r="R297" s="10" t="s">
        <v>35</v>
      </c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2">
        <f t="shared" ref="AE297:AE300" si="53">SUM(S297:AD297)</f>
        <v>0</v>
      </c>
    </row>
    <row r="298" spans="1:31" s="41" customFormat="1" x14ac:dyDescent="0.2">
      <c r="A298" s="10">
        <v>1027</v>
      </c>
      <c r="B298" s="10" t="s">
        <v>36</v>
      </c>
      <c r="C298" s="11">
        <f t="shared" si="51"/>
        <v>0</v>
      </c>
      <c r="D298" s="11">
        <f t="shared" si="50"/>
        <v>0</v>
      </c>
      <c r="E298" s="11">
        <f t="shared" si="50"/>
        <v>0</v>
      </c>
      <c r="F298" s="11">
        <f t="shared" ref="F298:N301" si="54">+E298+V298</f>
        <v>0</v>
      </c>
      <c r="G298" s="11">
        <f t="shared" si="54"/>
        <v>0</v>
      </c>
      <c r="H298" s="11">
        <f t="shared" si="54"/>
        <v>0</v>
      </c>
      <c r="I298" s="11">
        <f t="shared" si="54"/>
        <v>0</v>
      </c>
      <c r="J298" s="11">
        <f t="shared" si="54"/>
        <v>0</v>
      </c>
      <c r="K298" s="11">
        <f t="shared" si="54"/>
        <v>0</v>
      </c>
      <c r="L298" s="11">
        <f t="shared" si="54"/>
        <v>0</v>
      </c>
      <c r="M298" s="11">
        <f t="shared" si="54"/>
        <v>0</v>
      </c>
      <c r="N298" s="11">
        <f t="shared" si="54"/>
        <v>0</v>
      </c>
      <c r="O298" s="12"/>
      <c r="Q298" s="10">
        <v>1027</v>
      </c>
      <c r="R298" s="10" t="s">
        <v>36</v>
      </c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2">
        <f t="shared" si="53"/>
        <v>0</v>
      </c>
    </row>
    <row r="299" spans="1:31" s="41" customFormat="1" x14ac:dyDescent="0.2">
      <c r="A299" s="10">
        <v>1028</v>
      </c>
      <c r="B299" s="10" t="s">
        <v>37</v>
      </c>
      <c r="C299" s="11">
        <f t="shared" si="51"/>
        <v>0</v>
      </c>
      <c r="D299" s="11">
        <f t="shared" ref="D299:E301" si="55">+C299+T299</f>
        <v>0</v>
      </c>
      <c r="E299" s="11">
        <f t="shared" si="55"/>
        <v>0</v>
      </c>
      <c r="F299" s="11">
        <f t="shared" si="54"/>
        <v>0</v>
      </c>
      <c r="G299" s="11">
        <f t="shared" si="54"/>
        <v>0</v>
      </c>
      <c r="H299" s="11">
        <f t="shared" si="54"/>
        <v>0</v>
      </c>
      <c r="I299" s="11">
        <f t="shared" si="54"/>
        <v>0</v>
      </c>
      <c r="J299" s="11">
        <f t="shared" si="54"/>
        <v>0</v>
      </c>
      <c r="K299" s="11">
        <f t="shared" si="54"/>
        <v>0</v>
      </c>
      <c r="L299" s="11">
        <f t="shared" si="54"/>
        <v>0</v>
      </c>
      <c r="M299" s="11">
        <f t="shared" si="54"/>
        <v>0</v>
      </c>
      <c r="N299" s="11">
        <f t="shared" si="54"/>
        <v>0</v>
      </c>
      <c r="O299" s="12"/>
      <c r="Q299" s="10">
        <v>1028</v>
      </c>
      <c r="R299" s="10" t="s">
        <v>37</v>
      </c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2">
        <f t="shared" si="53"/>
        <v>0</v>
      </c>
    </row>
    <row r="300" spans="1:31" s="41" customFormat="1" x14ac:dyDescent="0.2">
      <c r="A300" s="10">
        <v>1029</v>
      </c>
      <c r="B300" s="10" t="s">
        <v>38</v>
      </c>
      <c r="C300" s="11">
        <f t="shared" si="51"/>
        <v>0</v>
      </c>
      <c r="D300" s="11">
        <f t="shared" si="55"/>
        <v>0</v>
      </c>
      <c r="E300" s="11">
        <f t="shared" si="55"/>
        <v>0</v>
      </c>
      <c r="F300" s="11">
        <f t="shared" si="54"/>
        <v>0</v>
      </c>
      <c r="G300" s="11">
        <f t="shared" si="54"/>
        <v>0</v>
      </c>
      <c r="H300" s="11">
        <f t="shared" si="54"/>
        <v>0</v>
      </c>
      <c r="I300" s="11">
        <f t="shared" si="54"/>
        <v>0</v>
      </c>
      <c r="J300" s="11">
        <f t="shared" si="54"/>
        <v>0</v>
      </c>
      <c r="K300" s="11">
        <f t="shared" si="54"/>
        <v>0</v>
      </c>
      <c r="L300" s="11">
        <f t="shared" si="54"/>
        <v>0</v>
      </c>
      <c r="M300" s="11">
        <f t="shared" si="54"/>
        <v>0</v>
      </c>
      <c r="N300" s="11">
        <f t="shared" si="54"/>
        <v>0</v>
      </c>
      <c r="O300" s="12"/>
      <c r="Q300" s="10">
        <v>1029</v>
      </c>
      <c r="R300" s="10" t="s">
        <v>38</v>
      </c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2">
        <f t="shared" si="53"/>
        <v>0</v>
      </c>
    </row>
    <row r="301" spans="1:31" s="41" customFormat="1" x14ac:dyDescent="0.2">
      <c r="A301" s="15">
        <v>1030</v>
      </c>
      <c r="B301" s="15" t="s">
        <v>18</v>
      </c>
      <c r="C301" s="16">
        <f t="shared" si="51"/>
        <v>0</v>
      </c>
      <c r="D301" s="16">
        <f t="shared" si="55"/>
        <v>0</v>
      </c>
      <c r="E301" s="16">
        <f t="shared" si="55"/>
        <v>0</v>
      </c>
      <c r="F301" s="16">
        <f t="shared" si="54"/>
        <v>0</v>
      </c>
      <c r="G301" s="16">
        <f t="shared" si="54"/>
        <v>0</v>
      </c>
      <c r="H301" s="16">
        <f t="shared" si="54"/>
        <v>0</v>
      </c>
      <c r="I301" s="16">
        <f t="shared" si="54"/>
        <v>0</v>
      </c>
      <c r="J301" s="16">
        <f t="shared" si="54"/>
        <v>0</v>
      </c>
      <c r="K301" s="16">
        <f t="shared" si="54"/>
        <v>0</v>
      </c>
      <c r="L301" s="16">
        <f t="shared" si="54"/>
        <v>0</v>
      </c>
      <c r="M301" s="16">
        <f t="shared" si="54"/>
        <v>0</v>
      </c>
      <c r="N301" s="16">
        <f t="shared" si="54"/>
        <v>0</v>
      </c>
      <c r="O301" s="17"/>
      <c r="Q301" s="15">
        <v>1030</v>
      </c>
      <c r="R301" s="15" t="s">
        <v>18</v>
      </c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7">
        <f>SUM(S301:AD301)</f>
        <v>0</v>
      </c>
    </row>
    <row r="302" spans="1:31" s="41" customFormat="1" x14ac:dyDescent="0.2">
      <c r="A302" s="4">
        <v>10300</v>
      </c>
      <c r="B302" s="4" t="s">
        <v>142</v>
      </c>
      <c r="C302" s="5">
        <f>SUM(C275:C301)</f>
        <v>0</v>
      </c>
      <c r="D302" s="5">
        <f t="shared" ref="D302:N302" si="56">SUM(D275:D301)</f>
        <v>0</v>
      </c>
      <c r="E302" s="5">
        <f t="shared" si="56"/>
        <v>0</v>
      </c>
      <c r="F302" s="5">
        <f t="shared" si="56"/>
        <v>0</v>
      </c>
      <c r="G302" s="5">
        <f t="shared" si="56"/>
        <v>0</v>
      </c>
      <c r="H302" s="5">
        <f t="shared" si="56"/>
        <v>0</v>
      </c>
      <c r="I302" s="5">
        <f t="shared" si="56"/>
        <v>0</v>
      </c>
      <c r="J302" s="5">
        <f t="shared" si="56"/>
        <v>0</v>
      </c>
      <c r="K302" s="5">
        <f t="shared" si="56"/>
        <v>0</v>
      </c>
      <c r="L302" s="5">
        <f t="shared" si="56"/>
        <v>0</v>
      </c>
      <c r="M302" s="5">
        <f t="shared" si="56"/>
        <v>0</v>
      </c>
      <c r="N302" s="5">
        <f t="shared" si="56"/>
        <v>0</v>
      </c>
      <c r="O302" s="6"/>
      <c r="Q302" s="4">
        <v>10300</v>
      </c>
      <c r="R302" s="4" t="s">
        <v>142</v>
      </c>
      <c r="S302" s="6">
        <f>SUM(S275:S301)</f>
        <v>0</v>
      </c>
      <c r="T302" s="6">
        <f>SUM(T275:T301)</f>
        <v>0</v>
      </c>
      <c r="U302" s="6">
        <f>SUM(U275:U301)</f>
        <v>0</v>
      </c>
      <c r="V302" s="6">
        <f t="shared" ref="V302:AD302" si="57">SUM(V275:V301)</f>
        <v>0</v>
      </c>
      <c r="W302" s="6">
        <f t="shared" si="57"/>
        <v>0</v>
      </c>
      <c r="X302" s="6">
        <f t="shared" si="57"/>
        <v>0</v>
      </c>
      <c r="Y302" s="6">
        <f t="shared" si="57"/>
        <v>0</v>
      </c>
      <c r="Z302" s="6">
        <f t="shared" si="57"/>
        <v>0</v>
      </c>
      <c r="AA302" s="6">
        <f t="shared" si="57"/>
        <v>0</v>
      </c>
      <c r="AB302" s="6">
        <f t="shared" si="57"/>
        <v>0</v>
      </c>
      <c r="AC302" s="6">
        <f t="shared" si="57"/>
        <v>0</v>
      </c>
      <c r="AD302" s="6">
        <f t="shared" si="57"/>
        <v>0</v>
      </c>
      <c r="AE302" s="6">
        <f>SUM(S302:AD302)</f>
        <v>0</v>
      </c>
    </row>
    <row r="303" spans="1:31" s="41" customFormat="1" x14ac:dyDescent="0.2"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</row>
    <row r="304" spans="1:31" s="41" customFormat="1" x14ac:dyDescent="0.2">
      <c r="A304" s="388" t="s">
        <v>144</v>
      </c>
      <c r="B304" s="388" t="s">
        <v>153</v>
      </c>
      <c r="C304" s="388" t="s">
        <v>0</v>
      </c>
      <c r="D304" s="388" t="s">
        <v>1</v>
      </c>
      <c r="E304" s="388" t="s">
        <v>2</v>
      </c>
      <c r="F304" s="388" t="s">
        <v>3</v>
      </c>
      <c r="G304" s="388" t="s">
        <v>4</v>
      </c>
      <c r="H304" s="388" t="s">
        <v>5</v>
      </c>
      <c r="I304" s="388" t="s">
        <v>6</v>
      </c>
      <c r="J304" s="388" t="s">
        <v>7</v>
      </c>
      <c r="K304" s="388" t="s">
        <v>8</v>
      </c>
      <c r="L304" s="388" t="s">
        <v>9</v>
      </c>
      <c r="M304" s="388" t="s">
        <v>10</v>
      </c>
      <c r="N304" s="388" t="s">
        <v>11</v>
      </c>
      <c r="O304" s="388" t="s">
        <v>55</v>
      </c>
      <c r="Q304" s="388" t="s">
        <v>73</v>
      </c>
      <c r="R304" s="388" t="s">
        <v>153</v>
      </c>
      <c r="S304" s="388" t="s">
        <v>74</v>
      </c>
      <c r="T304" s="388" t="s">
        <v>75</v>
      </c>
      <c r="U304" s="388" t="s">
        <v>76</v>
      </c>
      <c r="V304" s="388" t="s">
        <v>77</v>
      </c>
      <c r="W304" s="388" t="s">
        <v>78</v>
      </c>
      <c r="X304" s="388" t="s">
        <v>79</v>
      </c>
      <c r="Y304" s="388" t="s">
        <v>80</v>
      </c>
      <c r="Z304" s="388" t="s">
        <v>81</v>
      </c>
      <c r="AA304" s="388" t="s">
        <v>82</v>
      </c>
      <c r="AB304" s="388" t="s">
        <v>83</v>
      </c>
      <c r="AC304" s="388" t="s">
        <v>84</v>
      </c>
      <c r="AD304" s="388" t="s">
        <v>85</v>
      </c>
    </row>
    <row r="305" spans="1:30" s="41" customFormat="1" x14ac:dyDescent="0.2">
      <c r="A305" s="389"/>
      <c r="B305" s="389" t="s">
        <v>46</v>
      </c>
      <c r="C305" s="387">
        <v>29723</v>
      </c>
      <c r="D305" s="387">
        <v>25023</v>
      </c>
      <c r="E305" s="387">
        <v>20451</v>
      </c>
      <c r="F305" s="387">
        <v>19973</v>
      </c>
      <c r="G305" s="387">
        <v>20326</v>
      </c>
      <c r="H305" s="387">
        <v>29380.99</v>
      </c>
      <c r="I305" s="387">
        <v>25979</v>
      </c>
      <c r="J305" s="387">
        <v>29442.44</v>
      </c>
      <c r="K305" s="387">
        <v>31167</v>
      </c>
      <c r="L305" s="387">
        <v>26140.01</v>
      </c>
      <c r="M305" s="387">
        <v>29382</v>
      </c>
      <c r="N305" s="387">
        <v>30253</v>
      </c>
      <c r="O305" s="393">
        <f>SUM(C305:N305)</f>
        <v>317240.44</v>
      </c>
      <c r="Q305" s="389"/>
      <c r="R305" s="389" t="s">
        <v>46</v>
      </c>
      <c r="S305" s="387">
        <f>+C305</f>
        <v>29723</v>
      </c>
      <c r="T305" s="387">
        <f>+S305+D305</f>
        <v>54746</v>
      </c>
      <c r="U305" s="387">
        <f t="shared" ref="U305:AD320" si="58">+T305+E305</f>
        <v>75197</v>
      </c>
      <c r="V305" s="387">
        <f t="shared" si="58"/>
        <v>95170</v>
      </c>
      <c r="W305" s="387">
        <f t="shared" si="58"/>
        <v>115496</v>
      </c>
      <c r="X305" s="387">
        <f t="shared" si="58"/>
        <v>144876.99</v>
      </c>
      <c r="Y305" s="387">
        <f t="shared" si="58"/>
        <v>170855.99</v>
      </c>
      <c r="Z305" s="387">
        <f t="shared" si="58"/>
        <v>200298.43</v>
      </c>
      <c r="AA305" s="387">
        <f t="shared" si="58"/>
        <v>231465.43</v>
      </c>
      <c r="AB305" s="387">
        <f t="shared" si="58"/>
        <v>257605.44</v>
      </c>
      <c r="AC305" s="387">
        <f t="shared" si="58"/>
        <v>286987.44</v>
      </c>
      <c r="AD305" s="387">
        <f t="shared" si="58"/>
        <v>317240.44</v>
      </c>
    </row>
    <row r="306" spans="1:30" s="41" customFormat="1" x14ac:dyDescent="0.2">
      <c r="A306" s="390">
        <v>1004</v>
      </c>
      <c r="B306" s="390" t="s">
        <v>94</v>
      </c>
      <c r="C306" s="11">
        <v>1626748.98</v>
      </c>
      <c r="D306" s="11">
        <v>1443764.16</v>
      </c>
      <c r="E306" s="11">
        <v>1565479.56</v>
      </c>
      <c r="F306" s="11">
        <v>1457433.94</v>
      </c>
      <c r="G306" s="11">
        <v>1488868.8199999998</v>
      </c>
      <c r="H306" s="11">
        <v>1742167.46</v>
      </c>
      <c r="I306" s="11">
        <v>1866469.6699999997</v>
      </c>
      <c r="J306" s="11">
        <v>1658884.3699999999</v>
      </c>
      <c r="K306" s="11">
        <v>1493494.24</v>
      </c>
      <c r="L306" s="11">
        <v>1568786.9100000001</v>
      </c>
      <c r="M306" s="11">
        <v>1600372.56</v>
      </c>
      <c r="N306" s="11">
        <v>1534417.44</v>
      </c>
      <c r="O306" s="394">
        <f t="shared" ref="O306:O332" si="59">SUM(C306:N306)</f>
        <v>19046888.109999999</v>
      </c>
      <c r="Q306" s="390">
        <v>1004</v>
      </c>
      <c r="R306" s="390" t="s">
        <v>94</v>
      </c>
      <c r="S306" s="11">
        <f t="shared" ref="S306:S332" si="60">+C306</f>
        <v>1626748.98</v>
      </c>
      <c r="T306" s="11">
        <f t="shared" ref="T306:AD321" si="61">+S306+D306</f>
        <v>3070513.1399999997</v>
      </c>
      <c r="U306" s="11">
        <f t="shared" si="58"/>
        <v>4635992.6999999993</v>
      </c>
      <c r="V306" s="11">
        <f t="shared" si="58"/>
        <v>6093426.6399999987</v>
      </c>
      <c r="W306" s="11">
        <f t="shared" si="58"/>
        <v>7582295.459999999</v>
      </c>
      <c r="X306" s="11">
        <f t="shared" si="58"/>
        <v>9324462.9199999981</v>
      </c>
      <c r="Y306" s="11">
        <f t="shared" si="58"/>
        <v>11190932.589999998</v>
      </c>
      <c r="Z306" s="11">
        <f t="shared" si="58"/>
        <v>12849816.959999997</v>
      </c>
      <c r="AA306" s="11">
        <f t="shared" si="58"/>
        <v>14343311.199999997</v>
      </c>
      <c r="AB306" s="11">
        <f t="shared" si="58"/>
        <v>15912098.109999998</v>
      </c>
      <c r="AC306" s="11">
        <f t="shared" si="58"/>
        <v>17512470.669999998</v>
      </c>
      <c r="AD306" s="11">
        <f t="shared" si="58"/>
        <v>19046888.109999999</v>
      </c>
    </row>
    <row r="307" spans="1:30" s="41" customFormat="1" x14ac:dyDescent="0.2">
      <c r="A307" s="390">
        <v>1005</v>
      </c>
      <c r="B307" s="390" t="s">
        <v>13</v>
      </c>
      <c r="C307" s="11">
        <v>25278.15</v>
      </c>
      <c r="D307" s="11">
        <v>23373.5</v>
      </c>
      <c r="E307" s="11">
        <v>23634.440000000002</v>
      </c>
      <c r="F307" s="11">
        <v>24784.04</v>
      </c>
      <c r="G307" s="11">
        <v>23202.65</v>
      </c>
      <c r="H307" s="11">
        <v>28006.68</v>
      </c>
      <c r="I307" s="11">
        <v>27488.800000000003</v>
      </c>
      <c r="J307" s="11">
        <v>29238.75</v>
      </c>
      <c r="K307" s="11">
        <v>26789.97</v>
      </c>
      <c r="L307" s="11">
        <v>27219.23</v>
      </c>
      <c r="M307" s="11">
        <v>27907.789999999997</v>
      </c>
      <c r="N307" s="11">
        <v>26570.819999999996</v>
      </c>
      <c r="O307" s="394">
        <f t="shared" si="59"/>
        <v>313494.82</v>
      </c>
      <c r="Q307" s="390">
        <v>1005</v>
      </c>
      <c r="R307" s="390" t="s">
        <v>13</v>
      </c>
      <c r="S307" s="11">
        <f t="shared" si="60"/>
        <v>25278.15</v>
      </c>
      <c r="T307" s="11">
        <f t="shared" si="61"/>
        <v>48651.65</v>
      </c>
      <c r="U307" s="11">
        <f t="shared" si="58"/>
        <v>72286.09</v>
      </c>
      <c r="V307" s="11">
        <f t="shared" si="58"/>
        <v>97070.13</v>
      </c>
      <c r="W307" s="11">
        <f t="shared" si="58"/>
        <v>120272.78</v>
      </c>
      <c r="X307" s="11">
        <f t="shared" si="58"/>
        <v>148279.46</v>
      </c>
      <c r="Y307" s="11">
        <f t="shared" si="58"/>
        <v>175768.26</v>
      </c>
      <c r="Z307" s="11">
        <f t="shared" si="58"/>
        <v>205007.01</v>
      </c>
      <c r="AA307" s="11">
        <f t="shared" si="58"/>
        <v>231796.98</v>
      </c>
      <c r="AB307" s="11">
        <f t="shared" si="58"/>
        <v>259016.21000000002</v>
      </c>
      <c r="AC307" s="11">
        <f t="shared" si="58"/>
        <v>286924</v>
      </c>
      <c r="AD307" s="11">
        <f t="shared" si="58"/>
        <v>313494.82</v>
      </c>
    </row>
    <row r="308" spans="1:30" s="41" customFormat="1" x14ac:dyDescent="0.2">
      <c r="A308" s="390">
        <v>1006</v>
      </c>
      <c r="B308" s="390" t="s">
        <v>14</v>
      </c>
      <c r="C308" s="11">
        <v>36908.590000000004</v>
      </c>
      <c r="D308" s="11">
        <v>38497.050000000003</v>
      </c>
      <c r="E308" s="11">
        <v>43958.170000000006</v>
      </c>
      <c r="F308" s="11">
        <v>45254.91</v>
      </c>
      <c r="G308" s="11">
        <v>46520.289999999994</v>
      </c>
      <c r="H308" s="11">
        <v>62261.659999999996</v>
      </c>
      <c r="I308" s="11">
        <v>64906.329999999994</v>
      </c>
      <c r="J308" s="11">
        <v>65146.19999999999</v>
      </c>
      <c r="K308" s="11">
        <v>50048.57</v>
      </c>
      <c r="L308" s="11">
        <v>49480.840000000004</v>
      </c>
      <c r="M308" s="11">
        <v>50411.07</v>
      </c>
      <c r="N308" s="11">
        <v>50241.799999999996</v>
      </c>
      <c r="O308" s="394">
        <f t="shared" si="59"/>
        <v>603635.4800000001</v>
      </c>
      <c r="Q308" s="390">
        <v>1006</v>
      </c>
      <c r="R308" s="390" t="s">
        <v>14</v>
      </c>
      <c r="S308" s="11">
        <f t="shared" si="60"/>
        <v>36908.590000000004</v>
      </c>
      <c r="T308" s="11">
        <f t="shared" si="61"/>
        <v>75405.640000000014</v>
      </c>
      <c r="U308" s="11">
        <f t="shared" si="58"/>
        <v>119363.81000000003</v>
      </c>
      <c r="V308" s="11">
        <f t="shared" si="58"/>
        <v>164618.72000000003</v>
      </c>
      <c r="W308" s="11">
        <f t="shared" si="58"/>
        <v>211139.01</v>
      </c>
      <c r="X308" s="11">
        <f t="shared" si="58"/>
        <v>273400.67</v>
      </c>
      <c r="Y308" s="11">
        <f t="shared" si="58"/>
        <v>338307</v>
      </c>
      <c r="Z308" s="11">
        <f t="shared" si="58"/>
        <v>403453.2</v>
      </c>
      <c r="AA308" s="11">
        <f t="shared" si="58"/>
        <v>453501.77</v>
      </c>
      <c r="AB308" s="11">
        <f t="shared" si="58"/>
        <v>502982.61000000004</v>
      </c>
      <c r="AC308" s="11">
        <f t="shared" si="58"/>
        <v>553393.68000000005</v>
      </c>
      <c r="AD308" s="11">
        <f t="shared" si="58"/>
        <v>603635.4800000001</v>
      </c>
    </row>
    <row r="309" spans="1:30" s="41" customFormat="1" x14ac:dyDescent="0.2">
      <c r="A309" s="390">
        <v>1007</v>
      </c>
      <c r="B309" s="390" t="s">
        <v>15</v>
      </c>
      <c r="C309" s="11">
        <v>209429.86</v>
      </c>
      <c r="D309" s="11">
        <v>199805.56</v>
      </c>
      <c r="E309" s="11">
        <v>203416.49000000002</v>
      </c>
      <c r="F309" s="11">
        <v>188180.63</v>
      </c>
      <c r="G309" s="11">
        <v>239025.13999999998</v>
      </c>
      <c r="H309" s="11">
        <v>205978.41</v>
      </c>
      <c r="I309" s="11">
        <v>215641.9</v>
      </c>
      <c r="J309" s="11">
        <v>236205.49</v>
      </c>
      <c r="K309" s="11">
        <v>220012.17</v>
      </c>
      <c r="L309" s="11">
        <v>222289.22999999998</v>
      </c>
      <c r="M309" s="11">
        <v>241770.71</v>
      </c>
      <c r="N309" s="11">
        <v>228014.38</v>
      </c>
      <c r="O309" s="394">
        <f t="shared" si="59"/>
        <v>2609769.9699999997</v>
      </c>
      <c r="Q309" s="390">
        <v>1007</v>
      </c>
      <c r="R309" s="390" t="s">
        <v>15</v>
      </c>
      <c r="S309" s="11">
        <f t="shared" si="60"/>
        <v>209429.86</v>
      </c>
      <c r="T309" s="11">
        <f t="shared" si="61"/>
        <v>409235.42</v>
      </c>
      <c r="U309" s="11">
        <f t="shared" si="58"/>
        <v>612651.91</v>
      </c>
      <c r="V309" s="11">
        <f t="shared" si="58"/>
        <v>800832.54</v>
      </c>
      <c r="W309" s="11">
        <f t="shared" si="58"/>
        <v>1039857.68</v>
      </c>
      <c r="X309" s="11">
        <f t="shared" si="58"/>
        <v>1245836.0900000001</v>
      </c>
      <c r="Y309" s="11">
        <f t="shared" si="58"/>
        <v>1461477.99</v>
      </c>
      <c r="Z309" s="11">
        <f t="shared" si="58"/>
        <v>1697683.48</v>
      </c>
      <c r="AA309" s="11">
        <f t="shared" si="58"/>
        <v>1917695.65</v>
      </c>
      <c r="AB309" s="11">
        <f t="shared" si="58"/>
        <v>2139984.88</v>
      </c>
      <c r="AC309" s="11">
        <f t="shared" si="58"/>
        <v>2381755.59</v>
      </c>
      <c r="AD309" s="11">
        <f t="shared" si="58"/>
        <v>2609769.9699999997</v>
      </c>
    </row>
    <row r="310" spans="1:30" s="41" customFormat="1" x14ac:dyDescent="0.2">
      <c r="A310" s="390">
        <v>1008</v>
      </c>
      <c r="B310" s="390" t="s">
        <v>16</v>
      </c>
      <c r="C310" s="11">
        <v>58463.19</v>
      </c>
      <c r="D310" s="11">
        <v>53969.729999999996</v>
      </c>
      <c r="E310" s="11">
        <v>55713.599999999999</v>
      </c>
      <c r="F310" s="11">
        <v>57183.799999999996</v>
      </c>
      <c r="G310" s="11">
        <v>52330.929999999993</v>
      </c>
      <c r="H310" s="11">
        <v>62719.789999999994</v>
      </c>
      <c r="I310" s="11">
        <v>64488.05</v>
      </c>
      <c r="J310" s="11">
        <v>64744.789999999994</v>
      </c>
      <c r="K310" s="11">
        <v>56313.490000000005</v>
      </c>
      <c r="L310" s="11">
        <v>60833.770000000011</v>
      </c>
      <c r="M310" s="11">
        <v>59074.8</v>
      </c>
      <c r="N310" s="11">
        <v>59494.720000000001</v>
      </c>
      <c r="O310" s="394">
        <f t="shared" si="59"/>
        <v>705330.66</v>
      </c>
      <c r="Q310" s="390">
        <v>1008</v>
      </c>
      <c r="R310" s="390" t="s">
        <v>16</v>
      </c>
      <c r="S310" s="11">
        <f t="shared" si="60"/>
        <v>58463.19</v>
      </c>
      <c r="T310" s="11">
        <f t="shared" si="61"/>
        <v>112432.92</v>
      </c>
      <c r="U310" s="11">
        <f t="shared" si="58"/>
        <v>168146.52</v>
      </c>
      <c r="V310" s="11">
        <f t="shared" si="58"/>
        <v>225330.31999999998</v>
      </c>
      <c r="W310" s="11">
        <f t="shared" si="58"/>
        <v>277661.25</v>
      </c>
      <c r="X310" s="11">
        <f t="shared" si="58"/>
        <v>340381.04</v>
      </c>
      <c r="Y310" s="11">
        <f t="shared" si="58"/>
        <v>404869.08999999997</v>
      </c>
      <c r="Z310" s="11">
        <f t="shared" si="58"/>
        <v>469613.87999999995</v>
      </c>
      <c r="AA310" s="11">
        <f t="shared" si="58"/>
        <v>525927.37</v>
      </c>
      <c r="AB310" s="11">
        <f t="shared" si="58"/>
        <v>586761.14</v>
      </c>
      <c r="AC310" s="11">
        <f t="shared" si="58"/>
        <v>645835.94000000006</v>
      </c>
      <c r="AD310" s="11">
        <f t="shared" si="58"/>
        <v>705330.66</v>
      </c>
    </row>
    <row r="311" spans="1:30" s="41" customFormat="1" x14ac:dyDescent="0.2">
      <c r="A311" s="390">
        <v>1009</v>
      </c>
      <c r="B311" s="390" t="s">
        <v>17</v>
      </c>
      <c r="C311" s="11">
        <v>56897.21</v>
      </c>
      <c r="D311" s="11">
        <v>57025.61</v>
      </c>
      <c r="E311" s="11">
        <v>55888.91</v>
      </c>
      <c r="F311" s="11">
        <v>59593.646999999997</v>
      </c>
      <c r="G311" s="11">
        <v>55682.050999999999</v>
      </c>
      <c r="H311" s="11">
        <v>66037.259000000005</v>
      </c>
      <c r="I311" s="11">
        <v>58995.100999999995</v>
      </c>
      <c r="J311" s="11">
        <v>57236.39</v>
      </c>
      <c r="K311" s="11">
        <v>59680.86</v>
      </c>
      <c r="L311" s="11">
        <v>57977.896999999997</v>
      </c>
      <c r="M311" s="11">
        <v>54448.764999999999</v>
      </c>
      <c r="N311" s="11">
        <v>56799.115999999995</v>
      </c>
      <c r="O311" s="394">
        <f t="shared" si="59"/>
        <v>696262.81600000011</v>
      </c>
      <c r="Q311" s="390">
        <v>1009</v>
      </c>
      <c r="R311" s="390" t="s">
        <v>17</v>
      </c>
      <c r="S311" s="11">
        <f t="shared" si="60"/>
        <v>56897.21</v>
      </c>
      <c r="T311" s="11">
        <f t="shared" si="61"/>
        <v>113922.82</v>
      </c>
      <c r="U311" s="11">
        <f t="shared" si="58"/>
        <v>169811.73</v>
      </c>
      <c r="V311" s="11">
        <f t="shared" si="58"/>
        <v>229405.37700000001</v>
      </c>
      <c r="W311" s="11">
        <f t="shared" si="58"/>
        <v>285087.42800000001</v>
      </c>
      <c r="X311" s="11">
        <f t="shared" si="58"/>
        <v>351124.68700000003</v>
      </c>
      <c r="Y311" s="11">
        <f t="shared" si="58"/>
        <v>410119.78800000006</v>
      </c>
      <c r="Z311" s="11">
        <f t="shared" si="58"/>
        <v>467356.17800000007</v>
      </c>
      <c r="AA311" s="11">
        <f t="shared" si="58"/>
        <v>527037.03800000006</v>
      </c>
      <c r="AB311" s="11">
        <f t="shared" si="58"/>
        <v>585014.93500000006</v>
      </c>
      <c r="AC311" s="11">
        <f t="shared" si="58"/>
        <v>639463.70000000007</v>
      </c>
      <c r="AD311" s="11">
        <f t="shared" si="58"/>
        <v>696262.81600000011</v>
      </c>
    </row>
    <row r="312" spans="1:30" s="41" customFormat="1" x14ac:dyDescent="0.2">
      <c r="A312" s="390">
        <v>1010</v>
      </c>
      <c r="B312" s="390" t="s">
        <v>19</v>
      </c>
      <c r="C312" s="11">
        <v>30257.46</v>
      </c>
      <c r="D312" s="11">
        <v>33174.710000000006</v>
      </c>
      <c r="E312" s="11">
        <v>26055.87</v>
      </c>
      <c r="F312" s="11">
        <v>23901.434999999998</v>
      </c>
      <c r="G312" s="11">
        <v>20773.449000000001</v>
      </c>
      <c r="H312" s="11">
        <v>24799.017</v>
      </c>
      <c r="I312" s="11">
        <v>41841.182999999997</v>
      </c>
      <c r="J312" s="11">
        <v>27496.681000000004</v>
      </c>
      <c r="K312" s="11">
        <v>25242.560000000001</v>
      </c>
      <c r="L312" s="11">
        <v>26286.247000000003</v>
      </c>
      <c r="M312" s="11">
        <v>27192.981000000003</v>
      </c>
      <c r="N312" s="11">
        <v>27666.686999999998</v>
      </c>
      <c r="O312" s="394">
        <f t="shared" si="59"/>
        <v>334688.27999999997</v>
      </c>
      <c r="Q312" s="390">
        <v>1010</v>
      </c>
      <c r="R312" s="390" t="s">
        <v>19</v>
      </c>
      <c r="S312" s="11">
        <f t="shared" si="60"/>
        <v>30257.46</v>
      </c>
      <c r="T312" s="11">
        <f t="shared" si="61"/>
        <v>63432.170000000006</v>
      </c>
      <c r="U312" s="11">
        <f t="shared" si="58"/>
        <v>89488.040000000008</v>
      </c>
      <c r="V312" s="11">
        <f t="shared" si="58"/>
        <v>113389.47500000001</v>
      </c>
      <c r="W312" s="11">
        <f t="shared" si="58"/>
        <v>134162.924</v>
      </c>
      <c r="X312" s="11">
        <f t="shared" si="58"/>
        <v>158961.94099999999</v>
      </c>
      <c r="Y312" s="11">
        <f t="shared" si="58"/>
        <v>200803.12399999998</v>
      </c>
      <c r="Z312" s="11">
        <f t="shared" si="58"/>
        <v>228299.80499999999</v>
      </c>
      <c r="AA312" s="11">
        <f t="shared" si="58"/>
        <v>253542.36499999999</v>
      </c>
      <c r="AB312" s="11">
        <f t="shared" si="58"/>
        <v>279828.61199999996</v>
      </c>
      <c r="AC312" s="11">
        <f t="shared" si="58"/>
        <v>307021.59299999999</v>
      </c>
      <c r="AD312" s="11">
        <f t="shared" si="58"/>
        <v>334688.27999999997</v>
      </c>
    </row>
    <row r="313" spans="1:30" s="41" customFormat="1" x14ac:dyDescent="0.2">
      <c r="A313" s="390">
        <v>1011</v>
      </c>
      <c r="B313" s="390" t="s">
        <v>20</v>
      </c>
      <c r="C313" s="11">
        <v>48800.619999999995</v>
      </c>
      <c r="D313" s="11">
        <v>48456.82</v>
      </c>
      <c r="E313" s="11">
        <v>49157.3</v>
      </c>
      <c r="F313" s="11">
        <v>48472.415000000001</v>
      </c>
      <c r="G313" s="11">
        <v>45773.027000000002</v>
      </c>
      <c r="H313" s="11">
        <v>54659.656000000003</v>
      </c>
      <c r="I313" s="11">
        <v>55309.313000000002</v>
      </c>
      <c r="J313" s="11">
        <v>54971.506000000001</v>
      </c>
      <c r="K313" s="11">
        <v>52571.476999999992</v>
      </c>
      <c r="L313" s="11">
        <v>50552.876000000004</v>
      </c>
      <c r="M313" s="11">
        <v>54909.346999999994</v>
      </c>
      <c r="N313" s="11">
        <v>52597.034</v>
      </c>
      <c r="O313" s="394">
        <f t="shared" si="59"/>
        <v>616231.39099999995</v>
      </c>
      <c r="Q313" s="390">
        <v>1011</v>
      </c>
      <c r="R313" s="390" t="s">
        <v>20</v>
      </c>
      <c r="S313" s="11">
        <f t="shared" si="60"/>
        <v>48800.619999999995</v>
      </c>
      <c r="T313" s="11">
        <f t="shared" si="61"/>
        <v>97257.44</v>
      </c>
      <c r="U313" s="11">
        <f t="shared" si="58"/>
        <v>146414.74</v>
      </c>
      <c r="V313" s="11">
        <f t="shared" si="58"/>
        <v>194887.155</v>
      </c>
      <c r="W313" s="11">
        <f t="shared" si="58"/>
        <v>240660.182</v>
      </c>
      <c r="X313" s="11">
        <f t="shared" si="58"/>
        <v>295319.83799999999</v>
      </c>
      <c r="Y313" s="11">
        <f t="shared" si="58"/>
        <v>350629.15100000001</v>
      </c>
      <c r="Z313" s="11">
        <f t="shared" si="58"/>
        <v>405600.65700000001</v>
      </c>
      <c r="AA313" s="11">
        <f t="shared" si="58"/>
        <v>458172.13400000002</v>
      </c>
      <c r="AB313" s="11">
        <f t="shared" si="58"/>
        <v>508725.01</v>
      </c>
      <c r="AC313" s="11">
        <f t="shared" si="58"/>
        <v>563634.35699999996</v>
      </c>
      <c r="AD313" s="11">
        <f t="shared" si="58"/>
        <v>616231.39099999995</v>
      </c>
    </row>
    <row r="314" spans="1:30" s="41" customFormat="1" ht="14.25" customHeight="1" x14ac:dyDescent="0.2">
      <c r="A314" s="390">
        <v>1012</v>
      </c>
      <c r="B314" s="390" t="s">
        <v>21</v>
      </c>
      <c r="C314" s="11">
        <v>184308.43</v>
      </c>
      <c r="D314" s="11">
        <v>178692.24999999997</v>
      </c>
      <c r="E314" s="11">
        <v>186835.7</v>
      </c>
      <c r="F314" s="11">
        <v>191922.041</v>
      </c>
      <c r="G314" s="11">
        <v>180905.764</v>
      </c>
      <c r="H314" s="11">
        <v>205552.51</v>
      </c>
      <c r="I314" s="11">
        <v>210722.511</v>
      </c>
      <c r="J314" s="11">
        <v>88340.13</v>
      </c>
      <c r="K314" s="11">
        <v>155059.33499999999</v>
      </c>
      <c r="L314" s="11">
        <v>219849.45299999998</v>
      </c>
      <c r="M314" s="11">
        <v>383993.83500000002</v>
      </c>
      <c r="N314" s="11">
        <v>247510.45800000001</v>
      </c>
      <c r="O314" s="394">
        <f t="shared" si="59"/>
        <v>2433692.4169999999</v>
      </c>
      <c r="Q314" s="390">
        <v>1012</v>
      </c>
      <c r="R314" s="390" t="s">
        <v>21</v>
      </c>
      <c r="S314" s="11">
        <f t="shared" si="60"/>
        <v>184308.43</v>
      </c>
      <c r="T314" s="11">
        <f t="shared" si="61"/>
        <v>363000.67999999993</v>
      </c>
      <c r="U314" s="11">
        <f t="shared" si="58"/>
        <v>549836.37999999989</v>
      </c>
      <c r="V314" s="11">
        <f t="shared" si="58"/>
        <v>741758.42099999986</v>
      </c>
      <c r="W314" s="11">
        <f t="shared" si="58"/>
        <v>922664.18499999982</v>
      </c>
      <c r="X314" s="11">
        <f t="shared" si="58"/>
        <v>1128216.6949999998</v>
      </c>
      <c r="Y314" s="11">
        <f t="shared" si="58"/>
        <v>1338939.2059999998</v>
      </c>
      <c r="Z314" s="11">
        <f t="shared" si="58"/>
        <v>1427279.3359999997</v>
      </c>
      <c r="AA314" s="11">
        <f t="shared" si="58"/>
        <v>1582338.6709999996</v>
      </c>
      <c r="AB314" s="11">
        <f t="shared" si="58"/>
        <v>1802188.1239999996</v>
      </c>
      <c r="AC314" s="11">
        <f t="shared" si="58"/>
        <v>2186181.9589999998</v>
      </c>
      <c r="AD314" s="11">
        <f t="shared" si="58"/>
        <v>2433692.4169999999</v>
      </c>
    </row>
    <row r="315" spans="1:30" s="41" customFormat="1" x14ac:dyDescent="0.2">
      <c r="A315" s="390">
        <v>1013</v>
      </c>
      <c r="B315" s="390" t="s">
        <v>22</v>
      </c>
      <c r="C315" s="11">
        <v>9679.5499999999993</v>
      </c>
      <c r="D315" s="11">
        <v>8909.25</v>
      </c>
      <c r="E315" s="11">
        <v>10058.730000000001</v>
      </c>
      <c r="F315" s="11">
        <v>10513.567000000001</v>
      </c>
      <c r="G315" s="11">
        <v>8956.8940000000021</v>
      </c>
      <c r="H315" s="11">
        <v>11406.876</v>
      </c>
      <c r="I315" s="11">
        <v>11481.293999999998</v>
      </c>
      <c r="J315" s="11">
        <v>12008.298000000001</v>
      </c>
      <c r="K315" s="11">
        <v>10153.144</v>
      </c>
      <c r="L315" s="11">
        <v>10510.983999999999</v>
      </c>
      <c r="M315" s="11">
        <v>10597.282999999999</v>
      </c>
      <c r="N315" s="11">
        <v>10969.958000000001</v>
      </c>
      <c r="O315" s="394">
        <f t="shared" si="59"/>
        <v>125245.82799999998</v>
      </c>
      <c r="Q315" s="390">
        <v>1013</v>
      </c>
      <c r="R315" s="390" t="s">
        <v>22</v>
      </c>
      <c r="S315" s="11">
        <f t="shared" si="60"/>
        <v>9679.5499999999993</v>
      </c>
      <c r="T315" s="11">
        <f t="shared" si="61"/>
        <v>18588.8</v>
      </c>
      <c r="U315" s="11">
        <f t="shared" si="58"/>
        <v>28647.53</v>
      </c>
      <c r="V315" s="11">
        <f t="shared" si="58"/>
        <v>39161.097000000002</v>
      </c>
      <c r="W315" s="11">
        <f t="shared" si="58"/>
        <v>48117.991000000002</v>
      </c>
      <c r="X315" s="11">
        <f t="shared" si="58"/>
        <v>59524.866999999998</v>
      </c>
      <c r="Y315" s="11">
        <f t="shared" si="58"/>
        <v>71006.160999999993</v>
      </c>
      <c r="Z315" s="11">
        <f t="shared" si="58"/>
        <v>83014.458999999988</v>
      </c>
      <c r="AA315" s="11">
        <f t="shared" si="58"/>
        <v>93167.602999999988</v>
      </c>
      <c r="AB315" s="11">
        <f t="shared" si="58"/>
        <v>103678.58699999998</v>
      </c>
      <c r="AC315" s="11">
        <f t="shared" si="58"/>
        <v>114275.86999999998</v>
      </c>
      <c r="AD315" s="11">
        <f t="shared" si="58"/>
        <v>125245.82799999998</v>
      </c>
    </row>
    <row r="316" spans="1:30" s="41" customFormat="1" x14ac:dyDescent="0.2">
      <c r="A316" s="390">
        <v>1014</v>
      </c>
      <c r="B316" s="390" t="s">
        <v>23</v>
      </c>
      <c r="C316" s="11">
        <v>394305.67000000004</v>
      </c>
      <c r="D316" s="11">
        <v>373941.62</v>
      </c>
      <c r="E316" s="11">
        <v>394922.36000000004</v>
      </c>
      <c r="F316" s="11">
        <v>406329.99</v>
      </c>
      <c r="G316" s="11">
        <v>375372.44</v>
      </c>
      <c r="H316" s="11">
        <v>451194.53</v>
      </c>
      <c r="I316" s="11">
        <v>464231.57</v>
      </c>
      <c r="J316" s="11">
        <v>399615.29000000004</v>
      </c>
      <c r="K316" s="11">
        <v>382251.63</v>
      </c>
      <c r="L316" s="11">
        <v>316453.28000000003</v>
      </c>
      <c r="M316" s="11">
        <v>343153.77</v>
      </c>
      <c r="N316" s="11">
        <v>378337.04999999993</v>
      </c>
      <c r="O316" s="394">
        <f t="shared" si="59"/>
        <v>4680109.2</v>
      </c>
      <c r="Q316" s="390">
        <v>1014</v>
      </c>
      <c r="R316" s="390" t="s">
        <v>23</v>
      </c>
      <c r="S316" s="11">
        <f t="shared" si="60"/>
        <v>394305.67000000004</v>
      </c>
      <c r="T316" s="11">
        <f t="shared" si="61"/>
        <v>768247.29</v>
      </c>
      <c r="U316" s="11">
        <f t="shared" si="58"/>
        <v>1163169.6500000001</v>
      </c>
      <c r="V316" s="11">
        <f t="shared" si="58"/>
        <v>1569499.6400000001</v>
      </c>
      <c r="W316" s="11">
        <f t="shared" si="58"/>
        <v>1944872.08</v>
      </c>
      <c r="X316" s="11">
        <f t="shared" si="58"/>
        <v>2396066.6100000003</v>
      </c>
      <c r="Y316" s="11">
        <f t="shared" si="58"/>
        <v>2860298.18</v>
      </c>
      <c r="Z316" s="11">
        <f t="shared" si="58"/>
        <v>3259913.47</v>
      </c>
      <c r="AA316" s="11">
        <f t="shared" si="58"/>
        <v>3642165.1</v>
      </c>
      <c r="AB316" s="11">
        <f t="shared" si="58"/>
        <v>3958618.38</v>
      </c>
      <c r="AC316" s="11">
        <f t="shared" si="58"/>
        <v>4301772.1500000004</v>
      </c>
      <c r="AD316" s="11">
        <f t="shared" si="58"/>
        <v>4680109.2</v>
      </c>
    </row>
    <row r="317" spans="1:30" s="41" customFormat="1" x14ac:dyDescent="0.2">
      <c r="A317" s="390">
        <v>1015</v>
      </c>
      <c r="B317" s="390" t="s">
        <v>24</v>
      </c>
      <c r="C317" s="11">
        <v>61025.62</v>
      </c>
      <c r="D317" s="11">
        <v>52389.1</v>
      </c>
      <c r="E317" s="11">
        <v>54492.999999999993</v>
      </c>
      <c r="F317" s="11">
        <v>55383.262999999999</v>
      </c>
      <c r="G317" s="11">
        <v>51759.498</v>
      </c>
      <c r="H317" s="11">
        <v>58327.686999999998</v>
      </c>
      <c r="I317" s="11">
        <v>55368.629000000001</v>
      </c>
      <c r="J317" s="11">
        <v>55400.286999999997</v>
      </c>
      <c r="K317" s="11">
        <v>56809.963000000003</v>
      </c>
      <c r="L317" s="11">
        <v>54762.968000000008</v>
      </c>
      <c r="M317" s="11">
        <v>55328.288999999997</v>
      </c>
      <c r="N317" s="11">
        <v>56370.3</v>
      </c>
      <c r="O317" s="394">
        <f t="shared" si="59"/>
        <v>667418.60400000005</v>
      </c>
      <c r="Q317" s="390">
        <v>1015</v>
      </c>
      <c r="R317" s="390" t="s">
        <v>24</v>
      </c>
      <c r="S317" s="11">
        <f t="shared" si="60"/>
        <v>61025.62</v>
      </c>
      <c r="T317" s="11">
        <f t="shared" si="61"/>
        <v>113414.72</v>
      </c>
      <c r="U317" s="11">
        <f t="shared" si="58"/>
        <v>167907.72</v>
      </c>
      <c r="V317" s="11">
        <f t="shared" si="58"/>
        <v>223290.98300000001</v>
      </c>
      <c r="W317" s="11">
        <f t="shared" si="58"/>
        <v>275050.48100000003</v>
      </c>
      <c r="X317" s="11">
        <f t="shared" si="58"/>
        <v>333378.16800000001</v>
      </c>
      <c r="Y317" s="11">
        <f t="shared" si="58"/>
        <v>388746.79700000002</v>
      </c>
      <c r="Z317" s="11">
        <f t="shared" si="58"/>
        <v>444147.08400000003</v>
      </c>
      <c r="AA317" s="11">
        <f t="shared" si="58"/>
        <v>500957.04700000002</v>
      </c>
      <c r="AB317" s="11">
        <f t="shared" si="58"/>
        <v>555720.01500000001</v>
      </c>
      <c r="AC317" s="11">
        <f t="shared" si="58"/>
        <v>611048.304</v>
      </c>
      <c r="AD317" s="11">
        <f t="shared" si="58"/>
        <v>667418.60400000005</v>
      </c>
    </row>
    <row r="318" spans="1:30" s="41" customFormat="1" ht="15.75" customHeight="1" x14ac:dyDescent="0.2">
      <c r="A318" s="390">
        <v>1016</v>
      </c>
      <c r="B318" s="390" t="s">
        <v>25</v>
      </c>
      <c r="C318" s="11">
        <v>54145.430000000008</v>
      </c>
      <c r="D318" s="11">
        <v>52627.93</v>
      </c>
      <c r="E318" s="11">
        <v>55657.96</v>
      </c>
      <c r="F318" s="11">
        <v>57656.39</v>
      </c>
      <c r="G318" s="11">
        <v>53899.359999999986</v>
      </c>
      <c r="H318" s="11">
        <v>63280.079999999994</v>
      </c>
      <c r="I318" s="11">
        <v>62843.77</v>
      </c>
      <c r="J318" s="11">
        <v>56089.999999999993</v>
      </c>
      <c r="K318" s="11">
        <v>53110.65</v>
      </c>
      <c r="L318" s="11">
        <v>55226.320000000007</v>
      </c>
      <c r="M318" s="11">
        <v>54778.979999999996</v>
      </c>
      <c r="N318" s="11">
        <v>55293.47</v>
      </c>
      <c r="O318" s="394">
        <f t="shared" si="59"/>
        <v>674610.34000000008</v>
      </c>
      <c r="Q318" s="390">
        <v>1016</v>
      </c>
      <c r="R318" s="390" t="s">
        <v>25</v>
      </c>
      <c r="S318" s="11">
        <f t="shared" si="60"/>
        <v>54145.430000000008</v>
      </c>
      <c r="T318" s="11">
        <f t="shared" si="61"/>
        <v>106773.36000000002</v>
      </c>
      <c r="U318" s="11">
        <f t="shared" si="58"/>
        <v>162431.32</v>
      </c>
      <c r="V318" s="11">
        <f t="shared" si="58"/>
        <v>220087.71000000002</v>
      </c>
      <c r="W318" s="11">
        <f t="shared" si="58"/>
        <v>273987.07</v>
      </c>
      <c r="X318" s="11">
        <f t="shared" si="58"/>
        <v>337267.15</v>
      </c>
      <c r="Y318" s="11">
        <f t="shared" si="58"/>
        <v>400110.92000000004</v>
      </c>
      <c r="Z318" s="11">
        <f t="shared" si="58"/>
        <v>456200.92000000004</v>
      </c>
      <c r="AA318" s="11">
        <f t="shared" si="58"/>
        <v>509311.57000000007</v>
      </c>
      <c r="AB318" s="11">
        <f t="shared" si="58"/>
        <v>564537.89000000013</v>
      </c>
      <c r="AC318" s="11">
        <f t="shared" si="58"/>
        <v>619316.87000000011</v>
      </c>
      <c r="AD318" s="11">
        <f t="shared" si="58"/>
        <v>674610.34000000008</v>
      </c>
    </row>
    <row r="319" spans="1:30" s="41" customFormat="1" x14ac:dyDescent="0.2">
      <c r="A319" s="390">
        <v>1017</v>
      </c>
      <c r="B319" s="390" t="s">
        <v>26</v>
      </c>
      <c r="C319" s="11">
        <v>116274.85999999999</v>
      </c>
      <c r="D319" s="11">
        <v>111799.98000000001</v>
      </c>
      <c r="E319" s="11">
        <v>116358.24</v>
      </c>
      <c r="F319" s="11">
        <v>113110.86</v>
      </c>
      <c r="G319" s="11">
        <v>128522.24000000001</v>
      </c>
      <c r="H319" s="11">
        <v>123837.09999999999</v>
      </c>
      <c r="I319" s="11">
        <v>122260.64</v>
      </c>
      <c r="J319" s="11">
        <v>124231.81999999999</v>
      </c>
      <c r="K319" s="11">
        <v>118847.42</v>
      </c>
      <c r="L319" s="11">
        <v>118056.2</v>
      </c>
      <c r="M319" s="11">
        <v>118311.46</v>
      </c>
      <c r="N319" s="11">
        <v>112594.48999999999</v>
      </c>
      <c r="O319" s="394">
        <f t="shared" si="59"/>
        <v>1424205.3099999998</v>
      </c>
      <c r="Q319" s="390">
        <v>1017</v>
      </c>
      <c r="R319" s="390" t="s">
        <v>26</v>
      </c>
      <c r="S319" s="11">
        <f t="shared" si="60"/>
        <v>116274.85999999999</v>
      </c>
      <c r="T319" s="11">
        <f t="shared" si="61"/>
        <v>228074.84</v>
      </c>
      <c r="U319" s="11">
        <f t="shared" si="58"/>
        <v>344433.08</v>
      </c>
      <c r="V319" s="11">
        <f t="shared" si="58"/>
        <v>457543.94</v>
      </c>
      <c r="W319" s="11">
        <f t="shared" si="58"/>
        <v>586066.18000000005</v>
      </c>
      <c r="X319" s="11">
        <f t="shared" si="58"/>
        <v>709903.28</v>
      </c>
      <c r="Y319" s="11">
        <f t="shared" si="58"/>
        <v>832163.92</v>
      </c>
      <c r="Z319" s="11">
        <f t="shared" si="58"/>
        <v>956395.74</v>
      </c>
      <c r="AA319" s="11">
        <f t="shared" si="58"/>
        <v>1075243.1599999999</v>
      </c>
      <c r="AB319" s="11">
        <f t="shared" si="58"/>
        <v>1193299.3599999999</v>
      </c>
      <c r="AC319" s="11">
        <f t="shared" si="58"/>
        <v>1311610.8199999998</v>
      </c>
      <c r="AD319" s="11">
        <f t="shared" si="58"/>
        <v>1424205.3099999998</v>
      </c>
    </row>
    <row r="320" spans="1:30" s="41" customFormat="1" x14ac:dyDescent="0.2">
      <c r="A320" s="390">
        <v>1018</v>
      </c>
      <c r="B320" s="390" t="s">
        <v>27</v>
      </c>
      <c r="C320" s="11">
        <v>58467.83</v>
      </c>
      <c r="D320" s="11">
        <v>56542.22</v>
      </c>
      <c r="E320" s="11">
        <v>60964.34</v>
      </c>
      <c r="F320" s="11">
        <v>61437.63</v>
      </c>
      <c r="G320" s="11">
        <v>53879.110000000008</v>
      </c>
      <c r="H320" s="11">
        <v>63179.399999999994</v>
      </c>
      <c r="I320" s="11">
        <v>63503.12</v>
      </c>
      <c r="J320" s="11">
        <v>61917.119999999995</v>
      </c>
      <c r="K320" s="11">
        <v>58476.99</v>
      </c>
      <c r="L320" s="11">
        <v>58559.51</v>
      </c>
      <c r="M320" s="11">
        <v>60191.270000000004</v>
      </c>
      <c r="N320" s="11">
        <v>60838.2</v>
      </c>
      <c r="O320" s="394">
        <f t="shared" si="59"/>
        <v>717956.74</v>
      </c>
      <c r="Q320" s="390">
        <v>1018</v>
      </c>
      <c r="R320" s="390" t="s">
        <v>27</v>
      </c>
      <c r="S320" s="11">
        <f t="shared" si="60"/>
        <v>58467.83</v>
      </c>
      <c r="T320" s="11">
        <f t="shared" si="61"/>
        <v>115010.05</v>
      </c>
      <c r="U320" s="11">
        <f t="shared" si="58"/>
        <v>175974.39</v>
      </c>
      <c r="V320" s="11">
        <f t="shared" si="58"/>
        <v>237412.02000000002</v>
      </c>
      <c r="W320" s="11">
        <f t="shared" si="58"/>
        <v>291291.13</v>
      </c>
      <c r="X320" s="11">
        <f t="shared" si="58"/>
        <v>354470.53</v>
      </c>
      <c r="Y320" s="11">
        <f t="shared" si="58"/>
        <v>417973.65</v>
      </c>
      <c r="Z320" s="11">
        <f t="shared" si="58"/>
        <v>479890.77</v>
      </c>
      <c r="AA320" s="11">
        <f t="shared" si="58"/>
        <v>538367.76</v>
      </c>
      <c r="AB320" s="11">
        <f t="shared" si="58"/>
        <v>596927.27</v>
      </c>
      <c r="AC320" s="11">
        <f t="shared" si="58"/>
        <v>657118.54</v>
      </c>
      <c r="AD320" s="11">
        <f t="shared" si="58"/>
        <v>717956.74</v>
      </c>
    </row>
    <row r="321" spans="1:30" s="41" customFormat="1" x14ac:dyDescent="0.2">
      <c r="A321" s="390">
        <v>1019</v>
      </c>
      <c r="B321" s="390" t="s">
        <v>28</v>
      </c>
      <c r="C321" s="11">
        <v>23526.500000000004</v>
      </c>
      <c r="D321" s="11">
        <v>21238.2</v>
      </c>
      <c r="E321" s="11">
        <v>22794.170000000002</v>
      </c>
      <c r="F321" s="11">
        <v>22811.57</v>
      </c>
      <c r="G321" s="11">
        <v>21992.25</v>
      </c>
      <c r="H321" s="11">
        <v>24480.620000000003</v>
      </c>
      <c r="I321" s="11">
        <v>26531.18</v>
      </c>
      <c r="J321" s="11">
        <v>25598.36</v>
      </c>
      <c r="K321" s="11">
        <v>24012.609999999997</v>
      </c>
      <c r="L321" s="11">
        <v>24404.91</v>
      </c>
      <c r="M321" s="11">
        <v>24324.400000000001</v>
      </c>
      <c r="N321" s="11">
        <v>24463.05</v>
      </c>
      <c r="O321" s="394">
        <f t="shared" si="59"/>
        <v>286177.81999999995</v>
      </c>
      <c r="Q321" s="390">
        <v>1019</v>
      </c>
      <c r="R321" s="390" t="s">
        <v>28</v>
      </c>
      <c r="S321" s="11">
        <f t="shared" si="60"/>
        <v>23526.500000000004</v>
      </c>
      <c r="T321" s="11">
        <f t="shared" si="61"/>
        <v>44764.700000000004</v>
      </c>
      <c r="U321" s="11">
        <f t="shared" si="61"/>
        <v>67558.87000000001</v>
      </c>
      <c r="V321" s="11">
        <f t="shared" si="61"/>
        <v>90370.44</v>
      </c>
      <c r="W321" s="11">
        <f t="shared" si="61"/>
        <v>112362.69</v>
      </c>
      <c r="X321" s="11">
        <f t="shared" si="61"/>
        <v>136843.31</v>
      </c>
      <c r="Y321" s="11">
        <f t="shared" si="61"/>
        <v>163374.49</v>
      </c>
      <c r="Z321" s="11">
        <f t="shared" si="61"/>
        <v>188972.84999999998</v>
      </c>
      <c r="AA321" s="11">
        <f t="shared" si="61"/>
        <v>212985.45999999996</v>
      </c>
      <c r="AB321" s="11">
        <f t="shared" si="61"/>
        <v>237390.36999999997</v>
      </c>
      <c r="AC321" s="11">
        <f t="shared" si="61"/>
        <v>261714.76999999996</v>
      </c>
      <c r="AD321" s="11">
        <f t="shared" si="61"/>
        <v>286177.81999999995</v>
      </c>
    </row>
    <row r="322" spans="1:30" s="41" customFormat="1" x14ac:dyDescent="0.2">
      <c r="A322" s="390">
        <v>1020</v>
      </c>
      <c r="B322" s="390" t="s">
        <v>29</v>
      </c>
      <c r="C322" s="11">
        <v>160006.70000000001</v>
      </c>
      <c r="D322" s="11">
        <v>159496.63999999998</v>
      </c>
      <c r="E322" s="11">
        <v>132802.72999999998</v>
      </c>
      <c r="F322" s="11">
        <v>162706.28</v>
      </c>
      <c r="G322" s="11">
        <v>149857.70000000001</v>
      </c>
      <c r="H322" s="11">
        <v>171920.53999999998</v>
      </c>
      <c r="I322" s="11">
        <v>163526.81</v>
      </c>
      <c r="J322" s="11">
        <v>167184.77999999997</v>
      </c>
      <c r="K322" s="11">
        <v>163813.97</v>
      </c>
      <c r="L322" s="11">
        <v>166926.39999999999</v>
      </c>
      <c r="M322" s="11">
        <v>166706.54000000004</v>
      </c>
      <c r="N322" s="11">
        <v>162079.24</v>
      </c>
      <c r="O322" s="394">
        <f t="shared" si="59"/>
        <v>1927028.33</v>
      </c>
      <c r="Q322" s="390">
        <v>1020</v>
      </c>
      <c r="R322" s="390" t="s">
        <v>29</v>
      </c>
      <c r="S322" s="11">
        <f t="shared" si="60"/>
        <v>160006.70000000001</v>
      </c>
      <c r="T322" s="11">
        <f t="shared" ref="T322:AD332" si="62">+S322+D322</f>
        <v>319503.33999999997</v>
      </c>
      <c r="U322" s="11">
        <f t="shared" si="62"/>
        <v>452306.06999999995</v>
      </c>
      <c r="V322" s="11">
        <f t="shared" si="62"/>
        <v>615012.35</v>
      </c>
      <c r="W322" s="11">
        <f t="shared" si="62"/>
        <v>764870.05</v>
      </c>
      <c r="X322" s="11">
        <f t="shared" si="62"/>
        <v>936790.59000000008</v>
      </c>
      <c r="Y322" s="11">
        <f t="shared" si="62"/>
        <v>1100317.4000000001</v>
      </c>
      <c r="Z322" s="11">
        <f t="shared" si="62"/>
        <v>1267502.1800000002</v>
      </c>
      <c r="AA322" s="11">
        <f t="shared" si="62"/>
        <v>1431316.1500000001</v>
      </c>
      <c r="AB322" s="11">
        <f t="shared" si="62"/>
        <v>1598242.55</v>
      </c>
      <c r="AC322" s="11">
        <f t="shared" si="62"/>
        <v>1764949.09</v>
      </c>
      <c r="AD322" s="11">
        <f t="shared" si="62"/>
        <v>1927028.33</v>
      </c>
    </row>
    <row r="323" spans="1:30" s="41" customFormat="1" x14ac:dyDescent="0.2">
      <c r="A323" s="390">
        <v>1021</v>
      </c>
      <c r="B323" s="390" t="s">
        <v>30</v>
      </c>
      <c r="C323" s="11">
        <v>47405.369999999995</v>
      </c>
      <c r="D323" s="11">
        <v>41172.869999999995</v>
      </c>
      <c r="E323" s="11">
        <v>45202.770000000004</v>
      </c>
      <c r="F323" s="11">
        <v>46137.150000000009</v>
      </c>
      <c r="G323" s="11">
        <v>40775.050000000003</v>
      </c>
      <c r="H323" s="11">
        <v>46160.399999999994</v>
      </c>
      <c r="I323" s="11">
        <v>45936.94000000001</v>
      </c>
      <c r="J323" s="11">
        <v>47467.86</v>
      </c>
      <c r="K323" s="11">
        <v>46862.46</v>
      </c>
      <c r="L323" s="11">
        <v>50210.220000000008</v>
      </c>
      <c r="M323" s="11">
        <v>50327.519999999997</v>
      </c>
      <c r="N323" s="11">
        <v>49859.64</v>
      </c>
      <c r="O323" s="394">
        <f t="shared" si="59"/>
        <v>557518.25</v>
      </c>
      <c r="Q323" s="390">
        <v>1021</v>
      </c>
      <c r="R323" s="390" t="s">
        <v>30</v>
      </c>
      <c r="S323" s="11">
        <f t="shared" si="60"/>
        <v>47405.369999999995</v>
      </c>
      <c r="T323" s="11">
        <f t="shared" si="62"/>
        <v>88578.239999999991</v>
      </c>
      <c r="U323" s="11">
        <f t="shared" si="62"/>
        <v>133781.01</v>
      </c>
      <c r="V323" s="11">
        <f t="shared" si="62"/>
        <v>179918.16000000003</v>
      </c>
      <c r="W323" s="11">
        <f t="shared" si="62"/>
        <v>220693.21000000002</v>
      </c>
      <c r="X323" s="11">
        <f t="shared" si="62"/>
        <v>266853.61</v>
      </c>
      <c r="Y323" s="11">
        <f t="shared" si="62"/>
        <v>312790.55</v>
      </c>
      <c r="Z323" s="11">
        <f t="shared" si="62"/>
        <v>360258.41</v>
      </c>
      <c r="AA323" s="11">
        <f t="shared" si="62"/>
        <v>407120.87</v>
      </c>
      <c r="AB323" s="11">
        <f t="shared" si="62"/>
        <v>457331.09</v>
      </c>
      <c r="AC323" s="11">
        <f t="shared" si="62"/>
        <v>507658.61000000004</v>
      </c>
      <c r="AD323" s="11">
        <f t="shared" si="62"/>
        <v>557518.25</v>
      </c>
    </row>
    <row r="324" spans="1:30" s="41" customFormat="1" x14ac:dyDescent="0.2">
      <c r="A324" s="390">
        <v>1022</v>
      </c>
      <c r="B324" s="390" t="s">
        <v>31</v>
      </c>
      <c r="C324" s="11">
        <v>240696.95999999999</v>
      </c>
      <c r="D324" s="11">
        <v>232993.45</v>
      </c>
      <c r="E324" s="11">
        <v>236123.15000000002</v>
      </c>
      <c r="F324" s="11">
        <v>236293.75</v>
      </c>
      <c r="G324" s="11">
        <v>239424.11000000002</v>
      </c>
      <c r="H324" s="11">
        <v>287123.66999999993</v>
      </c>
      <c r="I324" s="11">
        <v>268735.76999999996</v>
      </c>
      <c r="J324" s="11">
        <v>245957.83</v>
      </c>
      <c r="K324" s="11">
        <v>1000607.04</v>
      </c>
      <c r="L324" s="11">
        <v>245973.38</v>
      </c>
      <c r="M324" s="11">
        <v>240507.77000000002</v>
      </c>
      <c r="N324" s="11">
        <v>241055.22</v>
      </c>
      <c r="O324" s="394">
        <f t="shared" si="59"/>
        <v>3715492.1000000006</v>
      </c>
      <c r="Q324" s="390">
        <v>1022</v>
      </c>
      <c r="R324" s="390" t="s">
        <v>31</v>
      </c>
      <c r="S324" s="11">
        <f t="shared" si="60"/>
        <v>240696.95999999999</v>
      </c>
      <c r="T324" s="11">
        <f t="shared" si="62"/>
        <v>473690.41000000003</v>
      </c>
      <c r="U324" s="11">
        <f t="shared" si="62"/>
        <v>709813.56</v>
      </c>
      <c r="V324" s="11">
        <f t="shared" si="62"/>
        <v>946107.31</v>
      </c>
      <c r="W324" s="11">
        <f t="shared" si="62"/>
        <v>1185531.4200000002</v>
      </c>
      <c r="X324" s="11">
        <f t="shared" si="62"/>
        <v>1472655.09</v>
      </c>
      <c r="Y324" s="11">
        <f t="shared" si="62"/>
        <v>1741390.86</v>
      </c>
      <c r="Z324" s="11">
        <f t="shared" si="62"/>
        <v>1987348.6900000002</v>
      </c>
      <c r="AA324" s="11">
        <f t="shared" si="62"/>
        <v>2987955.7300000004</v>
      </c>
      <c r="AB324" s="11">
        <f t="shared" si="62"/>
        <v>3233929.1100000003</v>
      </c>
      <c r="AC324" s="11">
        <f t="shared" si="62"/>
        <v>3474436.8800000004</v>
      </c>
      <c r="AD324" s="11">
        <f t="shared" si="62"/>
        <v>3715492.1000000006</v>
      </c>
    </row>
    <row r="325" spans="1:30" s="41" customFormat="1" x14ac:dyDescent="0.2">
      <c r="A325" s="390">
        <v>1023</v>
      </c>
      <c r="B325" s="390" t="s">
        <v>32</v>
      </c>
      <c r="C325" s="11">
        <v>34355.96</v>
      </c>
      <c r="D325" s="11">
        <v>36167.909999999996</v>
      </c>
      <c r="E325" s="11">
        <v>37066.800000000003</v>
      </c>
      <c r="F325" s="11">
        <v>36641.629999999997</v>
      </c>
      <c r="G325" s="11">
        <v>35037.089999999997</v>
      </c>
      <c r="H325" s="11">
        <v>42643.729999999996</v>
      </c>
      <c r="I325" s="11">
        <v>44108.5</v>
      </c>
      <c r="J325" s="11">
        <v>45586.819999999992</v>
      </c>
      <c r="K325" s="11">
        <v>40831.570000000007</v>
      </c>
      <c r="L325" s="11">
        <v>41327.85</v>
      </c>
      <c r="M325" s="11">
        <v>36871.980000000003</v>
      </c>
      <c r="N325" s="11">
        <v>36972.1</v>
      </c>
      <c r="O325" s="394">
        <f t="shared" si="59"/>
        <v>467611.93999999994</v>
      </c>
      <c r="Q325" s="390">
        <v>1023</v>
      </c>
      <c r="R325" s="390" t="s">
        <v>32</v>
      </c>
      <c r="S325" s="11">
        <f t="shared" si="60"/>
        <v>34355.96</v>
      </c>
      <c r="T325" s="11">
        <f t="shared" si="62"/>
        <v>70523.87</v>
      </c>
      <c r="U325" s="11">
        <f t="shared" si="62"/>
        <v>107590.67</v>
      </c>
      <c r="V325" s="11">
        <f t="shared" si="62"/>
        <v>144232.29999999999</v>
      </c>
      <c r="W325" s="11">
        <f t="shared" si="62"/>
        <v>179269.38999999998</v>
      </c>
      <c r="X325" s="11">
        <f t="shared" si="62"/>
        <v>221913.12</v>
      </c>
      <c r="Y325" s="11">
        <f t="shared" si="62"/>
        <v>266021.62</v>
      </c>
      <c r="Z325" s="11">
        <f t="shared" si="62"/>
        <v>311608.44</v>
      </c>
      <c r="AA325" s="11">
        <f t="shared" si="62"/>
        <v>352440.01</v>
      </c>
      <c r="AB325" s="11">
        <f t="shared" si="62"/>
        <v>393767.86</v>
      </c>
      <c r="AC325" s="11">
        <f t="shared" si="62"/>
        <v>430639.83999999997</v>
      </c>
      <c r="AD325" s="11">
        <f t="shared" si="62"/>
        <v>467611.93999999994</v>
      </c>
    </row>
    <row r="326" spans="1:30" s="41" customFormat="1" x14ac:dyDescent="0.2">
      <c r="A326" s="390">
        <v>1024</v>
      </c>
      <c r="B326" s="390" t="s">
        <v>33</v>
      </c>
      <c r="C326" s="11">
        <v>261764.55999999997</v>
      </c>
      <c r="D326" s="11">
        <v>253036.56999999998</v>
      </c>
      <c r="E326" s="11">
        <v>261535.21999999997</v>
      </c>
      <c r="F326" s="11">
        <v>262987.89</v>
      </c>
      <c r="G326" s="11">
        <v>231704.7</v>
      </c>
      <c r="H326" s="11">
        <v>265231.46000000002</v>
      </c>
      <c r="I326" s="11">
        <v>252855.64999999997</v>
      </c>
      <c r="J326" s="11">
        <v>261290.73000000004</v>
      </c>
      <c r="K326" s="11">
        <v>247753.21</v>
      </c>
      <c r="L326" s="11">
        <v>256779.30999999994</v>
      </c>
      <c r="M326" s="11">
        <v>267859.28999999998</v>
      </c>
      <c r="N326" s="11">
        <v>266299.34999999998</v>
      </c>
      <c r="O326" s="394">
        <f t="shared" si="59"/>
        <v>3089097.94</v>
      </c>
      <c r="Q326" s="390">
        <v>1024</v>
      </c>
      <c r="R326" s="390" t="s">
        <v>33</v>
      </c>
      <c r="S326" s="11">
        <f t="shared" si="60"/>
        <v>261764.55999999997</v>
      </c>
      <c r="T326" s="11">
        <f t="shared" si="62"/>
        <v>514801.12999999995</v>
      </c>
      <c r="U326" s="11">
        <f t="shared" si="62"/>
        <v>776336.34999999986</v>
      </c>
      <c r="V326" s="11">
        <f t="shared" si="62"/>
        <v>1039324.2399999999</v>
      </c>
      <c r="W326" s="11">
        <f t="shared" si="62"/>
        <v>1271028.94</v>
      </c>
      <c r="X326" s="11">
        <f t="shared" si="62"/>
        <v>1536260.4</v>
      </c>
      <c r="Y326" s="11">
        <f t="shared" si="62"/>
        <v>1789116.0499999998</v>
      </c>
      <c r="Z326" s="11">
        <f t="shared" si="62"/>
        <v>2050406.7799999998</v>
      </c>
      <c r="AA326" s="11">
        <f t="shared" si="62"/>
        <v>2298159.9899999998</v>
      </c>
      <c r="AB326" s="11">
        <f t="shared" si="62"/>
        <v>2554939.2999999998</v>
      </c>
      <c r="AC326" s="11">
        <f t="shared" si="62"/>
        <v>2822798.59</v>
      </c>
      <c r="AD326" s="11">
        <f t="shared" si="62"/>
        <v>3089097.94</v>
      </c>
    </row>
    <row r="327" spans="1:30" s="41" customFormat="1" x14ac:dyDescent="0.2">
      <c r="A327" s="390">
        <v>1025</v>
      </c>
      <c r="B327" s="390" t="s">
        <v>34</v>
      </c>
      <c r="C327" s="11">
        <v>46745.729999999996</v>
      </c>
      <c r="D327" s="11">
        <v>45126.31</v>
      </c>
      <c r="E327" s="11">
        <v>45820.59</v>
      </c>
      <c r="F327" s="11">
        <v>47844</v>
      </c>
      <c r="G327" s="11">
        <v>43652.88</v>
      </c>
      <c r="H327" s="11">
        <v>50157.97</v>
      </c>
      <c r="I327" s="11">
        <v>50122.21</v>
      </c>
      <c r="J327" s="11">
        <v>52285.099999999991</v>
      </c>
      <c r="K327" s="11">
        <v>65295.630000000005</v>
      </c>
      <c r="L327" s="11">
        <v>56413</v>
      </c>
      <c r="M327" s="11">
        <v>53386.5</v>
      </c>
      <c r="N327" s="11">
        <v>50886.17</v>
      </c>
      <c r="O327" s="394">
        <f t="shared" si="59"/>
        <v>607736.09</v>
      </c>
      <c r="Q327" s="390">
        <v>1025</v>
      </c>
      <c r="R327" s="390" t="s">
        <v>34</v>
      </c>
      <c r="S327" s="11">
        <f t="shared" si="60"/>
        <v>46745.729999999996</v>
      </c>
      <c r="T327" s="11">
        <f t="shared" si="62"/>
        <v>91872.04</v>
      </c>
      <c r="U327" s="11">
        <f t="shared" si="62"/>
        <v>137692.63</v>
      </c>
      <c r="V327" s="11">
        <f t="shared" si="62"/>
        <v>185536.63</v>
      </c>
      <c r="W327" s="11">
        <f t="shared" si="62"/>
        <v>229189.51</v>
      </c>
      <c r="X327" s="11">
        <f t="shared" si="62"/>
        <v>279347.48</v>
      </c>
      <c r="Y327" s="11">
        <f t="shared" si="62"/>
        <v>329469.69</v>
      </c>
      <c r="Z327" s="11">
        <f t="shared" si="62"/>
        <v>381754.79</v>
      </c>
      <c r="AA327" s="11">
        <f t="shared" si="62"/>
        <v>447050.42</v>
      </c>
      <c r="AB327" s="11">
        <f t="shared" si="62"/>
        <v>503463.42</v>
      </c>
      <c r="AC327" s="11">
        <f t="shared" si="62"/>
        <v>556849.91999999993</v>
      </c>
      <c r="AD327" s="11">
        <f t="shared" si="62"/>
        <v>607736.09</v>
      </c>
    </row>
    <row r="328" spans="1:30" s="41" customFormat="1" x14ac:dyDescent="0.2">
      <c r="A328" s="390">
        <v>1026</v>
      </c>
      <c r="B328" s="390" t="s">
        <v>35</v>
      </c>
      <c r="C328" s="11">
        <v>14535.95</v>
      </c>
      <c r="D328" s="11">
        <v>14521.419999999998</v>
      </c>
      <c r="E328" s="11">
        <v>15337.169999999998</v>
      </c>
      <c r="F328" s="11">
        <v>15779.12</v>
      </c>
      <c r="G328" s="11">
        <v>14482.66</v>
      </c>
      <c r="H328" s="11">
        <v>16688.82</v>
      </c>
      <c r="I328" s="11">
        <v>16365.68</v>
      </c>
      <c r="J328" s="11">
        <v>16651.68</v>
      </c>
      <c r="K328" s="11">
        <v>15824.359999999999</v>
      </c>
      <c r="L328" s="11">
        <v>17126.09</v>
      </c>
      <c r="M328" s="11">
        <v>16014.84</v>
      </c>
      <c r="N328" s="11">
        <v>16735.18</v>
      </c>
      <c r="O328" s="394">
        <f t="shared" si="59"/>
        <v>190062.96999999994</v>
      </c>
      <c r="Q328" s="390">
        <v>1026</v>
      </c>
      <c r="R328" s="390" t="s">
        <v>35</v>
      </c>
      <c r="S328" s="11">
        <f t="shared" si="60"/>
        <v>14535.95</v>
      </c>
      <c r="T328" s="11">
        <f t="shared" si="62"/>
        <v>29057.37</v>
      </c>
      <c r="U328" s="11">
        <f t="shared" si="62"/>
        <v>44394.539999999994</v>
      </c>
      <c r="V328" s="11">
        <f t="shared" si="62"/>
        <v>60173.659999999996</v>
      </c>
      <c r="W328" s="11">
        <f t="shared" si="62"/>
        <v>74656.319999999992</v>
      </c>
      <c r="X328" s="11">
        <f t="shared" si="62"/>
        <v>91345.139999999985</v>
      </c>
      <c r="Y328" s="11">
        <f t="shared" si="62"/>
        <v>107710.81999999998</v>
      </c>
      <c r="Z328" s="11">
        <f t="shared" si="62"/>
        <v>124362.49999999997</v>
      </c>
      <c r="AA328" s="11">
        <f t="shared" si="62"/>
        <v>140186.85999999996</v>
      </c>
      <c r="AB328" s="11">
        <f t="shared" si="62"/>
        <v>157312.94999999995</v>
      </c>
      <c r="AC328" s="11">
        <f t="shared" si="62"/>
        <v>173327.78999999995</v>
      </c>
      <c r="AD328" s="11">
        <f t="shared" si="62"/>
        <v>190062.96999999994</v>
      </c>
    </row>
    <row r="329" spans="1:30" s="41" customFormat="1" x14ac:dyDescent="0.2">
      <c r="A329" s="390">
        <v>1027</v>
      </c>
      <c r="B329" s="390" t="s">
        <v>36</v>
      </c>
      <c r="C329" s="11">
        <v>31653.63</v>
      </c>
      <c r="D329" s="11">
        <v>30233.79</v>
      </c>
      <c r="E329" s="11">
        <v>30737.670000000002</v>
      </c>
      <c r="F329" s="11">
        <v>30871.98</v>
      </c>
      <c r="G329" s="11">
        <v>27195.29</v>
      </c>
      <c r="H329" s="11">
        <v>31440.959999999999</v>
      </c>
      <c r="I329" s="11">
        <v>35997.93</v>
      </c>
      <c r="J329" s="11">
        <v>32494.729999999996</v>
      </c>
      <c r="K329" s="11">
        <v>30509.170000000002</v>
      </c>
      <c r="L329" s="11">
        <v>30198.25</v>
      </c>
      <c r="M329" s="11">
        <v>30696.719999999994</v>
      </c>
      <c r="N329" s="11">
        <v>31570.69</v>
      </c>
      <c r="O329" s="394">
        <f t="shared" si="59"/>
        <v>373600.80999999994</v>
      </c>
      <c r="Q329" s="390">
        <v>1027</v>
      </c>
      <c r="R329" s="390" t="s">
        <v>36</v>
      </c>
      <c r="S329" s="11">
        <f t="shared" si="60"/>
        <v>31653.63</v>
      </c>
      <c r="T329" s="11">
        <f t="shared" si="62"/>
        <v>61887.42</v>
      </c>
      <c r="U329" s="11">
        <f t="shared" si="62"/>
        <v>92625.09</v>
      </c>
      <c r="V329" s="11">
        <f t="shared" si="62"/>
        <v>123497.06999999999</v>
      </c>
      <c r="W329" s="11">
        <f t="shared" si="62"/>
        <v>150692.35999999999</v>
      </c>
      <c r="X329" s="11">
        <f t="shared" si="62"/>
        <v>182133.31999999998</v>
      </c>
      <c r="Y329" s="11">
        <f t="shared" si="62"/>
        <v>218131.24999999997</v>
      </c>
      <c r="Z329" s="11">
        <f t="shared" si="62"/>
        <v>250625.97999999998</v>
      </c>
      <c r="AA329" s="11">
        <f t="shared" si="62"/>
        <v>281135.14999999997</v>
      </c>
      <c r="AB329" s="11">
        <f t="shared" si="62"/>
        <v>311333.39999999997</v>
      </c>
      <c r="AC329" s="11">
        <f t="shared" si="62"/>
        <v>342030.11999999994</v>
      </c>
      <c r="AD329" s="11">
        <f t="shared" si="62"/>
        <v>373600.80999999994</v>
      </c>
    </row>
    <row r="330" spans="1:30" s="41" customFormat="1" x14ac:dyDescent="0.2">
      <c r="A330" s="390">
        <v>1028</v>
      </c>
      <c r="B330" s="390" t="s">
        <v>37</v>
      </c>
      <c r="C330" s="11">
        <v>185322.06000000003</v>
      </c>
      <c r="D330" s="11">
        <v>188918.96</v>
      </c>
      <c r="E330" s="11">
        <v>182718.8</v>
      </c>
      <c r="F330" s="11">
        <v>187039.78</v>
      </c>
      <c r="G330" s="11">
        <v>209603.49</v>
      </c>
      <c r="H330" s="11">
        <v>194051.47</v>
      </c>
      <c r="I330" s="11">
        <v>155816.38999999998</v>
      </c>
      <c r="J330" s="11">
        <v>195889.91999999998</v>
      </c>
      <c r="K330" s="11">
        <v>187011.49000000002</v>
      </c>
      <c r="L330" s="11">
        <v>186544.19999999998</v>
      </c>
      <c r="M330" s="11">
        <v>197630.86</v>
      </c>
      <c r="N330" s="11">
        <v>190925.15</v>
      </c>
      <c r="O330" s="394">
        <f t="shared" si="59"/>
        <v>2261472.5699999998</v>
      </c>
      <c r="Q330" s="390">
        <v>1028</v>
      </c>
      <c r="R330" s="390" t="s">
        <v>37</v>
      </c>
      <c r="S330" s="11">
        <f t="shared" si="60"/>
        <v>185322.06000000003</v>
      </c>
      <c r="T330" s="11">
        <f t="shared" si="62"/>
        <v>374241.02</v>
      </c>
      <c r="U330" s="11">
        <f t="shared" si="62"/>
        <v>556959.82000000007</v>
      </c>
      <c r="V330" s="11">
        <f t="shared" si="62"/>
        <v>743999.60000000009</v>
      </c>
      <c r="W330" s="11">
        <f t="shared" si="62"/>
        <v>953603.09000000008</v>
      </c>
      <c r="X330" s="11">
        <f t="shared" si="62"/>
        <v>1147654.56</v>
      </c>
      <c r="Y330" s="11">
        <f t="shared" si="62"/>
        <v>1303470.95</v>
      </c>
      <c r="Z330" s="11">
        <f t="shared" si="62"/>
        <v>1499360.8699999999</v>
      </c>
      <c r="AA330" s="11">
        <f t="shared" si="62"/>
        <v>1686372.3599999999</v>
      </c>
      <c r="AB330" s="11">
        <f t="shared" si="62"/>
        <v>1872916.5599999998</v>
      </c>
      <c r="AC330" s="11">
        <f t="shared" si="62"/>
        <v>2070547.42</v>
      </c>
      <c r="AD330" s="11">
        <f t="shared" si="62"/>
        <v>2261472.5699999998</v>
      </c>
    </row>
    <row r="331" spans="1:30" s="41" customFormat="1" x14ac:dyDescent="0.2">
      <c r="A331" s="390">
        <v>1029</v>
      </c>
      <c r="B331" s="390" t="s">
        <v>38</v>
      </c>
      <c r="C331" s="11">
        <v>16018.85</v>
      </c>
      <c r="D331" s="11">
        <v>15438.329999999998</v>
      </c>
      <c r="E331" s="11">
        <v>15417.99</v>
      </c>
      <c r="F331" s="11">
        <v>16086.929999999998</v>
      </c>
      <c r="G331" s="11">
        <v>15479.729999999998</v>
      </c>
      <c r="H331" s="11">
        <v>16353.91</v>
      </c>
      <c r="I331" s="11">
        <v>19664.579999999998</v>
      </c>
      <c r="J331" s="11">
        <v>16775.739999999998</v>
      </c>
      <c r="K331" s="11">
        <v>16295.77</v>
      </c>
      <c r="L331" s="11">
        <v>16596.41</v>
      </c>
      <c r="M331" s="11">
        <v>16509.62</v>
      </c>
      <c r="N331" s="11">
        <v>15818.82</v>
      </c>
      <c r="O331" s="394">
        <f t="shared" si="59"/>
        <v>196456.68</v>
      </c>
      <c r="Q331" s="390">
        <v>1029</v>
      </c>
      <c r="R331" s="390" t="s">
        <v>38</v>
      </c>
      <c r="S331" s="11">
        <f t="shared" si="60"/>
        <v>16018.85</v>
      </c>
      <c r="T331" s="11">
        <f t="shared" si="62"/>
        <v>31457.18</v>
      </c>
      <c r="U331" s="11">
        <f t="shared" si="62"/>
        <v>46875.17</v>
      </c>
      <c r="V331" s="11">
        <f t="shared" si="62"/>
        <v>62962.1</v>
      </c>
      <c r="W331" s="11">
        <f t="shared" si="62"/>
        <v>78441.83</v>
      </c>
      <c r="X331" s="11">
        <f t="shared" si="62"/>
        <v>94795.74</v>
      </c>
      <c r="Y331" s="11">
        <f t="shared" si="62"/>
        <v>114460.32</v>
      </c>
      <c r="Z331" s="11">
        <f t="shared" si="62"/>
        <v>131236.06</v>
      </c>
      <c r="AA331" s="11">
        <f t="shared" si="62"/>
        <v>147531.82999999999</v>
      </c>
      <c r="AB331" s="11">
        <f t="shared" si="62"/>
        <v>164128.24</v>
      </c>
      <c r="AC331" s="11">
        <f t="shared" si="62"/>
        <v>180637.86</v>
      </c>
      <c r="AD331" s="11">
        <f t="shared" si="62"/>
        <v>196456.68</v>
      </c>
    </row>
    <row r="332" spans="1:30" s="41" customFormat="1" x14ac:dyDescent="0.2">
      <c r="A332" s="391">
        <v>1030</v>
      </c>
      <c r="B332" s="391" t="s">
        <v>18</v>
      </c>
      <c r="C332" s="16">
        <v>36802.019999999997</v>
      </c>
      <c r="D332" s="16">
        <v>33554.5</v>
      </c>
      <c r="E332" s="16">
        <v>36327.410000000011</v>
      </c>
      <c r="F332" s="16">
        <v>36059.33</v>
      </c>
      <c r="G332" s="16">
        <v>35882.310000000005</v>
      </c>
      <c r="H332" s="16">
        <v>42841.619999999995</v>
      </c>
      <c r="I332" s="16">
        <v>40901.67</v>
      </c>
      <c r="J332" s="16">
        <v>39582.79</v>
      </c>
      <c r="K332" s="16">
        <v>35485.96</v>
      </c>
      <c r="L332" s="16">
        <v>37572.750000000007</v>
      </c>
      <c r="M332" s="16">
        <v>38336.749999999993</v>
      </c>
      <c r="N332" s="16">
        <v>37050.979999999996</v>
      </c>
      <c r="O332" s="395">
        <f t="shared" si="59"/>
        <v>450398.08999999997</v>
      </c>
      <c r="Q332" s="391">
        <v>1030</v>
      </c>
      <c r="R332" s="391" t="s">
        <v>18</v>
      </c>
      <c r="S332" s="16">
        <f t="shared" si="60"/>
        <v>36802.019999999997</v>
      </c>
      <c r="T332" s="16">
        <f t="shared" si="62"/>
        <v>70356.51999999999</v>
      </c>
      <c r="U332" s="16">
        <f t="shared" si="62"/>
        <v>106683.93</v>
      </c>
      <c r="V332" s="16">
        <f t="shared" si="62"/>
        <v>142743.26</v>
      </c>
      <c r="W332" s="16">
        <f t="shared" si="62"/>
        <v>178625.57</v>
      </c>
      <c r="X332" s="16">
        <f t="shared" si="62"/>
        <v>221467.19</v>
      </c>
      <c r="Y332" s="16">
        <f t="shared" si="62"/>
        <v>262368.86</v>
      </c>
      <c r="Z332" s="16">
        <f t="shared" si="62"/>
        <v>301951.64999999997</v>
      </c>
      <c r="AA332" s="16">
        <f t="shared" si="62"/>
        <v>337437.61</v>
      </c>
      <c r="AB332" s="16">
        <f t="shared" si="62"/>
        <v>375010.36</v>
      </c>
      <c r="AC332" s="16">
        <f t="shared" si="62"/>
        <v>413347.11</v>
      </c>
      <c r="AD332" s="16">
        <f t="shared" si="62"/>
        <v>450398.08999999997</v>
      </c>
    </row>
    <row r="333" spans="1:30" s="41" customFormat="1" x14ac:dyDescent="0.2">
      <c r="A333" s="392">
        <v>10300</v>
      </c>
      <c r="B333" s="392" t="s">
        <v>56</v>
      </c>
      <c r="C333" s="396">
        <f t="shared" ref="C333:M333" si="63">SUM(C305:C332)</f>
        <v>4099548.7400000007</v>
      </c>
      <c r="D333" s="396">
        <f t="shared" si="63"/>
        <v>3829891.4400000013</v>
      </c>
      <c r="E333" s="396">
        <f t="shared" si="63"/>
        <v>3984930.1399999997</v>
      </c>
      <c r="F333" s="396">
        <f t="shared" si="63"/>
        <v>3922390.9679999994</v>
      </c>
      <c r="G333" s="396">
        <f t="shared" si="63"/>
        <v>3910884.9229999995</v>
      </c>
      <c r="H333" s="396">
        <f t="shared" si="63"/>
        <v>4441884.2750000004</v>
      </c>
      <c r="I333" s="396">
        <f t="shared" si="63"/>
        <v>4532094.1909999996</v>
      </c>
      <c r="J333" s="396">
        <f t="shared" si="63"/>
        <v>4167735.9019999993</v>
      </c>
      <c r="K333" s="396">
        <f t="shared" si="63"/>
        <v>4724332.7089999998</v>
      </c>
      <c r="L333" s="396">
        <f t="shared" si="63"/>
        <v>4053058.4950000001</v>
      </c>
      <c r="M333" s="396">
        <f t="shared" si="63"/>
        <v>4310997.7</v>
      </c>
      <c r="N333" s="396">
        <f>SUM(N305:N332)</f>
        <v>4111684.5129999998</v>
      </c>
      <c r="O333" s="396">
        <f>SUM(O305:O332)</f>
        <v>50089433.996000007</v>
      </c>
      <c r="Q333" s="392">
        <v>10300</v>
      </c>
      <c r="R333" s="392" t="s">
        <v>56</v>
      </c>
      <c r="S333" s="396">
        <f t="shared" ref="S333:AC333" si="64">SUM(S305:S332)</f>
        <v>4099548.7400000007</v>
      </c>
      <c r="T333" s="396">
        <f t="shared" si="64"/>
        <v>7929440.1799999978</v>
      </c>
      <c r="U333" s="396">
        <f t="shared" si="64"/>
        <v>11914370.319999998</v>
      </c>
      <c r="V333" s="396">
        <f t="shared" si="64"/>
        <v>15836761.288000001</v>
      </c>
      <c r="W333" s="396">
        <f t="shared" si="64"/>
        <v>19747646.211000003</v>
      </c>
      <c r="X333" s="396">
        <f t="shared" si="64"/>
        <v>24189530.485999998</v>
      </c>
      <c r="Y333" s="396">
        <f t="shared" si="64"/>
        <v>28721624.677000001</v>
      </c>
      <c r="Z333" s="396">
        <f t="shared" si="64"/>
        <v>32889360.578999996</v>
      </c>
      <c r="AA333" s="396">
        <f t="shared" si="64"/>
        <v>37613693.287999995</v>
      </c>
      <c r="AB333" s="396">
        <f t="shared" si="64"/>
        <v>41666751.783</v>
      </c>
      <c r="AC333" s="396">
        <f t="shared" si="64"/>
        <v>45977749.48300001</v>
      </c>
      <c r="AD333" s="396">
        <f>SUM(AD305:AD332)</f>
        <v>50089433.996000007</v>
      </c>
    </row>
    <row r="334" spans="1:30" s="41" customFormat="1" x14ac:dyDescent="0.2"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</row>
    <row r="335" spans="1:30" s="41" customFormat="1" x14ac:dyDescent="0.2">
      <c r="A335" s="388" t="s">
        <v>144</v>
      </c>
      <c r="B335" s="388" t="s">
        <v>158</v>
      </c>
      <c r="C335" s="388" t="s">
        <v>0</v>
      </c>
      <c r="D335" s="388" t="s">
        <v>1</v>
      </c>
      <c r="E335" s="388" t="s">
        <v>2</v>
      </c>
      <c r="F335" s="388" t="s">
        <v>3</v>
      </c>
      <c r="G335" s="388" t="s">
        <v>4</v>
      </c>
      <c r="H335" s="388" t="s">
        <v>5</v>
      </c>
      <c r="I335" s="388" t="s">
        <v>6</v>
      </c>
      <c r="J335" s="388" t="s">
        <v>7</v>
      </c>
      <c r="K335" s="388" t="s">
        <v>8</v>
      </c>
      <c r="L335" s="388" t="s">
        <v>9</v>
      </c>
      <c r="M335" s="388" t="s">
        <v>10</v>
      </c>
      <c r="N335" s="388" t="s">
        <v>11</v>
      </c>
      <c r="O335" s="388" t="s">
        <v>55</v>
      </c>
      <c r="Q335" s="388" t="s">
        <v>73</v>
      </c>
      <c r="R335" s="388" t="s">
        <v>158</v>
      </c>
      <c r="S335" s="388" t="s">
        <v>74</v>
      </c>
      <c r="T335" s="388" t="s">
        <v>75</v>
      </c>
      <c r="U335" s="388" t="s">
        <v>76</v>
      </c>
      <c r="V335" s="388" t="s">
        <v>77</v>
      </c>
      <c r="W335" s="388" t="s">
        <v>78</v>
      </c>
      <c r="X335" s="388" t="s">
        <v>79</v>
      </c>
      <c r="Y335" s="388" t="s">
        <v>80</v>
      </c>
      <c r="Z335" s="388" t="s">
        <v>81</v>
      </c>
      <c r="AA335" s="388" t="s">
        <v>82</v>
      </c>
      <c r="AB335" s="388" t="s">
        <v>83</v>
      </c>
      <c r="AC335" s="388" t="s">
        <v>84</v>
      </c>
      <c r="AD335" s="388" t="s">
        <v>85</v>
      </c>
    </row>
    <row r="336" spans="1:30" s="41" customFormat="1" x14ac:dyDescent="0.2">
      <c r="A336" s="389"/>
      <c r="B336" s="389" t="s">
        <v>46</v>
      </c>
      <c r="C336" s="387">
        <v>115837.75999999999</v>
      </c>
      <c r="D336" s="387">
        <v>98367.58</v>
      </c>
      <c r="E336" s="387">
        <v>79490.5</v>
      </c>
      <c r="F336" s="387">
        <v>78478.75</v>
      </c>
      <c r="G336" s="387">
        <v>80149.03</v>
      </c>
      <c r="H336" s="387">
        <v>110899.04</v>
      </c>
      <c r="I336" s="387">
        <v>97613.27</v>
      </c>
      <c r="J336" s="387">
        <v>119227.22</v>
      </c>
      <c r="K336" s="387">
        <v>125788.14</v>
      </c>
      <c r="L336" s="387">
        <v>104586.72</v>
      </c>
      <c r="M336" s="387">
        <v>119395.13</v>
      </c>
      <c r="N336" s="387">
        <v>115480.94</v>
      </c>
      <c r="O336" s="393">
        <f>SUM(C336:N336)</f>
        <v>1245314.08</v>
      </c>
      <c r="Q336" s="389"/>
      <c r="R336" s="389" t="s">
        <v>46</v>
      </c>
      <c r="S336" s="387">
        <f>+C336</f>
        <v>115837.75999999999</v>
      </c>
      <c r="T336" s="387">
        <f>+S336+D336</f>
        <v>214205.34</v>
      </c>
      <c r="U336" s="387">
        <f t="shared" ref="U336:AD351" si="65">+T336+E336</f>
        <v>293695.83999999997</v>
      </c>
      <c r="V336" s="387">
        <f t="shared" si="65"/>
        <v>372174.58999999997</v>
      </c>
      <c r="W336" s="387">
        <f t="shared" si="65"/>
        <v>452323.62</v>
      </c>
      <c r="X336" s="387">
        <f t="shared" si="65"/>
        <v>563222.66</v>
      </c>
      <c r="Y336" s="387">
        <f t="shared" si="65"/>
        <v>660835.93000000005</v>
      </c>
      <c r="Z336" s="387">
        <f t="shared" si="65"/>
        <v>780063.15</v>
      </c>
      <c r="AA336" s="387">
        <f t="shared" si="65"/>
        <v>905851.29</v>
      </c>
      <c r="AB336" s="387">
        <f t="shared" si="65"/>
        <v>1010438.01</v>
      </c>
      <c r="AC336" s="387">
        <f t="shared" si="65"/>
        <v>1129833.1400000001</v>
      </c>
      <c r="AD336" s="387">
        <f t="shared" si="65"/>
        <v>1245314.08</v>
      </c>
    </row>
    <row r="337" spans="1:30" s="41" customFormat="1" x14ac:dyDescent="0.2">
      <c r="A337" s="390">
        <v>1004</v>
      </c>
      <c r="B337" s="390" t="s">
        <v>94</v>
      </c>
      <c r="C337" s="11">
        <v>4943392.3</v>
      </c>
      <c r="D337" s="11">
        <v>4438668.08</v>
      </c>
      <c r="E337" s="11">
        <v>4688419.1400000006</v>
      </c>
      <c r="F337" s="11">
        <v>4806993.3100000005</v>
      </c>
      <c r="G337" s="11">
        <v>4843169.6899999995</v>
      </c>
      <c r="H337" s="11">
        <v>5647271.21</v>
      </c>
      <c r="I337" s="11">
        <v>5147511.1499999994</v>
      </c>
      <c r="J337" s="11">
        <v>5459930.6200000001</v>
      </c>
      <c r="K337" s="11">
        <v>5034791.1899999995</v>
      </c>
      <c r="L337" s="11">
        <v>5387555.5800000001</v>
      </c>
      <c r="M337" s="11">
        <v>5400445.4799999995</v>
      </c>
      <c r="N337" s="11">
        <v>5338213.24</v>
      </c>
      <c r="O337" s="394">
        <f t="shared" ref="O337:O363" si="66">SUM(C337:N337)</f>
        <v>61136360.989999987</v>
      </c>
      <c r="Q337" s="390">
        <v>1004</v>
      </c>
      <c r="R337" s="390" t="s">
        <v>94</v>
      </c>
      <c r="S337" s="11">
        <f t="shared" ref="S337:S363" si="67">+C337</f>
        <v>4943392.3</v>
      </c>
      <c r="T337" s="11">
        <f t="shared" ref="T337:AD352" si="68">+S337+D337</f>
        <v>9382060.379999999</v>
      </c>
      <c r="U337" s="11">
        <f t="shared" si="65"/>
        <v>14070479.52</v>
      </c>
      <c r="V337" s="11">
        <f t="shared" si="65"/>
        <v>18877472.829999998</v>
      </c>
      <c r="W337" s="11">
        <f t="shared" si="65"/>
        <v>23720642.519999996</v>
      </c>
      <c r="X337" s="11">
        <f t="shared" si="65"/>
        <v>29367913.729999997</v>
      </c>
      <c r="Y337" s="11">
        <f t="shared" si="65"/>
        <v>34515424.879999995</v>
      </c>
      <c r="Z337" s="11">
        <f t="shared" si="65"/>
        <v>39975355.499999993</v>
      </c>
      <c r="AA337" s="11">
        <f t="shared" si="65"/>
        <v>45010146.68999999</v>
      </c>
      <c r="AB337" s="11">
        <f t="shared" si="65"/>
        <v>50397702.269999988</v>
      </c>
      <c r="AC337" s="11">
        <f t="shared" si="65"/>
        <v>55798147.749999985</v>
      </c>
      <c r="AD337" s="11">
        <f t="shared" si="65"/>
        <v>61136360.989999987</v>
      </c>
    </row>
    <row r="338" spans="1:30" s="41" customFormat="1" x14ac:dyDescent="0.2">
      <c r="A338" s="390">
        <v>1005</v>
      </c>
      <c r="B338" s="390" t="s">
        <v>13</v>
      </c>
      <c r="C338" s="11">
        <v>80231.12</v>
      </c>
      <c r="D338" s="11">
        <v>72528.37000000001</v>
      </c>
      <c r="E338" s="11">
        <v>73615.97</v>
      </c>
      <c r="F338" s="11">
        <v>77311.839999999997</v>
      </c>
      <c r="G338" s="11">
        <v>72420.850000000006</v>
      </c>
      <c r="H338" s="11">
        <v>87915.450000000012</v>
      </c>
      <c r="I338" s="11">
        <v>85958.28</v>
      </c>
      <c r="J338" s="11">
        <v>96859.34</v>
      </c>
      <c r="K338" s="11">
        <v>89456.700000000012</v>
      </c>
      <c r="L338" s="11">
        <v>91965.750000000015</v>
      </c>
      <c r="M338" s="11">
        <v>92266.41</v>
      </c>
      <c r="N338" s="11">
        <v>91787.25</v>
      </c>
      <c r="O338" s="394">
        <f t="shared" si="66"/>
        <v>1012317.33</v>
      </c>
      <c r="Q338" s="390">
        <v>1005</v>
      </c>
      <c r="R338" s="390" t="s">
        <v>13</v>
      </c>
      <c r="S338" s="11">
        <f t="shared" si="67"/>
        <v>80231.12</v>
      </c>
      <c r="T338" s="11">
        <f t="shared" si="68"/>
        <v>152759.49</v>
      </c>
      <c r="U338" s="11">
        <f t="shared" si="65"/>
        <v>226375.46</v>
      </c>
      <c r="V338" s="11">
        <f t="shared" si="65"/>
        <v>303687.3</v>
      </c>
      <c r="W338" s="11">
        <f t="shared" si="65"/>
        <v>376108.15</v>
      </c>
      <c r="X338" s="11">
        <f t="shared" si="65"/>
        <v>464023.60000000003</v>
      </c>
      <c r="Y338" s="11">
        <f t="shared" si="65"/>
        <v>549981.88</v>
      </c>
      <c r="Z338" s="11">
        <f t="shared" si="65"/>
        <v>646841.22</v>
      </c>
      <c r="AA338" s="11">
        <f t="shared" si="65"/>
        <v>736297.91999999993</v>
      </c>
      <c r="AB338" s="11">
        <f t="shared" si="65"/>
        <v>828263.66999999993</v>
      </c>
      <c r="AC338" s="11">
        <f t="shared" si="65"/>
        <v>920530.08</v>
      </c>
      <c r="AD338" s="11">
        <f t="shared" si="65"/>
        <v>1012317.33</v>
      </c>
    </row>
    <row r="339" spans="1:30" s="41" customFormat="1" x14ac:dyDescent="0.2">
      <c r="A339" s="390">
        <v>1006</v>
      </c>
      <c r="B339" s="390" t="s">
        <v>14</v>
      </c>
      <c r="C339" s="11">
        <v>131967.51</v>
      </c>
      <c r="D339" s="11">
        <v>133491.25</v>
      </c>
      <c r="E339" s="11">
        <v>151012.79999999999</v>
      </c>
      <c r="F339" s="11">
        <v>154939.98999999996</v>
      </c>
      <c r="G339" s="11">
        <v>151424.76</v>
      </c>
      <c r="H339" s="11">
        <v>197265.09</v>
      </c>
      <c r="I339" s="11">
        <v>210034.58000000002</v>
      </c>
      <c r="J339" s="11">
        <v>218675.94</v>
      </c>
      <c r="K339" s="11">
        <v>174202.69</v>
      </c>
      <c r="L339" s="11">
        <v>164668.04</v>
      </c>
      <c r="M339" s="11">
        <v>166158.91999999998</v>
      </c>
      <c r="N339" s="11">
        <v>168787.31</v>
      </c>
      <c r="O339" s="394">
        <f t="shared" si="66"/>
        <v>2022628.88</v>
      </c>
      <c r="Q339" s="390">
        <v>1006</v>
      </c>
      <c r="R339" s="390" t="s">
        <v>14</v>
      </c>
      <c r="S339" s="11">
        <f t="shared" si="67"/>
        <v>131967.51</v>
      </c>
      <c r="T339" s="11">
        <f t="shared" si="68"/>
        <v>265458.76</v>
      </c>
      <c r="U339" s="11">
        <f t="shared" si="65"/>
        <v>416471.56</v>
      </c>
      <c r="V339" s="11">
        <f t="shared" si="65"/>
        <v>571411.54999999993</v>
      </c>
      <c r="W339" s="11">
        <f t="shared" si="65"/>
        <v>722836.30999999994</v>
      </c>
      <c r="X339" s="11">
        <f t="shared" si="65"/>
        <v>920101.39999999991</v>
      </c>
      <c r="Y339" s="11">
        <f t="shared" si="65"/>
        <v>1130135.98</v>
      </c>
      <c r="Z339" s="11">
        <f t="shared" si="65"/>
        <v>1348811.92</v>
      </c>
      <c r="AA339" s="11">
        <f t="shared" si="65"/>
        <v>1523014.6099999999</v>
      </c>
      <c r="AB339" s="11">
        <f t="shared" si="65"/>
        <v>1687682.65</v>
      </c>
      <c r="AC339" s="11">
        <f t="shared" si="65"/>
        <v>1853841.5699999998</v>
      </c>
      <c r="AD339" s="11">
        <f t="shared" si="65"/>
        <v>2022628.88</v>
      </c>
    </row>
    <row r="340" spans="1:30" s="41" customFormat="1" x14ac:dyDescent="0.2">
      <c r="A340" s="390">
        <v>1007</v>
      </c>
      <c r="B340" s="390" t="s">
        <v>15</v>
      </c>
      <c r="C340" s="11">
        <v>683908.54</v>
      </c>
      <c r="D340" s="11">
        <v>647347.76000000013</v>
      </c>
      <c r="E340" s="11">
        <v>646904.3600000001</v>
      </c>
      <c r="F340" s="11">
        <v>620729.84</v>
      </c>
      <c r="G340" s="11">
        <v>798411.47</v>
      </c>
      <c r="H340" s="11">
        <v>660326.03</v>
      </c>
      <c r="I340" s="11">
        <v>686817.79</v>
      </c>
      <c r="J340" s="11">
        <v>765758.76</v>
      </c>
      <c r="K340" s="11">
        <v>736115.55</v>
      </c>
      <c r="L340" s="11">
        <v>752363.27</v>
      </c>
      <c r="M340" s="11">
        <v>798732.54</v>
      </c>
      <c r="N340" s="11">
        <v>787551.92</v>
      </c>
      <c r="O340" s="394">
        <f t="shared" si="66"/>
        <v>8584967.8300000019</v>
      </c>
      <c r="Q340" s="390">
        <v>1007</v>
      </c>
      <c r="R340" s="390" t="s">
        <v>15</v>
      </c>
      <c r="S340" s="11">
        <f t="shared" si="67"/>
        <v>683908.54</v>
      </c>
      <c r="T340" s="11">
        <f t="shared" si="68"/>
        <v>1331256.3000000003</v>
      </c>
      <c r="U340" s="11">
        <f t="shared" si="65"/>
        <v>1978160.6600000004</v>
      </c>
      <c r="V340" s="11">
        <f t="shared" si="65"/>
        <v>2598890.5000000005</v>
      </c>
      <c r="W340" s="11">
        <f t="shared" si="65"/>
        <v>3397301.9700000007</v>
      </c>
      <c r="X340" s="11">
        <f t="shared" si="65"/>
        <v>4057628.0000000009</v>
      </c>
      <c r="Y340" s="11">
        <f t="shared" si="65"/>
        <v>4744445.790000001</v>
      </c>
      <c r="Z340" s="11">
        <f t="shared" si="65"/>
        <v>5510204.5500000007</v>
      </c>
      <c r="AA340" s="11">
        <f t="shared" si="65"/>
        <v>6246320.1000000006</v>
      </c>
      <c r="AB340" s="11">
        <f t="shared" si="65"/>
        <v>6998683.370000001</v>
      </c>
      <c r="AC340" s="11">
        <f t="shared" si="65"/>
        <v>7797415.9100000011</v>
      </c>
      <c r="AD340" s="11">
        <f t="shared" si="65"/>
        <v>8584967.8300000019</v>
      </c>
    </row>
    <row r="341" spans="1:30" s="41" customFormat="1" x14ac:dyDescent="0.2">
      <c r="A341" s="390">
        <v>1008</v>
      </c>
      <c r="B341" s="390" t="s">
        <v>16</v>
      </c>
      <c r="C341" s="11">
        <v>204096.36</v>
      </c>
      <c r="D341" s="11">
        <v>191802.15</v>
      </c>
      <c r="E341" s="11">
        <v>196033.94999999998</v>
      </c>
      <c r="F341" s="11">
        <v>201193.34000000003</v>
      </c>
      <c r="G341" s="11">
        <v>185403.46000000002</v>
      </c>
      <c r="H341" s="11">
        <v>218466.3</v>
      </c>
      <c r="I341" s="11">
        <v>216383.75000000003</v>
      </c>
      <c r="J341" s="11">
        <v>227531.63000000003</v>
      </c>
      <c r="K341" s="11">
        <v>208647.40000000002</v>
      </c>
      <c r="L341" s="11">
        <v>209930.68</v>
      </c>
      <c r="M341" s="11">
        <v>214948.41999999998</v>
      </c>
      <c r="N341" s="11">
        <v>222438.88</v>
      </c>
      <c r="O341" s="394">
        <f t="shared" si="66"/>
        <v>2496876.3200000003</v>
      </c>
      <c r="Q341" s="390">
        <v>1008</v>
      </c>
      <c r="R341" s="390" t="s">
        <v>16</v>
      </c>
      <c r="S341" s="11">
        <f t="shared" si="67"/>
        <v>204096.36</v>
      </c>
      <c r="T341" s="11">
        <f t="shared" si="68"/>
        <v>395898.51</v>
      </c>
      <c r="U341" s="11">
        <f t="shared" si="65"/>
        <v>591932.46</v>
      </c>
      <c r="V341" s="11">
        <f t="shared" si="65"/>
        <v>793125.8</v>
      </c>
      <c r="W341" s="11">
        <f t="shared" si="65"/>
        <v>978529.26</v>
      </c>
      <c r="X341" s="11">
        <f t="shared" si="65"/>
        <v>1196995.56</v>
      </c>
      <c r="Y341" s="11">
        <f t="shared" si="65"/>
        <v>1413379.31</v>
      </c>
      <c r="Z341" s="11">
        <f t="shared" si="65"/>
        <v>1640910.9400000002</v>
      </c>
      <c r="AA341" s="11">
        <f t="shared" si="65"/>
        <v>1849558.3400000003</v>
      </c>
      <c r="AB341" s="11">
        <f t="shared" si="65"/>
        <v>2059489.0200000003</v>
      </c>
      <c r="AC341" s="11">
        <f t="shared" si="65"/>
        <v>2274437.4400000004</v>
      </c>
      <c r="AD341" s="11">
        <f t="shared" si="65"/>
        <v>2496876.3200000003</v>
      </c>
    </row>
    <row r="342" spans="1:30" s="41" customFormat="1" x14ac:dyDescent="0.2">
      <c r="A342" s="390">
        <v>1009</v>
      </c>
      <c r="B342" s="390" t="s">
        <v>17</v>
      </c>
      <c r="C342" s="11">
        <v>188363.17</v>
      </c>
      <c r="D342" s="11">
        <v>186752.97999999998</v>
      </c>
      <c r="E342" s="11">
        <v>184658.39</v>
      </c>
      <c r="F342" s="11">
        <v>193034.25</v>
      </c>
      <c r="G342" s="11">
        <v>181742.9</v>
      </c>
      <c r="H342" s="11">
        <v>209044.65</v>
      </c>
      <c r="I342" s="11">
        <v>187113.16999999998</v>
      </c>
      <c r="J342" s="11">
        <v>190868.31</v>
      </c>
      <c r="K342" s="11">
        <v>199783.76</v>
      </c>
      <c r="L342" s="11">
        <v>194694.31</v>
      </c>
      <c r="M342" s="11">
        <v>185993.28999999998</v>
      </c>
      <c r="N342" s="11">
        <v>198251.88999999998</v>
      </c>
      <c r="O342" s="394">
        <f t="shared" si="66"/>
        <v>2300301.0700000003</v>
      </c>
      <c r="Q342" s="390">
        <v>1009</v>
      </c>
      <c r="R342" s="390" t="s">
        <v>17</v>
      </c>
      <c r="S342" s="11">
        <f t="shared" si="67"/>
        <v>188363.17</v>
      </c>
      <c r="T342" s="11">
        <f t="shared" si="68"/>
        <v>375116.15</v>
      </c>
      <c r="U342" s="11">
        <f t="shared" si="65"/>
        <v>559774.54</v>
      </c>
      <c r="V342" s="11">
        <f t="shared" si="65"/>
        <v>752808.79</v>
      </c>
      <c r="W342" s="11">
        <f t="shared" si="65"/>
        <v>934551.69000000006</v>
      </c>
      <c r="X342" s="11">
        <f t="shared" si="65"/>
        <v>1143596.3400000001</v>
      </c>
      <c r="Y342" s="11">
        <f t="shared" si="65"/>
        <v>1330709.51</v>
      </c>
      <c r="Z342" s="11">
        <f t="shared" si="65"/>
        <v>1521577.82</v>
      </c>
      <c r="AA342" s="11">
        <f t="shared" si="65"/>
        <v>1721361.58</v>
      </c>
      <c r="AB342" s="11">
        <f t="shared" si="65"/>
        <v>1916055.8900000001</v>
      </c>
      <c r="AC342" s="11">
        <f t="shared" si="65"/>
        <v>2102049.1800000002</v>
      </c>
      <c r="AD342" s="11">
        <f t="shared" si="65"/>
        <v>2300301.0700000003</v>
      </c>
    </row>
    <row r="343" spans="1:30" s="41" customFormat="1" x14ac:dyDescent="0.2">
      <c r="A343" s="390">
        <v>1010</v>
      </c>
      <c r="B343" s="390" t="s">
        <v>19</v>
      </c>
      <c r="C343" s="11">
        <v>109287.65</v>
      </c>
      <c r="D343" s="11">
        <v>111941.62999999999</v>
      </c>
      <c r="E343" s="11">
        <v>101766.66000000002</v>
      </c>
      <c r="F343" s="11">
        <v>94704.73</v>
      </c>
      <c r="G343" s="11">
        <v>86418.45</v>
      </c>
      <c r="H343" s="11">
        <v>98130.87000000001</v>
      </c>
      <c r="I343" s="11">
        <v>158869.37000000002</v>
      </c>
      <c r="J343" s="11">
        <v>117690.89</v>
      </c>
      <c r="K343" s="11">
        <v>105113.06999999999</v>
      </c>
      <c r="L343" s="11">
        <v>107635.48999999999</v>
      </c>
      <c r="M343" s="11">
        <v>110706.18000000001</v>
      </c>
      <c r="N343" s="11">
        <v>112422.54</v>
      </c>
      <c r="O343" s="394">
        <f t="shared" si="66"/>
        <v>1314687.53</v>
      </c>
      <c r="Q343" s="390">
        <v>1010</v>
      </c>
      <c r="R343" s="390" t="s">
        <v>19</v>
      </c>
      <c r="S343" s="11">
        <f t="shared" si="67"/>
        <v>109287.65</v>
      </c>
      <c r="T343" s="11">
        <f t="shared" si="68"/>
        <v>221229.27999999997</v>
      </c>
      <c r="U343" s="11">
        <f t="shared" si="65"/>
        <v>322995.94</v>
      </c>
      <c r="V343" s="11">
        <f t="shared" si="65"/>
        <v>417700.67</v>
      </c>
      <c r="W343" s="11">
        <f t="shared" si="65"/>
        <v>504119.12</v>
      </c>
      <c r="X343" s="11">
        <f t="shared" si="65"/>
        <v>602249.99</v>
      </c>
      <c r="Y343" s="11">
        <f t="shared" si="65"/>
        <v>761119.36</v>
      </c>
      <c r="Z343" s="11">
        <f t="shared" si="65"/>
        <v>878810.25</v>
      </c>
      <c r="AA343" s="11">
        <f t="shared" si="65"/>
        <v>983923.32</v>
      </c>
      <c r="AB343" s="11">
        <f t="shared" si="65"/>
        <v>1091558.81</v>
      </c>
      <c r="AC343" s="11">
        <f t="shared" si="65"/>
        <v>1202264.99</v>
      </c>
      <c r="AD343" s="11">
        <f t="shared" si="65"/>
        <v>1314687.53</v>
      </c>
    </row>
    <row r="344" spans="1:30" s="41" customFormat="1" x14ac:dyDescent="0.2">
      <c r="A344" s="390">
        <v>1011</v>
      </c>
      <c r="B344" s="390" t="s">
        <v>20</v>
      </c>
      <c r="C344" s="11">
        <v>168827.13999999998</v>
      </c>
      <c r="D344" s="11">
        <v>163519.77999999997</v>
      </c>
      <c r="E344" s="11">
        <v>164810.68</v>
      </c>
      <c r="F344" s="11">
        <v>159839.54999999999</v>
      </c>
      <c r="G344" s="11">
        <v>153059.59000000003</v>
      </c>
      <c r="H344" s="11">
        <v>177684.2</v>
      </c>
      <c r="I344" s="11">
        <v>180007.44999999998</v>
      </c>
      <c r="J344" s="11">
        <v>186502.38</v>
      </c>
      <c r="K344" s="11">
        <v>183275.56</v>
      </c>
      <c r="L344" s="11">
        <v>179238.68</v>
      </c>
      <c r="M344" s="11">
        <v>190897.35</v>
      </c>
      <c r="N344" s="11">
        <v>191564</v>
      </c>
      <c r="O344" s="394">
        <f t="shared" si="66"/>
        <v>2099226.3600000003</v>
      </c>
      <c r="Q344" s="390">
        <v>1011</v>
      </c>
      <c r="R344" s="390" t="s">
        <v>20</v>
      </c>
      <c r="S344" s="11">
        <f t="shared" si="67"/>
        <v>168827.13999999998</v>
      </c>
      <c r="T344" s="11">
        <f t="shared" si="68"/>
        <v>332346.91999999993</v>
      </c>
      <c r="U344" s="11">
        <f t="shared" si="65"/>
        <v>497157.59999999992</v>
      </c>
      <c r="V344" s="11">
        <f t="shared" si="65"/>
        <v>656997.14999999991</v>
      </c>
      <c r="W344" s="11">
        <f t="shared" si="65"/>
        <v>810056.74</v>
      </c>
      <c r="X344" s="11">
        <f t="shared" si="65"/>
        <v>987740.94</v>
      </c>
      <c r="Y344" s="11">
        <f t="shared" si="65"/>
        <v>1167748.3899999999</v>
      </c>
      <c r="Z344" s="11">
        <f t="shared" si="65"/>
        <v>1354250.77</v>
      </c>
      <c r="AA344" s="11">
        <f t="shared" si="65"/>
        <v>1537526.33</v>
      </c>
      <c r="AB344" s="11">
        <f t="shared" si="65"/>
        <v>1716765.01</v>
      </c>
      <c r="AC344" s="11">
        <f t="shared" si="65"/>
        <v>1907662.36</v>
      </c>
      <c r="AD344" s="11">
        <f t="shared" si="65"/>
        <v>2099226.3600000003</v>
      </c>
    </row>
    <row r="345" spans="1:30" s="41" customFormat="1" ht="14.25" customHeight="1" x14ac:dyDescent="0.2">
      <c r="A345" s="390">
        <v>1012</v>
      </c>
      <c r="B345" s="390" t="s">
        <v>21</v>
      </c>
      <c r="C345" s="11">
        <v>600696.56000000006</v>
      </c>
      <c r="D345" s="11">
        <v>581084.74</v>
      </c>
      <c r="E345" s="11">
        <v>598855.81999999995</v>
      </c>
      <c r="F345" s="11">
        <v>595876.46</v>
      </c>
      <c r="G345" s="11">
        <v>579151.11</v>
      </c>
      <c r="H345" s="11">
        <v>651751.44999999995</v>
      </c>
      <c r="I345" s="11">
        <v>648490.04</v>
      </c>
      <c r="J345" s="11">
        <v>738321.92999999993</v>
      </c>
      <c r="K345" s="11">
        <v>692625.04999999993</v>
      </c>
      <c r="L345" s="11">
        <v>736772.64999999991</v>
      </c>
      <c r="M345" s="11">
        <v>806136.04999999993</v>
      </c>
      <c r="N345" s="11">
        <v>838309.9800000001</v>
      </c>
      <c r="O345" s="394">
        <f t="shared" si="66"/>
        <v>8068071.8399999989</v>
      </c>
      <c r="Q345" s="390">
        <v>1012</v>
      </c>
      <c r="R345" s="390" t="s">
        <v>21</v>
      </c>
      <c r="S345" s="11">
        <f t="shared" si="67"/>
        <v>600696.56000000006</v>
      </c>
      <c r="T345" s="11">
        <f t="shared" si="68"/>
        <v>1181781.3</v>
      </c>
      <c r="U345" s="11">
        <f t="shared" si="65"/>
        <v>1780637.12</v>
      </c>
      <c r="V345" s="11">
        <f t="shared" si="65"/>
        <v>2376513.58</v>
      </c>
      <c r="W345" s="11">
        <f t="shared" si="65"/>
        <v>2955664.69</v>
      </c>
      <c r="X345" s="11">
        <f t="shared" si="65"/>
        <v>3607416.1399999997</v>
      </c>
      <c r="Y345" s="11">
        <f t="shared" si="65"/>
        <v>4255906.18</v>
      </c>
      <c r="Z345" s="11">
        <f t="shared" si="65"/>
        <v>4994228.1099999994</v>
      </c>
      <c r="AA345" s="11">
        <f t="shared" si="65"/>
        <v>5686853.1599999992</v>
      </c>
      <c r="AB345" s="11">
        <f t="shared" si="65"/>
        <v>6423625.8099999987</v>
      </c>
      <c r="AC345" s="11">
        <f t="shared" si="65"/>
        <v>7229761.8599999985</v>
      </c>
      <c r="AD345" s="11">
        <f t="shared" si="65"/>
        <v>8068071.8399999989</v>
      </c>
    </row>
    <row r="346" spans="1:30" s="41" customFormat="1" x14ac:dyDescent="0.2">
      <c r="A346" s="390">
        <v>1013</v>
      </c>
      <c r="B346" s="390" t="s">
        <v>22</v>
      </c>
      <c r="C346" s="11">
        <v>29973.66</v>
      </c>
      <c r="D346" s="11">
        <v>27174.710000000003</v>
      </c>
      <c r="E346" s="11">
        <v>30464.57</v>
      </c>
      <c r="F346" s="11">
        <v>33381.19</v>
      </c>
      <c r="G346" s="11">
        <v>28007.690000000002</v>
      </c>
      <c r="H346" s="11">
        <v>35820.69</v>
      </c>
      <c r="I346" s="11">
        <v>35801.54</v>
      </c>
      <c r="J346" s="11">
        <v>39131.31</v>
      </c>
      <c r="K346" s="11">
        <v>34273.9</v>
      </c>
      <c r="L346" s="11">
        <v>35461.050000000003</v>
      </c>
      <c r="M346" s="11">
        <v>35954.07</v>
      </c>
      <c r="N346" s="11">
        <v>38990.740000000005</v>
      </c>
      <c r="O346" s="394">
        <f t="shared" si="66"/>
        <v>404435.12</v>
      </c>
      <c r="Q346" s="390">
        <v>1013</v>
      </c>
      <c r="R346" s="390" t="s">
        <v>22</v>
      </c>
      <c r="S346" s="11">
        <f t="shared" si="67"/>
        <v>29973.66</v>
      </c>
      <c r="T346" s="11">
        <f t="shared" si="68"/>
        <v>57148.37</v>
      </c>
      <c r="U346" s="11">
        <f t="shared" si="65"/>
        <v>87612.94</v>
      </c>
      <c r="V346" s="11">
        <f t="shared" si="65"/>
        <v>120994.13</v>
      </c>
      <c r="W346" s="11">
        <f t="shared" si="65"/>
        <v>149001.82</v>
      </c>
      <c r="X346" s="11">
        <f t="shared" si="65"/>
        <v>184822.51</v>
      </c>
      <c r="Y346" s="11">
        <f t="shared" si="65"/>
        <v>220624.05000000002</v>
      </c>
      <c r="Z346" s="11">
        <f t="shared" si="65"/>
        <v>259755.36000000002</v>
      </c>
      <c r="AA346" s="11">
        <f t="shared" si="65"/>
        <v>294029.26</v>
      </c>
      <c r="AB346" s="11">
        <f t="shared" si="65"/>
        <v>329490.31</v>
      </c>
      <c r="AC346" s="11">
        <f t="shared" si="65"/>
        <v>365444.38</v>
      </c>
      <c r="AD346" s="11">
        <f t="shared" si="65"/>
        <v>404435.12</v>
      </c>
    </row>
    <row r="347" spans="1:30" s="41" customFormat="1" x14ac:dyDescent="0.2">
      <c r="A347" s="390">
        <v>1014</v>
      </c>
      <c r="B347" s="390" t="s">
        <v>23</v>
      </c>
      <c r="C347" s="11">
        <v>1267382.3600000001</v>
      </c>
      <c r="D347" s="11">
        <v>1201212.3</v>
      </c>
      <c r="E347" s="11">
        <v>1330498.54</v>
      </c>
      <c r="F347" s="11">
        <v>1343383.26</v>
      </c>
      <c r="G347" s="11">
        <v>1243878.5900000001</v>
      </c>
      <c r="H347" s="11">
        <v>1319603.8500000001</v>
      </c>
      <c r="I347" s="11">
        <v>1160223.29</v>
      </c>
      <c r="J347" s="11">
        <v>1382356.2999999998</v>
      </c>
      <c r="K347" s="11">
        <v>1291264.2100000002</v>
      </c>
      <c r="L347" s="11">
        <v>1133240.74</v>
      </c>
      <c r="M347" s="11">
        <v>1191885.52</v>
      </c>
      <c r="N347" s="11">
        <v>1333479.6499999999</v>
      </c>
      <c r="O347" s="394">
        <f t="shared" si="66"/>
        <v>15198408.610000003</v>
      </c>
      <c r="Q347" s="390">
        <v>1014</v>
      </c>
      <c r="R347" s="390" t="s">
        <v>23</v>
      </c>
      <c r="S347" s="11">
        <f t="shared" si="67"/>
        <v>1267382.3600000001</v>
      </c>
      <c r="T347" s="11">
        <f t="shared" si="68"/>
        <v>2468594.66</v>
      </c>
      <c r="U347" s="11">
        <f t="shared" si="65"/>
        <v>3799093.2</v>
      </c>
      <c r="V347" s="11">
        <f t="shared" si="65"/>
        <v>5142476.46</v>
      </c>
      <c r="W347" s="11">
        <f t="shared" si="65"/>
        <v>6386355.0499999998</v>
      </c>
      <c r="X347" s="11">
        <f t="shared" si="65"/>
        <v>7705958.9000000004</v>
      </c>
      <c r="Y347" s="11">
        <f t="shared" si="65"/>
        <v>8866182.1900000013</v>
      </c>
      <c r="Z347" s="11">
        <f t="shared" si="65"/>
        <v>10248538.490000002</v>
      </c>
      <c r="AA347" s="11">
        <f t="shared" si="65"/>
        <v>11539802.700000003</v>
      </c>
      <c r="AB347" s="11">
        <f t="shared" si="65"/>
        <v>12673043.440000003</v>
      </c>
      <c r="AC347" s="11">
        <f t="shared" si="65"/>
        <v>13864928.960000003</v>
      </c>
      <c r="AD347" s="11">
        <f t="shared" si="65"/>
        <v>15198408.610000003</v>
      </c>
    </row>
    <row r="348" spans="1:30" s="41" customFormat="1" x14ac:dyDescent="0.2">
      <c r="A348" s="390">
        <v>1015</v>
      </c>
      <c r="B348" s="390" t="s">
        <v>24</v>
      </c>
      <c r="C348" s="11">
        <v>206867.58000000002</v>
      </c>
      <c r="D348" s="11">
        <v>174762.5</v>
      </c>
      <c r="E348" s="11">
        <v>182820.85</v>
      </c>
      <c r="F348" s="11">
        <v>183704.59</v>
      </c>
      <c r="G348" s="11">
        <v>172364.49</v>
      </c>
      <c r="H348" s="11">
        <v>192874.75</v>
      </c>
      <c r="I348" s="11">
        <v>179871.30000000002</v>
      </c>
      <c r="J348" s="11">
        <v>186190.51</v>
      </c>
      <c r="K348" s="11">
        <v>192885.08</v>
      </c>
      <c r="L348" s="11">
        <v>188555.98</v>
      </c>
      <c r="M348" s="11">
        <v>188469.96000000002</v>
      </c>
      <c r="N348" s="11">
        <v>197813.7</v>
      </c>
      <c r="O348" s="394">
        <f t="shared" si="66"/>
        <v>2247181.29</v>
      </c>
      <c r="Q348" s="390">
        <v>1015</v>
      </c>
      <c r="R348" s="390" t="s">
        <v>24</v>
      </c>
      <c r="S348" s="11">
        <f t="shared" si="67"/>
        <v>206867.58000000002</v>
      </c>
      <c r="T348" s="11">
        <f t="shared" si="68"/>
        <v>381630.08</v>
      </c>
      <c r="U348" s="11">
        <f t="shared" si="65"/>
        <v>564450.93000000005</v>
      </c>
      <c r="V348" s="11">
        <f t="shared" si="65"/>
        <v>748155.52</v>
      </c>
      <c r="W348" s="11">
        <f t="shared" si="65"/>
        <v>920520.01</v>
      </c>
      <c r="X348" s="11">
        <f t="shared" si="65"/>
        <v>1113394.76</v>
      </c>
      <c r="Y348" s="11">
        <f t="shared" si="65"/>
        <v>1293266.06</v>
      </c>
      <c r="Z348" s="11">
        <f t="shared" si="65"/>
        <v>1479456.57</v>
      </c>
      <c r="AA348" s="11">
        <f t="shared" si="65"/>
        <v>1672341.6500000001</v>
      </c>
      <c r="AB348" s="11">
        <f t="shared" si="65"/>
        <v>1860897.6300000001</v>
      </c>
      <c r="AC348" s="11">
        <f t="shared" si="65"/>
        <v>2049367.59</v>
      </c>
      <c r="AD348" s="11">
        <f t="shared" si="65"/>
        <v>2247181.29</v>
      </c>
    </row>
    <row r="349" spans="1:30" s="41" customFormat="1" x14ac:dyDescent="0.2">
      <c r="A349" s="390">
        <v>1016</v>
      </c>
      <c r="B349" s="390" t="s">
        <v>25</v>
      </c>
      <c r="C349" s="11">
        <v>182119.43000000002</v>
      </c>
      <c r="D349" s="11">
        <v>175627.32</v>
      </c>
      <c r="E349" s="11">
        <v>183857.61000000002</v>
      </c>
      <c r="F349" s="11">
        <v>187137.51</v>
      </c>
      <c r="G349" s="11">
        <v>176628.88</v>
      </c>
      <c r="H349" s="11">
        <v>206367.06</v>
      </c>
      <c r="I349" s="11">
        <v>205897.62</v>
      </c>
      <c r="J349" s="11">
        <v>193087.31000000003</v>
      </c>
      <c r="K349" s="11">
        <v>182822.93</v>
      </c>
      <c r="L349" s="11">
        <v>190085.15000000002</v>
      </c>
      <c r="M349" s="11">
        <v>189941.56</v>
      </c>
      <c r="N349" s="11">
        <v>195138.17</v>
      </c>
      <c r="O349" s="394">
        <f t="shared" si="66"/>
        <v>2268710.5500000003</v>
      </c>
      <c r="Q349" s="390">
        <v>1016</v>
      </c>
      <c r="R349" s="390" t="s">
        <v>25</v>
      </c>
      <c r="S349" s="11">
        <f t="shared" si="67"/>
        <v>182119.43000000002</v>
      </c>
      <c r="T349" s="11">
        <f t="shared" si="68"/>
        <v>357746.75</v>
      </c>
      <c r="U349" s="11">
        <f t="shared" si="65"/>
        <v>541604.36</v>
      </c>
      <c r="V349" s="11">
        <f t="shared" si="65"/>
        <v>728741.87</v>
      </c>
      <c r="W349" s="11">
        <f t="shared" si="65"/>
        <v>905370.75</v>
      </c>
      <c r="X349" s="11">
        <f t="shared" si="65"/>
        <v>1111737.81</v>
      </c>
      <c r="Y349" s="11">
        <f t="shared" si="65"/>
        <v>1317635.4300000002</v>
      </c>
      <c r="Z349" s="11">
        <f t="shared" si="65"/>
        <v>1510722.7400000002</v>
      </c>
      <c r="AA349" s="11">
        <f t="shared" si="65"/>
        <v>1693545.6700000002</v>
      </c>
      <c r="AB349" s="11">
        <f t="shared" si="65"/>
        <v>1883630.8200000003</v>
      </c>
      <c r="AC349" s="11">
        <f t="shared" si="65"/>
        <v>2073572.3800000004</v>
      </c>
      <c r="AD349" s="11">
        <f t="shared" si="65"/>
        <v>2268710.5500000003</v>
      </c>
    </row>
    <row r="350" spans="1:30" s="41" customFormat="1" x14ac:dyDescent="0.2">
      <c r="A350" s="390">
        <v>1017</v>
      </c>
      <c r="B350" s="390" t="s">
        <v>26</v>
      </c>
      <c r="C350" s="11">
        <v>373509.76</v>
      </c>
      <c r="D350" s="11">
        <v>367602.13</v>
      </c>
      <c r="E350" s="11">
        <v>380600.48</v>
      </c>
      <c r="F350" s="11">
        <v>369419</v>
      </c>
      <c r="G350" s="11">
        <v>346784.29</v>
      </c>
      <c r="H350" s="11">
        <v>403422.35000000003</v>
      </c>
      <c r="I350" s="11">
        <v>390595.59000000008</v>
      </c>
      <c r="J350" s="11">
        <v>412175.14</v>
      </c>
      <c r="K350" s="11">
        <v>409175.17000000004</v>
      </c>
      <c r="L350" s="11">
        <v>400846.64999999997</v>
      </c>
      <c r="M350" s="11">
        <v>399959.26</v>
      </c>
      <c r="N350" s="11">
        <v>397520.94</v>
      </c>
      <c r="O350" s="394">
        <f t="shared" si="66"/>
        <v>4651610.7600000007</v>
      </c>
      <c r="Q350" s="390">
        <v>1017</v>
      </c>
      <c r="R350" s="390" t="s">
        <v>26</v>
      </c>
      <c r="S350" s="11">
        <f t="shared" si="67"/>
        <v>373509.76</v>
      </c>
      <c r="T350" s="11">
        <f t="shared" si="68"/>
        <v>741111.89</v>
      </c>
      <c r="U350" s="11">
        <f t="shared" si="65"/>
        <v>1121712.3700000001</v>
      </c>
      <c r="V350" s="11">
        <f t="shared" si="65"/>
        <v>1491131.37</v>
      </c>
      <c r="W350" s="11">
        <f t="shared" si="65"/>
        <v>1837915.6600000001</v>
      </c>
      <c r="X350" s="11">
        <f t="shared" si="65"/>
        <v>2241338.0100000002</v>
      </c>
      <c r="Y350" s="11">
        <f t="shared" si="65"/>
        <v>2631933.6000000006</v>
      </c>
      <c r="Z350" s="11">
        <f t="shared" si="65"/>
        <v>3044108.7400000007</v>
      </c>
      <c r="AA350" s="11">
        <f t="shared" si="65"/>
        <v>3453283.9100000006</v>
      </c>
      <c r="AB350" s="11">
        <f t="shared" si="65"/>
        <v>3854130.5600000005</v>
      </c>
      <c r="AC350" s="11">
        <f t="shared" si="65"/>
        <v>4254089.82</v>
      </c>
      <c r="AD350" s="11">
        <f t="shared" si="65"/>
        <v>4651610.7600000007</v>
      </c>
    </row>
    <row r="351" spans="1:30" s="41" customFormat="1" x14ac:dyDescent="0.2">
      <c r="A351" s="390">
        <v>1018</v>
      </c>
      <c r="B351" s="390" t="s">
        <v>27</v>
      </c>
      <c r="C351" s="11">
        <v>196606.1</v>
      </c>
      <c r="D351" s="11">
        <v>188030.65</v>
      </c>
      <c r="E351" s="11">
        <v>202730.81</v>
      </c>
      <c r="F351" s="11">
        <v>202871.44</v>
      </c>
      <c r="G351" s="11">
        <v>182060.16</v>
      </c>
      <c r="H351" s="11">
        <v>208587.24</v>
      </c>
      <c r="I351" s="11">
        <v>205141.99999999997</v>
      </c>
      <c r="J351" s="11">
        <v>207367.97999999998</v>
      </c>
      <c r="K351" s="11">
        <v>202524.88</v>
      </c>
      <c r="L351" s="11">
        <v>203234.83</v>
      </c>
      <c r="M351" s="11">
        <v>205404.16</v>
      </c>
      <c r="N351" s="11">
        <v>216526.16000000003</v>
      </c>
      <c r="O351" s="394">
        <f t="shared" si="66"/>
        <v>2421086.41</v>
      </c>
      <c r="Q351" s="390">
        <v>1018</v>
      </c>
      <c r="R351" s="390" t="s">
        <v>27</v>
      </c>
      <c r="S351" s="11">
        <f t="shared" si="67"/>
        <v>196606.1</v>
      </c>
      <c r="T351" s="11">
        <f t="shared" si="68"/>
        <v>384636.75</v>
      </c>
      <c r="U351" s="11">
        <f t="shared" si="65"/>
        <v>587367.56000000006</v>
      </c>
      <c r="V351" s="11">
        <f t="shared" si="65"/>
        <v>790239</v>
      </c>
      <c r="W351" s="11">
        <f t="shared" si="65"/>
        <v>972299.16</v>
      </c>
      <c r="X351" s="11">
        <f t="shared" si="65"/>
        <v>1180886.3999999999</v>
      </c>
      <c r="Y351" s="11">
        <f t="shared" si="65"/>
        <v>1386028.4</v>
      </c>
      <c r="Z351" s="11">
        <f t="shared" si="65"/>
        <v>1593396.38</v>
      </c>
      <c r="AA351" s="11">
        <f t="shared" si="65"/>
        <v>1795921.2599999998</v>
      </c>
      <c r="AB351" s="11">
        <f t="shared" si="65"/>
        <v>1999156.0899999999</v>
      </c>
      <c r="AC351" s="11">
        <f t="shared" si="65"/>
        <v>2204560.25</v>
      </c>
      <c r="AD351" s="11">
        <f t="shared" si="65"/>
        <v>2421086.41</v>
      </c>
    </row>
    <row r="352" spans="1:30" s="41" customFormat="1" x14ac:dyDescent="0.2">
      <c r="A352" s="390">
        <v>1019</v>
      </c>
      <c r="B352" s="390" t="s">
        <v>28</v>
      </c>
      <c r="C352" s="11">
        <v>84653.760000000009</v>
      </c>
      <c r="D352" s="11">
        <v>76669.950000000012</v>
      </c>
      <c r="E352" s="11">
        <v>81442.439999999988</v>
      </c>
      <c r="F352" s="11">
        <v>80916.84</v>
      </c>
      <c r="G352" s="11">
        <v>78304.490000000005</v>
      </c>
      <c r="H352" s="11">
        <v>85878.470000000016</v>
      </c>
      <c r="I352" s="11">
        <v>90671.16</v>
      </c>
      <c r="J352" s="11">
        <v>92088.83</v>
      </c>
      <c r="K352" s="11">
        <v>88472.1</v>
      </c>
      <c r="L352" s="11">
        <v>89993</v>
      </c>
      <c r="M352" s="11">
        <v>88906.510000000009</v>
      </c>
      <c r="N352" s="11">
        <v>92839.79</v>
      </c>
      <c r="O352" s="394">
        <f t="shared" si="66"/>
        <v>1030837.34</v>
      </c>
      <c r="Q352" s="390">
        <v>1019</v>
      </c>
      <c r="R352" s="390" t="s">
        <v>28</v>
      </c>
      <c r="S352" s="11">
        <f t="shared" si="67"/>
        <v>84653.760000000009</v>
      </c>
      <c r="T352" s="11">
        <f t="shared" si="68"/>
        <v>161323.71000000002</v>
      </c>
      <c r="U352" s="11">
        <f t="shared" si="68"/>
        <v>242766.15000000002</v>
      </c>
      <c r="V352" s="11">
        <f t="shared" si="68"/>
        <v>323682.99</v>
      </c>
      <c r="W352" s="11">
        <f t="shared" si="68"/>
        <v>401987.48</v>
      </c>
      <c r="X352" s="11">
        <f t="shared" si="68"/>
        <v>487865.95</v>
      </c>
      <c r="Y352" s="11">
        <f t="shared" si="68"/>
        <v>578537.11</v>
      </c>
      <c r="Z352" s="11">
        <f t="shared" si="68"/>
        <v>670625.93999999994</v>
      </c>
      <c r="AA352" s="11">
        <f t="shared" si="68"/>
        <v>759098.03999999992</v>
      </c>
      <c r="AB352" s="11">
        <f t="shared" si="68"/>
        <v>849091.03999999992</v>
      </c>
      <c r="AC352" s="11">
        <f t="shared" si="68"/>
        <v>937997.54999999993</v>
      </c>
      <c r="AD352" s="11">
        <f t="shared" si="68"/>
        <v>1030837.34</v>
      </c>
    </row>
    <row r="353" spans="1:30" s="41" customFormat="1" x14ac:dyDescent="0.2">
      <c r="A353" s="390">
        <v>1020</v>
      </c>
      <c r="B353" s="390" t="s">
        <v>29</v>
      </c>
      <c r="C353" s="11">
        <v>513908.87999999995</v>
      </c>
      <c r="D353" s="11">
        <v>506763.9</v>
      </c>
      <c r="E353" s="11">
        <v>519361.26</v>
      </c>
      <c r="F353" s="11">
        <v>517312.29000000004</v>
      </c>
      <c r="G353" s="11">
        <v>477355.47</v>
      </c>
      <c r="H353" s="11">
        <v>544200.47</v>
      </c>
      <c r="I353" s="11">
        <v>502379.05</v>
      </c>
      <c r="J353" s="11">
        <v>532475.08000000007</v>
      </c>
      <c r="K353" s="11">
        <v>541830.99</v>
      </c>
      <c r="L353" s="11">
        <v>550248.72</v>
      </c>
      <c r="M353" s="11">
        <v>546822.02</v>
      </c>
      <c r="N353" s="11">
        <v>548229.48</v>
      </c>
      <c r="O353" s="394">
        <f t="shared" si="66"/>
        <v>6300887.6099999994</v>
      </c>
      <c r="Q353" s="390">
        <v>1020</v>
      </c>
      <c r="R353" s="390" t="s">
        <v>29</v>
      </c>
      <c r="S353" s="11">
        <f t="shared" si="67"/>
        <v>513908.87999999995</v>
      </c>
      <c r="T353" s="11">
        <f t="shared" ref="T353:AD363" si="69">+S353+D353</f>
        <v>1020672.78</v>
      </c>
      <c r="U353" s="11">
        <f t="shared" si="69"/>
        <v>1540034.04</v>
      </c>
      <c r="V353" s="11">
        <f t="shared" si="69"/>
        <v>2057346.33</v>
      </c>
      <c r="W353" s="11">
        <f t="shared" si="69"/>
        <v>2534701.7999999998</v>
      </c>
      <c r="X353" s="11">
        <f t="shared" si="69"/>
        <v>3078902.2699999996</v>
      </c>
      <c r="Y353" s="11">
        <f t="shared" si="69"/>
        <v>3581281.3199999994</v>
      </c>
      <c r="Z353" s="11">
        <f t="shared" si="69"/>
        <v>4113756.3999999994</v>
      </c>
      <c r="AA353" s="11">
        <f t="shared" si="69"/>
        <v>4655587.3899999997</v>
      </c>
      <c r="AB353" s="11">
        <f t="shared" si="69"/>
        <v>5205836.1099999994</v>
      </c>
      <c r="AC353" s="11">
        <f t="shared" si="69"/>
        <v>5752658.129999999</v>
      </c>
      <c r="AD353" s="11">
        <f t="shared" si="69"/>
        <v>6300887.6099999994</v>
      </c>
    </row>
    <row r="354" spans="1:30" s="41" customFormat="1" x14ac:dyDescent="0.2">
      <c r="A354" s="390">
        <v>1021</v>
      </c>
      <c r="B354" s="390" t="s">
        <v>30</v>
      </c>
      <c r="C354" s="11">
        <v>156872.31</v>
      </c>
      <c r="D354" s="11">
        <v>137273.43</v>
      </c>
      <c r="E354" s="11">
        <v>147065.18</v>
      </c>
      <c r="F354" s="11">
        <v>146125.41999999998</v>
      </c>
      <c r="G354" s="11">
        <v>135465.16</v>
      </c>
      <c r="H354" s="11">
        <v>150695.82999999999</v>
      </c>
      <c r="I354" s="11">
        <v>146050.31</v>
      </c>
      <c r="J354" s="11">
        <v>157200.34000000003</v>
      </c>
      <c r="K354" s="11">
        <v>159423.93000000002</v>
      </c>
      <c r="L354" s="11">
        <v>169747.66999999998</v>
      </c>
      <c r="M354" s="11">
        <v>170420.72999999998</v>
      </c>
      <c r="N354" s="11">
        <v>174299.82</v>
      </c>
      <c r="O354" s="394">
        <f t="shared" si="66"/>
        <v>1850640.13</v>
      </c>
      <c r="Q354" s="390">
        <v>1021</v>
      </c>
      <c r="R354" s="390" t="s">
        <v>30</v>
      </c>
      <c r="S354" s="11">
        <f t="shared" si="67"/>
        <v>156872.31</v>
      </c>
      <c r="T354" s="11">
        <f t="shared" si="69"/>
        <v>294145.74</v>
      </c>
      <c r="U354" s="11">
        <f t="shared" si="69"/>
        <v>441210.92</v>
      </c>
      <c r="V354" s="11">
        <f t="shared" si="69"/>
        <v>587336.34</v>
      </c>
      <c r="W354" s="11">
        <f t="shared" si="69"/>
        <v>722801.5</v>
      </c>
      <c r="X354" s="11">
        <f t="shared" si="69"/>
        <v>873497.33</v>
      </c>
      <c r="Y354" s="11">
        <f t="shared" si="69"/>
        <v>1019547.6399999999</v>
      </c>
      <c r="Z354" s="11">
        <f t="shared" si="69"/>
        <v>1176747.98</v>
      </c>
      <c r="AA354" s="11">
        <f t="shared" si="69"/>
        <v>1336171.9099999999</v>
      </c>
      <c r="AB354" s="11">
        <f t="shared" si="69"/>
        <v>1505919.5799999998</v>
      </c>
      <c r="AC354" s="11">
        <f t="shared" si="69"/>
        <v>1676340.3099999998</v>
      </c>
      <c r="AD354" s="11">
        <f t="shared" si="69"/>
        <v>1850640.13</v>
      </c>
    </row>
    <row r="355" spans="1:30" s="41" customFormat="1" x14ac:dyDescent="0.2">
      <c r="A355" s="390">
        <v>1022</v>
      </c>
      <c r="B355" s="390" t="s">
        <v>31</v>
      </c>
      <c r="C355" s="11">
        <v>769554.76000000013</v>
      </c>
      <c r="D355" s="11">
        <v>754193.33</v>
      </c>
      <c r="E355" s="11">
        <v>751462.32000000007</v>
      </c>
      <c r="F355" s="11">
        <v>749887.4</v>
      </c>
      <c r="G355" s="11">
        <v>764483.16999999993</v>
      </c>
      <c r="H355" s="11">
        <v>916450.62</v>
      </c>
      <c r="I355" s="11">
        <v>796457.42999999993</v>
      </c>
      <c r="J355" s="11">
        <v>793778.1399999999</v>
      </c>
      <c r="K355" s="11">
        <v>779289.91999999993</v>
      </c>
      <c r="L355" s="11">
        <v>806663.83</v>
      </c>
      <c r="M355" s="11">
        <v>806238.1399999999</v>
      </c>
      <c r="N355" s="11">
        <v>819812.94</v>
      </c>
      <c r="O355" s="394">
        <f t="shared" si="66"/>
        <v>9508271.9999999981</v>
      </c>
      <c r="Q355" s="390">
        <v>1022</v>
      </c>
      <c r="R355" s="390" t="s">
        <v>31</v>
      </c>
      <c r="S355" s="11">
        <f t="shared" si="67"/>
        <v>769554.76000000013</v>
      </c>
      <c r="T355" s="11">
        <f t="shared" si="69"/>
        <v>1523748.09</v>
      </c>
      <c r="U355" s="11">
        <f t="shared" si="69"/>
        <v>2275210.41</v>
      </c>
      <c r="V355" s="11">
        <f t="shared" si="69"/>
        <v>3025097.81</v>
      </c>
      <c r="W355" s="11">
        <f t="shared" si="69"/>
        <v>3789580.98</v>
      </c>
      <c r="X355" s="11">
        <f t="shared" si="69"/>
        <v>4706031.5999999996</v>
      </c>
      <c r="Y355" s="11">
        <f t="shared" si="69"/>
        <v>5502489.0299999993</v>
      </c>
      <c r="Z355" s="11">
        <f t="shared" si="69"/>
        <v>6296267.169999999</v>
      </c>
      <c r="AA355" s="11">
        <f t="shared" si="69"/>
        <v>7075557.0899999989</v>
      </c>
      <c r="AB355" s="11">
        <f t="shared" si="69"/>
        <v>7882220.919999999</v>
      </c>
      <c r="AC355" s="11">
        <f t="shared" si="69"/>
        <v>8688459.0599999987</v>
      </c>
      <c r="AD355" s="11">
        <f t="shared" si="69"/>
        <v>9508271.9999999981</v>
      </c>
    </row>
    <row r="356" spans="1:30" s="41" customFormat="1" x14ac:dyDescent="0.2">
      <c r="A356" s="390">
        <v>1023</v>
      </c>
      <c r="B356" s="390" t="s">
        <v>32</v>
      </c>
      <c r="C356" s="11">
        <v>129824.75</v>
      </c>
      <c r="D356" s="11">
        <v>125381.93000000001</v>
      </c>
      <c r="E356" s="11">
        <v>125899.51</v>
      </c>
      <c r="F356" s="11">
        <v>123405.11000000002</v>
      </c>
      <c r="G356" s="11">
        <v>122878.21999999999</v>
      </c>
      <c r="H356" s="11">
        <v>145218.54</v>
      </c>
      <c r="I356" s="11">
        <v>148026.74</v>
      </c>
      <c r="J356" s="11">
        <v>156709.68</v>
      </c>
      <c r="K356" s="11">
        <v>140475.65</v>
      </c>
      <c r="L356" s="11">
        <v>143115.82999999999</v>
      </c>
      <c r="M356" s="11">
        <v>129384.81</v>
      </c>
      <c r="N356" s="11">
        <v>133263.72</v>
      </c>
      <c r="O356" s="394">
        <f t="shared" si="66"/>
        <v>1623584.49</v>
      </c>
      <c r="Q356" s="390">
        <v>1023</v>
      </c>
      <c r="R356" s="390" t="s">
        <v>32</v>
      </c>
      <c r="S356" s="11">
        <f t="shared" si="67"/>
        <v>129824.75</v>
      </c>
      <c r="T356" s="11">
        <f t="shared" si="69"/>
        <v>255206.68</v>
      </c>
      <c r="U356" s="11">
        <f t="shared" si="69"/>
        <v>381106.19</v>
      </c>
      <c r="V356" s="11">
        <f t="shared" si="69"/>
        <v>504511.30000000005</v>
      </c>
      <c r="W356" s="11">
        <f t="shared" si="69"/>
        <v>627389.52</v>
      </c>
      <c r="X356" s="11">
        <f t="shared" si="69"/>
        <v>772608.06</v>
      </c>
      <c r="Y356" s="11">
        <f t="shared" si="69"/>
        <v>920634.8</v>
      </c>
      <c r="Z356" s="11">
        <f t="shared" si="69"/>
        <v>1077344.48</v>
      </c>
      <c r="AA356" s="11">
        <f t="shared" si="69"/>
        <v>1217820.1299999999</v>
      </c>
      <c r="AB356" s="11">
        <f t="shared" si="69"/>
        <v>1360935.96</v>
      </c>
      <c r="AC356" s="11">
        <f t="shared" si="69"/>
        <v>1490320.77</v>
      </c>
      <c r="AD356" s="11">
        <f t="shared" si="69"/>
        <v>1623584.49</v>
      </c>
    </row>
    <row r="357" spans="1:30" s="41" customFormat="1" x14ac:dyDescent="0.2">
      <c r="A357" s="390">
        <v>1024</v>
      </c>
      <c r="B357" s="390" t="s">
        <v>33</v>
      </c>
      <c r="C357" s="11">
        <v>871956.13</v>
      </c>
      <c r="D357" s="11">
        <v>860336.3</v>
      </c>
      <c r="E357" s="11">
        <v>876800.36</v>
      </c>
      <c r="F357" s="11">
        <v>871026.09000000008</v>
      </c>
      <c r="G357" s="11">
        <v>777891.71</v>
      </c>
      <c r="H357" s="11">
        <v>884134.21999999986</v>
      </c>
      <c r="I357" s="11">
        <v>809124.39000000013</v>
      </c>
      <c r="J357" s="11">
        <v>881792.07000000007</v>
      </c>
      <c r="K357" s="11">
        <v>855681.79</v>
      </c>
      <c r="L357" s="11">
        <v>878486.08</v>
      </c>
      <c r="M357" s="11">
        <v>924072.95000000007</v>
      </c>
      <c r="N357" s="11">
        <v>928783.66</v>
      </c>
      <c r="O357" s="394">
        <f t="shared" si="66"/>
        <v>10420085.749999998</v>
      </c>
      <c r="Q357" s="390">
        <v>1024</v>
      </c>
      <c r="R357" s="390" t="s">
        <v>33</v>
      </c>
      <c r="S357" s="11">
        <f t="shared" si="67"/>
        <v>871956.13</v>
      </c>
      <c r="T357" s="11">
        <f t="shared" si="69"/>
        <v>1732292.4300000002</v>
      </c>
      <c r="U357" s="11">
        <f t="shared" si="69"/>
        <v>2609092.79</v>
      </c>
      <c r="V357" s="11">
        <f t="shared" si="69"/>
        <v>3480118.88</v>
      </c>
      <c r="W357" s="11">
        <f t="shared" si="69"/>
        <v>4258010.59</v>
      </c>
      <c r="X357" s="11">
        <f t="shared" si="69"/>
        <v>5142144.8099999996</v>
      </c>
      <c r="Y357" s="11">
        <f t="shared" si="69"/>
        <v>5951269.1999999993</v>
      </c>
      <c r="Z357" s="11">
        <f t="shared" si="69"/>
        <v>6833061.2699999996</v>
      </c>
      <c r="AA357" s="11">
        <f t="shared" si="69"/>
        <v>7688743.0599999996</v>
      </c>
      <c r="AB357" s="11">
        <f t="shared" si="69"/>
        <v>8567229.1399999987</v>
      </c>
      <c r="AC357" s="11">
        <f t="shared" si="69"/>
        <v>9491302.089999998</v>
      </c>
      <c r="AD357" s="11">
        <f t="shared" si="69"/>
        <v>10420085.749999998</v>
      </c>
    </row>
    <row r="358" spans="1:30" s="41" customFormat="1" x14ac:dyDescent="0.2">
      <c r="A358" s="390">
        <v>1025</v>
      </c>
      <c r="B358" s="390" t="s">
        <v>34</v>
      </c>
      <c r="C358" s="11">
        <v>155302.35</v>
      </c>
      <c r="D358" s="11">
        <v>145822.74000000002</v>
      </c>
      <c r="E358" s="11">
        <v>147152.84999999998</v>
      </c>
      <c r="F358" s="11">
        <v>153898.43</v>
      </c>
      <c r="G358" s="11">
        <v>140603.21</v>
      </c>
      <c r="H358" s="11">
        <v>160722.85999999999</v>
      </c>
      <c r="I358" s="11">
        <v>157623.20000000001</v>
      </c>
      <c r="J358" s="11">
        <v>170128.62</v>
      </c>
      <c r="K358" s="11">
        <v>222958.38</v>
      </c>
      <c r="L358" s="11">
        <v>188991.6</v>
      </c>
      <c r="M358" s="11">
        <v>182148.16</v>
      </c>
      <c r="N358" s="11">
        <v>180897.67999999996</v>
      </c>
      <c r="O358" s="394">
        <f t="shared" si="66"/>
        <v>2006250.0799999996</v>
      </c>
      <c r="Q358" s="390">
        <v>1025</v>
      </c>
      <c r="R358" s="390" t="s">
        <v>34</v>
      </c>
      <c r="S358" s="11">
        <f t="shared" si="67"/>
        <v>155302.35</v>
      </c>
      <c r="T358" s="11">
        <f t="shared" si="69"/>
        <v>301125.09000000003</v>
      </c>
      <c r="U358" s="11">
        <f t="shared" si="69"/>
        <v>448277.94</v>
      </c>
      <c r="V358" s="11">
        <f t="shared" si="69"/>
        <v>602176.37</v>
      </c>
      <c r="W358" s="11">
        <f t="shared" si="69"/>
        <v>742779.58</v>
      </c>
      <c r="X358" s="11">
        <f t="shared" si="69"/>
        <v>903502.44</v>
      </c>
      <c r="Y358" s="11">
        <f t="shared" si="69"/>
        <v>1061125.6399999999</v>
      </c>
      <c r="Z358" s="11">
        <f t="shared" si="69"/>
        <v>1231254.2599999998</v>
      </c>
      <c r="AA358" s="11">
        <f t="shared" si="69"/>
        <v>1454212.6399999997</v>
      </c>
      <c r="AB358" s="11">
        <f t="shared" si="69"/>
        <v>1643204.2399999998</v>
      </c>
      <c r="AC358" s="11">
        <f t="shared" si="69"/>
        <v>1825352.3999999997</v>
      </c>
      <c r="AD358" s="11">
        <f t="shared" si="69"/>
        <v>2006250.0799999996</v>
      </c>
    </row>
    <row r="359" spans="1:30" s="41" customFormat="1" x14ac:dyDescent="0.2">
      <c r="A359" s="390">
        <v>1026</v>
      </c>
      <c r="B359" s="390" t="s">
        <v>35</v>
      </c>
      <c r="C359" s="11">
        <v>46454.18</v>
      </c>
      <c r="D359" s="11">
        <v>45186.39</v>
      </c>
      <c r="E359" s="11">
        <v>46822.479999999996</v>
      </c>
      <c r="F359" s="11">
        <v>48374.82</v>
      </c>
      <c r="G359" s="11">
        <v>44303.11</v>
      </c>
      <c r="H359" s="11">
        <v>50362.5</v>
      </c>
      <c r="I359" s="11">
        <v>49180.49</v>
      </c>
      <c r="J359" s="11">
        <v>52553.719999999994</v>
      </c>
      <c r="K359" s="11">
        <v>50587.95</v>
      </c>
      <c r="L359" s="11">
        <v>54423.579999999994</v>
      </c>
      <c r="M359" s="11">
        <v>50983.97</v>
      </c>
      <c r="N359" s="11">
        <v>54720.15</v>
      </c>
      <c r="O359" s="394">
        <f t="shared" si="66"/>
        <v>593953.34</v>
      </c>
      <c r="Q359" s="390">
        <v>1026</v>
      </c>
      <c r="R359" s="390" t="s">
        <v>35</v>
      </c>
      <c r="S359" s="11">
        <f t="shared" si="67"/>
        <v>46454.18</v>
      </c>
      <c r="T359" s="11">
        <f t="shared" si="69"/>
        <v>91640.57</v>
      </c>
      <c r="U359" s="11">
        <f t="shared" si="69"/>
        <v>138463.04999999999</v>
      </c>
      <c r="V359" s="11">
        <f t="shared" si="69"/>
        <v>186837.87</v>
      </c>
      <c r="W359" s="11">
        <f t="shared" si="69"/>
        <v>231140.97999999998</v>
      </c>
      <c r="X359" s="11">
        <f t="shared" si="69"/>
        <v>281503.48</v>
      </c>
      <c r="Y359" s="11">
        <f t="shared" si="69"/>
        <v>330683.96999999997</v>
      </c>
      <c r="Z359" s="11">
        <f t="shared" si="69"/>
        <v>383237.68999999994</v>
      </c>
      <c r="AA359" s="11">
        <f t="shared" si="69"/>
        <v>433825.63999999996</v>
      </c>
      <c r="AB359" s="11">
        <f t="shared" si="69"/>
        <v>488249.22</v>
      </c>
      <c r="AC359" s="11">
        <f t="shared" si="69"/>
        <v>539233.18999999994</v>
      </c>
      <c r="AD359" s="11">
        <f t="shared" si="69"/>
        <v>593953.34</v>
      </c>
    </row>
    <row r="360" spans="1:30" s="41" customFormat="1" x14ac:dyDescent="0.2">
      <c r="A360" s="390">
        <v>1027</v>
      </c>
      <c r="B360" s="390" t="s">
        <v>36</v>
      </c>
      <c r="C360" s="11">
        <v>102590.6</v>
      </c>
      <c r="D360" s="11">
        <v>96166.98</v>
      </c>
      <c r="E360" s="11">
        <v>97931.25</v>
      </c>
      <c r="F360" s="11">
        <v>98246.31</v>
      </c>
      <c r="G360" s="11">
        <v>88104.77</v>
      </c>
      <c r="H360" s="11">
        <v>98567.840000000011</v>
      </c>
      <c r="I360" s="11">
        <v>113831.8</v>
      </c>
      <c r="J360" s="11">
        <v>104417.84</v>
      </c>
      <c r="K360" s="11">
        <v>100805.4</v>
      </c>
      <c r="L360" s="11">
        <v>99825.76</v>
      </c>
      <c r="M360" s="11">
        <v>100176.31</v>
      </c>
      <c r="N360" s="11">
        <v>107103.88</v>
      </c>
      <c r="O360" s="394">
        <f t="shared" si="66"/>
        <v>1207768.7400000002</v>
      </c>
      <c r="Q360" s="390">
        <v>1027</v>
      </c>
      <c r="R360" s="390" t="s">
        <v>36</v>
      </c>
      <c r="S360" s="11">
        <f t="shared" si="67"/>
        <v>102590.6</v>
      </c>
      <c r="T360" s="11">
        <f t="shared" si="69"/>
        <v>198757.58000000002</v>
      </c>
      <c r="U360" s="11">
        <f t="shared" si="69"/>
        <v>296688.83</v>
      </c>
      <c r="V360" s="11">
        <f t="shared" si="69"/>
        <v>394935.14</v>
      </c>
      <c r="W360" s="11">
        <f t="shared" si="69"/>
        <v>483039.91000000003</v>
      </c>
      <c r="X360" s="11">
        <f t="shared" si="69"/>
        <v>581607.75</v>
      </c>
      <c r="Y360" s="11">
        <f t="shared" si="69"/>
        <v>695439.55</v>
      </c>
      <c r="Z360" s="11">
        <f t="shared" si="69"/>
        <v>799857.39</v>
      </c>
      <c r="AA360" s="11">
        <f t="shared" si="69"/>
        <v>900662.79</v>
      </c>
      <c r="AB360" s="11">
        <f t="shared" si="69"/>
        <v>1000488.55</v>
      </c>
      <c r="AC360" s="11">
        <f t="shared" si="69"/>
        <v>1100664.8600000001</v>
      </c>
      <c r="AD360" s="11">
        <f t="shared" si="69"/>
        <v>1207768.7400000002</v>
      </c>
    </row>
    <row r="361" spans="1:30" s="41" customFormat="1" x14ac:dyDescent="0.2">
      <c r="A361" s="390">
        <v>1028</v>
      </c>
      <c r="B361" s="390" t="s">
        <v>37</v>
      </c>
      <c r="C361" s="11">
        <v>634821.99</v>
      </c>
      <c r="D361" s="11">
        <v>634416.79999999993</v>
      </c>
      <c r="E361" s="11">
        <v>610305.30999999994</v>
      </c>
      <c r="F361" s="11">
        <v>632795.23</v>
      </c>
      <c r="G361" s="11">
        <v>582477.32999999996</v>
      </c>
      <c r="H361" s="11">
        <v>644617.14999999991</v>
      </c>
      <c r="I361" s="11">
        <v>644593.45000000007</v>
      </c>
      <c r="J361" s="11">
        <v>667574.24</v>
      </c>
      <c r="K361" s="11">
        <v>649719.55000000005</v>
      </c>
      <c r="L361" s="11">
        <v>654594.69000000006</v>
      </c>
      <c r="M361" s="11">
        <v>683850.30999999994</v>
      </c>
      <c r="N361" s="11">
        <v>682296.31999999995</v>
      </c>
      <c r="O361" s="394">
        <f t="shared" si="66"/>
        <v>7722062.3700000001</v>
      </c>
      <c r="Q361" s="390">
        <v>1028</v>
      </c>
      <c r="R361" s="390" t="s">
        <v>37</v>
      </c>
      <c r="S361" s="11">
        <f t="shared" si="67"/>
        <v>634821.99</v>
      </c>
      <c r="T361" s="11">
        <f t="shared" si="69"/>
        <v>1269238.79</v>
      </c>
      <c r="U361" s="11">
        <f t="shared" si="69"/>
        <v>1879544.1</v>
      </c>
      <c r="V361" s="11">
        <f t="shared" si="69"/>
        <v>2512339.33</v>
      </c>
      <c r="W361" s="11">
        <f t="shared" si="69"/>
        <v>3094816.66</v>
      </c>
      <c r="X361" s="11">
        <f t="shared" si="69"/>
        <v>3739433.81</v>
      </c>
      <c r="Y361" s="11">
        <f t="shared" si="69"/>
        <v>4384027.26</v>
      </c>
      <c r="Z361" s="11">
        <f t="shared" si="69"/>
        <v>5051601.5</v>
      </c>
      <c r="AA361" s="11">
        <f t="shared" si="69"/>
        <v>5701321.0499999998</v>
      </c>
      <c r="AB361" s="11">
        <f t="shared" si="69"/>
        <v>6355915.7400000002</v>
      </c>
      <c r="AC361" s="11">
        <f t="shared" si="69"/>
        <v>7039766.0499999998</v>
      </c>
      <c r="AD361" s="11">
        <f t="shared" si="69"/>
        <v>7722062.3700000001</v>
      </c>
    </row>
    <row r="362" spans="1:30" s="41" customFormat="1" x14ac:dyDescent="0.2">
      <c r="A362" s="390">
        <v>1029</v>
      </c>
      <c r="B362" s="390" t="s">
        <v>38</v>
      </c>
      <c r="C362" s="11">
        <v>48806.8</v>
      </c>
      <c r="D362" s="11">
        <v>46191.14</v>
      </c>
      <c r="E362" s="11">
        <v>45927.31</v>
      </c>
      <c r="F362" s="11">
        <v>47752.359999999993</v>
      </c>
      <c r="G362" s="11">
        <v>46032.93</v>
      </c>
      <c r="H362" s="11">
        <v>47167.360000000001</v>
      </c>
      <c r="I362" s="11">
        <v>50738.549999999996</v>
      </c>
      <c r="J362" s="11">
        <v>50817.619999999995</v>
      </c>
      <c r="K362" s="11">
        <v>49901.939999999995</v>
      </c>
      <c r="L362" s="11">
        <v>51719.45</v>
      </c>
      <c r="M362" s="11">
        <v>50988.29</v>
      </c>
      <c r="N362" s="11">
        <v>51130.409999999996</v>
      </c>
      <c r="O362" s="394">
        <f t="shared" si="66"/>
        <v>587174.16</v>
      </c>
      <c r="Q362" s="390">
        <v>1029</v>
      </c>
      <c r="R362" s="390" t="s">
        <v>38</v>
      </c>
      <c r="S362" s="11">
        <f t="shared" si="67"/>
        <v>48806.8</v>
      </c>
      <c r="T362" s="11">
        <f t="shared" si="69"/>
        <v>94997.94</v>
      </c>
      <c r="U362" s="11">
        <f t="shared" si="69"/>
        <v>140925.25</v>
      </c>
      <c r="V362" s="11">
        <f t="shared" si="69"/>
        <v>188677.61</v>
      </c>
      <c r="W362" s="11">
        <f t="shared" si="69"/>
        <v>234710.53999999998</v>
      </c>
      <c r="X362" s="11">
        <f t="shared" si="69"/>
        <v>281877.89999999997</v>
      </c>
      <c r="Y362" s="11">
        <f t="shared" si="69"/>
        <v>332616.44999999995</v>
      </c>
      <c r="Z362" s="11">
        <f t="shared" si="69"/>
        <v>383434.06999999995</v>
      </c>
      <c r="AA362" s="11">
        <f t="shared" si="69"/>
        <v>433336.00999999995</v>
      </c>
      <c r="AB362" s="11">
        <f t="shared" si="69"/>
        <v>485055.45999999996</v>
      </c>
      <c r="AC362" s="11">
        <f t="shared" si="69"/>
        <v>536043.75</v>
      </c>
      <c r="AD362" s="11">
        <f t="shared" si="69"/>
        <v>587174.16</v>
      </c>
    </row>
    <row r="363" spans="1:30" s="41" customFormat="1" x14ac:dyDescent="0.2">
      <c r="A363" s="391">
        <v>1030</v>
      </c>
      <c r="B363" s="391" t="s">
        <v>18</v>
      </c>
      <c r="C363" s="16">
        <v>120830.90000000001</v>
      </c>
      <c r="D363" s="16">
        <v>110539.74</v>
      </c>
      <c r="E363" s="16">
        <v>112990.66</v>
      </c>
      <c r="F363" s="16">
        <v>111088.96000000001</v>
      </c>
      <c r="G363" s="16">
        <v>110166.66</v>
      </c>
      <c r="H363" s="16">
        <v>127446.34</v>
      </c>
      <c r="I363" s="16">
        <v>123504.32999999999</v>
      </c>
      <c r="J363" s="16">
        <v>127278.45999999999</v>
      </c>
      <c r="K363" s="16">
        <v>116653.20999999999</v>
      </c>
      <c r="L363" s="16">
        <v>122649.93</v>
      </c>
      <c r="M363" s="16">
        <v>123785.23</v>
      </c>
      <c r="N363" s="16">
        <v>122085.63999999998</v>
      </c>
      <c r="O363" s="395">
        <f t="shared" si="66"/>
        <v>1429020.0599999998</v>
      </c>
      <c r="Q363" s="391">
        <v>1030</v>
      </c>
      <c r="R363" s="391" t="s">
        <v>18</v>
      </c>
      <c r="S363" s="16">
        <f t="shared" si="67"/>
        <v>120830.90000000001</v>
      </c>
      <c r="T363" s="16">
        <f t="shared" si="69"/>
        <v>231370.64</v>
      </c>
      <c r="U363" s="16">
        <f t="shared" si="69"/>
        <v>344361.30000000005</v>
      </c>
      <c r="V363" s="16">
        <f t="shared" si="69"/>
        <v>455450.26000000007</v>
      </c>
      <c r="W363" s="16">
        <f t="shared" si="69"/>
        <v>565616.92000000004</v>
      </c>
      <c r="X363" s="16">
        <f t="shared" si="69"/>
        <v>693063.26</v>
      </c>
      <c r="Y363" s="16">
        <f t="shared" si="69"/>
        <v>816567.59</v>
      </c>
      <c r="Z363" s="16">
        <f t="shared" si="69"/>
        <v>943846.04999999993</v>
      </c>
      <c r="AA363" s="16">
        <f t="shared" si="69"/>
        <v>1060499.26</v>
      </c>
      <c r="AB363" s="16">
        <f t="shared" si="69"/>
        <v>1183149.19</v>
      </c>
      <c r="AC363" s="16">
        <f t="shared" si="69"/>
        <v>1306934.42</v>
      </c>
      <c r="AD363" s="16">
        <f t="shared" si="69"/>
        <v>1429020.0599999998</v>
      </c>
    </row>
    <row r="364" spans="1:30" s="41" customFormat="1" x14ac:dyDescent="0.2">
      <c r="A364" s="392">
        <v>10300</v>
      </c>
      <c r="B364" s="392" t="s">
        <v>56</v>
      </c>
      <c r="C364" s="396">
        <f t="shared" ref="C364:N364" si="70">SUM(C336:C363)</f>
        <v>13118644.41</v>
      </c>
      <c r="D364" s="396">
        <f t="shared" si="70"/>
        <v>12298856.560000004</v>
      </c>
      <c r="E364" s="396">
        <f t="shared" si="70"/>
        <v>12759702.060000001</v>
      </c>
      <c r="F364" s="396">
        <f t="shared" si="70"/>
        <v>12883828.310000001</v>
      </c>
      <c r="G364" s="396">
        <f t="shared" si="70"/>
        <v>12649141.640000002</v>
      </c>
      <c r="H364" s="396">
        <f t="shared" si="70"/>
        <v>14280892.430000002</v>
      </c>
      <c r="I364" s="396">
        <f t="shared" si="70"/>
        <v>13428511.090000002</v>
      </c>
      <c r="J364" s="396">
        <f t="shared" si="70"/>
        <v>14328490.210000001</v>
      </c>
      <c r="K364" s="396">
        <f t="shared" si="70"/>
        <v>13618546.090000002</v>
      </c>
      <c r="L364" s="396">
        <f t="shared" si="70"/>
        <v>13891295.709999997</v>
      </c>
      <c r="M364" s="396">
        <f t="shared" si="70"/>
        <v>14155071.730000002</v>
      </c>
      <c r="N364" s="396">
        <f t="shared" si="70"/>
        <v>14339740.800000001</v>
      </c>
      <c r="O364" s="396">
        <f>SUM(O336:O363)</f>
        <v>161752721.04000002</v>
      </c>
      <c r="Q364" s="392">
        <v>10300</v>
      </c>
      <c r="R364" s="392" t="s">
        <v>56</v>
      </c>
      <c r="S364" s="396">
        <f t="shared" ref="S364:AC364" si="71">SUM(S336:S363)</f>
        <v>13118644.41</v>
      </c>
      <c r="T364" s="396">
        <f t="shared" si="71"/>
        <v>25417500.969999999</v>
      </c>
      <c r="U364" s="396">
        <f t="shared" si="71"/>
        <v>38177203.030000001</v>
      </c>
      <c r="V364" s="396">
        <f t="shared" si="71"/>
        <v>51061031.339999989</v>
      </c>
      <c r="W364" s="396">
        <f t="shared" si="71"/>
        <v>63710172.979999967</v>
      </c>
      <c r="X364" s="396">
        <f t="shared" si="71"/>
        <v>77991065.410000011</v>
      </c>
      <c r="Y364" s="396">
        <f t="shared" si="71"/>
        <v>91419576.5</v>
      </c>
      <c r="Z364" s="396">
        <f t="shared" si="71"/>
        <v>105748066.70999996</v>
      </c>
      <c r="AA364" s="396">
        <f t="shared" si="71"/>
        <v>119366612.80000001</v>
      </c>
      <c r="AB364" s="396">
        <f t="shared" si="71"/>
        <v>133257908.50999996</v>
      </c>
      <c r="AC364" s="396">
        <f t="shared" si="71"/>
        <v>147412980.24000001</v>
      </c>
      <c r="AD364" s="396">
        <f>SUM(AD336:AD363)</f>
        <v>161752721.04000002</v>
      </c>
    </row>
    <row r="365" spans="1:30" s="41" customFormat="1" x14ac:dyDescent="0.2"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</row>
    <row r="366" spans="1:30" s="41" customFormat="1" x14ac:dyDescent="0.2">
      <c r="A366" s="388" t="s">
        <v>144</v>
      </c>
      <c r="B366" s="388" t="s">
        <v>159</v>
      </c>
      <c r="C366" s="388" t="s">
        <v>0</v>
      </c>
      <c r="D366" s="388" t="s">
        <v>1</v>
      </c>
      <c r="E366" s="388" t="s">
        <v>2</v>
      </c>
      <c r="F366" s="388" t="s">
        <v>3</v>
      </c>
      <c r="G366" s="388" t="s">
        <v>4</v>
      </c>
      <c r="H366" s="388" t="s">
        <v>5</v>
      </c>
      <c r="I366" s="388" t="s">
        <v>6</v>
      </c>
      <c r="J366" s="388" t="s">
        <v>7</v>
      </c>
      <c r="K366" s="388" t="s">
        <v>8</v>
      </c>
      <c r="L366" s="388" t="s">
        <v>9</v>
      </c>
      <c r="M366" s="388" t="s">
        <v>10</v>
      </c>
      <c r="N366" s="388" t="s">
        <v>11</v>
      </c>
      <c r="O366" s="388" t="s">
        <v>55</v>
      </c>
      <c r="Q366" s="388" t="s">
        <v>73</v>
      </c>
      <c r="R366" s="388" t="s">
        <v>159</v>
      </c>
      <c r="S366" s="388" t="s">
        <v>74</v>
      </c>
      <c r="T366" s="388" t="s">
        <v>75</v>
      </c>
      <c r="U366" s="388" t="s">
        <v>76</v>
      </c>
      <c r="V366" s="388" t="s">
        <v>77</v>
      </c>
      <c r="W366" s="388" t="s">
        <v>78</v>
      </c>
      <c r="X366" s="388" t="s">
        <v>79</v>
      </c>
      <c r="Y366" s="388" t="s">
        <v>80</v>
      </c>
      <c r="Z366" s="388" t="s">
        <v>81</v>
      </c>
      <c r="AA366" s="388" t="s">
        <v>82</v>
      </c>
      <c r="AB366" s="388" t="s">
        <v>83</v>
      </c>
      <c r="AC366" s="388" t="s">
        <v>84</v>
      </c>
      <c r="AD366" s="388" t="s">
        <v>85</v>
      </c>
    </row>
    <row r="367" spans="1:30" s="41" customFormat="1" x14ac:dyDescent="0.2">
      <c r="A367" s="389"/>
      <c r="B367" s="389" t="s">
        <v>46</v>
      </c>
      <c r="C367" s="387">
        <v>0</v>
      </c>
      <c r="D367" s="387">
        <v>0</v>
      </c>
      <c r="E367" s="387">
        <v>0</v>
      </c>
      <c r="F367" s="387">
        <v>0</v>
      </c>
      <c r="G367" s="387">
        <v>0</v>
      </c>
      <c r="H367" s="387">
        <v>0</v>
      </c>
      <c r="I367" s="387">
        <v>0</v>
      </c>
      <c r="J367" s="387">
        <v>0</v>
      </c>
      <c r="K367" s="387">
        <v>0</v>
      </c>
      <c r="L367" s="387">
        <v>0</v>
      </c>
      <c r="M367" s="387">
        <v>0</v>
      </c>
      <c r="N367" s="387">
        <v>0</v>
      </c>
      <c r="O367" s="393">
        <f>SUM(C367:N367)</f>
        <v>0</v>
      </c>
      <c r="Q367" s="389"/>
      <c r="R367" s="389" t="s">
        <v>46</v>
      </c>
      <c r="S367" s="387">
        <f>+C367</f>
        <v>0</v>
      </c>
      <c r="T367" s="387">
        <f>+S367+D367</f>
        <v>0</v>
      </c>
      <c r="U367" s="387">
        <f t="shared" ref="U367:AD382" si="72">+T367+E367</f>
        <v>0</v>
      </c>
      <c r="V367" s="387">
        <f t="shared" si="72"/>
        <v>0</v>
      </c>
      <c r="W367" s="387">
        <f t="shared" si="72"/>
        <v>0</v>
      </c>
      <c r="X367" s="387">
        <f t="shared" si="72"/>
        <v>0</v>
      </c>
      <c r="Y367" s="387">
        <f t="shared" si="72"/>
        <v>0</v>
      </c>
      <c r="Z367" s="387">
        <f t="shared" si="72"/>
        <v>0</v>
      </c>
      <c r="AA367" s="387">
        <f t="shared" si="72"/>
        <v>0</v>
      </c>
      <c r="AB367" s="387">
        <f t="shared" si="72"/>
        <v>0</v>
      </c>
      <c r="AC367" s="387">
        <f t="shared" si="72"/>
        <v>0</v>
      </c>
      <c r="AD367" s="387">
        <f t="shared" si="72"/>
        <v>0</v>
      </c>
    </row>
    <row r="368" spans="1:30" s="41" customFormat="1" x14ac:dyDescent="0.2">
      <c r="A368" s="390">
        <v>1004</v>
      </c>
      <c r="B368" s="390" t="s">
        <v>94</v>
      </c>
      <c r="C368" s="11">
        <v>2220419.71</v>
      </c>
      <c r="D368" s="11">
        <v>1810172.44</v>
      </c>
      <c r="E368" s="11">
        <v>2040802.75</v>
      </c>
      <c r="F368" s="11">
        <v>2030995.51</v>
      </c>
      <c r="G368" s="11">
        <v>2261991.37</v>
      </c>
      <c r="H368" s="11">
        <v>2583353.6800000002</v>
      </c>
      <c r="I368" s="11">
        <v>2293510.44</v>
      </c>
      <c r="J368" s="11">
        <v>2504589.21</v>
      </c>
      <c r="K368" s="11">
        <v>2366322.61</v>
      </c>
      <c r="L368" s="11">
        <v>2502155.86</v>
      </c>
      <c r="M368" s="11">
        <v>2559663.77</v>
      </c>
      <c r="N368" s="11">
        <v>2431563.54</v>
      </c>
      <c r="O368" s="394">
        <f t="shared" ref="O368:O394" si="73">SUM(C368:N368)</f>
        <v>27605540.889999997</v>
      </c>
      <c r="Q368" s="390">
        <v>1004</v>
      </c>
      <c r="R368" s="390" t="s">
        <v>94</v>
      </c>
      <c r="S368" s="11">
        <f t="shared" ref="S368:S394" si="74">+C368</f>
        <v>2220419.71</v>
      </c>
      <c r="T368" s="11">
        <f t="shared" ref="T368:AD383" si="75">+S368+D368</f>
        <v>4030592.15</v>
      </c>
      <c r="U368" s="11">
        <f t="shared" si="72"/>
        <v>6071394.9000000004</v>
      </c>
      <c r="V368" s="11">
        <f t="shared" si="72"/>
        <v>8102390.4100000001</v>
      </c>
      <c r="W368" s="11">
        <f t="shared" si="72"/>
        <v>10364381.780000001</v>
      </c>
      <c r="X368" s="11">
        <f t="shared" si="72"/>
        <v>12947735.460000001</v>
      </c>
      <c r="Y368" s="11">
        <f t="shared" si="72"/>
        <v>15241245.9</v>
      </c>
      <c r="Z368" s="11">
        <f t="shared" si="72"/>
        <v>17745835.109999999</v>
      </c>
      <c r="AA368" s="11">
        <f t="shared" si="72"/>
        <v>20112157.719999999</v>
      </c>
      <c r="AB368" s="11">
        <f t="shared" si="72"/>
        <v>22614313.579999998</v>
      </c>
      <c r="AC368" s="11">
        <f t="shared" si="72"/>
        <v>25173977.349999998</v>
      </c>
      <c r="AD368" s="11">
        <f t="shared" si="72"/>
        <v>27605540.889999997</v>
      </c>
    </row>
    <row r="369" spans="1:30" s="41" customFormat="1" x14ac:dyDescent="0.2">
      <c r="A369" s="390">
        <v>1005</v>
      </c>
      <c r="B369" s="390" t="s">
        <v>13</v>
      </c>
      <c r="C369" s="11">
        <v>32166.17</v>
      </c>
      <c r="D369" s="11">
        <v>27989.48</v>
      </c>
      <c r="E369" s="11">
        <v>30746.27</v>
      </c>
      <c r="F369" s="11">
        <v>33560.959999999999</v>
      </c>
      <c r="G369" s="11">
        <v>30940.86</v>
      </c>
      <c r="H369" s="11">
        <v>36645.82</v>
      </c>
      <c r="I369" s="11">
        <v>34859</v>
      </c>
      <c r="J369" s="11">
        <v>42576.66</v>
      </c>
      <c r="K369" s="11">
        <v>39083.83</v>
      </c>
      <c r="L369" s="11">
        <v>39802.879999999997</v>
      </c>
      <c r="M369" s="11">
        <v>40103.120000000003</v>
      </c>
      <c r="N369" s="11">
        <v>38923.660000000003</v>
      </c>
      <c r="O369" s="394">
        <f t="shared" si="73"/>
        <v>427398.70999999996</v>
      </c>
      <c r="Q369" s="390">
        <v>1005</v>
      </c>
      <c r="R369" s="390" t="s">
        <v>13</v>
      </c>
      <c r="S369" s="11">
        <f t="shared" si="74"/>
        <v>32166.17</v>
      </c>
      <c r="T369" s="11">
        <f t="shared" si="75"/>
        <v>60155.649999999994</v>
      </c>
      <c r="U369" s="11">
        <f t="shared" si="72"/>
        <v>90901.92</v>
      </c>
      <c r="V369" s="11">
        <f t="shared" si="72"/>
        <v>124462.88</v>
      </c>
      <c r="W369" s="11">
        <f t="shared" si="72"/>
        <v>155403.74</v>
      </c>
      <c r="X369" s="11">
        <f t="shared" si="72"/>
        <v>192049.56</v>
      </c>
      <c r="Y369" s="11">
        <f t="shared" si="72"/>
        <v>226908.56</v>
      </c>
      <c r="Z369" s="11">
        <f t="shared" si="72"/>
        <v>269485.21999999997</v>
      </c>
      <c r="AA369" s="11">
        <f t="shared" si="72"/>
        <v>308569.05</v>
      </c>
      <c r="AB369" s="11">
        <f t="shared" si="72"/>
        <v>348371.93</v>
      </c>
      <c r="AC369" s="11">
        <f t="shared" si="72"/>
        <v>388475.05</v>
      </c>
      <c r="AD369" s="11">
        <f t="shared" si="72"/>
        <v>427398.70999999996</v>
      </c>
    </row>
    <row r="370" spans="1:30" s="41" customFormat="1" x14ac:dyDescent="0.2">
      <c r="A370" s="390">
        <v>1006</v>
      </c>
      <c r="B370" s="390" t="s">
        <v>14</v>
      </c>
      <c r="C370" s="11">
        <v>47240.45</v>
      </c>
      <c r="D370" s="11">
        <v>52379.22</v>
      </c>
      <c r="E370" s="11">
        <v>66929.350000000006</v>
      </c>
      <c r="F370" s="11">
        <v>69487.929999999993</v>
      </c>
      <c r="G370" s="11">
        <v>72235.77</v>
      </c>
      <c r="H370" s="11">
        <v>103433.22</v>
      </c>
      <c r="I370" s="11">
        <v>114862.78</v>
      </c>
      <c r="J370" s="11">
        <v>121087.56</v>
      </c>
      <c r="K370" s="11">
        <v>79785.990000000005</v>
      </c>
      <c r="L370" s="11">
        <v>74107.78</v>
      </c>
      <c r="M370" s="11">
        <v>72628.87</v>
      </c>
      <c r="N370" s="11">
        <v>69253.17</v>
      </c>
      <c r="O370" s="394">
        <f t="shared" si="73"/>
        <v>943432.09000000008</v>
      </c>
      <c r="Q370" s="390">
        <v>1006</v>
      </c>
      <c r="R370" s="390" t="s">
        <v>14</v>
      </c>
      <c r="S370" s="11">
        <f t="shared" si="74"/>
        <v>47240.45</v>
      </c>
      <c r="T370" s="11">
        <f t="shared" si="75"/>
        <v>99619.67</v>
      </c>
      <c r="U370" s="11">
        <f t="shared" si="72"/>
        <v>166549.02000000002</v>
      </c>
      <c r="V370" s="11">
        <f t="shared" si="72"/>
        <v>236036.95</v>
      </c>
      <c r="W370" s="11">
        <f t="shared" si="72"/>
        <v>308272.72000000003</v>
      </c>
      <c r="X370" s="11">
        <f t="shared" si="72"/>
        <v>411705.94000000006</v>
      </c>
      <c r="Y370" s="11">
        <f t="shared" si="72"/>
        <v>526568.72000000009</v>
      </c>
      <c r="Z370" s="11">
        <f t="shared" si="72"/>
        <v>647656.28</v>
      </c>
      <c r="AA370" s="11">
        <f t="shared" si="72"/>
        <v>727442.27</v>
      </c>
      <c r="AB370" s="11">
        <f t="shared" si="72"/>
        <v>801550.05</v>
      </c>
      <c r="AC370" s="11">
        <f t="shared" si="72"/>
        <v>874178.92</v>
      </c>
      <c r="AD370" s="11">
        <f t="shared" si="72"/>
        <v>943432.09000000008</v>
      </c>
    </row>
    <row r="371" spans="1:30" s="41" customFormat="1" x14ac:dyDescent="0.2">
      <c r="A371" s="390">
        <v>1007</v>
      </c>
      <c r="B371" s="390" t="s">
        <v>15</v>
      </c>
      <c r="C371" s="11">
        <v>347221.65</v>
      </c>
      <c r="D371" s="11">
        <v>327017.39</v>
      </c>
      <c r="E371" s="11">
        <v>323985.39</v>
      </c>
      <c r="F371" s="11">
        <v>312485.48</v>
      </c>
      <c r="G371" s="11">
        <v>533734.35</v>
      </c>
      <c r="H371" s="11">
        <v>312195.19</v>
      </c>
      <c r="I371" s="11">
        <v>262213.84999999998</v>
      </c>
      <c r="J371" s="11">
        <v>280554.33</v>
      </c>
      <c r="K371" s="11">
        <v>282921.93</v>
      </c>
      <c r="L371" s="11">
        <v>297678.39</v>
      </c>
      <c r="M371" s="11">
        <v>317317.53999999998</v>
      </c>
      <c r="N371" s="11">
        <v>311381.27</v>
      </c>
      <c r="O371" s="394">
        <f t="shared" si="73"/>
        <v>3908706.7600000007</v>
      </c>
      <c r="Q371" s="390">
        <v>1007</v>
      </c>
      <c r="R371" s="390" t="s">
        <v>15</v>
      </c>
      <c r="S371" s="11">
        <f t="shared" si="74"/>
        <v>347221.65</v>
      </c>
      <c r="T371" s="11">
        <f t="shared" si="75"/>
        <v>674239.04</v>
      </c>
      <c r="U371" s="11">
        <f t="shared" si="72"/>
        <v>998224.43</v>
      </c>
      <c r="V371" s="11">
        <f t="shared" si="72"/>
        <v>1310709.9100000001</v>
      </c>
      <c r="W371" s="11">
        <f t="shared" si="72"/>
        <v>1844444.2600000002</v>
      </c>
      <c r="X371" s="11">
        <f t="shared" si="72"/>
        <v>2156639.4500000002</v>
      </c>
      <c r="Y371" s="11">
        <f t="shared" si="72"/>
        <v>2418853.3000000003</v>
      </c>
      <c r="Z371" s="11">
        <f t="shared" si="72"/>
        <v>2699407.6300000004</v>
      </c>
      <c r="AA371" s="11">
        <f t="shared" si="72"/>
        <v>2982329.5600000005</v>
      </c>
      <c r="AB371" s="11">
        <f t="shared" si="72"/>
        <v>3280007.9500000007</v>
      </c>
      <c r="AC371" s="11">
        <f t="shared" si="72"/>
        <v>3597325.4900000007</v>
      </c>
      <c r="AD371" s="11">
        <f t="shared" si="72"/>
        <v>3908706.7600000007</v>
      </c>
    </row>
    <row r="372" spans="1:30" s="41" customFormat="1" x14ac:dyDescent="0.2">
      <c r="A372" s="390">
        <v>1008</v>
      </c>
      <c r="B372" s="390" t="s">
        <v>16</v>
      </c>
      <c r="C372" s="11">
        <v>138284.18</v>
      </c>
      <c r="D372" s="11">
        <v>116904.07</v>
      </c>
      <c r="E372" s="11">
        <v>116139.6</v>
      </c>
      <c r="F372" s="11">
        <v>126509.36</v>
      </c>
      <c r="G372" s="11">
        <v>110134.81</v>
      </c>
      <c r="H372" s="11">
        <v>129054.2</v>
      </c>
      <c r="I372" s="11">
        <v>127194.14</v>
      </c>
      <c r="J372" s="11">
        <v>136343.51</v>
      </c>
      <c r="K372" s="11">
        <v>123003.51</v>
      </c>
      <c r="L372" s="11">
        <v>122932.59</v>
      </c>
      <c r="M372" s="11">
        <v>125509.54</v>
      </c>
      <c r="N372" s="11">
        <v>123883.1</v>
      </c>
      <c r="O372" s="394">
        <f t="shared" si="73"/>
        <v>1495892.61</v>
      </c>
      <c r="Q372" s="390">
        <v>1008</v>
      </c>
      <c r="R372" s="390" t="s">
        <v>16</v>
      </c>
      <c r="S372" s="11">
        <f t="shared" si="74"/>
        <v>138284.18</v>
      </c>
      <c r="T372" s="11">
        <f t="shared" si="75"/>
        <v>255188.25</v>
      </c>
      <c r="U372" s="11">
        <f t="shared" si="72"/>
        <v>371327.85</v>
      </c>
      <c r="V372" s="11">
        <f t="shared" si="72"/>
        <v>497837.20999999996</v>
      </c>
      <c r="W372" s="11">
        <f t="shared" si="72"/>
        <v>607972.02</v>
      </c>
      <c r="X372" s="11">
        <f t="shared" si="72"/>
        <v>737026.22</v>
      </c>
      <c r="Y372" s="11">
        <f t="shared" si="72"/>
        <v>864220.36</v>
      </c>
      <c r="Z372" s="11">
        <f t="shared" si="72"/>
        <v>1000563.87</v>
      </c>
      <c r="AA372" s="11">
        <f t="shared" si="72"/>
        <v>1123567.3799999999</v>
      </c>
      <c r="AB372" s="11">
        <f t="shared" si="72"/>
        <v>1246499.97</v>
      </c>
      <c r="AC372" s="11">
        <f t="shared" si="72"/>
        <v>1372009.51</v>
      </c>
      <c r="AD372" s="11">
        <f t="shared" si="72"/>
        <v>1495892.61</v>
      </c>
    </row>
    <row r="373" spans="1:30" s="41" customFormat="1" x14ac:dyDescent="0.2">
      <c r="A373" s="390">
        <v>1009</v>
      </c>
      <c r="B373" s="390" t="s">
        <v>17</v>
      </c>
      <c r="C373" s="11">
        <v>88980.19</v>
      </c>
      <c r="D373" s="11">
        <v>88168.34</v>
      </c>
      <c r="E373" s="11">
        <v>85927.46</v>
      </c>
      <c r="F373" s="11">
        <v>90964.87</v>
      </c>
      <c r="G373" s="11">
        <v>80012.08</v>
      </c>
      <c r="H373" s="11">
        <v>97473.93</v>
      </c>
      <c r="I373" s="11">
        <v>86734.83</v>
      </c>
      <c r="J373" s="11">
        <v>82469.039999999994</v>
      </c>
      <c r="K373" s="11">
        <v>88574.720000000001</v>
      </c>
      <c r="L373" s="11">
        <v>87152.31</v>
      </c>
      <c r="M373" s="11">
        <v>70284.509999999995</v>
      </c>
      <c r="N373" s="11">
        <v>86731.61</v>
      </c>
      <c r="O373" s="394">
        <f t="shared" si="73"/>
        <v>1033473.89</v>
      </c>
      <c r="Q373" s="390">
        <v>1009</v>
      </c>
      <c r="R373" s="390" t="s">
        <v>17</v>
      </c>
      <c r="S373" s="11">
        <f t="shared" si="74"/>
        <v>88980.19</v>
      </c>
      <c r="T373" s="11">
        <f t="shared" si="75"/>
        <v>177148.53</v>
      </c>
      <c r="U373" s="11">
        <f t="shared" si="72"/>
        <v>263075.99</v>
      </c>
      <c r="V373" s="11">
        <f t="shared" si="72"/>
        <v>354040.86</v>
      </c>
      <c r="W373" s="11">
        <f t="shared" si="72"/>
        <v>434052.94</v>
      </c>
      <c r="X373" s="11">
        <f t="shared" si="72"/>
        <v>531526.87</v>
      </c>
      <c r="Y373" s="11">
        <f t="shared" si="72"/>
        <v>618261.69999999995</v>
      </c>
      <c r="Z373" s="11">
        <f t="shared" si="72"/>
        <v>700730.74</v>
      </c>
      <c r="AA373" s="11">
        <f t="shared" si="72"/>
        <v>789305.46</v>
      </c>
      <c r="AB373" s="11">
        <f t="shared" si="72"/>
        <v>876457.77</v>
      </c>
      <c r="AC373" s="11">
        <f t="shared" si="72"/>
        <v>946742.28</v>
      </c>
      <c r="AD373" s="11">
        <f t="shared" si="72"/>
        <v>1033473.89</v>
      </c>
    </row>
    <row r="374" spans="1:30" s="41" customFormat="1" x14ac:dyDescent="0.2">
      <c r="A374" s="390">
        <v>1010</v>
      </c>
      <c r="B374" s="390" t="s">
        <v>19</v>
      </c>
      <c r="C374" s="11">
        <v>35413.339999999997</v>
      </c>
      <c r="D374" s="11">
        <v>40041.43</v>
      </c>
      <c r="E374" s="11">
        <v>34023.26</v>
      </c>
      <c r="F374" s="11">
        <v>33224.519999999997</v>
      </c>
      <c r="G374" s="11">
        <v>32441.73</v>
      </c>
      <c r="H374" s="11">
        <v>34326.26</v>
      </c>
      <c r="I374" s="11">
        <v>90795.86</v>
      </c>
      <c r="J374" s="11">
        <v>42056.69</v>
      </c>
      <c r="K374" s="11">
        <v>33655.74</v>
      </c>
      <c r="L374" s="11">
        <v>34595.370000000003</v>
      </c>
      <c r="M374" s="11">
        <v>37342.089999999997</v>
      </c>
      <c r="N374" s="11">
        <v>33049.269999999997</v>
      </c>
      <c r="O374" s="394">
        <f t="shared" si="73"/>
        <v>480965.56000000006</v>
      </c>
      <c r="Q374" s="390">
        <v>1010</v>
      </c>
      <c r="R374" s="390" t="s">
        <v>19</v>
      </c>
      <c r="S374" s="11">
        <f t="shared" si="74"/>
        <v>35413.339999999997</v>
      </c>
      <c r="T374" s="11">
        <f t="shared" si="75"/>
        <v>75454.76999999999</v>
      </c>
      <c r="U374" s="11">
        <f t="shared" si="72"/>
        <v>109478.03</v>
      </c>
      <c r="V374" s="11">
        <f t="shared" si="72"/>
        <v>142702.54999999999</v>
      </c>
      <c r="W374" s="11">
        <f t="shared" si="72"/>
        <v>175144.28</v>
      </c>
      <c r="X374" s="11">
        <f t="shared" si="72"/>
        <v>209470.54</v>
      </c>
      <c r="Y374" s="11">
        <f t="shared" si="72"/>
        <v>300266.40000000002</v>
      </c>
      <c r="Z374" s="11">
        <f t="shared" si="72"/>
        <v>342323.09</v>
      </c>
      <c r="AA374" s="11">
        <f t="shared" si="72"/>
        <v>375978.83</v>
      </c>
      <c r="AB374" s="11">
        <f t="shared" si="72"/>
        <v>410574.2</v>
      </c>
      <c r="AC374" s="11">
        <f t="shared" si="72"/>
        <v>447916.29000000004</v>
      </c>
      <c r="AD374" s="11">
        <f t="shared" si="72"/>
        <v>480965.56000000006</v>
      </c>
    </row>
    <row r="375" spans="1:30" s="41" customFormat="1" x14ac:dyDescent="0.2">
      <c r="A375" s="390">
        <v>1011</v>
      </c>
      <c r="B375" s="390" t="s">
        <v>20</v>
      </c>
      <c r="C375" s="11">
        <v>77403.55</v>
      </c>
      <c r="D375" s="11">
        <v>74586.42</v>
      </c>
      <c r="E375" s="11">
        <v>77757.42</v>
      </c>
      <c r="F375" s="11">
        <v>76744.3</v>
      </c>
      <c r="G375" s="11">
        <v>73702.75</v>
      </c>
      <c r="H375" s="11">
        <v>85124.73</v>
      </c>
      <c r="I375" s="11">
        <v>84167.12</v>
      </c>
      <c r="J375" s="11">
        <v>89582.58</v>
      </c>
      <c r="K375" s="11">
        <v>91263.63</v>
      </c>
      <c r="L375" s="11">
        <v>89407.55</v>
      </c>
      <c r="M375" s="11">
        <v>93679.32</v>
      </c>
      <c r="N375" s="11">
        <v>97101.87</v>
      </c>
      <c r="O375" s="394">
        <f t="shared" si="73"/>
        <v>1010521.2400000001</v>
      </c>
      <c r="Q375" s="390">
        <v>1011</v>
      </c>
      <c r="R375" s="390" t="s">
        <v>20</v>
      </c>
      <c r="S375" s="11">
        <f t="shared" si="74"/>
        <v>77403.55</v>
      </c>
      <c r="T375" s="11">
        <f t="shared" si="75"/>
        <v>151989.97</v>
      </c>
      <c r="U375" s="11">
        <f t="shared" si="72"/>
        <v>229747.39</v>
      </c>
      <c r="V375" s="11">
        <f t="shared" si="72"/>
        <v>306491.69</v>
      </c>
      <c r="W375" s="11">
        <f t="shared" si="72"/>
        <v>380194.44</v>
      </c>
      <c r="X375" s="11">
        <f t="shared" si="72"/>
        <v>465319.17</v>
      </c>
      <c r="Y375" s="11">
        <f t="shared" si="72"/>
        <v>549486.29</v>
      </c>
      <c r="Z375" s="11">
        <f t="shared" si="72"/>
        <v>639068.87</v>
      </c>
      <c r="AA375" s="11">
        <f t="shared" si="72"/>
        <v>730332.5</v>
      </c>
      <c r="AB375" s="11">
        <f t="shared" si="72"/>
        <v>819740.05</v>
      </c>
      <c r="AC375" s="11">
        <f t="shared" si="72"/>
        <v>913419.37000000011</v>
      </c>
      <c r="AD375" s="11">
        <f t="shared" si="72"/>
        <v>1010521.2400000001</v>
      </c>
    </row>
    <row r="376" spans="1:30" s="41" customFormat="1" ht="14.25" customHeight="1" x14ac:dyDescent="0.2">
      <c r="A376" s="390">
        <v>1012</v>
      </c>
      <c r="B376" s="390" t="s">
        <v>21</v>
      </c>
      <c r="C376" s="11">
        <v>141969.96</v>
      </c>
      <c r="D376" s="11">
        <v>462596.92</v>
      </c>
      <c r="E376" s="11">
        <v>316564.68</v>
      </c>
      <c r="F376" s="11">
        <v>308849.27</v>
      </c>
      <c r="G376" s="11">
        <v>299570.24</v>
      </c>
      <c r="H376" s="11">
        <v>330246.58</v>
      </c>
      <c r="I376" s="11">
        <v>322400.90000000002</v>
      </c>
      <c r="J376" s="11">
        <v>384117.53</v>
      </c>
      <c r="K376" s="11">
        <v>329880.59999999998</v>
      </c>
      <c r="L376" s="11">
        <v>400698.81</v>
      </c>
      <c r="M376" s="11">
        <v>456056.43</v>
      </c>
      <c r="N376" s="11">
        <v>475096.7</v>
      </c>
      <c r="O376" s="394">
        <f t="shared" si="73"/>
        <v>4228048.62</v>
      </c>
      <c r="Q376" s="390">
        <v>1012</v>
      </c>
      <c r="R376" s="390" t="s">
        <v>21</v>
      </c>
      <c r="S376" s="11">
        <f t="shared" si="74"/>
        <v>141969.96</v>
      </c>
      <c r="T376" s="11">
        <f t="shared" si="75"/>
        <v>604566.88</v>
      </c>
      <c r="U376" s="11">
        <f t="shared" si="72"/>
        <v>921131.56</v>
      </c>
      <c r="V376" s="11">
        <f t="shared" si="72"/>
        <v>1229980.83</v>
      </c>
      <c r="W376" s="11">
        <f t="shared" si="72"/>
        <v>1529551.07</v>
      </c>
      <c r="X376" s="11">
        <f t="shared" si="72"/>
        <v>1859797.6500000001</v>
      </c>
      <c r="Y376" s="11">
        <f t="shared" si="72"/>
        <v>2182198.5500000003</v>
      </c>
      <c r="Z376" s="11">
        <f t="shared" si="72"/>
        <v>2566316.08</v>
      </c>
      <c r="AA376" s="11">
        <f t="shared" si="72"/>
        <v>2896196.68</v>
      </c>
      <c r="AB376" s="11">
        <f t="shared" si="72"/>
        <v>3296895.49</v>
      </c>
      <c r="AC376" s="11">
        <f t="shared" si="72"/>
        <v>3752951.9200000004</v>
      </c>
      <c r="AD376" s="11">
        <f t="shared" si="72"/>
        <v>4228048.62</v>
      </c>
    </row>
    <row r="377" spans="1:30" s="41" customFormat="1" x14ac:dyDescent="0.2">
      <c r="A377" s="390">
        <v>1013</v>
      </c>
      <c r="B377" s="390" t="s">
        <v>22</v>
      </c>
      <c r="C377" s="11">
        <v>11733.04</v>
      </c>
      <c r="D377" s="11">
        <v>10852.58</v>
      </c>
      <c r="E377" s="11">
        <v>13005.9</v>
      </c>
      <c r="F377" s="11">
        <v>15030.61</v>
      </c>
      <c r="G377" s="11">
        <v>12452.91</v>
      </c>
      <c r="H377" s="11">
        <v>15792.08</v>
      </c>
      <c r="I377" s="11">
        <v>16066.25</v>
      </c>
      <c r="J377" s="11">
        <v>17348.169999999998</v>
      </c>
      <c r="K377" s="11">
        <v>14987.98</v>
      </c>
      <c r="L377" s="11">
        <v>15497.75</v>
      </c>
      <c r="M377" s="11">
        <v>16718.45</v>
      </c>
      <c r="N377" s="11">
        <v>17862.419999999998</v>
      </c>
      <c r="O377" s="394">
        <f t="shared" si="73"/>
        <v>177348.14</v>
      </c>
      <c r="Q377" s="390">
        <v>1013</v>
      </c>
      <c r="R377" s="390" t="s">
        <v>22</v>
      </c>
      <c r="S377" s="11">
        <f t="shared" si="74"/>
        <v>11733.04</v>
      </c>
      <c r="T377" s="11">
        <f t="shared" si="75"/>
        <v>22585.620000000003</v>
      </c>
      <c r="U377" s="11">
        <f t="shared" si="72"/>
        <v>35591.520000000004</v>
      </c>
      <c r="V377" s="11">
        <f t="shared" si="72"/>
        <v>50622.130000000005</v>
      </c>
      <c r="W377" s="11">
        <f t="shared" si="72"/>
        <v>63075.040000000008</v>
      </c>
      <c r="X377" s="11">
        <f t="shared" si="72"/>
        <v>78867.12000000001</v>
      </c>
      <c r="Y377" s="11">
        <f t="shared" si="72"/>
        <v>94933.37000000001</v>
      </c>
      <c r="Z377" s="11">
        <f t="shared" si="72"/>
        <v>112281.54000000001</v>
      </c>
      <c r="AA377" s="11">
        <f t="shared" si="72"/>
        <v>127269.52</v>
      </c>
      <c r="AB377" s="11">
        <f t="shared" si="72"/>
        <v>142767.27000000002</v>
      </c>
      <c r="AC377" s="11">
        <f t="shared" si="72"/>
        <v>159485.72000000003</v>
      </c>
      <c r="AD377" s="11">
        <f t="shared" si="72"/>
        <v>177348.14</v>
      </c>
    </row>
    <row r="378" spans="1:30" s="41" customFormat="1" x14ac:dyDescent="0.2">
      <c r="A378" s="390">
        <v>1014</v>
      </c>
      <c r="B378" s="390" t="s">
        <v>23</v>
      </c>
      <c r="C378" s="11">
        <v>398273.28000000003</v>
      </c>
      <c r="D378" s="11">
        <v>371610.96</v>
      </c>
      <c r="E378" s="11">
        <v>459924.83</v>
      </c>
      <c r="F378" s="11">
        <v>552838.36</v>
      </c>
      <c r="G378" s="11">
        <v>476297.46</v>
      </c>
      <c r="H378" s="11">
        <v>487420.79</v>
      </c>
      <c r="I378" s="11">
        <v>291353.55</v>
      </c>
      <c r="J378" s="11">
        <v>493790.2</v>
      </c>
      <c r="K378" s="11">
        <v>395646.98</v>
      </c>
      <c r="L378" s="11">
        <v>249785.1</v>
      </c>
      <c r="M378" s="11">
        <v>288502.90000000002</v>
      </c>
      <c r="N378" s="11">
        <v>308210.05</v>
      </c>
      <c r="O378" s="394">
        <f t="shared" si="73"/>
        <v>4773654.46</v>
      </c>
      <c r="Q378" s="390">
        <v>1014</v>
      </c>
      <c r="R378" s="390" t="s">
        <v>23</v>
      </c>
      <c r="S378" s="11">
        <f t="shared" si="74"/>
        <v>398273.28000000003</v>
      </c>
      <c r="T378" s="11">
        <f t="shared" si="75"/>
        <v>769884.24</v>
      </c>
      <c r="U378" s="11">
        <f t="shared" si="72"/>
        <v>1229809.07</v>
      </c>
      <c r="V378" s="11">
        <f t="shared" si="72"/>
        <v>1782647.4300000002</v>
      </c>
      <c r="W378" s="11">
        <f t="shared" si="72"/>
        <v>2258944.89</v>
      </c>
      <c r="X378" s="11">
        <f t="shared" si="72"/>
        <v>2746365.68</v>
      </c>
      <c r="Y378" s="11">
        <f t="shared" si="72"/>
        <v>3037719.23</v>
      </c>
      <c r="Z378" s="11">
        <f t="shared" si="72"/>
        <v>3531509.43</v>
      </c>
      <c r="AA378" s="11">
        <f t="shared" si="72"/>
        <v>3927156.41</v>
      </c>
      <c r="AB378" s="11">
        <f t="shared" si="72"/>
        <v>4176941.5100000002</v>
      </c>
      <c r="AC378" s="11">
        <f t="shared" si="72"/>
        <v>4465444.41</v>
      </c>
      <c r="AD378" s="11">
        <f t="shared" si="72"/>
        <v>4773654.46</v>
      </c>
    </row>
    <row r="379" spans="1:30" s="41" customFormat="1" x14ac:dyDescent="0.2">
      <c r="A379" s="390">
        <v>1015</v>
      </c>
      <c r="B379" s="390" t="s">
        <v>24</v>
      </c>
      <c r="C379" s="11">
        <v>86658.08</v>
      </c>
      <c r="D379" s="11">
        <v>81620.95</v>
      </c>
      <c r="E379" s="11">
        <v>87119.6</v>
      </c>
      <c r="F379" s="11">
        <v>88929.48</v>
      </c>
      <c r="G379" s="11">
        <v>82249.38</v>
      </c>
      <c r="H379" s="11">
        <v>87414.06</v>
      </c>
      <c r="I379" s="11">
        <v>80751.33</v>
      </c>
      <c r="J379" s="11">
        <v>83958.29</v>
      </c>
      <c r="K379" s="11">
        <v>86537.34</v>
      </c>
      <c r="L379" s="11">
        <v>85647.72</v>
      </c>
      <c r="M379" s="11">
        <v>84891.65</v>
      </c>
      <c r="N379" s="11">
        <v>88525.13</v>
      </c>
      <c r="O379" s="394">
        <f t="shared" si="73"/>
        <v>1024303.01</v>
      </c>
      <c r="Q379" s="390">
        <v>1015</v>
      </c>
      <c r="R379" s="390" t="s">
        <v>24</v>
      </c>
      <c r="S379" s="11">
        <f t="shared" si="74"/>
        <v>86658.08</v>
      </c>
      <c r="T379" s="11">
        <f t="shared" si="75"/>
        <v>168279.03</v>
      </c>
      <c r="U379" s="11">
        <f t="shared" si="72"/>
        <v>255398.63</v>
      </c>
      <c r="V379" s="11">
        <f t="shared" si="72"/>
        <v>344328.11</v>
      </c>
      <c r="W379" s="11">
        <f t="shared" si="72"/>
        <v>426577.49</v>
      </c>
      <c r="X379" s="11">
        <f t="shared" si="72"/>
        <v>513991.55</v>
      </c>
      <c r="Y379" s="11">
        <f t="shared" si="72"/>
        <v>594742.88</v>
      </c>
      <c r="Z379" s="11">
        <f t="shared" si="72"/>
        <v>678701.17</v>
      </c>
      <c r="AA379" s="11">
        <f t="shared" si="72"/>
        <v>765238.51</v>
      </c>
      <c r="AB379" s="11">
        <f t="shared" si="72"/>
        <v>850886.23</v>
      </c>
      <c r="AC379" s="11">
        <f t="shared" si="72"/>
        <v>935777.88</v>
      </c>
      <c r="AD379" s="11">
        <f t="shared" si="72"/>
        <v>1024303.01</v>
      </c>
    </row>
    <row r="380" spans="1:30" s="41" customFormat="1" x14ac:dyDescent="0.2">
      <c r="A380" s="390">
        <v>1016</v>
      </c>
      <c r="B380" s="390" t="s">
        <v>25</v>
      </c>
      <c r="C380" s="11">
        <v>90422.91</v>
      </c>
      <c r="D380" s="11">
        <v>86888.49</v>
      </c>
      <c r="E380" s="11">
        <v>92287.96</v>
      </c>
      <c r="F380" s="11">
        <v>93562.03</v>
      </c>
      <c r="G380" s="11">
        <v>88749.83</v>
      </c>
      <c r="H380" s="11">
        <v>101039.21</v>
      </c>
      <c r="I380" s="11">
        <v>99538.1</v>
      </c>
      <c r="J380" s="11">
        <v>92373.96</v>
      </c>
      <c r="K380" s="11">
        <v>87380.96</v>
      </c>
      <c r="L380" s="11">
        <v>92934.76</v>
      </c>
      <c r="M380" s="11">
        <v>92348.44</v>
      </c>
      <c r="N380" s="11">
        <v>95675.24</v>
      </c>
      <c r="O380" s="394">
        <f t="shared" si="73"/>
        <v>1113201.8899999999</v>
      </c>
      <c r="Q380" s="390">
        <v>1016</v>
      </c>
      <c r="R380" s="390" t="s">
        <v>25</v>
      </c>
      <c r="S380" s="11">
        <f t="shared" si="74"/>
        <v>90422.91</v>
      </c>
      <c r="T380" s="11">
        <f t="shared" si="75"/>
        <v>177311.40000000002</v>
      </c>
      <c r="U380" s="11">
        <f t="shared" si="72"/>
        <v>269599.36000000004</v>
      </c>
      <c r="V380" s="11">
        <f t="shared" si="72"/>
        <v>363161.39</v>
      </c>
      <c r="W380" s="11">
        <f t="shared" si="72"/>
        <v>451911.22000000003</v>
      </c>
      <c r="X380" s="11">
        <f t="shared" si="72"/>
        <v>552950.43000000005</v>
      </c>
      <c r="Y380" s="11">
        <f t="shared" si="72"/>
        <v>652488.53</v>
      </c>
      <c r="Z380" s="11">
        <f t="shared" si="72"/>
        <v>744862.49</v>
      </c>
      <c r="AA380" s="11">
        <f t="shared" si="72"/>
        <v>832243.45</v>
      </c>
      <c r="AB380" s="11">
        <f t="shared" si="72"/>
        <v>925178.21</v>
      </c>
      <c r="AC380" s="11">
        <f t="shared" si="72"/>
        <v>1017526.6499999999</v>
      </c>
      <c r="AD380" s="11">
        <f t="shared" si="72"/>
        <v>1113201.8899999999</v>
      </c>
    </row>
    <row r="381" spans="1:30" s="41" customFormat="1" x14ac:dyDescent="0.2">
      <c r="A381" s="390">
        <v>1017</v>
      </c>
      <c r="B381" s="390" t="s">
        <v>26</v>
      </c>
      <c r="C381" s="11">
        <v>158519.48000000001</v>
      </c>
      <c r="D381" s="11">
        <v>144406.72</v>
      </c>
      <c r="E381" s="11">
        <v>152841.5</v>
      </c>
      <c r="F381" s="11">
        <v>148870.17000000001</v>
      </c>
      <c r="G381" s="11">
        <v>138844.16</v>
      </c>
      <c r="H381" s="11">
        <v>160478.63</v>
      </c>
      <c r="I381" s="11">
        <v>163525.89000000001</v>
      </c>
      <c r="J381" s="11">
        <v>165222.44</v>
      </c>
      <c r="K381" s="11">
        <v>164976.14000000001</v>
      </c>
      <c r="L381" s="11">
        <v>158249.87</v>
      </c>
      <c r="M381" s="11">
        <v>152241.98000000001</v>
      </c>
      <c r="N381" s="11">
        <v>152143.63</v>
      </c>
      <c r="O381" s="394">
        <f t="shared" si="73"/>
        <v>1860320.6099999999</v>
      </c>
      <c r="Q381" s="390">
        <v>1017</v>
      </c>
      <c r="R381" s="390" t="s">
        <v>26</v>
      </c>
      <c r="S381" s="11">
        <f t="shared" si="74"/>
        <v>158519.48000000001</v>
      </c>
      <c r="T381" s="11">
        <f t="shared" si="75"/>
        <v>302926.2</v>
      </c>
      <c r="U381" s="11">
        <f t="shared" si="72"/>
        <v>455767.7</v>
      </c>
      <c r="V381" s="11">
        <f t="shared" si="72"/>
        <v>604637.87</v>
      </c>
      <c r="W381" s="11">
        <f t="shared" si="72"/>
        <v>743482.03</v>
      </c>
      <c r="X381" s="11">
        <f t="shared" si="72"/>
        <v>903960.66</v>
      </c>
      <c r="Y381" s="11">
        <f t="shared" si="72"/>
        <v>1067486.55</v>
      </c>
      <c r="Z381" s="11">
        <f t="shared" si="72"/>
        <v>1232708.99</v>
      </c>
      <c r="AA381" s="11">
        <f t="shared" si="72"/>
        <v>1397685.13</v>
      </c>
      <c r="AB381" s="11">
        <f t="shared" si="72"/>
        <v>1555935</v>
      </c>
      <c r="AC381" s="11">
        <f t="shared" si="72"/>
        <v>1708176.98</v>
      </c>
      <c r="AD381" s="11">
        <f t="shared" si="72"/>
        <v>1860320.6099999999</v>
      </c>
    </row>
    <row r="382" spans="1:30" s="41" customFormat="1" x14ac:dyDescent="0.2">
      <c r="A382" s="390">
        <v>1018</v>
      </c>
      <c r="B382" s="390" t="s">
        <v>27</v>
      </c>
      <c r="C382" s="11">
        <v>87691.31</v>
      </c>
      <c r="D382" s="11">
        <v>85648.75</v>
      </c>
      <c r="E382" s="11">
        <v>92840.85</v>
      </c>
      <c r="F382" s="11">
        <v>90926.68</v>
      </c>
      <c r="G382" s="11">
        <v>84646.32</v>
      </c>
      <c r="H382" s="11">
        <v>97614.75</v>
      </c>
      <c r="I382" s="11">
        <v>95290.81</v>
      </c>
      <c r="J382" s="11">
        <v>95387.32</v>
      </c>
      <c r="K382" s="11">
        <v>93127.34</v>
      </c>
      <c r="L382" s="11">
        <v>93523.03</v>
      </c>
      <c r="M382" s="11">
        <v>94280.45</v>
      </c>
      <c r="N382" s="11">
        <v>99583.91</v>
      </c>
      <c r="O382" s="394">
        <f t="shared" si="73"/>
        <v>1110561.52</v>
      </c>
      <c r="Q382" s="390">
        <v>1018</v>
      </c>
      <c r="R382" s="390" t="s">
        <v>27</v>
      </c>
      <c r="S382" s="11">
        <f t="shared" si="74"/>
        <v>87691.31</v>
      </c>
      <c r="T382" s="11">
        <f t="shared" si="75"/>
        <v>173340.06</v>
      </c>
      <c r="U382" s="11">
        <f t="shared" si="72"/>
        <v>266180.91000000003</v>
      </c>
      <c r="V382" s="11">
        <f t="shared" si="72"/>
        <v>357107.59</v>
      </c>
      <c r="W382" s="11">
        <f t="shared" si="72"/>
        <v>441753.91000000003</v>
      </c>
      <c r="X382" s="11">
        <f t="shared" si="72"/>
        <v>539368.66</v>
      </c>
      <c r="Y382" s="11">
        <f t="shared" si="72"/>
        <v>634659.47</v>
      </c>
      <c r="Z382" s="11">
        <f t="shared" si="72"/>
        <v>730046.79</v>
      </c>
      <c r="AA382" s="11">
        <f t="shared" si="72"/>
        <v>823174.13</v>
      </c>
      <c r="AB382" s="11">
        <f t="shared" si="72"/>
        <v>916697.16</v>
      </c>
      <c r="AC382" s="11">
        <f t="shared" si="72"/>
        <v>1010977.61</v>
      </c>
      <c r="AD382" s="11">
        <f t="shared" si="72"/>
        <v>1110561.52</v>
      </c>
    </row>
    <row r="383" spans="1:30" s="41" customFormat="1" x14ac:dyDescent="0.2">
      <c r="A383" s="390">
        <v>1019</v>
      </c>
      <c r="B383" s="390" t="s">
        <v>28</v>
      </c>
      <c r="C383" s="11">
        <v>48422.66</v>
      </c>
      <c r="D383" s="11">
        <v>43683.87</v>
      </c>
      <c r="E383" s="11">
        <v>46852.01</v>
      </c>
      <c r="F383" s="11">
        <v>47158.67</v>
      </c>
      <c r="G383" s="11">
        <v>45580.66</v>
      </c>
      <c r="H383" s="11">
        <v>49378.3</v>
      </c>
      <c r="I383" s="11">
        <v>51942.07</v>
      </c>
      <c r="J383" s="11">
        <v>52714.73</v>
      </c>
      <c r="K383" s="11">
        <v>50021.919999999998</v>
      </c>
      <c r="L383" s="11">
        <v>51408.9</v>
      </c>
      <c r="M383" s="11">
        <v>50706.49</v>
      </c>
      <c r="N383" s="11">
        <v>52626.37</v>
      </c>
      <c r="O383" s="394">
        <f t="shared" si="73"/>
        <v>590496.65</v>
      </c>
      <c r="Q383" s="390">
        <v>1019</v>
      </c>
      <c r="R383" s="390" t="s">
        <v>28</v>
      </c>
      <c r="S383" s="11">
        <f t="shared" si="74"/>
        <v>48422.66</v>
      </c>
      <c r="T383" s="11">
        <f t="shared" si="75"/>
        <v>92106.53</v>
      </c>
      <c r="U383" s="11">
        <f t="shared" si="75"/>
        <v>138958.54</v>
      </c>
      <c r="V383" s="11">
        <f t="shared" si="75"/>
        <v>186117.21000000002</v>
      </c>
      <c r="W383" s="11">
        <f t="shared" si="75"/>
        <v>231697.87000000002</v>
      </c>
      <c r="X383" s="11">
        <f t="shared" si="75"/>
        <v>281076.17000000004</v>
      </c>
      <c r="Y383" s="11">
        <f t="shared" si="75"/>
        <v>333018.24000000005</v>
      </c>
      <c r="Z383" s="11">
        <f t="shared" si="75"/>
        <v>385732.97000000003</v>
      </c>
      <c r="AA383" s="11">
        <f t="shared" si="75"/>
        <v>435754.89</v>
      </c>
      <c r="AB383" s="11">
        <f t="shared" si="75"/>
        <v>487163.79000000004</v>
      </c>
      <c r="AC383" s="11">
        <f t="shared" si="75"/>
        <v>537870.28</v>
      </c>
      <c r="AD383" s="11">
        <f t="shared" si="75"/>
        <v>590496.65</v>
      </c>
    </row>
    <row r="384" spans="1:30" s="41" customFormat="1" x14ac:dyDescent="0.2">
      <c r="A384" s="390">
        <v>1020</v>
      </c>
      <c r="B384" s="390" t="s">
        <v>29</v>
      </c>
      <c r="C384" s="11">
        <v>288427.15999999997</v>
      </c>
      <c r="D384" s="11">
        <v>290476.84999999998</v>
      </c>
      <c r="E384" s="11">
        <v>296536.59000000003</v>
      </c>
      <c r="F384" s="11">
        <v>297796.03000000003</v>
      </c>
      <c r="G384" s="11">
        <v>272947.24</v>
      </c>
      <c r="H384" s="11">
        <v>311455.28999999998</v>
      </c>
      <c r="I384" s="11">
        <v>285204.03000000003</v>
      </c>
      <c r="J384" s="11">
        <v>303964.08</v>
      </c>
      <c r="K384" s="11">
        <v>305710.75</v>
      </c>
      <c r="L384" s="11">
        <v>309543.21999999997</v>
      </c>
      <c r="M384" s="11">
        <v>307855.64</v>
      </c>
      <c r="N384" s="11">
        <v>305962.43</v>
      </c>
      <c r="O384" s="394">
        <f t="shared" si="73"/>
        <v>3575879.3100000005</v>
      </c>
      <c r="Q384" s="390">
        <v>1020</v>
      </c>
      <c r="R384" s="390" t="s">
        <v>29</v>
      </c>
      <c r="S384" s="11">
        <f t="shared" si="74"/>
        <v>288427.15999999997</v>
      </c>
      <c r="T384" s="11">
        <f t="shared" ref="T384:AD394" si="76">+S384+D384</f>
        <v>578904.01</v>
      </c>
      <c r="U384" s="11">
        <f t="shared" si="76"/>
        <v>875440.60000000009</v>
      </c>
      <c r="V384" s="11">
        <f t="shared" si="76"/>
        <v>1173236.6300000001</v>
      </c>
      <c r="W384" s="11">
        <f t="shared" si="76"/>
        <v>1446183.87</v>
      </c>
      <c r="X384" s="11">
        <f t="shared" si="76"/>
        <v>1757639.1600000001</v>
      </c>
      <c r="Y384" s="11">
        <f t="shared" si="76"/>
        <v>2042843.1900000002</v>
      </c>
      <c r="Z384" s="11">
        <f t="shared" si="76"/>
        <v>2346807.27</v>
      </c>
      <c r="AA384" s="11">
        <f t="shared" si="76"/>
        <v>2652518.02</v>
      </c>
      <c r="AB384" s="11">
        <f t="shared" si="76"/>
        <v>2962061.24</v>
      </c>
      <c r="AC384" s="11">
        <f t="shared" si="76"/>
        <v>3269916.8800000004</v>
      </c>
      <c r="AD384" s="11">
        <f t="shared" si="76"/>
        <v>3575879.3100000005</v>
      </c>
    </row>
    <row r="385" spans="1:30" s="41" customFormat="1" x14ac:dyDescent="0.2">
      <c r="A385" s="390">
        <v>1021</v>
      </c>
      <c r="B385" s="390" t="s">
        <v>30</v>
      </c>
      <c r="C385" s="11">
        <v>68786.600000000006</v>
      </c>
      <c r="D385" s="11">
        <v>57504.41</v>
      </c>
      <c r="E385" s="11">
        <v>65319.37</v>
      </c>
      <c r="F385" s="11">
        <v>62904.59</v>
      </c>
      <c r="G385" s="11">
        <v>59623.82</v>
      </c>
      <c r="H385" s="11">
        <v>65226.57</v>
      </c>
      <c r="I385" s="11">
        <v>62537.49</v>
      </c>
      <c r="J385" s="11">
        <v>69482.52</v>
      </c>
      <c r="K385" s="11">
        <v>68674.63</v>
      </c>
      <c r="L385" s="11">
        <v>78591.17</v>
      </c>
      <c r="M385" s="11">
        <v>73957.95</v>
      </c>
      <c r="N385" s="11">
        <v>78345.61</v>
      </c>
      <c r="O385" s="394">
        <f t="shared" si="73"/>
        <v>810954.73</v>
      </c>
      <c r="Q385" s="390">
        <v>1021</v>
      </c>
      <c r="R385" s="390" t="s">
        <v>30</v>
      </c>
      <c r="S385" s="11">
        <f t="shared" si="74"/>
        <v>68786.600000000006</v>
      </c>
      <c r="T385" s="11">
        <f t="shared" si="76"/>
        <v>126291.01000000001</v>
      </c>
      <c r="U385" s="11">
        <f t="shared" si="76"/>
        <v>191610.38</v>
      </c>
      <c r="V385" s="11">
        <f t="shared" si="76"/>
        <v>254514.97</v>
      </c>
      <c r="W385" s="11">
        <f t="shared" si="76"/>
        <v>314138.78999999998</v>
      </c>
      <c r="X385" s="11">
        <f t="shared" si="76"/>
        <v>379365.36</v>
      </c>
      <c r="Y385" s="11">
        <f t="shared" si="76"/>
        <v>441902.85</v>
      </c>
      <c r="Z385" s="11">
        <f t="shared" si="76"/>
        <v>511385.37</v>
      </c>
      <c r="AA385" s="11">
        <f t="shared" si="76"/>
        <v>580060</v>
      </c>
      <c r="AB385" s="11">
        <f t="shared" si="76"/>
        <v>658651.17000000004</v>
      </c>
      <c r="AC385" s="11">
        <f t="shared" si="76"/>
        <v>732609.12</v>
      </c>
      <c r="AD385" s="11">
        <f t="shared" si="76"/>
        <v>810954.73</v>
      </c>
    </row>
    <row r="386" spans="1:30" s="41" customFormat="1" x14ac:dyDescent="0.2">
      <c r="A386" s="390">
        <v>1022</v>
      </c>
      <c r="B386" s="390" t="s">
        <v>31</v>
      </c>
      <c r="C386" s="11">
        <v>535542.89</v>
      </c>
      <c r="D386" s="11">
        <v>524576.59</v>
      </c>
      <c r="E386" s="11">
        <v>524560.05000000005</v>
      </c>
      <c r="F386" s="11">
        <v>521766.92</v>
      </c>
      <c r="G386" s="11">
        <v>532289.47</v>
      </c>
      <c r="H386" s="11">
        <v>640743.14</v>
      </c>
      <c r="I386" s="11">
        <v>555572</v>
      </c>
      <c r="J386" s="11">
        <v>554338.34</v>
      </c>
      <c r="K386" s="11">
        <v>539831.94999999995</v>
      </c>
      <c r="L386" s="11">
        <v>562878.01</v>
      </c>
      <c r="M386" s="11">
        <v>557683.43999999994</v>
      </c>
      <c r="N386" s="11">
        <v>563469.06999999995</v>
      </c>
      <c r="O386" s="394">
        <f t="shared" si="73"/>
        <v>6613251.870000001</v>
      </c>
      <c r="Q386" s="390">
        <v>1022</v>
      </c>
      <c r="R386" s="390" t="s">
        <v>31</v>
      </c>
      <c r="S386" s="11">
        <f t="shared" si="74"/>
        <v>535542.89</v>
      </c>
      <c r="T386" s="11">
        <f t="shared" si="76"/>
        <v>1060119.48</v>
      </c>
      <c r="U386" s="11">
        <f t="shared" si="76"/>
        <v>1584679.53</v>
      </c>
      <c r="V386" s="11">
        <f t="shared" si="76"/>
        <v>2106446.4500000002</v>
      </c>
      <c r="W386" s="11">
        <f t="shared" si="76"/>
        <v>2638735.92</v>
      </c>
      <c r="X386" s="11">
        <f t="shared" si="76"/>
        <v>3279479.06</v>
      </c>
      <c r="Y386" s="11">
        <f t="shared" si="76"/>
        <v>3835051.06</v>
      </c>
      <c r="Z386" s="11">
        <f t="shared" si="76"/>
        <v>4389389.4000000004</v>
      </c>
      <c r="AA386" s="11">
        <f t="shared" si="76"/>
        <v>4929221.3500000006</v>
      </c>
      <c r="AB386" s="11">
        <f t="shared" si="76"/>
        <v>5492099.3600000003</v>
      </c>
      <c r="AC386" s="11">
        <f t="shared" si="76"/>
        <v>6049782.8000000007</v>
      </c>
      <c r="AD386" s="11">
        <f t="shared" si="76"/>
        <v>6613251.870000001</v>
      </c>
    </row>
    <row r="387" spans="1:30" s="41" customFormat="1" x14ac:dyDescent="0.2">
      <c r="A387" s="390">
        <v>1023</v>
      </c>
      <c r="B387" s="390" t="s">
        <v>32</v>
      </c>
      <c r="C387" s="11">
        <v>78401.69</v>
      </c>
      <c r="D387" s="11">
        <v>76723.009999999995</v>
      </c>
      <c r="E387" s="11">
        <v>61784.59</v>
      </c>
      <c r="F387" s="11">
        <v>91315.8</v>
      </c>
      <c r="G387" s="11">
        <v>78056.81</v>
      </c>
      <c r="H387" s="11">
        <v>90265.72</v>
      </c>
      <c r="I387" s="11">
        <v>93303.039999999994</v>
      </c>
      <c r="J387" s="11">
        <v>98990.36</v>
      </c>
      <c r="K387" s="11">
        <v>79546.42</v>
      </c>
      <c r="L387" s="11">
        <v>81657.87</v>
      </c>
      <c r="M387" s="11">
        <v>72773.42</v>
      </c>
      <c r="N387" s="11">
        <v>74952.55</v>
      </c>
      <c r="O387" s="394">
        <f t="shared" si="73"/>
        <v>977771.28000000014</v>
      </c>
      <c r="Q387" s="390">
        <v>1023</v>
      </c>
      <c r="R387" s="390" t="s">
        <v>32</v>
      </c>
      <c r="S387" s="11">
        <f t="shared" si="74"/>
        <v>78401.69</v>
      </c>
      <c r="T387" s="11">
        <f t="shared" si="76"/>
        <v>155124.70000000001</v>
      </c>
      <c r="U387" s="11">
        <f t="shared" si="76"/>
        <v>216909.29</v>
      </c>
      <c r="V387" s="11">
        <f t="shared" si="76"/>
        <v>308225.09000000003</v>
      </c>
      <c r="W387" s="11">
        <f t="shared" si="76"/>
        <v>386281.9</v>
      </c>
      <c r="X387" s="11">
        <f t="shared" si="76"/>
        <v>476547.62</v>
      </c>
      <c r="Y387" s="11">
        <f t="shared" si="76"/>
        <v>569850.66</v>
      </c>
      <c r="Z387" s="11">
        <f t="shared" si="76"/>
        <v>668841.02</v>
      </c>
      <c r="AA387" s="11">
        <f t="shared" si="76"/>
        <v>748387.44000000006</v>
      </c>
      <c r="AB387" s="11">
        <f t="shared" si="76"/>
        <v>830045.31</v>
      </c>
      <c r="AC387" s="11">
        <f t="shared" si="76"/>
        <v>902818.7300000001</v>
      </c>
      <c r="AD387" s="11">
        <f t="shared" si="76"/>
        <v>977771.28000000014</v>
      </c>
    </row>
    <row r="388" spans="1:30" s="41" customFormat="1" x14ac:dyDescent="0.2">
      <c r="A388" s="390">
        <v>1024</v>
      </c>
      <c r="B388" s="390" t="s">
        <v>33</v>
      </c>
      <c r="C388" s="11">
        <v>487978.31</v>
      </c>
      <c r="D388" s="11">
        <v>480247.62</v>
      </c>
      <c r="E388" s="11">
        <v>493117.54</v>
      </c>
      <c r="F388" s="11">
        <v>489564.83</v>
      </c>
      <c r="G388" s="11">
        <v>432805.73</v>
      </c>
      <c r="H388" s="11">
        <v>492607.48</v>
      </c>
      <c r="I388" s="11">
        <v>445747.69</v>
      </c>
      <c r="J388" s="11">
        <v>488893.37</v>
      </c>
      <c r="K388" s="11">
        <v>474648.44</v>
      </c>
      <c r="L388" s="11">
        <v>493282.52</v>
      </c>
      <c r="M388" s="11">
        <v>515364.88</v>
      </c>
      <c r="N388" s="11">
        <v>522164.5</v>
      </c>
      <c r="O388" s="394">
        <f t="shared" si="73"/>
        <v>5816422.9100000011</v>
      </c>
      <c r="Q388" s="390">
        <v>1024</v>
      </c>
      <c r="R388" s="390" t="s">
        <v>33</v>
      </c>
      <c r="S388" s="11">
        <f t="shared" si="74"/>
        <v>487978.31</v>
      </c>
      <c r="T388" s="11">
        <f t="shared" si="76"/>
        <v>968225.92999999993</v>
      </c>
      <c r="U388" s="11">
        <f t="shared" si="76"/>
        <v>1461343.47</v>
      </c>
      <c r="V388" s="11">
        <f t="shared" si="76"/>
        <v>1950908.3</v>
      </c>
      <c r="W388" s="11">
        <f t="shared" si="76"/>
        <v>2383714.0300000003</v>
      </c>
      <c r="X388" s="11">
        <f t="shared" si="76"/>
        <v>2876321.5100000002</v>
      </c>
      <c r="Y388" s="11">
        <f t="shared" si="76"/>
        <v>3322069.2</v>
      </c>
      <c r="Z388" s="11">
        <f t="shared" si="76"/>
        <v>3810962.5700000003</v>
      </c>
      <c r="AA388" s="11">
        <f t="shared" si="76"/>
        <v>4285611.0100000007</v>
      </c>
      <c r="AB388" s="11">
        <f t="shared" si="76"/>
        <v>4778893.5300000012</v>
      </c>
      <c r="AC388" s="11">
        <f t="shared" si="76"/>
        <v>5294258.4100000011</v>
      </c>
      <c r="AD388" s="11">
        <f t="shared" si="76"/>
        <v>5816422.9100000011</v>
      </c>
    </row>
    <row r="389" spans="1:30" s="41" customFormat="1" x14ac:dyDescent="0.2">
      <c r="A389" s="390">
        <v>1025</v>
      </c>
      <c r="B389" s="390" t="s">
        <v>34</v>
      </c>
      <c r="C389" s="11">
        <v>86516.24</v>
      </c>
      <c r="D389" s="11">
        <v>81294.55</v>
      </c>
      <c r="E389" s="11">
        <v>82339.199999999997</v>
      </c>
      <c r="F389" s="11">
        <v>86262.44</v>
      </c>
      <c r="G389" s="11">
        <v>78754.89</v>
      </c>
      <c r="H389" s="11">
        <v>88861.45</v>
      </c>
      <c r="I389" s="11">
        <v>86632.23</v>
      </c>
      <c r="J389" s="11">
        <v>93491.58</v>
      </c>
      <c r="K389" s="11">
        <v>127919.78</v>
      </c>
      <c r="L389" s="11">
        <v>107223.99</v>
      </c>
      <c r="M389" s="11">
        <v>102443.99</v>
      </c>
      <c r="N389" s="11">
        <v>94592.79</v>
      </c>
      <c r="O389" s="394">
        <f t="shared" si="73"/>
        <v>1116333.1299999999</v>
      </c>
      <c r="Q389" s="390">
        <v>1025</v>
      </c>
      <c r="R389" s="390" t="s">
        <v>34</v>
      </c>
      <c r="S389" s="11">
        <f t="shared" si="74"/>
        <v>86516.24</v>
      </c>
      <c r="T389" s="11">
        <f t="shared" si="76"/>
        <v>167810.79</v>
      </c>
      <c r="U389" s="11">
        <f t="shared" si="76"/>
        <v>250149.99</v>
      </c>
      <c r="V389" s="11">
        <f t="shared" si="76"/>
        <v>336412.43</v>
      </c>
      <c r="W389" s="11">
        <f t="shared" si="76"/>
        <v>415167.32</v>
      </c>
      <c r="X389" s="11">
        <f t="shared" si="76"/>
        <v>504028.77</v>
      </c>
      <c r="Y389" s="11">
        <f t="shared" si="76"/>
        <v>590661</v>
      </c>
      <c r="Z389" s="11">
        <f t="shared" si="76"/>
        <v>684152.58</v>
      </c>
      <c r="AA389" s="11">
        <f t="shared" si="76"/>
        <v>812072.36</v>
      </c>
      <c r="AB389" s="11">
        <f t="shared" si="76"/>
        <v>919296.35</v>
      </c>
      <c r="AC389" s="11">
        <f t="shared" si="76"/>
        <v>1021740.34</v>
      </c>
      <c r="AD389" s="11">
        <f t="shared" si="76"/>
        <v>1116333.1299999999</v>
      </c>
    </row>
    <row r="390" spans="1:30" s="41" customFormat="1" x14ac:dyDescent="0.2">
      <c r="A390" s="390">
        <v>1026</v>
      </c>
      <c r="B390" s="390" t="s">
        <v>35</v>
      </c>
      <c r="C390" s="11">
        <v>19877</v>
      </c>
      <c r="D390" s="11">
        <v>19553.259999999998</v>
      </c>
      <c r="E390" s="11">
        <v>20336.37</v>
      </c>
      <c r="F390" s="11">
        <v>21038.36</v>
      </c>
      <c r="G390" s="11">
        <v>19268.849999999999</v>
      </c>
      <c r="H390" s="11">
        <v>21848.94</v>
      </c>
      <c r="I390" s="11">
        <v>21031.040000000001</v>
      </c>
      <c r="J390" s="11">
        <v>22000.61</v>
      </c>
      <c r="K390" s="11">
        <v>21728.25</v>
      </c>
      <c r="L390" s="11">
        <v>23221.86</v>
      </c>
      <c r="M390" s="11">
        <v>21617.71</v>
      </c>
      <c r="N390" s="11">
        <v>23300.48</v>
      </c>
      <c r="O390" s="394">
        <f t="shared" si="73"/>
        <v>254822.72999999998</v>
      </c>
      <c r="Q390" s="390">
        <v>1026</v>
      </c>
      <c r="R390" s="390" t="s">
        <v>35</v>
      </c>
      <c r="S390" s="11">
        <f t="shared" si="74"/>
        <v>19877</v>
      </c>
      <c r="T390" s="11">
        <f t="shared" si="76"/>
        <v>39430.259999999995</v>
      </c>
      <c r="U390" s="11">
        <f t="shared" si="76"/>
        <v>59766.62999999999</v>
      </c>
      <c r="V390" s="11">
        <f t="shared" si="76"/>
        <v>80804.989999999991</v>
      </c>
      <c r="W390" s="11">
        <f t="shared" si="76"/>
        <v>100073.84</v>
      </c>
      <c r="X390" s="11">
        <f t="shared" si="76"/>
        <v>121922.78</v>
      </c>
      <c r="Y390" s="11">
        <f t="shared" si="76"/>
        <v>142953.82</v>
      </c>
      <c r="Z390" s="11">
        <f t="shared" si="76"/>
        <v>164954.43</v>
      </c>
      <c r="AA390" s="11">
        <f t="shared" si="76"/>
        <v>186682.68</v>
      </c>
      <c r="AB390" s="11">
        <f t="shared" si="76"/>
        <v>209904.53999999998</v>
      </c>
      <c r="AC390" s="11">
        <f t="shared" si="76"/>
        <v>231522.24999999997</v>
      </c>
      <c r="AD390" s="11">
        <f t="shared" si="76"/>
        <v>254822.72999999998</v>
      </c>
    </row>
    <row r="391" spans="1:30" s="41" customFormat="1" x14ac:dyDescent="0.2">
      <c r="A391" s="390">
        <v>1027</v>
      </c>
      <c r="B391" s="390" t="s">
        <v>36</v>
      </c>
      <c r="C391" s="11">
        <v>48775.94</v>
      </c>
      <c r="D391" s="11">
        <v>47246.02</v>
      </c>
      <c r="E391" s="11">
        <v>47400.81</v>
      </c>
      <c r="F391" s="11">
        <v>48152.71</v>
      </c>
      <c r="G391" s="11">
        <v>42369.2</v>
      </c>
      <c r="H391" s="11">
        <v>46652.9</v>
      </c>
      <c r="I391" s="11">
        <v>54720</v>
      </c>
      <c r="J391" s="11">
        <v>51721.59</v>
      </c>
      <c r="K391" s="11">
        <v>47631.47</v>
      </c>
      <c r="L391" s="11">
        <v>48042.63</v>
      </c>
      <c r="M391" s="11">
        <v>48986.07</v>
      </c>
      <c r="N391" s="11">
        <v>51128.639999999999</v>
      </c>
      <c r="O391" s="394">
        <f t="shared" si="73"/>
        <v>582827.98</v>
      </c>
      <c r="Q391" s="390">
        <v>1027</v>
      </c>
      <c r="R391" s="390" t="s">
        <v>36</v>
      </c>
      <c r="S391" s="11">
        <f t="shared" si="74"/>
        <v>48775.94</v>
      </c>
      <c r="T391" s="11">
        <f t="shared" si="76"/>
        <v>96021.959999999992</v>
      </c>
      <c r="U391" s="11">
        <f t="shared" si="76"/>
        <v>143422.76999999999</v>
      </c>
      <c r="V391" s="11">
        <f t="shared" si="76"/>
        <v>191575.47999999998</v>
      </c>
      <c r="W391" s="11">
        <f t="shared" si="76"/>
        <v>233944.68</v>
      </c>
      <c r="X391" s="11">
        <f t="shared" si="76"/>
        <v>280597.58</v>
      </c>
      <c r="Y391" s="11">
        <f t="shared" si="76"/>
        <v>335317.58</v>
      </c>
      <c r="Z391" s="11">
        <f t="shared" si="76"/>
        <v>387039.17000000004</v>
      </c>
      <c r="AA391" s="11">
        <f t="shared" si="76"/>
        <v>434670.64</v>
      </c>
      <c r="AB391" s="11">
        <f t="shared" si="76"/>
        <v>482713.27</v>
      </c>
      <c r="AC391" s="11">
        <f t="shared" si="76"/>
        <v>531699.34</v>
      </c>
      <c r="AD391" s="11">
        <f t="shared" si="76"/>
        <v>582827.98</v>
      </c>
    </row>
    <row r="392" spans="1:30" s="41" customFormat="1" x14ac:dyDescent="0.2">
      <c r="A392" s="390">
        <v>1028</v>
      </c>
      <c r="B392" s="390" t="s">
        <v>37</v>
      </c>
      <c r="C392" s="11">
        <v>268451.27</v>
      </c>
      <c r="D392" s="11">
        <v>284305.99</v>
      </c>
      <c r="E392" s="11">
        <v>258043.26</v>
      </c>
      <c r="F392" s="11">
        <v>268417.62</v>
      </c>
      <c r="G392" s="11">
        <v>247895.12</v>
      </c>
      <c r="H392" s="11">
        <v>317760.8</v>
      </c>
      <c r="I392" s="11">
        <v>324056.58</v>
      </c>
      <c r="J392" s="11">
        <v>285440.96000000002</v>
      </c>
      <c r="K392" s="11">
        <v>269528.55</v>
      </c>
      <c r="L392" s="11">
        <v>273538.45</v>
      </c>
      <c r="M392" s="11">
        <v>291932.13</v>
      </c>
      <c r="N392" s="11">
        <v>295149.42</v>
      </c>
      <c r="O392" s="394">
        <f t="shared" si="73"/>
        <v>3384520.1500000004</v>
      </c>
      <c r="Q392" s="390">
        <v>1028</v>
      </c>
      <c r="R392" s="390" t="s">
        <v>37</v>
      </c>
      <c r="S392" s="11">
        <f t="shared" si="74"/>
        <v>268451.27</v>
      </c>
      <c r="T392" s="11">
        <f t="shared" si="76"/>
        <v>552757.26</v>
      </c>
      <c r="U392" s="11">
        <f t="shared" si="76"/>
        <v>810800.52</v>
      </c>
      <c r="V392" s="11">
        <f t="shared" si="76"/>
        <v>1079218.1400000001</v>
      </c>
      <c r="W392" s="11">
        <f t="shared" si="76"/>
        <v>1327113.2600000002</v>
      </c>
      <c r="X392" s="11">
        <f t="shared" si="76"/>
        <v>1644874.0600000003</v>
      </c>
      <c r="Y392" s="11">
        <f t="shared" si="76"/>
        <v>1968930.6400000004</v>
      </c>
      <c r="Z392" s="11">
        <f t="shared" si="76"/>
        <v>2254371.6000000006</v>
      </c>
      <c r="AA392" s="11">
        <f t="shared" si="76"/>
        <v>2523900.1500000004</v>
      </c>
      <c r="AB392" s="11">
        <f t="shared" si="76"/>
        <v>2797438.6000000006</v>
      </c>
      <c r="AC392" s="11">
        <f t="shared" si="76"/>
        <v>3089370.7300000004</v>
      </c>
      <c r="AD392" s="11">
        <f t="shared" si="76"/>
        <v>3384520.1500000004</v>
      </c>
    </row>
    <row r="393" spans="1:30" s="41" customFormat="1" x14ac:dyDescent="0.2">
      <c r="A393" s="390">
        <v>1029</v>
      </c>
      <c r="B393" s="390" t="s">
        <v>38</v>
      </c>
      <c r="C393" s="11">
        <v>41793.86</v>
      </c>
      <c r="D393" s="11">
        <v>40597.57</v>
      </c>
      <c r="E393" s="11">
        <v>40477.360000000001</v>
      </c>
      <c r="F393" s="11">
        <v>42355.57</v>
      </c>
      <c r="G393" s="11">
        <v>40892.35</v>
      </c>
      <c r="H393" s="11">
        <v>41294.92</v>
      </c>
      <c r="I393" s="11">
        <v>43778.79</v>
      </c>
      <c r="J393" s="11">
        <v>43548.27</v>
      </c>
      <c r="K393" s="11">
        <v>41966.49</v>
      </c>
      <c r="L393" s="11">
        <v>42887.32</v>
      </c>
      <c r="M393" s="11">
        <v>44110.82</v>
      </c>
      <c r="N393" s="11">
        <v>43576.45</v>
      </c>
      <c r="O393" s="394">
        <f t="shared" si="73"/>
        <v>507279.77</v>
      </c>
      <c r="Q393" s="390">
        <v>1029</v>
      </c>
      <c r="R393" s="390" t="s">
        <v>38</v>
      </c>
      <c r="S393" s="11">
        <f t="shared" si="74"/>
        <v>41793.86</v>
      </c>
      <c r="T393" s="11">
        <f t="shared" si="76"/>
        <v>82391.429999999993</v>
      </c>
      <c r="U393" s="11">
        <f t="shared" si="76"/>
        <v>122868.79</v>
      </c>
      <c r="V393" s="11">
        <f t="shared" si="76"/>
        <v>165224.35999999999</v>
      </c>
      <c r="W393" s="11">
        <f t="shared" si="76"/>
        <v>206116.71</v>
      </c>
      <c r="X393" s="11">
        <f t="shared" si="76"/>
        <v>247411.63</v>
      </c>
      <c r="Y393" s="11">
        <f t="shared" si="76"/>
        <v>291190.42</v>
      </c>
      <c r="Z393" s="11">
        <f t="shared" si="76"/>
        <v>334738.69</v>
      </c>
      <c r="AA393" s="11">
        <f t="shared" si="76"/>
        <v>376705.18</v>
      </c>
      <c r="AB393" s="11">
        <f t="shared" si="76"/>
        <v>419592.5</v>
      </c>
      <c r="AC393" s="11">
        <f t="shared" si="76"/>
        <v>463703.32</v>
      </c>
      <c r="AD393" s="11">
        <f t="shared" si="76"/>
        <v>507279.77</v>
      </c>
    </row>
    <row r="394" spans="1:30" s="41" customFormat="1" x14ac:dyDescent="0.2">
      <c r="A394" s="391">
        <v>1030</v>
      </c>
      <c r="B394" s="391" t="s">
        <v>18</v>
      </c>
      <c r="C394" s="16">
        <v>74734.53</v>
      </c>
      <c r="D394" s="16">
        <v>66572.539999999994</v>
      </c>
      <c r="E394" s="16">
        <v>68518.350000000006</v>
      </c>
      <c r="F394" s="16">
        <v>67035.990000000005</v>
      </c>
      <c r="G394" s="16">
        <v>67739.37</v>
      </c>
      <c r="H394" s="16">
        <v>77199.429999999993</v>
      </c>
      <c r="I394" s="16">
        <v>75592.87</v>
      </c>
      <c r="J394" s="16">
        <v>79180.289999999994</v>
      </c>
      <c r="K394" s="16">
        <v>70972.960000000006</v>
      </c>
      <c r="L394" s="16">
        <v>75322.47</v>
      </c>
      <c r="M394" s="16">
        <v>76702.559999999998</v>
      </c>
      <c r="N394" s="16">
        <v>74751.929999999993</v>
      </c>
      <c r="O394" s="395">
        <f t="shared" si="73"/>
        <v>874323.2899999998</v>
      </c>
      <c r="Q394" s="391">
        <v>1030</v>
      </c>
      <c r="R394" s="391" t="s">
        <v>18</v>
      </c>
      <c r="S394" s="16">
        <f t="shared" si="74"/>
        <v>74734.53</v>
      </c>
      <c r="T394" s="16">
        <f t="shared" si="76"/>
        <v>141307.07</v>
      </c>
      <c r="U394" s="16">
        <f t="shared" si="76"/>
        <v>209825.42</v>
      </c>
      <c r="V394" s="16">
        <f t="shared" si="76"/>
        <v>276861.41000000003</v>
      </c>
      <c r="W394" s="16">
        <f t="shared" si="76"/>
        <v>344600.78</v>
      </c>
      <c r="X394" s="16">
        <f t="shared" si="76"/>
        <v>421800.21</v>
      </c>
      <c r="Y394" s="16">
        <f t="shared" si="76"/>
        <v>497393.08</v>
      </c>
      <c r="Z394" s="16">
        <f t="shared" si="76"/>
        <v>576573.37</v>
      </c>
      <c r="AA394" s="16">
        <f t="shared" si="76"/>
        <v>647546.32999999996</v>
      </c>
      <c r="AB394" s="16">
        <f t="shared" si="76"/>
        <v>722868.79999999993</v>
      </c>
      <c r="AC394" s="16">
        <f t="shared" si="76"/>
        <v>799571.35999999987</v>
      </c>
      <c r="AD394" s="16">
        <f t="shared" si="76"/>
        <v>874323.2899999998</v>
      </c>
    </row>
    <row r="395" spans="1:30" s="41" customFormat="1" x14ac:dyDescent="0.2">
      <c r="A395" s="392">
        <v>10300</v>
      </c>
      <c r="B395" s="392" t="s">
        <v>56</v>
      </c>
      <c r="C395" s="396">
        <f t="shared" ref="C395:N395" si="77">SUM(C367:C394)</f>
        <v>6010105.4500000011</v>
      </c>
      <c r="D395" s="396">
        <f t="shared" si="77"/>
        <v>5793666.4400000004</v>
      </c>
      <c r="E395" s="396">
        <f t="shared" si="77"/>
        <v>5996182.3199999994</v>
      </c>
      <c r="F395" s="396">
        <f t="shared" si="77"/>
        <v>6116749.0600000005</v>
      </c>
      <c r="G395" s="396">
        <f t="shared" si="77"/>
        <v>6296227.5299999993</v>
      </c>
      <c r="H395" s="396">
        <f t="shared" si="77"/>
        <v>6904908.0699999994</v>
      </c>
      <c r="I395" s="396">
        <f t="shared" si="77"/>
        <v>6263382.6800000016</v>
      </c>
      <c r="J395" s="396">
        <f t="shared" si="77"/>
        <v>6775224.1900000013</v>
      </c>
      <c r="K395" s="396">
        <f t="shared" si="77"/>
        <v>6375330.9100000011</v>
      </c>
      <c r="L395" s="396">
        <f t="shared" si="77"/>
        <v>6491768.1799999997</v>
      </c>
      <c r="M395" s="396">
        <f t="shared" si="77"/>
        <v>6665704.1600000001</v>
      </c>
      <c r="N395" s="396">
        <f t="shared" si="77"/>
        <v>6609004.8100000005</v>
      </c>
      <c r="O395" s="396">
        <f>SUM(O367:O394)</f>
        <v>76298253.800000012</v>
      </c>
      <c r="Q395" s="392">
        <v>10300</v>
      </c>
      <c r="R395" s="392" t="s">
        <v>56</v>
      </c>
      <c r="S395" s="396">
        <f t="shared" ref="S395:AC395" si="78">SUM(S367:S394)</f>
        <v>6010105.4500000011</v>
      </c>
      <c r="T395" s="396">
        <f t="shared" si="78"/>
        <v>11803771.889999999</v>
      </c>
      <c r="U395" s="396">
        <f t="shared" si="78"/>
        <v>17799954.210000001</v>
      </c>
      <c r="V395" s="396">
        <f t="shared" si="78"/>
        <v>23916703.269999996</v>
      </c>
      <c r="W395" s="396">
        <f t="shared" si="78"/>
        <v>30212930.800000004</v>
      </c>
      <c r="X395" s="396">
        <f t="shared" si="78"/>
        <v>37117838.870000012</v>
      </c>
      <c r="Y395" s="396">
        <f t="shared" si="78"/>
        <v>43381221.549999997</v>
      </c>
      <c r="Z395" s="396">
        <f t="shared" si="78"/>
        <v>50156445.739999995</v>
      </c>
      <c r="AA395" s="396">
        <f t="shared" si="78"/>
        <v>56531776.649999999</v>
      </c>
      <c r="AB395" s="396">
        <f t="shared" si="78"/>
        <v>63023544.829999998</v>
      </c>
      <c r="AC395" s="396">
        <f t="shared" si="78"/>
        <v>69689248.99000001</v>
      </c>
      <c r="AD395" s="396">
        <f>SUM(AD367:AD394)</f>
        <v>76298253.800000012</v>
      </c>
    </row>
    <row r="396" spans="1:30" s="41" customFormat="1" x14ac:dyDescent="0.2"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</row>
    <row r="397" spans="1:30" s="41" customFormat="1" x14ac:dyDescent="0.2">
      <c r="A397" s="388" t="s">
        <v>144</v>
      </c>
      <c r="B397" s="388" t="s">
        <v>160</v>
      </c>
      <c r="C397" s="388" t="s">
        <v>0</v>
      </c>
      <c r="D397" s="388" t="s">
        <v>1</v>
      </c>
      <c r="E397" s="388" t="s">
        <v>2</v>
      </c>
      <c r="F397" s="388" t="s">
        <v>3</v>
      </c>
      <c r="G397" s="388" t="s">
        <v>4</v>
      </c>
      <c r="H397" s="388" t="s">
        <v>5</v>
      </c>
      <c r="I397" s="388" t="s">
        <v>6</v>
      </c>
      <c r="J397" s="388" t="s">
        <v>7</v>
      </c>
      <c r="K397" s="388" t="s">
        <v>8</v>
      </c>
      <c r="L397" s="388" t="s">
        <v>9</v>
      </c>
      <c r="M397" s="388" t="s">
        <v>10</v>
      </c>
      <c r="N397" s="388" t="s">
        <v>11</v>
      </c>
      <c r="O397" s="388" t="s">
        <v>55</v>
      </c>
      <c r="Q397" s="388" t="s">
        <v>73</v>
      </c>
      <c r="R397" s="388" t="s">
        <v>160</v>
      </c>
      <c r="S397" s="388" t="s">
        <v>74</v>
      </c>
      <c r="T397" s="388" t="s">
        <v>75</v>
      </c>
      <c r="U397" s="388" t="s">
        <v>76</v>
      </c>
      <c r="V397" s="388" t="s">
        <v>77</v>
      </c>
      <c r="W397" s="388" t="s">
        <v>78</v>
      </c>
      <c r="X397" s="388" t="s">
        <v>79</v>
      </c>
      <c r="Y397" s="388" t="s">
        <v>80</v>
      </c>
      <c r="Z397" s="388" t="s">
        <v>81</v>
      </c>
      <c r="AA397" s="388" t="s">
        <v>82</v>
      </c>
      <c r="AB397" s="388" t="s">
        <v>83</v>
      </c>
      <c r="AC397" s="388" t="s">
        <v>84</v>
      </c>
      <c r="AD397" s="388" t="s">
        <v>85</v>
      </c>
    </row>
    <row r="398" spans="1:30" s="41" customFormat="1" x14ac:dyDescent="0.2">
      <c r="A398" s="389"/>
      <c r="B398" s="389" t="s">
        <v>46</v>
      </c>
      <c r="C398" s="387">
        <v>0</v>
      </c>
      <c r="D398" s="387">
        <v>0</v>
      </c>
      <c r="E398" s="387">
        <v>0</v>
      </c>
      <c r="F398" s="387">
        <v>0</v>
      </c>
      <c r="G398" s="387">
        <v>0</v>
      </c>
      <c r="H398" s="387">
        <v>0</v>
      </c>
      <c r="I398" s="387">
        <v>0</v>
      </c>
      <c r="J398" s="387">
        <v>0</v>
      </c>
      <c r="K398" s="387">
        <v>0</v>
      </c>
      <c r="L398" s="387">
        <v>0</v>
      </c>
      <c r="M398" s="387">
        <v>0</v>
      </c>
      <c r="N398" s="387">
        <v>0</v>
      </c>
      <c r="O398" s="393">
        <f>SUM(C398:N398)</f>
        <v>0</v>
      </c>
      <c r="Q398" s="389"/>
      <c r="R398" s="389" t="s">
        <v>46</v>
      </c>
      <c r="S398" s="387">
        <f>+C398</f>
        <v>0</v>
      </c>
      <c r="T398" s="387">
        <f>+S398+D398</f>
        <v>0</v>
      </c>
      <c r="U398" s="387">
        <f t="shared" ref="U398:AD413" si="79">+T398+E398</f>
        <v>0</v>
      </c>
      <c r="V398" s="387">
        <f t="shared" si="79"/>
        <v>0</v>
      </c>
      <c r="W398" s="387">
        <f t="shared" si="79"/>
        <v>0</v>
      </c>
      <c r="X398" s="387">
        <f t="shared" si="79"/>
        <v>0</v>
      </c>
      <c r="Y398" s="387">
        <f t="shared" si="79"/>
        <v>0</v>
      </c>
      <c r="Z398" s="387">
        <f t="shared" si="79"/>
        <v>0</v>
      </c>
      <c r="AA398" s="387">
        <f t="shared" si="79"/>
        <v>0</v>
      </c>
      <c r="AB398" s="387">
        <f t="shared" si="79"/>
        <v>0</v>
      </c>
      <c r="AC398" s="387">
        <f t="shared" si="79"/>
        <v>0</v>
      </c>
      <c r="AD398" s="387">
        <f t="shared" si="79"/>
        <v>0</v>
      </c>
    </row>
    <row r="399" spans="1:30" s="41" customFormat="1" x14ac:dyDescent="0.2">
      <c r="A399" s="390">
        <v>1004</v>
      </c>
      <c r="B399" s="390" t="s">
        <v>94</v>
      </c>
      <c r="C399" s="11">
        <v>2695190.28</v>
      </c>
      <c r="D399" s="11">
        <v>2602420.8199999998</v>
      </c>
      <c r="E399" s="11">
        <v>2628662.91</v>
      </c>
      <c r="F399" s="11">
        <v>2756993.07</v>
      </c>
      <c r="G399" s="11">
        <v>2562309.64</v>
      </c>
      <c r="H399" s="11">
        <v>3038686.35</v>
      </c>
      <c r="I399" s="11">
        <v>2829535.26</v>
      </c>
      <c r="J399" s="11">
        <v>2923857.17</v>
      </c>
      <c r="K399" s="11">
        <v>2638519.0699999998</v>
      </c>
      <c r="L399" s="11">
        <v>2855197.11</v>
      </c>
      <c r="M399" s="11">
        <v>2812286.92</v>
      </c>
      <c r="N399" s="11">
        <v>2873807.94</v>
      </c>
      <c r="O399" s="394">
        <f t="shared" ref="O399:O425" si="80">SUM(C399:N399)</f>
        <v>33217466.540000003</v>
      </c>
      <c r="Q399" s="390">
        <v>1004</v>
      </c>
      <c r="R399" s="390" t="s">
        <v>94</v>
      </c>
      <c r="S399" s="11">
        <f t="shared" ref="S399:S425" si="81">+C399</f>
        <v>2695190.28</v>
      </c>
      <c r="T399" s="11">
        <f t="shared" ref="T399:AD414" si="82">+S399+D399</f>
        <v>5297611.0999999996</v>
      </c>
      <c r="U399" s="11">
        <f t="shared" si="79"/>
        <v>7926274.0099999998</v>
      </c>
      <c r="V399" s="11">
        <f t="shared" si="79"/>
        <v>10683267.08</v>
      </c>
      <c r="W399" s="11">
        <f t="shared" si="79"/>
        <v>13245576.720000001</v>
      </c>
      <c r="X399" s="11">
        <f t="shared" si="79"/>
        <v>16284263.07</v>
      </c>
      <c r="Y399" s="11">
        <f t="shared" si="79"/>
        <v>19113798.329999998</v>
      </c>
      <c r="Z399" s="11">
        <f t="shared" si="79"/>
        <v>22037655.5</v>
      </c>
      <c r="AA399" s="11">
        <f t="shared" si="79"/>
        <v>24676174.57</v>
      </c>
      <c r="AB399" s="11">
        <f t="shared" si="79"/>
        <v>27531371.68</v>
      </c>
      <c r="AC399" s="11">
        <f t="shared" si="79"/>
        <v>30343658.600000001</v>
      </c>
      <c r="AD399" s="11">
        <f t="shared" si="79"/>
        <v>33217466.540000003</v>
      </c>
    </row>
    <row r="400" spans="1:30" s="41" customFormat="1" x14ac:dyDescent="0.2">
      <c r="A400" s="390">
        <v>1005</v>
      </c>
      <c r="B400" s="390" t="s">
        <v>13</v>
      </c>
      <c r="C400" s="11">
        <v>41601.360000000001</v>
      </c>
      <c r="D400" s="11">
        <v>39657.68</v>
      </c>
      <c r="E400" s="11">
        <v>40462.22</v>
      </c>
      <c r="F400" s="11">
        <v>41624.699999999997</v>
      </c>
      <c r="G400" s="11">
        <v>39276.870000000003</v>
      </c>
      <c r="H400" s="11">
        <v>46042.06</v>
      </c>
      <c r="I400" s="11">
        <v>44932.39</v>
      </c>
      <c r="J400" s="11">
        <v>47845.39</v>
      </c>
      <c r="K400" s="11">
        <v>44135.93</v>
      </c>
      <c r="L400" s="11">
        <v>45625.41</v>
      </c>
      <c r="M400" s="11">
        <v>46406.36</v>
      </c>
      <c r="N400" s="11">
        <v>46031.92</v>
      </c>
      <c r="O400" s="394">
        <f t="shared" si="80"/>
        <v>523642.29</v>
      </c>
      <c r="Q400" s="390">
        <v>1005</v>
      </c>
      <c r="R400" s="390" t="s">
        <v>13</v>
      </c>
      <c r="S400" s="11">
        <f t="shared" si="81"/>
        <v>41601.360000000001</v>
      </c>
      <c r="T400" s="11">
        <f t="shared" si="82"/>
        <v>81259.040000000008</v>
      </c>
      <c r="U400" s="11">
        <f t="shared" si="79"/>
        <v>121721.26000000001</v>
      </c>
      <c r="V400" s="11">
        <f t="shared" si="79"/>
        <v>163345.96000000002</v>
      </c>
      <c r="W400" s="11">
        <f t="shared" si="79"/>
        <v>202622.83000000002</v>
      </c>
      <c r="X400" s="11">
        <f t="shared" si="79"/>
        <v>248664.89</v>
      </c>
      <c r="Y400" s="11">
        <f t="shared" si="79"/>
        <v>293597.28000000003</v>
      </c>
      <c r="Z400" s="11">
        <f t="shared" si="79"/>
        <v>341442.67000000004</v>
      </c>
      <c r="AA400" s="11">
        <f t="shared" si="79"/>
        <v>385578.60000000003</v>
      </c>
      <c r="AB400" s="11">
        <f t="shared" si="79"/>
        <v>431204.01</v>
      </c>
      <c r="AC400" s="11">
        <f t="shared" si="79"/>
        <v>477610.37</v>
      </c>
      <c r="AD400" s="11">
        <f t="shared" si="79"/>
        <v>523642.29</v>
      </c>
    </row>
    <row r="401" spans="1:30" s="41" customFormat="1" x14ac:dyDescent="0.2">
      <c r="A401" s="390">
        <v>1006</v>
      </c>
      <c r="B401" s="390" t="s">
        <v>14</v>
      </c>
      <c r="C401" s="11">
        <v>76651.38</v>
      </c>
      <c r="D401" s="11">
        <v>74595.350000000006</v>
      </c>
      <c r="E401" s="11">
        <v>79329.59</v>
      </c>
      <c r="F401" s="11">
        <v>81404.039999999994</v>
      </c>
      <c r="G401" s="11">
        <v>75282.42</v>
      </c>
      <c r="H401" s="11">
        <v>87153.29</v>
      </c>
      <c r="I401" s="11">
        <v>88210.38</v>
      </c>
      <c r="J401" s="11">
        <v>90198.09</v>
      </c>
      <c r="K401" s="11">
        <v>86056.25</v>
      </c>
      <c r="L401" s="11">
        <v>83008.88</v>
      </c>
      <c r="M401" s="11">
        <v>86817</v>
      </c>
      <c r="N401" s="11">
        <v>91371.54</v>
      </c>
      <c r="O401" s="394">
        <f t="shared" si="80"/>
        <v>1000078.21</v>
      </c>
      <c r="Q401" s="390">
        <v>1006</v>
      </c>
      <c r="R401" s="390" t="s">
        <v>14</v>
      </c>
      <c r="S401" s="11">
        <f t="shared" si="81"/>
        <v>76651.38</v>
      </c>
      <c r="T401" s="11">
        <f t="shared" si="82"/>
        <v>151246.73000000001</v>
      </c>
      <c r="U401" s="11">
        <f t="shared" si="79"/>
        <v>230576.32</v>
      </c>
      <c r="V401" s="11">
        <f t="shared" si="79"/>
        <v>311980.36</v>
      </c>
      <c r="W401" s="11">
        <f t="shared" si="79"/>
        <v>387262.77999999997</v>
      </c>
      <c r="X401" s="11">
        <f t="shared" si="79"/>
        <v>474416.06999999995</v>
      </c>
      <c r="Y401" s="11">
        <f t="shared" si="79"/>
        <v>562626.44999999995</v>
      </c>
      <c r="Z401" s="11">
        <f t="shared" si="79"/>
        <v>652824.53999999992</v>
      </c>
      <c r="AA401" s="11">
        <f t="shared" si="79"/>
        <v>738880.78999999992</v>
      </c>
      <c r="AB401" s="11">
        <f t="shared" si="79"/>
        <v>821889.66999999993</v>
      </c>
      <c r="AC401" s="11">
        <f t="shared" si="79"/>
        <v>908706.66999999993</v>
      </c>
      <c r="AD401" s="11">
        <f t="shared" si="79"/>
        <v>1000078.21</v>
      </c>
    </row>
    <row r="402" spans="1:30" s="41" customFormat="1" x14ac:dyDescent="0.2">
      <c r="A402" s="390">
        <v>1007</v>
      </c>
      <c r="B402" s="390" t="s">
        <v>15</v>
      </c>
      <c r="C402" s="11">
        <v>326966.40000000002</v>
      </c>
      <c r="D402" s="11">
        <v>312444.21000000002</v>
      </c>
      <c r="E402" s="11">
        <v>317045.92</v>
      </c>
      <c r="F402" s="11">
        <v>303503.34999999998</v>
      </c>
      <c r="G402" s="11">
        <v>260229.58</v>
      </c>
      <c r="H402" s="11">
        <v>340243.05</v>
      </c>
      <c r="I402" s="11">
        <v>416489.88</v>
      </c>
      <c r="J402" s="11">
        <v>476232.63</v>
      </c>
      <c r="K402" s="11">
        <v>444122.95</v>
      </c>
      <c r="L402" s="11">
        <v>445090.72</v>
      </c>
      <c r="M402" s="11">
        <v>472036.84</v>
      </c>
      <c r="N402" s="11">
        <v>465660.8</v>
      </c>
      <c r="O402" s="394">
        <f t="shared" si="80"/>
        <v>4580066.33</v>
      </c>
      <c r="Q402" s="390">
        <v>1007</v>
      </c>
      <c r="R402" s="390" t="s">
        <v>15</v>
      </c>
      <c r="S402" s="11">
        <f t="shared" si="81"/>
        <v>326966.40000000002</v>
      </c>
      <c r="T402" s="11">
        <f t="shared" si="82"/>
        <v>639410.6100000001</v>
      </c>
      <c r="U402" s="11">
        <f t="shared" si="79"/>
        <v>956456.53</v>
      </c>
      <c r="V402" s="11">
        <f t="shared" si="79"/>
        <v>1259959.8799999999</v>
      </c>
      <c r="W402" s="11">
        <f t="shared" si="79"/>
        <v>1520189.46</v>
      </c>
      <c r="X402" s="11">
        <f t="shared" si="79"/>
        <v>1860432.51</v>
      </c>
      <c r="Y402" s="11">
        <f t="shared" si="79"/>
        <v>2276922.39</v>
      </c>
      <c r="Z402" s="11">
        <f t="shared" si="79"/>
        <v>2753155.02</v>
      </c>
      <c r="AA402" s="11">
        <f t="shared" si="79"/>
        <v>3197277.97</v>
      </c>
      <c r="AB402" s="11">
        <f t="shared" si="79"/>
        <v>3642368.6900000004</v>
      </c>
      <c r="AC402" s="11">
        <f t="shared" si="79"/>
        <v>4114405.5300000003</v>
      </c>
      <c r="AD402" s="11">
        <f t="shared" si="79"/>
        <v>4580066.33</v>
      </c>
    </row>
    <row r="403" spans="1:30" s="41" customFormat="1" x14ac:dyDescent="0.2">
      <c r="A403" s="390">
        <v>1008</v>
      </c>
      <c r="B403" s="390" t="s">
        <v>16</v>
      </c>
      <c r="C403" s="11">
        <v>61941.15</v>
      </c>
      <c r="D403" s="11">
        <v>71137.429999999993</v>
      </c>
      <c r="E403" s="11">
        <v>76841.08</v>
      </c>
      <c r="F403" s="11">
        <v>72667.28</v>
      </c>
      <c r="G403" s="11">
        <v>72563.64</v>
      </c>
      <c r="H403" s="11">
        <v>86120.03</v>
      </c>
      <c r="I403" s="11">
        <v>85448.13</v>
      </c>
      <c r="J403" s="11">
        <v>87372.52</v>
      </c>
      <c r="K403" s="11">
        <v>81277.320000000007</v>
      </c>
      <c r="L403" s="11">
        <v>83416.23</v>
      </c>
      <c r="M403" s="11">
        <v>85731.81</v>
      </c>
      <c r="N403" s="11">
        <v>94312.16</v>
      </c>
      <c r="O403" s="394">
        <f t="shared" si="80"/>
        <v>958828.78000000014</v>
      </c>
      <c r="Q403" s="390">
        <v>1008</v>
      </c>
      <c r="R403" s="390" t="s">
        <v>16</v>
      </c>
      <c r="S403" s="11">
        <f t="shared" si="81"/>
        <v>61941.15</v>
      </c>
      <c r="T403" s="11">
        <f t="shared" si="82"/>
        <v>133078.57999999999</v>
      </c>
      <c r="U403" s="11">
        <f t="shared" si="79"/>
        <v>209919.65999999997</v>
      </c>
      <c r="V403" s="11">
        <f t="shared" si="79"/>
        <v>282586.93999999994</v>
      </c>
      <c r="W403" s="11">
        <f t="shared" si="79"/>
        <v>355150.57999999996</v>
      </c>
      <c r="X403" s="11">
        <f t="shared" si="79"/>
        <v>441270.61</v>
      </c>
      <c r="Y403" s="11">
        <f t="shared" si="79"/>
        <v>526718.74</v>
      </c>
      <c r="Z403" s="11">
        <f t="shared" si="79"/>
        <v>614091.26</v>
      </c>
      <c r="AA403" s="11">
        <f t="shared" si="79"/>
        <v>695368.58000000007</v>
      </c>
      <c r="AB403" s="11">
        <f t="shared" si="79"/>
        <v>778784.81</v>
      </c>
      <c r="AC403" s="11">
        <f t="shared" si="79"/>
        <v>864516.62000000011</v>
      </c>
      <c r="AD403" s="11">
        <f t="shared" si="79"/>
        <v>958828.78000000014</v>
      </c>
    </row>
    <row r="404" spans="1:30" s="41" customFormat="1" x14ac:dyDescent="0.2">
      <c r="A404" s="390">
        <v>1009</v>
      </c>
      <c r="B404" s="390" t="s">
        <v>17</v>
      </c>
      <c r="C404" s="11">
        <v>93034.35</v>
      </c>
      <c r="D404" s="11">
        <v>92940.43</v>
      </c>
      <c r="E404" s="11">
        <v>94896.02</v>
      </c>
      <c r="F404" s="11">
        <v>99966.01</v>
      </c>
      <c r="G404" s="11">
        <v>99517.84</v>
      </c>
      <c r="H404" s="11">
        <v>107575.75</v>
      </c>
      <c r="I404" s="11">
        <v>95234.26</v>
      </c>
      <c r="J404" s="11">
        <v>101569.08</v>
      </c>
      <c r="K404" s="11">
        <v>103965.16</v>
      </c>
      <c r="L404" s="11">
        <v>100433.59</v>
      </c>
      <c r="M404" s="11">
        <v>108984.76</v>
      </c>
      <c r="N404" s="11">
        <v>104576.31</v>
      </c>
      <c r="O404" s="394">
        <f t="shared" si="80"/>
        <v>1202693.56</v>
      </c>
      <c r="Q404" s="390">
        <v>1009</v>
      </c>
      <c r="R404" s="390" t="s">
        <v>17</v>
      </c>
      <c r="S404" s="11">
        <f t="shared" si="81"/>
        <v>93034.35</v>
      </c>
      <c r="T404" s="11">
        <f t="shared" si="82"/>
        <v>185974.78</v>
      </c>
      <c r="U404" s="11">
        <f t="shared" si="79"/>
        <v>280870.8</v>
      </c>
      <c r="V404" s="11">
        <f t="shared" si="79"/>
        <v>380836.81</v>
      </c>
      <c r="W404" s="11">
        <f t="shared" si="79"/>
        <v>480354.65</v>
      </c>
      <c r="X404" s="11">
        <f t="shared" si="79"/>
        <v>587930.4</v>
      </c>
      <c r="Y404" s="11">
        <f t="shared" si="79"/>
        <v>683164.66</v>
      </c>
      <c r="Z404" s="11">
        <f t="shared" si="79"/>
        <v>784733.74</v>
      </c>
      <c r="AA404" s="11">
        <f t="shared" si="79"/>
        <v>888698.9</v>
      </c>
      <c r="AB404" s="11">
        <f t="shared" si="79"/>
        <v>989132.49</v>
      </c>
      <c r="AC404" s="11">
        <f t="shared" si="79"/>
        <v>1098117.25</v>
      </c>
      <c r="AD404" s="11">
        <f t="shared" si="79"/>
        <v>1202693.56</v>
      </c>
    </row>
    <row r="405" spans="1:30" s="41" customFormat="1" x14ac:dyDescent="0.2">
      <c r="A405" s="390">
        <v>1010</v>
      </c>
      <c r="B405" s="390" t="s">
        <v>19</v>
      </c>
      <c r="C405" s="11">
        <v>67318.3</v>
      </c>
      <c r="D405" s="11">
        <v>66595.679999999993</v>
      </c>
      <c r="E405" s="11">
        <v>64412.66</v>
      </c>
      <c r="F405" s="11">
        <v>58782.85</v>
      </c>
      <c r="G405" s="11">
        <v>51519.78</v>
      </c>
      <c r="H405" s="11">
        <v>59350.01</v>
      </c>
      <c r="I405" s="11">
        <v>62749.120000000003</v>
      </c>
      <c r="J405" s="11">
        <v>68741.78</v>
      </c>
      <c r="K405" s="11">
        <v>64488.03</v>
      </c>
      <c r="L405" s="11">
        <v>67245.97</v>
      </c>
      <c r="M405" s="11">
        <v>67189.210000000006</v>
      </c>
      <c r="N405" s="11">
        <v>72586.78</v>
      </c>
      <c r="O405" s="394">
        <f t="shared" si="80"/>
        <v>770980.17</v>
      </c>
      <c r="Q405" s="390">
        <v>1010</v>
      </c>
      <c r="R405" s="390" t="s">
        <v>19</v>
      </c>
      <c r="S405" s="11">
        <f t="shared" si="81"/>
        <v>67318.3</v>
      </c>
      <c r="T405" s="11">
        <f t="shared" si="82"/>
        <v>133913.97999999998</v>
      </c>
      <c r="U405" s="11">
        <f t="shared" si="79"/>
        <v>198326.63999999998</v>
      </c>
      <c r="V405" s="11">
        <f t="shared" si="79"/>
        <v>257109.49</v>
      </c>
      <c r="W405" s="11">
        <f t="shared" si="79"/>
        <v>308629.27</v>
      </c>
      <c r="X405" s="11">
        <f t="shared" si="79"/>
        <v>367979.28</v>
      </c>
      <c r="Y405" s="11">
        <f t="shared" si="79"/>
        <v>430728.4</v>
      </c>
      <c r="Z405" s="11">
        <f t="shared" si="79"/>
        <v>499470.18000000005</v>
      </c>
      <c r="AA405" s="11">
        <f t="shared" si="79"/>
        <v>563958.21000000008</v>
      </c>
      <c r="AB405" s="11">
        <f t="shared" si="79"/>
        <v>631204.18000000005</v>
      </c>
      <c r="AC405" s="11">
        <f t="shared" si="79"/>
        <v>698393.39</v>
      </c>
      <c r="AD405" s="11">
        <f t="shared" si="79"/>
        <v>770980.17</v>
      </c>
    </row>
    <row r="406" spans="1:30" s="41" customFormat="1" x14ac:dyDescent="0.2">
      <c r="A406" s="390">
        <v>1011</v>
      </c>
      <c r="B406" s="390" t="s">
        <v>20</v>
      </c>
      <c r="C406" s="11">
        <v>80335.820000000007</v>
      </c>
      <c r="D406" s="11">
        <v>77947.81</v>
      </c>
      <c r="E406" s="11">
        <v>81505.820000000007</v>
      </c>
      <c r="F406" s="11">
        <v>78961.039999999994</v>
      </c>
      <c r="G406" s="11">
        <v>74752.95</v>
      </c>
      <c r="H406" s="11">
        <v>85587.03</v>
      </c>
      <c r="I406" s="11">
        <v>87495.360000000001</v>
      </c>
      <c r="J406" s="11">
        <v>87995.23</v>
      </c>
      <c r="K406" s="11">
        <v>83404.570000000007</v>
      </c>
      <c r="L406" s="11">
        <v>82839.12</v>
      </c>
      <c r="M406" s="11">
        <v>90689.34</v>
      </c>
      <c r="N406" s="11">
        <v>86974.59</v>
      </c>
      <c r="O406" s="394">
        <f t="shared" si="80"/>
        <v>998488.67999999982</v>
      </c>
      <c r="Q406" s="390">
        <v>1011</v>
      </c>
      <c r="R406" s="390" t="s">
        <v>20</v>
      </c>
      <c r="S406" s="11">
        <f t="shared" si="81"/>
        <v>80335.820000000007</v>
      </c>
      <c r="T406" s="11">
        <f t="shared" si="82"/>
        <v>158283.63</v>
      </c>
      <c r="U406" s="11">
        <f t="shared" si="79"/>
        <v>239789.45</v>
      </c>
      <c r="V406" s="11">
        <f t="shared" si="79"/>
        <v>318750.49</v>
      </c>
      <c r="W406" s="11">
        <f t="shared" si="79"/>
        <v>393503.44</v>
      </c>
      <c r="X406" s="11">
        <f t="shared" si="79"/>
        <v>479090.47</v>
      </c>
      <c r="Y406" s="11">
        <f t="shared" si="79"/>
        <v>566585.82999999996</v>
      </c>
      <c r="Z406" s="11">
        <f t="shared" si="79"/>
        <v>654581.05999999994</v>
      </c>
      <c r="AA406" s="11">
        <f t="shared" si="79"/>
        <v>737985.62999999989</v>
      </c>
      <c r="AB406" s="11">
        <f t="shared" si="79"/>
        <v>820824.74999999988</v>
      </c>
      <c r="AC406" s="11">
        <f t="shared" si="79"/>
        <v>911514.08999999985</v>
      </c>
      <c r="AD406" s="11">
        <f t="shared" si="79"/>
        <v>998488.67999999982</v>
      </c>
    </row>
    <row r="407" spans="1:30" s="41" customFormat="1" ht="14.25" customHeight="1" x14ac:dyDescent="0.2">
      <c r="A407" s="390">
        <v>1012</v>
      </c>
      <c r="B407" s="390" t="s">
        <v>21</v>
      </c>
      <c r="C407" s="11">
        <v>274274.56</v>
      </c>
      <c r="D407" s="11">
        <v>271019.65999999997</v>
      </c>
      <c r="E407" s="11">
        <v>274050.98</v>
      </c>
      <c r="F407" s="11">
        <v>279680.37</v>
      </c>
      <c r="G407" s="11">
        <v>271562.27</v>
      </c>
      <c r="H407" s="11">
        <v>307754.89</v>
      </c>
      <c r="I407" s="11">
        <v>311953.77</v>
      </c>
      <c r="J407" s="11">
        <v>338778.43</v>
      </c>
      <c r="K407" s="11">
        <v>349123.3</v>
      </c>
      <c r="L407" s="11">
        <v>322639.39</v>
      </c>
      <c r="M407" s="11">
        <v>336809.91</v>
      </c>
      <c r="N407" s="11">
        <v>348451.37</v>
      </c>
      <c r="O407" s="394">
        <f t="shared" si="80"/>
        <v>3686098.9000000004</v>
      </c>
      <c r="Q407" s="390">
        <v>1012</v>
      </c>
      <c r="R407" s="390" t="s">
        <v>21</v>
      </c>
      <c r="S407" s="11">
        <f t="shared" si="81"/>
        <v>274274.56</v>
      </c>
      <c r="T407" s="11">
        <f t="shared" si="82"/>
        <v>545294.22</v>
      </c>
      <c r="U407" s="11">
        <f t="shared" si="79"/>
        <v>819345.2</v>
      </c>
      <c r="V407" s="11">
        <f t="shared" si="79"/>
        <v>1099025.5699999998</v>
      </c>
      <c r="W407" s="11">
        <f t="shared" si="79"/>
        <v>1370587.8399999999</v>
      </c>
      <c r="X407" s="11">
        <f t="shared" si="79"/>
        <v>1678342.73</v>
      </c>
      <c r="Y407" s="11">
        <f t="shared" si="79"/>
        <v>1990296.5</v>
      </c>
      <c r="Z407" s="11">
        <f t="shared" si="79"/>
        <v>2329074.9300000002</v>
      </c>
      <c r="AA407" s="11">
        <f t="shared" si="79"/>
        <v>2678198.23</v>
      </c>
      <c r="AB407" s="11">
        <f t="shared" si="79"/>
        <v>3000837.62</v>
      </c>
      <c r="AC407" s="11">
        <f t="shared" si="79"/>
        <v>3337647.5300000003</v>
      </c>
      <c r="AD407" s="11">
        <f t="shared" si="79"/>
        <v>3686098.9000000004</v>
      </c>
    </row>
    <row r="408" spans="1:30" s="41" customFormat="1" x14ac:dyDescent="0.2">
      <c r="A408" s="390">
        <v>1013</v>
      </c>
      <c r="B408" s="390" t="s">
        <v>22</v>
      </c>
      <c r="C408" s="11">
        <v>16086.3</v>
      </c>
      <c r="D408" s="11">
        <v>14729.18</v>
      </c>
      <c r="E408" s="11">
        <v>16484.32</v>
      </c>
      <c r="F408" s="11">
        <v>17318.52</v>
      </c>
      <c r="G408" s="11">
        <v>14635.88</v>
      </c>
      <c r="H408" s="11">
        <v>18087.89</v>
      </c>
      <c r="I408" s="11">
        <v>17815.77</v>
      </c>
      <c r="J408" s="11">
        <v>19441.22</v>
      </c>
      <c r="K408" s="11">
        <v>16918.36</v>
      </c>
      <c r="L408" s="11">
        <v>17661.650000000001</v>
      </c>
      <c r="M408" s="11">
        <v>17124.330000000002</v>
      </c>
      <c r="N408" s="11">
        <v>18263.91</v>
      </c>
      <c r="O408" s="394">
        <f t="shared" si="80"/>
        <v>204567.33</v>
      </c>
      <c r="Q408" s="390">
        <v>1013</v>
      </c>
      <c r="R408" s="390" t="s">
        <v>22</v>
      </c>
      <c r="S408" s="11">
        <f t="shared" si="81"/>
        <v>16086.3</v>
      </c>
      <c r="T408" s="11">
        <f t="shared" si="82"/>
        <v>30815.48</v>
      </c>
      <c r="U408" s="11">
        <f t="shared" si="79"/>
        <v>47299.8</v>
      </c>
      <c r="V408" s="11">
        <f t="shared" si="79"/>
        <v>64618.320000000007</v>
      </c>
      <c r="W408" s="11">
        <f t="shared" si="79"/>
        <v>79254.200000000012</v>
      </c>
      <c r="X408" s="11">
        <f t="shared" si="79"/>
        <v>97342.090000000011</v>
      </c>
      <c r="Y408" s="11">
        <f t="shared" si="79"/>
        <v>115157.86000000002</v>
      </c>
      <c r="Z408" s="11">
        <f t="shared" si="79"/>
        <v>134599.08000000002</v>
      </c>
      <c r="AA408" s="11">
        <f t="shared" si="79"/>
        <v>151517.44</v>
      </c>
      <c r="AB408" s="11">
        <f t="shared" si="79"/>
        <v>169179.09</v>
      </c>
      <c r="AC408" s="11">
        <f t="shared" si="79"/>
        <v>186303.41999999998</v>
      </c>
      <c r="AD408" s="11">
        <f t="shared" si="79"/>
        <v>204567.33</v>
      </c>
    </row>
    <row r="409" spans="1:30" s="41" customFormat="1" x14ac:dyDescent="0.2">
      <c r="A409" s="390">
        <v>1014</v>
      </c>
      <c r="B409" s="390" t="s">
        <v>23</v>
      </c>
      <c r="C409" s="11">
        <v>858630.53</v>
      </c>
      <c r="D409" s="11">
        <v>819022.67</v>
      </c>
      <c r="E409" s="11">
        <v>859668.49</v>
      </c>
      <c r="F409" s="11">
        <v>780125.56</v>
      </c>
      <c r="G409" s="11">
        <v>757112.29</v>
      </c>
      <c r="H409" s="11">
        <v>821763.72</v>
      </c>
      <c r="I409" s="11">
        <v>858436.26</v>
      </c>
      <c r="J409" s="11">
        <v>877254.97</v>
      </c>
      <c r="K409" s="11">
        <v>884888.18</v>
      </c>
      <c r="L409" s="11">
        <v>872506.93</v>
      </c>
      <c r="M409" s="11">
        <v>892294.81</v>
      </c>
      <c r="N409" s="11">
        <v>1014081.08</v>
      </c>
      <c r="O409" s="394">
        <f t="shared" si="80"/>
        <v>10295785.49</v>
      </c>
      <c r="Q409" s="390">
        <v>1014</v>
      </c>
      <c r="R409" s="390" t="s">
        <v>23</v>
      </c>
      <c r="S409" s="11">
        <f t="shared" si="81"/>
        <v>858630.53</v>
      </c>
      <c r="T409" s="11">
        <f t="shared" si="82"/>
        <v>1677653.2000000002</v>
      </c>
      <c r="U409" s="11">
        <f t="shared" si="79"/>
        <v>2537321.6900000004</v>
      </c>
      <c r="V409" s="11">
        <f t="shared" si="79"/>
        <v>3317447.2500000005</v>
      </c>
      <c r="W409" s="11">
        <f t="shared" si="79"/>
        <v>4074559.5400000005</v>
      </c>
      <c r="X409" s="11">
        <f t="shared" si="79"/>
        <v>4896323.2600000007</v>
      </c>
      <c r="Y409" s="11">
        <f t="shared" si="79"/>
        <v>5754759.5200000005</v>
      </c>
      <c r="Z409" s="11">
        <f t="shared" si="79"/>
        <v>6632014.4900000002</v>
      </c>
      <c r="AA409" s="11">
        <f t="shared" si="79"/>
        <v>7516902.6699999999</v>
      </c>
      <c r="AB409" s="11">
        <f t="shared" si="79"/>
        <v>8389409.5999999996</v>
      </c>
      <c r="AC409" s="11">
        <f t="shared" si="79"/>
        <v>9281704.4100000001</v>
      </c>
      <c r="AD409" s="11">
        <f t="shared" si="79"/>
        <v>10295785.49</v>
      </c>
    </row>
    <row r="410" spans="1:30" s="41" customFormat="1" x14ac:dyDescent="0.2">
      <c r="A410" s="390">
        <v>1015</v>
      </c>
      <c r="B410" s="390" t="s">
        <v>24</v>
      </c>
      <c r="C410" s="11">
        <v>109888.27</v>
      </c>
      <c r="D410" s="11">
        <v>86850.14</v>
      </c>
      <c r="E410" s="11">
        <v>90740</v>
      </c>
      <c r="F410" s="11">
        <v>90186.13</v>
      </c>
      <c r="G410" s="11">
        <v>85034.68</v>
      </c>
      <c r="H410" s="11">
        <v>97304.2</v>
      </c>
      <c r="I410" s="11">
        <v>91974.69</v>
      </c>
      <c r="J410" s="11">
        <v>93966.96</v>
      </c>
      <c r="K410" s="11">
        <v>97456.47</v>
      </c>
      <c r="L410" s="11">
        <v>95719.32</v>
      </c>
      <c r="M410" s="11">
        <v>95298.42</v>
      </c>
      <c r="N410" s="11">
        <v>100818.5</v>
      </c>
      <c r="O410" s="394">
        <f t="shared" si="80"/>
        <v>1135237.7800000003</v>
      </c>
      <c r="Q410" s="390">
        <v>1015</v>
      </c>
      <c r="R410" s="390" t="s">
        <v>24</v>
      </c>
      <c r="S410" s="11">
        <f t="shared" si="81"/>
        <v>109888.27</v>
      </c>
      <c r="T410" s="11">
        <f t="shared" si="82"/>
        <v>196738.41</v>
      </c>
      <c r="U410" s="11">
        <f t="shared" si="79"/>
        <v>287478.41000000003</v>
      </c>
      <c r="V410" s="11">
        <f t="shared" si="79"/>
        <v>377664.54000000004</v>
      </c>
      <c r="W410" s="11">
        <f t="shared" si="79"/>
        <v>462699.22000000003</v>
      </c>
      <c r="X410" s="11">
        <f t="shared" si="79"/>
        <v>560003.42000000004</v>
      </c>
      <c r="Y410" s="11">
        <f t="shared" si="79"/>
        <v>651978.1100000001</v>
      </c>
      <c r="Z410" s="11">
        <f t="shared" si="79"/>
        <v>745945.07000000007</v>
      </c>
      <c r="AA410" s="11">
        <f t="shared" si="79"/>
        <v>843401.54</v>
      </c>
      <c r="AB410" s="11">
        <f t="shared" si="79"/>
        <v>939120.8600000001</v>
      </c>
      <c r="AC410" s="11">
        <f t="shared" si="79"/>
        <v>1034419.2800000001</v>
      </c>
      <c r="AD410" s="11">
        <f t="shared" si="79"/>
        <v>1135237.7800000003</v>
      </c>
    </row>
    <row r="411" spans="1:30" s="41" customFormat="1" x14ac:dyDescent="0.2">
      <c r="A411" s="390">
        <v>1016</v>
      </c>
      <c r="B411" s="390" t="s">
        <v>25</v>
      </c>
      <c r="C411" s="11">
        <v>84376.6</v>
      </c>
      <c r="D411" s="11">
        <v>82534.84</v>
      </c>
      <c r="E411" s="11">
        <v>87594.25</v>
      </c>
      <c r="F411" s="11">
        <v>90276</v>
      </c>
      <c r="G411" s="11">
        <v>84688.25</v>
      </c>
      <c r="H411" s="11">
        <v>98959.33</v>
      </c>
      <c r="I411" s="11">
        <v>98503.66</v>
      </c>
      <c r="J411" s="11">
        <v>92199.62</v>
      </c>
      <c r="K411" s="11">
        <v>87791.66</v>
      </c>
      <c r="L411" s="11">
        <v>89915.5</v>
      </c>
      <c r="M411" s="11">
        <v>90639.22</v>
      </c>
      <c r="N411" s="11">
        <v>92140.89</v>
      </c>
      <c r="O411" s="394">
        <f t="shared" si="80"/>
        <v>1079619.82</v>
      </c>
      <c r="Q411" s="390">
        <v>1016</v>
      </c>
      <c r="R411" s="390" t="s">
        <v>25</v>
      </c>
      <c r="S411" s="11">
        <f t="shared" si="81"/>
        <v>84376.6</v>
      </c>
      <c r="T411" s="11">
        <f t="shared" si="82"/>
        <v>166911.44</v>
      </c>
      <c r="U411" s="11">
        <f t="shared" si="79"/>
        <v>254505.69</v>
      </c>
      <c r="V411" s="11">
        <f t="shared" si="79"/>
        <v>344781.69</v>
      </c>
      <c r="W411" s="11">
        <f t="shared" si="79"/>
        <v>429469.94</v>
      </c>
      <c r="X411" s="11">
        <f t="shared" si="79"/>
        <v>528429.27</v>
      </c>
      <c r="Y411" s="11">
        <f t="shared" si="79"/>
        <v>626932.93000000005</v>
      </c>
      <c r="Z411" s="11">
        <f t="shared" si="79"/>
        <v>719132.55</v>
      </c>
      <c r="AA411" s="11">
        <f t="shared" si="79"/>
        <v>806924.21000000008</v>
      </c>
      <c r="AB411" s="11">
        <f t="shared" si="79"/>
        <v>896839.71000000008</v>
      </c>
      <c r="AC411" s="11">
        <f t="shared" si="79"/>
        <v>987478.93</v>
      </c>
      <c r="AD411" s="11">
        <f t="shared" si="79"/>
        <v>1079619.82</v>
      </c>
    </row>
    <row r="412" spans="1:30" s="41" customFormat="1" x14ac:dyDescent="0.2">
      <c r="A412" s="390">
        <v>1017</v>
      </c>
      <c r="B412" s="390" t="s">
        <v>26</v>
      </c>
      <c r="C412" s="11">
        <v>204529.6</v>
      </c>
      <c r="D412" s="11">
        <v>214440.34</v>
      </c>
      <c r="E412" s="11">
        <v>222071.86</v>
      </c>
      <c r="F412" s="11">
        <v>215655.79</v>
      </c>
      <c r="G412" s="11">
        <v>202994.05</v>
      </c>
      <c r="H412" s="11">
        <v>234479.63</v>
      </c>
      <c r="I412" s="11">
        <v>218266.17</v>
      </c>
      <c r="J412" s="11">
        <v>237164.5</v>
      </c>
      <c r="K412" s="11">
        <v>234315.64</v>
      </c>
      <c r="L412" s="11">
        <v>233932.49</v>
      </c>
      <c r="M412" s="11">
        <v>238503.85</v>
      </c>
      <c r="N412" s="11">
        <v>235598.64</v>
      </c>
      <c r="O412" s="394">
        <f t="shared" si="80"/>
        <v>2691952.5600000005</v>
      </c>
      <c r="Q412" s="390">
        <v>1017</v>
      </c>
      <c r="R412" s="390" t="s">
        <v>26</v>
      </c>
      <c r="S412" s="11">
        <f t="shared" si="81"/>
        <v>204529.6</v>
      </c>
      <c r="T412" s="11">
        <f t="shared" si="82"/>
        <v>418969.94</v>
      </c>
      <c r="U412" s="11">
        <f t="shared" si="79"/>
        <v>641041.80000000005</v>
      </c>
      <c r="V412" s="11">
        <f t="shared" si="79"/>
        <v>856697.59000000008</v>
      </c>
      <c r="W412" s="11">
        <f t="shared" si="79"/>
        <v>1059691.6400000001</v>
      </c>
      <c r="X412" s="11">
        <f t="shared" si="79"/>
        <v>1294171.27</v>
      </c>
      <c r="Y412" s="11">
        <f t="shared" si="79"/>
        <v>1512437.44</v>
      </c>
      <c r="Z412" s="11">
        <f t="shared" si="79"/>
        <v>1749601.94</v>
      </c>
      <c r="AA412" s="11">
        <f t="shared" si="79"/>
        <v>1983917.58</v>
      </c>
      <c r="AB412" s="11">
        <f t="shared" si="79"/>
        <v>2217850.0700000003</v>
      </c>
      <c r="AC412" s="11">
        <f t="shared" si="79"/>
        <v>2456353.9200000004</v>
      </c>
      <c r="AD412" s="11">
        <f t="shared" si="79"/>
        <v>2691952.5600000005</v>
      </c>
    </row>
    <row r="413" spans="1:30" s="41" customFormat="1" x14ac:dyDescent="0.2">
      <c r="A413" s="390">
        <v>1018</v>
      </c>
      <c r="B413" s="390" t="s">
        <v>27</v>
      </c>
      <c r="C413" s="11">
        <v>103420.76</v>
      </c>
      <c r="D413" s="11">
        <v>97377.74</v>
      </c>
      <c r="E413" s="11">
        <v>105608.09</v>
      </c>
      <c r="F413" s="11">
        <v>108388.22</v>
      </c>
      <c r="G413" s="11">
        <v>93740.62</v>
      </c>
      <c r="H413" s="11">
        <v>105619.8</v>
      </c>
      <c r="I413" s="11">
        <v>104229.79</v>
      </c>
      <c r="J413" s="11">
        <v>105622.73</v>
      </c>
      <c r="K413" s="11">
        <v>103519.19</v>
      </c>
      <c r="L413" s="11">
        <v>104660.81</v>
      </c>
      <c r="M413" s="11">
        <v>105911.64</v>
      </c>
      <c r="N413" s="11">
        <v>110305.74</v>
      </c>
      <c r="O413" s="394">
        <f t="shared" si="80"/>
        <v>1248405.1299999999</v>
      </c>
      <c r="Q413" s="390">
        <v>1018</v>
      </c>
      <c r="R413" s="390" t="s">
        <v>27</v>
      </c>
      <c r="S413" s="11">
        <f t="shared" si="81"/>
        <v>103420.76</v>
      </c>
      <c r="T413" s="11">
        <f t="shared" si="82"/>
        <v>200798.5</v>
      </c>
      <c r="U413" s="11">
        <f t="shared" si="79"/>
        <v>306406.58999999997</v>
      </c>
      <c r="V413" s="11">
        <f t="shared" si="79"/>
        <v>414794.80999999994</v>
      </c>
      <c r="W413" s="11">
        <f t="shared" si="79"/>
        <v>508535.42999999993</v>
      </c>
      <c r="X413" s="11">
        <f t="shared" si="79"/>
        <v>614155.23</v>
      </c>
      <c r="Y413" s="11">
        <f t="shared" si="79"/>
        <v>718385.02</v>
      </c>
      <c r="Z413" s="11">
        <f t="shared" si="79"/>
        <v>824007.75</v>
      </c>
      <c r="AA413" s="11">
        <f t="shared" si="79"/>
        <v>927526.94</v>
      </c>
      <c r="AB413" s="11">
        <f t="shared" si="79"/>
        <v>1032187.75</v>
      </c>
      <c r="AC413" s="11">
        <f t="shared" si="79"/>
        <v>1138099.3899999999</v>
      </c>
      <c r="AD413" s="11">
        <f t="shared" si="79"/>
        <v>1248405.1299999999</v>
      </c>
    </row>
    <row r="414" spans="1:30" s="41" customFormat="1" x14ac:dyDescent="0.2">
      <c r="A414" s="390">
        <v>1019</v>
      </c>
      <c r="B414" s="390" t="s">
        <v>28</v>
      </c>
      <c r="C414" s="11">
        <v>32281.78</v>
      </c>
      <c r="D414" s="11">
        <v>29122.58</v>
      </c>
      <c r="E414" s="11">
        <v>31234.67</v>
      </c>
      <c r="F414" s="11">
        <v>31439.119999999999</v>
      </c>
      <c r="G414" s="11">
        <v>30387.1</v>
      </c>
      <c r="H414" s="11">
        <v>32918.870000000003</v>
      </c>
      <c r="I414" s="11">
        <v>34628.06</v>
      </c>
      <c r="J414" s="11">
        <v>35143.15</v>
      </c>
      <c r="K414" s="11">
        <v>33347.94</v>
      </c>
      <c r="L414" s="11">
        <v>34272.6</v>
      </c>
      <c r="M414" s="11">
        <v>33804.33</v>
      </c>
      <c r="N414" s="11">
        <v>35084.25</v>
      </c>
      <c r="O414" s="394">
        <f t="shared" si="80"/>
        <v>393664.45</v>
      </c>
      <c r="Q414" s="390">
        <v>1019</v>
      </c>
      <c r="R414" s="390" t="s">
        <v>28</v>
      </c>
      <c r="S414" s="11">
        <f t="shared" si="81"/>
        <v>32281.78</v>
      </c>
      <c r="T414" s="11">
        <f t="shared" si="82"/>
        <v>61404.36</v>
      </c>
      <c r="U414" s="11">
        <f t="shared" si="82"/>
        <v>92639.03</v>
      </c>
      <c r="V414" s="11">
        <f t="shared" si="82"/>
        <v>124078.15</v>
      </c>
      <c r="W414" s="11">
        <f t="shared" si="82"/>
        <v>154465.25</v>
      </c>
      <c r="X414" s="11">
        <f t="shared" si="82"/>
        <v>187384.12</v>
      </c>
      <c r="Y414" s="11">
        <f t="shared" si="82"/>
        <v>222012.18</v>
      </c>
      <c r="Z414" s="11">
        <f t="shared" si="82"/>
        <v>257155.33</v>
      </c>
      <c r="AA414" s="11">
        <f t="shared" si="82"/>
        <v>290503.27</v>
      </c>
      <c r="AB414" s="11">
        <f t="shared" si="82"/>
        <v>324775.87</v>
      </c>
      <c r="AC414" s="11">
        <f t="shared" si="82"/>
        <v>358580.2</v>
      </c>
      <c r="AD414" s="11">
        <f t="shared" si="82"/>
        <v>393664.45</v>
      </c>
    </row>
    <row r="415" spans="1:30" s="41" customFormat="1" x14ac:dyDescent="0.2">
      <c r="A415" s="390">
        <v>1020</v>
      </c>
      <c r="B415" s="390" t="s">
        <v>29</v>
      </c>
      <c r="C415" s="11">
        <v>217877.62</v>
      </c>
      <c r="D415" s="11">
        <v>209504.78</v>
      </c>
      <c r="E415" s="11">
        <v>217502.12</v>
      </c>
      <c r="F415" s="11">
        <v>216394.23999999999</v>
      </c>
      <c r="G415" s="11">
        <v>201172.84</v>
      </c>
      <c r="H415" s="11">
        <v>227922.66</v>
      </c>
      <c r="I415" s="11">
        <v>210732.98</v>
      </c>
      <c r="J415" s="11">
        <v>221230.98</v>
      </c>
      <c r="K415" s="11">
        <v>228159.86</v>
      </c>
      <c r="L415" s="11">
        <v>233759.41</v>
      </c>
      <c r="M415" s="11">
        <v>231577.83</v>
      </c>
      <c r="N415" s="11">
        <v>234289.31</v>
      </c>
      <c r="O415" s="394">
        <f t="shared" si="80"/>
        <v>2650124.6300000004</v>
      </c>
      <c r="Q415" s="390">
        <v>1020</v>
      </c>
      <c r="R415" s="390" t="s">
        <v>29</v>
      </c>
      <c r="S415" s="11">
        <f t="shared" si="81"/>
        <v>217877.62</v>
      </c>
      <c r="T415" s="11">
        <f t="shared" ref="T415:AD425" si="83">+S415+D415</f>
        <v>427382.4</v>
      </c>
      <c r="U415" s="11">
        <f t="shared" si="83"/>
        <v>644884.52</v>
      </c>
      <c r="V415" s="11">
        <f t="shared" si="83"/>
        <v>861278.76</v>
      </c>
      <c r="W415" s="11">
        <f t="shared" si="83"/>
        <v>1062451.6000000001</v>
      </c>
      <c r="X415" s="11">
        <f t="shared" si="83"/>
        <v>1290374.26</v>
      </c>
      <c r="Y415" s="11">
        <f t="shared" si="83"/>
        <v>1501107.24</v>
      </c>
      <c r="Z415" s="11">
        <f t="shared" si="83"/>
        <v>1722338.22</v>
      </c>
      <c r="AA415" s="11">
        <f t="shared" si="83"/>
        <v>1950498.08</v>
      </c>
      <c r="AB415" s="11">
        <f t="shared" si="83"/>
        <v>2184257.4900000002</v>
      </c>
      <c r="AC415" s="11">
        <f t="shared" si="83"/>
        <v>2415835.3200000003</v>
      </c>
      <c r="AD415" s="11">
        <f t="shared" si="83"/>
        <v>2650124.6300000004</v>
      </c>
    </row>
    <row r="416" spans="1:30" s="41" customFormat="1" x14ac:dyDescent="0.2">
      <c r="A416" s="390">
        <v>1021</v>
      </c>
      <c r="B416" s="390" t="s">
        <v>30</v>
      </c>
      <c r="C416" s="11">
        <v>82802.64</v>
      </c>
      <c r="D416" s="11">
        <v>77611.12</v>
      </c>
      <c r="E416" s="11">
        <v>80288.75</v>
      </c>
      <c r="F416" s="11">
        <v>81548.81</v>
      </c>
      <c r="G416" s="11">
        <v>73840.5</v>
      </c>
      <c r="H416" s="11">
        <v>82266.289999999994</v>
      </c>
      <c r="I416" s="11">
        <v>80518.45</v>
      </c>
      <c r="J416" s="11">
        <v>84244.68</v>
      </c>
      <c r="K416" s="11">
        <v>86924.71</v>
      </c>
      <c r="L416" s="11">
        <v>88430.18</v>
      </c>
      <c r="M416" s="11">
        <v>93428.95</v>
      </c>
      <c r="N416" s="11">
        <v>92178.64</v>
      </c>
      <c r="O416" s="394">
        <f t="shared" si="80"/>
        <v>1004083.7199999999</v>
      </c>
      <c r="Q416" s="390">
        <v>1021</v>
      </c>
      <c r="R416" s="390" t="s">
        <v>30</v>
      </c>
      <c r="S416" s="11">
        <f t="shared" si="81"/>
        <v>82802.64</v>
      </c>
      <c r="T416" s="11">
        <f t="shared" si="83"/>
        <v>160413.76000000001</v>
      </c>
      <c r="U416" s="11">
        <f t="shared" si="83"/>
        <v>240702.51</v>
      </c>
      <c r="V416" s="11">
        <f t="shared" si="83"/>
        <v>322251.32</v>
      </c>
      <c r="W416" s="11">
        <f t="shared" si="83"/>
        <v>396091.82</v>
      </c>
      <c r="X416" s="11">
        <f t="shared" si="83"/>
        <v>478358.11</v>
      </c>
      <c r="Y416" s="11">
        <f t="shared" si="83"/>
        <v>558876.55999999994</v>
      </c>
      <c r="Z416" s="11">
        <f t="shared" si="83"/>
        <v>643121.24</v>
      </c>
      <c r="AA416" s="11">
        <f t="shared" si="83"/>
        <v>730045.95</v>
      </c>
      <c r="AB416" s="11">
        <f t="shared" si="83"/>
        <v>818476.12999999989</v>
      </c>
      <c r="AC416" s="11">
        <f t="shared" si="83"/>
        <v>911905.07999999984</v>
      </c>
      <c r="AD416" s="11">
        <f t="shared" si="83"/>
        <v>1004083.7199999999</v>
      </c>
    </row>
    <row r="417" spans="1:30" s="41" customFormat="1" x14ac:dyDescent="0.2">
      <c r="A417" s="390">
        <v>1022</v>
      </c>
      <c r="B417" s="390" t="s">
        <v>31</v>
      </c>
      <c r="C417" s="11">
        <v>217743.19</v>
      </c>
      <c r="D417" s="11">
        <v>217102.17</v>
      </c>
      <c r="E417" s="11">
        <v>217161.38</v>
      </c>
      <c r="F417" s="11">
        <v>219279.83</v>
      </c>
      <c r="G417" s="11">
        <v>221964.23</v>
      </c>
      <c r="H417" s="11">
        <v>259433.73</v>
      </c>
      <c r="I417" s="11">
        <v>223429.69</v>
      </c>
      <c r="J417" s="11">
        <v>223987.46</v>
      </c>
      <c r="K417" s="11">
        <v>220654.48</v>
      </c>
      <c r="L417" s="11">
        <v>228738</v>
      </c>
      <c r="M417" s="11">
        <v>231773.46</v>
      </c>
      <c r="N417" s="11">
        <v>238859.02</v>
      </c>
      <c r="O417" s="394">
        <f t="shared" si="80"/>
        <v>2720126.64</v>
      </c>
      <c r="Q417" s="390">
        <v>1022</v>
      </c>
      <c r="R417" s="390" t="s">
        <v>31</v>
      </c>
      <c r="S417" s="11">
        <f t="shared" si="81"/>
        <v>217743.19</v>
      </c>
      <c r="T417" s="11">
        <f t="shared" si="83"/>
        <v>434845.36</v>
      </c>
      <c r="U417" s="11">
        <f t="shared" si="83"/>
        <v>652006.74</v>
      </c>
      <c r="V417" s="11">
        <f t="shared" si="83"/>
        <v>871286.57</v>
      </c>
      <c r="W417" s="11">
        <f t="shared" si="83"/>
        <v>1093250.8</v>
      </c>
      <c r="X417" s="11">
        <f t="shared" si="83"/>
        <v>1352684.53</v>
      </c>
      <c r="Y417" s="11">
        <f t="shared" si="83"/>
        <v>1576114.22</v>
      </c>
      <c r="Z417" s="11">
        <f t="shared" si="83"/>
        <v>1800101.68</v>
      </c>
      <c r="AA417" s="11">
        <f t="shared" si="83"/>
        <v>2020756.16</v>
      </c>
      <c r="AB417" s="11">
        <f t="shared" si="83"/>
        <v>2249494.16</v>
      </c>
      <c r="AC417" s="11">
        <f t="shared" si="83"/>
        <v>2481267.62</v>
      </c>
      <c r="AD417" s="11">
        <f t="shared" si="83"/>
        <v>2720126.64</v>
      </c>
    </row>
    <row r="418" spans="1:30" s="41" customFormat="1" x14ac:dyDescent="0.2">
      <c r="A418" s="390">
        <v>1023</v>
      </c>
      <c r="B418" s="390" t="s">
        <v>32</v>
      </c>
      <c r="C418" s="11">
        <v>46457.09</v>
      </c>
      <c r="D418" s="11">
        <v>44483.18</v>
      </c>
      <c r="E418" s="11">
        <v>61448.11</v>
      </c>
      <c r="F418" s="11">
        <v>29256.49</v>
      </c>
      <c r="G418" s="11">
        <v>42147.68</v>
      </c>
      <c r="H418" s="11">
        <v>50603.18</v>
      </c>
      <c r="I418" s="11">
        <v>51579.73</v>
      </c>
      <c r="J418" s="11">
        <v>53253.01</v>
      </c>
      <c r="K418" s="11">
        <v>55781.99</v>
      </c>
      <c r="L418" s="11">
        <v>57152.72</v>
      </c>
      <c r="M418" s="11">
        <v>51896.14</v>
      </c>
      <c r="N418" s="11">
        <v>54253.36</v>
      </c>
      <c r="O418" s="394">
        <f t="shared" si="80"/>
        <v>598312.67999999993</v>
      </c>
      <c r="Q418" s="390">
        <v>1023</v>
      </c>
      <c r="R418" s="390" t="s">
        <v>32</v>
      </c>
      <c r="S418" s="11">
        <f t="shared" si="81"/>
        <v>46457.09</v>
      </c>
      <c r="T418" s="11">
        <f t="shared" si="83"/>
        <v>90940.26999999999</v>
      </c>
      <c r="U418" s="11">
        <f t="shared" si="83"/>
        <v>152388.38</v>
      </c>
      <c r="V418" s="11">
        <f t="shared" si="83"/>
        <v>181644.87</v>
      </c>
      <c r="W418" s="11">
        <f t="shared" si="83"/>
        <v>223792.55</v>
      </c>
      <c r="X418" s="11">
        <f t="shared" si="83"/>
        <v>274395.73</v>
      </c>
      <c r="Y418" s="11">
        <f t="shared" si="83"/>
        <v>325975.45999999996</v>
      </c>
      <c r="Z418" s="11">
        <f t="shared" si="83"/>
        <v>379228.47</v>
      </c>
      <c r="AA418" s="11">
        <f t="shared" si="83"/>
        <v>435010.45999999996</v>
      </c>
      <c r="AB418" s="11">
        <f t="shared" si="83"/>
        <v>492163.17999999993</v>
      </c>
      <c r="AC418" s="11">
        <f t="shared" si="83"/>
        <v>544059.31999999995</v>
      </c>
      <c r="AD418" s="11">
        <f t="shared" si="83"/>
        <v>598312.67999999993</v>
      </c>
    </row>
    <row r="419" spans="1:30" s="41" customFormat="1" x14ac:dyDescent="0.2">
      <c r="A419" s="390">
        <v>1024</v>
      </c>
      <c r="B419" s="390" t="s">
        <v>33</v>
      </c>
      <c r="C419" s="11">
        <v>367666.57</v>
      </c>
      <c r="D419" s="11">
        <v>365861.19</v>
      </c>
      <c r="E419" s="11">
        <v>373588.24</v>
      </c>
      <c r="F419" s="11">
        <v>371831.71</v>
      </c>
      <c r="G419" s="11">
        <v>334286.77</v>
      </c>
      <c r="H419" s="11">
        <v>376089.16</v>
      </c>
      <c r="I419" s="11">
        <v>347943.89</v>
      </c>
      <c r="J419" s="11">
        <v>374917.16</v>
      </c>
      <c r="K419" s="11">
        <v>364300.79</v>
      </c>
      <c r="L419" s="11">
        <v>370045.61</v>
      </c>
      <c r="M419" s="11">
        <v>391012.2</v>
      </c>
      <c r="N419" s="11">
        <v>392099.77</v>
      </c>
      <c r="O419" s="394">
        <f t="shared" si="80"/>
        <v>4429643.0600000005</v>
      </c>
      <c r="Q419" s="390">
        <v>1024</v>
      </c>
      <c r="R419" s="390" t="s">
        <v>33</v>
      </c>
      <c r="S419" s="11">
        <f t="shared" si="81"/>
        <v>367666.57</v>
      </c>
      <c r="T419" s="11">
        <f t="shared" si="83"/>
        <v>733527.76</v>
      </c>
      <c r="U419" s="11">
        <f t="shared" si="83"/>
        <v>1107116</v>
      </c>
      <c r="V419" s="11">
        <f t="shared" si="83"/>
        <v>1478947.71</v>
      </c>
      <c r="W419" s="11">
        <f t="shared" si="83"/>
        <v>1813234.48</v>
      </c>
      <c r="X419" s="11">
        <f t="shared" si="83"/>
        <v>2189323.64</v>
      </c>
      <c r="Y419" s="11">
        <f t="shared" si="83"/>
        <v>2537267.5300000003</v>
      </c>
      <c r="Z419" s="11">
        <f t="shared" si="83"/>
        <v>2912184.6900000004</v>
      </c>
      <c r="AA419" s="11">
        <f t="shared" si="83"/>
        <v>3276485.4800000004</v>
      </c>
      <c r="AB419" s="11">
        <f t="shared" si="83"/>
        <v>3646531.0900000003</v>
      </c>
      <c r="AC419" s="11">
        <f t="shared" si="83"/>
        <v>4037543.2900000005</v>
      </c>
      <c r="AD419" s="11">
        <f t="shared" si="83"/>
        <v>4429643.0600000005</v>
      </c>
    </row>
    <row r="420" spans="1:30" s="41" customFormat="1" x14ac:dyDescent="0.2">
      <c r="A420" s="390">
        <v>1025</v>
      </c>
      <c r="B420" s="390" t="s">
        <v>34</v>
      </c>
      <c r="C420" s="11">
        <v>63304.09</v>
      </c>
      <c r="D420" s="11">
        <v>59009.37</v>
      </c>
      <c r="E420" s="11">
        <v>59916.34</v>
      </c>
      <c r="F420" s="11">
        <v>62809.43</v>
      </c>
      <c r="G420" s="11">
        <v>57726.23</v>
      </c>
      <c r="H420" s="11">
        <v>65970.009999999995</v>
      </c>
      <c r="I420" s="11">
        <v>64220.97</v>
      </c>
      <c r="J420" s="11">
        <v>69277.72</v>
      </c>
      <c r="K420" s="11">
        <v>91882.49</v>
      </c>
      <c r="L420" s="11">
        <v>79963.88</v>
      </c>
      <c r="M420" s="11">
        <v>77224.25</v>
      </c>
      <c r="N420" s="11">
        <v>83778.81</v>
      </c>
      <c r="O420" s="394">
        <f t="shared" si="80"/>
        <v>835083.58999999985</v>
      </c>
      <c r="Q420" s="390">
        <v>1025</v>
      </c>
      <c r="R420" s="390" t="s">
        <v>34</v>
      </c>
      <c r="S420" s="11">
        <f t="shared" si="81"/>
        <v>63304.09</v>
      </c>
      <c r="T420" s="11">
        <f t="shared" si="83"/>
        <v>122313.45999999999</v>
      </c>
      <c r="U420" s="11">
        <f t="shared" si="83"/>
        <v>182229.8</v>
      </c>
      <c r="V420" s="11">
        <f t="shared" si="83"/>
        <v>245039.22999999998</v>
      </c>
      <c r="W420" s="11">
        <f t="shared" si="83"/>
        <v>302765.45999999996</v>
      </c>
      <c r="X420" s="11">
        <f t="shared" si="83"/>
        <v>368735.47</v>
      </c>
      <c r="Y420" s="11">
        <f t="shared" si="83"/>
        <v>432956.43999999994</v>
      </c>
      <c r="Z420" s="11">
        <f t="shared" si="83"/>
        <v>502234.15999999992</v>
      </c>
      <c r="AA420" s="11">
        <f t="shared" si="83"/>
        <v>594116.64999999991</v>
      </c>
      <c r="AB420" s="11">
        <f t="shared" si="83"/>
        <v>674080.52999999991</v>
      </c>
      <c r="AC420" s="11">
        <f t="shared" si="83"/>
        <v>751304.77999999991</v>
      </c>
      <c r="AD420" s="11">
        <f t="shared" si="83"/>
        <v>835083.58999999985</v>
      </c>
    </row>
    <row r="421" spans="1:30" s="41" customFormat="1" x14ac:dyDescent="0.2">
      <c r="A421" s="390">
        <v>1026</v>
      </c>
      <c r="B421" s="390" t="s">
        <v>35</v>
      </c>
      <c r="C421" s="11">
        <v>25177.33</v>
      </c>
      <c r="D421" s="11">
        <v>24808.97</v>
      </c>
      <c r="E421" s="11">
        <v>25776.36</v>
      </c>
      <c r="F421" s="11">
        <v>26643.84</v>
      </c>
      <c r="G421" s="11">
        <v>24412.33</v>
      </c>
      <c r="H421" s="11">
        <v>27714.86</v>
      </c>
      <c r="I421" s="11">
        <v>26700.18</v>
      </c>
      <c r="J421" s="11">
        <v>27900.01</v>
      </c>
      <c r="K421" s="11">
        <v>27528.2</v>
      </c>
      <c r="L421" s="11">
        <v>29566.34</v>
      </c>
      <c r="M421" s="11">
        <v>27375.78</v>
      </c>
      <c r="N421" s="11">
        <v>29507.66</v>
      </c>
      <c r="O421" s="394">
        <f t="shared" si="80"/>
        <v>323111.86000000004</v>
      </c>
      <c r="Q421" s="390">
        <v>1026</v>
      </c>
      <c r="R421" s="390" t="s">
        <v>35</v>
      </c>
      <c r="S421" s="11">
        <f t="shared" si="81"/>
        <v>25177.33</v>
      </c>
      <c r="T421" s="11">
        <f t="shared" si="83"/>
        <v>49986.3</v>
      </c>
      <c r="U421" s="11">
        <f t="shared" si="83"/>
        <v>75762.66</v>
      </c>
      <c r="V421" s="11">
        <f t="shared" si="83"/>
        <v>102406.5</v>
      </c>
      <c r="W421" s="11">
        <f t="shared" si="83"/>
        <v>126818.83</v>
      </c>
      <c r="X421" s="11">
        <f t="shared" si="83"/>
        <v>154533.69</v>
      </c>
      <c r="Y421" s="11">
        <f t="shared" si="83"/>
        <v>181233.87</v>
      </c>
      <c r="Z421" s="11">
        <f t="shared" si="83"/>
        <v>209133.88</v>
      </c>
      <c r="AA421" s="11">
        <f t="shared" si="83"/>
        <v>236662.08000000002</v>
      </c>
      <c r="AB421" s="11">
        <f t="shared" si="83"/>
        <v>266228.42000000004</v>
      </c>
      <c r="AC421" s="11">
        <f t="shared" si="83"/>
        <v>293604.20000000007</v>
      </c>
      <c r="AD421" s="11">
        <f t="shared" si="83"/>
        <v>323111.86000000004</v>
      </c>
    </row>
    <row r="422" spans="1:30" s="41" customFormat="1" x14ac:dyDescent="0.2">
      <c r="A422" s="390">
        <v>1027</v>
      </c>
      <c r="B422" s="390" t="s">
        <v>36</v>
      </c>
      <c r="C422" s="11">
        <v>51166.89</v>
      </c>
      <c r="D422" s="11">
        <v>47292.26</v>
      </c>
      <c r="E422" s="11">
        <v>49541.78</v>
      </c>
      <c r="F422" s="11">
        <v>49132.25</v>
      </c>
      <c r="G422" s="11">
        <v>44834.33</v>
      </c>
      <c r="H422" s="11">
        <v>50762.67</v>
      </c>
      <c r="I422" s="11">
        <v>56693.75</v>
      </c>
      <c r="J422" s="11">
        <v>50218.87</v>
      </c>
      <c r="K422" s="11">
        <v>50220.65</v>
      </c>
      <c r="L422" s="11">
        <v>49616.93</v>
      </c>
      <c r="M422" s="11">
        <v>48592.06</v>
      </c>
      <c r="N422" s="11">
        <v>52762.11</v>
      </c>
      <c r="O422" s="394">
        <f t="shared" si="80"/>
        <v>600834.54999999993</v>
      </c>
      <c r="Q422" s="390">
        <v>1027</v>
      </c>
      <c r="R422" s="390" t="s">
        <v>36</v>
      </c>
      <c r="S422" s="11">
        <f t="shared" si="81"/>
        <v>51166.89</v>
      </c>
      <c r="T422" s="11">
        <f t="shared" si="83"/>
        <v>98459.15</v>
      </c>
      <c r="U422" s="11">
        <f t="shared" si="83"/>
        <v>148000.93</v>
      </c>
      <c r="V422" s="11">
        <f t="shared" si="83"/>
        <v>197133.18</v>
      </c>
      <c r="W422" s="11">
        <f t="shared" si="83"/>
        <v>241967.51</v>
      </c>
      <c r="X422" s="11">
        <f t="shared" si="83"/>
        <v>292730.18</v>
      </c>
      <c r="Y422" s="11">
        <f t="shared" si="83"/>
        <v>349423.93</v>
      </c>
      <c r="Z422" s="11">
        <f t="shared" si="83"/>
        <v>399642.8</v>
      </c>
      <c r="AA422" s="11">
        <f t="shared" si="83"/>
        <v>449863.45</v>
      </c>
      <c r="AB422" s="11">
        <f t="shared" si="83"/>
        <v>499480.38</v>
      </c>
      <c r="AC422" s="11">
        <f t="shared" si="83"/>
        <v>548072.43999999994</v>
      </c>
      <c r="AD422" s="11">
        <f t="shared" si="83"/>
        <v>600834.54999999993</v>
      </c>
    </row>
    <row r="423" spans="1:30" s="41" customFormat="1" x14ac:dyDescent="0.2">
      <c r="A423" s="390">
        <v>1028</v>
      </c>
      <c r="B423" s="390" t="s">
        <v>37</v>
      </c>
      <c r="C423" s="11">
        <v>354845.46</v>
      </c>
      <c r="D423" s="11">
        <v>341607.16</v>
      </c>
      <c r="E423" s="11">
        <v>347017.17</v>
      </c>
      <c r="F423" s="11">
        <v>360036.89</v>
      </c>
      <c r="G423" s="11">
        <v>330480.38</v>
      </c>
      <c r="H423" s="11">
        <v>319527.62</v>
      </c>
      <c r="I423" s="11">
        <v>312471.27</v>
      </c>
      <c r="J423" s="11">
        <v>370574.91</v>
      </c>
      <c r="K423" s="11">
        <v>367898</v>
      </c>
      <c r="L423" s="11">
        <v>369744.13</v>
      </c>
      <c r="M423" s="11">
        <v>380881.56</v>
      </c>
      <c r="N423" s="11">
        <v>375814.41</v>
      </c>
      <c r="O423" s="394">
        <f t="shared" si="80"/>
        <v>4230898.96</v>
      </c>
      <c r="Q423" s="390">
        <v>1028</v>
      </c>
      <c r="R423" s="390" t="s">
        <v>37</v>
      </c>
      <c r="S423" s="11">
        <f t="shared" si="81"/>
        <v>354845.46</v>
      </c>
      <c r="T423" s="11">
        <f t="shared" si="83"/>
        <v>696452.62</v>
      </c>
      <c r="U423" s="11">
        <f t="shared" si="83"/>
        <v>1043469.79</v>
      </c>
      <c r="V423" s="11">
        <f t="shared" si="83"/>
        <v>1403506.6800000002</v>
      </c>
      <c r="W423" s="11">
        <f t="shared" si="83"/>
        <v>1733987.06</v>
      </c>
      <c r="X423" s="11">
        <f t="shared" si="83"/>
        <v>2053514.6800000002</v>
      </c>
      <c r="Y423" s="11">
        <f t="shared" si="83"/>
        <v>2365985.9500000002</v>
      </c>
      <c r="Z423" s="11">
        <f t="shared" si="83"/>
        <v>2736560.8600000003</v>
      </c>
      <c r="AA423" s="11">
        <f t="shared" si="83"/>
        <v>3104458.8600000003</v>
      </c>
      <c r="AB423" s="11">
        <f t="shared" si="83"/>
        <v>3474202.99</v>
      </c>
      <c r="AC423" s="11">
        <f t="shared" si="83"/>
        <v>3855084.5500000003</v>
      </c>
      <c r="AD423" s="11">
        <f t="shared" si="83"/>
        <v>4230898.96</v>
      </c>
    </row>
    <row r="424" spans="1:30" s="41" customFormat="1" x14ac:dyDescent="0.2">
      <c r="A424" s="390">
        <v>1029</v>
      </c>
      <c r="B424" s="390" t="s">
        <v>38</v>
      </c>
      <c r="C424" s="11">
        <v>5416.43</v>
      </c>
      <c r="D424" s="11">
        <v>4183</v>
      </c>
      <c r="E424" s="11">
        <v>4307.5600000000004</v>
      </c>
      <c r="F424" s="11">
        <v>4262.2</v>
      </c>
      <c r="G424" s="11">
        <v>3970.62</v>
      </c>
      <c r="H424" s="11">
        <v>4780.2700000000004</v>
      </c>
      <c r="I424" s="11">
        <v>5231.16</v>
      </c>
      <c r="J424" s="11">
        <v>5114.13</v>
      </c>
      <c r="K424" s="11">
        <v>5794.88</v>
      </c>
      <c r="L424" s="11">
        <v>6416.99</v>
      </c>
      <c r="M424" s="11">
        <v>4579.4799999999996</v>
      </c>
      <c r="N424" s="11">
        <v>4880.78</v>
      </c>
      <c r="O424" s="394">
        <f t="shared" si="80"/>
        <v>58937.5</v>
      </c>
      <c r="Q424" s="390">
        <v>1029</v>
      </c>
      <c r="R424" s="390" t="s">
        <v>38</v>
      </c>
      <c r="S424" s="11">
        <f t="shared" si="81"/>
        <v>5416.43</v>
      </c>
      <c r="T424" s="11">
        <f t="shared" si="83"/>
        <v>9599.43</v>
      </c>
      <c r="U424" s="11">
        <f t="shared" si="83"/>
        <v>13906.990000000002</v>
      </c>
      <c r="V424" s="11">
        <f t="shared" si="83"/>
        <v>18169.190000000002</v>
      </c>
      <c r="W424" s="11">
        <f t="shared" si="83"/>
        <v>22139.81</v>
      </c>
      <c r="X424" s="11">
        <f t="shared" si="83"/>
        <v>26920.080000000002</v>
      </c>
      <c r="Y424" s="11">
        <f t="shared" si="83"/>
        <v>32151.24</v>
      </c>
      <c r="Z424" s="11">
        <f t="shared" si="83"/>
        <v>37265.370000000003</v>
      </c>
      <c r="AA424" s="11">
        <f t="shared" si="83"/>
        <v>43060.25</v>
      </c>
      <c r="AB424" s="11">
        <f t="shared" si="83"/>
        <v>49477.24</v>
      </c>
      <c r="AC424" s="11">
        <f t="shared" si="83"/>
        <v>54056.72</v>
      </c>
      <c r="AD424" s="11">
        <f t="shared" si="83"/>
        <v>58937.5</v>
      </c>
    </row>
    <row r="425" spans="1:30" s="41" customFormat="1" x14ac:dyDescent="0.2">
      <c r="A425" s="391">
        <v>1030</v>
      </c>
      <c r="B425" s="391" t="s">
        <v>18</v>
      </c>
      <c r="C425" s="16">
        <v>42293.66</v>
      </c>
      <c r="D425" s="16">
        <v>40432.65</v>
      </c>
      <c r="E425" s="16">
        <v>41960.42</v>
      </c>
      <c r="F425" s="16">
        <v>41963.74</v>
      </c>
      <c r="G425" s="16">
        <v>40391.08</v>
      </c>
      <c r="H425" s="16">
        <v>46488.84</v>
      </c>
      <c r="I425" s="16">
        <v>43223.49</v>
      </c>
      <c r="J425" s="16">
        <v>43127.72</v>
      </c>
      <c r="K425" s="16">
        <v>41240.629999999997</v>
      </c>
      <c r="L425" s="16">
        <v>42865.89</v>
      </c>
      <c r="M425" s="16">
        <v>42851.72</v>
      </c>
      <c r="N425" s="16">
        <v>42377.03</v>
      </c>
      <c r="O425" s="395">
        <f t="shared" si="80"/>
        <v>509216.87</v>
      </c>
      <c r="Q425" s="391">
        <v>1030</v>
      </c>
      <c r="R425" s="391" t="s">
        <v>18</v>
      </c>
      <c r="S425" s="16">
        <f t="shared" si="81"/>
        <v>42293.66</v>
      </c>
      <c r="T425" s="16">
        <f t="shared" si="83"/>
        <v>82726.31</v>
      </c>
      <c r="U425" s="16">
        <f t="shared" si="83"/>
        <v>124686.73</v>
      </c>
      <c r="V425" s="16">
        <f t="shared" si="83"/>
        <v>166650.47</v>
      </c>
      <c r="W425" s="16">
        <f t="shared" si="83"/>
        <v>207041.55</v>
      </c>
      <c r="X425" s="16">
        <f t="shared" si="83"/>
        <v>253530.38999999998</v>
      </c>
      <c r="Y425" s="16">
        <f t="shared" si="83"/>
        <v>296753.88</v>
      </c>
      <c r="Z425" s="16">
        <f t="shared" si="83"/>
        <v>339881.6</v>
      </c>
      <c r="AA425" s="16">
        <f t="shared" si="83"/>
        <v>381122.23</v>
      </c>
      <c r="AB425" s="16">
        <f t="shared" si="83"/>
        <v>423988.12</v>
      </c>
      <c r="AC425" s="16">
        <f t="shared" si="83"/>
        <v>466839.83999999997</v>
      </c>
      <c r="AD425" s="16">
        <f t="shared" si="83"/>
        <v>509216.87</v>
      </c>
    </row>
    <row r="426" spans="1:30" s="41" customFormat="1" x14ac:dyDescent="0.2">
      <c r="A426" s="392">
        <v>10300</v>
      </c>
      <c r="B426" s="392" t="s">
        <v>56</v>
      </c>
      <c r="C426" s="396">
        <f t="shared" ref="C426:N426" si="84">SUM(C398:C425)</f>
        <v>6601278.4099999974</v>
      </c>
      <c r="D426" s="396">
        <f t="shared" si="84"/>
        <v>6384732.4100000011</v>
      </c>
      <c r="E426" s="396">
        <f t="shared" si="84"/>
        <v>6549117.1100000003</v>
      </c>
      <c r="F426" s="396">
        <f t="shared" si="84"/>
        <v>6570131.4799999995</v>
      </c>
      <c r="G426" s="396">
        <f t="shared" si="84"/>
        <v>6150834.8499999996</v>
      </c>
      <c r="H426" s="396">
        <f t="shared" si="84"/>
        <v>7079205.1899999995</v>
      </c>
      <c r="I426" s="396">
        <f t="shared" si="84"/>
        <v>6868648.5099999998</v>
      </c>
      <c r="J426" s="396">
        <f t="shared" si="84"/>
        <v>7207230.1199999992</v>
      </c>
      <c r="K426" s="396">
        <f t="shared" si="84"/>
        <v>6893716.7000000011</v>
      </c>
      <c r="L426" s="396">
        <f t="shared" si="84"/>
        <v>7090465.7999999989</v>
      </c>
      <c r="M426" s="396">
        <f t="shared" si="84"/>
        <v>7161722.1799999978</v>
      </c>
      <c r="N426" s="396">
        <f t="shared" si="84"/>
        <v>7390867.3199999984</v>
      </c>
      <c r="O426" s="396">
        <f>SUM(O398:O425)</f>
        <v>81947950.080000028</v>
      </c>
      <c r="Q426" s="392">
        <v>10300</v>
      </c>
      <c r="R426" s="392" t="s">
        <v>56</v>
      </c>
      <c r="S426" s="396">
        <f t="shared" ref="S426:AC426" si="85">SUM(S398:S425)</f>
        <v>6601278.4099999974</v>
      </c>
      <c r="T426" s="396">
        <f t="shared" si="85"/>
        <v>12986010.82</v>
      </c>
      <c r="U426" s="396">
        <f t="shared" si="85"/>
        <v>19535127.929999996</v>
      </c>
      <c r="V426" s="396">
        <f t="shared" si="85"/>
        <v>26105259.410000004</v>
      </c>
      <c r="W426" s="396">
        <f t="shared" si="85"/>
        <v>32256094.260000002</v>
      </c>
      <c r="X426" s="396">
        <f t="shared" si="85"/>
        <v>39335299.449999996</v>
      </c>
      <c r="Y426" s="396">
        <f t="shared" si="85"/>
        <v>46203947.960000001</v>
      </c>
      <c r="Z426" s="396">
        <f t="shared" si="85"/>
        <v>53411178.079999983</v>
      </c>
      <c r="AA426" s="396">
        <f t="shared" si="85"/>
        <v>60304894.779999986</v>
      </c>
      <c r="AB426" s="396">
        <f t="shared" si="85"/>
        <v>67395360.580000028</v>
      </c>
      <c r="AC426" s="396">
        <f t="shared" si="85"/>
        <v>74557082.760000005</v>
      </c>
      <c r="AD426" s="396">
        <f>SUM(AD398:AD425)</f>
        <v>81947950.080000028</v>
      </c>
    </row>
    <row r="427" spans="1:30" s="41" customFormat="1" x14ac:dyDescent="0.2"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</row>
    <row r="428" spans="1:30" s="41" customFormat="1" x14ac:dyDescent="0.2">
      <c r="A428" s="388" t="s">
        <v>144</v>
      </c>
      <c r="B428" s="388" t="s">
        <v>161</v>
      </c>
      <c r="C428" s="388" t="s">
        <v>0</v>
      </c>
      <c r="D428" s="388" t="s">
        <v>1</v>
      </c>
      <c r="E428" s="388" t="s">
        <v>2</v>
      </c>
      <c r="F428" s="388" t="s">
        <v>3</v>
      </c>
      <c r="G428" s="388" t="s">
        <v>4</v>
      </c>
      <c r="H428" s="388" t="s">
        <v>5</v>
      </c>
      <c r="I428" s="388" t="s">
        <v>6</v>
      </c>
      <c r="J428" s="388" t="s">
        <v>7</v>
      </c>
      <c r="K428" s="388" t="s">
        <v>8</v>
      </c>
      <c r="L428" s="388" t="s">
        <v>9</v>
      </c>
      <c r="M428" s="388" t="s">
        <v>10</v>
      </c>
      <c r="N428" s="388" t="s">
        <v>11</v>
      </c>
      <c r="O428" s="388" t="s">
        <v>55</v>
      </c>
      <c r="Q428" s="388" t="s">
        <v>73</v>
      </c>
      <c r="R428" s="388" t="s">
        <v>161</v>
      </c>
      <c r="S428" s="388" t="s">
        <v>74</v>
      </c>
      <c r="T428" s="388" t="s">
        <v>75</v>
      </c>
      <c r="U428" s="388" t="s">
        <v>76</v>
      </c>
      <c r="V428" s="388" t="s">
        <v>77</v>
      </c>
      <c r="W428" s="388" t="s">
        <v>78</v>
      </c>
      <c r="X428" s="388" t="s">
        <v>79</v>
      </c>
      <c r="Y428" s="388" t="s">
        <v>80</v>
      </c>
      <c r="Z428" s="388" t="s">
        <v>81</v>
      </c>
      <c r="AA428" s="388" t="s">
        <v>82</v>
      </c>
      <c r="AB428" s="388" t="s">
        <v>83</v>
      </c>
      <c r="AC428" s="388" t="s">
        <v>84</v>
      </c>
      <c r="AD428" s="388" t="s">
        <v>85</v>
      </c>
    </row>
    <row r="429" spans="1:30" s="41" customFormat="1" x14ac:dyDescent="0.2">
      <c r="A429" s="389"/>
      <c r="B429" s="389" t="s">
        <v>46</v>
      </c>
      <c r="C429" s="387">
        <v>115837.75999999999</v>
      </c>
      <c r="D429" s="387">
        <v>98367.58</v>
      </c>
      <c r="E429" s="387">
        <v>79490.5</v>
      </c>
      <c r="F429" s="387">
        <v>78478.75</v>
      </c>
      <c r="G429" s="387">
        <v>80149.03</v>
      </c>
      <c r="H429" s="387">
        <v>110899.04</v>
      </c>
      <c r="I429" s="387">
        <v>97613.27</v>
      </c>
      <c r="J429" s="387">
        <v>119227.22</v>
      </c>
      <c r="K429" s="387">
        <v>125788.14</v>
      </c>
      <c r="L429" s="387">
        <v>104586.72</v>
      </c>
      <c r="M429" s="387">
        <v>119395.13</v>
      </c>
      <c r="N429" s="387">
        <v>115480.94</v>
      </c>
      <c r="O429" s="393">
        <f>SUM(C429:N429)</f>
        <v>1245314.08</v>
      </c>
      <c r="Q429" s="389"/>
      <c r="R429" s="389" t="s">
        <v>46</v>
      </c>
      <c r="S429" s="387">
        <f>+C429</f>
        <v>115837.75999999999</v>
      </c>
      <c r="T429" s="387">
        <f>+S429+D429</f>
        <v>214205.34</v>
      </c>
      <c r="U429" s="387">
        <f t="shared" ref="U429:AD444" si="86">+T429+E429</f>
        <v>293695.83999999997</v>
      </c>
      <c r="V429" s="387">
        <f t="shared" si="86"/>
        <v>372174.58999999997</v>
      </c>
      <c r="W429" s="387">
        <f t="shared" si="86"/>
        <v>452323.62</v>
      </c>
      <c r="X429" s="387">
        <f t="shared" si="86"/>
        <v>563222.66</v>
      </c>
      <c r="Y429" s="387">
        <f t="shared" si="86"/>
        <v>660835.93000000005</v>
      </c>
      <c r="Z429" s="387">
        <f t="shared" si="86"/>
        <v>780063.15</v>
      </c>
      <c r="AA429" s="387">
        <f t="shared" si="86"/>
        <v>905851.29</v>
      </c>
      <c r="AB429" s="387">
        <f t="shared" si="86"/>
        <v>1010438.01</v>
      </c>
      <c r="AC429" s="387">
        <f t="shared" si="86"/>
        <v>1129833.1400000001</v>
      </c>
      <c r="AD429" s="387">
        <f t="shared" si="86"/>
        <v>1245314.08</v>
      </c>
    </row>
    <row r="430" spans="1:30" s="41" customFormat="1" x14ac:dyDescent="0.2">
      <c r="A430" s="390">
        <v>1004</v>
      </c>
      <c r="B430" s="390" t="s">
        <v>94</v>
      </c>
      <c r="C430" s="11">
        <v>27782.31</v>
      </c>
      <c r="D430" s="11">
        <v>26074.82</v>
      </c>
      <c r="E430" s="11">
        <v>18953.48</v>
      </c>
      <c r="F430" s="11">
        <v>19004.73</v>
      </c>
      <c r="G430" s="11">
        <v>18868.68</v>
      </c>
      <c r="H430" s="11">
        <v>25231.18</v>
      </c>
      <c r="I430" s="11">
        <v>24465.45</v>
      </c>
      <c r="J430" s="11">
        <v>31484.240000000002</v>
      </c>
      <c r="K430" s="11">
        <v>29949.51</v>
      </c>
      <c r="L430" s="11">
        <v>30202.61</v>
      </c>
      <c r="M430" s="11">
        <v>28494.79</v>
      </c>
      <c r="N430" s="11">
        <v>32841.760000000002</v>
      </c>
      <c r="O430" s="394">
        <f t="shared" ref="O430:O456" si="87">SUM(C430:N430)</f>
        <v>313353.56</v>
      </c>
      <c r="Q430" s="390">
        <v>1004</v>
      </c>
      <c r="R430" s="390" t="s">
        <v>94</v>
      </c>
      <c r="S430" s="11">
        <f t="shared" ref="S430:S456" si="88">+C430</f>
        <v>27782.31</v>
      </c>
      <c r="T430" s="11">
        <f t="shared" ref="T430:AD445" si="89">+S430+D430</f>
        <v>53857.130000000005</v>
      </c>
      <c r="U430" s="11">
        <f t="shared" si="86"/>
        <v>72810.61</v>
      </c>
      <c r="V430" s="11">
        <f t="shared" si="86"/>
        <v>91815.34</v>
      </c>
      <c r="W430" s="11">
        <f t="shared" si="86"/>
        <v>110684.01999999999</v>
      </c>
      <c r="X430" s="11">
        <f t="shared" si="86"/>
        <v>135915.19999999998</v>
      </c>
      <c r="Y430" s="11">
        <f t="shared" si="86"/>
        <v>160380.65</v>
      </c>
      <c r="Z430" s="11">
        <f t="shared" si="86"/>
        <v>191864.88999999998</v>
      </c>
      <c r="AA430" s="11">
        <f t="shared" si="86"/>
        <v>221814.39999999999</v>
      </c>
      <c r="AB430" s="11">
        <f t="shared" si="86"/>
        <v>252017.01</v>
      </c>
      <c r="AC430" s="11">
        <f t="shared" si="86"/>
        <v>280511.8</v>
      </c>
      <c r="AD430" s="11">
        <f t="shared" si="86"/>
        <v>313353.56</v>
      </c>
    </row>
    <row r="431" spans="1:30" s="41" customFormat="1" x14ac:dyDescent="0.2">
      <c r="A431" s="390">
        <v>1005</v>
      </c>
      <c r="B431" s="390" t="s">
        <v>13</v>
      </c>
      <c r="C431" s="11">
        <v>6463.59</v>
      </c>
      <c r="D431" s="11">
        <v>4881.21</v>
      </c>
      <c r="E431" s="11">
        <v>2407.48</v>
      </c>
      <c r="F431" s="11">
        <v>2126.1799999999998</v>
      </c>
      <c r="G431" s="11">
        <v>2203.12</v>
      </c>
      <c r="H431" s="11">
        <v>5227.57</v>
      </c>
      <c r="I431" s="11">
        <v>6166.89</v>
      </c>
      <c r="J431" s="11">
        <v>6437.29</v>
      </c>
      <c r="K431" s="11">
        <v>6236.94</v>
      </c>
      <c r="L431" s="11">
        <v>6537.46</v>
      </c>
      <c r="M431" s="11">
        <v>5756.93</v>
      </c>
      <c r="N431" s="11">
        <v>6831.67</v>
      </c>
      <c r="O431" s="394">
        <f t="shared" si="87"/>
        <v>61276.329999999994</v>
      </c>
      <c r="Q431" s="390">
        <v>1005</v>
      </c>
      <c r="R431" s="390" t="s">
        <v>13</v>
      </c>
      <c r="S431" s="11">
        <f t="shared" si="88"/>
        <v>6463.59</v>
      </c>
      <c r="T431" s="11">
        <f t="shared" si="89"/>
        <v>11344.8</v>
      </c>
      <c r="U431" s="11">
        <f t="shared" si="86"/>
        <v>13752.279999999999</v>
      </c>
      <c r="V431" s="11">
        <f t="shared" si="86"/>
        <v>15878.46</v>
      </c>
      <c r="W431" s="11">
        <f t="shared" si="86"/>
        <v>18081.579999999998</v>
      </c>
      <c r="X431" s="11">
        <f t="shared" si="86"/>
        <v>23309.149999999998</v>
      </c>
      <c r="Y431" s="11">
        <f t="shared" si="86"/>
        <v>29476.039999999997</v>
      </c>
      <c r="Z431" s="11">
        <f t="shared" si="86"/>
        <v>35913.329999999994</v>
      </c>
      <c r="AA431" s="11">
        <f t="shared" si="86"/>
        <v>42150.27</v>
      </c>
      <c r="AB431" s="11">
        <f t="shared" si="86"/>
        <v>48687.729999999996</v>
      </c>
      <c r="AC431" s="11">
        <f t="shared" si="86"/>
        <v>54444.659999999996</v>
      </c>
      <c r="AD431" s="11">
        <f t="shared" si="86"/>
        <v>61276.329999999994</v>
      </c>
    </row>
    <row r="432" spans="1:30" s="41" customFormat="1" x14ac:dyDescent="0.2">
      <c r="A432" s="390">
        <v>1006</v>
      </c>
      <c r="B432" s="390" t="s">
        <v>14</v>
      </c>
      <c r="C432" s="11">
        <v>8075.68</v>
      </c>
      <c r="D432" s="11">
        <v>6516.68</v>
      </c>
      <c r="E432" s="11">
        <v>4753.8599999999997</v>
      </c>
      <c r="F432" s="11">
        <v>4048.02</v>
      </c>
      <c r="G432" s="11">
        <v>3906.57</v>
      </c>
      <c r="H432" s="11">
        <v>6678.58</v>
      </c>
      <c r="I432" s="11">
        <v>6961.42</v>
      </c>
      <c r="J432" s="11">
        <v>7390.29</v>
      </c>
      <c r="K432" s="11">
        <v>8360.4500000000007</v>
      </c>
      <c r="L432" s="11">
        <v>7551.38</v>
      </c>
      <c r="M432" s="11">
        <v>6713.05</v>
      </c>
      <c r="N432" s="11">
        <v>8162.6</v>
      </c>
      <c r="O432" s="394">
        <f t="shared" si="87"/>
        <v>79118.58</v>
      </c>
      <c r="Q432" s="390">
        <v>1006</v>
      </c>
      <c r="R432" s="390" t="s">
        <v>14</v>
      </c>
      <c r="S432" s="11">
        <f t="shared" si="88"/>
        <v>8075.68</v>
      </c>
      <c r="T432" s="11">
        <f t="shared" si="89"/>
        <v>14592.36</v>
      </c>
      <c r="U432" s="11">
        <f t="shared" si="86"/>
        <v>19346.22</v>
      </c>
      <c r="V432" s="11">
        <f t="shared" si="86"/>
        <v>23394.240000000002</v>
      </c>
      <c r="W432" s="11">
        <f t="shared" si="86"/>
        <v>27300.81</v>
      </c>
      <c r="X432" s="11">
        <f t="shared" si="86"/>
        <v>33979.39</v>
      </c>
      <c r="Y432" s="11">
        <f t="shared" si="86"/>
        <v>40940.81</v>
      </c>
      <c r="Z432" s="11">
        <f t="shared" si="86"/>
        <v>48331.1</v>
      </c>
      <c r="AA432" s="11">
        <f t="shared" si="86"/>
        <v>56691.55</v>
      </c>
      <c r="AB432" s="11">
        <f t="shared" si="86"/>
        <v>64242.93</v>
      </c>
      <c r="AC432" s="11">
        <f t="shared" si="86"/>
        <v>70955.98</v>
      </c>
      <c r="AD432" s="11">
        <f t="shared" si="86"/>
        <v>79118.58</v>
      </c>
    </row>
    <row r="433" spans="1:30" s="41" customFormat="1" x14ac:dyDescent="0.2">
      <c r="A433" s="390">
        <v>1007</v>
      </c>
      <c r="B433" s="390" t="s">
        <v>15</v>
      </c>
      <c r="C433" s="11">
        <v>9720.49</v>
      </c>
      <c r="D433" s="11">
        <v>7886.16</v>
      </c>
      <c r="E433" s="11">
        <v>5873.05</v>
      </c>
      <c r="F433" s="11">
        <v>4741.01</v>
      </c>
      <c r="G433" s="11">
        <v>4447.54</v>
      </c>
      <c r="H433" s="11">
        <v>7887.79</v>
      </c>
      <c r="I433" s="11">
        <v>8114.06</v>
      </c>
      <c r="J433" s="11">
        <v>8971.7999999999993</v>
      </c>
      <c r="K433" s="11">
        <v>9070.67</v>
      </c>
      <c r="L433" s="11">
        <v>9594.16</v>
      </c>
      <c r="M433" s="11">
        <v>9378.16</v>
      </c>
      <c r="N433" s="11">
        <v>10509.85</v>
      </c>
      <c r="O433" s="394">
        <f t="shared" si="87"/>
        <v>96194.74</v>
      </c>
      <c r="Q433" s="390">
        <v>1007</v>
      </c>
      <c r="R433" s="390" t="s">
        <v>15</v>
      </c>
      <c r="S433" s="11">
        <f t="shared" si="88"/>
        <v>9720.49</v>
      </c>
      <c r="T433" s="11">
        <f t="shared" si="89"/>
        <v>17606.650000000001</v>
      </c>
      <c r="U433" s="11">
        <f t="shared" si="86"/>
        <v>23479.7</v>
      </c>
      <c r="V433" s="11">
        <f t="shared" si="86"/>
        <v>28220.71</v>
      </c>
      <c r="W433" s="11">
        <f t="shared" si="86"/>
        <v>32668.25</v>
      </c>
      <c r="X433" s="11">
        <f t="shared" si="86"/>
        <v>40556.04</v>
      </c>
      <c r="Y433" s="11">
        <f t="shared" si="86"/>
        <v>48670.1</v>
      </c>
      <c r="Z433" s="11">
        <f t="shared" si="86"/>
        <v>57641.899999999994</v>
      </c>
      <c r="AA433" s="11">
        <f t="shared" si="86"/>
        <v>66712.569999999992</v>
      </c>
      <c r="AB433" s="11">
        <f t="shared" si="86"/>
        <v>76306.73</v>
      </c>
      <c r="AC433" s="11">
        <f t="shared" si="86"/>
        <v>85684.89</v>
      </c>
      <c r="AD433" s="11">
        <f t="shared" si="86"/>
        <v>96194.74</v>
      </c>
    </row>
    <row r="434" spans="1:30" s="41" customFormat="1" x14ac:dyDescent="0.2">
      <c r="A434" s="390">
        <v>1008</v>
      </c>
      <c r="B434" s="390" t="s">
        <v>16</v>
      </c>
      <c r="C434" s="11">
        <v>3871.03</v>
      </c>
      <c r="D434" s="11">
        <v>3760.65</v>
      </c>
      <c r="E434" s="11">
        <v>3053.27</v>
      </c>
      <c r="F434" s="11">
        <v>2016.7</v>
      </c>
      <c r="G434" s="11">
        <v>2705.01</v>
      </c>
      <c r="H434" s="11">
        <v>3292.07</v>
      </c>
      <c r="I434" s="11">
        <v>3741.48</v>
      </c>
      <c r="J434" s="11">
        <v>3815.6</v>
      </c>
      <c r="K434" s="11">
        <v>4366.57</v>
      </c>
      <c r="L434" s="11">
        <v>3581.86</v>
      </c>
      <c r="M434" s="11">
        <v>3707.07</v>
      </c>
      <c r="N434" s="11">
        <v>4243.62</v>
      </c>
      <c r="O434" s="394">
        <f t="shared" si="87"/>
        <v>42154.93</v>
      </c>
      <c r="Q434" s="390">
        <v>1008</v>
      </c>
      <c r="R434" s="390" t="s">
        <v>16</v>
      </c>
      <c r="S434" s="11">
        <f t="shared" si="88"/>
        <v>3871.03</v>
      </c>
      <c r="T434" s="11">
        <f t="shared" si="89"/>
        <v>7631.68</v>
      </c>
      <c r="U434" s="11">
        <f t="shared" si="86"/>
        <v>10684.95</v>
      </c>
      <c r="V434" s="11">
        <f t="shared" si="86"/>
        <v>12701.650000000001</v>
      </c>
      <c r="W434" s="11">
        <f t="shared" si="86"/>
        <v>15406.660000000002</v>
      </c>
      <c r="X434" s="11">
        <f t="shared" si="86"/>
        <v>18698.730000000003</v>
      </c>
      <c r="Y434" s="11">
        <f t="shared" si="86"/>
        <v>22440.210000000003</v>
      </c>
      <c r="Z434" s="11">
        <f t="shared" si="86"/>
        <v>26255.81</v>
      </c>
      <c r="AA434" s="11">
        <f t="shared" si="86"/>
        <v>30622.38</v>
      </c>
      <c r="AB434" s="11">
        <f t="shared" si="86"/>
        <v>34204.239999999998</v>
      </c>
      <c r="AC434" s="11">
        <f t="shared" si="86"/>
        <v>37911.31</v>
      </c>
      <c r="AD434" s="11">
        <f t="shared" si="86"/>
        <v>42154.93</v>
      </c>
    </row>
    <row r="435" spans="1:30" s="41" customFormat="1" x14ac:dyDescent="0.2">
      <c r="A435" s="390">
        <v>1009</v>
      </c>
      <c r="B435" s="390" t="s">
        <v>17</v>
      </c>
      <c r="C435" s="11">
        <v>6348.63</v>
      </c>
      <c r="D435" s="11">
        <v>5644.21</v>
      </c>
      <c r="E435" s="11">
        <v>3834.91</v>
      </c>
      <c r="F435" s="11">
        <v>2103.37</v>
      </c>
      <c r="G435" s="11">
        <v>2212.98</v>
      </c>
      <c r="H435" s="11">
        <v>3994.97</v>
      </c>
      <c r="I435" s="11">
        <v>5144.08</v>
      </c>
      <c r="J435" s="11">
        <v>6830.19</v>
      </c>
      <c r="K435" s="11">
        <v>7243.88</v>
      </c>
      <c r="L435" s="11">
        <v>7108.41</v>
      </c>
      <c r="M435" s="11">
        <v>6724.02</v>
      </c>
      <c r="N435" s="11">
        <v>6943.97</v>
      </c>
      <c r="O435" s="394">
        <f t="shared" si="87"/>
        <v>64133.62000000001</v>
      </c>
      <c r="Q435" s="390">
        <v>1009</v>
      </c>
      <c r="R435" s="390" t="s">
        <v>17</v>
      </c>
      <c r="S435" s="11">
        <f t="shared" si="88"/>
        <v>6348.63</v>
      </c>
      <c r="T435" s="11">
        <f t="shared" si="89"/>
        <v>11992.84</v>
      </c>
      <c r="U435" s="11">
        <f t="shared" si="86"/>
        <v>15827.75</v>
      </c>
      <c r="V435" s="11">
        <f t="shared" si="86"/>
        <v>17931.12</v>
      </c>
      <c r="W435" s="11">
        <f t="shared" si="86"/>
        <v>20144.099999999999</v>
      </c>
      <c r="X435" s="11">
        <f t="shared" si="86"/>
        <v>24139.07</v>
      </c>
      <c r="Y435" s="11">
        <f t="shared" si="86"/>
        <v>29283.15</v>
      </c>
      <c r="Z435" s="11">
        <f t="shared" si="86"/>
        <v>36113.340000000004</v>
      </c>
      <c r="AA435" s="11">
        <f t="shared" si="86"/>
        <v>43357.22</v>
      </c>
      <c r="AB435" s="11">
        <f t="shared" si="86"/>
        <v>50465.630000000005</v>
      </c>
      <c r="AC435" s="11">
        <f t="shared" si="86"/>
        <v>57189.650000000009</v>
      </c>
      <c r="AD435" s="11">
        <f t="shared" si="86"/>
        <v>64133.62000000001</v>
      </c>
    </row>
    <row r="436" spans="1:30" s="41" customFormat="1" x14ac:dyDescent="0.2">
      <c r="A436" s="390">
        <v>1010</v>
      </c>
      <c r="B436" s="390" t="s">
        <v>19</v>
      </c>
      <c r="C436" s="11">
        <v>6556.01</v>
      </c>
      <c r="D436" s="11">
        <v>5304.52</v>
      </c>
      <c r="E436" s="11">
        <v>3330.74</v>
      </c>
      <c r="F436" s="11">
        <v>2697.36</v>
      </c>
      <c r="G436" s="11">
        <v>2456.94</v>
      </c>
      <c r="H436" s="11">
        <v>4454.6000000000004</v>
      </c>
      <c r="I436" s="11">
        <v>5324.39</v>
      </c>
      <c r="J436" s="11">
        <v>6892.42</v>
      </c>
      <c r="K436" s="11">
        <v>6969.3</v>
      </c>
      <c r="L436" s="11">
        <v>5794.15</v>
      </c>
      <c r="M436" s="11">
        <v>6174.88</v>
      </c>
      <c r="N436" s="11">
        <v>6786.49</v>
      </c>
      <c r="O436" s="394">
        <f t="shared" si="87"/>
        <v>62741.799999999996</v>
      </c>
      <c r="Q436" s="390">
        <v>1010</v>
      </c>
      <c r="R436" s="390" t="s">
        <v>19</v>
      </c>
      <c r="S436" s="11">
        <f t="shared" si="88"/>
        <v>6556.01</v>
      </c>
      <c r="T436" s="11">
        <f t="shared" si="89"/>
        <v>11860.53</v>
      </c>
      <c r="U436" s="11">
        <f t="shared" si="86"/>
        <v>15191.27</v>
      </c>
      <c r="V436" s="11">
        <f t="shared" si="86"/>
        <v>17888.63</v>
      </c>
      <c r="W436" s="11">
        <f t="shared" si="86"/>
        <v>20345.57</v>
      </c>
      <c r="X436" s="11">
        <f t="shared" si="86"/>
        <v>24800.17</v>
      </c>
      <c r="Y436" s="11">
        <f t="shared" si="86"/>
        <v>30124.559999999998</v>
      </c>
      <c r="Z436" s="11">
        <f t="shared" si="86"/>
        <v>37016.979999999996</v>
      </c>
      <c r="AA436" s="11">
        <f t="shared" si="86"/>
        <v>43986.28</v>
      </c>
      <c r="AB436" s="11">
        <f t="shared" si="86"/>
        <v>49780.43</v>
      </c>
      <c r="AC436" s="11">
        <f t="shared" si="86"/>
        <v>55955.31</v>
      </c>
      <c r="AD436" s="11">
        <f t="shared" si="86"/>
        <v>62741.799999999996</v>
      </c>
    </row>
    <row r="437" spans="1:30" s="41" customFormat="1" x14ac:dyDescent="0.2">
      <c r="A437" s="390">
        <v>1011</v>
      </c>
      <c r="B437" s="390" t="s">
        <v>20</v>
      </c>
      <c r="C437" s="11">
        <v>11087.77</v>
      </c>
      <c r="D437" s="11">
        <v>10985.55</v>
      </c>
      <c r="E437" s="11">
        <v>5547.44</v>
      </c>
      <c r="F437" s="11">
        <v>4134.21</v>
      </c>
      <c r="G437" s="11">
        <v>4603.8900000000003</v>
      </c>
      <c r="H437" s="11">
        <v>6972.44</v>
      </c>
      <c r="I437" s="11">
        <v>8344.9699999999993</v>
      </c>
      <c r="J437" s="11">
        <v>8924.57</v>
      </c>
      <c r="K437" s="11">
        <v>8607.36</v>
      </c>
      <c r="L437" s="11">
        <v>6992.01</v>
      </c>
      <c r="M437" s="11">
        <v>6528.69</v>
      </c>
      <c r="N437" s="11">
        <v>7487.54</v>
      </c>
      <c r="O437" s="394">
        <f t="shared" si="87"/>
        <v>90216.44</v>
      </c>
      <c r="Q437" s="390">
        <v>1011</v>
      </c>
      <c r="R437" s="390" t="s">
        <v>20</v>
      </c>
      <c r="S437" s="11">
        <f t="shared" si="88"/>
        <v>11087.77</v>
      </c>
      <c r="T437" s="11">
        <f t="shared" si="89"/>
        <v>22073.32</v>
      </c>
      <c r="U437" s="11">
        <f t="shared" si="86"/>
        <v>27620.76</v>
      </c>
      <c r="V437" s="11">
        <f t="shared" si="86"/>
        <v>31754.969999999998</v>
      </c>
      <c r="W437" s="11">
        <f t="shared" si="86"/>
        <v>36358.86</v>
      </c>
      <c r="X437" s="11">
        <f t="shared" si="86"/>
        <v>43331.3</v>
      </c>
      <c r="Y437" s="11">
        <f t="shared" si="86"/>
        <v>51676.270000000004</v>
      </c>
      <c r="Z437" s="11">
        <f t="shared" si="86"/>
        <v>60600.840000000004</v>
      </c>
      <c r="AA437" s="11">
        <f t="shared" si="86"/>
        <v>69208.200000000012</v>
      </c>
      <c r="AB437" s="11">
        <f t="shared" si="86"/>
        <v>76200.210000000006</v>
      </c>
      <c r="AC437" s="11">
        <f t="shared" si="86"/>
        <v>82728.900000000009</v>
      </c>
      <c r="AD437" s="11">
        <f t="shared" si="86"/>
        <v>90216.44</v>
      </c>
    </row>
    <row r="438" spans="1:30" s="41" customFormat="1" ht="14.25" customHeight="1" x14ac:dyDescent="0.2">
      <c r="A438" s="390">
        <v>1012</v>
      </c>
      <c r="B438" s="390" t="s">
        <v>21</v>
      </c>
      <c r="C438" s="11">
        <v>184452.04</v>
      </c>
      <c r="D438" s="11">
        <v>-152531.84</v>
      </c>
      <c r="E438" s="11">
        <v>8240.16</v>
      </c>
      <c r="F438" s="11">
        <v>7346.82</v>
      </c>
      <c r="G438" s="11">
        <v>8018.6</v>
      </c>
      <c r="H438" s="11">
        <v>13749.98</v>
      </c>
      <c r="I438" s="11">
        <v>14135.37</v>
      </c>
      <c r="J438" s="11">
        <v>15425.97</v>
      </c>
      <c r="K438" s="11">
        <v>13621.15</v>
      </c>
      <c r="L438" s="11">
        <v>13434.45</v>
      </c>
      <c r="M438" s="11">
        <v>13269.71</v>
      </c>
      <c r="N438" s="11">
        <v>14761.91</v>
      </c>
      <c r="O438" s="394">
        <f t="shared" si="87"/>
        <v>153924.32</v>
      </c>
      <c r="Q438" s="390">
        <v>1012</v>
      </c>
      <c r="R438" s="390" t="s">
        <v>21</v>
      </c>
      <c r="S438" s="11">
        <f t="shared" si="88"/>
        <v>184452.04</v>
      </c>
      <c r="T438" s="11">
        <f t="shared" si="89"/>
        <v>31920.200000000012</v>
      </c>
      <c r="U438" s="11">
        <f t="shared" si="86"/>
        <v>40160.360000000015</v>
      </c>
      <c r="V438" s="11">
        <f t="shared" si="86"/>
        <v>47507.180000000015</v>
      </c>
      <c r="W438" s="11">
        <f t="shared" si="86"/>
        <v>55525.780000000013</v>
      </c>
      <c r="X438" s="11">
        <f t="shared" si="86"/>
        <v>69275.760000000009</v>
      </c>
      <c r="Y438" s="11">
        <f t="shared" si="86"/>
        <v>83411.13</v>
      </c>
      <c r="Z438" s="11">
        <f t="shared" si="86"/>
        <v>98837.1</v>
      </c>
      <c r="AA438" s="11">
        <f t="shared" si="86"/>
        <v>112458.25</v>
      </c>
      <c r="AB438" s="11">
        <f t="shared" si="86"/>
        <v>125892.7</v>
      </c>
      <c r="AC438" s="11">
        <f t="shared" si="86"/>
        <v>139162.41</v>
      </c>
      <c r="AD438" s="11">
        <f t="shared" si="86"/>
        <v>153924.32</v>
      </c>
    </row>
    <row r="439" spans="1:30" s="41" customFormat="1" x14ac:dyDescent="0.2">
      <c r="A439" s="390">
        <v>1013</v>
      </c>
      <c r="B439" s="390" t="s">
        <v>22</v>
      </c>
      <c r="C439" s="11">
        <v>2154.3200000000002</v>
      </c>
      <c r="D439" s="11">
        <v>1592.95</v>
      </c>
      <c r="E439" s="11">
        <v>974.35</v>
      </c>
      <c r="F439" s="11">
        <v>1032.06</v>
      </c>
      <c r="G439" s="11">
        <v>918.9</v>
      </c>
      <c r="H439" s="11">
        <v>1940.72</v>
      </c>
      <c r="I439" s="11">
        <v>1919.52</v>
      </c>
      <c r="J439" s="11">
        <v>2341.92</v>
      </c>
      <c r="K439" s="11">
        <v>2367.56</v>
      </c>
      <c r="L439" s="11">
        <v>2301.65</v>
      </c>
      <c r="M439" s="11">
        <v>2111.29</v>
      </c>
      <c r="N439" s="11">
        <v>2864.41</v>
      </c>
      <c r="O439" s="394">
        <f t="shared" si="87"/>
        <v>22519.65</v>
      </c>
      <c r="Q439" s="390">
        <v>1013</v>
      </c>
      <c r="R439" s="390" t="s">
        <v>22</v>
      </c>
      <c r="S439" s="11">
        <f t="shared" si="88"/>
        <v>2154.3200000000002</v>
      </c>
      <c r="T439" s="11">
        <f t="shared" si="89"/>
        <v>3747.2700000000004</v>
      </c>
      <c r="U439" s="11">
        <f t="shared" si="86"/>
        <v>4721.6200000000008</v>
      </c>
      <c r="V439" s="11">
        <f t="shared" si="86"/>
        <v>5753.68</v>
      </c>
      <c r="W439" s="11">
        <f t="shared" si="86"/>
        <v>6672.58</v>
      </c>
      <c r="X439" s="11">
        <f t="shared" si="86"/>
        <v>8613.2999999999993</v>
      </c>
      <c r="Y439" s="11">
        <f t="shared" si="86"/>
        <v>10532.82</v>
      </c>
      <c r="Z439" s="11">
        <f t="shared" si="86"/>
        <v>12874.74</v>
      </c>
      <c r="AA439" s="11">
        <f t="shared" si="86"/>
        <v>15242.3</v>
      </c>
      <c r="AB439" s="11">
        <f t="shared" si="86"/>
        <v>17543.95</v>
      </c>
      <c r="AC439" s="11">
        <f t="shared" si="86"/>
        <v>19655.240000000002</v>
      </c>
      <c r="AD439" s="11">
        <f t="shared" si="86"/>
        <v>22519.65</v>
      </c>
    </row>
    <row r="440" spans="1:30" s="41" customFormat="1" x14ac:dyDescent="0.2">
      <c r="A440" s="390">
        <v>1014</v>
      </c>
      <c r="B440" s="390" t="s">
        <v>23</v>
      </c>
      <c r="C440" s="11">
        <v>10478.549999999999</v>
      </c>
      <c r="D440" s="11">
        <v>10578.67</v>
      </c>
      <c r="E440" s="11">
        <v>10905.22</v>
      </c>
      <c r="F440" s="11">
        <v>10419.34</v>
      </c>
      <c r="G440" s="11">
        <v>10468.84</v>
      </c>
      <c r="H440" s="11">
        <v>10419.34</v>
      </c>
      <c r="I440" s="11">
        <v>10433.48</v>
      </c>
      <c r="J440" s="11">
        <v>11311.13</v>
      </c>
      <c r="K440" s="11">
        <v>10729.05</v>
      </c>
      <c r="L440" s="11">
        <v>10948.71</v>
      </c>
      <c r="M440" s="11">
        <v>11087.81</v>
      </c>
      <c r="N440" s="11">
        <v>11188.52</v>
      </c>
      <c r="O440" s="394">
        <f t="shared" si="87"/>
        <v>128968.65999999999</v>
      </c>
      <c r="Q440" s="390">
        <v>1014</v>
      </c>
      <c r="R440" s="390" t="s">
        <v>23</v>
      </c>
      <c r="S440" s="11">
        <f t="shared" si="88"/>
        <v>10478.549999999999</v>
      </c>
      <c r="T440" s="11">
        <f t="shared" si="89"/>
        <v>21057.22</v>
      </c>
      <c r="U440" s="11">
        <f t="shared" si="86"/>
        <v>31962.440000000002</v>
      </c>
      <c r="V440" s="11">
        <f t="shared" si="86"/>
        <v>42381.78</v>
      </c>
      <c r="W440" s="11">
        <f t="shared" si="86"/>
        <v>52850.619999999995</v>
      </c>
      <c r="X440" s="11">
        <f t="shared" si="86"/>
        <v>63269.959999999992</v>
      </c>
      <c r="Y440" s="11">
        <f t="shared" si="86"/>
        <v>73703.439999999988</v>
      </c>
      <c r="Z440" s="11">
        <f t="shared" si="86"/>
        <v>85014.569999999992</v>
      </c>
      <c r="AA440" s="11">
        <f t="shared" si="86"/>
        <v>95743.62</v>
      </c>
      <c r="AB440" s="11">
        <f t="shared" si="86"/>
        <v>106692.32999999999</v>
      </c>
      <c r="AC440" s="11">
        <f t="shared" si="86"/>
        <v>117780.13999999998</v>
      </c>
      <c r="AD440" s="11">
        <f t="shared" si="86"/>
        <v>128968.65999999999</v>
      </c>
    </row>
    <row r="441" spans="1:30" s="41" customFormat="1" x14ac:dyDescent="0.2">
      <c r="A441" s="390">
        <v>1015</v>
      </c>
      <c r="B441" s="390" t="s">
        <v>24</v>
      </c>
      <c r="C441" s="11">
        <v>10321.23</v>
      </c>
      <c r="D441" s="11">
        <v>6291.41</v>
      </c>
      <c r="E441" s="11">
        <v>4961.25</v>
      </c>
      <c r="F441" s="11">
        <v>4588.9799999999996</v>
      </c>
      <c r="G441" s="11">
        <v>5080.43</v>
      </c>
      <c r="H441" s="11">
        <v>8156.49</v>
      </c>
      <c r="I441" s="11">
        <v>7145.28</v>
      </c>
      <c r="J441" s="11">
        <v>8265.26</v>
      </c>
      <c r="K441" s="11">
        <v>8891.27</v>
      </c>
      <c r="L441" s="11">
        <v>7188.94</v>
      </c>
      <c r="M441" s="11">
        <v>8279.89</v>
      </c>
      <c r="N441" s="11">
        <v>8470.07</v>
      </c>
      <c r="O441" s="394">
        <f t="shared" si="87"/>
        <v>87640.5</v>
      </c>
      <c r="Q441" s="390">
        <v>1015</v>
      </c>
      <c r="R441" s="390" t="s">
        <v>24</v>
      </c>
      <c r="S441" s="11">
        <f t="shared" si="88"/>
        <v>10321.23</v>
      </c>
      <c r="T441" s="11">
        <f t="shared" si="89"/>
        <v>16612.64</v>
      </c>
      <c r="U441" s="11">
        <f t="shared" si="86"/>
        <v>21573.89</v>
      </c>
      <c r="V441" s="11">
        <f t="shared" si="86"/>
        <v>26162.87</v>
      </c>
      <c r="W441" s="11">
        <f t="shared" si="86"/>
        <v>31243.3</v>
      </c>
      <c r="X441" s="11">
        <f t="shared" si="86"/>
        <v>39399.79</v>
      </c>
      <c r="Y441" s="11">
        <f t="shared" si="86"/>
        <v>46545.07</v>
      </c>
      <c r="Z441" s="11">
        <f t="shared" si="86"/>
        <v>54810.33</v>
      </c>
      <c r="AA441" s="11">
        <f t="shared" si="86"/>
        <v>63701.600000000006</v>
      </c>
      <c r="AB441" s="11">
        <f t="shared" si="86"/>
        <v>70890.540000000008</v>
      </c>
      <c r="AC441" s="11">
        <f t="shared" si="86"/>
        <v>79170.430000000008</v>
      </c>
      <c r="AD441" s="11">
        <f t="shared" si="86"/>
        <v>87640.5</v>
      </c>
    </row>
    <row r="442" spans="1:30" s="41" customFormat="1" x14ac:dyDescent="0.2">
      <c r="A442" s="390">
        <v>1016</v>
      </c>
      <c r="B442" s="390" t="s">
        <v>25</v>
      </c>
      <c r="C442" s="11">
        <v>7319.92</v>
      </c>
      <c r="D442" s="11">
        <v>6203.99</v>
      </c>
      <c r="E442" s="11">
        <v>3975.4</v>
      </c>
      <c r="F442" s="11">
        <v>3299.48</v>
      </c>
      <c r="G442" s="11">
        <v>3190.8</v>
      </c>
      <c r="H442" s="11">
        <v>6368.52</v>
      </c>
      <c r="I442" s="11">
        <v>7855.86</v>
      </c>
      <c r="J442" s="11">
        <v>8513.73</v>
      </c>
      <c r="K442" s="11">
        <v>7650.31</v>
      </c>
      <c r="L442" s="11">
        <v>7234.89</v>
      </c>
      <c r="M442" s="11">
        <v>6953.9</v>
      </c>
      <c r="N442" s="11">
        <v>7322.04</v>
      </c>
      <c r="O442" s="394">
        <f t="shared" si="87"/>
        <v>75888.839999999982</v>
      </c>
      <c r="Q442" s="390">
        <v>1016</v>
      </c>
      <c r="R442" s="390" t="s">
        <v>25</v>
      </c>
      <c r="S442" s="11">
        <f t="shared" si="88"/>
        <v>7319.92</v>
      </c>
      <c r="T442" s="11">
        <f t="shared" si="89"/>
        <v>13523.91</v>
      </c>
      <c r="U442" s="11">
        <f t="shared" si="86"/>
        <v>17499.310000000001</v>
      </c>
      <c r="V442" s="11">
        <f t="shared" si="86"/>
        <v>20798.79</v>
      </c>
      <c r="W442" s="11">
        <f t="shared" si="86"/>
        <v>23989.59</v>
      </c>
      <c r="X442" s="11">
        <f t="shared" si="86"/>
        <v>30358.11</v>
      </c>
      <c r="Y442" s="11">
        <f t="shared" si="86"/>
        <v>38213.97</v>
      </c>
      <c r="Z442" s="11">
        <f t="shared" si="86"/>
        <v>46727.7</v>
      </c>
      <c r="AA442" s="11">
        <f t="shared" si="86"/>
        <v>54378.009999999995</v>
      </c>
      <c r="AB442" s="11">
        <f t="shared" si="86"/>
        <v>61612.899999999994</v>
      </c>
      <c r="AC442" s="11">
        <f t="shared" si="86"/>
        <v>68566.799999999988</v>
      </c>
      <c r="AD442" s="11">
        <f t="shared" si="86"/>
        <v>75888.839999999982</v>
      </c>
    </row>
    <row r="443" spans="1:30" s="41" customFormat="1" x14ac:dyDescent="0.2">
      <c r="A443" s="390">
        <v>1017</v>
      </c>
      <c r="B443" s="390" t="s">
        <v>26</v>
      </c>
      <c r="C443" s="11">
        <v>10460.68</v>
      </c>
      <c r="D443" s="11">
        <v>8755.07</v>
      </c>
      <c r="E443" s="11">
        <v>5687.12</v>
      </c>
      <c r="F443" s="11">
        <v>4893.04</v>
      </c>
      <c r="G443" s="11">
        <v>4946.08</v>
      </c>
      <c r="H443" s="11">
        <v>8464.09</v>
      </c>
      <c r="I443" s="11">
        <v>8803.5300000000007</v>
      </c>
      <c r="J443" s="11">
        <v>9788.2000000000007</v>
      </c>
      <c r="K443" s="11">
        <v>9883.39</v>
      </c>
      <c r="L443" s="11">
        <v>8664.2900000000009</v>
      </c>
      <c r="M443" s="11">
        <v>9213.43</v>
      </c>
      <c r="N443" s="11">
        <v>9778.67</v>
      </c>
      <c r="O443" s="394">
        <f t="shared" si="87"/>
        <v>99337.589999999982</v>
      </c>
      <c r="Q443" s="390">
        <v>1017</v>
      </c>
      <c r="R443" s="390" t="s">
        <v>26</v>
      </c>
      <c r="S443" s="11">
        <f t="shared" si="88"/>
        <v>10460.68</v>
      </c>
      <c r="T443" s="11">
        <f t="shared" si="89"/>
        <v>19215.75</v>
      </c>
      <c r="U443" s="11">
        <f t="shared" si="86"/>
        <v>24902.87</v>
      </c>
      <c r="V443" s="11">
        <f t="shared" si="86"/>
        <v>29795.91</v>
      </c>
      <c r="W443" s="11">
        <f t="shared" si="86"/>
        <v>34741.99</v>
      </c>
      <c r="X443" s="11">
        <f t="shared" si="86"/>
        <v>43206.080000000002</v>
      </c>
      <c r="Y443" s="11">
        <f t="shared" si="86"/>
        <v>52009.61</v>
      </c>
      <c r="Z443" s="11">
        <f t="shared" si="86"/>
        <v>61797.81</v>
      </c>
      <c r="AA443" s="11">
        <f t="shared" si="86"/>
        <v>71681.2</v>
      </c>
      <c r="AB443" s="11">
        <f t="shared" si="86"/>
        <v>80345.489999999991</v>
      </c>
      <c r="AC443" s="11">
        <f t="shared" si="86"/>
        <v>89558.919999999984</v>
      </c>
      <c r="AD443" s="11">
        <f t="shared" si="86"/>
        <v>99337.589999999982</v>
      </c>
    </row>
    <row r="444" spans="1:30" s="41" customFormat="1" x14ac:dyDescent="0.2">
      <c r="A444" s="390">
        <v>1018</v>
      </c>
      <c r="B444" s="390" t="s">
        <v>27</v>
      </c>
      <c r="C444" s="11">
        <v>5494.03</v>
      </c>
      <c r="D444" s="11">
        <v>5004.16</v>
      </c>
      <c r="E444" s="11">
        <v>4281.87</v>
      </c>
      <c r="F444" s="11">
        <v>3556.54</v>
      </c>
      <c r="G444" s="11">
        <v>3673.22</v>
      </c>
      <c r="H444" s="11">
        <v>5352.69</v>
      </c>
      <c r="I444" s="11">
        <v>5621.4</v>
      </c>
      <c r="J444" s="11">
        <v>6357.93</v>
      </c>
      <c r="K444" s="11">
        <v>5878.35</v>
      </c>
      <c r="L444" s="11">
        <v>5050.99</v>
      </c>
      <c r="M444" s="11">
        <v>5212.07</v>
      </c>
      <c r="N444" s="11">
        <v>6636.51</v>
      </c>
      <c r="O444" s="394">
        <f t="shared" si="87"/>
        <v>62119.759999999995</v>
      </c>
      <c r="Q444" s="390">
        <v>1018</v>
      </c>
      <c r="R444" s="390" t="s">
        <v>27</v>
      </c>
      <c r="S444" s="11">
        <f t="shared" si="88"/>
        <v>5494.03</v>
      </c>
      <c r="T444" s="11">
        <f t="shared" si="89"/>
        <v>10498.189999999999</v>
      </c>
      <c r="U444" s="11">
        <f t="shared" si="86"/>
        <v>14780.059999999998</v>
      </c>
      <c r="V444" s="11">
        <f t="shared" si="86"/>
        <v>18336.599999999999</v>
      </c>
      <c r="W444" s="11">
        <f t="shared" si="86"/>
        <v>22009.82</v>
      </c>
      <c r="X444" s="11">
        <f t="shared" si="86"/>
        <v>27362.51</v>
      </c>
      <c r="Y444" s="11">
        <f t="shared" si="86"/>
        <v>32983.909999999996</v>
      </c>
      <c r="Z444" s="11">
        <f t="shared" si="86"/>
        <v>39341.839999999997</v>
      </c>
      <c r="AA444" s="11">
        <f t="shared" si="86"/>
        <v>45220.189999999995</v>
      </c>
      <c r="AB444" s="11">
        <f t="shared" si="86"/>
        <v>50271.179999999993</v>
      </c>
      <c r="AC444" s="11">
        <f t="shared" si="86"/>
        <v>55483.249999999993</v>
      </c>
      <c r="AD444" s="11">
        <f t="shared" si="86"/>
        <v>62119.759999999995</v>
      </c>
    </row>
    <row r="445" spans="1:30" s="41" customFormat="1" x14ac:dyDescent="0.2">
      <c r="A445" s="390">
        <v>1019</v>
      </c>
      <c r="B445" s="390" t="s">
        <v>28</v>
      </c>
      <c r="C445" s="11">
        <v>3949.32</v>
      </c>
      <c r="D445" s="11">
        <v>3863.5</v>
      </c>
      <c r="E445" s="11">
        <v>3355.76</v>
      </c>
      <c r="F445" s="11">
        <v>2319.0500000000002</v>
      </c>
      <c r="G445" s="11">
        <v>2336.73</v>
      </c>
      <c r="H445" s="11">
        <v>3581.3</v>
      </c>
      <c r="I445" s="11">
        <v>4101.03</v>
      </c>
      <c r="J445" s="11">
        <v>4230.95</v>
      </c>
      <c r="K445" s="11">
        <v>5102.24</v>
      </c>
      <c r="L445" s="11">
        <v>4311.5</v>
      </c>
      <c r="M445" s="11">
        <v>4395.6899999999996</v>
      </c>
      <c r="N445" s="11">
        <v>5129.17</v>
      </c>
      <c r="O445" s="394">
        <f t="shared" si="87"/>
        <v>46676.24</v>
      </c>
      <c r="Q445" s="390">
        <v>1019</v>
      </c>
      <c r="R445" s="390" t="s">
        <v>28</v>
      </c>
      <c r="S445" s="11">
        <f t="shared" si="88"/>
        <v>3949.32</v>
      </c>
      <c r="T445" s="11">
        <f t="shared" si="89"/>
        <v>7812.82</v>
      </c>
      <c r="U445" s="11">
        <f t="shared" si="89"/>
        <v>11168.58</v>
      </c>
      <c r="V445" s="11">
        <f t="shared" si="89"/>
        <v>13487.630000000001</v>
      </c>
      <c r="W445" s="11">
        <f t="shared" si="89"/>
        <v>15824.36</v>
      </c>
      <c r="X445" s="11">
        <f t="shared" si="89"/>
        <v>19405.66</v>
      </c>
      <c r="Y445" s="11">
        <f t="shared" si="89"/>
        <v>23506.69</v>
      </c>
      <c r="Z445" s="11">
        <f t="shared" si="89"/>
        <v>27737.64</v>
      </c>
      <c r="AA445" s="11">
        <f t="shared" si="89"/>
        <v>32839.879999999997</v>
      </c>
      <c r="AB445" s="11">
        <f t="shared" si="89"/>
        <v>37151.379999999997</v>
      </c>
      <c r="AC445" s="11">
        <f t="shared" si="89"/>
        <v>41547.07</v>
      </c>
      <c r="AD445" s="11">
        <f t="shared" si="89"/>
        <v>46676.24</v>
      </c>
    </row>
    <row r="446" spans="1:30" s="41" customFormat="1" x14ac:dyDescent="0.2">
      <c r="A446" s="390">
        <v>1020</v>
      </c>
      <c r="B446" s="390" t="s">
        <v>29</v>
      </c>
      <c r="C446" s="11">
        <v>7604.1</v>
      </c>
      <c r="D446" s="11">
        <v>6782.27</v>
      </c>
      <c r="E446" s="11">
        <v>5322.55</v>
      </c>
      <c r="F446" s="11">
        <v>3122.02</v>
      </c>
      <c r="G446" s="11">
        <v>3235.39</v>
      </c>
      <c r="H446" s="11">
        <v>4822.5200000000004</v>
      </c>
      <c r="I446" s="11">
        <v>6442.04</v>
      </c>
      <c r="J446" s="11">
        <v>7280.02</v>
      </c>
      <c r="K446" s="11">
        <v>7960.38</v>
      </c>
      <c r="L446" s="11">
        <v>6946.09</v>
      </c>
      <c r="M446" s="11">
        <v>7388.55</v>
      </c>
      <c r="N446" s="11">
        <v>7977.74</v>
      </c>
      <c r="O446" s="394">
        <f t="shared" si="87"/>
        <v>74883.670000000013</v>
      </c>
      <c r="Q446" s="390">
        <v>1020</v>
      </c>
      <c r="R446" s="390" t="s">
        <v>29</v>
      </c>
      <c r="S446" s="11">
        <f t="shared" si="88"/>
        <v>7604.1</v>
      </c>
      <c r="T446" s="11">
        <f t="shared" ref="T446:AD456" si="90">+S446+D446</f>
        <v>14386.37</v>
      </c>
      <c r="U446" s="11">
        <f t="shared" si="90"/>
        <v>19708.920000000002</v>
      </c>
      <c r="V446" s="11">
        <f t="shared" si="90"/>
        <v>22830.940000000002</v>
      </c>
      <c r="W446" s="11">
        <f t="shared" si="90"/>
        <v>26066.33</v>
      </c>
      <c r="X446" s="11">
        <f t="shared" si="90"/>
        <v>30888.850000000002</v>
      </c>
      <c r="Y446" s="11">
        <f t="shared" si="90"/>
        <v>37330.89</v>
      </c>
      <c r="Z446" s="11">
        <f t="shared" si="90"/>
        <v>44610.91</v>
      </c>
      <c r="AA446" s="11">
        <f t="shared" si="90"/>
        <v>52571.29</v>
      </c>
      <c r="AB446" s="11">
        <f t="shared" si="90"/>
        <v>59517.380000000005</v>
      </c>
      <c r="AC446" s="11">
        <f t="shared" si="90"/>
        <v>66905.930000000008</v>
      </c>
      <c r="AD446" s="11">
        <f t="shared" si="90"/>
        <v>74883.670000000013</v>
      </c>
    </row>
    <row r="447" spans="1:30" s="41" customFormat="1" x14ac:dyDescent="0.2">
      <c r="A447" s="390">
        <v>1021</v>
      </c>
      <c r="B447" s="390" t="s">
        <v>30</v>
      </c>
      <c r="C447" s="11">
        <v>5283.07</v>
      </c>
      <c r="D447" s="11">
        <v>2157.9</v>
      </c>
      <c r="E447" s="11">
        <v>1457.06</v>
      </c>
      <c r="F447" s="11">
        <v>1672.02</v>
      </c>
      <c r="G447" s="11">
        <v>2000.84</v>
      </c>
      <c r="H447" s="11">
        <v>3202.97</v>
      </c>
      <c r="I447" s="11">
        <v>2994.37</v>
      </c>
      <c r="J447" s="11">
        <v>3473.14</v>
      </c>
      <c r="K447" s="11">
        <v>3824.59</v>
      </c>
      <c r="L447" s="11">
        <v>2726.32</v>
      </c>
      <c r="M447" s="11">
        <v>3033.83</v>
      </c>
      <c r="N447" s="11">
        <v>3775.57</v>
      </c>
      <c r="O447" s="394">
        <f t="shared" si="87"/>
        <v>35601.68</v>
      </c>
      <c r="Q447" s="390">
        <v>1021</v>
      </c>
      <c r="R447" s="390" t="s">
        <v>30</v>
      </c>
      <c r="S447" s="11">
        <f t="shared" si="88"/>
        <v>5283.07</v>
      </c>
      <c r="T447" s="11">
        <f t="shared" si="90"/>
        <v>7440.9699999999993</v>
      </c>
      <c r="U447" s="11">
        <f t="shared" si="90"/>
        <v>8898.0299999999988</v>
      </c>
      <c r="V447" s="11">
        <f t="shared" si="90"/>
        <v>10570.05</v>
      </c>
      <c r="W447" s="11">
        <f t="shared" si="90"/>
        <v>12570.89</v>
      </c>
      <c r="X447" s="11">
        <f t="shared" si="90"/>
        <v>15773.859999999999</v>
      </c>
      <c r="Y447" s="11">
        <f t="shared" si="90"/>
        <v>18768.23</v>
      </c>
      <c r="Z447" s="11">
        <f t="shared" si="90"/>
        <v>22241.37</v>
      </c>
      <c r="AA447" s="11">
        <f t="shared" si="90"/>
        <v>26065.96</v>
      </c>
      <c r="AB447" s="11">
        <f t="shared" si="90"/>
        <v>28792.28</v>
      </c>
      <c r="AC447" s="11">
        <f t="shared" si="90"/>
        <v>31826.11</v>
      </c>
      <c r="AD447" s="11">
        <f t="shared" si="90"/>
        <v>35601.68</v>
      </c>
    </row>
    <row r="448" spans="1:30" s="41" customFormat="1" x14ac:dyDescent="0.2">
      <c r="A448" s="390">
        <v>1022</v>
      </c>
      <c r="B448" s="390" t="s">
        <v>31</v>
      </c>
      <c r="C448" s="11">
        <v>16268.68</v>
      </c>
      <c r="D448" s="11">
        <v>12514.57</v>
      </c>
      <c r="E448" s="11">
        <v>9740.89</v>
      </c>
      <c r="F448" s="11">
        <v>8840.65</v>
      </c>
      <c r="G448" s="11">
        <v>10229.469999999999</v>
      </c>
      <c r="H448" s="11">
        <v>16273.75</v>
      </c>
      <c r="I448" s="11">
        <v>17455.740000000002</v>
      </c>
      <c r="J448" s="11">
        <v>15452.34</v>
      </c>
      <c r="K448" s="11">
        <v>18803.490000000002</v>
      </c>
      <c r="L448" s="11">
        <v>15047.82</v>
      </c>
      <c r="M448" s="11">
        <v>16781.240000000002</v>
      </c>
      <c r="N448" s="11">
        <v>17484.849999999999</v>
      </c>
      <c r="O448" s="394">
        <f t="shared" si="87"/>
        <v>174893.49000000002</v>
      </c>
      <c r="Q448" s="390">
        <v>1022</v>
      </c>
      <c r="R448" s="390" t="s">
        <v>31</v>
      </c>
      <c r="S448" s="11">
        <f t="shared" si="88"/>
        <v>16268.68</v>
      </c>
      <c r="T448" s="11">
        <f t="shared" si="90"/>
        <v>28783.25</v>
      </c>
      <c r="U448" s="11">
        <f t="shared" si="90"/>
        <v>38524.14</v>
      </c>
      <c r="V448" s="11">
        <f t="shared" si="90"/>
        <v>47364.79</v>
      </c>
      <c r="W448" s="11">
        <f t="shared" si="90"/>
        <v>57594.26</v>
      </c>
      <c r="X448" s="11">
        <f t="shared" si="90"/>
        <v>73868.010000000009</v>
      </c>
      <c r="Y448" s="11">
        <f t="shared" si="90"/>
        <v>91323.750000000015</v>
      </c>
      <c r="Z448" s="11">
        <f t="shared" si="90"/>
        <v>106776.09000000001</v>
      </c>
      <c r="AA448" s="11">
        <f t="shared" si="90"/>
        <v>125579.58000000002</v>
      </c>
      <c r="AB448" s="11">
        <f t="shared" si="90"/>
        <v>140627.40000000002</v>
      </c>
      <c r="AC448" s="11">
        <f t="shared" si="90"/>
        <v>157408.64000000001</v>
      </c>
      <c r="AD448" s="11">
        <f t="shared" si="90"/>
        <v>174893.49000000002</v>
      </c>
    </row>
    <row r="449" spans="1:30" s="41" customFormat="1" x14ac:dyDescent="0.2">
      <c r="A449" s="390">
        <v>1023</v>
      </c>
      <c r="B449" s="390" t="s">
        <v>32</v>
      </c>
      <c r="C449" s="11">
        <v>4965.97</v>
      </c>
      <c r="D449" s="11">
        <v>4175.74</v>
      </c>
      <c r="E449" s="11">
        <v>2666.81</v>
      </c>
      <c r="F449" s="11">
        <v>2832.82</v>
      </c>
      <c r="G449" s="11">
        <v>2673.73</v>
      </c>
      <c r="H449" s="11">
        <v>4349.6400000000003</v>
      </c>
      <c r="I449" s="11">
        <v>3143.97</v>
      </c>
      <c r="J449" s="11">
        <v>4466.3100000000004</v>
      </c>
      <c r="K449" s="11">
        <v>5147.24</v>
      </c>
      <c r="L449" s="11">
        <v>4305.24</v>
      </c>
      <c r="M449" s="11">
        <v>4715.25</v>
      </c>
      <c r="N449" s="11">
        <v>4057.81</v>
      </c>
      <c r="O449" s="394">
        <f t="shared" si="87"/>
        <v>47500.53</v>
      </c>
      <c r="Q449" s="390">
        <v>1023</v>
      </c>
      <c r="R449" s="390" t="s">
        <v>32</v>
      </c>
      <c r="S449" s="11">
        <f t="shared" si="88"/>
        <v>4965.97</v>
      </c>
      <c r="T449" s="11">
        <f t="shared" si="90"/>
        <v>9141.7099999999991</v>
      </c>
      <c r="U449" s="11">
        <f t="shared" si="90"/>
        <v>11808.519999999999</v>
      </c>
      <c r="V449" s="11">
        <f t="shared" si="90"/>
        <v>14641.339999999998</v>
      </c>
      <c r="W449" s="11">
        <f t="shared" si="90"/>
        <v>17315.07</v>
      </c>
      <c r="X449" s="11">
        <f t="shared" si="90"/>
        <v>21664.71</v>
      </c>
      <c r="Y449" s="11">
        <f t="shared" si="90"/>
        <v>24808.68</v>
      </c>
      <c r="Z449" s="11">
        <f t="shared" si="90"/>
        <v>29274.99</v>
      </c>
      <c r="AA449" s="11">
        <f t="shared" si="90"/>
        <v>34422.230000000003</v>
      </c>
      <c r="AB449" s="11">
        <f t="shared" si="90"/>
        <v>38727.47</v>
      </c>
      <c r="AC449" s="11">
        <f t="shared" si="90"/>
        <v>43442.720000000001</v>
      </c>
      <c r="AD449" s="11">
        <f t="shared" si="90"/>
        <v>47500.53</v>
      </c>
    </row>
    <row r="450" spans="1:30" s="41" customFormat="1" x14ac:dyDescent="0.2">
      <c r="A450" s="390">
        <v>1024</v>
      </c>
      <c r="B450" s="390" t="s">
        <v>33</v>
      </c>
      <c r="C450" s="11">
        <v>16311.25</v>
      </c>
      <c r="D450" s="11">
        <v>14227.49</v>
      </c>
      <c r="E450" s="11">
        <v>10094.58</v>
      </c>
      <c r="F450" s="11">
        <v>9629.5499999999993</v>
      </c>
      <c r="G450" s="11">
        <v>10799.21</v>
      </c>
      <c r="H450" s="11">
        <v>15437.58</v>
      </c>
      <c r="I450" s="11">
        <v>15432.81</v>
      </c>
      <c r="J450" s="11">
        <v>17981.54</v>
      </c>
      <c r="K450" s="11">
        <v>16732.560000000001</v>
      </c>
      <c r="L450" s="11">
        <v>15157.95</v>
      </c>
      <c r="M450" s="11">
        <v>17695.87</v>
      </c>
      <c r="N450" s="11">
        <v>14519.39</v>
      </c>
      <c r="O450" s="394">
        <f t="shared" si="87"/>
        <v>174019.77999999997</v>
      </c>
      <c r="Q450" s="390">
        <v>1024</v>
      </c>
      <c r="R450" s="390" t="s">
        <v>33</v>
      </c>
      <c r="S450" s="11">
        <f t="shared" si="88"/>
        <v>16311.25</v>
      </c>
      <c r="T450" s="11">
        <f t="shared" si="90"/>
        <v>30538.739999999998</v>
      </c>
      <c r="U450" s="11">
        <f t="shared" si="90"/>
        <v>40633.32</v>
      </c>
      <c r="V450" s="11">
        <f t="shared" si="90"/>
        <v>50262.869999999995</v>
      </c>
      <c r="W450" s="11">
        <f t="shared" si="90"/>
        <v>61062.079999999994</v>
      </c>
      <c r="X450" s="11">
        <f t="shared" si="90"/>
        <v>76499.659999999989</v>
      </c>
      <c r="Y450" s="11">
        <f t="shared" si="90"/>
        <v>91932.469999999987</v>
      </c>
      <c r="Z450" s="11">
        <f t="shared" si="90"/>
        <v>109914.00999999998</v>
      </c>
      <c r="AA450" s="11">
        <f t="shared" si="90"/>
        <v>126646.56999999998</v>
      </c>
      <c r="AB450" s="11">
        <f t="shared" si="90"/>
        <v>141804.51999999999</v>
      </c>
      <c r="AC450" s="11">
        <f t="shared" si="90"/>
        <v>159500.38999999998</v>
      </c>
      <c r="AD450" s="11">
        <f t="shared" si="90"/>
        <v>174019.77999999997</v>
      </c>
    </row>
    <row r="451" spans="1:30" s="41" customFormat="1" x14ac:dyDescent="0.2">
      <c r="A451" s="390">
        <v>1025</v>
      </c>
      <c r="B451" s="390" t="s">
        <v>34</v>
      </c>
      <c r="C451" s="11">
        <v>5482.02</v>
      </c>
      <c r="D451" s="11">
        <v>5518.82</v>
      </c>
      <c r="E451" s="11">
        <v>4897.3100000000004</v>
      </c>
      <c r="F451" s="11">
        <v>4826.5600000000004</v>
      </c>
      <c r="G451" s="11">
        <v>4122.09</v>
      </c>
      <c r="H451" s="11">
        <v>5891.4</v>
      </c>
      <c r="I451" s="11">
        <v>6770</v>
      </c>
      <c r="J451" s="11">
        <v>7359.32</v>
      </c>
      <c r="K451" s="11">
        <v>3156.11</v>
      </c>
      <c r="L451" s="11">
        <v>1803.73</v>
      </c>
      <c r="M451" s="11">
        <v>2479.92</v>
      </c>
      <c r="N451" s="11">
        <v>2526.08</v>
      </c>
      <c r="O451" s="394">
        <f t="shared" si="87"/>
        <v>54833.360000000008</v>
      </c>
      <c r="Q451" s="390">
        <v>1025</v>
      </c>
      <c r="R451" s="390" t="s">
        <v>34</v>
      </c>
      <c r="S451" s="11">
        <f t="shared" si="88"/>
        <v>5482.02</v>
      </c>
      <c r="T451" s="11">
        <f t="shared" si="90"/>
        <v>11000.84</v>
      </c>
      <c r="U451" s="11">
        <f t="shared" si="90"/>
        <v>15898.150000000001</v>
      </c>
      <c r="V451" s="11">
        <f t="shared" si="90"/>
        <v>20724.710000000003</v>
      </c>
      <c r="W451" s="11">
        <f t="shared" si="90"/>
        <v>24846.800000000003</v>
      </c>
      <c r="X451" s="11">
        <f t="shared" si="90"/>
        <v>30738.200000000004</v>
      </c>
      <c r="Y451" s="11">
        <f t="shared" si="90"/>
        <v>37508.200000000004</v>
      </c>
      <c r="Z451" s="11">
        <f t="shared" si="90"/>
        <v>44867.520000000004</v>
      </c>
      <c r="AA451" s="11">
        <f t="shared" si="90"/>
        <v>48023.630000000005</v>
      </c>
      <c r="AB451" s="11">
        <f t="shared" si="90"/>
        <v>49827.360000000008</v>
      </c>
      <c r="AC451" s="11">
        <f t="shared" si="90"/>
        <v>52307.280000000006</v>
      </c>
      <c r="AD451" s="11">
        <f t="shared" si="90"/>
        <v>54833.360000000008</v>
      </c>
    </row>
    <row r="452" spans="1:30" s="41" customFormat="1" x14ac:dyDescent="0.2">
      <c r="A452" s="390">
        <v>1026</v>
      </c>
      <c r="B452" s="390" t="s">
        <v>35</v>
      </c>
      <c r="C452" s="11">
        <v>1399.85</v>
      </c>
      <c r="D452" s="11">
        <v>824.16</v>
      </c>
      <c r="E452" s="11">
        <v>709.75</v>
      </c>
      <c r="F452" s="11">
        <v>692.62</v>
      </c>
      <c r="G452" s="11">
        <v>621.92999999999995</v>
      </c>
      <c r="H452" s="11">
        <v>798.7</v>
      </c>
      <c r="I452" s="11">
        <v>1449.27</v>
      </c>
      <c r="J452" s="11">
        <v>2653.1</v>
      </c>
      <c r="K452" s="11">
        <v>1331.5</v>
      </c>
      <c r="L452" s="11">
        <v>1635.38</v>
      </c>
      <c r="M452" s="11">
        <v>1990.48</v>
      </c>
      <c r="N452" s="11">
        <v>1912.01</v>
      </c>
      <c r="O452" s="394">
        <f t="shared" si="87"/>
        <v>16018.749999999998</v>
      </c>
      <c r="Q452" s="390">
        <v>1026</v>
      </c>
      <c r="R452" s="390" t="s">
        <v>35</v>
      </c>
      <c r="S452" s="11">
        <f t="shared" si="88"/>
        <v>1399.85</v>
      </c>
      <c r="T452" s="11">
        <f t="shared" si="90"/>
        <v>2224.0099999999998</v>
      </c>
      <c r="U452" s="11">
        <f t="shared" si="90"/>
        <v>2933.7599999999998</v>
      </c>
      <c r="V452" s="11">
        <f t="shared" si="90"/>
        <v>3626.3799999999997</v>
      </c>
      <c r="W452" s="11">
        <f t="shared" si="90"/>
        <v>4248.3099999999995</v>
      </c>
      <c r="X452" s="11">
        <f t="shared" si="90"/>
        <v>5047.0099999999993</v>
      </c>
      <c r="Y452" s="11">
        <f t="shared" si="90"/>
        <v>6496.2799999999988</v>
      </c>
      <c r="Z452" s="11">
        <f t="shared" si="90"/>
        <v>9149.3799999999992</v>
      </c>
      <c r="AA452" s="11">
        <f t="shared" si="90"/>
        <v>10480.879999999999</v>
      </c>
      <c r="AB452" s="11">
        <f t="shared" si="90"/>
        <v>12116.259999999998</v>
      </c>
      <c r="AC452" s="11">
        <f t="shared" si="90"/>
        <v>14106.739999999998</v>
      </c>
      <c r="AD452" s="11">
        <f t="shared" si="90"/>
        <v>16018.749999999998</v>
      </c>
    </row>
    <row r="453" spans="1:30" s="41" customFormat="1" x14ac:dyDescent="0.2">
      <c r="A453" s="390">
        <v>1027</v>
      </c>
      <c r="B453" s="390" t="s">
        <v>36</v>
      </c>
      <c r="C453" s="11">
        <v>2647.77</v>
      </c>
      <c r="D453" s="11">
        <v>1628.7</v>
      </c>
      <c r="E453" s="11">
        <v>988.66</v>
      </c>
      <c r="F453" s="11">
        <v>961.35</v>
      </c>
      <c r="G453" s="11">
        <v>901.24</v>
      </c>
      <c r="H453" s="11">
        <v>1152.27</v>
      </c>
      <c r="I453" s="11">
        <v>2418.0500000000002</v>
      </c>
      <c r="J453" s="11">
        <v>2477.38</v>
      </c>
      <c r="K453" s="11">
        <v>2953.28</v>
      </c>
      <c r="L453" s="11">
        <v>2166.1999999999998</v>
      </c>
      <c r="M453" s="11">
        <v>2598.1799999999998</v>
      </c>
      <c r="N453" s="11">
        <v>3213.13</v>
      </c>
      <c r="O453" s="394">
        <f t="shared" si="87"/>
        <v>24106.210000000003</v>
      </c>
      <c r="Q453" s="390">
        <v>1027</v>
      </c>
      <c r="R453" s="390" t="s">
        <v>36</v>
      </c>
      <c r="S453" s="11">
        <f t="shared" si="88"/>
        <v>2647.77</v>
      </c>
      <c r="T453" s="11">
        <f t="shared" si="90"/>
        <v>4276.47</v>
      </c>
      <c r="U453" s="11">
        <f t="shared" si="90"/>
        <v>5265.13</v>
      </c>
      <c r="V453" s="11">
        <f t="shared" si="90"/>
        <v>6226.4800000000005</v>
      </c>
      <c r="W453" s="11">
        <f t="shared" si="90"/>
        <v>7127.72</v>
      </c>
      <c r="X453" s="11">
        <f t="shared" si="90"/>
        <v>8279.99</v>
      </c>
      <c r="Y453" s="11">
        <f t="shared" si="90"/>
        <v>10698.04</v>
      </c>
      <c r="Z453" s="11">
        <f t="shared" si="90"/>
        <v>13175.420000000002</v>
      </c>
      <c r="AA453" s="11">
        <f t="shared" si="90"/>
        <v>16128.700000000003</v>
      </c>
      <c r="AB453" s="11">
        <f t="shared" si="90"/>
        <v>18294.900000000001</v>
      </c>
      <c r="AC453" s="11">
        <f t="shared" si="90"/>
        <v>20893.080000000002</v>
      </c>
      <c r="AD453" s="11">
        <f t="shared" si="90"/>
        <v>24106.210000000003</v>
      </c>
    </row>
    <row r="454" spans="1:30" s="41" customFormat="1" x14ac:dyDescent="0.2">
      <c r="A454" s="390">
        <v>1028</v>
      </c>
      <c r="B454" s="390" t="s">
        <v>37</v>
      </c>
      <c r="C454" s="11">
        <v>11525.26</v>
      </c>
      <c r="D454" s="11">
        <v>8503.65</v>
      </c>
      <c r="E454" s="11">
        <v>5244.88</v>
      </c>
      <c r="F454" s="11">
        <v>4340.72</v>
      </c>
      <c r="G454" s="11">
        <v>4101.83</v>
      </c>
      <c r="H454" s="11">
        <v>7328.73</v>
      </c>
      <c r="I454" s="11">
        <v>8065.6</v>
      </c>
      <c r="J454" s="11">
        <v>11558.37</v>
      </c>
      <c r="K454" s="11">
        <v>12293</v>
      </c>
      <c r="L454" s="11">
        <v>11312.11</v>
      </c>
      <c r="M454" s="11">
        <v>11036.62</v>
      </c>
      <c r="N454" s="11">
        <v>11332.49</v>
      </c>
      <c r="O454" s="394">
        <f>SUM(C454:N454)</f>
        <v>106643.26000000001</v>
      </c>
      <c r="Q454" s="390">
        <v>1028</v>
      </c>
      <c r="R454" s="390" t="s">
        <v>37</v>
      </c>
      <c r="S454" s="11">
        <f t="shared" si="88"/>
        <v>11525.26</v>
      </c>
      <c r="T454" s="11">
        <f t="shared" si="90"/>
        <v>20028.91</v>
      </c>
      <c r="U454" s="11">
        <f t="shared" si="90"/>
        <v>25273.79</v>
      </c>
      <c r="V454" s="11">
        <f t="shared" si="90"/>
        <v>29614.510000000002</v>
      </c>
      <c r="W454" s="11">
        <f t="shared" si="90"/>
        <v>33716.340000000004</v>
      </c>
      <c r="X454" s="11">
        <f t="shared" si="90"/>
        <v>41045.070000000007</v>
      </c>
      <c r="Y454" s="11">
        <f t="shared" si="90"/>
        <v>49110.670000000006</v>
      </c>
      <c r="Z454" s="11">
        <f t="shared" si="90"/>
        <v>60669.040000000008</v>
      </c>
      <c r="AA454" s="11">
        <f t="shared" si="90"/>
        <v>72962.040000000008</v>
      </c>
      <c r="AB454" s="11">
        <f t="shared" si="90"/>
        <v>84274.150000000009</v>
      </c>
      <c r="AC454" s="11">
        <f t="shared" si="90"/>
        <v>95310.77</v>
      </c>
      <c r="AD454" s="11">
        <f t="shared" si="90"/>
        <v>106643.26000000001</v>
      </c>
    </row>
    <row r="455" spans="1:30" s="41" customFormat="1" x14ac:dyDescent="0.2">
      <c r="A455" s="390">
        <v>1029</v>
      </c>
      <c r="B455" s="390" t="s">
        <v>38</v>
      </c>
      <c r="C455" s="11">
        <v>1596.51</v>
      </c>
      <c r="D455" s="11">
        <v>1410.57</v>
      </c>
      <c r="E455" s="11">
        <v>1142.3900000000001</v>
      </c>
      <c r="F455" s="11">
        <v>1134.5899999999999</v>
      </c>
      <c r="G455" s="11">
        <v>1169.96</v>
      </c>
      <c r="H455" s="11">
        <v>1092.17</v>
      </c>
      <c r="I455" s="11">
        <v>1728.6</v>
      </c>
      <c r="J455" s="11">
        <v>2155.2199999999998</v>
      </c>
      <c r="K455" s="11">
        <v>2140.5700000000002</v>
      </c>
      <c r="L455" s="11">
        <v>2415.14</v>
      </c>
      <c r="M455" s="11">
        <v>2297.9899999999998</v>
      </c>
      <c r="N455" s="11">
        <v>2673.18</v>
      </c>
      <c r="O455" s="394">
        <f t="shared" si="87"/>
        <v>20956.89</v>
      </c>
      <c r="Q455" s="390">
        <v>1029</v>
      </c>
      <c r="R455" s="390" t="s">
        <v>38</v>
      </c>
      <c r="S455" s="11">
        <f t="shared" si="88"/>
        <v>1596.51</v>
      </c>
      <c r="T455" s="11">
        <f t="shared" si="90"/>
        <v>3007.08</v>
      </c>
      <c r="U455" s="11">
        <f t="shared" si="90"/>
        <v>4149.47</v>
      </c>
      <c r="V455" s="11">
        <f t="shared" si="90"/>
        <v>5284.06</v>
      </c>
      <c r="W455" s="11">
        <f t="shared" si="90"/>
        <v>6454.02</v>
      </c>
      <c r="X455" s="11">
        <f t="shared" si="90"/>
        <v>7546.1900000000005</v>
      </c>
      <c r="Y455" s="11">
        <f t="shared" si="90"/>
        <v>9274.7900000000009</v>
      </c>
      <c r="Z455" s="11">
        <f t="shared" si="90"/>
        <v>11430.01</v>
      </c>
      <c r="AA455" s="11">
        <f t="shared" si="90"/>
        <v>13570.58</v>
      </c>
      <c r="AB455" s="11">
        <f t="shared" si="90"/>
        <v>15985.72</v>
      </c>
      <c r="AC455" s="11">
        <f t="shared" si="90"/>
        <v>18283.71</v>
      </c>
      <c r="AD455" s="11">
        <f t="shared" si="90"/>
        <v>20956.89</v>
      </c>
    </row>
    <row r="456" spans="1:30" s="41" customFormat="1" x14ac:dyDescent="0.2">
      <c r="A456" s="391">
        <v>1030</v>
      </c>
      <c r="B456" s="391" t="s">
        <v>18</v>
      </c>
      <c r="C456" s="16">
        <v>3802.71</v>
      </c>
      <c r="D456" s="16">
        <v>3534.55</v>
      </c>
      <c r="E456" s="16">
        <v>2511.89</v>
      </c>
      <c r="F456" s="16">
        <v>2089.23</v>
      </c>
      <c r="G456" s="16">
        <v>2036.21</v>
      </c>
      <c r="H456" s="16">
        <v>3758.07</v>
      </c>
      <c r="I456" s="16">
        <v>4687.97</v>
      </c>
      <c r="J456" s="16">
        <v>4970.45</v>
      </c>
      <c r="K456" s="16">
        <v>4439.62</v>
      </c>
      <c r="L456" s="16">
        <v>4461.57</v>
      </c>
      <c r="M456" s="16">
        <v>4230.95</v>
      </c>
      <c r="N456" s="16">
        <v>4956.68</v>
      </c>
      <c r="O456" s="395">
        <f t="shared" si="87"/>
        <v>45479.9</v>
      </c>
      <c r="Q456" s="391">
        <v>1030</v>
      </c>
      <c r="R456" s="391" t="s">
        <v>18</v>
      </c>
      <c r="S456" s="16">
        <f t="shared" si="88"/>
        <v>3802.71</v>
      </c>
      <c r="T456" s="16">
        <f t="shared" si="90"/>
        <v>7337.26</v>
      </c>
      <c r="U456" s="16">
        <f t="shared" si="90"/>
        <v>9849.15</v>
      </c>
      <c r="V456" s="16">
        <f t="shared" si="90"/>
        <v>11938.38</v>
      </c>
      <c r="W456" s="16">
        <f t="shared" si="90"/>
        <v>13974.59</v>
      </c>
      <c r="X456" s="16">
        <f t="shared" si="90"/>
        <v>17732.66</v>
      </c>
      <c r="Y456" s="16">
        <f t="shared" si="90"/>
        <v>22420.63</v>
      </c>
      <c r="Z456" s="16">
        <f t="shared" si="90"/>
        <v>27391.08</v>
      </c>
      <c r="AA456" s="16">
        <f t="shared" si="90"/>
        <v>31830.7</v>
      </c>
      <c r="AB456" s="16">
        <f t="shared" si="90"/>
        <v>36292.270000000004</v>
      </c>
      <c r="AC456" s="16">
        <f t="shared" si="90"/>
        <v>40523.22</v>
      </c>
      <c r="AD456" s="16">
        <f t="shared" si="90"/>
        <v>45479.9</v>
      </c>
    </row>
    <row r="457" spans="1:30" s="41" customFormat="1" x14ac:dyDescent="0.2">
      <c r="A457" s="392">
        <v>10300</v>
      </c>
      <c r="B457" s="392" t="s">
        <v>56</v>
      </c>
      <c r="C457" s="396">
        <f t="shared" ref="C457:N457" si="91">SUM(C429:C456)</f>
        <v>507260.55</v>
      </c>
      <c r="D457" s="396">
        <f t="shared" si="91"/>
        <v>120457.70999999999</v>
      </c>
      <c r="E457" s="396">
        <f t="shared" si="91"/>
        <v>214402.63</v>
      </c>
      <c r="F457" s="396">
        <f t="shared" si="91"/>
        <v>196947.77</v>
      </c>
      <c r="G457" s="396">
        <f t="shared" si="91"/>
        <v>202079.25999999992</v>
      </c>
      <c r="H457" s="396">
        <f t="shared" si="91"/>
        <v>296779.17000000004</v>
      </c>
      <c r="I457" s="396">
        <f t="shared" si="91"/>
        <v>296479.89999999991</v>
      </c>
      <c r="J457" s="396">
        <f t="shared" si="91"/>
        <v>346035.90000000008</v>
      </c>
      <c r="K457" s="396">
        <f t="shared" si="91"/>
        <v>349498.48</v>
      </c>
      <c r="L457" s="396">
        <f t="shared" si="91"/>
        <v>309061.73000000004</v>
      </c>
      <c r="M457" s="396">
        <f t="shared" si="91"/>
        <v>327645.3899999999</v>
      </c>
      <c r="N457" s="396">
        <f t="shared" si="91"/>
        <v>339868.67000000004</v>
      </c>
      <c r="O457" s="396">
        <f>SUM(O429:O456)</f>
        <v>3506517.16</v>
      </c>
      <c r="Q457" s="392">
        <v>10300</v>
      </c>
      <c r="R457" s="392" t="s">
        <v>56</v>
      </c>
      <c r="S457" s="396">
        <f t="shared" ref="S457:AC457" si="92">SUM(S429:S456)</f>
        <v>507260.55</v>
      </c>
      <c r="T457" s="396">
        <f t="shared" si="92"/>
        <v>627718.25999999989</v>
      </c>
      <c r="U457" s="396">
        <f t="shared" si="92"/>
        <v>842120.89000000025</v>
      </c>
      <c r="V457" s="396">
        <f t="shared" si="92"/>
        <v>1039068.6600000001</v>
      </c>
      <c r="W457" s="396">
        <f t="shared" si="92"/>
        <v>1241147.9200000002</v>
      </c>
      <c r="X457" s="396">
        <f t="shared" si="92"/>
        <v>1537927.0900000003</v>
      </c>
      <c r="Y457" s="396">
        <f t="shared" si="92"/>
        <v>1834406.9899999998</v>
      </c>
      <c r="Z457" s="396">
        <f t="shared" si="92"/>
        <v>2180442.89</v>
      </c>
      <c r="AA457" s="396">
        <f t="shared" si="92"/>
        <v>2529941.37</v>
      </c>
      <c r="AB457" s="396">
        <f t="shared" si="92"/>
        <v>2839003.0999999992</v>
      </c>
      <c r="AC457" s="396">
        <f t="shared" si="92"/>
        <v>3166648.49</v>
      </c>
      <c r="AD457" s="396">
        <f>SUM(AD429:AD456)</f>
        <v>3506517.16</v>
      </c>
    </row>
    <row r="459" spans="1:30" ht="15" x14ac:dyDescent="0.2">
      <c r="A459" s="414" t="s">
        <v>157</v>
      </c>
      <c r="B459" s="414"/>
      <c r="C459" s="415"/>
      <c r="D459" s="415"/>
      <c r="E459" s="415"/>
      <c r="F459" s="415"/>
      <c r="G459" s="415"/>
      <c r="H459" s="415"/>
      <c r="I459" s="415"/>
      <c r="J459" s="415"/>
      <c r="K459" s="415"/>
      <c r="L459" s="415"/>
      <c r="M459" s="415"/>
      <c r="N459" s="415"/>
      <c r="O459" s="415"/>
      <c r="P459" s="415"/>
      <c r="Q459" s="415"/>
      <c r="R459" s="415"/>
      <c r="S459" s="415"/>
      <c r="T459" s="415"/>
      <c r="U459" s="415"/>
      <c r="V459" s="415"/>
      <c r="W459" s="415"/>
      <c r="X459" s="415"/>
      <c r="Y459" s="415"/>
      <c r="Z459" s="415"/>
      <c r="AA459" s="415"/>
      <c r="AB459" s="415"/>
      <c r="AC459" s="415"/>
      <c r="AD459" s="415"/>
    </row>
    <row r="461" spans="1:30" s="41" customFormat="1" ht="15.75" customHeight="1" x14ac:dyDescent="0.2">
      <c r="A461" s="397" t="s">
        <v>144</v>
      </c>
      <c r="B461" s="397" t="s">
        <v>154</v>
      </c>
      <c r="C461" s="397" t="s">
        <v>0</v>
      </c>
      <c r="D461" s="397" t="s">
        <v>1</v>
      </c>
      <c r="E461" s="397" t="s">
        <v>2</v>
      </c>
      <c r="F461" s="397" t="s">
        <v>3</v>
      </c>
      <c r="G461" s="397" t="s">
        <v>4</v>
      </c>
      <c r="H461" s="397" t="s">
        <v>5</v>
      </c>
      <c r="I461" s="397" t="s">
        <v>6</v>
      </c>
      <c r="J461" s="397" t="s">
        <v>7</v>
      </c>
      <c r="K461" s="397" t="s">
        <v>8</v>
      </c>
      <c r="L461" s="397" t="s">
        <v>9</v>
      </c>
      <c r="M461" s="397" t="s">
        <v>10</v>
      </c>
      <c r="N461" s="397" t="s">
        <v>11</v>
      </c>
      <c r="O461" s="397" t="s">
        <v>55</v>
      </c>
      <c r="Q461" s="397" t="s">
        <v>73</v>
      </c>
      <c r="R461" s="397" t="s">
        <v>154</v>
      </c>
      <c r="S461" s="397" t="s">
        <v>74</v>
      </c>
      <c r="T461" s="397" t="s">
        <v>75</v>
      </c>
      <c r="U461" s="397" t="s">
        <v>76</v>
      </c>
      <c r="V461" s="397" t="s">
        <v>77</v>
      </c>
      <c r="W461" s="397" t="s">
        <v>78</v>
      </c>
      <c r="X461" s="397" t="s">
        <v>79</v>
      </c>
      <c r="Y461" s="397" t="s">
        <v>80</v>
      </c>
      <c r="Z461" s="397" t="s">
        <v>81</v>
      </c>
      <c r="AA461" s="397" t="s">
        <v>82</v>
      </c>
      <c r="AB461" s="397" t="s">
        <v>83</v>
      </c>
      <c r="AC461" s="397" t="s">
        <v>84</v>
      </c>
      <c r="AD461" s="397" t="s">
        <v>85</v>
      </c>
    </row>
    <row r="462" spans="1:30" s="41" customFormat="1" x14ac:dyDescent="0.2">
      <c r="A462" s="398"/>
      <c r="B462" s="398" t="s">
        <v>46</v>
      </c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403"/>
      <c r="Q462" s="398"/>
      <c r="R462" s="398" t="s">
        <v>46</v>
      </c>
      <c r="S462" s="387"/>
      <c r="T462" s="387"/>
      <c r="U462" s="387"/>
      <c r="V462" s="387"/>
      <c r="W462" s="387"/>
      <c r="X462" s="387"/>
      <c r="Y462" s="387"/>
      <c r="Z462" s="387"/>
      <c r="AA462" s="387"/>
      <c r="AB462" s="387"/>
      <c r="AC462" s="387"/>
      <c r="AD462" s="387"/>
    </row>
    <row r="463" spans="1:30" s="41" customFormat="1" x14ac:dyDescent="0.2">
      <c r="A463" s="399">
        <v>1004</v>
      </c>
      <c r="B463" s="399" t="s">
        <v>94</v>
      </c>
      <c r="C463" s="21">
        <f t="shared" ref="C463:O463" si="93">+C306/(C32*10^6)</f>
        <v>0.62555575380909567</v>
      </c>
      <c r="D463" s="21">
        <f t="shared" si="93"/>
        <v>0.54366245849377881</v>
      </c>
      <c r="E463" s="21">
        <f t="shared" si="93"/>
        <v>0.57648901636911398</v>
      </c>
      <c r="F463" s="21">
        <f t="shared" si="93"/>
        <v>0.50520792978418061</v>
      </c>
      <c r="G463" s="21">
        <f t="shared" si="93"/>
        <v>0.53254319470371492</v>
      </c>
      <c r="H463" s="21">
        <f t="shared" si="93"/>
        <v>0.62642837109760408</v>
      </c>
      <c r="I463" s="21">
        <f t="shared" si="93"/>
        <v>0.57533573458605358</v>
      </c>
      <c r="J463" s="21">
        <f t="shared" si="93"/>
        <v>0.54804784239437276</v>
      </c>
      <c r="K463" s="21">
        <f t="shared" si="93"/>
        <v>0.52178499719978377</v>
      </c>
      <c r="L463" s="21">
        <f t="shared" si="93"/>
        <v>0.57820178408140599</v>
      </c>
      <c r="M463" s="21">
        <f t="shared" si="93"/>
        <v>0.57107662135514914</v>
      </c>
      <c r="N463" s="21">
        <f t="shared" si="93"/>
        <v>0.54236715973068583</v>
      </c>
      <c r="O463" s="404">
        <f t="shared" si="93"/>
        <v>0.56166657539936671</v>
      </c>
      <c r="Q463" s="399">
        <v>1004</v>
      </c>
      <c r="R463" s="399" t="s">
        <v>94</v>
      </c>
      <c r="S463" s="21">
        <f t="shared" ref="S463:AD463" si="94">+S306/(S32*10^6)</f>
        <v>0.62555575380909567</v>
      </c>
      <c r="T463" s="21">
        <f t="shared" si="94"/>
        <v>0.58417954944643491</v>
      </c>
      <c r="U463" s="21">
        <f t="shared" si="94"/>
        <v>0.58155977185660235</v>
      </c>
      <c r="V463" s="21">
        <f t="shared" si="94"/>
        <v>0.56127129317228519</v>
      </c>
      <c r="W463" s="21">
        <f t="shared" si="94"/>
        <v>0.55538821749743117</v>
      </c>
      <c r="X463" s="21">
        <f t="shared" si="94"/>
        <v>0.56741075407847297</v>
      </c>
      <c r="Y463" s="21">
        <f t="shared" si="94"/>
        <v>0.56871730986503566</v>
      </c>
      <c r="Z463" s="21">
        <f t="shared" si="94"/>
        <v>0.56596170441552873</v>
      </c>
      <c r="AA463" s="21">
        <f t="shared" si="94"/>
        <v>0.5610159664112716</v>
      </c>
      <c r="AB463" s="21">
        <f t="shared" si="94"/>
        <v>0.56266480077061121</v>
      </c>
      <c r="AC463" s="21">
        <f t="shared" si="94"/>
        <v>0.56342321073298807</v>
      </c>
      <c r="AD463" s="21">
        <f t="shared" si="94"/>
        <v>0.56166657539936671</v>
      </c>
    </row>
    <row r="464" spans="1:30" s="41" customFormat="1" x14ac:dyDescent="0.2">
      <c r="A464" s="399">
        <v>1005</v>
      </c>
      <c r="B464" s="399" t="s">
        <v>13</v>
      </c>
      <c r="C464" s="21">
        <f t="shared" ref="C464:O464" si="95">+C307/(C33*10^6)</f>
        <v>0.56443340404153175</v>
      </c>
      <c r="D464" s="21">
        <f t="shared" si="95"/>
        <v>0.47464665746080742</v>
      </c>
      <c r="E464" s="21">
        <f t="shared" si="95"/>
        <v>0.49860635851564317</v>
      </c>
      <c r="F464" s="21">
        <f t="shared" si="95"/>
        <v>0.48445122070407948</v>
      </c>
      <c r="G464" s="21">
        <f t="shared" si="95"/>
        <v>0.46384890648114835</v>
      </c>
      <c r="H464" s="21">
        <f t="shared" si="95"/>
        <v>0.57044728694802016</v>
      </c>
      <c r="I464" s="21">
        <f t="shared" si="95"/>
        <v>0.45122043301981257</v>
      </c>
      <c r="J464" s="21">
        <f t="shared" si="95"/>
        <v>0.51742673603737521</v>
      </c>
      <c r="K464" s="21">
        <f t="shared" si="95"/>
        <v>0.51248149210903871</v>
      </c>
      <c r="L464" s="21">
        <f t="shared" si="95"/>
        <v>0.53460139448099775</v>
      </c>
      <c r="M464" s="21">
        <f t="shared" si="95"/>
        <v>0.54917135660592697</v>
      </c>
      <c r="N464" s="21">
        <f t="shared" si="95"/>
        <v>0.51797999883034085</v>
      </c>
      <c r="O464" s="404">
        <f t="shared" si="95"/>
        <v>0.51021142794833019</v>
      </c>
      <c r="Q464" s="399">
        <v>1005</v>
      </c>
      <c r="R464" s="399" t="s">
        <v>13</v>
      </c>
      <c r="S464" s="21">
        <f t="shared" ref="S464:AD464" si="96">+S307/(S33*10^6)</f>
        <v>0.56443340404153175</v>
      </c>
      <c r="T464" s="21">
        <f t="shared" si="96"/>
        <v>0.51741111784662175</v>
      </c>
      <c r="U464" s="21">
        <f t="shared" si="96"/>
        <v>0.51110860496358623</v>
      </c>
      <c r="V464" s="21">
        <f t="shared" si="96"/>
        <v>0.50402738474160003</v>
      </c>
      <c r="W464" s="21">
        <f t="shared" si="96"/>
        <v>0.49574330924813792</v>
      </c>
      <c r="X464" s="21">
        <f t="shared" si="96"/>
        <v>0.50831642709979519</v>
      </c>
      <c r="Y464" s="21">
        <f t="shared" si="96"/>
        <v>0.49845236339712101</v>
      </c>
      <c r="Z464" s="21">
        <f t="shared" si="96"/>
        <v>0.50107301728520581</v>
      </c>
      <c r="AA464" s="21">
        <f t="shared" si="96"/>
        <v>0.50236552661293288</v>
      </c>
      <c r="AB464" s="21">
        <f t="shared" si="96"/>
        <v>0.50556912981187763</v>
      </c>
      <c r="AC464" s="21">
        <f t="shared" si="96"/>
        <v>0.50950378588780121</v>
      </c>
      <c r="AD464" s="21">
        <f t="shared" si="96"/>
        <v>0.51021142794833019</v>
      </c>
    </row>
    <row r="465" spans="1:30" s="41" customFormat="1" x14ac:dyDescent="0.2">
      <c r="A465" s="399">
        <v>1006</v>
      </c>
      <c r="B465" s="399" t="s">
        <v>14</v>
      </c>
      <c r="C465" s="21">
        <f t="shared" ref="C465:O465" si="97">+C308/(C34*10^6)</f>
        <v>0.17903835316841352</v>
      </c>
      <c r="D465" s="21">
        <f t="shared" si="97"/>
        <v>0.17458013660922161</v>
      </c>
      <c r="E465" s="21">
        <f t="shared" si="97"/>
        <v>0.19754940457451972</v>
      </c>
      <c r="F465" s="21">
        <f t="shared" si="97"/>
        <v>0.19481113033039055</v>
      </c>
      <c r="G465" s="21">
        <f t="shared" si="97"/>
        <v>0.19900412148141985</v>
      </c>
      <c r="H465" s="21">
        <f t="shared" si="97"/>
        <v>0.2627730528987387</v>
      </c>
      <c r="I465" s="21">
        <f t="shared" si="97"/>
        <v>0.22810086768277038</v>
      </c>
      <c r="J465" s="21">
        <f t="shared" si="97"/>
        <v>0.24176467706667967</v>
      </c>
      <c r="K465" s="21">
        <f t="shared" si="97"/>
        <v>0.209289998207289</v>
      </c>
      <c r="L465" s="21">
        <f t="shared" si="97"/>
        <v>0.21834984859186599</v>
      </c>
      <c r="M465" s="21">
        <f t="shared" si="97"/>
        <v>0.22165337331598017</v>
      </c>
      <c r="N465" s="21">
        <f t="shared" si="97"/>
        <v>0.21817650924185858</v>
      </c>
      <c r="O465" s="404">
        <f t="shared" si="97"/>
        <v>0.21332447874386098</v>
      </c>
      <c r="Q465" s="399">
        <v>1006</v>
      </c>
      <c r="R465" s="399" t="s">
        <v>14</v>
      </c>
      <c r="S465" s="21">
        <f t="shared" ref="S465:AD465" si="98">+S308/(S34*10^6)</f>
        <v>0.17903835316841352</v>
      </c>
      <c r="T465" s="21">
        <f t="shared" si="98"/>
        <v>0.17673420416153549</v>
      </c>
      <c r="U465" s="21">
        <f t="shared" si="98"/>
        <v>0.18386897892601581</v>
      </c>
      <c r="V465" s="21">
        <f t="shared" si="98"/>
        <v>0.18675262633274711</v>
      </c>
      <c r="W465" s="21">
        <f t="shared" si="98"/>
        <v>0.1893206495136488</v>
      </c>
      <c r="X465" s="21">
        <f t="shared" si="98"/>
        <v>0.20219156183613299</v>
      </c>
      <c r="Y465" s="21">
        <f t="shared" si="98"/>
        <v>0.20669596132818743</v>
      </c>
      <c r="Z465" s="21">
        <f t="shared" si="98"/>
        <v>0.21165329288494106</v>
      </c>
      <c r="AA465" s="21">
        <f t="shared" si="98"/>
        <v>0.21138986227027681</v>
      </c>
      <c r="AB465" s="21">
        <f t="shared" si="98"/>
        <v>0.21205481031475654</v>
      </c>
      <c r="AC465" s="21">
        <f t="shared" si="98"/>
        <v>0.21289463437225664</v>
      </c>
      <c r="AD465" s="21">
        <f t="shared" si="98"/>
        <v>0.21332447874386098</v>
      </c>
    </row>
    <row r="466" spans="1:30" s="41" customFormat="1" x14ac:dyDescent="0.2">
      <c r="A466" s="399">
        <v>1007</v>
      </c>
      <c r="B466" s="399" t="s">
        <v>15</v>
      </c>
      <c r="C466" s="21">
        <f t="shared" ref="C466:O466" si="99">+C309/(C35*10^6)</f>
        <v>0.54178681374400472</v>
      </c>
      <c r="D466" s="21">
        <f t="shared" si="99"/>
        <v>0.488317989300317</v>
      </c>
      <c r="E466" s="21">
        <f t="shared" si="99"/>
        <v>0.4911745218439042</v>
      </c>
      <c r="F466" s="21">
        <f t="shared" si="99"/>
        <v>0.44361821803651624</v>
      </c>
      <c r="G466" s="21">
        <f t="shared" si="99"/>
        <v>0.55130937196552254</v>
      </c>
      <c r="H466" s="21">
        <f t="shared" si="99"/>
        <v>0.49259690348871693</v>
      </c>
      <c r="I466" s="21">
        <f t="shared" si="99"/>
        <v>0.44227250259958939</v>
      </c>
      <c r="J466" s="21">
        <f t="shared" si="99"/>
        <v>0.48010124168938045</v>
      </c>
      <c r="K466" s="21">
        <f t="shared" si="99"/>
        <v>0.49572499149428034</v>
      </c>
      <c r="L466" s="21">
        <f t="shared" si="99"/>
        <v>0.52391365729720041</v>
      </c>
      <c r="M466" s="21">
        <f t="shared" si="99"/>
        <v>0.57480287198506941</v>
      </c>
      <c r="N466" s="21">
        <f t="shared" si="99"/>
        <v>0.54478255467790571</v>
      </c>
      <c r="O466" s="404">
        <f t="shared" si="99"/>
        <v>0.50453736418822248</v>
      </c>
      <c r="Q466" s="399">
        <v>1007</v>
      </c>
      <c r="R466" s="399" t="s">
        <v>15</v>
      </c>
      <c r="S466" s="21">
        <f t="shared" ref="S466:AD466" si="100">+S309/(S35*10^6)</f>
        <v>0.54178681374400472</v>
      </c>
      <c r="T466" s="21">
        <f t="shared" si="100"/>
        <v>0.51429252568412454</v>
      </c>
      <c r="U466" s="21">
        <f t="shared" si="100"/>
        <v>0.5063791339220477</v>
      </c>
      <c r="V466" s="21">
        <f t="shared" si="100"/>
        <v>0.49008669800368782</v>
      </c>
      <c r="W466" s="21">
        <f t="shared" si="100"/>
        <v>0.5029244610475222</v>
      </c>
      <c r="X466" s="21">
        <f t="shared" si="100"/>
        <v>0.50118719350543295</v>
      </c>
      <c r="Y466" s="21">
        <f t="shared" si="100"/>
        <v>0.49152621271583841</v>
      </c>
      <c r="Z466" s="21">
        <f t="shared" si="100"/>
        <v>0.48990415364965839</v>
      </c>
      <c r="AA466" s="21">
        <f t="shared" si="100"/>
        <v>0.49056501184270673</v>
      </c>
      <c r="AB466" s="21">
        <f t="shared" si="100"/>
        <v>0.49383016691346809</v>
      </c>
      <c r="AC466" s="21">
        <f t="shared" si="100"/>
        <v>0.50099422219922429</v>
      </c>
      <c r="AD466" s="21">
        <f t="shared" si="100"/>
        <v>0.50453736418822248</v>
      </c>
    </row>
    <row r="467" spans="1:30" s="41" customFormat="1" x14ac:dyDescent="0.2">
      <c r="A467" s="399">
        <v>1008</v>
      </c>
      <c r="B467" s="399" t="s">
        <v>16</v>
      </c>
      <c r="C467" s="21">
        <f t="shared" ref="C467:O467" si="101">+C310/(C36*10^6)</f>
        <v>0.5664873114153659</v>
      </c>
      <c r="D467" s="21">
        <f t="shared" si="101"/>
        <v>0.51281551091769439</v>
      </c>
      <c r="E467" s="21">
        <f t="shared" si="101"/>
        <v>0.50732403454169905</v>
      </c>
      <c r="F467" s="21">
        <f t="shared" si="101"/>
        <v>0.48720967879355881</v>
      </c>
      <c r="G467" s="21">
        <f t="shared" si="101"/>
        <v>0.43991097698347309</v>
      </c>
      <c r="H467" s="21">
        <f t="shared" si="101"/>
        <v>0.55835794852620424</v>
      </c>
      <c r="I467" s="21">
        <f t="shared" si="101"/>
        <v>0.49977176734994377</v>
      </c>
      <c r="J467" s="21">
        <f t="shared" si="101"/>
        <v>0.52174829964864777</v>
      </c>
      <c r="K467" s="21">
        <f t="shared" si="101"/>
        <v>0.4742667890650003</v>
      </c>
      <c r="L467" s="21">
        <f t="shared" si="101"/>
        <v>0.56521727415473533</v>
      </c>
      <c r="M467" s="21">
        <f t="shared" si="101"/>
        <v>0.50691013308849397</v>
      </c>
      <c r="N467" s="21">
        <f t="shared" si="101"/>
        <v>0.51369591683431626</v>
      </c>
      <c r="O467" s="404">
        <f t="shared" si="101"/>
        <v>0.51156492265424558</v>
      </c>
      <c r="Q467" s="399">
        <v>1008</v>
      </c>
      <c r="R467" s="399" t="s">
        <v>16</v>
      </c>
      <c r="S467" s="21">
        <f t="shared" ref="S467:AD467" si="102">+S310/(S36*10^6)</f>
        <v>0.5664873114153659</v>
      </c>
      <c r="T467" s="21">
        <f t="shared" si="102"/>
        <v>0.53938890354769842</v>
      </c>
      <c r="U467" s="21">
        <f t="shared" si="102"/>
        <v>0.52832474668715612</v>
      </c>
      <c r="V467" s="21">
        <f t="shared" si="102"/>
        <v>0.51724737375037455</v>
      </c>
      <c r="W467" s="21">
        <f t="shared" si="102"/>
        <v>0.50065898044573587</v>
      </c>
      <c r="X467" s="21">
        <f t="shared" si="102"/>
        <v>0.51037718029899715</v>
      </c>
      <c r="Y467" s="21">
        <f t="shared" si="102"/>
        <v>0.50865790159619073</v>
      </c>
      <c r="Z467" s="21">
        <f t="shared" si="102"/>
        <v>0.51042347734258997</v>
      </c>
      <c r="AA467" s="21">
        <f t="shared" si="102"/>
        <v>0.50629060047493735</v>
      </c>
      <c r="AB467" s="21">
        <f t="shared" si="102"/>
        <v>0.51182282165168236</v>
      </c>
      <c r="AC467" s="21">
        <f t="shared" si="102"/>
        <v>0.51136950347272081</v>
      </c>
      <c r="AD467" s="21">
        <f t="shared" si="102"/>
        <v>0.51156492265424558</v>
      </c>
    </row>
    <row r="468" spans="1:30" s="41" customFormat="1" x14ac:dyDescent="0.2">
      <c r="A468" s="399">
        <v>1009</v>
      </c>
      <c r="B468" s="399" t="s">
        <v>17</v>
      </c>
      <c r="C468" s="21">
        <f t="shared" ref="C468:O468" si="103">+C311/(C37*10^6)</f>
        <v>0.56788743499915162</v>
      </c>
      <c r="D468" s="21">
        <f t="shared" si="103"/>
        <v>0.553431774068323</v>
      </c>
      <c r="E468" s="21">
        <f t="shared" si="103"/>
        <v>0.57390745461688752</v>
      </c>
      <c r="F468" s="21">
        <f t="shared" si="103"/>
        <v>0.60030670279635745</v>
      </c>
      <c r="G468" s="21">
        <f t="shared" si="103"/>
        <v>0.5536205830300861</v>
      </c>
      <c r="H468" s="21">
        <f t="shared" si="103"/>
        <v>0.68805296060514509</v>
      </c>
      <c r="I468" s="21">
        <f t="shared" si="103"/>
        <v>0.56334963999923604</v>
      </c>
      <c r="J468" s="21">
        <f t="shared" si="103"/>
        <v>0.5148638996833621</v>
      </c>
      <c r="K468" s="21">
        <f t="shared" si="103"/>
        <v>0.54320511886991663</v>
      </c>
      <c r="L468" s="21">
        <f t="shared" si="103"/>
        <v>0.55141422239975646</v>
      </c>
      <c r="M468" s="21">
        <f t="shared" si="103"/>
        <v>0.52238551870364858</v>
      </c>
      <c r="N468" s="21">
        <f t="shared" si="103"/>
        <v>0.54683414685806153</v>
      </c>
      <c r="O468" s="404">
        <f t="shared" si="103"/>
        <v>0.56357333936064447</v>
      </c>
      <c r="Q468" s="399">
        <v>1009</v>
      </c>
      <c r="R468" s="399" t="s">
        <v>17</v>
      </c>
      <c r="S468" s="21">
        <f t="shared" ref="S468:AD468" si="104">+S311/(S37*10^6)</f>
        <v>0.56788743499915162</v>
      </c>
      <c r="T468" s="21">
        <f t="shared" si="104"/>
        <v>0.56055828097091487</v>
      </c>
      <c r="U468" s="21">
        <f t="shared" si="104"/>
        <v>0.56488270977539523</v>
      </c>
      <c r="V468" s="21">
        <f t="shared" si="104"/>
        <v>0.57367673958392251</v>
      </c>
      <c r="W468" s="21">
        <f t="shared" si="104"/>
        <v>0.56964606495082737</v>
      </c>
      <c r="X468" s="21">
        <f t="shared" si="104"/>
        <v>0.58869964436054834</v>
      </c>
      <c r="Y468" s="21">
        <f t="shared" si="104"/>
        <v>0.58491350244110096</v>
      </c>
      <c r="Z468" s="21">
        <f t="shared" si="104"/>
        <v>0.57532717261091337</v>
      </c>
      <c r="AA468" s="21">
        <f t="shared" si="104"/>
        <v>0.57150024885080686</v>
      </c>
      <c r="AB468" s="21">
        <f t="shared" si="104"/>
        <v>0.56944453340098233</v>
      </c>
      <c r="AC468" s="21">
        <f t="shared" si="104"/>
        <v>0.56510985661089796</v>
      </c>
      <c r="AD468" s="21">
        <f t="shared" si="104"/>
        <v>0.56357333936064447</v>
      </c>
    </row>
    <row r="469" spans="1:30" s="41" customFormat="1" x14ac:dyDescent="0.2">
      <c r="A469" s="399">
        <v>1010</v>
      </c>
      <c r="B469" s="399" t="s">
        <v>19</v>
      </c>
      <c r="C469" s="21">
        <f t="shared" ref="C469:O469" si="105">+C312/(C38*10^6)</f>
        <v>0.24337585663266947</v>
      </c>
      <c r="D469" s="21">
        <f t="shared" si="105"/>
        <v>0.25096232695362741</v>
      </c>
      <c r="E469" s="21">
        <f t="shared" si="105"/>
        <v>0.20090266319182074</v>
      </c>
      <c r="F469" s="21">
        <f t="shared" si="105"/>
        <v>0.17537189082104335</v>
      </c>
      <c r="G469" s="21">
        <f t="shared" si="105"/>
        <v>0.15858563118358374</v>
      </c>
      <c r="H469" s="21">
        <f t="shared" si="105"/>
        <v>0.18802232853655207</v>
      </c>
      <c r="I469" s="21">
        <f t="shared" si="105"/>
        <v>0.26431407887505448</v>
      </c>
      <c r="J469" s="21">
        <f t="shared" si="105"/>
        <v>0.1884508906236079</v>
      </c>
      <c r="K469" s="21">
        <f t="shared" si="105"/>
        <v>0.17465636178707095</v>
      </c>
      <c r="L469" s="21">
        <f t="shared" si="105"/>
        <v>0.19949187954404021</v>
      </c>
      <c r="M469" s="21">
        <f t="shared" si="105"/>
        <v>0.2027314754758337</v>
      </c>
      <c r="N469" s="21">
        <f t="shared" si="105"/>
        <v>0.1960841342064977</v>
      </c>
      <c r="O469" s="404">
        <f t="shared" si="105"/>
        <v>0.20393944120951835</v>
      </c>
      <c r="Q469" s="399">
        <v>1010</v>
      </c>
      <c r="R469" s="399" t="s">
        <v>19</v>
      </c>
      <c r="S469" s="21">
        <f t="shared" ref="S469:AD469" si="106">+S312/(S38*10^6)</f>
        <v>0.24337585663266947</v>
      </c>
      <c r="T469" s="21">
        <f t="shared" si="106"/>
        <v>0.24728541132257889</v>
      </c>
      <c r="U469" s="21">
        <f t="shared" si="106"/>
        <v>0.23170944154445275</v>
      </c>
      <c r="V469" s="21">
        <f t="shared" si="106"/>
        <v>0.21701417995858358</v>
      </c>
      <c r="W469" s="21">
        <f t="shared" si="106"/>
        <v>0.20530218366004072</v>
      </c>
      <c r="X469" s="21">
        <f t="shared" si="106"/>
        <v>0.20240027935379376</v>
      </c>
      <c r="Y469" s="21">
        <f t="shared" si="106"/>
        <v>0.21278617759103935</v>
      </c>
      <c r="Z469" s="21">
        <f t="shared" si="106"/>
        <v>0.20952740653858221</v>
      </c>
      <c r="AA469" s="21">
        <f t="shared" si="106"/>
        <v>0.20544368420924686</v>
      </c>
      <c r="AB469" s="21">
        <f t="shared" si="106"/>
        <v>0.20486951848871826</v>
      </c>
      <c r="AC469" s="21">
        <f t="shared" si="106"/>
        <v>0.20467833295556054</v>
      </c>
      <c r="AD469" s="21">
        <f t="shared" si="106"/>
        <v>0.20393944120951835</v>
      </c>
    </row>
    <row r="470" spans="1:30" s="41" customFormat="1" x14ac:dyDescent="0.2">
      <c r="A470" s="399">
        <v>1011</v>
      </c>
      <c r="B470" s="399" t="s">
        <v>20</v>
      </c>
      <c r="C470" s="21">
        <f t="shared" ref="C470:O470" si="107">+C313/(C39*10^6)</f>
        <v>0.58945065829206422</v>
      </c>
      <c r="D470" s="21">
        <f t="shared" si="107"/>
        <v>0.56547659058021749</v>
      </c>
      <c r="E470" s="21">
        <f t="shared" si="107"/>
        <v>0.56920716527136095</v>
      </c>
      <c r="F470" s="21">
        <f t="shared" si="107"/>
        <v>0.53914549640735876</v>
      </c>
      <c r="G470" s="21">
        <f t="shared" si="107"/>
        <v>0.50484770644225574</v>
      </c>
      <c r="H470" s="21">
        <f t="shared" si="107"/>
        <v>0.62515332708099824</v>
      </c>
      <c r="I470" s="21">
        <f t="shared" si="107"/>
        <v>0.5224266836686503</v>
      </c>
      <c r="J470" s="21">
        <f t="shared" si="107"/>
        <v>0.51892221571922137</v>
      </c>
      <c r="K470" s="21">
        <f t="shared" si="107"/>
        <v>0.52636219550046548</v>
      </c>
      <c r="L470" s="21">
        <f t="shared" si="107"/>
        <v>0.58776262949226243</v>
      </c>
      <c r="M470" s="21">
        <f t="shared" si="107"/>
        <v>0.60592298694563063</v>
      </c>
      <c r="N470" s="21">
        <f t="shared" si="107"/>
        <v>0.5969880368655226</v>
      </c>
      <c r="O470" s="404">
        <f t="shared" si="107"/>
        <v>0.56058492811105598</v>
      </c>
      <c r="Q470" s="399">
        <v>1011</v>
      </c>
      <c r="R470" s="399" t="s">
        <v>20</v>
      </c>
      <c r="S470" s="21">
        <f t="shared" ref="S470:AD470" si="108">+S313/(S39*10^6)</f>
        <v>0.58945065829206422</v>
      </c>
      <c r="T470" s="21">
        <f t="shared" si="108"/>
        <v>0.57725715506701003</v>
      </c>
      <c r="U470" s="21">
        <f t="shared" si="108"/>
        <v>0.57452918071126136</v>
      </c>
      <c r="V470" s="21">
        <f t="shared" si="108"/>
        <v>0.5653015817304764</v>
      </c>
      <c r="W470" s="21">
        <f t="shared" si="108"/>
        <v>0.55271322597240335</v>
      </c>
      <c r="X470" s="21">
        <f t="shared" si="108"/>
        <v>0.56482707851200142</v>
      </c>
      <c r="Y470" s="21">
        <f t="shared" si="108"/>
        <v>0.5576872868685584</v>
      </c>
      <c r="Z470" s="21">
        <f t="shared" si="108"/>
        <v>0.55209752754357833</v>
      </c>
      <c r="AA470" s="21">
        <f t="shared" si="108"/>
        <v>0.54901751283055999</v>
      </c>
      <c r="AB470" s="21">
        <f t="shared" si="108"/>
        <v>0.55263759315184569</v>
      </c>
      <c r="AC470" s="21">
        <f t="shared" si="108"/>
        <v>0.55741306972875726</v>
      </c>
      <c r="AD470" s="21">
        <f t="shared" si="108"/>
        <v>0.56058492811105598</v>
      </c>
    </row>
    <row r="471" spans="1:30" s="41" customFormat="1" ht="14.25" customHeight="1" x14ac:dyDescent="0.2">
      <c r="A471" s="399">
        <v>1012</v>
      </c>
      <c r="B471" s="399" t="s">
        <v>21</v>
      </c>
      <c r="C471" s="21">
        <f t="shared" ref="C471:O471" si="109">+C314/(C40*10^6)</f>
        <v>0.68386997788562864</v>
      </c>
      <c r="D471" s="21">
        <f t="shared" si="109"/>
        <v>0.66695624099551354</v>
      </c>
      <c r="E471" s="21">
        <f t="shared" si="109"/>
        <v>0.69843816003439196</v>
      </c>
      <c r="F471" s="21">
        <f t="shared" si="109"/>
        <v>0.67197711898826362</v>
      </c>
      <c r="G471" s="21">
        <f t="shared" si="109"/>
        <v>0.62851382929566302</v>
      </c>
      <c r="H471" s="21">
        <f t="shared" si="109"/>
        <v>0.74933564942237518</v>
      </c>
      <c r="I471" s="21">
        <f t="shared" si="109"/>
        <v>0.66711150050811563</v>
      </c>
      <c r="J471" s="21">
        <f t="shared" si="109"/>
        <v>0.27259246344970595</v>
      </c>
      <c r="K471" s="21">
        <f t="shared" si="109"/>
        <v>0.51921997796670893</v>
      </c>
      <c r="L471" s="21">
        <f t="shared" si="109"/>
        <v>0.7647230085325003</v>
      </c>
      <c r="M471" s="21">
        <f t="shared" si="109"/>
        <v>1.2901588029553175</v>
      </c>
      <c r="N471" s="21">
        <f t="shared" si="109"/>
        <v>0.82850907471999258</v>
      </c>
      <c r="O471" s="404">
        <f t="shared" si="109"/>
        <v>0.70031553202075203</v>
      </c>
      <c r="Q471" s="399">
        <v>1012</v>
      </c>
      <c r="R471" s="399" t="s">
        <v>21</v>
      </c>
      <c r="S471" s="21">
        <f t="shared" ref="S471:AD471" si="110">+S314/(S40*10^6)</f>
        <v>0.68386997788562864</v>
      </c>
      <c r="T471" s="21">
        <f t="shared" si="110"/>
        <v>0.6754380663528271</v>
      </c>
      <c r="U471" s="21">
        <f t="shared" si="110"/>
        <v>0.68308171467261303</v>
      </c>
      <c r="V471" s="21">
        <f t="shared" si="110"/>
        <v>0.68017347413169393</v>
      </c>
      <c r="W471" s="21">
        <f t="shared" si="110"/>
        <v>0.6693859467749681</v>
      </c>
      <c r="X471" s="21">
        <f t="shared" si="110"/>
        <v>0.68265599898831408</v>
      </c>
      <c r="Y471" s="21">
        <f t="shared" si="110"/>
        <v>0.68016174564148402</v>
      </c>
      <c r="Z471" s="21">
        <f t="shared" si="110"/>
        <v>0.62255001714185498</v>
      </c>
      <c r="AA471" s="21">
        <f t="shared" si="110"/>
        <v>0.61064143801135562</v>
      </c>
      <c r="AB471" s="21">
        <f t="shared" si="110"/>
        <v>0.62602887074374314</v>
      </c>
      <c r="AC471" s="21">
        <f t="shared" si="110"/>
        <v>0.68825884658551595</v>
      </c>
      <c r="AD471" s="21">
        <f t="shared" si="110"/>
        <v>0.70031553202075203</v>
      </c>
    </row>
    <row r="472" spans="1:30" s="41" customFormat="1" x14ac:dyDescent="0.2">
      <c r="A472" s="399">
        <v>1013</v>
      </c>
      <c r="B472" s="399" t="s">
        <v>22</v>
      </c>
      <c r="C472" s="21">
        <f t="shared" ref="C472:O472" si="111">+C315/(C41*10^6)</f>
        <v>0.62878718981421333</v>
      </c>
      <c r="D472" s="21">
        <f t="shared" si="111"/>
        <v>0.57758508914100481</v>
      </c>
      <c r="E472" s="21">
        <f t="shared" si="111"/>
        <v>0.69929991657397117</v>
      </c>
      <c r="F472" s="21">
        <f t="shared" si="111"/>
        <v>0.65915780564263338</v>
      </c>
      <c r="G472" s="21">
        <f t="shared" si="111"/>
        <v>0.58752994424401461</v>
      </c>
      <c r="H472" s="21">
        <f t="shared" si="111"/>
        <v>0.73778384321842061</v>
      </c>
      <c r="I472" s="21">
        <f t="shared" si="111"/>
        <v>0.53678498293515353</v>
      </c>
      <c r="J472" s="21">
        <f t="shared" si="111"/>
        <v>0.63158354809866935</v>
      </c>
      <c r="K472" s="21">
        <f t="shared" si="111"/>
        <v>0.59047071823204422</v>
      </c>
      <c r="L472" s="21">
        <f t="shared" si="111"/>
        <v>0.62815896731010568</v>
      </c>
      <c r="M472" s="21">
        <f t="shared" si="111"/>
        <v>0.64823115977489587</v>
      </c>
      <c r="N472" s="21">
        <f t="shared" si="111"/>
        <v>0.64761544365074686</v>
      </c>
      <c r="O472" s="404">
        <f t="shared" si="111"/>
        <v>0.6278741703262547</v>
      </c>
      <c r="Q472" s="399">
        <v>1013</v>
      </c>
      <c r="R472" s="399" t="s">
        <v>22</v>
      </c>
      <c r="S472" s="21">
        <f t="shared" ref="S472:AD472" si="112">+S315/(S41*10^6)</f>
        <v>0.62878718981421333</v>
      </c>
      <c r="T472" s="21">
        <f t="shared" si="112"/>
        <v>0.603160388072293</v>
      </c>
      <c r="U472" s="21">
        <f t="shared" si="112"/>
        <v>0.6337528482622834</v>
      </c>
      <c r="V472" s="21">
        <f t="shared" si="112"/>
        <v>0.64037900021258154</v>
      </c>
      <c r="W472" s="21">
        <f t="shared" si="112"/>
        <v>0.62983312390376711</v>
      </c>
      <c r="X472" s="21">
        <f t="shared" si="112"/>
        <v>0.64800255826865083</v>
      </c>
      <c r="Y472" s="21">
        <f t="shared" si="112"/>
        <v>0.62699704189036454</v>
      </c>
      <c r="Z472" s="21">
        <f t="shared" si="112"/>
        <v>0.62765636884644749</v>
      </c>
      <c r="AA472" s="21">
        <f t="shared" si="112"/>
        <v>0.62337813804731834</v>
      </c>
      <c r="AB472" s="21">
        <f t="shared" si="112"/>
        <v>0.62385950333656259</v>
      </c>
      <c r="AC472" s="21">
        <f t="shared" si="112"/>
        <v>0.62604222705533674</v>
      </c>
      <c r="AD472" s="21">
        <f t="shared" si="112"/>
        <v>0.6278741703262547</v>
      </c>
    </row>
    <row r="473" spans="1:30" s="41" customFormat="1" x14ac:dyDescent="0.2">
      <c r="A473" s="399">
        <v>1014</v>
      </c>
      <c r="B473" s="399" t="s">
        <v>23</v>
      </c>
      <c r="C473" s="21">
        <f t="shared" ref="C473:O473" si="113">+C316/(C42*10^6)</f>
        <v>0.58185327119904617</v>
      </c>
      <c r="D473" s="21">
        <f t="shared" si="113"/>
        <v>0.5497936775618284</v>
      </c>
      <c r="E473" s="21">
        <f t="shared" si="113"/>
        <v>0.56667871035877104</v>
      </c>
      <c r="F473" s="21">
        <f t="shared" si="113"/>
        <v>0.56424454717266714</v>
      </c>
      <c r="G473" s="21">
        <f t="shared" si="113"/>
        <v>0.5393561161209488</v>
      </c>
      <c r="H473" s="21">
        <f t="shared" si="113"/>
        <v>0.65564495058626593</v>
      </c>
      <c r="I473" s="21">
        <f t="shared" si="113"/>
        <v>0.59029346092909585</v>
      </c>
      <c r="J473" s="21">
        <f t="shared" si="113"/>
        <v>0.51248038196025225</v>
      </c>
      <c r="K473" s="21">
        <f t="shared" si="113"/>
        <v>0.51630438394242806</v>
      </c>
      <c r="L473" s="21">
        <f t="shared" si="113"/>
        <v>0.43909154988205917</v>
      </c>
      <c r="M473" s="21">
        <f t="shared" si="113"/>
        <v>0.47828709175652023</v>
      </c>
      <c r="N473" s="21">
        <f t="shared" si="113"/>
        <v>0.51876809100245569</v>
      </c>
      <c r="O473" s="404">
        <f t="shared" si="113"/>
        <v>0.54211695205330701</v>
      </c>
      <c r="Q473" s="399">
        <v>1014</v>
      </c>
      <c r="R473" s="399" t="s">
        <v>23</v>
      </c>
      <c r="S473" s="21">
        <f t="shared" ref="S473:AD473" si="114">+S316/(S42*10^6)</f>
        <v>0.58185327119904617</v>
      </c>
      <c r="T473" s="21">
        <f t="shared" si="114"/>
        <v>0.56579423208213753</v>
      </c>
      <c r="U473" s="21">
        <f t="shared" si="114"/>
        <v>0.56609422269030263</v>
      </c>
      <c r="V473" s="21">
        <f t="shared" si="114"/>
        <v>0.56561419517171874</v>
      </c>
      <c r="W473" s="21">
        <f t="shared" si="114"/>
        <v>0.56034896622501351</v>
      </c>
      <c r="X473" s="21">
        <f t="shared" si="114"/>
        <v>0.57611714809742376</v>
      </c>
      <c r="Y473" s="21">
        <f t="shared" si="114"/>
        <v>0.57837152007285919</v>
      </c>
      <c r="Z473" s="21">
        <f t="shared" si="114"/>
        <v>0.56939720893641999</v>
      </c>
      <c r="AA473" s="21">
        <f t="shared" si="114"/>
        <v>0.56331763580644667</v>
      </c>
      <c r="AB473" s="21">
        <f t="shared" si="114"/>
        <v>0.55085917824871966</v>
      </c>
      <c r="AC473" s="21">
        <f t="shared" si="114"/>
        <v>0.54427141705064175</v>
      </c>
      <c r="AD473" s="21">
        <f t="shared" si="114"/>
        <v>0.54211695205330701</v>
      </c>
    </row>
    <row r="474" spans="1:30" s="41" customFormat="1" x14ac:dyDescent="0.2">
      <c r="A474" s="399">
        <v>1015</v>
      </c>
      <c r="B474" s="399" t="s">
        <v>24</v>
      </c>
      <c r="C474" s="21">
        <f t="shared" ref="C474:O474" si="115">+C317/(C43*10^6)</f>
        <v>0.73758025371777758</v>
      </c>
      <c r="D474" s="21">
        <f t="shared" si="115"/>
        <v>0.60811350408936948</v>
      </c>
      <c r="E474" s="21">
        <f t="shared" si="115"/>
        <v>0.65329380298203987</v>
      </c>
      <c r="F474" s="21">
        <f t="shared" si="115"/>
        <v>0.61378738141679223</v>
      </c>
      <c r="G474" s="21">
        <f t="shared" si="115"/>
        <v>0.62434935435426375</v>
      </c>
      <c r="H474" s="21">
        <f t="shared" si="115"/>
        <v>0.68507006008841786</v>
      </c>
      <c r="I474" s="21">
        <f t="shared" si="115"/>
        <v>0.57655535828643134</v>
      </c>
      <c r="J474" s="21">
        <f t="shared" si="115"/>
        <v>0.5454185277910959</v>
      </c>
      <c r="K474" s="21">
        <f t="shared" si="115"/>
        <v>0.66330049715461303</v>
      </c>
      <c r="L474" s="21">
        <f t="shared" si="115"/>
        <v>0.61780420639137745</v>
      </c>
      <c r="M474" s="21">
        <f t="shared" si="115"/>
        <v>0.66586301307216278</v>
      </c>
      <c r="N474" s="21">
        <f t="shared" si="115"/>
        <v>0.63731476760237749</v>
      </c>
      <c r="O474" s="404">
        <f t="shared" si="115"/>
        <v>0.63321631144038371</v>
      </c>
      <c r="Q474" s="399">
        <v>1015</v>
      </c>
      <c r="R474" s="399" t="s">
        <v>24</v>
      </c>
      <c r="S474" s="21">
        <f t="shared" ref="S474:AD474" si="116">+S317/(S43*10^6)</f>
        <v>0.73758025371777758</v>
      </c>
      <c r="T474" s="21">
        <f t="shared" si="116"/>
        <v>0.67153885597420293</v>
      </c>
      <c r="U474" s="21">
        <f t="shared" si="116"/>
        <v>0.66550688563835592</v>
      </c>
      <c r="V474" s="21">
        <f t="shared" si="116"/>
        <v>0.65188261843766648</v>
      </c>
      <c r="W474" s="21">
        <f t="shared" si="116"/>
        <v>0.64651739400235997</v>
      </c>
      <c r="X474" s="21">
        <f t="shared" si="116"/>
        <v>0.6529462613930328</v>
      </c>
      <c r="Y474" s="21">
        <f t="shared" si="116"/>
        <v>0.64085265674560887</v>
      </c>
      <c r="Z474" s="21">
        <f t="shared" si="116"/>
        <v>0.62716463804674116</v>
      </c>
      <c r="AA474" s="21">
        <f t="shared" si="116"/>
        <v>0.6310633851076427</v>
      </c>
      <c r="AB474" s="21">
        <f t="shared" si="116"/>
        <v>0.62973154481057914</v>
      </c>
      <c r="AC474" s="21">
        <f t="shared" si="116"/>
        <v>0.63284087567896852</v>
      </c>
      <c r="AD474" s="21">
        <f t="shared" si="116"/>
        <v>0.63321631144038371</v>
      </c>
    </row>
    <row r="475" spans="1:30" s="41" customFormat="1" x14ac:dyDescent="0.2">
      <c r="A475" s="399">
        <v>1016</v>
      </c>
      <c r="B475" s="399" t="s">
        <v>25</v>
      </c>
      <c r="C475" s="21">
        <f t="shared" ref="C475:O475" si="117">+C318/(C44*10^6)</f>
        <v>0.52064966022698977</v>
      </c>
      <c r="D475" s="21">
        <f t="shared" si="117"/>
        <v>0.4908479328175015</v>
      </c>
      <c r="E475" s="21">
        <f t="shared" si="117"/>
        <v>0.53332196253577735</v>
      </c>
      <c r="F475" s="21">
        <f t="shared" si="117"/>
        <v>0.4834760498757818</v>
      </c>
      <c r="G475" s="21">
        <f t="shared" si="117"/>
        <v>0.48391476067976186</v>
      </c>
      <c r="H475" s="21">
        <f t="shared" si="117"/>
        <v>0.5489890086952357</v>
      </c>
      <c r="I475" s="21">
        <f t="shared" si="117"/>
        <v>0.4682654792730816</v>
      </c>
      <c r="J475" s="21">
        <f t="shared" si="117"/>
        <v>0.40176924592160157</v>
      </c>
      <c r="K475" s="21">
        <f t="shared" si="117"/>
        <v>0.45920826236198414</v>
      </c>
      <c r="L475" s="21">
        <f t="shared" si="117"/>
        <v>0.51078254918101018</v>
      </c>
      <c r="M475" s="21">
        <f t="shared" si="117"/>
        <v>0.48871622616259613</v>
      </c>
      <c r="N475" s="21">
        <f t="shared" si="117"/>
        <v>0.5022168270680516</v>
      </c>
      <c r="O475" s="404">
        <f t="shared" si="117"/>
        <v>0.48840397875902408</v>
      </c>
      <c r="Q475" s="399">
        <v>1016</v>
      </c>
      <c r="R475" s="399" t="s">
        <v>25</v>
      </c>
      <c r="S475" s="21">
        <f t="shared" ref="S475:AD475" si="118">+S318/(S44*10^6)</f>
        <v>0.52064966022698977</v>
      </c>
      <c r="T475" s="21">
        <f t="shared" si="118"/>
        <v>0.50552145380308078</v>
      </c>
      <c r="U475" s="21">
        <f t="shared" si="118"/>
        <v>0.51471509801784177</v>
      </c>
      <c r="V475" s="21">
        <f t="shared" si="118"/>
        <v>0.50614764555644831</v>
      </c>
      <c r="W475" s="21">
        <f t="shared" si="118"/>
        <v>0.50161397335461944</v>
      </c>
      <c r="X475" s="21">
        <f t="shared" si="118"/>
        <v>0.50986936715027242</v>
      </c>
      <c r="Y475" s="21">
        <f t="shared" si="118"/>
        <v>0.50285216600078186</v>
      </c>
      <c r="Z475" s="21">
        <f t="shared" si="118"/>
        <v>0.48776387657096926</v>
      </c>
      <c r="AA475" s="21">
        <f t="shared" si="118"/>
        <v>0.4846213250424023</v>
      </c>
      <c r="AB475" s="21">
        <f t="shared" si="118"/>
        <v>0.48706171378136859</v>
      </c>
      <c r="AC475" s="21">
        <f t="shared" si="118"/>
        <v>0.48720760473144137</v>
      </c>
      <c r="AD475" s="21">
        <f t="shared" si="118"/>
        <v>0.48840397875902408</v>
      </c>
    </row>
    <row r="476" spans="1:30" s="41" customFormat="1" x14ac:dyDescent="0.2">
      <c r="A476" s="399">
        <v>1017</v>
      </c>
      <c r="B476" s="399" t="s">
        <v>26</v>
      </c>
      <c r="C476" s="21">
        <f t="shared" ref="C476:O476" si="119">+C319/(C45*10^6)</f>
        <v>0.58755835165112802</v>
      </c>
      <c r="D476" s="21">
        <f t="shared" si="119"/>
        <v>0.53261926767219614</v>
      </c>
      <c r="E476" s="21">
        <f t="shared" si="119"/>
        <v>0.5656586162641466</v>
      </c>
      <c r="F476" s="21">
        <f t="shared" si="119"/>
        <v>0.53241417940305669</v>
      </c>
      <c r="G476" s="21">
        <f t="shared" si="119"/>
        <v>0.62161912224189131</v>
      </c>
      <c r="H476" s="21">
        <f t="shared" si="119"/>
        <v>0.62970151530560359</v>
      </c>
      <c r="I476" s="21">
        <f t="shared" si="119"/>
        <v>0.52449416993419185</v>
      </c>
      <c r="J476" s="21">
        <f t="shared" si="119"/>
        <v>0.54525186202779985</v>
      </c>
      <c r="K476" s="21">
        <f t="shared" si="119"/>
        <v>0.53222491413012807</v>
      </c>
      <c r="L476" s="21">
        <f t="shared" si="119"/>
        <v>0.56081307687557302</v>
      </c>
      <c r="M476" s="21">
        <f t="shared" si="119"/>
        <v>0.55837054656491436</v>
      </c>
      <c r="N476" s="21">
        <f t="shared" si="119"/>
        <v>0.535891188775243</v>
      </c>
      <c r="O476" s="404">
        <f t="shared" si="119"/>
        <v>0.55936321515215903</v>
      </c>
      <c r="Q476" s="399">
        <v>1017</v>
      </c>
      <c r="R476" s="399" t="s">
        <v>26</v>
      </c>
      <c r="S476" s="21">
        <f t="shared" ref="S476:AD476" si="120">+S319/(S45*10^6)</f>
        <v>0.58755835165112802</v>
      </c>
      <c r="T476" s="21">
        <f t="shared" si="120"/>
        <v>0.55927974673921843</v>
      </c>
      <c r="U476" s="21">
        <f t="shared" si="120"/>
        <v>0.56141853774622863</v>
      </c>
      <c r="V476" s="21">
        <f t="shared" si="120"/>
        <v>0.55395813810454331</v>
      </c>
      <c r="W476" s="21">
        <f t="shared" si="120"/>
        <v>0.56750425095961299</v>
      </c>
      <c r="X476" s="21">
        <f t="shared" si="120"/>
        <v>0.57745384620390316</v>
      </c>
      <c r="Y476" s="21">
        <f t="shared" si="120"/>
        <v>0.56901264299438625</v>
      </c>
      <c r="Z476" s="21">
        <f t="shared" si="120"/>
        <v>0.56580984705199566</v>
      </c>
      <c r="AA476" s="21">
        <f t="shared" si="120"/>
        <v>0.5618907659634953</v>
      </c>
      <c r="AB476" s="21">
        <f t="shared" si="120"/>
        <v>0.56178396280821508</v>
      </c>
      <c r="AC476" s="21">
        <f t="shared" si="120"/>
        <v>0.56147435030299508</v>
      </c>
      <c r="AD476" s="21">
        <f t="shared" si="120"/>
        <v>0.55936321515215903</v>
      </c>
    </row>
    <row r="477" spans="1:30" s="41" customFormat="1" x14ac:dyDescent="0.2">
      <c r="A477" s="399">
        <v>1018</v>
      </c>
      <c r="B477" s="399" t="s">
        <v>27</v>
      </c>
      <c r="C477" s="21">
        <f t="shared" ref="C477:O477" si="121">+C320/(C46*10^6)</f>
        <v>0.66484535261877153</v>
      </c>
      <c r="D477" s="21">
        <f t="shared" si="121"/>
        <v>0.64263476728987901</v>
      </c>
      <c r="E477" s="21">
        <f t="shared" si="121"/>
        <v>0.6846848607367475</v>
      </c>
      <c r="F477" s="21">
        <f t="shared" si="121"/>
        <v>0.65505522976863206</v>
      </c>
      <c r="G477" s="21">
        <f t="shared" si="121"/>
        <v>0.62756668297342011</v>
      </c>
      <c r="H477" s="21">
        <f t="shared" si="121"/>
        <v>0.71309382724409975</v>
      </c>
      <c r="I477" s="21">
        <f t="shared" si="121"/>
        <v>0.58332524985302769</v>
      </c>
      <c r="J477" s="21">
        <f t="shared" si="121"/>
        <v>0.58426708437918728</v>
      </c>
      <c r="K477" s="21">
        <f t="shared" si="121"/>
        <v>0.60171417105696412</v>
      </c>
      <c r="L477" s="21">
        <f t="shared" si="121"/>
        <v>0.62502812436626787</v>
      </c>
      <c r="M477" s="21">
        <f t="shared" si="121"/>
        <v>0.65802945163547322</v>
      </c>
      <c r="N477" s="21">
        <f t="shared" si="121"/>
        <v>0.67008326724821565</v>
      </c>
      <c r="O477" s="404">
        <f t="shared" si="121"/>
        <v>0.64035414252930156</v>
      </c>
      <c r="Q477" s="399">
        <v>1018</v>
      </c>
      <c r="R477" s="399" t="s">
        <v>27</v>
      </c>
      <c r="S477" s="21">
        <f t="shared" ref="S477:AD477" si="122">+S320/(S46*10^6)</f>
        <v>0.66484535261877153</v>
      </c>
      <c r="T477" s="21">
        <f t="shared" si="122"/>
        <v>0.65373734560357422</v>
      </c>
      <c r="U477" s="21">
        <f t="shared" si="122"/>
        <v>0.66413700574033752</v>
      </c>
      <c r="V477" s="21">
        <f t="shared" si="122"/>
        <v>0.66176275306126431</v>
      </c>
      <c r="W477" s="21">
        <f t="shared" si="122"/>
        <v>0.65515952146932943</v>
      </c>
      <c r="X477" s="21">
        <f t="shared" si="122"/>
        <v>0.66478597550683605</v>
      </c>
      <c r="Y477" s="21">
        <f t="shared" si="122"/>
        <v>0.65097426464862318</v>
      </c>
      <c r="Z477" s="21">
        <f t="shared" si="122"/>
        <v>0.64152403321711993</v>
      </c>
      <c r="AA477" s="21">
        <f t="shared" si="122"/>
        <v>0.6369467317848827</v>
      </c>
      <c r="AB477" s="21">
        <f t="shared" si="122"/>
        <v>0.6357574263278245</v>
      </c>
      <c r="AC477" s="21">
        <f t="shared" si="122"/>
        <v>0.63773459692642143</v>
      </c>
      <c r="AD477" s="21">
        <f t="shared" si="122"/>
        <v>0.64035414252930156</v>
      </c>
    </row>
    <row r="478" spans="1:30" s="41" customFormat="1" x14ac:dyDescent="0.2">
      <c r="A478" s="399">
        <v>1019</v>
      </c>
      <c r="B478" s="399" t="s">
        <v>28</v>
      </c>
      <c r="C478" s="21">
        <f t="shared" ref="C478:O478" si="123">+C321/(C47*10^6)</f>
        <v>0.4251495382836078</v>
      </c>
      <c r="D478" s="21">
        <f t="shared" si="123"/>
        <v>0.37905727391172428</v>
      </c>
      <c r="E478" s="21">
        <f t="shared" si="123"/>
        <v>0.40298728851015686</v>
      </c>
      <c r="F478" s="21">
        <f t="shared" si="123"/>
        <v>0.39048203495438127</v>
      </c>
      <c r="G478" s="21">
        <f t="shared" si="123"/>
        <v>0.39447982062780268</v>
      </c>
      <c r="H478" s="21">
        <f t="shared" si="123"/>
        <v>0.4365458825207747</v>
      </c>
      <c r="I478" s="21">
        <f t="shared" si="123"/>
        <v>0.40630300617161064</v>
      </c>
      <c r="J478" s="21">
        <f t="shared" si="123"/>
        <v>0.38915110975980544</v>
      </c>
      <c r="K478" s="21">
        <f t="shared" si="123"/>
        <v>0.39708642016139695</v>
      </c>
      <c r="L478" s="21">
        <f t="shared" si="123"/>
        <v>0.42123185529109203</v>
      </c>
      <c r="M478" s="21">
        <f t="shared" si="123"/>
        <v>0.42345281409397145</v>
      </c>
      <c r="N478" s="21">
        <f t="shared" si="123"/>
        <v>0.41573424196590925</v>
      </c>
      <c r="O478" s="404">
        <f t="shared" si="123"/>
        <v>0.40653145820015613</v>
      </c>
      <c r="Q478" s="399">
        <v>1019</v>
      </c>
      <c r="R478" s="399" t="s">
        <v>28</v>
      </c>
      <c r="S478" s="21">
        <f t="shared" ref="S478:AD478" si="124">+S321/(S47*10^6)</f>
        <v>0.4251495382836078</v>
      </c>
      <c r="T478" s="21">
        <f t="shared" si="124"/>
        <v>0.4019602032936444</v>
      </c>
      <c r="U478" s="21">
        <f t="shared" si="124"/>
        <v>0.40230615319569585</v>
      </c>
      <c r="V478" s="21">
        <f t="shared" si="124"/>
        <v>0.39925442239383607</v>
      </c>
      <c r="W478" s="21">
        <f t="shared" si="124"/>
        <v>0.39831083524165362</v>
      </c>
      <c r="X478" s="21">
        <f t="shared" si="124"/>
        <v>0.40465115797691137</v>
      </c>
      <c r="Y478" s="21">
        <f t="shared" si="124"/>
        <v>0.40491849556973786</v>
      </c>
      <c r="Z478" s="21">
        <f t="shared" si="124"/>
        <v>0.40270822900128916</v>
      </c>
      <c r="AA478" s="21">
        <f t="shared" si="124"/>
        <v>0.40206646064859808</v>
      </c>
      <c r="AB478" s="21">
        <f t="shared" si="124"/>
        <v>0.40395595101963011</v>
      </c>
      <c r="AC478" s="21">
        <f t="shared" si="124"/>
        <v>0.40569203248453345</v>
      </c>
      <c r="AD478" s="21">
        <f t="shared" si="124"/>
        <v>0.40653145820015613</v>
      </c>
    </row>
    <row r="479" spans="1:30" s="41" customFormat="1" x14ac:dyDescent="0.2">
      <c r="A479" s="399">
        <v>1020</v>
      </c>
      <c r="B479" s="399" t="s">
        <v>29</v>
      </c>
      <c r="C479" s="21">
        <f t="shared" ref="C479:O479" si="125">+C322/(C48*10^6)</f>
        <v>0.57283343775172291</v>
      </c>
      <c r="D479" s="21">
        <f t="shared" si="125"/>
        <v>0.57526433863044524</v>
      </c>
      <c r="E479" s="21">
        <f t="shared" si="125"/>
        <v>0.45851438179514353</v>
      </c>
      <c r="F479" s="21">
        <f t="shared" si="125"/>
        <v>0.53485383308076406</v>
      </c>
      <c r="G479" s="21">
        <f t="shared" si="125"/>
        <v>0.52977025025364743</v>
      </c>
      <c r="H479" s="21">
        <f t="shared" si="125"/>
        <v>0.61199545774923636</v>
      </c>
      <c r="I479" s="21">
        <f t="shared" si="125"/>
        <v>0.49916761040174112</v>
      </c>
      <c r="J479" s="21">
        <f t="shared" si="125"/>
        <v>0.55839007364606463</v>
      </c>
      <c r="K479" s="21">
        <f t="shared" si="125"/>
        <v>0.53892733655083025</v>
      </c>
      <c r="L479" s="21">
        <f t="shared" si="125"/>
        <v>0.55571927464969251</v>
      </c>
      <c r="M479" s="21">
        <f t="shared" si="125"/>
        <v>0.57170575627154119</v>
      </c>
      <c r="N479" s="21">
        <f t="shared" si="125"/>
        <v>0.55639972536903537</v>
      </c>
      <c r="O479" s="404">
        <f t="shared" si="125"/>
        <v>0.54613879033311707</v>
      </c>
      <c r="Q479" s="399">
        <v>1020</v>
      </c>
      <c r="R479" s="399" t="s">
        <v>29</v>
      </c>
      <c r="S479" s="21">
        <f t="shared" ref="S479:AD479" si="126">+S322/(S48*10^6)</f>
        <v>0.57283343775172291</v>
      </c>
      <c r="T479" s="21">
        <f t="shared" si="126"/>
        <v>0.57404437433410649</v>
      </c>
      <c r="U479" s="21">
        <f t="shared" si="126"/>
        <v>0.53450174895417257</v>
      </c>
      <c r="V479" s="21">
        <f t="shared" si="126"/>
        <v>0.5345948504337954</v>
      </c>
      <c r="W479" s="21">
        <f t="shared" si="126"/>
        <v>0.53364267773669161</v>
      </c>
      <c r="X479" s="21">
        <f t="shared" si="126"/>
        <v>0.54648276356916103</v>
      </c>
      <c r="Y479" s="21">
        <f t="shared" si="126"/>
        <v>0.53889129143307168</v>
      </c>
      <c r="Z479" s="21">
        <f t="shared" si="126"/>
        <v>0.54138487507805755</v>
      </c>
      <c r="AA479" s="21">
        <f t="shared" si="126"/>
        <v>0.54110247487415819</v>
      </c>
      <c r="AB479" s="21">
        <f t="shared" si="126"/>
        <v>0.54259304839412759</v>
      </c>
      <c r="AC479" s="21">
        <f t="shared" si="126"/>
        <v>0.54521544663082666</v>
      </c>
      <c r="AD479" s="21">
        <f t="shared" si="126"/>
        <v>0.54613879033311707</v>
      </c>
    </row>
    <row r="480" spans="1:30" s="41" customFormat="1" x14ac:dyDescent="0.2">
      <c r="A480" s="399">
        <v>1021</v>
      </c>
      <c r="B480" s="399" t="s">
        <v>30</v>
      </c>
      <c r="C480" s="21">
        <f t="shared" ref="C480:O480" si="127">+C323/(C49*10^6)</f>
        <v>0.63039894147528552</v>
      </c>
      <c r="D480" s="21">
        <f t="shared" si="127"/>
        <v>0.54244061499545471</v>
      </c>
      <c r="E480" s="21">
        <f t="shared" si="127"/>
        <v>0.60823447886111037</v>
      </c>
      <c r="F480" s="21">
        <f t="shared" si="127"/>
        <v>0.53369829261521384</v>
      </c>
      <c r="G480" s="21">
        <f t="shared" si="127"/>
        <v>0.57935564080704749</v>
      </c>
      <c r="H480" s="21">
        <f t="shared" si="127"/>
        <v>0.62345218800648294</v>
      </c>
      <c r="I480" s="21">
        <f t="shared" si="127"/>
        <v>0.54654951278420938</v>
      </c>
      <c r="J480" s="21">
        <f t="shared" si="127"/>
        <v>0.57809379985629206</v>
      </c>
      <c r="K480" s="21">
        <f t="shared" si="127"/>
        <v>0.55404111937386946</v>
      </c>
      <c r="L480" s="21">
        <f t="shared" si="127"/>
        <v>0.62856273707139376</v>
      </c>
      <c r="M480" s="21">
        <f t="shared" si="127"/>
        <v>0.65911676881973913</v>
      </c>
      <c r="N480" s="21">
        <f t="shared" si="127"/>
        <v>0.64219837968031535</v>
      </c>
      <c r="O480" s="404">
        <f t="shared" si="127"/>
        <v>0.59253279016948535</v>
      </c>
      <c r="Q480" s="399">
        <v>1021</v>
      </c>
      <c r="R480" s="399" t="s">
        <v>30</v>
      </c>
      <c r="S480" s="21">
        <f t="shared" ref="S480:AD480" si="128">+S323/(S49*10^6)</f>
        <v>0.63039894147528552</v>
      </c>
      <c r="T480" s="21">
        <f t="shared" si="128"/>
        <v>0.58621487472038747</v>
      </c>
      <c r="U480" s="21">
        <f t="shared" si="128"/>
        <v>0.59347444769763114</v>
      </c>
      <c r="V480" s="21">
        <f t="shared" si="128"/>
        <v>0.57690484435722811</v>
      </c>
      <c r="W480" s="21">
        <f t="shared" si="128"/>
        <v>0.57735608819405204</v>
      </c>
      <c r="X480" s="21">
        <f t="shared" si="128"/>
        <v>0.58483591503611754</v>
      </c>
      <c r="Y480" s="21">
        <f t="shared" si="128"/>
        <v>0.57888049495037341</v>
      </c>
      <c r="Z480" s="21">
        <f t="shared" si="128"/>
        <v>0.5787767170912268</v>
      </c>
      <c r="AA480" s="21">
        <f t="shared" si="128"/>
        <v>0.57581756669792405</v>
      </c>
      <c r="AB480" s="21">
        <f t="shared" si="128"/>
        <v>0.58117183369932091</v>
      </c>
      <c r="AC480" s="21">
        <f t="shared" si="128"/>
        <v>0.58806605828085834</v>
      </c>
      <c r="AD480" s="21">
        <f t="shared" si="128"/>
        <v>0.59253279016948535</v>
      </c>
    </row>
    <row r="481" spans="1:30" s="41" customFormat="1" x14ac:dyDescent="0.2">
      <c r="A481" s="399">
        <v>1022</v>
      </c>
      <c r="B481" s="399" t="s">
        <v>31</v>
      </c>
      <c r="C481" s="21">
        <f t="shared" ref="C481:O481" si="129">+C324/(C50*10^6)</f>
        <v>0.64512547540746334</v>
      </c>
      <c r="D481" s="21">
        <f t="shared" si="129"/>
        <v>0.61936363249703608</v>
      </c>
      <c r="E481" s="21">
        <f t="shared" si="129"/>
        <v>0.64368373992383421</v>
      </c>
      <c r="F481" s="21">
        <f t="shared" si="129"/>
        <v>0.63382156498787579</v>
      </c>
      <c r="G481" s="21">
        <f t="shared" si="129"/>
        <v>0.65743885528190971</v>
      </c>
      <c r="H481" s="21">
        <f t="shared" si="129"/>
        <v>0.79159579835407945</v>
      </c>
      <c r="I481" s="21">
        <f t="shared" si="129"/>
        <v>0.60712450608512158</v>
      </c>
      <c r="J481" s="21">
        <f t="shared" si="129"/>
        <v>0.58744475042453737</v>
      </c>
      <c r="K481" s="21">
        <f t="shared" si="129"/>
        <v>2.4002625253673773</v>
      </c>
      <c r="L481" s="21">
        <f t="shared" si="129"/>
        <v>0.62257714084674598</v>
      </c>
      <c r="M481" s="21">
        <f t="shared" si="129"/>
        <v>0.59792849950899352</v>
      </c>
      <c r="N481" s="21">
        <f t="shared" si="129"/>
        <v>0.60011755626369245</v>
      </c>
      <c r="O481" s="404">
        <f t="shared" si="129"/>
        <v>0.79170600167908944</v>
      </c>
      <c r="Q481" s="399">
        <v>1022</v>
      </c>
      <c r="R481" s="399" t="s">
        <v>31</v>
      </c>
      <c r="S481" s="21">
        <f t="shared" ref="S481:AD481" si="130">+S324/(S50*10^6)</f>
        <v>0.64512547540746334</v>
      </c>
      <c r="T481" s="21">
        <f t="shared" si="130"/>
        <v>0.63219158849193169</v>
      </c>
      <c r="U481" s="21">
        <f t="shared" si="130"/>
        <v>0.63596869137023637</v>
      </c>
      <c r="V481" s="21">
        <f t="shared" si="130"/>
        <v>0.63543107698052692</v>
      </c>
      <c r="W481" s="21">
        <f t="shared" si="130"/>
        <v>0.63975611664568388</v>
      </c>
      <c r="X481" s="21">
        <f t="shared" si="130"/>
        <v>0.66461133019287721</v>
      </c>
      <c r="Y481" s="21">
        <f t="shared" si="130"/>
        <v>0.65503966783664624</v>
      </c>
      <c r="Z481" s="21">
        <f t="shared" si="130"/>
        <v>0.64584237256519206</v>
      </c>
      <c r="AA481" s="21">
        <f t="shared" si="130"/>
        <v>0.85516372277631258</v>
      </c>
      <c r="AB481" s="21">
        <f t="shared" si="130"/>
        <v>0.83153556152379537</v>
      </c>
      <c r="AC481" s="21">
        <f t="shared" si="130"/>
        <v>0.80963915233936257</v>
      </c>
      <c r="AD481" s="21">
        <f t="shared" si="130"/>
        <v>0.79170600167908944</v>
      </c>
    </row>
    <row r="482" spans="1:30" s="41" customFormat="1" x14ac:dyDescent="0.2">
      <c r="A482" s="399">
        <v>1023</v>
      </c>
      <c r="B482" s="399" t="s">
        <v>32</v>
      </c>
      <c r="C482" s="21">
        <f t="shared" ref="C482:O482" si="131">+C325/(C51*10^6)</f>
        <v>0.4547025424513943</v>
      </c>
      <c r="D482" s="21">
        <f t="shared" si="131"/>
        <v>0.41880396016674382</v>
      </c>
      <c r="E482" s="21">
        <f t="shared" si="131"/>
        <v>0.51310631229235881</v>
      </c>
      <c r="F482" s="21">
        <f t="shared" si="131"/>
        <v>0.4226791173043869</v>
      </c>
      <c r="G482" s="21">
        <f t="shared" si="131"/>
        <v>0.44474600152322918</v>
      </c>
      <c r="H482" s="21">
        <f t="shared" si="131"/>
        <v>0.5281807597507957</v>
      </c>
      <c r="I482" s="21">
        <f t="shared" si="131"/>
        <v>0.46740950322143099</v>
      </c>
      <c r="J482" s="21">
        <f t="shared" si="131"/>
        <v>0.49165052522594416</v>
      </c>
      <c r="K482" s="21">
        <f t="shared" si="131"/>
        <v>0.44617839893349659</v>
      </c>
      <c r="L482" s="21">
        <f t="shared" si="131"/>
        <v>0.46945327941477155</v>
      </c>
      <c r="M482" s="21">
        <f t="shared" si="131"/>
        <v>0.43025484842120004</v>
      </c>
      <c r="N482" s="21">
        <f t="shared" si="131"/>
        <v>0.42488364342599722</v>
      </c>
      <c r="O482" s="404">
        <f t="shared" si="131"/>
        <v>0.45857075891718868</v>
      </c>
      <c r="Q482" s="399">
        <v>1023</v>
      </c>
      <c r="R482" s="399" t="s">
        <v>32</v>
      </c>
      <c r="S482" s="21">
        <f t="shared" ref="S482:AD482" si="132">+S325/(S51*10^6)</f>
        <v>0.4547025424513943</v>
      </c>
      <c r="T482" s="21">
        <f t="shared" si="132"/>
        <v>0.43555568593785704</v>
      </c>
      <c r="U482" s="21">
        <f t="shared" si="132"/>
        <v>0.4594809038380232</v>
      </c>
      <c r="V482" s="21">
        <f t="shared" si="132"/>
        <v>0.44953747280626838</v>
      </c>
      <c r="W482" s="21">
        <f t="shared" si="132"/>
        <v>0.44859290937026108</v>
      </c>
      <c r="X482" s="21">
        <f t="shared" si="132"/>
        <v>0.46196963546318093</v>
      </c>
      <c r="Y482" s="21">
        <f t="shared" si="132"/>
        <v>0.46286283496105135</v>
      </c>
      <c r="Z482" s="21">
        <f t="shared" si="132"/>
        <v>0.46686199627539315</v>
      </c>
      <c r="AA482" s="21">
        <f t="shared" si="132"/>
        <v>0.46436802917649911</v>
      </c>
      <c r="AB482" s="21">
        <f t="shared" si="132"/>
        <v>0.46489657037004684</v>
      </c>
      <c r="AC482" s="21">
        <f t="shared" si="132"/>
        <v>0.46171362894138407</v>
      </c>
      <c r="AD482" s="21">
        <f t="shared" si="132"/>
        <v>0.45857075891718868</v>
      </c>
    </row>
    <row r="483" spans="1:30" s="41" customFormat="1" x14ac:dyDescent="0.2">
      <c r="A483" s="399">
        <v>1024</v>
      </c>
      <c r="B483" s="399" t="s">
        <v>33</v>
      </c>
      <c r="C483" s="21">
        <f t="shared" ref="C483:O483" si="133">+C326/(C52*10^6)</f>
        <v>0.45450844871620605</v>
      </c>
      <c r="D483" s="21">
        <f t="shared" si="133"/>
        <v>0.42059864578165951</v>
      </c>
      <c r="E483" s="21">
        <f t="shared" si="133"/>
        <v>0.42713784323620724</v>
      </c>
      <c r="F483" s="21">
        <f t="shared" si="133"/>
        <v>0.42385444355131857</v>
      </c>
      <c r="G483" s="21">
        <f t="shared" si="133"/>
        <v>0.37960356233596448</v>
      </c>
      <c r="H483" s="21">
        <f t="shared" si="133"/>
        <v>0.45613640506712255</v>
      </c>
      <c r="I483" s="21">
        <f t="shared" si="133"/>
        <v>0.381721493918113</v>
      </c>
      <c r="J483" s="21">
        <f t="shared" si="133"/>
        <v>0.41885261090850806</v>
      </c>
      <c r="K483" s="21">
        <f t="shared" si="133"/>
        <v>0.38638087069079791</v>
      </c>
      <c r="L483" s="21">
        <f t="shared" si="133"/>
        <v>0.41434529620491728</v>
      </c>
      <c r="M483" s="21">
        <f t="shared" si="133"/>
        <v>0.42822381639269286</v>
      </c>
      <c r="N483" s="21">
        <f t="shared" si="133"/>
        <v>0.40840201394980763</v>
      </c>
      <c r="O483" s="404">
        <f t="shared" si="133"/>
        <v>0.41593369294851645</v>
      </c>
      <c r="Q483" s="399">
        <v>1024</v>
      </c>
      <c r="R483" s="399" t="s">
        <v>33</v>
      </c>
      <c r="S483" s="21">
        <f t="shared" ref="S483:AD483" si="134">+S326/(S52*10^6)</f>
        <v>0.45450844871620605</v>
      </c>
      <c r="T483" s="21">
        <f t="shared" si="134"/>
        <v>0.43718376855385827</v>
      </c>
      <c r="U483" s="21">
        <f t="shared" si="134"/>
        <v>0.43374709143814266</v>
      </c>
      <c r="V483" s="21">
        <f t="shared" si="134"/>
        <v>0.43120049716552328</v>
      </c>
      <c r="W483" s="21">
        <f t="shared" si="134"/>
        <v>0.42077438667239553</v>
      </c>
      <c r="X483" s="21">
        <f t="shared" si="134"/>
        <v>0.42648264838809796</v>
      </c>
      <c r="Y483" s="21">
        <f t="shared" si="134"/>
        <v>0.41952997526976105</v>
      </c>
      <c r="Z483" s="21">
        <f t="shared" si="134"/>
        <v>0.41944353450641858</v>
      </c>
      <c r="AA483" s="21">
        <f t="shared" si="134"/>
        <v>0.41560958131709125</v>
      </c>
      <c r="AB483" s="21">
        <f t="shared" si="134"/>
        <v>0.41548216811187455</v>
      </c>
      <c r="AC483" s="21">
        <f t="shared" si="134"/>
        <v>0.41665858690358604</v>
      </c>
      <c r="AD483" s="21">
        <f t="shared" si="134"/>
        <v>0.41593369294851645</v>
      </c>
    </row>
    <row r="484" spans="1:30" s="41" customFormat="1" x14ac:dyDescent="0.2">
      <c r="A484" s="399">
        <v>1025</v>
      </c>
      <c r="B484" s="399" t="s">
        <v>34</v>
      </c>
      <c r="C484" s="21">
        <f t="shared" ref="C484:O484" si="135">+C327/(C53*10^6)</f>
        <v>0.51412436897154734</v>
      </c>
      <c r="D484" s="21">
        <f t="shared" si="135"/>
        <v>0.47373221915449781</v>
      </c>
      <c r="E484" s="21">
        <f t="shared" si="135"/>
        <v>0.49481209909073237</v>
      </c>
      <c r="F484" s="21">
        <f t="shared" si="135"/>
        <v>0.49385825471211214</v>
      </c>
      <c r="G484" s="21">
        <f t="shared" si="135"/>
        <v>0.44981174070295832</v>
      </c>
      <c r="H484" s="21">
        <f t="shared" si="135"/>
        <v>0.51895965897921392</v>
      </c>
      <c r="I484" s="21">
        <f t="shared" si="135"/>
        <v>0.47068411464202536</v>
      </c>
      <c r="J484" s="21">
        <f t="shared" si="135"/>
        <v>0.47829320502030803</v>
      </c>
      <c r="K484" s="21">
        <f t="shared" si="135"/>
        <v>0.62603071878505478</v>
      </c>
      <c r="L484" s="21">
        <f t="shared" si="135"/>
        <v>0.57614845680903648</v>
      </c>
      <c r="M484" s="21">
        <f t="shared" si="135"/>
        <v>0.53404657583578419</v>
      </c>
      <c r="N484" s="21">
        <f t="shared" si="135"/>
        <v>0.50554030022750529</v>
      </c>
      <c r="O484" s="404">
        <f t="shared" si="135"/>
        <v>0.51156236531986532</v>
      </c>
      <c r="Q484" s="399">
        <v>1025</v>
      </c>
      <c r="R484" s="399" t="s">
        <v>34</v>
      </c>
      <c r="S484" s="21">
        <f t="shared" ref="S484:AD484" si="136">+S327/(S53*10^6)</f>
        <v>0.51412436897154734</v>
      </c>
      <c r="T484" s="21">
        <f t="shared" si="136"/>
        <v>0.49345815877108173</v>
      </c>
      <c r="U484" s="21">
        <f t="shared" si="136"/>
        <v>0.49390789218816128</v>
      </c>
      <c r="V484" s="21">
        <f t="shared" si="136"/>
        <v>0.49389509130596809</v>
      </c>
      <c r="W484" s="21">
        <f t="shared" si="136"/>
        <v>0.48484475584241399</v>
      </c>
      <c r="X484" s="21">
        <f t="shared" si="136"/>
        <v>0.49063590921704792</v>
      </c>
      <c r="Y484" s="21">
        <f t="shared" si="136"/>
        <v>0.48749225415257325</v>
      </c>
      <c r="Z484" s="21">
        <f t="shared" si="136"/>
        <v>0.48621149520735846</v>
      </c>
      <c r="AA484" s="21">
        <f t="shared" si="136"/>
        <v>0.50260710113855211</v>
      </c>
      <c r="AB484" s="21">
        <f t="shared" si="136"/>
        <v>0.50989988626431437</v>
      </c>
      <c r="AC484" s="21">
        <f t="shared" si="136"/>
        <v>0.51211983707073105</v>
      </c>
      <c r="AD484" s="21">
        <f t="shared" si="136"/>
        <v>0.51156236531986532</v>
      </c>
    </row>
    <row r="485" spans="1:30" s="41" customFormat="1" x14ac:dyDescent="0.2">
      <c r="A485" s="399">
        <v>1026</v>
      </c>
      <c r="B485" s="399" t="s">
        <v>35</v>
      </c>
      <c r="C485" s="21">
        <f t="shared" ref="C485:O485" si="137">+C328/(C54*10^6)</f>
        <v>0.36970217203316547</v>
      </c>
      <c r="D485" s="21">
        <f t="shared" si="137"/>
        <v>0.35458745391058039</v>
      </c>
      <c r="E485" s="21">
        <f t="shared" si="137"/>
        <v>0.36681263752032905</v>
      </c>
      <c r="F485" s="21">
        <f t="shared" si="137"/>
        <v>0.37905063899298552</v>
      </c>
      <c r="G485" s="21">
        <f t="shared" si="137"/>
        <v>0.35965679944372703</v>
      </c>
      <c r="H485" s="21">
        <f t="shared" si="137"/>
        <v>0.41808803266778566</v>
      </c>
      <c r="I485" s="21">
        <f t="shared" si="137"/>
        <v>0.35669064121006061</v>
      </c>
      <c r="J485" s="21">
        <f t="shared" si="137"/>
        <v>0.37722984912328394</v>
      </c>
      <c r="K485" s="21">
        <f t="shared" si="137"/>
        <v>0.35495749310244273</v>
      </c>
      <c r="L485" s="21">
        <f t="shared" si="137"/>
        <v>0.39732020230141052</v>
      </c>
      <c r="M485" s="21">
        <f t="shared" si="137"/>
        <v>0.37969652425435063</v>
      </c>
      <c r="N485" s="21">
        <f t="shared" si="137"/>
        <v>0.37975810111645641</v>
      </c>
      <c r="O485" s="404">
        <f t="shared" si="137"/>
        <v>0.37424947474751435</v>
      </c>
      <c r="Q485" s="399">
        <v>1026</v>
      </c>
      <c r="R485" s="399" t="s">
        <v>35</v>
      </c>
      <c r="S485" s="21">
        <f t="shared" ref="S485:AD485" si="138">+S328/(S54*10^6)</f>
        <v>0.36970217203316547</v>
      </c>
      <c r="T485" s="21">
        <f t="shared" si="138"/>
        <v>0.36199088089098175</v>
      </c>
      <c r="U485" s="21">
        <f t="shared" si="138"/>
        <v>0.36364227615638534</v>
      </c>
      <c r="V485" s="21">
        <f t="shared" si="138"/>
        <v>0.36756027389729462</v>
      </c>
      <c r="W485" s="21">
        <f t="shared" si="138"/>
        <v>0.36600002941479265</v>
      </c>
      <c r="X485" s="21">
        <f t="shared" si="138"/>
        <v>0.37452496145898245</v>
      </c>
      <c r="Y485" s="21">
        <f t="shared" si="138"/>
        <v>0.37170116433959782</v>
      </c>
      <c r="Z485" s="21">
        <f t="shared" si="138"/>
        <v>0.37243201964542394</v>
      </c>
      <c r="AA485" s="21">
        <f t="shared" si="138"/>
        <v>0.37037381671382624</v>
      </c>
      <c r="AB485" s="21">
        <f t="shared" si="138"/>
        <v>0.37312875796065026</v>
      </c>
      <c r="AC485" s="21">
        <f t="shared" si="138"/>
        <v>0.37372605291698907</v>
      </c>
      <c r="AD485" s="21">
        <f t="shared" si="138"/>
        <v>0.37424947474751435</v>
      </c>
    </row>
    <row r="486" spans="1:30" s="41" customFormat="1" x14ac:dyDescent="0.2">
      <c r="A486" s="399">
        <v>1027</v>
      </c>
      <c r="B486" s="399" t="s">
        <v>36</v>
      </c>
      <c r="C486" s="21">
        <f t="shared" ref="C486:O486" si="139">+C329/(C55*10^6)</f>
        <v>0.53935438249727374</v>
      </c>
      <c r="D486" s="21">
        <f t="shared" si="139"/>
        <v>0.4877676497160558</v>
      </c>
      <c r="E486" s="21">
        <f t="shared" si="139"/>
        <v>0.50417724633402228</v>
      </c>
      <c r="F486" s="21">
        <f t="shared" si="139"/>
        <v>0.49656560132537675</v>
      </c>
      <c r="G486" s="21">
        <f t="shared" si="139"/>
        <v>0.42458143383500907</v>
      </c>
      <c r="H486" s="21">
        <f t="shared" si="139"/>
        <v>0.52634067129823381</v>
      </c>
      <c r="I486" s="21">
        <f t="shared" si="139"/>
        <v>0.52087874403125456</v>
      </c>
      <c r="J486" s="21">
        <f t="shared" si="139"/>
        <v>0.47946424092190099</v>
      </c>
      <c r="K486" s="21">
        <f t="shared" si="139"/>
        <v>0.47294439535568683</v>
      </c>
      <c r="L486" s="21">
        <f t="shared" si="139"/>
        <v>0.47815330293242125</v>
      </c>
      <c r="M486" s="21">
        <f t="shared" si="139"/>
        <v>0.50698156834247199</v>
      </c>
      <c r="N486" s="21">
        <f t="shared" si="139"/>
        <v>0.51647700688730014</v>
      </c>
      <c r="O486" s="404">
        <f t="shared" si="139"/>
        <v>0.49561076332647475</v>
      </c>
      <c r="Q486" s="399">
        <v>1027</v>
      </c>
      <c r="R486" s="399" t="s">
        <v>36</v>
      </c>
      <c r="S486" s="21">
        <f t="shared" ref="S486:AD486" si="140">+S329/(S55*10^6)</f>
        <v>0.53935438249727374</v>
      </c>
      <c r="T486" s="21">
        <f t="shared" si="140"/>
        <v>0.51285650357995227</v>
      </c>
      <c r="U486" s="21">
        <f t="shared" si="140"/>
        <v>0.50994334885871895</v>
      </c>
      <c r="V486" s="21">
        <f t="shared" si="140"/>
        <v>0.50653203942430347</v>
      </c>
      <c r="W486" s="21">
        <f t="shared" si="140"/>
        <v>0.48948181159679199</v>
      </c>
      <c r="X486" s="21">
        <f t="shared" si="140"/>
        <v>0.4954714414737918</v>
      </c>
      <c r="Y486" s="21">
        <f t="shared" si="140"/>
        <v>0.49949222131136273</v>
      </c>
      <c r="Z486" s="21">
        <f t="shared" si="140"/>
        <v>0.49680161116716448</v>
      </c>
      <c r="AA486" s="21">
        <f t="shared" si="140"/>
        <v>0.49409679993251171</v>
      </c>
      <c r="AB486" s="21">
        <f t="shared" si="140"/>
        <v>0.49250392315674901</v>
      </c>
      <c r="AC486" s="21">
        <f t="shared" si="140"/>
        <v>0.49376940978097028</v>
      </c>
      <c r="AD486" s="21">
        <f t="shared" si="140"/>
        <v>0.49561076332647475</v>
      </c>
    </row>
    <row r="487" spans="1:30" s="41" customFormat="1" x14ac:dyDescent="0.2">
      <c r="A487" s="399">
        <v>1028</v>
      </c>
      <c r="B487" s="399" t="s">
        <v>37</v>
      </c>
      <c r="C487" s="21">
        <f t="shared" ref="C487:O487" si="141">+C330/(C56*10^6)</f>
        <v>0.59398476913313558</v>
      </c>
      <c r="D487" s="21">
        <f t="shared" si="141"/>
        <v>0.59307394315349304</v>
      </c>
      <c r="E487" s="21">
        <f t="shared" si="141"/>
        <v>0.59306763261503903</v>
      </c>
      <c r="F487" s="21">
        <f t="shared" si="141"/>
        <v>0.57768087294650328</v>
      </c>
      <c r="G487" s="21">
        <f t="shared" si="141"/>
        <v>0.65549433332082407</v>
      </c>
      <c r="H487" s="21">
        <f t="shared" si="141"/>
        <v>0.64963599903584768</v>
      </c>
      <c r="I487" s="21">
        <f t="shared" si="141"/>
        <v>0.450946337821099</v>
      </c>
      <c r="J487" s="21">
        <f t="shared" si="141"/>
        <v>0.59697601916272769</v>
      </c>
      <c r="K487" s="21">
        <f t="shared" si="141"/>
        <v>0.54764509507061854</v>
      </c>
      <c r="L487" s="21">
        <f t="shared" si="141"/>
        <v>0.57878877198643497</v>
      </c>
      <c r="M487" s="21">
        <f t="shared" si="141"/>
        <v>0.6018871820485332</v>
      </c>
      <c r="N487" s="21">
        <f t="shared" si="141"/>
        <v>0.58225396225149206</v>
      </c>
      <c r="O487" s="404">
        <f t="shared" si="141"/>
        <v>0.58366727903221793</v>
      </c>
      <c r="Q487" s="399">
        <v>1028</v>
      </c>
      <c r="R487" s="399" t="s">
        <v>37</v>
      </c>
      <c r="S487" s="21">
        <f t="shared" ref="S487:AD487" si="142">+S330/(S56*10^6)</f>
        <v>0.59398476913313558</v>
      </c>
      <c r="T487" s="21">
        <f t="shared" si="142"/>
        <v>0.59352462968249442</v>
      </c>
      <c r="U487" s="21">
        <f t="shared" si="142"/>
        <v>0.59337462751603143</v>
      </c>
      <c r="V487" s="21">
        <f t="shared" si="142"/>
        <v>0.58934956052243026</v>
      </c>
      <c r="W487" s="21">
        <f t="shared" si="142"/>
        <v>0.60271771337123914</v>
      </c>
      <c r="X487" s="21">
        <f t="shared" si="142"/>
        <v>0.61016894219726936</v>
      </c>
      <c r="Y487" s="21">
        <f t="shared" si="142"/>
        <v>0.58545810478923033</v>
      </c>
      <c r="Z487" s="21">
        <f t="shared" si="142"/>
        <v>0.58693760425030017</v>
      </c>
      <c r="AA487" s="21">
        <f t="shared" si="142"/>
        <v>0.58230446348659126</v>
      </c>
      <c r="AB487" s="21">
        <f t="shared" si="142"/>
        <v>0.58195238342334366</v>
      </c>
      <c r="AC487" s="21">
        <f t="shared" si="142"/>
        <v>0.58379794653317107</v>
      </c>
      <c r="AD487" s="21">
        <f t="shared" si="142"/>
        <v>0.58366727903221793</v>
      </c>
    </row>
    <row r="488" spans="1:30" s="41" customFormat="1" x14ac:dyDescent="0.2">
      <c r="A488" s="399">
        <v>1029</v>
      </c>
      <c r="B488" s="399" t="s">
        <v>38</v>
      </c>
      <c r="C488" s="21">
        <f t="shared" ref="C488:O488" si="143">+C331/(C57*10^6)</f>
        <v>0.35228717204372018</v>
      </c>
      <c r="D488" s="21">
        <f t="shared" si="143"/>
        <v>0.32716644062049671</v>
      </c>
      <c r="E488" s="21">
        <f t="shared" si="143"/>
        <v>0.32900836498655628</v>
      </c>
      <c r="F488" s="21">
        <f t="shared" si="143"/>
        <v>0.32676423391765347</v>
      </c>
      <c r="G488" s="21">
        <f t="shared" si="143"/>
        <v>0.33177011444982635</v>
      </c>
      <c r="H488" s="21">
        <f t="shared" si="143"/>
        <v>0.32849730837216778</v>
      </c>
      <c r="I488" s="21">
        <f t="shared" si="143"/>
        <v>0.34924484069193334</v>
      </c>
      <c r="J488" s="21">
        <f t="shared" si="143"/>
        <v>0.31639803096886138</v>
      </c>
      <c r="K488" s="21">
        <f t="shared" si="143"/>
        <v>0.31099391209755911</v>
      </c>
      <c r="L488" s="21">
        <f t="shared" si="143"/>
        <v>0.3458594173300546</v>
      </c>
      <c r="M488" s="21">
        <f t="shared" si="143"/>
        <v>0.3177921502954707</v>
      </c>
      <c r="N488" s="21">
        <f t="shared" si="143"/>
        <v>0.30682196403980061</v>
      </c>
      <c r="O488" s="404">
        <f t="shared" si="143"/>
        <v>0.32829559468862701</v>
      </c>
      <c r="Q488" s="399">
        <v>1029</v>
      </c>
      <c r="R488" s="399" t="s">
        <v>38</v>
      </c>
      <c r="S488" s="21">
        <f t="shared" ref="S488:AD488" si="144">+S331/(S57*10^6)</f>
        <v>0.35228717204372018</v>
      </c>
      <c r="T488" s="21">
        <f t="shared" si="144"/>
        <v>0.33949405886098494</v>
      </c>
      <c r="U488" s="21">
        <f t="shared" si="144"/>
        <v>0.33597214756201577</v>
      </c>
      <c r="V488" s="21">
        <f t="shared" si="144"/>
        <v>0.33357050521318976</v>
      </c>
      <c r="W488" s="21">
        <f t="shared" si="144"/>
        <v>0.33321366976763944</v>
      </c>
      <c r="X488" s="21">
        <f t="shared" si="144"/>
        <v>0.33239037286899448</v>
      </c>
      <c r="Y488" s="21">
        <f t="shared" si="144"/>
        <v>0.33516931185944365</v>
      </c>
      <c r="Z488" s="21">
        <f t="shared" si="144"/>
        <v>0.33264657648135332</v>
      </c>
      <c r="AA488" s="21">
        <f t="shared" si="144"/>
        <v>0.33010791640562065</v>
      </c>
      <c r="AB488" s="21">
        <f t="shared" si="144"/>
        <v>0.3316351792057482</v>
      </c>
      <c r="AC488" s="21">
        <f t="shared" si="144"/>
        <v>0.33032010196449901</v>
      </c>
      <c r="AD488" s="21">
        <f t="shared" si="144"/>
        <v>0.32829559468862701</v>
      </c>
    </row>
    <row r="489" spans="1:30" s="41" customFormat="1" x14ac:dyDescent="0.2">
      <c r="A489" s="400">
        <v>1030</v>
      </c>
      <c r="B489" s="400" t="s">
        <v>18</v>
      </c>
      <c r="C489" s="23">
        <f t="shared" ref="C489:O489" si="145">+C332/(C58*10^6)</f>
        <v>0.57160195079522857</v>
      </c>
      <c r="D489" s="23">
        <f t="shared" si="145"/>
        <v>0.49764927476047816</v>
      </c>
      <c r="E489" s="23">
        <f t="shared" si="145"/>
        <v>0.54098092359011796</v>
      </c>
      <c r="F489" s="23">
        <f t="shared" si="145"/>
        <v>0.50811405301055423</v>
      </c>
      <c r="G489" s="23">
        <f t="shared" si="145"/>
        <v>0.5032299730730394</v>
      </c>
      <c r="H489" s="23">
        <f t="shared" si="145"/>
        <v>0.61718101274940573</v>
      </c>
      <c r="I489" s="23">
        <f t="shared" si="145"/>
        <v>0.50557056685866852</v>
      </c>
      <c r="J489" s="23">
        <f t="shared" si="145"/>
        <v>0.52991846952982757</v>
      </c>
      <c r="K489" s="23">
        <f t="shared" si="145"/>
        <v>0.48947502000055171</v>
      </c>
      <c r="L489" s="23">
        <f t="shared" si="145"/>
        <v>0.53063609530131217</v>
      </c>
      <c r="M489" s="23">
        <f t="shared" si="145"/>
        <v>0.54788701194763612</v>
      </c>
      <c r="N489" s="23">
        <f t="shared" si="145"/>
        <v>0.52768650126755345</v>
      </c>
      <c r="O489" s="405">
        <f t="shared" si="145"/>
        <v>0.53004473154014886</v>
      </c>
      <c r="Q489" s="400">
        <v>1030</v>
      </c>
      <c r="R489" s="400" t="s">
        <v>18</v>
      </c>
      <c r="S489" s="23">
        <f t="shared" ref="S489:AD489" si="146">+S332/(S58*10^6)</f>
        <v>0.57160195079522857</v>
      </c>
      <c r="T489" s="23">
        <f t="shared" si="146"/>
        <v>0.53377224793263034</v>
      </c>
      <c r="U489" s="23">
        <f t="shared" si="146"/>
        <v>0.53620523620206972</v>
      </c>
      <c r="V489" s="23">
        <f t="shared" si="146"/>
        <v>0.52881975934323233</v>
      </c>
      <c r="W489" s="23">
        <f t="shared" si="146"/>
        <v>0.52347250550944813</v>
      </c>
      <c r="X489" s="23">
        <f t="shared" si="146"/>
        <v>0.53931281611700566</v>
      </c>
      <c r="Y489" s="23">
        <f t="shared" si="146"/>
        <v>0.53375932002709803</v>
      </c>
      <c r="Z489" s="23">
        <f t="shared" si="146"/>
        <v>0.5332526556525885</v>
      </c>
      <c r="AA489" s="23">
        <f t="shared" si="146"/>
        <v>0.52828384812044893</v>
      </c>
      <c r="AB489" s="23">
        <f t="shared" si="146"/>
        <v>0.52851858219998593</v>
      </c>
      <c r="AC489" s="23">
        <f t="shared" si="146"/>
        <v>0.53025714476307273</v>
      </c>
      <c r="AD489" s="23">
        <f t="shared" si="146"/>
        <v>0.53004473154014886</v>
      </c>
    </row>
    <row r="490" spans="1:30" s="41" customFormat="1" x14ac:dyDescent="0.2">
      <c r="A490" s="401">
        <v>10300</v>
      </c>
      <c r="B490" s="401" t="s">
        <v>56</v>
      </c>
      <c r="C490" s="406">
        <f t="shared" ref="C490:O490" si="147">+C333/(C59*10^6)</f>
        <v>0.57506400160399362</v>
      </c>
      <c r="D490" s="406">
        <f t="shared" si="147"/>
        <v>0.52319739685879141</v>
      </c>
      <c r="E490" s="406">
        <f t="shared" si="147"/>
        <v>0.54043630365325646</v>
      </c>
      <c r="F490" s="406">
        <f t="shared" si="147"/>
        <v>0.50634900857832499</v>
      </c>
      <c r="G490" s="406">
        <f t="shared" si="147"/>
        <v>0.51856926100482048</v>
      </c>
      <c r="H490" s="406">
        <f t="shared" si="147"/>
        <v>0.59809562133344341</v>
      </c>
      <c r="I490" s="406">
        <f t="shared" si="147"/>
        <v>0.52384422559959509</v>
      </c>
      <c r="J490" s="406">
        <f t="shared" si="147"/>
        <v>0.50277704227633646</v>
      </c>
      <c r="K490" s="406">
        <f t="shared" si="147"/>
        <v>0.59598769212126557</v>
      </c>
      <c r="L490" s="406">
        <f t="shared" si="147"/>
        <v>0.5362767550936387</v>
      </c>
      <c r="M490" s="406">
        <f t="shared" si="147"/>
        <v>0.56216540366119927</v>
      </c>
      <c r="N490" s="406">
        <f t="shared" si="147"/>
        <v>0.53077237985055037</v>
      </c>
      <c r="O490" s="406">
        <f t="shared" si="147"/>
        <v>0.54222107554441601</v>
      </c>
      <c r="Q490" s="401">
        <v>10300</v>
      </c>
      <c r="R490" s="401" t="s">
        <v>56</v>
      </c>
      <c r="S490" s="406">
        <f t="shared" ref="S490:AD490" si="148">+S333/(S59*10^6)</f>
        <v>0.57506400160399362</v>
      </c>
      <c r="T490" s="406">
        <f t="shared" si="148"/>
        <v>0.54878733552136549</v>
      </c>
      <c r="U490" s="406">
        <f t="shared" si="148"/>
        <v>0.5459656373740569</v>
      </c>
      <c r="V490" s="406">
        <f t="shared" si="148"/>
        <v>0.53558695895406183</v>
      </c>
      <c r="W490" s="406">
        <f t="shared" si="148"/>
        <v>0.53212859783516975</v>
      </c>
      <c r="X490" s="406">
        <f t="shared" si="148"/>
        <v>0.5431287542936355</v>
      </c>
      <c r="Y490" s="406">
        <f t="shared" si="148"/>
        <v>0.53999197402234889</v>
      </c>
      <c r="Z490" s="406">
        <f t="shared" si="148"/>
        <v>0.53497410512902177</v>
      </c>
      <c r="AA490" s="406">
        <f t="shared" si="148"/>
        <v>0.54194256860892875</v>
      </c>
      <c r="AB490" s="406">
        <f t="shared" si="148"/>
        <v>0.54138618580436415</v>
      </c>
      <c r="AC490" s="406">
        <f t="shared" si="148"/>
        <v>0.54326901141047257</v>
      </c>
      <c r="AD490" s="406">
        <f t="shared" si="148"/>
        <v>0.54222107554441601</v>
      </c>
    </row>
    <row r="491" spans="1:30" s="41" customFormat="1" x14ac:dyDescent="0.2"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</row>
    <row r="492" spans="1:30" s="41" customFormat="1" x14ac:dyDescent="0.2">
      <c r="A492" s="397" t="s">
        <v>144</v>
      </c>
      <c r="B492" s="397" t="s">
        <v>155</v>
      </c>
      <c r="C492" s="397" t="s">
        <v>0</v>
      </c>
      <c r="D492" s="397" t="s">
        <v>1</v>
      </c>
      <c r="E492" s="397" t="s">
        <v>2</v>
      </c>
      <c r="F492" s="397" t="s">
        <v>3</v>
      </c>
      <c r="G492" s="397" t="s">
        <v>4</v>
      </c>
      <c r="H492" s="397" t="s">
        <v>5</v>
      </c>
      <c r="I492" s="397" t="s">
        <v>6</v>
      </c>
      <c r="J492" s="397" t="s">
        <v>7</v>
      </c>
      <c r="K492" s="397" t="s">
        <v>8</v>
      </c>
      <c r="L492" s="397" t="s">
        <v>9</v>
      </c>
      <c r="M492" s="397" t="s">
        <v>10</v>
      </c>
      <c r="N492" s="397" t="s">
        <v>11</v>
      </c>
      <c r="O492" s="397" t="s">
        <v>55</v>
      </c>
      <c r="Q492" s="397" t="s">
        <v>73</v>
      </c>
      <c r="R492" s="397" t="s">
        <v>155</v>
      </c>
      <c r="S492" s="397" t="s">
        <v>74</v>
      </c>
      <c r="T492" s="397" t="s">
        <v>75</v>
      </c>
      <c r="U492" s="397" t="s">
        <v>76</v>
      </c>
      <c r="V492" s="397" t="s">
        <v>77</v>
      </c>
      <c r="W492" s="397" t="s">
        <v>78</v>
      </c>
      <c r="X492" s="397" t="s">
        <v>79</v>
      </c>
      <c r="Y492" s="397" t="s">
        <v>80</v>
      </c>
      <c r="Z492" s="397" t="s">
        <v>81</v>
      </c>
      <c r="AA492" s="397" t="s">
        <v>82</v>
      </c>
      <c r="AB492" s="397" t="s">
        <v>83</v>
      </c>
      <c r="AC492" s="397" t="s">
        <v>84</v>
      </c>
      <c r="AD492" s="397" t="s">
        <v>85</v>
      </c>
    </row>
    <row r="493" spans="1:30" s="41" customFormat="1" x14ac:dyDescent="0.2">
      <c r="A493" s="398"/>
      <c r="B493" s="398" t="s">
        <v>46</v>
      </c>
      <c r="C493" s="387"/>
      <c r="D493" s="387"/>
      <c r="E493" s="387"/>
      <c r="F493" s="387"/>
      <c r="G493" s="387"/>
      <c r="H493" s="387"/>
      <c r="I493" s="387"/>
      <c r="J493" s="387"/>
      <c r="K493" s="387"/>
      <c r="L493" s="387"/>
      <c r="M493" s="387"/>
      <c r="N493" s="387"/>
      <c r="O493" s="402">
        <f>SUM(C493:N493)</f>
        <v>0</v>
      </c>
      <c r="Q493" s="398"/>
      <c r="R493" s="398" t="s">
        <v>46</v>
      </c>
      <c r="S493" s="387"/>
      <c r="T493" s="387"/>
      <c r="U493" s="387"/>
      <c r="V493" s="387"/>
      <c r="W493" s="387"/>
      <c r="X493" s="387"/>
      <c r="Y493" s="387"/>
      <c r="Z493" s="387"/>
      <c r="AA493" s="387"/>
      <c r="AB493" s="387"/>
      <c r="AC493" s="387"/>
      <c r="AD493" s="387"/>
    </row>
    <row r="494" spans="1:30" s="41" customFormat="1" x14ac:dyDescent="0.2">
      <c r="A494" s="399">
        <v>1004</v>
      </c>
      <c r="B494" s="399" t="s">
        <v>94</v>
      </c>
      <c r="C494" s="21">
        <f t="shared" ref="C494:O494" si="149">+C337/(C32*10^6)</f>
        <v>1.9009493994584088</v>
      </c>
      <c r="D494" s="21">
        <f t="shared" si="149"/>
        <v>1.6714206292602949</v>
      </c>
      <c r="E494" s="21">
        <f t="shared" si="149"/>
        <v>1.7265138475169406</v>
      </c>
      <c r="F494" s="21">
        <f t="shared" si="149"/>
        <v>1.6663061508170356</v>
      </c>
      <c r="G494" s="21">
        <f t="shared" si="149"/>
        <v>1.7323198824224157</v>
      </c>
      <c r="H494" s="21">
        <f t="shared" si="149"/>
        <v>2.0305802894669469</v>
      </c>
      <c r="I494" s="21">
        <f t="shared" si="149"/>
        <v>1.5867105457840904</v>
      </c>
      <c r="J494" s="21">
        <f t="shared" si="149"/>
        <v>1.8038045628906434</v>
      </c>
      <c r="K494" s="21">
        <f t="shared" si="149"/>
        <v>1.7590148235025305</v>
      </c>
      <c r="L494" s="21">
        <f t="shared" si="149"/>
        <v>1.9856707296172773</v>
      </c>
      <c r="M494" s="21">
        <f t="shared" si="149"/>
        <v>1.9270938752730715</v>
      </c>
      <c r="N494" s="21">
        <f t="shared" si="149"/>
        <v>1.8868865000749353</v>
      </c>
      <c r="O494" s="404">
        <f t="shared" si="149"/>
        <v>1.8028273338574639</v>
      </c>
      <c r="Q494" s="399">
        <v>1004</v>
      </c>
      <c r="R494" s="399" t="s">
        <v>94</v>
      </c>
      <c r="S494" s="21">
        <f t="shared" ref="S494:AD494" si="150">+S337/(S32*10^6)</f>
        <v>1.9009493994584088</v>
      </c>
      <c r="T494" s="21">
        <f t="shared" si="150"/>
        <v>1.7849810620473838</v>
      </c>
      <c r="U494" s="21">
        <f t="shared" si="150"/>
        <v>1.7650642244462973</v>
      </c>
      <c r="V494" s="21">
        <f t="shared" si="150"/>
        <v>1.7388218834975224</v>
      </c>
      <c r="W494" s="21">
        <f t="shared" si="150"/>
        <v>1.7374903730112057</v>
      </c>
      <c r="X494" s="21">
        <f t="shared" si="150"/>
        <v>1.7870916768309526</v>
      </c>
      <c r="Y494" s="21">
        <f t="shared" si="150"/>
        <v>1.7540557436779558</v>
      </c>
      <c r="Z494" s="21">
        <f t="shared" si="150"/>
        <v>1.7606881408368855</v>
      </c>
      <c r="AA494" s="21">
        <f t="shared" si="150"/>
        <v>1.7605008070663244</v>
      </c>
      <c r="AB494" s="21">
        <f t="shared" si="150"/>
        <v>1.7821039633500682</v>
      </c>
      <c r="AC494" s="21">
        <f t="shared" si="150"/>
        <v>1.7951762575747769</v>
      </c>
      <c r="AD494" s="21">
        <f t="shared" si="150"/>
        <v>1.8028273338574639</v>
      </c>
    </row>
    <row r="495" spans="1:30" s="41" customFormat="1" x14ac:dyDescent="0.2">
      <c r="A495" s="399">
        <v>1005</v>
      </c>
      <c r="B495" s="399" t="s">
        <v>13</v>
      </c>
      <c r="C495" s="21">
        <f t="shared" ref="C495:O495" si="151">+C338/(C33*10^6)</f>
        <v>1.7914730378474935</v>
      </c>
      <c r="D495" s="21">
        <f t="shared" si="151"/>
        <v>1.4728366907643573</v>
      </c>
      <c r="E495" s="21">
        <f t="shared" si="151"/>
        <v>1.5530467711651652</v>
      </c>
      <c r="F495" s="21">
        <f t="shared" si="151"/>
        <v>1.5112070212474833</v>
      </c>
      <c r="G495" s="21">
        <f t="shared" si="151"/>
        <v>1.4477799768102035</v>
      </c>
      <c r="H495" s="21">
        <f t="shared" si="151"/>
        <v>1.790684577154962</v>
      </c>
      <c r="I495" s="21">
        <f t="shared" si="151"/>
        <v>1.4109794652090413</v>
      </c>
      <c r="J495" s="21">
        <f t="shared" si="151"/>
        <v>1.7140818999079777</v>
      </c>
      <c r="K495" s="21">
        <f t="shared" si="151"/>
        <v>1.7112711621233863</v>
      </c>
      <c r="L495" s="21">
        <f t="shared" si="151"/>
        <v>1.8062604340567616</v>
      </c>
      <c r="M495" s="21">
        <f t="shared" si="151"/>
        <v>1.8156245818410801</v>
      </c>
      <c r="N495" s="21">
        <f t="shared" si="151"/>
        <v>1.7893297853675654</v>
      </c>
      <c r="O495" s="404">
        <f t="shared" si="151"/>
        <v>1.6475419609043012</v>
      </c>
      <c r="Q495" s="399">
        <v>1005</v>
      </c>
      <c r="R495" s="399" t="s">
        <v>13</v>
      </c>
      <c r="S495" s="21">
        <f t="shared" ref="S495:AD495" si="152">+S338/(S33*10^6)</f>
        <v>1.7914730378474935</v>
      </c>
      <c r="T495" s="21">
        <f t="shared" si="152"/>
        <v>1.6245997511406054</v>
      </c>
      <c r="U495" s="21">
        <f t="shared" si="152"/>
        <v>1.6006183977939616</v>
      </c>
      <c r="V495" s="21">
        <f t="shared" si="152"/>
        <v>1.5768673184865178</v>
      </c>
      <c r="W495" s="21">
        <f t="shared" si="152"/>
        <v>1.5502518434860744</v>
      </c>
      <c r="X495" s="21">
        <f t="shared" si="152"/>
        <v>1.5907180835564452</v>
      </c>
      <c r="Y495" s="21">
        <f t="shared" si="152"/>
        <v>1.5596659369080161</v>
      </c>
      <c r="Z495" s="21">
        <f t="shared" si="152"/>
        <v>1.5809931660865821</v>
      </c>
      <c r="AA495" s="21">
        <f t="shared" si="152"/>
        <v>1.5957528537464427</v>
      </c>
      <c r="AB495" s="21">
        <f t="shared" si="152"/>
        <v>1.6166731143842004</v>
      </c>
      <c r="AC495" s="21">
        <f t="shared" si="152"/>
        <v>1.6346264543349476</v>
      </c>
      <c r="AD495" s="21">
        <f t="shared" si="152"/>
        <v>1.6475419609043012</v>
      </c>
    </row>
    <row r="496" spans="1:30" s="41" customFormat="1" x14ac:dyDescent="0.2">
      <c r="A496" s="399">
        <v>1006</v>
      </c>
      <c r="B496" s="399" t="s">
        <v>14</v>
      </c>
      <c r="C496" s="21">
        <f t="shared" ref="C496:O496" si="153">+C339/(C34*10^6)</f>
        <v>0.64015573778722357</v>
      </c>
      <c r="D496" s="21">
        <f t="shared" si="153"/>
        <v>0.60536899999183713</v>
      </c>
      <c r="E496" s="21">
        <f t="shared" si="153"/>
        <v>0.67865629354295287</v>
      </c>
      <c r="F496" s="21">
        <f t="shared" si="153"/>
        <v>0.66697811541950691</v>
      </c>
      <c r="G496" s="21">
        <f t="shared" si="153"/>
        <v>0.64776361743090705</v>
      </c>
      <c r="H496" s="21">
        <f t="shared" si="153"/>
        <v>0.83255007864622388</v>
      </c>
      <c r="I496" s="21">
        <f t="shared" si="153"/>
        <v>0.73812631127636175</v>
      </c>
      <c r="J496" s="21">
        <f t="shared" si="153"/>
        <v>0.81153034277291125</v>
      </c>
      <c r="K496" s="21">
        <f t="shared" si="153"/>
        <v>0.7284699778196444</v>
      </c>
      <c r="L496" s="21">
        <f t="shared" si="153"/>
        <v>0.72664978205542452</v>
      </c>
      <c r="M496" s="21">
        <f t="shared" si="153"/>
        <v>0.73058725245348055</v>
      </c>
      <c r="N496" s="21">
        <f t="shared" si="153"/>
        <v>0.73296390854076587</v>
      </c>
      <c r="O496" s="404">
        <f t="shared" si="153"/>
        <v>0.71479604134316177</v>
      </c>
      <c r="Q496" s="399">
        <v>1006</v>
      </c>
      <c r="R496" s="399" t="s">
        <v>14</v>
      </c>
      <c r="S496" s="21">
        <f t="shared" ref="S496:AD496" si="154">+S339/(S34*10^6)</f>
        <v>0.64015573778722357</v>
      </c>
      <c r="T496" s="21">
        <f t="shared" si="154"/>
        <v>0.62217683831485338</v>
      </c>
      <c r="U496" s="21">
        <f t="shared" si="154"/>
        <v>0.64153616149589154</v>
      </c>
      <c r="V496" s="21">
        <f t="shared" si="154"/>
        <v>0.64824102434623365</v>
      </c>
      <c r="W496" s="21">
        <f t="shared" si="154"/>
        <v>0.64814095557826656</v>
      </c>
      <c r="X496" s="21">
        <f t="shared" si="154"/>
        <v>0.68045458379312873</v>
      </c>
      <c r="Y496" s="21">
        <f t="shared" si="154"/>
        <v>0.69048096201873799</v>
      </c>
      <c r="Z496" s="21">
        <f t="shared" si="154"/>
        <v>0.70759256426881645</v>
      </c>
      <c r="AA496" s="21">
        <f t="shared" si="154"/>
        <v>0.70991971793962205</v>
      </c>
      <c r="AB496" s="21">
        <f t="shared" si="154"/>
        <v>0.71151808651447335</v>
      </c>
      <c r="AC496" s="21">
        <f t="shared" si="154"/>
        <v>0.71318653879321525</v>
      </c>
      <c r="AD496" s="21">
        <f t="shared" si="154"/>
        <v>0.71479604134316177</v>
      </c>
    </row>
    <row r="497" spans="1:30" s="41" customFormat="1" x14ac:dyDescent="0.2">
      <c r="A497" s="399">
        <v>1007</v>
      </c>
      <c r="B497" s="399" t="s">
        <v>15</v>
      </c>
      <c r="C497" s="21">
        <f t="shared" ref="C497:O497" si="155">+C340/(C35*10^6)</f>
        <v>1.7692445040020284</v>
      </c>
      <c r="D497" s="21">
        <f t="shared" si="155"/>
        <v>1.5820958963367397</v>
      </c>
      <c r="E497" s="21">
        <f t="shared" si="155"/>
        <v>1.5620313756359521</v>
      </c>
      <c r="F497" s="21">
        <f t="shared" si="155"/>
        <v>1.4633124860028994</v>
      </c>
      <c r="G497" s="21">
        <f t="shared" si="155"/>
        <v>1.8415289960535937</v>
      </c>
      <c r="H497" s="21">
        <f t="shared" si="155"/>
        <v>1.5791682131685432</v>
      </c>
      <c r="I497" s="21">
        <f t="shared" si="155"/>
        <v>1.4086345131128006</v>
      </c>
      <c r="J497" s="21">
        <f t="shared" si="155"/>
        <v>1.556448715525284</v>
      </c>
      <c r="K497" s="21">
        <f t="shared" si="155"/>
        <v>1.6585940439683746</v>
      </c>
      <c r="L497" s="21">
        <f t="shared" si="155"/>
        <v>1.7732455702050032</v>
      </c>
      <c r="M497" s="21">
        <f t="shared" si="155"/>
        <v>1.8989635177062161</v>
      </c>
      <c r="N497" s="21">
        <f t="shared" si="155"/>
        <v>1.8816556522403964</v>
      </c>
      <c r="O497" s="404">
        <f t="shared" si="155"/>
        <v>1.659700697908209</v>
      </c>
      <c r="Q497" s="399">
        <v>1007</v>
      </c>
      <c r="R497" s="399" t="s">
        <v>15</v>
      </c>
      <c r="S497" s="21">
        <f t="shared" ref="S497:AD497" si="156">+S340/(S35*10^6)</f>
        <v>1.7692445040020284</v>
      </c>
      <c r="T497" s="21">
        <f t="shared" si="156"/>
        <v>1.6730105249929312</v>
      </c>
      <c r="U497" s="21">
        <f t="shared" si="156"/>
        <v>1.6350218866851594</v>
      </c>
      <c r="V497" s="21">
        <f t="shared" si="156"/>
        <v>1.5904469411522082</v>
      </c>
      <c r="W497" s="21">
        <f t="shared" si="156"/>
        <v>1.6430962574397063</v>
      </c>
      <c r="X497" s="21">
        <f t="shared" si="156"/>
        <v>1.6323424934728479</v>
      </c>
      <c r="Y497" s="21">
        <f t="shared" si="156"/>
        <v>1.5956582901356622</v>
      </c>
      <c r="Z497" s="21">
        <f t="shared" si="156"/>
        <v>1.5900915148825312</v>
      </c>
      <c r="AA497" s="21">
        <f t="shared" si="156"/>
        <v>1.5978688244038295</v>
      </c>
      <c r="AB497" s="21">
        <f t="shared" si="156"/>
        <v>1.6150399047593336</v>
      </c>
      <c r="AC497" s="21">
        <f t="shared" si="156"/>
        <v>1.6401600295999756</v>
      </c>
      <c r="AD497" s="21">
        <f t="shared" si="156"/>
        <v>1.659700697908209</v>
      </c>
    </row>
    <row r="498" spans="1:30" s="41" customFormat="1" x14ac:dyDescent="0.2">
      <c r="A498" s="399">
        <v>1008</v>
      </c>
      <c r="B498" s="399" t="s">
        <v>16</v>
      </c>
      <c r="C498" s="21">
        <f t="shared" ref="C498:O498" si="157">+C341/(C36*10^6)</f>
        <v>1.9776204180111041</v>
      </c>
      <c r="D498" s="21">
        <f t="shared" si="157"/>
        <v>1.8224867448357118</v>
      </c>
      <c r="E498" s="21">
        <f t="shared" si="157"/>
        <v>1.7850710494591213</v>
      </c>
      <c r="F498" s="21">
        <f t="shared" si="157"/>
        <v>1.714180284570163</v>
      </c>
      <c r="G498" s="21">
        <f t="shared" si="157"/>
        <v>1.5585623497368821</v>
      </c>
      <c r="H498" s="21">
        <f t="shared" si="157"/>
        <v>1.9448788825681702</v>
      </c>
      <c r="I498" s="21">
        <f t="shared" si="157"/>
        <v>1.6769384275584145</v>
      </c>
      <c r="J498" s="21">
        <f t="shared" si="157"/>
        <v>1.8335721077909941</v>
      </c>
      <c r="K498" s="21">
        <f t="shared" si="157"/>
        <v>1.7572083073657971</v>
      </c>
      <c r="L498" s="21">
        <f t="shared" si="157"/>
        <v>1.9505029313660815</v>
      </c>
      <c r="M498" s="21">
        <f t="shared" si="157"/>
        <v>1.8444333656544161</v>
      </c>
      <c r="N498" s="21">
        <f t="shared" si="157"/>
        <v>1.9206064740064066</v>
      </c>
      <c r="O498" s="404">
        <f t="shared" si="157"/>
        <v>1.81094402094759</v>
      </c>
      <c r="Q498" s="399">
        <v>1008</v>
      </c>
      <c r="R498" s="399" t="s">
        <v>16</v>
      </c>
      <c r="S498" s="21">
        <f t="shared" ref="S498:AD498" si="158">+S341/(S36*10^6)</f>
        <v>1.9776204180111041</v>
      </c>
      <c r="T498" s="21">
        <f t="shared" si="158"/>
        <v>1.8992948259732785</v>
      </c>
      <c r="U498" s="21">
        <f t="shared" si="158"/>
        <v>1.8598812927285393</v>
      </c>
      <c r="V498" s="21">
        <f t="shared" si="158"/>
        <v>1.8206259907839519</v>
      </c>
      <c r="W498" s="21">
        <f t="shared" si="158"/>
        <v>1.7644142337035522</v>
      </c>
      <c r="X498" s="21">
        <f t="shared" si="158"/>
        <v>1.7948097777221055</v>
      </c>
      <c r="Y498" s="21">
        <f t="shared" si="158"/>
        <v>1.7757012618179178</v>
      </c>
      <c r="Z498" s="21">
        <f t="shared" si="158"/>
        <v>1.7835066289018078</v>
      </c>
      <c r="AA498" s="21">
        <f t="shared" si="158"/>
        <v>1.7805006089947903</v>
      </c>
      <c r="AB498" s="21">
        <f t="shared" si="158"/>
        <v>1.7964609608895676</v>
      </c>
      <c r="AC498" s="21">
        <f t="shared" si="158"/>
        <v>1.8008876129943563</v>
      </c>
      <c r="AD498" s="21">
        <f t="shared" si="158"/>
        <v>1.81094402094759</v>
      </c>
    </row>
    <row r="499" spans="1:30" s="41" customFormat="1" x14ac:dyDescent="0.2">
      <c r="A499" s="399">
        <v>1009</v>
      </c>
      <c r="B499" s="399" t="s">
        <v>17</v>
      </c>
      <c r="C499" s="21">
        <f t="shared" ref="C499:O499" si="159">+C342/(C37*10^6)</f>
        <v>1.880040822029923</v>
      </c>
      <c r="D499" s="21">
        <f t="shared" si="159"/>
        <v>1.8124318711180123</v>
      </c>
      <c r="E499" s="21">
        <f t="shared" si="159"/>
        <v>1.8962049282863545</v>
      </c>
      <c r="F499" s="21">
        <f t="shared" si="159"/>
        <v>1.9444984487065839</v>
      </c>
      <c r="G499" s="21">
        <f t="shared" si="159"/>
        <v>1.8069846288452742</v>
      </c>
      <c r="H499" s="21">
        <f t="shared" si="159"/>
        <v>2.1780702668347622</v>
      </c>
      <c r="I499" s="21">
        <f t="shared" si="159"/>
        <v>1.7867608525429231</v>
      </c>
      <c r="J499" s="21">
        <f t="shared" si="159"/>
        <v>1.716935718911917</v>
      </c>
      <c r="K499" s="21">
        <f t="shared" si="159"/>
        <v>1.818398077693232</v>
      </c>
      <c r="L499" s="21">
        <f t="shared" si="159"/>
        <v>1.8516920604123868</v>
      </c>
      <c r="M499" s="21">
        <f t="shared" si="159"/>
        <v>1.7844335178593698</v>
      </c>
      <c r="N499" s="21">
        <f t="shared" si="159"/>
        <v>1.9086723661535201</v>
      </c>
      <c r="O499" s="404">
        <f t="shared" si="159"/>
        <v>1.861923868062435</v>
      </c>
      <c r="Q499" s="399">
        <v>1009</v>
      </c>
      <c r="R499" s="399" t="s">
        <v>17</v>
      </c>
      <c r="S499" s="21">
        <f t="shared" ref="S499:AD499" si="160">+S342/(S37*10^6)</f>
        <v>1.880040822029923</v>
      </c>
      <c r="T499" s="21">
        <f t="shared" si="160"/>
        <v>1.8457624574991021</v>
      </c>
      <c r="U499" s="21">
        <f t="shared" si="160"/>
        <v>1.8621031598846285</v>
      </c>
      <c r="V499" s="21">
        <f t="shared" si="160"/>
        <v>1.8825578450906051</v>
      </c>
      <c r="W499" s="21">
        <f t="shared" si="160"/>
        <v>1.8673699378341071</v>
      </c>
      <c r="X499" s="21">
        <f t="shared" si="160"/>
        <v>1.9173666323553737</v>
      </c>
      <c r="Y499" s="21">
        <f t="shared" si="160"/>
        <v>1.8978600472352269</v>
      </c>
      <c r="Z499" s="21">
        <f t="shared" si="160"/>
        <v>1.8731004452199136</v>
      </c>
      <c r="AA499" s="21">
        <f t="shared" si="160"/>
        <v>1.8665833715698326</v>
      </c>
      <c r="AB499" s="21">
        <f t="shared" si="160"/>
        <v>1.8650593121203889</v>
      </c>
      <c r="AC499" s="21">
        <f t="shared" si="160"/>
        <v>1.8576327486593149</v>
      </c>
      <c r="AD499" s="21">
        <f t="shared" si="160"/>
        <v>1.861923868062435</v>
      </c>
    </row>
    <row r="500" spans="1:30" s="41" customFormat="1" x14ac:dyDescent="0.2">
      <c r="A500" s="399">
        <v>1010</v>
      </c>
      <c r="B500" s="399" t="s">
        <v>19</v>
      </c>
      <c r="C500" s="21">
        <f t="shared" ref="C500:O500" si="161">+C343/(C38*10^6)</f>
        <v>0.87905513014381775</v>
      </c>
      <c r="D500" s="21">
        <f t="shared" si="161"/>
        <v>0.84682373855813597</v>
      </c>
      <c r="E500" s="21">
        <f t="shared" si="161"/>
        <v>0.78466744799296817</v>
      </c>
      <c r="F500" s="21">
        <f t="shared" si="161"/>
        <v>0.69487658669014596</v>
      </c>
      <c r="G500" s="21">
        <f t="shared" si="161"/>
        <v>0.65972311286185414</v>
      </c>
      <c r="H500" s="21">
        <f t="shared" si="161"/>
        <v>0.74401314692101239</v>
      </c>
      <c r="I500" s="21">
        <f t="shared" si="161"/>
        <v>1.0035904384684875</v>
      </c>
      <c r="J500" s="21">
        <f t="shared" si="161"/>
        <v>0.80660473308706115</v>
      </c>
      <c r="K500" s="21">
        <f t="shared" si="161"/>
        <v>0.72729019491167735</v>
      </c>
      <c r="L500" s="21">
        <f t="shared" si="161"/>
        <v>0.81686846379187339</v>
      </c>
      <c r="M500" s="21">
        <f t="shared" si="161"/>
        <v>0.82534633535371615</v>
      </c>
      <c r="N500" s="21">
        <f t="shared" si="161"/>
        <v>0.79678048987923111</v>
      </c>
      <c r="O500" s="404">
        <f t="shared" si="161"/>
        <v>0.80109360337721391</v>
      </c>
      <c r="Q500" s="399">
        <v>1010</v>
      </c>
      <c r="R500" s="399" t="s">
        <v>19</v>
      </c>
      <c r="S500" s="21">
        <f t="shared" ref="S500:AD500" si="162">+S343/(S38*10^6)</f>
        <v>0.87905513014381775</v>
      </c>
      <c r="T500" s="21">
        <f t="shared" si="162"/>
        <v>0.86244524665320388</v>
      </c>
      <c r="U500" s="21">
        <f t="shared" si="162"/>
        <v>0.8363263837103323</v>
      </c>
      <c r="V500" s="21">
        <f t="shared" si="162"/>
        <v>0.79943017963705121</v>
      </c>
      <c r="W500" s="21">
        <f t="shared" si="162"/>
        <v>0.77142591317388176</v>
      </c>
      <c r="X500" s="21">
        <f t="shared" si="162"/>
        <v>0.76682233149643986</v>
      </c>
      <c r="Y500" s="21">
        <f t="shared" si="162"/>
        <v>0.8065396398162521</v>
      </c>
      <c r="Z500" s="21">
        <f t="shared" si="162"/>
        <v>0.80654835654381341</v>
      </c>
      <c r="AA500" s="21">
        <f t="shared" si="162"/>
        <v>0.79726649169732933</v>
      </c>
      <c r="AB500" s="21">
        <f t="shared" si="162"/>
        <v>0.79915747788799507</v>
      </c>
      <c r="AC500" s="21">
        <f t="shared" si="162"/>
        <v>0.80149930667591074</v>
      </c>
      <c r="AD500" s="21">
        <f t="shared" si="162"/>
        <v>0.80109360337721391</v>
      </c>
    </row>
    <row r="501" spans="1:30" s="41" customFormat="1" x14ac:dyDescent="0.2">
      <c r="A501" s="399">
        <v>1011</v>
      </c>
      <c r="B501" s="399" t="s">
        <v>20</v>
      </c>
      <c r="C501" s="21">
        <f t="shared" ref="C501:O501" si="163">+C344/(C39*10^6)</f>
        <v>2.0392214035511533</v>
      </c>
      <c r="D501" s="21">
        <f t="shared" si="163"/>
        <v>1.9082269056621384</v>
      </c>
      <c r="E501" s="21">
        <f t="shared" si="163"/>
        <v>1.9083924456641308</v>
      </c>
      <c r="F501" s="21">
        <f t="shared" si="163"/>
        <v>1.7778518675060617</v>
      </c>
      <c r="G501" s="21">
        <f t="shared" si="163"/>
        <v>1.6881510362094261</v>
      </c>
      <c r="H501" s="21">
        <f t="shared" si="163"/>
        <v>2.0322094379760736</v>
      </c>
      <c r="I501" s="21">
        <f t="shared" si="163"/>
        <v>1.7002687257957871</v>
      </c>
      <c r="J501" s="21">
        <f t="shared" si="163"/>
        <v>1.7605526082277645</v>
      </c>
      <c r="K501" s="21">
        <f t="shared" si="163"/>
        <v>1.8350126655786618</v>
      </c>
      <c r="L501" s="21">
        <f t="shared" si="163"/>
        <v>2.083952609610622</v>
      </c>
      <c r="M501" s="21">
        <f t="shared" si="163"/>
        <v>2.1065464958453339</v>
      </c>
      <c r="N501" s="21">
        <f t="shared" si="163"/>
        <v>2.1742940161627167</v>
      </c>
      <c r="O501" s="404">
        <f t="shared" si="163"/>
        <v>1.9096636024980331</v>
      </c>
      <c r="Q501" s="399">
        <v>1011</v>
      </c>
      <c r="R501" s="399" t="s">
        <v>20</v>
      </c>
      <c r="S501" s="21">
        <f t="shared" ref="S501:AD501" si="164">+S344/(S39*10^6)</f>
        <v>2.0392214035511533</v>
      </c>
      <c r="T501" s="21">
        <f t="shared" si="164"/>
        <v>1.9725960043209356</v>
      </c>
      <c r="U501" s="21">
        <f t="shared" si="164"/>
        <v>1.9508387517020278</v>
      </c>
      <c r="V501" s="21">
        <f t="shared" si="164"/>
        <v>1.9057260499667872</v>
      </c>
      <c r="W501" s="21">
        <f t="shared" si="164"/>
        <v>1.8604202417917577</v>
      </c>
      <c r="X501" s="21">
        <f t="shared" si="164"/>
        <v>1.8891478244238307</v>
      </c>
      <c r="Y501" s="21">
        <f t="shared" si="164"/>
        <v>1.857342521313144</v>
      </c>
      <c r="Z501" s="21">
        <f t="shared" si="164"/>
        <v>1.8433858251639548</v>
      </c>
      <c r="AA501" s="21">
        <f t="shared" si="164"/>
        <v>1.8423837221145771</v>
      </c>
      <c r="AB501" s="21">
        <f t="shared" si="164"/>
        <v>1.8649542768375085</v>
      </c>
      <c r="AC501" s="21">
        <f t="shared" si="164"/>
        <v>1.8866059509811</v>
      </c>
      <c r="AD501" s="21">
        <f t="shared" si="164"/>
        <v>1.9096636024980331</v>
      </c>
    </row>
    <row r="502" spans="1:30" s="41" customFormat="1" ht="14.25" customHeight="1" x14ac:dyDescent="0.2">
      <c r="A502" s="399">
        <v>1012</v>
      </c>
      <c r="B502" s="399" t="s">
        <v>21</v>
      </c>
      <c r="C502" s="21">
        <f t="shared" ref="C502:O502" si="165">+C345/(C40*10^6)</f>
        <v>2.2288635587811867</v>
      </c>
      <c r="D502" s="21">
        <f t="shared" si="165"/>
        <v>2.1688578765461588</v>
      </c>
      <c r="E502" s="21">
        <f t="shared" si="165"/>
        <v>2.238671501467262</v>
      </c>
      <c r="F502" s="21">
        <f t="shared" si="165"/>
        <v>2.0863437298675107</v>
      </c>
      <c r="G502" s="21">
        <f t="shared" si="165"/>
        <v>2.012122078580834</v>
      </c>
      <c r="H502" s="21">
        <f t="shared" si="165"/>
        <v>2.3759408048470179</v>
      </c>
      <c r="I502" s="21">
        <f t="shared" si="165"/>
        <v>2.053008772513004</v>
      </c>
      <c r="J502" s="21">
        <f t="shared" si="165"/>
        <v>2.2782510476002393</v>
      </c>
      <c r="K502" s="21">
        <f t="shared" si="165"/>
        <v>2.3192719303239024</v>
      </c>
      <c r="L502" s="21">
        <f t="shared" si="165"/>
        <v>2.5627855326638582</v>
      </c>
      <c r="M502" s="21">
        <f t="shared" si="165"/>
        <v>2.7084901539815811</v>
      </c>
      <c r="N502" s="21">
        <f t="shared" si="165"/>
        <v>2.8061336537882191</v>
      </c>
      <c r="O502" s="404">
        <f t="shared" si="165"/>
        <v>2.3216557620606038</v>
      </c>
      <c r="Q502" s="399">
        <v>1012</v>
      </c>
      <c r="R502" s="399" t="s">
        <v>21</v>
      </c>
      <c r="S502" s="21">
        <f t="shared" ref="S502:AD502" si="166">+S345/(S40*10^6)</f>
        <v>2.2288635587811867</v>
      </c>
      <c r="T502" s="21">
        <f t="shared" si="166"/>
        <v>2.1989492585080845</v>
      </c>
      <c r="U502" s="21">
        <f t="shared" si="166"/>
        <v>2.2121501984632297</v>
      </c>
      <c r="V502" s="21">
        <f t="shared" si="166"/>
        <v>2.1792020855665482</v>
      </c>
      <c r="W502" s="21">
        <f t="shared" si="166"/>
        <v>2.1443125668359966</v>
      </c>
      <c r="X502" s="21">
        <f t="shared" si="166"/>
        <v>2.1827582234264562</v>
      </c>
      <c r="Y502" s="21">
        <f t="shared" si="166"/>
        <v>2.1619387674239037</v>
      </c>
      <c r="Z502" s="21">
        <f t="shared" si="166"/>
        <v>2.1783800248971268</v>
      </c>
      <c r="AA502" s="21">
        <f t="shared" si="166"/>
        <v>2.1946175335443234</v>
      </c>
      <c r="AB502" s="21">
        <f t="shared" si="166"/>
        <v>2.2313848140276962</v>
      </c>
      <c r="AC502" s="21">
        <f t="shared" si="166"/>
        <v>2.2760903036303728</v>
      </c>
      <c r="AD502" s="21">
        <f t="shared" si="166"/>
        <v>2.3216557620606038</v>
      </c>
    </row>
    <row r="503" spans="1:30" s="41" customFormat="1" x14ac:dyDescent="0.2">
      <c r="A503" s="399">
        <v>1013</v>
      </c>
      <c r="B503" s="399" t="s">
        <v>22</v>
      </c>
      <c r="C503" s="21">
        <f t="shared" ref="C503:O503" si="167">+C346/(C41*10^6)</f>
        <v>1.9471001688969729</v>
      </c>
      <c r="D503" s="21">
        <f t="shared" si="167"/>
        <v>1.7617316045380877</v>
      </c>
      <c r="E503" s="21">
        <f t="shared" si="167"/>
        <v>2.1179484149054506</v>
      </c>
      <c r="F503" s="21">
        <f t="shared" si="167"/>
        <v>2.092864576802508</v>
      </c>
      <c r="G503" s="21">
        <f t="shared" si="167"/>
        <v>1.8371721876024927</v>
      </c>
      <c r="H503" s="21">
        <f t="shared" si="167"/>
        <v>2.3168417308065457</v>
      </c>
      <c r="I503" s="21">
        <f t="shared" si="167"/>
        <v>1.6738295385478517</v>
      </c>
      <c r="J503" s="21">
        <f t="shared" si="167"/>
        <v>2.0581344343344026</v>
      </c>
      <c r="K503" s="21">
        <f t="shared" si="167"/>
        <v>1.9932480372201222</v>
      </c>
      <c r="L503" s="21">
        <f t="shared" si="167"/>
        <v>2.1192284706866671</v>
      </c>
      <c r="M503" s="21">
        <f t="shared" si="167"/>
        <v>2.1992947149498407</v>
      </c>
      <c r="N503" s="21">
        <f t="shared" si="167"/>
        <v>2.3018324576421278</v>
      </c>
      <c r="O503" s="404">
        <f t="shared" si="167"/>
        <v>2.0274876175580019</v>
      </c>
      <c r="Q503" s="399">
        <v>1013</v>
      </c>
      <c r="R503" s="399" t="s">
        <v>22</v>
      </c>
      <c r="S503" s="21">
        <f t="shared" ref="S503:AD503" si="168">+S346/(S41*10^6)</f>
        <v>1.9471001688969729</v>
      </c>
      <c r="T503" s="21">
        <f t="shared" si="168"/>
        <v>1.8543226581005225</v>
      </c>
      <c r="U503" s="21">
        <f t="shared" si="168"/>
        <v>1.9382107382253391</v>
      </c>
      <c r="V503" s="21">
        <f t="shared" si="168"/>
        <v>1.9785477409121386</v>
      </c>
      <c r="W503" s="21">
        <f t="shared" si="168"/>
        <v>1.9503366580276971</v>
      </c>
      <c r="X503" s="21">
        <f t="shared" si="168"/>
        <v>2.0120239715215713</v>
      </c>
      <c r="Y503" s="21">
        <f t="shared" si="168"/>
        <v>1.9481496361966661</v>
      </c>
      <c r="Z503" s="21">
        <f t="shared" si="168"/>
        <v>1.9639603511239141</v>
      </c>
      <c r="AA503" s="21">
        <f t="shared" si="168"/>
        <v>1.9673299164971636</v>
      </c>
      <c r="AB503" s="21">
        <f t="shared" si="168"/>
        <v>1.9826240605575582</v>
      </c>
      <c r="AC503" s="21">
        <f t="shared" si="168"/>
        <v>2.0020290680793487</v>
      </c>
      <c r="AD503" s="21">
        <f t="shared" si="168"/>
        <v>2.0274876175580019</v>
      </c>
    </row>
    <row r="504" spans="1:30" s="41" customFormat="1" x14ac:dyDescent="0.2">
      <c r="A504" s="399">
        <v>1014</v>
      </c>
      <c r="B504" s="399" t="s">
        <v>23</v>
      </c>
      <c r="C504" s="21">
        <f t="shared" ref="C504:O504" si="169">+C347/(C42*10^6)</f>
        <v>1.8702002738788088</v>
      </c>
      <c r="D504" s="21">
        <f t="shared" si="169"/>
        <v>1.766101692423278</v>
      </c>
      <c r="E504" s="21">
        <f t="shared" si="169"/>
        <v>1.9091479063921011</v>
      </c>
      <c r="F504" s="21">
        <f t="shared" si="169"/>
        <v>1.8654706713084148</v>
      </c>
      <c r="G504" s="21">
        <f t="shared" si="169"/>
        <v>1.7872743274077396</v>
      </c>
      <c r="H504" s="21">
        <f t="shared" si="169"/>
        <v>1.9175578237322519</v>
      </c>
      <c r="I504" s="21">
        <f t="shared" si="169"/>
        <v>1.4752814447855023</v>
      </c>
      <c r="J504" s="21">
        <f t="shared" si="169"/>
        <v>1.7727812282386917</v>
      </c>
      <c r="K504" s="21">
        <f t="shared" si="169"/>
        <v>1.7441007967734661</v>
      </c>
      <c r="L504" s="21">
        <f t="shared" si="169"/>
        <v>1.5724167337310948</v>
      </c>
      <c r="M504" s="21">
        <f t="shared" si="169"/>
        <v>1.6612478396128587</v>
      </c>
      <c r="N504" s="21">
        <f t="shared" si="169"/>
        <v>1.8284402556427473</v>
      </c>
      <c r="O504" s="404">
        <f t="shared" si="169"/>
        <v>1.7604963045977517</v>
      </c>
      <c r="Q504" s="399">
        <v>1014</v>
      </c>
      <c r="R504" s="399" t="s">
        <v>23</v>
      </c>
      <c r="S504" s="21">
        <f t="shared" ref="S504:AD504" si="170">+S347/(S42*10^6)</f>
        <v>1.8702002738788088</v>
      </c>
      <c r="T504" s="21">
        <f t="shared" si="170"/>
        <v>1.8180560324225359</v>
      </c>
      <c r="U504" s="21">
        <f t="shared" si="170"/>
        <v>1.8489518807355525</v>
      </c>
      <c r="V504" s="21">
        <f t="shared" si="170"/>
        <v>1.8532388348380948</v>
      </c>
      <c r="W504" s="21">
        <f t="shared" si="170"/>
        <v>1.8400117349689107</v>
      </c>
      <c r="X504" s="21">
        <f t="shared" si="170"/>
        <v>1.8528429244393836</v>
      </c>
      <c r="Y504" s="21">
        <f t="shared" si="170"/>
        <v>1.7928016408671112</v>
      </c>
      <c r="Z504" s="21">
        <f t="shared" si="170"/>
        <v>1.7900748794671146</v>
      </c>
      <c r="AA504" s="21">
        <f t="shared" si="170"/>
        <v>1.7848104619521095</v>
      </c>
      <c r="AB504" s="21">
        <f t="shared" si="170"/>
        <v>1.7635097968874507</v>
      </c>
      <c r="AC504" s="21">
        <f t="shared" si="170"/>
        <v>1.7542269253767153</v>
      </c>
      <c r="AD504" s="21">
        <f t="shared" si="170"/>
        <v>1.7604963045977517</v>
      </c>
    </row>
    <row r="505" spans="1:30" s="41" customFormat="1" x14ac:dyDescent="0.2">
      <c r="A505" s="399">
        <v>1015</v>
      </c>
      <c r="B505" s="399" t="s">
        <v>24</v>
      </c>
      <c r="C505" s="21">
        <f t="shared" ref="C505:O505" si="171">+C348/(C43*10^6)</f>
        <v>2.5002849973893371</v>
      </c>
      <c r="D505" s="21">
        <f t="shared" si="171"/>
        <v>2.0285791559392781</v>
      </c>
      <c r="E505" s="21">
        <f t="shared" si="171"/>
        <v>2.1917627651424785</v>
      </c>
      <c r="F505" s="21">
        <f t="shared" si="171"/>
        <v>2.0359139773029522</v>
      </c>
      <c r="G505" s="21">
        <f t="shared" si="171"/>
        <v>2.0791480250658911</v>
      </c>
      <c r="H505" s="21">
        <f t="shared" si="171"/>
        <v>2.2653515571779588</v>
      </c>
      <c r="I505" s="21">
        <f t="shared" si="171"/>
        <v>1.873005774026772</v>
      </c>
      <c r="J505" s="21">
        <f t="shared" si="171"/>
        <v>1.8330546528192775</v>
      </c>
      <c r="K505" s="21">
        <f t="shared" si="171"/>
        <v>2.2520833090087966</v>
      </c>
      <c r="L505" s="21">
        <f t="shared" si="171"/>
        <v>2.1271797683472604</v>
      </c>
      <c r="M505" s="21">
        <f t="shared" si="171"/>
        <v>2.2681918726818031</v>
      </c>
      <c r="N505" s="21">
        <f t="shared" si="171"/>
        <v>2.2364541654748407</v>
      </c>
      <c r="O505" s="404">
        <f t="shared" si="171"/>
        <v>2.1320230497974597</v>
      </c>
      <c r="Q505" s="399">
        <v>1015</v>
      </c>
      <c r="R505" s="399" t="s">
        <v>24</v>
      </c>
      <c r="S505" s="21">
        <f t="shared" ref="S505:AD505" si="172">+S348/(S43*10^6)</f>
        <v>2.5002849973893371</v>
      </c>
      <c r="T505" s="21">
        <f t="shared" si="172"/>
        <v>2.2596663583752052</v>
      </c>
      <c r="U505" s="21">
        <f t="shared" si="172"/>
        <v>2.2372168505413192</v>
      </c>
      <c r="V505" s="21">
        <f t="shared" si="172"/>
        <v>2.1841884200769273</v>
      </c>
      <c r="W505" s="21">
        <f t="shared" si="172"/>
        <v>2.1637198954479424</v>
      </c>
      <c r="X505" s="21">
        <f t="shared" si="172"/>
        <v>2.1806675294843934</v>
      </c>
      <c r="Y505" s="21">
        <f t="shared" si="172"/>
        <v>2.1319609494555554</v>
      </c>
      <c r="Z505" s="21">
        <f t="shared" si="172"/>
        <v>2.0890891275781134</v>
      </c>
      <c r="AA505" s="21">
        <f t="shared" si="172"/>
        <v>2.1066747918320043</v>
      </c>
      <c r="AB505" s="21">
        <f t="shared" si="172"/>
        <v>2.1087344483610968</v>
      </c>
      <c r="AC505" s="21">
        <f t="shared" si="172"/>
        <v>2.1224567219217705</v>
      </c>
      <c r="AD505" s="21">
        <f t="shared" si="172"/>
        <v>2.1320230497974597</v>
      </c>
    </row>
    <row r="506" spans="1:30" s="41" customFormat="1" x14ac:dyDescent="0.2">
      <c r="A506" s="399">
        <v>1016</v>
      </c>
      <c r="B506" s="399" t="s">
        <v>25</v>
      </c>
      <c r="C506" s="21">
        <f t="shared" ref="C506:O506" si="173">+C349/(C44*10^6)</f>
        <v>1.7512174037630333</v>
      </c>
      <c r="D506" s="21">
        <f t="shared" si="173"/>
        <v>1.6380333972527106</v>
      </c>
      <c r="E506" s="21">
        <f t="shared" si="173"/>
        <v>1.7617480301530557</v>
      </c>
      <c r="F506" s="21">
        <f t="shared" si="173"/>
        <v>1.5692363694360612</v>
      </c>
      <c r="G506" s="21">
        <f t="shared" si="173"/>
        <v>1.5857947514466666</v>
      </c>
      <c r="H506" s="21">
        <f t="shared" si="173"/>
        <v>1.790346151533788</v>
      </c>
      <c r="I506" s="21">
        <f t="shared" si="173"/>
        <v>1.5341973867972407</v>
      </c>
      <c r="J506" s="21">
        <f t="shared" si="173"/>
        <v>1.3830726142936449</v>
      </c>
      <c r="K506" s="21">
        <f t="shared" si="173"/>
        <v>1.5807338077245647</v>
      </c>
      <c r="L506" s="21">
        <f t="shared" si="173"/>
        <v>1.7580779867000862</v>
      </c>
      <c r="M506" s="21">
        <f t="shared" si="173"/>
        <v>1.6945828928292628</v>
      </c>
      <c r="N506" s="21">
        <f t="shared" si="173"/>
        <v>1.7723914338757554</v>
      </c>
      <c r="O506" s="404">
        <f t="shared" si="173"/>
        <v>1.6424996676934627</v>
      </c>
      <c r="Q506" s="399">
        <v>1016</v>
      </c>
      <c r="R506" s="399" t="s">
        <v>25</v>
      </c>
      <c r="S506" s="21">
        <f t="shared" ref="S506:AD506" si="174">+S349/(S44*10^6)</f>
        <v>1.7512174037630333</v>
      </c>
      <c r="T506" s="21">
        <f t="shared" si="174"/>
        <v>1.6937619753965525</v>
      </c>
      <c r="U506" s="21">
        <f t="shared" si="174"/>
        <v>1.7162450027758838</v>
      </c>
      <c r="V506" s="21">
        <f t="shared" si="174"/>
        <v>1.6759272097424398</v>
      </c>
      <c r="W506" s="21">
        <f t="shared" si="174"/>
        <v>1.6575476326913963</v>
      </c>
      <c r="X506" s="21">
        <f t="shared" si="174"/>
        <v>1.6806885984055364</v>
      </c>
      <c r="Y506" s="21">
        <f t="shared" si="174"/>
        <v>1.6559803715801398</v>
      </c>
      <c r="Z506" s="21">
        <f t="shared" si="174"/>
        <v>1.6152443973289587</v>
      </c>
      <c r="AA506" s="21">
        <f t="shared" si="174"/>
        <v>1.6114464994683371</v>
      </c>
      <c r="AB506" s="21">
        <f t="shared" si="174"/>
        <v>1.6251246755476494</v>
      </c>
      <c r="AC506" s="21">
        <f t="shared" si="174"/>
        <v>1.6312493352507484</v>
      </c>
      <c r="AD506" s="21">
        <f t="shared" si="174"/>
        <v>1.6424996676934627</v>
      </c>
    </row>
    <row r="507" spans="1:30" s="41" customFormat="1" x14ac:dyDescent="0.2">
      <c r="A507" s="399">
        <v>1017</v>
      </c>
      <c r="B507" s="399" t="s">
        <v>26</v>
      </c>
      <c r="C507" s="21">
        <f t="shared" ref="C507:O507" si="175">+C350/(C45*10^6)</f>
        <v>1.8874138305667147</v>
      </c>
      <c r="D507" s="21">
        <f t="shared" si="175"/>
        <v>1.7512702352481586</v>
      </c>
      <c r="E507" s="21">
        <f t="shared" si="175"/>
        <v>1.8502337339089177</v>
      </c>
      <c r="F507" s="21">
        <f t="shared" si="175"/>
        <v>1.7388596792641999</v>
      </c>
      <c r="G507" s="21">
        <f t="shared" si="175"/>
        <v>1.677279714056318</v>
      </c>
      <c r="H507" s="21">
        <f t="shared" si="175"/>
        <v>2.0513696226990747</v>
      </c>
      <c r="I507" s="21">
        <f t="shared" si="175"/>
        <v>1.675642379730762</v>
      </c>
      <c r="J507" s="21">
        <f t="shared" si="175"/>
        <v>1.8090313944251086</v>
      </c>
      <c r="K507" s="21">
        <f t="shared" si="175"/>
        <v>1.8323765018830918</v>
      </c>
      <c r="L507" s="21">
        <f t="shared" si="175"/>
        <v>1.9041782061574564</v>
      </c>
      <c r="M507" s="21">
        <f t="shared" si="175"/>
        <v>1.8876064128521335</v>
      </c>
      <c r="N507" s="21">
        <f t="shared" si="175"/>
        <v>1.8919928417425407</v>
      </c>
      <c r="O507" s="404">
        <f t="shared" si="175"/>
        <v>1.8269416158474925</v>
      </c>
      <c r="Q507" s="399">
        <v>1017</v>
      </c>
      <c r="R507" s="399" t="s">
        <v>26</v>
      </c>
      <c r="S507" s="21">
        <f t="shared" ref="S507:AD507" si="176">+S350/(S45*10^6)</f>
        <v>1.8874138305667147</v>
      </c>
      <c r="T507" s="21">
        <f t="shared" si="176"/>
        <v>1.8173371080502503</v>
      </c>
      <c r="U507" s="21">
        <f t="shared" si="176"/>
        <v>1.8283671200723712</v>
      </c>
      <c r="V507" s="21">
        <f t="shared" si="176"/>
        <v>1.8053443291030737</v>
      </c>
      <c r="W507" s="21">
        <f t="shared" si="176"/>
        <v>1.7797050666790615</v>
      </c>
      <c r="X507" s="21">
        <f t="shared" si="176"/>
        <v>1.8231628039773284</v>
      </c>
      <c r="Y507" s="21">
        <f t="shared" si="176"/>
        <v>1.7996496338386432</v>
      </c>
      <c r="Z507" s="21">
        <f t="shared" si="176"/>
        <v>1.8009142330444128</v>
      </c>
      <c r="AA507" s="21">
        <f t="shared" si="176"/>
        <v>1.8045856169680858</v>
      </c>
      <c r="AB507" s="21">
        <f t="shared" si="176"/>
        <v>1.8144556276113697</v>
      </c>
      <c r="AC507" s="21">
        <f t="shared" si="176"/>
        <v>1.8210907392599016</v>
      </c>
      <c r="AD507" s="21">
        <f t="shared" si="176"/>
        <v>1.8269416158474925</v>
      </c>
    </row>
    <row r="508" spans="1:30" s="41" customFormat="1" x14ac:dyDescent="0.2">
      <c r="A508" s="399">
        <v>1018</v>
      </c>
      <c r="B508" s="399" t="s">
        <v>27</v>
      </c>
      <c r="C508" s="21">
        <f t="shared" ref="C508:O508" si="177">+C351/(C46*10^6)</f>
        <v>2.2356337131291077</v>
      </c>
      <c r="D508" s="21">
        <f t="shared" si="177"/>
        <v>2.1370762061715065</v>
      </c>
      <c r="E508" s="21">
        <f t="shared" si="177"/>
        <v>2.2768509658580411</v>
      </c>
      <c r="F508" s="21">
        <f t="shared" si="177"/>
        <v>2.1630391299712124</v>
      </c>
      <c r="G508" s="21">
        <f t="shared" si="177"/>
        <v>2.1205786567894331</v>
      </c>
      <c r="H508" s="21">
        <f t="shared" si="177"/>
        <v>2.3542843598686214</v>
      </c>
      <c r="I508" s="21">
        <f t="shared" si="177"/>
        <v>1.8843878600823043</v>
      </c>
      <c r="J508" s="21">
        <f t="shared" si="177"/>
        <v>1.9567816634268782</v>
      </c>
      <c r="K508" s="21">
        <f t="shared" si="177"/>
        <v>2.0839323345406653</v>
      </c>
      <c r="L508" s="21">
        <f t="shared" si="177"/>
        <v>2.1692033386344471</v>
      </c>
      <c r="M508" s="21">
        <f t="shared" si="177"/>
        <v>2.2455413678502714</v>
      </c>
      <c r="N508" s="21">
        <f t="shared" si="177"/>
        <v>2.3848594589831706</v>
      </c>
      <c r="O508" s="404">
        <f t="shared" si="177"/>
        <v>2.1593957207852035</v>
      </c>
      <c r="Q508" s="399">
        <v>1018</v>
      </c>
      <c r="R508" s="399" t="s">
        <v>27</v>
      </c>
      <c r="S508" s="21">
        <f t="shared" ref="S508:AD508" si="178">+S351/(S46*10^6)</f>
        <v>2.2356337131291077</v>
      </c>
      <c r="T508" s="21">
        <f t="shared" si="178"/>
        <v>2.1863429149590456</v>
      </c>
      <c r="U508" s="21">
        <f t="shared" si="178"/>
        <v>2.2167574075262206</v>
      </c>
      <c r="V508" s="21">
        <f t="shared" si="178"/>
        <v>2.2027138146433378</v>
      </c>
      <c r="W508" s="21">
        <f t="shared" si="178"/>
        <v>2.1868535866184149</v>
      </c>
      <c r="X508" s="21">
        <f t="shared" si="178"/>
        <v>2.2146741433956603</v>
      </c>
      <c r="Y508" s="21">
        <f t="shared" si="178"/>
        <v>2.1586739223204803</v>
      </c>
      <c r="Z508" s="21">
        <f t="shared" si="178"/>
        <v>2.1300723750347572</v>
      </c>
      <c r="AA508" s="21">
        <f t="shared" si="178"/>
        <v>2.1247672355045713</v>
      </c>
      <c r="AB508" s="21">
        <f t="shared" si="178"/>
        <v>2.1292013189579975</v>
      </c>
      <c r="AC508" s="21">
        <f t="shared" si="178"/>
        <v>2.1395292581970993</v>
      </c>
      <c r="AD508" s="21">
        <f t="shared" si="178"/>
        <v>2.1593957207852035</v>
      </c>
    </row>
    <row r="509" spans="1:30" s="41" customFormat="1" x14ac:dyDescent="0.2">
      <c r="A509" s="399">
        <v>1019</v>
      </c>
      <c r="B509" s="399" t="s">
        <v>28</v>
      </c>
      <c r="C509" s="21">
        <f t="shared" ref="C509:O509" si="179">+C352/(C47*10^6)</f>
        <v>1.5297858575636556</v>
      </c>
      <c r="D509" s="21">
        <f t="shared" si="179"/>
        <v>1.3683976155205342</v>
      </c>
      <c r="E509" s="21">
        <f t="shared" si="179"/>
        <v>1.4398536145536833</v>
      </c>
      <c r="F509" s="21">
        <f t="shared" si="179"/>
        <v>1.3851116931135419</v>
      </c>
      <c r="G509" s="21">
        <f t="shared" si="179"/>
        <v>1.4045648430493274</v>
      </c>
      <c r="H509" s="21">
        <f t="shared" si="179"/>
        <v>1.5314110702949466</v>
      </c>
      <c r="I509" s="21">
        <f t="shared" si="179"/>
        <v>1.3885535766244508</v>
      </c>
      <c r="J509" s="21">
        <f t="shared" si="179"/>
        <v>1.3999518090605048</v>
      </c>
      <c r="K509" s="21">
        <f t="shared" si="179"/>
        <v>1.4630258632094193</v>
      </c>
      <c r="L509" s="21">
        <f t="shared" si="179"/>
        <v>1.5532906432849474</v>
      </c>
      <c r="M509" s="21">
        <f t="shared" si="179"/>
        <v>1.547734449802413</v>
      </c>
      <c r="N509" s="21">
        <f t="shared" si="179"/>
        <v>1.577754193361997</v>
      </c>
      <c r="O509" s="404">
        <f t="shared" si="179"/>
        <v>1.4643615881809784</v>
      </c>
      <c r="Q509" s="399">
        <v>1019</v>
      </c>
      <c r="R509" s="399" t="s">
        <v>28</v>
      </c>
      <c r="S509" s="21">
        <f t="shared" ref="S509:AD509" si="180">+S352/(S47*10^6)</f>
        <v>1.5297858575636556</v>
      </c>
      <c r="T509" s="21">
        <f t="shared" si="180"/>
        <v>1.4485903237972093</v>
      </c>
      <c r="U509" s="21">
        <f t="shared" si="180"/>
        <v>1.4456475653401142</v>
      </c>
      <c r="V509" s="21">
        <f t="shared" si="180"/>
        <v>1.4300236361708518</v>
      </c>
      <c r="W509" s="21">
        <f t="shared" si="180"/>
        <v>1.4249923076377713</v>
      </c>
      <c r="X509" s="21">
        <f t="shared" si="180"/>
        <v>1.442639187878501</v>
      </c>
      <c r="Y509" s="21">
        <f t="shared" si="180"/>
        <v>1.4338858913191648</v>
      </c>
      <c r="Z509" s="21">
        <f t="shared" si="180"/>
        <v>1.429129023665171</v>
      </c>
      <c r="AA509" s="21">
        <f t="shared" si="180"/>
        <v>1.4329985822886124</v>
      </c>
      <c r="AB509" s="21">
        <f t="shared" si="180"/>
        <v>1.4448580141032967</v>
      </c>
      <c r="AC509" s="21">
        <f t="shared" si="180"/>
        <v>1.4540185581616689</v>
      </c>
      <c r="AD509" s="21">
        <f t="shared" si="180"/>
        <v>1.4643615881809784</v>
      </c>
    </row>
    <row r="510" spans="1:30" s="41" customFormat="1" x14ac:dyDescent="0.2">
      <c r="A510" s="399">
        <v>1020</v>
      </c>
      <c r="B510" s="399" t="s">
        <v>29</v>
      </c>
      <c r="C510" s="21">
        <f t="shared" ref="C510:O510" si="181">+C353/(C48*10^6)</f>
        <v>1.8398241474984336</v>
      </c>
      <c r="D510" s="21">
        <f t="shared" si="181"/>
        <v>1.8277701635299974</v>
      </c>
      <c r="E510" s="21">
        <f t="shared" si="181"/>
        <v>1.7931454199567045</v>
      </c>
      <c r="F510" s="21">
        <f t="shared" si="181"/>
        <v>1.7005272396756157</v>
      </c>
      <c r="G510" s="21">
        <f t="shared" si="181"/>
        <v>1.6875257447688539</v>
      </c>
      <c r="H510" s="21">
        <f t="shared" si="181"/>
        <v>1.9372217871407313</v>
      </c>
      <c r="I510" s="21">
        <f t="shared" si="181"/>
        <v>1.5335182647077676</v>
      </c>
      <c r="J510" s="21">
        <f t="shared" si="181"/>
        <v>1.778444180958902</v>
      </c>
      <c r="K510" s="21">
        <f t="shared" si="181"/>
        <v>1.7825557386918802</v>
      </c>
      <c r="L510" s="21">
        <f t="shared" si="181"/>
        <v>1.8318481651513587</v>
      </c>
      <c r="M510" s="21">
        <f t="shared" si="181"/>
        <v>1.8752791371594164</v>
      </c>
      <c r="N510" s="21">
        <f t="shared" si="181"/>
        <v>1.882009886714727</v>
      </c>
      <c r="O510" s="404">
        <f t="shared" si="181"/>
        <v>1.7857335482713554</v>
      </c>
      <c r="Q510" s="399">
        <v>1020</v>
      </c>
      <c r="R510" s="399" t="s">
        <v>29</v>
      </c>
      <c r="S510" s="21">
        <f t="shared" ref="S510:AD510" si="182">+S353/(S48*10^6)</f>
        <v>1.8398241474984336</v>
      </c>
      <c r="T510" s="21">
        <f t="shared" si="182"/>
        <v>1.8338195381461526</v>
      </c>
      <c r="U510" s="21">
        <f t="shared" si="182"/>
        <v>1.8198979461605729</v>
      </c>
      <c r="V510" s="21">
        <f t="shared" si="182"/>
        <v>1.7883327929542683</v>
      </c>
      <c r="W510" s="21">
        <f t="shared" si="182"/>
        <v>1.7684377311100257</v>
      </c>
      <c r="X510" s="21">
        <f t="shared" si="182"/>
        <v>1.7960972700088318</v>
      </c>
      <c r="Y510" s="21">
        <f t="shared" si="182"/>
        <v>1.7539678237569769</v>
      </c>
      <c r="Z510" s="21">
        <f t="shared" si="182"/>
        <v>1.7570979599542458</v>
      </c>
      <c r="AA510" s="21">
        <f t="shared" si="182"/>
        <v>1.7600233594247661</v>
      </c>
      <c r="AB510" s="21">
        <f t="shared" si="182"/>
        <v>1.767347818618098</v>
      </c>
      <c r="AC510" s="21">
        <f t="shared" si="182"/>
        <v>1.7770699956350611</v>
      </c>
      <c r="AD510" s="21">
        <f t="shared" si="182"/>
        <v>1.7857335482713554</v>
      </c>
    </row>
    <row r="511" spans="1:30" s="41" customFormat="1" x14ac:dyDescent="0.2">
      <c r="A511" s="399">
        <v>1021</v>
      </c>
      <c r="B511" s="399" t="s">
        <v>30</v>
      </c>
      <c r="C511" s="21">
        <f t="shared" ref="C511:O511" si="183">+C354/(C49*10^6)</f>
        <v>2.0860956927618717</v>
      </c>
      <c r="D511" s="21">
        <f t="shared" si="183"/>
        <v>1.8085376072092012</v>
      </c>
      <c r="E511" s="21">
        <f t="shared" si="183"/>
        <v>1.9788635323878467</v>
      </c>
      <c r="F511" s="21">
        <f t="shared" si="183"/>
        <v>1.6903273644271699</v>
      </c>
      <c r="G511" s="21">
        <f t="shared" si="183"/>
        <v>1.9247678317703893</v>
      </c>
      <c r="H511" s="21">
        <f t="shared" si="183"/>
        <v>2.0353299567801186</v>
      </c>
      <c r="I511" s="21">
        <f t="shared" si="183"/>
        <v>1.7376805196968435</v>
      </c>
      <c r="J511" s="21">
        <f t="shared" si="183"/>
        <v>1.9144857570849219</v>
      </c>
      <c r="K511" s="21">
        <f t="shared" si="183"/>
        <v>1.8848223638319759</v>
      </c>
      <c r="L511" s="21">
        <f t="shared" si="183"/>
        <v>2.1250068226486896</v>
      </c>
      <c r="M511" s="21">
        <f t="shared" si="183"/>
        <v>2.2319232280370893</v>
      </c>
      <c r="N511" s="21">
        <f t="shared" si="183"/>
        <v>2.2450034132330403</v>
      </c>
      <c r="O511" s="404">
        <f t="shared" si="183"/>
        <v>1.9668682770985866</v>
      </c>
      <c r="Q511" s="399">
        <v>1021</v>
      </c>
      <c r="R511" s="399" t="s">
        <v>30</v>
      </c>
      <c r="S511" s="21">
        <f t="shared" ref="S511:AD511" si="184">+S354/(S49*10^6)</f>
        <v>2.0860956927618717</v>
      </c>
      <c r="T511" s="21">
        <f t="shared" si="184"/>
        <v>1.9466700639303252</v>
      </c>
      <c r="U511" s="21">
        <f t="shared" si="184"/>
        <v>1.9572838257474936</v>
      </c>
      <c r="V511" s="21">
        <f t="shared" si="184"/>
        <v>1.8832850436723225</v>
      </c>
      <c r="W511" s="21">
        <f t="shared" si="184"/>
        <v>1.8909229086875534</v>
      </c>
      <c r="X511" s="21">
        <f t="shared" si="184"/>
        <v>1.9143552536994177</v>
      </c>
      <c r="Y511" s="21">
        <f t="shared" si="184"/>
        <v>1.8868736362677361</v>
      </c>
      <c r="Z511" s="21">
        <f t="shared" si="184"/>
        <v>1.8905161234352104</v>
      </c>
      <c r="AA511" s="21">
        <f t="shared" si="184"/>
        <v>1.8898349718753487</v>
      </c>
      <c r="AB511" s="21">
        <f t="shared" si="184"/>
        <v>1.9137077335203934</v>
      </c>
      <c r="AC511" s="21">
        <f t="shared" si="184"/>
        <v>1.9418538738838922</v>
      </c>
      <c r="AD511" s="21">
        <f t="shared" si="184"/>
        <v>1.9668682770985866</v>
      </c>
    </row>
    <row r="512" spans="1:30" s="41" customFormat="1" x14ac:dyDescent="0.2">
      <c r="A512" s="399">
        <v>1022</v>
      </c>
      <c r="B512" s="399" t="s">
        <v>31</v>
      </c>
      <c r="C512" s="21">
        <f t="shared" ref="C512:O512" si="185">+C355/(C50*10^6)</f>
        <v>2.0625909874269972</v>
      </c>
      <c r="D512" s="21">
        <f t="shared" si="185"/>
        <v>2.0048628855181798</v>
      </c>
      <c r="E512" s="21">
        <f t="shared" si="185"/>
        <v>2.0485245794384883</v>
      </c>
      <c r="F512" s="21">
        <f t="shared" si="185"/>
        <v>2.0114573721593958</v>
      </c>
      <c r="G512" s="21">
        <f t="shared" si="185"/>
        <v>2.099207720421663</v>
      </c>
      <c r="H512" s="21">
        <f t="shared" si="185"/>
        <v>2.5266410818411149</v>
      </c>
      <c r="I512" s="21">
        <f t="shared" si="185"/>
        <v>1.7993467107358849</v>
      </c>
      <c r="J512" s="21">
        <f t="shared" si="185"/>
        <v>1.895856705780635</v>
      </c>
      <c r="K512" s="21">
        <f t="shared" si="185"/>
        <v>1.869365611671632</v>
      </c>
      <c r="L512" s="21">
        <f t="shared" si="185"/>
        <v>2.0417268767290406</v>
      </c>
      <c r="M512" s="21">
        <f t="shared" si="185"/>
        <v>2.0043957885315797</v>
      </c>
      <c r="N512" s="21">
        <f t="shared" si="185"/>
        <v>2.0409603166699859</v>
      </c>
      <c r="O512" s="404">
        <f t="shared" si="185"/>
        <v>2.0260454888323505</v>
      </c>
      <c r="Q512" s="399">
        <v>1022</v>
      </c>
      <c r="R512" s="399" t="s">
        <v>31</v>
      </c>
      <c r="S512" s="21">
        <f t="shared" ref="S512:AD512" si="186">+S355/(S50*10^6)</f>
        <v>2.0625909874269972</v>
      </c>
      <c r="T512" s="21">
        <f t="shared" si="186"/>
        <v>2.0336082494865093</v>
      </c>
      <c r="U512" s="21">
        <f t="shared" si="186"/>
        <v>2.0385107704051739</v>
      </c>
      <c r="V512" s="21">
        <f t="shared" si="186"/>
        <v>2.0317369277907105</v>
      </c>
      <c r="W512" s="21">
        <f t="shared" si="186"/>
        <v>2.0449965058531681</v>
      </c>
      <c r="X512" s="21">
        <f t="shared" si="186"/>
        <v>2.1238387337565334</v>
      </c>
      <c r="Y512" s="21">
        <f t="shared" si="186"/>
        <v>2.069810212789327</v>
      </c>
      <c r="Z512" s="21">
        <f t="shared" si="186"/>
        <v>2.046141247300254</v>
      </c>
      <c r="AA512" s="21">
        <f t="shared" si="186"/>
        <v>2.0250499969090008</v>
      </c>
      <c r="AB512" s="21">
        <f t="shared" si="186"/>
        <v>2.0267441789306275</v>
      </c>
      <c r="AC512" s="21">
        <f t="shared" si="186"/>
        <v>2.0246494241891808</v>
      </c>
      <c r="AD512" s="21">
        <f t="shared" si="186"/>
        <v>2.0260454888323505</v>
      </c>
    </row>
    <row r="513" spans="1:30" s="41" customFormat="1" x14ac:dyDescent="0.2">
      <c r="A513" s="399">
        <v>1023</v>
      </c>
      <c r="B513" s="399" t="s">
        <v>32</v>
      </c>
      <c r="C513" s="21">
        <f t="shared" ref="C513:O513" si="187">+C356/(C51*10^6)</f>
        <v>1.7182359013724737</v>
      </c>
      <c r="D513" s="21">
        <f t="shared" si="187"/>
        <v>1.4518518990273275</v>
      </c>
      <c r="E513" s="21">
        <f t="shared" si="187"/>
        <v>1.7427949889258028</v>
      </c>
      <c r="F513" s="21">
        <f t="shared" si="187"/>
        <v>1.4235382805200201</v>
      </c>
      <c r="G513" s="21">
        <f t="shared" si="187"/>
        <v>1.5597641533384106</v>
      </c>
      <c r="H513" s="21">
        <f t="shared" si="187"/>
        <v>1.798661580192477</v>
      </c>
      <c r="I513" s="21">
        <f t="shared" si="187"/>
        <v>1.5686116056290267</v>
      </c>
      <c r="J513" s="21">
        <f t="shared" si="187"/>
        <v>1.6901024568063674</v>
      </c>
      <c r="K513" s="21">
        <f t="shared" si="187"/>
        <v>1.5350181393010904</v>
      </c>
      <c r="L513" s="21">
        <f t="shared" si="187"/>
        <v>1.6256881432173931</v>
      </c>
      <c r="M513" s="21">
        <f t="shared" si="187"/>
        <v>1.5097763074984247</v>
      </c>
      <c r="N513" s="21">
        <f t="shared" si="187"/>
        <v>1.5314676442534219</v>
      </c>
      <c r="O513" s="404">
        <f t="shared" si="187"/>
        <v>1.5921928164312418</v>
      </c>
      <c r="Q513" s="399">
        <v>1023</v>
      </c>
      <c r="R513" s="399" t="s">
        <v>32</v>
      </c>
      <c r="S513" s="21">
        <f t="shared" ref="S513:AD513" si="188">+S356/(S51*10^6)</f>
        <v>1.7182359013724737</v>
      </c>
      <c r="T513" s="21">
        <f t="shared" si="188"/>
        <v>1.5761574139837076</v>
      </c>
      <c r="U513" s="21">
        <f t="shared" si="188"/>
        <v>1.627566931588635</v>
      </c>
      <c r="V513" s="21">
        <f t="shared" si="188"/>
        <v>1.5724406724721518</v>
      </c>
      <c r="W513" s="21">
        <f t="shared" si="188"/>
        <v>1.5699416954852785</v>
      </c>
      <c r="X513" s="21">
        <f t="shared" si="188"/>
        <v>1.6083837847627731</v>
      </c>
      <c r="Y513" s="21">
        <f t="shared" si="188"/>
        <v>1.6018533888027617</v>
      </c>
      <c r="Z513" s="21">
        <f t="shared" si="188"/>
        <v>1.6141128738652759</v>
      </c>
      <c r="AA513" s="21">
        <f t="shared" si="188"/>
        <v>1.6045758642997652</v>
      </c>
      <c r="AB513" s="21">
        <f t="shared" si="188"/>
        <v>1.6067701927152389</v>
      </c>
      <c r="AC513" s="21">
        <f t="shared" si="188"/>
        <v>1.5978582265017975</v>
      </c>
      <c r="AD513" s="21">
        <f t="shared" si="188"/>
        <v>1.5921928164312418</v>
      </c>
    </row>
    <row r="514" spans="1:30" s="41" customFormat="1" x14ac:dyDescent="0.2">
      <c r="A514" s="399">
        <v>1024</v>
      </c>
      <c r="B514" s="399" t="s">
        <v>33</v>
      </c>
      <c r="C514" s="21">
        <f t="shared" ref="C514:O514" si="189">+C357/(C52*10^6)</f>
        <v>1.5139995574453875</v>
      </c>
      <c r="D514" s="21">
        <f t="shared" si="189"/>
        <v>1.4300552789535661</v>
      </c>
      <c r="E514" s="21">
        <f t="shared" si="189"/>
        <v>1.431985392709747</v>
      </c>
      <c r="F514" s="21">
        <f t="shared" si="189"/>
        <v>1.4038223535525942</v>
      </c>
      <c r="G514" s="21">
        <f t="shared" si="189"/>
        <v>1.2744258714977079</v>
      </c>
      <c r="H514" s="21">
        <f t="shared" si="189"/>
        <v>1.5205051644613514</v>
      </c>
      <c r="I514" s="21">
        <f t="shared" si="189"/>
        <v>1.2214881135398081</v>
      </c>
      <c r="J514" s="21">
        <f t="shared" si="189"/>
        <v>1.413524738508396</v>
      </c>
      <c r="K514" s="21">
        <f t="shared" si="189"/>
        <v>1.334469390142152</v>
      </c>
      <c r="L514" s="21">
        <f t="shared" si="189"/>
        <v>1.4175463553878103</v>
      </c>
      <c r="M514" s="21">
        <f t="shared" si="189"/>
        <v>1.4773056602750425</v>
      </c>
      <c r="N514" s="21">
        <f t="shared" si="189"/>
        <v>1.4244012134001582</v>
      </c>
      <c r="O514" s="404">
        <f t="shared" si="189"/>
        <v>1.4030195322449734</v>
      </c>
      <c r="Q514" s="399">
        <v>1024</v>
      </c>
      <c r="R514" s="399" t="s">
        <v>33</v>
      </c>
      <c r="S514" s="21">
        <f t="shared" ref="S514:AD514" si="190">+S357/(S52*10^6)</f>
        <v>1.5139995574453875</v>
      </c>
      <c r="T514" s="21">
        <f t="shared" si="190"/>
        <v>1.4711120249186727</v>
      </c>
      <c r="U514" s="21">
        <f t="shared" si="190"/>
        <v>1.4577269362109979</v>
      </c>
      <c r="V514" s="21">
        <f t="shared" si="190"/>
        <v>1.4438506613211717</v>
      </c>
      <c r="W514" s="21">
        <f t="shared" si="190"/>
        <v>1.4096152637183974</v>
      </c>
      <c r="X514" s="21">
        <f t="shared" si="190"/>
        <v>1.4275155025566713</v>
      </c>
      <c r="Y514" s="21">
        <f t="shared" si="190"/>
        <v>1.3955136226628175</v>
      </c>
      <c r="Z514" s="21">
        <f t="shared" si="190"/>
        <v>1.3978120822384901</v>
      </c>
      <c r="AA514" s="21">
        <f t="shared" si="190"/>
        <v>1.3904668508397848</v>
      </c>
      <c r="AB514" s="21">
        <f t="shared" si="190"/>
        <v>1.3931958922853587</v>
      </c>
      <c r="AC514" s="21">
        <f t="shared" si="190"/>
        <v>1.4009616310225137</v>
      </c>
      <c r="AD514" s="21">
        <f t="shared" si="190"/>
        <v>1.4030195322449734</v>
      </c>
    </row>
    <row r="515" spans="1:30" s="41" customFormat="1" x14ac:dyDescent="0.2">
      <c r="A515" s="399">
        <v>1025</v>
      </c>
      <c r="B515" s="399" t="s">
        <v>34</v>
      </c>
      <c r="C515" s="21">
        <f t="shared" ref="C515:O515" si="191">+C358/(C53*10^6)</f>
        <v>1.7080645161290324</v>
      </c>
      <c r="D515" s="21">
        <f t="shared" si="191"/>
        <v>1.5308348992724947</v>
      </c>
      <c r="E515" s="21">
        <f t="shared" si="191"/>
        <v>1.5890893285242216</v>
      </c>
      <c r="F515" s="21">
        <f t="shared" si="191"/>
        <v>1.5885797601106546</v>
      </c>
      <c r="G515" s="21">
        <f t="shared" si="191"/>
        <v>1.4488156254186115</v>
      </c>
      <c r="H515" s="21">
        <f t="shared" si="191"/>
        <v>1.6629197835511271</v>
      </c>
      <c r="I515" s="21">
        <f t="shared" si="191"/>
        <v>1.4801968296897303</v>
      </c>
      <c r="J515" s="21">
        <f t="shared" si="191"/>
        <v>1.5563011818946906</v>
      </c>
      <c r="K515" s="21">
        <f t="shared" si="191"/>
        <v>2.1376437426295052</v>
      </c>
      <c r="L515" s="21">
        <f t="shared" si="191"/>
        <v>1.9301795453152768</v>
      </c>
      <c r="M515" s="21">
        <f t="shared" si="191"/>
        <v>1.8221011143788888</v>
      </c>
      <c r="N515" s="21">
        <f t="shared" si="191"/>
        <v>1.797169397061307</v>
      </c>
      <c r="O515" s="404">
        <f t="shared" si="191"/>
        <v>1.6887626936026934</v>
      </c>
      <c r="Q515" s="399">
        <v>1025</v>
      </c>
      <c r="R515" s="399" t="s">
        <v>34</v>
      </c>
      <c r="S515" s="21">
        <f t="shared" ref="S515:AD515" si="192">+S358/(S53*10^6)</f>
        <v>1.7080645161290324</v>
      </c>
      <c r="T515" s="21">
        <f t="shared" si="192"/>
        <v>1.6173868836609735</v>
      </c>
      <c r="U515" s="21">
        <f t="shared" si="192"/>
        <v>1.6079873879949205</v>
      </c>
      <c r="V515" s="21">
        <f t="shared" si="192"/>
        <v>1.602982404301762</v>
      </c>
      <c r="W515" s="21">
        <f t="shared" si="192"/>
        <v>1.5713318821172519</v>
      </c>
      <c r="X515" s="21">
        <f t="shared" si="192"/>
        <v>1.5868793272422623</v>
      </c>
      <c r="Y515" s="21">
        <f t="shared" si="192"/>
        <v>1.5700701639130807</v>
      </c>
      <c r="Z515" s="21">
        <f t="shared" si="192"/>
        <v>1.5681531454655215</v>
      </c>
      <c r="AA515" s="21">
        <f t="shared" si="192"/>
        <v>1.6349332574823232</v>
      </c>
      <c r="AB515" s="21">
        <f t="shared" si="192"/>
        <v>1.6642115828098079</v>
      </c>
      <c r="AC515" s="21">
        <f t="shared" si="192"/>
        <v>1.6787273197142021</v>
      </c>
      <c r="AD515" s="21">
        <f t="shared" si="192"/>
        <v>1.6887626936026934</v>
      </c>
    </row>
    <row r="516" spans="1:30" s="41" customFormat="1" x14ac:dyDescent="0.2">
      <c r="A516" s="399">
        <v>1026</v>
      </c>
      <c r="B516" s="399" t="s">
        <v>35</v>
      </c>
      <c r="C516" s="21">
        <f t="shared" ref="C516:O516" si="193">+C359/(C54*10^6)</f>
        <v>1.1814990589551859</v>
      </c>
      <c r="D516" s="21">
        <f t="shared" si="193"/>
        <v>1.1033719141454839</v>
      </c>
      <c r="E516" s="21">
        <f t="shared" si="193"/>
        <v>1.119833540610351</v>
      </c>
      <c r="F516" s="21">
        <f t="shared" si="193"/>
        <v>1.1620740847506486</v>
      </c>
      <c r="G516" s="21">
        <f t="shared" si="193"/>
        <v>1.1002063673388298</v>
      </c>
      <c r="H516" s="21">
        <f t="shared" si="193"/>
        <v>1.2616804870105469</v>
      </c>
      <c r="I516" s="21">
        <f t="shared" si="193"/>
        <v>1.0718907196722025</v>
      </c>
      <c r="J516" s="21">
        <f t="shared" si="193"/>
        <v>1.1905604639572287</v>
      </c>
      <c r="K516" s="21">
        <f t="shared" si="193"/>
        <v>1.1347423790403983</v>
      </c>
      <c r="L516" s="21">
        <f t="shared" si="193"/>
        <v>1.2626108945805492</v>
      </c>
      <c r="M516" s="21">
        <f t="shared" si="193"/>
        <v>1.2087811181184505</v>
      </c>
      <c r="N516" s="21">
        <f t="shared" si="193"/>
        <v>1.2417207497503857</v>
      </c>
      <c r="O516" s="404">
        <f t="shared" si="193"/>
        <v>1.1695425232991565</v>
      </c>
      <c r="Q516" s="399">
        <v>1026</v>
      </c>
      <c r="R516" s="399" t="s">
        <v>35</v>
      </c>
      <c r="S516" s="21">
        <f t="shared" ref="S516:AD516" si="194">+S359/(S54*10^6)</f>
        <v>1.1814990589551859</v>
      </c>
      <c r="T516" s="21">
        <f t="shared" si="194"/>
        <v>1.1416398201093794</v>
      </c>
      <c r="U516" s="21">
        <f t="shared" si="194"/>
        <v>1.1341714243588377</v>
      </c>
      <c r="V516" s="21">
        <f t="shared" si="194"/>
        <v>1.1412664390297536</v>
      </c>
      <c r="W516" s="21">
        <f t="shared" si="194"/>
        <v>1.1331606685001887</v>
      </c>
      <c r="X516" s="21">
        <f t="shared" si="194"/>
        <v>1.1541947387411027</v>
      </c>
      <c r="Y516" s="21">
        <f t="shared" si="194"/>
        <v>1.1411631317767394</v>
      </c>
      <c r="Z516" s="21">
        <f t="shared" si="194"/>
        <v>1.1476931300910396</v>
      </c>
      <c r="AA516" s="21">
        <f t="shared" si="194"/>
        <v>1.1461677512080548</v>
      </c>
      <c r="AB516" s="21">
        <f t="shared" si="194"/>
        <v>1.1580726509410466</v>
      </c>
      <c r="AC516" s="21">
        <f t="shared" si="194"/>
        <v>1.1626842510398181</v>
      </c>
      <c r="AD516" s="21">
        <f t="shared" si="194"/>
        <v>1.1695425232991565</v>
      </c>
    </row>
    <row r="517" spans="1:30" s="41" customFormat="1" x14ac:dyDescent="0.2">
      <c r="A517" s="399">
        <v>1027</v>
      </c>
      <c r="B517" s="399" t="s">
        <v>36</v>
      </c>
      <c r="C517" s="21">
        <f t="shared" ref="C517:O517" si="195">+C360/(C55*10^6)</f>
        <v>1.7480677480916031</v>
      </c>
      <c r="D517" s="21">
        <f t="shared" si="195"/>
        <v>1.5514807046979866</v>
      </c>
      <c r="E517" s="21">
        <f t="shared" si="195"/>
        <v>1.6063256569235311</v>
      </c>
      <c r="F517" s="21">
        <f t="shared" si="195"/>
        <v>1.5802594457222821</v>
      </c>
      <c r="G517" s="21">
        <f t="shared" si="195"/>
        <v>1.3755194217198528</v>
      </c>
      <c r="H517" s="21">
        <f t="shared" si="195"/>
        <v>1.6500852096760694</v>
      </c>
      <c r="I517" s="21">
        <f t="shared" si="195"/>
        <v>1.6471104037042397</v>
      </c>
      <c r="J517" s="21">
        <f t="shared" si="195"/>
        <v>1.540699688666578</v>
      </c>
      <c r="K517" s="21">
        <f t="shared" si="195"/>
        <v>1.5626563735292749</v>
      </c>
      <c r="L517" s="21">
        <f t="shared" si="195"/>
        <v>1.5806219519918929</v>
      </c>
      <c r="M517" s="21">
        <f t="shared" si="195"/>
        <v>1.6544941203673118</v>
      </c>
      <c r="N517" s="21">
        <f t="shared" si="195"/>
        <v>1.7521533855742961</v>
      </c>
      <c r="O517" s="404">
        <f t="shared" si="195"/>
        <v>1.6021999180174551</v>
      </c>
      <c r="Q517" s="399">
        <v>1027</v>
      </c>
      <c r="R517" s="399" t="s">
        <v>36</v>
      </c>
      <c r="S517" s="21">
        <f t="shared" ref="S517:AD517" si="196">+S360/(S55*10^6)</f>
        <v>1.7480677480916031</v>
      </c>
      <c r="T517" s="21">
        <f t="shared" si="196"/>
        <v>1.6470894656589765</v>
      </c>
      <c r="U517" s="21">
        <f t="shared" si="196"/>
        <v>1.6334072716061618</v>
      </c>
      <c r="V517" s="21">
        <f t="shared" si="196"/>
        <v>1.6198546403127039</v>
      </c>
      <c r="W517" s="21">
        <f t="shared" si="196"/>
        <v>1.5690194925632024</v>
      </c>
      <c r="X517" s="21">
        <f t="shared" si="196"/>
        <v>1.5821928149381386</v>
      </c>
      <c r="Y517" s="21">
        <f t="shared" si="196"/>
        <v>1.5924662129670764</v>
      </c>
      <c r="Z517" s="21">
        <f t="shared" si="196"/>
        <v>1.5855117656037219</v>
      </c>
      <c r="AA517" s="21">
        <f t="shared" si="196"/>
        <v>1.5829205361097247</v>
      </c>
      <c r="AB517" s="21">
        <f t="shared" si="196"/>
        <v>1.5826908900503684</v>
      </c>
      <c r="AC517" s="21">
        <f t="shared" si="196"/>
        <v>1.5889671888804835</v>
      </c>
      <c r="AD517" s="21">
        <f t="shared" si="196"/>
        <v>1.6021999180174551</v>
      </c>
    </row>
    <row r="518" spans="1:30" s="41" customFormat="1" x14ac:dyDescent="0.2">
      <c r="A518" s="399">
        <v>1028</v>
      </c>
      <c r="B518" s="399" t="s">
        <v>37</v>
      </c>
      <c r="C518" s="21">
        <f t="shared" ref="C518:O518" si="197">+C361/(C56*10^6)</f>
        <v>2.0346989083263356</v>
      </c>
      <c r="D518" s="21">
        <f t="shared" si="197"/>
        <v>1.9916268498345584</v>
      </c>
      <c r="E518" s="21">
        <f t="shared" si="197"/>
        <v>1.980925473317948</v>
      </c>
      <c r="F518" s="21">
        <f t="shared" si="197"/>
        <v>1.9544168671647459</v>
      </c>
      <c r="G518" s="21">
        <f t="shared" si="197"/>
        <v>1.8215850752429916</v>
      </c>
      <c r="H518" s="21">
        <f t="shared" si="197"/>
        <v>2.1580176962116848</v>
      </c>
      <c r="I518" s="21">
        <f t="shared" si="197"/>
        <v>1.8655101408842019</v>
      </c>
      <c r="J518" s="21">
        <f t="shared" si="197"/>
        <v>2.0344375672356363</v>
      </c>
      <c r="K518" s="21">
        <f t="shared" si="197"/>
        <v>1.9026409806637521</v>
      </c>
      <c r="L518" s="21">
        <f t="shared" si="197"/>
        <v>2.0310042165553321</v>
      </c>
      <c r="M518" s="21">
        <f t="shared" si="197"/>
        <v>2.0826744164798749</v>
      </c>
      <c r="N518" s="21">
        <f t="shared" si="197"/>
        <v>2.0807616793786043</v>
      </c>
      <c r="O518" s="404">
        <f t="shared" si="197"/>
        <v>1.9930001326591289</v>
      </c>
      <c r="Q518" s="399">
        <v>1028</v>
      </c>
      <c r="R518" s="399" t="s">
        <v>37</v>
      </c>
      <c r="S518" s="21">
        <f t="shared" ref="S518:AD518" si="198">+S361/(S56*10^6)</f>
        <v>2.0346989083263356</v>
      </c>
      <c r="T518" s="21">
        <f t="shared" si="198"/>
        <v>2.012939369429378</v>
      </c>
      <c r="U518" s="21">
        <f t="shared" si="198"/>
        <v>2.0024313068713906</v>
      </c>
      <c r="V518" s="21">
        <f t="shared" si="198"/>
        <v>1.99011676890514</v>
      </c>
      <c r="W518" s="21">
        <f t="shared" si="198"/>
        <v>1.956055763848684</v>
      </c>
      <c r="X518" s="21">
        <f t="shared" si="198"/>
        <v>1.9881299232274254</v>
      </c>
      <c r="Y518" s="21">
        <f t="shared" si="198"/>
        <v>1.9690997263758907</v>
      </c>
      <c r="Z518" s="21">
        <f t="shared" si="198"/>
        <v>1.9774925045477698</v>
      </c>
      <c r="AA518" s="21">
        <f t="shared" si="198"/>
        <v>1.9686664546524346</v>
      </c>
      <c r="AB518" s="21">
        <f t="shared" si="198"/>
        <v>1.9749092899957836</v>
      </c>
      <c r="AC518" s="21">
        <f t="shared" si="198"/>
        <v>1.9848861824492448</v>
      </c>
      <c r="AD518" s="21">
        <f t="shared" si="198"/>
        <v>1.9930001326591289</v>
      </c>
    </row>
    <row r="519" spans="1:30" s="41" customFormat="1" x14ac:dyDescent="0.2">
      <c r="A519" s="399">
        <v>1029</v>
      </c>
      <c r="B519" s="399" t="s">
        <v>38</v>
      </c>
      <c r="C519" s="21">
        <f t="shared" ref="C519:O519" si="199">+C362/(C57*10^6)</f>
        <v>1.0733610433023246</v>
      </c>
      <c r="D519" s="21">
        <f t="shared" si="199"/>
        <v>0.97887471391031622</v>
      </c>
      <c r="E519" s="21">
        <f t="shared" si="199"/>
        <v>0.98005441509111857</v>
      </c>
      <c r="F519" s="21">
        <f t="shared" si="199"/>
        <v>0.9699652657878165</v>
      </c>
      <c r="G519" s="21">
        <f t="shared" si="199"/>
        <v>0.98660315487161898</v>
      </c>
      <c r="H519" s="21">
        <f t="shared" si="199"/>
        <v>0.94744014141089505</v>
      </c>
      <c r="I519" s="21">
        <f t="shared" si="199"/>
        <v>0.90112155010123252</v>
      </c>
      <c r="J519" s="21">
        <f t="shared" si="199"/>
        <v>0.95844325833160438</v>
      </c>
      <c r="K519" s="21">
        <f t="shared" si="199"/>
        <v>0.95234527376476641</v>
      </c>
      <c r="L519" s="21">
        <f t="shared" si="199"/>
        <v>1.0778029008460801</v>
      </c>
      <c r="M519" s="21">
        <f t="shared" si="199"/>
        <v>0.981468884140825</v>
      </c>
      <c r="N519" s="21">
        <f t="shared" si="199"/>
        <v>0.99172585681866665</v>
      </c>
      <c r="O519" s="404">
        <f t="shared" si="199"/>
        <v>0.98121728435497857</v>
      </c>
      <c r="Q519" s="399">
        <v>1029</v>
      </c>
      <c r="R519" s="399" t="s">
        <v>38</v>
      </c>
      <c r="S519" s="21">
        <f t="shared" ref="S519:AD519" si="200">+S362/(S57*10^6)</f>
        <v>1.0733610433023246</v>
      </c>
      <c r="T519" s="21">
        <f t="shared" si="200"/>
        <v>1.0252424481162112</v>
      </c>
      <c r="U519" s="21">
        <f t="shared" si="200"/>
        <v>1.0100647931135815</v>
      </c>
      <c r="V519" s="21">
        <f t="shared" si="200"/>
        <v>0.9996058849707552</v>
      </c>
      <c r="W519" s="21">
        <f t="shared" si="200"/>
        <v>0.99702875833651916</v>
      </c>
      <c r="X519" s="21">
        <f t="shared" si="200"/>
        <v>0.98837247627930447</v>
      </c>
      <c r="Y519" s="21">
        <f t="shared" si="200"/>
        <v>0.97398667642752546</v>
      </c>
      <c r="Z519" s="21">
        <f t="shared" si="200"/>
        <v>0.97189774435327891</v>
      </c>
      <c r="AA519" s="21">
        <f t="shared" si="200"/>
        <v>0.96960532086279416</v>
      </c>
      <c r="AB519" s="21">
        <f t="shared" si="200"/>
        <v>0.98009613946890928</v>
      </c>
      <c r="AC519" s="21">
        <f t="shared" si="200"/>
        <v>0.98022654917099006</v>
      </c>
      <c r="AD519" s="21">
        <f t="shared" si="200"/>
        <v>0.98121728435497857</v>
      </c>
    </row>
    <row r="520" spans="1:30" s="41" customFormat="1" x14ac:dyDescent="0.2">
      <c r="A520" s="400">
        <v>1030</v>
      </c>
      <c r="B520" s="400" t="s">
        <v>18</v>
      </c>
      <c r="C520" s="23">
        <f t="shared" ref="C520:O520" si="201">+C363/(C58*10^6)</f>
        <v>1.8767224776341949</v>
      </c>
      <c r="D520" s="23">
        <f t="shared" si="201"/>
        <v>1.6394230712188178</v>
      </c>
      <c r="E520" s="23">
        <f t="shared" si="201"/>
        <v>1.6826355527095651</v>
      </c>
      <c r="F520" s="23">
        <f t="shared" si="201"/>
        <v>1.5653608014992886</v>
      </c>
      <c r="G520" s="23">
        <f t="shared" si="201"/>
        <v>1.5450277684281388</v>
      </c>
      <c r="H520" s="23">
        <f t="shared" si="201"/>
        <v>1.836005762443276</v>
      </c>
      <c r="I520" s="23">
        <f t="shared" si="201"/>
        <v>1.5265918024276284</v>
      </c>
      <c r="J520" s="23">
        <f t="shared" si="201"/>
        <v>1.7039528221056013</v>
      </c>
      <c r="K520" s="23">
        <f t="shared" si="201"/>
        <v>1.6090541808049876</v>
      </c>
      <c r="L520" s="23">
        <f t="shared" si="201"/>
        <v>1.732172384086319</v>
      </c>
      <c r="M520" s="23">
        <f t="shared" si="201"/>
        <v>1.7690680557937459</v>
      </c>
      <c r="N520" s="23">
        <f t="shared" si="201"/>
        <v>1.7387649186771867</v>
      </c>
      <c r="O520" s="405">
        <f t="shared" si="201"/>
        <v>1.6817223937787735</v>
      </c>
      <c r="Q520" s="400">
        <v>1030</v>
      </c>
      <c r="R520" s="400" t="s">
        <v>18</v>
      </c>
      <c r="S520" s="23">
        <f t="shared" ref="S520:AD520" si="202">+S363/(S58*10^6)</f>
        <v>1.8767224776341949</v>
      </c>
      <c r="T520" s="23">
        <f t="shared" si="202"/>
        <v>1.7553344966239288</v>
      </c>
      <c r="U520" s="23">
        <f t="shared" si="202"/>
        <v>1.7307979955870751</v>
      </c>
      <c r="V520" s="23">
        <f t="shared" si="202"/>
        <v>1.6873027622180732</v>
      </c>
      <c r="W520" s="23">
        <f t="shared" si="202"/>
        <v>1.6575729122708305</v>
      </c>
      <c r="X520" s="23">
        <f t="shared" si="202"/>
        <v>1.6877348671730221</v>
      </c>
      <c r="Y520" s="23">
        <f t="shared" si="202"/>
        <v>1.6612130021625513</v>
      </c>
      <c r="Z520" s="23">
        <f t="shared" si="202"/>
        <v>1.66685100972194</v>
      </c>
      <c r="AA520" s="23">
        <f t="shared" si="202"/>
        <v>1.6602910090599816</v>
      </c>
      <c r="AB520" s="23">
        <f t="shared" si="202"/>
        <v>1.6674641533366217</v>
      </c>
      <c r="AC520" s="23">
        <f t="shared" si="202"/>
        <v>1.6765843940260825</v>
      </c>
      <c r="AD520" s="23">
        <f t="shared" si="202"/>
        <v>1.6817223937787735</v>
      </c>
    </row>
    <row r="521" spans="1:30" s="41" customFormat="1" x14ac:dyDescent="0.2">
      <c r="A521" s="401">
        <v>10300</v>
      </c>
      <c r="B521" s="401" t="s">
        <v>56</v>
      </c>
      <c r="C521" s="406">
        <f t="shared" ref="C521:O521" si="203">+C364/(C59*10^6)</f>
        <v>1.8402172113300599</v>
      </c>
      <c r="D521" s="406">
        <f t="shared" si="203"/>
        <v>1.6801337158871714</v>
      </c>
      <c r="E521" s="406">
        <f t="shared" si="203"/>
        <v>1.7304710433451269</v>
      </c>
      <c r="F521" s="406">
        <f t="shared" si="203"/>
        <v>1.6631982239109258</v>
      </c>
      <c r="G521" s="406">
        <f t="shared" si="203"/>
        <v>1.6772306426158952</v>
      </c>
      <c r="H521" s="406">
        <f t="shared" si="203"/>
        <v>1.922908995893847</v>
      </c>
      <c r="I521" s="406">
        <f t="shared" si="203"/>
        <v>1.5521407315112499</v>
      </c>
      <c r="J521" s="406">
        <f t="shared" si="203"/>
        <v>1.7285250547214841</v>
      </c>
      <c r="K521" s="406">
        <f t="shared" si="203"/>
        <v>1.7180174120175806</v>
      </c>
      <c r="L521" s="406">
        <f t="shared" si="203"/>
        <v>1.8380141803023697</v>
      </c>
      <c r="M521" s="406">
        <f t="shared" si="203"/>
        <v>1.8458584686669355</v>
      </c>
      <c r="N521" s="406">
        <f t="shared" si="203"/>
        <v>1.8510997929903761</v>
      </c>
      <c r="O521" s="406">
        <f t="shared" si="203"/>
        <v>1.7509827398239042</v>
      </c>
      <c r="Q521" s="401">
        <v>10300</v>
      </c>
      <c r="R521" s="401" t="s">
        <v>56</v>
      </c>
      <c r="S521" s="406">
        <f t="shared" ref="S521:AD521" si="204">+S364/(S59*10^6)</f>
        <v>1.8402172113300599</v>
      </c>
      <c r="T521" s="406">
        <f t="shared" si="204"/>
        <v>1.7591156899222646</v>
      </c>
      <c r="U521" s="406">
        <f t="shared" si="204"/>
        <v>1.7494370600890246</v>
      </c>
      <c r="V521" s="406">
        <f t="shared" si="204"/>
        <v>1.726844396977226</v>
      </c>
      <c r="W521" s="406">
        <f t="shared" si="204"/>
        <v>1.7167618182666811</v>
      </c>
      <c r="X521" s="406">
        <f t="shared" si="204"/>
        <v>1.7511373454182038</v>
      </c>
      <c r="Y521" s="406">
        <f t="shared" si="204"/>
        <v>1.7187689809920057</v>
      </c>
      <c r="Z521" s="406">
        <f t="shared" si="204"/>
        <v>1.7200844395080186</v>
      </c>
      <c r="AA521" s="406">
        <f t="shared" si="204"/>
        <v>1.7198483608526056</v>
      </c>
      <c r="AB521" s="406">
        <f t="shared" si="204"/>
        <v>1.7314522425991097</v>
      </c>
      <c r="AC521" s="406">
        <f t="shared" si="204"/>
        <v>1.7418187045815983</v>
      </c>
      <c r="AD521" s="406">
        <f t="shared" si="204"/>
        <v>1.7509827398239042</v>
      </c>
    </row>
    <row r="522" spans="1:30" s="41" customFormat="1" x14ac:dyDescent="0.2"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</row>
    <row r="523" spans="1:30" s="41" customFormat="1" x14ac:dyDescent="0.2">
      <c r="A523" s="397" t="s">
        <v>144</v>
      </c>
      <c r="B523" s="397" t="s">
        <v>162</v>
      </c>
      <c r="C523" s="397" t="s">
        <v>0</v>
      </c>
      <c r="D523" s="397" t="s">
        <v>1</v>
      </c>
      <c r="E523" s="397" t="s">
        <v>2</v>
      </c>
      <c r="F523" s="397" t="s">
        <v>3</v>
      </c>
      <c r="G523" s="397" t="s">
        <v>4</v>
      </c>
      <c r="H523" s="397" t="s">
        <v>5</v>
      </c>
      <c r="I523" s="397" t="s">
        <v>6</v>
      </c>
      <c r="J523" s="397" t="s">
        <v>7</v>
      </c>
      <c r="K523" s="397" t="s">
        <v>8</v>
      </c>
      <c r="L523" s="397" t="s">
        <v>9</v>
      </c>
      <c r="M523" s="397" t="s">
        <v>10</v>
      </c>
      <c r="N523" s="397" t="s">
        <v>11</v>
      </c>
      <c r="O523" s="397" t="s">
        <v>55</v>
      </c>
      <c r="Q523" s="397" t="s">
        <v>73</v>
      </c>
      <c r="R523" s="397" t="s">
        <v>162</v>
      </c>
      <c r="S523" s="397" t="s">
        <v>74</v>
      </c>
      <c r="T523" s="397" t="s">
        <v>75</v>
      </c>
      <c r="U523" s="397" t="s">
        <v>76</v>
      </c>
      <c r="V523" s="397" t="s">
        <v>77</v>
      </c>
      <c r="W523" s="397" t="s">
        <v>78</v>
      </c>
      <c r="X523" s="397" t="s">
        <v>79</v>
      </c>
      <c r="Y523" s="397" t="s">
        <v>80</v>
      </c>
      <c r="Z523" s="397" t="s">
        <v>81</v>
      </c>
      <c r="AA523" s="397" t="s">
        <v>82</v>
      </c>
      <c r="AB523" s="397" t="s">
        <v>83</v>
      </c>
      <c r="AC523" s="397" t="s">
        <v>84</v>
      </c>
      <c r="AD523" s="397" t="s">
        <v>85</v>
      </c>
    </row>
    <row r="524" spans="1:30" s="41" customFormat="1" x14ac:dyDescent="0.2">
      <c r="A524" s="398"/>
      <c r="B524" s="398" t="s">
        <v>46</v>
      </c>
      <c r="C524" s="387"/>
      <c r="D524" s="387"/>
      <c r="E524" s="387"/>
      <c r="F524" s="387"/>
      <c r="G524" s="387"/>
      <c r="H524" s="387"/>
      <c r="I524" s="387"/>
      <c r="J524" s="387"/>
      <c r="K524" s="387"/>
      <c r="L524" s="387"/>
      <c r="M524" s="387"/>
      <c r="N524" s="387"/>
      <c r="O524" s="402"/>
      <c r="Q524" s="398"/>
      <c r="R524" s="398" t="s">
        <v>46</v>
      </c>
      <c r="S524" s="387"/>
      <c r="T524" s="387"/>
      <c r="U524" s="387"/>
      <c r="V524" s="387"/>
      <c r="W524" s="387"/>
      <c r="X524" s="387"/>
      <c r="Y524" s="387"/>
      <c r="Z524" s="387"/>
      <c r="AA524" s="387"/>
      <c r="AB524" s="387"/>
      <c r="AC524" s="387"/>
      <c r="AD524" s="387"/>
    </row>
    <row r="525" spans="1:30" s="41" customFormat="1" x14ac:dyDescent="0.2">
      <c r="A525" s="399">
        <v>1004</v>
      </c>
      <c r="B525" s="399" t="s">
        <v>94</v>
      </c>
      <c r="C525" s="21">
        <f>+C368/(C32*10^6)</f>
        <v>0.85384797687816816</v>
      </c>
      <c r="D525" s="21">
        <f t="shared" ref="D525:N525" si="205">+D368/(D32*10^6)</f>
        <v>0.68163681181009672</v>
      </c>
      <c r="E525" s="21">
        <f t="shared" si="205"/>
        <v>0.75152713584512254</v>
      </c>
      <c r="F525" s="21">
        <f t="shared" si="205"/>
        <v>0.7040285043780895</v>
      </c>
      <c r="G525" s="21">
        <f t="shared" si="205"/>
        <v>0.80907605451233311</v>
      </c>
      <c r="H525" s="21">
        <f t="shared" si="205"/>
        <v>0.92889235672637427</v>
      </c>
      <c r="I525" s="21">
        <f t="shared" si="205"/>
        <v>0.70697024172816214</v>
      </c>
      <c r="J525" s="21">
        <f t="shared" si="205"/>
        <v>0.82744447861952353</v>
      </c>
      <c r="K525" s="21">
        <f t="shared" si="205"/>
        <v>0.82672674816116798</v>
      </c>
      <c r="L525" s="21">
        <f t="shared" si="205"/>
        <v>0.92221000384414509</v>
      </c>
      <c r="M525" s="21">
        <f t="shared" si="205"/>
        <v>0.913389903146542</v>
      </c>
      <c r="N525" s="21">
        <f t="shared" si="205"/>
        <v>0.85947941969070152</v>
      </c>
      <c r="O525" s="404">
        <f>+O368/(O32*10^6)</f>
        <v>0.81404949323942255</v>
      </c>
      <c r="Q525" s="399">
        <v>1004</v>
      </c>
      <c r="R525" s="399" t="s">
        <v>94</v>
      </c>
      <c r="S525" s="21">
        <f>+S368/(S32*10^6)</f>
        <v>0.85384797687816816</v>
      </c>
      <c r="T525" s="21">
        <f t="shared" ref="T525:AD525" si="206">+T368/(T32*10^6)</f>
        <v>0.76683909132834305</v>
      </c>
      <c r="U525" s="21">
        <f t="shared" si="206"/>
        <v>0.76162307867640511</v>
      </c>
      <c r="V525" s="21">
        <f t="shared" si="206"/>
        <v>0.74631884682990512</v>
      </c>
      <c r="W525" s="21">
        <f t="shared" si="206"/>
        <v>0.75917056419442852</v>
      </c>
      <c r="X525" s="21">
        <f t="shared" si="206"/>
        <v>0.78789356598859062</v>
      </c>
      <c r="Y525" s="21">
        <f t="shared" si="206"/>
        <v>0.77455210256426954</v>
      </c>
      <c r="Z525" s="21">
        <f t="shared" si="206"/>
        <v>0.7816035914283197</v>
      </c>
      <c r="AA525" s="21">
        <f t="shared" si="206"/>
        <v>0.78665528779029203</v>
      </c>
      <c r="AB525" s="21">
        <f t="shared" si="206"/>
        <v>0.79966062030865825</v>
      </c>
      <c r="AC525" s="21">
        <f t="shared" si="206"/>
        <v>0.80991445540314033</v>
      </c>
      <c r="AD525" s="21">
        <f t="shared" si="206"/>
        <v>0.81404949323942255</v>
      </c>
    </row>
    <row r="526" spans="1:30" s="41" customFormat="1" x14ac:dyDescent="0.2">
      <c r="A526" s="399">
        <v>1005</v>
      </c>
      <c r="B526" s="399" t="s">
        <v>13</v>
      </c>
      <c r="C526" s="21">
        <f t="shared" ref="C526:O541" si="207">+C369/(C33*10^6)</f>
        <v>0.71823534665624644</v>
      </c>
      <c r="D526" s="21">
        <f t="shared" si="207"/>
        <v>0.56838355941840635</v>
      </c>
      <c r="E526" s="21">
        <f t="shared" si="207"/>
        <v>0.64864180080589018</v>
      </c>
      <c r="F526" s="21">
        <f t="shared" si="207"/>
        <v>0.65601282276823236</v>
      </c>
      <c r="G526" s="21">
        <f t="shared" si="207"/>
        <v>0.61854504018231982</v>
      </c>
      <c r="H526" s="21">
        <f t="shared" si="207"/>
        <v>0.74641152028678504</v>
      </c>
      <c r="I526" s="21">
        <f t="shared" si="207"/>
        <v>0.57220006237586385</v>
      </c>
      <c r="J526" s="21">
        <f t="shared" si="207"/>
        <v>0.75346251858143987</v>
      </c>
      <c r="K526" s="21">
        <f t="shared" si="207"/>
        <v>0.74765815399330471</v>
      </c>
      <c r="L526" s="21">
        <f t="shared" si="207"/>
        <v>0.78175154669547275</v>
      </c>
      <c r="M526" s="21">
        <f t="shared" si="207"/>
        <v>0.7891518753197686</v>
      </c>
      <c r="N526" s="21">
        <f t="shared" si="207"/>
        <v>0.75879018266175413</v>
      </c>
      <c r="O526" s="404">
        <f t="shared" si="207"/>
        <v>0.69558950330462954</v>
      </c>
      <c r="Q526" s="399">
        <v>1005</v>
      </c>
      <c r="R526" s="399" t="s">
        <v>13</v>
      </c>
      <c r="S526" s="21">
        <f t="shared" ref="S526:AD541" si="208">+S369/(S33*10^6)</f>
        <v>0.71823534665624644</v>
      </c>
      <c r="T526" s="21">
        <f t="shared" si="208"/>
        <v>0.63975635176381751</v>
      </c>
      <c r="U526" s="21">
        <f t="shared" si="208"/>
        <v>0.64273435621862407</v>
      </c>
      <c r="V526" s="21">
        <f t="shared" si="208"/>
        <v>0.64626162449568769</v>
      </c>
      <c r="W526" s="21">
        <f t="shared" si="208"/>
        <v>0.64054696613096673</v>
      </c>
      <c r="X526" s="21">
        <f t="shared" si="208"/>
        <v>0.65836459186786722</v>
      </c>
      <c r="Y526" s="21">
        <f t="shared" si="208"/>
        <v>0.64347856664813896</v>
      </c>
      <c r="Z526" s="21">
        <f t="shared" si="208"/>
        <v>0.65866904892260747</v>
      </c>
      <c r="AA526" s="21">
        <f t="shared" si="208"/>
        <v>0.66875096172392934</v>
      </c>
      <c r="AB526" s="21">
        <f t="shared" si="208"/>
        <v>0.67998096914854989</v>
      </c>
      <c r="AC526" s="21">
        <f t="shared" si="208"/>
        <v>0.68983252951287755</v>
      </c>
      <c r="AD526" s="21">
        <f t="shared" si="208"/>
        <v>0.69558950330462954</v>
      </c>
    </row>
    <row r="527" spans="1:30" s="41" customFormat="1" x14ac:dyDescent="0.2">
      <c r="A527" s="399">
        <v>1006</v>
      </c>
      <c r="B527" s="399" t="s">
        <v>14</v>
      </c>
      <c r="C527" s="21">
        <f t="shared" si="207"/>
        <v>0.22915674565012589</v>
      </c>
      <c r="D527" s="21">
        <f t="shared" si="207"/>
        <v>0.2375343405036093</v>
      </c>
      <c r="E527" s="21">
        <f t="shared" si="207"/>
        <v>0.30078261313106597</v>
      </c>
      <c r="F527" s="21">
        <f t="shared" si="207"/>
        <v>0.29912825343413679</v>
      </c>
      <c r="G527" s="21">
        <f t="shared" si="207"/>
        <v>0.30900959448842447</v>
      </c>
      <c r="H527" s="21">
        <f t="shared" si="207"/>
        <v>0.43653611212015359</v>
      </c>
      <c r="I527" s="21">
        <f t="shared" si="207"/>
        <v>0.40366324490161692</v>
      </c>
      <c r="J527" s="21">
        <f t="shared" si="207"/>
        <v>0.4493691856193025</v>
      </c>
      <c r="K527" s="21">
        <f t="shared" si="207"/>
        <v>0.33364409221016261</v>
      </c>
      <c r="L527" s="21">
        <f t="shared" si="207"/>
        <v>0.32702400651402264</v>
      </c>
      <c r="M527" s="21">
        <f t="shared" si="207"/>
        <v>0.31934323226283018</v>
      </c>
      <c r="N527" s="21">
        <f t="shared" si="207"/>
        <v>0.300733948316601</v>
      </c>
      <c r="O527" s="404">
        <f t="shared" si="207"/>
        <v>0.33340843190576097</v>
      </c>
      <c r="Q527" s="399">
        <v>1006</v>
      </c>
      <c r="R527" s="399" t="s">
        <v>14</v>
      </c>
      <c r="S527" s="21">
        <f t="shared" si="208"/>
        <v>0.22915674565012589</v>
      </c>
      <c r="T527" s="21">
        <f t="shared" si="208"/>
        <v>0.2334865548025955</v>
      </c>
      <c r="U527" s="21">
        <f t="shared" si="208"/>
        <v>0.25655345827624454</v>
      </c>
      <c r="V527" s="21">
        <f t="shared" si="208"/>
        <v>0.26777343624146338</v>
      </c>
      <c r="W527" s="21">
        <f t="shared" si="208"/>
        <v>0.27641690456793938</v>
      </c>
      <c r="X527" s="21">
        <f t="shared" si="208"/>
        <v>0.30447426125844268</v>
      </c>
      <c r="Y527" s="21">
        <f t="shared" si="208"/>
        <v>0.32171852130092837</v>
      </c>
      <c r="Z527" s="21">
        <f t="shared" si="208"/>
        <v>0.33976328436510456</v>
      </c>
      <c r="AA527" s="21">
        <f t="shared" si="208"/>
        <v>0.33908119314479745</v>
      </c>
      <c r="AB527" s="21">
        <f t="shared" si="208"/>
        <v>0.33792926520965333</v>
      </c>
      <c r="AC527" s="21">
        <f t="shared" si="208"/>
        <v>0.33630308454070923</v>
      </c>
      <c r="AD527" s="21">
        <f t="shared" si="208"/>
        <v>0.33340843190576097</v>
      </c>
    </row>
    <row r="528" spans="1:30" s="41" customFormat="1" x14ac:dyDescent="0.2">
      <c r="A528" s="399">
        <v>1007</v>
      </c>
      <c r="B528" s="399" t="s">
        <v>15</v>
      </c>
      <c r="C528" s="21">
        <f t="shared" si="207"/>
        <v>0.89824875696539175</v>
      </c>
      <c r="D528" s="21">
        <f t="shared" si="207"/>
        <v>0.79921937282945277</v>
      </c>
      <c r="E528" s="21">
        <f t="shared" si="207"/>
        <v>0.7823031899609556</v>
      </c>
      <c r="F528" s="21">
        <f t="shared" si="207"/>
        <v>0.7366552646778014</v>
      </c>
      <c r="G528" s="21">
        <f t="shared" si="207"/>
        <v>1.2310535590311813</v>
      </c>
      <c r="H528" s="21">
        <f t="shared" si="207"/>
        <v>0.74661409357452391</v>
      </c>
      <c r="I528" s="21">
        <f t="shared" si="207"/>
        <v>0.53778962092141336</v>
      </c>
      <c r="J528" s="21">
        <f t="shared" si="207"/>
        <v>0.57024280931968274</v>
      </c>
      <c r="K528" s="21">
        <f t="shared" si="207"/>
        <v>0.63747142416165148</v>
      </c>
      <c r="L528" s="21">
        <f t="shared" si="207"/>
        <v>0.70159842653304616</v>
      </c>
      <c r="M528" s="21">
        <f t="shared" si="207"/>
        <v>0.75441327579853301</v>
      </c>
      <c r="N528" s="21">
        <f t="shared" si="207"/>
        <v>0.74396660311271035</v>
      </c>
      <c r="O528" s="404">
        <f t="shared" si="207"/>
        <v>0.75565610331361421</v>
      </c>
      <c r="Q528" s="399">
        <v>1007</v>
      </c>
      <c r="R528" s="399" t="s">
        <v>15</v>
      </c>
      <c r="S528" s="21">
        <f t="shared" si="208"/>
        <v>0.89824875696539175</v>
      </c>
      <c r="T528" s="21">
        <f t="shared" si="208"/>
        <v>0.84732670206415539</v>
      </c>
      <c r="U528" s="21">
        <f t="shared" si="208"/>
        <v>0.82506887528226225</v>
      </c>
      <c r="V528" s="21">
        <f t="shared" si="208"/>
        <v>0.80211712155528903</v>
      </c>
      <c r="W528" s="21">
        <f t="shared" si="208"/>
        <v>0.89206066679499452</v>
      </c>
      <c r="X528" s="21">
        <f t="shared" si="208"/>
        <v>0.86759412576384787</v>
      </c>
      <c r="Y528" s="21">
        <f t="shared" si="208"/>
        <v>0.81351194461998555</v>
      </c>
      <c r="Z528" s="21">
        <f t="shared" si="208"/>
        <v>0.77897383458698699</v>
      </c>
      <c r="AA528" s="21">
        <f t="shared" si="208"/>
        <v>0.76290861687059397</v>
      </c>
      <c r="AB528" s="21">
        <f t="shared" si="208"/>
        <v>0.75690575600048293</v>
      </c>
      <c r="AC528" s="21">
        <f t="shared" si="208"/>
        <v>0.75668523396222775</v>
      </c>
      <c r="AD528" s="21">
        <f t="shared" si="208"/>
        <v>0.75565610331361421</v>
      </c>
    </row>
    <row r="529" spans="1:30" s="41" customFormat="1" x14ac:dyDescent="0.2">
      <c r="A529" s="399">
        <v>1008</v>
      </c>
      <c r="B529" s="399" t="s">
        <v>16</v>
      </c>
      <c r="C529" s="21">
        <f t="shared" si="207"/>
        <v>1.3399240332160887</v>
      </c>
      <c r="D529" s="21">
        <f t="shared" si="207"/>
        <v>1.1108119381995782</v>
      </c>
      <c r="E529" s="21">
        <f t="shared" si="207"/>
        <v>1.0575588445560711</v>
      </c>
      <c r="F529" s="21">
        <f t="shared" si="207"/>
        <v>1.0778679389963364</v>
      </c>
      <c r="G529" s="21">
        <f t="shared" si="207"/>
        <v>0.92582936834849272</v>
      </c>
      <c r="H529" s="21">
        <f t="shared" si="207"/>
        <v>1.1488947644864638</v>
      </c>
      <c r="I529" s="21">
        <f t="shared" si="207"/>
        <v>0.985733638160189</v>
      </c>
      <c r="J529" s="21">
        <f t="shared" si="207"/>
        <v>1.0987292492666731</v>
      </c>
      <c r="K529" s="21">
        <f t="shared" si="207"/>
        <v>1.0359237143964022</v>
      </c>
      <c r="L529" s="21">
        <f t="shared" si="207"/>
        <v>1.1421883507233179</v>
      </c>
      <c r="M529" s="21">
        <f t="shared" si="207"/>
        <v>1.0769745750349669</v>
      </c>
      <c r="N529" s="21">
        <f t="shared" si="207"/>
        <v>1.0696452161599765</v>
      </c>
      <c r="O529" s="404">
        <f t="shared" si="207"/>
        <v>1.0849467217740225</v>
      </c>
      <c r="Q529" s="399">
        <v>1008</v>
      </c>
      <c r="R529" s="399" t="s">
        <v>16</v>
      </c>
      <c r="S529" s="21">
        <f t="shared" si="208"/>
        <v>1.3399240332160887</v>
      </c>
      <c r="T529" s="21">
        <f t="shared" si="208"/>
        <v>1.2242474033917821</v>
      </c>
      <c r="U529" s="21">
        <f t="shared" si="208"/>
        <v>1.1667306126177117</v>
      </c>
      <c r="V529" s="21">
        <f t="shared" si="208"/>
        <v>1.1427889039864396</v>
      </c>
      <c r="W529" s="21">
        <f t="shared" si="208"/>
        <v>1.0962518236618706</v>
      </c>
      <c r="X529" s="21">
        <f t="shared" si="208"/>
        <v>1.1051184401164893</v>
      </c>
      <c r="Y529" s="21">
        <f t="shared" si="208"/>
        <v>1.0857645735175896</v>
      </c>
      <c r="Z529" s="21">
        <f t="shared" si="208"/>
        <v>1.0875131923885195</v>
      </c>
      <c r="AA529" s="21">
        <f t="shared" si="208"/>
        <v>1.0816162762060701</v>
      </c>
      <c r="AB529" s="21">
        <f t="shared" si="208"/>
        <v>1.0873029727806061</v>
      </c>
      <c r="AC529" s="21">
        <f t="shared" si="208"/>
        <v>1.0863499202112397</v>
      </c>
      <c r="AD529" s="21">
        <f t="shared" si="208"/>
        <v>1.0849467217740225</v>
      </c>
    </row>
    <row r="530" spans="1:30" s="41" customFormat="1" x14ac:dyDescent="0.2">
      <c r="A530" s="399">
        <v>1009</v>
      </c>
      <c r="B530" s="399" t="s">
        <v>17</v>
      </c>
      <c r="C530" s="21">
        <f t="shared" si="207"/>
        <v>0.88810561826910606</v>
      </c>
      <c r="D530" s="21">
        <f t="shared" si="207"/>
        <v>0.85567100155279496</v>
      </c>
      <c r="E530" s="21">
        <f t="shared" si="207"/>
        <v>0.88236485288931954</v>
      </c>
      <c r="F530" s="21">
        <f t="shared" si="207"/>
        <v>0.91631950600370693</v>
      </c>
      <c r="G530" s="21">
        <f t="shared" si="207"/>
        <v>0.79552267891586625</v>
      </c>
      <c r="H530" s="21">
        <f t="shared" si="207"/>
        <v>1.0155967575564979</v>
      </c>
      <c r="I530" s="21">
        <f t="shared" si="207"/>
        <v>0.82823886098432042</v>
      </c>
      <c r="J530" s="21">
        <f t="shared" si="207"/>
        <v>0.74184153713298784</v>
      </c>
      <c r="K530" s="21">
        <f t="shared" si="207"/>
        <v>0.80619215786216192</v>
      </c>
      <c r="L530" s="21">
        <f t="shared" si="207"/>
        <v>0.82888524309518374</v>
      </c>
      <c r="M530" s="21">
        <f t="shared" si="207"/>
        <v>0.67431483915533763</v>
      </c>
      <c r="N530" s="21">
        <f t="shared" si="207"/>
        <v>0.83500957937401921</v>
      </c>
      <c r="O530" s="404">
        <f t="shared" si="207"/>
        <v>0.83652080499633519</v>
      </c>
      <c r="Q530" s="399">
        <v>1009</v>
      </c>
      <c r="R530" s="399" t="s">
        <v>17</v>
      </c>
      <c r="S530" s="21">
        <f t="shared" si="208"/>
        <v>0.88810561826910606</v>
      </c>
      <c r="T530" s="21">
        <f t="shared" si="208"/>
        <v>0.87166096707687313</v>
      </c>
      <c r="U530" s="21">
        <f t="shared" si="208"/>
        <v>0.87512846202111461</v>
      </c>
      <c r="V530" s="21">
        <f t="shared" si="208"/>
        <v>0.88535416606336992</v>
      </c>
      <c r="W530" s="21">
        <f t="shared" si="208"/>
        <v>0.867300782030057</v>
      </c>
      <c r="X530" s="21">
        <f t="shared" si="208"/>
        <v>0.89116399650097911</v>
      </c>
      <c r="Y530" s="21">
        <f t="shared" si="208"/>
        <v>0.8817658326990776</v>
      </c>
      <c r="Z530" s="21">
        <f t="shared" si="208"/>
        <v>0.86261710956938076</v>
      </c>
      <c r="AA530" s="21">
        <f t="shared" si="208"/>
        <v>0.85589481248052346</v>
      </c>
      <c r="AB530" s="21">
        <f t="shared" si="208"/>
        <v>0.85313050321239314</v>
      </c>
      <c r="AC530" s="21">
        <f t="shared" si="208"/>
        <v>0.83665952281306122</v>
      </c>
      <c r="AD530" s="21">
        <f t="shared" si="208"/>
        <v>0.83652080499633519</v>
      </c>
    </row>
    <row r="531" spans="1:30" s="41" customFormat="1" x14ac:dyDescent="0.2">
      <c r="A531" s="399">
        <v>1010</v>
      </c>
      <c r="B531" s="399" t="s">
        <v>19</v>
      </c>
      <c r="C531" s="21">
        <f t="shared" si="207"/>
        <v>0.28484717351436567</v>
      </c>
      <c r="D531" s="21">
        <f t="shared" si="207"/>
        <v>0.30290816249338076</v>
      </c>
      <c r="E531" s="21">
        <f t="shared" si="207"/>
        <v>0.2623348805650223</v>
      </c>
      <c r="F531" s="21">
        <f t="shared" si="207"/>
        <v>0.24377812018489983</v>
      </c>
      <c r="G531" s="21">
        <f t="shared" si="207"/>
        <v>0.2476619182850861</v>
      </c>
      <c r="H531" s="21">
        <f t="shared" si="207"/>
        <v>0.26025641803266258</v>
      </c>
      <c r="I531" s="21">
        <f t="shared" si="207"/>
        <v>0.573564664784177</v>
      </c>
      <c r="J531" s="21">
        <f t="shared" si="207"/>
        <v>0.28823917647300717</v>
      </c>
      <c r="K531" s="21">
        <f t="shared" si="207"/>
        <v>0.23286818379956684</v>
      </c>
      <c r="L531" s="21">
        <f t="shared" si="207"/>
        <v>0.26255156868995039</v>
      </c>
      <c r="M531" s="21">
        <f t="shared" si="207"/>
        <v>0.27839599501986834</v>
      </c>
      <c r="N531" s="21">
        <f t="shared" si="207"/>
        <v>0.23423250836310028</v>
      </c>
      <c r="O531" s="404">
        <f t="shared" si="207"/>
        <v>0.29307225083418842</v>
      </c>
      <c r="Q531" s="399">
        <v>1010</v>
      </c>
      <c r="R531" s="399" t="s">
        <v>19</v>
      </c>
      <c r="S531" s="21">
        <f t="shared" si="208"/>
        <v>0.28484717351436567</v>
      </c>
      <c r="T531" s="21">
        <f t="shared" si="208"/>
        <v>0.29415458805367339</v>
      </c>
      <c r="U531" s="21">
        <f t="shared" si="208"/>
        <v>0.28346908919545943</v>
      </c>
      <c r="V531" s="21">
        <f t="shared" si="208"/>
        <v>0.27311597364965989</v>
      </c>
      <c r="W531" s="21">
        <f t="shared" si="208"/>
        <v>0.26801371099787297</v>
      </c>
      <c r="X531" s="21">
        <f t="shared" si="208"/>
        <v>0.26671098469029159</v>
      </c>
      <c r="Y531" s="21">
        <f t="shared" si="208"/>
        <v>0.31818498757530317</v>
      </c>
      <c r="Z531" s="21">
        <f t="shared" si="208"/>
        <v>0.31417490367971918</v>
      </c>
      <c r="AA531" s="21">
        <f t="shared" si="208"/>
        <v>0.30465313368786362</v>
      </c>
      <c r="AB531" s="21">
        <f t="shared" si="208"/>
        <v>0.30059163020074131</v>
      </c>
      <c r="AC531" s="21">
        <f t="shared" si="208"/>
        <v>0.29860687857495227</v>
      </c>
      <c r="AD531" s="21">
        <f t="shared" si="208"/>
        <v>0.29307225083418842</v>
      </c>
    </row>
    <row r="532" spans="1:30" s="41" customFormat="1" x14ac:dyDescent="0.2">
      <c r="A532" s="399">
        <v>1011</v>
      </c>
      <c r="B532" s="399" t="s">
        <v>20</v>
      </c>
      <c r="C532" s="21">
        <f t="shared" si="207"/>
        <v>0.93493839835728954</v>
      </c>
      <c r="D532" s="21">
        <f t="shared" si="207"/>
        <v>0.8704012043131214</v>
      </c>
      <c r="E532" s="21">
        <f t="shared" si="207"/>
        <v>0.90037655886337586</v>
      </c>
      <c r="F532" s="21">
        <f t="shared" si="207"/>
        <v>0.85360598847685365</v>
      </c>
      <c r="G532" s="21">
        <f t="shared" si="207"/>
        <v>0.81289498935665683</v>
      </c>
      <c r="H532" s="21">
        <f t="shared" si="207"/>
        <v>0.97358842098039655</v>
      </c>
      <c r="I532" s="21">
        <f t="shared" si="207"/>
        <v>0.79500443940681964</v>
      </c>
      <c r="J532" s="21">
        <f t="shared" si="207"/>
        <v>0.84564521305718654</v>
      </c>
      <c r="K532" s="21">
        <f t="shared" si="207"/>
        <v>0.91376022507684451</v>
      </c>
      <c r="L532" s="21">
        <f t="shared" si="207"/>
        <v>1.0395138880814798</v>
      </c>
      <c r="M532" s="21">
        <f t="shared" si="207"/>
        <v>1.0337484688979377</v>
      </c>
      <c r="N532" s="21">
        <f t="shared" si="207"/>
        <v>1.1021278262053935</v>
      </c>
      <c r="O532" s="404">
        <f t="shared" si="207"/>
        <v>0.91926991216858545</v>
      </c>
      <c r="Q532" s="399">
        <v>1011</v>
      </c>
      <c r="R532" s="399" t="s">
        <v>20</v>
      </c>
      <c r="S532" s="21">
        <f t="shared" si="208"/>
        <v>0.93493839835728954</v>
      </c>
      <c r="T532" s="21">
        <f t="shared" si="208"/>
        <v>0.90211399437328599</v>
      </c>
      <c r="U532" s="21">
        <f t="shared" si="208"/>
        <v>0.90152521356286019</v>
      </c>
      <c r="V532" s="21">
        <f t="shared" si="208"/>
        <v>0.88902851059756516</v>
      </c>
      <c r="W532" s="21">
        <f t="shared" si="208"/>
        <v>0.87317517041174419</v>
      </c>
      <c r="X532" s="21">
        <f t="shared" si="208"/>
        <v>0.88996685473845261</v>
      </c>
      <c r="Y532" s="21">
        <f t="shared" si="208"/>
        <v>0.87397615790813088</v>
      </c>
      <c r="Z532" s="21">
        <f t="shared" si="208"/>
        <v>0.86989095547019413</v>
      </c>
      <c r="AA532" s="21">
        <f t="shared" si="208"/>
        <v>0.87514124699981188</v>
      </c>
      <c r="AB532" s="21">
        <f t="shared" si="208"/>
        <v>0.89049910921850228</v>
      </c>
      <c r="AC532" s="21">
        <f t="shared" si="208"/>
        <v>0.9033372232512924</v>
      </c>
      <c r="AD532" s="21">
        <f t="shared" si="208"/>
        <v>0.91926991216858545</v>
      </c>
    </row>
    <row r="533" spans="1:30" s="41" customFormat="1" ht="14.25" customHeight="1" x14ac:dyDescent="0.2">
      <c r="A533" s="399">
        <v>1012</v>
      </c>
      <c r="B533" s="399" t="s">
        <v>21</v>
      </c>
      <c r="C533" s="21">
        <f t="shared" si="207"/>
        <v>0.52677456698873504</v>
      </c>
      <c r="D533" s="21">
        <f t="shared" si="207"/>
        <v>1.7266104313942117</v>
      </c>
      <c r="E533" s="21">
        <f t="shared" si="207"/>
        <v>1.1833972449113102</v>
      </c>
      <c r="F533" s="21">
        <f t="shared" si="207"/>
        <v>1.0813747163944989</v>
      </c>
      <c r="G533" s="21">
        <f t="shared" si="207"/>
        <v>1.0407851829719523</v>
      </c>
      <c r="H533" s="21">
        <f t="shared" si="207"/>
        <v>1.203904226194165</v>
      </c>
      <c r="I533" s="21">
        <f t="shared" si="207"/>
        <v>1.0206662171189054</v>
      </c>
      <c r="J533" s="21">
        <f t="shared" si="207"/>
        <v>1.1852772206347935</v>
      </c>
      <c r="K533" s="21">
        <f t="shared" si="207"/>
        <v>1.1046132621660265</v>
      </c>
      <c r="L533" s="21">
        <f t="shared" si="207"/>
        <v>1.3937883188574172</v>
      </c>
      <c r="M533" s="21">
        <f t="shared" si="207"/>
        <v>1.5322777716180664</v>
      </c>
      <c r="N533" s="21">
        <f t="shared" si="207"/>
        <v>1.5903244270976293</v>
      </c>
      <c r="O533" s="404">
        <f t="shared" si="207"/>
        <v>1.2166566728160648</v>
      </c>
      <c r="Q533" s="399">
        <v>1012</v>
      </c>
      <c r="R533" s="399" t="s">
        <v>21</v>
      </c>
      <c r="S533" s="21">
        <f t="shared" si="208"/>
        <v>0.52677456698873504</v>
      </c>
      <c r="T533" s="21">
        <f t="shared" si="208"/>
        <v>1.1249220921794465</v>
      </c>
      <c r="U533" s="21">
        <f t="shared" si="208"/>
        <v>1.1443552088056799</v>
      </c>
      <c r="V533" s="21">
        <f t="shared" si="208"/>
        <v>1.1278609188266764</v>
      </c>
      <c r="W533" s="21">
        <f t="shared" si="208"/>
        <v>1.1096778305452657</v>
      </c>
      <c r="X533" s="21">
        <f t="shared" si="208"/>
        <v>1.1253175283644152</v>
      </c>
      <c r="Y533" s="21">
        <f t="shared" si="208"/>
        <v>1.1085252925996669</v>
      </c>
      <c r="Z533" s="21">
        <f t="shared" si="208"/>
        <v>1.1193745185668538</v>
      </c>
      <c r="AA533" s="21">
        <f t="shared" si="208"/>
        <v>1.1176733134640773</v>
      </c>
      <c r="AB533" s="21">
        <f t="shared" si="208"/>
        <v>1.1452476759106867</v>
      </c>
      <c r="AC533" s="21">
        <f t="shared" si="208"/>
        <v>1.1815129793366381</v>
      </c>
      <c r="AD533" s="21">
        <f t="shared" si="208"/>
        <v>1.2166566728160648</v>
      </c>
    </row>
    <row r="534" spans="1:30" s="41" customFormat="1" x14ac:dyDescent="0.2">
      <c r="A534" s="399">
        <v>1013</v>
      </c>
      <c r="B534" s="399" t="s">
        <v>22</v>
      </c>
      <c r="C534" s="21">
        <f t="shared" si="207"/>
        <v>0.76218266857217098</v>
      </c>
      <c r="D534" s="21">
        <f t="shared" si="207"/>
        <v>0.70357082658022685</v>
      </c>
      <c r="E534" s="21">
        <f t="shared" si="207"/>
        <v>0.90419215795328145</v>
      </c>
      <c r="F534" s="21">
        <f t="shared" si="207"/>
        <v>0.94235799373040763</v>
      </c>
      <c r="G534" s="21">
        <f t="shared" si="207"/>
        <v>0.81685208265004916</v>
      </c>
      <c r="H534" s="21">
        <f t="shared" si="207"/>
        <v>1.021413880085376</v>
      </c>
      <c r="I534" s="21">
        <f t="shared" si="207"/>
        <v>0.75114544859507226</v>
      </c>
      <c r="J534" s="21">
        <f t="shared" si="207"/>
        <v>0.91243727975595634</v>
      </c>
      <c r="K534" s="21">
        <f t="shared" si="207"/>
        <v>0.87164757196859555</v>
      </c>
      <c r="L534" s="21">
        <f t="shared" si="207"/>
        <v>0.92617880834279565</v>
      </c>
      <c r="M534" s="21">
        <f t="shared" si="207"/>
        <v>1.0226602642525078</v>
      </c>
      <c r="N534" s="21">
        <f t="shared" si="207"/>
        <v>1.0545144341460533</v>
      </c>
      <c r="O534" s="404">
        <f t="shared" si="207"/>
        <v>0.88907006356654439</v>
      </c>
      <c r="Q534" s="399">
        <v>1013</v>
      </c>
      <c r="R534" s="399" t="s">
        <v>22</v>
      </c>
      <c r="S534" s="21">
        <f t="shared" si="208"/>
        <v>0.76218266857217098</v>
      </c>
      <c r="T534" s="21">
        <f t="shared" si="208"/>
        <v>0.73284726954151669</v>
      </c>
      <c r="U534" s="21">
        <f t="shared" si="208"/>
        <v>0.78737074972900034</v>
      </c>
      <c r="V534" s="21">
        <f t="shared" si="208"/>
        <v>0.82779471162494078</v>
      </c>
      <c r="W534" s="21">
        <f t="shared" si="208"/>
        <v>0.82561114165292293</v>
      </c>
      <c r="X534" s="21">
        <f t="shared" si="208"/>
        <v>0.85856715183052301</v>
      </c>
      <c r="Y534" s="21">
        <f t="shared" si="208"/>
        <v>0.83827855679570518</v>
      </c>
      <c r="Z534" s="21">
        <f t="shared" si="208"/>
        <v>0.84893914305804441</v>
      </c>
      <c r="AA534" s="21">
        <f t="shared" si="208"/>
        <v>0.85155176105342056</v>
      </c>
      <c r="AB534" s="21">
        <f t="shared" si="208"/>
        <v>0.8590657023028001</v>
      </c>
      <c r="AC534" s="21">
        <f t="shared" si="208"/>
        <v>0.87371721897478349</v>
      </c>
      <c r="AD534" s="21">
        <f t="shared" si="208"/>
        <v>0.88907006356654439</v>
      </c>
    </row>
    <row r="535" spans="1:30" s="41" customFormat="1" x14ac:dyDescent="0.2">
      <c r="A535" s="399">
        <v>1014</v>
      </c>
      <c r="B535" s="399" t="s">
        <v>23</v>
      </c>
      <c r="C535" s="21">
        <f t="shared" si="207"/>
        <v>0.58770803574590658</v>
      </c>
      <c r="D535" s="21">
        <f t="shared" si="207"/>
        <v>0.54636698723367971</v>
      </c>
      <c r="E535" s="21">
        <f t="shared" si="207"/>
        <v>0.6599515143340503</v>
      </c>
      <c r="F535" s="21">
        <f t="shared" si="207"/>
        <v>0.76769137837421242</v>
      </c>
      <c r="G535" s="21">
        <f t="shared" si="207"/>
        <v>0.68437082952566519</v>
      </c>
      <c r="H535" s="21">
        <f t="shared" si="207"/>
        <v>0.70828646742297308</v>
      </c>
      <c r="I535" s="21">
        <f t="shared" si="207"/>
        <v>0.37047048606254496</v>
      </c>
      <c r="J535" s="21">
        <f t="shared" si="207"/>
        <v>0.63325352316781813</v>
      </c>
      <c r="K535" s="21">
        <f t="shared" si="207"/>
        <v>0.53439738181778884</v>
      </c>
      <c r="L535" s="21">
        <f t="shared" si="207"/>
        <v>0.34658679062023035</v>
      </c>
      <c r="M535" s="21">
        <f t="shared" si="207"/>
        <v>0.40211480994168353</v>
      </c>
      <c r="N535" s="21">
        <f t="shared" si="207"/>
        <v>0.42261137064496179</v>
      </c>
      <c r="O535" s="404">
        <f t="shared" si="207"/>
        <v>0.55295269734536867</v>
      </c>
      <c r="Q535" s="399">
        <v>1014</v>
      </c>
      <c r="R535" s="399" t="s">
        <v>23</v>
      </c>
      <c r="S535" s="21">
        <f t="shared" si="208"/>
        <v>0.58770803574590658</v>
      </c>
      <c r="T535" s="21">
        <f t="shared" si="208"/>
        <v>0.56699980336141509</v>
      </c>
      <c r="U535" s="21">
        <f t="shared" si="208"/>
        <v>0.59852645702983565</v>
      </c>
      <c r="V535" s="21">
        <f t="shared" si="208"/>
        <v>0.64242811256355747</v>
      </c>
      <c r="W535" s="21">
        <f t="shared" si="208"/>
        <v>0.65083840057531028</v>
      </c>
      <c r="X535" s="21">
        <f t="shared" si="208"/>
        <v>0.66034406413861835</v>
      </c>
      <c r="Y535" s="21">
        <f t="shared" si="208"/>
        <v>0.61424724907864503</v>
      </c>
      <c r="Z535" s="21">
        <f t="shared" si="208"/>
        <v>0.61683588576191484</v>
      </c>
      <c r="AA535" s="21">
        <f t="shared" si="208"/>
        <v>0.60739598661338345</v>
      </c>
      <c r="AB535" s="21">
        <f t="shared" si="208"/>
        <v>0.5812398031132181</v>
      </c>
      <c r="AC535" s="21">
        <f t="shared" si="208"/>
        <v>0.56497965769562364</v>
      </c>
      <c r="AD535" s="21">
        <f t="shared" si="208"/>
        <v>0.55295269734536867</v>
      </c>
    </row>
    <row r="536" spans="1:30" s="41" customFormat="1" x14ac:dyDescent="0.2">
      <c r="A536" s="399">
        <v>1015</v>
      </c>
      <c r="B536" s="399" t="s">
        <v>24</v>
      </c>
      <c r="C536" s="21">
        <f t="shared" si="207"/>
        <v>1.0473845023302586</v>
      </c>
      <c r="D536" s="21">
        <f t="shared" si="207"/>
        <v>0.94742612321271458</v>
      </c>
      <c r="E536" s="21">
        <f t="shared" si="207"/>
        <v>1.0444404748917133</v>
      </c>
      <c r="F536" s="21">
        <f t="shared" si="207"/>
        <v>0.98556476637999824</v>
      </c>
      <c r="G536" s="21">
        <f t="shared" si="207"/>
        <v>0.9921337973378046</v>
      </c>
      <c r="H536" s="21">
        <f t="shared" si="207"/>
        <v>1.0266951840002254</v>
      </c>
      <c r="I536" s="21">
        <f t="shared" si="207"/>
        <v>0.84086626021128041</v>
      </c>
      <c r="J536" s="21">
        <f t="shared" si="207"/>
        <v>0.82657346030820911</v>
      </c>
      <c r="K536" s="21">
        <f t="shared" si="207"/>
        <v>1.0103907415753426</v>
      </c>
      <c r="L536" s="21">
        <f t="shared" si="207"/>
        <v>0.96622815775490656</v>
      </c>
      <c r="M536" s="21">
        <f t="shared" si="207"/>
        <v>1.0216511458300739</v>
      </c>
      <c r="N536" s="21">
        <f t="shared" si="207"/>
        <v>1.0008528010835538</v>
      </c>
      <c r="O536" s="404">
        <f t="shared" si="207"/>
        <v>0.97181194815702565</v>
      </c>
      <c r="Q536" s="399">
        <v>1015</v>
      </c>
      <c r="R536" s="399" t="s">
        <v>24</v>
      </c>
      <c r="S536" s="21">
        <f t="shared" si="208"/>
        <v>1.0473845023302586</v>
      </c>
      <c r="T536" s="21">
        <f t="shared" si="208"/>
        <v>0.99639541754940253</v>
      </c>
      <c r="U536" s="21">
        <f t="shared" si="208"/>
        <v>1.0122795238217921</v>
      </c>
      <c r="V536" s="21">
        <f t="shared" si="208"/>
        <v>1.0052421595031129</v>
      </c>
      <c r="W536" s="21">
        <f t="shared" si="208"/>
        <v>1.0026878199673743</v>
      </c>
      <c r="X536" s="21">
        <f t="shared" si="208"/>
        <v>1.0066911788900048</v>
      </c>
      <c r="Y536" s="21">
        <f t="shared" si="208"/>
        <v>0.98043908700946769</v>
      </c>
      <c r="Z536" s="21">
        <f t="shared" si="208"/>
        <v>0.95837029884665348</v>
      </c>
      <c r="AA536" s="21">
        <f t="shared" si="208"/>
        <v>0.9639828552712798</v>
      </c>
      <c r="AB536" s="21">
        <f t="shared" si="208"/>
        <v>0.96420838842011058</v>
      </c>
      <c r="AC536" s="21">
        <f t="shared" si="208"/>
        <v>0.96915168431628396</v>
      </c>
      <c r="AD536" s="21">
        <f t="shared" si="208"/>
        <v>0.97181194815702565</v>
      </c>
    </row>
    <row r="537" spans="1:30" s="41" customFormat="1" x14ac:dyDescent="0.2">
      <c r="A537" s="399">
        <v>1016</v>
      </c>
      <c r="B537" s="399" t="s">
        <v>25</v>
      </c>
      <c r="C537" s="21">
        <f t="shared" si="207"/>
        <v>0.86948533547957185</v>
      </c>
      <c r="D537" s="21">
        <f t="shared" si="207"/>
        <v>0.81038786253105821</v>
      </c>
      <c r="E537" s="21">
        <f t="shared" si="207"/>
        <v>0.88431548597223686</v>
      </c>
      <c r="F537" s="21">
        <f t="shared" si="207"/>
        <v>0.78456179241814128</v>
      </c>
      <c r="G537" s="21">
        <f t="shared" si="207"/>
        <v>0.79680635808698963</v>
      </c>
      <c r="H537" s="21">
        <f t="shared" si="207"/>
        <v>0.87656993697305297</v>
      </c>
      <c r="I537" s="21">
        <f t="shared" si="207"/>
        <v>0.74168459502719086</v>
      </c>
      <c r="J537" s="21">
        <f t="shared" si="207"/>
        <v>0.66166903640563723</v>
      </c>
      <c r="K537" s="21">
        <f t="shared" si="207"/>
        <v>0.75551812687515674</v>
      </c>
      <c r="L537" s="21">
        <f t="shared" si="207"/>
        <v>0.85954402937449703</v>
      </c>
      <c r="M537" s="21">
        <f t="shared" si="207"/>
        <v>0.82389597412735593</v>
      </c>
      <c r="N537" s="21">
        <f t="shared" si="207"/>
        <v>0.86899439412600321</v>
      </c>
      <c r="O537" s="404">
        <f t="shared" si="207"/>
        <v>0.80593521919344635</v>
      </c>
      <c r="Q537" s="399">
        <v>1016</v>
      </c>
      <c r="R537" s="399" t="s">
        <v>25</v>
      </c>
      <c r="S537" s="21">
        <f t="shared" si="208"/>
        <v>0.86948533547957185</v>
      </c>
      <c r="T537" s="21">
        <f t="shared" si="208"/>
        <v>0.83948577345378628</v>
      </c>
      <c r="U537" s="21">
        <f t="shared" si="208"/>
        <v>0.85431098514712212</v>
      </c>
      <c r="V537" s="21">
        <f t="shared" si="208"/>
        <v>0.83518194862178841</v>
      </c>
      <c r="W537" s="21">
        <f t="shared" si="208"/>
        <v>0.82735649776368492</v>
      </c>
      <c r="X537" s="21">
        <f t="shared" si="208"/>
        <v>0.83593224483787121</v>
      </c>
      <c r="Y537" s="21">
        <f t="shared" si="208"/>
        <v>0.82003578058096016</v>
      </c>
      <c r="Z537" s="21">
        <f t="shared" si="208"/>
        <v>0.79639693763595387</v>
      </c>
      <c r="AA537" s="21">
        <f t="shared" si="208"/>
        <v>0.79189821565777541</v>
      </c>
      <c r="AB537" s="21">
        <f t="shared" si="208"/>
        <v>0.79820839751921491</v>
      </c>
      <c r="AC537" s="21">
        <f t="shared" si="208"/>
        <v>0.80047346667128183</v>
      </c>
      <c r="AD537" s="21">
        <f t="shared" si="208"/>
        <v>0.80593521919344635</v>
      </c>
    </row>
    <row r="538" spans="1:30" s="41" customFormat="1" x14ac:dyDescent="0.2">
      <c r="A538" s="399">
        <v>1017</v>
      </c>
      <c r="B538" s="399" t="s">
        <v>26</v>
      </c>
      <c r="C538" s="21">
        <f t="shared" si="207"/>
        <v>0.8010282220369388</v>
      </c>
      <c r="D538" s="21">
        <f t="shared" si="207"/>
        <v>0.68795899116747494</v>
      </c>
      <c r="E538" s="21">
        <f t="shared" si="207"/>
        <v>0.74301666472212502</v>
      </c>
      <c r="F538" s="21">
        <f t="shared" si="207"/>
        <v>0.70073368196602481</v>
      </c>
      <c r="G538" s="21">
        <f t="shared" si="207"/>
        <v>0.67154279965562946</v>
      </c>
      <c r="H538" s="21">
        <f t="shared" si="207"/>
        <v>0.81602069561680057</v>
      </c>
      <c r="I538" s="21">
        <f t="shared" si="207"/>
        <v>0.70152075057271068</v>
      </c>
      <c r="J538" s="21">
        <f t="shared" si="207"/>
        <v>0.72515916661911928</v>
      </c>
      <c r="K538" s="21">
        <f t="shared" si="207"/>
        <v>0.7387994787351716</v>
      </c>
      <c r="L538" s="21">
        <f t="shared" si="207"/>
        <v>0.7517487138317126</v>
      </c>
      <c r="M538" s="21">
        <f t="shared" si="207"/>
        <v>0.71850552417090241</v>
      </c>
      <c r="N538" s="21">
        <f t="shared" si="207"/>
        <v>0.72412451750774609</v>
      </c>
      <c r="O538" s="404">
        <f t="shared" si="207"/>
        <v>0.73064951402507117</v>
      </c>
      <c r="Q538" s="399">
        <v>1017</v>
      </c>
      <c r="R538" s="399" t="s">
        <v>26</v>
      </c>
      <c r="S538" s="21">
        <f t="shared" si="208"/>
        <v>0.8010282220369388</v>
      </c>
      <c r="T538" s="21">
        <f t="shared" si="208"/>
        <v>0.74282848742401331</v>
      </c>
      <c r="U538" s="21">
        <f t="shared" si="208"/>
        <v>0.74289158197569705</v>
      </c>
      <c r="V538" s="21">
        <f t="shared" si="208"/>
        <v>0.7320478743368275</v>
      </c>
      <c r="W538" s="21">
        <f t="shared" si="208"/>
        <v>0.71993441514929679</v>
      </c>
      <c r="X538" s="21">
        <f t="shared" si="208"/>
        <v>0.73530518119879484</v>
      </c>
      <c r="Y538" s="21">
        <f t="shared" si="208"/>
        <v>0.7299203060575602</v>
      </c>
      <c r="Z538" s="21">
        <f t="shared" si="208"/>
        <v>0.72927853598712189</v>
      </c>
      <c r="AA538" s="21">
        <f t="shared" si="208"/>
        <v>0.73038955046362486</v>
      </c>
      <c r="AB538" s="21">
        <f t="shared" si="208"/>
        <v>0.73250632613429056</v>
      </c>
      <c r="AC538" s="21">
        <f t="shared" si="208"/>
        <v>0.73123638919663103</v>
      </c>
      <c r="AD538" s="21">
        <f t="shared" si="208"/>
        <v>0.73064951402507117</v>
      </c>
    </row>
    <row r="539" spans="1:30" s="41" customFormat="1" x14ac:dyDescent="0.2">
      <c r="A539" s="399">
        <v>1018</v>
      </c>
      <c r="B539" s="399" t="s">
        <v>27</v>
      </c>
      <c r="C539" s="21">
        <f t="shared" si="207"/>
        <v>0.99714937117645719</v>
      </c>
      <c r="D539" s="21">
        <f t="shared" si="207"/>
        <v>0.97344717849633455</v>
      </c>
      <c r="E539" s="21">
        <f t="shared" si="207"/>
        <v>1.0426869946091646</v>
      </c>
      <c r="F539" s="21">
        <f t="shared" si="207"/>
        <v>0.96947094572982184</v>
      </c>
      <c r="G539" s="21">
        <f t="shared" si="207"/>
        <v>0.98593332867426109</v>
      </c>
      <c r="H539" s="21">
        <f t="shared" si="207"/>
        <v>1.1017590491992009</v>
      </c>
      <c r="I539" s="21">
        <f t="shared" si="207"/>
        <v>0.87531975676072893</v>
      </c>
      <c r="J539" s="21">
        <f t="shared" si="207"/>
        <v>0.90010115688753856</v>
      </c>
      <c r="K539" s="21">
        <f t="shared" si="207"/>
        <v>0.95825794369443529</v>
      </c>
      <c r="L539" s="21">
        <f t="shared" si="207"/>
        <v>0.99820719172599293</v>
      </c>
      <c r="M539" s="21">
        <f t="shared" si="207"/>
        <v>1.0307028380269372</v>
      </c>
      <c r="N539" s="21">
        <f t="shared" si="207"/>
        <v>1.0968357344259407</v>
      </c>
      <c r="O539" s="404">
        <f t="shared" si="207"/>
        <v>0.99052300820469741</v>
      </c>
      <c r="Q539" s="399">
        <v>1018</v>
      </c>
      <c r="R539" s="399" t="s">
        <v>27</v>
      </c>
      <c r="S539" s="21">
        <f t="shared" si="208"/>
        <v>0.99714937117645719</v>
      </c>
      <c r="T539" s="21">
        <f t="shared" si="208"/>
        <v>0.98529537819663837</v>
      </c>
      <c r="U539" s="21">
        <f t="shared" si="208"/>
        <v>1.0045813629621803</v>
      </c>
      <c r="V539" s="21">
        <f t="shared" si="208"/>
        <v>0.99540243117207472</v>
      </c>
      <c r="W539" s="21">
        <f t="shared" si="208"/>
        <v>0.99357395566011641</v>
      </c>
      <c r="X539" s="21">
        <f t="shared" si="208"/>
        <v>1.0115501584741473</v>
      </c>
      <c r="Y539" s="21">
        <f t="shared" si="208"/>
        <v>0.98845221890311719</v>
      </c>
      <c r="Z539" s="21">
        <f t="shared" si="208"/>
        <v>0.97593575545954292</v>
      </c>
      <c r="AA539" s="21">
        <f t="shared" si="208"/>
        <v>0.97390317687924732</v>
      </c>
      <c r="AB539" s="21">
        <f t="shared" si="208"/>
        <v>0.97632836771492448</v>
      </c>
      <c r="AC539" s="21">
        <f t="shared" si="208"/>
        <v>0.98115539186428502</v>
      </c>
      <c r="AD539" s="21">
        <f t="shared" si="208"/>
        <v>0.99052300820469741</v>
      </c>
    </row>
    <row r="540" spans="1:30" s="41" customFormat="1" x14ac:dyDescent="0.2">
      <c r="A540" s="399">
        <v>1019</v>
      </c>
      <c r="B540" s="399" t="s">
        <v>28</v>
      </c>
      <c r="C540" s="21">
        <f t="shared" si="207"/>
        <v>0.8750503279903139</v>
      </c>
      <c r="D540" s="21">
        <f t="shared" si="207"/>
        <v>0.77966535187135233</v>
      </c>
      <c r="E540" s="21">
        <f t="shared" si="207"/>
        <v>0.82831550660325659</v>
      </c>
      <c r="F540" s="21">
        <f t="shared" si="207"/>
        <v>0.80724884027456822</v>
      </c>
      <c r="G540" s="21">
        <f t="shared" si="207"/>
        <v>0.8175903139013454</v>
      </c>
      <c r="H540" s="21">
        <f t="shared" si="207"/>
        <v>0.88052890616641111</v>
      </c>
      <c r="I540" s="21">
        <f t="shared" si="207"/>
        <v>0.7954497006079726</v>
      </c>
      <c r="J540" s="21">
        <f t="shared" si="207"/>
        <v>0.80137929461842505</v>
      </c>
      <c r="K540" s="21">
        <f t="shared" si="207"/>
        <v>0.82719142743749174</v>
      </c>
      <c r="L540" s="21">
        <f t="shared" si="207"/>
        <v>0.88732416245231893</v>
      </c>
      <c r="M540" s="21">
        <f t="shared" si="207"/>
        <v>0.88272705116376227</v>
      </c>
      <c r="N540" s="21">
        <f t="shared" si="207"/>
        <v>0.89435225940213792</v>
      </c>
      <c r="O540" s="404">
        <f t="shared" si="207"/>
        <v>0.83883322679167549</v>
      </c>
      <c r="Q540" s="399">
        <v>1019</v>
      </c>
      <c r="R540" s="399" t="s">
        <v>28</v>
      </c>
      <c r="S540" s="21">
        <f t="shared" si="208"/>
        <v>0.8750503279903139</v>
      </c>
      <c r="T540" s="21">
        <f t="shared" si="208"/>
        <v>0.82706149093978409</v>
      </c>
      <c r="U540" s="21">
        <f t="shared" si="208"/>
        <v>0.82748387711473304</v>
      </c>
      <c r="V540" s="21">
        <f t="shared" si="208"/>
        <v>0.82226134094403314</v>
      </c>
      <c r="W540" s="21">
        <f t="shared" si="208"/>
        <v>0.82133822288708191</v>
      </c>
      <c r="X540" s="21">
        <f t="shared" si="208"/>
        <v>0.83115351178084784</v>
      </c>
      <c r="Y540" s="21">
        <f t="shared" si="208"/>
        <v>0.8253751533552266</v>
      </c>
      <c r="Z540" s="21">
        <f t="shared" si="208"/>
        <v>0.82201142236097635</v>
      </c>
      <c r="AA540" s="21">
        <f t="shared" si="208"/>
        <v>0.82260275575909836</v>
      </c>
      <c r="AB540" s="21">
        <f t="shared" si="208"/>
        <v>0.82898355182553285</v>
      </c>
      <c r="AC540" s="21">
        <f t="shared" si="208"/>
        <v>0.8337690956694005</v>
      </c>
      <c r="AD540" s="21">
        <f t="shared" si="208"/>
        <v>0.83883322679167549</v>
      </c>
    </row>
    <row r="541" spans="1:30" s="41" customFormat="1" x14ac:dyDescent="0.2">
      <c r="A541" s="399">
        <v>1020</v>
      </c>
      <c r="B541" s="399" t="s">
        <v>29</v>
      </c>
      <c r="C541" s="21">
        <f t="shared" si="207"/>
        <v>1.0325862704734627</v>
      </c>
      <c r="D541" s="21">
        <f t="shared" si="207"/>
        <v>1.047677073339633</v>
      </c>
      <c r="E541" s="21">
        <f t="shared" si="207"/>
        <v>1.0238215076112513</v>
      </c>
      <c r="F541" s="21">
        <f t="shared" si="207"/>
        <v>0.97892563287498324</v>
      </c>
      <c r="G541" s="21">
        <f t="shared" si="207"/>
        <v>0.96491089640934269</v>
      </c>
      <c r="H541" s="21">
        <f t="shared" si="207"/>
        <v>1.1087053517396535</v>
      </c>
      <c r="I541" s="21">
        <f t="shared" si="207"/>
        <v>0.87058882963623219</v>
      </c>
      <c r="J541" s="21">
        <f t="shared" si="207"/>
        <v>1.0152271338154006</v>
      </c>
      <c r="K541" s="21">
        <f t="shared" si="207"/>
        <v>1.0057498774521898</v>
      </c>
      <c r="L541" s="21">
        <f t="shared" si="207"/>
        <v>1.0305088571438081</v>
      </c>
      <c r="M541" s="21">
        <f t="shared" si="207"/>
        <v>1.0557644678406695</v>
      </c>
      <c r="N541" s="21">
        <f t="shared" si="207"/>
        <v>1.0503344661860625</v>
      </c>
      <c r="O541" s="404">
        <f t="shared" si="207"/>
        <v>1.0134393824612955</v>
      </c>
      <c r="Q541" s="399">
        <v>1020</v>
      </c>
      <c r="R541" s="399" t="s">
        <v>29</v>
      </c>
      <c r="S541" s="21">
        <f t="shared" si="208"/>
        <v>1.0325862704734627</v>
      </c>
      <c r="T541" s="21">
        <f t="shared" si="208"/>
        <v>1.0401036503091183</v>
      </c>
      <c r="U541" s="21">
        <f t="shared" si="208"/>
        <v>1.0345307366878591</v>
      </c>
      <c r="V541" s="21">
        <f t="shared" si="208"/>
        <v>1.0198270989815088</v>
      </c>
      <c r="W541" s="21">
        <f t="shared" si="208"/>
        <v>1.0089889555571061</v>
      </c>
      <c r="X541" s="21">
        <f t="shared" si="208"/>
        <v>1.0253300105354162</v>
      </c>
      <c r="Y541" s="21">
        <f t="shared" si="208"/>
        <v>1.0005025866666799</v>
      </c>
      <c r="Z541" s="21">
        <f t="shared" si="208"/>
        <v>1.0023856216967038</v>
      </c>
      <c r="AA541" s="21">
        <f t="shared" si="208"/>
        <v>1.0027722144197855</v>
      </c>
      <c r="AB541" s="21">
        <f t="shared" si="208"/>
        <v>1.0056007066897885</v>
      </c>
      <c r="AC541" s="21">
        <f t="shared" si="208"/>
        <v>1.0101193299433238</v>
      </c>
      <c r="AD541" s="21">
        <f t="shared" si="208"/>
        <v>1.0134393824612955</v>
      </c>
    </row>
    <row r="542" spans="1:30" s="41" customFormat="1" x14ac:dyDescent="0.2">
      <c r="A542" s="399">
        <v>1021</v>
      </c>
      <c r="B542" s="399" t="s">
        <v>30</v>
      </c>
      <c r="C542" s="21">
        <f t="shared" ref="C542:O552" si="209">+C385/(C49*10^6)</f>
        <v>0.91472758946262589</v>
      </c>
      <c r="D542" s="21">
        <f t="shared" si="209"/>
        <v>0.75760391552376061</v>
      </c>
      <c r="E542" s="21">
        <f t="shared" si="209"/>
        <v>0.87891722059258859</v>
      </c>
      <c r="F542" s="21">
        <f t="shared" si="209"/>
        <v>0.72765812974273547</v>
      </c>
      <c r="G542" s="21">
        <f t="shared" si="209"/>
        <v>0.84716993464052293</v>
      </c>
      <c r="H542" s="21">
        <f t="shared" si="209"/>
        <v>0.88096393841166931</v>
      </c>
      <c r="I542" s="21">
        <f t="shared" si="209"/>
        <v>0.74405989363347569</v>
      </c>
      <c r="J542" s="21">
        <f t="shared" si="209"/>
        <v>0.84620233586243021</v>
      </c>
      <c r="K542" s="21">
        <f t="shared" si="209"/>
        <v>0.81192000756653238</v>
      </c>
      <c r="L542" s="21">
        <f t="shared" si="209"/>
        <v>0.98385310649591262</v>
      </c>
      <c r="M542" s="21">
        <f t="shared" si="209"/>
        <v>0.96859382366808111</v>
      </c>
      <c r="N542" s="21">
        <f t="shared" si="209"/>
        <v>1.009101224899857</v>
      </c>
      <c r="O542" s="404">
        <f t="shared" si="209"/>
        <v>0.86188616940887885</v>
      </c>
      <c r="Q542" s="399">
        <v>1021</v>
      </c>
      <c r="R542" s="399" t="s">
        <v>30</v>
      </c>
      <c r="S542" s="21">
        <f t="shared" ref="S542:AD552" si="210">+S385/(S49*10^6)</f>
        <v>0.91472758946262589</v>
      </c>
      <c r="T542" s="21">
        <f t="shared" si="210"/>
        <v>0.83579972468928276</v>
      </c>
      <c r="U542" s="21">
        <f t="shared" si="210"/>
        <v>0.85001499423298732</v>
      </c>
      <c r="V542" s="21">
        <f t="shared" si="210"/>
        <v>0.81609838136647539</v>
      </c>
      <c r="W542" s="21">
        <f t="shared" si="210"/>
        <v>0.82181931625541516</v>
      </c>
      <c r="X542" s="21">
        <f t="shared" si="210"/>
        <v>0.83141647380601724</v>
      </c>
      <c r="Y542" s="21">
        <f t="shared" si="210"/>
        <v>0.81782822571839409</v>
      </c>
      <c r="Z542" s="21">
        <f t="shared" si="210"/>
        <v>0.82157123165308577</v>
      </c>
      <c r="AA542" s="21">
        <f t="shared" si="210"/>
        <v>0.82041664368323297</v>
      </c>
      <c r="AB542" s="21">
        <f t="shared" si="210"/>
        <v>0.83700740362327686</v>
      </c>
      <c r="AC542" s="21">
        <f t="shared" si="210"/>
        <v>0.84864621415365793</v>
      </c>
      <c r="AD542" s="21">
        <f t="shared" si="210"/>
        <v>0.86188616940887885</v>
      </c>
    </row>
    <row r="543" spans="1:30" s="41" customFormat="1" x14ac:dyDescent="0.2">
      <c r="A543" s="399">
        <v>1022</v>
      </c>
      <c r="B543" s="399" t="s">
        <v>31</v>
      </c>
      <c r="C543" s="21">
        <f t="shared" si="209"/>
        <v>1.4353831536232817</v>
      </c>
      <c r="D543" s="21">
        <f t="shared" si="209"/>
        <v>1.3944755198281682</v>
      </c>
      <c r="E543" s="21">
        <f t="shared" si="209"/>
        <v>1.4299774282980446</v>
      </c>
      <c r="F543" s="21">
        <f t="shared" si="209"/>
        <v>1.3995593442200811</v>
      </c>
      <c r="G543" s="21">
        <f t="shared" si="209"/>
        <v>1.4616229745425988</v>
      </c>
      <c r="H543" s="21">
        <f t="shared" si="209"/>
        <v>1.7665195539197442</v>
      </c>
      <c r="I543" s="21">
        <f t="shared" si="209"/>
        <v>1.2551413460691265</v>
      </c>
      <c r="J543" s="21">
        <f t="shared" si="209"/>
        <v>1.3239795935427319</v>
      </c>
      <c r="K543" s="21">
        <f t="shared" si="209"/>
        <v>1.2949523117296833</v>
      </c>
      <c r="L543" s="21">
        <f t="shared" si="209"/>
        <v>1.4246866149146142</v>
      </c>
      <c r="M543" s="21">
        <f t="shared" si="209"/>
        <v>1.3864617449998133</v>
      </c>
      <c r="N543" s="21">
        <f t="shared" si="209"/>
        <v>1.4027809948217485</v>
      </c>
      <c r="O543" s="404">
        <f t="shared" si="209"/>
        <v>1.4091676297991487</v>
      </c>
      <c r="Q543" s="399">
        <v>1022</v>
      </c>
      <c r="R543" s="399" t="s">
        <v>31</v>
      </c>
      <c r="S543" s="21">
        <f t="shared" si="210"/>
        <v>1.4353831536232817</v>
      </c>
      <c r="T543" s="21">
        <f t="shared" si="210"/>
        <v>1.4148452320418319</v>
      </c>
      <c r="U543" s="21">
        <f t="shared" si="210"/>
        <v>1.4198187013154571</v>
      </c>
      <c r="V543" s="21">
        <f t="shared" si="210"/>
        <v>1.4147460041560271</v>
      </c>
      <c r="W543" s="21">
        <f t="shared" si="210"/>
        <v>1.4239584177639726</v>
      </c>
      <c r="X543" s="21">
        <f t="shared" si="210"/>
        <v>1.4800335497474066</v>
      </c>
      <c r="Y543" s="21">
        <f t="shared" si="210"/>
        <v>1.442588582599416</v>
      </c>
      <c r="Z543" s="21">
        <f t="shared" si="210"/>
        <v>1.4264500630780121</v>
      </c>
      <c r="AA543" s="21">
        <f t="shared" si="210"/>
        <v>1.4107609553018647</v>
      </c>
      <c r="AB543" s="21">
        <f t="shared" si="210"/>
        <v>1.4121756445248972</v>
      </c>
      <c r="AC543" s="21">
        <f t="shared" si="210"/>
        <v>1.4097654345728841</v>
      </c>
      <c r="AD543" s="21">
        <f t="shared" si="210"/>
        <v>1.4091676297991487</v>
      </c>
    </row>
    <row r="544" spans="1:30" s="41" customFormat="1" x14ac:dyDescent="0.2">
      <c r="A544" s="399">
        <v>1023</v>
      </c>
      <c r="B544" s="399" t="s">
        <v>32</v>
      </c>
      <c r="C544" s="21">
        <f t="shared" si="209"/>
        <v>1.0376495890519741</v>
      </c>
      <c r="D544" s="21">
        <f t="shared" si="209"/>
        <v>0.88840910143584984</v>
      </c>
      <c r="E544" s="21">
        <f t="shared" si="209"/>
        <v>0.8552684108527131</v>
      </c>
      <c r="F544" s="21">
        <f t="shared" si="209"/>
        <v>1.053372400189182</v>
      </c>
      <c r="G544" s="21">
        <f t="shared" si="209"/>
        <v>0.99082013201320129</v>
      </c>
      <c r="H544" s="21">
        <f t="shared" si="209"/>
        <v>1.1180217248597297</v>
      </c>
      <c r="I544" s="21">
        <f t="shared" si="209"/>
        <v>0.98871481858257027</v>
      </c>
      <c r="J544" s="21">
        <f t="shared" si="209"/>
        <v>1.0676038049222407</v>
      </c>
      <c r="K544" s="21">
        <f t="shared" si="209"/>
        <v>0.86922678497279104</v>
      </c>
      <c r="L544" s="21">
        <f t="shared" si="209"/>
        <v>0.92757196083331439</v>
      </c>
      <c r="M544" s="21">
        <f t="shared" si="209"/>
        <v>0.84918457840322992</v>
      </c>
      <c r="N544" s="21">
        <f t="shared" si="209"/>
        <v>0.86135525242194055</v>
      </c>
      <c r="O544" s="404">
        <f t="shared" si="209"/>
        <v>0.95886627257000989</v>
      </c>
      <c r="Q544" s="399">
        <v>1023</v>
      </c>
      <c r="R544" s="399" t="s">
        <v>32</v>
      </c>
      <c r="S544" s="21">
        <f t="shared" si="210"/>
        <v>1.0376495890519741</v>
      </c>
      <c r="T544" s="21">
        <f t="shared" si="210"/>
        <v>0.95805072969484373</v>
      </c>
      <c r="U544" s="21">
        <f t="shared" si="210"/>
        <v>0.92634125821564173</v>
      </c>
      <c r="V544" s="21">
        <f t="shared" si="210"/>
        <v>0.96066365172076329</v>
      </c>
      <c r="W544" s="21">
        <f t="shared" si="210"/>
        <v>0.96660852897459115</v>
      </c>
      <c r="X544" s="21">
        <f t="shared" si="210"/>
        <v>0.99205729833480083</v>
      </c>
      <c r="Y544" s="21">
        <f t="shared" si="210"/>
        <v>0.991508479619161</v>
      </c>
      <c r="Z544" s="21">
        <f t="shared" si="210"/>
        <v>1.0020795771387649</v>
      </c>
      <c r="AA544" s="21">
        <f t="shared" si="210"/>
        <v>0.9860605797089993</v>
      </c>
      <c r="AB544" s="21">
        <f t="shared" si="210"/>
        <v>0.97998149943152391</v>
      </c>
      <c r="AC544" s="21">
        <f t="shared" si="210"/>
        <v>0.96796365172472587</v>
      </c>
      <c r="AD544" s="21">
        <f t="shared" si="210"/>
        <v>0.95886627257000989</v>
      </c>
    </row>
    <row r="545" spans="1:30" s="41" customFormat="1" x14ac:dyDescent="0.2">
      <c r="A545" s="399">
        <v>1024</v>
      </c>
      <c r="B545" s="399" t="s">
        <v>33</v>
      </c>
      <c r="C545" s="21">
        <f t="shared" si="209"/>
        <v>0.84728912380368038</v>
      </c>
      <c r="D545" s="21">
        <f t="shared" si="209"/>
        <v>0.79826998370972635</v>
      </c>
      <c r="E545" s="21">
        <f t="shared" si="209"/>
        <v>0.80535677947140027</v>
      </c>
      <c r="F545" s="21">
        <f t="shared" si="209"/>
        <v>0.78902579355249358</v>
      </c>
      <c r="G545" s="21">
        <f t="shared" si="209"/>
        <v>0.70906890066285921</v>
      </c>
      <c r="H545" s="21">
        <f t="shared" si="209"/>
        <v>0.84717026040717214</v>
      </c>
      <c r="I545" s="21">
        <f t="shared" si="209"/>
        <v>0.67291940732725553</v>
      </c>
      <c r="J545" s="21">
        <f t="shared" si="209"/>
        <v>0.78370275317597082</v>
      </c>
      <c r="K545" s="21">
        <f t="shared" si="209"/>
        <v>0.74023290160086708</v>
      </c>
      <c r="L545" s="21">
        <f t="shared" si="209"/>
        <v>0.79597258775291546</v>
      </c>
      <c r="M545" s="21">
        <f t="shared" si="209"/>
        <v>0.82390838767758323</v>
      </c>
      <c r="N545" s="21">
        <f t="shared" si="209"/>
        <v>0.80080192990743071</v>
      </c>
      <c r="O545" s="404">
        <f t="shared" si="209"/>
        <v>0.78315621831875526</v>
      </c>
      <c r="Q545" s="399">
        <v>1024</v>
      </c>
      <c r="R545" s="399" t="s">
        <v>33</v>
      </c>
      <c r="S545" s="21">
        <f t="shared" si="210"/>
        <v>0.84728912380368038</v>
      </c>
      <c r="T545" s="21">
        <f t="shared" si="210"/>
        <v>0.82224501117346849</v>
      </c>
      <c r="U545" s="21">
        <f t="shared" si="210"/>
        <v>0.81646760415717079</v>
      </c>
      <c r="V545" s="21">
        <f t="shared" si="210"/>
        <v>0.80940345323259844</v>
      </c>
      <c r="W545" s="21">
        <f t="shared" si="210"/>
        <v>0.78912900989936108</v>
      </c>
      <c r="X545" s="21">
        <f t="shared" si="210"/>
        <v>0.798498233242524</v>
      </c>
      <c r="Y545" s="21">
        <f t="shared" si="210"/>
        <v>0.77899229025441652</v>
      </c>
      <c r="Z545" s="21">
        <f t="shared" si="210"/>
        <v>0.77959340840282676</v>
      </c>
      <c r="AA545" s="21">
        <f t="shared" si="210"/>
        <v>0.77502915606585643</v>
      </c>
      <c r="AB545" s="21">
        <f t="shared" si="210"/>
        <v>0.77713981111809982</v>
      </c>
      <c r="AC545" s="21">
        <f t="shared" si="210"/>
        <v>0.78145788921236026</v>
      </c>
      <c r="AD545" s="21">
        <f t="shared" si="210"/>
        <v>0.78315621831875526</v>
      </c>
    </row>
    <row r="546" spans="1:30" s="41" customFormat="1" x14ac:dyDescent="0.2">
      <c r="A546" s="399">
        <v>1025</v>
      </c>
      <c r="B546" s="399" t="s">
        <v>34</v>
      </c>
      <c r="C546" s="21">
        <f t="shared" si="209"/>
        <v>0.95153305544251732</v>
      </c>
      <c r="D546" s="21">
        <f t="shared" si="209"/>
        <v>0.8534233704609635</v>
      </c>
      <c r="E546" s="21">
        <f t="shared" si="209"/>
        <v>0.88917302002116583</v>
      </c>
      <c r="F546" s="21">
        <f t="shared" si="209"/>
        <v>0.89042341914572976</v>
      </c>
      <c r="G546" s="21">
        <f t="shared" si="209"/>
        <v>0.81151287520479765</v>
      </c>
      <c r="H546" s="21">
        <f t="shared" si="209"/>
        <v>0.91940538639020808</v>
      </c>
      <c r="I546" s="21">
        <f t="shared" si="209"/>
        <v>0.81353983547441966</v>
      </c>
      <c r="J546" s="21">
        <f t="shared" si="209"/>
        <v>0.85524150170148927</v>
      </c>
      <c r="K546" s="21">
        <f t="shared" si="209"/>
        <v>1.2264482603234867</v>
      </c>
      <c r="L546" s="21">
        <f t="shared" si="209"/>
        <v>1.0950833384398555</v>
      </c>
      <c r="M546" s="21">
        <f t="shared" si="209"/>
        <v>1.0247883280315309</v>
      </c>
      <c r="N546" s="21">
        <f t="shared" si="209"/>
        <v>0.93975371807226515</v>
      </c>
      <c r="O546" s="404">
        <f t="shared" si="209"/>
        <v>0.93967435185185177</v>
      </c>
      <c r="Q546" s="399">
        <v>1025</v>
      </c>
      <c r="R546" s="399" t="s">
        <v>34</v>
      </c>
      <c r="S546" s="21">
        <f t="shared" si="210"/>
        <v>0.95153305544251732</v>
      </c>
      <c r="T546" s="21">
        <f t="shared" si="210"/>
        <v>0.90133628746374483</v>
      </c>
      <c r="U546" s="21">
        <f t="shared" si="210"/>
        <v>0.89729605928646738</v>
      </c>
      <c r="V546" s="21">
        <f t="shared" si="210"/>
        <v>0.89552369163605372</v>
      </c>
      <c r="W546" s="21">
        <f t="shared" si="210"/>
        <v>0.87827622607661815</v>
      </c>
      <c r="X546" s="21">
        <f t="shared" si="210"/>
        <v>0.88525808015343599</v>
      </c>
      <c r="Y546" s="21">
        <f t="shared" si="210"/>
        <v>0.87395797267424824</v>
      </c>
      <c r="Z546" s="21">
        <f t="shared" si="210"/>
        <v>0.87135212860530686</v>
      </c>
      <c r="AA546" s="21">
        <f t="shared" si="210"/>
        <v>0.912991726468667</v>
      </c>
      <c r="AB546" s="21">
        <f t="shared" si="210"/>
        <v>0.93104898129083413</v>
      </c>
      <c r="AC546" s="21">
        <f t="shared" si="210"/>
        <v>0.93966700479977339</v>
      </c>
      <c r="AD546" s="21">
        <f t="shared" si="210"/>
        <v>0.93967435185185177</v>
      </c>
    </row>
    <row r="547" spans="1:30" s="41" customFormat="1" x14ac:dyDescent="0.2">
      <c r="A547" s="399">
        <v>1026</v>
      </c>
      <c r="B547" s="399" t="s">
        <v>35</v>
      </c>
      <c r="C547" s="21">
        <f t="shared" si="209"/>
        <v>0.50554453430998525</v>
      </c>
      <c r="D547" s="21">
        <f t="shared" si="209"/>
        <v>0.47745610822161988</v>
      </c>
      <c r="E547" s="21">
        <f t="shared" si="209"/>
        <v>0.48637639911986985</v>
      </c>
      <c r="F547" s="21">
        <f t="shared" si="209"/>
        <v>0.50538964158739308</v>
      </c>
      <c r="G547" s="21">
        <f t="shared" si="209"/>
        <v>0.47851519817224591</v>
      </c>
      <c r="H547" s="21">
        <f t="shared" si="209"/>
        <v>0.54735927048625899</v>
      </c>
      <c r="I547" s="21">
        <f t="shared" si="209"/>
        <v>0.45837234645394709</v>
      </c>
      <c r="J547" s="21">
        <f t="shared" si="209"/>
        <v>0.49840537356712428</v>
      </c>
      <c r="K547" s="21">
        <f t="shared" si="209"/>
        <v>0.48738812498598055</v>
      </c>
      <c r="L547" s="21">
        <f t="shared" si="209"/>
        <v>0.53874025612472165</v>
      </c>
      <c r="M547" s="21">
        <f t="shared" si="209"/>
        <v>0.51253520792830387</v>
      </c>
      <c r="N547" s="21">
        <f t="shared" si="209"/>
        <v>0.5287392212035944</v>
      </c>
      <c r="O547" s="404">
        <f t="shared" si="209"/>
        <v>0.50176671897859793</v>
      </c>
      <c r="Q547" s="399">
        <v>1026</v>
      </c>
      <c r="R547" s="399" t="s">
        <v>35</v>
      </c>
      <c r="S547" s="21">
        <f t="shared" si="210"/>
        <v>0.50554453430998525</v>
      </c>
      <c r="T547" s="21">
        <f t="shared" si="210"/>
        <v>0.49121426168852994</v>
      </c>
      <c r="U547" s="21">
        <f t="shared" si="210"/>
        <v>0.48955735032723624</v>
      </c>
      <c r="V547" s="21">
        <f t="shared" si="210"/>
        <v>0.49358314346623006</v>
      </c>
      <c r="W547" s="21">
        <f t="shared" si="210"/>
        <v>0.49060854303629292</v>
      </c>
      <c r="X547" s="21">
        <f t="shared" si="210"/>
        <v>0.49989659527011515</v>
      </c>
      <c r="Y547" s="21">
        <f t="shared" si="210"/>
        <v>0.49332185328078737</v>
      </c>
      <c r="Z547" s="21">
        <f t="shared" si="210"/>
        <v>0.4939938608049832</v>
      </c>
      <c r="AA547" s="21">
        <f t="shared" si="210"/>
        <v>0.4932158171312625</v>
      </c>
      <c r="AB547" s="21">
        <f t="shared" si="210"/>
        <v>0.49787013911125338</v>
      </c>
      <c r="AC547" s="21">
        <f t="shared" si="210"/>
        <v>0.49920383023957321</v>
      </c>
      <c r="AD547" s="21">
        <f t="shared" si="210"/>
        <v>0.50176671897859793</v>
      </c>
    </row>
    <row r="548" spans="1:30" s="41" customFormat="1" x14ac:dyDescent="0.2">
      <c r="A548" s="399">
        <v>1027</v>
      </c>
      <c r="B548" s="399" t="s">
        <v>36</v>
      </c>
      <c r="C548" s="21">
        <f t="shared" si="209"/>
        <v>0.83110584787350061</v>
      </c>
      <c r="D548" s="21">
        <f t="shared" si="209"/>
        <v>0.76222928497676812</v>
      </c>
      <c r="E548" s="21">
        <f t="shared" si="209"/>
        <v>0.77749581734081286</v>
      </c>
      <c r="F548" s="21">
        <f t="shared" si="209"/>
        <v>0.77452043557285555</v>
      </c>
      <c r="G548" s="21">
        <f t="shared" si="209"/>
        <v>0.66148129644663711</v>
      </c>
      <c r="H548" s="21">
        <f t="shared" si="209"/>
        <v>0.78099774001841471</v>
      </c>
      <c r="I548" s="21">
        <f t="shared" si="209"/>
        <v>0.79178121834756188</v>
      </c>
      <c r="J548" s="21">
        <f t="shared" si="209"/>
        <v>0.76315922269930503</v>
      </c>
      <c r="K548" s="21">
        <f t="shared" si="209"/>
        <v>0.73836937481591713</v>
      </c>
      <c r="L548" s="21">
        <f t="shared" si="209"/>
        <v>0.76069779593387787</v>
      </c>
      <c r="M548" s="21">
        <f t="shared" si="209"/>
        <v>0.80904522032106763</v>
      </c>
      <c r="N548" s="21">
        <f t="shared" si="209"/>
        <v>0.83643300014723443</v>
      </c>
      <c r="O548" s="404">
        <f t="shared" si="209"/>
        <v>0.77316700693402518</v>
      </c>
      <c r="Q548" s="399">
        <v>1027</v>
      </c>
      <c r="R548" s="399" t="s">
        <v>36</v>
      </c>
      <c r="S548" s="21">
        <f t="shared" si="210"/>
        <v>0.83110584787350061</v>
      </c>
      <c r="T548" s="21">
        <f t="shared" si="210"/>
        <v>0.79572692919649957</v>
      </c>
      <c r="U548" s="21">
        <f t="shared" si="210"/>
        <v>0.78960773626664016</v>
      </c>
      <c r="V548" s="21">
        <f t="shared" si="210"/>
        <v>0.78576049284480876</v>
      </c>
      <c r="W548" s="21">
        <f t="shared" si="210"/>
        <v>0.75990359285521714</v>
      </c>
      <c r="X548" s="21">
        <f t="shared" si="210"/>
        <v>0.76333142906886908</v>
      </c>
      <c r="Y548" s="21">
        <f t="shared" si="210"/>
        <v>0.76783369131635471</v>
      </c>
      <c r="Z548" s="21">
        <f t="shared" si="210"/>
        <v>0.76720571123872361</v>
      </c>
      <c r="AA548" s="21">
        <f t="shared" si="210"/>
        <v>0.76393639233164845</v>
      </c>
      <c r="AB548" s="21">
        <f t="shared" si="210"/>
        <v>0.76361283188640561</v>
      </c>
      <c r="AC548" s="21">
        <f t="shared" si="210"/>
        <v>0.76758406333550822</v>
      </c>
      <c r="AD548" s="21">
        <f t="shared" si="210"/>
        <v>0.77316700693402518</v>
      </c>
    </row>
    <row r="549" spans="1:30" s="41" customFormat="1" x14ac:dyDescent="0.2">
      <c r="A549" s="399">
        <v>1028</v>
      </c>
      <c r="B549" s="399" t="s">
        <v>37</v>
      </c>
      <c r="C549" s="21">
        <f t="shared" si="209"/>
        <v>0.86042625273238937</v>
      </c>
      <c r="D549" s="21">
        <f t="shared" si="209"/>
        <v>0.89252277564653948</v>
      </c>
      <c r="E549" s="21">
        <f t="shared" si="209"/>
        <v>0.8375553326776829</v>
      </c>
      <c r="F549" s="21">
        <f t="shared" si="209"/>
        <v>0.82902003539473157</v>
      </c>
      <c r="G549" s="21">
        <f t="shared" si="209"/>
        <v>0.77524399244442777</v>
      </c>
      <c r="H549" s="21">
        <f t="shared" si="209"/>
        <v>1.0637840298887207</v>
      </c>
      <c r="I549" s="21">
        <f t="shared" si="209"/>
        <v>0.93784824560388047</v>
      </c>
      <c r="J549" s="21">
        <f t="shared" si="209"/>
        <v>0.86988349378460827</v>
      </c>
      <c r="K549" s="21">
        <f t="shared" si="209"/>
        <v>0.78928833939024778</v>
      </c>
      <c r="L549" s="21">
        <f t="shared" si="209"/>
        <v>0.84870493731015417</v>
      </c>
      <c r="M549" s="21">
        <f t="shared" si="209"/>
        <v>0.88908284402105064</v>
      </c>
      <c r="N549" s="21">
        <f t="shared" si="209"/>
        <v>0.90010100424815565</v>
      </c>
      <c r="O549" s="404">
        <f t="shared" si="209"/>
        <v>0.87351652767568821</v>
      </c>
      <c r="Q549" s="399">
        <v>1028</v>
      </c>
      <c r="R549" s="399" t="s">
        <v>37</v>
      </c>
      <c r="S549" s="21">
        <f t="shared" si="210"/>
        <v>0.86042625273238937</v>
      </c>
      <c r="T549" s="21">
        <f t="shared" si="210"/>
        <v>0.87664106955942522</v>
      </c>
      <c r="U549" s="21">
        <f t="shared" si="210"/>
        <v>0.86381178546201864</v>
      </c>
      <c r="V549" s="21">
        <f t="shared" si="210"/>
        <v>0.8548885463336735</v>
      </c>
      <c r="W549" s="21">
        <f t="shared" si="210"/>
        <v>0.83879202766829408</v>
      </c>
      <c r="X549" s="21">
        <f t="shared" si="210"/>
        <v>0.8745236591382759</v>
      </c>
      <c r="Y549" s="21">
        <f t="shared" si="210"/>
        <v>0.88435143181046472</v>
      </c>
      <c r="Z549" s="21">
        <f t="shared" si="210"/>
        <v>0.88249299582822682</v>
      </c>
      <c r="AA549" s="21">
        <f t="shared" si="210"/>
        <v>0.87150285286902918</v>
      </c>
      <c r="AB549" s="21">
        <f t="shared" si="210"/>
        <v>0.86921974823612114</v>
      </c>
      <c r="AC549" s="21">
        <f t="shared" si="210"/>
        <v>0.87105867309896434</v>
      </c>
      <c r="AD549" s="21">
        <f t="shared" si="210"/>
        <v>0.87351652767568821</v>
      </c>
    </row>
    <row r="550" spans="1:30" s="41" customFormat="1" x14ac:dyDescent="0.2">
      <c r="A550" s="399">
        <v>1029</v>
      </c>
      <c r="B550" s="399" t="s">
        <v>38</v>
      </c>
      <c r="C550" s="21">
        <f t="shared" si="209"/>
        <v>0.91913219414571923</v>
      </c>
      <c r="D550" s="21">
        <f t="shared" si="209"/>
        <v>0.86033673815376788</v>
      </c>
      <c r="E550" s="21">
        <f t="shared" si="209"/>
        <v>0.86375656181981142</v>
      </c>
      <c r="F550" s="21">
        <f t="shared" si="209"/>
        <v>0.86034348276492456</v>
      </c>
      <c r="G550" s="21">
        <f t="shared" si="209"/>
        <v>0.87642740794719021</v>
      </c>
      <c r="H550" s="21">
        <f t="shared" si="209"/>
        <v>0.82948176120842032</v>
      </c>
      <c r="I550" s="21">
        <f t="shared" si="209"/>
        <v>0.77751554008453805</v>
      </c>
      <c r="J550" s="21">
        <f t="shared" si="209"/>
        <v>0.82134003508043973</v>
      </c>
      <c r="K550" s="21">
        <f t="shared" si="209"/>
        <v>0.80090249813927739</v>
      </c>
      <c r="L550" s="21">
        <f t="shared" si="209"/>
        <v>0.89374650939857458</v>
      </c>
      <c r="M550" s="21">
        <f t="shared" si="209"/>
        <v>0.84908509942060784</v>
      </c>
      <c r="N550" s="21">
        <f t="shared" si="209"/>
        <v>0.84520918594953154</v>
      </c>
      <c r="O550" s="404">
        <f t="shared" si="209"/>
        <v>0.84770705565043614</v>
      </c>
      <c r="Q550" s="399">
        <v>1029</v>
      </c>
      <c r="R550" s="399" t="s">
        <v>38</v>
      </c>
      <c r="S550" s="21">
        <f t="shared" si="210"/>
        <v>0.91913219414571923</v>
      </c>
      <c r="T550" s="21">
        <f t="shared" si="210"/>
        <v>0.88918971713487094</v>
      </c>
      <c r="U550" s="21">
        <f t="shared" si="210"/>
        <v>0.88064728607163079</v>
      </c>
      <c r="V550" s="21">
        <f t="shared" si="210"/>
        <v>0.87535157243366946</v>
      </c>
      <c r="W550" s="21">
        <f t="shared" si="210"/>
        <v>0.87556480183509622</v>
      </c>
      <c r="X550" s="21">
        <f t="shared" si="210"/>
        <v>0.86752045975721792</v>
      </c>
      <c r="Y550" s="21">
        <f t="shared" si="210"/>
        <v>0.85268058565153726</v>
      </c>
      <c r="Z550" s="21">
        <f t="shared" si="210"/>
        <v>0.84846862397692391</v>
      </c>
      <c r="AA550" s="21">
        <f t="shared" si="210"/>
        <v>0.84289174796384136</v>
      </c>
      <c r="AB550" s="21">
        <f t="shared" si="210"/>
        <v>0.84782261682016391</v>
      </c>
      <c r="AC550" s="21">
        <f t="shared" si="210"/>
        <v>0.84794255170913069</v>
      </c>
      <c r="AD550" s="21">
        <f t="shared" si="210"/>
        <v>0.84770705565043614</v>
      </c>
    </row>
    <row r="551" spans="1:30" s="41" customFormat="1" x14ac:dyDescent="0.2">
      <c r="A551" s="400">
        <v>1030</v>
      </c>
      <c r="B551" s="400" t="s">
        <v>18</v>
      </c>
      <c r="C551" s="23">
        <f t="shared" si="209"/>
        <v>1.1607624565109345</v>
      </c>
      <c r="D551" s="23">
        <f t="shared" si="209"/>
        <v>0.98734227152730392</v>
      </c>
      <c r="E551" s="23">
        <f t="shared" si="209"/>
        <v>1.0203623177614631</v>
      </c>
      <c r="F551" s="23">
        <f t="shared" si="209"/>
        <v>0.94460791635548924</v>
      </c>
      <c r="G551" s="23">
        <f t="shared" si="209"/>
        <v>0.95000799394143376</v>
      </c>
      <c r="H551" s="23">
        <f t="shared" si="209"/>
        <v>1.1121433407764891</v>
      </c>
      <c r="I551" s="23">
        <f t="shared" si="209"/>
        <v>0.9343757879904081</v>
      </c>
      <c r="J551" s="23">
        <f t="shared" si="209"/>
        <v>1.0600338706222554</v>
      </c>
      <c r="K551" s="23">
        <f t="shared" si="209"/>
        <v>0.97896438522442009</v>
      </c>
      <c r="L551" s="23">
        <f t="shared" si="209"/>
        <v>1.0637715197649951</v>
      </c>
      <c r="M551" s="23">
        <f t="shared" si="209"/>
        <v>1.0961893328760075</v>
      </c>
      <c r="N551" s="23">
        <f t="shared" si="209"/>
        <v>1.0646299883214172</v>
      </c>
      <c r="O551" s="405">
        <f t="shared" si="209"/>
        <v>1.0289352104653677</v>
      </c>
      <c r="Q551" s="400">
        <v>1030</v>
      </c>
      <c r="R551" s="400" t="s">
        <v>18</v>
      </c>
      <c r="S551" s="23">
        <f t="shared" si="210"/>
        <v>1.1607624565109345</v>
      </c>
      <c r="T551" s="23">
        <f t="shared" si="210"/>
        <v>1.0720512100751085</v>
      </c>
      <c r="U551" s="23">
        <f t="shared" si="210"/>
        <v>1.0546057770115751</v>
      </c>
      <c r="V551" s="23">
        <f t="shared" si="210"/>
        <v>1.0256861459352125</v>
      </c>
      <c r="W551" s="23">
        <f t="shared" si="210"/>
        <v>1.0098724035260469</v>
      </c>
      <c r="X551" s="23">
        <f t="shared" si="210"/>
        <v>1.0271600912706047</v>
      </c>
      <c r="Y551" s="23">
        <f t="shared" si="210"/>
        <v>1.0118891097327021</v>
      </c>
      <c r="Z551" s="23">
        <f t="shared" si="210"/>
        <v>1.0182401080804246</v>
      </c>
      <c r="AA551" s="23">
        <f t="shared" si="210"/>
        <v>1.0137822723693251</v>
      </c>
      <c r="AB551" s="23">
        <f t="shared" si="210"/>
        <v>1.0187707702064688</v>
      </c>
      <c r="AC551" s="23">
        <f t="shared" si="210"/>
        <v>1.0257200694784752</v>
      </c>
      <c r="AD551" s="23">
        <f t="shared" si="210"/>
        <v>1.0289352104653677</v>
      </c>
    </row>
    <row r="552" spans="1:30" s="41" customFormat="1" x14ac:dyDescent="0.2">
      <c r="A552" s="401">
        <v>10300</v>
      </c>
      <c r="B552" s="401" t="s">
        <v>56</v>
      </c>
      <c r="C552" s="406">
        <f>+C395/(C59*10^6)</f>
        <v>0.84306725187001219</v>
      </c>
      <c r="D552" s="406">
        <f t="shared" si="209"/>
        <v>0.79146661130325413</v>
      </c>
      <c r="E552" s="406">
        <f t="shared" si="209"/>
        <v>0.81320236370613197</v>
      </c>
      <c r="F552" s="406">
        <f t="shared" si="209"/>
        <v>0.78962292324282191</v>
      </c>
      <c r="G552" s="406">
        <f t="shared" si="209"/>
        <v>0.8348571030941343</v>
      </c>
      <c r="H552" s="406">
        <f t="shared" si="209"/>
        <v>0.92973950393540061</v>
      </c>
      <c r="I552" s="406">
        <f t="shared" si="209"/>
        <v>0.723956014893539</v>
      </c>
      <c r="J552" s="406">
        <f t="shared" si="209"/>
        <v>0.81733278190026937</v>
      </c>
      <c r="K552" s="406">
        <f t="shared" si="209"/>
        <v>0.80426570049181278</v>
      </c>
      <c r="L552" s="406">
        <f t="shared" si="209"/>
        <v>0.8589524130197721</v>
      </c>
      <c r="M552" s="406">
        <f t="shared" si="209"/>
        <v>0.86922530016486321</v>
      </c>
      <c r="N552" s="406">
        <f t="shared" si="209"/>
        <v>0.85314843596499323</v>
      </c>
      <c r="O552" s="406">
        <f t="shared" si="209"/>
        <v>0.82593309480998645</v>
      </c>
      <c r="Q552" s="401">
        <v>10300</v>
      </c>
      <c r="R552" s="401" t="s">
        <v>56</v>
      </c>
      <c r="S552" s="406">
        <f>+S395/(S59*10^6)</f>
        <v>0.84306725187001219</v>
      </c>
      <c r="T552" s="406">
        <f t="shared" si="210"/>
        <v>0.81692532859426825</v>
      </c>
      <c r="U552" s="406">
        <f t="shared" si="210"/>
        <v>0.81566739025883161</v>
      </c>
      <c r="V552" s="406">
        <f t="shared" si="210"/>
        <v>0.80884431732213424</v>
      </c>
      <c r="W552" s="406">
        <f t="shared" si="210"/>
        <v>0.81413067316040821</v>
      </c>
      <c r="X552" s="406">
        <f t="shared" si="210"/>
        <v>0.8334087178419074</v>
      </c>
      <c r="Y552" s="406">
        <f t="shared" si="210"/>
        <v>0.8156053748256199</v>
      </c>
      <c r="Z552" s="406">
        <f t="shared" si="210"/>
        <v>0.81583828946013148</v>
      </c>
      <c r="AA552" s="406">
        <f t="shared" si="210"/>
        <v>0.81451656478257783</v>
      </c>
      <c r="AB552" s="406">
        <f t="shared" si="210"/>
        <v>0.81888016443136846</v>
      </c>
      <c r="AC552" s="406">
        <f t="shared" si="210"/>
        <v>0.82344198727547735</v>
      </c>
      <c r="AD552" s="406">
        <f t="shared" si="210"/>
        <v>0.82593309480998645</v>
      </c>
    </row>
    <row r="553" spans="1:30" s="41" customFormat="1" x14ac:dyDescent="0.2"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</row>
    <row r="554" spans="1:30" s="41" customFormat="1" x14ac:dyDescent="0.2">
      <c r="A554" s="397" t="s">
        <v>144</v>
      </c>
      <c r="B554" s="397" t="s">
        <v>163</v>
      </c>
      <c r="C554" s="397" t="s">
        <v>0</v>
      </c>
      <c r="D554" s="397" t="s">
        <v>1</v>
      </c>
      <c r="E554" s="397" t="s">
        <v>2</v>
      </c>
      <c r="F554" s="397" t="s">
        <v>3</v>
      </c>
      <c r="G554" s="397" t="s">
        <v>4</v>
      </c>
      <c r="H554" s="397" t="s">
        <v>5</v>
      </c>
      <c r="I554" s="397" t="s">
        <v>6</v>
      </c>
      <c r="J554" s="397" t="s">
        <v>7</v>
      </c>
      <c r="K554" s="397" t="s">
        <v>8</v>
      </c>
      <c r="L554" s="397" t="s">
        <v>9</v>
      </c>
      <c r="M554" s="397" t="s">
        <v>10</v>
      </c>
      <c r="N554" s="397" t="s">
        <v>11</v>
      </c>
      <c r="O554" s="397" t="s">
        <v>55</v>
      </c>
      <c r="Q554" s="397" t="s">
        <v>73</v>
      </c>
      <c r="R554" s="397" t="s">
        <v>163</v>
      </c>
      <c r="S554" s="397" t="s">
        <v>74</v>
      </c>
      <c r="T554" s="397" t="s">
        <v>75</v>
      </c>
      <c r="U554" s="397" t="s">
        <v>76</v>
      </c>
      <c r="V554" s="397" t="s">
        <v>77</v>
      </c>
      <c r="W554" s="397" t="s">
        <v>78</v>
      </c>
      <c r="X554" s="397" t="s">
        <v>79</v>
      </c>
      <c r="Y554" s="397" t="s">
        <v>80</v>
      </c>
      <c r="Z554" s="397" t="s">
        <v>81</v>
      </c>
      <c r="AA554" s="397" t="s">
        <v>82</v>
      </c>
      <c r="AB554" s="397" t="s">
        <v>83</v>
      </c>
      <c r="AC554" s="397" t="s">
        <v>84</v>
      </c>
      <c r="AD554" s="397" t="s">
        <v>85</v>
      </c>
    </row>
    <row r="555" spans="1:30" s="41" customFormat="1" x14ac:dyDescent="0.2">
      <c r="A555" s="398"/>
      <c r="B555" s="398" t="s">
        <v>46</v>
      </c>
      <c r="C555" s="387"/>
      <c r="D555" s="387"/>
      <c r="E555" s="387"/>
      <c r="F555" s="387"/>
      <c r="G555" s="387"/>
      <c r="H555" s="387"/>
      <c r="I555" s="387"/>
      <c r="J555" s="387"/>
      <c r="K555" s="387"/>
      <c r="L555" s="387"/>
      <c r="M555" s="387"/>
      <c r="N555" s="387"/>
      <c r="O555" s="402"/>
      <c r="Q555" s="398"/>
      <c r="R555" s="398" t="s">
        <v>46</v>
      </c>
      <c r="S555" s="387"/>
      <c r="T555" s="387"/>
      <c r="U555" s="387"/>
      <c r="V555" s="387"/>
      <c r="W555" s="387"/>
      <c r="X555" s="387"/>
      <c r="Y555" s="387"/>
      <c r="Z555" s="387"/>
      <c r="AA555" s="387"/>
      <c r="AB555" s="387"/>
      <c r="AC555" s="387"/>
      <c r="AD555" s="387"/>
    </row>
    <row r="556" spans="1:30" s="41" customFormat="1" x14ac:dyDescent="0.2">
      <c r="A556" s="399">
        <v>1004</v>
      </c>
      <c r="B556" s="399" t="s">
        <v>94</v>
      </c>
      <c r="C556" s="21">
        <f>+C399/(C32*10^6)</f>
        <v>1.03641791572806</v>
      </c>
      <c r="D556" s="21">
        <f t="shared" ref="D556:O556" si="211">+D399/(D32*10^6)</f>
        <v>0.97996510803855652</v>
      </c>
      <c r="E556" s="21">
        <f t="shared" si="211"/>
        <v>0.96800707851584644</v>
      </c>
      <c r="F556" s="21">
        <f t="shared" si="211"/>
        <v>0.95568980733633291</v>
      </c>
      <c r="G556" s="21">
        <f t="shared" si="211"/>
        <v>0.91649482021238515</v>
      </c>
      <c r="H556" s="21">
        <f t="shared" si="211"/>
        <v>1.0926155976458338</v>
      </c>
      <c r="I556" s="21">
        <f t="shared" si="211"/>
        <v>0.87219887551092112</v>
      </c>
      <c r="J556" s="21">
        <f t="shared" si="211"/>
        <v>0.96595859389995764</v>
      </c>
      <c r="K556" s="21">
        <f t="shared" si="211"/>
        <v>0.92182455658585338</v>
      </c>
      <c r="L556" s="21">
        <f t="shared" si="211"/>
        <v>1.0523290654599318</v>
      </c>
      <c r="M556" s="21">
        <f t="shared" si="211"/>
        <v>1.0035358970131796</v>
      </c>
      <c r="N556" s="21">
        <f t="shared" si="211"/>
        <v>1.0157985756661454</v>
      </c>
      <c r="O556" s="404">
        <f t="shared" si="211"/>
        <v>0.97953747442709427</v>
      </c>
      <c r="Q556" s="399">
        <v>1004</v>
      </c>
      <c r="R556" s="399" t="s">
        <v>94</v>
      </c>
      <c r="S556" s="21">
        <f>+S399/(S32*10^6)</f>
        <v>1.03641791572806</v>
      </c>
      <c r="T556" s="21">
        <f t="shared" ref="T556:AD556" si="212">+T399/(T32*10^6)</f>
        <v>1.0078953987281853</v>
      </c>
      <c r="U556" s="21">
        <f t="shared" si="212"/>
        <v>0.99430745542988386</v>
      </c>
      <c r="V556" s="21">
        <f t="shared" si="212"/>
        <v>0.98404583882813512</v>
      </c>
      <c r="W556" s="21">
        <f t="shared" si="212"/>
        <v>0.97021242222157766</v>
      </c>
      <c r="X556" s="21">
        <f t="shared" si="212"/>
        <v>0.99092742042465343</v>
      </c>
      <c r="Y556" s="21">
        <f t="shared" si="212"/>
        <v>0.97135318081121713</v>
      </c>
      <c r="Z556" s="21">
        <f t="shared" si="212"/>
        <v>0.97063398699978476</v>
      </c>
      <c r="AA556" s="21">
        <f t="shared" si="212"/>
        <v>0.96516959931273039</v>
      </c>
      <c r="AB556" s="21">
        <f t="shared" si="212"/>
        <v>0.97353181548909207</v>
      </c>
      <c r="AC556" s="21">
        <f t="shared" si="212"/>
        <v>0.97623698425858074</v>
      </c>
      <c r="AD556" s="21">
        <f t="shared" si="212"/>
        <v>0.97953747442709427</v>
      </c>
    </row>
    <row r="557" spans="1:30" s="41" customFormat="1" x14ac:dyDescent="0.2">
      <c r="A557" s="399">
        <v>1005</v>
      </c>
      <c r="B557" s="399" t="s">
        <v>13</v>
      </c>
      <c r="C557" s="21">
        <f t="shared" ref="C557:O572" si="213">+C400/(C33*10^6)</f>
        <v>0.92891280562688405</v>
      </c>
      <c r="D557" s="21">
        <f t="shared" si="213"/>
        <v>0.80533019251076277</v>
      </c>
      <c r="E557" s="21">
        <f t="shared" si="213"/>
        <v>0.85361532457121159</v>
      </c>
      <c r="F557" s="21">
        <f t="shared" si="213"/>
        <v>0.81363396469829352</v>
      </c>
      <c r="G557" s="21">
        <f t="shared" si="213"/>
        <v>0.78519191555715495</v>
      </c>
      <c r="H557" s="21">
        <f t="shared" si="213"/>
        <v>0.93779656183803162</v>
      </c>
      <c r="I557" s="21">
        <f t="shared" si="213"/>
        <v>0.73755174734492213</v>
      </c>
      <c r="J557" s="21">
        <f t="shared" si="213"/>
        <v>0.84670117505485953</v>
      </c>
      <c r="K557" s="21">
        <f t="shared" si="213"/>
        <v>0.84430282161645143</v>
      </c>
      <c r="L557" s="21">
        <f t="shared" si="213"/>
        <v>0.89610939801630174</v>
      </c>
      <c r="M557" s="21">
        <f t="shared" si="213"/>
        <v>0.91318745326459128</v>
      </c>
      <c r="N557" s="21">
        <f t="shared" si="213"/>
        <v>0.89736085930951126</v>
      </c>
      <c r="O557" s="404">
        <f t="shared" si="213"/>
        <v>0.85222550252994167</v>
      </c>
      <c r="Q557" s="399">
        <v>1005</v>
      </c>
      <c r="R557" s="399" t="s">
        <v>13</v>
      </c>
      <c r="S557" s="21">
        <f t="shared" ref="S557:AD572" si="214">+S400/(S33*10^6)</f>
        <v>0.92891280562688405</v>
      </c>
      <c r="T557" s="21">
        <f t="shared" si="214"/>
        <v>0.8641912601431474</v>
      </c>
      <c r="U557" s="21">
        <f t="shared" si="214"/>
        <v>0.86064668033656233</v>
      </c>
      <c r="V557" s="21">
        <f t="shared" si="214"/>
        <v>0.84815830602993947</v>
      </c>
      <c r="W557" s="21">
        <f t="shared" si="214"/>
        <v>0.8351757752121709</v>
      </c>
      <c r="X557" s="21">
        <f t="shared" si="214"/>
        <v>0.85244745583753545</v>
      </c>
      <c r="Y557" s="21">
        <f t="shared" si="214"/>
        <v>0.8325977517383758</v>
      </c>
      <c r="Z557" s="21">
        <f t="shared" si="214"/>
        <v>0.83454565230143518</v>
      </c>
      <c r="AA557" s="21">
        <f t="shared" si="214"/>
        <v>0.8356510789729763</v>
      </c>
      <c r="AB557" s="21">
        <f t="shared" si="214"/>
        <v>0.84165943168997859</v>
      </c>
      <c r="AC557" s="21">
        <f t="shared" si="214"/>
        <v>0.84811410580597479</v>
      </c>
      <c r="AD557" s="21">
        <f t="shared" si="214"/>
        <v>0.85222550252994167</v>
      </c>
    </row>
    <row r="558" spans="1:30" s="41" customFormat="1" x14ac:dyDescent="0.2">
      <c r="A558" s="399">
        <v>1006</v>
      </c>
      <c r="B558" s="399" t="s">
        <v>14</v>
      </c>
      <c r="C558" s="21">
        <f t="shared" si="213"/>
        <v>0.37182500993092038</v>
      </c>
      <c r="D558" s="21">
        <f t="shared" si="213"/>
        <v>0.33828219028244244</v>
      </c>
      <c r="E558" s="21">
        <f t="shared" si="213"/>
        <v>0.35650968340221556</v>
      </c>
      <c r="F558" s="21">
        <f t="shared" si="213"/>
        <v>0.350424142835779</v>
      </c>
      <c r="G558" s="21">
        <f t="shared" si="213"/>
        <v>0.32204252929410532</v>
      </c>
      <c r="H558" s="21">
        <f t="shared" si="213"/>
        <v>0.36782726453919018</v>
      </c>
      <c r="I558" s="21">
        <f t="shared" si="213"/>
        <v>0.30999848884734199</v>
      </c>
      <c r="J558" s="21">
        <f t="shared" si="213"/>
        <v>0.3347349822534747</v>
      </c>
      <c r="K558" s="21">
        <f t="shared" si="213"/>
        <v>0.35986467561862434</v>
      </c>
      <c r="L558" s="21">
        <f t="shared" si="213"/>
        <v>0.3663029241173022</v>
      </c>
      <c r="M558" s="21">
        <f t="shared" si="213"/>
        <v>0.38172728551830876</v>
      </c>
      <c r="N558" s="21">
        <f t="shared" si="213"/>
        <v>0.39678362720389898</v>
      </c>
      <c r="O558" s="404">
        <f t="shared" si="213"/>
        <v>0.35342714257177776</v>
      </c>
      <c r="Q558" s="399">
        <v>1006</v>
      </c>
      <c r="R558" s="399" t="s">
        <v>14</v>
      </c>
      <c r="S558" s="21">
        <f t="shared" si="214"/>
        <v>0.37182500993092038</v>
      </c>
      <c r="T558" s="21">
        <f t="shared" si="214"/>
        <v>0.35448900716955162</v>
      </c>
      <c r="U558" s="21">
        <f t="shared" si="214"/>
        <v>0.35518162936419567</v>
      </c>
      <c r="V558" s="21">
        <f t="shared" si="214"/>
        <v>0.3539278618752224</v>
      </c>
      <c r="W558" s="21">
        <f t="shared" si="214"/>
        <v>0.34724441041028503</v>
      </c>
      <c r="X558" s="21">
        <f t="shared" si="214"/>
        <v>0.35085110125538532</v>
      </c>
      <c r="Y558" s="21">
        <f t="shared" si="214"/>
        <v>0.343748769465058</v>
      </c>
      <c r="Z558" s="21">
        <f t="shared" si="214"/>
        <v>0.3424745759039633</v>
      </c>
      <c r="AA558" s="21">
        <f t="shared" si="214"/>
        <v>0.34441300732355096</v>
      </c>
      <c r="AB558" s="21">
        <f t="shared" si="214"/>
        <v>0.34650434151492399</v>
      </c>
      <c r="AC558" s="21">
        <f t="shared" si="214"/>
        <v>0.34958616488226041</v>
      </c>
      <c r="AD558" s="21">
        <f t="shared" si="214"/>
        <v>0.35342714257177776</v>
      </c>
    </row>
    <row r="559" spans="1:30" s="41" customFormat="1" x14ac:dyDescent="0.2">
      <c r="A559" s="399">
        <v>1007</v>
      </c>
      <c r="B559" s="399" t="s">
        <v>15</v>
      </c>
      <c r="C559" s="21">
        <f t="shared" si="213"/>
        <v>0.84584922158353049</v>
      </c>
      <c r="D559" s="21">
        <f t="shared" si="213"/>
        <v>0.76360301683159371</v>
      </c>
      <c r="E559" s="21">
        <f t="shared" si="213"/>
        <v>0.76554697290549401</v>
      </c>
      <c r="F559" s="21">
        <f t="shared" si="213"/>
        <v>0.71548073409634716</v>
      </c>
      <c r="G559" s="21">
        <f t="shared" si="213"/>
        <v>0.60021722533726662</v>
      </c>
      <c r="H559" s="21">
        <f t="shared" si="213"/>
        <v>0.81369048757856066</v>
      </c>
      <c r="I559" s="21">
        <f t="shared" si="213"/>
        <v>0.8542032950692916</v>
      </c>
      <c r="J559" s="21">
        <f t="shared" si="213"/>
        <v>0.96797020677207513</v>
      </c>
      <c r="K559" s="21">
        <f t="shared" si="213"/>
        <v>1.0006848512569313</v>
      </c>
      <c r="L559" s="21">
        <f t="shared" si="213"/>
        <v>1.0490346605827201</v>
      </c>
      <c r="M559" s="21">
        <f t="shared" si="213"/>
        <v>1.1222539376864828</v>
      </c>
      <c r="N559" s="21">
        <f t="shared" si="213"/>
        <v>1.1125784270156878</v>
      </c>
      <c r="O559" s="404">
        <f t="shared" si="213"/>
        <v>0.88544761435255004</v>
      </c>
      <c r="Q559" s="399">
        <v>1007</v>
      </c>
      <c r="R559" s="399" t="s">
        <v>15</v>
      </c>
      <c r="S559" s="21">
        <f t="shared" si="214"/>
        <v>0.84584922158353049</v>
      </c>
      <c r="T559" s="21">
        <f t="shared" si="214"/>
        <v>0.80355727167048929</v>
      </c>
      <c r="U559" s="21">
        <f t="shared" si="214"/>
        <v>0.79054618355060224</v>
      </c>
      <c r="V559" s="21">
        <f t="shared" si="214"/>
        <v>0.77105954911163155</v>
      </c>
      <c r="W559" s="21">
        <f t="shared" si="214"/>
        <v>0.73523567654048949</v>
      </c>
      <c r="X559" s="21">
        <f t="shared" si="214"/>
        <v>0.74843308512050588</v>
      </c>
      <c r="Y559" s="21">
        <f t="shared" si="214"/>
        <v>0.7657775530403953</v>
      </c>
      <c r="Z559" s="21">
        <f t="shared" si="214"/>
        <v>0.79448383390018518</v>
      </c>
      <c r="AA559" s="21">
        <f t="shared" si="214"/>
        <v>0.81789448978385881</v>
      </c>
      <c r="AB559" s="21">
        <f t="shared" si="214"/>
        <v>0.84052534901232123</v>
      </c>
      <c r="AC559" s="21">
        <f t="shared" si="214"/>
        <v>0.86545126921043036</v>
      </c>
      <c r="AD559" s="21">
        <f t="shared" si="214"/>
        <v>0.88544761435255004</v>
      </c>
    </row>
    <row r="560" spans="1:30" s="41" customFormat="1" x14ac:dyDescent="0.2">
      <c r="A560" s="399">
        <v>1008</v>
      </c>
      <c r="B560" s="399" t="s">
        <v>16</v>
      </c>
      <c r="C560" s="21">
        <f t="shared" si="213"/>
        <v>0.60018749454957709</v>
      </c>
      <c r="D560" s="21">
        <f t="shared" si="213"/>
        <v>0.6759414492312954</v>
      </c>
      <c r="E560" s="21">
        <f t="shared" si="213"/>
        <v>0.69970934788169248</v>
      </c>
      <c r="F560" s="21">
        <f t="shared" si="213"/>
        <v>0.61912993098747549</v>
      </c>
      <c r="G560" s="21">
        <f t="shared" si="213"/>
        <v>0.60999377931706988</v>
      </c>
      <c r="H560" s="21">
        <f t="shared" si="213"/>
        <v>0.76667672640190865</v>
      </c>
      <c r="I560" s="21">
        <f t="shared" si="213"/>
        <v>0.66220893556011928</v>
      </c>
      <c r="J560" s="21">
        <f t="shared" si="213"/>
        <v>0.70409470392934281</v>
      </c>
      <c r="K560" s="21">
        <f t="shared" si="213"/>
        <v>0.68450976098637339</v>
      </c>
      <c r="L560" s="21">
        <f t="shared" si="213"/>
        <v>0.77503488836651824</v>
      </c>
      <c r="M560" s="21">
        <f t="shared" si="213"/>
        <v>0.73564909601077744</v>
      </c>
      <c r="N560" s="21">
        <f t="shared" si="213"/>
        <v>0.81432052289387569</v>
      </c>
      <c r="O560" s="404">
        <f t="shared" si="213"/>
        <v>0.69542301008064034</v>
      </c>
      <c r="Q560" s="399">
        <v>1008</v>
      </c>
      <c r="R560" s="399" t="s">
        <v>16</v>
      </c>
      <c r="S560" s="21">
        <f t="shared" si="214"/>
        <v>0.60018749454957709</v>
      </c>
      <c r="T560" s="21">
        <f t="shared" si="214"/>
        <v>0.63843498284919276</v>
      </c>
      <c r="U560" s="21">
        <f t="shared" si="214"/>
        <v>0.65957803464593823</v>
      </c>
      <c r="V560" s="21">
        <f t="shared" si="214"/>
        <v>0.6486803576684872</v>
      </c>
      <c r="W560" s="21">
        <f t="shared" si="214"/>
        <v>0.64038221857573474</v>
      </c>
      <c r="X560" s="21">
        <f t="shared" si="214"/>
        <v>0.66165392079599517</v>
      </c>
      <c r="Y560" s="21">
        <f t="shared" si="214"/>
        <v>0.66174389608203876</v>
      </c>
      <c r="Z560" s="21">
        <f t="shared" si="214"/>
        <v>0.66745598817243756</v>
      </c>
      <c r="AA560" s="21">
        <f t="shared" si="214"/>
        <v>0.66940531336029252</v>
      </c>
      <c r="AB560" s="21">
        <f t="shared" si="214"/>
        <v>0.6793221495780537</v>
      </c>
      <c r="AC560" s="21">
        <f t="shared" si="214"/>
        <v>0.68451971674619849</v>
      </c>
      <c r="AD560" s="21">
        <f t="shared" si="214"/>
        <v>0.69542301008064034</v>
      </c>
    </row>
    <row r="561" spans="1:30" s="41" customFormat="1" x14ac:dyDescent="0.2">
      <c r="A561" s="399">
        <v>1009</v>
      </c>
      <c r="B561" s="399" t="s">
        <v>17</v>
      </c>
      <c r="C561" s="21">
        <f t="shared" si="213"/>
        <v>0.92856993143096689</v>
      </c>
      <c r="D561" s="21">
        <f t="shared" si="213"/>
        <v>0.90198398680124214</v>
      </c>
      <c r="E561" s="21">
        <f t="shared" si="213"/>
        <v>0.97446046615461368</v>
      </c>
      <c r="F561" s="21">
        <f t="shared" si="213"/>
        <v>1.0069909944395197</v>
      </c>
      <c r="G561" s="21">
        <f t="shared" si="213"/>
        <v>0.98945932510091672</v>
      </c>
      <c r="H561" s="21">
        <f t="shared" si="213"/>
        <v>1.120849265969972</v>
      </c>
      <c r="I561" s="21">
        <f t="shared" si="213"/>
        <v>0.90940069899352571</v>
      </c>
      <c r="J561" s="21">
        <f t="shared" si="213"/>
        <v>0.91365392918825561</v>
      </c>
      <c r="K561" s="21">
        <f t="shared" si="213"/>
        <v>0.94627334619725489</v>
      </c>
      <c r="L561" s="21">
        <f t="shared" si="213"/>
        <v>0.95520039184356687</v>
      </c>
      <c r="M561" s="21">
        <f t="shared" si="213"/>
        <v>1.0456079285433315</v>
      </c>
      <c r="N561" s="21">
        <f t="shared" si="213"/>
        <v>1.0068096352135862</v>
      </c>
      <c r="O561" s="404">
        <f t="shared" si="213"/>
        <v>0.97349163313173614</v>
      </c>
      <c r="Q561" s="399">
        <v>1009</v>
      </c>
      <c r="R561" s="399" t="s">
        <v>17</v>
      </c>
      <c r="S561" s="21">
        <f t="shared" si="214"/>
        <v>0.92856993143096689</v>
      </c>
      <c r="T561" s="21">
        <f t="shared" si="214"/>
        <v>0.91509061117644452</v>
      </c>
      <c r="U561" s="21">
        <f t="shared" si="214"/>
        <v>0.93432331559653192</v>
      </c>
      <c r="V561" s="21">
        <f t="shared" si="214"/>
        <v>0.95236311516073047</v>
      </c>
      <c r="W561" s="21">
        <f t="shared" si="214"/>
        <v>0.95981831985004951</v>
      </c>
      <c r="X561" s="21">
        <f t="shared" si="214"/>
        <v>0.98573079650407747</v>
      </c>
      <c r="Y561" s="21">
        <f t="shared" si="214"/>
        <v>0.97433053882438836</v>
      </c>
      <c r="Z561" s="21">
        <f t="shared" si="214"/>
        <v>0.96602690868159991</v>
      </c>
      <c r="AA561" s="21">
        <f t="shared" si="214"/>
        <v>0.96367352934204642</v>
      </c>
      <c r="AB561" s="21">
        <f t="shared" si="214"/>
        <v>0.96280634141383381</v>
      </c>
      <c r="AC561" s="21">
        <f t="shared" si="214"/>
        <v>0.97043332043625541</v>
      </c>
      <c r="AD561" s="21">
        <f t="shared" si="214"/>
        <v>0.97349163313173614</v>
      </c>
    </row>
    <row r="562" spans="1:30" s="41" customFormat="1" x14ac:dyDescent="0.2">
      <c r="A562" s="399">
        <v>1010</v>
      </c>
      <c r="B562" s="399" t="s">
        <v>19</v>
      </c>
      <c r="C562" s="21">
        <f t="shared" si="213"/>
        <v>0.54147469515137869</v>
      </c>
      <c r="D562" s="21">
        <f t="shared" si="213"/>
        <v>0.50378757848551325</v>
      </c>
      <c r="E562" s="21">
        <f t="shared" si="213"/>
        <v>0.49665104014063877</v>
      </c>
      <c r="F562" s="21">
        <f t="shared" si="213"/>
        <v>0.43130713918849511</v>
      </c>
      <c r="G562" s="21">
        <f t="shared" si="213"/>
        <v>0.3933047819714181</v>
      </c>
      <c r="H562" s="21">
        <f t="shared" si="213"/>
        <v>0.44998263757259621</v>
      </c>
      <c r="I562" s="21">
        <f t="shared" si="213"/>
        <v>0.39639117883020325</v>
      </c>
      <c r="J562" s="21">
        <f t="shared" si="213"/>
        <v>0.47112775771199855</v>
      </c>
      <c r="K562" s="21">
        <f t="shared" si="213"/>
        <v>0.44620057151950848</v>
      </c>
      <c r="L562" s="21">
        <f t="shared" si="213"/>
        <v>0.51034386715844759</v>
      </c>
      <c r="M562" s="21">
        <f t="shared" si="213"/>
        <v>0.50091483825755034</v>
      </c>
      <c r="N562" s="21">
        <f t="shared" si="213"/>
        <v>0.51444959460225659</v>
      </c>
      <c r="O562" s="404">
        <f t="shared" si="213"/>
        <v>0.46979017327233413</v>
      </c>
      <c r="Q562" s="399">
        <v>1010</v>
      </c>
      <c r="R562" s="399" t="s">
        <v>19</v>
      </c>
      <c r="S562" s="21">
        <f t="shared" si="214"/>
        <v>0.54147469515137869</v>
      </c>
      <c r="T562" s="21">
        <f t="shared" si="214"/>
        <v>0.52205329923512933</v>
      </c>
      <c r="U562" s="21">
        <f t="shared" si="214"/>
        <v>0.51352286850608997</v>
      </c>
      <c r="V562" s="21">
        <f t="shared" si="214"/>
        <v>0.49207746249746409</v>
      </c>
      <c r="W562" s="21">
        <f t="shared" si="214"/>
        <v>0.47227848934184152</v>
      </c>
      <c r="X562" s="21">
        <f t="shared" si="214"/>
        <v>0.46853422020311081</v>
      </c>
      <c r="Y562" s="21">
        <f t="shared" si="214"/>
        <v>0.45643239004540709</v>
      </c>
      <c r="Z562" s="21">
        <f t="shared" si="214"/>
        <v>0.45840026652129134</v>
      </c>
      <c r="AA562" s="21">
        <f t="shared" si="214"/>
        <v>0.45697156923834858</v>
      </c>
      <c r="AB562" s="21">
        <f t="shared" si="214"/>
        <v>0.46212035109785798</v>
      </c>
      <c r="AC562" s="21">
        <f t="shared" si="214"/>
        <v>0.46558938547486017</v>
      </c>
      <c r="AD562" s="21">
        <f t="shared" si="214"/>
        <v>0.46979017327233413</v>
      </c>
    </row>
    <row r="563" spans="1:30" s="41" customFormat="1" x14ac:dyDescent="0.2">
      <c r="A563" s="399">
        <v>1011</v>
      </c>
      <c r="B563" s="399" t="s">
        <v>20</v>
      </c>
      <c r="C563" s="21">
        <f t="shared" si="213"/>
        <v>0.97035656480251242</v>
      </c>
      <c r="D563" s="21">
        <f t="shared" si="213"/>
        <v>0.90962761984782703</v>
      </c>
      <c r="E563" s="21">
        <f t="shared" si="213"/>
        <v>0.94378041013883585</v>
      </c>
      <c r="F563" s="21">
        <f t="shared" si="213"/>
        <v>0.8782621849487241</v>
      </c>
      <c r="G563" s="21">
        <f t="shared" si="213"/>
        <v>0.82447803500722416</v>
      </c>
      <c r="H563" s="21">
        <f t="shared" si="213"/>
        <v>0.97887583777477871</v>
      </c>
      <c r="I563" s="21">
        <f t="shared" si="213"/>
        <v>0.82644148483989799</v>
      </c>
      <c r="J563" s="21">
        <f t="shared" si="213"/>
        <v>0.83066088319142106</v>
      </c>
      <c r="K563" s="21">
        <f t="shared" si="213"/>
        <v>0.83507283959269907</v>
      </c>
      <c r="L563" s="21">
        <f t="shared" si="213"/>
        <v>0.96314478717343532</v>
      </c>
      <c r="M563" s="21">
        <f t="shared" si="213"/>
        <v>1.0007541298374549</v>
      </c>
      <c r="N563" s="21">
        <f t="shared" si="213"/>
        <v>0.98718094524652678</v>
      </c>
      <c r="O563" s="404">
        <f t="shared" si="213"/>
        <v>0.90832390733808488</v>
      </c>
      <c r="Q563" s="399">
        <v>1011</v>
      </c>
      <c r="R563" s="399" t="s">
        <v>20</v>
      </c>
      <c r="S563" s="21">
        <f t="shared" si="214"/>
        <v>0.97035656480251242</v>
      </c>
      <c r="T563" s="21">
        <f t="shared" si="214"/>
        <v>0.93946908275067942</v>
      </c>
      <c r="U563" s="21">
        <f t="shared" si="214"/>
        <v>0.94093010206283867</v>
      </c>
      <c r="V563" s="21">
        <f t="shared" si="214"/>
        <v>0.9245871344079315</v>
      </c>
      <c r="W563" s="21">
        <f t="shared" si="214"/>
        <v>0.90374134161353736</v>
      </c>
      <c r="X563" s="21">
        <f t="shared" si="214"/>
        <v>0.9163057664722194</v>
      </c>
      <c r="Y563" s="21">
        <f t="shared" si="214"/>
        <v>0.90117354307163755</v>
      </c>
      <c r="Z563" s="21">
        <f t="shared" si="214"/>
        <v>0.89100591570998044</v>
      </c>
      <c r="AA563" s="21">
        <f t="shared" si="214"/>
        <v>0.88431182304791545</v>
      </c>
      <c r="AB563" s="21">
        <f t="shared" si="214"/>
        <v>0.89167743932908927</v>
      </c>
      <c r="AC563" s="21">
        <f t="shared" si="214"/>
        <v>0.9014529733642811</v>
      </c>
      <c r="AD563" s="21">
        <f t="shared" si="214"/>
        <v>0.90832390733808488</v>
      </c>
    </row>
    <row r="564" spans="1:30" s="41" customFormat="1" ht="14.25" customHeight="1" x14ac:dyDescent="0.2">
      <c r="A564" s="399">
        <v>1012</v>
      </c>
      <c r="B564" s="399" t="s">
        <v>21</v>
      </c>
      <c r="C564" s="21">
        <f t="shared" si="213"/>
        <v>1.0176861540288229</v>
      </c>
      <c r="D564" s="21">
        <f t="shared" si="213"/>
        <v>1.0115617978366838</v>
      </c>
      <c r="E564" s="21">
        <f t="shared" si="213"/>
        <v>1.0244704958785817</v>
      </c>
      <c r="F564" s="21">
        <f t="shared" si="213"/>
        <v>0.97924557435365955</v>
      </c>
      <c r="G564" s="21">
        <f t="shared" si="213"/>
        <v>0.94347818685270179</v>
      </c>
      <c r="H564" s="21">
        <f t="shared" si="213"/>
        <v>1.1219114296442385</v>
      </c>
      <c r="I564" s="21">
        <f t="shared" si="213"/>
        <v>0.98759238681368788</v>
      </c>
      <c r="J564" s="21">
        <f t="shared" si="213"/>
        <v>1.0453736800854125</v>
      </c>
      <c r="K564" s="21">
        <f t="shared" si="213"/>
        <v>1.1690479140366796</v>
      </c>
      <c r="L564" s="21">
        <f t="shared" si="213"/>
        <v>1.1222669041250275</v>
      </c>
      <c r="M564" s="21">
        <f t="shared" si="213"/>
        <v>1.1316282468677867</v>
      </c>
      <c r="N564" s="21">
        <f t="shared" si="213"/>
        <v>1.1663956524358812</v>
      </c>
      <c r="O564" s="404">
        <f t="shared" si="213"/>
        <v>1.0607060671277135</v>
      </c>
      <c r="Q564" s="399">
        <v>1012</v>
      </c>
      <c r="R564" s="399" t="s">
        <v>21</v>
      </c>
      <c r="S564" s="21">
        <f t="shared" si="214"/>
        <v>1.0176861540288229</v>
      </c>
      <c r="T564" s="21">
        <f t="shared" si="214"/>
        <v>1.0146330126714174</v>
      </c>
      <c r="U564" s="21">
        <f t="shared" si="214"/>
        <v>1.0179023150937652</v>
      </c>
      <c r="V564" s="21">
        <f t="shared" si="214"/>
        <v>1.0077782994343183</v>
      </c>
      <c r="W564" s="21">
        <f t="shared" si="214"/>
        <v>0.99435119931165261</v>
      </c>
      <c r="X564" s="21">
        <f t="shared" si="214"/>
        <v>1.0155236472483899</v>
      </c>
      <c r="Y564" s="21">
        <f t="shared" si="214"/>
        <v>1.011041827528752</v>
      </c>
      <c r="Z564" s="21">
        <f t="shared" si="214"/>
        <v>1.0158947873930162</v>
      </c>
      <c r="AA564" s="21">
        <f t="shared" si="214"/>
        <v>1.0335453771177332</v>
      </c>
      <c r="AB564" s="21">
        <f t="shared" si="214"/>
        <v>1.0424055965724155</v>
      </c>
      <c r="AC564" s="21">
        <f t="shared" si="214"/>
        <v>1.0507658934106119</v>
      </c>
      <c r="AD564" s="21">
        <f t="shared" si="214"/>
        <v>1.0607060671277135</v>
      </c>
    </row>
    <row r="565" spans="1:30" s="41" customFormat="1" x14ac:dyDescent="0.2">
      <c r="A565" s="399">
        <v>1013</v>
      </c>
      <c r="B565" s="399" t="s">
        <v>22</v>
      </c>
      <c r="C565" s="21">
        <f t="shared" si="213"/>
        <v>1.0449720670391061</v>
      </c>
      <c r="D565" s="21">
        <f t="shared" si="213"/>
        <v>0.95489011345218799</v>
      </c>
      <c r="E565" s="21">
        <f t="shared" si="213"/>
        <v>1.1460177975528365</v>
      </c>
      <c r="F565" s="21">
        <f t="shared" si="213"/>
        <v>1.0858006269592477</v>
      </c>
      <c r="G565" s="21">
        <f t="shared" si="213"/>
        <v>0.96004460478845521</v>
      </c>
      <c r="H565" s="21">
        <f t="shared" si="213"/>
        <v>1.1699042752732682</v>
      </c>
      <c r="I565" s="21">
        <f t="shared" si="213"/>
        <v>0.83294076394408345</v>
      </c>
      <c r="J565" s="21">
        <f t="shared" si="213"/>
        <v>1.0225224846157892</v>
      </c>
      <c r="K565" s="21">
        <f t="shared" si="213"/>
        <v>0.98391160220994478</v>
      </c>
      <c r="L565" s="21">
        <f t="shared" si="213"/>
        <v>1.0554981174923803</v>
      </c>
      <c r="M565" s="21">
        <f t="shared" si="213"/>
        <v>1.0474877660875948</v>
      </c>
      <c r="N565" s="21">
        <f t="shared" si="213"/>
        <v>1.0782165417084835</v>
      </c>
      <c r="O565" s="404">
        <f t="shared" si="213"/>
        <v>1.0255235216266618</v>
      </c>
      <c r="Q565" s="399">
        <v>1013</v>
      </c>
      <c r="R565" s="399" t="s">
        <v>22</v>
      </c>
      <c r="S565" s="21">
        <f t="shared" si="214"/>
        <v>1.0449720670391061</v>
      </c>
      <c r="T565" s="21">
        <f t="shared" si="214"/>
        <v>0.99988578474317791</v>
      </c>
      <c r="U565" s="21">
        <f t="shared" si="214"/>
        <v>1.0463863017941288</v>
      </c>
      <c r="V565" s="21">
        <f t="shared" si="214"/>
        <v>1.0566663941262082</v>
      </c>
      <c r="W565" s="21">
        <f t="shared" si="214"/>
        <v>1.0373857954396712</v>
      </c>
      <c r="X565" s="21">
        <f t="shared" si="214"/>
        <v>1.0596902861995015</v>
      </c>
      <c r="Y565" s="21">
        <f t="shared" si="214"/>
        <v>1.0168644037863805</v>
      </c>
      <c r="Z565" s="21">
        <f t="shared" si="214"/>
        <v>1.0176777734933202</v>
      </c>
      <c r="AA565" s="21">
        <f t="shared" si="214"/>
        <v>1.0137929557863186</v>
      </c>
      <c r="AB565" s="21">
        <f t="shared" si="214"/>
        <v>1.017992105374002</v>
      </c>
      <c r="AC565" s="21">
        <f t="shared" si="214"/>
        <v>1.0206337345305336</v>
      </c>
      <c r="AD565" s="21">
        <f t="shared" si="214"/>
        <v>1.0255235216266618</v>
      </c>
    </row>
    <row r="566" spans="1:30" s="41" customFormat="1" x14ac:dyDescent="0.2">
      <c r="A566" s="399">
        <v>1014</v>
      </c>
      <c r="B566" s="399" t="s">
        <v>23</v>
      </c>
      <c r="C566" s="21">
        <f t="shared" si="213"/>
        <v>1.2670296692205079</v>
      </c>
      <c r="D566" s="21">
        <f t="shared" si="213"/>
        <v>1.2041812455800127</v>
      </c>
      <c r="E566" s="21">
        <f t="shared" si="213"/>
        <v>1.233548364415912</v>
      </c>
      <c r="F566" s="21">
        <f t="shared" si="213"/>
        <v>1.0833106198733287</v>
      </c>
      <c r="G566" s="21">
        <f t="shared" si="213"/>
        <v>1.0878612830548706</v>
      </c>
      <c r="H566" s="21">
        <f t="shared" si="213"/>
        <v>1.1941306859216267</v>
      </c>
      <c r="I566" s="21">
        <f t="shared" si="213"/>
        <v>1.0915442715419574</v>
      </c>
      <c r="J566" s="21">
        <f t="shared" si="213"/>
        <v>1.1250219232155245</v>
      </c>
      <c r="K566" s="21">
        <f t="shared" si="213"/>
        <v>1.1952117683130257</v>
      </c>
      <c r="L566" s="21">
        <f t="shared" si="213"/>
        <v>1.2106381712224228</v>
      </c>
      <c r="M566" s="21">
        <f t="shared" si="213"/>
        <v>1.2436788605421318</v>
      </c>
      <c r="N566" s="21">
        <f t="shared" si="213"/>
        <v>1.3904874132557428</v>
      </c>
      <c r="O566" s="404">
        <f t="shared" si="213"/>
        <v>1.1926046188908295</v>
      </c>
      <c r="Q566" s="399">
        <v>1014</v>
      </c>
      <c r="R566" s="399" t="s">
        <v>23</v>
      </c>
      <c r="S566" s="21">
        <f t="shared" si="214"/>
        <v>1.2670296692205079</v>
      </c>
      <c r="T566" s="21">
        <f t="shared" si="214"/>
        <v>1.2355481318966197</v>
      </c>
      <c r="U566" s="21">
        <f t="shared" si="214"/>
        <v>1.2348698659871284</v>
      </c>
      <c r="V566" s="21">
        <f t="shared" si="214"/>
        <v>1.195537232702635</v>
      </c>
      <c r="W566" s="21">
        <f t="shared" si="214"/>
        <v>1.1739462196718187</v>
      </c>
      <c r="X566" s="21">
        <f t="shared" si="214"/>
        <v>1.1772860491195947</v>
      </c>
      <c r="Y566" s="21">
        <f t="shared" si="214"/>
        <v>1.1636510607562451</v>
      </c>
      <c r="Z566" s="21">
        <f t="shared" si="214"/>
        <v>1.1583898084975535</v>
      </c>
      <c r="AA566" s="21">
        <f t="shared" si="214"/>
        <v>1.1626062312912631</v>
      </c>
      <c r="AB566" s="21">
        <f t="shared" si="214"/>
        <v>1.1674232862648204</v>
      </c>
      <c r="AC566" s="21">
        <f t="shared" si="214"/>
        <v>1.1743454175916526</v>
      </c>
      <c r="AD566" s="21">
        <f t="shared" si="214"/>
        <v>1.1926046188908295</v>
      </c>
    </row>
    <row r="567" spans="1:30" s="41" customFormat="1" x14ac:dyDescent="0.2">
      <c r="A567" s="399">
        <v>1015</v>
      </c>
      <c r="B567" s="399" t="s">
        <v>24</v>
      </c>
      <c r="C567" s="21">
        <f t="shared" si="213"/>
        <v>1.328153946935855</v>
      </c>
      <c r="D567" s="21">
        <f t="shared" si="213"/>
        <v>1.008124647418114</v>
      </c>
      <c r="E567" s="21">
        <f t="shared" si="213"/>
        <v>1.0878439374339879</v>
      </c>
      <c r="F567" s="21">
        <f t="shared" si="213"/>
        <v>0.99949164376274502</v>
      </c>
      <c r="G567" s="21">
        <f t="shared" si="213"/>
        <v>1.0257315006362973</v>
      </c>
      <c r="H567" s="21">
        <f t="shared" si="213"/>
        <v>1.1428568072801417</v>
      </c>
      <c r="I567" s="21">
        <f t="shared" si="213"/>
        <v>0.95773547772391932</v>
      </c>
      <c r="J567" s="21">
        <f t="shared" si="213"/>
        <v>0.92510930465405006</v>
      </c>
      <c r="K567" s="21">
        <f t="shared" si="213"/>
        <v>1.1378800757524457</v>
      </c>
      <c r="L567" s="21">
        <f t="shared" si="213"/>
        <v>1.0798501375769534</v>
      </c>
      <c r="M567" s="21">
        <f t="shared" si="213"/>
        <v>1.1468941879300925</v>
      </c>
      <c r="N567" s="21">
        <f t="shared" si="213"/>
        <v>1.1398399316221537</v>
      </c>
      <c r="O567" s="404">
        <f t="shared" si="213"/>
        <v>1.0770617950280719</v>
      </c>
      <c r="Q567" s="399">
        <v>1015</v>
      </c>
      <c r="R567" s="399" t="s">
        <v>24</v>
      </c>
      <c r="S567" s="21">
        <f t="shared" si="214"/>
        <v>1.328153946935855</v>
      </c>
      <c r="T567" s="21">
        <f t="shared" si="214"/>
        <v>1.1649059908412567</v>
      </c>
      <c r="U567" s="21">
        <f t="shared" si="214"/>
        <v>1.1394286178584667</v>
      </c>
      <c r="V567" s="21">
        <f t="shared" si="214"/>
        <v>1.1025655667710363</v>
      </c>
      <c r="W567" s="21">
        <f t="shared" si="214"/>
        <v>1.0875934222464589</v>
      </c>
      <c r="X567" s="21">
        <f t="shared" si="214"/>
        <v>1.096808893185568</v>
      </c>
      <c r="Y567" s="21">
        <f t="shared" si="214"/>
        <v>1.0747918880820537</v>
      </c>
      <c r="Z567" s="21">
        <f t="shared" si="214"/>
        <v>1.0533230695021314</v>
      </c>
      <c r="AA567" s="21">
        <f t="shared" si="214"/>
        <v>1.0624460400841491</v>
      </c>
      <c r="AB567" s="21">
        <f t="shared" si="214"/>
        <v>1.0641942236535058</v>
      </c>
      <c r="AC567" s="21">
        <f t="shared" si="214"/>
        <v>1.0713110546075719</v>
      </c>
      <c r="AD567" s="21">
        <f t="shared" si="214"/>
        <v>1.0770617950280719</v>
      </c>
    </row>
    <row r="568" spans="1:30" s="41" customFormat="1" x14ac:dyDescent="0.2">
      <c r="A568" s="399">
        <v>1016</v>
      </c>
      <c r="B568" s="399" t="s">
        <v>25</v>
      </c>
      <c r="C568" s="21">
        <f t="shared" si="213"/>
        <v>0.81134544727244062</v>
      </c>
      <c r="D568" s="21">
        <f t="shared" si="213"/>
        <v>0.76978242540459474</v>
      </c>
      <c r="E568" s="21">
        <f t="shared" si="213"/>
        <v>0.83933973355921621</v>
      </c>
      <c r="F568" s="21">
        <f t="shared" si="213"/>
        <v>0.75700687952516765</v>
      </c>
      <c r="G568" s="21">
        <f t="shared" si="213"/>
        <v>0.7603410176138985</v>
      </c>
      <c r="H568" s="21">
        <f t="shared" si="213"/>
        <v>0.8585258501228934</v>
      </c>
      <c r="I568" s="21">
        <f t="shared" si="213"/>
        <v>0.73397671018229294</v>
      </c>
      <c r="J568" s="21">
        <f t="shared" si="213"/>
        <v>0.6604202496284225</v>
      </c>
      <c r="K568" s="21">
        <f t="shared" si="213"/>
        <v>0.75906914410714443</v>
      </c>
      <c r="L568" s="21">
        <f t="shared" si="213"/>
        <v>0.83161920440987414</v>
      </c>
      <c r="M568" s="21">
        <f t="shared" si="213"/>
        <v>0.80864699453551914</v>
      </c>
      <c r="N568" s="21">
        <f t="shared" si="213"/>
        <v>0.83689277267327167</v>
      </c>
      <c r="O568" s="404">
        <f t="shared" si="213"/>
        <v>0.78162249282319241</v>
      </c>
      <c r="Q568" s="399">
        <v>1016</v>
      </c>
      <c r="R568" s="399" t="s">
        <v>25</v>
      </c>
      <c r="S568" s="21">
        <f t="shared" si="214"/>
        <v>0.81134544727244062</v>
      </c>
      <c r="T568" s="21">
        <f t="shared" si="214"/>
        <v>0.79024687248922088</v>
      </c>
      <c r="U568" s="21">
        <f t="shared" si="214"/>
        <v>0.80648190985856949</v>
      </c>
      <c r="V568" s="21">
        <f t="shared" si="214"/>
        <v>0.79291315550728947</v>
      </c>
      <c r="W568" s="21">
        <f t="shared" si="214"/>
        <v>0.78627112965502355</v>
      </c>
      <c r="X568" s="21">
        <f t="shared" si="214"/>
        <v>0.79886196292339895</v>
      </c>
      <c r="Y568" s="21">
        <f t="shared" si="214"/>
        <v>0.78791796481764742</v>
      </c>
      <c r="Z568" s="21">
        <f t="shared" si="214"/>
        <v>0.76888683248680501</v>
      </c>
      <c r="AA568" s="21">
        <f t="shared" si="214"/>
        <v>0.76780639375420756</v>
      </c>
      <c r="AB568" s="21">
        <f t="shared" si="214"/>
        <v>0.77375902287052079</v>
      </c>
      <c r="AC568" s="21">
        <f t="shared" si="214"/>
        <v>0.77683536088410865</v>
      </c>
      <c r="AD568" s="21">
        <f t="shared" si="214"/>
        <v>0.78162249282319241</v>
      </c>
    </row>
    <row r="569" spans="1:30" s="41" customFormat="1" x14ac:dyDescent="0.2">
      <c r="A569" s="399">
        <v>1017</v>
      </c>
      <c r="B569" s="399" t="s">
        <v>26</v>
      </c>
      <c r="C569" s="21">
        <f t="shared" si="213"/>
        <v>1.033525859673059</v>
      </c>
      <c r="D569" s="21">
        <f t="shared" si="213"/>
        <v>1.021601764599392</v>
      </c>
      <c r="E569" s="21">
        <f t="shared" si="213"/>
        <v>1.0795699646093415</v>
      </c>
      <c r="F569" s="21">
        <f t="shared" si="213"/>
        <v>1.0150943991263786</v>
      </c>
      <c r="G569" s="21">
        <f t="shared" si="213"/>
        <v>0.98181437844007846</v>
      </c>
      <c r="H569" s="21">
        <f t="shared" si="213"/>
        <v>1.19230972236347</v>
      </c>
      <c r="I569" s="21">
        <f t="shared" si="213"/>
        <v>0.93635477173083037</v>
      </c>
      <c r="J569" s="21">
        <f t="shared" si="213"/>
        <v>1.0409119437507406</v>
      </c>
      <c r="K569" s="21">
        <f t="shared" si="213"/>
        <v>1.049317026640932</v>
      </c>
      <c r="L569" s="21">
        <f t="shared" si="213"/>
        <v>1.1112707295175028</v>
      </c>
      <c r="M569" s="21">
        <f t="shared" si="213"/>
        <v>1.1256181360819681</v>
      </c>
      <c r="N569" s="21">
        <f t="shared" si="213"/>
        <v>1.1213269429385979</v>
      </c>
      <c r="O569" s="404">
        <f t="shared" si="213"/>
        <v>1.0572768044227316</v>
      </c>
      <c r="Q569" s="399">
        <v>1017</v>
      </c>
      <c r="R569" s="399" t="s">
        <v>26</v>
      </c>
      <c r="S569" s="21">
        <f t="shared" si="214"/>
        <v>1.033525859673059</v>
      </c>
      <c r="T569" s="21">
        <f t="shared" si="214"/>
        <v>1.0273882114070345</v>
      </c>
      <c r="U569" s="21">
        <f t="shared" si="214"/>
        <v>1.0448843937702219</v>
      </c>
      <c r="V569" s="21">
        <f t="shared" si="214"/>
        <v>1.0372219155061906</v>
      </c>
      <c r="W569" s="21">
        <f t="shared" si="214"/>
        <v>1.0261290122667783</v>
      </c>
      <c r="X569" s="21">
        <f t="shared" si="214"/>
        <v>1.0527126702500798</v>
      </c>
      <c r="Y569" s="21">
        <f t="shared" si="214"/>
        <v>1.0341664717908743</v>
      </c>
      <c r="Z569" s="21">
        <f t="shared" si="214"/>
        <v>1.0350757167459517</v>
      </c>
      <c r="AA569" s="21">
        <f t="shared" si="214"/>
        <v>1.036737558632453</v>
      </c>
      <c r="AB569" s="21">
        <f t="shared" si="214"/>
        <v>1.0441240840346027</v>
      </c>
      <c r="AC569" s="21">
        <f t="shared" si="214"/>
        <v>1.0515159682398896</v>
      </c>
      <c r="AD569" s="21">
        <f t="shared" si="214"/>
        <v>1.0572768044227316</v>
      </c>
    </row>
    <row r="570" spans="1:30" s="41" customFormat="1" x14ac:dyDescent="0.2">
      <c r="A570" s="399">
        <v>1018</v>
      </c>
      <c r="B570" s="399" t="s">
        <v>27</v>
      </c>
      <c r="C570" s="21">
        <f t="shared" si="213"/>
        <v>1.1760110072547816</v>
      </c>
      <c r="D570" s="21">
        <f t="shared" si="213"/>
        <v>1.1067538785020175</v>
      </c>
      <c r="E570" s="21">
        <f t="shared" si="213"/>
        <v>1.1860746855345912</v>
      </c>
      <c r="F570" s="21">
        <f t="shared" si="213"/>
        <v>1.1556479368802643</v>
      </c>
      <c r="G570" s="21">
        <f t="shared" si="213"/>
        <v>1.0918608335080484</v>
      </c>
      <c r="H570" s="21">
        <f t="shared" si="213"/>
        <v>1.192110520434768</v>
      </c>
      <c r="I570" s="21">
        <f t="shared" si="213"/>
        <v>0.95743119855967074</v>
      </c>
      <c r="J570" s="21">
        <f t="shared" si="213"/>
        <v>0.99668531904051938</v>
      </c>
      <c r="K570" s="21">
        <f t="shared" si="213"/>
        <v>1.065187582318077</v>
      </c>
      <c r="L570" s="21">
        <f t="shared" si="213"/>
        <v>1.117084992155063</v>
      </c>
      <c r="M570" s="21">
        <f t="shared" si="213"/>
        <v>1.1578585796746546</v>
      </c>
      <c r="N570" s="21">
        <f t="shared" si="213"/>
        <v>1.2149279672217816</v>
      </c>
      <c r="O570" s="404">
        <f t="shared" si="213"/>
        <v>1.1134673609308705</v>
      </c>
      <c r="Q570" s="399">
        <v>1018</v>
      </c>
      <c r="R570" s="399" t="s">
        <v>27</v>
      </c>
      <c r="S570" s="21">
        <f t="shared" si="214"/>
        <v>1.1760110072547816</v>
      </c>
      <c r="T570" s="21">
        <f t="shared" si="214"/>
        <v>1.1413739789799178</v>
      </c>
      <c r="U570" s="21">
        <f t="shared" si="214"/>
        <v>1.1563952869602629</v>
      </c>
      <c r="V570" s="21">
        <f t="shared" si="214"/>
        <v>1.1561999069007711</v>
      </c>
      <c r="W570" s="21">
        <f t="shared" si="214"/>
        <v>1.1437760874112426</v>
      </c>
      <c r="X570" s="21">
        <f t="shared" si="214"/>
        <v>1.1518074117139587</v>
      </c>
      <c r="Y570" s="21">
        <f t="shared" si="214"/>
        <v>1.118850817818507</v>
      </c>
      <c r="Z570" s="21">
        <f t="shared" si="214"/>
        <v>1.1015439517250232</v>
      </c>
      <c r="AA570" s="21">
        <f t="shared" si="214"/>
        <v>1.0973637297215439</v>
      </c>
      <c r="AB570" s="21">
        <f t="shared" si="214"/>
        <v>1.0993316278331664</v>
      </c>
      <c r="AC570" s="21">
        <f t="shared" si="214"/>
        <v>1.1045272832263355</v>
      </c>
      <c r="AD570" s="21">
        <f t="shared" si="214"/>
        <v>1.1134673609308705</v>
      </c>
    </row>
    <row r="571" spans="1:30" s="41" customFormat="1" x14ac:dyDescent="0.2">
      <c r="A571" s="399">
        <v>1019</v>
      </c>
      <c r="B571" s="399" t="s">
        <v>28</v>
      </c>
      <c r="C571" s="21">
        <f t="shared" si="213"/>
        <v>0.58336700580082046</v>
      </c>
      <c r="D571" s="21">
        <f t="shared" si="213"/>
        <v>0.51977690124756826</v>
      </c>
      <c r="E571" s="21">
        <f t="shared" si="213"/>
        <v>0.55221027880416529</v>
      </c>
      <c r="F571" s="21">
        <f t="shared" si="213"/>
        <v>0.53816600763450251</v>
      </c>
      <c r="G571" s="21">
        <f t="shared" si="213"/>
        <v>0.54506008968609865</v>
      </c>
      <c r="H571" s="21">
        <f t="shared" si="213"/>
        <v>0.58701933021862407</v>
      </c>
      <c r="I571" s="21">
        <f t="shared" si="213"/>
        <v>0.53030000459425108</v>
      </c>
      <c r="J571" s="21">
        <f t="shared" si="213"/>
        <v>0.53425281240498634</v>
      </c>
      <c r="K571" s="21">
        <f t="shared" si="213"/>
        <v>0.55146084138113516</v>
      </c>
      <c r="L571" s="21">
        <f t="shared" si="213"/>
        <v>0.59154944163487921</v>
      </c>
      <c r="M571" s="21">
        <f t="shared" si="213"/>
        <v>0.58848475880438</v>
      </c>
      <c r="N571" s="21">
        <f t="shared" si="213"/>
        <v>0.59623489624934145</v>
      </c>
      <c r="O571" s="404">
        <f t="shared" si="213"/>
        <v>0.55922217487037429</v>
      </c>
      <c r="Q571" s="399">
        <v>1019</v>
      </c>
      <c r="R571" s="399" t="s">
        <v>28</v>
      </c>
      <c r="S571" s="21">
        <f t="shared" si="214"/>
        <v>0.58336700580082046</v>
      </c>
      <c r="T571" s="21">
        <f t="shared" si="214"/>
        <v>0.5513743871558644</v>
      </c>
      <c r="U571" s="21">
        <f t="shared" si="214"/>
        <v>0.55165593792614731</v>
      </c>
      <c r="V571" s="21">
        <f t="shared" si="214"/>
        <v>0.54817427147578068</v>
      </c>
      <c r="W571" s="21">
        <f t="shared" si="214"/>
        <v>0.54755882707427916</v>
      </c>
      <c r="X571" s="21">
        <f t="shared" si="214"/>
        <v>0.55410236090083265</v>
      </c>
      <c r="Y571" s="21">
        <f t="shared" si="214"/>
        <v>0.55025015180618375</v>
      </c>
      <c r="Z571" s="21">
        <f t="shared" si="214"/>
        <v>0.54800765042460908</v>
      </c>
      <c r="AA571" s="21">
        <f t="shared" si="214"/>
        <v>0.54840185605038061</v>
      </c>
      <c r="AB571" s="21">
        <f t="shared" si="214"/>
        <v>0.55265571823354831</v>
      </c>
      <c r="AC571" s="21">
        <f t="shared" si="214"/>
        <v>0.55584608444800621</v>
      </c>
      <c r="AD571" s="21">
        <f t="shared" si="214"/>
        <v>0.55922217487037429</v>
      </c>
    </row>
    <row r="572" spans="1:30" s="41" customFormat="1" x14ac:dyDescent="0.2">
      <c r="A572" s="399">
        <v>1020</v>
      </c>
      <c r="B572" s="399" t="s">
        <v>29</v>
      </c>
      <c r="C572" s="21">
        <f t="shared" si="213"/>
        <v>0.78001474984337238</v>
      </c>
      <c r="D572" s="21">
        <f t="shared" si="213"/>
        <v>0.75563114499852124</v>
      </c>
      <c r="E572" s="21">
        <f t="shared" si="213"/>
        <v>0.75094728919302434</v>
      </c>
      <c r="F572" s="21">
        <f t="shared" si="213"/>
        <v>0.71133879233548203</v>
      </c>
      <c r="G572" s="21">
        <f t="shared" si="213"/>
        <v>0.71117724208390332</v>
      </c>
      <c r="H572" s="21">
        <f t="shared" si="213"/>
        <v>0.81134943293060613</v>
      </c>
      <c r="I572" s="21">
        <f t="shared" si="213"/>
        <v>0.6432650282815271</v>
      </c>
      <c r="J572" s="21">
        <f t="shared" si="213"/>
        <v>0.73890208914346789</v>
      </c>
      <c r="K572" s="21">
        <f t="shared" si="213"/>
        <v>0.7506172132792478</v>
      </c>
      <c r="L572" s="21">
        <f t="shared" si="213"/>
        <v>0.77821488852416454</v>
      </c>
      <c r="M572" s="21">
        <f t="shared" si="213"/>
        <v>0.79417627188394857</v>
      </c>
      <c r="N572" s="21">
        <f t="shared" si="213"/>
        <v>0.80428874013044971</v>
      </c>
      <c r="O572" s="404">
        <f t="shared" si="213"/>
        <v>0.75107139689025715</v>
      </c>
      <c r="Q572" s="399">
        <v>1020</v>
      </c>
      <c r="R572" s="399" t="s">
        <v>29</v>
      </c>
      <c r="S572" s="21">
        <f t="shared" si="214"/>
        <v>0.78001474984337238</v>
      </c>
      <c r="T572" s="21">
        <f t="shared" si="214"/>
        <v>0.76786822450559944</v>
      </c>
      <c r="U572" s="21">
        <f t="shared" si="214"/>
        <v>0.76207667036940752</v>
      </c>
      <c r="V572" s="21">
        <f t="shared" si="214"/>
        <v>0.74866007143434565</v>
      </c>
      <c r="W572" s="21">
        <f t="shared" si="214"/>
        <v>0.74126254098932542</v>
      </c>
      <c r="X572" s="21">
        <f t="shared" si="214"/>
        <v>0.75274805188138261</v>
      </c>
      <c r="Y572" s="21">
        <f t="shared" si="214"/>
        <v>0.73518206577768719</v>
      </c>
      <c r="Z572" s="21">
        <f t="shared" si="214"/>
        <v>0.73565779750916405</v>
      </c>
      <c r="AA572" s="21">
        <f t="shared" si="214"/>
        <v>0.73737681107370567</v>
      </c>
      <c r="AB572" s="21">
        <f t="shared" si="214"/>
        <v>0.74154134488335688</v>
      </c>
      <c r="AC572" s="21">
        <f t="shared" si="214"/>
        <v>0.7462825644338138</v>
      </c>
      <c r="AD572" s="21">
        <f t="shared" si="214"/>
        <v>0.75107139689025715</v>
      </c>
    </row>
    <row r="573" spans="1:30" s="41" customFormat="1" x14ac:dyDescent="0.2">
      <c r="A573" s="399">
        <v>1021</v>
      </c>
      <c r="B573" s="399" t="s">
        <v>30</v>
      </c>
      <c r="C573" s="21">
        <f t="shared" ref="C573:O583" si="215">+C416/(C49*10^6)</f>
        <v>1.1011135786380137</v>
      </c>
      <c r="D573" s="21">
        <f t="shared" si="215"/>
        <v>1.0225039853497226</v>
      </c>
      <c r="E573" s="21">
        <f t="shared" si="215"/>
        <v>1.0803405635243144</v>
      </c>
      <c r="F573" s="21">
        <f t="shared" si="215"/>
        <v>0.94332789653895976</v>
      </c>
      <c r="G573" s="21">
        <f t="shared" si="215"/>
        <v>1.0491687979539641</v>
      </c>
      <c r="H573" s="21">
        <f t="shared" si="215"/>
        <v>1.1111060237709345</v>
      </c>
      <c r="I573" s="21">
        <f t="shared" si="215"/>
        <v>0.95799414627181756</v>
      </c>
      <c r="J573" s="21">
        <f t="shared" si="215"/>
        <v>1.0259853125646989</v>
      </c>
      <c r="K573" s="21">
        <f t="shared" si="215"/>
        <v>1.0276853504841399</v>
      </c>
      <c r="L573" s="21">
        <f t="shared" si="215"/>
        <v>1.1070239481228326</v>
      </c>
      <c r="M573" s="21">
        <f t="shared" si="215"/>
        <v>1.2235967049085861</v>
      </c>
      <c r="N573" s="21">
        <f t="shared" si="215"/>
        <v>1.1872723759965997</v>
      </c>
      <c r="O573" s="404">
        <f t="shared" si="215"/>
        <v>1.0671444893065944</v>
      </c>
      <c r="Q573" s="399">
        <v>1021</v>
      </c>
      <c r="R573" s="399" t="s">
        <v>30</v>
      </c>
      <c r="S573" s="21">
        <f t="shared" ref="S573:AD583" si="216">+S416/(S49*10^6)</f>
        <v>1.1011135786380137</v>
      </c>
      <c r="T573" s="21">
        <f t="shared" si="216"/>
        <v>1.0616256568410742</v>
      </c>
      <c r="U573" s="21">
        <f t="shared" si="216"/>
        <v>1.0677957146659569</v>
      </c>
      <c r="V573" s="21">
        <f t="shared" si="216"/>
        <v>1.0332939577000524</v>
      </c>
      <c r="W573" s="21">
        <f t="shared" si="216"/>
        <v>1.0362168539796153</v>
      </c>
      <c r="X573" s="21">
        <f t="shared" si="216"/>
        <v>1.0483688153096289</v>
      </c>
      <c r="Y573" s="21">
        <f t="shared" si="216"/>
        <v>1.0343111058469063</v>
      </c>
      <c r="Z573" s="21">
        <f t="shared" si="216"/>
        <v>1.0332127984988302</v>
      </c>
      <c r="AA573" s="21">
        <f t="shared" si="216"/>
        <v>1.0325515430016503</v>
      </c>
      <c r="AB573" s="21">
        <f t="shared" si="216"/>
        <v>1.0401113847545849</v>
      </c>
      <c r="AC573" s="21">
        <f t="shared" si="216"/>
        <v>1.0563406497171213</v>
      </c>
      <c r="AD573" s="21">
        <f t="shared" si="216"/>
        <v>1.0671444893065944</v>
      </c>
    </row>
    <row r="574" spans="1:30" s="41" customFormat="1" x14ac:dyDescent="0.2">
      <c r="A574" s="399">
        <v>1022</v>
      </c>
      <c r="B574" s="399" t="s">
        <v>31</v>
      </c>
      <c r="C574" s="21">
        <f t="shared" si="215"/>
        <v>0.58360387669826674</v>
      </c>
      <c r="D574" s="21">
        <f t="shared" si="215"/>
        <v>0.57712003764135444</v>
      </c>
      <c r="E574" s="21">
        <f t="shared" si="215"/>
        <v>0.59199298859692884</v>
      </c>
      <c r="F574" s="21">
        <f t="shared" si="215"/>
        <v>0.58818434690242694</v>
      </c>
      <c r="G574" s="21">
        <f t="shared" si="215"/>
        <v>0.60949546511723696</v>
      </c>
      <c r="H574" s="21">
        <f t="shared" si="215"/>
        <v>0.71525503494479137</v>
      </c>
      <c r="I574" s="21">
        <f t="shared" si="215"/>
        <v>0.50476957416573853</v>
      </c>
      <c r="J574" s="21">
        <f t="shared" si="215"/>
        <v>0.53497080185626156</v>
      </c>
      <c r="K574" s="21">
        <f t="shared" si="215"/>
        <v>0.52930736865335815</v>
      </c>
      <c r="L574" s="21">
        <f t="shared" si="215"/>
        <v>0.57895309664404726</v>
      </c>
      <c r="M574" s="21">
        <f t="shared" si="215"/>
        <v>0.57621405397342351</v>
      </c>
      <c r="N574" s="21">
        <f t="shared" si="215"/>
        <v>0.59465001991635125</v>
      </c>
      <c r="O574" s="404">
        <f t="shared" si="215"/>
        <v>0.57961113312962653</v>
      </c>
      <c r="Q574" s="399">
        <v>1022</v>
      </c>
      <c r="R574" s="399" t="s">
        <v>31</v>
      </c>
      <c r="S574" s="21">
        <f t="shared" si="216"/>
        <v>0.58360387669826674</v>
      </c>
      <c r="T574" s="21">
        <f t="shared" si="216"/>
        <v>0.58034862662038245</v>
      </c>
      <c r="U574" s="21">
        <f t="shared" si="216"/>
        <v>0.58417575623995399</v>
      </c>
      <c r="V574" s="21">
        <f t="shared" si="216"/>
        <v>0.58517945869562005</v>
      </c>
      <c r="W574" s="21">
        <f t="shared" si="216"/>
        <v>0.58995811880530935</v>
      </c>
      <c r="X574" s="21">
        <f t="shared" si="216"/>
        <v>0.61046844635876474</v>
      </c>
      <c r="Y574" s="21">
        <f t="shared" si="216"/>
        <v>0.59286938897876995</v>
      </c>
      <c r="Z574" s="21">
        <f t="shared" si="216"/>
        <v>0.58499142386019232</v>
      </c>
      <c r="AA574" s="21">
        <f t="shared" si="216"/>
        <v>0.57834771220280612</v>
      </c>
      <c r="AB574" s="21">
        <f t="shared" si="216"/>
        <v>0.57840921240233945</v>
      </c>
      <c r="AC574" s="21">
        <f t="shared" si="216"/>
        <v>0.57820345626307867</v>
      </c>
      <c r="AD574" s="21">
        <f t="shared" si="216"/>
        <v>0.57961113312962653</v>
      </c>
    </row>
    <row r="575" spans="1:30" s="41" customFormat="1" x14ac:dyDescent="0.2">
      <c r="A575" s="399">
        <v>1023</v>
      </c>
      <c r="B575" s="399" t="s">
        <v>32</v>
      </c>
      <c r="C575" s="21">
        <f t="shared" si="215"/>
        <v>0.61486149529494283</v>
      </c>
      <c r="D575" s="21">
        <f t="shared" si="215"/>
        <v>0.51509008800370537</v>
      </c>
      <c r="E575" s="21">
        <f t="shared" si="215"/>
        <v>0.85061060354374307</v>
      </c>
      <c r="F575" s="21">
        <f t="shared" si="215"/>
        <v>0.33748791657534405</v>
      </c>
      <c r="G575" s="21">
        <f t="shared" si="215"/>
        <v>0.53500482355927903</v>
      </c>
      <c r="H575" s="21">
        <f t="shared" si="215"/>
        <v>0.62676567125357641</v>
      </c>
      <c r="I575" s="21">
        <f t="shared" si="215"/>
        <v>0.54658072651746359</v>
      </c>
      <c r="J575" s="21">
        <f t="shared" si="215"/>
        <v>0.57432982463708726</v>
      </c>
      <c r="K575" s="21">
        <f t="shared" si="215"/>
        <v>0.60954597110824571</v>
      </c>
      <c r="L575" s="21">
        <f t="shared" si="215"/>
        <v>0.64921189540404844</v>
      </c>
      <c r="M575" s="21">
        <f t="shared" si="215"/>
        <v>0.60557002497141121</v>
      </c>
      <c r="N575" s="21">
        <f t="shared" si="215"/>
        <v>0.62348000965328609</v>
      </c>
      <c r="O575" s="404">
        <f t="shared" si="215"/>
        <v>0.58674442687964101</v>
      </c>
      <c r="Q575" s="399">
        <v>1023</v>
      </c>
      <c r="R575" s="399" t="s">
        <v>32</v>
      </c>
      <c r="S575" s="21">
        <f t="shared" si="216"/>
        <v>0.61486149529494283</v>
      </c>
      <c r="T575" s="21">
        <f t="shared" si="216"/>
        <v>0.56164744900164898</v>
      </c>
      <c r="U575" s="21">
        <f t="shared" si="216"/>
        <v>0.65079574815188101</v>
      </c>
      <c r="V575" s="21">
        <f t="shared" si="216"/>
        <v>0.56614347693285871</v>
      </c>
      <c r="W575" s="21">
        <f t="shared" si="216"/>
        <v>0.56000497965597817</v>
      </c>
      <c r="X575" s="21">
        <f t="shared" si="216"/>
        <v>0.57122578133619772</v>
      </c>
      <c r="Y575" s="21">
        <f t="shared" si="216"/>
        <v>0.5671791846968407</v>
      </c>
      <c r="Z575" s="21">
        <f t="shared" si="216"/>
        <v>0.56817254548260321</v>
      </c>
      <c r="AA575" s="21">
        <f t="shared" si="216"/>
        <v>0.57316123098896254</v>
      </c>
      <c r="AB575" s="21">
        <f t="shared" si="216"/>
        <v>0.58106564218932444</v>
      </c>
      <c r="AC575" s="21">
        <f t="shared" si="216"/>
        <v>0.58331714733263351</v>
      </c>
      <c r="AD575" s="21">
        <f t="shared" si="216"/>
        <v>0.58674442687964101</v>
      </c>
    </row>
    <row r="576" spans="1:30" s="41" customFormat="1" x14ac:dyDescent="0.2">
      <c r="A576" s="399">
        <v>1024</v>
      </c>
      <c r="B576" s="399" t="s">
        <v>33</v>
      </c>
      <c r="C576" s="21">
        <f t="shared" si="215"/>
        <v>0.63838879631187817</v>
      </c>
      <c r="D576" s="21">
        <f t="shared" si="215"/>
        <v>0.6081362905688551</v>
      </c>
      <c r="E576" s="21">
        <f t="shared" si="215"/>
        <v>0.61014220223192339</v>
      </c>
      <c r="F576" s="21">
        <f t="shared" si="215"/>
        <v>0.59927672919382435</v>
      </c>
      <c r="G576" s="21">
        <f t="shared" si="215"/>
        <v>0.54766454342006532</v>
      </c>
      <c r="H576" s="21">
        <f t="shared" si="215"/>
        <v>0.64678585800912847</v>
      </c>
      <c r="I576" s="21">
        <f t="shared" si="215"/>
        <v>0.52527068898986284</v>
      </c>
      <c r="J576" s="21">
        <f t="shared" si="215"/>
        <v>0.60099733098224661</v>
      </c>
      <c r="K576" s="21">
        <f t="shared" si="215"/>
        <v>0.56814140342942687</v>
      </c>
      <c r="L576" s="21">
        <f t="shared" si="215"/>
        <v>0.59711453342864473</v>
      </c>
      <c r="M576" s="21">
        <f t="shared" si="215"/>
        <v>0.62510707222475992</v>
      </c>
      <c r="N576" s="21">
        <f t="shared" si="215"/>
        <v>0.60133205633906506</v>
      </c>
      <c r="O576" s="404">
        <f t="shared" si="215"/>
        <v>0.59643230230167676</v>
      </c>
      <c r="Q576" s="399">
        <v>1024</v>
      </c>
      <c r="R576" s="399" t="s">
        <v>33</v>
      </c>
      <c r="S576" s="21">
        <f t="shared" si="216"/>
        <v>0.63838879631187817</v>
      </c>
      <c r="T576" s="21">
        <f t="shared" si="216"/>
        <v>0.62293264674005311</v>
      </c>
      <c r="U576" s="21">
        <f t="shared" si="216"/>
        <v>0.61855707888034728</v>
      </c>
      <c r="V576" s="21">
        <f t="shared" si="216"/>
        <v>0.61359387502961749</v>
      </c>
      <c r="W576" s="21">
        <f t="shared" si="216"/>
        <v>0.60027163993232135</v>
      </c>
      <c r="X576" s="21">
        <f t="shared" si="216"/>
        <v>0.60778012904965262</v>
      </c>
      <c r="Y576" s="21">
        <f t="shared" si="216"/>
        <v>0.59496407967144893</v>
      </c>
      <c r="Z576" s="21">
        <f t="shared" si="216"/>
        <v>0.59573400333229454</v>
      </c>
      <c r="AA576" s="21">
        <f t="shared" si="216"/>
        <v>0.59253435986166003</v>
      </c>
      <c r="AB576" s="21">
        <f t="shared" si="216"/>
        <v>0.59299594450661008</v>
      </c>
      <c r="AC576" s="21">
        <f t="shared" si="216"/>
        <v>0.59596072058880256</v>
      </c>
      <c r="AD576" s="21">
        <f t="shared" si="216"/>
        <v>0.59643230230167676</v>
      </c>
    </row>
    <row r="577" spans="1:30" s="41" customFormat="1" x14ac:dyDescent="0.2">
      <c r="A577" s="399">
        <v>1025</v>
      </c>
      <c r="B577" s="399" t="s">
        <v>34</v>
      </c>
      <c r="C577" s="21">
        <f t="shared" si="215"/>
        <v>0.69623846551477619</v>
      </c>
      <c r="D577" s="21">
        <f t="shared" si="215"/>
        <v>0.61947541912930282</v>
      </c>
      <c r="E577" s="21">
        <f t="shared" si="215"/>
        <v>0.64703073367745834</v>
      </c>
      <c r="F577" s="21">
        <f t="shared" si="215"/>
        <v>0.64833532897045765</v>
      </c>
      <c r="G577" s="21">
        <f t="shared" si="215"/>
        <v>0.59482755778128127</v>
      </c>
      <c r="H577" s="21">
        <f t="shared" si="215"/>
        <v>0.68255900094153188</v>
      </c>
      <c r="I577" s="21">
        <f t="shared" si="215"/>
        <v>0.60308175569078204</v>
      </c>
      <c r="J577" s="21">
        <f t="shared" si="215"/>
        <v>0.63373815360971864</v>
      </c>
      <c r="K577" s="21">
        <f t="shared" si="215"/>
        <v>0.88093584912896339</v>
      </c>
      <c r="L577" s="21">
        <f t="shared" si="215"/>
        <v>0.81667463284106467</v>
      </c>
      <c r="M577" s="21">
        <f t="shared" si="215"/>
        <v>0.77250515175159551</v>
      </c>
      <c r="N577" s="21">
        <f t="shared" si="215"/>
        <v>0.83231975918217305</v>
      </c>
      <c r="O577" s="404">
        <f t="shared" si="215"/>
        <v>0.70293231481481466</v>
      </c>
      <c r="Q577" s="399">
        <v>1025</v>
      </c>
      <c r="R577" s="399" t="s">
        <v>34</v>
      </c>
      <c r="S577" s="21">
        <f t="shared" si="216"/>
        <v>0.69623846551477619</v>
      </c>
      <c r="T577" s="21">
        <f t="shared" si="216"/>
        <v>0.65696347620582229</v>
      </c>
      <c r="U577" s="21">
        <f t="shared" si="216"/>
        <v>0.65366415335279882</v>
      </c>
      <c r="V577" s="21">
        <f t="shared" si="216"/>
        <v>0.65228991641377831</v>
      </c>
      <c r="W577" s="21">
        <f t="shared" si="216"/>
        <v>0.6404928634439514</v>
      </c>
      <c r="X577" s="21">
        <f t="shared" si="216"/>
        <v>0.64763377347819817</v>
      </c>
      <c r="Y577" s="21">
        <f t="shared" si="216"/>
        <v>0.64061404521148302</v>
      </c>
      <c r="Z577" s="21">
        <f t="shared" si="216"/>
        <v>0.63965673326014238</v>
      </c>
      <c r="AA577" s="21">
        <f t="shared" si="216"/>
        <v>0.66794981916054963</v>
      </c>
      <c r="AB577" s="21">
        <f t="shared" si="216"/>
        <v>0.68269822975418704</v>
      </c>
      <c r="AC577" s="21">
        <f t="shared" si="216"/>
        <v>0.6909547217391383</v>
      </c>
      <c r="AD577" s="21">
        <f t="shared" si="216"/>
        <v>0.70293231481481466</v>
      </c>
    </row>
    <row r="578" spans="1:30" s="41" customFormat="1" x14ac:dyDescent="0.2">
      <c r="A578" s="399">
        <v>1026</v>
      </c>
      <c r="B578" s="399" t="s">
        <v>35</v>
      </c>
      <c r="C578" s="21">
        <f t="shared" si="215"/>
        <v>0.64035123861844456</v>
      </c>
      <c r="D578" s="21">
        <f t="shared" si="215"/>
        <v>0.6057912729226187</v>
      </c>
      <c r="E578" s="21">
        <f t="shared" si="215"/>
        <v>0.61648234956471826</v>
      </c>
      <c r="F578" s="21">
        <f t="shared" si="215"/>
        <v>0.64004612280196027</v>
      </c>
      <c r="G578" s="21">
        <f t="shared" si="215"/>
        <v>0.60624639912585676</v>
      </c>
      <c r="H578" s="21">
        <f t="shared" si="215"/>
        <v>0.69431219781045672</v>
      </c>
      <c r="I578" s="21">
        <f t="shared" si="215"/>
        <v>0.58193147639597231</v>
      </c>
      <c r="J578" s="21">
        <f t="shared" si="215"/>
        <v>0.6320513343301164</v>
      </c>
      <c r="K578" s="21">
        <f t="shared" si="215"/>
        <v>0.61748727036181339</v>
      </c>
      <c r="L578" s="21">
        <f t="shared" si="215"/>
        <v>0.68593030809205646</v>
      </c>
      <c r="M578" s="21">
        <f t="shared" si="215"/>
        <v>0.64905353501825591</v>
      </c>
      <c r="N578" s="21">
        <f t="shared" si="215"/>
        <v>0.66959380956703274</v>
      </c>
      <c r="O578" s="404">
        <f t="shared" si="215"/>
        <v>0.63623358032178734</v>
      </c>
      <c r="Q578" s="399">
        <v>1026</v>
      </c>
      <c r="R578" s="399" t="s">
        <v>35</v>
      </c>
      <c r="S578" s="21">
        <f t="shared" si="216"/>
        <v>0.64035123861844456</v>
      </c>
      <c r="T578" s="21">
        <f t="shared" si="216"/>
        <v>0.62271928841050928</v>
      </c>
      <c r="U578" s="21">
        <f t="shared" si="216"/>
        <v>0.62058320978350789</v>
      </c>
      <c r="V578" s="21">
        <f t="shared" si="216"/>
        <v>0.62553218781877817</v>
      </c>
      <c r="W578" s="21">
        <f t="shared" si="216"/>
        <v>0.62172493246853844</v>
      </c>
      <c r="X578" s="21">
        <f t="shared" si="216"/>
        <v>0.63360485616820283</v>
      </c>
      <c r="Y578" s="21">
        <f t="shared" si="216"/>
        <v>0.62542315151598804</v>
      </c>
      <c r="Z578" s="21">
        <f t="shared" si="216"/>
        <v>0.62629935313847629</v>
      </c>
      <c r="AA578" s="21">
        <f t="shared" si="216"/>
        <v>0.62526143920359523</v>
      </c>
      <c r="AB578" s="21">
        <f t="shared" si="216"/>
        <v>0.63146409553966398</v>
      </c>
      <c r="AC578" s="21">
        <f t="shared" si="216"/>
        <v>0.63306373886063105</v>
      </c>
      <c r="AD578" s="21">
        <f t="shared" si="216"/>
        <v>0.63623358032178734</v>
      </c>
    </row>
    <row r="579" spans="1:30" s="41" customFormat="1" x14ac:dyDescent="0.2">
      <c r="A579" s="399">
        <v>1027</v>
      </c>
      <c r="B579" s="399" t="s">
        <v>36</v>
      </c>
      <c r="C579" s="21">
        <f t="shared" si="215"/>
        <v>0.87184586286804799</v>
      </c>
      <c r="D579" s="21">
        <f t="shared" si="215"/>
        <v>0.76297528394424374</v>
      </c>
      <c r="E579" s="21">
        <f t="shared" si="215"/>
        <v>0.8126132598497523</v>
      </c>
      <c r="F579" s="21">
        <f t="shared" si="215"/>
        <v>0.79027601293207439</v>
      </c>
      <c r="G579" s="21">
        <f t="shared" si="215"/>
        <v>0.69996768250796226</v>
      </c>
      <c r="H579" s="21">
        <f t="shared" si="215"/>
        <v>0.84979777349962327</v>
      </c>
      <c r="I579" s="21">
        <f t="shared" si="215"/>
        <v>0.82034076110548404</v>
      </c>
      <c r="J579" s="21">
        <f t="shared" si="215"/>
        <v>0.74098638100718583</v>
      </c>
      <c r="K579" s="21">
        <f t="shared" si="215"/>
        <v>0.77850609992404163</v>
      </c>
      <c r="L579" s="21">
        <f t="shared" si="215"/>
        <v>0.78562496041547902</v>
      </c>
      <c r="M579" s="21">
        <f t="shared" si="215"/>
        <v>0.80253782123274098</v>
      </c>
      <c r="N579" s="21">
        <f t="shared" si="215"/>
        <v>0.86315556137222504</v>
      </c>
      <c r="O579" s="404">
        <f t="shared" si="215"/>
        <v>0.79705413368461109</v>
      </c>
      <c r="Q579" s="399">
        <v>1027</v>
      </c>
      <c r="R579" s="399" t="s">
        <v>36</v>
      </c>
      <c r="S579" s="21">
        <f t="shared" si="216"/>
        <v>0.87184586286804799</v>
      </c>
      <c r="T579" s="21">
        <f t="shared" si="216"/>
        <v>0.81592374370193577</v>
      </c>
      <c r="U579" s="21">
        <f t="shared" si="216"/>
        <v>0.81481259428093233</v>
      </c>
      <c r="V579" s="21">
        <f t="shared" si="216"/>
        <v>0.80855579572534231</v>
      </c>
      <c r="W579" s="21">
        <f t="shared" si="216"/>
        <v>0.78596350300947504</v>
      </c>
      <c r="X579" s="21">
        <f t="shared" si="216"/>
        <v>0.79633668483879039</v>
      </c>
      <c r="Y579" s="21">
        <f t="shared" si="216"/>
        <v>0.80013540001740302</v>
      </c>
      <c r="Z579" s="21">
        <f t="shared" si="216"/>
        <v>0.79218916942033268</v>
      </c>
      <c r="AA579" s="21">
        <f t="shared" si="216"/>
        <v>0.79063785176488788</v>
      </c>
      <c r="AB579" s="21">
        <f t="shared" si="216"/>
        <v>0.79013702574097044</v>
      </c>
      <c r="AC579" s="21">
        <f t="shared" si="216"/>
        <v>0.7912209755562355</v>
      </c>
      <c r="AD579" s="21">
        <f t="shared" si="216"/>
        <v>0.79705413368461109</v>
      </c>
    </row>
    <row r="580" spans="1:30" s="41" customFormat="1" x14ac:dyDescent="0.2">
      <c r="A580" s="399">
        <v>1028</v>
      </c>
      <c r="B580" s="399" t="s">
        <v>37</v>
      </c>
      <c r="C580" s="21">
        <f t="shared" si="215"/>
        <v>1.1373324829005316</v>
      </c>
      <c r="D580" s="21">
        <f t="shared" si="215"/>
        <v>1.0724085363939448</v>
      </c>
      <c r="E580" s="21">
        <f t="shared" si="215"/>
        <v>1.1263463392309414</v>
      </c>
      <c r="F580" s="21">
        <f t="shared" si="215"/>
        <v>1.1119903204983677</v>
      </c>
      <c r="G580" s="21">
        <f t="shared" si="215"/>
        <v>1.033513403635181</v>
      </c>
      <c r="H580" s="21">
        <f t="shared" si="215"/>
        <v>1.0696989032767787</v>
      </c>
      <c r="I580" s="21">
        <f t="shared" si="215"/>
        <v>0.90431933945336473</v>
      </c>
      <c r="J580" s="21">
        <f t="shared" si="215"/>
        <v>1.1293298530796587</v>
      </c>
      <c r="K580" s="21">
        <f t="shared" si="215"/>
        <v>1.077353777494048</v>
      </c>
      <c r="L580" s="21">
        <f t="shared" si="215"/>
        <v>1.1472013118172144</v>
      </c>
      <c r="M580" s="21">
        <f t="shared" si="215"/>
        <v>1.1599794123379787</v>
      </c>
      <c r="N580" s="21">
        <f t="shared" si="215"/>
        <v>1.1461006016949926</v>
      </c>
      <c r="O580" s="404">
        <f t="shared" si="215"/>
        <v>1.0919598657097314</v>
      </c>
      <c r="Q580" s="399">
        <v>1028</v>
      </c>
      <c r="R580" s="399" t="s">
        <v>37</v>
      </c>
      <c r="S580" s="21">
        <f t="shared" si="216"/>
        <v>1.1373324829005316</v>
      </c>
      <c r="T580" s="21">
        <f t="shared" si="216"/>
        <v>1.1045336061153932</v>
      </c>
      <c r="U580" s="21">
        <f t="shared" si="216"/>
        <v>1.1116932958745236</v>
      </c>
      <c r="V580" s="21">
        <f t="shared" si="216"/>
        <v>1.1117694754786092</v>
      </c>
      <c r="W580" s="21">
        <f t="shared" si="216"/>
        <v>1.0959535752117975</v>
      </c>
      <c r="X580" s="21">
        <f t="shared" si="216"/>
        <v>1.0917839947258732</v>
      </c>
      <c r="Y580" s="21">
        <f t="shared" si="216"/>
        <v>1.0626900816201135</v>
      </c>
      <c r="Z580" s="21">
        <f t="shared" si="216"/>
        <v>1.0712500954180173</v>
      </c>
      <c r="AA580" s="21">
        <f t="shared" si="216"/>
        <v>1.0719698055822589</v>
      </c>
      <c r="AB580" s="21">
        <f t="shared" si="216"/>
        <v>1.0795038891252087</v>
      </c>
      <c r="AC580" s="21">
        <f t="shared" si="216"/>
        <v>1.0869543108564759</v>
      </c>
      <c r="AD580" s="21">
        <f t="shared" si="216"/>
        <v>1.0919598657097314</v>
      </c>
    </row>
    <row r="581" spans="1:30" s="41" customFormat="1" x14ac:dyDescent="0.2">
      <c r="A581" s="399">
        <v>1029</v>
      </c>
      <c r="B581" s="399" t="s">
        <v>38</v>
      </c>
      <c r="C581" s="21">
        <f t="shared" si="215"/>
        <v>0.11911833916122365</v>
      </c>
      <c r="D581" s="21">
        <f t="shared" si="215"/>
        <v>8.8645418326693232E-2</v>
      </c>
      <c r="E581" s="21">
        <f t="shared" si="215"/>
        <v>9.1920105842687047E-2</v>
      </c>
      <c r="F581" s="21">
        <f t="shared" si="215"/>
        <v>8.6575531677195255E-2</v>
      </c>
      <c r="G581" s="21">
        <f t="shared" si="215"/>
        <v>8.5100518667752575E-2</v>
      </c>
      <c r="H581" s="21">
        <f t="shared" si="215"/>
        <v>9.6020207295516635E-2</v>
      </c>
      <c r="I581" s="21">
        <f t="shared" si="215"/>
        <v>9.2905907008134128E-2</v>
      </c>
      <c r="J581" s="21">
        <f t="shared" si="215"/>
        <v>9.6454800927934223E-2</v>
      </c>
      <c r="K581" s="21">
        <f t="shared" si="215"/>
        <v>0.11059142350044848</v>
      </c>
      <c r="L581" s="21">
        <f t="shared" si="215"/>
        <v>0.13372629516942441</v>
      </c>
      <c r="M581" s="21">
        <f t="shared" si="215"/>
        <v>8.8149987488210041E-2</v>
      </c>
      <c r="N581" s="21">
        <f t="shared" si="215"/>
        <v>9.4667649397753934E-2</v>
      </c>
      <c r="O581" s="404">
        <f t="shared" si="215"/>
        <v>9.848950726420172E-2</v>
      </c>
      <c r="Q581" s="399">
        <v>1029</v>
      </c>
      <c r="R581" s="399" t="s">
        <v>38</v>
      </c>
      <c r="S581" s="21">
        <f t="shared" si="216"/>
        <v>0.11911833916122365</v>
      </c>
      <c r="T581" s="21">
        <f t="shared" si="216"/>
        <v>0.10359954240818486</v>
      </c>
      <c r="U581" s="21">
        <f t="shared" si="216"/>
        <v>9.9676679496276552E-2</v>
      </c>
      <c r="V581" s="21">
        <f t="shared" si="216"/>
        <v>9.6259589302365015E-2</v>
      </c>
      <c r="W581" s="21">
        <f t="shared" si="216"/>
        <v>9.4047873922093378E-2</v>
      </c>
      <c r="X581" s="21">
        <f t="shared" si="216"/>
        <v>9.4392168138179633E-2</v>
      </c>
      <c r="Y581" s="21">
        <f t="shared" si="216"/>
        <v>9.414711566617863E-2</v>
      </c>
      <c r="Z581" s="21">
        <f t="shared" si="216"/>
        <v>9.445725322606402E-2</v>
      </c>
      <c r="AA581" s="21">
        <f t="shared" si="216"/>
        <v>9.6348899131835669E-2</v>
      </c>
      <c r="AB581" s="21">
        <f t="shared" si="216"/>
        <v>9.9973004974682075E-2</v>
      </c>
      <c r="AC581" s="21">
        <f t="shared" si="216"/>
        <v>9.8849827285743833E-2</v>
      </c>
      <c r="AD581" s="21">
        <f t="shared" si="216"/>
        <v>9.848950726420172E-2</v>
      </c>
    </row>
    <row r="582" spans="1:30" s="41" customFormat="1" x14ac:dyDescent="0.2">
      <c r="A582" s="400">
        <v>1030</v>
      </c>
      <c r="B582" s="400" t="s">
        <v>18</v>
      </c>
      <c r="C582" s="23">
        <f t="shared" si="215"/>
        <v>0.65689705516898611</v>
      </c>
      <c r="D582" s="23">
        <f t="shared" si="215"/>
        <v>0.59965962685017649</v>
      </c>
      <c r="E582" s="23">
        <f t="shared" si="215"/>
        <v>0.62486664383255641</v>
      </c>
      <c r="F582" s="23">
        <f t="shared" si="215"/>
        <v>0.59131342736764969</v>
      </c>
      <c r="G582" s="23">
        <f t="shared" si="215"/>
        <v>0.56646303152698307</v>
      </c>
      <c r="H582" s="23">
        <f t="shared" si="215"/>
        <v>0.66972325866167248</v>
      </c>
      <c r="I582" s="23">
        <f t="shared" si="215"/>
        <v>0.53426973375194675</v>
      </c>
      <c r="J582" s="23">
        <f t="shared" si="215"/>
        <v>0.57737656634893442</v>
      </c>
      <c r="K582" s="23">
        <f t="shared" si="215"/>
        <v>0.56885196833016083</v>
      </c>
      <c r="L582" s="23">
        <f t="shared" si="215"/>
        <v>0.60539056872908048</v>
      </c>
      <c r="M582" s="23">
        <f t="shared" si="215"/>
        <v>0.61241239352884014</v>
      </c>
      <c r="N582" s="23">
        <f>+N425/(N58*10^6)</f>
        <v>0.60354103170307916</v>
      </c>
      <c r="O582" s="405">
        <f t="shared" si="215"/>
        <v>0.59926479518344522</v>
      </c>
      <c r="Q582" s="400">
        <v>1030</v>
      </c>
      <c r="R582" s="400" t="s">
        <v>18</v>
      </c>
      <c r="S582" s="23">
        <f t="shared" si="216"/>
        <v>0.65689705516898611</v>
      </c>
      <c r="T582" s="23">
        <f t="shared" si="216"/>
        <v>0.62761785903952672</v>
      </c>
      <c r="U582" s="23">
        <f t="shared" si="216"/>
        <v>0.62668930091827035</v>
      </c>
      <c r="V582" s="23">
        <f t="shared" si="216"/>
        <v>0.61738859992294237</v>
      </c>
      <c r="W582" s="23">
        <f t="shared" si="216"/>
        <v>0.60674716908144599</v>
      </c>
      <c r="X582" s="23">
        <f t="shared" si="216"/>
        <v>0.61739252935002564</v>
      </c>
      <c r="Y582" s="23">
        <f t="shared" si="216"/>
        <v>0.60371169507007438</v>
      </c>
      <c r="Z582" s="23">
        <f t="shared" si="216"/>
        <v>0.60023770629321227</v>
      </c>
      <c r="AA582" s="23">
        <f t="shared" si="216"/>
        <v>0.59667539213736964</v>
      </c>
      <c r="AB582" s="23">
        <f t="shared" si="216"/>
        <v>0.59754509195969274</v>
      </c>
      <c r="AC582" s="23">
        <f t="shared" si="216"/>
        <v>0.59887962110113635</v>
      </c>
      <c r="AD582" s="23">
        <f t="shared" si="216"/>
        <v>0.59926479518344522</v>
      </c>
    </row>
    <row r="583" spans="1:30" s="41" customFormat="1" x14ac:dyDescent="0.2">
      <c r="A583" s="401">
        <v>10300</v>
      </c>
      <c r="B583" s="401" t="s">
        <v>56</v>
      </c>
      <c r="C583" s="406">
        <f>+C426/(C59*10^6)</f>
        <v>0.92599401029603234</v>
      </c>
      <c r="D583" s="406">
        <f t="shared" si="215"/>
        <v>0.87221150491721433</v>
      </c>
      <c r="E583" s="406">
        <f t="shared" si="215"/>
        <v>0.88819139075815712</v>
      </c>
      <c r="F583" s="406">
        <f t="shared" si="215"/>
        <v>0.84815093351684545</v>
      </c>
      <c r="G583" s="406">
        <f t="shared" si="215"/>
        <v>0.81557855716206051</v>
      </c>
      <c r="H583" s="406">
        <f t="shared" si="215"/>
        <v>0.95320845040700353</v>
      </c>
      <c r="I583" s="406">
        <f t="shared" si="215"/>
        <v>0.79391594878632632</v>
      </c>
      <c r="J583" s="406">
        <f t="shared" si="215"/>
        <v>0.86944804755973848</v>
      </c>
      <c r="K583" s="406">
        <f t="shared" si="215"/>
        <v>0.86966150761225469</v>
      </c>
      <c r="L583" s="406">
        <f t="shared" si="215"/>
        <v>0.9381685450672036</v>
      </c>
      <c r="M583" s="406">
        <f t="shared" si="215"/>
        <v>0.93390735054882135</v>
      </c>
      <c r="N583" s="406">
        <f t="shared" si="215"/>
        <v>0.95407812155651606</v>
      </c>
      <c r="O583" s="406">
        <f t="shared" si="215"/>
        <v>0.88709139006414184</v>
      </c>
      <c r="Q583" s="401">
        <v>10300</v>
      </c>
      <c r="R583" s="401" t="s">
        <v>56</v>
      </c>
      <c r="S583" s="406">
        <f>+S426/(S59*10^6)</f>
        <v>0.92599401029603234</v>
      </c>
      <c r="T583" s="406">
        <f t="shared" si="216"/>
        <v>0.89874671038371146</v>
      </c>
      <c r="U583" s="406">
        <f t="shared" si="216"/>
        <v>0.89518021389536517</v>
      </c>
      <c r="V583" s="406">
        <f t="shared" si="216"/>
        <v>0.88285958510362361</v>
      </c>
      <c r="W583" s="406">
        <f t="shared" si="216"/>
        <v>0.86918663757768821</v>
      </c>
      <c r="X583" s="406">
        <f t="shared" si="216"/>
        <v>0.8831974726591072</v>
      </c>
      <c r="Y583" s="406">
        <f t="shared" si="216"/>
        <v>0.86867513057246404</v>
      </c>
      <c r="Z583" s="406">
        <f t="shared" si="216"/>
        <v>0.86877934670092627</v>
      </c>
      <c r="AA583" s="406">
        <f t="shared" si="216"/>
        <v>0.86888009976916936</v>
      </c>
      <c r="AB583" s="406">
        <f t="shared" si="216"/>
        <v>0.87568422408685687</v>
      </c>
      <c r="AC583" s="406">
        <f t="shared" si="216"/>
        <v>0.88095987950976806</v>
      </c>
      <c r="AD583" s="406">
        <f t="shared" si="216"/>
        <v>0.88709139006414184</v>
      </c>
    </row>
    <row r="584" spans="1:30" s="41" customFormat="1" x14ac:dyDescent="0.2"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</row>
    <row r="585" spans="1:30" s="41" customFormat="1" x14ac:dyDescent="0.2">
      <c r="A585" s="397" t="s">
        <v>144</v>
      </c>
      <c r="B585" s="397" t="s">
        <v>164</v>
      </c>
      <c r="C585" s="397" t="s">
        <v>0</v>
      </c>
      <c r="D585" s="397" t="s">
        <v>1</v>
      </c>
      <c r="E585" s="397" t="s">
        <v>2</v>
      </c>
      <c r="F585" s="397" t="s">
        <v>3</v>
      </c>
      <c r="G585" s="397" t="s">
        <v>4</v>
      </c>
      <c r="H585" s="397" t="s">
        <v>5</v>
      </c>
      <c r="I585" s="397" t="s">
        <v>6</v>
      </c>
      <c r="J585" s="397" t="s">
        <v>7</v>
      </c>
      <c r="K585" s="397" t="s">
        <v>8</v>
      </c>
      <c r="L585" s="397" t="s">
        <v>9</v>
      </c>
      <c r="M585" s="397" t="s">
        <v>10</v>
      </c>
      <c r="N585" s="397" t="s">
        <v>11</v>
      </c>
      <c r="O585" s="397" t="s">
        <v>55</v>
      </c>
      <c r="Q585" s="397" t="s">
        <v>73</v>
      </c>
      <c r="R585" s="397" t="s">
        <v>164</v>
      </c>
      <c r="S585" s="397" t="s">
        <v>74</v>
      </c>
      <c r="T585" s="397" t="s">
        <v>75</v>
      </c>
      <c r="U585" s="397" t="s">
        <v>76</v>
      </c>
      <c r="V585" s="397" t="s">
        <v>77</v>
      </c>
      <c r="W585" s="397" t="s">
        <v>78</v>
      </c>
      <c r="X585" s="397" t="s">
        <v>79</v>
      </c>
      <c r="Y585" s="397" t="s">
        <v>80</v>
      </c>
      <c r="Z585" s="397" t="s">
        <v>81</v>
      </c>
      <c r="AA585" s="397" t="s">
        <v>82</v>
      </c>
      <c r="AB585" s="397" t="s">
        <v>83</v>
      </c>
      <c r="AC585" s="397" t="s">
        <v>84</v>
      </c>
      <c r="AD585" s="397" t="s">
        <v>85</v>
      </c>
    </row>
    <row r="586" spans="1:30" s="41" customFormat="1" x14ac:dyDescent="0.2">
      <c r="A586" s="398"/>
      <c r="B586" s="398" t="s">
        <v>46</v>
      </c>
      <c r="C586" s="387"/>
      <c r="D586" s="387"/>
      <c r="E586" s="387"/>
      <c r="F586" s="387"/>
      <c r="G586" s="387"/>
      <c r="H586" s="387"/>
      <c r="I586" s="387"/>
      <c r="J586" s="387"/>
      <c r="K586" s="387"/>
      <c r="L586" s="387"/>
      <c r="M586" s="387"/>
      <c r="N586" s="387"/>
      <c r="O586" s="402"/>
      <c r="Q586" s="398"/>
      <c r="R586" s="398" t="s">
        <v>46</v>
      </c>
      <c r="S586" s="387"/>
      <c r="T586" s="387"/>
      <c r="U586" s="387"/>
      <c r="V586" s="387"/>
      <c r="W586" s="387"/>
      <c r="X586" s="387"/>
      <c r="Y586" s="387"/>
      <c r="Z586" s="387"/>
      <c r="AA586" s="387"/>
      <c r="AB586" s="387"/>
      <c r="AC586" s="387"/>
      <c r="AD586" s="387"/>
    </row>
    <row r="587" spans="1:30" s="41" customFormat="1" x14ac:dyDescent="0.2">
      <c r="A587" s="399">
        <v>1004</v>
      </c>
      <c r="B587" s="399" t="s">
        <v>94</v>
      </c>
      <c r="C587" s="21">
        <f>+C430/(C32*10^6)</f>
        <v>1.0683506852180709E-2</v>
      </c>
      <c r="D587" s="21">
        <f t="shared" ref="D587:O587" si="217">+D430/(D32*10^6)</f>
        <v>9.8187094116415491E-3</v>
      </c>
      <c r="E587" s="21">
        <f t="shared" si="217"/>
        <v>6.9796331559714986E-3</v>
      </c>
      <c r="F587" s="21">
        <f t="shared" si="217"/>
        <v>6.5878391026129883E-3</v>
      </c>
      <c r="G587" s="21">
        <f t="shared" si="217"/>
        <v>6.7490076976977013E-3</v>
      </c>
      <c r="H587" s="21">
        <f t="shared" si="217"/>
        <v>9.0723350947390837E-3</v>
      </c>
      <c r="I587" s="21">
        <f t="shared" si="217"/>
        <v>7.541428545007306E-3</v>
      </c>
      <c r="J587" s="21">
        <f t="shared" si="217"/>
        <v>1.0401490371162283E-2</v>
      </c>
      <c r="K587" s="21">
        <f t="shared" si="217"/>
        <v>1.0463518755509158E-2</v>
      </c>
      <c r="L587" s="21">
        <f t="shared" si="217"/>
        <v>1.113166031320016E-2</v>
      </c>
      <c r="M587" s="21">
        <f t="shared" si="217"/>
        <v>1.0168075113350163E-2</v>
      </c>
      <c r="N587" s="21">
        <f t="shared" si="217"/>
        <v>1.1608504718088221E-2</v>
      </c>
      <c r="O587" s="404">
        <f t="shared" si="217"/>
        <v>9.2403661909472926E-3</v>
      </c>
      <c r="Q587" s="399">
        <v>1004</v>
      </c>
      <c r="R587" s="399" t="s">
        <v>94</v>
      </c>
      <c r="S587" s="21">
        <f>+S430/(S32*10^6)</f>
        <v>1.0683506852180709E-2</v>
      </c>
      <c r="T587" s="21">
        <f t="shared" ref="T587:AD587" si="218">+T430/(T32*10^6)</f>
        <v>1.0246571990855598E-2</v>
      </c>
      <c r="U587" s="21">
        <f t="shared" si="218"/>
        <v>9.1336903400085281E-3</v>
      </c>
      <c r="V587" s="21">
        <f t="shared" si="218"/>
        <v>8.4571978394824901E-3</v>
      </c>
      <c r="W587" s="21">
        <f t="shared" si="218"/>
        <v>8.1073865952000258E-3</v>
      </c>
      <c r="X587" s="21">
        <f t="shared" si="218"/>
        <v>8.2706904177089566E-3</v>
      </c>
      <c r="Y587" s="21">
        <f t="shared" si="218"/>
        <v>8.1504603024693811E-3</v>
      </c>
      <c r="Z587" s="21">
        <f t="shared" si="218"/>
        <v>8.4505624087814202E-3</v>
      </c>
      <c r="AA587" s="21">
        <f t="shared" si="218"/>
        <v>8.6759199633022251E-3</v>
      </c>
      <c r="AB587" s="21">
        <f t="shared" si="218"/>
        <v>8.9115275523181884E-3</v>
      </c>
      <c r="AC587" s="21">
        <f t="shared" si="218"/>
        <v>9.0248179130563433E-3</v>
      </c>
      <c r="AD587" s="21">
        <f t="shared" si="218"/>
        <v>9.2403661909472926E-3</v>
      </c>
    </row>
    <row r="588" spans="1:30" s="41" customFormat="1" x14ac:dyDescent="0.2">
      <c r="A588" s="399">
        <v>1005</v>
      </c>
      <c r="B588" s="399" t="s">
        <v>13</v>
      </c>
      <c r="C588" s="21">
        <f t="shared" ref="C588:O603" si="219">+C431/(C33*10^6)</f>
        <v>0.14432488556436307</v>
      </c>
      <c r="D588" s="21">
        <f t="shared" si="219"/>
        <v>9.9122938835188037E-2</v>
      </c>
      <c r="E588" s="21">
        <f t="shared" si="219"/>
        <v>5.0789645788063546E-2</v>
      </c>
      <c r="F588" s="21">
        <f t="shared" si="219"/>
        <v>4.1560233780957405E-2</v>
      </c>
      <c r="G588" s="21">
        <f t="shared" si="219"/>
        <v>4.4043021070728876E-2</v>
      </c>
      <c r="H588" s="21">
        <f t="shared" si="219"/>
        <v>0.10647649503014502</v>
      </c>
      <c r="I588" s="21">
        <f t="shared" si="219"/>
        <v>0.10122765548825528</v>
      </c>
      <c r="J588" s="21">
        <f t="shared" si="219"/>
        <v>0.11391820627167834</v>
      </c>
      <c r="K588" s="21">
        <f t="shared" si="219"/>
        <v>0.11931018651362983</v>
      </c>
      <c r="L588" s="21">
        <f t="shared" si="219"/>
        <v>0.12839948934498674</v>
      </c>
      <c r="M588" s="21">
        <f t="shared" si="219"/>
        <v>0.11328525325672006</v>
      </c>
      <c r="N588" s="21">
        <f t="shared" si="219"/>
        <v>0.13317874339629998</v>
      </c>
      <c r="O588" s="404">
        <f t="shared" si="219"/>
        <v>9.9726955069730019E-2</v>
      </c>
      <c r="Q588" s="399">
        <v>1005</v>
      </c>
      <c r="R588" s="399" t="s">
        <v>13</v>
      </c>
      <c r="S588" s="21">
        <f t="shared" ref="S588:AD603" si="220">+S431/(S33*10^6)</f>
        <v>0.14432488556436307</v>
      </c>
      <c r="T588" s="21">
        <f t="shared" si="220"/>
        <v>0.12065213923364068</v>
      </c>
      <c r="U588" s="21">
        <f t="shared" si="220"/>
        <v>9.7237361238775355E-2</v>
      </c>
      <c r="V588" s="21">
        <f t="shared" si="220"/>
        <v>8.2447387960890808E-2</v>
      </c>
      <c r="W588" s="21">
        <f t="shared" si="220"/>
        <v>7.4529102142936621E-2</v>
      </c>
      <c r="X588" s="21">
        <f t="shared" si="220"/>
        <v>7.9906035851042292E-2</v>
      </c>
      <c r="Y588" s="21">
        <f t="shared" si="220"/>
        <v>8.3589618521501388E-2</v>
      </c>
      <c r="Z588" s="21">
        <f t="shared" si="220"/>
        <v>8.7778464862539568E-2</v>
      </c>
      <c r="AA588" s="21">
        <f t="shared" si="220"/>
        <v>9.1350813049537169E-2</v>
      </c>
      <c r="AB588" s="21">
        <f t="shared" si="220"/>
        <v>9.5032713545672068E-2</v>
      </c>
      <c r="AC588" s="21">
        <f t="shared" si="220"/>
        <v>9.667981901609532E-2</v>
      </c>
      <c r="AD588" s="21">
        <f t="shared" si="220"/>
        <v>9.9726955069730019E-2</v>
      </c>
    </row>
    <row r="589" spans="1:30" s="41" customFormat="1" x14ac:dyDescent="0.2">
      <c r="A589" s="399">
        <v>1006</v>
      </c>
      <c r="B589" s="399" t="s">
        <v>14</v>
      </c>
      <c r="C589" s="21">
        <f t="shared" si="219"/>
        <v>3.9173982206177307E-2</v>
      </c>
      <c r="D589" s="21">
        <f t="shared" si="219"/>
        <v>2.9552469205785439E-2</v>
      </c>
      <c r="E589" s="21">
        <f t="shared" si="219"/>
        <v>2.1363997009671377E-2</v>
      </c>
      <c r="F589" s="21">
        <f t="shared" si="219"/>
        <v>1.7425719149591224E-2</v>
      </c>
      <c r="G589" s="21">
        <f t="shared" si="219"/>
        <v>1.6711493648377311E-2</v>
      </c>
      <c r="H589" s="21">
        <f t="shared" si="219"/>
        <v>2.8186701986880183E-2</v>
      </c>
      <c r="I589" s="21">
        <f t="shared" si="219"/>
        <v>2.4464577527402821E-2</v>
      </c>
      <c r="J589" s="21">
        <f t="shared" si="219"/>
        <v>2.7426174900134045E-2</v>
      </c>
      <c r="K589" s="21">
        <f t="shared" si="219"/>
        <v>3.4961209990857472E-2</v>
      </c>
      <c r="L589" s="21">
        <f t="shared" si="219"/>
        <v>3.332285142409961E-2</v>
      </c>
      <c r="M589" s="21">
        <f t="shared" si="219"/>
        <v>2.9516734672341623E-2</v>
      </c>
      <c r="N589" s="21">
        <f t="shared" si="219"/>
        <v>3.5446333020265897E-2</v>
      </c>
      <c r="O589" s="404">
        <f t="shared" si="219"/>
        <v>2.7960466865623045E-2</v>
      </c>
      <c r="Q589" s="399">
        <v>1006</v>
      </c>
      <c r="R589" s="399" t="s">
        <v>14</v>
      </c>
      <c r="S589" s="21">
        <f t="shared" si="220"/>
        <v>3.9173982206177307E-2</v>
      </c>
      <c r="T589" s="21">
        <f t="shared" si="220"/>
        <v>3.4201276342706241E-2</v>
      </c>
      <c r="U589" s="21">
        <f t="shared" si="220"/>
        <v>2.9801073855451374E-2</v>
      </c>
      <c r="V589" s="21">
        <f t="shared" si="220"/>
        <v>2.6539726229547925E-2</v>
      </c>
      <c r="W589" s="21">
        <f t="shared" si="220"/>
        <v>2.4479640600042211E-2</v>
      </c>
      <c r="X589" s="21">
        <f t="shared" si="220"/>
        <v>2.5129221279300739E-2</v>
      </c>
      <c r="Y589" s="21">
        <f t="shared" si="220"/>
        <v>2.5013671252751699E-2</v>
      </c>
      <c r="Z589" s="21">
        <f t="shared" si="220"/>
        <v>2.5354703999748606E-2</v>
      </c>
      <c r="AA589" s="21">
        <f t="shared" si="220"/>
        <v>2.6425517471273623E-2</v>
      </c>
      <c r="AB589" s="21">
        <f t="shared" si="220"/>
        <v>2.7084479789896077E-2</v>
      </c>
      <c r="AC589" s="21">
        <f t="shared" si="220"/>
        <v>2.7297289370245705E-2</v>
      </c>
      <c r="AD589" s="21">
        <f t="shared" si="220"/>
        <v>2.7960466865623045E-2</v>
      </c>
    </row>
    <row r="590" spans="1:30" s="41" customFormat="1" x14ac:dyDescent="0.2">
      <c r="A590" s="399">
        <v>1007</v>
      </c>
      <c r="B590" s="399" t="s">
        <v>15</v>
      </c>
      <c r="C590" s="21">
        <f t="shared" si="219"/>
        <v>2.5146525453106163E-2</v>
      </c>
      <c r="D590" s="21">
        <f t="shared" si="219"/>
        <v>1.9273506675693046E-2</v>
      </c>
      <c r="E590" s="21">
        <f t="shared" si="219"/>
        <v>1.4181212769502322E-2</v>
      </c>
      <c r="F590" s="21">
        <f t="shared" si="219"/>
        <v>1.1176487228750928E-2</v>
      </c>
      <c r="G590" s="21">
        <f t="shared" si="219"/>
        <v>1.0258211685145504E-2</v>
      </c>
      <c r="H590" s="21">
        <f t="shared" si="219"/>
        <v>1.8863632015458643E-2</v>
      </c>
      <c r="I590" s="21">
        <f t="shared" si="219"/>
        <v>1.6641597122095588E-2</v>
      </c>
      <c r="J590" s="21">
        <f t="shared" si="219"/>
        <v>1.8235699433526223E-2</v>
      </c>
      <c r="K590" s="21">
        <f t="shared" si="219"/>
        <v>2.0437768549791693E-2</v>
      </c>
      <c r="L590" s="21">
        <f t="shared" si="219"/>
        <v>2.2612483089236978E-2</v>
      </c>
      <c r="M590" s="21">
        <f t="shared" si="219"/>
        <v>2.2296304221199909E-2</v>
      </c>
      <c r="N590" s="21">
        <f t="shared" si="219"/>
        <v>2.5110622111998319E-2</v>
      </c>
      <c r="O590" s="404">
        <f t="shared" si="219"/>
        <v>1.859698024204462E-2</v>
      </c>
      <c r="Q590" s="399">
        <v>1007</v>
      </c>
      <c r="R590" s="399" t="s">
        <v>15</v>
      </c>
      <c r="S590" s="21">
        <f t="shared" si="220"/>
        <v>2.5146525453106163E-2</v>
      </c>
      <c r="T590" s="21">
        <f t="shared" si="220"/>
        <v>2.212655125828647E-2</v>
      </c>
      <c r="U590" s="21">
        <f t="shared" si="220"/>
        <v>1.9406827852294632E-2</v>
      </c>
      <c r="V590" s="21">
        <f t="shared" si="220"/>
        <v>1.727027048528729E-2</v>
      </c>
      <c r="W590" s="21">
        <f t="shared" si="220"/>
        <v>1.5799914104222147E-2</v>
      </c>
      <c r="X590" s="21">
        <f t="shared" si="220"/>
        <v>1.6315282588493706E-2</v>
      </c>
      <c r="Y590" s="21">
        <f t="shared" si="220"/>
        <v>1.6368792475281224E-2</v>
      </c>
      <c r="Z590" s="21">
        <f t="shared" si="220"/>
        <v>1.6633846395358833E-2</v>
      </c>
      <c r="AA590" s="21">
        <f t="shared" si="220"/>
        <v>1.7065717749376656E-2</v>
      </c>
      <c r="AB590" s="21">
        <f t="shared" si="220"/>
        <v>1.7608799746529492E-2</v>
      </c>
      <c r="AC590" s="21">
        <f t="shared" si="220"/>
        <v>1.8023526427317461E-2</v>
      </c>
      <c r="AD590" s="21">
        <f t="shared" si="220"/>
        <v>1.859698024204462E-2</v>
      </c>
    </row>
    <row r="591" spans="1:30" s="41" customFormat="1" x14ac:dyDescent="0.2">
      <c r="A591" s="399">
        <v>1008</v>
      </c>
      <c r="B591" s="399" t="s">
        <v>16</v>
      </c>
      <c r="C591" s="21">
        <f t="shared" si="219"/>
        <v>3.7508890245438603E-2</v>
      </c>
      <c r="D591" s="21">
        <f t="shared" si="219"/>
        <v>3.5733357404838371E-2</v>
      </c>
      <c r="E591" s="21">
        <f t="shared" si="219"/>
        <v>2.7802857021358044E-2</v>
      </c>
      <c r="F591" s="21">
        <f t="shared" si="219"/>
        <v>1.7182414586350857E-2</v>
      </c>
      <c r="G591" s="21">
        <f t="shared" si="219"/>
        <v>2.2739202071319291E-2</v>
      </c>
      <c r="H591" s="21">
        <f t="shared" si="219"/>
        <v>2.9307391679797738E-2</v>
      </c>
      <c r="I591" s="21">
        <f t="shared" si="219"/>
        <v>2.8995853838105937E-2</v>
      </c>
      <c r="J591" s="21">
        <f t="shared" si="219"/>
        <v>3.0748154594977917E-2</v>
      </c>
      <c r="K591" s="21">
        <f t="shared" si="219"/>
        <v>3.6774831983021443E-2</v>
      </c>
      <c r="L591" s="21">
        <f t="shared" si="219"/>
        <v>3.3279692276245249E-2</v>
      </c>
      <c r="M591" s="21">
        <f t="shared" si="219"/>
        <v>3.1809694608671779E-2</v>
      </c>
      <c r="N591" s="21">
        <f t="shared" si="219"/>
        <v>3.664073495255446E-2</v>
      </c>
      <c r="O591" s="404">
        <f t="shared" si="219"/>
        <v>3.0574289092927191E-2</v>
      </c>
      <c r="Q591" s="399">
        <v>1008</v>
      </c>
      <c r="R591" s="399" t="s">
        <v>16</v>
      </c>
      <c r="S591" s="21">
        <f t="shared" si="220"/>
        <v>3.7508890245438603E-2</v>
      </c>
      <c r="T591" s="21">
        <f t="shared" si="220"/>
        <v>3.6612439732303485E-2</v>
      </c>
      <c r="U591" s="21">
        <f t="shared" si="220"/>
        <v>3.3572645464889368E-2</v>
      </c>
      <c r="V591" s="21">
        <f t="shared" si="220"/>
        <v>2.9156729129024655E-2</v>
      </c>
      <c r="W591" s="21">
        <f t="shared" si="220"/>
        <v>2.7780191465946732E-2</v>
      </c>
      <c r="X591" s="21">
        <f t="shared" si="220"/>
        <v>2.8037416809620973E-2</v>
      </c>
      <c r="Y591" s="21">
        <f t="shared" si="220"/>
        <v>2.819279221828927E-2</v>
      </c>
      <c r="Z591" s="21">
        <f t="shared" si="220"/>
        <v>2.8537448340850462E-2</v>
      </c>
      <c r="AA591" s="21">
        <f t="shared" si="220"/>
        <v>2.9479019428427372E-2</v>
      </c>
      <c r="AB591" s="21">
        <f t="shared" si="220"/>
        <v>2.9835838530907717E-2</v>
      </c>
      <c r="AC591" s="21">
        <f t="shared" si="220"/>
        <v>3.001797603691797E-2</v>
      </c>
      <c r="AD591" s="21">
        <f t="shared" si="220"/>
        <v>3.0574289092927191E-2</v>
      </c>
    </row>
    <row r="592" spans="1:30" s="41" customFormat="1" x14ac:dyDescent="0.2">
      <c r="A592" s="399">
        <v>1009</v>
      </c>
      <c r="B592" s="399" t="s">
        <v>17</v>
      </c>
      <c r="C592" s="21">
        <f t="shared" si="219"/>
        <v>6.3365272329849981E-2</v>
      </c>
      <c r="D592" s="21">
        <f t="shared" si="219"/>
        <v>5.4776882763975153E-2</v>
      </c>
      <c r="E592" s="21">
        <f t="shared" si="219"/>
        <v>3.9379609242421225E-2</v>
      </c>
      <c r="F592" s="21">
        <f t="shared" si="219"/>
        <v>2.118794826335724E-2</v>
      </c>
      <c r="G592" s="21">
        <f t="shared" si="219"/>
        <v>2.2002624828491319E-2</v>
      </c>
      <c r="H592" s="21">
        <f t="shared" si="219"/>
        <v>4.1624243308292612E-2</v>
      </c>
      <c r="I592" s="21">
        <f t="shared" si="219"/>
        <v>4.9121292565077058E-2</v>
      </c>
      <c r="J592" s="21">
        <f t="shared" si="219"/>
        <v>6.1440252590673573E-2</v>
      </c>
      <c r="K592" s="21">
        <f t="shared" si="219"/>
        <v>6.593257363381512E-2</v>
      </c>
      <c r="L592" s="21">
        <f t="shared" si="219"/>
        <v>6.7606425473636156E-2</v>
      </c>
      <c r="M592" s="21">
        <f t="shared" si="219"/>
        <v>6.451075016070075E-2</v>
      </c>
      <c r="N592" s="21">
        <f t="shared" si="219"/>
        <v>6.6853151565914759E-2</v>
      </c>
      <c r="O592" s="404">
        <f t="shared" si="219"/>
        <v>5.1911429934363484E-2</v>
      </c>
      <c r="Q592" s="399">
        <v>1009</v>
      </c>
      <c r="R592" s="399" t="s">
        <v>17</v>
      </c>
      <c r="S592" s="21">
        <f t="shared" si="220"/>
        <v>6.3365272329849981E-2</v>
      </c>
      <c r="T592" s="21">
        <f t="shared" si="220"/>
        <v>5.9010879245784353E-2</v>
      </c>
      <c r="U592" s="21">
        <f t="shared" si="220"/>
        <v>5.2651382266981864E-2</v>
      </c>
      <c r="V592" s="21">
        <f t="shared" si="220"/>
        <v>4.4840563866504597E-2</v>
      </c>
      <c r="W592" s="21">
        <f t="shared" si="220"/>
        <v>4.0250835954000613E-2</v>
      </c>
      <c r="X592" s="21">
        <f t="shared" si="220"/>
        <v>4.0471839350317111E-2</v>
      </c>
      <c r="Y592" s="21">
        <f t="shared" si="220"/>
        <v>4.1763675711760893E-2</v>
      </c>
      <c r="Z592" s="21">
        <f t="shared" si="220"/>
        <v>4.4456426968932893E-2</v>
      </c>
      <c r="AA592" s="21">
        <f t="shared" si="220"/>
        <v>4.7015029747262613E-2</v>
      </c>
      <c r="AB592" s="21">
        <f t="shared" si="220"/>
        <v>4.9122467494161701E-2</v>
      </c>
      <c r="AC592" s="21">
        <f t="shared" si="220"/>
        <v>5.0539905409998157E-2</v>
      </c>
      <c r="AD592" s="21">
        <f t="shared" si="220"/>
        <v>5.1911429934363484E-2</v>
      </c>
    </row>
    <row r="593" spans="1:30" s="41" customFormat="1" x14ac:dyDescent="0.2">
      <c r="A593" s="399">
        <v>1010</v>
      </c>
      <c r="B593" s="399" t="s">
        <v>19</v>
      </c>
      <c r="C593" s="21">
        <f t="shared" si="219"/>
        <v>5.2733261478073425E-2</v>
      </c>
      <c r="D593" s="21">
        <f t="shared" si="219"/>
        <v>4.0127997579242E-2</v>
      </c>
      <c r="E593" s="21">
        <f t="shared" si="219"/>
        <v>2.5681527287307045E-2</v>
      </c>
      <c r="F593" s="21">
        <f t="shared" si="219"/>
        <v>1.9791327316751046E-2</v>
      </c>
      <c r="G593" s="21">
        <f t="shared" si="219"/>
        <v>1.8756412605349944E-2</v>
      </c>
      <c r="H593" s="21">
        <f t="shared" si="219"/>
        <v>3.3774091315753561E-2</v>
      </c>
      <c r="I593" s="21">
        <f t="shared" si="219"/>
        <v>3.3634594854107053E-2</v>
      </c>
      <c r="J593" s="21">
        <f t="shared" si="219"/>
        <v>4.7237798902055393E-2</v>
      </c>
      <c r="K593" s="21">
        <f t="shared" si="219"/>
        <v>4.8221439592602076E-2</v>
      </c>
      <c r="L593" s="21">
        <f t="shared" si="219"/>
        <v>4.3973027943475552E-2</v>
      </c>
      <c r="M593" s="21">
        <f t="shared" si="219"/>
        <v>4.6035502076297405E-2</v>
      </c>
      <c r="N593" s="21">
        <f t="shared" si="219"/>
        <v>4.809838691387424E-2</v>
      </c>
      <c r="O593" s="404">
        <f t="shared" si="219"/>
        <v>3.8231179270691397E-2</v>
      </c>
      <c r="Q593" s="399">
        <v>1010</v>
      </c>
      <c r="R593" s="399" t="s">
        <v>19</v>
      </c>
      <c r="S593" s="21">
        <f t="shared" si="220"/>
        <v>5.2733261478073425E-2</v>
      </c>
      <c r="T593" s="21">
        <f t="shared" si="220"/>
        <v>4.6237359364401161E-2</v>
      </c>
      <c r="U593" s="21">
        <f t="shared" si="220"/>
        <v>3.9334426008782834E-2</v>
      </c>
      <c r="V593" s="21">
        <f t="shared" si="220"/>
        <v>3.4236743489927238E-2</v>
      </c>
      <c r="W593" s="21">
        <f t="shared" si="220"/>
        <v>3.1133712834167316E-2</v>
      </c>
      <c r="X593" s="21">
        <f t="shared" si="220"/>
        <v>3.1577126603037485E-2</v>
      </c>
      <c r="Y593" s="21">
        <f t="shared" si="220"/>
        <v>3.1922262195541937E-2</v>
      </c>
      <c r="Z593" s="21">
        <f t="shared" si="220"/>
        <v>3.3973186342802907E-2</v>
      </c>
      <c r="AA593" s="21">
        <f t="shared" si="220"/>
        <v>3.5641788771117247E-2</v>
      </c>
      <c r="AB593" s="21">
        <f t="shared" si="220"/>
        <v>3.6445496589395748E-2</v>
      </c>
      <c r="AC593" s="21">
        <f t="shared" si="220"/>
        <v>3.7303042626098307E-2</v>
      </c>
      <c r="AD593" s="21">
        <f t="shared" si="220"/>
        <v>3.8231179270691397E-2</v>
      </c>
    </row>
    <row r="594" spans="1:30" s="41" customFormat="1" x14ac:dyDescent="0.2">
      <c r="A594" s="399">
        <v>1011</v>
      </c>
      <c r="B594" s="399" t="s">
        <v>20</v>
      </c>
      <c r="C594" s="21">
        <f t="shared" si="219"/>
        <v>0.13392644039135163</v>
      </c>
      <c r="D594" s="21">
        <f t="shared" si="219"/>
        <v>0.1281980815011903</v>
      </c>
      <c r="E594" s="21">
        <f t="shared" si="219"/>
        <v>6.4235476661919144E-2</v>
      </c>
      <c r="F594" s="21">
        <f t="shared" si="219"/>
        <v>4.5983694080484062E-2</v>
      </c>
      <c r="G594" s="21">
        <f t="shared" si="219"/>
        <v>5.0778011845544688E-2</v>
      </c>
      <c r="H594" s="21">
        <f t="shared" si="219"/>
        <v>7.9745179220898049E-2</v>
      </c>
      <c r="I594" s="21">
        <f t="shared" si="219"/>
        <v>7.8822801549069607E-2</v>
      </c>
      <c r="J594" s="21">
        <f t="shared" si="219"/>
        <v>8.4246511979156835E-2</v>
      </c>
      <c r="K594" s="21">
        <f t="shared" si="219"/>
        <v>8.617960090911822E-2</v>
      </c>
      <c r="L594" s="21">
        <f t="shared" si="219"/>
        <v>8.1293934355706962E-2</v>
      </c>
      <c r="M594" s="21">
        <f t="shared" si="219"/>
        <v>7.2043897109941399E-2</v>
      </c>
      <c r="N594" s="21">
        <f t="shared" si="219"/>
        <v>8.4985244710796326E-2</v>
      </c>
      <c r="O594" s="404">
        <f t="shared" si="219"/>
        <v>8.2069782991362417E-2</v>
      </c>
      <c r="Q594" s="399">
        <v>1011</v>
      </c>
      <c r="R594" s="399" t="s">
        <v>20</v>
      </c>
      <c r="S594" s="21">
        <f t="shared" si="220"/>
        <v>0.13392644039135163</v>
      </c>
      <c r="T594" s="21">
        <f t="shared" si="220"/>
        <v>0.13101292719697058</v>
      </c>
      <c r="U594" s="21">
        <f t="shared" si="220"/>
        <v>0.10838343607632933</v>
      </c>
      <c r="V594" s="21">
        <f t="shared" si="220"/>
        <v>9.2110404961290665E-2</v>
      </c>
      <c r="W594" s="21">
        <f t="shared" si="220"/>
        <v>8.3503729766476201E-2</v>
      </c>
      <c r="X594" s="21">
        <f t="shared" si="220"/>
        <v>8.2875203213158652E-2</v>
      </c>
      <c r="Y594" s="21">
        <f t="shared" si="220"/>
        <v>8.2192820333375757E-2</v>
      </c>
      <c r="Z594" s="21">
        <f t="shared" si="220"/>
        <v>8.2488953983780131E-2</v>
      </c>
      <c r="AA594" s="21">
        <f t="shared" si="220"/>
        <v>8.2930652066849533E-2</v>
      </c>
      <c r="AB594" s="21">
        <f t="shared" si="220"/>
        <v>8.2777728289916794E-2</v>
      </c>
      <c r="AC594" s="21">
        <f t="shared" si="220"/>
        <v>8.1815754365526364E-2</v>
      </c>
      <c r="AD594" s="21">
        <f t="shared" si="220"/>
        <v>8.2069782991362417E-2</v>
      </c>
    </row>
    <row r="595" spans="1:30" s="41" customFormat="1" ht="14.25" customHeight="1" x14ac:dyDescent="0.2">
      <c r="A595" s="399">
        <v>1012</v>
      </c>
      <c r="B595" s="399" t="s">
        <v>21</v>
      </c>
      <c r="C595" s="21">
        <f t="shared" si="219"/>
        <v>0.68440283776362854</v>
      </c>
      <c r="D595" s="21">
        <f t="shared" si="219"/>
        <v>-0.56931435268473662</v>
      </c>
      <c r="E595" s="21">
        <f t="shared" si="219"/>
        <v>3.0803760677370517E-2</v>
      </c>
      <c r="F595" s="21">
        <f t="shared" si="219"/>
        <v>2.5723439119352397E-2</v>
      </c>
      <c r="G595" s="21">
        <f t="shared" si="219"/>
        <v>2.7858708756179844E-2</v>
      </c>
      <c r="H595" s="21">
        <f t="shared" si="219"/>
        <v>5.0125149008614249E-2</v>
      </c>
      <c r="I595" s="21">
        <f t="shared" si="219"/>
        <v>4.4750168580410483E-2</v>
      </c>
      <c r="J595" s="21">
        <f t="shared" si="219"/>
        <v>4.760014688003357E-2</v>
      </c>
      <c r="K595" s="21">
        <f t="shared" si="219"/>
        <v>4.5610754121196494E-2</v>
      </c>
      <c r="L595" s="21">
        <f t="shared" si="219"/>
        <v>4.6730309681413902E-2</v>
      </c>
      <c r="M595" s="21">
        <f t="shared" si="219"/>
        <v>4.4584135495727956E-2</v>
      </c>
      <c r="N595" s="21">
        <f t="shared" si="219"/>
        <v>4.9413574254708076E-2</v>
      </c>
      <c r="O595" s="404">
        <f t="shared" si="219"/>
        <v>4.4293022116825904E-2</v>
      </c>
      <c r="Q595" s="399">
        <v>1012</v>
      </c>
      <c r="R595" s="399" t="s">
        <v>21</v>
      </c>
      <c r="S595" s="21">
        <f t="shared" si="220"/>
        <v>0.68440283776362854</v>
      </c>
      <c r="T595" s="21">
        <f t="shared" si="220"/>
        <v>5.9394153657220485E-2</v>
      </c>
      <c r="U595" s="21">
        <f t="shared" si="220"/>
        <v>4.9892674563784663E-2</v>
      </c>
      <c r="V595" s="21">
        <f t="shared" si="220"/>
        <v>4.3562867305553303E-2</v>
      </c>
      <c r="W595" s="21">
        <f t="shared" si="220"/>
        <v>4.0283536979078258E-2</v>
      </c>
      <c r="X595" s="21">
        <f t="shared" si="220"/>
        <v>4.1917047813651354E-2</v>
      </c>
      <c r="Y595" s="21">
        <f t="shared" si="220"/>
        <v>4.2371647295485024E-2</v>
      </c>
      <c r="Z595" s="21">
        <f t="shared" si="220"/>
        <v>4.3110718937257327E-2</v>
      </c>
      <c r="AA595" s="21">
        <f t="shared" si="220"/>
        <v>4.3398842962513021E-2</v>
      </c>
      <c r="AB595" s="21">
        <f t="shared" si="220"/>
        <v>4.3731541544594514E-2</v>
      </c>
      <c r="AC595" s="21">
        <f t="shared" si="220"/>
        <v>4.3811430883123795E-2</v>
      </c>
      <c r="AD595" s="21">
        <f t="shared" si="220"/>
        <v>4.4293022116825904E-2</v>
      </c>
    </row>
    <row r="596" spans="1:30" s="41" customFormat="1" x14ac:dyDescent="0.2">
      <c r="A596" s="399">
        <v>1013</v>
      </c>
      <c r="B596" s="399" t="s">
        <v>22</v>
      </c>
      <c r="C596" s="21">
        <f t="shared" si="219"/>
        <v>0.13994543328569573</v>
      </c>
      <c r="D596" s="21">
        <f t="shared" si="219"/>
        <v>0.10327066450567261</v>
      </c>
      <c r="E596" s="21">
        <f t="shared" si="219"/>
        <v>6.7738459399332596E-2</v>
      </c>
      <c r="F596" s="21">
        <f t="shared" si="219"/>
        <v>6.4705956112852667E-2</v>
      </c>
      <c r="G596" s="21">
        <f t="shared" si="219"/>
        <v>6.0275500163988194E-2</v>
      </c>
      <c r="H596" s="21">
        <f t="shared" si="219"/>
        <v>0.12552357544790116</v>
      </c>
      <c r="I596" s="21">
        <f t="shared" si="219"/>
        <v>8.9743326008696056E-2</v>
      </c>
      <c r="J596" s="21">
        <f t="shared" si="219"/>
        <v>0.12317466996265714</v>
      </c>
      <c r="K596" s="21">
        <f t="shared" si="219"/>
        <v>0.13768886304158184</v>
      </c>
      <c r="L596" s="21">
        <f t="shared" si="219"/>
        <v>0.13755154485149107</v>
      </c>
      <c r="M596" s="21">
        <f t="shared" si="219"/>
        <v>0.12914668460973819</v>
      </c>
      <c r="N596" s="21">
        <f t="shared" si="219"/>
        <v>0.16910148178759077</v>
      </c>
      <c r="O596" s="404">
        <f t="shared" si="219"/>
        <v>0.11289403236479577</v>
      </c>
      <c r="Q596" s="399">
        <v>1013</v>
      </c>
      <c r="R596" s="399" t="s">
        <v>22</v>
      </c>
      <c r="S596" s="21">
        <f t="shared" si="220"/>
        <v>0.13994543328569573</v>
      </c>
      <c r="T596" s="21">
        <f t="shared" si="220"/>
        <v>0.12158960381582791</v>
      </c>
      <c r="U596" s="21">
        <f t="shared" si="220"/>
        <v>0.10445368670221004</v>
      </c>
      <c r="V596" s="21">
        <f t="shared" si="220"/>
        <v>9.4086635160989654E-2</v>
      </c>
      <c r="W596" s="21">
        <f t="shared" si="220"/>
        <v>8.7339720935103018E-2</v>
      </c>
      <c r="X596" s="21">
        <f t="shared" si="220"/>
        <v>9.3766533491546816E-2</v>
      </c>
      <c r="Y596" s="21">
        <f t="shared" si="220"/>
        <v>9.3006675614580397E-2</v>
      </c>
      <c r="Z596" s="21">
        <f t="shared" si="220"/>
        <v>9.7343434572549736E-2</v>
      </c>
      <c r="AA596" s="21">
        <f t="shared" si="220"/>
        <v>0.10198519965742428</v>
      </c>
      <c r="AB596" s="21">
        <f t="shared" si="220"/>
        <v>0.10556625288075627</v>
      </c>
      <c r="AC596" s="21">
        <f t="shared" si="220"/>
        <v>0.10767811457403159</v>
      </c>
      <c r="AD596" s="21">
        <f t="shared" si="220"/>
        <v>0.11289403236479577</v>
      </c>
    </row>
    <row r="597" spans="1:30" s="41" customFormat="1" x14ac:dyDescent="0.2">
      <c r="A597" s="399">
        <v>1014</v>
      </c>
      <c r="B597" s="399" t="s">
        <v>23</v>
      </c>
      <c r="C597" s="21">
        <f t="shared" si="219"/>
        <v>1.5462568912394196E-2</v>
      </c>
      <c r="D597" s="21">
        <f t="shared" si="219"/>
        <v>1.5553459609585547E-2</v>
      </c>
      <c r="E597" s="21">
        <f t="shared" si="219"/>
        <v>1.5648027642138764E-2</v>
      </c>
      <c r="F597" s="21">
        <f t="shared" si="219"/>
        <v>1.4468673060873646E-2</v>
      </c>
      <c r="G597" s="21">
        <f t="shared" si="219"/>
        <v>1.5042214827203707E-2</v>
      </c>
      <c r="H597" s="21">
        <f t="shared" si="219"/>
        <v>1.5140670387651871E-2</v>
      </c>
      <c r="I597" s="21">
        <f t="shared" si="219"/>
        <v>1.3266687180999997E-2</v>
      </c>
      <c r="J597" s="21">
        <f t="shared" si="219"/>
        <v>1.4505781855349098E-2</v>
      </c>
      <c r="K597" s="21">
        <f t="shared" si="219"/>
        <v>1.4491646642651354E-2</v>
      </c>
      <c r="L597" s="21">
        <f t="shared" si="219"/>
        <v>1.5191771888441792E-2</v>
      </c>
      <c r="M597" s="21">
        <f t="shared" si="219"/>
        <v>1.5454169129043408E-2</v>
      </c>
      <c r="N597" s="21">
        <f t="shared" si="219"/>
        <v>1.5341471742042702E-2</v>
      </c>
      <c r="O597" s="404">
        <f t="shared" si="219"/>
        <v>1.4938988361553456E-2</v>
      </c>
      <c r="Q597" s="399">
        <v>1014</v>
      </c>
      <c r="R597" s="399" t="s">
        <v>23</v>
      </c>
      <c r="S597" s="21">
        <f t="shared" si="220"/>
        <v>1.5462568912394196E-2</v>
      </c>
      <c r="T597" s="21">
        <f t="shared" si="220"/>
        <v>1.5508097164501066E-2</v>
      </c>
      <c r="U597" s="21">
        <f t="shared" si="220"/>
        <v>1.5555557718588544E-2</v>
      </c>
      <c r="V597" s="21">
        <f t="shared" si="220"/>
        <v>1.5273489571902575E-2</v>
      </c>
      <c r="W597" s="21">
        <f t="shared" si="220"/>
        <v>1.5227114721782124E-2</v>
      </c>
      <c r="X597" s="21">
        <f t="shared" si="220"/>
        <v>1.5212811181170821E-2</v>
      </c>
      <c r="Y597" s="21">
        <f t="shared" si="220"/>
        <v>1.4903331032220831E-2</v>
      </c>
      <c r="Z597" s="21">
        <f t="shared" si="220"/>
        <v>1.4849185207645986E-2</v>
      </c>
      <c r="AA597" s="21">
        <f t="shared" si="220"/>
        <v>1.4808244047462542E-2</v>
      </c>
      <c r="AB597" s="21">
        <f t="shared" si="220"/>
        <v>1.4846707509411708E-2</v>
      </c>
      <c r="AC597" s="21">
        <f t="shared" si="220"/>
        <v>1.4901850089438829E-2</v>
      </c>
      <c r="AD597" s="21">
        <f t="shared" si="220"/>
        <v>1.4938988361553456E-2</v>
      </c>
    </row>
    <row r="598" spans="1:30" s="41" customFormat="1" x14ac:dyDescent="0.2">
      <c r="A598" s="399">
        <v>1015</v>
      </c>
      <c r="B598" s="399" t="s">
        <v>24</v>
      </c>
      <c r="C598" s="21">
        <f t="shared" si="219"/>
        <v>0.12474654812322329</v>
      </c>
      <c r="D598" s="21">
        <f t="shared" si="219"/>
        <v>7.3028385308449656E-2</v>
      </c>
      <c r="E598" s="21">
        <f t="shared" si="219"/>
        <v>5.9478352816777304E-2</v>
      </c>
      <c r="F598" s="21">
        <f t="shared" si="219"/>
        <v>5.0857567160209234E-2</v>
      </c>
      <c r="G598" s="21">
        <f t="shared" si="219"/>
        <v>6.1282727091789654E-2</v>
      </c>
      <c r="H598" s="21">
        <f t="shared" si="219"/>
        <v>9.5799565897591296E-2</v>
      </c>
      <c r="I598" s="21">
        <f t="shared" si="219"/>
        <v>7.4404036091572215E-2</v>
      </c>
      <c r="J598" s="21">
        <f t="shared" si="219"/>
        <v>8.1371887857018391E-2</v>
      </c>
      <c r="K598" s="21">
        <f t="shared" si="219"/>
        <v>0.10381249168100842</v>
      </c>
      <c r="L598" s="21">
        <f t="shared" si="219"/>
        <v>8.1101473015400258E-2</v>
      </c>
      <c r="M598" s="21">
        <f t="shared" si="219"/>
        <v>9.9646538921636815E-2</v>
      </c>
      <c r="N598" s="21">
        <f t="shared" si="219"/>
        <v>9.5761432769133195E-2</v>
      </c>
      <c r="O598" s="404">
        <f t="shared" si="219"/>
        <v>8.3149306612362486E-2</v>
      </c>
      <c r="Q598" s="399">
        <v>1015</v>
      </c>
      <c r="R598" s="399" t="s">
        <v>24</v>
      </c>
      <c r="S598" s="21">
        <f t="shared" si="220"/>
        <v>0.12474654812322329</v>
      </c>
      <c r="T598" s="21">
        <f t="shared" si="220"/>
        <v>9.8364949984545938E-2</v>
      </c>
      <c r="U598" s="21">
        <f t="shared" si="220"/>
        <v>8.5508708861060531E-2</v>
      </c>
      <c r="V598" s="21">
        <f t="shared" si="220"/>
        <v>7.638069380277783E-2</v>
      </c>
      <c r="W598" s="21">
        <f t="shared" si="220"/>
        <v>7.3438653234109155E-2</v>
      </c>
      <c r="X598" s="21">
        <f t="shared" si="220"/>
        <v>7.7167457408820486E-2</v>
      </c>
      <c r="Y598" s="21">
        <f t="shared" si="220"/>
        <v>7.6729974364034018E-2</v>
      </c>
      <c r="Z598" s="21">
        <f t="shared" si="220"/>
        <v>7.7395759229328717E-2</v>
      </c>
      <c r="AA598" s="21">
        <f t="shared" si="220"/>
        <v>8.0245896476575596E-2</v>
      </c>
      <c r="AB598" s="21">
        <f t="shared" si="220"/>
        <v>8.0331836287480404E-2</v>
      </c>
      <c r="AC598" s="21">
        <f t="shared" si="220"/>
        <v>8.1993982997914494E-2</v>
      </c>
      <c r="AD598" s="21">
        <f t="shared" si="220"/>
        <v>8.3149306612362486E-2</v>
      </c>
    </row>
    <row r="599" spans="1:30" s="41" customFormat="1" x14ac:dyDescent="0.2">
      <c r="A599" s="399">
        <v>1016</v>
      </c>
      <c r="B599" s="399" t="s">
        <v>25</v>
      </c>
      <c r="C599" s="21">
        <f t="shared" si="219"/>
        <v>7.0386621011020625E-2</v>
      </c>
      <c r="D599" s="21">
        <f t="shared" si="219"/>
        <v>5.7863109317057522E-2</v>
      </c>
      <c r="E599" s="21">
        <f t="shared" si="219"/>
        <v>3.8092810621602538E-2</v>
      </c>
      <c r="F599" s="21">
        <f t="shared" si="219"/>
        <v>2.7667697492752229E-2</v>
      </c>
      <c r="G599" s="21">
        <f t="shared" si="219"/>
        <v>2.8647375745778515E-2</v>
      </c>
      <c r="H599" s="21">
        <f t="shared" si="219"/>
        <v>5.525036443784178E-2</v>
      </c>
      <c r="I599" s="21">
        <f t="shared" si="219"/>
        <v>5.8536081587756916E-2</v>
      </c>
      <c r="J599" s="21">
        <f t="shared" si="219"/>
        <v>6.0983328259584905E-2</v>
      </c>
      <c r="K599" s="21">
        <f t="shared" si="219"/>
        <v>6.614653674226377E-2</v>
      </c>
      <c r="L599" s="21">
        <f t="shared" si="219"/>
        <v>6.6914752915714804E-2</v>
      </c>
      <c r="M599" s="21">
        <f t="shared" si="219"/>
        <v>6.2039924166387865E-2</v>
      </c>
      <c r="N599" s="21">
        <f t="shared" si="219"/>
        <v>6.6504267076480397E-2</v>
      </c>
      <c r="O599" s="404">
        <f t="shared" si="219"/>
        <v>5.4941955676823695E-2</v>
      </c>
      <c r="Q599" s="399">
        <v>1016</v>
      </c>
      <c r="R599" s="399" t="s">
        <v>25</v>
      </c>
      <c r="S599" s="21">
        <f t="shared" si="220"/>
        <v>7.0386621011020625E-2</v>
      </c>
      <c r="T599" s="21">
        <f t="shared" si="220"/>
        <v>6.402932945354553E-2</v>
      </c>
      <c r="U599" s="21">
        <f t="shared" si="220"/>
        <v>5.5452107770192348E-2</v>
      </c>
      <c r="V599" s="21">
        <f t="shared" si="220"/>
        <v>4.7832105613362055E-2</v>
      </c>
      <c r="W599" s="21">
        <f t="shared" si="220"/>
        <v>4.3920005272687669E-2</v>
      </c>
      <c r="X599" s="21">
        <f t="shared" si="220"/>
        <v>4.5894390644266293E-2</v>
      </c>
      <c r="Y599" s="21">
        <f t="shared" si="220"/>
        <v>4.8026626181532098E-2</v>
      </c>
      <c r="Z599" s="21">
        <f t="shared" si="220"/>
        <v>4.9960627206199572E-2</v>
      </c>
      <c r="AA599" s="21">
        <f t="shared" si="220"/>
        <v>5.1741890056353906E-2</v>
      </c>
      <c r="AB599" s="21">
        <f t="shared" si="220"/>
        <v>5.3157255157913454E-2</v>
      </c>
      <c r="AC599" s="21">
        <f t="shared" si="220"/>
        <v>5.3940507695357603E-2</v>
      </c>
      <c r="AD599" s="21">
        <f t="shared" si="220"/>
        <v>5.4941955676823695E-2</v>
      </c>
    </row>
    <row r="600" spans="1:30" s="41" customFormat="1" x14ac:dyDescent="0.2">
      <c r="A600" s="399">
        <v>1017</v>
      </c>
      <c r="B600" s="399" t="s">
        <v>26</v>
      </c>
      <c r="C600" s="21">
        <f t="shared" si="219"/>
        <v>5.2859748856716945E-2</v>
      </c>
      <c r="D600" s="21">
        <f t="shared" si="219"/>
        <v>4.1709479481291625E-2</v>
      </c>
      <c r="E600" s="21">
        <f t="shared" si="219"/>
        <v>2.7647104577451093E-2</v>
      </c>
      <c r="F600" s="21">
        <f t="shared" si="219"/>
        <v>2.3031598171796525E-2</v>
      </c>
      <c r="G600" s="21">
        <f t="shared" si="219"/>
        <v>2.3922535960610194E-2</v>
      </c>
      <c r="H600" s="21">
        <f t="shared" si="219"/>
        <v>4.3039204718804028E-2</v>
      </c>
      <c r="I600" s="21">
        <f t="shared" si="219"/>
        <v>3.7766857427220704E-2</v>
      </c>
      <c r="J600" s="21">
        <f t="shared" si="219"/>
        <v>4.2960284055248571E-2</v>
      </c>
      <c r="K600" s="21">
        <f t="shared" si="219"/>
        <v>4.425999650698826E-2</v>
      </c>
      <c r="L600" s="21">
        <f t="shared" si="219"/>
        <v>4.1158762808240983E-2</v>
      </c>
      <c r="M600" s="21">
        <f t="shared" si="219"/>
        <v>4.3482752599262819E-2</v>
      </c>
      <c r="N600" s="21">
        <f t="shared" si="219"/>
        <v>4.6541381296196699E-2</v>
      </c>
      <c r="O600" s="404">
        <f t="shared" si="219"/>
        <v>3.9015297399689487E-2</v>
      </c>
      <c r="Q600" s="399">
        <v>1017</v>
      </c>
      <c r="R600" s="399" t="s">
        <v>26</v>
      </c>
      <c r="S600" s="21">
        <f t="shared" si="220"/>
        <v>5.2859748856716945E-2</v>
      </c>
      <c r="T600" s="21">
        <f t="shared" si="220"/>
        <v>4.7120409219202512E-2</v>
      </c>
      <c r="U600" s="21">
        <f t="shared" si="220"/>
        <v>4.0591144326452104E-2</v>
      </c>
      <c r="V600" s="21">
        <f t="shared" si="220"/>
        <v>3.6074539260055646E-2</v>
      </c>
      <c r="W600" s="21">
        <f t="shared" si="220"/>
        <v>3.3641639262986245E-2</v>
      </c>
      <c r="X600" s="21">
        <f t="shared" si="220"/>
        <v>3.5144952528453649E-2</v>
      </c>
      <c r="Y600" s="21">
        <f t="shared" si="220"/>
        <v>3.5562855990208343E-2</v>
      </c>
      <c r="Z600" s="21">
        <f t="shared" si="220"/>
        <v>3.6559980311338787E-2</v>
      </c>
      <c r="AA600" s="21">
        <f t="shared" si="220"/>
        <v>3.745850787200776E-2</v>
      </c>
      <c r="AB600" s="21">
        <f t="shared" si="220"/>
        <v>3.7825217442476307E-2</v>
      </c>
      <c r="AC600" s="21">
        <f t="shared" si="220"/>
        <v>3.8338381823381042E-2</v>
      </c>
      <c r="AD600" s="21">
        <f t="shared" si="220"/>
        <v>3.9015297399689487E-2</v>
      </c>
    </row>
    <row r="601" spans="1:30" s="41" customFormat="1" x14ac:dyDescent="0.2">
      <c r="A601" s="399">
        <v>1018</v>
      </c>
      <c r="B601" s="399" t="s">
        <v>27</v>
      </c>
      <c r="C601" s="21">
        <f t="shared" si="219"/>
        <v>6.2473334697869046E-2</v>
      </c>
      <c r="D601" s="21">
        <f t="shared" si="219"/>
        <v>5.6875149173154511E-2</v>
      </c>
      <c r="E601" s="21">
        <f t="shared" si="219"/>
        <v>4.8089285714285716E-2</v>
      </c>
      <c r="F601" s="21">
        <f t="shared" si="219"/>
        <v>3.7920247361125918E-2</v>
      </c>
      <c r="G601" s="21">
        <f t="shared" si="219"/>
        <v>4.2784494607123719E-2</v>
      </c>
      <c r="H601" s="21">
        <f t="shared" si="219"/>
        <v>6.0414790234652758E-2</v>
      </c>
      <c r="I601" s="21">
        <f t="shared" si="219"/>
        <v>5.1636904761904759E-2</v>
      </c>
      <c r="J601" s="21">
        <f t="shared" si="219"/>
        <v>5.9995187498820469E-2</v>
      </c>
      <c r="K601" s="21">
        <f t="shared" si="219"/>
        <v>6.0486808528152788E-2</v>
      </c>
      <c r="L601" s="21">
        <f t="shared" si="219"/>
        <v>5.3911154753391463E-2</v>
      </c>
      <c r="M601" s="21">
        <f t="shared" si="219"/>
        <v>5.6979950148679376E-2</v>
      </c>
      <c r="N601" s="21">
        <f t="shared" si="219"/>
        <v>7.3095757335448056E-2</v>
      </c>
      <c r="O601" s="404">
        <f t="shared" si="219"/>
        <v>5.5405351649635608E-2</v>
      </c>
      <c r="Q601" s="399">
        <v>1018</v>
      </c>
      <c r="R601" s="399" t="s">
        <v>27</v>
      </c>
      <c r="S601" s="21">
        <f t="shared" si="220"/>
        <v>6.2473334697869046E-2</v>
      </c>
      <c r="T601" s="21">
        <f t="shared" si="220"/>
        <v>5.9673557782489318E-2</v>
      </c>
      <c r="U601" s="21">
        <f t="shared" si="220"/>
        <v>5.5780757603777063E-2</v>
      </c>
      <c r="V601" s="21">
        <f t="shared" si="220"/>
        <v>5.1111476570491997E-2</v>
      </c>
      <c r="W601" s="21">
        <f t="shared" si="220"/>
        <v>4.9503543547055738E-2</v>
      </c>
      <c r="X601" s="21">
        <f t="shared" si="220"/>
        <v>5.1316573207554242E-2</v>
      </c>
      <c r="Y601" s="21">
        <f t="shared" si="220"/>
        <v>5.1370885598856213E-2</v>
      </c>
      <c r="Z601" s="21">
        <f t="shared" si="220"/>
        <v>5.2592667850191434E-2</v>
      </c>
      <c r="AA601" s="21">
        <f t="shared" si="220"/>
        <v>5.3500328903780259E-2</v>
      </c>
      <c r="AB601" s="21">
        <f t="shared" si="220"/>
        <v>5.3541323409906874E-2</v>
      </c>
      <c r="AC601" s="21">
        <f t="shared" si="220"/>
        <v>5.3846583106478579E-2</v>
      </c>
      <c r="AD601" s="21">
        <f t="shared" si="220"/>
        <v>5.5405351649635608E-2</v>
      </c>
    </row>
    <row r="602" spans="1:30" s="41" customFormat="1" x14ac:dyDescent="0.2">
      <c r="A602" s="399">
        <v>1019</v>
      </c>
      <c r="B602" s="399" t="s">
        <v>28</v>
      </c>
      <c r="C602" s="21">
        <f t="shared" si="219"/>
        <v>7.1368523772521106E-2</v>
      </c>
      <c r="D602" s="21">
        <f t="shared" si="219"/>
        <v>6.8955362401613457E-2</v>
      </c>
      <c r="E602" s="21">
        <f t="shared" si="219"/>
        <v>5.9327829146261696E-2</v>
      </c>
      <c r="F602" s="21">
        <f t="shared" si="219"/>
        <v>3.969684520447115E-2</v>
      </c>
      <c r="G602" s="21">
        <f t="shared" si="219"/>
        <v>4.1914439461883411E-2</v>
      </c>
      <c r="H602" s="21">
        <f t="shared" si="219"/>
        <v>6.3862833909911196E-2</v>
      </c>
      <c r="I602" s="21">
        <f t="shared" si="219"/>
        <v>6.2803871422226987E-2</v>
      </c>
      <c r="J602" s="21">
        <f t="shared" si="219"/>
        <v>6.4319702037093335E-2</v>
      </c>
      <c r="K602" s="21">
        <f t="shared" si="219"/>
        <v>8.4373594390792422E-2</v>
      </c>
      <c r="L602" s="21">
        <f t="shared" si="219"/>
        <v>7.441703919774928E-2</v>
      </c>
      <c r="M602" s="21">
        <f t="shared" si="219"/>
        <v>7.6522639834270489E-2</v>
      </c>
      <c r="N602" s="21">
        <f t="shared" si="219"/>
        <v>8.7167037710517814E-2</v>
      </c>
      <c r="O602" s="404">
        <f t="shared" si="219"/>
        <v>6.6306186518928889E-2</v>
      </c>
      <c r="Q602" s="399">
        <v>1019</v>
      </c>
      <c r="R602" s="399" t="s">
        <v>28</v>
      </c>
      <c r="S602" s="21">
        <f t="shared" si="220"/>
        <v>7.1368523772521106E-2</v>
      </c>
      <c r="T602" s="21">
        <f t="shared" si="220"/>
        <v>7.0154445701560611E-2</v>
      </c>
      <c r="U602" s="21">
        <f t="shared" si="220"/>
        <v>6.6507750299233601E-2</v>
      </c>
      <c r="V602" s="21">
        <f t="shared" si="220"/>
        <v>5.9588023751038229E-2</v>
      </c>
      <c r="W602" s="21">
        <f t="shared" si="220"/>
        <v>5.6095257676410326E-2</v>
      </c>
      <c r="X602" s="21">
        <f t="shared" si="220"/>
        <v>5.7383315196820578E-2</v>
      </c>
      <c r="Y602" s="21">
        <f t="shared" si="220"/>
        <v>5.8260586157754507E-2</v>
      </c>
      <c r="Z602" s="21">
        <f t="shared" si="220"/>
        <v>5.9109950879585718E-2</v>
      </c>
      <c r="AA602" s="21">
        <f t="shared" si="220"/>
        <v>6.1993970479133576E-2</v>
      </c>
      <c r="AB602" s="21">
        <f t="shared" si="220"/>
        <v>6.3218744044215722E-2</v>
      </c>
      <c r="AC602" s="21">
        <f t="shared" si="220"/>
        <v>6.440337804426241E-2</v>
      </c>
      <c r="AD602" s="21">
        <f t="shared" si="220"/>
        <v>6.6306186518928889E-2</v>
      </c>
    </row>
    <row r="603" spans="1:30" s="41" customFormat="1" x14ac:dyDescent="0.2">
      <c r="A603" s="399">
        <v>1020</v>
      </c>
      <c r="B603" s="399" t="s">
        <v>29</v>
      </c>
      <c r="C603" s="21">
        <f t="shared" si="219"/>
        <v>2.7223127181598496E-2</v>
      </c>
      <c r="D603" s="21">
        <f t="shared" si="219"/>
        <v>2.4461945191842978E-2</v>
      </c>
      <c r="E603" s="21">
        <f t="shared" si="219"/>
        <v>1.8376623152428731E-2</v>
      </c>
      <c r="F603" s="21">
        <f t="shared" si="219"/>
        <v>1.0262814465150375E-2</v>
      </c>
      <c r="G603" s="21">
        <f t="shared" si="219"/>
        <v>1.1437606275607781E-2</v>
      </c>
      <c r="H603" s="21">
        <f t="shared" si="219"/>
        <v>1.7167002470471811E-2</v>
      </c>
      <c r="I603" s="21">
        <f t="shared" si="219"/>
        <v>1.9664406790008516E-2</v>
      </c>
      <c r="J603" s="21">
        <f t="shared" si="219"/>
        <v>2.4314958000033401E-2</v>
      </c>
      <c r="K603" s="21">
        <f t="shared" si="219"/>
        <v>2.6188647960442554E-2</v>
      </c>
      <c r="L603" s="21">
        <f t="shared" si="219"/>
        <v>2.3124419483385991E-2</v>
      </c>
      <c r="M603" s="21">
        <f t="shared" si="219"/>
        <v>2.5338397434798265E-2</v>
      </c>
      <c r="N603" s="21">
        <f t="shared" si="219"/>
        <v>2.7386680398214899E-2</v>
      </c>
      <c r="O603" s="404">
        <f t="shared" si="219"/>
        <v>2.1222768919803237E-2</v>
      </c>
      <c r="Q603" s="399">
        <v>1020</v>
      </c>
      <c r="R603" s="399" t="s">
        <v>29</v>
      </c>
      <c r="S603" s="21">
        <f t="shared" si="220"/>
        <v>2.7223127181598496E-2</v>
      </c>
      <c r="T603" s="21">
        <f t="shared" si="220"/>
        <v>2.5847663331434845E-2</v>
      </c>
      <c r="U603" s="21">
        <f t="shared" si="220"/>
        <v>2.329053910330647E-2</v>
      </c>
      <c r="V603" s="21">
        <f t="shared" si="220"/>
        <v>1.9845622538414001E-2</v>
      </c>
      <c r="W603" s="21">
        <f t="shared" si="220"/>
        <v>1.8186234563594503E-2</v>
      </c>
      <c r="X603" s="21">
        <f t="shared" si="220"/>
        <v>1.801920759203322E-2</v>
      </c>
      <c r="Y603" s="21">
        <f t="shared" si="220"/>
        <v>1.8283171312610289E-2</v>
      </c>
      <c r="Z603" s="21">
        <f t="shared" si="220"/>
        <v>1.9054540748378413E-2</v>
      </c>
      <c r="AA603" s="21">
        <f t="shared" si="220"/>
        <v>1.9874333931275127E-2</v>
      </c>
      <c r="AB603" s="21">
        <f t="shared" si="220"/>
        <v>2.0205767044953023E-2</v>
      </c>
      <c r="AC603" s="21">
        <f t="shared" si="220"/>
        <v>2.0668101257924003E-2</v>
      </c>
      <c r="AD603" s="21">
        <f t="shared" si="220"/>
        <v>2.1222768919803237E-2</v>
      </c>
    </row>
    <row r="604" spans="1:30" s="41" customFormat="1" x14ac:dyDescent="0.2">
      <c r="A604" s="399">
        <v>1021</v>
      </c>
      <c r="B604" s="399" t="s">
        <v>30</v>
      </c>
      <c r="C604" s="21">
        <f t="shared" ref="C604:O614" si="221">+C447/(C49*10^6)</f>
        <v>7.0254524661232193E-2</v>
      </c>
      <c r="D604" s="21">
        <f t="shared" si="221"/>
        <v>2.8429706335717956E-2</v>
      </c>
      <c r="E604" s="21">
        <f t="shared" si="221"/>
        <v>1.9605748270943781E-2</v>
      </c>
      <c r="F604" s="21">
        <f t="shared" si="221"/>
        <v>1.9341338145474736E-2</v>
      </c>
      <c r="G604" s="21">
        <f t="shared" si="221"/>
        <v>2.8429099175902244E-2</v>
      </c>
      <c r="H604" s="21">
        <f t="shared" si="221"/>
        <v>4.3259994597514853E-2</v>
      </c>
      <c r="I604" s="21">
        <f t="shared" si="221"/>
        <v>3.5626479791550168E-2</v>
      </c>
      <c r="J604" s="21">
        <f t="shared" si="221"/>
        <v>4.2298108657792502E-2</v>
      </c>
      <c r="K604" s="21">
        <f t="shared" si="221"/>
        <v>4.5217005781303575E-2</v>
      </c>
      <c r="L604" s="21">
        <f t="shared" si="221"/>
        <v>3.4129768029944545E-2</v>
      </c>
      <c r="M604" s="21">
        <f t="shared" si="221"/>
        <v>3.9732699460422231E-2</v>
      </c>
      <c r="N604" s="21">
        <f t="shared" si="221"/>
        <v>4.8629812336583422E-2</v>
      </c>
      <c r="O604" s="404">
        <f t="shared" si="221"/>
        <v>3.7837618383113315E-2</v>
      </c>
      <c r="Q604" s="399">
        <v>1021</v>
      </c>
      <c r="R604" s="399" t="s">
        <v>30</v>
      </c>
      <c r="S604" s="21">
        <f t="shared" ref="S604:AD614" si="222">+S447/(S49*10^6)</f>
        <v>7.0254524661232193E-2</v>
      </c>
      <c r="T604" s="21">
        <f t="shared" si="222"/>
        <v>4.924468239996823E-2</v>
      </c>
      <c r="U604" s="21">
        <f t="shared" si="222"/>
        <v>3.9473116848549372E-2</v>
      </c>
      <c r="V604" s="21">
        <f t="shared" si="222"/>
        <v>3.389270460579475E-2</v>
      </c>
      <c r="W604" s="21">
        <f t="shared" si="222"/>
        <v>3.2886738452522962E-2</v>
      </c>
      <c r="X604" s="21">
        <f t="shared" si="222"/>
        <v>3.4569964583771651E-2</v>
      </c>
      <c r="Y604" s="21">
        <f t="shared" si="222"/>
        <v>3.4734304702435694E-2</v>
      </c>
      <c r="Z604" s="21">
        <f t="shared" si="222"/>
        <v>3.5732093283294339E-2</v>
      </c>
      <c r="AA604" s="21">
        <f t="shared" si="222"/>
        <v>3.6866785190465476E-2</v>
      </c>
      <c r="AB604" s="21">
        <f t="shared" si="222"/>
        <v>3.6588945142531817E-2</v>
      </c>
      <c r="AC604" s="21">
        <f t="shared" si="222"/>
        <v>3.6867010013112961E-2</v>
      </c>
      <c r="AD604" s="21">
        <f t="shared" si="222"/>
        <v>3.7837618383113315E-2</v>
      </c>
    </row>
    <row r="605" spans="1:30" s="41" customFormat="1" x14ac:dyDescent="0.2">
      <c r="A605" s="399">
        <v>1022</v>
      </c>
      <c r="B605" s="399" t="s">
        <v>31</v>
      </c>
      <c r="C605" s="21">
        <f t="shared" si="221"/>
        <v>4.3603957105448662E-2</v>
      </c>
      <c r="D605" s="21">
        <f t="shared" si="221"/>
        <v>3.3267328048657299E-2</v>
      </c>
      <c r="E605" s="21">
        <f t="shared" si="221"/>
        <v>2.6554162543514587E-2</v>
      </c>
      <c r="F605" s="21">
        <f t="shared" si="221"/>
        <v>2.3713681036887618E-2</v>
      </c>
      <c r="G605" s="21">
        <f t="shared" si="221"/>
        <v>2.8089280761827352E-2</v>
      </c>
      <c r="H605" s="21">
        <f t="shared" si="221"/>
        <v>4.4866492976579408E-2</v>
      </c>
      <c r="I605" s="21">
        <f t="shared" si="221"/>
        <v>3.9435790501020029E-2</v>
      </c>
      <c r="J605" s="21">
        <f t="shared" si="221"/>
        <v>3.6906310381641834E-2</v>
      </c>
      <c r="K605" s="21">
        <f t="shared" si="221"/>
        <v>4.5105931288590799E-2</v>
      </c>
      <c r="L605" s="21">
        <f t="shared" si="221"/>
        <v>3.8087165170379335E-2</v>
      </c>
      <c r="M605" s="21">
        <f t="shared" si="221"/>
        <v>4.1719989558342767E-2</v>
      </c>
      <c r="N605" s="21">
        <f t="shared" si="221"/>
        <v>4.3529301931886075E-2</v>
      </c>
      <c r="O605" s="404">
        <f t="shared" si="221"/>
        <v>3.7266725903575951E-2</v>
      </c>
      <c r="Q605" s="399">
        <v>1022</v>
      </c>
      <c r="R605" s="399" t="s">
        <v>31</v>
      </c>
      <c r="S605" s="21">
        <f t="shared" si="222"/>
        <v>4.3603957105448662E-2</v>
      </c>
      <c r="T605" s="21">
        <f t="shared" si="222"/>
        <v>3.8414390824294695E-2</v>
      </c>
      <c r="U605" s="21">
        <f t="shared" si="222"/>
        <v>3.4516312849762656E-2</v>
      </c>
      <c r="V605" s="21">
        <f t="shared" si="222"/>
        <v>3.1811464939063297E-2</v>
      </c>
      <c r="W605" s="21">
        <f t="shared" si="222"/>
        <v>3.1079969283886077E-2</v>
      </c>
      <c r="X605" s="21">
        <f t="shared" si="222"/>
        <v>3.3336737650362352E-2</v>
      </c>
      <c r="Y605" s="21">
        <f t="shared" si="222"/>
        <v>3.4352241211141381E-2</v>
      </c>
      <c r="Z605" s="21">
        <f t="shared" si="222"/>
        <v>3.4699760362050247E-2</v>
      </c>
      <c r="AA605" s="21">
        <f t="shared" si="222"/>
        <v>3.5941329404330154E-2</v>
      </c>
      <c r="AB605" s="21">
        <f t="shared" si="222"/>
        <v>3.6159322003391531E-2</v>
      </c>
      <c r="AC605" s="21">
        <f t="shared" si="222"/>
        <v>3.6680533353218345E-2</v>
      </c>
      <c r="AD605" s="21">
        <f t="shared" si="222"/>
        <v>3.7266725903575951E-2</v>
      </c>
    </row>
    <row r="606" spans="1:30" s="41" customFormat="1" x14ac:dyDescent="0.2">
      <c r="A606" s="399">
        <v>1023</v>
      </c>
      <c r="B606" s="399" t="s">
        <v>32</v>
      </c>
      <c r="C606" s="21">
        <f t="shared" si="221"/>
        <v>6.5724817025556867E-2</v>
      </c>
      <c r="D606" s="21">
        <f t="shared" si="221"/>
        <v>4.8352709587772116E-2</v>
      </c>
      <c r="E606" s="21">
        <f t="shared" si="221"/>
        <v>3.6915974529346619E-2</v>
      </c>
      <c r="F606" s="21">
        <f t="shared" si="221"/>
        <v>3.2677963755493776E-2</v>
      </c>
      <c r="G606" s="21">
        <f t="shared" si="221"/>
        <v>3.3939197765930441E-2</v>
      </c>
      <c r="H606" s="21">
        <f t="shared" si="221"/>
        <v>5.3874184079170648E-2</v>
      </c>
      <c r="I606" s="21">
        <f t="shared" si="221"/>
        <v>3.3316060528992879E-2</v>
      </c>
      <c r="J606" s="21">
        <f t="shared" si="221"/>
        <v>4.8168827247039539E-2</v>
      </c>
      <c r="K606" s="21">
        <f t="shared" si="221"/>
        <v>5.6245383220053763E-2</v>
      </c>
      <c r="L606" s="21">
        <f t="shared" si="221"/>
        <v>4.8904286980030437E-2</v>
      </c>
      <c r="M606" s="21">
        <f t="shared" si="221"/>
        <v>5.5021704123783516E-2</v>
      </c>
      <c r="N606" s="21">
        <f t="shared" si="221"/>
        <v>4.6632382178195063E-2</v>
      </c>
      <c r="O606" s="404">
        <f t="shared" si="221"/>
        <v>4.6582116981590954E-2</v>
      </c>
      <c r="Q606" s="399">
        <v>1023</v>
      </c>
      <c r="R606" s="399" t="s">
        <v>32</v>
      </c>
      <c r="S606" s="21">
        <f t="shared" si="222"/>
        <v>6.5724817025556867E-2</v>
      </c>
      <c r="T606" s="21">
        <f t="shared" si="222"/>
        <v>5.6459235287215047E-2</v>
      </c>
      <c r="U606" s="21">
        <f t="shared" si="222"/>
        <v>5.0429925221112323E-2</v>
      </c>
      <c r="V606" s="21">
        <f t="shared" si="222"/>
        <v>4.5633543818529756E-2</v>
      </c>
      <c r="W606" s="21">
        <f t="shared" si="222"/>
        <v>4.3328186854709148E-2</v>
      </c>
      <c r="X606" s="21">
        <f t="shared" si="222"/>
        <v>4.5100705091774336E-2</v>
      </c>
      <c r="Y606" s="21">
        <f t="shared" si="222"/>
        <v>4.3165724486759892E-2</v>
      </c>
      <c r="Z606" s="21">
        <f t="shared" si="222"/>
        <v>4.3860751243907814E-2</v>
      </c>
      <c r="AA606" s="21">
        <f t="shared" si="222"/>
        <v>4.5354053601803508E-2</v>
      </c>
      <c r="AB606" s="21">
        <f t="shared" si="222"/>
        <v>4.572305109439069E-2</v>
      </c>
      <c r="AC606" s="21">
        <f t="shared" si="222"/>
        <v>4.657742744443813E-2</v>
      </c>
      <c r="AD606" s="21">
        <f t="shared" si="222"/>
        <v>4.6582116981590954E-2</v>
      </c>
    </row>
    <row r="607" spans="1:30" s="41" customFormat="1" x14ac:dyDescent="0.2">
      <c r="A607" s="399">
        <v>1024</v>
      </c>
      <c r="B607" s="399" t="s">
        <v>33</v>
      </c>
      <c r="C607" s="21">
        <f t="shared" si="221"/>
        <v>2.8321637329828824E-2</v>
      </c>
      <c r="D607" s="21">
        <f t="shared" si="221"/>
        <v>2.3649004674984739E-2</v>
      </c>
      <c r="E607" s="21">
        <f t="shared" si="221"/>
        <v>1.6486411006423354E-2</v>
      </c>
      <c r="F607" s="21">
        <f t="shared" si="221"/>
        <v>1.5519830806276287E-2</v>
      </c>
      <c r="G607" s="21">
        <f t="shared" si="221"/>
        <v>1.769242741478343E-2</v>
      </c>
      <c r="H607" s="21">
        <f t="shared" si="221"/>
        <v>2.6549046045051025E-2</v>
      </c>
      <c r="I607" s="21">
        <f t="shared" si="221"/>
        <v>2.3298017222689683E-2</v>
      </c>
      <c r="J607" s="21">
        <f t="shared" si="221"/>
        <v>2.8824654350178336E-2</v>
      </c>
      <c r="K607" s="21">
        <f t="shared" si="221"/>
        <v>2.6095085111857961E-2</v>
      </c>
      <c r="L607" s="21">
        <f t="shared" si="221"/>
        <v>2.4459234206250215E-2</v>
      </c>
      <c r="M607" s="21">
        <f t="shared" si="221"/>
        <v>2.8290200372699269E-2</v>
      </c>
      <c r="N607" s="21">
        <f t="shared" si="221"/>
        <v>2.226722715366259E-2</v>
      </c>
      <c r="O607" s="404">
        <f t="shared" si="221"/>
        <v>2.3431011624541878E-2</v>
      </c>
      <c r="Q607" s="399">
        <v>1024</v>
      </c>
      <c r="R607" s="399" t="s">
        <v>33</v>
      </c>
      <c r="S607" s="21">
        <f t="shared" si="222"/>
        <v>2.8321637329828824E-2</v>
      </c>
      <c r="T607" s="21">
        <f t="shared" si="222"/>
        <v>2.5934367005151008E-2</v>
      </c>
      <c r="U607" s="21">
        <f t="shared" si="222"/>
        <v>2.2702253173479917E-2</v>
      </c>
      <c r="V607" s="21">
        <f t="shared" si="222"/>
        <v>2.0853333058955755E-2</v>
      </c>
      <c r="W607" s="21">
        <f t="shared" si="222"/>
        <v>2.0214613886715079E-2</v>
      </c>
      <c r="X607" s="21">
        <f t="shared" si="222"/>
        <v>2.12371402644949E-2</v>
      </c>
      <c r="Y607" s="21">
        <f t="shared" si="222"/>
        <v>2.1557252736952446E-2</v>
      </c>
      <c r="Z607" s="21">
        <f t="shared" si="222"/>
        <v>2.2484670503369011E-2</v>
      </c>
      <c r="AA607" s="21">
        <f t="shared" si="222"/>
        <v>2.2903334912268525E-2</v>
      </c>
      <c r="AB607" s="21">
        <f t="shared" si="222"/>
        <v>2.3060136660649305E-2</v>
      </c>
      <c r="AC607" s="21">
        <f t="shared" si="222"/>
        <v>2.3543021221351417E-2</v>
      </c>
      <c r="AD607" s="21">
        <f t="shared" si="222"/>
        <v>2.3431011624541878E-2</v>
      </c>
    </row>
    <row r="608" spans="1:30" s="41" customFormat="1" x14ac:dyDescent="0.2">
      <c r="A608" s="399">
        <v>1025</v>
      </c>
      <c r="B608" s="399" t="s">
        <v>34</v>
      </c>
      <c r="C608" s="21">
        <f t="shared" si="221"/>
        <v>6.0292995171738729E-2</v>
      </c>
      <c r="D608" s="21">
        <f t="shared" si="221"/>
        <v>5.7936109682228072E-2</v>
      </c>
      <c r="E608" s="21">
        <f t="shared" si="221"/>
        <v>5.2885574825597727E-2</v>
      </c>
      <c r="F608" s="21">
        <f t="shared" si="221"/>
        <v>4.9821011994467271E-2</v>
      </c>
      <c r="G608" s="21">
        <f t="shared" si="221"/>
        <v>4.2475192432532692E-2</v>
      </c>
      <c r="H608" s="21">
        <f t="shared" si="221"/>
        <v>6.0955396219387274E-2</v>
      </c>
      <c r="I608" s="21">
        <f t="shared" si="221"/>
        <v>6.3575238524528579E-2</v>
      </c>
      <c r="J608" s="21">
        <f t="shared" si="221"/>
        <v>6.7321526583482741E-2</v>
      </c>
      <c r="K608" s="21">
        <f t="shared" si="221"/>
        <v>3.0259633177054872E-2</v>
      </c>
      <c r="L608" s="21">
        <f t="shared" si="221"/>
        <v>1.842157403435668E-2</v>
      </c>
      <c r="M608" s="21">
        <f t="shared" si="221"/>
        <v>2.4807634595762559E-2</v>
      </c>
      <c r="N608" s="21">
        <f t="shared" si="221"/>
        <v>2.5095919806868872E-2</v>
      </c>
      <c r="O608" s="404">
        <f t="shared" si="221"/>
        <v>4.6156026936026939E-2</v>
      </c>
      <c r="Q608" s="399">
        <v>1025</v>
      </c>
      <c r="R608" s="399" t="s">
        <v>34</v>
      </c>
      <c r="S608" s="21">
        <f t="shared" si="222"/>
        <v>6.0292995171738729E-2</v>
      </c>
      <c r="T608" s="21">
        <f t="shared" si="222"/>
        <v>5.9087119991406166E-2</v>
      </c>
      <c r="U608" s="21">
        <f t="shared" si="222"/>
        <v>5.7027175355654235E-2</v>
      </c>
      <c r="V608" s="21">
        <f t="shared" si="222"/>
        <v>5.5168796251929934E-2</v>
      </c>
      <c r="W608" s="21">
        <f t="shared" si="222"/>
        <v>5.2562792596682513E-2</v>
      </c>
      <c r="X608" s="21">
        <f t="shared" si="222"/>
        <v>5.3987473610628119E-2</v>
      </c>
      <c r="Y608" s="21">
        <f t="shared" si="222"/>
        <v>5.5498146027349433E-2</v>
      </c>
      <c r="Z608" s="21">
        <f t="shared" si="222"/>
        <v>5.714428360007235E-2</v>
      </c>
      <c r="AA608" s="21">
        <f t="shared" si="222"/>
        <v>5.3991711853106882E-2</v>
      </c>
      <c r="AB608" s="21">
        <f t="shared" si="222"/>
        <v>5.0464371764786915E-2</v>
      </c>
      <c r="AC608" s="21">
        <f t="shared" si="222"/>
        <v>4.8105593175290597E-2</v>
      </c>
      <c r="AD608" s="21">
        <f t="shared" si="222"/>
        <v>4.6156026936026939E-2</v>
      </c>
    </row>
    <row r="609" spans="1:30" s="41" customFormat="1" x14ac:dyDescent="0.2">
      <c r="A609" s="399">
        <v>1026</v>
      </c>
      <c r="B609" s="399" t="s">
        <v>35</v>
      </c>
      <c r="C609" s="21">
        <f t="shared" si="221"/>
        <v>3.5603286026756192E-2</v>
      </c>
      <c r="D609" s="21">
        <f t="shared" si="221"/>
        <v>2.012453300124533E-2</v>
      </c>
      <c r="E609" s="21">
        <f t="shared" si="221"/>
        <v>1.6974791925762938E-2</v>
      </c>
      <c r="F609" s="21">
        <f t="shared" si="221"/>
        <v>1.6638320361295283E-2</v>
      </c>
      <c r="G609" s="21">
        <f t="shared" si="221"/>
        <v>1.5444770040727127E-2</v>
      </c>
      <c r="H609" s="21">
        <f t="shared" si="221"/>
        <v>2.0009018713831202E-2</v>
      </c>
      <c r="I609" s="21">
        <f t="shared" si="221"/>
        <v>3.1586896822283245E-2</v>
      </c>
      <c r="J609" s="21">
        <f t="shared" si="221"/>
        <v>6.0103756059988217E-2</v>
      </c>
      <c r="K609" s="21">
        <f t="shared" si="221"/>
        <v>2.9866983692604473E-2</v>
      </c>
      <c r="L609" s="21">
        <f t="shared" si="221"/>
        <v>3.7940330363771348E-2</v>
      </c>
      <c r="M609" s="21">
        <f t="shared" si="221"/>
        <v>4.7192375171890559E-2</v>
      </c>
      <c r="N609" s="21">
        <f t="shared" si="221"/>
        <v>4.3387718979758558E-2</v>
      </c>
      <c r="O609" s="404">
        <f t="shared" si="221"/>
        <v>3.1542223998771289E-2</v>
      </c>
      <c r="Q609" s="399">
        <v>1026</v>
      </c>
      <c r="R609" s="399" t="s">
        <v>35</v>
      </c>
      <c r="S609" s="21">
        <f t="shared" si="222"/>
        <v>3.5603286026756192E-2</v>
      </c>
      <c r="T609" s="21">
        <f t="shared" si="222"/>
        <v>2.7706270010339967E-2</v>
      </c>
      <c r="U609" s="21">
        <f t="shared" si="222"/>
        <v>2.4030864248093507E-2</v>
      </c>
      <c r="V609" s="21">
        <f t="shared" si="222"/>
        <v>2.215110774474531E-2</v>
      </c>
      <c r="W609" s="21">
        <f t="shared" si="222"/>
        <v>2.0827192995357364E-2</v>
      </c>
      <c r="X609" s="21">
        <f t="shared" si="222"/>
        <v>2.0693287302784791E-2</v>
      </c>
      <c r="Y609" s="21">
        <f t="shared" si="222"/>
        <v>2.2418126979963968E-2</v>
      </c>
      <c r="Z609" s="21">
        <f t="shared" si="222"/>
        <v>2.7399916147580257E-2</v>
      </c>
      <c r="AA609" s="21">
        <f t="shared" si="222"/>
        <v>2.7690494873197163E-2</v>
      </c>
      <c r="AB609" s="21">
        <f t="shared" si="222"/>
        <v>2.8738416290129382E-2</v>
      </c>
      <c r="AC609" s="21">
        <f t="shared" si="222"/>
        <v>3.0416681939613995E-2</v>
      </c>
      <c r="AD609" s="21">
        <f t="shared" si="222"/>
        <v>3.1542223998771289E-2</v>
      </c>
    </row>
    <row r="610" spans="1:30" s="41" customFormat="1" x14ac:dyDescent="0.2">
      <c r="A610" s="399">
        <v>1027</v>
      </c>
      <c r="B610" s="399" t="s">
        <v>36</v>
      </c>
      <c r="C610" s="21">
        <f t="shared" si="221"/>
        <v>4.5116037350054525E-2</v>
      </c>
      <c r="D610" s="21">
        <f t="shared" si="221"/>
        <v>2.6276135776974702E-2</v>
      </c>
      <c r="E610" s="21">
        <f t="shared" si="221"/>
        <v>1.6216579732965915E-2</v>
      </c>
      <c r="F610" s="21">
        <f t="shared" si="221"/>
        <v>1.5462997217352142E-2</v>
      </c>
      <c r="G610" s="21">
        <f t="shared" si="221"/>
        <v>1.4070442765253231E-2</v>
      </c>
      <c r="H610" s="21">
        <f t="shared" si="221"/>
        <v>1.9289696158031305E-2</v>
      </c>
      <c r="I610" s="21">
        <f t="shared" si="221"/>
        <v>3.498842425119375E-2</v>
      </c>
      <c r="J610" s="21">
        <f t="shared" si="221"/>
        <v>3.655408496008735E-2</v>
      </c>
      <c r="K610" s="21">
        <f t="shared" si="221"/>
        <v>4.5780898789316224E-2</v>
      </c>
      <c r="L610" s="21">
        <f t="shared" si="221"/>
        <v>3.4299195642535939E-2</v>
      </c>
      <c r="M610" s="21">
        <f t="shared" si="221"/>
        <v>4.2911078813503332E-2</v>
      </c>
      <c r="N610" s="21">
        <f t="shared" si="221"/>
        <v>5.2564824054836652E-2</v>
      </c>
      <c r="O610" s="404">
        <f t="shared" si="221"/>
        <v>3.1978777398818548E-2</v>
      </c>
      <c r="Q610" s="399">
        <v>1027</v>
      </c>
      <c r="R610" s="399" t="s">
        <v>36</v>
      </c>
      <c r="S610" s="21">
        <f t="shared" si="222"/>
        <v>4.5116037350054525E-2</v>
      </c>
      <c r="T610" s="21">
        <f t="shared" si="222"/>
        <v>3.5438792760540974E-2</v>
      </c>
      <c r="U610" s="21">
        <f t="shared" si="222"/>
        <v>2.8986941058589063E-2</v>
      </c>
      <c r="V610" s="21">
        <f t="shared" si="222"/>
        <v>2.5538351742552572E-2</v>
      </c>
      <c r="W610" s="21">
        <f t="shared" si="222"/>
        <v>2.3152396698510044E-2</v>
      </c>
      <c r="X610" s="21">
        <f t="shared" si="222"/>
        <v>2.2524701030479113E-2</v>
      </c>
      <c r="Y610" s="21">
        <f t="shared" si="222"/>
        <v>2.4497121633318526E-2</v>
      </c>
      <c r="Z610" s="21">
        <f t="shared" si="222"/>
        <v>2.6116884944665689E-2</v>
      </c>
      <c r="AA610" s="21">
        <f t="shared" si="222"/>
        <v>2.8346292013188331E-2</v>
      </c>
      <c r="AB610" s="21">
        <f t="shared" si="222"/>
        <v>2.8941032422992233E-2</v>
      </c>
      <c r="AC610" s="21">
        <f t="shared" si="222"/>
        <v>3.0162149988739582E-2</v>
      </c>
      <c r="AD610" s="21">
        <f t="shared" si="222"/>
        <v>3.1978777398818548E-2</v>
      </c>
    </row>
    <row r="611" spans="1:30" s="41" customFormat="1" x14ac:dyDescent="0.2">
      <c r="A611" s="399">
        <v>1028</v>
      </c>
      <c r="B611" s="399" t="s">
        <v>37</v>
      </c>
      <c r="C611" s="21">
        <f t="shared" si="221"/>
        <v>3.6940172693414701E-2</v>
      </c>
      <c r="D611" s="21">
        <f t="shared" si="221"/>
        <v>2.6695537794074249E-2</v>
      </c>
      <c r="E611" s="21">
        <f t="shared" si="221"/>
        <v>1.7023801409323868E-2</v>
      </c>
      <c r="F611" s="21">
        <f t="shared" si="221"/>
        <v>1.3406511271646843E-2</v>
      </c>
      <c r="G611" s="21">
        <f t="shared" si="221"/>
        <v>1.2827679163382994E-2</v>
      </c>
      <c r="H611" s="21">
        <f t="shared" si="221"/>
        <v>2.453476304618557E-2</v>
      </c>
      <c r="I611" s="21">
        <f t="shared" si="221"/>
        <v>2.3342555826956695E-2</v>
      </c>
      <c r="J611" s="21">
        <f t="shared" si="221"/>
        <v>3.5224220371369276E-2</v>
      </c>
      <c r="K611" s="21">
        <f t="shared" si="221"/>
        <v>3.5998863779456075E-2</v>
      </c>
      <c r="L611" s="21">
        <f t="shared" si="221"/>
        <v>3.5097967427963304E-2</v>
      </c>
      <c r="M611" s="21">
        <f t="shared" si="221"/>
        <v>3.3612160120845926E-2</v>
      </c>
      <c r="N611" s="21">
        <f t="shared" si="221"/>
        <v>3.4560073435455786E-2</v>
      </c>
      <c r="O611" s="404">
        <f t="shared" si="221"/>
        <v>2.7523739273709335E-2</v>
      </c>
      <c r="Q611" s="399">
        <v>1028</v>
      </c>
      <c r="R611" s="399" t="s">
        <v>37</v>
      </c>
      <c r="S611" s="21">
        <f t="shared" si="222"/>
        <v>3.6940172693414701E-2</v>
      </c>
      <c r="T611" s="21">
        <f t="shared" si="222"/>
        <v>3.1764693754559585E-2</v>
      </c>
      <c r="U611" s="21">
        <f t="shared" si="222"/>
        <v>2.6926225534848094E-2</v>
      </c>
      <c r="V611" s="21">
        <f t="shared" si="222"/>
        <v>2.345874709285746E-2</v>
      </c>
      <c r="W611" s="21">
        <f t="shared" si="222"/>
        <v>2.1310160968592545E-2</v>
      </c>
      <c r="X611" s="21">
        <f t="shared" si="222"/>
        <v>2.1822269363276768E-2</v>
      </c>
      <c r="Y611" s="21">
        <f t="shared" si="222"/>
        <v>2.2058212945312908E-2</v>
      </c>
      <c r="Z611" s="21">
        <f t="shared" si="222"/>
        <v>2.374941330152603E-2</v>
      </c>
      <c r="AA611" s="21">
        <f t="shared" si="222"/>
        <v>2.5193796201146951E-2</v>
      </c>
      <c r="AB611" s="21">
        <f t="shared" si="222"/>
        <v>2.6185652634453927E-2</v>
      </c>
      <c r="AC611" s="21">
        <f t="shared" si="222"/>
        <v>2.6873198493804779E-2</v>
      </c>
      <c r="AD611" s="21">
        <f t="shared" si="222"/>
        <v>2.7523739273709335E-2</v>
      </c>
    </row>
    <row r="612" spans="1:30" s="41" customFormat="1" x14ac:dyDescent="0.2">
      <c r="A612" s="399">
        <v>1029</v>
      </c>
      <c r="B612" s="399" t="s">
        <v>38</v>
      </c>
      <c r="C612" s="21">
        <f t="shared" si="221"/>
        <v>3.5110509995381671E-2</v>
      </c>
      <c r="D612" s="21">
        <f t="shared" si="221"/>
        <v>2.9892557429855048E-2</v>
      </c>
      <c r="E612" s="21">
        <f t="shared" si="221"/>
        <v>2.4377747428620207E-2</v>
      </c>
      <c r="F612" s="21">
        <f t="shared" si="221"/>
        <v>2.3046251345696815E-2</v>
      </c>
      <c r="G612" s="21">
        <f t="shared" si="221"/>
        <v>2.5075228256676241E-2</v>
      </c>
      <c r="H612" s="21">
        <f t="shared" si="221"/>
        <v>2.193817290695806E-2</v>
      </c>
      <c r="I612" s="21">
        <f t="shared" si="221"/>
        <v>3.0700103008560364E-2</v>
      </c>
      <c r="J612" s="21">
        <f t="shared" si="221"/>
        <v>4.0648422323230411E-2</v>
      </c>
      <c r="K612" s="21">
        <f t="shared" si="221"/>
        <v>4.0851352125040555E-2</v>
      </c>
      <c r="L612" s="21">
        <f t="shared" si="221"/>
        <v>5.0330096278081105E-2</v>
      </c>
      <c r="M612" s="21">
        <f t="shared" si="221"/>
        <v>4.4233797232007079E-2</v>
      </c>
      <c r="N612" s="21">
        <f t="shared" si="221"/>
        <v>5.1849021471381186E-2</v>
      </c>
      <c r="O612" s="404">
        <f t="shared" si="221"/>
        <v>3.5020721440340637E-2</v>
      </c>
      <c r="Q612" s="399">
        <v>1029</v>
      </c>
      <c r="R612" s="399" t="s">
        <v>38</v>
      </c>
      <c r="S612" s="21">
        <f t="shared" si="222"/>
        <v>3.5110509995381671E-2</v>
      </c>
      <c r="T612" s="21">
        <f t="shared" si="222"/>
        <v>3.2453188573155337E-2</v>
      </c>
      <c r="U612" s="21">
        <f t="shared" si="222"/>
        <v>2.9740827545674128E-2</v>
      </c>
      <c r="V612" s="21">
        <f t="shared" si="222"/>
        <v>2.7994723234720693E-2</v>
      </c>
      <c r="W612" s="21">
        <f t="shared" si="222"/>
        <v>2.7416082579329683E-2</v>
      </c>
      <c r="X612" s="21">
        <f t="shared" si="222"/>
        <v>2.6459848383907098E-2</v>
      </c>
      <c r="Y612" s="21">
        <f t="shared" si="222"/>
        <v>2.7158975109809667E-2</v>
      </c>
      <c r="Z612" s="21">
        <f t="shared" si="222"/>
        <v>2.8971867150291115E-2</v>
      </c>
      <c r="AA612" s="21">
        <f t="shared" si="222"/>
        <v>3.0364673767117156E-2</v>
      </c>
      <c r="AB612" s="21">
        <f t="shared" si="222"/>
        <v>3.2300517674063361E-2</v>
      </c>
      <c r="AC612" s="21">
        <f t="shared" si="222"/>
        <v>3.3434170176115517E-2</v>
      </c>
      <c r="AD612" s="21">
        <f t="shared" si="222"/>
        <v>3.5020721440340637E-2</v>
      </c>
    </row>
    <row r="613" spans="1:30" s="41" customFormat="1" x14ac:dyDescent="0.2">
      <c r="A613" s="400">
        <v>1030</v>
      </c>
      <c r="B613" s="400" t="s">
        <v>18</v>
      </c>
      <c r="C613" s="23">
        <f t="shared" si="221"/>
        <v>5.9062965954274356E-2</v>
      </c>
      <c r="D613" s="23">
        <f t="shared" si="221"/>
        <v>5.2421172841337176E-2</v>
      </c>
      <c r="E613" s="23">
        <f t="shared" si="221"/>
        <v>3.7406591115545562E-2</v>
      </c>
      <c r="F613" s="23">
        <f t="shared" si="221"/>
        <v>2.9439457776149477E-2</v>
      </c>
      <c r="G613" s="23">
        <f t="shared" si="221"/>
        <v>2.8556742959721756E-2</v>
      </c>
      <c r="H613" s="23">
        <f t="shared" si="221"/>
        <v>5.413916300511417E-2</v>
      </c>
      <c r="I613" s="23">
        <f t="shared" si="221"/>
        <v>5.7946280685273542E-2</v>
      </c>
      <c r="J613" s="23">
        <f t="shared" si="221"/>
        <v>6.6542385134411478E-2</v>
      </c>
      <c r="K613" s="23">
        <f t="shared" si="221"/>
        <v>6.1237827250406905E-2</v>
      </c>
      <c r="L613" s="23">
        <f t="shared" si="221"/>
        <v>6.3010295592243706E-2</v>
      </c>
      <c r="M613" s="23">
        <f t="shared" si="221"/>
        <v>6.0466329388898413E-2</v>
      </c>
      <c r="N613" s="23">
        <f t="shared" si="221"/>
        <v>7.0593898652690348E-2</v>
      </c>
      <c r="O613" s="405">
        <f t="shared" si="221"/>
        <v>5.3522388129960366E-2</v>
      </c>
      <c r="Q613" s="400">
        <v>1030</v>
      </c>
      <c r="R613" s="400" t="s">
        <v>18</v>
      </c>
      <c r="S613" s="23">
        <f t="shared" si="222"/>
        <v>5.9062965954274356E-2</v>
      </c>
      <c r="T613" s="23">
        <f t="shared" si="222"/>
        <v>5.5665427509293694E-2</v>
      </c>
      <c r="U613" s="23">
        <f t="shared" si="222"/>
        <v>4.9502917657229306E-2</v>
      </c>
      <c r="V613" s="23">
        <f t="shared" si="222"/>
        <v>4.4228016359918194E-2</v>
      </c>
      <c r="W613" s="23">
        <f t="shared" si="222"/>
        <v>4.0953339663337557E-2</v>
      </c>
      <c r="X613" s="23">
        <f t="shared" si="222"/>
        <v>4.3182246552391716E-2</v>
      </c>
      <c r="Y613" s="23">
        <f t="shared" si="222"/>
        <v>4.5612197359774918E-2</v>
      </c>
      <c r="Z613" s="23">
        <f t="shared" si="222"/>
        <v>4.8373195348303297E-2</v>
      </c>
      <c r="AA613" s="23">
        <f t="shared" si="222"/>
        <v>4.9833344553286682E-2</v>
      </c>
      <c r="AB613" s="23">
        <f t="shared" si="222"/>
        <v>5.1148291170460158E-2</v>
      </c>
      <c r="AC613" s="23">
        <f t="shared" si="222"/>
        <v>5.1984703446471041E-2</v>
      </c>
      <c r="AD613" s="23">
        <f t="shared" si="222"/>
        <v>5.3522388129960366E-2</v>
      </c>
    </row>
    <row r="614" spans="1:30" s="41" customFormat="1" x14ac:dyDescent="0.2">
      <c r="A614" s="401">
        <v>10300</v>
      </c>
      <c r="B614" s="401" t="s">
        <v>56</v>
      </c>
      <c r="C614" s="406">
        <f>+C457/(C59*10^6)</f>
        <v>7.1155949164015214E-2</v>
      </c>
      <c r="D614" s="406">
        <f t="shared" si="221"/>
        <v>1.6455599666702611E-2</v>
      </c>
      <c r="E614" s="406">
        <f t="shared" si="221"/>
        <v>2.9077288880837646E-2</v>
      </c>
      <c r="F614" s="406">
        <f t="shared" si="221"/>
        <v>2.5424367151258436E-2</v>
      </c>
      <c r="G614" s="406">
        <f t="shared" si="221"/>
        <v>2.6794982359699814E-2</v>
      </c>
      <c r="H614" s="406">
        <f t="shared" si="221"/>
        <v>3.9961041551442408E-2</v>
      </c>
      <c r="I614" s="406">
        <f t="shared" si="221"/>
        <v>3.4268767831384501E-2</v>
      </c>
      <c r="J614" s="406">
        <f t="shared" si="221"/>
        <v>4.1744225261476316E-2</v>
      </c>
      <c r="K614" s="406">
        <f t="shared" si="221"/>
        <v>4.4090203913513211E-2</v>
      </c>
      <c r="L614" s="406">
        <f t="shared" si="221"/>
        <v>4.089322221539423E-2</v>
      </c>
      <c r="M614" s="406">
        <f t="shared" si="221"/>
        <v>4.2725817953250353E-2</v>
      </c>
      <c r="N614" s="406">
        <f t="shared" si="221"/>
        <v>4.3873235468866671E-2</v>
      </c>
      <c r="O614" s="406">
        <f>+O457/(O59*10^6)</f>
        <v>3.7958254949776116E-2</v>
      </c>
      <c r="Q614" s="401">
        <v>10300</v>
      </c>
      <c r="R614" s="401" t="s">
        <v>56</v>
      </c>
      <c r="S614" s="406">
        <f t="shared" si="222"/>
        <v>7.1155949164015214E-2</v>
      </c>
      <c r="T614" s="406">
        <f t="shared" si="222"/>
        <v>4.3443650944284914E-2</v>
      </c>
      <c r="U614" s="406">
        <f t="shared" si="222"/>
        <v>3.8589455934827641E-2</v>
      </c>
      <c r="V614" s="406">
        <f t="shared" si="222"/>
        <v>3.5140494551468553E-2</v>
      </c>
      <c r="W614" s="406">
        <f t="shared" si="222"/>
        <v>3.3444507528585757E-2</v>
      </c>
      <c r="X614" s="406">
        <f t="shared" si="222"/>
        <v>3.4531154917189166E-2</v>
      </c>
      <c r="Y614" s="406">
        <f t="shared" si="222"/>
        <v>3.448847559392175E-2</v>
      </c>
      <c r="Z614" s="406">
        <f t="shared" si="222"/>
        <v>3.5466803346961118E-2</v>
      </c>
      <c r="AA614" s="406">
        <f t="shared" si="222"/>
        <v>3.6451696300857879E-2</v>
      </c>
      <c r="AB614" s="406">
        <f t="shared" si="222"/>
        <v>3.6887854080885157E-2</v>
      </c>
      <c r="AC614" s="406">
        <f t="shared" si="222"/>
        <v>3.7416837796353027E-2</v>
      </c>
      <c r="AD614" s="406">
        <f t="shared" si="222"/>
        <v>3.7958254949776116E-2</v>
      </c>
    </row>
    <row r="615" spans="1:30" s="41" customFormat="1" x14ac:dyDescent="0.2"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>
    <tabColor theme="9" tint="0.59999389629810485"/>
  </sheetPr>
  <dimension ref="A1:BZ614"/>
  <sheetViews>
    <sheetView zoomScale="70" zoomScaleNormal="70" workbookViewId="0">
      <selection activeCell="B1" sqref="B1"/>
    </sheetView>
  </sheetViews>
  <sheetFormatPr defaultColWidth="9.125" defaultRowHeight="14.25" x14ac:dyDescent="0.2"/>
  <cols>
    <col min="1" max="1" width="8.75" style="41" bestFit="1" customWidth="1"/>
    <col min="2" max="2" width="24.625" style="41" bestFit="1" customWidth="1"/>
    <col min="3" max="14" width="13.75" style="41" customWidth="1"/>
    <col min="15" max="15" width="14.875" style="41" bestFit="1" customWidth="1"/>
    <col min="16" max="16" width="9.125" style="41"/>
    <col min="17" max="17" width="9"/>
    <col min="18" max="18" width="12.875" bestFit="1" customWidth="1"/>
    <col min="19" max="19" width="11" bestFit="1" customWidth="1"/>
    <col min="20" max="29" width="12" bestFit="1" customWidth="1"/>
    <col min="30" max="30" width="13" bestFit="1" customWidth="1"/>
    <col min="31" max="31" width="11.25" style="41" bestFit="1" customWidth="1"/>
    <col min="32" max="33" width="9.125" style="41"/>
    <col min="34" max="34" width="14.25" style="41" bestFit="1" customWidth="1"/>
    <col min="35" max="49" width="9.125" style="41"/>
    <col min="50" max="50" width="13.875" style="41" bestFit="1" customWidth="1"/>
    <col min="51" max="65" width="9.125" style="41"/>
    <col min="66" max="66" width="12.875" style="41" bestFit="1" customWidth="1"/>
    <col min="67" max="71" width="9.125" style="41"/>
    <col min="72" max="78" width="10" style="41" bestFit="1" customWidth="1"/>
    <col min="79" max="16384" width="9.125" style="41"/>
  </cols>
  <sheetData>
    <row r="1" spans="1:30" s="2" customFormat="1" x14ac:dyDescent="0.2">
      <c r="A1" s="3" t="s">
        <v>52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55</v>
      </c>
      <c r="Q1" s="3" t="s">
        <v>73</v>
      </c>
      <c r="R1" s="3" t="s">
        <v>12</v>
      </c>
      <c r="S1" s="3" t="s">
        <v>74</v>
      </c>
      <c r="T1" s="3" t="s">
        <v>75</v>
      </c>
      <c r="U1" s="3" t="s">
        <v>76</v>
      </c>
      <c r="V1" s="3" t="s">
        <v>77</v>
      </c>
      <c r="W1" s="3" t="s">
        <v>78</v>
      </c>
      <c r="X1" s="3" t="s">
        <v>79</v>
      </c>
      <c r="Y1" s="3" t="s">
        <v>80</v>
      </c>
      <c r="Z1" s="3" t="s">
        <v>81</v>
      </c>
      <c r="AA1" s="3" t="s">
        <v>82</v>
      </c>
      <c r="AB1" s="3" t="s">
        <v>83</v>
      </c>
      <c r="AC1" s="3" t="s">
        <v>84</v>
      </c>
      <c r="AD1" s="3" t="s">
        <v>85</v>
      </c>
    </row>
    <row r="2" spans="1:30" customFormat="1" x14ac:dyDescent="0.2">
      <c r="A2" s="7">
        <v>1004</v>
      </c>
      <c r="B2" s="7" t="s">
        <v>94</v>
      </c>
      <c r="C2" s="8">
        <v>572</v>
      </c>
      <c r="D2" s="8">
        <v>480</v>
      </c>
      <c r="E2" s="8">
        <v>537</v>
      </c>
      <c r="F2" s="8">
        <v>390</v>
      </c>
      <c r="G2" s="8">
        <v>445</v>
      </c>
      <c r="H2" s="8">
        <v>449</v>
      </c>
      <c r="I2" s="8">
        <v>415</v>
      </c>
      <c r="J2" s="8">
        <v>516</v>
      </c>
      <c r="K2" s="8">
        <v>480</v>
      </c>
      <c r="L2" s="8">
        <v>420</v>
      </c>
      <c r="M2" s="8">
        <v>340</v>
      </c>
      <c r="N2" s="8">
        <v>389</v>
      </c>
      <c r="O2" s="9">
        <f t="shared" ref="O2:O29" si="0">SUM(C2:N2)</f>
        <v>5433</v>
      </c>
      <c r="Q2" s="7">
        <v>1004</v>
      </c>
      <c r="R2" s="7" t="s">
        <v>94</v>
      </c>
      <c r="S2" s="8">
        <f>+C2</f>
        <v>572</v>
      </c>
      <c r="T2" s="8">
        <f t="shared" ref="T2:T18" si="1">+S2+D2</f>
        <v>1052</v>
      </c>
      <c r="U2" s="8">
        <f t="shared" ref="U2:AD17" si="2">+T2+E2</f>
        <v>1589</v>
      </c>
      <c r="V2" s="8">
        <f t="shared" si="2"/>
        <v>1979</v>
      </c>
      <c r="W2" s="8">
        <f t="shared" si="2"/>
        <v>2424</v>
      </c>
      <c r="X2" s="8">
        <f t="shared" si="2"/>
        <v>2873</v>
      </c>
      <c r="Y2" s="8">
        <f t="shared" si="2"/>
        <v>3288</v>
      </c>
      <c r="Z2" s="8">
        <f t="shared" si="2"/>
        <v>3804</v>
      </c>
      <c r="AA2" s="8">
        <f t="shared" si="2"/>
        <v>4284</v>
      </c>
      <c r="AB2" s="8">
        <f t="shared" si="2"/>
        <v>4704</v>
      </c>
      <c r="AC2" s="8">
        <f t="shared" si="2"/>
        <v>5044</v>
      </c>
      <c r="AD2" s="8">
        <f t="shared" si="2"/>
        <v>5433</v>
      </c>
    </row>
    <row r="3" spans="1:30" customFormat="1" x14ac:dyDescent="0.2">
      <c r="A3" s="10">
        <v>1005</v>
      </c>
      <c r="B3" s="10" t="s">
        <v>13</v>
      </c>
      <c r="C3" s="11">
        <v>5</v>
      </c>
      <c r="D3" s="11">
        <v>8</v>
      </c>
      <c r="E3" s="11">
        <v>6</v>
      </c>
      <c r="F3" s="11">
        <v>5</v>
      </c>
      <c r="G3" s="11">
        <v>26</v>
      </c>
      <c r="H3" s="11">
        <v>29</v>
      </c>
      <c r="I3" s="11">
        <v>8</v>
      </c>
      <c r="J3" s="11">
        <v>8</v>
      </c>
      <c r="K3" s="11">
        <v>5</v>
      </c>
      <c r="L3" s="11">
        <v>5</v>
      </c>
      <c r="M3" s="11">
        <v>7</v>
      </c>
      <c r="N3" s="11">
        <v>7</v>
      </c>
      <c r="O3" s="12">
        <f t="shared" si="0"/>
        <v>119</v>
      </c>
      <c r="Q3" s="10">
        <v>1005</v>
      </c>
      <c r="R3" s="10" t="s">
        <v>13</v>
      </c>
      <c r="S3" s="11">
        <f t="shared" ref="S3:S28" si="3">+C3</f>
        <v>5</v>
      </c>
      <c r="T3" s="11">
        <f t="shared" si="1"/>
        <v>13</v>
      </c>
      <c r="U3" s="11">
        <f t="shared" si="2"/>
        <v>19</v>
      </c>
      <c r="V3" s="11">
        <f t="shared" si="2"/>
        <v>24</v>
      </c>
      <c r="W3" s="11">
        <f t="shared" si="2"/>
        <v>50</v>
      </c>
      <c r="X3" s="11">
        <f t="shared" si="2"/>
        <v>79</v>
      </c>
      <c r="Y3" s="11">
        <f t="shared" si="2"/>
        <v>87</v>
      </c>
      <c r="Z3" s="11">
        <f t="shared" si="2"/>
        <v>95</v>
      </c>
      <c r="AA3" s="11">
        <f t="shared" si="2"/>
        <v>100</v>
      </c>
      <c r="AB3" s="11">
        <f t="shared" si="2"/>
        <v>105</v>
      </c>
      <c r="AC3" s="11">
        <f t="shared" si="2"/>
        <v>112</v>
      </c>
      <c r="AD3" s="11">
        <f t="shared" si="2"/>
        <v>119</v>
      </c>
    </row>
    <row r="4" spans="1:30" customFormat="1" x14ac:dyDescent="0.2">
      <c r="A4" s="10">
        <v>1006</v>
      </c>
      <c r="B4" s="10" t="s">
        <v>14</v>
      </c>
      <c r="C4" s="11">
        <v>77</v>
      </c>
      <c r="D4" s="11">
        <v>55</v>
      </c>
      <c r="E4" s="11">
        <v>105</v>
      </c>
      <c r="F4" s="11">
        <v>50</v>
      </c>
      <c r="G4" s="11">
        <v>74</v>
      </c>
      <c r="H4" s="11">
        <v>89</v>
      </c>
      <c r="I4" s="11">
        <v>52</v>
      </c>
      <c r="J4" s="11">
        <v>107</v>
      </c>
      <c r="K4" s="11">
        <v>137</v>
      </c>
      <c r="L4" s="11">
        <v>105</v>
      </c>
      <c r="M4" s="11">
        <v>92</v>
      </c>
      <c r="N4" s="11">
        <v>72</v>
      </c>
      <c r="O4" s="12">
        <f t="shared" si="0"/>
        <v>1015</v>
      </c>
      <c r="Q4" s="10">
        <v>1006</v>
      </c>
      <c r="R4" s="10" t="s">
        <v>14</v>
      </c>
      <c r="S4" s="11">
        <f t="shared" si="3"/>
        <v>77</v>
      </c>
      <c r="T4" s="11">
        <f t="shared" si="1"/>
        <v>132</v>
      </c>
      <c r="U4" s="11">
        <f t="shared" si="2"/>
        <v>237</v>
      </c>
      <c r="V4" s="11">
        <f t="shared" si="2"/>
        <v>287</v>
      </c>
      <c r="W4" s="11">
        <f t="shared" si="2"/>
        <v>361</v>
      </c>
      <c r="X4" s="11">
        <f t="shared" si="2"/>
        <v>450</v>
      </c>
      <c r="Y4" s="11">
        <f t="shared" si="2"/>
        <v>502</v>
      </c>
      <c r="Z4" s="11">
        <f t="shared" si="2"/>
        <v>609</v>
      </c>
      <c r="AA4" s="11">
        <f t="shared" si="2"/>
        <v>746</v>
      </c>
      <c r="AB4" s="11">
        <f t="shared" si="2"/>
        <v>851</v>
      </c>
      <c r="AC4" s="11">
        <f t="shared" si="2"/>
        <v>943</v>
      </c>
      <c r="AD4" s="11">
        <f t="shared" si="2"/>
        <v>1015</v>
      </c>
    </row>
    <row r="5" spans="1:30" customFormat="1" x14ac:dyDescent="0.2">
      <c r="A5" s="10">
        <v>1007</v>
      </c>
      <c r="B5" s="10" t="s">
        <v>15</v>
      </c>
      <c r="C5" s="11">
        <v>96</v>
      </c>
      <c r="D5" s="11">
        <v>196</v>
      </c>
      <c r="E5" s="11">
        <v>108</v>
      </c>
      <c r="F5" s="11">
        <v>72</v>
      </c>
      <c r="G5" s="11">
        <v>65</v>
      </c>
      <c r="H5" s="11">
        <v>130</v>
      </c>
      <c r="I5" s="11">
        <v>31</v>
      </c>
      <c r="J5" s="11">
        <v>137</v>
      </c>
      <c r="K5" s="11">
        <v>102</v>
      </c>
      <c r="L5" s="11">
        <v>107</v>
      </c>
      <c r="M5" s="11">
        <v>139</v>
      </c>
      <c r="N5" s="11">
        <v>54</v>
      </c>
      <c r="O5" s="12">
        <f t="shared" si="0"/>
        <v>1237</v>
      </c>
      <c r="Q5" s="10">
        <v>1007</v>
      </c>
      <c r="R5" s="10" t="s">
        <v>15</v>
      </c>
      <c r="S5" s="11">
        <f t="shared" si="3"/>
        <v>96</v>
      </c>
      <c r="T5" s="11">
        <f t="shared" si="1"/>
        <v>292</v>
      </c>
      <c r="U5" s="11">
        <f t="shared" si="2"/>
        <v>400</v>
      </c>
      <c r="V5" s="11">
        <f t="shared" si="2"/>
        <v>472</v>
      </c>
      <c r="W5" s="11">
        <f t="shared" si="2"/>
        <v>537</v>
      </c>
      <c r="X5" s="11">
        <f t="shared" si="2"/>
        <v>667</v>
      </c>
      <c r="Y5" s="11">
        <f t="shared" si="2"/>
        <v>698</v>
      </c>
      <c r="Z5" s="11">
        <f t="shared" si="2"/>
        <v>835</v>
      </c>
      <c r="AA5" s="11">
        <f t="shared" si="2"/>
        <v>937</v>
      </c>
      <c r="AB5" s="11">
        <f t="shared" si="2"/>
        <v>1044</v>
      </c>
      <c r="AC5" s="11">
        <f t="shared" si="2"/>
        <v>1183</v>
      </c>
      <c r="AD5" s="11">
        <f t="shared" si="2"/>
        <v>1237</v>
      </c>
    </row>
    <row r="6" spans="1:30" customFormat="1" x14ac:dyDescent="0.2">
      <c r="A6" s="10">
        <v>1008</v>
      </c>
      <c r="B6" s="10" t="s">
        <v>16</v>
      </c>
      <c r="C6" s="11">
        <v>13</v>
      </c>
      <c r="D6" s="11">
        <v>30</v>
      </c>
      <c r="E6" s="11">
        <v>15</v>
      </c>
      <c r="F6" s="11">
        <v>34</v>
      </c>
      <c r="G6" s="11">
        <v>51</v>
      </c>
      <c r="H6" s="11">
        <v>43</v>
      </c>
      <c r="I6" s="11">
        <v>18</v>
      </c>
      <c r="J6" s="11">
        <v>19</v>
      </c>
      <c r="K6" s="11">
        <v>10</v>
      </c>
      <c r="L6" s="11">
        <v>8</v>
      </c>
      <c r="M6" s="11">
        <v>13</v>
      </c>
      <c r="N6" s="11">
        <v>10</v>
      </c>
      <c r="O6" s="12">
        <f t="shared" si="0"/>
        <v>264</v>
      </c>
      <c r="Q6" s="10">
        <v>1008</v>
      </c>
      <c r="R6" s="10" t="s">
        <v>16</v>
      </c>
      <c r="S6" s="11">
        <f t="shared" si="3"/>
        <v>13</v>
      </c>
      <c r="T6" s="11">
        <f t="shared" si="1"/>
        <v>43</v>
      </c>
      <c r="U6" s="11">
        <f t="shared" si="2"/>
        <v>58</v>
      </c>
      <c r="V6" s="11">
        <f t="shared" si="2"/>
        <v>92</v>
      </c>
      <c r="W6" s="11">
        <f t="shared" si="2"/>
        <v>143</v>
      </c>
      <c r="X6" s="11">
        <f t="shared" si="2"/>
        <v>186</v>
      </c>
      <c r="Y6" s="11">
        <f t="shared" si="2"/>
        <v>204</v>
      </c>
      <c r="Z6" s="11">
        <f t="shared" si="2"/>
        <v>223</v>
      </c>
      <c r="AA6" s="11">
        <f t="shared" si="2"/>
        <v>233</v>
      </c>
      <c r="AB6" s="11">
        <f t="shared" si="2"/>
        <v>241</v>
      </c>
      <c r="AC6" s="11">
        <f t="shared" si="2"/>
        <v>254</v>
      </c>
      <c r="AD6" s="11">
        <f t="shared" si="2"/>
        <v>264</v>
      </c>
    </row>
    <row r="7" spans="1:30" customFormat="1" x14ac:dyDescent="0.2">
      <c r="A7" s="10">
        <v>1009</v>
      </c>
      <c r="B7" s="10" t="s">
        <v>17</v>
      </c>
      <c r="C7" s="11">
        <v>17</v>
      </c>
      <c r="D7" s="11">
        <v>23</v>
      </c>
      <c r="E7" s="11">
        <v>11</v>
      </c>
      <c r="F7" s="11">
        <v>20</v>
      </c>
      <c r="G7" s="11">
        <v>22</v>
      </c>
      <c r="H7" s="11">
        <v>19</v>
      </c>
      <c r="I7" s="11">
        <v>13</v>
      </c>
      <c r="J7" s="11">
        <v>8</v>
      </c>
      <c r="K7" s="11">
        <v>25</v>
      </c>
      <c r="L7" s="11">
        <v>8</v>
      </c>
      <c r="M7" s="11">
        <v>29</v>
      </c>
      <c r="N7" s="11">
        <v>4</v>
      </c>
      <c r="O7" s="12">
        <f t="shared" si="0"/>
        <v>199</v>
      </c>
      <c r="Q7" s="10">
        <v>1009</v>
      </c>
      <c r="R7" s="10" t="s">
        <v>17</v>
      </c>
      <c r="S7" s="11">
        <f t="shared" si="3"/>
        <v>17</v>
      </c>
      <c r="T7" s="11">
        <f t="shared" si="1"/>
        <v>40</v>
      </c>
      <c r="U7" s="11">
        <f t="shared" si="2"/>
        <v>51</v>
      </c>
      <c r="V7" s="11">
        <f t="shared" si="2"/>
        <v>71</v>
      </c>
      <c r="W7" s="11">
        <f t="shared" si="2"/>
        <v>93</v>
      </c>
      <c r="X7" s="11">
        <f t="shared" si="2"/>
        <v>112</v>
      </c>
      <c r="Y7" s="11">
        <f t="shared" si="2"/>
        <v>125</v>
      </c>
      <c r="Z7" s="11">
        <f t="shared" si="2"/>
        <v>133</v>
      </c>
      <c r="AA7" s="11">
        <f t="shared" si="2"/>
        <v>158</v>
      </c>
      <c r="AB7" s="11">
        <f t="shared" si="2"/>
        <v>166</v>
      </c>
      <c r="AC7" s="11">
        <f t="shared" si="2"/>
        <v>195</v>
      </c>
      <c r="AD7" s="11">
        <f t="shared" si="2"/>
        <v>199</v>
      </c>
    </row>
    <row r="8" spans="1:30" customFormat="1" x14ac:dyDescent="0.2">
      <c r="A8" s="10">
        <v>1010</v>
      </c>
      <c r="B8" s="10" t="s">
        <v>19</v>
      </c>
      <c r="C8" s="11">
        <v>23</v>
      </c>
      <c r="D8" s="11">
        <v>16</v>
      </c>
      <c r="E8" s="11">
        <v>36</v>
      </c>
      <c r="F8" s="11">
        <v>15</v>
      </c>
      <c r="G8" s="11">
        <v>12</v>
      </c>
      <c r="H8" s="11">
        <v>29</v>
      </c>
      <c r="I8" s="11">
        <v>25</v>
      </c>
      <c r="J8" s="11">
        <v>34</v>
      </c>
      <c r="K8" s="11">
        <v>31</v>
      </c>
      <c r="L8" s="11">
        <v>7</v>
      </c>
      <c r="M8" s="11">
        <v>36</v>
      </c>
      <c r="N8" s="11">
        <v>24</v>
      </c>
      <c r="O8" s="12">
        <f t="shared" si="0"/>
        <v>288</v>
      </c>
      <c r="Q8" s="10">
        <v>1010</v>
      </c>
      <c r="R8" s="10" t="s">
        <v>19</v>
      </c>
      <c r="S8" s="11">
        <f t="shared" si="3"/>
        <v>23</v>
      </c>
      <c r="T8" s="11">
        <f t="shared" si="1"/>
        <v>39</v>
      </c>
      <c r="U8" s="11">
        <f t="shared" si="2"/>
        <v>75</v>
      </c>
      <c r="V8" s="11">
        <f t="shared" si="2"/>
        <v>90</v>
      </c>
      <c r="W8" s="11">
        <f t="shared" si="2"/>
        <v>102</v>
      </c>
      <c r="X8" s="11">
        <f t="shared" si="2"/>
        <v>131</v>
      </c>
      <c r="Y8" s="11">
        <f t="shared" si="2"/>
        <v>156</v>
      </c>
      <c r="Z8" s="11">
        <f t="shared" si="2"/>
        <v>190</v>
      </c>
      <c r="AA8" s="11">
        <f t="shared" si="2"/>
        <v>221</v>
      </c>
      <c r="AB8" s="11">
        <f t="shared" si="2"/>
        <v>228</v>
      </c>
      <c r="AC8" s="11">
        <f t="shared" si="2"/>
        <v>264</v>
      </c>
      <c r="AD8" s="11">
        <f t="shared" si="2"/>
        <v>288</v>
      </c>
    </row>
    <row r="9" spans="1:30" customFormat="1" x14ac:dyDescent="0.2">
      <c r="A9" s="10">
        <v>1011</v>
      </c>
      <c r="B9" s="10" t="s">
        <v>20</v>
      </c>
      <c r="C9" s="11">
        <v>10</v>
      </c>
      <c r="D9" s="11">
        <v>17</v>
      </c>
      <c r="E9" s="11">
        <v>14</v>
      </c>
      <c r="F9" s="11">
        <v>25</v>
      </c>
      <c r="G9" s="11">
        <v>34</v>
      </c>
      <c r="H9" s="11">
        <v>29</v>
      </c>
      <c r="I9" s="11">
        <v>22</v>
      </c>
      <c r="J9" s="11">
        <v>23</v>
      </c>
      <c r="K9" s="11">
        <v>10</v>
      </c>
      <c r="L9" s="11">
        <v>12</v>
      </c>
      <c r="M9" s="11">
        <v>26</v>
      </c>
      <c r="N9" s="11">
        <v>23</v>
      </c>
      <c r="O9" s="12">
        <f t="shared" si="0"/>
        <v>245</v>
      </c>
      <c r="Q9" s="10">
        <v>1011</v>
      </c>
      <c r="R9" s="10" t="s">
        <v>20</v>
      </c>
      <c r="S9" s="11">
        <f t="shared" si="3"/>
        <v>10</v>
      </c>
      <c r="T9" s="11">
        <f t="shared" si="1"/>
        <v>27</v>
      </c>
      <c r="U9" s="11">
        <f t="shared" si="2"/>
        <v>41</v>
      </c>
      <c r="V9" s="11">
        <f t="shared" si="2"/>
        <v>66</v>
      </c>
      <c r="W9" s="11">
        <f t="shared" si="2"/>
        <v>100</v>
      </c>
      <c r="X9" s="11">
        <f t="shared" si="2"/>
        <v>129</v>
      </c>
      <c r="Y9" s="11">
        <f t="shared" si="2"/>
        <v>151</v>
      </c>
      <c r="Z9" s="11">
        <f t="shared" si="2"/>
        <v>174</v>
      </c>
      <c r="AA9" s="11">
        <f t="shared" si="2"/>
        <v>184</v>
      </c>
      <c r="AB9" s="11">
        <f t="shared" si="2"/>
        <v>196</v>
      </c>
      <c r="AC9" s="11">
        <f t="shared" si="2"/>
        <v>222</v>
      </c>
      <c r="AD9" s="11">
        <f t="shared" si="2"/>
        <v>245</v>
      </c>
    </row>
    <row r="10" spans="1:30" customFormat="1" x14ac:dyDescent="0.2">
      <c r="A10" s="10">
        <v>1012</v>
      </c>
      <c r="B10" s="10" t="s">
        <v>21</v>
      </c>
      <c r="C10" s="11">
        <v>44</v>
      </c>
      <c r="D10" s="11">
        <v>35</v>
      </c>
      <c r="E10" s="11">
        <v>88</v>
      </c>
      <c r="F10" s="11">
        <v>68</v>
      </c>
      <c r="G10" s="11">
        <v>64</v>
      </c>
      <c r="H10" s="11">
        <v>48</v>
      </c>
      <c r="I10" s="11">
        <v>64</v>
      </c>
      <c r="J10" s="11">
        <v>36</v>
      </c>
      <c r="K10" s="11">
        <v>87</v>
      </c>
      <c r="L10" s="11">
        <v>33</v>
      </c>
      <c r="M10" s="11">
        <v>113</v>
      </c>
      <c r="N10" s="11">
        <v>51</v>
      </c>
      <c r="O10" s="12">
        <f t="shared" si="0"/>
        <v>731</v>
      </c>
      <c r="Q10" s="10">
        <v>1012</v>
      </c>
      <c r="R10" s="10" t="s">
        <v>21</v>
      </c>
      <c r="S10" s="11">
        <f t="shared" si="3"/>
        <v>44</v>
      </c>
      <c r="T10" s="11">
        <f t="shared" si="1"/>
        <v>79</v>
      </c>
      <c r="U10" s="11">
        <f t="shared" si="2"/>
        <v>167</v>
      </c>
      <c r="V10" s="11">
        <f t="shared" si="2"/>
        <v>235</v>
      </c>
      <c r="W10" s="11">
        <f t="shared" si="2"/>
        <v>299</v>
      </c>
      <c r="X10" s="11">
        <f t="shared" si="2"/>
        <v>347</v>
      </c>
      <c r="Y10" s="11">
        <f t="shared" si="2"/>
        <v>411</v>
      </c>
      <c r="Z10" s="11">
        <f t="shared" si="2"/>
        <v>447</v>
      </c>
      <c r="AA10" s="11">
        <f t="shared" si="2"/>
        <v>534</v>
      </c>
      <c r="AB10" s="11">
        <f t="shared" si="2"/>
        <v>567</v>
      </c>
      <c r="AC10" s="11">
        <f t="shared" si="2"/>
        <v>680</v>
      </c>
      <c r="AD10" s="11">
        <f t="shared" si="2"/>
        <v>731</v>
      </c>
    </row>
    <row r="11" spans="1:30" customFormat="1" x14ac:dyDescent="0.2">
      <c r="A11" s="10">
        <v>1013</v>
      </c>
      <c r="B11" s="10" t="s">
        <v>22</v>
      </c>
      <c r="C11" s="11">
        <v>2</v>
      </c>
      <c r="D11" s="11">
        <v>6</v>
      </c>
      <c r="E11" s="11">
        <v>2</v>
      </c>
      <c r="F11" s="11">
        <v>9</v>
      </c>
      <c r="G11" s="11">
        <v>13</v>
      </c>
      <c r="H11" s="11">
        <v>16</v>
      </c>
      <c r="I11" s="11">
        <v>15</v>
      </c>
      <c r="J11" s="11">
        <v>1</v>
      </c>
      <c r="K11" s="11">
        <v>0</v>
      </c>
      <c r="L11" s="11">
        <v>2</v>
      </c>
      <c r="M11" s="11">
        <v>4</v>
      </c>
      <c r="N11" s="11">
        <v>3</v>
      </c>
      <c r="O11" s="12">
        <f t="shared" si="0"/>
        <v>73</v>
      </c>
      <c r="Q11" s="10">
        <v>1013</v>
      </c>
      <c r="R11" s="10" t="s">
        <v>22</v>
      </c>
      <c r="S11" s="11">
        <f t="shared" si="3"/>
        <v>2</v>
      </c>
      <c r="T11" s="11">
        <f t="shared" si="1"/>
        <v>8</v>
      </c>
      <c r="U11" s="11">
        <f t="shared" si="2"/>
        <v>10</v>
      </c>
      <c r="V11" s="11">
        <f t="shared" si="2"/>
        <v>19</v>
      </c>
      <c r="W11" s="11">
        <f t="shared" si="2"/>
        <v>32</v>
      </c>
      <c r="X11" s="11">
        <f t="shared" si="2"/>
        <v>48</v>
      </c>
      <c r="Y11" s="11">
        <f t="shared" si="2"/>
        <v>63</v>
      </c>
      <c r="Z11" s="11">
        <f t="shared" si="2"/>
        <v>64</v>
      </c>
      <c r="AA11" s="11">
        <f t="shared" si="2"/>
        <v>64</v>
      </c>
      <c r="AB11" s="11">
        <f t="shared" si="2"/>
        <v>66</v>
      </c>
      <c r="AC11" s="11">
        <f t="shared" si="2"/>
        <v>70</v>
      </c>
      <c r="AD11" s="11">
        <f t="shared" si="2"/>
        <v>73</v>
      </c>
    </row>
    <row r="12" spans="1:30" customFormat="1" x14ac:dyDescent="0.2">
      <c r="A12" s="10">
        <v>1014</v>
      </c>
      <c r="B12" s="10" t="s">
        <v>23</v>
      </c>
      <c r="C12" s="11">
        <v>293</v>
      </c>
      <c r="D12" s="11">
        <v>254</v>
      </c>
      <c r="E12" s="11">
        <v>132</v>
      </c>
      <c r="F12" s="11">
        <v>158</v>
      </c>
      <c r="G12" s="11">
        <v>153</v>
      </c>
      <c r="H12" s="11">
        <v>157</v>
      </c>
      <c r="I12" s="11">
        <v>162</v>
      </c>
      <c r="J12" s="11">
        <v>185</v>
      </c>
      <c r="K12" s="11">
        <v>142</v>
      </c>
      <c r="L12" s="11">
        <v>92</v>
      </c>
      <c r="M12" s="11">
        <v>120</v>
      </c>
      <c r="N12" s="11">
        <v>117</v>
      </c>
      <c r="O12" s="12">
        <f t="shared" si="0"/>
        <v>1965</v>
      </c>
      <c r="Q12" s="10">
        <v>1014</v>
      </c>
      <c r="R12" s="10" t="s">
        <v>23</v>
      </c>
      <c r="S12" s="11">
        <f t="shared" si="3"/>
        <v>293</v>
      </c>
      <c r="T12" s="11">
        <f t="shared" si="1"/>
        <v>547</v>
      </c>
      <c r="U12" s="11">
        <f t="shared" si="2"/>
        <v>679</v>
      </c>
      <c r="V12" s="11">
        <f t="shared" si="2"/>
        <v>837</v>
      </c>
      <c r="W12" s="11">
        <f t="shared" si="2"/>
        <v>990</v>
      </c>
      <c r="X12" s="11">
        <f t="shared" si="2"/>
        <v>1147</v>
      </c>
      <c r="Y12" s="11">
        <f t="shared" si="2"/>
        <v>1309</v>
      </c>
      <c r="Z12" s="11">
        <f t="shared" si="2"/>
        <v>1494</v>
      </c>
      <c r="AA12" s="11">
        <f t="shared" si="2"/>
        <v>1636</v>
      </c>
      <c r="AB12" s="11">
        <f t="shared" si="2"/>
        <v>1728</v>
      </c>
      <c r="AC12" s="11">
        <f t="shared" si="2"/>
        <v>1848</v>
      </c>
      <c r="AD12" s="11">
        <f t="shared" si="2"/>
        <v>1965</v>
      </c>
    </row>
    <row r="13" spans="1:30" customFormat="1" x14ac:dyDescent="0.2">
      <c r="A13" s="10">
        <v>1015</v>
      </c>
      <c r="B13" s="10" t="s">
        <v>24</v>
      </c>
      <c r="C13" s="11">
        <v>14</v>
      </c>
      <c r="D13" s="11">
        <v>9</v>
      </c>
      <c r="E13" s="11">
        <v>16</v>
      </c>
      <c r="F13" s="11">
        <v>18</v>
      </c>
      <c r="G13" s="11">
        <v>9</v>
      </c>
      <c r="H13" s="11">
        <v>24</v>
      </c>
      <c r="I13" s="11">
        <v>5</v>
      </c>
      <c r="J13" s="11">
        <v>31</v>
      </c>
      <c r="K13" s="11">
        <v>15</v>
      </c>
      <c r="L13" s="11">
        <v>8</v>
      </c>
      <c r="M13" s="11">
        <v>11</v>
      </c>
      <c r="N13" s="11">
        <v>7</v>
      </c>
      <c r="O13" s="12">
        <f t="shared" si="0"/>
        <v>167</v>
      </c>
      <c r="Q13" s="10">
        <v>1015</v>
      </c>
      <c r="R13" s="10" t="s">
        <v>24</v>
      </c>
      <c r="S13" s="11">
        <f t="shared" si="3"/>
        <v>14</v>
      </c>
      <c r="T13" s="11">
        <f t="shared" si="1"/>
        <v>23</v>
      </c>
      <c r="U13" s="11">
        <f t="shared" si="2"/>
        <v>39</v>
      </c>
      <c r="V13" s="11">
        <f t="shared" si="2"/>
        <v>57</v>
      </c>
      <c r="W13" s="11">
        <f t="shared" si="2"/>
        <v>66</v>
      </c>
      <c r="X13" s="11">
        <f t="shared" si="2"/>
        <v>90</v>
      </c>
      <c r="Y13" s="11">
        <f t="shared" si="2"/>
        <v>95</v>
      </c>
      <c r="Z13" s="11">
        <f t="shared" si="2"/>
        <v>126</v>
      </c>
      <c r="AA13" s="11">
        <f t="shared" si="2"/>
        <v>141</v>
      </c>
      <c r="AB13" s="11">
        <f t="shared" si="2"/>
        <v>149</v>
      </c>
      <c r="AC13" s="11">
        <f t="shared" si="2"/>
        <v>160</v>
      </c>
      <c r="AD13" s="11">
        <f t="shared" si="2"/>
        <v>167</v>
      </c>
    </row>
    <row r="14" spans="1:30" customFormat="1" x14ac:dyDescent="0.2">
      <c r="A14" s="10">
        <v>1016</v>
      </c>
      <c r="B14" s="10" t="s">
        <v>25</v>
      </c>
      <c r="C14" s="11">
        <v>4</v>
      </c>
      <c r="D14" s="11">
        <v>15</v>
      </c>
      <c r="E14" s="11">
        <v>19</v>
      </c>
      <c r="F14" s="11">
        <v>15</v>
      </c>
      <c r="G14" s="11">
        <v>20</v>
      </c>
      <c r="H14" s="11">
        <v>20</v>
      </c>
      <c r="I14" s="11">
        <v>47</v>
      </c>
      <c r="J14" s="11">
        <v>51</v>
      </c>
      <c r="K14" s="11">
        <v>15</v>
      </c>
      <c r="L14" s="11">
        <v>16</v>
      </c>
      <c r="M14" s="11">
        <v>11</v>
      </c>
      <c r="N14" s="11">
        <v>15</v>
      </c>
      <c r="O14" s="12">
        <f t="shared" si="0"/>
        <v>248</v>
      </c>
      <c r="Q14" s="10">
        <v>1016</v>
      </c>
      <c r="R14" s="10" t="s">
        <v>25</v>
      </c>
      <c r="S14" s="11">
        <f t="shared" si="3"/>
        <v>4</v>
      </c>
      <c r="T14" s="11">
        <f t="shared" si="1"/>
        <v>19</v>
      </c>
      <c r="U14" s="11">
        <f t="shared" si="2"/>
        <v>38</v>
      </c>
      <c r="V14" s="11">
        <f t="shared" si="2"/>
        <v>53</v>
      </c>
      <c r="W14" s="11">
        <f t="shared" si="2"/>
        <v>73</v>
      </c>
      <c r="X14" s="11">
        <f t="shared" si="2"/>
        <v>93</v>
      </c>
      <c r="Y14" s="11">
        <f t="shared" si="2"/>
        <v>140</v>
      </c>
      <c r="Z14" s="11">
        <f t="shared" si="2"/>
        <v>191</v>
      </c>
      <c r="AA14" s="11">
        <f t="shared" si="2"/>
        <v>206</v>
      </c>
      <c r="AB14" s="11">
        <f t="shared" si="2"/>
        <v>222</v>
      </c>
      <c r="AC14" s="11">
        <f t="shared" si="2"/>
        <v>233</v>
      </c>
      <c r="AD14" s="11">
        <f t="shared" si="2"/>
        <v>248</v>
      </c>
    </row>
    <row r="15" spans="1:30" customFormat="1" x14ac:dyDescent="0.2">
      <c r="A15" s="10">
        <v>1017</v>
      </c>
      <c r="B15" s="10" t="s">
        <v>26</v>
      </c>
      <c r="C15" s="11">
        <v>28</v>
      </c>
      <c r="D15" s="11">
        <v>21</v>
      </c>
      <c r="E15" s="11">
        <v>26</v>
      </c>
      <c r="F15" s="11">
        <v>25</v>
      </c>
      <c r="G15" s="11">
        <v>35</v>
      </c>
      <c r="H15" s="11">
        <v>28</v>
      </c>
      <c r="I15" s="11">
        <v>38</v>
      </c>
      <c r="J15" s="11">
        <v>17</v>
      </c>
      <c r="K15" s="11">
        <v>45</v>
      </c>
      <c r="L15" s="11">
        <v>43</v>
      </c>
      <c r="M15" s="11">
        <v>29</v>
      </c>
      <c r="N15" s="11">
        <v>22</v>
      </c>
      <c r="O15" s="12">
        <f t="shared" si="0"/>
        <v>357</v>
      </c>
      <c r="Q15" s="10">
        <v>1017</v>
      </c>
      <c r="R15" s="10" t="s">
        <v>26</v>
      </c>
      <c r="S15" s="11">
        <f t="shared" si="3"/>
        <v>28</v>
      </c>
      <c r="T15" s="11">
        <f t="shared" si="1"/>
        <v>49</v>
      </c>
      <c r="U15" s="11">
        <f t="shared" si="2"/>
        <v>75</v>
      </c>
      <c r="V15" s="11">
        <f t="shared" si="2"/>
        <v>100</v>
      </c>
      <c r="W15" s="11">
        <f t="shared" si="2"/>
        <v>135</v>
      </c>
      <c r="X15" s="11">
        <f t="shared" si="2"/>
        <v>163</v>
      </c>
      <c r="Y15" s="11">
        <f t="shared" si="2"/>
        <v>201</v>
      </c>
      <c r="Z15" s="11">
        <f t="shared" si="2"/>
        <v>218</v>
      </c>
      <c r="AA15" s="11">
        <f t="shared" si="2"/>
        <v>263</v>
      </c>
      <c r="AB15" s="11">
        <f t="shared" si="2"/>
        <v>306</v>
      </c>
      <c r="AC15" s="11">
        <f t="shared" si="2"/>
        <v>335</v>
      </c>
      <c r="AD15" s="11">
        <f t="shared" si="2"/>
        <v>357</v>
      </c>
    </row>
    <row r="16" spans="1:30" customFormat="1" x14ac:dyDescent="0.2">
      <c r="A16" s="10">
        <v>1018</v>
      </c>
      <c r="B16" s="10" t="s">
        <v>27</v>
      </c>
      <c r="C16" s="11">
        <v>5</v>
      </c>
      <c r="D16" s="11">
        <v>8</v>
      </c>
      <c r="E16" s="11">
        <v>4</v>
      </c>
      <c r="F16" s="11">
        <v>8</v>
      </c>
      <c r="G16" s="11">
        <v>15</v>
      </c>
      <c r="H16" s="11">
        <v>7</v>
      </c>
      <c r="I16" s="11">
        <v>4</v>
      </c>
      <c r="J16" s="11">
        <v>24</v>
      </c>
      <c r="K16" s="11">
        <v>7</v>
      </c>
      <c r="L16" s="11">
        <v>7</v>
      </c>
      <c r="M16" s="11">
        <v>3</v>
      </c>
      <c r="N16" s="11">
        <v>3</v>
      </c>
      <c r="O16" s="12">
        <f t="shared" si="0"/>
        <v>95</v>
      </c>
      <c r="Q16" s="10">
        <v>1018</v>
      </c>
      <c r="R16" s="10" t="s">
        <v>27</v>
      </c>
      <c r="S16" s="11">
        <f t="shared" si="3"/>
        <v>5</v>
      </c>
      <c r="T16" s="11">
        <f t="shared" si="1"/>
        <v>13</v>
      </c>
      <c r="U16" s="11">
        <f t="shared" si="2"/>
        <v>17</v>
      </c>
      <c r="V16" s="11">
        <f t="shared" si="2"/>
        <v>25</v>
      </c>
      <c r="W16" s="11">
        <f t="shared" si="2"/>
        <v>40</v>
      </c>
      <c r="X16" s="11">
        <f t="shared" si="2"/>
        <v>47</v>
      </c>
      <c r="Y16" s="11">
        <f t="shared" si="2"/>
        <v>51</v>
      </c>
      <c r="Z16" s="11">
        <f t="shared" si="2"/>
        <v>75</v>
      </c>
      <c r="AA16" s="11">
        <f t="shared" si="2"/>
        <v>82</v>
      </c>
      <c r="AB16" s="11">
        <f t="shared" si="2"/>
        <v>89</v>
      </c>
      <c r="AC16" s="11">
        <f t="shared" si="2"/>
        <v>92</v>
      </c>
      <c r="AD16" s="11">
        <f t="shared" si="2"/>
        <v>95</v>
      </c>
    </row>
    <row r="17" spans="1:30" customFormat="1" x14ac:dyDescent="0.2">
      <c r="A17" s="10">
        <v>1019</v>
      </c>
      <c r="B17" s="10" t="s">
        <v>28</v>
      </c>
      <c r="C17" s="11">
        <v>6</v>
      </c>
      <c r="D17" s="11">
        <v>5</v>
      </c>
      <c r="E17" s="11">
        <v>6</v>
      </c>
      <c r="F17" s="11">
        <v>7</v>
      </c>
      <c r="G17" s="11">
        <v>18</v>
      </c>
      <c r="H17" s="11">
        <v>5</v>
      </c>
      <c r="I17" s="11">
        <v>18</v>
      </c>
      <c r="J17" s="11">
        <v>15</v>
      </c>
      <c r="K17" s="11">
        <v>4</v>
      </c>
      <c r="L17" s="11">
        <v>5</v>
      </c>
      <c r="M17" s="11">
        <v>2</v>
      </c>
      <c r="N17" s="11">
        <v>4</v>
      </c>
      <c r="O17" s="12">
        <f t="shared" si="0"/>
        <v>95</v>
      </c>
      <c r="Q17" s="10">
        <v>1019</v>
      </c>
      <c r="R17" s="10" t="s">
        <v>28</v>
      </c>
      <c r="S17" s="11">
        <f t="shared" si="3"/>
        <v>6</v>
      </c>
      <c r="T17" s="11">
        <f t="shared" si="1"/>
        <v>11</v>
      </c>
      <c r="U17" s="11">
        <f t="shared" si="2"/>
        <v>17</v>
      </c>
      <c r="V17" s="11">
        <f t="shared" si="2"/>
        <v>24</v>
      </c>
      <c r="W17" s="11">
        <f t="shared" si="2"/>
        <v>42</v>
      </c>
      <c r="X17" s="11">
        <f t="shared" si="2"/>
        <v>47</v>
      </c>
      <c r="Y17" s="11">
        <f t="shared" si="2"/>
        <v>65</v>
      </c>
      <c r="Z17" s="11">
        <f t="shared" si="2"/>
        <v>80</v>
      </c>
      <c r="AA17" s="11">
        <f t="shared" si="2"/>
        <v>84</v>
      </c>
      <c r="AB17" s="11">
        <f t="shared" si="2"/>
        <v>89</v>
      </c>
      <c r="AC17" s="11">
        <f t="shared" si="2"/>
        <v>91</v>
      </c>
      <c r="AD17" s="11">
        <f t="shared" si="2"/>
        <v>95</v>
      </c>
    </row>
    <row r="18" spans="1:30" customFormat="1" x14ac:dyDescent="0.2">
      <c r="A18" s="10">
        <v>1020</v>
      </c>
      <c r="B18" s="10" t="s">
        <v>29</v>
      </c>
      <c r="C18" s="11">
        <v>24</v>
      </c>
      <c r="D18" s="11">
        <v>33</v>
      </c>
      <c r="E18" s="11">
        <v>51</v>
      </c>
      <c r="F18" s="11">
        <v>57</v>
      </c>
      <c r="G18" s="11">
        <v>54</v>
      </c>
      <c r="H18" s="11">
        <v>33</v>
      </c>
      <c r="I18" s="11">
        <v>43</v>
      </c>
      <c r="J18" s="11">
        <v>49</v>
      </c>
      <c r="K18" s="11">
        <v>51</v>
      </c>
      <c r="L18" s="11">
        <v>37</v>
      </c>
      <c r="M18" s="11">
        <v>44</v>
      </c>
      <c r="N18" s="11">
        <v>38</v>
      </c>
      <c r="O18" s="12">
        <f t="shared" si="0"/>
        <v>514</v>
      </c>
      <c r="Q18" s="10">
        <v>1020</v>
      </c>
      <c r="R18" s="10" t="s">
        <v>29</v>
      </c>
      <c r="S18" s="11">
        <f t="shared" si="3"/>
        <v>24</v>
      </c>
      <c r="T18" s="11">
        <f t="shared" si="1"/>
        <v>57</v>
      </c>
      <c r="U18" s="11">
        <f t="shared" ref="U18:AD18" si="4">+T18+E18</f>
        <v>108</v>
      </c>
      <c r="V18" s="11">
        <f t="shared" si="4"/>
        <v>165</v>
      </c>
      <c r="W18" s="11">
        <f t="shared" si="4"/>
        <v>219</v>
      </c>
      <c r="X18" s="11">
        <f t="shared" si="4"/>
        <v>252</v>
      </c>
      <c r="Y18" s="11">
        <f t="shared" si="4"/>
        <v>295</v>
      </c>
      <c r="Z18" s="11">
        <f t="shared" si="4"/>
        <v>344</v>
      </c>
      <c r="AA18" s="11">
        <f t="shared" si="4"/>
        <v>395</v>
      </c>
      <c r="AB18" s="11">
        <f t="shared" si="4"/>
        <v>432</v>
      </c>
      <c r="AC18" s="11">
        <f t="shared" si="4"/>
        <v>476</v>
      </c>
      <c r="AD18" s="11">
        <f t="shared" si="4"/>
        <v>514</v>
      </c>
    </row>
    <row r="19" spans="1:30" customFormat="1" x14ac:dyDescent="0.2">
      <c r="A19" s="10">
        <v>1021</v>
      </c>
      <c r="B19" s="10" t="s">
        <v>30</v>
      </c>
      <c r="C19" s="11">
        <v>4</v>
      </c>
      <c r="D19" s="11">
        <v>13</v>
      </c>
      <c r="E19" s="11">
        <v>28</v>
      </c>
      <c r="F19" s="11">
        <v>22</v>
      </c>
      <c r="G19" s="11">
        <v>22</v>
      </c>
      <c r="H19" s="11">
        <v>23</v>
      </c>
      <c r="I19" s="11">
        <v>15</v>
      </c>
      <c r="J19" s="11">
        <v>19</v>
      </c>
      <c r="K19" s="11">
        <v>31</v>
      </c>
      <c r="L19" s="11">
        <v>14</v>
      </c>
      <c r="M19" s="11">
        <v>14</v>
      </c>
      <c r="N19" s="11">
        <v>15</v>
      </c>
      <c r="O19" s="12">
        <f t="shared" si="0"/>
        <v>220</v>
      </c>
      <c r="Q19" s="10">
        <v>1021</v>
      </c>
      <c r="R19" s="10" t="s">
        <v>30</v>
      </c>
      <c r="S19" s="11">
        <f t="shared" si="3"/>
        <v>4</v>
      </c>
      <c r="T19" s="11">
        <f t="shared" ref="T19:AD28" si="5">+S19+D19</f>
        <v>17</v>
      </c>
      <c r="U19" s="11">
        <f t="shared" si="5"/>
        <v>45</v>
      </c>
      <c r="V19" s="11">
        <f t="shared" si="5"/>
        <v>67</v>
      </c>
      <c r="W19" s="11">
        <f t="shared" si="5"/>
        <v>89</v>
      </c>
      <c r="X19" s="11">
        <f t="shared" si="5"/>
        <v>112</v>
      </c>
      <c r="Y19" s="11">
        <f t="shared" si="5"/>
        <v>127</v>
      </c>
      <c r="Z19" s="11">
        <f t="shared" si="5"/>
        <v>146</v>
      </c>
      <c r="AA19" s="11">
        <f t="shared" si="5"/>
        <v>177</v>
      </c>
      <c r="AB19" s="11">
        <f t="shared" si="5"/>
        <v>191</v>
      </c>
      <c r="AC19" s="11">
        <f t="shared" si="5"/>
        <v>205</v>
      </c>
      <c r="AD19" s="11">
        <f t="shared" si="5"/>
        <v>220</v>
      </c>
    </row>
    <row r="20" spans="1:30" customFormat="1" x14ac:dyDescent="0.2">
      <c r="A20" s="10">
        <v>1022</v>
      </c>
      <c r="B20" s="10" t="s">
        <v>31</v>
      </c>
      <c r="C20" s="11">
        <v>52</v>
      </c>
      <c r="D20" s="11">
        <v>84</v>
      </c>
      <c r="E20" s="11">
        <v>68</v>
      </c>
      <c r="F20" s="11">
        <v>171</v>
      </c>
      <c r="G20" s="11">
        <v>86</v>
      </c>
      <c r="H20" s="11">
        <v>84</v>
      </c>
      <c r="I20" s="11">
        <v>57</v>
      </c>
      <c r="J20" s="11">
        <v>71</v>
      </c>
      <c r="K20" s="11">
        <v>90</v>
      </c>
      <c r="L20" s="11">
        <v>79</v>
      </c>
      <c r="M20" s="11">
        <v>105</v>
      </c>
      <c r="N20" s="11">
        <v>107</v>
      </c>
      <c r="O20" s="12">
        <f t="shared" si="0"/>
        <v>1054</v>
      </c>
      <c r="Q20" s="10">
        <v>1022</v>
      </c>
      <c r="R20" s="10" t="s">
        <v>31</v>
      </c>
      <c r="S20" s="11">
        <f t="shared" si="3"/>
        <v>52</v>
      </c>
      <c r="T20" s="11">
        <f t="shared" si="5"/>
        <v>136</v>
      </c>
      <c r="U20" s="11">
        <f t="shared" si="5"/>
        <v>204</v>
      </c>
      <c r="V20" s="11">
        <f t="shared" si="5"/>
        <v>375</v>
      </c>
      <c r="W20" s="11">
        <f t="shared" si="5"/>
        <v>461</v>
      </c>
      <c r="X20" s="11">
        <f t="shared" si="5"/>
        <v>545</v>
      </c>
      <c r="Y20" s="11">
        <f t="shared" si="5"/>
        <v>602</v>
      </c>
      <c r="Z20" s="11">
        <f t="shared" si="5"/>
        <v>673</v>
      </c>
      <c r="AA20" s="11">
        <f t="shared" si="5"/>
        <v>763</v>
      </c>
      <c r="AB20" s="11">
        <f t="shared" si="5"/>
        <v>842</v>
      </c>
      <c r="AC20" s="11">
        <f t="shared" si="5"/>
        <v>947</v>
      </c>
      <c r="AD20" s="11">
        <f t="shared" si="5"/>
        <v>1054</v>
      </c>
    </row>
    <row r="21" spans="1:30" customFormat="1" x14ac:dyDescent="0.2">
      <c r="A21" s="10">
        <v>1023</v>
      </c>
      <c r="B21" s="10" t="s">
        <v>32</v>
      </c>
      <c r="C21" s="11">
        <v>11</v>
      </c>
      <c r="D21" s="11">
        <v>10</v>
      </c>
      <c r="E21" s="11">
        <v>53</v>
      </c>
      <c r="F21" s="11">
        <v>29</v>
      </c>
      <c r="G21" s="11">
        <v>15</v>
      </c>
      <c r="H21" s="11">
        <v>28</v>
      </c>
      <c r="I21" s="11">
        <v>10</v>
      </c>
      <c r="J21" s="11">
        <v>14</v>
      </c>
      <c r="K21" s="11">
        <v>35</v>
      </c>
      <c r="L21" s="11">
        <v>10</v>
      </c>
      <c r="M21" s="11">
        <v>8</v>
      </c>
      <c r="N21" s="11">
        <v>8</v>
      </c>
      <c r="O21" s="12">
        <f t="shared" si="0"/>
        <v>231</v>
      </c>
      <c r="Q21" s="10">
        <v>1023</v>
      </c>
      <c r="R21" s="10" t="s">
        <v>32</v>
      </c>
      <c r="S21" s="11">
        <f t="shared" si="3"/>
        <v>11</v>
      </c>
      <c r="T21" s="11">
        <f t="shared" si="5"/>
        <v>21</v>
      </c>
      <c r="U21" s="11">
        <f t="shared" si="5"/>
        <v>74</v>
      </c>
      <c r="V21" s="11">
        <f t="shared" si="5"/>
        <v>103</v>
      </c>
      <c r="W21" s="11">
        <f t="shared" si="5"/>
        <v>118</v>
      </c>
      <c r="X21" s="11">
        <f t="shared" si="5"/>
        <v>146</v>
      </c>
      <c r="Y21" s="11">
        <f t="shared" si="5"/>
        <v>156</v>
      </c>
      <c r="Z21" s="11">
        <f t="shared" si="5"/>
        <v>170</v>
      </c>
      <c r="AA21" s="11">
        <f t="shared" si="5"/>
        <v>205</v>
      </c>
      <c r="AB21" s="11">
        <f t="shared" si="5"/>
        <v>215</v>
      </c>
      <c r="AC21" s="11">
        <f t="shared" si="5"/>
        <v>223</v>
      </c>
      <c r="AD21" s="11">
        <f t="shared" si="5"/>
        <v>231</v>
      </c>
    </row>
    <row r="22" spans="1:30" customFormat="1" x14ac:dyDescent="0.2">
      <c r="A22" s="10">
        <v>1024</v>
      </c>
      <c r="B22" s="10" t="s">
        <v>33</v>
      </c>
      <c r="C22" s="11">
        <v>79</v>
      </c>
      <c r="D22" s="11">
        <v>109</v>
      </c>
      <c r="E22" s="11">
        <v>116</v>
      </c>
      <c r="F22" s="11">
        <v>72</v>
      </c>
      <c r="G22" s="11">
        <v>118</v>
      </c>
      <c r="H22" s="11">
        <v>74</v>
      </c>
      <c r="I22" s="11">
        <v>194</v>
      </c>
      <c r="J22" s="11">
        <v>127</v>
      </c>
      <c r="K22" s="11">
        <v>163</v>
      </c>
      <c r="L22" s="11">
        <v>121</v>
      </c>
      <c r="M22" s="11">
        <v>99</v>
      </c>
      <c r="N22" s="11">
        <v>264</v>
      </c>
      <c r="O22" s="12">
        <f t="shared" si="0"/>
        <v>1536</v>
      </c>
      <c r="Q22" s="10">
        <v>1024</v>
      </c>
      <c r="R22" s="10" t="s">
        <v>33</v>
      </c>
      <c r="S22" s="11">
        <f t="shared" si="3"/>
        <v>79</v>
      </c>
      <c r="T22" s="11">
        <f t="shared" si="5"/>
        <v>188</v>
      </c>
      <c r="U22" s="11">
        <f t="shared" si="5"/>
        <v>304</v>
      </c>
      <c r="V22" s="11">
        <f t="shared" si="5"/>
        <v>376</v>
      </c>
      <c r="W22" s="11">
        <f t="shared" si="5"/>
        <v>494</v>
      </c>
      <c r="X22" s="11">
        <f t="shared" si="5"/>
        <v>568</v>
      </c>
      <c r="Y22" s="11">
        <f t="shared" si="5"/>
        <v>762</v>
      </c>
      <c r="Z22" s="11">
        <f t="shared" si="5"/>
        <v>889</v>
      </c>
      <c r="AA22" s="11">
        <f t="shared" si="5"/>
        <v>1052</v>
      </c>
      <c r="AB22" s="11">
        <f t="shared" si="5"/>
        <v>1173</v>
      </c>
      <c r="AC22" s="11">
        <f t="shared" si="5"/>
        <v>1272</v>
      </c>
      <c r="AD22" s="11">
        <f t="shared" si="5"/>
        <v>1536</v>
      </c>
    </row>
    <row r="23" spans="1:30" customFormat="1" x14ac:dyDescent="0.2">
      <c r="A23" s="10">
        <v>1025</v>
      </c>
      <c r="B23" s="10" t="s">
        <v>34</v>
      </c>
      <c r="C23" s="11">
        <v>13</v>
      </c>
      <c r="D23" s="11">
        <v>65</v>
      </c>
      <c r="E23" s="11">
        <v>38</v>
      </c>
      <c r="F23" s="11">
        <v>31</v>
      </c>
      <c r="G23" s="11">
        <v>20</v>
      </c>
      <c r="H23" s="11">
        <v>54</v>
      </c>
      <c r="I23" s="11">
        <v>24</v>
      </c>
      <c r="J23" s="11">
        <v>24</v>
      </c>
      <c r="K23" s="11">
        <v>264</v>
      </c>
      <c r="L23" s="11">
        <v>130</v>
      </c>
      <c r="M23" s="11">
        <v>31</v>
      </c>
      <c r="N23" s="11">
        <v>32</v>
      </c>
      <c r="O23" s="12">
        <f t="shared" si="0"/>
        <v>726</v>
      </c>
      <c r="Q23" s="10">
        <v>1025</v>
      </c>
      <c r="R23" s="10" t="s">
        <v>34</v>
      </c>
      <c r="S23" s="11">
        <f t="shared" si="3"/>
        <v>13</v>
      </c>
      <c r="T23" s="11">
        <f t="shared" si="5"/>
        <v>78</v>
      </c>
      <c r="U23" s="11">
        <f t="shared" si="5"/>
        <v>116</v>
      </c>
      <c r="V23" s="11">
        <f t="shared" si="5"/>
        <v>147</v>
      </c>
      <c r="W23" s="11">
        <f t="shared" si="5"/>
        <v>167</v>
      </c>
      <c r="X23" s="11">
        <f t="shared" si="5"/>
        <v>221</v>
      </c>
      <c r="Y23" s="11">
        <f t="shared" si="5"/>
        <v>245</v>
      </c>
      <c r="Z23" s="11">
        <f t="shared" si="5"/>
        <v>269</v>
      </c>
      <c r="AA23" s="11">
        <f t="shared" si="5"/>
        <v>533</v>
      </c>
      <c r="AB23" s="11">
        <f t="shared" si="5"/>
        <v>663</v>
      </c>
      <c r="AC23" s="11">
        <f t="shared" si="5"/>
        <v>694</v>
      </c>
      <c r="AD23" s="11">
        <f t="shared" si="5"/>
        <v>726</v>
      </c>
    </row>
    <row r="24" spans="1:30" customFormat="1" x14ac:dyDescent="0.2">
      <c r="A24" s="10">
        <v>1026</v>
      </c>
      <c r="B24" s="10" t="s">
        <v>35</v>
      </c>
      <c r="C24" s="11">
        <v>9</v>
      </c>
      <c r="D24" s="11">
        <v>6</v>
      </c>
      <c r="E24" s="11">
        <v>26</v>
      </c>
      <c r="F24" s="11">
        <v>8</v>
      </c>
      <c r="G24" s="11">
        <v>6</v>
      </c>
      <c r="H24" s="11">
        <v>7</v>
      </c>
      <c r="I24" s="11">
        <v>17</v>
      </c>
      <c r="J24" s="11">
        <v>24</v>
      </c>
      <c r="K24" s="11">
        <v>3</v>
      </c>
      <c r="L24" s="11">
        <v>13</v>
      </c>
      <c r="M24" s="11">
        <v>6</v>
      </c>
      <c r="N24" s="11">
        <v>6</v>
      </c>
      <c r="O24" s="12">
        <f t="shared" si="0"/>
        <v>131</v>
      </c>
      <c r="Q24" s="10">
        <v>1026</v>
      </c>
      <c r="R24" s="10" t="s">
        <v>35</v>
      </c>
      <c r="S24" s="11">
        <f t="shared" si="3"/>
        <v>9</v>
      </c>
      <c r="T24" s="11">
        <f t="shared" si="5"/>
        <v>15</v>
      </c>
      <c r="U24" s="11">
        <f t="shared" si="5"/>
        <v>41</v>
      </c>
      <c r="V24" s="11">
        <f t="shared" si="5"/>
        <v>49</v>
      </c>
      <c r="W24" s="11">
        <f t="shared" si="5"/>
        <v>55</v>
      </c>
      <c r="X24" s="11">
        <f t="shared" si="5"/>
        <v>62</v>
      </c>
      <c r="Y24" s="11">
        <f t="shared" si="5"/>
        <v>79</v>
      </c>
      <c r="Z24" s="11">
        <f t="shared" si="5"/>
        <v>103</v>
      </c>
      <c r="AA24" s="11">
        <f t="shared" si="5"/>
        <v>106</v>
      </c>
      <c r="AB24" s="11">
        <f t="shared" si="5"/>
        <v>119</v>
      </c>
      <c r="AC24" s="11">
        <f t="shared" si="5"/>
        <v>125</v>
      </c>
      <c r="AD24" s="11">
        <f t="shared" si="5"/>
        <v>131</v>
      </c>
    </row>
    <row r="25" spans="1:30" customFormat="1" x14ac:dyDescent="0.2">
      <c r="A25" s="10">
        <v>1027</v>
      </c>
      <c r="B25" s="10" t="s">
        <v>36</v>
      </c>
      <c r="C25" s="11">
        <v>8</v>
      </c>
      <c r="D25" s="11">
        <v>5</v>
      </c>
      <c r="E25" s="11">
        <v>19</v>
      </c>
      <c r="F25" s="11">
        <v>10</v>
      </c>
      <c r="G25" s="11">
        <v>15</v>
      </c>
      <c r="H25" s="11">
        <v>9</v>
      </c>
      <c r="I25" s="11">
        <v>6</v>
      </c>
      <c r="J25" s="11">
        <v>14</v>
      </c>
      <c r="K25" s="11">
        <v>10</v>
      </c>
      <c r="L25" s="11">
        <v>6</v>
      </c>
      <c r="M25" s="11">
        <v>5</v>
      </c>
      <c r="N25" s="11">
        <v>7</v>
      </c>
      <c r="O25" s="12">
        <f t="shared" si="0"/>
        <v>114</v>
      </c>
      <c r="Q25" s="10">
        <v>1027</v>
      </c>
      <c r="R25" s="10" t="s">
        <v>36</v>
      </c>
      <c r="S25" s="11">
        <f t="shared" si="3"/>
        <v>8</v>
      </c>
      <c r="T25" s="11">
        <f t="shared" si="5"/>
        <v>13</v>
      </c>
      <c r="U25" s="11">
        <f t="shared" si="5"/>
        <v>32</v>
      </c>
      <c r="V25" s="11">
        <f t="shared" si="5"/>
        <v>42</v>
      </c>
      <c r="W25" s="11">
        <f t="shared" si="5"/>
        <v>57</v>
      </c>
      <c r="X25" s="11">
        <f t="shared" si="5"/>
        <v>66</v>
      </c>
      <c r="Y25" s="11">
        <f t="shared" si="5"/>
        <v>72</v>
      </c>
      <c r="Z25" s="11">
        <f t="shared" si="5"/>
        <v>86</v>
      </c>
      <c r="AA25" s="11">
        <f t="shared" si="5"/>
        <v>96</v>
      </c>
      <c r="AB25" s="11">
        <f t="shared" si="5"/>
        <v>102</v>
      </c>
      <c r="AC25" s="11">
        <f t="shared" si="5"/>
        <v>107</v>
      </c>
      <c r="AD25" s="11">
        <f t="shared" si="5"/>
        <v>114</v>
      </c>
    </row>
    <row r="26" spans="1:30" customFormat="1" x14ac:dyDescent="0.2">
      <c r="A26" s="10">
        <v>1028</v>
      </c>
      <c r="B26" s="10" t="s">
        <v>37</v>
      </c>
      <c r="C26" s="11">
        <v>28</v>
      </c>
      <c r="D26" s="11">
        <v>39</v>
      </c>
      <c r="E26" s="11">
        <v>51</v>
      </c>
      <c r="F26" s="11">
        <v>54</v>
      </c>
      <c r="G26" s="11">
        <v>43</v>
      </c>
      <c r="H26" s="11">
        <v>92</v>
      </c>
      <c r="I26" s="11">
        <v>31</v>
      </c>
      <c r="J26" s="11">
        <v>69</v>
      </c>
      <c r="K26" s="11">
        <v>54</v>
      </c>
      <c r="L26" s="11">
        <v>51</v>
      </c>
      <c r="M26" s="11">
        <v>61</v>
      </c>
      <c r="N26" s="11">
        <v>37</v>
      </c>
      <c r="O26" s="12">
        <f t="shared" si="0"/>
        <v>610</v>
      </c>
      <c r="Q26" s="10">
        <v>1028</v>
      </c>
      <c r="R26" s="10" t="s">
        <v>37</v>
      </c>
      <c r="S26" s="11">
        <f t="shared" si="3"/>
        <v>28</v>
      </c>
      <c r="T26" s="11">
        <f t="shared" si="5"/>
        <v>67</v>
      </c>
      <c r="U26" s="11">
        <f t="shared" si="5"/>
        <v>118</v>
      </c>
      <c r="V26" s="11">
        <f t="shared" si="5"/>
        <v>172</v>
      </c>
      <c r="W26" s="11">
        <f t="shared" si="5"/>
        <v>215</v>
      </c>
      <c r="X26" s="11">
        <f t="shared" si="5"/>
        <v>307</v>
      </c>
      <c r="Y26" s="11">
        <f t="shared" si="5"/>
        <v>338</v>
      </c>
      <c r="Z26" s="11">
        <f t="shared" si="5"/>
        <v>407</v>
      </c>
      <c r="AA26" s="11">
        <f t="shared" si="5"/>
        <v>461</v>
      </c>
      <c r="AB26" s="11">
        <f t="shared" si="5"/>
        <v>512</v>
      </c>
      <c r="AC26" s="11">
        <f t="shared" si="5"/>
        <v>573</v>
      </c>
      <c r="AD26" s="11">
        <f t="shared" si="5"/>
        <v>610</v>
      </c>
    </row>
    <row r="27" spans="1:30" customFormat="1" x14ac:dyDescent="0.2">
      <c r="A27" s="10">
        <v>1029</v>
      </c>
      <c r="B27" s="10" t="s">
        <v>38</v>
      </c>
      <c r="C27" s="11">
        <v>31</v>
      </c>
      <c r="D27" s="11">
        <v>38</v>
      </c>
      <c r="E27" s="11">
        <v>40</v>
      </c>
      <c r="F27" s="11">
        <v>9</v>
      </c>
      <c r="G27" s="11">
        <v>18</v>
      </c>
      <c r="H27" s="11">
        <v>10</v>
      </c>
      <c r="I27" s="11">
        <v>19</v>
      </c>
      <c r="J27" s="11">
        <v>10</v>
      </c>
      <c r="K27" s="11">
        <v>3</v>
      </c>
      <c r="L27" s="11">
        <v>8</v>
      </c>
      <c r="M27" s="11">
        <v>4</v>
      </c>
      <c r="N27" s="11">
        <v>3</v>
      </c>
      <c r="O27" s="12">
        <f t="shared" si="0"/>
        <v>193</v>
      </c>
      <c r="Q27" s="10">
        <v>1029</v>
      </c>
      <c r="R27" s="10" t="s">
        <v>38</v>
      </c>
      <c r="S27" s="11">
        <f t="shared" si="3"/>
        <v>31</v>
      </c>
      <c r="T27" s="11">
        <f t="shared" si="5"/>
        <v>69</v>
      </c>
      <c r="U27" s="11">
        <f t="shared" si="5"/>
        <v>109</v>
      </c>
      <c r="V27" s="11">
        <f t="shared" si="5"/>
        <v>118</v>
      </c>
      <c r="W27" s="11">
        <f t="shared" si="5"/>
        <v>136</v>
      </c>
      <c r="X27" s="11">
        <f t="shared" si="5"/>
        <v>146</v>
      </c>
      <c r="Y27" s="11">
        <f t="shared" si="5"/>
        <v>165</v>
      </c>
      <c r="Z27" s="11">
        <f t="shared" si="5"/>
        <v>175</v>
      </c>
      <c r="AA27" s="11">
        <f t="shared" si="5"/>
        <v>178</v>
      </c>
      <c r="AB27" s="11">
        <f t="shared" si="5"/>
        <v>186</v>
      </c>
      <c r="AC27" s="11">
        <f t="shared" si="5"/>
        <v>190</v>
      </c>
      <c r="AD27" s="11">
        <f t="shared" si="5"/>
        <v>193</v>
      </c>
    </row>
    <row r="28" spans="1:30" customFormat="1" x14ac:dyDescent="0.2">
      <c r="A28" s="15">
        <v>1030</v>
      </c>
      <c r="B28" s="15" t="s">
        <v>18</v>
      </c>
      <c r="C28" s="16">
        <v>9</v>
      </c>
      <c r="D28" s="16">
        <v>17</v>
      </c>
      <c r="E28" s="16">
        <v>7</v>
      </c>
      <c r="F28" s="16">
        <v>27</v>
      </c>
      <c r="G28" s="16">
        <v>16</v>
      </c>
      <c r="H28" s="16">
        <v>15</v>
      </c>
      <c r="I28" s="16">
        <v>14</v>
      </c>
      <c r="J28" s="16">
        <v>14</v>
      </c>
      <c r="K28" s="16">
        <v>12</v>
      </c>
      <c r="L28" s="16">
        <v>9</v>
      </c>
      <c r="M28" s="16">
        <v>8</v>
      </c>
      <c r="N28" s="16">
        <v>3</v>
      </c>
      <c r="O28" s="17">
        <f t="shared" si="0"/>
        <v>151</v>
      </c>
      <c r="Q28" s="15">
        <v>1030</v>
      </c>
      <c r="R28" s="15" t="s">
        <v>18</v>
      </c>
      <c r="S28" s="16">
        <f t="shared" si="3"/>
        <v>9</v>
      </c>
      <c r="T28" s="16">
        <f t="shared" si="5"/>
        <v>26</v>
      </c>
      <c r="U28" s="16">
        <f t="shared" si="5"/>
        <v>33</v>
      </c>
      <c r="V28" s="16">
        <f t="shared" si="5"/>
        <v>60</v>
      </c>
      <c r="W28" s="16">
        <f t="shared" si="5"/>
        <v>76</v>
      </c>
      <c r="X28" s="16">
        <f t="shared" si="5"/>
        <v>91</v>
      </c>
      <c r="Y28" s="16">
        <f t="shared" si="5"/>
        <v>105</v>
      </c>
      <c r="Z28" s="16">
        <f t="shared" si="5"/>
        <v>119</v>
      </c>
      <c r="AA28" s="16">
        <f t="shared" si="5"/>
        <v>131</v>
      </c>
      <c r="AB28" s="16">
        <f t="shared" si="5"/>
        <v>140</v>
      </c>
      <c r="AC28" s="16">
        <f t="shared" si="5"/>
        <v>148</v>
      </c>
      <c r="AD28" s="16">
        <f t="shared" si="5"/>
        <v>151</v>
      </c>
    </row>
    <row r="29" spans="1:30" customFormat="1" x14ac:dyDescent="0.2">
      <c r="A29" s="4">
        <v>10300</v>
      </c>
      <c r="B29" s="4" t="s">
        <v>55</v>
      </c>
      <c r="C29" s="5">
        <f t="shared" ref="C29:N29" si="6">SUM(C2:C28)</f>
        <v>1477</v>
      </c>
      <c r="D29" s="5">
        <f t="shared" si="6"/>
        <v>1597</v>
      </c>
      <c r="E29" s="5">
        <f t="shared" si="6"/>
        <v>1622</v>
      </c>
      <c r="F29" s="5">
        <f t="shared" si="6"/>
        <v>1409</v>
      </c>
      <c r="G29" s="5">
        <f t="shared" si="6"/>
        <v>1469</v>
      </c>
      <c r="H29" s="5">
        <f t="shared" si="6"/>
        <v>1551</v>
      </c>
      <c r="I29" s="5">
        <f t="shared" si="6"/>
        <v>1367</v>
      </c>
      <c r="J29" s="5">
        <f t="shared" si="6"/>
        <v>1647</v>
      </c>
      <c r="K29" s="5">
        <f t="shared" si="6"/>
        <v>1831</v>
      </c>
      <c r="L29" s="5">
        <f t="shared" si="6"/>
        <v>1356</v>
      </c>
      <c r="M29" s="5">
        <f t="shared" si="6"/>
        <v>1360</v>
      </c>
      <c r="N29" s="5">
        <f t="shared" si="6"/>
        <v>1325</v>
      </c>
      <c r="O29" s="6">
        <f t="shared" si="0"/>
        <v>18011</v>
      </c>
      <c r="Q29" s="4">
        <v>10300</v>
      </c>
      <c r="R29" s="4" t="s">
        <v>142</v>
      </c>
      <c r="S29" s="5">
        <f>SUM(S2:S28)</f>
        <v>1477</v>
      </c>
      <c r="T29" s="5">
        <f>SUM(T2:T28)</f>
        <v>3074</v>
      </c>
      <c r="U29" s="5">
        <f>SUM(U2:U28)</f>
        <v>4696</v>
      </c>
      <c r="V29" s="5">
        <f t="shared" ref="V29:AD29" si="7">SUM(V2:V28)</f>
        <v>6105</v>
      </c>
      <c r="W29" s="5">
        <f t="shared" si="7"/>
        <v>7574</v>
      </c>
      <c r="X29" s="5">
        <f t="shared" si="7"/>
        <v>9125</v>
      </c>
      <c r="Y29" s="5">
        <f t="shared" si="7"/>
        <v>10492</v>
      </c>
      <c r="Z29" s="5">
        <f t="shared" si="7"/>
        <v>12139</v>
      </c>
      <c r="AA29" s="5">
        <f t="shared" si="7"/>
        <v>13970</v>
      </c>
      <c r="AB29" s="5">
        <f t="shared" si="7"/>
        <v>15326</v>
      </c>
      <c r="AC29" s="5">
        <f t="shared" si="7"/>
        <v>16686</v>
      </c>
      <c r="AD29" s="5">
        <f t="shared" si="7"/>
        <v>18011</v>
      </c>
    </row>
    <row r="30" spans="1:30" customFormat="1" x14ac:dyDescent="0.2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30" customFormat="1" x14ac:dyDescent="0.2">
      <c r="A31" s="3" t="s">
        <v>52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55</v>
      </c>
      <c r="Q31" s="3" t="s">
        <v>73</v>
      </c>
      <c r="R31" s="3" t="s">
        <v>39</v>
      </c>
      <c r="S31" s="3" t="s">
        <v>74</v>
      </c>
      <c r="T31" s="3" t="s">
        <v>75</v>
      </c>
      <c r="U31" s="3" t="s">
        <v>76</v>
      </c>
      <c r="V31" s="3" t="s">
        <v>77</v>
      </c>
      <c r="W31" s="3" t="s">
        <v>78</v>
      </c>
      <c r="X31" s="3" t="s">
        <v>79</v>
      </c>
      <c r="Y31" s="3" t="s">
        <v>80</v>
      </c>
      <c r="Z31" s="3" t="s">
        <v>81</v>
      </c>
      <c r="AA31" s="3" t="s">
        <v>82</v>
      </c>
      <c r="AB31" s="3" t="s">
        <v>83</v>
      </c>
      <c r="AC31" s="3" t="s">
        <v>84</v>
      </c>
      <c r="AD31" s="3" t="s">
        <v>85</v>
      </c>
    </row>
    <row r="32" spans="1:30" customFormat="1" x14ac:dyDescent="0.2">
      <c r="A32" s="7">
        <v>1004</v>
      </c>
      <c r="B32" s="7" t="s">
        <v>94</v>
      </c>
      <c r="C32" s="19">
        <v>2.7552669999999999</v>
      </c>
      <c r="D32" s="19">
        <v>3.0684119999999999</v>
      </c>
      <c r="E32" s="19">
        <v>2.844357</v>
      </c>
      <c r="F32" s="19">
        <v>2.9144220000000001</v>
      </c>
      <c r="G32" s="19">
        <v>2.9365070000000002</v>
      </c>
      <c r="H32" s="19">
        <v>2.856951</v>
      </c>
      <c r="I32" s="19">
        <v>3.180971</v>
      </c>
      <c r="J32" s="19">
        <v>2.9791370000000001</v>
      </c>
      <c r="K32" s="19">
        <v>2.9544640000000002</v>
      </c>
      <c r="L32" s="19">
        <v>2.77887</v>
      </c>
      <c r="M32" s="19">
        <v>2.8654989999999998</v>
      </c>
      <c r="N32" s="19">
        <v>2.9164400000000001</v>
      </c>
      <c r="O32" s="20">
        <f t="shared" ref="O32:O59" si="8">SUM(C32:N32)</f>
        <v>35.051297000000005</v>
      </c>
      <c r="Q32" s="7">
        <v>1004</v>
      </c>
      <c r="R32" s="7" t="s">
        <v>94</v>
      </c>
      <c r="S32" s="19">
        <f>+C32</f>
        <v>2.7552669999999999</v>
      </c>
      <c r="T32" s="19">
        <f>+S32+D32</f>
        <v>5.8236790000000003</v>
      </c>
      <c r="U32" s="19">
        <f t="shared" ref="U32:AD47" si="9">+T32+E32</f>
        <v>8.6680360000000007</v>
      </c>
      <c r="V32" s="19">
        <f t="shared" si="9"/>
        <v>11.582458000000001</v>
      </c>
      <c r="W32" s="19">
        <f t="shared" si="9"/>
        <v>14.518965000000001</v>
      </c>
      <c r="X32" s="19">
        <f t="shared" si="9"/>
        <v>17.375916</v>
      </c>
      <c r="Y32" s="19">
        <f t="shared" si="9"/>
        <v>20.556887</v>
      </c>
      <c r="Z32" s="19">
        <f t="shared" si="9"/>
        <v>23.536024000000001</v>
      </c>
      <c r="AA32" s="19">
        <f t="shared" si="9"/>
        <v>26.490488000000003</v>
      </c>
      <c r="AB32" s="19">
        <f t="shared" si="9"/>
        <v>29.269358000000004</v>
      </c>
      <c r="AC32" s="19">
        <f t="shared" si="9"/>
        <v>32.134857000000004</v>
      </c>
      <c r="AD32" s="19">
        <f t="shared" si="9"/>
        <v>35.051297000000005</v>
      </c>
    </row>
    <row r="33" spans="1:30" customFormat="1" x14ac:dyDescent="0.2">
      <c r="A33" s="10">
        <v>1005</v>
      </c>
      <c r="B33" s="10" t="s">
        <v>13</v>
      </c>
      <c r="C33" s="21">
        <v>4.9553E-2</v>
      </c>
      <c r="D33" s="21">
        <v>5.0026000000000001E-2</v>
      </c>
      <c r="E33" s="21">
        <v>4.7293000000000002E-2</v>
      </c>
      <c r="F33" s="21">
        <v>5.1707999999999997E-2</v>
      </c>
      <c r="G33" s="21">
        <v>4.9485000000000001E-2</v>
      </c>
      <c r="H33" s="21">
        <v>5.1118999999999998E-2</v>
      </c>
      <c r="I33" s="21">
        <v>5.62E-2</v>
      </c>
      <c r="J33" s="21">
        <v>5.9318999999999997E-2</v>
      </c>
      <c r="K33" s="21">
        <v>5.3476999999999997E-2</v>
      </c>
      <c r="L33" s="21">
        <v>4.6998999999999999E-2</v>
      </c>
      <c r="M33" s="21">
        <v>5.0863999999999999E-2</v>
      </c>
      <c r="N33" s="21">
        <v>5.0619999999999998E-2</v>
      </c>
      <c r="O33" s="22">
        <f t="shared" si="8"/>
        <v>0.61666300000000007</v>
      </c>
      <c r="Q33" s="10">
        <v>1005</v>
      </c>
      <c r="R33" s="10" t="s">
        <v>13</v>
      </c>
      <c r="S33" s="21">
        <f t="shared" ref="S33:S58" si="10">+C33</f>
        <v>4.9553E-2</v>
      </c>
      <c r="T33" s="21">
        <f t="shared" ref="T33:T58" si="11">+S33+D33</f>
        <v>9.9579000000000001E-2</v>
      </c>
      <c r="U33" s="21">
        <f t="shared" si="9"/>
        <v>0.146872</v>
      </c>
      <c r="V33" s="21">
        <f t="shared" si="9"/>
        <v>0.19858000000000001</v>
      </c>
      <c r="W33" s="21">
        <f t="shared" si="9"/>
        <v>0.24806500000000001</v>
      </c>
      <c r="X33" s="21">
        <f t="shared" si="9"/>
        <v>0.29918400000000001</v>
      </c>
      <c r="Y33" s="21">
        <f t="shared" si="9"/>
        <v>0.35538400000000003</v>
      </c>
      <c r="Z33" s="21">
        <f t="shared" si="9"/>
        <v>0.41470300000000004</v>
      </c>
      <c r="AA33" s="21">
        <f t="shared" si="9"/>
        <v>0.46818000000000004</v>
      </c>
      <c r="AB33" s="21">
        <f t="shared" si="9"/>
        <v>0.51517900000000005</v>
      </c>
      <c r="AC33" s="21">
        <f t="shared" si="9"/>
        <v>0.56604300000000007</v>
      </c>
      <c r="AD33" s="21">
        <f t="shared" si="9"/>
        <v>0.61666300000000007</v>
      </c>
    </row>
    <row r="34" spans="1:30" customFormat="1" x14ac:dyDescent="0.2">
      <c r="A34" s="10">
        <v>1006</v>
      </c>
      <c r="B34" s="10" t="s">
        <v>14</v>
      </c>
      <c r="C34" s="21">
        <v>0.220945</v>
      </c>
      <c r="D34" s="21">
        <v>0.228241</v>
      </c>
      <c r="E34" s="21">
        <v>0.23329295999999999</v>
      </c>
      <c r="F34" s="21">
        <v>0.24472885</v>
      </c>
      <c r="G34" s="21">
        <v>0.25385099999999999</v>
      </c>
      <c r="H34" s="21">
        <v>0.23970776999999999</v>
      </c>
      <c r="I34" s="21">
        <v>0.269451</v>
      </c>
      <c r="J34" s="21">
        <v>0.27952300000000002</v>
      </c>
      <c r="K34" s="21">
        <v>0.250778</v>
      </c>
      <c r="L34" s="21">
        <v>0.230072</v>
      </c>
      <c r="M34" s="21">
        <v>0.23275899999999999</v>
      </c>
      <c r="N34" s="21">
        <v>0.233545</v>
      </c>
      <c r="O34" s="22">
        <f t="shared" si="8"/>
        <v>2.9168945800000001</v>
      </c>
      <c r="Q34" s="10">
        <v>1006</v>
      </c>
      <c r="R34" s="10" t="s">
        <v>14</v>
      </c>
      <c r="S34" s="21">
        <f t="shared" si="10"/>
        <v>0.220945</v>
      </c>
      <c r="T34" s="21">
        <f t="shared" si="11"/>
        <v>0.44918599999999997</v>
      </c>
      <c r="U34" s="21">
        <f t="shared" si="9"/>
        <v>0.68247895999999997</v>
      </c>
      <c r="V34" s="21">
        <f t="shared" si="9"/>
        <v>0.92720780999999997</v>
      </c>
      <c r="W34" s="21">
        <f t="shared" si="9"/>
        <v>1.1810588099999999</v>
      </c>
      <c r="X34" s="21">
        <f t="shared" si="9"/>
        <v>1.42076658</v>
      </c>
      <c r="Y34" s="21">
        <f t="shared" si="9"/>
        <v>1.6902175800000001</v>
      </c>
      <c r="Z34" s="21">
        <f t="shared" si="9"/>
        <v>1.9697405800000001</v>
      </c>
      <c r="AA34" s="21">
        <f t="shared" si="9"/>
        <v>2.2205185800000002</v>
      </c>
      <c r="AB34" s="21">
        <f t="shared" si="9"/>
        <v>2.4505905800000001</v>
      </c>
      <c r="AC34" s="21">
        <f t="shared" si="9"/>
        <v>2.6833495800000002</v>
      </c>
      <c r="AD34" s="21">
        <f t="shared" si="9"/>
        <v>2.9168945800000001</v>
      </c>
    </row>
    <row r="35" spans="1:30" customFormat="1" x14ac:dyDescent="0.2">
      <c r="A35" s="10">
        <v>1007</v>
      </c>
      <c r="B35" s="10" t="s">
        <v>15</v>
      </c>
      <c r="C35" s="21">
        <v>0.41256799999999999</v>
      </c>
      <c r="D35" s="21">
        <v>0.43160100000000001</v>
      </c>
      <c r="E35" s="21">
        <v>0.44176300000000002</v>
      </c>
      <c r="F35" s="21">
        <v>0.45676600000000001</v>
      </c>
      <c r="G35" s="21">
        <v>0.45684799999999998</v>
      </c>
      <c r="H35" s="21">
        <v>0.43813800000000003</v>
      </c>
      <c r="I35" s="21">
        <v>0.47462100000000002</v>
      </c>
      <c r="J35" s="21">
        <v>0.485288</v>
      </c>
      <c r="K35" s="21">
        <v>0.46640799999999999</v>
      </c>
      <c r="L35" s="21">
        <v>0.44093100000000002</v>
      </c>
      <c r="M35" s="21">
        <v>0.44653900000000002</v>
      </c>
      <c r="N35" s="21">
        <v>0.43772499999999998</v>
      </c>
      <c r="O35" s="22">
        <f t="shared" si="8"/>
        <v>5.3891960000000001</v>
      </c>
      <c r="Q35" s="10">
        <v>1007</v>
      </c>
      <c r="R35" s="10" t="s">
        <v>15</v>
      </c>
      <c r="S35" s="21">
        <f t="shared" si="10"/>
        <v>0.41256799999999999</v>
      </c>
      <c r="T35" s="21">
        <f t="shared" si="11"/>
        <v>0.84416899999999995</v>
      </c>
      <c r="U35" s="21">
        <f t="shared" si="9"/>
        <v>1.2859319999999999</v>
      </c>
      <c r="V35" s="21">
        <f t="shared" si="9"/>
        <v>1.7426979999999999</v>
      </c>
      <c r="W35" s="21">
        <f t="shared" si="9"/>
        <v>2.1995459999999998</v>
      </c>
      <c r="X35" s="21">
        <f t="shared" si="9"/>
        <v>2.6376839999999997</v>
      </c>
      <c r="Y35" s="21">
        <f t="shared" si="9"/>
        <v>3.1123049999999997</v>
      </c>
      <c r="Z35" s="21">
        <f t="shared" si="9"/>
        <v>3.5975929999999998</v>
      </c>
      <c r="AA35" s="21">
        <f t="shared" si="9"/>
        <v>4.0640010000000002</v>
      </c>
      <c r="AB35" s="21">
        <f t="shared" si="9"/>
        <v>4.5049320000000002</v>
      </c>
      <c r="AC35" s="21">
        <f t="shared" si="9"/>
        <v>4.9514709999999997</v>
      </c>
      <c r="AD35" s="21">
        <f t="shared" si="9"/>
        <v>5.3891960000000001</v>
      </c>
    </row>
    <row r="36" spans="1:30" customFormat="1" x14ac:dyDescent="0.2">
      <c r="A36" s="10">
        <v>1008</v>
      </c>
      <c r="B36" s="10" t="s">
        <v>16</v>
      </c>
      <c r="C36" s="21">
        <v>0.112465</v>
      </c>
      <c r="D36" s="21">
        <v>0.119806</v>
      </c>
      <c r="E36" s="21">
        <v>0.120965</v>
      </c>
      <c r="F36" s="21">
        <v>0.12798399999999999</v>
      </c>
      <c r="G36" s="21">
        <v>0.120752</v>
      </c>
      <c r="H36" s="21">
        <v>0.116107</v>
      </c>
      <c r="I36" s="21">
        <v>0.12634400000000001</v>
      </c>
      <c r="J36" s="21">
        <v>0.120448</v>
      </c>
      <c r="K36" s="21">
        <v>0.11705699999999999</v>
      </c>
      <c r="L36" s="21">
        <v>0.116413</v>
      </c>
      <c r="M36" s="21">
        <v>0.125551</v>
      </c>
      <c r="N36" s="21">
        <v>0.121735</v>
      </c>
      <c r="O36" s="22">
        <f t="shared" si="8"/>
        <v>1.445627</v>
      </c>
      <c r="Q36" s="10">
        <v>1008</v>
      </c>
      <c r="R36" s="10" t="s">
        <v>16</v>
      </c>
      <c r="S36" s="21">
        <f t="shared" si="10"/>
        <v>0.112465</v>
      </c>
      <c r="T36" s="21">
        <f t="shared" si="11"/>
        <v>0.23227100000000001</v>
      </c>
      <c r="U36" s="21">
        <f t="shared" si="9"/>
        <v>0.35323599999999999</v>
      </c>
      <c r="V36" s="21">
        <f t="shared" si="9"/>
        <v>0.48121999999999998</v>
      </c>
      <c r="W36" s="21">
        <f t="shared" si="9"/>
        <v>0.60197199999999995</v>
      </c>
      <c r="X36" s="21">
        <f t="shared" si="9"/>
        <v>0.71807899999999991</v>
      </c>
      <c r="Y36" s="21">
        <f t="shared" si="9"/>
        <v>0.84442299999999992</v>
      </c>
      <c r="Z36" s="21">
        <f t="shared" si="9"/>
        <v>0.96487099999999992</v>
      </c>
      <c r="AA36" s="21">
        <f t="shared" si="9"/>
        <v>1.081928</v>
      </c>
      <c r="AB36" s="21">
        <f t="shared" si="9"/>
        <v>1.1983410000000001</v>
      </c>
      <c r="AC36" s="21">
        <f t="shared" si="9"/>
        <v>1.3238920000000001</v>
      </c>
      <c r="AD36" s="21">
        <f t="shared" si="9"/>
        <v>1.445627</v>
      </c>
    </row>
    <row r="37" spans="1:30" customFormat="1" x14ac:dyDescent="0.2">
      <c r="A37" s="10">
        <v>1009</v>
      </c>
      <c r="B37" s="10" t="s">
        <v>17</v>
      </c>
      <c r="C37" s="21">
        <v>0.102802</v>
      </c>
      <c r="D37" s="21">
        <v>0.10369100000000001</v>
      </c>
      <c r="E37" s="21">
        <v>0.10363700000000001</v>
      </c>
      <c r="F37" s="21">
        <v>0.105347</v>
      </c>
      <c r="G37" s="21">
        <v>0.102017</v>
      </c>
      <c r="H37" s="21">
        <v>9.5853999999999995E-2</v>
      </c>
      <c r="I37" s="21">
        <v>0.10949399999999999</v>
      </c>
      <c r="J37" s="21">
        <v>0.10405499999999999</v>
      </c>
      <c r="K37" s="21">
        <v>0.108636</v>
      </c>
      <c r="L37" s="21">
        <v>0.10378900000000001</v>
      </c>
      <c r="M37" s="21">
        <v>0.104112</v>
      </c>
      <c r="N37" s="21">
        <v>0.10460700000000001</v>
      </c>
      <c r="O37" s="22">
        <f t="shared" si="8"/>
        <v>1.2480409999999997</v>
      </c>
      <c r="Q37" s="10">
        <v>1009</v>
      </c>
      <c r="R37" s="10" t="s">
        <v>17</v>
      </c>
      <c r="S37" s="21">
        <f t="shared" si="10"/>
        <v>0.102802</v>
      </c>
      <c r="T37" s="21">
        <f t="shared" si="11"/>
        <v>0.20649300000000001</v>
      </c>
      <c r="U37" s="21">
        <f t="shared" si="9"/>
        <v>0.31013000000000002</v>
      </c>
      <c r="V37" s="21">
        <f t="shared" si="9"/>
        <v>0.41547699999999999</v>
      </c>
      <c r="W37" s="21">
        <f t="shared" si="9"/>
        <v>0.51749400000000001</v>
      </c>
      <c r="X37" s="21">
        <f t="shared" si="9"/>
        <v>0.613348</v>
      </c>
      <c r="Y37" s="21">
        <f t="shared" si="9"/>
        <v>0.72284199999999998</v>
      </c>
      <c r="Z37" s="21">
        <f t="shared" si="9"/>
        <v>0.82689699999999999</v>
      </c>
      <c r="AA37" s="21">
        <f t="shared" si="9"/>
        <v>0.93553299999999995</v>
      </c>
      <c r="AB37" s="21">
        <f t="shared" si="9"/>
        <v>1.0393219999999999</v>
      </c>
      <c r="AC37" s="21">
        <f t="shared" si="9"/>
        <v>1.1434339999999998</v>
      </c>
      <c r="AD37" s="21">
        <f t="shared" si="9"/>
        <v>1.2480409999999997</v>
      </c>
    </row>
    <row r="38" spans="1:30" customFormat="1" x14ac:dyDescent="0.2">
      <c r="A38" s="10">
        <v>1010</v>
      </c>
      <c r="B38" s="10" t="s">
        <v>19</v>
      </c>
      <c r="C38" s="21">
        <v>0.134604</v>
      </c>
      <c r="D38" s="21">
        <v>0.13508300000000001</v>
      </c>
      <c r="E38" s="21">
        <v>0.132995</v>
      </c>
      <c r="F38" s="21">
        <v>0.137237</v>
      </c>
      <c r="G38" s="21">
        <v>0.143482</v>
      </c>
      <c r="H38" s="21">
        <v>0.14241000000000001</v>
      </c>
      <c r="I38" s="21">
        <v>0.15207399999999999</v>
      </c>
      <c r="J38" s="21">
        <v>0.14716899999999999</v>
      </c>
      <c r="K38" s="21">
        <v>0.15110799999999999</v>
      </c>
      <c r="L38" s="21">
        <v>0.13852300000000001</v>
      </c>
      <c r="M38" s="21">
        <v>0.13828099999999999</v>
      </c>
      <c r="N38" s="21">
        <v>0.15074699999999999</v>
      </c>
      <c r="O38" s="22">
        <f t="shared" si="8"/>
        <v>1.703713</v>
      </c>
      <c r="Q38" s="10">
        <v>1010</v>
      </c>
      <c r="R38" s="10" t="s">
        <v>19</v>
      </c>
      <c r="S38" s="21">
        <f t="shared" si="10"/>
        <v>0.134604</v>
      </c>
      <c r="T38" s="21">
        <f t="shared" si="11"/>
        <v>0.26968700000000001</v>
      </c>
      <c r="U38" s="21">
        <f t="shared" si="9"/>
        <v>0.40268199999999998</v>
      </c>
      <c r="V38" s="21">
        <f t="shared" si="9"/>
        <v>0.53991900000000004</v>
      </c>
      <c r="W38" s="21">
        <f t="shared" si="9"/>
        <v>0.68340100000000004</v>
      </c>
      <c r="X38" s="21">
        <f t="shared" si="9"/>
        <v>0.82581100000000007</v>
      </c>
      <c r="Y38" s="21">
        <f t="shared" si="9"/>
        <v>0.97788500000000012</v>
      </c>
      <c r="Z38" s="21">
        <f t="shared" si="9"/>
        <v>1.125054</v>
      </c>
      <c r="AA38" s="21">
        <f t="shared" si="9"/>
        <v>1.276162</v>
      </c>
      <c r="AB38" s="21">
        <f t="shared" si="9"/>
        <v>1.414685</v>
      </c>
      <c r="AC38" s="21">
        <f t="shared" si="9"/>
        <v>1.5529660000000001</v>
      </c>
      <c r="AD38" s="21">
        <f t="shared" si="9"/>
        <v>1.703713</v>
      </c>
    </row>
    <row r="39" spans="1:30" customFormat="1" x14ac:dyDescent="0.2">
      <c r="A39" s="10">
        <v>1011</v>
      </c>
      <c r="B39" s="10" t="s">
        <v>20</v>
      </c>
      <c r="C39" s="21">
        <v>8.6640999999999996E-2</v>
      </c>
      <c r="D39" s="21">
        <v>9.0916999999999998E-2</v>
      </c>
      <c r="E39" s="21">
        <v>8.8575000000000001E-2</v>
      </c>
      <c r="F39" s="21">
        <v>9.3178999999999998E-2</v>
      </c>
      <c r="G39" s="21">
        <v>9.2466999999999994E-2</v>
      </c>
      <c r="H39" s="21">
        <v>9.1153999999999999E-2</v>
      </c>
      <c r="I39" s="21">
        <v>0.105476</v>
      </c>
      <c r="J39" s="21">
        <v>0.110527</v>
      </c>
      <c r="K39" s="21">
        <v>0.102197</v>
      </c>
      <c r="L39" s="21">
        <v>8.9536000000000004E-2</v>
      </c>
      <c r="M39" s="21">
        <v>9.1994999999999993E-2</v>
      </c>
      <c r="N39" s="21">
        <v>9.4467999999999996E-2</v>
      </c>
      <c r="O39" s="22">
        <f t="shared" si="8"/>
        <v>1.137132</v>
      </c>
      <c r="Q39" s="10">
        <v>1011</v>
      </c>
      <c r="R39" s="10" t="s">
        <v>20</v>
      </c>
      <c r="S39" s="21">
        <f t="shared" si="10"/>
        <v>8.6640999999999996E-2</v>
      </c>
      <c r="T39" s="21">
        <f t="shared" si="11"/>
        <v>0.17755799999999999</v>
      </c>
      <c r="U39" s="21">
        <f t="shared" si="9"/>
        <v>0.26613300000000001</v>
      </c>
      <c r="V39" s="21">
        <f t="shared" si="9"/>
        <v>0.35931200000000002</v>
      </c>
      <c r="W39" s="21">
        <f t="shared" si="9"/>
        <v>0.45177900000000004</v>
      </c>
      <c r="X39" s="21">
        <f t="shared" si="9"/>
        <v>0.542933</v>
      </c>
      <c r="Y39" s="21">
        <f t="shared" si="9"/>
        <v>0.64840900000000001</v>
      </c>
      <c r="Z39" s="21">
        <f t="shared" si="9"/>
        <v>0.75893600000000006</v>
      </c>
      <c r="AA39" s="21">
        <f t="shared" si="9"/>
        <v>0.86113300000000004</v>
      </c>
      <c r="AB39" s="21">
        <f t="shared" si="9"/>
        <v>0.95066899999999999</v>
      </c>
      <c r="AC39" s="21">
        <f t="shared" si="9"/>
        <v>1.042664</v>
      </c>
      <c r="AD39" s="21">
        <f t="shared" si="9"/>
        <v>1.137132</v>
      </c>
    </row>
    <row r="40" spans="1:30" customFormat="1" x14ac:dyDescent="0.2">
      <c r="A40" s="10">
        <v>1012</v>
      </c>
      <c r="B40" s="10" t="s">
        <v>21</v>
      </c>
      <c r="C40" s="21">
        <v>0.28256999999999999</v>
      </c>
      <c r="D40" s="21">
        <v>0.29288999999999998</v>
      </c>
      <c r="E40" s="21">
        <v>0.29717199999999999</v>
      </c>
      <c r="F40" s="21">
        <v>0.29779</v>
      </c>
      <c r="G40" s="21">
        <v>0.29941600000000002</v>
      </c>
      <c r="H40" s="21">
        <v>0.273281</v>
      </c>
      <c r="I40" s="21">
        <v>0.30692399999999997</v>
      </c>
      <c r="J40" s="21">
        <v>0.32266099999999998</v>
      </c>
      <c r="K40" s="21">
        <v>0.29793900000000001</v>
      </c>
      <c r="L40" s="21">
        <v>0.28699799999999998</v>
      </c>
      <c r="M40" s="21">
        <v>0.29687799999999998</v>
      </c>
      <c r="N40" s="21">
        <v>0.28747899999999998</v>
      </c>
      <c r="O40" s="22">
        <f t="shared" si="8"/>
        <v>3.5419979999999995</v>
      </c>
      <c r="Q40" s="10">
        <v>1012</v>
      </c>
      <c r="R40" s="10" t="s">
        <v>21</v>
      </c>
      <c r="S40" s="21">
        <f t="shared" si="10"/>
        <v>0.28256999999999999</v>
      </c>
      <c r="T40" s="21">
        <f t="shared" si="11"/>
        <v>0.57545999999999997</v>
      </c>
      <c r="U40" s="21">
        <f t="shared" si="9"/>
        <v>0.87263199999999996</v>
      </c>
      <c r="V40" s="21">
        <f t="shared" si="9"/>
        <v>1.1704219999999999</v>
      </c>
      <c r="W40" s="21">
        <f t="shared" si="9"/>
        <v>1.4698379999999998</v>
      </c>
      <c r="X40" s="21">
        <f t="shared" si="9"/>
        <v>1.7431189999999996</v>
      </c>
      <c r="Y40" s="21">
        <f t="shared" si="9"/>
        <v>2.0500429999999996</v>
      </c>
      <c r="Z40" s="21">
        <f t="shared" si="9"/>
        <v>2.3727039999999997</v>
      </c>
      <c r="AA40" s="21">
        <f t="shared" si="9"/>
        <v>2.6706429999999997</v>
      </c>
      <c r="AB40" s="21">
        <f t="shared" si="9"/>
        <v>2.9576409999999997</v>
      </c>
      <c r="AC40" s="21">
        <f t="shared" si="9"/>
        <v>3.2545189999999997</v>
      </c>
      <c r="AD40" s="21">
        <f t="shared" si="9"/>
        <v>3.5419979999999995</v>
      </c>
    </row>
    <row r="41" spans="1:30" customFormat="1" x14ac:dyDescent="0.2">
      <c r="A41" s="10">
        <v>1013</v>
      </c>
      <c r="B41" s="10" t="s">
        <v>22</v>
      </c>
      <c r="C41" s="21">
        <v>1.4795000000000001E-2</v>
      </c>
      <c r="D41" s="21">
        <v>1.5904999999999999E-2</v>
      </c>
      <c r="E41" s="21">
        <v>1.6060999999999999E-2</v>
      </c>
      <c r="F41" s="21">
        <v>1.7281000000000001E-2</v>
      </c>
      <c r="G41" s="21">
        <v>1.6782999999999999E-2</v>
      </c>
      <c r="H41" s="21">
        <v>1.7176E-2</v>
      </c>
      <c r="I41" s="21">
        <v>2.0240000000000001E-2</v>
      </c>
      <c r="J41" s="21">
        <v>1.9505000000000002E-2</v>
      </c>
      <c r="K41" s="21">
        <v>1.8523000000000001E-2</v>
      </c>
      <c r="L41" s="21">
        <v>1.7607999999999999E-2</v>
      </c>
      <c r="M41" s="21">
        <v>1.7207E-2</v>
      </c>
      <c r="N41" s="21">
        <v>1.6215E-2</v>
      </c>
      <c r="O41" s="22">
        <f t="shared" si="8"/>
        <v>0.20729900000000001</v>
      </c>
      <c r="Q41" s="10">
        <v>1013</v>
      </c>
      <c r="R41" s="10" t="s">
        <v>22</v>
      </c>
      <c r="S41" s="21">
        <f t="shared" si="10"/>
        <v>1.4795000000000001E-2</v>
      </c>
      <c r="T41" s="21">
        <f t="shared" si="11"/>
        <v>3.0699999999999998E-2</v>
      </c>
      <c r="U41" s="21">
        <f t="shared" si="9"/>
        <v>4.6760999999999997E-2</v>
      </c>
      <c r="V41" s="21">
        <f t="shared" si="9"/>
        <v>6.4042000000000002E-2</v>
      </c>
      <c r="W41" s="21">
        <f t="shared" si="9"/>
        <v>8.0825000000000008E-2</v>
      </c>
      <c r="X41" s="21">
        <f t="shared" si="9"/>
        <v>9.8001000000000005E-2</v>
      </c>
      <c r="Y41" s="21">
        <f t="shared" si="9"/>
        <v>0.11824100000000001</v>
      </c>
      <c r="Z41" s="21">
        <f t="shared" si="9"/>
        <v>0.13774600000000001</v>
      </c>
      <c r="AA41" s="21">
        <f t="shared" si="9"/>
        <v>0.15626900000000002</v>
      </c>
      <c r="AB41" s="21">
        <f t="shared" si="9"/>
        <v>0.173877</v>
      </c>
      <c r="AC41" s="21">
        <f t="shared" si="9"/>
        <v>0.191084</v>
      </c>
      <c r="AD41" s="21">
        <f t="shared" si="9"/>
        <v>0.20729900000000001</v>
      </c>
    </row>
    <row r="42" spans="1:30" customFormat="1" x14ac:dyDescent="0.2">
      <c r="A42" s="10">
        <v>1014</v>
      </c>
      <c r="B42" s="10" t="s">
        <v>23</v>
      </c>
      <c r="C42" s="21">
        <v>0.69716699999999998</v>
      </c>
      <c r="D42" s="21">
        <v>0.73569600000000002</v>
      </c>
      <c r="E42" s="21">
        <v>0.71226400000000001</v>
      </c>
      <c r="F42" s="21">
        <v>0.73918099999999998</v>
      </c>
      <c r="G42" s="21">
        <v>0.74469300000000005</v>
      </c>
      <c r="H42" s="21">
        <v>0.71694500000000005</v>
      </c>
      <c r="I42" s="21">
        <v>0.806203</v>
      </c>
      <c r="J42" s="21">
        <v>0.79718999999999995</v>
      </c>
      <c r="K42" s="21">
        <v>0.78512400000000004</v>
      </c>
      <c r="L42" s="21">
        <v>0.74363400000000002</v>
      </c>
      <c r="M42" s="21">
        <v>0.76089200000000001</v>
      </c>
      <c r="N42" s="21">
        <v>0.75770300000000002</v>
      </c>
      <c r="O42" s="22">
        <f t="shared" si="8"/>
        <v>8.9966919999999977</v>
      </c>
      <c r="Q42" s="10">
        <v>1014</v>
      </c>
      <c r="R42" s="10" t="s">
        <v>23</v>
      </c>
      <c r="S42" s="21">
        <f t="shared" si="10"/>
        <v>0.69716699999999998</v>
      </c>
      <c r="T42" s="21">
        <f t="shared" si="11"/>
        <v>1.432863</v>
      </c>
      <c r="U42" s="21">
        <f t="shared" si="9"/>
        <v>2.145127</v>
      </c>
      <c r="V42" s="21">
        <f t="shared" si="9"/>
        <v>2.8843079999999999</v>
      </c>
      <c r="W42" s="21">
        <f t="shared" si="9"/>
        <v>3.6290009999999997</v>
      </c>
      <c r="X42" s="21">
        <f t="shared" si="9"/>
        <v>4.3459459999999996</v>
      </c>
      <c r="Y42" s="21">
        <f t="shared" si="9"/>
        <v>5.1521489999999996</v>
      </c>
      <c r="Z42" s="21">
        <f t="shared" si="9"/>
        <v>5.9493389999999993</v>
      </c>
      <c r="AA42" s="21">
        <f t="shared" si="9"/>
        <v>6.734462999999999</v>
      </c>
      <c r="AB42" s="21">
        <f t="shared" si="9"/>
        <v>7.4780969999999991</v>
      </c>
      <c r="AC42" s="21">
        <f t="shared" si="9"/>
        <v>8.2389889999999983</v>
      </c>
      <c r="AD42" s="21">
        <f t="shared" si="9"/>
        <v>8.9966919999999977</v>
      </c>
    </row>
    <row r="43" spans="1:30" customFormat="1" x14ac:dyDescent="0.2">
      <c r="A43" s="10">
        <v>1015</v>
      </c>
      <c r="B43" s="10" t="s">
        <v>24</v>
      </c>
      <c r="C43" s="21">
        <v>8.0992600000000012E-2</v>
      </c>
      <c r="D43" s="21">
        <v>9.1601399999999999E-2</v>
      </c>
      <c r="E43" s="21">
        <v>8.2520399999999994E-2</v>
      </c>
      <c r="F43" s="21">
        <v>8.6572899999999994E-2</v>
      </c>
      <c r="G43" s="21">
        <v>8.5839300000000007E-2</v>
      </c>
      <c r="H43" s="21">
        <v>8.4031499999999995E-2</v>
      </c>
      <c r="I43" s="21">
        <v>8.9336399999999996E-2</v>
      </c>
      <c r="J43" s="21">
        <v>0.1046115</v>
      </c>
      <c r="K43" s="21">
        <v>9.213360000000001E-2</v>
      </c>
      <c r="L43" s="21">
        <v>9.0750899999999995E-2</v>
      </c>
      <c r="M43" s="21">
        <v>8.8230000000000003E-2</v>
      </c>
      <c r="N43" s="21">
        <v>8.7136000000000005E-2</v>
      </c>
      <c r="O43" s="22">
        <f t="shared" si="8"/>
        <v>1.0637565</v>
      </c>
      <c r="Q43" s="10">
        <v>1015</v>
      </c>
      <c r="R43" s="10" t="s">
        <v>24</v>
      </c>
      <c r="S43" s="21">
        <f t="shared" si="10"/>
        <v>8.0992600000000012E-2</v>
      </c>
      <c r="T43" s="21">
        <f t="shared" si="11"/>
        <v>0.17259400000000003</v>
      </c>
      <c r="U43" s="21">
        <f t="shared" si="9"/>
        <v>0.25511440000000002</v>
      </c>
      <c r="V43" s="21">
        <f t="shared" si="9"/>
        <v>0.34168730000000003</v>
      </c>
      <c r="W43" s="21">
        <f t="shared" si="9"/>
        <v>0.42752660000000003</v>
      </c>
      <c r="X43" s="21">
        <f t="shared" si="9"/>
        <v>0.51155810000000002</v>
      </c>
      <c r="Y43" s="21">
        <f t="shared" si="9"/>
        <v>0.6008945</v>
      </c>
      <c r="Z43" s="21">
        <f t="shared" si="9"/>
        <v>0.70550599999999997</v>
      </c>
      <c r="AA43" s="21">
        <f t="shared" si="9"/>
        <v>0.7976396</v>
      </c>
      <c r="AB43" s="21">
        <f t="shared" si="9"/>
        <v>0.88839049999999997</v>
      </c>
      <c r="AC43" s="21">
        <f t="shared" si="9"/>
        <v>0.9766205</v>
      </c>
      <c r="AD43" s="21">
        <f t="shared" si="9"/>
        <v>1.0637565</v>
      </c>
    </row>
    <row r="44" spans="1:30" customFormat="1" x14ac:dyDescent="0.2">
      <c r="A44" s="10">
        <v>1016</v>
      </c>
      <c r="B44" s="10" t="s">
        <v>25</v>
      </c>
      <c r="C44" s="21">
        <v>0.10528739999999999</v>
      </c>
      <c r="D44" s="21">
        <v>0.1113046</v>
      </c>
      <c r="E44" s="21">
        <v>0.1067338</v>
      </c>
      <c r="F44" s="21">
        <v>0.11837980000000001</v>
      </c>
      <c r="G44" s="21">
        <v>0.1117635</v>
      </c>
      <c r="H44" s="21">
        <v>0.11057549999999999</v>
      </c>
      <c r="I44" s="21">
        <v>0.1235575</v>
      </c>
      <c r="J44" s="21">
        <v>0.13601729999999998</v>
      </c>
      <c r="K44" s="21">
        <v>0.11808360000000001</v>
      </c>
      <c r="L44" s="21">
        <v>0.1075888</v>
      </c>
      <c r="M44" s="21">
        <v>0.1111071</v>
      </c>
      <c r="N44" s="21">
        <v>0.1107884</v>
      </c>
      <c r="O44" s="22">
        <f t="shared" si="8"/>
        <v>1.3711872999999999</v>
      </c>
      <c r="Q44" s="10">
        <v>1016</v>
      </c>
      <c r="R44" s="10" t="s">
        <v>25</v>
      </c>
      <c r="S44" s="21">
        <f t="shared" si="10"/>
        <v>0.10528739999999999</v>
      </c>
      <c r="T44" s="21">
        <f t="shared" si="11"/>
        <v>0.21659200000000001</v>
      </c>
      <c r="U44" s="21">
        <f t="shared" si="9"/>
        <v>0.3233258</v>
      </c>
      <c r="V44" s="21">
        <f t="shared" si="9"/>
        <v>0.44170560000000003</v>
      </c>
      <c r="W44" s="21">
        <f t="shared" si="9"/>
        <v>0.55346910000000005</v>
      </c>
      <c r="X44" s="21">
        <f t="shared" si="9"/>
        <v>0.66404459999999998</v>
      </c>
      <c r="Y44" s="21">
        <f t="shared" si="9"/>
        <v>0.78760209999999997</v>
      </c>
      <c r="Z44" s="21">
        <f t="shared" si="9"/>
        <v>0.92361939999999998</v>
      </c>
      <c r="AA44" s="21">
        <f t="shared" si="9"/>
        <v>1.041703</v>
      </c>
      <c r="AB44" s="21">
        <f t="shared" si="9"/>
        <v>1.1492918000000001</v>
      </c>
      <c r="AC44" s="21">
        <f t="shared" si="9"/>
        <v>1.2603989</v>
      </c>
      <c r="AD44" s="21">
        <f t="shared" si="9"/>
        <v>1.3711872999999999</v>
      </c>
    </row>
    <row r="45" spans="1:30" customFormat="1" x14ac:dyDescent="0.2">
      <c r="A45" s="10">
        <v>1017</v>
      </c>
      <c r="B45" s="10" t="s">
        <v>26</v>
      </c>
      <c r="C45" s="21">
        <v>0.20467399999999999</v>
      </c>
      <c r="D45" s="21">
        <v>0.21135999999999999</v>
      </c>
      <c r="E45" s="21">
        <v>0.211011</v>
      </c>
      <c r="F45" s="21">
        <v>0.221468</v>
      </c>
      <c r="G45" s="21">
        <v>0.21382499999999999</v>
      </c>
      <c r="H45" s="21">
        <v>0.19967299999999999</v>
      </c>
      <c r="I45" s="21">
        <v>0.22423999999999999</v>
      </c>
      <c r="J45" s="21">
        <v>0.22689200000000001</v>
      </c>
      <c r="K45" s="21">
        <v>0.22647</v>
      </c>
      <c r="L45" s="21">
        <v>0.21060599999999999</v>
      </c>
      <c r="M45" s="21">
        <v>0.21127399999999999</v>
      </c>
      <c r="N45" s="21">
        <v>0.208727</v>
      </c>
      <c r="O45" s="22">
        <f t="shared" si="8"/>
        <v>2.5702199999999999</v>
      </c>
      <c r="Q45" s="10">
        <v>1017</v>
      </c>
      <c r="R45" s="10" t="s">
        <v>26</v>
      </c>
      <c r="S45" s="21">
        <f t="shared" si="10"/>
        <v>0.20467399999999999</v>
      </c>
      <c r="T45" s="21">
        <f t="shared" si="11"/>
        <v>0.41603400000000001</v>
      </c>
      <c r="U45" s="21">
        <f t="shared" si="9"/>
        <v>0.62704500000000007</v>
      </c>
      <c r="V45" s="21">
        <f t="shared" si="9"/>
        <v>0.84851300000000007</v>
      </c>
      <c r="W45" s="21">
        <f t="shared" si="9"/>
        <v>1.062338</v>
      </c>
      <c r="X45" s="21">
        <f t="shared" si="9"/>
        <v>1.262011</v>
      </c>
      <c r="Y45" s="21">
        <f t="shared" si="9"/>
        <v>1.486251</v>
      </c>
      <c r="Z45" s="21">
        <f t="shared" si="9"/>
        <v>1.7131430000000001</v>
      </c>
      <c r="AA45" s="21">
        <f t="shared" si="9"/>
        <v>1.939613</v>
      </c>
      <c r="AB45" s="21">
        <f t="shared" si="9"/>
        <v>2.1502189999999999</v>
      </c>
      <c r="AC45" s="21">
        <f t="shared" si="9"/>
        <v>2.3614929999999998</v>
      </c>
      <c r="AD45" s="21">
        <f t="shared" si="9"/>
        <v>2.5702199999999999</v>
      </c>
    </row>
    <row r="46" spans="1:30" customFormat="1" x14ac:dyDescent="0.2">
      <c r="A46" s="10">
        <v>1018</v>
      </c>
      <c r="B46" s="10" t="s">
        <v>27</v>
      </c>
      <c r="C46" s="21">
        <v>9.0479000000000004E-2</v>
      </c>
      <c r="D46" s="21">
        <v>9.0319999999999998E-2</v>
      </c>
      <c r="E46" s="21">
        <v>9.3715999999999994E-2</v>
      </c>
      <c r="F46" s="21">
        <v>9.5232999999999998E-2</v>
      </c>
      <c r="G46" s="21">
        <v>8.9668999999999999E-2</v>
      </c>
      <c r="H46" s="21">
        <v>9.3090999999999993E-2</v>
      </c>
      <c r="I46" s="21">
        <v>0.101935</v>
      </c>
      <c r="J46" s="21">
        <v>0.10453800000000001</v>
      </c>
      <c r="K46" s="21">
        <v>0.100118</v>
      </c>
      <c r="L46" s="21">
        <v>9.2791999999999999E-2</v>
      </c>
      <c r="M46" s="21">
        <v>9.5506999999999995E-2</v>
      </c>
      <c r="N46" s="21">
        <v>9.3875E-2</v>
      </c>
      <c r="O46" s="22">
        <f t="shared" si="8"/>
        <v>1.141273</v>
      </c>
      <c r="Q46" s="10">
        <v>1018</v>
      </c>
      <c r="R46" s="10" t="s">
        <v>27</v>
      </c>
      <c r="S46" s="21">
        <f t="shared" si="10"/>
        <v>9.0479000000000004E-2</v>
      </c>
      <c r="T46" s="21">
        <f t="shared" si="11"/>
        <v>0.18079899999999999</v>
      </c>
      <c r="U46" s="21">
        <f t="shared" si="9"/>
        <v>0.27451499999999995</v>
      </c>
      <c r="V46" s="21">
        <f t="shared" si="9"/>
        <v>0.36974799999999997</v>
      </c>
      <c r="W46" s="21">
        <f t="shared" si="9"/>
        <v>0.45941699999999996</v>
      </c>
      <c r="X46" s="21">
        <f t="shared" si="9"/>
        <v>0.552508</v>
      </c>
      <c r="Y46" s="21">
        <f t="shared" si="9"/>
        <v>0.654443</v>
      </c>
      <c r="Z46" s="21">
        <f t="shared" si="9"/>
        <v>0.75898100000000002</v>
      </c>
      <c r="AA46" s="21">
        <f t="shared" si="9"/>
        <v>0.85909900000000006</v>
      </c>
      <c r="AB46" s="21">
        <f t="shared" si="9"/>
        <v>0.95189100000000004</v>
      </c>
      <c r="AC46" s="21">
        <f t="shared" si="9"/>
        <v>1.0473980000000001</v>
      </c>
      <c r="AD46" s="21">
        <f t="shared" si="9"/>
        <v>1.141273</v>
      </c>
    </row>
    <row r="47" spans="1:30" customFormat="1" x14ac:dyDescent="0.2">
      <c r="A47" s="10">
        <v>1019</v>
      </c>
      <c r="B47" s="10" t="s">
        <v>28</v>
      </c>
      <c r="C47" s="21">
        <v>5.6240999999999999E-2</v>
      </c>
      <c r="D47" s="21">
        <v>5.7027000000000001E-2</v>
      </c>
      <c r="E47" s="21">
        <v>5.7759999999999999E-2</v>
      </c>
      <c r="F47" s="21">
        <v>6.0042999999999999E-2</v>
      </c>
      <c r="G47" s="21">
        <v>5.9205000000000001E-2</v>
      </c>
      <c r="H47" s="21">
        <v>5.5543000000000002E-2</v>
      </c>
      <c r="I47" s="21">
        <v>6.173E-2</v>
      </c>
      <c r="J47" s="21">
        <v>5.7300999999999998E-2</v>
      </c>
      <c r="K47" s="21">
        <v>5.8897999999999999E-2</v>
      </c>
      <c r="L47" s="21">
        <v>5.7821999999999998E-2</v>
      </c>
      <c r="M47" s="21">
        <v>5.8146999999999997E-2</v>
      </c>
      <c r="N47" s="21">
        <v>5.4542E-2</v>
      </c>
      <c r="O47" s="22">
        <f t="shared" si="8"/>
        <v>0.69425899999999996</v>
      </c>
      <c r="Q47" s="10">
        <v>1019</v>
      </c>
      <c r="R47" s="10" t="s">
        <v>28</v>
      </c>
      <c r="S47" s="21">
        <f t="shared" si="10"/>
        <v>5.6240999999999999E-2</v>
      </c>
      <c r="T47" s="21">
        <f t="shared" si="11"/>
        <v>0.11326800000000001</v>
      </c>
      <c r="U47" s="21">
        <f t="shared" si="9"/>
        <v>0.17102800000000001</v>
      </c>
      <c r="V47" s="21">
        <f t="shared" si="9"/>
        <v>0.23107100000000003</v>
      </c>
      <c r="W47" s="21">
        <f t="shared" si="9"/>
        <v>0.29027600000000003</v>
      </c>
      <c r="X47" s="21">
        <f t="shared" si="9"/>
        <v>0.34581900000000004</v>
      </c>
      <c r="Y47" s="21">
        <f t="shared" si="9"/>
        <v>0.40754900000000005</v>
      </c>
      <c r="Z47" s="21">
        <f t="shared" si="9"/>
        <v>0.46485000000000004</v>
      </c>
      <c r="AA47" s="21">
        <f t="shared" si="9"/>
        <v>0.52374799999999999</v>
      </c>
      <c r="AB47" s="21">
        <f t="shared" si="9"/>
        <v>0.58157000000000003</v>
      </c>
      <c r="AC47" s="21">
        <f t="shared" si="9"/>
        <v>0.63971699999999998</v>
      </c>
      <c r="AD47" s="21">
        <f t="shared" si="9"/>
        <v>0.69425899999999996</v>
      </c>
    </row>
    <row r="48" spans="1:30" customFormat="1" x14ac:dyDescent="0.2">
      <c r="A48" s="10">
        <v>1020</v>
      </c>
      <c r="B48" s="10" t="s">
        <v>29</v>
      </c>
      <c r="C48" s="21">
        <v>0.281084</v>
      </c>
      <c r="D48" s="21">
        <v>0.28765499999999999</v>
      </c>
      <c r="E48" s="21">
        <v>0.28936200000000001</v>
      </c>
      <c r="F48" s="21">
        <v>0.30006500000000003</v>
      </c>
      <c r="G48" s="21">
        <v>0.291634</v>
      </c>
      <c r="H48" s="21">
        <v>0.27351700000000001</v>
      </c>
      <c r="I48" s="21">
        <v>0.314133</v>
      </c>
      <c r="J48" s="21">
        <v>0.29130699999999998</v>
      </c>
      <c r="K48" s="21">
        <v>0.30645600000000001</v>
      </c>
      <c r="L48" s="21">
        <v>0.29414600000000002</v>
      </c>
      <c r="M48" s="21">
        <v>0.29570099999999999</v>
      </c>
      <c r="N48" s="21">
        <v>0.300261</v>
      </c>
      <c r="O48" s="22">
        <f t="shared" si="8"/>
        <v>3.525320999999999</v>
      </c>
      <c r="Q48" s="10">
        <v>1020</v>
      </c>
      <c r="R48" s="10" t="s">
        <v>29</v>
      </c>
      <c r="S48" s="21">
        <f t="shared" si="10"/>
        <v>0.281084</v>
      </c>
      <c r="T48" s="21">
        <f t="shared" si="11"/>
        <v>0.56873899999999999</v>
      </c>
      <c r="U48" s="21">
        <f t="shared" ref="U48:U58" si="12">+T48+E48</f>
        <v>0.858101</v>
      </c>
      <c r="V48" s="21">
        <f t="shared" ref="V48:V58" si="13">+U48+F48</f>
        <v>1.158166</v>
      </c>
      <c r="W48" s="21">
        <f t="shared" ref="W48:W58" si="14">+V48+G48</f>
        <v>1.4498</v>
      </c>
      <c r="X48" s="21">
        <f t="shared" ref="X48:X58" si="15">+W48+H48</f>
        <v>1.723317</v>
      </c>
      <c r="Y48" s="21">
        <f t="shared" ref="Y48:Y58" si="16">+X48+I48</f>
        <v>2.0374499999999998</v>
      </c>
      <c r="Z48" s="21">
        <f t="shared" ref="Z48:Z58" si="17">+Y48+J48</f>
        <v>2.3287569999999995</v>
      </c>
      <c r="AA48" s="21">
        <f t="shared" ref="AA48:AA58" si="18">+Z48+K48</f>
        <v>2.6352129999999994</v>
      </c>
      <c r="AB48" s="21">
        <f t="shared" ref="AB48:AB58" si="19">+AA48+L48</f>
        <v>2.9293589999999994</v>
      </c>
      <c r="AC48" s="21">
        <f t="shared" ref="AC48:AC58" si="20">+AB48+M48</f>
        <v>3.2250599999999991</v>
      </c>
      <c r="AD48" s="21">
        <f t="shared" ref="AD48:AD58" si="21">+AC48+N48</f>
        <v>3.525320999999999</v>
      </c>
    </row>
    <row r="49" spans="1:30" customFormat="1" x14ac:dyDescent="0.2">
      <c r="A49" s="10">
        <v>1021</v>
      </c>
      <c r="B49" s="10" t="s">
        <v>30</v>
      </c>
      <c r="C49" s="21">
        <v>7.8755000000000006E-2</v>
      </c>
      <c r="D49" s="21">
        <v>7.6480000000000006E-2</v>
      </c>
      <c r="E49" s="21">
        <v>8.1229999999999997E-2</v>
      </c>
      <c r="F49" s="21">
        <v>8.6958999999999995E-2</v>
      </c>
      <c r="G49" s="21">
        <v>7.7993000000000007E-2</v>
      </c>
      <c r="H49" s="21">
        <v>7.4574000000000001E-2</v>
      </c>
      <c r="I49" s="21">
        <v>8.1226999999999994E-2</v>
      </c>
      <c r="J49" s="21">
        <v>8.1602999999999995E-2</v>
      </c>
      <c r="K49" s="21">
        <v>9.0963000000000002E-2</v>
      </c>
      <c r="L49" s="21">
        <v>7.7585000000000001E-2</v>
      </c>
      <c r="M49" s="21">
        <v>7.9186999999999994E-2</v>
      </c>
      <c r="N49" s="21">
        <v>8.3168000000000006E-2</v>
      </c>
      <c r="O49" s="22">
        <f t="shared" si="8"/>
        <v>0.96972400000000003</v>
      </c>
      <c r="Q49" s="10">
        <v>1021</v>
      </c>
      <c r="R49" s="10" t="s">
        <v>30</v>
      </c>
      <c r="S49" s="21">
        <f t="shared" si="10"/>
        <v>7.8755000000000006E-2</v>
      </c>
      <c r="T49" s="21">
        <f t="shared" si="11"/>
        <v>0.15523500000000001</v>
      </c>
      <c r="U49" s="21">
        <f t="shared" si="12"/>
        <v>0.23646500000000001</v>
      </c>
      <c r="V49" s="21">
        <f t="shared" si="13"/>
        <v>0.32342399999999999</v>
      </c>
      <c r="W49" s="21">
        <f t="shared" si="14"/>
        <v>0.40141700000000002</v>
      </c>
      <c r="X49" s="21">
        <f t="shared" si="15"/>
        <v>0.47599100000000005</v>
      </c>
      <c r="Y49" s="21">
        <f t="shared" si="16"/>
        <v>0.55721799999999999</v>
      </c>
      <c r="Z49" s="21">
        <f t="shared" si="17"/>
        <v>0.63882099999999997</v>
      </c>
      <c r="AA49" s="21">
        <f t="shared" si="18"/>
        <v>0.72978399999999999</v>
      </c>
      <c r="AB49" s="21">
        <f t="shared" si="19"/>
        <v>0.807369</v>
      </c>
      <c r="AC49" s="21">
        <f t="shared" si="20"/>
        <v>0.88655600000000001</v>
      </c>
      <c r="AD49" s="21">
        <f t="shared" si="21"/>
        <v>0.96972400000000003</v>
      </c>
    </row>
    <row r="50" spans="1:30" customFormat="1" x14ac:dyDescent="0.2">
      <c r="A50" s="10">
        <v>1022</v>
      </c>
      <c r="B50" s="10" t="s">
        <v>31</v>
      </c>
      <c r="C50" s="21">
        <v>0.37979000000000002</v>
      </c>
      <c r="D50" s="21">
        <v>0.39545999999999998</v>
      </c>
      <c r="E50" s="21">
        <v>0.392291</v>
      </c>
      <c r="F50" s="21">
        <v>0.39335700000000001</v>
      </c>
      <c r="G50" s="21">
        <v>0.39741799999999999</v>
      </c>
      <c r="H50" s="21">
        <v>0.38231999999999999</v>
      </c>
      <c r="I50" s="21">
        <v>0.42757200000000001</v>
      </c>
      <c r="J50" s="21">
        <v>0.41179700000000002</v>
      </c>
      <c r="K50" s="21">
        <v>0.42283599999999999</v>
      </c>
      <c r="L50" s="21">
        <v>0.39863199999999999</v>
      </c>
      <c r="M50" s="21">
        <v>0.40973199999999999</v>
      </c>
      <c r="N50" s="21">
        <v>0.40970899999999999</v>
      </c>
      <c r="O50" s="22">
        <f t="shared" si="8"/>
        <v>4.8209140000000001</v>
      </c>
      <c r="Q50" s="10">
        <v>1022</v>
      </c>
      <c r="R50" s="10" t="s">
        <v>31</v>
      </c>
      <c r="S50" s="21">
        <f t="shared" si="10"/>
        <v>0.37979000000000002</v>
      </c>
      <c r="T50" s="21">
        <f t="shared" si="11"/>
        <v>0.77524999999999999</v>
      </c>
      <c r="U50" s="21">
        <f t="shared" si="12"/>
        <v>1.1675409999999999</v>
      </c>
      <c r="V50" s="21">
        <f t="shared" si="13"/>
        <v>1.5608979999999999</v>
      </c>
      <c r="W50" s="21">
        <f t="shared" si="14"/>
        <v>1.9583159999999999</v>
      </c>
      <c r="X50" s="21">
        <f t="shared" si="15"/>
        <v>2.3406359999999999</v>
      </c>
      <c r="Y50" s="21">
        <f t="shared" si="16"/>
        <v>2.768208</v>
      </c>
      <c r="Z50" s="21">
        <f t="shared" si="17"/>
        <v>3.180005</v>
      </c>
      <c r="AA50" s="21">
        <f t="shared" si="18"/>
        <v>3.6028409999999997</v>
      </c>
      <c r="AB50" s="21">
        <f t="shared" si="19"/>
        <v>4.0014729999999998</v>
      </c>
      <c r="AC50" s="21">
        <f t="shared" si="20"/>
        <v>4.4112049999999998</v>
      </c>
      <c r="AD50" s="21">
        <f t="shared" si="21"/>
        <v>4.8209140000000001</v>
      </c>
    </row>
    <row r="51" spans="1:30" customFormat="1" x14ac:dyDescent="0.2">
      <c r="A51" s="10">
        <v>1023</v>
      </c>
      <c r="B51" s="10" t="s">
        <v>32</v>
      </c>
      <c r="C51" s="21">
        <v>8.0366000000000007E-2</v>
      </c>
      <c r="D51" s="21">
        <v>8.3960999999999994E-2</v>
      </c>
      <c r="E51" s="21">
        <v>8.4420999999999996E-2</v>
      </c>
      <c r="F51" s="21">
        <v>8.9837E-2</v>
      </c>
      <c r="G51" s="21">
        <v>8.4426000000000001E-2</v>
      </c>
      <c r="H51" s="21">
        <v>8.1946000000000005E-2</v>
      </c>
      <c r="I51" s="21">
        <v>8.9233000000000007E-2</v>
      </c>
      <c r="J51" s="21">
        <v>9.4797000000000006E-2</v>
      </c>
      <c r="K51" s="21">
        <v>8.9210999999999999E-2</v>
      </c>
      <c r="L51" s="21">
        <v>8.4934999999999997E-2</v>
      </c>
      <c r="M51" s="21">
        <v>8.8140999999999997E-2</v>
      </c>
      <c r="N51" s="21">
        <v>8.8623999999999994E-2</v>
      </c>
      <c r="O51" s="22">
        <f t="shared" si="8"/>
        <v>1.039898</v>
      </c>
      <c r="Q51" s="10">
        <v>1023</v>
      </c>
      <c r="R51" s="10" t="s">
        <v>32</v>
      </c>
      <c r="S51" s="21">
        <f t="shared" si="10"/>
        <v>8.0366000000000007E-2</v>
      </c>
      <c r="T51" s="21">
        <f t="shared" si="11"/>
        <v>0.164327</v>
      </c>
      <c r="U51" s="21">
        <f t="shared" si="12"/>
        <v>0.248748</v>
      </c>
      <c r="V51" s="21">
        <f t="shared" si="13"/>
        <v>0.33858500000000002</v>
      </c>
      <c r="W51" s="21">
        <f t="shared" si="14"/>
        <v>0.42301100000000003</v>
      </c>
      <c r="X51" s="21">
        <f t="shared" si="15"/>
        <v>0.50495699999999999</v>
      </c>
      <c r="Y51" s="21">
        <f t="shared" si="16"/>
        <v>0.59419</v>
      </c>
      <c r="Z51" s="21">
        <f t="shared" si="17"/>
        <v>0.68898700000000002</v>
      </c>
      <c r="AA51" s="21">
        <f t="shared" si="18"/>
        <v>0.77819800000000006</v>
      </c>
      <c r="AB51" s="21">
        <f t="shared" si="19"/>
        <v>0.86313300000000004</v>
      </c>
      <c r="AC51" s="21">
        <f t="shared" si="20"/>
        <v>0.95127400000000006</v>
      </c>
      <c r="AD51" s="21">
        <f t="shared" si="21"/>
        <v>1.039898</v>
      </c>
    </row>
    <row r="52" spans="1:30" customFormat="1" x14ac:dyDescent="0.2">
      <c r="A52" s="10">
        <v>1024</v>
      </c>
      <c r="B52" s="10" t="s">
        <v>33</v>
      </c>
      <c r="C52" s="21">
        <v>0.61291700000000005</v>
      </c>
      <c r="D52" s="21">
        <v>0.62055349000000004</v>
      </c>
      <c r="E52" s="21">
        <v>0.63118637</v>
      </c>
      <c r="F52" s="21">
        <v>0.64080300000000001</v>
      </c>
      <c r="G52" s="21">
        <v>0.63485393999999995</v>
      </c>
      <c r="H52" s="21">
        <v>0.60070999999999997</v>
      </c>
      <c r="I52" s="21">
        <v>0.66139800000000004</v>
      </c>
      <c r="J52" s="21">
        <v>0.61951500000000004</v>
      </c>
      <c r="K52" s="21">
        <v>0.65486100000000003</v>
      </c>
      <c r="L52" s="21">
        <v>0.63453499999999996</v>
      </c>
      <c r="M52" s="21">
        <v>0.66904300000000005</v>
      </c>
      <c r="N52" s="21">
        <v>0.67784599999999995</v>
      </c>
      <c r="O52" s="22">
        <f t="shared" si="8"/>
        <v>7.6582217999999997</v>
      </c>
      <c r="Q52" s="10">
        <v>1024</v>
      </c>
      <c r="R52" s="10" t="s">
        <v>33</v>
      </c>
      <c r="S52" s="21">
        <f t="shared" si="10"/>
        <v>0.61291700000000005</v>
      </c>
      <c r="T52" s="21">
        <f t="shared" si="11"/>
        <v>1.2334704900000002</v>
      </c>
      <c r="U52" s="21">
        <f t="shared" si="12"/>
        <v>1.8646568600000002</v>
      </c>
      <c r="V52" s="21">
        <f t="shared" si="13"/>
        <v>2.5054598600000002</v>
      </c>
      <c r="W52" s="21">
        <f t="shared" si="14"/>
        <v>3.1403138000000004</v>
      </c>
      <c r="X52" s="21">
        <f t="shared" si="15"/>
        <v>3.7410238000000002</v>
      </c>
      <c r="Y52" s="21">
        <f t="shared" si="16"/>
        <v>4.4024217999999999</v>
      </c>
      <c r="Z52" s="21">
        <f t="shared" si="17"/>
        <v>5.0219367999999998</v>
      </c>
      <c r="AA52" s="21">
        <f t="shared" si="18"/>
        <v>5.6767978000000001</v>
      </c>
      <c r="AB52" s="21">
        <f t="shared" si="19"/>
        <v>6.3113327999999997</v>
      </c>
      <c r="AC52" s="21">
        <f t="shared" si="20"/>
        <v>6.9803758</v>
      </c>
      <c r="AD52" s="21">
        <f t="shared" si="21"/>
        <v>7.6582217999999997</v>
      </c>
    </row>
    <row r="53" spans="1:30" customFormat="1" x14ac:dyDescent="0.2">
      <c r="A53" s="10">
        <v>1025</v>
      </c>
      <c r="B53" s="10" t="s">
        <v>34</v>
      </c>
      <c r="C53" s="21">
        <v>9.4534999999999994E-2</v>
      </c>
      <c r="D53" s="21">
        <v>9.6244999999999997E-2</v>
      </c>
      <c r="E53" s="21">
        <v>0.10077700000000001</v>
      </c>
      <c r="F53" s="21">
        <v>0.100271</v>
      </c>
      <c r="G53" s="21">
        <v>0.101454</v>
      </c>
      <c r="H53" s="21">
        <v>0.100858</v>
      </c>
      <c r="I53" s="21">
        <v>0.107585</v>
      </c>
      <c r="J53" s="21">
        <v>0.110481</v>
      </c>
      <c r="K53" s="21">
        <v>0.110112</v>
      </c>
      <c r="L53" s="21">
        <v>0.103905</v>
      </c>
      <c r="M53" s="21">
        <v>0.118118</v>
      </c>
      <c r="N53" s="21">
        <v>0.10589700000000001</v>
      </c>
      <c r="O53" s="22">
        <f t="shared" si="8"/>
        <v>1.2502379999999997</v>
      </c>
      <c r="Q53" s="10">
        <v>1025</v>
      </c>
      <c r="R53" s="10" t="s">
        <v>34</v>
      </c>
      <c r="S53" s="21">
        <f t="shared" si="10"/>
        <v>9.4534999999999994E-2</v>
      </c>
      <c r="T53" s="21">
        <f t="shared" si="11"/>
        <v>0.19078000000000001</v>
      </c>
      <c r="U53" s="21">
        <f t="shared" si="12"/>
        <v>0.29155700000000001</v>
      </c>
      <c r="V53" s="21">
        <f t="shared" si="13"/>
        <v>0.39182800000000001</v>
      </c>
      <c r="W53" s="21">
        <f t="shared" si="14"/>
        <v>0.493282</v>
      </c>
      <c r="X53" s="21">
        <f t="shared" si="15"/>
        <v>0.59414</v>
      </c>
      <c r="Y53" s="21">
        <f t="shared" si="16"/>
        <v>0.70172500000000004</v>
      </c>
      <c r="Z53" s="21">
        <f t="shared" si="17"/>
        <v>0.81220599999999998</v>
      </c>
      <c r="AA53" s="21">
        <f t="shared" si="18"/>
        <v>0.92231799999999997</v>
      </c>
      <c r="AB53" s="21">
        <f t="shared" si="19"/>
        <v>1.0262229999999999</v>
      </c>
      <c r="AC53" s="21">
        <f t="shared" si="20"/>
        <v>1.1443409999999998</v>
      </c>
      <c r="AD53" s="21">
        <f t="shared" si="21"/>
        <v>1.2502379999999997</v>
      </c>
    </row>
    <row r="54" spans="1:30" customFormat="1" x14ac:dyDescent="0.2">
      <c r="A54" s="10">
        <v>1026</v>
      </c>
      <c r="B54" s="10" t="s">
        <v>35</v>
      </c>
      <c r="C54" s="21">
        <v>4.2133999999999998E-2</v>
      </c>
      <c r="D54" s="21">
        <v>4.2115E-2</v>
      </c>
      <c r="E54" s="21">
        <v>4.2755000000000001E-2</v>
      </c>
      <c r="F54" s="21">
        <v>4.3568000000000003E-2</v>
      </c>
      <c r="G54" s="21">
        <v>4.1599999999999998E-2</v>
      </c>
      <c r="H54" s="21">
        <v>3.9910000000000001E-2</v>
      </c>
      <c r="I54" s="21">
        <v>4.462E-2</v>
      </c>
      <c r="J54" s="21">
        <v>4.3860000000000003E-2</v>
      </c>
      <c r="K54" s="21">
        <v>4.6685999999999998E-2</v>
      </c>
      <c r="L54" s="21">
        <v>4.428E-2</v>
      </c>
      <c r="M54" s="21">
        <v>4.3298999999999997E-2</v>
      </c>
      <c r="N54" s="21">
        <v>4.4498000000000003E-2</v>
      </c>
      <c r="O54" s="22">
        <f t="shared" si="8"/>
        <v>0.51932500000000004</v>
      </c>
      <c r="Q54" s="10">
        <v>1026</v>
      </c>
      <c r="R54" s="10" t="s">
        <v>35</v>
      </c>
      <c r="S54" s="21">
        <f t="shared" si="10"/>
        <v>4.2133999999999998E-2</v>
      </c>
      <c r="T54" s="21">
        <f t="shared" si="11"/>
        <v>8.4248999999999991E-2</v>
      </c>
      <c r="U54" s="21">
        <f t="shared" si="12"/>
        <v>0.12700400000000001</v>
      </c>
      <c r="V54" s="21">
        <f t="shared" si="13"/>
        <v>0.170572</v>
      </c>
      <c r="W54" s="21">
        <f t="shared" si="14"/>
        <v>0.212172</v>
      </c>
      <c r="X54" s="21">
        <f t="shared" si="15"/>
        <v>0.25208200000000003</v>
      </c>
      <c r="Y54" s="21">
        <f t="shared" si="16"/>
        <v>0.29670200000000002</v>
      </c>
      <c r="Z54" s="21">
        <f t="shared" si="17"/>
        <v>0.34056200000000003</v>
      </c>
      <c r="AA54" s="21">
        <f t="shared" si="18"/>
        <v>0.38724800000000004</v>
      </c>
      <c r="AB54" s="21">
        <f t="shared" si="19"/>
        <v>0.43152800000000002</v>
      </c>
      <c r="AC54" s="21">
        <f t="shared" si="20"/>
        <v>0.474827</v>
      </c>
      <c r="AD54" s="21">
        <f t="shared" si="21"/>
        <v>0.51932500000000004</v>
      </c>
    </row>
    <row r="55" spans="1:30" customFormat="1" x14ac:dyDescent="0.2">
      <c r="A55" s="10">
        <v>1027</v>
      </c>
      <c r="B55" s="10" t="s">
        <v>36</v>
      </c>
      <c r="C55" s="21">
        <v>5.6094999999999999E-2</v>
      </c>
      <c r="D55" s="21">
        <v>6.0123999999999997E-2</v>
      </c>
      <c r="E55" s="21">
        <v>5.8640999999999999E-2</v>
      </c>
      <c r="F55" s="21">
        <v>6.3254080000000004E-2</v>
      </c>
      <c r="G55" s="21">
        <v>6.1209E-2</v>
      </c>
      <c r="H55" s="21">
        <v>5.7028059999999998E-2</v>
      </c>
      <c r="I55" s="21">
        <v>6.4037999999999998E-2</v>
      </c>
      <c r="J55" s="21">
        <v>6.9084999999999994E-2</v>
      </c>
      <c r="K55" s="21">
        <v>6.5083000000000002E-2</v>
      </c>
      <c r="L55" s="21">
        <v>5.9783000000000003E-2</v>
      </c>
      <c r="M55" s="21">
        <v>6.3412999999999997E-2</v>
      </c>
      <c r="N55" s="21">
        <v>6.1373999999999998E-2</v>
      </c>
      <c r="O55" s="22">
        <f t="shared" si="8"/>
        <v>0.73912714000000013</v>
      </c>
      <c r="Q55" s="10">
        <v>1027</v>
      </c>
      <c r="R55" s="10" t="s">
        <v>36</v>
      </c>
      <c r="S55" s="21">
        <f t="shared" si="10"/>
        <v>5.6094999999999999E-2</v>
      </c>
      <c r="T55" s="21">
        <f t="shared" si="11"/>
        <v>0.11621899999999999</v>
      </c>
      <c r="U55" s="21">
        <f t="shared" si="12"/>
        <v>0.17485999999999999</v>
      </c>
      <c r="V55" s="21">
        <f t="shared" si="13"/>
        <v>0.23811408000000001</v>
      </c>
      <c r="W55" s="21">
        <f t="shared" si="14"/>
        <v>0.29932308000000002</v>
      </c>
      <c r="X55" s="21">
        <f t="shared" si="15"/>
        <v>0.35635114000000001</v>
      </c>
      <c r="Y55" s="21">
        <f t="shared" si="16"/>
        <v>0.42038913999999999</v>
      </c>
      <c r="Z55" s="21">
        <f t="shared" si="17"/>
        <v>0.48947414</v>
      </c>
      <c r="AA55" s="21">
        <f t="shared" si="18"/>
        <v>0.55455714</v>
      </c>
      <c r="AB55" s="21">
        <f t="shared" si="19"/>
        <v>0.61434014000000003</v>
      </c>
      <c r="AC55" s="21">
        <f t="shared" si="20"/>
        <v>0.67775314000000009</v>
      </c>
      <c r="AD55" s="21">
        <f t="shared" si="21"/>
        <v>0.73912714000000013</v>
      </c>
    </row>
    <row r="56" spans="1:30" customFormat="1" x14ac:dyDescent="0.2">
      <c r="A56" s="10">
        <v>1028</v>
      </c>
      <c r="B56" s="10" t="s">
        <v>37</v>
      </c>
      <c r="C56" s="21">
        <v>0.32011099999999998</v>
      </c>
      <c r="D56" s="21">
        <v>0.31689099999999998</v>
      </c>
      <c r="E56" s="21">
        <v>0.31292700000000001</v>
      </c>
      <c r="F56" s="21">
        <v>0.32709199999999999</v>
      </c>
      <c r="G56" s="21">
        <v>0.31722800000000001</v>
      </c>
      <c r="H56" s="21">
        <v>0.305199</v>
      </c>
      <c r="I56" s="21">
        <v>0.34357300000000002</v>
      </c>
      <c r="J56" s="21">
        <v>0.33219300000000002</v>
      </c>
      <c r="K56" s="21">
        <v>0.34807100000000002</v>
      </c>
      <c r="L56" s="21">
        <v>0.32435399999999998</v>
      </c>
      <c r="M56" s="21">
        <v>0.33571200000000001</v>
      </c>
      <c r="N56" s="21">
        <v>0.33171600000000001</v>
      </c>
      <c r="O56" s="22">
        <f t="shared" si="8"/>
        <v>3.9150670000000005</v>
      </c>
      <c r="Q56" s="10">
        <v>1028</v>
      </c>
      <c r="R56" s="10" t="s">
        <v>37</v>
      </c>
      <c r="S56" s="21">
        <f t="shared" si="10"/>
        <v>0.32011099999999998</v>
      </c>
      <c r="T56" s="21">
        <f t="shared" si="11"/>
        <v>0.63700199999999996</v>
      </c>
      <c r="U56" s="21">
        <f t="shared" si="12"/>
        <v>0.94992900000000002</v>
      </c>
      <c r="V56" s="21">
        <f t="shared" si="13"/>
        <v>1.277021</v>
      </c>
      <c r="W56" s="21">
        <f t="shared" si="14"/>
        <v>1.594249</v>
      </c>
      <c r="X56" s="21">
        <f t="shared" si="15"/>
        <v>1.899448</v>
      </c>
      <c r="Y56" s="21">
        <f t="shared" si="16"/>
        <v>2.2430210000000002</v>
      </c>
      <c r="Z56" s="21">
        <f t="shared" si="17"/>
        <v>2.5752140000000003</v>
      </c>
      <c r="AA56" s="21">
        <f t="shared" si="18"/>
        <v>2.9232850000000004</v>
      </c>
      <c r="AB56" s="21">
        <f t="shared" si="19"/>
        <v>3.2476390000000004</v>
      </c>
      <c r="AC56" s="21">
        <f t="shared" si="20"/>
        <v>3.5833510000000004</v>
      </c>
      <c r="AD56" s="21">
        <f t="shared" si="21"/>
        <v>3.9150670000000005</v>
      </c>
    </row>
    <row r="57" spans="1:30" customFormat="1" x14ac:dyDescent="0.2">
      <c r="A57" s="10">
        <v>1029</v>
      </c>
      <c r="B57" s="10" t="s">
        <v>38</v>
      </c>
      <c r="C57" s="21">
        <v>4.6966000000000001E-2</v>
      </c>
      <c r="D57" s="21">
        <v>4.9949E-2</v>
      </c>
      <c r="E57" s="21">
        <v>4.9607999999999999E-2</v>
      </c>
      <c r="F57" s="21">
        <v>5.1436000000000003E-2</v>
      </c>
      <c r="G57" s="21">
        <v>5.1825000000000003E-2</v>
      </c>
      <c r="H57" s="21">
        <v>4.938E-2</v>
      </c>
      <c r="I57" s="21">
        <v>5.3307E-2</v>
      </c>
      <c r="J57" s="21">
        <v>5.4417E-2</v>
      </c>
      <c r="K57" s="21">
        <v>5.4479E-2</v>
      </c>
      <c r="L57" s="21">
        <v>5.0698E-2</v>
      </c>
      <c r="M57" s="21">
        <v>5.1963000000000002E-2</v>
      </c>
      <c r="N57" s="21">
        <v>4.7717999999999997E-2</v>
      </c>
      <c r="O57" s="22">
        <f t="shared" si="8"/>
        <v>0.61174600000000001</v>
      </c>
      <c r="Q57" s="10">
        <v>1029</v>
      </c>
      <c r="R57" s="10" t="s">
        <v>38</v>
      </c>
      <c r="S57" s="21">
        <f t="shared" si="10"/>
        <v>4.6966000000000001E-2</v>
      </c>
      <c r="T57" s="21">
        <f t="shared" si="11"/>
        <v>9.6915000000000001E-2</v>
      </c>
      <c r="U57" s="21">
        <f t="shared" si="12"/>
        <v>0.14652300000000001</v>
      </c>
      <c r="V57" s="21">
        <f t="shared" si="13"/>
        <v>0.19795900000000002</v>
      </c>
      <c r="W57" s="21">
        <f t="shared" si="14"/>
        <v>0.24978400000000003</v>
      </c>
      <c r="X57" s="21">
        <f t="shared" si="15"/>
        <v>0.29916400000000004</v>
      </c>
      <c r="Y57" s="21">
        <f t="shared" si="16"/>
        <v>0.35247100000000003</v>
      </c>
      <c r="Z57" s="21">
        <f t="shared" si="17"/>
        <v>0.40688800000000003</v>
      </c>
      <c r="AA57" s="21">
        <f t="shared" si="18"/>
        <v>0.46136700000000003</v>
      </c>
      <c r="AB57" s="21">
        <f t="shared" si="19"/>
        <v>0.51206499999999999</v>
      </c>
      <c r="AC57" s="21">
        <f t="shared" si="20"/>
        <v>0.56402799999999997</v>
      </c>
      <c r="AD57" s="21">
        <f t="shared" si="21"/>
        <v>0.61174600000000001</v>
      </c>
    </row>
    <row r="58" spans="1:30" customFormat="1" x14ac:dyDescent="0.2">
      <c r="A58" s="15">
        <v>1030</v>
      </c>
      <c r="B58" s="15" t="s">
        <v>18</v>
      </c>
      <c r="C58" s="23">
        <v>6.8273E-2</v>
      </c>
      <c r="D58" s="23">
        <v>7.1122000000000005E-2</v>
      </c>
      <c r="E58" s="23">
        <v>7.1638999999999994E-2</v>
      </c>
      <c r="F58" s="23">
        <v>7.4986999999999998E-2</v>
      </c>
      <c r="G58" s="23">
        <v>7.5067999999999996E-2</v>
      </c>
      <c r="H58" s="23">
        <v>7.2050000000000003E-2</v>
      </c>
      <c r="I58" s="23">
        <v>7.8760999999999998E-2</v>
      </c>
      <c r="J58" s="23">
        <v>8.0611000000000002E-2</v>
      </c>
      <c r="K58" s="23">
        <v>7.6374999999999998E-2</v>
      </c>
      <c r="L58" s="23">
        <v>7.0824999999999999E-2</v>
      </c>
      <c r="M58" s="23">
        <v>7.3905999999999999E-2</v>
      </c>
      <c r="N58" s="23">
        <v>7.3737999999999998E-2</v>
      </c>
      <c r="O58" s="24">
        <f t="shared" si="8"/>
        <v>0.887355</v>
      </c>
      <c r="Q58" s="15">
        <v>1030</v>
      </c>
      <c r="R58" s="15" t="s">
        <v>18</v>
      </c>
      <c r="S58" s="23">
        <f t="shared" si="10"/>
        <v>6.8273E-2</v>
      </c>
      <c r="T58" s="23">
        <f t="shared" si="11"/>
        <v>0.13939499999999999</v>
      </c>
      <c r="U58" s="23">
        <f t="shared" si="12"/>
        <v>0.211034</v>
      </c>
      <c r="V58" s="23">
        <f t="shared" si="13"/>
        <v>0.28602099999999997</v>
      </c>
      <c r="W58" s="23">
        <f t="shared" si="14"/>
        <v>0.36108899999999999</v>
      </c>
      <c r="X58" s="23">
        <f t="shared" si="15"/>
        <v>0.433139</v>
      </c>
      <c r="Y58" s="23">
        <f t="shared" si="16"/>
        <v>0.51190000000000002</v>
      </c>
      <c r="Z58" s="23">
        <f t="shared" si="17"/>
        <v>0.59251100000000001</v>
      </c>
      <c r="AA58" s="23">
        <f t="shared" si="18"/>
        <v>0.66888599999999998</v>
      </c>
      <c r="AB58" s="23">
        <f t="shared" si="19"/>
        <v>0.73971100000000001</v>
      </c>
      <c r="AC58" s="23">
        <f t="shared" si="20"/>
        <v>0.81361700000000003</v>
      </c>
      <c r="AD58" s="23">
        <f t="shared" si="21"/>
        <v>0.887355</v>
      </c>
    </row>
    <row r="59" spans="1:30" customFormat="1" x14ac:dyDescent="0.2">
      <c r="A59" s="4">
        <v>10300</v>
      </c>
      <c r="B59" s="4" t="s">
        <v>55</v>
      </c>
      <c r="C59" s="18">
        <f t="shared" ref="C59:N59" si="22">SUM(C32:C58)</f>
        <v>7.4680769999999992</v>
      </c>
      <c r="D59" s="18">
        <f t="shared" si="22"/>
        <v>7.9344364900000004</v>
      </c>
      <c r="E59" s="18">
        <f t="shared" si="22"/>
        <v>7.7049535299999983</v>
      </c>
      <c r="F59" s="18">
        <f t="shared" si="22"/>
        <v>7.9389496300000015</v>
      </c>
      <c r="G59" s="18">
        <f t="shared" si="22"/>
        <v>7.9113117400000013</v>
      </c>
      <c r="H59" s="18">
        <f t="shared" si="22"/>
        <v>7.619248830000001</v>
      </c>
      <c r="I59" s="18">
        <f t="shared" si="22"/>
        <v>8.4742439000000012</v>
      </c>
      <c r="J59" s="18">
        <f t="shared" si="22"/>
        <v>8.2438477999999993</v>
      </c>
      <c r="K59" s="18">
        <f t="shared" si="22"/>
        <v>8.1665472000000019</v>
      </c>
      <c r="L59" s="18">
        <f>SUM(L32:L58)</f>
        <v>7.6966106999999999</v>
      </c>
      <c r="M59" s="18">
        <f t="shared" si="22"/>
        <v>7.9230571000000003</v>
      </c>
      <c r="N59" s="18">
        <f t="shared" si="22"/>
        <v>7.9509013999999985</v>
      </c>
      <c r="O59" s="18">
        <f t="shared" si="8"/>
        <v>95.032185319999982</v>
      </c>
      <c r="Q59" s="4">
        <v>10300</v>
      </c>
      <c r="R59" s="4" t="s">
        <v>142</v>
      </c>
      <c r="S59" s="18">
        <f>SUM(S32:S58)</f>
        <v>7.4680769999999992</v>
      </c>
      <c r="T59" s="18">
        <f>SUM(T32:T58)</f>
        <v>15.402513489999999</v>
      </c>
      <c r="U59" s="18">
        <f>SUM(U32:U58)</f>
        <v>23.107467019999998</v>
      </c>
      <c r="V59" s="18">
        <f t="shared" ref="V59:AC59" si="23">SUM(V32:V58)</f>
        <v>31.046416650000001</v>
      </c>
      <c r="W59" s="18">
        <f t="shared" si="23"/>
        <v>38.95772839</v>
      </c>
      <c r="X59" s="18">
        <f t="shared" si="23"/>
        <v>46.576977219999996</v>
      </c>
      <c r="Y59" s="18">
        <f t="shared" si="23"/>
        <v>55.051221120000008</v>
      </c>
      <c r="Z59" s="18">
        <f t="shared" si="23"/>
        <v>63.295068919999999</v>
      </c>
      <c r="AA59" s="18">
        <f t="shared" si="23"/>
        <v>71.461616120000002</v>
      </c>
      <c r="AB59" s="18">
        <f t="shared" si="23"/>
        <v>79.158226820000024</v>
      </c>
      <c r="AC59" s="18">
        <f t="shared" si="23"/>
        <v>87.08128391999999</v>
      </c>
      <c r="AD59" s="18">
        <f>SUM(AD32:AD58)</f>
        <v>95.032185319999996</v>
      </c>
    </row>
    <row r="60" spans="1:30" customFormat="1" x14ac:dyDescent="0.2">
      <c r="A60" s="32"/>
      <c r="B60" s="32"/>
      <c r="O60" s="334"/>
    </row>
    <row r="61" spans="1:30" customFormat="1" x14ac:dyDescent="0.2">
      <c r="A61" s="3" t="s">
        <v>52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55</v>
      </c>
      <c r="Q61" s="3" t="s">
        <v>73</v>
      </c>
      <c r="R61" s="3" t="s">
        <v>146</v>
      </c>
      <c r="S61" s="3" t="s">
        <v>74</v>
      </c>
      <c r="T61" s="3" t="s">
        <v>75</v>
      </c>
      <c r="U61" s="3" t="s">
        <v>76</v>
      </c>
      <c r="V61" s="3" t="s">
        <v>77</v>
      </c>
      <c r="W61" s="3" t="s">
        <v>78</v>
      </c>
      <c r="X61" s="3" t="s">
        <v>79</v>
      </c>
      <c r="Y61" s="3" t="s">
        <v>80</v>
      </c>
      <c r="Z61" s="3" t="s">
        <v>81</v>
      </c>
      <c r="AA61" s="3" t="s">
        <v>82</v>
      </c>
      <c r="AB61" s="3" t="s">
        <v>83</v>
      </c>
      <c r="AC61" s="3" t="s">
        <v>84</v>
      </c>
      <c r="AD61" s="3" t="s">
        <v>85</v>
      </c>
    </row>
    <row r="62" spans="1:30" customFormat="1" x14ac:dyDescent="0.2">
      <c r="A62" s="7">
        <v>1004</v>
      </c>
      <c r="B62" s="7" t="s">
        <v>94</v>
      </c>
      <c r="C62" s="19">
        <v>0.94911327999999984</v>
      </c>
      <c r="D62" s="19">
        <v>0.76230716999999992</v>
      </c>
      <c r="E62" s="19">
        <v>1.10050673</v>
      </c>
      <c r="F62" s="19">
        <v>1.2311347200000002</v>
      </c>
      <c r="G62" s="19">
        <v>0.80421014999999996</v>
      </c>
      <c r="H62" s="19">
        <v>1.15147877</v>
      </c>
      <c r="I62" s="19">
        <v>0.73639808000000007</v>
      </c>
      <c r="J62" s="19">
        <v>1.0790143300000001</v>
      </c>
      <c r="K62" s="19">
        <v>0.82542231999999982</v>
      </c>
      <c r="L62" s="19">
        <v>1.0359366400000001</v>
      </c>
      <c r="M62" s="19">
        <v>1.03350177</v>
      </c>
      <c r="N62" s="19">
        <v>0.85083837000000007</v>
      </c>
      <c r="O62" s="20">
        <f t="shared" ref="O62:O89" si="24">SUM(C62:N62)</f>
        <v>11.55986233</v>
      </c>
      <c r="Q62" s="7">
        <v>1004</v>
      </c>
      <c r="R62" s="7" t="s">
        <v>94</v>
      </c>
      <c r="S62" s="19">
        <f>+C62</f>
        <v>0.94911327999999984</v>
      </c>
      <c r="T62" s="19">
        <f>+S62+D62</f>
        <v>1.7114204499999999</v>
      </c>
      <c r="U62" s="19">
        <f t="shared" ref="U62:U88" si="25">+T62+E62</f>
        <v>2.8119271799999996</v>
      </c>
      <c r="V62" s="19">
        <f t="shared" ref="V62:V88" si="26">+U62+F62</f>
        <v>4.0430618999999997</v>
      </c>
      <c r="W62" s="19">
        <f t="shared" ref="W62:W88" si="27">+V62+G62</f>
        <v>4.8472720499999999</v>
      </c>
      <c r="X62" s="19">
        <f t="shared" ref="X62:X88" si="28">+W62+H62</f>
        <v>5.9987508199999997</v>
      </c>
      <c r="Y62" s="19">
        <f t="shared" ref="Y62:Y88" si="29">+X62+I62</f>
        <v>6.7351488999999995</v>
      </c>
      <c r="Z62" s="19">
        <f t="shared" ref="Z62:Z88" si="30">+Y62+J62</f>
        <v>7.8141632300000001</v>
      </c>
      <c r="AA62" s="19">
        <f t="shared" ref="AA62:AA88" si="31">+Z62+K62</f>
        <v>8.6395855499999996</v>
      </c>
      <c r="AB62" s="19">
        <f t="shared" ref="AB62:AB88" si="32">+AA62+L62</f>
        <v>9.6755221899999988</v>
      </c>
      <c r="AC62" s="19">
        <f t="shared" ref="AC62:AC88" si="33">+AB62+M62</f>
        <v>10.70902396</v>
      </c>
      <c r="AD62" s="19">
        <f t="shared" ref="AD62:AD87" si="34">+AC62+N62</f>
        <v>11.55986233</v>
      </c>
    </row>
    <row r="63" spans="1:30" customFormat="1" x14ac:dyDescent="0.2">
      <c r="A63" s="10">
        <v>1005</v>
      </c>
      <c r="B63" s="10" t="s">
        <v>13</v>
      </c>
      <c r="C63" s="21">
        <v>9.9172399999999973E-3</v>
      </c>
      <c r="D63" s="21">
        <v>9.4480100000000015E-3</v>
      </c>
      <c r="E63" s="21">
        <v>8.3917499999999999E-3</v>
      </c>
      <c r="F63" s="21">
        <v>9.5465999999999988E-3</v>
      </c>
      <c r="G63" s="21">
        <v>9.1913399999999958E-3</v>
      </c>
      <c r="H63" s="21">
        <v>9.6420100000000012E-3</v>
      </c>
      <c r="I63" s="21">
        <v>1.0506320000000006E-2</v>
      </c>
      <c r="J63" s="21">
        <v>9.1533300000000012E-3</v>
      </c>
      <c r="K63" s="21">
        <v>1.0006080000000002E-2</v>
      </c>
      <c r="L63" s="21">
        <v>8.8809899999999983E-3</v>
      </c>
      <c r="M63" s="21">
        <v>9.1884700000000007E-3</v>
      </c>
      <c r="N63" s="21">
        <v>9.2403300000000015E-3</v>
      </c>
      <c r="O63" s="22">
        <f t="shared" si="24"/>
        <v>0.11311247000000001</v>
      </c>
      <c r="Q63" s="10">
        <v>1005</v>
      </c>
      <c r="R63" s="10" t="s">
        <v>13</v>
      </c>
      <c r="S63" s="21">
        <f t="shared" ref="S63:S88" si="35">+C63</f>
        <v>9.9172399999999973E-3</v>
      </c>
      <c r="T63" s="21">
        <f t="shared" ref="T63:T88" si="36">+S63+D63</f>
        <v>1.9365250000000001E-2</v>
      </c>
      <c r="U63" s="21">
        <f t="shared" si="25"/>
        <v>2.7757E-2</v>
      </c>
      <c r="V63" s="21">
        <f t="shared" si="26"/>
        <v>3.7303599999999999E-2</v>
      </c>
      <c r="W63" s="21">
        <f t="shared" si="27"/>
        <v>4.6494939999999998E-2</v>
      </c>
      <c r="X63" s="21">
        <f t="shared" si="28"/>
        <v>5.6136949999999998E-2</v>
      </c>
      <c r="Y63" s="21">
        <f t="shared" si="29"/>
        <v>6.6643270000000004E-2</v>
      </c>
      <c r="Z63" s="21">
        <f t="shared" si="30"/>
        <v>7.5796600000000006E-2</v>
      </c>
      <c r="AA63" s="21">
        <f t="shared" si="31"/>
        <v>8.5802680000000006E-2</v>
      </c>
      <c r="AB63" s="21">
        <f t="shared" si="32"/>
        <v>9.4683669999999998E-2</v>
      </c>
      <c r="AC63" s="21">
        <f t="shared" si="33"/>
        <v>0.10387214</v>
      </c>
      <c r="AD63" s="21">
        <f t="shared" si="34"/>
        <v>0.11311247000000001</v>
      </c>
    </row>
    <row r="64" spans="1:30" customFormat="1" x14ac:dyDescent="0.2">
      <c r="A64" s="10">
        <v>1006</v>
      </c>
      <c r="B64" s="10" t="s">
        <v>14</v>
      </c>
      <c r="C64" s="21">
        <v>0.13848798999999998</v>
      </c>
      <c r="D64" s="21">
        <v>0.14753195000000002</v>
      </c>
      <c r="E64" s="21">
        <v>0.14824603</v>
      </c>
      <c r="F64" s="21">
        <v>0.17031618999999998</v>
      </c>
      <c r="G64" s="21">
        <v>0.16825582</v>
      </c>
      <c r="H64" s="21">
        <v>0.15994017000000002</v>
      </c>
      <c r="I64" s="21">
        <v>0.17262698999999998</v>
      </c>
      <c r="J64" s="21">
        <v>0.14722299</v>
      </c>
      <c r="K64" s="21">
        <v>0.158752</v>
      </c>
      <c r="L64" s="21">
        <v>0.15113822999999998</v>
      </c>
      <c r="M64" s="21">
        <v>0.15388384000000002</v>
      </c>
      <c r="N64" s="21">
        <v>0.15246996999999998</v>
      </c>
      <c r="O64" s="22">
        <f t="shared" si="24"/>
        <v>1.8688721699999999</v>
      </c>
      <c r="Q64" s="10">
        <v>1006</v>
      </c>
      <c r="R64" s="10" t="s">
        <v>14</v>
      </c>
      <c r="S64" s="21">
        <f t="shared" si="35"/>
        <v>0.13848798999999998</v>
      </c>
      <c r="T64" s="21">
        <f t="shared" si="36"/>
        <v>0.28601993999999997</v>
      </c>
      <c r="U64" s="21">
        <f t="shared" si="25"/>
        <v>0.43426597</v>
      </c>
      <c r="V64" s="21">
        <f t="shared" si="26"/>
        <v>0.60458215999999998</v>
      </c>
      <c r="W64" s="21">
        <f t="shared" si="27"/>
        <v>0.77283798000000004</v>
      </c>
      <c r="X64" s="21">
        <f t="shared" si="28"/>
        <v>0.93277815000000008</v>
      </c>
      <c r="Y64" s="21">
        <f t="shared" si="29"/>
        <v>1.10540514</v>
      </c>
      <c r="Z64" s="21">
        <f t="shared" si="30"/>
        <v>1.25262813</v>
      </c>
      <c r="AA64" s="21">
        <f t="shared" si="31"/>
        <v>1.41138013</v>
      </c>
      <c r="AB64" s="21">
        <f t="shared" si="32"/>
        <v>1.5625183599999999</v>
      </c>
      <c r="AC64" s="21">
        <f t="shared" si="33"/>
        <v>1.7164021999999999</v>
      </c>
      <c r="AD64" s="21">
        <f t="shared" si="34"/>
        <v>1.8688721699999999</v>
      </c>
    </row>
    <row r="65" spans="1:30" customFormat="1" x14ac:dyDescent="0.2">
      <c r="A65" s="10">
        <v>1007</v>
      </c>
      <c r="B65" s="10" t="s">
        <v>15</v>
      </c>
      <c r="C65" s="21">
        <v>0.153334</v>
      </c>
      <c r="D65" s="21">
        <v>0.119963</v>
      </c>
      <c r="E65" s="21">
        <v>0.12019100000000001</v>
      </c>
      <c r="F65" s="21">
        <v>0.127639</v>
      </c>
      <c r="G65" s="21">
        <v>0.10117</v>
      </c>
      <c r="H65" s="21">
        <v>0.163327</v>
      </c>
      <c r="I65" s="21">
        <v>0.14852699999999999</v>
      </c>
      <c r="J65" s="21">
        <v>0.12961400000000001</v>
      </c>
      <c r="K65" s="21">
        <v>0.12116300000000001</v>
      </c>
      <c r="L65" s="21">
        <v>0.12637399999999999</v>
      </c>
      <c r="M65" s="21">
        <v>0.12133099999999999</v>
      </c>
      <c r="N65" s="21">
        <v>0.136571</v>
      </c>
      <c r="O65" s="22">
        <f t="shared" si="24"/>
        <v>1.569204</v>
      </c>
      <c r="Q65" s="10">
        <v>1007</v>
      </c>
      <c r="R65" s="10" t="s">
        <v>15</v>
      </c>
      <c r="S65" s="21">
        <f t="shared" si="35"/>
        <v>0.153334</v>
      </c>
      <c r="T65" s="21">
        <f t="shared" si="36"/>
        <v>0.27329700000000001</v>
      </c>
      <c r="U65" s="21">
        <f t="shared" si="25"/>
        <v>0.393488</v>
      </c>
      <c r="V65" s="21">
        <f t="shared" si="26"/>
        <v>0.52112700000000001</v>
      </c>
      <c r="W65" s="21">
        <f t="shared" si="27"/>
        <v>0.62229699999999999</v>
      </c>
      <c r="X65" s="21">
        <f t="shared" si="28"/>
        <v>0.78562399999999999</v>
      </c>
      <c r="Y65" s="21">
        <f t="shared" si="29"/>
        <v>0.93415099999999995</v>
      </c>
      <c r="Z65" s="21">
        <f t="shared" si="30"/>
        <v>1.0637650000000001</v>
      </c>
      <c r="AA65" s="21">
        <f t="shared" si="31"/>
        <v>1.184928</v>
      </c>
      <c r="AB65" s="21">
        <f t="shared" si="32"/>
        <v>1.311302</v>
      </c>
      <c r="AC65" s="21">
        <f t="shared" si="33"/>
        <v>1.432633</v>
      </c>
      <c r="AD65" s="21">
        <f t="shared" si="34"/>
        <v>1.569204</v>
      </c>
    </row>
    <row r="66" spans="1:30" customFormat="1" x14ac:dyDescent="0.2">
      <c r="A66" s="10">
        <v>1008</v>
      </c>
      <c r="B66" s="10" t="s">
        <v>16</v>
      </c>
      <c r="C66" s="21">
        <v>2.9140979999999983E-2</v>
      </c>
      <c r="D66" s="21">
        <v>2.5117880000000006E-2</v>
      </c>
      <c r="E66" s="21">
        <v>3.2718520000000022E-2</v>
      </c>
      <c r="F66" s="21">
        <v>2.1499479999999981E-2</v>
      </c>
      <c r="G66" s="21">
        <v>2.7607710000000021E-2</v>
      </c>
      <c r="H66" s="21">
        <v>3.7756669999999985E-2</v>
      </c>
      <c r="I66" s="21">
        <v>1.8419729999999981E-2</v>
      </c>
      <c r="J66" s="21">
        <v>1.7958679999999994E-2</v>
      </c>
      <c r="K66" s="21">
        <v>2.1628839999999996E-2</v>
      </c>
      <c r="L66" s="21">
        <v>2.6872980000000012E-2</v>
      </c>
      <c r="M66" s="21">
        <v>1.7883190000000004E-2</v>
      </c>
      <c r="N66" s="21">
        <v>1.5998170000000013E-2</v>
      </c>
      <c r="O66" s="22">
        <f t="shared" si="24"/>
        <v>0.29260282999999998</v>
      </c>
      <c r="Q66" s="10">
        <v>1008</v>
      </c>
      <c r="R66" s="10" t="s">
        <v>16</v>
      </c>
      <c r="S66" s="21">
        <f t="shared" si="35"/>
        <v>2.9140979999999983E-2</v>
      </c>
      <c r="T66" s="21">
        <f t="shared" si="36"/>
        <v>5.4258859999999992E-2</v>
      </c>
      <c r="U66" s="21">
        <f t="shared" si="25"/>
        <v>8.6977380000000021E-2</v>
      </c>
      <c r="V66" s="21">
        <f t="shared" si="26"/>
        <v>0.10847686000000001</v>
      </c>
      <c r="W66" s="21">
        <f t="shared" si="27"/>
        <v>0.13608457000000002</v>
      </c>
      <c r="X66" s="21">
        <f t="shared" si="28"/>
        <v>0.17384124000000001</v>
      </c>
      <c r="Y66" s="21">
        <f t="shared" si="29"/>
        <v>0.19226096999999998</v>
      </c>
      <c r="Z66" s="21">
        <f t="shared" si="30"/>
        <v>0.21021964999999998</v>
      </c>
      <c r="AA66" s="21">
        <f t="shared" si="31"/>
        <v>0.23184848999999996</v>
      </c>
      <c r="AB66" s="21">
        <f t="shared" si="32"/>
        <v>0.25872146999999995</v>
      </c>
      <c r="AC66" s="21">
        <f t="shared" si="33"/>
        <v>0.27660465999999995</v>
      </c>
      <c r="AD66" s="21">
        <f t="shared" si="34"/>
        <v>0.29260282999999998</v>
      </c>
    </row>
    <row r="67" spans="1:30" customFormat="1" x14ac:dyDescent="0.2">
      <c r="A67" s="10">
        <v>1009</v>
      </c>
      <c r="B67" s="10" t="s">
        <v>17</v>
      </c>
      <c r="C67" s="21">
        <v>3.2329369999999996E-2</v>
      </c>
      <c r="D67" s="21">
        <v>2.5616639999999986E-2</v>
      </c>
      <c r="E67" s="21">
        <v>2.7244249999999984E-2</v>
      </c>
      <c r="F67" s="21">
        <v>2.828321000000002E-2</v>
      </c>
      <c r="G67" s="21">
        <v>2.1487860000000001E-2</v>
      </c>
      <c r="H67" s="21">
        <v>3.3556309999999999E-2</v>
      </c>
      <c r="I67" s="21">
        <v>2.8442410000000005E-2</v>
      </c>
      <c r="J67" s="21">
        <v>3.3349830000000018E-2</v>
      </c>
      <c r="K67" s="21">
        <v>2.9813670000000014E-2</v>
      </c>
      <c r="L67" s="21">
        <v>3.1709979999999978E-2</v>
      </c>
      <c r="M67" s="21">
        <v>2.8620169999999983E-2</v>
      </c>
      <c r="N67" s="21">
        <v>2.7089850000000006E-2</v>
      </c>
      <c r="O67" s="22">
        <f t="shared" si="24"/>
        <v>0.34754355000000003</v>
      </c>
      <c r="Q67" s="10">
        <v>1009</v>
      </c>
      <c r="R67" s="10" t="s">
        <v>17</v>
      </c>
      <c r="S67" s="21">
        <f t="shared" si="35"/>
        <v>3.2329369999999996E-2</v>
      </c>
      <c r="T67" s="21">
        <f t="shared" si="36"/>
        <v>5.7946009999999978E-2</v>
      </c>
      <c r="U67" s="21">
        <f t="shared" si="25"/>
        <v>8.5190259999999962E-2</v>
      </c>
      <c r="V67" s="21">
        <f t="shared" si="26"/>
        <v>0.11347346999999998</v>
      </c>
      <c r="W67" s="21">
        <f t="shared" si="27"/>
        <v>0.13496132999999999</v>
      </c>
      <c r="X67" s="21">
        <f t="shared" si="28"/>
        <v>0.16851764</v>
      </c>
      <c r="Y67" s="21">
        <f t="shared" si="29"/>
        <v>0.19696005</v>
      </c>
      <c r="Z67" s="21">
        <f t="shared" si="30"/>
        <v>0.23030988000000002</v>
      </c>
      <c r="AA67" s="21">
        <f t="shared" si="31"/>
        <v>0.26012355000000004</v>
      </c>
      <c r="AB67" s="21">
        <f t="shared" si="32"/>
        <v>0.29183353000000001</v>
      </c>
      <c r="AC67" s="21">
        <f t="shared" si="33"/>
        <v>0.32045370000000001</v>
      </c>
      <c r="AD67" s="21">
        <f t="shared" si="34"/>
        <v>0.34754355000000003</v>
      </c>
    </row>
    <row r="68" spans="1:30" customFormat="1" x14ac:dyDescent="0.2">
      <c r="A68" s="10">
        <v>1010</v>
      </c>
      <c r="B68" s="10" t="s">
        <v>19</v>
      </c>
      <c r="C68" s="21">
        <v>5.5290160000000005E-2</v>
      </c>
      <c r="D68" s="21">
        <v>4.7767179999999992E-2</v>
      </c>
      <c r="E68" s="21">
        <v>5.1698350000000004E-2</v>
      </c>
      <c r="F68" s="21">
        <v>4.623842999999999E-2</v>
      </c>
      <c r="G68" s="21">
        <v>3.7854170000000013E-2</v>
      </c>
      <c r="H68" s="21">
        <v>4.2153519999999993E-2</v>
      </c>
      <c r="I68" s="21">
        <v>4.4567139999999984E-2</v>
      </c>
      <c r="J68" s="21">
        <v>4.4049330000000018E-2</v>
      </c>
      <c r="K68" s="21">
        <v>4.9545160000000005E-2</v>
      </c>
      <c r="L68" s="21">
        <v>5.4962260000000013E-2</v>
      </c>
      <c r="M68" s="21">
        <v>3.7654399999999998E-2</v>
      </c>
      <c r="N68" s="21">
        <v>4.4121040000000007E-2</v>
      </c>
      <c r="O68" s="22">
        <f t="shared" si="24"/>
        <v>0.55590114000000013</v>
      </c>
      <c r="Q68" s="10">
        <v>1010</v>
      </c>
      <c r="R68" s="10" t="s">
        <v>19</v>
      </c>
      <c r="S68" s="21">
        <f t="shared" si="35"/>
        <v>5.5290160000000005E-2</v>
      </c>
      <c r="T68" s="21">
        <f t="shared" si="36"/>
        <v>0.10305734</v>
      </c>
      <c r="U68" s="21">
        <f t="shared" si="25"/>
        <v>0.15475569</v>
      </c>
      <c r="V68" s="21">
        <f t="shared" si="26"/>
        <v>0.20099412</v>
      </c>
      <c r="W68" s="21">
        <f t="shared" si="27"/>
        <v>0.23884829000000002</v>
      </c>
      <c r="X68" s="21">
        <f t="shared" si="28"/>
        <v>0.28100181000000002</v>
      </c>
      <c r="Y68" s="21">
        <f t="shared" si="29"/>
        <v>0.32556895000000002</v>
      </c>
      <c r="Z68" s="21">
        <f t="shared" si="30"/>
        <v>0.36961828000000002</v>
      </c>
      <c r="AA68" s="21">
        <f t="shared" si="31"/>
        <v>0.41916344000000005</v>
      </c>
      <c r="AB68" s="21">
        <f t="shared" si="32"/>
        <v>0.47412570000000009</v>
      </c>
      <c r="AC68" s="21">
        <f t="shared" si="33"/>
        <v>0.51178010000000007</v>
      </c>
      <c r="AD68" s="21">
        <f t="shared" si="34"/>
        <v>0.55590114000000013</v>
      </c>
    </row>
    <row r="69" spans="1:30" customFormat="1" x14ac:dyDescent="0.2">
      <c r="A69" s="10">
        <v>1011</v>
      </c>
      <c r="B69" s="10" t="s">
        <v>20</v>
      </c>
      <c r="C69" s="21">
        <v>1.5096899999999995E-2</v>
      </c>
      <c r="D69" s="21">
        <v>1.2588379999999989E-2</v>
      </c>
      <c r="E69" s="21">
        <v>9.1741000000000062E-3</v>
      </c>
      <c r="F69" s="21">
        <v>1.067251000000001E-2</v>
      </c>
      <c r="G69" s="21">
        <v>3.096970000000001E-3</v>
      </c>
      <c r="H69" s="21">
        <v>2.1906639999999998E-2</v>
      </c>
      <c r="I69" s="21">
        <v>6.370710000000006E-3</v>
      </c>
      <c r="J69" s="21">
        <v>-4.4549499999999975E-3</v>
      </c>
      <c r="K69" s="21">
        <v>2.6873200000000069E-3</v>
      </c>
      <c r="L69" s="21">
        <v>2.1485549999999989E-2</v>
      </c>
      <c r="M69" s="21">
        <v>1.413303E-2</v>
      </c>
      <c r="N69" s="21">
        <v>9.3640200000000041E-3</v>
      </c>
      <c r="O69" s="22">
        <f t="shared" si="24"/>
        <v>0.12212118000000001</v>
      </c>
      <c r="Q69" s="10">
        <v>1011</v>
      </c>
      <c r="R69" s="10" t="s">
        <v>20</v>
      </c>
      <c r="S69" s="21">
        <f t="shared" si="35"/>
        <v>1.5096899999999995E-2</v>
      </c>
      <c r="T69" s="21">
        <f t="shared" si="36"/>
        <v>2.7685279999999986E-2</v>
      </c>
      <c r="U69" s="21">
        <f t="shared" si="25"/>
        <v>3.685937999999999E-2</v>
      </c>
      <c r="V69" s="21">
        <f t="shared" si="26"/>
        <v>4.753189E-2</v>
      </c>
      <c r="W69" s="21">
        <f t="shared" si="27"/>
        <v>5.0628859999999998E-2</v>
      </c>
      <c r="X69" s="21">
        <f t="shared" si="28"/>
        <v>7.2535500000000003E-2</v>
      </c>
      <c r="Y69" s="21">
        <f t="shared" si="29"/>
        <v>7.8906210000000004E-2</v>
      </c>
      <c r="Z69" s="21">
        <f t="shared" si="30"/>
        <v>7.4451260000000005E-2</v>
      </c>
      <c r="AA69" s="21">
        <f t="shared" si="31"/>
        <v>7.7138580000000012E-2</v>
      </c>
      <c r="AB69" s="21">
        <f t="shared" si="32"/>
        <v>9.8624130000000004E-2</v>
      </c>
      <c r="AC69" s="21">
        <f t="shared" si="33"/>
        <v>0.11275716000000001</v>
      </c>
      <c r="AD69" s="21">
        <f t="shared" si="34"/>
        <v>0.12212118000000001</v>
      </c>
    </row>
    <row r="70" spans="1:30" customFormat="1" x14ac:dyDescent="0.2">
      <c r="A70" s="10">
        <v>1012</v>
      </c>
      <c r="B70" s="10" t="s">
        <v>21</v>
      </c>
      <c r="C70" s="21">
        <v>8.9077000000000003E-2</v>
      </c>
      <c r="D70" s="21">
        <v>9.1868000000000005E-2</v>
      </c>
      <c r="E70" s="21">
        <v>9.239E-2</v>
      </c>
      <c r="F70" s="21">
        <v>9.0529999999999999E-2</v>
      </c>
      <c r="G70" s="21">
        <v>9.0149999999999994E-2</v>
      </c>
      <c r="H70" s="21">
        <v>8.251E-2</v>
      </c>
      <c r="I70" s="21">
        <v>6.4823000000000006E-2</v>
      </c>
      <c r="J70" s="21">
        <v>6.7660999999999999E-2</v>
      </c>
      <c r="K70" s="21">
        <v>8.8612999999999997E-2</v>
      </c>
      <c r="L70" s="21">
        <v>8.6654999999999996E-2</v>
      </c>
      <c r="M70" s="21">
        <v>8.8664999999999994E-2</v>
      </c>
      <c r="N70" s="21">
        <v>8.6142999999999997E-2</v>
      </c>
      <c r="O70" s="22">
        <f t="shared" si="24"/>
        <v>1.019085</v>
      </c>
      <c r="Q70" s="10">
        <v>1012</v>
      </c>
      <c r="R70" s="10" t="s">
        <v>21</v>
      </c>
      <c r="S70" s="21">
        <f t="shared" si="35"/>
        <v>8.9077000000000003E-2</v>
      </c>
      <c r="T70" s="21">
        <f t="shared" si="36"/>
        <v>0.18094500000000002</v>
      </c>
      <c r="U70" s="21">
        <f t="shared" si="25"/>
        <v>0.27333499999999999</v>
      </c>
      <c r="V70" s="21">
        <f t="shared" si="26"/>
        <v>0.36386499999999999</v>
      </c>
      <c r="W70" s="21">
        <f t="shared" si="27"/>
        <v>0.454015</v>
      </c>
      <c r="X70" s="21">
        <f t="shared" si="28"/>
        <v>0.53652500000000003</v>
      </c>
      <c r="Y70" s="21">
        <f t="shared" si="29"/>
        <v>0.60134799999999999</v>
      </c>
      <c r="Z70" s="21">
        <f t="shared" si="30"/>
        <v>0.66900899999999996</v>
      </c>
      <c r="AA70" s="21">
        <f t="shared" si="31"/>
        <v>0.75762200000000002</v>
      </c>
      <c r="AB70" s="21">
        <f t="shared" si="32"/>
        <v>0.84427700000000006</v>
      </c>
      <c r="AC70" s="21">
        <f t="shared" si="33"/>
        <v>0.93294200000000005</v>
      </c>
      <c r="AD70" s="21">
        <f t="shared" si="34"/>
        <v>1.019085</v>
      </c>
    </row>
    <row r="71" spans="1:30" customFormat="1" x14ac:dyDescent="0.2">
      <c r="A71" s="10">
        <v>1013</v>
      </c>
      <c r="B71" s="10" t="s">
        <v>22</v>
      </c>
      <c r="C71" s="21">
        <v>4.2249999999999996E-3</v>
      </c>
      <c r="D71" s="21">
        <v>4.1999999999999997E-3</v>
      </c>
      <c r="E71" s="21">
        <v>5.2240000000000003E-3</v>
      </c>
      <c r="F71" s="21">
        <v>4.9189999999999998E-3</v>
      </c>
      <c r="G71" s="21">
        <v>4.7949999999999998E-3</v>
      </c>
      <c r="H71" s="21">
        <v>4.4279999999999996E-3</v>
      </c>
      <c r="I71" s="21">
        <v>2.7299999999999998E-3</v>
      </c>
      <c r="J71" s="21">
        <v>1.9949999999999998E-3</v>
      </c>
      <c r="K71" s="21">
        <v>1.5790000000000001E-3</v>
      </c>
      <c r="L71" s="21">
        <v>5.2459999999999998E-3</v>
      </c>
      <c r="M71" s="21">
        <v>5.6730000000000001E-3</v>
      </c>
      <c r="N71" s="21">
        <v>5.3540000000000003E-3</v>
      </c>
      <c r="O71" s="22">
        <f t="shared" si="24"/>
        <v>5.0367999999999989E-2</v>
      </c>
      <c r="Q71" s="10">
        <v>1013</v>
      </c>
      <c r="R71" s="10" t="s">
        <v>22</v>
      </c>
      <c r="S71" s="21">
        <f t="shared" si="35"/>
        <v>4.2249999999999996E-3</v>
      </c>
      <c r="T71" s="21">
        <f t="shared" si="36"/>
        <v>8.4249999999999985E-3</v>
      </c>
      <c r="U71" s="21">
        <f t="shared" si="25"/>
        <v>1.3648999999999998E-2</v>
      </c>
      <c r="V71" s="21">
        <f t="shared" si="26"/>
        <v>1.8567999999999998E-2</v>
      </c>
      <c r="W71" s="21">
        <f t="shared" si="27"/>
        <v>2.3362999999999998E-2</v>
      </c>
      <c r="X71" s="21">
        <f t="shared" si="28"/>
        <v>2.7790999999999996E-2</v>
      </c>
      <c r="Y71" s="21">
        <f t="shared" si="29"/>
        <v>3.0520999999999996E-2</v>
      </c>
      <c r="Z71" s="21">
        <f t="shared" si="30"/>
        <v>3.2515999999999996E-2</v>
      </c>
      <c r="AA71" s="21">
        <f t="shared" si="31"/>
        <v>3.4094999999999993E-2</v>
      </c>
      <c r="AB71" s="21">
        <f t="shared" si="32"/>
        <v>3.9340999999999994E-2</v>
      </c>
      <c r="AC71" s="21">
        <f t="shared" si="33"/>
        <v>4.5013999999999992E-2</v>
      </c>
      <c r="AD71" s="21">
        <f t="shared" si="34"/>
        <v>5.0367999999999989E-2</v>
      </c>
    </row>
    <row r="72" spans="1:30" customFormat="1" x14ac:dyDescent="0.2">
      <c r="A72" s="10">
        <v>1014</v>
      </c>
      <c r="B72" s="10" t="s">
        <v>23</v>
      </c>
      <c r="C72" s="21">
        <v>0.32732314000000001</v>
      </c>
      <c r="D72" s="21">
        <v>0.30841026999999988</v>
      </c>
      <c r="E72" s="21">
        <v>0.40415151000000027</v>
      </c>
      <c r="F72" s="21">
        <v>0.29014193999999993</v>
      </c>
      <c r="G72" s="21">
        <v>0.21231279000000003</v>
      </c>
      <c r="H72" s="21">
        <v>0.37404172999999996</v>
      </c>
      <c r="I72" s="21">
        <v>0.20934018999999995</v>
      </c>
      <c r="J72" s="21">
        <v>0.19599980999999994</v>
      </c>
      <c r="K72" s="21">
        <v>0.16039058000000009</v>
      </c>
      <c r="L72" s="21">
        <v>0.18508476000000001</v>
      </c>
      <c r="M72" s="21">
        <v>0.19005520000000006</v>
      </c>
      <c r="N72" s="21">
        <v>0.1841654800000001</v>
      </c>
      <c r="O72" s="22">
        <f t="shared" si="24"/>
        <v>3.0414174000000003</v>
      </c>
      <c r="Q72" s="10">
        <v>1014</v>
      </c>
      <c r="R72" s="10" t="s">
        <v>23</v>
      </c>
      <c r="S72" s="21">
        <f t="shared" si="35"/>
        <v>0.32732314000000001</v>
      </c>
      <c r="T72" s="21">
        <f t="shared" si="36"/>
        <v>0.63573340999999983</v>
      </c>
      <c r="U72" s="21">
        <f t="shared" si="25"/>
        <v>1.03988492</v>
      </c>
      <c r="V72" s="21">
        <f t="shared" si="26"/>
        <v>1.3300268599999998</v>
      </c>
      <c r="W72" s="21">
        <f t="shared" si="27"/>
        <v>1.5423396499999997</v>
      </c>
      <c r="X72" s="21">
        <f t="shared" si="28"/>
        <v>1.9163813799999998</v>
      </c>
      <c r="Y72" s="21">
        <f t="shared" si="29"/>
        <v>2.1257215699999996</v>
      </c>
      <c r="Z72" s="21">
        <f t="shared" si="30"/>
        <v>2.3217213799999996</v>
      </c>
      <c r="AA72" s="21">
        <f t="shared" si="31"/>
        <v>2.4821119599999997</v>
      </c>
      <c r="AB72" s="21">
        <f t="shared" si="32"/>
        <v>2.6671967199999997</v>
      </c>
      <c r="AC72" s="21">
        <f t="shared" si="33"/>
        <v>2.8572519199999999</v>
      </c>
      <c r="AD72" s="21">
        <f t="shared" si="34"/>
        <v>3.0414174000000003</v>
      </c>
    </row>
    <row r="73" spans="1:30" customFormat="1" x14ac:dyDescent="0.2">
      <c r="A73" s="10">
        <v>1015</v>
      </c>
      <c r="B73" s="10" t="s">
        <v>24</v>
      </c>
      <c r="C73" s="21">
        <v>2.6085129999999998E-2</v>
      </c>
      <c r="D73" s="21">
        <v>3.0880530000000007E-2</v>
      </c>
      <c r="E73" s="21">
        <v>1.9086740000000012E-2</v>
      </c>
      <c r="F73" s="21">
        <v>1.6161180000000008E-2</v>
      </c>
      <c r="G73" s="21">
        <v>1.3588479999999997E-2</v>
      </c>
      <c r="H73" s="21">
        <v>1.3894679999999993E-2</v>
      </c>
      <c r="I73" s="21">
        <v>1.4590420000000003E-2</v>
      </c>
      <c r="J73" s="21">
        <v>8.0486999999999972E-3</v>
      </c>
      <c r="K73" s="21">
        <v>1.3193519999999993E-2</v>
      </c>
      <c r="L73" s="21">
        <v>1.5259830000000007E-2</v>
      </c>
      <c r="M73" s="21">
        <v>1.3427149999999994E-2</v>
      </c>
      <c r="N73" s="21">
        <v>1.3662679999999996E-2</v>
      </c>
      <c r="O73" s="22">
        <f t="shared" si="24"/>
        <v>0.19787904000000001</v>
      </c>
      <c r="Q73" s="10">
        <v>1015</v>
      </c>
      <c r="R73" s="10" t="s">
        <v>24</v>
      </c>
      <c r="S73" s="21">
        <f t="shared" si="35"/>
        <v>2.6085129999999998E-2</v>
      </c>
      <c r="T73" s="21">
        <f t="shared" si="36"/>
        <v>5.6965660000000001E-2</v>
      </c>
      <c r="U73" s="21">
        <f t="shared" si="25"/>
        <v>7.605240000000002E-2</v>
      </c>
      <c r="V73" s="21">
        <f t="shared" si="26"/>
        <v>9.2213580000000031E-2</v>
      </c>
      <c r="W73" s="21">
        <f t="shared" si="27"/>
        <v>0.10580206000000003</v>
      </c>
      <c r="X73" s="21">
        <f t="shared" si="28"/>
        <v>0.11969674000000002</v>
      </c>
      <c r="Y73" s="21">
        <f t="shared" si="29"/>
        <v>0.13428716000000002</v>
      </c>
      <c r="Z73" s="21">
        <f t="shared" si="30"/>
        <v>0.14233586000000001</v>
      </c>
      <c r="AA73" s="21">
        <f t="shared" si="31"/>
        <v>0.15552937999999999</v>
      </c>
      <c r="AB73" s="21">
        <f t="shared" si="32"/>
        <v>0.17078921</v>
      </c>
      <c r="AC73" s="21">
        <f t="shared" si="33"/>
        <v>0.18421636</v>
      </c>
      <c r="AD73" s="21">
        <f t="shared" si="34"/>
        <v>0.19787904000000001</v>
      </c>
    </row>
    <row r="74" spans="1:30" customFormat="1" x14ac:dyDescent="0.2">
      <c r="A74" s="10">
        <v>1016</v>
      </c>
      <c r="B74" s="10" t="s">
        <v>25</v>
      </c>
      <c r="C74" s="21">
        <v>4.9148600000000008E-2</v>
      </c>
      <c r="D74" s="21">
        <v>4.1889399999999993E-2</v>
      </c>
      <c r="E74" s="21">
        <v>4.0388199999999999E-2</v>
      </c>
      <c r="F74" s="21">
        <v>4.958386E-2</v>
      </c>
      <c r="G74" s="21">
        <v>3.9398980000000007E-2</v>
      </c>
      <c r="H74" s="21">
        <v>6.5285830000000017E-2</v>
      </c>
      <c r="I74" s="21">
        <v>3.73145E-2</v>
      </c>
      <c r="J74" s="21">
        <v>3.3000130000000003E-2</v>
      </c>
      <c r="K74" s="21">
        <v>4.9809959999999993E-2</v>
      </c>
      <c r="L74" s="21">
        <v>5.7189379999999991E-2</v>
      </c>
      <c r="M74" s="21">
        <v>4.5377579999999987E-2</v>
      </c>
      <c r="N74" s="21">
        <v>3.9024329999999989E-2</v>
      </c>
      <c r="O74" s="22">
        <f t="shared" si="24"/>
        <v>0.54741075000000006</v>
      </c>
      <c r="Q74" s="10">
        <v>1016</v>
      </c>
      <c r="R74" s="10" t="s">
        <v>25</v>
      </c>
      <c r="S74" s="21">
        <f t="shared" si="35"/>
        <v>4.9148600000000008E-2</v>
      </c>
      <c r="T74" s="21">
        <f t="shared" si="36"/>
        <v>9.1038000000000008E-2</v>
      </c>
      <c r="U74" s="21">
        <f t="shared" si="25"/>
        <v>0.13142619999999999</v>
      </c>
      <c r="V74" s="21">
        <f t="shared" si="26"/>
        <v>0.18101006</v>
      </c>
      <c r="W74" s="21">
        <f t="shared" si="27"/>
        <v>0.22040904</v>
      </c>
      <c r="X74" s="21">
        <f t="shared" si="28"/>
        <v>0.28569487000000005</v>
      </c>
      <c r="Y74" s="21">
        <f t="shared" si="29"/>
        <v>0.32300937000000007</v>
      </c>
      <c r="Z74" s="21">
        <f t="shared" si="30"/>
        <v>0.35600950000000009</v>
      </c>
      <c r="AA74" s="21">
        <f t="shared" si="31"/>
        <v>0.40581946000000008</v>
      </c>
      <c r="AB74" s="21">
        <f t="shared" si="32"/>
        <v>0.46300884000000009</v>
      </c>
      <c r="AC74" s="21">
        <f t="shared" si="33"/>
        <v>0.50838642000000012</v>
      </c>
      <c r="AD74" s="21">
        <f t="shared" si="34"/>
        <v>0.54741075000000006</v>
      </c>
    </row>
    <row r="75" spans="1:30" customFormat="1" x14ac:dyDescent="0.2">
      <c r="A75" s="10">
        <v>1017</v>
      </c>
      <c r="B75" s="10" t="s">
        <v>26</v>
      </c>
      <c r="C75" s="21">
        <v>0.11868139000000001</v>
      </c>
      <c r="D75" s="21">
        <v>0.10158225</v>
      </c>
      <c r="E75" s="21">
        <v>0.11215246000000002</v>
      </c>
      <c r="F75" s="21">
        <v>9.3657179999999993E-2</v>
      </c>
      <c r="G75" s="21">
        <v>4.7553959999999992E-2</v>
      </c>
      <c r="H75" s="21">
        <v>0.10041264000000001</v>
      </c>
      <c r="I75" s="21">
        <v>8.4778239999999991E-2</v>
      </c>
      <c r="J75" s="21">
        <v>8.384734000000002E-2</v>
      </c>
      <c r="K75" s="21">
        <v>8.4025900000000028E-2</v>
      </c>
      <c r="L75" s="21">
        <v>9.7713979999999978E-2</v>
      </c>
      <c r="M75" s="21">
        <v>0.11775935999999998</v>
      </c>
      <c r="N75" s="21">
        <v>0.12195306</v>
      </c>
      <c r="O75" s="22">
        <f t="shared" si="24"/>
        <v>1.1641177600000001</v>
      </c>
      <c r="Q75" s="10">
        <v>1017</v>
      </c>
      <c r="R75" s="10" t="s">
        <v>26</v>
      </c>
      <c r="S75" s="21">
        <f t="shared" si="35"/>
        <v>0.11868139000000001</v>
      </c>
      <c r="T75" s="21">
        <f t="shared" si="36"/>
        <v>0.22026364000000001</v>
      </c>
      <c r="U75" s="21">
        <f t="shared" si="25"/>
        <v>0.33241610000000005</v>
      </c>
      <c r="V75" s="21">
        <f t="shared" si="26"/>
        <v>0.42607328000000005</v>
      </c>
      <c r="W75" s="21">
        <f t="shared" si="27"/>
        <v>0.47362724000000006</v>
      </c>
      <c r="X75" s="21">
        <f t="shared" si="28"/>
        <v>0.57403988000000006</v>
      </c>
      <c r="Y75" s="21">
        <f t="shared" si="29"/>
        <v>0.65881812000000006</v>
      </c>
      <c r="Z75" s="21">
        <f t="shared" si="30"/>
        <v>0.74266546000000011</v>
      </c>
      <c r="AA75" s="21">
        <f t="shared" si="31"/>
        <v>0.8266913600000001</v>
      </c>
      <c r="AB75" s="21">
        <f t="shared" si="32"/>
        <v>0.92440534000000008</v>
      </c>
      <c r="AC75" s="21">
        <f t="shared" si="33"/>
        <v>1.0421647000000001</v>
      </c>
      <c r="AD75" s="21">
        <f t="shared" si="34"/>
        <v>1.1641177600000001</v>
      </c>
    </row>
    <row r="76" spans="1:30" customFormat="1" x14ac:dyDescent="0.2">
      <c r="A76" s="10">
        <v>1018</v>
      </c>
      <c r="B76" s="10" t="s">
        <v>27</v>
      </c>
      <c r="C76" s="21">
        <v>2.8353E-2</v>
      </c>
      <c r="D76" s="21">
        <v>2.4910000000000002E-2</v>
      </c>
      <c r="E76" s="21">
        <v>2.3717999999999999E-2</v>
      </c>
      <c r="F76" s="21">
        <v>2.4001000000000001E-2</v>
      </c>
      <c r="G76" s="21">
        <v>2.2565000000000002E-2</v>
      </c>
      <c r="H76" s="21">
        <v>2.5139999999999999E-2</v>
      </c>
      <c r="I76" s="21">
        <v>2.6839999999999999E-2</v>
      </c>
      <c r="J76" s="21">
        <v>2.6339999999999999E-2</v>
      </c>
      <c r="K76" s="21">
        <v>2.5089E-2</v>
      </c>
      <c r="L76" s="21">
        <v>2.5406999999999999E-2</v>
      </c>
      <c r="M76" s="21">
        <v>2.5446E-2</v>
      </c>
      <c r="N76" s="21">
        <v>2.5166999999999998E-2</v>
      </c>
      <c r="O76" s="22">
        <f t="shared" si="24"/>
        <v>0.30297600000000002</v>
      </c>
      <c r="Q76" s="10">
        <v>1018</v>
      </c>
      <c r="R76" s="10" t="s">
        <v>27</v>
      </c>
      <c r="S76" s="21">
        <f t="shared" si="35"/>
        <v>2.8353E-2</v>
      </c>
      <c r="T76" s="21">
        <f t="shared" si="36"/>
        <v>5.3263000000000005E-2</v>
      </c>
      <c r="U76" s="21">
        <f t="shared" si="25"/>
        <v>7.6981000000000008E-2</v>
      </c>
      <c r="V76" s="21">
        <f t="shared" si="26"/>
        <v>0.10098200000000002</v>
      </c>
      <c r="W76" s="21">
        <f t="shared" si="27"/>
        <v>0.12354700000000002</v>
      </c>
      <c r="X76" s="21">
        <f t="shared" si="28"/>
        <v>0.14868700000000001</v>
      </c>
      <c r="Y76" s="21">
        <f t="shared" si="29"/>
        <v>0.17552700000000002</v>
      </c>
      <c r="Z76" s="21">
        <f t="shared" si="30"/>
        <v>0.20186700000000002</v>
      </c>
      <c r="AA76" s="21">
        <f t="shared" si="31"/>
        <v>0.22695600000000002</v>
      </c>
      <c r="AB76" s="21">
        <f t="shared" si="32"/>
        <v>0.252363</v>
      </c>
      <c r="AC76" s="21">
        <f t="shared" si="33"/>
        <v>0.27780900000000003</v>
      </c>
      <c r="AD76" s="21">
        <f t="shared" si="34"/>
        <v>0.30297600000000002</v>
      </c>
    </row>
    <row r="77" spans="1:30" customFormat="1" x14ac:dyDescent="0.2">
      <c r="A77" s="10">
        <v>1019</v>
      </c>
      <c r="B77" s="10" t="s">
        <v>28</v>
      </c>
      <c r="C77" s="21">
        <v>1.6136999999999999E-2</v>
      </c>
      <c r="D77" s="21">
        <v>1.8044999999999999E-2</v>
      </c>
      <c r="E77" s="21">
        <v>1.6437E-2</v>
      </c>
      <c r="F77" s="21">
        <v>1.3975E-2</v>
      </c>
      <c r="G77" s="21">
        <v>1.1806000000000001E-2</v>
      </c>
      <c r="H77" s="21">
        <v>1.6315E-2</v>
      </c>
      <c r="I77" s="21">
        <v>1.0799E-2</v>
      </c>
      <c r="J77" s="21">
        <v>1.5237000000000001E-2</v>
      </c>
      <c r="K77" s="21">
        <v>1.4347E-2</v>
      </c>
      <c r="L77" s="21">
        <v>1.6542000000000001E-2</v>
      </c>
      <c r="M77" s="21">
        <v>1.6240999999999998E-2</v>
      </c>
      <c r="N77" s="21">
        <v>1.9078000000000001E-2</v>
      </c>
      <c r="O77" s="22">
        <f t="shared" si="24"/>
        <v>0.18495900000000001</v>
      </c>
      <c r="Q77" s="10">
        <v>1019</v>
      </c>
      <c r="R77" s="10" t="s">
        <v>28</v>
      </c>
      <c r="S77" s="21">
        <f t="shared" si="35"/>
        <v>1.6136999999999999E-2</v>
      </c>
      <c r="T77" s="21">
        <f t="shared" si="36"/>
        <v>3.4181999999999997E-2</v>
      </c>
      <c r="U77" s="21">
        <f t="shared" si="25"/>
        <v>5.0618999999999997E-2</v>
      </c>
      <c r="V77" s="21">
        <f t="shared" si="26"/>
        <v>6.4593999999999999E-2</v>
      </c>
      <c r="W77" s="21">
        <f t="shared" si="27"/>
        <v>7.6399999999999996E-2</v>
      </c>
      <c r="X77" s="21">
        <f t="shared" si="28"/>
        <v>9.2714999999999992E-2</v>
      </c>
      <c r="Y77" s="21">
        <f t="shared" si="29"/>
        <v>0.10351399999999999</v>
      </c>
      <c r="Z77" s="21">
        <f t="shared" si="30"/>
        <v>0.118751</v>
      </c>
      <c r="AA77" s="21">
        <f t="shared" si="31"/>
        <v>0.13309799999999999</v>
      </c>
      <c r="AB77" s="21">
        <f t="shared" si="32"/>
        <v>0.14964</v>
      </c>
      <c r="AC77" s="21">
        <f t="shared" si="33"/>
        <v>0.165881</v>
      </c>
      <c r="AD77" s="21">
        <f t="shared" si="34"/>
        <v>0.18495900000000001</v>
      </c>
    </row>
    <row r="78" spans="1:30" customFormat="1" x14ac:dyDescent="0.2">
      <c r="A78" s="10">
        <v>1020</v>
      </c>
      <c r="B78" s="10" t="s">
        <v>29</v>
      </c>
      <c r="C78" s="21">
        <v>0.108921</v>
      </c>
      <c r="D78" s="21">
        <v>0.108875</v>
      </c>
      <c r="E78" s="21">
        <v>0.10732999999999999</v>
      </c>
      <c r="F78" s="21">
        <v>0.103454</v>
      </c>
      <c r="G78" s="21">
        <v>9.9428000000000002E-2</v>
      </c>
      <c r="H78" s="21">
        <v>0.102159</v>
      </c>
      <c r="I78" s="21">
        <v>0.11946</v>
      </c>
      <c r="J78" s="21">
        <v>0.107101</v>
      </c>
      <c r="K78" s="21">
        <v>0.112262</v>
      </c>
      <c r="L78" s="21">
        <v>0.108143</v>
      </c>
      <c r="M78" s="21">
        <v>0.109003</v>
      </c>
      <c r="N78" s="21">
        <v>0.109801</v>
      </c>
      <c r="O78" s="22">
        <f t="shared" si="24"/>
        <v>1.2959369999999999</v>
      </c>
      <c r="Q78" s="10">
        <v>1020</v>
      </c>
      <c r="R78" s="10" t="s">
        <v>29</v>
      </c>
      <c r="S78" s="21">
        <f t="shared" si="35"/>
        <v>0.108921</v>
      </c>
      <c r="T78" s="21">
        <f t="shared" si="36"/>
        <v>0.21779599999999999</v>
      </c>
      <c r="U78" s="21">
        <f t="shared" si="25"/>
        <v>0.32512599999999997</v>
      </c>
      <c r="V78" s="21">
        <f t="shared" si="26"/>
        <v>0.42857999999999996</v>
      </c>
      <c r="W78" s="21">
        <f t="shared" si="27"/>
        <v>0.52800799999999992</v>
      </c>
      <c r="X78" s="21">
        <f t="shared" si="28"/>
        <v>0.63016699999999992</v>
      </c>
      <c r="Y78" s="21">
        <f t="shared" si="29"/>
        <v>0.74962699999999993</v>
      </c>
      <c r="Z78" s="21">
        <f t="shared" si="30"/>
        <v>0.85672799999999993</v>
      </c>
      <c r="AA78" s="21">
        <f t="shared" si="31"/>
        <v>0.96898999999999991</v>
      </c>
      <c r="AB78" s="21">
        <f t="shared" si="32"/>
        <v>1.0771329999999999</v>
      </c>
      <c r="AC78" s="21">
        <f t="shared" si="33"/>
        <v>1.1861359999999999</v>
      </c>
      <c r="AD78" s="21">
        <f t="shared" si="34"/>
        <v>1.2959369999999999</v>
      </c>
    </row>
    <row r="79" spans="1:30" customFormat="1" x14ac:dyDescent="0.2">
      <c r="A79" s="10">
        <v>1021</v>
      </c>
      <c r="B79" s="10" t="s">
        <v>30</v>
      </c>
      <c r="C79" s="21">
        <v>5.3694130000000007E-2</v>
      </c>
      <c r="D79" s="21">
        <v>4.8282860000000004E-2</v>
      </c>
      <c r="E79" s="21">
        <v>3.7483419999999983E-2</v>
      </c>
      <c r="F79" s="21">
        <v>3.6352699999999995E-2</v>
      </c>
      <c r="G79" s="21">
        <v>3.0493419999999997E-2</v>
      </c>
      <c r="H79" s="21">
        <v>3.471672E-2</v>
      </c>
      <c r="I79" s="21">
        <v>3.171947E-2</v>
      </c>
      <c r="J79" s="21">
        <v>2.9785940000000004E-2</v>
      </c>
      <c r="K79" s="21">
        <v>2.8988339999999998E-2</v>
      </c>
      <c r="L79" s="21">
        <v>2.1354330000000001E-2</v>
      </c>
      <c r="M79" s="21">
        <v>1.914714E-2</v>
      </c>
      <c r="N79" s="21">
        <v>1.6010690000000001E-2</v>
      </c>
      <c r="O79" s="22">
        <f t="shared" si="24"/>
        <v>0.38802915999999998</v>
      </c>
      <c r="Q79" s="10">
        <v>1021</v>
      </c>
      <c r="R79" s="10" t="s">
        <v>30</v>
      </c>
      <c r="S79" s="21">
        <f t="shared" si="35"/>
        <v>5.3694130000000007E-2</v>
      </c>
      <c r="T79" s="21">
        <f t="shared" si="36"/>
        <v>0.10197699000000002</v>
      </c>
      <c r="U79" s="21">
        <f t="shared" si="25"/>
        <v>0.13946041000000001</v>
      </c>
      <c r="V79" s="21">
        <f t="shared" si="26"/>
        <v>0.17581310999999999</v>
      </c>
      <c r="W79" s="21">
        <f t="shared" si="27"/>
        <v>0.20630652999999999</v>
      </c>
      <c r="X79" s="21">
        <f t="shared" si="28"/>
        <v>0.24102324999999999</v>
      </c>
      <c r="Y79" s="21">
        <f t="shared" si="29"/>
        <v>0.27274271999999999</v>
      </c>
      <c r="Z79" s="21">
        <f t="shared" si="30"/>
        <v>0.30252866</v>
      </c>
      <c r="AA79" s="21">
        <f t="shared" si="31"/>
        <v>0.33151700000000001</v>
      </c>
      <c r="AB79" s="21">
        <f t="shared" si="32"/>
        <v>0.35287132999999998</v>
      </c>
      <c r="AC79" s="21">
        <f t="shared" si="33"/>
        <v>0.37201846999999999</v>
      </c>
      <c r="AD79" s="21">
        <f t="shared" si="34"/>
        <v>0.38802915999999998</v>
      </c>
    </row>
    <row r="80" spans="1:30" customFormat="1" x14ac:dyDescent="0.2">
      <c r="A80" s="10">
        <v>1022</v>
      </c>
      <c r="B80" s="10" t="s">
        <v>31</v>
      </c>
      <c r="C80" s="21">
        <v>0.15073500000000001</v>
      </c>
      <c r="D80" s="21">
        <v>0.118939</v>
      </c>
      <c r="E80" s="21">
        <v>0.145706</v>
      </c>
      <c r="F80" s="21">
        <v>0.14999799999999999</v>
      </c>
      <c r="G80" s="21">
        <v>0.10653700000000001</v>
      </c>
      <c r="H80" s="21">
        <v>0.17105699999999999</v>
      </c>
      <c r="I80" s="21">
        <v>0.108767</v>
      </c>
      <c r="J80" s="21">
        <v>0.155919</v>
      </c>
      <c r="K80" s="21">
        <v>0.127692</v>
      </c>
      <c r="L80" s="21">
        <v>0.130021</v>
      </c>
      <c r="M80" s="21">
        <v>0.138018</v>
      </c>
      <c r="N80" s="21">
        <v>0.13451099999999999</v>
      </c>
      <c r="O80" s="22">
        <f t="shared" si="24"/>
        <v>1.6378999999999999</v>
      </c>
      <c r="Q80" s="10">
        <v>1022</v>
      </c>
      <c r="R80" s="10" t="s">
        <v>31</v>
      </c>
      <c r="S80" s="21">
        <f t="shared" si="35"/>
        <v>0.15073500000000001</v>
      </c>
      <c r="T80" s="21">
        <f t="shared" si="36"/>
        <v>0.26967400000000002</v>
      </c>
      <c r="U80" s="21">
        <f t="shared" si="25"/>
        <v>0.41538000000000003</v>
      </c>
      <c r="V80" s="21">
        <f t="shared" si="26"/>
        <v>0.56537800000000005</v>
      </c>
      <c r="W80" s="21">
        <f t="shared" si="27"/>
        <v>0.67191500000000004</v>
      </c>
      <c r="X80" s="21">
        <f t="shared" si="28"/>
        <v>0.84297200000000005</v>
      </c>
      <c r="Y80" s="21">
        <f t="shared" si="29"/>
        <v>0.95173900000000011</v>
      </c>
      <c r="Z80" s="21">
        <f t="shared" si="30"/>
        <v>1.107658</v>
      </c>
      <c r="AA80" s="21">
        <f t="shared" si="31"/>
        <v>1.2353499999999999</v>
      </c>
      <c r="AB80" s="21">
        <f t="shared" si="32"/>
        <v>1.3653709999999999</v>
      </c>
      <c r="AC80" s="21">
        <f t="shared" si="33"/>
        <v>1.5033889999999999</v>
      </c>
      <c r="AD80" s="21">
        <f t="shared" si="34"/>
        <v>1.6378999999999999</v>
      </c>
    </row>
    <row r="81" spans="1:30" customFormat="1" x14ac:dyDescent="0.2">
      <c r="A81" s="10">
        <v>1023</v>
      </c>
      <c r="B81" s="10" t="s">
        <v>32</v>
      </c>
      <c r="C81" s="21">
        <v>3.1567999999999999E-2</v>
      </c>
      <c r="D81" s="21">
        <v>3.0609999999999998E-2</v>
      </c>
      <c r="E81" s="21">
        <v>3.1383000000000001E-2</v>
      </c>
      <c r="F81" s="21">
        <v>2.7372E-2</v>
      </c>
      <c r="G81" s="21">
        <v>2.3407000000000001E-2</v>
      </c>
      <c r="H81" s="21">
        <v>2.2608E-2</v>
      </c>
      <c r="I81" s="21">
        <v>2.8032999999999999E-2</v>
      </c>
      <c r="J81" s="21">
        <v>2.7767E-2</v>
      </c>
      <c r="K81" s="21">
        <v>2.2203000000000001E-2</v>
      </c>
      <c r="L81" s="21">
        <v>2.5182E-2</v>
      </c>
      <c r="M81" s="21">
        <v>2.5391E-2</v>
      </c>
      <c r="N81" s="21">
        <v>2.2606999999999999E-2</v>
      </c>
      <c r="O81" s="22">
        <f t="shared" si="24"/>
        <v>0.318131</v>
      </c>
      <c r="Q81" s="10">
        <v>1023</v>
      </c>
      <c r="R81" s="10" t="s">
        <v>32</v>
      </c>
      <c r="S81" s="21">
        <f t="shared" si="35"/>
        <v>3.1567999999999999E-2</v>
      </c>
      <c r="T81" s="21">
        <f t="shared" si="36"/>
        <v>6.2177999999999997E-2</v>
      </c>
      <c r="U81" s="21">
        <f t="shared" si="25"/>
        <v>9.3561000000000005E-2</v>
      </c>
      <c r="V81" s="21">
        <f t="shared" si="26"/>
        <v>0.12093300000000001</v>
      </c>
      <c r="W81" s="21">
        <f t="shared" si="27"/>
        <v>0.14434000000000002</v>
      </c>
      <c r="X81" s="21">
        <f t="shared" si="28"/>
        <v>0.16694800000000001</v>
      </c>
      <c r="Y81" s="21">
        <f t="shared" si="29"/>
        <v>0.19498100000000002</v>
      </c>
      <c r="Z81" s="21">
        <f t="shared" si="30"/>
        <v>0.222748</v>
      </c>
      <c r="AA81" s="21">
        <f t="shared" si="31"/>
        <v>0.244951</v>
      </c>
      <c r="AB81" s="21">
        <f t="shared" si="32"/>
        <v>0.27013300000000001</v>
      </c>
      <c r="AC81" s="21">
        <f t="shared" si="33"/>
        <v>0.29552400000000001</v>
      </c>
      <c r="AD81" s="21">
        <f t="shared" si="34"/>
        <v>0.318131</v>
      </c>
    </row>
    <row r="82" spans="1:30" customFormat="1" x14ac:dyDescent="0.2">
      <c r="A82" s="10">
        <v>1024</v>
      </c>
      <c r="B82" s="10" t="s">
        <v>33</v>
      </c>
      <c r="C82" s="21">
        <v>0.189225</v>
      </c>
      <c r="D82" s="21">
        <v>0.21626451000000002</v>
      </c>
      <c r="E82" s="21">
        <v>0.23084362999999999</v>
      </c>
      <c r="F82" s="21">
        <v>0.16128999999999999</v>
      </c>
      <c r="G82" s="21">
        <v>9.414706000000006E-2</v>
      </c>
      <c r="H82" s="21">
        <v>0.210063</v>
      </c>
      <c r="I82" s="21">
        <v>0.12524299999999999</v>
      </c>
      <c r="J82" s="21">
        <v>0.208949</v>
      </c>
      <c r="K82" s="21">
        <v>0.14748600000000001</v>
      </c>
      <c r="L82" s="21">
        <v>0.214231</v>
      </c>
      <c r="M82" s="21">
        <v>0.22701499999999999</v>
      </c>
      <c r="N82" s="21">
        <v>0.20082</v>
      </c>
      <c r="O82" s="22">
        <f t="shared" si="24"/>
        <v>2.2255772</v>
      </c>
      <c r="Q82" s="10">
        <v>1024</v>
      </c>
      <c r="R82" s="10" t="s">
        <v>33</v>
      </c>
      <c r="S82" s="21">
        <f t="shared" si="35"/>
        <v>0.189225</v>
      </c>
      <c r="T82" s="21">
        <f t="shared" si="36"/>
        <v>0.40548951</v>
      </c>
      <c r="U82" s="21">
        <f t="shared" si="25"/>
        <v>0.63633313999999996</v>
      </c>
      <c r="V82" s="21">
        <f t="shared" si="26"/>
        <v>0.79762314000000001</v>
      </c>
      <c r="W82" s="21">
        <f t="shared" si="27"/>
        <v>0.89177020000000007</v>
      </c>
      <c r="X82" s="21">
        <f t="shared" si="28"/>
        <v>1.1018332000000002</v>
      </c>
      <c r="Y82" s="21">
        <f t="shared" si="29"/>
        <v>1.2270762000000002</v>
      </c>
      <c r="Z82" s="21">
        <f t="shared" si="30"/>
        <v>1.4360252000000002</v>
      </c>
      <c r="AA82" s="21">
        <f t="shared" si="31"/>
        <v>1.5835112000000002</v>
      </c>
      <c r="AB82" s="21">
        <f t="shared" si="32"/>
        <v>1.7977422000000003</v>
      </c>
      <c r="AC82" s="21">
        <f t="shared" si="33"/>
        <v>2.0247572000000003</v>
      </c>
      <c r="AD82" s="21">
        <f t="shared" si="34"/>
        <v>2.2255772</v>
      </c>
    </row>
    <row r="83" spans="1:30" customFormat="1" x14ac:dyDescent="0.2">
      <c r="A83" s="10">
        <v>1025</v>
      </c>
      <c r="B83" s="10" t="s">
        <v>34</v>
      </c>
      <c r="C83" s="21">
        <v>2.7681000000000001E-2</v>
      </c>
      <c r="D83" s="21">
        <v>2.7047000000000002E-2</v>
      </c>
      <c r="E83" s="21">
        <v>3.1685999999999999E-2</v>
      </c>
      <c r="F83" s="21">
        <v>3.3101999999999999E-2</v>
      </c>
      <c r="G83" s="21">
        <v>2.5885999999999999E-2</v>
      </c>
      <c r="H83" s="21">
        <v>3.1057000000000001E-2</v>
      </c>
      <c r="I83" s="21">
        <v>2.7993000000000001E-2</v>
      </c>
      <c r="J83" s="21">
        <v>2.7504000000000001E-2</v>
      </c>
      <c r="K83" s="21">
        <v>2.6394999999999998E-2</v>
      </c>
      <c r="L83" s="21">
        <v>3.3210000000000003E-2</v>
      </c>
      <c r="M83" s="21">
        <v>2.8743000000000001E-2</v>
      </c>
      <c r="N83" s="21">
        <v>3.1302000000000003E-2</v>
      </c>
      <c r="O83" s="22">
        <f t="shared" si="24"/>
        <v>0.35160599999999997</v>
      </c>
      <c r="Q83" s="10">
        <v>1025</v>
      </c>
      <c r="R83" s="10" t="s">
        <v>34</v>
      </c>
      <c r="S83" s="21">
        <f t="shared" si="35"/>
        <v>2.7681000000000001E-2</v>
      </c>
      <c r="T83" s="21">
        <f t="shared" si="36"/>
        <v>5.4727999999999999E-2</v>
      </c>
      <c r="U83" s="21">
        <f t="shared" si="25"/>
        <v>8.6413999999999991E-2</v>
      </c>
      <c r="V83" s="21">
        <f t="shared" si="26"/>
        <v>0.11951599999999998</v>
      </c>
      <c r="W83" s="21">
        <f t="shared" si="27"/>
        <v>0.14540199999999998</v>
      </c>
      <c r="X83" s="21">
        <f t="shared" si="28"/>
        <v>0.17645899999999998</v>
      </c>
      <c r="Y83" s="21">
        <f t="shared" si="29"/>
        <v>0.20445199999999997</v>
      </c>
      <c r="Z83" s="21">
        <f t="shared" si="30"/>
        <v>0.23195599999999997</v>
      </c>
      <c r="AA83" s="21">
        <f t="shared" si="31"/>
        <v>0.25835099999999994</v>
      </c>
      <c r="AB83" s="21">
        <f t="shared" si="32"/>
        <v>0.29156099999999996</v>
      </c>
      <c r="AC83" s="21">
        <f t="shared" si="33"/>
        <v>0.32030399999999998</v>
      </c>
      <c r="AD83" s="21">
        <f t="shared" si="34"/>
        <v>0.35160599999999997</v>
      </c>
    </row>
    <row r="84" spans="1:30" customFormat="1" x14ac:dyDescent="0.2">
      <c r="A84" s="10">
        <v>1026</v>
      </c>
      <c r="B84" s="10" t="s">
        <v>35</v>
      </c>
      <c r="C84" s="21">
        <v>7.5789300000000002E-3</v>
      </c>
      <c r="D84" s="21">
        <v>7.7588999999999939E-3</v>
      </c>
      <c r="E84" s="21">
        <v>1.0155919999999999E-2</v>
      </c>
      <c r="F84" s="21">
        <v>6.2940200000000043E-3</v>
      </c>
      <c r="G84" s="21">
        <v>3.6020599999999976E-3</v>
      </c>
      <c r="H84" s="21">
        <v>1.0179289999999994E-2</v>
      </c>
      <c r="I84" s="21">
        <v>6.414159999999996E-3</v>
      </c>
      <c r="J84" s="21">
        <v>7.7362899999999938E-3</v>
      </c>
      <c r="K84" s="21">
        <v>1.7737200000000012E-3</v>
      </c>
      <c r="L84" s="21">
        <v>5.8759400000000022E-3</v>
      </c>
      <c r="M84" s="21">
        <v>8.6538999999999939E-3</v>
      </c>
      <c r="N84" s="21">
        <v>5.7101599999999962E-3</v>
      </c>
      <c r="O84" s="22">
        <f t="shared" si="24"/>
        <v>8.1733289999999958E-2</v>
      </c>
      <c r="Q84" s="10">
        <v>1026</v>
      </c>
      <c r="R84" s="10" t="s">
        <v>35</v>
      </c>
      <c r="S84" s="21">
        <f t="shared" si="35"/>
        <v>7.5789300000000002E-3</v>
      </c>
      <c r="T84" s="21">
        <f t="shared" si="36"/>
        <v>1.5337829999999993E-2</v>
      </c>
      <c r="U84" s="21">
        <f t="shared" si="25"/>
        <v>2.5493749999999992E-2</v>
      </c>
      <c r="V84" s="21">
        <f t="shared" si="26"/>
        <v>3.1787769999999993E-2</v>
      </c>
      <c r="W84" s="21">
        <f t="shared" si="27"/>
        <v>3.538982999999999E-2</v>
      </c>
      <c r="X84" s="21">
        <f t="shared" si="28"/>
        <v>4.5569119999999984E-2</v>
      </c>
      <c r="Y84" s="21">
        <f t="shared" si="29"/>
        <v>5.1983279999999979E-2</v>
      </c>
      <c r="Z84" s="21">
        <f t="shared" si="30"/>
        <v>5.9719569999999972E-2</v>
      </c>
      <c r="AA84" s="21">
        <f t="shared" si="31"/>
        <v>6.1493289999999971E-2</v>
      </c>
      <c r="AB84" s="21">
        <f t="shared" si="32"/>
        <v>6.7369229999999974E-2</v>
      </c>
      <c r="AC84" s="21">
        <f t="shared" si="33"/>
        <v>7.6023129999999967E-2</v>
      </c>
      <c r="AD84" s="21">
        <f t="shared" si="34"/>
        <v>8.1733289999999958E-2</v>
      </c>
    </row>
    <row r="85" spans="1:30" customFormat="1" x14ac:dyDescent="0.2">
      <c r="A85" s="10">
        <v>1027</v>
      </c>
      <c r="B85" s="10" t="s">
        <v>36</v>
      </c>
      <c r="C85" s="21">
        <v>2.1458000000000001E-2</v>
      </c>
      <c r="D85" s="21">
        <v>1.8263000000000001E-2</v>
      </c>
      <c r="E85" s="21">
        <v>2.0098000000000001E-2</v>
      </c>
      <c r="F85" s="21">
        <v>1.7183919999999998E-2</v>
      </c>
      <c r="G85" s="21">
        <v>1.6768000000000002E-2</v>
      </c>
      <c r="H85" s="21">
        <v>1.5167940000000003E-2</v>
      </c>
      <c r="I85" s="21">
        <v>1.8145999999999999E-2</v>
      </c>
      <c r="J85" s="21">
        <v>1.6195000000000001E-2</v>
      </c>
      <c r="K85" s="21">
        <v>1.4906000000000001E-2</v>
      </c>
      <c r="L85" s="21">
        <v>1.3076000000000001E-2</v>
      </c>
      <c r="M85" s="21">
        <v>1.3696E-2</v>
      </c>
      <c r="N85" s="21">
        <v>1.3055000000000001E-2</v>
      </c>
      <c r="O85" s="22">
        <f t="shared" si="24"/>
        <v>0.19801286000000004</v>
      </c>
      <c r="Q85" s="10">
        <v>1027</v>
      </c>
      <c r="R85" s="10" t="s">
        <v>36</v>
      </c>
      <c r="S85" s="21">
        <f t="shared" si="35"/>
        <v>2.1458000000000001E-2</v>
      </c>
      <c r="T85" s="21">
        <f t="shared" si="36"/>
        <v>3.9721000000000006E-2</v>
      </c>
      <c r="U85" s="21">
        <f t="shared" si="25"/>
        <v>5.9819000000000011E-2</v>
      </c>
      <c r="V85" s="21">
        <f t="shared" si="26"/>
        <v>7.7002920000000002E-2</v>
      </c>
      <c r="W85" s="21">
        <f t="shared" si="27"/>
        <v>9.3770920000000008E-2</v>
      </c>
      <c r="X85" s="21">
        <f t="shared" si="28"/>
        <v>0.10893886000000001</v>
      </c>
      <c r="Y85" s="21">
        <f t="shared" si="29"/>
        <v>0.12708486000000002</v>
      </c>
      <c r="Z85" s="21">
        <f t="shared" si="30"/>
        <v>0.14327986000000004</v>
      </c>
      <c r="AA85" s="21">
        <f t="shared" si="31"/>
        <v>0.15818586000000004</v>
      </c>
      <c r="AB85" s="21">
        <f t="shared" si="32"/>
        <v>0.17126186000000004</v>
      </c>
      <c r="AC85" s="21">
        <f t="shared" si="33"/>
        <v>0.18495786000000003</v>
      </c>
      <c r="AD85" s="21">
        <f t="shared" si="34"/>
        <v>0.19801286000000004</v>
      </c>
    </row>
    <row r="86" spans="1:30" customFormat="1" x14ac:dyDescent="0.2">
      <c r="A86" s="10">
        <v>1028</v>
      </c>
      <c r="B86" s="10" t="s">
        <v>37</v>
      </c>
      <c r="C86" s="21">
        <v>8.7410929999999998E-2</v>
      </c>
      <c r="D86" s="21">
        <v>9.8908020000000013E-2</v>
      </c>
      <c r="E86" s="21">
        <v>0.15470740000000002</v>
      </c>
      <c r="F86" s="21">
        <v>9.7477469999999969E-2</v>
      </c>
      <c r="G86" s="21">
        <v>8.0183190000000001E-2</v>
      </c>
      <c r="H86" s="21">
        <v>0.11248508000000002</v>
      </c>
      <c r="I86" s="21">
        <v>9.9300089999999966E-2</v>
      </c>
      <c r="J86" s="21">
        <v>0.10666209000000003</v>
      </c>
      <c r="K86" s="21">
        <v>9.7140489999999996E-2</v>
      </c>
      <c r="L86" s="21">
        <v>0.11340789000000001</v>
      </c>
      <c r="M86" s="21">
        <v>0.11671223000000004</v>
      </c>
      <c r="N86" s="21">
        <v>0.11462375</v>
      </c>
      <c r="O86" s="22">
        <f t="shared" si="24"/>
        <v>1.2790186300000002</v>
      </c>
      <c r="Q86" s="10">
        <v>1028</v>
      </c>
      <c r="R86" s="10" t="s">
        <v>37</v>
      </c>
      <c r="S86" s="21">
        <f t="shared" si="35"/>
        <v>8.7410929999999998E-2</v>
      </c>
      <c r="T86" s="21">
        <f t="shared" si="36"/>
        <v>0.18631895000000001</v>
      </c>
      <c r="U86" s="21">
        <f t="shared" si="25"/>
        <v>0.34102635000000003</v>
      </c>
      <c r="V86" s="21">
        <f t="shared" si="26"/>
        <v>0.43850381999999999</v>
      </c>
      <c r="W86" s="21">
        <f t="shared" si="27"/>
        <v>0.51868700999999995</v>
      </c>
      <c r="X86" s="21">
        <f t="shared" si="28"/>
        <v>0.63117208999999996</v>
      </c>
      <c r="Y86" s="21">
        <f t="shared" si="29"/>
        <v>0.73047217999999992</v>
      </c>
      <c r="Z86" s="21">
        <f t="shared" si="30"/>
        <v>0.83713426999999996</v>
      </c>
      <c r="AA86" s="21">
        <f t="shared" si="31"/>
        <v>0.93427475999999998</v>
      </c>
      <c r="AB86" s="21">
        <f t="shared" si="32"/>
        <v>1.04768265</v>
      </c>
      <c r="AC86" s="21">
        <f t="shared" si="33"/>
        <v>1.1643948800000001</v>
      </c>
      <c r="AD86" s="21">
        <f t="shared" si="34"/>
        <v>1.2790186300000002</v>
      </c>
    </row>
    <row r="87" spans="1:30" customFormat="1" x14ac:dyDescent="0.2">
      <c r="A87" s="10">
        <v>1029</v>
      </c>
      <c r="B87" s="10" t="s">
        <v>38</v>
      </c>
      <c r="C87" s="21">
        <v>1.2678870000000002E-2</v>
      </c>
      <c r="D87" s="21">
        <v>8.7039899999999983E-3</v>
      </c>
      <c r="E87" s="21">
        <v>1.4337370000000002E-2</v>
      </c>
      <c r="F87" s="21">
        <v>1.5618830000000002E-2</v>
      </c>
      <c r="G87" s="21">
        <v>7.9904100000000033E-3</v>
      </c>
      <c r="H87" s="21">
        <v>1.5180760000000001E-2</v>
      </c>
      <c r="I87" s="21">
        <v>1.0091879999999998E-2</v>
      </c>
      <c r="J87" s="21">
        <v>9.323279999999998E-3</v>
      </c>
      <c r="K87" s="21">
        <v>7.5699000000000018E-3</v>
      </c>
      <c r="L87" s="21">
        <v>1.018168E-2</v>
      </c>
      <c r="M87" s="21">
        <v>9.4463700000000025E-3</v>
      </c>
      <c r="N87" s="21">
        <v>1.3412279999999999E-2</v>
      </c>
      <c r="O87" s="22">
        <f t="shared" si="24"/>
        <v>0.13453562000000002</v>
      </c>
      <c r="Q87" s="10">
        <v>1029</v>
      </c>
      <c r="R87" s="10" t="s">
        <v>38</v>
      </c>
      <c r="S87" s="21">
        <f t="shared" si="35"/>
        <v>1.2678870000000002E-2</v>
      </c>
      <c r="T87" s="21">
        <f t="shared" si="36"/>
        <v>2.138286E-2</v>
      </c>
      <c r="U87" s="21">
        <f t="shared" si="25"/>
        <v>3.5720230000000006E-2</v>
      </c>
      <c r="V87" s="21">
        <f t="shared" si="26"/>
        <v>5.1339060000000006E-2</v>
      </c>
      <c r="W87" s="21">
        <f t="shared" si="27"/>
        <v>5.9329470000000009E-2</v>
      </c>
      <c r="X87" s="21">
        <f t="shared" si="28"/>
        <v>7.4510230000000011E-2</v>
      </c>
      <c r="Y87" s="21">
        <f t="shared" si="29"/>
        <v>8.4602110000000008E-2</v>
      </c>
      <c r="Z87" s="21">
        <f t="shared" si="30"/>
        <v>9.3925390000000011E-2</v>
      </c>
      <c r="AA87" s="21">
        <f t="shared" si="31"/>
        <v>0.10149529000000002</v>
      </c>
      <c r="AB87" s="21">
        <f t="shared" si="32"/>
        <v>0.11167697000000001</v>
      </c>
      <c r="AC87" s="21">
        <f t="shared" si="33"/>
        <v>0.12112334000000002</v>
      </c>
      <c r="AD87" s="21">
        <f t="shared" si="34"/>
        <v>0.13453562000000002</v>
      </c>
    </row>
    <row r="88" spans="1:30" customFormat="1" x14ac:dyDescent="0.2">
      <c r="A88" s="15">
        <v>1030</v>
      </c>
      <c r="B88" s="15" t="s">
        <v>18</v>
      </c>
      <c r="C88" s="23">
        <v>1.1351999999999999E-2</v>
      </c>
      <c r="D88" s="23">
        <v>1.1433E-2</v>
      </c>
      <c r="E88" s="23">
        <v>1.2017E-2</v>
      </c>
      <c r="F88" s="23">
        <v>1.2832E-2</v>
      </c>
      <c r="G88" s="23">
        <v>1.3202E-2</v>
      </c>
      <c r="H88" s="23">
        <v>1.5547999999999999E-2</v>
      </c>
      <c r="I88" s="23">
        <v>1.704E-2</v>
      </c>
      <c r="J88" s="23">
        <v>1.4888999999999999E-2</v>
      </c>
      <c r="K88" s="23">
        <v>1.1154000000000001E-2</v>
      </c>
      <c r="L88" s="23">
        <v>1.2031999999999999E-2</v>
      </c>
      <c r="M88" s="23">
        <v>1.5145E-2</v>
      </c>
      <c r="N88" s="23">
        <v>1.6823000000000001E-2</v>
      </c>
      <c r="O88" s="24">
        <f t="shared" si="24"/>
        <v>0.16346699999999997</v>
      </c>
      <c r="Q88" s="15">
        <v>1030</v>
      </c>
      <c r="R88" s="15" t="s">
        <v>18</v>
      </c>
      <c r="S88" s="23">
        <f t="shared" si="35"/>
        <v>1.1351999999999999E-2</v>
      </c>
      <c r="T88" s="23">
        <f t="shared" si="36"/>
        <v>2.2785E-2</v>
      </c>
      <c r="U88" s="23">
        <f t="shared" si="25"/>
        <v>3.4802E-2</v>
      </c>
      <c r="V88" s="23">
        <f t="shared" si="26"/>
        <v>4.7633999999999996E-2</v>
      </c>
      <c r="W88" s="23">
        <f t="shared" si="27"/>
        <v>6.0835999999999994E-2</v>
      </c>
      <c r="X88" s="23">
        <f t="shared" si="28"/>
        <v>7.6383999999999994E-2</v>
      </c>
      <c r="Y88" s="23">
        <f t="shared" si="29"/>
        <v>9.3423999999999993E-2</v>
      </c>
      <c r="Z88" s="23">
        <f t="shared" si="30"/>
        <v>0.10831299999999999</v>
      </c>
      <c r="AA88" s="23">
        <f t="shared" si="31"/>
        <v>0.11946699999999999</v>
      </c>
      <c r="AB88" s="23">
        <f t="shared" si="32"/>
        <v>0.13149899999999998</v>
      </c>
      <c r="AC88" s="23">
        <f t="shared" si="33"/>
        <v>0.14664399999999997</v>
      </c>
      <c r="AD88" s="23">
        <f>+AC88+N88</f>
        <v>0.16346699999999997</v>
      </c>
    </row>
    <row r="89" spans="1:30" customFormat="1" x14ac:dyDescent="0.2">
      <c r="A89" s="4">
        <v>10300</v>
      </c>
      <c r="B89" s="4" t="s">
        <v>55</v>
      </c>
      <c r="C89" s="18">
        <f t="shared" ref="C89:M89" si="37">SUM(C62:C88)</f>
        <v>2.7440430400000002</v>
      </c>
      <c r="D89" s="18">
        <f t="shared" si="37"/>
        <v>2.4672109399999997</v>
      </c>
      <c r="E89" s="18">
        <f t="shared" si="37"/>
        <v>3.0074663800000003</v>
      </c>
      <c r="F89" s="18">
        <f t="shared" si="37"/>
        <v>2.8892742400000007</v>
      </c>
      <c r="G89" s="18">
        <f t="shared" si="37"/>
        <v>2.1166883700000003</v>
      </c>
      <c r="H89" s="18">
        <f t="shared" si="37"/>
        <v>3.0420107599999997</v>
      </c>
      <c r="I89" s="18">
        <f t="shared" si="37"/>
        <v>2.20928133</v>
      </c>
      <c r="J89" s="18">
        <f t="shared" si="37"/>
        <v>2.5998681199999996</v>
      </c>
      <c r="K89" s="18">
        <f t="shared" si="37"/>
        <v>2.2536367999999998</v>
      </c>
      <c r="L89" s="18">
        <f t="shared" si="37"/>
        <v>2.6331734199999999</v>
      </c>
      <c r="M89" s="18">
        <f t="shared" si="37"/>
        <v>2.6298108000000004</v>
      </c>
      <c r="N89" s="18">
        <f>SUM(N62:N88)</f>
        <v>2.4189161800000005</v>
      </c>
      <c r="O89" s="18">
        <f t="shared" si="24"/>
        <v>31.011380379999999</v>
      </c>
      <c r="Q89" s="4">
        <v>10300</v>
      </c>
      <c r="R89" s="4" t="s">
        <v>142</v>
      </c>
      <c r="S89" s="18">
        <f>SUM(S62:S88)</f>
        <v>2.7440430400000002</v>
      </c>
      <c r="T89" s="18">
        <f>SUM(T62:T88)</f>
        <v>5.2112539799999995</v>
      </c>
      <c r="U89" s="18">
        <f>SUM(U62:U88)</f>
        <v>8.2187203599999989</v>
      </c>
      <c r="V89" s="18">
        <f t="shared" ref="V89:AC89" si="38">SUM(V62:V88)</f>
        <v>11.107994600000001</v>
      </c>
      <c r="W89" s="18">
        <f t="shared" si="38"/>
        <v>13.224682970000002</v>
      </c>
      <c r="X89" s="18">
        <f t="shared" si="38"/>
        <v>16.26669373</v>
      </c>
      <c r="Y89" s="18">
        <f t="shared" si="38"/>
        <v>18.475975059999996</v>
      </c>
      <c r="Z89" s="18">
        <f t="shared" si="38"/>
        <v>21.075843179999993</v>
      </c>
      <c r="AA89" s="18">
        <f t="shared" si="38"/>
        <v>23.329479980000009</v>
      </c>
      <c r="AB89" s="18">
        <f t="shared" si="38"/>
        <v>25.962653400000004</v>
      </c>
      <c r="AC89" s="18">
        <f t="shared" si="38"/>
        <v>28.592464199999998</v>
      </c>
      <c r="AD89" s="18">
        <f>SUM(AD62:AD88)</f>
        <v>31.011380379999999</v>
      </c>
    </row>
    <row r="90" spans="1:30" customFormat="1" x14ac:dyDescent="0.2">
      <c r="A90" s="32"/>
      <c r="B90" s="32"/>
      <c r="O90" s="32"/>
    </row>
    <row r="91" spans="1:30" customFormat="1" x14ac:dyDescent="0.2">
      <c r="A91" s="3" t="s">
        <v>52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55</v>
      </c>
      <c r="Q91" s="3" t="s">
        <v>73</v>
      </c>
      <c r="R91" s="3" t="s">
        <v>145</v>
      </c>
      <c r="S91" s="3" t="s">
        <v>74</v>
      </c>
      <c r="T91" s="3" t="s">
        <v>75</v>
      </c>
      <c r="U91" s="3" t="s">
        <v>76</v>
      </c>
      <c r="V91" s="3" t="s">
        <v>77</v>
      </c>
      <c r="W91" s="3" t="s">
        <v>78</v>
      </c>
      <c r="X91" s="3" t="s">
        <v>79</v>
      </c>
      <c r="Y91" s="3" t="s">
        <v>80</v>
      </c>
      <c r="Z91" s="3" t="s">
        <v>81</v>
      </c>
      <c r="AA91" s="3" t="s">
        <v>82</v>
      </c>
      <c r="AB91" s="3" t="s">
        <v>83</v>
      </c>
      <c r="AC91" s="3" t="s">
        <v>84</v>
      </c>
      <c r="AD91" s="3" t="s">
        <v>85</v>
      </c>
    </row>
    <row r="92" spans="1:30" customFormat="1" x14ac:dyDescent="0.2">
      <c r="A92" s="7">
        <v>1004</v>
      </c>
      <c r="B92" s="7" t="s">
        <v>94</v>
      </c>
      <c r="C92" s="26">
        <v>25.616765678628528</v>
      </c>
      <c r="D92" s="26">
        <v>19.897045204865428</v>
      </c>
      <c r="E92" s="26">
        <v>27.894970706442312</v>
      </c>
      <c r="F92" s="26">
        <v>29.696625934172676</v>
      </c>
      <c r="G92" s="26">
        <v>21.497730837826325</v>
      </c>
      <c r="H92" s="26">
        <v>28.72493222930137</v>
      </c>
      <c r="I92" s="26">
        <v>18.797418104076442</v>
      </c>
      <c r="J92" s="26">
        <v>26.587202835558738</v>
      </c>
      <c r="K92" s="26">
        <v>21.835960909152654</v>
      </c>
      <c r="L92" s="26">
        <v>27.154561294848932</v>
      </c>
      <c r="M92" s="26">
        <v>26.505477172441161</v>
      </c>
      <c r="N92" s="26">
        <v>22.583798537585562</v>
      </c>
      <c r="O92" s="27">
        <v>24.798894866049821</v>
      </c>
      <c r="Q92" s="7">
        <v>1004</v>
      </c>
      <c r="R92" s="7" t="s">
        <v>94</v>
      </c>
      <c r="S92" s="26">
        <f>+C92</f>
        <v>25.616765678628528</v>
      </c>
      <c r="T92" s="26">
        <f>+'[12]2M'!$G$39</f>
        <v>22.709011217160782</v>
      </c>
      <c r="U92" s="26">
        <f>+'[12]3M'!$G$39</f>
        <v>24.490970775263413</v>
      </c>
      <c r="V92" s="26">
        <f>+'[12]4M'!$G$39</f>
        <v>25.871968454676008</v>
      </c>
      <c r="W92" s="26">
        <f>+'[12]5M'!$G$39</f>
        <v>25.027093716101877</v>
      </c>
      <c r="X92" s="26">
        <f>+'[12]6M'!$G$39</f>
        <v>25.661198422132898</v>
      </c>
      <c r="Y92" s="26">
        <f>+'[12]7M'!$G$39</f>
        <v>24.676039976557874</v>
      </c>
      <c r="Z92" s="26">
        <f>+'[12]8M'!$G$39</f>
        <v>24.923427359234662</v>
      </c>
      <c r="AA92" s="26">
        <f>+'[12]9M'!$G$39</f>
        <v>24.591232027325077</v>
      </c>
      <c r="AB92" s="26">
        <f>+'[12]10M'!$G$39</f>
        <v>24.842312189929743</v>
      </c>
      <c r="AC92" s="26">
        <f>+'[12]11M'!$G$39</f>
        <v>24.993665173804697</v>
      </c>
      <c r="AD92" s="26">
        <f>+'[12]12M'!$G$39</f>
        <v>24.798894866049821</v>
      </c>
    </row>
    <row r="93" spans="1:30" customFormat="1" x14ac:dyDescent="0.2">
      <c r="A93" s="10">
        <v>1005</v>
      </c>
      <c r="B93" s="10" t="s">
        <v>13</v>
      </c>
      <c r="C93" s="28">
        <v>16.6759710403052</v>
      </c>
      <c r="D93" s="28">
        <v>15.885947492022149</v>
      </c>
      <c r="E93" s="28">
        <v>15.064693764894377</v>
      </c>
      <c r="F93" s="28">
        <v>15.585115240324807</v>
      </c>
      <c r="G93" s="28">
        <v>15.664473960032266</v>
      </c>
      <c r="H93" s="28">
        <v>15.8687454339551</v>
      </c>
      <c r="I93" s="28">
        <v>15.750111833481453</v>
      </c>
      <c r="J93" s="28">
        <v>13.365973383207027</v>
      </c>
      <c r="K93" s="28">
        <v>15.757834601698168</v>
      </c>
      <c r="L93" s="28">
        <v>15.892969916422672</v>
      </c>
      <c r="M93" s="28">
        <v>15.299207588871313</v>
      </c>
      <c r="N93" s="28">
        <v>15.436483560982712</v>
      </c>
      <c r="O93" s="29">
        <v>15.498521862982217</v>
      </c>
      <c r="Q93" s="10">
        <v>1005</v>
      </c>
      <c r="R93" s="10" t="s">
        <v>13</v>
      </c>
      <c r="S93" s="28">
        <f t="shared" ref="S93:S119" si="39">+C93</f>
        <v>16.6759710403052</v>
      </c>
      <c r="T93" s="28">
        <f>+'[12]2M'!$H$39</f>
        <v>16.280946746059605</v>
      </c>
      <c r="U93" s="28">
        <f>+'[12]3M'!$H$39</f>
        <v>15.893019713826018</v>
      </c>
      <c r="V93" s="28">
        <f>+'[12]4M'!$H$39</f>
        <v>15.813069406316821</v>
      </c>
      <c r="W93" s="28">
        <f>+'[12]5M'!$H$39</f>
        <v>15.783471203096857</v>
      </c>
      <c r="X93" s="28">
        <f>+'[12]6M'!$H$39</f>
        <v>15.798052546434633</v>
      </c>
      <c r="Y93" s="28">
        <f>+'[12]7M'!$H$39</f>
        <v>15.790475318084635</v>
      </c>
      <c r="Z93" s="28">
        <f>+'[12]8M'!$H$39</f>
        <v>15.451993111119092</v>
      </c>
      <c r="AA93" s="28">
        <f>+'[12]9M'!$H$39</f>
        <v>15.487046627261252</v>
      </c>
      <c r="AB93" s="28">
        <f>+'[12]10M'!$H$39</f>
        <v>15.524237423940873</v>
      </c>
      <c r="AC93" s="28">
        <f>+'[12]11M'!$H$39</f>
        <v>15.504064871002482</v>
      </c>
      <c r="AD93" s="28">
        <f>+'[12]12M'!$H$39</f>
        <v>15.498521862982217</v>
      </c>
    </row>
    <row r="94" spans="1:30" customFormat="1" x14ac:dyDescent="0.2">
      <c r="A94" s="10">
        <v>1006</v>
      </c>
      <c r="B94" s="10" t="s">
        <v>14</v>
      </c>
      <c r="C94" s="28">
        <v>38.529571256105342</v>
      </c>
      <c r="D94" s="28">
        <v>39.2609287070823</v>
      </c>
      <c r="E94" s="28">
        <v>38.854752433034434</v>
      </c>
      <c r="F94" s="28">
        <v>41.0355921853686</v>
      </c>
      <c r="G94" s="28">
        <v>39.860957470433675</v>
      </c>
      <c r="H94" s="28">
        <v>40.019565378073395</v>
      </c>
      <c r="I94" s="28">
        <v>39.048989975728041</v>
      </c>
      <c r="J94" s="28">
        <v>34.498974436760378</v>
      </c>
      <c r="K94" s="28">
        <v>38.764437281762021</v>
      </c>
      <c r="L94" s="28">
        <v>39.646950188089122</v>
      </c>
      <c r="M94" s="28">
        <v>39.799997330870013</v>
      </c>
      <c r="N94" s="28">
        <v>39.498460383544185</v>
      </c>
      <c r="O94" s="29">
        <v>39.050575050690597</v>
      </c>
      <c r="Q94" s="10">
        <v>1006</v>
      </c>
      <c r="R94" s="10" t="s">
        <v>14</v>
      </c>
      <c r="S94" s="28">
        <f t="shared" si="39"/>
        <v>38.529571256105342</v>
      </c>
      <c r="T94" s="28">
        <f>+'[12]2M'!$I$39</f>
        <v>38.903377195238654</v>
      </c>
      <c r="U94" s="28">
        <f>+'[12]3M'!$I$39</f>
        <v>38.886764410920584</v>
      </c>
      <c r="V94" s="28">
        <f>+'[12]4M'!$I$39</f>
        <v>39.46899848156076</v>
      </c>
      <c r="W94" s="28">
        <f>+'[12]5M'!$I$39</f>
        <v>39.553674685140358</v>
      </c>
      <c r="X94" s="28">
        <f>+'[12]6M'!$I$39</f>
        <v>39.632787251291894</v>
      </c>
      <c r="Y94" s="28">
        <f>+'[12]7M'!$I$39</f>
        <v>39.54047033095641</v>
      </c>
      <c r="Z94" s="28">
        <f>+'[12]8M'!$I$39</f>
        <v>38.872814430443924</v>
      </c>
      <c r="AA94" s="28">
        <f>+'[12]9M'!$I$39</f>
        <v>38.860593933205386</v>
      </c>
      <c r="AB94" s="28">
        <f>+'[12]10M'!$I$39</f>
        <v>38.935290765608926</v>
      </c>
      <c r="AC94" s="28">
        <f>+'[12]11M'!$I$39</f>
        <v>39.011279613833736</v>
      </c>
      <c r="AD94" s="28">
        <f>+'[12]12M'!$I$39</f>
        <v>39.050575050690597</v>
      </c>
    </row>
    <row r="95" spans="1:30" customFormat="1" x14ac:dyDescent="0.2">
      <c r="A95" s="10">
        <v>1007</v>
      </c>
      <c r="B95" s="10" t="s">
        <v>15</v>
      </c>
      <c r="C95" s="28">
        <v>27.09492961828122</v>
      </c>
      <c r="D95" s="28">
        <v>21.749606573307904</v>
      </c>
      <c r="E95" s="28">
        <v>21.388049555657581</v>
      </c>
      <c r="F95" s="28">
        <v>21.840846673111969</v>
      </c>
      <c r="G95" s="28">
        <v>18.130239526323525</v>
      </c>
      <c r="H95" s="28">
        <v>27.154863541519457</v>
      </c>
      <c r="I95" s="28">
        <v>23.834947717075234</v>
      </c>
      <c r="J95" s="28">
        <v>21.078806053647572</v>
      </c>
      <c r="K95" s="28">
        <v>20.62099729224213</v>
      </c>
      <c r="L95" s="28">
        <v>22.276200632816561</v>
      </c>
      <c r="M95" s="28">
        <v>21.365981650729921</v>
      </c>
      <c r="N95" s="28">
        <v>23.780593979411314</v>
      </c>
      <c r="O95" s="29">
        <v>22.551179780674097</v>
      </c>
      <c r="Q95" s="10">
        <v>1007</v>
      </c>
      <c r="R95" s="10" t="s">
        <v>15</v>
      </c>
      <c r="S95" s="28">
        <f t="shared" si="39"/>
        <v>27.09492961828122</v>
      </c>
      <c r="T95" s="28">
        <f>+'[12]2M'!$J$39</f>
        <v>24.456588854545682</v>
      </c>
      <c r="U95" s="28">
        <f>+'[12]3M'!$J$39</f>
        <v>23.429826274597602</v>
      </c>
      <c r="V95" s="28">
        <f>+'[12]4M'!$J$39</f>
        <v>23.019634364134873</v>
      </c>
      <c r="W95" s="28">
        <f>+'[12]5M'!$J$39</f>
        <v>22.052763164655872</v>
      </c>
      <c r="X95" s="28">
        <f>+'[12]6M'!$J$39</f>
        <v>22.94918383323791</v>
      </c>
      <c r="Y95" s="28">
        <f>+'[12]7M'!$J$39</f>
        <v>23.08558970440394</v>
      </c>
      <c r="Z95" s="28">
        <f>+'[12]8M'!$J$39</f>
        <v>22.820865968588635</v>
      </c>
      <c r="AA95" s="28">
        <f>+'[12]9M'!$J$39</f>
        <v>22.574610764342751</v>
      </c>
      <c r="AB95" s="28">
        <f>+'[12]10M'!$J$39</f>
        <v>22.545504437054419</v>
      </c>
      <c r="AC95" s="28">
        <f>+'[12]11M'!$J$39</f>
        <v>22.440585352772413</v>
      </c>
      <c r="AD95" s="28">
        <f>+'[12]12M'!$J$39</f>
        <v>22.551179780674097</v>
      </c>
    </row>
    <row r="96" spans="1:30" customFormat="1" x14ac:dyDescent="0.2">
      <c r="A96" s="10">
        <v>1008</v>
      </c>
      <c r="B96" s="10" t="s">
        <v>16</v>
      </c>
      <c r="C96" s="28">
        <v>20.571074484127404</v>
      </c>
      <c r="D96" s="28">
        <v>17.331774446005728</v>
      </c>
      <c r="E96" s="28">
        <v>21.289543602332909</v>
      </c>
      <c r="F96" s="28">
        <v>14.382512368590818</v>
      </c>
      <c r="G96" s="28">
        <v>18.608630335014823</v>
      </c>
      <c r="H96" s="28">
        <v>24.539041607417779</v>
      </c>
      <c r="I96" s="28">
        <v>12.723995160942581</v>
      </c>
      <c r="J96" s="28">
        <v>12.975298591079559</v>
      </c>
      <c r="K96" s="28">
        <v>15.595564767102394</v>
      </c>
      <c r="L96" s="28">
        <v>18.754786755829151</v>
      </c>
      <c r="M96" s="28">
        <v>12.467871154011469</v>
      </c>
      <c r="N96" s="28">
        <v>11.615335652261551</v>
      </c>
      <c r="O96" s="29">
        <v>16.832856921875631</v>
      </c>
      <c r="Q96" s="10">
        <v>1008</v>
      </c>
      <c r="R96" s="10" t="s">
        <v>16</v>
      </c>
      <c r="S96" s="28">
        <f t="shared" si="39"/>
        <v>20.571074484127404</v>
      </c>
      <c r="T96" s="28">
        <f>+'[12]2M'!$K$39</f>
        <v>18.932978291240822</v>
      </c>
      <c r="U96" s="28">
        <f>+'[12]3M'!$K$39</f>
        <v>19.755581256099418</v>
      </c>
      <c r="V96" s="28">
        <f>+'[12]4M'!$K$39</f>
        <v>18.393675593792263</v>
      </c>
      <c r="W96" s="28">
        <f>+'[12]5M'!$K$39</f>
        <v>18.436881346923411</v>
      </c>
      <c r="X96" s="28">
        <f>+'[12]6M'!$K$39</f>
        <v>19.489491086648421</v>
      </c>
      <c r="Y96" s="28">
        <f>+'[12]7M'!$K$39</f>
        <v>18.544798740225556</v>
      </c>
      <c r="Z96" s="28">
        <f>+'[12]8M'!$K$39</f>
        <v>17.888831813172949</v>
      </c>
      <c r="AA96" s="28">
        <f>+'[12]9M'!$K$39</f>
        <v>17.646758220689492</v>
      </c>
      <c r="AB96" s="28">
        <f>+'[12]10M'!$K$39</f>
        <v>17.755716535137374</v>
      </c>
      <c r="AC96" s="28">
        <f>+'[12]11M'!$K$39</f>
        <v>17.281843487540716</v>
      </c>
      <c r="AD96" s="28">
        <f>+'[12]12M'!$K$39</f>
        <v>16.832856921875631</v>
      </c>
    </row>
    <row r="97" spans="1:30" customFormat="1" x14ac:dyDescent="0.2">
      <c r="A97" s="10">
        <v>1009</v>
      </c>
      <c r="B97" s="10" t="s">
        <v>17</v>
      </c>
      <c r="C97" s="28">
        <v>23.922276024343624</v>
      </c>
      <c r="D97" s="28">
        <v>19.810615985258092</v>
      </c>
      <c r="E97" s="28">
        <v>20.816006876462435</v>
      </c>
      <c r="F97" s="28">
        <v>21.165281413536665</v>
      </c>
      <c r="G97" s="28">
        <v>17.398392257600229</v>
      </c>
      <c r="H97" s="28">
        <v>25.930167387745222</v>
      </c>
      <c r="I97" s="28">
        <v>20.619943639246522</v>
      </c>
      <c r="J97" s="28">
        <v>24.271221033496428</v>
      </c>
      <c r="K97" s="28">
        <v>21.533940817627091</v>
      </c>
      <c r="L97" s="28">
        <v>23.402375427475533</v>
      </c>
      <c r="M97" s="28">
        <v>21.562346189322444</v>
      </c>
      <c r="N97" s="28">
        <v>20.569854176466642</v>
      </c>
      <c r="O97" s="29">
        <v>21.781417739966901</v>
      </c>
      <c r="Q97" s="10">
        <v>1009</v>
      </c>
      <c r="R97" s="10" t="s">
        <v>17</v>
      </c>
      <c r="S97" s="28">
        <f t="shared" si="39"/>
        <v>23.922276024343624</v>
      </c>
      <c r="T97" s="28">
        <f>+'[12]2M'!$L$39</f>
        <v>21.911812702095563</v>
      </c>
      <c r="U97" s="28">
        <f>+'[12]3M'!$L$39</f>
        <v>21.549028151661595</v>
      </c>
      <c r="V97" s="28">
        <f>+'[12]4M'!$L$39</f>
        <v>21.452083358579291</v>
      </c>
      <c r="W97" s="28">
        <f>+'[12]5M'!$L$39</f>
        <v>20.684764400387674</v>
      </c>
      <c r="X97" s="28">
        <f>+'[12]6M'!$L$39</f>
        <v>21.552942734108615</v>
      </c>
      <c r="Y97" s="28">
        <f>+'[12]7M'!$L$39</f>
        <v>21.413029079083966</v>
      </c>
      <c r="Z97" s="28">
        <f>+'[12]8M'!$L$39</f>
        <v>21.784503129569526</v>
      </c>
      <c r="AA97" s="28">
        <f>+'[12]9M'!$L$39</f>
        <v>21.755489847081773</v>
      </c>
      <c r="AB97" s="28">
        <f>+'[12]10M'!$L$39</f>
        <v>21.923125633931278</v>
      </c>
      <c r="AC97" s="28">
        <f>+'[12]11M'!$L$39</f>
        <v>21.890413667001898</v>
      </c>
      <c r="AD97" s="28">
        <f>+'[12]12M'!$L$39</f>
        <v>21.781417739966901</v>
      </c>
    </row>
    <row r="98" spans="1:30" customFormat="1" x14ac:dyDescent="0.2">
      <c r="A98" s="10">
        <v>1010</v>
      </c>
      <c r="B98" s="10" t="s">
        <v>19</v>
      </c>
      <c r="C98" s="28">
        <v>29.110018387327553</v>
      </c>
      <c r="D98" s="28">
        <v>26.122099835514568</v>
      </c>
      <c r="E98" s="28">
        <v>27.985087856763748</v>
      </c>
      <c r="F98" s="28">
        <v>25.199918053885504</v>
      </c>
      <c r="G98" s="28">
        <v>20.871681857757711</v>
      </c>
      <c r="H98" s="28">
        <v>22.83153220315041</v>
      </c>
      <c r="I98" s="28">
        <v>22.664199363368208</v>
      </c>
      <c r="J98" s="28">
        <v>23.031446690173922</v>
      </c>
      <c r="K98" s="28">
        <v>24.691941058889881</v>
      </c>
      <c r="L98" s="28">
        <v>28.40129503753251</v>
      </c>
      <c r="M98" s="28">
        <v>21.399360310615339</v>
      </c>
      <c r="N98" s="28">
        <v>22.641496265883315</v>
      </c>
      <c r="O98" s="29">
        <v>24.598340978715658</v>
      </c>
      <c r="Q98" s="10">
        <v>1010</v>
      </c>
      <c r="R98" s="10" t="s">
        <v>19</v>
      </c>
      <c r="S98" s="28">
        <f t="shared" si="39"/>
        <v>29.110018387327553</v>
      </c>
      <c r="T98" s="28">
        <f>+'[12]2M'!$M$39</f>
        <v>27.644407667736214</v>
      </c>
      <c r="U98" s="28">
        <f>+'[12]3M'!$M$39</f>
        <v>27.757290352410273</v>
      </c>
      <c r="V98" s="28">
        <f>+'[12]4M'!$M$39</f>
        <v>27.124049274260649</v>
      </c>
      <c r="W98" s="28">
        <f>+'[12]5M'!$M$39</f>
        <v>25.894661540690372</v>
      </c>
      <c r="X98" s="28">
        <f>+'[12]6M'!$M$39</f>
        <v>25.383790274296814</v>
      </c>
      <c r="Y98" s="28">
        <f>+'[12]7M'!$M$39</f>
        <v>24.973571399066429</v>
      </c>
      <c r="Z98" s="28">
        <f>+'[12]8M'!$M$39</f>
        <v>24.725098067358211</v>
      </c>
      <c r="AA98" s="28">
        <f>+'[12]9M'!$M$39</f>
        <v>24.721174265721199</v>
      </c>
      <c r="AB98" s="28">
        <f>+'[12]10M'!$M$39</f>
        <v>25.098170558472038</v>
      </c>
      <c r="AC98" s="28">
        <f>+'[12]11M'!$M$39</f>
        <v>24.78299868608195</v>
      </c>
      <c r="AD98" s="28">
        <f>+'[12]12M'!$M$39</f>
        <v>24.598340978715658</v>
      </c>
    </row>
    <row r="99" spans="1:30" customFormat="1" x14ac:dyDescent="0.2">
      <c r="A99" s="10">
        <v>1011</v>
      </c>
      <c r="B99" s="10" t="s">
        <v>20</v>
      </c>
      <c r="C99" s="28">
        <v>14.838866942732814</v>
      </c>
      <c r="D99" s="28">
        <v>12.161936298033021</v>
      </c>
      <c r="E99" s="28">
        <v>9.3853549546747796</v>
      </c>
      <c r="F99" s="28">
        <v>10.276602847634599</v>
      </c>
      <c r="G99" s="28">
        <v>3.2405941028149927</v>
      </c>
      <c r="H99" s="28">
        <v>19.370184121900031</v>
      </c>
      <c r="I99" s="28">
        <v>5.6932319127547393</v>
      </c>
      <c r="J99" s="28">
        <v>-4.1998094745182746</v>
      </c>
      <c r="K99" s="28">
        <v>2.5621507375865438</v>
      </c>
      <c r="L99" s="28">
        <v>19.348760013526217</v>
      </c>
      <c r="M99" s="28">
        <v>13.31683706145246</v>
      </c>
      <c r="N99" s="28">
        <v>9.0183450312819602</v>
      </c>
      <c r="O99" s="29">
        <v>9.6969657604336899</v>
      </c>
      <c r="Q99" s="10">
        <v>1011</v>
      </c>
      <c r="R99" s="10" t="s">
        <v>20</v>
      </c>
      <c r="S99" s="28">
        <f t="shared" si="39"/>
        <v>14.838866942732814</v>
      </c>
      <c r="T99" s="28">
        <f>+'[12]2M'!$N$39</f>
        <v>13.488875359277433</v>
      </c>
      <c r="U99" s="28">
        <f>+'[12]3M'!$N$39</f>
        <v>12.165037516537437</v>
      </c>
      <c r="V99" s="28">
        <f>+'[12]4M'!$N$39</f>
        <v>11.682992095625952</v>
      </c>
      <c r="W99" s="28">
        <f>+'[12]5M'!$N$39</f>
        <v>10.077102416914975</v>
      </c>
      <c r="X99" s="28">
        <f>+'[12]6M'!$N$39</f>
        <v>11.784627207216136</v>
      </c>
      <c r="Y99" s="28">
        <f>+'[12]7M'!$N$39</f>
        <v>10.847568179677017</v>
      </c>
      <c r="Z99" s="28">
        <f>+'[12]8M'!$N$39</f>
        <v>8.9325334110088672</v>
      </c>
      <c r="AA99" s="28">
        <f>+'[12]9M'!$N$39</f>
        <v>8.2204902678111189</v>
      </c>
      <c r="AB99" s="28">
        <f>+'[12]10M'!$N$39</f>
        <v>9.398027066804481</v>
      </c>
      <c r="AC99" s="28">
        <f>+'[12]11M'!$N$39</f>
        <v>9.757944270938598</v>
      </c>
      <c r="AD99" s="28">
        <f>+'[12]12M'!$N$39</f>
        <v>9.6969657604336899</v>
      </c>
    </row>
    <row r="100" spans="1:30" customFormat="1" x14ac:dyDescent="0.2">
      <c r="A100" s="10">
        <v>1012</v>
      </c>
      <c r="B100" s="10" t="s">
        <v>21</v>
      </c>
      <c r="C100" s="28">
        <v>23.968174100692323</v>
      </c>
      <c r="D100" s="28">
        <v>23.876826472743907</v>
      </c>
      <c r="E100" s="28">
        <v>23.714552660218896</v>
      </c>
      <c r="F100" s="28">
        <v>23.309945284840683</v>
      </c>
      <c r="G100" s="28">
        <v>23.141136546823901</v>
      </c>
      <c r="H100" s="28">
        <v>23.190580987152572</v>
      </c>
      <c r="I100" s="28">
        <v>17.437396939316255</v>
      </c>
      <c r="J100" s="28">
        <v>17.334662150737085</v>
      </c>
      <c r="K100" s="28">
        <v>22.923953310292017</v>
      </c>
      <c r="L100" s="28">
        <v>23.189813662601658</v>
      </c>
      <c r="M100" s="28">
        <v>22.99707689554376</v>
      </c>
      <c r="N100" s="28">
        <v>23.056190481288574</v>
      </c>
      <c r="O100" s="29">
        <v>22.342485461056501</v>
      </c>
      <c r="Q100" s="10">
        <v>1012</v>
      </c>
      <c r="R100" s="10" t="s">
        <v>21</v>
      </c>
      <c r="S100" s="28">
        <f t="shared" si="39"/>
        <v>23.968174100692323</v>
      </c>
      <c r="T100" s="28">
        <f>+'[12]2M'!$O$39</f>
        <v>23.921708608483549</v>
      </c>
      <c r="U100" s="28">
        <f>+'[12]3M'!$O$39</f>
        <v>23.85128407840509</v>
      </c>
      <c r="V100" s="28">
        <f>+'[12]4M'!$O$39</f>
        <v>23.714262251918047</v>
      </c>
      <c r="W100" s="28">
        <f>+'[12]5M'!$O$39</f>
        <v>23.598213663849872</v>
      </c>
      <c r="X100" s="28">
        <f>+'[12]6M'!$O$39</f>
        <v>23.534595559384471</v>
      </c>
      <c r="Y100" s="28">
        <f>+'[12]7M'!$O$39</f>
        <v>22.679745168351513</v>
      </c>
      <c r="Z100" s="28">
        <f>+'[12]8M'!$O$39</f>
        <v>21.99386678536839</v>
      </c>
      <c r="AA100" s="28">
        <f>+'[12]9M'!$O$39</f>
        <v>22.098735543337174</v>
      </c>
      <c r="AB100" s="28">
        <f>+'[12]10M'!$O$39</f>
        <v>22.205970657230996</v>
      </c>
      <c r="AC100" s="28">
        <f>+'[12]11M'!$O$39</f>
        <v>22.278807596566605</v>
      </c>
      <c r="AD100" s="28">
        <f>+'[12]12M'!$O$39</f>
        <v>22.342485461056501</v>
      </c>
    </row>
    <row r="101" spans="1:30" customFormat="1" x14ac:dyDescent="0.2">
      <c r="A101" s="10">
        <v>1013</v>
      </c>
      <c r="B101" s="10" t="s">
        <v>22</v>
      </c>
      <c r="C101" s="28">
        <v>22.213459516298634</v>
      </c>
      <c r="D101" s="28">
        <v>20.890325789604574</v>
      </c>
      <c r="E101" s="28">
        <v>24.543105473338031</v>
      </c>
      <c r="F101" s="28">
        <v>22.157657657657658</v>
      </c>
      <c r="G101" s="28">
        <v>22.221707294466587</v>
      </c>
      <c r="H101" s="28">
        <v>20.496204406591374</v>
      </c>
      <c r="I101" s="28">
        <v>11.885067479320853</v>
      </c>
      <c r="J101" s="28">
        <v>9.279069767441861</v>
      </c>
      <c r="K101" s="28">
        <v>7.8549398069843788</v>
      </c>
      <c r="L101" s="28">
        <v>22.95440623085674</v>
      </c>
      <c r="M101" s="28">
        <v>24.739435698399546</v>
      </c>
      <c r="N101" s="28">
        <v>24.822662154017337</v>
      </c>
      <c r="O101" s="29">
        <v>19.543842494509502</v>
      </c>
      <c r="Q101" s="10">
        <v>1013</v>
      </c>
      <c r="R101" s="10" t="s">
        <v>22</v>
      </c>
      <c r="S101" s="28">
        <f t="shared" si="39"/>
        <v>22.213459516298634</v>
      </c>
      <c r="T101" s="28">
        <f>+'[12]2M'!$P$39</f>
        <v>21.533546325878593</v>
      </c>
      <c r="U101" s="28">
        <f>+'[12]3M'!$P$39</f>
        <v>22.593941400430392</v>
      </c>
      <c r="V101" s="28">
        <f>+'[12]4M'!$P$39</f>
        <v>22.476697736351532</v>
      </c>
      <c r="W101" s="28">
        <f>+'[12]5M'!$P$39</f>
        <v>22.423887587822016</v>
      </c>
      <c r="X101" s="28">
        <f>+'[12]6M'!$P$39</f>
        <v>22.092819893156957</v>
      </c>
      <c r="Y101" s="28">
        <f>+'[12]7M'!$P$39</f>
        <v>20.516664201879511</v>
      </c>
      <c r="Z101" s="28">
        <f>+'[12]8M'!$P$39</f>
        <v>19.097626011676123</v>
      </c>
      <c r="AA101" s="28">
        <f>+'[12]9M'!$P$39</f>
        <v>17.910424239877287</v>
      </c>
      <c r="AB101" s="28">
        <f>+'[12]10M'!$P$39</f>
        <v>18.451068859101952</v>
      </c>
      <c r="AC101" s="28">
        <f>+'[12]11M'!$P$39</f>
        <v>19.061694099911499</v>
      </c>
      <c r="AD101" s="28">
        <f>+'[12]12M'!$P$39</f>
        <v>19.543842494509502</v>
      </c>
    </row>
    <row r="102" spans="1:30" customFormat="1" x14ac:dyDescent="0.2">
      <c r="A102" s="10">
        <v>1014</v>
      </c>
      <c r="B102" s="10" t="s">
        <v>23</v>
      </c>
      <c r="C102" s="28">
        <v>31.946115622084321</v>
      </c>
      <c r="D102" s="28">
        <v>29.532521592040617</v>
      </c>
      <c r="E102" s="28">
        <v>36.194914136965984</v>
      </c>
      <c r="F102" s="28">
        <v>28.181489052369912</v>
      </c>
      <c r="G102" s="28">
        <v>22.180243182156453</v>
      </c>
      <c r="H102" s="28">
        <v>34.274068659592579</v>
      </c>
      <c r="I102" s="28">
        <v>20.60907184844196</v>
      </c>
      <c r="J102" s="28">
        <v>19.729429535775832</v>
      </c>
      <c r="K102" s="28">
        <v>16.961015016899943</v>
      </c>
      <c r="L102" s="28">
        <v>19.926339467103201</v>
      </c>
      <c r="M102" s="28">
        <v>19.982794553893825</v>
      </c>
      <c r="N102" s="28">
        <v>19.55108826764933</v>
      </c>
      <c r="O102" s="29">
        <v>25.260181537392906</v>
      </c>
      <c r="Q102" s="10">
        <v>1014</v>
      </c>
      <c r="R102" s="10" t="s">
        <v>23</v>
      </c>
      <c r="S102" s="28">
        <f t="shared" si="39"/>
        <v>31.946115622084321</v>
      </c>
      <c r="T102" s="28">
        <f>+'[12]2M'!$Q$39</f>
        <v>30.727829295032127</v>
      </c>
      <c r="U102" s="28">
        <f>+'[12]3M'!$Q$39</f>
        <v>32.644170443879133</v>
      </c>
      <c r="V102" s="28">
        <f>+'[12]4M'!$Q$39</f>
        <v>31.554140570990192</v>
      </c>
      <c r="W102" s="28">
        <f>+'[12]5M'!$Q$39</f>
        <v>29.819345676590714</v>
      </c>
      <c r="X102" s="28">
        <f>+'[12]6M'!$Q$39</f>
        <v>30.595504820181496</v>
      </c>
      <c r="Y102" s="28">
        <f>+'[12]7M'!$Q$39</f>
        <v>29.201992913242631</v>
      </c>
      <c r="Z102" s="28">
        <f>+'[12]8M'!$Q$39</f>
        <v>28.064482000130148</v>
      </c>
      <c r="AA102" s="28">
        <f>+'[12]9M'!$Q$39</f>
        <v>26.925471885252183</v>
      </c>
      <c r="AB102" s="28">
        <f>+'[12]10M'!$Q$39</f>
        <v>26.284798116675322</v>
      </c>
      <c r="AC102" s="28">
        <f>+'[12]11M'!$Q$39</f>
        <v>25.744737981824645</v>
      </c>
      <c r="AD102" s="28">
        <f>+'[12]12M'!$Q$39</f>
        <v>25.260181537392906</v>
      </c>
    </row>
    <row r="103" spans="1:30" customFormat="1" x14ac:dyDescent="0.2">
      <c r="A103" s="10">
        <v>1015</v>
      </c>
      <c r="B103" s="10" t="s">
        <v>24</v>
      </c>
      <c r="C103" s="28">
        <v>24.351968728064314</v>
      </c>
      <c r="D103" s="28">
        <v>25.211923892321135</v>
      </c>
      <c r="E103" s="28">
        <v>18.780756404357653</v>
      </c>
      <c r="F103" s="28">
        <v>15.730850013208675</v>
      </c>
      <c r="G103" s="28">
        <v>13.666683496302539</v>
      </c>
      <c r="H103" s="28">
        <v>14.184370230083026</v>
      </c>
      <c r="I103" s="28">
        <v>14.032634023666478</v>
      </c>
      <c r="J103" s="28">
        <v>7.1439095656866511</v>
      </c>
      <c r="K103" s="28">
        <v>12.525542821750307</v>
      </c>
      <c r="L103" s="28">
        <v>14.393780685576059</v>
      </c>
      <c r="M103" s="28">
        <v>13.208269167490919</v>
      </c>
      <c r="N103" s="28">
        <v>13.553710875304722</v>
      </c>
      <c r="O103" s="29">
        <v>15.682254613845034</v>
      </c>
      <c r="Q103" s="10">
        <v>1015</v>
      </c>
      <c r="R103" s="10" t="s">
        <v>24</v>
      </c>
      <c r="S103" s="28">
        <f t="shared" si="39"/>
        <v>24.351968728064314</v>
      </c>
      <c r="T103" s="28">
        <f>+'[12]2M'!$R$39</f>
        <v>24.810723787914483</v>
      </c>
      <c r="U103" s="28">
        <f>+'[12]3M'!$R$39</f>
        <v>22.960587530967896</v>
      </c>
      <c r="V103" s="28">
        <f>+'[12]4M'!$R$39</f>
        <v>21.24904410665745</v>
      </c>
      <c r="W103" s="28">
        <f>+'[12]5M'!$R$39</f>
        <v>19.835646309640499</v>
      </c>
      <c r="X103" s="28">
        <f>+'[12]6M'!$R$39</f>
        <v>18.958819182805442</v>
      </c>
      <c r="Y103" s="28">
        <f>+'[12]7M'!$R$39</f>
        <v>18.262257934628632</v>
      </c>
      <c r="Z103" s="28">
        <f>+'[12]8M'!$R$39</f>
        <v>16.785060168537566</v>
      </c>
      <c r="AA103" s="28">
        <f>+'[12]9M'!$R$39</f>
        <v>16.314425559370001</v>
      </c>
      <c r="AB103" s="28">
        <f>+'[12]10M'!$R$39</f>
        <v>16.122211097802115</v>
      </c>
      <c r="AC103" s="28">
        <f>+'[12]11M'!$R$39</f>
        <v>15.867065985094586</v>
      </c>
      <c r="AD103" s="28">
        <f>+'[12]12M'!$R$39</f>
        <v>15.682254613845034</v>
      </c>
    </row>
    <row r="104" spans="1:30" customFormat="1" x14ac:dyDescent="0.2">
      <c r="A104" s="10">
        <v>1016</v>
      </c>
      <c r="B104" s="10" t="s">
        <v>25</v>
      </c>
      <c r="C104" s="28">
        <v>31.824574581056236</v>
      </c>
      <c r="D104" s="28">
        <v>27.34402130631748</v>
      </c>
      <c r="E104" s="28">
        <v>27.452182542379795</v>
      </c>
      <c r="F104" s="28">
        <v>29.520587965277727</v>
      </c>
      <c r="G104" s="28">
        <v>26.063994186917288</v>
      </c>
      <c r="H104" s="28">
        <v>37.123471089408916</v>
      </c>
      <c r="I104" s="28">
        <v>23.195148938286341</v>
      </c>
      <c r="J104" s="28">
        <v>19.524690441689952</v>
      </c>
      <c r="K104" s="28">
        <v>29.667582246752044</v>
      </c>
      <c r="L104" s="28">
        <v>34.706888982509696</v>
      </c>
      <c r="M104" s="28">
        <v>28.998097449539461</v>
      </c>
      <c r="N104" s="28">
        <v>26.048740984828189</v>
      </c>
      <c r="O104" s="29">
        <v>28.531809984900175</v>
      </c>
      <c r="Q104" s="10">
        <v>1016</v>
      </c>
      <c r="R104" s="10" t="s">
        <v>25</v>
      </c>
      <c r="S104" s="28">
        <f t="shared" si="39"/>
        <v>31.824574581056236</v>
      </c>
      <c r="T104" s="28">
        <f>+'[12]2M'!$S$39</f>
        <v>29.593342651887006</v>
      </c>
      <c r="U104" s="28">
        <f>+'[12]3M'!$S$39</f>
        <v>28.900631553022311</v>
      </c>
      <c r="V104" s="28">
        <f>+'[12]4M'!$S$39</f>
        <v>29.067850967486514</v>
      </c>
      <c r="W104" s="28">
        <f>+'[12]5M'!$S$39</f>
        <v>28.48110427308362</v>
      </c>
      <c r="X104" s="28">
        <f>+'[12]6M'!$S$39</f>
        <v>30.081393795289983</v>
      </c>
      <c r="Y104" s="28">
        <f>+'[12]7M'!$S$39</f>
        <v>29.08392167064509</v>
      </c>
      <c r="Z104" s="28">
        <f>+'[12]8M'!$S$39</f>
        <v>27.821308193336371</v>
      </c>
      <c r="AA104" s="28">
        <f>+'[12]9M'!$S$39</f>
        <v>28.035451691713309</v>
      </c>
      <c r="AB104" s="28">
        <f>+'[12]10M'!$S$39</f>
        <v>28.717276946562531</v>
      </c>
      <c r="AC104" s="28">
        <f>+'[12]11M'!$S$39</f>
        <v>28.742121174999347</v>
      </c>
      <c r="AD104" s="28">
        <f>+'[12]12M'!$S$39</f>
        <v>28.531809984900175</v>
      </c>
    </row>
    <row r="105" spans="1:30" customFormat="1" x14ac:dyDescent="0.2">
      <c r="A105" s="10">
        <v>1017</v>
      </c>
      <c r="B105" s="10" t="s">
        <v>26</v>
      </c>
      <c r="C105" s="28">
        <v>36.702853768086143</v>
      </c>
      <c r="D105" s="28">
        <v>32.460174615766221</v>
      </c>
      <c r="E105" s="28">
        <v>34.704346188481907</v>
      </c>
      <c r="F105" s="28">
        <v>29.720438586097202</v>
      </c>
      <c r="G105" s="28">
        <v>18.193352721636646</v>
      </c>
      <c r="H105" s="28">
        <v>33.461104895889747</v>
      </c>
      <c r="I105" s="28">
        <v>27.432928688695611</v>
      </c>
      <c r="J105" s="28">
        <v>26.983001360552805</v>
      </c>
      <c r="K105" s="28">
        <v>27.061664507231775</v>
      </c>
      <c r="L105" s="28">
        <v>31.692084709352507</v>
      </c>
      <c r="M105" s="28">
        <v>35.789272010157205</v>
      </c>
      <c r="N105" s="28">
        <v>36.879248907545815</v>
      </c>
      <c r="O105" s="29">
        <v>31.172979800806385</v>
      </c>
      <c r="Q105" s="10">
        <v>1017</v>
      </c>
      <c r="R105" s="10" t="s">
        <v>26</v>
      </c>
      <c r="S105" s="28">
        <f t="shared" si="39"/>
        <v>36.702853768086143</v>
      </c>
      <c r="T105" s="28">
        <f>+'[12]2M'!$T$39</f>
        <v>34.616230126328134</v>
      </c>
      <c r="U105" s="28">
        <f>+'[12]3M'!$T$39</f>
        <v>34.645909171872603</v>
      </c>
      <c r="V105" s="28">
        <f>+'[12]4M'!$T$39</f>
        <v>33.428149387270125</v>
      </c>
      <c r="W105" s="28">
        <f>+'[12]5M'!$T$39</f>
        <v>30.835603834343058</v>
      </c>
      <c r="X105" s="28">
        <f>+'[12]6M'!$T$39</f>
        <v>31.264717905521838</v>
      </c>
      <c r="Y105" s="28">
        <f>+'[12]7M'!$T$39</f>
        <v>30.712683605330461</v>
      </c>
      <c r="Z105" s="28">
        <f>+'[12]8M'!$T$39</f>
        <v>30.240761453403653</v>
      </c>
      <c r="AA105" s="28">
        <f>+'[12]9M'!$T$39</f>
        <v>29.883935178533129</v>
      </c>
      <c r="AB105" s="28">
        <f>+'[12]10M'!$T$39</f>
        <v>30.065253908416516</v>
      </c>
      <c r="AC105" s="28">
        <f>+'[12]11M'!$T$39</f>
        <v>30.618594413189388</v>
      </c>
      <c r="AD105" s="28">
        <f>+'[12]12M'!$T$39</f>
        <v>31.172979800806385</v>
      </c>
    </row>
    <row r="106" spans="1:30" customFormat="1" x14ac:dyDescent="0.2">
      <c r="A106" s="10">
        <v>1018</v>
      </c>
      <c r="B106" s="10" t="s">
        <v>27</v>
      </c>
      <c r="C106" s="28">
        <v>23.856121161127472</v>
      </c>
      <c r="D106" s="28">
        <v>21.613882863340564</v>
      </c>
      <c r="E106" s="28">
        <v>20.1941251596424</v>
      </c>
      <c r="F106" s="28">
        <v>20.126624737945491</v>
      </c>
      <c r="G106" s="28">
        <v>20.102449888641424</v>
      </c>
      <c r="H106" s="28">
        <v>21.260042283298098</v>
      </c>
      <c r="I106" s="28">
        <v>20.839318296517721</v>
      </c>
      <c r="J106" s="28">
        <v>20.122999350624546</v>
      </c>
      <c r="K106" s="28">
        <v>20.035136753843084</v>
      </c>
      <c r="L106" s="28">
        <v>21.492196421773887</v>
      </c>
      <c r="M106" s="28">
        <v>21.035315124661068</v>
      </c>
      <c r="N106" s="28">
        <v>21.138614277194957</v>
      </c>
      <c r="O106" s="29">
        <v>20.975108258824264</v>
      </c>
      <c r="Q106" s="10">
        <v>1018</v>
      </c>
      <c r="R106" s="10" t="s">
        <v>27</v>
      </c>
      <c r="S106" s="28">
        <f t="shared" si="39"/>
        <v>23.856121161127472</v>
      </c>
      <c r="T106" s="28">
        <f>+'[12]2M'!$U$39</f>
        <v>22.752242631354122</v>
      </c>
      <c r="U106" s="28">
        <f>+'[12]3M'!$U$39</f>
        <v>21.897596358981652</v>
      </c>
      <c r="V106" s="28">
        <f>+'[12]4M'!$U$39</f>
        <v>21.449022939677146</v>
      </c>
      <c r="W106" s="28">
        <f>+'[12]5M'!$U$39</f>
        <v>21.189777892119029</v>
      </c>
      <c r="X106" s="28">
        <f>+'[12]6M'!$U$39</f>
        <v>21.201625552545273</v>
      </c>
      <c r="Y106" s="28">
        <f>+'[12]7M'!$U$39</f>
        <v>21.145411067407945</v>
      </c>
      <c r="Z106" s="28">
        <f>+'[12]8M'!$U$39</f>
        <v>21.006149907907471</v>
      </c>
      <c r="AA106" s="28">
        <f>+'[12]9M'!$U$39</f>
        <v>20.894206027351856</v>
      </c>
      <c r="AB106" s="28">
        <f>+'[12]10M'!$U$39</f>
        <v>20.952898881628652</v>
      </c>
      <c r="AC106" s="28">
        <f>+'[12]11M'!$U$39</f>
        <v>20.960420945255688</v>
      </c>
      <c r="AD106" s="28">
        <f>+'[12]12M'!$U$39</f>
        <v>20.975108258824264</v>
      </c>
    </row>
    <row r="107" spans="1:30" customFormat="1" x14ac:dyDescent="0.2">
      <c r="A107" s="10">
        <v>1019</v>
      </c>
      <c r="B107" s="10" t="s">
        <v>28</v>
      </c>
      <c r="C107" s="28">
        <v>22.295448893310123</v>
      </c>
      <c r="D107" s="28">
        <v>24.036924552429667</v>
      </c>
      <c r="E107" s="28">
        <v>22.153186786527755</v>
      </c>
      <c r="F107" s="28">
        <v>18.880542570726039</v>
      </c>
      <c r="G107" s="28">
        <v>16.620911996170687</v>
      </c>
      <c r="H107" s="28">
        <v>22.704500542737065</v>
      </c>
      <c r="I107" s="28">
        <v>14.874450765140976</v>
      </c>
      <c r="J107" s="28">
        <v>20.991072904612331</v>
      </c>
      <c r="K107" s="28">
        <v>19.579665643125214</v>
      </c>
      <c r="L107" s="28">
        <v>22.244634500564789</v>
      </c>
      <c r="M107" s="28">
        <v>21.832822498252405</v>
      </c>
      <c r="N107" s="28">
        <v>25.914153762564517</v>
      </c>
      <c r="O107" s="29">
        <v>21.032647630744037</v>
      </c>
      <c r="Q107" s="10">
        <v>1019</v>
      </c>
      <c r="R107" s="10" t="s">
        <v>28</v>
      </c>
      <c r="S107" s="28">
        <f t="shared" si="39"/>
        <v>22.295448893310123</v>
      </c>
      <c r="T107" s="28">
        <f>+'[12]2M'!$V$39</f>
        <v>23.18209562563581</v>
      </c>
      <c r="U107" s="28">
        <f>+'[12]3M'!$V$39</f>
        <v>22.837665296620301</v>
      </c>
      <c r="V107" s="28">
        <f>+'[12]4M'!$V$39</f>
        <v>21.847022812980907</v>
      </c>
      <c r="W107" s="28">
        <f>+'[12]5M'!$V$39</f>
        <v>20.834696860614788</v>
      </c>
      <c r="X107" s="28">
        <f>+'[12]6M'!$V$39</f>
        <v>21.141068146682052</v>
      </c>
      <c r="Y107" s="28">
        <f>+'[12]7M'!$V$39</f>
        <v>20.251000185853606</v>
      </c>
      <c r="Z107" s="28">
        <f>+'[12]8M'!$V$39</f>
        <v>20.343027667997731</v>
      </c>
      <c r="AA107" s="28">
        <f>+'[12]9M'!$V$39</f>
        <v>20.257892477831657</v>
      </c>
      <c r="AB107" s="28">
        <f>+'[12]10M'!$V$39</f>
        <v>20.459896469970548</v>
      </c>
      <c r="AC107" s="28">
        <f>+'[12]11M'!$V$39</f>
        <v>20.586643831366271</v>
      </c>
      <c r="AD107" s="28">
        <f>+'[12]12M'!$V$39</f>
        <v>21.032647630744037</v>
      </c>
    </row>
    <row r="108" spans="1:30" customFormat="1" x14ac:dyDescent="0.2">
      <c r="A108" s="10">
        <v>1020</v>
      </c>
      <c r="B108" s="10" t="s">
        <v>29</v>
      </c>
      <c r="C108" s="28">
        <v>27.927172592034218</v>
      </c>
      <c r="D108" s="28">
        <v>27.456938945350917</v>
      </c>
      <c r="E108" s="28">
        <v>27.053800084692785</v>
      </c>
      <c r="F108" s="28">
        <v>25.625757039070031</v>
      </c>
      <c r="G108" s="28">
        <v>25.416155419222903</v>
      </c>
      <c r="H108" s="28">
        <v>27.164094968902972</v>
      </c>
      <c r="I108" s="28">
        <v>27.537337688532563</v>
      </c>
      <c r="J108" s="28">
        <v>26.873135395678759</v>
      </c>
      <c r="K108" s="28">
        <v>26.787789414406355</v>
      </c>
      <c r="L108" s="28">
        <v>26.871097350981859</v>
      </c>
      <c r="M108" s="28">
        <v>26.891678858047914</v>
      </c>
      <c r="N108" s="28">
        <v>26.772765177191175</v>
      </c>
      <c r="O108" s="29">
        <v>26.86650986863587</v>
      </c>
      <c r="Q108" s="10">
        <v>1020</v>
      </c>
      <c r="R108" s="10" t="s">
        <v>29</v>
      </c>
      <c r="S108" s="28">
        <f t="shared" si="39"/>
        <v>27.927172592034218</v>
      </c>
      <c r="T108" s="28">
        <f>+'[12]2M'!$W$39</f>
        <v>27.690109185961948</v>
      </c>
      <c r="U108" s="28">
        <f>+'[12]3M'!$W$39</f>
        <v>27.476767888472342</v>
      </c>
      <c r="V108" s="28">
        <f>+'[12]4M'!$W$39</f>
        <v>27.0058922977945</v>
      </c>
      <c r="W108" s="28">
        <f>+'[12]5M'!$W$39</f>
        <v>26.691510964332494</v>
      </c>
      <c r="X108" s="28">
        <f>+'[12]6M'!$W$39</f>
        <v>26.767003586677475</v>
      </c>
      <c r="Y108" s="28">
        <f>+'[12]7M'!$W$39</f>
        <v>26.886863679257296</v>
      </c>
      <c r="Z108" s="28">
        <f>+'[12]8M'!$W$39</f>
        <v>26.885146716491633</v>
      </c>
      <c r="AA108" s="28">
        <f>+'[12]9M'!$W$39</f>
        <v>26.87383119121635</v>
      </c>
      <c r="AB108" s="28">
        <f>+'[12]10M'!$W$39</f>
        <v>26.873556691462795</v>
      </c>
      <c r="AC108" s="28">
        <f>+'[12]11M'!$W$39</f>
        <v>26.875221055069083</v>
      </c>
      <c r="AD108" s="28">
        <f>+'[12]12M'!$W$39</f>
        <v>26.86650986863587</v>
      </c>
    </row>
    <row r="109" spans="1:30" customFormat="1" x14ac:dyDescent="0.2">
      <c r="A109" s="10">
        <v>1021</v>
      </c>
      <c r="B109" s="10" t="s">
        <v>30</v>
      </c>
      <c r="C109" s="28">
        <v>40.501517916941395</v>
      </c>
      <c r="D109" s="28">
        <v>38.583426443232746</v>
      </c>
      <c r="E109" s="28">
        <v>31.536192387548134</v>
      </c>
      <c r="F109" s="28">
        <v>29.419971885174323</v>
      </c>
      <c r="G109" s="28">
        <v>28.068467228562156</v>
      </c>
      <c r="H109" s="28">
        <v>31.732378639605312</v>
      </c>
      <c r="I109" s="28">
        <v>28.061767352914558</v>
      </c>
      <c r="J109" s="28">
        <v>26.728484675105491</v>
      </c>
      <c r="K109" s="28">
        <v>24.153459825055275</v>
      </c>
      <c r="L109" s="28">
        <v>21.556023242674733</v>
      </c>
      <c r="M109" s="28">
        <v>19.433958012726627</v>
      </c>
      <c r="N109" s="28">
        <v>16.128640359815368</v>
      </c>
      <c r="O109" s="29">
        <v>28.541479083065909</v>
      </c>
      <c r="Q109" s="10">
        <v>1021</v>
      </c>
      <c r="R109" s="10" t="s">
        <v>30</v>
      </c>
      <c r="S109" s="28">
        <f t="shared" si="39"/>
        <v>40.501517916941395</v>
      </c>
      <c r="T109" s="28">
        <f>+'[12]2M'!$X$39</f>
        <v>39.570137966805504</v>
      </c>
      <c r="U109" s="28">
        <f>+'[12]3M'!$X$39</f>
        <v>37.034351690033205</v>
      </c>
      <c r="V109" s="28">
        <f>+'[12]4M'!$X$39</f>
        <v>35.153122923123718</v>
      </c>
      <c r="W109" s="28">
        <f>+'[12]5M'!$X$39</f>
        <v>33.888824159578427</v>
      </c>
      <c r="X109" s="28">
        <f>+'[12]6M'!$X$39</f>
        <v>33.560319377091439</v>
      </c>
      <c r="Y109" s="28">
        <f>+'[12]7M'!$X$39</f>
        <v>32.812586394748152</v>
      </c>
      <c r="Z109" s="28">
        <f>+'[12]8M'!$X$39</f>
        <v>32.093333296274785</v>
      </c>
      <c r="AA109" s="28">
        <f>+'[12]9M'!$X$39</f>
        <v>31.196608542633182</v>
      </c>
      <c r="AB109" s="28">
        <f>+'[12]10M'!$X$39</f>
        <v>30.374528916606952</v>
      </c>
      <c r="AC109" s="28">
        <f>+'[12]11M'!$X$39</f>
        <v>29.519219973978828</v>
      </c>
      <c r="AD109" s="28">
        <f>+'[12]12M'!$X$39</f>
        <v>28.541479083065909</v>
      </c>
    </row>
    <row r="110" spans="1:30" customFormat="1" x14ac:dyDescent="0.2">
      <c r="A110" s="10">
        <v>1022</v>
      </c>
      <c r="B110" s="10" t="s">
        <v>31</v>
      </c>
      <c r="C110" s="28">
        <v>28.409262246882683</v>
      </c>
      <c r="D110" s="28">
        <v>23.121934529421715</v>
      </c>
      <c r="E110" s="28">
        <v>27.082043875937007</v>
      </c>
      <c r="F110" s="28">
        <v>27.605893016536147</v>
      </c>
      <c r="G110" s="28">
        <v>21.140181166969274</v>
      </c>
      <c r="H110" s="28">
        <v>30.911476263017796</v>
      </c>
      <c r="I110" s="28">
        <v>20.279524703592315</v>
      </c>
      <c r="J110" s="28">
        <v>27.464260299163669</v>
      </c>
      <c r="K110" s="28">
        <v>23.193449483427543</v>
      </c>
      <c r="L110" s="28">
        <v>24.594771995997373</v>
      </c>
      <c r="M110" s="28">
        <v>25.197261524418074</v>
      </c>
      <c r="N110" s="28">
        <v>24.716291205762374</v>
      </c>
      <c r="O110" s="29">
        <v>25.358740482344022</v>
      </c>
      <c r="Q110" s="10">
        <v>1022</v>
      </c>
      <c r="R110" s="10" t="s">
        <v>31</v>
      </c>
      <c r="S110" s="28">
        <f t="shared" si="39"/>
        <v>28.409262246882683</v>
      </c>
      <c r="T110" s="28">
        <f>+'[12]2M'!$Y$39</f>
        <v>25.806544221293553</v>
      </c>
      <c r="U110" s="28">
        <f>+'[12]3M'!$Y$39</f>
        <v>26.240050536955152</v>
      </c>
      <c r="V110" s="28">
        <f>+'[12]4M'!$Y$39</f>
        <v>26.589069087711131</v>
      </c>
      <c r="W110" s="28">
        <f>+'[12]5M'!$Y$39</f>
        <v>25.545087841357102</v>
      </c>
      <c r="X110" s="28">
        <f>+'[12]6M'!$Y$39</f>
        <v>26.47785413578659</v>
      </c>
      <c r="Y110" s="28">
        <f>+'[12]7M'!$Y$39</f>
        <v>25.584202906108722</v>
      </c>
      <c r="Z110" s="28">
        <f>+'[12]8M'!$Y$39</f>
        <v>25.833130818038956</v>
      </c>
      <c r="AA110" s="28">
        <f>+'[12]9M'!$Y$39</f>
        <v>25.532760100977743</v>
      </c>
      <c r="AB110" s="28">
        <f>+'[12]10M'!$Y$39</f>
        <v>25.440366748544381</v>
      </c>
      <c r="AC110" s="28">
        <f>+'[12]11M'!$Y$39</f>
        <v>25.417853188421997</v>
      </c>
      <c r="AD110" s="28">
        <f>+'[12]12M'!$Y$39</f>
        <v>25.358740482344022</v>
      </c>
    </row>
    <row r="111" spans="1:30" customFormat="1" x14ac:dyDescent="0.2">
      <c r="A111" s="10">
        <v>1023</v>
      </c>
      <c r="B111" s="10" t="s">
        <v>32</v>
      </c>
      <c r="C111" s="28">
        <v>28.202333517965943</v>
      </c>
      <c r="D111" s="28">
        <v>26.717057545103035</v>
      </c>
      <c r="E111" s="28">
        <v>27.100100169251494</v>
      </c>
      <c r="F111" s="28">
        <v>23.353155474408961</v>
      </c>
      <c r="G111" s="28">
        <v>21.705505429390108</v>
      </c>
      <c r="H111" s="28">
        <v>21.623276010482623</v>
      </c>
      <c r="I111" s="28">
        <v>23.905479849231661</v>
      </c>
      <c r="J111" s="28">
        <v>22.655102640253254</v>
      </c>
      <c r="K111" s="28">
        <v>19.928375249071031</v>
      </c>
      <c r="L111" s="28">
        <v>22.868403607072477</v>
      </c>
      <c r="M111" s="28">
        <v>22.364619666701898</v>
      </c>
      <c r="N111" s="28">
        <v>20.324370004764859</v>
      </c>
      <c r="O111" s="29">
        <v>23.425832176637567</v>
      </c>
      <c r="Q111" s="10">
        <v>1023</v>
      </c>
      <c r="R111" s="10" t="s">
        <v>32</v>
      </c>
      <c r="S111" s="28">
        <f t="shared" si="39"/>
        <v>28.202333517965943</v>
      </c>
      <c r="T111" s="28">
        <f>+'[12]2M'!$Z$39</f>
        <v>27.451049645703186</v>
      </c>
      <c r="U111" s="28">
        <f>+'[12]3M'!$Z$39</f>
        <v>27.332322550677894</v>
      </c>
      <c r="V111" s="28">
        <f>+'[12]4M'!$Z$39</f>
        <v>26.317358623601251</v>
      </c>
      <c r="W111" s="28">
        <f>+'[12]5M'!$Z$39</f>
        <v>25.440771859693278</v>
      </c>
      <c r="X111" s="28">
        <f>+'[12]6M'!$Z$39</f>
        <v>24.846743095439724</v>
      </c>
      <c r="Y111" s="28">
        <f>+'[12]7M'!$Z$39</f>
        <v>24.706878178152682</v>
      </c>
      <c r="Z111" s="28">
        <f>+'[12]8M'!$Z$39</f>
        <v>24.431061014037976</v>
      </c>
      <c r="AA111" s="28">
        <f>+'[12]9M'!$Z$39</f>
        <v>23.940751889987343</v>
      </c>
      <c r="AB111" s="28">
        <f>+'[12]10M'!$Z$39</f>
        <v>23.836554684135848</v>
      </c>
      <c r="AC111" s="28">
        <f>+'[12]11M'!$Z$39</f>
        <v>23.70252260980876</v>
      </c>
      <c r="AD111" s="28">
        <f>+'[12]12M'!$Z$39</f>
        <v>23.425832176637567</v>
      </c>
    </row>
    <row r="112" spans="1:30" customFormat="1" x14ac:dyDescent="0.2">
      <c r="A112" s="10">
        <v>1024</v>
      </c>
      <c r="B112" s="10" t="s">
        <v>33</v>
      </c>
      <c r="C112" s="28">
        <v>23.589962874403785</v>
      </c>
      <c r="D112" s="28">
        <v>25.843673295746505</v>
      </c>
      <c r="E112" s="28">
        <v>26.77907149403153</v>
      </c>
      <c r="F112" s="28">
        <v>20.108640768589179</v>
      </c>
      <c r="G112" s="28">
        <v>12.91453098143899</v>
      </c>
      <c r="H112" s="28">
        <v>25.908978222017755</v>
      </c>
      <c r="I112" s="28">
        <v>15.92123980316307</v>
      </c>
      <c r="J112" s="28">
        <v>25.221252824504141</v>
      </c>
      <c r="K112" s="28">
        <v>18.381822328743048</v>
      </c>
      <c r="L112" s="28">
        <v>25.240290021042313</v>
      </c>
      <c r="M112" s="28">
        <v>25.334855556225154</v>
      </c>
      <c r="N112" s="28">
        <v>22.855100800531716</v>
      </c>
      <c r="O112" s="29">
        <v>22.51742675058447</v>
      </c>
      <c r="Q112" s="10">
        <v>1024</v>
      </c>
      <c r="R112" s="10" t="s">
        <v>33</v>
      </c>
      <c r="S112" s="28">
        <f t="shared" si="39"/>
        <v>23.589962874403785</v>
      </c>
      <c r="T112" s="28">
        <f>+'[12]2M'!$AA$39</f>
        <v>24.740659320544736</v>
      </c>
      <c r="U112" s="28">
        <f>+'[12]3M'!$AA$39</f>
        <v>25.443250072971107</v>
      </c>
      <c r="V112" s="28">
        <f>+'[12]4M'!$AA$39</f>
        <v>24.147838246874212</v>
      </c>
      <c r="W112" s="28">
        <f>+'[12]5M'!$AA$39</f>
        <v>22.116855700426878</v>
      </c>
      <c r="X112" s="28">
        <f>+'[12]6M'!$AA$39</f>
        <v>22.751718665242443</v>
      </c>
      <c r="Y112" s="28">
        <f>+'[12]7M'!$AA$39</f>
        <v>21.797257943781137</v>
      </c>
      <c r="Z112" s="28">
        <f>+'[12]8M'!$AA$39</f>
        <v>22.236507430672404</v>
      </c>
      <c r="AA112" s="28">
        <f>+'[12]9M'!$AA$39</f>
        <v>21.810520736789581</v>
      </c>
      <c r="AB112" s="28">
        <f>+'[12]10M'!$AA$39</f>
        <v>22.169510085922255</v>
      </c>
      <c r="AC112" s="28">
        <f>+'[12]11M'!$AA$39</f>
        <v>22.484478574608506</v>
      </c>
      <c r="AD112" s="28">
        <f>+'[12]12M'!$AA$39</f>
        <v>22.51742675058447</v>
      </c>
    </row>
    <row r="113" spans="1:32" customFormat="1" x14ac:dyDescent="0.2">
      <c r="A113" s="10">
        <v>1025</v>
      </c>
      <c r="B113" s="10" t="s">
        <v>34</v>
      </c>
      <c r="C113" s="28">
        <v>22.623328647553041</v>
      </c>
      <c r="D113" s="28">
        <v>21.937351977419457</v>
      </c>
      <c r="E113" s="28">
        <v>23.920641990593598</v>
      </c>
      <c r="F113" s="28">
        <v>24.817813765182187</v>
      </c>
      <c r="G113" s="28">
        <v>20.294627247140358</v>
      </c>
      <c r="H113" s="28">
        <v>23.512177395543912</v>
      </c>
      <c r="I113" s="28">
        <v>20.615679198733293</v>
      </c>
      <c r="J113" s="28">
        <v>19.905768938489263</v>
      </c>
      <c r="K113" s="28">
        <v>19.326660467295877</v>
      </c>
      <c r="L113" s="28">
        <v>24.220544798162127</v>
      </c>
      <c r="M113" s="28">
        <v>19.571567672833496</v>
      </c>
      <c r="N113" s="28">
        <v>22.815035095007982</v>
      </c>
      <c r="O113" s="29">
        <v>21.936506252982994</v>
      </c>
      <c r="Q113" s="10">
        <v>1025</v>
      </c>
      <c r="R113" s="10" t="s">
        <v>34</v>
      </c>
      <c r="S113" s="28">
        <f t="shared" si="39"/>
        <v>22.623328647553041</v>
      </c>
      <c r="T113" s="28">
        <f>+'[12]2M'!$AB$39</f>
        <v>22.279033413665079</v>
      </c>
      <c r="U113" s="28">
        <f>+'[12]3M'!$AB$39</f>
        <v>22.85413542584056</v>
      </c>
      <c r="V113" s="28">
        <f>+'[12]4M'!$AB$39</f>
        <v>23.3661980367201</v>
      </c>
      <c r="W113" s="28">
        <f>+'[12]5M'!$AB$39</f>
        <v>22.753121078113804</v>
      </c>
      <c r="X113" s="28">
        <f>+'[12]6M'!$AB$39</f>
        <v>22.883141774873529</v>
      </c>
      <c r="Y113" s="28">
        <f>+'[12]7M'!$AB$39</f>
        <v>22.543653436481438</v>
      </c>
      <c r="Z113" s="28">
        <f>+'[12]8M'!$AB$39</f>
        <v>22.194898606527495</v>
      </c>
      <c r="AA113" s="28">
        <f>+'[12]9M'!$AB$39</f>
        <v>21.863395562175246</v>
      </c>
      <c r="AB113" s="28">
        <f>+'[12]10M'!$AB$39</f>
        <v>22.108471877310382</v>
      </c>
      <c r="AC113" s="28">
        <f>+'[12]11M'!$AB$39</f>
        <v>21.854266680130674</v>
      </c>
      <c r="AD113" s="28">
        <f>+'[12]12M'!$AB$39</f>
        <v>21.936506252982994</v>
      </c>
    </row>
    <row r="114" spans="1:32" customFormat="1" x14ac:dyDescent="0.2">
      <c r="A114" s="10">
        <v>1026</v>
      </c>
      <c r="B114" s="10" t="s">
        <v>35</v>
      </c>
      <c r="C114" s="28">
        <v>15.245389881465446</v>
      </c>
      <c r="D114" s="28">
        <v>15.557034841871189</v>
      </c>
      <c r="E114" s="28">
        <v>19.194374242594911</v>
      </c>
      <c r="F114" s="28">
        <v>12.622874083320337</v>
      </c>
      <c r="G114" s="28">
        <v>7.9687961123895628</v>
      </c>
      <c r="H114" s="28">
        <v>20.32228845727299</v>
      </c>
      <c r="I114" s="28">
        <v>12.56836597290912</v>
      </c>
      <c r="J114" s="28">
        <v>14.993888126452493</v>
      </c>
      <c r="K114" s="28">
        <v>3.6601944872979066</v>
      </c>
      <c r="L114" s="28">
        <v>11.715342190775415</v>
      </c>
      <c r="M114" s="28">
        <v>16.657202966533138</v>
      </c>
      <c r="N114" s="28">
        <v>11.372972042791444</v>
      </c>
      <c r="O114" s="29">
        <v>13.59823021490976</v>
      </c>
      <c r="Q114" s="10">
        <v>1026</v>
      </c>
      <c r="R114" s="10" t="s">
        <v>35</v>
      </c>
      <c r="S114" s="28">
        <f t="shared" si="39"/>
        <v>15.245389881465446</v>
      </c>
      <c r="T114" s="28">
        <f>+'[12]2M'!$AC$39</f>
        <v>15.40146422975808</v>
      </c>
      <c r="U114" s="28">
        <f>+'[12]3M'!$AC$39</f>
        <v>16.717459765799823</v>
      </c>
      <c r="V114" s="28">
        <f>+'[12]4M'!$AC$39</f>
        <v>15.708542266083825</v>
      </c>
      <c r="W114" s="28">
        <f>+'[12]5M'!$AC$39</f>
        <v>14.295349973782312</v>
      </c>
      <c r="X114" s="28">
        <f>+'[12]6M'!$AC$39</f>
        <v>15.309574511260028</v>
      </c>
      <c r="Y114" s="28">
        <f>+'[12]7M'!$AC$39</f>
        <v>14.908366650866355</v>
      </c>
      <c r="Z114" s="28">
        <f>+'[12]8M'!$AC$39</f>
        <v>14.919390368135099</v>
      </c>
      <c r="AA114" s="28">
        <f>+'[12]9M'!$AC$39</f>
        <v>13.703506089221237</v>
      </c>
      <c r="AB114" s="28">
        <f>+'[12]10M'!$AC$39</f>
        <v>13.50362879344909</v>
      </c>
      <c r="AC114" s="28">
        <f>+'[12]11M'!$AC$39</f>
        <v>13.80105510731202</v>
      </c>
      <c r="AD114" s="28">
        <f>+'[12]12M'!$AC$39</f>
        <v>13.59823021490976</v>
      </c>
    </row>
    <row r="115" spans="1:32" customFormat="1" x14ac:dyDescent="0.2">
      <c r="A115" s="10">
        <v>1027</v>
      </c>
      <c r="B115" s="10" t="s">
        <v>36</v>
      </c>
      <c r="C115" s="28">
        <v>27.668820032751796</v>
      </c>
      <c r="D115" s="28">
        <v>23.298506129842959</v>
      </c>
      <c r="E115" s="28">
        <v>25.524835215077662</v>
      </c>
      <c r="F115" s="28">
        <v>21.362937914915832</v>
      </c>
      <c r="G115" s="28">
        <v>21.503776754684072</v>
      </c>
      <c r="H115" s="28">
        <v>21.009391102000112</v>
      </c>
      <c r="I115" s="28">
        <v>22.079723547162462</v>
      </c>
      <c r="J115" s="28">
        <v>18.990384615384613</v>
      </c>
      <c r="K115" s="28">
        <v>18.635062321069146</v>
      </c>
      <c r="L115" s="28">
        <v>17.946993508008617</v>
      </c>
      <c r="M115" s="28">
        <v>17.761869561270409</v>
      </c>
      <c r="N115" s="28">
        <v>17.540206102460061</v>
      </c>
      <c r="O115" s="29">
        <v>21.129485455748341</v>
      </c>
      <c r="Q115" s="10">
        <v>1027</v>
      </c>
      <c r="R115" s="10" t="s">
        <v>36</v>
      </c>
      <c r="S115" s="28">
        <f t="shared" si="39"/>
        <v>27.668820032751796</v>
      </c>
      <c r="T115" s="28">
        <f>+'[12]2M'!$AD$39</f>
        <v>25.471976401179941</v>
      </c>
      <c r="U115" s="28">
        <f>+'[12]3M'!$AD$39</f>
        <v>25.489711478231968</v>
      </c>
      <c r="V115" s="28">
        <f>+'[12]4M'!$AD$39</f>
        <v>24.436295090394992</v>
      </c>
      <c r="W115" s="28">
        <f>+'[12]5M'!$AD$39</f>
        <v>23.854579311818544</v>
      </c>
      <c r="X115" s="28">
        <f>+'[12]6M'!$AD$39</f>
        <v>23.413110103376386</v>
      </c>
      <c r="Y115" s="28">
        <f>+'[12]7M'!$AD$39</f>
        <v>23.212948925428421</v>
      </c>
      <c r="Z115" s="28">
        <f>+'[12]8M'!$AD$39</f>
        <v>22.64384895235747</v>
      </c>
      <c r="AA115" s="28">
        <f>+'[12]9M'!$AD$39</f>
        <v>22.193954903801227</v>
      </c>
      <c r="AB115" s="28">
        <f>+'[12]10M'!$AD$39</f>
        <v>21.800079429533017</v>
      </c>
      <c r="AC115" s="28">
        <f>+'[12]11M'!$AD$39</f>
        <v>21.439144742561528</v>
      </c>
      <c r="AD115" s="28">
        <f>+'[12]12M'!$AD$39</f>
        <v>21.129485455748341</v>
      </c>
    </row>
    <row r="116" spans="1:32" customFormat="1" x14ac:dyDescent="0.2">
      <c r="A116" s="10">
        <v>1028</v>
      </c>
      <c r="B116" s="10" t="s">
        <v>37</v>
      </c>
      <c r="C116" s="28">
        <v>21.448749064893811</v>
      </c>
      <c r="D116" s="28">
        <v>23.785742515036592</v>
      </c>
      <c r="E116" s="28">
        <v>33.082981063839618</v>
      </c>
      <c r="F116" s="28">
        <v>22.958808713089333</v>
      </c>
      <c r="G116" s="28">
        <v>20.173029300121602</v>
      </c>
      <c r="H116" s="28">
        <v>26.928403653479272</v>
      </c>
      <c r="I116" s="28">
        <v>22.416782511060678</v>
      </c>
      <c r="J116" s="28">
        <v>24.302688174162242</v>
      </c>
      <c r="K116" s="28">
        <v>21.817924832933912</v>
      </c>
      <c r="L116" s="28">
        <v>25.904461353860732</v>
      </c>
      <c r="M116" s="28">
        <v>25.790408091656097</v>
      </c>
      <c r="N116" s="28">
        <v>25.671971892103752</v>
      </c>
      <c r="O116" s="29">
        <v>24.621646886862464</v>
      </c>
      <c r="Q116" s="10">
        <v>1028</v>
      </c>
      <c r="R116" s="10" t="s">
        <v>37</v>
      </c>
      <c r="S116" s="28">
        <f t="shared" si="39"/>
        <v>21.448749064893811</v>
      </c>
      <c r="T116" s="28">
        <f>+'[12]2M'!$AE$39</f>
        <v>22.629017980466568</v>
      </c>
      <c r="U116" s="28">
        <f>+'[12]3M'!$AE$39</f>
        <v>26.415728119039134</v>
      </c>
      <c r="V116" s="28">
        <f>+'[12]4M'!$AE$39</f>
        <v>25.560198604685286</v>
      </c>
      <c r="W116" s="28">
        <f>+'[12]5M'!$AE$39</f>
        <v>24.546840233090375</v>
      </c>
      <c r="X116" s="28">
        <f>+'[12]6M'!$AE$39</f>
        <v>24.939931995139084</v>
      </c>
      <c r="Y116" s="28">
        <f>+'[12]7M'!$AE$39</f>
        <v>24.564080590228102</v>
      </c>
      <c r="Z116" s="28">
        <f>+'[12]8M'!$AE$39</f>
        <v>24.530463556351343</v>
      </c>
      <c r="AA116" s="28">
        <f>+'[12]9M'!$AE$39</f>
        <v>24.217411969986205</v>
      </c>
      <c r="AB116" s="28">
        <f>+'[12]10M'!$AE$39</f>
        <v>24.389348017374704</v>
      </c>
      <c r="AC116" s="28">
        <f>+'[12]11M'!$AE$39</f>
        <v>24.522880246936968</v>
      </c>
      <c r="AD116" s="28">
        <f>+'[12]12M'!$AE$39</f>
        <v>24.621646886862464</v>
      </c>
    </row>
    <row r="117" spans="1:32" customFormat="1" x14ac:dyDescent="0.2">
      <c r="A117" s="10">
        <v>1029</v>
      </c>
      <c r="B117" s="10" t="s">
        <v>38</v>
      </c>
      <c r="C117" s="28">
        <v>21.25726822776209</v>
      </c>
      <c r="D117" s="28">
        <v>14.83980612071098</v>
      </c>
      <c r="E117" s="28">
        <v>22.421279288867986</v>
      </c>
      <c r="F117" s="28">
        <v>23.292624856404828</v>
      </c>
      <c r="G117" s="28">
        <v>13.358447263004638</v>
      </c>
      <c r="H117" s="28">
        <v>23.513911546270524</v>
      </c>
      <c r="I117" s="28">
        <v>15.918073000658683</v>
      </c>
      <c r="J117" s="28">
        <v>14.626983125897782</v>
      </c>
      <c r="K117" s="28">
        <v>12.199893954606772</v>
      </c>
      <c r="L117" s="28">
        <v>16.716029373327853</v>
      </c>
      <c r="M117" s="28">
        <v>15.382619948714671</v>
      </c>
      <c r="N117" s="28">
        <v>21.940485140915435</v>
      </c>
      <c r="O117" s="29">
        <v>18.026735266429338</v>
      </c>
      <c r="Q117" s="10">
        <v>1029</v>
      </c>
      <c r="R117" s="10" t="s">
        <v>38</v>
      </c>
      <c r="S117" s="28">
        <f t="shared" si="39"/>
        <v>21.25726822776209</v>
      </c>
      <c r="T117" s="28">
        <f>+'[12]2M'!$AF$39</f>
        <v>18.075441094200688</v>
      </c>
      <c r="U117" s="28">
        <f>+'[12]3M'!$AF$39</f>
        <v>19.600305591598659</v>
      </c>
      <c r="V117" s="28">
        <f>+'[12]4M'!$AF$39</f>
        <v>20.59344545240344</v>
      </c>
      <c r="W117" s="28">
        <f>+'[12]5M'!$AF$39</f>
        <v>19.193427578552296</v>
      </c>
      <c r="X117" s="28">
        <f>+'[12]6M'!$AF$39</f>
        <v>19.939889887509764</v>
      </c>
      <c r="Y117" s="28">
        <f>+'[12]7M'!$AF$39</f>
        <v>19.356512232015369</v>
      </c>
      <c r="Z117" s="28">
        <f>+'[12]8M'!$AF$39</f>
        <v>18.754568443148059</v>
      </c>
      <c r="AA117" s="28">
        <f>+'[12]9M'!$AF$39</f>
        <v>18.031993225199013</v>
      </c>
      <c r="AB117" s="28">
        <f>+'[12]10M'!$AF$39</f>
        <v>17.903492842103834</v>
      </c>
      <c r="AC117" s="28">
        <f>+'[12]11M'!$AF$39</f>
        <v>17.677559636986036</v>
      </c>
      <c r="AD117" s="28">
        <f>+'[12]12M'!$AF$39</f>
        <v>18.026735266429338</v>
      </c>
    </row>
    <row r="118" spans="1:32" customFormat="1" x14ac:dyDescent="0.2">
      <c r="A118" s="15">
        <v>1030</v>
      </c>
      <c r="B118" s="15" t="s">
        <v>18</v>
      </c>
      <c r="C118" s="30">
        <v>14.25342775350309</v>
      </c>
      <c r="D118" s="30">
        <v>13.845594913714804</v>
      </c>
      <c r="E118" s="30">
        <v>14.36477957349144</v>
      </c>
      <c r="F118" s="30">
        <v>14.610208473283311</v>
      </c>
      <c r="G118" s="30">
        <v>14.953165173464416</v>
      </c>
      <c r="H118" s="30">
        <v>17.749263681819219</v>
      </c>
      <c r="I118" s="30">
        <v>17.783343769567939</v>
      </c>
      <c r="J118" s="30">
        <v>15.590575916230367</v>
      </c>
      <c r="K118" s="30">
        <v>12.740439530314799</v>
      </c>
      <c r="L118" s="30">
        <v>14.521404347248875</v>
      </c>
      <c r="M118" s="30">
        <v>17.003289510615126</v>
      </c>
      <c r="N118" s="30">
        <v>18.576429147204646</v>
      </c>
      <c r="O118" s="31">
        <v>15.554242455383141</v>
      </c>
      <c r="Q118" s="15">
        <v>1030</v>
      </c>
      <c r="R118" s="15" t="s">
        <v>18</v>
      </c>
      <c r="S118" s="30">
        <f t="shared" si="39"/>
        <v>14.25342775350309</v>
      </c>
      <c r="T118" s="30">
        <f>+'[12]2M'!$AG$39</f>
        <v>14.045826937658351</v>
      </c>
      <c r="U118" s="30">
        <f>+'[12]3M'!$AG$39</f>
        <v>14.154346720894765</v>
      </c>
      <c r="V118" s="30">
        <f>+'[12]4M'!$AG$39</f>
        <v>14.274326948433341</v>
      </c>
      <c r="W118" s="30">
        <f>+'[12]5M'!$AG$39</f>
        <v>14.41635287789134</v>
      </c>
      <c r="X118" s="30">
        <f>+'[12]6M'!$AG$39</f>
        <v>14.989275713268091</v>
      </c>
      <c r="Y118" s="30">
        <f>+'[12]7M'!$AG$39</f>
        <v>15.431500253546766</v>
      </c>
      <c r="Z118" s="30">
        <f>+'[12]8M'!$AG$39</f>
        <v>15.453174511457233</v>
      </c>
      <c r="AA118" s="30">
        <f>+'[12]9M'!$AG$39</f>
        <v>15.151960977045098</v>
      </c>
      <c r="AB118" s="30">
        <f>+'[12]10M'!$AG$39</f>
        <v>15.091998769677131</v>
      </c>
      <c r="AC118" s="30">
        <f>+'[12]11M'!$AG$39</f>
        <v>15.269261245726984</v>
      </c>
      <c r="AD118" s="30">
        <f>+'[12]12M'!$AG$39</f>
        <v>15.554242455383141</v>
      </c>
    </row>
    <row r="119" spans="1:32" customFormat="1" x14ac:dyDescent="0.2">
      <c r="A119" s="4">
        <v>10300</v>
      </c>
      <c r="B119" s="4" t="s">
        <v>55</v>
      </c>
      <c r="C119" s="25">
        <v>26.866946191316849</v>
      </c>
      <c r="D119" s="25">
        <v>23.716684359591685</v>
      </c>
      <c r="E119" s="25">
        <v>28.072397232107786</v>
      </c>
      <c r="F119" s="25">
        <v>26.680520702655876</v>
      </c>
      <c r="G119" s="25">
        <v>21.105540215203561</v>
      </c>
      <c r="H119" s="25">
        <v>28.52947608103046</v>
      </c>
      <c r="I119" s="25">
        <v>20.676913414690095</v>
      </c>
      <c r="J119" s="25">
        <v>23.973533897288537</v>
      </c>
      <c r="K119" s="25">
        <v>21.625583207582817</v>
      </c>
      <c r="L119" s="25">
        <v>25.489260066589349</v>
      </c>
      <c r="M119" s="25">
        <v>24.916996508214424</v>
      </c>
      <c r="N119" s="25">
        <v>23.32510457356755</v>
      </c>
      <c r="O119" s="25">
        <v>24.601196756155861</v>
      </c>
      <c r="Q119" s="4">
        <v>10300</v>
      </c>
      <c r="R119" s="4" t="s">
        <v>56</v>
      </c>
      <c r="S119" s="25">
        <f t="shared" si="39"/>
        <v>26.866946191316849</v>
      </c>
      <c r="T119" s="25">
        <f>+'[12]2M'!$E$39</f>
        <v>25.277345012526691</v>
      </c>
      <c r="U119" s="25">
        <f>+'[12]3M'!$E$39</f>
        <v>26.23312294108263</v>
      </c>
      <c r="V119" s="25">
        <f>+'[12]4M'!$E$39</f>
        <v>26.348044364734381</v>
      </c>
      <c r="W119" s="25">
        <f>+'[12]5M'!$E$39</f>
        <v>25.340578167468568</v>
      </c>
      <c r="X119" s="25">
        <f>+'[12]6M'!$E$39</f>
        <v>25.881580413787653</v>
      </c>
      <c r="Y119" s="25">
        <f>+'[12]7M'!$E$39</f>
        <v>25.125334998096722</v>
      </c>
      <c r="Z119" s="25">
        <f>+'[12]8M'!$E$39</f>
        <v>24.977302412685038</v>
      </c>
      <c r="AA119" s="25">
        <f>+'[12]9M'!$E$39</f>
        <v>24.608859544713699</v>
      </c>
      <c r="AB119" s="25">
        <f>+'[12]10M'!$E$39</f>
        <v>24.695370077888633</v>
      </c>
      <c r="AC119" s="25">
        <f>+'[12]11M'!$E$39</f>
        <v>24.715589547210129</v>
      </c>
      <c r="AD119" s="25">
        <f>+'[12]12M'!$E$39</f>
        <v>24.601196756155861</v>
      </c>
    </row>
    <row r="120" spans="1:32" customFormat="1" x14ac:dyDescent="0.2">
      <c r="A120" s="32"/>
      <c r="B120" s="32"/>
      <c r="O120" s="32"/>
    </row>
    <row r="121" spans="1:32" customFormat="1" x14ac:dyDescent="0.2">
      <c r="A121" s="3" t="s">
        <v>52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55</v>
      </c>
      <c r="Q121" s="3" t="s">
        <v>73</v>
      </c>
      <c r="R121" s="3" t="s">
        <v>42</v>
      </c>
      <c r="S121" s="3" t="s">
        <v>74</v>
      </c>
      <c r="T121" s="3" t="s">
        <v>75</v>
      </c>
      <c r="U121" s="3" t="s">
        <v>76</v>
      </c>
      <c r="V121" s="3" t="s">
        <v>77</v>
      </c>
      <c r="W121" s="3" t="s">
        <v>78</v>
      </c>
      <c r="X121" s="3" t="s">
        <v>79</v>
      </c>
      <c r="Y121" s="3" t="s">
        <v>80</v>
      </c>
      <c r="Z121" s="3" t="s">
        <v>81</v>
      </c>
      <c r="AA121" s="3" t="s">
        <v>82</v>
      </c>
      <c r="AB121" s="3" t="s">
        <v>83</v>
      </c>
      <c r="AC121" s="3" t="s">
        <v>84</v>
      </c>
      <c r="AD121" s="3" t="s">
        <v>85</v>
      </c>
    </row>
    <row r="122" spans="1:32" customFormat="1" x14ac:dyDescent="0.2">
      <c r="A122" s="7">
        <v>1004</v>
      </c>
      <c r="B122" s="7" t="s">
        <v>94</v>
      </c>
      <c r="C122" s="19">
        <v>0.78746832033279102</v>
      </c>
      <c r="D122" s="19">
        <v>0.90254048091771455</v>
      </c>
      <c r="E122" s="19">
        <v>0.80642524576722407</v>
      </c>
      <c r="F122" s="19">
        <v>0.82333026441911772</v>
      </c>
      <c r="G122" s="19">
        <v>0.91560119606259682</v>
      </c>
      <c r="H122" s="19">
        <v>0.80184897138722533</v>
      </c>
      <c r="I122" s="19">
        <v>0.91946207654064049</v>
      </c>
      <c r="J122" s="19">
        <v>0.83049901523905367</v>
      </c>
      <c r="K122" s="19">
        <v>0.84798606237774798</v>
      </c>
      <c r="L122" s="19">
        <v>0.76963534361851338</v>
      </c>
      <c r="M122" s="19">
        <v>0.79195201799974491</v>
      </c>
      <c r="N122" s="19">
        <v>0.83076322689717153</v>
      </c>
      <c r="O122" s="20">
        <v>0.83572395783505427</v>
      </c>
      <c r="Q122" s="7">
        <v>1004</v>
      </c>
      <c r="R122" s="7" t="s">
        <v>94</v>
      </c>
      <c r="S122" s="19">
        <f>+C122</f>
        <v>0.78746832033279102</v>
      </c>
      <c r="T122" s="19">
        <f>+'[12]2M'!$G$41</f>
        <v>0.84429698072529313</v>
      </c>
      <c r="U122" s="19">
        <f>+'[12]3M'!$G$41</f>
        <v>0.83142752289917221</v>
      </c>
      <c r="V122" s="19">
        <f>+'[12]4M'!$G$41</f>
        <v>0.82976525814533164</v>
      </c>
      <c r="W122" s="19">
        <f>+'[12]5M'!$G$41</f>
        <v>0.84584332746327484</v>
      </c>
      <c r="X122" s="19">
        <f>+'[12]6M'!$G$41</f>
        <v>0.83837882921104301</v>
      </c>
      <c r="Y122" s="19">
        <f>+'[12]7M'!$G$41</f>
        <v>0.85012053193182258</v>
      </c>
      <c r="Z122" s="19">
        <f>+'[12]8M'!$G$41</f>
        <v>0.84759228720615198</v>
      </c>
      <c r="AA122" s="19">
        <f>+'[12]9M'!$G$41</f>
        <v>0.84758724688496223</v>
      </c>
      <c r="AB122" s="19">
        <f>+'[12]10M'!$G$41</f>
        <v>0.84009146778995125</v>
      </c>
      <c r="AC122" s="19">
        <f>+'[12]11M'!$G$41</f>
        <v>0.83609296843595149</v>
      </c>
      <c r="AD122" s="19">
        <f>+'[12]12M'!$G$41</f>
        <v>0.83572395783505427</v>
      </c>
      <c r="AE122" s="333"/>
      <c r="AF122" s="318"/>
    </row>
    <row r="123" spans="1:32" customFormat="1" x14ac:dyDescent="0.2">
      <c r="A123" s="10">
        <v>1005</v>
      </c>
      <c r="B123" s="10" t="s">
        <v>13</v>
      </c>
      <c r="C123" s="21">
        <v>0.5155568040534565</v>
      </c>
      <c r="D123" s="21">
        <v>0.53678845431621869</v>
      </c>
      <c r="E123" s="21">
        <v>0.490303919383349</v>
      </c>
      <c r="F123" s="21">
        <v>0.53564547206165702</v>
      </c>
      <c r="G123" s="21">
        <v>0.56509078451524497</v>
      </c>
      <c r="H123" s="21">
        <v>0.52291105121293802</v>
      </c>
      <c r="I123" s="21">
        <v>0.59086369132103245</v>
      </c>
      <c r="J123" s="21">
        <v>0.60239764805045115</v>
      </c>
      <c r="K123" s="21">
        <v>0.56037933563868803</v>
      </c>
      <c r="L123" s="21">
        <v>0.47631064222228975</v>
      </c>
      <c r="M123" s="21">
        <v>0.51507587303355429</v>
      </c>
      <c r="N123" s="21">
        <v>0.52869601545772626</v>
      </c>
      <c r="O123" s="22">
        <v>0.53694189455994812</v>
      </c>
      <c r="Q123" s="10">
        <v>1005</v>
      </c>
      <c r="R123" s="10" t="s">
        <v>13</v>
      </c>
      <c r="S123" s="21">
        <f t="shared" ref="S123:S149" si="40">+C123</f>
        <v>0.5155568040534565</v>
      </c>
      <c r="T123" s="21">
        <f>+'[12]2M'!$H$41</f>
        <v>0.52591579347642392</v>
      </c>
      <c r="U123" s="21">
        <f>+'[12]3M'!$H$41</f>
        <v>0.51406690794033028</v>
      </c>
      <c r="V123" s="21">
        <f>+'[12]4M'!$H$41</f>
        <v>0.51970756308239086</v>
      </c>
      <c r="W123" s="21">
        <f>+'[12]5M'!$H$41</f>
        <v>0.52671194919410835</v>
      </c>
      <c r="X123" s="21">
        <f>+'[12]6M'!$H$41</f>
        <v>0.52477833419573239</v>
      </c>
      <c r="Y123" s="21">
        <f>+'[12]7M'!$H$41</f>
        <v>0.53454707354639963</v>
      </c>
      <c r="Z123" s="21">
        <f>+'[12]8M'!$H$41</f>
        <v>0.54376189511516015</v>
      </c>
      <c r="AA123" s="21">
        <f>+'[12]9M'!$H$41</f>
        <v>0.5460738910826477</v>
      </c>
      <c r="AB123" s="21">
        <f>+'[12]10M'!$H$41</f>
        <v>0.53961718298293093</v>
      </c>
      <c r="AC123" s="21">
        <f>+'[12]11M'!$H$41</f>
        <v>0.5376012080861996</v>
      </c>
      <c r="AD123" s="21">
        <f>+'[12]12M'!$H$41</f>
        <v>0.53694189455994812</v>
      </c>
      <c r="AE123" s="333"/>
      <c r="AF123" s="318"/>
    </row>
    <row r="124" spans="1:32" customFormat="1" x14ac:dyDescent="0.2">
      <c r="A124" s="10">
        <v>1006</v>
      </c>
      <c r="B124" s="10" t="s">
        <v>14</v>
      </c>
      <c r="C124" s="21">
        <v>0.43419177974511902</v>
      </c>
      <c r="D124" s="21">
        <v>0.46193280712406393</v>
      </c>
      <c r="E124" s="21">
        <v>0.45504772976410146</v>
      </c>
      <c r="F124" s="21">
        <v>0.4756856490876154</v>
      </c>
      <c r="G124" s="21">
        <v>0.54506746485042645</v>
      </c>
      <c r="H124" s="21">
        <v>0.46303833705664355</v>
      </c>
      <c r="I124" s="21">
        <v>0.53598090407280319</v>
      </c>
      <c r="J124" s="21">
        <v>0.53585731073524301</v>
      </c>
      <c r="K124" s="21">
        <v>0.49346320346320349</v>
      </c>
      <c r="L124" s="21">
        <v>0.43542945931853905</v>
      </c>
      <c r="M124" s="21">
        <v>0.43852089935227645</v>
      </c>
      <c r="N124" s="21">
        <v>0.45284354216353517</v>
      </c>
      <c r="O124" s="22">
        <v>0.47564157962086717</v>
      </c>
      <c r="Q124" s="10">
        <v>1006</v>
      </c>
      <c r="R124" s="10" t="s">
        <v>14</v>
      </c>
      <c r="S124" s="21">
        <f t="shared" si="40"/>
        <v>0.43419177974511902</v>
      </c>
      <c r="T124" s="21">
        <f>+'[12]2M'!$I$41</f>
        <v>0.44807745637293334</v>
      </c>
      <c r="U124" s="21">
        <f>+'[12]3M'!$I$41</f>
        <v>0.45005457533321547</v>
      </c>
      <c r="V124" s="21">
        <f>+'[12]4M'!$I$41</f>
        <v>0.45708676194814335</v>
      </c>
      <c r="W124" s="21">
        <f>+'[12]5M'!$I$41</f>
        <v>0.47346135128201022</v>
      </c>
      <c r="X124" s="21">
        <f>+'[12]6M'!$I$41</f>
        <v>0.47144426006098261</v>
      </c>
      <c r="Y124" s="21">
        <f>+'[12]7M'!$I$41</f>
        <v>0.48092197092304645</v>
      </c>
      <c r="Z124" s="21">
        <f>+'[12]8M'!$I$41</f>
        <v>0.48748666783480887</v>
      </c>
      <c r="AA124" s="21">
        <f>+'[12]9M'!$I$41</f>
        <v>0.48731458224837892</v>
      </c>
      <c r="AB124" s="21">
        <f>+'[12]10M'!$I$41</f>
        <v>0.48176621686443816</v>
      </c>
      <c r="AC124" s="21">
        <f>+'[12]11M'!$I$41</f>
        <v>0.47768129208150145</v>
      </c>
      <c r="AD124" s="21">
        <f>+'[12]12M'!$I$41</f>
        <v>0.47564157962086717</v>
      </c>
      <c r="AE124" s="333"/>
      <c r="AF124" s="318"/>
    </row>
    <row r="125" spans="1:32" customFormat="1" x14ac:dyDescent="0.2">
      <c r="A125" s="10">
        <v>1007</v>
      </c>
      <c r="B125" s="10" t="s">
        <v>15</v>
      </c>
      <c r="C125" s="21">
        <v>0.66708328920529925</v>
      </c>
      <c r="D125" s="21">
        <v>0.71664757160647574</v>
      </c>
      <c r="E125" s="21">
        <v>0.70543138234932479</v>
      </c>
      <c r="F125" s="21">
        <v>0.72683440690480428</v>
      </c>
      <c r="G125" s="21">
        <v>0.80324923076923072</v>
      </c>
      <c r="H125" s="21">
        <v>0.6934637098752634</v>
      </c>
      <c r="I125" s="21">
        <v>0.7737229490157721</v>
      </c>
      <c r="J125" s="21">
        <v>0.76286891707820115</v>
      </c>
      <c r="K125" s="21">
        <v>0.7536810807316916</v>
      </c>
      <c r="L125" s="21">
        <v>0.68643311834184118</v>
      </c>
      <c r="M125" s="21">
        <v>0.69150927106731686</v>
      </c>
      <c r="N125" s="21">
        <v>0.69764198681935186</v>
      </c>
      <c r="O125" s="22">
        <v>0.72295551818759274</v>
      </c>
      <c r="Q125" s="10">
        <v>1007</v>
      </c>
      <c r="R125" s="10" t="s">
        <v>15</v>
      </c>
      <c r="S125" s="21">
        <f t="shared" si="40"/>
        <v>0.66708328920529925</v>
      </c>
      <c r="T125" s="21">
        <f>+'[12]2M'!$J$41</f>
        <v>0.69078473884112956</v>
      </c>
      <c r="U125" s="21">
        <f>+'[12]3M'!$J$41</f>
        <v>0.6962130719562889</v>
      </c>
      <c r="V125" s="21">
        <f>+'[12]4M'!$J$41</f>
        <v>0.70473159853586143</v>
      </c>
      <c r="W125" s="21">
        <f>+'[12]5M'!$J$41</f>
        <v>0.72409056028853724</v>
      </c>
      <c r="X125" s="21">
        <f>+'[12]6M'!$J$41</f>
        <v>0.71842409313286226</v>
      </c>
      <c r="Y125" s="21">
        <f>+'[12]7M'!$J$41</f>
        <v>0.72736066402081667</v>
      </c>
      <c r="Z125" s="21">
        <f>+'[12]8M'!$J$41</f>
        <v>0.73125108490667667</v>
      </c>
      <c r="AA125" s="21">
        <f>+'[12]9M'!$J$41</f>
        <v>0.73364794980289527</v>
      </c>
      <c r="AB125" s="21">
        <f>+'[12]10M'!$J$41</f>
        <v>0.72859310994433824</v>
      </c>
      <c r="AC125" s="21">
        <f>+'[12]11M'!$J$41</f>
        <v>0.72451706809936978</v>
      </c>
      <c r="AD125" s="21">
        <f>+'[12]12M'!$J$41</f>
        <v>0.72295551818759274</v>
      </c>
      <c r="AE125" s="333"/>
      <c r="AF125" s="318"/>
    </row>
    <row r="126" spans="1:32" customFormat="1" x14ac:dyDescent="0.2">
      <c r="A126" s="10">
        <v>1008</v>
      </c>
      <c r="B126" s="10" t="s">
        <v>16</v>
      </c>
      <c r="C126" s="21">
        <v>0.70036741810935366</v>
      </c>
      <c r="D126" s="21">
        <v>0.76791334166586545</v>
      </c>
      <c r="E126" s="21">
        <v>0.74724181811442902</v>
      </c>
      <c r="F126" s="21">
        <v>0.78720871942649595</v>
      </c>
      <c r="G126" s="21">
        <v>0.81631107866201558</v>
      </c>
      <c r="H126" s="21">
        <v>0.70309500596474439</v>
      </c>
      <c r="I126" s="21">
        <v>0.7863081901916853</v>
      </c>
      <c r="J126" s="21">
        <v>0.72327240410251492</v>
      </c>
      <c r="K126" s="21">
        <v>0.72465409973070849</v>
      </c>
      <c r="L126" s="21">
        <v>0.69632079816727777</v>
      </c>
      <c r="M126" s="21">
        <v>0.74972829656877382</v>
      </c>
      <c r="N126" s="21">
        <v>0.7501309424777397</v>
      </c>
      <c r="O126" s="22">
        <v>0.74827544262388423</v>
      </c>
      <c r="Q126" s="10">
        <v>1008</v>
      </c>
      <c r="R126" s="10" t="s">
        <v>16</v>
      </c>
      <c r="S126" s="21">
        <f t="shared" si="40"/>
        <v>0.70036741810935366</v>
      </c>
      <c r="T126" s="21">
        <f>+'[12]2M'!$K$41</f>
        <v>0.73302941793732013</v>
      </c>
      <c r="U126" s="21">
        <f>+'[12]3M'!$K$41</f>
        <v>0.7381566354187129</v>
      </c>
      <c r="V126" s="21">
        <f>+'[12]4M'!$K$41</f>
        <v>0.74992480804624029</v>
      </c>
      <c r="W126" s="21">
        <f>+'[12]5M'!$K$41</f>
        <v>0.76079571305798488</v>
      </c>
      <c r="X126" s="21">
        <f>+'[12]6M'!$K$41</f>
        <v>0.74995039174852896</v>
      </c>
      <c r="Y126" s="21">
        <f>+'[12]7M'!$K$41</f>
        <v>0.75595508796556588</v>
      </c>
      <c r="Z126" s="21">
        <f>+'[12]8M'!$K$41</f>
        <v>0.75244694929701139</v>
      </c>
      <c r="AA126" s="21">
        <f>+'[12]9M'!$K$41</f>
        <v>0.75037512583664245</v>
      </c>
      <c r="AB126" s="21">
        <f>+'[12]10M'!$K$41</f>
        <v>0.74579721581884895</v>
      </c>
      <c r="AC126" s="21">
        <f>+'[12]11M'!$K$41</f>
        <v>0.74698353991313626</v>
      </c>
      <c r="AD126" s="21">
        <f>+'[12]12M'!$K$41</f>
        <v>0.74827544262388423</v>
      </c>
      <c r="AE126" s="333"/>
      <c r="AF126" s="318"/>
    </row>
    <row r="127" spans="1:32" customFormat="1" x14ac:dyDescent="0.2">
      <c r="A127" s="10">
        <v>1009</v>
      </c>
      <c r="B127" s="10" t="s">
        <v>17</v>
      </c>
      <c r="C127" s="21">
        <v>0.61240878086557649</v>
      </c>
      <c r="D127" s="21">
        <v>0.63635582558532022</v>
      </c>
      <c r="E127" s="21">
        <v>0.61369968467334823</v>
      </c>
      <c r="F127" s="21">
        <v>0.62268260606150161</v>
      </c>
      <c r="G127" s="21">
        <v>0.66644673234210461</v>
      </c>
      <c r="H127" s="21">
        <v>0.56439983866551646</v>
      </c>
      <c r="I127" s="21">
        <v>0.6646876707339282</v>
      </c>
      <c r="J127" s="21">
        <v>0.61157199657935801</v>
      </c>
      <c r="K127" s="21">
        <v>0.65917902976244658</v>
      </c>
      <c r="L127" s="21">
        <v>0.60779382010792704</v>
      </c>
      <c r="M127" s="21">
        <v>0.60797458597089526</v>
      </c>
      <c r="N127" s="21">
        <v>0.63002981299123684</v>
      </c>
      <c r="O127" s="22">
        <v>0.624984538650869</v>
      </c>
      <c r="Q127" s="10">
        <v>1009</v>
      </c>
      <c r="R127" s="10" t="s">
        <v>17</v>
      </c>
      <c r="S127" s="21">
        <f t="shared" si="40"/>
        <v>0.61240878086557649</v>
      </c>
      <c r="T127" s="21">
        <f>+'[12]2M'!$L$41</f>
        <v>0.62381482494075069</v>
      </c>
      <c r="U127" s="21">
        <f>+'[12]3M'!$L$41</f>
        <v>0.62069200163313665</v>
      </c>
      <c r="V127" s="21">
        <f>+'[12]4M'!$L$41</f>
        <v>0.62133022875340493</v>
      </c>
      <c r="W127" s="21">
        <f>+'[12]5M'!$L$41</f>
        <v>0.6299260330450247</v>
      </c>
      <c r="X127" s="21">
        <f>+'[12]6M'!$L$41</f>
        <v>0.61858369237223865</v>
      </c>
      <c r="Y127" s="21">
        <f>+'[12]7M'!$L$41</f>
        <v>0.6252763754761963</v>
      </c>
      <c r="Z127" s="21">
        <f>+'[12]8M'!$L$41</f>
        <v>0.62489547566930514</v>
      </c>
      <c r="AA127" s="21">
        <f>+'[12]9M'!$L$41</f>
        <v>0.62786016963371305</v>
      </c>
      <c r="AB127" s="21">
        <f>+'[12]10M'!$L$41</f>
        <v>0.62610060771377218</v>
      </c>
      <c r="AC127" s="21">
        <f>+'[12]11M'!$L$41</f>
        <v>0.62359291511747916</v>
      </c>
      <c r="AD127" s="21">
        <f>+'[12]12M'!$L$41</f>
        <v>0.624984538650869</v>
      </c>
      <c r="AE127" s="333"/>
      <c r="AF127" s="318"/>
    </row>
    <row r="128" spans="1:32" customFormat="1" x14ac:dyDescent="0.2">
      <c r="A128" s="10">
        <v>1010</v>
      </c>
      <c r="B128" s="10" t="s">
        <v>19</v>
      </c>
      <c r="C128" s="21">
        <v>0.66489005683010982</v>
      </c>
      <c r="D128" s="21">
        <v>0.68755026212653336</v>
      </c>
      <c r="E128" s="21">
        <v>0.65269455200404392</v>
      </c>
      <c r="F128" s="21">
        <v>0.6712661106899166</v>
      </c>
      <c r="G128" s="21">
        <v>0.77582999891856819</v>
      </c>
      <c r="H128" s="21">
        <v>0.6935191678354371</v>
      </c>
      <c r="I128" s="21">
        <v>0.76250501403931004</v>
      </c>
      <c r="J128" s="21">
        <v>0.71127231954066872</v>
      </c>
      <c r="K128" s="21">
        <v>0.7511644669798424</v>
      </c>
      <c r="L128" s="21">
        <v>0.66485402037907182</v>
      </c>
      <c r="M128" s="21">
        <v>0.66191978325490997</v>
      </c>
      <c r="N128" s="21">
        <v>0.74310854776693291</v>
      </c>
      <c r="O128" s="22">
        <v>0.70259755389705247</v>
      </c>
      <c r="Q128" s="10">
        <v>1010</v>
      </c>
      <c r="R128" s="10" t="s">
        <v>19</v>
      </c>
      <c r="S128" s="21">
        <f t="shared" si="40"/>
        <v>0.66489005683010982</v>
      </c>
      <c r="T128" s="21">
        <f>+'[12]2M'!$M$41</f>
        <v>0.67626743566435754</v>
      </c>
      <c r="U128" s="21">
        <f>+'[12]3M'!$M$41</f>
        <v>0.66778217421154407</v>
      </c>
      <c r="V128" s="21">
        <f>+'[12]4M'!$M$41</f>
        <v>0.66919511637375695</v>
      </c>
      <c r="W128" s="21">
        <f>+'[12]5M'!$M$41</f>
        <v>0.68944084653607929</v>
      </c>
      <c r="X128" s="21">
        <f>+'[12]6M'!$M$41</f>
        <v>0.68973520968656643</v>
      </c>
      <c r="Y128" s="21">
        <f>+'[12]7M'!$M$41</f>
        <v>0.70010853674426998</v>
      </c>
      <c r="Z128" s="21">
        <f>+'[12]8M'!$M$41</f>
        <v>0.70096167325539016</v>
      </c>
      <c r="AA128" s="21">
        <f>+'[12]9M'!$M$41</f>
        <v>0.70618416505568105</v>
      </c>
      <c r="AB128" s="21">
        <f>+'[12]10M'!$M$41</f>
        <v>0.70290296487385673</v>
      </c>
      <c r="AC128" s="21">
        <f>+'[12]11M'!$M$41</f>
        <v>0.69841346937628246</v>
      </c>
      <c r="AD128" s="21">
        <f>+'[12]12M'!$M$41</f>
        <v>0.70259755389705247</v>
      </c>
      <c r="AE128" s="333"/>
      <c r="AF128" s="318"/>
    </row>
    <row r="129" spans="1:32" customFormat="1" x14ac:dyDescent="0.2">
      <c r="A129" s="10">
        <v>1011</v>
      </c>
      <c r="B129" s="10" t="s">
        <v>20</v>
      </c>
      <c r="C129" s="21">
        <v>0.50367110609874488</v>
      </c>
      <c r="D129" s="21">
        <v>0.5448209737827715</v>
      </c>
      <c r="E129" s="21">
        <v>0.5125126573123101</v>
      </c>
      <c r="F129" s="21">
        <v>0.53756133301410836</v>
      </c>
      <c r="G129" s="21">
        <v>0.58756211318260954</v>
      </c>
      <c r="H129" s="21">
        <v>0.52029578216459804</v>
      </c>
      <c r="I129" s="21">
        <v>0.61942682640357061</v>
      </c>
      <c r="J129" s="21">
        <v>0.62583589551943009</v>
      </c>
      <c r="K129" s="21">
        <v>0.59670111519822511</v>
      </c>
      <c r="L129" s="21">
        <v>0.50529357321835711</v>
      </c>
      <c r="M129" s="21">
        <v>0.51758622920751562</v>
      </c>
      <c r="N129" s="21">
        <v>0.54702220678074054</v>
      </c>
      <c r="O129" s="22">
        <v>0.55081862393675773</v>
      </c>
      <c r="Q129" s="10">
        <v>1011</v>
      </c>
      <c r="R129" s="10" t="s">
        <v>20</v>
      </c>
      <c r="S129" s="21">
        <f t="shared" si="40"/>
        <v>0.50367110609874488</v>
      </c>
      <c r="T129" s="21">
        <f>+'[12]2M'!$N$41</f>
        <v>0.5237583239308865</v>
      </c>
      <c r="U129" s="21">
        <f>+'[12]3M'!$N$41</f>
        <v>0.52013845185651353</v>
      </c>
      <c r="V129" s="21">
        <f>+'[12]4M'!$N$41</f>
        <v>0.52408248517361389</v>
      </c>
      <c r="W129" s="21">
        <f>+'[12]5M'!$N$41</f>
        <v>0.53517823223052829</v>
      </c>
      <c r="X129" s="21">
        <f>+'[12]6M'!$N$41</f>
        <v>0.53222985756438035</v>
      </c>
      <c r="Y129" s="21">
        <f>+'[12]7M'!$N$41</f>
        <v>0.54470757237184764</v>
      </c>
      <c r="Z129" s="21">
        <f>+'[12]8M'!$N$41</f>
        <v>0.55513569421220399</v>
      </c>
      <c r="AA129" s="21">
        <f>+'[12]9M'!$N$41</f>
        <v>0.56057105621704884</v>
      </c>
      <c r="AB129" s="21">
        <f>+'[12]10M'!$N$41</f>
        <v>0.55515722668111789</v>
      </c>
      <c r="AC129" s="21">
        <f>+'[12]11M'!$N$41</f>
        <v>0.55140931007994831</v>
      </c>
      <c r="AD129" s="21">
        <f>+'[12]12M'!$N$41</f>
        <v>0.55081862393675773</v>
      </c>
      <c r="AE129" s="333"/>
      <c r="AF129" s="318"/>
    </row>
    <row r="130" spans="1:32" customFormat="1" x14ac:dyDescent="0.2">
      <c r="A130" s="10">
        <v>1012</v>
      </c>
      <c r="B130" s="10" t="s">
        <v>21</v>
      </c>
      <c r="C130" s="21">
        <v>0.56456358058422351</v>
      </c>
      <c r="D130" s="21">
        <v>0.60377241805813242</v>
      </c>
      <c r="E130" s="21">
        <v>0.59122940350234965</v>
      </c>
      <c r="F130" s="21">
        <v>0.59038344491783323</v>
      </c>
      <c r="G130" s="21">
        <v>0.65519444711896146</v>
      </c>
      <c r="H130" s="21">
        <v>0.53876339978806764</v>
      </c>
      <c r="I130" s="21">
        <v>0.62373418686175885</v>
      </c>
      <c r="J130" s="21">
        <v>0.63319256325822548</v>
      </c>
      <c r="K130" s="21">
        <v>0.60248119388497945</v>
      </c>
      <c r="L130" s="21">
        <v>0.56003871514124981</v>
      </c>
      <c r="M130" s="21">
        <v>0.5771362086009193</v>
      </c>
      <c r="N130" s="21">
        <v>0.57510177544386087</v>
      </c>
      <c r="O130" s="22">
        <v>0.59147923747228481</v>
      </c>
      <c r="Q130" s="10">
        <v>1012</v>
      </c>
      <c r="R130" s="10" t="s">
        <v>21</v>
      </c>
      <c r="S130" s="21">
        <f t="shared" si="40"/>
        <v>0.56456358058422351</v>
      </c>
      <c r="T130" s="21">
        <f>+'[12]2M'!$O$41</f>
        <v>0.58389938983092116</v>
      </c>
      <c r="U130" s="21">
        <f>+'[12]3M'!$O$41</f>
        <v>0.58588161677523143</v>
      </c>
      <c r="V130" s="21">
        <f>+'[12]4M'!$O$41</f>
        <v>0.58689524262251591</v>
      </c>
      <c r="W130" s="21">
        <f>+'[12]5M'!$O$41</f>
        <v>0.59940432218148498</v>
      </c>
      <c r="X130" s="21">
        <f>+'[12]6M'!$O$41</f>
        <v>0.58920805432647938</v>
      </c>
      <c r="Y130" s="21">
        <f>+'[12]7M'!$O$41</f>
        <v>0.59399945642946017</v>
      </c>
      <c r="Z130" s="21">
        <f>+'[12]8M'!$O$41</f>
        <v>0.59938086564375237</v>
      </c>
      <c r="AA130" s="21">
        <f>+'[12]9M'!$O$41</f>
        <v>0.5992205501562029</v>
      </c>
      <c r="AB130" s="21">
        <f>+'[12]10M'!$O$41</f>
        <v>0.59550618129102406</v>
      </c>
      <c r="AC130" s="21">
        <f>+'[12]11M'!$O$41</f>
        <v>0.59281072062193307</v>
      </c>
      <c r="AD130" s="21">
        <f>+'[12]12M'!$O$41</f>
        <v>0.59147923747228481</v>
      </c>
      <c r="AE130" s="333"/>
      <c r="AF130" s="318"/>
    </row>
    <row r="131" spans="1:32" customFormat="1" x14ac:dyDescent="0.2">
      <c r="A131" s="10">
        <v>1013</v>
      </c>
      <c r="B131" s="10" t="s">
        <v>22</v>
      </c>
      <c r="C131" s="21">
        <v>0.40514266936853055</v>
      </c>
      <c r="D131" s="21">
        <v>0.4485335589396503</v>
      </c>
      <c r="E131" s="21">
        <v>0.4377666026138981</v>
      </c>
      <c r="F131" s="21">
        <v>0.47002665506174185</v>
      </c>
      <c r="G131" s="21">
        <v>0.50116459627329191</v>
      </c>
      <c r="H131" s="21">
        <v>0.45847291363593901</v>
      </c>
      <c r="I131" s="21">
        <v>0.55187457396046347</v>
      </c>
      <c r="J131" s="21">
        <v>0.51133161185460929</v>
      </c>
      <c r="K131" s="21">
        <v>0.50157053885729763</v>
      </c>
      <c r="L131" s="21">
        <v>0.46103896103896103</v>
      </c>
      <c r="M131" s="21">
        <v>0.44944495233120019</v>
      </c>
      <c r="N131" s="21">
        <v>0.43641501816713762</v>
      </c>
      <c r="O131" s="22">
        <v>0.4699565293780924</v>
      </c>
      <c r="Q131" s="10">
        <v>1013</v>
      </c>
      <c r="R131" s="10" t="s">
        <v>22</v>
      </c>
      <c r="S131" s="21">
        <f t="shared" si="40"/>
        <v>0.40514266936853055</v>
      </c>
      <c r="T131" s="21">
        <f>+'[12]2M'!$P$41</f>
        <v>0.42614622229008481</v>
      </c>
      <c r="U131" s="21">
        <f>+'[12]3M'!$P$41</f>
        <v>0.43092135576976248</v>
      </c>
      <c r="V131" s="21">
        <f>+'[12]4M'!$P$41</f>
        <v>0.4399380368962118</v>
      </c>
      <c r="W131" s="21">
        <f>+'[12]5M'!$P$41</f>
        <v>0.44999150959415857</v>
      </c>
      <c r="X131" s="21">
        <f>+'[12]6M'!$P$41</f>
        <v>0.45022327171156601</v>
      </c>
      <c r="Y131" s="21">
        <f>+'[12]7M'!$P$41</f>
        <v>0.46343212799147143</v>
      </c>
      <c r="Z131" s="21">
        <f>+'[12]8M'!$P$41</f>
        <v>0.4708106038855393</v>
      </c>
      <c r="AA131" s="21">
        <f>+'[12]9M'!$P$41</f>
        <v>0.47542684336704266</v>
      </c>
      <c r="AB131" s="21">
        <f>+'[12]10M'!$P$41</f>
        <v>0.47465876829001968</v>
      </c>
      <c r="AC131" s="21">
        <f>+'[12]11M'!$P$41</f>
        <v>0.47257663628831814</v>
      </c>
      <c r="AD131" s="21">
        <f>+'[12]12M'!$P$41</f>
        <v>0.4699565293780924</v>
      </c>
      <c r="AE131" s="333"/>
      <c r="AF131" s="318"/>
    </row>
    <row r="132" spans="1:32" customFormat="1" x14ac:dyDescent="0.2">
      <c r="A132" s="10">
        <v>1014</v>
      </c>
      <c r="B132" s="10" t="s">
        <v>23</v>
      </c>
      <c r="C132" s="21">
        <v>0.5593994916862417</v>
      </c>
      <c r="D132" s="21">
        <v>0.60616966580976872</v>
      </c>
      <c r="E132" s="21">
        <v>0.56558335133212212</v>
      </c>
      <c r="F132" s="21">
        <v>0.58521409711858563</v>
      </c>
      <c r="G132" s="21">
        <v>0.650495978364931</v>
      </c>
      <c r="H132" s="21">
        <v>0.56379069414485583</v>
      </c>
      <c r="I132" s="21">
        <v>0.65306828353523938</v>
      </c>
      <c r="J132" s="21">
        <v>0.62271152401808638</v>
      </c>
      <c r="K132" s="21">
        <v>0.63153474903474904</v>
      </c>
      <c r="L132" s="21">
        <v>0.5776668484416293</v>
      </c>
      <c r="M132" s="21">
        <v>0.59007845047135421</v>
      </c>
      <c r="N132" s="21">
        <v>0.60589580584542801</v>
      </c>
      <c r="O132" s="22">
        <v>0.60268894756101754</v>
      </c>
      <c r="Q132" s="10">
        <v>1014</v>
      </c>
      <c r="R132" s="10" t="s">
        <v>23</v>
      </c>
      <c r="S132" s="21">
        <f t="shared" si="40"/>
        <v>0.5593994916862417</v>
      </c>
      <c r="T132" s="21">
        <f>+'[12]2M'!$Q$41</f>
        <v>0.5825855324855016</v>
      </c>
      <c r="U132" s="21">
        <f>+'[12]3M'!$Q$41</f>
        <v>0.57756524754677196</v>
      </c>
      <c r="V132" s="21">
        <f>+'[12]4M'!$Q$41</f>
        <v>0.5798558014016979</v>
      </c>
      <c r="W132" s="21">
        <f>+'[12]5M'!$Q$41</f>
        <v>0.59324189934458149</v>
      </c>
      <c r="X132" s="21">
        <f>+'[12]6M'!$Q$41</f>
        <v>0.58850351014341595</v>
      </c>
      <c r="Y132" s="21">
        <f>+'[12]7M'!$Q$41</f>
        <v>0.59799679189570643</v>
      </c>
      <c r="Z132" s="21">
        <f>+'[12]8M'!$Q$41</f>
        <v>0.60121251257191666</v>
      </c>
      <c r="AA132" s="21">
        <f>+'[12]9M'!$Q$41</f>
        <v>0.60486134435157934</v>
      </c>
      <c r="AB132" s="21">
        <f>+'[12]10M'!$Q$41</f>
        <v>0.60279116579814707</v>
      </c>
      <c r="AC132" s="21">
        <f>+'[12]11M'!$Q$41</f>
        <v>0.60200465112965529</v>
      </c>
      <c r="AD132" s="21">
        <f>+'[12]12M'!$Q$41</f>
        <v>0.60268894756101754</v>
      </c>
      <c r="AE132" s="333"/>
      <c r="AF132" s="318"/>
    </row>
    <row r="133" spans="1:32" customFormat="1" x14ac:dyDescent="0.2">
      <c r="A133" s="10">
        <v>1015</v>
      </c>
      <c r="B133" s="10" t="s">
        <v>24</v>
      </c>
      <c r="C133" s="21">
        <v>0.4646802162968488</v>
      </c>
      <c r="D133" s="21">
        <v>0.54205219243742231</v>
      </c>
      <c r="E133" s="21">
        <v>0.47155861596045595</v>
      </c>
      <c r="F133" s="21">
        <v>0.4932746080629492</v>
      </c>
      <c r="G133" s="21">
        <v>0.54030477365426255</v>
      </c>
      <c r="H133" s="21">
        <v>0.4764797940564417</v>
      </c>
      <c r="I133" s="21">
        <v>0.52220604997807973</v>
      </c>
      <c r="J133" s="21">
        <v>0.59016518295366083</v>
      </c>
      <c r="K133" s="21">
        <v>0.53550479511769844</v>
      </c>
      <c r="L133" s="21">
        <v>0.50991959364166073</v>
      </c>
      <c r="M133" s="21">
        <v>0.49515118863223112</v>
      </c>
      <c r="N133" s="21">
        <v>0.50469736461048365</v>
      </c>
      <c r="O133" s="22">
        <v>0.51251233093519988</v>
      </c>
      <c r="Q133" s="10">
        <v>1015</v>
      </c>
      <c r="R133" s="10" t="s">
        <v>24</v>
      </c>
      <c r="S133" s="21">
        <f t="shared" si="40"/>
        <v>0.4646802162968488</v>
      </c>
      <c r="T133" s="21">
        <f>+'[12]2M'!$R$41</f>
        <v>0.50287209385329668</v>
      </c>
      <c r="U133" s="21">
        <f>+'[12]3M'!$R$41</f>
        <v>0.49214351028408065</v>
      </c>
      <c r="V133" s="21">
        <f>+'[12]4M'!$R$41</f>
        <v>0.49228168145583634</v>
      </c>
      <c r="W133" s="21">
        <f>+'[12]5M'!$R$41</f>
        <v>0.50138161621302757</v>
      </c>
      <c r="X133" s="21">
        <f>+'[12]6M'!$R$41</f>
        <v>0.49677603238048623</v>
      </c>
      <c r="Y133" s="21">
        <f>+'[12]7M'!$R$41</f>
        <v>0.50073456741770594</v>
      </c>
      <c r="Z133" s="21">
        <f>+'[12]8M'!$R$41</f>
        <v>0.5117329465811199</v>
      </c>
      <c r="AA133" s="21">
        <f>+'[12]9M'!$R$41</f>
        <v>0.5146203041051125</v>
      </c>
      <c r="AB133" s="21">
        <f>+'[12]10M'!$R$41</f>
        <v>0.51454127494544089</v>
      </c>
      <c r="AC133" s="21">
        <f>+'[12]11M'!$R$41</f>
        <v>0.51284810882696208</v>
      </c>
      <c r="AD133" s="21">
        <f>+'[12]12M'!$R$41</f>
        <v>0.51251233093519988</v>
      </c>
      <c r="AE133" s="333"/>
      <c r="AF133" s="318"/>
    </row>
    <row r="134" spans="1:32" customFormat="1" x14ac:dyDescent="0.2">
      <c r="A134" s="10">
        <v>1016</v>
      </c>
      <c r="B134" s="10" t="s">
        <v>25</v>
      </c>
      <c r="C134" s="21">
        <v>0.41110787894879663</v>
      </c>
      <c r="D134" s="21">
        <v>0.44873649411385264</v>
      </c>
      <c r="E134" s="21">
        <v>0.41564867585581133</v>
      </c>
      <c r="F134" s="21">
        <v>0.46025108181348101</v>
      </c>
      <c r="G134" s="21">
        <v>0.4802157809707136</v>
      </c>
      <c r="H134" s="21">
        <v>0.42815407668986027</v>
      </c>
      <c r="I134" s="21">
        <v>0.49274191940340173</v>
      </c>
      <c r="J134" s="21">
        <v>0.52237095526039368</v>
      </c>
      <c r="K134" s="21">
        <v>0.46697354371811606</v>
      </c>
      <c r="L134" s="21">
        <v>0.41103884071924002</v>
      </c>
      <c r="M134" s="21">
        <v>0.42417894549973373</v>
      </c>
      <c r="N134" s="21">
        <v>0.43680249176966895</v>
      </c>
      <c r="O134" s="22">
        <v>0.44928272848730189</v>
      </c>
      <c r="Q134" s="10">
        <v>1016</v>
      </c>
      <c r="R134" s="10" t="s">
        <v>25</v>
      </c>
      <c r="S134" s="21">
        <f t="shared" si="40"/>
        <v>0.41110787894879663</v>
      </c>
      <c r="T134" s="21">
        <f>+'[12]2M'!$S$41</f>
        <v>0.42942353807705919</v>
      </c>
      <c r="U134" s="21">
        <f>+'[12]3M'!$S$41</f>
        <v>0.42459959762778998</v>
      </c>
      <c r="V134" s="21">
        <f>+'[12]4M'!$S$41</f>
        <v>0.43360328894281452</v>
      </c>
      <c r="W134" s="21">
        <f>+'[12]5M'!$S$41</f>
        <v>0.44203548940493192</v>
      </c>
      <c r="X134" s="21">
        <f>+'[12]6M'!$S$41</f>
        <v>0.43953700798659234</v>
      </c>
      <c r="Y134" s="21">
        <f>+'[12]7M'!$S$41</f>
        <v>0.44655378872324286</v>
      </c>
      <c r="Z134" s="21">
        <f>+'[12]8M'!$S$41</f>
        <v>0.45563448581376598</v>
      </c>
      <c r="AA134" s="21">
        <f>+'[12]9M'!$S$41</f>
        <v>0.45703220802035027</v>
      </c>
      <c r="AB134" s="21">
        <f>+'[12]10M'!$S$41</f>
        <v>0.45241011566791683</v>
      </c>
      <c r="AC134" s="21">
        <f>+'[12]11M'!$S$41</f>
        <v>0.45031535321596677</v>
      </c>
      <c r="AD134" s="21">
        <f>+'[12]12M'!$S$41</f>
        <v>0.44928272848730189</v>
      </c>
      <c r="AE134" s="333"/>
      <c r="AF134" s="318"/>
    </row>
    <row r="135" spans="1:32" customFormat="1" x14ac:dyDescent="0.2">
      <c r="A135" s="10">
        <v>1017</v>
      </c>
      <c r="B135" s="10" t="s">
        <v>26</v>
      </c>
      <c r="C135" s="21">
        <v>0.52871968742936493</v>
      </c>
      <c r="D135" s="21">
        <v>0.5635365008265345</v>
      </c>
      <c r="E135" s="21">
        <v>0.54393530858341876</v>
      </c>
      <c r="F135" s="21">
        <v>0.57027571600543325</v>
      </c>
      <c r="G135" s="21">
        <v>0.60844611129448989</v>
      </c>
      <c r="H135" s="21">
        <v>0.51223225703837394</v>
      </c>
      <c r="I135" s="21">
        <v>0.5932745985131096</v>
      </c>
      <c r="J135" s="21">
        <v>0.58009802442684855</v>
      </c>
      <c r="K135" s="21">
        <v>0.59739643097376649</v>
      </c>
      <c r="L135" s="21">
        <v>0.53610115884662624</v>
      </c>
      <c r="M135" s="21">
        <v>0.53695413217101795</v>
      </c>
      <c r="N135" s="21">
        <v>0.54781832736243985</v>
      </c>
      <c r="O135" s="22">
        <v>0.55919782649489669</v>
      </c>
      <c r="Q135" s="10">
        <v>1017</v>
      </c>
      <c r="R135" s="10" t="s">
        <v>26</v>
      </c>
      <c r="S135" s="21">
        <f t="shared" si="40"/>
        <v>0.52871968742936493</v>
      </c>
      <c r="T135" s="21">
        <f>+'[12]2M'!$T$41</f>
        <v>0.54590222981524161</v>
      </c>
      <c r="U135" s="21">
        <f>+'[12]3M'!$T$41</f>
        <v>0.54527833287244531</v>
      </c>
      <c r="V135" s="21">
        <f>+'[12]4M'!$T$41</f>
        <v>0.55156949506650255</v>
      </c>
      <c r="W135" s="21">
        <f>+'[12]5M'!$T$41</f>
        <v>0.56179437781501906</v>
      </c>
      <c r="X135" s="21">
        <f>+'[12]6M'!$T$41</f>
        <v>0.55337986302433051</v>
      </c>
      <c r="Y135" s="21">
        <f>+'[12]7M'!$T$41</f>
        <v>0.55872627412060583</v>
      </c>
      <c r="Z135" s="21">
        <f>+'[12]8M'!$T$41</f>
        <v>0.56181784224533904</v>
      </c>
      <c r="AA135" s="21">
        <f>+'[12]9M'!$T$41</f>
        <v>0.56535446198850348</v>
      </c>
      <c r="AB135" s="21">
        <f>+'[12]10M'!$T$41</f>
        <v>0.5620476630608664</v>
      </c>
      <c r="AC135" s="21">
        <f>+'[12]11M'!$T$41</f>
        <v>0.56004074329235687</v>
      </c>
      <c r="AD135" s="21">
        <f>+'[12]12M'!$T$41</f>
        <v>0.55919782649489669</v>
      </c>
      <c r="AE135" s="333"/>
      <c r="AF135" s="318"/>
    </row>
    <row r="136" spans="1:32" customFormat="1" x14ac:dyDescent="0.2">
      <c r="A136" s="10">
        <v>1018</v>
      </c>
      <c r="B136" s="10" t="s">
        <v>27</v>
      </c>
      <c r="C136" s="21">
        <v>0.46860037237775365</v>
      </c>
      <c r="D136" s="21">
        <v>0.48313675145096152</v>
      </c>
      <c r="E136" s="21">
        <v>0.4848202668901529</v>
      </c>
      <c r="F136" s="21">
        <v>0.49227341688398624</v>
      </c>
      <c r="G136" s="21">
        <v>0.51235329745048974</v>
      </c>
      <c r="H136" s="21">
        <v>0.47977879595318224</v>
      </c>
      <c r="I136" s="21">
        <v>0.54256819693945446</v>
      </c>
      <c r="J136" s="21">
        <v>0.53770127535471535</v>
      </c>
      <c r="K136" s="21">
        <v>0.53124270402207363</v>
      </c>
      <c r="L136" s="21">
        <v>0.47610789288701211</v>
      </c>
      <c r="M136" s="21">
        <v>0.48996039563325944</v>
      </c>
      <c r="N136" s="21">
        <v>0.49775974972825371</v>
      </c>
      <c r="O136" s="22">
        <v>0.4997243635073923</v>
      </c>
      <c r="Q136" s="10">
        <v>1018</v>
      </c>
      <c r="R136" s="10" t="s">
        <v>27</v>
      </c>
      <c r="S136" s="21">
        <f t="shared" si="40"/>
        <v>0.46860037237775365</v>
      </c>
      <c r="T136" s="21">
        <f>+'[12]2M'!$U$41</f>
        <v>0.47567293095600788</v>
      </c>
      <c r="U136" s="21">
        <f>+'[12]3M'!$U$41</f>
        <v>0.47875791346204155</v>
      </c>
      <c r="V136" s="21">
        <f>+'[12]4M'!$U$41</f>
        <v>0.4820528064164542</v>
      </c>
      <c r="W136" s="21">
        <f>+'[12]5M'!$U$41</f>
        <v>0.48738433139635107</v>
      </c>
      <c r="X136" s="21">
        <f>+'[12]6M'!$U$41</f>
        <v>0.48614912991564441</v>
      </c>
      <c r="Y136" s="21">
        <f>+'[12]7M'!$U$41</f>
        <v>0.49423555603888375</v>
      </c>
      <c r="Z136" s="21">
        <f>+'[12]8M'!$U$41</f>
        <v>0.49946087803998485</v>
      </c>
      <c r="AA136" s="21">
        <f>+'[12]9M'!$U$41</f>
        <v>0.50297814814717234</v>
      </c>
      <c r="AB136" s="21">
        <f>+'[12]10M'!$U$41</f>
        <v>0.50031483498231877</v>
      </c>
      <c r="AC136" s="21">
        <f>+'[12]11M'!$U$41</f>
        <v>0.49965021079182592</v>
      </c>
      <c r="AD136" s="21">
        <f>+'[12]12M'!$U$41</f>
        <v>0.4997243635073923</v>
      </c>
      <c r="AE136" s="333"/>
      <c r="AF136" s="318"/>
    </row>
    <row r="137" spans="1:32" customFormat="1" x14ac:dyDescent="0.2">
      <c r="A137" s="10">
        <v>1019</v>
      </c>
      <c r="B137" s="10" t="s">
        <v>28</v>
      </c>
      <c r="C137" s="21">
        <v>0.47159495878648633</v>
      </c>
      <c r="D137" s="21">
        <v>0.49354796832402958</v>
      </c>
      <c r="E137" s="21">
        <v>0.48357794094254164</v>
      </c>
      <c r="F137" s="21">
        <v>0.50243086063344633</v>
      </c>
      <c r="G137" s="21">
        <v>0.54693851156603357</v>
      </c>
      <c r="H137" s="21">
        <v>0.46207857573677752</v>
      </c>
      <c r="I137" s="21">
        <v>0.52916720243452919</v>
      </c>
      <c r="J137" s="21">
        <v>0.47346807244844002</v>
      </c>
      <c r="K137" s="21">
        <v>0.50172927847346449</v>
      </c>
      <c r="L137" s="21">
        <v>0.47624813135493754</v>
      </c>
      <c r="M137" s="21">
        <v>0.47868053526077703</v>
      </c>
      <c r="N137" s="21">
        <v>0.46367423276375075</v>
      </c>
      <c r="O137" s="22">
        <v>0.48978484667305122</v>
      </c>
      <c r="Q137" s="10">
        <v>1019</v>
      </c>
      <c r="R137" s="10" t="s">
        <v>28</v>
      </c>
      <c r="S137" s="21">
        <f t="shared" si="40"/>
        <v>0.47159495878648633</v>
      </c>
      <c r="T137" s="21">
        <f>+'[12]2M'!$V$41</f>
        <v>0.48248732207779482</v>
      </c>
      <c r="U137" s="21">
        <f>+'[12]3M'!$V$41</f>
        <v>0.48304534234117191</v>
      </c>
      <c r="V137" s="21">
        <f>+'[12]4M'!$V$41</f>
        <v>0.48789144689265357</v>
      </c>
      <c r="W137" s="21">
        <f>+'[12]5M'!$V$41</f>
        <v>0.49808462647856971</v>
      </c>
      <c r="X137" s="21">
        <f>+'[12]6M'!$V$41</f>
        <v>0.49200010243511022</v>
      </c>
      <c r="Y137" s="21">
        <f>+'[12]7M'!$V$41</f>
        <v>0.49668025924201686</v>
      </c>
      <c r="Z137" s="21">
        <f>+'[12]8M'!$V$41</f>
        <v>0.49334957136375573</v>
      </c>
      <c r="AA137" s="21">
        <f>+'[12]9M'!$V$41</f>
        <v>0.49452012952464042</v>
      </c>
      <c r="AB137" s="21">
        <f>+'[12]10M'!$V$41</f>
        <v>0.49292945388464721</v>
      </c>
      <c r="AC137" s="21">
        <f>+'[12]11M'!$V$41</f>
        <v>0.49197552108067161</v>
      </c>
      <c r="AD137" s="21">
        <f>+'[12]12M'!$V$41</f>
        <v>0.48978484667305122</v>
      </c>
      <c r="AE137" s="333"/>
      <c r="AF137" s="318"/>
    </row>
    <row r="138" spans="1:32" customFormat="1" x14ac:dyDescent="0.2">
      <c r="A138" s="10">
        <v>1020</v>
      </c>
      <c r="B138" s="10" t="s">
        <v>29</v>
      </c>
      <c r="C138" s="21">
        <v>0.6013347353152908</v>
      </c>
      <c r="D138" s="21">
        <v>0.63497897420615212</v>
      </c>
      <c r="E138" s="21">
        <v>0.61685554219641359</v>
      </c>
      <c r="F138" s="21">
        <v>0.63781735167582088</v>
      </c>
      <c r="G138" s="21">
        <v>0.684194968140314</v>
      </c>
      <c r="H138" s="21">
        <v>0.57839516419797854</v>
      </c>
      <c r="I138" s="21">
        <v>0.6851020675215912</v>
      </c>
      <c r="J138" s="21">
        <v>0.61328112253222389</v>
      </c>
      <c r="K138" s="21">
        <v>0.66507373286890847</v>
      </c>
      <c r="L138" s="21">
        <v>0.61638174906855203</v>
      </c>
      <c r="M138" s="21">
        <v>0.61853528745477881</v>
      </c>
      <c r="N138" s="21">
        <v>0.64774940944244896</v>
      </c>
      <c r="O138" s="22">
        <v>0.63257122170679092</v>
      </c>
      <c r="Q138" s="10">
        <v>1020</v>
      </c>
      <c r="R138" s="10" t="s">
        <v>29</v>
      </c>
      <c r="S138" s="21">
        <f t="shared" si="40"/>
        <v>0.6013347353152908</v>
      </c>
      <c r="T138" s="21">
        <f>+'[12]2M'!$W$41</f>
        <v>0.61786548468750346</v>
      </c>
      <c r="U138" s="21">
        <f>+'[12]3M'!$W$41</f>
        <v>0.61728555808131669</v>
      </c>
      <c r="V138" s="21">
        <f>+'[12]4M'!$W$41</f>
        <v>0.62217416015841143</v>
      </c>
      <c r="W138" s="21">
        <f>+'[12]5M'!$W$41</f>
        <v>0.63345810538439395</v>
      </c>
      <c r="X138" s="21">
        <f>+'[12]6M'!$W$41</f>
        <v>0.62436284496223171</v>
      </c>
      <c r="Y138" s="21">
        <f>+'[12]7M'!$W$41</f>
        <v>0.63283924587937768</v>
      </c>
      <c r="Z138" s="21">
        <f>+'[12]8M'!$W$41</f>
        <v>0.63031847802668339</v>
      </c>
      <c r="AA138" s="21">
        <f>+'[12]9M'!$W$41</f>
        <v>0.63407198553518385</v>
      </c>
      <c r="AB138" s="21">
        <f>+'[12]10M'!$W$41</f>
        <v>0.63234894130690444</v>
      </c>
      <c r="AC138" s="21">
        <f>+'[12]11M'!$W$41</f>
        <v>0.63124023186147804</v>
      </c>
      <c r="AD138" s="21">
        <f>+'[12]12M'!$W$41</f>
        <v>0.63257122170679092</v>
      </c>
      <c r="AE138" s="333"/>
      <c r="AF138" s="318"/>
    </row>
    <row r="139" spans="1:32" customFormat="1" x14ac:dyDescent="0.2">
      <c r="A139" s="10">
        <v>1021</v>
      </c>
      <c r="B139" s="10" t="s">
        <v>30</v>
      </c>
      <c r="C139" s="21">
        <v>0.5083000942312409</v>
      </c>
      <c r="D139" s="21">
        <v>0.50991765843250991</v>
      </c>
      <c r="E139" s="21">
        <v>0.52260123267753511</v>
      </c>
      <c r="F139" s="21">
        <v>0.55712592497677549</v>
      </c>
      <c r="G139" s="21">
        <v>0.55108601952998038</v>
      </c>
      <c r="H139" s="21">
        <v>0.47443307429756559</v>
      </c>
      <c r="I139" s="21">
        <v>0.53277581004853736</v>
      </c>
      <c r="J139" s="21">
        <v>0.51655314731351598</v>
      </c>
      <c r="K139" s="21">
        <v>0.59243845252051586</v>
      </c>
      <c r="L139" s="21">
        <v>0.48715171493603326</v>
      </c>
      <c r="M139" s="21">
        <v>0.49610008833534852</v>
      </c>
      <c r="N139" s="21">
        <v>0.53726098191214466</v>
      </c>
      <c r="O139" s="22">
        <v>0.52278199177327445</v>
      </c>
      <c r="Q139" s="10">
        <v>1021</v>
      </c>
      <c r="R139" s="10" t="s">
        <v>30</v>
      </c>
      <c r="S139" s="21">
        <f t="shared" si="40"/>
        <v>0.5083000942312409</v>
      </c>
      <c r="T139" s="21">
        <f>+'[12]2M'!$X$41</f>
        <v>0.50891632148260579</v>
      </c>
      <c r="U139" s="21">
        <f>+'[12]3M'!$X$41</f>
        <v>0.51277241678412666</v>
      </c>
      <c r="V139" s="21">
        <f>+'[12]4M'!$X$41</f>
        <v>0.52364102651282407</v>
      </c>
      <c r="W139" s="21">
        <f>+'[12]5M'!$X$41</f>
        <v>0.52829704460986115</v>
      </c>
      <c r="X139" s="21">
        <f>+'[12]6M'!$X$41</f>
        <v>0.51917323371417656</v>
      </c>
      <c r="Y139" s="21">
        <f>+'[12]7M'!$X$41</f>
        <v>0.52114341081646276</v>
      </c>
      <c r="Z139" s="21">
        <f>+'[12]8M'!$X$41</f>
        <v>0.52041829241120985</v>
      </c>
      <c r="AA139" s="21">
        <f>+'[12]9M'!$X$41</f>
        <v>0.52772706844368078</v>
      </c>
      <c r="AB139" s="21">
        <f>+'[12]10M'!$X$41</f>
        <v>0.52372689389614846</v>
      </c>
      <c r="AC139" s="21">
        <f>+'[12]11M'!$X$41</f>
        <v>0.52125976381633299</v>
      </c>
      <c r="AD139" s="21">
        <f>+'[12]12M'!$X$41</f>
        <v>0.52278199177327445</v>
      </c>
      <c r="AE139" s="333"/>
      <c r="AF139" s="318"/>
    </row>
    <row r="140" spans="1:32" customFormat="1" x14ac:dyDescent="0.2">
      <c r="A140" s="10">
        <v>1022</v>
      </c>
      <c r="B140" s="10" t="s">
        <v>31</v>
      </c>
      <c r="C140" s="21">
        <v>0.55055792933740688</v>
      </c>
      <c r="D140" s="21">
        <v>0.59104156391516827</v>
      </c>
      <c r="E140" s="21">
        <v>0.56583193843353408</v>
      </c>
      <c r="F140" s="21">
        <v>0.5646553704107764</v>
      </c>
      <c r="G140" s="21">
        <v>0.62850374175264589</v>
      </c>
      <c r="H140" s="21">
        <v>0.54440289687500887</v>
      </c>
      <c r="I140" s="21">
        <v>0.62738917990931897</v>
      </c>
      <c r="J140" s="21">
        <v>0.58338929264595463</v>
      </c>
      <c r="K140" s="21">
        <v>0.61720674957669175</v>
      </c>
      <c r="L140" s="21">
        <v>0.56136101515665726</v>
      </c>
      <c r="M140" s="21">
        <v>0.57498417759266462</v>
      </c>
      <c r="N140" s="21">
        <v>0.59169735568938375</v>
      </c>
      <c r="O140" s="22">
        <v>0.58233691467059812</v>
      </c>
      <c r="Q140" s="10">
        <v>1022</v>
      </c>
      <c r="R140" s="10" t="s">
        <v>31</v>
      </c>
      <c r="S140" s="21">
        <f t="shared" si="40"/>
        <v>0.55055792933740688</v>
      </c>
      <c r="T140" s="21">
        <f>+'[12]2M'!$Y$41</f>
        <v>0.57030745107328518</v>
      </c>
      <c r="U140" s="21">
        <f>+'[12]3M'!$Y$41</f>
        <v>0.56873097801731032</v>
      </c>
      <c r="V140" s="21">
        <f>+'[12]4M'!$Y$41</f>
        <v>0.56673042346714997</v>
      </c>
      <c r="W140" s="21">
        <f>+'[12]5M'!$Y$41</f>
        <v>0.57832687324193233</v>
      </c>
      <c r="X140" s="21">
        <f>+'[12]6M'!$Y$41</f>
        <v>0.5725253689461498</v>
      </c>
      <c r="Y140" s="21">
        <f>+'[12]7M'!$Y$41</f>
        <v>0.58064678520368096</v>
      </c>
      <c r="Z140" s="21">
        <f>+'[12]8M'!$Y$41</f>
        <v>0.58120626795248298</v>
      </c>
      <c r="AA140" s="21">
        <f>+'[12]9M'!$Y$41</f>
        <v>0.58513876829918332</v>
      </c>
      <c r="AB140" s="21">
        <f>+'[12]10M'!$Y$41</f>
        <v>0.58275734411736613</v>
      </c>
      <c r="AC140" s="21">
        <f>+'[12]11M'!$Y$41</f>
        <v>0.58176973223482309</v>
      </c>
      <c r="AD140" s="21">
        <f>+'[12]12M'!$Y$41</f>
        <v>0.58233691467059812</v>
      </c>
      <c r="AE140" s="333"/>
      <c r="AF140" s="318"/>
    </row>
    <row r="141" spans="1:32" customFormat="1" x14ac:dyDescent="0.2">
      <c r="A141" s="10">
        <v>1023</v>
      </c>
      <c r="B141" s="10" t="s">
        <v>32</v>
      </c>
      <c r="C141" s="21">
        <v>0.41749764278979401</v>
      </c>
      <c r="D141" s="21">
        <v>0.45020509933242181</v>
      </c>
      <c r="E141" s="21">
        <v>0.43617491223130123</v>
      </c>
      <c r="F141" s="21">
        <v>0.46149657487626145</v>
      </c>
      <c r="G141" s="21">
        <v>0.47864342975066049</v>
      </c>
      <c r="H141" s="21">
        <v>0.41849431723877301</v>
      </c>
      <c r="I141" s="21">
        <v>0.47000605725422034</v>
      </c>
      <c r="J141" s="21">
        <v>0.48251956480244318</v>
      </c>
      <c r="K141" s="21">
        <v>0.46745264481647408</v>
      </c>
      <c r="L141" s="21">
        <v>0.42934086181578301</v>
      </c>
      <c r="M141" s="21">
        <v>0.44519816245457278</v>
      </c>
      <c r="N141" s="21">
        <v>0.46216103462661656</v>
      </c>
      <c r="O141" s="22">
        <v>0.45219198737216987</v>
      </c>
      <c r="Q141" s="10">
        <v>1023</v>
      </c>
      <c r="R141" s="10" t="s">
        <v>32</v>
      </c>
      <c r="S141" s="21">
        <f t="shared" si="40"/>
        <v>0.41749764278979401</v>
      </c>
      <c r="T141" s="21">
        <f>+'[12]2M'!$Z$41</f>
        <v>0.43358848316459675</v>
      </c>
      <c r="U141" s="21">
        <f>+'[12]3M'!$Z$41</f>
        <v>0.43354166739287298</v>
      </c>
      <c r="V141" s="21">
        <f>+'[12]4M'!$Z$41</f>
        <v>0.44050625335826088</v>
      </c>
      <c r="W141" s="21">
        <f>+'[12]5M'!$Z$41</f>
        <v>0.44775790793468834</v>
      </c>
      <c r="X141" s="21">
        <f>+'[12]6M'!$Z$41</f>
        <v>0.44278471289323507</v>
      </c>
      <c r="Y141" s="21">
        <f>+'[12]7M'!$Z$41</f>
        <v>0.44712180248351668</v>
      </c>
      <c r="Z141" s="21">
        <f>+'[12]8M'!$Z$41</f>
        <v>0.45184660534815474</v>
      </c>
      <c r="AA141" s="21">
        <f>+'[12]9M'!$Z$41</f>
        <v>0.45300629710641632</v>
      </c>
      <c r="AB141" s="21">
        <f>+'[12]10M'!$Z$41</f>
        <v>0.45103308808160192</v>
      </c>
      <c r="AC141" s="21">
        <f>+'[12]11M'!$Z$41</f>
        <v>0.45091288298483762</v>
      </c>
      <c r="AD141" s="21">
        <f>+'[12]12M'!$Z$41</f>
        <v>0.45219198737216987</v>
      </c>
      <c r="AE141" s="333"/>
      <c r="AF141" s="318"/>
    </row>
    <row r="142" spans="1:32" customFormat="1" x14ac:dyDescent="0.2">
      <c r="A142" s="10">
        <v>1024</v>
      </c>
      <c r="B142" s="10" t="s">
        <v>33</v>
      </c>
      <c r="C142" s="21">
        <v>0.668555163542775</v>
      </c>
      <c r="D142" s="21">
        <v>0.69767834235571213</v>
      </c>
      <c r="E142" s="21">
        <v>0.68475510417734586</v>
      </c>
      <c r="F142" s="21">
        <v>0.69368316105000283</v>
      </c>
      <c r="G142" s="21">
        <v>0.75923301019639344</v>
      </c>
      <c r="H142" s="21">
        <v>0.64734889876006785</v>
      </c>
      <c r="I142" s="21">
        <v>0.73377377643906738</v>
      </c>
      <c r="J142" s="21">
        <v>0.6620624428924855</v>
      </c>
      <c r="K142" s="21">
        <v>0.72007455178215052</v>
      </c>
      <c r="L142" s="21">
        <v>0.67237812163067867</v>
      </c>
      <c r="M142" s="21">
        <v>0.706738674025854</v>
      </c>
      <c r="N142" s="21">
        <v>0.73594119818470027</v>
      </c>
      <c r="O142" s="22">
        <v>0.69518669325208227</v>
      </c>
      <c r="Q142" s="10">
        <v>1024</v>
      </c>
      <c r="R142" s="10" t="s">
        <v>33</v>
      </c>
      <c r="S142" s="21">
        <f t="shared" si="40"/>
        <v>0.668555163542775</v>
      </c>
      <c r="T142" s="21">
        <f>+'[12]2M'!$AA$41</f>
        <v>0.68281311896123564</v>
      </c>
      <c r="U142" s="21">
        <f>+'[12]3M'!$AA$41</f>
        <v>0.68335640681151355</v>
      </c>
      <c r="V142" s="21">
        <f>+'[12]4M'!$AA$41</f>
        <v>0.68634170721982501</v>
      </c>
      <c r="W142" s="21">
        <f>+'[12]5M'!$AA$41</f>
        <v>0.69966290312374957</v>
      </c>
      <c r="X142" s="21">
        <f>+'[12]6M'!$AA$41</f>
        <v>0.69095014367460494</v>
      </c>
      <c r="Y142" s="21">
        <f>+'[12]7M'!$AA$41</f>
        <v>0.69602120179107896</v>
      </c>
      <c r="Z142" s="21">
        <f>+'[12]8M'!$AA$41</f>
        <v>0.69145010905070969</v>
      </c>
      <c r="AA142" s="21">
        <f>+'[12]9M'!$AA$41</f>
        <v>0.69394730971236895</v>
      </c>
      <c r="AB142" s="21">
        <f>+'[12]10M'!$AA$41</f>
        <v>0.69165169682990146</v>
      </c>
      <c r="AC142" s="21">
        <f>+'[12]11M'!$AA$41</f>
        <v>0.69317839942006532</v>
      </c>
      <c r="AD142" s="21">
        <f>+'[12]12M'!$AA$41</f>
        <v>0.69518669325208227</v>
      </c>
      <c r="AE142" s="333"/>
      <c r="AF142" s="318"/>
    </row>
    <row r="143" spans="1:32" customFormat="1" x14ac:dyDescent="0.2">
      <c r="A143" s="10">
        <v>1025</v>
      </c>
      <c r="B143" s="10" t="s">
        <v>34</v>
      </c>
      <c r="C143" s="21">
        <v>0.40431105456178429</v>
      </c>
      <c r="D143" s="21">
        <v>0.42326890516085053</v>
      </c>
      <c r="E143" s="21">
        <v>0.42606434701729168</v>
      </c>
      <c r="F143" s="21">
        <v>0.42204441376523671</v>
      </c>
      <c r="G143" s="21">
        <v>0.47136166812243302</v>
      </c>
      <c r="H143" s="21">
        <v>0.42140844128848415</v>
      </c>
      <c r="I143" s="21">
        <v>0.46231360921318382</v>
      </c>
      <c r="J143" s="21">
        <v>0.45808524753296292</v>
      </c>
      <c r="K143" s="21">
        <v>0.46325886659093773</v>
      </c>
      <c r="L143" s="21">
        <v>0.4129580722661722</v>
      </c>
      <c r="M143" s="21">
        <v>0.46497749277150879</v>
      </c>
      <c r="N143" s="21">
        <v>0.42911500121565765</v>
      </c>
      <c r="O143" s="22">
        <v>0.43416054110413788</v>
      </c>
      <c r="Q143" s="10">
        <v>1025</v>
      </c>
      <c r="R143" s="10" t="s">
        <v>34</v>
      </c>
      <c r="S143" s="21">
        <f t="shared" si="40"/>
        <v>0.40431105456178429</v>
      </c>
      <c r="T143" s="21">
        <f>+'[12]2M'!$AB$41</f>
        <v>0.41293120987675702</v>
      </c>
      <c r="U143" s="21">
        <f>+'[12]3M'!$AB$41</f>
        <v>0.41737097670050793</v>
      </c>
      <c r="V143" s="21">
        <f>+'[12]4M'!$AB$41</f>
        <v>0.41871628495464769</v>
      </c>
      <c r="W143" s="21">
        <f>+'[12]5M'!$AB$41</f>
        <v>0.42893490177527971</v>
      </c>
      <c r="X143" s="21">
        <f>+'[12]6M'!$AB$41</f>
        <v>0.42720741929012551</v>
      </c>
      <c r="Y143" s="21">
        <f>+'[12]7M'!$AB$41</f>
        <v>0.43254146813533623</v>
      </c>
      <c r="Z143" s="21">
        <f>+'[12]8M'!$AB$41</f>
        <v>0.43608996315920734</v>
      </c>
      <c r="AA143" s="21">
        <f>+'[12]9M'!$AB$41</f>
        <v>0.43338518535747705</v>
      </c>
      <c r="AB143" s="21">
        <f>+'[12]10M'!$AB$41</f>
        <v>0.42959195121297777</v>
      </c>
      <c r="AC143" s="21">
        <f>+'[12]11M'!$AB$41</f>
        <v>0.43385321440046859</v>
      </c>
      <c r="AD143" s="21">
        <f>+'[12]12M'!$AB$41</f>
        <v>0.43416054110413788</v>
      </c>
      <c r="AE143" s="333"/>
      <c r="AF143" s="318"/>
    </row>
    <row r="144" spans="1:32" customFormat="1" x14ac:dyDescent="0.2">
      <c r="A144" s="10">
        <v>1026</v>
      </c>
      <c r="B144" s="10" t="s">
        <v>35</v>
      </c>
      <c r="C144" s="21">
        <v>0.57775187686400886</v>
      </c>
      <c r="D144" s="21">
        <v>0.59522295244152346</v>
      </c>
      <c r="E144" s="21">
        <v>0.58095768676794302</v>
      </c>
      <c r="F144" s="21">
        <v>0.58791857554432536</v>
      </c>
      <c r="G144" s="21">
        <v>0.61982239704392394</v>
      </c>
      <c r="H144" s="21">
        <v>0.53631299930793985</v>
      </c>
      <c r="I144" s="21">
        <v>0.61791995568480818</v>
      </c>
      <c r="J144" s="21">
        <v>0.58440260622776519</v>
      </c>
      <c r="K144" s="21">
        <v>0.64080708256125185</v>
      </c>
      <c r="L144" s="21">
        <v>0.58781362007168458</v>
      </c>
      <c r="M144" s="21">
        <v>0.57408217652440241</v>
      </c>
      <c r="N144" s="21">
        <v>0.60876940967234427</v>
      </c>
      <c r="O144" s="22">
        <v>0.59432256440187226</v>
      </c>
      <c r="Q144" s="10">
        <v>1026</v>
      </c>
      <c r="R144" s="10" t="s">
        <v>35</v>
      </c>
      <c r="S144" s="21">
        <f t="shared" si="40"/>
        <v>0.57775187686400886</v>
      </c>
      <c r="T144" s="21">
        <f>+'[12]2M'!$AC$41</f>
        <v>0.58646757857366605</v>
      </c>
      <c r="U144" s="21">
        <f>+'[12]3M'!$AC$41</f>
        <v>0.58297223854289071</v>
      </c>
      <c r="V144" s="21">
        <f>+'[12]4M'!$AC$41</f>
        <v>0.58476248266593989</v>
      </c>
      <c r="W144" s="21">
        <f>+'[12]5M'!$AC$41</f>
        <v>0.5917509297879372</v>
      </c>
      <c r="X144" s="21">
        <f>+'[12]6M'!$AC$41</f>
        <v>0.58318565644881437</v>
      </c>
      <c r="Y144" s="21">
        <f>+'[12]7M'!$AC$41</f>
        <v>0.5877940931747403</v>
      </c>
      <c r="Z144" s="21">
        <f>+'[12]8M'!$AC$41</f>
        <v>0.5866428262595883</v>
      </c>
      <c r="AA144" s="21">
        <f>+'[12]9M'!$AC$41</f>
        <v>0.59388354301479696</v>
      </c>
      <c r="AB144" s="21">
        <f>+'[12]10M'!$AC$41</f>
        <v>0.59380882660531276</v>
      </c>
      <c r="AC144" s="21">
        <f>+'[12]11M'!$AC$41</f>
        <v>0.59267992048954476</v>
      </c>
      <c r="AD144" s="21">
        <f>+'[12]12M'!$AC$41</f>
        <v>0.59432256440187226</v>
      </c>
      <c r="AE144" s="333"/>
      <c r="AF144" s="318"/>
    </row>
    <row r="145" spans="1:78" customFormat="1" x14ac:dyDescent="0.2">
      <c r="A145" s="10">
        <v>1027</v>
      </c>
      <c r="B145" s="10" t="s">
        <v>36</v>
      </c>
      <c r="C145" s="21">
        <v>0.47946903259996237</v>
      </c>
      <c r="D145" s="21">
        <v>0.5307556497175141</v>
      </c>
      <c r="E145" s="21">
        <v>0.50010447092936483</v>
      </c>
      <c r="F145" s="21">
        <v>0.53802351840432094</v>
      </c>
      <c r="G145" s="21">
        <v>0.57527255639097752</v>
      </c>
      <c r="H145" s="21">
        <v>0.48283854034374735</v>
      </c>
      <c r="I145" s="21">
        <v>0.55974826275075384</v>
      </c>
      <c r="J145" s="21">
        <v>0.58354238991798224</v>
      </c>
      <c r="K145" s="21">
        <v>0.56665360672151843</v>
      </c>
      <c r="L145" s="21">
        <v>0.50292968339229149</v>
      </c>
      <c r="M145" s="21">
        <v>0.53305033098665544</v>
      </c>
      <c r="N145" s="21">
        <v>0.53282979554629517</v>
      </c>
      <c r="O145" s="22">
        <v>0.53212609723129645</v>
      </c>
      <c r="Q145" s="10">
        <v>1027</v>
      </c>
      <c r="R145" s="10" t="s">
        <v>36</v>
      </c>
      <c r="S145" s="21">
        <f t="shared" si="40"/>
        <v>0.47946903259996237</v>
      </c>
      <c r="T145" s="21">
        <f>+'[12]2M'!$AD$41</f>
        <v>0.50509796081567371</v>
      </c>
      <c r="U145" s="21">
        <f>+'[12]3M'!$AD$41</f>
        <v>0.50275153390108274</v>
      </c>
      <c r="V145" s="21">
        <f>+'[12]4M'!$AD$41</f>
        <v>0.5118685429054185</v>
      </c>
      <c r="W145" s="21">
        <f>+'[12]5M'!$AD$41</f>
        <v>0.52330307628831374</v>
      </c>
      <c r="X145" s="21">
        <f>+'[12]6M'!$AD$41</f>
        <v>0.51634316896183985</v>
      </c>
      <c r="Y145" s="21">
        <f>+'[12]7M'!$AD$41</f>
        <v>0.52300346604495163</v>
      </c>
      <c r="Z145" s="21">
        <f>+'[12]8M'!$AD$41</f>
        <v>0.53042708951362305</v>
      </c>
      <c r="AA145" s="21">
        <f>+'[12]9M'!$AD$41</f>
        <v>0.53442379246641281</v>
      </c>
      <c r="AB145" s="21">
        <f>+'[12]10M'!$AD$41</f>
        <v>0.53131476894550034</v>
      </c>
      <c r="AC145" s="21">
        <f>+'[12]11M'!$AD$41</f>
        <v>0.53184639892022545</v>
      </c>
      <c r="AD145" s="21">
        <f>+'[12]12M'!$AD$41</f>
        <v>0.53212609723129645</v>
      </c>
      <c r="AE145" s="333"/>
      <c r="AF145" s="318"/>
    </row>
    <row r="146" spans="1:78" customFormat="1" x14ac:dyDescent="0.2">
      <c r="A146" s="10">
        <v>1028</v>
      </c>
      <c r="B146" s="10" t="s">
        <v>37</v>
      </c>
      <c r="C146" s="21">
        <v>0.54465748669880165</v>
      </c>
      <c r="D146" s="21">
        <v>0.55656427279273579</v>
      </c>
      <c r="E146" s="21">
        <v>0.53117340322241158</v>
      </c>
      <c r="F146" s="21">
        <v>0.55406594579303581</v>
      </c>
      <c r="G146" s="21">
        <v>0.59379305181191977</v>
      </c>
      <c r="H146" s="21">
        <v>0.51469725179099046</v>
      </c>
      <c r="I146" s="21">
        <v>0.59738320031992775</v>
      </c>
      <c r="J146" s="21">
        <v>0.55793107676080766</v>
      </c>
      <c r="K146" s="21">
        <v>0.60256383623301313</v>
      </c>
      <c r="L146" s="21">
        <v>0.54219625640961355</v>
      </c>
      <c r="M146" s="21">
        <v>0.55990586846101442</v>
      </c>
      <c r="N146" s="21">
        <v>0.57063528926046347</v>
      </c>
      <c r="O146" s="22">
        <v>0.55961866535733862</v>
      </c>
      <c r="Q146" s="10">
        <v>1028</v>
      </c>
      <c r="R146" s="10" t="s">
        <v>37</v>
      </c>
      <c r="S146" s="21">
        <f t="shared" si="40"/>
        <v>0.54465748669880165</v>
      </c>
      <c r="T146" s="21">
        <f>+'[12]2M'!$AE$41</f>
        <v>0.55059874183828528</v>
      </c>
      <c r="U146" s="21">
        <f>+'[12]3M'!$AE$41</f>
        <v>0.54389566041884241</v>
      </c>
      <c r="V146" s="21">
        <f>+'[12]4M'!$AE$41</f>
        <v>0.54627789602196875</v>
      </c>
      <c r="W146" s="21">
        <f>+'[12]5M'!$AE$41</f>
        <v>0.55508216909918207</v>
      </c>
      <c r="X146" s="21">
        <f>+'[12]6M'!$AE$41</f>
        <v>0.54774857493518103</v>
      </c>
      <c r="Y146" s="21">
        <f>+'[12]7M'!$AE$41</f>
        <v>0.55500237290366705</v>
      </c>
      <c r="Z146" s="21">
        <f>+'[12]8M'!$AE$41</f>
        <v>0.555167294115263</v>
      </c>
      <c r="AA146" s="21">
        <f>+'[12]9M'!$AE$41</f>
        <v>0.56027645788005775</v>
      </c>
      <c r="AB146" s="21">
        <f>+'[12]10M'!$AE$41</f>
        <v>0.55839965639473066</v>
      </c>
      <c r="AC146" s="21">
        <f>+'[12]11M'!$AE$41</f>
        <v>0.55839267849518337</v>
      </c>
      <c r="AD146" s="21">
        <f>+'[12]12M'!$AE$41</f>
        <v>0.55961866535733862</v>
      </c>
      <c r="AE146" s="333"/>
      <c r="AF146" s="318"/>
    </row>
    <row r="147" spans="1:78" customFormat="1" x14ac:dyDescent="0.2">
      <c r="A147" s="10">
        <v>1029</v>
      </c>
      <c r="B147" s="10" t="s">
        <v>38</v>
      </c>
      <c r="C147" s="21">
        <v>0.42313427120919317</v>
      </c>
      <c r="D147" s="21">
        <v>0.46069913300129123</v>
      </c>
      <c r="E147" s="21">
        <v>0.43812678015499767</v>
      </c>
      <c r="F147" s="21">
        <v>0.45136719435571626</v>
      </c>
      <c r="G147" s="21">
        <v>0.50173295124501416</v>
      </c>
      <c r="H147" s="21">
        <v>0.43022369366818408</v>
      </c>
      <c r="I147" s="21">
        <v>0.47817545748116252</v>
      </c>
      <c r="J147" s="21">
        <v>0.47061316267404651</v>
      </c>
      <c r="K147" s="21">
        <v>0.48607244825124912</v>
      </c>
      <c r="L147" s="21">
        <v>0.43716101439152893</v>
      </c>
      <c r="M147" s="21">
        <v>0.44741113211039979</v>
      </c>
      <c r="N147" s="21">
        <v>0.42427313950386769</v>
      </c>
      <c r="O147" s="22">
        <v>0.45817835931005046</v>
      </c>
      <c r="Q147" s="10">
        <v>1029</v>
      </c>
      <c r="R147" s="10" t="s">
        <v>38</v>
      </c>
      <c r="S147" s="21">
        <f t="shared" si="40"/>
        <v>0.42313427120919317</v>
      </c>
      <c r="T147" s="21">
        <f>+'[12]2M'!$AF$41</f>
        <v>0.44138644028428353</v>
      </c>
      <c r="U147" s="21">
        <f>+'[12]3M'!$AF$41</f>
        <v>0.4400777298557132</v>
      </c>
      <c r="V147" s="21">
        <f>+'[12]4M'!$AF$41</f>
        <v>0.44422378256352257</v>
      </c>
      <c r="W147" s="21">
        <f>+'[12]5M'!$AF$41</f>
        <v>0.45545117717419847</v>
      </c>
      <c r="X147" s="21">
        <f>+'[12]6M'!$AF$41</f>
        <v>0.45201656586229666</v>
      </c>
      <c r="Y147" s="21">
        <f>+'[12]7M'!$AF$41</f>
        <v>0.45606886753635262</v>
      </c>
      <c r="Z147" s="21">
        <f>+'[12]8M'!$AF$41</f>
        <v>0.45868681385886029</v>
      </c>
      <c r="AA147" s="21">
        <f>+'[12]9M'!$AF$41</f>
        <v>0.46282048774175294</v>
      </c>
      <c r="AB147" s="21">
        <f>+'[12]10M'!$AF$41</f>
        <v>0.46079177735063964</v>
      </c>
      <c r="AC147" s="21">
        <f>+'[12]11M'!$AF$41</f>
        <v>0.46039531628159447</v>
      </c>
      <c r="AD147" s="21">
        <f>+'[12]12M'!$AF$41</f>
        <v>0.45817835931005046</v>
      </c>
      <c r="AE147" s="333"/>
      <c r="AF147" s="318"/>
    </row>
    <row r="148" spans="1:78" customFormat="1" x14ac:dyDescent="0.2">
      <c r="A148" s="15">
        <v>1030</v>
      </c>
      <c r="B148" s="15" t="s">
        <v>18</v>
      </c>
      <c r="C148" s="23">
        <v>0.5372907632860886</v>
      </c>
      <c r="D148" s="23">
        <v>0.57675059806187412</v>
      </c>
      <c r="E148" s="23">
        <v>0.56056652125432804</v>
      </c>
      <c r="F148" s="23">
        <v>0.58435450751804996</v>
      </c>
      <c r="G148" s="23">
        <v>0.64439370267996643</v>
      </c>
      <c r="H148" s="23">
        <v>0.55689314685206581</v>
      </c>
      <c r="I148" s="23">
        <v>0.62717789456919892</v>
      </c>
      <c r="J148" s="23">
        <v>0.61950085496359208</v>
      </c>
      <c r="K148" s="23">
        <v>0.60507031095266395</v>
      </c>
      <c r="L148" s="23">
        <v>0.54171367382450242</v>
      </c>
      <c r="M148" s="23">
        <v>0.56427562511929752</v>
      </c>
      <c r="N148" s="23">
        <v>0.58120911168913059</v>
      </c>
      <c r="O148" s="24">
        <v>0.58398020394933847</v>
      </c>
      <c r="Q148" s="15">
        <v>1030</v>
      </c>
      <c r="R148" s="15" t="s">
        <v>18</v>
      </c>
      <c r="S148" s="23">
        <f t="shared" si="40"/>
        <v>0.5372907632860886</v>
      </c>
      <c r="T148" s="23">
        <f>+'[12]2M'!$AG$41</f>
        <v>0.55633936322001931</v>
      </c>
      <c r="U148" s="23">
        <f>+'[12]3M'!$AG$41</f>
        <v>0.55797806521210325</v>
      </c>
      <c r="V148" s="23">
        <f>+'[12]4M'!$AG$41</f>
        <v>0.5637953651933173</v>
      </c>
      <c r="W148" s="23">
        <f>+'[12]5M'!$AG$41</f>
        <v>0.57873133610713989</v>
      </c>
      <c r="X148" s="23">
        <f>+'[12]6M'!$AG$41</f>
        <v>0.57519869858238437</v>
      </c>
      <c r="Y148" s="23">
        <f>+'[12]7M'!$AG$41</f>
        <v>0.58260891338145349</v>
      </c>
      <c r="Z148" s="23">
        <f>+'[12]8M'!$AG$41</f>
        <v>0.58768784584911626</v>
      </c>
      <c r="AA148" s="23">
        <f>+'[12]9M'!$AG$41</f>
        <v>0.5897537292410322</v>
      </c>
      <c r="AB148" s="23">
        <f>+'[12]10M'!$AG$41</f>
        <v>0.58505887675428048</v>
      </c>
      <c r="AC148" s="23">
        <f>+'[12]11M'!$AG$41</f>
        <v>0.58354335960753656</v>
      </c>
      <c r="AD148" s="23">
        <f>+'[12]12M'!$AG$41</f>
        <v>0.58398020394933847</v>
      </c>
      <c r="AE148" s="333"/>
      <c r="AF148" s="318"/>
    </row>
    <row r="149" spans="1:78" customFormat="1" x14ac:dyDescent="0.2">
      <c r="A149" s="4">
        <v>10300</v>
      </c>
      <c r="B149" s="4" t="s">
        <v>55</v>
      </c>
      <c r="C149" s="18">
        <v>0.62185182950827211</v>
      </c>
      <c r="D149" s="18">
        <v>0.68042592371056143</v>
      </c>
      <c r="E149" s="18">
        <v>0.63721393418710592</v>
      </c>
      <c r="F149" s="18">
        <v>0.65445843715339358</v>
      </c>
      <c r="G149" s="18">
        <v>0.71989300942366607</v>
      </c>
      <c r="H149" s="18">
        <v>0.62423021569648895</v>
      </c>
      <c r="I149" s="18">
        <v>0.71519939808174426</v>
      </c>
      <c r="J149" s="18">
        <v>0.67118422808440037</v>
      </c>
      <c r="K149" s="18">
        <v>0.68448739176734008</v>
      </c>
      <c r="L149" s="18">
        <v>0.62223756044021439</v>
      </c>
      <c r="M149" s="18">
        <v>0.63889951540994283</v>
      </c>
      <c r="N149" s="18">
        <v>0.66071685052456641</v>
      </c>
      <c r="O149" s="18">
        <v>0.66043965081316103</v>
      </c>
      <c r="Q149" s="4">
        <v>10300</v>
      </c>
      <c r="R149" s="4" t="s">
        <v>56</v>
      </c>
      <c r="S149" s="18">
        <f t="shared" si="40"/>
        <v>0.62185182950827211</v>
      </c>
      <c r="T149" s="18">
        <f>+'[12]2M'!$E$41</f>
        <v>0.6506647627267107</v>
      </c>
      <c r="U149" s="18">
        <f>+'[12]3M'!$E$41</f>
        <v>0.64608580960070772</v>
      </c>
      <c r="V149" s="18">
        <f>+'[12]4M'!$E$41</f>
        <v>0.64833361535446243</v>
      </c>
      <c r="W149" s="18">
        <f>+'[12]5M'!$E$41</f>
        <v>0.66165345596647129</v>
      </c>
      <c r="X149" s="18">
        <f>+'[12]6M'!$E$41</f>
        <v>0.65523591557211391</v>
      </c>
      <c r="Y149" s="18">
        <f>+'[12]7M'!$E$41</f>
        <v>0.66387296852443667</v>
      </c>
      <c r="Z149" s="18">
        <f>+'[12]8M'!$E$41</f>
        <v>0.66477092333482402</v>
      </c>
      <c r="AA149" s="18">
        <f>+'[12]9M'!$E$41</f>
        <v>0.66668066160616546</v>
      </c>
      <c r="AB149" s="18">
        <f>+'[12]10M'!$E$41</f>
        <v>0.66233797976567355</v>
      </c>
      <c r="AC149" s="18">
        <f>+'[12]11M'!$E$41</f>
        <v>0.66031727724293232</v>
      </c>
      <c r="AD149" s="18">
        <f>+'[12]12M'!$E$41</f>
        <v>0.66043965081316103</v>
      </c>
      <c r="AE149" s="333"/>
      <c r="AF149" s="318"/>
    </row>
    <row r="150" spans="1:78" customFormat="1" x14ac:dyDescent="0.2">
      <c r="A150" s="32"/>
      <c r="B150" s="32"/>
      <c r="O150" s="32"/>
    </row>
    <row r="151" spans="1:78" customFormat="1" x14ac:dyDescent="0.2">
      <c r="A151" s="3" t="s">
        <v>52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55</v>
      </c>
      <c r="Q151" s="3" t="s">
        <v>52</v>
      </c>
      <c r="R151" s="3" t="s">
        <v>95</v>
      </c>
      <c r="S151" s="3" t="s">
        <v>0</v>
      </c>
      <c r="T151" s="3" t="s">
        <v>1</v>
      </c>
      <c r="U151" s="3" t="s">
        <v>2</v>
      </c>
      <c r="V151" s="3" t="s">
        <v>3</v>
      </c>
      <c r="W151" s="3" t="s">
        <v>4</v>
      </c>
      <c r="X151" s="3" t="s">
        <v>5</v>
      </c>
      <c r="Y151" s="3" t="s">
        <v>6</v>
      </c>
      <c r="Z151" s="3" t="s">
        <v>7</v>
      </c>
      <c r="AA151" s="3" t="s">
        <v>8</v>
      </c>
      <c r="AB151" s="3" t="s">
        <v>9</v>
      </c>
      <c r="AC151" s="3" t="s">
        <v>10</v>
      </c>
      <c r="AD151" s="3" t="s">
        <v>11</v>
      </c>
      <c r="AE151" s="3" t="s">
        <v>55</v>
      </c>
      <c r="AG151" s="3" t="s">
        <v>52</v>
      </c>
      <c r="AH151" s="3" t="s">
        <v>96</v>
      </c>
      <c r="AI151" s="3" t="s">
        <v>0</v>
      </c>
      <c r="AJ151" s="3" t="s">
        <v>1</v>
      </c>
      <c r="AK151" s="3" t="s">
        <v>2</v>
      </c>
      <c r="AL151" s="3" t="s">
        <v>3</v>
      </c>
      <c r="AM151" s="3" t="s">
        <v>4</v>
      </c>
      <c r="AN151" s="3" t="s">
        <v>5</v>
      </c>
      <c r="AO151" s="3" t="s">
        <v>6</v>
      </c>
      <c r="AP151" s="3" t="s">
        <v>7</v>
      </c>
      <c r="AQ151" s="3" t="s">
        <v>8</v>
      </c>
      <c r="AR151" s="3" t="s">
        <v>9</v>
      </c>
      <c r="AS151" s="3" t="s">
        <v>10</v>
      </c>
      <c r="AT151" s="3" t="s">
        <v>11</v>
      </c>
      <c r="AU151" s="3" t="s">
        <v>55</v>
      </c>
      <c r="AW151" s="3" t="s">
        <v>52</v>
      </c>
      <c r="AX151" s="3" t="s">
        <v>97</v>
      </c>
      <c r="AY151" s="3" t="s">
        <v>0</v>
      </c>
      <c r="AZ151" s="3" t="s">
        <v>1</v>
      </c>
      <c r="BA151" s="3" t="s">
        <v>2</v>
      </c>
      <c r="BB151" s="3" t="s">
        <v>3</v>
      </c>
      <c r="BC151" s="3" t="s">
        <v>4</v>
      </c>
      <c r="BD151" s="3" t="s">
        <v>5</v>
      </c>
      <c r="BE151" s="3" t="s">
        <v>6</v>
      </c>
      <c r="BF151" s="3" t="s">
        <v>7</v>
      </c>
      <c r="BG151" s="3" t="s">
        <v>8</v>
      </c>
      <c r="BH151" s="3" t="s">
        <v>9</v>
      </c>
      <c r="BI151" s="3" t="s">
        <v>10</v>
      </c>
      <c r="BJ151" s="3" t="s">
        <v>11</v>
      </c>
      <c r="BK151" s="3" t="s">
        <v>55</v>
      </c>
      <c r="BM151" s="3" t="s">
        <v>73</v>
      </c>
      <c r="BN151" s="3" t="s">
        <v>43</v>
      </c>
      <c r="BO151" s="3" t="s">
        <v>74</v>
      </c>
      <c r="BP151" s="3" t="s">
        <v>75</v>
      </c>
      <c r="BQ151" s="3" t="s">
        <v>76</v>
      </c>
      <c r="BR151" s="3" t="s">
        <v>77</v>
      </c>
      <c r="BS151" s="3" t="s">
        <v>78</v>
      </c>
      <c r="BT151" s="3" t="s">
        <v>79</v>
      </c>
      <c r="BU151" s="3" t="s">
        <v>80</v>
      </c>
      <c r="BV151" s="3" t="s">
        <v>81</v>
      </c>
      <c r="BW151" s="3" t="s">
        <v>82</v>
      </c>
      <c r="BX151" s="3" t="s">
        <v>83</v>
      </c>
      <c r="BY151" s="3" t="s">
        <v>84</v>
      </c>
      <c r="BZ151" s="3" t="s">
        <v>85</v>
      </c>
    </row>
    <row r="152" spans="1:78" customFormat="1" x14ac:dyDescent="0.2">
      <c r="A152" s="34"/>
      <c r="B152" s="34" t="s">
        <v>46</v>
      </c>
      <c r="C152" s="19">
        <v>2.2305169999999999E-2</v>
      </c>
      <c r="D152" s="19">
        <v>1.7864680000000001E-2</v>
      </c>
      <c r="E152" s="19">
        <v>2.9555150000000002E-2</v>
      </c>
      <c r="F152" s="19">
        <v>0.15785515999999999</v>
      </c>
      <c r="G152" s="19">
        <v>3.7483709999999996E-2</v>
      </c>
      <c r="H152" s="19">
        <v>3.9636160000000004E-2</v>
      </c>
      <c r="I152" s="19">
        <v>4.5264680000000002E-2</v>
      </c>
      <c r="J152" s="19">
        <v>8.6105169999999995E-2</v>
      </c>
      <c r="K152" s="19">
        <v>5.7864680000000002E-2</v>
      </c>
      <c r="L152" s="19">
        <v>9.8355149999999988E-2</v>
      </c>
      <c r="M152" s="19">
        <v>8.8655179999999986E-2</v>
      </c>
      <c r="N152" s="19">
        <v>0.12396467</v>
      </c>
      <c r="O152" s="36">
        <f t="shared" ref="O152:O179" si="41">SUM(C152:N152)</f>
        <v>0.80490955999999991</v>
      </c>
      <c r="Q152" s="34"/>
      <c r="R152" s="34" t="s">
        <v>46</v>
      </c>
      <c r="S152" s="19">
        <f>+[13]เขต!$E$64/10^6</f>
        <v>0</v>
      </c>
      <c r="T152" s="19">
        <f>+[13]เขต!$F$64/10^6</f>
        <v>0</v>
      </c>
      <c r="U152" s="19">
        <f>+[13]เขต!$G$64/10^6</f>
        <v>0</v>
      </c>
      <c r="V152" s="19">
        <f>+[13]เขต!$I$64/10^6</f>
        <v>0</v>
      </c>
      <c r="W152" s="19">
        <f>+[13]เขต!$J$64/10^6</f>
        <v>0</v>
      </c>
      <c r="X152" s="19">
        <f>+[13]เขต!$K$64/10^6</f>
        <v>0</v>
      </c>
      <c r="Y152" s="19">
        <f>+[13]เขต!$M$64/10^6</f>
        <v>0</v>
      </c>
      <c r="Z152" s="19">
        <f>+[13]เขต!$N$64/10^6</f>
        <v>0</v>
      </c>
      <c r="AA152" s="19">
        <f>+[13]เขต!$O$64/10^6</f>
        <v>0</v>
      </c>
      <c r="AB152" s="19">
        <f>+[13]เขต!$Q$64/10^6</f>
        <v>0</v>
      </c>
      <c r="AC152" s="19">
        <f>+[13]เขต!$R$64/10^6</f>
        <v>0</v>
      </c>
      <c r="AD152" s="19">
        <f>+[13]เขต!$S$64/10^6</f>
        <v>0</v>
      </c>
      <c r="AE152" s="36">
        <f t="shared" ref="AE152:AE179" si="42">SUM(S152:AD152)</f>
        <v>0</v>
      </c>
      <c r="AG152" s="34"/>
      <c r="AH152" s="34" t="s">
        <v>46</v>
      </c>
      <c r="AI152" s="19">
        <f>+[13]เขต!$E$76/10^6</f>
        <v>1.7950000000000001E-2</v>
      </c>
      <c r="AJ152" s="19">
        <f>+[13]เขต!$F$76/10^6</f>
        <v>1.3650000000000001E-2</v>
      </c>
      <c r="AK152" s="19">
        <f>+[13]เขต!$G$76/10^6</f>
        <v>2.52E-2</v>
      </c>
      <c r="AL152" s="19">
        <f>+[13]เขต!$I$76/10^6</f>
        <v>0.1535</v>
      </c>
      <c r="AM152" s="19">
        <f>+[13]เขต!$J$76/10^6</f>
        <v>3.3550000000000003E-2</v>
      </c>
      <c r="AN152" s="19">
        <f>+[13]เขต!$K$76/10^6</f>
        <v>3.1800000000000002E-2</v>
      </c>
      <c r="AO152" s="19">
        <f>+[13]เขต!$M$76/10^6</f>
        <v>4.1050000000000003E-2</v>
      </c>
      <c r="AP152" s="19">
        <f>+[13]เขต!$N$76/10^6</f>
        <v>8.1750000000000003E-2</v>
      </c>
      <c r="AQ152" s="19">
        <f>+[13]เขต!$O$76/10^6</f>
        <v>5.3650000000000003E-2</v>
      </c>
      <c r="AR152" s="19">
        <f>+[13]เขต!$Q$76/10^6</f>
        <v>9.4E-2</v>
      </c>
      <c r="AS152" s="19">
        <f>+[13]เขต!$R$76/10^6</f>
        <v>8.43E-2</v>
      </c>
      <c r="AT152" s="19">
        <f>+[13]เขต!$S$76/10^6</f>
        <v>0.11975</v>
      </c>
      <c r="AU152" s="36">
        <f t="shared" ref="AU152:AU179" si="43">SUM(AI152:AT152)</f>
        <v>0.75014999999999998</v>
      </c>
      <c r="AW152" s="34"/>
      <c r="AX152" s="34" t="s">
        <v>46</v>
      </c>
      <c r="AY152" s="19">
        <f>+[13]เขต!$E$85/10^6</f>
        <v>4.3551700000000002E-3</v>
      </c>
      <c r="AZ152" s="19">
        <f>+[13]เขต!$F$85/10^6</f>
        <v>4.2146800000000002E-3</v>
      </c>
      <c r="BA152" s="19">
        <f>+[13]เขต!$G$85/10^6</f>
        <v>4.3551499999999995E-3</v>
      </c>
      <c r="BB152" s="19">
        <f>+[13]เขต!$I$85/10^6</f>
        <v>4.3551600000000003E-3</v>
      </c>
      <c r="BC152" s="19">
        <f>+[13]เขต!$J$85/10^6</f>
        <v>3.93371E-3</v>
      </c>
      <c r="BD152" s="19">
        <f>+[13]เขต!$K$85/10^6</f>
        <v>7.83616E-3</v>
      </c>
      <c r="BE152" s="19">
        <f>+[13]เขต!$M$85/10^6</f>
        <v>4.2146800000000002E-3</v>
      </c>
      <c r="BF152" s="19">
        <f>+[13]เขต!$N$85/10^6</f>
        <v>4.3551700000000002E-3</v>
      </c>
      <c r="BG152" s="19">
        <f>+[13]เขต!$O$85/10^6</f>
        <v>4.2146800000000002E-3</v>
      </c>
      <c r="BH152" s="19">
        <f>+[13]เขต!$Q$85/10^6</f>
        <v>4.3551499999999995E-3</v>
      </c>
      <c r="BI152" s="19">
        <f>+[13]เขต!$R$85/10^6</f>
        <v>4.3551800000000002E-3</v>
      </c>
      <c r="BJ152" s="19">
        <f>+[13]เขต!$S$85/10^6</f>
        <v>4.2146700000000002E-3</v>
      </c>
      <c r="BK152" s="36">
        <f t="shared" ref="BK152:BK179" si="44">SUM(AY152:BJ152)</f>
        <v>5.4759559999999999E-2</v>
      </c>
      <c r="BM152" s="34"/>
      <c r="BN152" s="34" t="s">
        <v>46</v>
      </c>
      <c r="BO152" s="19">
        <f>+C152</f>
        <v>2.2305169999999999E-2</v>
      </c>
      <c r="BP152" s="19">
        <f>+BO152+D152</f>
        <v>4.016985E-2</v>
      </c>
      <c r="BQ152" s="19">
        <f t="shared" ref="BQ152:BZ167" si="45">+BP152+E152</f>
        <v>6.9725000000000009E-2</v>
      </c>
      <c r="BR152" s="19">
        <f t="shared" si="45"/>
        <v>0.22758016</v>
      </c>
      <c r="BS152" s="19">
        <f t="shared" si="45"/>
        <v>0.26506386999999998</v>
      </c>
      <c r="BT152" s="19">
        <f t="shared" si="45"/>
        <v>0.30470003000000001</v>
      </c>
      <c r="BU152" s="19">
        <f t="shared" si="45"/>
        <v>0.34996471000000001</v>
      </c>
      <c r="BV152" s="19">
        <f t="shared" si="45"/>
        <v>0.43606988000000002</v>
      </c>
      <c r="BW152" s="19">
        <f t="shared" si="45"/>
        <v>0.49393456000000002</v>
      </c>
      <c r="BX152" s="19">
        <f t="shared" si="45"/>
        <v>0.59228970999999997</v>
      </c>
      <c r="BY152" s="19">
        <f t="shared" si="45"/>
        <v>0.68094488999999991</v>
      </c>
      <c r="BZ152" s="19">
        <f t="shared" si="45"/>
        <v>0.80490955999999991</v>
      </c>
    </row>
    <row r="153" spans="1:78" customFormat="1" x14ac:dyDescent="0.2">
      <c r="A153" s="10">
        <v>1004</v>
      </c>
      <c r="B153" s="10" t="s">
        <v>94</v>
      </c>
      <c r="C153" s="21">
        <v>61.811193250000002</v>
      </c>
      <c r="D153" s="21">
        <v>68.518305290000001</v>
      </c>
      <c r="E153" s="21">
        <v>63.64327079000001</v>
      </c>
      <c r="F153" s="21">
        <v>64.751738110000005</v>
      </c>
      <c r="G153" s="21">
        <v>64.95928305999999</v>
      </c>
      <c r="H153" s="21">
        <v>63.116765919999999</v>
      </c>
      <c r="I153" s="21">
        <v>69.561069469999978</v>
      </c>
      <c r="J153" s="21">
        <v>65.523786779999995</v>
      </c>
      <c r="K153" s="21">
        <v>65.132364469999985</v>
      </c>
      <c r="L153" s="21">
        <v>61.437393449999995</v>
      </c>
      <c r="M153" s="21">
        <v>63.722542450000006</v>
      </c>
      <c r="N153" s="21">
        <v>64.984832660000009</v>
      </c>
      <c r="O153" s="29">
        <f t="shared" si="41"/>
        <v>777.1625456999999</v>
      </c>
      <c r="Q153" s="7">
        <v>1004</v>
      </c>
      <c r="R153" s="10" t="s">
        <v>94</v>
      </c>
      <c r="S153" s="21">
        <f>+'[13]11'!$E$64/10^6</f>
        <v>55.959689440000005</v>
      </c>
      <c r="T153" s="21">
        <f>+'[13]11'!$F$64/10^6</f>
        <v>62.786334959999998</v>
      </c>
      <c r="U153" s="21">
        <f>+'[13]11'!$G$64/10^6</f>
        <v>57.845882950000004</v>
      </c>
      <c r="V153" s="21">
        <f>+'[13]11'!$I$64/10^6</f>
        <v>58.957452300000007</v>
      </c>
      <c r="W153" s="21">
        <f>+'[13]11'!$J$64/10^6</f>
        <v>59.322723379999992</v>
      </c>
      <c r="X153" s="21">
        <f>+'[13]11'!$K$64/10^6</f>
        <v>57.209646069999998</v>
      </c>
      <c r="Y153" s="21">
        <f>+'[13]11'!$M$64/10^6</f>
        <v>63.864100479999983</v>
      </c>
      <c r="Z153" s="21">
        <f>+'[13]11'!$N$64/10^6</f>
        <v>59.574265259999997</v>
      </c>
      <c r="AA153" s="21">
        <f>+'[13]11'!$O$64/10^6</f>
        <v>58.953761069999985</v>
      </c>
      <c r="AB153" s="21">
        <f>+'[13]11'!$Q$64/10^6</f>
        <v>55.415815899999998</v>
      </c>
      <c r="AC153" s="21">
        <f>+'[13]11'!$R$64/10^6</f>
        <v>57.557236700000004</v>
      </c>
      <c r="AD153" s="21">
        <f>+'[13]11'!$S$64/10^6</f>
        <v>58.658655609999997</v>
      </c>
      <c r="AE153" s="29">
        <f t="shared" si="42"/>
        <v>706.10556411999994</v>
      </c>
      <c r="AG153" s="7">
        <v>1004</v>
      </c>
      <c r="AH153" s="10" t="s">
        <v>94</v>
      </c>
      <c r="AI153" s="21">
        <f>+'[13]11'!$E$76/10^6</f>
        <v>3.9711460499999998</v>
      </c>
      <c r="AJ153" s="21">
        <f>+'[13]11'!$F$76/10^6</f>
        <v>3.9217996099999999</v>
      </c>
      <c r="AK153" s="21">
        <f>+'[13]11'!$G$76/10^6</f>
        <v>3.88466793</v>
      </c>
      <c r="AL153" s="21">
        <f>+'[13]11'!$I$76/10^6</f>
        <v>3.8801011000000001</v>
      </c>
      <c r="AM153" s="21">
        <f>+'[13]11'!$J$76/10^6</f>
        <v>3.86955932</v>
      </c>
      <c r="AN153" s="21">
        <f>+'[13]11'!$K$76/10^6</f>
        <v>3.9681080199999998</v>
      </c>
      <c r="AO153" s="21">
        <f>+'[13]11'!$M$76/10^6</f>
        <v>3.8162159600000001</v>
      </c>
      <c r="AP153" s="21">
        <f>+'[13]11'!$N$76/10^6</f>
        <v>3.9517674300000003</v>
      </c>
      <c r="AQ153" s="21">
        <f>+'[13]11'!$O$76/10^6</f>
        <v>4.1146986700000001</v>
      </c>
      <c r="AR153" s="21">
        <f>+'[13]11'!$Q$76/10^6</f>
        <v>3.9701405400000001</v>
      </c>
      <c r="AS153" s="21">
        <f>+'[13]11'!$R$76/10^6</f>
        <v>4.2231406199999997</v>
      </c>
      <c r="AT153" s="21">
        <f>+'[13]11'!$S$76/10^6</f>
        <v>3.9877428799999999</v>
      </c>
      <c r="AU153" s="29">
        <f t="shared" si="43"/>
        <v>47.559088130000006</v>
      </c>
      <c r="AW153" s="7">
        <v>1004</v>
      </c>
      <c r="AX153" s="10" t="s">
        <v>94</v>
      </c>
      <c r="AY153" s="21">
        <f>+'[13]11'!$E$85/10^6</f>
        <v>1.8803577600000001</v>
      </c>
      <c r="AZ153" s="21">
        <f>+'[13]11'!$F$85/10^6</f>
        <v>1.8101707199999999</v>
      </c>
      <c r="BA153" s="21">
        <f>+'[13]11'!$G$85/10^6</f>
        <v>1.9127199100000001</v>
      </c>
      <c r="BB153" s="21">
        <f>+'[13]11'!$I$85/10^6</f>
        <v>1.91418471</v>
      </c>
      <c r="BC153" s="21">
        <f>+'[13]11'!$J$85/10^6</f>
        <v>1.7670003599999999</v>
      </c>
      <c r="BD153" s="21">
        <f>+'[13]11'!$K$85/10^6</f>
        <v>1.9390118300000001</v>
      </c>
      <c r="BE153" s="21">
        <f>+'[13]11'!$M$85/10^6</f>
        <v>1.8807530299999997</v>
      </c>
      <c r="BF153" s="21">
        <f>+'[13]11'!$N$85/10^6</f>
        <v>1.9977540899999999</v>
      </c>
      <c r="BG153" s="21">
        <f>+'[13]11'!$O$85/10^6</f>
        <v>2.06390473</v>
      </c>
      <c r="BH153" s="21">
        <f>+'[13]11'!$Q$85/10^6</f>
        <v>2.0514370099999999</v>
      </c>
      <c r="BI153" s="21">
        <f>+'[13]11'!$R$85/10^6</f>
        <v>1.9421651299999998</v>
      </c>
      <c r="BJ153" s="21">
        <f>+'[13]11'!$S$85/10^6</f>
        <v>2.3384341699999998</v>
      </c>
      <c r="BK153" s="29">
        <f t="shared" si="44"/>
        <v>23.497893449999999</v>
      </c>
      <c r="BM153" s="10">
        <v>1004</v>
      </c>
      <c r="BN153" s="10" t="s">
        <v>94</v>
      </c>
      <c r="BO153" s="21">
        <f t="shared" ref="BO153:BO179" si="46">+C153</f>
        <v>61.811193250000002</v>
      </c>
      <c r="BP153" s="21">
        <f t="shared" ref="BP153:BP179" si="47">+BO153+D153</f>
        <v>130.32949854</v>
      </c>
      <c r="BQ153" s="21">
        <f t="shared" si="45"/>
        <v>193.97276933000001</v>
      </c>
      <c r="BR153" s="21">
        <f t="shared" si="45"/>
        <v>258.72450744000002</v>
      </c>
      <c r="BS153" s="21">
        <f t="shared" si="45"/>
        <v>323.68379049999999</v>
      </c>
      <c r="BT153" s="21">
        <f t="shared" si="45"/>
        <v>386.80055641999996</v>
      </c>
      <c r="BU153" s="21">
        <f t="shared" si="45"/>
        <v>456.36162588999991</v>
      </c>
      <c r="BV153" s="21">
        <f t="shared" si="45"/>
        <v>521.88541266999994</v>
      </c>
      <c r="BW153" s="21">
        <f t="shared" si="45"/>
        <v>587.01777713999991</v>
      </c>
      <c r="BX153" s="21">
        <f t="shared" si="45"/>
        <v>648.45517058999985</v>
      </c>
      <c r="BY153" s="21">
        <f t="shared" si="45"/>
        <v>712.17771303999984</v>
      </c>
      <c r="BZ153" s="21">
        <f t="shared" si="45"/>
        <v>777.1625456999999</v>
      </c>
    </row>
    <row r="154" spans="1:78" customFormat="1" x14ac:dyDescent="0.2">
      <c r="A154" s="10">
        <v>1005</v>
      </c>
      <c r="B154" s="10" t="s">
        <v>13</v>
      </c>
      <c r="C154" s="21">
        <v>0.91814243999999989</v>
      </c>
      <c r="D154" s="21">
        <v>0.94532129000000009</v>
      </c>
      <c r="E154" s="21">
        <v>0.87469709000000007</v>
      </c>
      <c r="F154" s="21">
        <v>0.96507259999999984</v>
      </c>
      <c r="G154" s="21">
        <v>0.91698886000000013</v>
      </c>
      <c r="H154" s="21">
        <v>0.96443212999999994</v>
      </c>
      <c r="I154" s="21">
        <v>1.0415512499999999</v>
      </c>
      <c r="J154" s="21">
        <v>1.1035693200000001</v>
      </c>
      <c r="K154" s="21">
        <v>0.99978229000000007</v>
      </c>
      <c r="L154" s="21">
        <v>0.86894773000000014</v>
      </c>
      <c r="M154" s="21">
        <v>0.94235124000000003</v>
      </c>
      <c r="N154" s="21">
        <v>0.94561377000000002</v>
      </c>
      <c r="O154" s="29">
        <f t="shared" si="41"/>
        <v>11.486470010000001</v>
      </c>
      <c r="Q154" s="10">
        <v>1005</v>
      </c>
      <c r="R154" s="10" t="s">
        <v>13</v>
      </c>
      <c r="S154" s="21">
        <f>+'[13]12'!$E$64/10^6</f>
        <v>0.81230902999999988</v>
      </c>
      <c r="T154" s="21">
        <f>+'[13]12'!$F$64/10^6</f>
        <v>0.82284486000000001</v>
      </c>
      <c r="U154" s="21">
        <f>+'[13]12'!$G$64/10^6</f>
        <v>0.76716670000000009</v>
      </c>
      <c r="V154" s="21">
        <f>+'[13]12'!$I$64/10^6</f>
        <v>0.85376413999999989</v>
      </c>
      <c r="W154" s="21">
        <f>+'[13]12'!$J$64/10^6</f>
        <v>0.80992217</v>
      </c>
      <c r="X154" s="21">
        <f>+'[13]12'!$K$64/10^6</f>
        <v>0.83950444999999996</v>
      </c>
      <c r="Y154" s="21">
        <f>+'[13]12'!$M$64/10^6</f>
        <v>0.93251724999999996</v>
      </c>
      <c r="Z154" s="21">
        <f>+'[13]12'!$N$64/10^6</f>
        <v>0.99125411999999991</v>
      </c>
      <c r="AA154" s="21">
        <f>+'[13]12'!$O$64/10^6</f>
        <v>0.88962377999999998</v>
      </c>
      <c r="AB154" s="21">
        <f>+'[13]12'!$Q$64/10^6</f>
        <v>0.75700269000000009</v>
      </c>
      <c r="AC154" s="21">
        <f>+'[13]12'!$R$64/10^6</f>
        <v>0.83135274999999997</v>
      </c>
      <c r="AD154" s="21">
        <f>+'[13]12'!$S$64/10^6</f>
        <v>0.82961708000000001</v>
      </c>
      <c r="AE154" s="29">
        <f t="shared" si="42"/>
        <v>10.13687902</v>
      </c>
      <c r="AG154" s="10">
        <v>1005</v>
      </c>
      <c r="AH154" s="10" t="s">
        <v>13</v>
      </c>
      <c r="AI154" s="21">
        <f>+'[13]12'!$E$76/10^6</f>
        <v>9.7358130000000001E-2</v>
      </c>
      <c r="AJ154" s="21">
        <f>+'[13]12'!$F$76/10^6</f>
        <v>0.11374691000000001</v>
      </c>
      <c r="AK154" s="21">
        <f>+'[13]12'!$G$76/10^6</f>
        <v>9.6140000000000003E-2</v>
      </c>
      <c r="AL154" s="21">
        <f>+'[13]12'!$I$76/10^6</f>
        <v>0.10149625999999999</v>
      </c>
      <c r="AM154" s="21">
        <f>+'[13]12'!$J$76/10^6</f>
        <v>9.7738130000000006E-2</v>
      </c>
      <c r="AN154" s="21">
        <f>+'[13]12'!$K$76/10^6</f>
        <v>0.10448317999999999</v>
      </c>
      <c r="AO154" s="21">
        <f>+'[13]12'!$M$76/10^6</f>
        <v>9.7369999999999998E-2</v>
      </c>
      <c r="AP154" s="21">
        <f>+'[13]12'!$N$76/10^6</f>
        <v>0.10046813</v>
      </c>
      <c r="AQ154" s="21">
        <f>+'[13]12'!$O$76/10^6</f>
        <v>9.8570000000000005E-2</v>
      </c>
      <c r="AR154" s="21">
        <f>+'[13]12'!$Q$76/10^6</f>
        <v>9.9019999999999997E-2</v>
      </c>
      <c r="AS154" s="21">
        <f>+'[13]12'!$R$76/10^6</f>
        <v>9.851E-2</v>
      </c>
      <c r="AT154" s="21">
        <f>+'[13]12'!$S$76/10^6</f>
        <v>0.10342625999999999</v>
      </c>
      <c r="AU154" s="29">
        <f t="shared" si="43"/>
        <v>1.2083270000000002</v>
      </c>
      <c r="AW154" s="10">
        <v>1005</v>
      </c>
      <c r="AX154" s="10" t="s">
        <v>13</v>
      </c>
      <c r="AY154" s="21">
        <f>+'[13]12'!$E$85/10^6</f>
        <v>8.4752799999999982E-3</v>
      </c>
      <c r="AZ154" s="21">
        <f>+'[13]12'!$F$85/10^6</f>
        <v>8.729520000000001E-3</v>
      </c>
      <c r="BA154" s="21">
        <f>+'[13]12'!$G$85/10^6</f>
        <v>1.139039E-2</v>
      </c>
      <c r="BB154" s="21">
        <f>+'[13]12'!$I$85/10^6</f>
        <v>9.8122000000000001E-3</v>
      </c>
      <c r="BC154" s="21">
        <f>+'[13]12'!$J$85/10^6</f>
        <v>9.3285600000000014E-3</v>
      </c>
      <c r="BD154" s="21">
        <f>+'[13]12'!$K$85/10^6</f>
        <v>2.0444500000000001E-2</v>
      </c>
      <c r="BE154" s="21">
        <f>+'[13]12'!$M$85/10^6</f>
        <v>1.1664000000000001E-2</v>
      </c>
      <c r="BF154" s="21">
        <f>+'[13]12'!$N$85/10^6</f>
        <v>1.1847069999999999E-2</v>
      </c>
      <c r="BG154" s="21">
        <f>+'[13]12'!$O$85/10^6</f>
        <v>1.158851E-2</v>
      </c>
      <c r="BH154" s="21">
        <f>+'[13]12'!$Q$85/10^6</f>
        <v>1.292504E-2</v>
      </c>
      <c r="BI154" s="21">
        <f>+'[13]12'!$R$85/10^6</f>
        <v>1.2488490000000001E-2</v>
      </c>
      <c r="BJ154" s="21">
        <f>+'[13]12'!$S$85/10^6</f>
        <v>1.257043E-2</v>
      </c>
      <c r="BK154" s="29">
        <f t="shared" si="44"/>
        <v>0.14126399000000001</v>
      </c>
      <c r="BM154" s="10">
        <v>1005</v>
      </c>
      <c r="BN154" s="10" t="s">
        <v>13</v>
      </c>
      <c r="BO154" s="21">
        <f t="shared" si="46"/>
        <v>0.91814243999999989</v>
      </c>
      <c r="BP154" s="21">
        <f t="shared" si="47"/>
        <v>1.8634637299999999</v>
      </c>
      <c r="BQ154" s="21">
        <f t="shared" si="45"/>
        <v>2.7381608200000001</v>
      </c>
      <c r="BR154" s="21">
        <f t="shared" si="45"/>
        <v>3.7032334200000001</v>
      </c>
      <c r="BS154" s="21">
        <f t="shared" si="45"/>
        <v>4.6202222800000001</v>
      </c>
      <c r="BT154" s="21">
        <f t="shared" si="45"/>
        <v>5.5846544099999997</v>
      </c>
      <c r="BU154" s="21">
        <f t="shared" si="45"/>
        <v>6.6262056600000001</v>
      </c>
      <c r="BV154" s="21">
        <f t="shared" si="45"/>
        <v>7.7297749800000002</v>
      </c>
      <c r="BW154" s="21">
        <f t="shared" si="45"/>
        <v>8.7295572700000008</v>
      </c>
      <c r="BX154" s="21">
        <f t="shared" si="45"/>
        <v>9.5985050000000012</v>
      </c>
      <c r="BY154" s="21">
        <f t="shared" si="45"/>
        <v>10.540856240000002</v>
      </c>
      <c r="BZ154" s="21">
        <f t="shared" si="45"/>
        <v>11.486470010000001</v>
      </c>
    </row>
    <row r="155" spans="1:78" customFormat="1" x14ac:dyDescent="0.2">
      <c r="A155" s="10">
        <v>1006</v>
      </c>
      <c r="B155" s="10" t="s">
        <v>14</v>
      </c>
      <c r="C155" s="21">
        <v>4.6437303699999992</v>
      </c>
      <c r="D155" s="21">
        <v>4.7394802</v>
      </c>
      <c r="E155" s="21">
        <v>4.90055218</v>
      </c>
      <c r="F155" s="21">
        <v>5.0644200299999991</v>
      </c>
      <c r="G155" s="21">
        <v>5.3648818800000004</v>
      </c>
      <c r="H155" s="21">
        <v>4.9706168199999992</v>
      </c>
      <c r="I155" s="21">
        <v>5.5173120000000004</v>
      </c>
      <c r="J155" s="21">
        <v>5.7511756099999998</v>
      </c>
      <c r="K155" s="21">
        <v>5.1560521899999996</v>
      </c>
      <c r="L155" s="21">
        <v>4.8640194499999998</v>
      </c>
      <c r="M155" s="21">
        <v>4.8003691500000008</v>
      </c>
      <c r="N155" s="21">
        <v>4.9419216200000005</v>
      </c>
      <c r="O155" s="29">
        <f t="shared" si="41"/>
        <v>60.7145315</v>
      </c>
      <c r="Q155" s="10">
        <v>1006</v>
      </c>
      <c r="R155" s="10" t="s">
        <v>14</v>
      </c>
      <c r="S155" s="21">
        <f>+'[13]13'!$E$64/10^6</f>
        <v>3.5759816599999996</v>
      </c>
      <c r="T155" s="21">
        <f>+'[13]13'!$F$64/10^6</f>
        <v>3.6802886299999997</v>
      </c>
      <c r="U155" s="21">
        <f>+'[13]13'!$G$64/10^6</f>
        <v>3.7649796699999998</v>
      </c>
      <c r="V155" s="21">
        <f>+'[13]13'!$I$64/10^6</f>
        <v>3.9753460199999995</v>
      </c>
      <c r="W155" s="21">
        <f>+'[13]13'!$J$64/10^6</f>
        <v>4.1417984500000005</v>
      </c>
      <c r="X155" s="21">
        <f>+'[13]13'!$K$64/10^6</f>
        <v>3.8666923199999998</v>
      </c>
      <c r="Y155" s="21">
        <f>+'[13]13'!$M$64/10^6</f>
        <v>4.4266613399999999</v>
      </c>
      <c r="Z155" s="21">
        <f>+'[13]13'!$N$64/10^6</f>
        <v>4.6032644600000001</v>
      </c>
      <c r="AA155" s="21">
        <f>+'[13]13'!$O$64/10^6</f>
        <v>4.0504700499999995</v>
      </c>
      <c r="AB155" s="21">
        <f>+'[13]13'!$Q$64/10^6</f>
        <v>3.6878518300000005</v>
      </c>
      <c r="AC155" s="21">
        <f>+'[13]13'!$R$64/10^6</f>
        <v>3.7138877200000002</v>
      </c>
      <c r="AD155" s="21">
        <f>+'[13]13'!$S$64/10^6</f>
        <v>3.7169625999999996</v>
      </c>
      <c r="AE155" s="29">
        <f t="shared" si="42"/>
        <v>47.204184750000003</v>
      </c>
      <c r="AG155" s="10">
        <v>1006</v>
      </c>
      <c r="AH155" s="10" t="s">
        <v>14</v>
      </c>
      <c r="AI155" s="21">
        <f>+'[13]13'!$E$76/10^6</f>
        <v>0.53402963000000003</v>
      </c>
      <c r="AJ155" s="21">
        <f>+'[13]13'!$F$76/10^6</f>
        <v>0.53449999999999998</v>
      </c>
      <c r="AK155" s="21">
        <f>+'[13]13'!$G$76/10^6</f>
        <v>0.5345875699999999</v>
      </c>
      <c r="AL155" s="21">
        <f>+'[13]13'!$I$76/10^6</f>
        <v>0.53401701000000001</v>
      </c>
      <c r="AM155" s="21">
        <f>+'[13]13'!$J$76/10^6</f>
        <v>0.58302261</v>
      </c>
      <c r="AN155" s="21">
        <f>+'[13]13'!$K$76/10^6</f>
        <v>0.53096299000000002</v>
      </c>
      <c r="AO155" s="21">
        <f>+'[13]13'!$M$76/10^6</f>
        <v>0.53120000000000001</v>
      </c>
      <c r="AP155" s="21">
        <f>+'[13]13'!$N$76/10^6</f>
        <v>0.53792813000000006</v>
      </c>
      <c r="AQ155" s="21">
        <f>+'[13]13'!$O$76/10^6</f>
        <v>0.53683859999999994</v>
      </c>
      <c r="AR155" s="21">
        <f>+'[13]13'!$Q$76/10^6</f>
        <v>0.58056262000000003</v>
      </c>
      <c r="AS155" s="21">
        <f>+'[13]13'!$R$76/10^6</f>
        <v>0.57369813000000003</v>
      </c>
      <c r="AT155" s="21">
        <f>+'[13]13'!$S$76/10^6</f>
        <v>0.55986419999999992</v>
      </c>
      <c r="AU155" s="29">
        <f t="shared" si="43"/>
        <v>6.5712114900000005</v>
      </c>
      <c r="AW155" s="10">
        <v>1006</v>
      </c>
      <c r="AX155" s="10" t="s">
        <v>14</v>
      </c>
      <c r="AY155" s="21">
        <f>+'[13]13'!$E$85/10^6</f>
        <v>0.53371908000000001</v>
      </c>
      <c r="AZ155" s="21">
        <f>+'[13]13'!$F$85/10^6</f>
        <v>0.52469157</v>
      </c>
      <c r="BA155" s="21">
        <f>+'[13]13'!$G$85/10^6</f>
        <v>0.60098493999999991</v>
      </c>
      <c r="BB155" s="21">
        <f>+'[13]13'!$I$85/10^6</f>
        <v>0.55505700000000002</v>
      </c>
      <c r="BC155" s="21">
        <f>+'[13]13'!$J$85/10^6</f>
        <v>0.64006082000000009</v>
      </c>
      <c r="BD155" s="21">
        <f>+'[13]13'!$K$85/10^6</f>
        <v>0.57296151000000006</v>
      </c>
      <c r="BE155" s="21">
        <f>+'[13]13'!$M$85/10^6</f>
        <v>0.55945065999999999</v>
      </c>
      <c r="BF155" s="21">
        <f>+'[13]13'!$N$85/10^6</f>
        <v>0.60998301999999993</v>
      </c>
      <c r="BG155" s="21">
        <f>+'[13]13'!$O$85/10^6</f>
        <v>0.56874354000000005</v>
      </c>
      <c r="BH155" s="21">
        <f>+'[13]13'!$Q$85/10^6</f>
        <v>0.59560500000000005</v>
      </c>
      <c r="BI155" s="21">
        <f>+'[13]13'!$R$85/10^6</f>
        <v>0.51278329999999994</v>
      </c>
      <c r="BJ155" s="21">
        <f>+'[13]13'!$S$85/10^6</f>
        <v>0.66509482000000009</v>
      </c>
      <c r="BK155" s="29">
        <f t="shared" si="44"/>
        <v>6.9391352599999996</v>
      </c>
      <c r="BM155" s="10">
        <v>1006</v>
      </c>
      <c r="BN155" s="10" t="s">
        <v>14</v>
      </c>
      <c r="BO155" s="21">
        <f t="shared" si="46"/>
        <v>4.6437303699999992</v>
      </c>
      <c r="BP155" s="21">
        <f t="shared" si="47"/>
        <v>9.3832105699999993</v>
      </c>
      <c r="BQ155" s="21">
        <f t="shared" si="45"/>
        <v>14.283762749999999</v>
      </c>
      <c r="BR155" s="21">
        <f t="shared" si="45"/>
        <v>19.348182779999998</v>
      </c>
      <c r="BS155" s="21">
        <f t="shared" si="45"/>
        <v>24.713064660000001</v>
      </c>
      <c r="BT155" s="21">
        <f t="shared" si="45"/>
        <v>29.683681480000001</v>
      </c>
      <c r="BU155" s="21">
        <f t="shared" si="45"/>
        <v>35.200993480000001</v>
      </c>
      <c r="BV155" s="21">
        <f t="shared" si="45"/>
        <v>40.952169089999998</v>
      </c>
      <c r="BW155" s="21">
        <f t="shared" si="45"/>
        <v>46.108221279999995</v>
      </c>
      <c r="BX155" s="21">
        <f t="shared" si="45"/>
        <v>50.972240729999996</v>
      </c>
      <c r="BY155" s="21">
        <f t="shared" si="45"/>
        <v>55.772609879999997</v>
      </c>
      <c r="BZ155" s="21">
        <f t="shared" si="45"/>
        <v>60.7145315</v>
      </c>
    </row>
    <row r="156" spans="1:78" customFormat="1" x14ac:dyDescent="0.2">
      <c r="A156" s="10">
        <v>1007</v>
      </c>
      <c r="B156" s="10" t="s">
        <v>15</v>
      </c>
      <c r="C156" s="21">
        <v>8.57462211</v>
      </c>
      <c r="D156" s="21">
        <v>9.0018860000000007</v>
      </c>
      <c r="E156" s="21">
        <v>9.2222155000000008</v>
      </c>
      <c r="F156" s="21">
        <v>9.5597262800000014</v>
      </c>
      <c r="G156" s="21">
        <v>9.4804194699999993</v>
      </c>
      <c r="H156" s="21">
        <v>9.2455782600000003</v>
      </c>
      <c r="I156" s="21">
        <v>9.8216194399999992</v>
      </c>
      <c r="J156" s="21">
        <v>10.0831704</v>
      </c>
      <c r="K156" s="21">
        <v>9.7537635100000024</v>
      </c>
      <c r="L156" s="21">
        <v>9.2469369099999987</v>
      </c>
      <c r="M156" s="21">
        <v>9.3298837300000006</v>
      </c>
      <c r="N156" s="21">
        <v>9.1339971300000009</v>
      </c>
      <c r="O156" s="29">
        <f t="shared" si="41"/>
        <v>112.45381874</v>
      </c>
      <c r="Q156" s="10">
        <v>1007</v>
      </c>
      <c r="R156" s="10" t="s">
        <v>15</v>
      </c>
      <c r="S156" s="21">
        <f>+'[13]14'!$E$64/10^6</f>
        <v>7.3814423600000003</v>
      </c>
      <c r="T156" s="21">
        <f>+'[13]14'!$F$64/10^6</f>
        <v>7.7949032800000007</v>
      </c>
      <c r="U156" s="21">
        <f>+'[13]14'!$G$64/10^6</f>
        <v>7.9937840800000002</v>
      </c>
      <c r="V156" s="21">
        <f>+'[13]14'!$I$64/10^6</f>
        <v>8.3352069600000007</v>
      </c>
      <c r="W156" s="21">
        <f>+'[13]14'!$J$64/10^6</f>
        <v>8.2842093499999994</v>
      </c>
      <c r="X156" s="21">
        <f>+'[13]14'!$K$64/10^6</f>
        <v>7.8919132699999999</v>
      </c>
      <c r="Y156" s="21">
        <f>+'[13]14'!$M$64/10^6</f>
        <v>8.6099605299999986</v>
      </c>
      <c r="Z156" s="21">
        <f>+'[13]14'!$N$64/10^6</f>
        <v>8.8319498499999991</v>
      </c>
      <c r="AA156" s="21">
        <f>+'[13]14'!$O$64/10^6</f>
        <v>8.4641256600000023</v>
      </c>
      <c r="AB156" s="21">
        <f>+'[13]14'!$Q$64/10^6</f>
        <v>7.9808590099999988</v>
      </c>
      <c r="AC156" s="21">
        <f>+'[13]14'!$R$64/10^6</f>
        <v>8.0472721500000013</v>
      </c>
      <c r="AD156" s="21">
        <f>+'[13]14'!$S$64/10^6</f>
        <v>7.8307021100000007</v>
      </c>
      <c r="AE156" s="29">
        <f t="shared" si="42"/>
        <v>97.446328610000009</v>
      </c>
      <c r="AG156" s="10">
        <v>1007</v>
      </c>
      <c r="AH156" s="10" t="s">
        <v>15</v>
      </c>
      <c r="AI156" s="21">
        <f>+'[13]14'!$E$76/10^6</f>
        <v>0.65320858999999998</v>
      </c>
      <c r="AJ156" s="21">
        <f>+'[13]14'!$F$76/10^6</f>
        <v>0.66836784999999999</v>
      </c>
      <c r="AK156" s="21">
        <f>+'[13]14'!$G$76/10^6</f>
        <v>0.66074822</v>
      </c>
      <c r="AL156" s="21">
        <f>+'[13]14'!$I$76/10^6</f>
        <v>0.66122318000000002</v>
      </c>
      <c r="AM156" s="21">
        <f>+'[13]14'!$J$76/10^6</f>
        <v>0.67205419999999993</v>
      </c>
      <c r="AN156" s="21">
        <f>+'[13]14'!$K$76/10^6</f>
        <v>0.78632963</v>
      </c>
      <c r="AO156" s="21">
        <f>+'[13]14'!$M$76/10^6</f>
        <v>0.66518999999999995</v>
      </c>
      <c r="AP156" s="21">
        <f>+'[13]14'!$N$76/10^6</f>
        <v>0.68000954000000002</v>
      </c>
      <c r="AQ156" s="21">
        <f>+'[13]14'!$O$76/10^6</f>
        <v>0.72919642000000007</v>
      </c>
      <c r="AR156" s="21">
        <f>+'[13]14'!$Q$76/10^6</f>
        <v>0.68676541000000002</v>
      </c>
      <c r="AS156" s="21">
        <f>+'[13]14'!$R$76/10^6</f>
        <v>0.71982822999999996</v>
      </c>
      <c r="AT156" s="21">
        <f>+'[13]14'!$S$76/10^6</f>
        <v>0.70745711</v>
      </c>
      <c r="AU156" s="29">
        <f t="shared" si="43"/>
        <v>8.2903783799999999</v>
      </c>
      <c r="AW156" s="10">
        <v>1007</v>
      </c>
      <c r="AX156" s="10" t="s">
        <v>15</v>
      </c>
      <c r="AY156" s="21">
        <f>+'[13]14'!$E$85/10^6</f>
        <v>0.53997116000000001</v>
      </c>
      <c r="AZ156" s="21">
        <f>+'[13]14'!$F$85/10^6</f>
        <v>0.53861486999999997</v>
      </c>
      <c r="BA156" s="21">
        <f>+'[13]14'!$G$85/10^6</f>
        <v>0.56768319999999994</v>
      </c>
      <c r="BB156" s="21">
        <f>+'[13]14'!$I$85/10^6</f>
        <v>0.56329614000000006</v>
      </c>
      <c r="BC156" s="21">
        <f>+'[13]14'!$J$85/10^6</f>
        <v>0.52415592</v>
      </c>
      <c r="BD156" s="21">
        <f>+'[13]14'!$K$85/10^6</f>
        <v>0.56733535999999996</v>
      </c>
      <c r="BE156" s="21">
        <f>+'[13]14'!$M$85/10^6</f>
        <v>0.54646890999999986</v>
      </c>
      <c r="BF156" s="21">
        <f>+'[13]14'!$N$85/10^6</f>
        <v>0.57121100999999996</v>
      </c>
      <c r="BG156" s="21">
        <f>+'[13]14'!$O$85/10^6</f>
        <v>0.56044142999999991</v>
      </c>
      <c r="BH156" s="21">
        <f>+'[13]14'!$Q$85/10^6</f>
        <v>0.57931248999999996</v>
      </c>
      <c r="BI156" s="21">
        <f>+'[13]14'!$R$85/10^6</f>
        <v>0.56278335000000002</v>
      </c>
      <c r="BJ156" s="21">
        <f>+'[13]14'!$S$85/10^6</f>
        <v>0.59583791000000008</v>
      </c>
      <c r="BK156" s="29">
        <f t="shared" si="44"/>
        <v>6.7171117500000008</v>
      </c>
      <c r="BM156" s="10">
        <v>1007</v>
      </c>
      <c r="BN156" s="10" t="s">
        <v>15</v>
      </c>
      <c r="BO156" s="21">
        <f t="shared" si="46"/>
        <v>8.57462211</v>
      </c>
      <c r="BP156" s="21">
        <f t="shared" si="47"/>
        <v>17.576508109999999</v>
      </c>
      <c r="BQ156" s="21">
        <f t="shared" si="45"/>
        <v>26.79872361</v>
      </c>
      <c r="BR156" s="21">
        <f t="shared" si="45"/>
        <v>36.358449890000003</v>
      </c>
      <c r="BS156" s="21">
        <f t="shared" si="45"/>
        <v>45.838869360000004</v>
      </c>
      <c r="BT156" s="21">
        <f t="shared" si="45"/>
        <v>55.084447620000006</v>
      </c>
      <c r="BU156" s="21">
        <f t="shared" si="45"/>
        <v>64.906067059999998</v>
      </c>
      <c r="BV156" s="21">
        <f t="shared" si="45"/>
        <v>74.989237459999998</v>
      </c>
      <c r="BW156" s="21">
        <f t="shared" si="45"/>
        <v>84.743000969999997</v>
      </c>
      <c r="BX156" s="21">
        <f t="shared" si="45"/>
        <v>93.989937879999999</v>
      </c>
      <c r="BY156" s="21">
        <f t="shared" si="45"/>
        <v>103.31982161000001</v>
      </c>
      <c r="BZ156" s="21">
        <f t="shared" si="45"/>
        <v>112.45381874</v>
      </c>
    </row>
    <row r="157" spans="1:78" customFormat="1" x14ac:dyDescent="0.2">
      <c r="A157" s="10">
        <v>1008</v>
      </c>
      <c r="B157" s="10" t="s">
        <v>16</v>
      </c>
      <c r="C157" s="21">
        <v>2.33726455</v>
      </c>
      <c r="D157" s="21">
        <v>2.5114727100000001</v>
      </c>
      <c r="E157" s="21">
        <v>2.5435336099999999</v>
      </c>
      <c r="F157" s="21">
        <v>2.6935752800000001</v>
      </c>
      <c r="G157" s="21">
        <v>2.52346512</v>
      </c>
      <c r="H157" s="21">
        <v>2.4171814200000004</v>
      </c>
      <c r="I157" s="21">
        <v>2.6152365199999998</v>
      </c>
      <c r="J157" s="21">
        <v>2.4864978900000003</v>
      </c>
      <c r="K157" s="21">
        <v>2.4219217899999999</v>
      </c>
      <c r="L157" s="21">
        <v>2.4312869399999997</v>
      </c>
      <c r="M157" s="21">
        <v>2.6472224099999995</v>
      </c>
      <c r="N157" s="21">
        <v>2.5485605599999999</v>
      </c>
      <c r="O157" s="29">
        <f t="shared" si="41"/>
        <v>30.177218799999999</v>
      </c>
      <c r="Q157" s="10">
        <v>1008</v>
      </c>
      <c r="R157" s="10" t="s">
        <v>16</v>
      </c>
      <c r="S157" s="21">
        <f>+'[13]15'!$E$64/10^6</f>
        <v>2.1482030699999997</v>
      </c>
      <c r="T157" s="21">
        <f>+'[13]15'!$F$64/10^6</f>
        <v>2.3160514000000001</v>
      </c>
      <c r="U157" s="21">
        <f>+'[13]15'!$G$64/10^6</f>
        <v>2.3475600600000002</v>
      </c>
      <c r="V157" s="21">
        <f>+'[13]15'!$I$64/10^6</f>
        <v>2.4967828700000001</v>
      </c>
      <c r="W157" s="21">
        <f>+'[13]15'!$J$64/10^6</f>
        <v>2.3255087000000003</v>
      </c>
      <c r="X157" s="21">
        <f>+'[13]15'!$K$64/10^6</f>
        <v>2.2126373800000003</v>
      </c>
      <c r="Y157" s="21">
        <f>+'[13]15'!$M$64/10^6</f>
        <v>2.41257959</v>
      </c>
      <c r="Z157" s="21">
        <f>+'[13]15'!$N$64/10^6</f>
        <v>2.2756451499999999</v>
      </c>
      <c r="AA157" s="21">
        <f>+'[13]15'!$O$64/10^6</f>
        <v>2.2119868599999997</v>
      </c>
      <c r="AB157" s="21">
        <f>+'[13]15'!$Q$64/10^6</f>
        <v>2.2207602799999995</v>
      </c>
      <c r="AC157" s="21">
        <f>+'[13]15'!$R$64/10^6</f>
        <v>2.4381867599999998</v>
      </c>
      <c r="AD157" s="21">
        <f>+'[13]15'!$S$64/10^6</f>
        <v>2.3276896000000002</v>
      </c>
      <c r="AE157" s="29">
        <f t="shared" si="42"/>
        <v>27.73359172</v>
      </c>
      <c r="AG157" s="10">
        <v>1008</v>
      </c>
      <c r="AH157" s="10" t="s">
        <v>16</v>
      </c>
      <c r="AI157" s="21">
        <f>+'[13]15'!$E$76/10^6</f>
        <v>0.158</v>
      </c>
      <c r="AJ157" s="21">
        <f>+'[13]15'!$F$76/10^6</f>
        <v>0.16178999999999999</v>
      </c>
      <c r="AK157" s="21">
        <f>+'[13]15'!$G$76/10^6</f>
        <v>0.15995000000000001</v>
      </c>
      <c r="AL157" s="21">
        <f>+'[13]15'!$I$76/10^6</f>
        <v>0.16003000000000001</v>
      </c>
      <c r="AM157" s="21">
        <f>+'[13]15'!$J$76/10^6</f>
        <v>0.16238</v>
      </c>
      <c r="AN157" s="21">
        <f>+'[13]15'!$K$76/10^6</f>
        <v>0.16361999999999999</v>
      </c>
      <c r="AO157" s="21">
        <f>+'[13]15'!$M$76/10^6</f>
        <v>0.16347999999999999</v>
      </c>
      <c r="AP157" s="21">
        <f>+'[13]15'!$N$76/10^6</f>
        <v>0.16606000000000001</v>
      </c>
      <c r="AQ157" s="21">
        <f>+'[13]15'!$O$76/10^6</f>
        <v>0.16666</v>
      </c>
      <c r="AR157" s="21">
        <f>+'[13]15'!$Q$76/10^6</f>
        <v>0.1661</v>
      </c>
      <c r="AS157" s="21">
        <f>+'[13]15'!$R$76/10^6</f>
        <v>0.16778000000000001</v>
      </c>
      <c r="AT157" s="21">
        <f>+'[13]15'!$S$76/10^6</f>
        <v>0.17312991</v>
      </c>
      <c r="AU157" s="29">
        <f t="shared" si="43"/>
        <v>1.9689799100000003</v>
      </c>
      <c r="AW157" s="10">
        <v>1008</v>
      </c>
      <c r="AX157" s="10" t="s">
        <v>16</v>
      </c>
      <c r="AY157" s="21">
        <f>+'[13]15'!$E$85/10^6</f>
        <v>3.1061479999999999E-2</v>
      </c>
      <c r="AZ157" s="21">
        <f>+'[13]15'!$F$85/10^6</f>
        <v>3.3631309999999998E-2</v>
      </c>
      <c r="BA157" s="21">
        <f>+'[13]15'!$G$85/10^6</f>
        <v>3.6023550000000001E-2</v>
      </c>
      <c r="BB157" s="21">
        <f>+'[13]15'!$I$85/10^6</f>
        <v>3.6762410000000002E-2</v>
      </c>
      <c r="BC157" s="21">
        <f>+'[13]15'!$J$85/10^6</f>
        <v>3.5576419999999997E-2</v>
      </c>
      <c r="BD157" s="21">
        <f>+'[13]15'!$K$85/10^6</f>
        <v>4.0924040000000002E-2</v>
      </c>
      <c r="BE157" s="21">
        <f>+'[13]15'!$M$85/10^6</f>
        <v>3.9176929999999999E-2</v>
      </c>
      <c r="BF157" s="21">
        <f>+'[13]15'!$N$85/10^6</f>
        <v>4.4792740000000004E-2</v>
      </c>
      <c r="BG157" s="21">
        <f>+'[13]15'!$O$85/10^6</f>
        <v>4.327493000000001E-2</v>
      </c>
      <c r="BH157" s="21">
        <f>+'[13]15'!$Q$85/10^6</f>
        <v>4.4426660000000007E-2</v>
      </c>
      <c r="BI157" s="21">
        <f>+'[13]15'!$R$85/10^6</f>
        <v>4.1255649999999991E-2</v>
      </c>
      <c r="BJ157" s="21">
        <f>+'[13]15'!$S$85/10^6</f>
        <v>4.774105E-2</v>
      </c>
      <c r="BK157" s="29">
        <f t="shared" si="44"/>
        <v>0.47464716999999995</v>
      </c>
      <c r="BM157" s="10">
        <v>1008</v>
      </c>
      <c r="BN157" s="10" t="s">
        <v>16</v>
      </c>
      <c r="BO157" s="21">
        <f t="shared" si="46"/>
        <v>2.33726455</v>
      </c>
      <c r="BP157" s="21">
        <f t="shared" si="47"/>
        <v>4.84873726</v>
      </c>
      <c r="BQ157" s="21">
        <f t="shared" si="45"/>
        <v>7.3922708699999999</v>
      </c>
      <c r="BR157" s="21">
        <f t="shared" si="45"/>
        <v>10.08584615</v>
      </c>
      <c r="BS157" s="21">
        <f t="shared" si="45"/>
        <v>12.609311269999999</v>
      </c>
      <c r="BT157" s="21">
        <f t="shared" si="45"/>
        <v>15.02649269</v>
      </c>
      <c r="BU157" s="21">
        <f t="shared" si="45"/>
        <v>17.641729210000001</v>
      </c>
      <c r="BV157" s="21">
        <f t="shared" si="45"/>
        <v>20.1282271</v>
      </c>
      <c r="BW157" s="21">
        <f t="shared" si="45"/>
        <v>22.550148889999999</v>
      </c>
      <c r="BX157" s="21">
        <f t="shared" si="45"/>
        <v>24.981435829999999</v>
      </c>
      <c r="BY157" s="21">
        <f t="shared" si="45"/>
        <v>27.62865824</v>
      </c>
      <c r="BZ157" s="21">
        <f t="shared" si="45"/>
        <v>30.177218799999999</v>
      </c>
    </row>
    <row r="158" spans="1:78" customFormat="1" x14ac:dyDescent="0.2">
      <c r="A158" s="10">
        <v>1009</v>
      </c>
      <c r="B158" s="10" t="s">
        <v>17</v>
      </c>
      <c r="C158" s="21">
        <v>2.1971404699999999</v>
      </c>
      <c r="D158" s="21">
        <v>2.2154687100000001</v>
      </c>
      <c r="E158" s="21">
        <v>2.21887758</v>
      </c>
      <c r="F158" s="21">
        <v>2.2261850600000002</v>
      </c>
      <c r="G158" s="21">
        <v>2.1761752300000006</v>
      </c>
      <c r="H158" s="21">
        <v>2.0578475899999997</v>
      </c>
      <c r="I158" s="21">
        <v>2.3242961799999997</v>
      </c>
      <c r="J158" s="21">
        <v>2.2158954599999996</v>
      </c>
      <c r="K158" s="21">
        <v>2.30468144</v>
      </c>
      <c r="L158" s="21">
        <v>2.22178304</v>
      </c>
      <c r="M158" s="21">
        <v>2.2254018900000001</v>
      </c>
      <c r="N158" s="21">
        <v>2.2319036299999997</v>
      </c>
      <c r="O158" s="29">
        <f t="shared" si="41"/>
        <v>26.615656279999996</v>
      </c>
      <c r="Q158" s="10">
        <v>1009</v>
      </c>
      <c r="R158" s="10" t="s">
        <v>17</v>
      </c>
      <c r="S158" s="21">
        <f>+'[13]16'!$E$64/10^6</f>
        <v>1.9671605999999999</v>
      </c>
      <c r="T158" s="21">
        <f>+'[13]16'!$F$64/10^6</f>
        <v>1.9808139</v>
      </c>
      <c r="U158" s="21">
        <f>+'[13]16'!$G$64/10^6</f>
        <v>1.98071244</v>
      </c>
      <c r="V158" s="21">
        <f>+'[13]16'!$I$64/10^6</f>
        <v>1.971814</v>
      </c>
      <c r="W158" s="21">
        <f>+'[13]16'!$J$64/10^6</f>
        <v>1.9433374000000001</v>
      </c>
      <c r="X158" s="21">
        <f>+'[13]16'!$K$64/10^6</f>
        <v>1.81030347</v>
      </c>
      <c r="Y158" s="21">
        <f>+'[13]16'!$M$64/10^6</f>
        <v>2.0865622999999998</v>
      </c>
      <c r="Z158" s="21">
        <f>+'[13]16'!$N$64/10^6</f>
        <v>1.9687515699999996</v>
      </c>
      <c r="AA158" s="21">
        <f>+'[13]16'!$O$64/10^6</f>
        <v>2.0740221999999999</v>
      </c>
      <c r="AB158" s="21">
        <f>+'[13]16'!$Q$64/10^6</f>
        <v>1.98030336</v>
      </c>
      <c r="AC158" s="21">
        <f>+'[13]16'!$R$64/10^6</f>
        <v>1.98418586</v>
      </c>
      <c r="AD158" s="21">
        <f>+'[13]16'!$S$64/10^6</f>
        <v>1.9903287599999999</v>
      </c>
      <c r="AE158" s="29">
        <f t="shared" si="42"/>
        <v>23.738295860000004</v>
      </c>
      <c r="AG158" s="10">
        <v>1009</v>
      </c>
      <c r="AH158" s="10" t="s">
        <v>17</v>
      </c>
      <c r="AI158" s="21">
        <f>+'[13]16'!$E$76/10^6</f>
        <v>0.18163000000000001</v>
      </c>
      <c r="AJ158" s="21">
        <f>+'[13]16'!$F$76/10^6</f>
        <v>0.18658074999999999</v>
      </c>
      <c r="AK158" s="21">
        <f>+'[13]16'!$G$76/10^6</f>
        <v>0.18851925</v>
      </c>
      <c r="AL158" s="21">
        <f>+'[13]16'!$I$76/10^6</f>
        <v>0.20362841000000001</v>
      </c>
      <c r="AM158" s="21">
        <f>+'[13]16'!$J$76/10^6</f>
        <v>0.18547812999999999</v>
      </c>
      <c r="AN158" s="21">
        <f>+'[13]16'!$K$76/10^6</f>
        <v>0.19342999999999999</v>
      </c>
      <c r="AO158" s="21">
        <f>+'[13]16'!$M$76/10^6</f>
        <v>0.18693000000000001</v>
      </c>
      <c r="AP158" s="21">
        <f>+'[13]16'!$N$76/10^6</f>
        <v>0.18817999999999999</v>
      </c>
      <c r="AQ158" s="21">
        <f>+'[13]16'!$O$76/10^6</f>
        <v>0.17971000000000001</v>
      </c>
      <c r="AR158" s="21">
        <f>+'[13]16'!$Q$76/10^6</f>
        <v>0.18704626000000002</v>
      </c>
      <c r="AS158" s="21">
        <f>+'[13]16'!$R$76/10^6</f>
        <v>0.18316766000000001</v>
      </c>
      <c r="AT158" s="21">
        <f>+'[13]16'!$S$76/10^6</f>
        <v>0.18336523999999998</v>
      </c>
      <c r="AU158" s="29">
        <f t="shared" si="43"/>
        <v>2.2476657000000002</v>
      </c>
      <c r="AW158" s="10">
        <v>1009</v>
      </c>
      <c r="AX158" s="10" t="s">
        <v>17</v>
      </c>
      <c r="AY158" s="21">
        <f>+'[13]16'!$E$85/10^6</f>
        <v>4.8349869999999996E-2</v>
      </c>
      <c r="AZ158" s="21">
        <f>+'[13]16'!$F$85/10^6</f>
        <v>4.8074059999999995E-2</v>
      </c>
      <c r="BA158" s="21">
        <f>+'[13]16'!$G$85/10^6</f>
        <v>4.9645889999999998E-2</v>
      </c>
      <c r="BB158" s="21">
        <f>+'[13]16'!$I$85/10^6</f>
        <v>5.074265E-2</v>
      </c>
      <c r="BC158" s="21">
        <f>+'[13]16'!$J$85/10^6</f>
        <v>4.7359699999999998E-2</v>
      </c>
      <c r="BD158" s="21">
        <f>+'[13]16'!$K$85/10^6</f>
        <v>5.4114119999999995E-2</v>
      </c>
      <c r="BE158" s="21">
        <f>+'[13]16'!$M$85/10^6</f>
        <v>5.0803879999999996E-2</v>
      </c>
      <c r="BF158" s="21">
        <f>+'[13]16'!$N$85/10^6</f>
        <v>5.8963889999999998E-2</v>
      </c>
      <c r="BG158" s="21">
        <f>+'[13]16'!$O$85/10^6</f>
        <v>5.094924E-2</v>
      </c>
      <c r="BH158" s="21">
        <f>+'[13]16'!$Q$85/10^6</f>
        <v>5.4433419999999996E-2</v>
      </c>
      <c r="BI158" s="21">
        <f>+'[13]16'!$R$85/10^6</f>
        <v>5.8048370000000002E-2</v>
      </c>
      <c r="BJ158" s="21">
        <f>+'[13]16'!$S$85/10^6</f>
        <v>5.8209629999999998E-2</v>
      </c>
      <c r="BK158" s="29">
        <f t="shared" si="44"/>
        <v>0.62969471999999993</v>
      </c>
      <c r="BM158" s="10">
        <v>1009</v>
      </c>
      <c r="BN158" s="10" t="s">
        <v>17</v>
      </c>
      <c r="BO158" s="21">
        <f t="shared" si="46"/>
        <v>2.1971404699999999</v>
      </c>
      <c r="BP158" s="21">
        <f t="shared" si="47"/>
        <v>4.4126091800000005</v>
      </c>
      <c r="BQ158" s="21">
        <f t="shared" si="45"/>
        <v>6.6314867600000005</v>
      </c>
      <c r="BR158" s="21">
        <f t="shared" si="45"/>
        <v>8.8576718200000002</v>
      </c>
      <c r="BS158" s="21">
        <f t="shared" si="45"/>
        <v>11.03384705</v>
      </c>
      <c r="BT158" s="21">
        <f t="shared" si="45"/>
        <v>13.09169464</v>
      </c>
      <c r="BU158" s="21">
        <f t="shared" si="45"/>
        <v>15.415990819999999</v>
      </c>
      <c r="BV158" s="21">
        <f t="shared" si="45"/>
        <v>17.63188628</v>
      </c>
      <c r="BW158" s="21">
        <f t="shared" si="45"/>
        <v>19.936567719999999</v>
      </c>
      <c r="BX158" s="21">
        <f t="shared" si="45"/>
        <v>22.158350759999998</v>
      </c>
      <c r="BY158" s="21">
        <f t="shared" si="45"/>
        <v>24.383752649999998</v>
      </c>
      <c r="BZ158" s="21">
        <f t="shared" si="45"/>
        <v>26.615656279999996</v>
      </c>
    </row>
    <row r="159" spans="1:78" customFormat="1" x14ac:dyDescent="0.2">
      <c r="A159" s="10">
        <v>1010</v>
      </c>
      <c r="B159" s="10" t="s">
        <v>19</v>
      </c>
      <c r="C159" s="21">
        <v>2.7599364700000009</v>
      </c>
      <c r="D159" s="21">
        <v>2.7699120799999997</v>
      </c>
      <c r="E159" s="21">
        <v>2.7326422300000006</v>
      </c>
      <c r="F159" s="21">
        <v>2.8422476099999998</v>
      </c>
      <c r="G159" s="21">
        <v>2.9608478000000003</v>
      </c>
      <c r="H159" s="21">
        <v>2.9542532300000004</v>
      </c>
      <c r="I159" s="21">
        <v>3.1032704999999998</v>
      </c>
      <c r="J159" s="21">
        <v>2.9608847800000007</v>
      </c>
      <c r="K159" s="21">
        <v>3.0621340799999994</v>
      </c>
      <c r="L159" s="21">
        <v>2.8079722900000004</v>
      </c>
      <c r="M159" s="21">
        <v>2.8056858500000001</v>
      </c>
      <c r="N159" s="21">
        <v>3.11162063</v>
      </c>
      <c r="O159" s="29">
        <f t="shared" si="41"/>
        <v>34.871407550000001</v>
      </c>
      <c r="Q159" s="10">
        <v>1010</v>
      </c>
      <c r="R159" s="10" t="s">
        <v>19</v>
      </c>
      <c r="S159" s="21">
        <f>+'[13]18'!$E$64/10^6</f>
        <v>2.4839515500000009</v>
      </c>
      <c r="T159" s="21">
        <f>+'[13]18'!$F$64/10^6</f>
        <v>2.4807628099999994</v>
      </c>
      <c r="U159" s="21">
        <f>+'[13]18'!$G$64/10^6</f>
        <v>2.4761502400000004</v>
      </c>
      <c r="V159" s="21">
        <f>+'[13]18'!$I$64/10^6</f>
        <v>2.5699568999999998</v>
      </c>
      <c r="W159" s="21">
        <f>+'[13]18'!$J$64/10^6</f>
        <v>2.7102270800000001</v>
      </c>
      <c r="X159" s="21">
        <f>+'[13]18'!$K$64/10^6</f>
        <v>2.6686429400000002</v>
      </c>
      <c r="Y159" s="21">
        <f>+'[13]18'!$M$64/10^6</f>
        <v>2.8376279000000002</v>
      </c>
      <c r="Z159" s="21">
        <f>+'[13]18'!$N$64/10^6</f>
        <v>2.7063598700000004</v>
      </c>
      <c r="AA159" s="21">
        <f>+'[13]18'!$O$64/10^6</f>
        <v>2.7886800299999996</v>
      </c>
      <c r="AB159" s="21">
        <f>+'[13]18'!$Q$64/10^6</f>
        <v>2.5347011200000003</v>
      </c>
      <c r="AC159" s="21">
        <f>+'[13]18'!$R$64/10^6</f>
        <v>2.5397692000000003</v>
      </c>
      <c r="AD159" s="21">
        <f>+'[13]18'!$S$64/10^6</f>
        <v>2.81151806</v>
      </c>
      <c r="AE159" s="29">
        <f t="shared" si="42"/>
        <v>31.608347699999999</v>
      </c>
      <c r="AG159" s="10">
        <v>1010</v>
      </c>
      <c r="AH159" s="10" t="s">
        <v>19</v>
      </c>
      <c r="AI159" s="21">
        <f>+'[13]18'!$E$76/10^6</f>
        <v>0.24867</v>
      </c>
      <c r="AJ159" s="21">
        <f>+'[13]18'!$F$76/10^6</f>
        <v>0.26235449</v>
      </c>
      <c r="AK159" s="21">
        <f>+'[13]18'!$G$76/10^6</f>
        <v>0.22667999999999999</v>
      </c>
      <c r="AL159" s="21">
        <f>+'[13]18'!$I$76/10^6</f>
        <v>0.24257000000000001</v>
      </c>
      <c r="AM159" s="21">
        <f>+'[13]18'!$J$76/10^6</f>
        <v>0.22198000000000001</v>
      </c>
      <c r="AN159" s="21">
        <f>+'[13]18'!$K$76/10^6</f>
        <v>0.24063000000000001</v>
      </c>
      <c r="AO159" s="21">
        <f>+'[13]18'!$M$76/10^6</f>
        <v>0.23336401000000001</v>
      </c>
      <c r="AP159" s="21">
        <f>+'[13]18'!$N$76/10^6</f>
        <v>0.22040999999999999</v>
      </c>
      <c r="AQ159" s="21">
        <f>+'[13]18'!$O$76/10^6</f>
        <v>0.23979</v>
      </c>
      <c r="AR159" s="21">
        <f>+'[13]18'!$Q$76/10^6</f>
        <v>0.23603018000000001</v>
      </c>
      <c r="AS159" s="21">
        <f>+'[13]18'!$R$76/10^6</f>
        <v>0.24427009</v>
      </c>
      <c r="AT159" s="21">
        <f>+'[13]18'!$S$76/10^6</f>
        <v>0.24243999999999999</v>
      </c>
      <c r="AU159" s="29">
        <f t="shared" si="43"/>
        <v>2.8591887700000003</v>
      </c>
      <c r="AW159" s="10">
        <v>1010</v>
      </c>
      <c r="AX159" s="10" t="s">
        <v>19</v>
      </c>
      <c r="AY159" s="21">
        <f>+'[13]18'!$E$85/10^6</f>
        <v>2.7314919999999999E-2</v>
      </c>
      <c r="AZ159" s="21">
        <f>+'[13]18'!$F$85/10^6</f>
        <v>2.6794779999999997E-2</v>
      </c>
      <c r="BA159" s="21">
        <f>+'[13]18'!$G$85/10^6</f>
        <v>2.9811989999999997E-2</v>
      </c>
      <c r="BB159" s="21">
        <f>+'[13]18'!$I$85/10^6</f>
        <v>2.9720709999999997E-2</v>
      </c>
      <c r="BC159" s="21">
        <f>+'[13]18'!$J$85/10^6</f>
        <v>2.8640720000000001E-2</v>
      </c>
      <c r="BD159" s="21">
        <f>+'[13]18'!$K$85/10^6</f>
        <v>4.4980289999999992E-2</v>
      </c>
      <c r="BE159" s="21">
        <f>+'[13]18'!$M$85/10^6</f>
        <v>3.2278590000000003E-2</v>
      </c>
      <c r="BF159" s="21">
        <f>+'[13]18'!$N$85/10^6</f>
        <v>3.4114910000000005E-2</v>
      </c>
      <c r="BG159" s="21">
        <f>+'[13]18'!$O$85/10^6</f>
        <v>3.3664050000000001E-2</v>
      </c>
      <c r="BH159" s="21">
        <f>+'[13]18'!$Q$85/10^6</f>
        <v>3.7240990000000009E-2</v>
      </c>
      <c r="BI159" s="21">
        <f>+'[13]18'!$R$85/10^6</f>
        <v>2.1646559999999999E-2</v>
      </c>
      <c r="BJ159" s="21">
        <f>+'[13]18'!$S$85/10^6</f>
        <v>5.766257000000001E-2</v>
      </c>
      <c r="BK159" s="29">
        <f t="shared" si="44"/>
        <v>0.40387107999999999</v>
      </c>
      <c r="BM159" s="10">
        <v>1010</v>
      </c>
      <c r="BN159" s="10" t="s">
        <v>19</v>
      </c>
      <c r="BO159" s="21">
        <f t="shared" si="46"/>
        <v>2.7599364700000009</v>
      </c>
      <c r="BP159" s="21">
        <f t="shared" si="47"/>
        <v>5.5298485500000005</v>
      </c>
      <c r="BQ159" s="21">
        <f t="shared" si="45"/>
        <v>8.2624907800000003</v>
      </c>
      <c r="BR159" s="21">
        <f t="shared" si="45"/>
        <v>11.10473839</v>
      </c>
      <c r="BS159" s="21">
        <f t="shared" si="45"/>
        <v>14.065586189999999</v>
      </c>
      <c r="BT159" s="21">
        <f t="shared" si="45"/>
        <v>17.01983942</v>
      </c>
      <c r="BU159" s="21">
        <f t="shared" si="45"/>
        <v>20.123109920000001</v>
      </c>
      <c r="BV159" s="21">
        <f t="shared" si="45"/>
        <v>23.083994700000002</v>
      </c>
      <c r="BW159" s="21">
        <f t="shared" si="45"/>
        <v>26.146128780000002</v>
      </c>
      <c r="BX159" s="21">
        <f t="shared" si="45"/>
        <v>28.95410107</v>
      </c>
      <c r="BY159" s="21">
        <f t="shared" si="45"/>
        <v>31.75978692</v>
      </c>
      <c r="BZ159" s="21">
        <f t="shared" si="45"/>
        <v>34.871407550000001</v>
      </c>
    </row>
    <row r="160" spans="1:78" customFormat="1" x14ac:dyDescent="0.2">
      <c r="A160" s="10">
        <v>1011</v>
      </c>
      <c r="B160" s="10" t="s">
        <v>20</v>
      </c>
      <c r="C160" s="21">
        <v>1.6652567700000001</v>
      </c>
      <c r="D160" s="21">
        <v>1.73748021</v>
      </c>
      <c r="E160" s="21">
        <v>1.70629769</v>
      </c>
      <c r="F160" s="21">
        <v>1.7920044700000002</v>
      </c>
      <c r="G160" s="21">
        <v>1.7743576899999998</v>
      </c>
      <c r="H160" s="21">
        <v>1.7497204399999997</v>
      </c>
      <c r="I160" s="21">
        <v>2.00267733</v>
      </c>
      <c r="J160" s="21">
        <v>2.1080253300000003</v>
      </c>
      <c r="K160" s="21">
        <v>1.9514473800000001</v>
      </c>
      <c r="L160" s="21">
        <v>1.7407185999999999</v>
      </c>
      <c r="M160" s="21">
        <v>1.76693393</v>
      </c>
      <c r="N160" s="21">
        <v>1.8483899299999997</v>
      </c>
      <c r="O160" s="29">
        <f t="shared" si="41"/>
        <v>21.843309770000001</v>
      </c>
      <c r="Q160" s="10">
        <v>1011</v>
      </c>
      <c r="R160" s="10" t="s">
        <v>20</v>
      </c>
      <c r="S160" s="21">
        <f>+'[13]19'!$E$64/10^6</f>
        <v>1.4624587</v>
      </c>
      <c r="T160" s="21">
        <f>+'[13]19'!$F$64/10^6</f>
        <v>1.537874</v>
      </c>
      <c r="U160" s="21">
        <f>+'[13]19'!$G$64/10^6</f>
        <v>1.5052971499999999</v>
      </c>
      <c r="V160" s="21">
        <f>+'[13]19'!$I$64/10^6</f>
        <v>1.5853671900000001</v>
      </c>
      <c r="W160" s="21">
        <f>+'[13]19'!$J$64/10^6</f>
        <v>1.5688663099999998</v>
      </c>
      <c r="X160" s="21">
        <f>+'[13]19'!$K$64/10^6</f>
        <v>1.5308727699999998</v>
      </c>
      <c r="Y160" s="21">
        <f>+'[13]19'!$M$64/10^6</f>
        <v>1.78730206</v>
      </c>
      <c r="Z160" s="21">
        <f>+'[13]19'!$N$64/10^6</f>
        <v>1.8803913799999998</v>
      </c>
      <c r="AA160" s="21">
        <f>+'[13]19'!$O$64/10^6</f>
        <v>1.7334236900000002</v>
      </c>
      <c r="AB160" s="21">
        <f>+'[13]19'!$Q$64/10^6</f>
        <v>1.5134405200000001</v>
      </c>
      <c r="AC160" s="21">
        <f>+'[13]19'!$R$64/10^6</f>
        <v>1.56360074</v>
      </c>
      <c r="AD160" s="21">
        <f>+'[13]19'!$S$64/10^6</f>
        <v>1.6070399099999997</v>
      </c>
      <c r="AE160" s="29">
        <f t="shared" si="42"/>
        <v>19.275934420000002</v>
      </c>
      <c r="AG160" s="10">
        <v>1011</v>
      </c>
      <c r="AH160" s="10" t="s">
        <v>20</v>
      </c>
      <c r="AI160" s="21">
        <f>+'[13]19'!$E$76/10^6</f>
        <v>0.18407999999999999</v>
      </c>
      <c r="AJ160" s="21">
        <f>+'[13]19'!$F$76/10^6</f>
        <v>0.18090999999999999</v>
      </c>
      <c r="AK160" s="21">
        <f>+'[13]19'!$G$76/10^6</f>
        <v>0.18063000000000001</v>
      </c>
      <c r="AL160" s="21">
        <f>+'[13]19'!$I$76/10^6</f>
        <v>0.18187</v>
      </c>
      <c r="AM160" s="21">
        <f>+'[13]19'!$J$76/10^6</f>
        <v>0.18060999999999999</v>
      </c>
      <c r="AN160" s="21">
        <f>+'[13]19'!$K$76/10^6</f>
        <v>0.18953</v>
      </c>
      <c r="AO160" s="21">
        <f>+'[13]19'!$M$76/10^6</f>
        <v>0.18684000000000001</v>
      </c>
      <c r="AP160" s="21">
        <f>+'[13]19'!$N$76/10^6</f>
        <v>0.19801523000000001</v>
      </c>
      <c r="AQ160" s="21">
        <f>+'[13]19'!$O$76/10^6</f>
        <v>0.18895000000000001</v>
      </c>
      <c r="AR160" s="21">
        <f>+'[13]19'!$Q$76/10^6</f>
        <v>0.19819260999999999</v>
      </c>
      <c r="AS160" s="21">
        <f>+'[13]19'!$R$76/10^6</f>
        <v>0.19453981000000001</v>
      </c>
      <c r="AT160" s="21">
        <f>+'[13]19'!$S$76/10^6</f>
        <v>0.18764961999999999</v>
      </c>
      <c r="AU160" s="29">
        <f t="shared" si="43"/>
        <v>2.2518172700000001</v>
      </c>
      <c r="AW160" s="10">
        <v>1011</v>
      </c>
      <c r="AX160" s="10" t="s">
        <v>20</v>
      </c>
      <c r="AY160" s="21">
        <f>+'[13]19'!$E$85/10^6</f>
        <v>1.871807E-2</v>
      </c>
      <c r="AZ160" s="21">
        <f>+'[13]19'!$F$85/10^6</f>
        <v>1.8696209999999998E-2</v>
      </c>
      <c r="BA160" s="21">
        <f>+'[13]19'!$G$85/10^6</f>
        <v>2.0370539999999999E-2</v>
      </c>
      <c r="BB160" s="21">
        <f>+'[13]19'!$I$85/10^6</f>
        <v>2.4767279999999999E-2</v>
      </c>
      <c r="BC160" s="21">
        <f>+'[13]19'!$J$85/10^6</f>
        <v>2.4881380000000002E-2</v>
      </c>
      <c r="BD160" s="21">
        <f>+'[13]19'!$K$85/10^6</f>
        <v>2.9317670000000001E-2</v>
      </c>
      <c r="BE160" s="21">
        <f>+'[13]19'!$M$85/10^6</f>
        <v>2.8535269999999998E-2</v>
      </c>
      <c r="BF160" s="21">
        <f>+'[13]19'!$N$85/10^6</f>
        <v>2.9618719999999998E-2</v>
      </c>
      <c r="BG160" s="21">
        <f>+'[13]19'!$O$85/10^6</f>
        <v>2.9073689999999999E-2</v>
      </c>
      <c r="BH160" s="21">
        <f>+'[13]19'!$Q$85/10^6</f>
        <v>2.9085470000000002E-2</v>
      </c>
      <c r="BI160" s="21">
        <f>+'[13]19'!$R$85/10^6</f>
        <v>8.7933800000000017E-3</v>
      </c>
      <c r="BJ160" s="21">
        <f>+'[13]19'!$S$85/10^6</f>
        <v>5.3700399999999995E-2</v>
      </c>
      <c r="BK160" s="29">
        <f t="shared" si="44"/>
        <v>0.31555807999999996</v>
      </c>
      <c r="BM160" s="10">
        <v>1011</v>
      </c>
      <c r="BN160" s="10" t="s">
        <v>20</v>
      </c>
      <c r="BO160" s="21">
        <f t="shared" si="46"/>
        <v>1.6652567700000001</v>
      </c>
      <c r="BP160" s="21">
        <f t="shared" si="47"/>
        <v>3.4027369800000002</v>
      </c>
      <c r="BQ160" s="21">
        <f t="shared" si="45"/>
        <v>5.1090346699999998</v>
      </c>
      <c r="BR160" s="21">
        <f t="shared" si="45"/>
        <v>6.90103914</v>
      </c>
      <c r="BS160" s="21">
        <f t="shared" si="45"/>
        <v>8.6753968300000004</v>
      </c>
      <c r="BT160" s="21">
        <f t="shared" si="45"/>
        <v>10.425117269999999</v>
      </c>
      <c r="BU160" s="21">
        <f t="shared" si="45"/>
        <v>12.427794599999999</v>
      </c>
      <c r="BV160" s="21">
        <f t="shared" si="45"/>
        <v>14.535819929999999</v>
      </c>
      <c r="BW160" s="21">
        <f t="shared" si="45"/>
        <v>16.48726731</v>
      </c>
      <c r="BX160" s="21">
        <f t="shared" si="45"/>
        <v>18.227985910000001</v>
      </c>
      <c r="BY160" s="21">
        <f t="shared" si="45"/>
        <v>19.994919840000001</v>
      </c>
      <c r="BZ160" s="21">
        <f t="shared" si="45"/>
        <v>21.843309770000001</v>
      </c>
    </row>
    <row r="161" spans="1:78" customFormat="1" x14ac:dyDescent="0.2">
      <c r="A161" s="10">
        <v>1012</v>
      </c>
      <c r="B161" s="10" t="s">
        <v>21</v>
      </c>
      <c r="C161" s="21">
        <v>5.7633759199999997</v>
      </c>
      <c r="D161" s="21">
        <v>5.9948503999999998</v>
      </c>
      <c r="E161" s="21">
        <v>6.0225063399999987</v>
      </c>
      <c r="F161" s="21">
        <v>6.05142443</v>
      </c>
      <c r="G161" s="21">
        <v>6.0672901299999999</v>
      </c>
      <c r="H161" s="21">
        <v>5.5174365099999996</v>
      </c>
      <c r="I161" s="21">
        <v>6.1538884100000004</v>
      </c>
      <c r="J161" s="21">
        <v>6.4942759199999989</v>
      </c>
      <c r="K161" s="21">
        <v>6.016787550000001</v>
      </c>
      <c r="L161" s="21">
        <v>5.8239130100000009</v>
      </c>
      <c r="M161" s="21">
        <v>6.01655037</v>
      </c>
      <c r="N161" s="21">
        <v>5.8182894600000008</v>
      </c>
      <c r="O161" s="29">
        <f t="shared" si="41"/>
        <v>71.740588450000004</v>
      </c>
      <c r="Q161" s="10">
        <v>1012</v>
      </c>
      <c r="R161" s="10" t="s">
        <v>21</v>
      </c>
      <c r="S161" s="21">
        <f>+'[13]20'!$E$64/10^6</f>
        <v>5.0696681100000003</v>
      </c>
      <c r="T161" s="21">
        <f>+'[13]20'!$F$64/10^6</f>
        <v>5.2845445699999996</v>
      </c>
      <c r="U161" s="21">
        <f>+'[13]20'!$G$64/10^6</f>
        <v>5.3277194499999991</v>
      </c>
      <c r="V161" s="21">
        <f>+'[13]20'!$I$64/10^6</f>
        <v>5.3368520199999994</v>
      </c>
      <c r="W161" s="21">
        <f>+'[13]20'!$J$64/10^6</f>
        <v>5.38056527</v>
      </c>
      <c r="X161" s="21">
        <f>+'[13]20'!$K$64/10^6</f>
        <v>4.8106102100000001</v>
      </c>
      <c r="Y161" s="21">
        <f>+'[13]20'!$M$64/10^6</f>
        <v>5.4711254500000006</v>
      </c>
      <c r="Z161" s="21">
        <f>+'[13]20'!$N$64/10^6</f>
        <v>5.7809293299999993</v>
      </c>
      <c r="AA161" s="21">
        <f>+'[13]20'!$O$64/10^6</f>
        <v>5.2983975000000001</v>
      </c>
      <c r="AB161" s="21">
        <f>+'[13]20'!$Q$64/10^6</f>
        <v>5.120601960000001</v>
      </c>
      <c r="AC161" s="21">
        <f>+'[13]20'!$R$64/10^6</f>
        <v>5.3127512599999998</v>
      </c>
      <c r="AD161" s="21">
        <f>+'[13]20'!$S$64/10^6</f>
        <v>5.0906410000000006</v>
      </c>
      <c r="AE161" s="29">
        <f t="shared" si="42"/>
        <v>63.284406130000001</v>
      </c>
      <c r="AG161" s="10">
        <v>1012</v>
      </c>
      <c r="AH161" s="10" t="s">
        <v>21</v>
      </c>
      <c r="AI161" s="21">
        <f>+'[13]20'!$E$76/10^6</f>
        <v>0.55596159000000001</v>
      </c>
      <c r="AJ161" s="21">
        <f>+'[13]20'!$F$76/10^6</f>
        <v>0.57462159000000002</v>
      </c>
      <c r="AK161" s="21">
        <f>+'[13]20'!$G$76/10^6</f>
        <v>0.55178000000000005</v>
      </c>
      <c r="AL161" s="21">
        <f>+'[13]20'!$I$76/10^6</f>
        <v>0.57022719999999993</v>
      </c>
      <c r="AM161" s="21">
        <f>+'[13]20'!$J$76/10^6</f>
        <v>0.55303720000000001</v>
      </c>
      <c r="AN161" s="21">
        <f>+'[13]20'!$K$76/10^6</f>
        <v>0.56129719999999994</v>
      </c>
      <c r="AO161" s="21">
        <f>+'[13]20'!$M$76/10^6</f>
        <v>0.53583999999999998</v>
      </c>
      <c r="AP161" s="21">
        <f>+'[13]20'!$N$76/10^6</f>
        <v>0.56283000000000005</v>
      </c>
      <c r="AQ161" s="21">
        <f>+'[13]20'!$O$76/10^6</f>
        <v>0.56750878000000005</v>
      </c>
      <c r="AR161" s="21">
        <f>+'[13]20'!$Q$76/10^6</f>
        <v>0.55065821999999998</v>
      </c>
      <c r="AS161" s="21">
        <f>+'[13]20'!$R$76/10^6</f>
        <v>0.55340999999999996</v>
      </c>
      <c r="AT161" s="21">
        <f>+'[13]20'!$S$76/10^6</f>
        <v>0.56362291000000009</v>
      </c>
      <c r="AU161" s="29">
        <f t="shared" si="43"/>
        <v>6.7007946899999995</v>
      </c>
      <c r="AW161" s="10">
        <v>1012</v>
      </c>
      <c r="AX161" s="10" t="s">
        <v>21</v>
      </c>
      <c r="AY161" s="21">
        <f>+'[13]20'!$E$85/10^6</f>
        <v>0.13774622</v>
      </c>
      <c r="AZ161" s="21">
        <f>+'[13]20'!$F$85/10^6</f>
        <v>0.13568423999999998</v>
      </c>
      <c r="BA161" s="21">
        <f>+'[13]20'!$G$85/10^6</f>
        <v>0.14300689</v>
      </c>
      <c r="BB161" s="21">
        <f>+'[13]20'!$I$85/10^6</f>
        <v>0.14434521</v>
      </c>
      <c r="BC161" s="21">
        <f>+'[13]20'!$J$85/10^6</f>
        <v>0.13368766000000001</v>
      </c>
      <c r="BD161" s="21">
        <f>+'[13]20'!$K$85/10^6</f>
        <v>0.14552909999999999</v>
      </c>
      <c r="BE161" s="21">
        <f>+'[13]20'!$M$85/10^6</f>
        <v>0.14692295999999999</v>
      </c>
      <c r="BF161" s="21">
        <f>+'[13]20'!$N$85/10^6</f>
        <v>0.15051659000000003</v>
      </c>
      <c r="BG161" s="21">
        <f>+'[13]20'!$O$85/10^6</f>
        <v>0.15088127000000001</v>
      </c>
      <c r="BH161" s="21">
        <f>+'[13]20'!$Q$85/10^6</f>
        <v>0.15265282999999999</v>
      </c>
      <c r="BI161" s="21">
        <f>+'[13]20'!$R$85/10^6</f>
        <v>0.15038910999999999</v>
      </c>
      <c r="BJ161" s="21">
        <f>+'[13]20'!$S$85/10^6</f>
        <v>0.16402554999999999</v>
      </c>
      <c r="BK161" s="29">
        <f t="shared" si="44"/>
        <v>1.7553876300000002</v>
      </c>
      <c r="BM161" s="10">
        <v>1012</v>
      </c>
      <c r="BN161" s="10" t="s">
        <v>21</v>
      </c>
      <c r="BO161" s="21">
        <f t="shared" si="46"/>
        <v>5.7633759199999997</v>
      </c>
      <c r="BP161" s="21">
        <f t="shared" si="47"/>
        <v>11.758226319999999</v>
      </c>
      <c r="BQ161" s="21">
        <f t="shared" si="45"/>
        <v>17.780732659999998</v>
      </c>
      <c r="BR161" s="21">
        <f t="shared" si="45"/>
        <v>23.832157089999999</v>
      </c>
      <c r="BS161" s="21">
        <f t="shared" si="45"/>
        <v>29.899447219999999</v>
      </c>
      <c r="BT161" s="21">
        <f t="shared" si="45"/>
        <v>35.416883729999995</v>
      </c>
      <c r="BU161" s="21">
        <f t="shared" si="45"/>
        <v>41.570772139999995</v>
      </c>
      <c r="BV161" s="21">
        <f t="shared" si="45"/>
        <v>48.065048059999995</v>
      </c>
      <c r="BW161" s="21">
        <f t="shared" si="45"/>
        <v>54.081835609999999</v>
      </c>
      <c r="BX161" s="21">
        <f t="shared" si="45"/>
        <v>59.905748619999997</v>
      </c>
      <c r="BY161" s="21">
        <f t="shared" si="45"/>
        <v>65.922298990000002</v>
      </c>
      <c r="BZ161" s="21">
        <f t="shared" si="45"/>
        <v>71.740588450000004</v>
      </c>
    </row>
    <row r="162" spans="1:78" customFormat="1" x14ac:dyDescent="0.2">
      <c r="A162" s="10">
        <v>1013</v>
      </c>
      <c r="B162" s="10" t="s">
        <v>22</v>
      </c>
      <c r="C162" s="21">
        <v>0.30608019000000003</v>
      </c>
      <c r="D162" s="21">
        <v>0.32869810000000005</v>
      </c>
      <c r="E162" s="21">
        <v>0.33270032000000005</v>
      </c>
      <c r="F162" s="21">
        <v>0.35923298000000004</v>
      </c>
      <c r="G162" s="21">
        <v>0.34635878999999997</v>
      </c>
      <c r="H162" s="21">
        <v>0.35399502000000005</v>
      </c>
      <c r="I162" s="21">
        <v>0.41360328999999996</v>
      </c>
      <c r="J162" s="21">
        <v>0.39904871000000003</v>
      </c>
      <c r="K162" s="21">
        <v>0.38297413000000002</v>
      </c>
      <c r="L162" s="21">
        <v>0.37394024999999997</v>
      </c>
      <c r="M162" s="21">
        <v>0.35050024000000002</v>
      </c>
      <c r="N162" s="21">
        <v>0.33351971000000002</v>
      </c>
      <c r="O162" s="29">
        <f t="shared" si="41"/>
        <v>4.2806517300000007</v>
      </c>
      <c r="Q162" s="10">
        <v>1013</v>
      </c>
      <c r="R162" s="10" t="s">
        <v>22</v>
      </c>
      <c r="S162" s="21">
        <f>+'[13]21'!$E$64/10^6</f>
        <v>0.26583129999999999</v>
      </c>
      <c r="T162" s="21">
        <f>+'[13]21'!$F$64/10^6</f>
        <v>0.28829013000000009</v>
      </c>
      <c r="U162" s="21">
        <f>+'[13]21'!$G$64/10^6</f>
        <v>0.29162520000000008</v>
      </c>
      <c r="V162" s="21">
        <f>+'[13]21'!$I$64/10^6</f>
        <v>0.31678845</v>
      </c>
      <c r="W162" s="21">
        <f>+'[13]21'!$J$64/10^6</f>
        <v>0.30532100000000001</v>
      </c>
      <c r="X162" s="21">
        <f>+'[13]21'!$K$64/10^6</f>
        <v>0.30940425000000005</v>
      </c>
      <c r="Y162" s="21">
        <f>+'[13]21'!$M$64/10^6</f>
        <v>0.36778679999999997</v>
      </c>
      <c r="Z162" s="21">
        <f>+'[13]21'!$N$64/10^6</f>
        <v>0.35376411000000002</v>
      </c>
      <c r="AA162" s="21">
        <f>+'[13]21'!$O$64/10^6</f>
        <v>0.33778852000000004</v>
      </c>
      <c r="AB162" s="21">
        <f>+'[13]21'!$Q$64/10^6</f>
        <v>0.32818225000000001</v>
      </c>
      <c r="AC162" s="21">
        <f>+'[13]21'!$R$64/10^6</f>
        <v>0.30469484999999996</v>
      </c>
      <c r="AD162" s="21">
        <f>+'[13]21'!$S$64/10^6</f>
        <v>0.28723293</v>
      </c>
      <c r="AE162" s="29">
        <f t="shared" si="42"/>
        <v>3.7567097900000004</v>
      </c>
      <c r="AG162" s="10">
        <v>1013</v>
      </c>
      <c r="AH162" s="10" t="s">
        <v>22</v>
      </c>
      <c r="AI162" s="21">
        <f>+'[13]21'!$E$76/10^6</f>
        <v>3.6400000000000002E-2</v>
      </c>
      <c r="AJ162" s="21">
        <f>+'[13]21'!$F$76/10^6</f>
        <v>3.6459999999999999E-2</v>
      </c>
      <c r="AK162" s="21">
        <f>+'[13]21'!$G$76/10^6</f>
        <v>3.6269999999999997E-2</v>
      </c>
      <c r="AL162" s="21">
        <f>+'[13]21'!$I$76/10^6</f>
        <v>3.696E-2</v>
      </c>
      <c r="AM162" s="21">
        <f>+'[13]21'!$J$76/10^6</f>
        <v>3.653E-2</v>
      </c>
      <c r="AN162" s="21">
        <f>+'[13]21'!$K$76/10^6</f>
        <v>3.7240000000000002E-2</v>
      </c>
      <c r="AO162" s="21">
        <f>+'[13]21'!$M$76/10^6</f>
        <v>3.8550000000000001E-2</v>
      </c>
      <c r="AP162" s="21">
        <f>+'[13]21'!$N$76/10^6</f>
        <v>3.789E-2</v>
      </c>
      <c r="AQ162" s="21">
        <f>+'[13]21'!$O$76/10^6</f>
        <v>3.7920000000000002E-2</v>
      </c>
      <c r="AR162" s="21">
        <f>+'[13]21'!$Q$76/10^6</f>
        <v>3.8309999999999997E-2</v>
      </c>
      <c r="AS162" s="21">
        <f>+'[13]21'!$R$76/10^6</f>
        <v>3.8199999999999998E-2</v>
      </c>
      <c r="AT162" s="21">
        <f>+'[13]21'!$S$76/10^6</f>
        <v>3.8510000000000003E-2</v>
      </c>
      <c r="AU162" s="29">
        <f t="shared" si="43"/>
        <v>0.44924000000000003</v>
      </c>
      <c r="AW162" s="10">
        <v>1013</v>
      </c>
      <c r="AX162" s="10" t="s">
        <v>22</v>
      </c>
      <c r="AY162" s="21">
        <f>+'[13]21'!$E$85/10^6</f>
        <v>3.8488900000000002E-3</v>
      </c>
      <c r="AZ162" s="21">
        <f>+'[13]21'!$F$85/10^6</f>
        <v>3.9479699999999994E-3</v>
      </c>
      <c r="BA162" s="21">
        <f>+'[13]21'!$G$85/10^6</f>
        <v>4.8051199999999995E-3</v>
      </c>
      <c r="BB162" s="21">
        <f>+'[13]21'!$I$85/10^6</f>
        <v>5.4845299999999996E-3</v>
      </c>
      <c r="BC162" s="21">
        <f>+'[13]21'!$J$85/10^6</f>
        <v>4.5077900000000002E-3</v>
      </c>
      <c r="BD162" s="21">
        <f>+'[13]21'!$K$85/10^6</f>
        <v>7.3507700000000004E-3</v>
      </c>
      <c r="BE162" s="21">
        <f>+'[13]21'!$M$85/10^6</f>
        <v>7.2664899999999996E-3</v>
      </c>
      <c r="BF162" s="21">
        <f>+'[13]21'!$N$85/10^6</f>
        <v>7.3946000000000003E-3</v>
      </c>
      <c r="BG162" s="21">
        <f>+'[13]21'!$O$85/10^6</f>
        <v>7.2656100000000005E-3</v>
      </c>
      <c r="BH162" s="21">
        <f>+'[13]21'!$Q$85/10^6</f>
        <v>7.4479999999999998E-3</v>
      </c>
      <c r="BI162" s="21">
        <f>+'[13]21'!$R$85/10^6</f>
        <v>7.6053899999999992E-3</v>
      </c>
      <c r="BJ162" s="21">
        <f>+'[13]21'!$S$85/10^6</f>
        <v>7.7767800000000005E-3</v>
      </c>
      <c r="BK162" s="29">
        <f t="shared" si="44"/>
        <v>7.4701939999999994E-2</v>
      </c>
      <c r="BM162" s="10">
        <v>1013</v>
      </c>
      <c r="BN162" s="10" t="s">
        <v>22</v>
      </c>
      <c r="BO162" s="21">
        <f t="shared" si="46"/>
        <v>0.30608019000000003</v>
      </c>
      <c r="BP162" s="21">
        <f t="shared" si="47"/>
        <v>0.63477829000000008</v>
      </c>
      <c r="BQ162" s="21">
        <f t="shared" si="45"/>
        <v>0.96747861000000013</v>
      </c>
      <c r="BR162" s="21">
        <f t="shared" si="45"/>
        <v>1.3267115900000002</v>
      </c>
      <c r="BS162" s="21">
        <f t="shared" si="45"/>
        <v>1.6730703800000002</v>
      </c>
      <c r="BT162" s="21">
        <f t="shared" si="45"/>
        <v>2.0270654000000001</v>
      </c>
      <c r="BU162" s="21">
        <f t="shared" si="45"/>
        <v>2.4406686899999999</v>
      </c>
      <c r="BV162" s="21">
        <f t="shared" si="45"/>
        <v>2.8397174000000001</v>
      </c>
      <c r="BW162" s="21">
        <f t="shared" si="45"/>
        <v>3.2226915300000001</v>
      </c>
      <c r="BX162" s="21">
        <f t="shared" si="45"/>
        <v>3.5966317800000001</v>
      </c>
      <c r="BY162" s="21">
        <f t="shared" si="45"/>
        <v>3.9471320200000002</v>
      </c>
      <c r="BZ162" s="21">
        <f t="shared" si="45"/>
        <v>4.2806517300000007</v>
      </c>
    </row>
    <row r="163" spans="1:78" customFormat="1" x14ac:dyDescent="0.2">
      <c r="A163" s="10">
        <v>1014</v>
      </c>
      <c r="B163" s="10" t="s">
        <v>23</v>
      </c>
      <c r="C163" s="21">
        <v>14.144910629999998</v>
      </c>
      <c r="D163" s="21">
        <v>14.81809968</v>
      </c>
      <c r="E163" s="21">
        <v>14.38241468</v>
      </c>
      <c r="F163" s="21">
        <v>14.866496560000002</v>
      </c>
      <c r="G163" s="21">
        <v>14.949291870000001</v>
      </c>
      <c r="H163" s="21">
        <v>14.379383260000001</v>
      </c>
      <c r="I163" s="21">
        <v>16.096243260000001</v>
      </c>
      <c r="J163" s="21">
        <v>15.894229359999999</v>
      </c>
      <c r="K163" s="21">
        <v>15.744824540000002</v>
      </c>
      <c r="L163" s="21">
        <v>15.014920520000002</v>
      </c>
      <c r="M163" s="21">
        <v>15.38615381</v>
      </c>
      <c r="N163" s="21">
        <v>15.243010330000001</v>
      </c>
      <c r="O163" s="29">
        <f t="shared" si="41"/>
        <v>180.91997849999998</v>
      </c>
      <c r="Q163" s="10">
        <v>1014</v>
      </c>
      <c r="R163" s="10" t="s">
        <v>23</v>
      </c>
      <c r="S163" s="21">
        <f>+'[13]22'!$E$64/10^6</f>
        <v>12.347877859999999</v>
      </c>
      <c r="T163" s="21">
        <f>+'[13]22'!$F$64/10^6</f>
        <v>13.03576524</v>
      </c>
      <c r="U163" s="21">
        <f>+'[13]22'!$G$64/10^6</f>
        <v>12.578490519999999</v>
      </c>
      <c r="V163" s="21">
        <f>+'[13]22'!$I$64/10^6</f>
        <v>13.055249770000001</v>
      </c>
      <c r="W163" s="21">
        <f>+'[13]22'!$J$64/10^6</f>
        <v>13.158675929999999</v>
      </c>
      <c r="X163" s="21">
        <f>+'[13]22'!$K$64/10^6</f>
        <v>12.54267997</v>
      </c>
      <c r="Y163" s="21">
        <f>+'[13]22'!$M$64/10^6</f>
        <v>14.299117949999999</v>
      </c>
      <c r="Z163" s="21">
        <f>+'[13]22'!$N$64/10^6</f>
        <v>14.019612519999999</v>
      </c>
      <c r="AA163" s="21">
        <f>+'[13]22'!$O$64/10^6</f>
        <v>13.831203390000002</v>
      </c>
      <c r="AB163" s="21">
        <f>+'[13]22'!$Q$64/10^6</f>
        <v>13.105872960000001</v>
      </c>
      <c r="AC163" s="21">
        <f>+'[13]22'!$R$64/10^6</f>
        <v>13.478830240000001</v>
      </c>
      <c r="AD163" s="21">
        <f>+'[13]22'!$S$64/10^6</f>
        <v>13.34510588</v>
      </c>
      <c r="AE163" s="29">
        <f t="shared" si="42"/>
        <v>158.79848223000002</v>
      </c>
      <c r="AG163" s="10">
        <v>1014</v>
      </c>
      <c r="AH163" s="10" t="s">
        <v>23</v>
      </c>
      <c r="AI163" s="21">
        <f>+'[13]22'!$E$76/10^6</f>
        <v>1.3482099999999999</v>
      </c>
      <c r="AJ163" s="21">
        <f>+'[13]22'!$F$76/10^6</f>
        <v>1.35911</v>
      </c>
      <c r="AK163" s="21">
        <f>+'[13]22'!$G$76/10^6</f>
        <v>1.3620099999999999</v>
      </c>
      <c r="AL163" s="21">
        <f>+'[13]22'!$I$76/10^6</f>
        <v>1.3588100000000001</v>
      </c>
      <c r="AM163" s="21">
        <f>+'[13]22'!$J$76/10^6</f>
        <v>1.3688821499999999</v>
      </c>
      <c r="AN163" s="21">
        <f>+'[13]22'!$K$76/10^6</f>
        <v>1.36643</v>
      </c>
      <c r="AO163" s="21">
        <f>+'[13]22'!$M$76/10^6</f>
        <v>1.3301400000000001</v>
      </c>
      <c r="AP163" s="21">
        <f>+'[13]22'!$N$76/10^6</f>
        <v>1.3920333600000001</v>
      </c>
      <c r="AQ163" s="21">
        <f>+'[13]22'!$O$76/10^6</f>
        <v>1.4404062799999999</v>
      </c>
      <c r="AR163" s="21">
        <f>+'[13]22'!$Q$76/10^6</f>
        <v>1.4140699999999999</v>
      </c>
      <c r="AS163" s="21">
        <f>+'[13]22'!$R$76/10^6</f>
        <v>1.40846</v>
      </c>
      <c r="AT163" s="21">
        <f>+'[13]22'!$S$76/10^6</f>
        <v>1.40751</v>
      </c>
      <c r="AU163" s="29">
        <f t="shared" si="43"/>
        <v>16.556071790000001</v>
      </c>
      <c r="AW163" s="10">
        <v>1014</v>
      </c>
      <c r="AX163" s="10" t="s">
        <v>23</v>
      </c>
      <c r="AY163" s="21">
        <f>+'[13]22'!$E$85/10^6</f>
        <v>0.44882277000000004</v>
      </c>
      <c r="AZ163" s="21">
        <f>+'[13]22'!$F$85/10^6</f>
        <v>0.42322444000000004</v>
      </c>
      <c r="BA163" s="21">
        <f>+'[13]22'!$G$85/10^6</f>
        <v>0.44191416000000006</v>
      </c>
      <c r="BB163" s="21">
        <f>+'[13]22'!$I$85/10^6</f>
        <v>0.45243679000000003</v>
      </c>
      <c r="BC163" s="21">
        <f>+'[13]22'!$J$85/10^6</f>
        <v>0.42173379000000005</v>
      </c>
      <c r="BD163" s="21">
        <f>+'[13]22'!$K$85/10^6</f>
        <v>0.47027329000000001</v>
      </c>
      <c r="BE163" s="21">
        <f>+'[13]22'!$M$85/10^6</f>
        <v>0.46698530999999999</v>
      </c>
      <c r="BF163" s="21">
        <f>+'[13]22'!$N$85/10^6</f>
        <v>0.48258348000000001</v>
      </c>
      <c r="BG163" s="21">
        <f>+'[13]22'!$O$85/10^6</f>
        <v>0.47321487000000001</v>
      </c>
      <c r="BH163" s="21">
        <f>+'[13]22'!$Q$85/10^6</f>
        <v>0.49497755999999998</v>
      </c>
      <c r="BI163" s="21">
        <f>+'[13]22'!$R$85/10^6</f>
        <v>0.49886357000000003</v>
      </c>
      <c r="BJ163" s="21">
        <f>+'[13]22'!$S$85/10^6</f>
        <v>0.49039444999999993</v>
      </c>
      <c r="BK163" s="29">
        <f t="shared" si="44"/>
        <v>5.5654244800000008</v>
      </c>
      <c r="BM163" s="10">
        <v>1014</v>
      </c>
      <c r="BN163" s="10" t="s">
        <v>23</v>
      </c>
      <c r="BO163" s="21">
        <f t="shared" si="46"/>
        <v>14.144910629999998</v>
      </c>
      <c r="BP163" s="21">
        <f t="shared" si="47"/>
        <v>28.963010309999998</v>
      </c>
      <c r="BQ163" s="21">
        <f t="shared" si="45"/>
        <v>43.345424989999998</v>
      </c>
      <c r="BR163" s="21">
        <f t="shared" si="45"/>
        <v>58.21192155</v>
      </c>
      <c r="BS163" s="21">
        <f t="shared" si="45"/>
        <v>73.161213419999996</v>
      </c>
      <c r="BT163" s="21">
        <f t="shared" si="45"/>
        <v>87.540596679999993</v>
      </c>
      <c r="BU163" s="21">
        <f t="shared" si="45"/>
        <v>103.63683993999999</v>
      </c>
      <c r="BV163" s="21">
        <f t="shared" si="45"/>
        <v>119.53106929999998</v>
      </c>
      <c r="BW163" s="21">
        <f t="shared" si="45"/>
        <v>135.27589383999998</v>
      </c>
      <c r="BX163" s="21">
        <f t="shared" si="45"/>
        <v>150.29081435999998</v>
      </c>
      <c r="BY163" s="21">
        <f t="shared" si="45"/>
        <v>165.67696816999998</v>
      </c>
      <c r="BZ163" s="21">
        <f t="shared" si="45"/>
        <v>180.91997849999998</v>
      </c>
    </row>
    <row r="164" spans="1:78" customFormat="1" x14ac:dyDescent="0.2">
      <c r="A164" s="10">
        <v>1015</v>
      </c>
      <c r="B164" s="10" t="s">
        <v>24</v>
      </c>
      <c r="C164" s="21">
        <v>1.5137679700000002</v>
      </c>
      <c r="D164" s="21">
        <v>1.71412619</v>
      </c>
      <c r="E164" s="21">
        <v>1.5511367</v>
      </c>
      <c r="F164" s="21">
        <v>1.6287727099999998</v>
      </c>
      <c r="G164" s="21">
        <v>1.5861766099999999</v>
      </c>
      <c r="H164" s="21">
        <v>1.5620531699999998</v>
      </c>
      <c r="I164" s="21">
        <v>1.65710044</v>
      </c>
      <c r="J164" s="21">
        <v>1.93876373</v>
      </c>
      <c r="K164" s="21">
        <v>1.7142599299999999</v>
      </c>
      <c r="L164" s="21">
        <v>1.7133276400000002</v>
      </c>
      <c r="M164" s="21">
        <v>1.6371323499999999</v>
      </c>
      <c r="N164" s="21">
        <v>1.6054608300000004</v>
      </c>
      <c r="O164" s="29">
        <f t="shared" si="41"/>
        <v>19.822078270000002</v>
      </c>
      <c r="Q164" s="10">
        <v>1015</v>
      </c>
      <c r="R164" s="10" t="s">
        <v>24</v>
      </c>
      <c r="S164" s="21">
        <f>+'[13]23'!$E$64/10^6</f>
        <v>1.2882395700000002</v>
      </c>
      <c r="T164" s="21">
        <f>+'[13]23'!$F$64/10^6</f>
        <v>1.4905344899999999</v>
      </c>
      <c r="U164" s="21">
        <f>+'[13]23'!$G$64/10^6</f>
        <v>1.3159239199999999</v>
      </c>
      <c r="V164" s="21">
        <f>+'[13]23'!$I$64/10^6</f>
        <v>1.3728136799999997</v>
      </c>
      <c r="W164" s="21">
        <f>+'[13]23'!$J$64/10^6</f>
        <v>1.3575075399999998</v>
      </c>
      <c r="X164" s="21">
        <f>+'[13]23'!$K$64/10^6</f>
        <v>1.3305397499999998</v>
      </c>
      <c r="Y164" s="21">
        <f>+'[13]23'!$M$64/10^6</f>
        <v>1.4257348299999999</v>
      </c>
      <c r="Z164" s="21">
        <f>+'[13]23'!$N$64/10^6</f>
        <v>1.7030177200000001</v>
      </c>
      <c r="AA164" s="21">
        <f>+'[13]23'!$O$64/10^6</f>
        <v>1.4794335000000001</v>
      </c>
      <c r="AB164" s="21">
        <f>+'[13]23'!$Q$64/10^6</f>
        <v>1.4763445900000001</v>
      </c>
      <c r="AC164" s="21">
        <f>+'[13]23'!$R$64/10^6</f>
        <v>1.4082383799999998</v>
      </c>
      <c r="AD164" s="21">
        <f>+'[13]23'!$S$64/10^6</f>
        <v>1.3651376700000004</v>
      </c>
      <c r="AE164" s="29">
        <f t="shared" si="42"/>
        <v>17.01346564</v>
      </c>
      <c r="AG164" s="10">
        <v>1015</v>
      </c>
      <c r="AH164" s="10" t="s">
        <v>24</v>
      </c>
      <c r="AI164" s="21">
        <f>+'[13]23'!$E$76/10^6</f>
        <v>0.17326</v>
      </c>
      <c r="AJ164" s="21">
        <f>+'[13]23'!$F$76/10^6</f>
        <v>0.17388999999999999</v>
      </c>
      <c r="AK164" s="21">
        <f>+'[13]23'!$G$76/10^6</f>
        <v>0.18246092999999999</v>
      </c>
      <c r="AL164" s="21">
        <f>+'[13]23'!$I$76/10^6</f>
        <v>0.20409308000000001</v>
      </c>
      <c r="AM164" s="21">
        <f>+'[13]23'!$J$76/10^6</f>
        <v>0.17765</v>
      </c>
      <c r="AN164" s="21">
        <f>+'[13]23'!$K$76/10^6</f>
        <v>0.17598</v>
      </c>
      <c r="AO164" s="21">
        <f>+'[13]23'!$M$76/10^6</f>
        <v>0.17766999999999999</v>
      </c>
      <c r="AP164" s="21">
        <f>+'[13]23'!$N$76/10^6</f>
        <v>0.17931</v>
      </c>
      <c r="AQ164" s="21">
        <f>+'[13]23'!$O$76/10^6</f>
        <v>0.17946999999999999</v>
      </c>
      <c r="AR164" s="21">
        <f>+'[13]23'!$Q$76/10^6</f>
        <v>0.18027000000000001</v>
      </c>
      <c r="AS164" s="21">
        <f>+'[13]23'!$R$76/10^6</f>
        <v>0.17937</v>
      </c>
      <c r="AT164" s="21">
        <f>+'[13]23'!$S$76/10^6</f>
        <v>0.17824000000000001</v>
      </c>
      <c r="AU164" s="29">
        <f t="shared" si="43"/>
        <v>2.16166401</v>
      </c>
      <c r="AW164" s="10">
        <v>1015</v>
      </c>
      <c r="AX164" s="10" t="s">
        <v>24</v>
      </c>
      <c r="AY164" s="21">
        <f>+'[13]23'!$E$85/10^6</f>
        <v>5.22684E-2</v>
      </c>
      <c r="AZ164" s="21">
        <f>+'[13]23'!$F$85/10^6</f>
        <v>4.9701699999999994E-2</v>
      </c>
      <c r="BA164" s="21">
        <f>+'[13]23'!$G$85/10^6</f>
        <v>5.2751849999999996E-2</v>
      </c>
      <c r="BB164" s="21">
        <f>+'[13]23'!$I$85/10^6</f>
        <v>5.1865949999999994E-2</v>
      </c>
      <c r="BC164" s="21">
        <f>+'[13]23'!$J$85/10^6</f>
        <v>5.101907E-2</v>
      </c>
      <c r="BD164" s="21">
        <f>+'[13]23'!$K$85/10^6</f>
        <v>5.553342E-2</v>
      </c>
      <c r="BE164" s="21">
        <f>+'[13]23'!$M$85/10^6</f>
        <v>5.3695609999999998E-2</v>
      </c>
      <c r="BF164" s="21">
        <f>+'[13]23'!$N$85/10^6</f>
        <v>5.6436010000000002E-2</v>
      </c>
      <c r="BG164" s="21">
        <f>+'[13]23'!$O$85/10^6</f>
        <v>5.5356429999999998E-2</v>
      </c>
      <c r="BH164" s="21">
        <f>+'[13]23'!$Q$85/10^6</f>
        <v>5.6713049999999994E-2</v>
      </c>
      <c r="BI164" s="21">
        <f>+'[13]23'!$R$85/10^6</f>
        <v>4.952397E-2</v>
      </c>
      <c r="BJ164" s="21">
        <f>+'[13]23'!$S$85/10^6</f>
        <v>6.2083160000000005E-2</v>
      </c>
      <c r="BK164" s="29">
        <f t="shared" si="44"/>
        <v>0.64694861999999997</v>
      </c>
      <c r="BM164" s="10">
        <v>1015</v>
      </c>
      <c r="BN164" s="10" t="s">
        <v>24</v>
      </c>
      <c r="BO164" s="21">
        <f t="shared" si="46"/>
        <v>1.5137679700000002</v>
      </c>
      <c r="BP164" s="21">
        <f t="shared" si="47"/>
        <v>3.22789416</v>
      </c>
      <c r="BQ164" s="21">
        <f t="shared" si="45"/>
        <v>4.7790308599999998</v>
      </c>
      <c r="BR164" s="21">
        <f t="shared" si="45"/>
        <v>6.4078035699999996</v>
      </c>
      <c r="BS164" s="21">
        <f t="shared" si="45"/>
        <v>7.9939801799999994</v>
      </c>
      <c r="BT164" s="21">
        <f t="shared" si="45"/>
        <v>9.5560333499999999</v>
      </c>
      <c r="BU164" s="21">
        <f t="shared" si="45"/>
        <v>11.213133790000001</v>
      </c>
      <c r="BV164" s="21">
        <f t="shared" si="45"/>
        <v>13.15189752</v>
      </c>
      <c r="BW164" s="21">
        <f t="shared" si="45"/>
        <v>14.866157449999999</v>
      </c>
      <c r="BX164" s="21">
        <f t="shared" si="45"/>
        <v>16.579485089999999</v>
      </c>
      <c r="BY164" s="21">
        <f t="shared" si="45"/>
        <v>18.21661744</v>
      </c>
      <c r="BZ164" s="21">
        <f t="shared" si="45"/>
        <v>19.822078270000002</v>
      </c>
    </row>
    <row r="165" spans="1:78" customFormat="1" x14ac:dyDescent="0.2">
      <c r="A165" s="10">
        <v>1016</v>
      </c>
      <c r="B165" s="10" t="s">
        <v>25</v>
      </c>
      <c r="C165" s="21">
        <v>1.9858114499999997</v>
      </c>
      <c r="D165" s="21">
        <v>2.0838849399999999</v>
      </c>
      <c r="E165" s="21">
        <v>2.0067268299999999</v>
      </c>
      <c r="F165" s="21">
        <v>2.2207276600000001</v>
      </c>
      <c r="G165" s="21">
        <v>2.0866349799999999</v>
      </c>
      <c r="H165" s="21">
        <v>2.07246496</v>
      </c>
      <c r="I165" s="21">
        <v>2.3046241899999997</v>
      </c>
      <c r="J165" s="21">
        <v>2.5241737200000003</v>
      </c>
      <c r="K165" s="21">
        <v>2.2352773200000002</v>
      </c>
      <c r="L165" s="21">
        <v>2.0375541599999996</v>
      </c>
      <c r="M165" s="21">
        <v>2.0667839499999996</v>
      </c>
      <c r="N165" s="21">
        <v>2.1082091700000003</v>
      </c>
      <c r="O165" s="29">
        <f t="shared" si="41"/>
        <v>25.732873330000004</v>
      </c>
      <c r="Q165" s="10">
        <v>1016</v>
      </c>
      <c r="R165" s="10" t="s">
        <v>25</v>
      </c>
      <c r="S165" s="21">
        <f>+'[13]24'!$E$64/10^6</f>
        <v>1.6920965199999998</v>
      </c>
      <c r="T165" s="21">
        <f>+'[13]24'!$F$64/10^6</f>
        <v>1.7947978100000002</v>
      </c>
      <c r="U165" s="21">
        <f>+'[13]24'!$G$64/10^6</f>
        <v>1.7161995799999998</v>
      </c>
      <c r="V165" s="21">
        <f>+'[13]24'!$I$64/10^6</f>
        <v>1.92583554</v>
      </c>
      <c r="W165" s="21">
        <f>+'[13]24'!$J$64/10^6</f>
        <v>1.7967543400000001</v>
      </c>
      <c r="X165" s="21">
        <f>+'[13]24'!$K$64/10^6</f>
        <v>1.77416292</v>
      </c>
      <c r="Y165" s="21">
        <f>+'[13]24'!$M$64/10^6</f>
        <v>2.0089550900000002</v>
      </c>
      <c r="Z165" s="21">
        <f>+'[13]24'!$N$64/10^6</f>
        <v>2.2203468600000003</v>
      </c>
      <c r="AA165" s="21">
        <f>+'[13]24'!$O$64/10^6</f>
        <v>1.9153224099999999</v>
      </c>
      <c r="AB165" s="21">
        <f>+'[13]24'!$Q$64/10^6</f>
        <v>1.7336271799999996</v>
      </c>
      <c r="AC165" s="21">
        <f>+'[13]24'!$R$64/10^6</f>
        <v>1.7813860199999998</v>
      </c>
      <c r="AD165" s="21">
        <f>+'[13]24'!$S$64/10^6</f>
        <v>1.7818557100000001</v>
      </c>
      <c r="AE165" s="29">
        <f t="shared" si="42"/>
        <v>22.141339979999994</v>
      </c>
      <c r="AG165" s="10">
        <v>1016</v>
      </c>
      <c r="AH165" s="10" t="s">
        <v>25</v>
      </c>
      <c r="AI165" s="21">
        <f>+'[13]24'!$E$76/10^6</f>
        <v>0.25533</v>
      </c>
      <c r="AJ165" s="21">
        <f>+'[13]24'!$F$76/10^6</f>
        <v>0.25406000000000001</v>
      </c>
      <c r="AK165" s="21">
        <f>+'[13]24'!$G$76/10^6</f>
        <v>0.25402999999999998</v>
      </c>
      <c r="AL165" s="21">
        <f>+'[13]24'!$I$76/10^6</f>
        <v>0.25435000000000002</v>
      </c>
      <c r="AM165" s="21">
        <f>+'[13]24'!$J$76/10^6</f>
        <v>0.25346000000000002</v>
      </c>
      <c r="AN165" s="21">
        <f>+'[13]24'!$K$76/10^6</f>
        <v>0.25663999999999998</v>
      </c>
      <c r="AO165" s="21">
        <f>+'[13]24'!$M$76/10^6</f>
        <v>0.25599</v>
      </c>
      <c r="AP165" s="21">
        <f>+'[13]24'!$N$76/10^6</f>
        <v>0.25851000000000002</v>
      </c>
      <c r="AQ165" s="21">
        <f>+'[13]24'!$O$76/10^6</f>
        <v>0.27575</v>
      </c>
      <c r="AR165" s="21">
        <f>+'[13]24'!$Q$76/10^6</f>
        <v>0.25802000000000003</v>
      </c>
      <c r="AS165" s="21">
        <f>+'[13]24'!$R$76/10^6</f>
        <v>0.25918000000000002</v>
      </c>
      <c r="AT165" s="21">
        <f>+'[13]24'!$S$76/10^6</f>
        <v>0.25975999999999999</v>
      </c>
      <c r="AU165" s="29">
        <f t="shared" si="43"/>
        <v>3.0950800000000003</v>
      </c>
      <c r="AW165" s="10">
        <v>1016</v>
      </c>
      <c r="AX165" s="10" t="s">
        <v>25</v>
      </c>
      <c r="AY165" s="21">
        <f>+'[13]24'!$E$85/10^6</f>
        <v>3.8384929999999998E-2</v>
      </c>
      <c r="AZ165" s="21">
        <f>+'[13]24'!$F$85/10^6</f>
        <v>3.5027130000000004E-2</v>
      </c>
      <c r="BA165" s="21">
        <f>+'[13]24'!$G$85/10^6</f>
        <v>3.6497250000000002E-2</v>
      </c>
      <c r="BB165" s="21">
        <f>+'[13]24'!$I$85/10^6</f>
        <v>4.0542119999999994E-2</v>
      </c>
      <c r="BC165" s="21">
        <f>+'[13]24'!$J$85/10^6</f>
        <v>3.6420639999999997E-2</v>
      </c>
      <c r="BD165" s="21">
        <f>+'[13]24'!$K$85/10^6</f>
        <v>4.1662039999999997E-2</v>
      </c>
      <c r="BE165" s="21">
        <f>+'[13]24'!$M$85/10^6</f>
        <v>3.9679100000000009E-2</v>
      </c>
      <c r="BF165" s="21">
        <f>+'[13]24'!$N$85/10^6</f>
        <v>4.531686E-2</v>
      </c>
      <c r="BG165" s="21">
        <f>+'[13]24'!$O$85/10^6</f>
        <v>4.420491E-2</v>
      </c>
      <c r="BH165" s="21">
        <f>+'[13]24'!$Q$85/10^6</f>
        <v>4.5906979999999993E-2</v>
      </c>
      <c r="BI165" s="21">
        <f>+'[13]24'!$R$85/10^6</f>
        <v>2.621793E-2</v>
      </c>
      <c r="BJ165" s="21">
        <f>+'[13]24'!$S$85/10^6</f>
        <v>6.6593459999999993E-2</v>
      </c>
      <c r="BK165" s="29">
        <f t="shared" si="44"/>
        <v>0.49645335000000002</v>
      </c>
      <c r="BM165" s="10">
        <v>1016</v>
      </c>
      <c r="BN165" s="10" t="s">
        <v>25</v>
      </c>
      <c r="BO165" s="21">
        <f t="shared" si="46"/>
        <v>1.9858114499999997</v>
      </c>
      <c r="BP165" s="21">
        <f t="shared" si="47"/>
        <v>4.0696963899999998</v>
      </c>
      <c r="BQ165" s="21">
        <f t="shared" si="45"/>
        <v>6.0764232199999997</v>
      </c>
      <c r="BR165" s="21">
        <f t="shared" si="45"/>
        <v>8.2971508800000002</v>
      </c>
      <c r="BS165" s="21">
        <f t="shared" si="45"/>
        <v>10.38378586</v>
      </c>
      <c r="BT165" s="21">
        <f t="shared" si="45"/>
        <v>12.456250819999999</v>
      </c>
      <c r="BU165" s="21">
        <f t="shared" si="45"/>
        <v>14.760875009999999</v>
      </c>
      <c r="BV165" s="21">
        <f t="shared" si="45"/>
        <v>17.28504873</v>
      </c>
      <c r="BW165" s="21">
        <f t="shared" si="45"/>
        <v>19.520326050000001</v>
      </c>
      <c r="BX165" s="21">
        <f t="shared" si="45"/>
        <v>21.55788021</v>
      </c>
      <c r="BY165" s="21">
        <f t="shared" si="45"/>
        <v>23.624664160000002</v>
      </c>
      <c r="BZ165" s="21">
        <f t="shared" si="45"/>
        <v>25.732873330000004</v>
      </c>
    </row>
    <row r="166" spans="1:78" customFormat="1" x14ac:dyDescent="0.2">
      <c r="A166" s="10">
        <v>1017</v>
      </c>
      <c r="B166" s="10" t="s">
        <v>26</v>
      </c>
      <c r="C166" s="21">
        <v>4.1452161299999997</v>
      </c>
      <c r="D166" s="21">
        <v>4.2612934600000001</v>
      </c>
      <c r="E166" s="21">
        <v>4.2718092699999994</v>
      </c>
      <c r="F166" s="21">
        <v>4.4643342099999987</v>
      </c>
      <c r="G166" s="21">
        <v>4.3131696899999996</v>
      </c>
      <c r="H166" s="21">
        <v>4.01260949</v>
      </c>
      <c r="I166" s="21">
        <v>4.4859844400000002</v>
      </c>
      <c r="J166" s="21">
        <v>4.5577037700000007</v>
      </c>
      <c r="K166" s="21">
        <v>4.5524310799999999</v>
      </c>
      <c r="L166" s="21">
        <v>4.2534649699999996</v>
      </c>
      <c r="M166" s="21">
        <v>4.2848166800000005</v>
      </c>
      <c r="N166" s="21">
        <v>4.2236799600000001</v>
      </c>
      <c r="O166" s="29">
        <f t="shared" si="41"/>
        <v>51.82651314999999</v>
      </c>
      <c r="Q166" s="10">
        <v>1017</v>
      </c>
      <c r="R166" s="10" t="s">
        <v>26</v>
      </c>
      <c r="S166" s="21">
        <f>+'[13]25'!$E$64/10^6</f>
        <v>3.6463208899999997</v>
      </c>
      <c r="T166" s="21">
        <f>+'[13]25'!$F$64/10^6</f>
        <v>3.75890938</v>
      </c>
      <c r="U166" s="21">
        <f>+'[13]25'!$G$64/10^6</f>
        <v>3.7563317299999999</v>
      </c>
      <c r="V166" s="21">
        <f>+'[13]25'!$I$64/10^6</f>
        <v>3.9716270299999996</v>
      </c>
      <c r="W166" s="21">
        <f>+'[13]25'!$J$64/10^6</f>
        <v>3.8127832799999997</v>
      </c>
      <c r="X166" s="21">
        <f>+'[13]25'!$K$64/10^6</f>
        <v>3.5128811100000004</v>
      </c>
      <c r="Y166" s="21">
        <f>+'[13]25'!$M$64/10^6</f>
        <v>3.9865751499999997</v>
      </c>
      <c r="Z166" s="21">
        <f>+'[13]25'!$N$64/10^6</f>
        <v>4.0313453299999997</v>
      </c>
      <c r="AA166" s="21">
        <f>+'[13]25'!$O$64/10^6</f>
        <v>4.0293399299999999</v>
      </c>
      <c r="AB166" s="21">
        <f>+'[13]25'!$Q$64/10^6</f>
        <v>3.7318402100000001</v>
      </c>
      <c r="AC166" s="21">
        <f>+'[13]25'!$R$64/10^6</f>
        <v>3.7457626500000005</v>
      </c>
      <c r="AD166" s="21">
        <f>+'[13]25'!$S$64/10^6</f>
        <v>3.6966299999999999</v>
      </c>
      <c r="AE166" s="29">
        <f t="shared" si="42"/>
        <v>45.680346690000007</v>
      </c>
      <c r="AG166" s="10">
        <v>1017</v>
      </c>
      <c r="AH166" s="10" t="s">
        <v>26</v>
      </c>
      <c r="AI166" s="21">
        <f>+'[13]25'!$E$76/10^6</f>
        <v>0.41720000000000002</v>
      </c>
      <c r="AJ166" s="21">
        <f>+'[13]25'!$F$76/10^6</f>
        <v>0.42099999999999999</v>
      </c>
      <c r="AK166" s="21">
        <f>+'[13]25'!$G$76/10^6</f>
        <v>0.42985000000000001</v>
      </c>
      <c r="AL166" s="21">
        <f>+'[13]25'!$I$76/10^6</f>
        <v>0.40927999999999998</v>
      </c>
      <c r="AM166" s="21">
        <f>+'[13]25'!$J$76/10^6</f>
        <v>0.42177953000000001</v>
      </c>
      <c r="AN166" s="21">
        <f>+'[13]25'!$K$76/10^6</f>
        <v>0.41502215000000003</v>
      </c>
      <c r="AO166" s="21">
        <f>+'[13]25'!$M$76/10^6</f>
        <v>0.41420000000000001</v>
      </c>
      <c r="AP166" s="21">
        <f>+'[13]25'!$N$76/10^6</f>
        <v>0.43672</v>
      </c>
      <c r="AQ166" s="21">
        <f>+'[13]25'!$O$76/10^6</f>
        <v>0.43646953000000005</v>
      </c>
      <c r="AR166" s="21">
        <f>+'[13]25'!$Q$76/10^6</f>
        <v>0.42848999999999998</v>
      </c>
      <c r="AS166" s="21">
        <f>+'[13]25'!$R$76/10^6</f>
        <v>0.45031953000000002</v>
      </c>
      <c r="AT166" s="21">
        <f>+'[13]25'!$S$76/10^6</f>
        <v>0.42618953000000004</v>
      </c>
      <c r="AU166" s="29">
        <f t="shared" si="43"/>
        <v>5.1065202699999999</v>
      </c>
      <c r="AW166" s="10">
        <v>1017</v>
      </c>
      <c r="AX166" s="10" t="s">
        <v>26</v>
      </c>
      <c r="AY166" s="21">
        <f>+'[13]25'!$E$85/10^6</f>
        <v>8.1695239999999988E-2</v>
      </c>
      <c r="AZ166" s="21">
        <f>+'[13]25'!$F$85/10^6</f>
        <v>8.1384079999999998E-2</v>
      </c>
      <c r="BA166" s="21">
        <f>+'[13]25'!$G$85/10^6</f>
        <v>8.5627540000000002E-2</v>
      </c>
      <c r="BB166" s="21">
        <f>+'[13]25'!$I$85/10^6</f>
        <v>8.342717999999999E-2</v>
      </c>
      <c r="BC166" s="21">
        <f>+'[13]25'!$J$85/10^6</f>
        <v>7.8606880000000004E-2</v>
      </c>
      <c r="BD166" s="21">
        <f>+'[13]25'!$K$85/10^6</f>
        <v>8.4706229999999993E-2</v>
      </c>
      <c r="BE166" s="21">
        <f>+'[13]25'!$M$85/10^6</f>
        <v>8.5209289999999993E-2</v>
      </c>
      <c r="BF166" s="21">
        <f>+'[13]25'!$N$85/10^6</f>
        <v>8.963844E-2</v>
      </c>
      <c r="BG166" s="21">
        <f>+'[13]25'!$O$85/10^6</f>
        <v>8.6621619999999996E-2</v>
      </c>
      <c r="BH166" s="21">
        <f>+'[13]25'!$Q$85/10^6</f>
        <v>9.3134759999999997E-2</v>
      </c>
      <c r="BI166" s="21">
        <f>+'[13]25'!$R$85/10^6</f>
        <v>8.8734499999999994E-2</v>
      </c>
      <c r="BJ166" s="21">
        <f>+'[13]25'!$S$85/10^6</f>
        <v>0.10086042999999999</v>
      </c>
      <c r="BK166" s="29">
        <f t="shared" si="44"/>
        <v>1.0396461899999998</v>
      </c>
      <c r="BM166" s="10">
        <v>1017</v>
      </c>
      <c r="BN166" s="10" t="s">
        <v>26</v>
      </c>
      <c r="BO166" s="21">
        <f t="shared" si="46"/>
        <v>4.1452161299999997</v>
      </c>
      <c r="BP166" s="21">
        <f t="shared" si="47"/>
        <v>8.4065095899999989</v>
      </c>
      <c r="BQ166" s="21">
        <f t="shared" si="45"/>
        <v>12.678318859999997</v>
      </c>
      <c r="BR166" s="21">
        <f t="shared" si="45"/>
        <v>17.142653069999994</v>
      </c>
      <c r="BS166" s="21">
        <f t="shared" si="45"/>
        <v>21.455822759999993</v>
      </c>
      <c r="BT166" s="21">
        <f t="shared" si="45"/>
        <v>25.468432249999992</v>
      </c>
      <c r="BU166" s="21">
        <f t="shared" si="45"/>
        <v>29.954416689999992</v>
      </c>
      <c r="BV166" s="21">
        <f t="shared" si="45"/>
        <v>34.512120459999991</v>
      </c>
      <c r="BW166" s="21">
        <f t="shared" si="45"/>
        <v>39.064551539999989</v>
      </c>
      <c r="BX166" s="21">
        <f t="shared" si="45"/>
        <v>43.318016509999993</v>
      </c>
      <c r="BY166" s="21">
        <f t="shared" si="45"/>
        <v>47.602833189999991</v>
      </c>
      <c r="BZ166" s="21">
        <f t="shared" si="45"/>
        <v>51.82651314999999</v>
      </c>
    </row>
    <row r="167" spans="1:78" customFormat="1" x14ac:dyDescent="0.2">
      <c r="A167" s="10">
        <v>1018</v>
      </c>
      <c r="B167" s="10" t="s">
        <v>27</v>
      </c>
      <c r="C167" s="21">
        <v>1.7813976699999998</v>
      </c>
      <c r="D167" s="21">
        <v>1.7544894500000001</v>
      </c>
      <c r="E167" s="21">
        <v>1.8204019699999998</v>
      </c>
      <c r="F167" s="21">
        <v>1.8421172100000003</v>
      </c>
      <c r="G167" s="21">
        <v>1.7485521899999998</v>
      </c>
      <c r="H167" s="21">
        <v>1.81192427</v>
      </c>
      <c r="I167" s="21">
        <v>1.97374373</v>
      </c>
      <c r="J167" s="21">
        <v>1.9998516300000002</v>
      </c>
      <c r="K167" s="21">
        <v>1.93208102</v>
      </c>
      <c r="L167" s="21">
        <v>1.8030451800000002</v>
      </c>
      <c r="M167" s="21">
        <v>1.86543569</v>
      </c>
      <c r="N167" s="21">
        <v>1.8300674500000003</v>
      </c>
      <c r="O167" s="29">
        <f t="shared" si="41"/>
        <v>22.163107460000006</v>
      </c>
      <c r="Q167" s="10">
        <v>1018</v>
      </c>
      <c r="R167" s="10" t="s">
        <v>27</v>
      </c>
      <c r="S167" s="21">
        <f>+'[13]26'!$E$64/10^6</f>
        <v>1.5220241699999999</v>
      </c>
      <c r="T167" s="21">
        <f>+'[13]26'!$F$64/10^6</f>
        <v>1.49683634</v>
      </c>
      <c r="U167" s="21">
        <f>+'[13]26'!$G$64/10^6</f>
        <v>1.5677867099999998</v>
      </c>
      <c r="V167" s="21">
        <f>+'[13]26'!$I$64/10^6</f>
        <v>1.5815017100000002</v>
      </c>
      <c r="W167" s="21">
        <f>+'[13]26'!$J$64/10^6</f>
        <v>1.4894835999999998</v>
      </c>
      <c r="X167" s="21">
        <f>+'[13]26'!$K$64/10^6</f>
        <v>1.5521530100000001</v>
      </c>
      <c r="Y167" s="21">
        <f>+'[13]26'!$M$64/10^6</f>
        <v>1.71873163</v>
      </c>
      <c r="Z167" s="21">
        <f>+'[13]26'!$N$64/10^6</f>
        <v>1.7426812200000001</v>
      </c>
      <c r="AA167" s="21">
        <f>+'[13]26'!$O$64/10^6</f>
        <v>1.68546551</v>
      </c>
      <c r="AB167" s="21">
        <f>+'[13]26'!$Q$64/10^6</f>
        <v>1.5548427800000002</v>
      </c>
      <c r="AC167" s="21">
        <f>+'[13]26'!$R$64/10^6</f>
        <v>1.6191622999999999</v>
      </c>
      <c r="AD167" s="21">
        <f>+'[13]26'!$S$64/10^6</f>
        <v>1.5901419300000001</v>
      </c>
      <c r="AE167" s="29">
        <f t="shared" si="42"/>
        <v>19.120810910000003</v>
      </c>
      <c r="AG167" s="10">
        <v>1018</v>
      </c>
      <c r="AH167" s="10" t="s">
        <v>27</v>
      </c>
      <c r="AI167" s="21">
        <f>+'[13]26'!$E$76/10^6</f>
        <v>0.21737000000000001</v>
      </c>
      <c r="AJ167" s="21">
        <f>+'[13]26'!$F$76/10^6</f>
        <v>0.21665999999999999</v>
      </c>
      <c r="AK167" s="21">
        <f>+'[13]26'!$G$76/10^6</f>
        <v>0.21099000000000001</v>
      </c>
      <c r="AL167" s="21">
        <f>+'[13]26'!$I$76/10^6</f>
        <v>0.21856</v>
      </c>
      <c r="AM167" s="21">
        <f>+'[13]26'!$J$76/10^6</f>
        <v>0.21942</v>
      </c>
      <c r="AN167" s="21">
        <f>+'[13]26'!$K$76/10^6</f>
        <v>0.21651999999999999</v>
      </c>
      <c r="AO167" s="21">
        <f>+'[13]26'!$M$76/10^6</f>
        <v>0.21240999999999999</v>
      </c>
      <c r="AP167" s="21">
        <f>+'[13]26'!$N$76/10^6</f>
        <v>0.21181</v>
      </c>
      <c r="AQ167" s="21">
        <f>+'[13]26'!$O$76/10^6</f>
        <v>0.20387</v>
      </c>
      <c r="AR167" s="21">
        <f>+'[13]26'!$Q$76/10^6</f>
        <v>0.20269999999999999</v>
      </c>
      <c r="AS167" s="21">
        <f>+'[13]26'!$R$76/10^6</f>
        <v>0.20208000000000001</v>
      </c>
      <c r="AT167" s="21">
        <f>+'[13]26'!$S$76/10^6</f>
        <v>0.19674</v>
      </c>
      <c r="AU167" s="29">
        <f t="shared" si="43"/>
        <v>2.5291300000000003</v>
      </c>
      <c r="AW167" s="10">
        <v>1018</v>
      </c>
      <c r="AX167" s="10" t="s">
        <v>27</v>
      </c>
      <c r="AY167" s="21">
        <f>+'[13]26'!$E$85/10^6</f>
        <v>4.2003499999999999E-2</v>
      </c>
      <c r="AZ167" s="21">
        <f>+'[13]26'!$F$85/10^6</f>
        <v>4.0993109999999999E-2</v>
      </c>
      <c r="BA167" s="21">
        <f>+'[13]26'!$G$85/10^6</f>
        <v>4.1625260000000004E-2</v>
      </c>
      <c r="BB167" s="21">
        <f>+'[13]26'!$I$85/10^6</f>
        <v>4.2055500000000003E-2</v>
      </c>
      <c r="BC167" s="21">
        <f>+'[13]26'!$J$85/10^6</f>
        <v>3.9648589999999997E-2</v>
      </c>
      <c r="BD167" s="21">
        <f>+'[13]26'!$K$85/10^6</f>
        <v>4.325126E-2</v>
      </c>
      <c r="BE167" s="21">
        <f>+'[13]26'!$M$85/10^6</f>
        <v>4.2602100000000004E-2</v>
      </c>
      <c r="BF167" s="21">
        <f>+'[13]26'!$N$85/10^6</f>
        <v>4.5360410000000004E-2</v>
      </c>
      <c r="BG167" s="21">
        <f>+'[13]26'!$O$85/10^6</f>
        <v>4.274551E-2</v>
      </c>
      <c r="BH167" s="21">
        <f>+'[13]26'!$Q$85/10^6</f>
        <v>4.5502399999999998E-2</v>
      </c>
      <c r="BI167" s="21">
        <f>+'[13]26'!$R$85/10^6</f>
        <v>4.4193389999999999E-2</v>
      </c>
      <c r="BJ167" s="21">
        <f>+'[13]26'!$S$85/10^6</f>
        <v>4.3185519999999998E-2</v>
      </c>
      <c r="BK167" s="29">
        <f t="shared" si="44"/>
        <v>0.51316655</v>
      </c>
      <c r="BM167" s="10">
        <v>1018</v>
      </c>
      <c r="BN167" s="10" t="s">
        <v>27</v>
      </c>
      <c r="BO167" s="21">
        <f t="shared" si="46"/>
        <v>1.7813976699999998</v>
      </c>
      <c r="BP167" s="21">
        <f t="shared" si="47"/>
        <v>3.5358871199999999</v>
      </c>
      <c r="BQ167" s="21">
        <f t="shared" si="45"/>
        <v>5.3562890899999998</v>
      </c>
      <c r="BR167" s="21">
        <f t="shared" si="45"/>
        <v>7.1984063000000003</v>
      </c>
      <c r="BS167" s="21">
        <f t="shared" si="45"/>
        <v>8.9469584900000001</v>
      </c>
      <c r="BT167" s="21">
        <f t="shared" si="45"/>
        <v>10.758882760000001</v>
      </c>
      <c r="BU167" s="21">
        <f t="shared" si="45"/>
        <v>12.732626490000001</v>
      </c>
      <c r="BV167" s="21">
        <f t="shared" si="45"/>
        <v>14.732478120000001</v>
      </c>
      <c r="BW167" s="21">
        <f t="shared" si="45"/>
        <v>16.664559140000001</v>
      </c>
      <c r="BX167" s="21">
        <f t="shared" si="45"/>
        <v>18.467604320000003</v>
      </c>
      <c r="BY167" s="21">
        <f t="shared" si="45"/>
        <v>20.333040010000005</v>
      </c>
      <c r="BZ167" s="21">
        <f t="shared" si="45"/>
        <v>22.163107460000006</v>
      </c>
    </row>
    <row r="168" spans="1:78" customFormat="1" x14ac:dyDescent="0.2">
      <c r="A168" s="10">
        <v>1019</v>
      </c>
      <c r="B168" s="10" t="s">
        <v>28</v>
      </c>
      <c r="C168" s="21">
        <v>1.0880419299999999</v>
      </c>
      <c r="D168" s="21">
        <v>1.0922043399999999</v>
      </c>
      <c r="E168" s="21">
        <v>1.1156593399999999</v>
      </c>
      <c r="F168" s="21">
        <v>1.1584615399999998</v>
      </c>
      <c r="G168" s="21">
        <v>1.1425837700000001</v>
      </c>
      <c r="H168" s="21">
        <v>1.07558592</v>
      </c>
      <c r="I168" s="21">
        <v>1.18529372</v>
      </c>
      <c r="J168" s="21">
        <v>1.0818881499999999</v>
      </c>
      <c r="K168" s="21">
        <v>1.1276245199999997</v>
      </c>
      <c r="L168" s="21">
        <v>1.1093757799999999</v>
      </c>
      <c r="M168" s="21">
        <v>1.1276848299999997</v>
      </c>
      <c r="N168" s="21">
        <v>1.06591638</v>
      </c>
      <c r="O168" s="29">
        <f t="shared" si="41"/>
        <v>13.37032022</v>
      </c>
      <c r="Q168" s="10">
        <v>1019</v>
      </c>
      <c r="R168" s="10" t="s">
        <v>28</v>
      </c>
      <c r="S168" s="21">
        <f>+'[13]27'!$E$64/10^6</f>
        <v>0.95801470999999994</v>
      </c>
      <c r="T168" s="21">
        <f>+'[13]27'!$F$64/10^6</f>
        <v>0.96180396000000012</v>
      </c>
      <c r="U168" s="21">
        <f>+'[13]27'!$G$64/10^6</f>
        <v>0.98490967000000007</v>
      </c>
      <c r="V168" s="21">
        <f>+'[13]27'!$I$64/10^6</f>
        <v>1.02568229</v>
      </c>
      <c r="W168" s="21">
        <f>+'[13]27'!$J$64/10^6</f>
        <v>1.0131083600000002</v>
      </c>
      <c r="X168" s="21">
        <f>+'[13]27'!$K$64/10^6</f>
        <v>0.94400572999999999</v>
      </c>
      <c r="Y168" s="21">
        <f>+'[13]27'!$M$64/10^6</f>
        <v>1.0526025800000001</v>
      </c>
      <c r="Z168" s="21">
        <f>+'[13]27'!$N$64/10^6</f>
        <v>0.94827739999999994</v>
      </c>
      <c r="AA168" s="21">
        <f>+'[13]27'!$O$64/10^6</f>
        <v>0.99435029999999991</v>
      </c>
      <c r="AB168" s="21">
        <f>+'[13]27'!$Q$64/10^6</f>
        <v>0.97542764000000015</v>
      </c>
      <c r="AC168" s="21">
        <f>+'[13]27'!$R$64/10^6</f>
        <v>0.99284713000000002</v>
      </c>
      <c r="AD168" s="21">
        <f>+'[13]27'!$S$64/10^6</f>
        <v>0.93223073000000001</v>
      </c>
      <c r="AE168" s="29">
        <f t="shared" si="42"/>
        <v>11.783260500000001</v>
      </c>
      <c r="AG168" s="10">
        <v>1019</v>
      </c>
      <c r="AH168" s="10" t="s">
        <v>28</v>
      </c>
      <c r="AI168" s="21">
        <f>+'[13]27'!$E$76/10^6</f>
        <v>0.11752006</v>
      </c>
      <c r="AJ168" s="21">
        <f>+'[13]27'!$F$76/10^6</f>
        <v>0.11814</v>
      </c>
      <c r="AK168" s="21">
        <f>+'[13]27'!$G$76/10^6</f>
        <v>0.11671002</v>
      </c>
      <c r="AL168" s="21">
        <f>+'[13]27'!$I$76/10^6</f>
        <v>0.11816001</v>
      </c>
      <c r="AM168" s="21">
        <f>+'[13]27'!$J$76/10^6</f>
        <v>0.11711000000000001</v>
      </c>
      <c r="AN168" s="21">
        <f>+'[13]27'!$K$76/10^6</f>
        <v>0.11813</v>
      </c>
      <c r="AO168" s="21">
        <f>+'[13]27'!$M$76/10^6</f>
        <v>0.11847000000000001</v>
      </c>
      <c r="AP168" s="21">
        <f>+'[13]27'!$N$76/10^6</f>
        <v>0.11902</v>
      </c>
      <c r="AQ168" s="21">
        <f>+'[13]27'!$O$76/10^6</f>
        <v>0.11853</v>
      </c>
      <c r="AR168" s="21">
        <f>+'[13]27'!$Q$76/10^6</f>
        <v>0.11883000000000001</v>
      </c>
      <c r="AS168" s="21">
        <f>+'[13]27'!$R$76/10^6</f>
        <v>0.1195</v>
      </c>
      <c r="AT168" s="21">
        <f>+'[13]27'!$S$76/10^6</f>
        <v>0.11803</v>
      </c>
      <c r="AU168" s="29">
        <f t="shared" si="43"/>
        <v>1.4181500899999999</v>
      </c>
      <c r="AW168" s="10">
        <v>1019</v>
      </c>
      <c r="AX168" s="10" t="s">
        <v>28</v>
      </c>
      <c r="AY168" s="21">
        <f>+'[13]27'!$E$85/10^6</f>
        <v>1.250716E-2</v>
      </c>
      <c r="AZ168" s="21">
        <f>+'[13]27'!$F$85/10^6</f>
        <v>1.2260380000000001E-2</v>
      </c>
      <c r="BA168" s="21">
        <f>+'[13]27'!$G$85/10^6</f>
        <v>1.4039649999999997E-2</v>
      </c>
      <c r="BB168" s="21">
        <f>+'[13]27'!$I$85/10^6</f>
        <v>1.461924E-2</v>
      </c>
      <c r="BC168" s="21">
        <f>+'[13]27'!$J$85/10^6</f>
        <v>1.236541E-2</v>
      </c>
      <c r="BD168" s="21">
        <f>+'[13]27'!$K$85/10^6</f>
        <v>1.3450189999999999E-2</v>
      </c>
      <c r="BE168" s="21">
        <f>+'[13]27'!$M$85/10^6</f>
        <v>1.422114E-2</v>
      </c>
      <c r="BF168" s="21">
        <f>+'[13]27'!$N$85/10^6</f>
        <v>1.459075E-2</v>
      </c>
      <c r="BG168" s="21">
        <f>+'[13]27'!$O$85/10^6</f>
        <v>1.4744220000000001E-2</v>
      </c>
      <c r="BH168" s="21">
        <f>+'[13]27'!$Q$85/10^6</f>
        <v>1.5118139999999999E-2</v>
      </c>
      <c r="BI168" s="21">
        <f>+'[13]27'!$R$85/10^6</f>
        <v>1.5337700000000001E-2</v>
      </c>
      <c r="BJ168" s="21">
        <f>+'[13]27'!$S$85/10^6</f>
        <v>1.565565E-2</v>
      </c>
      <c r="BK168" s="29">
        <f t="shared" si="44"/>
        <v>0.16890962999999998</v>
      </c>
      <c r="BM168" s="10">
        <v>1019</v>
      </c>
      <c r="BN168" s="10" t="s">
        <v>28</v>
      </c>
      <c r="BO168" s="21">
        <f t="shared" si="46"/>
        <v>1.0880419299999999</v>
      </c>
      <c r="BP168" s="21">
        <f t="shared" si="47"/>
        <v>2.1802462699999996</v>
      </c>
      <c r="BQ168" s="21">
        <f t="shared" ref="BQ168:BQ179" si="48">+BP168+E168</f>
        <v>3.2959056099999993</v>
      </c>
      <c r="BR168" s="21">
        <f t="shared" ref="BR168:BR179" si="49">+BQ168+F168</f>
        <v>4.4543671499999995</v>
      </c>
      <c r="BS168" s="21">
        <f t="shared" ref="BS168:BS179" si="50">+BR168+G168</f>
        <v>5.5969509199999994</v>
      </c>
      <c r="BT168" s="21">
        <f t="shared" ref="BT168:BT179" si="51">+BS168+H168</f>
        <v>6.6725368399999994</v>
      </c>
      <c r="BU168" s="21">
        <f t="shared" ref="BU168:BU179" si="52">+BT168+I168</f>
        <v>7.8578305599999991</v>
      </c>
      <c r="BV168" s="21">
        <f t="shared" ref="BV168:BV179" si="53">+BU168+J168</f>
        <v>8.9397187099999993</v>
      </c>
      <c r="BW168" s="21">
        <f t="shared" ref="BW168:BW179" si="54">+BV168+K168</f>
        <v>10.067343229999999</v>
      </c>
      <c r="BX168" s="21">
        <f t="shared" ref="BX168:BX179" si="55">+BW168+L168</f>
        <v>11.176719009999999</v>
      </c>
      <c r="BY168" s="21">
        <f t="shared" ref="BY168:BY179" si="56">+BX168+M168</f>
        <v>12.304403839999999</v>
      </c>
      <c r="BZ168" s="21">
        <f t="shared" ref="BZ168:BZ179" si="57">+BY168+N168</f>
        <v>13.37032022</v>
      </c>
    </row>
    <row r="169" spans="1:78" customFormat="1" x14ac:dyDescent="0.2">
      <c r="A169" s="10">
        <v>1020</v>
      </c>
      <c r="B169" s="10" t="s">
        <v>29</v>
      </c>
      <c r="C169" s="21">
        <v>5.6701713700000003</v>
      </c>
      <c r="D169" s="21">
        <v>5.8605557700000004</v>
      </c>
      <c r="E169" s="21">
        <v>5.8836438100000006</v>
      </c>
      <c r="F169" s="21">
        <v>6.1316932199999998</v>
      </c>
      <c r="G169" s="21">
        <v>5.9361005799999997</v>
      </c>
      <c r="H169" s="21">
        <v>5.5547608400000001</v>
      </c>
      <c r="I169" s="21">
        <v>6.3592900700000001</v>
      </c>
      <c r="J169" s="21">
        <v>5.8941316499999994</v>
      </c>
      <c r="K169" s="21">
        <v>6.2273799699999994</v>
      </c>
      <c r="L169" s="21">
        <v>5.9948903500000004</v>
      </c>
      <c r="M169" s="21">
        <v>5.9222450300000009</v>
      </c>
      <c r="N169" s="21">
        <v>6.1462544099999992</v>
      </c>
      <c r="O169" s="29">
        <f t="shared" si="41"/>
        <v>71.581117069999991</v>
      </c>
      <c r="Q169" s="10">
        <v>1020</v>
      </c>
      <c r="R169" s="10" t="s">
        <v>29</v>
      </c>
      <c r="S169" s="21">
        <f>+'[13]28'!$E$64/10^6</f>
        <v>5.0859232700000003</v>
      </c>
      <c r="T169" s="21">
        <f>+'[13]28'!$F$64/10^6</f>
        <v>5.21568465</v>
      </c>
      <c r="U169" s="21">
        <f>+'[13]28'!$G$64/10^6</f>
        <v>5.2470290799999999</v>
      </c>
      <c r="V169" s="21">
        <f>+'[13]28'!$I$64/10^6</f>
        <v>5.4942315800000001</v>
      </c>
      <c r="W169" s="21">
        <f>+'[13]28'!$J$64/10^6</f>
        <v>5.3232023399999999</v>
      </c>
      <c r="X169" s="21">
        <f>+'[13]28'!$K$64/10^6</f>
        <v>4.92666453</v>
      </c>
      <c r="Y169" s="21">
        <f>+'[13]28'!$M$64/10^6</f>
        <v>5.7371945899999996</v>
      </c>
      <c r="Z169" s="21">
        <f>+'[13]28'!$N$64/10^6</f>
        <v>5.220986289999999</v>
      </c>
      <c r="AA169" s="21">
        <f>+'[13]28'!$O$64/10^6</f>
        <v>5.5372643099999994</v>
      </c>
      <c r="AB169" s="21">
        <f>+'[13]28'!$Q$64/10^6</f>
        <v>5.3109404000000007</v>
      </c>
      <c r="AC169" s="21">
        <f>+'[13]28'!$R$64/10^6</f>
        <v>5.3170490500000005</v>
      </c>
      <c r="AD169" s="21">
        <f>+'[13]28'!$S$64/10^6</f>
        <v>5.4460491499999995</v>
      </c>
      <c r="AE169" s="29">
        <f t="shared" si="42"/>
        <v>63.862219239999995</v>
      </c>
      <c r="AG169" s="10">
        <v>1020</v>
      </c>
      <c r="AH169" s="10" t="s">
        <v>29</v>
      </c>
      <c r="AI169" s="21">
        <f>+'[13]28'!$E$76/10^6</f>
        <v>0.48776000000000003</v>
      </c>
      <c r="AJ169" s="21">
        <f>+'[13]28'!$F$76/10^6</f>
        <v>0.53217999999999999</v>
      </c>
      <c r="AK169" s="21">
        <f>+'[13]28'!$G$76/10^6</f>
        <v>0.53097000000000005</v>
      </c>
      <c r="AL169" s="21">
        <f>+'[13]28'!$I$76/10^6</f>
        <v>0.53027000000000002</v>
      </c>
      <c r="AM169" s="21">
        <f>+'[13]28'!$J$76/10^6</f>
        <v>0.51495999999999997</v>
      </c>
      <c r="AN169" s="21">
        <f>+'[13]28'!$K$76/10^6</f>
        <v>0.51388</v>
      </c>
      <c r="AO169" s="21">
        <f>+'[13]28'!$M$76/10^6</f>
        <v>0.51819999999999999</v>
      </c>
      <c r="AP169" s="21">
        <f>+'[13]28'!$N$76/10^6</f>
        <v>0.56125000000000003</v>
      </c>
      <c r="AQ169" s="21">
        <f>+'[13]28'!$O$76/10^6</f>
        <v>0.57906000000000002</v>
      </c>
      <c r="AR169" s="21">
        <f>+'[13]28'!$Q$76/10^6</f>
        <v>0.56152999999999997</v>
      </c>
      <c r="AS169" s="21">
        <f>+'[13]28'!$R$76/10^6</f>
        <v>0.50842290000000001</v>
      </c>
      <c r="AT169" s="21">
        <f>+'[13]28'!$S$76/10^6</f>
        <v>0.57215000000000005</v>
      </c>
      <c r="AU169" s="29">
        <f t="shared" si="43"/>
        <v>6.4106329000000004</v>
      </c>
      <c r="AW169" s="10">
        <v>1020</v>
      </c>
      <c r="AX169" s="10" t="s">
        <v>29</v>
      </c>
      <c r="AY169" s="21">
        <f>+'[13]28'!$E$85/10^6</f>
        <v>9.6488100000000007E-2</v>
      </c>
      <c r="AZ169" s="21">
        <f>+'[13]28'!$F$85/10^6</f>
        <v>0.11269111999999999</v>
      </c>
      <c r="BA169" s="21">
        <f>+'[13]28'!$G$85/10^6</f>
        <v>0.10564472999999999</v>
      </c>
      <c r="BB169" s="21">
        <f>+'[13]28'!$I$85/10^6</f>
        <v>0.10719164</v>
      </c>
      <c r="BC169" s="21">
        <f>+'[13]28'!$J$85/10^6</f>
        <v>9.793824000000001E-2</v>
      </c>
      <c r="BD169" s="21">
        <f>+'[13]28'!$K$85/10^6</f>
        <v>0.11421631</v>
      </c>
      <c r="BE169" s="21">
        <f>+'[13]28'!$M$85/10^6</f>
        <v>0.10389548000000001</v>
      </c>
      <c r="BF169" s="21">
        <f>+'[13]28'!$N$85/10^6</f>
        <v>0.11189536</v>
      </c>
      <c r="BG169" s="21">
        <f>+'[13]28'!$O$85/10^6</f>
        <v>0.11105566</v>
      </c>
      <c r="BH169" s="21">
        <f>+'[13]28'!$Q$85/10^6</f>
        <v>0.12241995</v>
      </c>
      <c r="BI169" s="21">
        <f>+'[13]28'!$R$85/10^6</f>
        <v>9.6773079999999997E-2</v>
      </c>
      <c r="BJ169" s="21">
        <f>+'[13]28'!$S$85/10^6</f>
        <v>0.12805526</v>
      </c>
      <c r="BK169" s="29">
        <f t="shared" si="44"/>
        <v>1.30826493</v>
      </c>
      <c r="BM169" s="10">
        <v>1020</v>
      </c>
      <c r="BN169" s="10" t="s">
        <v>29</v>
      </c>
      <c r="BO169" s="21">
        <f t="shared" si="46"/>
        <v>5.6701713700000003</v>
      </c>
      <c r="BP169" s="21">
        <f t="shared" si="47"/>
        <v>11.53072714</v>
      </c>
      <c r="BQ169" s="21">
        <f t="shared" si="48"/>
        <v>17.414370949999999</v>
      </c>
      <c r="BR169" s="21">
        <f t="shared" si="49"/>
        <v>23.546064169999998</v>
      </c>
      <c r="BS169" s="21">
        <f t="shared" si="50"/>
        <v>29.482164749999995</v>
      </c>
      <c r="BT169" s="21">
        <f t="shared" si="51"/>
        <v>35.036925589999996</v>
      </c>
      <c r="BU169" s="21">
        <f t="shared" si="52"/>
        <v>41.396215659999996</v>
      </c>
      <c r="BV169" s="21">
        <f t="shared" si="53"/>
        <v>47.290347309999994</v>
      </c>
      <c r="BW169" s="21">
        <f t="shared" si="54"/>
        <v>53.517727279999995</v>
      </c>
      <c r="BX169" s="21">
        <f t="shared" si="55"/>
        <v>59.512617629999994</v>
      </c>
      <c r="BY169" s="21">
        <f t="shared" si="56"/>
        <v>65.434862659999993</v>
      </c>
      <c r="BZ169" s="21">
        <f t="shared" si="57"/>
        <v>71.581117069999991</v>
      </c>
    </row>
    <row r="170" spans="1:78" customFormat="1" x14ac:dyDescent="0.2">
      <c r="A170" s="10">
        <v>1021</v>
      </c>
      <c r="B170" s="10" t="s">
        <v>30</v>
      </c>
      <c r="C170" s="21">
        <v>1.6269102200000001</v>
      </c>
      <c r="D170" s="21">
        <v>1.5759251699999999</v>
      </c>
      <c r="E170" s="21">
        <v>1.69122357</v>
      </c>
      <c r="F170" s="21">
        <v>1.80503543</v>
      </c>
      <c r="G170" s="21">
        <v>1.6253158799999998</v>
      </c>
      <c r="H170" s="21">
        <v>1.54693774</v>
      </c>
      <c r="I170" s="21">
        <v>1.66113624</v>
      </c>
      <c r="J170" s="21">
        <v>1.6734589499999999</v>
      </c>
      <c r="K170" s="21">
        <v>1.8553726900000003</v>
      </c>
      <c r="L170" s="21">
        <v>1.6084435400000001</v>
      </c>
      <c r="M170" s="21">
        <v>1.6344316999999999</v>
      </c>
      <c r="N170" s="21">
        <v>1.7326756999999997</v>
      </c>
      <c r="O170" s="29">
        <f t="shared" si="41"/>
        <v>20.036866830000001</v>
      </c>
      <c r="Q170" s="10">
        <v>1021</v>
      </c>
      <c r="R170" s="10" t="s">
        <v>30</v>
      </c>
      <c r="S170" s="21">
        <f>+'[13]29'!$E$64/10^6</f>
        <v>1.4339927800000001</v>
      </c>
      <c r="T170" s="21">
        <f>+'[13]29'!$F$64/10^6</f>
        <v>1.38259818</v>
      </c>
      <c r="U170" s="21">
        <f>+'[13]29'!$G$64/10^6</f>
        <v>1.48180829</v>
      </c>
      <c r="V170" s="21">
        <f>+'[13]29'!$I$64/10^6</f>
        <v>1.6067779900000001</v>
      </c>
      <c r="W170" s="21">
        <f>+'[13]29'!$J$64/10^6</f>
        <v>1.4227286299999999</v>
      </c>
      <c r="X170" s="21">
        <f>+'[13]29'!$K$64/10^6</f>
        <v>1.3432652899999999</v>
      </c>
      <c r="Y170" s="21">
        <f>+'[13]29'!$M$64/10^6</f>
        <v>1.45982846</v>
      </c>
      <c r="Z170" s="21">
        <f>+'[13]29'!$N$64/10^6</f>
        <v>1.46828355</v>
      </c>
      <c r="AA170" s="21">
        <f>+'[13]29'!$O$64/10^6</f>
        <v>1.6514840900000001</v>
      </c>
      <c r="AB170" s="21">
        <f>+'[13]29'!$Q$64/10^6</f>
        <v>1.4033757099999999</v>
      </c>
      <c r="AC170" s="21">
        <f>+'[13]29'!$R$64/10^6</f>
        <v>1.4391768599999999</v>
      </c>
      <c r="AD170" s="21">
        <f>+'[13]29'!$S$64/10^6</f>
        <v>1.5129068599999997</v>
      </c>
      <c r="AE170" s="29">
        <f t="shared" si="42"/>
        <v>17.606226690000003</v>
      </c>
      <c r="AG170" s="10">
        <v>1021</v>
      </c>
      <c r="AH170" s="10" t="s">
        <v>30</v>
      </c>
      <c r="AI170" s="21">
        <f>+'[13]29'!$E$76/10^6</f>
        <v>0.15495999999999999</v>
      </c>
      <c r="AJ170" s="21">
        <f>+'[13]29'!$F$76/10^6</f>
        <v>0.15554999999999999</v>
      </c>
      <c r="AK170" s="21">
        <f>+'[13]29'!$G$76/10^6</f>
        <v>0.17154131</v>
      </c>
      <c r="AL170" s="21">
        <f>+'[13]29'!$I$76/10^6</f>
        <v>0.15681999999999999</v>
      </c>
      <c r="AM170" s="21">
        <f>+'[13]29'!$J$76/10^6</f>
        <v>0.16411243</v>
      </c>
      <c r="AN170" s="21">
        <f>+'[13]29'!$K$76/10^6</f>
        <v>0.16190167999999999</v>
      </c>
      <c r="AO170" s="21">
        <f>+'[13]29'!$M$76/10^6</f>
        <v>0.16106000000000001</v>
      </c>
      <c r="AP170" s="21">
        <f>+'[13]29'!$N$76/10^6</f>
        <v>0.15964</v>
      </c>
      <c r="AQ170" s="21">
        <f>+'[13]29'!$O$76/10^6</f>
        <v>0.16156000000000001</v>
      </c>
      <c r="AR170" s="21">
        <f>+'[13]29'!$Q$76/10^6</f>
        <v>0.16036</v>
      </c>
      <c r="AS170" s="21">
        <f>+'[13]29'!$R$76/10^6</f>
        <v>0.16420999999999999</v>
      </c>
      <c r="AT170" s="21">
        <f>+'[13]29'!$S$76/10^6</f>
        <v>0.16305</v>
      </c>
      <c r="AU170" s="29">
        <f t="shared" si="43"/>
        <v>1.9347654199999997</v>
      </c>
      <c r="AW170" s="10">
        <v>1021</v>
      </c>
      <c r="AX170" s="10" t="s">
        <v>30</v>
      </c>
      <c r="AY170" s="21">
        <f>+'[13]29'!$E$85/10^6</f>
        <v>3.7957440000000002E-2</v>
      </c>
      <c r="AZ170" s="21">
        <f>+'[13]29'!$F$85/10^6</f>
        <v>3.7776990000000003E-2</v>
      </c>
      <c r="BA170" s="21">
        <f>+'[13]29'!$G$85/10^6</f>
        <v>3.787397E-2</v>
      </c>
      <c r="BB170" s="21">
        <f>+'[13]29'!$I$85/10^6</f>
        <v>4.1437439999999999E-2</v>
      </c>
      <c r="BC170" s="21">
        <f>+'[13]29'!$J$85/10^6</f>
        <v>3.847482E-2</v>
      </c>
      <c r="BD170" s="21">
        <f>+'[13]29'!$K$85/10^6</f>
        <v>4.1770770000000006E-2</v>
      </c>
      <c r="BE170" s="21">
        <f>+'[13]29'!$M$85/10^6</f>
        <v>4.0247779999999997E-2</v>
      </c>
      <c r="BF170" s="21">
        <f>+'[13]29'!$N$85/10^6</f>
        <v>4.5535400000000004E-2</v>
      </c>
      <c r="BG170" s="21">
        <f>+'[13]29'!$O$85/10^6</f>
        <v>4.2328600000000008E-2</v>
      </c>
      <c r="BH170" s="21">
        <f>+'[13]29'!$Q$85/10^6</f>
        <v>4.4707830000000004E-2</v>
      </c>
      <c r="BI170" s="21">
        <f>+'[13]29'!$R$85/10^6</f>
        <v>3.1044840000000001E-2</v>
      </c>
      <c r="BJ170" s="21">
        <f>+'[13]29'!$S$85/10^6</f>
        <v>5.6718840000000006E-2</v>
      </c>
      <c r="BK170" s="29">
        <f t="shared" si="44"/>
        <v>0.49587471999999999</v>
      </c>
      <c r="BM170" s="10">
        <v>1021</v>
      </c>
      <c r="BN170" s="10" t="s">
        <v>30</v>
      </c>
      <c r="BO170" s="21">
        <f t="shared" si="46"/>
        <v>1.6269102200000001</v>
      </c>
      <c r="BP170" s="21">
        <f t="shared" si="47"/>
        <v>3.2028353899999997</v>
      </c>
      <c r="BQ170" s="21">
        <f t="shared" si="48"/>
        <v>4.8940589599999997</v>
      </c>
      <c r="BR170" s="21">
        <f t="shared" si="49"/>
        <v>6.69909439</v>
      </c>
      <c r="BS170" s="21">
        <f t="shared" si="50"/>
        <v>8.3244102699999996</v>
      </c>
      <c r="BT170" s="21">
        <f t="shared" si="51"/>
        <v>9.8713480100000002</v>
      </c>
      <c r="BU170" s="21">
        <f t="shared" si="52"/>
        <v>11.53248425</v>
      </c>
      <c r="BV170" s="21">
        <f t="shared" si="53"/>
        <v>13.2059432</v>
      </c>
      <c r="BW170" s="21">
        <f t="shared" si="54"/>
        <v>15.061315889999999</v>
      </c>
      <c r="BX170" s="21">
        <f t="shared" si="55"/>
        <v>16.669759429999999</v>
      </c>
      <c r="BY170" s="21">
        <f t="shared" si="56"/>
        <v>18.30419113</v>
      </c>
      <c r="BZ170" s="21">
        <f t="shared" si="57"/>
        <v>20.036866830000001</v>
      </c>
    </row>
    <row r="171" spans="1:78" customFormat="1" x14ac:dyDescent="0.2">
      <c r="A171" s="10">
        <v>1022</v>
      </c>
      <c r="B171" s="10" t="s">
        <v>31</v>
      </c>
      <c r="C171" s="21">
        <v>7.6747880399999993</v>
      </c>
      <c r="D171" s="21">
        <v>7.9807767600000004</v>
      </c>
      <c r="E171" s="21">
        <v>7.91818957</v>
      </c>
      <c r="F171" s="21">
        <v>7.9770852100000011</v>
      </c>
      <c r="G171" s="21">
        <v>8.0313863200000011</v>
      </c>
      <c r="H171" s="21">
        <v>7.7502200100000005</v>
      </c>
      <c r="I171" s="21">
        <v>8.5843848700000009</v>
      </c>
      <c r="J171" s="21">
        <v>8.2647637099999987</v>
      </c>
      <c r="K171" s="21">
        <v>8.5426616299999996</v>
      </c>
      <c r="L171" s="21">
        <v>8.0553117099999998</v>
      </c>
      <c r="M171" s="21">
        <v>8.66447273</v>
      </c>
      <c r="N171" s="21">
        <v>7.9611730500000002</v>
      </c>
      <c r="O171" s="29">
        <f t="shared" si="41"/>
        <v>97.405213610000004</v>
      </c>
      <c r="Q171" s="10">
        <v>1022</v>
      </c>
      <c r="R171" s="10" t="s">
        <v>31</v>
      </c>
      <c r="S171" s="21">
        <f>+'[13]30'!$E$64/10^6</f>
        <v>6.6445648699999991</v>
      </c>
      <c r="T171" s="21">
        <f>+'[13]30'!$F$64/10^6</f>
        <v>6.9294093600000002</v>
      </c>
      <c r="U171" s="21">
        <f>+'[13]30'!$G$64/10^6</f>
        <v>6.8685885799999999</v>
      </c>
      <c r="V171" s="21">
        <f>+'[13]30'!$I$64/10^6</f>
        <v>6.889239540000001</v>
      </c>
      <c r="W171" s="21">
        <f>+'[13]30'!$J$64/10^6</f>
        <v>6.9810290899999998</v>
      </c>
      <c r="X171" s="21">
        <f>+'[13]30'!$K$64/10^6</f>
        <v>6.6636873599999999</v>
      </c>
      <c r="Y171" s="21">
        <f>+'[13]30'!$M$64/10^6</f>
        <v>7.5329473400000007</v>
      </c>
      <c r="Z171" s="21">
        <f>+'[13]30'!$N$64/10^6</f>
        <v>7.1843316899999996</v>
      </c>
      <c r="AA171" s="21">
        <f>+'[13]30'!$O$64/10^6</f>
        <v>7.4538334299999995</v>
      </c>
      <c r="AB171" s="21">
        <f>+'[13]30'!$Q$64/10^6</f>
        <v>6.95874522</v>
      </c>
      <c r="AC171" s="21">
        <f>+'[13]30'!$R$64/10^6</f>
        <v>7.1666477999999998</v>
      </c>
      <c r="AD171" s="21">
        <f>+'[13]30'!$S$64/10^6</f>
        <v>7.2229793400000002</v>
      </c>
      <c r="AE171" s="29">
        <f t="shared" si="42"/>
        <v>84.496003619999982</v>
      </c>
      <c r="AG171" s="10">
        <v>1022</v>
      </c>
      <c r="AH171" s="10" t="s">
        <v>31</v>
      </c>
      <c r="AI171" s="21">
        <f>+'[13]30'!$E$76/10^6</f>
        <v>0.73731000000000002</v>
      </c>
      <c r="AJ171" s="21">
        <f>+'[13]30'!$F$76/10^6</f>
        <v>0.75282000000000004</v>
      </c>
      <c r="AK171" s="21">
        <f>+'[13]30'!$G$76/10^6</f>
        <v>0.74904999999999999</v>
      </c>
      <c r="AL171" s="21">
        <f>+'[13]30'!$I$76/10^6</f>
        <v>0.78280000000000005</v>
      </c>
      <c r="AM171" s="21">
        <f>+'[13]30'!$J$76/10^6</f>
        <v>0.75948000000000004</v>
      </c>
      <c r="AN171" s="21">
        <f>+'[13]30'!$K$76/10^6</f>
        <v>0.76959</v>
      </c>
      <c r="AO171" s="21">
        <f>+'[13]30'!$M$76/10^6</f>
        <v>0.74489000000000005</v>
      </c>
      <c r="AP171" s="21">
        <f>+'[13]30'!$N$76/10^6</f>
        <v>0.75961999999999996</v>
      </c>
      <c r="AQ171" s="21">
        <f>+'[13]30'!$O$76/10^6</f>
        <v>0.77075000000000005</v>
      </c>
      <c r="AR171" s="21">
        <f>+'[13]30'!$Q$76/10^6</f>
        <v>0.76543000000000005</v>
      </c>
      <c r="AS171" s="21">
        <f>+'[13]30'!$R$76/10^6</f>
        <v>0.79157999999999995</v>
      </c>
      <c r="AT171" s="21">
        <f>+'[13]30'!$S$76/10^6</f>
        <v>0.77200000000000002</v>
      </c>
      <c r="AU171" s="29">
        <f t="shared" si="43"/>
        <v>9.1553199999999997</v>
      </c>
      <c r="AW171" s="10">
        <v>1022</v>
      </c>
      <c r="AX171" s="10" t="s">
        <v>31</v>
      </c>
      <c r="AY171" s="21">
        <f>+'[13]30'!$E$85/10^6</f>
        <v>0.29291317</v>
      </c>
      <c r="AZ171" s="21">
        <f>+'[13]30'!$F$85/10^6</f>
        <v>0.29854740000000002</v>
      </c>
      <c r="BA171" s="21">
        <f>+'[13]30'!$G$85/10^6</f>
        <v>0.30055099000000002</v>
      </c>
      <c r="BB171" s="21">
        <f>+'[13]30'!$I$85/10^6</f>
        <v>0.30504567000000005</v>
      </c>
      <c r="BC171" s="21">
        <f>+'[13]30'!$J$85/10^6</f>
        <v>0.29087722999999999</v>
      </c>
      <c r="BD171" s="21">
        <f>+'[13]30'!$K$85/10^6</f>
        <v>0.31694265000000005</v>
      </c>
      <c r="BE171" s="21">
        <f>+'[13]30'!$M$85/10^6</f>
        <v>0.30654753000000001</v>
      </c>
      <c r="BF171" s="21">
        <f>+'[13]30'!$N$85/10^6</f>
        <v>0.32081202000000003</v>
      </c>
      <c r="BG171" s="21">
        <f>+'[13]30'!$O$85/10^6</f>
        <v>0.31807820000000003</v>
      </c>
      <c r="BH171" s="21">
        <f>+'[13]30'!$Q$85/10^6</f>
        <v>0.33113649000000001</v>
      </c>
      <c r="BI171" s="21">
        <f>+'[13]30'!$R$85/10^6</f>
        <v>0.70624492999999988</v>
      </c>
      <c r="BJ171" s="21">
        <f>+'[13]30'!$S$85/10^6</f>
        <v>-3.3806289999999961E-2</v>
      </c>
      <c r="BK171" s="29">
        <f t="shared" si="44"/>
        <v>3.7538899900000002</v>
      </c>
      <c r="BM171" s="10">
        <v>1022</v>
      </c>
      <c r="BN171" s="10" t="s">
        <v>31</v>
      </c>
      <c r="BO171" s="21">
        <f t="shared" si="46"/>
        <v>7.6747880399999993</v>
      </c>
      <c r="BP171" s="21">
        <f t="shared" si="47"/>
        <v>15.655564800000001</v>
      </c>
      <c r="BQ171" s="21">
        <f t="shared" si="48"/>
        <v>23.57375437</v>
      </c>
      <c r="BR171" s="21">
        <f t="shared" si="49"/>
        <v>31.550839580000002</v>
      </c>
      <c r="BS171" s="21">
        <f t="shared" si="50"/>
        <v>39.582225900000005</v>
      </c>
      <c r="BT171" s="21">
        <f t="shared" si="51"/>
        <v>47.332445910000004</v>
      </c>
      <c r="BU171" s="21">
        <f t="shared" si="52"/>
        <v>55.916830780000005</v>
      </c>
      <c r="BV171" s="21">
        <f t="shared" si="53"/>
        <v>64.181594490000009</v>
      </c>
      <c r="BW171" s="21">
        <f t="shared" si="54"/>
        <v>72.724256120000007</v>
      </c>
      <c r="BX171" s="21">
        <f t="shared" si="55"/>
        <v>80.779567830000005</v>
      </c>
      <c r="BY171" s="21">
        <f t="shared" si="56"/>
        <v>89.444040560000005</v>
      </c>
      <c r="BZ171" s="21">
        <f t="shared" si="57"/>
        <v>97.405213610000004</v>
      </c>
    </row>
    <row r="172" spans="1:78" customFormat="1" x14ac:dyDescent="0.2">
      <c r="A172" s="10">
        <v>1023</v>
      </c>
      <c r="B172" s="10" t="s">
        <v>32</v>
      </c>
      <c r="C172" s="21">
        <v>1.6278087800000001</v>
      </c>
      <c r="D172" s="21">
        <v>1.7047049399999998</v>
      </c>
      <c r="E172" s="21">
        <v>1.70860659</v>
      </c>
      <c r="F172" s="21">
        <v>1.8026165300000001</v>
      </c>
      <c r="G172" s="21">
        <v>1.69087498</v>
      </c>
      <c r="H172" s="21">
        <v>1.6359689400000001</v>
      </c>
      <c r="I172" s="21">
        <v>1.75340801</v>
      </c>
      <c r="J172" s="21">
        <v>1.8422225000000001</v>
      </c>
      <c r="K172" s="21">
        <v>1.7487992999999997</v>
      </c>
      <c r="L172" s="21">
        <v>1.6914097699999999</v>
      </c>
      <c r="M172" s="21">
        <v>1.74647529</v>
      </c>
      <c r="N172" s="21">
        <v>1.72256286</v>
      </c>
      <c r="O172" s="29">
        <f t="shared" si="41"/>
        <v>20.67545849</v>
      </c>
      <c r="Q172" s="10">
        <v>1023</v>
      </c>
      <c r="R172" s="10" t="s">
        <v>32</v>
      </c>
      <c r="S172" s="21">
        <f>+'[13]31'!$E$64/10^6</f>
        <v>1.40021547</v>
      </c>
      <c r="T172" s="21">
        <f>+'[13]31'!$F$64/10^6</f>
        <v>1.4827132299999999</v>
      </c>
      <c r="U172" s="21">
        <f>+'[13]31'!$G$64/10^6</f>
        <v>1.4877566800000002</v>
      </c>
      <c r="V172" s="21">
        <f>+'[13]31'!$I$64/10^6</f>
        <v>1.5706428300000002</v>
      </c>
      <c r="W172" s="21">
        <f>+'[13]31'!$J$64/10^6</f>
        <v>1.4619745999999998</v>
      </c>
      <c r="X172" s="21">
        <f>+'[13]31'!$K$64/10^6</f>
        <v>1.4032034000000002</v>
      </c>
      <c r="Y172" s="21">
        <f>+'[13]31'!$M$64/10^6</f>
        <v>1.52647654</v>
      </c>
      <c r="Z172" s="21">
        <f>+'[13]31'!$N$64/10^6</f>
        <v>1.61724574</v>
      </c>
      <c r="AA172" s="21">
        <f>+'[13]31'!$O$64/10^6</f>
        <v>1.5219925799999998</v>
      </c>
      <c r="AB172" s="21">
        <f>+'[13]31'!$Q$64/10^6</f>
        <v>1.4648059499999999</v>
      </c>
      <c r="AC172" s="21">
        <f>+'[13]31'!$R$64/10^6</f>
        <v>1.5191266300000001</v>
      </c>
      <c r="AD172" s="21">
        <f>+'[13]31'!$S$64/10^6</f>
        <v>1.4967860200000001</v>
      </c>
      <c r="AE172" s="29">
        <f t="shared" si="42"/>
        <v>17.952939669999999</v>
      </c>
      <c r="AG172" s="10">
        <v>1023</v>
      </c>
      <c r="AH172" s="10" t="s">
        <v>32</v>
      </c>
      <c r="AI172" s="21">
        <f>+'[13]31'!$E$76/10^6</f>
        <v>0.20627000000000001</v>
      </c>
      <c r="AJ172" s="21">
        <f>+'[13]31'!$F$76/10^6</f>
        <v>0.20083000000000001</v>
      </c>
      <c r="AK172" s="21">
        <f>+'[13]31'!$G$76/10^6</f>
        <v>0.19633953000000001</v>
      </c>
      <c r="AL172" s="21">
        <f>+'[13]31'!$I$76/10^6</f>
        <v>0.20626</v>
      </c>
      <c r="AM172" s="21">
        <f>+'[13]31'!$J$76/10^6</f>
        <v>0.20299953000000001</v>
      </c>
      <c r="AN172" s="21">
        <f>+'[13]31'!$K$76/10^6</f>
        <v>0.20419999999999999</v>
      </c>
      <c r="AO172" s="21">
        <f>+'[13]31'!$M$76/10^6</f>
        <v>0.20009505999999999</v>
      </c>
      <c r="AP172" s="21">
        <f>+'[13]31'!$N$76/10^6</f>
        <v>0.19880999999999999</v>
      </c>
      <c r="AQ172" s="21">
        <f>+'[13]31'!$O$76/10^6</f>
        <v>0.19874</v>
      </c>
      <c r="AR172" s="21">
        <f>+'[13]31'!$Q$76/10^6</f>
        <v>0.19818</v>
      </c>
      <c r="AS172" s="21">
        <f>+'[13]31'!$R$76/10^6</f>
        <v>0.19897999999999999</v>
      </c>
      <c r="AT172" s="21">
        <f>+'[13]31'!$S$76/10^6</f>
        <v>0.19841</v>
      </c>
      <c r="AU172" s="29">
        <f t="shared" si="43"/>
        <v>2.4101141199999998</v>
      </c>
      <c r="AW172" s="10">
        <v>1023</v>
      </c>
      <c r="AX172" s="10" t="s">
        <v>32</v>
      </c>
      <c r="AY172" s="21">
        <f>+'[13]31'!$E$85/10^6</f>
        <v>2.1323309999999998E-2</v>
      </c>
      <c r="AZ172" s="21">
        <f>+'[13]31'!$F$85/10^6</f>
        <v>2.116171E-2</v>
      </c>
      <c r="BA172" s="21">
        <f>+'[13]31'!$G$85/10^6</f>
        <v>2.4510379999999998E-2</v>
      </c>
      <c r="BB172" s="21">
        <f>+'[13]31'!$I$85/10^6</f>
        <v>2.5713699999999999E-2</v>
      </c>
      <c r="BC172" s="21">
        <f>+'[13]31'!$J$85/10^6</f>
        <v>2.590085E-2</v>
      </c>
      <c r="BD172" s="21">
        <f>+'[13]31'!$K$85/10^6</f>
        <v>2.856554E-2</v>
      </c>
      <c r="BE172" s="21">
        <f>+'[13]31'!$M$85/10^6</f>
        <v>2.6836410000000002E-2</v>
      </c>
      <c r="BF172" s="21">
        <f>+'[13]31'!$N$85/10^6</f>
        <v>2.6166760000000001E-2</v>
      </c>
      <c r="BG172" s="21">
        <f>+'[13]31'!$O$85/10^6</f>
        <v>2.8066719999999996E-2</v>
      </c>
      <c r="BH172" s="21">
        <f>+'[13]31'!$Q$85/10^6</f>
        <v>2.8423819999999999E-2</v>
      </c>
      <c r="BI172" s="21">
        <f>+'[13]31'!$R$85/10^6</f>
        <v>2.8368659999999997E-2</v>
      </c>
      <c r="BJ172" s="21">
        <f>+'[13]31'!$S$85/10^6</f>
        <v>2.736684E-2</v>
      </c>
      <c r="BK172" s="29">
        <f t="shared" si="44"/>
        <v>0.31240469999999998</v>
      </c>
      <c r="BM172" s="10">
        <v>1023</v>
      </c>
      <c r="BN172" s="10" t="s">
        <v>32</v>
      </c>
      <c r="BO172" s="21">
        <f t="shared" si="46"/>
        <v>1.6278087800000001</v>
      </c>
      <c r="BP172" s="21">
        <f t="shared" si="47"/>
        <v>3.3325137199999997</v>
      </c>
      <c r="BQ172" s="21">
        <f t="shared" si="48"/>
        <v>5.0411203100000002</v>
      </c>
      <c r="BR172" s="21">
        <f t="shared" si="49"/>
        <v>6.84373684</v>
      </c>
      <c r="BS172" s="21">
        <f t="shared" si="50"/>
        <v>8.5346118200000003</v>
      </c>
      <c r="BT172" s="21">
        <f t="shared" si="51"/>
        <v>10.17058076</v>
      </c>
      <c r="BU172" s="21">
        <f t="shared" si="52"/>
        <v>11.923988769999999</v>
      </c>
      <c r="BV172" s="21">
        <f t="shared" si="53"/>
        <v>13.766211269999999</v>
      </c>
      <c r="BW172" s="21">
        <f t="shared" si="54"/>
        <v>15.515010569999999</v>
      </c>
      <c r="BX172" s="21">
        <f t="shared" si="55"/>
        <v>17.206420340000001</v>
      </c>
      <c r="BY172" s="21">
        <f t="shared" si="56"/>
        <v>18.95289563</v>
      </c>
      <c r="BZ172" s="21">
        <f t="shared" si="57"/>
        <v>20.67545849</v>
      </c>
    </row>
    <row r="173" spans="1:78" customFormat="1" x14ac:dyDescent="0.2">
      <c r="A173" s="10">
        <v>1024</v>
      </c>
      <c r="B173" s="10" t="s">
        <v>33</v>
      </c>
      <c r="C173" s="21">
        <v>13.109440560000001</v>
      </c>
      <c r="D173" s="21">
        <v>13.21329628</v>
      </c>
      <c r="E173" s="21">
        <v>13.46690214</v>
      </c>
      <c r="F173" s="21">
        <v>13.887645270000002</v>
      </c>
      <c r="G173" s="21">
        <v>13.538079010000004</v>
      </c>
      <c r="H173" s="21">
        <v>12.861249859999999</v>
      </c>
      <c r="I173" s="21">
        <v>15.047783539999999</v>
      </c>
      <c r="J173" s="21">
        <v>12.222177989999999</v>
      </c>
      <c r="K173" s="21">
        <v>14.13319308</v>
      </c>
      <c r="L173" s="21">
        <v>13.543654980000001</v>
      </c>
      <c r="M173" s="21">
        <v>14.225657259999998</v>
      </c>
      <c r="N173" s="21">
        <v>14.595866279999999</v>
      </c>
      <c r="O173" s="29">
        <f t="shared" si="41"/>
        <v>163.84494624999999</v>
      </c>
      <c r="Q173" s="10">
        <v>1024</v>
      </c>
      <c r="R173" s="10" t="s">
        <v>33</v>
      </c>
      <c r="S173" s="21">
        <f>+'[13]32'!$E$64/10^6</f>
        <v>11.62104285</v>
      </c>
      <c r="T173" s="21">
        <f>+'[13]32'!$F$64/10^6</f>
        <v>11.73833269</v>
      </c>
      <c r="U173" s="21">
        <f>+'[13]32'!$G$64/10^6</f>
        <v>11.97755742</v>
      </c>
      <c r="V173" s="21">
        <f>+'[13]32'!$I$64/10^6</f>
        <v>12.33093824</v>
      </c>
      <c r="W173" s="21">
        <f>+'[13]32'!$J$64/10^6</f>
        <v>12.068773610000003</v>
      </c>
      <c r="X173" s="21">
        <f>+'[13]32'!$K$64/10^6</f>
        <v>11.34351169</v>
      </c>
      <c r="Y173" s="21">
        <f>+'[13]32'!$M$64/10^6</f>
        <v>12.56885583</v>
      </c>
      <c r="Z173" s="21">
        <f>+'[13]32'!$N$64/10^6</f>
        <v>11.630438549999999</v>
      </c>
      <c r="AA173" s="21">
        <f>+'[13]32'!$O$64/10^6</f>
        <v>12.375620950000002</v>
      </c>
      <c r="AB173" s="21">
        <f>+'[13]32'!$Q$64/10^6</f>
        <v>11.96824913</v>
      </c>
      <c r="AC173" s="21">
        <f>+'[13]32'!$R$64/10^6</f>
        <v>12.742470239999998</v>
      </c>
      <c r="AD173" s="21">
        <f>+'[13]32'!$S$64/10^6</f>
        <v>12.930788789999999</v>
      </c>
      <c r="AE173" s="29">
        <f t="shared" si="42"/>
        <v>145.29657999</v>
      </c>
      <c r="AG173" s="10">
        <v>1024</v>
      </c>
      <c r="AH173" s="10" t="s">
        <v>33</v>
      </c>
      <c r="AI173" s="21">
        <f>+'[13]32'!$E$76/10^6</f>
        <v>1.00179599</v>
      </c>
      <c r="AJ173" s="21">
        <f>+'[13]32'!$F$76/10^6</f>
        <v>1.00953325</v>
      </c>
      <c r="AK173" s="21">
        <f>+'[13]32'!$G$76/10^6</f>
        <v>1.00372076</v>
      </c>
      <c r="AL173" s="21">
        <f>+'[13]32'!$I$76/10^6</f>
        <v>1.0223473000000001</v>
      </c>
      <c r="AM173" s="21">
        <f>+'[13]32'!$J$76/10^6</f>
        <v>1.0080359000000001</v>
      </c>
      <c r="AN173" s="21">
        <f>+'[13]32'!$K$76/10^6</f>
        <v>1.0051132700000001</v>
      </c>
      <c r="AO173" s="21">
        <f>+'[13]32'!$M$76/10^6</f>
        <v>1.9736717800000001</v>
      </c>
      <c r="AP173" s="21">
        <f>+'[13]32'!$N$76/10^6</f>
        <v>7.0754670000000047E-2</v>
      </c>
      <c r="AQ173" s="21">
        <f>+'[13]32'!$O$76/10^6</f>
        <v>1.2469786899999999</v>
      </c>
      <c r="AR173" s="21">
        <f>+'[13]32'!$Q$76/10^6</f>
        <v>1.03875943</v>
      </c>
      <c r="AS173" s="21">
        <f>+'[13]32'!$R$76/10^6</f>
        <v>1.0303338399999999</v>
      </c>
      <c r="AT173" s="21">
        <f>+'[13]32'!$S$76/10^6</f>
        <v>1.0300206600000001</v>
      </c>
      <c r="AU173" s="29">
        <f t="shared" si="43"/>
        <v>12.441065540000002</v>
      </c>
      <c r="AW173" s="10">
        <v>1024</v>
      </c>
      <c r="AX173" s="10" t="s">
        <v>33</v>
      </c>
      <c r="AY173" s="21">
        <f>+'[13]32'!$E$85/10^6</f>
        <v>0.48660171999999996</v>
      </c>
      <c r="AZ173" s="21">
        <f>+'[13]32'!$F$85/10^6</f>
        <v>0.46543033999999994</v>
      </c>
      <c r="BA173" s="21">
        <f>+'[13]32'!$G$85/10^6</f>
        <v>0.48562395999999997</v>
      </c>
      <c r="BB173" s="21">
        <f>+'[13]32'!$I$85/10^6</f>
        <v>0.53435973000000003</v>
      </c>
      <c r="BC173" s="21">
        <f>+'[13]32'!$J$85/10^6</f>
        <v>0.4612695</v>
      </c>
      <c r="BD173" s="21">
        <f>+'[13]32'!$K$85/10^6</f>
        <v>0.51262490000000005</v>
      </c>
      <c r="BE173" s="21">
        <f>+'[13]32'!$M$85/10^6</f>
        <v>0.50525593000000002</v>
      </c>
      <c r="BF173" s="21">
        <f>+'[13]32'!$N$85/10^6</f>
        <v>0.52098476999999999</v>
      </c>
      <c r="BG173" s="21">
        <f>+'[13]32'!$O$85/10^6</f>
        <v>0.51059343999999995</v>
      </c>
      <c r="BH173" s="21">
        <f>+'[13]32'!$Q$85/10^6</f>
        <v>0.53664642000000007</v>
      </c>
      <c r="BI173" s="21">
        <f>+'[13]32'!$R$85/10^6</f>
        <v>0.45285318000000008</v>
      </c>
      <c r="BJ173" s="21">
        <f>+'[13]32'!$S$85/10^6</f>
        <v>0.63505683000000013</v>
      </c>
      <c r="BK173" s="29">
        <f t="shared" si="44"/>
        <v>6.1073007200000005</v>
      </c>
      <c r="BM173" s="10">
        <v>1024</v>
      </c>
      <c r="BN173" s="10" t="s">
        <v>33</v>
      </c>
      <c r="BO173" s="21">
        <f t="shared" si="46"/>
        <v>13.109440560000001</v>
      </c>
      <c r="BP173" s="21">
        <f t="shared" si="47"/>
        <v>26.322736840000001</v>
      </c>
      <c r="BQ173" s="21">
        <f t="shared" si="48"/>
        <v>39.789638979999999</v>
      </c>
      <c r="BR173" s="21">
        <f t="shared" si="49"/>
        <v>53.67728425</v>
      </c>
      <c r="BS173" s="21">
        <f t="shared" si="50"/>
        <v>67.215363260000004</v>
      </c>
      <c r="BT173" s="21">
        <f t="shared" si="51"/>
        <v>80.076613120000005</v>
      </c>
      <c r="BU173" s="21">
        <f t="shared" si="52"/>
        <v>95.124396660000002</v>
      </c>
      <c r="BV173" s="21">
        <f t="shared" si="53"/>
        <v>107.34657465000001</v>
      </c>
      <c r="BW173" s="21">
        <f t="shared" si="54"/>
        <v>121.47976773000001</v>
      </c>
      <c r="BX173" s="21">
        <f t="shared" si="55"/>
        <v>135.02342271000001</v>
      </c>
      <c r="BY173" s="21">
        <f t="shared" si="56"/>
        <v>149.24907997</v>
      </c>
      <c r="BZ173" s="21">
        <f t="shared" si="57"/>
        <v>163.84494624999999</v>
      </c>
    </row>
    <row r="174" spans="1:78" customFormat="1" x14ac:dyDescent="0.2">
      <c r="A174" s="10">
        <v>1025</v>
      </c>
      <c r="B174" s="10" t="s">
        <v>34</v>
      </c>
      <c r="C174" s="21">
        <v>1.7557247300000003</v>
      </c>
      <c r="D174" s="21">
        <v>1.79218856</v>
      </c>
      <c r="E174" s="21">
        <v>1.87249168</v>
      </c>
      <c r="F174" s="21">
        <v>1.8721039099999999</v>
      </c>
      <c r="G174" s="21">
        <v>1.9019795400000001</v>
      </c>
      <c r="H174" s="21">
        <v>1.89029376</v>
      </c>
      <c r="I174" s="21">
        <v>1.9910669699999999</v>
      </c>
      <c r="J174" s="21">
        <v>2.0405531899999998</v>
      </c>
      <c r="K174" s="21">
        <v>2.0602128499999997</v>
      </c>
      <c r="L174" s="21">
        <v>2.9283800699999998</v>
      </c>
      <c r="M174" s="21">
        <v>1.3137452599999997</v>
      </c>
      <c r="N174" s="21">
        <v>1.8354093699999998</v>
      </c>
      <c r="O174" s="29">
        <f t="shared" si="41"/>
        <v>23.254149890000001</v>
      </c>
      <c r="Q174" s="10">
        <v>1025</v>
      </c>
      <c r="R174" s="10" t="s">
        <v>34</v>
      </c>
      <c r="S174" s="21">
        <f>+'[13]33'!$E$64/10^6</f>
        <v>1.4795119200000002</v>
      </c>
      <c r="T174" s="21">
        <f>+'[13]33'!$F$64/10^6</f>
        <v>1.5093211000000002</v>
      </c>
      <c r="U174" s="21">
        <f>+'[13]33'!$G$64/10^6</f>
        <v>1.5955525400000001</v>
      </c>
      <c r="V174" s="21">
        <f>+'[13]33'!$I$64/10^6</f>
        <v>1.5916393499999999</v>
      </c>
      <c r="W174" s="21">
        <f>+'[13]33'!$J$64/10^6</f>
        <v>1.62435094</v>
      </c>
      <c r="X174" s="21">
        <f>+'[13]33'!$K$64/10^6</f>
        <v>1.60515918</v>
      </c>
      <c r="Y174" s="21">
        <f>+'[13]33'!$M$64/10^6</f>
        <v>1.7090729599999999</v>
      </c>
      <c r="Z174" s="21">
        <f>+'[13]33'!$N$64/10^6</f>
        <v>1.74686834</v>
      </c>
      <c r="AA174" s="21">
        <f>+'[13]33'!$O$64/10^6</f>
        <v>1.7623031999999998</v>
      </c>
      <c r="AB174" s="21">
        <f>+'[13]33'!$Q$64/10^6</f>
        <v>1.6745453799999999</v>
      </c>
      <c r="AC174" s="21">
        <f>+'[13]33'!$R$64/10^6</f>
        <v>1.9303326700000001</v>
      </c>
      <c r="AD174" s="21">
        <f>+'[13]33'!$S$64/10^6</f>
        <v>1.50634069</v>
      </c>
      <c r="AE174" s="29">
        <f t="shared" si="42"/>
        <v>19.734998269999998</v>
      </c>
      <c r="AG174" s="10">
        <v>1025</v>
      </c>
      <c r="AH174" s="10" t="s">
        <v>34</v>
      </c>
      <c r="AI174" s="21">
        <f>+'[13]33'!$E$76/10^6</f>
        <v>0.23844000000000001</v>
      </c>
      <c r="AJ174" s="21">
        <f>+'[13]33'!$F$76/10^6</f>
        <v>0.24149999999999999</v>
      </c>
      <c r="AK174" s="21">
        <f>+'[13]33'!$G$76/10^6</f>
        <v>0.23480999999999999</v>
      </c>
      <c r="AL174" s="21">
        <f>+'[13]33'!$I$76/10^6</f>
        <v>0.23574000000000001</v>
      </c>
      <c r="AM174" s="21">
        <f>+'[13]33'!$J$76/10^6</f>
        <v>0.23652000000000001</v>
      </c>
      <c r="AN174" s="21">
        <f>+'[13]33'!$K$76/10^6</f>
        <v>0.23799000000000001</v>
      </c>
      <c r="AO174" s="21">
        <f>+'[13]33'!$M$76/10^6</f>
        <v>0.23710000000000001</v>
      </c>
      <c r="AP174" s="21">
        <f>+'[13]33'!$N$76/10^6</f>
        <v>0.24631898000000002</v>
      </c>
      <c r="AQ174" s="21">
        <f>+'[13]33'!$O$76/10^6</f>
        <v>0.24135000000000001</v>
      </c>
      <c r="AR174" s="21">
        <f>+'[13]33'!$Q$76/10^6</f>
        <v>0.25097448999999999</v>
      </c>
      <c r="AS174" s="21">
        <f>+'[13]33'!$R$76/10^6</f>
        <v>0.25197000000000003</v>
      </c>
      <c r="AT174" s="21">
        <f>+'[13]33'!$S$76/10^6</f>
        <v>0.25346000000000002</v>
      </c>
      <c r="AU174" s="29">
        <f t="shared" si="43"/>
        <v>2.9061734700000001</v>
      </c>
      <c r="AW174" s="10">
        <v>1025</v>
      </c>
      <c r="AX174" s="10" t="s">
        <v>34</v>
      </c>
      <c r="AY174" s="21">
        <f>+'[13]33'!$E$85/10^6</f>
        <v>3.7772809999999997E-2</v>
      </c>
      <c r="AZ174" s="21">
        <f>+'[13]33'!$F$85/10^6</f>
        <v>4.1367460000000002E-2</v>
      </c>
      <c r="BA174" s="21">
        <f>+'[13]33'!$G$85/10^6</f>
        <v>4.2129140000000002E-2</v>
      </c>
      <c r="BB174" s="21">
        <f>+'[13]33'!$I$85/10^6</f>
        <v>4.4724559999999997E-2</v>
      </c>
      <c r="BC174" s="21">
        <f>+'[13]33'!$J$85/10^6</f>
        <v>4.1108600000000009E-2</v>
      </c>
      <c r="BD174" s="21">
        <f>+'[13]33'!$K$85/10^6</f>
        <v>4.7144579999999998E-2</v>
      </c>
      <c r="BE174" s="21">
        <f>+'[13]33'!$M$85/10^6</f>
        <v>4.4894009999999998E-2</v>
      </c>
      <c r="BF174" s="21">
        <f>+'[13]33'!$N$85/10^6</f>
        <v>4.7365869999999997E-2</v>
      </c>
      <c r="BG174" s="21">
        <f>+'[13]33'!$O$85/10^6</f>
        <v>5.655965000000001E-2</v>
      </c>
      <c r="BH174" s="21">
        <f>+'[13]33'!$Q$85/10^6</f>
        <v>1.0028602</v>
      </c>
      <c r="BI174" s="21">
        <f>+'[13]33'!$R$85/10^6</f>
        <v>-0.8685574100000002</v>
      </c>
      <c r="BJ174" s="21">
        <f>+'[13]33'!$S$85/10^6</f>
        <v>7.5608680000000011E-2</v>
      </c>
      <c r="BK174" s="29">
        <f t="shared" si="44"/>
        <v>0.61297814999999978</v>
      </c>
      <c r="BM174" s="10">
        <v>1025</v>
      </c>
      <c r="BN174" s="10" t="s">
        <v>34</v>
      </c>
      <c r="BO174" s="21">
        <f t="shared" si="46"/>
        <v>1.7557247300000003</v>
      </c>
      <c r="BP174" s="21">
        <f t="shared" si="47"/>
        <v>3.5479132900000003</v>
      </c>
      <c r="BQ174" s="21">
        <f t="shared" si="48"/>
        <v>5.4204049699999999</v>
      </c>
      <c r="BR174" s="21">
        <f t="shared" si="49"/>
        <v>7.2925088799999997</v>
      </c>
      <c r="BS174" s="21">
        <f t="shared" si="50"/>
        <v>9.194488419999999</v>
      </c>
      <c r="BT174" s="21">
        <f t="shared" si="51"/>
        <v>11.084782179999999</v>
      </c>
      <c r="BU174" s="21">
        <f t="shared" si="52"/>
        <v>13.07584915</v>
      </c>
      <c r="BV174" s="21">
        <f t="shared" si="53"/>
        <v>15.11640234</v>
      </c>
      <c r="BW174" s="21">
        <f t="shared" si="54"/>
        <v>17.17661519</v>
      </c>
      <c r="BX174" s="21">
        <f t="shared" si="55"/>
        <v>20.104995259999999</v>
      </c>
      <c r="BY174" s="21">
        <f t="shared" si="56"/>
        <v>21.41874052</v>
      </c>
      <c r="BZ174" s="21">
        <f t="shared" si="57"/>
        <v>23.254149890000001</v>
      </c>
    </row>
    <row r="175" spans="1:78" customFormat="1" x14ac:dyDescent="0.2">
      <c r="A175" s="10">
        <v>1026</v>
      </c>
      <c r="B175" s="10" t="s">
        <v>35</v>
      </c>
      <c r="C175" s="21">
        <v>0.85841780000000001</v>
      </c>
      <c r="D175" s="21">
        <v>0.85470038000000015</v>
      </c>
      <c r="E175" s="21">
        <v>0.86583624000000003</v>
      </c>
      <c r="F175" s="21">
        <v>0.88157649000000005</v>
      </c>
      <c r="G175" s="21">
        <v>0.84126493999999996</v>
      </c>
      <c r="H175" s="21">
        <v>0.80823486</v>
      </c>
      <c r="I175" s="21">
        <v>0.90033523000000026</v>
      </c>
      <c r="J175" s="21">
        <v>0.88524913000000005</v>
      </c>
      <c r="K175" s="21">
        <v>0.94159109000000007</v>
      </c>
      <c r="L175" s="21">
        <v>0.90655463000000003</v>
      </c>
      <c r="M175" s="21">
        <v>0.87371876000000004</v>
      </c>
      <c r="N175" s="21">
        <v>0.90179923000000006</v>
      </c>
      <c r="O175" s="29">
        <f t="shared" si="41"/>
        <v>10.519278780000002</v>
      </c>
      <c r="Q175" s="10">
        <v>1026</v>
      </c>
      <c r="R175" s="10" t="s">
        <v>35</v>
      </c>
      <c r="S175" s="21">
        <f>+'[13]34'!$E$64/10^6</f>
        <v>0.7722920900000001</v>
      </c>
      <c r="T175" s="21">
        <f>+'[13]34'!$F$64/10^6</f>
        <v>0.76778128000000012</v>
      </c>
      <c r="U175" s="21">
        <f>+'[13]34'!$G$64/10^6</f>
        <v>0.77876802000000001</v>
      </c>
      <c r="V175" s="21">
        <f>+'[13]34'!$I$64/10^6</f>
        <v>0.79347484999999995</v>
      </c>
      <c r="W175" s="21">
        <f>+'[13]34'!$J$64/10^6</f>
        <v>0.75344518999999999</v>
      </c>
      <c r="X175" s="21">
        <f>+'[13]34'!$K$64/10^6</f>
        <v>0.71958374999999997</v>
      </c>
      <c r="Y175" s="21">
        <f>+'[13]34'!$M$64/10^6</f>
        <v>0.81128855000000011</v>
      </c>
      <c r="Z175" s="21">
        <f>+'[13]34'!$N$64/10^6</f>
        <v>0.79387810000000003</v>
      </c>
      <c r="AA175" s="21">
        <f>+'[13]34'!$O$64/10^6</f>
        <v>0.85063045000000004</v>
      </c>
      <c r="AB175" s="21">
        <f>+'[13]34'!$Q$64/10^6</f>
        <v>0.81237733000000001</v>
      </c>
      <c r="AC175" s="21">
        <f>+'[13]34'!$R$64/10^6</f>
        <v>0.78166298999999995</v>
      </c>
      <c r="AD175" s="21">
        <f>+'[13]34'!$S$64/10^6</f>
        <v>0.80843996000000007</v>
      </c>
      <c r="AE175" s="29">
        <f t="shared" si="42"/>
        <v>9.4436225599999997</v>
      </c>
      <c r="AG175" s="10">
        <v>1026</v>
      </c>
      <c r="AH175" s="10" t="s">
        <v>35</v>
      </c>
      <c r="AI175" s="21">
        <f>+'[13]34'!$E$76/10^6</f>
        <v>7.2090000000000001E-2</v>
      </c>
      <c r="AJ175" s="21">
        <f>+'[13]34'!$F$76/10^6</f>
        <v>7.3380000000000001E-2</v>
      </c>
      <c r="AK175" s="21">
        <f>+'[13]34'!$G$76/10^6</f>
        <v>7.1660000000000001E-2</v>
      </c>
      <c r="AL175" s="21">
        <f>+'[13]34'!$I$76/10^6</f>
        <v>7.2810029999999998E-2</v>
      </c>
      <c r="AM175" s="21">
        <f>+'[13]34'!$J$76/10^6</f>
        <v>7.3200000000000001E-2</v>
      </c>
      <c r="AN175" s="21">
        <f>+'[13]34'!$K$76/10^6</f>
        <v>7.2679999999999995E-2</v>
      </c>
      <c r="AO175" s="21">
        <f>+'[13]34'!$M$76/10^6</f>
        <v>7.3230000000000003E-2</v>
      </c>
      <c r="AP175" s="21">
        <f>+'[13]34'!$N$76/10^6</f>
        <v>7.3830000000000007E-2</v>
      </c>
      <c r="AQ175" s="21">
        <f>+'[13]34'!$O$76/10^6</f>
        <v>7.3940000000000006E-2</v>
      </c>
      <c r="AR175" s="21">
        <f>+'[13]34'!$Q$76/10^6</f>
        <v>7.374E-2</v>
      </c>
      <c r="AS175" s="21">
        <f>+'[13]34'!$R$76/10^6</f>
        <v>7.4340000000000003E-2</v>
      </c>
      <c r="AT175" s="21">
        <f>+'[13]34'!$S$76/10^6</f>
        <v>7.5300000000000006E-2</v>
      </c>
      <c r="AU175" s="29">
        <f t="shared" si="43"/>
        <v>0.88020003000000013</v>
      </c>
      <c r="AW175" s="10">
        <v>1026</v>
      </c>
      <c r="AX175" s="10" t="s">
        <v>35</v>
      </c>
      <c r="AY175" s="21">
        <f>+'[13]34'!$E$85/10^6</f>
        <v>1.403571E-2</v>
      </c>
      <c r="AZ175" s="21">
        <f>+'[13]34'!$F$85/10^6</f>
        <v>1.3539099999999998E-2</v>
      </c>
      <c r="BA175" s="21">
        <f>+'[13]34'!$G$85/10^6</f>
        <v>1.5408220000000002E-2</v>
      </c>
      <c r="BB175" s="21">
        <f>+'[13]34'!$I$85/10^6</f>
        <v>1.5291610000000001E-2</v>
      </c>
      <c r="BC175" s="21">
        <f>+'[13]34'!$J$85/10^6</f>
        <v>1.4619750000000001E-2</v>
      </c>
      <c r="BD175" s="21">
        <f>+'[13]34'!$K$85/10^6</f>
        <v>1.597111E-2</v>
      </c>
      <c r="BE175" s="21">
        <f>+'[13]34'!$M$85/10^6</f>
        <v>1.581668E-2</v>
      </c>
      <c r="BF175" s="21">
        <f>+'[13]34'!$N$85/10^6</f>
        <v>1.7541029999999999E-2</v>
      </c>
      <c r="BG175" s="21">
        <f>+'[13]34'!$O$85/10^6</f>
        <v>1.702064E-2</v>
      </c>
      <c r="BH175" s="21">
        <f>+'[13]34'!$Q$85/10^6</f>
        <v>2.0437300000000002E-2</v>
      </c>
      <c r="BI175" s="21">
        <f>+'[13]34'!$R$85/10^6</f>
        <v>1.7715769999999999E-2</v>
      </c>
      <c r="BJ175" s="21">
        <f>+'[13]34'!$S$85/10^6</f>
        <v>1.8059269999999999E-2</v>
      </c>
      <c r="BK175" s="29">
        <f t="shared" si="44"/>
        <v>0.19545618999999997</v>
      </c>
      <c r="BM175" s="10">
        <v>1026</v>
      </c>
      <c r="BN175" s="10" t="s">
        <v>35</v>
      </c>
      <c r="BO175" s="21">
        <f t="shared" si="46"/>
        <v>0.85841780000000001</v>
      </c>
      <c r="BP175" s="21">
        <f t="shared" si="47"/>
        <v>1.7131181800000002</v>
      </c>
      <c r="BQ175" s="21">
        <f t="shared" si="48"/>
        <v>2.5789544200000001</v>
      </c>
      <c r="BR175" s="21">
        <f t="shared" si="49"/>
        <v>3.4605309100000001</v>
      </c>
      <c r="BS175" s="21">
        <f t="shared" si="50"/>
        <v>4.3017958500000004</v>
      </c>
      <c r="BT175" s="21">
        <f t="shared" si="51"/>
        <v>5.1100307100000002</v>
      </c>
      <c r="BU175" s="21">
        <f t="shared" si="52"/>
        <v>6.0103659400000007</v>
      </c>
      <c r="BV175" s="21">
        <f t="shared" si="53"/>
        <v>6.8956150700000007</v>
      </c>
      <c r="BW175" s="21">
        <f t="shared" si="54"/>
        <v>7.8372061600000009</v>
      </c>
      <c r="BX175" s="21">
        <f t="shared" si="55"/>
        <v>8.7437607900000014</v>
      </c>
      <c r="BY175" s="21">
        <f t="shared" si="56"/>
        <v>9.6174795500000023</v>
      </c>
      <c r="BZ175" s="21">
        <f t="shared" si="57"/>
        <v>10.519278780000002</v>
      </c>
    </row>
    <row r="176" spans="1:78" customFormat="1" x14ac:dyDescent="0.2">
      <c r="A176" s="10">
        <v>1027</v>
      </c>
      <c r="B176" s="10" t="s">
        <v>36</v>
      </c>
      <c r="C176" s="21">
        <v>1.0805156599999999</v>
      </c>
      <c r="D176" s="21">
        <v>1.1682905100000001</v>
      </c>
      <c r="E176" s="21">
        <v>1.13612369</v>
      </c>
      <c r="F176" s="21">
        <v>1.2240937099999998</v>
      </c>
      <c r="G176" s="21">
        <v>1.17592154</v>
      </c>
      <c r="H176" s="21">
        <v>1.1051386500000002</v>
      </c>
      <c r="I176" s="21">
        <v>1.22659026</v>
      </c>
      <c r="J176" s="21">
        <v>1.33246058</v>
      </c>
      <c r="K176" s="21">
        <v>1.2665896400000001</v>
      </c>
      <c r="L176" s="21">
        <v>1.1556105300000001</v>
      </c>
      <c r="M176" s="21">
        <v>1.23311671</v>
      </c>
      <c r="N176" s="21">
        <v>1.1919690999999999</v>
      </c>
      <c r="O176" s="29">
        <f t="shared" si="41"/>
        <v>14.296420579999998</v>
      </c>
      <c r="Q176" s="10">
        <v>1027</v>
      </c>
      <c r="R176" s="10" t="s">
        <v>36</v>
      </c>
      <c r="S176" s="21">
        <f>+'[13]35'!$E$64/10^6</f>
        <v>0.94641297000000002</v>
      </c>
      <c r="T176" s="21">
        <f>+'[13]35'!$F$64/10^6</f>
        <v>1.0302303000000002</v>
      </c>
      <c r="U176" s="21">
        <f>+'[13]35'!$G$64/10^6</f>
        <v>0.99856471999999996</v>
      </c>
      <c r="V176" s="21">
        <f>+'[13]35'!$I$64/10^6</f>
        <v>1.0865980699999997</v>
      </c>
      <c r="W176" s="21">
        <f>+'[13]35'!$J$64/10^6</f>
        <v>1.040303</v>
      </c>
      <c r="X176" s="21">
        <f>+'[13]35'!$K$64/10^6</f>
        <v>0.96511139000000001</v>
      </c>
      <c r="Y176" s="21">
        <f>+'[13]35'!$M$64/10^6</f>
        <v>1.0885372200000001</v>
      </c>
      <c r="Z176" s="21">
        <f>+'[13]35'!$N$64/10^6</f>
        <v>1.1916236200000001</v>
      </c>
      <c r="AA176" s="21">
        <f>+'[13]35'!$O$64/10^6</f>
        <v>1.1239821200000002</v>
      </c>
      <c r="AB176" s="21">
        <f>+'[13]35'!$Q$64/10^6</f>
        <v>1.01415403</v>
      </c>
      <c r="AC176" s="21">
        <f>+'[13]35'!$R$64/10^6</f>
        <v>1.08956615</v>
      </c>
      <c r="AD176" s="21">
        <f>+'[13]35'!$S$64/10^6</f>
        <v>1.0509457099999999</v>
      </c>
      <c r="AE176" s="29">
        <f t="shared" si="42"/>
        <v>12.626029300000001</v>
      </c>
      <c r="AG176" s="10">
        <v>1027</v>
      </c>
      <c r="AH176" s="10" t="s">
        <v>36</v>
      </c>
      <c r="AI176" s="21">
        <f>+'[13]35'!$E$76/10^6</f>
        <v>0.11699</v>
      </c>
      <c r="AJ176" s="21">
        <f>+'[13]35'!$F$76/10^6</f>
        <v>0.11685</v>
      </c>
      <c r="AK176" s="21">
        <f>+'[13]35'!$G$76/10^6</f>
        <v>0.11916</v>
      </c>
      <c r="AL176" s="21">
        <f>+'[13]35'!$I$76/10^6</f>
        <v>0.11823</v>
      </c>
      <c r="AM176" s="21">
        <f>+'[13]35'!$J$76/10^6</f>
        <v>0.11765</v>
      </c>
      <c r="AN176" s="21">
        <f>+'[13]35'!$K$76/10^6</f>
        <v>0.12001000000000001</v>
      </c>
      <c r="AO176" s="21">
        <f>+'[13]35'!$M$76/10^6</f>
        <v>0.11914</v>
      </c>
      <c r="AP176" s="21">
        <f>+'[13]35'!$N$76/10^6</f>
        <v>0.12058000000000001</v>
      </c>
      <c r="AQ176" s="21">
        <f>+'[13]35'!$O$76/10^6</f>
        <v>0.12164999999999999</v>
      </c>
      <c r="AR176" s="21">
        <f>+'[13]35'!$Q$76/10^6</f>
        <v>0.12146999999999999</v>
      </c>
      <c r="AS176" s="21">
        <f>+'[13]35'!$R$76/10^6</f>
        <v>0.1211</v>
      </c>
      <c r="AT176" s="21">
        <f>+'[13]35'!$S$76/10^6</f>
        <v>0.11996</v>
      </c>
      <c r="AU176" s="29">
        <f t="shared" si="43"/>
        <v>1.43279</v>
      </c>
      <c r="AW176" s="10">
        <v>1027</v>
      </c>
      <c r="AX176" s="10" t="s">
        <v>36</v>
      </c>
      <c r="AY176" s="21">
        <f>+'[13]35'!$E$85/10^6</f>
        <v>1.711269E-2</v>
      </c>
      <c r="AZ176" s="21">
        <f>+'[13]35'!$F$85/10^6</f>
        <v>2.121021E-2</v>
      </c>
      <c r="BA176" s="21">
        <f>+'[13]35'!$G$85/10^6</f>
        <v>1.8398970000000001E-2</v>
      </c>
      <c r="BB176" s="21">
        <f>+'[13]35'!$I$85/10^6</f>
        <v>1.9265640000000001E-2</v>
      </c>
      <c r="BC176" s="21">
        <f>+'[13]35'!$J$85/10^6</f>
        <v>1.7968540000000002E-2</v>
      </c>
      <c r="BD176" s="21">
        <f>+'[13]35'!$K$85/10^6</f>
        <v>2.0017259999999999E-2</v>
      </c>
      <c r="BE176" s="21">
        <f>+'[13]35'!$M$85/10^6</f>
        <v>1.8913040000000002E-2</v>
      </c>
      <c r="BF176" s="21">
        <f>+'[13]35'!$N$85/10^6</f>
        <v>2.0256959999999997E-2</v>
      </c>
      <c r="BG176" s="21">
        <f>+'[13]35'!$O$85/10^6</f>
        <v>2.095752E-2</v>
      </c>
      <c r="BH176" s="21">
        <f>+'[13]35'!$Q$85/10^6</f>
        <v>1.9986500000000001E-2</v>
      </c>
      <c r="BI176" s="21">
        <f>+'[13]35'!$R$85/10^6</f>
        <v>2.2450559999999998E-2</v>
      </c>
      <c r="BJ176" s="21">
        <f>+'[13]35'!$S$85/10^6</f>
        <v>2.1063389999999998E-2</v>
      </c>
      <c r="BK176" s="29">
        <f t="shared" si="44"/>
        <v>0.23760128</v>
      </c>
      <c r="BM176" s="10">
        <v>1027</v>
      </c>
      <c r="BN176" s="10" t="s">
        <v>36</v>
      </c>
      <c r="BO176" s="21">
        <f t="shared" si="46"/>
        <v>1.0805156599999999</v>
      </c>
      <c r="BP176" s="21">
        <f t="shared" si="47"/>
        <v>2.2488061699999999</v>
      </c>
      <c r="BQ176" s="21">
        <f t="shared" si="48"/>
        <v>3.3849298599999997</v>
      </c>
      <c r="BR176" s="21">
        <f t="shared" si="49"/>
        <v>4.6090235699999997</v>
      </c>
      <c r="BS176" s="21">
        <f t="shared" si="50"/>
        <v>5.7849451099999998</v>
      </c>
      <c r="BT176" s="21">
        <f t="shared" si="51"/>
        <v>6.8900837599999996</v>
      </c>
      <c r="BU176" s="21">
        <f t="shared" si="52"/>
        <v>8.1166740199999996</v>
      </c>
      <c r="BV176" s="21">
        <f t="shared" si="53"/>
        <v>9.4491345999999989</v>
      </c>
      <c r="BW176" s="21">
        <f t="shared" si="54"/>
        <v>10.715724239999998</v>
      </c>
      <c r="BX176" s="21">
        <f t="shared" si="55"/>
        <v>11.871334769999999</v>
      </c>
      <c r="BY176" s="21">
        <f t="shared" si="56"/>
        <v>13.104451479999998</v>
      </c>
      <c r="BZ176" s="21">
        <f t="shared" si="57"/>
        <v>14.296420579999998</v>
      </c>
    </row>
    <row r="177" spans="1:78" customFormat="1" x14ac:dyDescent="0.2">
      <c r="A177" s="10">
        <v>1028</v>
      </c>
      <c r="B177" s="10" t="s">
        <v>37</v>
      </c>
      <c r="C177" s="21">
        <v>6.5359044600000002</v>
      </c>
      <c r="D177" s="21">
        <v>6.516141600000001</v>
      </c>
      <c r="E177" s="21">
        <v>6.3815440199999998</v>
      </c>
      <c r="F177" s="21">
        <v>6.6924285600000006</v>
      </c>
      <c r="G177" s="21">
        <v>6.5059940999999997</v>
      </c>
      <c r="H177" s="21">
        <v>6.2329895500000001</v>
      </c>
      <c r="I177" s="21">
        <v>6.9649986300000011</v>
      </c>
      <c r="J177" s="21">
        <v>6.7421878899999994</v>
      </c>
      <c r="K177" s="21">
        <v>7.0522145000000007</v>
      </c>
      <c r="L177" s="21">
        <v>6.5995500500000004</v>
      </c>
      <c r="M177" s="21">
        <v>6.8228116499999993</v>
      </c>
      <c r="N177" s="21">
        <v>6.7864026099999997</v>
      </c>
      <c r="O177" s="29">
        <f t="shared" si="41"/>
        <v>79.833167619999998</v>
      </c>
      <c r="Q177" s="10">
        <v>1028</v>
      </c>
      <c r="R177" s="10" t="s">
        <v>37</v>
      </c>
      <c r="S177" s="21">
        <f>+'[13]36'!$E$64/10^6</f>
        <v>5.7295624600000004</v>
      </c>
      <c r="T177" s="21">
        <f>+'[13]36'!$F$64/10^6</f>
        <v>5.6945111200000005</v>
      </c>
      <c r="U177" s="21">
        <f>+'[13]36'!$G$64/10^6</f>
        <v>5.5606601299999996</v>
      </c>
      <c r="V177" s="21">
        <f>+'[13]36'!$I$64/10^6</f>
        <v>5.8869268300000002</v>
      </c>
      <c r="W177" s="21">
        <f>+'[13]36'!$J$64/10^6</f>
        <v>5.6959164699999993</v>
      </c>
      <c r="X177" s="21">
        <f>+'[13]36'!$K$64/10^6</f>
        <v>5.4042968700000005</v>
      </c>
      <c r="Y177" s="21">
        <f>+'[13]36'!$M$64/10^6</f>
        <v>6.1468813500000001</v>
      </c>
      <c r="Z177" s="21">
        <f>+'[13]36'!$N$64/10^6</f>
        <v>5.9077435899999999</v>
      </c>
      <c r="AA177" s="21">
        <f>+'[13]36'!$O$64/10^6</f>
        <v>6.2199851400000004</v>
      </c>
      <c r="AB177" s="21">
        <f>+'[13]36'!$Q$64/10^6</f>
        <v>5.7607275700000002</v>
      </c>
      <c r="AC177" s="21">
        <f>+'[13]36'!$R$64/10^6</f>
        <v>6.0052071899999993</v>
      </c>
      <c r="AD177" s="21">
        <f>+'[13]36'!$S$64/10^6</f>
        <v>5.9198023900000001</v>
      </c>
      <c r="AE177" s="29">
        <f t="shared" si="42"/>
        <v>69.93222111</v>
      </c>
      <c r="AG177" s="10">
        <v>1028</v>
      </c>
      <c r="AH177" s="10" t="s">
        <v>37</v>
      </c>
      <c r="AI177" s="21">
        <f>+'[13]36'!$E$76/10^6</f>
        <v>0.64595999999999998</v>
      </c>
      <c r="AJ177" s="21">
        <f>+'[13]36'!$F$76/10^6</f>
        <v>0.65539000000000003</v>
      </c>
      <c r="AK177" s="21">
        <f>+'[13]36'!$G$76/10^6</f>
        <v>0.65715999999999997</v>
      </c>
      <c r="AL177" s="21">
        <f>+'[13]36'!$I$76/10^6</f>
        <v>0.64105999999999996</v>
      </c>
      <c r="AM177" s="21">
        <f>+'[13]36'!$J$76/10^6</f>
        <v>0.64965270999999991</v>
      </c>
      <c r="AN177" s="21">
        <f>+'[13]36'!$K$76/10^6</f>
        <v>0.65195000000000003</v>
      </c>
      <c r="AO177" s="21">
        <f>+'[13]36'!$M$76/10^6</f>
        <v>0.64570000000000005</v>
      </c>
      <c r="AP177" s="21">
        <f>+'[13]36'!$N$76/10^6</f>
        <v>0.65315999999999996</v>
      </c>
      <c r="AQ177" s="21">
        <f>+'[13]36'!$O$76/10^6</f>
        <v>0.65544000000000002</v>
      </c>
      <c r="AR177" s="21">
        <f>+'[13]36'!$Q$76/10^6</f>
        <v>0.65598000000000001</v>
      </c>
      <c r="AS177" s="21">
        <f>+'[13]36'!$R$76/10^6</f>
        <v>0.66069999999999995</v>
      </c>
      <c r="AT177" s="21">
        <f>+'[13]36'!$S$76/10^6</f>
        <v>0.65205999999999997</v>
      </c>
      <c r="AU177" s="29">
        <f t="shared" si="43"/>
        <v>7.8242127099999985</v>
      </c>
      <c r="AW177" s="10">
        <v>1028</v>
      </c>
      <c r="AX177" s="10" t="s">
        <v>37</v>
      </c>
      <c r="AY177" s="21">
        <f>+'[13]36'!$E$85/10^6</f>
        <v>0.160382</v>
      </c>
      <c r="AZ177" s="21">
        <f>+'[13]36'!$F$85/10^6</f>
        <v>0.16624048000000002</v>
      </c>
      <c r="BA177" s="21">
        <f>+'[13]36'!$G$85/10^6</f>
        <v>0.16372389000000001</v>
      </c>
      <c r="BB177" s="21">
        <f>+'[13]36'!$I$85/10^6</f>
        <v>0.16444172999999998</v>
      </c>
      <c r="BC177" s="21">
        <f>+'[13]36'!$J$85/10^6</f>
        <v>0.16042491999999997</v>
      </c>
      <c r="BD177" s="21">
        <f>+'[13]36'!$K$85/10^6</f>
        <v>0.17674267999999999</v>
      </c>
      <c r="BE177" s="21">
        <f>+'[13]36'!$M$85/10^6</f>
        <v>0.17241728000000001</v>
      </c>
      <c r="BF177" s="21">
        <f>+'[13]36'!$N$85/10^6</f>
        <v>0.18128429999999998</v>
      </c>
      <c r="BG177" s="21">
        <f>+'[13]36'!$O$85/10^6</f>
        <v>0.17678935999999998</v>
      </c>
      <c r="BH177" s="21">
        <f>+'[13]36'!$Q$85/10^6</f>
        <v>0.18284247999999997</v>
      </c>
      <c r="BI177" s="21">
        <f>+'[13]36'!$R$85/10^6</f>
        <v>0.15690446000000002</v>
      </c>
      <c r="BJ177" s="21">
        <f>+'[13]36'!$S$85/10^6</f>
        <v>0.21454022</v>
      </c>
      <c r="BK177" s="29">
        <f t="shared" si="44"/>
        <v>2.0767338</v>
      </c>
      <c r="BM177" s="10">
        <v>1028</v>
      </c>
      <c r="BN177" s="10" t="s">
        <v>37</v>
      </c>
      <c r="BO177" s="21">
        <f t="shared" si="46"/>
        <v>6.5359044600000002</v>
      </c>
      <c r="BP177" s="21">
        <f t="shared" si="47"/>
        <v>13.052046060000002</v>
      </c>
      <c r="BQ177" s="21">
        <f t="shared" si="48"/>
        <v>19.433590080000002</v>
      </c>
      <c r="BR177" s="21">
        <f t="shared" si="49"/>
        <v>26.126018640000002</v>
      </c>
      <c r="BS177" s="21">
        <f t="shared" si="50"/>
        <v>32.63201274</v>
      </c>
      <c r="BT177" s="21">
        <f t="shared" si="51"/>
        <v>38.86500229</v>
      </c>
      <c r="BU177" s="21">
        <f t="shared" si="52"/>
        <v>45.830000920000003</v>
      </c>
      <c r="BV177" s="21">
        <f t="shared" si="53"/>
        <v>52.57218881</v>
      </c>
      <c r="BW177" s="21">
        <f t="shared" si="54"/>
        <v>59.624403309999998</v>
      </c>
      <c r="BX177" s="21">
        <f t="shared" si="55"/>
        <v>66.223953359999996</v>
      </c>
      <c r="BY177" s="21">
        <f t="shared" si="56"/>
        <v>73.046765010000001</v>
      </c>
      <c r="BZ177" s="21">
        <f t="shared" si="57"/>
        <v>79.833167619999998</v>
      </c>
    </row>
    <row r="178" spans="1:78" customFormat="1" x14ac:dyDescent="0.2">
      <c r="A178" s="10">
        <v>1029</v>
      </c>
      <c r="B178" s="10" t="s">
        <v>38</v>
      </c>
      <c r="C178" s="21">
        <v>0.92966302000000001</v>
      </c>
      <c r="D178" s="21">
        <v>0.99258003000000006</v>
      </c>
      <c r="E178" s="21">
        <v>0.98731031000000002</v>
      </c>
      <c r="F178" s="21">
        <v>1.0218151899999999</v>
      </c>
      <c r="G178" s="21">
        <v>1.03200768</v>
      </c>
      <c r="H178" s="21">
        <v>0.98708673000000002</v>
      </c>
      <c r="I178" s="21">
        <v>1.0511554599999999</v>
      </c>
      <c r="J178" s="21">
        <v>1.0540004299999999</v>
      </c>
      <c r="K178" s="21">
        <v>1.0707807499999999</v>
      </c>
      <c r="L178" s="21">
        <v>1.0018963299999999</v>
      </c>
      <c r="M178" s="21">
        <v>1.0264668399999999</v>
      </c>
      <c r="N178" s="21">
        <v>0.95412750000000002</v>
      </c>
      <c r="O178" s="29">
        <f t="shared" si="41"/>
        <v>12.108890269999998</v>
      </c>
      <c r="Q178" s="10">
        <v>1029</v>
      </c>
      <c r="R178" s="10" t="s">
        <v>38</v>
      </c>
      <c r="S178" s="21">
        <f>+'[13]37'!$E$64/10^6</f>
        <v>0.79989608000000012</v>
      </c>
      <c r="T178" s="21">
        <f>+'[13]37'!$F$64/10^6</f>
        <v>0.85821387999999998</v>
      </c>
      <c r="U178" s="21">
        <f>+'[13]37'!$G$64/10^6</f>
        <v>0.84724516999999999</v>
      </c>
      <c r="V178" s="21">
        <f>+'[13]37'!$I$64/10^6</f>
        <v>0.88243252000000005</v>
      </c>
      <c r="W178" s="21">
        <f>+'[13]37'!$J$64/10^6</f>
        <v>0.89314064999999998</v>
      </c>
      <c r="X178" s="21">
        <f>+'[13]37'!$K$64/10^6</f>
        <v>0.83847570000000005</v>
      </c>
      <c r="Y178" s="21">
        <f>+'[13]37'!$M$64/10^6</f>
        <v>0.91269228000000002</v>
      </c>
      <c r="Z178" s="21">
        <f>+'[13]37'!$N$64/10^6</f>
        <v>0.91253317999999994</v>
      </c>
      <c r="AA178" s="21">
        <f>+'[13]37'!$O$64/10^6</f>
        <v>0.93109010000000003</v>
      </c>
      <c r="AB178" s="21">
        <f>+'[13]37'!$Q$64/10^6</f>
        <v>0.86063334999999985</v>
      </c>
      <c r="AC178" s="21">
        <f>+'[13]37'!$R$64/10^6</f>
        <v>0.88597619999999999</v>
      </c>
      <c r="AD178" s="21">
        <f>+'[13]37'!$S$64/10^6</f>
        <v>0.81160994999999991</v>
      </c>
      <c r="AE178" s="29">
        <f t="shared" si="42"/>
        <v>10.43393906</v>
      </c>
      <c r="AG178" s="10">
        <v>1029</v>
      </c>
      <c r="AH178" s="10" t="s">
        <v>38</v>
      </c>
      <c r="AI178" s="21">
        <f>+'[13]37'!$E$76/10^6</f>
        <v>0.10682</v>
      </c>
      <c r="AJ178" s="21">
        <f>+'[13]37'!$F$76/10^6</f>
        <v>0.11030580000000001</v>
      </c>
      <c r="AK178" s="21">
        <f>+'[13]37'!$G$76/10^6</f>
        <v>0.11385579</v>
      </c>
      <c r="AL178" s="21">
        <f>+'[13]37'!$I$76/10^6</f>
        <v>0.1129457</v>
      </c>
      <c r="AM178" s="21">
        <f>+'[13]37'!$J$76/10^6</f>
        <v>0.11399009</v>
      </c>
      <c r="AN178" s="21">
        <f>+'[13]37'!$K$76/10^6</f>
        <v>0.1139357</v>
      </c>
      <c r="AO178" s="21">
        <f>+'[13]37'!$M$76/10^6</f>
        <v>0.11097</v>
      </c>
      <c r="AP178" s="21">
        <f>+'[13]37'!$N$76/10^6</f>
        <v>0.1133</v>
      </c>
      <c r="AQ178" s="21">
        <f>+'[13]37'!$O$76/10^6</f>
        <v>0.11230999999999999</v>
      </c>
      <c r="AR178" s="21">
        <f>+'[13]37'!$Q$76/10^6</f>
        <v>0.1133</v>
      </c>
      <c r="AS178" s="21">
        <f>+'[13]37'!$R$76/10^6</f>
        <v>0.11315</v>
      </c>
      <c r="AT178" s="21">
        <f>+'[13]37'!$S$76/10^6</f>
        <v>0.11421000000000001</v>
      </c>
      <c r="AU178" s="29">
        <f t="shared" si="43"/>
        <v>1.3490930799999998</v>
      </c>
      <c r="AW178" s="10">
        <v>1029</v>
      </c>
      <c r="AX178" s="10" t="s">
        <v>38</v>
      </c>
      <c r="AY178" s="21">
        <f>+'[13]37'!$E$85/10^6</f>
        <v>2.2946940000000002E-2</v>
      </c>
      <c r="AZ178" s="21">
        <f>+'[13]37'!$F$85/10^6</f>
        <v>2.4060350000000001E-2</v>
      </c>
      <c r="BA178" s="21">
        <f>+'[13]37'!$G$85/10^6</f>
        <v>2.6209349999999999E-2</v>
      </c>
      <c r="BB178" s="21">
        <f>+'[13]37'!$I$85/10^6</f>
        <v>2.6436970000000001E-2</v>
      </c>
      <c r="BC178" s="21">
        <f>+'[13]37'!$J$85/10^6</f>
        <v>2.4876940000000004E-2</v>
      </c>
      <c r="BD178" s="21">
        <f>+'[13]37'!$K$85/10^6</f>
        <v>3.4675330000000004E-2</v>
      </c>
      <c r="BE178" s="21">
        <f>+'[13]37'!$M$85/10^6</f>
        <v>2.7493179999999999E-2</v>
      </c>
      <c r="BF178" s="21">
        <f>+'[13]37'!$N$85/10^6</f>
        <v>2.8167250000000005E-2</v>
      </c>
      <c r="BG178" s="21">
        <f>+'[13]37'!$O$85/10^6</f>
        <v>2.7380650000000003E-2</v>
      </c>
      <c r="BH178" s="21">
        <f>+'[13]37'!$Q$85/10^6</f>
        <v>2.7962980000000002E-2</v>
      </c>
      <c r="BI178" s="21">
        <f>+'[13]37'!$R$85/10^6</f>
        <v>2.7340639999999999E-2</v>
      </c>
      <c r="BJ178" s="21">
        <f>+'[13]37'!$S$85/10^6</f>
        <v>2.8307550000000001E-2</v>
      </c>
      <c r="BK178" s="29">
        <f t="shared" si="44"/>
        <v>0.32585813000000002</v>
      </c>
      <c r="BM178" s="10">
        <v>1029</v>
      </c>
      <c r="BN178" s="10" t="s">
        <v>38</v>
      </c>
      <c r="BO178" s="21">
        <f t="shared" si="46"/>
        <v>0.92966302000000001</v>
      </c>
      <c r="BP178" s="21">
        <f t="shared" si="47"/>
        <v>1.9222430500000001</v>
      </c>
      <c r="BQ178" s="21">
        <f t="shared" si="48"/>
        <v>2.9095533600000003</v>
      </c>
      <c r="BR178" s="21">
        <f t="shared" si="49"/>
        <v>3.9313685500000002</v>
      </c>
      <c r="BS178" s="21">
        <f t="shared" si="50"/>
        <v>4.9633762299999997</v>
      </c>
      <c r="BT178" s="21">
        <f t="shared" si="51"/>
        <v>5.9504629599999994</v>
      </c>
      <c r="BU178" s="21">
        <f t="shared" si="52"/>
        <v>7.0016184199999998</v>
      </c>
      <c r="BV178" s="21">
        <f t="shared" si="53"/>
        <v>8.0556188500000001</v>
      </c>
      <c r="BW178" s="21">
        <f t="shared" si="54"/>
        <v>9.1263995999999992</v>
      </c>
      <c r="BX178" s="21">
        <f t="shared" si="55"/>
        <v>10.128295929999998</v>
      </c>
      <c r="BY178" s="21">
        <f t="shared" si="56"/>
        <v>11.154762769999998</v>
      </c>
      <c r="BZ178" s="21">
        <f t="shared" si="57"/>
        <v>12.108890269999998</v>
      </c>
    </row>
    <row r="179" spans="1:78" customFormat="1" x14ac:dyDescent="0.2">
      <c r="A179" s="15">
        <v>1030</v>
      </c>
      <c r="B179" s="15" t="s">
        <v>18</v>
      </c>
      <c r="C179" s="23">
        <v>1.3135477900000001</v>
      </c>
      <c r="D179" s="23">
        <v>1.38411317</v>
      </c>
      <c r="E179" s="23">
        <v>1.3946535500000001</v>
      </c>
      <c r="F179" s="23">
        <v>1.4726646700000001</v>
      </c>
      <c r="G179" s="23">
        <v>1.4721719499999999</v>
      </c>
      <c r="H179" s="23">
        <v>1.4261598900000001</v>
      </c>
      <c r="I179" s="23">
        <v>1.5151142500000001</v>
      </c>
      <c r="J179" s="23">
        <v>1.5510671999999999</v>
      </c>
      <c r="K179" s="23">
        <v>1.4629318600000001</v>
      </c>
      <c r="L179" s="23">
        <v>1.3722877600000003</v>
      </c>
      <c r="M179" s="23">
        <v>1.4377055999999999</v>
      </c>
      <c r="N179" s="23">
        <v>1.4306366500000001</v>
      </c>
      <c r="O179" s="31">
        <f t="shared" si="41"/>
        <v>17.233054339999999</v>
      </c>
      <c r="Q179" s="15">
        <v>1030</v>
      </c>
      <c r="R179" s="15" t="s">
        <v>18</v>
      </c>
      <c r="S179" s="23">
        <f>+'[13]17'!$E$64/10^6</f>
        <v>1.1538068500000001</v>
      </c>
      <c r="T179" s="23">
        <f>+'[13]17'!$F$64/10^6</f>
        <v>1.2199584099999998</v>
      </c>
      <c r="U179" s="23">
        <f>+'[13]17'!$G$64/10^6</f>
        <v>1.2360618600000002</v>
      </c>
      <c r="V179" s="23">
        <f>+'[13]17'!$I$64/10^6</f>
        <v>1.31271161</v>
      </c>
      <c r="W179" s="23">
        <f>+'[13]17'!$J$64/10^6</f>
        <v>1.31055422</v>
      </c>
      <c r="X179" s="23">
        <f>+'[13]17'!$K$64/10^6</f>
        <v>1.2527437699999999</v>
      </c>
      <c r="Y179" s="23">
        <f>+'[13]17'!$M$64/10^6</f>
        <v>1.3577299899999999</v>
      </c>
      <c r="Z179" s="23">
        <f>+'[13]17'!$N$64/10^6</f>
        <v>1.37721055</v>
      </c>
      <c r="AA179" s="23">
        <f>+'[13]17'!$O$64/10^6</f>
        <v>1.3052259700000002</v>
      </c>
      <c r="AB179" s="23">
        <f>+'[13]17'!$Q$64/10^6</f>
        <v>1.2007119200000003</v>
      </c>
      <c r="AC179" s="23">
        <f>+'[13]17'!$R$64/10^6</f>
        <v>1.27606869</v>
      </c>
      <c r="AD179" s="23">
        <f>+'[13]17'!$S$64/10^6</f>
        <v>1.2681970499999999</v>
      </c>
      <c r="AE179" s="31">
        <f t="shared" si="42"/>
        <v>15.270980889999999</v>
      </c>
      <c r="AG179" s="15">
        <v>1030</v>
      </c>
      <c r="AH179" s="15" t="s">
        <v>18</v>
      </c>
      <c r="AI179" s="23">
        <f>+'[13]17'!$E$76/10^6</f>
        <v>0.14141999999999999</v>
      </c>
      <c r="AJ179" s="23">
        <f>+'[13]17'!$F$76/10^6</f>
        <v>0.14851</v>
      </c>
      <c r="AK179" s="23">
        <f>+'[13]17'!$G$76/10^6</f>
        <v>0.14296</v>
      </c>
      <c r="AL179" s="23">
        <f>+'[13]17'!$I$76/10^6</f>
        <v>0.14283999999999999</v>
      </c>
      <c r="AM179" s="23">
        <f>+'[13]17'!$J$76/10^6</f>
        <v>0.14585000000000001</v>
      </c>
      <c r="AN179" s="23">
        <f>+'[13]17'!$K$76/10^6</f>
        <v>0.15614</v>
      </c>
      <c r="AO179" s="23">
        <f>+'[13]17'!$M$76/10^6</f>
        <v>0.13950000000000001</v>
      </c>
      <c r="AP179" s="23">
        <f>+'[13]17'!$N$76/10^6</f>
        <v>0.15553</v>
      </c>
      <c r="AQ179" s="23">
        <f>+'[13]17'!$O$76/10^6</f>
        <v>0.1396</v>
      </c>
      <c r="AR179" s="23">
        <f>+'[13]17'!$Q$76/10^6</f>
        <v>0.15275</v>
      </c>
      <c r="AS179" s="23">
        <f>+'[13]17'!$R$76/10^6</f>
        <v>0.14549000000000001</v>
      </c>
      <c r="AT179" s="23">
        <f>+'[13]17'!$S$76/10^6</f>
        <v>0.13875000000000001</v>
      </c>
      <c r="AU179" s="31">
        <f t="shared" si="43"/>
        <v>1.7493399999999997</v>
      </c>
      <c r="AW179" s="15">
        <v>1030</v>
      </c>
      <c r="AX179" s="15" t="s">
        <v>18</v>
      </c>
      <c r="AY179" s="23">
        <f>+'[13]17'!$E$85/10^6</f>
        <v>1.8320940000000001E-2</v>
      </c>
      <c r="AZ179" s="23">
        <f>+'[13]17'!$F$85/10^6</f>
        <v>1.5644760000000001E-2</v>
      </c>
      <c r="BA179" s="23">
        <f>+'[13]17'!$G$85/10^6</f>
        <v>1.563169E-2</v>
      </c>
      <c r="BB179" s="23">
        <f>+'[13]17'!$I$85/10^6</f>
        <v>1.7113060000000003E-2</v>
      </c>
      <c r="BC179" s="23">
        <f>+'[13]17'!$J$85/10^6</f>
        <v>1.5767730000000001E-2</v>
      </c>
      <c r="BD179" s="23">
        <f>+'[13]17'!$K$85/10^6</f>
        <v>1.7276120000000002E-2</v>
      </c>
      <c r="BE179" s="23">
        <f>+'[13]17'!$M$85/10^6</f>
        <v>1.7884260000000003E-2</v>
      </c>
      <c r="BF179" s="23">
        <f>+'[13]17'!$N$85/10^6</f>
        <v>1.832665E-2</v>
      </c>
      <c r="BG179" s="23">
        <f>+'[13]17'!$O$85/10^6</f>
        <v>1.8105889999999999E-2</v>
      </c>
      <c r="BH179" s="23">
        <f>+'[13]17'!$Q$85/10^6</f>
        <v>1.8825840000000003E-2</v>
      </c>
      <c r="BI179" s="23">
        <f>+'[13]17'!$R$85/10^6</f>
        <v>1.614691E-2</v>
      </c>
      <c r="BJ179" s="23">
        <f>+'[13]17'!$S$85/10^6</f>
        <v>2.3689599999999998E-2</v>
      </c>
      <c r="BK179" s="31">
        <f t="shared" si="44"/>
        <v>0.21273345000000002</v>
      </c>
      <c r="BM179" s="15">
        <v>1030</v>
      </c>
      <c r="BN179" s="15" t="s">
        <v>18</v>
      </c>
      <c r="BO179" s="23">
        <f t="shared" si="46"/>
        <v>1.3135477900000001</v>
      </c>
      <c r="BP179" s="23">
        <f t="shared" si="47"/>
        <v>2.6976609600000003</v>
      </c>
      <c r="BQ179" s="23">
        <f t="shared" si="48"/>
        <v>4.0923145100000005</v>
      </c>
      <c r="BR179" s="23">
        <f t="shared" si="49"/>
        <v>5.5649791800000008</v>
      </c>
      <c r="BS179" s="23">
        <f t="shared" si="50"/>
        <v>7.0371511300000007</v>
      </c>
      <c r="BT179" s="23">
        <f t="shared" si="51"/>
        <v>8.4633110200000008</v>
      </c>
      <c r="BU179" s="23">
        <f t="shared" si="52"/>
        <v>9.9784252700000007</v>
      </c>
      <c r="BV179" s="23">
        <f t="shared" si="53"/>
        <v>11.529492470000001</v>
      </c>
      <c r="BW179" s="23">
        <f t="shared" si="54"/>
        <v>12.99242433</v>
      </c>
      <c r="BX179" s="23">
        <f t="shared" si="55"/>
        <v>14.364712090000001</v>
      </c>
      <c r="BY179" s="23">
        <f t="shared" si="56"/>
        <v>15.80241769</v>
      </c>
      <c r="BZ179" s="23">
        <f t="shared" si="57"/>
        <v>17.233054339999999</v>
      </c>
    </row>
    <row r="180" spans="1:78" customFormat="1" x14ac:dyDescent="0.2">
      <c r="A180" s="4">
        <v>10300</v>
      </c>
      <c r="B180" s="4" t="s">
        <v>55</v>
      </c>
      <c r="C180" s="25">
        <f t="shared" ref="C180:N180" si="58">SUM(C152:C179)</f>
        <v>157.84108592000004</v>
      </c>
      <c r="D180" s="25">
        <f t="shared" si="58"/>
        <v>167.54811090000001</v>
      </c>
      <c r="E180" s="25">
        <f t="shared" si="58"/>
        <v>162.68152243999998</v>
      </c>
      <c r="F180" s="25">
        <f t="shared" si="58"/>
        <v>167.41315009000002</v>
      </c>
      <c r="G180" s="25">
        <f t="shared" si="58"/>
        <v>166.18505736999992</v>
      </c>
      <c r="H180" s="25">
        <f t="shared" si="58"/>
        <v>160.10052539999998</v>
      </c>
      <c r="I180" s="25">
        <f t="shared" si="58"/>
        <v>177.35804237999994</v>
      </c>
      <c r="J180" s="25">
        <f t="shared" si="58"/>
        <v>170.71131895000002</v>
      </c>
      <c r="K180" s="25">
        <f t="shared" si="58"/>
        <v>170.90799927999996</v>
      </c>
      <c r="L180" s="25">
        <f t="shared" si="58"/>
        <v>162.70494479000001</v>
      </c>
      <c r="M180" s="25">
        <f t="shared" si="58"/>
        <v>165.96495057999999</v>
      </c>
      <c r="N180" s="25">
        <f t="shared" si="58"/>
        <v>167.35783465000003</v>
      </c>
      <c r="O180" s="25">
        <f>SUM(O152:O179)</f>
        <v>1996.7745427499997</v>
      </c>
      <c r="Q180" s="4">
        <v>10300</v>
      </c>
      <c r="R180" s="4" t="s">
        <v>55</v>
      </c>
      <c r="S180" s="25">
        <f t="shared" ref="S180:AE180" si="59">SUM(S152:S179)</f>
        <v>139.64849115000001</v>
      </c>
      <c r="T180" s="25">
        <f t="shared" si="59"/>
        <v>149.34010996000001</v>
      </c>
      <c r="U180" s="25">
        <f t="shared" si="59"/>
        <v>144.30011256000003</v>
      </c>
      <c r="V180" s="25">
        <f t="shared" si="59"/>
        <v>148.77765428000001</v>
      </c>
      <c r="W180" s="25">
        <f t="shared" si="59"/>
        <v>147.99621089999999</v>
      </c>
      <c r="X180" s="25">
        <f t="shared" si="59"/>
        <v>141.27235254999997</v>
      </c>
      <c r="Y180" s="25">
        <f t="shared" si="59"/>
        <v>158.13944603999991</v>
      </c>
      <c r="Z180" s="25">
        <f t="shared" si="59"/>
        <v>152.68299934999999</v>
      </c>
      <c r="AA180" s="25">
        <f t="shared" si="59"/>
        <v>151.47080674</v>
      </c>
      <c r="AB180" s="25">
        <f t="shared" si="59"/>
        <v>142.54674026999999</v>
      </c>
      <c r="AC180" s="25">
        <f t="shared" si="59"/>
        <v>147.47244917999998</v>
      </c>
      <c r="AD180" s="25">
        <f t="shared" si="59"/>
        <v>147.83633548999998</v>
      </c>
      <c r="AE180" s="25">
        <f t="shared" si="59"/>
        <v>1771.4837084700005</v>
      </c>
      <c r="AG180" s="4">
        <v>10300</v>
      </c>
      <c r="AH180" s="4" t="s">
        <v>55</v>
      </c>
      <c r="AI180" s="25">
        <f t="shared" ref="AI180:AU180" si="60">SUM(AI152:AI179)</f>
        <v>13.077140040000003</v>
      </c>
      <c r="AJ180" s="25">
        <f t="shared" si="60"/>
        <v>13.194490250000001</v>
      </c>
      <c r="AK180" s="25">
        <f t="shared" si="60"/>
        <v>13.092451310000001</v>
      </c>
      <c r="AL180" s="25">
        <f t="shared" si="60"/>
        <v>13.310999279999999</v>
      </c>
      <c r="AM180" s="25">
        <f t="shared" si="60"/>
        <v>13.140691929999999</v>
      </c>
      <c r="AN180" s="25">
        <f t="shared" si="60"/>
        <v>13.363543820000002</v>
      </c>
      <c r="AO180" s="25">
        <f t="shared" si="60"/>
        <v>13.928466810000003</v>
      </c>
      <c r="AP180" s="25">
        <f t="shared" si="60"/>
        <v>12.435505469999999</v>
      </c>
      <c r="AQ180" s="25">
        <f t="shared" si="60"/>
        <v>13.869366970000005</v>
      </c>
      <c r="AR180" s="25">
        <f t="shared" si="60"/>
        <v>13.501679760000007</v>
      </c>
      <c r="AS180" s="25">
        <f t="shared" si="60"/>
        <v>13.76003081</v>
      </c>
      <c r="AT180" s="25">
        <f t="shared" si="60"/>
        <v>13.542798320000003</v>
      </c>
      <c r="AU180" s="25">
        <f t="shared" si="60"/>
        <v>160.21716477000001</v>
      </c>
      <c r="AW180" s="4">
        <v>10300</v>
      </c>
      <c r="AX180" s="4" t="s">
        <v>55</v>
      </c>
      <c r="AY180" s="25">
        <f t="shared" ref="AY180:BK180" si="61">SUM(AY152:AY179)</f>
        <v>5.1154547299999988</v>
      </c>
      <c r="AZ180" s="25">
        <f t="shared" si="61"/>
        <v>5.0135106899999995</v>
      </c>
      <c r="BA180" s="25">
        <f t="shared" si="61"/>
        <v>5.2889585699999992</v>
      </c>
      <c r="BB180" s="25">
        <f t="shared" si="61"/>
        <v>5.3244965300000002</v>
      </c>
      <c r="BC180" s="25">
        <f t="shared" si="61"/>
        <v>5.0481545400000014</v>
      </c>
      <c r="BD180" s="25">
        <f t="shared" si="61"/>
        <v>5.4646290300000011</v>
      </c>
      <c r="BE180" s="25">
        <f t="shared" si="61"/>
        <v>5.2901295299999989</v>
      </c>
      <c r="BF180" s="25">
        <f t="shared" si="61"/>
        <v>5.5928141299999998</v>
      </c>
      <c r="BG180" s="25">
        <f t="shared" si="61"/>
        <v>5.5678255700000001</v>
      </c>
      <c r="BH180" s="25">
        <f t="shared" si="61"/>
        <v>6.6565247599999999</v>
      </c>
      <c r="BI180" s="25">
        <f t="shared" si="61"/>
        <v>4.7324705899999993</v>
      </c>
      <c r="BJ180" s="25">
        <f t="shared" si="61"/>
        <v>5.978700840000001</v>
      </c>
      <c r="BK180" s="25">
        <f t="shared" si="61"/>
        <v>65.073669510000016</v>
      </c>
      <c r="BM180" s="4">
        <v>10300</v>
      </c>
      <c r="BN180" s="4" t="s">
        <v>55</v>
      </c>
      <c r="BO180" s="25">
        <f>SUM(BO152:BO179)</f>
        <v>157.84108592000004</v>
      </c>
      <c r="BP180" s="25">
        <f t="shared" ref="BP180:BZ180" si="62">SUM(BP152:BP179)</f>
        <v>325.38919682000005</v>
      </c>
      <c r="BQ180" s="25">
        <f t="shared" si="62"/>
        <v>488.07071925999998</v>
      </c>
      <c r="BR180" s="25">
        <f t="shared" si="62"/>
        <v>655.48386935000008</v>
      </c>
      <c r="BS180" s="25">
        <f t="shared" si="62"/>
        <v>821.66892672000017</v>
      </c>
      <c r="BT180" s="25">
        <f t="shared" si="62"/>
        <v>981.76945212000021</v>
      </c>
      <c r="BU180" s="25">
        <f t="shared" si="62"/>
        <v>1159.1274945000002</v>
      </c>
      <c r="BV180" s="25">
        <f t="shared" si="62"/>
        <v>1329.8388134499999</v>
      </c>
      <c r="BW180" s="25">
        <f t="shared" si="62"/>
        <v>1500.7468127299996</v>
      </c>
      <c r="BX180" s="25">
        <f t="shared" si="62"/>
        <v>1663.4517575199991</v>
      </c>
      <c r="BY180" s="25">
        <f t="shared" si="62"/>
        <v>1829.4167081000001</v>
      </c>
      <c r="BZ180" s="25">
        <f t="shared" si="62"/>
        <v>1996.7745427499997</v>
      </c>
    </row>
    <row r="181" spans="1:78" customFormat="1" x14ac:dyDescent="0.2">
      <c r="A181" s="32"/>
      <c r="B181" s="32"/>
      <c r="O181" s="32"/>
    </row>
    <row r="182" spans="1:78" customFormat="1" x14ac:dyDescent="0.2">
      <c r="A182" s="3" t="s">
        <v>52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55</v>
      </c>
      <c r="Q182" s="3" t="s">
        <v>52</v>
      </c>
      <c r="R182" s="3" t="s">
        <v>122</v>
      </c>
      <c r="S182" s="3" t="s">
        <v>0</v>
      </c>
      <c r="T182" s="3" t="s">
        <v>1</v>
      </c>
      <c r="U182" s="3" t="s">
        <v>2</v>
      </c>
      <c r="V182" s="3" t="s">
        <v>3</v>
      </c>
      <c r="W182" s="3" t="s">
        <v>4</v>
      </c>
      <c r="X182" s="3" t="s">
        <v>5</v>
      </c>
      <c r="Y182" s="3" t="s">
        <v>6</v>
      </c>
      <c r="Z182" s="3" t="s">
        <v>7</v>
      </c>
      <c r="AA182" s="3" t="s">
        <v>8</v>
      </c>
      <c r="AB182" s="3" t="s">
        <v>9</v>
      </c>
      <c r="AC182" s="3" t="s">
        <v>10</v>
      </c>
      <c r="AD182" s="3" t="s">
        <v>11</v>
      </c>
      <c r="AE182" s="3" t="s">
        <v>55</v>
      </c>
      <c r="AG182" s="3" t="s">
        <v>73</v>
      </c>
      <c r="AH182" s="3" t="s">
        <v>44</v>
      </c>
      <c r="AI182" s="3" t="s">
        <v>74</v>
      </c>
      <c r="AJ182" s="3" t="s">
        <v>75</v>
      </c>
      <c r="AK182" s="3" t="s">
        <v>76</v>
      </c>
      <c r="AL182" s="3" t="s">
        <v>77</v>
      </c>
      <c r="AM182" s="3" t="s">
        <v>78</v>
      </c>
      <c r="AN182" s="3" t="s">
        <v>79</v>
      </c>
      <c r="AO182" s="3" t="s">
        <v>80</v>
      </c>
      <c r="AP182" s="3" t="s">
        <v>81</v>
      </c>
      <c r="AQ182" s="3" t="s">
        <v>82</v>
      </c>
      <c r="AR182" s="3" t="s">
        <v>83</v>
      </c>
      <c r="AS182" s="3" t="s">
        <v>84</v>
      </c>
      <c r="AT182" s="3" t="s">
        <v>85</v>
      </c>
    </row>
    <row r="183" spans="1:78" customFormat="1" x14ac:dyDescent="0.2">
      <c r="A183" s="34"/>
      <c r="B183" s="34" t="s">
        <v>46</v>
      </c>
      <c r="C183" s="19">
        <v>6.1327010199999998</v>
      </c>
      <c r="D183" s="19">
        <v>6.39521038</v>
      </c>
      <c r="E183" s="19">
        <v>6.5285529100000002</v>
      </c>
      <c r="F183" s="19">
        <v>6.2131002799999999</v>
      </c>
      <c r="G183" s="19">
        <v>6.1414664800000001</v>
      </c>
      <c r="H183" s="19">
        <v>6.578767720000001</v>
      </c>
      <c r="I183" s="19">
        <v>6.4543609200000009</v>
      </c>
      <c r="J183" s="19">
        <v>6.7145666799999999</v>
      </c>
      <c r="K183" s="19">
        <v>6.9827240000000002</v>
      </c>
      <c r="L183" s="19">
        <v>6.470488920000002</v>
      </c>
      <c r="M183" s="19">
        <v>7.7078504099999998</v>
      </c>
      <c r="N183" s="19">
        <v>8.9377206699999991</v>
      </c>
      <c r="O183" s="36">
        <f t="shared" ref="O183:O210" si="63">SUM(C183:N183)</f>
        <v>81.257510390000007</v>
      </c>
      <c r="Q183" s="34"/>
      <c r="R183" s="34" t="s">
        <v>46</v>
      </c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6">
        <f t="shared" ref="AE183:AE210" si="64">SUM(S183:AD183)</f>
        <v>0</v>
      </c>
      <c r="AG183" s="34"/>
      <c r="AH183" s="34" t="s">
        <v>46</v>
      </c>
      <c r="AI183" s="19">
        <f>+C183</f>
        <v>6.1327010199999998</v>
      </c>
      <c r="AJ183" s="19">
        <f>+AI183+D183</f>
        <v>12.527911400000001</v>
      </c>
      <c r="AK183" s="19">
        <f t="shared" ref="AK183:AT198" si="65">+AJ183+E183</f>
        <v>19.056464310000003</v>
      </c>
      <c r="AL183" s="19">
        <f t="shared" si="65"/>
        <v>25.269564590000002</v>
      </c>
      <c r="AM183" s="19">
        <f t="shared" si="65"/>
        <v>31.41103107</v>
      </c>
      <c r="AN183" s="19">
        <f t="shared" si="65"/>
        <v>37.989798790000002</v>
      </c>
      <c r="AO183" s="19">
        <f t="shared" si="65"/>
        <v>44.444159710000001</v>
      </c>
      <c r="AP183" s="19">
        <f t="shared" si="65"/>
        <v>51.158726389999998</v>
      </c>
      <c r="AQ183" s="19">
        <f t="shared" si="65"/>
        <v>58.141450389999996</v>
      </c>
      <c r="AR183" s="19">
        <f t="shared" si="65"/>
        <v>64.611939309999997</v>
      </c>
      <c r="AS183" s="19">
        <f t="shared" si="65"/>
        <v>72.319789720000003</v>
      </c>
      <c r="AT183" s="19">
        <f t="shared" si="65"/>
        <v>81.257510390000007</v>
      </c>
    </row>
    <row r="184" spans="1:78" customFormat="1" x14ac:dyDescent="0.2">
      <c r="A184" s="7">
        <v>1004</v>
      </c>
      <c r="B184" s="10" t="s">
        <v>94</v>
      </c>
      <c r="C184" s="21">
        <v>16.719490480000001</v>
      </c>
      <c r="D184" s="21">
        <v>17.465385189999999</v>
      </c>
      <c r="E184" s="21">
        <v>18.4325686</v>
      </c>
      <c r="F184" s="21">
        <v>16.78755159</v>
      </c>
      <c r="G184" s="21">
        <v>17.545156579999997</v>
      </c>
      <c r="H184" s="21">
        <v>20.505776399999998</v>
      </c>
      <c r="I184" s="21">
        <v>16.805030529999996</v>
      </c>
      <c r="J184" s="21">
        <v>16.745031239999999</v>
      </c>
      <c r="K184" s="21">
        <v>18.058537469999997</v>
      </c>
      <c r="L184" s="21">
        <v>19.602655719999998</v>
      </c>
      <c r="M184" s="21">
        <v>22.863978709999994</v>
      </c>
      <c r="N184" s="21">
        <v>26.440833920000003</v>
      </c>
      <c r="O184" s="29">
        <f t="shared" si="63"/>
        <v>227.97199642999999</v>
      </c>
      <c r="Q184" s="7">
        <v>1004</v>
      </c>
      <c r="R184" s="10" t="s">
        <v>94</v>
      </c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29">
        <f t="shared" si="64"/>
        <v>0</v>
      </c>
      <c r="AG184" s="10">
        <v>1004</v>
      </c>
      <c r="AH184" s="10" t="s">
        <v>94</v>
      </c>
      <c r="AI184" s="21">
        <f t="shared" ref="AI184:AI210" si="66">+C184</f>
        <v>16.719490480000001</v>
      </c>
      <c r="AJ184" s="21">
        <f t="shared" ref="AJ184:AJ210" si="67">+AI184+D184</f>
        <v>34.184875669999997</v>
      </c>
      <c r="AK184" s="21">
        <f t="shared" si="65"/>
        <v>52.617444269999993</v>
      </c>
      <c r="AL184" s="21">
        <f t="shared" si="65"/>
        <v>69.404995859999985</v>
      </c>
      <c r="AM184" s="21">
        <f t="shared" si="65"/>
        <v>86.950152439999982</v>
      </c>
      <c r="AN184" s="21">
        <f t="shared" si="65"/>
        <v>107.45592883999998</v>
      </c>
      <c r="AO184" s="21">
        <f t="shared" si="65"/>
        <v>124.26095936999998</v>
      </c>
      <c r="AP184" s="21">
        <f t="shared" si="65"/>
        <v>141.00599060999997</v>
      </c>
      <c r="AQ184" s="21">
        <f t="shared" si="65"/>
        <v>159.06452807999997</v>
      </c>
      <c r="AR184" s="21">
        <f t="shared" si="65"/>
        <v>178.66718379999998</v>
      </c>
      <c r="AS184" s="21">
        <f t="shared" si="65"/>
        <v>201.53116250999997</v>
      </c>
      <c r="AT184" s="21">
        <f t="shared" si="65"/>
        <v>227.97199642999999</v>
      </c>
    </row>
    <row r="185" spans="1:78" customFormat="1" x14ac:dyDescent="0.2">
      <c r="A185" s="10">
        <v>1005</v>
      </c>
      <c r="B185" s="10" t="s">
        <v>13</v>
      </c>
      <c r="C185" s="21">
        <v>0.75765640000000001</v>
      </c>
      <c r="D185" s="21">
        <v>0.64832941999999993</v>
      </c>
      <c r="E185" s="21">
        <v>0.57228264000000006</v>
      </c>
      <c r="F185" s="21">
        <v>0.65832592999999995</v>
      </c>
      <c r="G185" s="21">
        <v>0.64301156999999998</v>
      </c>
      <c r="H185" s="21">
        <v>0.65125065999999998</v>
      </c>
      <c r="I185" s="21">
        <v>0.66670383999999994</v>
      </c>
      <c r="J185" s="21">
        <v>0.71137346999999984</v>
      </c>
      <c r="K185" s="21">
        <v>0.70802812999999987</v>
      </c>
      <c r="L185" s="21">
        <v>0.68637914000000011</v>
      </c>
      <c r="M185" s="21">
        <v>0.7653671700000001</v>
      </c>
      <c r="N185" s="21">
        <v>0.67715410000000009</v>
      </c>
      <c r="O185" s="29">
        <f t="shared" si="63"/>
        <v>8.1458624700000009</v>
      </c>
      <c r="Q185" s="10">
        <v>1005</v>
      </c>
      <c r="R185" s="10" t="s">
        <v>13</v>
      </c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9">
        <f t="shared" si="64"/>
        <v>0</v>
      </c>
      <c r="AG185" s="10">
        <v>1005</v>
      </c>
      <c r="AH185" s="10" t="s">
        <v>13</v>
      </c>
      <c r="AI185" s="21">
        <f t="shared" si="66"/>
        <v>0.75765640000000001</v>
      </c>
      <c r="AJ185" s="21">
        <f t="shared" si="67"/>
        <v>1.4059858199999999</v>
      </c>
      <c r="AK185" s="21">
        <f t="shared" si="65"/>
        <v>1.97826846</v>
      </c>
      <c r="AL185" s="21">
        <f t="shared" si="65"/>
        <v>2.63659439</v>
      </c>
      <c r="AM185" s="21">
        <f t="shared" si="65"/>
        <v>3.27960596</v>
      </c>
      <c r="AN185" s="21">
        <f t="shared" si="65"/>
        <v>3.9308566200000001</v>
      </c>
      <c r="AO185" s="21">
        <f t="shared" si="65"/>
        <v>4.5975604600000004</v>
      </c>
      <c r="AP185" s="21">
        <f t="shared" si="65"/>
        <v>5.3089339300000002</v>
      </c>
      <c r="AQ185" s="21">
        <f t="shared" si="65"/>
        <v>6.01696206</v>
      </c>
      <c r="AR185" s="21">
        <f t="shared" si="65"/>
        <v>6.7033412000000006</v>
      </c>
      <c r="AS185" s="21">
        <f t="shared" si="65"/>
        <v>7.4687083700000008</v>
      </c>
      <c r="AT185" s="21">
        <f t="shared" si="65"/>
        <v>8.1458624700000009</v>
      </c>
    </row>
    <row r="186" spans="1:78" customFormat="1" x14ac:dyDescent="0.2">
      <c r="A186" s="10">
        <v>1006</v>
      </c>
      <c r="B186" s="10" t="s">
        <v>14</v>
      </c>
      <c r="C186" s="21">
        <v>1.4184907099999997</v>
      </c>
      <c r="D186" s="21">
        <v>1.5167413299999999</v>
      </c>
      <c r="E186" s="21">
        <v>1.5538233499999998</v>
      </c>
      <c r="F186" s="21">
        <v>1.5101835700000004</v>
      </c>
      <c r="G186" s="21">
        <v>1.5973859399999999</v>
      </c>
      <c r="H186" s="21">
        <v>1.5758747400000002</v>
      </c>
      <c r="I186" s="21">
        <v>1.3868670000000003</v>
      </c>
      <c r="J186" s="21">
        <v>1.61262112</v>
      </c>
      <c r="K186" s="21">
        <v>1.4969351899999999</v>
      </c>
      <c r="L186" s="21">
        <v>1.65032614</v>
      </c>
      <c r="M186" s="21">
        <v>2.58907387</v>
      </c>
      <c r="N186" s="21">
        <v>2.5130657200000002</v>
      </c>
      <c r="O186" s="29">
        <f t="shared" si="63"/>
        <v>20.42138868</v>
      </c>
      <c r="Q186" s="10">
        <v>1006</v>
      </c>
      <c r="R186" s="10" t="s">
        <v>14</v>
      </c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9">
        <f t="shared" si="64"/>
        <v>0</v>
      </c>
      <c r="AG186" s="10">
        <v>1006</v>
      </c>
      <c r="AH186" s="10" t="s">
        <v>14</v>
      </c>
      <c r="AI186" s="21">
        <f t="shared" si="66"/>
        <v>1.4184907099999997</v>
      </c>
      <c r="AJ186" s="21">
        <f t="shared" si="67"/>
        <v>2.9352320399999998</v>
      </c>
      <c r="AK186" s="21">
        <f t="shared" si="65"/>
        <v>4.4890553899999999</v>
      </c>
      <c r="AL186" s="21">
        <f t="shared" si="65"/>
        <v>5.9992389600000005</v>
      </c>
      <c r="AM186" s="21">
        <f t="shared" si="65"/>
        <v>7.5966249000000001</v>
      </c>
      <c r="AN186" s="21">
        <f t="shared" si="65"/>
        <v>9.1724996399999998</v>
      </c>
      <c r="AO186" s="21">
        <f t="shared" si="65"/>
        <v>10.55936664</v>
      </c>
      <c r="AP186" s="21">
        <f t="shared" si="65"/>
        <v>12.17198776</v>
      </c>
      <c r="AQ186" s="21">
        <f t="shared" si="65"/>
        <v>13.668922950000001</v>
      </c>
      <c r="AR186" s="21">
        <f t="shared" si="65"/>
        <v>15.319249090000001</v>
      </c>
      <c r="AS186" s="21">
        <f t="shared" si="65"/>
        <v>17.90832296</v>
      </c>
      <c r="AT186" s="21">
        <f t="shared" si="65"/>
        <v>20.42138868</v>
      </c>
    </row>
    <row r="187" spans="1:78" customFormat="1" x14ac:dyDescent="0.2">
      <c r="A187" s="10">
        <v>1007</v>
      </c>
      <c r="B187" s="10" t="s">
        <v>15</v>
      </c>
      <c r="C187" s="21">
        <v>2.4604903000000009</v>
      </c>
      <c r="D187" s="21">
        <v>2.38507464</v>
      </c>
      <c r="E187" s="21">
        <v>2.5269368800000005</v>
      </c>
      <c r="F187" s="21">
        <v>2.5429573000000003</v>
      </c>
      <c r="G187" s="21">
        <v>2.3654132999999997</v>
      </c>
      <c r="H187" s="21">
        <v>2.2554566700000001</v>
      </c>
      <c r="I187" s="21">
        <v>2.1807106699999999</v>
      </c>
      <c r="J187" s="21">
        <v>2.5885744599999994</v>
      </c>
      <c r="K187" s="21">
        <v>2.41129331</v>
      </c>
      <c r="L187" s="21">
        <v>2.4602838199999999</v>
      </c>
      <c r="M187" s="21">
        <v>2.4896750300000003</v>
      </c>
      <c r="N187" s="21">
        <v>2.4097568699999998</v>
      </c>
      <c r="O187" s="29">
        <f t="shared" si="63"/>
        <v>29.076623250000004</v>
      </c>
      <c r="Q187" s="10">
        <v>1007</v>
      </c>
      <c r="R187" s="10" t="s">
        <v>15</v>
      </c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9">
        <f t="shared" si="64"/>
        <v>0</v>
      </c>
      <c r="AG187" s="10">
        <v>1007</v>
      </c>
      <c r="AH187" s="10" t="s">
        <v>15</v>
      </c>
      <c r="AI187" s="21">
        <f t="shared" si="66"/>
        <v>2.4604903000000009</v>
      </c>
      <c r="AJ187" s="21">
        <f t="shared" si="67"/>
        <v>4.8455649400000009</v>
      </c>
      <c r="AK187" s="21">
        <f t="shared" si="65"/>
        <v>7.3725018200000019</v>
      </c>
      <c r="AL187" s="21">
        <f t="shared" si="65"/>
        <v>9.9154591200000013</v>
      </c>
      <c r="AM187" s="21">
        <f t="shared" si="65"/>
        <v>12.280872420000001</v>
      </c>
      <c r="AN187" s="21">
        <f t="shared" si="65"/>
        <v>14.536329090000002</v>
      </c>
      <c r="AO187" s="21">
        <f t="shared" si="65"/>
        <v>16.717039760000002</v>
      </c>
      <c r="AP187" s="21">
        <f t="shared" si="65"/>
        <v>19.305614220000002</v>
      </c>
      <c r="AQ187" s="21">
        <f t="shared" si="65"/>
        <v>21.716907530000004</v>
      </c>
      <c r="AR187" s="21">
        <f t="shared" si="65"/>
        <v>24.177191350000005</v>
      </c>
      <c r="AS187" s="21">
        <f t="shared" si="65"/>
        <v>26.666866380000005</v>
      </c>
      <c r="AT187" s="21">
        <f t="shared" si="65"/>
        <v>29.076623250000004</v>
      </c>
    </row>
    <row r="188" spans="1:78" customFormat="1" x14ac:dyDescent="0.2">
      <c r="A188" s="10">
        <v>1008</v>
      </c>
      <c r="B188" s="10" t="s">
        <v>16</v>
      </c>
      <c r="C188" s="21">
        <v>1.00267025</v>
      </c>
      <c r="D188" s="21">
        <v>1.0282109699999999</v>
      </c>
      <c r="E188" s="21">
        <v>0.92753923999999977</v>
      </c>
      <c r="F188" s="21">
        <v>1.0666874399999999</v>
      </c>
      <c r="G188" s="21">
        <v>1.0542545300000001</v>
      </c>
      <c r="H188" s="21">
        <v>1.03096999</v>
      </c>
      <c r="I188" s="21">
        <v>0.99414526999999986</v>
      </c>
      <c r="J188" s="21">
        <v>1.0795315700000001</v>
      </c>
      <c r="K188" s="21">
        <v>1.1348329899999998</v>
      </c>
      <c r="L188" s="21">
        <v>1.0942702500000001</v>
      </c>
      <c r="M188" s="21">
        <v>1.16432278</v>
      </c>
      <c r="N188" s="21">
        <v>1.0011947400000001</v>
      </c>
      <c r="O188" s="29">
        <f t="shared" si="63"/>
        <v>12.57863002</v>
      </c>
      <c r="Q188" s="10">
        <v>1008</v>
      </c>
      <c r="R188" s="10" t="s">
        <v>16</v>
      </c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9">
        <f t="shared" si="64"/>
        <v>0</v>
      </c>
      <c r="AG188" s="10">
        <v>1008</v>
      </c>
      <c r="AH188" s="10" t="s">
        <v>16</v>
      </c>
      <c r="AI188" s="21">
        <f t="shared" si="66"/>
        <v>1.00267025</v>
      </c>
      <c r="AJ188" s="21">
        <f t="shared" si="67"/>
        <v>2.0308812199999999</v>
      </c>
      <c r="AK188" s="21">
        <f t="shared" si="65"/>
        <v>2.9584204599999997</v>
      </c>
      <c r="AL188" s="21">
        <f t="shared" si="65"/>
        <v>4.0251079000000001</v>
      </c>
      <c r="AM188" s="21">
        <f t="shared" si="65"/>
        <v>5.0793624299999998</v>
      </c>
      <c r="AN188" s="21">
        <f t="shared" si="65"/>
        <v>6.1103324199999998</v>
      </c>
      <c r="AO188" s="21">
        <f t="shared" si="65"/>
        <v>7.1044776899999995</v>
      </c>
      <c r="AP188" s="21">
        <f t="shared" si="65"/>
        <v>8.1840092599999998</v>
      </c>
      <c r="AQ188" s="21">
        <f t="shared" si="65"/>
        <v>9.3188422499999994</v>
      </c>
      <c r="AR188" s="21">
        <f t="shared" si="65"/>
        <v>10.4131125</v>
      </c>
      <c r="AS188" s="21">
        <f t="shared" si="65"/>
        <v>11.57743528</v>
      </c>
      <c r="AT188" s="21">
        <f t="shared" si="65"/>
        <v>12.57863002</v>
      </c>
    </row>
    <row r="189" spans="1:78" customFormat="1" x14ac:dyDescent="0.2">
      <c r="A189" s="10">
        <v>1009</v>
      </c>
      <c r="B189" s="10" t="s">
        <v>17</v>
      </c>
      <c r="C189" s="21">
        <v>0.93223426000000009</v>
      </c>
      <c r="D189" s="21">
        <v>0.98095002999999992</v>
      </c>
      <c r="E189" s="21">
        <v>0.8882837800000003</v>
      </c>
      <c r="F189" s="21">
        <v>0.97361399999999998</v>
      </c>
      <c r="G189" s="21">
        <v>1.0011476400000001</v>
      </c>
      <c r="H189" s="21">
        <v>0.87897766999999993</v>
      </c>
      <c r="I189" s="21">
        <v>1.1430960700000001</v>
      </c>
      <c r="J189" s="21">
        <v>0.93981060000000005</v>
      </c>
      <c r="K189" s="21">
        <v>1.59513923</v>
      </c>
      <c r="L189" s="21">
        <v>0.9046502500000001</v>
      </c>
      <c r="M189" s="21">
        <v>0.94796765000000005</v>
      </c>
      <c r="N189" s="21">
        <v>2.6436734200000003</v>
      </c>
      <c r="O189" s="29">
        <f t="shared" si="63"/>
        <v>13.829544600000002</v>
      </c>
      <c r="Q189" s="10">
        <v>1009</v>
      </c>
      <c r="R189" s="10" t="s">
        <v>17</v>
      </c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9">
        <f t="shared" si="64"/>
        <v>0</v>
      </c>
      <c r="AG189" s="10">
        <v>1009</v>
      </c>
      <c r="AH189" s="10" t="s">
        <v>17</v>
      </c>
      <c r="AI189" s="21">
        <f t="shared" si="66"/>
        <v>0.93223426000000009</v>
      </c>
      <c r="AJ189" s="21">
        <f t="shared" si="67"/>
        <v>1.91318429</v>
      </c>
      <c r="AK189" s="21">
        <f t="shared" si="65"/>
        <v>2.8014680700000003</v>
      </c>
      <c r="AL189" s="21">
        <f t="shared" si="65"/>
        <v>3.7750820700000003</v>
      </c>
      <c r="AM189" s="21">
        <f t="shared" si="65"/>
        <v>4.7762297100000008</v>
      </c>
      <c r="AN189" s="21">
        <f t="shared" si="65"/>
        <v>5.6552073800000011</v>
      </c>
      <c r="AO189" s="21">
        <f t="shared" si="65"/>
        <v>6.7983034500000015</v>
      </c>
      <c r="AP189" s="21">
        <f t="shared" si="65"/>
        <v>7.7381140500000019</v>
      </c>
      <c r="AQ189" s="21">
        <f t="shared" si="65"/>
        <v>9.333253280000001</v>
      </c>
      <c r="AR189" s="21">
        <f t="shared" si="65"/>
        <v>10.237903530000001</v>
      </c>
      <c r="AS189" s="21">
        <f t="shared" si="65"/>
        <v>11.185871180000001</v>
      </c>
      <c r="AT189" s="21">
        <f t="shared" si="65"/>
        <v>13.829544600000002</v>
      </c>
    </row>
    <row r="190" spans="1:78" customFormat="1" x14ac:dyDescent="0.2">
      <c r="A190" s="10">
        <v>1010</v>
      </c>
      <c r="B190" s="10" t="s">
        <v>19</v>
      </c>
      <c r="C190" s="21">
        <v>1.13104713</v>
      </c>
      <c r="D190" s="21">
        <v>1.0881196200000001</v>
      </c>
      <c r="E190" s="21">
        <v>1.01571689</v>
      </c>
      <c r="F190" s="21">
        <v>1.07358592</v>
      </c>
      <c r="G190" s="21">
        <v>1.0316977800000002</v>
      </c>
      <c r="H190" s="21">
        <v>1.0629814000000004</v>
      </c>
      <c r="I190" s="21">
        <v>1.2397119800000003</v>
      </c>
      <c r="J190" s="21">
        <v>1.1504287400000002</v>
      </c>
      <c r="K190" s="21">
        <v>1.1701877400000003</v>
      </c>
      <c r="L190" s="21">
        <v>1.1750702500000001</v>
      </c>
      <c r="M190" s="21">
        <v>1.9393507799999996</v>
      </c>
      <c r="N190" s="21">
        <v>1.2622574900000001</v>
      </c>
      <c r="O190" s="29">
        <f t="shared" si="63"/>
        <v>14.34015572</v>
      </c>
      <c r="Q190" s="10">
        <v>1010</v>
      </c>
      <c r="R190" s="10" t="s">
        <v>19</v>
      </c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9">
        <f t="shared" si="64"/>
        <v>0</v>
      </c>
      <c r="AG190" s="10">
        <v>1010</v>
      </c>
      <c r="AH190" s="10" t="s">
        <v>19</v>
      </c>
      <c r="AI190" s="21">
        <f t="shared" si="66"/>
        <v>1.13104713</v>
      </c>
      <c r="AJ190" s="21">
        <f t="shared" si="67"/>
        <v>2.2191667500000003</v>
      </c>
      <c r="AK190" s="21">
        <f t="shared" si="65"/>
        <v>3.2348836400000005</v>
      </c>
      <c r="AL190" s="21">
        <f t="shared" si="65"/>
        <v>4.3084695600000007</v>
      </c>
      <c r="AM190" s="21">
        <f t="shared" si="65"/>
        <v>5.3401673400000007</v>
      </c>
      <c r="AN190" s="21">
        <f t="shared" si="65"/>
        <v>6.4031487400000007</v>
      </c>
      <c r="AO190" s="21">
        <f t="shared" si="65"/>
        <v>7.6428607200000007</v>
      </c>
      <c r="AP190" s="21">
        <f t="shared" si="65"/>
        <v>8.7932894600000004</v>
      </c>
      <c r="AQ190" s="21">
        <f t="shared" si="65"/>
        <v>9.9634771999999998</v>
      </c>
      <c r="AR190" s="21">
        <f t="shared" si="65"/>
        <v>11.138547450000001</v>
      </c>
      <c r="AS190" s="21">
        <f t="shared" si="65"/>
        <v>13.077898230000001</v>
      </c>
      <c r="AT190" s="21">
        <f t="shared" si="65"/>
        <v>14.34015572</v>
      </c>
    </row>
    <row r="191" spans="1:78" customFormat="1" x14ac:dyDescent="0.2">
      <c r="A191" s="10">
        <v>1011</v>
      </c>
      <c r="B191" s="10" t="s">
        <v>20</v>
      </c>
      <c r="C191" s="21">
        <v>0.92065885000000003</v>
      </c>
      <c r="D191" s="21">
        <v>0.86963890999999993</v>
      </c>
      <c r="E191" s="21">
        <v>0.83817980000000014</v>
      </c>
      <c r="F191" s="21">
        <v>0.86151622999999999</v>
      </c>
      <c r="G191" s="21">
        <v>0.83738692000000003</v>
      </c>
      <c r="H191" s="21">
        <v>0.8824138199999999</v>
      </c>
      <c r="I191" s="21">
        <v>0.88494893000000019</v>
      </c>
      <c r="J191" s="21">
        <v>0.90542332999999997</v>
      </c>
      <c r="K191" s="21">
        <v>0.9335123500000001</v>
      </c>
      <c r="L191" s="21">
        <v>0.93708094000000008</v>
      </c>
      <c r="M191" s="21">
        <v>0.90171965999999992</v>
      </c>
      <c r="N191" s="21">
        <v>1.4045302200000001</v>
      </c>
      <c r="O191" s="29">
        <f t="shared" si="63"/>
        <v>11.177009959999999</v>
      </c>
      <c r="Q191" s="10">
        <v>1011</v>
      </c>
      <c r="R191" s="10" t="s">
        <v>20</v>
      </c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9">
        <f t="shared" si="64"/>
        <v>0</v>
      </c>
      <c r="AG191" s="10">
        <v>1011</v>
      </c>
      <c r="AH191" s="10" t="s">
        <v>20</v>
      </c>
      <c r="AI191" s="21">
        <f t="shared" si="66"/>
        <v>0.92065885000000003</v>
      </c>
      <c r="AJ191" s="21">
        <f t="shared" si="67"/>
        <v>1.7902977600000001</v>
      </c>
      <c r="AK191" s="21">
        <f t="shared" si="65"/>
        <v>2.6284775600000003</v>
      </c>
      <c r="AL191" s="21">
        <f t="shared" si="65"/>
        <v>3.4899937900000002</v>
      </c>
      <c r="AM191" s="21">
        <f t="shared" si="65"/>
        <v>4.3273807099999999</v>
      </c>
      <c r="AN191" s="21">
        <f t="shared" si="65"/>
        <v>5.2097945299999999</v>
      </c>
      <c r="AO191" s="21">
        <f t="shared" si="65"/>
        <v>6.0947434600000001</v>
      </c>
      <c r="AP191" s="21">
        <f t="shared" si="65"/>
        <v>7.0001667899999998</v>
      </c>
      <c r="AQ191" s="21">
        <f t="shared" si="65"/>
        <v>7.9336791399999997</v>
      </c>
      <c r="AR191" s="21">
        <f t="shared" si="65"/>
        <v>8.8707600800000002</v>
      </c>
      <c r="AS191" s="21">
        <f t="shared" si="65"/>
        <v>9.7724797399999996</v>
      </c>
      <c r="AT191" s="21">
        <f t="shared" si="65"/>
        <v>11.177009959999999</v>
      </c>
    </row>
    <row r="192" spans="1:78" customFormat="1" x14ac:dyDescent="0.2">
      <c r="A192" s="10">
        <v>1012</v>
      </c>
      <c r="B192" s="10" t="s">
        <v>21</v>
      </c>
      <c r="C192" s="21">
        <v>2.4020296299999999</v>
      </c>
      <c r="D192" s="21">
        <v>2.16081265</v>
      </c>
      <c r="E192" s="21">
        <v>2.1311917600000001</v>
      </c>
      <c r="F192" s="21">
        <v>2.2169564399999997</v>
      </c>
      <c r="G192" s="21">
        <v>2.5145980100000003</v>
      </c>
      <c r="H192" s="21">
        <v>2.40498535</v>
      </c>
      <c r="I192" s="21">
        <v>2.1768025799999999</v>
      </c>
      <c r="J192" s="21">
        <v>2.2105563500000001</v>
      </c>
      <c r="K192" s="21">
        <v>2.09299554</v>
      </c>
      <c r="L192" s="21">
        <v>2.2523073999999998</v>
      </c>
      <c r="M192" s="21">
        <v>2.5322269299999998</v>
      </c>
      <c r="N192" s="21">
        <v>2.2197348900000002</v>
      </c>
      <c r="O192" s="29">
        <f t="shared" si="63"/>
        <v>27.315197530000003</v>
      </c>
      <c r="Q192" s="10">
        <v>1012</v>
      </c>
      <c r="R192" s="10" t="s">
        <v>21</v>
      </c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9">
        <f t="shared" si="64"/>
        <v>0</v>
      </c>
      <c r="AG192" s="10">
        <v>1012</v>
      </c>
      <c r="AH192" s="10" t="s">
        <v>21</v>
      </c>
      <c r="AI192" s="21">
        <f t="shared" si="66"/>
        <v>2.4020296299999999</v>
      </c>
      <c r="AJ192" s="21">
        <f t="shared" si="67"/>
        <v>4.5628422799999999</v>
      </c>
      <c r="AK192" s="21">
        <f t="shared" si="65"/>
        <v>6.69403404</v>
      </c>
      <c r="AL192" s="21">
        <f t="shared" si="65"/>
        <v>8.9109904799999988</v>
      </c>
      <c r="AM192" s="21">
        <f t="shared" si="65"/>
        <v>11.425588489999999</v>
      </c>
      <c r="AN192" s="21">
        <f t="shared" si="65"/>
        <v>13.83057384</v>
      </c>
      <c r="AO192" s="21">
        <f t="shared" si="65"/>
        <v>16.00737642</v>
      </c>
      <c r="AP192" s="21">
        <f t="shared" si="65"/>
        <v>18.217932770000001</v>
      </c>
      <c r="AQ192" s="21">
        <f t="shared" si="65"/>
        <v>20.310928310000001</v>
      </c>
      <c r="AR192" s="21">
        <f t="shared" si="65"/>
        <v>22.563235710000001</v>
      </c>
      <c r="AS192" s="21">
        <f t="shared" si="65"/>
        <v>25.095462640000001</v>
      </c>
      <c r="AT192" s="21">
        <f t="shared" si="65"/>
        <v>27.315197530000003</v>
      </c>
    </row>
    <row r="193" spans="1:46" customFormat="1" x14ac:dyDescent="0.2">
      <c r="A193" s="10">
        <v>1013</v>
      </c>
      <c r="B193" s="10" t="s">
        <v>22</v>
      </c>
      <c r="C193" s="21">
        <v>0.40414713000000002</v>
      </c>
      <c r="D193" s="21">
        <v>0.46118782000000003</v>
      </c>
      <c r="E193" s="21">
        <v>0.38210809000000001</v>
      </c>
      <c r="F193" s="21">
        <v>0.42876805000000007</v>
      </c>
      <c r="G193" s="21">
        <v>0.41710243000000002</v>
      </c>
      <c r="H193" s="21">
        <v>0.44138642</v>
      </c>
      <c r="I193" s="21">
        <v>0.51491306000000003</v>
      </c>
      <c r="J193" s="21">
        <v>0.46778717999999997</v>
      </c>
      <c r="K193" s="21">
        <v>0.41601821000000005</v>
      </c>
      <c r="L193" s="21">
        <v>0.43771619999999989</v>
      </c>
      <c r="M193" s="21">
        <v>0.41946341000000004</v>
      </c>
      <c r="N193" s="21">
        <v>0.46431866999999999</v>
      </c>
      <c r="O193" s="29">
        <f t="shared" si="63"/>
        <v>5.2549166699999992</v>
      </c>
      <c r="Q193" s="10">
        <v>1013</v>
      </c>
      <c r="R193" s="10" t="s">
        <v>22</v>
      </c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9">
        <f t="shared" si="64"/>
        <v>0</v>
      </c>
      <c r="AG193" s="10">
        <v>1013</v>
      </c>
      <c r="AH193" s="10" t="s">
        <v>22</v>
      </c>
      <c r="AI193" s="21">
        <f t="shared" si="66"/>
        <v>0.40414713000000002</v>
      </c>
      <c r="AJ193" s="21">
        <f t="shared" si="67"/>
        <v>0.86533495000000005</v>
      </c>
      <c r="AK193" s="21">
        <f t="shared" si="65"/>
        <v>1.2474430400000001</v>
      </c>
      <c r="AL193" s="21">
        <f t="shared" si="65"/>
        <v>1.6762110900000002</v>
      </c>
      <c r="AM193" s="21">
        <f t="shared" si="65"/>
        <v>2.0933135200000001</v>
      </c>
      <c r="AN193" s="21">
        <f t="shared" si="65"/>
        <v>2.5346999400000003</v>
      </c>
      <c r="AO193" s="21">
        <f t="shared" si="65"/>
        <v>3.0496130000000004</v>
      </c>
      <c r="AP193" s="21">
        <f t="shared" si="65"/>
        <v>3.5174001800000001</v>
      </c>
      <c r="AQ193" s="21">
        <f t="shared" si="65"/>
        <v>3.9334183899999999</v>
      </c>
      <c r="AR193" s="21">
        <f t="shared" si="65"/>
        <v>4.3711345899999996</v>
      </c>
      <c r="AS193" s="21">
        <f t="shared" si="65"/>
        <v>4.7905979999999992</v>
      </c>
      <c r="AT193" s="21">
        <f t="shared" si="65"/>
        <v>5.2549166699999992</v>
      </c>
    </row>
    <row r="194" spans="1:46" customFormat="1" x14ac:dyDescent="0.2">
      <c r="A194" s="10">
        <v>1014</v>
      </c>
      <c r="B194" s="10" t="s">
        <v>23</v>
      </c>
      <c r="C194" s="21">
        <v>5.8179109899999997</v>
      </c>
      <c r="D194" s="21">
        <v>6.7729720899999997</v>
      </c>
      <c r="E194" s="21">
        <v>4.8481801200000003</v>
      </c>
      <c r="F194" s="21">
        <v>4.7887813599999998</v>
      </c>
      <c r="G194" s="21">
        <v>4.6636368200000007</v>
      </c>
      <c r="H194" s="21">
        <v>5.4657183399999996</v>
      </c>
      <c r="I194" s="21">
        <v>4.7209776699999999</v>
      </c>
      <c r="J194" s="21">
        <v>5.3900820699999992</v>
      </c>
      <c r="K194" s="21">
        <v>5.0420304600000003</v>
      </c>
      <c r="L194" s="21">
        <v>4.9266695900000004</v>
      </c>
      <c r="M194" s="21">
        <v>4.8885172799999994</v>
      </c>
      <c r="N194" s="21">
        <v>10.95672392</v>
      </c>
      <c r="O194" s="29">
        <f t="shared" si="63"/>
        <v>68.282200710000012</v>
      </c>
      <c r="Q194" s="10">
        <v>1014</v>
      </c>
      <c r="R194" s="10" t="s">
        <v>23</v>
      </c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9">
        <f t="shared" si="64"/>
        <v>0</v>
      </c>
      <c r="AG194" s="10">
        <v>1014</v>
      </c>
      <c r="AH194" s="10" t="s">
        <v>23</v>
      </c>
      <c r="AI194" s="21">
        <f t="shared" si="66"/>
        <v>5.8179109899999997</v>
      </c>
      <c r="AJ194" s="21">
        <f t="shared" si="67"/>
        <v>12.590883079999999</v>
      </c>
      <c r="AK194" s="21">
        <f t="shared" si="65"/>
        <v>17.4390632</v>
      </c>
      <c r="AL194" s="21">
        <f t="shared" si="65"/>
        <v>22.227844560000001</v>
      </c>
      <c r="AM194" s="21">
        <f t="shared" si="65"/>
        <v>26.891481380000002</v>
      </c>
      <c r="AN194" s="21">
        <f t="shared" si="65"/>
        <v>32.357199720000004</v>
      </c>
      <c r="AO194" s="21">
        <f t="shared" si="65"/>
        <v>37.078177390000008</v>
      </c>
      <c r="AP194" s="21">
        <f t="shared" si="65"/>
        <v>42.468259460000006</v>
      </c>
      <c r="AQ194" s="21">
        <f t="shared" si="65"/>
        <v>47.510289920000005</v>
      </c>
      <c r="AR194" s="21">
        <f t="shared" si="65"/>
        <v>52.436959510000008</v>
      </c>
      <c r="AS194" s="21">
        <f t="shared" si="65"/>
        <v>57.32547679000001</v>
      </c>
      <c r="AT194" s="21">
        <f t="shared" si="65"/>
        <v>68.282200710000012</v>
      </c>
    </row>
    <row r="195" spans="1:46" customFormat="1" x14ac:dyDescent="0.2">
      <c r="A195" s="10">
        <v>1015</v>
      </c>
      <c r="B195" s="10" t="s">
        <v>24</v>
      </c>
      <c r="C195" s="21">
        <v>1.03141441</v>
      </c>
      <c r="D195" s="21">
        <v>1.3572859900000003</v>
      </c>
      <c r="E195" s="21">
        <v>1.02975587</v>
      </c>
      <c r="F195" s="21">
        <v>1.04184389</v>
      </c>
      <c r="G195" s="21">
        <v>1.1604004699999999</v>
      </c>
      <c r="H195" s="21">
        <v>1.1453624300000003</v>
      </c>
      <c r="I195" s="21">
        <v>1.12529279</v>
      </c>
      <c r="J195" s="21">
        <v>1.0833195100000002</v>
      </c>
      <c r="K195" s="21">
        <v>1.49426082</v>
      </c>
      <c r="L195" s="21">
        <v>1.2202708899999999</v>
      </c>
      <c r="M195" s="21">
        <v>1.2466721799999998</v>
      </c>
      <c r="N195" s="21">
        <v>1.24218574</v>
      </c>
      <c r="O195" s="29">
        <f t="shared" si="63"/>
        <v>14.178064989999999</v>
      </c>
      <c r="Q195" s="10">
        <v>1015</v>
      </c>
      <c r="R195" s="10" t="s">
        <v>24</v>
      </c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9">
        <f t="shared" si="64"/>
        <v>0</v>
      </c>
      <c r="AG195" s="10">
        <v>1015</v>
      </c>
      <c r="AH195" s="10" t="s">
        <v>24</v>
      </c>
      <c r="AI195" s="21">
        <f t="shared" si="66"/>
        <v>1.03141441</v>
      </c>
      <c r="AJ195" s="21">
        <f t="shared" si="67"/>
        <v>2.3887004000000003</v>
      </c>
      <c r="AK195" s="21">
        <f t="shared" si="65"/>
        <v>3.4184562700000001</v>
      </c>
      <c r="AL195" s="21">
        <f t="shared" si="65"/>
        <v>4.4603001600000001</v>
      </c>
      <c r="AM195" s="21">
        <f t="shared" si="65"/>
        <v>5.62070063</v>
      </c>
      <c r="AN195" s="21">
        <f t="shared" si="65"/>
        <v>6.7660630600000005</v>
      </c>
      <c r="AO195" s="21">
        <f t="shared" si="65"/>
        <v>7.8913558500000001</v>
      </c>
      <c r="AP195" s="21">
        <f t="shared" si="65"/>
        <v>8.9746753600000009</v>
      </c>
      <c r="AQ195" s="21">
        <f t="shared" si="65"/>
        <v>10.46893618</v>
      </c>
      <c r="AR195" s="21">
        <f t="shared" si="65"/>
        <v>11.68920707</v>
      </c>
      <c r="AS195" s="21">
        <f t="shared" si="65"/>
        <v>12.935879249999999</v>
      </c>
      <c r="AT195" s="21">
        <f t="shared" si="65"/>
        <v>14.178064989999999</v>
      </c>
    </row>
    <row r="196" spans="1:46" customFormat="1" x14ac:dyDescent="0.2">
      <c r="A196" s="10">
        <v>1016</v>
      </c>
      <c r="B196" s="10" t="s">
        <v>25</v>
      </c>
      <c r="C196" s="21">
        <v>1.1390116399999999</v>
      </c>
      <c r="D196" s="21">
        <v>1.1426946400000002</v>
      </c>
      <c r="E196" s="21">
        <v>1.22797797</v>
      </c>
      <c r="F196" s="21">
        <v>1.17058598</v>
      </c>
      <c r="G196" s="21">
        <v>1.1294903600000001</v>
      </c>
      <c r="H196" s="21">
        <v>1.1386308499999998</v>
      </c>
      <c r="I196" s="21">
        <v>1.1933080900000002</v>
      </c>
      <c r="J196" s="21">
        <v>1.2344491599999998</v>
      </c>
      <c r="K196" s="21">
        <v>2.21387394</v>
      </c>
      <c r="L196" s="21">
        <v>1.6481692699999999</v>
      </c>
      <c r="M196" s="21">
        <v>1.22142609</v>
      </c>
      <c r="N196" s="21">
        <v>3.1711199499999996</v>
      </c>
      <c r="O196" s="29">
        <f t="shared" si="63"/>
        <v>17.630737939999999</v>
      </c>
      <c r="Q196" s="10">
        <v>1016</v>
      </c>
      <c r="R196" s="10" t="s">
        <v>25</v>
      </c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9">
        <f t="shared" si="64"/>
        <v>0</v>
      </c>
      <c r="AG196" s="10">
        <v>1016</v>
      </c>
      <c r="AH196" s="10" t="s">
        <v>25</v>
      </c>
      <c r="AI196" s="21">
        <f t="shared" si="66"/>
        <v>1.1390116399999999</v>
      </c>
      <c r="AJ196" s="21">
        <f t="shared" si="67"/>
        <v>2.2817062799999999</v>
      </c>
      <c r="AK196" s="21">
        <f t="shared" si="65"/>
        <v>3.5096842499999998</v>
      </c>
      <c r="AL196" s="21">
        <f t="shared" si="65"/>
        <v>4.6802702299999996</v>
      </c>
      <c r="AM196" s="21">
        <f t="shared" si="65"/>
        <v>5.8097605899999998</v>
      </c>
      <c r="AN196" s="21">
        <f t="shared" si="65"/>
        <v>6.94839144</v>
      </c>
      <c r="AO196" s="21">
        <f t="shared" si="65"/>
        <v>8.1416995300000004</v>
      </c>
      <c r="AP196" s="21">
        <f t="shared" si="65"/>
        <v>9.3761486900000008</v>
      </c>
      <c r="AQ196" s="21">
        <f t="shared" si="65"/>
        <v>11.59002263</v>
      </c>
      <c r="AR196" s="21">
        <f t="shared" si="65"/>
        <v>13.2381919</v>
      </c>
      <c r="AS196" s="21">
        <f t="shared" si="65"/>
        <v>14.45961799</v>
      </c>
      <c r="AT196" s="21">
        <f t="shared" si="65"/>
        <v>17.630737939999999</v>
      </c>
    </row>
    <row r="197" spans="1:46" customFormat="1" x14ac:dyDescent="0.2">
      <c r="A197" s="10">
        <v>1017</v>
      </c>
      <c r="B197" s="10" t="s">
        <v>26</v>
      </c>
      <c r="C197" s="21">
        <v>1.7863041500000001</v>
      </c>
      <c r="D197" s="21">
        <v>1.8057055399999997</v>
      </c>
      <c r="E197" s="21">
        <v>1.9335211400000001</v>
      </c>
      <c r="F197" s="21">
        <v>2.4984671799999996</v>
      </c>
      <c r="G197" s="21">
        <v>1.83327993</v>
      </c>
      <c r="H197" s="21">
        <v>2.0046133999999998</v>
      </c>
      <c r="I197" s="21">
        <v>1.9691792399999999</v>
      </c>
      <c r="J197" s="21">
        <v>1.8946970000000001</v>
      </c>
      <c r="K197" s="21">
        <v>1.8889075000000002</v>
      </c>
      <c r="L197" s="21">
        <v>1.91373343</v>
      </c>
      <c r="M197" s="21">
        <v>1.9507669200000004</v>
      </c>
      <c r="N197" s="21">
        <v>2.0779164799999998</v>
      </c>
      <c r="O197" s="29">
        <f t="shared" si="63"/>
        <v>23.557091909999997</v>
      </c>
      <c r="Q197" s="10">
        <v>1017</v>
      </c>
      <c r="R197" s="10" t="s">
        <v>26</v>
      </c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9">
        <f t="shared" si="64"/>
        <v>0</v>
      </c>
      <c r="AG197" s="10">
        <v>1017</v>
      </c>
      <c r="AH197" s="10" t="s">
        <v>26</v>
      </c>
      <c r="AI197" s="21">
        <f t="shared" si="66"/>
        <v>1.7863041500000001</v>
      </c>
      <c r="AJ197" s="21">
        <f t="shared" si="67"/>
        <v>3.5920096899999998</v>
      </c>
      <c r="AK197" s="21">
        <f t="shared" si="65"/>
        <v>5.5255308300000001</v>
      </c>
      <c r="AL197" s="21">
        <f t="shared" si="65"/>
        <v>8.0239980099999997</v>
      </c>
      <c r="AM197" s="21">
        <f t="shared" si="65"/>
        <v>9.8572779399999995</v>
      </c>
      <c r="AN197" s="21">
        <f t="shared" si="65"/>
        <v>11.86189134</v>
      </c>
      <c r="AO197" s="21">
        <f t="shared" si="65"/>
        <v>13.831070579999999</v>
      </c>
      <c r="AP197" s="21">
        <f t="shared" si="65"/>
        <v>15.725767579999999</v>
      </c>
      <c r="AQ197" s="21">
        <f t="shared" si="65"/>
        <v>17.614675079999998</v>
      </c>
      <c r="AR197" s="21">
        <f t="shared" si="65"/>
        <v>19.528408509999998</v>
      </c>
      <c r="AS197" s="21">
        <f t="shared" si="65"/>
        <v>21.479175429999998</v>
      </c>
      <c r="AT197" s="21">
        <f t="shared" si="65"/>
        <v>23.557091909999997</v>
      </c>
    </row>
    <row r="198" spans="1:46" customFormat="1" x14ac:dyDescent="0.2">
      <c r="A198" s="10">
        <v>1018</v>
      </c>
      <c r="B198" s="10" t="s">
        <v>27</v>
      </c>
      <c r="C198" s="21">
        <v>0.91193230000000003</v>
      </c>
      <c r="D198" s="21">
        <v>0.94612297999999984</v>
      </c>
      <c r="E198" s="21">
        <v>0.90393752999999999</v>
      </c>
      <c r="F198" s="21">
        <v>0.9375408599999997</v>
      </c>
      <c r="G198" s="21">
        <v>0.95125171000000008</v>
      </c>
      <c r="H198" s="21">
        <v>0.86255409000000005</v>
      </c>
      <c r="I198" s="21">
        <v>0.85821668000000007</v>
      </c>
      <c r="J198" s="21">
        <v>0.94366222</v>
      </c>
      <c r="K198" s="21">
        <v>0.95018775000000011</v>
      </c>
      <c r="L198" s="21">
        <v>1.0656386100000002</v>
      </c>
      <c r="M198" s="21">
        <v>1.00132475</v>
      </c>
      <c r="N198" s="21">
        <v>0.95908691000000001</v>
      </c>
      <c r="O198" s="29">
        <f t="shared" si="63"/>
        <v>11.29145639</v>
      </c>
      <c r="Q198" s="10">
        <v>1018</v>
      </c>
      <c r="R198" s="10" t="s">
        <v>27</v>
      </c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9">
        <f t="shared" si="64"/>
        <v>0</v>
      </c>
      <c r="AG198" s="10">
        <v>1018</v>
      </c>
      <c r="AH198" s="10" t="s">
        <v>27</v>
      </c>
      <c r="AI198" s="21">
        <f t="shared" si="66"/>
        <v>0.91193230000000003</v>
      </c>
      <c r="AJ198" s="21">
        <f t="shared" si="67"/>
        <v>1.8580552799999999</v>
      </c>
      <c r="AK198" s="21">
        <f t="shared" si="65"/>
        <v>2.7619928099999997</v>
      </c>
      <c r="AL198" s="21">
        <f t="shared" si="65"/>
        <v>3.6995336699999992</v>
      </c>
      <c r="AM198" s="21">
        <f t="shared" si="65"/>
        <v>4.6507853799999994</v>
      </c>
      <c r="AN198" s="21">
        <f t="shared" si="65"/>
        <v>5.5133394699999991</v>
      </c>
      <c r="AO198" s="21">
        <f t="shared" si="65"/>
        <v>6.3715561499999991</v>
      </c>
      <c r="AP198" s="21">
        <f t="shared" si="65"/>
        <v>7.3152183699999993</v>
      </c>
      <c r="AQ198" s="21">
        <f t="shared" si="65"/>
        <v>8.2654061199999997</v>
      </c>
      <c r="AR198" s="21">
        <f t="shared" si="65"/>
        <v>9.3310447300000003</v>
      </c>
      <c r="AS198" s="21">
        <f t="shared" si="65"/>
        <v>10.332369480000001</v>
      </c>
      <c r="AT198" s="21">
        <f t="shared" si="65"/>
        <v>11.29145639</v>
      </c>
    </row>
    <row r="199" spans="1:46" customFormat="1" x14ac:dyDescent="0.2">
      <c r="A199" s="10">
        <v>1019</v>
      </c>
      <c r="B199" s="10" t="s">
        <v>28</v>
      </c>
      <c r="C199" s="21">
        <v>0.88315260000000018</v>
      </c>
      <c r="D199" s="21">
        <v>0.75105164000000002</v>
      </c>
      <c r="E199" s="21">
        <v>0.69783788999999996</v>
      </c>
      <c r="F199" s="21">
        <v>0.73531720000000012</v>
      </c>
      <c r="G199" s="21">
        <v>0.75338046000000003</v>
      </c>
      <c r="H199" s="21">
        <v>0.71383737999999997</v>
      </c>
      <c r="I199" s="21">
        <v>0.9031823699999999</v>
      </c>
      <c r="J199" s="21">
        <v>0.80474190999999984</v>
      </c>
      <c r="K199" s="21">
        <v>0.84134601000000009</v>
      </c>
      <c r="L199" s="21">
        <v>0.93780041999999997</v>
      </c>
      <c r="M199" s="21">
        <v>0.81152365999999998</v>
      </c>
      <c r="N199" s="21">
        <v>1.0360120800000001</v>
      </c>
      <c r="O199" s="29">
        <f t="shared" si="63"/>
        <v>9.8691836200000012</v>
      </c>
      <c r="Q199" s="10">
        <v>1019</v>
      </c>
      <c r="R199" s="10" t="s">
        <v>28</v>
      </c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9">
        <f t="shared" si="64"/>
        <v>0</v>
      </c>
      <c r="AG199" s="10">
        <v>1019</v>
      </c>
      <c r="AH199" s="10" t="s">
        <v>28</v>
      </c>
      <c r="AI199" s="21">
        <f t="shared" si="66"/>
        <v>0.88315260000000018</v>
      </c>
      <c r="AJ199" s="21">
        <f t="shared" si="67"/>
        <v>1.6342042400000003</v>
      </c>
      <c r="AK199" s="21">
        <f t="shared" ref="AK199:AK210" si="68">+AJ199+E199</f>
        <v>2.3320421300000005</v>
      </c>
      <c r="AL199" s="21">
        <f t="shared" ref="AL199:AL210" si="69">+AK199+F199</f>
        <v>3.0673593300000004</v>
      </c>
      <c r="AM199" s="21">
        <f t="shared" ref="AM199:AM210" si="70">+AL199+G199</f>
        <v>3.8207397900000002</v>
      </c>
      <c r="AN199" s="21">
        <f t="shared" ref="AN199:AN210" si="71">+AM199+H199</f>
        <v>4.5345771700000004</v>
      </c>
      <c r="AO199" s="21">
        <f t="shared" ref="AO199:AO210" si="72">+AN199+I199</f>
        <v>5.4377595400000001</v>
      </c>
      <c r="AP199" s="21">
        <f t="shared" ref="AP199:AP210" si="73">+AO199+J199</f>
        <v>6.2425014499999998</v>
      </c>
      <c r="AQ199" s="21">
        <f t="shared" ref="AQ199:AQ210" si="74">+AP199+K199</f>
        <v>7.0838474599999994</v>
      </c>
      <c r="AR199" s="21">
        <f t="shared" ref="AR199:AR210" si="75">+AQ199+L199</f>
        <v>8.0216478799999997</v>
      </c>
      <c r="AS199" s="21">
        <f t="shared" ref="AS199:AS210" si="76">+AR199+M199</f>
        <v>8.8331715400000004</v>
      </c>
      <c r="AT199" s="21">
        <f t="shared" ref="AT199:AT210" si="77">+AS199+N199</f>
        <v>9.8691836200000012</v>
      </c>
    </row>
    <row r="200" spans="1:46" customFormat="1" x14ac:dyDescent="0.2">
      <c r="A200" s="10">
        <v>1020</v>
      </c>
      <c r="B200" s="10" t="s">
        <v>29</v>
      </c>
      <c r="C200" s="21">
        <v>1.82772139</v>
      </c>
      <c r="D200" s="21">
        <v>1.9440945299999999</v>
      </c>
      <c r="E200" s="21">
        <v>1.9742822599999998</v>
      </c>
      <c r="F200" s="21">
        <v>1.9645081499999999</v>
      </c>
      <c r="G200" s="21">
        <v>1.8064515600000002</v>
      </c>
      <c r="H200" s="21">
        <v>1.93452768</v>
      </c>
      <c r="I200" s="21">
        <v>1.9273084199999997</v>
      </c>
      <c r="J200" s="21">
        <v>2.0122694099999996</v>
      </c>
      <c r="K200" s="21">
        <v>2.0682127999999995</v>
      </c>
      <c r="L200" s="21">
        <v>2.0258388300000001</v>
      </c>
      <c r="M200" s="21">
        <v>2.7959355900000005</v>
      </c>
      <c r="N200" s="21">
        <v>3.9330910300000004</v>
      </c>
      <c r="O200" s="29">
        <f t="shared" si="63"/>
        <v>26.214241650000002</v>
      </c>
      <c r="Q200" s="10">
        <v>1020</v>
      </c>
      <c r="R200" s="10" t="s">
        <v>29</v>
      </c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9">
        <f t="shared" si="64"/>
        <v>0</v>
      </c>
      <c r="AG200" s="10">
        <v>1020</v>
      </c>
      <c r="AH200" s="10" t="s">
        <v>29</v>
      </c>
      <c r="AI200" s="21">
        <f t="shared" si="66"/>
        <v>1.82772139</v>
      </c>
      <c r="AJ200" s="21">
        <f t="shared" si="67"/>
        <v>3.7718159199999999</v>
      </c>
      <c r="AK200" s="21">
        <f t="shared" si="68"/>
        <v>5.7460981799999997</v>
      </c>
      <c r="AL200" s="21">
        <f t="shared" si="69"/>
        <v>7.7106063299999992</v>
      </c>
      <c r="AM200" s="21">
        <f t="shared" si="70"/>
        <v>9.5170578900000002</v>
      </c>
      <c r="AN200" s="21">
        <f t="shared" si="71"/>
        <v>11.451585570000001</v>
      </c>
      <c r="AO200" s="21">
        <f t="shared" si="72"/>
        <v>13.37889399</v>
      </c>
      <c r="AP200" s="21">
        <f t="shared" si="73"/>
        <v>15.3911634</v>
      </c>
      <c r="AQ200" s="21">
        <f t="shared" si="74"/>
        <v>17.459376200000001</v>
      </c>
      <c r="AR200" s="21">
        <f t="shared" si="75"/>
        <v>19.485215030000003</v>
      </c>
      <c r="AS200" s="21">
        <f t="shared" si="76"/>
        <v>22.281150620000002</v>
      </c>
      <c r="AT200" s="21">
        <f t="shared" si="77"/>
        <v>26.214241650000002</v>
      </c>
    </row>
    <row r="201" spans="1:46" customFormat="1" x14ac:dyDescent="0.2">
      <c r="A201" s="10">
        <v>1021</v>
      </c>
      <c r="B201" s="10" t="s">
        <v>30</v>
      </c>
      <c r="C201" s="21">
        <v>0.90423650999999994</v>
      </c>
      <c r="D201" s="21">
        <v>1.04427859</v>
      </c>
      <c r="E201" s="21">
        <v>0.89869112000000007</v>
      </c>
      <c r="F201" s="21">
        <v>0.90850219000000021</v>
      </c>
      <c r="G201" s="21">
        <v>0.89909837000000004</v>
      </c>
      <c r="H201" s="21">
        <v>0.91248312999999992</v>
      </c>
      <c r="I201" s="21">
        <v>0.88307482999999998</v>
      </c>
      <c r="J201" s="21">
        <v>1.03096352</v>
      </c>
      <c r="K201" s="21">
        <v>1.02945719</v>
      </c>
      <c r="L201" s="21">
        <v>1.1115141700000002</v>
      </c>
      <c r="M201" s="21">
        <v>1.2341276499999998</v>
      </c>
      <c r="N201" s="21">
        <v>1.0744121700000002</v>
      </c>
      <c r="O201" s="29">
        <f t="shared" si="63"/>
        <v>11.93083944</v>
      </c>
      <c r="Q201" s="10">
        <v>1021</v>
      </c>
      <c r="R201" s="10" t="s">
        <v>30</v>
      </c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9">
        <f t="shared" si="64"/>
        <v>0</v>
      </c>
      <c r="AG201" s="10">
        <v>1021</v>
      </c>
      <c r="AH201" s="10" t="s">
        <v>30</v>
      </c>
      <c r="AI201" s="21">
        <f t="shared" si="66"/>
        <v>0.90423650999999994</v>
      </c>
      <c r="AJ201" s="21">
        <f t="shared" si="67"/>
        <v>1.9485150999999998</v>
      </c>
      <c r="AK201" s="21">
        <f t="shared" si="68"/>
        <v>2.8472062199999999</v>
      </c>
      <c r="AL201" s="21">
        <f t="shared" si="69"/>
        <v>3.75570841</v>
      </c>
      <c r="AM201" s="21">
        <f t="shared" si="70"/>
        <v>4.6548067800000004</v>
      </c>
      <c r="AN201" s="21">
        <f t="shared" si="71"/>
        <v>5.5672899100000004</v>
      </c>
      <c r="AO201" s="21">
        <f t="shared" si="72"/>
        <v>6.4503647400000004</v>
      </c>
      <c r="AP201" s="21">
        <f t="shared" si="73"/>
        <v>7.4813282600000006</v>
      </c>
      <c r="AQ201" s="21">
        <f t="shared" si="74"/>
        <v>8.5107854500000002</v>
      </c>
      <c r="AR201" s="21">
        <f t="shared" si="75"/>
        <v>9.6222996199999997</v>
      </c>
      <c r="AS201" s="21">
        <f t="shared" si="76"/>
        <v>10.856427269999999</v>
      </c>
      <c r="AT201" s="21">
        <f t="shared" si="77"/>
        <v>11.93083944</v>
      </c>
    </row>
    <row r="202" spans="1:46" customFormat="1" x14ac:dyDescent="0.2">
      <c r="A202" s="10">
        <v>1022</v>
      </c>
      <c r="B202" s="10" t="s">
        <v>31</v>
      </c>
      <c r="C202" s="21">
        <v>3.5708775199999994</v>
      </c>
      <c r="D202" s="21">
        <v>2.7067533099999994</v>
      </c>
      <c r="E202" s="21">
        <v>2.9706392999999998</v>
      </c>
      <c r="F202" s="21">
        <v>2.9368134299999995</v>
      </c>
      <c r="G202" s="21">
        <v>3.1663232599999995</v>
      </c>
      <c r="H202" s="21">
        <v>2.9605669299999997</v>
      </c>
      <c r="I202" s="21">
        <v>2.9020774499999997</v>
      </c>
      <c r="J202" s="21">
        <v>3.0098467499999999</v>
      </c>
      <c r="K202" s="21">
        <v>3.2777393699999999</v>
      </c>
      <c r="L202" s="21">
        <v>4.29460116</v>
      </c>
      <c r="M202" s="21">
        <v>3.7732773299999995</v>
      </c>
      <c r="N202" s="21">
        <v>3.1286416200000007</v>
      </c>
      <c r="O202" s="29">
        <f t="shared" si="63"/>
        <v>38.698157430000002</v>
      </c>
      <c r="Q202" s="10">
        <v>1022</v>
      </c>
      <c r="R202" s="10" t="s">
        <v>31</v>
      </c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9">
        <f t="shared" si="64"/>
        <v>0</v>
      </c>
      <c r="AG202" s="10">
        <v>1022</v>
      </c>
      <c r="AH202" s="10" t="s">
        <v>31</v>
      </c>
      <c r="AI202" s="21">
        <f t="shared" si="66"/>
        <v>3.5708775199999994</v>
      </c>
      <c r="AJ202" s="21">
        <f t="shared" si="67"/>
        <v>6.2776308299999988</v>
      </c>
      <c r="AK202" s="21">
        <f t="shared" si="68"/>
        <v>9.2482701299999981</v>
      </c>
      <c r="AL202" s="21">
        <f t="shared" si="69"/>
        <v>12.185083559999997</v>
      </c>
      <c r="AM202" s="21">
        <f t="shared" si="70"/>
        <v>15.351406819999998</v>
      </c>
      <c r="AN202" s="21">
        <f t="shared" si="71"/>
        <v>18.311973749999996</v>
      </c>
      <c r="AO202" s="21">
        <f t="shared" si="72"/>
        <v>21.214051199999997</v>
      </c>
      <c r="AP202" s="21">
        <f t="shared" si="73"/>
        <v>24.223897949999998</v>
      </c>
      <c r="AQ202" s="21">
        <f t="shared" si="74"/>
        <v>27.501637319999997</v>
      </c>
      <c r="AR202" s="21">
        <f t="shared" si="75"/>
        <v>31.796238479999996</v>
      </c>
      <c r="AS202" s="21">
        <f t="shared" si="76"/>
        <v>35.569515809999999</v>
      </c>
      <c r="AT202" s="21">
        <f t="shared" si="77"/>
        <v>38.698157430000002</v>
      </c>
    </row>
    <row r="203" spans="1:46" customFormat="1" x14ac:dyDescent="0.2">
      <c r="A203" s="10">
        <v>1023</v>
      </c>
      <c r="B203" s="10" t="s">
        <v>32</v>
      </c>
      <c r="C203" s="21">
        <v>0.81889871999999997</v>
      </c>
      <c r="D203" s="21">
        <v>0.80317081000000001</v>
      </c>
      <c r="E203" s="21">
        <v>0.8213167400000001</v>
      </c>
      <c r="F203" s="21">
        <v>0.87149606000000002</v>
      </c>
      <c r="G203" s="21">
        <v>0.97565289000000011</v>
      </c>
      <c r="H203" s="21">
        <v>0.85338375000000011</v>
      </c>
      <c r="I203" s="21">
        <v>0.92516282000000005</v>
      </c>
      <c r="J203" s="21">
        <v>1.1280915799999998</v>
      </c>
      <c r="K203" s="21">
        <v>0.85248979999999996</v>
      </c>
      <c r="L203" s="21">
        <v>1.02024877</v>
      </c>
      <c r="M203" s="21">
        <v>1.15725162</v>
      </c>
      <c r="N203" s="21">
        <v>0.93007227999999986</v>
      </c>
      <c r="O203" s="29">
        <f t="shared" si="63"/>
        <v>11.15723584</v>
      </c>
      <c r="Q203" s="10">
        <v>1023</v>
      </c>
      <c r="R203" s="10" t="s">
        <v>32</v>
      </c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9">
        <f t="shared" si="64"/>
        <v>0</v>
      </c>
      <c r="AG203" s="10">
        <v>1023</v>
      </c>
      <c r="AH203" s="10" t="s">
        <v>32</v>
      </c>
      <c r="AI203" s="21">
        <f t="shared" si="66"/>
        <v>0.81889871999999997</v>
      </c>
      <c r="AJ203" s="21">
        <f t="shared" si="67"/>
        <v>1.6220695300000001</v>
      </c>
      <c r="AK203" s="21">
        <f t="shared" si="68"/>
        <v>2.4433862700000004</v>
      </c>
      <c r="AL203" s="21">
        <f t="shared" si="69"/>
        <v>3.3148823300000005</v>
      </c>
      <c r="AM203" s="21">
        <f t="shared" si="70"/>
        <v>4.2905352200000006</v>
      </c>
      <c r="AN203" s="21">
        <f t="shared" si="71"/>
        <v>5.1439189700000005</v>
      </c>
      <c r="AO203" s="21">
        <f t="shared" si="72"/>
        <v>6.0690817900000003</v>
      </c>
      <c r="AP203" s="21">
        <f t="shared" si="73"/>
        <v>7.1971733699999998</v>
      </c>
      <c r="AQ203" s="21">
        <f t="shared" si="74"/>
        <v>8.0496631700000005</v>
      </c>
      <c r="AR203" s="21">
        <f t="shared" si="75"/>
        <v>9.0699119400000008</v>
      </c>
      <c r="AS203" s="21">
        <f t="shared" si="76"/>
        <v>10.227163560000001</v>
      </c>
      <c r="AT203" s="21">
        <f t="shared" si="77"/>
        <v>11.15723584</v>
      </c>
    </row>
    <row r="204" spans="1:46" customFormat="1" x14ac:dyDescent="0.2">
      <c r="A204" s="10">
        <v>1024</v>
      </c>
      <c r="B204" s="10" t="s">
        <v>33</v>
      </c>
      <c r="C204" s="21">
        <v>4.2854644999999998</v>
      </c>
      <c r="D204" s="21">
        <v>4.3437416599999992</v>
      </c>
      <c r="E204" s="21">
        <v>4.5852198299999989</v>
      </c>
      <c r="F204" s="21">
        <v>2.9683570699999997</v>
      </c>
      <c r="G204" s="21">
        <v>3.00669239</v>
      </c>
      <c r="H204" s="21">
        <v>2.9791781500000001</v>
      </c>
      <c r="I204" s="21">
        <v>3.0783108299999995</v>
      </c>
      <c r="J204" s="21">
        <v>3.4910158</v>
      </c>
      <c r="K204" s="21">
        <v>4.0809045399999997</v>
      </c>
      <c r="L204" s="21">
        <v>3.5142443599999993</v>
      </c>
      <c r="M204" s="21">
        <v>3.7259079300000004</v>
      </c>
      <c r="N204" s="21">
        <v>3.9669660200000001</v>
      </c>
      <c r="O204" s="29">
        <f t="shared" si="63"/>
        <v>44.026003079999995</v>
      </c>
      <c r="Q204" s="10">
        <v>1024</v>
      </c>
      <c r="R204" s="10" t="s">
        <v>33</v>
      </c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9">
        <f t="shared" si="64"/>
        <v>0</v>
      </c>
      <c r="AG204" s="10">
        <v>1024</v>
      </c>
      <c r="AH204" s="10" t="s">
        <v>33</v>
      </c>
      <c r="AI204" s="21">
        <f t="shared" si="66"/>
        <v>4.2854644999999998</v>
      </c>
      <c r="AJ204" s="21">
        <f t="shared" si="67"/>
        <v>8.629206159999999</v>
      </c>
      <c r="AK204" s="21">
        <f t="shared" si="68"/>
        <v>13.214425989999999</v>
      </c>
      <c r="AL204" s="21">
        <f t="shared" si="69"/>
        <v>16.182783059999998</v>
      </c>
      <c r="AM204" s="21">
        <f t="shared" si="70"/>
        <v>19.18947545</v>
      </c>
      <c r="AN204" s="21">
        <f t="shared" si="71"/>
        <v>22.168653599999999</v>
      </c>
      <c r="AO204" s="21">
        <f t="shared" si="72"/>
        <v>25.246964429999998</v>
      </c>
      <c r="AP204" s="21">
        <f t="shared" si="73"/>
        <v>28.737980229999998</v>
      </c>
      <c r="AQ204" s="21">
        <f t="shared" si="74"/>
        <v>32.818884769999997</v>
      </c>
      <c r="AR204" s="21">
        <f t="shared" si="75"/>
        <v>36.333129129999996</v>
      </c>
      <c r="AS204" s="21">
        <f t="shared" si="76"/>
        <v>40.059037059999994</v>
      </c>
      <c r="AT204" s="21">
        <f t="shared" si="77"/>
        <v>44.026003079999995</v>
      </c>
    </row>
    <row r="205" spans="1:46" customFormat="1" x14ac:dyDescent="0.2">
      <c r="A205" s="10">
        <v>1025</v>
      </c>
      <c r="B205" s="10" t="s">
        <v>34</v>
      </c>
      <c r="C205" s="21">
        <v>0.91807875999999999</v>
      </c>
      <c r="D205" s="21">
        <v>0.90082589999999996</v>
      </c>
      <c r="E205" s="21">
        <v>0.94839045999999994</v>
      </c>
      <c r="F205" s="21">
        <v>0.96825911000000009</v>
      </c>
      <c r="G205" s="21">
        <v>1.02102235</v>
      </c>
      <c r="H205" s="21">
        <v>0.98468385000000014</v>
      </c>
      <c r="I205" s="21">
        <v>0.96567395000000023</v>
      </c>
      <c r="J205" s="21">
        <v>1.0074499099999998</v>
      </c>
      <c r="K205" s="21">
        <v>0.97393716000000008</v>
      </c>
      <c r="L205" s="21">
        <v>0.71672552999999994</v>
      </c>
      <c r="M205" s="21">
        <v>1.1275021000000001</v>
      </c>
      <c r="N205" s="21">
        <v>1.5497655299999997</v>
      </c>
      <c r="O205" s="29">
        <f t="shared" si="63"/>
        <v>12.082314609999999</v>
      </c>
      <c r="Q205" s="10">
        <v>1025</v>
      </c>
      <c r="R205" s="10" t="s">
        <v>34</v>
      </c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9">
        <f t="shared" si="64"/>
        <v>0</v>
      </c>
      <c r="AG205" s="10">
        <v>1025</v>
      </c>
      <c r="AH205" s="10" t="s">
        <v>34</v>
      </c>
      <c r="AI205" s="21">
        <f t="shared" si="66"/>
        <v>0.91807875999999999</v>
      </c>
      <c r="AJ205" s="21">
        <f t="shared" si="67"/>
        <v>1.8189046599999998</v>
      </c>
      <c r="AK205" s="21">
        <f t="shared" si="68"/>
        <v>2.76729512</v>
      </c>
      <c r="AL205" s="21">
        <f t="shared" si="69"/>
        <v>3.73555423</v>
      </c>
      <c r="AM205" s="21">
        <f t="shared" si="70"/>
        <v>4.7565765799999999</v>
      </c>
      <c r="AN205" s="21">
        <f t="shared" si="71"/>
        <v>5.7412604300000005</v>
      </c>
      <c r="AO205" s="21">
        <f t="shared" si="72"/>
        <v>6.7069343800000008</v>
      </c>
      <c r="AP205" s="21">
        <f t="shared" si="73"/>
        <v>7.7143842900000008</v>
      </c>
      <c r="AQ205" s="21">
        <f t="shared" si="74"/>
        <v>8.6883214500000001</v>
      </c>
      <c r="AR205" s="21">
        <f t="shared" si="75"/>
        <v>9.4050469799999998</v>
      </c>
      <c r="AS205" s="21">
        <f t="shared" si="76"/>
        <v>10.532549079999999</v>
      </c>
      <c r="AT205" s="21">
        <f t="shared" si="77"/>
        <v>12.082314609999999</v>
      </c>
    </row>
    <row r="206" spans="1:46" customFormat="1" x14ac:dyDescent="0.2">
      <c r="A206" s="10">
        <v>1026</v>
      </c>
      <c r="B206" s="10" t="s">
        <v>35</v>
      </c>
      <c r="C206" s="21">
        <v>0.50659925000000006</v>
      </c>
      <c r="D206" s="21">
        <v>0.62344942000000014</v>
      </c>
      <c r="E206" s="21">
        <v>0.52082591</v>
      </c>
      <c r="F206" s="21">
        <v>0.53527879</v>
      </c>
      <c r="G206" s="21">
        <v>0.53448477999999999</v>
      </c>
      <c r="H206" s="21">
        <v>0.52484503000000005</v>
      </c>
      <c r="I206" s="21">
        <v>0.58933781000000007</v>
      </c>
      <c r="J206" s="21">
        <v>0.55715022999999997</v>
      </c>
      <c r="K206" s="21">
        <v>0.58750894000000009</v>
      </c>
      <c r="L206" s="21">
        <v>0.80941461000000026</v>
      </c>
      <c r="M206" s="21">
        <v>0.54058892000000003</v>
      </c>
      <c r="N206" s="21">
        <v>0.58351819999999988</v>
      </c>
      <c r="O206" s="29">
        <f t="shared" si="63"/>
        <v>6.9130018900000003</v>
      </c>
      <c r="Q206" s="10">
        <v>1026</v>
      </c>
      <c r="R206" s="10" t="s">
        <v>35</v>
      </c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9">
        <f t="shared" si="64"/>
        <v>0</v>
      </c>
      <c r="AG206" s="10">
        <v>1026</v>
      </c>
      <c r="AH206" s="10" t="s">
        <v>35</v>
      </c>
      <c r="AI206" s="21">
        <f t="shared" si="66"/>
        <v>0.50659925000000006</v>
      </c>
      <c r="AJ206" s="21">
        <f t="shared" si="67"/>
        <v>1.1300486700000003</v>
      </c>
      <c r="AK206" s="21">
        <f t="shared" si="68"/>
        <v>1.6508745800000004</v>
      </c>
      <c r="AL206" s="21">
        <f t="shared" si="69"/>
        <v>2.1861533700000004</v>
      </c>
      <c r="AM206" s="21">
        <f t="shared" si="70"/>
        <v>2.7206381500000005</v>
      </c>
      <c r="AN206" s="21">
        <f t="shared" si="71"/>
        <v>3.2454831800000008</v>
      </c>
      <c r="AO206" s="21">
        <f t="shared" si="72"/>
        <v>3.8348209900000008</v>
      </c>
      <c r="AP206" s="21">
        <f t="shared" si="73"/>
        <v>4.3919712200000003</v>
      </c>
      <c r="AQ206" s="21">
        <f t="shared" si="74"/>
        <v>4.9794801600000005</v>
      </c>
      <c r="AR206" s="21">
        <f t="shared" si="75"/>
        <v>5.7888947700000006</v>
      </c>
      <c r="AS206" s="21">
        <f t="shared" si="76"/>
        <v>6.3294836900000009</v>
      </c>
      <c r="AT206" s="21">
        <f t="shared" si="77"/>
        <v>6.9130018900000003</v>
      </c>
    </row>
    <row r="207" spans="1:46" customFormat="1" x14ac:dyDescent="0.2">
      <c r="A207" s="10">
        <v>1027</v>
      </c>
      <c r="B207" s="10" t="s">
        <v>36</v>
      </c>
      <c r="C207" s="21">
        <v>0.76192773000000014</v>
      </c>
      <c r="D207" s="21">
        <v>0.85320753999999988</v>
      </c>
      <c r="E207" s="21">
        <v>0.84535672000000017</v>
      </c>
      <c r="F207" s="21">
        <v>0.84309433999999994</v>
      </c>
      <c r="G207" s="21">
        <v>0.92537374999999999</v>
      </c>
      <c r="H207" s="21">
        <v>0.85161633000000003</v>
      </c>
      <c r="I207" s="21">
        <v>0.80876467000000007</v>
      </c>
      <c r="J207" s="21">
        <v>0.92066278000000001</v>
      </c>
      <c r="K207" s="21">
        <v>0.81172609999999989</v>
      </c>
      <c r="L207" s="21">
        <v>0.88381185000000007</v>
      </c>
      <c r="M207" s="21">
        <v>0.91597867000000011</v>
      </c>
      <c r="N207" s="21">
        <v>1.0785693299999999</v>
      </c>
      <c r="O207" s="29">
        <f t="shared" si="63"/>
        <v>10.50008981</v>
      </c>
      <c r="Q207" s="10">
        <v>1027</v>
      </c>
      <c r="R207" s="10" t="s">
        <v>36</v>
      </c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9">
        <f t="shared" si="64"/>
        <v>0</v>
      </c>
      <c r="AG207" s="10">
        <v>1027</v>
      </c>
      <c r="AH207" s="10" t="s">
        <v>36</v>
      </c>
      <c r="AI207" s="21">
        <f t="shared" si="66"/>
        <v>0.76192773000000014</v>
      </c>
      <c r="AJ207" s="21">
        <f t="shared" si="67"/>
        <v>1.6151352700000001</v>
      </c>
      <c r="AK207" s="21">
        <f t="shared" si="68"/>
        <v>2.4604919900000004</v>
      </c>
      <c r="AL207" s="21">
        <f t="shared" si="69"/>
        <v>3.3035863300000003</v>
      </c>
      <c r="AM207" s="21">
        <f t="shared" si="70"/>
        <v>4.2289600800000002</v>
      </c>
      <c r="AN207" s="21">
        <f t="shared" si="71"/>
        <v>5.0805764099999999</v>
      </c>
      <c r="AO207" s="21">
        <f t="shared" si="72"/>
        <v>5.8893410800000003</v>
      </c>
      <c r="AP207" s="21">
        <f t="shared" si="73"/>
        <v>6.8100038600000001</v>
      </c>
      <c r="AQ207" s="21">
        <f t="shared" si="74"/>
        <v>7.6217299599999997</v>
      </c>
      <c r="AR207" s="21">
        <f t="shared" si="75"/>
        <v>8.5055418100000004</v>
      </c>
      <c r="AS207" s="21">
        <f t="shared" si="76"/>
        <v>9.4215204799999999</v>
      </c>
      <c r="AT207" s="21">
        <f t="shared" si="77"/>
        <v>10.50008981</v>
      </c>
    </row>
    <row r="208" spans="1:46" customFormat="1" x14ac:dyDescent="0.2">
      <c r="A208" s="10">
        <v>1028</v>
      </c>
      <c r="B208" s="10" t="s">
        <v>37</v>
      </c>
      <c r="C208" s="21">
        <v>2.0786792100000002</v>
      </c>
      <c r="D208" s="21">
        <v>2.1683457700000002</v>
      </c>
      <c r="E208" s="21">
        <v>2.0395838100000003</v>
      </c>
      <c r="F208" s="21">
        <v>2.1768022700000005</v>
      </c>
      <c r="G208" s="21">
        <v>2.1028911800000003</v>
      </c>
      <c r="H208" s="21">
        <v>2.0870311999999998</v>
      </c>
      <c r="I208" s="21">
        <v>2.19487948</v>
      </c>
      <c r="J208" s="21">
        <v>2.45815282</v>
      </c>
      <c r="K208" s="21">
        <v>3.6703763700000001</v>
      </c>
      <c r="L208" s="21">
        <v>2.4985680699999997</v>
      </c>
      <c r="M208" s="21">
        <v>2.265556150000001</v>
      </c>
      <c r="N208" s="21">
        <v>2.4628071400000002</v>
      </c>
      <c r="O208" s="29">
        <f t="shared" si="63"/>
        <v>28.203673470000002</v>
      </c>
      <c r="Q208" s="10">
        <v>1028</v>
      </c>
      <c r="R208" s="10" t="s">
        <v>37</v>
      </c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9">
        <f t="shared" si="64"/>
        <v>0</v>
      </c>
      <c r="AG208" s="10">
        <v>1028</v>
      </c>
      <c r="AH208" s="10" t="s">
        <v>37</v>
      </c>
      <c r="AI208" s="21">
        <f t="shared" si="66"/>
        <v>2.0786792100000002</v>
      </c>
      <c r="AJ208" s="21">
        <f t="shared" si="67"/>
        <v>4.2470249800000008</v>
      </c>
      <c r="AK208" s="21">
        <f t="shared" si="68"/>
        <v>6.2866087900000007</v>
      </c>
      <c r="AL208" s="21">
        <f t="shared" si="69"/>
        <v>8.4634110600000021</v>
      </c>
      <c r="AM208" s="21">
        <f t="shared" si="70"/>
        <v>10.566302240000002</v>
      </c>
      <c r="AN208" s="21">
        <f t="shared" si="71"/>
        <v>12.653333440000003</v>
      </c>
      <c r="AO208" s="21">
        <f t="shared" si="72"/>
        <v>14.848212920000002</v>
      </c>
      <c r="AP208" s="21">
        <f t="shared" si="73"/>
        <v>17.30636574</v>
      </c>
      <c r="AQ208" s="21">
        <f t="shared" si="74"/>
        <v>20.97674211</v>
      </c>
      <c r="AR208" s="21">
        <f t="shared" si="75"/>
        <v>23.475310180000001</v>
      </c>
      <c r="AS208" s="21">
        <f t="shared" si="76"/>
        <v>25.740866330000003</v>
      </c>
      <c r="AT208" s="21">
        <f t="shared" si="77"/>
        <v>28.203673470000002</v>
      </c>
    </row>
    <row r="209" spans="1:46" customFormat="1" x14ac:dyDescent="0.2">
      <c r="A209" s="10">
        <v>1029</v>
      </c>
      <c r="B209" s="10" t="s">
        <v>38</v>
      </c>
      <c r="C209" s="21">
        <v>0.66217874999999993</v>
      </c>
      <c r="D209" s="21">
        <v>0.58838539000000012</v>
      </c>
      <c r="E209" s="21">
        <v>0.51240368999999997</v>
      </c>
      <c r="F209" s="21">
        <v>0.57624047000000012</v>
      </c>
      <c r="G209" s="21">
        <v>0.66444181000000013</v>
      </c>
      <c r="H209" s="21">
        <v>0.56666547</v>
      </c>
      <c r="I209" s="21">
        <v>0.64028649999999998</v>
      </c>
      <c r="J209" s="21">
        <v>0.70027609000000002</v>
      </c>
      <c r="K209" s="21">
        <v>0.59414368999999989</v>
      </c>
      <c r="L209" s="21">
        <v>0.55805623999999987</v>
      </c>
      <c r="M209" s="21">
        <v>0.63871445999999998</v>
      </c>
      <c r="N209" s="21">
        <v>0.6503236200000001</v>
      </c>
      <c r="O209" s="29">
        <f t="shared" si="63"/>
        <v>7.3521161800000003</v>
      </c>
      <c r="Q209" s="10">
        <v>1029</v>
      </c>
      <c r="R209" s="10" t="s">
        <v>38</v>
      </c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9">
        <f t="shared" si="64"/>
        <v>0</v>
      </c>
      <c r="AG209" s="10">
        <v>1029</v>
      </c>
      <c r="AH209" s="10" t="s">
        <v>38</v>
      </c>
      <c r="AI209" s="21">
        <f t="shared" si="66"/>
        <v>0.66217874999999993</v>
      </c>
      <c r="AJ209" s="21">
        <f t="shared" si="67"/>
        <v>1.25056414</v>
      </c>
      <c r="AK209" s="21">
        <f t="shared" si="68"/>
        <v>1.76296783</v>
      </c>
      <c r="AL209" s="21">
        <f t="shared" si="69"/>
        <v>2.3392083000000001</v>
      </c>
      <c r="AM209" s="21">
        <f t="shared" si="70"/>
        <v>3.0036501100000002</v>
      </c>
      <c r="AN209" s="21">
        <f t="shared" si="71"/>
        <v>3.5703155799999999</v>
      </c>
      <c r="AO209" s="21">
        <f t="shared" si="72"/>
        <v>4.2106020800000001</v>
      </c>
      <c r="AP209" s="21">
        <f t="shared" si="73"/>
        <v>4.9108781700000002</v>
      </c>
      <c r="AQ209" s="21">
        <f t="shared" si="74"/>
        <v>5.5050218600000003</v>
      </c>
      <c r="AR209" s="21">
        <f t="shared" si="75"/>
        <v>6.0630781000000002</v>
      </c>
      <c r="AS209" s="21">
        <f t="shared" si="76"/>
        <v>6.7017925600000003</v>
      </c>
      <c r="AT209" s="21">
        <f t="shared" si="77"/>
        <v>7.3521161800000003</v>
      </c>
    </row>
    <row r="210" spans="1:46" customFormat="1" x14ac:dyDescent="0.2">
      <c r="A210" s="15">
        <v>1030</v>
      </c>
      <c r="B210" s="15" t="s">
        <v>18</v>
      </c>
      <c r="C210" s="23">
        <v>0.80423134000000018</v>
      </c>
      <c r="D210" s="23">
        <v>0.7260210800000001</v>
      </c>
      <c r="E210" s="23">
        <v>0.70011101000000009</v>
      </c>
      <c r="F210" s="23">
        <v>0.7455035000000001</v>
      </c>
      <c r="G210" s="23">
        <v>0.73360502999999988</v>
      </c>
      <c r="H210" s="23">
        <v>0.79707411000000006</v>
      </c>
      <c r="I210" s="23">
        <v>0.73429637000000014</v>
      </c>
      <c r="J210" s="23">
        <v>0.78630411</v>
      </c>
      <c r="K210" s="23">
        <v>0.78460682000000004</v>
      </c>
      <c r="L210" s="23">
        <v>1.0061382800000001</v>
      </c>
      <c r="M210" s="23">
        <v>0.76747103000000005</v>
      </c>
      <c r="N210" s="23">
        <v>1.28419908</v>
      </c>
      <c r="O210" s="31">
        <f t="shared" si="63"/>
        <v>9.8695617599999999</v>
      </c>
      <c r="Q210" s="15">
        <v>1030</v>
      </c>
      <c r="R210" s="15" t="s">
        <v>18</v>
      </c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31">
        <f t="shared" si="64"/>
        <v>0</v>
      </c>
      <c r="AG210" s="15">
        <v>1030</v>
      </c>
      <c r="AH210" s="15" t="s">
        <v>18</v>
      </c>
      <c r="AI210" s="23">
        <f t="shared" si="66"/>
        <v>0.80423134000000018</v>
      </c>
      <c r="AJ210" s="23">
        <f t="shared" si="67"/>
        <v>1.5302524200000003</v>
      </c>
      <c r="AK210" s="23">
        <f t="shared" si="68"/>
        <v>2.2303634300000006</v>
      </c>
      <c r="AL210" s="23">
        <f t="shared" si="69"/>
        <v>2.9758669300000005</v>
      </c>
      <c r="AM210" s="23">
        <f t="shared" si="70"/>
        <v>3.7094719600000001</v>
      </c>
      <c r="AN210" s="23">
        <f t="shared" si="71"/>
        <v>4.5065460700000006</v>
      </c>
      <c r="AO210" s="23">
        <f t="shared" si="72"/>
        <v>5.2408424400000007</v>
      </c>
      <c r="AP210" s="23">
        <f t="shared" si="73"/>
        <v>6.0271465500000003</v>
      </c>
      <c r="AQ210" s="23">
        <f t="shared" si="74"/>
        <v>6.8117533699999999</v>
      </c>
      <c r="AR210" s="23">
        <f t="shared" si="75"/>
        <v>7.81789165</v>
      </c>
      <c r="AS210" s="23">
        <f t="shared" si="76"/>
        <v>8.5853626799999994</v>
      </c>
      <c r="AT210" s="23">
        <f t="shared" si="77"/>
        <v>9.8695617599999999</v>
      </c>
    </row>
    <row r="211" spans="1:46" customFormat="1" x14ac:dyDescent="0.2">
      <c r="A211" s="4">
        <v>10300</v>
      </c>
      <c r="B211" s="4" t="s">
        <v>55</v>
      </c>
      <c r="C211" s="25">
        <f t="shared" ref="C211:O211" si="78">SUM(C183:C210)</f>
        <v>62.990235929999997</v>
      </c>
      <c r="D211" s="25">
        <f t="shared" si="78"/>
        <v>64.477767839999984</v>
      </c>
      <c r="E211" s="25">
        <f t="shared" si="78"/>
        <v>63.255215310000018</v>
      </c>
      <c r="F211" s="25">
        <f t="shared" si="78"/>
        <v>61.000638600000002</v>
      </c>
      <c r="G211" s="25">
        <f t="shared" si="78"/>
        <v>61.47609829999999</v>
      </c>
      <c r="H211" s="25">
        <f t="shared" si="78"/>
        <v>65.051612959999986</v>
      </c>
      <c r="I211" s="25">
        <f t="shared" si="78"/>
        <v>60.866620820000001</v>
      </c>
      <c r="J211" s="25">
        <f t="shared" si="78"/>
        <v>63.578839610000003</v>
      </c>
      <c r="K211" s="25">
        <f t="shared" si="78"/>
        <v>68.161913419999991</v>
      </c>
      <c r="L211" s="25">
        <f t="shared" si="78"/>
        <v>67.822673109999997</v>
      </c>
      <c r="M211" s="25">
        <f t="shared" si="78"/>
        <v>74.383538729999998</v>
      </c>
      <c r="N211" s="25">
        <f t="shared" si="78"/>
        <v>90.059651809999991</v>
      </c>
      <c r="O211" s="25">
        <f t="shared" si="78"/>
        <v>803.12480644000004</v>
      </c>
      <c r="Q211" s="4">
        <v>10300</v>
      </c>
      <c r="R211" s="4" t="s">
        <v>55</v>
      </c>
      <c r="S211" s="25">
        <f t="shared" ref="S211:AE211" si="79">SUM(S183:S210)</f>
        <v>0</v>
      </c>
      <c r="T211" s="25">
        <f t="shared" si="79"/>
        <v>0</v>
      </c>
      <c r="U211" s="25">
        <f t="shared" si="79"/>
        <v>0</v>
      </c>
      <c r="V211" s="25">
        <f t="shared" si="79"/>
        <v>0</v>
      </c>
      <c r="W211" s="25">
        <f t="shared" si="79"/>
        <v>0</v>
      </c>
      <c r="X211" s="25">
        <f t="shared" si="79"/>
        <v>0</v>
      </c>
      <c r="Y211" s="25">
        <f t="shared" si="79"/>
        <v>0</v>
      </c>
      <c r="Z211" s="25">
        <f t="shared" si="79"/>
        <v>0</v>
      </c>
      <c r="AA211" s="25">
        <f t="shared" si="79"/>
        <v>0</v>
      </c>
      <c r="AB211" s="25">
        <f t="shared" si="79"/>
        <v>0</v>
      </c>
      <c r="AC211" s="25">
        <f t="shared" si="79"/>
        <v>0</v>
      </c>
      <c r="AD211" s="25">
        <f t="shared" si="79"/>
        <v>0</v>
      </c>
      <c r="AE211" s="25">
        <f t="shared" si="79"/>
        <v>0</v>
      </c>
      <c r="AG211" s="4">
        <v>10300</v>
      </c>
      <c r="AH211" s="4" t="s">
        <v>55</v>
      </c>
      <c r="AI211" s="25">
        <f t="shared" ref="AI211:AT211" si="80">SUM(AI183:AI210)</f>
        <v>62.990235929999997</v>
      </c>
      <c r="AJ211" s="25">
        <f t="shared" si="80"/>
        <v>127.46800376999997</v>
      </c>
      <c r="AK211" s="25">
        <f t="shared" si="80"/>
        <v>190.72321908000001</v>
      </c>
      <c r="AL211" s="25">
        <f t="shared" si="80"/>
        <v>251.72385767999995</v>
      </c>
      <c r="AM211" s="25">
        <f t="shared" si="80"/>
        <v>313.19995597999991</v>
      </c>
      <c r="AN211" s="25">
        <f t="shared" si="80"/>
        <v>378.25156894000003</v>
      </c>
      <c r="AO211" s="25">
        <f t="shared" si="80"/>
        <v>439.11818975999995</v>
      </c>
      <c r="AP211" s="25">
        <f t="shared" si="80"/>
        <v>502.69702936999994</v>
      </c>
      <c r="AQ211" s="25">
        <f t="shared" si="80"/>
        <v>570.85894279000001</v>
      </c>
      <c r="AR211" s="25">
        <f t="shared" si="80"/>
        <v>638.68161589999966</v>
      </c>
      <c r="AS211" s="25">
        <f t="shared" si="80"/>
        <v>713.06515462999982</v>
      </c>
      <c r="AT211" s="25">
        <f t="shared" si="80"/>
        <v>803.12480644000004</v>
      </c>
    </row>
    <row r="212" spans="1:46" customFormat="1" x14ac:dyDescent="0.2">
      <c r="A212" s="32"/>
      <c r="B212" s="32"/>
      <c r="O212" s="32"/>
    </row>
    <row r="213" spans="1:46" customFormat="1" x14ac:dyDescent="0.2">
      <c r="A213" s="3" t="s">
        <v>52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55</v>
      </c>
      <c r="Q213" s="3" t="s">
        <v>73</v>
      </c>
      <c r="R213" s="3" t="s">
        <v>147</v>
      </c>
      <c r="S213" s="3" t="s">
        <v>74</v>
      </c>
      <c r="T213" s="3" t="s">
        <v>75</v>
      </c>
      <c r="U213" s="3" t="s">
        <v>76</v>
      </c>
      <c r="V213" s="3" t="s">
        <v>77</v>
      </c>
      <c r="W213" s="3" t="s">
        <v>78</v>
      </c>
      <c r="X213" s="3" t="s">
        <v>79</v>
      </c>
      <c r="Y213" s="3" t="s">
        <v>80</v>
      </c>
      <c r="Z213" s="3" t="s">
        <v>81</v>
      </c>
      <c r="AA213" s="3" t="s">
        <v>82</v>
      </c>
      <c r="AB213" s="3" t="s">
        <v>83</v>
      </c>
      <c r="AC213" s="3" t="s">
        <v>84</v>
      </c>
      <c r="AD213" s="3" t="s">
        <v>85</v>
      </c>
    </row>
    <row r="214" spans="1:46" customFormat="1" x14ac:dyDescent="0.2">
      <c r="A214" s="34"/>
      <c r="B214" s="34" t="s">
        <v>46</v>
      </c>
      <c r="C214" s="19">
        <v>-6.1103958499999997</v>
      </c>
      <c r="D214" s="19">
        <v>-6.3773457000000002</v>
      </c>
      <c r="E214" s="19">
        <v>-6.49899776</v>
      </c>
      <c r="F214" s="19">
        <v>-6.0552451200000004</v>
      </c>
      <c r="G214" s="19">
        <v>-6.1039827700000009</v>
      </c>
      <c r="H214" s="19">
        <v>-6.5391315600000004</v>
      </c>
      <c r="I214" s="19">
        <v>-6.4090962400000011</v>
      </c>
      <c r="J214" s="19">
        <v>-6.6284615100000002</v>
      </c>
      <c r="K214" s="19">
        <v>-6.9248593200000004</v>
      </c>
      <c r="L214" s="19">
        <v>-6.3721337700000014</v>
      </c>
      <c r="M214" s="19">
        <v>-7.6191952300000008</v>
      </c>
      <c r="N214" s="19">
        <v>-8.8137559999999997</v>
      </c>
      <c r="O214" s="38">
        <f t="shared" ref="O214:O241" si="81">SUM(C214:N214)</f>
        <v>-80.452600830000009</v>
      </c>
      <c r="Q214" s="34"/>
      <c r="R214" s="34" t="s">
        <v>46</v>
      </c>
      <c r="S214" s="19">
        <f>+C214</f>
        <v>-6.1103958499999997</v>
      </c>
      <c r="T214" s="19">
        <f>+S214+D214</f>
        <v>-12.487741549999999</v>
      </c>
      <c r="U214" s="19">
        <f t="shared" ref="U214:AD229" si="82">+T214+E214</f>
        <v>-18.986739309999997</v>
      </c>
      <c r="V214" s="19">
        <f t="shared" si="82"/>
        <v>-25.041984429999999</v>
      </c>
      <c r="W214" s="19">
        <f t="shared" si="82"/>
        <v>-31.145967200000001</v>
      </c>
      <c r="X214" s="19">
        <f t="shared" si="82"/>
        <v>-37.685098760000002</v>
      </c>
      <c r="Y214" s="19">
        <f t="shared" si="82"/>
        <v>-44.094195000000006</v>
      </c>
      <c r="Z214" s="19">
        <f t="shared" si="82"/>
        <v>-50.722656510000007</v>
      </c>
      <c r="AA214" s="19">
        <f t="shared" si="82"/>
        <v>-57.64751583000001</v>
      </c>
      <c r="AB214" s="19">
        <f t="shared" si="82"/>
        <v>-64.019649600000008</v>
      </c>
      <c r="AC214" s="19">
        <f t="shared" si="82"/>
        <v>-71.638844830000011</v>
      </c>
      <c r="AD214" s="19">
        <f t="shared" si="82"/>
        <v>-80.452600830000009</v>
      </c>
    </row>
    <row r="215" spans="1:46" customFormat="1" x14ac:dyDescent="0.2">
      <c r="A215" s="7">
        <v>1004</v>
      </c>
      <c r="B215" s="10" t="s">
        <v>94</v>
      </c>
      <c r="C215" s="21">
        <v>45.091702769999998</v>
      </c>
      <c r="D215" s="21">
        <v>51.052920100000009</v>
      </c>
      <c r="E215" s="21">
        <v>45.210702190000006</v>
      </c>
      <c r="F215" s="21">
        <v>47.964186520000013</v>
      </c>
      <c r="G215" s="21">
        <v>47.41412648</v>
      </c>
      <c r="H215" s="21">
        <v>42.610989520000004</v>
      </c>
      <c r="I215" s="21">
        <v>52.756038939999982</v>
      </c>
      <c r="J215" s="21">
        <v>48.778755539999999</v>
      </c>
      <c r="K215" s="21">
        <v>47.073826999999987</v>
      </c>
      <c r="L215" s="21">
        <v>41.834737729999993</v>
      </c>
      <c r="M215" s="21">
        <v>40.858563740000008</v>
      </c>
      <c r="N215" s="21">
        <v>38.543998739999999</v>
      </c>
      <c r="O215" s="39">
        <f t="shared" si="81"/>
        <v>549.19054927000002</v>
      </c>
      <c r="Q215" s="10">
        <v>1004</v>
      </c>
      <c r="R215" s="10" t="s">
        <v>94</v>
      </c>
      <c r="S215" s="21">
        <f t="shared" ref="S215:S241" si="83">+C215</f>
        <v>45.091702769999998</v>
      </c>
      <c r="T215" s="21">
        <f t="shared" ref="T215:T241" si="84">+S215+D215</f>
        <v>96.144622870000006</v>
      </c>
      <c r="U215" s="21">
        <f t="shared" si="82"/>
        <v>141.35532506000001</v>
      </c>
      <c r="V215" s="21">
        <f t="shared" si="82"/>
        <v>189.31951158000004</v>
      </c>
      <c r="W215" s="21">
        <f t="shared" si="82"/>
        <v>236.73363806000003</v>
      </c>
      <c r="X215" s="21">
        <f t="shared" si="82"/>
        <v>279.34462758000006</v>
      </c>
      <c r="Y215" s="21">
        <f t="shared" si="82"/>
        <v>332.10066652000006</v>
      </c>
      <c r="Z215" s="21">
        <f t="shared" si="82"/>
        <v>380.87942206000008</v>
      </c>
      <c r="AA215" s="21">
        <f t="shared" si="82"/>
        <v>427.95324906000008</v>
      </c>
      <c r="AB215" s="21">
        <f t="shared" si="82"/>
        <v>469.78798679000005</v>
      </c>
      <c r="AC215" s="21">
        <f t="shared" si="82"/>
        <v>510.64655053000007</v>
      </c>
      <c r="AD215" s="21">
        <f t="shared" si="82"/>
        <v>549.19054927000002</v>
      </c>
    </row>
    <row r="216" spans="1:46" customFormat="1" x14ac:dyDescent="0.2">
      <c r="A216" s="10">
        <v>1005</v>
      </c>
      <c r="B216" s="10" t="s">
        <v>13</v>
      </c>
      <c r="C216" s="21">
        <v>0.16048603999999991</v>
      </c>
      <c r="D216" s="21">
        <v>0.2969918700000001</v>
      </c>
      <c r="E216" s="21">
        <v>0.30241445000000006</v>
      </c>
      <c r="F216" s="21">
        <v>0.30674666999999994</v>
      </c>
      <c r="G216" s="21">
        <v>0.27397729000000015</v>
      </c>
      <c r="H216" s="21">
        <v>0.31318146999999985</v>
      </c>
      <c r="I216" s="21">
        <v>0.37484741000000005</v>
      </c>
      <c r="J216" s="21">
        <v>0.39219585000000023</v>
      </c>
      <c r="K216" s="21">
        <v>0.29175416000000015</v>
      </c>
      <c r="L216" s="21">
        <v>0.18256858999999998</v>
      </c>
      <c r="M216" s="21">
        <v>0.17698406999999994</v>
      </c>
      <c r="N216" s="21">
        <v>0.26845966999999993</v>
      </c>
      <c r="O216" s="39">
        <f t="shared" si="81"/>
        <v>3.3406075400000002</v>
      </c>
      <c r="Q216" s="10">
        <v>1005</v>
      </c>
      <c r="R216" s="10" t="s">
        <v>13</v>
      </c>
      <c r="S216" s="21">
        <f t="shared" si="83"/>
        <v>0.16048603999999991</v>
      </c>
      <c r="T216" s="21">
        <f t="shared" si="84"/>
        <v>0.45747791000000004</v>
      </c>
      <c r="U216" s="21">
        <f t="shared" si="82"/>
        <v>0.75989236000000004</v>
      </c>
      <c r="V216" s="21">
        <f t="shared" si="82"/>
        <v>1.0666390299999999</v>
      </c>
      <c r="W216" s="21">
        <f t="shared" si="82"/>
        <v>1.3406163200000001</v>
      </c>
      <c r="X216" s="21">
        <f t="shared" si="82"/>
        <v>1.65379779</v>
      </c>
      <c r="Y216" s="21">
        <f t="shared" si="82"/>
        <v>2.0286452000000001</v>
      </c>
      <c r="Z216" s="21">
        <f t="shared" si="82"/>
        <v>2.4208410500000004</v>
      </c>
      <c r="AA216" s="21">
        <f t="shared" si="82"/>
        <v>2.7125952100000004</v>
      </c>
      <c r="AB216" s="21">
        <f t="shared" si="82"/>
        <v>2.8951638000000002</v>
      </c>
      <c r="AC216" s="21">
        <f t="shared" si="82"/>
        <v>3.0721478700000002</v>
      </c>
      <c r="AD216" s="21">
        <f t="shared" si="82"/>
        <v>3.3406075400000002</v>
      </c>
    </row>
    <row r="217" spans="1:46" customFormat="1" x14ac:dyDescent="0.2">
      <c r="A217" s="10">
        <v>1006</v>
      </c>
      <c r="B217" s="10" t="s">
        <v>14</v>
      </c>
      <c r="C217" s="21">
        <v>3.2252396599999993</v>
      </c>
      <c r="D217" s="21">
        <v>3.2227388700000001</v>
      </c>
      <c r="E217" s="21">
        <v>3.34672883</v>
      </c>
      <c r="F217" s="21">
        <v>3.5542364599999989</v>
      </c>
      <c r="G217" s="21">
        <v>3.7674959400000008</v>
      </c>
      <c r="H217" s="21">
        <v>3.394742079999999</v>
      </c>
      <c r="I217" s="21">
        <v>4.1304449999999999</v>
      </c>
      <c r="J217" s="21">
        <v>4.1385544899999989</v>
      </c>
      <c r="K217" s="21">
        <v>3.6591169999999997</v>
      </c>
      <c r="L217" s="21">
        <v>3.2136933100000005</v>
      </c>
      <c r="M217" s="21">
        <v>2.2112952800000003</v>
      </c>
      <c r="N217" s="21">
        <v>2.4288558999999998</v>
      </c>
      <c r="O217" s="39">
        <f t="shared" si="81"/>
        <v>40.293142820000007</v>
      </c>
      <c r="Q217" s="10">
        <v>1006</v>
      </c>
      <c r="R217" s="10" t="s">
        <v>14</v>
      </c>
      <c r="S217" s="21">
        <f t="shared" si="83"/>
        <v>3.2252396599999993</v>
      </c>
      <c r="T217" s="21">
        <f t="shared" si="84"/>
        <v>6.4479785299999994</v>
      </c>
      <c r="U217" s="21">
        <f t="shared" si="82"/>
        <v>9.7947073600000003</v>
      </c>
      <c r="V217" s="21">
        <f t="shared" si="82"/>
        <v>13.348943819999999</v>
      </c>
      <c r="W217" s="21">
        <f t="shared" si="82"/>
        <v>17.116439759999999</v>
      </c>
      <c r="X217" s="21">
        <f t="shared" si="82"/>
        <v>20.511181839999999</v>
      </c>
      <c r="Y217" s="21">
        <f t="shared" si="82"/>
        <v>24.641626840000001</v>
      </c>
      <c r="Z217" s="21">
        <f t="shared" si="82"/>
        <v>28.780181329999998</v>
      </c>
      <c r="AA217" s="21">
        <f t="shared" si="82"/>
        <v>32.43929833</v>
      </c>
      <c r="AB217" s="21">
        <f t="shared" si="82"/>
        <v>35.652991640000003</v>
      </c>
      <c r="AC217" s="21">
        <f t="shared" si="82"/>
        <v>37.864286920000005</v>
      </c>
      <c r="AD217" s="21">
        <f t="shared" si="82"/>
        <v>40.293142820000007</v>
      </c>
    </row>
    <row r="218" spans="1:46" customFormat="1" x14ac:dyDescent="0.2">
      <c r="A218" s="10">
        <v>1007</v>
      </c>
      <c r="B218" s="10" t="s">
        <v>15</v>
      </c>
      <c r="C218" s="21">
        <v>6.1141318099999991</v>
      </c>
      <c r="D218" s="21">
        <v>6.6168113599999998</v>
      </c>
      <c r="E218" s="21">
        <v>6.695278619999999</v>
      </c>
      <c r="F218" s="21">
        <v>7.0167689800000002</v>
      </c>
      <c r="G218" s="21">
        <v>7.1150061699999991</v>
      </c>
      <c r="H218" s="21">
        <v>6.9901215900000002</v>
      </c>
      <c r="I218" s="21">
        <v>7.6409087699999994</v>
      </c>
      <c r="J218" s="21">
        <v>7.4945959400000017</v>
      </c>
      <c r="K218" s="21">
        <v>7.3424702000000011</v>
      </c>
      <c r="L218" s="21">
        <v>6.7866530899999979</v>
      </c>
      <c r="M218" s="21">
        <v>6.8402086999999998</v>
      </c>
      <c r="N218" s="21">
        <v>6.724240260000002</v>
      </c>
      <c r="O218" s="39">
        <f t="shared" si="81"/>
        <v>83.37719549000002</v>
      </c>
      <c r="Q218" s="10">
        <v>1007</v>
      </c>
      <c r="R218" s="10" t="s">
        <v>15</v>
      </c>
      <c r="S218" s="21">
        <f t="shared" si="83"/>
        <v>6.1141318099999991</v>
      </c>
      <c r="T218" s="21">
        <f t="shared" si="84"/>
        <v>12.73094317</v>
      </c>
      <c r="U218" s="21">
        <f t="shared" si="82"/>
        <v>19.42622179</v>
      </c>
      <c r="V218" s="21">
        <f t="shared" si="82"/>
        <v>26.442990770000002</v>
      </c>
      <c r="W218" s="21">
        <f t="shared" si="82"/>
        <v>33.557996940000002</v>
      </c>
      <c r="X218" s="21">
        <f t="shared" si="82"/>
        <v>40.548118530000004</v>
      </c>
      <c r="Y218" s="21">
        <f t="shared" si="82"/>
        <v>48.189027300000006</v>
      </c>
      <c r="Z218" s="21">
        <f t="shared" si="82"/>
        <v>55.68362324000001</v>
      </c>
      <c r="AA218" s="21">
        <f t="shared" si="82"/>
        <v>63.026093440000011</v>
      </c>
      <c r="AB218" s="21">
        <f t="shared" si="82"/>
        <v>69.812746530000013</v>
      </c>
      <c r="AC218" s="21">
        <f t="shared" si="82"/>
        <v>76.652955230000018</v>
      </c>
      <c r="AD218" s="21">
        <f t="shared" si="82"/>
        <v>83.37719549000002</v>
      </c>
    </row>
    <row r="219" spans="1:46" customFormat="1" x14ac:dyDescent="0.2">
      <c r="A219" s="10">
        <v>1008</v>
      </c>
      <c r="B219" s="10" t="s">
        <v>16</v>
      </c>
      <c r="C219" s="21">
        <v>1.3345942999999998</v>
      </c>
      <c r="D219" s="21">
        <v>1.4832617399999999</v>
      </c>
      <c r="E219" s="21">
        <v>1.6159943700000001</v>
      </c>
      <c r="F219" s="21">
        <v>1.6268878400000004</v>
      </c>
      <c r="G219" s="21">
        <v>1.4692105900000001</v>
      </c>
      <c r="H219" s="21">
        <v>1.3862114300000004</v>
      </c>
      <c r="I219" s="21">
        <v>1.6210912500000001</v>
      </c>
      <c r="J219" s="21">
        <v>1.40696632</v>
      </c>
      <c r="K219" s="21">
        <v>1.2870888000000003</v>
      </c>
      <c r="L219" s="21">
        <v>1.3370166899999996</v>
      </c>
      <c r="M219" s="21">
        <v>1.4828996299999997</v>
      </c>
      <c r="N219" s="21">
        <v>1.54736582</v>
      </c>
      <c r="O219" s="39">
        <f t="shared" si="81"/>
        <v>17.59858878</v>
      </c>
      <c r="Q219" s="10">
        <v>1008</v>
      </c>
      <c r="R219" s="10" t="s">
        <v>16</v>
      </c>
      <c r="S219" s="21">
        <f t="shared" si="83"/>
        <v>1.3345942999999998</v>
      </c>
      <c r="T219" s="21">
        <f t="shared" si="84"/>
        <v>2.8178560399999997</v>
      </c>
      <c r="U219" s="21">
        <f t="shared" si="82"/>
        <v>4.4338504099999998</v>
      </c>
      <c r="V219" s="21">
        <f t="shared" si="82"/>
        <v>6.06073825</v>
      </c>
      <c r="W219" s="21">
        <f t="shared" si="82"/>
        <v>7.5299488400000003</v>
      </c>
      <c r="X219" s="21">
        <f t="shared" si="82"/>
        <v>8.9161602700000007</v>
      </c>
      <c r="Y219" s="21">
        <f t="shared" si="82"/>
        <v>10.537251520000002</v>
      </c>
      <c r="Z219" s="21">
        <f t="shared" si="82"/>
        <v>11.944217840000002</v>
      </c>
      <c r="AA219" s="21">
        <f t="shared" si="82"/>
        <v>13.231306640000003</v>
      </c>
      <c r="AB219" s="21">
        <f t="shared" si="82"/>
        <v>14.568323330000002</v>
      </c>
      <c r="AC219" s="21">
        <f t="shared" si="82"/>
        <v>16.05122296</v>
      </c>
      <c r="AD219" s="21">
        <f t="shared" si="82"/>
        <v>17.59858878</v>
      </c>
    </row>
    <row r="220" spans="1:46" customFormat="1" x14ac:dyDescent="0.2">
      <c r="A220" s="10">
        <v>1009</v>
      </c>
      <c r="B220" s="10" t="s">
        <v>17</v>
      </c>
      <c r="C220" s="21">
        <v>1.2649062099999995</v>
      </c>
      <c r="D220" s="21">
        <v>1.2345186800000001</v>
      </c>
      <c r="E220" s="21">
        <v>1.3305937999999997</v>
      </c>
      <c r="F220" s="21">
        <v>1.25257106</v>
      </c>
      <c r="G220" s="21">
        <v>1.1750275900000002</v>
      </c>
      <c r="H220" s="21">
        <v>1.1788699199999999</v>
      </c>
      <c r="I220" s="21">
        <v>1.1812001099999996</v>
      </c>
      <c r="J220" s="21">
        <v>1.2760848599999994</v>
      </c>
      <c r="K220" s="21">
        <v>0.70954220999999995</v>
      </c>
      <c r="L220" s="21">
        <v>1.3171327900000001</v>
      </c>
      <c r="M220" s="21">
        <v>1.2774342400000003</v>
      </c>
      <c r="N220" s="21">
        <v>-0.41176979000000052</v>
      </c>
      <c r="O220" s="39">
        <f t="shared" si="81"/>
        <v>12.786111679999998</v>
      </c>
      <c r="Q220" s="10">
        <v>1009</v>
      </c>
      <c r="R220" s="10" t="s">
        <v>17</v>
      </c>
      <c r="S220" s="21">
        <f t="shared" si="83"/>
        <v>1.2649062099999995</v>
      </c>
      <c r="T220" s="21">
        <f t="shared" si="84"/>
        <v>2.4994248899999993</v>
      </c>
      <c r="U220" s="21">
        <f t="shared" si="82"/>
        <v>3.8300186899999993</v>
      </c>
      <c r="V220" s="21">
        <f t="shared" si="82"/>
        <v>5.0825897499999995</v>
      </c>
      <c r="W220" s="21">
        <f t="shared" si="82"/>
        <v>6.2576173399999995</v>
      </c>
      <c r="X220" s="21">
        <f t="shared" si="82"/>
        <v>7.4364872599999998</v>
      </c>
      <c r="Y220" s="21">
        <f t="shared" si="82"/>
        <v>8.6176873699999987</v>
      </c>
      <c r="Z220" s="21">
        <f t="shared" si="82"/>
        <v>9.8937722299999979</v>
      </c>
      <c r="AA220" s="21">
        <f t="shared" si="82"/>
        <v>10.603314439999998</v>
      </c>
      <c r="AB220" s="21">
        <f t="shared" si="82"/>
        <v>11.920447229999999</v>
      </c>
      <c r="AC220" s="21">
        <f t="shared" si="82"/>
        <v>13.197881469999999</v>
      </c>
      <c r="AD220" s="21">
        <f t="shared" si="82"/>
        <v>12.786111679999998</v>
      </c>
    </row>
    <row r="221" spans="1:46" customFormat="1" x14ac:dyDescent="0.2">
      <c r="A221" s="10">
        <v>1010</v>
      </c>
      <c r="B221" s="10" t="s">
        <v>19</v>
      </c>
      <c r="C221" s="21">
        <v>1.6288893400000006</v>
      </c>
      <c r="D221" s="21">
        <v>1.6817924599999996</v>
      </c>
      <c r="E221" s="21">
        <v>1.7169253400000004</v>
      </c>
      <c r="F221" s="21">
        <v>1.7686616899999998</v>
      </c>
      <c r="G221" s="21">
        <v>1.92915002</v>
      </c>
      <c r="H221" s="21">
        <v>1.89127183</v>
      </c>
      <c r="I221" s="21">
        <v>1.8635585199999998</v>
      </c>
      <c r="J221" s="21">
        <v>1.8104560400000005</v>
      </c>
      <c r="K221" s="21">
        <v>1.8919463399999994</v>
      </c>
      <c r="L221" s="21">
        <v>1.6329020400000005</v>
      </c>
      <c r="M221" s="21">
        <v>0.86633507000000054</v>
      </c>
      <c r="N221" s="21">
        <v>1.8493631399999999</v>
      </c>
      <c r="O221" s="39">
        <f t="shared" si="81"/>
        <v>20.531251830000006</v>
      </c>
      <c r="Q221" s="10">
        <v>1010</v>
      </c>
      <c r="R221" s="10" t="s">
        <v>19</v>
      </c>
      <c r="S221" s="21">
        <f t="shared" si="83"/>
        <v>1.6288893400000006</v>
      </c>
      <c r="T221" s="21">
        <f t="shared" si="84"/>
        <v>3.3106818000000002</v>
      </c>
      <c r="U221" s="21">
        <f t="shared" si="82"/>
        <v>5.0276071400000006</v>
      </c>
      <c r="V221" s="21">
        <f t="shared" si="82"/>
        <v>6.7962688300000007</v>
      </c>
      <c r="W221" s="21">
        <f t="shared" si="82"/>
        <v>8.7254188500000005</v>
      </c>
      <c r="X221" s="21">
        <f t="shared" si="82"/>
        <v>10.616690680000001</v>
      </c>
      <c r="Y221" s="21">
        <f t="shared" si="82"/>
        <v>12.480249200000001</v>
      </c>
      <c r="Z221" s="21">
        <f t="shared" si="82"/>
        <v>14.290705240000001</v>
      </c>
      <c r="AA221" s="21">
        <f t="shared" si="82"/>
        <v>16.182651580000002</v>
      </c>
      <c r="AB221" s="21">
        <f t="shared" si="82"/>
        <v>17.815553620000003</v>
      </c>
      <c r="AC221" s="21">
        <f t="shared" si="82"/>
        <v>18.681888690000005</v>
      </c>
      <c r="AD221" s="21">
        <f t="shared" si="82"/>
        <v>20.531251830000006</v>
      </c>
    </row>
    <row r="222" spans="1:46" customFormat="1" x14ac:dyDescent="0.2">
      <c r="A222" s="10">
        <v>1011</v>
      </c>
      <c r="B222" s="10" t="s">
        <v>20</v>
      </c>
      <c r="C222" s="21">
        <v>0.74459792000000002</v>
      </c>
      <c r="D222" s="21">
        <v>0.86784130000000004</v>
      </c>
      <c r="E222" s="21">
        <v>0.86811788999999973</v>
      </c>
      <c r="F222" s="21">
        <v>0.93048824000000019</v>
      </c>
      <c r="G222" s="21">
        <v>0.93697076999999962</v>
      </c>
      <c r="H222" s="21">
        <v>0.86730661999999981</v>
      </c>
      <c r="I222" s="21">
        <v>1.1177283999999998</v>
      </c>
      <c r="J222" s="21">
        <v>1.2026019999999999</v>
      </c>
      <c r="K222" s="21">
        <v>1.0179350300000001</v>
      </c>
      <c r="L222" s="21">
        <v>0.80363765999999981</v>
      </c>
      <c r="M222" s="21">
        <v>0.86521427000000006</v>
      </c>
      <c r="N222" s="21">
        <v>0.44385970999999974</v>
      </c>
      <c r="O222" s="39">
        <f t="shared" si="81"/>
        <v>10.66629981</v>
      </c>
      <c r="Q222" s="10">
        <v>1011</v>
      </c>
      <c r="R222" s="10" t="s">
        <v>20</v>
      </c>
      <c r="S222" s="21">
        <f t="shared" si="83"/>
        <v>0.74459792000000002</v>
      </c>
      <c r="T222" s="21">
        <f t="shared" si="84"/>
        <v>1.6124392200000002</v>
      </c>
      <c r="U222" s="21">
        <f t="shared" si="82"/>
        <v>2.4805571099999999</v>
      </c>
      <c r="V222" s="21">
        <f t="shared" si="82"/>
        <v>3.4110453500000002</v>
      </c>
      <c r="W222" s="21">
        <f t="shared" si="82"/>
        <v>4.3480161199999996</v>
      </c>
      <c r="X222" s="21">
        <f t="shared" si="82"/>
        <v>5.2153227399999995</v>
      </c>
      <c r="Y222" s="21">
        <f t="shared" si="82"/>
        <v>6.3330511399999994</v>
      </c>
      <c r="Z222" s="21">
        <f t="shared" si="82"/>
        <v>7.5356531399999991</v>
      </c>
      <c r="AA222" s="21">
        <f t="shared" si="82"/>
        <v>8.5535881699999994</v>
      </c>
      <c r="AB222" s="21">
        <f t="shared" si="82"/>
        <v>9.3572258299999991</v>
      </c>
      <c r="AC222" s="21">
        <f t="shared" si="82"/>
        <v>10.2224401</v>
      </c>
      <c r="AD222" s="21">
        <f t="shared" si="82"/>
        <v>10.66629981</v>
      </c>
    </row>
    <row r="223" spans="1:46" customFormat="1" x14ac:dyDescent="0.2">
      <c r="A223" s="10">
        <v>1012</v>
      </c>
      <c r="B223" s="10" t="s">
        <v>21</v>
      </c>
      <c r="C223" s="21">
        <v>3.3613462900000002</v>
      </c>
      <c r="D223" s="21">
        <v>3.8340377499999994</v>
      </c>
      <c r="E223" s="21">
        <v>3.8913145799999986</v>
      </c>
      <c r="F223" s="21">
        <v>3.8344679900000003</v>
      </c>
      <c r="G223" s="21">
        <v>3.5526921199999997</v>
      </c>
      <c r="H223" s="21">
        <v>3.1124511599999996</v>
      </c>
      <c r="I223" s="21">
        <v>3.97708583</v>
      </c>
      <c r="J223" s="21">
        <v>4.2837195699999988</v>
      </c>
      <c r="K223" s="21">
        <v>3.9237920100000006</v>
      </c>
      <c r="L223" s="21">
        <v>3.5716056100000007</v>
      </c>
      <c r="M223" s="21">
        <v>3.4843234400000003</v>
      </c>
      <c r="N223" s="21">
        <v>3.5985545700000006</v>
      </c>
      <c r="O223" s="39">
        <f t="shared" si="81"/>
        <v>44.425390919999991</v>
      </c>
      <c r="Q223" s="10">
        <v>1012</v>
      </c>
      <c r="R223" s="10" t="s">
        <v>21</v>
      </c>
      <c r="S223" s="21">
        <f t="shared" si="83"/>
        <v>3.3613462900000002</v>
      </c>
      <c r="T223" s="21">
        <f t="shared" si="84"/>
        <v>7.1953840399999995</v>
      </c>
      <c r="U223" s="21">
        <f t="shared" si="82"/>
        <v>11.086698619999998</v>
      </c>
      <c r="V223" s="21">
        <f t="shared" si="82"/>
        <v>14.921166609999998</v>
      </c>
      <c r="W223" s="21">
        <f t="shared" si="82"/>
        <v>18.473858729999996</v>
      </c>
      <c r="X223" s="21">
        <f t="shared" si="82"/>
        <v>21.586309889999995</v>
      </c>
      <c r="Y223" s="21">
        <f t="shared" si="82"/>
        <v>25.563395719999995</v>
      </c>
      <c r="Z223" s="21">
        <f t="shared" si="82"/>
        <v>29.847115289999994</v>
      </c>
      <c r="AA223" s="21">
        <f t="shared" si="82"/>
        <v>33.770907299999998</v>
      </c>
      <c r="AB223" s="21">
        <f t="shared" si="82"/>
        <v>37.342512909999996</v>
      </c>
      <c r="AC223" s="21">
        <f t="shared" si="82"/>
        <v>40.826836349999994</v>
      </c>
      <c r="AD223" s="21">
        <f t="shared" si="82"/>
        <v>44.425390919999991</v>
      </c>
    </row>
    <row r="224" spans="1:46" customFormat="1" x14ac:dyDescent="0.2">
      <c r="A224" s="10">
        <v>1013</v>
      </c>
      <c r="B224" s="10" t="s">
        <v>22</v>
      </c>
      <c r="C224" s="21">
        <v>-9.8066940000000005E-2</v>
      </c>
      <c r="D224" s="21">
        <v>-0.13248971999999998</v>
      </c>
      <c r="E224" s="21">
        <v>-4.9407769999999962E-2</v>
      </c>
      <c r="F224" s="21">
        <v>-6.9535070000000004E-2</v>
      </c>
      <c r="G224" s="21">
        <v>-7.0743640000000066E-2</v>
      </c>
      <c r="H224" s="21">
        <v>-8.7391399999999911E-2</v>
      </c>
      <c r="I224" s="21">
        <v>-0.10130977000000008</v>
      </c>
      <c r="J224" s="21">
        <v>-6.8738469999999968E-2</v>
      </c>
      <c r="K224" s="21">
        <v>-3.3044080000000073E-2</v>
      </c>
      <c r="L224" s="21">
        <v>-6.3775949999999901E-2</v>
      </c>
      <c r="M224" s="21">
        <v>-6.8963170000000046E-2</v>
      </c>
      <c r="N224" s="21">
        <v>-0.13079895999999996</v>
      </c>
      <c r="O224" s="39">
        <f t="shared" si="81"/>
        <v>-0.97426494000000008</v>
      </c>
      <c r="Q224" s="10">
        <v>1013</v>
      </c>
      <c r="R224" s="10" t="s">
        <v>22</v>
      </c>
      <c r="S224" s="21">
        <f t="shared" si="83"/>
        <v>-9.8066940000000005E-2</v>
      </c>
      <c r="T224" s="21">
        <f t="shared" si="84"/>
        <v>-0.23055665999999997</v>
      </c>
      <c r="U224" s="21">
        <f t="shared" si="82"/>
        <v>-0.27996442999999993</v>
      </c>
      <c r="V224" s="21">
        <f t="shared" si="82"/>
        <v>-0.34949949999999996</v>
      </c>
      <c r="W224" s="21">
        <f t="shared" si="82"/>
        <v>-0.42024314000000002</v>
      </c>
      <c r="X224" s="21">
        <f t="shared" si="82"/>
        <v>-0.50763453999999997</v>
      </c>
      <c r="Y224" s="21">
        <f t="shared" si="82"/>
        <v>-0.60894431000000004</v>
      </c>
      <c r="Z224" s="21">
        <f t="shared" si="82"/>
        <v>-0.67768278000000004</v>
      </c>
      <c r="AA224" s="21">
        <f t="shared" si="82"/>
        <v>-0.71072686000000007</v>
      </c>
      <c r="AB224" s="21">
        <f t="shared" si="82"/>
        <v>-0.77450280999999999</v>
      </c>
      <c r="AC224" s="21">
        <f t="shared" si="82"/>
        <v>-0.84346598000000006</v>
      </c>
      <c r="AD224" s="21">
        <f t="shared" si="82"/>
        <v>-0.97426494000000008</v>
      </c>
    </row>
    <row r="225" spans="1:30" customFormat="1" x14ac:dyDescent="0.2">
      <c r="A225" s="10">
        <v>1014</v>
      </c>
      <c r="B225" s="10" t="s">
        <v>23</v>
      </c>
      <c r="C225" s="21">
        <v>8.3269996400000004</v>
      </c>
      <c r="D225" s="21">
        <v>8.0451275899999999</v>
      </c>
      <c r="E225" s="21">
        <v>9.534234559999998</v>
      </c>
      <c r="F225" s="21">
        <v>10.077715200000004</v>
      </c>
      <c r="G225" s="21">
        <v>10.285655050000001</v>
      </c>
      <c r="H225" s="21">
        <v>8.9136649200000022</v>
      </c>
      <c r="I225" s="21">
        <v>11.37526559</v>
      </c>
      <c r="J225" s="21">
        <v>10.504147289999999</v>
      </c>
      <c r="K225" s="21">
        <v>10.702794080000002</v>
      </c>
      <c r="L225" s="21">
        <v>10.088250929999999</v>
      </c>
      <c r="M225" s="21">
        <v>10.497636530000001</v>
      </c>
      <c r="N225" s="21">
        <v>4.2862864099999998</v>
      </c>
      <c r="O225" s="39">
        <f t="shared" si="81"/>
        <v>112.63777779</v>
      </c>
      <c r="Q225" s="10">
        <v>1014</v>
      </c>
      <c r="R225" s="10" t="s">
        <v>23</v>
      </c>
      <c r="S225" s="21">
        <f t="shared" si="83"/>
        <v>8.3269996400000004</v>
      </c>
      <c r="T225" s="21">
        <f t="shared" si="84"/>
        <v>16.37212723</v>
      </c>
      <c r="U225" s="21">
        <f t="shared" si="82"/>
        <v>25.906361789999998</v>
      </c>
      <c r="V225" s="21">
        <f t="shared" si="82"/>
        <v>35.984076990000005</v>
      </c>
      <c r="W225" s="21">
        <f t="shared" si="82"/>
        <v>46.269732040000008</v>
      </c>
      <c r="X225" s="21">
        <f t="shared" si="82"/>
        <v>55.18339696000001</v>
      </c>
      <c r="Y225" s="21">
        <f t="shared" si="82"/>
        <v>66.558662550000008</v>
      </c>
      <c r="Z225" s="21">
        <f t="shared" si="82"/>
        <v>77.06280984</v>
      </c>
      <c r="AA225" s="21">
        <f t="shared" si="82"/>
        <v>87.765603920000004</v>
      </c>
      <c r="AB225" s="21">
        <f t="shared" si="82"/>
        <v>97.853854850000005</v>
      </c>
      <c r="AC225" s="21">
        <f t="shared" si="82"/>
        <v>108.35149138</v>
      </c>
      <c r="AD225" s="21">
        <f t="shared" si="82"/>
        <v>112.63777779</v>
      </c>
    </row>
    <row r="226" spans="1:30" customFormat="1" x14ac:dyDescent="0.2">
      <c r="A226" s="10">
        <v>1015</v>
      </c>
      <c r="B226" s="10" t="s">
        <v>24</v>
      </c>
      <c r="C226" s="21">
        <v>0.48235356000000029</v>
      </c>
      <c r="D226" s="21">
        <v>0.35684019999999972</v>
      </c>
      <c r="E226" s="21">
        <v>0.5213808299999998</v>
      </c>
      <c r="F226" s="21">
        <v>0.58692881999999968</v>
      </c>
      <c r="G226" s="21">
        <v>0.42577613999999991</v>
      </c>
      <c r="H226" s="21">
        <v>0.4166907399999995</v>
      </c>
      <c r="I226" s="21">
        <v>0.53180764999999985</v>
      </c>
      <c r="J226" s="21">
        <v>0.85544421999999976</v>
      </c>
      <c r="K226" s="21">
        <v>0.21999910999999986</v>
      </c>
      <c r="L226" s="21">
        <v>0.49305675000000021</v>
      </c>
      <c r="M226" s="21">
        <v>0.39046017000000016</v>
      </c>
      <c r="N226" s="21">
        <v>0.3632750900000003</v>
      </c>
      <c r="O226" s="39">
        <f t="shared" si="81"/>
        <v>5.6440132799999985</v>
      </c>
      <c r="Q226" s="10">
        <v>1015</v>
      </c>
      <c r="R226" s="10" t="s">
        <v>24</v>
      </c>
      <c r="S226" s="21">
        <f t="shared" si="83"/>
        <v>0.48235356000000029</v>
      </c>
      <c r="T226" s="21">
        <f t="shared" si="84"/>
        <v>0.83919376000000001</v>
      </c>
      <c r="U226" s="21">
        <f t="shared" si="82"/>
        <v>1.3605745899999997</v>
      </c>
      <c r="V226" s="21">
        <f t="shared" si="82"/>
        <v>1.9475034099999995</v>
      </c>
      <c r="W226" s="21">
        <f t="shared" si="82"/>
        <v>2.3732795499999995</v>
      </c>
      <c r="X226" s="21">
        <f t="shared" si="82"/>
        <v>2.789970289999999</v>
      </c>
      <c r="Y226" s="21">
        <f t="shared" si="82"/>
        <v>3.3217779399999987</v>
      </c>
      <c r="Z226" s="21">
        <f t="shared" si="82"/>
        <v>4.1772221599999986</v>
      </c>
      <c r="AA226" s="21">
        <f t="shared" si="82"/>
        <v>4.3972212699999984</v>
      </c>
      <c r="AB226" s="21">
        <f t="shared" si="82"/>
        <v>4.8902780199999984</v>
      </c>
      <c r="AC226" s="21">
        <f t="shared" si="82"/>
        <v>5.2807381899999983</v>
      </c>
      <c r="AD226" s="21">
        <f t="shared" si="82"/>
        <v>5.6440132799999985</v>
      </c>
    </row>
    <row r="227" spans="1:30" customFormat="1" x14ac:dyDescent="0.2">
      <c r="A227" s="10">
        <v>1016</v>
      </c>
      <c r="B227" s="10" t="s">
        <v>25</v>
      </c>
      <c r="C227" s="21">
        <v>0.84679980999999982</v>
      </c>
      <c r="D227" s="21">
        <v>0.94119029999999981</v>
      </c>
      <c r="E227" s="21">
        <v>0.77874885999999988</v>
      </c>
      <c r="F227" s="21">
        <v>1.0501416800000001</v>
      </c>
      <c r="G227" s="21">
        <v>0.95714461999999989</v>
      </c>
      <c r="H227" s="21">
        <v>0.93383411000000005</v>
      </c>
      <c r="I227" s="21">
        <v>1.1113160999999998</v>
      </c>
      <c r="J227" s="21">
        <v>1.2897245600000002</v>
      </c>
      <c r="K227" s="21">
        <v>2.1403380000000354E-2</v>
      </c>
      <c r="L227" s="21">
        <v>0.38938488999999965</v>
      </c>
      <c r="M227" s="21">
        <v>0.84535785999999968</v>
      </c>
      <c r="N227" s="21">
        <v>-1.0629107799999993</v>
      </c>
      <c r="O227" s="39">
        <f t="shared" si="81"/>
        <v>8.1021353900000008</v>
      </c>
      <c r="Q227" s="10">
        <v>1016</v>
      </c>
      <c r="R227" s="10" t="s">
        <v>25</v>
      </c>
      <c r="S227" s="21">
        <f t="shared" si="83"/>
        <v>0.84679980999999982</v>
      </c>
      <c r="T227" s="21">
        <f t="shared" si="84"/>
        <v>1.7879901099999995</v>
      </c>
      <c r="U227" s="21">
        <f t="shared" si="82"/>
        <v>2.5667389699999994</v>
      </c>
      <c r="V227" s="21">
        <f t="shared" si="82"/>
        <v>3.6168806499999997</v>
      </c>
      <c r="W227" s="21">
        <f t="shared" si="82"/>
        <v>4.5740252699999999</v>
      </c>
      <c r="X227" s="21">
        <f t="shared" si="82"/>
        <v>5.5078593800000002</v>
      </c>
      <c r="Y227" s="21">
        <f t="shared" si="82"/>
        <v>6.61917548</v>
      </c>
      <c r="Z227" s="21">
        <f t="shared" si="82"/>
        <v>7.9089000400000007</v>
      </c>
      <c r="AA227" s="21">
        <f t="shared" si="82"/>
        <v>7.9303034200000013</v>
      </c>
      <c r="AB227" s="21">
        <f t="shared" si="82"/>
        <v>8.3196883100000001</v>
      </c>
      <c r="AC227" s="21">
        <f t="shared" si="82"/>
        <v>9.1650461700000001</v>
      </c>
      <c r="AD227" s="21">
        <f t="shared" si="82"/>
        <v>8.1021353900000008</v>
      </c>
    </row>
    <row r="228" spans="1:30" customFormat="1" x14ac:dyDescent="0.2">
      <c r="A228" s="10">
        <v>1017</v>
      </c>
      <c r="B228" s="10" t="s">
        <v>26</v>
      </c>
      <c r="C228" s="21">
        <v>2.3589119799999994</v>
      </c>
      <c r="D228" s="21">
        <v>2.4555879200000001</v>
      </c>
      <c r="E228" s="21">
        <v>2.3382881299999996</v>
      </c>
      <c r="F228" s="21">
        <v>1.9658670299999994</v>
      </c>
      <c r="G228" s="21">
        <v>2.4798897599999998</v>
      </c>
      <c r="H228" s="21">
        <v>2.0079960900000002</v>
      </c>
      <c r="I228" s="21">
        <v>2.5168052000000003</v>
      </c>
      <c r="J228" s="21">
        <v>2.6630067700000004</v>
      </c>
      <c r="K228" s="21">
        <v>2.6635235800000001</v>
      </c>
      <c r="L228" s="21">
        <v>2.3397315399999998</v>
      </c>
      <c r="M228" s="21">
        <v>2.3340497600000001</v>
      </c>
      <c r="N228" s="21">
        <v>2.1457634799999998</v>
      </c>
      <c r="O228" s="39">
        <f t="shared" si="81"/>
        <v>28.269421239999996</v>
      </c>
      <c r="Q228" s="10">
        <v>1017</v>
      </c>
      <c r="R228" s="10" t="s">
        <v>26</v>
      </c>
      <c r="S228" s="21">
        <f t="shared" si="83"/>
        <v>2.3589119799999994</v>
      </c>
      <c r="T228" s="21">
        <f t="shared" si="84"/>
        <v>4.8144998999999995</v>
      </c>
      <c r="U228" s="21">
        <f t="shared" si="82"/>
        <v>7.1527880299999991</v>
      </c>
      <c r="V228" s="21">
        <f t="shared" si="82"/>
        <v>9.1186550599999983</v>
      </c>
      <c r="W228" s="21">
        <f t="shared" si="82"/>
        <v>11.598544819999997</v>
      </c>
      <c r="X228" s="21">
        <f t="shared" si="82"/>
        <v>13.606540909999998</v>
      </c>
      <c r="Y228" s="21">
        <f t="shared" si="82"/>
        <v>16.12334611</v>
      </c>
      <c r="Z228" s="21">
        <f t="shared" si="82"/>
        <v>18.786352879999999</v>
      </c>
      <c r="AA228" s="21">
        <f t="shared" si="82"/>
        <v>21.449876459999999</v>
      </c>
      <c r="AB228" s="21">
        <f t="shared" si="82"/>
        <v>23.789607999999998</v>
      </c>
      <c r="AC228" s="21">
        <f t="shared" si="82"/>
        <v>26.123657759999997</v>
      </c>
      <c r="AD228" s="21">
        <f t="shared" si="82"/>
        <v>28.269421239999996</v>
      </c>
    </row>
    <row r="229" spans="1:30" customFormat="1" x14ac:dyDescent="0.2">
      <c r="A229" s="10">
        <v>1018</v>
      </c>
      <c r="B229" s="10" t="s">
        <v>27</v>
      </c>
      <c r="C229" s="21">
        <v>0.8694653699999999</v>
      </c>
      <c r="D229" s="21">
        <v>0.80836647000000028</v>
      </c>
      <c r="E229" s="21">
        <v>0.91646443999999971</v>
      </c>
      <c r="F229" s="21">
        <v>0.90457635000000047</v>
      </c>
      <c r="G229" s="21">
        <v>0.79730047999999987</v>
      </c>
      <c r="H229" s="21">
        <v>0.94937017999999995</v>
      </c>
      <c r="I229" s="21">
        <v>1.1155270499999999</v>
      </c>
      <c r="J229" s="21">
        <v>1.0561894100000002</v>
      </c>
      <c r="K229" s="21">
        <v>0.98189326999999993</v>
      </c>
      <c r="L229" s="21">
        <v>0.73740657000000009</v>
      </c>
      <c r="M229" s="21">
        <v>0.86411093999999999</v>
      </c>
      <c r="N229" s="21">
        <v>0.87098054000000014</v>
      </c>
      <c r="O229" s="39">
        <f t="shared" si="81"/>
        <v>10.87165107</v>
      </c>
      <c r="Q229" s="10">
        <v>1018</v>
      </c>
      <c r="R229" s="10" t="s">
        <v>27</v>
      </c>
      <c r="S229" s="21">
        <f t="shared" si="83"/>
        <v>0.8694653699999999</v>
      </c>
      <c r="T229" s="21">
        <f t="shared" si="84"/>
        <v>1.6778318400000001</v>
      </c>
      <c r="U229" s="21">
        <f t="shared" si="82"/>
        <v>2.59429628</v>
      </c>
      <c r="V229" s="21">
        <f t="shared" si="82"/>
        <v>3.4988726300000006</v>
      </c>
      <c r="W229" s="21">
        <f t="shared" si="82"/>
        <v>4.2961731100000007</v>
      </c>
      <c r="X229" s="21">
        <f t="shared" si="82"/>
        <v>5.2455432900000005</v>
      </c>
      <c r="Y229" s="21">
        <f t="shared" si="82"/>
        <v>6.3610703400000004</v>
      </c>
      <c r="Z229" s="21">
        <f t="shared" si="82"/>
        <v>7.4172597500000004</v>
      </c>
      <c r="AA229" s="21">
        <f t="shared" si="82"/>
        <v>8.39915302</v>
      </c>
      <c r="AB229" s="21">
        <f t="shared" si="82"/>
        <v>9.136559590000001</v>
      </c>
      <c r="AC229" s="21">
        <f t="shared" si="82"/>
        <v>10.000670530000001</v>
      </c>
      <c r="AD229" s="21">
        <f t="shared" si="82"/>
        <v>10.87165107</v>
      </c>
    </row>
    <row r="230" spans="1:30" customFormat="1" x14ac:dyDescent="0.2">
      <c r="A230" s="10">
        <v>1019</v>
      </c>
      <c r="B230" s="10" t="s">
        <v>28</v>
      </c>
      <c r="C230" s="21">
        <v>0.20488932999999973</v>
      </c>
      <c r="D230" s="21">
        <v>0.34115269999999986</v>
      </c>
      <c r="E230" s="21">
        <v>0.41782144999999982</v>
      </c>
      <c r="F230" s="21">
        <v>0.42314433999999973</v>
      </c>
      <c r="G230" s="21">
        <v>0.38920330999999991</v>
      </c>
      <c r="H230" s="21">
        <v>0.3617485399999999</v>
      </c>
      <c r="I230" s="21">
        <v>0.28211135000000009</v>
      </c>
      <c r="J230" s="21">
        <v>0.2771462400000001</v>
      </c>
      <c r="K230" s="21">
        <v>0.28627850999999965</v>
      </c>
      <c r="L230" s="21">
        <v>0.17157536000000009</v>
      </c>
      <c r="M230" s="21">
        <v>0.31616116999999982</v>
      </c>
      <c r="N230" s="21">
        <v>2.9904299999999696E-2</v>
      </c>
      <c r="O230" s="39">
        <f t="shared" si="81"/>
        <v>3.5011365999999988</v>
      </c>
      <c r="Q230" s="10">
        <v>1019</v>
      </c>
      <c r="R230" s="10" t="s">
        <v>28</v>
      </c>
      <c r="S230" s="21">
        <f t="shared" si="83"/>
        <v>0.20488932999999973</v>
      </c>
      <c r="T230" s="21">
        <f t="shared" si="84"/>
        <v>0.54604202999999962</v>
      </c>
      <c r="U230" s="21">
        <f t="shared" ref="U230:U241" si="85">+T230+E230</f>
        <v>0.96386347999999944</v>
      </c>
      <c r="V230" s="21">
        <f t="shared" ref="V230:V241" si="86">+U230+F230</f>
        <v>1.3870078199999991</v>
      </c>
      <c r="W230" s="21">
        <f t="shared" ref="W230:W241" si="87">+V230+G230</f>
        <v>1.776211129999999</v>
      </c>
      <c r="X230" s="21">
        <f t="shared" ref="X230:X241" si="88">+W230+H230</f>
        <v>2.137959669999999</v>
      </c>
      <c r="Y230" s="21">
        <f t="shared" ref="Y230:Y241" si="89">+X230+I230</f>
        <v>2.4200710199999991</v>
      </c>
      <c r="Z230" s="21">
        <f t="shared" ref="Z230:Z241" si="90">+Y230+J230</f>
        <v>2.6972172599999991</v>
      </c>
      <c r="AA230" s="21">
        <f t="shared" ref="AA230:AA241" si="91">+Z230+K230</f>
        <v>2.9834957699999989</v>
      </c>
      <c r="AB230" s="21">
        <f t="shared" ref="AB230:AB241" si="92">+AA230+L230</f>
        <v>3.1550711299999992</v>
      </c>
      <c r="AC230" s="21">
        <f t="shared" ref="AC230:AC241" si="93">+AB230+M230</f>
        <v>3.4712322999999992</v>
      </c>
      <c r="AD230" s="21">
        <f t="shared" ref="AD230:AD241" si="94">+AC230+N230</f>
        <v>3.5011365999999988</v>
      </c>
    </row>
    <row r="231" spans="1:30" customFormat="1" x14ac:dyDescent="0.2">
      <c r="A231" s="10">
        <v>1020</v>
      </c>
      <c r="B231" s="10" t="s">
        <v>29</v>
      </c>
      <c r="C231" s="21">
        <v>3.8424499800000005</v>
      </c>
      <c r="D231" s="21">
        <v>3.9164612400000007</v>
      </c>
      <c r="E231" s="21">
        <v>3.9093615500000007</v>
      </c>
      <c r="F231" s="21">
        <v>4.1671850699999995</v>
      </c>
      <c r="G231" s="21">
        <v>4.1296490199999996</v>
      </c>
      <c r="H231" s="21">
        <v>3.6202331600000002</v>
      </c>
      <c r="I231" s="21">
        <v>4.43198165</v>
      </c>
      <c r="J231" s="21">
        <v>3.8818622399999998</v>
      </c>
      <c r="K231" s="21">
        <v>4.1591671699999999</v>
      </c>
      <c r="L231" s="21">
        <v>3.9690515200000003</v>
      </c>
      <c r="M231" s="21">
        <v>3.1263094400000009</v>
      </c>
      <c r="N231" s="21">
        <v>2.2131633799999988</v>
      </c>
      <c r="O231" s="39">
        <f t="shared" si="81"/>
        <v>45.36687542</v>
      </c>
      <c r="Q231" s="10">
        <v>1020</v>
      </c>
      <c r="R231" s="10" t="s">
        <v>29</v>
      </c>
      <c r="S231" s="21">
        <f t="shared" si="83"/>
        <v>3.8424499800000005</v>
      </c>
      <c r="T231" s="21">
        <f t="shared" si="84"/>
        <v>7.7589112200000017</v>
      </c>
      <c r="U231" s="21">
        <f t="shared" si="85"/>
        <v>11.668272770000002</v>
      </c>
      <c r="V231" s="21">
        <f t="shared" si="86"/>
        <v>15.83545784</v>
      </c>
      <c r="W231" s="21">
        <f t="shared" si="87"/>
        <v>19.965106859999999</v>
      </c>
      <c r="X231" s="21">
        <f t="shared" si="88"/>
        <v>23.58534002</v>
      </c>
      <c r="Y231" s="21">
        <f t="shared" si="89"/>
        <v>28.017321670000001</v>
      </c>
      <c r="Z231" s="21">
        <f t="shared" si="90"/>
        <v>31.899183910000001</v>
      </c>
      <c r="AA231" s="21">
        <f t="shared" si="91"/>
        <v>36.058351080000001</v>
      </c>
      <c r="AB231" s="21">
        <f t="shared" si="92"/>
        <v>40.027402600000002</v>
      </c>
      <c r="AC231" s="21">
        <f t="shared" si="93"/>
        <v>43.153712040000002</v>
      </c>
      <c r="AD231" s="21">
        <f t="shared" si="94"/>
        <v>45.36687542</v>
      </c>
    </row>
    <row r="232" spans="1:30" customFormat="1" x14ac:dyDescent="0.2">
      <c r="A232" s="10">
        <v>1021</v>
      </c>
      <c r="B232" s="10" t="s">
        <v>30</v>
      </c>
      <c r="C232" s="21">
        <v>0.72267371000000002</v>
      </c>
      <c r="D232" s="21">
        <v>0.53164657999999998</v>
      </c>
      <c r="E232" s="21">
        <v>0.79253244999999994</v>
      </c>
      <c r="F232" s="21">
        <v>0.89653323999999979</v>
      </c>
      <c r="G232" s="21">
        <v>0.7262175099999999</v>
      </c>
      <c r="H232" s="21">
        <v>0.63445461000000014</v>
      </c>
      <c r="I232" s="21">
        <v>0.77806141000000006</v>
      </c>
      <c r="J232" s="21">
        <v>0.64249542999999998</v>
      </c>
      <c r="K232" s="21">
        <v>0.82591550000000014</v>
      </c>
      <c r="L232" s="21">
        <v>0.49692936999999987</v>
      </c>
      <c r="M232" s="21">
        <v>0.40030405000000002</v>
      </c>
      <c r="N232" s="21">
        <v>0.6582635299999996</v>
      </c>
      <c r="O232" s="39">
        <f t="shared" si="81"/>
        <v>8.1060273899999995</v>
      </c>
      <c r="Q232" s="10">
        <v>1021</v>
      </c>
      <c r="R232" s="10" t="s">
        <v>30</v>
      </c>
      <c r="S232" s="21">
        <f t="shared" si="83"/>
        <v>0.72267371000000002</v>
      </c>
      <c r="T232" s="21">
        <f t="shared" si="84"/>
        <v>1.2543202899999999</v>
      </c>
      <c r="U232" s="21">
        <f t="shared" si="85"/>
        <v>2.0468527399999998</v>
      </c>
      <c r="V232" s="21">
        <f t="shared" si="86"/>
        <v>2.9433859799999995</v>
      </c>
      <c r="W232" s="21">
        <f t="shared" si="87"/>
        <v>3.6696034899999992</v>
      </c>
      <c r="X232" s="21">
        <f t="shared" si="88"/>
        <v>4.3040580999999989</v>
      </c>
      <c r="Y232" s="21">
        <f t="shared" si="89"/>
        <v>5.0821195099999992</v>
      </c>
      <c r="Z232" s="21">
        <f t="shared" si="90"/>
        <v>5.7246149399999995</v>
      </c>
      <c r="AA232" s="21">
        <f t="shared" si="91"/>
        <v>6.5505304399999993</v>
      </c>
      <c r="AB232" s="21">
        <f t="shared" si="92"/>
        <v>7.0474598099999994</v>
      </c>
      <c r="AC232" s="21">
        <f t="shared" si="93"/>
        <v>7.4477638599999993</v>
      </c>
      <c r="AD232" s="21">
        <f t="shared" si="94"/>
        <v>8.1060273899999995</v>
      </c>
    </row>
    <row r="233" spans="1:30" customFormat="1" x14ac:dyDescent="0.2">
      <c r="A233" s="10">
        <v>1022</v>
      </c>
      <c r="B233" s="10" t="s">
        <v>31</v>
      </c>
      <c r="C233" s="21">
        <v>4.1039105199999995</v>
      </c>
      <c r="D233" s="21">
        <v>5.2740234500000014</v>
      </c>
      <c r="E233" s="21">
        <v>4.9475502700000007</v>
      </c>
      <c r="F233" s="21">
        <v>5.0402717800000012</v>
      </c>
      <c r="G233" s="21">
        <v>4.8650630600000007</v>
      </c>
      <c r="H233" s="21">
        <v>4.7896530800000008</v>
      </c>
      <c r="I233" s="21">
        <v>5.6823074200000017</v>
      </c>
      <c r="J233" s="21">
        <v>5.2549169599999992</v>
      </c>
      <c r="K233" s="21">
        <v>5.2649222599999987</v>
      </c>
      <c r="L233" s="21">
        <v>3.7607105499999998</v>
      </c>
      <c r="M233" s="21">
        <v>4.8911954</v>
      </c>
      <c r="N233" s="21">
        <v>4.8325314299999995</v>
      </c>
      <c r="O233" s="39">
        <f t="shared" si="81"/>
        <v>58.707056179999995</v>
      </c>
      <c r="Q233" s="10">
        <v>1022</v>
      </c>
      <c r="R233" s="10" t="s">
        <v>31</v>
      </c>
      <c r="S233" s="21">
        <f t="shared" si="83"/>
        <v>4.1039105199999995</v>
      </c>
      <c r="T233" s="21">
        <f t="shared" si="84"/>
        <v>9.3779339700000008</v>
      </c>
      <c r="U233" s="21">
        <f t="shared" si="85"/>
        <v>14.325484240000002</v>
      </c>
      <c r="V233" s="21">
        <f t="shared" si="86"/>
        <v>19.365756020000003</v>
      </c>
      <c r="W233" s="21">
        <f t="shared" si="87"/>
        <v>24.230819080000003</v>
      </c>
      <c r="X233" s="21">
        <f t="shared" si="88"/>
        <v>29.020472160000004</v>
      </c>
      <c r="Y233" s="21">
        <f t="shared" si="89"/>
        <v>34.702779580000005</v>
      </c>
      <c r="Z233" s="21">
        <f t="shared" si="90"/>
        <v>39.957696540000001</v>
      </c>
      <c r="AA233" s="21">
        <f t="shared" si="91"/>
        <v>45.222618799999999</v>
      </c>
      <c r="AB233" s="21">
        <f t="shared" si="92"/>
        <v>48.983329349999998</v>
      </c>
      <c r="AC233" s="21">
        <f t="shared" si="93"/>
        <v>53.874524749999999</v>
      </c>
      <c r="AD233" s="21">
        <f t="shared" si="94"/>
        <v>58.707056179999995</v>
      </c>
    </row>
    <row r="234" spans="1:30" customFormat="1" x14ac:dyDescent="0.2">
      <c r="A234" s="10">
        <v>1023</v>
      </c>
      <c r="B234" s="10" t="s">
        <v>32</v>
      </c>
      <c r="C234" s="21">
        <v>0.8089100600000001</v>
      </c>
      <c r="D234" s="21">
        <v>0.90153412999999993</v>
      </c>
      <c r="E234" s="21">
        <v>0.88728984999999994</v>
      </c>
      <c r="F234" s="21">
        <v>0.93112046999999998</v>
      </c>
      <c r="G234" s="21">
        <v>0.71522208999999981</v>
      </c>
      <c r="H234" s="21">
        <v>0.78258519000000004</v>
      </c>
      <c r="I234" s="21">
        <v>0.82824518999999996</v>
      </c>
      <c r="J234" s="21">
        <v>0.71413092000000011</v>
      </c>
      <c r="K234" s="21">
        <v>0.89630949999999987</v>
      </c>
      <c r="L234" s="21">
        <v>0.6711609999999999</v>
      </c>
      <c r="M234" s="21">
        <v>0.58922366999999998</v>
      </c>
      <c r="N234" s="21">
        <v>0.79249058000000017</v>
      </c>
      <c r="O234" s="39">
        <f t="shared" si="81"/>
        <v>9.5182226500000002</v>
      </c>
      <c r="Q234" s="10">
        <v>1023</v>
      </c>
      <c r="R234" s="10" t="s">
        <v>32</v>
      </c>
      <c r="S234" s="21">
        <f t="shared" si="83"/>
        <v>0.8089100600000001</v>
      </c>
      <c r="T234" s="21">
        <f t="shared" si="84"/>
        <v>1.71044419</v>
      </c>
      <c r="U234" s="21">
        <f t="shared" si="85"/>
        <v>2.5977340399999997</v>
      </c>
      <c r="V234" s="21">
        <f t="shared" si="86"/>
        <v>3.5288545099999995</v>
      </c>
      <c r="W234" s="21">
        <f t="shared" si="87"/>
        <v>4.2440765999999996</v>
      </c>
      <c r="X234" s="21">
        <f t="shared" si="88"/>
        <v>5.0266617899999995</v>
      </c>
      <c r="Y234" s="21">
        <f t="shared" si="89"/>
        <v>5.8549069799999991</v>
      </c>
      <c r="Z234" s="21">
        <f t="shared" si="90"/>
        <v>6.5690378999999997</v>
      </c>
      <c r="AA234" s="21">
        <f t="shared" si="91"/>
        <v>7.4653473999999997</v>
      </c>
      <c r="AB234" s="21">
        <f t="shared" si="92"/>
        <v>8.1365084000000003</v>
      </c>
      <c r="AC234" s="21">
        <f t="shared" si="93"/>
        <v>8.7257320699999994</v>
      </c>
      <c r="AD234" s="21">
        <f t="shared" si="94"/>
        <v>9.5182226500000002</v>
      </c>
    </row>
    <row r="235" spans="1:30" customFormat="1" x14ac:dyDescent="0.2">
      <c r="A235" s="10">
        <v>1024</v>
      </c>
      <c r="B235" s="10" t="s">
        <v>33</v>
      </c>
      <c r="C235" s="21">
        <v>8.8239760599999997</v>
      </c>
      <c r="D235" s="21">
        <v>8.8695546200000006</v>
      </c>
      <c r="E235" s="21">
        <v>8.8816823100000022</v>
      </c>
      <c r="F235" s="21">
        <v>10.9192882</v>
      </c>
      <c r="G235" s="21">
        <v>10.531386620000003</v>
      </c>
      <c r="H235" s="21">
        <v>9.8820717099999982</v>
      </c>
      <c r="I235" s="21">
        <v>11.96947271</v>
      </c>
      <c r="J235" s="21">
        <v>8.7311621899999974</v>
      </c>
      <c r="K235" s="21">
        <v>10.052288540000001</v>
      </c>
      <c r="L235" s="21">
        <v>10.02941062</v>
      </c>
      <c r="M235" s="21">
        <v>10.499749329999998</v>
      </c>
      <c r="N235" s="21">
        <v>10.62890026</v>
      </c>
      <c r="O235" s="39">
        <f t="shared" si="81"/>
        <v>119.81894317</v>
      </c>
      <c r="Q235" s="10">
        <v>1024</v>
      </c>
      <c r="R235" s="10" t="s">
        <v>33</v>
      </c>
      <c r="S235" s="21">
        <f t="shared" si="83"/>
        <v>8.8239760599999997</v>
      </c>
      <c r="T235" s="21">
        <f t="shared" si="84"/>
        <v>17.693530680000002</v>
      </c>
      <c r="U235" s="21">
        <f t="shared" si="85"/>
        <v>26.575212990000004</v>
      </c>
      <c r="V235" s="21">
        <f t="shared" si="86"/>
        <v>37.494501190000008</v>
      </c>
      <c r="W235" s="21">
        <f t="shared" si="87"/>
        <v>48.025887810000015</v>
      </c>
      <c r="X235" s="21">
        <f t="shared" si="88"/>
        <v>57.907959520000013</v>
      </c>
      <c r="Y235" s="21">
        <f t="shared" si="89"/>
        <v>69.877432230000011</v>
      </c>
      <c r="Z235" s="21">
        <f t="shared" si="90"/>
        <v>78.608594420000003</v>
      </c>
      <c r="AA235" s="21">
        <f t="shared" si="91"/>
        <v>88.660882960000009</v>
      </c>
      <c r="AB235" s="21">
        <f t="shared" si="92"/>
        <v>98.690293580000002</v>
      </c>
      <c r="AC235" s="21">
        <f t="shared" si="93"/>
        <v>109.19004291</v>
      </c>
      <c r="AD235" s="21">
        <f t="shared" si="94"/>
        <v>119.81894317</v>
      </c>
    </row>
    <row r="236" spans="1:30" customFormat="1" x14ac:dyDescent="0.2">
      <c r="A236" s="10">
        <v>1025</v>
      </c>
      <c r="B236" s="10" t="s">
        <v>34</v>
      </c>
      <c r="C236" s="21">
        <v>0.83764597000000018</v>
      </c>
      <c r="D236" s="21">
        <v>0.8913626600000002</v>
      </c>
      <c r="E236" s="21">
        <v>0.92410121999999995</v>
      </c>
      <c r="F236" s="21">
        <v>0.90384479999999978</v>
      </c>
      <c r="G236" s="21">
        <v>0.88095719000000006</v>
      </c>
      <c r="H236" s="21">
        <v>0.90560990999999991</v>
      </c>
      <c r="I236" s="21">
        <v>1.0253930199999999</v>
      </c>
      <c r="J236" s="21">
        <v>1.03310328</v>
      </c>
      <c r="K236" s="21">
        <v>1.0862756899999999</v>
      </c>
      <c r="L236" s="21">
        <v>2.2116545400000001</v>
      </c>
      <c r="M236" s="21">
        <v>0.18624315999999969</v>
      </c>
      <c r="N236" s="21">
        <v>0.28564384000000009</v>
      </c>
      <c r="O236" s="39">
        <f t="shared" si="81"/>
        <v>11.17183528</v>
      </c>
      <c r="Q236" s="10">
        <v>1025</v>
      </c>
      <c r="R236" s="10" t="s">
        <v>34</v>
      </c>
      <c r="S236" s="21">
        <f t="shared" si="83"/>
        <v>0.83764597000000018</v>
      </c>
      <c r="T236" s="21">
        <f t="shared" si="84"/>
        <v>1.7290086300000005</v>
      </c>
      <c r="U236" s="21">
        <f t="shared" si="85"/>
        <v>2.6531098500000003</v>
      </c>
      <c r="V236" s="21">
        <f t="shared" si="86"/>
        <v>3.5569546500000002</v>
      </c>
      <c r="W236" s="21">
        <f t="shared" si="87"/>
        <v>4.4379118399999999</v>
      </c>
      <c r="X236" s="21">
        <f t="shared" si="88"/>
        <v>5.3435217499999998</v>
      </c>
      <c r="Y236" s="21">
        <f t="shared" si="89"/>
        <v>6.3689147699999999</v>
      </c>
      <c r="Z236" s="21">
        <f t="shared" si="90"/>
        <v>7.4020180499999997</v>
      </c>
      <c r="AA236" s="21">
        <f t="shared" si="91"/>
        <v>8.4882937399999996</v>
      </c>
      <c r="AB236" s="21">
        <f t="shared" si="92"/>
        <v>10.699948279999999</v>
      </c>
      <c r="AC236" s="21">
        <f t="shared" si="93"/>
        <v>10.886191439999999</v>
      </c>
      <c r="AD236" s="21">
        <f t="shared" si="94"/>
        <v>11.17183528</v>
      </c>
    </row>
    <row r="237" spans="1:30" customFormat="1" x14ac:dyDescent="0.2">
      <c r="A237" s="10">
        <v>1026</v>
      </c>
      <c r="B237" s="10" t="s">
        <v>35</v>
      </c>
      <c r="C237" s="21">
        <v>0.35181855000000001</v>
      </c>
      <c r="D237" s="21">
        <v>0.23125095999999995</v>
      </c>
      <c r="E237" s="21">
        <v>0.34501033000000003</v>
      </c>
      <c r="F237" s="21">
        <v>0.34629769999999993</v>
      </c>
      <c r="G237" s="21">
        <v>0.30678015999999991</v>
      </c>
      <c r="H237" s="21">
        <v>0.28338982999999995</v>
      </c>
      <c r="I237" s="21">
        <v>0.31099742000000014</v>
      </c>
      <c r="J237" s="21">
        <v>0.32809890000000003</v>
      </c>
      <c r="K237" s="21">
        <v>0.35408215000000004</v>
      </c>
      <c r="L237" s="21">
        <v>9.7140019999999785E-2</v>
      </c>
      <c r="M237" s="21">
        <v>0.33312983999999995</v>
      </c>
      <c r="N237" s="21">
        <v>0.31828103000000024</v>
      </c>
      <c r="O237" s="39">
        <f t="shared" si="81"/>
        <v>3.6062768899999997</v>
      </c>
      <c r="Q237" s="10">
        <v>1026</v>
      </c>
      <c r="R237" s="10" t="s">
        <v>35</v>
      </c>
      <c r="S237" s="21">
        <f t="shared" si="83"/>
        <v>0.35181855000000001</v>
      </c>
      <c r="T237" s="21">
        <f t="shared" si="84"/>
        <v>0.58306950999999996</v>
      </c>
      <c r="U237" s="21">
        <f t="shared" si="85"/>
        <v>0.92807983999999999</v>
      </c>
      <c r="V237" s="21">
        <f t="shared" si="86"/>
        <v>1.2743775399999999</v>
      </c>
      <c r="W237" s="21">
        <f t="shared" si="87"/>
        <v>1.5811576999999999</v>
      </c>
      <c r="X237" s="21">
        <f t="shared" si="88"/>
        <v>1.8645475299999998</v>
      </c>
      <c r="Y237" s="21">
        <f t="shared" si="89"/>
        <v>2.1755449499999999</v>
      </c>
      <c r="Z237" s="21">
        <f t="shared" si="90"/>
        <v>2.50364385</v>
      </c>
      <c r="AA237" s="21">
        <f t="shared" si="91"/>
        <v>2.857726</v>
      </c>
      <c r="AB237" s="21">
        <f t="shared" si="92"/>
        <v>2.9548660199999999</v>
      </c>
      <c r="AC237" s="21">
        <f t="shared" si="93"/>
        <v>3.2879958599999997</v>
      </c>
      <c r="AD237" s="21">
        <f t="shared" si="94"/>
        <v>3.6062768899999997</v>
      </c>
    </row>
    <row r="238" spans="1:30" customFormat="1" x14ac:dyDescent="0.2">
      <c r="A238" s="10">
        <v>1027</v>
      </c>
      <c r="B238" s="10" t="s">
        <v>36</v>
      </c>
      <c r="C238" s="21">
        <v>0.3185879299999998</v>
      </c>
      <c r="D238" s="21">
        <v>0.31508297000000007</v>
      </c>
      <c r="E238" s="21">
        <v>0.29076696999999974</v>
      </c>
      <c r="F238" s="21">
        <v>0.38099936999999978</v>
      </c>
      <c r="G238" s="21">
        <v>0.25054779000000005</v>
      </c>
      <c r="H238" s="21">
        <v>0.25352232000000008</v>
      </c>
      <c r="I238" s="21">
        <v>0.41782558999999997</v>
      </c>
      <c r="J238" s="21">
        <v>0.41179780000000005</v>
      </c>
      <c r="K238" s="21">
        <v>0.45486354000000029</v>
      </c>
      <c r="L238" s="21">
        <v>0.27179867999999996</v>
      </c>
      <c r="M238" s="21">
        <v>0.31713803999999979</v>
      </c>
      <c r="N238" s="21">
        <v>0.11339977000000002</v>
      </c>
      <c r="O238" s="39">
        <f t="shared" si="81"/>
        <v>3.7963307699999995</v>
      </c>
      <c r="Q238" s="10">
        <v>1027</v>
      </c>
      <c r="R238" s="10" t="s">
        <v>36</v>
      </c>
      <c r="S238" s="21">
        <f t="shared" si="83"/>
        <v>0.3185879299999998</v>
      </c>
      <c r="T238" s="21">
        <f t="shared" si="84"/>
        <v>0.63367089999999981</v>
      </c>
      <c r="U238" s="21">
        <f t="shared" si="85"/>
        <v>0.92443786999999955</v>
      </c>
      <c r="V238" s="21">
        <f t="shared" si="86"/>
        <v>1.3054372399999994</v>
      </c>
      <c r="W238" s="21">
        <f t="shared" si="87"/>
        <v>1.5559850299999995</v>
      </c>
      <c r="X238" s="21">
        <f t="shared" si="88"/>
        <v>1.8095073499999996</v>
      </c>
      <c r="Y238" s="21">
        <f t="shared" si="89"/>
        <v>2.2273329399999997</v>
      </c>
      <c r="Z238" s="21">
        <f t="shared" si="90"/>
        <v>2.6391307399999997</v>
      </c>
      <c r="AA238" s="21">
        <f t="shared" si="91"/>
        <v>3.09399428</v>
      </c>
      <c r="AB238" s="21">
        <f t="shared" si="92"/>
        <v>3.3657929599999998</v>
      </c>
      <c r="AC238" s="21">
        <f t="shared" si="93"/>
        <v>3.6829309999999995</v>
      </c>
      <c r="AD238" s="21">
        <f t="shared" si="94"/>
        <v>3.7963307699999995</v>
      </c>
    </row>
    <row r="239" spans="1:30" customFormat="1" x14ac:dyDescent="0.2">
      <c r="A239" s="10">
        <v>1028</v>
      </c>
      <c r="B239" s="10" t="s">
        <v>37</v>
      </c>
      <c r="C239" s="21">
        <v>4.4572252499999996</v>
      </c>
      <c r="D239" s="21">
        <v>4.3477958299999999</v>
      </c>
      <c r="E239" s="21">
        <v>4.341960209999999</v>
      </c>
      <c r="F239" s="21">
        <v>4.5156262900000002</v>
      </c>
      <c r="G239" s="21">
        <v>4.4031029200000003</v>
      </c>
      <c r="H239" s="21">
        <v>4.1459583499999999</v>
      </c>
      <c r="I239" s="21">
        <v>4.7701191500000002</v>
      </c>
      <c r="J239" s="21">
        <v>4.2840350700000007</v>
      </c>
      <c r="K239" s="21">
        <v>3.3818381300000007</v>
      </c>
      <c r="L239" s="21">
        <v>4.1009819800000011</v>
      </c>
      <c r="M239" s="21">
        <v>4.5572554999999983</v>
      </c>
      <c r="N239" s="21">
        <v>4.323595469999999</v>
      </c>
      <c r="O239" s="39">
        <f t="shared" si="81"/>
        <v>51.629494149999999</v>
      </c>
      <c r="Q239" s="10">
        <v>1028</v>
      </c>
      <c r="R239" s="10" t="s">
        <v>37</v>
      </c>
      <c r="S239" s="21">
        <f t="shared" si="83"/>
        <v>4.4572252499999996</v>
      </c>
      <c r="T239" s="21">
        <f t="shared" si="84"/>
        <v>8.8050210799999995</v>
      </c>
      <c r="U239" s="21">
        <f t="shared" si="85"/>
        <v>13.146981289999999</v>
      </c>
      <c r="V239" s="21">
        <f t="shared" si="86"/>
        <v>17.66260758</v>
      </c>
      <c r="W239" s="21">
        <f t="shared" si="87"/>
        <v>22.065710500000002</v>
      </c>
      <c r="X239" s="21">
        <f t="shared" si="88"/>
        <v>26.211668850000002</v>
      </c>
      <c r="Y239" s="21">
        <f t="shared" si="89"/>
        <v>30.981788000000002</v>
      </c>
      <c r="Z239" s="21">
        <f t="shared" si="90"/>
        <v>35.265823070000003</v>
      </c>
      <c r="AA239" s="21">
        <f t="shared" si="91"/>
        <v>38.647661200000002</v>
      </c>
      <c r="AB239" s="21">
        <f t="shared" si="92"/>
        <v>42.748643180000002</v>
      </c>
      <c r="AC239" s="21">
        <f t="shared" si="93"/>
        <v>47.305898679999999</v>
      </c>
      <c r="AD239" s="21">
        <f t="shared" si="94"/>
        <v>51.629494149999999</v>
      </c>
    </row>
    <row r="240" spans="1:30" customFormat="1" x14ac:dyDescent="0.2">
      <c r="A240" s="10">
        <v>1029</v>
      </c>
      <c r="B240" s="10" t="s">
        <v>38</v>
      </c>
      <c r="C240" s="21">
        <v>0.26748427000000013</v>
      </c>
      <c r="D240" s="21">
        <v>0.40419463999999988</v>
      </c>
      <c r="E240" s="21">
        <v>0.47490662000000006</v>
      </c>
      <c r="F240" s="21">
        <v>0.44557471999999987</v>
      </c>
      <c r="G240" s="21">
        <v>0.36756586999999974</v>
      </c>
      <c r="H240" s="21">
        <v>0.42042126000000002</v>
      </c>
      <c r="I240" s="21">
        <v>0.41086895999999995</v>
      </c>
      <c r="J240" s="21">
        <v>0.35372433999999997</v>
      </c>
      <c r="K240" s="21">
        <v>0.47663706000000006</v>
      </c>
      <c r="L240" s="21">
        <v>0.44384008999999996</v>
      </c>
      <c r="M240" s="21">
        <v>0.38775238000000001</v>
      </c>
      <c r="N240" s="21">
        <v>0.30380387999999992</v>
      </c>
      <c r="O240" s="39">
        <f t="shared" si="81"/>
        <v>4.7567740900000004</v>
      </c>
      <c r="Q240" s="10">
        <v>1029</v>
      </c>
      <c r="R240" s="10" t="s">
        <v>38</v>
      </c>
      <c r="S240" s="21">
        <f t="shared" si="83"/>
        <v>0.26748427000000013</v>
      </c>
      <c r="T240" s="21">
        <f t="shared" si="84"/>
        <v>0.67167891000000002</v>
      </c>
      <c r="U240" s="21">
        <f t="shared" si="85"/>
        <v>1.1465855300000001</v>
      </c>
      <c r="V240" s="21">
        <f t="shared" si="86"/>
        <v>1.5921602500000001</v>
      </c>
      <c r="W240" s="21">
        <f t="shared" si="87"/>
        <v>1.9597261199999998</v>
      </c>
      <c r="X240" s="21">
        <f t="shared" si="88"/>
        <v>2.3801473799999999</v>
      </c>
      <c r="Y240" s="21">
        <f t="shared" si="89"/>
        <v>2.7910163399999997</v>
      </c>
      <c r="Z240" s="21">
        <f t="shared" si="90"/>
        <v>3.1447406799999995</v>
      </c>
      <c r="AA240" s="21">
        <f t="shared" si="91"/>
        <v>3.6213777399999998</v>
      </c>
      <c r="AB240" s="21">
        <f t="shared" si="92"/>
        <v>4.0652178299999999</v>
      </c>
      <c r="AC240" s="21">
        <f t="shared" si="93"/>
        <v>4.4529702100000002</v>
      </c>
      <c r="AD240" s="21">
        <f t="shared" si="94"/>
        <v>4.7567740900000004</v>
      </c>
    </row>
    <row r="241" spans="1:31" customFormat="1" x14ac:dyDescent="0.2">
      <c r="A241" s="15">
        <v>1030</v>
      </c>
      <c r="B241" s="15" t="s">
        <v>18</v>
      </c>
      <c r="C241" s="23">
        <v>0.50931644999999981</v>
      </c>
      <c r="D241" s="23">
        <v>0.6580920899999998</v>
      </c>
      <c r="E241" s="23">
        <v>0.69454253999999993</v>
      </c>
      <c r="F241" s="23">
        <v>0.72716117000000002</v>
      </c>
      <c r="G241" s="23">
        <v>0.73856692000000002</v>
      </c>
      <c r="H241" s="23">
        <v>0.62908578000000004</v>
      </c>
      <c r="I241" s="23">
        <v>0.78081787999999985</v>
      </c>
      <c r="J241" s="23">
        <v>0.76476308999999998</v>
      </c>
      <c r="K241" s="23">
        <v>0.67832504000000005</v>
      </c>
      <c r="L241" s="23">
        <v>0.36614948000000019</v>
      </c>
      <c r="M241" s="23">
        <v>0.67023456999999986</v>
      </c>
      <c r="N241" s="23">
        <v>0.14643757000000007</v>
      </c>
      <c r="O241" s="40">
        <f t="shared" si="81"/>
        <v>7.3634925799999982</v>
      </c>
      <c r="Q241" s="15">
        <v>1030</v>
      </c>
      <c r="R241" s="15" t="s">
        <v>18</v>
      </c>
      <c r="S241" s="23">
        <f t="shared" si="83"/>
        <v>0.50931644999999981</v>
      </c>
      <c r="T241" s="23">
        <f t="shared" si="84"/>
        <v>1.1674085399999996</v>
      </c>
      <c r="U241" s="23">
        <f t="shared" si="85"/>
        <v>1.8619510799999994</v>
      </c>
      <c r="V241" s="23">
        <f t="shared" si="86"/>
        <v>2.5891122499999994</v>
      </c>
      <c r="W241" s="23">
        <f t="shared" si="87"/>
        <v>3.3276791699999997</v>
      </c>
      <c r="X241" s="23">
        <f t="shared" si="88"/>
        <v>3.9567649499999997</v>
      </c>
      <c r="Y241" s="23">
        <f t="shared" si="89"/>
        <v>4.7375828299999991</v>
      </c>
      <c r="Z241" s="23">
        <f t="shared" si="90"/>
        <v>5.5023459199999989</v>
      </c>
      <c r="AA241" s="23">
        <f t="shared" si="91"/>
        <v>6.1806709599999987</v>
      </c>
      <c r="AB241" s="23">
        <f t="shared" si="92"/>
        <v>6.5468204399999985</v>
      </c>
      <c r="AC241" s="23">
        <f t="shared" si="93"/>
        <v>7.2170550099999984</v>
      </c>
      <c r="AD241" s="23">
        <f t="shared" si="94"/>
        <v>7.3634925799999982</v>
      </c>
    </row>
    <row r="242" spans="1:31" customFormat="1" x14ac:dyDescent="0.2">
      <c r="A242" s="4">
        <v>10300</v>
      </c>
      <c r="B242" s="4" t="s">
        <v>55</v>
      </c>
      <c r="C242" s="25">
        <f t="shared" ref="C242:O242" si="95">SUM(C214:C241)</f>
        <v>94.850849989999986</v>
      </c>
      <c r="D242" s="25">
        <f t="shared" si="95"/>
        <v>103.07034306</v>
      </c>
      <c r="E242" s="25">
        <f t="shared" si="95"/>
        <v>99.426307129999969</v>
      </c>
      <c r="F242" s="25">
        <f t="shared" si="95"/>
        <v>106.41251148999999</v>
      </c>
      <c r="G242" s="25">
        <f t="shared" si="95"/>
        <v>104.70895906999999</v>
      </c>
      <c r="H242" s="25">
        <f t="shared" si="95"/>
        <v>95.048912440000009</v>
      </c>
      <c r="I242" s="25">
        <f t="shared" si="95"/>
        <v>116.49142155999999</v>
      </c>
      <c r="J242" s="25">
        <f t="shared" si="95"/>
        <v>107.13247933999999</v>
      </c>
      <c r="K242" s="25">
        <f t="shared" si="95"/>
        <v>102.74608586000001</v>
      </c>
      <c r="L242" s="25">
        <f t="shared" si="95"/>
        <v>94.882271679999988</v>
      </c>
      <c r="M242" s="25">
        <f t="shared" si="95"/>
        <v>91.581411850000009</v>
      </c>
      <c r="N242" s="25">
        <f t="shared" si="95"/>
        <v>77.29818284000001</v>
      </c>
      <c r="O242" s="25">
        <f t="shared" si="95"/>
        <v>1193.6497363099998</v>
      </c>
      <c r="Q242" s="4">
        <v>10300</v>
      </c>
      <c r="R242" s="4" t="s">
        <v>55</v>
      </c>
      <c r="S242" s="25">
        <f t="shared" ref="S242:AD242" si="96">SUM(S214:S241)</f>
        <v>94.850849989999986</v>
      </c>
      <c r="T242" s="25">
        <f t="shared" si="96"/>
        <v>197.92119305</v>
      </c>
      <c r="U242" s="25">
        <f t="shared" si="96"/>
        <v>297.34750018</v>
      </c>
      <c r="V242" s="25">
        <f t="shared" si="96"/>
        <v>403.76001167000004</v>
      </c>
      <c r="W242" s="25">
        <f t="shared" si="96"/>
        <v>508.46897074000009</v>
      </c>
      <c r="X242" s="25">
        <f t="shared" si="96"/>
        <v>603.5178831799999</v>
      </c>
      <c r="Y242" s="25">
        <f t="shared" si="96"/>
        <v>720.00930474000018</v>
      </c>
      <c r="Z242" s="25">
        <f t="shared" si="96"/>
        <v>827.14178408000055</v>
      </c>
      <c r="AA242" s="25">
        <f t="shared" si="96"/>
        <v>929.88786993999997</v>
      </c>
      <c r="AB242" s="25">
        <f t="shared" si="96"/>
        <v>1024.77014162</v>
      </c>
      <c r="AC242" s="25">
        <f t="shared" si="96"/>
        <v>1116.35155347</v>
      </c>
      <c r="AD242" s="25">
        <f t="shared" si="96"/>
        <v>1193.6497363099998</v>
      </c>
    </row>
    <row r="243" spans="1:31" customFormat="1" x14ac:dyDescent="0.2">
      <c r="A243" s="32"/>
      <c r="B243" s="32"/>
      <c r="O243" s="32"/>
      <c r="Q243" s="32"/>
      <c r="R243" s="32"/>
      <c r="AE243" s="32"/>
    </row>
    <row r="244" spans="1:31" x14ac:dyDescent="0.2">
      <c r="A244" s="3" t="s">
        <v>73</v>
      </c>
      <c r="B244" s="3" t="s">
        <v>93</v>
      </c>
      <c r="C244" s="3" t="s">
        <v>0</v>
      </c>
      <c r="D244" s="3" t="s">
        <v>1</v>
      </c>
      <c r="E244" s="3" t="s">
        <v>2</v>
      </c>
      <c r="F244" s="3" t="s">
        <v>3</v>
      </c>
      <c r="G244" s="3" t="s">
        <v>4</v>
      </c>
      <c r="H244" s="3" t="s">
        <v>5</v>
      </c>
      <c r="I244" s="3" t="s">
        <v>6</v>
      </c>
      <c r="J244" s="3" t="s">
        <v>7</v>
      </c>
      <c r="K244" s="3" t="s">
        <v>8</v>
      </c>
      <c r="L244" s="3" t="s">
        <v>9</v>
      </c>
      <c r="M244" s="3" t="s">
        <v>10</v>
      </c>
      <c r="N244" s="3" t="s">
        <v>11</v>
      </c>
      <c r="O244" s="3" t="s">
        <v>55</v>
      </c>
      <c r="Q244" s="3" t="s">
        <v>144</v>
      </c>
      <c r="R244" s="3" t="s">
        <v>93</v>
      </c>
      <c r="S244" s="3" t="s">
        <v>0</v>
      </c>
      <c r="T244" s="3" t="s">
        <v>1</v>
      </c>
      <c r="U244" s="3" t="s">
        <v>2</v>
      </c>
      <c r="V244" s="3" t="s">
        <v>3</v>
      </c>
      <c r="W244" s="3" t="s">
        <v>4</v>
      </c>
      <c r="X244" s="3" t="s">
        <v>5</v>
      </c>
      <c r="Y244" s="3" t="s">
        <v>6</v>
      </c>
      <c r="Z244" s="3" t="s">
        <v>7</v>
      </c>
      <c r="AA244" s="3" t="s">
        <v>8</v>
      </c>
      <c r="AB244" s="3" t="s">
        <v>9</v>
      </c>
      <c r="AC244" s="3" t="s">
        <v>10</v>
      </c>
      <c r="AD244" s="3" t="s">
        <v>11</v>
      </c>
      <c r="AE244" s="3" t="s">
        <v>55</v>
      </c>
    </row>
    <row r="245" spans="1:31" x14ac:dyDescent="0.2">
      <c r="A245" s="7">
        <v>1004</v>
      </c>
      <c r="B245" s="10" t="s">
        <v>94</v>
      </c>
      <c r="C245" s="8">
        <f>+S245</f>
        <v>0</v>
      </c>
      <c r="D245" s="8">
        <f>+C245+T245</f>
        <v>1</v>
      </c>
      <c r="E245" s="8">
        <f t="shared" ref="E245:N245" si="97">+D245+U245</f>
        <v>3</v>
      </c>
      <c r="F245" s="8">
        <f t="shared" si="97"/>
        <v>3</v>
      </c>
      <c r="G245" s="8">
        <f t="shared" si="97"/>
        <v>7</v>
      </c>
      <c r="H245" s="8">
        <f t="shared" si="97"/>
        <v>17</v>
      </c>
      <c r="I245" s="8">
        <f t="shared" si="97"/>
        <v>23</v>
      </c>
      <c r="J245" s="8">
        <f t="shared" si="97"/>
        <v>26</v>
      </c>
      <c r="K245" s="8">
        <f t="shared" si="97"/>
        <v>46</v>
      </c>
      <c r="L245" s="8">
        <f t="shared" si="97"/>
        <v>56</v>
      </c>
      <c r="M245" s="8">
        <f t="shared" si="97"/>
        <v>92</v>
      </c>
      <c r="N245" s="8">
        <f t="shared" si="97"/>
        <v>105</v>
      </c>
      <c r="O245" s="9"/>
      <c r="Q245" s="7">
        <v>1004</v>
      </c>
      <c r="R245" s="10" t="s">
        <v>94</v>
      </c>
      <c r="S245" s="8">
        <v>0</v>
      </c>
      <c r="T245" s="8">
        <v>1</v>
      </c>
      <c r="U245" s="8">
        <v>2</v>
      </c>
      <c r="V245" s="8">
        <v>0</v>
      </c>
      <c r="W245" s="8">
        <v>4</v>
      </c>
      <c r="X245" s="8">
        <v>10</v>
      </c>
      <c r="Y245" s="8">
        <v>6</v>
      </c>
      <c r="Z245" s="8">
        <v>3</v>
      </c>
      <c r="AA245" s="8">
        <v>20</v>
      </c>
      <c r="AB245" s="8">
        <v>10</v>
      </c>
      <c r="AC245" s="8">
        <v>36</v>
      </c>
      <c r="AD245" s="8">
        <v>13</v>
      </c>
      <c r="AE245" s="9">
        <f>SUM(S245:AD245)</f>
        <v>105</v>
      </c>
    </row>
    <row r="246" spans="1:31" x14ac:dyDescent="0.2">
      <c r="A246" s="10">
        <v>1005</v>
      </c>
      <c r="B246" s="10" t="s">
        <v>13</v>
      </c>
      <c r="C246" s="11">
        <f t="shared" ref="C246:C271" si="98">+S246</f>
        <v>3</v>
      </c>
      <c r="D246" s="11">
        <f>+C246+T246</f>
        <v>4</v>
      </c>
      <c r="E246" s="11">
        <f t="shared" ref="E246:E271" si="99">+D246+U246</f>
        <v>4</v>
      </c>
      <c r="F246" s="11">
        <f t="shared" ref="F246:F271" si="100">+E246+V246</f>
        <v>4</v>
      </c>
      <c r="G246" s="11">
        <f t="shared" ref="G246:G271" si="101">+F246+W246</f>
        <v>10</v>
      </c>
      <c r="H246" s="11">
        <f t="shared" ref="H246:H271" si="102">+G246+X246</f>
        <v>23</v>
      </c>
      <c r="I246" s="11">
        <f t="shared" ref="I246:I271" si="103">+H246+Y246</f>
        <v>24</v>
      </c>
      <c r="J246" s="11">
        <f t="shared" ref="J246:J271" si="104">+I246+Z246</f>
        <v>27</v>
      </c>
      <c r="K246" s="11">
        <f t="shared" ref="K246:K271" si="105">+J246+AA246</f>
        <v>28</v>
      </c>
      <c r="L246" s="11">
        <f t="shared" ref="L246:L271" si="106">+K246+AB246</f>
        <v>30</v>
      </c>
      <c r="M246" s="11">
        <f t="shared" ref="M246:M271" si="107">+L246+AC246</f>
        <v>30</v>
      </c>
      <c r="N246" s="11">
        <f t="shared" ref="N246:N271" si="108">+M246+AD246</f>
        <v>31</v>
      </c>
      <c r="O246" s="12"/>
      <c r="Q246" s="10">
        <v>1005</v>
      </c>
      <c r="R246" s="10" t="s">
        <v>13</v>
      </c>
      <c r="S246" s="11">
        <v>3</v>
      </c>
      <c r="T246" s="11">
        <v>1</v>
      </c>
      <c r="U246" s="11">
        <v>0</v>
      </c>
      <c r="V246" s="11">
        <v>0</v>
      </c>
      <c r="W246" s="11">
        <v>6</v>
      </c>
      <c r="X246" s="11">
        <v>13</v>
      </c>
      <c r="Y246" s="11">
        <v>1</v>
      </c>
      <c r="Z246" s="11">
        <v>3</v>
      </c>
      <c r="AA246" s="11">
        <v>1</v>
      </c>
      <c r="AB246" s="11">
        <v>2</v>
      </c>
      <c r="AC246" s="11">
        <v>0</v>
      </c>
      <c r="AD246" s="11">
        <v>1</v>
      </c>
      <c r="AE246" s="12">
        <f t="shared" ref="AE246:AE271" si="109">SUM(S246:AD246)</f>
        <v>31</v>
      </c>
    </row>
    <row r="247" spans="1:31" x14ac:dyDescent="0.2">
      <c r="A247" s="10">
        <v>1006</v>
      </c>
      <c r="B247" s="10" t="s">
        <v>14</v>
      </c>
      <c r="C247" s="11">
        <f t="shared" si="98"/>
        <v>14</v>
      </c>
      <c r="D247" s="11">
        <f t="shared" ref="D247:D271" si="110">+C247+T247</f>
        <v>19</v>
      </c>
      <c r="E247" s="11">
        <f t="shared" si="99"/>
        <v>20</v>
      </c>
      <c r="F247" s="11">
        <f t="shared" si="100"/>
        <v>22</v>
      </c>
      <c r="G247" s="11">
        <f t="shared" si="101"/>
        <v>25</v>
      </c>
      <c r="H247" s="11">
        <f t="shared" si="102"/>
        <v>25</v>
      </c>
      <c r="I247" s="11">
        <f t="shared" si="103"/>
        <v>28</v>
      </c>
      <c r="J247" s="11">
        <f t="shared" si="104"/>
        <v>29</v>
      </c>
      <c r="K247" s="11">
        <f t="shared" si="105"/>
        <v>30</v>
      </c>
      <c r="L247" s="11">
        <f t="shared" si="106"/>
        <v>31</v>
      </c>
      <c r="M247" s="11">
        <f t="shared" si="107"/>
        <v>35</v>
      </c>
      <c r="N247" s="11">
        <f t="shared" si="108"/>
        <v>36</v>
      </c>
      <c r="O247" s="12"/>
      <c r="Q247" s="10">
        <v>1006</v>
      </c>
      <c r="R247" s="10" t="s">
        <v>14</v>
      </c>
      <c r="S247" s="11">
        <v>14</v>
      </c>
      <c r="T247" s="11">
        <v>5</v>
      </c>
      <c r="U247" s="11">
        <v>1</v>
      </c>
      <c r="V247" s="11">
        <v>2</v>
      </c>
      <c r="W247" s="11">
        <v>3</v>
      </c>
      <c r="X247" s="11">
        <v>0</v>
      </c>
      <c r="Y247" s="11">
        <v>3</v>
      </c>
      <c r="Z247" s="11">
        <v>1</v>
      </c>
      <c r="AA247" s="11">
        <v>1</v>
      </c>
      <c r="AB247" s="11">
        <v>1</v>
      </c>
      <c r="AC247" s="11">
        <v>4</v>
      </c>
      <c r="AD247" s="11">
        <v>1</v>
      </c>
      <c r="AE247" s="12">
        <f t="shared" si="109"/>
        <v>36</v>
      </c>
    </row>
    <row r="248" spans="1:31" x14ac:dyDescent="0.2">
      <c r="A248" s="10">
        <v>1007</v>
      </c>
      <c r="B248" s="10" t="s">
        <v>15</v>
      </c>
      <c r="C248" s="11">
        <f t="shared" si="98"/>
        <v>1</v>
      </c>
      <c r="D248" s="11">
        <f t="shared" si="110"/>
        <v>2</v>
      </c>
      <c r="E248" s="11">
        <f t="shared" si="99"/>
        <v>2</v>
      </c>
      <c r="F248" s="11">
        <f t="shared" si="100"/>
        <v>4</v>
      </c>
      <c r="G248" s="11">
        <f t="shared" si="101"/>
        <v>4</v>
      </c>
      <c r="H248" s="11">
        <f t="shared" si="102"/>
        <v>6</v>
      </c>
      <c r="I248" s="11">
        <f t="shared" si="103"/>
        <v>6</v>
      </c>
      <c r="J248" s="11">
        <f t="shared" si="104"/>
        <v>7</v>
      </c>
      <c r="K248" s="11">
        <f t="shared" si="105"/>
        <v>7</v>
      </c>
      <c r="L248" s="11">
        <f t="shared" si="106"/>
        <v>7</v>
      </c>
      <c r="M248" s="11">
        <f t="shared" si="107"/>
        <v>7</v>
      </c>
      <c r="N248" s="11">
        <f t="shared" si="108"/>
        <v>7</v>
      </c>
      <c r="O248" s="12"/>
      <c r="Q248" s="10">
        <v>1007</v>
      </c>
      <c r="R248" s="10" t="s">
        <v>15</v>
      </c>
      <c r="S248" s="11">
        <v>1</v>
      </c>
      <c r="T248" s="11">
        <v>1</v>
      </c>
      <c r="U248" s="11">
        <v>0</v>
      </c>
      <c r="V248" s="11">
        <v>2</v>
      </c>
      <c r="W248" s="11">
        <v>0</v>
      </c>
      <c r="X248" s="11">
        <v>2</v>
      </c>
      <c r="Y248" s="11">
        <v>0</v>
      </c>
      <c r="Z248" s="11">
        <v>1</v>
      </c>
      <c r="AA248" s="11">
        <v>0</v>
      </c>
      <c r="AB248" s="11">
        <v>0</v>
      </c>
      <c r="AC248" s="11">
        <v>0</v>
      </c>
      <c r="AD248" s="11">
        <v>0</v>
      </c>
      <c r="AE248" s="12">
        <f t="shared" si="109"/>
        <v>7</v>
      </c>
    </row>
    <row r="249" spans="1:31" x14ac:dyDescent="0.2">
      <c r="A249" s="10">
        <v>1008</v>
      </c>
      <c r="B249" s="10" t="s">
        <v>16</v>
      </c>
      <c r="C249" s="11">
        <f t="shared" si="98"/>
        <v>0</v>
      </c>
      <c r="D249" s="11">
        <f t="shared" si="110"/>
        <v>0</v>
      </c>
      <c r="E249" s="11">
        <f t="shared" si="99"/>
        <v>0</v>
      </c>
      <c r="F249" s="11">
        <f t="shared" si="100"/>
        <v>0</v>
      </c>
      <c r="G249" s="11">
        <f t="shared" si="101"/>
        <v>1</v>
      </c>
      <c r="H249" s="11">
        <f t="shared" si="102"/>
        <v>3</v>
      </c>
      <c r="I249" s="11">
        <f t="shared" si="103"/>
        <v>3</v>
      </c>
      <c r="J249" s="11">
        <f t="shared" si="104"/>
        <v>4</v>
      </c>
      <c r="K249" s="11">
        <f t="shared" si="105"/>
        <v>4</v>
      </c>
      <c r="L249" s="11">
        <f t="shared" si="106"/>
        <v>4</v>
      </c>
      <c r="M249" s="11">
        <f t="shared" si="107"/>
        <v>5</v>
      </c>
      <c r="N249" s="11">
        <f t="shared" si="108"/>
        <v>5</v>
      </c>
      <c r="O249" s="12"/>
      <c r="Q249" s="10">
        <v>1008</v>
      </c>
      <c r="R249" s="10" t="s">
        <v>16</v>
      </c>
      <c r="S249" s="11">
        <v>0</v>
      </c>
      <c r="T249" s="11">
        <v>0</v>
      </c>
      <c r="U249" s="11">
        <v>0</v>
      </c>
      <c r="V249" s="11">
        <v>0</v>
      </c>
      <c r="W249" s="11">
        <v>1</v>
      </c>
      <c r="X249" s="11">
        <v>2</v>
      </c>
      <c r="Y249" s="11">
        <v>0</v>
      </c>
      <c r="Z249" s="11">
        <v>1</v>
      </c>
      <c r="AA249" s="11">
        <v>0</v>
      </c>
      <c r="AB249" s="11">
        <v>0</v>
      </c>
      <c r="AC249" s="11">
        <v>1</v>
      </c>
      <c r="AD249" s="11">
        <v>0</v>
      </c>
      <c r="AE249" s="12">
        <f t="shared" si="109"/>
        <v>5</v>
      </c>
    </row>
    <row r="250" spans="1:31" x14ac:dyDescent="0.2">
      <c r="A250" s="10">
        <v>1009</v>
      </c>
      <c r="B250" s="10" t="s">
        <v>17</v>
      </c>
      <c r="C250" s="11">
        <f t="shared" si="98"/>
        <v>3</v>
      </c>
      <c r="D250" s="11">
        <f t="shared" si="110"/>
        <v>5</v>
      </c>
      <c r="E250" s="11">
        <f t="shared" si="99"/>
        <v>7</v>
      </c>
      <c r="F250" s="11">
        <f t="shared" si="100"/>
        <v>10</v>
      </c>
      <c r="G250" s="11">
        <f t="shared" si="101"/>
        <v>14</v>
      </c>
      <c r="H250" s="11">
        <f t="shared" si="102"/>
        <v>18</v>
      </c>
      <c r="I250" s="11">
        <f t="shared" si="103"/>
        <v>19</v>
      </c>
      <c r="J250" s="11">
        <f t="shared" si="104"/>
        <v>19</v>
      </c>
      <c r="K250" s="11">
        <f t="shared" si="105"/>
        <v>19</v>
      </c>
      <c r="L250" s="11">
        <f t="shared" si="106"/>
        <v>21</v>
      </c>
      <c r="M250" s="11">
        <f t="shared" si="107"/>
        <v>23</v>
      </c>
      <c r="N250" s="11">
        <f t="shared" si="108"/>
        <v>23</v>
      </c>
      <c r="O250" s="12"/>
      <c r="Q250" s="10">
        <v>1009</v>
      </c>
      <c r="R250" s="10" t="s">
        <v>17</v>
      </c>
      <c r="S250" s="11">
        <v>3</v>
      </c>
      <c r="T250" s="11">
        <v>2</v>
      </c>
      <c r="U250" s="11">
        <v>2</v>
      </c>
      <c r="V250" s="11">
        <v>3</v>
      </c>
      <c r="W250" s="11">
        <v>4</v>
      </c>
      <c r="X250" s="11">
        <v>4</v>
      </c>
      <c r="Y250" s="11">
        <v>1</v>
      </c>
      <c r="Z250" s="11">
        <v>0</v>
      </c>
      <c r="AA250" s="11">
        <v>0</v>
      </c>
      <c r="AB250" s="11">
        <v>2</v>
      </c>
      <c r="AC250" s="11">
        <v>2</v>
      </c>
      <c r="AD250" s="11">
        <v>0</v>
      </c>
      <c r="AE250" s="12">
        <f t="shared" si="109"/>
        <v>23</v>
      </c>
    </row>
    <row r="251" spans="1:31" x14ac:dyDescent="0.2">
      <c r="A251" s="10">
        <v>1010</v>
      </c>
      <c r="B251" s="10" t="s">
        <v>19</v>
      </c>
      <c r="C251" s="11">
        <f t="shared" si="98"/>
        <v>1</v>
      </c>
      <c r="D251" s="11">
        <f t="shared" si="110"/>
        <v>2</v>
      </c>
      <c r="E251" s="11">
        <f t="shared" si="99"/>
        <v>4</v>
      </c>
      <c r="F251" s="11">
        <f t="shared" si="100"/>
        <v>9</v>
      </c>
      <c r="G251" s="11">
        <f t="shared" si="101"/>
        <v>29</v>
      </c>
      <c r="H251" s="11">
        <f t="shared" si="102"/>
        <v>33</v>
      </c>
      <c r="I251" s="11">
        <f t="shared" si="103"/>
        <v>37</v>
      </c>
      <c r="J251" s="11">
        <f t="shared" si="104"/>
        <v>39</v>
      </c>
      <c r="K251" s="11">
        <f t="shared" si="105"/>
        <v>39</v>
      </c>
      <c r="L251" s="11">
        <f t="shared" si="106"/>
        <v>39</v>
      </c>
      <c r="M251" s="11">
        <f t="shared" si="107"/>
        <v>40</v>
      </c>
      <c r="N251" s="11">
        <f t="shared" si="108"/>
        <v>44</v>
      </c>
      <c r="O251" s="12"/>
      <c r="Q251" s="10">
        <v>1010</v>
      </c>
      <c r="R251" s="10" t="s">
        <v>19</v>
      </c>
      <c r="S251" s="11">
        <v>1</v>
      </c>
      <c r="T251" s="11">
        <v>1</v>
      </c>
      <c r="U251" s="11">
        <v>2</v>
      </c>
      <c r="V251" s="11">
        <v>5</v>
      </c>
      <c r="W251" s="11">
        <v>20</v>
      </c>
      <c r="X251" s="11">
        <v>4</v>
      </c>
      <c r="Y251" s="11">
        <v>4</v>
      </c>
      <c r="Z251" s="11">
        <v>2</v>
      </c>
      <c r="AA251" s="11">
        <v>0</v>
      </c>
      <c r="AB251" s="11">
        <v>0</v>
      </c>
      <c r="AC251" s="11">
        <v>1</v>
      </c>
      <c r="AD251" s="11">
        <v>4</v>
      </c>
      <c r="AE251" s="12">
        <f t="shared" si="109"/>
        <v>44</v>
      </c>
    </row>
    <row r="252" spans="1:31" x14ac:dyDescent="0.2">
      <c r="A252" s="10">
        <v>1011</v>
      </c>
      <c r="B252" s="10" t="s">
        <v>20</v>
      </c>
      <c r="C252" s="11">
        <f t="shared" si="98"/>
        <v>0</v>
      </c>
      <c r="D252" s="11">
        <f t="shared" si="110"/>
        <v>0</v>
      </c>
      <c r="E252" s="11">
        <f t="shared" si="99"/>
        <v>0</v>
      </c>
      <c r="F252" s="11">
        <f t="shared" si="100"/>
        <v>2</v>
      </c>
      <c r="G252" s="11">
        <f t="shared" si="101"/>
        <v>3</v>
      </c>
      <c r="H252" s="11">
        <f t="shared" si="102"/>
        <v>6</v>
      </c>
      <c r="I252" s="11">
        <f t="shared" si="103"/>
        <v>6</v>
      </c>
      <c r="J252" s="11">
        <f t="shared" si="104"/>
        <v>6</v>
      </c>
      <c r="K252" s="11">
        <f t="shared" si="105"/>
        <v>6</v>
      </c>
      <c r="L252" s="11">
        <f t="shared" si="106"/>
        <v>6</v>
      </c>
      <c r="M252" s="11">
        <f t="shared" si="107"/>
        <v>6</v>
      </c>
      <c r="N252" s="11">
        <f t="shared" si="108"/>
        <v>6</v>
      </c>
      <c r="O252" s="12"/>
      <c r="Q252" s="10">
        <v>1011</v>
      </c>
      <c r="R252" s="10" t="s">
        <v>20</v>
      </c>
      <c r="S252" s="11">
        <v>0</v>
      </c>
      <c r="T252" s="11">
        <v>0</v>
      </c>
      <c r="U252" s="11">
        <v>0</v>
      </c>
      <c r="V252" s="11">
        <v>2</v>
      </c>
      <c r="W252" s="11">
        <v>1</v>
      </c>
      <c r="X252" s="11">
        <v>3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2">
        <f t="shared" si="109"/>
        <v>6</v>
      </c>
    </row>
    <row r="253" spans="1:31" x14ac:dyDescent="0.2">
      <c r="A253" s="10">
        <v>1012</v>
      </c>
      <c r="B253" s="10" t="s">
        <v>21</v>
      </c>
      <c r="C253" s="11">
        <f t="shared" si="98"/>
        <v>15</v>
      </c>
      <c r="D253" s="11">
        <f t="shared" si="110"/>
        <v>15</v>
      </c>
      <c r="E253" s="11">
        <f t="shared" si="99"/>
        <v>23</v>
      </c>
      <c r="F253" s="11">
        <f t="shared" si="100"/>
        <v>31</v>
      </c>
      <c r="G253" s="11">
        <f t="shared" si="101"/>
        <v>41</v>
      </c>
      <c r="H253" s="11">
        <f t="shared" si="102"/>
        <v>60</v>
      </c>
      <c r="I253" s="11">
        <f t="shared" si="103"/>
        <v>62</v>
      </c>
      <c r="J253" s="11">
        <f t="shared" si="104"/>
        <v>69</v>
      </c>
      <c r="K253" s="11">
        <f t="shared" si="105"/>
        <v>79</v>
      </c>
      <c r="L253" s="11">
        <f t="shared" si="106"/>
        <v>79</v>
      </c>
      <c r="M253" s="11">
        <f t="shared" si="107"/>
        <v>81</v>
      </c>
      <c r="N253" s="11">
        <f t="shared" si="108"/>
        <v>81</v>
      </c>
      <c r="O253" s="12"/>
      <c r="Q253" s="10">
        <v>1012</v>
      </c>
      <c r="R253" s="10" t="s">
        <v>21</v>
      </c>
      <c r="S253" s="11">
        <v>15</v>
      </c>
      <c r="T253" s="11">
        <v>0</v>
      </c>
      <c r="U253" s="11">
        <v>8</v>
      </c>
      <c r="V253" s="11">
        <v>8</v>
      </c>
      <c r="W253" s="11">
        <v>10</v>
      </c>
      <c r="X253" s="11">
        <v>19</v>
      </c>
      <c r="Y253" s="11">
        <v>2</v>
      </c>
      <c r="Z253" s="11">
        <v>7</v>
      </c>
      <c r="AA253" s="11">
        <v>10</v>
      </c>
      <c r="AB253" s="11">
        <v>0</v>
      </c>
      <c r="AC253" s="11">
        <v>2</v>
      </c>
      <c r="AD253" s="11">
        <v>0</v>
      </c>
      <c r="AE253" s="12">
        <f t="shared" si="109"/>
        <v>81</v>
      </c>
    </row>
    <row r="254" spans="1:31" x14ac:dyDescent="0.2">
      <c r="A254" s="10">
        <v>1013</v>
      </c>
      <c r="B254" s="10" t="s">
        <v>22</v>
      </c>
      <c r="C254" s="11">
        <f t="shared" si="98"/>
        <v>0</v>
      </c>
      <c r="D254" s="11">
        <f t="shared" si="110"/>
        <v>1</v>
      </c>
      <c r="E254" s="11">
        <f t="shared" si="99"/>
        <v>2</v>
      </c>
      <c r="F254" s="11">
        <f t="shared" si="100"/>
        <v>3</v>
      </c>
      <c r="G254" s="11">
        <f t="shared" si="101"/>
        <v>6</v>
      </c>
      <c r="H254" s="11">
        <f t="shared" si="102"/>
        <v>7</v>
      </c>
      <c r="I254" s="11">
        <f t="shared" si="103"/>
        <v>7</v>
      </c>
      <c r="J254" s="11">
        <f t="shared" si="104"/>
        <v>7</v>
      </c>
      <c r="K254" s="11">
        <f t="shared" si="105"/>
        <v>7</v>
      </c>
      <c r="L254" s="11">
        <f t="shared" si="106"/>
        <v>7</v>
      </c>
      <c r="M254" s="11">
        <f t="shared" si="107"/>
        <v>7</v>
      </c>
      <c r="N254" s="11">
        <f t="shared" si="108"/>
        <v>7</v>
      </c>
      <c r="O254" s="12"/>
      <c r="Q254" s="10">
        <v>1013</v>
      </c>
      <c r="R254" s="10" t="s">
        <v>22</v>
      </c>
      <c r="S254" s="11">
        <v>0</v>
      </c>
      <c r="T254" s="11">
        <v>1</v>
      </c>
      <c r="U254" s="11">
        <v>1</v>
      </c>
      <c r="V254" s="11">
        <v>1</v>
      </c>
      <c r="W254" s="11">
        <v>3</v>
      </c>
      <c r="X254" s="11">
        <v>1</v>
      </c>
      <c r="Y254" s="11">
        <v>0</v>
      </c>
      <c r="Z254" s="11">
        <v>0</v>
      </c>
      <c r="AA254" s="11">
        <v>0</v>
      </c>
      <c r="AB254" s="11">
        <v>0</v>
      </c>
      <c r="AC254" s="11">
        <v>0</v>
      </c>
      <c r="AD254" s="11">
        <v>0</v>
      </c>
      <c r="AE254" s="12">
        <f t="shared" si="109"/>
        <v>7</v>
      </c>
    </row>
    <row r="255" spans="1:31" x14ac:dyDescent="0.2">
      <c r="A255" s="10">
        <v>1014</v>
      </c>
      <c r="B255" s="10" t="s">
        <v>23</v>
      </c>
      <c r="C255" s="11">
        <f t="shared" si="98"/>
        <v>268</v>
      </c>
      <c r="D255" s="11">
        <f t="shared" si="110"/>
        <v>513</v>
      </c>
      <c r="E255" s="11">
        <f t="shared" si="99"/>
        <v>551</v>
      </c>
      <c r="F255" s="11">
        <f t="shared" si="100"/>
        <v>577</v>
      </c>
      <c r="G255" s="11">
        <f t="shared" si="101"/>
        <v>609</v>
      </c>
      <c r="H255" s="11">
        <f t="shared" si="102"/>
        <v>653</v>
      </c>
      <c r="I255" s="11">
        <f t="shared" si="103"/>
        <v>736</v>
      </c>
      <c r="J255" s="11">
        <f t="shared" si="104"/>
        <v>817</v>
      </c>
      <c r="K255" s="11">
        <f t="shared" si="105"/>
        <v>842</v>
      </c>
      <c r="L255" s="11">
        <f t="shared" si="106"/>
        <v>854</v>
      </c>
      <c r="M255" s="11">
        <f t="shared" si="107"/>
        <v>854</v>
      </c>
      <c r="N255" s="11">
        <f t="shared" si="108"/>
        <v>854</v>
      </c>
      <c r="O255" s="12"/>
      <c r="Q255" s="10">
        <v>1014</v>
      </c>
      <c r="R255" s="10" t="s">
        <v>23</v>
      </c>
      <c r="S255" s="11">
        <v>268</v>
      </c>
      <c r="T255" s="11">
        <v>245</v>
      </c>
      <c r="U255" s="11">
        <v>38</v>
      </c>
      <c r="V255" s="11">
        <v>26</v>
      </c>
      <c r="W255" s="11">
        <v>32</v>
      </c>
      <c r="X255" s="11">
        <v>44</v>
      </c>
      <c r="Y255" s="11">
        <v>83</v>
      </c>
      <c r="Z255" s="11">
        <v>81</v>
      </c>
      <c r="AA255" s="11">
        <v>25</v>
      </c>
      <c r="AB255" s="11">
        <v>12</v>
      </c>
      <c r="AC255" s="11">
        <v>0</v>
      </c>
      <c r="AD255" s="11">
        <v>0</v>
      </c>
      <c r="AE255" s="12">
        <f t="shared" si="109"/>
        <v>854</v>
      </c>
    </row>
    <row r="256" spans="1:31" x14ac:dyDescent="0.2">
      <c r="A256" s="10">
        <v>1015</v>
      </c>
      <c r="B256" s="10" t="s">
        <v>24</v>
      </c>
      <c r="C256" s="11">
        <f t="shared" si="98"/>
        <v>6</v>
      </c>
      <c r="D256" s="11">
        <f t="shared" si="110"/>
        <v>9</v>
      </c>
      <c r="E256" s="11">
        <f t="shared" si="99"/>
        <v>10</v>
      </c>
      <c r="F256" s="11">
        <f t="shared" si="100"/>
        <v>12</v>
      </c>
      <c r="G256" s="11">
        <f t="shared" si="101"/>
        <v>13</v>
      </c>
      <c r="H256" s="11">
        <f t="shared" si="102"/>
        <v>14</v>
      </c>
      <c r="I256" s="11">
        <f t="shared" si="103"/>
        <v>14</v>
      </c>
      <c r="J256" s="11">
        <f t="shared" si="104"/>
        <v>15</v>
      </c>
      <c r="K256" s="11">
        <f t="shared" si="105"/>
        <v>17</v>
      </c>
      <c r="L256" s="11">
        <f t="shared" si="106"/>
        <v>17</v>
      </c>
      <c r="M256" s="11">
        <f t="shared" si="107"/>
        <v>18</v>
      </c>
      <c r="N256" s="11">
        <f t="shared" si="108"/>
        <v>18</v>
      </c>
      <c r="O256" s="12"/>
      <c r="Q256" s="10">
        <v>1015</v>
      </c>
      <c r="R256" s="10" t="s">
        <v>24</v>
      </c>
      <c r="S256" s="11">
        <v>6</v>
      </c>
      <c r="T256" s="11">
        <v>3</v>
      </c>
      <c r="U256" s="11">
        <v>1</v>
      </c>
      <c r="V256" s="11">
        <v>2</v>
      </c>
      <c r="W256" s="11">
        <v>1</v>
      </c>
      <c r="X256" s="11">
        <v>1</v>
      </c>
      <c r="Y256" s="11">
        <v>0</v>
      </c>
      <c r="Z256" s="11">
        <v>1</v>
      </c>
      <c r="AA256" s="11">
        <v>2</v>
      </c>
      <c r="AB256" s="11">
        <v>0</v>
      </c>
      <c r="AC256" s="11">
        <v>1</v>
      </c>
      <c r="AD256" s="11">
        <v>0</v>
      </c>
      <c r="AE256" s="12">
        <f t="shared" si="109"/>
        <v>18</v>
      </c>
    </row>
    <row r="257" spans="1:31" x14ac:dyDescent="0.2">
      <c r="A257" s="10">
        <v>1016</v>
      </c>
      <c r="B257" s="10" t="s">
        <v>25</v>
      </c>
      <c r="C257" s="11">
        <f t="shared" si="98"/>
        <v>0</v>
      </c>
      <c r="D257" s="11">
        <f t="shared" si="110"/>
        <v>0</v>
      </c>
      <c r="E257" s="11">
        <f t="shared" si="99"/>
        <v>1</v>
      </c>
      <c r="F257" s="11">
        <f t="shared" si="100"/>
        <v>3</v>
      </c>
      <c r="G257" s="11">
        <f t="shared" si="101"/>
        <v>5</v>
      </c>
      <c r="H257" s="11">
        <f t="shared" si="102"/>
        <v>5</v>
      </c>
      <c r="I257" s="11">
        <f t="shared" si="103"/>
        <v>5</v>
      </c>
      <c r="J257" s="11">
        <f t="shared" si="104"/>
        <v>5</v>
      </c>
      <c r="K257" s="11">
        <f t="shared" si="105"/>
        <v>5</v>
      </c>
      <c r="L257" s="11">
        <f t="shared" si="106"/>
        <v>5</v>
      </c>
      <c r="M257" s="11">
        <f t="shared" si="107"/>
        <v>5</v>
      </c>
      <c r="N257" s="11">
        <f t="shared" si="108"/>
        <v>5</v>
      </c>
      <c r="O257" s="12"/>
      <c r="Q257" s="10">
        <v>1016</v>
      </c>
      <c r="R257" s="10" t="s">
        <v>25</v>
      </c>
      <c r="S257" s="11">
        <v>0</v>
      </c>
      <c r="T257" s="11">
        <v>0</v>
      </c>
      <c r="U257" s="11">
        <v>1</v>
      </c>
      <c r="V257" s="11">
        <v>2</v>
      </c>
      <c r="W257" s="11">
        <v>2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2">
        <f t="shared" si="109"/>
        <v>5</v>
      </c>
    </row>
    <row r="258" spans="1:31" x14ac:dyDescent="0.2">
      <c r="A258" s="10">
        <v>1017</v>
      </c>
      <c r="B258" s="10" t="s">
        <v>26</v>
      </c>
      <c r="C258" s="11">
        <f t="shared" si="98"/>
        <v>1</v>
      </c>
      <c r="D258" s="11">
        <f t="shared" si="110"/>
        <v>1</v>
      </c>
      <c r="E258" s="11">
        <f t="shared" si="99"/>
        <v>1</v>
      </c>
      <c r="F258" s="11">
        <f t="shared" si="100"/>
        <v>2</v>
      </c>
      <c r="G258" s="11">
        <f t="shared" si="101"/>
        <v>2</v>
      </c>
      <c r="H258" s="11">
        <f t="shared" si="102"/>
        <v>3</v>
      </c>
      <c r="I258" s="11">
        <f t="shared" si="103"/>
        <v>5</v>
      </c>
      <c r="J258" s="11">
        <f t="shared" si="104"/>
        <v>7</v>
      </c>
      <c r="K258" s="11">
        <f t="shared" si="105"/>
        <v>11</v>
      </c>
      <c r="L258" s="11">
        <f t="shared" si="106"/>
        <v>11</v>
      </c>
      <c r="M258" s="11">
        <f t="shared" si="107"/>
        <v>12</v>
      </c>
      <c r="N258" s="11">
        <f t="shared" si="108"/>
        <v>12</v>
      </c>
      <c r="O258" s="12"/>
      <c r="Q258" s="10">
        <v>1017</v>
      </c>
      <c r="R258" s="10" t="s">
        <v>26</v>
      </c>
      <c r="S258" s="11">
        <v>1</v>
      </c>
      <c r="T258" s="11">
        <v>0</v>
      </c>
      <c r="U258" s="11">
        <v>0</v>
      </c>
      <c r="V258" s="11">
        <v>1</v>
      </c>
      <c r="W258" s="11">
        <v>0</v>
      </c>
      <c r="X258" s="11">
        <v>1</v>
      </c>
      <c r="Y258" s="11">
        <v>2</v>
      </c>
      <c r="Z258" s="11">
        <v>2</v>
      </c>
      <c r="AA258" s="11">
        <v>4</v>
      </c>
      <c r="AB258" s="11">
        <v>0</v>
      </c>
      <c r="AC258" s="11">
        <v>1</v>
      </c>
      <c r="AD258" s="11">
        <v>0</v>
      </c>
      <c r="AE258" s="12">
        <f t="shared" si="109"/>
        <v>12</v>
      </c>
    </row>
    <row r="259" spans="1:31" x14ac:dyDescent="0.2">
      <c r="A259" s="10">
        <v>1018</v>
      </c>
      <c r="B259" s="10" t="s">
        <v>27</v>
      </c>
      <c r="C259" s="11">
        <f t="shared" si="98"/>
        <v>0</v>
      </c>
      <c r="D259" s="11">
        <f t="shared" si="110"/>
        <v>0</v>
      </c>
      <c r="E259" s="11">
        <f t="shared" si="99"/>
        <v>0</v>
      </c>
      <c r="F259" s="11">
        <f t="shared" si="100"/>
        <v>1</v>
      </c>
      <c r="G259" s="11">
        <f t="shared" si="101"/>
        <v>1</v>
      </c>
      <c r="H259" s="11">
        <f t="shared" si="102"/>
        <v>2</v>
      </c>
      <c r="I259" s="11">
        <f t="shared" si="103"/>
        <v>2</v>
      </c>
      <c r="J259" s="11">
        <f t="shared" si="104"/>
        <v>3</v>
      </c>
      <c r="K259" s="11">
        <f t="shared" si="105"/>
        <v>3</v>
      </c>
      <c r="L259" s="11">
        <f t="shared" si="106"/>
        <v>6</v>
      </c>
      <c r="M259" s="11">
        <f t="shared" si="107"/>
        <v>6</v>
      </c>
      <c r="N259" s="11">
        <f t="shared" si="108"/>
        <v>6</v>
      </c>
      <c r="O259" s="12"/>
      <c r="Q259" s="10">
        <v>1018</v>
      </c>
      <c r="R259" s="10" t="s">
        <v>27</v>
      </c>
      <c r="S259" s="11">
        <v>0</v>
      </c>
      <c r="T259" s="11">
        <v>0</v>
      </c>
      <c r="U259" s="11">
        <v>0</v>
      </c>
      <c r="V259" s="11">
        <v>1</v>
      </c>
      <c r="W259" s="11">
        <v>0</v>
      </c>
      <c r="X259" s="11">
        <v>1</v>
      </c>
      <c r="Y259" s="11">
        <v>0</v>
      </c>
      <c r="Z259" s="11">
        <v>1</v>
      </c>
      <c r="AA259" s="11">
        <v>0</v>
      </c>
      <c r="AB259" s="11">
        <v>3</v>
      </c>
      <c r="AC259" s="11">
        <v>0</v>
      </c>
      <c r="AD259" s="11">
        <v>0</v>
      </c>
      <c r="AE259" s="12">
        <f t="shared" si="109"/>
        <v>6</v>
      </c>
    </row>
    <row r="260" spans="1:31" x14ac:dyDescent="0.2">
      <c r="A260" s="10">
        <v>1019</v>
      </c>
      <c r="B260" s="10" t="s">
        <v>28</v>
      </c>
      <c r="C260" s="11">
        <f t="shared" si="98"/>
        <v>0</v>
      </c>
      <c r="D260" s="11">
        <f t="shared" si="110"/>
        <v>0</v>
      </c>
      <c r="E260" s="11">
        <f t="shared" si="99"/>
        <v>0</v>
      </c>
      <c r="F260" s="11">
        <f t="shared" si="100"/>
        <v>0</v>
      </c>
      <c r="G260" s="11">
        <f t="shared" si="101"/>
        <v>0</v>
      </c>
      <c r="H260" s="11">
        <f t="shared" si="102"/>
        <v>0</v>
      </c>
      <c r="I260" s="11">
        <f t="shared" si="103"/>
        <v>0</v>
      </c>
      <c r="J260" s="11">
        <f t="shared" si="104"/>
        <v>0</v>
      </c>
      <c r="K260" s="11">
        <f t="shared" si="105"/>
        <v>0</v>
      </c>
      <c r="L260" s="11">
        <f t="shared" si="106"/>
        <v>0</v>
      </c>
      <c r="M260" s="11">
        <f t="shared" si="107"/>
        <v>0</v>
      </c>
      <c r="N260" s="11">
        <f t="shared" si="108"/>
        <v>0</v>
      </c>
      <c r="O260" s="12"/>
      <c r="Q260" s="10">
        <v>1019</v>
      </c>
      <c r="R260" s="10" t="s">
        <v>28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2">
        <f t="shared" si="109"/>
        <v>0</v>
      </c>
    </row>
    <row r="261" spans="1:31" x14ac:dyDescent="0.2">
      <c r="A261" s="10">
        <v>1020</v>
      </c>
      <c r="B261" s="10" t="s">
        <v>29</v>
      </c>
      <c r="C261" s="11">
        <f t="shared" si="98"/>
        <v>0</v>
      </c>
      <c r="D261" s="11">
        <f t="shared" si="110"/>
        <v>2</v>
      </c>
      <c r="E261" s="11">
        <f t="shared" si="99"/>
        <v>2</v>
      </c>
      <c r="F261" s="11">
        <f t="shared" si="100"/>
        <v>3</v>
      </c>
      <c r="G261" s="11">
        <f t="shared" si="101"/>
        <v>3</v>
      </c>
      <c r="H261" s="11">
        <f t="shared" si="102"/>
        <v>3</v>
      </c>
      <c r="I261" s="11">
        <f t="shared" si="103"/>
        <v>3</v>
      </c>
      <c r="J261" s="11">
        <f t="shared" si="104"/>
        <v>3</v>
      </c>
      <c r="K261" s="11">
        <f t="shared" si="105"/>
        <v>3</v>
      </c>
      <c r="L261" s="11">
        <f t="shared" si="106"/>
        <v>3</v>
      </c>
      <c r="M261" s="11">
        <f t="shared" si="107"/>
        <v>3</v>
      </c>
      <c r="N261" s="11">
        <f t="shared" si="108"/>
        <v>3</v>
      </c>
      <c r="O261" s="12"/>
      <c r="Q261" s="10">
        <v>1020</v>
      </c>
      <c r="R261" s="10" t="s">
        <v>29</v>
      </c>
      <c r="S261" s="11">
        <v>0</v>
      </c>
      <c r="T261" s="11">
        <v>2</v>
      </c>
      <c r="U261" s="11">
        <v>0</v>
      </c>
      <c r="V261" s="11">
        <v>1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0</v>
      </c>
      <c r="AD261" s="11">
        <v>0</v>
      </c>
      <c r="AE261" s="12">
        <f t="shared" si="109"/>
        <v>3</v>
      </c>
    </row>
    <row r="262" spans="1:31" x14ac:dyDescent="0.2">
      <c r="A262" s="10">
        <v>1021</v>
      </c>
      <c r="B262" s="10" t="s">
        <v>30</v>
      </c>
      <c r="C262" s="11">
        <f t="shared" si="98"/>
        <v>0</v>
      </c>
      <c r="D262" s="11">
        <f t="shared" si="110"/>
        <v>1</v>
      </c>
      <c r="E262" s="11">
        <f t="shared" si="99"/>
        <v>1</v>
      </c>
      <c r="F262" s="11">
        <f t="shared" si="100"/>
        <v>2</v>
      </c>
      <c r="G262" s="11">
        <f t="shared" si="101"/>
        <v>9</v>
      </c>
      <c r="H262" s="11">
        <f t="shared" si="102"/>
        <v>9</v>
      </c>
      <c r="I262" s="11">
        <f t="shared" si="103"/>
        <v>10</v>
      </c>
      <c r="J262" s="11">
        <f t="shared" si="104"/>
        <v>10</v>
      </c>
      <c r="K262" s="11">
        <f t="shared" si="105"/>
        <v>17</v>
      </c>
      <c r="L262" s="11">
        <f t="shared" si="106"/>
        <v>17</v>
      </c>
      <c r="M262" s="11">
        <f t="shared" si="107"/>
        <v>18</v>
      </c>
      <c r="N262" s="11">
        <f t="shared" si="108"/>
        <v>18</v>
      </c>
      <c r="O262" s="12"/>
      <c r="Q262" s="10">
        <v>1021</v>
      </c>
      <c r="R262" s="10" t="s">
        <v>30</v>
      </c>
      <c r="S262" s="11">
        <v>0</v>
      </c>
      <c r="T262" s="11">
        <v>1</v>
      </c>
      <c r="U262" s="11">
        <v>0</v>
      </c>
      <c r="V262" s="11">
        <v>1</v>
      </c>
      <c r="W262" s="11">
        <v>7</v>
      </c>
      <c r="X262" s="11">
        <v>0</v>
      </c>
      <c r="Y262" s="11">
        <v>1</v>
      </c>
      <c r="Z262" s="11">
        <v>0</v>
      </c>
      <c r="AA262" s="11">
        <v>7</v>
      </c>
      <c r="AB262" s="11">
        <v>0</v>
      </c>
      <c r="AC262" s="11">
        <v>1</v>
      </c>
      <c r="AD262" s="11">
        <v>0</v>
      </c>
      <c r="AE262" s="12">
        <f t="shared" si="109"/>
        <v>18</v>
      </c>
    </row>
    <row r="263" spans="1:31" x14ac:dyDescent="0.2">
      <c r="A263" s="10">
        <v>1022</v>
      </c>
      <c r="B263" s="10" t="s">
        <v>31</v>
      </c>
      <c r="C263" s="11">
        <f t="shared" si="98"/>
        <v>0</v>
      </c>
      <c r="D263" s="11">
        <f t="shared" si="110"/>
        <v>4</v>
      </c>
      <c r="E263" s="11">
        <f t="shared" si="99"/>
        <v>17</v>
      </c>
      <c r="F263" s="11">
        <f t="shared" si="100"/>
        <v>17</v>
      </c>
      <c r="G263" s="11">
        <f t="shared" si="101"/>
        <v>22</v>
      </c>
      <c r="H263" s="11">
        <f t="shared" si="102"/>
        <v>23</v>
      </c>
      <c r="I263" s="11">
        <f t="shared" si="103"/>
        <v>23</v>
      </c>
      <c r="J263" s="11">
        <f t="shared" si="104"/>
        <v>45</v>
      </c>
      <c r="K263" s="11">
        <f t="shared" si="105"/>
        <v>57</v>
      </c>
      <c r="L263" s="11">
        <f t="shared" si="106"/>
        <v>67</v>
      </c>
      <c r="M263" s="11">
        <f t="shared" si="107"/>
        <v>73</v>
      </c>
      <c r="N263" s="11">
        <f t="shared" si="108"/>
        <v>73</v>
      </c>
      <c r="O263" s="12"/>
      <c r="Q263" s="10">
        <v>1022</v>
      </c>
      <c r="R263" s="10" t="s">
        <v>31</v>
      </c>
      <c r="S263" s="11">
        <v>0</v>
      </c>
      <c r="T263" s="11">
        <v>4</v>
      </c>
      <c r="U263" s="11">
        <v>13</v>
      </c>
      <c r="V263" s="11">
        <v>0</v>
      </c>
      <c r="W263" s="11">
        <v>5</v>
      </c>
      <c r="X263" s="11">
        <v>1</v>
      </c>
      <c r="Y263" s="11">
        <v>0</v>
      </c>
      <c r="Z263" s="11">
        <v>22</v>
      </c>
      <c r="AA263" s="11">
        <v>12</v>
      </c>
      <c r="AB263" s="11">
        <v>10</v>
      </c>
      <c r="AC263" s="11">
        <v>6</v>
      </c>
      <c r="AD263" s="11">
        <v>0</v>
      </c>
      <c r="AE263" s="12">
        <f t="shared" si="109"/>
        <v>73</v>
      </c>
    </row>
    <row r="264" spans="1:31" x14ac:dyDescent="0.2">
      <c r="A264" s="10">
        <v>1023</v>
      </c>
      <c r="B264" s="10" t="s">
        <v>32</v>
      </c>
      <c r="C264" s="11">
        <f t="shared" si="98"/>
        <v>0</v>
      </c>
      <c r="D264" s="11">
        <f t="shared" si="110"/>
        <v>0</v>
      </c>
      <c r="E264" s="11">
        <f t="shared" si="99"/>
        <v>1</v>
      </c>
      <c r="F264" s="11">
        <f t="shared" si="100"/>
        <v>2</v>
      </c>
      <c r="G264" s="11">
        <f t="shared" si="101"/>
        <v>2</v>
      </c>
      <c r="H264" s="11">
        <f t="shared" si="102"/>
        <v>2</v>
      </c>
      <c r="I264" s="11">
        <f t="shared" si="103"/>
        <v>2</v>
      </c>
      <c r="J264" s="11">
        <f t="shared" si="104"/>
        <v>2</v>
      </c>
      <c r="K264" s="11">
        <f t="shared" si="105"/>
        <v>2</v>
      </c>
      <c r="L264" s="11">
        <f t="shared" si="106"/>
        <v>2</v>
      </c>
      <c r="M264" s="11">
        <f t="shared" si="107"/>
        <v>2</v>
      </c>
      <c r="N264" s="11">
        <f t="shared" si="108"/>
        <v>2</v>
      </c>
      <c r="O264" s="12"/>
      <c r="Q264" s="10">
        <v>1023</v>
      </c>
      <c r="R264" s="10" t="s">
        <v>32</v>
      </c>
      <c r="S264" s="11">
        <v>0</v>
      </c>
      <c r="T264" s="11">
        <v>0</v>
      </c>
      <c r="U264" s="11">
        <v>1</v>
      </c>
      <c r="V264" s="11">
        <v>1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11">
        <v>0</v>
      </c>
      <c r="AD264" s="11">
        <v>0</v>
      </c>
      <c r="AE264" s="12">
        <f t="shared" si="109"/>
        <v>2</v>
      </c>
    </row>
    <row r="265" spans="1:31" x14ac:dyDescent="0.2">
      <c r="A265" s="10">
        <v>1024</v>
      </c>
      <c r="B265" s="10" t="s">
        <v>33</v>
      </c>
      <c r="C265" s="11">
        <f t="shared" si="98"/>
        <v>0</v>
      </c>
      <c r="D265" s="11">
        <f t="shared" si="110"/>
        <v>0</v>
      </c>
      <c r="E265" s="11">
        <f t="shared" si="99"/>
        <v>0</v>
      </c>
      <c r="F265" s="11">
        <f t="shared" si="100"/>
        <v>54</v>
      </c>
      <c r="G265" s="11">
        <f t="shared" si="101"/>
        <v>54</v>
      </c>
      <c r="H265" s="11">
        <f t="shared" si="102"/>
        <v>55</v>
      </c>
      <c r="I265" s="11">
        <f t="shared" si="103"/>
        <v>55</v>
      </c>
      <c r="J265" s="11">
        <f t="shared" si="104"/>
        <v>55</v>
      </c>
      <c r="K265" s="11">
        <f t="shared" si="105"/>
        <v>55</v>
      </c>
      <c r="L265" s="11">
        <f t="shared" si="106"/>
        <v>55</v>
      </c>
      <c r="M265" s="11">
        <f t="shared" si="107"/>
        <v>55</v>
      </c>
      <c r="N265" s="11">
        <f t="shared" si="108"/>
        <v>96</v>
      </c>
      <c r="O265" s="12"/>
      <c r="Q265" s="10">
        <v>1024</v>
      </c>
      <c r="R265" s="10" t="s">
        <v>33</v>
      </c>
      <c r="S265" s="11">
        <v>0</v>
      </c>
      <c r="T265" s="11">
        <v>0</v>
      </c>
      <c r="U265" s="11">
        <v>0</v>
      </c>
      <c r="V265" s="11">
        <v>54</v>
      </c>
      <c r="W265" s="11">
        <v>0</v>
      </c>
      <c r="X265" s="11">
        <v>1</v>
      </c>
      <c r="Y265" s="11">
        <v>0</v>
      </c>
      <c r="Z265" s="11">
        <v>0</v>
      </c>
      <c r="AA265" s="11">
        <v>0</v>
      </c>
      <c r="AB265" s="11">
        <v>0</v>
      </c>
      <c r="AC265" s="11">
        <v>0</v>
      </c>
      <c r="AD265" s="11">
        <v>41</v>
      </c>
      <c r="AE265" s="12">
        <f t="shared" si="109"/>
        <v>96</v>
      </c>
    </row>
    <row r="266" spans="1:31" x14ac:dyDescent="0.2">
      <c r="A266" s="10">
        <v>1025</v>
      </c>
      <c r="B266" s="10" t="s">
        <v>34</v>
      </c>
      <c r="C266" s="11">
        <f t="shared" si="98"/>
        <v>1</v>
      </c>
      <c r="D266" s="11">
        <f t="shared" si="110"/>
        <v>6</v>
      </c>
      <c r="E266" s="11">
        <f t="shared" si="99"/>
        <v>19</v>
      </c>
      <c r="F266" s="11">
        <f t="shared" si="100"/>
        <v>25</v>
      </c>
      <c r="G266" s="11">
        <f>+F266+W266</f>
        <v>25</v>
      </c>
      <c r="H266" s="11">
        <f t="shared" si="102"/>
        <v>25</v>
      </c>
      <c r="I266" s="11">
        <f t="shared" si="103"/>
        <v>44</v>
      </c>
      <c r="J266" s="11">
        <f t="shared" si="104"/>
        <v>44</v>
      </c>
      <c r="K266" s="11">
        <f t="shared" si="105"/>
        <v>253</v>
      </c>
      <c r="L266" s="11">
        <f t="shared" si="106"/>
        <v>355</v>
      </c>
      <c r="M266" s="11">
        <f t="shared" si="107"/>
        <v>369</v>
      </c>
      <c r="N266" s="11">
        <f t="shared" si="108"/>
        <v>376</v>
      </c>
      <c r="O266" s="12"/>
      <c r="Q266" s="10">
        <v>1025</v>
      </c>
      <c r="R266" s="10" t="s">
        <v>34</v>
      </c>
      <c r="S266" s="11">
        <v>1</v>
      </c>
      <c r="T266" s="11">
        <v>5</v>
      </c>
      <c r="U266" s="11">
        <v>13</v>
      </c>
      <c r="V266" s="11">
        <v>6</v>
      </c>
      <c r="W266" s="11">
        <v>0</v>
      </c>
      <c r="X266" s="11">
        <v>0</v>
      </c>
      <c r="Y266" s="11">
        <v>19</v>
      </c>
      <c r="Z266" s="11">
        <v>0</v>
      </c>
      <c r="AA266" s="11">
        <v>209</v>
      </c>
      <c r="AB266" s="11">
        <v>102</v>
      </c>
      <c r="AC266" s="11">
        <v>14</v>
      </c>
      <c r="AD266" s="11">
        <v>7</v>
      </c>
      <c r="AE266" s="12">
        <f t="shared" si="109"/>
        <v>376</v>
      </c>
    </row>
    <row r="267" spans="1:31" x14ac:dyDescent="0.2">
      <c r="A267" s="10">
        <v>1026</v>
      </c>
      <c r="B267" s="10" t="s">
        <v>35</v>
      </c>
      <c r="C267" s="11">
        <f t="shared" si="98"/>
        <v>0</v>
      </c>
      <c r="D267" s="11">
        <f t="shared" si="110"/>
        <v>0</v>
      </c>
      <c r="E267" s="11">
        <f t="shared" si="99"/>
        <v>8</v>
      </c>
      <c r="F267" s="11">
        <f t="shared" si="100"/>
        <v>10</v>
      </c>
      <c r="G267" s="11">
        <f t="shared" si="101"/>
        <v>12</v>
      </c>
      <c r="H267" s="11">
        <f t="shared" si="102"/>
        <v>12</v>
      </c>
      <c r="I267" s="11">
        <f t="shared" si="103"/>
        <v>12</v>
      </c>
      <c r="J267" s="11">
        <f t="shared" si="104"/>
        <v>14</v>
      </c>
      <c r="K267" s="11">
        <f t="shared" si="105"/>
        <v>14</v>
      </c>
      <c r="L267" s="11">
        <f t="shared" si="106"/>
        <v>14</v>
      </c>
      <c r="M267" s="11">
        <f t="shared" si="107"/>
        <v>16</v>
      </c>
      <c r="N267" s="11">
        <f t="shared" si="108"/>
        <v>17</v>
      </c>
      <c r="O267" s="12"/>
      <c r="Q267" s="10">
        <v>1026</v>
      </c>
      <c r="R267" s="10" t="s">
        <v>35</v>
      </c>
      <c r="S267" s="11">
        <v>0</v>
      </c>
      <c r="T267" s="11">
        <v>0</v>
      </c>
      <c r="U267" s="11">
        <v>8</v>
      </c>
      <c r="V267" s="11">
        <v>2</v>
      </c>
      <c r="W267" s="11">
        <v>2</v>
      </c>
      <c r="X267" s="11">
        <v>0</v>
      </c>
      <c r="Y267" s="11">
        <v>0</v>
      </c>
      <c r="Z267" s="11">
        <v>2</v>
      </c>
      <c r="AA267" s="11">
        <v>0</v>
      </c>
      <c r="AB267" s="11">
        <v>0</v>
      </c>
      <c r="AC267" s="11">
        <v>2</v>
      </c>
      <c r="AD267" s="11">
        <v>1</v>
      </c>
      <c r="AE267" s="12">
        <f t="shared" si="109"/>
        <v>17</v>
      </c>
    </row>
    <row r="268" spans="1:31" x14ac:dyDescent="0.2">
      <c r="A268" s="10">
        <v>1027</v>
      </c>
      <c r="B268" s="10" t="s">
        <v>36</v>
      </c>
      <c r="C268" s="11">
        <f t="shared" si="98"/>
        <v>0</v>
      </c>
      <c r="D268" s="11">
        <f t="shared" si="110"/>
        <v>0</v>
      </c>
      <c r="E268" s="11">
        <f t="shared" si="99"/>
        <v>2</v>
      </c>
      <c r="F268" s="11">
        <f t="shared" si="100"/>
        <v>4</v>
      </c>
      <c r="G268" s="11">
        <f t="shared" si="101"/>
        <v>4</v>
      </c>
      <c r="H268" s="11">
        <f t="shared" si="102"/>
        <v>4</v>
      </c>
      <c r="I268" s="11">
        <f t="shared" si="103"/>
        <v>4</v>
      </c>
      <c r="J268" s="11">
        <f t="shared" si="104"/>
        <v>4</v>
      </c>
      <c r="K268" s="11">
        <f t="shared" si="105"/>
        <v>4</v>
      </c>
      <c r="L268" s="11">
        <f t="shared" si="106"/>
        <v>4</v>
      </c>
      <c r="M268" s="11">
        <f t="shared" si="107"/>
        <v>4</v>
      </c>
      <c r="N268" s="11">
        <f t="shared" si="108"/>
        <v>4</v>
      </c>
      <c r="O268" s="12"/>
      <c r="Q268" s="10">
        <v>1027</v>
      </c>
      <c r="R268" s="10" t="s">
        <v>36</v>
      </c>
      <c r="S268" s="11">
        <v>0</v>
      </c>
      <c r="T268" s="11">
        <v>0</v>
      </c>
      <c r="U268" s="11">
        <v>2</v>
      </c>
      <c r="V268" s="11">
        <v>2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2">
        <f t="shared" si="109"/>
        <v>4</v>
      </c>
    </row>
    <row r="269" spans="1:31" x14ac:dyDescent="0.2">
      <c r="A269" s="10">
        <v>1028</v>
      </c>
      <c r="B269" s="10" t="s">
        <v>37</v>
      </c>
      <c r="C269" s="11">
        <f t="shared" si="98"/>
        <v>0</v>
      </c>
      <c r="D269" s="11">
        <f t="shared" si="110"/>
        <v>3</v>
      </c>
      <c r="E269" s="11">
        <f t="shared" si="99"/>
        <v>3</v>
      </c>
      <c r="F269" s="11">
        <f t="shared" si="100"/>
        <v>8</v>
      </c>
      <c r="G269" s="11">
        <f t="shared" si="101"/>
        <v>20</v>
      </c>
      <c r="H269" s="11">
        <f t="shared" si="102"/>
        <v>32</v>
      </c>
      <c r="I269" s="11">
        <f t="shared" si="103"/>
        <v>33</v>
      </c>
      <c r="J269" s="11">
        <f t="shared" si="104"/>
        <v>35</v>
      </c>
      <c r="K269" s="11">
        <f t="shared" si="105"/>
        <v>35</v>
      </c>
      <c r="L269" s="11">
        <f t="shared" si="106"/>
        <v>39</v>
      </c>
      <c r="M269" s="11">
        <f t="shared" si="107"/>
        <v>39</v>
      </c>
      <c r="N269" s="11">
        <f t="shared" si="108"/>
        <v>42</v>
      </c>
      <c r="O269" s="12"/>
      <c r="Q269" s="10">
        <v>1028</v>
      </c>
      <c r="R269" s="10" t="s">
        <v>37</v>
      </c>
      <c r="S269" s="11">
        <v>0</v>
      </c>
      <c r="T269" s="11">
        <v>3</v>
      </c>
      <c r="U269" s="11">
        <v>0</v>
      </c>
      <c r="V269" s="11">
        <v>5</v>
      </c>
      <c r="W269" s="11">
        <v>12</v>
      </c>
      <c r="X269" s="11">
        <v>12</v>
      </c>
      <c r="Y269" s="11">
        <v>1</v>
      </c>
      <c r="Z269" s="11">
        <v>2</v>
      </c>
      <c r="AA269" s="11">
        <v>0</v>
      </c>
      <c r="AB269" s="11">
        <v>4</v>
      </c>
      <c r="AC269" s="11">
        <v>0</v>
      </c>
      <c r="AD269" s="11">
        <v>3</v>
      </c>
      <c r="AE269" s="12">
        <f t="shared" si="109"/>
        <v>42</v>
      </c>
    </row>
    <row r="270" spans="1:31" x14ac:dyDescent="0.2">
      <c r="A270" s="10">
        <v>1029</v>
      </c>
      <c r="B270" s="10" t="s">
        <v>38</v>
      </c>
      <c r="C270" s="11">
        <f t="shared" si="98"/>
        <v>0</v>
      </c>
      <c r="D270" s="11">
        <f t="shared" si="110"/>
        <v>0</v>
      </c>
      <c r="E270" s="11">
        <f t="shared" si="99"/>
        <v>0</v>
      </c>
      <c r="F270" s="11">
        <f t="shared" si="100"/>
        <v>0</v>
      </c>
      <c r="G270" s="11">
        <f t="shared" si="101"/>
        <v>0</v>
      </c>
      <c r="H270" s="11">
        <f t="shared" si="102"/>
        <v>0</v>
      </c>
      <c r="I270" s="11">
        <f t="shared" si="103"/>
        <v>2</v>
      </c>
      <c r="J270" s="11">
        <f t="shared" si="104"/>
        <v>2</v>
      </c>
      <c r="K270" s="11">
        <f t="shared" si="105"/>
        <v>2</v>
      </c>
      <c r="L270" s="11">
        <f t="shared" si="106"/>
        <v>2</v>
      </c>
      <c r="M270" s="11">
        <f t="shared" si="107"/>
        <v>2</v>
      </c>
      <c r="N270" s="11">
        <f t="shared" si="108"/>
        <v>2</v>
      </c>
      <c r="O270" s="12"/>
      <c r="Q270" s="10">
        <v>1029</v>
      </c>
      <c r="R270" s="10" t="s">
        <v>38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2</v>
      </c>
      <c r="Z270" s="11">
        <v>0</v>
      </c>
      <c r="AA270" s="11">
        <v>0</v>
      </c>
      <c r="AB270" s="11">
        <v>0</v>
      </c>
      <c r="AC270" s="11">
        <v>0</v>
      </c>
      <c r="AD270" s="11">
        <v>0</v>
      </c>
      <c r="AE270" s="12">
        <f t="shared" si="109"/>
        <v>2</v>
      </c>
    </row>
    <row r="271" spans="1:31" x14ac:dyDescent="0.2">
      <c r="A271" s="15">
        <v>1030</v>
      </c>
      <c r="B271" s="15" t="s">
        <v>18</v>
      </c>
      <c r="C271" s="16">
        <f t="shared" si="98"/>
        <v>0</v>
      </c>
      <c r="D271" s="16">
        <f t="shared" si="110"/>
        <v>0</v>
      </c>
      <c r="E271" s="16">
        <f t="shared" si="99"/>
        <v>0</v>
      </c>
      <c r="F271" s="16">
        <f t="shared" si="100"/>
        <v>5</v>
      </c>
      <c r="G271" s="16">
        <f t="shared" si="101"/>
        <v>6</v>
      </c>
      <c r="H271" s="16">
        <f t="shared" si="102"/>
        <v>6</v>
      </c>
      <c r="I271" s="16">
        <f t="shared" si="103"/>
        <v>8</v>
      </c>
      <c r="J271" s="16">
        <f t="shared" si="104"/>
        <v>8</v>
      </c>
      <c r="K271" s="16">
        <f t="shared" si="105"/>
        <v>8</v>
      </c>
      <c r="L271" s="16">
        <f t="shared" si="106"/>
        <v>8</v>
      </c>
      <c r="M271" s="16">
        <f t="shared" si="107"/>
        <v>8</v>
      </c>
      <c r="N271" s="16">
        <f t="shared" si="108"/>
        <v>8</v>
      </c>
      <c r="O271" s="17"/>
      <c r="Q271" s="15">
        <v>1030</v>
      </c>
      <c r="R271" s="15" t="s">
        <v>18</v>
      </c>
      <c r="S271" s="16">
        <v>0</v>
      </c>
      <c r="T271" s="16">
        <v>0</v>
      </c>
      <c r="U271" s="16">
        <v>0</v>
      </c>
      <c r="V271" s="16">
        <v>5</v>
      </c>
      <c r="W271" s="16">
        <v>1</v>
      </c>
      <c r="X271" s="16">
        <v>0</v>
      </c>
      <c r="Y271" s="16">
        <v>2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7">
        <f t="shared" si="109"/>
        <v>8</v>
      </c>
    </row>
    <row r="272" spans="1:31" x14ac:dyDescent="0.2">
      <c r="A272" s="4">
        <v>10300</v>
      </c>
      <c r="B272" s="4" t="s">
        <v>55</v>
      </c>
      <c r="C272" s="5">
        <f>SUM(C245:C271)</f>
        <v>313</v>
      </c>
      <c r="D272" s="5">
        <f t="shared" ref="D272:N272" si="111">SUM(D245:D271)</f>
        <v>588</v>
      </c>
      <c r="E272" s="5">
        <f t="shared" si="111"/>
        <v>681</v>
      </c>
      <c r="F272" s="5">
        <f t="shared" si="111"/>
        <v>813</v>
      </c>
      <c r="G272" s="5">
        <f t="shared" si="111"/>
        <v>927</v>
      </c>
      <c r="H272" s="5">
        <f t="shared" si="111"/>
        <v>1046</v>
      </c>
      <c r="I272" s="5">
        <f t="shared" si="111"/>
        <v>1173</v>
      </c>
      <c r="J272" s="5">
        <f t="shared" si="111"/>
        <v>1302</v>
      </c>
      <c r="K272" s="5">
        <f t="shared" si="111"/>
        <v>1593</v>
      </c>
      <c r="L272" s="5">
        <f t="shared" si="111"/>
        <v>1739</v>
      </c>
      <c r="M272" s="5">
        <f t="shared" si="111"/>
        <v>1810</v>
      </c>
      <c r="N272" s="5">
        <f t="shared" si="111"/>
        <v>1881</v>
      </c>
      <c r="O272" s="6"/>
      <c r="Q272" s="4">
        <v>10300</v>
      </c>
      <c r="R272" s="4" t="s">
        <v>55</v>
      </c>
      <c r="S272" s="5">
        <f t="shared" ref="S272:AD272" si="112">SUM(S245:S271)</f>
        <v>313</v>
      </c>
      <c r="T272" s="5">
        <f t="shared" si="112"/>
        <v>275</v>
      </c>
      <c r="U272" s="5">
        <f t="shared" si="112"/>
        <v>93</v>
      </c>
      <c r="V272" s="5">
        <f t="shared" si="112"/>
        <v>132</v>
      </c>
      <c r="W272" s="5">
        <f t="shared" si="112"/>
        <v>114</v>
      </c>
      <c r="X272" s="5">
        <f t="shared" si="112"/>
        <v>119</v>
      </c>
      <c r="Y272" s="5">
        <f t="shared" si="112"/>
        <v>127</v>
      </c>
      <c r="Z272" s="5">
        <f t="shared" si="112"/>
        <v>129</v>
      </c>
      <c r="AA272" s="5">
        <f t="shared" si="112"/>
        <v>291</v>
      </c>
      <c r="AB272" s="5">
        <f t="shared" si="112"/>
        <v>146</v>
      </c>
      <c r="AC272" s="5">
        <f t="shared" si="112"/>
        <v>71</v>
      </c>
      <c r="AD272" s="5">
        <f t="shared" si="112"/>
        <v>71</v>
      </c>
      <c r="AE272" s="6">
        <f>SUM(S272:AD272)</f>
        <v>1881</v>
      </c>
    </row>
    <row r="274" spans="1:31" x14ac:dyDescent="0.2">
      <c r="A274" s="3" t="s">
        <v>73</v>
      </c>
      <c r="B274" s="373" t="s">
        <v>152</v>
      </c>
      <c r="C274" s="3" t="s">
        <v>0</v>
      </c>
      <c r="D274" s="3" t="s">
        <v>1</v>
      </c>
      <c r="E274" s="3" t="s">
        <v>2</v>
      </c>
      <c r="F274" s="3" t="s">
        <v>3</v>
      </c>
      <c r="G274" s="3" t="s">
        <v>4</v>
      </c>
      <c r="H274" s="3" t="s">
        <v>5</v>
      </c>
      <c r="I274" s="3" t="s">
        <v>6</v>
      </c>
      <c r="J274" s="3" t="s">
        <v>7</v>
      </c>
      <c r="K274" s="3" t="s">
        <v>8</v>
      </c>
      <c r="L274" s="3" t="s">
        <v>9</v>
      </c>
      <c r="M274" s="3" t="s">
        <v>10</v>
      </c>
      <c r="N274" s="3" t="s">
        <v>11</v>
      </c>
      <c r="O274" s="3" t="s">
        <v>55</v>
      </c>
      <c r="Q274" s="3" t="s">
        <v>144</v>
      </c>
      <c r="R274" s="373" t="s">
        <v>152</v>
      </c>
      <c r="S274" s="3" t="s">
        <v>0</v>
      </c>
      <c r="T274" s="3" t="s">
        <v>1</v>
      </c>
      <c r="U274" s="3" t="s">
        <v>2</v>
      </c>
      <c r="V274" s="3" t="s">
        <v>3</v>
      </c>
      <c r="W274" s="3" t="s">
        <v>4</v>
      </c>
      <c r="X274" s="3" t="s">
        <v>5</v>
      </c>
      <c r="Y274" s="3" t="s">
        <v>6</v>
      </c>
      <c r="Z274" s="3" t="s">
        <v>7</v>
      </c>
      <c r="AA274" s="3" t="s">
        <v>8</v>
      </c>
      <c r="AB274" s="3" t="s">
        <v>9</v>
      </c>
      <c r="AC274" s="3" t="s">
        <v>10</v>
      </c>
      <c r="AD274" s="3" t="s">
        <v>11</v>
      </c>
      <c r="AE274" s="3" t="s">
        <v>55</v>
      </c>
    </row>
    <row r="275" spans="1:31" x14ac:dyDescent="0.2">
      <c r="A275" s="7">
        <v>1004</v>
      </c>
      <c r="B275" s="10" t="s">
        <v>94</v>
      </c>
      <c r="C275" s="8">
        <f>+S275</f>
        <v>0</v>
      </c>
      <c r="D275" s="8">
        <f t="shared" ref="D275:N298" si="113">+C275+T275</f>
        <v>0</v>
      </c>
      <c r="E275" s="8">
        <f t="shared" si="113"/>
        <v>0</v>
      </c>
      <c r="F275" s="8">
        <f t="shared" si="113"/>
        <v>0</v>
      </c>
      <c r="G275" s="8">
        <f t="shared" si="113"/>
        <v>0</v>
      </c>
      <c r="H275" s="8">
        <f t="shared" si="113"/>
        <v>0</v>
      </c>
      <c r="I275" s="8">
        <f t="shared" si="113"/>
        <v>0</v>
      </c>
      <c r="J275" s="8">
        <f t="shared" si="113"/>
        <v>0</v>
      </c>
      <c r="K275" s="8">
        <f t="shared" si="113"/>
        <v>0</v>
      </c>
      <c r="L275" s="8">
        <f t="shared" si="113"/>
        <v>0</v>
      </c>
      <c r="M275" s="8">
        <f t="shared" si="113"/>
        <v>0</v>
      </c>
      <c r="N275" s="8">
        <f t="shared" si="113"/>
        <v>0</v>
      </c>
      <c r="O275" s="9"/>
      <c r="Q275" s="7">
        <v>1004</v>
      </c>
      <c r="R275" s="10" t="s">
        <v>94</v>
      </c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9">
        <f>SUM(S275:AD275)</f>
        <v>0</v>
      </c>
    </row>
    <row r="276" spans="1:31" x14ac:dyDescent="0.2">
      <c r="A276" s="10">
        <v>1005</v>
      </c>
      <c r="B276" s="10" t="s">
        <v>13</v>
      </c>
      <c r="C276" s="11">
        <f t="shared" ref="C276:C301" si="114">+S276</f>
        <v>0</v>
      </c>
      <c r="D276" s="11">
        <f t="shared" si="113"/>
        <v>0</v>
      </c>
      <c r="E276" s="11">
        <f t="shared" si="113"/>
        <v>0</v>
      </c>
      <c r="F276" s="11">
        <f t="shared" si="113"/>
        <v>0</v>
      </c>
      <c r="G276" s="11">
        <f t="shared" si="113"/>
        <v>0</v>
      </c>
      <c r="H276" s="11">
        <f t="shared" si="113"/>
        <v>0</v>
      </c>
      <c r="I276" s="11">
        <f t="shared" si="113"/>
        <v>0</v>
      </c>
      <c r="J276" s="11">
        <f t="shared" si="113"/>
        <v>0</v>
      </c>
      <c r="K276" s="11">
        <f t="shared" si="113"/>
        <v>0</v>
      </c>
      <c r="L276" s="11">
        <f t="shared" si="113"/>
        <v>0</v>
      </c>
      <c r="M276" s="11">
        <f t="shared" si="113"/>
        <v>0</v>
      </c>
      <c r="N276" s="11">
        <f t="shared" si="113"/>
        <v>0</v>
      </c>
      <c r="O276" s="12"/>
      <c r="Q276" s="10">
        <v>1005</v>
      </c>
      <c r="R276" s="10" t="s">
        <v>13</v>
      </c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2">
        <f t="shared" ref="AE276:AE295" si="115">SUM(S276:AD276)</f>
        <v>0</v>
      </c>
    </row>
    <row r="277" spans="1:31" x14ac:dyDescent="0.2">
      <c r="A277" s="10">
        <v>1006</v>
      </c>
      <c r="B277" s="10" t="s">
        <v>14</v>
      </c>
      <c r="C277" s="11">
        <f t="shared" si="114"/>
        <v>0</v>
      </c>
      <c r="D277" s="11">
        <f t="shared" si="113"/>
        <v>0</v>
      </c>
      <c r="E277" s="11">
        <f t="shared" si="113"/>
        <v>0</v>
      </c>
      <c r="F277" s="11">
        <f t="shared" si="113"/>
        <v>0</v>
      </c>
      <c r="G277" s="11">
        <f t="shared" si="113"/>
        <v>0</v>
      </c>
      <c r="H277" s="11">
        <f t="shared" si="113"/>
        <v>0</v>
      </c>
      <c r="I277" s="11">
        <f t="shared" si="113"/>
        <v>0</v>
      </c>
      <c r="J277" s="11">
        <f t="shared" si="113"/>
        <v>0</v>
      </c>
      <c r="K277" s="11">
        <f t="shared" si="113"/>
        <v>0</v>
      </c>
      <c r="L277" s="11">
        <f t="shared" si="113"/>
        <v>0</v>
      </c>
      <c r="M277" s="11">
        <f t="shared" si="113"/>
        <v>0</v>
      </c>
      <c r="N277" s="11">
        <f t="shared" si="113"/>
        <v>0</v>
      </c>
      <c r="O277" s="12"/>
      <c r="Q277" s="10">
        <v>1006</v>
      </c>
      <c r="R277" s="10" t="s">
        <v>14</v>
      </c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2">
        <f t="shared" si="115"/>
        <v>0</v>
      </c>
    </row>
    <row r="278" spans="1:31" x14ac:dyDescent="0.2">
      <c r="A278" s="10">
        <v>1007</v>
      </c>
      <c r="B278" s="10" t="s">
        <v>15</v>
      </c>
      <c r="C278" s="11">
        <f t="shared" si="114"/>
        <v>0</v>
      </c>
      <c r="D278" s="11">
        <f t="shared" si="113"/>
        <v>0</v>
      </c>
      <c r="E278" s="11">
        <f t="shared" si="113"/>
        <v>0</v>
      </c>
      <c r="F278" s="11">
        <f t="shared" si="113"/>
        <v>0</v>
      </c>
      <c r="G278" s="11">
        <f t="shared" si="113"/>
        <v>0</v>
      </c>
      <c r="H278" s="11">
        <f t="shared" si="113"/>
        <v>0</v>
      </c>
      <c r="I278" s="11">
        <f t="shared" si="113"/>
        <v>0</v>
      </c>
      <c r="J278" s="11">
        <f t="shared" si="113"/>
        <v>0</v>
      </c>
      <c r="K278" s="11">
        <f t="shared" si="113"/>
        <v>0</v>
      </c>
      <c r="L278" s="11">
        <f t="shared" si="113"/>
        <v>0</v>
      </c>
      <c r="M278" s="11">
        <f t="shared" si="113"/>
        <v>0</v>
      </c>
      <c r="N278" s="11">
        <f t="shared" si="113"/>
        <v>0</v>
      </c>
      <c r="O278" s="12"/>
      <c r="Q278" s="10">
        <v>1007</v>
      </c>
      <c r="R278" s="10" t="s">
        <v>15</v>
      </c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2">
        <f t="shared" si="115"/>
        <v>0</v>
      </c>
    </row>
    <row r="279" spans="1:31" x14ac:dyDescent="0.2">
      <c r="A279" s="10">
        <v>1008</v>
      </c>
      <c r="B279" s="10" t="s">
        <v>16</v>
      </c>
      <c r="C279" s="11">
        <f t="shared" si="114"/>
        <v>0</v>
      </c>
      <c r="D279" s="11">
        <f t="shared" si="113"/>
        <v>0</v>
      </c>
      <c r="E279" s="11">
        <f t="shared" si="113"/>
        <v>0</v>
      </c>
      <c r="F279" s="11">
        <f t="shared" si="113"/>
        <v>0</v>
      </c>
      <c r="G279" s="11">
        <f t="shared" si="113"/>
        <v>0</v>
      </c>
      <c r="H279" s="11">
        <f t="shared" si="113"/>
        <v>0</v>
      </c>
      <c r="I279" s="11">
        <f t="shared" si="113"/>
        <v>0</v>
      </c>
      <c r="J279" s="11">
        <f t="shared" si="113"/>
        <v>0</v>
      </c>
      <c r="K279" s="11">
        <f t="shared" si="113"/>
        <v>0</v>
      </c>
      <c r="L279" s="11">
        <f t="shared" si="113"/>
        <v>0</v>
      </c>
      <c r="M279" s="11">
        <f t="shared" si="113"/>
        <v>0</v>
      </c>
      <c r="N279" s="11">
        <f t="shared" si="113"/>
        <v>0</v>
      </c>
      <c r="O279" s="12"/>
      <c r="Q279" s="10">
        <v>1008</v>
      </c>
      <c r="R279" s="10" t="s">
        <v>16</v>
      </c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2">
        <f t="shared" si="115"/>
        <v>0</v>
      </c>
    </row>
    <row r="280" spans="1:31" x14ac:dyDescent="0.2">
      <c r="A280" s="10">
        <v>1009</v>
      </c>
      <c r="B280" s="10" t="s">
        <v>17</v>
      </c>
      <c r="C280" s="11">
        <f t="shared" si="114"/>
        <v>0</v>
      </c>
      <c r="D280" s="11">
        <f t="shared" si="113"/>
        <v>0</v>
      </c>
      <c r="E280" s="11">
        <f t="shared" si="113"/>
        <v>0</v>
      </c>
      <c r="F280" s="11">
        <f t="shared" si="113"/>
        <v>0</v>
      </c>
      <c r="G280" s="11">
        <f t="shared" si="113"/>
        <v>0</v>
      </c>
      <c r="H280" s="11">
        <f t="shared" si="113"/>
        <v>0</v>
      </c>
      <c r="I280" s="11">
        <f t="shared" si="113"/>
        <v>0</v>
      </c>
      <c r="J280" s="11">
        <f t="shared" si="113"/>
        <v>0</v>
      </c>
      <c r="K280" s="11">
        <f t="shared" si="113"/>
        <v>0</v>
      </c>
      <c r="L280" s="11">
        <f t="shared" si="113"/>
        <v>0</v>
      </c>
      <c r="M280" s="11">
        <f t="shared" si="113"/>
        <v>0</v>
      </c>
      <c r="N280" s="11">
        <f t="shared" si="113"/>
        <v>0</v>
      </c>
      <c r="O280" s="12"/>
      <c r="Q280" s="10">
        <v>1009</v>
      </c>
      <c r="R280" s="10" t="s">
        <v>17</v>
      </c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2">
        <f t="shared" si="115"/>
        <v>0</v>
      </c>
    </row>
    <row r="281" spans="1:31" x14ac:dyDescent="0.2">
      <c r="A281" s="10">
        <v>1010</v>
      </c>
      <c r="B281" s="10" t="s">
        <v>19</v>
      </c>
      <c r="C281" s="11">
        <f t="shared" si="114"/>
        <v>0</v>
      </c>
      <c r="D281" s="11">
        <f t="shared" si="113"/>
        <v>0</v>
      </c>
      <c r="E281" s="11">
        <f t="shared" si="113"/>
        <v>0</v>
      </c>
      <c r="F281" s="11">
        <f t="shared" si="113"/>
        <v>0</v>
      </c>
      <c r="G281" s="11">
        <f t="shared" si="113"/>
        <v>0</v>
      </c>
      <c r="H281" s="11">
        <f t="shared" si="113"/>
        <v>0</v>
      </c>
      <c r="I281" s="11">
        <f t="shared" si="113"/>
        <v>0</v>
      </c>
      <c r="J281" s="11">
        <f t="shared" si="113"/>
        <v>0</v>
      </c>
      <c r="K281" s="11">
        <f t="shared" si="113"/>
        <v>0</v>
      </c>
      <c r="L281" s="11">
        <f t="shared" si="113"/>
        <v>0</v>
      </c>
      <c r="M281" s="11">
        <f t="shared" si="113"/>
        <v>0</v>
      </c>
      <c r="N281" s="11">
        <f t="shared" si="113"/>
        <v>0</v>
      </c>
      <c r="O281" s="12"/>
      <c r="Q281" s="10">
        <v>1010</v>
      </c>
      <c r="R281" s="10" t="s">
        <v>19</v>
      </c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2">
        <f t="shared" si="115"/>
        <v>0</v>
      </c>
    </row>
    <row r="282" spans="1:31" x14ac:dyDescent="0.2">
      <c r="A282" s="10">
        <v>1011</v>
      </c>
      <c r="B282" s="10" t="s">
        <v>20</v>
      </c>
      <c r="C282" s="11">
        <f t="shared" si="114"/>
        <v>0</v>
      </c>
      <c r="D282" s="11">
        <f t="shared" si="113"/>
        <v>0</v>
      </c>
      <c r="E282" s="11">
        <f t="shared" si="113"/>
        <v>0</v>
      </c>
      <c r="F282" s="11">
        <f t="shared" si="113"/>
        <v>0</v>
      </c>
      <c r="G282" s="11">
        <f t="shared" si="113"/>
        <v>0</v>
      </c>
      <c r="H282" s="11">
        <f t="shared" si="113"/>
        <v>0</v>
      </c>
      <c r="I282" s="11">
        <f t="shared" si="113"/>
        <v>0</v>
      </c>
      <c r="J282" s="11">
        <f t="shared" si="113"/>
        <v>0</v>
      </c>
      <c r="K282" s="11">
        <f t="shared" si="113"/>
        <v>0</v>
      </c>
      <c r="L282" s="11">
        <f t="shared" si="113"/>
        <v>0</v>
      </c>
      <c r="M282" s="11">
        <f t="shared" si="113"/>
        <v>0</v>
      </c>
      <c r="N282" s="11">
        <f t="shared" si="113"/>
        <v>0</v>
      </c>
      <c r="O282" s="12"/>
      <c r="Q282" s="10">
        <v>1011</v>
      </c>
      <c r="R282" s="10" t="s">
        <v>20</v>
      </c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2">
        <f t="shared" si="115"/>
        <v>0</v>
      </c>
    </row>
    <row r="283" spans="1:31" x14ac:dyDescent="0.2">
      <c r="A283" s="10">
        <v>1012</v>
      </c>
      <c r="B283" s="10" t="s">
        <v>21</v>
      </c>
      <c r="C283" s="11">
        <f t="shared" si="114"/>
        <v>0</v>
      </c>
      <c r="D283" s="11">
        <f t="shared" si="113"/>
        <v>0</v>
      </c>
      <c r="E283" s="11">
        <f t="shared" si="113"/>
        <v>0</v>
      </c>
      <c r="F283" s="11">
        <f t="shared" si="113"/>
        <v>0</v>
      </c>
      <c r="G283" s="11">
        <f t="shared" si="113"/>
        <v>0</v>
      </c>
      <c r="H283" s="11">
        <f t="shared" si="113"/>
        <v>0</v>
      </c>
      <c r="I283" s="11">
        <f t="shared" si="113"/>
        <v>0</v>
      </c>
      <c r="J283" s="11">
        <f t="shared" si="113"/>
        <v>0</v>
      </c>
      <c r="K283" s="11">
        <f t="shared" si="113"/>
        <v>0</v>
      </c>
      <c r="L283" s="11">
        <f t="shared" si="113"/>
        <v>0</v>
      </c>
      <c r="M283" s="11">
        <f t="shared" si="113"/>
        <v>0</v>
      </c>
      <c r="N283" s="11">
        <f t="shared" si="113"/>
        <v>0</v>
      </c>
      <c r="O283" s="12"/>
      <c r="Q283" s="10">
        <v>1012</v>
      </c>
      <c r="R283" s="10" t="s">
        <v>21</v>
      </c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2">
        <f t="shared" si="115"/>
        <v>0</v>
      </c>
    </row>
    <row r="284" spans="1:31" x14ac:dyDescent="0.2">
      <c r="A284" s="10">
        <v>1013</v>
      </c>
      <c r="B284" s="10" t="s">
        <v>22</v>
      </c>
      <c r="C284" s="11">
        <f t="shared" si="114"/>
        <v>0</v>
      </c>
      <c r="D284" s="11">
        <f t="shared" si="113"/>
        <v>0</v>
      </c>
      <c r="E284" s="11">
        <f t="shared" si="113"/>
        <v>0</v>
      </c>
      <c r="F284" s="11">
        <f t="shared" si="113"/>
        <v>0</v>
      </c>
      <c r="G284" s="11">
        <f t="shared" si="113"/>
        <v>0</v>
      </c>
      <c r="H284" s="11">
        <f t="shared" si="113"/>
        <v>0</v>
      </c>
      <c r="I284" s="11">
        <f t="shared" si="113"/>
        <v>0</v>
      </c>
      <c r="J284" s="11">
        <f t="shared" si="113"/>
        <v>0</v>
      </c>
      <c r="K284" s="11">
        <f t="shared" si="113"/>
        <v>0</v>
      </c>
      <c r="L284" s="11">
        <f t="shared" si="113"/>
        <v>0</v>
      </c>
      <c r="M284" s="11">
        <f t="shared" si="113"/>
        <v>0</v>
      </c>
      <c r="N284" s="11">
        <f t="shared" si="113"/>
        <v>0</v>
      </c>
      <c r="O284" s="12"/>
      <c r="Q284" s="10">
        <v>1013</v>
      </c>
      <c r="R284" s="10" t="s">
        <v>22</v>
      </c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2">
        <f t="shared" si="115"/>
        <v>0</v>
      </c>
    </row>
    <row r="285" spans="1:31" x14ac:dyDescent="0.2">
      <c r="A285" s="10">
        <v>1014</v>
      </c>
      <c r="B285" s="10" t="s">
        <v>23</v>
      </c>
      <c r="C285" s="11">
        <f t="shared" si="114"/>
        <v>0</v>
      </c>
      <c r="D285" s="11">
        <f t="shared" si="113"/>
        <v>0</v>
      </c>
      <c r="E285" s="11">
        <f t="shared" si="113"/>
        <v>0</v>
      </c>
      <c r="F285" s="11">
        <f t="shared" si="113"/>
        <v>0</v>
      </c>
      <c r="G285" s="11">
        <f t="shared" si="113"/>
        <v>0</v>
      </c>
      <c r="H285" s="11">
        <f t="shared" si="113"/>
        <v>0</v>
      </c>
      <c r="I285" s="11">
        <f t="shared" si="113"/>
        <v>0</v>
      </c>
      <c r="J285" s="11">
        <f t="shared" si="113"/>
        <v>0</v>
      </c>
      <c r="K285" s="11">
        <f t="shared" si="113"/>
        <v>0</v>
      </c>
      <c r="L285" s="11">
        <f t="shared" si="113"/>
        <v>0</v>
      </c>
      <c r="M285" s="11">
        <f t="shared" si="113"/>
        <v>0</v>
      </c>
      <c r="N285" s="11">
        <f t="shared" si="113"/>
        <v>0</v>
      </c>
      <c r="O285" s="12"/>
      <c r="Q285" s="10">
        <v>1014</v>
      </c>
      <c r="R285" s="10" t="s">
        <v>23</v>
      </c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2">
        <f t="shared" si="115"/>
        <v>0</v>
      </c>
    </row>
    <row r="286" spans="1:31" x14ac:dyDescent="0.2">
      <c r="A286" s="10">
        <v>1015</v>
      </c>
      <c r="B286" s="10" t="s">
        <v>24</v>
      </c>
      <c r="C286" s="11">
        <f t="shared" si="114"/>
        <v>0</v>
      </c>
      <c r="D286" s="11">
        <f t="shared" si="113"/>
        <v>0</v>
      </c>
      <c r="E286" s="11">
        <f t="shared" si="113"/>
        <v>0</v>
      </c>
      <c r="F286" s="11">
        <f t="shared" si="113"/>
        <v>0</v>
      </c>
      <c r="G286" s="11">
        <f t="shared" si="113"/>
        <v>0</v>
      </c>
      <c r="H286" s="11">
        <f t="shared" si="113"/>
        <v>0</v>
      </c>
      <c r="I286" s="11">
        <f t="shared" si="113"/>
        <v>0</v>
      </c>
      <c r="J286" s="11">
        <f t="shared" si="113"/>
        <v>0</v>
      </c>
      <c r="K286" s="11">
        <f t="shared" si="113"/>
        <v>0</v>
      </c>
      <c r="L286" s="11">
        <f t="shared" si="113"/>
        <v>0</v>
      </c>
      <c r="M286" s="11">
        <f t="shared" si="113"/>
        <v>0</v>
      </c>
      <c r="N286" s="11">
        <f t="shared" si="113"/>
        <v>0</v>
      </c>
      <c r="O286" s="12"/>
      <c r="Q286" s="10">
        <v>1015</v>
      </c>
      <c r="R286" s="10" t="s">
        <v>24</v>
      </c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2">
        <f t="shared" si="115"/>
        <v>0</v>
      </c>
    </row>
    <row r="287" spans="1:31" x14ac:dyDescent="0.2">
      <c r="A287" s="10">
        <v>1016</v>
      </c>
      <c r="B287" s="10" t="s">
        <v>25</v>
      </c>
      <c r="C287" s="11">
        <f t="shared" si="114"/>
        <v>0</v>
      </c>
      <c r="D287" s="11">
        <f t="shared" si="113"/>
        <v>0</v>
      </c>
      <c r="E287" s="11">
        <f t="shared" si="113"/>
        <v>0</v>
      </c>
      <c r="F287" s="11">
        <f t="shared" si="113"/>
        <v>0</v>
      </c>
      <c r="G287" s="11">
        <f t="shared" si="113"/>
        <v>0</v>
      </c>
      <c r="H287" s="11">
        <f t="shared" si="113"/>
        <v>0</v>
      </c>
      <c r="I287" s="11">
        <f t="shared" si="113"/>
        <v>0</v>
      </c>
      <c r="J287" s="11">
        <f t="shared" si="113"/>
        <v>0</v>
      </c>
      <c r="K287" s="11">
        <f t="shared" si="113"/>
        <v>0</v>
      </c>
      <c r="L287" s="11">
        <f t="shared" si="113"/>
        <v>0</v>
      </c>
      <c r="M287" s="11">
        <f t="shared" si="113"/>
        <v>0</v>
      </c>
      <c r="N287" s="11">
        <f t="shared" si="113"/>
        <v>0</v>
      </c>
      <c r="O287" s="12"/>
      <c r="Q287" s="10">
        <v>1016</v>
      </c>
      <c r="R287" s="10" t="s">
        <v>25</v>
      </c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2">
        <f t="shared" si="115"/>
        <v>0</v>
      </c>
    </row>
    <row r="288" spans="1:31" x14ac:dyDescent="0.2">
      <c r="A288" s="10">
        <v>1017</v>
      </c>
      <c r="B288" s="10" t="s">
        <v>26</v>
      </c>
      <c r="C288" s="11">
        <f t="shared" si="114"/>
        <v>0</v>
      </c>
      <c r="D288" s="11">
        <f t="shared" si="113"/>
        <v>0</v>
      </c>
      <c r="E288" s="11">
        <f t="shared" si="113"/>
        <v>0</v>
      </c>
      <c r="F288" s="11">
        <f t="shared" si="113"/>
        <v>0</v>
      </c>
      <c r="G288" s="11">
        <f t="shared" si="113"/>
        <v>0</v>
      </c>
      <c r="H288" s="11">
        <f t="shared" si="113"/>
        <v>0</v>
      </c>
      <c r="I288" s="11">
        <f t="shared" si="113"/>
        <v>0</v>
      </c>
      <c r="J288" s="11">
        <f t="shared" si="113"/>
        <v>0</v>
      </c>
      <c r="K288" s="11">
        <f t="shared" si="113"/>
        <v>0</v>
      </c>
      <c r="L288" s="11">
        <f t="shared" si="113"/>
        <v>0</v>
      </c>
      <c r="M288" s="11">
        <f t="shared" si="113"/>
        <v>0</v>
      </c>
      <c r="N288" s="11">
        <f t="shared" si="113"/>
        <v>0</v>
      </c>
      <c r="O288" s="12"/>
      <c r="Q288" s="10">
        <v>1017</v>
      </c>
      <c r="R288" s="10" t="s">
        <v>26</v>
      </c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2">
        <f t="shared" si="115"/>
        <v>0</v>
      </c>
    </row>
    <row r="289" spans="1:31" x14ac:dyDescent="0.2">
      <c r="A289" s="10">
        <v>1018</v>
      </c>
      <c r="B289" s="10" t="s">
        <v>27</v>
      </c>
      <c r="C289" s="11">
        <f t="shared" si="114"/>
        <v>0</v>
      </c>
      <c r="D289" s="11">
        <f t="shared" si="113"/>
        <v>0</v>
      </c>
      <c r="E289" s="11">
        <f t="shared" si="113"/>
        <v>0</v>
      </c>
      <c r="F289" s="11">
        <f t="shared" si="113"/>
        <v>0</v>
      </c>
      <c r="G289" s="11">
        <f t="shared" si="113"/>
        <v>0</v>
      </c>
      <c r="H289" s="11">
        <f t="shared" si="113"/>
        <v>0</v>
      </c>
      <c r="I289" s="11">
        <f t="shared" si="113"/>
        <v>0</v>
      </c>
      <c r="J289" s="11">
        <f t="shared" si="113"/>
        <v>0</v>
      </c>
      <c r="K289" s="11">
        <f t="shared" si="113"/>
        <v>0</v>
      </c>
      <c r="L289" s="11">
        <f t="shared" si="113"/>
        <v>0</v>
      </c>
      <c r="M289" s="11">
        <f t="shared" si="113"/>
        <v>0</v>
      </c>
      <c r="N289" s="11">
        <f t="shared" si="113"/>
        <v>0</v>
      </c>
      <c r="O289" s="12"/>
      <c r="Q289" s="10">
        <v>1018</v>
      </c>
      <c r="R289" s="10" t="s">
        <v>27</v>
      </c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2">
        <f t="shared" si="115"/>
        <v>0</v>
      </c>
    </row>
    <row r="290" spans="1:31" x14ac:dyDescent="0.2">
      <c r="A290" s="10">
        <v>1019</v>
      </c>
      <c r="B290" s="10" t="s">
        <v>28</v>
      </c>
      <c r="C290" s="11">
        <f t="shared" si="114"/>
        <v>0</v>
      </c>
      <c r="D290" s="11">
        <f t="shared" si="113"/>
        <v>0</v>
      </c>
      <c r="E290" s="11">
        <f t="shared" si="113"/>
        <v>0</v>
      </c>
      <c r="F290" s="11">
        <f t="shared" si="113"/>
        <v>0</v>
      </c>
      <c r="G290" s="11">
        <f t="shared" si="113"/>
        <v>0</v>
      </c>
      <c r="H290" s="11">
        <f t="shared" si="113"/>
        <v>0</v>
      </c>
      <c r="I290" s="11">
        <f t="shared" si="113"/>
        <v>0</v>
      </c>
      <c r="J290" s="11">
        <f t="shared" si="113"/>
        <v>0</v>
      </c>
      <c r="K290" s="11">
        <f t="shared" si="113"/>
        <v>0</v>
      </c>
      <c r="L290" s="11">
        <f t="shared" si="113"/>
        <v>0</v>
      </c>
      <c r="M290" s="11">
        <f t="shared" si="113"/>
        <v>0</v>
      </c>
      <c r="N290" s="11">
        <f t="shared" si="113"/>
        <v>0</v>
      </c>
      <c r="O290" s="12"/>
      <c r="Q290" s="10">
        <v>1019</v>
      </c>
      <c r="R290" s="10" t="s">
        <v>28</v>
      </c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2">
        <f t="shared" si="115"/>
        <v>0</v>
      </c>
    </row>
    <row r="291" spans="1:31" x14ac:dyDescent="0.2">
      <c r="A291" s="10">
        <v>1020</v>
      </c>
      <c r="B291" s="10" t="s">
        <v>29</v>
      </c>
      <c r="C291" s="11">
        <f t="shared" si="114"/>
        <v>0</v>
      </c>
      <c r="D291" s="11">
        <f t="shared" si="113"/>
        <v>0</v>
      </c>
      <c r="E291" s="11">
        <f t="shared" si="113"/>
        <v>0</v>
      </c>
      <c r="F291" s="11">
        <f t="shared" si="113"/>
        <v>0</v>
      </c>
      <c r="G291" s="11">
        <f t="shared" si="113"/>
        <v>0</v>
      </c>
      <c r="H291" s="11">
        <f t="shared" si="113"/>
        <v>0</v>
      </c>
      <c r="I291" s="11">
        <f t="shared" si="113"/>
        <v>0</v>
      </c>
      <c r="J291" s="11">
        <f t="shared" si="113"/>
        <v>0</v>
      </c>
      <c r="K291" s="11">
        <f t="shared" si="113"/>
        <v>0</v>
      </c>
      <c r="L291" s="11">
        <f t="shared" si="113"/>
        <v>0</v>
      </c>
      <c r="M291" s="11">
        <f t="shared" si="113"/>
        <v>0</v>
      </c>
      <c r="N291" s="11">
        <f t="shared" si="113"/>
        <v>0</v>
      </c>
      <c r="O291" s="12"/>
      <c r="Q291" s="10">
        <v>1020</v>
      </c>
      <c r="R291" s="10" t="s">
        <v>29</v>
      </c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2">
        <f t="shared" si="115"/>
        <v>0</v>
      </c>
    </row>
    <row r="292" spans="1:31" x14ac:dyDescent="0.2">
      <c r="A292" s="10">
        <v>1021</v>
      </c>
      <c r="B292" s="10" t="s">
        <v>30</v>
      </c>
      <c r="C292" s="11">
        <f t="shared" si="114"/>
        <v>0</v>
      </c>
      <c r="D292" s="11">
        <f t="shared" si="113"/>
        <v>0</v>
      </c>
      <c r="E292" s="11">
        <f t="shared" si="113"/>
        <v>0</v>
      </c>
      <c r="F292" s="11">
        <f t="shared" si="113"/>
        <v>0</v>
      </c>
      <c r="G292" s="11">
        <f t="shared" si="113"/>
        <v>0</v>
      </c>
      <c r="H292" s="11">
        <f t="shared" si="113"/>
        <v>0</v>
      </c>
      <c r="I292" s="11">
        <f t="shared" si="113"/>
        <v>0</v>
      </c>
      <c r="J292" s="11">
        <f t="shared" si="113"/>
        <v>0</v>
      </c>
      <c r="K292" s="11">
        <f t="shared" si="113"/>
        <v>0</v>
      </c>
      <c r="L292" s="11">
        <f t="shared" si="113"/>
        <v>0</v>
      </c>
      <c r="M292" s="11">
        <f t="shared" si="113"/>
        <v>0</v>
      </c>
      <c r="N292" s="11">
        <f t="shared" si="113"/>
        <v>0</v>
      </c>
      <c r="O292" s="12"/>
      <c r="Q292" s="10">
        <v>1021</v>
      </c>
      <c r="R292" s="10" t="s">
        <v>30</v>
      </c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2">
        <f t="shared" si="115"/>
        <v>0</v>
      </c>
    </row>
    <row r="293" spans="1:31" x14ac:dyDescent="0.2">
      <c r="A293" s="10">
        <v>1022</v>
      </c>
      <c r="B293" s="10" t="s">
        <v>31</v>
      </c>
      <c r="C293" s="11">
        <f t="shared" si="114"/>
        <v>0</v>
      </c>
      <c r="D293" s="11">
        <f t="shared" si="113"/>
        <v>0</v>
      </c>
      <c r="E293" s="11">
        <f t="shared" si="113"/>
        <v>0</v>
      </c>
      <c r="F293" s="11">
        <f t="shared" si="113"/>
        <v>0</v>
      </c>
      <c r="G293" s="11">
        <f t="shared" si="113"/>
        <v>0</v>
      </c>
      <c r="H293" s="11">
        <f t="shared" si="113"/>
        <v>0</v>
      </c>
      <c r="I293" s="11">
        <f t="shared" si="113"/>
        <v>0</v>
      </c>
      <c r="J293" s="11">
        <f t="shared" si="113"/>
        <v>0</v>
      </c>
      <c r="K293" s="11">
        <f t="shared" si="113"/>
        <v>0</v>
      </c>
      <c r="L293" s="11">
        <f t="shared" si="113"/>
        <v>0</v>
      </c>
      <c r="M293" s="11">
        <f t="shared" si="113"/>
        <v>0</v>
      </c>
      <c r="N293" s="11">
        <f t="shared" si="113"/>
        <v>0</v>
      </c>
      <c r="O293" s="12"/>
      <c r="Q293" s="10">
        <v>1022</v>
      </c>
      <c r="R293" s="10" t="s">
        <v>31</v>
      </c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2">
        <f t="shared" si="115"/>
        <v>0</v>
      </c>
    </row>
    <row r="294" spans="1:31" x14ac:dyDescent="0.2">
      <c r="A294" s="10">
        <v>1023</v>
      </c>
      <c r="B294" s="10" t="s">
        <v>32</v>
      </c>
      <c r="C294" s="11">
        <f t="shared" si="114"/>
        <v>0</v>
      </c>
      <c r="D294" s="11">
        <f t="shared" si="113"/>
        <v>0</v>
      </c>
      <c r="E294" s="11">
        <f t="shared" si="113"/>
        <v>0</v>
      </c>
      <c r="F294" s="11">
        <f t="shared" si="113"/>
        <v>0</v>
      </c>
      <c r="G294" s="11">
        <f t="shared" si="113"/>
        <v>0</v>
      </c>
      <c r="H294" s="11">
        <f t="shared" si="113"/>
        <v>0</v>
      </c>
      <c r="I294" s="11">
        <f t="shared" si="113"/>
        <v>0</v>
      </c>
      <c r="J294" s="11">
        <f t="shared" si="113"/>
        <v>0</v>
      </c>
      <c r="K294" s="11">
        <f t="shared" si="113"/>
        <v>0</v>
      </c>
      <c r="L294" s="11">
        <f t="shared" si="113"/>
        <v>0</v>
      </c>
      <c r="M294" s="11">
        <f t="shared" si="113"/>
        <v>0</v>
      </c>
      <c r="N294" s="11">
        <f t="shared" si="113"/>
        <v>0</v>
      </c>
      <c r="O294" s="12"/>
      <c r="Q294" s="10">
        <v>1023</v>
      </c>
      <c r="R294" s="10" t="s">
        <v>32</v>
      </c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2">
        <f t="shared" si="115"/>
        <v>0</v>
      </c>
    </row>
    <row r="295" spans="1:31" x14ac:dyDescent="0.2">
      <c r="A295" s="10">
        <v>1024</v>
      </c>
      <c r="B295" s="10" t="s">
        <v>33</v>
      </c>
      <c r="C295" s="11">
        <f t="shared" si="114"/>
        <v>0</v>
      </c>
      <c r="D295" s="11">
        <f t="shared" si="113"/>
        <v>0</v>
      </c>
      <c r="E295" s="11">
        <f t="shared" si="113"/>
        <v>0</v>
      </c>
      <c r="F295" s="11">
        <f t="shared" si="113"/>
        <v>0</v>
      </c>
      <c r="G295" s="11">
        <f t="shared" si="113"/>
        <v>0</v>
      </c>
      <c r="H295" s="11">
        <f t="shared" si="113"/>
        <v>0</v>
      </c>
      <c r="I295" s="11">
        <f t="shared" si="113"/>
        <v>0</v>
      </c>
      <c r="J295" s="11">
        <f t="shared" si="113"/>
        <v>0</v>
      </c>
      <c r="K295" s="11">
        <f t="shared" si="113"/>
        <v>0</v>
      </c>
      <c r="L295" s="11">
        <f t="shared" si="113"/>
        <v>0</v>
      </c>
      <c r="M295" s="11">
        <f t="shared" si="113"/>
        <v>0</v>
      </c>
      <c r="N295" s="11">
        <f t="shared" si="113"/>
        <v>0</v>
      </c>
      <c r="O295" s="12"/>
      <c r="Q295" s="10">
        <v>1024</v>
      </c>
      <c r="R295" s="10" t="s">
        <v>33</v>
      </c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2">
        <f t="shared" si="115"/>
        <v>0</v>
      </c>
    </row>
    <row r="296" spans="1:31" x14ac:dyDescent="0.2">
      <c r="A296" s="10">
        <v>1025</v>
      </c>
      <c r="B296" s="10" t="s">
        <v>34</v>
      </c>
      <c r="C296" s="11">
        <f t="shared" si="114"/>
        <v>0</v>
      </c>
      <c r="D296" s="11">
        <f t="shared" si="113"/>
        <v>0</v>
      </c>
      <c r="E296" s="11">
        <f t="shared" si="113"/>
        <v>0</v>
      </c>
      <c r="F296" s="11">
        <f t="shared" si="113"/>
        <v>0</v>
      </c>
      <c r="G296" s="11">
        <f t="shared" si="113"/>
        <v>0</v>
      </c>
      <c r="H296" s="11">
        <f t="shared" si="113"/>
        <v>0</v>
      </c>
      <c r="I296" s="11">
        <f t="shared" si="113"/>
        <v>0</v>
      </c>
      <c r="J296" s="11">
        <f t="shared" si="113"/>
        <v>0</v>
      </c>
      <c r="K296" s="11">
        <f t="shared" si="113"/>
        <v>0</v>
      </c>
      <c r="L296" s="11">
        <f t="shared" si="113"/>
        <v>0</v>
      </c>
      <c r="M296" s="11">
        <f t="shared" si="113"/>
        <v>0</v>
      </c>
      <c r="N296" s="11">
        <f t="shared" si="113"/>
        <v>0</v>
      </c>
      <c r="O296" s="12"/>
      <c r="Q296" s="10">
        <v>1025</v>
      </c>
      <c r="R296" s="10" t="s">
        <v>34</v>
      </c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2">
        <f>SUM(S296:AD296)</f>
        <v>0</v>
      </c>
    </row>
    <row r="297" spans="1:31" x14ac:dyDescent="0.2">
      <c r="A297" s="10">
        <v>1026</v>
      </c>
      <c r="B297" s="10" t="s">
        <v>35</v>
      </c>
      <c r="C297" s="11">
        <f t="shared" si="114"/>
        <v>0</v>
      </c>
      <c r="D297" s="11">
        <f t="shared" si="113"/>
        <v>0</v>
      </c>
      <c r="E297" s="11">
        <f t="shared" si="113"/>
        <v>0</v>
      </c>
      <c r="F297" s="11">
        <f t="shared" si="113"/>
        <v>0</v>
      </c>
      <c r="G297" s="11">
        <f t="shared" si="113"/>
        <v>0</v>
      </c>
      <c r="H297" s="11">
        <f t="shared" si="113"/>
        <v>0</v>
      </c>
      <c r="I297" s="11">
        <f t="shared" si="113"/>
        <v>0</v>
      </c>
      <c r="J297" s="11">
        <f t="shared" si="113"/>
        <v>0</v>
      </c>
      <c r="K297" s="11">
        <f t="shared" si="113"/>
        <v>0</v>
      </c>
      <c r="L297" s="11">
        <f t="shared" si="113"/>
        <v>0</v>
      </c>
      <c r="M297" s="11">
        <f t="shared" si="113"/>
        <v>0</v>
      </c>
      <c r="N297" s="11">
        <f t="shared" si="113"/>
        <v>0</v>
      </c>
      <c r="O297" s="12"/>
      <c r="Q297" s="10">
        <v>1026</v>
      </c>
      <c r="R297" s="10" t="s">
        <v>35</v>
      </c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2">
        <f t="shared" ref="AE297:AE300" si="116">SUM(S297:AD297)</f>
        <v>0</v>
      </c>
    </row>
    <row r="298" spans="1:31" x14ac:dyDescent="0.2">
      <c r="A298" s="10">
        <v>1027</v>
      </c>
      <c r="B298" s="10" t="s">
        <v>36</v>
      </c>
      <c r="C298" s="11">
        <f t="shared" si="114"/>
        <v>0</v>
      </c>
      <c r="D298" s="11">
        <f t="shared" si="113"/>
        <v>0</v>
      </c>
      <c r="E298" s="11">
        <f t="shared" si="113"/>
        <v>0</v>
      </c>
      <c r="F298" s="11">
        <f t="shared" ref="F298:N301" si="117">+E298+V298</f>
        <v>0</v>
      </c>
      <c r="G298" s="11">
        <f t="shared" si="117"/>
        <v>0</v>
      </c>
      <c r="H298" s="11">
        <f t="shared" si="117"/>
        <v>0</v>
      </c>
      <c r="I298" s="11">
        <f t="shared" si="117"/>
        <v>0</v>
      </c>
      <c r="J298" s="11">
        <f t="shared" si="117"/>
        <v>0</v>
      </c>
      <c r="K298" s="11">
        <f t="shared" si="117"/>
        <v>0</v>
      </c>
      <c r="L298" s="11">
        <f t="shared" si="117"/>
        <v>0</v>
      </c>
      <c r="M298" s="11">
        <f t="shared" si="117"/>
        <v>0</v>
      </c>
      <c r="N298" s="11">
        <f t="shared" si="117"/>
        <v>0</v>
      </c>
      <c r="O298" s="12"/>
      <c r="Q298" s="10">
        <v>1027</v>
      </c>
      <c r="R298" s="10" t="s">
        <v>36</v>
      </c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2">
        <f t="shared" si="116"/>
        <v>0</v>
      </c>
    </row>
    <row r="299" spans="1:31" x14ac:dyDescent="0.2">
      <c r="A299" s="10">
        <v>1028</v>
      </c>
      <c r="B299" s="10" t="s">
        <v>37</v>
      </c>
      <c r="C299" s="11">
        <f t="shared" si="114"/>
        <v>0</v>
      </c>
      <c r="D299" s="11">
        <f t="shared" ref="D299:E301" si="118">+C299+T299</f>
        <v>0</v>
      </c>
      <c r="E299" s="11">
        <f t="shared" si="118"/>
        <v>0</v>
      </c>
      <c r="F299" s="11">
        <f t="shared" si="117"/>
        <v>0</v>
      </c>
      <c r="G299" s="11">
        <f t="shared" si="117"/>
        <v>0</v>
      </c>
      <c r="H299" s="11">
        <f t="shared" si="117"/>
        <v>0</v>
      </c>
      <c r="I299" s="11">
        <f t="shared" si="117"/>
        <v>0</v>
      </c>
      <c r="J299" s="11">
        <f t="shared" si="117"/>
        <v>0</v>
      </c>
      <c r="K299" s="11">
        <f t="shared" si="117"/>
        <v>0</v>
      </c>
      <c r="L299" s="11">
        <f t="shared" si="117"/>
        <v>0</v>
      </c>
      <c r="M299" s="11">
        <f t="shared" si="117"/>
        <v>0</v>
      </c>
      <c r="N299" s="11">
        <f t="shared" si="117"/>
        <v>0</v>
      </c>
      <c r="O299" s="12"/>
      <c r="Q299" s="10">
        <v>1028</v>
      </c>
      <c r="R299" s="10" t="s">
        <v>37</v>
      </c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2">
        <f t="shared" si="116"/>
        <v>0</v>
      </c>
    </row>
    <row r="300" spans="1:31" x14ac:dyDescent="0.2">
      <c r="A300" s="10">
        <v>1029</v>
      </c>
      <c r="B300" s="10" t="s">
        <v>38</v>
      </c>
      <c r="C300" s="11">
        <f t="shared" si="114"/>
        <v>0</v>
      </c>
      <c r="D300" s="11">
        <f t="shared" si="118"/>
        <v>0</v>
      </c>
      <c r="E300" s="11">
        <f t="shared" si="118"/>
        <v>0</v>
      </c>
      <c r="F300" s="11">
        <f t="shared" si="117"/>
        <v>0</v>
      </c>
      <c r="G300" s="11">
        <f t="shared" si="117"/>
        <v>0</v>
      </c>
      <c r="H300" s="11">
        <f t="shared" si="117"/>
        <v>0</v>
      </c>
      <c r="I300" s="11">
        <f t="shared" si="117"/>
        <v>0</v>
      </c>
      <c r="J300" s="11">
        <f t="shared" si="117"/>
        <v>0</v>
      </c>
      <c r="K300" s="11">
        <f t="shared" si="117"/>
        <v>0</v>
      </c>
      <c r="L300" s="11">
        <f t="shared" si="117"/>
        <v>0</v>
      </c>
      <c r="M300" s="11">
        <f t="shared" si="117"/>
        <v>0</v>
      </c>
      <c r="N300" s="11">
        <f t="shared" si="117"/>
        <v>0</v>
      </c>
      <c r="O300" s="12"/>
      <c r="Q300" s="10">
        <v>1029</v>
      </c>
      <c r="R300" s="10" t="s">
        <v>38</v>
      </c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2">
        <f t="shared" si="116"/>
        <v>0</v>
      </c>
    </row>
    <row r="301" spans="1:31" x14ac:dyDescent="0.2">
      <c r="A301" s="15">
        <v>1030</v>
      </c>
      <c r="B301" s="15" t="s">
        <v>18</v>
      </c>
      <c r="C301" s="16">
        <f t="shared" si="114"/>
        <v>0</v>
      </c>
      <c r="D301" s="16">
        <f t="shared" si="118"/>
        <v>0</v>
      </c>
      <c r="E301" s="16">
        <f t="shared" si="118"/>
        <v>0</v>
      </c>
      <c r="F301" s="16">
        <f t="shared" si="117"/>
        <v>0</v>
      </c>
      <c r="G301" s="16">
        <f t="shared" si="117"/>
        <v>0</v>
      </c>
      <c r="H301" s="16">
        <f t="shared" si="117"/>
        <v>0</v>
      </c>
      <c r="I301" s="16">
        <f t="shared" si="117"/>
        <v>0</v>
      </c>
      <c r="J301" s="16">
        <f t="shared" si="117"/>
        <v>0</v>
      </c>
      <c r="K301" s="16">
        <f t="shared" si="117"/>
        <v>0</v>
      </c>
      <c r="L301" s="16">
        <f t="shared" si="117"/>
        <v>0</v>
      </c>
      <c r="M301" s="16">
        <f t="shared" si="117"/>
        <v>0</v>
      </c>
      <c r="N301" s="16">
        <f t="shared" si="117"/>
        <v>0</v>
      </c>
      <c r="O301" s="17"/>
      <c r="Q301" s="15">
        <v>1030</v>
      </c>
      <c r="R301" s="15" t="s">
        <v>18</v>
      </c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7">
        <f>SUM(S301:AD301)</f>
        <v>0</v>
      </c>
    </row>
    <row r="302" spans="1:31" x14ac:dyDescent="0.2">
      <c r="A302" s="4">
        <v>10300</v>
      </c>
      <c r="B302" s="4" t="s">
        <v>142</v>
      </c>
      <c r="C302" s="5">
        <f>SUM(C275:C301)</f>
        <v>0</v>
      </c>
      <c r="D302" s="5">
        <f t="shared" ref="D302:N302" si="119">SUM(D275:D301)</f>
        <v>0</v>
      </c>
      <c r="E302" s="5">
        <f t="shared" si="119"/>
        <v>0</v>
      </c>
      <c r="F302" s="5">
        <f t="shared" si="119"/>
        <v>0</v>
      </c>
      <c r="G302" s="5">
        <f t="shared" si="119"/>
        <v>0</v>
      </c>
      <c r="H302" s="5">
        <f t="shared" si="119"/>
        <v>0</v>
      </c>
      <c r="I302" s="5">
        <f t="shared" si="119"/>
        <v>0</v>
      </c>
      <c r="J302" s="5">
        <f t="shared" si="119"/>
        <v>0</v>
      </c>
      <c r="K302" s="5">
        <f t="shared" si="119"/>
        <v>0</v>
      </c>
      <c r="L302" s="5">
        <f t="shared" si="119"/>
        <v>0</v>
      </c>
      <c r="M302" s="5">
        <f t="shared" si="119"/>
        <v>0</v>
      </c>
      <c r="N302" s="5">
        <f t="shared" si="119"/>
        <v>0</v>
      </c>
      <c r="O302" s="6"/>
      <c r="Q302" s="4">
        <v>10300</v>
      </c>
      <c r="R302" s="4" t="s">
        <v>142</v>
      </c>
      <c r="S302" s="6">
        <f>SUM(S275:S301)</f>
        <v>0</v>
      </c>
      <c r="T302" s="6">
        <f>SUM(T275:T301)</f>
        <v>0</v>
      </c>
      <c r="U302" s="6">
        <f>SUM(U275:U301)</f>
        <v>0</v>
      </c>
      <c r="V302" s="6">
        <f t="shared" ref="V302:AD302" si="120">SUM(V275:V301)</f>
        <v>0</v>
      </c>
      <c r="W302" s="6">
        <f t="shared" si="120"/>
        <v>0</v>
      </c>
      <c r="X302" s="6">
        <f t="shared" si="120"/>
        <v>0</v>
      </c>
      <c r="Y302" s="6">
        <f t="shared" si="120"/>
        <v>0</v>
      </c>
      <c r="Z302" s="6">
        <f t="shared" si="120"/>
        <v>0</v>
      </c>
      <c r="AA302" s="6">
        <f t="shared" si="120"/>
        <v>0</v>
      </c>
      <c r="AB302" s="6">
        <f t="shared" si="120"/>
        <v>0</v>
      </c>
      <c r="AC302" s="6">
        <f t="shared" si="120"/>
        <v>0</v>
      </c>
      <c r="AD302" s="6">
        <f t="shared" si="120"/>
        <v>0</v>
      </c>
      <c r="AE302" s="6">
        <f>SUM(S302:AD302)</f>
        <v>0</v>
      </c>
    </row>
    <row r="304" spans="1:31" x14ac:dyDescent="0.2">
      <c r="A304" s="388" t="s">
        <v>144</v>
      </c>
      <c r="B304" s="388" t="s">
        <v>153</v>
      </c>
      <c r="C304" s="388" t="s">
        <v>0</v>
      </c>
      <c r="D304" s="388" t="s">
        <v>1</v>
      </c>
      <c r="E304" s="388" t="s">
        <v>2</v>
      </c>
      <c r="F304" s="388" t="s">
        <v>3</v>
      </c>
      <c r="G304" s="388" t="s">
        <v>4</v>
      </c>
      <c r="H304" s="388" t="s">
        <v>5</v>
      </c>
      <c r="I304" s="388" t="s">
        <v>6</v>
      </c>
      <c r="J304" s="388" t="s">
        <v>7</v>
      </c>
      <c r="K304" s="388" t="s">
        <v>8</v>
      </c>
      <c r="L304" s="388" t="s">
        <v>9</v>
      </c>
      <c r="M304" s="388" t="s">
        <v>10</v>
      </c>
      <c r="N304" s="388" t="s">
        <v>11</v>
      </c>
      <c r="O304" s="388" t="s">
        <v>55</v>
      </c>
      <c r="Q304" s="388" t="s">
        <v>73</v>
      </c>
      <c r="R304" s="388" t="s">
        <v>153</v>
      </c>
      <c r="S304" s="388" t="s">
        <v>74</v>
      </c>
      <c r="T304" s="388" t="s">
        <v>75</v>
      </c>
      <c r="U304" s="388" t="s">
        <v>76</v>
      </c>
      <c r="V304" s="388" t="s">
        <v>77</v>
      </c>
      <c r="W304" s="388" t="s">
        <v>78</v>
      </c>
      <c r="X304" s="388" t="s">
        <v>79</v>
      </c>
      <c r="Y304" s="388" t="s">
        <v>80</v>
      </c>
      <c r="Z304" s="388" t="s">
        <v>81</v>
      </c>
      <c r="AA304" s="388" t="s">
        <v>82</v>
      </c>
      <c r="AB304" s="388" t="s">
        <v>83</v>
      </c>
      <c r="AC304" s="388" t="s">
        <v>84</v>
      </c>
      <c r="AD304" s="388" t="s">
        <v>85</v>
      </c>
    </row>
    <row r="305" spans="1:30" x14ac:dyDescent="0.2">
      <c r="A305" s="389"/>
      <c r="B305" s="389" t="s">
        <v>46</v>
      </c>
      <c r="C305" s="387">
        <v>25310.99</v>
      </c>
      <c r="D305" s="387">
        <v>24867.82</v>
      </c>
      <c r="E305" s="387">
        <v>19619.82</v>
      </c>
      <c r="F305" s="387">
        <v>20225.82</v>
      </c>
      <c r="G305" s="387">
        <v>20185.349999999999</v>
      </c>
      <c r="H305" s="387">
        <v>26738</v>
      </c>
      <c r="I305" s="387">
        <v>24234</v>
      </c>
      <c r="J305" s="387">
        <v>28319</v>
      </c>
      <c r="K305" s="387">
        <v>28344</v>
      </c>
      <c r="L305" s="387">
        <v>27542</v>
      </c>
      <c r="M305" s="387">
        <v>28969</v>
      </c>
      <c r="N305" s="387">
        <v>28064</v>
      </c>
      <c r="O305" s="393">
        <f>SUM(C305:N305)</f>
        <v>302419.80000000005</v>
      </c>
      <c r="Q305" s="389"/>
      <c r="R305" s="389" t="s">
        <v>46</v>
      </c>
      <c r="S305" s="387">
        <f>+C305</f>
        <v>25310.99</v>
      </c>
      <c r="T305" s="387">
        <f>+S305+D305</f>
        <v>50178.81</v>
      </c>
      <c r="U305" s="387">
        <f t="shared" ref="U305:AD320" si="121">+T305+E305</f>
        <v>69798.63</v>
      </c>
      <c r="V305" s="387">
        <f t="shared" si="121"/>
        <v>90024.450000000012</v>
      </c>
      <c r="W305" s="387">
        <f t="shared" si="121"/>
        <v>110209.80000000002</v>
      </c>
      <c r="X305" s="387">
        <f t="shared" si="121"/>
        <v>136947.80000000002</v>
      </c>
      <c r="Y305" s="387">
        <f t="shared" si="121"/>
        <v>161181.80000000002</v>
      </c>
      <c r="Z305" s="387">
        <f t="shared" si="121"/>
        <v>189500.80000000002</v>
      </c>
      <c r="AA305" s="387">
        <f t="shared" si="121"/>
        <v>217844.80000000002</v>
      </c>
      <c r="AB305" s="387">
        <f t="shared" si="121"/>
        <v>245386.80000000002</v>
      </c>
      <c r="AC305" s="387">
        <f t="shared" si="121"/>
        <v>274355.80000000005</v>
      </c>
      <c r="AD305" s="387">
        <f t="shared" si="121"/>
        <v>302419.80000000005</v>
      </c>
    </row>
    <row r="306" spans="1:30" x14ac:dyDescent="0.2">
      <c r="A306" s="390">
        <v>1004</v>
      </c>
      <c r="B306" s="390" t="s">
        <v>94</v>
      </c>
      <c r="C306" s="11">
        <v>1576250.0499999998</v>
      </c>
      <c r="D306" s="11">
        <v>1383273.3900000001</v>
      </c>
      <c r="E306" s="11">
        <v>1484877.8199999998</v>
      </c>
      <c r="F306" s="11">
        <v>1534387.84</v>
      </c>
      <c r="G306" s="11">
        <v>1502214.33</v>
      </c>
      <c r="H306" s="11">
        <v>1724424.6099999999</v>
      </c>
      <c r="I306" s="11">
        <v>1651969.95</v>
      </c>
      <c r="J306" s="11">
        <v>1675026.5100000002</v>
      </c>
      <c r="K306" s="11">
        <v>1619119.1199999999</v>
      </c>
      <c r="L306" s="11">
        <v>1615536.6099999999</v>
      </c>
      <c r="M306" s="11">
        <v>1637437.52</v>
      </c>
      <c r="N306" s="11">
        <v>1588287.33</v>
      </c>
      <c r="O306" s="394">
        <f t="shared" ref="O306:O331" si="122">SUM(C306:N306)</f>
        <v>18992805.079999998</v>
      </c>
      <c r="Q306" s="390">
        <v>1004</v>
      </c>
      <c r="R306" s="390" t="s">
        <v>94</v>
      </c>
      <c r="S306" s="11">
        <f t="shared" ref="S306:S332" si="123">+C306</f>
        <v>1576250.0499999998</v>
      </c>
      <c r="T306" s="11">
        <f t="shared" ref="T306:AD321" si="124">+S306+D306</f>
        <v>2959523.44</v>
      </c>
      <c r="U306" s="11">
        <f t="shared" si="121"/>
        <v>4444401.26</v>
      </c>
      <c r="V306" s="11">
        <f t="shared" si="121"/>
        <v>5978789.0999999996</v>
      </c>
      <c r="W306" s="11">
        <f t="shared" si="121"/>
        <v>7481003.4299999997</v>
      </c>
      <c r="X306" s="11">
        <f t="shared" si="121"/>
        <v>9205428.0399999991</v>
      </c>
      <c r="Y306" s="11">
        <f t="shared" si="121"/>
        <v>10857397.989999998</v>
      </c>
      <c r="Z306" s="11">
        <f t="shared" si="121"/>
        <v>12532424.499999998</v>
      </c>
      <c r="AA306" s="11">
        <f t="shared" si="121"/>
        <v>14151543.619999997</v>
      </c>
      <c r="AB306" s="11">
        <f t="shared" si="121"/>
        <v>15767080.229999997</v>
      </c>
      <c r="AC306" s="11">
        <f t="shared" si="121"/>
        <v>17404517.749999996</v>
      </c>
      <c r="AD306" s="11">
        <f t="shared" si="121"/>
        <v>18992805.079999998</v>
      </c>
    </row>
    <row r="307" spans="1:30" x14ac:dyDescent="0.2">
      <c r="A307" s="390">
        <v>1005</v>
      </c>
      <c r="B307" s="390" t="s">
        <v>13</v>
      </c>
      <c r="C307" s="11">
        <v>26991.06</v>
      </c>
      <c r="D307" s="11">
        <v>26497.18</v>
      </c>
      <c r="E307" s="11">
        <v>25741.769999999997</v>
      </c>
      <c r="F307" s="11">
        <v>25374.27</v>
      </c>
      <c r="G307" s="11">
        <v>24975.239999999998</v>
      </c>
      <c r="H307" s="11">
        <v>28772.649999999998</v>
      </c>
      <c r="I307" s="11">
        <v>28561.85</v>
      </c>
      <c r="J307" s="11">
        <v>28919.089999999997</v>
      </c>
      <c r="K307" s="11">
        <v>26882.98</v>
      </c>
      <c r="L307" s="11">
        <v>27841.72</v>
      </c>
      <c r="M307" s="11">
        <v>27366.560000000001</v>
      </c>
      <c r="N307" s="11">
        <v>27520.210000000003</v>
      </c>
      <c r="O307" s="394">
        <f t="shared" si="122"/>
        <v>325444.58000000007</v>
      </c>
      <c r="Q307" s="390">
        <v>1005</v>
      </c>
      <c r="R307" s="390" t="s">
        <v>13</v>
      </c>
      <c r="S307" s="11">
        <f t="shared" si="123"/>
        <v>26991.06</v>
      </c>
      <c r="T307" s="11">
        <f t="shared" si="124"/>
        <v>53488.240000000005</v>
      </c>
      <c r="U307" s="11">
        <f t="shared" si="121"/>
        <v>79230.010000000009</v>
      </c>
      <c r="V307" s="11">
        <f t="shared" si="121"/>
        <v>104604.28000000001</v>
      </c>
      <c r="W307" s="11">
        <f t="shared" si="121"/>
        <v>129579.52000000002</v>
      </c>
      <c r="X307" s="11">
        <f t="shared" si="121"/>
        <v>158352.17000000001</v>
      </c>
      <c r="Y307" s="11">
        <f t="shared" si="121"/>
        <v>186914.02000000002</v>
      </c>
      <c r="Z307" s="11">
        <f t="shared" si="121"/>
        <v>215833.11000000002</v>
      </c>
      <c r="AA307" s="11">
        <f t="shared" si="121"/>
        <v>242716.09000000003</v>
      </c>
      <c r="AB307" s="11">
        <f t="shared" si="121"/>
        <v>270557.81000000006</v>
      </c>
      <c r="AC307" s="11">
        <f t="shared" si="121"/>
        <v>297924.37000000005</v>
      </c>
      <c r="AD307" s="11">
        <f t="shared" si="121"/>
        <v>325444.58000000007</v>
      </c>
    </row>
    <row r="308" spans="1:30" x14ac:dyDescent="0.2">
      <c r="A308" s="390">
        <v>1006</v>
      </c>
      <c r="B308" s="390" t="s">
        <v>14</v>
      </c>
      <c r="C308" s="11">
        <v>54483.060000000005</v>
      </c>
      <c r="D308" s="11">
        <v>54369.429999999993</v>
      </c>
      <c r="E308" s="11">
        <v>58241.55</v>
      </c>
      <c r="F308" s="11">
        <v>56736.04</v>
      </c>
      <c r="G308" s="11">
        <v>57996.860000000008</v>
      </c>
      <c r="H308" s="11">
        <v>62792.59</v>
      </c>
      <c r="I308" s="11">
        <v>60531.15</v>
      </c>
      <c r="J308" s="11">
        <v>61258.349999999991</v>
      </c>
      <c r="K308" s="11">
        <v>52890.770000000004</v>
      </c>
      <c r="L308" s="11">
        <v>55428.409999999996</v>
      </c>
      <c r="M308" s="11">
        <v>58999.270000000004</v>
      </c>
      <c r="N308" s="11">
        <v>54851.95</v>
      </c>
      <c r="O308" s="394">
        <f t="shared" si="122"/>
        <v>688579.43</v>
      </c>
      <c r="Q308" s="390">
        <v>1006</v>
      </c>
      <c r="R308" s="390" t="s">
        <v>14</v>
      </c>
      <c r="S308" s="11">
        <f t="shared" si="123"/>
        <v>54483.060000000005</v>
      </c>
      <c r="T308" s="11">
        <f t="shared" si="124"/>
        <v>108852.48999999999</v>
      </c>
      <c r="U308" s="11">
        <f t="shared" si="121"/>
        <v>167094.03999999998</v>
      </c>
      <c r="V308" s="11">
        <f t="shared" si="121"/>
        <v>223830.08</v>
      </c>
      <c r="W308" s="11">
        <f t="shared" si="121"/>
        <v>281826.94</v>
      </c>
      <c r="X308" s="11">
        <f t="shared" si="121"/>
        <v>344619.53</v>
      </c>
      <c r="Y308" s="11">
        <f t="shared" si="121"/>
        <v>405150.68000000005</v>
      </c>
      <c r="Z308" s="11">
        <f t="shared" si="121"/>
        <v>466409.03</v>
      </c>
      <c r="AA308" s="11">
        <f t="shared" si="121"/>
        <v>519299.80000000005</v>
      </c>
      <c r="AB308" s="11">
        <f t="shared" si="121"/>
        <v>574728.21000000008</v>
      </c>
      <c r="AC308" s="11">
        <f t="shared" si="121"/>
        <v>633727.4800000001</v>
      </c>
      <c r="AD308" s="11">
        <f t="shared" si="121"/>
        <v>688579.43</v>
      </c>
    </row>
    <row r="309" spans="1:30" x14ac:dyDescent="0.2">
      <c r="A309" s="390">
        <v>1007</v>
      </c>
      <c r="B309" s="390" t="s">
        <v>15</v>
      </c>
      <c r="C309" s="11">
        <v>240008.67</v>
      </c>
      <c r="D309" s="11">
        <v>231792.15000000002</v>
      </c>
      <c r="E309" s="11">
        <v>238016.00999999998</v>
      </c>
      <c r="F309" s="11">
        <v>230829.21</v>
      </c>
      <c r="G309" s="11">
        <v>208580.46000000002</v>
      </c>
      <c r="H309" s="11">
        <v>227895.63999999998</v>
      </c>
      <c r="I309" s="11">
        <v>205672.76</v>
      </c>
      <c r="J309" s="11">
        <v>212743.03999999998</v>
      </c>
      <c r="K309" s="11">
        <v>204845.53</v>
      </c>
      <c r="L309" s="11">
        <v>203293.02000000002</v>
      </c>
      <c r="M309" s="11">
        <v>194068.25999999998</v>
      </c>
      <c r="N309" s="11">
        <v>192556.5</v>
      </c>
      <c r="O309" s="394">
        <f t="shared" si="122"/>
        <v>2590301.25</v>
      </c>
      <c r="Q309" s="390">
        <v>1007</v>
      </c>
      <c r="R309" s="390" t="s">
        <v>15</v>
      </c>
      <c r="S309" s="11">
        <f t="shared" si="123"/>
        <v>240008.67</v>
      </c>
      <c r="T309" s="11">
        <f t="shared" si="124"/>
        <v>471800.82000000007</v>
      </c>
      <c r="U309" s="11">
        <f t="shared" si="121"/>
        <v>709816.83000000007</v>
      </c>
      <c r="V309" s="11">
        <f t="shared" si="121"/>
        <v>940646.04</v>
      </c>
      <c r="W309" s="11">
        <f t="shared" si="121"/>
        <v>1149226.5</v>
      </c>
      <c r="X309" s="11">
        <f t="shared" si="121"/>
        <v>1377122.14</v>
      </c>
      <c r="Y309" s="11">
        <f t="shared" si="121"/>
        <v>1582794.9</v>
      </c>
      <c r="Z309" s="11">
        <f t="shared" si="121"/>
        <v>1795537.94</v>
      </c>
      <c r="AA309" s="11">
        <f t="shared" si="121"/>
        <v>2000383.47</v>
      </c>
      <c r="AB309" s="11">
        <f t="shared" si="121"/>
        <v>2203676.4900000002</v>
      </c>
      <c r="AC309" s="11">
        <f t="shared" si="121"/>
        <v>2397744.75</v>
      </c>
      <c r="AD309" s="11">
        <f t="shared" si="121"/>
        <v>2590301.25</v>
      </c>
    </row>
    <row r="310" spans="1:30" x14ac:dyDescent="0.2">
      <c r="A310" s="390">
        <v>1008</v>
      </c>
      <c r="B310" s="390" t="s">
        <v>16</v>
      </c>
      <c r="C310" s="11">
        <v>58777.700000000004</v>
      </c>
      <c r="D310" s="11">
        <v>54814.97</v>
      </c>
      <c r="E310" s="11">
        <v>58492.27</v>
      </c>
      <c r="F310" s="11">
        <v>56767.99</v>
      </c>
      <c r="G310" s="11">
        <v>58120.859999999993</v>
      </c>
      <c r="H310" s="11">
        <v>61068.62</v>
      </c>
      <c r="I310" s="11">
        <v>56254.23</v>
      </c>
      <c r="J310" s="11">
        <v>56514.750000000007</v>
      </c>
      <c r="K310" s="11">
        <v>56769.189999999995</v>
      </c>
      <c r="L310" s="11">
        <v>57759.28</v>
      </c>
      <c r="M310" s="11">
        <v>57596.78</v>
      </c>
      <c r="N310" s="11">
        <v>55948.21</v>
      </c>
      <c r="O310" s="394">
        <f t="shared" si="122"/>
        <v>688884.85</v>
      </c>
      <c r="Q310" s="390">
        <v>1008</v>
      </c>
      <c r="R310" s="390" t="s">
        <v>16</v>
      </c>
      <c r="S310" s="11">
        <f t="shared" si="123"/>
        <v>58777.700000000004</v>
      </c>
      <c r="T310" s="11">
        <f t="shared" si="124"/>
        <v>113592.67000000001</v>
      </c>
      <c r="U310" s="11">
        <f t="shared" si="121"/>
        <v>172084.94</v>
      </c>
      <c r="V310" s="11">
        <f t="shared" si="121"/>
        <v>228852.93</v>
      </c>
      <c r="W310" s="11">
        <f t="shared" si="121"/>
        <v>286973.78999999998</v>
      </c>
      <c r="X310" s="11">
        <f t="shared" si="121"/>
        <v>348042.41</v>
      </c>
      <c r="Y310" s="11">
        <f t="shared" si="121"/>
        <v>404296.63999999996</v>
      </c>
      <c r="Z310" s="11">
        <f t="shared" si="121"/>
        <v>460811.38999999996</v>
      </c>
      <c r="AA310" s="11">
        <f t="shared" si="121"/>
        <v>517580.57999999996</v>
      </c>
      <c r="AB310" s="11">
        <f t="shared" si="121"/>
        <v>575339.86</v>
      </c>
      <c r="AC310" s="11">
        <f t="shared" si="121"/>
        <v>632936.64</v>
      </c>
      <c r="AD310" s="11">
        <f t="shared" si="121"/>
        <v>688884.85</v>
      </c>
    </row>
    <row r="311" spans="1:30" x14ac:dyDescent="0.2">
      <c r="A311" s="390">
        <v>1009</v>
      </c>
      <c r="B311" s="390" t="s">
        <v>17</v>
      </c>
      <c r="C311" s="11">
        <v>59388.961000000003</v>
      </c>
      <c r="D311" s="11">
        <v>54948.754000000001</v>
      </c>
      <c r="E311" s="11">
        <v>58888.23</v>
      </c>
      <c r="F311" s="11">
        <v>62154.032999999996</v>
      </c>
      <c r="G311" s="11">
        <v>54207.18</v>
      </c>
      <c r="H311" s="11">
        <v>60582.909999999996</v>
      </c>
      <c r="I311" s="11">
        <v>58219.159</v>
      </c>
      <c r="J311" s="11">
        <v>55526.32</v>
      </c>
      <c r="K311" s="11">
        <v>58551.74</v>
      </c>
      <c r="L311" s="11">
        <v>59111.67</v>
      </c>
      <c r="M311" s="11">
        <v>59814.960999999996</v>
      </c>
      <c r="N311" s="11">
        <v>52719.999999999993</v>
      </c>
      <c r="O311" s="394">
        <f t="shared" si="122"/>
        <v>694113.91799999995</v>
      </c>
      <c r="Q311" s="390">
        <v>1009</v>
      </c>
      <c r="R311" s="390" t="s">
        <v>17</v>
      </c>
      <c r="S311" s="11">
        <f t="shared" si="123"/>
        <v>59388.961000000003</v>
      </c>
      <c r="T311" s="11">
        <f t="shared" si="124"/>
        <v>114337.715</v>
      </c>
      <c r="U311" s="11">
        <f t="shared" si="121"/>
        <v>173225.94500000001</v>
      </c>
      <c r="V311" s="11">
        <f t="shared" si="121"/>
        <v>235379.978</v>
      </c>
      <c r="W311" s="11">
        <f t="shared" si="121"/>
        <v>289587.158</v>
      </c>
      <c r="X311" s="11">
        <f t="shared" si="121"/>
        <v>350170.06799999997</v>
      </c>
      <c r="Y311" s="11">
        <f t="shared" si="121"/>
        <v>408389.22699999996</v>
      </c>
      <c r="Z311" s="11">
        <f t="shared" si="121"/>
        <v>463915.54699999996</v>
      </c>
      <c r="AA311" s="11">
        <f t="shared" si="121"/>
        <v>522467.28699999995</v>
      </c>
      <c r="AB311" s="11">
        <f t="shared" si="121"/>
        <v>581578.95699999994</v>
      </c>
      <c r="AC311" s="11">
        <f t="shared" si="121"/>
        <v>641393.91799999995</v>
      </c>
      <c r="AD311" s="11">
        <f t="shared" si="121"/>
        <v>694113.91799999995</v>
      </c>
    </row>
    <row r="312" spans="1:30" x14ac:dyDescent="0.2">
      <c r="A312" s="390">
        <v>1010</v>
      </c>
      <c r="B312" s="390" t="s">
        <v>19</v>
      </c>
      <c r="C312" s="11">
        <v>27395.416000000001</v>
      </c>
      <c r="D312" s="11">
        <v>25875.964</v>
      </c>
      <c r="E312" s="11">
        <v>29428.251</v>
      </c>
      <c r="F312" s="11">
        <v>30890.248</v>
      </c>
      <c r="G312" s="11">
        <v>27875.699000000001</v>
      </c>
      <c r="H312" s="11">
        <v>31289.9</v>
      </c>
      <c r="I312" s="11">
        <v>37027.692999999999</v>
      </c>
      <c r="J312" s="11">
        <v>30678.080000000002</v>
      </c>
      <c r="K312" s="11">
        <v>41046.810000000005</v>
      </c>
      <c r="L312" s="11">
        <v>31872.32</v>
      </c>
      <c r="M312" s="11">
        <v>32910.601999999999</v>
      </c>
      <c r="N312" s="11">
        <v>32497.840000000004</v>
      </c>
      <c r="O312" s="394">
        <f t="shared" si="122"/>
        <v>378788.82300000003</v>
      </c>
      <c r="Q312" s="390">
        <v>1010</v>
      </c>
      <c r="R312" s="390" t="s">
        <v>19</v>
      </c>
      <c r="S312" s="11">
        <f t="shared" si="123"/>
        <v>27395.416000000001</v>
      </c>
      <c r="T312" s="11">
        <f t="shared" si="124"/>
        <v>53271.380000000005</v>
      </c>
      <c r="U312" s="11">
        <f t="shared" si="121"/>
        <v>82699.631000000008</v>
      </c>
      <c r="V312" s="11">
        <f t="shared" si="121"/>
        <v>113589.87900000002</v>
      </c>
      <c r="W312" s="11">
        <f t="shared" si="121"/>
        <v>141465.57800000001</v>
      </c>
      <c r="X312" s="11">
        <f t="shared" si="121"/>
        <v>172755.478</v>
      </c>
      <c r="Y312" s="11">
        <f t="shared" si="121"/>
        <v>209783.171</v>
      </c>
      <c r="Z312" s="11">
        <f t="shared" si="121"/>
        <v>240461.25099999999</v>
      </c>
      <c r="AA312" s="11">
        <f t="shared" si="121"/>
        <v>281508.06099999999</v>
      </c>
      <c r="AB312" s="11">
        <f t="shared" si="121"/>
        <v>313380.38099999999</v>
      </c>
      <c r="AC312" s="11">
        <f t="shared" si="121"/>
        <v>346290.98300000001</v>
      </c>
      <c r="AD312" s="11">
        <f t="shared" si="121"/>
        <v>378788.82300000003</v>
      </c>
    </row>
    <row r="313" spans="1:30" x14ac:dyDescent="0.2">
      <c r="A313" s="390">
        <v>1011</v>
      </c>
      <c r="B313" s="390" t="s">
        <v>20</v>
      </c>
      <c r="C313" s="11">
        <v>53108.243999999999</v>
      </c>
      <c r="D313" s="11">
        <v>51879.613999999994</v>
      </c>
      <c r="E313" s="11">
        <v>51204.1</v>
      </c>
      <c r="F313" s="11">
        <v>52417.735999999997</v>
      </c>
      <c r="G313" s="11">
        <v>122130.58899999999</v>
      </c>
      <c r="H313" s="11">
        <v>55627.92</v>
      </c>
      <c r="I313" s="11">
        <v>57047.848000000005</v>
      </c>
      <c r="J313" s="11">
        <v>55058.259999999995</v>
      </c>
      <c r="K313" s="11">
        <v>51634.32</v>
      </c>
      <c r="L313" s="11">
        <v>52951.999999999993</v>
      </c>
      <c r="M313" s="11">
        <v>56073.103999999992</v>
      </c>
      <c r="N313" s="11">
        <v>50346.46</v>
      </c>
      <c r="O313" s="394">
        <f t="shared" si="122"/>
        <v>709480.19499999983</v>
      </c>
      <c r="Q313" s="390">
        <v>1011</v>
      </c>
      <c r="R313" s="390" t="s">
        <v>20</v>
      </c>
      <c r="S313" s="11">
        <f t="shared" si="123"/>
        <v>53108.243999999999</v>
      </c>
      <c r="T313" s="11">
        <f t="shared" si="124"/>
        <v>104987.85799999999</v>
      </c>
      <c r="U313" s="11">
        <f t="shared" si="121"/>
        <v>156191.95799999998</v>
      </c>
      <c r="V313" s="11">
        <f t="shared" si="121"/>
        <v>208609.69399999999</v>
      </c>
      <c r="W313" s="11">
        <f t="shared" si="121"/>
        <v>330740.283</v>
      </c>
      <c r="X313" s="11">
        <f t="shared" si="121"/>
        <v>386368.20299999998</v>
      </c>
      <c r="Y313" s="11">
        <f t="shared" si="121"/>
        <v>443416.05099999998</v>
      </c>
      <c r="Z313" s="11">
        <f t="shared" si="121"/>
        <v>498474.31099999999</v>
      </c>
      <c r="AA313" s="11">
        <f t="shared" si="121"/>
        <v>550108.63099999994</v>
      </c>
      <c r="AB313" s="11">
        <f t="shared" si="121"/>
        <v>603060.63099999994</v>
      </c>
      <c r="AC313" s="11">
        <f t="shared" si="121"/>
        <v>659133.73499999987</v>
      </c>
      <c r="AD313" s="11">
        <f t="shared" si="121"/>
        <v>709480.19499999983</v>
      </c>
    </row>
    <row r="314" spans="1:30" ht="14.25" customHeight="1" x14ac:dyDescent="0.2">
      <c r="A314" s="390">
        <v>1012</v>
      </c>
      <c r="B314" s="390" t="s">
        <v>21</v>
      </c>
      <c r="C314" s="11">
        <v>244669.70899999997</v>
      </c>
      <c r="D314" s="11">
        <v>223703.7</v>
      </c>
      <c r="E314" s="11">
        <v>227773.285</v>
      </c>
      <c r="F314" s="11">
        <v>226516.829</v>
      </c>
      <c r="G314" s="11">
        <v>210970.46599999999</v>
      </c>
      <c r="H314" s="11">
        <v>239456.83</v>
      </c>
      <c r="I314" s="11">
        <v>227027.24200000003</v>
      </c>
      <c r="J314" s="11">
        <v>204591.50999999998</v>
      </c>
      <c r="K314" s="11">
        <v>197795.28000000003</v>
      </c>
      <c r="L314" s="11">
        <v>206139.37999999998</v>
      </c>
      <c r="M314" s="11">
        <v>200106.71</v>
      </c>
      <c r="N314" s="11">
        <v>200954.90599999999</v>
      </c>
      <c r="O314" s="394">
        <f t="shared" si="122"/>
        <v>2609705.8470000001</v>
      </c>
      <c r="Q314" s="390">
        <v>1012</v>
      </c>
      <c r="R314" s="390" t="s">
        <v>21</v>
      </c>
      <c r="S314" s="11">
        <f t="shared" si="123"/>
        <v>244669.70899999997</v>
      </c>
      <c r="T314" s="11">
        <f t="shared" si="124"/>
        <v>468373.40899999999</v>
      </c>
      <c r="U314" s="11">
        <f t="shared" si="121"/>
        <v>696146.69400000002</v>
      </c>
      <c r="V314" s="11">
        <f t="shared" si="121"/>
        <v>922663.52300000004</v>
      </c>
      <c r="W314" s="11">
        <f t="shared" si="121"/>
        <v>1133633.9890000001</v>
      </c>
      <c r="X314" s="11">
        <f t="shared" si="121"/>
        <v>1373090.8190000001</v>
      </c>
      <c r="Y314" s="11">
        <f t="shared" si="121"/>
        <v>1600118.0610000002</v>
      </c>
      <c r="Z314" s="11">
        <f t="shared" si="121"/>
        <v>1804709.5710000002</v>
      </c>
      <c r="AA314" s="11">
        <f t="shared" si="121"/>
        <v>2002504.8510000003</v>
      </c>
      <c r="AB314" s="11">
        <f t="shared" si="121"/>
        <v>2208644.2310000001</v>
      </c>
      <c r="AC314" s="11">
        <f t="shared" si="121"/>
        <v>2408750.9410000001</v>
      </c>
      <c r="AD314" s="11">
        <f t="shared" si="121"/>
        <v>2609705.8470000001</v>
      </c>
    </row>
    <row r="315" spans="1:30" x14ac:dyDescent="0.2">
      <c r="A315" s="390">
        <v>1013</v>
      </c>
      <c r="B315" s="390" t="s">
        <v>22</v>
      </c>
      <c r="C315" s="11">
        <v>10782.43</v>
      </c>
      <c r="D315" s="11">
        <v>10393.133</v>
      </c>
      <c r="E315" s="11">
        <v>10909.424999999999</v>
      </c>
      <c r="F315" s="11">
        <v>10552.514000000001</v>
      </c>
      <c r="G315" s="11">
        <v>9117.7870000000003</v>
      </c>
      <c r="H315" s="11">
        <v>10325.549999999997</v>
      </c>
      <c r="I315" s="11">
        <v>10560.775999999998</v>
      </c>
      <c r="J315" s="11">
        <v>10791.95</v>
      </c>
      <c r="K315" s="11">
        <v>10232.870000000001</v>
      </c>
      <c r="L315" s="11">
        <v>10429.539999999997</v>
      </c>
      <c r="M315" s="11">
        <v>10341.144</v>
      </c>
      <c r="N315" s="11">
        <v>10027.470000000001</v>
      </c>
      <c r="O315" s="394">
        <f t="shared" si="122"/>
        <v>124464.58899999998</v>
      </c>
      <c r="Q315" s="390">
        <v>1013</v>
      </c>
      <c r="R315" s="390" t="s">
        <v>22</v>
      </c>
      <c r="S315" s="11">
        <f t="shared" si="123"/>
        <v>10782.43</v>
      </c>
      <c r="T315" s="11">
        <f t="shared" si="124"/>
        <v>21175.563000000002</v>
      </c>
      <c r="U315" s="11">
        <f t="shared" si="121"/>
        <v>32084.988000000001</v>
      </c>
      <c r="V315" s="11">
        <f t="shared" si="121"/>
        <v>42637.502</v>
      </c>
      <c r="W315" s="11">
        <f t="shared" si="121"/>
        <v>51755.289000000004</v>
      </c>
      <c r="X315" s="11">
        <f t="shared" si="121"/>
        <v>62080.839</v>
      </c>
      <c r="Y315" s="11">
        <f t="shared" si="121"/>
        <v>72641.614999999991</v>
      </c>
      <c r="Z315" s="11">
        <f t="shared" si="121"/>
        <v>83433.564999999988</v>
      </c>
      <c r="AA315" s="11">
        <f t="shared" si="121"/>
        <v>93666.434999999983</v>
      </c>
      <c r="AB315" s="11">
        <f t="shared" si="121"/>
        <v>104095.97499999998</v>
      </c>
      <c r="AC315" s="11">
        <f t="shared" si="121"/>
        <v>114437.11899999998</v>
      </c>
      <c r="AD315" s="11">
        <f t="shared" si="121"/>
        <v>124464.58899999998</v>
      </c>
    </row>
    <row r="316" spans="1:30" x14ac:dyDescent="0.2">
      <c r="A316" s="390">
        <v>1014</v>
      </c>
      <c r="B316" s="390" t="s">
        <v>23</v>
      </c>
      <c r="C316" s="11">
        <v>426776.61</v>
      </c>
      <c r="D316" s="11">
        <v>436415.79999999993</v>
      </c>
      <c r="E316" s="11">
        <v>472241.52</v>
      </c>
      <c r="F316" s="11">
        <v>426227.13</v>
      </c>
      <c r="G316" s="11">
        <v>354912.05</v>
      </c>
      <c r="H316" s="11">
        <v>443894.55000000005</v>
      </c>
      <c r="I316" s="11">
        <v>445828.69000000006</v>
      </c>
      <c r="J316" s="11">
        <v>465826.68</v>
      </c>
      <c r="K316" s="11">
        <v>437767.31999999995</v>
      </c>
      <c r="L316" s="11">
        <v>428969.76</v>
      </c>
      <c r="M316" s="11">
        <v>437160.18000000005</v>
      </c>
      <c r="N316" s="11">
        <v>427353.72000000009</v>
      </c>
      <c r="O316" s="394">
        <f t="shared" si="122"/>
        <v>5203374.01</v>
      </c>
      <c r="Q316" s="390">
        <v>1014</v>
      </c>
      <c r="R316" s="390" t="s">
        <v>23</v>
      </c>
      <c r="S316" s="11">
        <f t="shared" si="123"/>
        <v>426776.61</v>
      </c>
      <c r="T316" s="11">
        <f t="shared" si="124"/>
        <v>863192.40999999992</v>
      </c>
      <c r="U316" s="11">
        <f t="shared" si="121"/>
        <v>1335433.93</v>
      </c>
      <c r="V316" s="11">
        <f t="shared" si="121"/>
        <v>1761661.06</v>
      </c>
      <c r="W316" s="11">
        <f t="shared" si="121"/>
        <v>2116573.11</v>
      </c>
      <c r="X316" s="11">
        <f t="shared" si="121"/>
        <v>2560467.66</v>
      </c>
      <c r="Y316" s="11">
        <f t="shared" si="121"/>
        <v>3006296.35</v>
      </c>
      <c r="Z316" s="11">
        <f t="shared" si="121"/>
        <v>3472123.0300000003</v>
      </c>
      <c r="AA316" s="11">
        <f t="shared" si="121"/>
        <v>3909890.35</v>
      </c>
      <c r="AB316" s="11">
        <f t="shared" si="121"/>
        <v>4338860.1100000003</v>
      </c>
      <c r="AC316" s="11">
        <f t="shared" si="121"/>
        <v>4776020.29</v>
      </c>
      <c r="AD316" s="11">
        <f t="shared" si="121"/>
        <v>5203374.01</v>
      </c>
    </row>
    <row r="317" spans="1:30" x14ac:dyDescent="0.2">
      <c r="A317" s="390">
        <v>1015</v>
      </c>
      <c r="B317" s="390" t="s">
        <v>24</v>
      </c>
      <c r="C317" s="11">
        <v>55743.959999999992</v>
      </c>
      <c r="D317" s="11">
        <v>57172.000000000007</v>
      </c>
      <c r="E317" s="11">
        <v>55305</v>
      </c>
      <c r="F317" s="11">
        <v>51119</v>
      </c>
      <c r="G317" s="11">
        <v>48027.76</v>
      </c>
      <c r="H317" s="11">
        <v>56728.57</v>
      </c>
      <c r="I317" s="11">
        <v>56764.21</v>
      </c>
      <c r="J317" s="11">
        <v>58570.559999999998</v>
      </c>
      <c r="K317" s="11">
        <v>55216.729999999996</v>
      </c>
      <c r="L317" s="11">
        <v>62944.860000000008</v>
      </c>
      <c r="M317" s="11">
        <v>62483.39</v>
      </c>
      <c r="N317" s="11">
        <v>61361.39</v>
      </c>
      <c r="O317" s="394">
        <f t="shared" si="122"/>
        <v>681437.43</v>
      </c>
      <c r="Q317" s="390">
        <v>1015</v>
      </c>
      <c r="R317" s="390" t="s">
        <v>24</v>
      </c>
      <c r="S317" s="11">
        <f t="shared" si="123"/>
        <v>55743.959999999992</v>
      </c>
      <c r="T317" s="11">
        <f t="shared" si="124"/>
        <v>112915.95999999999</v>
      </c>
      <c r="U317" s="11">
        <f t="shared" si="121"/>
        <v>168220.96</v>
      </c>
      <c r="V317" s="11">
        <f t="shared" si="121"/>
        <v>219339.96</v>
      </c>
      <c r="W317" s="11">
        <f t="shared" si="121"/>
        <v>267367.71999999997</v>
      </c>
      <c r="X317" s="11">
        <f t="shared" si="121"/>
        <v>324096.28999999998</v>
      </c>
      <c r="Y317" s="11">
        <f t="shared" si="121"/>
        <v>380860.5</v>
      </c>
      <c r="Z317" s="11">
        <f t="shared" si="121"/>
        <v>439431.06</v>
      </c>
      <c r="AA317" s="11">
        <f t="shared" si="121"/>
        <v>494647.79</v>
      </c>
      <c r="AB317" s="11">
        <f t="shared" si="121"/>
        <v>557592.65</v>
      </c>
      <c r="AC317" s="11">
        <f t="shared" si="121"/>
        <v>620076.04</v>
      </c>
      <c r="AD317" s="11">
        <f t="shared" si="121"/>
        <v>681437.43</v>
      </c>
    </row>
    <row r="318" spans="1:30" x14ac:dyDescent="0.2">
      <c r="A318" s="390">
        <v>1016</v>
      </c>
      <c r="B318" s="390" t="s">
        <v>25</v>
      </c>
      <c r="C318" s="11">
        <v>56599.68</v>
      </c>
      <c r="D318" s="11">
        <v>57477.51</v>
      </c>
      <c r="E318" s="11">
        <v>59790.739999999991</v>
      </c>
      <c r="F318" s="11">
        <v>61388.770000000004</v>
      </c>
      <c r="G318" s="11">
        <v>48193.7</v>
      </c>
      <c r="H318" s="11">
        <v>69858.699999999983</v>
      </c>
      <c r="I318" s="11">
        <v>71000.37000000001</v>
      </c>
      <c r="J318" s="11">
        <v>64972.24</v>
      </c>
      <c r="K318" s="11">
        <v>59081.090000000004</v>
      </c>
      <c r="L318" s="11">
        <v>60065.61</v>
      </c>
      <c r="M318" s="11">
        <v>60727.32</v>
      </c>
      <c r="N318" s="11">
        <v>55816.819999999992</v>
      </c>
      <c r="O318" s="394">
        <f t="shared" si="122"/>
        <v>724972.54999999981</v>
      </c>
      <c r="Q318" s="390">
        <v>1016</v>
      </c>
      <c r="R318" s="390" t="s">
        <v>25</v>
      </c>
      <c r="S318" s="11">
        <f t="shared" si="123"/>
        <v>56599.68</v>
      </c>
      <c r="T318" s="11">
        <f t="shared" si="124"/>
        <v>114077.19</v>
      </c>
      <c r="U318" s="11">
        <f t="shared" si="121"/>
        <v>173867.93</v>
      </c>
      <c r="V318" s="11">
        <f t="shared" si="121"/>
        <v>235256.7</v>
      </c>
      <c r="W318" s="11">
        <f t="shared" si="121"/>
        <v>283450.40000000002</v>
      </c>
      <c r="X318" s="11">
        <f t="shared" si="121"/>
        <v>353309.1</v>
      </c>
      <c r="Y318" s="11">
        <f t="shared" si="121"/>
        <v>424309.47</v>
      </c>
      <c r="Z318" s="11">
        <f t="shared" si="121"/>
        <v>489281.70999999996</v>
      </c>
      <c r="AA318" s="11">
        <f t="shared" si="121"/>
        <v>548362.79999999993</v>
      </c>
      <c r="AB318" s="11">
        <f t="shared" si="121"/>
        <v>608428.40999999992</v>
      </c>
      <c r="AC318" s="11">
        <f t="shared" si="121"/>
        <v>669155.72999999986</v>
      </c>
      <c r="AD318" s="11">
        <f t="shared" si="121"/>
        <v>724972.54999999981</v>
      </c>
    </row>
    <row r="319" spans="1:30" x14ac:dyDescent="0.2">
      <c r="A319" s="390">
        <v>1017</v>
      </c>
      <c r="B319" s="390" t="s">
        <v>26</v>
      </c>
      <c r="C319" s="11">
        <v>119946.20999999999</v>
      </c>
      <c r="D319" s="11">
        <v>115694.10999999999</v>
      </c>
      <c r="E319" s="11">
        <v>115450.52</v>
      </c>
      <c r="F319" s="11">
        <v>112452.05000000002</v>
      </c>
      <c r="G319" s="11">
        <v>126384.68000000001</v>
      </c>
      <c r="H319" s="11">
        <v>113647.21999999999</v>
      </c>
      <c r="I319" s="11">
        <v>117223.56999999999</v>
      </c>
      <c r="J319" s="11">
        <v>118915.23</v>
      </c>
      <c r="K319" s="11">
        <v>114402.34</v>
      </c>
      <c r="L319" s="11">
        <v>114012.37000000001</v>
      </c>
      <c r="M319" s="11">
        <v>116214.41</v>
      </c>
      <c r="N319" s="11">
        <v>116836.81</v>
      </c>
      <c r="O319" s="394">
        <f t="shared" si="122"/>
        <v>1401179.52</v>
      </c>
      <c r="Q319" s="390">
        <v>1017</v>
      </c>
      <c r="R319" s="390" t="s">
        <v>26</v>
      </c>
      <c r="S319" s="11">
        <f t="shared" si="123"/>
        <v>119946.20999999999</v>
      </c>
      <c r="T319" s="11">
        <f t="shared" si="124"/>
        <v>235640.31999999998</v>
      </c>
      <c r="U319" s="11">
        <f t="shared" si="121"/>
        <v>351090.83999999997</v>
      </c>
      <c r="V319" s="11">
        <f t="shared" si="121"/>
        <v>463542.89</v>
      </c>
      <c r="W319" s="11">
        <f t="shared" si="121"/>
        <v>589927.57000000007</v>
      </c>
      <c r="X319" s="11">
        <f t="shared" si="121"/>
        <v>703574.79</v>
      </c>
      <c r="Y319" s="11">
        <f t="shared" si="121"/>
        <v>820798.36</v>
      </c>
      <c r="Z319" s="11">
        <f t="shared" si="121"/>
        <v>939713.59</v>
      </c>
      <c r="AA319" s="11">
        <f t="shared" si="121"/>
        <v>1054115.93</v>
      </c>
      <c r="AB319" s="11">
        <f t="shared" si="121"/>
        <v>1168128.3</v>
      </c>
      <c r="AC319" s="11">
        <f t="shared" si="121"/>
        <v>1284342.71</v>
      </c>
      <c r="AD319" s="11">
        <f t="shared" si="121"/>
        <v>1401179.52</v>
      </c>
    </row>
    <row r="320" spans="1:30" x14ac:dyDescent="0.2">
      <c r="A320" s="390">
        <v>1018</v>
      </c>
      <c r="B320" s="390" t="s">
        <v>27</v>
      </c>
      <c r="C320" s="11">
        <v>62107.490000000005</v>
      </c>
      <c r="D320" s="11">
        <v>58191.728999999999</v>
      </c>
      <c r="E320" s="11">
        <v>60761.64</v>
      </c>
      <c r="F320" s="11">
        <v>60673.120000000003</v>
      </c>
      <c r="G320" s="11">
        <v>57014.25</v>
      </c>
      <c r="H320" s="11">
        <v>65926.38</v>
      </c>
      <c r="I320" s="11">
        <v>66648.580000000016</v>
      </c>
      <c r="J320" s="11">
        <v>65540.84</v>
      </c>
      <c r="K320" s="11">
        <v>61584.94</v>
      </c>
      <c r="L320" s="11">
        <v>63841.69999999999</v>
      </c>
      <c r="M320" s="11">
        <v>62629.579999999994</v>
      </c>
      <c r="N320" s="11">
        <v>61686.82</v>
      </c>
      <c r="O320" s="394">
        <f t="shared" si="122"/>
        <v>746607.0689999999</v>
      </c>
      <c r="Q320" s="390">
        <v>1018</v>
      </c>
      <c r="R320" s="390" t="s">
        <v>27</v>
      </c>
      <c r="S320" s="11">
        <f t="shared" si="123"/>
        <v>62107.490000000005</v>
      </c>
      <c r="T320" s="11">
        <f t="shared" si="124"/>
        <v>120299.21900000001</v>
      </c>
      <c r="U320" s="11">
        <f t="shared" si="121"/>
        <v>181060.859</v>
      </c>
      <c r="V320" s="11">
        <f t="shared" si="121"/>
        <v>241733.97899999999</v>
      </c>
      <c r="W320" s="11">
        <f t="shared" si="121"/>
        <v>298748.22899999999</v>
      </c>
      <c r="X320" s="11">
        <f t="shared" si="121"/>
        <v>364674.609</v>
      </c>
      <c r="Y320" s="11">
        <f t="shared" si="121"/>
        <v>431323.18900000001</v>
      </c>
      <c r="Z320" s="11">
        <f t="shared" si="121"/>
        <v>496864.02899999998</v>
      </c>
      <c r="AA320" s="11">
        <f t="shared" si="121"/>
        <v>558448.96900000004</v>
      </c>
      <c r="AB320" s="11">
        <f t="shared" si="121"/>
        <v>622290.66899999999</v>
      </c>
      <c r="AC320" s="11">
        <f t="shared" si="121"/>
        <v>684920.24899999995</v>
      </c>
      <c r="AD320" s="11">
        <f t="shared" si="121"/>
        <v>746607.0689999999</v>
      </c>
    </row>
    <row r="321" spans="1:30" x14ac:dyDescent="0.2">
      <c r="A321" s="390">
        <v>1019</v>
      </c>
      <c r="B321" s="390" t="s">
        <v>28</v>
      </c>
      <c r="C321" s="11">
        <v>24784.36</v>
      </c>
      <c r="D321" s="11">
        <v>23269.760000000002</v>
      </c>
      <c r="E321" s="11">
        <v>24648.850000000002</v>
      </c>
      <c r="F321" s="11">
        <v>22380.000000000004</v>
      </c>
      <c r="G321" s="11">
        <v>20948.129999999997</v>
      </c>
      <c r="H321" s="11">
        <v>25032.89</v>
      </c>
      <c r="I321" s="11">
        <v>25502.010000000002</v>
      </c>
      <c r="J321" s="11">
        <v>24029.27</v>
      </c>
      <c r="K321" s="11">
        <v>24244.1</v>
      </c>
      <c r="L321" s="11">
        <v>25611.310000000005</v>
      </c>
      <c r="M321" s="11">
        <v>25173.230000000003</v>
      </c>
      <c r="N321" s="11">
        <v>24598.31</v>
      </c>
      <c r="O321" s="394">
        <f t="shared" si="122"/>
        <v>290222.21999999997</v>
      </c>
      <c r="Q321" s="390">
        <v>1019</v>
      </c>
      <c r="R321" s="390" t="s">
        <v>28</v>
      </c>
      <c r="S321" s="11">
        <f t="shared" si="123"/>
        <v>24784.36</v>
      </c>
      <c r="T321" s="11">
        <f t="shared" si="124"/>
        <v>48054.12</v>
      </c>
      <c r="U321" s="11">
        <f t="shared" si="124"/>
        <v>72702.97</v>
      </c>
      <c r="V321" s="11">
        <f t="shared" si="124"/>
        <v>95082.97</v>
      </c>
      <c r="W321" s="11">
        <f t="shared" si="124"/>
        <v>116031.1</v>
      </c>
      <c r="X321" s="11">
        <f t="shared" si="124"/>
        <v>141063.99</v>
      </c>
      <c r="Y321" s="11">
        <f t="shared" si="124"/>
        <v>166566</v>
      </c>
      <c r="Z321" s="11">
        <f t="shared" si="124"/>
        <v>190595.27</v>
      </c>
      <c r="AA321" s="11">
        <f t="shared" si="124"/>
        <v>214839.37</v>
      </c>
      <c r="AB321" s="11">
        <f t="shared" si="124"/>
        <v>240450.68</v>
      </c>
      <c r="AC321" s="11">
        <f t="shared" si="124"/>
        <v>265623.90999999997</v>
      </c>
      <c r="AD321" s="11">
        <f t="shared" si="124"/>
        <v>290222.21999999997</v>
      </c>
    </row>
    <row r="322" spans="1:30" x14ac:dyDescent="0.2">
      <c r="A322" s="390">
        <v>1020</v>
      </c>
      <c r="B322" s="390" t="s">
        <v>29</v>
      </c>
      <c r="C322" s="11">
        <v>164775.44000000003</v>
      </c>
      <c r="D322" s="11">
        <v>163114.22</v>
      </c>
      <c r="E322" s="11">
        <v>170509.97</v>
      </c>
      <c r="F322" s="11">
        <v>169793.45</v>
      </c>
      <c r="G322" s="11">
        <v>153129.57</v>
      </c>
      <c r="H322" s="11">
        <v>173389.81</v>
      </c>
      <c r="I322" s="11">
        <v>164792.60999999996</v>
      </c>
      <c r="J322" s="11">
        <v>172021.81</v>
      </c>
      <c r="K322" s="11">
        <v>164041.88</v>
      </c>
      <c r="L322" s="11">
        <v>173925.09000000003</v>
      </c>
      <c r="M322" s="11">
        <v>176136.68999999997</v>
      </c>
      <c r="N322" s="11">
        <v>173142.83000000005</v>
      </c>
      <c r="O322" s="394">
        <f t="shared" si="122"/>
        <v>2018773.3700000003</v>
      </c>
      <c r="Q322" s="390">
        <v>1020</v>
      </c>
      <c r="R322" s="390" t="s">
        <v>29</v>
      </c>
      <c r="S322" s="11">
        <f t="shared" si="123"/>
        <v>164775.44000000003</v>
      </c>
      <c r="T322" s="11">
        <f t="shared" ref="T322:AD332" si="125">+S322+D322</f>
        <v>327889.66000000003</v>
      </c>
      <c r="U322" s="11">
        <f t="shared" si="125"/>
        <v>498399.63</v>
      </c>
      <c r="V322" s="11">
        <f t="shared" si="125"/>
        <v>668193.08000000007</v>
      </c>
      <c r="W322" s="11">
        <f t="shared" si="125"/>
        <v>821322.65000000014</v>
      </c>
      <c r="X322" s="11">
        <f t="shared" si="125"/>
        <v>994712.4600000002</v>
      </c>
      <c r="Y322" s="11">
        <f t="shared" si="125"/>
        <v>1159505.07</v>
      </c>
      <c r="Z322" s="11">
        <f t="shared" si="125"/>
        <v>1331526.8800000001</v>
      </c>
      <c r="AA322" s="11">
        <f t="shared" si="125"/>
        <v>1495568.7600000002</v>
      </c>
      <c r="AB322" s="11">
        <f t="shared" si="125"/>
        <v>1669493.8500000003</v>
      </c>
      <c r="AC322" s="11">
        <f t="shared" si="125"/>
        <v>1845630.5400000003</v>
      </c>
      <c r="AD322" s="11">
        <f t="shared" si="125"/>
        <v>2018773.3700000003</v>
      </c>
    </row>
    <row r="323" spans="1:30" x14ac:dyDescent="0.2">
      <c r="A323" s="390">
        <v>1021</v>
      </c>
      <c r="B323" s="390" t="s">
        <v>30</v>
      </c>
      <c r="C323" s="11">
        <v>51515.83</v>
      </c>
      <c r="D323" s="11">
        <v>50488.58</v>
      </c>
      <c r="E323" s="11">
        <v>52407.979999999996</v>
      </c>
      <c r="F323" s="11">
        <v>50530.36</v>
      </c>
      <c r="G323" s="11">
        <v>46652.890000000007</v>
      </c>
      <c r="H323" s="11">
        <v>53625.899999999987</v>
      </c>
      <c r="I323" s="11">
        <v>53510.19999999999</v>
      </c>
      <c r="J323" s="11">
        <v>58118.29</v>
      </c>
      <c r="K323" s="11">
        <v>57647.29</v>
      </c>
      <c r="L323" s="11">
        <v>57709.24</v>
      </c>
      <c r="M323" s="11">
        <v>65455.240000000005</v>
      </c>
      <c r="N323" s="11">
        <v>57781.660000000011</v>
      </c>
      <c r="O323" s="394">
        <f t="shared" si="122"/>
        <v>655443.46</v>
      </c>
      <c r="Q323" s="390">
        <v>1021</v>
      </c>
      <c r="R323" s="390" t="s">
        <v>30</v>
      </c>
      <c r="S323" s="11">
        <f t="shared" si="123"/>
        <v>51515.83</v>
      </c>
      <c r="T323" s="11">
        <f t="shared" si="125"/>
        <v>102004.41</v>
      </c>
      <c r="U323" s="11">
        <f t="shared" si="125"/>
        <v>154412.39000000001</v>
      </c>
      <c r="V323" s="11">
        <f t="shared" si="125"/>
        <v>204942.75</v>
      </c>
      <c r="W323" s="11">
        <f t="shared" si="125"/>
        <v>251595.64</v>
      </c>
      <c r="X323" s="11">
        <f t="shared" si="125"/>
        <v>305221.53999999998</v>
      </c>
      <c r="Y323" s="11">
        <f t="shared" si="125"/>
        <v>358731.74</v>
      </c>
      <c r="Z323" s="11">
        <f t="shared" si="125"/>
        <v>416850.02999999997</v>
      </c>
      <c r="AA323" s="11">
        <f t="shared" si="125"/>
        <v>474497.31999999995</v>
      </c>
      <c r="AB323" s="11">
        <f t="shared" si="125"/>
        <v>532206.55999999994</v>
      </c>
      <c r="AC323" s="11">
        <f t="shared" si="125"/>
        <v>597661.79999999993</v>
      </c>
      <c r="AD323" s="11">
        <f t="shared" si="125"/>
        <v>655443.46</v>
      </c>
    </row>
    <row r="324" spans="1:30" x14ac:dyDescent="0.2">
      <c r="A324" s="390">
        <v>1022</v>
      </c>
      <c r="B324" s="390" t="s">
        <v>31</v>
      </c>
      <c r="C324" s="11">
        <v>248816.31000000003</v>
      </c>
      <c r="D324" s="11">
        <v>259333.31</v>
      </c>
      <c r="E324" s="11">
        <v>274114.53000000003</v>
      </c>
      <c r="F324" s="11">
        <v>276453.86</v>
      </c>
      <c r="G324" s="11">
        <v>257523.84</v>
      </c>
      <c r="H324" s="11">
        <v>287136.03000000003</v>
      </c>
      <c r="I324" s="11">
        <v>286326.12</v>
      </c>
      <c r="J324" s="11">
        <v>303714.49</v>
      </c>
      <c r="K324" s="11">
        <v>286256.18000000005</v>
      </c>
      <c r="L324" s="11">
        <v>280741.34000000003</v>
      </c>
      <c r="M324" s="11">
        <v>287911.73</v>
      </c>
      <c r="N324" s="11">
        <v>278558.83</v>
      </c>
      <c r="O324" s="394">
        <f t="shared" si="122"/>
        <v>3326886.5700000003</v>
      </c>
      <c r="Q324" s="390">
        <v>1022</v>
      </c>
      <c r="R324" s="390" t="s">
        <v>31</v>
      </c>
      <c r="S324" s="11">
        <f t="shared" si="123"/>
        <v>248816.31000000003</v>
      </c>
      <c r="T324" s="11">
        <f t="shared" si="125"/>
        <v>508149.62</v>
      </c>
      <c r="U324" s="11">
        <f t="shared" si="125"/>
        <v>782264.15</v>
      </c>
      <c r="V324" s="11">
        <f t="shared" si="125"/>
        <v>1058718.01</v>
      </c>
      <c r="W324" s="11">
        <f t="shared" si="125"/>
        <v>1316241.8500000001</v>
      </c>
      <c r="X324" s="11">
        <f t="shared" si="125"/>
        <v>1603377.8800000001</v>
      </c>
      <c r="Y324" s="11">
        <f t="shared" si="125"/>
        <v>1889704</v>
      </c>
      <c r="Z324" s="11">
        <f t="shared" si="125"/>
        <v>2193418.4900000002</v>
      </c>
      <c r="AA324" s="11">
        <f t="shared" si="125"/>
        <v>2479674.6700000004</v>
      </c>
      <c r="AB324" s="11">
        <f t="shared" si="125"/>
        <v>2760416.0100000002</v>
      </c>
      <c r="AC324" s="11">
        <f t="shared" si="125"/>
        <v>3048327.74</v>
      </c>
      <c r="AD324" s="11">
        <f t="shared" si="125"/>
        <v>3326886.5700000003</v>
      </c>
    </row>
    <row r="325" spans="1:30" x14ac:dyDescent="0.2">
      <c r="A325" s="390">
        <v>1023</v>
      </c>
      <c r="B325" s="390" t="s">
        <v>32</v>
      </c>
      <c r="C325" s="11">
        <v>38785.39</v>
      </c>
      <c r="D325" s="11">
        <v>36965.24</v>
      </c>
      <c r="E325" s="11">
        <v>41763.18</v>
      </c>
      <c r="F325" s="11">
        <v>45609.31</v>
      </c>
      <c r="G325" s="11">
        <v>42710.590000000004</v>
      </c>
      <c r="H325" s="11">
        <v>46508.27</v>
      </c>
      <c r="I325" s="11">
        <v>44545.950000000004</v>
      </c>
      <c r="J325" s="11">
        <v>44401.34</v>
      </c>
      <c r="K325" s="11">
        <v>41921.26</v>
      </c>
      <c r="L325" s="11">
        <v>42344.21</v>
      </c>
      <c r="M325" s="11">
        <v>41981.38</v>
      </c>
      <c r="N325" s="11">
        <v>39628.14</v>
      </c>
      <c r="O325" s="394">
        <f>SUM(C325:N325)</f>
        <v>507164.26000000007</v>
      </c>
      <c r="Q325" s="390">
        <v>1023</v>
      </c>
      <c r="R325" s="390" t="s">
        <v>32</v>
      </c>
      <c r="S325" s="11">
        <f t="shared" si="123"/>
        <v>38785.39</v>
      </c>
      <c r="T325" s="11">
        <f t="shared" si="125"/>
        <v>75750.63</v>
      </c>
      <c r="U325" s="11">
        <f t="shared" si="125"/>
        <v>117513.81</v>
      </c>
      <c r="V325" s="11">
        <f t="shared" si="125"/>
        <v>163123.12</v>
      </c>
      <c r="W325" s="11">
        <f t="shared" si="125"/>
        <v>205833.71</v>
      </c>
      <c r="X325" s="11">
        <f t="shared" si="125"/>
        <v>252341.97999999998</v>
      </c>
      <c r="Y325" s="11">
        <f t="shared" si="125"/>
        <v>296887.93</v>
      </c>
      <c r="Z325" s="11">
        <f t="shared" si="125"/>
        <v>341289.27</v>
      </c>
      <c r="AA325" s="11">
        <f t="shared" si="125"/>
        <v>383210.53</v>
      </c>
      <c r="AB325" s="11">
        <f t="shared" si="125"/>
        <v>425554.74000000005</v>
      </c>
      <c r="AC325" s="11">
        <f t="shared" si="125"/>
        <v>467536.12000000005</v>
      </c>
      <c r="AD325" s="11">
        <f t="shared" si="125"/>
        <v>507164.26000000007</v>
      </c>
    </row>
    <row r="326" spans="1:30" x14ac:dyDescent="0.2">
      <c r="A326" s="390">
        <v>1024</v>
      </c>
      <c r="B326" s="390" t="s">
        <v>33</v>
      </c>
      <c r="C326" s="11">
        <v>270257.94</v>
      </c>
      <c r="D326" s="11">
        <v>276521.72000000003</v>
      </c>
      <c r="E326" s="11">
        <v>277542.99999999994</v>
      </c>
      <c r="F326" s="11">
        <v>255606.30000000002</v>
      </c>
      <c r="G326" s="11">
        <v>237865.23</v>
      </c>
      <c r="H326" s="11">
        <v>266699.49</v>
      </c>
      <c r="I326" s="11">
        <v>259785.64</v>
      </c>
      <c r="J326" s="11">
        <v>277832.93</v>
      </c>
      <c r="K326" s="11">
        <v>261377.34</v>
      </c>
      <c r="L326" s="11">
        <v>280073.89</v>
      </c>
      <c r="M326" s="11">
        <v>284714.36</v>
      </c>
      <c r="N326" s="11">
        <v>280925.86</v>
      </c>
      <c r="O326" s="394">
        <f t="shared" si="122"/>
        <v>3229203.6999999997</v>
      </c>
      <c r="Q326" s="390">
        <v>1024</v>
      </c>
      <c r="R326" s="390" t="s">
        <v>33</v>
      </c>
      <c r="S326" s="11">
        <f t="shared" si="123"/>
        <v>270257.94</v>
      </c>
      <c r="T326" s="11">
        <f t="shared" si="125"/>
        <v>546779.66</v>
      </c>
      <c r="U326" s="11">
        <f t="shared" si="125"/>
        <v>824322.65999999992</v>
      </c>
      <c r="V326" s="11">
        <f t="shared" si="125"/>
        <v>1079928.96</v>
      </c>
      <c r="W326" s="11">
        <f t="shared" si="125"/>
        <v>1317794.19</v>
      </c>
      <c r="X326" s="11">
        <f t="shared" si="125"/>
        <v>1584493.68</v>
      </c>
      <c r="Y326" s="11">
        <f t="shared" si="125"/>
        <v>1844279.3199999998</v>
      </c>
      <c r="Z326" s="11">
        <f t="shared" si="125"/>
        <v>2122112.25</v>
      </c>
      <c r="AA326" s="11">
        <f t="shared" si="125"/>
        <v>2383489.59</v>
      </c>
      <c r="AB326" s="11">
        <f t="shared" si="125"/>
        <v>2663563.48</v>
      </c>
      <c r="AC326" s="11">
        <f t="shared" si="125"/>
        <v>2948277.84</v>
      </c>
      <c r="AD326" s="11">
        <f t="shared" si="125"/>
        <v>3229203.6999999997</v>
      </c>
    </row>
    <row r="327" spans="1:30" x14ac:dyDescent="0.2">
      <c r="A327" s="390">
        <v>1025</v>
      </c>
      <c r="B327" s="390" t="s">
        <v>34</v>
      </c>
      <c r="C327" s="11">
        <v>48577.4</v>
      </c>
      <c r="D327" s="11">
        <v>47362.140000000007</v>
      </c>
      <c r="E327" s="11">
        <v>50068.590000000004</v>
      </c>
      <c r="F327" s="11">
        <v>51941.36</v>
      </c>
      <c r="G327" s="11">
        <v>48671.28</v>
      </c>
      <c r="H327" s="11">
        <v>57234.26</v>
      </c>
      <c r="I327" s="11">
        <v>56360.9</v>
      </c>
      <c r="J327" s="11">
        <v>56631.39</v>
      </c>
      <c r="K327" s="11">
        <v>51858.559999999998</v>
      </c>
      <c r="L327" s="11">
        <v>55424.000000000007</v>
      </c>
      <c r="M327" s="11">
        <v>49188.98</v>
      </c>
      <c r="N327" s="11">
        <v>51973.640000000007</v>
      </c>
      <c r="O327" s="394">
        <f t="shared" si="122"/>
        <v>625292.5</v>
      </c>
      <c r="Q327" s="390">
        <v>1025</v>
      </c>
      <c r="R327" s="390" t="s">
        <v>34</v>
      </c>
      <c r="S327" s="11">
        <f t="shared" si="123"/>
        <v>48577.4</v>
      </c>
      <c r="T327" s="11">
        <f t="shared" si="125"/>
        <v>95939.540000000008</v>
      </c>
      <c r="U327" s="11">
        <f t="shared" si="125"/>
        <v>146008.13</v>
      </c>
      <c r="V327" s="11">
        <f t="shared" si="125"/>
        <v>197949.49</v>
      </c>
      <c r="W327" s="11">
        <f t="shared" si="125"/>
        <v>246620.77</v>
      </c>
      <c r="X327" s="11">
        <f t="shared" si="125"/>
        <v>303855.02999999997</v>
      </c>
      <c r="Y327" s="11">
        <f t="shared" si="125"/>
        <v>360215.93</v>
      </c>
      <c r="Z327" s="11">
        <f t="shared" si="125"/>
        <v>416847.32</v>
      </c>
      <c r="AA327" s="11">
        <f t="shared" si="125"/>
        <v>468705.88</v>
      </c>
      <c r="AB327" s="11">
        <f t="shared" si="125"/>
        <v>524129.88</v>
      </c>
      <c r="AC327" s="11">
        <f t="shared" si="125"/>
        <v>573318.86</v>
      </c>
      <c r="AD327" s="11">
        <f t="shared" si="125"/>
        <v>625292.5</v>
      </c>
    </row>
    <row r="328" spans="1:30" x14ac:dyDescent="0.2">
      <c r="A328" s="390">
        <v>1026</v>
      </c>
      <c r="B328" s="390" t="s">
        <v>35</v>
      </c>
      <c r="C328" s="11">
        <v>15983.929999999998</v>
      </c>
      <c r="D328" s="11">
        <v>15671.42</v>
      </c>
      <c r="E328" s="11">
        <v>15767.12</v>
      </c>
      <c r="F328" s="11">
        <v>16825.04</v>
      </c>
      <c r="G328" s="11">
        <v>13876.66</v>
      </c>
      <c r="H328" s="11">
        <v>15100.54</v>
      </c>
      <c r="I328" s="11">
        <v>15542.490000000002</v>
      </c>
      <c r="J328" s="11">
        <v>17128.59</v>
      </c>
      <c r="K328" s="11">
        <v>15544.03</v>
      </c>
      <c r="L328" s="11">
        <v>15500.68</v>
      </c>
      <c r="M328" s="11">
        <v>15272.89</v>
      </c>
      <c r="N328" s="11">
        <v>15165.039999999999</v>
      </c>
      <c r="O328" s="394">
        <f t="shared" si="122"/>
        <v>187378.43000000002</v>
      </c>
      <c r="Q328" s="390">
        <v>1026</v>
      </c>
      <c r="R328" s="390" t="s">
        <v>35</v>
      </c>
      <c r="S328" s="11">
        <f t="shared" si="123"/>
        <v>15983.929999999998</v>
      </c>
      <c r="T328" s="11">
        <f t="shared" si="125"/>
        <v>31655.35</v>
      </c>
      <c r="U328" s="11">
        <f t="shared" si="125"/>
        <v>47422.47</v>
      </c>
      <c r="V328" s="11">
        <f t="shared" si="125"/>
        <v>64247.51</v>
      </c>
      <c r="W328" s="11">
        <f t="shared" si="125"/>
        <v>78124.17</v>
      </c>
      <c r="X328" s="11">
        <f t="shared" si="125"/>
        <v>93224.709999999992</v>
      </c>
      <c r="Y328" s="11">
        <f t="shared" si="125"/>
        <v>108767.2</v>
      </c>
      <c r="Z328" s="11">
        <f t="shared" si="125"/>
        <v>125895.79</v>
      </c>
      <c r="AA328" s="11">
        <f t="shared" si="125"/>
        <v>141439.82</v>
      </c>
      <c r="AB328" s="11">
        <f t="shared" si="125"/>
        <v>156940.5</v>
      </c>
      <c r="AC328" s="11">
        <f t="shared" si="125"/>
        <v>172213.39</v>
      </c>
      <c r="AD328" s="11">
        <f t="shared" si="125"/>
        <v>187378.43000000002</v>
      </c>
    </row>
    <row r="329" spans="1:30" x14ac:dyDescent="0.2">
      <c r="A329" s="390">
        <v>1027</v>
      </c>
      <c r="B329" s="390" t="s">
        <v>36</v>
      </c>
      <c r="C329" s="11">
        <v>33039.959999999992</v>
      </c>
      <c r="D329" s="11">
        <v>32140.36</v>
      </c>
      <c r="E329" s="11">
        <v>31789.77</v>
      </c>
      <c r="F329" s="11">
        <v>34548.6</v>
      </c>
      <c r="G329" s="11">
        <v>33357.360000000001</v>
      </c>
      <c r="H329" s="11">
        <v>36966.46</v>
      </c>
      <c r="I329" s="11">
        <v>38645.620000000003</v>
      </c>
      <c r="J329" s="11">
        <v>38121.020000000004</v>
      </c>
      <c r="K329" s="11">
        <v>35449.639999999992</v>
      </c>
      <c r="L329" s="11">
        <v>35704.47</v>
      </c>
      <c r="M329" s="11">
        <v>35636.220000000008</v>
      </c>
      <c r="N329" s="11">
        <v>35983.58</v>
      </c>
      <c r="O329" s="394">
        <f t="shared" si="122"/>
        <v>421383.06000000006</v>
      </c>
      <c r="Q329" s="390">
        <v>1027</v>
      </c>
      <c r="R329" s="390" t="s">
        <v>36</v>
      </c>
      <c r="S329" s="11">
        <f t="shared" si="123"/>
        <v>33039.959999999992</v>
      </c>
      <c r="T329" s="11">
        <f t="shared" si="125"/>
        <v>65180.319999999992</v>
      </c>
      <c r="U329" s="11">
        <f t="shared" si="125"/>
        <v>96970.09</v>
      </c>
      <c r="V329" s="11">
        <f t="shared" si="125"/>
        <v>131518.69</v>
      </c>
      <c r="W329" s="11">
        <f t="shared" si="125"/>
        <v>164876.04999999999</v>
      </c>
      <c r="X329" s="11">
        <f t="shared" si="125"/>
        <v>201842.50999999998</v>
      </c>
      <c r="Y329" s="11">
        <f t="shared" si="125"/>
        <v>240488.12999999998</v>
      </c>
      <c r="Z329" s="11">
        <f t="shared" si="125"/>
        <v>278609.14999999997</v>
      </c>
      <c r="AA329" s="11">
        <f t="shared" si="125"/>
        <v>314058.78999999998</v>
      </c>
      <c r="AB329" s="11">
        <f t="shared" si="125"/>
        <v>349763.26</v>
      </c>
      <c r="AC329" s="11">
        <f t="shared" si="125"/>
        <v>385399.48000000004</v>
      </c>
      <c r="AD329" s="11">
        <f t="shared" si="125"/>
        <v>421383.06000000006</v>
      </c>
    </row>
    <row r="330" spans="1:30" x14ac:dyDescent="0.2">
      <c r="A330" s="390">
        <v>1028</v>
      </c>
      <c r="B330" s="390" t="s">
        <v>37</v>
      </c>
      <c r="C330" s="11">
        <v>186457.84999999998</v>
      </c>
      <c r="D330" s="11">
        <v>175175.19</v>
      </c>
      <c r="E330" s="11">
        <v>142436.06</v>
      </c>
      <c r="F330" s="11">
        <v>190422.29</v>
      </c>
      <c r="G330" s="11">
        <v>166349.6</v>
      </c>
      <c r="H330" s="11">
        <v>183245.54</v>
      </c>
      <c r="I330" s="11">
        <v>182796.84999999998</v>
      </c>
      <c r="J330" s="11">
        <v>171043.87000000002</v>
      </c>
      <c r="K330" s="11">
        <v>167079.22999999998</v>
      </c>
      <c r="L330" s="11">
        <v>185912.77</v>
      </c>
      <c r="M330" s="11">
        <v>170498.53</v>
      </c>
      <c r="N330" s="11">
        <v>198552.37999999998</v>
      </c>
      <c r="O330" s="394">
        <f t="shared" si="122"/>
        <v>2119970.16</v>
      </c>
      <c r="Q330" s="390">
        <v>1028</v>
      </c>
      <c r="R330" s="390" t="s">
        <v>37</v>
      </c>
      <c r="S330" s="11">
        <f t="shared" si="123"/>
        <v>186457.84999999998</v>
      </c>
      <c r="T330" s="11">
        <f t="shared" si="125"/>
        <v>361633.04</v>
      </c>
      <c r="U330" s="11">
        <f t="shared" si="125"/>
        <v>504069.1</v>
      </c>
      <c r="V330" s="11">
        <f t="shared" si="125"/>
        <v>694491.39</v>
      </c>
      <c r="W330" s="11">
        <f t="shared" si="125"/>
        <v>860840.99</v>
      </c>
      <c r="X330" s="11">
        <f t="shared" si="125"/>
        <v>1044086.53</v>
      </c>
      <c r="Y330" s="11">
        <f t="shared" si="125"/>
        <v>1226883.3799999999</v>
      </c>
      <c r="Z330" s="11">
        <f t="shared" si="125"/>
        <v>1397927.25</v>
      </c>
      <c r="AA330" s="11">
        <f t="shared" si="125"/>
        <v>1565006.48</v>
      </c>
      <c r="AB330" s="11">
        <f t="shared" si="125"/>
        <v>1750919.25</v>
      </c>
      <c r="AC330" s="11">
        <f t="shared" si="125"/>
        <v>1921417.78</v>
      </c>
      <c r="AD330" s="11">
        <f t="shared" si="125"/>
        <v>2119970.16</v>
      </c>
    </row>
    <row r="331" spans="1:30" x14ac:dyDescent="0.2">
      <c r="A331" s="390">
        <v>1029</v>
      </c>
      <c r="B331" s="390" t="s">
        <v>38</v>
      </c>
      <c r="C331" s="11">
        <v>16167.29</v>
      </c>
      <c r="D331" s="11">
        <v>16163.079999999998</v>
      </c>
      <c r="E331" s="11">
        <v>17114.940000000002</v>
      </c>
      <c r="F331" s="11">
        <v>17901.599999999999</v>
      </c>
      <c r="G331" s="11">
        <v>16589.86</v>
      </c>
      <c r="H331" s="11">
        <v>7028.73</v>
      </c>
      <c r="I331" s="11">
        <v>18288.519999999997</v>
      </c>
      <c r="J331" s="11">
        <v>18604.93</v>
      </c>
      <c r="K331" s="11">
        <v>17425.16</v>
      </c>
      <c r="L331" s="11">
        <v>10593.43</v>
      </c>
      <c r="M331" s="11">
        <v>18559.41</v>
      </c>
      <c r="N331" s="11">
        <v>17323.149999999998</v>
      </c>
      <c r="O331" s="394">
        <f t="shared" si="122"/>
        <v>191760.09999999998</v>
      </c>
      <c r="Q331" s="390">
        <v>1029</v>
      </c>
      <c r="R331" s="390" t="s">
        <v>38</v>
      </c>
      <c r="S331" s="11">
        <f t="shared" si="123"/>
        <v>16167.29</v>
      </c>
      <c r="T331" s="11">
        <f t="shared" si="125"/>
        <v>32330.37</v>
      </c>
      <c r="U331" s="11">
        <f t="shared" si="125"/>
        <v>49445.31</v>
      </c>
      <c r="V331" s="11">
        <f t="shared" si="125"/>
        <v>67346.91</v>
      </c>
      <c r="W331" s="11">
        <f t="shared" si="125"/>
        <v>83936.77</v>
      </c>
      <c r="X331" s="11">
        <f t="shared" si="125"/>
        <v>90965.5</v>
      </c>
      <c r="Y331" s="11">
        <f t="shared" si="125"/>
        <v>109254.01999999999</v>
      </c>
      <c r="Z331" s="11">
        <f t="shared" si="125"/>
        <v>127858.94999999998</v>
      </c>
      <c r="AA331" s="11">
        <f t="shared" si="125"/>
        <v>145284.10999999999</v>
      </c>
      <c r="AB331" s="11">
        <f t="shared" si="125"/>
        <v>155877.53999999998</v>
      </c>
      <c r="AC331" s="11">
        <f t="shared" si="125"/>
        <v>174436.94999999998</v>
      </c>
      <c r="AD331" s="11">
        <f t="shared" si="125"/>
        <v>191760.09999999998</v>
      </c>
    </row>
    <row r="332" spans="1:30" x14ac:dyDescent="0.2">
      <c r="A332" s="391">
        <v>1030</v>
      </c>
      <c r="B332" s="391" t="s">
        <v>18</v>
      </c>
      <c r="C332" s="16">
        <v>39056.039999999994</v>
      </c>
      <c r="D332" s="16">
        <v>38134.270000000004</v>
      </c>
      <c r="E332" s="16">
        <v>40160.39</v>
      </c>
      <c r="F332" s="16">
        <v>41808.259999999995</v>
      </c>
      <c r="G332" s="16">
        <v>39046.65</v>
      </c>
      <c r="H332" s="16">
        <v>43165.760000000002</v>
      </c>
      <c r="I332" s="16">
        <v>40214.57</v>
      </c>
      <c r="J332" s="16">
        <v>39611.49</v>
      </c>
      <c r="K332" s="16">
        <v>36063.15</v>
      </c>
      <c r="L332" s="16">
        <v>37913.79</v>
      </c>
      <c r="M332" s="16">
        <v>37769.300000000003</v>
      </c>
      <c r="N332" s="16">
        <v>38325.74</v>
      </c>
      <c r="O332" s="395">
        <f>SUM(C332:N332)</f>
        <v>471269.41</v>
      </c>
      <c r="Q332" s="391">
        <v>1030</v>
      </c>
      <c r="R332" s="391" t="s">
        <v>18</v>
      </c>
      <c r="S332" s="16">
        <f t="shared" si="123"/>
        <v>39056.039999999994</v>
      </c>
      <c r="T332" s="16">
        <f t="shared" si="125"/>
        <v>77190.31</v>
      </c>
      <c r="U332" s="16">
        <f t="shared" si="125"/>
        <v>117350.7</v>
      </c>
      <c r="V332" s="16">
        <f t="shared" si="125"/>
        <v>159158.96</v>
      </c>
      <c r="W332" s="16">
        <f t="shared" si="125"/>
        <v>198205.61</v>
      </c>
      <c r="X332" s="16">
        <f t="shared" si="125"/>
        <v>241371.37</v>
      </c>
      <c r="Y332" s="16">
        <f t="shared" si="125"/>
        <v>281585.94</v>
      </c>
      <c r="Z332" s="16">
        <f t="shared" si="125"/>
        <v>321197.43</v>
      </c>
      <c r="AA332" s="16">
        <f t="shared" si="125"/>
        <v>357260.58</v>
      </c>
      <c r="AB332" s="16">
        <f t="shared" si="125"/>
        <v>395174.37</v>
      </c>
      <c r="AC332" s="16">
        <f t="shared" si="125"/>
        <v>432943.67</v>
      </c>
      <c r="AD332" s="16">
        <f t="shared" si="125"/>
        <v>471269.41</v>
      </c>
    </row>
    <row r="333" spans="1:30" x14ac:dyDescent="0.2">
      <c r="A333" s="392">
        <v>10300</v>
      </c>
      <c r="B333" s="392" t="s">
        <v>149</v>
      </c>
      <c r="C333" s="396">
        <f>SUM(C305:C332)</f>
        <v>4236557.9799999995</v>
      </c>
      <c r="D333" s="396">
        <f t="shared" ref="D333:N333" si="126">SUM(D305:D332)</f>
        <v>4001706.5439999998</v>
      </c>
      <c r="E333" s="396">
        <f t="shared" si="126"/>
        <v>4165066.3310000007</v>
      </c>
      <c r="F333" s="396">
        <f t="shared" si="126"/>
        <v>4192533.03</v>
      </c>
      <c r="G333" s="396">
        <f t="shared" si="126"/>
        <v>4007628.9209999992</v>
      </c>
      <c r="H333" s="396">
        <f t="shared" si="126"/>
        <v>4474164.3199999994</v>
      </c>
      <c r="I333" s="396">
        <f t="shared" si="126"/>
        <v>4360883.5580000002</v>
      </c>
      <c r="J333" s="396">
        <f t="shared" si="126"/>
        <v>4414511.83</v>
      </c>
      <c r="K333" s="396">
        <f t="shared" si="126"/>
        <v>4235072.8499999996</v>
      </c>
      <c r="L333" s="396">
        <f t="shared" si="126"/>
        <v>4279194.47</v>
      </c>
      <c r="M333" s="396">
        <f t="shared" si="126"/>
        <v>4311196.7510000002</v>
      </c>
      <c r="N333" s="396">
        <f t="shared" si="126"/>
        <v>4228789.5960000008</v>
      </c>
      <c r="O333" s="396">
        <f>SUM(O305:O332)</f>
        <v>50907306.181000002</v>
      </c>
      <c r="Q333" s="392">
        <v>10300</v>
      </c>
      <c r="R333" s="392" t="s">
        <v>149</v>
      </c>
      <c r="S333" s="396">
        <f t="shared" ref="S333:AC333" si="127">SUM(S305:S332)</f>
        <v>4236557.9799999995</v>
      </c>
      <c r="T333" s="396">
        <f t="shared" si="127"/>
        <v>8238264.5240000011</v>
      </c>
      <c r="U333" s="396">
        <f t="shared" si="127"/>
        <v>12403330.855000002</v>
      </c>
      <c r="V333" s="396">
        <f t="shared" si="127"/>
        <v>16595863.885000004</v>
      </c>
      <c r="W333" s="396">
        <f t="shared" si="127"/>
        <v>20603492.806000005</v>
      </c>
      <c r="X333" s="396">
        <f t="shared" si="127"/>
        <v>25077657.126000006</v>
      </c>
      <c r="Y333" s="396">
        <f t="shared" si="127"/>
        <v>29438540.683999993</v>
      </c>
      <c r="Z333" s="396">
        <f t="shared" si="127"/>
        <v>33853052.513999991</v>
      </c>
      <c r="AA333" s="396">
        <f t="shared" si="127"/>
        <v>38088125.364</v>
      </c>
      <c r="AB333" s="396">
        <f t="shared" si="127"/>
        <v>42367319.833999991</v>
      </c>
      <c r="AC333" s="396">
        <f t="shared" si="127"/>
        <v>46678516.584999986</v>
      </c>
      <c r="AD333" s="396">
        <f>SUM(AD305:AD332)</f>
        <v>50907306.181000002</v>
      </c>
    </row>
    <row r="335" spans="1:30" x14ac:dyDescent="0.2">
      <c r="A335" s="388" t="s">
        <v>144</v>
      </c>
      <c r="B335" s="388" t="s">
        <v>158</v>
      </c>
      <c r="C335" s="388" t="s">
        <v>0</v>
      </c>
      <c r="D335" s="388" t="s">
        <v>1</v>
      </c>
      <c r="E335" s="388" t="s">
        <v>2</v>
      </c>
      <c r="F335" s="388" t="s">
        <v>3</v>
      </c>
      <c r="G335" s="388" t="s">
        <v>4</v>
      </c>
      <c r="H335" s="388" t="s">
        <v>5</v>
      </c>
      <c r="I335" s="388" t="s">
        <v>6</v>
      </c>
      <c r="J335" s="388" t="s">
        <v>7</v>
      </c>
      <c r="K335" s="388" t="s">
        <v>8</v>
      </c>
      <c r="L335" s="388" t="s">
        <v>9</v>
      </c>
      <c r="M335" s="388" t="s">
        <v>10</v>
      </c>
      <c r="N335" s="388" t="s">
        <v>11</v>
      </c>
      <c r="O335" s="388" t="s">
        <v>55</v>
      </c>
      <c r="Q335" s="388" t="s">
        <v>73</v>
      </c>
      <c r="R335" s="388" t="s">
        <v>158</v>
      </c>
      <c r="S335" s="388" t="s">
        <v>74</v>
      </c>
      <c r="T335" s="388" t="s">
        <v>75</v>
      </c>
      <c r="U335" s="388" t="s">
        <v>76</v>
      </c>
      <c r="V335" s="388" t="s">
        <v>77</v>
      </c>
      <c r="W335" s="388" t="s">
        <v>78</v>
      </c>
      <c r="X335" s="388" t="s">
        <v>79</v>
      </c>
      <c r="Y335" s="388" t="s">
        <v>80</v>
      </c>
      <c r="Z335" s="388" t="s">
        <v>81</v>
      </c>
      <c r="AA335" s="388" t="s">
        <v>82</v>
      </c>
      <c r="AB335" s="388" t="s">
        <v>83</v>
      </c>
      <c r="AC335" s="388" t="s">
        <v>84</v>
      </c>
      <c r="AD335" s="388" t="s">
        <v>85</v>
      </c>
    </row>
    <row r="336" spans="1:30" x14ac:dyDescent="0.2">
      <c r="A336" s="389"/>
      <c r="B336" s="389" t="s">
        <v>46</v>
      </c>
      <c r="C336" s="387">
        <v>101662.26</v>
      </c>
      <c r="D336" s="387">
        <v>104675.92</v>
      </c>
      <c r="E336" s="387">
        <v>81481.31</v>
      </c>
      <c r="F336" s="387">
        <v>82921.97</v>
      </c>
      <c r="G336" s="387">
        <v>85300.07</v>
      </c>
      <c r="H336" s="387">
        <v>111742.12</v>
      </c>
      <c r="I336" s="387">
        <v>103201.9</v>
      </c>
      <c r="J336" s="387">
        <v>117812.39</v>
      </c>
      <c r="K336" s="387">
        <v>119074.76</v>
      </c>
      <c r="L336" s="387">
        <v>112932.99</v>
      </c>
      <c r="M336" s="387">
        <v>118347.77</v>
      </c>
      <c r="N336" s="387">
        <v>115266.77</v>
      </c>
      <c r="O336" s="393">
        <f>SUM(C336:N336)</f>
        <v>1254420.23</v>
      </c>
      <c r="Q336" s="389"/>
      <c r="R336" s="389" t="s">
        <v>46</v>
      </c>
      <c r="S336" s="387">
        <f>+C336</f>
        <v>101662.26</v>
      </c>
      <c r="T336" s="387">
        <f>+S336+D336</f>
        <v>206338.18</v>
      </c>
      <c r="U336" s="387">
        <f t="shared" ref="U336:AD351" si="128">+T336+E336</f>
        <v>287819.49</v>
      </c>
      <c r="V336" s="387">
        <f t="shared" si="128"/>
        <v>370741.45999999996</v>
      </c>
      <c r="W336" s="387">
        <f t="shared" si="128"/>
        <v>456041.52999999997</v>
      </c>
      <c r="X336" s="387">
        <f t="shared" si="128"/>
        <v>567783.64999999991</v>
      </c>
      <c r="Y336" s="387">
        <f t="shared" si="128"/>
        <v>670985.54999999993</v>
      </c>
      <c r="Z336" s="387">
        <f t="shared" si="128"/>
        <v>788797.94</v>
      </c>
      <c r="AA336" s="387">
        <f t="shared" si="128"/>
        <v>907872.7</v>
      </c>
      <c r="AB336" s="387">
        <f t="shared" si="128"/>
        <v>1020805.69</v>
      </c>
      <c r="AC336" s="387">
        <f t="shared" si="128"/>
        <v>1139153.46</v>
      </c>
      <c r="AD336" s="387">
        <f t="shared" si="128"/>
        <v>1254420.23</v>
      </c>
    </row>
    <row r="337" spans="1:30" x14ac:dyDescent="0.2">
      <c r="A337" s="390">
        <v>1004</v>
      </c>
      <c r="B337" s="390" t="s">
        <v>94</v>
      </c>
      <c r="C337" s="11">
        <v>5467091.9100000011</v>
      </c>
      <c r="D337" s="11">
        <v>4755648.09</v>
      </c>
      <c r="E337" s="11">
        <v>5155152.83</v>
      </c>
      <c r="F337" s="11">
        <v>5303455.91</v>
      </c>
      <c r="G337" s="11">
        <v>5166108.87</v>
      </c>
      <c r="H337" s="11">
        <v>5832104.1300000008</v>
      </c>
      <c r="I337" s="11">
        <v>5553935.0199999996</v>
      </c>
      <c r="J337" s="11">
        <v>5656196.1400000006</v>
      </c>
      <c r="K337" s="11">
        <v>5536548.0199999996</v>
      </c>
      <c r="L337" s="11">
        <v>5528255.8799999999</v>
      </c>
      <c r="M337" s="11">
        <v>5590775.4900000002</v>
      </c>
      <c r="N337" s="11">
        <v>5423288.5700000003</v>
      </c>
      <c r="O337" s="394">
        <f t="shared" ref="O337:O363" si="129">SUM(C337:N337)</f>
        <v>64968560.860000007</v>
      </c>
      <c r="Q337" s="390">
        <v>1004</v>
      </c>
      <c r="R337" s="390" t="s">
        <v>94</v>
      </c>
      <c r="S337" s="11">
        <f t="shared" ref="S337:S363" si="130">+C337</f>
        <v>5467091.9100000011</v>
      </c>
      <c r="T337" s="11">
        <f t="shared" ref="T337:AD352" si="131">+S337+D337</f>
        <v>10222740</v>
      </c>
      <c r="U337" s="11">
        <f t="shared" si="128"/>
        <v>15377892.83</v>
      </c>
      <c r="V337" s="11">
        <f t="shared" si="128"/>
        <v>20681348.740000002</v>
      </c>
      <c r="W337" s="11">
        <f t="shared" si="128"/>
        <v>25847457.610000003</v>
      </c>
      <c r="X337" s="11">
        <f t="shared" si="128"/>
        <v>31679561.740000002</v>
      </c>
      <c r="Y337" s="11">
        <f t="shared" si="128"/>
        <v>37233496.760000005</v>
      </c>
      <c r="Z337" s="11">
        <f t="shared" si="128"/>
        <v>42889692.900000006</v>
      </c>
      <c r="AA337" s="11">
        <f t="shared" si="128"/>
        <v>48426240.920000002</v>
      </c>
      <c r="AB337" s="11">
        <f t="shared" si="128"/>
        <v>53954496.800000004</v>
      </c>
      <c r="AC337" s="11">
        <f t="shared" si="128"/>
        <v>59545272.290000007</v>
      </c>
      <c r="AD337" s="11">
        <f t="shared" si="128"/>
        <v>64968560.860000007</v>
      </c>
    </row>
    <row r="338" spans="1:30" x14ac:dyDescent="0.2">
      <c r="A338" s="390">
        <v>1005</v>
      </c>
      <c r="B338" s="390" t="s">
        <v>13</v>
      </c>
      <c r="C338" s="11">
        <v>92317.2</v>
      </c>
      <c r="D338" s="11">
        <v>90107.37</v>
      </c>
      <c r="E338" s="11">
        <v>86535.39</v>
      </c>
      <c r="F338" s="11">
        <v>86875.709999999992</v>
      </c>
      <c r="G338" s="11">
        <v>86606.61</v>
      </c>
      <c r="H338" s="11">
        <v>97465.430000000008</v>
      </c>
      <c r="I338" s="11">
        <v>97095.77</v>
      </c>
      <c r="J338" s="11">
        <v>97804.650000000009</v>
      </c>
      <c r="K338" s="11">
        <v>91896.08</v>
      </c>
      <c r="L338" s="11">
        <v>96047.64</v>
      </c>
      <c r="M338" s="11">
        <v>92097.39</v>
      </c>
      <c r="N338" s="11">
        <v>93690.430000000008</v>
      </c>
      <c r="O338" s="394">
        <f t="shared" si="129"/>
        <v>1108539.6700000002</v>
      </c>
      <c r="Q338" s="390">
        <v>1005</v>
      </c>
      <c r="R338" s="390" t="s">
        <v>13</v>
      </c>
      <c r="S338" s="11">
        <f t="shared" si="130"/>
        <v>92317.2</v>
      </c>
      <c r="T338" s="11">
        <f t="shared" si="131"/>
        <v>182424.57</v>
      </c>
      <c r="U338" s="11">
        <f t="shared" si="128"/>
        <v>268959.96000000002</v>
      </c>
      <c r="V338" s="11">
        <f t="shared" si="128"/>
        <v>355835.67000000004</v>
      </c>
      <c r="W338" s="11">
        <f t="shared" si="128"/>
        <v>442442.28</v>
      </c>
      <c r="X338" s="11">
        <f t="shared" si="128"/>
        <v>539907.71000000008</v>
      </c>
      <c r="Y338" s="11">
        <f t="shared" si="128"/>
        <v>637003.4800000001</v>
      </c>
      <c r="Z338" s="11">
        <f t="shared" si="128"/>
        <v>734808.13000000012</v>
      </c>
      <c r="AA338" s="11">
        <f t="shared" si="128"/>
        <v>826704.21000000008</v>
      </c>
      <c r="AB338" s="11">
        <f t="shared" si="128"/>
        <v>922751.85000000009</v>
      </c>
      <c r="AC338" s="11">
        <f t="shared" si="128"/>
        <v>1014849.2400000001</v>
      </c>
      <c r="AD338" s="11">
        <f t="shared" si="128"/>
        <v>1108539.6700000002</v>
      </c>
    </row>
    <row r="339" spans="1:30" x14ac:dyDescent="0.2">
      <c r="A339" s="390">
        <v>1006</v>
      </c>
      <c r="B339" s="390" t="s">
        <v>14</v>
      </c>
      <c r="C339" s="11">
        <v>187223.96000000002</v>
      </c>
      <c r="D339" s="11">
        <v>183924.87</v>
      </c>
      <c r="E339" s="11">
        <v>201080.17</v>
      </c>
      <c r="F339" s="11">
        <v>190493.1</v>
      </c>
      <c r="G339" s="11">
        <v>202039.98</v>
      </c>
      <c r="H339" s="11">
        <v>216724.35</v>
      </c>
      <c r="I339" s="11">
        <v>211039.90000000002</v>
      </c>
      <c r="J339" s="11">
        <v>212544.29</v>
      </c>
      <c r="K339" s="11">
        <v>184341.40000000002</v>
      </c>
      <c r="L339" s="11">
        <v>192490.45</v>
      </c>
      <c r="M339" s="11">
        <v>200706.37</v>
      </c>
      <c r="N339" s="11">
        <v>190484.58000000002</v>
      </c>
      <c r="O339" s="394">
        <f t="shared" si="129"/>
        <v>2373093.42</v>
      </c>
      <c r="Q339" s="390">
        <v>1006</v>
      </c>
      <c r="R339" s="390" t="s">
        <v>14</v>
      </c>
      <c r="S339" s="11">
        <f t="shared" si="130"/>
        <v>187223.96000000002</v>
      </c>
      <c r="T339" s="11">
        <f t="shared" si="131"/>
        <v>371148.83</v>
      </c>
      <c r="U339" s="11">
        <f t="shared" si="128"/>
        <v>572229</v>
      </c>
      <c r="V339" s="11">
        <f t="shared" si="128"/>
        <v>762722.1</v>
      </c>
      <c r="W339" s="11">
        <f t="shared" si="128"/>
        <v>964762.08</v>
      </c>
      <c r="X339" s="11">
        <f t="shared" si="128"/>
        <v>1181486.43</v>
      </c>
      <c r="Y339" s="11">
        <f t="shared" si="128"/>
        <v>1392526.33</v>
      </c>
      <c r="Z339" s="11">
        <f t="shared" si="128"/>
        <v>1605070.62</v>
      </c>
      <c r="AA339" s="11">
        <f t="shared" si="128"/>
        <v>1789412.02</v>
      </c>
      <c r="AB339" s="11">
        <f t="shared" si="128"/>
        <v>1981902.47</v>
      </c>
      <c r="AC339" s="11">
        <f t="shared" si="128"/>
        <v>2182608.84</v>
      </c>
      <c r="AD339" s="11">
        <f t="shared" si="128"/>
        <v>2373093.42</v>
      </c>
    </row>
    <row r="340" spans="1:30" x14ac:dyDescent="0.2">
      <c r="A340" s="390">
        <v>1007</v>
      </c>
      <c r="B340" s="390" t="s">
        <v>15</v>
      </c>
      <c r="C340" s="11">
        <v>831256.37</v>
      </c>
      <c r="D340" s="11">
        <v>781815.49</v>
      </c>
      <c r="E340" s="11">
        <v>815810.2300000001</v>
      </c>
      <c r="F340" s="11">
        <v>783026.18</v>
      </c>
      <c r="G340" s="11">
        <v>722158.51</v>
      </c>
      <c r="H340" s="11">
        <v>778904.35</v>
      </c>
      <c r="I340" s="11">
        <v>705079.7</v>
      </c>
      <c r="J340" s="11">
        <v>725770.1399999999</v>
      </c>
      <c r="K340" s="11">
        <v>712507.15999999992</v>
      </c>
      <c r="L340" s="11">
        <v>709849.22</v>
      </c>
      <c r="M340" s="11">
        <v>667159.62999999989</v>
      </c>
      <c r="N340" s="11">
        <v>678550.21000000008</v>
      </c>
      <c r="O340" s="394">
        <f t="shared" si="129"/>
        <v>8911887.1899999995</v>
      </c>
      <c r="Q340" s="390">
        <v>1007</v>
      </c>
      <c r="R340" s="390" t="s">
        <v>15</v>
      </c>
      <c r="S340" s="11">
        <f t="shared" si="130"/>
        <v>831256.37</v>
      </c>
      <c r="T340" s="11">
        <f t="shared" si="131"/>
        <v>1613071.8599999999</v>
      </c>
      <c r="U340" s="11">
        <f t="shared" si="128"/>
        <v>2428882.09</v>
      </c>
      <c r="V340" s="11">
        <f t="shared" si="128"/>
        <v>3211908.27</v>
      </c>
      <c r="W340" s="11">
        <f t="shared" si="128"/>
        <v>3934066.7800000003</v>
      </c>
      <c r="X340" s="11">
        <f t="shared" si="128"/>
        <v>4712971.13</v>
      </c>
      <c r="Y340" s="11">
        <f t="shared" si="128"/>
        <v>5418050.8300000001</v>
      </c>
      <c r="Z340" s="11">
        <f t="shared" si="128"/>
        <v>6143820.9699999997</v>
      </c>
      <c r="AA340" s="11">
        <f t="shared" si="128"/>
        <v>6856328.1299999999</v>
      </c>
      <c r="AB340" s="11">
        <f t="shared" si="128"/>
        <v>7566177.3499999996</v>
      </c>
      <c r="AC340" s="11">
        <f t="shared" si="128"/>
        <v>8233336.9799999995</v>
      </c>
      <c r="AD340" s="11">
        <f t="shared" si="128"/>
        <v>8911887.1899999995</v>
      </c>
    </row>
    <row r="341" spans="1:30" x14ac:dyDescent="0.2">
      <c r="A341" s="390">
        <v>1008</v>
      </c>
      <c r="B341" s="390" t="s">
        <v>16</v>
      </c>
      <c r="C341" s="11">
        <v>216394.77</v>
      </c>
      <c r="D341" s="11">
        <v>208523.05</v>
      </c>
      <c r="E341" s="11">
        <v>216390.88</v>
      </c>
      <c r="F341" s="11">
        <v>213572.22999999998</v>
      </c>
      <c r="G341" s="11">
        <v>218615.56999999998</v>
      </c>
      <c r="H341" s="11">
        <v>227277.63999999998</v>
      </c>
      <c r="I341" s="11">
        <v>211491.75</v>
      </c>
      <c r="J341" s="11">
        <v>212819.21</v>
      </c>
      <c r="K341" s="11">
        <v>212669.29</v>
      </c>
      <c r="L341" s="11">
        <v>216030.34</v>
      </c>
      <c r="M341" s="11">
        <v>217503.49</v>
      </c>
      <c r="N341" s="11">
        <v>134570.81</v>
      </c>
      <c r="O341" s="394">
        <f t="shared" si="129"/>
        <v>2505859.0299999998</v>
      </c>
      <c r="Q341" s="390">
        <v>1008</v>
      </c>
      <c r="R341" s="390" t="s">
        <v>16</v>
      </c>
      <c r="S341" s="11">
        <f t="shared" si="130"/>
        <v>216394.77</v>
      </c>
      <c r="T341" s="11">
        <f t="shared" si="131"/>
        <v>424917.81999999995</v>
      </c>
      <c r="U341" s="11">
        <f t="shared" si="128"/>
        <v>641308.69999999995</v>
      </c>
      <c r="V341" s="11">
        <f t="shared" si="128"/>
        <v>854880.92999999993</v>
      </c>
      <c r="W341" s="11">
        <f t="shared" si="128"/>
        <v>1073496.5</v>
      </c>
      <c r="X341" s="11">
        <f t="shared" si="128"/>
        <v>1300774.1399999999</v>
      </c>
      <c r="Y341" s="11">
        <f t="shared" si="128"/>
        <v>1512265.89</v>
      </c>
      <c r="Z341" s="11">
        <f t="shared" si="128"/>
        <v>1725085.0999999999</v>
      </c>
      <c r="AA341" s="11">
        <f t="shared" si="128"/>
        <v>1937754.39</v>
      </c>
      <c r="AB341" s="11">
        <f t="shared" si="128"/>
        <v>2153784.73</v>
      </c>
      <c r="AC341" s="11">
        <f t="shared" si="128"/>
        <v>2371288.2199999997</v>
      </c>
      <c r="AD341" s="11">
        <f t="shared" si="128"/>
        <v>2505859.0299999998</v>
      </c>
    </row>
    <row r="342" spans="1:30" x14ac:dyDescent="0.2">
      <c r="A342" s="390">
        <v>1009</v>
      </c>
      <c r="B342" s="390" t="s">
        <v>17</v>
      </c>
      <c r="C342" s="11">
        <v>207780.68999999997</v>
      </c>
      <c r="D342" s="11">
        <v>190731.39</v>
      </c>
      <c r="E342" s="11">
        <v>202860.77000000002</v>
      </c>
      <c r="F342" s="11">
        <v>212415.89</v>
      </c>
      <c r="G342" s="11">
        <v>187434.57</v>
      </c>
      <c r="H342" s="11">
        <v>206294.84</v>
      </c>
      <c r="I342" s="11">
        <v>199477.83</v>
      </c>
      <c r="J342" s="11">
        <v>191929.69</v>
      </c>
      <c r="K342" s="11">
        <v>200695.94</v>
      </c>
      <c r="L342" s="11">
        <v>204443.58000000002</v>
      </c>
      <c r="M342" s="11">
        <v>203999.07</v>
      </c>
      <c r="N342" s="11">
        <v>186211.35</v>
      </c>
      <c r="O342" s="394">
        <f t="shared" si="129"/>
        <v>2394275.6100000003</v>
      </c>
      <c r="Q342" s="390">
        <v>1009</v>
      </c>
      <c r="R342" s="390" t="s">
        <v>17</v>
      </c>
      <c r="S342" s="11">
        <f t="shared" si="130"/>
        <v>207780.68999999997</v>
      </c>
      <c r="T342" s="11">
        <f t="shared" si="131"/>
        <v>398512.07999999996</v>
      </c>
      <c r="U342" s="11">
        <f t="shared" si="128"/>
        <v>601372.85</v>
      </c>
      <c r="V342" s="11">
        <f t="shared" si="128"/>
        <v>813788.74</v>
      </c>
      <c r="W342" s="11">
        <f t="shared" si="128"/>
        <v>1001223.31</v>
      </c>
      <c r="X342" s="11">
        <f t="shared" si="128"/>
        <v>1207518.1500000001</v>
      </c>
      <c r="Y342" s="11">
        <f t="shared" si="128"/>
        <v>1406995.9800000002</v>
      </c>
      <c r="Z342" s="11">
        <f t="shared" si="128"/>
        <v>1598925.6700000002</v>
      </c>
      <c r="AA342" s="11">
        <f t="shared" si="128"/>
        <v>1799621.61</v>
      </c>
      <c r="AB342" s="11">
        <f t="shared" si="128"/>
        <v>2004065.1900000002</v>
      </c>
      <c r="AC342" s="11">
        <f t="shared" si="128"/>
        <v>2208064.2600000002</v>
      </c>
      <c r="AD342" s="11">
        <f t="shared" si="128"/>
        <v>2394275.6100000003</v>
      </c>
    </row>
    <row r="343" spans="1:30" x14ac:dyDescent="0.2">
      <c r="A343" s="390">
        <v>1010</v>
      </c>
      <c r="B343" s="390" t="s">
        <v>19</v>
      </c>
      <c r="C343" s="11">
        <v>100832.04000000001</v>
      </c>
      <c r="D343" s="11">
        <v>98738.250000000015</v>
      </c>
      <c r="E343" s="11">
        <v>109897.96999999999</v>
      </c>
      <c r="F343" s="11">
        <v>114035.05</v>
      </c>
      <c r="G343" s="11">
        <v>103741.92</v>
      </c>
      <c r="H343" s="11">
        <v>114674.48</v>
      </c>
      <c r="I343" s="11">
        <v>129885.09999999999</v>
      </c>
      <c r="J343" s="11">
        <v>113109.2</v>
      </c>
      <c r="K343" s="11">
        <v>105623.27</v>
      </c>
      <c r="L343" s="11">
        <v>114145.45</v>
      </c>
      <c r="M343" s="11">
        <v>116854.39999999999</v>
      </c>
      <c r="N343" s="11">
        <v>116190.05</v>
      </c>
      <c r="O343" s="394">
        <f t="shared" si="129"/>
        <v>1337727.18</v>
      </c>
      <c r="Q343" s="390">
        <v>1010</v>
      </c>
      <c r="R343" s="390" t="s">
        <v>19</v>
      </c>
      <c r="S343" s="11">
        <f t="shared" si="130"/>
        <v>100832.04000000001</v>
      </c>
      <c r="T343" s="11">
        <f t="shared" si="131"/>
        <v>199570.29000000004</v>
      </c>
      <c r="U343" s="11">
        <f t="shared" si="128"/>
        <v>309468.26</v>
      </c>
      <c r="V343" s="11">
        <f t="shared" si="128"/>
        <v>423503.31</v>
      </c>
      <c r="W343" s="11">
        <f t="shared" si="128"/>
        <v>527245.23</v>
      </c>
      <c r="X343" s="11">
        <f t="shared" si="128"/>
        <v>641919.71</v>
      </c>
      <c r="Y343" s="11">
        <f t="shared" si="128"/>
        <v>771804.80999999994</v>
      </c>
      <c r="Z343" s="11">
        <f t="shared" si="128"/>
        <v>884914.00999999989</v>
      </c>
      <c r="AA343" s="11">
        <f t="shared" si="128"/>
        <v>990537.27999999991</v>
      </c>
      <c r="AB343" s="11">
        <f t="shared" si="128"/>
        <v>1104682.73</v>
      </c>
      <c r="AC343" s="11">
        <f t="shared" si="128"/>
        <v>1221537.1299999999</v>
      </c>
      <c r="AD343" s="11">
        <f t="shared" si="128"/>
        <v>1337727.18</v>
      </c>
    </row>
    <row r="344" spans="1:30" x14ac:dyDescent="0.2">
      <c r="A344" s="390">
        <v>1011</v>
      </c>
      <c r="B344" s="390" t="s">
        <v>20</v>
      </c>
      <c r="C344" s="11">
        <v>190620.71</v>
      </c>
      <c r="D344" s="11">
        <v>182915.58</v>
      </c>
      <c r="E344" s="11">
        <v>181120.79</v>
      </c>
      <c r="F344" s="11">
        <v>181827.41999999998</v>
      </c>
      <c r="G344" s="11">
        <v>164529.62</v>
      </c>
      <c r="H344" s="11">
        <v>191555.79</v>
      </c>
      <c r="I344" s="11">
        <v>199895.5</v>
      </c>
      <c r="J344" s="11">
        <v>192381.06</v>
      </c>
      <c r="K344" s="11">
        <v>183349.43</v>
      </c>
      <c r="L344" s="11">
        <v>187260.58</v>
      </c>
      <c r="M344" s="11">
        <v>197002.48</v>
      </c>
      <c r="N344" s="11">
        <v>179750.91</v>
      </c>
      <c r="O344" s="394">
        <f t="shared" si="129"/>
        <v>2232209.87</v>
      </c>
      <c r="Q344" s="390">
        <v>1011</v>
      </c>
      <c r="R344" s="390" t="s">
        <v>20</v>
      </c>
      <c r="S344" s="11">
        <f t="shared" si="130"/>
        <v>190620.71</v>
      </c>
      <c r="T344" s="11">
        <f t="shared" si="131"/>
        <v>373536.29</v>
      </c>
      <c r="U344" s="11">
        <f t="shared" si="128"/>
        <v>554657.07999999996</v>
      </c>
      <c r="V344" s="11">
        <f t="shared" si="128"/>
        <v>736484.5</v>
      </c>
      <c r="W344" s="11">
        <f t="shared" si="128"/>
        <v>901014.12</v>
      </c>
      <c r="X344" s="11">
        <f t="shared" si="128"/>
        <v>1092569.9099999999</v>
      </c>
      <c r="Y344" s="11">
        <f t="shared" si="128"/>
        <v>1292465.4099999999</v>
      </c>
      <c r="Z344" s="11">
        <f t="shared" si="128"/>
        <v>1484846.47</v>
      </c>
      <c r="AA344" s="11">
        <f t="shared" si="128"/>
        <v>1668195.9</v>
      </c>
      <c r="AB344" s="11">
        <f t="shared" si="128"/>
        <v>1855456.48</v>
      </c>
      <c r="AC344" s="11">
        <f t="shared" si="128"/>
        <v>2052458.96</v>
      </c>
      <c r="AD344" s="11">
        <f t="shared" si="128"/>
        <v>2232209.87</v>
      </c>
    </row>
    <row r="345" spans="1:30" ht="14.25" customHeight="1" x14ac:dyDescent="0.2">
      <c r="A345" s="390">
        <v>1012</v>
      </c>
      <c r="B345" s="390" t="s">
        <v>21</v>
      </c>
      <c r="C345" s="11">
        <v>844158.24</v>
      </c>
      <c r="D345" s="11">
        <v>763221.20000000007</v>
      </c>
      <c r="E345" s="11">
        <v>766468.78</v>
      </c>
      <c r="F345" s="11">
        <v>765994.19000000006</v>
      </c>
      <c r="G345" s="11">
        <v>719302.3</v>
      </c>
      <c r="H345" s="11">
        <v>805456.04</v>
      </c>
      <c r="I345" s="11">
        <v>760680.94000000006</v>
      </c>
      <c r="J345" s="11">
        <v>684691.09000000008</v>
      </c>
      <c r="K345" s="11">
        <v>668861.61</v>
      </c>
      <c r="L345" s="11">
        <v>684076.21</v>
      </c>
      <c r="M345" s="11">
        <v>673021.03</v>
      </c>
      <c r="N345" s="11">
        <v>659025.39</v>
      </c>
      <c r="O345" s="394">
        <f t="shared" si="129"/>
        <v>8794957.0200000014</v>
      </c>
      <c r="Q345" s="390">
        <v>1012</v>
      </c>
      <c r="R345" s="390" t="s">
        <v>21</v>
      </c>
      <c r="S345" s="11">
        <f t="shared" si="130"/>
        <v>844158.24</v>
      </c>
      <c r="T345" s="11">
        <f t="shared" si="131"/>
        <v>1607379.44</v>
      </c>
      <c r="U345" s="11">
        <f t="shared" si="128"/>
        <v>2373848.2199999997</v>
      </c>
      <c r="V345" s="11">
        <f t="shared" si="128"/>
        <v>3139842.4099999997</v>
      </c>
      <c r="W345" s="11">
        <f t="shared" si="128"/>
        <v>3859144.71</v>
      </c>
      <c r="X345" s="11">
        <f t="shared" si="128"/>
        <v>4664600.75</v>
      </c>
      <c r="Y345" s="11">
        <f t="shared" si="128"/>
        <v>5425281.6900000004</v>
      </c>
      <c r="Z345" s="11">
        <f t="shared" si="128"/>
        <v>6109972.7800000003</v>
      </c>
      <c r="AA345" s="11">
        <f t="shared" si="128"/>
        <v>6778834.3900000006</v>
      </c>
      <c r="AB345" s="11">
        <f t="shared" si="128"/>
        <v>7462910.6000000006</v>
      </c>
      <c r="AC345" s="11">
        <f t="shared" si="128"/>
        <v>8135931.6300000008</v>
      </c>
      <c r="AD345" s="11">
        <f t="shared" si="128"/>
        <v>8794957.0200000014</v>
      </c>
    </row>
    <row r="346" spans="1:30" x14ac:dyDescent="0.2">
      <c r="A346" s="390">
        <v>1013</v>
      </c>
      <c r="B346" s="390" t="s">
        <v>22</v>
      </c>
      <c r="C346" s="11">
        <v>38616.530000000006</v>
      </c>
      <c r="D346" s="11">
        <v>35270.54</v>
      </c>
      <c r="E346" s="11">
        <v>38077.700000000004</v>
      </c>
      <c r="F346" s="11">
        <v>36371.769999999997</v>
      </c>
      <c r="G346" s="11">
        <v>32167.629999999997</v>
      </c>
      <c r="H346" s="11">
        <v>35926.090000000004</v>
      </c>
      <c r="I346" s="11">
        <v>37629.86</v>
      </c>
      <c r="J346" s="11">
        <v>37848.869999999995</v>
      </c>
      <c r="K346" s="11">
        <v>36267.619999999995</v>
      </c>
      <c r="L346" s="11">
        <v>37977.99</v>
      </c>
      <c r="M346" s="11">
        <v>36567.89</v>
      </c>
      <c r="N346" s="11">
        <v>36262.86</v>
      </c>
      <c r="O346" s="394">
        <f t="shared" si="129"/>
        <v>438985.35</v>
      </c>
      <c r="Q346" s="390">
        <v>1013</v>
      </c>
      <c r="R346" s="390" t="s">
        <v>22</v>
      </c>
      <c r="S346" s="11">
        <f t="shared" si="130"/>
        <v>38616.530000000006</v>
      </c>
      <c r="T346" s="11">
        <f t="shared" si="131"/>
        <v>73887.070000000007</v>
      </c>
      <c r="U346" s="11">
        <f t="shared" si="128"/>
        <v>111964.77000000002</v>
      </c>
      <c r="V346" s="11">
        <f t="shared" si="128"/>
        <v>148336.54</v>
      </c>
      <c r="W346" s="11">
        <f t="shared" si="128"/>
        <v>180504.17</v>
      </c>
      <c r="X346" s="11">
        <f t="shared" si="128"/>
        <v>216430.26</v>
      </c>
      <c r="Y346" s="11">
        <f t="shared" si="128"/>
        <v>254060.12</v>
      </c>
      <c r="Z346" s="11">
        <f t="shared" si="128"/>
        <v>291908.99</v>
      </c>
      <c r="AA346" s="11">
        <f t="shared" si="128"/>
        <v>328176.61</v>
      </c>
      <c r="AB346" s="11">
        <f t="shared" si="128"/>
        <v>366154.6</v>
      </c>
      <c r="AC346" s="11">
        <f t="shared" si="128"/>
        <v>402722.49</v>
      </c>
      <c r="AD346" s="11">
        <f t="shared" si="128"/>
        <v>438985.35</v>
      </c>
    </row>
    <row r="347" spans="1:30" x14ac:dyDescent="0.2">
      <c r="A347" s="390">
        <v>1014</v>
      </c>
      <c r="B347" s="390" t="s">
        <v>23</v>
      </c>
      <c r="C347" s="11">
        <v>1477202.6099999999</v>
      </c>
      <c r="D347" s="11">
        <v>1547943.36</v>
      </c>
      <c r="E347" s="11">
        <v>1681033.48</v>
      </c>
      <c r="F347" s="11">
        <v>1528453.3900000001</v>
      </c>
      <c r="G347" s="11">
        <v>1292384.8400000001</v>
      </c>
      <c r="H347" s="11">
        <v>1549093.1400000001</v>
      </c>
      <c r="I347" s="11">
        <v>1569876.54</v>
      </c>
      <c r="J347" s="11">
        <v>1636386.84</v>
      </c>
      <c r="K347" s="11">
        <v>1563110.31</v>
      </c>
      <c r="L347" s="11">
        <v>1519966.2700000003</v>
      </c>
      <c r="M347" s="11">
        <v>1557749.14</v>
      </c>
      <c r="N347" s="11">
        <v>1529571.97</v>
      </c>
      <c r="O347" s="394">
        <f t="shared" si="129"/>
        <v>18452771.889999997</v>
      </c>
      <c r="Q347" s="390">
        <v>1014</v>
      </c>
      <c r="R347" s="390" t="s">
        <v>23</v>
      </c>
      <c r="S347" s="11">
        <f t="shared" si="130"/>
        <v>1477202.6099999999</v>
      </c>
      <c r="T347" s="11">
        <f t="shared" si="131"/>
        <v>3025145.9699999997</v>
      </c>
      <c r="U347" s="11">
        <f t="shared" si="128"/>
        <v>4706179.4499999993</v>
      </c>
      <c r="V347" s="11">
        <f t="shared" si="128"/>
        <v>6234632.8399999999</v>
      </c>
      <c r="W347" s="11">
        <f t="shared" si="128"/>
        <v>7527017.6799999997</v>
      </c>
      <c r="X347" s="11">
        <f t="shared" si="128"/>
        <v>9076110.8200000003</v>
      </c>
      <c r="Y347" s="11">
        <f t="shared" si="128"/>
        <v>10645987.359999999</v>
      </c>
      <c r="Z347" s="11">
        <f t="shared" si="128"/>
        <v>12282374.199999999</v>
      </c>
      <c r="AA347" s="11">
        <f t="shared" si="128"/>
        <v>13845484.51</v>
      </c>
      <c r="AB347" s="11">
        <f t="shared" si="128"/>
        <v>15365450.779999999</v>
      </c>
      <c r="AC347" s="11">
        <f t="shared" si="128"/>
        <v>16923199.919999998</v>
      </c>
      <c r="AD347" s="11">
        <f t="shared" si="128"/>
        <v>18452771.889999997</v>
      </c>
    </row>
    <row r="348" spans="1:30" x14ac:dyDescent="0.2">
      <c r="A348" s="390">
        <v>1015</v>
      </c>
      <c r="B348" s="390" t="s">
        <v>24</v>
      </c>
      <c r="C348" s="11">
        <v>196491.12</v>
      </c>
      <c r="D348" s="11">
        <v>195710.77000000002</v>
      </c>
      <c r="E348" s="11">
        <v>193604.83</v>
      </c>
      <c r="F348" s="11">
        <v>178946.74</v>
      </c>
      <c r="G348" s="11">
        <v>170668.56000000003</v>
      </c>
      <c r="H348" s="11">
        <v>197466.78</v>
      </c>
      <c r="I348" s="11">
        <v>197177.35</v>
      </c>
      <c r="J348" s="11">
        <v>201232.26</v>
      </c>
      <c r="K348" s="11">
        <v>192942.07</v>
      </c>
      <c r="L348" s="11">
        <v>219869.16999999998</v>
      </c>
      <c r="M348" s="11">
        <v>213522.88999999998</v>
      </c>
      <c r="N348" s="11">
        <v>215519.28</v>
      </c>
      <c r="O348" s="394">
        <f t="shared" si="129"/>
        <v>2373151.8199999998</v>
      </c>
      <c r="Q348" s="390">
        <v>1015</v>
      </c>
      <c r="R348" s="390" t="s">
        <v>24</v>
      </c>
      <c r="S348" s="11">
        <f t="shared" si="130"/>
        <v>196491.12</v>
      </c>
      <c r="T348" s="11">
        <f t="shared" si="131"/>
        <v>392201.89</v>
      </c>
      <c r="U348" s="11">
        <f t="shared" si="128"/>
        <v>585806.72</v>
      </c>
      <c r="V348" s="11">
        <f t="shared" si="128"/>
        <v>764753.46</v>
      </c>
      <c r="W348" s="11">
        <f t="shared" si="128"/>
        <v>935422.02</v>
      </c>
      <c r="X348" s="11">
        <f t="shared" si="128"/>
        <v>1132888.8</v>
      </c>
      <c r="Y348" s="11">
        <f t="shared" si="128"/>
        <v>1330066.1500000001</v>
      </c>
      <c r="Z348" s="11">
        <f t="shared" si="128"/>
        <v>1531298.4100000001</v>
      </c>
      <c r="AA348" s="11">
        <f t="shared" si="128"/>
        <v>1724240.4800000002</v>
      </c>
      <c r="AB348" s="11">
        <f t="shared" si="128"/>
        <v>1944109.6500000001</v>
      </c>
      <c r="AC348" s="11">
        <f t="shared" si="128"/>
        <v>2157632.54</v>
      </c>
      <c r="AD348" s="11">
        <f t="shared" si="128"/>
        <v>2373151.8199999998</v>
      </c>
    </row>
    <row r="349" spans="1:30" x14ac:dyDescent="0.2">
      <c r="A349" s="390">
        <v>1016</v>
      </c>
      <c r="B349" s="390" t="s">
        <v>25</v>
      </c>
      <c r="C349" s="11">
        <v>199336.99</v>
      </c>
      <c r="D349" s="11">
        <v>199690.93</v>
      </c>
      <c r="E349" s="11">
        <v>208375.61000000002</v>
      </c>
      <c r="F349" s="11">
        <v>214351.78</v>
      </c>
      <c r="G349" s="11">
        <v>210346.91</v>
      </c>
      <c r="H349" s="11">
        <v>244003.74</v>
      </c>
      <c r="I349" s="11">
        <v>248854.33</v>
      </c>
      <c r="J349" s="11">
        <v>243056.08</v>
      </c>
      <c r="K349" s="11">
        <v>207381.82</v>
      </c>
      <c r="L349" s="11">
        <v>209427.42</v>
      </c>
      <c r="M349" s="11">
        <v>211815.87</v>
      </c>
      <c r="N349" s="11">
        <v>197170.84</v>
      </c>
      <c r="O349" s="394">
        <f t="shared" si="129"/>
        <v>2593812.3200000003</v>
      </c>
      <c r="Q349" s="390">
        <v>1016</v>
      </c>
      <c r="R349" s="390" t="s">
        <v>25</v>
      </c>
      <c r="S349" s="11">
        <f t="shared" si="130"/>
        <v>199336.99</v>
      </c>
      <c r="T349" s="11">
        <f t="shared" si="131"/>
        <v>399027.92</v>
      </c>
      <c r="U349" s="11">
        <f t="shared" si="128"/>
        <v>607403.53</v>
      </c>
      <c r="V349" s="11">
        <f t="shared" si="128"/>
        <v>821755.31</v>
      </c>
      <c r="W349" s="11">
        <f t="shared" si="128"/>
        <v>1032102.2200000001</v>
      </c>
      <c r="X349" s="11">
        <f t="shared" si="128"/>
        <v>1276105.96</v>
      </c>
      <c r="Y349" s="11">
        <f t="shared" si="128"/>
        <v>1524960.29</v>
      </c>
      <c r="Z349" s="11">
        <f t="shared" si="128"/>
        <v>1768016.37</v>
      </c>
      <c r="AA349" s="11">
        <f t="shared" si="128"/>
        <v>1975398.1900000002</v>
      </c>
      <c r="AB349" s="11">
        <f t="shared" si="128"/>
        <v>2184825.6100000003</v>
      </c>
      <c r="AC349" s="11">
        <f t="shared" si="128"/>
        <v>2396641.4800000004</v>
      </c>
      <c r="AD349" s="11">
        <f t="shared" si="128"/>
        <v>2593812.3200000003</v>
      </c>
    </row>
    <row r="350" spans="1:30" x14ac:dyDescent="0.2">
      <c r="A350" s="390">
        <v>1017</v>
      </c>
      <c r="B350" s="390" t="s">
        <v>26</v>
      </c>
      <c r="C350" s="11">
        <v>409738.14999999997</v>
      </c>
      <c r="D350" s="11">
        <v>400720.37999999995</v>
      </c>
      <c r="E350" s="11">
        <v>396702.69</v>
      </c>
      <c r="F350" s="11">
        <v>390648.31999999995</v>
      </c>
      <c r="G350" s="11">
        <v>347077.03</v>
      </c>
      <c r="H350" s="11">
        <v>394811.3</v>
      </c>
      <c r="I350" s="11">
        <v>405998.91000000003</v>
      </c>
      <c r="J350" s="11">
        <v>413624.35</v>
      </c>
      <c r="K350" s="11">
        <v>396866.15</v>
      </c>
      <c r="L350" s="11">
        <v>392437.61000000004</v>
      </c>
      <c r="M350" s="11">
        <v>405684.02</v>
      </c>
      <c r="N350" s="11">
        <v>403230.24000000005</v>
      </c>
      <c r="O350" s="394">
        <f t="shared" si="129"/>
        <v>4757539.1500000004</v>
      </c>
      <c r="Q350" s="390">
        <v>1017</v>
      </c>
      <c r="R350" s="390" t="s">
        <v>26</v>
      </c>
      <c r="S350" s="11">
        <f t="shared" si="130"/>
        <v>409738.14999999997</v>
      </c>
      <c r="T350" s="11">
        <f t="shared" si="131"/>
        <v>810458.52999999991</v>
      </c>
      <c r="U350" s="11">
        <f t="shared" si="128"/>
        <v>1207161.22</v>
      </c>
      <c r="V350" s="11">
        <f t="shared" si="128"/>
        <v>1597809.54</v>
      </c>
      <c r="W350" s="11">
        <f t="shared" si="128"/>
        <v>1944886.57</v>
      </c>
      <c r="X350" s="11">
        <f t="shared" si="128"/>
        <v>2339697.87</v>
      </c>
      <c r="Y350" s="11">
        <f t="shared" si="128"/>
        <v>2745696.7800000003</v>
      </c>
      <c r="Z350" s="11">
        <f t="shared" si="128"/>
        <v>3159321.1300000004</v>
      </c>
      <c r="AA350" s="11">
        <f t="shared" si="128"/>
        <v>3556187.2800000003</v>
      </c>
      <c r="AB350" s="11">
        <f t="shared" si="128"/>
        <v>3948624.89</v>
      </c>
      <c r="AC350" s="11">
        <f t="shared" si="128"/>
        <v>4354308.91</v>
      </c>
      <c r="AD350" s="11">
        <f t="shared" si="128"/>
        <v>4757539.1500000004</v>
      </c>
    </row>
    <row r="351" spans="1:30" x14ac:dyDescent="0.2">
      <c r="A351" s="390">
        <v>1018</v>
      </c>
      <c r="B351" s="390" t="s">
        <v>27</v>
      </c>
      <c r="C351" s="11">
        <v>217878.64</v>
      </c>
      <c r="D351" s="11">
        <v>203607.37</v>
      </c>
      <c r="E351" s="11">
        <v>213468.32</v>
      </c>
      <c r="F351" s="11">
        <v>211284.08</v>
      </c>
      <c r="G351" s="11">
        <v>202935.87</v>
      </c>
      <c r="H351" s="11">
        <v>231148.49</v>
      </c>
      <c r="I351" s="11">
        <v>230573.96000000002</v>
      </c>
      <c r="J351" s="11">
        <v>227370.25000000003</v>
      </c>
      <c r="K351" s="11">
        <v>216538.98</v>
      </c>
      <c r="L351" s="11">
        <v>223579.55</v>
      </c>
      <c r="M351" s="11">
        <v>219606.94</v>
      </c>
      <c r="N351" s="11">
        <v>218315.71</v>
      </c>
      <c r="O351" s="394">
        <f t="shared" si="129"/>
        <v>2616308.1599999997</v>
      </c>
      <c r="Q351" s="390">
        <v>1018</v>
      </c>
      <c r="R351" s="390" t="s">
        <v>27</v>
      </c>
      <c r="S351" s="11">
        <f t="shared" si="130"/>
        <v>217878.64</v>
      </c>
      <c r="T351" s="11">
        <f t="shared" si="131"/>
        <v>421486.01</v>
      </c>
      <c r="U351" s="11">
        <f t="shared" si="128"/>
        <v>634954.33000000007</v>
      </c>
      <c r="V351" s="11">
        <f t="shared" si="128"/>
        <v>846238.41</v>
      </c>
      <c r="W351" s="11">
        <f t="shared" si="128"/>
        <v>1049174.28</v>
      </c>
      <c r="X351" s="11">
        <f t="shared" si="128"/>
        <v>1280322.77</v>
      </c>
      <c r="Y351" s="11">
        <f t="shared" si="128"/>
        <v>1510896.73</v>
      </c>
      <c r="Z351" s="11">
        <f t="shared" si="128"/>
        <v>1738266.98</v>
      </c>
      <c r="AA351" s="11">
        <f t="shared" si="128"/>
        <v>1954805.96</v>
      </c>
      <c r="AB351" s="11">
        <f t="shared" si="128"/>
        <v>2178385.5099999998</v>
      </c>
      <c r="AC351" s="11">
        <f t="shared" si="128"/>
        <v>2397992.4499999997</v>
      </c>
      <c r="AD351" s="11">
        <f t="shared" si="128"/>
        <v>2616308.1599999997</v>
      </c>
    </row>
    <row r="352" spans="1:30" ht="15.75" customHeight="1" x14ac:dyDescent="0.2">
      <c r="A352" s="390">
        <v>1019</v>
      </c>
      <c r="B352" s="390" t="s">
        <v>28</v>
      </c>
      <c r="C352" s="11">
        <v>93411.96</v>
      </c>
      <c r="D352" s="11">
        <v>86686.05</v>
      </c>
      <c r="E352" s="11">
        <v>92332.34</v>
      </c>
      <c r="F352" s="11">
        <v>85064.87000000001</v>
      </c>
      <c r="G352" s="11">
        <v>80863.23</v>
      </c>
      <c r="H352" s="11">
        <v>93596.6</v>
      </c>
      <c r="I352" s="11">
        <v>94339.23</v>
      </c>
      <c r="J352" s="11">
        <v>89752.84</v>
      </c>
      <c r="K352" s="11">
        <v>90970.8</v>
      </c>
      <c r="L352" s="11">
        <v>95436.66</v>
      </c>
      <c r="M352" s="11">
        <v>92697.34</v>
      </c>
      <c r="N352" s="11">
        <v>92180.49</v>
      </c>
      <c r="O352" s="394">
        <f t="shared" si="129"/>
        <v>1087332.4099999999</v>
      </c>
      <c r="Q352" s="390">
        <v>1019</v>
      </c>
      <c r="R352" s="390" t="s">
        <v>28</v>
      </c>
      <c r="S352" s="11">
        <f t="shared" si="130"/>
        <v>93411.96</v>
      </c>
      <c r="T352" s="11">
        <f t="shared" si="131"/>
        <v>180098.01</v>
      </c>
      <c r="U352" s="11">
        <f t="shared" si="131"/>
        <v>272430.34999999998</v>
      </c>
      <c r="V352" s="11">
        <f t="shared" si="131"/>
        <v>357495.22</v>
      </c>
      <c r="W352" s="11">
        <f t="shared" si="131"/>
        <v>438358.44999999995</v>
      </c>
      <c r="X352" s="11">
        <f t="shared" si="131"/>
        <v>531955.04999999993</v>
      </c>
      <c r="Y352" s="11">
        <f t="shared" si="131"/>
        <v>626294.27999999991</v>
      </c>
      <c r="Z352" s="11">
        <f t="shared" si="131"/>
        <v>716047.11999999988</v>
      </c>
      <c r="AA352" s="11">
        <f t="shared" si="131"/>
        <v>807017.91999999993</v>
      </c>
      <c r="AB352" s="11">
        <f t="shared" si="131"/>
        <v>902454.58</v>
      </c>
      <c r="AC352" s="11">
        <f t="shared" si="131"/>
        <v>995151.91999999993</v>
      </c>
      <c r="AD352" s="11">
        <f t="shared" si="131"/>
        <v>1087332.4099999999</v>
      </c>
    </row>
    <row r="353" spans="1:30" x14ac:dyDescent="0.2">
      <c r="A353" s="390">
        <v>1020</v>
      </c>
      <c r="B353" s="390" t="s">
        <v>29</v>
      </c>
      <c r="C353" s="11">
        <v>551329.66</v>
      </c>
      <c r="D353" s="11">
        <v>553188.63</v>
      </c>
      <c r="E353" s="11">
        <v>570084.58000000007</v>
      </c>
      <c r="F353" s="11">
        <v>567088.9</v>
      </c>
      <c r="G353" s="11">
        <v>521849.62000000005</v>
      </c>
      <c r="H353" s="11">
        <v>582263.12</v>
      </c>
      <c r="I353" s="11">
        <v>551153.44000000006</v>
      </c>
      <c r="J353" s="11">
        <v>575368.43999999994</v>
      </c>
      <c r="K353" s="11">
        <v>556239.91999999993</v>
      </c>
      <c r="L353" s="11">
        <v>581675.65</v>
      </c>
      <c r="M353" s="11">
        <v>596782.93000000005</v>
      </c>
      <c r="N353" s="11">
        <v>583958.23</v>
      </c>
      <c r="O353" s="394">
        <f t="shared" si="129"/>
        <v>6790983.120000001</v>
      </c>
      <c r="Q353" s="390">
        <v>1020</v>
      </c>
      <c r="R353" s="390" t="s">
        <v>29</v>
      </c>
      <c r="S353" s="11">
        <f t="shared" si="130"/>
        <v>551329.66</v>
      </c>
      <c r="T353" s="11">
        <f t="shared" ref="T353:AD363" si="132">+S353+D353</f>
        <v>1104518.29</v>
      </c>
      <c r="U353" s="11">
        <f t="shared" si="132"/>
        <v>1674602.87</v>
      </c>
      <c r="V353" s="11">
        <f t="shared" si="132"/>
        <v>2241691.77</v>
      </c>
      <c r="W353" s="11">
        <f t="shared" si="132"/>
        <v>2763541.39</v>
      </c>
      <c r="X353" s="11">
        <f t="shared" si="132"/>
        <v>3345804.5100000002</v>
      </c>
      <c r="Y353" s="11">
        <f t="shared" si="132"/>
        <v>3896957.95</v>
      </c>
      <c r="Z353" s="11">
        <f t="shared" si="132"/>
        <v>4472326.3900000006</v>
      </c>
      <c r="AA353" s="11">
        <f t="shared" si="132"/>
        <v>5028566.3100000005</v>
      </c>
      <c r="AB353" s="11">
        <f t="shared" si="132"/>
        <v>5610241.9600000009</v>
      </c>
      <c r="AC353" s="11">
        <f t="shared" si="132"/>
        <v>6207024.8900000006</v>
      </c>
      <c r="AD353" s="11">
        <f t="shared" si="132"/>
        <v>6790983.120000001</v>
      </c>
    </row>
    <row r="354" spans="1:30" x14ac:dyDescent="0.2">
      <c r="A354" s="390">
        <v>1021</v>
      </c>
      <c r="B354" s="390" t="s">
        <v>30</v>
      </c>
      <c r="C354" s="11">
        <v>178933.18999999997</v>
      </c>
      <c r="D354" s="11">
        <v>172010.90999999997</v>
      </c>
      <c r="E354" s="11">
        <v>178379.91000000003</v>
      </c>
      <c r="F354" s="11">
        <v>170609.29</v>
      </c>
      <c r="G354" s="11">
        <v>162004</v>
      </c>
      <c r="H354" s="11">
        <v>187340.16999999998</v>
      </c>
      <c r="I354" s="11">
        <v>180531.27000000002</v>
      </c>
      <c r="J354" s="11">
        <v>195299.84</v>
      </c>
      <c r="K354" s="11">
        <v>196447.51</v>
      </c>
      <c r="L354" s="11">
        <v>198413.59</v>
      </c>
      <c r="M354" s="11">
        <v>222276.26000000004</v>
      </c>
      <c r="N354" s="11">
        <v>200767.12</v>
      </c>
      <c r="O354" s="394">
        <f t="shared" si="129"/>
        <v>2243013.06</v>
      </c>
      <c r="Q354" s="390">
        <v>1021</v>
      </c>
      <c r="R354" s="390" t="s">
        <v>30</v>
      </c>
      <c r="S354" s="11">
        <f t="shared" si="130"/>
        <v>178933.18999999997</v>
      </c>
      <c r="T354" s="11">
        <f t="shared" si="132"/>
        <v>350944.1</v>
      </c>
      <c r="U354" s="11">
        <f t="shared" si="132"/>
        <v>529324.01</v>
      </c>
      <c r="V354" s="11">
        <f t="shared" si="132"/>
        <v>699933.3</v>
      </c>
      <c r="W354" s="11">
        <f t="shared" si="132"/>
        <v>861937.3</v>
      </c>
      <c r="X354" s="11">
        <f t="shared" si="132"/>
        <v>1049277.47</v>
      </c>
      <c r="Y354" s="11">
        <f t="shared" si="132"/>
        <v>1229808.74</v>
      </c>
      <c r="Z354" s="11">
        <f t="shared" si="132"/>
        <v>1425108.58</v>
      </c>
      <c r="AA354" s="11">
        <f t="shared" si="132"/>
        <v>1621556.09</v>
      </c>
      <c r="AB354" s="11">
        <f t="shared" si="132"/>
        <v>1819969.6800000002</v>
      </c>
      <c r="AC354" s="11">
        <f t="shared" si="132"/>
        <v>2042245.9400000002</v>
      </c>
      <c r="AD354" s="11">
        <f t="shared" si="132"/>
        <v>2243013.06</v>
      </c>
    </row>
    <row r="355" spans="1:30" x14ac:dyDescent="0.2">
      <c r="A355" s="390">
        <v>1022</v>
      </c>
      <c r="B355" s="390" t="s">
        <v>31</v>
      </c>
      <c r="C355" s="11">
        <v>839092.86</v>
      </c>
      <c r="D355" s="11">
        <v>883979.59</v>
      </c>
      <c r="E355" s="11">
        <v>908621.55</v>
      </c>
      <c r="F355" s="11">
        <v>936044.57</v>
      </c>
      <c r="G355" s="11">
        <v>882386.77</v>
      </c>
      <c r="H355" s="11">
        <v>964702.32</v>
      </c>
      <c r="I355" s="11">
        <v>960448.33</v>
      </c>
      <c r="J355" s="11">
        <v>989650.6</v>
      </c>
      <c r="K355" s="11">
        <v>970850.07000000007</v>
      </c>
      <c r="L355" s="11">
        <v>950220.12</v>
      </c>
      <c r="M355" s="11">
        <v>984290.59</v>
      </c>
      <c r="N355" s="11">
        <v>937429.33000000007</v>
      </c>
      <c r="O355" s="394">
        <f t="shared" si="129"/>
        <v>11207716.699999999</v>
      </c>
      <c r="Q355" s="390">
        <v>1022</v>
      </c>
      <c r="R355" s="390" t="s">
        <v>31</v>
      </c>
      <c r="S355" s="11">
        <f t="shared" si="130"/>
        <v>839092.86</v>
      </c>
      <c r="T355" s="11">
        <f t="shared" si="132"/>
        <v>1723072.45</v>
      </c>
      <c r="U355" s="11">
        <f t="shared" si="132"/>
        <v>2631694</v>
      </c>
      <c r="V355" s="11">
        <f t="shared" si="132"/>
        <v>3567738.57</v>
      </c>
      <c r="W355" s="11">
        <f t="shared" si="132"/>
        <v>4450125.34</v>
      </c>
      <c r="X355" s="11">
        <f t="shared" si="132"/>
        <v>5414827.6600000001</v>
      </c>
      <c r="Y355" s="11">
        <f t="shared" si="132"/>
        <v>6375275.9900000002</v>
      </c>
      <c r="Z355" s="11">
        <f t="shared" si="132"/>
        <v>7364926.5899999999</v>
      </c>
      <c r="AA355" s="11">
        <f t="shared" si="132"/>
        <v>8335776.6600000001</v>
      </c>
      <c r="AB355" s="11">
        <f t="shared" si="132"/>
        <v>9285996.7799999993</v>
      </c>
      <c r="AC355" s="11">
        <f t="shared" si="132"/>
        <v>10270287.369999999</v>
      </c>
      <c r="AD355" s="11">
        <f t="shared" si="132"/>
        <v>11207716.699999999</v>
      </c>
    </row>
    <row r="356" spans="1:30" x14ac:dyDescent="0.2">
      <c r="A356" s="390">
        <v>1023</v>
      </c>
      <c r="B356" s="390" t="s">
        <v>32</v>
      </c>
      <c r="C356" s="11">
        <v>137848.99</v>
      </c>
      <c r="D356" s="11">
        <v>132643.44</v>
      </c>
      <c r="E356" s="11">
        <v>151626.16</v>
      </c>
      <c r="F356" s="11">
        <v>163182.26</v>
      </c>
      <c r="G356" s="11">
        <v>157892.20000000001</v>
      </c>
      <c r="H356" s="11">
        <v>169063.75000000003</v>
      </c>
      <c r="I356" s="11">
        <v>159075.04999999999</v>
      </c>
      <c r="J356" s="11">
        <v>156675.19</v>
      </c>
      <c r="K356" s="11">
        <v>149386.78</v>
      </c>
      <c r="L356" s="11">
        <v>149222.56</v>
      </c>
      <c r="M356" s="11">
        <v>149759.59000000003</v>
      </c>
      <c r="N356" s="11">
        <v>146004.84</v>
      </c>
      <c r="O356" s="394">
        <f t="shared" si="129"/>
        <v>1822380.8100000003</v>
      </c>
      <c r="Q356" s="390">
        <v>1023</v>
      </c>
      <c r="R356" s="390" t="s">
        <v>32</v>
      </c>
      <c r="S356" s="11">
        <f t="shared" si="130"/>
        <v>137848.99</v>
      </c>
      <c r="T356" s="11">
        <f t="shared" si="132"/>
        <v>270492.43</v>
      </c>
      <c r="U356" s="11">
        <f t="shared" si="132"/>
        <v>422118.58999999997</v>
      </c>
      <c r="V356" s="11">
        <f t="shared" si="132"/>
        <v>585300.85</v>
      </c>
      <c r="W356" s="11">
        <f t="shared" si="132"/>
        <v>743193.05</v>
      </c>
      <c r="X356" s="11">
        <f t="shared" si="132"/>
        <v>912256.8</v>
      </c>
      <c r="Y356" s="11">
        <f t="shared" si="132"/>
        <v>1071331.8500000001</v>
      </c>
      <c r="Z356" s="11">
        <f t="shared" si="132"/>
        <v>1228007.04</v>
      </c>
      <c r="AA356" s="11">
        <f t="shared" si="132"/>
        <v>1377393.82</v>
      </c>
      <c r="AB356" s="11">
        <f t="shared" si="132"/>
        <v>1526616.3800000001</v>
      </c>
      <c r="AC356" s="11">
        <f t="shared" si="132"/>
        <v>1676375.9700000002</v>
      </c>
      <c r="AD356" s="11">
        <f t="shared" si="132"/>
        <v>1822380.8100000003</v>
      </c>
    </row>
    <row r="357" spans="1:30" x14ac:dyDescent="0.2">
      <c r="A357" s="390">
        <v>1024</v>
      </c>
      <c r="B357" s="390" t="s">
        <v>33</v>
      </c>
      <c r="C357" s="11">
        <v>938344.35000000009</v>
      </c>
      <c r="D357" s="11">
        <v>965874.87</v>
      </c>
      <c r="E357" s="11">
        <v>954254.14</v>
      </c>
      <c r="F357" s="11">
        <v>895116.07</v>
      </c>
      <c r="G357" s="11">
        <v>841484.75000000012</v>
      </c>
      <c r="H357" s="11">
        <v>931233.13</v>
      </c>
      <c r="I357" s="11">
        <v>899204.53</v>
      </c>
      <c r="J357" s="11">
        <v>964892.56999999983</v>
      </c>
      <c r="K357" s="11">
        <v>917248.39000000013</v>
      </c>
      <c r="L357" s="11">
        <v>972767.71000000008</v>
      </c>
      <c r="M357" s="11">
        <v>1003039.41</v>
      </c>
      <c r="N357" s="11">
        <v>976922.76</v>
      </c>
      <c r="O357" s="394">
        <f t="shared" si="129"/>
        <v>11260382.680000002</v>
      </c>
      <c r="Q357" s="390">
        <v>1024</v>
      </c>
      <c r="R357" s="390" t="s">
        <v>33</v>
      </c>
      <c r="S357" s="11">
        <f t="shared" si="130"/>
        <v>938344.35000000009</v>
      </c>
      <c r="T357" s="11">
        <f t="shared" si="132"/>
        <v>1904219.2200000002</v>
      </c>
      <c r="U357" s="11">
        <f t="shared" si="132"/>
        <v>2858473.3600000003</v>
      </c>
      <c r="V357" s="11">
        <f t="shared" si="132"/>
        <v>3753589.43</v>
      </c>
      <c r="W357" s="11">
        <f t="shared" si="132"/>
        <v>4595074.1800000006</v>
      </c>
      <c r="X357" s="11">
        <f t="shared" si="132"/>
        <v>5526307.3100000005</v>
      </c>
      <c r="Y357" s="11">
        <f t="shared" si="132"/>
        <v>6425511.8400000008</v>
      </c>
      <c r="Z357" s="11">
        <f t="shared" si="132"/>
        <v>7390404.4100000001</v>
      </c>
      <c r="AA357" s="11">
        <f t="shared" si="132"/>
        <v>8307652.8000000007</v>
      </c>
      <c r="AB357" s="11">
        <f t="shared" si="132"/>
        <v>9280420.5100000016</v>
      </c>
      <c r="AC357" s="11">
        <f t="shared" si="132"/>
        <v>10283459.920000002</v>
      </c>
      <c r="AD357" s="11">
        <f t="shared" si="132"/>
        <v>11260382.680000002</v>
      </c>
    </row>
    <row r="358" spans="1:30" x14ac:dyDescent="0.2">
      <c r="A358" s="390">
        <v>1025</v>
      </c>
      <c r="B358" s="390" t="s">
        <v>34</v>
      </c>
      <c r="C358" s="11">
        <v>166636.59000000003</v>
      </c>
      <c r="D358" s="11">
        <v>167401.88000000003</v>
      </c>
      <c r="E358" s="11">
        <v>169779.87999999998</v>
      </c>
      <c r="F358" s="11">
        <v>180404.78</v>
      </c>
      <c r="G358" s="11">
        <v>171764.01</v>
      </c>
      <c r="H358" s="11">
        <v>197328.03000000003</v>
      </c>
      <c r="I358" s="11">
        <v>197383.03</v>
      </c>
      <c r="J358" s="11">
        <v>195754.65999999997</v>
      </c>
      <c r="K358" s="11">
        <v>191023.37</v>
      </c>
      <c r="L358" s="11">
        <v>194765.55</v>
      </c>
      <c r="M358" s="11">
        <v>196205.81999999998</v>
      </c>
      <c r="N358" s="11">
        <v>175252.71</v>
      </c>
      <c r="O358" s="394">
        <f t="shared" si="129"/>
        <v>2203700.31</v>
      </c>
      <c r="Q358" s="390">
        <v>1025</v>
      </c>
      <c r="R358" s="390" t="s">
        <v>34</v>
      </c>
      <c r="S358" s="11">
        <f t="shared" si="130"/>
        <v>166636.59000000003</v>
      </c>
      <c r="T358" s="11">
        <f t="shared" si="132"/>
        <v>334038.47000000009</v>
      </c>
      <c r="U358" s="11">
        <f t="shared" si="132"/>
        <v>503818.35000000009</v>
      </c>
      <c r="V358" s="11">
        <f t="shared" si="132"/>
        <v>684223.13000000012</v>
      </c>
      <c r="W358" s="11">
        <f t="shared" si="132"/>
        <v>855987.14000000013</v>
      </c>
      <c r="X358" s="11">
        <f t="shared" si="132"/>
        <v>1053315.1700000002</v>
      </c>
      <c r="Y358" s="11">
        <f t="shared" si="132"/>
        <v>1250698.2000000002</v>
      </c>
      <c r="Z358" s="11">
        <f t="shared" si="132"/>
        <v>1446452.86</v>
      </c>
      <c r="AA358" s="11">
        <f t="shared" si="132"/>
        <v>1637476.23</v>
      </c>
      <c r="AB358" s="11">
        <f t="shared" si="132"/>
        <v>1832241.78</v>
      </c>
      <c r="AC358" s="11">
        <f t="shared" si="132"/>
        <v>2028447.6</v>
      </c>
      <c r="AD358" s="11">
        <f t="shared" si="132"/>
        <v>2203700.31</v>
      </c>
    </row>
    <row r="359" spans="1:30" x14ac:dyDescent="0.2">
      <c r="A359" s="390">
        <v>1026</v>
      </c>
      <c r="B359" s="390" t="s">
        <v>35</v>
      </c>
      <c r="C359" s="11">
        <v>53219.990000000005</v>
      </c>
      <c r="D359" s="11">
        <v>50561.070000000007</v>
      </c>
      <c r="E359" s="11">
        <v>53039.81</v>
      </c>
      <c r="F359" s="11">
        <v>53799.43</v>
      </c>
      <c r="G359" s="11">
        <v>45660.630000000005</v>
      </c>
      <c r="H359" s="11">
        <v>49043.340000000004</v>
      </c>
      <c r="I359" s="11">
        <v>50399.03</v>
      </c>
      <c r="J359" s="11">
        <v>55658.41</v>
      </c>
      <c r="K359" s="11">
        <v>51332.78</v>
      </c>
      <c r="L359" s="11">
        <v>51842.93</v>
      </c>
      <c r="M359" s="11">
        <v>51060.530000000006</v>
      </c>
      <c r="N359" s="11">
        <v>50699.63</v>
      </c>
      <c r="O359" s="394">
        <f t="shared" si="129"/>
        <v>616317.58000000007</v>
      </c>
      <c r="Q359" s="390">
        <v>1026</v>
      </c>
      <c r="R359" s="390" t="s">
        <v>35</v>
      </c>
      <c r="S359" s="11">
        <f t="shared" si="130"/>
        <v>53219.990000000005</v>
      </c>
      <c r="T359" s="11">
        <f t="shared" si="132"/>
        <v>103781.06000000001</v>
      </c>
      <c r="U359" s="11">
        <f t="shared" si="132"/>
        <v>156820.87</v>
      </c>
      <c r="V359" s="11">
        <f t="shared" si="132"/>
        <v>210620.3</v>
      </c>
      <c r="W359" s="11">
        <f t="shared" si="132"/>
        <v>256280.93</v>
      </c>
      <c r="X359" s="11">
        <f t="shared" si="132"/>
        <v>305324.27</v>
      </c>
      <c r="Y359" s="11">
        <f t="shared" si="132"/>
        <v>355723.30000000005</v>
      </c>
      <c r="Z359" s="11">
        <f t="shared" si="132"/>
        <v>411381.71000000008</v>
      </c>
      <c r="AA359" s="11">
        <f t="shared" si="132"/>
        <v>462714.49000000011</v>
      </c>
      <c r="AB359" s="11">
        <f t="shared" si="132"/>
        <v>514557.4200000001</v>
      </c>
      <c r="AC359" s="11">
        <f t="shared" si="132"/>
        <v>565617.95000000007</v>
      </c>
      <c r="AD359" s="11">
        <f t="shared" si="132"/>
        <v>616317.58000000007</v>
      </c>
    </row>
    <row r="360" spans="1:30" x14ac:dyDescent="0.2">
      <c r="A360" s="390">
        <v>1027</v>
      </c>
      <c r="B360" s="390" t="s">
        <v>36</v>
      </c>
      <c r="C360" s="11">
        <v>109713.79</v>
      </c>
      <c r="D360" s="11">
        <v>107087.02</v>
      </c>
      <c r="E360" s="11">
        <v>106190.92</v>
      </c>
      <c r="F360" s="11">
        <v>114117.73999999999</v>
      </c>
      <c r="G360" s="11">
        <v>112279.21</v>
      </c>
      <c r="H360" s="11">
        <v>123159.64</v>
      </c>
      <c r="I360" s="11">
        <v>129905.12</v>
      </c>
      <c r="J360" s="11">
        <v>126956.6</v>
      </c>
      <c r="K360" s="11">
        <v>118573.62000000001</v>
      </c>
      <c r="L360" s="11">
        <v>119089</v>
      </c>
      <c r="M360" s="11">
        <v>120344.76</v>
      </c>
      <c r="N360" s="11">
        <v>122846.14</v>
      </c>
      <c r="O360" s="394">
        <f t="shared" si="129"/>
        <v>1410263.5599999998</v>
      </c>
      <c r="Q360" s="390">
        <v>1027</v>
      </c>
      <c r="R360" s="390" t="s">
        <v>36</v>
      </c>
      <c r="S360" s="11">
        <f t="shared" si="130"/>
        <v>109713.79</v>
      </c>
      <c r="T360" s="11">
        <f t="shared" si="132"/>
        <v>216800.81</v>
      </c>
      <c r="U360" s="11">
        <f t="shared" si="132"/>
        <v>322991.73</v>
      </c>
      <c r="V360" s="11">
        <f t="shared" si="132"/>
        <v>437109.47</v>
      </c>
      <c r="W360" s="11">
        <f t="shared" si="132"/>
        <v>549388.67999999993</v>
      </c>
      <c r="X360" s="11">
        <f t="shared" si="132"/>
        <v>672548.32</v>
      </c>
      <c r="Y360" s="11">
        <f t="shared" si="132"/>
        <v>802453.44</v>
      </c>
      <c r="Z360" s="11">
        <f t="shared" si="132"/>
        <v>929410.03999999992</v>
      </c>
      <c r="AA360" s="11">
        <f t="shared" si="132"/>
        <v>1047983.6599999999</v>
      </c>
      <c r="AB360" s="11">
        <f t="shared" si="132"/>
        <v>1167072.6599999999</v>
      </c>
      <c r="AC360" s="11">
        <f t="shared" si="132"/>
        <v>1287417.42</v>
      </c>
      <c r="AD360" s="11">
        <f t="shared" si="132"/>
        <v>1410263.5599999998</v>
      </c>
    </row>
    <row r="361" spans="1:30" x14ac:dyDescent="0.2">
      <c r="A361" s="390">
        <v>1028</v>
      </c>
      <c r="B361" s="390" t="s">
        <v>37</v>
      </c>
      <c r="C361" s="11">
        <v>690217.01</v>
      </c>
      <c r="D361" s="11">
        <v>634651.88</v>
      </c>
      <c r="E361" s="11">
        <v>626297.55999999994</v>
      </c>
      <c r="F361" s="11">
        <v>659400.87000000011</v>
      </c>
      <c r="G361" s="11">
        <v>597141.58000000007</v>
      </c>
      <c r="H361" s="11">
        <v>652211.63</v>
      </c>
      <c r="I361" s="11">
        <v>644438.91999999993</v>
      </c>
      <c r="J361" s="11">
        <v>664652.4</v>
      </c>
      <c r="K361" s="11">
        <v>650895.02</v>
      </c>
      <c r="L361" s="11">
        <v>666356.11</v>
      </c>
      <c r="M361" s="11">
        <v>659491.32999999996</v>
      </c>
      <c r="N361" s="11">
        <v>585232.5199999999</v>
      </c>
      <c r="O361" s="394">
        <f t="shared" si="129"/>
        <v>7730986.830000001</v>
      </c>
      <c r="Q361" s="390">
        <v>1028</v>
      </c>
      <c r="R361" s="390" t="s">
        <v>37</v>
      </c>
      <c r="S361" s="11">
        <f t="shared" si="130"/>
        <v>690217.01</v>
      </c>
      <c r="T361" s="11">
        <f t="shared" si="132"/>
        <v>1324868.8900000001</v>
      </c>
      <c r="U361" s="11">
        <f t="shared" si="132"/>
        <v>1951166.4500000002</v>
      </c>
      <c r="V361" s="11">
        <f t="shared" si="132"/>
        <v>2610567.3200000003</v>
      </c>
      <c r="W361" s="11">
        <f t="shared" si="132"/>
        <v>3207708.9000000004</v>
      </c>
      <c r="X361" s="11">
        <f t="shared" si="132"/>
        <v>3859920.5300000003</v>
      </c>
      <c r="Y361" s="11">
        <f t="shared" si="132"/>
        <v>4504359.45</v>
      </c>
      <c r="Z361" s="11">
        <f t="shared" si="132"/>
        <v>5169011.8500000006</v>
      </c>
      <c r="AA361" s="11">
        <f t="shared" si="132"/>
        <v>5819906.870000001</v>
      </c>
      <c r="AB361" s="11">
        <f t="shared" si="132"/>
        <v>6486262.9800000014</v>
      </c>
      <c r="AC361" s="11">
        <f t="shared" si="132"/>
        <v>7145754.3100000015</v>
      </c>
      <c r="AD361" s="11">
        <f t="shared" si="132"/>
        <v>7730986.830000001</v>
      </c>
    </row>
    <row r="362" spans="1:30" x14ac:dyDescent="0.2">
      <c r="A362" s="390">
        <v>1029</v>
      </c>
      <c r="B362" s="390" t="s">
        <v>38</v>
      </c>
      <c r="C362" s="11">
        <v>52436.83</v>
      </c>
      <c r="D362" s="11">
        <v>50965.549999999996</v>
      </c>
      <c r="E362" s="11">
        <v>54500.84</v>
      </c>
      <c r="F362" s="11">
        <v>56298.41</v>
      </c>
      <c r="G362" s="11">
        <v>52973.35</v>
      </c>
      <c r="H362" s="11">
        <v>57365.84</v>
      </c>
      <c r="I362" s="11">
        <v>57898.85</v>
      </c>
      <c r="J362" s="11">
        <v>58455.95</v>
      </c>
      <c r="K362" s="11">
        <v>55490.46</v>
      </c>
      <c r="L362" s="11">
        <v>37530.189999999995</v>
      </c>
      <c r="M362" s="11">
        <v>58404.94</v>
      </c>
      <c r="N362" s="11">
        <v>55398.14</v>
      </c>
      <c r="O362" s="394">
        <f t="shared" si="129"/>
        <v>647719.35</v>
      </c>
      <c r="Q362" s="390">
        <v>1029</v>
      </c>
      <c r="R362" s="390" t="s">
        <v>38</v>
      </c>
      <c r="S362" s="11">
        <f t="shared" si="130"/>
        <v>52436.83</v>
      </c>
      <c r="T362" s="11">
        <f t="shared" si="132"/>
        <v>103402.38</v>
      </c>
      <c r="U362" s="11">
        <f t="shared" si="132"/>
        <v>157903.22</v>
      </c>
      <c r="V362" s="11">
        <f t="shared" si="132"/>
        <v>214201.63</v>
      </c>
      <c r="W362" s="11">
        <f t="shared" si="132"/>
        <v>267174.98</v>
      </c>
      <c r="X362" s="11">
        <f t="shared" si="132"/>
        <v>324540.81999999995</v>
      </c>
      <c r="Y362" s="11">
        <f t="shared" si="132"/>
        <v>382439.66999999993</v>
      </c>
      <c r="Z362" s="11">
        <f t="shared" si="132"/>
        <v>440895.61999999994</v>
      </c>
      <c r="AA362" s="11">
        <f t="shared" si="132"/>
        <v>496386.07999999996</v>
      </c>
      <c r="AB362" s="11">
        <f t="shared" si="132"/>
        <v>533916.2699999999</v>
      </c>
      <c r="AC362" s="11">
        <f t="shared" si="132"/>
        <v>592321.21</v>
      </c>
      <c r="AD362" s="11">
        <f t="shared" si="132"/>
        <v>647719.35</v>
      </c>
    </row>
    <row r="363" spans="1:30" x14ac:dyDescent="0.2">
      <c r="A363" s="391">
        <v>1030</v>
      </c>
      <c r="B363" s="391" t="s">
        <v>18</v>
      </c>
      <c r="C363" s="16">
        <v>133043.62999999998</v>
      </c>
      <c r="D363" s="16">
        <v>126930.54000000001</v>
      </c>
      <c r="E363" s="16">
        <v>128771.24000000002</v>
      </c>
      <c r="F363" s="16">
        <v>135127.10999999999</v>
      </c>
      <c r="G363" s="16">
        <v>127026.73999999999</v>
      </c>
      <c r="H363" s="16">
        <v>141375.09</v>
      </c>
      <c r="I363" s="16">
        <v>133567.62</v>
      </c>
      <c r="J363" s="16">
        <v>132308.63</v>
      </c>
      <c r="K363" s="16">
        <v>124686.79000000001</v>
      </c>
      <c r="L363" s="16">
        <v>134172.02000000002</v>
      </c>
      <c r="M363" s="16">
        <v>131678.38999999998</v>
      </c>
      <c r="N363" s="16">
        <v>132235.80000000002</v>
      </c>
      <c r="O363" s="395">
        <f t="shared" si="129"/>
        <v>1580923.6</v>
      </c>
      <c r="Q363" s="391">
        <v>1030</v>
      </c>
      <c r="R363" s="391" t="s">
        <v>18</v>
      </c>
      <c r="S363" s="16">
        <f t="shared" si="130"/>
        <v>133043.62999999998</v>
      </c>
      <c r="T363" s="16">
        <f t="shared" si="132"/>
        <v>259974.16999999998</v>
      </c>
      <c r="U363" s="16">
        <f t="shared" si="132"/>
        <v>388745.41000000003</v>
      </c>
      <c r="V363" s="16">
        <f t="shared" si="132"/>
        <v>523872.52</v>
      </c>
      <c r="W363" s="16">
        <f t="shared" si="132"/>
        <v>650899.26</v>
      </c>
      <c r="X363" s="16">
        <f t="shared" si="132"/>
        <v>792274.35</v>
      </c>
      <c r="Y363" s="16">
        <f t="shared" si="132"/>
        <v>925841.97</v>
      </c>
      <c r="Z363" s="16">
        <f t="shared" si="132"/>
        <v>1058150.6000000001</v>
      </c>
      <c r="AA363" s="16">
        <f t="shared" si="132"/>
        <v>1182837.3900000001</v>
      </c>
      <c r="AB363" s="16">
        <f t="shared" si="132"/>
        <v>1317009.4100000001</v>
      </c>
      <c r="AC363" s="16">
        <f t="shared" si="132"/>
        <v>1448687.8</v>
      </c>
      <c r="AD363" s="16">
        <f t="shared" si="132"/>
        <v>1580923.6</v>
      </c>
    </row>
    <row r="364" spans="1:30" x14ac:dyDescent="0.2">
      <c r="A364" s="392">
        <v>10300</v>
      </c>
      <c r="B364" s="392" t="s">
        <v>149</v>
      </c>
      <c r="C364" s="396">
        <f t="shared" ref="C364:N364" si="133">SUM(C336:C363)</f>
        <v>14722831.040000001</v>
      </c>
      <c r="D364" s="396">
        <f t="shared" si="133"/>
        <v>13875225.99</v>
      </c>
      <c r="E364" s="396">
        <f t="shared" si="133"/>
        <v>14541940.680000003</v>
      </c>
      <c r="F364" s="396">
        <f t="shared" si="133"/>
        <v>14510928.029999997</v>
      </c>
      <c r="G364" s="396">
        <f t="shared" si="133"/>
        <v>13664744.950000001</v>
      </c>
      <c r="H364" s="396">
        <f t="shared" si="133"/>
        <v>15383331.370000001</v>
      </c>
      <c r="I364" s="396">
        <f t="shared" si="133"/>
        <v>14920238.779999997</v>
      </c>
      <c r="J364" s="396">
        <f t="shared" si="133"/>
        <v>15170002.639999999</v>
      </c>
      <c r="K364" s="396">
        <f t="shared" si="133"/>
        <v>14701819.42</v>
      </c>
      <c r="L364" s="396">
        <f t="shared" si="133"/>
        <v>14800282.439999999</v>
      </c>
      <c r="M364" s="396">
        <f t="shared" si="133"/>
        <v>14988445.759999998</v>
      </c>
      <c r="N364" s="396">
        <f t="shared" si="133"/>
        <v>14436027.680000002</v>
      </c>
      <c r="O364" s="396">
        <f>SUM(O336:O363)</f>
        <v>175715818.78000003</v>
      </c>
      <c r="Q364" s="392">
        <v>10300</v>
      </c>
      <c r="R364" s="392" t="s">
        <v>149</v>
      </c>
      <c r="S364" s="396">
        <f t="shared" ref="S364:AC364" si="134">SUM(S336:S363)</f>
        <v>14722831.040000001</v>
      </c>
      <c r="T364" s="396">
        <f t="shared" si="134"/>
        <v>28598057.030000001</v>
      </c>
      <c r="U364" s="396">
        <f t="shared" si="134"/>
        <v>43139997.710000001</v>
      </c>
      <c r="V364" s="396">
        <f t="shared" si="134"/>
        <v>57650925.74000001</v>
      </c>
      <c r="W364" s="396">
        <f t="shared" si="134"/>
        <v>71315670.690000027</v>
      </c>
      <c r="X364" s="396">
        <f t="shared" si="134"/>
        <v>86699002.059999973</v>
      </c>
      <c r="Y364" s="396">
        <f t="shared" si="134"/>
        <v>101619240.83999999</v>
      </c>
      <c r="Z364" s="396">
        <f t="shared" si="134"/>
        <v>116789243.48</v>
      </c>
      <c r="AA364" s="396">
        <f t="shared" si="134"/>
        <v>131491062.90000001</v>
      </c>
      <c r="AB364" s="396">
        <f t="shared" si="134"/>
        <v>146291345.33999997</v>
      </c>
      <c r="AC364" s="396">
        <f t="shared" si="134"/>
        <v>161279791.09999999</v>
      </c>
      <c r="AD364" s="396">
        <f>SUM(AD336:AD363)</f>
        <v>175715818.78000003</v>
      </c>
    </row>
    <row r="366" spans="1:30" x14ac:dyDescent="0.2">
      <c r="A366" s="388" t="s">
        <v>144</v>
      </c>
      <c r="B366" s="388" t="s">
        <v>159</v>
      </c>
      <c r="C366" s="388" t="s">
        <v>0</v>
      </c>
      <c r="D366" s="388" t="s">
        <v>1</v>
      </c>
      <c r="E366" s="388" t="s">
        <v>2</v>
      </c>
      <c r="F366" s="388" t="s">
        <v>3</v>
      </c>
      <c r="G366" s="388" t="s">
        <v>4</v>
      </c>
      <c r="H366" s="388" t="s">
        <v>5</v>
      </c>
      <c r="I366" s="388" t="s">
        <v>6</v>
      </c>
      <c r="J366" s="388" t="s">
        <v>7</v>
      </c>
      <c r="K366" s="388" t="s">
        <v>8</v>
      </c>
      <c r="L366" s="388" t="s">
        <v>9</v>
      </c>
      <c r="M366" s="388" t="s">
        <v>10</v>
      </c>
      <c r="N366" s="388" t="s">
        <v>11</v>
      </c>
      <c r="O366" s="388" t="s">
        <v>55</v>
      </c>
      <c r="Q366" s="388" t="s">
        <v>73</v>
      </c>
      <c r="R366" s="388" t="s">
        <v>159</v>
      </c>
      <c r="S366" s="388" t="s">
        <v>74</v>
      </c>
      <c r="T366" s="388" t="s">
        <v>75</v>
      </c>
      <c r="U366" s="388" t="s">
        <v>76</v>
      </c>
      <c r="V366" s="388" t="s">
        <v>77</v>
      </c>
      <c r="W366" s="388" t="s">
        <v>78</v>
      </c>
      <c r="X366" s="388" t="s">
        <v>79</v>
      </c>
      <c r="Y366" s="388" t="s">
        <v>80</v>
      </c>
      <c r="Z366" s="388" t="s">
        <v>81</v>
      </c>
      <c r="AA366" s="388" t="s">
        <v>82</v>
      </c>
      <c r="AB366" s="388" t="s">
        <v>83</v>
      </c>
      <c r="AC366" s="388" t="s">
        <v>84</v>
      </c>
      <c r="AD366" s="388" t="s">
        <v>85</v>
      </c>
    </row>
    <row r="367" spans="1:30" x14ac:dyDescent="0.2">
      <c r="A367" s="389"/>
      <c r="B367" s="389" t="s">
        <v>46</v>
      </c>
      <c r="C367" s="387">
        <v>0</v>
      </c>
      <c r="D367" s="387">
        <v>0</v>
      </c>
      <c r="E367" s="387">
        <v>0</v>
      </c>
      <c r="F367" s="387">
        <v>0</v>
      </c>
      <c r="G367" s="387">
        <v>0</v>
      </c>
      <c r="H367" s="387">
        <v>0</v>
      </c>
      <c r="I367" s="387">
        <v>0</v>
      </c>
      <c r="J367" s="387">
        <v>0</v>
      </c>
      <c r="K367" s="387">
        <v>0</v>
      </c>
      <c r="L367" s="387">
        <v>0</v>
      </c>
      <c r="M367" s="387">
        <v>0</v>
      </c>
      <c r="N367" s="387">
        <v>0</v>
      </c>
      <c r="O367" s="393">
        <f>SUM(C367:N367)</f>
        <v>0</v>
      </c>
      <c r="Q367" s="389"/>
      <c r="R367" s="389" t="s">
        <v>46</v>
      </c>
      <c r="S367" s="387">
        <f>+C367</f>
        <v>0</v>
      </c>
      <c r="T367" s="387">
        <f>+S367+D367</f>
        <v>0</v>
      </c>
      <c r="U367" s="387">
        <f t="shared" ref="U367:AD382" si="135">+T367+E367</f>
        <v>0</v>
      </c>
      <c r="V367" s="387">
        <f t="shared" si="135"/>
        <v>0</v>
      </c>
      <c r="W367" s="387">
        <f t="shared" si="135"/>
        <v>0</v>
      </c>
      <c r="X367" s="387">
        <f t="shared" si="135"/>
        <v>0</v>
      </c>
      <c r="Y367" s="387">
        <f t="shared" si="135"/>
        <v>0</v>
      </c>
      <c r="Z367" s="387">
        <f t="shared" si="135"/>
        <v>0</v>
      </c>
      <c r="AA367" s="387">
        <f t="shared" si="135"/>
        <v>0</v>
      </c>
      <c r="AB367" s="387">
        <f t="shared" si="135"/>
        <v>0</v>
      </c>
      <c r="AC367" s="387">
        <f t="shared" si="135"/>
        <v>0</v>
      </c>
      <c r="AD367" s="387">
        <f t="shared" si="135"/>
        <v>0</v>
      </c>
    </row>
    <row r="368" spans="1:30" x14ac:dyDescent="0.2">
      <c r="A368" s="390">
        <v>1004</v>
      </c>
      <c r="B368" s="390" t="s">
        <v>94</v>
      </c>
      <c r="C368" s="11">
        <v>2470795.2400000002</v>
      </c>
      <c r="D368" s="11">
        <v>1782817.14</v>
      </c>
      <c r="E368" s="11">
        <v>2100738.44</v>
      </c>
      <c r="F368" s="11">
        <v>2172985.5299999998</v>
      </c>
      <c r="G368" s="11">
        <v>2471540.4500000002</v>
      </c>
      <c r="H368" s="11">
        <v>2880915.15</v>
      </c>
      <c r="I368" s="11">
        <v>2573734.75</v>
      </c>
      <c r="J368" s="11">
        <v>2627866.12</v>
      </c>
      <c r="K368" s="11">
        <v>2498183.77</v>
      </c>
      <c r="L368" s="11">
        <v>2449265.9500000002</v>
      </c>
      <c r="M368" s="11">
        <v>2595278.16</v>
      </c>
      <c r="N368" s="11">
        <v>2396662.3199999998</v>
      </c>
      <c r="O368" s="394">
        <f t="shared" ref="O368:O394" si="136">SUM(C368:N368)</f>
        <v>29020783.02</v>
      </c>
      <c r="Q368" s="390">
        <v>1004</v>
      </c>
      <c r="R368" s="390" t="s">
        <v>94</v>
      </c>
      <c r="S368" s="11">
        <f t="shared" ref="S368:S394" si="137">+C368</f>
        <v>2470795.2400000002</v>
      </c>
      <c r="T368" s="11">
        <f t="shared" ref="T368:AD383" si="138">+S368+D368</f>
        <v>4253612.38</v>
      </c>
      <c r="U368" s="11">
        <f t="shared" si="135"/>
        <v>6354350.8200000003</v>
      </c>
      <c r="V368" s="11">
        <f t="shared" si="135"/>
        <v>8527336.3499999996</v>
      </c>
      <c r="W368" s="11">
        <f t="shared" si="135"/>
        <v>10998876.800000001</v>
      </c>
      <c r="X368" s="11">
        <f t="shared" si="135"/>
        <v>13879791.950000001</v>
      </c>
      <c r="Y368" s="11">
        <f t="shared" si="135"/>
        <v>16453526.700000001</v>
      </c>
      <c r="Z368" s="11">
        <f t="shared" si="135"/>
        <v>19081392.82</v>
      </c>
      <c r="AA368" s="11">
        <f t="shared" si="135"/>
        <v>21579576.59</v>
      </c>
      <c r="AB368" s="11">
        <f t="shared" si="135"/>
        <v>24028842.539999999</v>
      </c>
      <c r="AC368" s="11">
        <f t="shared" si="135"/>
        <v>26624120.699999999</v>
      </c>
      <c r="AD368" s="11">
        <f t="shared" si="135"/>
        <v>29020783.02</v>
      </c>
    </row>
    <row r="369" spans="1:30" x14ac:dyDescent="0.2">
      <c r="A369" s="390">
        <v>1005</v>
      </c>
      <c r="B369" s="390" t="s">
        <v>13</v>
      </c>
      <c r="C369" s="11">
        <v>39260.660000000003</v>
      </c>
      <c r="D369" s="11">
        <v>38672.300000000003</v>
      </c>
      <c r="E369" s="11">
        <v>36737.22</v>
      </c>
      <c r="F369" s="11">
        <v>38780.300000000003</v>
      </c>
      <c r="G369" s="11">
        <v>40392.14</v>
      </c>
      <c r="H369" s="11">
        <v>42755.29</v>
      </c>
      <c r="I369" s="11">
        <v>42222.400000000001</v>
      </c>
      <c r="J369" s="11">
        <v>42217.62</v>
      </c>
      <c r="K369" s="11">
        <v>39130.35</v>
      </c>
      <c r="L369" s="11">
        <v>41656.18</v>
      </c>
      <c r="M369" s="11">
        <v>39236.21</v>
      </c>
      <c r="N369" s="11">
        <v>38703.79</v>
      </c>
      <c r="O369" s="394">
        <f t="shared" si="136"/>
        <v>479764.45999999996</v>
      </c>
      <c r="Q369" s="390">
        <v>1005</v>
      </c>
      <c r="R369" s="390" t="s">
        <v>13</v>
      </c>
      <c r="S369" s="11">
        <f t="shared" si="137"/>
        <v>39260.660000000003</v>
      </c>
      <c r="T369" s="11">
        <f t="shared" si="138"/>
        <v>77932.960000000006</v>
      </c>
      <c r="U369" s="11">
        <f t="shared" si="135"/>
        <v>114670.18000000001</v>
      </c>
      <c r="V369" s="11">
        <f t="shared" si="135"/>
        <v>153450.48000000001</v>
      </c>
      <c r="W369" s="11">
        <f t="shared" si="135"/>
        <v>193842.62</v>
      </c>
      <c r="X369" s="11">
        <f t="shared" si="135"/>
        <v>236597.91</v>
      </c>
      <c r="Y369" s="11">
        <f t="shared" si="135"/>
        <v>278820.31</v>
      </c>
      <c r="Z369" s="11">
        <f t="shared" si="135"/>
        <v>321037.93</v>
      </c>
      <c r="AA369" s="11">
        <f t="shared" si="135"/>
        <v>360168.27999999997</v>
      </c>
      <c r="AB369" s="11">
        <f t="shared" si="135"/>
        <v>401824.45999999996</v>
      </c>
      <c r="AC369" s="11">
        <f t="shared" si="135"/>
        <v>441060.67</v>
      </c>
      <c r="AD369" s="11">
        <f t="shared" si="135"/>
        <v>479764.45999999996</v>
      </c>
    </row>
    <row r="370" spans="1:30" x14ac:dyDescent="0.2">
      <c r="A370" s="390">
        <v>1006</v>
      </c>
      <c r="B370" s="390" t="s">
        <v>14</v>
      </c>
      <c r="C370" s="11">
        <v>86489.68</v>
      </c>
      <c r="D370" s="11">
        <v>91362.13</v>
      </c>
      <c r="E370" s="11">
        <v>107345.36</v>
      </c>
      <c r="F370" s="11">
        <v>97824.86</v>
      </c>
      <c r="G370" s="11">
        <v>118689.13</v>
      </c>
      <c r="H370" s="11">
        <v>120835.9</v>
      </c>
      <c r="I370" s="11">
        <v>115504.24</v>
      </c>
      <c r="J370" s="11">
        <v>115040.35</v>
      </c>
      <c r="K370" s="11">
        <v>92291.21</v>
      </c>
      <c r="L370" s="11">
        <v>91297.59</v>
      </c>
      <c r="M370" s="11">
        <v>98908.82</v>
      </c>
      <c r="N370" s="11">
        <v>94792.14</v>
      </c>
      <c r="O370" s="394">
        <f t="shared" si="136"/>
        <v>1230381.4099999997</v>
      </c>
      <c r="Q370" s="390">
        <v>1006</v>
      </c>
      <c r="R370" s="390" t="s">
        <v>14</v>
      </c>
      <c r="S370" s="11">
        <f t="shared" si="137"/>
        <v>86489.68</v>
      </c>
      <c r="T370" s="11">
        <f t="shared" si="138"/>
        <v>177851.81</v>
      </c>
      <c r="U370" s="11">
        <f t="shared" si="135"/>
        <v>285197.17</v>
      </c>
      <c r="V370" s="11">
        <f t="shared" si="135"/>
        <v>383022.02999999997</v>
      </c>
      <c r="W370" s="11">
        <f t="shared" si="135"/>
        <v>501711.16</v>
      </c>
      <c r="X370" s="11">
        <f t="shared" si="135"/>
        <v>622547.05999999994</v>
      </c>
      <c r="Y370" s="11">
        <f t="shared" si="135"/>
        <v>738051.29999999993</v>
      </c>
      <c r="Z370" s="11">
        <f t="shared" si="135"/>
        <v>853091.64999999991</v>
      </c>
      <c r="AA370" s="11">
        <f t="shared" si="135"/>
        <v>945382.85999999987</v>
      </c>
      <c r="AB370" s="11">
        <f t="shared" si="135"/>
        <v>1036680.4499999998</v>
      </c>
      <c r="AC370" s="11">
        <f t="shared" si="135"/>
        <v>1135589.2699999998</v>
      </c>
      <c r="AD370" s="11">
        <f t="shared" si="135"/>
        <v>1230381.4099999997</v>
      </c>
    </row>
    <row r="371" spans="1:30" x14ac:dyDescent="0.2">
      <c r="A371" s="390">
        <v>1007</v>
      </c>
      <c r="B371" s="390" t="s">
        <v>15</v>
      </c>
      <c r="C371" s="11">
        <v>326856.48</v>
      </c>
      <c r="D371" s="11">
        <v>315787.32</v>
      </c>
      <c r="E371" s="11">
        <v>320660.56</v>
      </c>
      <c r="F371" s="11">
        <v>314891.18</v>
      </c>
      <c r="G371" s="11">
        <v>293232.09000000003</v>
      </c>
      <c r="H371" s="11">
        <v>323818.93</v>
      </c>
      <c r="I371" s="11">
        <v>294494.2</v>
      </c>
      <c r="J371" s="11">
        <v>300095.73</v>
      </c>
      <c r="K371" s="11">
        <v>289186.23</v>
      </c>
      <c r="L371" s="11">
        <v>289180.57</v>
      </c>
      <c r="M371" s="11">
        <v>280165.42</v>
      </c>
      <c r="N371" s="11">
        <v>287142.39</v>
      </c>
      <c r="O371" s="394">
        <f t="shared" si="136"/>
        <v>3635511.1</v>
      </c>
      <c r="Q371" s="390">
        <v>1007</v>
      </c>
      <c r="R371" s="390" t="s">
        <v>15</v>
      </c>
      <c r="S371" s="11">
        <f t="shared" si="137"/>
        <v>326856.48</v>
      </c>
      <c r="T371" s="11">
        <f t="shared" si="138"/>
        <v>642643.80000000005</v>
      </c>
      <c r="U371" s="11">
        <f t="shared" si="135"/>
        <v>963304.3600000001</v>
      </c>
      <c r="V371" s="11">
        <f t="shared" si="135"/>
        <v>1278195.54</v>
      </c>
      <c r="W371" s="11">
        <f t="shared" si="135"/>
        <v>1571427.6300000001</v>
      </c>
      <c r="X371" s="11">
        <f t="shared" si="135"/>
        <v>1895246.56</v>
      </c>
      <c r="Y371" s="11">
        <f t="shared" si="135"/>
        <v>2189740.7600000002</v>
      </c>
      <c r="Z371" s="11">
        <f t="shared" si="135"/>
        <v>2489836.4900000002</v>
      </c>
      <c r="AA371" s="11">
        <f t="shared" si="135"/>
        <v>2779022.72</v>
      </c>
      <c r="AB371" s="11">
        <f t="shared" si="135"/>
        <v>3068203.29</v>
      </c>
      <c r="AC371" s="11">
        <f t="shared" si="135"/>
        <v>3348368.71</v>
      </c>
      <c r="AD371" s="11">
        <f t="shared" si="135"/>
        <v>3635511.1</v>
      </c>
    </row>
    <row r="372" spans="1:30" x14ac:dyDescent="0.2">
      <c r="A372" s="390">
        <v>1008</v>
      </c>
      <c r="B372" s="390" t="s">
        <v>16</v>
      </c>
      <c r="C372" s="11">
        <v>125481.59</v>
      </c>
      <c r="D372" s="11">
        <v>122735.76</v>
      </c>
      <c r="E372" s="11">
        <v>129349.16</v>
      </c>
      <c r="F372" s="11">
        <v>128671.76</v>
      </c>
      <c r="G372" s="11">
        <v>131786.79999999999</v>
      </c>
      <c r="H372" s="11">
        <v>135242.07999999999</v>
      </c>
      <c r="I372" s="11">
        <v>124596.47</v>
      </c>
      <c r="J372" s="11">
        <v>125117.61</v>
      </c>
      <c r="K372" s="11">
        <v>122904.85</v>
      </c>
      <c r="L372" s="11">
        <v>124967.06</v>
      </c>
      <c r="M372" s="11">
        <v>126360.9</v>
      </c>
      <c r="N372" s="11">
        <v>84455.96</v>
      </c>
      <c r="O372" s="394">
        <f t="shared" si="136"/>
        <v>1481670</v>
      </c>
      <c r="Q372" s="390">
        <v>1008</v>
      </c>
      <c r="R372" s="390" t="s">
        <v>16</v>
      </c>
      <c r="S372" s="11">
        <f t="shared" si="137"/>
        <v>125481.59</v>
      </c>
      <c r="T372" s="11">
        <f t="shared" si="138"/>
        <v>248217.34999999998</v>
      </c>
      <c r="U372" s="11">
        <f t="shared" si="135"/>
        <v>377566.51</v>
      </c>
      <c r="V372" s="11">
        <f t="shared" si="135"/>
        <v>506238.27</v>
      </c>
      <c r="W372" s="11">
        <f t="shared" si="135"/>
        <v>638025.07000000007</v>
      </c>
      <c r="X372" s="11">
        <f t="shared" si="135"/>
        <v>773267.15</v>
      </c>
      <c r="Y372" s="11">
        <f t="shared" si="135"/>
        <v>897863.62</v>
      </c>
      <c r="Z372" s="11">
        <f t="shared" si="135"/>
        <v>1022981.23</v>
      </c>
      <c r="AA372" s="11">
        <f t="shared" si="135"/>
        <v>1145886.08</v>
      </c>
      <c r="AB372" s="11">
        <f t="shared" si="135"/>
        <v>1270853.1400000001</v>
      </c>
      <c r="AC372" s="11">
        <f t="shared" si="135"/>
        <v>1397214.04</v>
      </c>
      <c r="AD372" s="11">
        <f t="shared" si="135"/>
        <v>1481670</v>
      </c>
    </row>
    <row r="373" spans="1:30" x14ac:dyDescent="0.2">
      <c r="A373" s="390">
        <v>1009</v>
      </c>
      <c r="B373" s="390" t="s">
        <v>17</v>
      </c>
      <c r="C373" s="11">
        <v>87507.69</v>
      </c>
      <c r="D373" s="11">
        <v>74656.240000000005</v>
      </c>
      <c r="E373" s="11">
        <v>92363.22</v>
      </c>
      <c r="F373" s="11">
        <v>98332.73</v>
      </c>
      <c r="G373" s="11">
        <v>86192.5</v>
      </c>
      <c r="H373" s="11">
        <v>98709.4</v>
      </c>
      <c r="I373" s="11">
        <v>92074.79</v>
      </c>
      <c r="J373" s="11">
        <v>71793.279999999999</v>
      </c>
      <c r="K373" s="11">
        <v>93730.39</v>
      </c>
      <c r="L373" s="11">
        <v>92453.63</v>
      </c>
      <c r="M373" s="11">
        <v>98289.51</v>
      </c>
      <c r="N373" s="11">
        <v>70693.240000000005</v>
      </c>
      <c r="O373" s="394">
        <f t="shared" si="136"/>
        <v>1056796.6200000001</v>
      </c>
      <c r="Q373" s="390">
        <v>1009</v>
      </c>
      <c r="R373" s="390" t="s">
        <v>17</v>
      </c>
      <c r="S373" s="11">
        <f t="shared" si="137"/>
        <v>87507.69</v>
      </c>
      <c r="T373" s="11">
        <f t="shared" si="138"/>
        <v>162163.93</v>
      </c>
      <c r="U373" s="11">
        <f t="shared" si="135"/>
        <v>254527.15</v>
      </c>
      <c r="V373" s="11">
        <f t="shared" si="135"/>
        <v>352859.88</v>
      </c>
      <c r="W373" s="11">
        <f t="shared" si="135"/>
        <v>439052.38</v>
      </c>
      <c r="X373" s="11">
        <f t="shared" si="135"/>
        <v>537761.78</v>
      </c>
      <c r="Y373" s="11">
        <f t="shared" si="135"/>
        <v>629836.57000000007</v>
      </c>
      <c r="Z373" s="11">
        <f t="shared" si="135"/>
        <v>701629.85000000009</v>
      </c>
      <c r="AA373" s="11">
        <f t="shared" si="135"/>
        <v>795360.24000000011</v>
      </c>
      <c r="AB373" s="11">
        <f t="shared" si="135"/>
        <v>887813.87000000011</v>
      </c>
      <c r="AC373" s="11">
        <f t="shared" si="135"/>
        <v>986103.38000000012</v>
      </c>
      <c r="AD373" s="11">
        <f t="shared" si="135"/>
        <v>1056796.6200000001</v>
      </c>
    </row>
    <row r="374" spans="1:30" x14ac:dyDescent="0.2">
      <c r="A374" s="390">
        <v>1010</v>
      </c>
      <c r="B374" s="390" t="s">
        <v>19</v>
      </c>
      <c r="C374" s="11">
        <v>22147.99</v>
      </c>
      <c r="D374" s="11">
        <v>21475.41</v>
      </c>
      <c r="E374" s="11">
        <v>23265.71</v>
      </c>
      <c r="F374" s="11">
        <v>23531.09</v>
      </c>
      <c r="G374" s="11">
        <v>22698</v>
      </c>
      <c r="H374" s="11">
        <v>24614.95</v>
      </c>
      <c r="I374" s="11">
        <v>38787.339999999997</v>
      </c>
      <c r="J374" s="11">
        <v>16645.91</v>
      </c>
      <c r="K374" s="11">
        <v>14950.99</v>
      </c>
      <c r="L374" s="11">
        <v>15593.58</v>
      </c>
      <c r="M374" s="11">
        <v>16098.09</v>
      </c>
      <c r="N374" s="11">
        <v>15412.44</v>
      </c>
      <c r="O374" s="394">
        <f t="shared" si="136"/>
        <v>255221.49999999997</v>
      </c>
      <c r="Q374" s="390">
        <v>1010</v>
      </c>
      <c r="R374" s="390" t="s">
        <v>19</v>
      </c>
      <c r="S374" s="11">
        <f t="shared" si="137"/>
        <v>22147.99</v>
      </c>
      <c r="T374" s="11">
        <f t="shared" si="138"/>
        <v>43623.4</v>
      </c>
      <c r="U374" s="11">
        <f t="shared" si="135"/>
        <v>66889.11</v>
      </c>
      <c r="V374" s="11">
        <f t="shared" si="135"/>
        <v>90420.2</v>
      </c>
      <c r="W374" s="11">
        <f t="shared" si="135"/>
        <v>113118.2</v>
      </c>
      <c r="X374" s="11">
        <f t="shared" si="135"/>
        <v>137733.15</v>
      </c>
      <c r="Y374" s="11">
        <f t="shared" si="135"/>
        <v>176520.49</v>
      </c>
      <c r="Z374" s="11">
        <f t="shared" si="135"/>
        <v>193166.4</v>
      </c>
      <c r="AA374" s="11">
        <f t="shared" si="135"/>
        <v>208117.38999999998</v>
      </c>
      <c r="AB374" s="11">
        <f t="shared" si="135"/>
        <v>223710.96999999997</v>
      </c>
      <c r="AC374" s="11">
        <f t="shared" si="135"/>
        <v>239809.05999999997</v>
      </c>
      <c r="AD374" s="11">
        <f t="shared" si="135"/>
        <v>255221.49999999997</v>
      </c>
    </row>
    <row r="375" spans="1:30" x14ac:dyDescent="0.2">
      <c r="A375" s="390">
        <v>1011</v>
      </c>
      <c r="B375" s="390" t="s">
        <v>20</v>
      </c>
      <c r="C375" s="11">
        <v>92527.58</v>
      </c>
      <c r="D375" s="11">
        <v>88685.53</v>
      </c>
      <c r="E375" s="11">
        <v>88701.33</v>
      </c>
      <c r="F375" s="11">
        <v>90714.37</v>
      </c>
      <c r="G375" s="11">
        <v>82173.240000000005</v>
      </c>
      <c r="H375" s="11">
        <v>94684.160000000003</v>
      </c>
      <c r="I375" s="11">
        <v>99866.11</v>
      </c>
      <c r="J375" s="11">
        <v>91234.02</v>
      </c>
      <c r="K375" s="11">
        <v>87662.01</v>
      </c>
      <c r="L375" s="11">
        <v>92747.34</v>
      </c>
      <c r="M375" s="11">
        <v>101140.6</v>
      </c>
      <c r="N375" s="11">
        <v>89966.36</v>
      </c>
      <c r="O375" s="394">
        <f t="shared" si="136"/>
        <v>1100102.6499999999</v>
      </c>
      <c r="Q375" s="390">
        <v>1011</v>
      </c>
      <c r="R375" s="390" t="s">
        <v>20</v>
      </c>
      <c r="S375" s="11">
        <f t="shared" si="137"/>
        <v>92527.58</v>
      </c>
      <c r="T375" s="11">
        <f t="shared" si="138"/>
        <v>181213.11</v>
      </c>
      <c r="U375" s="11">
        <f t="shared" si="135"/>
        <v>269914.44</v>
      </c>
      <c r="V375" s="11">
        <f t="shared" si="135"/>
        <v>360628.81</v>
      </c>
      <c r="W375" s="11">
        <f t="shared" si="135"/>
        <v>442802.05</v>
      </c>
      <c r="X375" s="11">
        <f t="shared" si="135"/>
        <v>537486.21</v>
      </c>
      <c r="Y375" s="11">
        <f t="shared" si="135"/>
        <v>637352.31999999995</v>
      </c>
      <c r="Z375" s="11">
        <f t="shared" si="135"/>
        <v>728586.34</v>
      </c>
      <c r="AA375" s="11">
        <f t="shared" si="135"/>
        <v>816248.35</v>
      </c>
      <c r="AB375" s="11">
        <f t="shared" si="135"/>
        <v>908995.69</v>
      </c>
      <c r="AC375" s="11">
        <f t="shared" si="135"/>
        <v>1010136.2899999999</v>
      </c>
      <c r="AD375" s="11">
        <f t="shared" si="135"/>
        <v>1100102.6499999999</v>
      </c>
    </row>
    <row r="376" spans="1:30" ht="14.25" customHeight="1" x14ac:dyDescent="0.2">
      <c r="A376" s="390">
        <v>1012</v>
      </c>
      <c r="B376" s="390" t="s">
        <v>21</v>
      </c>
      <c r="C376" s="11">
        <v>458744.84</v>
      </c>
      <c r="D376" s="11">
        <v>389255.13</v>
      </c>
      <c r="E376" s="11">
        <v>403736.44</v>
      </c>
      <c r="F376" s="11">
        <v>407146.78</v>
      </c>
      <c r="G376" s="11">
        <v>379779.62</v>
      </c>
      <c r="H376" s="11">
        <v>419503.45</v>
      </c>
      <c r="I376" s="11">
        <v>349051.7</v>
      </c>
      <c r="J376" s="11">
        <v>252563.24</v>
      </c>
      <c r="K376" s="11">
        <v>249109.62</v>
      </c>
      <c r="L376" s="11">
        <v>252045.64</v>
      </c>
      <c r="M376" s="11">
        <v>242550.21</v>
      </c>
      <c r="N376" s="11">
        <v>233576</v>
      </c>
      <c r="O376" s="394">
        <f t="shared" si="136"/>
        <v>4037062.6700000004</v>
      </c>
      <c r="Q376" s="390">
        <v>1012</v>
      </c>
      <c r="R376" s="390" t="s">
        <v>21</v>
      </c>
      <c r="S376" s="11">
        <f t="shared" si="137"/>
        <v>458744.84</v>
      </c>
      <c r="T376" s="11">
        <f t="shared" si="138"/>
        <v>847999.97</v>
      </c>
      <c r="U376" s="11">
        <f t="shared" si="135"/>
        <v>1251736.4099999999</v>
      </c>
      <c r="V376" s="11">
        <f t="shared" si="135"/>
        <v>1658883.19</v>
      </c>
      <c r="W376" s="11">
        <f t="shared" si="135"/>
        <v>2038662.81</v>
      </c>
      <c r="X376" s="11">
        <f t="shared" si="135"/>
        <v>2458166.2600000002</v>
      </c>
      <c r="Y376" s="11">
        <f t="shared" si="135"/>
        <v>2807217.9600000004</v>
      </c>
      <c r="Z376" s="11">
        <f t="shared" si="135"/>
        <v>3059781.2</v>
      </c>
      <c r="AA376" s="11">
        <f t="shared" si="135"/>
        <v>3308890.8200000003</v>
      </c>
      <c r="AB376" s="11">
        <f t="shared" si="135"/>
        <v>3560936.4600000004</v>
      </c>
      <c r="AC376" s="11">
        <f t="shared" si="135"/>
        <v>3803486.6700000004</v>
      </c>
      <c r="AD376" s="11">
        <f t="shared" si="135"/>
        <v>4037062.6700000004</v>
      </c>
    </row>
    <row r="377" spans="1:30" x14ac:dyDescent="0.2">
      <c r="A377" s="390">
        <v>1013</v>
      </c>
      <c r="B377" s="390" t="s">
        <v>22</v>
      </c>
      <c r="C377" s="11">
        <v>17882.05</v>
      </c>
      <c r="D377" s="11">
        <v>16987.45</v>
      </c>
      <c r="E377" s="11">
        <v>18333.04</v>
      </c>
      <c r="F377" s="11">
        <v>17387.2</v>
      </c>
      <c r="G377" s="11">
        <v>15194.83</v>
      </c>
      <c r="H377" s="11">
        <v>16976.25</v>
      </c>
      <c r="I377" s="11">
        <v>18182.43</v>
      </c>
      <c r="J377" s="11">
        <v>17328.93</v>
      </c>
      <c r="K377" s="11">
        <v>16891.73</v>
      </c>
      <c r="L377" s="11">
        <v>18255.78</v>
      </c>
      <c r="M377" s="11">
        <v>18100.78</v>
      </c>
      <c r="N377" s="11">
        <v>17619.55</v>
      </c>
      <c r="O377" s="394">
        <f t="shared" si="136"/>
        <v>209140.02</v>
      </c>
      <c r="Q377" s="390">
        <v>1013</v>
      </c>
      <c r="R377" s="390" t="s">
        <v>22</v>
      </c>
      <c r="S377" s="11">
        <f t="shared" si="137"/>
        <v>17882.05</v>
      </c>
      <c r="T377" s="11">
        <f t="shared" si="138"/>
        <v>34869.5</v>
      </c>
      <c r="U377" s="11">
        <f t="shared" si="135"/>
        <v>53202.54</v>
      </c>
      <c r="V377" s="11">
        <f t="shared" si="135"/>
        <v>70589.740000000005</v>
      </c>
      <c r="W377" s="11">
        <f t="shared" si="135"/>
        <v>85784.57</v>
      </c>
      <c r="X377" s="11">
        <f t="shared" si="135"/>
        <v>102760.82</v>
      </c>
      <c r="Y377" s="11">
        <f t="shared" si="135"/>
        <v>120943.25</v>
      </c>
      <c r="Z377" s="11">
        <f t="shared" si="135"/>
        <v>138272.18</v>
      </c>
      <c r="AA377" s="11">
        <f t="shared" si="135"/>
        <v>155163.91</v>
      </c>
      <c r="AB377" s="11">
        <f t="shared" si="135"/>
        <v>173419.69</v>
      </c>
      <c r="AC377" s="11">
        <f t="shared" si="135"/>
        <v>191520.47</v>
      </c>
      <c r="AD377" s="11">
        <f t="shared" si="135"/>
        <v>209140.02</v>
      </c>
    </row>
    <row r="378" spans="1:30" x14ac:dyDescent="0.2">
      <c r="A378" s="390">
        <v>1014</v>
      </c>
      <c r="B378" s="390" t="s">
        <v>23</v>
      </c>
      <c r="C378" s="11">
        <v>402019.6</v>
      </c>
      <c r="D378" s="11">
        <v>540920.81999999995</v>
      </c>
      <c r="E378" s="11">
        <v>623816.21</v>
      </c>
      <c r="F378" s="11">
        <v>548757.44999999995</v>
      </c>
      <c r="G378" s="11">
        <v>395793.96</v>
      </c>
      <c r="H378" s="11">
        <v>480342.02</v>
      </c>
      <c r="I378" s="11">
        <v>525877.85</v>
      </c>
      <c r="J378" s="11">
        <v>609908.78</v>
      </c>
      <c r="K378" s="11">
        <v>580494.77</v>
      </c>
      <c r="L378" s="11">
        <v>551836.76</v>
      </c>
      <c r="M378" s="11">
        <v>596862.97</v>
      </c>
      <c r="N378" s="11">
        <v>578345.99</v>
      </c>
      <c r="O378" s="394">
        <f t="shared" si="136"/>
        <v>6434977.1800000006</v>
      </c>
      <c r="Q378" s="390">
        <v>1014</v>
      </c>
      <c r="R378" s="390" t="s">
        <v>23</v>
      </c>
      <c r="S378" s="11">
        <f t="shared" si="137"/>
        <v>402019.6</v>
      </c>
      <c r="T378" s="11">
        <f t="shared" si="138"/>
        <v>942940.41999999993</v>
      </c>
      <c r="U378" s="11">
        <f t="shared" si="135"/>
        <v>1566756.63</v>
      </c>
      <c r="V378" s="11">
        <f t="shared" si="135"/>
        <v>2115514.08</v>
      </c>
      <c r="W378" s="11">
        <f t="shared" si="135"/>
        <v>2511308.04</v>
      </c>
      <c r="X378" s="11">
        <f t="shared" si="135"/>
        <v>2991650.06</v>
      </c>
      <c r="Y378" s="11">
        <f t="shared" si="135"/>
        <v>3517527.91</v>
      </c>
      <c r="Z378" s="11">
        <f t="shared" si="135"/>
        <v>4127436.6900000004</v>
      </c>
      <c r="AA378" s="11">
        <f t="shared" si="135"/>
        <v>4707931.4600000009</v>
      </c>
      <c r="AB378" s="11">
        <f t="shared" si="135"/>
        <v>5259768.2200000007</v>
      </c>
      <c r="AC378" s="11">
        <f t="shared" si="135"/>
        <v>5856631.1900000004</v>
      </c>
      <c r="AD378" s="11">
        <f t="shared" si="135"/>
        <v>6434977.1800000006</v>
      </c>
    </row>
    <row r="379" spans="1:30" x14ac:dyDescent="0.2">
      <c r="A379" s="390">
        <v>1015</v>
      </c>
      <c r="B379" s="390" t="s">
        <v>24</v>
      </c>
      <c r="C379" s="11">
        <v>86130.45</v>
      </c>
      <c r="D379" s="11">
        <v>86963.199999999997</v>
      </c>
      <c r="E379" s="11">
        <v>87609.02</v>
      </c>
      <c r="F379" s="11">
        <v>79795.600000000006</v>
      </c>
      <c r="G379" s="11">
        <v>74787.13</v>
      </c>
      <c r="H379" s="11">
        <v>87240.78</v>
      </c>
      <c r="I379" s="11">
        <v>87007.01</v>
      </c>
      <c r="J379" s="11">
        <v>89194.32</v>
      </c>
      <c r="K379" s="11">
        <v>85835.92</v>
      </c>
      <c r="L379" s="11">
        <v>101650.18</v>
      </c>
      <c r="M379" s="11">
        <v>97451.79</v>
      </c>
      <c r="N379" s="11">
        <v>97371.39</v>
      </c>
      <c r="O379" s="394">
        <f t="shared" si="136"/>
        <v>1061036.79</v>
      </c>
      <c r="Q379" s="390">
        <v>1015</v>
      </c>
      <c r="R379" s="390" t="s">
        <v>24</v>
      </c>
      <c r="S379" s="11">
        <f t="shared" si="137"/>
        <v>86130.45</v>
      </c>
      <c r="T379" s="11">
        <f t="shared" si="138"/>
        <v>173093.65</v>
      </c>
      <c r="U379" s="11">
        <f t="shared" si="135"/>
        <v>260702.66999999998</v>
      </c>
      <c r="V379" s="11">
        <f t="shared" si="135"/>
        <v>340498.27</v>
      </c>
      <c r="W379" s="11">
        <f t="shared" si="135"/>
        <v>415285.4</v>
      </c>
      <c r="X379" s="11">
        <f t="shared" si="135"/>
        <v>502526.18000000005</v>
      </c>
      <c r="Y379" s="11">
        <f t="shared" si="135"/>
        <v>589533.19000000006</v>
      </c>
      <c r="Z379" s="11">
        <f t="shared" si="135"/>
        <v>678727.51</v>
      </c>
      <c r="AA379" s="11">
        <f t="shared" si="135"/>
        <v>764563.43</v>
      </c>
      <c r="AB379" s="11">
        <f t="shared" si="135"/>
        <v>866213.6100000001</v>
      </c>
      <c r="AC379" s="11">
        <f t="shared" si="135"/>
        <v>963665.40000000014</v>
      </c>
      <c r="AD379" s="11">
        <f t="shared" si="135"/>
        <v>1061036.79</v>
      </c>
    </row>
    <row r="380" spans="1:30" x14ac:dyDescent="0.2">
      <c r="A380" s="390">
        <v>1016</v>
      </c>
      <c r="B380" s="390" t="s">
        <v>25</v>
      </c>
      <c r="C380" s="11">
        <v>98169.87</v>
      </c>
      <c r="D380" s="11">
        <v>96874.61</v>
      </c>
      <c r="E380" s="11">
        <v>97617.34</v>
      </c>
      <c r="F380" s="11">
        <v>97980.51</v>
      </c>
      <c r="G380" s="11">
        <v>93246.39</v>
      </c>
      <c r="H380" s="11">
        <v>104172.83</v>
      </c>
      <c r="I380" s="11">
        <v>105402.59</v>
      </c>
      <c r="J380" s="11">
        <v>103199.74</v>
      </c>
      <c r="K380" s="11">
        <v>97440.08</v>
      </c>
      <c r="L380" s="11">
        <v>101402.35</v>
      </c>
      <c r="M380" s="11">
        <v>102549.65</v>
      </c>
      <c r="N380" s="11">
        <v>93871.96</v>
      </c>
      <c r="O380" s="394">
        <f t="shared" si="136"/>
        <v>1191927.9199999997</v>
      </c>
      <c r="Q380" s="390">
        <v>1016</v>
      </c>
      <c r="R380" s="390" t="s">
        <v>25</v>
      </c>
      <c r="S380" s="11">
        <f t="shared" si="137"/>
        <v>98169.87</v>
      </c>
      <c r="T380" s="11">
        <f t="shared" si="138"/>
        <v>195044.47999999998</v>
      </c>
      <c r="U380" s="11">
        <f t="shared" si="135"/>
        <v>292661.81999999995</v>
      </c>
      <c r="V380" s="11">
        <f t="shared" si="135"/>
        <v>390642.32999999996</v>
      </c>
      <c r="W380" s="11">
        <f t="shared" si="135"/>
        <v>483888.72</v>
      </c>
      <c r="X380" s="11">
        <f t="shared" si="135"/>
        <v>588061.54999999993</v>
      </c>
      <c r="Y380" s="11">
        <f t="shared" si="135"/>
        <v>693464.1399999999</v>
      </c>
      <c r="Z380" s="11">
        <f t="shared" si="135"/>
        <v>796663.87999999989</v>
      </c>
      <c r="AA380" s="11">
        <f t="shared" si="135"/>
        <v>894103.95999999985</v>
      </c>
      <c r="AB380" s="11">
        <f t="shared" si="135"/>
        <v>995506.30999999982</v>
      </c>
      <c r="AC380" s="11">
        <f t="shared" si="135"/>
        <v>1098055.9599999997</v>
      </c>
      <c r="AD380" s="11">
        <f t="shared" si="135"/>
        <v>1191927.9199999997</v>
      </c>
    </row>
    <row r="381" spans="1:30" x14ac:dyDescent="0.2">
      <c r="A381" s="390">
        <v>1017</v>
      </c>
      <c r="B381" s="390" t="s">
        <v>26</v>
      </c>
      <c r="C381" s="11">
        <v>154424.15</v>
      </c>
      <c r="D381" s="11">
        <v>159304.23000000001</v>
      </c>
      <c r="E381" s="11">
        <v>160689.75</v>
      </c>
      <c r="F381" s="11">
        <v>159839.76999999999</v>
      </c>
      <c r="G381" s="11">
        <v>138786.72</v>
      </c>
      <c r="H381" s="11">
        <v>155244.26</v>
      </c>
      <c r="I381" s="11">
        <v>163308.79999999999</v>
      </c>
      <c r="J381" s="11">
        <v>162757.62</v>
      </c>
      <c r="K381" s="11">
        <v>155512.39000000001</v>
      </c>
      <c r="L381" s="11">
        <v>151428.57</v>
      </c>
      <c r="M381" s="11">
        <v>155252.04</v>
      </c>
      <c r="N381" s="11">
        <v>154625.35</v>
      </c>
      <c r="O381" s="394">
        <f t="shared" si="136"/>
        <v>1871173.6500000001</v>
      </c>
      <c r="Q381" s="390">
        <v>1017</v>
      </c>
      <c r="R381" s="390" t="s">
        <v>26</v>
      </c>
      <c r="S381" s="11">
        <f t="shared" si="137"/>
        <v>154424.15</v>
      </c>
      <c r="T381" s="11">
        <f t="shared" si="138"/>
        <v>313728.38</v>
      </c>
      <c r="U381" s="11">
        <f t="shared" si="135"/>
        <v>474418.13</v>
      </c>
      <c r="V381" s="11">
        <f t="shared" si="135"/>
        <v>634257.9</v>
      </c>
      <c r="W381" s="11">
        <f t="shared" si="135"/>
        <v>773044.62</v>
      </c>
      <c r="X381" s="11">
        <f t="shared" si="135"/>
        <v>928288.88</v>
      </c>
      <c r="Y381" s="11">
        <f t="shared" si="135"/>
        <v>1091597.68</v>
      </c>
      <c r="Z381" s="11">
        <f t="shared" si="135"/>
        <v>1254355.2999999998</v>
      </c>
      <c r="AA381" s="11">
        <f t="shared" si="135"/>
        <v>1409867.69</v>
      </c>
      <c r="AB381" s="11">
        <f t="shared" si="135"/>
        <v>1561296.26</v>
      </c>
      <c r="AC381" s="11">
        <f t="shared" si="135"/>
        <v>1716548.3</v>
      </c>
      <c r="AD381" s="11">
        <f t="shared" si="135"/>
        <v>1871173.6500000001</v>
      </c>
    </row>
    <row r="382" spans="1:30" x14ac:dyDescent="0.2">
      <c r="A382" s="390">
        <v>1018</v>
      </c>
      <c r="B382" s="390" t="s">
        <v>27</v>
      </c>
      <c r="C382" s="11">
        <v>96813.7</v>
      </c>
      <c r="D382" s="11">
        <v>92592.61</v>
      </c>
      <c r="E382" s="11">
        <v>99736.91</v>
      </c>
      <c r="F382" s="11">
        <v>99659.39</v>
      </c>
      <c r="G382" s="11">
        <v>96740.56</v>
      </c>
      <c r="H382" s="11">
        <v>111591.03999999999</v>
      </c>
      <c r="I382" s="11">
        <v>109237.92</v>
      </c>
      <c r="J382" s="11">
        <v>105082.77</v>
      </c>
      <c r="K382" s="11">
        <v>100386.96</v>
      </c>
      <c r="L382" s="11">
        <v>101957.13</v>
      </c>
      <c r="M382" s="11">
        <v>102906.57</v>
      </c>
      <c r="N382" s="11">
        <v>99393.86</v>
      </c>
      <c r="O382" s="394">
        <f t="shared" si="136"/>
        <v>1216099.4200000002</v>
      </c>
      <c r="Q382" s="390">
        <v>1018</v>
      </c>
      <c r="R382" s="390" t="s">
        <v>27</v>
      </c>
      <c r="S382" s="11">
        <f t="shared" si="137"/>
        <v>96813.7</v>
      </c>
      <c r="T382" s="11">
        <f t="shared" si="138"/>
        <v>189406.31</v>
      </c>
      <c r="U382" s="11">
        <f t="shared" si="135"/>
        <v>289143.21999999997</v>
      </c>
      <c r="V382" s="11">
        <f t="shared" si="135"/>
        <v>388802.61</v>
      </c>
      <c r="W382" s="11">
        <f t="shared" si="135"/>
        <v>485543.17</v>
      </c>
      <c r="X382" s="11">
        <f t="shared" si="135"/>
        <v>597134.21</v>
      </c>
      <c r="Y382" s="11">
        <f t="shared" si="135"/>
        <v>706372.13</v>
      </c>
      <c r="Z382" s="11">
        <f t="shared" si="135"/>
        <v>811454.9</v>
      </c>
      <c r="AA382" s="11">
        <f t="shared" si="135"/>
        <v>911841.86</v>
      </c>
      <c r="AB382" s="11">
        <f t="shared" si="135"/>
        <v>1013798.99</v>
      </c>
      <c r="AC382" s="11">
        <f t="shared" si="135"/>
        <v>1116705.56</v>
      </c>
      <c r="AD382" s="11">
        <f t="shared" si="135"/>
        <v>1216099.4200000002</v>
      </c>
    </row>
    <row r="383" spans="1:30" x14ac:dyDescent="0.2">
      <c r="A383" s="390">
        <v>1019</v>
      </c>
      <c r="B383" s="390" t="s">
        <v>28</v>
      </c>
      <c r="C383" s="11">
        <v>53471.37</v>
      </c>
      <c r="D383" s="11">
        <v>49588.800000000003</v>
      </c>
      <c r="E383" s="11">
        <v>53192.56</v>
      </c>
      <c r="F383" s="11">
        <v>49498.01</v>
      </c>
      <c r="G383" s="11">
        <v>46641.8</v>
      </c>
      <c r="H383" s="11">
        <v>53674.400000000001</v>
      </c>
      <c r="I383" s="11">
        <v>54662.17</v>
      </c>
      <c r="J383" s="11">
        <v>51266.9</v>
      </c>
      <c r="K383" s="11">
        <v>51795.19</v>
      </c>
      <c r="L383" s="11">
        <v>54429.72</v>
      </c>
      <c r="M383" s="11">
        <v>53069.599999999999</v>
      </c>
      <c r="N383" s="11">
        <v>52521</v>
      </c>
      <c r="O383" s="394">
        <f t="shared" si="136"/>
        <v>623811.52</v>
      </c>
      <c r="Q383" s="390">
        <v>1019</v>
      </c>
      <c r="R383" s="390" t="s">
        <v>28</v>
      </c>
      <c r="S383" s="11">
        <f t="shared" si="137"/>
        <v>53471.37</v>
      </c>
      <c r="T383" s="11">
        <f t="shared" si="138"/>
        <v>103060.17000000001</v>
      </c>
      <c r="U383" s="11">
        <f t="shared" si="138"/>
        <v>156252.73000000001</v>
      </c>
      <c r="V383" s="11">
        <f t="shared" si="138"/>
        <v>205750.74000000002</v>
      </c>
      <c r="W383" s="11">
        <f t="shared" si="138"/>
        <v>252392.54000000004</v>
      </c>
      <c r="X383" s="11">
        <f t="shared" si="138"/>
        <v>306066.94000000006</v>
      </c>
      <c r="Y383" s="11">
        <f t="shared" si="138"/>
        <v>360729.11000000004</v>
      </c>
      <c r="Z383" s="11">
        <f t="shared" si="138"/>
        <v>411996.01000000007</v>
      </c>
      <c r="AA383" s="11">
        <f t="shared" si="138"/>
        <v>463791.20000000007</v>
      </c>
      <c r="AB383" s="11">
        <f t="shared" si="138"/>
        <v>518220.92000000004</v>
      </c>
      <c r="AC383" s="11">
        <f t="shared" si="138"/>
        <v>571290.52</v>
      </c>
      <c r="AD383" s="11">
        <f t="shared" si="138"/>
        <v>623811.52</v>
      </c>
    </row>
    <row r="384" spans="1:30" x14ac:dyDescent="0.2">
      <c r="A384" s="390">
        <v>1020</v>
      </c>
      <c r="B384" s="390" t="s">
        <v>29</v>
      </c>
      <c r="C384" s="11">
        <v>311251.17</v>
      </c>
      <c r="D384" s="11">
        <v>317372.3</v>
      </c>
      <c r="E384" s="11">
        <v>324641.8</v>
      </c>
      <c r="F384" s="11">
        <v>328012.57</v>
      </c>
      <c r="G384" s="11">
        <v>298504.77</v>
      </c>
      <c r="H384" s="11">
        <v>334801.78000000003</v>
      </c>
      <c r="I384" s="11">
        <v>316683.73</v>
      </c>
      <c r="J384" s="11">
        <v>332289.73</v>
      </c>
      <c r="K384" s="11">
        <v>314379.12</v>
      </c>
      <c r="L384" s="11">
        <v>327912.96000000002</v>
      </c>
      <c r="M384" s="11">
        <v>342452.87</v>
      </c>
      <c r="N384" s="11">
        <v>333581.52</v>
      </c>
      <c r="O384" s="394">
        <f t="shared" si="136"/>
        <v>3881884.3200000003</v>
      </c>
      <c r="Q384" s="390">
        <v>1020</v>
      </c>
      <c r="R384" s="390" t="s">
        <v>29</v>
      </c>
      <c r="S384" s="11">
        <f t="shared" si="137"/>
        <v>311251.17</v>
      </c>
      <c r="T384" s="11">
        <f t="shared" ref="T384:AD394" si="139">+S384+D384</f>
        <v>628623.47</v>
      </c>
      <c r="U384" s="11">
        <f t="shared" si="139"/>
        <v>953265.27</v>
      </c>
      <c r="V384" s="11">
        <f t="shared" si="139"/>
        <v>1281277.8400000001</v>
      </c>
      <c r="W384" s="11">
        <f t="shared" si="139"/>
        <v>1579782.61</v>
      </c>
      <c r="X384" s="11">
        <f t="shared" si="139"/>
        <v>1914584.3900000001</v>
      </c>
      <c r="Y384" s="11">
        <f t="shared" si="139"/>
        <v>2231268.12</v>
      </c>
      <c r="Z384" s="11">
        <f t="shared" si="139"/>
        <v>2563557.85</v>
      </c>
      <c r="AA384" s="11">
        <f t="shared" si="139"/>
        <v>2877936.97</v>
      </c>
      <c r="AB384" s="11">
        <f t="shared" si="139"/>
        <v>3205849.93</v>
      </c>
      <c r="AC384" s="11">
        <f t="shared" si="139"/>
        <v>3548302.8000000003</v>
      </c>
      <c r="AD384" s="11">
        <f t="shared" si="139"/>
        <v>3881884.3200000003</v>
      </c>
    </row>
    <row r="385" spans="1:30" x14ac:dyDescent="0.2">
      <c r="A385" s="390">
        <v>1021</v>
      </c>
      <c r="B385" s="390" t="s">
        <v>30</v>
      </c>
      <c r="C385" s="11">
        <v>78061.48</v>
      </c>
      <c r="D385" s="11">
        <v>75911.11</v>
      </c>
      <c r="E385" s="11">
        <v>79078.22</v>
      </c>
      <c r="F385" s="11">
        <v>71901.64</v>
      </c>
      <c r="G385" s="11">
        <v>67674.240000000005</v>
      </c>
      <c r="H385" s="11">
        <v>71779.649999999994</v>
      </c>
      <c r="I385" s="11">
        <v>67782.22</v>
      </c>
      <c r="J385" s="11">
        <v>73533.2</v>
      </c>
      <c r="K385" s="11">
        <v>65678.25</v>
      </c>
      <c r="L385" s="11">
        <v>69545.259999999995</v>
      </c>
      <c r="M385" s="11">
        <v>64541.89</v>
      </c>
      <c r="N385" s="11">
        <v>79589.19</v>
      </c>
      <c r="O385" s="394">
        <f t="shared" si="136"/>
        <v>865076.34999999986</v>
      </c>
      <c r="Q385" s="390">
        <v>1021</v>
      </c>
      <c r="R385" s="390" t="s">
        <v>30</v>
      </c>
      <c r="S385" s="11">
        <f t="shared" si="137"/>
        <v>78061.48</v>
      </c>
      <c r="T385" s="11">
        <f t="shared" si="139"/>
        <v>153972.59</v>
      </c>
      <c r="U385" s="11">
        <f t="shared" si="139"/>
        <v>233050.81</v>
      </c>
      <c r="V385" s="11">
        <f t="shared" si="139"/>
        <v>304952.45</v>
      </c>
      <c r="W385" s="11">
        <f t="shared" si="139"/>
        <v>372626.69</v>
      </c>
      <c r="X385" s="11">
        <f t="shared" si="139"/>
        <v>444406.33999999997</v>
      </c>
      <c r="Y385" s="11">
        <f t="shared" si="139"/>
        <v>512188.55999999994</v>
      </c>
      <c r="Z385" s="11">
        <f t="shared" si="139"/>
        <v>585721.75999999989</v>
      </c>
      <c r="AA385" s="11">
        <f t="shared" si="139"/>
        <v>651400.00999999989</v>
      </c>
      <c r="AB385" s="11">
        <f t="shared" si="139"/>
        <v>720945.2699999999</v>
      </c>
      <c r="AC385" s="11">
        <f t="shared" si="139"/>
        <v>785487.15999999992</v>
      </c>
      <c r="AD385" s="11">
        <f t="shared" si="139"/>
        <v>865076.34999999986</v>
      </c>
    </row>
    <row r="386" spans="1:30" x14ac:dyDescent="0.2">
      <c r="A386" s="390">
        <v>1022</v>
      </c>
      <c r="B386" s="390" t="s">
        <v>31</v>
      </c>
      <c r="C386" s="11">
        <v>583637.54</v>
      </c>
      <c r="D386" s="11">
        <v>619590.82999999996</v>
      </c>
      <c r="E386" s="11">
        <v>640960.68000000005</v>
      </c>
      <c r="F386" s="11">
        <v>666269.71</v>
      </c>
      <c r="G386" s="11">
        <v>622207.4</v>
      </c>
      <c r="H386" s="11">
        <v>677072.62</v>
      </c>
      <c r="I386" s="11">
        <v>676659.29</v>
      </c>
      <c r="J386" s="11">
        <v>693164.26</v>
      </c>
      <c r="K386" s="11">
        <v>682165.03</v>
      </c>
      <c r="L386" s="11">
        <v>669367.03</v>
      </c>
      <c r="M386" s="11">
        <v>690473.24</v>
      </c>
      <c r="N386" s="11">
        <v>648760.03</v>
      </c>
      <c r="O386" s="394">
        <f t="shared" si="136"/>
        <v>7870327.6600000011</v>
      </c>
      <c r="Q386" s="390">
        <v>1022</v>
      </c>
      <c r="R386" s="390" t="s">
        <v>31</v>
      </c>
      <c r="S386" s="11">
        <f t="shared" si="137"/>
        <v>583637.54</v>
      </c>
      <c r="T386" s="11">
        <f t="shared" si="139"/>
        <v>1203228.3700000001</v>
      </c>
      <c r="U386" s="11">
        <f t="shared" si="139"/>
        <v>1844189.0500000003</v>
      </c>
      <c r="V386" s="11">
        <f t="shared" si="139"/>
        <v>2510458.7600000002</v>
      </c>
      <c r="W386" s="11">
        <f t="shared" si="139"/>
        <v>3132666.16</v>
      </c>
      <c r="X386" s="11">
        <f t="shared" si="139"/>
        <v>3809738.7800000003</v>
      </c>
      <c r="Y386" s="11">
        <f t="shared" si="139"/>
        <v>4486398.07</v>
      </c>
      <c r="Z386" s="11">
        <f t="shared" si="139"/>
        <v>5179562.33</v>
      </c>
      <c r="AA386" s="11">
        <f t="shared" si="139"/>
        <v>5861727.3600000003</v>
      </c>
      <c r="AB386" s="11">
        <f t="shared" si="139"/>
        <v>6531094.3900000006</v>
      </c>
      <c r="AC386" s="11">
        <f t="shared" si="139"/>
        <v>7221567.6300000008</v>
      </c>
      <c r="AD386" s="11">
        <f t="shared" si="139"/>
        <v>7870327.6600000011</v>
      </c>
    </row>
    <row r="387" spans="1:30" x14ac:dyDescent="0.2">
      <c r="A387" s="390">
        <v>1023</v>
      </c>
      <c r="B387" s="390" t="s">
        <v>32</v>
      </c>
      <c r="C387" s="11">
        <v>77279.72</v>
      </c>
      <c r="D387" s="11">
        <v>73667.14</v>
      </c>
      <c r="E387" s="11">
        <v>90323.66</v>
      </c>
      <c r="F387" s="11">
        <v>102244.51</v>
      </c>
      <c r="G387" s="11">
        <v>104793.3</v>
      </c>
      <c r="H387" s="11">
        <v>109774.41</v>
      </c>
      <c r="I387" s="11">
        <v>92170.71</v>
      </c>
      <c r="J387" s="11">
        <v>84200.11</v>
      </c>
      <c r="K387" s="11">
        <v>78146.22</v>
      </c>
      <c r="L387" s="11">
        <v>79182.86</v>
      </c>
      <c r="M387" s="11">
        <v>79360.240000000005</v>
      </c>
      <c r="N387" s="11">
        <v>78336.52</v>
      </c>
      <c r="O387" s="394">
        <f t="shared" si="136"/>
        <v>1049479.3999999999</v>
      </c>
      <c r="Q387" s="390">
        <v>1023</v>
      </c>
      <c r="R387" s="390" t="s">
        <v>32</v>
      </c>
      <c r="S387" s="11">
        <f t="shared" si="137"/>
        <v>77279.72</v>
      </c>
      <c r="T387" s="11">
        <f t="shared" si="139"/>
        <v>150946.85999999999</v>
      </c>
      <c r="U387" s="11">
        <f t="shared" si="139"/>
        <v>241270.52</v>
      </c>
      <c r="V387" s="11">
        <f t="shared" si="139"/>
        <v>343515.02999999997</v>
      </c>
      <c r="W387" s="11">
        <f t="shared" si="139"/>
        <v>448308.32999999996</v>
      </c>
      <c r="X387" s="11">
        <f t="shared" si="139"/>
        <v>558082.74</v>
      </c>
      <c r="Y387" s="11">
        <f t="shared" si="139"/>
        <v>650253.44999999995</v>
      </c>
      <c r="Z387" s="11">
        <f t="shared" si="139"/>
        <v>734453.55999999994</v>
      </c>
      <c r="AA387" s="11">
        <f t="shared" si="139"/>
        <v>812599.77999999991</v>
      </c>
      <c r="AB387" s="11">
        <f t="shared" si="139"/>
        <v>891782.6399999999</v>
      </c>
      <c r="AC387" s="11">
        <f t="shared" si="139"/>
        <v>971142.87999999989</v>
      </c>
      <c r="AD387" s="11">
        <f t="shared" si="139"/>
        <v>1049479.3999999999</v>
      </c>
    </row>
    <row r="388" spans="1:30" x14ac:dyDescent="0.2">
      <c r="A388" s="390">
        <v>1024</v>
      </c>
      <c r="B388" s="390" t="s">
        <v>33</v>
      </c>
      <c r="C388" s="11">
        <v>526561</v>
      </c>
      <c r="D388" s="11">
        <v>544167.88</v>
      </c>
      <c r="E388" s="11">
        <v>538297.29</v>
      </c>
      <c r="F388" s="11">
        <v>500692.12</v>
      </c>
      <c r="G388" s="11">
        <v>469467.01</v>
      </c>
      <c r="H388" s="11">
        <v>515660.27</v>
      </c>
      <c r="I388" s="11">
        <v>498881.69</v>
      </c>
      <c r="J388" s="11">
        <v>529507.56999999995</v>
      </c>
      <c r="K388" s="11">
        <v>508532.03</v>
      </c>
      <c r="L388" s="11">
        <v>538251.15</v>
      </c>
      <c r="M388" s="11">
        <v>553660.6</v>
      </c>
      <c r="N388" s="11">
        <v>536635.43999999994</v>
      </c>
      <c r="O388" s="394">
        <f t="shared" si="136"/>
        <v>6260314.0499999989</v>
      </c>
      <c r="Q388" s="390">
        <v>1024</v>
      </c>
      <c r="R388" s="390" t="s">
        <v>33</v>
      </c>
      <c r="S388" s="11">
        <f t="shared" si="137"/>
        <v>526561</v>
      </c>
      <c r="T388" s="11">
        <f t="shared" si="139"/>
        <v>1070728.8799999999</v>
      </c>
      <c r="U388" s="11">
        <f t="shared" si="139"/>
        <v>1609026.17</v>
      </c>
      <c r="V388" s="11">
        <f t="shared" si="139"/>
        <v>2109718.29</v>
      </c>
      <c r="W388" s="11">
        <f t="shared" si="139"/>
        <v>2579185.2999999998</v>
      </c>
      <c r="X388" s="11">
        <f t="shared" si="139"/>
        <v>3094845.57</v>
      </c>
      <c r="Y388" s="11">
        <f t="shared" si="139"/>
        <v>3593727.26</v>
      </c>
      <c r="Z388" s="11">
        <f t="shared" si="139"/>
        <v>4123234.8299999996</v>
      </c>
      <c r="AA388" s="11">
        <f t="shared" si="139"/>
        <v>4631766.8599999994</v>
      </c>
      <c r="AB388" s="11">
        <f t="shared" si="139"/>
        <v>5170018.01</v>
      </c>
      <c r="AC388" s="11">
        <f t="shared" si="139"/>
        <v>5723678.6099999994</v>
      </c>
      <c r="AD388" s="11">
        <f t="shared" si="139"/>
        <v>6260314.0499999989</v>
      </c>
    </row>
    <row r="389" spans="1:30" x14ac:dyDescent="0.2">
      <c r="A389" s="390">
        <v>1025</v>
      </c>
      <c r="B389" s="390" t="s">
        <v>34</v>
      </c>
      <c r="C389" s="11">
        <v>89270.21</v>
      </c>
      <c r="D389" s="11">
        <v>91266.75</v>
      </c>
      <c r="E389" s="11">
        <v>86740.59</v>
      </c>
      <c r="F389" s="11">
        <v>94394.5</v>
      </c>
      <c r="G389" s="11">
        <v>88726.82</v>
      </c>
      <c r="H389" s="11">
        <v>101086.88</v>
      </c>
      <c r="I389" s="11">
        <v>101338.65</v>
      </c>
      <c r="J389" s="11">
        <v>73248.3</v>
      </c>
      <c r="K389" s="11">
        <v>71238.17</v>
      </c>
      <c r="L389" s="11">
        <v>72805.98</v>
      </c>
      <c r="M389" s="11">
        <v>100253.32</v>
      </c>
      <c r="N389" s="11">
        <v>88308.3</v>
      </c>
      <c r="O389" s="394">
        <f t="shared" si="136"/>
        <v>1058678.4700000002</v>
      </c>
      <c r="Q389" s="390">
        <v>1025</v>
      </c>
      <c r="R389" s="390" t="s">
        <v>34</v>
      </c>
      <c r="S389" s="11">
        <f t="shared" si="137"/>
        <v>89270.21</v>
      </c>
      <c r="T389" s="11">
        <f t="shared" si="139"/>
        <v>180536.96000000002</v>
      </c>
      <c r="U389" s="11">
        <f t="shared" si="139"/>
        <v>267277.55000000005</v>
      </c>
      <c r="V389" s="11">
        <f t="shared" si="139"/>
        <v>361672.05000000005</v>
      </c>
      <c r="W389" s="11">
        <f t="shared" si="139"/>
        <v>450398.87000000005</v>
      </c>
      <c r="X389" s="11">
        <f t="shared" si="139"/>
        <v>551485.75</v>
      </c>
      <c r="Y389" s="11">
        <f t="shared" si="139"/>
        <v>652824.4</v>
      </c>
      <c r="Z389" s="11">
        <f t="shared" si="139"/>
        <v>726072.70000000007</v>
      </c>
      <c r="AA389" s="11">
        <f t="shared" si="139"/>
        <v>797310.87000000011</v>
      </c>
      <c r="AB389" s="11">
        <f t="shared" si="139"/>
        <v>870116.85000000009</v>
      </c>
      <c r="AC389" s="11">
        <f t="shared" si="139"/>
        <v>970370.17000000016</v>
      </c>
      <c r="AD389" s="11">
        <f t="shared" si="139"/>
        <v>1058678.4700000002</v>
      </c>
    </row>
    <row r="390" spans="1:30" x14ac:dyDescent="0.2">
      <c r="A390" s="390">
        <v>1026</v>
      </c>
      <c r="B390" s="390" t="s">
        <v>35</v>
      </c>
      <c r="C390" s="11">
        <v>22422.45</v>
      </c>
      <c r="D390" s="11">
        <v>21735.84</v>
      </c>
      <c r="E390" s="11">
        <v>22751.3</v>
      </c>
      <c r="F390" s="11">
        <v>23034.26</v>
      </c>
      <c r="G390" s="11">
        <v>19506.080000000002</v>
      </c>
      <c r="H390" s="11">
        <v>21023.74</v>
      </c>
      <c r="I390" s="11">
        <v>21577.55</v>
      </c>
      <c r="J390" s="11">
        <v>23423.55</v>
      </c>
      <c r="K390" s="11">
        <v>21657.71</v>
      </c>
      <c r="L390" s="11">
        <v>21901.13</v>
      </c>
      <c r="M390" s="11">
        <v>21813.08</v>
      </c>
      <c r="N390" s="11">
        <v>21427.62</v>
      </c>
      <c r="O390" s="394">
        <f t="shared" si="136"/>
        <v>262274.31</v>
      </c>
      <c r="Q390" s="390">
        <v>1026</v>
      </c>
      <c r="R390" s="390" t="s">
        <v>35</v>
      </c>
      <c r="S390" s="11">
        <f t="shared" si="137"/>
        <v>22422.45</v>
      </c>
      <c r="T390" s="11">
        <f t="shared" si="139"/>
        <v>44158.29</v>
      </c>
      <c r="U390" s="11">
        <f t="shared" si="139"/>
        <v>66909.59</v>
      </c>
      <c r="V390" s="11">
        <f t="shared" si="139"/>
        <v>89943.849999999991</v>
      </c>
      <c r="W390" s="11">
        <f t="shared" si="139"/>
        <v>109449.93</v>
      </c>
      <c r="X390" s="11">
        <f t="shared" si="139"/>
        <v>130473.67</v>
      </c>
      <c r="Y390" s="11">
        <f t="shared" si="139"/>
        <v>152051.22</v>
      </c>
      <c r="Z390" s="11">
        <f t="shared" si="139"/>
        <v>175474.77</v>
      </c>
      <c r="AA390" s="11">
        <f t="shared" si="139"/>
        <v>197132.47999999998</v>
      </c>
      <c r="AB390" s="11">
        <f t="shared" si="139"/>
        <v>219033.61</v>
      </c>
      <c r="AC390" s="11">
        <f t="shared" si="139"/>
        <v>240846.69</v>
      </c>
      <c r="AD390" s="11">
        <f t="shared" si="139"/>
        <v>262274.31</v>
      </c>
    </row>
    <row r="391" spans="1:30" x14ac:dyDescent="0.2">
      <c r="A391" s="390">
        <v>1027</v>
      </c>
      <c r="B391" s="390" t="s">
        <v>36</v>
      </c>
      <c r="C391" s="11">
        <v>54304.95</v>
      </c>
      <c r="D391" s="11">
        <v>50904.81</v>
      </c>
      <c r="E391" s="11">
        <v>49305.59</v>
      </c>
      <c r="F391" s="11">
        <v>52006.91</v>
      </c>
      <c r="G391" s="11">
        <v>55560.39</v>
      </c>
      <c r="H391" s="11">
        <v>59833.93</v>
      </c>
      <c r="I391" s="11">
        <v>65085.99</v>
      </c>
      <c r="J391" s="11">
        <v>60492.61</v>
      </c>
      <c r="K391" s="11">
        <v>56981.15</v>
      </c>
      <c r="L391" s="11">
        <v>55982.559999999998</v>
      </c>
      <c r="M391" s="11">
        <v>59393.94</v>
      </c>
      <c r="N391" s="11">
        <v>59806.63</v>
      </c>
      <c r="O391" s="394">
        <f t="shared" si="136"/>
        <v>679659.45999999985</v>
      </c>
      <c r="Q391" s="390">
        <v>1027</v>
      </c>
      <c r="R391" s="390" t="s">
        <v>36</v>
      </c>
      <c r="S391" s="11">
        <f t="shared" si="137"/>
        <v>54304.95</v>
      </c>
      <c r="T391" s="11">
        <f t="shared" si="139"/>
        <v>105209.76</v>
      </c>
      <c r="U391" s="11">
        <f t="shared" si="139"/>
        <v>154515.34999999998</v>
      </c>
      <c r="V391" s="11">
        <f t="shared" si="139"/>
        <v>206522.25999999998</v>
      </c>
      <c r="W391" s="11">
        <f t="shared" si="139"/>
        <v>262082.64999999997</v>
      </c>
      <c r="X391" s="11">
        <f t="shared" si="139"/>
        <v>321916.57999999996</v>
      </c>
      <c r="Y391" s="11">
        <f t="shared" si="139"/>
        <v>387002.56999999995</v>
      </c>
      <c r="Z391" s="11">
        <f t="shared" si="139"/>
        <v>447495.17999999993</v>
      </c>
      <c r="AA391" s="11">
        <f t="shared" si="139"/>
        <v>504476.32999999996</v>
      </c>
      <c r="AB391" s="11">
        <f t="shared" si="139"/>
        <v>560458.8899999999</v>
      </c>
      <c r="AC391" s="11">
        <f t="shared" si="139"/>
        <v>619852.82999999984</v>
      </c>
      <c r="AD391" s="11">
        <f t="shared" si="139"/>
        <v>679659.45999999985</v>
      </c>
    </row>
    <row r="392" spans="1:30" x14ac:dyDescent="0.2">
      <c r="A392" s="390">
        <v>1028</v>
      </c>
      <c r="B392" s="390" t="s">
        <v>37</v>
      </c>
      <c r="C392" s="11">
        <v>292641.36</v>
      </c>
      <c r="D392" s="11">
        <v>271272.93</v>
      </c>
      <c r="E392" s="11">
        <v>268903.56</v>
      </c>
      <c r="F392" s="11">
        <v>277414.45</v>
      </c>
      <c r="G392" s="11">
        <v>255661.19</v>
      </c>
      <c r="H392" s="11">
        <v>275522.78000000003</v>
      </c>
      <c r="I392" s="11">
        <v>271392.21999999997</v>
      </c>
      <c r="J392" s="11">
        <v>274613.57</v>
      </c>
      <c r="K392" s="11">
        <v>271378.03000000003</v>
      </c>
      <c r="L392" s="11">
        <v>279724.07</v>
      </c>
      <c r="M392" s="11">
        <v>276684.38</v>
      </c>
      <c r="N392" s="11">
        <v>266426.18</v>
      </c>
      <c r="O392" s="394">
        <f t="shared" si="136"/>
        <v>3281634.7199999997</v>
      </c>
      <c r="Q392" s="390">
        <v>1028</v>
      </c>
      <c r="R392" s="390" t="s">
        <v>37</v>
      </c>
      <c r="S392" s="11">
        <f t="shared" si="137"/>
        <v>292641.36</v>
      </c>
      <c r="T392" s="11">
        <f t="shared" si="139"/>
        <v>563914.29</v>
      </c>
      <c r="U392" s="11">
        <f t="shared" si="139"/>
        <v>832817.85000000009</v>
      </c>
      <c r="V392" s="11">
        <f t="shared" si="139"/>
        <v>1110232.3</v>
      </c>
      <c r="W392" s="11">
        <f t="shared" si="139"/>
        <v>1365893.49</v>
      </c>
      <c r="X392" s="11">
        <f t="shared" si="139"/>
        <v>1641416.27</v>
      </c>
      <c r="Y392" s="11">
        <f t="shared" si="139"/>
        <v>1912808.49</v>
      </c>
      <c r="Z392" s="11">
        <f t="shared" si="139"/>
        <v>2187422.06</v>
      </c>
      <c r="AA392" s="11">
        <f t="shared" si="139"/>
        <v>2458800.09</v>
      </c>
      <c r="AB392" s="11">
        <f t="shared" si="139"/>
        <v>2738524.1599999997</v>
      </c>
      <c r="AC392" s="11">
        <f t="shared" si="139"/>
        <v>3015208.5399999996</v>
      </c>
      <c r="AD392" s="11">
        <f t="shared" si="139"/>
        <v>3281634.7199999997</v>
      </c>
    </row>
    <row r="393" spans="1:30" x14ac:dyDescent="0.2">
      <c r="A393" s="390">
        <v>1029</v>
      </c>
      <c r="B393" s="390" t="s">
        <v>38</v>
      </c>
      <c r="C393" s="11">
        <v>44397.4</v>
      </c>
      <c r="D393" s="11">
        <v>43390.29</v>
      </c>
      <c r="E393" s="11">
        <v>46579.42</v>
      </c>
      <c r="F393" s="11">
        <v>48993.09</v>
      </c>
      <c r="G393" s="11">
        <v>46420.5</v>
      </c>
      <c r="H393" s="11">
        <v>49488.38</v>
      </c>
      <c r="I393" s="11">
        <v>49371.1</v>
      </c>
      <c r="J393" s="11">
        <v>49866.78</v>
      </c>
      <c r="K393" s="11">
        <v>47637.07</v>
      </c>
      <c r="L393" s="11">
        <v>29341.45</v>
      </c>
      <c r="M393" s="11">
        <v>50762.09</v>
      </c>
      <c r="N393" s="11">
        <v>47323.49</v>
      </c>
      <c r="O393" s="394">
        <f t="shared" si="136"/>
        <v>553571.05999999994</v>
      </c>
      <c r="Q393" s="390">
        <v>1029</v>
      </c>
      <c r="R393" s="390" t="s">
        <v>38</v>
      </c>
      <c r="S393" s="11">
        <f t="shared" si="137"/>
        <v>44397.4</v>
      </c>
      <c r="T393" s="11">
        <f t="shared" si="139"/>
        <v>87787.69</v>
      </c>
      <c r="U393" s="11">
        <f t="shared" si="139"/>
        <v>134367.10999999999</v>
      </c>
      <c r="V393" s="11">
        <f t="shared" si="139"/>
        <v>183360.19999999998</v>
      </c>
      <c r="W393" s="11">
        <f t="shared" si="139"/>
        <v>229780.69999999998</v>
      </c>
      <c r="X393" s="11">
        <f t="shared" si="139"/>
        <v>279269.07999999996</v>
      </c>
      <c r="Y393" s="11">
        <f t="shared" si="139"/>
        <v>328640.17999999993</v>
      </c>
      <c r="Z393" s="11">
        <f t="shared" si="139"/>
        <v>378506.95999999996</v>
      </c>
      <c r="AA393" s="11">
        <f t="shared" si="139"/>
        <v>426144.02999999997</v>
      </c>
      <c r="AB393" s="11">
        <f t="shared" si="139"/>
        <v>455485.48</v>
      </c>
      <c r="AC393" s="11">
        <f t="shared" si="139"/>
        <v>506247.56999999995</v>
      </c>
      <c r="AD393" s="11">
        <f t="shared" si="139"/>
        <v>553571.05999999994</v>
      </c>
    </row>
    <row r="394" spans="1:30" x14ac:dyDescent="0.2">
      <c r="A394" s="391">
        <v>1030</v>
      </c>
      <c r="B394" s="391" t="s">
        <v>18</v>
      </c>
      <c r="C394" s="16">
        <v>83873.649999999994</v>
      </c>
      <c r="D394" s="16">
        <v>80826.070000000007</v>
      </c>
      <c r="E394" s="16">
        <v>79621.570000000007</v>
      </c>
      <c r="F394" s="16">
        <v>86060.28</v>
      </c>
      <c r="G394" s="16">
        <v>80530.13</v>
      </c>
      <c r="H394" s="16">
        <v>88973.24</v>
      </c>
      <c r="I394" s="16">
        <v>81677.14</v>
      </c>
      <c r="J394" s="16">
        <v>80043.460000000006</v>
      </c>
      <c r="K394" s="16">
        <v>75849.13</v>
      </c>
      <c r="L394" s="16">
        <v>83314.16</v>
      </c>
      <c r="M394" s="16">
        <v>82908.240000000005</v>
      </c>
      <c r="N394" s="16">
        <v>83571.289999999994</v>
      </c>
      <c r="O394" s="395">
        <f t="shared" si="136"/>
        <v>987248.36</v>
      </c>
      <c r="Q394" s="391">
        <v>1030</v>
      </c>
      <c r="R394" s="391" t="s">
        <v>18</v>
      </c>
      <c r="S394" s="16">
        <f t="shared" si="137"/>
        <v>83873.649999999994</v>
      </c>
      <c r="T394" s="16">
        <f t="shared" si="139"/>
        <v>164699.72</v>
      </c>
      <c r="U394" s="16">
        <f t="shared" si="139"/>
        <v>244321.29</v>
      </c>
      <c r="V394" s="16">
        <f t="shared" si="139"/>
        <v>330381.57</v>
      </c>
      <c r="W394" s="16">
        <f t="shared" si="139"/>
        <v>410911.7</v>
      </c>
      <c r="X394" s="16">
        <f t="shared" si="139"/>
        <v>499884.94</v>
      </c>
      <c r="Y394" s="16">
        <f t="shared" si="139"/>
        <v>581562.07999999996</v>
      </c>
      <c r="Z394" s="16">
        <f t="shared" si="139"/>
        <v>661605.53999999992</v>
      </c>
      <c r="AA394" s="16">
        <f t="shared" si="139"/>
        <v>737454.66999999993</v>
      </c>
      <c r="AB394" s="16">
        <f t="shared" si="139"/>
        <v>820768.83</v>
      </c>
      <c r="AC394" s="16">
        <f t="shared" si="139"/>
        <v>903677.07</v>
      </c>
      <c r="AD394" s="16">
        <f t="shared" si="139"/>
        <v>987248.36</v>
      </c>
    </row>
    <row r="395" spans="1:30" x14ac:dyDescent="0.2">
      <c r="A395" s="392">
        <v>10300</v>
      </c>
      <c r="B395" s="392" t="s">
        <v>149</v>
      </c>
      <c r="C395" s="396">
        <f t="shared" ref="C395:N395" si="140">SUM(C367:C394)</f>
        <v>6782423.8700000029</v>
      </c>
      <c r="D395" s="396">
        <f t="shared" si="140"/>
        <v>6158784.629999999</v>
      </c>
      <c r="E395" s="396">
        <f t="shared" si="140"/>
        <v>6671095.9499999993</v>
      </c>
      <c r="F395" s="396">
        <f t="shared" si="140"/>
        <v>6676820.5699999994</v>
      </c>
      <c r="G395" s="396">
        <f t="shared" si="140"/>
        <v>6596727.1899999995</v>
      </c>
      <c r="H395" s="396">
        <f t="shared" si="140"/>
        <v>7455338.5700000012</v>
      </c>
      <c r="I395" s="396">
        <f t="shared" si="140"/>
        <v>7036631.0599999996</v>
      </c>
      <c r="J395" s="396">
        <f t="shared" si="140"/>
        <v>7055696.080000001</v>
      </c>
      <c r="K395" s="396">
        <f t="shared" si="140"/>
        <v>6769148.370000001</v>
      </c>
      <c r="L395" s="396">
        <f t="shared" si="140"/>
        <v>6757496.6400000015</v>
      </c>
      <c r="M395" s="396">
        <f t="shared" si="140"/>
        <v>7046525.21</v>
      </c>
      <c r="N395" s="396">
        <f t="shared" si="140"/>
        <v>6648919.9499999993</v>
      </c>
      <c r="O395" s="396">
        <f>SUM(O367:O394)</f>
        <v>81655608.090000004</v>
      </c>
      <c r="Q395" s="392">
        <v>10300</v>
      </c>
      <c r="R395" s="392" t="s">
        <v>149</v>
      </c>
      <c r="S395" s="396">
        <f t="shared" ref="S395:AC395" si="141">SUM(S367:S394)</f>
        <v>6782423.8700000029</v>
      </c>
      <c r="T395" s="396">
        <f t="shared" si="141"/>
        <v>12941208.5</v>
      </c>
      <c r="U395" s="396">
        <f t="shared" si="141"/>
        <v>19612304.450000003</v>
      </c>
      <c r="V395" s="396">
        <f t="shared" si="141"/>
        <v>26289125.02</v>
      </c>
      <c r="W395" s="396">
        <f t="shared" si="141"/>
        <v>32885852.209999997</v>
      </c>
      <c r="X395" s="396">
        <f t="shared" si="141"/>
        <v>40341190.780000009</v>
      </c>
      <c r="Y395" s="396">
        <f t="shared" si="141"/>
        <v>47377821.840000004</v>
      </c>
      <c r="Z395" s="396">
        <f t="shared" si="141"/>
        <v>54433517.920000002</v>
      </c>
      <c r="AA395" s="396">
        <f t="shared" si="141"/>
        <v>61202666.289999992</v>
      </c>
      <c r="AB395" s="396">
        <f t="shared" si="141"/>
        <v>67960162.929999992</v>
      </c>
      <c r="AC395" s="396">
        <f t="shared" si="141"/>
        <v>75006688.140000001</v>
      </c>
      <c r="AD395" s="396">
        <f>SUM(AD367:AD394)</f>
        <v>81655608.090000004</v>
      </c>
    </row>
    <row r="397" spans="1:30" x14ac:dyDescent="0.2">
      <c r="A397" s="388" t="s">
        <v>144</v>
      </c>
      <c r="B397" s="388" t="s">
        <v>160</v>
      </c>
      <c r="C397" s="388" t="s">
        <v>0</v>
      </c>
      <c r="D397" s="388" t="s">
        <v>1</v>
      </c>
      <c r="E397" s="388" t="s">
        <v>2</v>
      </c>
      <c r="F397" s="388" t="s">
        <v>3</v>
      </c>
      <c r="G397" s="388" t="s">
        <v>4</v>
      </c>
      <c r="H397" s="388" t="s">
        <v>5</v>
      </c>
      <c r="I397" s="388" t="s">
        <v>6</v>
      </c>
      <c r="J397" s="388" t="s">
        <v>7</v>
      </c>
      <c r="K397" s="388" t="s">
        <v>8</v>
      </c>
      <c r="L397" s="388" t="s">
        <v>9</v>
      </c>
      <c r="M397" s="388" t="s">
        <v>10</v>
      </c>
      <c r="N397" s="388" t="s">
        <v>11</v>
      </c>
      <c r="O397" s="388" t="s">
        <v>55</v>
      </c>
      <c r="Q397" s="388" t="s">
        <v>73</v>
      </c>
      <c r="R397" s="388" t="s">
        <v>160</v>
      </c>
      <c r="S397" s="388" t="s">
        <v>74</v>
      </c>
      <c r="T397" s="388" t="s">
        <v>75</v>
      </c>
      <c r="U397" s="388" t="s">
        <v>76</v>
      </c>
      <c r="V397" s="388" t="s">
        <v>77</v>
      </c>
      <c r="W397" s="388" t="s">
        <v>78</v>
      </c>
      <c r="X397" s="388" t="s">
        <v>79</v>
      </c>
      <c r="Y397" s="388" t="s">
        <v>80</v>
      </c>
      <c r="Z397" s="388" t="s">
        <v>81</v>
      </c>
      <c r="AA397" s="388" t="s">
        <v>82</v>
      </c>
      <c r="AB397" s="388" t="s">
        <v>83</v>
      </c>
      <c r="AC397" s="388" t="s">
        <v>84</v>
      </c>
      <c r="AD397" s="388" t="s">
        <v>85</v>
      </c>
    </row>
    <row r="398" spans="1:30" x14ac:dyDescent="0.2">
      <c r="A398" s="389"/>
      <c r="B398" s="389" t="s">
        <v>46</v>
      </c>
      <c r="C398" s="387">
        <v>0</v>
      </c>
      <c r="D398" s="387">
        <v>0</v>
      </c>
      <c r="E398" s="387">
        <v>0</v>
      </c>
      <c r="F398" s="387">
        <v>0</v>
      </c>
      <c r="G398" s="387">
        <v>0</v>
      </c>
      <c r="H398" s="387">
        <v>0</v>
      </c>
      <c r="I398" s="387">
        <v>0</v>
      </c>
      <c r="J398" s="387">
        <v>0</v>
      </c>
      <c r="K398" s="387">
        <v>0</v>
      </c>
      <c r="L398" s="387">
        <v>0</v>
      </c>
      <c r="M398" s="387">
        <v>0</v>
      </c>
      <c r="N398" s="387">
        <v>0</v>
      </c>
      <c r="O398" s="393">
        <f>SUM(C398:N398)</f>
        <v>0</v>
      </c>
      <c r="Q398" s="389"/>
      <c r="R398" s="389" t="s">
        <v>46</v>
      </c>
      <c r="S398" s="387">
        <f>+C398</f>
        <v>0</v>
      </c>
      <c r="T398" s="387">
        <f>+S398+D398</f>
        <v>0</v>
      </c>
      <c r="U398" s="387">
        <f t="shared" ref="U398:AD413" si="142">+T398+E398</f>
        <v>0</v>
      </c>
      <c r="V398" s="387">
        <f t="shared" si="142"/>
        <v>0</v>
      </c>
      <c r="W398" s="387">
        <f t="shared" si="142"/>
        <v>0</v>
      </c>
      <c r="X398" s="387">
        <f t="shared" si="142"/>
        <v>0</v>
      </c>
      <c r="Y398" s="387">
        <f t="shared" si="142"/>
        <v>0</v>
      </c>
      <c r="Z398" s="387">
        <f t="shared" si="142"/>
        <v>0</v>
      </c>
      <c r="AA398" s="387">
        <f t="shared" si="142"/>
        <v>0</v>
      </c>
      <c r="AB398" s="387">
        <f t="shared" si="142"/>
        <v>0</v>
      </c>
      <c r="AC398" s="387">
        <f t="shared" si="142"/>
        <v>0</v>
      </c>
      <c r="AD398" s="387">
        <f t="shared" si="142"/>
        <v>0</v>
      </c>
    </row>
    <row r="399" spans="1:30" x14ac:dyDescent="0.2">
      <c r="A399" s="390">
        <v>1004</v>
      </c>
      <c r="B399" s="390" t="s">
        <v>94</v>
      </c>
      <c r="C399" s="11">
        <v>2965022.64</v>
      </c>
      <c r="D399" s="11">
        <v>2948944.84</v>
      </c>
      <c r="E399" s="11">
        <v>3026363.6</v>
      </c>
      <c r="F399" s="11">
        <v>3107979.69</v>
      </c>
      <c r="G399" s="11">
        <v>2676394.39</v>
      </c>
      <c r="H399" s="11">
        <v>2920618.24</v>
      </c>
      <c r="I399" s="11">
        <v>2955068.96</v>
      </c>
      <c r="J399" s="11">
        <v>2998350.02</v>
      </c>
      <c r="K399" s="11">
        <v>3008687.61</v>
      </c>
      <c r="L399" s="11">
        <v>3048111.26</v>
      </c>
      <c r="M399" s="11">
        <v>2968614.92</v>
      </c>
      <c r="N399" s="11">
        <v>2994009.49</v>
      </c>
      <c r="O399" s="394">
        <f t="shared" ref="O399:O425" si="143">SUM(C399:N399)</f>
        <v>35618165.660000004</v>
      </c>
      <c r="Q399" s="390">
        <v>1004</v>
      </c>
      <c r="R399" s="390" t="s">
        <v>94</v>
      </c>
      <c r="S399" s="11">
        <f t="shared" ref="S399:S425" si="144">+C399</f>
        <v>2965022.64</v>
      </c>
      <c r="T399" s="11">
        <f t="shared" ref="T399:AD414" si="145">+S399+D399</f>
        <v>5913967.4800000004</v>
      </c>
      <c r="U399" s="11">
        <f t="shared" si="142"/>
        <v>8940331.0800000001</v>
      </c>
      <c r="V399" s="11">
        <f t="shared" si="142"/>
        <v>12048310.77</v>
      </c>
      <c r="W399" s="11">
        <f t="shared" si="142"/>
        <v>14724705.16</v>
      </c>
      <c r="X399" s="11">
        <f t="shared" si="142"/>
        <v>17645323.399999999</v>
      </c>
      <c r="Y399" s="11">
        <f t="shared" si="142"/>
        <v>20600392.359999999</v>
      </c>
      <c r="Z399" s="11">
        <f t="shared" si="142"/>
        <v>23598742.379999999</v>
      </c>
      <c r="AA399" s="11">
        <f t="shared" si="142"/>
        <v>26607429.989999998</v>
      </c>
      <c r="AB399" s="11">
        <f t="shared" si="142"/>
        <v>29655541.25</v>
      </c>
      <c r="AC399" s="11">
        <f t="shared" si="142"/>
        <v>32624156.170000002</v>
      </c>
      <c r="AD399" s="11">
        <f t="shared" si="142"/>
        <v>35618165.660000004</v>
      </c>
    </row>
    <row r="400" spans="1:30" x14ac:dyDescent="0.2">
      <c r="A400" s="390">
        <v>1005</v>
      </c>
      <c r="B400" s="390" t="s">
        <v>13</v>
      </c>
      <c r="C400" s="11">
        <v>47563.34</v>
      </c>
      <c r="D400" s="11">
        <v>47271.839999999997</v>
      </c>
      <c r="E400" s="11">
        <v>46935.08</v>
      </c>
      <c r="F400" s="11">
        <v>45969.760000000002</v>
      </c>
      <c r="G400" s="11">
        <v>43500.56</v>
      </c>
      <c r="H400" s="11">
        <v>49737</v>
      </c>
      <c r="I400" s="11">
        <v>50275.35</v>
      </c>
      <c r="J400" s="11">
        <v>50341.08</v>
      </c>
      <c r="K400" s="11">
        <v>48116.57</v>
      </c>
      <c r="L400" s="11">
        <v>49409.79</v>
      </c>
      <c r="M400" s="11">
        <v>48949.46</v>
      </c>
      <c r="N400" s="11">
        <v>49941.04</v>
      </c>
      <c r="O400" s="394">
        <f t="shared" si="143"/>
        <v>578010.87</v>
      </c>
      <c r="Q400" s="390">
        <v>1005</v>
      </c>
      <c r="R400" s="390" t="s">
        <v>13</v>
      </c>
      <c r="S400" s="11">
        <f t="shared" si="144"/>
        <v>47563.34</v>
      </c>
      <c r="T400" s="11">
        <f t="shared" si="145"/>
        <v>94835.18</v>
      </c>
      <c r="U400" s="11">
        <f t="shared" si="142"/>
        <v>141770.26</v>
      </c>
      <c r="V400" s="11">
        <f t="shared" si="142"/>
        <v>187740.02000000002</v>
      </c>
      <c r="W400" s="11">
        <f t="shared" si="142"/>
        <v>231240.58000000002</v>
      </c>
      <c r="X400" s="11">
        <f t="shared" si="142"/>
        <v>280977.58</v>
      </c>
      <c r="Y400" s="11">
        <f t="shared" si="142"/>
        <v>331252.93</v>
      </c>
      <c r="Z400" s="11">
        <f t="shared" si="142"/>
        <v>381594.01</v>
      </c>
      <c r="AA400" s="11">
        <f t="shared" si="142"/>
        <v>429710.58</v>
      </c>
      <c r="AB400" s="11">
        <f t="shared" si="142"/>
        <v>479120.37</v>
      </c>
      <c r="AC400" s="11">
        <f t="shared" si="142"/>
        <v>528069.82999999996</v>
      </c>
      <c r="AD400" s="11">
        <f t="shared" si="142"/>
        <v>578010.87</v>
      </c>
    </row>
    <row r="401" spans="1:30" x14ac:dyDescent="0.2">
      <c r="A401" s="390">
        <v>1006</v>
      </c>
      <c r="B401" s="390" t="s">
        <v>14</v>
      </c>
      <c r="C401" s="11">
        <v>93430.33</v>
      </c>
      <c r="D401" s="11">
        <v>86702.41</v>
      </c>
      <c r="E401" s="11">
        <v>87878.22</v>
      </c>
      <c r="F401" s="11">
        <v>88547.72</v>
      </c>
      <c r="G401" s="11">
        <v>78637.88</v>
      </c>
      <c r="H401" s="11">
        <v>88520.78</v>
      </c>
      <c r="I401" s="11">
        <v>88119.22</v>
      </c>
      <c r="J401" s="11">
        <v>88201.46</v>
      </c>
      <c r="K401" s="11">
        <v>82856.460000000006</v>
      </c>
      <c r="L401" s="11">
        <v>92679.11</v>
      </c>
      <c r="M401" s="11">
        <v>94839.87</v>
      </c>
      <c r="N401" s="11">
        <v>90179.81</v>
      </c>
      <c r="O401" s="394">
        <f t="shared" si="143"/>
        <v>1060593.2699999998</v>
      </c>
      <c r="Q401" s="390">
        <v>1006</v>
      </c>
      <c r="R401" s="390" t="s">
        <v>14</v>
      </c>
      <c r="S401" s="11">
        <f t="shared" si="144"/>
        <v>93430.33</v>
      </c>
      <c r="T401" s="11">
        <f t="shared" si="145"/>
        <v>180132.74</v>
      </c>
      <c r="U401" s="11">
        <f t="shared" si="142"/>
        <v>268010.95999999996</v>
      </c>
      <c r="V401" s="11">
        <f t="shared" si="142"/>
        <v>356558.67999999993</v>
      </c>
      <c r="W401" s="11">
        <f t="shared" si="142"/>
        <v>435196.55999999994</v>
      </c>
      <c r="X401" s="11">
        <f t="shared" si="142"/>
        <v>523717.33999999997</v>
      </c>
      <c r="Y401" s="11">
        <f t="shared" si="142"/>
        <v>611836.55999999994</v>
      </c>
      <c r="Z401" s="11">
        <f t="shared" si="142"/>
        <v>700038.0199999999</v>
      </c>
      <c r="AA401" s="11">
        <f t="shared" si="142"/>
        <v>782894.47999999986</v>
      </c>
      <c r="AB401" s="11">
        <f t="shared" si="142"/>
        <v>875573.58999999985</v>
      </c>
      <c r="AC401" s="11">
        <f t="shared" si="142"/>
        <v>970413.45999999985</v>
      </c>
      <c r="AD401" s="11">
        <f t="shared" si="142"/>
        <v>1060593.2699999998</v>
      </c>
    </row>
    <row r="402" spans="1:30" x14ac:dyDescent="0.2">
      <c r="A402" s="390">
        <v>1007</v>
      </c>
      <c r="B402" s="390" t="s">
        <v>15</v>
      </c>
      <c r="C402" s="11">
        <v>493766.3</v>
      </c>
      <c r="D402" s="11">
        <v>457854.31</v>
      </c>
      <c r="E402" s="11">
        <v>487620.76</v>
      </c>
      <c r="F402" s="11">
        <v>463103.32</v>
      </c>
      <c r="G402" s="11">
        <v>423208.56</v>
      </c>
      <c r="H402" s="11">
        <v>446652.85</v>
      </c>
      <c r="I402" s="11">
        <v>401384.27</v>
      </c>
      <c r="J402" s="11">
        <v>414088.42</v>
      </c>
      <c r="K402" s="11">
        <v>411854.93</v>
      </c>
      <c r="L402" s="11">
        <v>408681.46</v>
      </c>
      <c r="M402" s="11">
        <v>377429.26</v>
      </c>
      <c r="N402" s="11">
        <v>380313.03</v>
      </c>
      <c r="O402" s="394">
        <f t="shared" si="143"/>
        <v>5165957.4700000007</v>
      </c>
      <c r="Q402" s="390">
        <v>1007</v>
      </c>
      <c r="R402" s="390" t="s">
        <v>15</v>
      </c>
      <c r="S402" s="11">
        <f t="shared" si="144"/>
        <v>493766.3</v>
      </c>
      <c r="T402" s="11">
        <f t="shared" si="145"/>
        <v>951620.61</v>
      </c>
      <c r="U402" s="11">
        <f t="shared" si="142"/>
        <v>1439241.37</v>
      </c>
      <c r="V402" s="11">
        <f t="shared" si="142"/>
        <v>1902344.6900000002</v>
      </c>
      <c r="W402" s="11">
        <f t="shared" si="142"/>
        <v>2325553.25</v>
      </c>
      <c r="X402" s="11">
        <f t="shared" si="142"/>
        <v>2772206.1</v>
      </c>
      <c r="Y402" s="11">
        <f t="shared" si="142"/>
        <v>3173590.37</v>
      </c>
      <c r="Z402" s="11">
        <f t="shared" si="142"/>
        <v>3587678.79</v>
      </c>
      <c r="AA402" s="11">
        <f t="shared" si="142"/>
        <v>3999533.72</v>
      </c>
      <c r="AB402" s="11">
        <f t="shared" si="142"/>
        <v>4408215.1800000006</v>
      </c>
      <c r="AC402" s="11">
        <f t="shared" si="142"/>
        <v>4785644.4400000004</v>
      </c>
      <c r="AD402" s="11">
        <f t="shared" si="142"/>
        <v>5165957.4700000007</v>
      </c>
    </row>
    <row r="403" spans="1:30" x14ac:dyDescent="0.2">
      <c r="A403" s="390">
        <v>1008</v>
      </c>
      <c r="B403" s="390" t="s">
        <v>16</v>
      </c>
      <c r="C403" s="11">
        <v>86938.12</v>
      </c>
      <c r="D403" s="11">
        <v>82443.100000000006</v>
      </c>
      <c r="E403" s="11">
        <v>83897.88</v>
      </c>
      <c r="F403" s="11">
        <v>83026.91</v>
      </c>
      <c r="G403" s="11">
        <v>84916.84</v>
      </c>
      <c r="H403" s="11">
        <v>88618.9</v>
      </c>
      <c r="I403" s="11">
        <v>83291.070000000007</v>
      </c>
      <c r="J403" s="11">
        <v>83504.87</v>
      </c>
      <c r="K403" s="11">
        <v>85448.36</v>
      </c>
      <c r="L403" s="11">
        <v>86465.86</v>
      </c>
      <c r="M403" s="11">
        <v>86873.39</v>
      </c>
      <c r="N403" s="11">
        <v>45679.41</v>
      </c>
      <c r="O403" s="394">
        <f t="shared" si="143"/>
        <v>981104.71000000008</v>
      </c>
      <c r="Q403" s="390">
        <v>1008</v>
      </c>
      <c r="R403" s="390" t="s">
        <v>16</v>
      </c>
      <c r="S403" s="11">
        <f t="shared" si="144"/>
        <v>86938.12</v>
      </c>
      <c r="T403" s="11">
        <f t="shared" si="145"/>
        <v>169381.22</v>
      </c>
      <c r="U403" s="11">
        <f t="shared" si="142"/>
        <v>253279.1</v>
      </c>
      <c r="V403" s="11">
        <f t="shared" si="142"/>
        <v>336306.01</v>
      </c>
      <c r="W403" s="11">
        <f t="shared" si="142"/>
        <v>421222.85</v>
      </c>
      <c r="X403" s="11">
        <f t="shared" si="142"/>
        <v>509841.75</v>
      </c>
      <c r="Y403" s="11">
        <f t="shared" si="142"/>
        <v>593132.82000000007</v>
      </c>
      <c r="Z403" s="11">
        <f t="shared" si="142"/>
        <v>676637.69000000006</v>
      </c>
      <c r="AA403" s="11">
        <f t="shared" si="142"/>
        <v>762086.05</v>
      </c>
      <c r="AB403" s="11">
        <f t="shared" si="142"/>
        <v>848551.91</v>
      </c>
      <c r="AC403" s="11">
        <f t="shared" si="142"/>
        <v>935425.3</v>
      </c>
      <c r="AD403" s="11">
        <f t="shared" si="142"/>
        <v>981104.71000000008</v>
      </c>
    </row>
    <row r="404" spans="1:30" x14ac:dyDescent="0.2">
      <c r="A404" s="390">
        <v>1009</v>
      </c>
      <c r="B404" s="390" t="s">
        <v>17</v>
      </c>
      <c r="C404" s="11">
        <v>114172.67</v>
      </c>
      <c r="D404" s="11">
        <v>111504.67</v>
      </c>
      <c r="E404" s="11">
        <v>106107.05</v>
      </c>
      <c r="F404" s="11">
        <v>111514.96</v>
      </c>
      <c r="G404" s="11">
        <v>99131.34</v>
      </c>
      <c r="H404" s="11">
        <v>103194.94</v>
      </c>
      <c r="I404" s="11">
        <v>102708.83</v>
      </c>
      <c r="J404" s="11">
        <v>114013.6</v>
      </c>
      <c r="K404" s="11">
        <v>98952.92</v>
      </c>
      <c r="L404" s="11">
        <v>104491.02</v>
      </c>
      <c r="M404" s="11">
        <v>99290.52</v>
      </c>
      <c r="N404" s="11">
        <v>108427.89</v>
      </c>
      <c r="O404" s="394">
        <f t="shared" si="143"/>
        <v>1273510.4099999999</v>
      </c>
      <c r="Q404" s="390">
        <v>1009</v>
      </c>
      <c r="R404" s="390" t="s">
        <v>17</v>
      </c>
      <c r="S404" s="11">
        <f t="shared" si="144"/>
        <v>114172.67</v>
      </c>
      <c r="T404" s="11">
        <f t="shared" si="145"/>
        <v>225677.34</v>
      </c>
      <c r="U404" s="11">
        <f t="shared" si="142"/>
        <v>331784.39</v>
      </c>
      <c r="V404" s="11">
        <f t="shared" si="142"/>
        <v>443299.35000000003</v>
      </c>
      <c r="W404" s="11">
        <f t="shared" si="142"/>
        <v>542430.69000000006</v>
      </c>
      <c r="X404" s="11">
        <f t="shared" si="142"/>
        <v>645625.63000000012</v>
      </c>
      <c r="Y404" s="11">
        <f t="shared" si="142"/>
        <v>748334.46000000008</v>
      </c>
      <c r="Z404" s="11">
        <f t="shared" si="142"/>
        <v>862348.06</v>
      </c>
      <c r="AA404" s="11">
        <f t="shared" si="142"/>
        <v>961300.9800000001</v>
      </c>
      <c r="AB404" s="11">
        <f t="shared" si="142"/>
        <v>1065792</v>
      </c>
      <c r="AC404" s="11">
        <f t="shared" si="142"/>
        <v>1165082.52</v>
      </c>
      <c r="AD404" s="11">
        <f t="shared" si="142"/>
        <v>1273510.4099999999</v>
      </c>
    </row>
    <row r="405" spans="1:30" x14ac:dyDescent="0.2">
      <c r="A405" s="390">
        <v>1010</v>
      </c>
      <c r="B405" s="390" t="s">
        <v>19</v>
      </c>
      <c r="C405" s="11">
        <v>72190.02</v>
      </c>
      <c r="D405" s="11">
        <v>72699.850000000006</v>
      </c>
      <c r="E405" s="11">
        <v>82912.929999999993</v>
      </c>
      <c r="F405" s="11">
        <v>87268.35</v>
      </c>
      <c r="G405" s="11">
        <v>78366.990000000005</v>
      </c>
      <c r="H405" s="11">
        <v>86148.98</v>
      </c>
      <c r="I405" s="11">
        <v>86557.28</v>
      </c>
      <c r="J405" s="11">
        <v>90093.01</v>
      </c>
      <c r="K405" s="11">
        <v>84868.17</v>
      </c>
      <c r="L405" s="11">
        <v>92605.28</v>
      </c>
      <c r="M405" s="11">
        <v>96425.81</v>
      </c>
      <c r="N405" s="11">
        <v>96042.16</v>
      </c>
      <c r="O405" s="394">
        <f t="shared" si="143"/>
        <v>1026178.8300000002</v>
      </c>
      <c r="Q405" s="390">
        <v>1010</v>
      </c>
      <c r="R405" s="390" t="s">
        <v>19</v>
      </c>
      <c r="S405" s="11">
        <f t="shared" si="144"/>
        <v>72190.02</v>
      </c>
      <c r="T405" s="11">
        <f t="shared" si="145"/>
        <v>144889.87</v>
      </c>
      <c r="U405" s="11">
        <f t="shared" si="142"/>
        <v>227802.8</v>
      </c>
      <c r="V405" s="11">
        <f t="shared" si="142"/>
        <v>315071.15000000002</v>
      </c>
      <c r="W405" s="11">
        <f t="shared" si="142"/>
        <v>393438.14</v>
      </c>
      <c r="X405" s="11">
        <f t="shared" si="142"/>
        <v>479587.12</v>
      </c>
      <c r="Y405" s="11">
        <f t="shared" si="142"/>
        <v>566144.4</v>
      </c>
      <c r="Z405" s="11">
        <f t="shared" si="142"/>
        <v>656237.41</v>
      </c>
      <c r="AA405" s="11">
        <f t="shared" si="142"/>
        <v>741105.58000000007</v>
      </c>
      <c r="AB405" s="11">
        <f t="shared" si="142"/>
        <v>833710.8600000001</v>
      </c>
      <c r="AC405" s="11">
        <f t="shared" si="142"/>
        <v>930136.67000000016</v>
      </c>
      <c r="AD405" s="11">
        <f t="shared" si="142"/>
        <v>1026178.8300000002</v>
      </c>
    </row>
    <row r="406" spans="1:30" x14ac:dyDescent="0.2">
      <c r="A406" s="390">
        <v>1011</v>
      </c>
      <c r="B406" s="390" t="s">
        <v>20</v>
      </c>
      <c r="C406" s="11">
        <v>89220.22</v>
      </c>
      <c r="D406" s="11">
        <v>87198.62</v>
      </c>
      <c r="E406" s="11">
        <v>86398.3</v>
      </c>
      <c r="F406" s="11">
        <v>87351.12</v>
      </c>
      <c r="G406" s="11">
        <v>78858.73</v>
      </c>
      <c r="H406" s="11">
        <v>90667.17</v>
      </c>
      <c r="I406" s="11">
        <v>91054.17</v>
      </c>
      <c r="J406" s="11">
        <v>90496.58</v>
      </c>
      <c r="K406" s="11">
        <v>88255.3</v>
      </c>
      <c r="L406" s="11">
        <v>87733.31</v>
      </c>
      <c r="M406" s="11">
        <v>89039.34</v>
      </c>
      <c r="N406" s="11">
        <v>82663.61</v>
      </c>
      <c r="O406" s="394">
        <f t="shared" si="143"/>
        <v>1048936.47</v>
      </c>
      <c r="Q406" s="390">
        <v>1011</v>
      </c>
      <c r="R406" s="390" t="s">
        <v>20</v>
      </c>
      <c r="S406" s="11">
        <f t="shared" si="144"/>
        <v>89220.22</v>
      </c>
      <c r="T406" s="11">
        <f t="shared" si="145"/>
        <v>176418.84</v>
      </c>
      <c r="U406" s="11">
        <f t="shared" si="142"/>
        <v>262817.14</v>
      </c>
      <c r="V406" s="11">
        <f t="shared" si="142"/>
        <v>350168.26</v>
      </c>
      <c r="W406" s="11">
        <f t="shared" si="142"/>
        <v>429026.99</v>
      </c>
      <c r="X406" s="11">
        <f t="shared" si="142"/>
        <v>519694.16</v>
      </c>
      <c r="Y406" s="11">
        <f t="shared" si="142"/>
        <v>610748.32999999996</v>
      </c>
      <c r="Z406" s="11">
        <f t="shared" si="142"/>
        <v>701244.90999999992</v>
      </c>
      <c r="AA406" s="11">
        <f t="shared" si="142"/>
        <v>789500.21</v>
      </c>
      <c r="AB406" s="11">
        <f t="shared" si="142"/>
        <v>877233.52</v>
      </c>
      <c r="AC406" s="11">
        <f t="shared" si="142"/>
        <v>966272.86</v>
      </c>
      <c r="AD406" s="11">
        <f t="shared" si="142"/>
        <v>1048936.47</v>
      </c>
    </row>
    <row r="407" spans="1:30" ht="14.25" customHeight="1" x14ac:dyDescent="0.2">
      <c r="A407" s="390">
        <v>1012</v>
      </c>
      <c r="B407" s="390" t="s">
        <v>21</v>
      </c>
      <c r="C407" s="11">
        <v>372136.35</v>
      </c>
      <c r="D407" s="11">
        <v>363587.46</v>
      </c>
      <c r="E407" s="11">
        <v>353276.14</v>
      </c>
      <c r="F407" s="11">
        <v>352188.39</v>
      </c>
      <c r="G407" s="11">
        <v>331990.02</v>
      </c>
      <c r="H407" s="11">
        <v>374726.57</v>
      </c>
      <c r="I407" s="11">
        <v>399237.1</v>
      </c>
      <c r="J407" s="11">
        <v>414013.82</v>
      </c>
      <c r="K407" s="11">
        <v>406002.48</v>
      </c>
      <c r="L407" s="11">
        <v>416608.75</v>
      </c>
      <c r="M407" s="11">
        <v>418104.92</v>
      </c>
      <c r="N407" s="11">
        <v>410713.74</v>
      </c>
      <c r="O407" s="394">
        <f t="shared" si="143"/>
        <v>4612585.74</v>
      </c>
      <c r="Q407" s="390">
        <v>1012</v>
      </c>
      <c r="R407" s="390" t="s">
        <v>21</v>
      </c>
      <c r="S407" s="11">
        <f t="shared" si="144"/>
        <v>372136.35</v>
      </c>
      <c r="T407" s="11">
        <f t="shared" si="145"/>
        <v>735723.81</v>
      </c>
      <c r="U407" s="11">
        <f t="shared" si="142"/>
        <v>1088999.9500000002</v>
      </c>
      <c r="V407" s="11">
        <f t="shared" si="142"/>
        <v>1441188.3400000003</v>
      </c>
      <c r="W407" s="11">
        <f t="shared" si="142"/>
        <v>1773178.3600000003</v>
      </c>
      <c r="X407" s="11">
        <f t="shared" si="142"/>
        <v>2147904.9300000002</v>
      </c>
      <c r="Y407" s="11">
        <f t="shared" si="142"/>
        <v>2547142.0300000003</v>
      </c>
      <c r="Z407" s="11">
        <f t="shared" si="142"/>
        <v>2961155.85</v>
      </c>
      <c r="AA407" s="11">
        <f t="shared" si="142"/>
        <v>3367158.33</v>
      </c>
      <c r="AB407" s="11">
        <f t="shared" si="142"/>
        <v>3783767.08</v>
      </c>
      <c r="AC407" s="11">
        <f t="shared" si="142"/>
        <v>4201872</v>
      </c>
      <c r="AD407" s="11">
        <f t="shared" si="142"/>
        <v>4612585.74</v>
      </c>
    </row>
    <row r="408" spans="1:30" x14ac:dyDescent="0.2">
      <c r="A408" s="390">
        <v>1013</v>
      </c>
      <c r="B408" s="390" t="s">
        <v>22</v>
      </c>
      <c r="C408" s="11">
        <v>18623.75</v>
      </c>
      <c r="D408" s="11">
        <v>16866.009999999998</v>
      </c>
      <c r="E408" s="11">
        <v>18286.34</v>
      </c>
      <c r="F408" s="11">
        <v>17653.75</v>
      </c>
      <c r="G408" s="11">
        <v>15724.47</v>
      </c>
      <c r="H408" s="11">
        <v>16576.63</v>
      </c>
      <c r="I408" s="11">
        <v>16965.48</v>
      </c>
      <c r="J408" s="11">
        <v>17610.52</v>
      </c>
      <c r="K408" s="11">
        <v>16597.72</v>
      </c>
      <c r="L408" s="11">
        <v>16786.560000000001</v>
      </c>
      <c r="M408" s="11">
        <v>16063.9</v>
      </c>
      <c r="N408" s="11">
        <v>15853.89</v>
      </c>
      <c r="O408" s="394">
        <f t="shared" si="143"/>
        <v>203609.01999999996</v>
      </c>
      <c r="Q408" s="390">
        <v>1013</v>
      </c>
      <c r="R408" s="390" t="s">
        <v>22</v>
      </c>
      <c r="S408" s="11">
        <f t="shared" si="144"/>
        <v>18623.75</v>
      </c>
      <c r="T408" s="11">
        <f t="shared" si="145"/>
        <v>35489.759999999995</v>
      </c>
      <c r="U408" s="11">
        <f t="shared" si="142"/>
        <v>53776.099999999991</v>
      </c>
      <c r="V408" s="11">
        <f t="shared" si="142"/>
        <v>71429.849999999991</v>
      </c>
      <c r="W408" s="11">
        <f t="shared" si="142"/>
        <v>87154.319999999992</v>
      </c>
      <c r="X408" s="11">
        <f t="shared" si="142"/>
        <v>103730.95</v>
      </c>
      <c r="Y408" s="11">
        <f t="shared" si="142"/>
        <v>120696.43</v>
      </c>
      <c r="Z408" s="11">
        <f t="shared" si="142"/>
        <v>138306.94999999998</v>
      </c>
      <c r="AA408" s="11">
        <f t="shared" si="142"/>
        <v>154904.66999999998</v>
      </c>
      <c r="AB408" s="11">
        <f t="shared" si="142"/>
        <v>171691.22999999998</v>
      </c>
      <c r="AC408" s="11">
        <f t="shared" si="142"/>
        <v>187755.12999999998</v>
      </c>
      <c r="AD408" s="11">
        <f t="shared" si="142"/>
        <v>203609.01999999996</v>
      </c>
    </row>
    <row r="409" spans="1:30" x14ac:dyDescent="0.2">
      <c r="A409" s="390">
        <v>1014</v>
      </c>
      <c r="B409" s="390" t="s">
        <v>23</v>
      </c>
      <c r="C409" s="11">
        <v>1063926.99</v>
      </c>
      <c r="D409" s="11">
        <v>996002.74</v>
      </c>
      <c r="E409" s="11">
        <v>1045815.02</v>
      </c>
      <c r="F409" s="11">
        <v>968346.17</v>
      </c>
      <c r="G409" s="11">
        <v>894727.61</v>
      </c>
      <c r="H409" s="11">
        <v>1060071.0900000001</v>
      </c>
      <c r="I409" s="11">
        <v>1033278.86</v>
      </c>
      <c r="J409" s="11">
        <v>1013485.99</v>
      </c>
      <c r="K409" s="11">
        <v>971449.5</v>
      </c>
      <c r="L409" s="11">
        <v>955283.65</v>
      </c>
      <c r="M409" s="11">
        <v>950961.26</v>
      </c>
      <c r="N409" s="11">
        <v>939853.73</v>
      </c>
      <c r="O409" s="394">
        <f t="shared" si="143"/>
        <v>11893202.610000001</v>
      </c>
      <c r="Q409" s="390">
        <v>1014</v>
      </c>
      <c r="R409" s="390" t="s">
        <v>23</v>
      </c>
      <c r="S409" s="11">
        <f t="shared" si="144"/>
        <v>1063926.99</v>
      </c>
      <c r="T409" s="11">
        <f t="shared" si="145"/>
        <v>2059929.73</v>
      </c>
      <c r="U409" s="11">
        <f t="shared" si="142"/>
        <v>3105744.75</v>
      </c>
      <c r="V409" s="11">
        <f t="shared" si="142"/>
        <v>4074090.92</v>
      </c>
      <c r="W409" s="11">
        <f t="shared" si="142"/>
        <v>4968818.53</v>
      </c>
      <c r="X409" s="11">
        <f t="shared" si="142"/>
        <v>6028889.6200000001</v>
      </c>
      <c r="Y409" s="11">
        <f t="shared" si="142"/>
        <v>7062168.4800000004</v>
      </c>
      <c r="Z409" s="11">
        <f t="shared" si="142"/>
        <v>8075654.4700000007</v>
      </c>
      <c r="AA409" s="11">
        <f t="shared" si="142"/>
        <v>9047103.9700000007</v>
      </c>
      <c r="AB409" s="11">
        <f t="shared" si="142"/>
        <v>10002387.620000001</v>
      </c>
      <c r="AC409" s="11">
        <f t="shared" si="142"/>
        <v>10953348.880000001</v>
      </c>
      <c r="AD409" s="11">
        <f t="shared" si="142"/>
        <v>11893202.610000001</v>
      </c>
    </row>
    <row r="410" spans="1:30" x14ac:dyDescent="0.2">
      <c r="A410" s="390">
        <v>1015</v>
      </c>
      <c r="B410" s="390" t="s">
        <v>24</v>
      </c>
      <c r="C410" s="11">
        <v>103007.99</v>
      </c>
      <c r="D410" s="11">
        <v>102032.31</v>
      </c>
      <c r="E410" s="11">
        <v>100844.15</v>
      </c>
      <c r="F410" s="11">
        <v>92968.33</v>
      </c>
      <c r="G410" s="11">
        <v>89567.39</v>
      </c>
      <c r="H410" s="11">
        <v>102265.88</v>
      </c>
      <c r="I410" s="11">
        <v>103185.13</v>
      </c>
      <c r="J410" s="11">
        <v>104036.57</v>
      </c>
      <c r="K410" s="11">
        <v>99401.01</v>
      </c>
      <c r="L410" s="11">
        <v>110716.31</v>
      </c>
      <c r="M410" s="11">
        <v>107799.76</v>
      </c>
      <c r="N410" s="11">
        <v>109850.31</v>
      </c>
      <c r="O410" s="394">
        <f t="shared" si="143"/>
        <v>1225675.1400000001</v>
      </c>
      <c r="Q410" s="390">
        <v>1015</v>
      </c>
      <c r="R410" s="390" t="s">
        <v>24</v>
      </c>
      <c r="S410" s="11">
        <f t="shared" si="144"/>
        <v>103007.99</v>
      </c>
      <c r="T410" s="11">
        <f t="shared" si="145"/>
        <v>205040.3</v>
      </c>
      <c r="U410" s="11">
        <f t="shared" si="142"/>
        <v>305884.44999999995</v>
      </c>
      <c r="V410" s="11">
        <f t="shared" si="142"/>
        <v>398852.77999999997</v>
      </c>
      <c r="W410" s="11">
        <f t="shared" si="142"/>
        <v>488420.17</v>
      </c>
      <c r="X410" s="11">
        <f t="shared" si="142"/>
        <v>590686.05000000005</v>
      </c>
      <c r="Y410" s="11">
        <f t="shared" si="142"/>
        <v>693871.18</v>
      </c>
      <c r="Z410" s="11">
        <f t="shared" si="142"/>
        <v>797907.75</v>
      </c>
      <c r="AA410" s="11">
        <f t="shared" si="142"/>
        <v>897308.76</v>
      </c>
      <c r="AB410" s="11">
        <f t="shared" si="142"/>
        <v>1008025.0700000001</v>
      </c>
      <c r="AC410" s="11">
        <f t="shared" si="142"/>
        <v>1115824.83</v>
      </c>
      <c r="AD410" s="11">
        <f t="shared" si="142"/>
        <v>1225675.1400000001</v>
      </c>
    </row>
    <row r="411" spans="1:30" x14ac:dyDescent="0.2">
      <c r="A411" s="390">
        <v>1016</v>
      </c>
      <c r="B411" s="390" t="s">
        <v>25</v>
      </c>
      <c r="C411" s="11">
        <v>93876.22</v>
      </c>
      <c r="D411" s="11">
        <v>97520.05</v>
      </c>
      <c r="E411" s="11">
        <v>105572.61</v>
      </c>
      <c r="F411" s="11">
        <v>112983.56</v>
      </c>
      <c r="G411" s="11">
        <v>113166.27</v>
      </c>
      <c r="H411" s="11">
        <v>132957.29</v>
      </c>
      <c r="I411" s="11">
        <v>136625.19</v>
      </c>
      <c r="J411" s="11">
        <v>131714.68</v>
      </c>
      <c r="K411" s="11">
        <v>102341.67</v>
      </c>
      <c r="L411" s="11">
        <v>101350.11</v>
      </c>
      <c r="M411" s="11">
        <v>103058.32</v>
      </c>
      <c r="N411" s="11">
        <v>95893.04</v>
      </c>
      <c r="O411" s="394">
        <f t="shared" si="143"/>
        <v>1327059.01</v>
      </c>
      <c r="Q411" s="390">
        <v>1016</v>
      </c>
      <c r="R411" s="390" t="s">
        <v>25</v>
      </c>
      <c r="S411" s="11">
        <f t="shared" si="144"/>
        <v>93876.22</v>
      </c>
      <c r="T411" s="11">
        <f t="shared" si="145"/>
        <v>191396.27000000002</v>
      </c>
      <c r="U411" s="11">
        <f t="shared" si="142"/>
        <v>296968.88</v>
      </c>
      <c r="V411" s="11">
        <f t="shared" si="142"/>
        <v>409952.44</v>
      </c>
      <c r="W411" s="11">
        <f t="shared" si="142"/>
        <v>523118.71</v>
      </c>
      <c r="X411" s="11">
        <f t="shared" si="142"/>
        <v>656076</v>
      </c>
      <c r="Y411" s="11">
        <f t="shared" si="142"/>
        <v>792701.19</v>
      </c>
      <c r="Z411" s="11">
        <f t="shared" si="142"/>
        <v>924415.86999999988</v>
      </c>
      <c r="AA411" s="11">
        <f t="shared" si="142"/>
        <v>1026757.5399999999</v>
      </c>
      <c r="AB411" s="11">
        <f t="shared" si="142"/>
        <v>1128107.6499999999</v>
      </c>
      <c r="AC411" s="11">
        <f t="shared" si="142"/>
        <v>1231165.97</v>
      </c>
      <c r="AD411" s="11">
        <f t="shared" si="142"/>
        <v>1327059.01</v>
      </c>
    </row>
    <row r="412" spans="1:30" x14ac:dyDescent="0.2">
      <c r="A412" s="390">
        <v>1017</v>
      </c>
      <c r="B412" s="390" t="s">
        <v>26</v>
      </c>
      <c r="C412" s="11">
        <v>246742.69</v>
      </c>
      <c r="D412" s="11">
        <v>234903.36</v>
      </c>
      <c r="E412" s="11">
        <v>230958.75</v>
      </c>
      <c r="F412" s="11">
        <v>226151.83</v>
      </c>
      <c r="G412" s="11">
        <v>202823.67</v>
      </c>
      <c r="H412" s="11">
        <v>231239.47</v>
      </c>
      <c r="I412" s="11">
        <v>233845.08</v>
      </c>
      <c r="J412" s="11">
        <v>242220.43</v>
      </c>
      <c r="K412" s="11">
        <v>232857.45</v>
      </c>
      <c r="L412" s="11">
        <v>232531.48</v>
      </c>
      <c r="M412" s="11">
        <v>241845.67</v>
      </c>
      <c r="N412" s="11">
        <v>239081.19</v>
      </c>
      <c r="O412" s="394">
        <f t="shared" si="143"/>
        <v>2795201.07</v>
      </c>
      <c r="Q412" s="390">
        <v>1017</v>
      </c>
      <c r="R412" s="390" t="s">
        <v>26</v>
      </c>
      <c r="S412" s="11">
        <f t="shared" si="144"/>
        <v>246742.69</v>
      </c>
      <c r="T412" s="11">
        <f t="shared" si="145"/>
        <v>481646.05</v>
      </c>
      <c r="U412" s="11">
        <f t="shared" si="142"/>
        <v>712604.8</v>
      </c>
      <c r="V412" s="11">
        <f t="shared" si="142"/>
        <v>938756.63</v>
      </c>
      <c r="W412" s="11">
        <f t="shared" si="142"/>
        <v>1141580.3</v>
      </c>
      <c r="X412" s="11">
        <f t="shared" si="142"/>
        <v>1372819.77</v>
      </c>
      <c r="Y412" s="11">
        <f t="shared" si="142"/>
        <v>1606664.85</v>
      </c>
      <c r="Z412" s="11">
        <f t="shared" si="142"/>
        <v>1848885.28</v>
      </c>
      <c r="AA412" s="11">
        <f t="shared" si="142"/>
        <v>2081742.73</v>
      </c>
      <c r="AB412" s="11">
        <f t="shared" si="142"/>
        <v>2314274.21</v>
      </c>
      <c r="AC412" s="11">
        <f t="shared" si="142"/>
        <v>2556119.88</v>
      </c>
      <c r="AD412" s="11">
        <f t="shared" si="142"/>
        <v>2795201.07</v>
      </c>
    </row>
    <row r="413" spans="1:30" x14ac:dyDescent="0.2">
      <c r="A413" s="390">
        <v>1018</v>
      </c>
      <c r="B413" s="390" t="s">
        <v>27</v>
      </c>
      <c r="C413" s="11">
        <v>115902.02</v>
      </c>
      <c r="D413" s="11">
        <v>106665.5</v>
      </c>
      <c r="E413" s="11">
        <v>109453.4</v>
      </c>
      <c r="F413" s="11">
        <v>109292.73</v>
      </c>
      <c r="G413" s="11">
        <v>103199.67</v>
      </c>
      <c r="H413" s="11">
        <v>114844.48</v>
      </c>
      <c r="I413" s="11">
        <v>116919.28</v>
      </c>
      <c r="J413" s="11">
        <v>116584.63</v>
      </c>
      <c r="K413" s="11">
        <v>110771.62</v>
      </c>
      <c r="L413" s="11">
        <v>116616.98</v>
      </c>
      <c r="M413" s="11">
        <v>112279.86</v>
      </c>
      <c r="N413" s="11">
        <v>114445.11</v>
      </c>
      <c r="O413" s="394">
        <f t="shared" si="143"/>
        <v>1346975.2800000003</v>
      </c>
      <c r="Q413" s="390">
        <v>1018</v>
      </c>
      <c r="R413" s="390" t="s">
        <v>27</v>
      </c>
      <c r="S413" s="11">
        <f t="shared" si="144"/>
        <v>115902.02</v>
      </c>
      <c r="T413" s="11">
        <f t="shared" si="145"/>
        <v>222567.52000000002</v>
      </c>
      <c r="U413" s="11">
        <f t="shared" si="142"/>
        <v>332020.92000000004</v>
      </c>
      <c r="V413" s="11">
        <f t="shared" si="142"/>
        <v>441313.65</v>
      </c>
      <c r="W413" s="11">
        <f t="shared" si="142"/>
        <v>544513.32000000007</v>
      </c>
      <c r="X413" s="11">
        <f t="shared" si="142"/>
        <v>659357.80000000005</v>
      </c>
      <c r="Y413" s="11">
        <f t="shared" si="142"/>
        <v>776277.08000000007</v>
      </c>
      <c r="Z413" s="11">
        <f t="shared" si="142"/>
        <v>892861.71000000008</v>
      </c>
      <c r="AA413" s="11">
        <f t="shared" si="142"/>
        <v>1003633.3300000001</v>
      </c>
      <c r="AB413" s="11">
        <f t="shared" si="142"/>
        <v>1120250.31</v>
      </c>
      <c r="AC413" s="11">
        <f t="shared" si="142"/>
        <v>1232530.1700000002</v>
      </c>
      <c r="AD413" s="11">
        <f t="shared" si="142"/>
        <v>1346975.2800000003</v>
      </c>
    </row>
    <row r="414" spans="1:30" x14ac:dyDescent="0.2">
      <c r="A414" s="390">
        <v>1019</v>
      </c>
      <c r="B414" s="390" t="s">
        <v>28</v>
      </c>
      <c r="C414" s="11">
        <v>35647.58</v>
      </c>
      <c r="D414" s="11">
        <v>33059.21</v>
      </c>
      <c r="E414" s="11">
        <v>35461.699999999997</v>
      </c>
      <c r="F414" s="11">
        <v>32998.660000000003</v>
      </c>
      <c r="G414" s="11">
        <v>31094.54</v>
      </c>
      <c r="H414" s="11">
        <v>35782.93</v>
      </c>
      <c r="I414" s="11">
        <v>36441.449999999997</v>
      </c>
      <c r="J414" s="11">
        <v>34177.93</v>
      </c>
      <c r="K414" s="11">
        <v>34530.129999999997</v>
      </c>
      <c r="L414" s="11">
        <v>36286.47</v>
      </c>
      <c r="M414" s="11">
        <v>35379.730000000003</v>
      </c>
      <c r="N414" s="11">
        <v>35014.01</v>
      </c>
      <c r="O414" s="394">
        <f t="shared" si="143"/>
        <v>415874.33999999997</v>
      </c>
      <c r="Q414" s="390">
        <v>1019</v>
      </c>
      <c r="R414" s="390" t="s">
        <v>28</v>
      </c>
      <c r="S414" s="11">
        <f t="shared" si="144"/>
        <v>35647.58</v>
      </c>
      <c r="T414" s="11">
        <f t="shared" si="145"/>
        <v>68706.790000000008</v>
      </c>
      <c r="U414" s="11">
        <f t="shared" si="145"/>
        <v>104168.49</v>
      </c>
      <c r="V414" s="11">
        <f t="shared" si="145"/>
        <v>137167.15000000002</v>
      </c>
      <c r="W414" s="11">
        <f t="shared" si="145"/>
        <v>168261.69000000003</v>
      </c>
      <c r="X414" s="11">
        <f t="shared" si="145"/>
        <v>204044.62000000002</v>
      </c>
      <c r="Y414" s="11">
        <f t="shared" si="145"/>
        <v>240486.07</v>
      </c>
      <c r="Z414" s="11">
        <f t="shared" si="145"/>
        <v>274664</v>
      </c>
      <c r="AA414" s="11">
        <f t="shared" si="145"/>
        <v>309194.13</v>
      </c>
      <c r="AB414" s="11">
        <f t="shared" si="145"/>
        <v>345480.6</v>
      </c>
      <c r="AC414" s="11">
        <f t="shared" si="145"/>
        <v>380860.32999999996</v>
      </c>
      <c r="AD414" s="11">
        <f t="shared" si="145"/>
        <v>415874.33999999997</v>
      </c>
    </row>
    <row r="415" spans="1:30" x14ac:dyDescent="0.2">
      <c r="A415" s="390">
        <v>1020</v>
      </c>
      <c r="B415" s="390" t="s">
        <v>29</v>
      </c>
      <c r="C415" s="11">
        <v>232765.73</v>
      </c>
      <c r="D415" s="11">
        <v>229603.34</v>
      </c>
      <c r="E415" s="11">
        <v>239549.5</v>
      </c>
      <c r="F415" s="11">
        <v>235254.72</v>
      </c>
      <c r="G415" s="11">
        <v>219459.29</v>
      </c>
      <c r="H415" s="11">
        <v>241444.43</v>
      </c>
      <c r="I415" s="11">
        <v>227617.32</v>
      </c>
      <c r="J415" s="11">
        <v>233476.88</v>
      </c>
      <c r="K415" s="11">
        <v>231917.96</v>
      </c>
      <c r="L415" s="11">
        <v>244199.22</v>
      </c>
      <c r="M415" s="11">
        <v>245874.9</v>
      </c>
      <c r="N415" s="11">
        <v>242705.88</v>
      </c>
      <c r="O415" s="394">
        <f t="shared" si="143"/>
        <v>2823869.17</v>
      </c>
      <c r="Q415" s="390">
        <v>1020</v>
      </c>
      <c r="R415" s="390" t="s">
        <v>29</v>
      </c>
      <c r="S415" s="11">
        <f t="shared" si="144"/>
        <v>232765.73</v>
      </c>
      <c r="T415" s="11">
        <f t="shared" ref="T415:AD425" si="146">+S415+D415</f>
        <v>462369.07</v>
      </c>
      <c r="U415" s="11">
        <f t="shared" si="146"/>
        <v>701918.57000000007</v>
      </c>
      <c r="V415" s="11">
        <f t="shared" si="146"/>
        <v>937173.29</v>
      </c>
      <c r="W415" s="11">
        <f t="shared" si="146"/>
        <v>1156632.58</v>
      </c>
      <c r="X415" s="11">
        <f t="shared" si="146"/>
        <v>1398077.01</v>
      </c>
      <c r="Y415" s="11">
        <f t="shared" si="146"/>
        <v>1625694.33</v>
      </c>
      <c r="Z415" s="11">
        <f t="shared" si="146"/>
        <v>1859171.21</v>
      </c>
      <c r="AA415" s="11">
        <f t="shared" si="146"/>
        <v>2091089.17</v>
      </c>
      <c r="AB415" s="11">
        <f t="shared" si="146"/>
        <v>2335288.39</v>
      </c>
      <c r="AC415" s="11">
        <f t="shared" si="146"/>
        <v>2581163.29</v>
      </c>
      <c r="AD415" s="11">
        <f t="shared" si="146"/>
        <v>2823869.17</v>
      </c>
    </row>
    <row r="416" spans="1:30" x14ac:dyDescent="0.2">
      <c r="A416" s="390">
        <v>1021</v>
      </c>
      <c r="B416" s="390" t="s">
        <v>30</v>
      </c>
      <c r="C416" s="11">
        <v>95997.5</v>
      </c>
      <c r="D416" s="11">
        <v>92163</v>
      </c>
      <c r="E416" s="11">
        <v>96306.05</v>
      </c>
      <c r="F416" s="11">
        <v>96146.96</v>
      </c>
      <c r="G416" s="11">
        <v>91697.82</v>
      </c>
      <c r="H416" s="11">
        <v>112834.83</v>
      </c>
      <c r="I416" s="11">
        <v>109712.16</v>
      </c>
      <c r="J416" s="11">
        <v>117316.14</v>
      </c>
      <c r="K416" s="11">
        <v>126971.2</v>
      </c>
      <c r="L416" s="11">
        <v>125340.24</v>
      </c>
      <c r="M416" s="11">
        <v>154817.45000000001</v>
      </c>
      <c r="N416" s="11">
        <v>117934.82</v>
      </c>
      <c r="O416" s="394">
        <f t="shared" si="143"/>
        <v>1337238.1700000002</v>
      </c>
      <c r="Q416" s="390">
        <v>1021</v>
      </c>
      <c r="R416" s="390" t="s">
        <v>30</v>
      </c>
      <c r="S416" s="11">
        <f t="shared" si="144"/>
        <v>95997.5</v>
      </c>
      <c r="T416" s="11">
        <f t="shared" si="146"/>
        <v>188160.5</v>
      </c>
      <c r="U416" s="11">
        <f t="shared" si="146"/>
        <v>284466.55</v>
      </c>
      <c r="V416" s="11">
        <f t="shared" si="146"/>
        <v>380613.51</v>
      </c>
      <c r="W416" s="11">
        <f t="shared" si="146"/>
        <v>472311.33</v>
      </c>
      <c r="X416" s="11">
        <f t="shared" si="146"/>
        <v>585146.16</v>
      </c>
      <c r="Y416" s="11">
        <f t="shared" si="146"/>
        <v>694858.32000000007</v>
      </c>
      <c r="Z416" s="11">
        <f t="shared" si="146"/>
        <v>812174.46000000008</v>
      </c>
      <c r="AA416" s="11">
        <f t="shared" si="146"/>
        <v>939145.66</v>
      </c>
      <c r="AB416" s="11">
        <f t="shared" si="146"/>
        <v>1064485.9000000001</v>
      </c>
      <c r="AC416" s="11">
        <f t="shared" si="146"/>
        <v>1219303.3500000001</v>
      </c>
      <c r="AD416" s="11">
        <f t="shared" si="146"/>
        <v>1337238.1700000002</v>
      </c>
    </row>
    <row r="417" spans="1:30" x14ac:dyDescent="0.2">
      <c r="A417" s="390">
        <v>1022</v>
      </c>
      <c r="B417" s="390" t="s">
        <v>31</v>
      </c>
      <c r="C417" s="11">
        <v>241220.96</v>
      </c>
      <c r="D417" s="11">
        <v>251395.58</v>
      </c>
      <c r="E417" s="11">
        <v>258825.64</v>
      </c>
      <c r="F417" s="11">
        <v>262291.68</v>
      </c>
      <c r="G417" s="11">
        <v>251197.86</v>
      </c>
      <c r="H417" s="11">
        <v>275992.71999999997</v>
      </c>
      <c r="I417" s="11">
        <v>270962.69</v>
      </c>
      <c r="J417" s="11">
        <v>281315.36</v>
      </c>
      <c r="K417" s="11">
        <v>273781.78999999998</v>
      </c>
      <c r="L417" s="11">
        <v>266536.64</v>
      </c>
      <c r="M417" s="11">
        <v>278563.87</v>
      </c>
      <c r="N417" s="11">
        <v>273004.84000000003</v>
      </c>
      <c r="O417" s="394">
        <f t="shared" si="143"/>
        <v>3185089.63</v>
      </c>
      <c r="Q417" s="390">
        <v>1022</v>
      </c>
      <c r="R417" s="390" t="s">
        <v>31</v>
      </c>
      <c r="S417" s="11">
        <f t="shared" si="144"/>
        <v>241220.96</v>
      </c>
      <c r="T417" s="11">
        <f t="shared" si="146"/>
        <v>492616.54</v>
      </c>
      <c r="U417" s="11">
        <f t="shared" si="146"/>
        <v>751442.17999999993</v>
      </c>
      <c r="V417" s="11">
        <f t="shared" si="146"/>
        <v>1013733.8599999999</v>
      </c>
      <c r="W417" s="11">
        <f t="shared" si="146"/>
        <v>1264931.7199999997</v>
      </c>
      <c r="X417" s="11">
        <f t="shared" si="146"/>
        <v>1540924.4399999997</v>
      </c>
      <c r="Y417" s="11">
        <f t="shared" si="146"/>
        <v>1811887.1299999997</v>
      </c>
      <c r="Z417" s="11">
        <f t="shared" si="146"/>
        <v>2093202.4899999998</v>
      </c>
      <c r="AA417" s="11">
        <f t="shared" si="146"/>
        <v>2366984.2799999998</v>
      </c>
      <c r="AB417" s="11">
        <f t="shared" si="146"/>
        <v>2633520.92</v>
      </c>
      <c r="AC417" s="11">
        <f t="shared" si="146"/>
        <v>2912084.79</v>
      </c>
      <c r="AD417" s="11">
        <f t="shared" si="146"/>
        <v>3185089.63</v>
      </c>
    </row>
    <row r="418" spans="1:30" x14ac:dyDescent="0.2">
      <c r="A418" s="390">
        <v>1023</v>
      </c>
      <c r="B418" s="390" t="s">
        <v>32</v>
      </c>
      <c r="C418" s="11">
        <v>56166.5</v>
      </c>
      <c r="D418" s="11">
        <v>54895.98</v>
      </c>
      <c r="E418" s="11">
        <v>57739.62</v>
      </c>
      <c r="F418" s="11">
        <v>58034.83</v>
      </c>
      <c r="G418" s="11">
        <v>49086.09</v>
      </c>
      <c r="H418" s="11">
        <v>56408.92</v>
      </c>
      <c r="I418" s="11">
        <v>62876.53</v>
      </c>
      <c r="J418" s="11">
        <v>66898.69</v>
      </c>
      <c r="K418" s="11">
        <v>65731.66</v>
      </c>
      <c r="L418" s="11">
        <v>64969.49</v>
      </c>
      <c r="M418" s="11">
        <v>65891.600000000006</v>
      </c>
      <c r="N418" s="11">
        <v>62999.33</v>
      </c>
      <c r="O418" s="394">
        <f t="shared" si="143"/>
        <v>721699.23999999987</v>
      </c>
      <c r="Q418" s="390">
        <v>1023</v>
      </c>
      <c r="R418" s="390" t="s">
        <v>32</v>
      </c>
      <c r="S418" s="11">
        <f t="shared" si="144"/>
        <v>56166.5</v>
      </c>
      <c r="T418" s="11">
        <f t="shared" si="146"/>
        <v>111062.48000000001</v>
      </c>
      <c r="U418" s="11">
        <f t="shared" si="146"/>
        <v>168802.1</v>
      </c>
      <c r="V418" s="11">
        <f t="shared" si="146"/>
        <v>226836.93</v>
      </c>
      <c r="W418" s="11">
        <f t="shared" si="146"/>
        <v>275923.02</v>
      </c>
      <c r="X418" s="11">
        <f t="shared" si="146"/>
        <v>332331.94</v>
      </c>
      <c r="Y418" s="11">
        <f t="shared" si="146"/>
        <v>395208.47</v>
      </c>
      <c r="Z418" s="11">
        <f t="shared" si="146"/>
        <v>462107.16</v>
      </c>
      <c r="AA418" s="11">
        <f t="shared" si="146"/>
        <v>527838.81999999995</v>
      </c>
      <c r="AB418" s="11">
        <f t="shared" si="146"/>
        <v>592808.30999999994</v>
      </c>
      <c r="AC418" s="11">
        <f t="shared" si="146"/>
        <v>658699.90999999992</v>
      </c>
      <c r="AD418" s="11">
        <f t="shared" si="146"/>
        <v>721699.23999999987</v>
      </c>
    </row>
    <row r="419" spans="1:30" x14ac:dyDescent="0.2">
      <c r="A419" s="390">
        <v>1024</v>
      </c>
      <c r="B419" s="390" t="s">
        <v>33</v>
      </c>
      <c r="C419" s="11">
        <v>399204.57</v>
      </c>
      <c r="D419" s="11">
        <v>409415.39</v>
      </c>
      <c r="E419" s="11">
        <v>407088.88</v>
      </c>
      <c r="F419" s="11">
        <v>383706.1</v>
      </c>
      <c r="G419" s="11">
        <v>360436.09</v>
      </c>
      <c r="H419" s="11">
        <v>400453.19</v>
      </c>
      <c r="I419" s="11">
        <v>387066.18</v>
      </c>
      <c r="J419" s="11">
        <v>418074.54</v>
      </c>
      <c r="K419" s="11">
        <v>392229.32</v>
      </c>
      <c r="L419" s="11">
        <v>414408.15</v>
      </c>
      <c r="M419" s="11">
        <v>430830.43</v>
      </c>
      <c r="N419" s="11">
        <v>421191.39</v>
      </c>
      <c r="O419" s="394">
        <f t="shared" si="143"/>
        <v>4824104.2299999995</v>
      </c>
      <c r="Q419" s="390">
        <v>1024</v>
      </c>
      <c r="R419" s="390" t="s">
        <v>33</v>
      </c>
      <c r="S419" s="11">
        <f t="shared" si="144"/>
        <v>399204.57</v>
      </c>
      <c r="T419" s="11">
        <f t="shared" si="146"/>
        <v>808619.96</v>
      </c>
      <c r="U419" s="11">
        <f t="shared" si="146"/>
        <v>1215708.8399999999</v>
      </c>
      <c r="V419" s="11">
        <f t="shared" si="146"/>
        <v>1599414.94</v>
      </c>
      <c r="W419" s="11">
        <f t="shared" si="146"/>
        <v>1959851.03</v>
      </c>
      <c r="X419" s="11">
        <f t="shared" si="146"/>
        <v>2360304.2200000002</v>
      </c>
      <c r="Y419" s="11">
        <f t="shared" si="146"/>
        <v>2747370.4000000004</v>
      </c>
      <c r="Z419" s="11">
        <f t="shared" si="146"/>
        <v>3165444.9400000004</v>
      </c>
      <c r="AA419" s="11">
        <f t="shared" si="146"/>
        <v>3557674.2600000002</v>
      </c>
      <c r="AB419" s="11">
        <f t="shared" si="146"/>
        <v>3972082.41</v>
      </c>
      <c r="AC419" s="11">
        <f t="shared" si="146"/>
        <v>4402912.84</v>
      </c>
      <c r="AD419" s="11">
        <f t="shared" si="146"/>
        <v>4824104.2299999995</v>
      </c>
    </row>
    <row r="420" spans="1:30" x14ac:dyDescent="0.2">
      <c r="A420" s="390">
        <v>1025</v>
      </c>
      <c r="B420" s="390" t="s">
        <v>34</v>
      </c>
      <c r="C420" s="11">
        <v>74229.63</v>
      </c>
      <c r="D420" s="11">
        <v>75692.960000000006</v>
      </c>
      <c r="E420" s="11">
        <v>81839.710000000006</v>
      </c>
      <c r="F420" s="11">
        <v>83573.320000000007</v>
      </c>
      <c r="G420" s="11">
        <v>79854.06</v>
      </c>
      <c r="H420" s="11">
        <v>91299.46</v>
      </c>
      <c r="I420" s="11">
        <v>90922.71</v>
      </c>
      <c r="J420" s="11">
        <v>115761.12</v>
      </c>
      <c r="K420" s="11">
        <v>113009.95</v>
      </c>
      <c r="L420" s="11">
        <v>115694.27</v>
      </c>
      <c r="M420" s="11">
        <v>89424.73</v>
      </c>
      <c r="N420" s="11">
        <v>81166.559999999998</v>
      </c>
      <c r="O420" s="394">
        <f t="shared" si="143"/>
        <v>1092468.48</v>
      </c>
      <c r="Q420" s="390">
        <v>1025</v>
      </c>
      <c r="R420" s="390" t="s">
        <v>34</v>
      </c>
      <c r="S420" s="11">
        <f t="shared" si="144"/>
        <v>74229.63</v>
      </c>
      <c r="T420" s="11">
        <f t="shared" si="146"/>
        <v>149922.59000000003</v>
      </c>
      <c r="U420" s="11">
        <f t="shared" si="146"/>
        <v>231762.30000000005</v>
      </c>
      <c r="V420" s="11">
        <f t="shared" si="146"/>
        <v>315335.62000000005</v>
      </c>
      <c r="W420" s="11">
        <f t="shared" si="146"/>
        <v>395189.68000000005</v>
      </c>
      <c r="X420" s="11">
        <f t="shared" si="146"/>
        <v>486489.14000000007</v>
      </c>
      <c r="Y420" s="11">
        <f t="shared" si="146"/>
        <v>577411.85000000009</v>
      </c>
      <c r="Z420" s="11">
        <f t="shared" si="146"/>
        <v>693172.97000000009</v>
      </c>
      <c r="AA420" s="11">
        <f t="shared" si="146"/>
        <v>806182.92</v>
      </c>
      <c r="AB420" s="11">
        <f t="shared" si="146"/>
        <v>921877.19000000006</v>
      </c>
      <c r="AC420" s="11">
        <f t="shared" si="146"/>
        <v>1011301.92</v>
      </c>
      <c r="AD420" s="11">
        <f t="shared" si="146"/>
        <v>1092468.48</v>
      </c>
    </row>
    <row r="421" spans="1:30" x14ac:dyDescent="0.2">
      <c r="A421" s="390">
        <v>1026</v>
      </c>
      <c r="B421" s="390" t="s">
        <v>35</v>
      </c>
      <c r="C421" s="11">
        <v>28484.31</v>
      </c>
      <c r="D421" s="11">
        <v>27509.4</v>
      </c>
      <c r="E421" s="11">
        <v>28747.71</v>
      </c>
      <c r="F421" s="11">
        <v>29153.119999999999</v>
      </c>
      <c r="G421" s="11">
        <v>24744.97</v>
      </c>
      <c r="H421" s="11">
        <v>26643.77</v>
      </c>
      <c r="I421" s="11">
        <v>27284.43</v>
      </c>
      <c r="J421" s="11">
        <v>29621.67</v>
      </c>
      <c r="K421" s="11">
        <v>27425.58</v>
      </c>
      <c r="L421" s="11">
        <v>27748.560000000001</v>
      </c>
      <c r="M421" s="11">
        <v>27567.9</v>
      </c>
      <c r="N421" s="11">
        <v>27075.02</v>
      </c>
      <c r="O421" s="394">
        <f t="shared" si="143"/>
        <v>332006.44000000006</v>
      </c>
      <c r="Q421" s="390">
        <v>1026</v>
      </c>
      <c r="R421" s="390" t="s">
        <v>35</v>
      </c>
      <c r="S421" s="11">
        <f t="shared" si="144"/>
        <v>28484.31</v>
      </c>
      <c r="T421" s="11">
        <f t="shared" si="146"/>
        <v>55993.710000000006</v>
      </c>
      <c r="U421" s="11">
        <f t="shared" si="146"/>
        <v>84741.420000000013</v>
      </c>
      <c r="V421" s="11">
        <f t="shared" si="146"/>
        <v>113894.54000000001</v>
      </c>
      <c r="W421" s="11">
        <f t="shared" si="146"/>
        <v>138639.51</v>
      </c>
      <c r="X421" s="11">
        <f t="shared" si="146"/>
        <v>165283.28</v>
      </c>
      <c r="Y421" s="11">
        <f t="shared" si="146"/>
        <v>192567.71</v>
      </c>
      <c r="Z421" s="11">
        <f t="shared" si="146"/>
        <v>222189.38</v>
      </c>
      <c r="AA421" s="11">
        <f t="shared" si="146"/>
        <v>249614.96000000002</v>
      </c>
      <c r="AB421" s="11">
        <f t="shared" si="146"/>
        <v>277363.52</v>
      </c>
      <c r="AC421" s="11">
        <f t="shared" si="146"/>
        <v>304931.42000000004</v>
      </c>
      <c r="AD421" s="11">
        <f t="shared" si="146"/>
        <v>332006.44000000006</v>
      </c>
    </row>
    <row r="422" spans="1:30" x14ac:dyDescent="0.2">
      <c r="A422" s="390">
        <v>1027</v>
      </c>
      <c r="B422" s="390" t="s">
        <v>36</v>
      </c>
      <c r="C422" s="11">
        <v>52941.88</v>
      </c>
      <c r="D422" s="11">
        <v>53947.72</v>
      </c>
      <c r="E422" s="11">
        <v>54493.36</v>
      </c>
      <c r="F422" s="11">
        <v>61507.43</v>
      </c>
      <c r="G422" s="11">
        <v>55046.77</v>
      </c>
      <c r="H422" s="11">
        <v>60963.74</v>
      </c>
      <c r="I422" s="11">
        <v>62614.65</v>
      </c>
      <c r="J422" s="11">
        <v>63130.87</v>
      </c>
      <c r="K422" s="11">
        <v>58203.12</v>
      </c>
      <c r="L422" s="11">
        <v>59728.32</v>
      </c>
      <c r="M422" s="11">
        <v>58011.42</v>
      </c>
      <c r="N422" s="11">
        <v>59357.68</v>
      </c>
      <c r="O422" s="394">
        <f t="shared" si="143"/>
        <v>699946.96000000008</v>
      </c>
      <c r="Q422" s="390">
        <v>1027</v>
      </c>
      <c r="R422" s="390" t="s">
        <v>36</v>
      </c>
      <c r="S422" s="11">
        <f t="shared" si="144"/>
        <v>52941.88</v>
      </c>
      <c r="T422" s="11">
        <f t="shared" si="146"/>
        <v>106889.60000000001</v>
      </c>
      <c r="U422" s="11">
        <f t="shared" si="146"/>
        <v>161382.96000000002</v>
      </c>
      <c r="V422" s="11">
        <f t="shared" si="146"/>
        <v>222890.39</v>
      </c>
      <c r="W422" s="11">
        <f t="shared" si="146"/>
        <v>277937.16000000003</v>
      </c>
      <c r="X422" s="11">
        <f t="shared" si="146"/>
        <v>338900.9</v>
      </c>
      <c r="Y422" s="11">
        <f t="shared" si="146"/>
        <v>401515.55000000005</v>
      </c>
      <c r="Z422" s="11">
        <f t="shared" si="146"/>
        <v>464646.42000000004</v>
      </c>
      <c r="AA422" s="11">
        <f t="shared" si="146"/>
        <v>522849.54000000004</v>
      </c>
      <c r="AB422" s="11">
        <f t="shared" si="146"/>
        <v>582577.86</v>
      </c>
      <c r="AC422" s="11">
        <f t="shared" si="146"/>
        <v>640589.28</v>
      </c>
      <c r="AD422" s="11">
        <f t="shared" si="146"/>
        <v>699946.96000000008</v>
      </c>
    </row>
    <row r="423" spans="1:30" x14ac:dyDescent="0.2">
      <c r="A423" s="390">
        <v>1028</v>
      </c>
      <c r="B423" s="390" t="s">
        <v>37</v>
      </c>
      <c r="C423" s="11">
        <v>385399.14</v>
      </c>
      <c r="D423" s="11">
        <v>357165.96</v>
      </c>
      <c r="E423" s="11">
        <v>351560.39</v>
      </c>
      <c r="F423" s="11">
        <v>377516.87</v>
      </c>
      <c r="G423" s="11">
        <v>336686.89</v>
      </c>
      <c r="H423" s="11">
        <v>369167.21</v>
      </c>
      <c r="I423" s="11">
        <v>364787.62</v>
      </c>
      <c r="J423" s="11">
        <v>377133.4</v>
      </c>
      <c r="K423" s="11">
        <v>367187.04</v>
      </c>
      <c r="L423" s="11">
        <v>372733.41</v>
      </c>
      <c r="M423" s="11">
        <v>372650.97</v>
      </c>
      <c r="N423" s="11">
        <v>306608.52</v>
      </c>
      <c r="O423" s="394">
        <f t="shared" si="143"/>
        <v>4338597.42</v>
      </c>
      <c r="Q423" s="390">
        <v>1028</v>
      </c>
      <c r="R423" s="390" t="s">
        <v>37</v>
      </c>
      <c r="S423" s="11">
        <f t="shared" si="144"/>
        <v>385399.14</v>
      </c>
      <c r="T423" s="11">
        <f t="shared" si="146"/>
        <v>742565.10000000009</v>
      </c>
      <c r="U423" s="11">
        <f t="shared" si="146"/>
        <v>1094125.4900000002</v>
      </c>
      <c r="V423" s="11">
        <f t="shared" si="146"/>
        <v>1471642.3600000003</v>
      </c>
      <c r="W423" s="11">
        <f t="shared" si="146"/>
        <v>1808329.2500000005</v>
      </c>
      <c r="X423" s="11">
        <f t="shared" si="146"/>
        <v>2177496.4600000004</v>
      </c>
      <c r="Y423" s="11">
        <f t="shared" si="146"/>
        <v>2542284.0800000005</v>
      </c>
      <c r="Z423" s="11">
        <f t="shared" si="146"/>
        <v>2919417.4800000004</v>
      </c>
      <c r="AA423" s="11">
        <f t="shared" si="146"/>
        <v>3286604.5200000005</v>
      </c>
      <c r="AB423" s="11">
        <f t="shared" si="146"/>
        <v>3659337.9300000006</v>
      </c>
      <c r="AC423" s="11">
        <f t="shared" si="146"/>
        <v>4031988.9000000004</v>
      </c>
      <c r="AD423" s="11">
        <f t="shared" si="146"/>
        <v>4338597.42</v>
      </c>
    </row>
    <row r="424" spans="1:30" x14ac:dyDescent="0.2">
      <c r="A424" s="390">
        <v>1029</v>
      </c>
      <c r="B424" s="390" t="s">
        <v>38</v>
      </c>
      <c r="C424" s="11">
        <v>5474.99</v>
      </c>
      <c r="D424" s="11">
        <v>5468.27</v>
      </c>
      <c r="E424" s="11">
        <v>5833.17</v>
      </c>
      <c r="F424" s="11">
        <v>5775.77</v>
      </c>
      <c r="G424" s="11">
        <v>5165.78</v>
      </c>
      <c r="H424" s="11">
        <v>5406.75</v>
      </c>
      <c r="I424" s="11">
        <v>5790.82</v>
      </c>
      <c r="J424" s="11">
        <v>6197.2</v>
      </c>
      <c r="K424" s="11">
        <v>5637.65</v>
      </c>
      <c r="L424" s="11">
        <v>5684.29</v>
      </c>
      <c r="M424" s="11">
        <v>5385.87</v>
      </c>
      <c r="N424" s="11">
        <v>5813.92</v>
      </c>
      <c r="O424" s="394">
        <f t="shared" si="143"/>
        <v>67634.48</v>
      </c>
      <c r="Q424" s="390">
        <v>1029</v>
      </c>
      <c r="R424" s="390" t="s">
        <v>38</v>
      </c>
      <c r="S424" s="11">
        <f t="shared" si="144"/>
        <v>5474.99</v>
      </c>
      <c r="T424" s="11">
        <f t="shared" si="146"/>
        <v>10943.26</v>
      </c>
      <c r="U424" s="11">
        <f t="shared" si="146"/>
        <v>16776.43</v>
      </c>
      <c r="V424" s="11">
        <f t="shared" si="146"/>
        <v>22552.2</v>
      </c>
      <c r="W424" s="11">
        <f t="shared" si="146"/>
        <v>27717.98</v>
      </c>
      <c r="X424" s="11">
        <f t="shared" si="146"/>
        <v>33124.729999999996</v>
      </c>
      <c r="Y424" s="11">
        <f t="shared" si="146"/>
        <v>38915.549999999996</v>
      </c>
      <c r="Z424" s="11">
        <f t="shared" si="146"/>
        <v>45112.749999999993</v>
      </c>
      <c r="AA424" s="11">
        <f t="shared" si="146"/>
        <v>50750.399999999994</v>
      </c>
      <c r="AB424" s="11">
        <f t="shared" si="146"/>
        <v>56434.689999999995</v>
      </c>
      <c r="AC424" s="11">
        <f t="shared" si="146"/>
        <v>61820.56</v>
      </c>
      <c r="AD424" s="11">
        <f t="shared" si="146"/>
        <v>67634.48</v>
      </c>
    </row>
    <row r="425" spans="1:30" x14ac:dyDescent="0.2">
      <c r="A425" s="391">
        <v>1030</v>
      </c>
      <c r="B425" s="391" t="s">
        <v>18</v>
      </c>
      <c r="C425" s="16">
        <v>45128.18</v>
      </c>
      <c r="D425" s="16">
        <v>42426.39</v>
      </c>
      <c r="E425" s="16">
        <v>45974.04</v>
      </c>
      <c r="F425" s="16">
        <v>46524.87</v>
      </c>
      <c r="G425" s="16">
        <v>43515.96</v>
      </c>
      <c r="H425" s="16">
        <v>48356.3</v>
      </c>
      <c r="I425" s="16">
        <v>47185.02</v>
      </c>
      <c r="J425" s="16">
        <v>47214.74</v>
      </c>
      <c r="K425" s="16">
        <v>43854.720000000001</v>
      </c>
      <c r="L425" s="16">
        <v>45518.720000000001</v>
      </c>
      <c r="M425" s="16">
        <v>44518.38</v>
      </c>
      <c r="N425" s="16">
        <v>43194.12</v>
      </c>
      <c r="O425" s="395">
        <f t="shared" si="143"/>
        <v>543411.43999999994</v>
      </c>
      <c r="Q425" s="391">
        <v>1030</v>
      </c>
      <c r="R425" s="391" t="s">
        <v>18</v>
      </c>
      <c r="S425" s="16">
        <f t="shared" si="144"/>
        <v>45128.18</v>
      </c>
      <c r="T425" s="16">
        <f t="shared" si="146"/>
        <v>87554.57</v>
      </c>
      <c r="U425" s="16">
        <f t="shared" si="146"/>
        <v>133528.61000000002</v>
      </c>
      <c r="V425" s="16">
        <f t="shared" si="146"/>
        <v>180053.48</v>
      </c>
      <c r="W425" s="16">
        <f t="shared" si="146"/>
        <v>223569.44</v>
      </c>
      <c r="X425" s="16">
        <f t="shared" si="146"/>
        <v>271925.74</v>
      </c>
      <c r="Y425" s="16">
        <f t="shared" si="146"/>
        <v>319110.76</v>
      </c>
      <c r="Z425" s="16">
        <f t="shared" si="146"/>
        <v>366325.5</v>
      </c>
      <c r="AA425" s="16">
        <f t="shared" si="146"/>
        <v>410180.22</v>
      </c>
      <c r="AB425" s="16">
        <f t="shared" si="146"/>
        <v>455698.93999999994</v>
      </c>
      <c r="AC425" s="16">
        <f t="shared" si="146"/>
        <v>500217.31999999995</v>
      </c>
      <c r="AD425" s="16">
        <f t="shared" si="146"/>
        <v>543411.43999999994</v>
      </c>
    </row>
    <row r="426" spans="1:30" x14ac:dyDescent="0.2">
      <c r="A426" s="392">
        <v>10300</v>
      </c>
      <c r="B426" s="392" t="s">
        <v>149</v>
      </c>
      <c r="C426" s="396">
        <f t="shared" ref="C426:N426" si="147">SUM(C398:C425)</f>
        <v>7629180.6200000001</v>
      </c>
      <c r="D426" s="396">
        <f t="shared" si="147"/>
        <v>7444940.2699999996</v>
      </c>
      <c r="E426" s="396">
        <f t="shared" si="147"/>
        <v>7635740.0000000009</v>
      </c>
      <c r="F426" s="396">
        <f t="shared" si="147"/>
        <v>7626830.919999999</v>
      </c>
      <c r="G426" s="396">
        <f t="shared" si="147"/>
        <v>6862200.5099999988</v>
      </c>
      <c r="H426" s="396">
        <f t="shared" si="147"/>
        <v>7631594.5199999986</v>
      </c>
      <c r="I426" s="396">
        <f t="shared" si="147"/>
        <v>7591776.8500000024</v>
      </c>
      <c r="J426" s="396">
        <f t="shared" si="147"/>
        <v>7759074.2200000007</v>
      </c>
      <c r="K426" s="396">
        <f t="shared" si="147"/>
        <v>7588941.8899999997</v>
      </c>
      <c r="L426" s="396">
        <f t="shared" si="147"/>
        <v>7698918.71</v>
      </c>
      <c r="M426" s="396">
        <f t="shared" si="147"/>
        <v>7620493.5100000016</v>
      </c>
      <c r="N426" s="396">
        <f t="shared" si="147"/>
        <v>7449013.54</v>
      </c>
      <c r="O426" s="396">
        <f>SUM(O398:O425)</f>
        <v>90538705.560000002</v>
      </c>
      <c r="Q426" s="392">
        <v>10300</v>
      </c>
      <c r="R426" s="392" t="s">
        <v>149</v>
      </c>
      <c r="S426" s="396">
        <f t="shared" ref="S426:AC426" si="148">SUM(S398:S425)</f>
        <v>7629180.6200000001</v>
      </c>
      <c r="T426" s="396">
        <f t="shared" si="148"/>
        <v>15074120.889999999</v>
      </c>
      <c r="U426" s="396">
        <f t="shared" si="148"/>
        <v>22709860.890000008</v>
      </c>
      <c r="V426" s="396">
        <f t="shared" si="148"/>
        <v>30336691.809999999</v>
      </c>
      <c r="W426" s="396">
        <f t="shared" si="148"/>
        <v>37198892.319999993</v>
      </c>
      <c r="X426" s="396">
        <f t="shared" si="148"/>
        <v>44830486.839999981</v>
      </c>
      <c r="Y426" s="396">
        <f t="shared" si="148"/>
        <v>52422263.68999999</v>
      </c>
      <c r="Z426" s="396">
        <f t="shared" si="148"/>
        <v>60181337.909999996</v>
      </c>
      <c r="AA426" s="396">
        <f t="shared" si="148"/>
        <v>67770279.799999997</v>
      </c>
      <c r="AB426" s="396">
        <f t="shared" si="148"/>
        <v>75469198.510000005</v>
      </c>
      <c r="AC426" s="396">
        <f t="shared" si="148"/>
        <v>83089692.020000011</v>
      </c>
      <c r="AD426" s="396">
        <f>SUM(AD398:AD425)</f>
        <v>90538705.560000002</v>
      </c>
    </row>
    <row r="428" spans="1:30" x14ac:dyDescent="0.2">
      <c r="A428" s="388" t="s">
        <v>144</v>
      </c>
      <c r="B428" s="388" t="s">
        <v>161</v>
      </c>
      <c r="C428" s="388" t="s">
        <v>0</v>
      </c>
      <c r="D428" s="388" t="s">
        <v>1</v>
      </c>
      <c r="E428" s="388" t="s">
        <v>2</v>
      </c>
      <c r="F428" s="388" t="s">
        <v>3</v>
      </c>
      <c r="G428" s="388" t="s">
        <v>4</v>
      </c>
      <c r="H428" s="388" t="s">
        <v>5</v>
      </c>
      <c r="I428" s="388" t="s">
        <v>6</v>
      </c>
      <c r="J428" s="388" t="s">
        <v>7</v>
      </c>
      <c r="K428" s="388" t="s">
        <v>8</v>
      </c>
      <c r="L428" s="388" t="s">
        <v>9</v>
      </c>
      <c r="M428" s="388" t="s">
        <v>10</v>
      </c>
      <c r="N428" s="388" t="s">
        <v>11</v>
      </c>
      <c r="O428" s="388" t="s">
        <v>55</v>
      </c>
      <c r="Q428" s="388" t="s">
        <v>73</v>
      </c>
      <c r="R428" s="388" t="s">
        <v>161</v>
      </c>
      <c r="S428" s="388" t="s">
        <v>74</v>
      </c>
      <c r="T428" s="388" t="s">
        <v>75</v>
      </c>
      <c r="U428" s="388" t="s">
        <v>76</v>
      </c>
      <c r="V428" s="388" t="s">
        <v>77</v>
      </c>
      <c r="W428" s="388" t="s">
        <v>78</v>
      </c>
      <c r="X428" s="388" t="s">
        <v>79</v>
      </c>
      <c r="Y428" s="388" t="s">
        <v>80</v>
      </c>
      <c r="Z428" s="388" t="s">
        <v>81</v>
      </c>
      <c r="AA428" s="388" t="s">
        <v>82</v>
      </c>
      <c r="AB428" s="388" t="s">
        <v>83</v>
      </c>
      <c r="AC428" s="388" t="s">
        <v>84</v>
      </c>
      <c r="AD428" s="388" t="s">
        <v>85</v>
      </c>
    </row>
    <row r="429" spans="1:30" x14ac:dyDescent="0.2">
      <c r="A429" s="389"/>
      <c r="B429" s="389" t="s">
        <v>46</v>
      </c>
      <c r="C429" s="387">
        <v>101662.26</v>
      </c>
      <c r="D429" s="387">
        <v>104675.92</v>
      </c>
      <c r="E429" s="387">
        <v>81481.31</v>
      </c>
      <c r="F429" s="387">
        <v>82921.97</v>
      </c>
      <c r="G429" s="387">
        <v>85300.07</v>
      </c>
      <c r="H429" s="387">
        <v>111742.12</v>
      </c>
      <c r="I429" s="387">
        <v>103201.9</v>
      </c>
      <c r="J429" s="387">
        <v>117812.39</v>
      </c>
      <c r="K429" s="387">
        <v>119074.76</v>
      </c>
      <c r="L429" s="387">
        <v>112932.99</v>
      </c>
      <c r="M429" s="387">
        <v>118347.77</v>
      </c>
      <c r="N429" s="387">
        <v>115266.77</v>
      </c>
      <c r="O429" s="393">
        <f>SUM(C429:N429)</f>
        <v>1254420.23</v>
      </c>
      <c r="Q429" s="389"/>
      <c r="R429" s="389" t="s">
        <v>46</v>
      </c>
      <c r="S429" s="387">
        <f>+C429</f>
        <v>101662.26</v>
      </c>
      <c r="T429" s="387">
        <f>+S429+D429</f>
        <v>206338.18</v>
      </c>
      <c r="U429" s="387">
        <f t="shared" ref="U429:AD444" si="149">+T429+E429</f>
        <v>287819.49</v>
      </c>
      <c r="V429" s="387">
        <f t="shared" si="149"/>
        <v>370741.45999999996</v>
      </c>
      <c r="W429" s="387">
        <f t="shared" si="149"/>
        <v>456041.52999999997</v>
      </c>
      <c r="X429" s="387">
        <f t="shared" si="149"/>
        <v>567783.64999999991</v>
      </c>
      <c r="Y429" s="387">
        <f t="shared" si="149"/>
        <v>670985.54999999993</v>
      </c>
      <c r="Z429" s="387">
        <f t="shared" si="149"/>
        <v>788797.94</v>
      </c>
      <c r="AA429" s="387">
        <f t="shared" si="149"/>
        <v>907872.7</v>
      </c>
      <c r="AB429" s="387">
        <f t="shared" si="149"/>
        <v>1020805.69</v>
      </c>
      <c r="AC429" s="387">
        <f t="shared" si="149"/>
        <v>1139153.46</v>
      </c>
      <c r="AD429" s="387">
        <f t="shared" si="149"/>
        <v>1254420.23</v>
      </c>
    </row>
    <row r="430" spans="1:30" x14ac:dyDescent="0.2">
      <c r="A430" s="390">
        <v>1004</v>
      </c>
      <c r="B430" s="390" t="s">
        <v>94</v>
      </c>
      <c r="C430" s="11">
        <v>31274.03</v>
      </c>
      <c r="D430" s="11">
        <v>23886.11</v>
      </c>
      <c r="E430" s="11">
        <v>28050.79</v>
      </c>
      <c r="F430" s="11">
        <v>22490.69</v>
      </c>
      <c r="G430" s="11">
        <v>18174.03</v>
      </c>
      <c r="H430" s="11">
        <v>30570.74</v>
      </c>
      <c r="I430" s="11">
        <v>25131.31</v>
      </c>
      <c r="J430" s="11">
        <v>29980</v>
      </c>
      <c r="K430" s="11">
        <v>29676.639999999999</v>
      </c>
      <c r="L430" s="11">
        <v>30878.67</v>
      </c>
      <c r="M430" s="11">
        <v>26882.41</v>
      </c>
      <c r="N430" s="11">
        <v>32616.76</v>
      </c>
      <c r="O430" s="394">
        <f t="shared" ref="O430:O456" si="150">SUM(C430:N430)</f>
        <v>329612.17999999993</v>
      </c>
      <c r="Q430" s="390">
        <v>1004</v>
      </c>
      <c r="R430" s="390" t="s">
        <v>94</v>
      </c>
      <c r="S430" s="11">
        <f t="shared" ref="S430:S456" si="151">+C430</f>
        <v>31274.03</v>
      </c>
      <c r="T430" s="11">
        <f t="shared" ref="T430:AD445" si="152">+S430+D430</f>
        <v>55160.14</v>
      </c>
      <c r="U430" s="11">
        <f t="shared" si="149"/>
        <v>83210.929999999993</v>
      </c>
      <c r="V430" s="11">
        <f t="shared" si="149"/>
        <v>105701.62</v>
      </c>
      <c r="W430" s="11">
        <f t="shared" si="149"/>
        <v>123875.65</v>
      </c>
      <c r="X430" s="11">
        <f t="shared" si="149"/>
        <v>154446.38999999998</v>
      </c>
      <c r="Y430" s="11">
        <f t="shared" si="149"/>
        <v>179577.69999999998</v>
      </c>
      <c r="Z430" s="11">
        <f t="shared" si="149"/>
        <v>209557.69999999998</v>
      </c>
      <c r="AA430" s="11">
        <f t="shared" si="149"/>
        <v>239234.33999999997</v>
      </c>
      <c r="AB430" s="11">
        <f t="shared" si="149"/>
        <v>270113.00999999995</v>
      </c>
      <c r="AC430" s="11">
        <f t="shared" si="149"/>
        <v>296995.41999999993</v>
      </c>
      <c r="AD430" s="11">
        <f t="shared" si="149"/>
        <v>329612.17999999993</v>
      </c>
    </row>
    <row r="431" spans="1:30" x14ac:dyDescent="0.2">
      <c r="A431" s="390">
        <v>1005</v>
      </c>
      <c r="B431" s="390" t="s">
        <v>13</v>
      </c>
      <c r="C431" s="11">
        <v>5493.2</v>
      </c>
      <c r="D431" s="11">
        <v>4163.2299999999996</v>
      </c>
      <c r="E431" s="11">
        <v>2863.09</v>
      </c>
      <c r="F431" s="11">
        <v>2125.65</v>
      </c>
      <c r="G431" s="11">
        <v>2713.91</v>
      </c>
      <c r="H431" s="11">
        <v>4973.1400000000003</v>
      </c>
      <c r="I431" s="11">
        <v>4598.0200000000004</v>
      </c>
      <c r="J431" s="11">
        <v>5245.95</v>
      </c>
      <c r="K431" s="11">
        <v>4649.16</v>
      </c>
      <c r="L431" s="11">
        <v>4981.67</v>
      </c>
      <c r="M431" s="11">
        <v>3911.72</v>
      </c>
      <c r="N431" s="11">
        <v>5045.6000000000004</v>
      </c>
      <c r="O431" s="394">
        <f t="shared" si="150"/>
        <v>50764.340000000004</v>
      </c>
      <c r="Q431" s="390">
        <v>1005</v>
      </c>
      <c r="R431" s="390" t="s">
        <v>13</v>
      </c>
      <c r="S431" s="11">
        <f t="shared" si="151"/>
        <v>5493.2</v>
      </c>
      <c r="T431" s="11">
        <f t="shared" si="152"/>
        <v>9656.43</v>
      </c>
      <c r="U431" s="11">
        <f t="shared" si="149"/>
        <v>12519.52</v>
      </c>
      <c r="V431" s="11">
        <f t="shared" si="149"/>
        <v>14645.17</v>
      </c>
      <c r="W431" s="11">
        <f t="shared" si="149"/>
        <v>17359.080000000002</v>
      </c>
      <c r="X431" s="11">
        <f t="shared" si="149"/>
        <v>22332.22</v>
      </c>
      <c r="Y431" s="11">
        <f t="shared" si="149"/>
        <v>26930.240000000002</v>
      </c>
      <c r="Z431" s="11">
        <f t="shared" si="149"/>
        <v>32176.190000000002</v>
      </c>
      <c r="AA431" s="11">
        <f t="shared" si="149"/>
        <v>36825.350000000006</v>
      </c>
      <c r="AB431" s="11">
        <f t="shared" si="149"/>
        <v>41807.020000000004</v>
      </c>
      <c r="AC431" s="11">
        <f t="shared" si="149"/>
        <v>45718.740000000005</v>
      </c>
      <c r="AD431" s="11">
        <f t="shared" si="149"/>
        <v>50764.340000000004</v>
      </c>
    </row>
    <row r="432" spans="1:30" x14ac:dyDescent="0.2">
      <c r="A432" s="390">
        <v>1006</v>
      </c>
      <c r="B432" s="390" t="s">
        <v>14</v>
      </c>
      <c r="C432" s="11">
        <v>7303.95</v>
      </c>
      <c r="D432" s="11">
        <v>5860.33</v>
      </c>
      <c r="E432" s="11">
        <v>5856.59</v>
      </c>
      <c r="F432" s="11">
        <v>4120.5200000000004</v>
      </c>
      <c r="G432" s="11">
        <v>4712.97</v>
      </c>
      <c r="H432" s="11">
        <v>7367.67</v>
      </c>
      <c r="I432" s="11">
        <v>7416.44</v>
      </c>
      <c r="J432" s="11">
        <v>9302.48</v>
      </c>
      <c r="K432" s="11">
        <v>9193.73</v>
      </c>
      <c r="L432" s="11">
        <v>8513.75</v>
      </c>
      <c r="M432" s="11">
        <v>6957.68</v>
      </c>
      <c r="N432" s="11">
        <v>5512.63</v>
      </c>
      <c r="O432" s="394">
        <f t="shared" si="150"/>
        <v>82118.739999999991</v>
      </c>
      <c r="Q432" s="390">
        <v>1006</v>
      </c>
      <c r="R432" s="390" t="s">
        <v>14</v>
      </c>
      <c r="S432" s="11">
        <f t="shared" si="151"/>
        <v>7303.95</v>
      </c>
      <c r="T432" s="11">
        <f t="shared" si="152"/>
        <v>13164.279999999999</v>
      </c>
      <c r="U432" s="11">
        <f t="shared" si="149"/>
        <v>19020.87</v>
      </c>
      <c r="V432" s="11">
        <f t="shared" si="149"/>
        <v>23141.39</v>
      </c>
      <c r="W432" s="11">
        <f t="shared" si="149"/>
        <v>27854.36</v>
      </c>
      <c r="X432" s="11">
        <f t="shared" si="149"/>
        <v>35222.03</v>
      </c>
      <c r="Y432" s="11">
        <f t="shared" si="149"/>
        <v>42638.47</v>
      </c>
      <c r="Z432" s="11">
        <f t="shared" si="149"/>
        <v>51940.95</v>
      </c>
      <c r="AA432" s="11">
        <f t="shared" si="149"/>
        <v>61134.679999999993</v>
      </c>
      <c r="AB432" s="11">
        <f t="shared" si="149"/>
        <v>69648.429999999993</v>
      </c>
      <c r="AC432" s="11">
        <f t="shared" si="149"/>
        <v>76606.109999999986</v>
      </c>
      <c r="AD432" s="11">
        <f t="shared" si="149"/>
        <v>82118.739999999991</v>
      </c>
    </row>
    <row r="433" spans="1:30" x14ac:dyDescent="0.2">
      <c r="A433" s="390">
        <v>1007</v>
      </c>
      <c r="B433" s="390" t="s">
        <v>15</v>
      </c>
      <c r="C433" s="11">
        <v>10633.59</v>
      </c>
      <c r="D433" s="11">
        <v>8173.86</v>
      </c>
      <c r="E433" s="11">
        <v>7528.91</v>
      </c>
      <c r="F433" s="11">
        <v>5031.68</v>
      </c>
      <c r="G433" s="11">
        <v>5717.86</v>
      </c>
      <c r="H433" s="11">
        <v>8432.57</v>
      </c>
      <c r="I433" s="11">
        <v>9201.23</v>
      </c>
      <c r="J433" s="11">
        <v>11585.99</v>
      </c>
      <c r="K433" s="11">
        <v>11466</v>
      </c>
      <c r="L433" s="11">
        <v>11987.19</v>
      </c>
      <c r="M433" s="11">
        <v>9564.9500000000007</v>
      </c>
      <c r="N433" s="11">
        <v>11094.79</v>
      </c>
      <c r="O433" s="394">
        <f t="shared" si="150"/>
        <v>110418.62</v>
      </c>
      <c r="Q433" s="390">
        <v>1007</v>
      </c>
      <c r="R433" s="390" t="s">
        <v>15</v>
      </c>
      <c r="S433" s="11">
        <f t="shared" si="151"/>
        <v>10633.59</v>
      </c>
      <c r="T433" s="11">
        <f t="shared" si="152"/>
        <v>18807.45</v>
      </c>
      <c r="U433" s="11">
        <f t="shared" si="149"/>
        <v>26336.36</v>
      </c>
      <c r="V433" s="11">
        <f t="shared" si="149"/>
        <v>31368.04</v>
      </c>
      <c r="W433" s="11">
        <f t="shared" si="149"/>
        <v>37085.9</v>
      </c>
      <c r="X433" s="11">
        <f t="shared" si="149"/>
        <v>45518.47</v>
      </c>
      <c r="Y433" s="11">
        <f t="shared" si="149"/>
        <v>54719.7</v>
      </c>
      <c r="Z433" s="11">
        <f t="shared" si="149"/>
        <v>66305.69</v>
      </c>
      <c r="AA433" s="11">
        <f t="shared" si="149"/>
        <v>77771.69</v>
      </c>
      <c r="AB433" s="11">
        <f t="shared" si="149"/>
        <v>89758.88</v>
      </c>
      <c r="AC433" s="11">
        <f t="shared" si="149"/>
        <v>99323.83</v>
      </c>
      <c r="AD433" s="11">
        <f t="shared" si="149"/>
        <v>110418.62</v>
      </c>
    </row>
    <row r="434" spans="1:30" x14ac:dyDescent="0.2">
      <c r="A434" s="390">
        <v>1008</v>
      </c>
      <c r="B434" s="390" t="s">
        <v>16</v>
      </c>
      <c r="C434" s="11">
        <v>3975.06</v>
      </c>
      <c r="D434" s="11">
        <v>3344.19</v>
      </c>
      <c r="E434" s="11">
        <v>3143.84</v>
      </c>
      <c r="F434" s="11">
        <v>1873.56</v>
      </c>
      <c r="G434" s="11">
        <v>1911.93</v>
      </c>
      <c r="H434" s="11">
        <v>3416.66</v>
      </c>
      <c r="I434" s="11">
        <v>3604.21</v>
      </c>
      <c r="J434" s="11">
        <v>4196.7299999999996</v>
      </c>
      <c r="K434" s="11">
        <v>4316.08</v>
      </c>
      <c r="L434" s="11">
        <v>4597.42</v>
      </c>
      <c r="M434" s="11">
        <v>4269.2</v>
      </c>
      <c r="N434" s="11">
        <v>4435.4399999999996</v>
      </c>
      <c r="O434" s="394">
        <f t="shared" si="150"/>
        <v>43084.319999999992</v>
      </c>
      <c r="Q434" s="390">
        <v>1008</v>
      </c>
      <c r="R434" s="390" t="s">
        <v>16</v>
      </c>
      <c r="S434" s="11">
        <f t="shared" si="151"/>
        <v>3975.06</v>
      </c>
      <c r="T434" s="11">
        <f t="shared" si="152"/>
        <v>7319.25</v>
      </c>
      <c r="U434" s="11">
        <f t="shared" si="149"/>
        <v>10463.09</v>
      </c>
      <c r="V434" s="11">
        <f t="shared" si="149"/>
        <v>12336.65</v>
      </c>
      <c r="W434" s="11">
        <f t="shared" si="149"/>
        <v>14248.58</v>
      </c>
      <c r="X434" s="11">
        <f t="shared" si="149"/>
        <v>17665.239999999998</v>
      </c>
      <c r="Y434" s="11">
        <f t="shared" si="149"/>
        <v>21269.449999999997</v>
      </c>
      <c r="Z434" s="11">
        <f t="shared" si="149"/>
        <v>25466.179999999997</v>
      </c>
      <c r="AA434" s="11">
        <f t="shared" si="149"/>
        <v>29782.259999999995</v>
      </c>
      <c r="AB434" s="11">
        <f t="shared" si="149"/>
        <v>34379.679999999993</v>
      </c>
      <c r="AC434" s="11">
        <f t="shared" si="149"/>
        <v>38648.87999999999</v>
      </c>
      <c r="AD434" s="11">
        <f t="shared" si="149"/>
        <v>43084.319999999992</v>
      </c>
    </row>
    <row r="435" spans="1:30" x14ac:dyDescent="0.2">
      <c r="A435" s="390">
        <v>1009</v>
      </c>
      <c r="B435" s="390" t="s">
        <v>17</v>
      </c>
      <c r="C435" s="11">
        <v>6100.33</v>
      </c>
      <c r="D435" s="11">
        <v>4570.4799999999996</v>
      </c>
      <c r="E435" s="11">
        <v>4390.5</v>
      </c>
      <c r="F435" s="11">
        <v>2568.1999999999998</v>
      </c>
      <c r="G435" s="11">
        <v>2110.73</v>
      </c>
      <c r="H435" s="11">
        <v>4390.5</v>
      </c>
      <c r="I435" s="11">
        <v>4694.21</v>
      </c>
      <c r="J435" s="11">
        <v>6122.81</v>
      </c>
      <c r="K435" s="11">
        <v>8012.63</v>
      </c>
      <c r="L435" s="11">
        <v>7498.93</v>
      </c>
      <c r="M435" s="11">
        <v>6419.04</v>
      </c>
      <c r="N435" s="11">
        <v>7090.22</v>
      </c>
      <c r="O435" s="394">
        <f t="shared" si="150"/>
        <v>63968.579999999994</v>
      </c>
      <c r="Q435" s="390">
        <v>1009</v>
      </c>
      <c r="R435" s="390" t="s">
        <v>17</v>
      </c>
      <c r="S435" s="11">
        <f t="shared" si="151"/>
        <v>6100.33</v>
      </c>
      <c r="T435" s="11">
        <f t="shared" si="152"/>
        <v>10670.81</v>
      </c>
      <c r="U435" s="11">
        <f t="shared" si="149"/>
        <v>15061.31</v>
      </c>
      <c r="V435" s="11">
        <f t="shared" si="149"/>
        <v>17629.509999999998</v>
      </c>
      <c r="W435" s="11">
        <f t="shared" si="149"/>
        <v>19740.239999999998</v>
      </c>
      <c r="X435" s="11">
        <f t="shared" si="149"/>
        <v>24130.739999999998</v>
      </c>
      <c r="Y435" s="11">
        <f t="shared" si="149"/>
        <v>28824.949999999997</v>
      </c>
      <c r="Z435" s="11">
        <f t="shared" si="149"/>
        <v>34947.759999999995</v>
      </c>
      <c r="AA435" s="11">
        <f t="shared" si="149"/>
        <v>42960.389999999992</v>
      </c>
      <c r="AB435" s="11">
        <f t="shared" si="149"/>
        <v>50459.319999999992</v>
      </c>
      <c r="AC435" s="11">
        <f t="shared" si="149"/>
        <v>56878.359999999993</v>
      </c>
      <c r="AD435" s="11">
        <f t="shared" si="149"/>
        <v>63968.579999999994</v>
      </c>
    </row>
    <row r="436" spans="1:30" x14ac:dyDescent="0.2">
      <c r="A436" s="390">
        <v>1010</v>
      </c>
      <c r="B436" s="390" t="s">
        <v>19</v>
      </c>
      <c r="C436" s="11">
        <v>6494.03</v>
      </c>
      <c r="D436" s="11">
        <v>4562.99</v>
      </c>
      <c r="E436" s="11">
        <v>3719.33</v>
      </c>
      <c r="F436" s="11">
        <v>3235.61</v>
      </c>
      <c r="G436" s="11">
        <v>2676.93</v>
      </c>
      <c r="H436" s="11">
        <v>3910.55</v>
      </c>
      <c r="I436" s="11">
        <v>4540.4799999999996</v>
      </c>
      <c r="J436" s="11">
        <v>6370.28</v>
      </c>
      <c r="K436" s="11">
        <v>5804.11</v>
      </c>
      <c r="L436" s="11">
        <v>5946.59</v>
      </c>
      <c r="M436" s="11">
        <v>4330.5</v>
      </c>
      <c r="N436" s="11">
        <v>4735.45</v>
      </c>
      <c r="O436" s="394">
        <f t="shared" si="150"/>
        <v>56326.849999999991</v>
      </c>
      <c r="Q436" s="390">
        <v>1010</v>
      </c>
      <c r="R436" s="390" t="s">
        <v>19</v>
      </c>
      <c r="S436" s="11">
        <f t="shared" si="151"/>
        <v>6494.03</v>
      </c>
      <c r="T436" s="11">
        <f t="shared" si="152"/>
        <v>11057.02</v>
      </c>
      <c r="U436" s="11">
        <f t="shared" si="149"/>
        <v>14776.35</v>
      </c>
      <c r="V436" s="11">
        <f t="shared" si="149"/>
        <v>18011.96</v>
      </c>
      <c r="W436" s="11">
        <f t="shared" si="149"/>
        <v>20688.89</v>
      </c>
      <c r="X436" s="11">
        <f t="shared" si="149"/>
        <v>24599.439999999999</v>
      </c>
      <c r="Y436" s="11">
        <f t="shared" si="149"/>
        <v>29139.919999999998</v>
      </c>
      <c r="Z436" s="11">
        <f t="shared" si="149"/>
        <v>35510.199999999997</v>
      </c>
      <c r="AA436" s="11">
        <f t="shared" si="149"/>
        <v>41314.31</v>
      </c>
      <c r="AB436" s="11">
        <f t="shared" si="149"/>
        <v>47260.899999999994</v>
      </c>
      <c r="AC436" s="11">
        <f t="shared" si="149"/>
        <v>51591.399999999994</v>
      </c>
      <c r="AD436" s="11">
        <f t="shared" si="149"/>
        <v>56326.849999999991</v>
      </c>
    </row>
    <row r="437" spans="1:30" x14ac:dyDescent="0.2">
      <c r="A437" s="390">
        <v>1011</v>
      </c>
      <c r="B437" s="390" t="s">
        <v>20</v>
      </c>
      <c r="C437" s="11">
        <v>8872.91</v>
      </c>
      <c r="D437" s="11">
        <v>7031.43</v>
      </c>
      <c r="E437" s="11">
        <v>6021.16</v>
      </c>
      <c r="F437" s="11">
        <v>3761.93</v>
      </c>
      <c r="G437" s="11">
        <v>3497.65</v>
      </c>
      <c r="H437" s="11">
        <v>6204.46</v>
      </c>
      <c r="I437" s="11">
        <v>8975.2199999999993</v>
      </c>
      <c r="J437" s="11">
        <v>10650.46</v>
      </c>
      <c r="K437" s="11">
        <v>7432.12</v>
      </c>
      <c r="L437" s="11">
        <v>6779.93</v>
      </c>
      <c r="M437" s="11">
        <v>6822.54</v>
      </c>
      <c r="N437" s="11">
        <v>7120.94</v>
      </c>
      <c r="O437" s="394">
        <f t="shared" si="150"/>
        <v>83170.75</v>
      </c>
      <c r="Q437" s="390">
        <v>1011</v>
      </c>
      <c r="R437" s="390" t="s">
        <v>20</v>
      </c>
      <c r="S437" s="11">
        <f t="shared" si="151"/>
        <v>8872.91</v>
      </c>
      <c r="T437" s="11">
        <f t="shared" si="152"/>
        <v>15904.34</v>
      </c>
      <c r="U437" s="11">
        <f t="shared" si="149"/>
        <v>21925.5</v>
      </c>
      <c r="V437" s="11">
        <f t="shared" si="149"/>
        <v>25687.43</v>
      </c>
      <c r="W437" s="11">
        <f t="shared" si="149"/>
        <v>29185.08</v>
      </c>
      <c r="X437" s="11">
        <f t="shared" si="149"/>
        <v>35389.54</v>
      </c>
      <c r="Y437" s="11">
        <f t="shared" si="149"/>
        <v>44364.76</v>
      </c>
      <c r="Z437" s="11">
        <f t="shared" si="149"/>
        <v>55015.22</v>
      </c>
      <c r="AA437" s="11">
        <f t="shared" si="149"/>
        <v>62447.340000000004</v>
      </c>
      <c r="AB437" s="11">
        <f t="shared" si="149"/>
        <v>69227.27</v>
      </c>
      <c r="AC437" s="11">
        <f t="shared" si="149"/>
        <v>76049.81</v>
      </c>
      <c r="AD437" s="11">
        <f t="shared" si="149"/>
        <v>83170.75</v>
      </c>
    </row>
    <row r="438" spans="1:30" ht="14.25" customHeight="1" x14ac:dyDescent="0.2">
      <c r="A438" s="390">
        <v>1012</v>
      </c>
      <c r="B438" s="390" t="s">
        <v>21</v>
      </c>
      <c r="C438" s="11">
        <v>13277.05</v>
      </c>
      <c r="D438" s="11">
        <v>10378.61</v>
      </c>
      <c r="E438" s="11">
        <v>9456.2000000000007</v>
      </c>
      <c r="F438" s="11">
        <v>6659.02</v>
      </c>
      <c r="G438" s="11">
        <v>7532.66</v>
      </c>
      <c r="H438" s="11">
        <v>11226.02</v>
      </c>
      <c r="I438" s="11">
        <v>12392.14</v>
      </c>
      <c r="J438" s="11">
        <v>18114.03</v>
      </c>
      <c r="K438" s="11">
        <v>13749.51</v>
      </c>
      <c r="L438" s="11">
        <v>15421.82</v>
      </c>
      <c r="M438" s="11">
        <v>12365.9</v>
      </c>
      <c r="N438" s="11">
        <v>14735.65</v>
      </c>
      <c r="O438" s="394">
        <f t="shared" si="150"/>
        <v>145308.60999999999</v>
      </c>
      <c r="Q438" s="390">
        <v>1012</v>
      </c>
      <c r="R438" s="390" t="s">
        <v>21</v>
      </c>
      <c r="S438" s="11">
        <f t="shared" si="151"/>
        <v>13277.05</v>
      </c>
      <c r="T438" s="11">
        <f t="shared" si="152"/>
        <v>23655.66</v>
      </c>
      <c r="U438" s="11">
        <f t="shared" si="149"/>
        <v>33111.86</v>
      </c>
      <c r="V438" s="11">
        <f t="shared" si="149"/>
        <v>39770.880000000005</v>
      </c>
      <c r="W438" s="11">
        <f t="shared" si="149"/>
        <v>47303.540000000008</v>
      </c>
      <c r="X438" s="11">
        <f t="shared" si="149"/>
        <v>58529.560000000012</v>
      </c>
      <c r="Y438" s="11">
        <f t="shared" si="149"/>
        <v>70921.700000000012</v>
      </c>
      <c r="Z438" s="11">
        <f t="shared" si="149"/>
        <v>89035.73000000001</v>
      </c>
      <c r="AA438" s="11">
        <f t="shared" si="149"/>
        <v>102785.24</v>
      </c>
      <c r="AB438" s="11">
        <f t="shared" si="149"/>
        <v>118207.06</v>
      </c>
      <c r="AC438" s="11">
        <f t="shared" si="149"/>
        <v>130572.95999999999</v>
      </c>
      <c r="AD438" s="11">
        <f t="shared" si="149"/>
        <v>145308.60999999999</v>
      </c>
    </row>
    <row r="439" spans="1:30" x14ac:dyDescent="0.2">
      <c r="A439" s="390">
        <v>1013</v>
      </c>
      <c r="B439" s="390" t="s">
        <v>22</v>
      </c>
      <c r="C439" s="11">
        <v>2110.73</v>
      </c>
      <c r="D439" s="11">
        <v>1417.08</v>
      </c>
      <c r="E439" s="11">
        <v>1458.32</v>
      </c>
      <c r="F439" s="11">
        <v>1330.82</v>
      </c>
      <c r="G439" s="11">
        <v>1248.33</v>
      </c>
      <c r="H439" s="11">
        <v>2373.21</v>
      </c>
      <c r="I439" s="11">
        <v>2481.9499999999998</v>
      </c>
      <c r="J439" s="11">
        <v>2909.42</v>
      </c>
      <c r="K439" s="11">
        <v>2778.17</v>
      </c>
      <c r="L439" s="11">
        <v>2935.65</v>
      </c>
      <c r="M439" s="11">
        <v>2403.21</v>
      </c>
      <c r="N439" s="11">
        <v>2789.42</v>
      </c>
      <c r="O439" s="394">
        <f t="shared" si="150"/>
        <v>26236.309999999998</v>
      </c>
      <c r="Q439" s="390">
        <v>1013</v>
      </c>
      <c r="R439" s="390" t="s">
        <v>22</v>
      </c>
      <c r="S439" s="11">
        <f t="shared" si="151"/>
        <v>2110.73</v>
      </c>
      <c r="T439" s="11">
        <f t="shared" si="152"/>
        <v>3527.81</v>
      </c>
      <c r="U439" s="11">
        <f t="shared" si="149"/>
        <v>4986.13</v>
      </c>
      <c r="V439" s="11">
        <f t="shared" si="149"/>
        <v>6316.95</v>
      </c>
      <c r="W439" s="11">
        <f t="shared" si="149"/>
        <v>7565.28</v>
      </c>
      <c r="X439" s="11">
        <f t="shared" si="149"/>
        <v>9938.49</v>
      </c>
      <c r="Y439" s="11">
        <f t="shared" si="149"/>
        <v>12420.439999999999</v>
      </c>
      <c r="Z439" s="11">
        <f t="shared" si="149"/>
        <v>15329.859999999999</v>
      </c>
      <c r="AA439" s="11">
        <f t="shared" si="149"/>
        <v>18108.03</v>
      </c>
      <c r="AB439" s="11">
        <f t="shared" si="149"/>
        <v>21043.68</v>
      </c>
      <c r="AC439" s="11">
        <f t="shared" si="149"/>
        <v>23446.89</v>
      </c>
      <c r="AD439" s="11">
        <f t="shared" si="149"/>
        <v>26236.309999999998</v>
      </c>
    </row>
    <row r="440" spans="1:30" x14ac:dyDescent="0.2">
      <c r="A440" s="390">
        <v>1014</v>
      </c>
      <c r="B440" s="390" t="s">
        <v>23</v>
      </c>
      <c r="C440" s="11">
        <v>11256.02</v>
      </c>
      <c r="D440" s="11">
        <v>11019.8</v>
      </c>
      <c r="E440" s="11">
        <v>11402.25</v>
      </c>
      <c r="F440" s="11">
        <v>11349.77</v>
      </c>
      <c r="G440" s="11">
        <v>1863.27</v>
      </c>
      <c r="H440" s="11">
        <v>8680.0300000000007</v>
      </c>
      <c r="I440" s="11">
        <v>10719.83</v>
      </c>
      <c r="J440" s="11">
        <v>12992.07</v>
      </c>
      <c r="K440" s="11">
        <v>11166.04</v>
      </c>
      <c r="L440" s="11">
        <v>12845.86</v>
      </c>
      <c r="M440" s="11">
        <v>9924.91</v>
      </c>
      <c r="N440" s="11">
        <v>11372.25</v>
      </c>
      <c r="O440" s="394">
        <f t="shared" si="150"/>
        <v>124592.09999999999</v>
      </c>
      <c r="Q440" s="390">
        <v>1014</v>
      </c>
      <c r="R440" s="390" t="s">
        <v>23</v>
      </c>
      <c r="S440" s="11">
        <f t="shared" si="151"/>
        <v>11256.02</v>
      </c>
      <c r="T440" s="11">
        <f t="shared" si="152"/>
        <v>22275.82</v>
      </c>
      <c r="U440" s="11">
        <f t="shared" si="149"/>
        <v>33678.07</v>
      </c>
      <c r="V440" s="11">
        <f t="shared" si="149"/>
        <v>45027.839999999997</v>
      </c>
      <c r="W440" s="11">
        <f t="shared" si="149"/>
        <v>46891.109999999993</v>
      </c>
      <c r="X440" s="11">
        <f t="shared" si="149"/>
        <v>55571.139999999992</v>
      </c>
      <c r="Y440" s="11">
        <f t="shared" si="149"/>
        <v>66290.969999999987</v>
      </c>
      <c r="Z440" s="11">
        <f t="shared" si="149"/>
        <v>79283.039999999979</v>
      </c>
      <c r="AA440" s="11">
        <f t="shared" si="149"/>
        <v>90449.079999999987</v>
      </c>
      <c r="AB440" s="11">
        <f t="shared" si="149"/>
        <v>103294.93999999999</v>
      </c>
      <c r="AC440" s="11">
        <f t="shared" si="149"/>
        <v>113219.84999999999</v>
      </c>
      <c r="AD440" s="11">
        <f t="shared" si="149"/>
        <v>124592.09999999999</v>
      </c>
    </row>
    <row r="441" spans="1:30" x14ac:dyDescent="0.2">
      <c r="A441" s="390">
        <v>1015</v>
      </c>
      <c r="B441" s="390" t="s">
        <v>24</v>
      </c>
      <c r="C441" s="11">
        <v>7352.68</v>
      </c>
      <c r="D441" s="11">
        <v>6715.26</v>
      </c>
      <c r="E441" s="11">
        <v>5151.66</v>
      </c>
      <c r="F441" s="11">
        <v>6182.81</v>
      </c>
      <c r="G441" s="11">
        <v>6314.04</v>
      </c>
      <c r="H441" s="11">
        <v>7960.12</v>
      </c>
      <c r="I441" s="11">
        <v>6985.21</v>
      </c>
      <c r="J441" s="11">
        <v>8001.37</v>
      </c>
      <c r="K441" s="11">
        <v>7705.14</v>
      </c>
      <c r="L441" s="11">
        <v>7502.68</v>
      </c>
      <c r="M441" s="11">
        <v>8271.34</v>
      </c>
      <c r="N441" s="11">
        <v>8297.58</v>
      </c>
      <c r="O441" s="394">
        <f t="shared" si="150"/>
        <v>86439.89</v>
      </c>
      <c r="Q441" s="390">
        <v>1015</v>
      </c>
      <c r="R441" s="390" t="s">
        <v>24</v>
      </c>
      <c r="S441" s="11">
        <f t="shared" si="151"/>
        <v>7352.68</v>
      </c>
      <c r="T441" s="11">
        <f t="shared" si="152"/>
        <v>14067.94</v>
      </c>
      <c r="U441" s="11">
        <f t="shared" si="149"/>
        <v>19219.599999999999</v>
      </c>
      <c r="V441" s="11">
        <f t="shared" si="149"/>
        <v>25402.41</v>
      </c>
      <c r="W441" s="11">
        <f t="shared" si="149"/>
        <v>31716.45</v>
      </c>
      <c r="X441" s="11">
        <f t="shared" si="149"/>
        <v>39676.57</v>
      </c>
      <c r="Y441" s="11">
        <f t="shared" si="149"/>
        <v>46661.78</v>
      </c>
      <c r="Z441" s="11">
        <f t="shared" si="149"/>
        <v>54663.15</v>
      </c>
      <c r="AA441" s="11">
        <f t="shared" si="149"/>
        <v>62368.29</v>
      </c>
      <c r="AB441" s="11">
        <f t="shared" si="149"/>
        <v>69870.97</v>
      </c>
      <c r="AC441" s="11">
        <f t="shared" si="149"/>
        <v>78142.31</v>
      </c>
      <c r="AD441" s="11">
        <f t="shared" si="149"/>
        <v>86439.89</v>
      </c>
    </row>
    <row r="442" spans="1:30" x14ac:dyDescent="0.2">
      <c r="A442" s="390">
        <v>1016</v>
      </c>
      <c r="B442" s="390" t="s">
        <v>25</v>
      </c>
      <c r="C442" s="11">
        <v>7290.9</v>
      </c>
      <c r="D442" s="11">
        <v>5296.27</v>
      </c>
      <c r="E442" s="11">
        <v>5185.66</v>
      </c>
      <c r="F442" s="11">
        <v>3387.71</v>
      </c>
      <c r="G442" s="11">
        <v>3934.25</v>
      </c>
      <c r="H442" s="11">
        <v>6873.62</v>
      </c>
      <c r="I442" s="11">
        <v>6826.55</v>
      </c>
      <c r="J442" s="11">
        <v>8141.66</v>
      </c>
      <c r="K442" s="11">
        <v>7600.07</v>
      </c>
      <c r="L442" s="11">
        <v>6674.96</v>
      </c>
      <c r="M442" s="11">
        <v>6207.9</v>
      </c>
      <c r="N442" s="11">
        <v>7405.84</v>
      </c>
      <c r="O442" s="394">
        <f t="shared" si="150"/>
        <v>74825.389999999985</v>
      </c>
      <c r="Q442" s="390">
        <v>1016</v>
      </c>
      <c r="R442" s="390" t="s">
        <v>25</v>
      </c>
      <c r="S442" s="11">
        <f t="shared" si="151"/>
        <v>7290.9</v>
      </c>
      <c r="T442" s="11">
        <f t="shared" si="152"/>
        <v>12587.17</v>
      </c>
      <c r="U442" s="11">
        <f t="shared" si="149"/>
        <v>17772.830000000002</v>
      </c>
      <c r="V442" s="11">
        <f t="shared" si="149"/>
        <v>21160.54</v>
      </c>
      <c r="W442" s="11">
        <f t="shared" si="149"/>
        <v>25094.79</v>
      </c>
      <c r="X442" s="11">
        <f t="shared" si="149"/>
        <v>31968.41</v>
      </c>
      <c r="Y442" s="11">
        <f t="shared" si="149"/>
        <v>38794.959999999999</v>
      </c>
      <c r="Z442" s="11">
        <f t="shared" si="149"/>
        <v>46936.619999999995</v>
      </c>
      <c r="AA442" s="11">
        <f t="shared" si="149"/>
        <v>54536.689999999995</v>
      </c>
      <c r="AB442" s="11">
        <f t="shared" si="149"/>
        <v>61211.649999999994</v>
      </c>
      <c r="AC442" s="11">
        <f t="shared" si="149"/>
        <v>67419.549999999988</v>
      </c>
      <c r="AD442" s="11">
        <f t="shared" si="149"/>
        <v>74825.389999999985</v>
      </c>
    </row>
    <row r="443" spans="1:30" x14ac:dyDescent="0.2">
      <c r="A443" s="390">
        <v>1017</v>
      </c>
      <c r="B443" s="390" t="s">
        <v>26</v>
      </c>
      <c r="C443" s="11">
        <v>8571.31</v>
      </c>
      <c r="D443" s="11">
        <v>6512.79</v>
      </c>
      <c r="E443" s="11">
        <v>5054.1899999999996</v>
      </c>
      <c r="F443" s="11">
        <v>4656.72</v>
      </c>
      <c r="G443" s="11">
        <v>5466.64</v>
      </c>
      <c r="H443" s="11">
        <v>8327.57</v>
      </c>
      <c r="I443" s="11">
        <v>8845.0300000000007</v>
      </c>
      <c r="J443" s="11">
        <v>8646.2999999999993</v>
      </c>
      <c r="K443" s="11">
        <v>8496.31</v>
      </c>
      <c r="L443" s="11">
        <v>8477.56</v>
      </c>
      <c r="M443" s="11">
        <v>8586.31</v>
      </c>
      <c r="N443" s="11">
        <v>9523.7000000000007</v>
      </c>
      <c r="O443" s="394">
        <f t="shared" si="150"/>
        <v>91164.43</v>
      </c>
      <c r="Q443" s="390">
        <v>1017</v>
      </c>
      <c r="R443" s="390" t="s">
        <v>26</v>
      </c>
      <c r="S443" s="11">
        <f t="shared" si="151"/>
        <v>8571.31</v>
      </c>
      <c r="T443" s="11">
        <f t="shared" si="152"/>
        <v>15084.099999999999</v>
      </c>
      <c r="U443" s="11">
        <f t="shared" si="149"/>
        <v>20138.289999999997</v>
      </c>
      <c r="V443" s="11">
        <f t="shared" si="149"/>
        <v>24795.01</v>
      </c>
      <c r="W443" s="11">
        <f t="shared" si="149"/>
        <v>30261.649999999998</v>
      </c>
      <c r="X443" s="11">
        <f t="shared" si="149"/>
        <v>38589.22</v>
      </c>
      <c r="Y443" s="11">
        <f t="shared" si="149"/>
        <v>47434.25</v>
      </c>
      <c r="Z443" s="11">
        <f t="shared" si="149"/>
        <v>56080.55</v>
      </c>
      <c r="AA443" s="11">
        <f t="shared" si="149"/>
        <v>64576.86</v>
      </c>
      <c r="AB443" s="11">
        <f t="shared" si="149"/>
        <v>73054.42</v>
      </c>
      <c r="AC443" s="11">
        <f t="shared" si="149"/>
        <v>81640.73</v>
      </c>
      <c r="AD443" s="11">
        <f t="shared" si="149"/>
        <v>91164.43</v>
      </c>
    </row>
    <row r="444" spans="1:30" x14ac:dyDescent="0.2">
      <c r="A444" s="390">
        <v>1018</v>
      </c>
      <c r="B444" s="390" t="s">
        <v>27</v>
      </c>
      <c r="C444" s="11">
        <v>5162.92</v>
      </c>
      <c r="D444" s="11">
        <v>4349.26</v>
      </c>
      <c r="E444" s="11">
        <v>4278.01</v>
      </c>
      <c r="F444" s="11">
        <v>2331.96</v>
      </c>
      <c r="G444" s="11">
        <v>2995.64</v>
      </c>
      <c r="H444" s="11">
        <v>4712.97</v>
      </c>
      <c r="I444" s="11">
        <v>4416.76</v>
      </c>
      <c r="J444" s="11">
        <v>5702.85</v>
      </c>
      <c r="K444" s="11">
        <v>5380.4</v>
      </c>
      <c r="L444" s="11">
        <v>5005.4399999999996</v>
      </c>
      <c r="M444" s="11">
        <v>4420.51</v>
      </c>
      <c r="N444" s="11">
        <v>4476.74</v>
      </c>
      <c r="O444" s="394">
        <f t="shared" si="150"/>
        <v>53233.460000000006</v>
      </c>
      <c r="Q444" s="390">
        <v>1018</v>
      </c>
      <c r="R444" s="390" t="s">
        <v>27</v>
      </c>
      <c r="S444" s="11">
        <f t="shared" si="151"/>
        <v>5162.92</v>
      </c>
      <c r="T444" s="11">
        <f t="shared" si="152"/>
        <v>9512.18</v>
      </c>
      <c r="U444" s="11">
        <f t="shared" si="149"/>
        <v>13790.19</v>
      </c>
      <c r="V444" s="11">
        <f t="shared" si="149"/>
        <v>16122.150000000001</v>
      </c>
      <c r="W444" s="11">
        <f t="shared" si="149"/>
        <v>19117.79</v>
      </c>
      <c r="X444" s="11">
        <f t="shared" si="149"/>
        <v>23830.760000000002</v>
      </c>
      <c r="Y444" s="11">
        <f t="shared" si="149"/>
        <v>28247.520000000004</v>
      </c>
      <c r="Z444" s="11">
        <f t="shared" si="149"/>
        <v>33950.370000000003</v>
      </c>
      <c r="AA444" s="11">
        <f t="shared" si="149"/>
        <v>39330.770000000004</v>
      </c>
      <c r="AB444" s="11">
        <f t="shared" si="149"/>
        <v>44336.210000000006</v>
      </c>
      <c r="AC444" s="11">
        <f t="shared" si="149"/>
        <v>48756.720000000008</v>
      </c>
      <c r="AD444" s="11">
        <f t="shared" si="149"/>
        <v>53233.460000000006</v>
      </c>
    </row>
    <row r="445" spans="1:30" x14ac:dyDescent="0.2">
      <c r="A445" s="390">
        <v>1019</v>
      </c>
      <c r="B445" s="390" t="s">
        <v>28</v>
      </c>
      <c r="C445" s="11">
        <v>4293.01</v>
      </c>
      <c r="D445" s="11">
        <v>4038.04</v>
      </c>
      <c r="E445" s="11">
        <v>3678.08</v>
      </c>
      <c r="F445" s="11">
        <v>2568.1999999999998</v>
      </c>
      <c r="G445" s="11">
        <v>3126.89</v>
      </c>
      <c r="H445" s="11">
        <v>4139.2700000000004</v>
      </c>
      <c r="I445" s="11">
        <v>3235.61</v>
      </c>
      <c r="J445" s="11">
        <v>4308.01</v>
      </c>
      <c r="K445" s="11">
        <v>4645.4799999999996</v>
      </c>
      <c r="L445" s="11">
        <v>4720.47</v>
      </c>
      <c r="M445" s="11">
        <v>4248.01</v>
      </c>
      <c r="N445" s="11">
        <v>4645.4799999999996</v>
      </c>
      <c r="O445" s="394">
        <f t="shared" si="150"/>
        <v>47646.55</v>
      </c>
      <c r="Q445" s="390">
        <v>1019</v>
      </c>
      <c r="R445" s="390" t="s">
        <v>28</v>
      </c>
      <c r="S445" s="11">
        <f t="shared" si="151"/>
        <v>4293.01</v>
      </c>
      <c r="T445" s="11">
        <f t="shared" si="152"/>
        <v>8331.0499999999993</v>
      </c>
      <c r="U445" s="11">
        <f t="shared" si="152"/>
        <v>12009.13</v>
      </c>
      <c r="V445" s="11">
        <f t="shared" si="152"/>
        <v>14577.329999999998</v>
      </c>
      <c r="W445" s="11">
        <f t="shared" si="152"/>
        <v>17704.219999999998</v>
      </c>
      <c r="X445" s="11">
        <f t="shared" si="152"/>
        <v>21843.489999999998</v>
      </c>
      <c r="Y445" s="11">
        <f t="shared" si="152"/>
        <v>25079.1</v>
      </c>
      <c r="Z445" s="11">
        <f t="shared" si="152"/>
        <v>29387.11</v>
      </c>
      <c r="AA445" s="11">
        <f t="shared" si="152"/>
        <v>34032.589999999997</v>
      </c>
      <c r="AB445" s="11">
        <f t="shared" si="152"/>
        <v>38753.06</v>
      </c>
      <c r="AC445" s="11">
        <f t="shared" si="152"/>
        <v>43001.07</v>
      </c>
      <c r="AD445" s="11">
        <f t="shared" si="152"/>
        <v>47646.55</v>
      </c>
    </row>
    <row r="446" spans="1:30" x14ac:dyDescent="0.2">
      <c r="A446" s="390">
        <v>1020</v>
      </c>
      <c r="B446" s="390" t="s">
        <v>29</v>
      </c>
      <c r="C446" s="11">
        <v>7312.76</v>
      </c>
      <c r="D446" s="11">
        <v>6212.99</v>
      </c>
      <c r="E446" s="11">
        <v>5893.28</v>
      </c>
      <c r="F446" s="11">
        <v>3821.61</v>
      </c>
      <c r="G446" s="11">
        <v>3885.56</v>
      </c>
      <c r="H446" s="11">
        <v>6016.91</v>
      </c>
      <c r="I446" s="11">
        <v>6852.39</v>
      </c>
      <c r="J446" s="11">
        <v>9601.83</v>
      </c>
      <c r="K446" s="11">
        <v>9942.84</v>
      </c>
      <c r="L446" s="11">
        <v>9563.4699999999993</v>
      </c>
      <c r="M446" s="11">
        <v>8455.16</v>
      </c>
      <c r="N446" s="11">
        <v>7670.83</v>
      </c>
      <c r="O446" s="394">
        <f t="shared" si="150"/>
        <v>85229.63</v>
      </c>
      <c r="Q446" s="390">
        <v>1020</v>
      </c>
      <c r="R446" s="390" t="s">
        <v>29</v>
      </c>
      <c r="S446" s="11">
        <f t="shared" si="151"/>
        <v>7312.76</v>
      </c>
      <c r="T446" s="11">
        <f t="shared" ref="T446:AD456" si="153">+S446+D446</f>
        <v>13525.75</v>
      </c>
      <c r="U446" s="11">
        <f t="shared" si="153"/>
        <v>19419.03</v>
      </c>
      <c r="V446" s="11">
        <f t="shared" si="153"/>
        <v>23240.639999999999</v>
      </c>
      <c r="W446" s="11">
        <f t="shared" si="153"/>
        <v>27126.2</v>
      </c>
      <c r="X446" s="11">
        <f t="shared" si="153"/>
        <v>33143.11</v>
      </c>
      <c r="Y446" s="11">
        <f t="shared" si="153"/>
        <v>39995.5</v>
      </c>
      <c r="Z446" s="11">
        <f t="shared" si="153"/>
        <v>49597.33</v>
      </c>
      <c r="AA446" s="11">
        <f t="shared" si="153"/>
        <v>59540.17</v>
      </c>
      <c r="AB446" s="11">
        <f t="shared" si="153"/>
        <v>69103.64</v>
      </c>
      <c r="AC446" s="11">
        <f t="shared" si="153"/>
        <v>77558.8</v>
      </c>
      <c r="AD446" s="11">
        <f t="shared" si="153"/>
        <v>85229.63</v>
      </c>
    </row>
    <row r="447" spans="1:30" x14ac:dyDescent="0.2">
      <c r="A447" s="390">
        <v>1021</v>
      </c>
      <c r="B447" s="390" t="s">
        <v>30</v>
      </c>
      <c r="C447" s="11">
        <v>4874.21</v>
      </c>
      <c r="D447" s="11">
        <v>3936.8</v>
      </c>
      <c r="E447" s="11">
        <v>2995.64</v>
      </c>
      <c r="F447" s="11">
        <v>2560.69</v>
      </c>
      <c r="G447" s="11">
        <v>2631.94</v>
      </c>
      <c r="H447" s="11">
        <v>2725.69</v>
      </c>
      <c r="I447" s="11">
        <v>3036.89</v>
      </c>
      <c r="J447" s="11">
        <v>4450.5</v>
      </c>
      <c r="K447" s="11">
        <v>3798.06</v>
      </c>
      <c r="L447" s="11">
        <v>3528.09</v>
      </c>
      <c r="M447" s="11">
        <v>2916.92</v>
      </c>
      <c r="N447" s="11">
        <v>3243.11</v>
      </c>
      <c r="O447" s="394">
        <f t="shared" si="150"/>
        <v>40698.539999999994</v>
      </c>
      <c r="Q447" s="390">
        <v>1021</v>
      </c>
      <c r="R447" s="390" t="s">
        <v>30</v>
      </c>
      <c r="S447" s="11">
        <f t="shared" si="151"/>
        <v>4874.21</v>
      </c>
      <c r="T447" s="11">
        <f t="shared" si="153"/>
        <v>8811.01</v>
      </c>
      <c r="U447" s="11">
        <f t="shared" si="153"/>
        <v>11806.65</v>
      </c>
      <c r="V447" s="11">
        <f t="shared" si="153"/>
        <v>14367.34</v>
      </c>
      <c r="W447" s="11">
        <f t="shared" si="153"/>
        <v>16999.28</v>
      </c>
      <c r="X447" s="11">
        <f t="shared" si="153"/>
        <v>19724.969999999998</v>
      </c>
      <c r="Y447" s="11">
        <f t="shared" si="153"/>
        <v>22761.859999999997</v>
      </c>
      <c r="Z447" s="11">
        <f t="shared" si="153"/>
        <v>27212.359999999997</v>
      </c>
      <c r="AA447" s="11">
        <f t="shared" si="153"/>
        <v>31010.42</v>
      </c>
      <c r="AB447" s="11">
        <f t="shared" si="153"/>
        <v>34538.509999999995</v>
      </c>
      <c r="AC447" s="11">
        <f t="shared" si="153"/>
        <v>37455.429999999993</v>
      </c>
      <c r="AD447" s="11">
        <f t="shared" si="153"/>
        <v>40698.539999999994</v>
      </c>
    </row>
    <row r="448" spans="1:30" x14ac:dyDescent="0.2">
      <c r="A448" s="390">
        <v>1022</v>
      </c>
      <c r="B448" s="390" t="s">
        <v>31</v>
      </c>
      <c r="C448" s="11">
        <v>14234.36</v>
      </c>
      <c r="D448" s="11">
        <v>12993.18</v>
      </c>
      <c r="E448" s="11">
        <v>8835.23</v>
      </c>
      <c r="F448" s="11">
        <v>7483.18</v>
      </c>
      <c r="G448" s="11">
        <v>8981.51</v>
      </c>
      <c r="H448" s="11">
        <v>11636.98</v>
      </c>
      <c r="I448" s="11">
        <v>12826.35</v>
      </c>
      <c r="J448" s="11">
        <v>15170.98</v>
      </c>
      <c r="K448" s="11">
        <v>14903.25</v>
      </c>
      <c r="L448" s="11">
        <v>14316.45</v>
      </c>
      <c r="M448" s="11">
        <v>15253.48</v>
      </c>
      <c r="N448" s="11">
        <v>15664.46</v>
      </c>
      <c r="O448" s="394">
        <f t="shared" si="150"/>
        <v>152299.41</v>
      </c>
      <c r="Q448" s="390">
        <v>1022</v>
      </c>
      <c r="R448" s="390" t="s">
        <v>31</v>
      </c>
      <c r="S448" s="11">
        <f t="shared" si="151"/>
        <v>14234.36</v>
      </c>
      <c r="T448" s="11">
        <f t="shared" si="153"/>
        <v>27227.54</v>
      </c>
      <c r="U448" s="11">
        <f t="shared" si="153"/>
        <v>36062.770000000004</v>
      </c>
      <c r="V448" s="11">
        <f t="shared" si="153"/>
        <v>43545.950000000004</v>
      </c>
      <c r="W448" s="11">
        <f t="shared" si="153"/>
        <v>52527.460000000006</v>
      </c>
      <c r="X448" s="11">
        <f t="shared" si="153"/>
        <v>64164.44</v>
      </c>
      <c r="Y448" s="11">
        <f t="shared" si="153"/>
        <v>76990.790000000008</v>
      </c>
      <c r="Z448" s="11">
        <f t="shared" si="153"/>
        <v>92161.77</v>
      </c>
      <c r="AA448" s="11">
        <f t="shared" si="153"/>
        <v>107065.02</v>
      </c>
      <c r="AB448" s="11">
        <f t="shared" si="153"/>
        <v>121381.47</v>
      </c>
      <c r="AC448" s="11">
        <f t="shared" si="153"/>
        <v>136634.95000000001</v>
      </c>
      <c r="AD448" s="11">
        <f t="shared" si="153"/>
        <v>152299.41</v>
      </c>
    </row>
    <row r="449" spans="1:30" x14ac:dyDescent="0.2">
      <c r="A449" s="390">
        <v>1023</v>
      </c>
      <c r="B449" s="390" t="s">
        <v>32</v>
      </c>
      <c r="C449" s="11">
        <v>4402.7700000000004</v>
      </c>
      <c r="D449" s="11">
        <v>4080.32</v>
      </c>
      <c r="E449" s="11">
        <v>3562.88</v>
      </c>
      <c r="F449" s="11">
        <v>2902.92</v>
      </c>
      <c r="G449" s="11">
        <v>4012.81</v>
      </c>
      <c r="H449" s="11">
        <v>2880.42</v>
      </c>
      <c r="I449" s="11">
        <v>4027.81</v>
      </c>
      <c r="J449" s="11">
        <v>5576.39</v>
      </c>
      <c r="K449" s="11">
        <v>5508.9</v>
      </c>
      <c r="L449" s="11">
        <v>5070.21</v>
      </c>
      <c r="M449" s="11">
        <v>4507.75</v>
      </c>
      <c r="N449" s="11">
        <v>4668.99</v>
      </c>
      <c r="O449" s="394">
        <f t="shared" si="150"/>
        <v>51202.17</v>
      </c>
      <c r="Q449" s="390">
        <v>1023</v>
      </c>
      <c r="R449" s="390" t="s">
        <v>32</v>
      </c>
      <c r="S449" s="11">
        <f t="shared" si="151"/>
        <v>4402.7700000000004</v>
      </c>
      <c r="T449" s="11">
        <f t="shared" si="153"/>
        <v>8483.09</v>
      </c>
      <c r="U449" s="11">
        <f t="shared" si="153"/>
        <v>12045.970000000001</v>
      </c>
      <c r="V449" s="11">
        <f t="shared" si="153"/>
        <v>14948.890000000001</v>
      </c>
      <c r="W449" s="11">
        <f t="shared" si="153"/>
        <v>18961.7</v>
      </c>
      <c r="X449" s="11">
        <f t="shared" si="153"/>
        <v>21842.120000000003</v>
      </c>
      <c r="Y449" s="11">
        <f t="shared" si="153"/>
        <v>25869.930000000004</v>
      </c>
      <c r="Z449" s="11">
        <f t="shared" si="153"/>
        <v>31446.320000000003</v>
      </c>
      <c r="AA449" s="11">
        <f t="shared" si="153"/>
        <v>36955.22</v>
      </c>
      <c r="AB449" s="11">
        <f t="shared" si="153"/>
        <v>42025.43</v>
      </c>
      <c r="AC449" s="11">
        <f t="shared" si="153"/>
        <v>46533.18</v>
      </c>
      <c r="AD449" s="11">
        <f t="shared" si="153"/>
        <v>51202.17</v>
      </c>
    </row>
    <row r="450" spans="1:30" x14ac:dyDescent="0.2">
      <c r="A450" s="390">
        <v>1024</v>
      </c>
      <c r="B450" s="390" t="s">
        <v>33</v>
      </c>
      <c r="C450" s="11">
        <v>12578.78</v>
      </c>
      <c r="D450" s="11">
        <v>12291.6</v>
      </c>
      <c r="E450" s="11">
        <v>8867.9699999999993</v>
      </c>
      <c r="F450" s="11">
        <v>10717.85</v>
      </c>
      <c r="G450" s="11">
        <v>11581.65</v>
      </c>
      <c r="H450" s="11">
        <v>15119.67</v>
      </c>
      <c r="I450" s="11">
        <v>13256.66</v>
      </c>
      <c r="J450" s="11">
        <v>17310.46</v>
      </c>
      <c r="K450" s="11">
        <v>16487.04</v>
      </c>
      <c r="L450" s="11">
        <v>20108.41</v>
      </c>
      <c r="M450" s="11">
        <v>18548.38</v>
      </c>
      <c r="N450" s="11">
        <v>19095.93</v>
      </c>
      <c r="O450" s="394">
        <f t="shared" si="150"/>
        <v>175964.40000000002</v>
      </c>
      <c r="Q450" s="390">
        <v>1024</v>
      </c>
      <c r="R450" s="390" t="s">
        <v>33</v>
      </c>
      <c r="S450" s="11">
        <f t="shared" si="151"/>
        <v>12578.78</v>
      </c>
      <c r="T450" s="11">
        <f t="shared" si="153"/>
        <v>24870.38</v>
      </c>
      <c r="U450" s="11">
        <f t="shared" si="153"/>
        <v>33738.35</v>
      </c>
      <c r="V450" s="11">
        <f t="shared" si="153"/>
        <v>44456.2</v>
      </c>
      <c r="W450" s="11">
        <f t="shared" si="153"/>
        <v>56037.85</v>
      </c>
      <c r="X450" s="11">
        <f t="shared" si="153"/>
        <v>71157.52</v>
      </c>
      <c r="Y450" s="11">
        <f t="shared" si="153"/>
        <v>84414.180000000008</v>
      </c>
      <c r="Z450" s="11">
        <f t="shared" si="153"/>
        <v>101724.64000000001</v>
      </c>
      <c r="AA450" s="11">
        <f t="shared" si="153"/>
        <v>118211.68000000002</v>
      </c>
      <c r="AB450" s="11">
        <f t="shared" si="153"/>
        <v>138320.09000000003</v>
      </c>
      <c r="AC450" s="11">
        <f t="shared" si="153"/>
        <v>156868.47000000003</v>
      </c>
      <c r="AD450" s="11">
        <f t="shared" si="153"/>
        <v>175964.40000000002</v>
      </c>
    </row>
    <row r="451" spans="1:30" x14ac:dyDescent="0.2">
      <c r="A451" s="390">
        <v>1025</v>
      </c>
      <c r="B451" s="390" t="s">
        <v>34</v>
      </c>
      <c r="C451" s="11">
        <v>3136.75</v>
      </c>
      <c r="D451" s="11">
        <v>442.17</v>
      </c>
      <c r="E451" s="11">
        <v>1199.58</v>
      </c>
      <c r="F451" s="11">
        <v>2436.96</v>
      </c>
      <c r="G451" s="11">
        <v>3183.13</v>
      </c>
      <c r="H451" s="11">
        <v>4941.6899999999996</v>
      </c>
      <c r="I451" s="11">
        <v>5121.67</v>
      </c>
      <c r="J451" s="11">
        <v>6745.24</v>
      </c>
      <c r="K451" s="11">
        <v>6775.25</v>
      </c>
      <c r="L451" s="11">
        <v>6265.3</v>
      </c>
      <c r="M451" s="11">
        <v>6527.77</v>
      </c>
      <c r="N451" s="11">
        <v>5777.85</v>
      </c>
      <c r="O451" s="394">
        <f t="shared" si="150"/>
        <v>52553.359999999993</v>
      </c>
      <c r="Q451" s="390">
        <v>1025</v>
      </c>
      <c r="R451" s="390" t="s">
        <v>34</v>
      </c>
      <c r="S451" s="11">
        <f t="shared" si="151"/>
        <v>3136.75</v>
      </c>
      <c r="T451" s="11">
        <f t="shared" si="153"/>
        <v>3578.92</v>
      </c>
      <c r="U451" s="11">
        <f t="shared" si="153"/>
        <v>4778.5</v>
      </c>
      <c r="V451" s="11">
        <f t="shared" si="153"/>
        <v>7215.46</v>
      </c>
      <c r="W451" s="11">
        <f t="shared" si="153"/>
        <v>10398.59</v>
      </c>
      <c r="X451" s="11">
        <f t="shared" si="153"/>
        <v>15340.279999999999</v>
      </c>
      <c r="Y451" s="11">
        <f t="shared" si="153"/>
        <v>20461.949999999997</v>
      </c>
      <c r="Z451" s="11">
        <f t="shared" si="153"/>
        <v>27207.189999999995</v>
      </c>
      <c r="AA451" s="11">
        <f t="shared" si="153"/>
        <v>33982.439999999995</v>
      </c>
      <c r="AB451" s="11">
        <f t="shared" si="153"/>
        <v>40247.74</v>
      </c>
      <c r="AC451" s="11">
        <f t="shared" si="153"/>
        <v>46775.509999999995</v>
      </c>
      <c r="AD451" s="11">
        <f t="shared" si="153"/>
        <v>52553.359999999993</v>
      </c>
    </row>
    <row r="452" spans="1:30" x14ac:dyDescent="0.2">
      <c r="A452" s="390">
        <v>1026</v>
      </c>
      <c r="B452" s="390" t="s">
        <v>35</v>
      </c>
      <c r="C452" s="11">
        <v>2313.23</v>
      </c>
      <c r="D452" s="11">
        <v>1315.83</v>
      </c>
      <c r="E452" s="11">
        <v>1540.8</v>
      </c>
      <c r="F452" s="11">
        <v>1612.05</v>
      </c>
      <c r="G452" s="11">
        <v>1409.58</v>
      </c>
      <c r="H452" s="11">
        <v>1375.83</v>
      </c>
      <c r="I452" s="11">
        <v>1537.05</v>
      </c>
      <c r="J452" s="11">
        <v>2613.19</v>
      </c>
      <c r="K452" s="11">
        <v>2249.4899999999998</v>
      </c>
      <c r="L452" s="11">
        <v>2193.2399999999998</v>
      </c>
      <c r="M452" s="11">
        <v>1679.55</v>
      </c>
      <c r="N452" s="11">
        <v>2196.9899999999998</v>
      </c>
      <c r="O452" s="394">
        <f t="shared" si="150"/>
        <v>22036.83</v>
      </c>
      <c r="Q452" s="390">
        <v>1026</v>
      </c>
      <c r="R452" s="390" t="s">
        <v>35</v>
      </c>
      <c r="S452" s="11">
        <f t="shared" si="151"/>
        <v>2313.23</v>
      </c>
      <c r="T452" s="11">
        <f t="shared" si="153"/>
        <v>3629.06</v>
      </c>
      <c r="U452" s="11">
        <f t="shared" si="153"/>
        <v>5169.8599999999997</v>
      </c>
      <c r="V452" s="11">
        <f t="shared" si="153"/>
        <v>6781.91</v>
      </c>
      <c r="W452" s="11">
        <f t="shared" si="153"/>
        <v>8191.49</v>
      </c>
      <c r="X452" s="11">
        <f t="shared" si="153"/>
        <v>9567.32</v>
      </c>
      <c r="Y452" s="11">
        <f t="shared" si="153"/>
        <v>11104.369999999999</v>
      </c>
      <c r="Z452" s="11">
        <f t="shared" si="153"/>
        <v>13717.56</v>
      </c>
      <c r="AA452" s="11">
        <f t="shared" si="153"/>
        <v>15967.05</v>
      </c>
      <c r="AB452" s="11">
        <f t="shared" si="153"/>
        <v>18160.29</v>
      </c>
      <c r="AC452" s="11">
        <f t="shared" si="153"/>
        <v>19839.84</v>
      </c>
      <c r="AD452" s="11">
        <f t="shared" si="153"/>
        <v>22036.83</v>
      </c>
    </row>
    <row r="453" spans="1:30" x14ac:dyDescent="0.2">
      <c r="A453" s="390">
        <v>1027</v>
      </c>
      <c r="B453" s="390" t="s">
        <v>36</v>
      </c>
      <c r="C453" s="11">
        <v>2466.96</v>
      </c>
      <c r="D453" s="11">
        <v>2234.4899999999998</v>
      </c>
      <c r="E453" s="11">
        <v>2391.9699999999998</v>
      </c>
      <c r="F453" s="11">
        <v>603.4</v>
      </c>
      <c r="G453" s="11">
        <v>1672.05</v>
      </c>
      <c r="H453" s="11">
        <v>2361.9699999999998</v>
      </c>
      <c r="I453" s="11">
        <v>2204.48</v>
      </c>
      <c r="J453" s="11">
        <v>3333.12</v>
      </c>
      <c r="K453" s="11">
        <v>3389.35</v>
      </c>
      <c r="L453" s="11">
        <v>3378.12</v>
      </c>
      <c r="M453" s="11">
        <v>2939.4</v>
      </c>
      <c r="N453" s="11">
        <v>3681.83</v>
      </c>
      <c r="O453" s="394">
        <f t="shared" si="150"/>
        <v>30657.14</v>
      </c>
      <c r="Q453" s="390">
        <v>1027</v>
      </c>
      <c r="R453" s="390" t="s">
        <v>36</v>
      </c>
      <c r="S453" s="11">
        <f t="shared" si="151"/>
        <v>2466.96</v>
      </c>
      <c r="T453" s="11">
        <f t="shared" si="153"/>
        <v>4701.45</v>
      </c>
      <c r="U453" s="11">
        <f t="shared" si="153"/>
        <v>7093.42</v>
      </c>
      <c r="V453" s="11">
        <f t="shared" si="153"/>
        <v>7696.82</v>
      </c>
      <c r="W453" s="11">
        <f t="shared" si="153"/>
        <v>9368.869999999999</v>
      </c>
      <c r="X453" s="11">
        <f t="shared" si="153"/>
        <v>11730.839999999998</v>
      </c>
      <c r="Y453" s="11">
        <f t="shared" si="153"/>
        <v>13935.319999999998</v>
      </c>
      <c r="Z453" s="11">
        <f t="shared" si="153"/>
        <v>17268.439999999999</v>
      </c>
      <c r="AA453" s="11">
        <f t="shared" si="153"/>
        <v>20657.789999999997</v>
      </c>
      <c r="AB453" s="11">
        <f t="shared" si="153"/>
        <v>24035.909999999996</v>
      </c>
      <c r="AC453" s="11">
        <f t="shared" si="153"/>
        <v>26975.309999999998</v>
      </c>
      <c r="AD453" s="11">
        <f t="shared" si="153"/>
        <v>30657.14</v>
      </c>
    </row>
    <row r="454" spans="1:30" x14ac:dyDescent="0.2">
      <c r="A454" s="390">
        <v>1028</v>
      </c>
      <c r="B454" s="390" t="s">
        <v>37</v>
      </c>
      <c r="C454" s="11">
        <v>12176.51</v>
      </c>
      <c r="D454" s="11">
        <v>6212.99</v>
      </c>
      <c r="E454" s="11">
        <v>5833.61</v>
      </c>
      <c r="F454" s="11">
        <v>4469.55</v>
      </c>
      <c r="G454" s="11">
        <v>4793.5</v>
      </c>
      <c r="H454" s="11">
        <v>7521.64</v>
      </c>
      <c r="I454" s="11">
        <v>8259.08</v>
      </c>
      <c r="J454" s="11">
        <v>12905.43</v>
      </c>
      <c r="K454" s="11">
        <v>12329.95</v>
      </c>
      <c r="L454" s="11">
        <v>13898.63</v>
      </c>
      <c r="M454" s="11">
        <v>10155.98</v>
      </c>
      <c r="N454" s="11">
        <v>12197.82</v>
      </c>
      <c r="O454" s="394">
        <f>SUM(C454:N454)</f>
        <v>110754.69</v>
      </c>
      <c r="Q454" s="390">
        <v>1028</v>
      </c>
      <c r="R454" s="390" t="s">
        <v>37</v>
      </c>
      <c r="S454" s="11">
        <f t="shared" si="151"/>
        <v>12176.51</v>
      </c>
      <c r="T454" s="11">
        <f t="shared" si="153"/>
        <v>18389.5</v>
      </c>
      <c r="U454" s="11">
        <f t="shared" si="153"/>
        <v>24223.11</v>
      </c>
      <c r="V454" s="11">
        <f t="shared" si="153"/>
        <v>28692.66</v>
      </c>
      <c r="W454" s="11">
        <f t="shared" si="153"/>
        <v>33486.160000000003</v>
      </c>
      <c r="X454" s="11">
        <f t="shared" si="153"/>
        <v>41007.800000000003</v>
      </c>
      <c r="Y454" s="11">
        <f t="shared" si="153"/>
        <v>49266.880000000005</v>
      </c>
      <c r="Z454" s="11">
        <f t="shared" si="153"/>
        <v>62172.310000000005</v>
      </c>
      <c r="AA454" s="11">
        <f t="shared" si="153"/>
        <v>74502.260000000009</v>
      </c>
      <c r="AB454" s="11">
        <f t="shared" si="153"/>
        <v>88400.890000000014</v>
      </c>
      <c r="AC454" s="11">
        <f t="shared" si="153"/>
        <v>98556.87000000001</v>
      </c>
      <c r="AD454" s="11">
        <f t="shared" si="153"/>
        <v>110754.69</v>
      </c>
    </row>
    <row r="455" spans="1:30" x14ac:dyDescent="0.2">
      <c r="A455" s="390">
        <v>1029</v>
      </c>
      <c r="B455" s="390" t="s">
        <v>38</v>
      </c>
      <c r="C455" s="11">
        <v>2564.44</v>
      </c>
      <c r="D455" s="11">
        <v>2106.9899999999998</v>
      </c>
      <c r="E455" s="11">
        <v>2088.25</v>
      </c>
      <c r="F455" s="11">
        <v>1529.55</v>
      </c>
      <c r="G455" s="11">
        <v>1387.07</v>
      </c>
      <c r="H455" s="11">
        <v>2470.71</v>
      </c>
      <c r="I455" s="11">
        <v>2736.93</v>
      </c>
      <c r="J455" s="11">
        <v>2391.9699999999998</v>
      </c>
      <c r="K455" s="11">
        <v>2215.7399999999998</v>
      </c>
      <c r="L455" s="11">
        <v>2504.4499999999998</v>
      </c>
      <c r="M455" s="11">
        <v>2256.98</v>
      </c>
      <c r="N455" s="11">
        <v>2260.73</v>
      </c>
      <c r="O455" s="394">
        <f t="shared" si="150"/>
        <v>26513.81</v>
      </c>
      <c r="Q455" s="390">
        <v>1029</v>
      </c>
      <c r="R455" s="390" t="s">
        <v>38</v>
      </c>
      <c r="S455" s="11">
        <f t="shared" si="151"/>
        <v>2564.44</v>
      </c>
      <c r="T455" s="11">
        <f t="shared" si="153"/>
        <v>4671.43</v>
      </c>
      <c r="U455" s="11">
        <f t="shared" si="153"/>
        <v>6759.68</v>
      </c>
      <c r="V455" s="11">
        <f t="shared" si="153"/>
        <v>8289.23</v>
      </c>
      <c r="W455" s="11">
        <f t="shared" si="153"/>
        <v>9676.2999999999993</v>
      </c>
      <c r="X455" s="11">
        <f t="shared" si="153"/>
        <v>12147.009999999998</v>
      </c>
      <c r="Y455" s="11">
        <f t="shared" si="153"/>
        <v>14883.939999999999</v>
      </c>
      <c r="Z455" s="11">
        <f t="shared" si="153"/>
        <v>17275.91</v>
      </c>
      <c r="AA455" s="11">
        <f t="shared" si="153"/>
        <v>19491.650000000001</v>
      </c>
      <c r="AB455" s="11">
        <f t="shared" si="153"/>
        <v>21996.100000000002</v>
      </c>
      <c r="AC455" s="11">
        <f t="shared" si="153"/>
        <v>24253.08</v>
      </c>
      <c r="AD455" s="11">
        <f t="shared" si="153"/>
        <v>26513.81</v>
      </c>
    </row>
    <row r="456" spans="1:30" x14ac:dyDescent="0.2">
      <c r="A456" s="391">
        <v>1030</v>
      </c>
      <c r="B456" s="391" t="s">
        <v>18</v>
      </c>
      <c r="C456" s="16">
        <v>4041.8</v>
      </c>
      <c r="D456" s="16">
        <v>3678.08</v>
      </c>
      <c r="E456" s="16">
        <v>3175.63</v>
      </c>
      <c r="F456" s="16">
        <v>2541.96</v>
      </c>
      <c r="G456" s="16">
        <v>2980.65</v>
      </c>
      <c r="H456" s="16">
        <v>4045.55</v>
      </c>
      <c r="I456" s="16">
        <v>4705.46</v>
      </c>
      <c r="J456" s="16">
        <v>5050.43</v>
      </c>
      <c r="K456" s="16">
        <v>4982.9399999999996</v>
      </c>
      <c r="L456" s="16">
        <v>5339.14</v>
      </c>
      <c r="M456" s="16">
        <v>4251.7700000000004</v>
      </c>
      <c r="N456" s="16">
        <v>5470.39</v>
      </c>
      <c r="O456" s="395">
        <f t="shared" si="150"/>
        <v>50263.8</v>
      </c>
      <c r="Q456" s="391">
        <v>1030</v>
      </c>
      <c r="R456" s="391" t="s">
        <v>18</v>
      </c>
      <c r="S456" s="16">
        <f t="shared" si="151"/>
        <v>4041.8</v>
      </c>
      <c r="T456" s="16">
        <f t="shared" si="153"/>
        <v>7719.88</v>
      </c>
      <c r="U456" s="16">
        <f t="shared" si="153"/>
        <v>10895.51</v>
      </c>
      <c r="V456" s="16">
        <f t="shared" si="153"/>
        <v>13437.470000000001</v>
      </c>
      <c r="W456" s="16">
        <f t="shared" si="153"/>
        <v>16418.120000000003</v>
      </c>
      <c r="X456" s="16">
        <f t="shared" si="153"/>
        <v>20463.670000000002</v>
      </c>
      <c r="Y456" s="16">
        <f t="shared" si="153"/>
        <v>25169.13</v>
      </c>
      <c r="Z456" s="16">
        <f t="shared" si="153"/>
        <v>30219.56</v>
      </c>
      <c r="AA456" s="16">
        <f t="shared" si="153"/>
        <v>35202.5</v>
      </c>
      <c r="AB456" s="16">
        <f t="shared" si="153"/>
        <v>40541.64</v>
      </c>
      <c r="AC456" s="16">
        <f t="shared" si="153"/>
        <v>44793.41</v>
      </c>
      <c r="AD456" s="16">
        <f t="shared" si="153"/>
        <v>50263.8</v>
      </c>
    </row>
    <row r="457" spans="1:30" x14ac:dyDescent="0.2">
      <c r="A457" s="392">
        <v>10300</v>
      </c>
      <c r="B457" s="392" t="s">
        <v>149</v>
      </c>
      <c r="C457" s="396">
        <f t="shared" ref="C457:N457" si="154">SUM(C429:C456)</f>
        <v>311226.55000000005</v>
      </c>
      <c r="D457" s="396">
        <f t="shared" si="154"/>
        <v>271501.08999999997</v>
      </c>
      <c r="E457" s="396">
        <f t="shared" si="154"/>
        <v>235104.73</v>
      </c>
      <c r="F457" s="396">
        <f t="shared" si="154"/>
        <v>207276.53999999992</v>
      </c>
      <c r="G457" s="396">
        <f t="shared" si="154"/>
        <v>205817.25</v>
      </c>
      <c r="H457" s="396">
        <f t="shared" si="154"/>
        <v>296398.28000000003</v>
      </c>
      <c r="I457" s="396">
        <f t="shared" si="154"/>
        <v>291830.86999999994</v>
      </c>
      <c r="J457" s="396">
        <f t="shared" si="154"/>
        <v>355232.34</v>
      </c>
      <c r="K457" s="396">
        <f t="shared" si="154"/>
        <v>343729.16000000003</v>
      </c>
      <c r="L457" s="396">
        <f t="shared" si="154"/>
        <v>343867.09</v>
      </c>
      <c r="M457" s="396">
        <f t="shared" si="154"/>
        <v>321427.04000000004</v>
      </c>
      <c r="N457" s="396">
        <f t="shared" si="154"/>
        <v>338094.19</v>
      </c>
      <c r="O457" s="396">
        <f>SUM(O429:O456)</f>
        <v>3521505.1300000004</v>
      </c>
      <c r="Q457" s="392">
        <v>10300</v>
      </c>
      <c r="R457" s="392" t="s">
        <v>149</v>
      </c>
      <c r="S457" s="396">
        <f t="shared" ref="S457:AC457" si="155">SUM(S429:S456)</f>
        <v>311226.55000000005</v>
      </c>
      <c r="T457" s="396">
        <f t="shared" si="155"/>
        <v>582727.64000000013</v>
      </c>
      <c r="U457" s="396">
        <f t="shared" si="155"/>
        <v>817832.36999999988</v>
      </c>
      <c r="V457" s="396">
        <f t="shared" si="155"/>
        <v>1025108.9099999998</v>
      </c>
      <c r="W457" s="396">
        <f t="shared" si="155"/>
        <v>1230926.1600000001</v>
      </c>
      <c r="X457" s="396">
        <f t="shared" si="155"/>
        <v>1527324.4400000002</v>
      </c>
      <c r="Y457" s="396">
        <f t="shared" si="155"/>
        <v>1819155.3099999996</v>
      </c>
      <c r="Z457" s="396">
        <f t="shared" si="155"/>
        <v>2174387.6500000004</v>
      </c>
      <c r="AA457" s="396">
        <f t="shared" si="155"/>
        <v>2518116.81</v>
      </c>
      <c r="AB457" s="396">
        <f t="shared" si="155"/>
        <v>2861983.9000000004</v>
      </c>
      <c r="AC457" s="396">
        <f t="shared" si="155"/>
        <v>3183410.9400000004</v>
      </c>
      <c r="AD457" s="396">
        <f>SUM(AD429:AD456)</f>
        <v>3521505.1300000004</v>
      </c>
    </row>
    <row r="459" spans="1:30" ht="15" x14ac:dyDescent="0.2">
      <c r="A459" s="414" t="s">
        <v>157</v>
      </c>
      <c r="B459" s="414"/>
      <c r="C459" s="415"/>
      <c r="D459" s="415"/>
      <c r="E459" s="415"/>
      <c r="F459" s="415"/>
      <c r="G459" s="415"/>
      <c r="H459" s="415"/>
      <c r="I459" s="415"/>
      <c r="J459" s="415"/>
      <c r="K459" s="415"/>
      <c r="L459" s="415"/>
      <c r="M459" s="415"/>
      <c r="N459" s="415"/>
      <c r="O459" s="415"/>
      <c r="P459" s="415"/>
      <c r="Q459" s="415"/>
      <c r="R459" s="415"/>
      <c r="S459" s="415"/>
      <c r="T459" s="415"/>
      <c r="U459" s="415"/>
      <c r="V459" s="415"/>
      <c r="W459" s="415"/>
      <c r="X459" s="415"/>
      <c r="Y459" s="415"/>
      <c r="Z459" s="415"/>
      <c r="AA459" s="415"/>
      <c r="AB459" s="415"/>
      <c r="AC459" s="415"/>
      <c r="AD459" s="415"/>
    </row>
    <row r="461" spans="1:30" ht="15.75" customHeight="1" x14ac:dyDescent="0.2">
      <c r="A461" s="397" t="s">
        <v>144</v>
      </c>
      <c r="B461" s="397" t="s">
        <v>154</v>
      </c>
      <c r="C461" s="397" t="s">
        <v>0</v>
      </c>
      <c r="D461" s="397" t="s">
        <v>1</v>
      </c>
      <c r="E461" s="397" t="s">
        <v>2</v>
      </c>
      <c r="F461" s="397" t="s">
        <v>3</v>
      </c>
      <c r="G461" s="397" t="s">
        <v>4</v>
      </c>
      <c r="H461" s="397" t="s">
        <v>5</v>
      </c>
      <c r="I461" s="397" t="s">
        <v>6</v>
      </c>
      <c r="J461" s="397" t="s">
        <v>7</v>
      </c>
      <c r="K461" s="397" t="s">
        <v>8</v>
      </c>
      <c r="L461" s="397" t="s">
        <v>9</v>
      </c>
      <c r="M461" s="397" t="s">
        <v>10</v>
      </c>
      <c r="N461" s="397" t="s">
        <v>11</v>
      </c>
      <c r="O461" s="397" t="s">
        <v>55</v>
      </c>
      <c r="Q461" s="397" t="s">
        <v>73</v>
      </c>
      <c r="R461" s="397" t="s">
        <v>154</v>
      </c>
      <c r="S461" s="397" t="s">
        <v>74</v>
      </c>
      <c r="T461" s="397" t="s">
        <v>75</v>
      </c>
      <c r="U461" s="397" t="s">
        <v>76</v>
      </c>
      <c r="V461" s="397" t="s">
        <v>77</v>
      </c>
      <c r="W461" s="397" t="s">
        <v>78</v>
      </c>
      <c r="X461" s="397" t="s">
        <v>79</v>
      </c>
      <c r="Y461" s="397" t="s">
        <v>80</v>
      </c>
      <c r="Z461" s="397" t="s">
        <v>81</v>
      </c>
      <c r="AA461" s="397" t="s">
        <v>82</v>
      </c>
      <c r="AB461" s="397" t="s">
        <v>83</v>
      </c>
      <c r="AC461" s="397" t="s">
        <v>84</v>
      </c>
      <c r="AD461" s="397" t="s">
        <v>85</v>
      </c>
    </row>
    <row r="462" spans="1:30" x14ac:dyDescent="0.2">
      <c r="A462" s="398"/>
      <c r="B462" s="398" t="s">
        <v>46</v>
      </c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403"/>
      <c r="Q462" s="398"/>
      <c r="R462" s="398" t="s">
        <v>46</v>
      </c>
      <c r="S462" s="387"/>
      <c r="T462" s="387"/>
      <c r="U462" s="387"/>
      <c r="V462" s="387"/>
      <c r="W462" s="387"/>
      <c r="X462" s="387"/>
      <c r="Y462" s="387"/>
      <c r="Z462" s="387"/>
      <c r="AA462" s="387"/>
      <c r="AB462" s="387"/>
      <c r="AC462" s="387"/>
      <c r="AD462" s="387"/>
    </row>
    <row r="463" spans="1:30" x14ac:dyDescent="0.2">
      <c r="A463" s="399">
        <v>1004</v>
      </c>
      <c r="B463" s="399" t="s">
        <v>94</v>
      </c>
      <c r="C463" s="21">
        <f t="shared" ref="C463:O463" si="156">+C306/(C32*10^6)</f>
        <v>0.57208613539087128</v>
      </c>
      <c r="D463" s="21">
        <f t="shared" si="156"/>
        <v>0.45081083961345481</v>
      </c>
      <c r="E463" s="21">
        <f t="shared" si="156"/>
        <v>0.52204340735006183</v>
      </c>
      <c r="F463" s="21">
        <f t="shared" si="156"/>
        <v>0.52648101064293373</v>
      </c>
      <c r="G463" s="21">
        <f t="shared" si="156"/>
        <v>0.51156504309371642</v>
      </c>
      <c r="H463" s="21">
        <f t="shared" si="156"/>
        <v>0.60358914451105383</v>
      </c>
      <c r="I463" s="21">
        <f t="shared" si="156"/>
        <v>0.51932883072495784</v>
      </c>
      <c r="J463" s="21">
        <f t="shared" si="156"/>
        <v>0.5622522596308932</v>
      </c>
      <c r="K463" s="21">
        <f t="shared" si="156"/>
        <v>0.54802465692592628</v>
      </c>
      <c r="L463" s="21">
        <f t="shared" si="156"/>
        <v>0.5813645870443741</v>
      </c>
      <c r="M463" s="21">
        <f t="shared" si="156"/>
        <v>0.57143189371205505</v>
      </c>
      <c r="N463" s="21">
        <f t="shared" si="156"/>
        <v>0.54459797904294283</v>
      </c>
      <c r="O463" s="404">
        <f t="shared" si="156"/>
        <v>0.54185741200960391</v>
      </c>
      <c r="Q463" s="399">
        <v>1004</v>
      </c>
      <c r="R463" s="399" t="s">
        <v>94</v>
      </c>
      <c r="S463" s="21">
        <f t="shared" ref="S463:AD463" si="157">+S306/(S32*10^6)</f>
        <v>0.57208613539087128</v>
      </c>
      <c r="T463" s="21">
        <f t="shared" si="157"/>
        <v>0.5081879409905663</v>
      </c>
      <c r="U463" s="21">
        <f t="shared" si="157"/>
        <v>0.51273451794616443</v>
      </c>
      <c r="V463" s="21">
        <f t="shared" si="157"/>
        <v>0.51619346256209175</v>
      </c>
      <c r="W463" s="21">
        <f t="shared" si="157"/>
        <v>0.51525734995573025</v>
      </c>
      <c r="X463" s="21">
        <f t="shared" si="157"/>
        <v>0.529780878314559</v>
      </c>
      <c r="Y463" s="21">
        <f t="shared" si="157"/>
        <v>0.52816352933204325</v>
      </c>
      <c r="Z463" s="21">
        <f t="shared" si="157"/>
        <v>0.53247840416886039</v>
      </c>
      <c r="AA463" s="21">
        <f t="shared" si="157"/>
        <v>0.53421226592730175</v>
      </c>
      <c r="AB463" s="21">
        <f t="shared" si="157"/>
        <v>0.53868896714441072</v>
      </c>
      <c r="AC463" s="21">
        <f t="shared" si="157"/>
        <v>0.54160868834736042</v>
      </c>
      <c r="AD463" s="21">
        <f t="shared" si="157"/>
        <v>0.54185741200960391</v>
      </c>
    </row>
    <row r="464" spans="1:30" x14ac:dyDescent="0.2">
      <c r="A464" s="399">
        <v>1005</v>
      </c>
      <c r="B464" s="399" t="s">
        <v>13</v>
      </c>
      <c r="C464" s="21">
        <f t="shared" ref="C464:O464" si="158">+C307/(C33*10^6)</f>
        <v>0.54469073517244171</v>
      </c>
      <c r="D464" s="21">
        <f t="shared" si="158"/>
        <v>0.52966817255027387</v>
      </c>
      <c r="E464" s="21">
        <f t="shared" si="158"/>
        <v>0.5443040196223542</v>
      </c>
      <c r="F464" s="21">
        <f t="shared" si="158"/>
        <v>0.49072232536551402</v>
      </c>
      <c r="G464" s="21">
        <f t="shared" si="158"/>
        <v>0.50470324340709305</v>
      </c>
      <c r="H464" s="21">
        <f t="shared" si="158"/>
        <v>0.56285627653123105</v>
      </c>
      <c r="I464" s="21">
        <f t="shared" si="158"/>
        <v>0.50821797153024906</v>
      </c>
      <c r="J464" s="21">
        <f t="shared" si="158"/>
        <v>0.48751816450041296</v>
      </c>
      <c r="K464" s="21">
        <f t="shared" si="158"/>
        <v>0.50270172223572751</v>
      </c>
      <c r="L464" s="21">
        <f t="shared" si="158"/>
        <v>0.59238962531117689</v>
      </c>
      <c r="M464" s="21">
        <f t="shared" si="158"/>
        <v>0.5380339729474678</v>
      </c>
      <c r="N464" s="21">
        <f t="shared" si="158"/>
        <v>0.54366278150928493</v>
      </c>
      <c r="O464" s="404">
        <f t="shared" si="158"/>
        <v>0.52775110554711413</v>
      </c>
      <c r="Q464" s="399">
        <v>1005</v>
      </c>
      <c r="R464" s="399" t="s">
        <v>13</v>
      </c>
      <c r="S464" s="21">
        <f t="shared" ref="S464:AD464" si="159">+S307/(S33*10^6)</f>
        <v>0.54469073517244171</v>
      </c>
      <c r="T464" s="21">
        <f t="shared" si="159"/>
        <v>0.53714377529398771</v>
      </c>
      <c r="U464" s="21">
        <f t="shared" si="159"/>
        <v>0.53944938449806645</v>
      </c>
      <c r="V464" s="21">
        <f t="shared" si="159"/>
        <v>0.52676140598247567</v>
      </c>
      <c r="W464" s="21">
        <f t="shared" si="159"/>
        <v>0.52236115534234984</v>
      </c>
      <c r="X464" s="21">
        <f t="shared" si="159"/>
        <v>0.52928020883469706</v>
      </c>
      <c r="Y464" s="21">
        <f t="shared" si="159"/>
        <v>0.52594945186052267</v>
      </c>
      <c r="Z464" s="21">
        <f t="shared" si="159"/>
        <v>0.52045225137025775</v>
      </c>
      <c r="AA464" s="21">
        <f t="shared" si="159"/>
        <v>0.51842472980477594</v>
      </c>
      <c r="AB464" s="21">
        <f t="shared" si="159"/>
        <v>0.52517243521183909</v>
      </c>
      <c r="AC464" s="21">
        <f t="shared" si="159"/>
        <v>0.52632815881478967</v>
      </c>
      <c r="AD464" s="21">
        <f t="shared" si="159"/>
        <v>0.52775110554711413</v>
      </c>
    </row>
    <row r="465" spans="1:30" x14ac:dyDescent="0.2">
      <c r="A465" s="399">
        <v>1006</v>
      </c>
      <c r="B465" s="399" t="s">
        <v>14</v>
      </c>
      <c r="C465" s="21">
        <f t="shared" ref="C465:O465" si="160">+C308/(C34*10^6)</f>
        <v>0.24659105207178258</v>
      </c>
      <c r="D465" s="21">
        <f t="shared" si="160"/>
        <v>0.2382106194767811</v>
      </c>
      <c r="E465" s="21">
        <f t="shared" si="160"/>
        <v>0.24964983941221375</v>
      </c>
      <c r="F465" s="21">
        <f t="shared" si="160"/>
        <v>0.23183225026391452</v>
      </c>
      <c r="G465" s="21">
        <f t="shared" si="160"/>
        <v>0.22846811712382464</v>
      </c>
      <c r="H465" s="21">
        <f t="shared" si="160"/>
        <v>0.26195475432440091</v>
      </c>
      <c r="I465" s="21">
        <f t="shared" si="160"/>
        <v>0.22464622510215215</v>
      </c>
      <c r="J465" s="21">
        <f t="shared" si="160"/>
        <v>0.21915316449809136</v>
      </c>
      <c r="K465" s="21">
        <f t="shared" si="160"/>
        <v>0.21090673823062631</v>
      </c>
      <c r="L465" s="21">
        <f t="shared" si="160"/>
        <v>0.24091766925136476</v>
      </c>
      <c r="M465" s="21">
        <f t="shared" si="160"/>
        <v>0.25347793211003655</v>
      </c>
      <c r="N465" s="21">
        <f t="shared" si="160"/>
        <v>0.2348667280395641</v>
      </c>
      <c r="O465" s="404">
        <f t="shared" si="160"/>
        <v>0.23606592940359197</v>
      </c>
      <c r="Q465" s="399">
        <v>1006</v>
      </c>
      <c r="R465" s="399" t="s">
        <v>14</v>
      </c>
      <c r="S465" s="21">
        <f t="shared" ref="S465:AD465" si="161">+S308/(S34*10^6)</f>
        <v>0.24659105207178258</v>
      </c>
      <c r="T465" s="21">
        <f t="shared" si="161"/>
        <v>0.24233277528685221</v>
      </c>
      <c r="U465" s="21">
        <f t="shared" si="161"/>
        <v>0.24483397993690528</v>
      </c>
      <c r="V465" s="21">
        <f t="shared" si="161"/>
        <v>0.2414022806818247</v>
      </c>
      <c r="W465" s="21">
        <f t="shared" si="161"/>
        <v>0.23862227487215479</v>
      </c>
      <c r="X465" s="21">
        <f t="shared" si="161"/>
        <v>0.24255886565124582</v>
      </c>
      <c r="Y465" s="21">
        <f t="shared" si="161"/>
        <v>0.23970326944534562</v>
      </c>
      <c r="Z465" s="21">
        <f t="shared" si="161"/>
        <v>0.23678703415857941</v>
      </c>
      <c r="AA465" s="21">
        <f t="shared" si="161"/>
        <v>0.23386419941597608</v>
      </c>
      <c r="AB465" s="21">
        <f t="shared" si="161"/>
        <v>0.2345264095481833</v>
      </c>
      <c r="AC465" s="21">
        <f t="shared" si="161"/>
        <v>0.23617030174652087</v>
      </c>
      <c r="AD465" s="21">
        <f t="shared" si="161"/>
        <v>0.23606592940359197</v>
      </c>
    </row>
    <row r="466" spans="1:30" x14ac:dyDescent="0.2">
      <c r="A466" s="399">
        <v>1007</v>
      </c>
      <c r="B466" s="399" t="s">
        <v>15</v>
      </c>
      <c r="C466" s="21">
        <f t="shared" ref="C466:O466" si="162">+C309/(C35*10^6)</f>
        <v>0.58174330049834211</v>
      </c>
      <c r="D466" s="21">
        <f t="shared" si="162"/>
        <v>0.53705192990748407</v>
      </c>
      <c r="E466" s="21">
        <f t="shared" si="162"/>
        <v>0.53878665709894213</v>
      </c>
      <c r="F466" s="21">
        <f t="shared" si="162"/>
        <v>0.50535549931474755</v>
      </c>
      <c r="G466" s="21">
        <f t="shared" si="162"/>
        <v>0.45656424018491931</v>
      </c>
      <c r="H466" s="21">
        <f t="shared" si="162"/>
        <v>0.52014579881224632</v>
      </c>
      <c r="I466" s="21">
        <f t="shared" si="162"/>
        <v>0.43334104474938956</v>
      </c>
      <c r="J466" s="21">
        <f t="shared" si="162"/>
        <v>0.43838512388519801</v>
      </c>
      <c r="K466" s="21">
        <f t="shared" si="162"/>
        <v>0.43919814840225724</v>
      </c>
      <c r="L466" s="21">
        <f t="shared" si="162"/>
        <v>0.46105404246922993</v>
      </c>
      <c r="M466" s="21">
        <f t="shared" si="162"/>
        <v>0.43460539840864959</v>
      </c>
      <c r="N466" s="21">
        <f t="shared" si="162"/>
        <v>0.43990290707636071</v>
      </c>
      <c r="O466" s="404">
        <f t="shared" si="162"/>
        <v>0.48064706683520136</v>
      </c>
      <c r="Q466" s="399">
        <v>1007</v>
      </c>
      <c r="R466" s="399" t="s">
        <v>15</v>
      </c>
      <c r="S466" s="21">
        <f t="shared" ref="S466:AD466" si="163">+S309/(S35*10^6)</f>
        <v>0.58174330049834211</v>
      </c>
      <c r="T466" s="21">
        <f t="shared" si="163"/>
        <v>0.55889379970124475</v>
      </c>
      <c r="U466" s="21">
        <f t="shared" si="163"/>
        <v>0.55198628698873675</v>
      </c>
      <c r="V466" s="21">
        <f t="shared" si="163"/>
        <v>0.53976422765160692</v>
      </c>
      <c r="W466" s="21">
        <f t="shared" si="163"/>
        <v>0.52248350341388627</v>
      </c>
      <c r="X466" s="21">
        <f t="shared" si="163"/>
        <v>0.52209519411726357</v>
      </c>
      <c r="Y466" s="21">
        <f t="shared" si="163"/>
        <v>0.50856034353959534</v>
      </c>
      <c r="Z466" s="21">
        <f t="shared" si="163"/>
        <v>0.49909423884247051</v>
      </c>
      <c r="AA466" s="21">
        <f t="shared" si="163"/>
        <v>0.4922202209103787</v>
      </c>
      <c r="AB466" s="21">
        <f t="shared" si="163"/>
        <v>0.48916975661341838</v>
      </c>
      <c r="AC466" s="21">
        <f t="shared" si="163"/>
        <v>0.48424897368882902</v>
      </c>
      <c r="AD466" s="21">
        <f t="shared" si="163"/>
        <v>0.48064706683520136</v>
      </c>
    </row>
    <row r="467" spans="1:30" x14ac:dyDescent="0.2">
      <c r="A467" s="399">
        <v>1008</v>
      </c>
      <c r="B467" s="399" t="s">
        <v>16</v>
      </c>
      <c r="C467" s="21">
        <f t="shared" ref="C467:O467" si="164">+C310/(C36*10^6)</f>
        <v>0.52263104076823907</v>
      </c>
      <c r="D467" s="21">
        <f t="shared" si="164"/>
        <v>0.45753109193195668</v>
      </c>
      <c r="E467" s="21">
        <f t="shared" si="164"/>
        <v>0.48354705906667217</v>
      </c>
      <c r="F467" s="21">
        <f t="shared" si="164"/>
        <v>0.44355536629578701</v>
      </c>
      <c r="G467" s="21">
        <f t="shared" si="164"/>
        <v>0.48132420166953749</v>
      </c>
      <c r="H467" s="21">
        <f t="shared" si="164"/>
        <v>0.52596846012729637</v>
      </c>
      <c r="I467" s="21">
        <f t="shared" si="164"/>
        <v>0.44524654910403338</v>
      </c>
      <c r="J467" s="21">
        <f t="shared" si="164"/>
        <v>0.46920455300212544</v>
      </c>
      <c r="K467" s="21">
        <f t="shared" si="164"/>
        <v>0.48497048446483332</v>
      </c>
      <c r="L467" s="21">
        <f t="shared" si="164"/>
        <v>0.49615833283224381</v>
      </c>
      <c r="M467" s="21">
        <f t="shared" si="164"/>
        <v>0.45875206091548454</v>
      </c>
      <c r="N467" s="21">
        <f t="shared" si="164"/>
        <v>0.45959017538095043</v>
      </c>
      <c r="O467" s="404">
        <f t="shared" si="164"/>
        <v>0.47653014920169584</v>
      </c>
      <c r="Q467" s="399">
        <v>1008</v>
      </c>
      <c r="R467" s="399" t="s">
        <v>16</v>
      </c>
      <c r="S467" s="21">
        <f t="shared" ref="S467:AD467" si="165">+S310/(S36*10^6)</f>
        <v>0.52263104076823907</v>
      </c>
      <c r="T467" s="21">
        <f t="shared" si="165"/>
        <v>0.48905231389196246</v>
      </c>
      <c r="U467" s="21">
        <f t="shared" si="165"/>
        <v>0.4871670497910745</v>
      </c>
      <c r="V467" s="21">
        <f t="shared" si="165"/>
        <v>0.47556820165412905</v>
      </c>
      <c r="W467" s="21">
        <f t="shared" si="165"/>
        <v>0.47672282099499641</v>
      </c>
      <c r="X467" s="21">
        <f t="shared" si="165"/>
        <v>0.48468540369513663</v>
      </c>
      <c r="Y467" s="21">
        <f t="shared" si="165"/>
        <v>0.47878449544837126</v>
      </c>
      <c r="Z467" s="21">
        <f t="shared" si="165"/>
        <v>0.47758859992682962</v>
      </c>
      <c r="AA467" s="21">
        <f t="shared" si="165"/>
        <v>0.47838726791431591</v>
      </c>
      <c r="AB467" s="21">
        <f t="shared" si="165"/>
        <v>0.48011364044124333</v>
      </c>
      <c r="AC467" s="21">
        <f t="shared" si="165"/>
        <v>0.4780878198523747</v>
      </c>
      <c r="AD467" s="21">
        <f t="shared" si="165"/>
        <v>0.47653014920169584</v>
      </c>
    </row>
    <row r="468" spans="1:30" x14ac:dyDescent="0.2">
      <c r="A468" s="399">
        <v>1009</v>
      </c>
      <c r="B468" s="399" t="s">
        <v>17</v>
      </c>
      <c r="C468" s="21">
        <f t="shared" ref="C468:O468" si="166">+C311/(C37*10^6)</f>
        <v>0.57770238905857862</v>
      </c>
      <c r="D468" s="21">
        <f t="shared" si="166"/>
        <v>0.52992790116789312</v>
      </c>
      <c r="E468" s="21">
        <f t="shared" si="166"/>
        <v>0.56821627411059761</v>
      </c>
      <c r="F468" s="21">
        <f t="shared" si="166"/>
        <v>0.58999338376982724</v>
      </c>
      <c r="G468" s="21">
        <f t="shared" si="166"/>
        <v>0.53135438211278507</v>
      </c>
      <c r="H468" s="21">
        <f t="shared" si="166"/>
        <v>0.63203319631940236</v>
      </c>
      <c r="I468" s="21">
        <f t="shared" si="166"/>
        <v>0.53171095219829401</v>
      </c>
      <c r="J468" s="21">
        <f t="shared" si="166"/>
        <v>0.53362471769737163</v>
      </c>
      <c r="K468" s="21">
        <f t="shared" si="166"/>
        <v>0.5389717957214919</v>
      </c>
      <c r="L468" s="21">
        <f t="shared" si="166"/>
        <v>0.56953694514832975</v>
      </c>
      <c r="M468" s="21">
        <f t="shared" si="166"/>
        <v>0.57452513639157821</v>
      </c>
      <c r="N468" s="21">
        <f t="shared" si="166"/>
        <v>0.50398156911105363</v>
      </c>
      <c r="O468" s="404">
        <f t="shared" si="166"/>
        <v>0.55616275266597814</v>
      </c>
      <c r="Q468" s="399">
        <v>1009</v>
      </c>
      <c r="R468" s="399" t="s">
        <v>17</v>
      </c>
      <c r="S468" s="21">
        <f t="shared" ref="S468:AD468" si="167">+S311/(S37*10^6)</f>
        <v>0.57770238905857862</v>
      </c>
      <c r="T468" s="21">
        <f t="shared" si="167"/>
        <v>0.55371230501760349</v>
      </c>
      <c r="U468" s="21">
        <f t="shared" si="167"/>
        <v>0.55855913649114886</v>
      </c>
      <c r="V468" s="21">
        <f t="shared" si="167"/>
        <v>0.56652950223478071</v>
      </c>
      <c r="W468" s="21">
        <f t="shared" si="167"/>
        <v>0.55959519917139133</v>
      </c>
      <c r="X468" s="21">
        <f t="shared" si="167"/>
        <v>0.57091580636115213</v>
      </c>
      <c r="Y468" s="21">
        <f t="shared" si="167"/>
        <v>0.56497716928457387</v>
      </c>
      <c r="Z468" s="21">
        <f t="shared" si="167"/>
        <v>0.56103184193436417</v>
      </c>
      <c r="AA468" s="21">
        <f t="shared" si="167"/>
        <v>0.55847018437617912</v>
      </c>
      <c r="AB468" s="21">
        <f t="shared" si="167"/>
        <v>0.5595753356515113</v>
      </c>
      <c r="AC468" s="21">
        <f t="shared" si="167"/>
        <v>0.56093654552864447</v>
      </c>
      <c r="AD468" s="21">
        <f t="shared" si="167"/>
        <v>0.55616275266597814</v>
      </c>
    </row>
    <row r="469" spans="1:30" x14ac:dyDescent="0.2">
      <c r="A469" s="399">
        <v>1010</v>
      </c>
      <c r="B469" s="399" t="s">
        <v>19</v>
      </c>
      <c r="C469" s="21">
        <f t="shared" ref="C469:O469" si="168">+C312/(C38*10^6)</f>
        <v>0.20352601705744258</v>
      </c>
      <c r="D469" s="21">
        <f t="shared" si="168"/>
        <v>0.19155603591865741</v>
      </c>
      <c r="E469" s="21">
        <f t="shared" si="168"/>
        <v>0.22127336366028799</v>
      </c>
      <c r="F469" s="21">
        <f t="shared" si="168"/>
        <v>0.22508687890291976</v>
      </c>
      <c r="G469" s="21">
        <f t="shared" si="168"/>
        <v>0.19428011179102606</v>
      </c>
      <c r="H469" s="21">
        <f t="shared" si="168"/>
        <v>0.21971701425461695</v>
      </c>
      <c r="I469" s="21">
        <f t="shared" si="168"/>
        <v>0.24348470481476123</v>
      </c>
      <c r="J469" s="21">
        <f t="shared" si="168"/>
        <v>0.20845476968655086</v>
      </c>
      <c r="K469" s="21">
        <f t="shared" si="168"/>
        <v>0.27163889403605374</v>
      </c>
      <c r="L469" s="21">
        <f t="shared" si="168"/>
        <v>0.23008684478389871</v>
      </c>
      <c r="M469" s="21">
        <f t="shared" si="168"/>
        <v>0.23799800406418814</v>
      </c>
      <c r="N469" s="21">
        <f t="shared" si="168"/>
        <v>0.21557868481628162</v>
      </c>
      <c r="O469" s="404">
        <f t="shared" si="168"/>
        <v>0.22233135686585712</v>
      </c>
      <c r="Q469" s="399">
        <v>1010</v>
      </c>
      <c r="R469" s="399" t="s">
        <v>19</v>
      </c>
      <c r="S469" s="21">
        <f t="shared" ref="S469:AD469" si="169">+S312/(S38*10^6)</f>
        <v>0.20352601705744258</v>
      </c>
      <c r="T469" s="21">
        <f t="shared" si="169"/>
        <v>0.19753039634835942</v>
      </c>
      <c r="U469" s="21">
        <f t="shared" si="169"/>
        <v>0.20537205785210169</v>
      </c>
      <c r="V469" s="21">
        <f t="shared" si="169"/>
        <v>0.21038318525556615</v>
      </c>
      <c r="W469" s="21">
        <f t="shared" si="169"/>
        <v>0.2070022987967533</v>
      </c>
      <c r="X469" s="21">
        <f t="shared" si="169"/>
        <v>0.20919493443415016</v>
      </c>
      <c r="Y469" s="21">
        <f t="shared" si="169"/>
        <v>0.21452744545626529</v>
      </c>
      <c r="Z469" s="21">
        <f t="shared" si="169"/>
        <v>0.21373307503462055</v>
      </c>
      <c r="AA469" s="21">
        <f t="shared" si="169"/>
        <v>0.22058959677533102</v>
      </c>
      <c r="AB469" s="21">
        <f t="shared" si="169"/>
        <v>0.22151954746109556</v>
      </c>
      <c r="AC469" s="21">
        <f t="shared" si="169"/>
        <v>0.22298684130882454</v>
      </c>
      <c r="AD469" s="21">
        <f t="shared" si="169"/>
        <v>0.22233135686585712</v>
      </c>
    </row>
    <row r="470" spans="1:30" x14ac:dyDescent="0.2">
      <c r="A470" s="399">
        <v>1011</v>
      </c>
      <c r="B470" s="399" t="s">
        <v>20</v>
      </c>
      <c r="C470" s="21">
        <f t="shared" ref="C470:O470" si="170">+C313/(C39*10^6)</f>
        <v>0.61296896388545841</v>
      </c>
      <c r="D470" s="21">
        <f t="shared" si="170"/>
        <v>0.57062610952847093</v>
      </c>
      <c r="E470" s="21">
        <f t="shared" si="170"/>
        <v>0.57808749647191648</v>
      </c>
      <c r="F470" s="21">
        <f t="shared" si="170"/>
        <v>0.56254881464707707</v>
      </c>
      <c r="G470" s="21">
        <f t="shared" si="170"/>
        <v>1.3208018968929456</v>
      </c>
      <c r="H470" s="21">
        <f t="shared" si="170"/>
        <v>0.61026307128595558</v>
      </c>
      <c r="I470" s="21">
        <f t="shared" si="170"/>
        <v>0.54086093518904776</v>
      </c>
      <c r="J470" s="21">
        <f t="shared" si="170"/>
        <v>0.49814307816189707</v>
      </c>
      <c r="K470" s="21">
        <f t="shared" si="170"/>
        <v>0.50524301104729097</v>
      </c>
      <c r="L470" s="21">
        <f t="shared" si="170"/>
        <v>0.59140457469621155</v>
      </c>
      <c r="M470" s="21">
        <f t="shared" si="170"/>
        <v>0.60952338714060539</v>
      </c>
      <c r="N470" s="21">
        <f t="shared" si="170"/>
        <v>0.53294724139391114</v>
      </c>
      <c r="O470" s="404">
        <f t="shared" si="170"/>
        <v>0.62392070137855571</v>
      </c>
      <c r="Q470" s="399">
        <v>1011</v>
      </c>
      <c r="R470" s="399" t="s">
        <v>20</v>
      </c>
      <c r="S470" s="21">
        <f t="shared" ref="S470:AD470" si="171">+S313/(S39*10^6)</f>
        <v>0.61296896388545841</v>
      </c>
      <c r="T470" s="21">
        <f t="shared" si="171"/>
        <v>0.59128768064519754</v>
      </c>
      <c r="U470" s="21">
        <f t="shared" si="171"/>
        <v>0.58689436484765134</v>
      </c>
      <c r="V470" s="21">
        <f t="shared" si="171"/>
        <v>0.58058092688248653</v>
      </c>
      <c r="W470" s="21">
        <f t="shared" si="171"/>
        <v>0.73208423366291919</v>
      </c>
      <c r="X470" s="21">
        <f t="shared" si="171"/>
        <v>0.71163145913031622</v>
      </c>
      <c r="Y470" s="21">
        <f t="shared" si="171"/>
        <v>0.68385240025971261</v>
      </c>
      <c r="Z470" s="21">
        <f t="shared" si="171"/>
        <v>0.65680678080892196</v>
      </c>
      <c r="AA470" s="21">
        <f t="shared" si="171"/>
        <v>0.63881959116652121</v>
      </c>
      <c r="AB470" s="21">
        <f t="shared" si="171"/>
        <v>0.63435394548470592</v>
      </c>
      <c r="AC470" s="21">
        <f t="shared" si="171"/>
        <v>0.63216312733536395</v>
      </c>
      <c r="AD470" s="21">
        <f t="shared" si="171"/>
        <v>0.62392070137855571</v>
      </c>
    </row>
    <row r="471" spans="1:30" ht="14.25" customHeight="1" x14ac:dyDescent="0.2">
      <c r="A471" s="399">
        <v>1012</v>
      </c>
      <c r="B471" s="399" t="s">
        <v>21</v>
      </c>
      <c r="C471" s="21">
        <f t="shared" ref="C471:O471" si="172">+C314/(C40*10^6)</f>
        <v>0.86587291290653634</v>
      </c>
      <c r="D471" s="21">
        <f t="shared" si="172"/>
        <v>0.76378060022534067</v>
      </c>
      <c r="E471" s="21">
        <f t="shared" si="172"/>
        <v>0.76646953616087654</v>
      </c>
      <c r="F471" s="21">
        <f t="shared" si="172"/>
        <v>0.76065962255280561</v>
      </c>
      <c r="G471" s="21">
        <f t="shared" si="172"/>
        <v>0.70460652069361684</v>
      </c>
      <c r="H471" s="21">
        <f t="shared" si="172"/>
        <v>0.8762293390319853</v>
      </c>
      <c r="I471" s="21">
        <f t="shared" si="172"/>
        <v>0.73968553127158521</v>
      </c>
      <c r="J471" s="21">
        <f t="shared" si="172"/>
        <v>0.63407573273497564</v>
      </c>
      <c r="K471" s="21">
        <f t="shared" si="172"/>
        <v>0.66387844491657699</v>
      </c>
      <c r="L471" s="21">
        <f t="shared" si="172"/>
        <v>0.71826068474344762</v>
      </c>
      <c r="M471" s="21">
        <f t="shared" si="172"/>
        <v>0.67403684341716119</v>
      </c>
      <c r="N471" s="21">
        <f t="shared" si="172"/>
        <v>0.69902464527843766</v>
      </c>
      <c r="O471" s="404">
        <f t="shared" si="172"/>
        <v>0.73678919270987742</v>
      </c>
      <c r="Q471" s="399">
        <v>1012</v>
      </c>
      <c r="R471" s="399" t="s">
        <v>21</v>
      </c>
      <c r="S471" s="21">
        <f t="shared" ref="S471:AD471" si="173">+S314/(S40*10^6)</f>
        <v>0.86587291290653634</v>
      </c>
      <c r="T471" s="21">
        <f t="shared" si="173"/>
        <v>0.81391132137768041</v>
      </c>
      <c r="U471" s="21">
        <f t="shared" si="173"/>
        <v>0.79775517514828709</v>
      </c>
      <c r="V471" s="21">
        <f t="shared" si="173"/>
        <v>0.78831696858056344</v>
      </c>
      <c r="W471" s="21">
        <f t="shared" si="173"/>
        <v>0.77126458085857097</v>
      </c>
      <c r="X471" s="21">
        <f t="shared" si="173"/>
        <v>0.78772064270999309</v>
      </c>
      <c r="Y471" s="21">
        <f t="shared" si="173"/>
        <v>0.78052902353755538</v>
      </c>
      <c r="Z471" s="21">
        <f t="shared" si="173"/>
        <v>0.76061302674079889</v>
      </c>
      <c r="AA471" s="21">
        <f t="shared" si="173"/>
        <v>0.74982124192563382</v>
      </c>
      <c r="AB471" s="21">
        <f t="shared" si="173"/>
        <v>0.74675872798625675</v>
      </c>
      <c r="AC471" s="21">
        <f t="shared" si="173"/>
        <v>0.74012502031790273</v>
      </c>
      <c r="AD471" s="21">
        <f t="shared" si="173"/>
        <v>0.73678919270987742</v>
      </c>
    </row>
    <row r="472" spans="1:30" x14ac:dyDescent="0.2">
      <c r="A472" s="399">
        <v>1013</v>
      </c>
      <c r="B472" s="399" t="s">
        <v>22</v>
      </c>
      <c r="C472" s="21">
        <f t="shared" ref="C472:O472" si="174">+C315/(C41*10^6)</f>
        <v>0.72878877999324099</v>
      </c>
      <c r="D472" s="21">
        <f t="shared" si="174"/>
        <v>0.65345067588808559</v>
      </c>
      <c r="E472" s="21">
        <f t="shared" si="174"/>
        <v>0.67924942407073041</v>
      </c>
      <c r="F472" s="21">
        <f t="shared" si="174"/>
        <v>0.6106425554076732</v>
      </c>
      <c r="G472" s="21">
        <f t="shared" si="174"/>
        <v>0.54327515938747539</v>
      </c>
      <c r="H472" s="21">
        <f t="shared" si="174"/>
        <v>0.60116150442477856</v>
      </c>
      <c r="I472" s="21">
        <f t="shared" si="174"/>
        <v>0.52177747035573108</v>
      </c>
      <c r="J472" s="21">
        <f t="shared" si="174"/>
        <v>0.55329146372724947</v>
      </c>
      <c r="K472" s="21">
        <f t="shared" si="174"/>
        <v>0.55244128920801172</v>
      </c>
      <c r="L472" s="21">
        <f t="shared" si="174"/>
        <v>0.59231826442526114</v>
      </c>
      <c r="M472" s="21">
        <f t="shared" si="174"/>
        <v>0.60098471552275234</v>
      </c>
      <c r="N472" s="21">
        <f t="shared" si="174"/>
        <v>0.61840703052728963</v>
      </c>
      <c r="O472" s="404">
        <f t="shared" si="174"/>
        <v>0.60041094747200896</v>
      </c>
      <c r="Q472" s="399">
        <v>1013</v>
      </c>
      <c r="R472" s="399" t="s">
        <v>22</v>
      </c>
      <c r="S472" s="21">
        <f t="shared" ref="S472:AD472" si="175">+S315/(S41*10^6)</f>
        <v>0.72878877999324099</v>
      </c>
      <c r="T472" s="21">
        <f t="shared" si="175"/>
        <v>0.68975775244299686</v>
      </c>
      <c r="U472" s="21">
        <f t="shared" si="175"/>
        <v>0.68614845704753968</v>
      </c>
      <c r="V472" s="21">
        <f t="shared" si="175"/>
        <v>0.6657740545267169</v>
      </c>
      <c r="W472" s="21">
        <f t="shared" si="175"/>
        <v>0.64033763068357552</v>
      </c>
      <c r="X472" s="21">
        <f t="shared" si="175"/>
        <v>0.63347148498484707</v>
      </c>
      <c r="Y472" s="21">
        <f t="shared" si="175"/>
        <v>0.61435217056689284</v>
      </c>
      <c r="Z472" s="21">
        <f t="shared" si="175"/>
        <v>0.60570590071581021</v>
      </c>
      <c r="AA472" s="21">
        <f t="shared" si="175"/>
        <v>0.59939229789657555</v>
      </c>
      <c r="AB472" s="21">
        <f t="shared" si="175"/>
        <v>0.59867593183687307</v>
      </c>
      <c r="AC472" s="21">
        <f t="shared" si="175"/>
        <v>0.59888383642795828</v>
      </c>
      <c r="AD472" s="21">
        <f t="shared" si="175"/>
        <v>0.60041094747200896</v>
      </c>
    </row>
    <row r="473" spans="1:30" x14ac:dyDescent="0.2">
      <c r="A473" s="399">
        <v>1014</v>
      </c>
      <c r="B473" s="399" t="s">
        <v>23</v>
      </c>
      <c r="C473" s="21">
        <f t="shared" ref="C473:O473" si="176">+C316/(C42*10^6)</f>
        <v>0.61215836377797572</v>
      </c>
      <c r="D473" s="21">
        <f t="shared" si="176"/>
        <v>0.59320126791500827</v>
      </c>
      <c r="E473" s="21">
        <f t="shared" si="176"/>
        <v>0.66301472487729274</v>
      </c>
      <c r="F473" s="21">
        <f t="shared" si="176"/>
        <v>0.57662078706027342</v>
      </c>
      <c r="G473" s="21">
        <f t="shared" si="176"/>
        <v>0.47658840622914406</v>
      </c>
      <c r="H473" s="21">
        <f t="shared" si="176"/>
        <v>0.61914728465921376</v>
      </c>
      <c r="I473" s="21">
        <f t="shared" si="176"/>
        <v>0.55299805384003786</v>
      </c>
      <c r="J473" s="21">
        <f t="shared" si="176"/>
        <v>0.58433582960147512</v>
      </c>
      <c r="K473" s="21">
        <f t="shared" si="176"/>
        <v>0.55757729989148208</v>
      </c>
      <c r="L473" s="21">
        <f t="shared" si="176"/>
        <v>0.57685603401673402</v>
      </c>
      <c r="M473" s="21">
        <f t="shared" si="176"/>
        <v>0.57453643881129002</v>
      </c>
      <c r="N473" s="21">
        <f t="shared" si="176"/>
        <v>0.56401217891442967</v>
      </c>
      <c r="O473" s="404">
        <f t="shared" si="176"/>
        <v>0.57836524913823895</v>
      </c>
      <c r="Q473" s="399">
        <v>1014</v>
      </c>
      <c r="R473" s="399" t="s">
        <v>23</v>
      </c>
      <c r="S473" s="21">
        <f t="shared" ref="S473:AD473" si="177">+S316/(S42*10^6)</f>
        <v>0.61215836377797572</v>
      </c>
      <c r="T473" s="21">
        <f t="shared" si="177"/>
        <v>0.6024249422310437</v>
      </c>
      <c r="U473" s="21">
        <f t="shared" si="177"/>
        <v>0.62254306155299888</v>
      </c>
      <c r="V473" s="21">
        <f t="shared" si="177"/>
        <v>0.61077425157091403</v>
      </c>
      <c r="W473" s="21">
        <f t="shared" si="177"/>
        <v>0.58323850282763767</v>
      </c>
      <c r="X473" s="21">
        <f t="shared" si="177"/>
        <v>0.58916232737360297</v>
      </c>
      <c r="Y473" s="21">
        <f t="shared" si="177"/>
        <v>0.58350337888131731</v>
      </c>
      <c r="Z473" s="21">
        <f t="shared" si="177"/>
        <v>0.58361492427982353</v>
      </c>
      <c r="AA473" s="21">
        <f t="shared" si="177"/>
        <v>0.58057937952885041</v>
      </c>
      <c r="AB473" s="21">
        <f t="shared" si="177"/>
        <v>0.58020912405923608</v>
      </c>
      <c r="AC473" s="21">
        <f t="shared" si="177"/>
        <v>0.57968523686583406</v>
      </c>
      <c r="AD473" s="21">
        <f t="shared" si="177"/>
        <v>0.57836524913823895</v>
      </c>
    </row>
    <row r="474" spans="1:30" x14ac:dyDescent="0.2">
      <c r="A474" s="399">
        <v>1015</v>
      </c>
      <c r="B474" s="399" t="s">
        <v>24</v>
      </c>
      <c r="C474" s="21">
        <f t="shared" ref="C474:O474" si="178">+C317/(C43*10^6)</f>
        <v>0.68825991510335494</v>
      </c>
      <c r="D474" s="21">
        <f t="shared" si="178"/>
        <v>0.6241389323743961</v>
      </c>
      <c r="E474" s="21">
        <f t="shared" si="178"/>
        <v>0.67019791469745671</v>
      </c>
      <c r="F474" s="21">
        <f t="shared" si="178"/>
        <v>0.59047346224973407</v>
      </c>
      <c r="G474" s="21">
        <f t="shared" si="178"/>
        <v>0.55950782450462666</v>
      </c>
      <c r="H474" s="21">
        <f t="shared" si="178"/>
        <v>0.67508696143708014</v>
      </c>
      <c r="I474" s="21">
        <f t="shared" si="178"/>
        <v>0.63539844900846687</v>
      </c>
      <c r="J474" s="21">
        <f t="shared" si="178"/>
        <v>0.55988643695960771</v>
      </c>
      <c r="K474" s="21">
        <f t="shared" si="178"/>
        <v>0.59931154323721192</v>
      </c>
      <c r="L474" s="21">
        <f t="shared" si="178"/>
        <v>0.69360039404567897</v>
      </c>
      <c r="M474" s="21">
        <f t="shared" si="178"/>
        <v>0.7081875779213419</v>
      </c>
      <c r="N474" s="21">
        <f t="shared" si="178"/>
        <v>0.70420251101726039</v>
      </c>
      <c r="O474" s="404">
        <f t="shared" si="178"/>
        <v>0.64059531481123744</v>
      </c>
      <c r="Q474" s="399">
        <v>1015</v>
      </c>
      <c r="R474" s="399" t="s">
        <v>24</v>
      </c>
      <c r="S474" s="21">
        <f t="shared" ref="S474:AD474" si="179">+S317/(S43*10^6)</f>
        <v>0.68825991510335494</v>
      </c>
      <c r="T474" s="21">
        <f t="shared" si="179"/>
        <v>0.65422876809159047</v>
      </c>
      <c r="U474" s="21">
        <f t="shared" si="179"/>
        <v>0.65939421686898103</v>
      </c>
      <c r="V474" s="21">
        <f t="shared" si="179"/>
        <v>0.64193184821326388</v>
      </c>
      <c r="W474" s="21">
        <f t="shared" si="179"/>
        <v>0.62538265455295639</v>
      </c>
      <c r="X474" s="21">
        <f t="shared" si="179"/>
        <v>0.63354737223396518</v>
      </c>
      <c r="Y474" s="21">
        <f t="shared" si="179"/>
        <v>0.63382257617601756</v>
      </c>
      <c r="Z474" s="21">
        <f t="shared" si="179"/>
        <v>0.62285942288230012</v>
      </c>
      <c r="AA474" s="21">
        <f t="shared" si="179"/>
        <v>0.62013945897370193</v>
      </c>
      <c r="AB474" s="21">
        <f t="shared" si="179"/>
        <v>0.62764364319519406</v>
      </c>
      <c r="AC474" s="21">
        <f t="shared" si="179"/>
        <v>0.63492015578210781</v>
      </c>
      <c r="AD474" s="21">
        <f t="shared" si="179"/>
        <v>0.64059531481123744</v>
      </c>
    </row>
    <row r="475" spans="1:30" x14ac:dyDescent="0.2">
      <c r="A475" s="399">
        <v>1016</v>
      </c>
      <c r="B475" s="399" t="s">
        <v>25</v>
      </c>
      <c r="C475" s="21">
        <f t="shared" ref="C475:O475" si="180">+C318/(C44*10^6)</f>
        <v>0.5375731569019655</v>
      </c>
      <c r="D475" s="21">
        <f t="shared" si="180"/>
        <v>0.51639833394127466</v>
      </c>
      <c r="E475" s="21">
        <f t="shared" si="180"/>
        <v>0.56018562067498756</v>
      </c>
      <c r="F475" s="21">
        <f t="shared" si="180"/>
        <v>0.51857470615763845</v>
      </c>
      <c r="G475" s="21">
        <f t="shared" si="180"/>
        <v>0.43121144201819017</v>
      </c>
      <c r="H475" s="21">
        <f t="shared" si="180"/>
        <v>0.63177376543628549</v>
      </c>
      <c r="I475" s="21">
        <f t="shared" si="180"/>
        <v>0.57463423911943845</v>
      </c>
      <c r="J475" s="21">
        <f t="shared" si="180"/>
        <v>0.47767629558886998</v>
      </c>
      <c r="K475" s="21">
        <f t="shared" si="180"/>
        <v>0.50033273037068648</v>
      </c>
      <c r="L475" s="21">
        <f t="shared" si="180"/>
        <v>0.55828868804187792</v>
      </c>
      <c r="M475" s="21">
        <f t="shared" si="180"/>
        <v>0.54656561101855772</v>
      </c>
      <c r="N475" s="21">
        <f t="shared" si="180"/>
        <v>0.50381465929646063</v>
      </c>
      <c r="O475" s="404">
        <f t="shared" si="180"/>
        <v>0.52871883367064432</v>
      </c>
      <c r="Q475" s="399">
        <v>1016</v>
      </c>
      <c r="R475" s="399" t="s">
        <v>25</v>
      </c>
      <c r="S475" s="21">
        <f t="shared" ref="S475:AD475" si="181">+S318/(S44*10^6)</f>
        <v>0.5375731569019655</v>
      </c>
      <c r="T475" s="21">
        <f t="shared" si="181"/>
        <v>0.52669161372534534</v>
      </c>
      <c r="U475" s="21">
        <f t="shared" si="181"/>
        <v>0.53774839496260429</v>
      </c>
      <c r="V475" s="21">
        <f t="shared" si="181"/>
        <v>0.53260972919519245</v>
      </c>
      <c r="W475" s="21">
        <f t="shared" si="181"/>
        <v>0.51213410107267054</v>
      </c>
      <c r="X475" s="21">
        <f t="shared" si="181"/>
        <v>0.532056280557059</v>
      </c>
      <c r="Y475" s="21">
        <f t="shared" si="181"/>
        <v>0.53873582866272196</v>
      </c>
      <c r="Z475" s="21">
        <f t="shared" si="181"/>
        <v>0.52974386419341124</v>
      </c>
      <c r="AA475" s="21">
        <f t="shared" si="181"/>
        <v>0.52640992682175236</v>
      </c>
      <c r="AB475" s="21">
        <f t="shared" si="181"/>
        <v>0.5293941973657168</v>
      </c>
      <c r="AC475" s="21">
        <f t="shared" si="181"/>
        <v>0.53090789749181777</v>
      </c>
      <c r="AD475" s="21">
        <f t="shared" si="181"/>
        <v>0.52871883367064432</v>
      </c>
    </row>
    <row r="476" spans="1:30" x14ac:dyDescent="0.2">
      <c r="A476" s="399">
        <v>1017</v>
      </c>
      <c r="B476" s="399" t="s">
        <v>26</v>
      </c>
      <c r="C476" s="21">
        <f t="shared" ref="C476:O476" si="182">+C319/(C45*10^6)</f>
        <v>0.58603540264029619</v>
      </c>
      <c r="D476" s="21">
        <f t="shared" si="182"/>
        <v>0.54737940007570018</v>
      </c>
      <c r="E476" s="21">
        <f t="shared" si="182"/>
        <v>0.54713033917663068</v>
      </c>
      <c r="F476" s="21">
        <f t="shared" si="182"/>
        <v>0.50775755413874701</v>
      </c>
      <c r="G476" s="21">
        <f t="shared" si="182"/>
        <v>0.59106596515842402</v>
      </c>
      <c r="H476" s="21">
        <f t="shared" si="182"/>
        <v>0.56916668753411825</v>
      </c>
      <c r="I476" s="21">
        <f t="shared" si="182"/>
        <v>0.52275940956118438</v>
      </c>
      <c r="J476" s="21">
        <f t="shared" si="182"/>
        <v>0.52410499268374378</v>
      </c>
      <c r="K476" s="21">
        <f t="shared" si="182"/>
        <v>0.50515450170000442</v>
      </c>
      <c r="L476" s="21">
        <f t="shared" si="182"/>
        <v>0.54135385506585765</v>
      </c>
      <c r="M476" s="21">
        <f t="shared" si="182"/>
        <v>0.55006489203593445</v>
      </c>
      <c r="N476" s="21">
        <f t="shared" si="182"/>
        <v>0.55975896745509679</v>
      </c>
      <c r="O476" s="404">
        <f t="shared" si="182"/>
        <v>0.54515937157130523</v>
      </c>
      <c r="Q476" s="399">
        <v>1017</v>
      </c>
      <c r="R476" s="399" t="s">
        <v>26</v>
      </c>
      <c r="S476" s="21">
        <f t="shared" ref="S476:AD476" si="183">+S319/(S45*10^6)</f>
        <v>0.58603540264029619</v>
      </c>
      <c r="T476" s="21">
        <f t="shared" si="183"/>
        <v>0.56639678487815892</v>
      </c>
      <c r="U476" s="21">
        <f t="shared" si="183"/>
        <v>0.55991330765734504</v>
      </c>
      <c r="V476" s="21">
        <f t="shared" si="183"/>
        <v>0.54630028060854685</v>
      </c>
      <c r="W476" s="21">
        <f t="shared" si="183"/>
        <v>0.55531061677168669</v>
      </c>
      <c r="X476" s="21">
        <f t="shared" si="183"/>
        <v>0.55750289815223486</v>
      </c>
      <c r="Y476" s="21">
        <f t="shared" si="183"/>
        <v>0.55226093035429413</v>
      </c>
      <c r="Z476" s="21">
        <f t="shared" si="183"/>
        <v>0.54853190305771315</v>
      </c>
      <c r="AA476" s="21">
        <f t="shared" si="183"/>
        <v>0.54346714009444153</v>
      </c>
      <c r="AB476" s="21">
        <f t="shared" si="183"/>
        <v>0.54326015164036778</v>
      </c>
      <c r="AC476" s="21">
        <f t="shared" si="183"/>
        <v>0.54386894646734074</v>
      </c>
      <c r="AD476" s="21">
        <f t="shared" si="183"/>
        <v>0.54515937157130523</v>
      </c>
    </row>
    <row r="477" spans="1:30" x14ac:dyDescent="0.2">
      <c r="A477" s="399">
        <v>1018</v>
      </c>
      <c r="B477" s="399" t="s">
        <v>27</v>
      </c>
      <c r="C477" s="21">
        <f t="shared" ref="C477:O477" si="184">+C320/(C46*10^6)</f>
        <v>0.68642988980868491</v>
      </c>
      <c r="D477" s="21">
        <f t="shared" si="184"/>
        <v>0.64428397918511959</v>
      </c>
      <c r="E477" s="21">
        <f t="shared" si="184"/>
        <v>0.64835929830551875</v>
      </c>
      <c r="F477" s="21">
        <f t="shared" si="184"/>
        <v>0.63710184494870481</v>
      </c>
      <c r="G477" s="21">
        <f t="shared" si="184"/>
        <v>0.63583010851018751</v>
      </c>
      <c r="H477" s="21">
        <f t="shared" si="184"/>
        <v>0.70819284356167622</v>
      </c>
      <c r="I477" s="21">
        <f t="shared" si="184"/>
        <v>0.65383410997204117</v>
      </c>
      <c r="J477" s="21">
        <f t="shared" si="184"/>
        <v>0.62695708737492584</v>
      </c>
      <c r="K477" s="21">
        <f t="shared" si="184"/>
        <v>0.61512355420603693</v>
      </c>
      <c r="L477" s="21">
        <f t="shared" si="184"/>
        <v>0.6880086645400465</v>
      </c>
      <c r="M477" s="21">
        <f t="shared" si="184"/>
        <v>0.65575905431015524</v>
      </c>
      <c r="N477" s="21">
        <f t="shared" si="184"/>
        <v>0.65711659121171773</v>
      </c>
      <c r="O477" s="404">
        <f t="shared" si="184"/>
        <v>0.65418797167724108</v>
      </c>
      <c r="Q477" s="399">
        <v>1018</v>
      </c>
      <c r="R477" s="399" t="s">
        <v>27</v>
      </c>
      <c r="S477" s="21">
        <f t="shared" ref="S477:AD477" si="185">+S320/(S46*10^6)</f>
        <v>0.68642988980868491</v>
      </c>
      <c r="T477" s="21">
        <f t="shared" si="185"/>
        <v>0.66537546667846625</v>
      </c>
      <c r="U477" s="21">
        <f t="shared" si="185"/>
        <v>0.65956635885106474</v>
      </c>
      <c r="V477" s="21">
        <f t="shared" si="185"/>
        <v>0.65378035580990301</v>
      </c>
      <c r="W477" s="21">
        <f t="shared" si="185"/>
        <v>0.65027682693500677</v>
      </c>
      <c r="X477" s="21">
        <f t="shared" si="185"/>
        <v>0.66003498410882733</v>
      </c>
      <c r="Y477" s="21">
        <f t="shared" si="185"/>
        <v>0.65906914582324205</v>
      </c>
      <c r="Z477" s="21">
        <f t="shared" si="185"/>
        <v>0.65464620194708434</v>
      </c>
      <c r="AA477" s="21">
        <f t="shared" si="185"/>
        <v>0.65004029686916176</v>
      </c>
      <c r="AB477" s="21">
        <f t="shared" si="185"/>
        <v>0.65374151977484818</v>
      </c>
      <c r="AC477" s="21">
        <f t="shared" si="185"/>
        <v>0.6539254886872039</v>
      </c>
      <c r="AD477" s="21">
        <f t="shared" si="185"/>
        <v>0.65418797167724108</v>
      </c>
    </row>
    <row r="478" spans="1:30" x14ac:dyDescent="0.2">
      <c r="A478" s="399">
        <v>1019</v>
      </c>
      <c r="B478" s="399" t="s">
        <v>28</v>
      </c>
      <c r="C478" s="21">
        <f t="shared" ref="C478:O478" si="186">+C321/(C47*10^6)</f>
        <v>0.44068135346099824</v>
      </c>
      <c r="D478" s="21">
        <f t="shared" si="186"/>
        <v>0.40804811755834958</v>
      </c>
      <c r="E478" s="21">
        <f t="shared" si="186"/>
        <v>0.42674601800554018</v>
      </c>
      <c r="F478" s="21">
        <f t="shared" si="186"/>
        <v>0.37273287477307937</v>
      </c>
      <c r="G478" s="21">
        <f t="shared" si="186"/>
        <v>0.35382366354193051</v>
      </c>
      <c r="H478" s="21">
        <f t="shared" si="186"/>
        <v>0.45069387681616047</v>
      </c>
      <c r="I478" s="21">
        <f t="shared" si="186"/>
        <v>0.41312182083265836</v>
      </c>
      <c r="J478" s="21">
        <f t="shared" si="186"/>
        <v>0.41935166925533585</v>
      </c>
      <c r="K478" s="21">
        <f t="shared" si="186"/>
        <v>0.41162857821997351</v>
      </c>
      <c r="L478" s="21">
        <f t="shared" si="186"/>
        <v>0.44293365846909488</v>
      </c>
      <c r="M478" s="21">
        <f t="shared" si="186"/>
        <v>0.43292396856243665</v>
      </c>
      <c r="N478" s="21">
        <f t="shared" si="186"/>
        <v>0.45099757984672367</v>
      </c>
      <c r="O478" s="404">
        <f t="shared" si="186"/>
        <v>0.41803162796593196</v>
      </c>
      <c r="Q478" s="399">
        <v>1019</v>
      </c>
      <c r="R478" s="399" t="s">
        <v>28</v>
      </c>
      <c r="S478" s="21">
        <f t="shared" ref="S478:AD478" si="187">+S321/(S47*10^6)</f>
        <v>0.44068135346099824</v>
      </c>
      <c r="T478" s="21">
        <f t="shared" si="187"/>
        <v>0.42425150969382347</v>
      </c>
      <c r="U478" s="21">
        <f t="shared" si="187"/>
        <v>0.42509396122272375</v>
      </c>
      <c r="V478" s="21">
        <f t="shared" si="187"/>
        <v>0.41148811404286989</v>
      </c>
      <c r="W478" s="21">
        <f t="shared" si="187"/>
        <v>0.39972681172401431</v>
      </c>
      <c r="X478" s="21">
        <f t="shared" si="187"/>
        <v>0.4079127809634519</v>
      </c>
      <c r="Y478" s="21">
        <f t="shared" si="187"/>
        <v>0.40870177573739591</v>
      </c>
      <c r="Z478" s="21">
        <f t="shared" si="187"/>
        <v>0.41001456383779705</v>
      </c>
      <c r="AA478" s="21">
        <f t="shared" si="187"/>
        <v>0.41019606757448235</v>
      </c>
      <c r="AB478" s="21">
        <f t="shared" si="187"/>
        <v>0.41345096892893374</v>
      </c>
      <c r="AC478" s="21">
        <f t="shared" si="187"/>
        <v>0.41522096489541466</v>
      </c>
      <c r="AD478" s="21">
        <f t="shared" si="187"/>
        <v>0.41803162796593196</v>
      </c>
    </row>
    <row r="479" spans="1:30" x14ac:dyDescent="0.2">
      <c r="A479" s="399">
        <v>1020</v>
      </c>
      <c r="B479" s="399" t="s">
        <v>29</v>
      </c>
      <c r="C479" s="21">
        <f t="shared" ref="C479:O479" si="188">+C322/(C48*10^6)</f>
        <v>0.58621422777532706</v>
      </c>
      <c r="D479" s="21">
        <f t="shared" si="188"/>
        <v>0.56704809580921589</v>
      </c>
      <c r="E479" s="21">
        <f t="shared" si="188"/>
        <v>0.58926178973051058</v>
      </c>
      <c r="F479" s="21">
        <f t="shared" si="188"/>
        <v>0.56585556462766406</v>
      </c>
      <c r="G479" s="21">
        <f t="shared" si="188"/>
        <v>0.52507447691284281</v>
      </c>
      <c r="H479" s="21">
        <f t="shared" si="188"/>
        <v>0.63392699539699537</v>
      </c>
      <c r="I479" s="21">
        <f t="shared" si="188"/>
        <v>0.52459502822053061</v>
      </c>
      <c r="J479" s="21">
        <f t="shared" si="188"/>
        <v>0.59051725499215602</v>
      </c>
      <c r="K479" s="21">
        <f t="shared" si="188"/>
        <v>0.53528689273500929</v>
      </c>
      <c r="L479" s="21">
        <f t="shared" si="188"/>
        <v>0.59128830580732028</v>
      </c>
      <c r="M479" s="21">
        <f t="shared" si="188"/>
        <v>0.59565808029056366</v>
      </c>
      <c r="N479" s="21">
        <f t="shared" si="188"/>
        <v>0.57664108891930699</v>
      </c>
      <c r="O479" s="404">
        <f t="shared" si="188"/>
        <v>0.57264951759002969</v>
      </c>
      <c r="Q479" s="399">
        <v>1020</v>
      </c>
      <c r="R479" s="399" t="s">
        <v>29</v>
      </c>
      <c r="S479" s="21">
        <f t="shared" ref="S479:AD479" si="189">+S322/(S48*10^6)</f>
        <v>0.58621422777532706</v>
      </c>
      <c r="T479" s="21">
        <f t="shared" si="189"/>
        <v>0.57652044259317548</v>
      </c>
      <c r="U479" s="21">
        <f t="shared" si="189"/>
        <v>0.58081697842095514</v>
      </c>
      <c r="V479" s="21">
        <f t="shared" si="189"/>
        <v>0.57694068035152135</v>
      </c>
      <c r="W479" s="21">
        <f t="shared" si="189"/>
        <v>0.56650755276589881</v>
      </c>
      <c r="X479" s="21">
        <f t="shared" si="189"/>
        <v>0.57720805864504332</v>
      </c>
      <c r="Y479" s="21">
        <f t="shared" si="189"/>
        <v>0.56909620849591414</v>
      </c>
      <c r="Z479" s="21">
        <f t="shared" si="189"/>
        <v>0.5717757928371231</v>
      </c>
      <c r="AA479" s="21">
        <f t="shared" si="189"/>
        <v>0.5675324006067064</v>
      </c>
      <c r="AB479" s="21">
        <f t="shared" si="189"/>
        <v>0.56991780454358809</v>
      </c>
      <c r="AC479" s="21">
        <f t="shared" si="189"/>
        <v>0.5722778925043257</v>
      </c>
      <c r="AD479" s="21">
        <f t="shared" si="189"/>
        <v>0.57264951759002969</v>
      </c>
    </row>
    <row r="480" spans="1:30" x14ac:dyDescent="0.2">
      <c r="A480" s="399">
        <v>1021</v>
      </c>
      <c r="B480" s="399" t="s">
        <v>30</v>
      </c>
      <c r="C480" s="21">
        <f t="shared" ref="C480:O480" si="190">+C323/(C49*10^6)</f>
        <v>0.65412773792140189</v>
      </c>
      <c r="D480" s="21">
        <f t="shared" si="190"/>
        <v>0.66015402719665273</v>
      </c>
      <c r="E480" s="21">
        <f t="shared" si="190"/>
        <v>0.64518010587221464</v>
      </c>
      <c r="F480" s="21">
        <f t="shared" si="190"/>
        <v>0.5810825791464943</v>
      </c>
      <c r="G480" s="21">
        <f t="shared" si="190"/>
        <v>0.59816765607169886</v>
      </c>
      <c r="H480" s="21">
        <f t="shared" si="190"/>
        <v>0.71909646793788706</v>
      </c>
      <c r="I480" s="21">
        <f t="shared" si="190"/>
        <v>0.65877356051559199</v>
      </c>
      <c r="J480" s="21">
        <f t="shared" si="190"/>
        <v>0.71220776196953539</v>
      </c>
      <c r="K480" s="21">
        <f t="shared" si="190"/>
        <v>0.6337443795829073</v>
      </c>
      <c r="L480" s="21">
        <f t="shared" si="190"/>
        <v>0.74381955274859823</v>
      </c>
      <c r="M480" s="21">
        <f t="shared" si="190"/>
        <v>0.82659072827610602</v>
      </c>
      <c r="N480" s="21">
        <f t="shared" si="190"/>
        <v>0.69475832050788777</v>
      </c>
      <c r="O480" s="404">
        <f t="shared" si="190"/>
        <v>0.67590722721104146</v>
      </c>
      <c r="Q480" s="399">
        <v>1021</v>
      </c>
      <c r="R480" s="399" t="s">
        <v>30</v>
      </c>
      <c r="S480" s="21">
        <f t="shared" ref="S480:AD480" si="191">+S323/(S49*10^6)</f>
        <v>0.65412773792140189</v>
      </c>
      <c r="T480" s="21">
        <f t="shared" si="191"/>
        <v>0.65709672432119048</v>
      </c>
      <c r="U480" s="21">
        <f t="shared" si="191"/>
        <v>0.65300315057196634</v>
      </c>
      <c r="V480" s="21">
        <f t="shared" si="191"/>
        <v>0.63366586895221133</v>
      </c>
      <c r="W480" s="21">
        <f t="shared" si="191"/>
        <v>0.62676877162651312</v>
      </c>
      <c r="X480" s="21">
        <f t="shared" si="191"/>
        <v>0.64123384685844886</v>
      </c>
      <c r="Y480" s="21">
        <f t="shared" si="191"/>
        <v>0.64379065285041037</v>
      </c>
      <c r="Z480" s="21">
        <f t="shared" si="191"/>
        <v>0.65253025495404815</v>
      </c>
      <c r="AA480" s="21">
        <f t="shared" si="191"/>
        <v>0.65018871337272388</v>
      </c>
      <c r="AB480" s="21">
        <f t="shared" si="191"/>
        <v>0.6591862704661684</v>
      </c>
      <c r="AC480" s="21">
        <f t="shared" si="191"/>
        <v>0.67413880228660106</v>
      </c>
      <c r="AD480" s="21">
        <f t="shared" si="191"/>
        <v>0.67590722721104146</v>
      </c>
    </row>
    <row r="481" spans="1:30" x14ac:dyDescent="0.2">
      <c r="A481" s="399">
        <v>1022</v>
      </c>
      <c r="B481" s="399" t="s">
        <v>31</v>
      </c>
      <c r="C481" s="21">
        <f t="shared" ref="C481:O481" si="192">+C324/(C50*10^6)</f>
        <v>0.65514181521367076</v>
      </c>
      <c r="D481" s="21">
        <f t="shared" si="192"/>
        <v>0.6557763364183482</v>
      </c>
      <c r="E481" s="21">
        <f t="shared" si="192"/>
        <v>0.69875304302163455</v>
      </c>
      <c r="F481" s="21">
        <f t="shared" si="192"/>
        <v>0.70280650909987619</v>
      </c>
      <c r="G481" s="21">
        <f t="shared" si="192"/>
        <v>0.64799239088315075</v>
      </c>
      <c r="H481" s="21">
        <f t="shared" si="192"/>
        <v>0.75103586001255496</v>
      </c>
      <c r="I481" s="21">
        <f t="shared" si="192"/>
        <v>0.66965591759984278</v>
      </c>
      <c r="J481" s="21">
        <f t="shared" si="192"/>
        <v>0.73753448908078489</v>
      </c>
      <c r="K481" s="21">
        <f t="shared" si="192"/>
        <v>0.67699103198403177</v>
      </c>
      <c r="L481" s="21">
        <f t="shared" si="192"/>
        <v>0.70426192578618885</v>
      </c>
      <c r="M481" s="21">
        <f t="shared" si="192"/>
        <v>0.70268304647916191</v>
      </c>
      <c r="N481" s="21">
        <f t="shared" si="192"/>
        <v>0.67989433964106238</v>
      </c>
      <c r="O481" s="404">
        <f t="shared" si="192"/>
        <v>0.69009456920409706</v>
      </c>
      <c r="Q481" s="399">
        <v>1022</v>
      </c>
      <c r="R481" s="399" t="s">
        <v>31</v>
      </c>
      <c r="S481" s="21">
        <f t="shared" ref="S481:AD481" si="193">+S324/(S50*10^6)</f>
        <v>0.65514181521367076</v>
      </c>
      <c r="T481" s="21">
        <f t="shared" si="193"/>
        <v>0.65546548855207998</v>
      </c>
      <c r="U481" s="21">
        <f t="shared" si="193"/>
        <v>0.67001000393133947</v>
      </c>
      <c r="V481" s="21">
        <f t="shared" si="193"/>
        <v>0.67827494813882783</v>
      </c>
      <c r="W481" s="21">
        <f t="shared" si="193"/>
        <v>0.67212944693297716</v>
      </c>
      <c r="X481" s="21">
        <f t="shared" si="193"/>
        <v>0.68501803783245241</v>
      </c>
      <c r="Y481" s="21">
        <f t="shared" si="193"/>
        <v>0.68264523475114591</v>
      </c>
      <c r="Z481" s="21">
        <f t="shared" si="193"/>
        <v>0.68975315762082146</v>
      </c>
      <c r="AA481" s="21">
        <f t="shared" si="193"/>
        <v>0.68825537124730196</v>
      </c>
      <c r="AB481" s="21">
        <f t="shared" si="193"/>
        <v>0.68984996525029663</v>
      </c>
      <c r="AC481" s="21">
        <f t="shared" si="193"/>
        <v>0.69104195792306189</v>
      </c>
      <c r="AD481" s="21">
        <f t="shared" si="193"/>
        <v>0.69009456920409706</v>
      </c>
    </row>
    <row r="482" spans="1:30" x14ac:dyDescent="0.2">
      <c r="A482" s="399">
        <v>1023</v>
      </c>
      <c r="B482" s="399" t="s">
        <v>32</v>
      </c>
      <c r="C482" s="21">
        <f t="shared" ref="C482:O482" si="194">+C325/(C51*10^6)</f>
        <v>0.48260943682651869</v>
      </c>
      <c r="D482" s="21">
        <f t="shared" si="194"/>
        <v>0.44026679053370016</v>
      </c>
      <c r="E482" s="21">
        <f t="shared" si="194"/>
        <v>0.49470131839234316</v>
      </c>
      <c r="F482" s="21">
        <f t="shared" si="194"/>
        <v>0.50768959337466746</v>
      </c>
      <c r="G482" s="21">
        <f t="shared" si="194"/>
        <v>0.50589380048800137</v>
      </c>
      <c r="H482" s="21">
        <f t="shared" si="194"/>
        <v>0.56754777536426426</v>
      </c>
      <c r="I482" s="21">
        <f t="shared" si="194"/>
        <v>0.49920937321394554</v>
      </c>
      <c r="J482" s="21">
        <f t="shared" si="194"/>
        <v>0.46838338765994703</v>
      </c>
      <c r="K482" s="21">
        <f t="shared" si="194"/>
        <v>0.46991133380412731</v>
      </c>
      <c r="L482" s="21">
        <f t="shared" si="194"/>
        <v>0.49854841937952549</v>
      </c>
      <c r="M482" s="21">
        <f t="shared" si="194"/>
        <v>0.47629797710486604</v>
      </c>
      <c r="N482" s="21">
        <f t="shared" si="194"/>
        <v>0.44714907925618341</v>
      </c>
      <c r="O482" s="404">
        <f t="shared" si="194"/>
        <v>0.48770577498947021</v>
      </c>
      <c r="Q482" s="399">
        <v>1023</v>
      </c>
      <c r="R482" s="399" t="s">
        <v>32</v>
      </c>
      <c r="S482" s="21">
        <f t="shared" ref="S482:AD482" si="195">+S325/(S51*10^6)</f>
        <v>0.48260943682651869</v>
      </c>
      <c r="T482" s="21">
        <f t="shared" si="195"/>
        <v>0.46097494629610475</v>
      </c>
      <c r="U482" s="21">
        <f t="shared" si="195"/>
        <v>0.47242112499396977</v>
      </c>
      <c r="V482" s="21">
        <f t="shared" si="195"/>
        <v>0.48177893291197188</v>
      </c>
      <c r="W482" s="21">
        <f t="shared" si="195"/>
        <v>0.48659186167735591</v>
      </c>
      <c r="X482" s="21">
        <f t="shared" si="195"/>
        <v>0.49972964034561357</v>
      </c>
      <c r="Y482" s="21">
        <f t="shared" si="195"/>
        <v>0.49965150877665393</v>
      </c>
      <c r="Z482" s="21">
        <f t="shared" si="195"/>
        <v>0.49534936072814151</v>
      </c>
      <c r="AA482" s="21">
        <f t="shared" si="195"/>
        <v>0.49243319823489656</v>
      </c>
      <c r="AB482" s="21">
        <f t="shared" si="195"/>
        <v>0.49303495521547669</v>
      </c>
      <c r="AC482" s="21">
        <f t="shared" si="195"/>
        <v>0.49148417806015932</v>
      </c>
      <c r="AD482" s="21">
        <f t="shared" si="195"/>
        <v>0.48770577498947021</v>
      </c>
    </row>
    <row r="483" spans="1:30" x14ac:dyDescent="0.2">
      <c r="A483" s="399">
        <v>1024</v>
      </c>
      <c r="B483" s="399" t="s">
        <v>33</v>
      </c>
      <c r="C483" s="21">
        <f t="shared" ref="C483:O483" si="196">+C326/(C52*10^6)</f>
        <v>0.44093725577851489</v>
      </c>
      <c r="D483" s="21">
        <f t="shared" si="196"/>
        <v>0.44560497113633191</v>
      </c>
      <c r="E483" s="21">
        <f t="shared" si="196"/>
        <v>0.43971640262130496</v>
      </c>
      <c r="F483" s="21">
        <f t="shared" si="196"/>
        <v>0.39888436851887399</v>
      </c>
      <c r="G483" s="21">
        <f t="shared" si="196"/>
        <v>0.3746770950181077</v>
      </c>
      <c r="H483" s="21">
        <f t="shared" si="196"/>
        <v>0.44397378102578616</v>
      </c>
      <c r="I483" s="21">
        <f t="shared" si="196"/>
        <v>0.39278262105419132</v>
      </c>
      <c r="J483" s="21">
        <f t="shared" si="196"/>
        <v>0.44846844709167655</v>
      </c>
      <c r="K483" s="21">
        <f t="shared" si="196"/>
        <v>0.39913407578096727</v>
      </c>
      <c r="L483" s="21">
        <f t="shared" si="196"/>
        <v>0.4413844626379948</v>
      </c>
      <c r="M483" s="21">
        <f t="shared" si="196"/>
        <v>0.4255546504484764</v>
      </c>
      <c r="N483" s="21">
        <f t="shared" si="196"/>
        <v>0.41443906137972342</v>
      </c>
      <c r="O483" s="404">
        <f t="shared" si="196"/>
        <v>0.42166494838266499</v>
      </c>
      <c r="Q483" s="399">
        <v>1024</v>
      </c>
      <c r="R483" s="399" t="s">
        <v>33</v>
      </c>
      <c r="S483" s="21">
        <f t="shared" ref="S483:AD483" si="197">+S326/(S52*10^6)</f>
        <v>0.44093725577851489</v>
      </c>
      <c r="T483" s="21">
        <f t="shared" si="197"/>
        <v>0.44328556251070095</v>
      </c>
      <c r="U483" s="21">
        <f t="shared" si="197"/>
        <v>0.44207740184432642</v>
      </c>
      <c r="V483" s="21">
        <f t="shared" si="197"/>
        <v>0.43103023809768792</v>
      </c>
      <c r="W483" s="21">
        <f t="shared" si="197"/>
        <v>0.4196377412983377</v>
      </c>
      <c r="X483" s="21">
        <f t="shared" si="197"/>
        <v>0.42354546902374685</v>
      </c>
      <c r="Y483" s="21">
        <f t="shared" si="197"/>
        <v>0.41892381143487883</v>
      </c>
      <c r="Z483" s="21">
        <f t="shared" si="197"/>
        <v>0.42256848991010798</v>
      </c>
      <c r="AA483" s="21">
        <f t="shared" si="197"/>
        <v>0.41986515531696406</v>
      </c>
      <c r="AB483" s="21">
        <f t="shared" si="197"/>
        <v>0.42202868465437288</v>
      </c>
      <c r="AC483" s="21">
        <f t="shared" si="197"/>
        <v>0.42236663533215502</v>
      </c>
      <c r="AD483" s="21">
        <f t="shared" si="197"/>
        <v>0.42166494838266499</v>
      </c>
    </row>
    <row r="484" spans="1:30" x14ac:dyDescent="0.2">
      <c r="A484" s="399">
        <v>1025</v>
      </c>
      <c r="B484" s="399" t="s">
        <v>34</v>
      </c>
      <c r="C484" s="21">
        <f t="shared" ref="C484:O484" si="198">+C327/(C53*10^6)</f>
        <v>0.51385624371925742</v>
      </c>
      <c r="D484" s="21">
        <f t="shared" si="198"/>
        <v>0.49209974544132168</v>
      </c>
      <c r="E484" s="21">
        <f t="shared" si="198"/>
        <v>0.49682556535717481</v>
      </c>
      <c r="F484" s="21">
        <f t="shared" si="198"/>
        <v>0.5180097934597242</v>
      </c>
      <c r="G484" s="21">
        <f t="shared" si="198"/>
        <v>0.4797374179431072</v>
      </c>
      <c r="H484" s="21">
        <f t="shared" si="198"/>
        <v>0.56747367586111164</v>
      </c>
      <c r="I484" s="21">
        <f t="shared" si="198"/>
        <v>0.52387321652646746</v>
      </c>
      <c r="J484" s="21">
        <f t="shared" si="198"/>
        <v>0.51258940451299317</v>
      </c>
      <c r="K484" s="21">
        <f t="shared" si="198"/>
        <v>0.47096192967160705</v>
      </c>
      <c r="L484" s="21">
        <f t="shared" si="198"/>
        <v>0.53341032674077293</v>
      </c>
      <c r="M484" s="21">
        <f t="shared" si="198"/>
        <v>0.41643932338847595</v>
      </c>
      <c r="N484" s="21">
        <f t="shared" si="198"/>
        <v>0.49079426234926399</v>
      </c>
      <c r="O484" s="404">
        <f t="shared" si="198"/>
        <v>0.50013877357751091</v>
      </c>
      <c r="Q484" s="399">
        <v>1025</v>
      </c>
      <c r="R484" s="399" t="s">
        <v>34</v>
      </c>
      <c r="S484" s="21">
        <f t="shared" ref="S484:AD484" si="199">+S327/(S53*10^6)</f>
        <v>0.51385624371925742</v>
      </c>
      <c r="T484" s="21">
        <f t="shared" si="199"/>
        <v>0.5028804906174652</v>
      </c>
      <c r="U484" s="21">
        <f t="shared" si="199"/>
        <v>0.50078759899436476</v>
      </c>
      <c r="V484" s="21">
        <f t="shared" si="199"/>
        <v>0.50519485590616287</v>
      </c>
      <c r="W484" s="21">
        <f t="shared" si="199"/>
        <v>0.49995898897587993</v>
      </c>
      <c r="X484" s="21">
        <f t="shared" si="199"/>
        <v>0.51141991786447638</v>
      </c>
      <c r="Y484" s="21">
        <f t="shared" si="199"/>
        <v>0.51332919591007875</v>
      </c>
      <c r="Z484" s="21">
        <f t="shared" si="199"/>
        <v>0.51322856516696502</v>
      </c>
      <c r="AA484" s="21">
        <f t="shared" si="199"/>
        <v>0.5081825140569739</v>
      </c>
      <c r="AB484" s="21">
        <f t="shared" si="199"/>
        <v>0.51073682815528409</v>
      </c>
      <c r="AC484" s="21">
        <f t="shared" si="199"/>
        <v>0.50100351206502269</v>
      </c>
      <c r="AD484" s="21">
        <f t="shared" si="199"/>
        <v>0.50013877357751091</v>
      </c>
    </row>
    <row r="485" spans="1:30" x14ac:dyDescent="0.2">
      <c r="A485" s="399">
        <v>1026</v>
      </c>
      <c r="B485" s="399" t="s">
        <v>35</v>
      </c>
      <c r="C485" s="21">
        <f t="shared" ref="C485:O485" si="200">+C328/(C54*10^6)</f>
        <v>0.37935942469264722</v>
      </c>
      <c r="D485" s="21">
        <f t="shared" si="200"/>
        <v>0.37211017452214173</v>
      </c>
      <c r="E485" s="21">
        <f t="shared" si="200"/>
        <v>0.36877838849257399</v>
      </c>
      <c r="F485" s="21">
        <f t="shared" si="200"/>
        <v>0.3861788468600808</v>
      </c>
      <c r="G485" s="21">
        <f t="shared" si="200"/>
        <v>0.33357355769230768</v>
      </c>
      <c r="H485" s="21">
        <f t="shared" si="200"/>
        <v>0.37836482084690554</v>
      </c>
      <c r="I485" s="21">
        <f t="shared" si="200"/>
        <v>0.34833012102196326</v>
      </c>
      <c r="J485" s="21">
        <f t="shared" si="200"/>
        <v>0.39052872777017783</v>
      </c>
      <c r="K485" s="21">
        <f t="shared" si="200"/>
        <v>0.33294842136829028</v>
      </c>
      <c r="L485" s="21">
        <f t="shared" si="200"/>
        <v>0.35006052393857273</v>
      </c>
      <c r="M485" s="21">
        <f t="shared" si="200"/>
        <v>0.35273077900182453</v>
      </c>
      <c r="N485" s="21">
        <f t="shared" si="200"/>
        <v>0.34080273270708794</v>
      </c>
      <c r="O485" s="404">
        <f t="shared" si="200"/>
        <v>0.36081149569152265</v>
      </c>
      <c r="Q485" s="399">
        <v>1026</v>
      </c>
      <c r="R485" s="399" t="s">
        <v>35</v>
      </c>
      <c r="S485" s="21">
        <f t="shared" ref="S485:AD485" si="201">+S328/(S54*10^6)</f>
        <v>0.37935942469264722</v>
      </c>
      <c r="T485" s="21">
        <f t="shared" si="201"/>
        <v>0.37573561703996489</v>
      </c>
      <c r="U485" s="21">
        <f t="shared" si="201"/>
        <v>0.37339351516487673</v>
      </c>
      <c r="V485" s="21">
        <f t="shared" si="201"/>
        <v>0.37665918204629134</v>
      </c>
      <c r="W485" s="21">
        <f t="shared" si="201"/>
        <v>0.36821149821842653</v>
      </c>
      <c r="X485" s="21">
        <f t="shared" si="201"/>
        <v>0.36981898747233033</v>
      </c>
      <c r="Y485" s="21">
        <f t="shared" si="201"/>
        <v>0.36658735027064193</v>
      </c>
      <c r="Z485" s="21">
        <f t="shared" si="201"/>
        <v>0.36967069138659031</v>
      </c>
      <c r="AA485" s="21">
        <f t="shared" si="201"/>
        <v>0.36524351320084281</v>
      </c>
      <c r="AB485" s="21">
        <f t="shared" si="201"/>
        <v>0.36368555458741958</v>
      </c>
      <c r="AC485" s="21">
        <f t="shared" si="201"/>
        <v>0.36268659954046423</v>
      </c>
      <c r="AD485" s="21">
        <f t="shared" si="201"/>
        <v>0.36081149569152265</v>
      </c>
    </row>
    <row r="486" spans="1:30" x14ac:dyDescent="0.2">
      <c r="A486" s="399">
        <v>1027</v>
      </c>
      <c r="B486" s="399" t="s">
        <v>36</v>
      </c>
      <c r="C486" s="21">
        <f t="shared" ref="C486:O486" si="202">+C329/(C55*10^6)</f>
        <v>0.58900008913450386</v>
      </c>
      <c r="D486" s="21">
        <f t="shared" si="202"/>
        <v>0.53456789302108976</v>
      </c>
      <c r="E486" s="21">
        <f t="shared" si="202"/>
        <v>0.54210825190566325</v>
      </c>
      <c r="F486" s="21">
        <f t="shared" si="202"/>
        <v>0.54618769255674882</v>
      </c>
      <c r="G486" s="21">
        <f t="shared" si="202"/>
        <v>0.5449747586139293</v>
      </c>
      <c r="H486" s="21">
        <f t="shared" si="202"/>
        <v>0.64821528209095669</v>
      </c>
      <c r="I486" s="21">
        <f t="shared" si="202"/>
        <v>0.60347949654892408</v>
      </c>
      <c r="J486" s="21">
        <f t="shared" si="202"/>
        <v>0.55179879858145764</v>
      </c>
      <c r="K486" s="21">
        <f t="shared" si="202"/>
        <v>0.54468355791835033</v>
      </c>
      <c r="L486" s="21">
        <f t="shared" si="202"/>
        <v>0.597234498101467</v>
      </c>
      <c r="M486" s="21">
        <f t="shared" si="202"/>
        <v>0.56197025846435289</v>
      </c>
      <c r="N486" s="21">
        <f t="shared" si="202"/>
        <v>0.58630006191546913</v>
      </c>
      <c r="O486" s="404">
        <f t="shared" si="202"/>
        <v>0.57010903428603632</v>
      </c>
      <c r="Q486" s="399">
        <v>1027</v>
      </c>
      <c r="R486" s="399" t="s">
        <v>36</v>
      </c>
      <c r="S486" s="21">
        <f t="shared" ref="S486:AD486" si="203">+S329/(S55*10^6)</f>
        <v>0.58900008913450386</v>
      </c>
      <c r="T486" s="21">
        <f t="shared" si="203"/>
        <v>0.56084048219310101</v>
      </c>
      <c r="U486" s="21">
        <f t="shared" si="203"/>
        <v>0.55455844675740595</v>
      </c>
      <c r="V486" s="21">
        <f t="shared" si="203"/>
        <v>0.55233478843418249</v>
      </c>
      <c r="W486" s="21">
        <f t="shared" si="203"/>
        <v>0.55082972552601017</v>
      </c>
      <c r="X486" s="21">
        <f t="shared" si="203"/>
        <v>0.56641466055082623</v>
      </c>
      <c r="Y486" s="21">
        <f t="shared" si="203"/>
        <v>0.57206075780168819</v>
      </c>
      <c r="Z486" s="21">
        <f t="shared" si="203"/>
        <v>0.56920095921717118</v>
      </c>
      <c r="AA486" s="21">
        <f t="shared" si="203"/>
        <v>0.56632358930587379</v>
      </c>
      <c r="AB486" s="21">
        <f t="shared" si="203"/>
        <v>0.56933160838228802</v>
      </c>
      <c r="AC486" s="21">
        <f t="shared" si="203"/>
        <v>0.56864285424040961</v>
      </c>
      <c r="AD486" s="21">
        <f t="shared" si="203"/>
        <v>0.57010903428603632</v>
      </c>
    </row>
    <row r="487" spans="1:30" x14ac:dyDescent="0.2">
      <c r="A487" s="399">
        <v>1028</v>
      </c>
      <c r="B487" s="399" t="s">
        <v>37</v>
      </c>
      <c r="C487" s="21">
        <f t="shared" ref="C487:O487" si="204">+C330/(C56*10^6)</f>
        <v>0.58247873393916483</v>
      </c>
      <c r="D487" s="21">
        <f t="shared" si="204"/>
        <v>0.55279320018555278</v>
      </c>
      <c r="E487" s="21">
        <f t="shared" si="204"/>
        <v>0.45517344300747459</v>
      </c>
      <c r="F487" s="21">
        <f t="shared" si="204"/>
        <v>0.58216737187091094</v>
      </c>
      <c r="G487" s="21">
        <f t="shared" si="204"/>
        <v>0.52438498493197327</v>
      </c>
      <c r="H487" s="21">
        <f t="shared" si="204"/>
        <v>0.60041330410650107</v>
      </c>
      <c r="I487" s="21">
        <f t="shared" si="204"/>
        <v>0.53204661018182442</v>
      </c>
      <c r="J487" s="21">
        <f t="shared" si="204"/>
        <v>0.51489305915537065</v>
      </c>
      <c r="K487" s="21">
        <f t="shared" si="204"/>
        <v>0.48001479583188483</v>
      </c>
      <c r="L487" s="21">
        <f t="shared" si="204"/>
        <v>0.5731785949918915</v>
      </c>
      <c r="M487" s="21">
        <f t="shared" si="204"/>
        <v>0.50787141955009052</v>
      </c>
      <c r="N487" s="21">
        <f t="shared" si="204"/>
        <v>0.59856135971734847</v>
      </c>
      <c r="O487" s="404">
        <f t="shared" si="204"/>
        <v>0.54149013541786128</v>
      </c>
      <c r="Q487" s="399">
        <v>1028</v>
      </c>
      <c r="R487" s="399" t="s">
        <v>37</v>
      </c>
      <c r="S487" s="21">
        <f t="shared" ref="S487:AD487" si="205">+S330/(S56*10^6)</f>
        <v>0.58247873393916483</v>
      </c>
      <c r="T487" s="21">
        <f t="shared" si="205"/>
        <v>0.56771099619781407</v>
      </c>
      <c r="U487" s="21">
        <f t="shared" si="205"/>
        <v>0.53063871089312986</v>
      </c>
      <c r="V487" s="21">
        <f t="shared" si="205"/>
        <v>0.5438370942999371</v>
      </c>
      <c r="W487" s="21">
        <f t="shared" si="205"/>
        <v>0.53996646069716836</v>
      </c>
      <c r="X487" s="21">
        <f t="shared" si="205"/>
        <v>0.54967892250801287</v>
      </c>
      <c r="Y487" s="21">
        <f t="shared" si="205"/>
        <v>0.54697810675869729</v>
      </c>
      <c r="Z487" s="21">
        <f t="shared" si="205"/>
        <v>0.54283925530072441</v>
      </c>
      <c r="AA487" s="21">
        <f t="shared" si="205"/>
        <v>0.53535884458751015</v>
      </c>
      <c r="AB487" s="21">
        <f t="shared" si="205"/>
        <v>0.53913604621695943</v>
      </c>
      <c r="AC487" s="21">
        <f t="shared" si="205"/>
        <v>0.53620696939819734</v>
      </c>
      <c r="AD487" s="21">
        <f t="shared" si="205"/>
        <v>0.54149013541786128</v>
      </c>
    </row>
    <row r="488" spans="1:30" x14ac:dyDescent="0.2">
      <c r="A488" s="399">
        <v>1029</v>
      </c>
      <c r="B488" s="399" t="s">
        <v>38</v>
      </c>
      <c r="C488" s="21">
        <f t="shared" ref="C488:O488" si="206">+C331/(C57*10^6)</f>
        <v>0.34423391389515823</v>
      </c>
      <c r="D488" s="21">
        <f t="shared" si="206"/>
        <v>0.32359166349676666</v>
      </c>
      <c r="E488" s="21">
        <f t="shared" si="206"/>
        <v>0.3450036284470247</v>
      </c>
      <c r="F488" s="21">
        <f t="shared" si="206"/>
        <v>0.34803639474298154</v>
      </c>
      <c r="G488" s="21">
        <f t="shared" si="206"/>
        <v>0.32011307284129281</v>
      </c>
      <c r="H488" s="21">
        <f t="shared" si="206"/>
        <v>0.14233961117861482</v>
      </c>
      <c r="I488" s="21">
        <f t="shared" si="206"/>
        <v>0.34307914532800565</v>
      </c>
      <c r="J488" s="21">
        <f t="shared" si="206"/>
        <v>0.34189554734733629</v>
      </c>
      <c r="K488" s="21">
        <f t="shared" si="206"/>
        <v>0.31985095174287342</v>
      </c>
      <c r="L488" s="21">
        <f t="shared" si="206"/>
        <v>0.20895163517298512</v>
      </c>
      <c r="M488" s="21">
        <f t="shared" si="206"/>
        <v>0.35716586802147682</v>
      </c>
      <c r="N488" s="21">
        <f t="shared" si="206"/>
        <v>0.36303176998197739</v>
      </c>
      <c r="O488" s="404">
        <f t="shared" si="206"/>
        <v>0.31346359436759696</v>
      </c>
      <c r="Q488" s="399">
        <v>1029</v>
      </c>
      <c r="R488" s="399" t="s">
        <v>38</v>
      </c>
      <c r="S488" s="21">
        <f t="shared" ref="S488:AD488" si="207">+S331/(S57*10^6)</f>
        <v>0.34423391389515823</v>
      </c>
      <c r="T488" s="21">
        <f t="shared" si="207"/>
        <v>0.33359510911623586</v>
      </c>
      <c r="U488" s="21">
        <f t="shared" si="207"/>
        <v>0.33745766876190086</v>
      </c>
      <c r="V488" s="21">
        <f t="shared" si="207"/>
        <v>0.34020635586156728</v>
      </c>
      <c r="W488" s="21">
        <f t="shared" si="207"/>
        <v>0.33603741632770712</v>
      </c>
      <c r="X488" s="21">
        <f t="shared" si="207"/>
        <v>0.30406566298083987</v>
      </c>
      <c r="Y488" s="21">
        <f t="shared" si="207"/>
        <v>0.30996598301704248</v>
      </c>
      <c r="Z488" s="21">
        <f t="shared" si="207"/>
        <v>0.31423622716816418</v>
      </c>
      <c r="AA488" s="21">
        <f t="shared" si="207"/>
        <v>0.31489922339482446</v>
      </c>
      <c r="AB488" s="21">
        <f t="shared" si="207"/>
        <v>0.30440967455303519</v>
      </c>
      <c r="AC488" s="21">
        <f t="shared" si="207"/>
        <v>0.30927001850971936</v>
      </c>
      <c r="AD488" s="21">
        <f t="shared" si="207"/>
        <v>0.31346359436759696</v>
      </c>
    </row>
    <row r="489" spans="1:30" x14ac:dyDescent="0.2">
      <c r="A489" s="400">
        <v>1030</v>
      </c>
      <c r="B489" s="400" t="s">
        <v>18</v>
      </c>
      <c r="C489" s="23">
        <f t="shared" ref="C489:O489" si="208">+C332/(C58*10^6)</f>
        <v>0.57205688925343834</v>
      </c>
      <c r="D489" s="23">
        <f t="shared" si="208"/>
        <v>0.5361810691487866</v>
      </c>
      <c r="E489" s="23">
        <f t="shared" si="208"/>
        <v>0.56059395022264413</v>
      </c>
      <c r="F489" s="23">
        <f t="shared" si="208"/>
        <v>0.55754010695187162</v>
      </c>
      <c r="G489" s="23">
        <f t="shared" si="208"/>
        <v>0.52015039697341081</v>
      </c>
      <c r="H489" s="23">
        <f t="shared" si="208"/>
        <v>0.59910839694656493</v>
      </c>
      <c r="I489" s="23">
        <f t="shared" si="208"/>
        <v>0.51058988585721354</v>
      </c>
      <c r="J489" s="23">
        <f t="shared" si="208"/>
        <v>0.49139062907047421</v>
      </c>
      <c r="K489" s="23">
        <f t="shared" si="208"/>
        <v>0.47218527004909988</v>
      </c>
      <c r="L489" s="23">
        <f t="shared" si="208"/>
        <v>0.53531648429226975</v>
      </c>
      <c r="M489" s="23">
        <f t="shared" si="208"/>
        <v>0.51104511135767061</v>
      </c>
      <c r="N489" s="23">
        <f t="shared" si="208"/>
        <v>0.51975562125362773</v>
      </c>
      <c r="O489" s="405">
        <f t="shared" si="208"/>
        <v>0.53109455629370428</v>
      </c>
      <c r="Q489" s="400">
        <v>1030</v>
      </c>
      <c r="R489" s="400" t="s">
        <v>18</v>
      </c>
      <c r="S489" s="23">
        <f t="shared" ref="S489:AD489" si="209">+S332/(S58*10^6)</f>
        <v>0.57205688925343834</v>
      </c>
      <c r="T489" s="23">
        <f t="shared" si="209"/>
        <v>0.55375235840596859</v>
      </c>
      <c r="U489" s="23">
        <f t="shared" si="209"/>
        <v>0.55607485049802396</v>
      </c>
      <c r="V489" s="23">
        <f t="shared" si="209"/>
        <v>0.5564590012621452</v>
      </c>
      <c r="W489" s="23">
        <f t="shared" si="209"/>
        <v>0.54891068406957833</v>
      </c>
      <c r="X489" s="23">
        <f t="shared" si="209"/>
        <v>0.55726076386564127</v>
      </c>
      <c r="Y489" s="23">
        <f t="shared" si="209"/>
        <v>0.55007997655792151</v>
      </c>
      <c r="Z489" s="23">
        <f t="shared" si="209"/>
        <v>0.54209530287201413</v>
      </c>
      <c r="AA489" s="23">
        <f t="shared" si="209"/>
        <v>0.53411280846063458</v>
      </c>
      <c r="AB489" s="23">
        <f t="shared" si="209"/>
        <v>0.53422805663292827</v>
      </c>
      <c r="AC489" s="23">
        <f t="shared" si="209"/>
        <v>0.53212220246135467</v>
      </c>
      <c r="AD489" s="23">
        <f t="shared" si="209"/>
        <v>0.53109455629370428</v>
      </c>
    </row>
    <row r="490" spans="1:30" x14ac:dyDescent="0.2">
      <c r="A490" s="401">
        <v>10300</v>
      </c>
      <c r="B490" s="401" t="s">
        <v>149</v>
      </c>
      <c r="C490" s="406">
        <f t="shared" ref="C490:O490" si="210">+C333/(C59*10^6)</f>
        <v>0.56728900625957657</v>
      </c>
      <c r="D490" s="406">
        <f t="shared" si="210"/>
        <v>0.5043466601621257</v>
      </c>
      <c r="E490" s="406">
        <f t="shared" si="210"/>
        <v>0.54056994825249793</v>
      </c>
      <c r="F490" s="406">
        <f t="shared" si="210"/>
        <v>0.52809669104803214</v>
      </c>
      <c r="G490" s="406">
        <f t="shared" si="210"/>
        <v>0.50656946062904085</v>
      </c>
      <c r="H490" s="406">
        <f t="shared" si="210"/>
        <v>0.58721855918177157</v>
      </c>
      <c r="I490" s="406">
        <f t="shared" si="210"/>
        <v>0.51460444252731508</v>
      </c>
      <c r="J490" s="406">
        <f t="shared" si="210"/>
        <v>0.53549167052793001</v>
      </c>
      <c r="K490" s="406">
        <f t="shared" si="210"/>
        <v>0.51858793518024349</v>
      </c>
      <c r="L490" s="406">
        <f t="shared" si="210"/>
        <v>0.55598426850405724</v>
      </c>
      <c r="M490" s="406">
        <f t="shared" si="210"/>
        <v>0.54413299015603456</v>
      </c>
      <c r="N490" s="406">
        <f t="shared" si="210"/>
        <v>0.53186291506520278</v>
      </c>
      <c r="O490" s="406">
        <f t="shared" si="210"/>
        <v>0.53568489464470215</v>
      </c>
      <c r="Q490" s="401">
        <v>10300</v>
      </c>
      <c r="R490" s="401" t="s">
        <v>149</v>
      </c>
      <c r="S490" s="406">
        <f t="shared" ref="S490:AD490" si="211">+S333/(S59*10^6)</f>
        <v>0.56728900625957657</v>
      </c>
      <c r="T490" s="406">
        <f t="shared" si="211"/>
        <v>0.53486494456561595</v>
      </c>
      <c r="U490" s="406">
        <f t="shared" si="211"/>
        <v>0.53676722092753215</v>
      </c>
      <c r="V490" s="406">
        <f t="shared" si="211"/>
        <v>0.53455006006305084</v>
      </c>
      <c r="W490" s="406">
        <f t="shared" si="211"/>
        <v>0.52886792062775112</v>
      </c>
      <c r="X490" s="406">
        <f t="shared" si="211"/>
        <v>0.53841315222216146</v>
      </c>
      <c r="Y490" s="406">
        <f t="shared" si="211"/>
        <v>0.53474818696265081</v>
      </c>
      <c r="Z490" s="406">
        <f t="shared" si="211"/>
        <v>0.53484502176287374</v>
      </c>
      <c r="AA490" s="406">
        <f t="shared" si="211"/>
        <v>0.53298718153870939</v>
      </c>
      <c r="AB490" s="406">
        <f t="shared" si="211"/>
        <v>0.5352232046624813</v>
      </c>
      <c r="AC490" s="406">
        <f t="shared" si="211"/>
        <v>0.53603385806624881</v>
      </c>
      <c r="AD490" s="406">
        <f t="shared" si="211"/>
        <v>0.53568489464470215</v>
      </c>
    </row>
    <row r="492" spans="1:30" x14ac:dyDescent="0.2">
      <c r="A492" s="397" t="s">
        <v>144</v>
      </c>
      <c r="B492" s="397" t="s">
        <v>155</v>
      </c>
      <c r="C492" s="397" t="s">
        <v>0</v>
      </c>
      <c r="D492" s="397" t="s">
        <v>1</v>
      </c>
      <c r="E492" s="397" t="s">
        <v>2</v>
      </c>
      <c r="F492" s="397" t="s">
        <v>3</v>
      </c>
      <c r="G492" s="397" t="s">
        <v>4</v>
      </c>
      <c r="H492" s="397" t="s">
        <v>5</v>
      </c>
      <c r="I492" s="397" t="s">
        <v>6</v>
      </c>
      <c r="J492" s="397" t="s">
        <v>7</v>
      </c>
      <c r="K492" s="397" t="s">
        <v>8</v>
      </c>
      <c r="L492" s="397" t="s">
        <v>9</v>
      </c>
      <c r="M492" s="397" t="s">
        <v>10</v>
      </c>
      <c r="N492" s="397" t="s">
        <v>11</v>
      </c>
      <c r="O492" s="397" t="s">
        <v>55</v>
      </c>
      <c r="Q492" s="397" t="s">
        <v>73</v>
      </c>
      <c r="R492" s="397" t="s">
        <v>155</v>
      </c>
      <c r="S492" s="397" t="s">
        <v>74</v>
      </c>
      <c r="T492" s="397" t="s">
        <v>75</v>
      </c>
      <c r="U492" s="397" t="s">
        <v>76</v>
      </c>
      <c r="V492" s="397" t="s">
        <v>77</v>
      </c>
      <c r="W492" s="397" t="s">
        <v>78</v>
      </c>
      <c r="X492" s="397" t="s">
        <v>79</v>
      </c>
      <c r="Y492" s="397" t="s">
        <v>80</v>
      </c>
      <c r="Z492" s="397" t="s">
        <v>81</v>
      </c>
      <c r="AA492" s="397" t="s">
        <v>82</v>
      </c>
      <c r="AB492" s="397" t="s">
        <v>83</v>
      </c>
      <c r="AC492" s="397" t="s">
        <v>84</v>
      </c>
      <c r="AD492" s="397" t="s">
        <v>85</v>
      </c>
    </row>
    <row r="493" spans="1:30" x14ac:dyDescent="0.2">
      <c r="A493" s="398"/>
      <c r="B493" s="398" t="s">
        <v>46</v>
      </c>
      <c r="C493" s="387"/>
      <c r="D493" s="387"/>
      <c r="E493" s="387"/>
      <c r="F493" s="387"/>
      <c r="G493" s="387"/>
      <c r="H493" s="387"/>
      <c r="I493" s="387"/>
      <c r="J493" s="387"/>
      <c r="K493" s="387"/>
      <c r="L493" s="387"/>
      <c r="M493" s="387"/>
      <c r="N493" s="387"/>
      <c r="O493" s="402">
        <f>SUM(C493:N493)</f>
        <v>0</v>
      </c>
      <c r="Q493" s="398"/>
      <c r="R493" s="398" t="s">
        <v>46</v>
      </c>
      <c r="S493" s="387"/>
      <c r="T493" s="387"/>
      <c r="U493" s="387"/>
      <c r="V493" s="387"/>
      <c r="W493" s="387"/>
      <c r="X493" s="387"/>
      <c r="Y493" s="387"/>
      <c r="Z493" s="387"/>
      <c r="AA493" s="387"/>
      <c r="AB493" s="387"/>
      <c r="AC493" s="387"/>
      <c r="AD493" s="387"/>
    </row>
    <row r="494" spans="1:30" x14ac:dyDescent="0.2">
      <c r="A494" s="399">
        <v>1004</v>
      </c>
      <c r="B494" s="399" t="s">
        <v>94</v>
      </c>
      <c r="C494" s="21">
        <f t="shared" ref="C494:O494" si="212">+C337/(C32*10^6)</f>
        <v>1.9842330743263723</v>
      </c>
      <c r="D494" s="21">
        <f t="shared" si="212"/>
        <v>1.5498727322145787</v>
      </c>
      <c r="E494" s="21">
        <f t="shared" si="212"/>
        <v>1.8124141343720215</v>
      </c>
      <c r="F494" s="21">
        <f t="shared" si="212"/>
        <v>1.8197282033967628</v>
      </c>
      <c r="G494" s="21">
        <f t="shared" si="212"/>
        <v>1.7592700681455893</v>
      </c>
      <c r="H494" s="21">
        <f t="shared" si="212"/>
        <v>2.0413735237321191</v>
      </c>
      <c r="I494" s="21">
        <f t="shared" si="212"/>
        <v>1.7459873164514859</v>
      </c>
      <c r="J494" s="21">
        <f t="shared" si="212"/>
        <v>1.8986022260809088</v>
      </c>
      <c r="K494" s="21">
        <f t="shared" si="212"/>
        <v>1.8739602242572593</v>
      </c>
      <c r="L494" s="21">
        <f t="shared" si="212"/>
        <v>1.9893898886957648</v>
      </c>
      <c r="M494" s="21">
        <f t="shared" si="212"/>
        <v>1.9510652385500746</v>
      </c>
      <c r="N494" s="21">
        <f t="shared" si="212"/>
        <v>1.8595577382013688</v>
      </c>
      <c r="O494" s="404">
        <f t="shared" si="212"/>
        <v>1.8535280123871021</v>
      </c>
      <c r="Q494" s="399">
        <v>1004</v>
      </c>
      <c r="R494" s="399" t="s">
        <v>94</v>
      </c>
      <c r="S494" s="21">
        <f t="shared" ref="S494:AD494" si="213">+S337/(S32*10^6)</f>
        <v>1.9842330743263723</v>
      </c>
      <c r="T494" s="21">
        <f t="shared" si="213"/>
        <v>1.7553749099151927</v>
      </c>
      <c r="U494" s="21">
        <f t="shared" si="213"/>
        <v>1.7740919430883766</v>
      </c>
      <c r="V494" s="21">
        <f t="shared" si="213"/>
        <v>1.7855751119494672</v>
      </c>
      <c r="W494" s="21">
        <f t="shared" si="213"/>
        <v>1.7802548329030341</v>
      </c>
      <c r="X494" s="21">
        <f t="shared" si="213"/>
        <v>1.8231880114982142</v>
      </c>
      <c r="Y494" s="21">
        <f t="shared" si="213"/>
        <v>1.8112419823098704</v>
      </c>
      <c r="Z494" s="21">
        <f t="shared" si="213"/>
        <v>1.8222998455474044</v>
      </c>
      <c r="AA494" s="21">
        <f t="shared" si="213"/>
        <v>1.8280614883349826</v>
      </c>
      <c r="AB494" s="21">
        <f t="shared" si="213"/>
        <v>1.8433782114387338</v>
      </c>
      <c r="AC494" s="21">
        <f t="shared" si="213"/>
        <v>1.8529807769177251</v>
      </c>
      <c r="AD494" s="21">
        <f t="shared" si="213"/>
        <v>1.8535280123871021</v>
      </c>
    </row>
    <row r="495" spans="1:30" x14ac:dyDescent="0.2">
      <c r="A495" s="399">
        <v>1005</v>
      </c>
      <c r="B495" s="399" t="s">
        <v>13</v>
      </c>
      <c r="C495" s="21">
        <f t="shared" ref="C495:O495" si="214">+C338/(C33*10^6)</f>
        <v>1.8629992129638973</v>
      </c>
      <c r="D495" s="21">
        <f t="shared" si="214"/>
        <v>1.8012107703993923</v>
      </c>
      <c r="E495" s="21">
        <f t="shared" si="214"/>
        <v>1.8297716363943923</v>
      </c>
      <c r="F495" s="21">
        <f t="shared" si="214"/>
        <v>1.6801212578324436</v>
      </c>
      <c r="G495" s="21">
        <f t="shared" si="214"/>
        <v>1.7501588360109124</v>
      </c>
      <c r="H495" s="21">
        <f t="shared" si="214"/>
        <v>1.9066380406502477</v>
      </c>
      <c r="I495" s="21">
        <f t="shared" si="214"/>
        <v>1.7276827402135233</v>
      </c>
      <c r="J495" s="21">
        <f t="shared" si="214"/>
        <v>1.648791281039802</v>
      </c>
      <c r="K495" s="21">
        <f t="shared" si="214"/>
        <v>1.7184224993922621</v>
      </c>
      <c r="L495" s="21">
        <f t="shared" si="214"/>
        <v>2.0436102895806294</v>
      </c>
      <c r="M495" s="21">
        <f t="shared" si="214"/>
        <v>1.8106596020761245</v>
      </c>
      <c r="N495" s="21">
        <f t="shared" si="214"/>
        <v>1.8508579612801266</v>
      </c>
      <c r="O495" s="404">
        <f t="shared" si="214"/>
        <v>1.7976425859829437</v>
      </c>
      <c r="Q495" s="399">
        <v>1005</v>
      </c>
      <c r="R495" s="399" t="s">
        <v>13</v>
      </c>
      <c r="S495" s="21">
        <f t="shared" ref="S495:AD495" si="215">+S338/(S33*10^6)</f>
        <v>1.8629992129638973</v>
      </c>
      <c r="T495" s="21">
        <f t="shared" si="215"/>
        <v>1.8319582442081161</v>
      </c>
      <c r="U495" s="21">
        <f t="shared" si="215"/>
        <v>1.8312541532763225</v>
      </c>
      <c r="V495" s="21">
        <f t="shared" si="215"/>
        <v>1.7919008460066475</v>
      </c>
      <c r="W495" s="21">
        <f t="shared" si="215"/>
        <v>1.7835739826255217</v>
      </c>
      <c r="X495" s="21">
        <f t="shared" si="215"/>
        <v>1.8046008810631586</v>
      </c>
      <c r="Y495" s="21">
        <f t="shared" si="215"/>
        <v>1.7924371384192872</v>
      </c>
      <c r="Z495" s="21">
        <f t="shared" si="215"/>
        <v>1.7718900755480429</v>
      </c>
      <c r="AA495" s="21">
        <f t="shared" si="215"/>
        <v>1.7657828399333588</v>
      </c>
      <c r="AB495" s="21">
        <f t="shared" si="215"/>
        <v>1.7911286174319994</v>
      </c>
      <c r="AC495" s="21">
        <f t="shared" si="215"/>
        <v>1.7928836501820531</v>
      </c>
      <c r="AD495" s="21">
        <f t="shared" si="215"/>
        <v>1.7976425859829437</v>
      </c>
    </row>
    <row r="496" spans="1:30" x14ac:dyDescent="0.2">
      <c r="A496" s="399">
        <v>1006</v>
      </c>
      <c r="B496" s="399" t="s">
        <v>14</v>
      </c>
      <c r="C496" s="21">
        <f t="shared" ref="C496:O496" si="216">+C339/(C34*10^6)</f>
        <v>0.84737812577790861</v>
      </c>
      <c r="D496" s="21">
        <f t="shared" si="216"/>
        <v>0.80583624326917602</v>
      </c>
      <c r="E496" s="21">
        <f t="shared" si="216"/>
        <v>0.8619212941530684</v>
      </c>
      <c r="F496" s="21">
        <f t="shared" si="216"/>
        <v>0.77838432207727037</v>
      </c>
      <c r="G496" s="21">
        <f t="shared" si="216"/>
        <v>0.79589987827505115</v>
      </c>
      <c r="H496" s="21">
        <f t="shared" si="216"/>
        <v>0.9041190029009073</v>
      </c>
      <c r="I496" s="21">
        <f t="shared" si="216"/>
        <v>0.78322181027348214</v>
      </c>
      <c r="J496" s="21">
        <f t="shared" si="216"/>
        <v>0.76038211524633037</v>
      </c>
      <c r="K496" s="21">
        <f t="shared" si="216"/>
        <v>0.73507803714839426</v>
      </c>
      <c r="L496" s="21">
        <f t="shared" si="216"/>
        <v>0.8366530912062311</v>
      </c>
      <c r="M496" s="21">
        <f t="shared" si="216"/>
        <v>0.86229262885645663</v>
      </c>
      <c r="N496" s="21">
        <f t="shared" si="216"/>
        <v>0.81562259949902594</v>
      </c>
      <c r="O496" s="404">
        <f t="shared" si="216"/>
        <v>0.81356845608043871</v>
      </c>
      <c r="Q496" s="399">
        <v>1006</v>
      </c>
      <c r="R496" s="399" t="s">
        <v>14</v>
      </c>
      <c r="S496" s="21">
        <f t="shared" ref="S496:AD496" si="217">+S339/(S34*10^6)</f>
        <v>0.84737812577790861</v>
      </c>
      <c r="T496" s="21">
        <f t="shared" si="217"/>
        <v>0.82626980805278882</v>
      </c>
      <c r="U496" s="21">
        <f t="shared" si="217"/>
        <v>0.83845661703622343</v>
      </c>
      <c r="V496" s="21">
        <f t="shared" si="217"/>
        <v>0.82260103050685052</v>
      </c>
      <c r="W496" s="21">
        <f t="shared" si="217"/>
        <v>0.81686201553333326</v>
      </c>
      <c r="X496" s="21">
        <f t="shared" si="217"/>
        <v>0.83158377078379753</v>
      </c>
      <c r="Y496" s="21">
        <f t="shared" si="217"/>
        <v>0.82387400680094691</v>
      </c>
      <c r="Z496" s="21">
        <f t="shared" si="217"/>
        <v>0.81486396548727247</v>
      </c>
      <c r="AA496" s="21">
        <f t="shared" si="217"/>
        <v>0.8058532074971424</v>
      </c>
      <c r="AB496" s="21">
        <f t="shared" si="217"/>
        <v>0.8087448332556636</v>
      </c>
      <c r="AC496" s="21">
        <f t="shared" si="217"/>
        <v>0.81338967396115414</v>
      </c>
      <c r="AD496" s="21">
        <f t="shared" si="217"/>
        <v>0.81356845608043871</v>
      </c>
    </row>
    <row r="497" spans="1:30" x14ac:dyDescent="0.2">
      <c r="A497" s="399">
        <v>1007</v>
      </c>
      <c r="B497" s="399" t="s">
        <v>15</v>
      </c>
      <c r="C497" s="21">
        <f t="shared" ref="C497:O497" si="218">+C340/(C35*10^6)</f>
        <v>2.0148348151092668</v>
      </c>
      <c r="D497" s="21">
        <f t="shared" si="218"/>
        <v>1.8114311366285063</v>
      </c>
      <c r="E497" s="21">
        <f t="shared" si="218"/>
        <v>1.8467147090181841</v>
      </c>
      <c r="F497" s="21">
        <f t="shared" si="218"/>
        <v>1.7142829807822826</v>
      </c>
      <c r="G497" s="21">
        <f t="shared" si="218"/>
        <v>1.5807413187756103</v>
      </c>
      <c r="H497" s="21">
        <f t="shared" si="218"/>
        <v>1.7777603175255285</v>
      </c>
      <c r="I497" s="21">
        <f t="shared" si="218"/>
        <v>1.4855636391984339</v>
      </c>
      <c r="J497" s="21">
        <f t="shared" si="218"/>
        <v>1.4955452020243647</v>
      </c>
      <c r="K497" s="21">
        <f t="shared" si="218"/>
        <v>1.5276478105006774</v>
      </c>
      <c r="L497" s="21">
        <f t="shared" si="218"/>
        <v>1.6098873066307426</v>
      </c>
      <c r="M497" s="21">
        <f t="shared" si="218"/>
        <v>1.4940679985398808</v>
      </c>
      <c r="N497" s="21">
        <f t="shared" si="218"/>
        <v>1.5501746758809756</v>
      </c>
      <c r="O497" s="404">
        <f t="shared" si="218"/>
        <v>1.6536580206027021</v>
      </c>
      <c r="Q497" s="399">
        <v>1007</v>
      </c>
      <c r="R497" s="399" t="s">
        <v>15</v>
      </c>
      <c r="S497" s="21">
        <f t="shared" ref="S497:AD497" si="219">+S340/(S35*10^6)</f>
        <v>2.0148348151092668</v>
      </c>
      <c r="T497" s="21">
        <f t="shared" si="219"/>
        <v>1.9108399621402823</v>
      </c>
      <c r="U497" s="21">
        <f t="shared" si="219"/>
        <v>1.8888106758366696</v>
      </c>
      <c r="V497" s="21">
        <f t="shared" si="219"/>
        <v>1.8430664808245607</v>
      </c>
      <c r="W497" s="21">
        <f t="shared" si="219"/>
        <v>1.7885812708622599</v>
      </c>
      <c r="X497" s="21">
        <f t="shared" si="219"/>
        <v>1.7867838338481792</v>
      </c>
      <c r="Y497" s="21">
        <f t="shared" si="219"/>
        <v>1.7408482876838873</v>
      </c>
      <c r="Z497" s="21">
        <f t="shared" si="219"/>
        <v>1.7077587625948794</v>
      </c>
      <c r="AA497" s="21">
        <f t="shared" si="219"/>
        <v>1.6870881995353839</v>
      </c>
      <c r="AB497" s="21">
        <f t="shared" si="219"/>
        <v>1.679531977397217</v>
      </c>
      <c r="AC497" s="21">
        <f t="shared" si="219"/>
        <v>1.6628062610080923</v>
      </c>
      <c r="AD497" s="21">
        <f t="shared" si="219"/>
        <v>1.6536580206027021</v>
      </c>
    </row>
    <row r="498" spans="1:30" x14ac:dyDescent="0.2">
      <c r="A498" s="399">
        <v>1008</v>
      </c>
      <c r="B498" s="399" t="s">
        <v>16</v>
      </c>
      <c r="C498" s="21">
        <f t="shared" ref="C498:O498" si="220">+C341/(C36*10^6)</f>
        <v>1.9241076779442492</v>
      </c>
      <c r="D498" s="21">
        <f t="shared" si="220"/>
        <v>1.740505901206951</v>
      </c>
      <c r="E498" s="21">
        <f t="shared" si="220"/>
        <v>1.7888718224279752</v>
      </c>
      <c r="F498" s="21">
        <f t="shared" si="220"/>
        <v>1.6687416395799475</v>
      </c>
      <c r="G498" s="21">
        <f t="shared" si="220"/>
        <v>1.8104509242082945</v>
      </c>
      <c r="H498" s="21">
        <f t="shared" si="220"/>
        <v>1.9574843893994331</v>
      </c>
      <c r="I498" s="21">
        <f t="shared" si="220"/>
        <v>1.6739358418286581</v>
      </c>
      <c r="J498" s="21">
        <f t="shared" si="220"/>
        <v>1.7668970011955365</v>
      </c>
      <c r="K498" s="21">
        <f t="shared" si="220"/>
        <v>1.8168011310728962</v>
      </c>
      <c r="L498" s="21">
        <f t="shared" si="220"/>
        <v>1.8557235016707756</v>
      </c>
      <c r="M498" s="21">
        <f t="shared" si="220"/>
        <v>1.732391538100055</v>
      </c>
      <c r="N498" s="21">
        <f t="shared" si="220"/>
        <v>1.1054405881628127</v>
      </c>
      <c r="O498" s="404">
        <f t="shared" si="220"/>
        <v>1.7334063558580461</v>
      </c>
      <c r="Q498" s="399">
        <v>1008</v>
      </c>
      <c r="R498" s="399" t="s">
        <v>16</v>
      </c>
      <c r="S498" s="21">
        <f t="shared" ref="S498:AD498" si="221">+S341/(S36*10^6)</f>
        <v>1.9241076779442492</v>
      </c>
      <c r="T498" s="21">
        <f t="shared" si="221"/>
        <v>1.8294053928385374</v>
      </c>
      <c r="U498" s="21">
        <f t="shared" si="221"/>
        <v>1.8155247483268975</v>
      </c>
      <c r="V498" s="21">
        <f t="shared" si="221"/>
        <v>1.7764867004696396</v>
      </c>
      <c r="W498" s="21">
        <f t="shared" si="221"/>
        <v>1.7832997215817348</v>
      </c>
      <c r="X498" s="21">
        <f t="shared" si="221"/>
        <v>1.8114638361517328</v>
      </c>
      <c r="Y498" s="21">
        <f t="shared" si="221"/>
        <v>1.790886664621878</v>
      </c>
      <c r="Z498" s="21">
        <f t="shared" si="221"/>
        <v>1.7878919565413409</v>
      </c>
      <c r="AA498" s="21">
        <f t="shared" si="221"/>
        <v>1.7910197258967324</v>
      </c>
      <c r="AB498" s="21">
        <f t="shared" si="221"/>
        <v>1.7973053830253658</v>
      </c>
      <c r="AC498" s="21">
        <f t="shared" si="221"/>
        <v>1.7911492931447579</v>
      </c>
      <c r="AD498" s="21">
        <f t="shared" si="221"/>
        <v>1.7334063558580461</v>
      </c>
    </row>
    <row r="499" spans="1:30" x14ac:dyDescent="0.2">
      <c r="A499" s="399">
        <v>1009</v>
      </c>
      <c r="B499" s="399" t="s">
        <v>17</v>
      </c>
      <c r="C499" s="21">
        <f t="shared" ref="C499:O499" si="222">+C342/(C37*10^6)</f>
        <v>2.0211736152993129</v>
      </c>
      <c r="D499" s="21">
        <f t="shared" si="222"/>
        <v>1.8394208754858186</v>
      </c>
      <c r="E499" s="21">
        <f t="shared" si="222"/>
        <v>1.9574164632322435</v>
      </c>
      <c r="F499" s="21">
        <f t="shared" si="222"/>
        <v>2.0163449362582706</v>
      </c>
      <c r="G499" s="21">
        <f t="shared" si="222"/>
        <v>1.8372876089279238</v>
      </c>
      <c r="H499" s="21">
        <f t="shared" si="222"/>
        <v>2.1521776868988254</v>
      </c>
      <c r="I499" s="21">
        <f t="shared" si="222"/>
        <v>1.8218151679544083</v>
      </c>
      <c r="J499" s="21">
        <f t="shared" si="222"/>
        <v>1.8445023304982942</v>
      </c>
      <c r="K499" s="21">
        <f t="shared" si="222"/>
        <v>1.8474165101807873</v>
      </c>
      <c r="L499" s="21">
        <f t="shared" si="222"/>
        <v>1.9698000751524729</v>
      </c>
      <c r="M499" s="21">
        <f t="shared" si="222"/>
        <v>1.9594193752881512</v>
      </c>
      <c r="N499" s="21">
        <f t="shared" si="222"/>
        <v>1.7801041039318592</v>
      </c>
      <c r="O499" s="404">
        <f t="shared" si="222"/>
        <v>1.9184270468678519</v>
      </c>
      <c r="Q499" s="399">
        <v>1009</v>
      </c>
      <c r="R499" s="399" t="s">
        <v>17</v>
      </c>
      <c r="S499" s="21">
        <f t="shared" ref="S499:AD499" si="223">+S342/(S37*10^6)</f>
        <v>2.0211736152993129</v>
      </c>
      <c r="T499" s="21">
        <f t="shared" si="223"/>
        <v>1.9299060016562304</v>
      </c>
      <c r="U499" s="21">
        <f t="shared" si="223"/>
        <v>1.939099248702157</v>
      </c>
      <c r="V499" s="21">
        <f t="shared" si="223"/>
        <v>1.9586854145957537</v>
      </c>
      <c r="W499" s="21">
        <f t="shared" si="223"/>
        <v>1.9347534657406658</v>
      </c>
      <c r="X499" s="21">
        <f t="shared" si="223"/>
        <v>1.9687325140051002</v>
      </c>
      <c r="Y499" s="21">
        <f t="shared" si="223"/>
        <v>1.9464779025015151</v>
      </c>
      <c r="Z499" s="21">
        <f t="shared" si="223"/>
        <v>1.9336455084490574</v>
      </c>
      <c r="AA499" s="21">
        <f t="shared" si="223"/>
        <v>1.9236324213042193</v>
      </c>
      <c r="AB499" s="21">
        <f t="shared" si="223"/>
        <v>1.9282428256113124</v>
      </c>
      <c r="AC499" s="21">
        <f t="shared" si="223"/>
        <v>1.9310815141057558</v>
      </c>
      <c r="AD499" s="21">
        <f t="shared" si="223"/>
        <v>1.9184270468678519</v>
      </c>
    </row>
    <row r="500" spans="1:30" x14ac:dyDescent="0.2">
      <c r="A500" s="399">
        <v>1010</v>
      </c>
      <c r="B500" s="399" t="s">
        <v>19</v>
      </c>
      <c r="C500" s="21">
        <f t="shared" ref="C500:O500" si="224">+C343/(C38*10^6)</f>
        <v>0.74910136400106986</v>
      </c>
      <c r="D500" s="21">
        <f t="shared" si="224"/>
        <v>0.73094504859974985</v>
      </c>
      <c r="E500" s="21">
        <f t="shared" si="224"/>
        <v>0.82633159141321089</v>
      </c>
      <c r="F500" s="21">
        <f t="shared" si="224"/>
        <v>0.8309351705443867</v>
      </c>
      <c r="G500" s="21">
        <f t="shared" si="224"/>
        <v>0.72303090283101712</v>
      </c>
      <c r="H500" s="21">
        <f t="shared" si="224"/>
        <v>0.80524176672986447</v>
      </c>
      <c r="I500" s="21">
        <f t="shared" si="224"/>
        <v>0.85409142917263958</v>
      </c>
      <c r="J500" s="21">
        <f t="shared" si="224"/>
        <v>0.76856674979105655</v>
      </c>
      <c r="K500" s="21">
        <f t="shared" si="224"/>
        <v>0.69899191306879849</v>
      </c>
      <c r="L500" s="21">
        <f t="shared" si="224"/>
        <v>0.82401803310641553</v>
      </c>
      <c r="M500" s="21">
        <f t="shared" si="224"/>
        <v>0.84505029613612859</v>
      </c>
      <c r="N500" s="21">
        <f t="shared" si="224"/>
        <v>0.77076193887772226</v>
      </c>
      <c r="O500" s="404">
        <f t="shared" si="224"/>
        <v>0.7851834082383593</v>
      </c>
      <c r="Q500" s="399">
        <v>1010</v>
      </c>
      <c r="R500" s="399" t="s">
        <v>19</v>
      </c>
      <c r="S500" s="21">
        <f t="shared" ref="S500:AD500" si="225">+S343/(S38*10^6)</f>
        <v>0.74910136400106986</v>
      </c>
      <c r="T500" s="21">
        <f t="shared" si="225"/>
        <v>0.74000708228427781</v>
      </c>
      <c r="U500" s="21">
        <f t="shared" si="225"/>
        <v>0.76851773856293559</v>
      </c>
      <c r="V500" s="21">
        <f t="shared" si="225"/>
        <v>0.78438304634584077</v>
      </c>
      <c r="W500" s="21">
        <f t="shared" si="225"/>
        <v>0.77150198785193469</v>
      </c>
      <c r="X500" s="21">
        <f t="shared" si="225"/>
        <v>0.77732036749328826</v>
      </c>
      <c r="Y500" s="21">
        <f t="shared" si="225"/>
        <v>0.78925927895406911</v>
      </c>
      <c r="Z500" s="21">
        <f t="shared" si="225"/>
        <v>0.7865524765922346</v>
      </c>
      <c r="AA500" s="21">
        <f t="shared" si="225"/>
        <v>0.77618459098453008</v>
      </c>
      <c r="AB500" s="21">
        <f t="shared" si="225"/>
        <v>0.7808683417156469</v>
      </c>
      <c r="AC500" s="21">
        <f t="shared" si="225"/>
        <v>0.78658330575170343</v>
      </c>
      <c r="AD500" s="21">
        <f t="shared" si="225"/>
        <v>0.7851834082383593</v>
      </c>
    </row>
    <row r="501" spans="1:30" x14ac:dyDescent="0.2">
      <c r="A501" s="399">
        <v>1011</v>
      </c>
      <c r="B501" s="399" t="s">
        <v>20</v>
      </c>
      <c r="C501" s="21">
        <f t="shared" ref="C501:O501" si="226">+C344/(C39*10^6)</f>
        <v>2.2001213051557578</v>
      </c>
      <c r="D501" s="21">
        <f t="shared" si="226"/>
        <v>2.0118963450179832</v>
      </c>
      <c r="E501" s="21">
        <f t="shared" si="226"/>
        <v>2.0448296923511151</v>
      </c>
      <c r="F501" s="21">
        <f t="shared" si="226"/>
        <v>1.9513776709344379</v>
      </c>
      <c r="G501" s="21">
        <f t="shared" si="226"/>
        <v>1.7793333838017886</v>
      </c>
      <c r="H501" s="21">
        <f t="shared" si="226"/>
        <v>2.101452377295566</v>
      </c>
      <c r="I501" s="21">
        <f t="shared" si="226"/>
        <v>1.8951752057340059</v>
      </c>
      <c r="J501" s="21">
        <f t="shared" si="226"/>
        <v>1.7405797678395325</v>
      </c>
      <c r="K501" s="21">
        <f t="shared" si="226"/>
        <v>1.7940783976046264</v>
      </c>
      <c r="L501" s="21">
        <f t="shared" si="226"/>
        <v>2.0914557273052177</v>
      </c>
      <c r="M501" s="21">
        <f t="shared" si="226"/>
        <v>2.1414476873743138</v>
      </c>
      <c r="N501" s="21">
        <f t="shared" si="226"/>
        <v>1.90277035609942</v>
      </c>
      <c r="O501" s="404">
        <f t="shared" si="226"/>
        <v>1.9630173717739015</v>
      </c>
      <c r="Q501" s="399">
        <v>1011</v>
      </c>
      <c r="R501" s="399" t="s">
        <v>20</v>
      </c>
      <c r="S501" s="21">
        <f t="shared" ref="S501:AD501" si="227">+S344/(S39*10^6)</f>
        <v>2.2001213051557578</v>
      </c>
      <c r="T501" s="21">
        <f t="shared" si="227"/>
        <v>2.1037423827707</v>
      </c>
      <c r="U501" s="21">
        <f t="shared" si="227"/>
        <v>2.0841349250186934</v>
      </c>
      <c r="V501" s="21">
        <f t="shared" si="227"/>
        <v>2.0497074965489603</v>
      </c>
      <c r="W501" s="21">
        <f t="shared" si="227"/>
        <v>1.9943691937872277</v>
      </c>
      <c r="X501" s="21">
        <f t="shared" si="227"/>
        <v>2.012347582482553</v>
      </c>
      <c r="Y501" s="21">
        <f t="shared" si="227"/>
        <v>1.9932872770118859</v>
      </c>
      <c r="Z501" s="21">
        <f t="shared" si="227"/>
        <v>1.9564844334700158</v>
      </c>
      <c r="AA501" s="21">
        <f t="shared" si="227"/>
        <v>1.9372105121973027</v>
      </c>
      <c r="AB501" s="21">
        <f t="shared" si="227"/>
        <v>1.9517376500127805</v>
      </c>
      <c r="AC501" s="21">
        <f t="shared" si="227"/>
        <v>1.9684759040304451</v>
      </c>
      <c r="AD501" s="21">
        <f t="shared" si="227"/>
        <v>1.9630173717739015</v>
      </c>
    </row>
    <row r="502" spans="1:30" ht="14.25" customHeight="1" x14ac:dyDescent="0.2">
      <c r="A502" s="399">
        <v>1012</v>
      </c>
      <c r="B502" s="399" t="s">
        <v>21</v>
      </c>
      <c r="C502" s="21">
        <f t="shared" ref="C502:O502" si="228">+C345/(C40*10^6)</f>
        <v>2.9874305127932903</v>
      </c>
      <c r="D502" s="21">
        <f t="shared" si="228"/>
        <v>2.6058288094506472</v>
      </c>
      <c r="E502" s="21">
        <f t="shared" si="228"/>
        <v>2.579209279474513</v>
      </c>
      <c r="F502" s="21">
        <f t="shared" si="228"/>
        <v>2.5722629705497164</v>
      </c>
      <c r="G502" s="21">
        <f t="shared" si="228"/>
        <v>2.4023509097710209</v>
      </c>
      <c r="H502" s="21">
        <f t="shared" si="228"/>
        <v>2.947354700839063</v>
      </c>
      <c r="I502" s="21">
        <f t="shared" si="228"/>
        <v>2.4784016238547655</v>
      </c>
      <c r="J502" s="21">
        <f t="shared" si="228"/>
        <v>2.1220137853660654</v>
      </c>
      <c r="K502" s="21">
        <f t="shared" si="228"/>
        <v>2.2449615860964829</v>
      </c>
      <c r="L502" s="21">
        <f t="shared" si="228"/>
        <v>2.3835574115499063</v>
      </c>
      <c r="M502" s="21">
        <f t="shared" si="228"/>
        <v>2.2669952977317283</v>
      </c>
      <c r="N502" s="21">
        <f t="shared" si="228"/>
        <v>2.2924296731239502</v>
      </c>
      <c r="O502" s="404">
        <f t="shared" si="228"/>
        <v>2.4830496855164803</v>
      </c>
      <c r="Q502" s="399">
        <v>1012</v>
      </c>
      <c r="R502" s="399" t="s">
        <v>21</v>
      </c>
      <c r="S502" s="21">
        <f t="shared" ref="S502:AD502" si="229">+S345/(S40*10^6)</f>
        <v>2.9874305127932903</v>
      </c>
      <c r="T502" s="21">
        <f t="shared" si="229"/>
        <v>2.7932079379974279</v>
      </c>
      <c r="U502" s="21">
        <f t="shared" si="229"/>
        <v>2.7203313882598845</v>
      </c>
      <c r="V502" s="21">
        <f t="shared" si="229"/>
        <v>2.6826584001326022</v>
      </c>
      <c r="W502" s="21">
        <f t="shared" si="229"/>
        <v>2.6255578573965299</v>
      </c>
      <c r="X502" s="21">
        <f t="shared" si="229"/>
        <v>2.6760082071275693</v>
      </c>
      <c r="Y502" s="21">
        <f t="shared" si="229"/>
        <v>2.6464233628270244</v>
      </c>
      <c r="Z502" s="21">
        <f t="shared" si="229"/>
        <v>2.5751095711896643</v>
      </c>
      <c r="AA502" s="21">
        <f t="shared" si="229"/>
        <v>2.5382780064576216</v>
      </c>
      <c r="AB502" s="21">
        <f t="shared" si="229"/>
        <v>2.5232645206094997</v>
      </c>
      <c r="AC502" s="21">
        <f t="shared" si="229"/>
        <v>2.4998875809297787</v>
      </c>
      <c r="AD502" s="21">
        <f t="shared" si="229"/>
        <v>2.4830496855164803</v>
      </c>
    </row>
    <row r="503" spans="1:30" x14ac:dyDescent="0.2">
      <c r="A503" s="399">
        <v>1013</v>
      </c>
      <c r="B503" s="399" t="s">
        <v>22</v>
      </c>
      <c r="C503" s="21">
        <f t="shared" ref="C503:O503" si="230">+C346/(C41*10^6)</f>
        <v>2.6101067928354178</v>
      </c>
      <c r="D503" s="21">
        <f t="shared" si="230"/>
        <v>2.2175756051556119</v>
      </c>
      <c r="E503" s="21">
        <f t="shared" si="230"/>
        <v>2.370817508249798</v>
      </c>
      <c r="F503" s="21">
        <f t="shared" si="230"/>
        <v>2.1047259996527976</v>
      </c>
      <c r="G503" s="21">
        <f t="shared" si="230"/>
        <v>1.9166793779419649</v>
      </c>
      <c r="H503" s="21">
        <f t="shared" si="230"/>
        <v>2.0916447368421056</v>
      </c>
      <c r="I503" s="21">
        <f t="shared" si="230"/>
        <v>1.8591828063241107</v>
      </c>
      <c r="J503" s="21">
        <f t="shared" si="230"/>
        <v>1.9404701358625991</v>
      </c>
      <c r="K503" s="21">
        <f t="shared" si="230"/>
        <v>1.9579776494088428</v>
      </c>
      <c r="L503" s="21">
        <f t="shared" si="230"/>
        <v>2.1568599500227168</v>
      </c>
      <c r="M503" s="21">
        <f t="shared" si="230"/>
        <v>2.1251752193874585</v>
      </c>
      <c r="N503" s="21">
        <f t="shared" si="230"/>
        <v>2.2363774283071232</v>
      </c>
      <c r="O503" s="404">
        <f t="shared" si="230"/>
        <v>2.1176433557325409</v>
      </c>
      <c r="Q503" s="399">
        <v>1013</v>
      </c>
      <c r="R503" s="399" t="s">
        <v>22</v>
      </c>
      <c r="S503" s="21">
        <f t="shared" ref="S503:AD503" si="231">+S346/(S41*10^6)</f>
        <v>2.6101067928354178</v>
      </c>
      <c r="T503" s="21">
        <f t="shared" si="231"/>
        <v>2.4067449511400656</v>
      </c>
      <c r="U503" s="21">
        <f t="shared" si="231"/>
        <v>2.3944049528453202</v>
      </c>
      <c r="V503" s="21">
        <f t="shared" si="231"/>
        <v>2.3162384060460326</v>
      </c>
      <c r="W503" s="21">
        <f t="shared" si="231"/>
        <v>2.2332715125270646</v>
      </c>
      <c r="X503" s="21">
        <f t="shared" si="231"/>
        <v>2.2084495056172897</v>
      </c>
      <c r="Y503" s="21">
        <f t="shared" si="231"/>
        <v>2.1486634923588261</v>
      </c>
      <c r="Z503" s="21">
        <f t="shared" si="231"/>
        <v>2.1191830615771057</v>
      </c>
      <c r="AA503" s="21">
        <f t="shared" si="231"/>
        <v>2.1000749348879171</v>
      </c>
      <c r="AB503" s="21">
        <f t="shared" si="231"/>
        <v>2.1058253823104836</v>
      </c>
      <c r="AC503" s="21">
        <f t="shared" si="231"/>
        <v>2.1075678235749722</v>
      </c>
      <c r="AD503" s="21">
        <f t="shared" si="231"/>
        <v>2.1176433557325409</v>
      </c>
    </row>
    <row r="504" spans="1:30" x14ac:dyDescent="0.2">
      <c r="A504" s="399">
        <v>1014</v>
      </c>
      <c r="B504" s="399" t="s">
        <v>23</v>
      </c>
      <c r="C504" s="21">
        <f t="shared" ref="C504:O504" si="232">+C347/(C42*10^6)</f>
        <v>2.1188647913627578</v>
      </c>
      <c r="D504" s="21">
        <f t="shared" si="232"/>
        <v>2.1040529784041238</v>
      </c>
      <c r="E504" s="21">
        <f t="shared" si="232"/>
        <v>2.3601269753911471</v>
      </c>
      <c r="F504" s="21">
        <f t="shared" si="232"/>
        <v>2.0677660681213399</v>
      </c>
      <c r="G504" s="21">
        <f t="shared" si="232"/>
        <v>1.7354599009256164</v>
      </c>
      <c r="H504" s="21">
        <f t="shared" si="232"/>
        <v>2.1606861614210295</v>
      </c>
      <c r="I504" s="21">
        <f t="shared" si="232"/>
        <v>1.9472472069689644</v>
      </c>
      <c r="J504" s="21">
        <f t="shared" si="232"/>
        <v>2.0526936363978474</v>
      </c>
      <c r="K504" s="21">
        <f t="shared" si="232"/>
        <v>1.9909088373301542</v>
      </c>
      <c r="L504" s="21">
        <f t="shared" si="232"/>
        <v>2.0439709184894723</v>
      </c>
      <c r="M504" s="21">
        <f t="shared" si="232"/>
        <v>2.0472670760107872</v>
      </c>
      <c r="N504" s="21">
        <f t="shared" si="232"/>
        <v>2.018695940229879</v>
      </c>
      <c r="O504" s="404">
        <f t="shared" si="232"/>
        <v>2.051061866961768</v>
      </c>
      <c r="Q504" s="399">
        <v>1014</v>
      </c>
      <c r="R504" s="399" t="s">
        <v>23</v>
      </c>
      <c r="S504" s="21">
        <f t="shared" ref="S504:AD504" si="233">+S347/(S42*10^6)</f>
        <v>2.1188647913627578</v>
      </c>
      <c r="T504" s="21">
        <f t="shared" si="233"/>
        <v>2.1112597436042382</v>
      </c>
      <c r="U504" s="21">
        <f t="shared" si="233"/>
        <v>2.1938931587733497</v>
      </c>
      <c r="V504" s="21">
        <f t="shared" si="233"/>
        <v>2.161569721402846</v>
      </c>
      <c r="W504" s="21">
        <f t="shared" si="233"/>
        <v>2.0741294036568192</v>
      </c>
      <c r="X504" s="21">
        <f t="shared" si="233"/>
        <v>2.0884085582287493</v>
      </c>
      <c r="Y504" s="21">
        <f t="shared" si="233"/>
        <v>2.0663197745251543</v>
      </c>
      <c r="Z504" s="21">
        <f t="shared" si="233"/>
        <v>2.0644939210893849</v>
      </c>
      <c r="AA504" s="21">
        <f t="shared" si="233"/>
        <v>2.0559151501760424</v>
      </c>
      <c r="AB504" s="21">
        <f t="shared" si="233"/>
        <v>2.0547273965555677</v>
      </c>
      <c r="AC504" s="21">
        <f t="shared" si="233"/>
        <v>2.0540384166066978</v>
      </c>
      <c r="AD504" s="21">
        <f t="shared" si="233"/>
        <v>2.051061866961768</v>
      </c>
    </row>
    <row r="505" spans="1:30" x14ac:dyDescent="0.2">
      <c r="A505" s="399">
        <v>1015</v>
      </c>
      <c r="B505" s="399" t="s">
        <v>24</v>
      </c>
      <c r="C505" s="21">
        <f t="shared" ref="C505:O505" si="234">+C348/(C43*10^6)</f>
        <v>2.4260379343298029</v>
      </c>
      <c r="D505" s="21">
        <f t="shared" si="234"/>
        <v>2.1365478038545267</v>
      </c>
      <c r="E505" s="21">
        <f t="shared" si="234"/>
        <v>2.3461450744300802</v>
      </c>
      <c r="F505" s="21">
        <f t="shared" si="234"/>
        <v>2.0670064188677983</v>
      </c>
      <c r="G505" s="21">
        <f t="shared" si="234"/>
        <v>1.9882333616420453</v>
      </c>
      <c r="H505" s="21">
        <f t="shared" si="234"/>
        <v>2.3499137823316256</v>
      </c>
      <c r="I505" s="21">
        <f t="shared" si="234"/>
        <v>2.2071333745259492</v>
      </c>
      <c r="J505" s="21">
        <f t="shared" si="234"/>
        <v>1.9236150901191553</v>
      </c>
      <c r="K505" s="21">
        <f t="shared" si="234"/>
        <v>2.0941553352957007</v>
      </c>
      <c r="L505" s="21">
        <f t="shared" si="234"/>
        <v>2.422776743811907</v>
      </c>
      <c r="M505" s="21">
        <f t="shared" si="234"/>
        <v>2.4200712909441231</v>
      </c>
      <c r="N505" s="21">
        <f t="shared" si="234"/>
        <v>2.4733666911494674</v>
      </c>
      <c r="O505" s="404">
        <f t="shared" si="234"/>
        <v>2.2309163986307015</v>
      </c>
      <c r="Q505" s="399">
        <v>1015</v>
      </c>
      <c r="R505" s="399" t="s">
        <v>24</v>
      </c>
      <c r="S505" s="21">
        <f t="shared" ref="S505:AD505" si="235">+S348/(S43*10^6)</f>
        <v>2.4260379343298029</v>
      </c>
      <c r="T505" s="21">
        <f t="shared" si="235"/>
        <v>2.2723958538535518</v>
      </c>
      <c r="U505" s="21">
        <f t="shared" si="235"/>
        <v>2.2962510936270157</v>
      </c>
      <c r="V505" s="21">
        <f t="shared" si="235"/>
        <v>2.2381676462660445</v>
      </c>
      <c r="W505" s="21">
        <f t="shared" si="235"/>
        <v>2.1879855428878576</v>
      </c>
      <c r="X505" s="21">
        <f t="shared" si="235"/>
        <v>2.2145848145108054</v>
      </c>
      <c r="Y505" s="21">
        <f t="shared" si="235"/>
        <v>2.2134769913853432</v>
      </c>
      <c r="Z505" s="21">
        <f t="shared" si="235"/>
        <v>2.1704966506308949</v>
      </c>
      <c r="AA505" s="21">
        <f t="shared" si="235"/>
        <v>2.1616786328060948</v>
      </c>
      <c r="AB505" s="21">
        <f t="shared" si="235"/>
        <v>2.1883503369295374</v>
      </c>
      <c r="AC505" s="21">
        <f t="shared" si="235"/>
        <v>2.2092845071345524</v>
      </c>
      <c r="AD505" s="21">
        <f t="shared" si="235"/>
        <v>2.2309163986307015</v>
      </c>
    </row>
    <row r="506" spans="1:30" x14ac:dyDescent="0.2">
      <c r="A506" s="399">
        <v>1016</v>
      </c>
      <c r="B506" s="399" t="s">
        <v>25</v>
      </c>
      <c r="C506" s="21">
        <f t="shared" ref="C506:O506" si="236">+C349/(C44*10^6)</f>
        <v>1.8932653859816084</v>
      </c>
      <c r="D506" s="21">
        <f t="shared" si="236"/>
        <v>1.7940941344742265</v>
      </c>
      <c r="E506" s="21">
        <f t="shared" si="236"/>
        <v>1.9522926195825503</v>
      </c>
      <c r="F506" s="21">
        <f t="shared" si="236"/>
        <v>1.8107124695260508</v>
      </c>
      <c r="G506" s="21">
        <f t="shared" si="236"/>
        <v>1.8820716065620708</v>
      </c>
      <c r="H506" s="21">
        <f t="shared" si="236"/>
        <v>2.2066709171561509</v>
      </c>
      <c r="I506" s="21">
        <f t="shared" si="236"/>
        <v>2.0140770896141471</v>
      </c>
      <c r="J506" s="21">
        <f t="shared" si="236"/>
        <v>1.7869497483040762</v>
      </c>
      <c r="K506" s="21">
        <f t="shared" si="236"/>
        <v>1.7562288073873087</v>
      </c>
      <c r="L506" s="21">
        <f t="shared" si="236"/>
        <v>1.9465541022857398</v>
      </c>
      <c r="M506" s="21">
        <f t="shared" si="236"/>
        <v>1.9064116514606175</v>
      </c>
      <c r="N506" s="21">
        <f t="shared" si="236"/>
        <v>1.7797065396738287</v>
      </c>
      <c r="O506" s="404">
        <f t="shared" si="236"/>
        <v>1.8916542765528828</v>
      </c>
      <c r="Q506" s="399">
        <v>1016</v>
      </c>
      <c r="R506" s="399" t="s">
        <v>25</v>
      </c>
      <c r="S506" s="21">
        <f t="shared" ref="S506:AD506" si="237">+S349/(S44*10^6)</f>
        <v>1.8932653859816084</v>
      </c>
      <c r="T506" s="21">
        <f t="shared" si="237"/>
        <v>1.8423022087611729</v>
      </c>
      <c r="U506" s="21">
        <f t="shared" si="237"/>
        <v>1.878611388265335</v>
      </c>
      <c r="V506" s="21">
        <f t="shared" si="237"/>
        <v>1.8604140631225865</v>
      </c>
      <c r="W506" s="21">
        <f t="shared" si="237"/>
        <v>1.8647874289639654</v>
      </c>
      <c r="X506" s="21">
        <f t="shared" si="237"/>
        <v>1.9217172461006384</v>
      </c>
      <c r="Y506" s="21">
        <f t="shared" si="237"/>
        <v>1.9362064804042549</v>
      </c>
      <c r="Z506" s="21">
        <f t="shared" si="237"/>
        <v>1.9142261087196739</v>
      </c>
      <c r="AA506" s="21">
        <f t="shared" si="237"/>
        <v>1.8963161188937732</v>
      </c>
      <c r="AB506" s="21">
        <f t="shared" si="237"/>
        <v>1.9010190536467764</v>
      </c>
      <c r="AC506" s="21">
        <f t="shared" si="237"/>
        <v>1.9014944237098277</v>
      </c>
      <c r="AD506" s="21">
        <f t="shared" si="237"/>
        <v>1.8916542765528828</v>
      </c>
    </row>
    <row r="507" spans="1:30" x14ac:dyDescent="0.2">
      <c r="A507" s="399">
        <v>1017</v>
      </c>
      <c r="B507" s="399" t="s">
        <v>26</v>
      </c>
      <c r="C507" s="21">
        <f t="shared" ref="C507:O507" si="238">+C350/(C45*10^6)</f>
        <v>2.0019062020579064</v>
      </c>
      <c r="D507" s="21">
        <f t="shared" si="238"/>
        <v>1.8959139856169567</v>
      </c>
      <c r="E507" s="21">
        <f t="shared" si="238"/>
        <v>1.8800095255697571</v>
      </c>
      <c r="F507" s="21">
        <f t="shared" si="238"/>
        <v>1.7639041306193217</v>
      </c>
      <c r="G507" s="21">
        <f t="shared" si="238"/>
        <v>1.6231826493627968</v>
      </c>
      <c r="H507" s="21">
        <f t="shared" si="238"/>
        <v>1.9772893681168711</v>
      </c>
      <c r="I507" s="21">
        <f t="shared" si="238"/>
        <v>1.8105552533000357</v>
      </c>
      <c r="J507" s="21">
        <f t="shared" si="238"/>
        <v>1.8230010313276801</v>
      </c>
      <c r="K507" s="21">
        <f t="shared" si="238"/>
        <v>1.752400538702698</v>
      </c>
      <c r="L507" s="21">
        <f t="shared" si="238"/>
        <v>1.8633733606829816</v>
      </c>
      <c r="M507" s="21">
        <f t="shared" si="238"/>
        <v>1.9201795772314625</v>
      </c>
      <c r="N507" s="21">
        <f t="shared" si="238"/>
        <v>1.9318547193223687</v>
      </c>
      <c r="O507" s="404">
        <f t="shared" si="238"/>
        <v>1.8510240952136394</v>
      </c>
      <c r="Q507" s="399">
        <v>1017</v>
      </c>
      <c r="R507" s="399" t="s">
        <v>26</v>
      </c>
      <c r="S507" s="21">
        <f t="shared" ref="S507:AD507" si="239">+S350/(S45*10^6)</f>
        <v>2.0019062020579064</v>
      </c>
      <c r="T507" s="21">
        <f t="shared" si="239"/>
        <v>1.9480584038804518</v>
      </c>
      <c r="U507" s="21">
        <f t="shared" si="239"/>
        <v>1.9251588323007116</v>
      </c>
      <c r="V507" s="21">
        <f t="shared" si="239"/>
        <v>1.8830701945639017</v>
      </c>
      <c r="W507" s="21">
        <f t="shared" si="239"/>
        <v>1.8307606147949147</v>
      </c>
      <c r="X507" s="21">
        <f t="shared" si="239"/>
        <v>1.8539441177612557</v>
      </c>
      <c r="Y507" s="21">
        <f t="shared" si="239"/>
        <v>1.8473977679409468</v>
      </c>
      <c r="Z507" s="21">
        <f t="shared" si="239"/>
        <v>1.8441666165638246</v>
      </c>
      <c r="AA507" s="21">
        <f t="shared" si="239"/>
        <v>1.8334519721202118</v>
      </c>
      <c r="AB507" s="21">
        <f t="shared" si="239"/>
        <v>1.8363826614870393</v>
      </c>
      <c r="AC507" s="21">
        <f t="shared" si="239"/>
        <v>1.8438796600286345</v>
      </c>
      <c r="AD507" s="21">
        <f t="shared" si="239"/>
        <v>1.8510240952136394</v>
      </c>
    </row>
    <row r="508" spans="1:30" x14ac:dyDescent="0.2">
      <c r="A508" s="399">
        <v>1018</v>
      </c>
      <c r="B508" s="399" t="s">
        <v>27</v>
      </c>
      <c r="C508" s="21">
        <f t="shared" ref="C508:O508" si="240">+C351/(C46*10^6)</f>
        <v>2.408057560317864</v>
      </c>
      <c r="D508" s="21">
        <f t="shared" si="240"/>
        <v>2.2542888618246235</v>
      </c>
      <c r="E508" s="21">
        <f t="shared" si="240"/>
        <v>2.2778215032651841</v>
      </c>
      <c r="F508" s="21">
        <f t="shared" si="240"/>
        <v>2.218601535182132</v>
      </c>
      <c r="G508" s="21">
        <f t="shared" si="240"/>
        <v>2.2631664231785789</v>
      </c>
      <c r="H508" s="21">
        <f t="shared" si="240"/>
        <v>2.4830379950800827</v>
      </c>
      <c r="I508" s="21">
        <f t="shared" si="240"/>
        <v>2.2619704713788202</v>
      </c>
      <c r="J508" s="21">
        <f t="shared" si="240"/>
        <v>2.1750009565899484</v>
      </c>
      <c r="K508" s="21">
        <f t="shared" si="240"/>
        <v>2.162837651571146</v>
      </c>
      <c r="L508" s="21">
        <f t="shared" si="240"/>
        <v>2.4094701051814811</v>
      </c>
      <c r="M508" s="21">
        <f t="shared" si="240"/>
        <v>2.2993805689635316</v>
      </c>
      <c r="N508" s="21">
        <f t="shared" si="240"/>
        <v>2.3256001065246337</v>
      </c>
      <c r="O508" s="404">
        <f t="shared" si="240"/>
        <v>2.2924472584561273</v>
      </c>
      <c r="Q508" s="399">
        <v>1018</v>
      </c>
      <c r="R508" s="399" t="s">
        <v>27</v>
      </c>
      <c r="S508" s="21">
        <f t="shared" ref="S508:AD508" si="241">+S351/(S46*10^6)</f>
        <v>2.408057560317864</v>
      </c>
      <c r="T508" s="21">
        <f t="shared" si="241"/>
        <v>2.3312408254470434</v>
      </c>
      <c r="U508" s="21">
        <f t="shared" si="241"/>
        <v>2.3130041345645966</v>
      </c>
      <c r="V508" s="21">
        <f t="shared" si="241"/>
        <v>2.2886896210391949</v>
      </c>
      <c r="W508" s="21">
        <f t="shared" si="241"/>
        <v>2.2837080038396493</v>
      </c>
      <c r="X508" s="21">
        <f t="shared" si="241"/>
        <v>2.3172927269831387</v>
      </c>
      <c r="Y508" s="21">
        <f t="shared" si="241"/>
        <v>2.3086758205069042</v>
      </c>
      <c r="Z508" s="21">
        <f t="shared" si="241"/>
        <v>2.2902641568102493</v>
      </c>
      <c r="AA508" s="21">
        <f t="shared" si="241"/>
        <v>2.2754140791689896</v>
      </c>
      <c r="AB508" s="21">
        <f t="shared" si="241"/>
        <v>2.2884820951138312</v>
      </c>
      <c r="AC508" s="21">
        <f t="shared" si="241"/>
        <v>2.2894758725909345</v>
      </c>
      <c r="AD508" s="21">
        <f t="shared" si="241"/>
        <v>2.2924472584561273</v>
      </c>
    </row>
    <row r="509" spans="1:30" x14ac:dyDescent="0.2">
      <c r="A509" s="399">
        <v>1019</v>
      </c>
      <c r="B509" s="399" t="s">
        <v>28</v>
      </c>
      <c r="C509" s="21">
        <f t="shared" ref="C509:O509" si="242">+C352/(C47*10^6)</f>
        <v>1.6609228143169574</v>
      </c>
      <c r="D509" s="21">
        <f t="shared" si="242"/>
        <v>1.5200878531222053</v>
      </c>
      <c r="E509" s="21">
        <f t="shared" si="242"/>
        <v>1.5985515927977838</v>
      </c>
      <c r="F509" s="21">
        <f t="shared" si="242"/>
        <v>1.4167325083690023</v>
      </c>
      <c r="G509" s="21">
        <f t="shared" si="242"/>
        <v>1.3658175829744108</v>
      </c>
      <c r="H509" s="21">
        <f t="shared" si="242"/>
        <v>1.6851196370379706</v>
      </c>
      <c r="I509" s="21">
        <f t="shared" si="242"/>
        <v>1.5282557913494248</v>
      </c>
      <c r="J509" s="21">
        <f t="shared" si="242"/>
        <v>1.5663398544528018</v>
      </c>
      <c r="K509" s="21">
        <f t="shared" si="242"/>
        <v>1.5445482019762982</v>
      </c>
      <c r="L509" s="21">
        <f t="shared" si="242"/>
        <v>1.6505250596658712</v>
      </c>
      <c r="M509" s="21">
        <f t="shared" si="242"/>
        <v>1.5941895540612585</v>
      </c>
      <c r="N509" s="21">
        <f t="shared" si="242"/>
        <v>1.6900826885702762</v>
      </c>
      <c r="O509" s="404">
        <f t="shared" si="242"/>
        <v>1.5661769022799847</v>
      </c>
      <c r="Q509" s="399">
        <v>1019</v>
      </c>
      <c r="R509" s="399" t="s">
        <v>28</v>
      </c>
      <c r="S509" s="21">
        <f t="shared" ref="S509:AD509" si="243">+S352/(S47*10^6)</f>
        <v>1.6609228143169574</v>
      </c>
      <c r="T509" s="21">
        <f t="shared" si="243"/>
        <v>1.5900166860896281</v>
      </c>
      <c r="U509" s="21">
        <f t="shared" si="243"/>
        <v>1.5928991159342329</v>
      </c>
      <c r="V509" s="21">
        <f t="shared" si="243"/>
        <v>1.5471228323761959</v>
      </c>
      <c r="W509" s="21">
        <f t="shared" si="243"/>
        <v>1.5101436219322295</v>
      </c>
      <c r="X509" s="21">
        <f t="shared" si="243"/>
        <v>1.5382470309612828</v>
      </c>
      <c r="Y509" s="21">
        <f t="shared" si="243"/>
        <v>1.5367336933718394</v>
      </c>
      <c r="Z509" s="21">
        <f t="shared" si="243"/>
        <v>1.5403831773690433</v>
      </c>
      <c r="AA509" s="21">
        <f t="shared" si="243"/>
        <v>1.5408515545644086</v>
      </c>
      <c r="AB509" s="21">
        <f t="shared" si="243"/>
        <v>1.5517557301786542</v>
      </c>
      <c r="AC509" s="21">
        <f t="shared" si="243"/>
        <v>1.5556127475117902</v>
      </c>
      <c r="AD509" s="21">
        <f t="shared" si="243"/>
        <v>1.5661769022799847</v>
      </c>
    </row>
    <row r="510" spans="1:30" x14ac:dyDescent="0.2">
      <c r="A510" s="399">
        <v>1020</v>
      </c>
      <c r="B510" s="399" t="s">
        <v>29</v>
      </c>
      <c r="C510" s="21">
        <f t="shared" ref="C510:O510" si="244">+C353/(C48*10^6)</f>
        <v>1.9614409215750452</v>
      </c>
      <c r="D510" s="21">
        <f t="shared" si="244"/>
        <v>1.9230975647911561</v>
      </c>
      <c r="E510" s="21">
        <f t="shared" si="244"/>
        <v>1.9701432116172823</v>
      </c>
      <c r="F510" s="21">
        <f t="shared" si="244"/>
        <v>1.8898868578474664</v>
      </c>
      <c r="G510" s="21">
        <f t="shared" si="244"/>
        <v>1.7893991098431599</v>
      </c>
      <c r="H510" s="21">
        <f t="shared" si="244"/>
        <v>2.1288004767528159</v>
      </c>
      <c r="I510" s="21">
        <f t="shared" si="244"/>
        <v>1.7545225748329532</v>
      </c>
      <c r="J510" s="21">
        <f t="shared" si="244"/>
        <v>1.975127408541504</v>
      </c>
      <c r="K510" s="21">
        <f t="shared" si="244"/>
        <v>1.8150727021171063</v>
      </c>
      <c r="L510" s="21">
        <f t="shared" si="244"/>
        <v>1.9775065783658456</v>
      </c>
      <c r="M510" s="21">
        <f t="shared" si="244"/>
        <v>2.0181971991978385</v>
      </c>
      <c r="N510" s="21">
        <f t="shared" si="244"/>
        <v>1.9448354265122676</v>
      </c>
      <c r="O510" s="404">
        <f t="shared" si="244"/>
        <v>1.9263446137245381</v>
      </c>
      <c r="Q510" s="399">
        <v>1020</v>
      </c>
      <c r="R510" s="399" t="s">
        <v>29</v>
      </c>
      <c r="S510" s="21">
        <f t="shared" ref="S510:AD510" si="245">+S353/(S48*10^6)</f>
        <v>1.9614409215750452</v>
      </c>
      <c r="T510" s="21">
        <f t="shared" si="245"/>
        <v>1.9420477407035566</v>
      </c>
      <c r="U510" s="21">
        <f t="shared" si="245"/>
        <v>1.9515218721339331</v>
      </c>
      <c r="V510" s="21">
        <f t="shared" si="245"/>
        <v>1.9355530813372177</v>
      </c>
      <c r="W510" s="21">
        <f t="shared" si="245"/>
        <v>1.9061535315215892</v>
      </c>
      <c r="X510" s="21">
        <f t="shared" si="245"/>
        <v>1.9414910373425205</v>
      </c>
      <c r="Y510" s="21">
        <f t="shared" si="245"/>
        <v>1.9126643353211126</v>
      </c>
      <c r="Z510" s="21">
        <f t="shared" si="245"/>
        <v>1.9204779159010585</v>
      </c>
      <c r="AA510" s="21">
        <f t="shared" si="245"/>
        <v>1.9082200603898058</v>
      </c>
      <c r="AB510" s="21">
        <f t="shared" si="245"/>
        <v>1.9151773340174427</v>
      </c>
      <c r="AC510" s="21">
        <f t="shared" si="245"/>
        <v>1.9246230736792502</v>
      </c>
      <c r="AD510" s="21">
        <f t="shared" si="245"/>
        <v>1.9263446137245381</v>
      </c>
    </row>
    <row r="511" spans="1:30" x14ac:dyDescent="0.2">
      <c r="A511" s="399">
        <v>1021</v>
      </c>
      <c r="B511" s="399" t="s">
        <v>30</v>
      </c>
      <c r="C511" s="21">
        <f t="shared" ref="C511:O511" si="246">+C354/(C49*10^6)</f>
        <v>2.2720232366198969</v>
      </c>
      <c r="D511" s="21">
        <f t="shared" si="246"/>
        <v>2.2490966265690373</v>
      </c>
      <c r="E511" s="21">
        <f t="shared" si="246"/>
        <v>2.1959855964545123</v>
      </c>
      <c r="F511" s="21">
        <f t="shared" si="246"/>
        <v>1.9619509193987972</v>
      </c>
      <c r="G511" s="21">
        <f t="shared" si="246"/>
        <v>2.0771607708384088</v>
      </c>
      <c r="H511" s="21">
        <f t="shared" si="246"/>
        <v>2.5121378764716922</v>
      </c>
      <c r="I511" s="21">
        <f t="shared" si="246"/>
        <v>2.2225524763933175</v>
      </c>
      <c r="J511" s="21">
        <f t="shared" si="246"/>
        <v>2.3932924034655589</v>
      </c>
      <c r="K511" s="21">
        <f t="shared" si="246"/>
        <v>2.1596419423281996</v>
      </c>
      <c r="L511" s="21">
        <f t="shared" si="246"/>
        <v>2.557370496874396</v>
      </c>
      <c r="M511" s="21">
        <f t="shared" si="246"/>
        <v>2.8069791758748286</v>
      </c>
      <c r="N511" s="21">
        <f t="shared" si="246"/>
        <v>2.413994805694498</v>
      </c>
      <c r="O511" s="404">
        <f t="shared" si="246"/>
        <v>2.3130427420585651</v>
      </c>
      <c r="Q511" s="399">
        <v>1021</v>
      </c>
      <c r="R511" s="399" t="s">
        <v>30</v>
      </c>
      <c r="S511" s="21">
        <f t="shared" ref="S511:AD511" si="247">+S354/(S49*10^6)</f>
        <v>2.2720232366198969</v>
      </c>
      <c r="T511" s="21">
        <f t="shared" si="247"/>
        <v>2.2607279286243438</v>
      </c>
      <c r="U511" s="21">
        <f t="shared" si="247"/>
        <v>2.2384877677457551</v>
      </c>
      <c r="V511" s="21">
        <f t="shared" si="247"/>
        <v>2.1641353146334223</v>
      </c>
      <c r="W511" s="21">
        <f t="shared" si="247"/>
        <v>2.1472366641173641</v>
      </c>
      <c r="X511" s="21">
        <f t="shared" si="247"/>
        <v>2.2044061127206183</v>
      </c>
      <c r="Y511" s="21">
        <f t="shared" si="247"/>
        <v>2.2070513515356645</v>
      </c>
      <c r="Z511" s="21">
        <f t="shared" si="247"/>
        <v>2.2308417851009907</v>
      </c>
      <c r="AA511" s="21">
        <f t="shared" si="247"/>
        <v>2.2219671711081634</v>
      </c>
      <c r="AB511" s="21">
        <f t="shared" si="247"/>
        <v>2.2541981175893553</v>
      </c>
      <c r="AC511" s="21">
        <f t="shared" si="247"/>
        <v>2.3035724082855458</v>
      </c>
      <c r="AD511" s="21">
        <f t="shared" si="247"/>
        <v>2.3130427420585651</v>
      </c>
    </row>
    <row r="512" spans="1:30" x14ac:dyDescent="0.2">
      <c r="A512" s="399">
        <v>1022</v>
      </c>
      <c r="B512" s="399" t="s">
        <v>31</v>
      </c>
      <c r="C512" s="21">
        <f t="shared" ref="C512:O512" si="248">+C355/(C50*10^6)</f>
        <v>2.2093600674056715</v>
      </c>
      <c r="D512" s="21">
        <f t="shared" si="248"/>
        <v>2.2353198553583167</v>
      </c>
      <c r="E512" s="21">
        <f t="shared" si="248"/>
        <v>2.31619269878738</v>
      </c>
      <c r="F512" s="21">
        <f t="shared" si="248"/>
        <v>2.3796311493122024</v>
      </c>
      <c r="G512" s="21">
        <f t="shared" si="248"/>
        <v>2.2202989547529302</v>
      </c>
      <c r="H512" s="21">
        <f t="shared" si="248"/>
        <v>2.5232849968612681</v>
      </c>
      <c r="I512" s="21">
        <f t="shared" si="248"/>
        <v>2.2462844386442518</v>
      </c>
      <c r="J512" s="21">
        <f t="shared" si="248"/>
        <v>2.4032486880671788</v>
      </c>
      <c r="K512" s="21">
        <f t="shared" si="248"/>
        <v>2.2960440217956846</v>
      </c>
      <c r="L512" s="21">
        <f t="shared" si="248"/>
        <v>2.3837025627646553</v>
      </c>
      <c r="M512" s="21">
        <f t="shared" si="248"/>
        <v>2.4022790262903557</v>
      </c>
      <c r="N512" s="21">
        <f t="shared" si="248"/>
        <v>2.2880369481754124</v>
      </c>
      <c r="O512" s="404">
        <f t="shared" si="248"/>
        <v>2.3248115813723289</v>
      </c>
      <c r="Q512" s="399">
        <v>1022</v>
      </c>
      <c r="R512" s="399" t="s">
        <v>31</v>
      </c>
      <c r="S512" s="21">
        <f t="shared" ref="S512:AD512" si="249">+S355/(S50*10^6)</f>
        <v>2.2093600674056715</v>
      </c>
      <c r="T512" s="21">
        <f t="shared" si="249"/>
        <v>2.2226023218316673</v>
      </c>
      <c r="U512" s="21">
        <f t="shared" si="249"/>
        <v>2.2540484659639364</v>
      </c>
      <c r="V512" s="21">
        <f t="shared" si="249"/>
        <v>2.2856961633623722</v>
      </c>
      <c r="W512" s="21">
        <f t="shared" si="249"/>
        <v>2.2724245423108425</v>
      </c>
      <c r="X512" s="21">
        <f t="shared" si="249"/>
        <v>2.3134001442343024</v>
      </c>
      <c r="Y512" s="21">
        <f t="shared" si="249"/>
        <v>2.3030335834590465</v>
      </c>
      <c r="Z512" s="21">
        <f t="shared" si="249"/>
        <v>2.3160110094166519</v>
      </c>
      <c r="AA512" s="21">
        <f t="shared" si="249"/>
        <v>2.3136676472816871</v>
      </c>
      <c r="AB512" s="21">
        <f t="shared" si="249"/>
        <v>2.3206446176195614</v>
      </c>
      <c r="AC512" s="21">
        <f t="shared" si="249"/>
        <v>2.3282271782880186</v>
      </c>
      <c r="AD512" s="21">
        <f t="shared" si="249"/>
        <v>2.3248115813723289</v>
      </c>
    </row>
    <row r="513" spans="1:30" x14ac:dyDescent="0.2">
      <c r="A513" s="399">
        <v>1023</v>
      </c>
      <c r="B513" s="399" t="s">
        <v>32</v>
      </c>
      <c r="C513" s="21">
        <f t="shared" ref="C513:O513" si="250">+C356/(C51*10^6)</f>
        <v>1.7152650374536493</v>
      </c>
      <c r="D513" s="21">
        <f t="shared" si="250"/>
        <v>1.5798220602422555</v>
      </c>
      <c r="E513" s="21">
        <f t="shared" si="250"/>
        <v>1.796071593560844</v>
      </c>
      <c r="F513" s="21">
        <f t="shared" si="250"/>
        <v>1.8164259714816835</v>
      </c>
      <c r="G513" s="21">
        <f t="shared" si="250"/>
        <v>1.8701845403074884</v>
      </c>
      <c r="H513" s="21">
        <f t="shared" si="250"/>
        <v>2.0631116833036391</v>
      </c>
      <c r="I513" s="21">
        <f t="shared" si="250"/>
        <v>1.7826930619837951</v>
      </c>
      <c r="J513" s="21">
        <f t="shared" si="250"/>
        <v>1.652744179668133</v>
      </c>
      <c r="K513" s="21">
        <f t="shared" si="250"/>
        <v>1.6745331853695171</v>
      </c>
      <c r="L513" s="21">
        <f t="shared" si="250"/>
        <v>1.756903043503856</v>
      </c>
      <c r="M513" s="21">
        <f t="shared" si="250"/>
        <v>1.6990911153719612</v>
      </c>
      <c r="N513" s="21">
        <f t="shared" si="250"/>
        <v>1.6474638923993501</v>
      </c>
      <c r="O513" s="404">
        <f t="shared" si="250"/>
        <v>1.752461116378722</v>
      </c>
      <c r="Q513" s="399">
        <v>1023</v>
      </c>
      <c r="R513" s="399" t="s">
        <v>32</v>
      </c>
      <c r="S513" s="21">
        <f t="shared" ref="S513:AD513" si="251">+S356/(S51*10^6)</f>
        <v>1.7152650374536493</v>
      </c>
      <c r="T513" s="21">
        <f t="shared" si="251"/>
        <v>1.6460619983325928</v>
      </c>
      <c r="U513" s="21">
        <f t="shared" si="251"/>
        <v>1.6969727997813047</v>
      </c>
      <c r="V513" s="21">
        <f t="shared" si="251"/>
        <v>1.7286673951888003</v>
      </c>
      <c r="W513" s="21">
        <f t="shared" si="251"/>
        <v>1.7569118769961065</v>
      </c>
      <c r="X513" s="21">
        <f t="shared" si="251"/>
        <v>1.806602938468028</v>
      </c>
      <c r="Y513" s="21">
        <f t="shared" si="251"/>
        <v>1.8030122519732747</v>
      </c>
      <c r="Z513" s="21">
        <f t="shared" si="251"/>
        <v>1.7823370252268911</v>
      </c>
      <c r="AA513" s="21">
        <f t="shared" si="251"/>
        <v>1.7699786172670708</v>
      </c>
      <c r="AB513" s="21">
        <f t="shared" si="251"/>
        <v>1.7686919397126517</v>
      </c>
      <c r="AC513" s="21">
        <f t="shared" si="251"/>
        <v>1.7622430235662911</v>
      </c>
      <c r="AD513" s="21">
        <f t="shared" si="251"/>
        <v>1.752461116378722</v>
      </c>
    </row>
    <row r="514" spans="1:30" x14ac:dyDescent="0.2">
      <c r="A514" s="399">
        <v>1024</v>
      </c>
      <c r="B514" s="399" t="s">
        <v>33</v>
      </c>
      <c r="C514" s="21">
        <f t="shared" ref="C514:O514" si="252">+C357/(C52*10^6)</f>
        <v>1.5309484807894056</v>
      </c>
      <c r="D514" s="21">
        <f t="shared" si="252"/>
        <v>1.5564731897648341</v>
      </c>
      <c r="E514" s="21">
        <f t="shared" si="252"/>
        <v>1.5118421204184114</v>
      </c>
      <c r="F514" s="21">
        <f t="shared" si="252"/>
        <v>1.3968662287785794</v>
      </c>
      <c r="G514" s="21">
        <f t="shared" si="252"/>
        <v>1.325477715393875</v>
      </c>
      <c r="H514" s="21">
        <f t="shared" si="252"/>
        <v>1.5502207887333321</v>
      </c>
      <c r="I514" s="21">
        <f t="shared" si="252"/>
        <v>1.3595513291543064</v>
      </c>
      <c r="J514" s="21">
        <f t="shared" si="252"/>
        <v>1.557496703066108</v>
      </c>
      <c r="K514" s="21">
        <f t="shared" si="252"/>
        <v>1.4006764641656781</v>
      </c>
      <c r="L514" s="21">
        <f t="shared" si="252"/>
        <v>1.5330402735861695</v>
      </c>
      <c r="M514" s="21">
        <f t="shared" si="252"/>
        <v>1.4992151625530796</v>
      </c>
      <c r="N514" s="21">
        <f t="shared" si="252"/>
        <v>1.4412163824821567</v>
      </c>
      <c r="O514" s="404">
        <f t="shared" si="252"/>
        <v>1.4703651805958404</v>
      </c>
      <c r="Q514" s="399">
        <v>1024</v>
      </c>
      <c r="R514" s="399" t="s">
        <v>33</v>
      </c>
      <c r="S514" s="21">
        <f t="shared" ref="S514:AD514" si="253">+S357/(S52*10^6)</f>
        <v>1.5309484807894056</v>
      </c>
      <c r="T514" s="21">
        <f t="shared" si="253"/>
        <v>1.5437898477814413</v>
      </c>
      <c r="U514" s="21">
        <f t="shared" si="253"/>
        <v>1.5329755416768747</v>
      </c>
      <c r="V514" s="21">
        <f t="shared" si="253"/>
        <v>1.4981638660138021</v>
      </c>
      <c r="W514" s="21">
        <f t="shared" si="253"/>
        <v>1.4632531882641793</v>
      </c>
      <c r="X514" s="21">
        <f t="shared" si="253"/>
        <v>1.4772178968762508</v>
      </c>
      <c r="Y514" s="21">
        <f t="shared" si="253"/>
        <v>1.4595402557746742</v>
      </c>
      <c r="Z514" s="21">
        <f t="shared" si="253"/>
        <v>1.4716243362521011</v>
      </c>
      <c r="AA514" s="21">
        <f t="shared" si="253"/>
        <v>1.4634399696251292</v>
      </c>
      <c r="AB514" s="21">
        <f t="shared" si="253"/>
        <v>1.4704375136104377</v>
      </c>
      <c r="AC514" s="21">
        <f t="shared" si="253"/>
        <v>1.4731957439884544</v>
      </c>
      <c r="AD514" s="21">
        <f t="shared" si="253"/>
        <v>1.4703651805958404</v>
      </c>
    </row>
    <row r="515" spans="1:30" x14ac:dyDescent="0.2">
      <c r="A515" s="399">
        <v>1025</v>
      </c>
      <c r="B515" s="399" t="s">
        <v>34</v>
      </c>
      <c r="C515" s="21">
        <f t="shared" ref="C515:O515" si="254">+C358/(C53*10^6)</f>
        <v>1.7626973078753903</v>
      </c>
      <c r="D515" s="21">
        <f t="shared" si="254"/>
        <v>1.7393306665281316</v>
      </c>
      <c r="E515" s="21">
        <f t="shared" si="254"/>
        <v>1.684708614068686</v>
      </c>
      <c r="F515" s="21">
        <f t="shared" si="254"/>
        <v>1.7991720437614065</v>
      </c>
      <c r="G515" s="21">
        <f t="shared" si="254"/>
        <v>1.6930235377609557</v>
      </c>
      <c r="H515" s="21">
        <f t="shared" si="254"/>
        <v>1.956493585040354</v>
      </c>
      <c r="I515" s="21">
        <f t="shared" si="254"/>
        <v>1.8346705395733607</v>
      </c>
      <c r="J515" s="21">
        <f t="shared" si="254"/>
        <v>1.771840044894597</v>
      </c>
      <c r="K515" s="21">
        <f t="shared" si="254"/>
        <v>1.7348097391746584</v>
      </c>
      <c r="L515" s="21">
        <f t="shared" si="254"/>
        <v>1.8744579182907462</v>
      </c>
      <c r="M515" s="21">
        <f t="shared" si="254"/>
        <v>1.6611000863543235</v>
      </c>
      <c r="N515" s="21">
        <f t="shared" si="254"/>
        <v>1.6549355505821695</v>
      </c>
      <c r="O515" s="404">
        <f t="shared" si="254"/>
        <v>1.7626246442677318</v>
      </c>
      <c r="Q515" s="399">
        <v>1025</v>
      </c>
      <c r="R515" s="399" t="s">
        <v>34</v>
      </c>
      <c r="S515" s="21">
        <f t="shared" ref="S515:AD515" si="255">+S358/(S53*10^6)</f>
        <v>1.7626973078753903</v>
      </c>
      <c r="T515" s="21">
        <f t="shared" si="255"/>
        <v>1.7509092672187865</v>
      </c>
      <c r="U515" s="21">
        <f t="shared" si="255"/>
        <v>1.7280269381287368</v>
      </c>
      <c r="V515" s="21">
        <f t="shared" si="255"/>
        <v>1.7462333728064359</v>
      </c>
      <c r="W515" s="21">
        <f t="shared" si="255"/>
        <v>1.7352896314886821</v>
      </c>
      <c r="X515" s="21">
        <f t="shared" si="255"/>
        <v>1.7728400208705022</v>
      </c>
      <c r="Y515" s="21">
        <f t="shared" si="255"/>
        <v>1.7823195696319787</v>
      </c>
      <c r="Z515" s="21">
        <f t="shared" si="255"/>
        <v>1.7808940835206832</v>
      </c>
      <c r="AA515" s="21">
        <f t="shared" si="255"/>
        <v>1.7753922508288897</v>
      </c>
      <c r="AB515" s="21">
        <f t="shared" si="255"/>
        <v>1.7854226420573309</v>
      </c>
      <c r="AC515" s="21">
        <f t="shared" si="255"/>
        <v>1.7725901632467949</v>
      </c>
      <c r="AD515" s="21">
        <f t="shared" si="255"/>
        <v>1.7626246442677318</v>
      </c>
    </row>
    <row r="516" spans="1:30" x14ac:dyDescent="0.2">
      <c r="A516" s="399">
        <v>1026</v>
      </c>
      <c r="B516" s="399" t="s">
        <v>35</v>
      </c>
      <c r="C516" s="21">
        <f t="shared" ref="C516:O516" si="256">+C359/(C54*10^6)</f>
        <v>1.2631126880903785</v>
      </c>
      <c r="D516" s="21">
        <f t="shared" si="256"/>
        <v>1.2005477858245281</v>
      </c>
      <c r="E516" s="21">
        <f t="shared" si="256"/>
        <v>1.2405522161150742</v>
      </c>
      <c r="F516" s="21">
        <f t="shared" si="256"/>
        <v>1.2348381839882483</v>
      </c>
      <c r="G516" s="21">
        <f t="shared" si="256"/>
        <v>1.0976112980769233</v>
      </c>
      <c r="H516" s="21">
        <f t="shared" si="256"/>
        <v>1.2288484089200702</v>
      </c>
      <c r="I516" s="21">
        <f t="shared" si="256"/>
        <v>1.1295165844912596</v>
      </c>
      <c r="J516" s="21">
        <f t="shared" si="256"/>
        <v>1.2690015959872323</v>
      </c>
      <c r="K516" s="21">
        <f t="shared" si="256"/>
        <v>1.0995326221993744</v>
      </c>
      <c r="L516" s="21">
        <f t="shared" si="256"/>
        <v>1.1707978771454381</v>
      </c>
      <c r="M516" s="21">
        <f t="shared" si="256"/>
        <v>1.1792542552945797</v>
      </c>
      <c r="N516" s="21">
        <f t="shared" si="256"/>
        <v>1.1393687356735134</v>
      </c>
      <c r="O516" s="404">
        <f t="shared" si="256"/>
        <v>1.1867666297597843</v>
      </c>
      <c r="Q516" s="399">
        <v>1026</v>
      </c>
      <c r="R516" s="399" t="s">
        <v>35</v>
      </c>
      <c r="S516" s="21">
        <f t="shared" ref="S516:AD516" si="257">+S359/(S54*10^6)</f>
        <v>1.2631126880903785</v>
      </c>
      <c r="T516" s="21">
        <f t="shared" si="257"/>
        <v>1.2318372918372922</v>
      </c>
      <c r="U516" s="21">
        <f t="shared" si="257"/>
        <v>1.2347711095713521</v>
      </c>
      <c r="V516" s="21">
        <f t="shared" si="257"/>
        <v>1.2347882419154375</v>
      </c>
      <c r="W516" s="21">
        <f t="shared" si="257"/>
        <v>1.2078923232094716</v>
      </c>
      <c r="X516" s="21">
        <f t="shared" si="257"/>
        <v>1.2112101221031251</v>
      </c>
      <c r="Y516" s="21">
        <f t="shared" si="257"/>
        <v>1.1989245101145258</v>
      </c>
      <c r="Z516" s="21">
        <f t="shared" si="257"/>
        <v>1.2079495363546138</v>
      </c>
      <c r="AA516" s="21">
        <f t="shared" si="257"/>
        <v>1.1948789664504402</v>
      </c>
      <c r="AB516" s="21">
        <f t="shared" si="257"/>
        <v>1.1924079549878572</v>
      </c>
      <c r="AC516" s="21">
        <f t="shared" si="257"/>
        <v>1.1912084822472186</v>
      </c>
      <c r="AD516" s="21">
        <f t="shared" si="257"/>
        <v>1.1867666297597843</v>
      </c>
    </row>
    <row r="517" spans="1:30" x14ac:dyDescent="0.2">
      <c r="A517" s="399">
        <v>1027</v>
      </c>
      <c r="B517" s="399" t="s">
        <v>36</v>
      </c>
      <c r="C517" s="21">
        <f t="shared" ref="C517:O517" si="258">+C360/(C55*10^6)</f>
        <v>1.9558568499866298</v>
      </c>
      <c r="D517" s="21">
        <f t="shared" si="258"/>
        <v>1.7811027210431776</v>
      </c>
      <c r="E517" s="21">
        <f t="shared" si="258"/>
        <v>1.8108647533295816</v>
      </c>
      <c r="F517" s="21">
        <f t="shared" si="258"/>
        <v>1.8041166672568787</v>
      </c>
      <c r="G517" s="21">
        <f t="shared" si="258"/>
        <v>1.8343578558708689</v>
      </c>
      <c r="H517" s="21">
        <f t="shared" si="258"/>
        <v>2.1596322932956165</v>
      </c>
      <c r="I517" s="21">
        <f t="shared" si="258"/>
        <v>2.0285630406945874</v>
      </c>
      <c r="J517" s="21">
        <f t="shared" si="258"/>
        <v>1.8376869074328726</v>
      </c>
      <c r="K517" s="21">
        <f t="shared" si="258"/>
        <v>1.8218831338444756</v>
      </c>
      <c r="L517" s="21">
        <f t="shared" si="258"/>
        <v>1.9920211431343358</v>
      </c>
      <c r="M517" s="21">
        <f t="shared" si="258"/>
        <v>1.8977931969785375</v>
      </c>
      <c r="N517" s="21">
        <f t="shared" si="258"/>
        <v>2.0015990484570012</v>
      </c>
      <c r="O517" s="404">
        <f t="shared" si="258"/>
        <v>1.908012145244727</v>
      </c>
      <c r="Q517" s="399">
        <v>1027</v>
      </c>
      <c r="R517" s="399" t="s">
        <v>36</v>
      </c>
      <c r="S517" s="21">
        <f t="shared" ref="S517:AD517" si="259">+S360/(S55*10^6)</f>
        <v>1.9558568499866298</v>
      </c>
      <c r="T517" s="21">
        <f t="shared" si="259"/>
        <v>1.8654506578098247</v>
      </c>
      <c r="U517" s="21">
        <f t="shared" si="259"/>
        <v>1.847144744366922</v>
      </c>
      <c r="V517" s="21">
        <f t="shared" si="259"/>
        <v>1.8357145028970985</v>
      </c>
      <c r="W517" s="21">
        <f t="shared" si="259"/>
        <v>1.8354370802278257</v>
      </c>
      <c r="X517" s="21">
        <f t="shared" si="259"/>
        <v>1.8873191201240438</v>
      </c>
      <c r="Y517" s="21">
        <f t="shared" si="259"/>
        <v>1.9088348476366443</v>
      </c>
      <c r="Z517" s="21">
        <f t="shared" si="259"/>
        <v>1.8987929372530281</v>
      </c>
      <c r="AA517" s="21">
        <f t="shared" si="259"/>
        <v>1.8897667785866032</v>
      </c>
      <c r="AB517" s="21">
        <f t="shared" si="259"/>
        <v>1.8997174106188144</v>
      </c>
      <c r="AC517" s="21">
        <f t="shared" si="259"/>
        <v>1.8995373743307182</v>
      </c>
      <c r="AD517" s="21">
        <f t="shared" si="259"/>
        <v>1.908012145244727</v>
      </c>
    </row>
    <row r="518" spans="1:30" x14ac:dyDescent="0.2">
      <c r="A518" s="399">
        <v>1028</v>
      </c>
      <c r="B518" s="399" t="s">
        <v>37</v>
      </c>
      <c r="C518" s="21">
        <f t="shared" ref="C518:O518" si="260">+C361/(C56*10^6)</f>
        <v>2.1561802312322915</v>
      </c>
      <c r="D518" s="21">
        <f t="shared" si="260"/>
        <v>2.0027450448261388</v>
      </c>
      <c r="E518" s="21">
        <f t="shared" si="260"/>
        <v>2.0014174551892294</v>
      </c>
      <c r="F518" s="21">
        <f t="shared" si="260"/>
        <v>2.0159492436378761</v>
      </c>
      <c r="G518" s="21">
        <f t="shared" si="260"/>
        <v>1.8823734979257822</v>
      </c>
      <c r="H518" s="21">
        <f t="shared" si="260"/>
        <v>2.1370044790448199</v>
      </c>
      <c r="I518" s="21">
        <f t="shared" si="260"/>
        <v>1.875697217185285</v>
      </c>
      <c r="J518" s="21">
        <f t="shared" si="260"/>
        <v>2.0008019434485376</v>
      </c>
      <c r="K518" s="21">
        <f t="shared" si="260"/>
        <v>1.8700064641983964</v>
      </c>
      <c r="L518" s="21">
        <f t="shared" si="260"/>
        <v>2.0544100273158339</v>
      </c>
      <c r="M518" s="21">
        <f t="shared" si="260"/>
        <v>1.9644556345915545</v>
      </c>
      <c r="N518" s="21">
        <f t="shared" si="260"/>
        <v>1.7642577385474318</v>
      </c>
      <c r="O518" s="404">
        <f t="shared" si="260"/>
        <v>1.9746754857579705</v>
      </c>
      <c r="Q518" s="399">
        <v>1028</v>
      </c>
      <c r="R518" s="399" t="s">
        <v>37</v>
      </c>
      <c r="S518" s="21">
        <f t="shared" ref="S518:AD518" si="261">+S361/(S56*10^6)</f>
        <v>2.1561802312322915</v>
      </c>
      <c r="T518" s="21">
        <f t="shared" si="261"/>
        <v>2.079850440030016</v>
      </c>
      <c r="U518" s="21">
        <f t="shared" si="261"/>
        <v>2.0540129314927751</v>
      </c>
      <c r="V518" s="21">
        <f t="shared" si="261"/>
        <v>2.0442634224495917</v>
      </c>
      <c r="W518" s="21">
        <f t="shared" si="261"/>
        <v>2.0120501251686531</v>
      </c>
      <c r="X518" s="21">
        <f t="shared" si="261"/>
        <v>2.0321275075706207</v>
      </c>
      <c r="Y518" s="21">
        <f t="shared" si="261"/>
        <v>2.0081664193068187</v>
      </c>
      <c r="Z518" s="21">
        <f t="shared" si="261"/>
        <v>2.0072164293918875</v>
      </c>
      <c r="AA518" s="21">
        <f t="shared" si="261"/>
        <v>1.990879052162208</v>
      </c>
      <c r="AB518" s="21">
        <f t="shared" si="261"/>
        <v>1.9972241311303383</v>
      </c>
      <c r="AC518" s="21">
        <f t="shared" si="261"/>
        <v>1.9941541618445975</v>
      </c>
      <c r="AD518" s="21">
        <f t="shared" si="261"/>
        <v>1.9746754857579705</v>
      </c>
    </row>
    <row r="519" spans="1:30" x14ac:dyDescent="0.2">
      <c r="A519" s="399">
        <v>1029</v>
      </c>
      <c r="B519" s="399" t="s">
        <v>38</v>
      </c>
      <c r="C519" s="21">
        <f t="shared" ref="C519:O519" si="262">+C362/(C57*10^6)</f>
        <v>1.1164849039730869</v>
      </c>
      <c r="D519" s="21">
        <f t="shared" si="262"/>
        <v>1.0203517587939697</v>
      </c>
      <c r="E519" s="21">
        <f t="shared" si="262"/>
        <v>1.0986300596677954</v>
      </c>
      <c r="F519" s="21">
        <f t="shared" si="262"/>
        <v>1.0945332063146436</v>
      </c>
      <c r="G519" s="21">
        <f t="shared" si="262"/>
        <v>1.0221582247949832</v>
      </c>
      <c r="H519" s="21">
        <f t="shared" si="262"/>
        <v>1.1617221547185095</v>
      </c>
      <c r="I519" s="21">
        <f t="shared" si="262"/>
        <v>1.0861397189862494</v>
      </c>
      <c r="J519" s="21">
        <f t="shared" si="262"/>
        <v>1.0742222099711487</v>
      </c>
      <c r="K519" s="21">
        <f t="shared" si="262"/>
        <v>1.0185660529745406</v>
      </c>
      <c r="L519" s="21">
        <f t="shared" si="262"/>
        <v>0.74026963588307226</v>
      </c>
      <c r="M519" s="21">
        <f t="shared" si="262"/>
        <v>1.1239716721513384</v>
      </c>
      <c r="N519" s="21">
        <f t="shared" si="262"/>
        <v>1.1609484890397754</v>
      </c>
      <c r="O519" s="404">
        <f t="shared" si="262"/>
        <v>1.0588043894034451</v>
      </c>
      <c r="Q519" s="399">
        <v>1029</v>
      </c>
      <c r="R519" s="399" t="s">
        <v>38</v>
      </c>
      <c r="S519" s="21">
        <f t="shared" ref="S519:AD519" si="263">+S362/(S57*10^6)</f>
        <v>1.1164849039730869</v>
      </c>
      <c r="T519" s="21">
        <f t="shared" si="263"/>
        <v>1.0669388639529485</v>
      </c>
      <c r="U519" s="21">
        <f t="shared" si="263"/>
        <v>1.0776684889061785</v>
      </c>
      <c r="V519" s="21">
        <f t="shared" si="263"/>
        <v>1.0820504750983788</v>
      </c>
      <c r="W519" s="21">
        <f t="shared" si="263"/>
        <v>1.0696240752009734</v>
      </c>
      <c r="X519" s="21">
        <f t="shared" si="263"/>
        <v>1.0848257811768791</v>
      </c>
      <c r="Y519" s="21">
        <f t="shared" si="263"/>
        <v>1.0850244984693773</v>
      </c>
      <c r="Z519" s="21">
        <f t="shared" si="263"/>
        <v>1.0835798057450698</v>
      </c>
      <c r="AA519" s="21">
        <f t="shared" si="263"/>
        <v>1.0759028712500027</v>
      </c>
      <c r="AB519" s="21">
        <f t="shared" si="263"/>
        <v>1.0426728442678175</v>
      </c>
      <c r="AC519" s="21">
        <f t="shared" si="263"/>
        <v>1.0501627756068848</v>
      </c>
      <c r="AD519" s="21">
        <f t="shared" si="263"/>
        <v>1.0588043894034451</v>
      </c>
    </row>
    <row r="520" spans="1:30" x14ac:dyDescent="0.2">
      <c r="A520" s="400">
        <v>1030</v>
      </c>
      <c r="B520" s="400" t="s">
        <v>18</v>
      </c>
      <c r="C520" s="23">
        <f t="shared" ref="C520:O520" si="264">+C363/(C58*10^6)</f>
        <v>1.9487005111830442</v>
      </c>
      <c r="D520" s="23">
        <f t="shared" si="264"/>
        <v>1.7846874384859819</v>
      </c>
      <c r="E520" s="23">
        <f t="shared" si="264"/>
        <v>1.7975019193456081</v>
      </c>
      <c r="F520" s="23">
        <f t="shared" si="264"/>
        <v>1.8020071479056368</v>
      </c>
      <c r="G520" s="23">
        <f t="shared" si="264"/>
        <v>1.6921556455480362</v>
      </c>
      <c r="H520" s="23">
        <f t="shared" si="264"/>
        <v>1.962180291464261</v>
      </c>
      <c r="I520" s="23">
        <f t="shared" si="264"/>
        <v>1.695859879889793</v>
      </c>
      <c r="J520" s="23">
        <f t="shared" si="264"/>
        <v>1.6413222761161628</v>
      </c>
      <c r="K520" s="23">
        <f t="shared" si="264"/>
        <v>1.6325602618657939</v>
      </c>
      <c r="L520" s="23">
        <f t="shared" si="264"/>
        <v>1.8944160960112957</v>
      </c>
      <c r="M520" s="23">
        <f t="shared" si="264"/>
        <v>1.7817009444429408</v>
      </c>
      <c r="N520" s="23">
        <f t="shared" si="264"/>
        <v>1.7933195909842961</v>
      </c>
      <c r="O520" s="405">
        <f t="shared" si="264"/>
        <v>1.7816134467039686</v>
      </c>
      <c r="Q520" s="400">
        <v>1030</v>
      </c>
      <c r="R520" s="400" t="s">
        <v>18</v>
      </c>
      <c r="S520" s="23">
        <f t="shared" ref="S520:AD520" si="265">+S363/(S58*10^6)</f>
        <v>1.9487005111830442</v>
      </c>
      <c r="T520" s="23">
        <f t="shared" si="265"/>
        <v>1.8650178987768571</v>
      </c>
      <c r="U520" s="23">
        <f t="shared" si="265"/>
        <v>1.8420984770226601</v>
      </c>
      <c r="V520" s="23">
        <f t="shared" si="265"/>
        <v>1.831587610699914</v>
      </c>
      <c r="W520" s="23">
        <f t="shared" si="265"/>
        <v>1.8026006330849182</v>
      </c>
      <c r="X520" s="23">
        <f t="shared" si="265"/>
        <v>1.8291457245826397</v>
      </c>
      <c r="Y520" s="23">
        <f t="shared" si="265"/>
        <v>1.8086383473334635</v>
      </c>
      <c r="Z520" s="23">
        <f t="shared" si="265"/>
        <v>1.7858750301682165</v>
      </c>
      <c r="AA520" s="23">
        <f t="shared" si="265"/>
        <v>1.768369183986509</v>
      </c>
      <c r="AB520" s="23">
        <f t="shared" si="265"/>
        <v>1.7804377790785864</v>
      </c>
      <c r="AC520" s="23">
        <f t="shared" si="265"/>
        <v>1.7805525204119383</v>
      </c>
      <c r="AD520" s="23">
        <f t="shared" si="265"/>
        <v>1.7816134467039686</v>
      </c>
    </row>
    <row r="521" spans="1:30" x14ac:dyDescent="0.2">
      <c r="A521" s="401">
        <v>10300</v>
      </c>
      <c r="B521" s="401" t="s">
        <v>149</v>
      </c>
      <c r="C521" s="406">
        <f t="shared" ref="C521:O521" si="266">+C364/(C59*10^6)</f>
        <v>1.9714353561164411</v>
      </c>
      <c r="D521" s="406">
        <f t="shared" si="266"/>
        <v>1.7487348985006494</v>
      </c>
      <c r="E521" s="406">
        <f t="shared" si="266"/>
        <v>1.8873495632880224</v>
      </c>
      <c r="F521" s="406">
        <f t="shared" si="266"/>
        <v>1.8278145984407757</v>
      </c>
      <c r="G521" s="406">
        <f t="shared" si="266"/>
        <v>1.7272413727435798</v>
      </c>
      <c r="H521" s="406">
        <f t="shared" si="266"/>
        <v>2.0190089224320555</v>
      </c>
      <c r="I521" s="406">
        <f t="shared" si="266"/>
        <v>1.7606572286643765</v>
      </c>
      <c r="J521" s="406">
        <f t="shared" si="266"/>
        <v>1.8401604454657692</v>
      </c>
      <c r="K521" s="406">
        <f t="shared" si="266"/>
        <v>1.8002491211953071</v>
      </c>
      <c r="L521" s="406">
        <f t="shared" si="266"/>
        <v>1.9229610301064077</v>
      </c>
      <c r="M521" s="406">
        <f t="shared" si="266"/>
        <v>1.8917503144083105</v>
      </c>
      <c r="N521" s="406">
        <f t="shared" si="266"/>
        <v>1.8156466737218002</v>
      </c>
      <c r="O521" s="406">
        <f t="shared" si="266"/>
        <v>1.8490137650556564</v>
      </c>
      <c r="Q521" s="401">
        <v>10300</v>
      </c>
      <c r="R521" s="401" t="s">
        <v>149</v>
      </c>
      <c r="S521" s="406">
        <f t="shared" ref="S521:AD521" si="267">+S364/(S59*10^6)</f>
        <v>1.9714353561164411</v>
      </c>
      <c r="T521" s="406">
        <f t="shared" si="267"/>
        <v>1.8567136492733567</v>
      </c>
      <c r="U521" s="406">
        <f t="shared" si="267"/>
        <v>1.8669288880802652</v>
      </c>
      <c r="V521" s="406">
        <f t="shared" si="267"/>
        <v>1.856926884346249</v>
      </c>
      <c r="W521" s="406">
        <f t="shared" si="267"/>
        <v>1.8305910954578639</v>
      </c>
      <c r="X521" s="406">
        <f t="shared" si="267"/>
        <v>1.8614132396460394</v>
      </c>
      <c r="Y521" s="406">
        <f t="shared" si="267"/>
        <v>1.8459034835665418</v>
      </c>
      <c r="Z521" s="406">
        <f t="shared" si="267"/>
        <v>1.8451554832432908</v>
      </c>
      <c r="AA521" s="406">
        <f t="shared" si="267"/>
        <v>1.840023638413063</v>
      </c>
      <c r="AB521" s="406">
        <f t="shared" si="267"/>
        <v>1.8480877000018674</v>
      </c>
      <c r="AC521" s="406">
        <f t="shared" si="267"/>
        <v>1.8520603261679609</v>
      </c>
      <c r="AD521" s="406">
        <f t="shared" si="267"/>
        <v>1.849013765055656</v>
      </c>
    </row>
    <row r="523" spans="1:30" x14ac:dyDescent="0.2">
      <c r="A523" s="397" t="s">
        <v>144</v>
      </c>
      <c r="B523" s="397" t="s">
        <v>162</v>
      </c>
      <c r="C523" s="397" t="s">
        <v>0</v>
      </c>
      <c r="D523" s="397" t="s">
        <v>1</v>
      </c>
      <c r="E523" s="397" t="s">
        <v>2</v>
      </c>
      <c r="F523" s="397" t="s">
        <v>3</v>
      </c>
      <c r="G523" s="397" t="s">
        <v>4</v>
      </c>
      <c r="H523" s="397" t="s">
        <v>5</v>
      </c>
      <c r="I523" s="397" t="s">
        <v>6</v>
      </c>
      <c r="J523" s="397" t="s">
        <v>7</v>
      </c>
      <c r="K523" s="397" t="s">
        <v>8</v>
      </c>
      <c r="L523" s="397" t="s">
        <v>9</v>
      </c>
      <c r="M523" s="397" t="s">
        <v>10</v>
      </c>
      <c r="N523" s="397" t="s">
        <v>11</v>
      </c>
      <c r="O523" s="397" t="s">
        <v>55</v>
      </c>
      <c r="Q523" s="397" t="s">
        <v>73</v>
      </c>
      <c r="R523" s="397" t="s">
        <v>162</v>
      </c>
      <c r="S523" s="397" t="s">
        <v>74</v>
      </c>
      <c r="T523" s="397" t="s">
        <v>75</v>
      </c>
      <c r="U523" s="397" t="s">
        <v>76</v>
      </c>
      <c r="V523" s="397" t="s">
        <v>77</v>
      </c>
      <c r="W523" s="397" t="s">
        <v>78</v>
      </c>
      <c r="X523" s="397" t="s">
        <v>79</v>
      </c>
      <c r="Y523" s="397" t="s">
        <v>80</v>
      </c>
      <c r="Z523" s="397" t="s">
        <v>81</v>
      </c>
      <c r="AA523" s="397" t="s">
        <v>82</v>
      </c>
      <c r="AB523" s="397" t="s">
        <v>83</v>
      </c>
      <c r="AC523" s="397" t="s">
        <v>84</v>
      </c>
      <c r="AD523" s="397" t="s">
        <v>85</v>
      </c>
    </row>
    <row r="524" spans="1:30" x14ac:dyDescent="0.2">
      <c r="A524" s="398"/>
      <c r="B524" s="398" t="s">
        <v>46</v>
      </c>
      <c r="C524" s="387"/>
      <c r="D524" s="387"/>
      <c r="E524" s="387"/>
      <c r="F524" s="387"/>
      <c r="G524" s="387"/>
      <c r="H524" s="387"/>
      <c r="I524" s="387"/>
      <c r="J524" s="387"/>
      <c r="K524" s="387"/>
      <c r="L524" s="387"/>
      <c r="M524" s="387"/>
      <c r="N524" s="387"/>
      <c r="O524" s="402"/>
      <c r="Q524" s="398"/>
      <c r="R524" s="398" t="s">
        <v>46</v>
      </c>
      <c r="S524" s="387"/>
      <c r="T524" s="387"/>
      <c r="U524" s="387"/>
      <c r="V524" s="387"/>
      <c r="W524" s="387"/>
      <c r="X524" s="387"/>
      <c r="Y524" s="387"/>
      <c r="Z524" s="387"/>
      <c r="AA524" s="387"/>
      <c r="AB524" s="387"/>
      <c r="AC524" s="387"/>
      <c r="AD524" s="387"/>
    </row>
    <row r="525" spans="1:30" x14ac:dyDescent="0.2">
      <c r="A525" s="399">
        <v>1004</v>
      </c>
      <c r="B525" s="399" t="s">
        <v>94</v>
      </c>
      <c r="C525" s="21">
        <f>+C368/(C32*10^6)</f>
        <v>0.89675346890156205</v>
      </c>
      <c r="D525" s="21">
        <f t="shared" ref="D525:N525" si="268">+D368/(D32*10^6)</f>
        <v>0.58102273749418265</v>
      </c>
      <c r="E525" s="21">
        <f t="shared" si="268"/>
        <v>0.73856356287203051</v>
      </c>
      <c r="F525" s="21">
        <f t="shared" si="268"/>
        <v>0.74559742206173296</v>
      </c>
      <c r="G525" s="21">
        <f t="shared" si="268"/>
        <v>0.84165998923210472</v>
      </c>
      <c r="H525" s="21">
        <f t="shared" si="268"/>
        <v>1.0083880157552578</v>
      </c>
      <c r="I525" s="21">
        <f t="shared" si="268"/>
        <v>0.80910349387026792</v>
      </c>
      <c r="J525" s="21">
        <f t="shared" si="268"/>
        <v>0.88208971927105073</v>
      </c>
      <c r="K525" s="21">
        <f t="shared" si="268"/>
        <v>0.84556243365970951</v>
      </c>
      <c r="L525" s="21">
        <f t="shared" si="268"/>
        <v>0.8813891797745127</v>
      </c>
      <c r="M525" s="21">
        <f t="shared" si="268"/>
        <v>0.90569850486773862</v>
      </c>
      <c r="N525" s="21">
        <f t="shared" si="268"/>
        <v>0.82177665921465892</v>
      </c>
      <c r="O525" s="404">
        <f>+O368/(O32*10^6)</f>
        <v>0.8279517593885326</v>
      </c>
      <c r="Q525" s="399">
        <v>1004</v>
      </c>
      <c r="R525" s="399" t="s">
        <v>94</v>
      </c>
      <c r="S525" s="21">
        <f>+S368/(S32*10^6)</f>
        <v>0.89675346890156205</v>
      </c>
      <c r="T525" s="21">
        <f t="shared" ref="T525:AD525" si="269">+T368/(T32*10^6)</f>
        <v>0.73039952579803935</v>
      </c>
      <c r="U525" s="21">
        <f t="shared" si="269"/>
        <v>0.73307849898177635</v>
      </c>
      <c r="V525" s="21">
        <f t="shared" si="269"/>
        <v>0.73622855787605701</v>
      </c>
      <c r="W525" s="21">
        <f t="shared" si="269"/>
        <v>0.75755240129031232</v>
      </c>
      <c r="X525" s="21">
        <f t="shared" si="269"/>
        <v>0.79879483475863955</v>
      </c>
      <c r="Y525" s="21">
        <f t="shared" si="269"/>
        <v>0.80038999581989245</v>
      </c>
      <c r="Z525" s="21">
        <f t="shared" si="269"/>
        <v>0.8107313631223354</v>
      </c>
      <c r="AA525" s="21">
        <f t="shared" si="269"/>
        <v>0.81461604595581616</v>
      </c>
      <c r="AB525" s="21">
        <f t="shared" si="269"/>
        <v>0.82095557203543701</v>
      </c>
      <c r="AC525" s="21">
        <f t="shared" si="269"/>
        <v>0.82851218849363473</v>
      </c>
      <c r="AD525" s="21">
        <f t="shared" si="269"/>
        <v>0.8279517593885326</v>
      </c>
    </row>
    <row r="526" spans="1:30" x14ac:dyDescent="0.2">
      <c r="A526" s="399">
        <v>1005</v>
      </c>
      <c r="B526" s="399" t="s">
        <v>13</v>
      </c>
      <c r="C526" s="21">
        <f t="shared" ref="C526:O541" si="270">+C369/(C33*10^6)</f>
        <v>0.79229632918289516</v>
      </c>
      <c r="D526" s="21">
        <f t="shared" si="270"/>
        <v>0.77304401711110227</v>
      </c>
      <c r="E526" s="21">
        <f t="shared" si="270"/>
        <v>0.77680037214809805</v>
      </c>
      <c r="F526" s="21">
        <f t="shared" si="270"/>
        <v>0.74998646244294898</v>
      </c>
      <c r="G526" s="21">
        <f t="shared" si="270"/>
        <v>0.816250176821259</v>
      </c>
      <c r="H526" s="21">
        <f t="shared" si="270"/>
        <v>0.83638744889375771</v>
      </c>
      <c r="I526" s="21">
        <f t="shared" si="270"/>
        <v>0.75128825622775808</v>
      </c>
      <c r="J526" s="21">
        <f t="shared" si="270"/>
        <v>0.7117048500480454</v>
      </c>
      <c r="K526" s="21">
        <f t="shared" si="270"/>
        <v>0.73172298371262412</v>
      </c>
      <c r="L526" s="21">
        <f t="shared" si="270"/>
        <v>0.88632056001191517</v>
      </c>
      <c r="M526" s="21">
        <f t="shared" si="270"/>
        <v>0.7713945029883611</v>
      </c>
      <c r="N526" s="21">
        <f t="shared" si="270"/>
        <v>0.764594824180166</v>
      </c>
      <c r="O526" s="404">
        <f t="shared" si="270"/>
        <v>0.77800104757379618</v>
      </c>
      <c r="Q526" s="399">
        <v>1005</v>
      </c>
      <c r="R526" s="399" t="s">
        <v>13</v>
      </c>
      <c r="S526" s="21">
        <f t="shared" ref="S526:AD541" si="271">+S369/(S33*10^6)</f>
        <v>0.79229632918289516</v>
      </c>
      <c r="T526" s="21">
        <f t="shared" si="271"/>
        <v>0.78262444892999539</v>
      </c>
      <c r="U526" s="21">
        <f t="shared" si="271"/>
        <v>0.78074908764093909</v>
      </c>
      <c r="V526" s="21">
        <f t="shared" si="271"/>
        <v>0.77273884580521712</v>
      </c>
      <c r="W526" s="21">
        <f t="shared" si="271"/>
        <v>0.78141866043174169</v>
      </c>
      <c r="X526" s="21">
        <f t="shared" si="271"/>
        <v>0.79081070511792073</v>
      </c>
      <c r="Y526" s="21">
        <f t="shared" si="271"/>
        <v>0.78456067239943261</v>
      </c>
      <c r="Z526" s="21">
        <f t="shared" si="271"/>
        <v>0.77413939614615745</v>
      </c>
      <c r="AA526" s="21">
        <f t="shared" si="271"/>
        <v>0.76929445939595864</v>
      </c>
      <c r="AB526" s="21">
        <f t="shared" si="271"/>
        <v>0.77997057333470488</v>
      </c>
      <c r="AC526" s="21">
        <f t="shared" si="271"/>
        <v>0.77919993710725133</v>
      </c>
      <c r="AD526" s="21">
        <f t="shared" si="271"/>
        <v>0.77800104757379618</v>
      </c>
    </row>
    <row r="527" spans="1:30" x14ac:dyDescent="0.2">
      <c r="A527" s="399">
        <v>1006</v>
      </c>
      <c r="B527" s="399" t="s">
        <v>14</v>
      </c>
      <c r="C527" s="21">
        <f t="shared" si="270"/>
        <v>0.39145343863857518</v>
      </c>
      <c r="D527" s="21">
        <f t="shared" si="270"/>
        <v>0.40028798506841456</v>
      </c>
      <c r="E527" s="21">
        <f t="shared" si="270"/>
        <v>0.46013115869420151</v>
      </c>
      <c r="F527" s="21">
        <f t="shared" si="270"/>
        <v>0.39972753518843407</v>
      </c>
      <c r="G527" s="21">
        <f t="shared" si="270"/>
        <v>0.46755431335704806</v>
      </c>
      <c r="H527" s="21">
        <f t="shared" si="270"/>
        <v>0.50409671743223006</v>
      </c>
      <c r="I527" s="21">
        <f t="shared" si="270"/>
        <v>0.42866510051920387</v>
      </c>
      <c r="J527" s="21">
        <f t="shared" si="270"/>
        <v>0.41155951388615608</v>
      </c>
      <c r="K527" s="21">
        <f t="shared" si="270"/>
        <v>0.3680195631195719</v>
      </c>
      <c r="L527" s="21">
        <f t="shared" si="270"/>
        <v>0.39682182099516672</v>
      </c>
      <c r="M527" s="21">
        <f t="shared" si="270"/>
        <v>0.42494090454074818</v>
      </c>
      <c r="N527" s="21">
        <f t="shared" si="270"/>
        <v>0.40588383395063049</v>
      </c>
      <c r="O527" s="404">
        <f t="shared" si="270"/>
        <v>0.42181209373703166</v>
      </c>
      <c r="Q527" s="399">
        <v>1006</v>
      </c>
      <c r="R527" s="399" t="s">
        <v>14</v>
      </c>
      <c r="S527" s="21">
        <f t="shared" si="271"/>
        <v>0.39145343863857518</v>
      </c>
      <c r="T527" s="21">
        <f t="shared" si="271"/>
        <v>0.39594246036163194</v>
      </c>
      <c r="U527" s="21">
        <f t="shared" si="271"/>
        <v>0.41788419382188718</v>
      </c>
      <c r="V527" s="21">
        <f t="shared" si="271"/>
        <v>0.41309189360689269</v>
      </c>
      <c r="W527" s="21">
        <f t="shared" si="271"/>
        <v>0.42479777954494918</v>
      </c>
      <c r="X527" s="21">
        <f t="shared" si="271"/>
        <v>0.43817687490931828</v>
      </c>
      <c r="Y527" s="21">
        <f t="shared" si="271"/>
        <v>0.43666052745706257</v>
      </c>
      <c r="Z527" s="21">
        <f t="shared" si="271"/>
        <v>0.43309847939468243</v>
      </c>
      <c r="AA527" s="21">
        <f t="shared" si="271"/>
        <v>0.42574868254423698</v>
      </c>
      <c r="AB527" s="21">
        <f t="shared" si="271"/>
        <v>0.42303290417447037</v>
      </c>
      <c r="AC527" s="21">
        <f t="shared" si="271"/>
        <v>0.4231984078645466</v>
      </c>
      <c r="AD527" s="21">
        <f t="shared" si="271"/>
        <v>0.42181209373703166</v>
      </c>
    </row>
    <row r="528" spans="1:30" x14ac:dyDescent="0.2">
      <c r="A528" s="399">
        <v>1007</v>
      </c>
      <c r="B528" s="399" t="s">
        <v>15</v>
      </c>
      <c r="C528" s="21">
        <f t="shared" si="270"/>
        <v>0.79224874444939986</v>
      </c>
      <c r="D528" s="21">
        <f t="shared" si="270"/>
        <v>0.73166494053535558</v>
      </c>
      <c r="E528" s="21">
        <f t="shared" si="270"/>
        <v>0.72586558856219285</v>
      </c>
      <c r="F528" s="21">
        <f t="shared" si="270"/>
        <v>0.68939277441841118</v>
      </c>
      <c r="G528" s="21">
        <f t="shared" si="270"/>
        <v>0.64185919605645647</v>
      </c>
      <c r="H528" s="21">
        <f t="shared" si="270"/>
        <v>0.73907976482295534</v>
      </c>
      <c r="I528" s="21">
        <f t="shared" si="270"/>
        <v>0.62048286948955067</v>
      </c>
      <c r="J528" s="21">
        <f t="shared" si="270"/>
        <v>0.61838687542242954</v>
      </c>
      <c r="K528" s="21">
        <f t="shared" si="270"/>
        <v>0.62002845148453711</v>
      </c>
      <c r="L528" s="21">
        <f t="shared" si="270"/>
        <v>0.6558408685259145</v>
      </c>
      <c r="M528" s="21">
        <f t="shared" si="270"/>
        <v>0.62741534334067117</v>
      </c>
      <c r="N528" s="21">
        <f t="shared" si="270"/>
        <v>0.65598809754983156</v>
      </c>
      <c r="O528" s="404">
        <f t="shared" si="270"/>
        <v>0.67459248095634305</v>
      </c>
      <c r="Q528" s="399">
        <v>1007</v>
      </c>
      <c r="R528" s="399" t="s">
        <v>15</v>
      </c>
      <c r="S528" s="21">
        <f t="shared" si="271"/>
        <v>0.79224874444939986</v>
      </c>
      <c r="T528" s="21">
        <f t="shared" si="271"/>
        <v>0.76127386814725495</v>
      </c>
      <c r="U528" s="21">
        <f t="shared" si="271"/>
        <v>0.74910987517224881</v>
      </c>
      <c r="V528" s="21">
        <f t="shared" si="271"/>
        <v>0.73345785672560604</v>
      </c>
      <c r="W528" s="21">
        <f t="shared" si="271"/>
        <v>0.71443271929752783</v>
      </c>
      <c r="X528" s="21">
        <f t="shared" si="271"/>
        <v>0.71852676817996408</v>
      </c>
      <c r="Y528" s="21">
        <f t="shared" si="271"/>
        <v>0.70357524728456899</v>
      </c>
      <c r="Z528" s="21">
        <f t="shared" si="271"/>
        <v>0.69208398226258505</v>
      </c>
      <c r="AA528" s="21">
        <f t="shared" si="271"/>
        <v>0.68381447740785506</v>
      </c>
      <c r="AB528" s="21">
        <f t="shared" si="271"/>
        <v>0.68107649349646127</v>
      </c>
      <c r="AC528" s="21">
        <f t="shared" si="271"/>
        <v>0.67623716467288209</v>
      </c>
      <c r="AD528" s="21">
        <f t="shared" si="271"/>
        <v>0.67459248095634305</v>
      </c>
    </row>
    <row r="529" spans="1:30" x14ac:dyDescent="0.2">
      <c r="A529" s="399">
        <v>1008</v>
      </c>
      <c r="B529" s="399" t="s">
        <v>16</v>
      </c>
      <c r="C529" s="21">
        <f t="shared" si="270"/>
        <v>1.1157390299204197</v>
      </c>
      <c r="D529" s="21">
        <f t="shared" si="270"/>
        <v>1.0244542009582158</v>
      </c>
      <c r="E529" s="21">
        <f t="shared" si="270"/>
        <v>1.0693106270408796</v>
      </c>
      <c r="F529" s="21">
        <f t="shared" si="270"/>
        <v>1.0053737967245906</v>
      </c>
      <c r="G529" s="21">
        <f t="shared" si="270"/>
        <v>1.0913839936398568</v>
      </c>
      <c r="H529" s="21">
        <f t="shared" si="270"/>
        <v>1.1648055672784585</v>
      </c>
      <c r="I529" s="21">
        <f t="shared" si="270"/>
        <v>0.9861684765402392</v>
      </c>
      <c r="J529" s="21">
        <f t="shared" si="270"/>
        <v>1.0387686802603613</v>
      </c>
      <c r="K529" s="21">
        <f t="shared" si="270"/>
        <v>1.0499572857667632</v>
      </c>
      <c r="L529" s="21">
        <f t="shared" si="270"/>
        <v>1.0734802814118698</v>
      </c>
      <c r="M529" s="21">
        <f t="shared" si="270"/>
        <v>1.0064507650277577</v>
      </c>
      <c r="N529" s="21">
        <f t="shared" si="270"/>
        <v>0.69376892430278891</v>
      </c>
      <c r="O529" s="404">
        <f t="shared" si="270"/>
        <v>1.0249324341617858</v>
      </c>
      <c r="Q529" s="399">
        <v>1008</v>
      </c>
      <c r="R529" s="399" t="s">
        <v>16</v>
      </c>
      <c r="S529" s="21">
        <f t="shared" si="271"/>
        <v>1.1157390299204197</v>
      </c>
      <c r="T529" s="21">
        <f t="shared" si="271"/>
        <v>1.0686540721829241</v>
      </c>
      <c r="U529" s="21">
        <f t="shared" si="271"/>
        <v>1.0688789081520571</v>
      </c>
      <c r="V529" s="21">
        <f t="shared" si="271"/>
        <v>1.0519892564731308</v>
      </c>
      <c r="W529" s="21">
        <f t="shared" si="271"/>
        <v>1.0598916062541115</v>
      </c>
      <c r="X529" s="21">
        <f t="shared" si="271"/>
        <v>1.076855262443269</v>
      </c>
      <c r="Y529" s="21">
        <f t="shared" si="271"/>
        <v>1.063286551882173</v>
      </c>
      <c r="Z529" s="21">
        <f t="shared" si="271"/>
        <v>1.0602259058464811</v>
      </c>
      <c r="AA529" s="21">
        <f t="shared" si="271"/>
        <v>1.0591149133768607</v>
      </c>
      <c r="AB529" s="21">
        <f t="shared" si="271"/>
        <v>1.060510439015272</v>
      </c>
      <c r="AC529" s="21">
        <f t="shared" si="271"/>
        <v>1.0553837019938181</v>
      </c>
      <c r="AD529" s="21">
        <f t="shared" si="271"/>
        <v>1.0249324341617858</v>
      </c>
    </row>
    <row r="530" spans="1:30" x14ac:dyDescent="0.2">
      <c r="A530" s="399">
        <v>1009</v>
      </c>
      <c r="B530" s="399" t="s">
        <v>17</v>
      </c>
      <c r="C530" s="21">
        <f t="shared" si="270"/>
        <v>0.85122555981401138</v>
      </c>
      <c r="D530" s="21">
        <f t="shared" si="270"/>
        <v>0.71998765563067191</v>
      </c>
      <c r="E530" s="21">
        <f t="shared" si="270"/>
        <v>0.89121858023678802</v>
      </c>
      <c r="F530" s="21">
        <f t="shared" si="270"/>
        <v>0.93341746798674852</v>
      </c>
      <c r="G530" s="21">
        <f t="shared" si="270"/>
        <v>0.84488369585461243</v>
      </c>
      <c r="H530" s="21">
        <f t="shared" si="270"/>
        <v>1.0297890541865753</v>
      </c>
      <c r="I530" s="21">
        <f t="shared" si="270"/>
        <v>0.84091173945604325</v>
      </c>
      <c r="J530" s="21">
        <f t="shared" si="270"/>
        <v>0.68995511988852043</v>
      </c>
      <c r="K530" s="21">
        <f t="shared" si="270"/>
        <v>0.86279308884715933</v>
      </c>
      <c r="L530" s="21">
        <f t="shared" si="270"/>
        <v>0.89078447619689949</v>
      </c>
      <c r="M530" s="21">
        <f t="shared" si="270"/>
        <v>0.94407474642692479</v>
      </c>
      <c r="N530" s="21">
        <f t="shared" si="270"/>
        <v>0.67579836913399682</v>
      </c>
      <c r="O530" s="404">
        <f t="shared" si="270"/>
        <v>0.84676434508161214</v>
      </c>
      <c r="Q530" s="399">
        <v>1009</v>
      </c>
      <c r="R530" s="399" t="s">
        <v>17</v>
      </c>
      <c r="S530" s="21">
        <f t="shared" si="271"/>
        <v>0.85122555981401138</v>
      </c>
      <c r="T530" s="21">
        <f t="shared" si="271"/>
        <v>0.78532410299622746</v>
      </c>
      <c r="U530" s="21">
        <f t="shared" si="271"/>
        <v>0.82071115338728917</v>
      </c>
      <c r="V530" s="21">
        <f t="shared" si="271"/>
        <v>0.84928860081304136</v>
      </c>
      <c r="W530" s="21">
        <f t="shared" si="271"/>
        <v>0.84842023289158908</v>
      </c>
      <c r="X530" s="21">
        <f t="shared" si="271"/>
        <v>0.87676454476088617</v>
      </c>
      <c r="Y530" s="21">
        <f t="shared" si="271"/>
        <v>0.8713336662783846</v>
      </c>
      <c r="Z530" s="21">
        <f t="shared" si="271"/>
        <v>0.84850936694654844</v>
      </c>
      <c r="AA530" s="21">
        <f t="shared" si="271"/>
        <v>0.85016802186561047</v>
      </c>
      <c r="AB530" s="21">
        <f t="shared" si="271"/>
        <v>0.8542240710771063</v>
      </c>
      <c r="AC530" s="21">
        <f t="shared" si="271"/>
        <v>0.86240515849624932</v>
      </c>
      <c r="AD530" s="21">
        <f t="shared" si="271"/>
        <v>0.84676434508161214</v>
      </c>
    </row>
    <row r="531" spans="1:30" x14ac:dyDescent="0.2">
      <c r="A531" s="399">
        <v>1010</v>
      </c>
      <c r="B531" s="399" t="s">
        <v>19</v>
      </c>
      <c r="C531" s="21">
        <f t="shared" si="270"/>
        <v>0.16454184125286025</v>
      </c>
      <c r="D531" s="21">
        <f t="shared" si="270"/>
        <v>0.15897936824026709</v>
      </c>
      <c r="E531" s="21">
        <f t="shared" si="270"/>
        <v>0.17493672694462198</v>
      </c>
      <c r="F531" s="21">
        <f t="shared" si="270"/>
        <v>0.17146316226673564</v>
      </c>
      <c r="G531" s="21">
        <f t="shared" si="270"/>
        <v>0.15819405918512428</v>
      </c>
      <c r="H531" s="21">
        <f t="shared" si="270"/>
        <v>0.17284565690611614</v>
      </c>
      <c r="I531" s="21">
        <f t="shared" si="270"/>
        <v>0.25505569656877569</v>
      </c>
      <c r="J531" s="21">
        <f t="shared" si="270"/>
        <v>0.1131074479000333</v>
      </c>
      <c r="K531" s="21">
        <f t="shared" si="270"/>
        <v>9.8942412049659839E-2</v>
      </c>
      <c r="L531" s="21">
        <f t="shared" si="270"/>
        <v>0.11257033128072594</v>
      </c>
      <c r="M531" s="21">
        <f t="shared" si="270"/>
        <v>0.1164157765708955</v>
      </c>
      <c r="N531" s="21">
        <f t="shared" si="270"/>
        <v>0.10224044259587256</v>
      </c>
      <c r="O531" s="404">
        <f t="shared" si="270"/>
        <v>0.1498031065091362</v>
      </c>
      <c r="Q531" s="399">
        <v>1010</v>
      </c>
      <c r="R531" s="399" t="s">
        <v>19</v>
      </c>
      <c r="S531" s="21">
        <f t="shared" si="271"/>
        <v>0.16454184125286025</v>
      </c>
      <c r="T531" s="21">
        <f t="shared" si="271"/>
        <v>0.16175566490042159</v>
      </c>
      <c r="U531" s="21">
        <f t="shared" si="271"/>
        <v>0.16610901406072284</v>
      </c>
      <c r="V531" s="21">
        <f t="shared" si="271"/>
        <v>0.16746993530511056</v>
      </c>
      <c r="W531" s="21">
        <f t="shared" si="271"/>
        <v>0.16552243850974757</v>
      </c>
      <c r="X531" s="21">
        <f t="shared" si="271"/>
        <v>0.1667853177058673</v>
      </c>
      <c r="Y531" s="21">
        <f t="shared" si="271"/>
        <v>0.18051252447884975</v>
      </c>
      <c r="Z531" s="21">
        <f t="shared" si="271"/>
        <v>0.17169522529585246</v>
      </c>
      <c r="AA531" s="21">
        <f t="shared" si="271"/>
        <v>0.16308069821856472</v>
      </c>
      <c r="AB531" s="21">
        <f t="shared" si="271"/>
        <v>0.15813482860142009</v>
      </c>
      <c r="AC531" s="21">
        <f t="shared" si="271"/>
        <v>0.15442003237675517</v>
      </c>
      <c r="AD531" s="21">
        <f t="shared" si="271"/>
        <v>0.1498031065091362</v>
      </c>
    </row>
    <row r="532" spans="1:30" x14ac:dyDescent="0.2">
      <c r="A532" s="399">
        <v>1011</v>
      </c>
      <c r="B532" s="399" t="s">
        <v>20</v>
      </c>
      <c r="C532" s="21">
        <f t="shared" si="270"/>
        <v>1.0679421982664097</v>
      </c>
      <c r="D532" s="21">
        <f t="shared" si="270"/>
        <v>0.97545596533101619</v>
      </c>
      <c r="E532" s="21">
        <f t="shared" si="270"/>
        <v>1.0014262489415751</v>
      </c>
      <c r="F532" s="21">
        <f t="shared" si="270"/>
        <v>0.97354951222915032</v>
      </c>
      <c r="G532" s="21">
        <f t="shared" si="270"/>
        <v>0.88867639265900278</v>
      </c>
      <c r="H532" s="21">
        <f t="shared" si="270"/>
        <v>1.038727428308138</v>
      </c>
      <c r="I532" s="21">
        <f t="shared" si="270"/>
        <v>0.94681358792521519</v>
      </c>
      <c r="J532" s="21">
        <f t="shared" si="270"/>
        <v>0.82544554724185049</v>
      </c>
      <c r="K532" s="21">
        <f t="shared" si="270"/>
        <v>0.85777478790962547</v>
      </c>
      <c r="L532" s="21">
        <f t="shared" si="270"/>
        <v>1.0358664671193709</v>
      </c>
      <c r="M532" s="21">
        <f t="shared" si="270"/>
        <v>1.0994140985923149</v>
      </c>
      <c r="N532" s="21">
        <f t="shared" si="270"/>
        <v>0.95234746157428973</v>
      </c>
      <c r="O532" s="404">
        <f t="shared" si="270"/>
        <v>0.96743619034553585</v>
      </c>
      <c r="Q532" s="399">
        <v>1011</v>
      </c>
      <c r="R532" s="399" t="s">
        <v>20</v>
      </c>
      <c r="S532" s="21">
        <f t="shared" si="271"/>
        <v>1.0679421982664097</v>
      </c>
      <c r="T532" s="21">
        <f t="shared" si="271"/>
        <v>1.0205854425032945</v>
      </c>
      <c r="U532" s="21">
        <f t="shared" si="271"/>
        <v>1.0142088354319081</v>
      </c>
      <c r="V532" s="21">
        <f t="shared" si="271"/>
        <v>1.0036648094135459</v>
      </c>
      <c r="W532" s="21">
        <f t="shared" si="271"/>
        <v>0.98012977584172778</v>
      </c>
      <c r="X532" s="21">
        <f t="shared" si="271"/>
        <v>0.98996784133585536</v>
      </c>
      <c r="Y532" s="21">
        <f t="shared" si="271"/>
        <v>0.9829479849909547</v>
      </c>
      <c r="Z532" s="21">
        <f t="shared" si="271"/>
        <v>0.96001025119377648</v>
      </c>
      <c r="AA532" s="21">
        <f t="shared" si="271"/>
        <v>0.94787721525014135</v>
      </c>
      <c r="AB532" s="21">
        <f t="shared" si="271"/>
        <v>0.95616422750715546</v>
      </c>
      <c r="AC532" s="21">
        <f t="shared" si="271"/>
        <v>0.96880326739966083</v>
      </c>
      <c r="AD532" s="21">
        <f t="shared" si="271"/>
        <v>0.96743619034553585</v>
      </c>
    </row>
    <row r="533" spans="1:30" ht="14.25" customHeight="1" x14ac:dyDescent="0.2">
      <c r="A533" s="399">
        <v>1012</v>
      </c>
      <c r="B533" s="399" t="s">
        <v>21</v>
      </c>
      <c r="C533" s="21">
        <f t="shared" si="270"/>
        <v>1.6234732632622006</v>
      </c>
      <c r="D533" s="21">
        <f t="shared" si="270"/>
        <v>1.3290147495646829</v>
      </c>
      <c r="E533" s="21">
        <f t="shared" si="270"/>
        <v>1.3585951570134467</v>
      </c>
      <c r="F533" s="21">
        <f t="shared" si="270"/>
        <v>1.3672278451257598</v>
      </c>
      <c r="G533" s="21">
        <f t="shared" si="270"/>
        <v>1.2684012210436315</v>
      </c>
      <c r="H533" s="21">
        <f t="shared" si="270"/>
        <v>1.5350626278445996</v>
      </c>
      <c r="I533" s="21">
        <f t="shared" si="270"/>
        <v>1.1372577576207792</v>
      </c>
      <c r="J533" s="21">
        <f t="shared" si="270"/>
        <v>0.78275106071077694</v>
      </c>
      <c r="K533" s="21">
        <f t="shared" si="270"/>
        <v>0.83610947207314246</v>
      </c>
      <c r="L533" s="21">
        <f t="shared" si="270"/>
        <v>0.87821392483571314</v>
      </c>
      <c r="M533" s="21">
        <f t="shared" si="270"/>
        <v>0.81700297765412055</v>
      </c>
      <c r="N533" s="21">
        <f t="shared" si="270"/>
        <v>0.81249760852097019</v>
      </c>
      <c r="O533" s="404">
        <f t="shared" si="270"/>
        <v>1.1397698897627839</v>
      </c>
      <c r="Q533" s="399">
        <v>1012</v>
      </c>
      <c r="R533" s="399" t="s">
        <v>21</v>
      </c>
      <c r="S533" s="21">
        <f t="shared" si="271"/>
        <v>1.6234732632622006</v>
      </c>
      <c r="T533" s="21">
        <f t="shared" si="271"/>
        <v>1.4736036735828728</v>
      </c>
      <c r="U533" s="21">
        <f t="shared" si="271"/>
        <v>1.4344378959286388</v>
      </c>
      <c r="V533" s="21">
        <f t="shared" si="271"/>
        <v>1.4173376696610285</v>
      </c>
      <c r="W533" s="21">
        <f t="shared" si="271"/>
        <v>1.386998301853674</v>
      </c>
      <c r="X533" s="21">
        <f t="shared" si="271"/>
        <v>1.4102113854533171</v>
      </c>
      <c r="Y533" s="21">
        <f t="shared" si="271"/>
        <v>1.3693458917690999</v>
      </c>
      <c r="Z533" s="21">
        <f t="shared" si="271"/>
        <v>1.2895756065653368</v>
      </c>
      <c r="AA533" s="21">
        <f t="shared" si="271"/>
        <v>1.2389865736453733</v>
      </c>
      <c r="AB533" s="21">
        <f t="shared" si="271"/>
        <v>1.2039785964557568</v>
      </c>
      <c r="AC533" s="21">
        <f t="shared" si="271"/>
        <v>1.1686785881415966</v>
      </c>
      <c r="AD533" s="21">
        <f t="shared" si="271"/>
        <v>1.1397698897627839</v>
      </c>
    </row>
    <row r="534" spans="1:30" x14ac:dyDescent="0.2">
      <c r="A534" s="399">
        <v>1013</v>
      </c>
      <c r="B534" s="399" t="s">
        <v>22</v>
      </c>
      <c r="C534" s="21">
        <f t="shared" si="270"/>
        <v>1.2086549509969584</v>
      </c>
      <c r="D534" s="21">
        <f t="shared" si="270"/>
        <v>1.0680572147123548</v>
      </c>
      <c r="E534" s="21">
        <f t="shared" si="270"/>
        <v>1.1414631716580539</v>
      </c>
      <c r="F534" s="21">
        <f t="shared" si="270"/>
        <v>1.0061454776922631</v>
      </c>
      <c r="G534" s="21">
        <f t="shared" si="270"/>
        <v>0.90537031519990463</v>
      </c>
      <c r="H534" s="21">
        <f t="shared" si="270"/>
        <v>0.98837040055891945</v>
      </c>
      <c r="I534" s="21">
        <f t="shared" si="270"/>
        <v>0.89834140316205535</v>
      </c>
      <c r="J534" s="21">
        <f t="shared" si="270"/>
        <v>0.88843527300692127</v>
      </c>
      <c r="K534" s="21">
        <f t="shared" si="270"/>
        <v>0.91193273227878846</v>
      </c>
      <c r="L534" s="21">
        <f t="shared" si="270"/>
        <v>1.0367889595638347</v>
      </c>
      <c r="M534" s="21">
        <f t="shared" si="270"/>
        <v>1.0519428139710583</v>
      </c>
      <c r="N534" s="21">
        <f t="shared" si="270"/>
        <v>1.0866204131976565</v>
      </c>
      <c r="O534" s="404">
        <f t="shared" si="270"/>
        <v>1.0088809883308649</v>
      </c>
      <c r="Q534" s="399">
        <v>1013</v>
      </c>
      <c r="R534" s="399" t="s">
        <v>22</v>
      </c>
      <c r="S534" s="21">
        <f t="shared" si="271"/>
        <v>1.2086549509969584</v>
      </c>
      <c r="T534" s="21">
        <f t="shared" si="271"/>
        <v>1.1358143322475571</v>
      </c>
      <c r="U534" s="21">
        <f t="shared" si="271"/>
        <v>1.1377545390389427</v>
      </c>
      <c r="V534" s="21">
        <f t="shared" si="271"/>
        <v>1.1022413416195622</v>
      </c>
      <c r="W534" s="21">
        <f t="shared" si="271"/>
        <v>1.0613618311166098</v>
      </c>
      <c r="X534" s="21">
        <f t="shared" si="271"/>
        <v>1.048569096233712</v>
      </c>
      <c r="Y534" s="21">
        <f t="shared" si="271"/>
        <v>1.0228537478539592</v>
      </c>
      <c r="Z534" s="21">
        <f t="shared" si="271"/>
        <v>1.0038199294353374</v>
      </c>
      <c r="AA534" s="21">
        <f t="shared" si="271"/>
        <v>0.99292828392067511</v>
      </c>
      <c r="AB534" s="21">
        <f t="shared" si="271"/>
        <v>0.99736992241642086</v>
      </c>
      <c r="AC534" s="21">
        <f t="shared" si="271"/>
        <v>1.0022841786858137</v>
      </c>
      <c r="AD534" s="21">
        <f t="shared" si="271"/>
        <v>1.0088809883308649</v>
      </c>
    </row>
    <row r="535" spans="1:30" x14ac:dyDescent="0.2">
      <c r="A535" s="399">
        <v>1014</v>
      </c>
      <c r="B535" s="399" t="s">
        <v>23</v>
      </c>
      <c r="C535" s="21">
        <f t="shared" si="270"/>
        <v>0.57664748905212093</v>
      </c>
      <c r="D535" s="21">
        <f t="shared" si="270"/>
        <v>0.73525045671038025</v>
      </c>
      <c r="E535" s="21">
        <f t="shared" si="270"/>
        <v>0.87582161951186632</v>
      </c>
      <c r="F535" s="21">
        <f t="shared" si="270"/>
        <v>0.74238576207992357</v>
      </c>
      <c r="G535" s="21">
        <f t="shared" si="270"/>
        <v>0.53148607547002591</v>
      </c>
      <c r="H535" s="21">
        <f t="shared" si="270"/>
        <v>0.66998447579660925</v>
      </c>
      <c r="I535" s="21">
        <f t="shared" si="270"/>
        <v>0.65228962184462225</v>
      </c>
      <c r="J535" s="21">
        <f t="shared" si="270"/>
        <v>0.76507329494850662</v>
      </c>
      <c r="K535" s="21">
        <f t="shared" si="270"/>
        <v>0.73936699171086351</v>
      </c>
      <c r="L535" s="21">
        <f t="shared" si="270"/>
        <v>0.74208113130921938</v>
      </c>
      <c r="M535" s="21">
        <f t="shared" si="270"/>
        <v>0.78442534551552645</v>
      </c>
      <c r="N535" s="21">
        <f t="shared" si="270"/>
        <v>0.76328850486272326</v>
      </c>
      <c r="O535" s="404">
        <f t="shared" si="270"/>
        <v>0.71526036236430035</v>
      </c>
      <c r="Q535" s="399">
        <v>1014</v>
      </c>
      <c r="R535" s="399" t="s">
        <v>23</v>
      </c>
      <c r="S535" s="21">
        <f t="shared" si="271"/>
        <v>0.57664748905212093</v>
      </c>
      <c r="T535" s="21">
        <f t="shared" si="271"/>
        <v>0.65808135181102445</v>
      </c>
      <c r="U535" s="21">
        <f t="shared" si="271"/>
        <v>0.73037942741851647</v>
      </c>
      <c r="V535" s="21">
        <f t="shared" si="271"/>
        <v>0.73345637151094822</v>
      </c>
      <c r="W535" s="21">
        <f t="shared" si="271"/>
        <v>0.69201084265339152</v>
      </c>
      <c r="X535" s="21">
        <f t="shared" si="271"/>
        <v>0.68837718186098029</v>
      </c>
      <c r="Y535" s="21">
        <f t="shared" si="271"/>
        <v>0.68273023742131689</v>
      </c>
      <c r="Z535" s="21">
        <f t="shared" si="271"/>
        <v>0.69376391057897369</v>
      </c>
      <c r="AA535" s="21">
        <f t="shared" si="271"/>
        <v>0.69908045526421358</v>
      </c>
      <c r="AB535" s="21">
        <f t="shared" si="271"/>
        <v>0.70335651169007318</v>
      </c>
      <c r="AC535" s="21">
        <f t="shared" si="271"/>
        <v>0.71084342872651018</v>
      </c>
      <c r="AD535" s="21">
        <f t="shared" si="271"/>
        <v>0.71526036236430035</v>
      </c>
    </row>
    <row r="536" spans="1:30" x14ac:dyDescent="0.2">
      <c r="A536" s="399">
        <v>1015</v>
      </c>
      <c r="B536" s="399" t="s">
        <v>24</v>
      </c>
      <c r="C536" s="21">
        <f t="shared" si="270"/>
        <v>1.0634360423050995</v>
      </c>
      <c r="D536" s="21">
        <f t="shared" si="270"/>
        <v>0.94936540271218561</v>
      </c>
      <c r="E536" s="21">
        <f t="shared" si="270"/>
        <v>1.0616649943529117</v>
      </c>
      <c r="F536" s="21">
        <f t="shared" si="270"/>
        <v>0.92171568701060047</v>
      </c>
      <c r="G536" s="21">
        <f t="shared" si="270"/>
        <v>0.87124580466056922</v>
      </c>
      <c r="H536" s="21">
        <f t="shared" si="270"/>
        <v>1.0381913925135218</v>
      </c>
      <c r="I536" s="21">
        <f t="shared" si="270"/>
        <v>0.97392563389614983</v>
      </c>
      <c r="J536" s="21">
        <f t="shared" si="270"/>
        <v>0.8526244246569451</v>
      </c>
      <c r="K536" s="21">
        <f t="shared" si="270"/>
        <v>0.93164621810067116</v>
      </c>
      <c r="L536" s="21">
        <f t="shared" si="270"/>
        <v>1.1201010678681975</v>
      </c>
      <c r="M536" s="21">
        <f t="shared" si="270"/>
        <v>1.1045198911934715</v>
      </c>
      <c r="N536" s="21">
        <f t="shared" si="270"/>
        <v>1.1174645381931694</v>
      </c>
      <c r="O536" s="404">
        <f t="shared" si="270"/>
        <v>0.99744329646869379</v>
      </c>
      <c r="Q536" s="399">
        <v>1015</v>
      </c>
      <c r="R536" s="399" t="s">
        <v>24</v>
      </c>
      <c r="S536" s="21">
        <f t="shared" si="271"/>
        <v>1.0634360423050995</v>
      </c>
      <c r="T536" s="21">
        <f t="shared" si="271"/>
        <v>1.0028949442043174</v>
      </c>
      <c r="U536" s="21">
        <f t="shared" si="271"/>
        <v>1.0219049571486358</v>
      </c>
      <c r="V536" s="21">
        <f t="shared" si="271"/>
        <v>0.99652012234578213</v>
      </c>
      <c r="W536" s="21">
        <f t="shared" si="271"/>
        <v>0.97136739561936025</v>
      </c>
      <c r="X536" s="21">
        <f t="shared" si="271"/>
        <v>0.98234429285744873</v>
      </c>
      <c r="Y536" s="21">
        <f t="shared" si="271"/>
        <v>0.9810926710096366</v>
      </c>
      <c r="Z536" s="21">
        <f t="shared" si="271"/>
        <v>0.96204356872939423</v>
      </c>
      <c r="AA536" s="21">
        <f t="shared" si="271"/>
        <v>0.95853243745671612</v>
      </c>
      <c r="AB536" s="21">
        <f t="shared" si="271"/>
        <v>0.9750370023092324</v>
      </c>
      <c r="AC536" s="21">
        <f t="shared" si="271"/>
        <v>0.98673476544881056</v>
      </c>
      <c r="AD536" s="21">
        <f t="shared" si="271"/>
        <v>0.99744329646869379</v>
      </c>
    </row>
    <row r="537" spans="1:30" x14ac:dyDescent="0.2">
      <c r="A537" s="399">
        <v>1016</v>
      </c>
      <c r="B537" s="399" t="s">
        <v>25</v>
      </c>
      <c r="C537" s="21">
        <f t="shared" si="270"/>
        <v>0.93239903350258435</v>
      </c>
      <c r="D537" s="21">
        <f t="shared" si="270"/>
        <v>0.87035585231877211</v>
      </c>
      <c r="E537" s="21">
        <f t="shared" si="270"/>
        <v>0.9145869443419048</v>
      </c>
      <c r="F537" s="21">
        <f t="shared" si="270"/>
        <v>0.8276793000157121</v>
      </c>
      <c r="G537" s="21">
        <f t="shared" si="270"/>
        <v>0.83431880712397155</v>
      </c>
      <c r="H537" s="21">
        <f t="shared" si="270"/>
        <v>0.94209684785508541</v>
      </c>
      <c r="I537" s="21">
        <f t="shared" si="270"/>
        <v>0.85306509115189277</v>
      </c>
      <c r="J537" s="21">
        <f t="shared" si="270"/>
        <v>0.75872510335082388</v>
      </c>
      <c r="K537" s="21">
        <f t="shared" si="270"/>
        <v>0.82517877164991582</v>
      </c>
      <c r="L537" s="21">
        <f t="shared" si="270"/>
        <v>0.94249912630310961</v>
      </c>
      <c r="M537" s="21">
        <f t="shared" si="270"/>
        <v>0.92298016958412188</v>
      </c>
      <c r="N537" s="21">
        <f t="shared" si="270"/>
        <v>0.84730856299034929</v>
      </c>
      <c r="O537" s="404">
        <f t="shared" si="270"/>
        <v>0.86926703594760535</v>
      </c>
      <c r="Q537" s="399">
        <v>1016</v>
      </c>
      <c r="R537" s="399" t="s">
        <v>25</v>
      </c>
      <c r="S537" s="21">
        <f t="shared" si="271"/>
        <v>0.93239903350258435</v>
      </c>
      <c r="T537" s="21">
        <f t="shared" si="271"/>
        <v>0.90051562384575601</v>
      </c>
      <c r="U537" s="21">
        <f t="shared" si="271"/>
        <v>0.90516073879659453</v>
      </c>
      <c r="V537" s="21">
        <f t="shared" si="271"/>
        <v>0.88439523972528289</v>
      </c>
      <c r="W537" s="21">
        <f t="shared" si="271"/>
        <v>0.87428317136403799</v>
      </c>
      <c r="X537" s="21">
        <f t="shared" si="271"/>
        <v>0.88557538153310777</v>
      </c>
      <c r="Y537" s="21">
        <f t="shared" si="271"/>
        <v>0.88047522981464865</v>
      </c>
      <c r="Z537" s="21">
        <f t="shared" si="271"/>
        <v>0.86254563297392828</v>
      </c>
      <c r="AA537" s="21">
        <f t="shared" si="271"/>
        <v>0.85830986375195217</v>
      </c>
      <c r="AB537" s="21">
        <f t="shared" si="271"/>
        <v>0.86619108393534161</v>
      </c>
      <c r="AC537" s="21">
        <f t="shared" si="271"/>
        <v>0.87119717416446474</v>
      </c>
      <c r="AD537" s="21">
        <f t="shared" si="271"/>
        <v>0.86926703594760535</v>
      </c>
    </row>
    <row r="538" spans="1:30" x14ac:dyDescent="0.2">
      <c r="A538" s="399">
        <v>1017</v>
      </c>
      <c r="B538" s="399" t="s">
        <v>26</v>
      </c>
      <c r="C538" s="21">
        <f t="shared" si="270"/>
        <v>0.75448835709469686</v>
      </c>
      <c r="D538" s="21">
        <f t="shared" si="270"/>
        <v>0.75371039931869799</v>
      </c>
      <c r="E538" s="21">
        <f t="shared" si="270"/>
        <v>0.76152309595234369</v>
      </c>
      <c r="F538" s="21">
        <f t="shared" si="270"/>
        <v>0.72172851156826268</v>
      </c>
      <c r="G538" s="21">
        <f t="shared" si="270"/>
        <v>0.64906685373553141</v>
      </c>
      <c r="H538" s="21">
        <f t="shared" si="270"/>
        <v>0.77749250023788896</v>
      </c>
      <c r="I538" s="21">
        <f t="shared" si="270"/>
        <v>0.7282768462361755</v>
      </c>
      <c r="J538" s="21">
        <f t="shared" si="270"/>
        <v>0.71733520794034167</v>
      </c>
      <c r="K538" s="21">
        <f t="shared" si="270"/>
        <v>0.68667986929836189</v>
      </c>
      <c r="L538" s="21">
        <f t="shared" si="270"/>
        <v>0.7190135608672118</v>
      </c>
      <c r="M538" s="21">
        <f t="shared" si="270"/>
        <v>0.73483741492090848</v>
      </c>
      <c r="N538" s="21">
        <f t="shared" si="270"/>
        <v>0.74080186080382515</v>
      </c>
      <c r="O538" s="404">
        <f t="shared" si="270"/>
        <v>0.72802081144804731</v>
      </c>
      <c r="Q538" s="399">
        <v>1017</v>
      </c>
      <c r="R538" s="399" t="s">
        <v>26</v>
      </c>
      <c r="S538" s="21">
        <f t="shared" si="271"/>
        <v>0.75448835709469686</v>
      </c>
      <c r="T538" s="21">
        <f t="shared" si="271"/>
        <v>0.75409312700404296</v>
      </c>
      <c r="U538" s="21">
        <f t="shared" si="271"/>
        <v>0.75659343428302583</v>
      </c>
      <c r="V538" s="21">
        <f t="shared" si="271"/>
        <v>0.74749343852127181</v>
      </c>
      <c r="W538" s="21">
        <f t="shared" si="271"/>
        <v>0.72768235721587671</v>
      </c>
      <c r="X538" s="21">
        <f t="shared" si="271"/>
        <v>0.73556322409234154</v>
      </c>
      <c r="Y538" s="21">
        <f t="shared" si="271"/>
        <v>0.73446388261471307</v>
      </c>
      <c r="Z538" s="21">
        <f t="shared" si="271"/>
        <v>0.73219532753541283</v>
      </c>
      <c r="AA538" s="21">
        <f t="shared" si="271"/>
        <v>0.72688092418436046</v>
      </c>
      <c r="AB538" s="21">
        <f t="shared" si="271"/>
        <v>0.72611034503927274</v>
      </c>
      <c r="AC538" s="21">
        <f t="shared" si="271"/>
        <v>0.72689112353921859</v>
      </c>
      <c r="AD538" s="21">
        <f t="shared" si="271"/>
        <v>0.72802081144804731</v>
      </c>
    </row>
    <row r="539" spans="1:30" x14ac:dyDescent="0.2">
      <c r="A539" s="399">
        <v>1018</v>
      </c>
      <c r="B539" s="399" t="s">
        <v>27</v>
      </c>
      <c r="C539" s="21">
        <f t="shared" si="270"/>
        <v>1.0700129311774003</v>
      </c>
      <c r="D539" s="21">
        <f t="shared" si="270"/>
        <v>1.0251617581930912</v>
      </c>
      <c r="E539" s="21">
        <f t="shared" si="270"/>
        <v>1.0642463400059756</v>
      </c>
      <c r="F539" s="21">
        <f t="shared" si="270"/>
        <v>1.0464795816576187</v>
      </c>
      <c r="G539" s="21">
        <f t="shared" si="270"/>
        <v>1.0788629292174552</v>
      </c>
      <c r="H539" s="21">
        <f t="shared" si="270"/>
        <v>1.1987307043645465</v>
      </c>
      <c r="I539" s="21">
        <f t="shared" si="270"/>
        <v>1.0716429096973561</v>
      </c>
      <c r="J539" s="21">
        <f t="shared" si="270"/>
        <v>1.0052112150605521</v>
      </c>
      <c r="K539" s="21">
        <f t="shared" si="270"/>
        <v>1.0026864300125853</v>
      </c>
      <c r="L539" s="21">
        <f t="shared" si="270"/>
        <v>1.0987706914389173</v>
      </c>
      <c r="M539" s="21">
        <f t="shared" si="270"/>
        <v>1.0774767294543857</v>
      </c>
      <c r="N539" s="21">
        <f t="shared" si="270"/>
        <v>1.0587894540612517</v>
      </c>
      <c r="O539" s="404">
        <f t="shared" si="270"/>
        <v>1.0655639973958906</v>
      </c>
      <c r="Q539" s="399">
        <v>1018</v>
      </c>
      <c r="R539" s="399" t="s">
        <v>27</v>
      </c>
      <c r="S539" s="21">
        <f t="shared" si="271"/>
        <v>1.0700129311774003</v>
      </c>
      <c r="T539" s="21">
        <f t="shared" si="271"/>
        <v>1.0476070664107655</v>
      </c>
      <c r="U539" s="21">
        <f t="shared" si="271"/>
        <v>1.0532875070579022</v>
      </c>
      <c r="V539" s="21">
        <f t="shared" si="271"/>
        <v>1.051534044808897</v>
      </c>
      <c r="W539" s="21">
        <f t="shared" si="271"/>
        <v>1.0568680958693302</v>
      </c>
      <c r="X539" s="21">
        <f t="shared" si="271"/>
        <v>1.0807702512904789</v>
      </c>
      <c r="Y539" s="21">
        <f t="shared" si="271"/>
        <v>1.0793485910919667</v>
      </c>
      <c r="Z539" s="21">
        <f t="shared" si="271"/>
        <v>1.0691373038323753</v>
      </c>
      <c r="AA539" s="21">
        <f t="shared" si="271"/>
        <v>1.0613932270902422</v>
      </c>
      <c r="AB539" s="21">
        <f t="shared" si="271"/>
        <v>1.0650368477063026</v>
      </c>
      <c r="AC539" s="21">
        <f t="shared" si="271"/>
        <v>1.0661711784822963</v>
      </c>
      <c r="AD539" s="21">
        <f t="shared" si="271"/>
        <v>1.0655639973958906</v>
      </c>
    </row>
    <row r="540" spans="1:30" x14ac:dyDescent="0.2">
      <c r="A540" s="399">
        <v>1019</v>
      </c>
      <c r="B540" s="399" t="s">
        <v>28</v>
      </c>
      <c r="C540" s="21">
        <f t="shared" si="270"/>
        <v>0.95075425401397562</v>
      </c>
      <c r="D540" s="21">
        <f t="shared" si="270"/>
        <v>0.86956704718817412</v>
      </c>
      <c r="E540" s="21">
        <f t="shared" si="270"/>
        <v>0.92092382271468143</v>
      </c>
      <c r="F540" s="21">
        <f t="shared" si="270"/>
        <v>0.8243760305114668</v>
      </c>
      <c r="G540" s="21">
        <f t="shared" si="270"/>
        <v>0.78780170593699861</v>
      </c>
      <c r="H540" s="21">
        <f t="shared" si="270"/>
        <v>0.9663575968168806</v>
      </c>
      <c r="I540" s="21">
        <f t="shared" si="270"/>
        <v>0.88550413089259672</v>
      </c>
      <c r="J540" s="21">
        <f t="shared" si="270"/>
        <v>0.89469468246627459</v>
      </c>
      <c r="K540" s="21">
        <f t="shared" si="270"/>
        <v>0.87940490339230537</v>
      </c>
      <c r="L540" s="21">
        <f t="shared" si="270"/>
        <v>0.94133236484383109</v>
      </c>
      <c r="M540" s="21">
        <f t="shared" si="270"/>
        <v>0.91267993189674446</v>
      </c>
      <c r="N540" s="21">
        <f t="shared" si="270"/>
        <v>0.96294598657914998</v>
      </c>
      <c r="O540" s="404">
        <f t="shared" si="270"/>
        <v>0.89852853185914772</v>
      </c>
      <c r="Q540" s="399">
        <v>1019</v>
      </c>
      <c r="R540" s="399" t="s">
        <v>28</v>
      </c>
      <c r="S540" s="21">
        <f t="shared" si="271"/>
        <v>0.95075425401397562</v>
      </c>
      <c r="T540" s="21">
        <f t="shared" si="271"/>
        <v>0.90987895963555465</v>
      </c>
      <c r="U540" s="21">
        <f t="shared" si="271"/>
        <v>0.91360905816591442</v>
      </c>
      <c r="V540" s="21">
        <f t="shared" si="271"/>
        <v>0.89042216461607038</v>
      </c>
      <c r="W540" s="21">
        <f t="shared" si="271"/>
        <v>0.86949158731689835</v>
      </c>
      <c r="X540" s="21">
        <f t="shared" si="271"/>
        <v>0.88504952012468951</v>
      </c>
      <c r="Y540" s="21">
        <f t="shared" si="271"/>
        <v>0.88511837840357843</v>
      </c>
      <c r="Z540" s="21">
        <f t="shared" si="271"/>
        <v>0.88629882757878886</v>
      </c>
      <c r="AA540" s="21">
        <f t="shared" si="271"/>
        <v>0.88552357240504986</v>
      </c>
      <c r="AB540" s="21">
        <f t="shared" si="271"/>
        <v>0.89107230427979445</v>
      </c>
      <c r="AC540" s="21">
        <f t="shared" si="271"/>
        <v>0.89303632700084568</v>
      </c>
      <c r="AD540" s="21">
        <f t="shared" si="271"/>
        <v>0.89852853185914772</v>
      </c>
    </row>
    <row r="541" spans="1:30" x14ac:dyDescent="0.2">
      <c r="A541" s="399">
        <v>1020</v>
      </c>
      <c r="B541" s="399" t="s">
        <v>29</v>
      </c>
      <c r="C541" s="21">
        <f t="shared" si="270"/>
        <v>1.1073243941312916</v>
      </c>
      <c r="D541" s="21">
        <f t="shared" si="270"/>
        <v>1.1033088248074951</v>
      </c>
      <c r="E541" s="21">
        <f t="shared" si="270"/>
        <v>1.1219227127266191</v>
      </c>
      <c r="F541" s="21">
        <f t="shared" si="270"/>
        <v>1.0931383866828854</v>
      </c>
      <c r="G541" s="21">
        <f t="shared" si="270"/>
        <v>1.0235595643854969</v>
      </c>
      <c r="H541" s="21">
        <f t="shared" si="270"/>
        <v>1.2240620509876901</v>
      </c>
      <c r="I541" s="21">
        <f t="shared" si="270"/>
        <v>1.0081199046263842</v>
      </c>
      <c r="J541" s="21">
        <f t="shared" si="270"/>
        <v>1.1406857027122588</v>
      </c>
      <c r="K541" s="21">
        <f t="shared" si="270"/>
        <v>1.025854021458219</v>
      </c>
      <c r="L541" s="21">
        <f t="shared" si="270"/>
        <v>1.1147965976079908</v>
      </c>
      <c r="M541" s="21">
        <f t="shared" si="270"/>
        <v>1.158105214388859</v>
      </c>
      <c r="N541" s="21">
        <f t="shared" si="270"/>
        <v>1.1109718544865967</v>
      </c>
      <c r="O541" s="404">
        <f t="shared" si="270"/>
        <v>1.1011435043787505</v>
      </c>
      <c r="Q541" s="399">
        <v>1020</v>
      </c>
      <c r="R541" s="399" t="s">
        <v>29</v>
      </c>
      <c r="S541" s="21">
        <f t="shared" si="271"/>
        <v>1.1073243941312916</v>
      </c>
      <c r="T541" s="21">
        <f t="shared" si="271"/>
        <v>1.1052934122681932</v>
      </c>
      <c r="U541" s="21">
        <f t="shared" si="271"/>
        <v>1.1109010128178385</v>
      </c>
      <c r="V541" s="21">
        <f t="shared" si="271"/>
        <v>1.1062989588711809</v>
      </c>
      <c r="W541" s="21">
        <f t="shared" si="271"/>
        <v>1.0896555455924957</v>
      </c>
      <c r="X541" s="21">
        <f t="shared" si="271"/>
        <v>1.1109879319939397</v>
      </c>
      <c r="Y541" s="21">
        <f t="shared" si="271"/>
        <v>1.0951277920930578</v>
      </c>
      <c r="Z541" s="21">
        <f t="shared" si="271"/>
        <v>1.1008266856524749</v>
      </c>
      <c r="AA541" s="21">
        <f t="shared" si="271"/>
        <v>1.0921079130984861</v>
      </c>
      <c r="AB541" s="21">
        <f t="shared" si="271"/>
        <v>1.094386154104021</v>
      </c>
      <c r="AC541" s="21">
        <f t="shared" si="271"/>
        <v>1.1002284608658448</v>
      </c>
      <c r="AD541" s="21">
        <f t="shared" si="271"/>
        <v>1.1011435043787505</v>
      </c>
    </row>
    <row r="542" spans="1:30" x14ac:dyDescent="0.2">
      <c r="A542" s="399">
        <v>1021</v>
      </c>
      <c r="B542" s="399" t="s">
        <v>30</v>
      </c>
      <c r="C542" s="21">
        <f t="shared" ref="C542:O552" si="272">+C385/(C49*10^6)</f>
        <v>0.99119395593930537</v>
      </c>
      <c r="D542" s="21">
        <f t="shared" si="272"/>
        <v>0.99256158472803346</v>
      </c>
      <c r="E542" s="21">
        <f t="shared" si="272"/>
        <v>0.97351003323895113</v>
      </c>
      <c r="F542" s="21">
        <f t="shared" si="272"/>
        <v>0.82684529490909509</v>
      </c>
      <c r="G542" s="21">
        <f t="shared" si="272"/>
        <v>0.86769633172207772</v>
      </c>
      <c r="H542" s="21">
        <f t="shared" si="272"/>
        <v>0.96252916566095414</v>
      </c>
      <c r="I542" s="21">
        <f t="shared" si="272"/>
        <v>0.83447892942002044</v>
      </c>
      <c r="J542" s="21">
        <f t="shared" si="272"/>
        <v>0.90110902785436808</v>
      </c>
      <c r="K542" s="21">
        <f t="shared" si="272"/>
        <v>0.72203258467728637</v>
      </c>
      <c r="L542" s="21">
        <f t="shared" si="272"/>
        <v>0.89637507250112769</v>
      </c>
      <c r="M542" s="21">
        <f t="shared" si="272"/>
        <v>0.8150566380845341</v>
      </c>
      <c r="N542" s="21">
        <f t="shared" si="272"/>
        <v>0.95696890631011933</v>
      </c>
      <c r="O542" s="404">
        <f t="shared" si="272"/>
        <v>0.89208511906480592</v>
      </c>
      <c r="Q542" s="399">
        <v>1021</v>
      </c>
      <c r="R542" s="399" t="s">
        <v>30</v>
      </c>
      <c r="S542" s="21">
        <f t="shared" ref="S542:AD552" si="273">+S385/(S49*10^6)</f>
        <v>0.99119395593930537</v>
      </c>
      <c r="T542" s="21">
        <f t="shared" si="273"/>
        <v>0.99186774889683382</v>
      </c>
      <c r="U542" s="21">
        <f t="shared" si="273"/>
        <v>0.98556154187723344</v>
      </c>
      <c r="V542" s="21">
        <f t="shared" si="273"/>
        <v>0.94288750989413284</v>
      </c>
      <c r="W542" s="21">
        <f t="shared" si="273"/>
        <v>0.92827829912534843</v>
      </c>
      <c r="X542" s="21">
        <f t="shared" si="273"/>
        <v>0.93364441764655193</v>
      </c>
      <c r="Y542" s="21">
        <f t="shared" si="273"/>
        <v>0.91918882735302865</v>
      </c>
      <c r="Z542" s="21">
        <f t="shared" si="273"/>
        <v>0.91687931361054176</v>
      </c>
      <c r="AA542" s="21">
        <f t="shared" si="273"/>
        <v>0.8925928904991064</v>
      </c>
      <c r="AB542" s="21">
        <f t="shared" si="273"/>
        <v>0.89295634338202223</v>
      </c>
      <c r="AC542" s="21">
        <f t="shared" si="273"/>
        <v>0.88599835768975665</v>
      </c>
      <c r="AD542" s="21">
        <f t="shared" si="273"/>
        <v>0.89208511906480592</v>
      </c>
    </row>
    <row r="543" spans="1:30" x14ac:dyDescent="0.2">
      <c r="A543" s="399">
        <v>1022</v>
      </c>
      <c r="B543" s="399" t="s">
        <v>31</v>
      </c>
      <c r="C543" s="21">
        <f t="shared" si="272"/>
        <v>1.536737512836041</v>
      </c>
      <c r="D543" s="21">
        <f t="shared" si="272"/>
        <v>1.5667597987154198</v>
      </c>
      <c r="E543" s="21">
        <f t="shared" si="272"/>
        <v>1.6338908616307792</v>
      </c>
      <c r="F543" s="21">
        <f t="shared" si="272"/>
        <v>1.6938041270398136</v>
      </c>
      <c r="G543" s="21">
        <f t="shared" si="272"/>
        <v>1.5656246068371338</v>
      </c>
      <c r="H543" s="21">
        <f t="shared" si="272"/>
        <v>1.77095788867964</v>
      </c>
      <c r="I543" s="21">
        <f t="shared" si="272"/>
        <v>1.5825622117444549</v>
      </c>
      <c r="J543" s="21">
        <f t="shared" si="272"/>
        <v>1.6832669009244847</v>
      </c>
      <c r="K543" s="21">
        <f t="shared" si="272"/>
        <v>1.6133087769253329</v>
      </c>
      <c r="L543" s="21">
        <f t="shared" si="272"/>
        <v>1.6791603032370708</v>
      </c>
      <c r="M543" s="21">
        <f t="shared" si="272"/>
        <v>1.6851826071676119</v>
      </c>
      <c r="N543" s="21">
        <f t="shared" si="272"/>
        <v>1.5834654108159694</v>
      </c>
      <c r="O543" s="404">
        <f t="shared" si="272"/>
        <v>1.6325384895893187</v>
      </c>
      <c r="Q543" s="399">
        <v>1022</v>
      </c>
      <c r="R543" s="399" t="s">
        <v>31</v>
      </c>
      <c r="S543" s="21">
        <f t="shared" si="273"/>
        <v>1.536737512836041</v>
      </c>
      <c r="T543" s="21">
        <f t="shared" si="273"/>
        <v>1.5520520735246697</v>
      </c>
      <c r="U543" s="21">
        <f t="shared" si="273"/>
        <v>1.5795497117445985</v>
      </c>
      <c r="V543" s="21">
        <f t="shared" si="273"/>
        <v>1.608342607909037</v>
      </c>
      <c r="W543" s="21">
        <f t="shared" si="273"/>
        <v>1.5996734745567109</v>
      </c>
      <c r="X543" s="21">
        <f t="shared" si="273"/>
        <v>1.6276511085021337</v>
      </c>
      <c r="Y543" s="21">
        <f t="shared" si="273"/>
        <v>1.6206867655898691</v>
      </c>
      <c r="Z543" s="21">
        <f t="shared" si="273"/>
        <v>1.6287906245430432</v>
      </c>
      <c r="AA543" s="21">
        <f t="shared" si="273"/>
        <v>1.6269736466305345</v>
      </c>
      <c r="AB543" s="21">
        <f t="shared" si="273"/>
        <v>1.632172549958478</v>
      </c>
      <c r="AC543" s="21">
        <f t="shared" si="273"/>
        <v>1.6370963557576672</v>
      </c>
      <c r="AD543" s="21">
        <f t="shared" si="273"/>
        <v>1.6325384895893187</v>
      </c>
    </row>
    <row r="544" spans="1:30" x14ac:dyDescent="0.2">
      <c r="A544" s="399">
        <v>1023</v>
      </c>
      <c r="B544" s="399" t="s">
        <v>32</v>
      </c>
      <c r="C544" s="21">
        <f t="shared" si="272"/>
        <v>0.96159719284274447</v>
      </c>
      <c r="D544" s="21">
        <f t="shared" si="272"/>
        <v>0.87739712485558774</v>
      </c>
      <c r="E544" s="21">
        <f t="shared" si="272"/>
        <v>1.0699193328674146</v>
      </c>
      <c r="F544" s="21">
        <f t="shared" si="272"/>
        <v>1.1381113572358827</v>
      </c>
      <c r="G544" s="21">
        <f t="shared" si="272"/>
        <v>1.2412444033828443</v>
      </c>
      <c r="H544" s="21">
        <f t="shared" si="272"/>
        <v>1.3395944890537672</v>
      </c>
      <c r="I544" s="21">
        <f t="shared" si="272"/>
        <v>1.0329217890242399</v>
      </c>
      <c r="J544" s="21">
        <f t="shared" si="272"/>
        <v>0.88821492241315658</v>
      </c>
      <c r="K544" s="21">
        <f t="shared" si="272"/>
        <v>0.87597067626189595</v>
      </c>
      <c r="L544" s="21">
        <f t="shared" si="272"/>
        <v>0.93227597574615884</v>
      </c>
      <c r="M544" s="21">
        <f t="shared" si="272"/>
        <v>0.90037825756458412</v>
      </c>
      <c r="N544" s="21">
        <f t="shared" si="272"/>
        <v>0.8839199313955588</v>
      </c>
      <c r="O544" s="404">
        <f t="shared" si="272"/>
        <v>1.0092137882753884</v>
      </c>
      <c r="Q544" s="399">
        <v>1023</v>
      </c>
      <c r="R544" s="399" t="s">
        <v>32</v>
      </c>
      <c r="S544" s="21">
        <f t="shared" si="273"/>
        <v>0.96159719284274447</v>
      </c>
      <c r="T544" s="21">
        <f t="shared" si="273"/>
        <v>0.91857613173732855</v>
      </c>
      <c r="U544" s="21">
        <f t="shared" si="273"/>
        <v>0.96993953720230908</v>
      </c>
      <c r="V544" s="21">
        <f t="shared" si="273"/>
        <v>1.0145606863859886</v>
      </c>
      <c r="W544" s="21">
        <f t="shared" si="273"/>
        <v>1.0598030074868028</v>
      </c>
      <c r="X544" s="21">
        <f t="shared" si="273"/>
        <v>1.1052084434912279</v>
      </c>
      <c r="Y544" s="21">
        <f t="shared" si="273"/>
        <v>1.094352732291018</v>
      </c>
      <c r="Z544" s="21">
        <f t="shared" si="273"/>
        <v>1.0659904468444252</v>
      </c>
      <c r="AA544" s="21">
        <f t="shared" si="273"/>
        <v>1.04420697560261</v>
      </c>
      <c r="AB544" s="21">
        <f t="shared" si="273"/>
        <v>1.0331926134211065</v>
      </c>
      <c r="AC544" s="21">
        <f t="shared" si="273"/>
        <v>1.020886600495756</v>
      </c>
      <c r="AD544" s="21">
        <f t="shared" si="273"/>
        <v>1.0092137882753884</v>
      </c>
    </row>
    <row r="545" spans="1:30" x14ac:dyDescent="0.2">
      <c r="A545" s="399">
        <v>1024</v>
      </c>
      <c r="B545" s="399" t="s">
        <v>33</v>
      </c>
      <c r="C545" s="21">
        <f t="shared" si="272"/>
        <v>0.85910653481629651</v>
      </c>
      <c r="D545" s="21">
        <f t="shared" si="272"/>
        <v>0.87690729126348155</v>
      </c>
      <c r="E545" s="21">
        <f t="shared" si="272"/>
        <v>0.85283414786032219</v>
      </c>
      <c r="F545" s="21">
        <f t="shared" si="272"/>
        <v>0.78135108605921011</v>
      </c>
      <c r="G545" s="21">
        <f t="shared" si="272"/>
        <v>0.73948821992031755</v>
      </c>
      <c r="H545" s="21">
        <f t="shared" si="272"/>
        <v>0.85841798871335584</v>
      </c>
      <c r="I545" s="21">
        <f t="shared" si="272"/>
        <v>0.75428363859582281</v>
      </c>
      <c r="J545" s="21">
        <f t="shared" si="272"/>
        <v>0.8547130739368699</v>
      </c>
      <c r="K545" s="21">
        <f t="shared" si="272"/>
        <v>0.7765495731155162</v>
      </c>
      <c r="L545" s="21">
        <f t="shared" si="272"/>
        <v>0.84826077363738805</v>
      </c>
      <c r="M545" s="21">
        <f t="shared" si="272"/>
        <v>0.82754112964338611</v>
      </c>
      <c r="N545" s="21">
        <f t="shared" si="272"/>
        <v>0.79167751967260991</v>
      </c>
      <c r="O545" s="404">
        <f t="shared" si="272"/>
        <v>0.81746314137832876</v>
      </c>
      <c r="Q545" s="399">
        <v>1024</v>
      </c>
      <c r="R545" s="399" t="s">
        <v>33</v>
      </c>
      <c r="S545" s="21">
        <f t="shared" si="273"/>
        <v>0.85910653481629651</v>
      </c>
      <c r="T545" s="21">
        <f t="shared" si="273"/>
        <v>0.86806201581685161</v>
      </c>
      <c r="U545" s="21">
        <f t="shared" si="273"/>
        <v>0.86290738232663344</v>
      </c>
      <c r="V545" s="21">
        <f t="shared" si="273"/>
        <v>0.8420483296028537</v>
      </c>
      <c r="W545" s="21">
        <f t="shared" si="273"/>
        <v>0.82131451321839222</v>
      </c>
      <c r="X545" s="21">
        <f t="shared" si="273"/>
        <v>0.82727235523067233</v>
      </c>
      <c r="Y545" s="21">
        <f t="shared" si="273"/>
        <v>0.81630689271982071</v>
      </c>
      <c r="Z545" s="21">
        <f t="shared" si="273"/>
        <v>0.82104474711828312</v>
      </c>
      <c r="AA545" s="21">
        <f t="shared" si="273"/>
        <v>0.81591189666822372</v>
      </c>
      <c r="AB545" s="21">
        <f t="shared" si="273"/>
        <v>0.81916421995683697</v>
      </c>
      <c r="AC545" s="21">
        <f t="shared" si="273"/>
        <v>0.81996711552406676</v>
      </c>
      <c r="AD545" s="21">
        <f t="shared" si="273"/>
        <v>0.81746314137832876</v>
      </c>
    </row>
    <row r="546" spans="1:30" x14ac:dyDescent="0.2">
      <c r="A546" s="399">
        <v>1025</v>
      </c>
      <c r="B546" s="399" t="s">
        <v>34</v>
      </c>
      <c r="C546" s="21">
        <f t="shared" si="272"/>
        <v>0.94430856296609733</v>
      </c>
      <c r="D546" s="21">
        <f t="shared" si="272"/>
        <v>0.94827523507714684</v>
      </c>
      <c r="E546" s="21">
        <f t="shared" si="272"/>
        <v>0.86071812020599936</v>
      </c>
      <c r="F546" s="21">
        <f t="shared" si="272"/>
        <v>0.94139382274037364</v>
      </c>
      <c r="G546" s="21">
        <f t="shared" si="272"/>
        <v>0.87455221085418033</v>
      </c>
      <c r="H546" s="21">
        <f t="shared" si="272"/>
        <v>1.0022693291558429</v>
      </c>
      <c r="I546" s="21">
        <f t="shared" si="272"/>
        <v>0.94194032625365987</v>
      </c>
      <c r="J546" s="21">
        <f t="shared" si="272"/>
        <v>0.66299454204795394</v>
      </c>
      <c r="K546" s="21">
        <f t="shared" si="272"/>
        <v>0.64696100334205175</v>
      </c>
      <c r="L546" s="21">
        <f t="shared" si="272"/>
        <v>0.70069756027140173</v>
      </c>
      <c r="M546" s="21">
        <f t="shared" si="272"/>
        <v>0.84875565112853257</v>
      </c>
      <c r="N546" s="21">
        <f t="shared" si="272"/>
        <v>0.83390747613246841</v>
      </c>
      <c r="O546" s="404">
        <f t="shared" si="272"/>
        <v>0.84678154879311007</v>
      </c>
      <c r="Q546" s="399">
        <v>1025</v>
      </c>
      <c r="R546" s="399" t="s">
        <v>34</v>
      </c>
      <c r="S546" s="21">
        <f t="shared" si="273"/>
        <v>0.94430856296609733</v>
      </c>
      <c r="T546" s="21">
        <f t="shared" si="273"/>
        <v>0.94630967606667371</v>
      </c>
      <c r="U546" s="21">
        <f t="shared" si="273"/>
        <v>0.91672485997592257</v>
      </c>
      <c r="V546" s="21">
        <f t="shared" si="273"/>
        <v>0.92303778698816841</v>
      </c>
      <c r="W546" s="21">
        <f t="shared" si="273"/>
        <v>0.9130656906191591</v>
      </c>
      <c r="X546" s="21">
        <f t="shared" si="273"/>
        <v>0.92820841889117045</v>
      </c>
      <c r="Y546" s="21">
        <f t="shared" si="273"/>
        <v>0.9303137268873134</v>
      </c>
      <c r="Z546" s="21">
        <f t="shared" si="273"/>
        <v>0.89395141134145784</v>
      </c>
      <c r="AA546" s="21">
        <f t="shared" si="273"/>
        <v>0.86446417613014181</v>
      </c>
      <c r="AB546" s="21">
        <f t="shared" si="273"/>
        <v>0.84788281884151906</v>
      </c>
      <c r="AC546" s="21">
        <f t="shared" si="273"/>
        <v>0.84797291192048552</v>
      </c>
      <c r="AD546" s="21">
        <f t="shared" si="273"/>
        <v>0.84678154879311007</v>
      </c>
    </row>
    <row r="547" spans="1:30" x14ac:dyDescent="0.2">
      <c r="A547" s="399">
        <v>1026</v>
      </c>
      <c r="B547" s="399" t="s">
        <v>35</v>
      </c>
      <c r="C547" s="21">
        <f t="shared" si="272"/>
        <v>0.53216998148763472</v>
      </c>
      <c r="D547" s="21">
        <f t="shared" si="272"/>
        <v>0.51610685029087022</v>
      </c>
      <c r="E547" s="21">
        <f t="shared" si="272"/>
        <v>0.53213191439597707</v>
      </c>
      <c r="F547" s="21">
        <f t="shared" si="272"/>
        <v>0.52869674990818949</v>
      </c>
      <c r="G547" s="21">
        <f t="shared" si="272"/>
        <v>0.46889615384615391</v>
      </c>
      <c r="H547" s="21">
        <f t="shared" si="272"/>
        <v>0.52677875219243298</v>
      </c>
      <c r="I547" s="21">
        <f t="shared" si="272"/>
        <v>0.48358471537427161</v>
      </c>
      <c r="J547" s="21">
        <f t="shared" si="272"/>
        <v>0.53405266757865932</v>
      </c>
      <c r="K547" s="21">
        <f t="shared" si="272"/>
        <v>0.46390159790943752</v>
      </c>
      <c r="L547" s="21">
        <f t="shared" si="272"/>
        <v>0.49460546522131893</v>
      </c>
      <c r="M547" s="21">
        <f t="shared" si="272"/>
        <v>0.5037779163491074</v>
      </c>
      <c r="N547" s="21">
        <f t="shared" si="272"/>
        <v>0.48154119286260055</v>
      </c>
      <c r="O547" s="404">
        <f t="shared" si="272"/>
        <v>0.50502923987868864</v>
      </c>
      <c r="Q547" s="399">
        <v>1026</v>
      </c>
      <c r="R547" s="399" t="s">
        <v>35</v>
      </c>
      <c r="S547" s="21">
        <f t="shared" si="273"/>
        <v>0.53216998148763472</v>
      </c>
      <c r="T547" s="21">
        <f t="shared" si="273"/>
        <v>0.52414022718370556</v>
      </c>
      <c r="U547" s="21">
        <f t="shared" si="273"/>
        <v>0.52683057226544039</v>
      </c>
      <c r="V547" s="21">
        <f t="shared" si="273"/>
        <v>0.52730723682667724</v>
      </c>
      <c r="W547" s="21">
        <f t="shared" si="273"/>
        <v>0.51585473106724733</v>
      </c>
      <c r="X547" s="21">
        <f t="shared" si="273"/>
        <v>0.51758423846208768</v>
      </c>
      <c r="Y547" s="21">
        <f t="shared" si="273"/>
        <v>0.51247116635546774</v>
      </c>
      <c r="Z547" s="21">
        <f t="shared" si="273"/>
        <v>0.51525058579641869</v>
      </c>
      <c r="AA547" s="21">
        <f t="shared" si="273"/>
        <v>0.50906003388009735</v>
      </c>
      <c r="AB547" s="21">
        <f t="shared" si="273"/>
        <v>0.5075768200441223</v>
      </c>
      <c r="AC547" s="21">
        <f t="shared" si="273"/>
        <v>0.50723040180950119</v>
      </c>
      <c r="AD547" s="21">
        <f t="shared" si="273"/>
        <v>0.50502923987868864</v>
      </c>
    </row>
    <row r="548" spans="1:30" x14ac:dyDescent="0.2">
      <c r="A548" s="399">
        <v>1027</v>
      </c>
      <c r="B548" s="399" t="s">
        <v>36</v>
      </c>
      <c r="C548" s="21">
        <f t="shared" si="272"/>
        <v>0.9680889562349585</v>
      </c>
      <c r="D548" s="21">
        <f t="shared" si="272"/>
        <v>0.84666372829485725</v>
      </c>
      <c r="E548" s="21">
        <f t="shared" si="272"/>
        <v>0.84080404495148442</v>
      </c>
      <c r="F548" s="21">
        <f t="shared" si="272"/>
        <v>0.82219060019527601</v>
      </c>
      <c r="G548" s="21">
        <f t="shared" si="272"/>
        <v>0.90771602215360481</v>
      </c>
      <c r="H548" s="21">
        <f t="shared" si="272"/>
        <v>1.0492015684910201</v>
      </c>
      <c r="I548" s="21">
        <f t="shared" si="272"/>
        <v>1.01636512695587</v>
      </c>
      <c r="J548" s="21">
        <f t="shared" si="272"/>
        <v>0.87562582326119998</v>
      </c>
      <c r="K548" s="21">
        <f t="shared" si="272"/>
        <v>0.87551511147304217</v>
      </c>
      <c r="L548" s="21">
        <f t="shared" si="272"/>
        <v>0.93642941973470717</v>
      </c>
      <c r="M548" s="21">
        <f t="shared" si="272"/>
        <v>0.9366208821535017</v>
      </c>
      <c r="N548" s="21">
        <f t="shared" si="272"/>
        <v>0.97446198716068688</v>
      </c>
      <c r="O548" s="404">
        <f t="shared" si="272"/>
        <v>0.91954336841155604</v>
      </c>
      <c r="Q548" s="399">
        <v>1027</v>
      </c>
      <c r="R548" s="399" t="s">
        <v>36</v>
      </c>
      <c r="S548" s="21">
        <f t="shared" si="273"/>
        <v>0.9680889562349585</v>
      </c>
      <c r="T548" s="21">
        <f t="shared" si="273"/>
        <v>0.90527159930820267</v>
      </c>
      <c r="U548" s="21">
        <f t="shared" si="273"/>
        <v>0.88365177856570953</v>
      </c>
      <c r="V548" s="21">
        <f t="shared" si="273"/>
        <v>0.86732485538024451</v>
      </c>
      <c r="W548" s="21">
        <f t="shared" si="273"/>
        <v>0.87558450220410655</v>
      </c>
      <c r="X548" s="21">
        <f t="shared" si="273"/>
        <v>0.90336901966975591</v>
      </c>
      <c r="Y548" s="21">
        <f t="shared" si="273"/>
        <v>0.92058174956660377</v>
      </c>
      <c r="Z548" s="21">
        <f t="shared" si="273"/>
        <v>0.91423661319472349</v>
      </c>
      <c r="AA548" s="21">
        <f t="shared" si="273"/>
        <v>0.90969224559979511</v>
      </c>
      <c r="AB548" s="21">
        <f t="shared" si="273"/>
        <v>0.9122941079513377</v>
      </c>
      <c r="AC548" s="21">
        <f t="shared" si="273"/>
        <v>0.9145702076717781</v>
      </c>
      <c r="AD548" s="21">
        <f t="shared" si="273"/>
        <v>0.91954336841155604</v>
      </c>
    </row>
    <row r="549" spans="1:30" x14ac:dyDescent="0.2">
      <c r="A549" s="399">
        <v>1028</v>
      </c>
      <c r="B549" s="399" t="s">
        <v>37</v>
      </c>
      <c r="C549" s="21">
        <f t="shared" si="272"/>
        <v>0.91418714133534928</v>
      </c>
      <c r="D549" s="21">
        <f t="shared" si="272"/>
        <v>0.85604491765307311</v>
      </c>
      <c r="E549" s="21">
        <f t="shared" si="272"/>
        <v>0.85931722094929486</v>
      </c>
      <c r="F549" s="21">
        <f t="shared" si="272"/>
        <v>0.8481236165971654</v>
      </c>
      <c r="G549" s="21">
        <f t="shared" si="272"/>
        <v>0.80592252260204023</v>
      </c>
      <c r="H549" s="21">
        <f t="shared" si="272"/>
        <v>0.9027643603026223</v>
      </c>
      <c r="I549" s="21">
        <f t="shared" si="272"/>
        <v>0.78991137254673671</v>
      </c>
      <c r="J549" s="21">
        <f t="shared" si="272"/>
        <v>0.82666874377244559</v>
      </c>
      <c r="K549" s="21">
        <f t="shared" si="272"/>
        <v>0.7796628561414195</v>
      </c>
      <c r="L549" s="21">
        <f t="shared" si="272"/>
        <v>0.8624036392336768</v>
      </c>
      <c r="M549" s="21">
        <f t="shared" si="272"/>
        <v>0.82417184968067869</v>
      </c>
      <c r="N549" s="21">
        <f t="shared" si="272"/>
        <v>0.80317554775772049</v>
      </c>
      <c r="O549" s="404">
        <f t="shared" si="272"/>
        <v>0.8382065287771574</v>
      </c>
      <c r="Q549" s="399">
        <v>1028</v>
      </c>
      <c r="R549" s="399" t="s">
        <v>37</v>
      </c>
      <c r="S549" s="21">
        <f t="shared" si="273"/>
        <v>0.91418714133534928</v>
      </c>
      <c r="T549" s="21">
        <f t="shared" si="273"/>
        <v>0.88526298190586539</v>
      </c>
      <c r="U549" s="21">
        <f t="shared" si="273"/>
        <v>0.87671589139819939</v>
      </c>
      <c r="V549" s="21">
        <f t="shared" si="273"/>
        <v>0.86939235924859504</v>
      </c>
      <c r="W549" s="21">
        <f t="shared" si="273"/>
        <v>0.85676295860935148</v>
      </c>
      <c r="X549" s="21">
        <f t="shared" si="273"/>
        <v>0.86415435958236286</v>
      </c>
      <c r="Y549" s="21">
        <f t="shared" si="273"/>
        <v>0.85278224769184063</v>
      </c>
      <c r="Z549" s="21">
        <f t="shared" si="273"/>
        <v>0.84941370309418929</v>
      </c>
      <c r="AA549" s="21">
        <f t="shared" si="273"/>
        <v>0.84110857819199958</v>
      </c>
      <c r="AB549" s="21">
        <f t="shared" si="273"/>
        <v>0.84323539654499757</v>
      </c>
      <c r="AC549" s="21">
        <f t="shared" si="273"/>
        <v>0.84144939750529579</v>
      </c>
      <c r="AD549" s="21">
        <f t="shared" si="273"/>
        <v>0.8382065287771574</v>
      </c>
    </row>
    <row r="550" spans="1:30" x14ac:dyDescent="0.2">
      <c r="A550" s="399">
        <v>1029</v>
      </c>
      <c r="B550" s="399" t="s">
        <v>38</v>
      </c>
      <c r="C550" s="21">
        <f t="shared" si="272"/>
        <v>0.9453093727377252</v>
      </c>
      <c r="D550" s="21">
        <f t="shared" si="272"/>
        <v>0.86869186570301704</v>
      </c>
      <c r="E550" s="21">
        <f t="shared" si="272"/>
        <v>0.9389497661667473</v>
      </c>
      <c r="F550" s="21">
        <f t="shared" si="272"/>
        <v>0.9525058324908624</v>
      </c>
      <c r="G550" s="21">
        <f t="shared" si="272"/>
        <v>0.89571635311143272</v>
      </c>
      <c r="H550" s="21">
        <f t="shared" si="272"/>
        <v>1.0021948157148644</v>
      </c>
      <c r="I550" s="21">
        <f t="shared" si="272"/>
        <v>0.92616541917571793</v>
      </c>
      <c r="J550" s="21">
        <f t="shared" si="272"/>
        <v>0.91638238050609178</v>
      </c>
      <c r="K550" s="21">
        <f t="shared" si="272"/>
        <v>0.874411608142587</v>
      </c>
      <c r="L550" s="21">
        <f t="shared" si="272"/>
        <v>0.57874965481873053</v>
      </c>
      <c r="M550" s="21">
        <f t="shared" si="272"/>
        <v>0.97688913265207933</v>
      </c>
      <c r="N550" s="21">
        <f t="shared" si="272"/>
        <v>0.99173246992749065</v>
      </c>
      <c r="O550" s="404">
        <f t="shared" si="272"/>
        <v>0.90490344031673264</v>
      </c>
      <c r="Q550" s="399">
        <v>1029</v>
      </c>
      <c r="R550" s="399" t="s">
        <v>38</v>
      </c>
      <c r="S550" s="21">
        <f t="shared" si="273"/>
        <v>0.9453093727377252</v>
      </c>
      <c r="T550" s="21">
        <f t="shared" si="273"/>
        <v>0.90582149306092974</v>
      </c>
      <c r="U550" s="21">
        <f t="shared" si="273"/>
        <v>0.91703766644144591</v>
      </c>
      <c r="V550" s="21">
        <f t="shared" si="273"/>
        <v>0.92625341611141676</v>
      </c>
      <c r="W550" s="21">
        <f t="shared" si="273"/>
        <v>0.91991760881401519</v>
      </c>
      <c r="X550" s="21">
        <f t="shared" si="273"/>
        <v>0.93349828187883532</v>
      </c>
      <c r="Y550" s="21">
        <f t="shared" si="273"/>
        <v>0.93238927457861742</v>
      </c>
      <c r="Z550" s="21">
        <f t="shared" si="273"/>
        <v>0.93024852047737938</v>
      </c>
      <c r="AA550" s="21">
        <f t="shared" si="273"/>
        <v>0.92365520290788017</v>
      </c>
      <c r="AB550" s="21">
        <f t="shared" si="273"/>
        <v>0.88950715241229139</v>
      </c>
      <c r="AC550" s="21">
        <f t="shared" si="273"/>
        <v>0.8975575148751479</v>
      </c>
      <c r="AD550" s="21">
        <f t="shared" si="273"/>
        <v>0.90490344031673264</v>
      </c>
    </row>
    <row r="551" spans="1:30" x14ac:dyDescent="0.2">
      <c r="A551" s="400">
        <v>1030</v>
      </c>
      <c r="B551" s="400" t="s">
        <v>18</v>
      </c>
      <c r="C551" s="23">
        <f t="shared" si="272"/>
        <v>1.2285039473876935</v>
      </c>
      <c r="D551" s="23">
        <f t="shared" si="272"/>
        <v>1.1364425916031609</v>
      </c>
      <c r="E551" s="23">
        <f t="shared" si="272"/>
        <v>1.1114277139546895</v>
      </c>
      <c r="F551" s="23">
        <f t="shared" si="272"/>
        <v>1.1476693293504208</v>
      </c>
      <c r="G551" s="23">
        <f t="shared" si="272"/>
        <v>1.0727624287312838</v>
      </c>
      <c r="H551" s="23">
        <f t="shared" si="272"/>
        <v>1.2348818875780709</v>
      </c>
      <c r="I551" s="23">
        <f t="shared" si="272"/>
        <v>1.0370251774355328</v>
      </c>
      <c r="J551" s="23">
        <f t="shared" si="272"/>
        <v>0.99295952165337242</v>
      </c>
      <c r="K551" s="23">
        <f t="shared" si="272"/>
        <v>0.99311463175122761</v>
      </c>
      <c r="L551" s="23">
        <f t="shared" si="272"/>
        <v>1.1763382986233675</v>
      </c>
      <c r="M551" s="23">
        <f t="shared" si="272"/>
        <v>1.1218066192190079</v>
      </c>
      <c r="N551" s="23">
        <f t="shared" si="272"/>
        <v>1.1333544441129404</v>
      </c>
      <c r="O551" s="405">
        <f t="shared" si="272"/>
        <v>1.1125742910109258</v>
      </c>
      <c r="Q551" s="400">
        <v>1030</v>
      </c>
      <c r="R551" s="400" t="s">
        <v>18</v>
      </c>
      <c r="S551" s="23">
        <f t="shared" si="273"/>
        <v>1.2285039473876935</v>
      </c>
      <c r="T551" s="23">
        <f t="shared" si="273"/>
        <v>1.1815324796441766</v>
      </c>
      <c r="U551" s="23">
        <f t="shared" si="273"/>
        <v>1.1577342513528626</v>
      </c>
      <c r="V551" s="23">
        <f t="shared" si="273"/>
        <v>1.155095499980771</v>
      </c>
      <c r="W551" s="23">
        <f t="shared" si="273"/>
        <v>1.137979002406609</v>
      </c>
      <c r="X551" s="23">
        <f t="shared" si="273"/>
        <v>1.1540981994232797</v>
      </c>
      <c r="Y551" s="23">
        <f t="shared" si="273"/>
        <v>1.1360853291658526</v>
      </c>
      <c r="Z551" s="23">
        <f t="shared" si="273"/>
        <v>1.1166130924151618</v>
      </c>
      <c r="AA551" s="23">
        <f t="shared" si="273"/>
        <v>1.1025117434062006</v>
      </c>
      <c r="AB551" s="23">
        <f t="shared" si="273"/>
        <v>1.1095804036982011</v>
      </c>
      <c r="AC551" s="23">
        <f t="shared" si="273"/>
        <v>1.1106909885117935</v>
      </c>
      <c r="AD551" s="23">
        <f t="shared" si="273"/>
        <v>1.1125742910109258</v>
      </c>
    </row>
    <row r="552" spans="1:30" x14ac:dyDescent="0.2">
      <c r="A552" s="401">
        <v>10300</v>
      </c>
      <c r="B552" s="401" t="s">
        <v>149</v>
      </c>
      <c r="C552" s="406">
        <f>+C395/(C59*10^6)</f>
        <v>0.90818879746419379</v>
      </c>
      <c r="D552" s="406">
        <f t="shared" si="272"/>
        <v>0.77620945580219758</v>
      </c>
      <c r="E552" s="406">
        <f t="shared" si="272"/>
        <v>0.86581910248068694</v>
      </c>
      <c r="F552" s="406">
        <f t="shared" si="272"/>
        <v>0.84102064897469286</v>
      </c>
      <c r="G552" s="406">
        <f t="shared" si="272"/>
        <v>0.83383481864917619</v>
      </c>
      <c r="H552" s="406">
        <f t="shared" si="272"/>
        <v>0.97848734650132174</v>
      </c>
      <c r="I552" s="406">
        <f t="shared" si="272"/>
        <v>0.83035503143826195</v>
      </c>
      <c r="J552" s="406">
        <f t="shared" si="272"/>
        <v>0.85587413197997197</v>
      </c>
      <c r="K552" s="406">
        <f t="shared" si="272"/>
        <v>0.82888743605130932</v>
      </c>
      <c r="L552" s="406">
        <f t="shared" si="272"/>
        <v>0.87798342717269062</v>
      </c>
      <c r="M552" s="406">
        <f t="shared" si="272"/>
        <v>0.88936948466520571</v>
      </c>
      <c r="N552" s="406">
        <f t="shared" si="272"/>
        <v>0.83624731530440066</v>
      </c>
      <c r="O552" s="406">
        <f t="shared" si="272"/>
        <v>0.85924161182911563</v>
      </c>
      <c r="Q552" s="401">
        <v>10300</v>
      </c>
      <c r="R552" s="401" t="s">
        <v>149</v>
      </c>
      <c r="S552" s="406">
        <f>+S395/(S59*10^6)</f>
        <v>0.90818879746419379</v>
      </c>
      <c r="T552" s="406">
        <f t="shared" si="273"/>
        <v>0.84020108201184251</v>
      </c>
      <c r="U552" s="406">
        <f t="shared" si="273"/>
        <v>0.8487431544541485</v>
      </c>
      <c r="V552" s="406">
        <f t="shared" si="273"/>
        <v>0.84676841505958456</v>
      </c>
      <c r="W552" s="406">
        <f t="shared" si="273"/>
        <v>0.84414193458059572</v>
      </c>
      <c r="X552" s="406">
        <f t="shared" si="273"/>
        <v>0.86611869614152714</v>
      </c>
      <c r="Y552" s="406">
        <f t="shared" si="273"/>
        <v>0.86061345917697962</v>
      </c>
      <c r="Z552" s="406">
        <f t="shared" si="273"/>
        <v>0.85999618688779211</v>
      </c>
      <c r="AA552" s="406">
        <f t="shared" si="273"/>
        <v>0.85644111640614251</v>
      </c>
      <c r="AB552" s="406">
        <f t="shared" si="273"/>
        <v>0.85853569060530366</v>
      </c>
      <c r="AC552" s="406">
        <f t="shared" si="273"/>
        <v>0.8613410914899613</v>
      </c>
      <c r="AD552" s="406">
        <f t="shared" si="273"/>
        <v>0.85924161182911551</v>
      </c>
    </row>
    <row r="554" spans="1:30" x14ac:dyDescent="0.2">
      <c r="A554" s="397" t="s">
        <v>144</v>
      </c>
      <c r="B554" s="397" t="s">
        <v>163</v>
      </c>
      <c r="C554" s="397" t="s">
        <v>0</v>
      </c>
      <c r="D554" s="397" t="s">
        <v>1</v>
      </c>
      <c r="E554" s="397" t="s">
        <v>2</v>
      </c>
      <c r="F554" s="397" t="s">
        <v>3</v>
      </c>
      <c r="G554" s="397" t="s">
        <v>4</v>
      </c>
      <c r="H554" s="397" t="s">
        <v>5</v>
      </c>
      <c r="I554" s="397" t="s">
        <v>6</v>
      </c>
      <c r="J554" s="397" t="s">
        <v>7</v>
      </c>
      <c r="K554" s="397" t="s">
        <v>8</v>
      </c>
      <c r="L554" s="397" t="s">
        <v>9</v>
      </c>
      <c r="M554" s="397" t="s">
        <v>10</v>
      </c>
      <c r="N554" s="397" t="s">
        <v>11</v>
      </c>
      <c r="O554" s="397" t="s">
        <v>55</v>
      </c>
      <c r="Q554" s="397" t="s">
        <v>73</v>
      </c>
      <c r="R554" s="397" t="s">
        <v>163</v>
      </c>
      <c r="S554" s="397" t="s">
        <v>74</v>
      </c>
      <c r="T554" s="397" t="s">
        <v>75</v>
      </c>
      <c r="U554" s="397" t="s">
        <v>76</v>
      </c>
      <c r="V554" s="397" t="s">
        <v>77</v>
      </c>
      <c r="W554" s="397" t="s">
        <v>78</v>
      </c>
      <c r="X554" s="397" t="s">
        <v>79</v>
      </c>
      <c r="Y554" s="397" t="s">
        <v>80</v>
      </c>
      <c r="Z554" s="397" t="s">
        <v>81</v>
      </c>
      <c r="AA554" s="397" t="s">
        <v>82</v>
      </c>
      <c r="AB554" s="397" t="s">
        <v>83</v>
      </c>
      <c r="AC554" s="397" t="s">
        <v>84</v>
      </c>
      <c r="AD554" s="397" t="s">
        <v>85</v>
      </c>
    </row>
    <row r="555" spans="1:30" x14ac:dyDescent="0.2">
      <c r="A555" s="398"/>
      <c r="B555" s="398" t="s">
        <v>46</v>
      </c>
      <c r="C555" s="387"/>
      <c r="D555" s="387"/>
      <c r="E555" s="387"/>
      <c r="F555" s="387"/>
      <c r="G555" s="387"/>
      <c r="H555" s="387"/>
      <c r="I555" s="387"/>
      <c r="J555" s="387"/>
      <c r="K555" s="387"/>
      <c r="L555" s="387"/>
      <c r="M555" s="387"/>
      <c r="N555" s="387"/>
      <c r="O555" s="402"/>
      <c r="Q555" s="398"/>
      <c r="R555" s="398" t="s">
        <v>46</v>
      </c>
      <c r="S555" s="387"/>
      <c r="T555" s="387"/>
      <c r="U555" s="387"/>
      <c r="V555" s="387"/>
      <c r="W555" s="387"/>
      <c r="X555" s="387"/>
      <c r="Y555" s="387"/>
      <c r="Z555" s="387"/>
      <c r="AA555" s="387"/>
      <c r="AB555" s="387"/>
      <c r="AC555" s="387"/>
      <c r="AD555" s="387"/>
    </row>
    <row r="556" spans="1:30" x14ac:dyDescent="0.2">
      <c r="A556" s="399">
        <v>1004</v>
      </c>
      <c r="B556" s="399" t="s">
        <v>94</v>
      </c>
      <c r="C556" s="21">
        <f>+C399/(C32*10^6)</f>
        <v>1.0761289704409773</v>
      </c>
      <c r="D556" s="21">
        <f t="shared" ref="D556:O556" si="274">+D399/(D32*10^6)</f>
        <v>0.96106547621375482</v>
      </c>
      <c r="E556" s="21">
        <f t="shared" si="274"/>
        <v>1.0639886624639594</v>
      </c>
      <c r="F556" s="21">
        <f t="shared" si="274"/>
        <v>1.0664137485923453</v>
      </c>
      <c r="G556" s="21">
        <f t="shared" si="274"/>
        <v>0.91142108293969681</v>
      </c>
      <c r="H556" s="21">
        <f t="shared" si="274"/>
        <v>1.0222850304397941</v>
      </c>
      <c r="I556" s="21">
        <f t="shared" si="274"/>
        <v>0.92898330729830603</v>
      </c>
      <c r="J556" s="21">
        <f t="shared" si="274"/>
        <v>1.0064491898157084</v>
      </c>
      <c r="K556" s="21">
        <f t="shared" si="274"/>
        <v>1.0183531124427307</v>
      </c>
      <c r="L556" s="21">
        <f t="shared" si="274"/>
        <v>1.0968887569407708</v>
      </c>
      <c r="M556" s="21">
        <f t="shared" si="274"/>
        <v>1.0359853275118924</v>
      </c>
      <c r="N556" s="21">
        <f t="shared" si="274"/>
        <v>1.0265973207060664</v>
      </c>
      <c r="O556" s="404">
        <f t="shared" si="274"/>
        <v>1.0161725444853009</v>
      </c>
      <c r="Q556" s="399">
        <v>1004</v>
      </c>
      <c r="R556" s="399" t="s">
        <v>94</v>
      </c>
      <c r="S556" s="21">
        <f>+S399/(S32*10^6)</f>
        <v>1.0761289704409773</v>
      </c>
      <c r="T556" s="21">
        <f t="shared" ref="T556:AD556" si="275">+T399/(T32*10^6)</f>
        <v>1.0155036841831426</v>
      </c>
      <c r="U556" s="21">
        <f t="shared" si="275"/>
        <v>1.0314136997123686</v>
      </c>
      <c r="V556" s="21">
        <f t="shared" si="275"/>
        <v>1.0402205447237538</v>
      </c>
      <c r="W556" s="21">
        <f t="shared" si="275"/>
        <v>1.0141704425900882</v>
      </c>
      <c r="X556" s="21">
        <f t="shared" si="275"/>
        <v>1.0155046444745703</v>
      </c>
      <c r="Y556" s="21">
        <f t="shared" si="275"/>
        <v>1.0021163398913464</v>
      </c>
      <c r="Z556" s="21">
        <f t="shared" si="275"/>
        <v>1.00266478229288</v>
      </c>
      <c r="AA556" s="21">
        <f t="shared" si="275"/>
        <v>1.0044144898349927</v>
      </c>
      <c r="AB556" s="21">
        <f t="shared" si="275"/>
        <v>1.0131941141312357</v>
      </c>
      <c r="AC556" s="21">
        <f t="shared" si="275"/>
        <v>1.0152264306015115</v>
      </c>
      <c r="AD556" s="21">
        <f t="shared" si="275"/>
        <v>1.0161725444853009</v>
      </c>
    </row>
    <row r="557" spans="1:30" x14ac:dyDescent="0.2">
      <c r="A557" s="399">
        <v>1005</v>
      </c>
      <c r="B557" s="399" t="s">
        <v>13</v>
      </c>
      <c r="C557" s="21">
        <f t="shared" ref="C557:O572" si="276">+C400/(C33*10^6)</f>
        <v>0.95984783968679988</v>
      </c>
      <c r="D557" s="21">
        <f t="shared" si="276"/>
        <v>0.94494542837724371</v>
      </c>
      <c r="E557" s="21">
        <f t="shared" si="276"/>
        <v>0.99243186095193792</v>
      </c>
      <c r="F557" s="21">
        <f t="shared" si="276"/>
        <v>0.88902606946700713</v>
      </c>
      <c r="G557" s="21">
        <f t="shared" si="276"/>
        <v>0.87906557542689701</v>
      </c>
      <c r="H557" s="21">
        <f t="shared" si="276"/>
        <v>0.97296504235215864</v>
      </c>
      <c r="I557" s="21">
        <f t="shared" si="276"/>
        <v>0.89457918149466187</v>
      </c>
      <c r="J557" s="21">
        <f t="shared" si="276"/>
        <v>0.84865017953775357</v>
      </c>
      <c r="K557" s="21">
        <f t="shared" si="276"/>
        <v>0.89976195373712065</v>
      </c>
      <c r="L557" s="21">
        <f t="shared" si="276"/>
        <v>1.0512944956275665</v>
      </c>
      <c r="M557" s="21">
        <f t="shared" si="276"/>
        <v>0.96235962566844913</v>
      </c>
      <c r="N557" s="21">
        <f t="shared" si="276"/>
        <v>0.98658711971552748</v>
      </c>
      <c r="O557" s="404">
        <f t="shared" si="276"/>
        <v>0.93732049758133673</v>
      </c>
      <c r="Q557" s="399">
        <v>1005</v>
      </c>
      <c r="R557" s="399" t="s">
        <v>13</v>
      </c>
      <c r="S557" s="21">
        <f t="shared" ref="S557:AD572" si="277">+S400/(S33*10^6)</f>
        <v>0.95984783968679988</v>
      </c>
      <c r="T557" s="21">
        <f t="shared" si="277"/>
        <v>0.95236124082386842</v>
      </c>
      <c r="U557" s="21">
        <f t="shared" si="277"/>
        <v>0.96526403943569916</v>
      </c>
      <c r="V557" s="21">
        <f t="shared" si="277"/>
        <v>0.9454125289555847</v>
      </c>
      <c r="W557" s="21">
        <f t="shared" si="277"/>
        <v>0.93217737286598279</v>
      </c>
      <c r="X557" s="21">
        <f t="shared" si="277"/>
        <v>0.93914641157281142</v>
      </c>
      <c r="Y557" s="21">
        <f t="shared" si="277"/>
        <v>0.93209860320104432</v>
      </c>
      <c r="Z557" s="21">
        <f t="shared" si="277"/>
        <v>0.92016216424766628</v>
      </c>
      <c r="AA557" s="21">
        <f t="shared" si="277"/>
        <v>0.91783198769703955</v>
      </c>
      <c r="AB557" s="21">
        <f t="shared" si="277"/>
        <v>0.93000757018434355</v>
      </c>
      <c r="AC557" s="21">
        <f t="shared" si="277"/>
        <v>0.93291469022671392</v>
      </c>
      <c r="AD557" s="21">
        <f t="shared" si="277"/>
        <v>0.93732049758133673</v>
      </c>
    </row>
    <row r="558" spans="1:30" x14ac:dyDescent="0.2">
      <c r="A558" s="399">
        <v>1006</v>
      </c>
      <c r="B558" s="399" t="s">
        <v>14</v>
      </c>
      <c r="C558" s="21">
        <f t="shared" si="276"/>
        <v>0.42286691258005388</v>
      </c>
      <c r="D558" s="21">
        <f t="shared" si="276"/>
        <v>0.37987219649405674</v>
      </c>
      <c r="E558" s="21">
        <f t="shared" si="276"/>
        <v>0.37668612031841853</v>
      </c>
      <c r="F558" s="21">
        <f t="shared" si="276"/>
        <v>0.36181970372516359</v>
      </c>
      <c r="G558" s="21">
        <f t="shared" si="276"/>
        <v>0.30977967390319522</v>
      </c>
      <c r="H558" s="21">
        <f t="shared" si="276"/>
        <v>0.36928623548581674</v>
      </c>
      <c r="I558" s="21">
        <f t="shared" si="276"/>
        <v>0.32703244745797938</v>
      </c>
      <c r="J558" s="21">
        <f t="shared" si="276"/>
        <v>0.31554276392282571</v>
      </c>
      <c r="K558" s="21">
        <f t="shared" si="276"/>
        <v>0.33039764253642667</v>
      </c>
      <c r="L558" s="21">
        <f t="shared" si="276"/>
        <v>0.402826549949581</v>
      </c>
      <c r="M558" s="21">
        <f t="shared" si="276"/>
        <v>0.40745951821411847</v>
      </c>
      <c r="N558" s="21">
        <f t="shared" si="276"/>
        <v>0.38613462073690297</v>
      </c>
      <c r="O558" s="404">
        <f t="shared" si="276"/>
        <v>0.36360356567977159</v>
      </c>
      <c r="Q558" s="399">
        <v>1006</v>
      </c>
      <c r="R558" s="399" t="s">
        <v>14</v>
      </c>
      <c r="S558" s="21">
        <f t="shared" si="277"/>
        <v>0.42286691258005388</v>
      </c>
      <c r="T558" s="21">
        <f t="shared" si="277"/>
        <v>0.40102037908572391</v>
      </c>
      <c r="U558" s="21">
        <f t="shared" si="277"/>
        <v>0.39270215744086817</v>
      </c>
      <c r="V558" s="21">
        <f t="shared" si="277"/>
        <v>0.38455098862896758</v>
      </c>
      <c r="W558" s="21">
        <f t="shared" si="277"/>
        <v>0.36848000820551857</v>
      </c>
      <c r="X558" s="21">
        <f t="shared" si="277"/>
        <v>0.3686160326209249</v>
      </c>
      <c r="Y558" s="21">
        <f t="shared" si="277"/>
        <v>0.36198686325342794</v>
      </c>
      <c r="Z558" s="21">
        <f t="shared" si="277"/>
        <v>0.35539604915892015</v>
      </c>
      <c r="AA558" s="21">
        <f t="shared" si="277"/>
        <v>0.35257281206807101</v>
      </c>
      <c r="AB558" s="21">
        <f t="shared" si="277"/>
        <v>0.35729084945719486</v>
      </c>
      <c r="AC558" s="21">
        <f t="shared" si="277"/>
        <v>0.36164257807959549</v>
      </c>
      <c r="AD558" s="21">
        <f t="shared" si="277"/>
        <v>0.36360356567977159</v>
      </c>
    </row>
    <row r="559" spans="1:30" x14ac:dyDescent="0.2">
      <c r="A559" s="399">
        <v>1007</v>
      </c>
      <c r="B559" s="399" t="s">
        <v>15</v>
      </c>
      <c r="C559" s="21">
        <f t="shared" si="276"/>
        <v>1.1968119194896356</v>
      </c>
      <c r="D559" s="21">
        <f t="shared" si="276"/>
        <v>1.0608277320951527</v>
      </c>
      <c r="E559" s="21">
        <f t="shared" si="276"/>
        <v>1.1038062490520935</v>
      </c>
      <c r="F559" s="21">
        <f t="shared" si="276"/>
        <v>1.013874325146793</v>
      </c>
      <c r="G559" s="21">
        <f t="shared" si="276"/>
        <v>0.9263662312191363</v>
      </c>
      <c r="H559" s="21">
        <f t="shared" si="276"/>
        <v>1.0194341737078272</v>
      </c>
      <c r="I559" s="21">
        <f t="shared" si="276"/>
        <v>0.84569429081309089</v>
      </c>
      <c r="J559" s="21">
        <f t="shared" si="276"/>
        <v>0.85328386442689697</v>
      </c>
      <c r="K559" s="21">
        <f t="shared" si="276"/>
        <v>0.88303573266324764</v>
      </c>
      <c r="L559" s="21">
        <f t="shared" si="276"/>
        <v>0.92686034776416271</v>
      </c>
      <c r="M559" s="21">
        <f t="shared" si="276"/>
        <v>0.84523246569728516</v>
      </c>
      <c r="N559" s="21">
        <f t="shared" si="276"/>
        <v>0.86884009366611459</v>
      </c>
      <c r="O559" s="404">
        <f t="shared" si="276"/>
        <v>0.95857665410573312</v>
      </c>
      <c r="Q559" s="399">
        <v>1007</v>
      </c>
      <c r="R559" s="399" t="s">
        <v>15</v>
      </c>
      <c r="S559" s="21">
        <f t="shared" si="277"/>
        <v>1.1968119194896356</v>
      </c>
      <c r="T559" s="21">
        <f t="shared" si="277"/>
        <v>1.1272868465911448</v>
      </c>
      <c r="U559" s="21">
        <f t="shared" si="277"/>
        <v>1.1192204331177702</v>
      </c>
      <c r="V559" s="21">
        <f t="shared" si="277"/>
        <v>1.0916089247821483</v>
      </c>
      <c r="W559" s="21">
        <f t="shared" si="277"/>
        <v>1.0572878448552565</v>
      </c>
      <c r="X559" s="21">
        <f t="shared" si="277"/>
        <v>1.051000081890022</v>
      </c>
      <c r="Y559" s="21">
        <f t="shared" si="277"/>
        <v>1.0196913123874429</v>
      </c>
      <c r="Z559" s="21">
        <f t="shared" si="277"/>
        <v>0.99724421022611509</v>
      </c>
      <c r="AA559" s="21">
        <f t="shared" si="277"/>
        <v>0.98413699209227556</v>
      </c>
      <c r="AB559" s="21">
        <f t="shared" si="277"/>
        <v>0.97853090346313787</v>
      </c>
      <c r="AC559" s="21">
        <f t="shared" si="277"/>
        <v>0.96650963723709593</v>
      </c>
      <c r="AD559" s="21">
        <f t="shared" si="277"/>
        <v>0.95857665410573312</v>
      </c>
    </row>
    <row r="560" spans="1:30" x14ac:dyDescent="0.2">
      <c r="A560" s="399">
        <v>1008</v>
      </c>
      <c r="B560" s="399" t="s">
        <v>16</v>
      </c>
      <c r="C560" s="21">
        <f t="shared" si="276"/>
        <v>0.77302378517761072</v>
      </c>
      <c r="D560" s="21">
        <f t="shared" si="276"/>
        <v>0.68813832362319083</v>
      </c>
      <c r="E560" s="21">
        <f t="shared" si="276"/>
        <v>0.69357152895465635</v>
      </c>
      <c r="F560" s="21">
        <f t="shared" si="276"/>
        <v>0.64872882547818489</v>
      </c>
      <c r="G560" s="21">
        <f t="shared" si="276"/>
        <v>0.70323340400158996</v>
      </c>
      <c r="H560" s="21">
        <f t="shared" si="276"/>
        <v>0.7632520003100588</v>
      </c>
      <c r="I560" s="21">
        <f t="shared" si="276"/>
        <v>0.65924040714240484</v>
      </c>
      <c r="J560" s="21">
        <f t="shared" si="276"/>
        <v>0.69328565023910727</v>
      </c>
      <c r="K560" s="21">
        <f t="shared" si="276"/>
        <v>0.72997223574839609</v>
      </c>
      <c r="L560" s="21">
        <f t="shared" si="276"/>
        <v>0.74275089551854179</v>
      </c>
      <c r="M560" s="21">
        <f t="shared" si="276"/>
        <v>0.69193706143320244</v>
      </c>
      <c r="N560" s="21">
        <f t="shared" si="276"/>
        <v>0.37523645623690804</v>
      </c>
      <c r="O560" s="404">
        <f t="shared" si="276"/>
        <v>0.6786707151983189</v>
      </c>
      <c r="Q560" s="399">
        <v>1008</v>
      </c>
      <c r="R560" s="399" t="s">
        <v>16</v>
      </c>
      <c r="S560" s="21">
        <f t="shared" si="277"/>
        <v>0.77302378517761072</v>
      </c>
      <c r="T560" s="21">
        <f t="shared" si="277"/>
        <v>0.72923963818126236</v>
      </c>
      <c r="U560" s="21">
        <f t="shared" si="277"/>
        <v>0.7170251616483031</v>
      </c>
      <c r="V560" s="21">
        <f t="shared" si="277"/>
        <v>0.69886124849341258</v>
      </c>
      <c r="W560" s="21">
        <f t="shared" si="277"/>
        <v>0.69973827686337564</v>
      </c>
      <c r="X560" s="21">
        <f t="shared" si="277"/>
        <v>0.71000788214110155</v>
      </c>
      <c r="Y560" s="21">
        <f t="shared" si="277"/>
        <v>0.70241196651441296</v>
      </c>
      <c r="Z560" s="21">
        <f t="shared" si="277"/>
        <v>0.70127269863017971</v>
      </c>
      <c r="AA560" s="21">
        <f t="shared" si="277"/>
        <v>0.70437778669190565</v>
      </c>
      <c r="AB560" s="21">
        <f t="shared" si="277"/>
        <v>0.70810554758620459</v>
      </c>
      <c r="AC560" s="21">
        <f t="shared" si="277"/>
        <v>0.70657221283911376</v>
      </c>
      <c r="AD560" s="21">
        <f t="shared" si="277"/>
        <v>0.6786707151983189</v>
      </c>
    </row>
    <row r="561" spans="1:30" x14ac:dyDescent="0.2">
      <c r="A561" s="399">
        <v>1009</v>
      </c>
      <c r="B561" s="399" t="s">
        <v>17</v>
      </c>
      <c r="C561" s="21">
        <f t="shared" si="276"/>
        <v>1.1106074784537265</v>
      </c>
      <c r="D561" s="21">
        <f t="shared" si="276"/>
        <v>1.0753553345999169</v>
      </c>
      <c r="E561" s="21">
        <f t="shared" si="276"/>
        <v>1.0238336694423806</v>
      </c>
      <c r="F561" s="21">
        <f t="shared" si="276"/>
        <v>1.0585489857328638</v>
      </c>
      <c r="G561" s="21">
        <f t="shared" si="276"/>
        <v>0.97171393003126927</v>
      </c>
      <c r="H561" s="21">
        <f t="shared" si="276"/>
        <v>1.0765845974085588</v>
      </c>
      <c r="I561" s="21">
        <f t="shared" si="276"/>
        <v>0.93803158163917655</v>
      </c>
      <c r="J561" s="21">
        <f t="shared" si="276"/>
        <v>1.095705155927154</v>
      </c>
      <c r="K561" s="21">
        <f t="shared" si="276"/>
        <v>0.91086674767112186</v>
      </c>
      <c r="L561" s="21">
        <f t="shared" si="276"/>
        <v>1.0067639152511345</v>
      </c>
      <c r="M561" s="21">
        <f t="shared" si="276"/>
        <v>0.95368948824343014</v>
      </c>
      <c r="N561" s="21">
        <f t="shared" si="276"/>
        <v>1.0365261406980413</v>
      </c>
      <c r="O561" s="404">
        <f t="shared" si="276"/>
        <v>1.0204075106506918</v>
      </c>
      <c r="Q561" s="399">
        <v>1009</v>
      </c>
      <c r="R561" s="399" t="s">
        <v>17</v>
      </c>
      <c r="S561" s="21">
        <f t="shared" si="277"/>
        <v>1.1106074784537265</v>
      </c>
      <c r="T561" s="21">
        <f t="shared" si="277"/>
        <v>1.0929055222210922</v>
      </c>
      <c r="U561" s="21">
        <f t="shared" si="277"/>
        <v>1.0698235901073743</v>
      </c>
      <c r="V561" s="21">
        <f t="shared" si="277"/>
        <v>1.0669648380054733</v>
      </c>
      <c r="W561" s="21">
        <f t="shared" si="277"/>
        <v>1.0481873992741946</v>
      </c>
      <c r="X561" s="21">
        <f t="shared" si="277"/>
        <v>1.0526253122207949</v>
      </c>
      <c r="Y561" s="21">
        <f t="shared" si="277"/>
        <v>1.035266987806464</v>
      </c>
      <c r="Z561" s="21">
        <f t="shared" si="277"/>
        <v>1.0428724012785149</v>
      </c>
      <c r="AA561" s="21">
        <f t="shared" si="277"/>
        <v>1.0275436355532088</v>
      </c>
      <c r="AB561" s="21">
        <f t="shared" si="277"/>
        <v>1.025468526597147</v>
      </c>
      <c r="AC561" s="21">
        <f t="shared" si="277"/>
        <v>1.0189328986194222</v>
      </c>
      <c r="AD561" s="21">
        <f t="shared" si="277"/>
        <v>1.0204075106506918</v>
      </c>
    </row>
    <row r="562" spans="1:30" x14ac:dyDescent="0.2">
      <c r="A562" s="399">
        <v>1010</v>
      </c>
      <c r="B562" s="399" t="s">
        <v>19</v>
      </c>
      <c r="C562" s="21">
        <f t="shared" si="276"/>
        <v>0.53631407684764199</v>
      </c>
      <c r="D562" s="21">
        <f t="shared" si="276"/>
        <v>0.5381865223603266</v>
      </c>
      <c r="E562" s="21">
        <f t="shared" si="276"/>
        <v>0.62342892589946985</v>
      </c>
      <c r="F562" s="21">
        <f t="shared" si="276"/>
        <v>0.63589520318864445</v>
      </c>
      <c r="G562" s="21">
        <f t="shared" si="276"/>
        <v>0.54617993894704564</v>
      </c>
      <c r="H562" s="21">
        <f t="shared" si="276"/>
        <v>0.60493631065234177</v>
      </c>
      <c r="I562" s="21">
        <f t="shared" si="276"/>
        <v>0.56917868932230364</v>
      </c>
      <c r="J562" s="21">
        <f t="shared" si="276"/>
        <v>0.61217382736853543</v>
      </c>
      <c r="K562" s="21">
        <f t="shared" si="276"/>
        <v>0.56163915874738601</v>
      </c>
      <c r="L562" s="21">
        <f t="shared" si="276"/>
        <v>0.66851916288269819</v>
      </c>
      <c r="M562" s="21">
        <f t="shared" si="276"/>
        <v>0.69731785277803893</v>
      </c>
      <c r="N562" s="21">
        <f t="shared" si="276"/>
        <v>0.63710826749454386</v>
      </c>
      <c r="O562" s="404">
        <f t="shared" si="276"/>
        <v>0.60231907017203024</v>
      </c>
      <c r="Q562" s="399">
        <v>1010</v>
      </c>
      <c r="R562" s="399" t="s">
        <v>19</v>
      </c>
      <c r="S562" s="21">
        <f t="shared" si="277"/>
        <v>0.53631407684764199</v>
      </c>
      <c r="T562" s="21">
        <f t="shared" si="277"/>
        <v>0.53725196246018536</v>
      </c>
      <c r="U562" s="21">
        <f t="shared" si="277"/>
        <v>0.56571388837842262</v>
      </c>
      <c r="V562" s="21">
        <f t="shared" si="277"/>
        <v>0.58355262548641562</v>
      </c>
      <c r="W562" s="21">
        <f t="shared" si="277"/>
        <v>0.57570612275955113</v>
      </c>
      <c r="X562" s="21">
        <f t="shared" si="277"/>
        <v>0.58074682948035317</v>
      </c>
      <c r="Y562" s="21">
        <f t="shared" si="277"/>
        <v>0.57894783128895522</v>
      </c>
      <c r="Z562" s="21">
        <f t="shared" si="277"/>
        <v>0.58329414410330527</v>
      </c>
      <c r="AA562" s="21">
        <f t="shared" si="277"/>
        <v>0.58073001703545479</v>
      </c>
      <c r="AB562" s="21">
        <f t="shared" si="277"/>
        <v>0.58932614681006734</v>
      </c>
      <c r="AC562" s="21">
        <f t="shared" si="277"/>
        <v>0.59894206956237306</v>
      </c>
      <c r="AD562" s="21">
        <f t="shared" si="277"/>
        <v>0.60231907017203024</v>
      </c>
    </row>
    <row r="563" spans="1:30" x14ac:dyDescent="0.2">
      <c r="A563" s="399">
        <v>1011</v>
      </c>
      <c r="B563" s="399" t="s">
        <v>20</v>
      </c>
      <c r="C563" s="21">
        <f t="shared" si="276"/>
        <v>1.0297690469869922</v>
      </c>
      <c r="D563" s="21">
        <f t="shared" si="276"/>
        <v>0.95910137818009833</v>
      </c>
      <c r="E563" s="21">
        <f t="shared" si="276"/>
        <v>0.97542534575218742</v>
      </c>
      <c r="F563" s="21">
        <f t="shared" si="276"/>
        <v>0.93745500595627762</v>
      </c>
      <c r="G563" s="21">
        <f t="shared" si="276"/>
        <v>0.85283106405528453</v>
      </c>
      <c r="H563" s="21">
        <f t="shared" si="276"/>
        <v>0.9946592579590583</v>
      </c>
      <c r="I563" s="21">
        <f t="shared" si="276"/>
        <v>0.86326908491031129</v>
      </c>
      <c r="J563" s="21">
        <f t="shared" si="276"/>
        <v>0.8187735123544474</v>
      </c>
      <c r="K563" s="21">
        <f t="shared" si="276"/>
        <v>0.86358014423123974</v>
      </c>
      <c r="L563" s="21">
        <f t="shared" si="276"/>
        <v>0.97986631075768404</v>
      </c>
      <c r="M563" s="21">
        <f t="shared" si="276"/>
        <v>0.96787151475623667</v>
      </c>
      <c r="N563" s="21">
        <f t="shared" si="276"/>
        <v>0.87504350679595211</v>
      </c>
      <c r="O563" s="404">
        <f t="shared" si="276"/>
        <v>0.92244037631515075</v>
      </c>
      <c r="Q563" s="399">
        <v>1011</v>
      </c>
      <c r="R563" s="399" t="s">
        <v>20</v>
      </c>
      <c r="S563" s="21">
        <f t="shared" si="277"/>
        <v>1.0297690469869922</v>
      </c>
      <c r="T563" s="21">
        <f t="shared" si="277"/>
        <v>0.99358429358294187</v>
      </c>
      <c r="U563" s="21">
        <f t="shared" si="277"/>
        <v>0.98754059060695221</v>
      </c>
      <c r="V563" s="21">
        <f t="shared" si="277"/>
        <v>0.97455208843567709</v>
      </c>
      <c r="W563" s="21">
        <f t="shared" si="277"/>
        <v>0.94963907131584235</v>
      </c>
      <c r="X563" s="21">
        <f t="shared" si="277"/>
        <v>0.95719759159970008</v>
      </c>
      <c r="Y563" s="21">
        <f t="shared" si="277"/>
        <v>0.94191834166398059</v>
      </c>
      <c r="Z563" s="21">
        <f t="shared" si="277"/>
        <v>0.92398424900123322</v>
      </c>
      <c r="AA563" s="21">
        <f t="shared" si="277"/>
        <v>0.91681564868609144</v>
      </c>
      <c r="AB563" s="21">
        <f t="shared" si="277"/>
        <v>0.92275389225903026</v>
      </c>
      <c r="AC563" s="21">
        <f t="shared" si="277"/>
        <v>0.92673465277404798</v>
      </c>
      <c r="AD563" s="21">
        <f t="shared" si="277"/>
        <v>0.92244037631515075</v>
      </c>
    </row>
    <row r="564" spans="1:30" ht="14.25" customHeight="1" x14ac:dyDescent="0.2">
      <c r="A564" s="399">
        <v>1012</v>
      </c>
      <c r="B564" s="399" t="s">
        <v>21</v>
      </c>
      <c r="C564" s="21">
        <f t="shared" si="276"/>
        <v>1.3169704851895105</v>
      </c>
      <c r="D564" s="21">
        <f t="shared" si="276"/>
        <v>1.2413788794427942</v>
      </c>
      <c r="E564" s="21">
        <f t="shared" si="276"/>
        <v>1.1887934933304618</v>
      </c>
      <c r="F564" s="21">
        <f t="shared" si="276"/>
        <v>1.1826736626481749</v>
      </c>
      <c r="G564" s="21">
        <f t="shared" si="276"/>
        <v>1.1087918481310284</v>
      </c>
      <c r="H564" s="21">
        <f t="shared" si="276"/>
        <v>1.3712134030539993</v>
      </c>
      <c r="I564" s="21">
        <f t="shared" si="276"/>
        <v>1.3007685941796665</v>
      </c>
      <c r="J564" s="21">
        <f t="shared" si="276"/>
        <v>1.2831232160068926</v>
      </c>
      <c r="K564" s="21">
        <f t="shared" si="276"/>
        <v>1.3627033721667858</v>
      </c>
      <c r="L564" s="21">
        <f t="shared" si="276"/>
        <v>1.4516085477947582</v>
      </c>
      <c r="M564" s="21">
        <f t="shared" si="276"/>
        <v>1.4083391830987813</v>
      </c>
      <c r="N564" s="21">
        <f t="shared" si="276"/>
        <v>1.4286738857446979</v>
      </c>
      <c r="O564" s="404">
        <f t="shared" si="276"/>
        <v>1.3022553203022702</v>
      </c>
      <c r="Q564" s="399">
        <v>1012</v>
      </c>
      <c r="R564" s="399" t="s">
        <v>21</v>
      </c>
      <c r="S564" s="21">
        <f t="shared" si="277"/>
        <v>1.3169704851895105</v>
      </c>
      <c r="T564" s="21">
        <f t="shared" si="277"/>
        <v>1.2784968720675634</v>
      </c>
      <c r="U564" s="21">
        <f t="shared" si="277"/>
        <v>1.2479486771055843</v>
      </c>
      <c r="V564" s="21">
        <f t="shared" si="277"/>
        <v>1.2313407813592026</v>
      </c>
      <c r="W564" s="21">
        <f t="shared" si="277"/>
        <v>1.206376729952553</v>
      </c>
      <c r="X564" s="21">
        <f t="shared" si="277"/>
        <v>1.2322193321282142</v>
      </c>
      <c r="Y564" s="21">
        <f t="shared" si="277"/>
        <v>1.2424822454943631</v>
      </c>
      <c r="Z564" s="21">
        <f t="shared" si="277"/>
        <v>1.2480089593982227</v>
      </c>
      <c r="AA564" s="21">
        <f t="shared" si="277"/>
        <v>1.2608043568533873</v>
      </c>
      <c r="AB564" s="21">
        <f t="shared" si="277"/>
        <v>1.2793192547709478</v>
      </c>
      <c r="AC564" s="21">
        <f t="shared" si="277"/>
        <v>1.2910884834287342</v>
      </c>
      <c r="AD564" s="21">
        <f t="shared" si="277"/>
        <v>1.3022553203022702</v>
      </c>
    </row>
    <row r="565" spans="1:30" x14ac:dyDescent="0.2">
      <c r="A565" s="399">
        <v>1013</v>
      </c>
      <c r="B565" s="399" t="s">
        <v>22</v>
      </c>
      <c r="C565" s="21">
        <f t="shared" si="276"/>
        <v>1.258786752281176</v>
      </c>
      <c r="D565" s="21">
        <f t="shared" si="276"/>
        <v>1.0604218799119773</v>
      </c>
      <c r="E565" s="21">
        <f t="shared" si="276"/>
        <v>1.1385555071290705</v>
      </c>
      <c r="F565" s="21">
        <f t="shared" si="276"/>
        <v>1.0215699322955847</v>
      </c>
      <c r="G565" s="21">
        <f t="shared" si="276"/>
        <v>0.93692843949234339</v>
      </c>
      <c r="H565" s="21">
        <f t="shared" si="276"/>
        <v>0.96510421518397771</v>
      </c>
      <c r="I565" s="21">
        <f t="shared" si="276"/>
        <v>0.83821541501976282</v>
      </c>
      <c r="J565" s="21">
        <f t="shared" si="276"/>
        <v>0.90287208408100494</v>
      </c>
      <c r="K565" s="21">
        <f t="shared" si="276"/>
        <v>0.89606003347189989</v>
      </c>
      <c r="L565" s="21">
        <f t="shared" si="276"/>
        <v>0.95334847796456168</v>
      </c>
      <c r="M565" s="21">
        <f t="shared" si="276"/>
        <v>0.933567734061719</v>
      </c>
      <c r="N565" s="21">
        <f t="shared" si="276"/>
        <v>0.97772987974098058</v>
      </c>
      <c r="O565" s="404">
        <f t="shared" si="276"/>
        <v>0.98219972117569287</v>
      </c>
      <c r="Q565" s="399">
        <v>1013</v>
      </c>
      <c r="R565" s="399" t="s">
        <v>22</v>
      </c>
      <c r="S565" s="21">
        <f t="shared" si="277"/>
        <v>1.258786752281176</v>
      </c>
      <c r="T565" s="21">
        <f t="shared" si="277"/>
        <v>1.1560182410423452</v>
      </c>
      <c r="U565" s="21">
        <f t="shared" si="277"/>
        <v>1.1500203160753617</v>
      </c>
      <c r="V565" s="21">
        <f t="shared" si="277"/>
        <v>1.1153594516098808</v>
      </c>
      <c r="W565" s="21">
        <f t="shared" si="277"/>
        <v>1.0783089390658829</v>
      </c>
      <c r="X565" s="21">
        <f t="shared" si="277"/>
        <v>1.0584682809359087</v>
      </c>
      <c r="Y565" s="21">
        <f t="shared" si="277"/>
        <v>1.0207663162523997</v>
      </c>
      <c r="Z565" s="21">
        <f t="shared" si="277"/>
        <v>1.0040723505582738</v>
      </c>
      <c r="AA565" s="21">
        <f t="shared" si="277"/>
        <v>0.99126934964708258</v>
      </c>
      <c r="AB565" s="21">
        <f t="shared" si="277"/>
        <v>0.98742921720526566</v>
      </c>
      <c r="AC565" s="21">
        <f t="shared" si="277"/>
        <v>0.98257902283812337</v>
      </c>
      <c r="AD565" s="21">
        <f t="shared" si="277"/>
        <v>0.98219972117569287</v>
      </c>
    </row>
    <row r="566" spans="1:30" x14ac:dyDescent="0.2">
      <c r="A566" s="399">
        <v>1014</v>
      </c>
      <c r="B566" s="399" t="s">
        <v>23</v>
      </c>
      <c r="C566" s="21">
        <f t="shared" si="276"/>
        <v>1.5260719311155002</v>
      </c>
      <c r="D566" s="21">
        <f t="shared" si="276"/>
        <v>1.3538237804745439</v>
      </c>
      <c r="E566" s="21">
        <f t="shared" si="276"/>
        <v>1.468296895533117</v>
      </c>
      <c r="F566" s="21">
        <f t="shared" si="276"/>
        <v>1.3100257852948061</v>
      </c>
      <c r="G566" s="21">
        <f t="shared" si="276"/>
        <v>1.2014717608464158</v>
      </c>
      <c r="H566" s="21">
        <f t="shared" si="276"/>
        <v>1.4785947178653873</v>
      </c>
      <c r="I566" s="21">
        <f t="shared" si="276"/>
        <v>1.2816608968212722</v>
      </c>
      <c r="J566" s="21">
        <f t="shared" si="276"/>
        <v>1.2713230095711185</v>
      </c>
      <c r="K566" s="21">
        <f t="shared" si="276"/>
        <v>1.2373198373760068</v>
      </c>
      <c r="L566" s="21">
        <f t="shared" si="276"/>
        <v>1.2846153484106428</v>
      </c>
      <c r="M566" s="21">
        <f t="shared" si="276"/>
        <v>1.249797947671943</v>
      </c>
      <c r="N566" s="21">
        <f t="shared" si="276"/>
        <v>1.2403985862534528</v>
      </c>
      <c r="O566" s="404">
        <f t="shared" si="276"/>
        <v>1.3219528477800511</v>
      </c>
      <c r="Q566" s="399">
        <v>1014</v>
      </c>
      <c r="R566" s="399" t="s">
        <v>23</v>
      </c>
      <c r="S566" s="21">
        <f t="shared" si="277"/>
        <v>1.5260719311155002</v>
      </c>
      <c r="T566" s="21">
        <f t="shared" si="277"/>
        <v>1.437632020646775</v>
      </c>
      <c r="U566" s="21">
        <f t="shared" si="277"/>
        <v>1.4478139289655112</v>
      </c>
      <c r="V566" s="21">
        <f t="shared" si="277"/>
        <v>1.4125020351501989</v>
      </c>
      <c r="W566" s="21">
        <f t="shared" si="277"/>
        <v>1.3691973438420109</v>
      </c>
      <c r="X566" s="21">
        <f t="shared" si="277"/>
        <v>1.3872444848601433</v>
      </c>
      <c r="Y566" s="21">
        <f t="shared" si="277"/>
        <v>1.3707228731156651</v>
      </c>
      <c r="Z566" s="21">
        <f t="shared" si="277"/>
        <v>1.3574036493802089</v>
      </c>
      <c r="AA566" s="21">
        <f t="shared" si="277"/>
        <v>1.3434039165409331</v>
      </c>
      <c r="AB566" s="21">
        <f t="shared" si="277"/>
        <v>1.3375578867190412</v>
      </c>
      <c r="AC566" s="21">
        <f t="shared" si="277"/>
        <v>1.3294530287636024</v>
      </c>
      <c r="AD566" s="21">
        <f t="shared" si="277"/>
        <v>1.3219528477800511</v>
      </c>
    </row>
    <row r="567" spans="1:30" x14ac:dyDescent="0.2">
      <c r="A567" s="399">
        <v>1015</v>
      </c>
      <c r="B567" s="399" t="s">
        <v>24</v>
      </c>
      <c r="C567" s="21">
        <f t="shared" si="276"/>
        <v>1.2718197711889727</v>
      </c>
      <c r="D567" s="21">
        <f t="shared" si="276"/>
        <v>1.1138728229044534</v>
      </c>
      <c r="E567" s="21">
        <f t="shared" si="276"/>
        <v>1.2220511534117624</v>
      </c>
      <c r="F567" s="21">
        <f t="shared" si="276"/>
        <v>1.0738733483572804</v>
      </c>
      <c r="G567" s="21">
        <f t="shared" si="276"/>
        <v>1.0434310391627144</v>
      </c>
      <c r="H567" s="21">
        <f t="shared" si="276"/>
        <v>1.2169945794136723</v>
      </c>
      <c r="I567" s="21">
        <f t="shared" si="276"/>
        <v>1.155017775509199</v>
      </c>
      <c r="J567" s="21">
        <f t="shared" si="276"/>
        <v>0.9945041415140784</v>
      </c>
      <c r="K567" s="21">
        <f t="shared" si="276"/>
        <v>1.0788790408710827</v>
      </c>
      <c r="L567" s="21">
        <f t="shared" si="276"/>
        <v>1.2200023360649868</v>
      </c>
      <c r="M567" s="21">
        <f t="shared" si="276"/>
        <v>1.2218039215686274</v>
      </c>
      <c r="N567" s="21">
        <f t="shared" si="276"/>
        <v>1.2606765286448769</v>
      </c>
      <c r="O567" s="404">
        <f t="shared" si="276"/>
        <v>1.1522140076229852</v>
      </c>
      <c r="Q567" s="399">
        <v>1015</v>
      </c>
      <c r="R567" s="399" t="s">
        <v>24</v>
      </c>
      <c r="S567" s="21">
        <f t="shared" si="277"/>
        <v>1.2718197711889727</v>
      </c>
      <c r="T567" s="21">
        <f t="shared" si="277"/>
        <v>1.187992050708599</v>
      </c>
      <c r="U567" s="21">
        <f t="shared" si="277"/>
        <v>1.1990089544141762</v>
      </c>
      <c r="V567" s="21">
        <f t="shared" si="277"/>
        <v>1.1673034965010403</v>
      </c>
      <c r="W567" s="21">
        <f t="shared" si="277"/>
        <v>1.1424322369649045</v>
      </c>
      <c r="X567" s="21">
        <f t="shared" si="277"/>
        <v>1.1546802797179831</v>
      </c>
      <c r="Y567" s="21">
        <f t="shared" si="277"/>
        <v>1.1547304560118292</v>
      </c>
      <c r="Z567" s="21">
        <f t="shared" si="277"/>
        <v>1.1309723092362078</v>
      </c>
      <c r="AA567" s="21">
        <f t="shared" si="277"/>
        <v>1.1249551301113938</v>
      </c>
      <c r="AB567" s="21">
        <f t="shared" si="277"/>
        <v>1.1346643958934726</v>
      </c>
      <c r="AC567" s="21">
        <f t="shared" si="277"/>
        <v>1.1425367683762526</v>
      </c>
      <c r="AD567" s="21">
        <f t="shared" si="277"/>
        <v>1.1522140076229852</v>
      </c>
    </row>
    <row r="568" spans="1:30" x14ac:dyDescent="0.2">
      <c r="A568" s="399">
        <v>1016</v>
      </c>
      <c r="B568" s="399" t="s">
        <v>25</v>
      </c>
      <c r="C568" s="21">
        <f t="shared" si="276"/>
        <v>0.89161875020182857</v>
      </c>
      <c r="D568" s="21">
        <f t="shared" si="276"/>
        <v>0.87615471418072566</v>
      </c>
      <c r="E568" s="21">
        <f t="shared" si="276"/>
        <v>0.9891206909151552</v>
      </c>
      <c r="F568" s="21">
        <f t="shared" si="276"/>
        <v>0.95441587162674713</v>
      </c>
      <c r="G568" s="21">
        <f t="shared" si="276"/>
        <v>1.0125512354212243</v>
      </c>
      <c r="H568" s="21">
        <f t="shared" si="276"/>
        <v>1.2024118362566754</v>
      </c>
      <c r="I568" s="21">
        <f t="shared" si="276"/>
        <v>1.1057620136373754</v>
      </c>
      <c r="J568" s="21">
        <f t="shared" si="276"/>
        <v>0.96836711212470772</v>
      </c>
      <c r="K568" s="21">
        <f t="shared" si="276"/>
        <v>0.86668826153674172</v>
      </c>
      <c r="L568" s="21">
        <f t="shared" si="276"/>
        <v>0.9420135739036033</v>
      </c>
      <c r="M568" s="21">
        <f t="shared" si="276"/>
        <v>0.9275583648569713</v>
      </c>
      <c r="N568" s="21">
        <f t="shared" si="276"/>
        <v>0.86555126710016572</v>
      </c>
      <c r="O568" s="404">
        <f t="shared" si="276"/>
        <v>0.96781746009462033</v>
      </c>
      <c r="Q568" s="399">
        <v>1016</v>
      </c>
      <c r="R568" s="399" t="s">
        <v>25</v>
      </c>
      <c r="S568" s="21">
        <f t="shared" si="277"/>
        <v>0.89161875020182857</v>
      </c>
      <c r="T568" s="21">
        <f t="shared" si="277"/>
        <v>0.88367192694097663</v>
      </c>
      <c r="U568" s="21">
        <f t="shared" si="277"/>
        <v>0.9184818532885406</v>
      </c>
      <c r="V568" s="21">
        <f t="shared" si="277"/>
        <v>0.92811238979084709</v>
      </c>
      <c r="W568" s="21">
        <f t="shared" si="277"/>
        <v>0.94516335238950089</v>
      </c>
      <c r="X568" s="21">
        <f t="shared" si="277"/>
        <v>0.98799990241619318</v>
      </c>
      <c r="Y568" s="21">
        <f t="shared" si="277"/>
        <v>1.0064741955360454</v>
      </c>
      <c r="Z568" s="21">
        <f t="shared" si="277"/>
        <v>1.0008623357196698</v>
      </c>
      <c r="AA568" s="21">
        <f t="shared" si="277"/>
        <v>0.98565285882828402</v>
      </c>
      <c r="AB568" s="21">
        <f t="shared" si="277"/>
        <v>0.98156764887733461</v>
      </c>
      <c r="AC568" s="21">
        <f t="shared" si="277"/>
        <v>0.97680660463921387</v>
      </c>
      <c r="AD568" s="21">
        <f t="shared" si="277"/>
        <v>0.96781746009462033</v>
      </c>
    </row>
    <row r="569" spans="1:30" x14ac:dyDescent="0.2">
      <c r="A569" s="399">
        <v>1017</v>
      </c>
      <c r="B569" s="399" t="s">
        <v>26</v>
      </c>
      <c r="C569" s="21">
        <f t="shared" si="276"/>
        <v>1.2055399806521589</v>
      </c>
      <c r="D569" s="21">
        <f t="shared" si="276"/>
        <v>1.1113898561695685</v>
      </c>
      <c r="E569" s="21">
        <f t="shared" si="276"/>
        <v>1.0945341712043448</v>
      </c>
      <c r="F569" s="21">
        <f t="shared" si="276"/>
        <v>1.021149014756082</v>
      </c>
      <c r="G569" s="21">
        <f t="shared" si="276"/>
        <v>0.94854984216064542</v>
      </c>
      <c r="H569" s="21">
        <f t="shared" si="276"/>
        <v>1.158090828504605</v>
      </c>
      <c r="I569" s="21">
        <f t="shared" si="276"/>
        <v>1.0428339279343559</v>
      </c>
      <c r="J569" s="21">
        <f t="shared" si="276"/>
        <v>1.0675582656065441</v>
      </c>
      <c r="K569" s="21">
        <f t="shared" si="276"/>
        <v>1.0282043979335012</v>
      </c>
      <c r="L569" s="21">
        <f t="shared" si="276"/>
        <v>1.1041066256421945</v>
      </c>
      <c r="M569" s="21">
        <f t="shared" si="276"/>
        <v>1.1447015250338424</v>
      </c>
      <c r="N569" s="21">
        <f t="shared" si="276"/>
        <v>1.1454253163222774</v>
      </c>
      <c r="O569" s="404">
        <f t="shared" si="276"/>
        <v>1.0875337792095618</v>
      </c>
      <c r="Q569" s="399">
        <v>1017</v>
      </c>
      <c r="R569" s="399" t="s">
        <v>26</v>
      </c>
      <c r="S569" s="21">
        <f t="shared" si="277"/>
        <v>1.2055399806521589</v>
      </c>
      <c r="T569" s="21">
        <f t="shared" si="277"/>
        <v>1.1577083844108895</v>
      </c>
      <c r="U569" s="21">
        <f t="shared" si="277"/>
        <v>1.1364492181581862</v>
      </c>
      <c r="V569" s="21">
        <f t="shared" si="277"/>
        <v>1.1063550352204385</v>
      </c>
      <c r="W569" s="21">
        <f t="shared" si="277"/>
        <v>1.0745923613765112</v>
      </c>
      <c r="X569" s="21">
        <f t="shared" si="277"/>
        <v>1.0878033313497268</v>
      </c>
      <c r="Y569" s="21">
        <f t="shared" si="277"/>
        <v>1.0810185157150443</v>
      </c>
      <c r="Z569" s="21">
        <f t="shared" si="277"/>
        <v>1.0792358139396419</v>
      </c>
      <c r="AA569" s="21">
        <f t="shared" si="277"/>
        <v>1.0732773651238674</v>
      </c>
      <c r="AB569" s="21">
        <f t="shared" si="277"/>
        <v>1.0762969771916255</v>
      </c>
      <c r="AC569" s="21">
        <f t="shared" si="277"/>
        <v>1.0824168777972241</v>
      </c>
      <c r="AD569" s="21">
        <f t="shared" si="277"/>
        <v>1.0875337792095618</v>
      </c>
    </row>
    <row r="570" spans="1:30" x14ac:dyDescent="0.2">
      <c r="A570" s="399">
        <v>1018</v>
      </c>
      <c r="B570" s="399" t="s">
        <v>27</v>
      </c>
      <c r="C570" s="21">
        <f t="shared" si="276"/>
        <v>1.2809825484366539</v>
      </c>
      <c r="D570" s="21">
        <f t="shared" si="276"/>
        <v>1.1809732063773251</v>
      </c>
      <c r="E570" s="21">
        <f t="shared" si="276"/>
        <v>1.1679265013444875</v>
      </c>
      <c r="F570" s="21">
        <f t="shared" si="276"/>
        <v>1.1476350634758958</v>
      </c>
      <c r="G570" s="21">
        <f t="shared" si="276"/>
        <v>1.1508957387725969</v>
      </c>
      <c r="H570" s="21">
        <f t="shared" si="276"/>
        <v>1.233679732734636</v>
      </c>
      <c r="I570" s="21">
        <f t="shared" si="276"/>
        <v>1.1469983813214304</v>
      </c>
      <c r="J570" s="21">
        <f t="shared" si="276"/>
        <v>1.1152368516711626</v>
      </c>
      <c r="K570" s="21">
        <f t="shared" si="276"/>
        <v>1.1064106354501688</v>
      </c>
      <c r="L570" s="21">
        <f t="shared" si="276"/>
        <v>1.2567568324855591</v>
      </c>
      <c r="M570" s="21">
        <f t="shared" si="276"/>
        <v>1.1756191692755504</v>
      </c>
      <c r="N570" s="21">
        <f t="shared" si="276"/>
        <v>1.219122343541944</v>
      </c>
      <c r="O570" s="404">
        <f t="shared" si="276"/>
        <v>1.1802393292402433</v>
      </c>
      <c r="Q570" s="399">
        <v>1018</v>
      </c>
      <c r="R570" s="399" t="s">
        <v>27</v>
      </c>
      <c r="S570" s="21">
        <f t="shared" si="277"/>
        <v>1.2809825484366539</v>
      </c>
      <c r="T570" s="21">
        <f t="shared" si="277"/>
        <v>1.2310218529969748</v>
      </c>
      <c r="U570" s="21">
        <f t="shared" si="277"/>
        <v>1.2094818862357253</v>
      </c>
      <c r="V570" s="21">
        <f t="shared" si="277"/>
        <v>1.1935525006220455</v>
      </c>
      <c r="W570" s="21">
        <f t="shared" si="277"/>
        <v>1.1852267547783388</v>
      </c>
      <c r="X570" s="21">
        <f t="shared" si="277"/>
        <v>1.1933905029429439</v>
      </c>
      <c r="Y570" s="21">
        <f t="shared" si="277"/>
        <v>1.1861645399217351</v>
      </c>
      <c r="Z570" s="21">
        <f t="shared" si="277"/>
        <v>1.1763953379597119</v>
      </c>
      <c r="AA570" s="21">
        <f t="shared" si="277"/>
        <v>1.1682394345704046</v>
      </c>
      <c r="AB570" s="21">
        <f t="shared" si="277"/>
        <v>1.1768682653791243</v>
      </c>
      <c r="AC570" s="21">
        <f t="shared" si="277"/>
        <v>1.1767543665349753</v>
      </c>
      <c r="AD570" s="21">
        <f t="shared" si="277"/>
        <v>1.1802393292402433</v>
      </c>
    </row>
    <row r="571" spans="1:30" x14ac:dyDescent="0.2">
      <c r="A571" s="399">
        <v>1019</v>
      </c>
      <c r="B571" s="399" t="s">
        <v>28</v>
      </c>
      <c r="C571" s="21">
        <f t="shared" si="276"/>
        <v>0.63383616934265041</v>
      </c>
      <c r="D571" s="21">
        <f t="shared" si="276"/>
        <v>0.57971154014764936</v>
      </c>
      <c r="E571" s="21">
        <f t="shared" si="276"/>
        <v>0.61394909972299161</v>
      </c>
      <c r="F571" s="21">
        <f t="shared" si="276"/>
        <v>0.54958379827790094</v>
      </c>
      <c r="G571" s="21">
        <f t="shared" si="276"/>
        <v>0.52520124989443462</v>
      </c>
      <c r="H571" s="21">
        <f t="shared" si="276"/>
        <v>0.64423833786435736</v>
      </c>
      <c r="I571" s="21">
        <f t="shared" si="276"/>
        <v>0.59033614126032719</v>
      </c>
      <c r="J571" s="21">
        <f t="shared" si="276"/>
        <v>0.59646306347184164</v>
      </c>
      <c r="K571" s="21">
        <f t="shared" si="276"/>
        <v>0.58626999218988751</v>
      </c>
      <c r="L571" s="21">
        <f t="shared" si="276"/>
        <v>0.62755473695133346</v>
      </c>
      <c r="M571" s="21">
        <f t="shared" si="276"/>
        <v>0.6084532306051903</v>
      </c>
      <c r="N571" s="21">
        <f t="shared" si="276"/>
        <v>0.64196417439771192</v>
      </c>
      <c r="O571" s="404">
        <f t="shared" si="276"/>
        <v>0.59901901163686744</v>
      </c>
      <c r="Q571" s="399">
        <v>1019</v>
      </c>
      <c r="R571" s="399" t="s">
        <v>28</v>
      </c>
      <c r="S571" s="21">
        <f t="shared" si="277"/>
        <v>0.63383616934265041</v>
      </c>
      <c r="T571" s="21">
        <f t="shared" si="277"/>
        <v>0.60658606137655824</v>
      </c>
      <c r="U571" s="21">
        <f t="shared" si="277"/>
        <v>0.60907272493392894</v>
      </c>
      <c r="V571" s="21">
        <f t="shared" si="277"/>
        <v>0.59361473313397184</v>
      </c>
      <c r="W571" s="21">
        <f t="shared" si="277"/>
        <v>0.57966104672794172</v>
      </c>
      <c r="X571" s="21">
        <f t="shared" si="277"/>
        <v>0.59003299413855226</v>
      </c>
      <c r="Y571" s="21">
        <f t="shared" si="277"/>
        <v>0.59007891075674335</v>
      </c>
      <c r="Z571" s="21">
        <f t="shared" si="277"/>
        <v>0.59086587071098196</v>
      </c>
      <c r="AA571" s="21">
        <f t="shared" si="277"/>
        <v>0.5903490419056493</v>
      </c>
      <c r="AB571" s="21">
        <f t="shared" si="277"/>
        <v>0.59404817992674996</v>
      </c>
      <c r="AC571" s="21">
        <f t="shared" si="277"/>
        <v>0.59535752528070995</v>
      </c>
      <c r="AD571" s="21">
        <f t="shared" si="277"/>
        <v>0.59901901163686744</v>
      </c>
    </row>
    <row r="572" spans="1:30" x14ac:dyDescent="0.2">
      <c r="A572" s="399">
        <v>1020</v>
      </c>
      <c r="B572" s="399" t="s">
        <v>29</v>
      </c>
      <c r="C572" s="21">
        <f t="shared" si="276"/>
        <v>0.82810024761281331</v>
      </c>
      <c r="D572" s="21">
        <f t="shared" si="276"/>
        <v>0.79818998453007939</v>
      </c>
      <c r="E572" s="21">
        <f t="shared" si="276"/>
        <v>0.82785403750319664</v>
      </c>
      <c r="F572" s="21">
        <f t="shared" si="276"/>
        <v>0.78401253061836607</v>
      </c>
      <c r="G572" s="21">
        <f t="shared" si="276"/>
        <v>0.75251613323549382</v>
      </c>
      <c r="H572" s="21">
        <f t="shared" si="276"/>
        <v>0.88274012218618947</v>
      </c>
      <c r="I572" s="21">
        <f t="shared" si="276"/>
        <v>0.72458901166066603</v>
      </c>
      <c r="J572" s="21">
        <f t="shared" si="276"/>
        <v>0.80148049995365711</v>
      </c>
      <c r="K572" s="21">
        <f t="shared" si="276"/>
        <v>0.75677408828673609</v>
      </c>
      <c r="L572" s="21">
        <f t="shared" si="276"/>
        <v>0.8301973169786433</v>
      </c>
      <c r="M572" s="21">
        <f t="shared" si="276"/>
        <v>0.8314983716659734</v>
      </c>
      <c r="N572" s="21">
        <f t="shared" si="276"/>
        <v>0.80831636476265656</v>
      </c>
      <c r="O572" s="404">
        <f t="shared" si="276"/>
        <v>0.80102469250317931</v>
      </c>
      <c r="Q572" s="399">
        <v>1020</v>
      </c>
      <c r="R572" s="399" t="s">
        <v>29</v>
      </c>
      <c r="S572" s="21">
        <f t="shared" si="277"/>
        <v>0.82810024761281331</v>
      </c>
      <c r="T572" s="21">
        <f t="shared" si="277"/>
        <v>0.81297233001429481</v>
      </c>
      <c r="U572" s="21">
        <f t="shared" si="277"/>
        <v>0.81799062115065713</v>
      </c>
      <c r="V572" s="21">
        <f t="shared" si="277"/>
        <v>0.80918736174261718</v>
      </c>
      <c r="W572" s="21">
        <f t="shared" si="277"/>
        <v>0.79778768105945652</v>
      </c>
      <c r="X572" s="21">
        <f t="shared" si="277"/>
        <v>0.81127094434744162</v>
      </c>
      <c r="Y572" s="21">
        <f t="shared" si="277"/>
        <v>0.79790636825443584</v>
      </c>
      <c r="Z572" s="21">
        <f t="shared" si="277"/>
        <v>0.79835346066592616</v>
      </c>
      <c r="AA572" s="21">
        <f t="shared" si="277"/>
        <v>0.7935180837374437</v>
      </c>
      <c r="AB572" s="21">
        <f t="shared" si="277"/>
        <v>0.79720115902489264</v>
      </c>
      <c r="AC572" s="21">
        <f t="shared" si="277"/>
        <v>0.80034581992273035</v>
      </c>
      <c r="AD572" s="21">
        <f t="shared" si="277"/>
        <v>0.80102469250317931</v>
      </c>
    </row>
    <row r="573" spans="1:30" x14ac:dyDescent="0.2">
      <c r="A573" s="399">
        <v>1021</v>
      </c>
      <c r="B573" s="399" t="s">
        <v>30</v>
      </c>
      <c r="C573" s="21">
        <f t="shared" ref="C573:O583" si="278">+C416/(C49*10^6)</f>
        <v>1.2189384800965017</v>
      </c>
      <c r="D573" s="21">
        <f t="shared" si="278"/>
        <v>1.2050601464435147</v>
      </c>
      <c r="E573" s="21">
        <f t="shared" si="278"/>
        <v>1.1855970700480118</v>
      </c>
      <c r="F573" s="21">
        <f t="shared" si="278"/>
        <v>1.1056585287319312</v>
      </c>
      <c r="G573" s="21">
        <f t="shared" si="278"/>
        <v>1.1757185901298834</v>
      </c>
      <c r="H573" s="21">
        <f t="shared" si="278"/>
        <v>1.5130585726928956</v>
      </c>
      <c r="I573" s="21">
        <f t="shared" si="278"/>
        <v>1.3506858556883796</v>
      </c>
      <c r="J573" s="21">
        <f t="shared" si="278"/>
        <v>1.4376449395242823</v>
      </c>
      <c r="K573" s="21">
        <f t="shared" si="278"/>
        <v>1.3958554577135758</v>
      </c>
      <c r="L573" s="21">
        <f t="shared" si="278"/>
        <v>1.6155215570019978</v>
      </c>
      <c r="M573" s="21">
        <f t="shared" si="278"/>
        <v>1.955086693522927</v>
      </c>
      <c r="N573" s="21">
        <f t="shared" si="278"/>
        <v>1.4180312139284341</v>
      </c>
      <c r="O573" s="404">
        <f t="shared" si="278"/>
        <v>1.3789884235101948</v>
      </c>
      <c r="Q573" s="399">
        <v>1021</v>
      </c>
      <c r="R573" s="399" t="s">
        <v>30</v>
      </c>
      <c r="S573" s="21">
        <f t="shared" ref="S573:AD583" si="279">+S416/(S49*10^6)</f>
        <v>1.2189384800965017</v>
      </c>
      <c r="T573" s="21">
        <f t="shared" si="279"/>
        <v>1.2121010081489354</v>
      </c>
      <c r="U573" s="21">
        <f t="shared" si="279"/>
        <v>1.2029964265324677</v>
      </c>
      <c r="V573" s="21">
        <f t="shared" si="279"/>
        <v>1.1768251892252894</v>
      </c>
      <c r="W573" s="21">
        <f t="shared" si="279"/>
        <v>1.1766101834252163</v>
      </c>
      <c r="X573" s="21">
        <f t="shared" si="279"/>
        <v>1.2293218989434673</v>
      </c>
      <c r="Y573" s="21">
        <f t="shared" si="279"/>
        <v>1.247013413062751</v>
      </c>
      <c r="Z573" s="21">
        <f t="shared" si="279"/>
        <v>1.2713646858822738</v>
      </c>
      <c r="AA573" s="21">
        <f t="shared" si="279"/>
        <v>1.2868816800587572</v>
      </c>
      <c r="AB573" s="21">
        <f t="shared" si="279"/>
        <v>1.3184626855873833</v>
      </c>
      <c r="AC573" s="21">
        <f t="shared" si="279"/>
        <v>1.3753258113418669</v>
      </c>
      <c r="AD573" s="21">
        <f t="shared" si="279"/>
        <v>1.3789884235101948</v>
      </c>
    </row>
    <row r="574" spans="1:30" x14ac:dyDescent="0.2">
      <c r="A574" s="399">
        <v>1022</v>
      </c>
      <c r="B574" s="399" t="s">
        <v>31</v>
      </c>
      <c r="C574" s="21">
        <f t="shared" si="278"/>
        <v>0.63514300007899105</v>
      </c>
      <c r="D574" s="21">
        <f t="shared" si="278"/>
        <v>0.63570419258584931</v>
      </c>
      <c r="E574" s="21">
        <f t="shared" si="278"/>
        <v>0.65977970435212641</v>
      </c>
      <c r="F574" s="21">
        <f t="shared" si="278"/>
        <v>0.66680313303182603</v>
      </c>
      <c r="G574" s="21">
        <f t="shared" si="278"/>
        <v>0.63207469213774914</v>
      </c>
      <c r="H574" s="21">
        <f t="shared" si="278"/>
        <v>0.72188930738648249</v>
      </c>
      <c r="I574" s="21">
        <f t="shared" si="278"/>
        <v>0.63372412131757927</v>
      </c>
      <c r="J574" s="21">
        <f t="shared" si="278"/>
        <v>0.68314086795192774</v>
      </c>
      <c r="K574" s="21">
        <f t="shared" si="278"/>
        <v>0.64748931027632461</v>
      </c>
      <c r="L574" s="21">
        <f t="shared" si="278"/>
        <v>0.66862830881615132</v>
      </c>
      <c r="M574" s="21">
        <f t="shared" si="278"/>
        <v>0.67986847500317282</v>
      </c>
      <c r="N574" s="21">
        <f t="shared" si="278"/>
        <v>0.66633840115789511</v>
      </c>
      <c r="O574" s="404">
        <f t="shared" si="278"/>
        <v>0.66068169438409396</v>
      </c>
      <c r="Q574" s="399">
        <v>1022</v>
      </c>
      <c r="R574" s="399" t="s">
        <v>31</v>
      </c>
      <c r="S574" s="21">
        <f t="shared" si="279"/>
        <v>0.63514300007899105</v>
      </c>
      <c r="T574" s="21">
        <f t="shared" si="279"/>
        <v>0.63542926797807153</v>
      </c>
      <c r="U574" s="21">
        <f t="shared" si="279"/>
        <v>0.64361095670301938</v>
      </c>
      <c r="V574" s="21">
        <f t="shared" si="279"/>
        <v>0.64945554418033713</v>
      </c>
      <c r="W574" s="21">
        <f t="shared" si="279"/>
        <v>0.64592829757812309</v>
      </c>
      <c r="X574" s="21">
        <f t="shared" si="279"/>
        <v>0.6583357856582569</v>
      </c>
      <c r="Y574" s="21">
        <f t="shared" si="279"/>
        <v>0.65453431606295465</v>
      </c>
      <c r="Z574" s="21">
        <f t="shared" si="279"/>
        <v>0.65823874176298458</v>
      </c>
      <c r="AA574" s="21">
        <f t="shared" si="279"/>
        <v>0.65697716885091517</v>
      </c>
      <c r="AB574" s="21">
        <f t="shared" si="279"/>
        <v>0.65813787072910401</v>
      </c>
      <c r="AC574" s="21">
        <f t="shared" si="279"/>
        <v>0.66015630422979665</v>
      </c>
      <c r="AD574" s="21">
        <f t="shared" si="279"/>
        <v>0.66068169438409396</v>
      </c>
    </row>
    <row r="575" spans="1:30" x14ac:dyDescent="0.2">
      <c r="A575" s="399">
        <v>1023</v>
      </c>
      <c r="B575" s="399" t="s">
        <v>32</v>
      </c>
      <c r="C575" s="21">
        <f t="shared" si="278"/>
        <v>0.69888385635716599</v>
      </c>
      <c r="D575" s="21">
        <f t="shared" si="278"/>
        <v>0.65382713402651238</v>
      </c>
      <c r="E575" s="21">
        <f t="shared" si="278"/>
        <v>0.68394854360881774</v>
      </c>
      <c r="F575" s="21">
        <f t="shared" si="278"/>
        <v>0.64600142480269829</v>
      </c>
      <c r="G575" s="21">
        <f t="shared" si="278"/>
        <v>0.58140963684173119</v>
      </c>
      <c r="H575" s="21">
        <f t="shared" si="278"/>
        <v>0.6883669733727088</v>
      </c>
      <c r="I575" s="21">
        <f t="shared" si="278"/>
        <v>0.70463315141259397</v>
      </c>
      <c r="J575" s="21">
        <f t="shared" si="278"/>
        <v>0.70570471639397869</v>
      </c>
      <c r="K575" s="21">
        <f t="shared" si="278"/>
        <v>0.73681115557498522</v>
      </c>
      <c r="L575" s="21">
        <f t="shared" si="278"/>
        <v>0.76493188909165832</v>
      </c>
      <c r="M575" s="21">
        <f t="shared" si="278"/>
        <v>0.74757037020228956</v>
      </c>
      <c r="N575" s="21">
        <f t="shared" si="278"/>
        <v>0.71086082776674497</v>
      </c>
      <c r="O575" s="404">
        <f t="shared" si="278"/>
        <v>0.69400964325347281</v>
      </c>
      <c r="Q575" s="399">
        <v>1023</v>
      </c>
      <c r="R575" s="399" t="s">
        <v>32</v>
      </c>
      <c r="S575" s="21">
        <f t="shared" si="279"/>
        <v>0.69888385635716599</v>
      </c>
      <c r="T575" s="21">
        <f t="shared" si="279"/>
        <v>0.67586263973662275</v>
      </c>
      <c r="U575" s="21">
        <f t="shared" si="279"/>
        <v>0.67860686317075913</v>
      </c>
      <c r="V575" s="21">
        <f t="shared" si="279"/>
        <v>0.6699556389089889</v>
      </c>
      <c r="W575" s="21">
        <f t="shared" si="279"/>
        <v>0.65228332123750921</v>
      </c>
      <c r="X575" s="21">
        <f t="shared" si="279"/>
        <v>0.65813908907095064</v>
      </c>
      <c r="Y575" s="21">
        <f t="shared" si="279"/>
        <v>0.66512137531765925</v>
      </c>
      <c r="Z575" s="21">
        <f t="shared" si="279"/>
        <v>0.67070519472791212</v>
      </c>
      <c r="AA575" s="21">
        <f t="shared" si="279"/>
        <v>0.67828344457323198</v>
      </c>
      <c r="AB575" s="21">
        <f t="shared" si="279"/>
        <v>0.68680992384719386</v>
      </c>
      <c r="AC575" s="21">
        <f t="shared" si="279"/>
        <v>0.69243972819608213</v>
      </c>
      <c r="AD575" s="21">
        <f t="shared" si="279"/>
        <v>0.69400964325347281</v>
      </c>
    </row>
    <row r="576" spans="1:30" x14ac:dyDescent="0.2">
      <c r="A576" s="399">
        <v>1024</v>
      </c>
      <c r="B576" s="399" t="s">
        <v>33</v>
      </c>
      <c r="C576" s="21">
        <f t="shared" si="278"/>
        <v>0.65131913456471269</v>
      </c>
      <c r="D576" s="21">
        <f t="shared" si="278"/>
        <v>0.65975841985837513</v>
      </c>
      <c r="E576" s="21">
        <f t="shared" si="278"/>
        <v>0.64495828704285874</v>
      </c>
      <c r="F576" s="21">
        <f t="shared" si="278"/>
        <v>0.59878948756482098</v>
      </c>
      <c r="G576" s="21">
        <f t="shared" si="278"/>
        <v>0.56774648039515996</v>
      </c>
      <c r="H576" s="21">
        <f t="shared" si="278"/>
        <v>0.66663313412461922</v>
      </c>
      <c r="I576" s="21">
        <f t="shared" si="278"/>
        <v>0.58522429762412342</v>
      </c>
      <c r="J576" s="21">
        <f t="shared" si="278"/>
        <v>0.67484167453572552</v>
      </c>
      <c r="K576" s="21">
        <f t="shared" si="278"/>
        <v>0.5989504948378358</v>
      </c>
      <c r="L576" s="21">
        <f t="shared" si="278"/>
        <v>0.65308950648900377</v>
      </c>
      <c r="M576" s="21">
        <f t="shared" si="278"/>
        <v>0.64395028421192657</v>
      </c>
      <c r="N576" s="21">
        <f t="shared" si="278"/>
        <v>0.62136737548056642</v>
      </c>
      <c r="O576" s="404">
        <f t="shared" si="278"/>
        <v>0.62992485148445287</v>
      </c>
      <c r="Q576" s="399">
        <v>1024</v>
      </c>
      <c r="R576" s="399" t="s">
        <v>33</v>
      </c>
      <c r="S576" s="21">
        <f t="shared" si="279"/>
        <v>0.65131913456471269</v>
      </c>
      <c r="T576" s="21">
        <f t="shared" si="279"/>
        <v>0.65556490127299261</v>
      </c>
      <c r="U576" s="21">
        <f t="shared" si="279"/>
        <v>0.65197456222588845</v>
      </c>
      <c r="V576" s="21">
        <f t="shared" si="279"/>
        <v>0.63837180772075897</v>
      </c>
      <c r="W576" s="21">
        <f t="shared" si="279"/>
        <v>0.62409400933116932</v>
      </c>
      <c r="X576" s="21">
        <f t="shared" si="279"/>
        <v>0.63092467361474691</v>
      </c>
      <c r="Y576" s="21">
        <f t="shared" si="279"/>
        <v>0.6240588759577741</v>
      </c>
      <c r="Z576" s="21">
        <f t="shared" si="279"/>
        <v>0.63032353174974254</v>
      </c>
      <c r="AA576" s="21">
        <f t="shared" si="279"/>
        <v>0.62670441776171781</v>
      </c>
      <c r="AB576" s="21">
        <f t="shared" si="279"/>
        <v>0.62935714782779328</v>
      </c>
      <c r="AC576" s="21">
        <f t="shared" si="279"/>
        <v>0.63075584555204034</v>
      </c>
      <c r="AD576" s="21">
        <f t="shared" si="279"/>
        <v>0.62992485148445287</v>
      </c>
    </row>
    <row r="577" spans="1:30" x14ac:dyDescent="0.2">
      <c r="A577" s="399">
        <v>1025</v>
      </c>
      <c r="B577" s="399" t="s">
        <v>34</v>
      </c>
      <c r="C577" s="21">
        <f t="shared" si="278"/>
        <v>0.78520791241339194</v>
      </c>
      <c r="D577" s="21">
        <f t="shared" si="278"/>
        <v>0.78646121876461117</v>
      </c>
      <c r="E577" s="21">
        <f t="shared" si="278"/>
        <v>0.81208718259126589</v>
      </c>
      <c r="F577" s="21">
        <f t="shared" si="278"/>
        <v>0.8334744841479591</v>
      </c>
      <c r="G577" s="21">
        <f t="shared" si="278"/>
        <v>0.78709622094742437</v>
      </c>
      <c r="H577" s="21">
        <f t="shared" si="278"/>
        <v>0.90522774593983624</v>
      </c>
      <c r="I577" s="21">
        <f t="shared" si="278"/>
        <v>0.84512441325463594</v>
      </c>
      <c r="J577" s="21">
        <f t="shared" si="278"/>
        <v>1.047792109050425</v>
      </c>
      <c r="K577" s="21">
        <f t="shared" si="278"/>
        <v>1.0263182032839291</v>
      </c>
      <c r="L577" s="21">
        <f t="shared" si="278"/>
        <v>1.1134620085655167</v>
      </c>
      <c r="M577" s="21">
        <f t="shared" si="278"/>
        <v>0.75707961529995427</v>
      </c>
      <c r="N577" s="21">
        <f t="shared" si="278"/>
        <v>0.7664670387263095</v>
      </c>
      <c r="O577" s="404">
        <f t="shared" si="278"/>
        <v>0.87380841087856886</v>
      </c>
      <c r="Q577" s="399">
        <v>1025</v>
      </c>
      <c r="R577" s="399" t="s">
        <v>34</v>
      </c>
      <c r="S577" s="21">
        <f t="shared" si="279"/>
        <v>0.78520791241339194</v>
      </c>
      <c r="T577" s="21">
        <f t="shared" si="279"/>
        <v>0.78584018240905773</v>
      </c>
      <c r="U577" s="21">
        <f t="shared" si="279"/>
        <v>0.79491248709514795</v>
      </c>
      <c r="V577" s="21">
        <f t="shared" si="279"/>
        <v>0.80478072011188595</v>
      </c>
      <c r="W577" s="21">
        <f t="shared" si="279"/>
        <v>0.80114352439375458</v>
      </c>
      <c r="X577" s="21">
        <f t="shared" si="279"/>
        <v>0.81881230013128226</v>
      </c>
      <c r="Y577" s="21">
        <f t="shared" si="279"/>
        <v>0.82284634294061076</v>
      </c>
      <c r="Z577" s="21">
        <f t="shared" si="279"/>
        <v>0.85344477878764757</v>
      </c>
      <c r="AA577" s="21">
        <f t="shared" si="279"/>
        <v>0.8740834722948051</v>
      </c>
      <c r="AB577" s="21">
        <f t="shared" si="279"/>
        <v>0.89832053072285478</v>
      </c>
      <c r="AC577" s="21">
        <f t="shared" si="279"/>
        <v>0.88374175180300296</v>
      </c>
      <c r="AD577" s="21">
        <f t="shared" si="279"/>
        <v>0.87380841087856886</v>
      </c>
    </row>
    <row r="578" spans="1:30" x14ac:dyDescent="0.2">
      <c r="A578" s="399">
        <v>1026</v>
      </c>
      <c r="B578" s="399" t="s">
        <v>35</v>
      </c>
      <c r="C578" s="21">
        <f t="shared" si="278"/>
        <v>0.67604096454170037</v>
      </c>
      <c r="D578" s="21">
        <f t="shared" si="278"/>
        <v>0.65319719814792832</v>
      </c>
      <c r="E578" s="21">
        <f t="shared" si="278"/>
        <v>0.67238241141386967</v>
      </c>
      <c r="F578" s="21">
        <f t="shared" si="278"/>
        <v>0.66914065369078224</v>
      </c>
      <c r="G578" s="21">
        <f t="shared" si="278"/>
        <v>0.5948310096153846</v>
      </c>
      <c r="H578" s="21">
        <f t="shared" si="278"/>
        <v>0.66759634176898019</v>
      </c>
      <c r="I578" s="21">
        <f t="shared" si="278"/>
        <v>0.61148431196772746</v>
      </c>
      <c r="J578" s="21">
        <f t="shared" si="278"/>
        <v>0.67536867305061554</v>
      </c>
      <c r="K578" s="21">
        <f t="shared" si="278"/>
        <v>0.58744762883948087</v>
      </c>
      <c r="L578" s="21">
        <f t="shared" si="278"/>
        <v>0.62666124661246614</v>
      </c>
      <c r="M578" s="21">
        <f t="shared" si="278"/>
        <v>0.63668675950945752</v>
      </c>
      <c r="N578" s="21">
        <f t="shared" si="278"/>
        <v>0.60845476201177584</v>
      </c>
      <c r="O578" s="404">
        <f t="shared" si="278"/>
        <v>0.63930378857170367</v>
      </c>
      <c r="Q578" s="399">
        <v>1026</v>
      </c>
      <c r="R578" s="399" t="s">
        <v>35</v>
      </c>
      <c r="S578" s="21">
        <f t="shared" si="279"/>
        <v>0.67604096454170037</v>
      </c>
      <c r="T578" s="21">
        <f t="shared" si="279"/>
        <v>0.66462165723035305</v>
      </c>
      <c r="U578" s="21">
        <f t="shared" si="279"/>
        <v>0.66723426033825717</v>
      </c>
      <c r="V578" s="21">
        <f t="shared" si="279"/>
        <v>0.66772119691391318</v>
      </c>
      <c r="W578" s="21">
        <f t="shared" si="279"/>
        <v>0.65342981166223635</v>
      </c>
      <c r="X578" s="21">
        <f t="shared" si="279"/>
        <v>0.65567267793813111</v>
      </c>
      <c r="Y578" s="21">
        <f t="shared" si="279"/>
        <v>0.64902734056393285</v>
      </c>
      <c r="Z578" s="21">
        <f t="shared" si="279"/>
        <v>0.65241976497671483</v>
      </c>
      <c r="AA578" s="21">
        <f t="shared" si="279"/>
        <v>0.64458682807916368</v>
      </c>
      <c r="AB578" s="21">
        <f t="shared" si="279"/>
        <v>0.64274744628390279</v>
      </c>
      <c r="AC578" s="21">
        <f t="shared" si="279"/>
        <v>0.64219477830873151</v>
      </c>
      <c r="AD578" s="21">
        <f t="shared" si="279"/>
        <v>0.63930378857170367</v>
      </c>
    </row>
    <row r="579" spans="1:30" x14ac:dyDescent="0.2">
      <c r="A579" s="399">
        <v>1027</v>
      </c>
      <c r="B579" s="399" t="s">
        <v>36</v>
      </c>
      <c r="C579" s="21">
        <f t="shared" si="278"/>
        <v>0.94378964257063902</v>
      </c>
      <c r="D579" s="21">
        <f t="shared" si="278"/>
        <v>0.8972742997804537</v>
      </c>
      <c r="E579" s="21">
        <f t="shared" si="278"/>
        <v>0.92927064681707339</v>
      </c>
      <c r="F579" s="21">
        <f t="shared" si="278"/>
        <v>0.97238676145475511</v>
      </c>
      <c r="G579" s="21">
        <f t="shared" si="278"/>
        <v>0.89932477250077603</v>
      </c>
      <c r="H579" s="21">
        <f t="shared" si="278"/>
        <v>1.0690130437542502</v>
      </c>
      <c r="I579" s="21">
        <f t="shared" si="278"/>
        <v>0.97777335332146542</v>
      </c>
      <c r="J579" s="21">
        <f t="shared" si="278"/>
        <v>0.91381443149743069</v>
      </c>
      <c r="K579" s="21">
        <f t="shared" si="278"/>
        <v>0.89429067498425097</v>
      </c>
      <c r="L579" s="21">
        <f t="shared" si="278"/>
        <v>0.99908535871401571</v>
      </c>
      <c r="M579" s="21">
        <f t="shared" si="278"/>
        <v>0.91481904341381104</v>
      </c>
      <c r="N579" s="21">
        <f t="shared" si="278"/>
        <v>0.96714700035845802</v>
      </c>
      <c r="O579" s="404">
        <f t="shared" si="278"/>
        <v>0.94699128488232753</v>
      </c>
      <c r="Q579" s="399">
        <v>1027</v>
      </c>
      <c r="R579" s="399" t="s">
        <v>36</v>
      </c>
      <c r="S579" s="21">
        <f t="shared" si="279"/>
        <v>0.94378964257063902</v>
      </c>
      <c r="T579" s="21">
        <f t="shared" si="279"/>
        <v>0.91972569029160478</v>
      </c>
      <c r="U579" s="21">
        <f t="shared" si="279"/>
        <v>0.92292668420450663</v>
      </c>
      <c r="V579" s="21">
        <f t="shared" si="279"/>
        <v>0.93606556151572384</v>
      </c>
      <c r="W579" s="21">
        <f t="shared" si="279"/>
        <v>0.92855238560287434</v>
      </c>
      <c r="X579" s="21">
        <f t="shared" si="279"/>
        <v>0.95103077262500135</v>
      </c>
      <c r="Y579" s="21">
        <f t="shared" si="279"/>
        <v>0.9551044777227119</v>
      </c>
      <c r="Z579" s="21">
        <f t="shared" si="279"/>
        <v>0.94927674830788822</v>
      </c>
      <c r="AA579" s="21">
        <f t="shared" si="279"/>
        <v>0.94282356548506441</v>
      </c>
      <c r="AB579" s="21">
        <f t="shared" si="279"/>
        <v>0.94829854353973997</v>
      </c>
      <c r="AC579" s="21">
        <f t="shared" si="279"/>
        <v>0.94516608215197628</v>
      </c>
      <c r="AD579" s="21">
        <f t="shared" si="279"/>
        <v>0.94699128488232753</v>
      </c>
    </row>
    <row r="580" spans="1:30" x14ac:dyDescent="0.2">
      <c r="A580" s="399">
        <v>1028</v>
      </c>
      <c r="B580" s="399" t="s">
        <v>37</v>
      </c>
      <c r="C580" s="21">
        <f t="shared" si="278"/>
        <v>1.2039546907166576</v>
      </c>
      <c r="D580" s="21">
        <f t="shared" si="278"/>
        <v>1.1270940481111802</v>
      </c>
      <c r="E580" s="21">
        <f t="shared" si="278"/>
        <v>1.1234581547773124</v>
      </c>
      <c r="F580" s="21">
        <f t="shared" si="278"/>
        <v>1.1541611228645152</v>
      </c>
      <c r="G580" s="21">
        <f t="shared" si="278"/>
        <v>1.0613403923991578</v>
      </c>
      <c r="H580" s="21">
        <f t="shared" si="278"/>
        <v>1.2095950838633154</v>
      </c>
      <c r="I580" s="21">
        <f t="shared" si="278"/>
        <v>1.0617470523003845</v>
      </c>
      <c r="J580" s="21">
        <f t="shared" si="278"/>
        <v>1.1352840065865326</v>
      </c>
      <c r="K580" s="21">
        <f t="shared" si="278"/>
        <v>1.0549199444940831</v>
      </c>
      <c r="L580" s="21">
        <f t="shared" si="278"/>
        <v>1.1491561997077266</v>
      </c>
      <c r="M580" s="21">
        <f t="shared" si="278"/>
        <v>1.1100317236202459</v>
      </c>
      <c r="N580" s="21">
        <f t="shared" si="278"/>
        <v>0.92431031364179006</v>
      </c>
      <c r="O580" s="404">
        <f t="shared" si="278"/>
        <v>1.1081796096976118</v>
      </c>
      <c r="Q580" s="399">
        <v>1028</v>
      </c>
      <c r="R580" s="399" t="s">
        <v>37</v>
      </c>
      <c r="S580" s="21">
        <f t="shared" si="279"/>
        <v>1.2039546907166576</v>
      </c>
      <c r="T580" s="21">
        <f t="shared" si="279"/>
        <v>1.1657186319666188</v>
      </c>
      <c r="U580" s="21">
        <f t="shared" si="279"/>
        <v>1.1517971237850411</v>
      </c>
      <c r="V580" s="21">
        <f t="shared" si="279"/>
        <v>1.1524026308103001</v>
      </c>
      <c r="W580" s="21">
        <f t="shared" si="279"/>
        <v>1.134282819057751</v>
      </c>
      <c r="X580" s="21">
        <f t="shared" si="279"/>
        <v>1.1463838230896557</v>
      </c>
      <c r="Y580" s="21">
        <f t="shared" si="279"/>
        <v>1.1334196514432993</v>
      </c>
      <c r="Z580" s="21">
        <f t="shared" si="279"/>
        <v>1.1336601463024043</v>
      </c>
      <c r="AA580" s="21">
        <f t="shared" si="279"/>
        <v>1.1242846728936795</v>
      </c>
      <c r="AB580" s="21">
        <f t="shared" si="279"/>
        <v>1.1267686864211202</v>
      </c>
      <c r="AC580" s="21">
        <f t="shared" si="279"/>
        <v>1.1252006571502484</v>
      </c>
      <c r="AD580" s="21">
        <f t="shared" si="279"/>
        <v>1.1081796096976118</v>
      </c>
    </row>
    <row r="581" spans="1:30" x14ac:dyDescent="0.2">
      <c r="A581" s="399">
        <v>1029</v>
      </c>
      <c r="B581" s="399" t="s">
        <v>38</v>
      </c>
      <c r="C581" s="21">
        <f t="shared" si="278"/>
        <v>0.11657347868670953</v>
      </c>
      <c r="D581" s="21">
        <f t="shared" si="278"/>
        <v>0.10947706660794011</v>
      </c>
      <c r="E581" s="21">
        <f t="shared" si="278"/>
        <v>0.11758526850507983</v>
      </c>
      <c r="F581" s="21">
        <f t="shared" si="278"/>
        <v>0.11229041916167666</v>
      </c>
      <c r="G581" s="21">
        <f t="shared" si="278"/>
        <v>9.9677375783888078E-2</v>
      </c>
      <c r="H581" s="21">
        <f t="shared" si="278"/>
        <v>0.10949270959902795</v>
      </c>
      <c r="I581" s="21">
        <f t="shared" si="278"/>
        <v>0.10863151180895567</v>
      </c>
      <c r="J581" s="21">
        <f t="shared" si="278"/>
        <v>0.1138835290442325</v>
      </c>
      <c r="K581" s="21">
        <f t="shared" si="278"/>
        <v>0.10348299344701628</v>
      </c>
      <c r="L581" s="21">
        <f t="shared" si="278"/>
        <v>0.11212059647323366</v>
      </c>
      <c r="M581" s="21">
        <f t="shared" si="278"/>
        <v>0.10364817273829455</v>
      </c>
      <c r="N581" s="21">
        <f t="shared" si="278"/>
        <v>0.12183913827067354</v>
      </c>
      <c r="O581" s="404">
        <f t="shared" si="278"/>
        <v>0.11055974211519159</v>
      </c>
      <c r="Q581" s="399">
        <v>1029</v>
      </c>
      <c r="R581" s="399" t="s">
        <v>38</v>
      </c>
      <c r="S581" s="21">
        <f t="shared" si="279"/>
        <v>0.11657347868670953</v>
      </c>
      <c r="T581" s="21">
        <f t="shared" si="279"/>
        <v>0.11291606046535624</v>
      </c>
      <c r="U581" s="21">
        <f t="shared" si="279"/>
        <v>0.11449690492277663</v>
      </c>
      <c r="V581" s="21">
        <f t="shared" si="279"/>
        <v>0.11392359023838268</v>
      </c>
      <c r="W581" s="21">
        <f t="shared" si="279"/>
        <v>0.11096779617589596</v>
      </c>
      <c r="X581" s="21">
        <f t="shared" si="279"/>
        <v>0.11072431843403614</v>
      </c>
      <c r="Y581" s="21">
        <f t="shared" si="279"/>
        <v>0.11040780659969186</v>
      </c>
      <c r="Z581" s="21">
        <f t="shared" si="279"/>
        <v>0.11087264800141561</v>
      </c>
      <c r="AA581" s="21">
        <f t="shared" si="279"/>
        <v>0.11000006502415646</v>
      </c>
      <c r="AB581" s="21">
        <f t="shared" si="279"/>
        <v>0.11021001240076943</v>
      </c>
      <c r="AC581" s="21">
        <f t="shared" si="279"/>
        <v>0.10960548057897834</v>
      </c>
      <c r="AD581" s="21">
        <f t="shared" si="279"/>
        <v>0.11055974211519159</v>
      </c>
    </row>
    <row r="582" spans="1:30" x14ac:dyDescent="0.2">
      <c r="A582" s="400">
        <v>1030</v>
      </c>
      <c r="B582" s="400" t="s">
        <v>18</v>
      </c>
      <c r="C582" s="23">
        <f t="shared" si="278"/>
        <v>0.66099600134753123</v>
      </c>
      <c r="D582" s="23">
        <f t="shared" si="278"/>
        <v>0.5965297657546188</v>
      </c>
      <c r="E582" s="23">
        <f t="shared" si="278"/>
        <v>0.64174597635366215</v>
      </c>
      <c r="F582" s="23">
        <f t="shared" si="278"/>
        <v>0.62043914278474943</v>
      </c>
      <c r="G582" s="23">
        <f t="shared" si="278"/>
        <v>0.57968721692332281</v>
      </c>
      <c r="H582" s="23">
        <f t="shared" si="278"/>
        <v>0.67114920194309513</v>
      </c>
      <c r="I582" s="23">
        <f t="shared" si="278"/>
        <v>0.59909117456609229</v>
      </c>
      <c r="J582" s="23">
        <f t="shared" si="278"/>
        <v>0.5857108831300939</v>
      </c>
      <c r="K582" s="23">
        <f t="shared" si="278"/>
        <v>0.57420255319148938</v>
      </c>
      <c r="L582" s="23">
        <f t="shared" si="278"/>
        <v>0.64269283445111192</v>
      </c>
      <c r="M582" s="23">
        <f t="shared" si="278"/>
        <v>0.60236489594890807</v>
      </c>
      <c r="N582" s="23">
        <f t="shared" si="278"/>
        <v>0.5857782961295398</v>
      </c>
      <c r="O582" s="405">
        <f t="shared" si="278"/>
        <v>0.61239463348941514</v>
      </c>
      <c r="Q582" s="400">
        <v>1030</v>
      </c>
      <c r="R582" s="400" t="s">
        <v>18</v>
      </c>
      <c r="S582" s="23">
        <f t="shared" si="279"/>
        <v>0.66099600134753123</v>
      </c>
      <c r="T582" s="23">
        <f t="shared" si="279"/>
        <v>0.62810409268625134</v>
      </c>
      <c r="U582" s="23">
        <f t="shared" si="279"/>
        <v>0.632735056910261</v>
      </c>
      <c r="V582" s="23">
        <f t="shared" si="279"/>
        <v>0.62951139951262336</v>
      </c>
      <c r="W582" s="23">
        <f t="shared" si="279"/>
        <v>0.61915328353951515</v>
      </c>
      <c r="X582" s="23">
        <f t="shared" si="279"/>
        <v>0.62780248372924163</v>
      </c>
      <c r="Y582" s="23">
        <f t="shared" si="279"/>
        <v>0.62338495799960936</v>
      </c>
      <c r="Z582" s="23">
        <f t="shared" si="279"/>
        <v>0.61825940784221722</v>
      </c>
      <c r="AA582" s="23">
        <f t="shared" si="279"/>
        <v>0.61322889102178846</v>
      </c>
      <c r="AB582" s="23">
        <f t="shared" si="279"/>
        <v>0.61604997086700064</v>
      </c>
      <c r="AC582" s="23">
        <f t="shared" si="279"/>
        <v>0.61480686858804567</v>
      </c>
      <c r="AD582" s="23">
        <f t="shared" si="279"/>
        <v>0.61239463348941514</v>
      </c>
    </row>
    <row r="583" spans="1:30" x14ac:dyDescent="0.2">
      <c r="A583" s="401">
        <v>10300</v>
      </c>
      <c r="B583" s="401" t="s">
        <v>149</v>
      </c>
      <c r="C583" s="406">
        <f>+C426/(C59*10^6)</f>
        <v>1.0215723030172292</v>
      </c>
      <c r="D583" s="406">
        <f t="shared" si="278"/>
        <v>0.93830737436528389</v>
      </c>
      <c r="E583" s="406">
        <f t="shared" si="278"/>
        <v>0.99101700876838417</v>
      </c>
      <c r="F583" s="406">
        <f t="shared" si="278"/>
        <v>0.96068513789021193</v>
      </c>
      <c r="G583" s="406">
        <f t="shared" si="278"/>
        <v>0.86739098843803086</v>
      </c>
      <c r="H583" s="406">
        <f t="shared" si="278"/>
        <v>1.0016203290213319</v>
      </c>
      <c r="I583" s="406">
        <f t="shared" si="278"/>
        <v>0.8958648039384377</v>
      </c>
      <c r="J583" s="406">
        <f t="shared" si="278"/>
        <v>0.9411957144575136</v>
      </c>
      <c r="K583" s="406">
        <f t="shared" si="278"/>
        <v>0.92927178453092119</v>
      </c>
      <c r="L583" s="406">
        <f t="shared" si="278"/>
        <v>1.000299873553433</v>
      </c>
      <c r="M583" s="406">
        <f t="shared" si="278"/>
        <v>0.96181226688370092</v>
      </c>
      <c r="N583" s="406">
        <f t="shared" si="278"/>
        <v>0.93687660873269052</v>
      </c>
      <c r="O583" s="406">
        <f t="shared" si="278"/>
        <v>0.952716232454624</v>
      </c>
      <c r="Q583" s="401">
        <v>10300</v>
      </c>
      <c r="R583" s="401" t="s">
        <v>149</v>
      </c>
      <c r="S583" s="406">
        <f>+S426/(S59*10^6)</f>
        <v>1.0215723030172292</v>
      </c>
      <c r="T583" s="406">
        <f t="shared" si="279"/>
        <v>0.97867928502622592</v>
      </c>
      <c r="U583" s="406">
        <f t="shared" si="279"/>
        <v>0.98279317548496969</v>
      </c>
      <c r="V583" s="406">
        <f t="shared" si="279"/>
        <v>0.97713987903979238</v>
      </c>
      <c r="W583" s="406">
        <f t="shared" si="279"/>
        <v>0.95485270464456851</v>
      </c>
      <c r="X583" s="406">
        <f t="shared" si="279"/>
        <v>0.96250314030146888</v>
      </c>
      <c r="Y583" s="406">
        <f t="shared" si="279"/>
        <v>0.95224524767090191</v>
      </c>
      <c r="Z583" s="406">
        <f t="shared" si="279"/>
        <v>0.950806104438633</v>
      </c>
      <c r="AA583" s="406">
        <f t="shared" si="279"/>
        <v>0.94834518836235904</v>
      </c>
      <c r="AB583" s="406">
        <f t="shared" si="279"/>
        <v>0.95339677935954026</v>
      </c>
      <c r="AC583" s="406">
        <f t="shared" si="279"/>
        <v>0.9541624592528174</v>
      </c>
      <c r="AD583" s="406">
        <f t="shared" si="279"/>
        <v>0.95271623245462378</v>
      </c>
    </row>
    <row r="585" spans="1:30" x14ac:dyDescent="0.2">
      <c r="A585" s="397" t="s">
        <v>144</v>
      </c>
      <c r="B585" s="397" t="s">
        <v>164</v>
      </c>
      <c r="C585" s="397" t="s">
        <v>0</v>
      </c>
      <c r="D585" s="397" t="s">
        <v>1</v>
      </c>
      <c r="E585" s="397" t="s">
        <v>2</v>
      </c>
      <c r="F585" s="397" t="s">
        <v>3</v>
      </c>
      <c r="G585" s="397" t="s">
        <v>4</v>
      </c>
      <c r="H585" s="397" t="s">
        <v>5</v>
      </c>
      <c r="I585" s="397" t="s">
        <v>6</v>
      </c>
      <c r="J585" s="397" t="s">
        <v>7</v>
      </c>
      <c r="K585" s="397" t="s">
        <v>8</v>
      </c>
      <c r="L585" s="397" t="s">
        <v>9</v>
      </c>
      <c r="M585" s="397" t="s">
        <v>10</v>
      </c>
      <c r="N585" s="397" t="s">
        <v>11</v>
      </c>
      <c r="O585" s="397" t="s">
        <v>55</v>
      </c>
      <c r="Q585" s="397" t="s">
        <v>73</v>
      </c>
      <c r="R585" s="397" t="s">
        <v>164</v>
      </c>
      <c r="S585" s="397" t="s">
        <v>74</v>
      </c>
      <c r="T585" s="397" t="s">
        <v>75</v>
      </c>
      <c r="U585" s="397" t="s">
        <v>76</v>
      </c>
      <c r="V585" s="397" t="s">
        <v>77</v>
      </c>
      <c r="W585" s="397" t="s">
        <v>78</v>
      </c>
      <c r="X585" s="397" t="s">
        <v>79</v>
      </c>
      <c r="Y585" s="397" t="s">
        <v>80</v>
      </c>
      <c r="Z585" s="397" t="s">
        <v>81</v>
      </c>
      <c r="AA585" s="397" t="s">
        <v>82</v>
      </c>
      <c r="AB585" s="397" t="s">
        <v>83</v>
      </c>
      <c r="AC585" s="397" t="s">
        <v>84</v>
      </c>
      <c r="AD585" s="397" t="s">
        <v>85</v>
      </c>
    </row>
    <row r="586" spans="1:30" x14ac:dyDescent="0.2">
      <c r="A586" s="398"/>
      <c r="B586" s="398" t="s">
        <v>46</v>
      </c>
      <c r="C586" s="387"/>
      <c r="D586" s="387"/>
      <c r="E586" s="387"/>
      <c r="F586" s="387"/>
      <c r="G586" s="387"/>
      <c r="H586" s="387"/>
      <c r="I586" s="387"/>
      <c r="J586" s="387"/>
      <c r="K586" s="387"/>
      <c r="L586" s="387"/>
      <c r="M586" s="387"/>
      <c r="N586" s="387"/>
      <c r="O586" s="402"/>
      <c r="Q586" s="398"/>
      <c r="R586" s="398" t="s">
        <v>46</v>
      </c>
      <c r="S586" s="387"/>
      <c r="T586" s="387"/>
      <c r="U586" s="387"/>
      <c r="V586" s="387"/>
      <c r="W586" s="387"/>
      <c r="X586" s="387"/>
      <c r="Y586" s="387"/>
      <c r="Z586" s="387"/>
      <c r="AA586" s="387"/>
      <c r="AB586" s="387"/>
      <c r="AC586" s="387"/>
      <c r="AD586" s="387"/>
    </row>
    <row r="587" spans="1:30" x14ac:dyDescent="0.2">
      <c r="A587" s="399">
        <v>1004</v>
      </c>
      <c r="B587" s="399" t="s">
        <v>94</v>
      </c>
      <c r="C587" s="21">
        <f>+C430/(C32*10^6)</f>
        <v>1.1350634983832783E-2</v>
      </c>
      <c r="D587" s="21">
        <f t="shared" ref="D587:O587" si="280">+D430/(D32*10^6)</f>
        <v>7.7845185066412201E-3</v>
      </c>
      <c r="E587" s="21">
        <f t="shared" si="280"/>
        <v>9.8619090360316936E-3</v>
      </c>
      <c r="F587" s="21">
        <f t="shared" si="280"/>
        <v>7.7170327426844838E-3</v>
      </c>
      <c r="G587" s="21">
        <f t="shared" si="280"/>
        <v>6.1889959737879046E-3</v>
      </c>
      <c r="H587" s="21">
        <f t="shared" si="280"/>
        <v>1.0700477537066615E-2</v>
      </c>
      <c r="I587" s="21">
        <f t="shared" si="280"/>
        <v>7.9005152829120413E-3</v>
      </c>
      <c r="J587" s="21">
        <f t="shared" si="280"/>
        <v>1.0063316994149647E-2</v>
      </c>
      <c r="K587" s="21">
        <f t="shared" si="280"/>
        <v>1.0044678154819284E-2</v>
      </c>
      <c r="L587" s="21">
        <f t="shared" si="280"/>
        <v>1.1111951980481274E-2</v>
      </c>
      <c r="M587" s="21">
        <f t="shared" si="280"/>
        <v>9.3814061704436125E-3</v>
      </c>
      <c r="N587" s="21">
        <f t="shared" si="280"/>
        <v>1.1183758280643524E-2</v>
      </c>
      <c r="O587" s="404">
        <f t="shared" si="280"/>
        <v>9.403708513268421E-3</v>
      </c>
      <c r="Q587" s="399">
        <v>1004</v>
      </c>
      <c r="R587" s="399" t="s">
        <v>94</v>
      </c>
      <c r="S587" s="21">
        <f>+S430/(S32*10^6)</f>
        <v>1.1350634983832783E-2</v>
      </c>
      <c r="T587" s="21">
        <f t="shared" ref="T587:AD587" si="281">+T430/(T32*10^6)</f>
        <v>9.4716999340107855E-3</v>
      </c>
      <c r="U587" s="21">
        <f t="shared" si="281"/>
        <v>9.5997443942318645E-3</v>
      </c>
      <c r="V587" s="21">
        <f t="shared" si="281"/>
        <v>9.1260093496561782E-3</v>
      </c>
      <c r="W587" s="21">
        <f t="shared" si="281"/>
        <v>8.5319890226334995E-3</v>
      </c>
      <c r="X587" s="21">
        <f t="shared" si="281"/>
        <v>8.8885322650040424E-3</v>
      </c>
      <c r="Y587" s="21">
        <f t="shared" si="281"/>
        <v>8.7356465986313976E-3</v>
      </c>
      <c r="Z587" s="21">
        <f t="shared" si="281"/>
        <v>8.9037001321888524E-3</v>
      </c>
      <c r="AA587" s="21">
        <f t="shared" si="281"/>
        <v>9.0309525441735899E-3</v>
      </c>
      <c r="AB587" s="21">
        <f t="shared" si="281"/>
        <v>9.2285252720609688E-3</v>
      </c>
      <c r="AC587" s="21">
        <f t="shared" si="281"/>
        <v>9.2421578225787629E-3</v>
      </c>
      <c r="AD587" s="21">
        <f t="shared" si="281"/>
        <v>9.403708513268421E-3</v>
      </c>
    </row>
    <row r="588" spans="1:30" x14ac:dyDescent="0.2">
      <c r="A588" s="399">
        <v>1005</v>
      </c>
      <c r="B588" s="399" t="s">
        <v>13</v>
      </c>
      <c r="C588" s="21">
        <f t="shared" ref="C588:O603" si="282">+C431/(C33*10^6)</f>
        <v>0.11085504409420216</v>
      </c>
      <c r="D588" s="21">
        <f t="shared" si="282"/>
        <v>8.3221324911046252E-2</v>
      </c>
      <c r="E588" s="21">
        <f t="shared" si="282"/>
        <v>6.0539403294356461E-2</v>
      </c>
      <c r="F588" s="21">
        <f t="shared" si="282"/>
        <v>4.1108725922487821E-2</v>
      </c>
      <c r="G588" s="21">
        <f t="shared" si="282"/>
        <v>5.4843083762756387E-2</v>
      </c>
      <c r="H588" s="21">
        <f t="shared" si="282"/>
        <v>9.7285549404331081E-2</v>
      </c>
      <c r="I588" s="21">
        <f t="shared" si="282"/>
        <v>8.1815302491103206E-2</v>
      </c>
      <c r="J588" s="21">
        <f t="shared" si="282"/>
        <v>8.8436251454002926E-2</v>
      </c>
      <c r="K588" s="21">
        <f t="shared" si="282"/>
        <v>8.6937561942517338E-2</v>
      </c>
      <c r="L588" s="21">
        <f t="shared" si="282"/>
        <v>0.10599523394114768</v>
      </c>
      <c r="M588" s="21">
        <f t="shared" si="282"/>
        <v>7.6905473419314252E-2</v>
      </c>
      <c r="N588" s="21">
        <f t="shared" si="282"/>
        <v>9.9676017384433033E-2</v>
      </c>
      <c r="O588" s="404">
        <f t="shared" si="282"/>
        <v>8.2321040827810318E-2</v>
      </c>
      <c r="Q588" s="399">
        <v>1005</v>
      </c>
      <c r="R588" s="399" t="s">
        <v>13</v>
      </c>
      <c r="S588" s="21">
        <f t="shared" ref="S588:AD603" si="283">+S431/(S33*10^6)</f>
        <v>0.11085504409420216</v>
      </c>
      <c r="T588" s="21">
        <f t="shared" si="283"/>
        <v>9.6972554454252402E-2</v>
      </c>
      <c r="U588" s="21">
        <f t="shared" si="283"/>
        <v>8.5241026199684086E-2</v>
      </c>
      <c r="V588" s="21">
        <f t="shared" si="283"/>
        <v>7.3749471245845508E-2</v>
      </c>
      <c r="W588" s="21">
        <f t="shared" si="283"/>
        <v>6.9977949327797162E-2</v>
      </c>
      <c r="X588" s="21">
        <f t="shared" si="283"/>
        <v>7.4643764372426341E-2</v>
      </c>
      <c r="Y588" s="21">
        <f t="shared" si="283"/>
        <v>7.5777862818810063E-2</v>
      </c>
      <c r="Z588" s="21">
        <f t="shared" si="283"/>
        <v>7.7588515154218801E-2</v>
      </c>
      <c r="AA588" s="21">
        <f t="shared" si="283"/>
        <v>7.8656392840360551E-2</v>
      </c>
      <c r="AB588" s="21">
        <f t="shared" si="283"/>
        <v>8.1150473912950646E-2</v>
      </c>
      <c r="AC588" s="21">
        <f t="shared" si="283"/>
        <v>8.0769022848087499E-2</v>
      </c>
      <c r="AD588" s="21">
        <f t="shared" si="283"/>
        <v>8.2321040827810318E-2</v>
      </c>
    </row>
    <row r="589" spans="1:30" x14ac:dyDescent="0.2">
      <c r="A589" s="399">
        <v>1006</v>
      </c>
      <c r="B589" s="399" t="s">
        <v>14</v>
      </c>
      <c r="C589" s="21">
        <f t="shared" si="282"/>
        <v>3.3057774559279461E-2</v>
      </c>
      <c r="D589" s="21">
        <f t="shared" si="282"/>
        <v>2.5676061706704754E-2</v>
      </c>
      <c r="E589" s="21">
        <f t="shared" si="282"/>
        <v>2.5104015140448303E-2</v>
      </c>
      <c r="F589" s="21">
        <f t="shared" si="282"/>
        <v>1.6837083163672776E-2</v>
      </c>
      <c r="G589" s="21">
        <f t="shared" si="282"/>
        <v>1.8565891014807899E-2</v>
      </c>
      <c r="H589" s="21">
        <f t="shared" si="282"/>
        <v>3.0736049982860381E-2</v>
      </c>
      <c r="I589" s="21">
        <f t="shared" si="282"/>
        <v>2.7524262296298767E-2</v>
      </c>
      <c r="J589" s="21">
        <f t="shared" si="282"/>
        <v>3.3279837437348622E-2</v>
      </c>
      <c r="K589" s="21">
        <f t="shared" si="282"/>
        <v>3.6660831492395664E-2</v>
      </c>
      <c r="L589" s="21">
        <f t="shared" si="282"/>
        <v>3.7004720261483361E-2</v>
      </c>
      <c r="M589" s="21">
        <f t="shared" si="282"/>
        <v>2.9892206101590057E-2</v>
      </c>
      <c r="N589" s="21">
        <f t="shared" si="282"/>
        <v>2.3604144811492433E-2</v>
      </c>
      <c r="O589" s="404">
        <f t="shared" si="282"/>
        <v>2.8152796663635335E-2</v>
      </c>
      <c r="Q589" s="399">
        <v>1006</v>
      </c>
      <c r="R589" s="399" t="s">
        <v>14</v>
      </c>
      <c r="S589" s="21">
        <f t="shared" si="283"/>
        <v>3.3057774559279461E-2</v>
      </c>
      <c r="T589" s="21">
        <f t="shared" si="283"/>
        <v>2.9306968605432936E-2</v>
      </c>
      <c r="U589" s="21">
        <f t="shared" si="283"/>
        <v>2.7870265773467948E-2</v>
      </c>
      <c r="V589" s="21">
        <f t="shared" si="283"/>
        <v>2.4958148270990084E-2</v>
      </c>
      <c r="W589" s="21">
        <f t="shared" si="283"/>
        <v>2.3584227782865449E-2</v>
      </c>
      <c r="X589" s="21">
        <f t="shared" si="283"/>
        <v>2.4790863253554288E-2</v>
      </c>
      <c r="Y589" s="21">
        <f t="shared" si="283"/>
        <v>2.5226616090456237E-2</v>
      </c>
      <c r="Z589" s="21">
        <f t="shared" si="283"/>
        <v>2.6369436933669711E-2</v>
      </c>
      <c r="AA589" s="21">
        <f t="shared" si="283"/>
        <v>2.7531712884834313E-2</v>
      </c>
      <c r="AB589" s="21">
        <f t="shared" si="283"/>
        <v>2.8421079623998223E-2</v>
      </c>
      <c r="AC589" s="21">
        <f t="shared" si="283"/>
        <v>2.8548688017011926E-2</v>
      </c>
      <c r="AD589" s="21">
        <f t="shared" si="283"/>
        <v>2.8152796663635335E-2</v>
      </c>
    </row>
    <row r="590" spans="1:30" x14ac:dyDescent="0.2">
      <c r="A590" s="399">
        <v>1007</v>
      </c>
      <c r="B590" s="399" t="s">
        <v>15</v>
      </c>
      <c r="C590" s="21">
        <f t="shared" si="282"/>
        <v>2.5774151170231331E-2</v>
      </c>
      <c r="D590" s="21">
        <f t="shared" si="282"/>
        <v>1.8938463997998152E-2</v>
      </c>
      <c r="E590" s="21">
        <f t="shared" si="282"/>
        <v>1.7042871403897566E-2</v>
      </c>
      <c r="F590" s="21">
        <f t="shared" si="282"/>
        <v>1.1015881217078329E-2</v>
      </c>
      <c r="G590" s="21">
        <f t="shared" si="282"/>
        <v>1.2515891500017511E-2</v>
      </c>
      <c r="H590" s="21">
        <f t="shared" si="282"/>
        <v>1.9246378994745947E-2</v>
      </c>
      <c r="I590" s="21">
        <f t="shared" si="282"/>
        <v>1.9386478895792644E-2</v>
      </c>
      <c r="J590" s="21">
        <f t="shared" si="282"/>
        <v>2.3874462175038327E-2</v>
      </c>
      <c r="K590" s="21">
        <f t="shared" si="282"/>
        <v>2.4583626352892747E-2</v>
      </c>
      <c r="L590" s="21">
        <f t="shared" si="282"/>
        <v>2.7186090340665547E-2</v>
      </c>
      <c r="M590" s="21">
        <f t="shared" si="282"/>
        <v>2.1420189501924806E-2</v>
      </c>
      <c r="N590" s="21">
        <f t="shared" si="282"/>
        <v>2.5346484665029416E-2</v>
      </c>
      <c r="O590" s="404">
        <f t="shared" si="282"/>
        <v>2.0488885540626098E-2</v>
      </c>
      <c r="Q590" s="399">
        <v>1007</v>
      </c>
      <c r="R590" s="399" t="s">
        <v>15</v>
      </c>
      <c r="S590" s="21">
        <f t="shared" si="283"/>
        <v>2.5774151170231331E-2</v>
      </c>
      <c r="T590" s="21">
        <f t="shared" si="283"/>
        <v>2.22792474018828E-2</v>
      </c>
      <c r="U590" s="21">
        <f t="shared" si="283"/>
        <v>2.0480367546650995E-2</v>
      </c>
      <c r="V590" s="21">
        <f t="shared" si="283"/>
        <v>1.7999699316806471E-2</v>
      </c>
      <c r="W590" s="21">
        <f t="shared" si="283"/>
        <v>1.6860706709475502E-2</v>
      </c>
      <c r="X590" s="21">
        <f t="shared" si="283"/>
        <v>1.7256983778193298E-2</v>
      </c>
      <c r="Y590" s="21">
        <f t="shared" si="283"/>
        <v>1.7581728011875443E-2</v>
      </c>
      <c r="Z590" s="21">
        <f t="shared" si="283"/>
        <v>1.8430570106179326E-2</v>
      </c>
      <c r="AA590" s="21">
        <f t="shared" si="283"/>
        <v>1.9136730035253437E-2</v>
      </c>
      <c r="AB590" s="21">
        <f t="shared" si="283"/>
        <v>1.9924580437618151E-2</v>
      </c>
      <c r="AC590" s="21">
        <f t="shared" si="283"/>
        <v>2.005945909811448E-2</v>
      </c>
      <c r="AD590" s="21">
        <f t="shared" si="283"/>
        <v>2.0488885540626098E-2</v>
      </c>
    </row>
    <row r="591" spans="1:30" x14ac:dyDescent="0.2">
      <c r="A591" s="399">
        <v>1008</v>
      </c>
      <c r="B591" s="399" t="s">
        <v>16</v>
      </c>
      <c r="C591" s="21">
        <f t="shared" si="282"/>
        <v>3.5344862846218822E-2</v>
      </c>
      <c r="D591" s="21">
        <f t="shared" si="282"/>
        <v>2.791337662554463E-2</v>
      </c>
      <c r="E591" s="21">
        <f t="shared" si="282"/>
        <v>2.5989666432439138E-2</v>
      </c>
      <c r="F591" s="21">
        <f t="shared" si="282"/>
        <v>1.4639017377172148E-2</v>
      </c>
      <c r="G591" s="21">
        <f t="shared" si="282"/>
        <v>1.5833526566847753E-2</v>
      </c>
      <c r="H591" s="21">
        <f t="shared" si="282"/>
        <v>2.9426821810915792E-2</v>
      </c>
      <c r="I591" s="21">
        <f t="shared" si="282"/>
        <v>2.8526958146014053E-2</v>
      </c>
      <c r="J591" s="21">
        <f t="shared" si="282"/>
        <v>3.4842670696068008E-2</v>
      </c>
      <c r="K591" s="21">
        <f t="shared" si="282"/>
        <v>3.6871609557736829E-2</v>
      </c>
      <c r="L591" s="21">
        <f t="shared" si="282"/>
        <v>3.949232474036405E-2</v>
      </c>
      <c r="M591" s="21">
        <f t="shared" si="282"/>
        <v>3.4003711639094866E-2</v>
      </c>
      <c r="N591" s="21">
        <f t="shared" si="282"/>
        <v>3.6435207623115778E-2</v>
      </c>
      <c r="O591" s="404">
        <f t="shared" si="282"/>
        <v>2.9803206497941718E-2</v>
      </c>
      <c r="Q591" s="399">
        <v>1008</v>
      </c>
      <c r="R591" s="399" t="s">
        <v>16</v>
      </c>
      <c r="S591" s="21">
        <f t="shared" si="283"/>
        <v>3.5344862846218822E-2</v>
      </c>
      <c r="T591" s="21">
        <f t="shared" si="283"/>
        <v>3.1511682474351078E-2</v>
      </c>
      <c r="U591" s="21">
        <f t="shared" si="283"/>
        <v>2.9620678526537499E-2</v>
      </c>
      <c r="V591" s="21">
        <f t="shared" si="283"/>
        <v>2.5636195503096298E-2</v>
      </c>
      <c r="W591" s="21">
        <f t="shared" si="283"/>
        <v>2.3669838464247507E-2</v>
      </c>
      <c r="X591" s="21">
        <f t="shared" si="283"/>
        <v>2.4600691567362366E-2</v>
      </c>
      <c r="Y591" s="21">
        <f t="shared" si="283"/>
        <v>2.51881462252923E-2</v>
      </c>
      <c r="Z591" s="21">
        <f t="shared" si="283"/>
        <v>2.6393352064680149E-2</v>
      </c>
      <c r="AA591" s="21">
        <f t="shared" si="283"/>
        <v>2.7527025827966366E-2</v>
      </c>
      <c r="AB591" s="21">
        <f t="shared" si="283"/>
        <v>2.8689396423889353E-2</v>
      </c>
      <c r="AC591" s="21">
        <f t="shared" si="283"/>
        <v>2.9193378311826033E-2</v>
      </c>
      <c r="AD591" s="21">
        <f t="shared" si="283"/>
        <v>2.9803206497941718E-2</v>
      </c>
    </row>
    <row r="592" spans="1:30" x14ac:dyDescent="0.2">
      <c r="A592" s="399">
        <v>1009</v>
      </c>
      <c r="B592" s="399" t="s">
        <v>17</v>
      </c>
      <c r="C592" s="21">
        <f t="shared" si="282"/>
        <v>5.9340577031575262E-2</v>
      </c>
      <c r="D592" s="21">
        <f t="shared" si="282"/>
        <v>4.4077885255229474E-2</v>
      </c>
      <c r="E592" s="21">
        <f t="shared" si="282"/>
        <v>4.2364213553074674E-2</v>
      </c>
      <c r="F592" s="21">
        <f t="shared" si="282"/>
        <v>2.4378482538657958E-2</v>
      </c>
      <c r="G592" s="21">
        <f t="shared" si="282"/>
        <v>2.0689983042042014E-2</v>
      </c>
      <c r="H592" s="21">
        <f t="shared" si="282"/>
        <v>4.5804035303691031E-2</v>
      </c>
      <c r="I592" s="21">
        <f t="shared" si="282"/>
        <v>4.2871846859188635E-2</v>
      </c>
      <c r="J592" s="21">
        <f t="shared" si="282"/>
        <v>5.8842054682619771E-2</v>
      </c>
      <c r="K592" s="21">
        <f t="shared" si="282"/>
        <v>7.3756673662505989E-2</v>
      </c>
      <c r="L592" s="21">
        <f t="shared" si="282"/>
        <v>7.225168370443881E-2</v>
      </c>
      <c r="M592" s="21">
        <f t="shared" si="282"/>
        <v>6.1655140617796221E-2</v>
      </c>
      <c r="N592" s="21">
        <f t="shared" si="282"/>
        <v>6.7779594099821233E-2</v>
      </c>
      <c r="O592" s="404">
        <f t="shared" si="282"/>
        <v>5.1255191135547634E-2</v>
      </c>
      <c r="Q592" s="399">
        <v>1009</v>
      </c>
      <c r="R592" s="399" t="s">
        <v>17</v>
      </c>
      <c r="S592" s="21">
        <f t="shared" si="283"/>
        <v>5.9340577031575262E-2</v>
      </c>
      <c r="T592" s="21">
        <f t="shared" si="283"/>
        <v>5.1676376438910758E-2</v>
      </c>
      <c r="U592" s="21">
        <f t="shared" si="283"/>
        <v>4.8564505207493627E-2</v>
      </c>
      <c r="V592" s="21">
        <f t="shared" si="283"/>
        <v>4.2431975777239173E-2</v>
      </c>
      <c r="W592" s="21">
        <f t="shared" si="283"/>
        <v>3.8145833574882021E-2</v>
      </c>
      <c r="X592" s="21">
        <f t="shared" si="283"/>
        <v>3.9342657023418999E-2</v>
      </c>
      <c r="Y592" s="21">
        <f t="shared" si="283"/>
        <v>3.9877248416666435E-2</v>
      </c>
      <c r="Z592" s="21">
        <f t="shared" si="283"/>
        <v>4.2263740223994033E-2</v>
      </c>
      <c r="AA592" s="21">
        <f t="shared" si="283"/>
        <v>4.5920763885400076E-2</v>
      </c>
      <c r="AB592" s="21">
        <f t="shared" si="283"/>
        <v>4.8550227937058966E-2</v>
      </c>
      <c r="AC592" s="21">
        <f t="shared" si="283"/>
        <v>4.9743456990084256E-2</v>
      </c>
      <c r="AD592" s="21">
        <f t="shared" si="283"/>
        <v>5.1255191135547634E-2</v>
      </c>
    </row>
    <row r="593" spans="1:30" x14ac:dyDescent="0.2">
      <c r="A593" s="399">
        <v>1010</v>
      </c>
      <c r="B593" s="399" t="s">
        <v>19</v>
      </c>
      <c r="C593" s="21">
        <f t="shared" si="282"/>
        <v>4.8245445900567591E-2</v>
      </c>
      <c r="D593" s="21">
        <f t="shared" si="282"/>
        <v>3.3779157999156074E-2</v>
      </c>
      <c r="E593" s="21">
        <f t="shared" si="282"/>
        <v>2.796593856911914E-2</v>
      </c>
      <c r="F593" s="21">
        <f t="shared" si="282"/>
        <v>2.357680508900661E-2</v>
      </c>
      <c r="G593" s="21">
        <f t="shared" si="282"/>
        <v>1.8656904698847242E-2</v>
      </c>
      <c r="H593" s="21">
        <f t="shared" si="282"/>
        <v>2.7459799171406504E-2</v>
      </c>
      <c r="I593" s="21">
        <f t="shared" si="282"/>
        <v>2.9857043281560289E-2</v>
      </c>
      <c r="J593" s="21">
        <f t="shared" si="282"/>
        <v>4.3285474522487752E-2</v>
      </c>
      <c r="K593" s="21">
        <f t="shared" si="282"/>
        <v>3.8410342271752648E-2</v>
      </c>
      <c r="L593" s="21">
        <f t="shared" si="282"/>
        <v>4.2928538942991416E-2</v>
      </c>
      <c r="M593" s="21">
        <f t="shared" si="282"/>
        <v>3.1316666787194192E-2</v>
      </c>
      <c r="N593" s="21">
        <f t="shared" si="282"/>
        <v>3.1413228787305882E-2</v>
      </c>
      <c r="O593" s="404">
        <f t="shared" si="282"/>
        <v>3.3061231557193017E-2</v>
      </c>
      <c r="Q593" s="399">
        <v>1010</v>
      </c>
      <c r="R593" s="399" t="s">
        <v>19</v>
      </c>
      <c r="S593" s="21">
        <f t="shared" si="283"/>
        <v>4.8245445900567591E-2</v>
      </c>
      <c r="T593" s="21">
        <f t="shared" si="283"/>
        <v>4.0999454923670776E-2</v>
      </c>
      <c r="U593" s="21">
        <f t="shared" si="283"/>
        <v>3.6694836123789987E-2</v>
      </c>
      <c r="V593" s="21">
        <f t="shared" si="283"/>
        <v>3.3360485554314624E-2</v>
      </c>
      <c r="W593" s="21">
        <f t="shared" si="283"/>
        <v>3.0273426582635963E-2</v>
      </c>
      <c r="X593" s="21">
        <f t="shared" si="283"/>
        <v>2.9788220307067834E-2</v>
      </c>
      <c r="Y593" s="21">
        <f t="shared" si="283"/>
        <v>2.9798923186264228E-2</v>
      </c>
      <c r="Z593" s="21">
        <f t="shared" si="283"/>
        <v>3.156310719307695E-2</v>
      </c>
      <c r="AA593" s="21">
        <f t="shared" si="283"/>
        <v>3.2373875730510704E-2</v>
      </c>
      <c r="AB593" s="21">
        <f t="shared" si="283"/>
        <v>3.340736630415958E-2</v>
      </c>
      <c r="AC593" s="21">
        <f t="shared" si="283"/>
        <v>3.3221203812575414E-2</v>
      </c>
      <c r="AD593" s="21">
        <f t="shared" si="283"/>
        <v>3.3061231557193017E-2</v>
      </c>
    </row>
    <row r="594" spans="1:30" x14ac:dyDescent="0.2">
      <c r="A594" s="399">
        <v>1011</v>
      </c>
      <c r="B594" s="399" t="s">
        <v>20</v>
      </c>
      <c r="C594" s="21">
        <f t="shared" si="282"/>
        <v>0.1024100599023557</v>
      </c>
      <c r="D594" s="21">
        <f t="shared" si="282"/>
        <v>7.7339001506868912E-2</v>
      </c>
      <c r="E594" s="21">
        <f t="shared" si="282"/>
        <v>6.7978097657352521E-2</v>
      </c>
      <c r="F594" s="21">
        <f t="shared" si="282"/>
        <v>4.0373152749009968E-2</v>
      </c>
      <c r="G594" s="21">
        <f t="shared" si="282"/>
        <v>3.7825927087501487E-2</v>
      </c>
      <c r="H594" s="21">
        <f t="shared" si="282"/>
        <v>6.8065691028369568E-2</v>
      </c>
      <c r="I594" s="21">
        <f t="shared" si="282"/>
        <v>8.5092532898479276E-2</v>
      </c>
      <c r="J594" s="21">
        <f t="shared" si="282"/>
        <v>9.6360708243234672E-2</v>
      </c>
      <c r="K594" s="21">
        <f t="shared" si="282"/>
        <v>7.2723465463761169E-2</v>
      </c>
      <c r="L594" s="21">
        <f t="shared" si="282"/>
        <v>7.5722949428162975E-2</v>
      </c>
      <c r="M594" s="21">
        <f t="shared" si="282"/>
        <v>7.4162074025762276E-2</v>
      </c>
      <c r="N594" s="21">
        <f t="shared" si="282"/>
        <v>7.5379387729178127E-2</v>
      </c>
      <c r="O594" s="404">
        <f t="shared" si="282"/>
        <v>7.3140805113214649E-2</v>
      </c>
      <c r="Q594" s="399">
        <v>1011</v>
      </c>
      <c r="R594" s="399" t="s">
        <v>20</v>
      </c>
      <c r="S594" s="21">
        <f t="shared" si="283"/>
        <v>0.1024100599023557</v>
      </c>
      <c r="T594" s="21">
        <f t="shared" si="283"/>
        <v>8.9572646684463672E-2</v>
      </c>
      <c r="U594" s="21">
        <f t="shared" si="283"/>
        <v>8.2385498979833396E-2</v>
      </c>
      <c r="V594" s="21">
        <f t="shared" si="283"/>
        <v>7.1490598699737271E-2</v>
      </c>
      <c r="W594" s="21">
        <f t="shared" si="283"/>
        <v>6.4600346629657412E-2</v>
      </c>
      <c r="X594" s="21">
        <f t="shared" si="283"/>
        <v>6.5182149546997512E-2</v>
      </c>
      <c r="Y594" s="21">
        <f t="shared" si="283"/>
        <v>6.842095035695063E-2</v>
      </c>
      <c r="Z594" s="21">
        <f t="shared" si="283"/>
        <v>7.2489933275006066E-2</v>
      </c>
      <c r="AA594" s="21">
        <f t="shared" si="283"/>
        <v>7.2517648261070017E-2</v>
      </c>
      <c r="AB594" s="21">
        <f t="shared" si="283"/>
        <v>7.2819530246594766E-2</v>
      </c>
      <c r="AC594" s="21">
        <f t="shared" si="283"/>
        <v>7.2937983856736208E-2</v>
      </c>
      <c r="AD594" s="21">
        <f t="shared" si="283"/>
        <v>7.3140805113214649E-2</v>
      </c>
    </row>
    <row r="595" spans="1:30" ht="14.25" customHeight="1" x14ac:dyDescent="0.2">
      <c r="A595" s="399">
        <v>1012</v>
      </c>
      <c r="B595" s="399" t="s">
        <v>21</v>
      </c>
      <c r="C595" s="21">
        <f t="shared" si="282"/>
        <v>4.6986764341579078E-2</v>
      </c>
      <c r="D595" s="21">
        <f t="shared" si="282"/>
        <v>3.5435180443169796E-2</v>
      </c>
      <c r="E595" s="21">
        <f t="shared" si="282"/>
        <v>3.1820629130604502E-2</v>
      </c>
      <c r="F595" s="21">
        <f t="shared" si="282"/>
        <v>2.2361462775781594E-2</v>
      </c>
      <c r="G595" s="21">
        <f t="shared" si="282"/>
        <v>2.5157840596360916E-2</v>
      </c>
      <c r="H595" s="21">
        <f t="shared" si="282"/>
        <v>4.1078669940464212E-2</v>
      </c>
      <c r="I595" s="21">
        <f t="shared" si="282"/>
        <v>4.0375272054319636E-2</v>
      </c>
      <c r="J595" s="21">
        <f t="shared" si="282"/>
        <v>5.6139508648395682E-2</v>
      </c>
      <c r="K595" s="21">
        <f t="shared" si="282"/>
        <v>4.6148741856554529E-2</v>
      </c>
      <c r="L595" s="21">
        <f t="shared" si="282"/>
        <v>5.3734938919434976E-2</v>
      </c>
      <c r="M595" s="21">
        <f t="shared" si="282"/>
        <v>4.1653136978826319E-2</v>
      </c>
      <c r="N595" s="21">
        <f t="shared" si="282"/>
        <v>5.1258178858281822E-2</v>
      </c>
      <c r="O595" s="404">
        <f t="shared" si="282"/>
        <v>4.1024475451426005E-2</v>
      </c>
      <c r="Q595" s="399">
        <v>1012</v>
      </c>
      <c r="R595" s="399" t="s">
        <v>21</v>
      </c>
      <c r="S595" s="21">
        <f t="shared" si="283"/>
        <v>4.6986764341579078E-2</v>
      </c>
      <c r="T595" s="21">
        <f t="shared" si="283"/>
        <v>4.1107392346991969E-2</v>
      </c>
      <c r="U595" s="21">
        <f t="shared" si="283"/>
        <v>3.7944815225662135E-2</v>
      </c>
      <c r="V595" s="21">
        <f t="shared" si="283"/>
        <v>3.3979949112371448E-2</v>
      </c>
      <c r="W595" s="21">
        <f t="shared" si="283"/>
        <v>3.2182825590303159E-2</v>
      </c>
      <c r="X595" s="21">
        <f t="shared" si="283"/>
        <v>3.3577489546037897E-2</v>
      </c>
      <c r="Y595" s="21">
        <f t="shared" si="283"/>
        <v>3.4595225563561365E-2</v>
      </c>
      <c r="Z595" s="21">
        <f t="shared" si="283"/>
        <v>3.7525005226104913E-2</v>
      </c>
      <c r="AA595" s="21">
        <f t="shared" si="283"/>
        <v>3.8487075958860854E-2</v>
      </c>
      <c r="AB595" s="21">
        <f t="shared" si="283"/>
        <v>3.9966669382795278E-2</v>
      </c>
      <c r="AC595" s="21">
        <f t="shared" si="283"/>
        <v>4.0120509359447588E-2</v>
      </c>
      <c r="AD595" s="21">
        <f t="shared" si="283"/>
        <v>4.1024475451426005E-2</v>
      </c>
    </row>
    <row r="596" spans="1:30" x14ac:dyDescent="0.2">
      <c r="A596" s="399">
        <v>1013</v>
      </c>
      <c r="B596" s="399" t="s">
        <v>22</v>
      </c>
      <c r="C596" s="21">
        <f t="shared" si="282"/>
        <v>0.14266508955728285</v>
      </c>
      <c r="D596" s="21">
        <f t="shared" si="282"/>
        <v>8.9096510531279483E-2</v>
      </c>
      <c r="E596" s="21">
        <f t="shared" si="282"/>
        <v>9.0798829462673564E-2</v>
      </c>
      <c r="F596" s="21">
        <f t="shared" si="282"/>
        <v>7.7010589664949947E-2</v>
      </c>
      <c r="G596" s="21">
        <f t="shared" si="282"/>
        <v>7.4380623249716976E-2</v>
      </c>
      <c r="H596" s="21">
        <f t="shared" si="282"/>
        <v>0.1381701210992082</v>
      </c>
      <c r="I596" s="21">
        <f t="shared" si="282"/>
        <v>0.12262598814229247</v>
      </c>
      <c r="J596" s="21">
        <f t="shared" si="282"/>
        <v>0.14916277877467315</v>
      </c>
      <c r="K596" s="21">
        <f t="shared" si="282"/>
        <v>0.14998488365815474</v>
      </c>
      <c r="L596" s="21">
        <f t="shared" si="282"/>
        <v>0.16672251249432077</v>
      </c>
      <c r="M596" s="21">
        <f t="shared" si="282"/>
        <v>0.13966467135468125</v>
      </c>
      <c r="N596" s="21">
        <f t="shared" si="282"/>
        <v>0.17202713536848596</v>
      </c>
      <c r="O596" s="404">
        <f t="shared" si="282"/>
        <v>0.12656264622598276</v>
      </c>
      <c r="Q596" s="399">
        <v>1013</v>
      </c>
      <c r="R596" s="399" t="s">
        <v>22</v>
      </c>
      <c r="S596" s="21">
        <f t="shared" si="283"/>
        <v>0.14266508955728285</v>
      </c>
      <c r="T596" s="21">
        <f t="shared" si="283"/>
        <v>0.11491237785016288</v>
      </c>
      <c r="U596" s="21">
        <f t="shared" si="283"/>
        <v>0.10663009773101516</v>
      </c>
      <c r="V596" s="21">
        <f t="shared" si="283"/>
        <v>9.8637612816589115E-2</v>
      </c>
      <c r="W596" s="21">
        <f t="shared" si="283"/>
        <v>9.360074234457158E-2</v>
      </c>
      <c r="X596" s="21">
        <f t="shared" si="283"/>
        <v>0.10141212844766889</v>
      </c>
      <c r="Y596" s="21">
        <f t="shared" si="283"/>
        <v>0.10504342825246739</v>
      </c>
      <c r="Z596" s="21">
        <f t="shared" si="283"/>
        <v>0.11129078158349424</v>
      </c>
      <c r="AA596" s="21">
        <f t="shared" si="283"/>
        <v>0.11587730132015944</v>
      </c>
      <c r="AB596" s="21">
        <f t="shared" si="283"/>
        <v>0.12102624268879726</v>
      </c>
      <c r="AC596" s="21">
        <f t="shared" si="283"/>
        <v>0.12270462205103515</v>
      </c>
      <c r="AD596" s="21">
        <f t="shared" si="283"/>
        <v>0.12656264622598276</v>
      </c>
    </row>
    <row r="597" spans="1:30" x14ac:dyDescent="0.2">
      <c r="A597" s="399">
        <v>1014</v>
      </c>
      <c r="B597" s="399" t="s">
        <v>23</v>
      </c>
      <c r="C597" s="21">
        <f t="shared" si="282"/>
        <v>1.6145371195136891E-2</v>
      </c>
      <c r="D597" s="21">
        <f t="shared" si="282"/>
        <v>1.4978741219199234E-2</v>
      </c>
      <c r="E597" s="21">
        <f t="shared" si="282"/>
        <v>1.600846034616378E-2</v>
      </c>
      <c r="F597" s="21">
        <f t="shared" si="282"/>
        <v>1.53545207466101E-2</v>
      </c>
      <c r="G597" s="21">
        <f t="shared" si="282"/>
        <v>2.502064609174519E-3</v>
      </c>
      <c r="H597" s="21">
        <f t="shared" si="282"/>
        <v>1.2106967759033121E-2</v>
      </c>
      <c r="I597" s="21">
        <f t="shared" si="282"/>
        <v>1.329668830307007E-2</v>
      </c>
      <c r="J597" s="21">
        <f t="shared" si="282"/>
        <v>1.6297331878222257E-2</v>
      </c>
      <c r="K597" s="21">
        <f t="shared" si="282"/>
        <v>1.4222008243283865E-2</v>
      </c>
      <c r="L597" s="21">
        <f t="shared" si="282"/>
        <v>1.7274438769609782E-2</v>
      </c>
      <c r="M597" s="21">
        <f t="shared" si="282"/>
        <v>1.3043782823317895E-2</v>
      </c>
      <c r="N597" s="21">
        <f t="shared" si="282"/>
        <v>1.5008849113702863E-2</v>
      </c>
      <c r="O597" s="404">
        <f t="shared" si="282"/>
        <v>1.3848656817416892E-2</v>
      </c>
      <c r="Q597" s="399">
        <v>1014</v>
      </c>
      <c r="R597" s="399" t="s">
        <v>23</v>
      </c>
      <c r="S597" s="21">
        <f t="shared" si="283"/>
        <v>1.6145371195136891E-2</v>
      </c>
      <c r="T597" s="21">
        <f t="shared" si="283"/>
        <v>1.5546371146438982E-2</v>
      </c>
      <c r="U597" s="21">
        <f t="shared" si="283"/>
        <v>1.5699802389322403E-2</v>
      </c>
      <c r="V597" s="21">
        <f t="shared" si="283"/>
        <v>1.5611314741698874E-2</v>
      </c>
      <c r="W597" s="21">
        <f t="shared" si="283"/>
        <v>1.2921217161417151E-2</v>
      </c>
      <c r="X597" s="21">
        <f t="shared" si="283"/>
        <v>1.2786891507625726E-2</v>
      </c>
      <c r="Y597" s="21">
        <f t="shared" si="283"/>
        <v>1.28666639881727E-2</v>
      </c>
      <c r="Z597" s="21">
        <f t="shared" si="283"/>
        <v>1.3326361130202866E-2</v>
      </c>
      <c r="AA597" s="21">
        <f t="shared" si="283"/>
        <v>1.3430778370896091E-2</v>
      </c>
      <c r="AB597" s="21">
        <f t="shared" si="283"/>
        <v>1.381299814645357E-2</v>
      </c>
      <c r="AC597" s="21">
        <f t="shared" si="283"/>
        <v>1.3741959116585788E-2</v>
      </c>
      <c r="AD597" s="21">
        <f t="shared" si="283"/>
        <v>1.3848656817416892E-2</v>
      </c>
    </row>
    <row r="598" spans="1:30" x14ac:dyDescent="0.2">
      <c r="A598" s="399">
        <v>1015</v>
      </c>
      <c r="B598" s="399" t="s">
        <v>24</v>
      </c>
      <c r="C598" s="21">
        <f t="shared" si="282"/>
        <v>9.0782120835730673E-2</v>
      </c>
      <c r="D598" s="21">
        <f t="shared" si="282"/>
        <v>7.3309578237887196E-2</v>
      </c>
      <c r="E598" s="21">
        <f t="shared" si="282"/>
        <v>6.2428926665406372E-2</v>
      </c>
      <c r="F598" s="21">
        <f t="shared" si="282"/>
        <v>7.1417383499917414E-2</v>
      </c>
      <c r="G598" s="21">
        <f t="shared" si="282"/>
        <v>7.3556517818761338E-2</v>
      </c>
      <c r="H598" s="21">
        <f t="shared" si="282"/>
        <v>9.4727810404431664E-2</v>
      </c>
      <c r="I598" s="21">
        <f t="shared" si="282"/>
        <v>7.8189965120600349E-2</v>
      </c>
      <c r="J598" s="21">
        <f t="shared" si="282"/>
        <v>7.6486523948131893E-2</v>
      </c>
      <c r="K598" s="21">
        <f t="shared" si="282"/>
        <v>8.3630076323946964E-2</v>
      </c>
      <c r="L598" s="21">
        <f t="shared" si="282"/>
        <v>8.2673339878722968E-2</v>
      </c>
      <c r="M598" s="21">
        <f t="shared" si="282"/>
        <v>9.3747478182024252E-2</v>
      </c>
      <c r="N598" s="21">
        <f t="shared" si="282"/>
        <v>9.5225624311421231E-2</v>
      </c>
      <c r="O598" s="404">
        <f t="shared" si="282"/>
        <v>8.1259094539022789E-2</v>
      </c>
      <c r="Q598" s="399">
        <v>1015</v>
      </c>
      <c r="R598" s="399" t="s">
        <v>24</v>
      </c>
      <c r="S598" s="21">
        <f t="shared" si="283"/>
        <v>9.0782120835730673E-2</v>
      </c>
      <c r="T598" s="21">
        <f t="shared" si="283"/>
        <v>8.150885894063524E-2</v>
      </c>
      <c r="U598" s="21">
        <f t="shared" si="283"/>
        <v>7.533718206420334E-2</v>
      </c>
      <c r="V598" s="21">
        <f t="shared" si="283"/>
        <v>7.4344027419222178E-2</v>
      </c>
      <c r="W598" s="21">
        <f t="shared" si="283"/>
        <v>7.4185910303592797E-2</v>
      </c>
      <c r="X598" s="21">
        <f t="shared" si="283"/>
        <v>7.7560241935373517E-2</v>
      </c>
      <c r="Y598" s="21">
        <f t="shared" si="283"/>
        <v>7.7653864363877514E-2</v>
      </c>
      <c r="Z598" s="21">
        <f t="shared" si="283"/>
        <v>7.7480772665292713E-2</v>
      </c>
      <c r="AA598" s="21">
        <f t="shared" si="283"/>
        <v>7.8191065237984678E-2</v>
      </c>
      <c r="AB598" s="21">
        <f t="shared" si="283"/>
        <v>7.8648938726832401E-2</v>
      </c>
      <c r="AC598" s="21">
        <f t="shared" si="283"/>
        <v>8.0012973309489199E-2</v>
      </c>
      <c r="AD598" s="21">
        <f t="shared" si="283"/>
        <v>8.1259094539022789E-2</v>
      </c>
    </row>
    <row r="599" spans="1:30" x14ac:dyDescent="0.2">
      <c r="A599" s="399">
        <v>1016</v>
      </c>
      <c r="B599" s="399" t="s">
        <v>25</v>
      </c>
      <c r="C599" s="21">
        <f t="shared" si="282"/>
        <v>6.9247602277195563E-2</v>
      </c>
      <c r="D599" s="21">
        <f t="shared" si="282"/>
        <v>4.7583567974728812E-2</v>
      </c>
      <c r="E599" s="21">
        <f t="shared" si="282"/>
        <v>4.858498432549014E-2</v>
      </c>
      <c r="F599" s="21">
        <f t="shared" si="282"/>
        <v>2.8617297883591627E-2</v>
      </c>
      <c r="G599" s="21">
        <f t="shared" si="282"/>
        <v>3.5201564016874916E-2</v>
      </c>
      <c r="H599" s="21">
        <f t="shared" si="282"/>
        <v>6.2162233044390482E-2</v>
      </c>
      <c r="I599" s="21">
        <f t="shared" si="282"/>
        <v>5.5249984824879105E-2</v>
      </c>
      <c r="J599" s="21">
        <f t="shared" si="282"/>
        <v>5.9857532828544606E-2</v>
      </c>
      <c r="K599" s="21">
        <f t="shared" si="282"/>
        <v>6.4361774200651062E-2</v>
      </c>
      <c r="L599" s="21">
        <f t="shared" si="282"/>
        <v>6.2041402079026815E-2</v>
      </c>
      <c r="M599" s="21">
        <f t="shared" si="282"/>
        <v>5.5873117019524396E-2</v>
      </c>
      <c r="N599" s="21">
        <f t="shared" si="282"/>
        <v>6.6846709583313776E-2</v>
      </c>
      <c r="O599" s="404">
        <f t="shared" si="282"/>
        <v>5.456978051065671E-2</v>
      </c>
      <c r="Q599" s="399">
        <v>1016</v>
      </c>
      <c r="R599" s="399" t="s">
        <v>25</v>
      </c>
      <c r="S599" s="21">
        <f t="shared" si="283"/>
        <v>6.9247602277195563E-2</v>
      </c>
      <c r="T599" s="21">
        <f t="shared" si="283"/>
        <v>5.8114657974440424E-2</v>
      </c>
      <c r="U599" s="21">
        <f t="shared" si="283"/>
        <v>5.4968796180199668E-2</v>
      </c>
      <c r="V599" s="21">
        <f t="shared" si="283"/>
        <v>4.7906433606456425E-2</v>
      </c>
      <c r="W599" s="21">
        <f t="shared" si="283"/>
        <v>4.5340905210426379E-2</v>
      </c>
      <c r="X599" s="21">
        <f t="shared" si="283"/>
        <v>4.8141962151337425E-2</v>
      </c>
      <c r="Y599" s="21">
        <f t="shared" si="283"/>
        <v>4.9257055053560678E-2</v>
      </c>
      <c r="Z599" s="21">
        <f t="shared" si="283"/>
        <v>5.0818140026075667E-2</v>
      </c>
      <c r="AA599" s="21">
        <f t="shared" si="283"/>
        <v>5.2353396313536582E-2</v>
      </c>
      <c r="AB599" s="21">
        <f t="shared" si="283"/>
        <v>5.3260320834099741E-2</v>
      </c>
      <c r="AC599" s="21">
        <f t="shared" si="283"/>
        <v>5.3490644906148355E-2</v>
      </c>
      <c r="AD599" s="21">
        <f t="shared" si="283"/>
        <v>5.456978051065671E-2</v>
      </c>
    </row>
    <row r="600" spans="1:30" x14ac:dyDescent="0.2">
      <c r="A600" s="399">
        <v>1017</v>
      </c>
      <c r="B600" s="399" t="s">
        <v>26</v>
      </c>
      <c r="C600" s="21">
        <f t="shared" si="282"/>
        <v>4.1877864311050741E-2</v>
      </c>
      <c r="D600" s="21">
        <f t="shared" si="282"/>
        <v>3.0813730128690386E-2</v>
      </c>
      <c r="E600" s="21">
        <f t="shared" si="282"/>
        <v>2.3952258413068511E-2</v>
      </c>
      <c r="F600" s="21">
        <f t="shared" si="282"/>
        <v>2.1026604294977155E-2</v>
      </c>
      <c r="G600" s="21">
        <f t="shared" si="282"/>
        <v>2.5565953466619901E-2</v>
      </c>
      <c r="H600" s="21">
        <f t="shared" si="282"/>
        <v>4.1706039374377106E-2</v>
      </c>
      <c r="I600" s="21">
        <f t="shared" si="282"/>
        <v>3.9444479129504106E-2</v>
      </c>
      <c r="J600" s="21">
        <f t="shared" si="282"/>
        <v>3.8107557780794381E-2</v>
      </c>
      <c r="K600" s="21">
        <f t="shared" si="282"/>
        <v>3.7516271470834986E-2</v>
      </c>
      <c r="L600" s="21">
        <f t="shared" si="282"/>
        <v>4.0253174173575303E-2</v>
      </c>
      <c r="M600" s="21">
        <f t="shared" si="282"/>
        <v>4.0640637276711758E-2</v>
      </c>
      <c r="N600" s="21">
        <f t="shared" si="282"/>
        <v>4.5627542196265941E-2</v>
      </c>
      <c r="O600" s="404">
        <f t="shared" si="282"/>
        <v>3.5469504556030221E-2</v>
      </c>
      <c r="Q600" s="399">
        <v>1017</v>
      </c>
      <c r="R600" s="399" t="s">
        <v>26</v>
      </c>
      <c r="S600" s="21">
        <f t="shared" si="283"/>
        <v>4.1877864311050741E-2</v>
      </c>
      <c r="T600" s="21">
        <f t="shared" si="283"/>
        <v>3.6256892465519643E-2</v>
      </c>
      <c r="U600" s="21">
        <f t="shared" si="283"/>
        <v>3.2116179859499709E-2</v>
      </c>
      <c r="V600" s="21">
        <f t="shared" si="283"/>
        <v>2.9221720822191287E-2</v>
      </c>
      <c r="W600" s="21">
        <f t="shared" si="283"/>
        <v>2.8485896202526877E-2</v>
      </c>
      <c r="X600" s="21">
        <f t="shared" si="283"/>
        <v>3.0577562319187394E-2</v>
      </c>
      <c r="Y600" s="21">
        <f t="shared" si="283"/>
        <v>3.1915369611189494E-2</v>
      </c>
      <c r="Z600" s="21">
        <f t="shared" si="283"/>
        <v>3.2735475088769589E-2</v>
      </c>
      <c r="AA600" s="21">
        <f t="shared" si="283"/>
        <v>3.3293682811983631E-2</v>
      </c>
      <c r="AB600" s="21">
        <f t="shared" si="283"/>
        <v>3.3975339256140887E-2</v>
      </c>
      <c r="AC600" s="21">
        <f t="shared" si="283"/>
        <v>3.457165869219176E-2</v>
      </c>
      <c r="AD600" s="21">
        <f t="shared" si="283"/>
        <v>3.5469504556030221E-2</v>
      </c>
    </row>
    <row r="601" spans="1:30" x14ac:dyDescent="0.2">
      <c r="A601" s="399">
        <v>1018</v>
      </c>
      <c r="B601" s="399" t="s">
        <v>27</v>
      </c>
      <c r="C601" s="21">
        <f t="shared" si="282"/>
        <v>5.7062080703809727E-2</v>
      </c>
      <c r="D601" s="21">
        <f t="shared" si="282"/>
        <v>4.8153897254207267E-2</v>
      </c>
      <c r="E601" s="21">
        <f t="shared" si="282"/>
        <v>4.5648661914721077E-2</v>
      </c>
      <c r="F601" s="21">
        <f t="shared" si="282"/>
        <v>2.44868900486176E-2</v>
      </c>
      <c r="G601" s="21">
        <f t="shared" si="282"/>
        <v>3.3407755188526692E-2</v>
      </c>
      <c r="H601" s="21">
        <f t="shared" si="282"/>
        <v>5.0627557980900413E-2</v>
      </c>
      <c r="I601" s="21">
        <f t="shared" si="282"/>
        <v>4.3329180360033359E-2</v>
      </c>
      <c r="J601" s="21">
        <f t="shared" si="282"/>
        <v>5.4552889858233373E-2</v>
      </c>
      <c r="K601" s="21">
        <f t="shared" si="282"/>
        <v>5.3740586108392094E-2</v>
      </c>
      <c r="L601" s="21">
        <f t="shared" si="282"/>
        <v>5.3942581257004907E-2</v>
      </c>
      <c r="M601" s="21">
        <f t="shared" si="282"/>
        <v>4.6284670233595449E-2</v>
      </c>
      <c r="N601" s="21">
        <f t="shared" si="282"/>
        <v>4.7688308921438077E-2</v>
      </c>
      <c r="O601" s="404">
        <f t="shared" si="282"/>
        <v>4.6643931819993996E-2</v>
      </c>
      <c r="Q601" s="399">
        <v>1018</v>
      </c>
      <c r="R601" s="399" t="s">
        <v>27</v>
      </c>
      <c r="S601" s="21">
        <f t="shared" si="283"/>
        <v>5.7062080703809727E-2</v>
      </c>
      <c r="T601" s="21">
        <f t="shared" si="283"/>
        <v>5.2611906039303317E-2</v>
      </c>
      <c r="U601" s="21">
        <f t="shared" si="283"/>
        <v>5.0234741270968809E-2</v>
      </c>
      <c r="V601" s="21">
        <f t="shared" si="283"/>
        <v>4.360307560825212E-2</v>
      </c>
      <c r="W601" s="21">
        <f t="shared" si="283"/>
        <v>4.1613153191980279E-2</v>
      </c>
      <c r="X601" s="21">
        <f t="shared" si="283"/>
        <v>4.3131972749715843E-2</v>
      </c>
      <c r="Y601" s="21">
        <f t="shared" si="283"/>
        <v>4.3162689493202622E-2</v>
      </c>
      <c r="Z601" s="21">
        <f t="shared" si="283"/>
        <v>4.4731515018162513E-2</v>
      </c>
      <c r="AA601" s="21">
        <f t="shared" si="283"/>
        <v>4.5781417508343046E-2</v>
      </c>
      <c r="AB601" s="21">
        <f t="shared" si="283"/>
        <v>4.6576982028404518E-2</v>
      </c>
      <c r="AC601" s="21">
        <f t="shared" si="283"/>
        <v>4.6550327573663508E-2</v>
      </c>
      <c r="AD601" s="21">
        <f t="shared" si="283"/>
        <v>4.6643931819993996E-2</v>
      </c>
    </row>
    <row r="602" spans="1:30" x14ac:dyDescent="0.2">
      <c r="A602" s="399">
        <v>1019</v>
      </c>
      <c r="B602" s="399" t="s">
        <v>28</v>
      </c>
      <c r="C602" s="21">
        <f t="shared" si="282"/>
        <v>7.6332390960331439E-2</v>
      </c>
      <c r="D602" s="21">
        <f t="shared" si="282"/>
        <v>7.0809265786381886E-2</v>
      </c>
      <c r="E602" s="21">
        <f t="shared" si="282"/>
        <v>6.3678670360110809E-2</v>
      </c>
      <c r="F602" s="21">
        <f t="shared" si="282"/>
        <v>4.2772679579634591E-2</v>
      </c>
      <c r="G602" s="21">
        <f t="shared" si="282"/>
        <v>5.2814627142977785E-2</v>
      </c>
      <c r="H602" s="21">
        <f t="shared" si="282"/>
        <v>7.4523702356732627E-2</v>
      </c>
      <c r="I602" s="21">
        <f t="shared" si="282"/>
        <v>5.2415519196500893E-2</v>
      </c>
      <c r="J602" s="21">
        <f t="shared" si="282"/>
        <v>7.5182108514685611E-2</v>
      </c>
      <c r="K602" s="21">
        <f t="shared" si="282"/>
        <v>7.8873306394105058E-2</v>
      </c>
      <c r="L602" s="21">
        <f t="shared" si="282"/>
        <v>8.1637957870706657E-2</v>
      </c>
      <c r="M602" s="21">
        <f t="shared" si="282"/>
        <v>7.305639155932378E-2</v>
      </c>
      <c r="N602" s="21">
        <f t="shared" si="282"/>
        <v>8.5172527593414246E-2</v>
      </c>
      <c r="O602" s="404">
        <f t="shared" si="282"/>
        <v>6.8629358783969682E-2</v>
      </c>
      <c r="Q602" s="399">
        <v>1019</v>
      </c>
      <c r="R602" s="399" t="s">
        <v>28</v>
      </c>
      <c r="S602" s="21">
        <f t="shared" si="283"/>
        <v>7.6332390960331439E-2</v>
      </c>
      <c r="T602" s="21">
        <f t="shared" si="283"/>
        <v>7.355166507751526E-2</v>
      </c>
      <c r="U602" s="21">
        <f t="shared" si="283"/>
        <v>7.021733283438969E-2</v>
      </c>
      <c r="V602" s="21">
        <f t="shared" si="283"/>
        <v>6.3085934626153847E-2</v>
      </c>
      <c r="W602" s="21">
        <f t="shared" si="283"/>
        <v>6.0990987887389915E-2</v>
      </c>
      <c r="X602" s="21">
        <f t="shared" si="283"/>
        <v>6.3164516698041448E-2</v>
      </c>
      <c r="Y602" s="21">
        <f t="shared" si="283"/>
        <v>6.1536404211518111E-2</v>
      </c>
      <c r="Z602" s="21">
        <f t="shared" si="283"/>
        <v>6.3218479079272874E-2</v>
      </c>
      <c r="AA602" s="21">
        <f t="shared" si="283"/>
        <v>6.4978940253709788E-2</v>
      </c>
      <c r="AB602" s="21">
        <f t="shared" si="283"/>
        <v>6.6635245972109972E-2</v>
      </c>
      <c r="AC602" s="21">
        <f t="shared" si="283"/>
        <v>6.7218895230234624E-2</v>
      </c>
      <c r="AD602" s="21">
        <f t="shared" si="283"/>
        <v>6.8629358783969682E-2</v>
      </c>
    </row>
    <row r="603" spans="1:30" x14ac:dyDescent="0.2">
      <c r="A603" s="399">
        <v>1020</v>
      </c>
      <c r="B603" s="399" t="s">
        <v>29</v>
      </c>
      <c r="C603" s="21">
        <f t="shared" si="282"/>
        <v>2.6016279830940219E-2</v>
      </c>
      <c r="D603" s="21">
        <f t="shared" si="282"/>
        <v>2.1598755453581548E-2</v>
      </c>
      <c r="E603" s="21">
        <f t="shared" si="282"/>
        <v>2.0366461387466218E-2</v>
      </c>
      <c r="F603" s="21">
        <f t="shared" si="282"/>
        <v>1.2735940546214988E-2</v>
      </c>
      <c r="G603" s="21">
        <f t="shared" si="282"/>
        <v>1.3323412222168882E-2</v>
      </c>
      <c r="H603" s="21">
        <f t="shared" si="282"/>
        <v>2.1998303578936593E-2</v>
      </c>
      <c r="I603" s="21">
        <f t="shared" si="282"/>
        <v>2.1813658545902531E-2</v>
      </c>
      <c r="J603" s="21">
        <f t="shared" si="282"/>
        <v>3.2961205875588297E-2</v>
      </c>
      <c r="K603" s="21">
        <f t="shared" si="282"/>
        <v>3.2444592372151304E-2</v>
      </c>
      <c r="L603" s="21">
        <f t="shared" si="282"/>
        <v>3.2512663779211678E-2</v>
      </c>
      <c r="M603" s="21">
        <f t="shared" si="282"/>
        <v>2.8593613143005941E-2</v>
      </c>
      <c r="N603" s="21">
        <f t="shared" si="282"/>
        <v>2.5547207263014512E-2</v>
      </c>
      <c r="O603" s="404">
        <f t="shared" si="282"/>
        <v>2.4176416842608101E-2</v>
      </c>
      <c r="Q603" s="399">
        <v>1020</v>
      </c>
      <c r="R603" s="399" t="s">
        <v>29</v>
      </c>
      <c r="S603" s="21">
        <f t="shared" si="283"/>
        <v>2.6016279830940219E-2</v>
      </c>
      <c r="T603" s="21">
        <f t="shared" si="283"/>
        <v>2.3781998421068363E-2</v>
      </c>
      <c r="U603" s="21">
        <f t="shared" si="283"/>
        <v>2.26302381654374E-2</v>
      </c>
      <c r="V603" s="21">
        <f t="shared" si="283"/>
        <v>2.0066760723419612E-2</v>
      </c>
      <c r="W603" s="21">
        <f t="shared" si="283"/>
        <v>1.8710304869637193E-2</v>
      </c>
      <c r="X603" s="21">
        <f t="shared" si="283"/>
        <v>1.9232161001139083E-2</v>
      </c>
      <c r="Y603" s="21">
        <f t="shared" si="283"/>
        <v>1.9630174973618988E-2</v>
      </c>
      <c r="Z603" s="21">
        <f t="shared" si="283"/>
        <v>2.1297769582657191E-2</v>
      </c>
      <c r="AA603" s="21">
        <f t="shared" si="283"/>
        <v>2.2594063553875915E-2</v>
      </c>
      <c r="AB603" s="21">
        <f t="shared" si="283"/>
        <v>2.3590020888528858E-2</v>
      </c>
      <c r="AC603" s="21">
        <f t="shared" si="283"/>
        <v>2.4048792890674912E-2</v>
      </c>
      <c r="AD603" s="21">
        <f t="shared" si="283"/>
        <v>2.4176416842608101E-2</v>
      </c>
    </row>
    <row r="604" spans="1:30" x14ac:dyDescent="0.2">
      <c r="A604" s="399">
        <v>1021</v>
      </c>
      <c r="B604" s="399" t="s">
        <v>30</v>
      </c>
      <c r="C604" s="21">
        <f t="shared" ref="C604:O614" si="284">+C447/(C49*10^6)</f>
        <v>6.1890800584089897E-2</v>
      </c>
      <c r="D604" s="21">
        <f t="shared" si="284"/>
        <v>5.1474895397489541E-2</v>
      </c>
      <c r="E604" s="21">
        <f t="shared" si="284"/>
        <v>3.6878493167548931E-2</v>
      </c>
      <c r="F604" s="21">
        <f t="shared" si="284"/>
        <v>2.9447095757770905E-2</v>
      </c>
      <c r="G604" s="21">
        <f t="shared" si="284"/>
        <v>3.3745848986447502E-2</v>
      </c>
      <c r="H604" s="21">
        <f t="shared" si="284"/>
        <v>3.6550138117842683E-2</v>
      </c>
      <c r="I604" s="21">
        <f t="shared" si="284"/>
        <v>3.7387691284917576E-2</v>
      </c>
      <c r="J604" s="21">
        <f t="shared" si="284"/>
        <v>5.4538436086908566E-2</v>
      </c>
      <c r="K604" s="21">
        <f t="shared" si="284"/>
        <v>4.1753899937337156E-2</v>
      </c>
      <c r="L604" s="21">
        <f t="shared" si="284"/>
        <v>4.5473867371270224E-2</v>
      </c>
      <c r="M604" s="21">
        <f t="shared" si="284"/>
        <v>3.6835844267367121E-2</v>
      </c>
      <c r="N604" s="21">
        <f t="shared" si="284"/>
        <v>3.8994685455944596E-2</v>
      </c>
      <c r="O604" s="404">
        <f t="shared" si="284"/>
        <v>4.1969199483564389E-2</v>
      </c>
      <c r="Q604" s="399">
        <v>1021</v>
      </c>
      <c r="R604" s="399" t="s">
        <v>30</v>
      </c>
      <c r="S604" s="21">
        <f t="shared" ref="S604:AD614" si="285">+S447/(S49*10^6)</f>
        <v>6.1890800584089897E-2</v>
      </c>
      <c r="T604" s="21">
        <f t="shared" si="285"/>
        <v>5.6759171578574422E-2</v>
      </c>
      <c r="U604" s="21">
        <f t="shared" si="285"/>
        <v>4.9929799336053959E-2</v>
      </c>
      <c r="V604" s="21">
        <f t="shared" si="285"/>
        <v>4.4422615514000195E-2</v>
      </c>
      <c r="W604" s="21">
        <f t="shared" si="285"/>
        <v>4.2348181566799613E-2</v>
      </c>
      <c r="X604" s="21">
        <f t="shared" si="285"/>
        <v>4.1439796130599095E-2</v>
      </c>
      <c r="Y604" s="21">
        <f t="shared" si="285"/>
        <v>4.0849111119884852E-2</v>
      </c>
      <c r="Z604" s="21">
        <f t="shared" si="285"/>
        <v>4.2597785608175058E-2</v>
      </c>
      <c r="AA604" s="21">
        <f t="shared" si="285"/>
        <v>4.2492600550299811E-2</v>
      </c>
      <c r="AB604" s="21">
        <f t="shared" si="285"/>
        <v>4.277908861994948E-2</v>
      </c>
      <c r="AC604" s="21">
        <f t="shared" si="285"/>
        <v>4.2248239253921911E-2</v>
      </c>
      <c r="AD604" s="21">
        <f t="shared" si="285"/>
        <v>4.1969199483564389E-2</v>
      </c>
    </row>
    <row r="605" spans="1:30" x14ac:dyDescent="0.2">
      <c r="A605" s="399">
        <v>1022</v>
      </c>
      <c r="B605" s="399" t="s">
        <v>31</v>
      </c>
      <c r="C605" s="21">
        <f t="shared" si="284"/>
        <v>3.7479554490639569E-2</v>
      </c>
      <c r="D605" s="21">
        <f t="shared" si="284"/>
        <v>3.285586405704749E-2</v>
      </c>
      <c r="E605" s="21">
        <f t="shared" si="284"/>
        <v>2.2522132804474227E-2</v>
      </c>
      <c r="F605" s="21">
        <f t="shared" si="284"/>
        <v>1.9023889240562645E-2</v>
      </c>
      <c r="G605" s="21">
        <f t="shared" si="284"/>
        <v>2.2599655778047296E-2</v>
      </c>
      <c r="H605" s="21">
        <f t="shared" si="284"/>
        <v>3.0437800795145426E-2</v>
      </c>
      <c r="I605" s="21">
        <f t="shared" si="284"/>
        <v>2.9998105582217733E-2</v>
      </c>
      <c r="J605" s="21">
        <f t="shared" si="284"/>
        <v>3.6840919190766326E-2</v>
      </c>
      <c r="K605" s="21">
        <f t="shared" si="284"/>
        <v>3.5245934594027001E-2</v>
      </c>
      <c r="L605" s="21">
        <f t="shared" si="284"/>
        <v>3.59139507114331E-2</v>
      </c>
      <c r="M605" s="21">
        <f t="shared" si="284"/>
        <v>3.7227944119570838E-2</v>
      </c>
      <c r="N605" s="21">
        <f t="shared" si="284"/>
        <v>3.8233136201547925E-2</v>
      </c>
      <c r="O605" s="404">
        <f t="shared" si="284"/>
        <v>3.159139739891647E-2</v>
      </c>
      <c r="Q605" s="399">
        <v>1022</v>
      </c>
      <c r="R605" s="399" t="s">
        <v>31</v>
      </c>
      <c r="S605" s="21">
        <f t="shared" si="285"/>
        <v>3.7479554490639569E-2</v>
      </c>
      <c r="T605" s="21">
        <f t="shared" si="285"/>
        <v>3.5120980328926153E-2</v>
      </c>
      <c r="U605" s="21">
        <f t="shared" si="285"/>
        <v>3.088779751631849E-2</v>
      </c>
      <c r="V605" s="21">
        <f t="shared" si="285"/>
        <v>2.7898011272997982E-2</v>
      </c>
      <c r="W605" s="21">
        <f t="shared" si="285"/>
        <v>2.682277017600837E-2</v>
      </c>
      <c r="X605" s="21">
        <f t="shared" si="285"/>
        <v>2.7413250073911537E-2</v>
      </c>
      <c r="Y605" s="21">
        <f t="shared" si="285"/>
        <v>2.7812501806222658E-2</v>
      </c>
      <c r="Z605" s="21">
        <f t="shared" si="285"/>
        <v>2.8981643110624043E-2</v>
      </c>
      <c r="AA605" s="21">
        <f t="shared" si="285"/>
        <v>2.971683180023765E-2</v>
      </c>
      <c r="AB605" s="21">
        <f t="shared" si="285"/>
        <v>3.03341969319798E-2</v>
      </c>
      <c r="AC605" s="21">
        <f t="shared" si="285"/>
        <v>3.0974518300555066E-2</v>
      </c>
      <c r="AD605" s="21">
        <f t="shared" si="285"/>
        <v>3.159139739891647E-2</v>
      </c>
    </row>
    <row r="606" spans="1:30" x14ac:dyDescent="0.2">
      <c r="A606" s="399">
        <v>1023</v>
      </c>
      <c r="B606" s="399" t="s">
        <v>32</v>
      </c>
      <c r="C606" s="21">
        <f t="shared" si="284"/>
        <v>5.4783988253739146E-2</v>
      </c>
      <c r="D606" s="21">
        <f t="shared" si="284"/>
        <v>4.8597801360155311E-2</v>
      </c>
      <c r="E606" s="21">
        <f t="shared" si="284"/>
        <v>4.2203717084611653E-2</v>
      </c>
      <c r="F606" s="21">
        <f t="shared" si="284"/>
        <v>3.2313189443102512E-2</v>
      </c>
      <c r="G606" s="21">
        <f t="shared" si="284"/>
        <v>4.7530500082912847E-2</v>
      </c>
      <c r="H606" s="21">
        <f t="shared" si="284"/>
        <v>3.5150220877163012E-2</v>
      </c>
      <c r="I606" s="21">
        <f t="shared" si="284"/>
        <v>4.5138121546961327E-2</v>
      </c>
      <c r="J606" s="21">
        <f t="shared" si="284"/>
        <v>5.8824540860997712E-2</v>
      </c>
      <c r="K606" s="21">
        <f t="shared" si="284"/>
        <v>6.1751353532636104E-2</v>
      </c>
      <c r="L606" s="21">
        <f t="shared" si="284"/>
        <v>5.9695178666038733E-2</v>
      </c>
      <c r="M606" s="21">
        <f t="shared" si="284"/>
        <v>5.11424876050873E-2</v>
      </c>
      <c r="N606" s="21">
        <f t="shared" si="284"/>
        <v>5.2683133237046396E-2</v>
      </c>
      <c r="O606" s="404">
        <f t="shared" si="284"/>
        <v>4.9237684849860276E-2</v>
      </c>
      <c r="Q606" s="399">
        <v>1023</v>
      </c>
      <c r="R606" s="399" t="s">
        <v>32</v>
      </c>
      <c r="S606" s="21">
        <f t="shared" si="285"/>
        <v>5.4783988253739146E-2</v>
      </c>
      <c r="T606" s="21">
        <f t="shared" si="285"/>
        <v>5.162322685864161E-2</v>
      </c>
      <c r="U606" s="21">
        <f t="shared" si="285"/>
        <v>4.8426399408236454E-2</v>
      </c>
      <c r="V606" s="21">
        <f t="shared" si="285"/>
        <v>4.4151069893822822E-2</v>
      </c>
      <c r="W606" s="21">
        <f t="shared" si="285"/>
        <v>4.4825548271794351E-2</v>
      </c>
      <c r="X606" s="21">
        <f t="shared" si="285"/>
        <v>4.3255405905849413E-2</v>
      </c>
      <c r="Y606" s="21">
        <f t="shared" si="285"/>
        <v>4.3538144364597187E-2</v>
      </c>
      <c r="Z606" s="21">
        <f t="shared" si="285"/>
        <v>4.5641383654553717E-2</v>
      </c>
      <c r="AA606" s="21">
        <f t="shared" si="285"/>
        <v>4.7488197091228715E-2</v>
      </c>
      <c r="AB606" s="21">
        <f t="shared" si="285"/>
        <v>4.8689402444350986E-2</v>
      </c>
      <c r="AC606" s="21">
        <f t="shared" si="285"/>
        <v>4.891669487445257E-2</v>
      </c>
      <c r="AD606" s="21">
        <f t="shared" si="285"/>
        <v>4.9237684849860276E-2</v>
      </c>
    </row>
    <row r="607" spans="1:30" x14ac:dyDescent="0.2">
      <c r="A607" s="399">
        <v>1024</v>
      </c>
      <c r="B607" s="399" t="s">
        <v>33</v>
      </c>
      <c r="C607" s="21">
        <f t="shared" si="284"/>
        <v>2.0522811408396242E-2</v>
      </c>
      <c r="D607" s="21">
        <f t="shared" si="284"/>
        <v>1.9807478642977258E-2</v>
      </c>
      <c r="E607" s="21">
        <f t="shared" si="284"/>
        <v>1.4049685515230627E-2</v>
      </c>
      <c r="F607" s="21">
        <f t="shared" si="284"/>
        <v>1.6725655154548279E-2</v>
      </c>
      <c r="G607" s="21">
        <f t="shared" si="284"/>
        <v>1.8243015078397404E-2</v>
      </c>
      <c r="H607" s="21">
        <f t="shared" si="284"/>
        <v>2.5169665895357161E-2</v>
      </c>
      <c r="I607" s="21">
        <f t="shared" si="284"/>
        <v>2.0043392934360249E-2</v>
      </c>
      <c r="J607" s="21">
        <f t="shared" si="284"/>
        <v>2.7941954593512664E-2</v>
      </c>
      <c r="K607" s="21">
        <f t="shared" si="284"/>
        <v>2.5176396212325976E-2</v>
      </c>
      <c r="L607" s="21">
        <f t="shared" si="284"/>
        <v>3.1689993459777632E-2</v>
      </c>
      <c r="M607" s="21">
        <f t="shared" si="284"/>
        <v>2.7723748697766813E-2</v>
      </c>
      <c r="N607" s="21">
        <f t="shared" si="284"/>
        <v>2.8171487328980328E-2</v>
      </c>
      <c r="O607" s="404">
        <f t="shared" si="284"/>
        <v>2.297718773305835E-2</v>
      </c>
      <c r="Q607" s="399">
        <v>1024</v>
      </c>
      <c r="R607" s="399" t="s">
        <v>33</v>
      </c>
      <c r="S607" s="21">
        <f t="shared" si="285"/>
        <v>2.0522811408396242E-2</v>
      </c>
      <c r="T607" s="21">
        <f t="shared" si="285"/>
        <v>2.0162930691596841E-2</v>
      </c>
      <c r="U607" s="21">
        <f t="shared" si="285"/>
        <v>1.809359712435241E-2</v>
      </c>
      <c r="V607" s="21">
        <f t="shared" si="285"/>
        <v>1.774372869018943E-2</v>
      </c>
      <c r="W607" s="21">
        <f t="shared" si="285"/>
        <v>1.7844665714617434E-2</v>
      </c>
      <c r="X607" s="21">
        <f t="shared" si="285"/>
        <v>1.9020868030831559E-2</v>
      </c>
      <c r="Y607" s="21">
        <f t="shared" si="285"/>
        <v>1.9174487097079161E-2</v>
      </c>
      <c r="Z607" s="21">
        <f t="shared" si="285"/>
        <v>2.0256057384075408E-2</v>
      </c>
      <c r="AA607" s="21">
        <f t="shared" si="285"/>
        <v>2.0823655195187685E-2</v>
      </c>
      <c r="AB607" s="21">
        <f t="shared" si="285"/>
        <v>2.1916145825807195E-2</v>
      </c>
      <c r="AC607" s="21">
        <f t="shared" si="285"/>
        <v>2.2472782912346931E-2</v>
      </c>
      <c r="AD607" s="21">
        <f t="shared" si="285"/>
        <v>2.297718773305835E-2</v>
      </c>
    </row>
    <row r="608" spans="1:30" x14ac:dyDescent="0.2">
      <c r="A608" s="399">
        <v>1025</v>
      </c>
      <c r="B608" s="399" t="s">
        <v>34</v>
      </c>
      <c r="C608" s="21">
        <f t="shared" si="284"/>
        <v>3.3180832495900987E-2</v>
      </c>
      <c r="D608" s="21">
        <f t="shared" si="284"/>
        <v>4.5942126863733179E-3</v>
      </c>
      <c r="E608" s="21">
        <f t="shared" si="284"/>
        <v>1.1903311271421057E-2</v>
      </c>
      <c r="F608" s="21">
        <f t="shared" si="284"/>
        <v>2.430373687307397E-2</v>
      </c>
      <c r="G608" s="21">
        <f t="shared" si="284"/>
        <v>3.1375105959351036E-2</v>
      </c>
      <c r="H608" s="21">
        <f t="shared" si="284"/>
        <v>4.8996509944674686E-2</v>
      </c>
      <c r="I608" s="21">
        <f t="shared" si="284"/>
        <v>4.7605800065064832E-2</v>
      </c>
      <c r="J608" s="21">
        <f t="shared" si="284"/>
        <v>6.1053393796218353E-2</v>
      </c>
      <c r="K608" s="21">
        <f t="shared" si="284"/>
        <v>6.1530532548677713E-2</v>
      </c>
      <c r="L608" s="21">
        <f t="shared" si="284"/>
        <v>6.0298349453828018E-2</v>
      </c>
      <c r="M608" s="21">
        <f t="shared" si="284"/>
        <v>5.5264819925836879E-2</v>
      </c>
      <c r="N608" s="21">
        <f t="shared" si="284"/>
        <v>5.4561035723391604E-2</v>
      </c>
      <c r="O608" s="404">
        <f t="shared" si="284"/>
        <v>4.2034684596052911E-2</v>
      </c>
      <c r="Q608" s="399">
        <v>1025</v>
      </c>
      <c r="R608" s="399" t="s">
        <v>34</v>
      </c>
      <c r="S608" s="21">
        <f t="shared" si="285"/>
        <v>3.3180832495900987E-2</v>
      </c>
      <c r="T608" s="21">
        <f t="shared" si="285"/>
        <v>1.8759408743054828E-2</v>
      </c>
      <c r="U608" s="21">
        <f t="shared" si="285"/>
        <v>1.6389591057666252E-2</v>
      </c>
      <c r="V608" s="21">
        <f t="shared" si="285"/>
        <v>1.8414865706381373E-2</v>
      </c>
      <c r="W608" s="21">
        <f t="shared" si="285"/>
        <v>2.1080416475768426E-2</v>
      </c>
      <c r="X608" s="21">
        <f t="shared" si="285"/>
        <v>2.5819301848049279E-2</v>
      </c>
      <c r="Y608" s="21">
        <f t="shared" si="285"/>
        <v>2.915949980405429E-2</v>
      </c>
      <c r="Z608" s="21">
        <f t="shared" si="285"/>
        <v>3.3497893391577993E-2</v>
      </c>
      <c r="AA608" s="21">
        <f t="shared" si="285"/>
        <v>3.6844602403943105E-2</v>
      </c>
      <c r="AB608" s="21">
        <f t="shared" si="285"/>
        <v>3.9219292492957185E-2</v>
      </c>
      <c r="AC608" s="21">
        <f t="shared" si="285"/>
        <v>4.0875499523306429E-2</v>
      </c>
      <c r="AD608" s="21">
        <f t="shared" si="285"/>
        <v>4.2034684596052911E-2</v>
      </c>
    </row>
    <row r="609" spans="1:30" x14ac:dyDescent="0.2">
      <c r="A609" s="399">
        <v>1026</v>
      </c>
      <c r="B609" s="399" t="s">
        <v>35</v>
      </c>
      <c r="C609" s="21">
        <f t="shared" si="284"/>
        <v>5.490174206104334E-2</v>
      </c>
      <c r="D609" s="21">
        <f t="shared" si="284"/>
        <v>3.124373738572955E-2</v>
      </c>
      <c r="E609" s="21">
        <f t="shared" si="284"/>
        <v>3.6037890305227457E-2</v>
      </c>
      <c r="F609" s="21">
        <f t="shared" si="284"/>
        <v>3.7000780389276532E-2</v>
      </c>
      <c r="G609" s="21">
        <f t="shared" si="284"/>
        <v>3.3884134615384615E-2</v>
      </c>
      <c r="H609" s="21">
        <f t="shared" si="284"/>
        <v>3.4473314958656978E-2</v>
      </c>
      <c r="I609" s="21">
        <f t="shared" si="284"/>
        <v>3.444755714926042E-2</v>
      </c>
      <c r="J609" s="21">
        <f t="shared" si="284"/>
        <v>5.9580255357957135E-2</v>
      </c>
      <c r="K609" s="21">
        <f t="shared" si="284"/>
        <v>4.8183395450456232E-2</v>
      </c>
      <c r="L609" s="21">
        <f t="shared" si="284"/>
        <v>4.9531165311653115E-2</v>
      </c>
      <c r="M609" s="21">
        <f t="shared" si="284"/>
        <v>3.8789579436014687E-2</v>
      </c>
      <c r="N609" s="21">
        <f t="shared" si="284"/>
        <v>4.9372780799137032E-2</v>
      </c>
      <c r="O609" s="404">
        <f t="shared" si="284"/>
        <v>4.2433601309391999E-2</v>
      </c>
      <c r="Q609" s="399">
        <v>1026</v>
      </c>
      <c r="R609" s="399" t="s">
        <v>35</v>
      </c>
      <c r="S609" s="21">
        <f t="shared" si="285"/>
        <v>5.490174206104334E-2</v>
      </c>
      <c r="T609" s="21">
        <f t="shared" si="285"/>
        <v>4.3075407423233514E-2</v>
      </c>
      <c r="U609" s="21">
        <f t="shared" si="285"/>
        <v>4.070627696765456E-2</v>
      </c>
      <c r="V609" s="21">
        <f t="shared" si="285"/>
        <v>3.9759808174846985E-2</v>
      </c>
      <c r="W609" s="21">
        <f t="shared" si="285"/>
        <v>3.8607780479987933E-2</v>
      </c>
      <c r="X609" s="21">
        <f t="shared" si="285"/>
        <v>3.7953205702906188E-2</v>
      </c>
      <c r="Y609" s="21">
        <f t="shared" si="285"/>
        <v>3.7426003195125068E-2</v>
      </c>
      <c r="Z609" s="21">
        <f t="shared" si="285"/>
        <v>4.0279185581480019E-2</v>
      </c>
      <c r="AA609" s="21">
        <f t="shared" si="285"/>
        <v>4.123210449117877E-2</v>
      </c>
      <c r="AB609" s="21">
        <f t="shared" si="285"/>
        <v>4.2083688659832037E-2</v>
      </c>
      <c r="AC609" s="21">
        <f t="shared" si="285"/>
        <v>4.1783302128985927E-2</v>
      </c>
      <c r="AD609" s="21">
        <f t="shared" si="285"/>
        <v>4.2433601309391999E-2</v>
      </c>
    </row>
    <row r="610" spans="1:30" x14ac:dyDescent="0.2">
      <c r="A610" s="399">
        <v>1027</v>
      </c>
      <c r="B610" s="399" t="s">
        <v>36</v>
      </c>
      <c r="C610" s="21">
        <f t="shared" si="284"/>
        <v>4.3978251181032178E-2</v>
      </c>
      <c r="D610" s="21">
        <f t="shared" si="284"/>
        <v>3.7164692967866404E-2</v>
      </c>
      <c r="E610" s="21">
        <f t="shared" si="284"/>
        <v>4.0790061561023855E-2</v>
      </c>
      <c r="F610" s="21">
        <f t="shared" si="284"/>
        <v>9.5393056068478112E-3</v>
      </c>
      <c r="G610" s="21">
        <f t="shared" si="284"/>
        <v>2.7317061216487772E-2</v>
      </c>
      <c r="H610" s="21">
        <f t="shared" si="284"/>
        <v>4.1417681050346093E-2</v>
      </c>
      <c r="I610" s="21">
        <f t="shared" si="284"/>
        <v>3.4424560417252253E-2</v>
      </c>
      <c r="J610" s="21">
        <f t="shared" si="284"/>
        <v>4.8246652674241872E-2</v>
      </c>
      <c r="K610" s="21">
        <f t="shared" si="284"/>
        <v>5.2077347387182518E-2</v>
      </c>
      <c r="L610" s="21">
        <f t="shared" si="284"/>
        <v>5.6506364685612966E-2</v>
      </c>
      <c r="M610" s="21">
        <f t="shared" si="284"/>
        <v>4.6353271411224826E-2</v>
      </c>
      <c r="N610" s="21">
        <f t="shared" si="284"/>
        <v>5.9990060937856422E-2</v>
      </c>
      <c r="O610" s="404">
        <f t="shared" si="284"/>
        <v>4.147749195084352E-2</v>
      </c>
      <c r="Q610" s="399">
        <v>1027</v>
      </c>
      <c r="R610" s="399" t="s">
        <v>36</v>
      </c>
      <c r="S610" s="21">
        <f t="shared" si="285"/>
        <v>4.3978251181032178E-2</v>
      </c>
      <c r="T610" s="21">
        <f t="shared" si="285"/>
        <v>4.0453368210017299E-2</v>
      </c>
      <c r="U610" s="21">
        <f t="shared" si="285"/>
        <v>4.0566281596705937E-2</v>
      </c>
      <c r="V610" s="21">
        <f t="shared" si="285"/>
        <v>3.2324086001130209E-2</v>
      </c>
      <c r="W610" s="21">
        <f t="shared" si="285"/>
        <v>3.1300192420845058E-2</v>
      </c>
      <c r="X610" s="21">
        <f t="shared" si="285"/>
        <v>3.2919327829286582E-2</v>
      </c>
      <c r="Y610" s="21">
        <f t="shared" si="285"/>
        <v>3.3148620347328663E-2</v>
      </c>
      <c r="Z610" s="21">
        <f t="shared" si="285"/>
        <v>3.5279575750416556E-2</v>
      </c>
      <c r="AA610" s="21">
        <f t="shared" si="285"/>
        <v>3.7250967501743816E-2</v>
      </c>
      <c r="AB610" s="21">
        <f t="shared" si="285"/>
        <v>3.9124759127736622E-2</v>
      </c>
      <c r="AC610" s="21">
        <f t="shared" si="285"/>
        <v>3.9801084506963687E-2</v>
      </c>
      <c r="AD610" s="21">
        <f t="shared" si="285"/>
        <v>4.147749195084352E-2</v>
      </c>
    </row>
    <row r="611" spans="1:30" x14ac:dyDescent="0.2">
      <c r="A611" s="399">
        <v>1028</v>
      </c>
      <c r="B611" s="399" t="s">
        <v>37</v>
      </c>
      <c r="C611" s="21">
        <f t="shared" si="284"/>
        <v>3.8038399180284337E-2</v>
      </c>
      <c r="D611" s="21">
        <f t="shared" si="284"/>
        <v>1.9606079061885631E-2</v>
      </c>
      <c r="E611" s="21">
        <f t="shared" si="284"/>
        <v>1.8642079462622273E-2</v>
      </c>
      <c r="F611" s="21">
        <f t="shared" si="284"/>
        <v>1.3664504176195077E-2</v>
      </c>
      <c r="G611" s="21">
        <f t="shared" si="284"/>
        <v>1.511058292458421E-2</v>
      </c>
      <c r="H611" s="21">
        <f t="shared" si="284"/>
        <v>2.4645034878882303E-2</v>
      </c>
      <c r="I611" s="21">
        <f t="shared" si="284"/>
        <v>2.4038792338163941E-2</v>
      </c>
      <c r="J611" s="21">
        <f t="shared" si="284"/>
        <v>3.8849193089559385E-2</v>
      </c>
      <c r="K611" s="21">
        <f t="shared" si="284"/>
        <v>3.5423663562893781E-2</v>
      </c>
      <c r="L611" s="21">
        <f t="shared" si="284"/>
        <v>4.2850188374430401E-2</v>
      </c>
      <c r="M611" s="21">
        <f t="shared" si="284"/>
        <v>3.0252061290630062E-2</v>
      </c>
      <c r="N611" s="21">
        <f t="shared" si="284"/>
        <v>3.6771877147921718E-2</v>
      </c>
      <c r="O611" s="404">
        <f t="shared" si="284"/>
        <v>2.8289347283201025E-2</v>
      </c>
      <c r="Q611" s="399">
        <v>1028</v>
      </c>
      <c r="R611" s="399" t="s">
        <v>37</v>
      </c>
      <c r="S611" s="21">
        <f t="shared" si="285"/>
        <v>3.8038399180284337E-2</v>
      </c>
      <c r="T611" s="21">
        <f t="shared" si="285"/>
        <v>2.8868826157531686E-2</v>
      </c>
      <c r="U611" s="21">
        <f t="shared" si="285"/>
        <v>2.5499916309534715E-2</v>
      </c>
      <c r="V611" s="21">
        <f t="shared" si="285"/>
        <v>2.2468432390696784E-2</v>
      </c>
      <c r="W611" s="21">
        <f t="shared" si="285"/>
        <v>2.1004347501550891E-2</v>
      </c>
      <c r="X611" s="21">
        <f t="shared" si="285"/>
        <v>2.1589324898602123E-2</v>
      </c>
      <c r="Y611" s="21">
        <f t="shared" si="285"/>
        <v>2.1964520171679179E-2</v>
      </c>
      <c r="Z611" s="21">
        <f t="shared" si="285"/>
        <v>2.4142579995293591E-2</v>
      </c>
      <c r="AA611" s="21">
        <f t="shared" si="285"/>
        <v>2.548580107652863E-2</v>
      </c>
      <c r="AB611" s="21">
        <f t="shared" si="285"/>
        <v>2.7220048164220224E-2</v>
      </c>
      <c r="AC611" s="21">
        <f t="shared" si="285"/>
        <v>2.7504107189052926E-2</v>
      </c>
      <c r="AD611" s="21">
        <f t="shared" si="285"/>
        <v>2.8289347283201025E-2</v>
      </c>
    </row>
    <row r="612" spans="1:30" x14ac:dyDescent="0.2">
      <c r="A612" s="399">
        <v>1029</v>
      </c>
      <c r="B612" s="399" t="s">
        <v>38</v>
      </c>
      <c r="C612" s="21">
        <f t="shared" si="284"/>
        <v>5.4602052548652219E-2</v>
      </c>
      <c r="D612" s="21">
        <f t="shared" si="284"/>
        <v>4.2182826483012671E-2</v>
      </c>
      <c r="E612" s="21">
        <f t="shared" si="284"/>
        <v>4.2095024995968393E-2</v>
      </c>
      <c r="F612" s="21">
        <f t="shared" si="284"/>
        <v>2.973695466210436E-2</v>
      </c>
      <c r="G612" s="21">
        <f t="shared" si="284"/>
        <v>2.6764495899662323E-2</v>
      </c>
      <c r="H612" s="21">
        <f t="shared" si="284"/>
        <v>5.0034629404617254E-2</v>
      </c>
      <c r="I612" s="21">
        <f t="shared" si="284"/>
        <v>5.1342788001575775E-2</v>
      </c>
      <c r="J612" s="21">
        <f t="shared" si="284"/>
        <v>4.3956300420824372E-2</v>
      </c>
      <c r="K612" s="21">
        <f t="shared" si="284"/>
        <v>4.0671451384937309E-2</v>
      </c>
      <c r="L612" s="21">
        <f t="shared" si="284"/>
        <v>4.9399384591108125E-2</v>
      </c>
      <c r="M612" s="21">
        <f t="shared" si="284"/>
        <v>4.343436676096453E-2</v>
      </c>
      <c r="N612" s="21">
        <f t="shared" si="284"/>
        <v>4.7376880841611131E-2</v>
      </c>
      <c r="O612" s="404">
        <f t="shared" si="284"/>
        <v>4.3341206971520864E-2</v>
      </c>
      <c r="Q612" s="399">
        <v>1029</v>
      </c>
      <c r="R612" s="399" t="s">
        <v>38</v>
      </c>
      <c r="S612" s="21">
        <f t="shared" si="285"/>
        <v>5.4602052548652219E-2</v>
      </c>
      <c r="T612" s="21">
        <f t="shared" si="285"/>
        <v>4.8201310426662543E-2</v>
      </c>
      <c r="U612" s="21">
        <f t="shared" si="285"/>
        <v>4.6133917541955873E-2</v>
      </c>
      <c r="V612" s="21">
        <f t="shared" si="285"/>
        <v>4.1873468748579244E-2</v>
      </c>
      <c r="W612" s="21">
        <f t="shared" si="285"/>
        <v>3.8738670211062351E-2</v>
      </c>
      <c r="X612" s="21">
        <f t="shared" si="285"/>
        <v>4.0603180864007687E-2</v>
      </c>
      <c r="Y612" s="21">
        <f t="shared" si="285"/>
        <v>4.2227417291067909E-2</v>
      </c>
      <c r="Z612" s="21">
        <f t="shared" si="285"/>
        <v>4.2458637266274746E-2</v>
      </c>
      <c r="AA612" s="21">
        <f t="shared" si="285"/>
        <v>4.2247603317965961E-2</v>
      </c>
      <c r="AB612" s="21">
        <f t="shared" si="285"/>
        <v>4.2955679454756722E-2</v>
      </c>
      <c r="AC612" s="21">
        <f t="shared" si="285"/>
        <v>4.2999780152758377E-2</v>
      </c>
      <c r="AD612" s="21">
        <f t="shared" si="285"/>
        <v>4.3341206971520864E-2</v>
      </c>
    </row>
    <row r="613" spans="1:30" x14ac:dyDescent="0.2">
      <c r="A613" s="400">
        <v>1030</v>
      </c>
      <c r="B613" s="400" t="s">
        <v>18</v>
      </c>
      <c r="C613" s="23">
        <f t="shared" si="284"/>
        <v>5.9200562447819786E-2</v>
      </c>
      <c r="D613" s="23">
        <f t="shared" si="284"/>
        <v>5.1715081128202244E-2</v>
      </c>
      <c r="E613" s="23">
        <f t="shared" si="284"/>
        <v>4.4328229037256243E-2</v>
      </c>
      <c r="F613" s="23">
        <f t="shared" si="284"/>
        <v>3.3898675770466881E-2</v>
      </c>
      <c r="G613" s="23">
        <f t="shared" si="284"/>
        <v>3.9705999893429961E-2</v>
      </c>
      <c r="H613" s="23">
        <f t="shared" si="284"/>
        <v>5.6149201943095077E-2</v>
      </c>
      <c r="I613" s="23">
        <f t="shared" si="284"/>
        <v>5.9743527888168002E-2</v>
      </c>
      <c r="J613" s="23">
        <f t="shared" si="284"/>
        <v>6.2651871332696535E-2</v>
      </c>
      <c r="K613" s="23">
        <f t="shared" si="284"/>
        <v>6.5243076923076918E-2</v>
      </c>
      <c r="L613" s="23">
        <f t="shared" si="284"/>
        <v>7.5384962936816097E-2</v>
      </c>
      <c r="M613" s="23">
        <f t="shared" si="284"/>
        <v>5.7529429275025037E-2</v>
      </c>
      <c r="N613" s="23">
        <f t="shared" si="284"/>
        <v>7.4186850741815621E-2</v>
      </c>
      <c r="O613" s="405">
        <f t="shared" si="284"/>
        <v>5.6644522203627638E-2</v>
      </c>
      <c r="Q613" s="400">
        <v>1030</v>
      </c>
      <c r="R613" s="400" t="s">
        <v>18</v>
      </c>
      <c r="S613" s="23">
        <f t="shared" si="285"/>
        <v>5.9200562447819786E-2</v>
      </c>
      <c r="T613" s="23">
        <f t="shared" si="285"/>
        <v>5.5381326446429215E-2</v>
      </c>
      <c r="U613" s="23">
        <f t="shared" si="285"/>
        <v>5.1629168759536381E-2</v>
      </c>
      <c r="V613" s="23">
        <f t="shared" si="285"/>
        <v>4.6980711206519817E-2</v>
      </c>
      <c r="W613" s="23">
        <f t="shared" si="285"/>
        <v>4.5468347138794045E-2</v>
      </c>
      <c r="X613" s="23">
        <f t="shared" si="285"/>
        <v>4.7245041430118283E-2</v>
      </c>
      <c r="Y613" s="23">
        <f t="shared" si="285"/>
        <v>4.9168060168001564E-2</v>
      </c>
      <c r="Z613" s="23">
        <f t="shared" si="285"/>
        <v>5.1002529910837098E-2</v>
      </c>
      <c r="AA613" s="23">
        <f t="shared" si="285"/>
        <v>5.2628549558519686E-2</v>
      </c>
      <c r="AB613" s="23">
        <f t="shared" si="285"/>
        <v>5.4807404513384284E-2</v>
      </c>
      <c r="AC613" s="23">
        <f t="shared" si="285"/>
        <v>5.5054663312098941E-2</v>
      </c>
      <c r="AD613" s="23">
        <f t="shared" si="285"/>
        <v>5.6644522203627638E-2</v>
      </c>
    </row>
    <row r="614" spans="1:30" x14ac:dyDescent="0.2">
      <c r="A614" s="401">
        <v>10300</v>
      </c>
      <c r="B614" s="401" t="s">
        <v>149</v>
      </c>
      <c r="C614" s="406">
        <f t="shared" si="284"/>
        <v>4.167425563501824E-2</v>
      </c>
      <c r="D614" s="406">
        <f t="shared" si="284"/>
        <v>3.4218068333167789E-2</v>
      </c>
      <c r="E614" s="406">
        <f t="shared" si="284"/>
        <v>3.0513452038950853E-2</v>
      </c>
      <c r="F614" s="406">
        <f t="shared" si="284"/>
        <v>2.6108811575870885E-2</v>
      </c>
      <c r="G614" s="406">
        <f t="shared" si="284"/>
        <v>2.6015565656372426E-2</v>
      </c>
      <c r="H614" s="406">
        <f t="shared" si="284"/>
        <v>3.8901246909401693E-2</v>
      </c>
      <c r="I614" s="406">
        <f t="shared" si="284"/>
        <v>3.4437393287677254E-2</v>
      </c>
      <c r="J614" s="406">
        <f t="shared" si="284"/>
        <v>4.3090599028283862E-2</v>
      </c>
      <c r="K614" s="406">
        <f t="shared" si="284"/>
        <v>4.2089900613076714E-2</v>
      </c>
      <c r="L614" s="406">
        <f t="shared" si="284"/>
        <v>4.4677729380284234E-2</v>
      </c>
      <c r="M614" s="406">
        <f t="shared" si="284"/>
        <v>4.0568562859404363E-2</v>
      </c>
      <c r="N614" s="406">
        <f t="shared" si="284"/>
        <v>4.2522749684708712E-2</v>
      </c>
      <c r="O614" s="406">
        <f>+O457/(O59*10^6)</f>
        <v>3.7055920771916447E-2</v>
      </c>
      <c r="Q614" s="401">
        <v>10300</v>
      </c>
      <c r="R614" s="401" t="s">
        <v>149</v>
      </c>
      <c r="S614" s="406">
        <f t="shared" si="285"/>
        <v>4.167425563501824E-2</v>
      </c>
      <c r="T614" s="406">
        <f t="shared" si="285"/>
        <v>3.7833282235287966E-2</v>
      </c>
      <c r="U614" s="406">
        <f t="shared" si="285"/>
        <v>3.5392558141147563E-2</v>
      </c>
      <c r="V614" s="406">
        <f t="shared" si="285"/>
        <v>3.3018590246871524E-2</v>
      </c>
      <c r="W614" s="406">
        <f t="shared" si="285"/>
        <v>3.1596456232698737E-2</v>
      </c>
      <c r="X614" s="406">
        <f t="shared" si="285"/>
        <v>3.2791403203043676E-2</v>
      </c>
      <c r="Y614" s="406">
        <f t="shared" si="285"/>
        <v>3.3044776718660358E-2</v>
      </c>
      <c r="Z614" s="406">
        <f t="shared" si="285"/>
        <v>3.4353191916865686E-2</v>
      </c>
      <c r="AA614" s="406">
        <f t="shared" si="285"/>
        <v>3.5237333644561296E-2</v>
      </c>
      <c r="AB614" s="406">
        <f t="shared" si="285"/>
        <v>3.6155230037023707E-2</v>
      </c>
      <c r="AC614" s="406">
        <f t="shared" si="285"/>
        <v>3.6556775425182556E-2</v>
      </c>
      <c r="AD614" s="406">
        <f t="shared" si="285"/>
        <v>3.705592077191644E-2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tabColor theme="9" tint="0.59999389629810485"/>
  </sheetPr>
  <dimension ref="A1:BZ614"/>
  <sheetViews>
    <sheetView topLeftCell="A418" zoomScale="70" zoomScaleNormal="70" workbookViewId="0">
      <selection activeCell="R418" activeCellId="1" sqref="B1:B1048576 R1:R1048576"/>
    </sheetView>
  </sheetViews>
  <sheetFormatPr defaultColWidth="9.125" defaultRowHeight="14.25" x14ac:dyDescent="0.2"/>
  <cols>
    <col min="1" max="1" width="8.75" style="41" bestFit="1" customWidth="1"/>
    <col min="2" max="2" width="21.125" style="41" customWidth="1"/>
    <col min="3" max="14" width="12" style="41" bestFit="1" customWidth="1"/>
    <col min="15" max="15" width="13" style="41" bestFit="1" customWidth="1"/>
    <col min="16" max="16" width="9.125" style="41"/>
    <col min="18" max="18" width="16.625" customWidth="1"/>
    <col min="19" max="30" width="14" customWidth="1"/>
    <col min="31" max="31" width="11.25" style="41" bestFit="1" customWidth="1"/>
    <col min="32" max="33" width="9.125" style="41"/>
    <col min="34" max="34" width="14.25" style="41" bestFit="1" customWidth="1"/>
    <col min="35" max="49" width="9.125" style="41"/>
    <col min="50" max="50" width="13.875" style="41" bestFit="1" customWidth="1"/>
    <col min="51" max="71" width="9.125" style="41"/>
    <col min="72" max="78" width="10" style="41" bestFit="1" customWidth="1"/>
    <col min="79" max="16384" width="9.125" style="41"/>
  </cols>
  <sheetData>
    <row r="1" spans="1:30" s="2" customFormat="1" x14ac:dyDescent="0.2">
      <c r="A1" s="3" t="s">
        <v>52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55</v>
      </c>
      <c r="Q1" s="3" t="s">
        <v>73</v>
      </c>
      <c r="R1" s="3" t="s">
        <v>12</v>
      </c>
      <c r="S1" s="3" t="s">
        <v>74</v>
      </c>
      <c r="T1" s="3" t="s">
        <v>75</v>
      </c>
      <c r="U1" s="3" t="s">
        <v>76</v>
      </c>
      <c r="V1" s="3" t="s">
        <v>77</v>
      </c>
      <c r="W1" s="3" t="s">
        <v>78</v>
      </c>
      <c r="X1" s="3" t="s">
        <v>79</v>
      </c>
      <c r="Y1" s="3" t="s">
        <v>80</v>
      </c>
      <c r="Z1" s="3" t="s">
        <v>81</v>
      </c>
      <c r="AA1" s="3" t="s">
        <v>82</v>
      </c>
      <c r="AB1" s="3" t="s">
        <v>83</v>
      </c>
      <c r="AC1" s="3" t="s">
        <v>84</v>
      </c>
      <c r="AD1" s="3" t="s">
        <v>85</v>
      </c>
    </row>
    <row r="2" spans="1:30" customFormat="1" x14ac:dyDescent="0.2">
      <c r="A2" s="7">
        <v>1004</v>
      </c>
      <c r="B2" s="7" t="s">
        <v>94</v>
      </c>
      <c r="C2" s="8">
        <v>441</v>
      </c>
      <c r="D2" s="8">
        <v>453</v>
      </c>
      <c r="E2" s="8">
        <v>310</v>
      </c>
      <c r="F2" s="8">
        <v>455</v>
      </c>
      <c r="G2" s="8">
        <v>384</v>
      </c>
      <c r="H2" s="8">
        <v>401</v>
      </c>
      <c r="I2" s="8">
        <v>325</v>
      </c>
      <c r="J2" s="8">
        <v>494</v>
      </c>
      <c r="K2" s="8">
        <v>460</v>
      </c>
      <c r="L2" s="8">
        <v>409</v>
      </c>
      <c r="M2" s="8">
        <v>408</v>
      </c>
      <c r="N2" s="8">
        <v>365</v>
      </c>
      <c r="O2" s="9">
        <f>SUM(C2:N2)</f>
        <v>4905</v>
      </c>
      <c r="Q2" s="7">
        <v>1004</v>
      </c>
      <c r="R2" s="7" t="s">
        <v>94</v>
      </c>
      <c r="S2" s="8">
        <f>+C2</f>
        <v>441</v>
      </c>
      <c r="T2" s="8">
        <f>+'[14]2M'!$G$10</f>
        <v>894</v>
      </c>
      <c r="U2" s="8">
        <f>+'[14]3M'!$G$10</f>
        <v>1204</v>
      </c>
      <c r="V2" s="8">
        <f>+'[14]4M'!$G$10</f>
        <v>1659</v>
      </c>
      <c r="W2" s="8">
        <f>+'[14]5M'!$G$10</f>
        <v>2043</v>
      </c>
      <c r="X2" s="8">
        <f>+'[14]6M'!$G$10</f>
        <v>2444</v>
      </c>
      <c r="Y2" s="8">
        <f>+'[14]7M'!$G$10</f>
        <v>2769</v>
      </c>
      <c r="Z2" s="8">
        <f>+'[14]8M'!$G$10</f>
        <v>3263</v>
      </c>
      <c r="AA2" s="8">
        <f>+'[14]9M'!$G$10</f>
        <v>3723</v>
      </c>
      <c r="AB2" s="8">
        <f>+'[14]10M'!$G$10</f>
        <v>4132</v>
      </c>
      <c r="AC2" s="8">
        <f>+'[14]11M'!$G$10</f>
        <v>4540</v>
      </c>
      <c r="AD2" s="8">
        <f>+'[14]12M'!$G$10</f>
        <v>4905</v>
      </c>
    </row>
    <row r="3" spans="1:30" customFormat="1" x14ac:dyDescent="0.2">
      <c r="A3" s="10">
        <v>1005</v>
      </c>
      <c r="B3" s="10" t="s">
        <v>13</v>
      </c>
      <c r="C3" s="11">
        <v>6</v>
      </c>
      <c r="D3" s="11">
        <v>5</v>
      </c>
      <c r="E3" s="11">
        <v>4</v>
      </c>
      <c r="F3" s="11">
        <v>2</v>
      </c>
      <c r="G3" s="11">
        <v>8</v>
      </c>
      <c r="H3" s="11">
        <v>33</v>
      </c>
      <c r="I3" s="11">
        <v>5</v>
      </c>
      <c r="J3" s="11">
        <v>21</v>
      </c>
      <c r="K3" s="11">
        <v>9</v>
      </c>
      <c r="L3" s="11">
        <v>3</v>
      </c>
      <c r="M3" s="11">
        <v>9</v>
      </c>
      <c r="N3" s="11">
        <v>8</v>
      </c>
      <c r="O3" s="12">
        <f t="shared" ref="O3:O29" si="0">SUM(C3:N3)</f>
        <v>113</v>
      </c>
      <c r="Q3" s="10">
        <v>1005</v>
      </c>
      <c r="R3" s="10" t="s">
        <v>13</v>
      </c>
      <c r="S3" s="11">
        <f t="shared" ref="S3:S28" si="1">+C3</f>
        <v>6</v>
      </c>
      <c r="T3" s="11">
        <f>+'[14]2M'!$H$10</f>
        <v>11</v>
      </c>
      <c r="U3" s="11">
        <f>+'[14]3M'!$H$10</f>
        <v>15</v>
      </c>
      <c r="V3" s="11">
        <f>+'[14]4M'!$H$10</f>
        <v>17</v>
      </c>
      <c r="W3" s="11">
        <f>+'[14]5M'!$H$10</f>
        <v>25</v>
      </c>
      <c r="X3" s="11">
        <f>+'[14]6M'!$H$10</f>
        <v>58</v>
      </c>
      <c r="Y3" s="11">
        <f>+'[14]7M'!$H$10</f>
        <v>63</v>
      </c>
      <c r="Z3" s="11">
        <f>+'[14]8M'!$H$10</f>
        <v>84</v>
      </c>
      <c r="AA3" s="11">
        <f>+'[14]9M'!$H$10</f>
        <v>93</v>
      </c>
      <c r="AB3" s="11">
        <f>+'[14]10M'!$H$10</f>
        <v>96</v>
      </c>
      <c r="AC3" s="11">
        <f>+'[14]11M'!$H$10</f>
        <v>105</v>
      </c>
      <c r="AD3" s="11">
        <f>+'[14]12M'!$H$10</f>
        <v>113</v>
      </c>
    </row>
    <row r="4" spans="1:30" customFormat="1" x14ac:dyDescent="0.2">
      <c r="A4" s="10">
        <v>1006</v>
      </c>
      <c r="B4" s="10" t="s">
        <v>14</v>
      </c>
      <c r="C4" s="11">
        <v>76</v>
      </c>
      <c r="D4" s="11">
        <v>104</v>
      </c>
      <c r="E4" s="11">
        <v>61</v>
      </c>
      <c r="F4" s="11">
        <v>84</v>
      </c>
      <c r="G4" s="11">
        <v>189</v>
      </c>
      <c r="H4" s="11">
        <v>123</v>
      </c>
      <c r="I4" s="11">
        <v>85</v>
      </c>
      <c r="J4" s="11">
        <v>135</v>
      </c>
      <c r="K4" s="11">
        <v>103</v>
      </c>
      <c r="L4" s="11">
        <v>110</v>
      </c>
      <c r="M4" s="11">
        <v>92</v>
      </c>
      <c r="N4" s="11">
        <v>78</v>
      </c>
      <c r="O4" s="12">
        <f t="shared" si="0"/>
        <v>1240</v>
      </c>
      <c r="Q4" s="10">
        <v>1006</v>
      </c>
      <c r="R4" s="10" t="s">
        <v>14</v>
      </c>
      <c r="S4" s="11">
        <f t="shared" si="1"/>
        <v>76</v>
      </c>
      <c r="T4" s="11">
        <f>+'[14]2M'!$I$10</f>
        <v>180</v>
      </c>
      <c r="U4" s="11">
        <f>+'[14]3M'!$I$10</f>
        <v>241</v>
      </c>
      <c r="V4" s="11">
        <f>+'[14]4M'!$I$10</f>
        <v>325</v>
      </c>
      <c r="W4" s="11">
        <f>+'[14]5M'!$I$10</f>
        <v>514</v>
      </c>
      <c r="X4" s="11">
        <f>+'[14]6M'!$I$10</f>
        <v>637</v>
      </c>
      <c r="Y4" s="11">
        <f>+'[14]7M'!$I$10</f>
        <v>722</v>
      </c>
      <c r="Z4" s="11">
        <f>+'[14]8M'!$I$10</f>
        <v>857</v>
      </c>
      <c r="AA4" s="11">
        <f>+'[14]9M'!$I$10</f>
        <v>960</v>
      </c>
      <c r="AB4" s="11">
        <f>+'[14]10M'!$I$10</f>
        <v>1070</v>
      </c>
      <c r="AC4" s="11">
        <f>+'[14]11M'!$I$10</f>
        <v>1162</v>
      </c>
      <c r="AD4" s="11">
        <f>+'[14]12M'!$I$10</f>
        <v>1240</v>
      </c>
    </row>
    <row r="5" spans="1:30" customFormat="1" x14ac:dyDescent="0.2">
      <c r="A5" s="10">
        <v>1007</v>
      </c>
      <c r="B5" s="10" t="s">
        <v>15</v>
      </c>
      <c r="C5" s="11">
        <v>95</v>
      </c>
      <c r="D5" s="11">
        <v>123</v>
      </c>
      <c r="E5" s="11">
        <v>76</v>
      </c>
      <c r="F5" s="11">
        <v>67</v>
      </c>
      <c r="G5" s="11">
        <v>90</v>
      </c>
      <c r="H5" s="11">
        <v>53</v>
      </c>
      <c r="I5" s="11">
        <v>91</v>
      </c>
      <c r="J5" s="11">
        <v>46</v>
      </c>
      <c r="K5" s="11">
        <v>116</v>
      </c>
      <c r="L5" s="11">
        <v>81</v>
      </c>
      <c r="M5" s="11">
        <v>63</v>
      </c>
      <c r="N5" s="11">
        <v>96</v>
      </c>
      <c r="O5" s="12">
        <f t="shared" si="0"/>
        <v>997</v>
      </c>
      <c r="Q5" s="10">
        <v>1007</v>
      </c>
      <c r="R5" s="10" t="s">
        <v>15</v>
      </c>
      <c r="S5" s="11">
        <f t="shared" si="1"/>
        <v>95</v>
      </c>
      <c r="T5" s="11">
        <f>+'[14]2M'!$J$10</f>
        <v>218</v>
      </c>
      <c r="U5" s="11">
        <f>+'[14]3M'!$J$10</f>
        <v>294</v>
      </c>
      <c r="V5" s="11">
        <f>+'[14]4M'!$J$10</f>
        <v>361</v>
      </c>
      <c r="W5" s="11">
        <f>+'[14]5M'!$J$10</f>
        <v>451</v>
      </c>
      <c r="X5" s="11">
        <f>+'[14]6M'!$J$10</f>
        <v>504</v>
      </c>
      <c r="Y5" s="11">
        <f>+'[14]7M'!$J$10</f>
        <v>595</v>
      </c>
      <c r="Z5" s="11">
        <f>+'[14]8M'!$J$10</f>
        <v>641</v>
      </c>
      <c r="AA5" s="11">
        <f>+'[14]9M'!$J$10</f>
        <v>757</v>
      </c>
      <c r="AB5" s="11">
        <f>+'[14]10M'!$J$10</f>
        <v>838</v>
      </c>
      <c r="AC5" s="11">
        <f>+'[14]11M'!$J$10</f>
        <v>901</v>
      </c>
      <c r="AD5" s="11">
        <f>+'[14]12M'!$J$10</f>
        <v>997</v>
      </c>
    </row>
    <row r="6" spans="1:30" customFormat="1" x14ac:dyDescent="0.2">
      <c r="A6" s="10">
        <v>1008</v>
      </c>
      <c r="B6" s="10" t="s">
        <v>16</v>
      </c>
      <c r="C6" s="11">
        <v>15</v>
      </c>
      <c r="D6" s="11">
        <v>40</v>
      </c>
      <c r="E6" s="11">
        <v>14</v>
      </c>
      <c r="F6" s="11">
        <v>13</v>
      </c>
      <c r="G6" s="11">
        <v>10</v>
      </c>
      <c r="H6" s="11">
        <v>13</v>
      </c>
      <c r="I6" s="11">
        <v>9</v>
      </c>
      <c r="J6" s="11">
        <v>27</v>
      </c>
      <c r="K6" s="11">
        <v>16</v>
      </c>
      <c r="L6" s="11">
        <v>18</v>
      </c>
      <c r="M6" s="11">
        <v>11</v>
      </c>
      <c r="N6" s="11">
        <v>13</v>
      </c>
      <c r="O6" s="12">
        <f t="shared" si="0"/>
        <v>199</v>
      </c>
      <c r="Q6" s="10">
        <v>1008</v>
      </c>
      <c r="R6" s="10" t="s">
        <v>16</v>
      </c>
      <c r="S6" s="11">
        <f t="shared" si="1"/>
        <v>15</v>
      </c>
      <c r="T6" s="11">
        <f>+'[14]2M'!$K$10</f>
        <v>55</v>
      </c>
      <c r="U6" s="11">
        <f>+'[14]3M'!$K$10</f>
        <v>69</v>
      </c>
      <c r="V6" s="11">
        <f>+'[14]4M'!$K$10</f>
        <v>82</v>
      </c>
      <c r="W6" s="11">
        <f>+'[14]5M'!$K$10</f>
        <v>92</v>
      </c>
      <c r="X6" s="11">
        <f>+'[14]6M'!$K$10</f>
        <v>105</v>
      </c>
      <c r="Y6" s="11">
        <f>+'[14]7M'!$K$10</f>
        <v>114</v>
      </c>
      <c r="Z6" s="11">
        <f>+'[14]8M'!$K$10</f>
        <v>141</v>
      </c>
      <c r="AA6" s="11">
        <f>+'[14]9M'!$K$10</f>
        <v>157</v>
      </c>
      <c r="AB6" s="11">
        <f>+'[14]10M'!$K$10</f>
        <v>175</v>
      </c>
      <c r="AC6" s="11">
        <f>+'[14]11M'!$K$10</f>
        <v>186</v>
      </c>
      <c r="AD6" s="11">
        <f>+'[14]12M'!$K$10</f>
        <v>199</v>
      </c>
    </row>
    <row r="7" spans="1:30" customFormat="1" x14ac:dyDescent="0.2">
      <c r="A7" s="10">
        <v>1009</v>
      </c>
      <c r="B7" s="10" t="s">
        <v>17</v>
      </c>
      <c r="C7" s="11">
        <v>16</v>
      </c>
      <c r="D7" s="11">
        <v>9</v>
      </c>
      <c r="E7" s="11">
        <v>11</v>
      </c>
      <c r="F7" s="11">
        <v>17</v>
      </c>
      <c r="G7" s="11">
        <v>17</v>
      </c>
      <c r="H7" s="11">
        <v>21</v>
      </c>
      <c r="I7" s="11">
        <v>23</v>
      </c>
      <c r="J7" s="11">
        <v>26</v>
      </c>
      <c r="K7" s="11">
        <v>28</v>
      </c>
      <c r="L7" s="11">
        <v>33</v>
      </c>
      <c r="M7" s="11">
        <v>28</v>
      </c>
      <c r="N7" s="11">
        <v>22</v>
      </c>
      <c r="O7" s="12">
        <f t="shared" si="0"/>
        <v>251</v>
      </c>
      <c r="Q7" s="10">
        <v>1009</v>
      </c>
      <c r="R7" s="10" t="s">
        <v>17</v>
      </c>
      <c r="S7" s="11">
        <f t="shared" si="1"/>
        <v>16</v>
      </c>
      <c r="T7" s="11">
        <f>+'[14]2M'!$L$10</f>
        <v>25</v>
      </c>
      <c r="U7" s="11">
        <f>+'[14]3M'!$L$10</f>
        <v>36</v>
      </c>
      <c r="V7" s="11">
        <f>+'[14]4M'!$L$10</f>
        <v>53</v>
      </c>
      <c r="W7" s="11">
        <f>+'[14]5M'!$L$10</f>
        <v>70</v>
      </c>
      <c r="X7" s="11">
        <f>+'[14]6M'!$L$10</f>
        <v>91</v>
      </c>
      <c r="Y7" s="11">
        <f>+'[14]7M'!$L$10</f>
        <v>114</v>
      </c>
      <c r="Z7" s="11">
        <f>+'[14]8M'!$L$10</f>
        <v>140</v>
      </c>
      <c r="AA7" s="11">
        <f>+'[14]9M'!$L$10</f>
        <v>168</v>
      </c>
      <c r="AB7" s="11">
        <f>+'[14]10M'!$L$10</f>
        <v>201</v>
      </c>
      <c r="AC7" s="11">
        <f>+'[14]11M'!$L$10</f>
        <v>229</v>
      </c>
      <c r="AD7" s="11">
        <f>+'[14]12M'!$L$10</f>
        <v>251</v>
      </c>
    </row>
    <row r="8" spans="1:30" customFormat="1" x14ac:dyDescent="0.2">
      <c r="A8" s="10">
        <v>1010</v>
      </c>
      <c r="B8" s="10" t="s">
        <v>19</v>
      </c>
      <c r="C8" s="11">
        <v>15</v>
      </c>
      <c r="D8" s="11">
        <v>23</v>
      </c>
      <c r="E8" s="11">
        <v>22</v>
      </c>
      <c r="F8" s="11">
        <v>34</v>
      </c>
      <c r="G8" s="11">
        <v>5</v>
      </c>
      <c r="H8" s="11">
        <v>29</v>
      </c>
      <c r="I8" s="11">
        <v>9</v>
      </c>
      <c r="J8" s="11">
        <v>15</v>
      </c>
      <c r="K8" s="11">
        <v>31</v>
      </c>
      <c r="L8" s="11">
        <v>27</v>
      </c>
      <c r="M8" s="11">
        <v>19</v>
      </c>
      <c r="N8" s="11">
        <v>23</v>
      </c>
      <c r="O8" s="12">
        <f t="shared" si="0"/>
        <v>252</v>
      </c>
      <c r="Q8" s="10">
        <v>1010</v>
      </c>
      <c r="R8" s="10" t="s">
        <v>19</v>
      </c>
      <c r="S8" s="11">
        <f t="shared" si="1"/>
        <v>15</v>
      </c>
      <c r="T8" s="11">
        <f>+'[14]2M'!$M$10</f>
        <v>38</v>
      </c>
      <c r="U8" s="11">
        <f>+'[14]3M'!$M$10</f>
        <v>60</v>
      </c>
      <c r="V8" s="11">
        <f>+'[14]4M'!$M$10</f>
        <v>94</v>
      </c>
      <c r="W8" s="11">
        <f>+'[14]5M'!$M$10</f>
        <v>99</v>
      </c>
      <c r="X8" s="11">
        <f>+'[14]6M'!$M$10</f>
        <v>128</v>
      </c>
      <c r="Y8" s="11">
        <f>+'[14]7M'!$M$10</f>
        <v>137</v>
      </c>
      <c r="Z8" s="11">
        <f>+'[14]8M'!$M$10</f>
        <v>152</v>
      </c>
      <c r="AA8" s="11">
        <f>+'[14]9M'!$M$10</f>
        <v>183</v>
      </c>
      <c r="AB8" s="11">
        <f>+'[14]10M'!$M$10</f>
        <v>210</v>
      </c>
      <c r="AC8" s="11">
        <f>+'[14]11M'!$M$10</f>
        <v>229</v>
      </c>
      <c r="AD8" s="11">
        <f>+'[14]12M'!$M$10</f>
        <v>252</v>
      </c>
    </row>
    <row r="9" spans="1:30" customFormat="1" x14ac:dyDescent="0.2">
      <c r="A9" s="10">
        <v>1011</v>
      </c>
      <c r="B9" s="10" t="s">
        <v>20</v>
      </c>
      <c r="C9" s="11">
        <v>16</v>
      </c>
      <c r="D9" s="11">
        <v>20</v>
      </c>
      <c r="E9" s="11">
        <v>8</v>
      </c>
      <c r="F9" s="11">
        <v>15</v>
      </c>
      <c r="G9" s="11">
        <v>3</v>
      </c>
      <c r="H9" s="11">
        <v>18</v>
      </c>
      <c r="I9" s="11">
        <v>10</v>
      </c>
      <c r="J9" s="11">
        <v>45</v>
      </c>
      <c r="K9" s="11">
        <v>29</v>
      </c>
      <c r="L9" s="11">
        <v>32</v>
      </c>
      <c r="M9" s="11">
        <v>11</v>
      </c>
      <c r="N9" s="11">
        <v>22</v>
      </c>
      <c r="O9" s="12">
        <f t="shared" si="0"/>
        <v>229</v>
      </c>
      <c r="Q9" s="10">
        <v>1011</v>
      </c>
      <c r="R9" s="10" t="s">
        <v>20</v>
      </c>
      <c r="S9" s="11">
        <f t="shared" si="1"/>
        <v>16</v>
      </c>
      <c r="T9" s="11">
        <f>+'[14]2M'!$N$10</f>
        <v>36</v>
      </c>
      <c r="U9" s="11">
        <f>+'[14]3M'!$N$10</f>
        <v>44</v>
      </c>
      <c r="V9" s="11">
        <f>+'[14]4M'!$N$10</f>
        <v>59</v>
      </c>
      <c r="W9" s="11">
        <f>+'[14]5M'!$N$10</f>
        <v>62</v>
      </c>
      <c r="X9" s="11">
        <f>+'[14]6M'!$N$10</f>
        <v>80</v>
      </c>
      <c r="Y9" s="11">
        <f>+'[14]7M'!$N$10</f>
        <v>90</v>
      </c>
      <c r="Z9" s="11">
        <f>+'[14]8M'!$N$10</f>
        <v>135</v>
      </c>
      <c r="AA9" s="11">
        <f>+'[14]9M'!$N$10</f>
        <v>164</v>
      </c>
      <c r="AB9" s="11">
        <f>+'[14]10M'!$N$10</f>
        <v>196</v>
      </c>
      <c r="AC9" s="11">
        <f>+'[14]11M'!$N$10</f>
        <v>207</v>
      </c>
      <c r="AD9" s="11">
        <f>+'[14]12M'!$N$10</f>
        <v>229</v>
      </c>
    </row>
    <row r="10" spans="1:30" customFormat="1" x14ac:dyDescent="0.2">
      <c r="A10" s="10">
        <v>1012</v>
      </c>
      <c r="B10" s="10" t="s">
        <v>21</v>
      </c>
      <c r="C10" s="11">
        <v>30</v>
      </c>
      <c r="D10" s="11">
        <v>50</v>
      </c>
      <c r="E10" s="11">
        <v>27</v>
      </c>
      <c r="F10" s="11">
        <v>48</v>
      </c>
      <c r="G10" s="11">
        <v>44</v>
      </c>
      <c r="H10" s="11">
        <v>75</v>
      </c>
      <c r="I10" s="11">
        <v>34</v>
      </c>
      <c r="J10" s="11">
        <v>76</v>
      </c>
      <c r="K10" s="11">
        <v>34</v>
      </c>
      <c r="L10" s="11">
        <v>39</v>
      </c>
      <c r="M10" s="11">
        <v>33</v>
      </c>
      <c r="N10" s="11">
        <v>63</v>
      </c>
      <c r="O10" s="12">
        <f t="shared" si="0"/>
        <v>553</v>
      </c>
      <c r="Q10" s="10">
        <v>1012</v>
      </c>
      <c r="R10" s="10" t="s">
        <v>21</v>
      </c>
      <c r="S10" s="11">
        <f t="shared" si="1"/>
        <v>30</v>
      </c>
      <c r="T10" s="11">
        <f>+'[14]2M'!$O$10</f>
        <v>80</v>
      </c>
      <c r="U10" s="11">
        <f>+'[14]3M'!$O$10</f>
        <v>107</v>
      </c>
      <c r="V10" s="11">
        <f>+'[14]4M'!$O$10</f>
        <v>155</v>
      </c>
      <c r="W10" s="11">
        <f>+'[14]5M'!$O$10</f>
        <v>199</v>
      </c>
      <c r="X10" s="11">
        <f>+'[14]6M'!$O$10</f>
        <v>274</v>
      </c>
      <c r="Y10" s="11">
        <f>+'[14]7M'!$O$10</f>
        <v>308</v>
      </c>
      <c r="Z10" s="11">
        <f>+'[14]8M'!$O$10</f>
        <v>384</v>
      </c>
      <c r="AA10" s="11">
        <f>+'[14]9M'!$O$10</f>
        <v>418</v>
      </c>
      <c r="AB10" s="11">
        <f>+'[14]10M'!$O$10</f>
        <v>457</v>
      </c>
      <c r="AC10" s="11">
        <f>+'[14]11M'!$O$10</f>
        <v>490</v>
      </c>
      <c r="AD10" s="11">
        <f>+'[14]12M'!$O$10</f>
        <v>553</v>
      </c>
    </row>
    <row r="11" spans="1:30" customFormat="1" x14ac:dyDescent="0.2">
      <c r="A11" s="10">
        <v>1013</v>
      </c>
      <c r="B11" s="10" t="s">
        <v>22</v>
      </c>
      <c r="C11" s="11">
        <v>3</v>
      </c>
      <c r="D11" s="11">
        <v>2</v>
      </c>
      <c r="E11" s="11">
        <v>4</v>
      </c>
      <c r="F11" s="11">
        <v>7</v>
      </c>
      <c r="G11" s="11">
        <v>4</v>
      </c>
      <c r="H11" s="11">
        <v>7</v>
      </c>
      <c r="I11" s="11">
        <v>2</v>
      </c>
      <c r="J11" s="11">
        <v>5</v>
      </c>
      <c r="K11" s="11">
        <v>3</v>
      </c>
      <c r="L11" s="11">
        <v>9</v>
      </c>
      <c r="M11" s="11">
        <v>4</v>
      </c>
      <c r="N11" s="11">
        <v>1</v>
      </c>
      <c r="O11" s="12">
        <f t="shared" si="0"/>
        <v>51</v>
      </c>
      <c r="Q11" s="10">
        <v>1013</v>
      </c>
      <c r="R11" s="10" t="s">
        <v>22</v>
      </c>
      <c r="S11" s="11">
        <f t="shared" si="1"/>
        <v>3</v>
      </c>
      <c r="T11" s="11">
        <f>+'[14]2M'!$P$10</f>
        <v>5</v>
      </c>
      <c r="U11" s="11">
        <f>+'[14]3M'!$P$10</f>
        <v>9</v>
      </c>
      <c r="V11" s="11">
        <f>+'[14]4M'!$P$10</f>
        <v>16</v>
      </c>
      <c r="W11" s="11">
        <f>+'[14]5M'!$P$10</f>
        <v>20</v>
      </c>
      <c r="X11" s="11">
        <f>+'[14]6M'!$P$10</f>
        <v>27</v>
      </c>
      <c r="Y11" s="11">
        <f>+'[14]7M'!$P$10</f>
        <v>29</v>
      </c>
      <c r="Z11" s="11">
        <f>+'[14]8M'!$P$10</f>
        <v>34</v>
      </c>
      <c r="AA11" s="11">
        <f>+'[14]9M'!$P$10</f>
        <v>37</v>
      </c>
      <c r="AB11" s="11">
        <f>+'[14]10M'!$P$10</f>
        <v>46</v>
      </c>
      <c r="AC11" s="11">
        <f>+'[14]11M'!$P$10</f>
        <v>50</v>
      </c>
      <c r="AD11" s="11">
        <f>+'[14]12M'!$P$10</f>
        <v>51</v>
      </c>
    </row>
    <row r="12" spans="1:30" customFormat="1" x14ac:dyDescent="0.2">
      <c r="A12" s="10">
        <v>1014</v>
      </c>
      <c r="B12" s="10" t="s">
        <v>23</v>
      </c>
      <c r="C12" s="11">
        <v>111</v>
      </c>
      <c r="D12" s="11">
        <v>88</v>
      </c>
      <c r="E12" s="11">
        <v>94</v>
      </c>
      <c r="F12" s="11">
        <v>103</v>
      </c>
      <c r="G12" s="11">
        <v>75</v>
      </c>
      <c r="H12" s="11">
        <v>90</v>
      </c>
      <c r="I12" s="11">
        <v>118</v>
      </c>
      <c r="J12" s="11">
        <v>97</v>
      </c>
      <c r="K12" s="11">
        <v>169</v>
      </c>
      <c r="L12" s="11">
        <v>146</v>
      </c>
      <c r="M12" s="11">
        <v>102</v>
      </c>
      <c r="N12" s="11">
        <v>151</v>
      </c>
      <c r="O12" s="12">
        <f t="shared" si="0"/>
        <v>1344</v>
      </c>
      <c r="Q12" s="10">
        <v>1014</v>
      </c>
      <c r="R12" s="10" t="s">
        <v>23</v>
      </c>
      <c r="S12" s="11">
        <f t="shared" si="1"/>
        <v>111</v>
      </c>
      <c r="T12" s="11">
        <f>+'[14]2M'!$Q$10</f>
        <v>199</v>
      </c>
      <c r="U12" s="11">
        <f>+'[14]3M'!$Q$10</f>
        <v>293</v>
      </c>
      <c r="V12" s="11">
        <f>+'[14]4M'!$Q$10</f>
        <v>396</v>
      </c>
      <c r="W12" s="11">
        <f>+'[14]5M'!$Q$10</f>
        <v>471</v>
      </c>
      <c r="X12" s="11">
        <f>+'[14]6M'!$Q$10</f>
        <v>561</v>
      </c>
      <c r="Y12" s="11">
        <f>+'[14]7M'!$Q$10</f>
        <v>679</v>
      </c>
      <c r="Z12" s="11">
        <f>+'[14]8M'!$Q$10</f>
        <v>776</v>
      </c>
      <c r="AA12" s="11">
        <f>+'[14]9M'!$Q$10</f>
        <v>945</v>
      </c>
      <c r="AB12" s="11">
        <f>+'[14]10M'!$Q$10</f>
        <v>1091</v>
      </c>
      <c r="AC12" s="11">
        <f>+'[14]11M'!$Q$10</f>
        <v>1193</v>
      </c>
      <c r="AD12" s="11">
        <f>+'[14]12M'!$Q$10</f>
        <v>1344</v>
      </c>
    </row>
    <row r="13" spans="1:30" customFormat="1" x14ac:dyDescent="0.2">
      <c r="A13" s="10">
        <v>1015</v>
      </c>
      <c r="B13" s="10" t="s">
        <v>24</v>
      </c>
      <c r="C13" s="11">
        <v>5</v>
      </c>
      <c r="D13" s="11">
        <v>24</v>
      </c>
      <c r="E13" s="11">
        <v>13</v>
      </c>
      <c r="F13" s="11">
        <v>7</v>
      </c>
      <c r="G13" s="11">
        <v>20</v>
      </c>
      <c r="H13" s="11">
        <v>16</v>
      </c>
      <c r="I13" s="11">
        <v>19</v>
      </c>
      <c r="J13" s="11">
        <v>22</v>
      </c>
      <c r="K13" s="11">
        <v>15</v>
      </c>
      <c r="L13" s="11">
        <v>19</v>
      </c>
      <c r="M13" s="11">
        <v>20</v>
      </c>
      <c r="N13" s="11">
        <v>31</v>
      </c>
      <c r="O13" s="12">
        <f t="shared" si="0"/>
        <v>211</v>
      </c>
      <c r="Q13" s="10">
        <v>1015</v>
      </c>
      <c r="R13" s="10" t="s">
        <v>24</v>
      </c>
      <c r="S13" s="11">
        <f t="shared" si="1"/>
        <v>5</v>
      </c>
      <c r="T13" s="11">
        <f>+'[14]2M'!$R$10</f>
        <v>29</v>
      </c>
      <c r="U13" s="11">
        <f>+'[14]3M'!$R$10</f>
        <v>42</v>
      </c>
      <c r="V13" s="11">
        <f>+'[14]4M'!$R$10</f>
        <v>49</v>
      </c>
      <c r="W13" s="11">
        <f>+'[14]5M'!$R$10</f>
        <v>69</v>
      </c>
      <c r="X13" s="11">
        <f>+'[14]6M'!$R$10</f>
        <v>85</v>
      </c>
      <c r="Y13" s="11">
        <f>+'[14]7M'!$R$10</f>
        <v>104</v>
      </c>
      <c r="Z13" s="11">
        <f>+'[14]8M'!$R$10</f>
        <v>126</v>
      </c>
      <c r="AA13" s="11">
        <f>+'[14]9M'!$R$10</f>
        <v>141</v>
      </c>
      <c r="AB13" s="11">
        <f>+'[14]10M'!$R$10</f>
        <v>160</v>
      </c>
      <c r="AC13" s="11">
        <f>+'[14]11M'!$R$10</f>
        <v>180</v>
      </c>
      <c r="AD13" s="11">
        <f>+'[14]12M'!$R$10</f>
        <v>211</v>
      </c>
    </row>
    <row r="14" spans="1:30" customFormat="1" x14ac:dyDescent="0.2">
      <c r="A14" s="10">
        <v>1016</v>
      </c>
      <c r="B14" s="10" t="s">
        <v>25</v>
      </c>
      <c r="C14" s="11">
        <v>9</v>
      </c>
      <c r="D14" s="11">
        <v>27</v>
      </c>
      <c r="E14" s="11">
        <v>5</v>
      </c>
      <c r="F14" s="11">
        <v>16</v>
      </c>
      <c r="G14" s="11">
        <v>15</v>
      </c>
      <c r="H14" s="11">
        <v>22</v>
      </c>
      <c r="I14" s="11">
        <v>15</v>
      </c>
      <c r="J14" s="11">
        <v>20</v>
      </c>
      <c r="K14" s="11">
        <v>21</v>
      </c>
      <c r="L14" s="11">
        <v>20</v>
      </c>
      <c r="M14" s="11">
        <v>35</v>
      </c>
      <c r="N14" s="11">
        <v>47</v>
      </c>
      <c r="O14" s="12">
        <f t="shared" si="0"/>
        <v>252</v>
      </c>
      <c r="Q14" s="10">
        <v>1016</v>
      </c>
      <c r="R14" s="10" t="s">
        <v>25</v>
      </c>
      <c r="S14" s="11">
        <f t="shared" si="1"/>
        <v>9</v>
      </c>
      <c r="T14" s="11">
        <f>+'[14]2M'!$S$10</f>
        <v>36</v>
      </c>
      <c r="U14" s="11">
        <f>+'[14]3M'!$S$10</f>
        <v>41</v>
      </c>
      <c r="V14" s="11">
        <f>+'[14]4M'!$S$10</f>
        <v>57</v>
      </c>
      <c r="W14" s="11">
        <f>+'[14]5M'!$S$10</f>
        <v>72</v>
      </c>
      <c r="X14" s="11">
        <f>+'[14]6M'!$S$10</f>
        <v>94</v>
      </c>
      <c r="Y14" s="11">
        <f>+'[14]7M'!$S$10</f>
        <v>109</v>
      </c>
      <c r="Z14" s="11">
        <f>+'[14]8M'!$S$10</f>
        <v>129</v>
      </c>
      <c r="AA14" s="11">
        <f>+'[14]9M'!$S$10</f>
        <v>150</v>
      </c>
      <c r="AB14" s="11">
        <f>+'[14]10M'!$S$10</f>
        <v>170</v>
      </c>
      <c r="AC14" s="11">
        <f>+'[14]11M'!$S$10</f>
        <v>205</v>
      </c>
      <c r="AD14" s="11">
        <f>+'[14]12M'!$S$10</f>
        <v>252</v>
      </c>
    </row>
    <row r="15" spans="1:30" customFormat="1" x14ac:dyDescent="0.2">
      <c r="A15" s="10">
        <v>1017</v>
      </c>
      <c r="B15" s="10" t="s">
        <v>26</v>
      </c>
      <c r="C15" s="11">
        <v>21</v>
      </c>
      <c r="D15" s="11">
        <v>39</v>
      </c>
      <c r="E15" s="11">
        <v>23</v>
      </c>
      <c r="F15" s="11">
        <v>35</v>
      </c>
      <c r="G15" s="11">
        <v>21</v>
      </c>
      <c r="H15" s="11">
        <v>33</v>
      </c>
      <c r="I15" s="11">
        <v>25</v>
      </c>
      <c r="J15" s="11">
        <v>28</v>
      </c>
      <c r="K15" s="11">
        <v>33</v>
      </c>
      <c r="L15" s="11">
        <v>61</v>
      </c>
      <c r="M15" s="11">
        <v>35</v>
      </c>
      <c r="N15" s="11">
        <v>34</v>
      </c>
      <c r="O15" s="12">
        <f t="shared" si="0"/>
        <v>388</v>
      </c>
      <c r="Q15" s="10">
        <v>1017</v>
      </c>
      <c r="R15" s="10" t="s">
        <v>26</v>
      </c>
      <c r="S15" s="11">
        <f t="shared" si="1"/>
        <v>21</v>
      </c>
      <c r="T15" s="11">
        <f>+'[14]2M'!$T$10</f>
        <v>60</v>
      </c>
      <c r="U15" s="11">
        <f>+'[14]3M'!$T$10</f>
        <v>83</v>
      </c>
      <c r="V15" s="11">
        <f>+'[14]4M'!$T$10</f>
        <v>118</v>
      </c>
      <c r="W15" s="11">
        <f>+'[14]5M'!$T$10</f>
        <v>139</v>
      </c>
      <c r="X15" s="11">
        <f>+'[14]6M'!$T$10</f>
        <v>172</v>
      </c>
      <c r="Y15" s="11">
        <f>+'[14]7M'!$T$10</f>
        <v>197</v>
      </c>
      <c r="Z15" s="11">
        <f>+'[14]8M'!$T$10</f>
        <v>225</v>
      </c>
      <c r="AA15" s="11">
        <f>+'[14]9M'!$T$10</f>
        <v>258</v>
      </c>
      <c r="AB15" s="11">
        <f>+'[14]10M'!$T$10</f>
        <v>319</v>
      </c>
      <c r="AC15" s="11">
        <f>+'[14]11M'!$T$10</f>
        <v>354</v>
      </c>
      <c r="AD15" s="11">
        <f>+'[14]12M'!$T$10</f>
        <v>388</v>
      </c>
    </row>
    <row r="16" spans="1:30" customFormat="1" x14ac:dyDescent="0.2">
      <c r="A16" s="10">
        <v>1018</v>
      </c>
      <c r="B16" s="10" t="s">
        <v>27</v>
      </c>
      <c r="C16" s="11">
        <v>12</v>
      </c>
      <c r="D16" s="11">
        <v>6</v>
      </c>
      <c r="E16" s="11">
        <v>7</v>
      </c>
      <c r="F16" s="11">
        <v>7</v>
      </c>
      <c r="G16" s="11">
        <v>10</v>
      </c>
      <c r="H16" s="11">
        <v>27</v>
      </c>
      <c r="I16" s="11">
        <v>17</v>
      </c>
      <c r="J16" s="11">
        <v>20</v>
      </c>
      <c r="K16" s="11">
        <v>12</v>
      </c>
      <c r="L16" s="11">
        <v>15</v>
      </c>
      <c r="M16" s="11">
        <v>18</v>
      </c>
      <c r="N16" s="11">
        <v>6</v>
      </c>
      <c r="O16" s="12">
        <f t="shared" si="0"/>
        <v>157</v>
      </c>
      <c r="Q16" s="10">
        <v>1018</v>
      </c>
      <c r="R16" s="10" t="s">
        <v>27</v>
      </c>
      <c r="S16" s="11">
        <f t="shared" si="1"/>
        <v>12</v>
      </c>
      <c r="T16" s="11">
        <f>+'[14]2M'!$U$10</f>
        <v>18</v>
      </c>
      <c r="U16" s="11">
        <f>+'[14]3M'!$U$10</f>
        <v>25</v>
      </c>
      <c r="V16" s="11">
        <f>+'[14]4M'!$U$10</f>
        <v>32</v>
      </c>
      <c r="W16" s="11">
        <f>+'[14]5M'!$U$10</f>
        <v>42</v>
      </c>
      <c r="X16" s="11">
        <f>+'[14]6M'!$U$10</f>
        <v>69</v>
      </c>
      <c r="Y16" s="11">
        <f>+'[14]7M'!$U$10</f>
        <v>86</v>
      </c>
      <c r="Z16" s="11">
        <f>+'[14]8M'!$U$10</f>
        <v>106</v>
      </c>
      <c r="AA16" s="11">
        <f>+'[14]9M'!$U$10</f>
        <v>118</v>
      </c>
      <c r="AB16" s="11">
        <f>+'[14]10M'!$U$10</f>
        <v>133</v>
      </c>
      <c r="AC16" s="11">
        <f>+'[14]11M'!$U$10</f>
        <v>151</v>
      </c>
      <c r="AD16" s="11">
        <f>+'[14]12M'!$U$10</f>
        <v>157</v>
      </c>
    </row>
    <row r="17" spans="1:30" customFormat="1" x14ac:dyDescent="0.2">
      <c r="A17" s="10">
        <v>1019</v>
      </c>
      <c r="B17" s="10" t="s">
        <v>28</v>
      </c>
      <c r="C17" s="11">
        <v>9</v>
      </c>
      <c r="D17" s="11">
        <v>14</v>
      </c>
      <c r="E17" s="11">
        <v>4</v>
      </c>
      <c r="F17" s="11">
        <v>5</v>
      </c>
      <c r="G17" s="11">
        <v>9</v>
      </c>
      <c r="H17" s="11">
        <v>11</v>
      </c>
      <c r="I17" s="11">
        <v>21</v>
      </c>
      <c r="J17" s="11">
        <v>20</v>
      </c>
      <c r="K17" s="11">
        <v>8</v>
      </c>
      <c r="L17" s="11">
        <v>9</v>
      </c>
      <c r="M17" s="11">
        <v>8</v>
      </c>
      <c r="N17" s="11">
        <v>5</v>
      </c>
      <c r="O17" s="12">
        <f t="shared" si="0"/>
        <v>123</v>
      </c>
      <c r="Q17" s="10">
        <v>1019</v>
      </c>
      <c r="R17" s="10" t="s">
        <v>28</v>
      </c>
      <c r="S17" s="11">
        <f t="shared" si="1"/>
        <v>9</v>
      </c>
      <c r="T17" s="11">
        <f>+'[14]2M'!$V$10</f>
        <v>23</v>
      </c>
      <c r="U17" s="11">
        <f>+'[14]3M'!$V$10</f>
        <v>27</v>
      </c>
      <c r="V17" s="11">
        <f>+'[14]4M'!$V$10</f>
        <v>32</v>
      </c>
      <c r="W17" s="11">
        <f>+'[14]5M'!$V$10</f>
        <v>41</v>
      </c>
      <c r="X17" s="11">
        <f>+'[14]6M'!$V$10</f>
        <v>52</v>
      </c>
      <c r="Y17" s="11">
        <f>+'[14]7M'!$V$10</f>
        <v>73</v>
      </c>
      <c r="Z17" s="11">
        <f>+'[14]8M'!$V$10</f>
        <v>93</v>
      </c>
      <c r="AA17" s="11">
        <f>+'[14]9M'!$V$10</f>
        <v>101</v>
      </c>
      <c r="AB17" s="11">
        <f>+'[14]10M'!$V$10</f>
        <v>110</v>
      </c>
      <c r="AC17" s="11">
        <f>+'[14]11M'!$V$10</f>
        <v>118</v>
      </c>
      <c r="AD17" s="11">
        <f>+'[14]12M'!$V$10</f>
        <v>123</v>
      </c>
    </row>
    <row r="18" spans="1:30" customFormat="1" x14ac:dyDescent="0.2">
      <c r="A18" s="10">
        <v>1020</v>
      </c>
      <c r="B18" s="10" t="s">
        <v>29</v>
      </c>
      <c r="C18" s="11">
        <v>29</v>
      </c>
      <c r="D18" s="11">
        <v>22</v>
      </c>
      <c r="E18" s="11">
        <v>36</v>
      </c>
      <c r="F18" s="11">
        <v>28</v>
      </c>
      <c r="G18" s="11">
        <v>20</v>
      </c>
      <c r="H18" s="11">
        <v>59</v>
      </c>
      <c r="I18" s="11">
        <v>67</v>
      </c>
      <c r="J18" s="11">
        <v>93</v>
      </c>
      <c r="K18" s="11">
        <v>39</v>
      </c>
      <c r="L18" s="11">
        <v>44</v>
      </c>
      <c r="M18" s="11">
        <v>31</v>
      </c>
      <c r="N18" s="11">
        <v>24</v>
      </c>
      <c r="O18" s="12">
        <f t="shared" si="0"/>
        <v>492</v>
      </c>
      <c r="Q18" s="10">
        <v>1020</v>
      </c>
      <c r="R18" s="10" t="s">
        <v>29</v>
      </c>
      <c r="S18" s="11">
        <f t="shared" si="1"/>
        <v>29</v>
      </c>
      <c r="T18" s="11">
        <f>+'[14]2M'!$W$10</f>
        <v>51</v>
      </c>
      <c r="U18" s="11">
        <f>+'[14]3M'!$W$10</f>
        <v>87</v>
      </c>
      <c r="V18" s="11">
        <f>+'[14]4M'!$W$10</f>
        <v>115</v>
      </c>
      <c r="W18" s="11">
        <f>+'[14]5M'!$W$10</f>
        <v>135</v>
      </c>
      <c r="X18" s="11">
        <f>+'[14]6M'!$W$10</f>
        <v>194</v>
      </c>
      <c r="Y18" s="11">
        <f>+'[14]7M'!$W$10</f>
        <v>261</v>
      </c>
      <c r="Z18" s="11">
        <f>+'[14]8M'!$W$10</f>
        <v>354</v>
      </c>
      <c r="AA18" s="11">
        <f>+'[14]9M'!$W$10</f>
        <v>393</v>
      </c>
      <c r="AB18" s="11">
        <f>+'[14]10M'!$W$10</f>
        <v>437</v>
      </c>
      <c r="AC18" s="11">
        <f>+'[14]11M'!$W$10</f>
        <v>468</v>
      </c>
      <c r="AD18" s="11">
        <f>+'[14]12M'!$W$10</f>
        <v>492</v>
      </c>
    </row>
    <row r="19" spans="1:30" customFormat="1" x14ac:dyDescent="0.2">
      <c r="A19" s="10">
        <v>1021</v>
      </c>
      <c r="B19" s="10" t="s">
        <v>30</v>
      </c>
      <c r="C19" s="11">
        <v>25</v>
      </c>
      <c r="D19" s="11">
        <v>17</v>
      </c>
      <c r="E19" s="11">
        <v>17</v>
      </c>
      <c r="F19" s="11">
        <v>17</v>
      </c>
      <c r="G19" s="11">
        <v>14</v>
      </c>
      <c r="H19" s="11">
        <v>16</v>
      </c>
      <c r="I19" s="11">
        <v>18</v>
      </c>
      <c r="J19" s="11">
        <v>20</v>
      </c>
      <c r="K19" s="11">
        <v>18</v>
      </c>
      <c r="L19" s="11">
        <v>27</v>
      </c>
      <c r="M19" s="11">
        <v>32</v>
      </c>
      <c r="N19" s="11">
        <v>27</v>
      </c>
      <c r="O19" s="12">
        <f t="shared" si="0"/>
        <v>248</v>
      </c>
      <c r="Q19" s="10">
        <v>1021</v>
      </c>
      <c r="R19" s="10" t="s">
        <v>30</v>
      </c>
      <c r="S19" s="11">
        <f t="shared" si="1"/>
        <v>25</v>
      </c>
      <c r="T19" s="11">
        <f>+'[14]2M'!$X$10</f>
        <v>42</v>
      </c>
      <c r="U19" s="11">
        <f>+'[14]3M'!$X$10</f>
        <v>59</v>
      </c>
      <c r="V19" s="11">
        <f>+'[14]4M'!$X$10</f>
        <v>76</v>
      </c>
      <c r="W19" s="11">
        <f>+'[14]5M'!$X$10</f>
        <v>90</v>
      </c>
      <c r="X19" s="11">
        <f>+'[14]6M'!$X$10</f>
        <v>106</v>
      </c>
      <c r="Y19" s="11">
        <f>+'[14]7M'!$X$10</f>
        <v>124</v>
      </c>
      <c r="Z19" s="11">
        <f>+'[14]8M'!$X$10</f>
        <v>144</v>
      </c>
      <c r="AA19" s="11">
        <f>+'[14]9M'!$X$10</f>
        <v>162</v>
      </c>
      <c r="AB19" s="11">
        <f>+'[14]10M'!$X$10</f>
        <v>189</v>
      </c>
      <c r="AC19" s="11">
        <f>+'[14]11M'!$X$10</f>
        <v>221</v>
      </c>
      <c r="AD19" s="11">
        <f>+'[14]12M'!$X$10</f>
        <v>248</v>
      </c>
    </row>
    <row r="20" spans="1:30" customFormat="1" x14ac:dyDescent="0.2">
      <c r="A20" s="10">
        <v>1022</v>
      </c>
      <c r="B20" s="10" t="s">
        <v>31</v>
      </c>
      <c r="C20" s="11">
        <v>67</v>
      </c>
      <c r="D20" s="11">
        <v>79</v>
      </c>
      <c r="E20" s="11">
        <v>64</v>
      </c>
      <c r="F20" s="11">
        <v>103</v>
      </c>
      <c r="G20" s="11">
        <v>80</v>
      </c>
      <c r="H20" s="11">
        <v>89</v>
      </c>
      <c r="I20" s="11">
        <v>44</v>
      </c>
      <c r="J20" s="11">
        <v>88</v>
      </c>
      <c r="K20" s="11">
        <v>83</v>
      </c>
      <c r="L20" s="11">
        <v>77</v>
      </c>
      <c r="M20" s="11">
        <v>76</v>
      </c>
      <c r="N20" s="11">
        <v>56</v>
      </c>
      <c r="O20" s="12">
        <f t="shared" si="0"/>
        <v>906</v>
      </c>
      <c r="Q20" s="10">
        <v>1022</v>
      </c>
      <c r="R20" s="10" t="s">
        <v>31</v>
      </c>
      <c r="S20" s="11">
        <f t="shared" si="1"/>
        <v>67</v>
      </c>
      <c r="T20" s="11">
        <f>+'[14]2M'!$Y$10</f>
        <v>146</v>
      </c>
      <c r="U20" s="11">
        <f>+'[14]3M'!$Y$10</f>
        <v>210</v>
      </c>
      <c r="V20" s="11">
        <f>+'[14]4M'!$Y$10</f>
        <v>313</v>
      </c>
      <c r="W20" s="11">
        <f>+'[14]5M'!$Y$10</f>
        <v>393</v>
      </c>
      <c r="X20" s="11">
        <f>+'[14]6M'!$Y$10</f>
        <v>482</v>
      </c>
      <c r="Y20" s="11">
        <f>+'[14]7M'!$Y$10</f>
        <v>526</v>
      </c>
      <c r="Z20" s="11">
        <f>+'[14]8M'!$Y$10</f>
        <v>614</v>
      </c>
      <c r="AA20" s="11">
        <f>+'[14]9M'!$Y$10</f>
        <v>697</v>
      </c>
      <c r="AB20" s="11">
        <f>+'[14]10M'!$Y$10</f>
        <v>774</v>
      </c>
      <c r="AC20" s="11">
        <f>+'[14]11M'!$Y$10</f>
        <v>850</v>
      </c>
      <c r="AD20" s="11">
        <f>+'[14]12M'!$Y$10</f>
        <v>906</v>
      </c>
    </row>
    <row r="21" spans="1:30" customFormat="1" x14ac:dyDescent="0.2">
      <c r="A21" s="10">
        <v>1023</v>
      </c>
      <c r="B21" s="10" t="s">
        <v>32</v>
      </c>
      <c r="C21" s="11">
        <v>13</v>
      </c>
      <c r="D21" s="11">
        <v>8</v>
      </c>
      <c r="E21" s="11">
        <v>16</v>
      </c>
      <c r="F21" s="11">
        <v>17</v>
      </c>
      <c r="G21" s="11">
        <v>11</v>
      </c>
      <c r="H21" s="11">
        <v>22</v>
      </c>
      <c r="I21" s="11">
        <v>67</v>
      </c>
      <c r="J21" s="11">
        <v>21</v>
      </c>
      <c r="K21" s="11">
        <v>15</v>
      </c>
      <c r="L21" s="11">
        <v>20</v>
      </c>
      <c r="M21" s="11">
        <v>8</v>
      </c>
      <c r="N21" s="11">
        <v>14</v>
      </c>
      <c r="O21" s="12">
        <f t="shared" si="0"/>
        <v>232</v>
      </c>
      <c r="Q21" s="10">
        <v>1023</v>
      </c>
      <c r="R21" s="10" t="s">
        <v>32</v>
      </c>
      <c r="S21" s="11">
        <f t="shared" si="1"/>
        <v>13</v>
      </c>
      <c r="T21" s="11">
        <f>+'[14]2M'!$Z$10</f>
        <v>21</v>
      </c>
      <c r="U21" s="11">
        <f>+'[14]3M'!$Z$10</f>
        <v>37</v>
      </c>
      <c r="V21" s="11">
        <f>+'[14]4M'!$Z$10</f>
        <v>54</v>
      </c>
      <c r="W21" s="11">
        <f>+'[14]5M'!$Z$10</f>
        <v>65</v>
      </c>
      <c r="X21" s="11">
        <f>+'[14]6M'!$Z$10</f>
        <v>87</v>
      </c>
      <c r="Y21" s="11">
        <f>+'[14]7M'!$Z$10</f>
        <v>154</v>
      </c>
      <c r="Z21" s="11">
        <f>+'[14]8M'!$Z$10</f>
        <v>175</v>
      </c>
      <c r="AA21" s="11">
        <f>+'[14]9M'!$Z$10</f>
        <v>190</v>
      </c>
      <c r="AB21" s="11">
        <f>+'[14]10M'!$Z$10</f>
        <v>210</v>
      </c>
      <c r="AC21" s="11">
        <f>+'[14]11M'!$Z$10</f>
        <v>218</v>
      </c>
      <c r="AD21" s="11">
        <f>+'[14]12M'!$Z$10</f>
        <v>232</v>
      </c>
    </row>
    <row r="22" spans="1:30" customFormat="1" x14ac:dyDescent="0.2">
      <c r="A22" s="10">
        <v>1024</v>
      </c>
      <c r="B22" s="10" t="s">
        <v>33</v>
      </c>
      <c r="C22" s="11">
        <v>136</v>
      </c>
      <c r="D22" s="11">
        <v>94</v>
      </c>
      <c r="E22" s="11">
        <v>106</v>
      </c>
      <c r="F22" s="11">
        <v>112</v>
      </c>
      <c r="G22" s="11">
        <v>150</v>
      </c>
      <c r="H22" s="11">
        <v>145</v>
      </c>
      <c r="I22" s="11">
        <v>154</v>
      </c>
      <c r="J22" s="11">
        <v>170</v>
      </c>
      <c r="K22" s="11">
        <v>170</v>
      </c>
      <c r="L22" s="11">
        <v>231</v>
      </c>
      <c r="M22" s="11">
        <v>145</v>
      </c>
      <c r="N22" s="11">
        <v>227</v>
      </c>
      <c r="O22" s="12">
        <f t="shared" si="0"/>
        <v>1840</v>
      </c>
      <c r="Q22" s="10">
        <v>1024</v>
      </c>
      <c r="R22" s="10" t="s">
        <v>33</v>
      </c>
      <c r="S22" s="11">
        <f t="shared" si="1"/>
        <v>136</v>
      </c>
      <c r="T22" s="11">
        <f>+'[14]2M'!$AA$10</f>
        <v>230</v>
      </c>
      <c r="U22" s="11">
        <f>+'[14]3M'!$AA$10</f>
        <v>336</v>
      </c>
      <c r="V22" s="11">
        <f>+'[14]4M'!$AA$10</f>
        <v>448</v>
      </c>
      <c r="W22" s="11">
        <f>+'[14]5M'!$AA$10</f>
        <v>598</v>
      </c>
      <c r="X22" s="11">
        <f>+'[14]6M'!$AA$10</f>
        <v>743</v>
      </c>
      <c r="Y22" s="11">
        <f>+'[14]7M'!$AA$10</f>
        <v>897</v>
      </c>
      <c r="Z22" s="11">
        <f>+'[14]8M'!$AA$10</f>
        <v>1067</v>
      </c>
      <c r="AA22" s="11">
        <f>+'[14]9M'!$AA$10</f>
        <v>1237</v>
      </c>
      <c r="AB22" s="11">
        <f>+'[14]10M'!$AA$10</f>
        <v>1468</v>
      </c>
      <c r="AC22" s="11">
        <f>+'[14]11M'!$AA$10</f>
        <v>1613</v>
      </c>
      <c r="AD22" s="11">
        <f>+'[14]12M'!$AA$10</f>
        <v>1840</v>
      </c>
    </row>
    <row r="23" spans="1:30" customFormat="1" x14ac:dyDescent="0.2">
      <c r="A23" s="10">
        <v>1025</v>
      </c>
      <c r="B23" s="10" t="s">
        <v>34</v>
      </c>
      <c r="C23" s="11">
        <v>34</v>
      </c>
      <c r="D23" s="11">
        <v>50</v>
      </c>
      <c r="E23" s="11">
        <v>35</v>
      </c>
      <c r="F23" s="11">
        <v>72</v>
      </c>
      <c r="G23" s="11">
        <v>48</v>
      </c>
      <c r="H23" s="11">
        <v>62</v>
      </c>
      <c r="I23" s="11">
        <v>43</v>
      </c>
      <c r="J23" s="11">
        <v>110</v>
      </c>
      <c r="K23" s="11">
        <v>127</v>
      </c>
      <c r="L23" s="11">
        <v>84</v>
      </c>
      <c r="M23" s="11">
        <v>49</v>
      </c>
      <c r="N23" s="11">
        <v>30</v>
      </c>
      <c r="O23" s="12">
        <f t="shared" si="0"/>
        <v>744</v>
      </c>
      <c r="Q23" s="10">
        <v>1025</v>
      </c>
      <c r="R23" s="10" t="s">
        <v>34</v>
      </c>
      <c r="S23" s="11">
        <f t="shared" si="1"/>
        <v>34</v>
      </c>
      <c r="T23" s="11">
        <f>+'[14]2M'!$AB$10</f>
        <v>84</v>
      </c>
      <c r="U23" s="11">
        <f>+'[14]3M'!$AB$10</f>
        <v>119</v>
      </c>
      <c r="V23" s="11">
        <f>+'[14]4M'!$AB$10</f>
        <v>191</v>
      </c>
      <c r="W23" s="11">
        <f>+'[14]5M'!$AB$10</f>
        <v>239</v>
      </c>
      <c r="X23" s="11">
        <f>+'[14]6M'!$AB$10</f>
        <v>301</v>
      </c>
      <c r="Y23" s="11">
        <f>+'[14]7M'!$AB$10</f>
        <v>344</v>
      </c>
      <c r="Z23" s="11">
        <f>+'[14]8M'!$AB$10</f>
        <v>454</v>
      </c>
      <c r="AA23" s="11">
        <f>+'[14]9M'!$AB$10</f>
        <v>581</v>
      </c>
      <c r="AB23" s="11">
        <f>+'[14]10M'!$AB$10</f>
        <v>665</v>
      </c>
      <c r="AC23" s="11">
        <f>+'[14]11M'!$AB$10</f>
        <v>714</v>
      </c>
      <c r="AD23" s="11">
        <f>+'[14]12M'!$AB$10</f>
        <v>744</v>
      </c>
    </row>
    <row r="24" spans="1:30" customFormat="1" x14ac:dyDescent="0.2">
      <c r="A24" s="10">
        <v>1026</v>
      </c>
      <c r="B24" s="10" t="s">
        <v>35</v>
      </c>
      <c r="C24" s="11">
        <v>30</v>
      </c>
      <c r="D24" s="11">
        <v>9</v>
      </c>
      <c r="E24" s="11">
        <v>6</v>
      </c>
      <c r="F24" s="11">
        <v>10</v>
      </c>
      <c r="G24" s="11">
        <v>9</v>
      </c>
      <c r="H24" s="11">
        <v>18</v>
      </c>
      <c r="I24" s="11">
        <v>9</v>
      </c>
      <c r="J24" s="11">
        <v>16</v>
      </c>
      <c r="K24" s="11">
        <v>9</v>
      </c>
      <c r="L24" s="11">
        <v>10</v>
      </c>
      <c r="M24" s="11">
        <v>11</v>
      </c>
      <c r="N24" s="11">
        <v>4</v>
      </c>
      <c r="O24" s="12">
        <f t="shared" si="0"/>
        <v>141</v>
      </c>
      <c r="Q24" s="10">
        <v>1026</v>
      </c>
      <c r="R24" s="10" t="s">
        <v>35</v>
      </c>
      <c r="S24" s="11">
        <f t="shared" si="1"/>
        <v>30</v>
      </c>
      <c r="T24" s="11">
        <f>+'[14]2M'!$AC$10</f>
        <v>39</v>
      </c>
      <c r="U24" s="11">
        <f>+'[14]3M'!$AC$10</f>
        <v>45</v>
      </c>
      <c r="V24" s="11">
        <f>+'[14]4M'!$AC$10</f>
        <v>55</v>
      </c>
      <c r="W24" s="11">
        <f>+'[14]5M'!$AC$10</f>
        <v>64</v>
      </c>
      <c r="X24" s="11">
        <f>+'[14]6M'!$AC$10</f>
        <v>82</v>
      </c>
      <c r="Y24" s="11">
        <f>+'[14]7M'!$AC$10</f>
        <v>91</v>
      </c>
      <c r="Z24" s="11">
        <f>+'[14]8M'!$AC$10</f>
        <v>107</v>
      </c>
      <c r="AA24" s="11">
        <f>+'[14]9M'!$AC$10</f>
        <v>116</v>
      </c>
      <c r="AB24" s="11">
        <f>+'[14]10M'!$AC$10</f>
        <v>126</v>
      </c>
      <c r="AC24" s="11">
        <f>+'[14]11M'!$AC$10</f>
        <v>137</v>
      </c>
      <c r="AD24" s="11">
        <f>+'[14]12M'!$AC$10</f>
        <v>141</v>
      </c>
    </row>
    <row r="25" spans="1:30" customFormat="1" x14ac:dyDescent="0.2">
      <c r="A25" s="10">
        <v>1027</v>
      </c>
      <c r="B25" s="10" t="s">
        <v>36</v>
      </c>
      <c r="C25" s="11">
        <v>19</v>
      </c>
      <c r="D25" s="11">
        <v>8</v>
      </c>
      <c r="E25" s="11">
        <v>13</v>
      </c>
      <c r="F25" s="11">
        <v>13</v>
      </c>
      <c r="G25" s="11">
        <v>4</v>
      </c>
      <c r="H25" s="11">
        <v>20</v>
      </c>
      <c r="I25" s="11">
        <v>28</v>
      </c>
      <c r="J25" s="11">
        <v>19</v>
      </c>
      <c r="K25" s="11">
        <v>25</v>
      </c>
      <c r="L25" s="11">
        <v>26</v>
      </c>
      <c r="M25" s="11">
        <v>19</v>
      </c>
      <c r="N25" s="11">
        <v>10</v>
      </c>
      <c r="O25" s="12">
        <f t="shared" si="0"/>
        <v>204</v>
      </c>
      <c r="Q25" s="10">
        <v>1027</v>
      </c>
      <c r="R25" s="10" t="s">
        <v>36</v>
      </c>
      <c r="S25" s="11">
        <f t="shared" si="1"/>
        <v>19</v>
      </c>
      <c r="T25" s="11">
        <f>+'[14]2M'!$AD$10</f>
        <v>27</v>
      </c>
      <c r="U25" s="11">
        <f>+'[14]3M'!$AD$10</f>
        <v>40</v>
      </c>
      <c r="V25" s="11">
        <f>+'[14]4M'!$AD$10</f>
        <v>53</v>
      </c>
      <c r="W25" s="11">
        <f>+'[14]5M'!$AD$10</f>
        <v>57</v>
      </c>
      <c r="X25" s="11">
        <f>+'[14]6M'!$AD$10</f>
        <v>77</v>
      </c>
      <c r="Y25" s="11">
        <f>+'[14]7M'!$AD$10</f>
        <v>105</v>
      </c>
      <c r="Z25" s="11">
        <f>+'[14]8M'!$AD$10</f>
        <v>124</v>
      </c>
      <c r="AA25" s="11">
        <f>+'[14]9M'!$AD$10</f>
        <v>149</v>
      </c>
      <c r="AB25" s="11">
        <f>+'[14]10M'!$AD$10</f>
        <v>175</v>
      </c>
      <c r="AC25" s="11">
        <f>+'[14]11M'!$AD$10</f>
        <v>194</v>
      </c>
      <c r="AD25" s="11">
        <f>+'[14]12M'!$AD$10</f>
        <v>204</v>
      </c>
    </row>
    <row r="26" spans="1:30" customFormat="1" x14ac:dyDescent="0.2">
      <c r="A26" s="10">
        <v>1028</v>
      </c>
      <c r="B26" s="10" t="s">
        <v>37</v>
      </c>
      <c r="C26" s="11">
        <v>21</v>
      </c>
      <c r="D26" s="11">
        <v>70</v>
      </c>
      <c r="E26" s="11">
        <v>51</v>
      </c>
      <c r="F26" s="11">
        <v>49</v>
      </c>
      <c r="G26" s="11">
        <v>33</v>
      </c>
      <c r="H26" s="11">
        <v>63</v>
      </c>
      <c r="I26" s="11">
        <v>44</v>
      </c>
      <c r="J26" s="11">
        <v>81</v>
      </c>
      <c r="K26" s="11">
        <v>78</v>
      </c>
      <c r="L26" s="11">
        <v>69</v>
      </c>
      <c r="M26" s="11">
        <v>56</v>
      </c>
      <c r="N26" s="11">
        <v>52</v>
      </c>
      <c r="O26" s="12">
        <f t="shared" si="0"/>
        <v>667</v>
      </c>
      <c r="Q26" s="10">
        <v>1028</v>
      </c>
      <c r="R26" s="10" t="s">
        <v>37</v>
      </c>
      <c r="S26" s="11">
        <f t="shared" si="1"/>
        <v>21</v>
      </c>
      <c r="T26" s="11">
        <f>+'[14]2M'!$AE$10</f>
        <v>91</v>
      </c>
      <c r="U26" s="11">
        <f>+'[14]3M'!$AE$10</f>
        <v>142</v>
      </c>
      <c r="V26" s="11">
        <f>+'[14]4M'!$AE$10</f>
        <v>191</v>
      </c>
      <c r="W26" s="11">
        <f>+'[14]5M'!$AE$10</f>
        <v>224</v>
      </c>
      <c r="X26" s="11">
        <f>+'[14]6M'!$AE$10</f>
        <v>287</v>
      </c>
      <c r="Y26" s="11">
        <f>+'[14]7M'!$AE$10</f>
        <v>331</v>
      </c>
      <c r="Z26" s="11">
        <f>+'[14]8M'!$AE$10</f>
        <v>412</v>
      </c>
      <c r="AA26" s="11">
        <f>+'[14]9M'!$AE$10</f>
        <v>490</v>
      </c>
      <c r="AB26" s="11">
        <f>+'[14]10M'!$AE$10</f>
        <v>559</v>
      </c>
      <c r="AC26" s="11">
        <f>+'[14]11M'!$AE$10</f>
        <v>615</v>
      </c>
      <c r="AD26" s="11">
        <f>+'[14]12M'!$AE$10</f>
        <v>667</v>
      </c>
    </row>
    <row r="27" spans="1:30" customFormat="1" x14ac:dyDescent="0.2">
      <c r="A27" s="10">
        <v>1029</v>
      </c>
      <c r="B27" s="10" t="s">
        <v>38</v>
      </c>
      <c r="C27" s="11">
        <v>14</v>
      </c>
      <c r="D27" s="11">
        <v>28</v>
      </c>
      <c r="E27" s="11">
        <v>17</v>
      </c>
      <c r="F27" s="11">
        <v>8</v>
      </c>
      <c r="G27" s="11">
        <v>17</v>
      </c>
      <c r="H27" s="11">
        <v>20</v>
      </c>
      <c r="I27" s="11">
        <v>3</v>
      </c>
      <c r="J27" s="11">
        <v>30</v>
      </c>
      <c r="K27" s="11">
        <v>11</v>
      </c>
      <c r="L27" s="11">
        <v>10</v>
      </c>
      <c r="M27" s="11">
        <v>21</v>
      </c>
      <c r="N27" s="11">
        <v>6</v>
      </c>
      <c r="O27" s="12">
        <f t="shared" si="0"/>
        <v>185</v>
      </c>
      <c r="Q27" s="10">
        <v>1029</v>
      </c>
      <c r="R27" s="10" t="s">
        <v>38</v>
      </c>
      <c r="S27" s="11">
        <f t="shared" si="1"/>
        <v>14</v>
      </c>
      <c r="T27" s="11">
        <f>+'[14]2M'!$AF$10</f>
        <v>42</v>
      </c>
      <c r="U27" s="11">
        <f>+'[14]3M'!$AF$10</f>
        <v>59</v>
      </c>
      <c r="V27" s="11">
        <f>+'[14]4M'!$AF$10</f>
        <v>67</v>
      </c>
      <c r="W27" s="11">
        <f>+'[14]5M'!$AF$10</f>
        <v>84</v>
      </c>
      <c r="X27" s="11">
        <f>+'[14]6M'!$AF$10</f>
        <v>104</v>
      </c>
      <c r="Y27" s="11">
        <f>+'[14]7M'!$AF$10</f>
        <v>107</v>
      </c>
      <c r="Z27" s="11">
        <f>+'[14]8M'!$AF$10</f>
        <v>137</v>
      </c>
      <c r="AA27" s="11">
        <f>+'[14]9M'!$AF$10</f>
        <v>148</v>
      </c>
      <c r="AB27" s="11">
        <f>+'[14]10M'!$AF$10</f>
        <v>158</v>
      </c>
      <c r="AC27" s="11">
        <f>+'[14]11M'!$AF$10</f>
        <v>179</v>
      </c>
      <c r="AD27" s="11">
        <f>+'[14]12M'!$AF$10</f>
        <v>185</v>
      </c>
    </row>
    <row r="28" spans="1:30" customFormat="1" x14ac:dyDescent="0.2">
      <c r="A28" s="15">
        <v>1030</v>
      </c>
      <c r="B28" s="15" t="s">
        <v>18</v>
      </c>
      <c r="C28" s="16">
        <v>5</v>
      </c>
      <c r="D28" s="16">
        <v>21</v>
      </c>
      <c r="E28" s="16">
        <v>16</v>
      </c>
      <c r="F28" s="16">
        <v>7</v>
      </c>
      <c r="G28" s="16">
        <v>14</v>
      </c>
      <c r="H28" s="16">
        <v>9</v>
      </c>
      <c r="I28" s="16">
        <v>6</v>
      </c>
      <c r="J28" s="16">
        <v>12</v>
      </c>
      <c r="K28" s="16">
        <v>16</v>
      </c>
      <c r="L28" s="16">
        <v>17</v>
      </c>
      <c r="M28" s="16">
        <v>7</v>
      </c>
      <c r="N28" s="16">
        <v>11</v>
      </c>
      <c r="O28" s="17">
        <f t="shared" si="0"/>
        <v>141</v>
      </c>
      <c r="Q28" s="15">
        <v>1030</v>
      </c>
      <c r="R28" s="15" t="s">
        <v>18</v>
      </c>
      <c r="S28" s="16">
        <f t="shared" si="1"/>
        <v>5</v>
      </c>
      <c r="T28" s="16">
        <f>+'[14]2M'!$AG$10</f>
        <v>26</v>
      </c>
      <c r="U28" s="16">
        <f>+'[14]3M'!$AG$10</f>
        <v>42</v>
      </c>
      <c r="V28" s="16">
        <f>+'[14]4M'!$AG$10</f>
        <v>49</v>
      </c>
      <c r="W28" s="16">
        <f>+'[14]5M'!$AG$10</f>
        <v>63</v>
      </c>
      <c r="X28" s="16">
        <f>+'[14]6M'!$AG$10</f>
        <v>72</v>
      </c>
      <c r="Y28" s="16">
        <f>+'[14]7M'!$AG$10</f>
        <v>78</v>
      </c>
      <c r="Z28" s="16">
        <f>+'[14]8M'!$AG$10</f>
        <v>90</v>
      </c>
      <c r="AA28" s="16">
        <f>+'[14]9M'!$AG$10</f>
        <v>106</v>
      </c>
      <c r="AB28" s="16">
        <f>+'[14]10M'!$AG$10</f>
        <v>123</v>
      </c>
      <c r="AC28" s="16">
        <f>+'[14]11M'!$AG$10</f>
        <v>130</v>
      </c>
      <c r="AD28" s="16">
        <f>+'[14]12M'!$AG$10</f>
        <v>141</v>
      </c>
    </row>
    <row r="29" spans="1:30" customFormat="1" x14ac:dyDescent="0.2">
      <c r="A29" s="4">
        <v>10300</v>
      </c>
      <c r="B29" s="4" t="s">
        <v>142</v>
      </c>
      <c r="C29" s="5">
        <f t="shared" ref="C29:N29" si="2">SUM(C2:C28)</f>
        <v>1273</v>
      </c>
      <c r="D29" s="5">
        <f t="shared" si="2"/>
        <v>1433</v>
      </c>
      <c r="E29" s="5">
        <f>SUM(E2:E28)</f>
        <v>1060</v>
      </c>
      <c r="F29" s="5">
        <f t="shared" si="2"/>
        <v>1351</v>
      </c>
      <c r="G29" s="5">
        <f t="shared" si="2"/>
        <v>1304</v>
      </c>
      <c r="H29" s="5">
        <f t="shared" si="2"/>
        <v>1495</v>
      </c>
      <c r="I29" s="5">
        <f t="shared" si="2"/>
        <v>1291</v>
      </c>
      <c r="J29" s="5">
        <f t="shared" si="2"/>
        <v>1757</v>
      </c>
      <c r="K29" s="5">
        <f t="shared" si="2"/>
        <v>1678</v>
      </c>
      <c r="L29" s="5">
        <f t="shared" si="2"/>
        <v>1646</v>
      </c>
      <c r="M29" s="5">
        <f t="shared" si="2"/>
        <v>1351</v>
      </c>
      <c r="N29" s="5">
        <f t="shared" si="2"/>
        <v>1426</v>
      </c>
      <c r="O29" s="6">
        <f t="shared" si="0"/>
        <v>17065</v>
      </c>
      <c r="Q29" s="4">
        <v>10300</v>
      </c>
      <c r="R29" s="4" t="s">
        <v>142</v>
      </c>
      <c r="S29" s="5">
        <f>SUM(S2:S28)</f>
        <v>1273</v>
      </c>
      <c r="T29" s="5">
        <f>SUM(T2:T28)</f>
        <v>2706</v>
      </c>
      <c r="U29" s="5">
        <f>SUM(U2:U28)</f>
        <v>3766</v>
      </c>
      <c r="V29" s="5">
        <f t="shared" ref="V29:AD29" si="3">SUM(V2:V28)</f>
        <v>5117</v>
      </c>
      <c r="W29" s="5">
        <f t="shared" si="3"/>
        <v>6421</v>
      </c>
      <c r="X29" s="5">
        <f t="shared" si="3"/>
        <v>7916</v>
      </c>
      <c r="Y29" s="5">
        <f t="shared" si="3"/>
        <v>9207</v>
      </c>
      <c r="Z29" s="5">
        <f t="shared" si="3"/>
        <v>10964</v>
      </c>
      <c r="AA29" s="5">
        <f t="shared" si="3"/>
        <v>12642</v>
      </c>
      <c r="AB29" s="5">
        <f t="shared" si="3"/>
        <v>14288</v>
      </c>
      <c r="AC29" s="5">
        <f t="shared" si="3"/>
        <v>15639</v>
      </c>
      <c r="AD29" s="5">
        <f t="shared" si="3"/>
        <v>17065</v>
      </c>
    </row>
    <row r="30" spans="1:30" customFormat="1" x14ac:dyDescent="0.2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30" customFormat="1" x14ac:dyDescent="0.2">
      <c r="A31" s="3" t="s">
        <v>52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55</v>
      </c>
      <c r="Q31" s="3" t="s">
        <v>73</v>
      </c>
      <c r="R31" s="3" t="s">
        <v>39</v>
      </c>
      <c r="S31" s="3" t="s">
        <v>74</v>
      </c>
      <c r="T31" s="3" t="s">
        <v>75</v>
      </c>
      <c r="U31" s="3" t="s">
        <v>76</v>
      </c>
      <c r="V31" s="3" t="s">
        <v>77</v>
      </c>
      <c r="W31" s="3" t="s">
        <v>78</v>
      </c>
      <c r="X31" s="3" t="s">
        <v>79</v>
      </c>
      <c r="Y31" s="3" t="s">
        <v>80</v>
      </c>
      <c r="Z31" s="3" t="s">
        <v>81</v>
      </c>
      <c r="AA31" s="3" t="s">
        <v>82</v>
      </c>
      <c r="AB31" s="3" t="s">
        <v>83</v>
      </c>
      <c r="AC31" s="3" t="s">
        <v>84</v>
      </c>
      <c r="AD31" s="3" t="s">
        <v>85</v>
      </c>
    </row>
    <row r="32" spans="1:30" customFormat="1" x14ac:dyDescent="0.2">
      <c r="A32" s="7">
        <v>1004</v>
      </c>
      <c r="B32" s="7" t="s">
        <v>94</v>
      </c>
      <c r="C32" s="19">
        <v>2.844258</v>
      </c>
      <c r="D32" s="19">
        <v>2.9400750000000002</v>
      </c>
      <c r="E32" s="19">
        <v>2.9620419999999998</v>
      </c>
      <c r="F32" s="19">
        <v>3.0738470000000002</v>
      </c>
      <c r="G32" s="19">
        <v>3.0099909999999999</v>
      </c>
      <c r="H32" s="19">
        <v>2.9357410000000002</v>
      </c>
      <c r="I32" s="19">
        <v>3.2788200000000001</v>
      </c>
      <c r="J32" s="19">
        <v>3.3555130000000002</v>
      </c>
      <c r="K32" s="19">
        <v>3.1772209999999999</v>
      </c>
      <c r="L32" s="19">
        <v>2.9790420000000002</v>
      </c>
      <c r="M32" s="19">
        <v>3.1583830000000002</v>
      </c>
      <c r="N32" s="19">
        <v>2.9312719999999999</v>
      </c>
      <c r="O32" s="20">
        <f t="shared" ref="O32:O59" si="4">SUM(C32:N32)</f>
        <v>36.646204999999995</v>
      </c>
      <c r="Q32" s="7">
        <v>1004</v>
      </c>
      <c r="R32" s="7" t="s">
        <v>94</v>
      </c>
      <c r="S32" s="26">
        <f>+C32</f>
        <v>2.844258</v>
      </c>
      <c r="T32" s="26">
        <f>+'[14]2M'!$G$30/10^6</f>
        <v>5.7843330000000002</v>
      </c>
      <c r="U32" s="26">
        <f>+'[14]3M'!$G$30/10^6</f>
        <v>8.7463750000000005</v>
      </c>
      <c r="V32" s="26">
        <f>+'[14]4M'!$G$30/10^6</f>
        <v>11.820221999999999</v>
      </c>
      <c r="W32" s="26">
        <f>+'[14]5M'!$G$30/10^6</f>
        <v>14.830213000000001</v>
      </c>
      <c r="X32" s="26">
        <f>+'[14]6M'!$G$30/10^6</f>
        <v>17.765954000000001</v>
      </c>
      <c r="Y32" s="26">
        <f>+'[14]7M'!$G$30/10^6</f>
        <v>21.044774</v>
      </c>
      <c r="Z32" s="26">
        <f>+'[14]8M'!$G$30/10^6</f>
        <v>24.400286999999999</v>
      </c>
      <c r="AA32" s="26">
        <f>+'[14]9M'!$G$30/10^6</f>
        <v>27.577508000000002</v>
      </c>
      <c r="AB32" s="26">
        <f>+'[14]10M'!$G$30/10^6</f>
        <v>30.556550000000001</v>
      </c>
      <c r="AC32" s="26">
        <f>+'[14]11M'!$G$30/10^6</f>
        <v>33.714933000000002</v>
      </c>
      <c r="AD32" s="26">
        <f>+'[14]12M'!$G$30/10^6</f>
        <v>36.646205000000002</v>
      </c>
    </row>
    <row r="33" spans="1:30" customFormat="1" x14ac:dyDescent="0.2">
      <c r="A33" s="10">
        <v>1005</v>
      </c>
      <c r="B33" s="10" t="s">
        <v>13</v>
      </c>
      <c r="C33" s="21">
        <v>5.0604999999999997E-2</v>
      </c>
      <c r="D33" s="21">
        <v>4.9796E-2</v>
      </c>
      <c r="E33" s="21">
        <v>4.9542999999999997E-2</v>
      </c>
      <c r="F33" s="21">
        <v>5.4729E-2</v>
      </c>
      <c r="G33" s="21">
        <v>4.7102999999999999E-2</v>
      </c>
      <c r="H33" s="21">
        <v>5.2687999999999999E-2</v>
      </c>
      <c r="I33" s="21">
        <v>6.4333000000000001E-2</v>
      </c>
      <c r="J33" s="21">
        <v>6.6564999999999999E-2</v>
      </c>
      <c r="K33" s="21">
        <v>5.7847999999999997E-2</v>
      </c>
      <c r="L33" s="21">
        <v>5.2366999999999997E-2</v>
      </c>
      <c r="M33" s="21">
        <v>5.4649000000000003E-2</v>
      </c>
      <c r="N33" s="21">
        <v>5.1295E-2</v>
      </c>
      <c r="O33" s="22">
        <f t="shared" si="4"/>
        <v>0.65152099999999991</v>
      </c>
      <c r="Q33" s="10">
        <v>1005</v>
      </c>
      <c r="R33" s="10" t="s">
        <v>13</v>
      </c>
      <c r="S33" s="28">
        <f t="shared" ref="S33:S58" si="5">+C33</f>
        <v>5.0604999999999997E-2</v>
      </c>
      <c r="T33" s="28">
        <f>+'[14]2M'!$H$30/10^6</f>
        <v>0.100401</v>
      </c>
      <c r="U33" s="28">
        <f>+'[14]3M'!$H$30/10^6</f>
        <v>0.14994399999999999</v>
      </c>
      <c r="V33" s="28">
        <f>+'[14]4M'!$H$30/10^6</f>
        <v>0.20467299999999999</v>
      </c>
      <c r="W33" s="28">
        <f>+'[14]5M'!$H$30/10^6</f>
        <v>0.251776</v>
      </c>
      <c r="X33" s="28">
        <f>+'[14]6M'!$H$30/10^6</f>
        <v>0.30446400000000001</v>
      </c>
      <c r="Y33" s="28">
        <f>+'[14]7M'!$H$30/10^6</f>
        <v>0.36879699999999999</v>
      </c>
      <c r="Z33" s="28">
        <f>+'[14]8M'!$H$30/10^6</f>
        <v>0.43536200000000003</v>
      </c>
      <c r="AA33" s="28">
        <f>+'[14]9M'!$H$30/10^6</f>
        <v>0.49320999999999998</v>
      </c>
      <c r="AB33" s="28">
        <f>+'[14]10M'!$H$30/10^6</f>
        <v>0.54557699999999998</v>
      </c>
      <c r="AC33" s="28">
        <f>+'[14]11M'!$H$30/10^6</f>
        <v>0.60022600000000004</v>
      </c>
      <c r="AD33" s="28">
        <f>+'[14]12M'!$H$30/10^6</f>
        <v>0.65152100000000002</v>
      </c>
    </row>
    <row r="34" spans="1:30" customFormat="1" x14ac:dyDescent="0.2">
      <c r="A34" s="10">
        <v>1006</v>
      </c>
      <c r="B34" s="10" t="s">
        <v>14</v>
      </c>
      <c r="C34" s="21">
        <v>0.234767</v>
      </c>
      <c r="D34" s="21">
        <v>0.26678800000000003</v>
      </c>
      <c r="E34" s="21">
        <v>0.256023</v>
      </c>
      <c r="F34" s="21">
        <v>0.25384800000000002</v>
      </c>
      <c r="G34" s="21">
        <v>0.25790999999999997</v>
      </c>
      <c r="H34" s="21">
        <v>0.26045699999999999</v>
      </c>
      <c r="I34" s="21">
        <v>0.31144300000000003</v>
      </c>
      <c r="J34" s="21">
        <v>0.34182800000000002</v>
      </c>
      <c r="K34" s="21">
        <v>0.291688</v>
      </c>
      <c r="L34" s="21">
        <v>0.269619</v>
      </c>
      <c r="M34" s="21">
        <v>0.275426</v>
      </c>
      <c r="N34" s="21">
        <v>0.24970000000000001</v>
      </c>
      <c r="O34" s="22">
        <f t="shared" si="4"/>
        <v>3.2694969999999999</v>
      </c>
      <c r="Q34" s="10">
        <v>1006</v>
      </c>
      <c r="R34" s="10" t="s">
        <v>14</v>
      </c>
      <c r="S34" s="28">
        <f t="shared" si="5"/>
        <v>0.234767</v>
      </c>
      <c r="T34" s="28">
        <f>+'[14]2M'!$I$30/10^6</f>
        <v>0.50155499999999997</v>
      </c>
      <c r="U34" s="28">
        <f>+'[14]3M'!$I$30/10^6</f>
        <v>0.75757799999999997</v>
      </c>
      <c r="V34" s="28">
        <f>+'[14]4M'!$I$30/10^6</f>
        <v>1.0114259999999999</v>
      </c>
      <c r="W34" s="28">
        <f>+'[14]5M'!$I$30/10^6</f>
        <v>1.269336</v>
      </c>
      <c r="X34" s="28">
        <f>+'[14]6M'!$I$30/10^6</f>
        <v>1.529793</v>
      </c>
      <c r="Y34" s="28">
        <f>+'[14]7M'!$I$30/10^6</f>
        <v>1.8412360000000001</v>
      </c>
      <c r="Z34" s="28">
        <f>+'[14]8M'!$I$30/10^6</f>
        <v>2.1830639999999999</v>
      </c>
      <c r="AA34" s="28">
        <f>+'[14]9M'!$I$30/10^6</f>
        <v>2.4747520000000001</v>
      </c>
      <c r="AB34" s="28">
        <f>+'[14]10M'!$I$30/10^6</f>
        <v>2.7443710000000001</v>
      </c>
      <c r="AC34" s="28">
        <f>+'[14]11M'!$I$30/10^6</f>
        <v>3.0197970000000001</v>
      </c>
      <c r="AD34" s="28">
        <f>+'[14]12M'!$I$30/10^6</f>
        <v>3.2694969999999999</v>
      </c>
    </row>
    <row r="35" spans="1:30" customFormat="1" x14ac:dyDescent="0.2">
      <c r="A35" s="10">
        <v>1007</v>
      </c>
      <c r="B35" s="10" t="s">
        <v>15</v>
      </c>
      <c r="C35" s="21">
        <v>0.443409</v>
      </c>
      <c r="D35" s="21">
        <v>0.46019500000000002</v>
      </c>
      <c r="E35" s="21">
        <v>0.44304399999999999</v>
      </c>
      <c r="F35" s="21">
        <v>0.44857900000000001</v>
      </c>
      <c r="G35" s="21">
        <v>0.45694800000000002</v>
      </c>
      <c r="H35" s="21">
        <v>0.458042</v>
      </c>
      <c r="I35" s="21">
        <v>0.49273099999999997</v>
      </c>
      <c r="J35" s="21">
        <v>0.56320700000000001</v>
      </c>
      <c r="K35" s="21">
        <v>0.50184399999999996</v>
      </c>
      <c r="L35" s="21">
        <v>0.471665</v>
      </c>
      <c r="M35" s="21">
        <v>0.47023500000000001</v>
      </c>
      <c r="N35" s="21">
        <v>0.44523200000000002</v>
      </c>
      <c r="O35" s="22">
        <f t="shared" si="4"/>
        <v>5.6551309999999999</v>
      </c>
      <c r="Q35" s="10">
        <v>1007</v>
      </c>
      <c r="R35" s="10" t="s">
        <v>15</v>
      </c>
      <c r="S35" s="28">
        <f t="shared" si="5"/>
        <v>0.443409</v>
      </c>
      <c r="T35" s="28">
        <f>+'[14]2M'!$J$30/10^6</f>
        <v>0.90360399999999996</v>
      </c>
      <c r="U35" s="28">
        <f>+'[14]3M'!$J$30/10^6</f>
        <v>1.3466480000000001</v>
      </c>
      <c r="V35" s="28">
        <f>+'[14]4M'!$J$30/10^6</f>
        <v>1.7952269999999999</v>
      </c>
      <c r="W35" s="28">
        <f>+'[14]5M'!$J$30/10^6</f>
        <v>2.2521749999999998</v>
      </c>
      <c r="X35" s="28">
        <f>+'[14]6M'!$J$30/10^6</f>
        <v>2.7102170000000001</v>
      </c>
      <c r="Y35" s="28">
        <f>+'[14]7M'!$J$30/10^6</f>
        <v>3.2029480000000001</v>
      </c>
      <c r="Z35" s="28">
        <f>+'[14]8M'!$J$30/10^6</f>
        <v>3.7661549999999999</v>
      </c>
      <c r="AA35" s="28">
        <f>+'[14]9M'!$J$30/10^6</f>
        <v>4.2679989999999997</v>
      </c>
      <c r="AB35" s="28">
        <f>+'[14]10M'!$J$30/10^6</f>
        <v>4.7396640000000003</v>
      </c>
      <c r="AC35" s="28">
        <f>+'[14]11M'!$J$30/10^6</f>
        <v>5.2098990000000001</v>
      </c>
      <c r="AD35" s="28">
        <f>+'[14]12M'!$J$30/10^6</f>
        <v>5.6551309999999999</v>
      </c>
    </row>
    <row r="36" spans="1:30" customFormat="1" x14ac:dyDescent="0.2">
      <c r="A36" s="10">
        <v>1008</v>
      </c>
      <c r="B36" s="10" t="s">
        <v>16</v>
      </c>
      <c r="C36" s="21">
        <v>0.115355</v>
      </c>
      <c r="D36" s="21">
        <v>0.12217500000000001</v>
      </c>
      <c r="E36" s="21">
        <v>0.124024</v>
      </c>
      <c r="F36" s="21">
        <v>0.13039300000000001</v>
      </c>
      <c r="G36" s="21">
        <v>0.12701799999999999</v>
      </c>
      <c r="H36" s="21">
        <v>0.13198399999999999</v>
      </c>
      <c r="I36" s="21">
        <v>0.148562</v>
      </c>
      <c r="J36" s="21">
        <v>0.15324199999999999</v>
      </c>
      <c r="K36" s="21">
        <v>0.146755</v>
      </c>
      <c r="L36" s="21">
        <v>0.13126699999999999</v>
      </c>
      <c r="M36" s="21">
        <v>0.12975200000000001</v>
      </c>
      <c r="N36" s="21">
        <v>0.12542</v>
      </c>
      <c r="O36" s="22">
        <f t="shared" si="4"/>
        <v>1.5859470000000002</v>
      </c>
      <c r="Q36" s="10">
        <v>1008</v>
      </c>
      <c r="R36" s="10" t="s">
        <v>16</v>
      </c>
      <c r="S36" s="28">
        <f t="shared" si="5"/>
        <v>0.115355</v>
      </c>
      <c r="T36" s="28">
        <f>+'[14]2M'!$K$30/10^6</f>
        <v>0.23752999999999999</v>
      </c>
      <c r="U36" s="28">
        <f>+'[14]3M'!$K$30/10^6</f>
        <v>0.36155399999999999</v>
      </c>
      <c r="V36" s="28">
        <f>+'[14]4M'!$K$30/10^6</f>
        <v>0.49194700000000002</v>
      </c>
      <c r="W36" s="28">
        <f>+'[14]5M'!$K$30/10^6</f>
        <v>0.61896499999999999</v>
      </c>
      <c r="X36" s="28">
        <f>+'[14]6M'!$K$30/10^6</f>
        <v>0.75094899999999998</v>
      </c>
      <c r="Y36" s="28">
        <f>+'[14]7M'!$K$30/10^6</f>
        <v>0.89951099999999995</v>
      </c>
      <c r="Z36" s="28">
        <f>+'[14]8M'!$K$30/10^6</f>
        <v>1.052753</v>
      </c>
      <c r="AA36" s="28">
        <f>+'[14]9M'!$K$30/10^6</f>
        <v>1.199508</v>
      </c>
      <c r="AB36" s="28">
        <f>+'[14]10M'!$K$30/10^6</f>
        <v>1.330775</v>
      </c>
      <c r="AC36" s="28">
        <f>+'[14]11M'!$K$30/10^6</f>
        <v>1.4605269999999999</v>
      </c>
      <c r="AD36" s="28">
        <f>+'[14]12M'!$K$30/10^6</f>
        <v>1.585947</v>
      </c>
    </row>
    <row r="37" spans="1:30" customFormat="1" x14ac:dyDescent="0.2">
      <c r="A37" s="10">
        <v>1009</v>
      </c>
      <c r="B37" s="10" t="s">
        <v>17</v>
      </c>
      <c r="C37" s="21">
        <v>0.100884</v>
      </c>
      <c r="D37" s="21">
        <v>0.10499699999999999</v>
      </c>
      <c r="E37" s="21">
        <v>0.102174</v>
      </c>
      <c r="F37" s="21">
        <v>0.106083</v>
      </c>
      <c r="G37" s="21">
        <v>0.104406</v>
      </c>
      <c r="H37" s="21">
        <v>9.8904000000000006E-2</v>
      </c>
      <c r="I37" s="21">
        <v>0.117955</v>
      </c>
      <c r="J37" s="21">
        <v>0.12277100000000001</v>
      </c>
      <c r="K37" s="21">
        <v>0.12339799999999999</v>
      </c>
      <c r="L37" s="21">
        <v>0.10928</v>
      </c>
      <c r="M37" s="21">
        <v>0.11092399999999999</v>
      </c>
      <c r="N37" s="21">
        <v>0.10841099999999999</v>
      </c>
      <c r="O37" s="22">
        <f t="shared" si="4"/>
        <v>1.310187</v>
      </c>
      <c r="Q37" s="10">
        <v>1009</v>
      </c>
      <c r="R37" s="10" t="s">
        <v>17</v>
      </c>
      <c r="S37" s="28">
        <f t="shared" si="5"/>
        <v>0.100884</v>
      </c>
      <c r="T37" s="28">
        <f>+'[14]2M'!$L$30/10^6</f>
        <v>0.20588100000000001</v>
      </c>
      <c r="U37" s="28">
        <f>+'[14]3M'!$L$30/10^6</f>
        <v>0.30805500000000002</v>
      </c>
      <c r="V37" s="28">
        <f>+'[14]4M'!$L$30/10^6</f>
        <v>0.41413800000000001</v>
      </c>
      <c r="W37" s="28">
        <f>+'[14]5M'!$L$30/10^6</f>
        <v>0.518544</v>
      </c>
      <c r="X37" s="28">
        <f>+'[14]6M'!$L$30/10^6</f>
        <v>0.617448</v>
      </c>
      <c r="Y37" s="28">
        <f>+'[14]7M'!$L$30/10^6</f>
        <v>0.73540300000000003</v>
      </c>
      <c r="Z37" s="28">
        <f>+'[14]8M'!$L$30/10^6</f>
        <v>0.85817399999999999</v>
      </c>
      <c r="AA37" s="28">
        <f>+'[14]9M'!$L$30/10^6</f>
        <v>0.981572</v>
      </c>
      <c r="AB37" s="28">
        <f>+'[14]10M'!$L$30/10^6</f>
        <v>1.0908519999999999</v>
      </c>
      <c r="AC37" s="28">
        <f>+'[14]11M'!$L$30/10^6</f>
        <v>1.201776</v>
      </c>
      <c r="AD37" s="28">
        <f>+'[14]12M'!$L$30/10^6</f>
        <v>1.310187</v>
      </c>
    </row>
    <row r="38" spans="1:30" customFormat="1" x14ac:dyDescent="0.2">
      <c r="A38" s="10">
        <v>1010</v>
      </c>
      <c r="B38" s="10" t="s">
        <v>19</v>
      </c>
      <c r="C38" s="21">
        <v>0.14754300000000001</v>
      </c>
      <c r="D38" s="21">
        <v>0.140878</v>
      </c>
      <c r="E38" s="21">
        <v>0.14393700000000001</v>
      </c>
      <c r="F38" s="21">
        <v>0.14266499999999999</v>
      </c>
      <c r="G38" s="21">
        <v>0.135828</v>
      </c>
      <c r="H38" s="21">
        <v>0.134962</v>
      </c>
      <c r="I38" s="21">
        <v>0.15463499999999999</v>
      </c>
      <c r="J38" s="21">
        <v>0.18648300000000001</v>
      </c>
      <c r="K38" s="21">
        <v>0.17057600000000001</v>
      </c>
      <c r="L38" s="21">
        <v>0.15471099999999999</v>
      </c>
      <c r="M38" s="21">
        <v>0.14249899999999999</v>
      </c>
      <c r="N38" s="21">
        <v>0.150779</v>
      </c>
      <c r="O38" s="22">
        <f t="shared" si="4"/>
        <v>1.8054960000000002</v>
      </c>
      <c r="Q38" s="10">
        <v>1010</v>
      </c>
      <c r="R38" s="10" t="s">
        <v>19</v>
      </c>
      <c r="S38" s="28">
        <f t="shared" si="5"/>
        <v>0.14754300000000001</v>
      </c>
      <c r="T38" s="28">
        <f>+'[14]2M'!$M$30/10^6</f>
        <v>0.28842099999999998</v>
      </c>
      <c r="U38" s="28">
        <f>+'[14]3M'!$M$30/10^6</f>
        <v>0.43235800000000002</v>
      </c>
      <c r="V38" s="28">
        <f>+'[14]4M'!$M$30/10^6</f>
        <v>0.57502299999999995</v>
      </c>
      <c r="W38" s="28">
        <f>+'[14]5M'!$M$30/10^6</f>
        <v>0.71085100000000001</v>
      </c>
      <c r="X38" s="28">
        <f>+'[14]6M'!$M$30/10^6</f>
        <v>0.84581300000000004</v>
      </c>
      <c r="Y38" s="28">
        <f>+'[14]7M'!$M$30/10^6</f>
        <v>1.000448</v>
      </c>
      <c r="Z38" s="28">
        <f>+'[14]8M'!$M$30/10^6</f>
        <v>1.186931</v>
      </c>
      <c r="AA38" s="28">
        <f>+'[14]9M'!$M$30/10^6</f>
        <v>1.357507</v>
      </c>
      <c r="AB38" s="28">
        <f>+'[14]10M'!$M$30/10^6</f>
        <v>1.5122180000000001</v>
      </c>
      <c r="AC38" s="28">
        <f>+'[14]11M'!$M$30/10^6</f>
        <v>1.654717</v>
      </c>
      <c r="AD38" s="28">
        <f>+'[14]12M'!$M$30/10^6</f>
        <v>1.805496</v>
      </c>
    </row>
    <row r="39" spans="1:30" customFormat="1" x14ac:dyDescent="0.2">
      <c r="A39" s="10">
        <v>1011</v>
      </c>
      <c r="B39" s="10" t="s">
        <v>20</v>
      </c>
      <c r="C39" s="21">
        <v>9.2813000000000007E-2</v>
      </c>
      <c r="D39" s="21">
        <v>9.5932000000000003E-2</v>
      </c>
      <c r="E39" s="21">
        <v>9.5103999999999994E-2</v>
      </c>
      <c r="F39" s="21">
        <v>9.7753000000000007E-2</v>
      </c>
      <c r="G39" s="21">
        <v>9.5281000000000005E-2</v>
      </c>
      <c r="H39" s="21">
        <v>9.3248999999999999E-2</v>
      </c>
      <c r="I39" s="21">
        <v>0.110009</v>
      </c>
      <c r="J39" s="21">
        <v>0.13283700000000001</v>
      </c>
      <c r="K39" s="21">
        <v>0.108099</v>
      </c>
      <c r="L39" s="21">
        <v>9.9185999999999996E-2</v>
      </c>
      <c r="M39" s="21">
        <v>0.100453</v>
      </c>
      <c r="N39" s="21">
        <v>0.10147399999999999</v>
      </c>
      <c r="O39" s="22">
        <f t="shared" si="4"/>
        <v>1.2221899999999999</v>
      </c>
      <c r="Q39" s="10">
        <v>1011</v>
      </c>
      <c r="R39" s="10" t="s">
        <v>20</v>
      </c>
      <c r="S39" s="28">
        <f t="shared" si="5"/>
        <v>9.2813000000000007E-2</v>
      </c>
      <c r="T39" s="28">
        <f>+'[14]2M'!$N$30/10^6</f>
        <v>0.188745</v>
      </c>
      <c r="U39" s="28">
        <f>+'[14]3M'!$N$30/10^6</f>
        <v>0.28384900000000002</v>
      </c>
      <c r="V39" s="28">
        <f>+'[14]4M'!$N$30/10^6</f>
        <v>0.381602</v>
      </c>
      <c r="W39" s="28">
        <f>+'[14]5M'!$N$30/10^6</f>
        <v>0.476883</v>
      </c>
      <c r="X39" s="28">
        <f>+'[14]6M'!$N$30/10^6</f>
        <v>0.57013199999999997</v>
      </c>
      <c r="Y39" s="28">
        <f>+'[14]7M'!$N$30/10^6</f>
        <v>0.680141</v>
      </c>
      <c r="Z39" s="28">
        <f>+'[14]8M'!$N$30/10^6</f>
        <v>0.81297799999999998</v>
      </c>
      <c r="AA39" s="28">
        <f>+'[14]9M'!$N$30/10^6</f>
        <v>0.92107700000000003</v>
      </c>
      <c r="AB39" s="28">
        <f>+'[14]10M'!$N$30/10^6</f>
        <v>1.0202629999999999</v>
      </c>
      <c r="AC39" s="28">
        <f>+'[14]11M'!$N$30/10^6</f>
        <v>1.120716</v>
      </c>
      <c r="AD39" s="28">
        <f>+'[14]12M'!$N$30/10^6</f>
        <v>1.2221900000000001</v>
      </c>
    </row>
    <row r="40" spans="1:30" customFormat="1" x14ac:dyDescent="0.2">
      <c r="A40" s="10">
        <v>1012</v>
      </c>
      <c r="B40" s="10" t="s">
        <v>21</v>
      </c>
      <c r="C40" s="21">
        <v>0.28770400000000002</v>
      </c>
      <c r="D40" s="21">
        <v>0.29696499999999998</v>
      </c>
      <c r="E40" s="21">
        <v>0.29653800000000002</v>
      </c>
      <c r="F40" s="21">
        <v>0.29136099999999998</v>
      </c>
      <c r="G40" s="21">
        <v>0.28326699999999999</v>
      </c>
      <c r="H40" s="21">
        <v>0.28435300000000002</v>
      </c>
      <c r="I40" s="21">
        <v>0.32022200000000001</v>
      </c>
      <c r="J40" s="21">
        <v>0.36925799999999998</v>
      </c>
      <c r="K40" s="21">
        <v>0.321662</v>
      </c>
      <c r="L40" s="21">
        <v>0.30012299999999997</v>
      </c>
      <c r="M40" s="21">
        <v>0.315965</v>
      </c>
      <c r="N40" s="21">
        <v>0.295043</v>
      </c>
      <c r="O40" s="22">
        <f t="shared" si="4"/>
        <v>3.662461</v>
      </c>
      <c r="Q40" s="10">
        <v>1012</v>
      </c>
      <c r="R40" s="10" t="s">
        <v>21</v>
      </c>
      <c r="S40" s="28">
        <f t="shared" si="5"/>
        <v>0.28770400000000002</v>
      </c>
      <c r="T40" s="28">
        <f>+'[14]2M'!$O$30/10^6</f>
        <v>0.58466899999999999</v>
      </c>
      <c r="U40" s="28">
        <f>+'[14]3M'!$O$30/10^6</f>
        <v>0.88120699999999996</v>
      </c>
      <c r="V40" s="28">
        <f>+'[14]4M'!$O$30/10^6</f>
        <v>1.1725680000000001</v>
      </c>
      <c r="W40" s="28">
        <f>+'[14]5M'!$O$30/10^6</f>
        <v>1.455835</v>
      </c>
      <c r="X40" s="28">
        <f>+'[14]6M'!$O$30/10^6</f>
        <v>1.7401880000000001</v>
      </c>
      <c r="Y40" s="28">
        <f>+'[14]7M'!$O$30/10^6</f>
        <v>2.0604100000000001</v>
      </c>
      <c r="Z40" s="28">
        <f>+'[14]8M'!$O$30/10^6</f>
        <v>2.4296679999999999</v>
      </c>
      <c r="AA40" s="28">
        <f>+'[14]9M'!$O$30/10^6</f>
        <v>2.7513299999999998</v>
      </c>
      <c r="AB40" s="28">
        <f>+'[14]10M'!$O$30/10^6</f>
        <v>3.051453</v>
      </c>
      <c r="AC40" s="28">
        <f>+'[14]11M'!$O$30/10^6</f>
        <v>3.3674179999999998</v>
      </c>
      <c r="AD40" s="28">
        <f>+'[14]12M'!$O$30/10^6</f>
        <v>3.662461</v>
      </c>
    </row>
    <row r="41" spans="1:30" customFormat="1" x14ac:dyDescent="0.2">
      <c r="A41" s="10">
        <v>1013</v>
      </c>
      <c r="B41" s="10" t="s">
        <v>22</v>
      </c>
      <c r="C41" s="21">
        <v>1.4682000000000001E-2</v>
      </c>
      <c r="D41" s="21">
        <v>1.6872999999999999E-2</v>
      </c>
      <c r="E41" s="21">
        <v>1.5284000000000001E-2</v>
      </c>
      <c r="F41" s="21">
        <v>1.6465E-2</v>
      </c>
      <c r="G41" s="21">
        <v>1.5152000000000001E-2</v>
      </c>
      <c r="H41" s="21">
        <v>1.6618000000000001E-2</v>
      </c>
      <c r="I41" s="21">
        <v>2.0546999999999999E-2</v>
      </c>
      <c r="J41" s="21">
        <v>2.3710999999999999E-2</v>
      </c>
      <c r="K41" s="21">
        <v>1.9191E-2</v>
      </c>
      <c r="L41" s="21">
        <v>1.7173999999999998E-2</v>
      </c>
      <c r="M41" s="21">
        <v>2.0608999999999999E-2</v>
      </c>
      <c r="N41" s="21">
        <v>1.6244999999999999E-2</v>
      </c>
      <c r="O41" s="22">
        <f t="shared" si="4"/>
        <v>0.21255099999999996</v>
      </c>
      <c r="Q41" s="10">
        <v>1013</v>
      </c>
      <c r="R41" s="10" t="s">
        <v>22</v>
      </c>
      <c r="S41" s="28">
        <f t="shared" si="5"/>
        <v>1.4682000000000001E-2</v>
      </c>
      <c r="T41" s="28">
        <f>+'[14]2M'!$P$30/10^6</f>
        <v>3.1555E-2</v>
      </c>
      <c r="U41" s="28">
        <f>+'[14]3M'!$P$30/10^6</f>
        <v>4.6838999999999999E-2</v>
      </c>
      <c r="V41" s="28">
        <f>+'[14]4M'!$P$30/10^6</f>
        <v>6.3303999999999999E-2</v>
      </c>
      <c r="W41" s="28">
        <f>+'[14]5M'!$P$30/10^6</f>
        <v>7.8455999999999998E-2</v>
      </c>
      <c r="X41" s="28">
        <f>+'[14]6M'!$P$30/10^6</f>
        <v>9.5074000000000006E-2</v>
      </c>
      <c r="Y41" s="28">
        <f>+'[14]7M'!$P$30/10^6</f>
        <v>0.115621</v>
      </c>
      <c r="Z41" s="28">
        <f>+'[14]8M'!$P$30/10^6</f>
        <v>0.13933200000000001</v>
      </c>
      <c r="AA41" s="28">
        <f>+'[14]9M'!$P$30/10^6</f>
        <v>0.158523</v>
      </c>
      <c r="AB41" s="28">
        <f>+'[14]10M'!$P$30/10^6</f>
        <v>0.17569699999999999</v>
      </c>
      <c r="AC41" s="28">
        <f>+'[14]11M'!$P$30/10^6</f>
        <v>0.19630600000000001</v>
      </c>
      <c r="AD41" s="28">
        <f>+'[14]12M'!$P$30/10^6</f>
        <v>0.21255099999999999</v>
      </c>
    </row>
    <row r="42" spans="1:30" customFormat="1" x14ac:dyDescent="0.2">
      <c r="A42" s="10">
        <v>1014</v>
      </c>
      <c r="B42" s="10" t="s">
        <v>23</v>
      </c>
      <c r="C42" s="21">
        <v>0.73046100000000003</v>
      </c>
      <c r="D42" s="21">
        <v>0.75532699999999997</v>
      </c>
      <c r="E42" s="21">
        <v>0.73349200000000003</v>
      </c>
      <c r="F42" s="21">
        <v>0.764822</v>
      </c>
      <c r="G42" s="21">
        <v>0.76464200000000004</v>
      </c>
      <c r="H42" s="21">
        <v>0.72974499999999998</v>
      </c>
      <c r="I42" s="21">
        <v>0.85016999999999998</v>
      </c>
      <c r="J42" s="21">
        <v>0.95206299999999999</v>
      </c>
      <c r="K42" s="21">
        <v>0.86730200000000002</v>
      </c>
      <c r="L42" s="21">
        <v>0.80024399999999996</v>
      </c>
      <c r="M42" s="21">
        <v>0.83414500000000003</v>
      </c>
      <c r="N42" s="21">
        <v>0.74960599999999999</v>
      </c>
      <c r="O42" s="22">
        <f t="shared" si="4"/>
        <v>9.5320190000000018</v>
      </c>
      <c r="Q42" s="10">
        <v>1014</v>
      </c>
      <c r="R42" s="10" t="s">
        <v>23</v>
      </c>
      <c r="S42" s="28">
        <f t="shared" si="5"/>
        <v>0.73046100000000003</v>
      </c>
      <c r="T42" s="28">
        <f>+'[14]2M'!$Q$30/10^6</f>
        <v>1.4857880000000001</v>
      </c>
      <c r="U42" s="28">
        <f>+'[14]3M'!$Q$30/10^6</f>
        <v>2.2192799999999999</v>
      </c>
      <c r="V42" s="28">
        <f>+'[14]4M'!$Q$30/10^6</f>
        <v>2.984102</v>
      </c>
      <c r="W42" s="28">
        <f>+'[14]5M'!$Q$30/10^6</f>
        <v>3.7487439999999999</v>
      </c>
      <c r="X42" s="28">
        <f>+'[14]6M'!$Q$30/10^6</f>
        <v>4.4784889999999997</v>
      </c>
      <c r="Y42" s="28">
        <f>+'[14]7M'!$Q$30/10^6</f>
        <v>5.328659</v>
      </c>
      <c r="Z42" s="28">
        <f>+'[14]8M'!$Q$30/10^6</f>
        <v>6.2807219999999999</v>
      </c>
      <c r="AA42" s="28">
        <f>+'[14]9M'!$Q$30/10^6</f>
        <v>7.1480240000000004</v>
      </c>
      <c r="AB42" s="28">
        <f>+'[14]10M'!$Q$30/10^6</f>
        <v>7.9482679999999997</v>
      </c>
      <c r="AC42" s="28">
        <f>+'[14]11M'!$Q$30/10^6</f>
        <v>8.782413</v>
      </c>
      <c r="AD42" s="28">
        <f>+'[14]12M'!$Q$30/10^6</f>
        <v>9.532019</v>
      </c>
    </row>
    <row r="43" spans="1:30" customFormat="1" x14ac:dyDescent="0.2">
      <c r="A43" s="10">
        <v>1015</v>
      </c>
      <c r="B43" s="10" t="s">
        <v>24</v>
      </c>
      <c r="C43" s="21">
        <v>8.6678399999999989E-2</v>
      </c>
      <c r="D43" s="21">
        <v>9.154219999999999E-2</v>
      </c>
      <c r="E43" s="21">
        <v>8.7090799999999996E-2</v>
      </c>
      <c r="F43" s="21">
        <v>9.0893000000000002E-2</v>
      </c>
      <c r="G43" s="21">
        <v>9.1516E-2</v>
      </c>
      <c r="H43" s="21">
        <v>9.0202000000000004E-2</v>
      </c>
      <c r="I43" s="21">
        <v>0.10974</v>
      </c>
      <c r="J43" s="21">
        <v>0.12757099999999999</v>
      </c>
      <c r="K43" s="21">
        <v>0.10519100000000001</v>
      </c>
      <c r="L43" s="21">
        <v>9.8672999999999997E-2</v>
      </c>
      <c r="M43" s="21">
        <v>0.10252699999999999</v>
      </c>
      <c r="N43" s="21">
        <v>8.7115999999999999E-2</v>
      </c>
      <c r="O43" s="22">
        <f t="shared" si="4"/>
        <v>1.1687403999999999</v>
      </c>
      <c r="Q43" s="10">
        <v>1015</v>
      </c>
      <c r="R43" s="10" t="s">
        <v>24</v>
      </c>
      <c r="S43" s="28">
        <f t="shared" si="5"/>
        <v>8.6678399999999989E-2</v>
      </c>
      <c r="T43" s="28">
        <f>+'[14]2M'!$R$30/10^6</f>
        <v>0.17822059999999998</v>
      </c>
      <c r="U43" s="28">
        <f>+'[14]3M'!$R$30/10^6</f>
        <v>0.26531139999999998</v>
      </c>
      <c r="V43" s="28">
        <f>+'[14]4M'!$R$30/10^6</f>
        <v>0.35620439999999998</v>
      </c>
      <c r="W43" s="28">
        <f>+'[14]5M'!$R$30/10^6</f>
        <v>0.44772039999999996</v>
      </c>
      <c r="X43" s="28">
        <f>+'[14]6M'!$R$30/10^6</f>
        <v>0.53792239999999991</v>
      </c>
      <c r="Y43" s="28">
        <f>+'[14]7M'!$R$30/10^6</f>
        <v>0.64766239999999986</v>
      </c>
      <c r="Z43" s="28">
        <f>+'[14]8M'!$R$30/10^6</f>
        <v>0.77523339999999996</v>
      </c>
      <c r="AA43" s="28">
        <f>+'[14]9M'!$R$30/10^6</f>
        <v>0.88042439999999988</v>
      </c>
      <c r="AB43" s="28">
        <f>+'[14]10M'!$R$30/10^6</f>
        <v>0.9790973999999999</v>
      </c>
      <c r="AC43" s="28">
        <f>+'[14]11M'!$R$30/10^6</f>
        <v>1.0816243999999999</v>
      </c>
      <c r="AD43" s="28">
        <f>+'[14]12M'!$R$30/10^6</f>
        <v>1.1687403999999999</v>
      </c>
    </row>
    <row r="44" spans="1:30" customFormat="1" x14ac:dyDescent="0.2">
      <c r="A44" s="10">
        <v>1016</v>
      </c>
      <c r="B44" s="10" t="s">
        <v>25</v>
      </c>
      <c r="C44" s="21">
        <v>0.1085812</v>
      </c>
      <c r="D44" s="21">
        <v>0.1128311</v>
      </c>
      <c r="E44" s="21">
        <v>0.1116875</v>
      </c>
      <c r="F44" s="21">
        <v>0.12058000000000001</v>
      </c>
      <c r="G44" s="21">
        <v>0.118829</v>
      </c>
      <c r="H44" s="21">
        <v>0.11706800000000001</v>
      </c>
      <c r="I44" s="21">
        <v>0.137991</v>
      </c>
      <c r="J44" s="21">
        <v>0.160716</v>
      </c>
      <c r="K44" s="21">
        <v>0.12945599999999999</v>
      </c>
      <c r="L44" s="21">
        <v>0.113896</v>
      </c>
      <c r="M44" s="21">
        <v>0.121974</v>
      </c>
      <c r="N44" s="21">
        <v>0.110556</v>
      </c>
      <c r="O44" s="22">
        <f t="shared" si="4"/>
        <v>1.4641658</v>
      </c>
      <c r="Q44" s="10">
        <v>1016</v>
      </c>
      <c r="R44" s="10" t="s">
        <v>25</v>
      </c>
      <c r="S44" s="28">
        <f t="shared" si="5"/>
        <v>0.1085812</v>
      </c>
      <c r="T44" s="28">
        <f>+'[14]2M'!$S$30/10^6</f>
        <v>0.22141229999999998</v>
      </c>
      <c r="U44" s="28">
        <f>+'[14]3M'!$S$30/10^6</f>
        <v>0.3330998</v>
      </c>
      <c r="V44" s="28">
        <f>+'[14]4M'!$S$30/10^6</f>
        <v>0.45367979999999997</v>
      </c>
      <c r="W44" s="28">
        <f>+'[14]5M'!$S$30/10^6</f>
        <v>0.57250880000000004</v>
      </c>
      <c r="X44" s="28">
        <f>+'[14]6M'!$S$30/10^6</f>
        <v>0.6895768000000001</v>
      </c>
      <c r="Y44" s="28">
        <f>+'[14]7M'!$S$30/10^6</f>
        <v>0.82756780000000008</v>
      </c>
      <c r="Z44" s="28">
        <f>+'[14]8M'!$S$30/10^6</f>
        <v>0.98828380000000005</v>
      </c>
      <c r="AA44" s="28">
        <f>+'[14]9M'!$S$30/10^6</f>
        <v>1.1177398000000001</v>
      </c>
      <c r="AB44" s="28">
        <f>+'[14]10M'!$S$30/10^6</f>
        <v>1.2316358000000001</v>
      </c>
      <c r="AC44" s="28">
        <f>+'[14]11M'!$S$30/10^6</f>
        <v>1.3536098000000001</v>
      </c>
      <c r="AD44" s="28">
        <f>+'[14]12M'!$S$30/10^6</f>
        <v>1.4641658</v>
      </c>
    </row>
    <row r="45" spans="1:30" customFormat="1" x14ac:dyDescent="0.2">
      <c r="A45" s="10">
        <v>1017</v>
      </c>
      <c r="B45" s="10" t="s">
        <v>26</v>
      </c>
      <c r="C45" s="21">
        <v>0.20813300000000001</v>
      </c>
      <c r="D45" s="21">
        <v>0.21898100000000001</v>
      </c>
      <c r="E45" s="21">
        <v>0.21414900000000001</v>
      </c>
      <c r="F45" s="21">
        <v>0.22179699999999999</v>
      </c>
      <c r="G45" s="21">
        <v>0.21923599999999999</v>
      </c>
      <c r="H45" s="21">
        <v>0.20813300000000001</v>
      </c>
      <c r="I45" s="21">
        <v>0.24544199999999999</v>
      </c>
      <c r="J45" s="21">
        <v>0.26363999999999999</v>
      </c>
      <c r="K45" s="21">
        <v>0.24474699999999999</v>
      </c>
      <c r="L45" s="21">
        <v>0.22659000000000001</v>
      </c>
      <c r="M45" s="21">
        <v>0.23245399999999999</v>
      </c>
      <c r="N45" s="21">
        <v>0.21768999999999999</v>
      </c>
      <c r="O45" s="22">
        <f t="shared" si="4"/>
        <v>2.7209919999999999</v>
      </c>
      <c r="Q45" s="10">
        <v>1017</v>
      </c>
      <c r="R45" s="10" t="s">
        <v>26</v>
      </c>
      <c r="S45" s="28">
        <f t="shared" si="5"/>
        <v>0.20813300000000001</v>
      </c>
      <c r="T45" s="28">
        <f>+'[14]2M'!$T$30/10^6</f>
        <v>0.42711399999999999</v>
      </c>
      <c r="U45" s="28">
        <f>+'[14]3M'!$T$30/10^6</f>
        <v>0.64126300000000003</v>
      </c>
      <c r="V45" s="28">
        <f>+'[14]4M'!$T$30/10^6</f>
        <v>0.86306000000000005</v>
      </c>
      <c r="W45" s="28">
        <f>+'[14]5M'!$T$30/10^6</f>
        <v>1.0822959999999999</v>
      </c>
      <c r="X45" s="28">
        <f>+'[14]6M'!$T$30/10^6</f>
        <v>1.290429</v>
      </c>
      <c r="Y45" s="28">
        <f>+'[14]7M'!$T$30/10^6</f>
        <v>1.535871</v>
      </c>
      <c r="Z45" s="28">
        <f>+'[14]8M'!$T$30/10^6</f>
        <v>1.7995110000000001</v>
      </c>
      <c r="AA45" s="28">
        <f>+'[14]9M'!$T$30/10^6</f>
        <v>2.0442580000000001</v>
      </c>
      <c r="AB45" s="28">
        <f>+'[14]10M'!$T$30/10^6</f>
        <v>2.270848</v>
      </c>
      <c r="AC45" s="28">
        <f>+'[14]11M'!$T$30/10^6</f>
        <v>2.5033020000000001</v>
      </c>
      <c r="AD45" s="28">
        <f>+'[14]12M'!$T$30/10^6</f>
        <v>2.7209919999999999</v>
      </c>
    </row>
    <row r="46" spans="1:30" customFormat="1" x14ac:dyDescent="0.2">
      <c r="A46" s="10">
        <v>1018</v>
      </c>
      <c r="B46" s="10" t="s">
        <v>27</v>
      </c>
      <c r="C46" s="21">
        <v>8.8678999999999994E-2</v>
      </c>
      <c r="D46" s="21">
        <v>9.8362000000000005E-2</v>
      </c>
      <c r="E46" s="21">
        <v>9.3196000000000001E-2</v>
      </c>
      <c r="F46" s="21">
        <v>9.8182000000000005E-2</v>
      </c>
      <c r="G46" s="21">
        <v>9.0364E-2</v>
      </c>
      <c r="H46" s="21">
        <v>9.0105000000000005E-2</v>
      </c>
      <c r="I46" s="21">
        <v>0.114828</v>
      </c>
      <c r="J46" s="21">
        <v>0.12664900000000001</v>
      </c>
      <c r="K46" s="21">
        <v>0.10813399999999999</v>
      </c>
      <c r="L46" s="21">
        <v>9.3211000000000002E-2</v>
      </c>
      <c r="M46" s="21">
        <v>0.100484</v>
      </c>
      <c r="N46" s="21">
        <v>9.1130000000000003E-2</v>
      </c>
      <c r="O46" s="22">
        <f t="shared" si="4"/>
        <v>1.1933240000000001</v>
      </c>
      <c r="Q46" s="10">
        <v>1018</v>
      </c>
      <c r="R46" s="10" t="s">
        <v>27</v>
      </c>
      <c r="S46" s="28">
        <f t="shared" si="5"/>
        <v>8.8678999999999994E-2</v>
      </c>
      <c r="T46" s="28">
        <f>+'[14]2M'!$U$30/10^6</f>
        <v>0.18704100000000001</v>
      </c>
      <c r="U46" s="28">
        <f>+'[14]3M'!$U$30/10^6</f>
        <v>0.28023700000000001</v>
      </c>
      <c r="V46" s="28">
        <f>+'[14]4M'!$U$30/10^6</f>
        <v>0.37841900000000001</v>
      </c>
      <c r="W46" s="28">
        <f>+'[14]5M'!$U$30/10^6</f>
        <v>0.46878300000000001</v>
      </c>
      <c r="X46" s="28">
        <f>+'[14]6M'!$U$30/10^6</f>
        <v>0.55888800000000005</v>
      </c>
      <c r="Y46" s="28">
        <f>+'[14]7M'!$U$30/10^6</f>
        <v>0.67371599999999998</v>
      </c>
      <c r="Z46" s="28">
        <f>+'[14]8M'!$U$30/10^6</f>
        <v>0.80036499999999999</v>
      </c>
      <c r="AA46" s="28">
        <f>+'[14]9M'!$U$30/10^6</f>
        <v>0.90849899999999995</v>
      </c>
      <c r="AB46" s="28">
        <f>+'[14]10M'!$U$30/10^6</f>
        <v>1.0017100000000001</v>
      </c>
      <c r="AC46" s="28">
        <f>+'[14]11M'!$U$30/10^6</f>
        <v>1.1021939999999999</v>
      </c>
      <c r="AD46" s="28">
        <f>+'[14]12M'!$U$30/10^6</f>
        <v>1.1933240000000001</v>
      </c>
    </row>
    <row r="47" spans="1:30" customFormat="1" x14ac:dyDescent="0.2">
      <c r="A47" s="10">
        <v>1019</v>
      </c>
      <c r="B47" s="10" t="s">
        <v>28</v>
      </c>
      <c r="C47" s="21">
        <v>5.4018999999999998E-2</v>
      </c>
      <c r="D47" s="21">
        <v>5.7884999999999999E-2</v>
      </c>
      <c r="E47" s="21">
        <v>5.7770000000000002E-2</v>
      </c>
      <c r="F47" s="21">
        <v>5.9638999999999998E-2</v>
      </c>
      <c r="G47" s="21">
        <v>5.8339000000000002E-2</v>
      </c>
      <c r="H47" s="21">
        <v>5.6564000000000003E-2</v>
      </c>
      <c r="I47" s="21">
        <v>6.6108E-2</v>
      </c>
      <c r="J47" s="21">
        <v>7.1829000000000004E-2</v>
      </c>
      <c r="K47" s="21">
        <v>6.4798999999999995E-2</v>
      </c>
      <c r="L47" s="21">
        <v>6.0342E-2</v>
      </c>
      <c r="M47" s="21">
        <v>6.5015000000000003E-2</v>
      </c>
      <c r="N47" s="21">
        <v>5.3995000000000001E-2</v>
      </c>
      <c r="O47" s="22">
        <f t="shared" si="4"/>
        <v>0.72630400000000017</v>
      </c>
      <c r="Q47" s="10">
        <v>1019</v>
      </c>
      <c r="R47" s="10" t="s">
        <v>28</v>
      </c>
      <c r="S47" s="28">
        <f t="shared" si="5"/>
        <v>5.4018999999999998E-2</v>
      </c>
      <c r="T47" s="28">
        <f>+'[14]2M'!$V$30/10^6</f>
        <v>0.111904</v>
      </c>
      <c r="U47" s="28">
        <f>+'[14]3M'!$V$30/10^6</f>
        <v>0.16967399999999999</v>
      </c>
      <c r="V47" s="28">
        <f>+'[14]4M'!$V$30/10^6</f>
        <v>0.22931299999999999</v>
      </c>
      <c r="W47" s="28">
        <f>+'[14]5M'!$V$30/10^6</f>
        <v>0.28765200000000002</v>
      </c>
      <c r="X47" s="28">
        <f>+'[14]6M'!$V$30/10^6</f>
        <v>0.34421600000000002</v>
      </c>
      <c r="Y47" s="28">
        <f>+'[14]7M'!$V$30/10^6</f>
        <v>0.41032400000000002</v>
      </c>
      <c r="Z47" s="28">
        <f>+'[14]8M'!$V$30/10^6</f>
        <v>0.482153</v>
      </c>
      <c r="AA47" s="28">
        <f>+'[14]9M'!$V$30/10^6</f>
        <v>0.54695199999999999</v>
      </c>
      <c r="AB47" s="28">
        <f>+'[14]10M'!$V$30/10^6</f>
        <v>0.607294</v>
      </c>
      <c r="AC47" s="28">
        <f>+'[14]11M'!$V$30/10^6</f>
        <v>0.67230900000000005</v>
      </c>
      <c r="AD47" s="28">
        <f>+'[14]12M'!$V$30/10^6</f>
        <v>0.72630399999999995</v>
      </c>
    </row>
    <row r="48" spans="1:30" customFormat="1" x14ac:dyDescent="0.2">
      <c r="A48" s="10">
        <v>1020</v>
      </c>
      <c r="B48" s="10" t="s">
        <v>29</v>
      </c>
      <c r="C48" s="21">
        <v>0.28898299999999999</v>
      </c>
      <c r="D48" s="21">
        <v>0.30965300000000001</v>
      </c>
      <c r="E48" s="21">
        <v>0.30010399999999998</v>
      </c>
      <c r="F48" s="21">
        <v>0.30836799999999998</v>
      </c>
      <c r="G48" s="21">
        <v>0.31110900000000002</v>
      </c>
      <c r="H48" s="21">
        <v>0.28055000000000002</v>
      </c>
      <c r="I48" s="21">
        <v>0.32403199999999999</v>
      </c>
      <c r="J48" s="21">
        <v>0.32578600000000002</v>
      </c>
      <c r="K48" s="21">
        <v>0.33005400000000001</v>
      </c>
      <c r="L48" s="21">
        <v>0.31112800000000002</v>
      </c>
      <c r="M48" s="21">
        <v>0.32111499999999998</v>
      </c>
      <c r="N48" s="21">
        <v>0.300931</v>
      </c>
      <c r="O48" s="22">
        <f t="shared" si="4"/>
        <v>3.7118129999999998</v>
      </c>
      <c r="Q48" s="10">
        <v>1020</v>
      </c>
      <c r="R48" s="10" t="s">
        <v>29</v>
      </c>
      <c r="S48" s="28">
        <f t="shared" si="5"/>
        <v>0.28898299999999999</v>
      </c>
      <c r="T48" s="28">
        <f>+'[14]2M'!$W$30/10^6</f>
        <v>0.59863599999999995</v>
      </c>
      <c r="U48" s="28">
        <f>+'[14]3M'!$W$30/10^6</f>
        <v>0.89873999999999998</v>
      </c>
      <c r="V48" s="28">
        <f>+'[14]4M'!$W$30/10^6</f>
        <v>1.2071080000000001</v>
      </c>
      <c r="W48" s="28">
        <f>+'[14]5M'!$W$30/10^6</f>
        <v>1.5182169999999999</v>
      </c>
      <c r="X48" s="28">
        <f>+'[14]6M'!$W$30/10^6</f>
        <v>1.798767</v>
      </c>
      <c r="Y48" s="28">
        <f>+'[14]7M'!$W$30/10^6</f>
        <v>2.1227990000000001</v>
      </c>
      <c r="Z48" s="28">
        <f>+'[14]8M'!$W$30/10^6</f>
        <v>2.448585</v>
      </c>
      <c r="AA48" s="28">
        <f>+'[14]9M'!$W$30/10^6</f>
        <v>2.7786390000000001</v>
      </c>
      <c r="AB48" s="28">
        <f>+'[14]10M'!$W$30/10^6</f>
        <v>3.0897670000000002</v>
      </c>
      <c r="AC48" s="28">
        <f>+'[14]11M'!$W$30/10^6</f>
        <v>3.410882</v>
      </c>
      <c r="AD48" s="28">
        <f>+'[14]12M'!$W$30/10^6</f>
        <v>3.7118129999999998</v>
      </c>
    </row>
    <row r="49" spans="1:30" customFormat="1" x14ac:dyDescent="0.2">
      <c r="A49" s="10">
        <v>1021</v>
      </c>
      <c r="B49" s="10" t="s">
        <v>30</v>
      </c>
      <c r="C49" s="21">
        <v>7.7262999999999998E-2</v>
      </c>
      <c r="D49" s="21">
        <v>8.5618E-2</v>
      </c>
      <c r="E49" s="21">
        <v>8.1162999999999999E-2</v>
      </c>
      <c r="F49" s="21">
        <v>9.3046000000000004E-2</v>
      </c>
      <c r="G49" s="21">
        <v>7.6357999999999995E-2</v>
      </c>
      <c r="H49" s="21">
        <v>8.2047999999999996E-2</v>
      </c>
      <c r="I49" s="21">
        <v>8.8969000000000006E-2</v>
      </c>
      <c r="J49" s="21">
        <v>9.5287999999999998E-2</v>
      </c>
      <c r="K49" s="21">
        <v>9.4759999999999997E-2</v>
      </c>
      <c r="L49" s="21">
        <v>8.8928999999999994E-2</v>
      </c>
      <c r="M49" s="21">
        <v>8.7903999999999996E-2</v>
      </c>
      <c r="N49" s="21">
        <v>8.3695000000000006E-2</v>
      </c>
      <c r="O49" s="22">
        <f t="shared" si="4"/>
        <v>1.0350410000000001</v>
      </c>
      <c r="Q49" s="10">
        <v>1021</v>
      </c>
      <c r="R49" s="10" t="s">
        <v>30</v>
      </c>
      <c r="S49" s="28">
        <f t="shared" si="5"/>
        <v>7.7262999999999998E-2</v>
      </c>
      <c r="T49" s="28">
        <f>+'[14]2M'!$X$30/10^6</f>
        <v>0.162881</v>
      </c>
      <c r="U49" s="28">
        <f>+'[14]3M'!$X$30/10^6</f>
        <v>0.24404400000000001</v>
      </c>
      <c r="V49" s="28">
        <f>+'[14]4M'!$X$30/10^6</f>
        <v>0.33709</v>
      </c>
      <c r="W49" s="28">
        <f>+'[14]5M'!$X$30/10^6</f>
        <v>0.41344799999999998</v>
      </c>
      <c r="X49" s="28">
        <f>+'[14]6M'!$X$30/10^6</f>
        <v>0.49549599999999999</v>
      </c>
      <c r="Y49" s="28">
        <f>+'[14]7M'!$X$30/10^6</f>
        <v>0.58446500000000001</v>
      </c>
      <c r="Z49" s="28">
        <f>+'[14]8M'!$X$30/10^6</f>
        <v>0.67975300000000005</v>
      </c>
      <c r="AA49" s="28">
        <f>+'[14]9M'!$X$30/10^6</f>
        <v>0.77451300000000001</v>
      </c>
      <c r="AB49" s="28">
        <f>+'[14]10M'!$X$30/10^6</f>
        <v>0.86344200000000004</v>
      </c>
      <c r="AC49" s="28">
        <f>+'[14]11M'!$X$30/10^6</f>
        <v>0.95134600000000002</v>
      </c>
      <c r="AD49" s="28">
        <f>+'[14]12M'!$X$30/10^6</f>
        <v>1.0350410000000001</v>
      </c>
    </row>
    <row r="50" spans="1:30" customFormat="1" x14ac:dyDescent="0.2">
      <c r="A50" s="10">
        <v>1022</v>
      </c>
      <c r="B50" s="10" t="s">
        <v>31</v>
      </c>
      <c r="C50" s="21">
        <v>0.404588</v>
      </c>
      <c r="D50" s="21">
        <v>0.40804600000000002</v>
      </c>
      <c r="E50" s="21">
        <v>0.392789</v>
      </c>
      <c r="F50" s="21">
        <v>0.41803400000000002</v>
      </c>
      <c r="G50" s="21">
        <v>0.409858</v>
      </c>
      <c r="H50" s="21">
        <v>0.410723</v>
      </c>
      <c r="I50" s="21">
        <v>0.49032799999999999</v>
      </c>
      <c r="J50" s="21">
        <v>0.50355499999999997</v>
      </c>
      <c r="K50" s="21">
        <v>0.50723600000000002</v>
      </c>
      <c r="L50" s="21">
        <v>0.45929900000000001</v>
      </c>
      <c r="M50" s="21">
        <v>0.476609</v>
      </c>
      <c r="N50" s="21">
        <v>0.42458600000000002</v>
      </c>
      <c r="O50" s="22">
        <f t="shared" si="4"/>
        <v>5.3056509999999992</v>
      </c>
      <c r="Q50" s="10">
        <v>1022</v>
      </c>
      <c r="R50" s="10" t="s">
        <v>31</v>
      </c>
      <c r="S50" s="28">
        <f t="shared" si="5"/>
        <v>0.404588</v>
      </c>
      <c r="T50" s="28">
        <f>+'[14]2M'!$Y$30/10^6</f>
        <v>0.81263399999999997</v>
      </c>
      <c r="U50" s="28">
        <f>+'[14]3M'!$Y$30/10^6</f>
        <v>1.2054229999999999</v>
      </c>
      <c r="V50" s="28">
        <f>+'[14]4M'!$Y$30/10^6</f>
        <v>1.6234569999999999</v>
      </c>
      <c r="W50" s="28">
        <f>+'[14]5M'!$Y$30/10^6</f>
        <v>2.033315</v>
      </c>
      <c r="X50" s="28">
        <f>+'[14]6M'!$Y$30/10^6</f>
        <v>2.4440379999999999</v>
      </c>
      <c r="Y50" s="28">
        <f>+'[14]7M'!$Y$30/10^6</f>
        <v>2.9343659999999998</v>
      </c>
      <c r="Z50" s="28">
        <f>+'[14]8M'!$Y$30/10^6</f>
        <v>3.4379209999999998</v>
      </c>
      <c r="AA50" s="28">
        <f>+'[14]9M'!$Y$30/10^6</f>
        <v>3.945157</v>
      </c>
      <c r="AB50" s="28">
        <f>+'[14]10M'!$Y$30/10^6</f>
        <v>4.4044559999999997</v>
      </c>
      <c r="AC50" s="28">
        <f>+'[14]11M'!$Y$30/10^6</f>
        <v>4.8810650000000004</v>
      </c>
      <c r="AD50" s="28">
        <f>+'[14]12M'!$Y$30/10^6</f>
        <v>5.3056510000000001</v>
      </c>
    </row>
    <row r="51" spans="1:30" customFormat="1" x14ac:dyDescent="0.2">
      <c r="A51" s="10">
        <v>1023</v>
      </c>
      <c r="B51" s="10" t="s">
        <v>32</v>
      </c>
      <c r="C51" s="21">
        <v>8.1504999999999994E-2</v>
      </c>
      <c r="D51" s="21">
        <v>8.7381E-2</v>
      </c>
      <c r="E51" s="21">
        <v>8.5899000000000003E-2</v>
      </c>
      <c r="F51" s="21">
        <v>9.2893000000000003E-2</v>
      </c>
      <c r="G51" s="21">
        <v>8.6945999999999996E-2</v>
      </c>
      <c r="H51" s="21">
        <v>8.2021999999999998E-2</v>
      </c>
      <c r="I51" s="21">
        <v>0.101428</v>
      </c>
      <c r="J51" s="21">
        <v>0.10689899999999999</v>
      </c>
      <c r="K51" s="21">
        <v>0.10581500000000001</v>
      </c>
      <c r="L51" s="21">
        <v>9.7651000000000002E-2</v>
      </c>
      <c r="M51" s="21">
        <v>9.3914999999999998E-2</v>
      </c>
      <c r="N51" s="21">
        <v>9.0858999999999995E-2</v>
      </c>
      <c r="O51" s="22">
        <f t="shared" si="4"/>
        <v>1.113213</v>
      </c>
      <c r="Q51" s="10">
        <v>1023</v>
      </c>
      <c r="R51" s="10" t="s">
        <v>32</v>
      </c>
      <c r="S51" s="28">
        <f t="shared" si="5"/>
        <v>8.1504999999999994E-2</v>
      </c>
      <c r="T51" s="28">
        <f>+'[14]2M'!$Z$30/10^6</f>
        <v>0.16888600000000001</v>
      </c>
      <c r="U51" s="28">
        <f>+'[14]3M'!$Z$30/10^6</f>
        <v>0.25478499999999998</v>
      </c>
      <c r="V51" s="28">
        <f>+'[14]4M'!$Z$30/10^6</f>
        <v>0.34767799999999999</v>
      </c>
      <c r="W51" s="28">
        <f>+'[14]5M'!$Z$30/10^6</f>
        <v>0.43462400000000001</v>
      </c>
      <c r="X51" s="28">
        <f>+'[14]6M'!$Z$30/10^6</f>
        <v>0.51664600000000005</v>
      </c>
      <c r="Y51" s="28">
        <f>+'[14]7M'!$Z$30/10^6</f>
        <v>0.61807400000000001</v>
      </c>
      <c r="Z51" s="28">
        <f>+'[14]8M'!$Z$30/10^6</f>
        <v>0.72497299999999998</v>
      </c>
      <c r="AA51" s="28">
        <f>+'[14]9M'!$Z$30/10^6</f>
        <v>0.83078799999999997</v>
      </c>
      <c r="AB51" s="28">
        <f>+'[14]10M'!$Z$30/10^6</f>
        <v>0.92843900000000001</v>
      </c>
      <c r="AC51" s="28">
        <f>+'[14]11M'!$Z$30/10^6</f>
        <v>1.022354</v>
      </c>
      <c r="AD51" s="28">
        <f>+'[14]12M'!$Z$30/10^6</f>
        <v>1.113213</v>
      </c>
    </row>
    <row r="52" spans="1:30" customFormat="1" x14ac:dyDescent="0.2">
      <c r="A52" s="10">
        <v>1024</v>
      </c>
      <c r="B52" s="10" t="s">
        <v>33</v>
      </c>
      <c r="C52" s="21">
        <v>0.64144500000000004</v>
      </c>
      <c r="D52" s="21">
        <v>0.66993599999999998</v>
      </c>
      <c r="E52" s="21">
        <v>0.68351799999999996</v>
      </c>
      <c r="F52" s="21">
        <v>0.69048500000000002</v>
      </c>
      <c r="G52" s="21">
        <v>0.69051216000000004</v>
      </c>
      <c r="H52" s="21">
        <v>0.65949899999999995</v>
      </c>
      <c r="I52" s="21">
        <v>0.742232</v>
      </c>
      <c r="J52" s="21">
        <v>0.75723399999999996</v>
      </c>
      <c r="K52" s="21">
        <v>0.77182600000000001</v>
      </c>
      <c r="L52" s="21">
        <v>0.70908700000000002</v>
      </c>
      <c r="M52" s="21">
        <v>0.72325649999999997</v>
      </c>
      <c r="N52" s="21">
        <v>0.70428999999999997</v>
      </c>
      <c r="O52" s="22">
        <f t="shared" si="4"/>
        <v>8.4433206599999995</v>
      </c>
      <c r="Q52" s="10">
        <v>1024</v>
      </c>
      <c r="R52" s="10" t="s">
        <v>33</v>
      </c>
      <c r="S52" s="28">
        <f t="shared" si="5"/>
        <v>0.64144500000000004</v>
      </c>
      <c r="T52" s="28">
        <f>+'[14]2M'!$AA$30/10^6</f>
        <v>1.3113809999999999</v>
      </c>
      <c r="U52" s="28">
        <f>+'[14]3M'!$AA$30/10^6</f>
        <v>1.994899</v>
      </c>
      <c r="V52" s="28">
        <f>+'[14]4M'!$AA$30/10^6</f>
        <v>2.685384</v>
      </c>
      <c r="W52" s="28">
        <f>+'[14]5M'!$AA$30/10^6</f>
        <v>3.3758961600000004</v>
      </c>
      <c r="X52" s="28">
        <f>+'[14]6M'!$AA$30/10^6</f>
        <v>4.0353951600000002</v>
      </c>
      <c r="Y52" s="28">
        <f>+'[14]7M'!$AA$30/10^6</f>
        <v>4.7776271599999998</v>
      </c>
      <c r="Z52" s="28">
        <f>+'[14]8M'!$AA$30/10^6</f>
        <v>5.5348611600000002</v>
      </c>
      <c r="AA52" s="28">
        <f>+'[14]9M'!$AA$30/10^6</f>
        <v>6.3066871600000001</v>
      </c>
      <c r="AB52" s="28">
        <f>+'[14]10M'!$AA$30/10^6</f>
        <v>7.0157741600000003</v>
      </c>
      <c r="AC52" s="28">
        <f>+'[14]11M'!$AA$30/10^6</f>
        <v>7.7390306600000001</v>
      </c>
      <c r="AD52" s="28">
        <f>+'[14]12M'!$AA$30/10^6</f>
        <v>8.4433206599999995</v>
      </c>
    </row>
    <row r="53" spans="1:30" customFormat="1" x14ac:dyDescent="0.2">
      <c r="A53" s="10">
        <v>1025</v>
      </c>
      <c r="B53" s="10" t="s">
        <v>34</v>
      </c>
      <c r="C53" s="21">
        <v>0.10523100000000001</v>
      </c>
      <c r="D53" s="21">
        <v>0.108334</v>
      </c>
      <c r="E53" s="21">
        <v>0.10571800000000001</v>
      </c>
      <c r="F53" s="21">
        <v>0.108358</v>
      </c>
      <c r="G53" s="21">
        <v>0.106679</v>
      </c>
      <c r="H53" s="21">
        <v>0.106937</v>
      </c>
      <c r="I53" s="21">
        <v>0.13028899999999999</v>
      </c>
      <c r="J53" s="21">
        <v>0.14529</v>
      </c>
      <c r="K53" s="21">
        <v>0.13370099999999999</v>
      </c>
      <c r="L53" s="21">
        <v>0.123284</v>
      </c>
      <c r="M53" s="21">
        <v>0.125361</v>
      </c>
      <c r="N53" s="21">
        <v>0.11768000000000001</v>
      </c>
      <c r="O53" s="22">
        <f t="shared" si="4"/>
        <v>1.4168620000000001</v>
      </c>
      <c r="Q53" s="10">
        <v>1025</v>
      </c>
      <c r="R53" s="10" t="s">
        <v>34</v>
      </c>
      <c r="S53" s="28">
        <f t="shared" si="5"/>
        <v>0.10523100000000001</v>
      </c>
      <c r="T53" s="28">
        <f>+'[14]2M'!$AB$30/10^6</f>
        <v>0.213565</v>
      </c>
      <c r="U53" s="28">
        <f>+'[14]3M'!$AB$30/10^6</f>
        <v>0.31928299999999998</v>
      </c>
      <c r="V53" s="28">
        <f>+'[14]4M'!$AB$30/10^6</f>
        <v>0.42764099999999999</v>
      </c>
      <c r="W53" s="28">
        <f>+'[14]5M'!$AB$30/10^6</f>
        <v>0.53432000000000002</v>
      </c>
      <c r="X53" s="28">
        <f>+'[14]6M'!$AB$30/10^6</f>
        <v>0.64125699999999997</v>
      </c>
      <c r="Y53" s="28">
        <f>+'[14]7M'!$AB$30/10^6</f>
        <v>0.77154599999999995</v>
      </c>
      <c r="Z53" s="28">
        <f>+'[14]8M'!$AB$30/10^6</f>
        <v>0.91683599999999998</v>
      </c>
      <c r="AA53" s="28">
        <f>+'[14]9M'!$AB$30/10^6</f>
        <v>1.0505370000000001</v>
      </c>
      <c r="AB53" s="28">
        <f>+'[14]10M'!$AB$30/10^6</f>
        <v>1.173821</v>
      </c>
      <c r="AC53" s="28">
        <f>+'[14]11M'!$AB$30/10^6</f>
        <v>1.2991820000000001</v>
      </c>
      <c r="AD53" s="28">
        <f>+'[14]12M'!$AB$30/10^6</f>
        <v>1.4168620000000001</v>
      </c>
    </row>
    <row r="54" spans="1:30" customFormat="1" x14ac:dyDescent="0.2">
      <c r="A54" s="10">
        <v>1026</v>
      </c>
      <c r="B54" s="10" t="s">
        <v>35</v>
      </c>
      <c r="C54" s="21">
        <v>4.2462E-2</v>
      </c>
      <c r="D54" s="21">
        <v>4.3410999999999998E-2</v>
      </c>
      <c r="E54" s="21">
        <v>4.4911E-2</v>
      </c>
      <c r="F54" s="21">
        <v>4.5686999999999998E-2</v>
      </c>
      <c r="G54" s="21">
        <v>4.4604999999999999E-2</v>
      </c>
      <c r="H54" s="21">
        <v>4.2224999999999999E-2</v>
      </c>
      <c r="I54" s="21">
        <v>4.8613999999999997E-2</v>
      </c>
      <c r="J54" s="21">
        <v>5.1637000000000002E-2</v>
      </c>
      <c r="K54" s="21">
        <v>5.2791999999999999E-2</v>
      </c>
      <c r="L54" s="21">
        <v>4.7648999999999997E-2</v>
      </c>
      <c r="M54" s="21">
        <v>4.6452E-2</v>
      </c>
      <c r="N54" s="21">
        <v>4.6149000000000003E-2</v>
      </c>
      <c r="O54" s="22">
        <f t="shared" si="4"/>
        <v>0.55659400000000003</v>
      </c>
      <c r="Q54" s="10">
        <v>1026</v>
      </c>
      <c r="R54" s="10" t="s">
        <v>35</v>
      </c>
      <c r="S54" s="28">
        <f t="shared" si="5"/>
        <v>4.2462E-2</v>
      </c>
      <c r="T54" s="28">
        <f>+'[14]2M'!$AC$30/10^6</f>
        <v>8.5873000000000005E-2</v>
      </c>
      <c r="U54" s="28">
        <f>+'[14]3M'!$AC$30/10^6</f>
        <v>0.13078400000000001</v>
      </c>
      <c r="V54" s="28">
        <f>+'[14]4M'!$AC$30/10^6</f>
        <v>0.17647099999999999</v>
      </c>
      <c r="W54" s="28">
        <f>+'[14]5M'!$AC$30/10^6</f>
        <v>0.22107599999999999</v>
      </c>
      <c r="X54" s="28">
        <f>+'[14]6M'!$AC$30/10^6</f>
        <v>0.26330100000000001</v>
      </c>
      <c r="Y54" s="28">
        <f>+'[14]7M'!$AC$30/10^6</f>
        <v>0.311915</v>
      </c>
      <c r="Z54" s="28">
        <f>+'[14]8M'!$AC$30/10^6</f>
        <v>0.36355199999999999</v>
      </c>
      <c r="AA54" s="28">
        <f>+'[14]9M'!$AC$30/10^6</f>
        <v>0.41634399999999999</v>
      </c>
      <c r="AB54" s="28">
        <f>+'[14]10M'!$AC$30/10^6</f>
        <v>0.46399299999999999</v>
      </c>
      <c r="AC54" s="28">
        <f>+'[14]11M'!$AC$30/10^6</f>
        <v>0.51044500000000004</v>
      </c>
      <c r="AD54" s="28">
        <f>+'[14]12M'!$AC$30/10^6</f>
        <v>0.55659400000000003</v>
      </c>
    </row>
    <row r="55" spans="1:30" customFormat="1" x14ac:dyDescent="0.2">
      <c r="A55" s="10">
        <v>1027</v>
      </c>
      <c r="B55" s="10" t="s">
        <v>36</v>
      </c>
      <c r="C55" s="21">
        <v>5.7250000000000002E-2</v>
      </c>
      <c r="D55" s="21">
        <v>6.6553000000000001E-2</v>
      </c>
      <c r="E55" s="21">
        <v>5.9539000000000002E-2</v>
      </c>
      <c r="F55" s="21">
        <v>6.4048999999999995E-2</v>
      </c>
      <c r="G55" s="21">
        <v>6.4213000000000006E-2</v>
      </c>
      <c r="H55" s="21">
        <v>5.9644999999999997E-2</v>
      </c>
      <c r="I55" s="21">
        <v>7.6308000000000001E-2</v>
      </c>
      <c r="J55" s="21">
        <v>7.7106999999999995E-2</v>
      </c>
      <c r="K55" s="21">
        <v>7.7523999999999996E-2</v>
      </c>
      <c r="L55" s="21">
        <v>8.3201999999999998E-2</v>
      </c>
      <c r="M55" s="21">
        <v>7.2553999999999993E-2</v>
      </c>
      <c r="N55" s="21">
        <v>6.7374000000000003E-2</v>
      </c>
      <c r="O55" s="22">
        <f t="shared" si="4"/>
        <v>0.82531800000000011</v>
      </c>
      <c r="Q55" s="10">
        <v>1027</v>
      </c>
      <c r="R55" s="10" t="s">
        <v>36</v>
      </c>
      <c r="S55" s="28">
        <f t="shared" si="5"/>
        <v>5.7250000000000002E-2</v>
      </c>
      <c r="T55" s="28">
        <f>+'[14]2M'!$AD$30/10^6</f>
        <v>0.123803</v>
      </c>
      <c r="U55" s="28">
        <f>+'[14]3M'!$AD$30/10^6</f>
        <v>0.183342</v>
      </c>
      <c r="V55" s="28">
        <f>+'[14]4M'!$AD$30/10^6</f>
        <v>0.247391</v>
      </c>
      <c r="W55" s="28">
        <f>+'[14]5M'!$AD$30/10^6</f>
        <v>0.31160399999999999</v>
      </c>
      <c r="X55" s="28">
        <f>+'[14]6M'!$AD$30/10^6</f>
        <v>0.371249</v>
      </c>
      <c r="Y55" s="28">
        <f>+'[14]7M'!$AD$30/10^6</f>
        <v>0.44755699999999998</v>
      </c>
      <c r="Z55" s="28">
        <f>+'[14]8M'!$AD$30/10^6</f>
        <v>0.52466400000000002</v>
      </c>
      <c r="AA55" s="28">
        <f>+'[14]9M'!$AD$30/10^6</f>
        <v>0.60218799999999995</v>
      </c>
      <c r="AB55" s="28">
        <f>+'[14]10M'!$AD$30/10^6</f>
        <v>0.68539000000000005</v>
      </c>
      <c r="AC55" s="28">
        <f>+'[14]11M'!$AD$30/10^6</f>
        <v>0.75794399999999995</v>
      </c>
      <c r="AD55" s="28">
        <f>+'[14]12M'!$AD$30/10^6</f>
        <v>0.825318</v>
      </c>
    </row>
    <row r="56" spans="1:30" customFormat="1" x14ac:dyDescent="0.2">
      <c r="A56" s="10">
        <v>1028</v>
      </c>
      <c r="B56" s="10" t="s">
        <v>37</v>
      </c>
      <c r="C56" s="21">
        <v>0.32465899999999998</v>
      </c>
      <c r="D56" s="21">
        <v>0.32707999999999998</v>
      </c>
      <c r="E56" s="21">
        <v>0.33285900000000002</v>
      </c>
      <c r="F56" s="21">
        <v>0.34590300000000002</v>
      </c>
      <c r="G56" s="21">
        <v>0.341951</v>
      </c>
      <c r="H56" s="21">
        <v>0.32767499999999999</v>
      </c>
      <c r="I56" s="21">
        <v>0.37413400000000002</v>
      </c>
      <c r="J56" s="21">
        <v>0.391903</v>
      </c>
      <c r="K56" s="21">
        <v>0.40171099999999998</v>
      </c>
      <c r="L56" s="21">
        <v>0.36810100000000001</v>
      </c>
      <c r="M56" s="21">
        <v>0.36754300000000001</v>
      </c>
      <c r="N56" s="21">
        <v>0.36282900000000001</v>
      </c>
      <c r="O56" s="22">
        <f t="shared" si="4"/>
        <v>4.2663480000000007</v>
      </c>
      <c r="Q56" s="10">
        <v>1028</v>
      </c>
      <c r="R56" s="10" t="s">
        <v>37</v>
      </c>
      <c r="S56" s="28">
        <f t="shared" si="5"/>
        <v>0.32465899999999998</v>
      </c>
      <c r="T56" s="28">
        <f>+'[14]2M'!$AE$30/10^6</f>
        <v>0.65173899999999996</v>
      </c>
      <c r="U56" s="28">
        <f>+'[14]3M'!$AE$30/10^6</f>
        <v>0.98459799999999997</v>
      </c>
      <c r="V56" s="28">
        <f>+'[14]4M'!$AE$30/10^6</f>
        <v>1.3305009999999999</v>
      </c>
      <c r="W56" s="28">
        <f>+'[14]5M'!$AE$30/10^6</f>
        <v>1.672452</v>
      </c>
      <c r="X56" s="28">
        <f>+'[14]6M'!$AE$30/10^6</f>
        <v>2.000127</v>
      </c>
      <c r="Y56" s="28">
        <f>+'[14]7M'!$AE$30/10^6</f>
        <v>2.3742610000000002</v>
      </c>
      <c r="Z56" s="28">
        <f>+'[14]8M'!$AE$30/10^6</f>
        <v>2.7661639999999998</v>
      </c>
      <c r="AA56" s="28">
        <f>+'[14]9M'!$AE$30/10^6</f>
        <v>3.167875</v>
      </c>
      <c r="AB56" s="28">
        <f>+'[14]10M'!$AE$30/10^6</f>
        <v>3.5359759999999998</v>
      </c>
      <c r="AC56" s="28">
        <f>+'[14]11M'!$AE$30/10^6</f>
        <v>3.9035190000000002</v>
      </c>
      <c r="AD56" s="28">
        <f>+'[14]12M'!$AE$30/10^6</f>
        <v>4.2663479999999998</v>
      </c>
    </row>
    <row r="57" spans="1:30" customFormat="1" x14ac:dyDescent="0.2">
      <c r="A57" s="10">
        <v>1029</v>
      </c>
      <c r="B57" s="10" t="s">
        <v>38</v>
      </c>
      <c r="C57" s="21">
        <v>4.7766999999999997E-2</v>
      </c>
      <c r="D57" s="21">
        <v>5.1078999999999999E-2</v>
      </c>
      <c r="E57" s="21">
        <v>5.1376999999999999E-2</v>
      </c>
      <c r="F57" s="21">
        <v>5.4862000000000001E-2</v>
      </c>
      <c r="G57" s="21">
        <v>5.0427E-2</v>
      </c>
      <c r="H57" s="21">
        <v>5.1046000000000001E-2</v>
      </c>
      <c r="I57" s="21">
        <v>6.0247000000000002E-2</v>
      </c>
      <c r="J57" s="21">
        <v>6.6155000000000005E-2</v>
      </c>
      <c r="K57" s="21">
        <v>6.2630000000000005E-2</v>
      </c>
      <c r="L57" s="21">
        <v>5.672E-2</v>
      </c>
      <c r="M57" s="21">
        <v>5.8895000000000003E-2</v>
      </c>
      <c r="N57" s="21">
        <v>5.1324000000000002E-2</v>
      </c>
      <c r="O57" s="22">
        <f t="shared" si="4"/>
        <v>0.66252900000000003</v>
      </c>
      <c r="Q57" s="10">
        <v>1029</v>
      </c>
      <c r="R57" s="10" t="s">
        <v>38</v>
      </c>
      <c r="S57" s="28">
        <f t="shared" si="5"/>
        <v>4.7766999999999997E-2</v>
      </c>
      <c r="T57" s="28">
        <f>+'[14]2M'!$AF$30/10^6</f>
        <v>9.8846000000000003E-2</v>
      </c>
      <c r="U57" s="28">
        <f>+'[14]3M'!$AF$30/10^6</f>
        <v>0.150223</v>
      </c>
      <c r="V57" s="28">
        <f>+'[14]4M'!$AF$30/10^6</f>
        <v>0.20508499999999999</v>
      </c>
      <c r="W57" s="28">
        <f>+'[14]5M'!$AF$30/10^6</f>
        <v>0.25551200000000002</v>
      </c>
      <c r="X57" s="28">
        <f>+'[14]6M'!$AF$30/10^6</f>
        <v>0.306558</v>
      </c>
      <c r="Y57" s="28">
        <f>+'[14]7M'!$AF$30/10^6</f>
        <v>0.36680499999999999</v>
      </c>
      <c r="Z57" s="28">
        <f>+'[14]8M'!$AF$30/10^6</f>
        <v>0.43296000000000001</v>
      </c>
      <c r="AA57" s="28">
        <f>+'[14]9M'!$AF$30/10^6</f>
        <v>0.49558999999999997</v>
      </c>
      <c r="AB57" s="28">
        <f>+'[14]10M'!$AF$30/10^6</f>
        <v>0.55230999999999997</v>
      </c>
      <c r="AC57" s="28">
        <f>+'[14]11M'!$AF$30/10^6</f>
        <v>0.611205</v>
      </c>
      <c r="AD57" s="28">
        <f>+'[14]12M'!$AF$30/10^6</f>
        <v>0.66252900000000003</v>
      </c>
    </row>
    <row r="58" spans="1:30" customFormat="1" x14ac:dyDescent="0.2">
      <c r="A58" s="15">
        <v>1030</v>
      </c>
      <c r="B58" s="15" t="s">
        <v>18</v>
      </c>
      <c r="C58" s="23">
        <v>7.4056999999999998E-2</v>
      </c>
      <c r="D58" s="23">
        <v>7.5478000000000003E-2</v>
      </c>
      <c r="E58" s="23">
        <v>7.5799000000000005E-2</v>
      </c>
      <c r="F58" s="23">
        <v>7.9823000000000005E-2</v>
      </c>
      <c r="G58" s="23">
        <v>7.6141E-2</v>
      </c>
      <c r="H58" s="23">
        <v>7.8857999999999998E-2</v>
      </c>
      <c r="I58" s="23">
        <v>8.8603000000000001E-2</v>
      </c>
      <c r="J58" s="23">
        <v>9.4311000000000006E-2</v>
      </c>
      <c r="K58" s="23">
        <v>8.4372000000000003E-2</v>
      </c>
      <c r="L58" s="23">
        <v>7.5794E-2</v>
      </c>
      <c r="M58" s="23">
        <v>8.0510999999999999E-2</v>
      </c>
      <c r="N58" s="23">
        <v>7.5123999999999996E-2</v>
      </c>
      <c r="O58" s="24">
        <f t="shared" si="4"/>
        <v>0.95887100000000003</v>
      </c>
      <c r="Q58" s="15">
        <v>1030</v>
      </c>
      <c r="R58" s="15" t="s">
        <v>18</v>
      </c>
      <c r="S58" s="30">
        <f t="shared" si="5"/>
        <v>7.4056999999999998E-2</v>
      </c>
      <c r="T58" s="30">
        <f>+'[14]2M'!$AG$30/10^6</f>
        <v>0.149535</v>
      </c>
      <c r="U58" s="30">
        <f>+'[14]3M'!$AG$30/10^6</f>
        <v>0.22533400000000001</v>
      </c>
      <c r="V58" s="30">
        <f>+'[14]4M'!$AG$30/10^6</f>
        <v>0.30515700000000001</v>
      </c>
      <c r="W58" s="30">
        <f>+'[14]5M'!$AG$30/10^6</f>
        <v>0.38129800000000003</v>
      </c>
      <c r="X58" s="30">
        <f>+'[14]6M'!$AG$30/10^6</f>
        <v>0.46015600000000001</v>
      </c>
      <c r="Y58" s="30">
        <f>+'[14]7M'!$AG$30/10^6</f>
        <v>0.548759</v>
      </c>
      <c r="Z58" s="30">
        <f>+'[14]8M'!$AG$30/10^6</f>
        <v>0.64307000000000003</v>
      </c>
      <c r="AA58" s="30">
        <f>+'[14]9M'!$AG$30/10^6</f>
        <v>0.72744200000000003</v>
      </c>
      <c r="AB58" s="30">
        <f>+'[14]10M'!$AG$30/10^6</f>
        <v>0.80323599999999995</v>
      </c>
      <c r="AC58" s="30">
        <f>+'[14]11M'!$AG$30/10^6</f>
        <v>0.88374699999999995</v>
      </c>
      <c r="AD58" s="30">
        <f>+'[14]12M'!$AG$30/10^6</f>
        <v>0.95887100000000003</v>
      </c>
    </row>
    <row r="59" spans="1:30" customFormat="1" x14ac:dyDescent="0.2">
      <c r="A59" s="4">
        <v>10300</v>
      </c>
      <c r="B59" s="4" t="s">
        <v>142</v>
      </c>
      <c r="C59" s="18">
        <f t="shared" ref="C59:N59" si="6">SUM(C32:C58)</f>
        <v>7.7537816000000008</v>
      </c>
      <c r="D59" s="18">
        <f t="shared" si="6"/>
        <v>8.062171300000001</v>
      </c>
      <c r="E59" s="18">
        <f t="shared" si="6"/>
        <v>7.9987743000000009</v>
      </c>
      <c r="F59" s="18">
        <f t="shared" si="6"/>
        <v>8.2731440000000003</v>
      </c>
      <c r="G59" s="18">
        <f t="shared" si="6"/>
        <v>8.1346291599999994</v>
      </c>
      <c r="H59" s="18">
        <f t="shared" si="6"/>
        <v>7.9400430000000028</v>
      </c>
      <c r="I59" s="18">
        <f t="shared" si="6"/>
        <v>9.0687200000000008</v>
      </c>
      <c r="J59" s="18">
        <f t="shared" si="6"/>
        <v>9.6330479999999987</v>
      </c>
      <c r="K59" s="18">
        <f t="shared" si="6"/>
        <v>9.0603320000000007</v>
      </c>
      <c r="L59" s="18">
        <f>SUM(L32:L58)</f>
        <v>8.3982340000000004</v>
      </c>
      <c r="M59" s="18">
        <f t="shared" si="6"/>
        <v>8.6896094999999995</v>
      </c>
      <c r="N59" s="18">
        <f t="shared" si="6"/>
        <v>8.1098049999999979</v>
      </c>
      <c r="O59" s="18">
        <f t="shared" si="4"/>
        <v>101.12229186</v>
      </c>
      <c r="Q59" s="4">
        <v>10300</v>
      </c>
      <c r="R59" s="4" t="s">
        <v>142</v>
      </c>
      <c r="S59" s="18">
        <f>SUM(S32:S58)</f>
        <v>7.7537816000000008</v>
      </c>
      <c r="T59" s="18">
        <f>SUM(T32:T58)</f>
        <v>15.815952899999996</v>
      </c>
      <c r="U59" s="18">
        <f>SUM(U32:U58)</f>
        <v>23.814727199999993</v>
      </c>
      <c r="V59" s="18">
        <f t="shared" ref="V59:AC59" si="7">SUM(V32:V58)</f>
        <v>32.087871200000002</v>
      </c>
      <c r="W59" s="18">
        <f t="shared" si="7"/>
        <v>40.222500360000005</v>
      </c>
      <c r="X59" s="18">
        <f t="shared" si="7"/>
        <v>48.162543360000008</v>
      </c>
      <c r="Y59" s="18">
        <f t="shared" si="7"/>
        <v>57.23126336</v>
      </c>
      <c r="Z59" s="18">
        <f t="shared" si="7"/>
        <v>66.864311359999988</v>
      </c>
      <c r="AA59" s="18">
        <f t="shared" si="7"/>
        <v>75.924643359999976</v>
      </c>
      <c r="AB59" s="18">
        <f t="shared" si="7"/>
        <v>84.322877360000021</v>
      </c>
      <c r="AC59" s="18">
        <f t="shared" si="7"/>
        <v>93.01248686000001</v>
      </c>
      <c r="AD59" s="18">
        <f>SUM(AD32:AD58)</f>
        <v>101.12229186</v>
      </c>
    </row>
    <row r="60" spans="1:30" customFormat="1" x14ac:dyDescent="0.2">
      <c r="A60" s="32"/>
      <c r="B60" s="32"/>
      <c r="O60" s="32"/>
    </row>
    <row r="61" spans="1:30" customFormat="1" x14ac:dyDescent="0.2">
      <c r="A61" s="3" t="s">
        <v>52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55</v>
      </c>
      <c r="Q61" s="3" t="s">
        <v>73</v>
      </c>
      <c r="R61" s="3" t="s">
        <v>146</v>
      </c>
      <c r="S61" s="3" t="s">
        <v>74</v>
      </c>
      <c r="T61" s="3" t="s">
        <v>75</v>
      </c>
      <c r="U61" s="3" t="s">
        <v>76</v>
      </c>
      <c r="V61" s="3" t="s">
        <v>77</v>
      </c>
      <c r="W61" s="3" t="s">
        <v>78</v>
      </c>
      <c r="X61" s="3" t="s">
        <v>79</v>
      </c>
      <c r="Y61" s="3" t="s">
        <v>80</v>
      </c>
      <c r="Z61" s="3" t="s">
        <v>81</v>
      </c>
      <c r="AA61" s="3" t="s">
        <v>82</v>
      </c>
      <c r="AB61" s="3" t="s">
        <v>83</v>
      </c>
      <c r="AC61" s="3" t="s">
        <v>84</v>
      </c>
      <c r="AD61" s="3" t="s">
        <v>85</v>
      </c>
    </row>
    <row r="62" spans="1:30" customFormat="1" x14ac:dyDescent="0.2">
      <c r="A62" s="7">
        <v>1004</v>
      </c>
      <c r="B62" s="7" t="s">
        <v>94</v>
      </c>
      <c r="C62" s="19">
        <v>1.0052628300000002</v>
      </c>
      <c r="D62" s="19">
        <v>1.0013158699999998</v>
      </c>
      <c r="E62" s="19">
        <v>1.09414101</v>
      </c>
      <c r="F62" s="19">
        <v>1.02950853</v>
      </c>
      <c r="G62" s="19">
        <v>0.82034211000000012</v>
      </c>
      <c r="H62" s="19">
        <v>1.3202724499999998</v>
      </c>
      <c r="I62" s="19">
        <v>0.86101106000000005</v>
      </c>
      <c r="J62" s="19">
        <v>0.87040456000000044</v>
      </c>
      <c r="K62" s="19">
        <v>0.86210695999999998</v>
      </c>
      <c r="L62" s="19">
        <v>1.1441406899999997</v>
      </c>
      <c r="M62" s="19">
        <v>0.87971531000000003</v>
      </c>
      <c r="N62" s="19">
        <v>0.96227872000000014</v>
      </c>
      <c r="O62" s="20">
        <f t="shared" ref="O62:O89" si="8">SUM(C62:N62)</f>
        <v>11.850500100000001</v>
      </c>
      <c r="Q62" s="7">
        <v>1004</v>
      </c>
      <c r="R62" s="7" t="s">
        <v>94</v>
      </c>
      <c r="S62" s="26">
        <f>+C62</f>
        <v>1.0052628300000002</v>
      </c>
      <c r="T62" s="26">
        <f>+'[14]2M'!$G$37/10^6</f>
        <v>2.0065787000000004</v>
      </c>
      <c r="U62" s="26">
        <f>+'[14]3M'!$G$37/10^6</f>
        <v>3.1007197099999999</v>
      </c>
      <c r="V62" s="26">
        <f>+'[14]4M'!$G$37/10^6</f>
        <v>4.1302282400000001</v>
      </c>
      <c r="W62" s="26">
        <f>+'[14]5M'!$G$37/10^6</f>
        <v>4.9505703500000013</v>
      </c>
      <c r="X62" s="26">
        <f>+'[14]6M'!$G$37/10^6</f>
        <v>6.2708428000000014</v>
      </c>
      <c r="Y62" s="26">
        <f>+'[14]7M'!$G$37/10^6</f>
        <v>7.1318538600000032</v>
      </c>
      <c r="Z62" s="26">
        <f>+'[14]8M'!$G$37/10^6</f>
        <v>8.0022584200000058</v>
      </c>
      <c r="AA62" s="26">
        <f>+'[14]9M'!$G$37/10^6</f>
        <v>8.8643653800000077</v>
      </c>
      <c r="AB62" s="26">
        <f>+'[14]10M'!$G$37/10^6</f>
        <v>10.008506070000006</v>
      </c>
      <c r="AC62" s="26">
        <f>+'[14]11M'!$G$37/10^6</f>
        <v>10.888221380000008</v>
      </c>
      <c r="AD62" s="26">
        <f>+'[14]12M'!$G$37/10^6</f>
        <v>11.85050010000001</v>
      </c>
    </row>
    <row r="63" spans="1:30" customFormat="1" x14ac:dyDescent="0.2">
      <c r="A63" s="10">
        <v>1005</v>
      </c>
      <c r="B63" s="10" t="s">
        <v>13</v>
      </c>
      <c r="C63" s="21">
        <v>1.0129650000000002E-2</v>
      </c>
      <c r="D63" s="21">
        <v>8.8535000000000003E-3</v>
      </c>
      <c r="E63" s="21">
        <v>9.2815999999999992E-3</v>
      </c>
      <c r="F63" s="21">
        <v>1.0386589999999996E-2</v>
      </c>
      <c r="G63" s="21">
        <v>8.8513899999999989E-3</v>
      </c>
      <c r="H63" s="21">
        <v>1.0468139999999999E-2</v>
      </c>
      <c r="I63" s="21">
        <v>1.157939E-2</v>
      </c>
      <c r="J63" s="21">
        <v>1.2982279999999999E-2</v>
      </c>
      <c r="K63" s="21">
        <v>8.5100000000000002E-3</v>
      </c>
      <c r="L63" s="21">
        <v>1.0062690000000003E-2</v>
      </c>
      <c r="M63" s="21">
        <v>7.4479400000000027E-3</v>
      </c>
      <c r="N63" s="21">
        <v>8.6621200000000023E-3</v>
      </c>
      <c r="O63" s="22">
        <f t="shared" si="8"/>
        <v>0.11721529</v>
      </c>
      <c r="Q63" s="10">
        <v>1005</v>
      </c>
      <c r="R63" s="10" t="s">
        <v>13</v>
      </c>
      <c r="S63" s="28">
        <f t="shared" ref="S63:S88" si="9">+C63</f>
        <v>1.0129650000000002E-2</v>
      </c>
      <c r="T63" s="28">
        <f>+'[14]2M'!$H$37/10^6</f>
        <v>1.8983149999999994E-2</v>
      </c>
      <c r="U63" s="28">
        <f>+'[14]3M'!$H$37/10^6</f>
        <v>2.8264750000000002E-2</v>
      </c>
      <c r="V63" s="28">
        <f>+'[14]4M'!$H$37/10^6</f>
        <v>3.8651339999999999E-2</v>
      </c>
      <c r="W63" s="28">
        <f>+'[14]5M'!$H$37/10^6</f>
        <v>4.7502729999999979E-2</v>
      </c>
      <c r="X63" s="28">
        <f>+'[14]6M'!$H$37/10^6</f>
        <v>5.7970869999999994E-2</v>
      </c>
      <c r="Y63" s="28">
        <f>+'[14]7M'!$H$37/10^6</f>
        <v>6.9550260000000003E-2</v>
      </c>
      <c r="Z63" s="28">
        <f>+'[14]8M'!$H$37/10^6</f>
        <v>8.2532540000000043E-2</v>
      </c>
      <c r="AA63" s="28">
        <f>+'[14]9M'!$H$37/10^6</f>
        <v>9.1042540000000033E-2</v>
      </c>
      <c r="AB63" s="28">
        <f>+'[14]10M'!$H$37/10^6</f>
        <v>0.10110522999999998</v>
      </c>
      <c r="AC63" s="28">
        <f>+'[14]11M'!$H$37/10^6</f>
        <v>0.10855316999999992</v>
      </c>
      <c r="AD63" s="28">
        <f>+'[14]12M'!$H$37/10^6</f>
        <v>0.11721528999999992</v>
      </c>
    </row>
    <row r="64" spans="1:30" customFormat="1" x14ac:dyDescent="0.2">
      <c r="A64" s="10">
        <v>1006</v>
      </c>
      <c r="B64" s="10" t="s">
        <v>14</v>
      </c>
      <c r="C64" s="21">
        <v>0.16031160999999999</v>
      </c>
      <c r="D64" s="21">
        <v>0.172516</v>
      </c>
      <c r="E64" s="21">
        <v>0.19584699999999999</v>
      </c>
      <c r="F64" s="21">
        <v>0.15479399999999999</v>
      </c>
      <c r="G64" s="21">
        <v>0.16359599999999999</v>
      </c>
      <c r="H64" s="21">
        <v>0.17306199999999999</v>
      </c>
      <c r="I64" s="21">
        <v>0.178758</v>
      </c>
      <c r="J64" s="21">
        <v>0.15288199999999999</v>
      </c>
      <c r="K64" s="21">
        <v>0.16720399999999999</v>
      </c>
      <c r="L64" s="21">
        <v>0.16323399999999999</v>
      </c>
      <c r="M64" s="21">
        <v>0.148752</v>
      </c>
      <c r="N64" s="21">
        <v>0.14911199999999999</v>
      </c>
      <c r="O64" s="22">
        <f t="shared" si="8"/>
        <v>1.9800686099999998</v>
      </c>
      <c r="Q64" s="10">
        <v>1006</v>
      </c>
      <c r="R64" s="10" t="s">
        <v>14</v>
      </c>
      <c r="S64" s="28">
        <f t="shared" si="9"/>
        <v>0.16031160999999999</v>
      </c>
      <c r="T64" s="28">
        <f>+'[14]2M'!$I$37/10^6</f>
        <v>0.33282760999999988</v>
      </c>
      <c r="U64" s="28">
        <f>+'[14]3M'!$I$37/10^6</f>
        <v>0.52867460999999982</v>
      </c>
      <c r="V64" s="28">
        <f>+'[14]4M'!$I$37/10^6</f>
        <v>0.68346860999999992</v>
      </c>
      <c r="W64" s="28">
        <f>+'[14]5M'!$I$37/10^6</f>
        <v>0.84706460999999988</v>
      </c>
      <c r="X64" s="28">
        <f>+'[14]6M'!$I$37/10^6</f>
        <v>1.0201266099999999</v>
      </c>
      <c r="Y64" s="28">
        <f>+'[14]7M'!$I$37/10^6</f>
        <v>1.1988846099999999</v>
      </c>
      <c r="Z64" s="28">
        <f>+'[14]8M'!$I$37/10^6</f>
        <v>1.3517666099999999</v>
      </c>
      <c r="AA64" s="28">
        <f>+'[14]9M'!$I$37/10^6</f>
        <v>1.5189706099999993</v>
      </c>
      <c r="AB64" s="28">
        <f>+'[14]10M'!$I$37/10^6</f>
        <v>1.6822046099999994</v>
      </c>
      <c r="AC64" s="28">
        <f>+'[14]11M'!$I$37/10^6</f>
        <v>1.8309566099999994</v>
      </c>
      <c r="AD64" s="28">
        <f>+'[14]12M'!$I$37/10^6</f>
        <v>1.9800686099999993</v>
      </c>
    </row>
    <row r="65" spans="1:30" customFormat="1" x14ac:dyDescent="0.2">
      <c r="A65" s="10">
        <v>1007</v>
      </c>
      <c r="B65" s="10" t="s">
        <v>15</v>
      </c>
      <c r="C65" s="21">
        <v>0.16262499999999999</v>
      </c>
      <c r="D65" s="21">
        <v>0.13333</v>
      </c>
      <c r="E65" s="21">
        <v>0.15873000000000001</v>
      </c>
      <c r="F65" s="21">
        <v>0.14818300000000001</v>
      </c>
      <c r="G65" s="21">
        <v>0.106354</v>
      </c>
      <c r="H65" s="21">
        <v>0.16462499999999999</v>
      </c>
      <c r="I65" s="21">
        <v>0.17366400000000001</v>
      </c>
      <c r="J65" s="21">
        <v>0.10634</v>
      </c>
      <c r="K65" s="21">
        <v>0.107964</v>
      </c>
      <c r="L65" s="21">
        <v>0.14760200000000001</v>
      </c>
      <c r="M65" s="21">
        <v>0.14403199999999999</v>
      </c>
      <c r="N65" s="21">
        <v>5.8202999999999998E-2</v>
      </c>
      <c r="O65" s="22">
        <f t="shared" si="8"/>
        <v>1.6116520000000001</v>
      </c>
      <c r="Q65" s="10">
        <v>1007</v>
      </c>
      <c r="R65" s="10" t="s">
        <v>15</v>
      </c>
      <c r="S65" s="28">
        <f t="shared" si="9"/>
        <v>0.16262499999999999</v>
      </c>
      <c r="T65" s="28">
        <f>+'[14]2M'!$J$37/10^6</f>
        <v>0.29595500000000002</v>
      </c>
      <c r="U65" s="28">
        <f>+'[14]3M'!$J$37/10^6</f>
        <v>0.45468500000000001</v>
      </c>
      <c r="V65" s="28">
        <f>+'[14]4M'!$J$37/10^6</f>
        <v>0.60286799999999996</v>
      </c>
      <c r="W65" s="28">
        <f>+'[14]5M'!$J$37/10^6</f>
        <v>0.70922200000000002</v>
      </c>
      <c r="X65" s="28">
        <f>+'[14]6M'!$J$37/10^6</f>
        <v>0.87384700000000004</v>
      </c>
      <c r="Y65" s="28">
        <f>+'[14]7M'!$J$37/10^6</f>
        <v>1.0475110000000001</v>
      </c>
      <c r="Z65" s="28">
        <f>+'[14]8M'!$J$37/10^6</f>
        <v>1.153851</v>
      </c>
      <c r="AA65" s="28">
        <f>+'[14]9M'!$J$37/10^6</f>
        <v>1.2618149999999999</v>
      </c>
      <c r="AB65" s="28">
        <f>+'[14]10M'!$J$37/10^6</f>
        <v>1.4094169999999999</v>
      </c>
      <c r="AC65" s="28">
        <f>+'[14]11M'!$J$37/10^6</f>
        <v>1.5534490000000001</v>
      </c>
      <c r="AD65" s="28">
        <f>+'[14]12M'!$J$37/10^6</f>
        <v>1.6116520000000001</v>
      </c>
    </row>
    <row r="66" spans="1:30" customFormat="1" x14ac:dyDescent="0.2">
      <c r="A66" s="10">
        <v>1008</v>
      </c>
      <c r="B66" s="10" t="s">
        <v>16</v>
      </c>
      <c r="C66" s="21">
        <v>2.7559559999999997E-2</v>
      </c>
      <c r="D66" s="21">
        <v>2.2704119999999994E-2</v>
      </c>
      <c r="E66" s="21">
        <v>2.7659160000000002E-2</v>
      </c>
      <c r="F66" s="21">
        <v>2.2563269999999989E-2</v>
      </c>
      <c r="G66" s="21">
        <v>2.3235559999999999E-2</v>
      </c>
      <c r="H66" s="21">
        <v>3.741609999999998E-2</v>
      </c>
      <c r="I66" s="21">
        <v>2.5622690000000004E-2</v>
      </c>
      <c r="J66" s="21">
        <v>2.1236439999999975E-2</v>
      </c>
      <c r="K66" s="21">
        <v>1.5775999999999998E-2</v>
      </c>
      <c r="L66" s="21">
        <v>3.406E-2</v>
      </c>
      <c r="M66" s="21">
        <v>2.8084999999999999E-2</v>
      </c>
      <c r="N66" s="21">
        <v>3.1099000000000002E-2</v>
      </c>
      <c r="O66" s="22">
        <f t="shared" si="8"/>
        <v>0.31701689999999993</v>
      </c>
      <c r="Q66" s="10">
        <v>1008</v>
      </c>
      <c r="R66" s="10" t="s">
        <v>16</v>
      </c>
      <c r="S66" s="28">
        <f t="shared" si="9"/>
        <v>2.7559559999999997E-2</v>
      </c>
      <c r="T66" s="28">
        <f>+'[14]2M'!$K$37/10^6</f>
        <v>5.0263679999999991E-2</v>
      </c>
      <c r="U66" s="28">
        <f>+'[14]3M'!$K$37/10^6</f>
        <v>7.7922839999999965E-2</v>
      </c>
      <c r="V66" s="28">
        <f>+'[14]4M'!$K$37/10^6</f>
        <v>0.10048610999999999</v>
      </c>
      <c r="W66" s="28">
        <f>+'[14]5M'!$K$37/10^6</f>
        <v>0.12372166999999992</v>
      </c>
      <c r="X66" s="28">
        <f>+'[14]6M'!$K$37/10^6</f>
        <v>0.1611377699999999</v>
      </c>
      <c r="Y66" s="28">
        <f>+'[14]7M'!$K$37/10^6</f>
        <v>0.18676045999999996</v>
      </c>
      <c r="Z66" s="28">
        <f>+'[14]8M'!$K$37/10^6</f>
        <v>0.2079968999999999</v>
      </c>
      <c r="AA66" s="28">
        <f>+'[14]9M'!$K$37/10^6</f>
        <v>0.22377289999999991</v>
      </c>
      <c r="AB66" s="28">
        <f>+'[14]10M'!$K$37/10^6</f>
        <v>0.25783289999999992</v>
      </c>
      <c r="AC66" s="28">
        <f>+'[14]11M'!$K$37/10^6</f>
        <v>0.28591789999999989</v>
      </c>
      <c r="AD66" s="28">
        <f>+'[14]12M'!$K$37/10^6</f>
        <v>0.31701689999999988</v>
      </c>
    </row>
    <row r="67" spans="1:30" customFormat="1" x14ac:dyDescent="0.2">
      <c r="A67" s="10">
        <v>1009</v>
      </c>
      <c r="B67" s="10" t="s">
        <v>17</v>
      </c>
      <c r="C67" s="21">
        <v>2.5969519999999999E-2</v>
      </c>
      <c r="D67" s="21">
        <v>2.6778779999999995E-2</v>
      </c>
      <c r="E67" s="21">
        <v>2.7068149999999996E-2</v>
      </c>
      <c r="F67" s="21">
        <v>2.7579789999999989E-2</v>
      </c>
      <c r="G67" s="21">
        <v>2.7866180000000001E-2</v>
      </c>
      <c r="H67" s="21">
        <v>2.6704930000000002E-2</v>
      </c>
      <c r="I67" s="21">
        <v>3.183457999999998E-2</v>
      </c>
      <c r="J67" s="21">
        <v>3.3250439999999999E-2</v>
      </c>
      <c r="K67" s="21">
        <v>3.3375459999999996E-2</v>
      </c>
      <c r="L67" s="21">
        <v>2.959608E-2</v>
      </c>
      <c r="M67" s="21">
        <v>2.9880220000000002E-2</v>
      </c>
      <c r="N67" s="21">
        <v>3.4696830000000005E-2</v>
      </c>
      <c r="O67" s="22">
        <f t="shared" si="8"/>
        <v>0.35460096000000002</v>
      </c>
      <c r="Q67" s="10">
        <v>1009</v>
      </c>
      <c r="R67" s="10" t="s">
        <v>17</v>
      </c>
      <c r="S67" s="28">
        <f t="shared" si="9"/>
        <v>2.5969519999999999E-2</v>
      </c>
      <c r="T67" s="28">
        <f>+'[14]2M'!$L$37/10^6</f>
        <v>5.2748299999999984E-2</v>
      </c>
      <c r="U67" s="28">
        <f>+'[14]3M'!$L$37/10^6</f>
        <v>7.9816449999999969E-2</v>
      </c>
      <c r="V67" s="28">
        <f>+'[14]4M'!$L$37/10^6</f>
        <v>0.10739623999999996</v>
      </c>
      <c r="W67" s="28">
        <f>+'[14]5M'!$L$37/10^6</f>
        <v>0.13526241999999988</v>
      </c>
      <c r="X67" s="28">
        <f>+'[14]6M'!$L$37/10^6</f>
        <v>0.16196734999999993</v>
      </c>
      <c r="Y67" s="28">
        <f>+'[14]7M'!$L$37/10^6</f>
        <v>0.19380192999999982</v>
      </c>
      <c r="Z67" s="28">
        <f>+'[14]8M'!$L$37/10^6</f>
        <v>0.22705236999999981</v>
      </c>
      <c r="AA67" s="28">
        <f>+'[14]9M'!$L$37/10^6</f>
        <v>0.26042782999999986</v>
      </c>
      <c r="AB67" s="28">
        <f>+'[14]10M'!$L$37/10^6</f>
        <v>0.29002390999999988</v>
      </c>
      <c r="AC67" s="28">
        <f>+'[14]11M'!$L$37/10^6</f>
        <v>0.31990412999999984</v>
      </c>
      <c r="AD67" s="28">
        <f>+'[14]12M'!$L$37/10^6</f>
        <v>0.35460095999999985</v>
      </c>
    </row>
    <row r="68" spans="1:30" customFormat="1" x14ac:dyDescent="0.2">
      <c r="A68" s="10">
        <v>1010</v>
      </c>
      <c r="B68" s="10" t="s">
        <v>19</v>
      </c>
      <c r="C68" s="21">
        <v>6.2554829999999992E-2</v>
      </c>
      <c r="D68" s="21">
        <v>5.4590190000000004E-2</v>
      </c>
      <c r="E68" s="21">
        <v>5.419804000000001E-2</v>
      </c>
      <c r="F68" s="21">
        <v>5.0379880000000002E-2</v>
      </c>
      <c r="G68" s="21">
        <v>4.8141130000000004E-2</v>
      </c>
      <c r="H68" s="21">
        <v>3.885383000000002E-2</v>
      </c>
      <c r="I68" s="21">
        <v>4.4715449999999983E-2</v>
      </c>
      <c r="J68" s="21">
        <v>5.6489119999999997E-2</v>
      </c>
      <c r="K68" s="21">
        <v>4.8961399999999995E-2</v>
      </c>
      <c r="L68" s="21">
        <v>5.0890929999999994E-2</v>
      </c>
      <c r="M68" s="21">
        <v>4.8785709999999989E-2</v>
      </c>
      <c r="N68" s="21">
        <v>6.2551010000000004E-2</v>
      </c>
      <c r="O68" s="22">
        <f t="shared" si="8"/>
        <v>0.62111151999999992</v>
      </c>
      <c r="Q68" s="10">
        <v>1010</v>
      </c>
      <c r="R68" s="10" t="s">
        <v>19</v>
      </c>
      <c r="S68" s="28">
        <f t="shared" si="9"/>
        <v>6.2554829999999992E-2</v>
      </c>
      <c r="T68" s="28">
        <f>+'[14]2M'!$M$37/10^6</f>
        <v>0.11714502000000002</v>
      </c>
      <c r="U68" s="28">
        <f>+'[14]3M'!$M$37/10^6</f>
        <v>0.17134306000000005</v>
      </c>
      <c r="V68" s="28">
        <f>+'[14]4M'!$M$37/10^6</f>
        <v>0.22172294000000006</v>
      </c>
      <c r="W68" s="28">
        <f>+'[14]5M'!$M$37/10^6</f>
        <v>0.26986407000000007</v>
      </c>
      <c r="X68" s="28">
        <f>+'[14]6M'!$M$37/10^6</f>
        <v>0.30871790000000016</v>
      </c>
      <c r="Y68" s="28">
        <f>+'[14]7M'!$M$37/10^6</f>
        <v>0.35343335000000009</v>
      </c>
      <c r="Z68" s="28">
        <f>+'[14]8M'!$M$37/10^6</f>
        <v>0.40992247000000021</v>
      </c>
      <c r="AA68" s="28">
        <f>+'[14]9M'!$M$37/10^6</f>
        <v>0.45888387000000014</v>
      </c>
      <c r="AB68" s="28">
        <f>+'[14]10M'!$M$37/10^6</f>
        <v>0.50977480000000008</v>
      </c>
      <c r="AC68" s="28">
        <f>+'[14]11M'!$M$37/10^6</f>
        <v>0.55856051000000029</v>
      </c>
      <c r="AD68" s="28">
        <f>+'[14]12M'!$M$37/10^6</f>
        <v>0.62111152000000047</v>
      </c>
    </row>
    <row r="69" spans="1:30" customFormat="1" x14ac:dyDescent="0.2">
      <c r="A69" s="10">
        <v>1011</v>
      </c>
      <c r="B69" s="10" t="s">
        <v>20</v>
      </c>
      <c r="C69" s="21">
        <v>1.6309610000000002E-2</v>
      </c>
      <c r="D69" s="21">
        <v>1.4382090000000009E-2</v>
      </c>
      <c r="E69" s="21">
        <v>1.6091879999999999E-2</v>
      </c>
      <c r="F69" s="21">
        <v>1.1006969999999998E-2</v>
      </c>
      <c r="G69" s="21">
        <v>6.2716000000000091E-3</v>
      </c>
      <c r="H69" s="21">
        <v>2.8676080000000003E-2</v>
      </c>
      <c r="I69" s="21">
        <v>2.7189229999999981E-2</v>
      </c>
      <c r="J69" s="21">
        <v>2.1181600000000013E-3</v>
      </c>
      <c r="K69" s="21">
        <v>9.2218500000000002E-3</v>
      </c>
      <c r="L69" s="21">
        <v>2.31075E-2</v>
      </c>
      <c r="M69" s="21">
        <v>2.431152E-2</v>
      </c>
      <c r="N69" s="21">
        <v>2.3438500000000001E-2</v>
      </c>
      <c r="O69" s="22">
        <f t="shared" si="8"/>
        <v>0.20212499</v>
      </c>
      <c r="Q69" s="10">
        <v>1011</v>
      </c>
      <c r="R69" s="10" t="s">
        <v>20</v>
      </c>
      <c r="S69" s="28">
        <f t="shared" si="9"/>
        <v>1.6309610000000002E-2</v>
      </c>
      <c r="T69" s="28">
        <f>+'[14]2M'!$N$37/10^6</f>
        <v>3.0691700000000009E-2</v>
      </c>
      <c r="U69" s="28">
        <f>+'[14]3M'!$N$37/10^6</f>
        <v>4.678358000000004E-2</v>
      </c>
      <c r="V69" s="28">
        <f>+'[14]4M'!$N$37/10^6</f>
        <v>5.7790550000000031E-2</v>
      </c>
      <c r="W69" s="28">
        <f>+'[14]5M'!$N$37/10^6</f>
        <v>6.4062150000000109E-2</v>
      </c>
      <c r="X69" s="28">
        <f>+'[14]6M'!$N$37/10^6</f>
        <v>9.273823000000006E-2</v>
      </c>
      <c r="Y69" s="28">
        <f>+'[14]7M'!$N$37/10^6</f>
        <v>0.11992746000000004</v>
      </c>
      <c r="Z69" s="28">
        <f>+'[14]8M'!$N$37/10^6</f>
        <v>0.12204562000000001</v>
      </c>
      <c r="AA69" s="28">
        <f>+'[14]9M'!$N$37/10^6</f>
        <v>0.13126747000000011</v>
      </c>
      <c r="AB69" s="28">
        <f>+'[14]10M'!$N$37/10^6</f>
        <v>0.15437497000000011</v>
      </c>
      <c r="AC69" s="28">
        <f>+'[14]11M'!$N$37/10^6</f>
        <v>0.17868649000000014</v>
      </c>
      <c r="AD69" s="28">
        <f>+'[14]12M'!$N$37/10^6</f>
        <v>0.20212499000000014</v>
      </c>
    </row>
    <row r="70" spans="1:30" customFormat="1" x14ac:dyDescent="0.2">
      <c r="A70" s="10">
        <v>1012</v>
      </c>
      <c r="B70" s="10" t="s">
        <v>21</v>
      </c>
      <c r="C70" s="21">
        <v>8.6405999999999997E-2</v>
      </c>
      <c r="D70" s="21">
        <v>8.9089000000000002E-2</v>
      </c>
      <c r="E70" s="21">
        <v>8.9951000000000003E-2</v>
      </c>
      <c r="F70" s="21">
        <v>8.9573E-2</v>
      </c>
      <c r="G70" s="21">
        <v>8.4440000000000001E-2</v>
      </c>
      <c r="H70" s="21">
        <v>8.4282999999999997E-2</v>
      </c>
      <c r="I70" s="21">
        <v>8.6654999999999996E-2</v>
      </c>
      <c r="J70" s="21">
        <v>9.7750000000000004E-2</v>
      </c>
      <c r="K70" s="21">
        <v>9.6808000000000005E-2</v>
      </c>
      <c r="L70" s="21">
        <v>8.9815000000000006E-2</v>
      </c>
      <c r="M70" s="21">
        <v>9.0357000000000007E-2</v>
      </c>
      <c r="N70" s="21">
        <v>9.0289999999999995E-2</v>
      </c>
      <c r="O70" s="22">
        <f t="shared" si="8"/>
        <v>1.0754170000000001</v>
      </c>
      <c r="Q70" s="10">
        <v>1012</v>
      </c>
      <c r="R70" s="10" t="s">
        <v>21</v>
      </c>
      <c r="S70" s="28">
        <f t="shared" si="9"/>
        <v>8.6405999999999997E-2</v>
      </c>
      <c r="T70" s="28">
        <f>+'[14]2M'!$O$37/10^6</f>
        <v>0.17549500000000001</v>
      </c>
      <c r="U70" s="28">
        <f>+'[14]3M'!$O$37/10^6</f>
        <v>0.26544600000000002</v>
      </c>
      <c r="V70" s="28">
        <f>+'[14]4M'!$O$37/10^6</f>
        <v>0.35501899999999997</v>
      </c>
      <c r="W70" s="28">
        <f>+'[14]5M'!$O$37/10^6</f>
        <v>0.43945899999999999</v>
      </c>
      <c r="X70" s="28">
        <f>+'[14]6M'!$O$37/10^6</f>
        <v>0.52374200000000004</v>
      </c>
      <c r="Y70" s="28">
        <f>+'[14]7M'!$O$37/10^6</f>
        <v>0.61039699999999997</v>
      </c>
      <c r="Z70" s="28">
        <f>+'[14]8M'!$O$37/10^6</f>
        <v>0.70814699999999997</v>
      </c>
      <c r="AA70" s="28">
        <f>+'[14]9M'!$O$37/10^6</f>
        <v>0.80495499999999998</v>
      </c>
      <c r="AB70" s="28">
        <f>+'[14]10M'!$O$37/10^6</f>
        <v>0.89476999999999995</v>
      </c>
      <c r="AC70" s="28">
        <f>+'[14]11M'!$O$37/10^6</f>
        <v>0.98512699999999997</v>
      </c>
      <c r="AD70" s="28">
        <f>+'[14]12M'!$O$37/10^6</f>
        <v>1.0754170000000001</v>
      </c>
    </row>
    <row r="71" spans="1:30" customFormat="1" x14ac:dyDescent="0.2">
      <c r="A71" s="10">
        <v>1013</v>
      </c>
      <c r="B71" s="10" t="s">
        <v>22</v>
      </c>
      <c r="C71" s="21">
        <v>7.5900000000000004E-3</v>
      </c>
      <c r="D71" s="21">
        <v>8.0523499999999998E-3</v>
      </c>
      <c r="E71" s="21">
        <v>7.9410000000000001E-3</v>
      </c>
      <c r="F71" s="21">
        <v>8.7861699999999994E-3</v>
      </c>
      <c r="G71" s="21">
        <v>7.1359499999999994E-3</v>
      </c>
      <c r="H71" s="21">
        <v>9.1680000000000008E-3</v>
      </c>
      <c r="I71" s="21">
        <v>1.0201999999999999E-2</v>
      </c>
      <c r="J71" s="21">
        <v>8.7969999999999993E-3</v>
      </c>
      <c r="K71" s="21">
        <v>8.1560000000000001E-3</v>
      </c>
      <c r="L71" s="21">
        <v>5.8700000000000002E-3</v>
      </c>
      <c r="M71" s="21">
        <v>6.2049999999999996E-3</v>
      </c>
      <c r="N71" s="21">
        <v>4.9839999999999997E-3</v>
      </c>
      <c r="O71" s="22">
        <f t="shared" si="8"/>
        <v>9.288747E-2</v>
      </c>
      <c r="Q71" s="10">
        <v>1013</v>
      </c>
      <c r="R71" s="10" t="s">
        <v>22</v>
      </c>
      <c r="S71" s="28">
        <f t="shared" si="9"/>
        <v>7.5900000000000004E-3</v>
      </c>
      <c r="T71" s="28">
        <f>+'[14]2M'!$P$37/10^6</f>
        <v>1.5642349999999999E-2</v>
      </c>
      <c r="U71" s="28">
        <f>+'[14]3M'!$P$37/10^6</f>
        <v>2.3583349999999999E-2</v>
      </c>
      <c r="V71" s="28">
        <f>+'[14]4M'!$P$37/10^6</f>
        <v>3.2369519999999999E-2</v>
      </c>
      <c r="W71" s="28">
        <f>+'[14]5M'!$P$37/10^6</f>
        <v>3.9505470000000001E-2</v>
      </c>
      <c r="X71" s="28">
        <f>+'[14]6M'!$P$37/10^6</f>
        <v>4.8673470000000003E-2</v>
      </c>
      <c r="Y71" s="28">
        <f>+'[14]7M'!$P$37/10^6</f>
        <v>5.8875469999999999E-2</v>
      </c>
      <c r="Z71" s="28">
        <f>+'[14]8M'!$P$37/10^6</f>
        <v>6.7672469999999998E-2</v>
      </c>
      <c r="AA71" s="28">
        <f>+'[14]9M'!$P$37/10^6</f>
        <v>7.5828469999999995E-2</v>
      </c>
      <c r="AB71" s="28">
        <f>+'[14]10M'!$P$37/10^6</f>
        <v>8.1698469999999995E-2</v>
      </c>
      <c r="AC71" s="28">
        <f>+'[14]11M'!$P$37/10^6</f>
        <v>8.7903469999999997E-2</v>
      </c>
      <c r="AD71" s="28">
        <f>+'[14]12M'!$P$37/10^6</f>
        <v>9.288747E-2</v>
      </c>
    </row>
    <row r="72" spans="1:30" customFormat="1" x14ac:dyDescent="0.2">
      <c r="A72" s="10">
        <v>1014</v>
      </c>
      <c r="B72" s="10" t="s">
        <v>23</v>
      </c>
      <c r="C72" s="21">
        <v>0.17944230000000005</v>
      </c>
      <c r="D72" s="21">
        <v>0.20137486999999987</v>
      </c>
      <c r="E72" s="21">
        <v>0.26699630000000002</v>
      </c>
      <c r="F72" s="21">
        <v>0.30337876000000025</v>
      </c>
      <c r="G72" s="21">
        <v>0.23886190000000002</v>
      </c>
      <c r="H72" s="21">
        <v>0.43438922999999996</v>
      </c>
      <c r="I72" s="21">
        <v>0.36596171999999999</v>
      </c>
      <c r="J72" s="21">
        <v>0.2559478300000001</v>
      </c>
      <c r="K72" s="21">
        <v>0.26497242999999993</v>
      </c>
      <c r="L72" s="21">
        <v>0.32216944999999997</v>
      </c>
      <c r="M72" s="21">
        <v>0.26916243999999995</v>
      </c>
      <c r="N72" s="21">
        <v>0.29763008999999985</v>
      </c>
      <c r="O72" s="22">
        <f t="shared" si="8"/>
        <v>3.4002873200000003</v>
      </c>
      <c r="Q72" s="10">
        <v>1014</v>
      </c>
      <c r="R72" s="10" t="s">
        <v>23</v>
      </c>
      <c r="S72" s="28">
        <f t="shared" si="9"/>
        <v>0.17944230000000005</v>
      </c>
      <c r="T72" s="28">
        <f>+'[14]2M'!$Q$37/10^6</f>
        <v>0.38081716999999993</v>
      </c>
      <c r="U72" s="28">
        <f>+'[14]3M'!$Q$37/10^6</f>
        <v>0.64781346999999978</v>
      </c>
      <c r="V72" s="28">
        <f>+'[14]4M'!$Q$37/10^6</f>
        <v>0.95119222999999997</v>
      </c>
      <c r="W72" s="28">
        <f>+'[14]5M'!$Q$37/10^6</f>
        <v>1.1900541299999998</v>
      </c>
      <c r="X72" s="28">
        <f>+'[14]6M'!$Q$37/10^6</f>
        <v>1.6244433599999994</v>
      </c>
      <c r="Y72" s="28">
        <f>+'[14]7M'!$Q$37/10^6</f>
        <v>1.990405079999999</v>
      </c>
      <c r="Z72" s="28">
        <f>+'[14]8M'!$Q$37/10^6</f>
        <v>2.2463529100000001</v>
      </c>
      <c r="AA72" s="28">
        <f>+'[14]9M'!$Q$37/10^6</f>
        <v>2.51132534</v>
      </c>
      <c r="AB72" s="28">
        <f>+'[14]10M'!$Q$37/10^6</f>
        <v>2.8334947899999992</v>
      </c>
      <c r="AC72" s="28">
        <f>+'[14]11M'!$Q$37/10^6</f>
        <v>3.1026572299999984</v>
      </c>
      <c r="AD72" s="28">
        <f>+'[14]12M'!$Q$37/10^6</f>
        <v>3.4002873199999986</v>
      </c>
    </row>
    <row r="73" spans="1:30" customFormat="1" x14ac:dyDescent="0.2">
      <c r="A73" s="10">
        <v>1015</v>
      </c>
      <c r="B73" s="10" t="s">
        <v>24</v>
      </c>
      <c r="C73" s="21">
        <v>1.5939900000000003E-2</v>
      </c>
      <c r="D73" s="21">
        <v>1.6662210000000004E-2</v>
      </c>
      <c r="E73" s="21">
        <v>1.5537329999999999E-2</v>
      </c>
      <c r="F73" s="21">
        <v>1.6205899999999999E-2</v>
      </c>
      <c r="G73" s="21">
        <v>1.502508E-2</v>
      </c>
      <c r="H73" s="21">
        <v>2.0067869999999998E-2</v>
      </c>
      <c r="I73" s="21">
        <v>2.3828270000000002E-2</v>
      </c>
      <c r="J73" s="21">
        <v>1.878442E-2</v>
      </c>
      <c r="K73" s="21">
        <v>1.7436860000000002E-2</v>
      </c>
      <c r="L73" s="21">
        <v>2.2437209999999999E-2</v>
      </c>
      <c r="M73" s="21">
        <v>1.639374E-2</v>
      </c>
      <c r="N73" s="21">
        <v>1.621094E-2</v>
      </c>
      <c r="O73" s="22">
        <f t="shared" si="8"/>
        <v>0.21452972999999997</v>
      </c>
      <c r="Q73" s="10">
        <v>1015</v>
      </c>
      <c r="R73" s="10" t="s">
        <v>24</v>
      </c>
      <c r="S73" s="28">
        <f t="shared" si="9"/>
        <v>1.5939900000000003E-2</v>
      </c>
      <c r="T73" s="28">
        <f>+'[14]2M'!$R$37/10^6</f>
        <v>3.2602110000000024E-2</v>
      </c>
      <c r="U73" s="28">
        <f>+'[14]3M'!$R$37/10^6</f>
        <v>4.8139440000000033E-2</v>
      </c>
      <c r="V73" s="28">
        <f>+'[14]4M'!$R$37/10^6</f>
        <v>6.4345340000000029E-2</v>
      </c>
      <c r="W73" s="28">
        <f>+'[14]5M'!$R$37/10^6</f>
        <v>7.9370420000000025E-2</v>
      </c>
      <c r="X73" s="28">
        <f>+'[14]6M'!$R$37/10^6</f>
        <v>9.9438290000000096E-2</v>
      </c>
      <c r="Y73" s="28">
        <f>+'[14]7M'!$R$37/10^6</f>
        <v>0.12326656000000011</v>
      </c>
      <c r="Z73" s="28">
        <f>+'[14]8M'!$R$37/10^6</f>
        <v>0.1420509800000001</v>
      </c>
      <c r="AA73" s="28">
        <f>+'[14]9M'!$R$37/10^6</f>
        <v>0.1594878400000001</v>
      </c>
      <c r="AB73" s="28">
        <f>+'[14]10M'!$R$37/10^6</f>
        <v>0.18192505000000012</v>
      </c>
      <c r="AC73" s="28">
        <f>+'[14]11M'!$R$37/10^6</f>
        <v>0.19831879000000011</v>
      </c>
      <c r="AD73" s="28">
        <f>+'[14]12M'!$R$37/10^6</f>
        <v>0.21452973000000009</v>
      </c>
    </row>
    <row r="74" spans="1:30" customFormat="1" x14ac:dyDescent="0.2">
      <c r="A74" s="10">
        <v>1016</v>
      </c>
      <c r="B74" s="10" t="s">
        <v>25</v>
      </c>
      <c r="C74" s="21">
        <v>4.0051759999999992E-2</v>
      </c>
      <c r="D74" s="21">
        <v>4.9278629999999997E-2</v>
      </c>
      <c r="E74" s="21">
        <v>6.1637740000000003E-2</v>
      </c>
      <c r="F74" s="21">
        <v>4.4270710000000012E-2</v>
      </c>
      <c r="G74" s="21">
        <v>3.953976E-2</v>
      </c>
      <c r="H74" s="21">
        <v>6.7986539999999998E-2</v>
      </c>
      <c r="I74" s="21">
        <v>5.5380459999999986E-2</v>
      </c>
      <c r="J74" s="21">
        <v>2.1439419999999987E-2</v>
      </c>
      <c r="K74" s="21">
        <v>2.5149770000000002E-2</v>
      </c>
      <c r="L74" s="21">
        <v>5.12086E-2</v>
      </c>
      <c r="M74" s="21">
        <v>3.1917069999999999E-2</v>
      </c>
      <c r="N74" s="21">
        <v>3.6559000000000001E-2</v>
      </c>
      <c r="O74" s="22">
        <f t="shared" si="8"/>
        <v>0.52441945999999995</v>
      </c>
      <c r="Q74" s="10">
        <v>1016</v>
      </c>
      <c r="R74" s="10" t="s">
        <v>25</v>
      </c>
      <c r="S74" s="28">
        <f t="shared" si="9"/>
        <v>4.0051759999999992E-2</v>
      </c>
      <c r="T74" s="28">
        <f>+'[14]2M'!$S$37/10^6</f>
        <v>8.9330389999999982E-2</v>
      </c>
      <c r="U74" s="28">
        <f>+'[14]3M'!$S$37/10^6</f>
        <v>0.15096812999999998</v>
      </c>
      <c r="V74" s="28">
        <f>+'[14]4M'!$S$37/10^6</f>
        <v>0.19523883999999997</v>
      </c>
      <c r="W74" s="28">
        <f>+'[14]5M'!$S$37/10^6</f>
        <v>0.23477859999999995</v>
      </c>
      <c r="X74" s="28">
        <f>+'[14]6M'!$S$37/10^6</f>
        <v>0.30276513999999988</v>
      </c>
      <c r="Y74" s="28">
        <f>+'[14]7M'!$S$37/10^6</f>
        <v>0.35814559999999995</v>
      </c>
      <c r="Z74" s="28">
        <f>+'[14]8M'!$S$37/10^6</f>
        <v>0.37958502</v>
      </c>
      <c r="AA74" s="28">
        <f>+'[14]9M'!$S$37/10^6</f>
        <v>0.40473478999999996</v>
      </c>
      <c r="AB74" s="28">
        <f>+'[14]10M'!$S$37/10^6</f>
        <v>0.45594339</v>
      </c>
      <c r="AC74" s="28">
        <f>+'[14]11M'!$S$37/10^6</f>
        <v>0.48786045999999994</v>
      </c>
      <c r="AD74" s="28">
        <f>+'[14]12M'!$S$37/10^6</f>
        <v>0.52441945999999995</v>
      </c>
    </row>
    <row r="75" spans="1:30" customFormat="1" x14ac:dyDescent="0.2">
      <c r="A75" s="10">
        <v>1017</v>
      </c>
      <c r="B75" s="10" t="s">
        <v>26</v>
      </c>
      <c r="C75" s="21">
        <v>0.13702852000000001</v>
      </c>
      <c r="D75" s="21">
        <v>0.11394952000000001</v>
      </c>
      <c r="E75" s="21">
        <v>0.12703634000000003</v>
      </c>
      <c r="F75" s="21">
        <v>0.12908667999999998</v>
      </c>
      <c r="G75" s="21">
        <v>0.10549500000000001</v>
      </c>
      <c r="H75" s="21">
        <v>0.15593000000000001</v>
      </c>
      <c r="I75" s="21">
        <v>0.13166795000000001</v>
      </c>
      <c r="J75" s="21">
        <v>9.6766000000000005E-2</v>
      </c>
      <c r="K75" s="21">
        <v>9.9861500000000006E-2</v>
      </c>
      <c r="L75" s="21">
        <v>0.136657</v>
      </c>
      <c r="M75" s="21">
        <v>0.112542</v>
      </c>
      <c r="N75" s="21">
        <v>0.141788</v>
      </c>
      <c r="O75" s="22">
        <f t="shared" si="8"/>
        <v>1.48780851</v>
      </c>
      <c r="Q75" s="10">
        <v>1017</v>
      </c>
      <c r="R75" s="10" t="s">
        <v>26</v>
      </c>
      <c r="S75" s="28">
        <f t="shared" si="9"/>
        <v>0.13702852000000001</v>
      </c>
      <c r="T75" s="28">
        <f>+'[14]2M'!$T$37/10^6</f>
        <v>0.25097804000000001</v>
      </c>
      <c r="U75" s="28">
        <f>+'[14]3M'!$T$37/10^6</f>
        <v>0.37801438000000009</v>
      </c>
      <c r="V75" s="28">
        <f>+'[14]4M'!$T$37/10^6</f>
        <v>0.5071010600000001</v>
      </c>
      <c r="W75" s="28">
        <f>+'[14]5M'!$T$37/10^6</f>
        <v>0.61259606000000011</v>
      </c>
      <c r="X75" s="28">
        <f>+'[14]6M'!$T$37/10^6</f>
        <v>0.76852606000000001</v>
      </c>
      <c r="Y75" s="28">
        <f>+'[14]7M'!$T$37/10^6</f>
        <v>0.90019400999999999</v>
      </c>
      <c r="Z75" s="28">
        <f>+'[14]8M'!$T$37/10^6</f>
        <v>0.99696001000000001</v>
      </c>
      <c r="AA75" s="28">
        <f>+'[14]9M'!$T$37/10^6</f>
        <v>1.0968215100000001</v>
      </c>
      <c r="AB75" s="28">
        <f>+'[14]10M'!$T$37/10^6</f>
        <v>1.2334785100000001</v>
      </c>
      <c r="AC75" s="28">
        <f>+'[14]11M'!$T$37/10^6</f>
        <v>1.34602051</v>
      </c>
      <c r="AD75" s="28">
        <f>+'[14]12M'!$T$37/10^6</f>
        <v>1.4878085100000005</v>
      </c>
    </row>
    <row r="76" spans="1:30" customFormat="1" x14ac:dyDescent="0.2">
      <c r="A76" s="10">
        <v>1018</v>
      </c>
      <c r="B76" s="10" t="s">
        <v>27</v>
      </c>
      <c r="C76" s="21">
        <v>2.4922E-2</v>
      </c>
      <c r="D76" s="21">
        <v>2.7518000000000001E-2</v>
      </c>
      <c r="E76" s="21">
        <v>2.6713000000000001E-2</v>
      </c>
      <c r="F76" s="21">
        <v>2.7786000000000002E-2</v>
      </c>
      <c r="G76" s="21">
        <v>2.5519E-2</v>
      </c>
      <c r="H76" s="21">
        <v>2.5687000000000001E-2</v>
      </c>
      <c r="I76" s="21">
        <v>3.2668000000000003E-2</v>
      </c>
      <c r="J76" s="21">
        <v>3.4702999999999998E-2</v>
      </c>
      <c r="K76" s="21">
        <v>3.074E-2</v>
      </c>
      <c r="L76" s="21">
        <v>2.6755999999999999E-2</v>
      </c>
      <c r="M76" s="21">
        <v>2.8426E-2</v>
      </c>
      <c r="N76" s="21">
        <v>2.5721999999999998E-2</v>
      </c>
      <c r="O76" s="22">
        <f t="shared" si="8"/>
        <v>0.33716000000000007</v>
      </c>
      <c r="Q76" s="10">
        <v>1018</v>
      </c>
      <c r="R76" s="10" t="s">
        <v>27</v>
      </c>
      <c r="S76" s="28">
        <f t="shared" si="9"/>
        <v>2.4922E-2</v>
      </c>
      <c r="T76" s="28">
        <f>+'[14]2M'!$U$37/10^6</f>
        <v>5.2440000000000001E-2</v>
      </c>
      <c r="U76" s="28">
        <f>+'[14]3M'!$U$37/10^6</f>
        <v>7.9153000000000001E-2</v>
      </c>
      <c r="V76" s="28">
        <f>+'[14]4M'!$U$37/10^6</f>
        <v>0.10693900000000001</v>
      </c>
      <c r="W76" s="28">
        <f>+'[14]5M'!$U$37/10^6</f>
        <v>0.13245799999999999</v>
      </c>
      <c r="X76" s="28">
        <f>+'[14]6M'!$U$37/10^6</f>
        <v>0.15814500000000001</v>
      </c>
      <c r="Y76" s="28">
        <f>+'[14]7M'!$U$37/10^6</f>
        <v>0.19081300000000001</v>
      </c>
      <c r="Z76" s="28">
        <f>+'[14]8M'!$U$37/10^6</f>
        <v>0.22551599999999999</v>
      </c>
      <c r="AA76" s="28">
        <f>+'[14]9M'!$U$37/10^6</f>
        <v>0.25625599999999998</v>
      </c>
      <c r="AB76" s="28">
        <f>+'[14]10M'!$U$37/10^6</f>
        <v>0.28301199999999999</v>
      </c>
      <c r="AC76" s="28">
        <f>+'[14]11M'!$U$37/10^6</f>
        <v>0.31143799999999999</v>
      </c>
      <c r="AD76" s="28">
        <f>+'[14]12M'!$U$37/10^6</f>
        <v>0.33716000000000002</v>
      </c>
    </row>
    <row r="77" spans="1:30" customFormat="1" x14ac:dyDescent="0.2">
      <c r="A77" s="10">
        <v>1019</v>
      </c>
      <c r="B77" s="10" t="s">
        <v>28</v>
      </c>
      <c r="C77" s="21">
        <v>2.2634000000000001E-2</v>
      </c>
      <c r="D77" s="21">
        <v>1.6553999999999999E-2</v>
      </c>
      <c r="E77" s="21">
        <v>1.8169000000000001E-2</v>
      </c>
      <c r="F77" s="21">
        <v>1.3759E-2</v>
      </c>
      <c r="G77" s="21">
        <v>1.0474000000000001E-2</v>
      </c>
      <c r="H77" s="21">
        <v>2.6905999999999999E-2</v>
      </c>
      <c r="I77" s="21">
        <v>2.0825E-2</v>
      </c>
      <c r="J77" s="21">
        <v>1.1743999999999999E-2</v>
      </c>
      <c r="K77" s="21">
        <v>9.6410000000000003E-3</v>
      </c>
      <c r="L77" s="21">
        <v>1.7262E-2</v>
      </c>
      <c r="M77" s="21">
        <v>8.8389999999999996E-3</v>
      </c>
      <c r="N77" s="21">
        <v>1.4811E-2</v>
      </c>
      <c r="O77" s="22">
        <f t="shared" si="8"/>
        <v>0.19161800000000004</v>
      </c>
      <c r="Q77" s="10">
        <v>1019</v>
      </c>
      <c r="R77" s="10" t="s">
        <v>28</v>
      </c>
      <c r="S77" s="28">
        <f t="shared" si="9"/>
        <v>2.2634000000000001E-2</v>
      </c>
      <c r="T77" s="28">
        <f>+'[14]2M'!$V$37/10^6</f>
        <v>3.9188000000000001E-2</v>
      </c>
      <c r="U77" s="28">
        <f>+'[14]3M'!$V$37/10^6</f>
        <v>5.7356999999999998E-2</v>
      </c>
      <c r="V77" s="28">
        <f>+'[14]4M'!$V$37/10^6</f>
        <v>7.1115999999999999E-2</v>
      </c>
      <c r="W77" s="28">
        <f>+'[14]5M'!$V$37/10^6</f>
        <v>8.1589999999999996E-2</v>
      </c>
      <c r="X77" s="28">
        <f>+'[14]6M'!$V$37/10^6</f>
        <v>0.108496</v>
      </c>
      <c r="Y77" s="28">
        <f>+'[14]7M'!$V$37/10^6</f>
        <v>0.12932099999999999</v>
      </c>
      <c r="Z77" s="28">
        <f>+'[14]8M'!$V$37/10^6</f>
        <v>0.141065</v>
      </c>
      <c r="AA77" s="28">
        <f>+'[14]9M'!$V$37/10^6</f>
        <v>0.15070600000000001</v>
      </c>
      <c r="AB77" s="28">
        <f>+'[14]10M'!$V$37/10^6</f>
        <v>0.16796800000000001</v>
      </c>
      <c r="AC77" s="28">
        <f>+'[14]11M'!$V$37/10^6</f>
        <v>0.17680699999999999</v>
      </c>
      <c r="AD77" s="28">
        <f>+'[14]12M'!$V$37/10^6</f>
        <v>0.19161800000000001</v>
      </c>
    </row>
    <row r="78" spans="1:30" customFormat="1" x14ac:dyDescent="0.2">
      <c r="A78" s="10">
        <v>1020</v>
      </c>
      <c r="B78" s="10" t="s">
        <v>29</v>
      </c>
      <c r="C78" s="21">
        <v>0.116859</v>
      </c>
      <c r="D78" s="21">
        <v>0.13305</v>
      </c>
      <c r="E78" s="21">
        <v>0.13336000000000001</v>
      </c>
      <c r="F78" s="21">
        <v>0.14374600000000001</v>
      </c>
      <c r="G78" s="21">
        <v>0.147954</v>
      </c>
      <c r="H78" s="21">
        <v>0.15903900000000001</v>
      </c>
      <c r="I78" s="21">
        <v>0.154394</v>
      </c>
      <c r="J78" s="21">
        <v>0.16769200000000001</v>
      </c>
      <c r="K78" s="21">
        <v>0.14113300000000001</v>
      </c>
      <c r="L78" s="21">
        <v>0.126469</v>
      </c>
      <c r="M78" s="21">
        <v>0.128132</v>
      </c>
      <c r="N78" s="21">
        <v>0.12194000000000001</v>
      </c>
      <c r="O78" s="22">
        <f t="shared" si="8"/>
        <v>1.6737679999999999</v>
      </c>
      <c r="Q78" s="10">
        <v>1020</v>
      </c>
      <c r="R78" s="10" t="s">
        <v>29</v>
      </c>
      <c r="S78" s="28">
        <f t="shared" si="9"/>
        <v>0.116859</v>
      </c>
      <c r="T78" s="28">
        <f>+'[14]2M'!$W$37/10^6</f>
        <v>0.24990899999999999</v>
      </c>
      <c r="U78" s="28">
        <f>+'[14]3M'!$W$37/10^6</f>
        <v>0.38326900000000003</v>
      </c>
      <c r="V78" s="28">
        <f>+'[14]4M'!$W$37/10^6</f>
        <v>0.52701500000000001</v>
      </c>
      <c r="W78" s="28">
        <f>+'[14]5M'!$W$37/10^6</f>
        <v>0.67496900000000004</v>
      </c>
      <c r="X78" s="28">
        <f>+'[14]6M'!$W$37/10^6</f>
        <v>0.83400799999999997</v>
      </c>
      <c r="Y78" s="28">
        <f>+'[14]7M'!$W$37/10^6</f>
        <v>0.988402</v>
      </c>
      <c r="Z78" s="28">
        <f>+'[14]8M'!$W$37/10^6</f>
        <v>1.156094</v>
      </c>
      <c r="AA78" s="28">
        <f>+'[14]9M'!$W$37/10^6</f>
        <v>1.2972269999999999</v>
      </c>
      <c r="AB78" s="28">
        <f>+'[14]10M'!$W$37/10^6</f>
        <v>1.4236960000000001</v>
      </c>
      <c r="AC78" s="28">
        <f>+'[14]11M'!$W$37/10^6</f>
        <v>1.551828</v>
      </c>
      <c r="AD78" s="28">
        <f>+'[14]12M'!$W$37/10^6</f>
        <v>1.6737679999999999</v>
      </c>
    </row>
    <row r="79" spans="1:30" customFormat="1" x14ac:dyDescent="0.2">
      <c r="A79" s="10">
        <v>1021</v>
      </c>
      <c r="B79" s="10" t="s">
        <v>30</v>
      </c>
      <c r="C79" s="21">
        <v>3.4126380000000005E-2</v>
      </c>
      <c r="D79" s="21">
        <v>4.1267470000000001E-2</v>
      </c>
      <c r="E79" s="21">
        <v>3.9945119999999994E-2</v>
      </c>
      <c r="F79" s="21">
        <v>4.5955469999999998E-2</v>
      </c>
      <c r="G79" s="21">
        <v>4.3531600000000004E-2</v>
      </c>
      <c r="H79" s="21">
        <v>4.5084679999999995E-2</v>
      </c>
      <c r="I79" s="21">
        <v>4.5074760000000012E-2</v>
      </c>
      <c r="J79" s="21">
        <v>3.1148960000000021E-2</v>
      </c>
      <c r="K79" s="21">
        <v>4.2008690000000001E-2</v>
      </c>
      <c r="L79" s="21">
        <v>4.9034500000000002E-2</v>
      </c>
      <c r="M79" s="21">
        <v>4.6685850000000008E-2</v>
      </c>
      <c r="N79" s="21">
        <v>5.2527029999999995E-2</v>
      </c>
      <c r="O79" s="22">
        <f t="shared" si="8"/>
        <v>0.51639051000000002</v>
      </c>
      <c r="Q79" s="10">
        <v>1021</v>
      </c>
      <c r="R79" s="10" t="s">
        <v>30</v>
      </c>
      <c r="S79" s="28">
        <f t="shared" si="9"/>
        <v>3.4126380000000005E-2</v>
      </c>
      <c r="T79" s="28">
        <f>+'[14]2M'!$X$37/10^6</f>
        <v>7.5393849999999971E-2</v>
      </c>
      <c r="U79" s="28">
        <f>+'[14]3M'!$X$37/10^6</f>
        <v>0.11533896999999997</v>
      </c>
      <c r="V79" s="28">
        <f>+'[14]4M'!$X$37/10^6</f>
        <v>0.16129443999999996</v>
      </c>
      <c r="W79" s="28">
        <f>+'[14]5M'!$X$37/10^6</f>
        <v>0.20482603999999993</v>
      </c>
      <c r="X79" s="28">
        <f>+'[14]6M'!$X$37/10^6</f>
        <v>0.24991071999999998</v>
      </c>
      <c r="Y79" s="28">
        <f>+'[14]7M'!$X$37/10^6</f>
        <v>0.29498547999999997</v>
      </c>
      <c r="Z79" s="28">
        <f>+'[14]8M'!$X$37/10^6</f>
        <v>0.32613443999999997</v>
      </c>
      <c r="AA79" s="28">
        <f>+'[14]9M'!$X$37/10^6</f>
        <v>0.36814312999999987</v>
      </c>
      <c r="AB79" s="28">
        <f>+'[14]10M'!$X$37/10^6</f>
        <v>0.41717762999999991</v>
      </c>
      <c r="AC79" s="28">
        <f>+'[14]11M'!$X$37/10^6</f>
        <v>0.46386347999999999</v>
      </c>
      <c r="AD79" s="28">
        <f>+'[14]12M'!$X$37/10^6</f>
        <v>0.51639051000000002</v>
      </c>
    </row>
    <row r="80" spans="1:30" customFormat="1" x14ac:dyDescent="0.2">
      <c r="A80" s="10">
        <v>1022</v>
      </c>
      <c r="B80" s="10" t="s">
        <v>31</v>
      </c>
      <c r="C80" s="21">
        <v>0.132962</v>
      </c>
      <c r="D80" s="21">
        <v>0.114541</v>
      </c>
      <c r="E80" s="21">
        <v>0.17424600000000001</v>
      </c>
      <c r="F80" s="21">
        <v>0.16175</v>
      </c>
      <c r="G80" s="21">
        <v>0.14405499999999999</v>
      </c>
      <c r="H80" s="21">
        <v>0.23242499999999999</v>
      </c>
      <c r="I80" s="21">
        <v>0.155973</v>
      </c>
      <c r="J80" s="21">
        <v>0.19633300000000001</v>
      </c>
      <c r="K80" s="21">
        <v>0.132494</v>
      </c>
      <c r="L80" s="21">
        <v>0.19151899999999999</v>
      </c>
      <c r="M80" s="21">
        <v>0.12726000000000001</v>
      </c>
      <c r="N80" s="21">
        <v>0.16807800000000001</v>
      </c>
      <c r="O80" s="22">
        <f t="shared" si="8"/>
        <v>1.9316359999999999</v>
      </c>
      <c r="Q80" s="10">
        <v>1022</v>
      </c>
      <c r="R80" s="10" t="s">
        <v>31</v>
      </c>
      <c r="S80" s="28">
        <f t="shared" si="9"/>
        <v>0.132962</v>
      </c>
      <c r="T80" s="28">
        <f>+'[14]2M'!$Y$37/10^6</f>
        <v>0.247503</v>
      </c>
      <c r="U80" s="28">
        <f>+'[14]3M'!$Y$37/10^6</f>
        <v>0.42174899999999999</v>
      </c>
      <c r="V80" s="28">
        <f>+'[14]4M'!$Y$37/10^6</f>
        <v>0.58349899999999999</v>
      </c>
      <c r="W80" s="28">
        <f>+'[14]5M'!$Y$37/10^6</f>
        <v>0.72755400000000003</v>
      </c>
      <c r="X80" s="28">
        <f>+'[14]6M'!$Y$37/10^6</f>
        <v>0.95997900000000003</v>
      </c>
      <c r="Y80" s="28">
        <f>+'[14]7M'!$Y$37/10^6</f>
        <v>1.1159520000000001</v>
      </c>
      <c r="Z80" s="28">
        <f>+'[14]8M'!$Y$37/10^6</f>
        <v>1.3122849999999999</v>
      </c>
      <c r="AA80" s="28">
        <f>+'[14]9M'!$Y$37/10^6</f>
        <v>1.444779</v>
      </c>
      <c r="AB80" s="28">
        <f>+'[14]10M'!$Y$37/10^6</f>
        <v>1.636298</v>
      </c>
      <c r="AC80" s="28">
        <f>+'[14]11M'!$Y$37/10^6</f>
        <v>1.763558</v>
      </c>
      <c r="AD80" s="28">
        <f>+'[14]12M'!$Y$37/10^6</f>
        <v>1.9316359999999999</v>
      </c>
    </row>
    <row r="81" spans="1:31" customFormat="1" x14ac:dyDescent="0.2">
      <c r="A81" s="10">
        <v>1023</v>
      </c>
      <c r="B81" s="10" t="s">
        <v>32</v>
      </c>
      <c r="C81" s="21">
        <v>2.8864000000000001E-2</v>
      </c>
      <c r="D81" s="21">
        <v>2.1007000000000001E-2</v>
      </c>
      <c r="E81" s="21">
        <v>2.4936E-2</v>
      </c>
      <c r="F81" s="21">
        <v>2.8878999999999998E-2</v>
      </c>
      <c r="G81" s="21">
        <v>2.6893E-2</v>
      </c>
      <c r="H81" s="21">
        <v>3.8191000000000003E-2</v>
      </c>
      <c r="I81" s="21">
        <v>3.2316999999999999E-2</v>
      </c>
      <c r="J81" s="21">
        <v>3.3249000000000001E-2</v>
      </c>
      <c r="K81" s="21">
        <v>2.7095000000000001E-2</v>
      </c>
      <c r="L81" s="21">
        <v>2.4084000000000001E-2</v>
      </c>
      <c r="M81" s="21">
        <v>2.6508E-2</v>
      </c>
      <c r="N81" s="21">
        <v>2.3904999999999999E-2</v>
      </c>
      <c r="O81" s="22">
        <f t="shared" si="8"/>
        <v>0.335928</v>
      </c>
      <c r="Q81" s="10">
        <v>1023</v>
      </c>
      <c r="R81" s="10" t="s">
        <v>32</v>
      </c>
      <c r="S81" s="28">
        <f t="shared" si="9"/>
        <v>2.8864000000000001E-2</v>
      </c>
      <c r="T81" s="28">
        <f>+'[14]2M'!$Z$37/10^6</f>
        <v>4.9870999999999999E-2</v>
      </c>
      <c r="U81" s="28">
        <f>+'[14]3M'!$Z$37/10^6</f>
        <v>7.4806999999999998E-2</v>
      </c>
      <c r="V81" s="28">
        <f>+'[14]4M'!$Z$37/10^6</f>
        <v>0.103686</v>
      </c>
      <c r="W81" s="28">
        <f>+'[14]5M'!$Z$37/10^6</f>
        <v>0.130579</v>
      </c>
      <c r="X81" s="28">
        <f>+'[14]6M'!$Z$37/10^6</f>
        <v>0.16877</v>
      </c>
      <c r="Y81" s="28">
        <f>+'[14]7M'!$Z$37/10^6</f>
        <v>0.20108699999999999</v>
      </c>
      <c r="Z81" s="28">
        <f>+'[14]8M'!$Z$37/10^6</f>
        <v>0.23433599999999999</v>
      </c>
      <c r="AA81" s="28">
        <f>+'[14]9M'!$Z$37/10^6</f>
        <v>0.26143100000000002</v>
      </c>
      <c r="AB81" s="28">
        <f>+'[14]10M'!$Z$37/10^6</f>
        <v>0.28551500000000002</v>
      </c>
      <c r="AC81" s="28">
        <f>+'[14]11M'!$Z$37/10^6</f>
        <v>0.31202299999999999</v>
      </c>
      <c r="AD81" s="28">
        <f>+'[14]12M'!$Z$37/10^6</f>
        <v>0.335928</v>
      </c>
    </row>
    <row r="82" spans="1:31" customFormat="1" x14ac:dyDescent="0.2">
      <c r="A82" s="10">
        <v>1024</v>
      </c>
      <c r="B82" s="10" t="s">
        <v>33</v>
      </c>
      <c r="C82" s="21">
        <v>0.28907300000000002</v>
      </c>
      <c r="D82" s="21">
        <v>0.24620600000000001</v>
      </c>
      <c r="E82" s="21">
        <v>0.23632300000000001</v>
      </c>
      <c r="F82" s="21">
        <v>0.20760000000000001</v>
      </c>
      <c r="G82" s="21">
        <v>0.17231083999999997</v>
      </c>
      <c r="H82" s="21">
        <v>0.31089600000000001</v>
      </c>
      <c r="I82" s="21">
        <v>0.21481700000000001</v>
      </c>
      <c r="J82" s="21">
        <v>0.26342599999999999</v>
      </c>
      <c r="K82" s="21">
        <v>0.16248899999999999</v>
      </c>
      <c r="L82" s="21">
        <v>0.201241</v>
      </c>
      <c r="M82" s="21">
        <v>0.1805715</v>
      </c>
      <c r="N82" s="21">
        <v>0.19903399999999999</v>
      </c>
      <c r="O82" s="22">
        <f t="shared" si="8"/>
        <v>2.6839873400000003</v>
      </c>
      <c r="Q82" s="10">
        <v>1024</v>
      </c>
      <c r="R82" s="10" t="s">
        <v>33</v>
      </c>
      <c r="S82" s="28">
        <f t="shared" si="9"/>
        <v>0.28907300000000002</v>
      </c>
      <c r="T82" s="28">
        <f>+'[14]2M'!$AA$37/10^6</f>
        <v>0.53527899999999995</v>
      </c>
      <c r="U82" s="28">
        <f>+'[14]3M'!$AA$37/10^6</f>
        <v>0.77160200000000001</v>
      </c>
      <c r="V82" s="28">
        <f>+'[14]4M'!$AA$37/10^6</f>
        <v>0.97920200000000002</v>
      </c>
      <c r="W82" s="28">
        <f>+'[14]5M'!$AA$37/10^6</f>
        <v>1.1515128399999999</v>
      </c>
      <c r="X82" s="28">
        <f>+'[14]6M'!$AA$37/10^6</f>
        <v>1.4624088399999999</v>
      </c>
      <c r="Y82" s="28">
        <f>+'[14]7M'!$AA$37/10^6</f>
        <v>1.6772258399999997</v>
      </c>
      <c r="Z82" s="28">
        <f>+'[14]8M'!$AA$37/10^6</f>
        <v>1.9406518399999999</v>
      </c>
      <c r="AA82" s="28">
        <f>+'[14]9M'!$AA$37/10^6</f>
        <v>2.10314084</v>
      </c>
      <c r="AB82" s="28">
        <f>+'[14]10M'!$AA$37/10^6</f>
        <v>2.30438184</v>
      </c>
      <c r="AC82" s="28">
        <f>+'[14]11M'!$AA$37/10^6</f>
        <v>2.4849533399999997</v>
      </c>
      <c r="AD82" s="28">
        <f>+'[14]12M'!$AA$37/10^6</f>
        <v>2.6839873399999998</v>
      </c>
    </row>
    <row r="83" spans="1:31" customFormat="1" x14ac:dyDescent="0.2">
      <c r="A83" s="10">
        <v>1025</v>
      </c>
      <c r="B83" s="10" t="s">
        <v>34</v>
      </c>
      <c r="C83" s="21">
        <v>3.1662999999999997E-2</v>
      </c>
      <c r="D83" s="21">
        <v>2.7356999999999999E-2</v>
      </c>
      <c r="E83" s="21">
        <v>3.4215000000000002E-2</v>
      </c>
      <c r="F83" s="21">
        <v>3.1960000000000002E-2</v>
      </c>
      <c r="G83" s="21">
        <v>2.9388999999999998E-2</v>
      </c>
      <c r="H83" s="21">
        <v>3.7773000000000001E-2</v>
      </c>
      <c r="I83" s="21">
        <v>4.2964000000000002E-2</v>
      </c>
      <c r="J83" s="21">
        <v>3.8071000000000001E-2</v>
      </c>
      <c r="K83" s="21">
        <v>2.7387999999999999E-2</v>
      </c>
      <c r="L83" s="21">
        <v>3.6126999999999999E-2</v>
      </c>
      <c r="M83" s="21">
        <v>2.0459000000000001E-2</v>
      </c>
      <c r="N83" s="21">
        <v>2.2599999999999999E-2</v>
      </c>
      <c r="O83" s="22">
        <f t="shared" si="8"/>
        <v>0.37996600000000008</v>
      </c>
      <c r="Q83" s="10">
        <v>1025</v>
      </c>
      <c r="R83" s="10" t="s">
        <v>34</v>
      </c>
      <c r="S83" s="28">
        <f t="shared" si="9"/>
        <v>3.1662999999999997E-2</v>
      </c>
      <c r="T83" s="28">
        <f>+'[14]2M'!$AB$37/10^6</f>
        <v>5.9020000000000003E-2</v>
      </c>
      <c r="U83" s="28">
        <f>+'[14]3M'!$AB$37/10^6</f>
        <v>9.3234999999999998E-2</v>
      </c>
      <c r="V83" s="28">
        <f>+'[14]4M'!$AB$37/10^6</f>
        <v>0.125195</v>
      </c>
      <c r="W83" s="28">
        <f>+'[14]5M'!$AB$37/10^6</f>
        <v>0.154584</v>
      </c>
      <c r="X83" s="28">
        <f>+'[14]6M'!$AB$37/10^6</f>
        <v>0.192357</v>
      </c>
      <c r="Y83" s="28">
        <f>+'[14]7M'!$AB$37/10^6</f>
        <v>0.235321</v>
      </c>
      <c r="Z83" s="28">
        <f>+'[14]8M'!$AB$37/10^6</f>
        <v>0.27339200000000002</v>
      </c>
      <c r="AA83" s="28">
        <f>+'[14]9M'!$AB$37/10^6</f>
        <v>0.30077999999999999</v>
      </c>
      <c r="AB83" s="28">
        <f>+'[14]10M'!$AB$37/10^6</f>
        <v>0.33690700000000001</v>
      </c>
      <c r="AC83" s="28">
        <f>+'[14]11M'!$AB$37/10^6</f>
        <v>0.35736600000000002</v>
      </c>
      <c r="AD83" s="28">
        <f>+'[14]12M'!$AB$37/10^6</f>
        <v>0.37996600000000003</v>
      </c>
    </row>
    <row r="84" spans="1:31" customFormat="1" x14ac:dyDescent="0.2">
      <c r="A84" s="10">
        <v>1026</v>
      </c>
      <c r="B84" s="10" t="s">
        <v>35</v>
      </c>
      <c r="C84" s="21">
        <v>9.8813800000000004E-3</v>
      </c>
      <c r="D84" s="21">
        <v>7.4806499999999993E-3</v>
      </c>
      <c r="E84" s="21">
        <v>8.0585799999999992E-3</v>
      </c>
      <c r="F84" s="21">
        <v>5.8870500000000004E-3</v>
      </c>
      <c r="G84" s="21">
        <v>4.8150299999999997E-3</v>
      </c>
      <c r="H84" s="21">
        <v>1.1740260000000001E-2</v>
      </c>
      <c r="I84" s="21">
        <v>8.9894799999999993E-3</v>
      </c>
      <c r="J84" s="21">
        <v>7.4779899999999995E-3</v>
      </c>
      <c r="K84" s="21">
        <v>3.4621500000000002E-3</v>
      </c>
      <c r="L84" s="21">
        <v>9.32266E-3</v>
      </c>
      <c r="M84" s="21">
        <v>7.4911300000000004E-3</v>
      </c>
      <c r="N84" s="21">
        <v>7.8525000000000001E-3</v>
      </c>
      <c r="O84" s="22">
        <f t="shared" si="8"/>
        <v>9.245885999999999E-2</v>
      </c>
      <c r="Q84" s="10">
        <v>1026</v>
      </c>
      <c r="R84" s="10" t="s">
        <v>35</v>
      </c>
      <c r="S84" s="28">
        <f t="shared" si="9"/>
        <v>9.8813800000000004E-3</v>
      </c>
      <c r="T84" s="28">
        <f>+'[14]2M'!$AC$37/10^6</f>
        <v>1.7362030000000001E-2</v>
      </c>
      <c r="U84" s="28">
        <f>+'[14]3M'!$AC$37/10^6</f>
        <v>2.542061E-2</v>
      </c>
      <c r="V84" s="28">
        <f>+'[14]4M'!$AC$37/10^6</f>
        <v>3.1307660000000001E-2</v>
      </c>
      <c r="W84" s="28">
        <f>+'[14]5M'!$AC$37/10^6</f>
        <v>3.6122689999999999E-2</v>
      </c>
      <c r="X84" s="28">
        <f>+'[14]6M'!$AC$37/10^6</f>
        <v>4.7862949999999994E-2</v>
      </c>
      <c r="Y84" s="28">
        <f>+'[14]7M'!$AC$37/10^6</f>
        <v>5.6852430000000002E-2</v>
      </c>
      <c r="Z84" s="28">
        <f>+'[14]8M'!$AC$37/10^6</f>
        <v>6.4330419999999999E-2</v>
      </c>
      <c r="AA84" s="28">
        <f>+'[14]9M'!$AC$37/10^6</f>
        <v>6.779257000000001E-2</v>
      </c>
      <c r="AB84" s="28">
        <f>+'[14]10M'!$AC$37/10^6</f>
        <v>7.7115229999999993E-2</v>
      </c>
      <c r="AC84" s="28">
        <f>+'[14]11M'!$AC$37/10^6</f>
        <v>8.4606360000000005E-2</v>
      </c>
      <c r="AD84" s="28">
        <f>+'[14]12M'!$AC$37/10^6</f>
        <v>9.2458860000000004E-2</v>
      </c>
    </row>
    <row r="85" spans="1:31" customFormat="1" x14ac:dyDescent="0.2">
      <c r="A85" s="10">
        <v>1027</v>
      </c>
      <c r="B85" s="10" t="s">
        <v>36</v>
      </c>
      <c r="C85" s="21">
        <v>1.2520999999999999E-2</v>
      </c>
      <c r="D85" s="21">
        <v>1.4406E-2</v>
      </c>
      <c r="E85" s="21">
        <v>1.2848E-2</v>
      </c>
      <c r="F85" s="21">
        <v>1.3901999999999999E-2</v>
      </c>
      <c r="G85" s="21">
        <v>1.4187E-2</v>
      </c>
      <c r="H85" s="21">
        <v>1.4152E-2</v>
      </c>
      <c r="I85" s="21">
        <v>1.8371999999999999E-2</v>
      </c>
      <c r="J85" s="21">
        <v>1.8541999999999999E-2</v>
      </c>
      <c r="K85" s="21">
        <v>1.9182000000000001E-2</v>
      </c>
      <c r="L85" s="21">
        <v>1.3594999999999999E-2</v>
      </c>
      <c r="M85" s="21">
        <v>1.9209E-2</v>
      </c>
      <c r="N85" s="21">
        <v>1.7395000000000001E-2</v>
      </c>
      <c r="O85" s="22">
        <f t="shared" si="8"/>
        <v>0.18831099999999998</v>
      </c>
      <c r="Q85" s="10">
        <v>1027</v>
      </c>
      <c r="R85" s="10" t="s">
        <v>36</v>
      </c>
      <c r="S85" s="28">
        <f t="shared" si="9"/>
        <v>1.2520999999999999E-2</v>
      </c>
      <c r="T85" s="28">
        <f>+'[14]2M'!$AD$37/10^6</f>
        <v>2.6927E-2</v>
      </c>
      <c r="U85" s="28">
        <f>+'[14]3M'!$AD$37/10^6</f>
        <v>3.9774999999999998E-2</v>
      </c>
      <c r="V85" s="28">
        <f>+'[14]4M'!$AD$37/10^6</f>
        <v>5.3677000000000002E-2</v>
      </c>
      <c r="W85" s="28">
        <f>+'[14]5M'!$AD$37/10^6</f>
        <v>6.7863999999999994E-2</v>
      </c>
      <c r="X85" s="28">
        <f>+'[14]6M'!$AD$37/10^6</f>
        <v>8.2016000000000006E-2</v>
      </c>
      <c r="Y85" s="28">
        <f>+'[14]7M'!$AD$37/10^6</f>
        <v>0.10038800000000001</v>
      </c>
      <c r="Z85" s="28">
        <f>+'[14]8M'!$AD$37/10^6</f>
        <v>0.11892999999999999</v>
      </c>
      <c r="AA85" s="28">
        <f>+'[14]9M'!$AD$37/10^6</f>
        <v>0.13811200000000001</v>
      </c>
      <c r="AB85" s="28">
        <f>+'[14]10M'!$AD$37/10^6</f>
        <v>0.15170700000000001</v>
      </c>
      <c r="AC85" s="28">
        <f>+'[14]11M'!$AD$37/10^6</f>
        <v>0.17091600000000001</v>
      </c>
      <c r="AD85" s="28">
        <f>+'[14]12M'!$AD$37/10^6</f>
        <v>0.18831100000000001</v>
      </c>
    </row>
    <row r="86" spans="1:31" customFormat="1" x14ac:dyDescent="0.2">
      <c r="A86" s="10">
        <v>1028</v>
      </c>
      <c r="B86" s="10" t="s">
        <v>37</v>
      </c>
      <c r="C86" s="21">
        <v>0.10465807999999996</v>
      </c>
      <c r="D86" s="21">
        <v>0.12655357</v>
      </c>
      <c r="E86" s="21">
        <v>0.12791731000000006</v>
      </c>
      <c r="F86" s="21">
        <v>0.10735009000000002</v>
      </c>
      <c r="G86" s="21">
        <v>0.106506</v>
      </c>
      <c r="H86" s="21">
        <v>0.17116000000000001</v>
      </c>
      <c r="I86" s="21">
        <v>0.14158799999999999</v>
      </c>
      <c r="J86" s="21">
        <v>0.1411</v>
      </c>
      <c r="K86" s="21">
        <v>9.0240000000000001E-2</v>
      </c>
      <c r="L86" s="21">
        <v>0.132102</v>
      </c>
      <c r="M86" s="21">
        <v>0.13378499999999999</v>
      </c>
      <c r="N86" s="21">
        <v>0.122043</v>
      </c>
      <c r="O86" s="22">
        <f t="shared" si="8"/>
        <v>1.50500305</v>
      </c>
      <c r="Q86" s="10">
        <v>1028</v>
      </c>
      <c r="R86" s="10" t="s">
        <v>37</v>
      </c>
      <c r="S86" s="28">
        <f t="shared" si="9"/>
        <v>0.10465807999999996</v>
      </c>
      <c r="T86" s="28">
        <f>+'[14]2M'!$AE$37/10^6</f>
        <v>0.23121164999999991</v>
      </c>
      <c r="U86" s="28">
        <f>+'[14]3M'!$AE$37/10^6</f>
        <v>0.35912895999999994</v>
      </c>
      <c r="V86" s="28">
        <f>+'[14]4M'!$AE$37/10^6</f>
        <v>0.46647905000000006</v>
      </c>
      <c r="W86" s="28">
        <f>+'[14]5M'!$AE$37/10^6</f>
        <v>0.57298504999999977</v>
      </c>
      <c r="X86" s="28">
        <f>+'[14]6M'!$AE$37/10^6</f>
        <v>0.74414504999999986</v>
      </c>
      <c r="Y86" s="28">
        <f>+'[14]7M'!$AE$37/10^6</f>
        <v>0.8857330499999998</v>
      </c>
      <c r="Z86" s="28">
        <f>+'[14]8M'!$AE$37/10^6</f>
        <v>1.0268330499999998</v>
      </c>
      <c r="AA86" s="28">
        <f>+'[14]9M'!$AE$37/10^6</f>
        <v>1.1170730499999999</v>
      </c>
      <c r="AB86" s="28">
        <f>+'[14]10M'!$AE$37/10^6</f>
        <v>1.2491750499999998</v>
      </c>
      <c r="AC86" s="28">
        <f>+'[14]11M'!$AE$37/10^6</f>
        <v>1.3829600499999999</v>
      </c>
      <c r="AD86" s="28">
        <f>+'[14]12M'!$AE$37/10^6</f>
        <v>1.5050030499999998</v>
      </c>
    </row>
    <row r="87" spans="1:31" customFormat="1" x14ac:dyDescent="0.2">
      <c r="A87" s="10">
        <v>1029</v>
      </c>
      <c r="B87" s="10" t="s">
        <v>38</v>
      </c>
      <c r="C87" s="21">
        <v>1.6092330000000002E-2</v>
      </c>
      <c r="D87" s="21">
        <v>9.885449999999997E-3</v>
      </c>
      <c r="E87" s="21">
        <v>1.3022000000000001E-2</v>
      </c>
      <c r="F87" s="21">
        <v>1.4829449999999997E-2</v>
      </c>
      <c r="G87" s="21">
        <v>1.5452830000000002E-2</v>
      </c>
      <c r="H87" s="21">
        <v>2.3233949999999996E-2</v>
      </c>
      <c r="I87" s="21">
        <v>2.0285089999999995E-2</v>
      </c>
      <c r="J87" s="21">
        <v>1.3055190000000003E-2</v>
      </c>
      <c r="K87" s="21">
        <v>8.234919999999998E-3</v>
      </c>
      <c r="L87" s="21">
        <v>1.5701449999999999E-2</v>
      </c>
      <c r="M87" s="21">
        <v>5.4679999999999998E-3</v>
      </c>
      <c r="N87" s="21">
        <v>1.3922E-2</v>
      </c>
      <c r="O87" s="22">
        <f t="shared" si="8"/>
        <v>0.16918265999999998</v>
      </c>
      <c r="Q87" s="10">
        <v>1029</v>
      </c>
      <c r="R87" s="10" t="s">
        <v>38</v>
      </c>
      <c r="S87" s="28">
        <f t="shared" si="9"/>
        <v>1.6092330000000002E-2</v>
      </c>
      <c r="T87" s="28">
        <f>+'[14]2M'!$AF$37/10^6</f>
        <v>2.5977779999999999E-2</v>
      </c>
      <c r="U87" s="28">
        <f>+'[14]3M'!$AF$37/10^6</f>
        <v>3.8999779999999998E-2</v>
      </c>
      <c r="V87" s="28">
        <f>+'[14]4M'!$AF$37/10^6</f>
        <v>5.3829229999999978E-2</v>
      </c>
      <c r="W87" s="28">
        <f>+'[14]5M'!$AF$37/10^6</f>
        <v>6.9282059999999993E-2</v>
      </c>
      <c r="X87" s="28">
        <f>+'[14]6M'!$AF$37/10^6</f>
        <v>9.251601000000001E-2</v>
      </c>
      <c r="Y87" s="28">
        <f>+'[14]7M'!$AF$37/10^6</f>
        <v>0.11280109999999997</v>
      </c>
      <c r="Z87" s="28">
        <f>+'[14]8M'!$AF$37/10^6</f>
        <v>0.12585629000000004</v>
      </c>
      <c r="AA87" s="28">
        <f>+'[14]9M'!$AF$37/10^6</f>
        <v>0.13409121000000007</v>
      </c>
      <c r="AB87" s="28">
        <f>+'[14]10M'!$AF$37/10^6</f>
        <v>0.14979266000000002</v>
      </c>
      <c r="AC87" s="28">
        <f>+'[14]11M'!$AF$37/10^6</f>
        <v>0.15526066000000002</v>
      </c>
      <c r="AD87" s="28">
        <f>+'[14]12M'!$AF$37/10^6</f>
        <v>0.16918266000000004</v>
      </c>
    </row>
    <row r="88" spans="1:31" customFormat="1" x14ac:dyDescent="0.2">
      <c r="A88" s="15">
        <v>1030</v>
      </c>
      <c r="B88" s="15" t="s">
        <v>18</v>
      </c>
      <c r="C88" s="23">
        <v>1.7586000000000001E-2</v>
      </c>
      <c r="D88" s="23">
        <v>1.7266E-2</v>
      </c>
      <c r="E88" s="23">
        <v>1.9640000000000001E-2</v>
      </c>
      <c r="F88" s="23">
        <v>1.9501000000000001E-2</v>
      </c>
      <c r="G88" s="23">
        <v>1.6407999999999999E-2</v>
      </c>
      <c r="H88" s="23">
        <v>1.9592999999999999E-2</v>
      </c>
      <c r="I88" s="23">
        <v>1.8422999999999998E-2</v>
      </c>
      <c r="J88" s="23">
        <v>2.1479999999999999E-2</v>
      </c>
      <c r="K88" s="23">
        <v>2.0521999999999999E-2</v>
      </c>
      <c r="L88" s="23">
        <v>1.8415999999999998E-2</v>
      </c>
      <c r="M88" s="23">
        <v>1.9806000000000001E-2</v>
      </c>
      <c r="N88" s="23">
        <v>1.8447000000000002E-2</v>
      </c>
      <c r="O88" s="24">
        <f t="shared" si="8"/>
        <v>0.22708799999999996</v>
      </c>
      <c r="Q88" s="15">
        <v>1030</v>
      </c>
      <c r="R88" s="15" t="s">
        <v>18</v>
      </c>
      <c r="S88" s="30">
        <f t="shared" si="9"/>
        <v>1.7586000000000001E-2</v>
      </c>
      <c r="T88" s="30">
        <f>+'[14]2M'!$AG$37/10^6</f>
        <v>3.4852000000000001E-2</v>
      </c>
      <c r="U88" s="30">
        <f>+'[14]3M'!$AG$37/10^6</f>
        <v>5.4491999999999999E-2</v>
      </c>
      <c r="V88" s="30">
        <f>+'[14]4M'!$AG$37/10^6</f>
        <v>7.3993000000000003E-2</v>
      </c>
      <c r="W88" s="30">
        <f>+'[14]5M'!$AG$37/10^6</f>
        <v>9.0400999999999995E-2</v>
      </c>
      <c r="X88" s="30">
        <f>+'[14]6M'!$AG$37/10^6</f>
        <v>0.10999399999999999</v>
      </c>
      <c r="Y88" s="30">
        <f>+'[14]7M'!$AG$37/10^6</f>
        <v>0.128417</v>
      </c>
      <c r="Z88" s="30">
        <f>+'[14]8M'!$AG$37/10^6</f>
        <v>0.149897</v>
      </c>
      <c r="AA88" s="30">
        <f>+'[14]9M'!$AG$37/10^6</f>
        <v>0.17041899999999999</v>
      </c>
      <c r="AB88" s="30">
        <f>+'[14]10M'!$AG$37/10^6</f>
        <v>0.188835</v>
      </c>
      <c r="AC88" s="30">
        <f>+'[14]11M'!$AG$37/10^6</f>
        <v>0.20864099999999999</v>
      </c>
      <c r="AD88" s="30">
        <f>+'[14]12M'!$AG$37/10^6</f>
        <v>0.22708800000000001</v>
      </c>
    </row>
    <row r="89" spans="1:31" customFormat="1" x14ac:dyDescent="0.2">
      <c r="A89" s="4">
        <v>10300</v>
      </c>
      <c r="B89" s="4" t="s">
        <v>142</v>
      </c>
      <c r="C89" s="18">
        <f t="shared" ref="C89:N89" si="10">SUM(C62:C88)</f>
        <v>2.7790232600000007</v>
      </c>
      <c r="D89" s="18">
        <f t="shared" si="10"/>
        <v>2.71596927</v>
      </c>
      <c r="E89" s="18">
        <f t="shared" si="10"/>
        <v>3.0215095600000001</v>
      </c>
      <c r="F89" s="18">
        <f t="shared" si="10"/>
        <v>2.8686083100000004</v>
      </c>
      <c r="G89" s="18">
        <f t="shared" si="10"/>
        <v>2.4526509600000002</v>
      </c>
      <c r="H89" s="18">
        <f t="shared" si="10"/>
        <v>3.6877840600000003</v>
      </c>
      <c r="I89" s="18">
        <f t="shared" si="10"/>
        <v>2.9347601299999995</v>
      </c>
      <c r="J89" s="18">
        <f t="shared" si="10"/>
        <v>2.7332098100000004</v>
      </c>
      <c r="K89" s="18">
        <f t="shared" si="10"/>
        <v>2.4801339900000001</v>
      </c>
      <c r="L89" s="18">
        <f t="shared" si="10"/>
        <v>3.0924807600000004</v>
      </c>
      <c r="M89" s="18">
        <f t="shared" si="10"/>
        <v>2.5902274299999997</v>
      </c>
      <c r="N89" s="18">
        <f t="shared" si="10"/>
        <v>2.7257797400000001</v>
      </c>
      <c r="O89" s="18">
        <f t="shared" si="8"/>
        <v>34.082137279999998</v>
      </c>
      <c r="Q89" s="4">
        <v>10300</v>
      </c>
      <c r="R89" s="4" t="s">
        <v>142</v>
      </c>
      <c r="S89" s="18">
        <f>SUM(S62:S88)</f>
        <v>2.7790232600000007</v>
      </c>
      <c r="T89" s="18">
        <f>SUM(T62:T88)</f>
        <v>5.4949925300000002</v>
      </c>
      <c r="U89" s="18">
        <f>SUM(U62:U88)</f>
        <v>8.5165020899999977</v>
      </c>
      <c r="V89" s="18">
        <f t="shared" ref="V89:AC89" si="11">SUM(V62:V88)</f>
        <v>11.385110400000004</v>
      </c>
      <c r="W89" s="18">
        <f t="shared" si="11"/>
        <v>13.837761360000002</v>
      </c>
      <c r="X89" s="18">
        <f t="shared" si="11"/>
        <v>17.525545420000004</v>
      </c>
      <c r="Y89" s="18">
        <f t="shared" si="11"/>
        <v>20.460305549999994</v>
      </c>
      <c r="Z89" s="18">
        <f t="shared" si="11"/>
        <v>23.193515360000006</v>
      </c>
      <c r="AA89" s="18">
        <f t="shared" si="11"/>
        <v>25.673649350000009</v>
      </c>
      <c r="AB89" s="18">
        <f t="shared" si="11"/>
        <v>28.766130110000006</v>
      </c>
      <c r="AC89" s="18">
        <f t="shared" si="11"/>
        <v>31.356357540000005</v>
      </c>
      <c r="AD89" s="18">
        <f>SUM(AD62:AD88)</f>
        <v>34.082137280000012</v>
      </c>
    </row>
    <row r="90" spans="1:31" customFormat="1" x14ac:dyDescent="0.2">
      <c r="A90" s="32"/>
      <c r="B90" s="32" t="s">
        <v>144</v>
      </c>
      <c r="O90" s="32"/>
      <c r="R90" t="s">
        <v>73</v>
      </c>
    </row>
    <row r="91" spans="1:31" customFormat="1" x14ac:dyDescent="0.2">
      <c r="A91" s="3" t="s">
        <v>52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55</v>
      </c>
      <c r="Q91" s="3" t="s">
        <v>52</v>
      </c>
      <c r="R91" s="3" t="s">
        <v>41</v>
      </c>
      <c r="S91" s="3" t="s">
        <v>74</v>
      </c>
      <c r="T91" s="3" t="s">
        <v>75</v>
      </c>
      <c r="U91" s="3" t="s">
        <v>76</v>
      </c>
      <c r="V91" s="3" t="s">
        <v>77</v>
      </c>
      <c r="W91" s="3" t="s">
        <v>78</v>
      </c>
      <c r="X91" s="3" t="s">
        <v>79</v>
      </c>
      <c r="Y91" s="3" t="s">
        <v>80</v>
      </c>
      <c r="Z91" s="3" t="s">
        <v>81</v>
      </c>
      <c r="AA91" s="3" t="s">
        <v>82</v>
      </c>
      <c r="AB91" s="3" t="s">
        <v>83</v>
      </c>
      <c r="AC91" s="3" t="s">
        <v>84</v>
      </c>
      <c r="AD91" s="3" t="s">
        <v>85</v>
      </c>
    </row>
    <row r="92" spans="1:31" customFormat="1" x14ac:dyDescent="0.2">
      <c r="A92" s="7">
        <v>1004</v>
      </c>
      <c r="B92" s="7" t="s">
        <v>94</v>
      </c>
      <c r="C92" s="26">
        <v>25.88712246701796</v>
      </c>
      <c r="D92" s="26">
        <v>25.251265591504673</v>
      </c>
      <c r="E92" s="26">
        <v>26.879196469649003</v>
      </c>
      <c r="F92" s="26">
        <v>25.003448297896043</v>
      </c>
      <c r="G92" s="26">
        <v>21.343574313030416</v>
      </c>
      <c r="H92" s="26">
        <v>30.915985271048456</v>
      </c>
      <c r="I92" s="26">
        <v>20.752794603876083</v>
      </c>
      <c r="J92" s="26">
        <v>20.541142762400845</v>
      </c>
      <c r="K92" s="26">
        <v>21.265454688109607</v>
      </c>
      <c r="L92" s="26">
        <v>27.618132990086654</v>
      </c>
      <c r="M92" s="26">
        <v>21.676095768493926</v>
      </c>
      <c r="N92" s="26">
        <v>24.640515088954238</v>
      </c>
      <c r="O92" s="26">
        <v>24.334937389115417</v>
      </c>
      <c r="Q92" s="7">
        <v>1004</v>
      </c>
      <c r="R92" s="7" t="s">
        <v>94</v>
      </c>
      <c r="S92" s="26">
        <f>+C92</f>
        <v>25.88712246701796</v>
      </c>
      <c r="T92" s="26">
        <f>+'[14]2M'!$G$39</f>
        <v>25.565866180613273</v>
      </c>
      <c r="U92" s="26">
        <f>+'[14]3M'!$G$39</f>
        <v>26.014386427203529</v>
      </c>
      <c r="V92" s="26">
        <f>+'[14]4M'!$G$39</f>
        <v>25.754825581802628</v>
      </c>
      <c r="W92" s="26">
        <f>+'[14]5M'!$G$39</f>
        <v>24.901984004748119</v>
      </c>
      <c r="X92" s="26">
        <f>+'[14]6M'!$G$39</f>
        <v>25.965425275588249</v>
      </c>
      <c r="Y92" s="26">
        <f>+'[14]7M'!$G$39</f>
        <v>25.201223080417627</v>
      </c>
      <c r="Z92" s="26">
        <f>+'[14]8M'!$G$39</f>
        <v>24.594329731851232</v>
      </c>
      <c r="AA92" s="26">
        <f>+'[14]9M'!$G$39</f>
        <v>24.225514095878719</v>
      </c>
      <c r="AB92" s="26">
        <f>+'[14]10M'!$G$39</f>
        <v>24.57055122671705</v>
      </c>
      <c r="AC92" s="26">
        <f>+'[14]11M'!$G$39</f>
        <v>24.308295174883959</v>
      </c>
      <c r="AD92" s="26">
        <f>+'[14]12M'!$G$39</f>
        <v>24.334937389115417</v>
      </c>
      <c r="AE92" s="318"/>
    </row>
    <row r="93" spans="1:31" customFormat="1" x14ac:dyDescent="0.2">
      <c r="A93" s="10">
        <v>1005</v>
      </c>
      <c r="B93" s="10" t="s">
        <v>13</v>
      </c>
      <c r="C93" s="28">
        <v>16.365425269380491</v>
      </c>
      <c r="D93" s="28">
        <v>14.791703213626379</v>
      </c>
      <c r="E93" s="28">
        <v>15.433938168466979</v>
      </c>
      <c r="F93" s="28">
        <v>15.705705764737168</v>
      </c>
      <c r="G93" s="28">
        <v>15.578389320781527</v>
      </c>
      <c r="H93" s="28">
        <v>16.337797710553907</v>
      </c>
      <c r="I93" s="28">
        <v>15.040631978821468</v>
      </c>
      <c r="J93" s="28">
        <v>16.054803302602892</v>
      </c>
      <c r="K93" s="28">
        <v>12.643746471339851</v>
      </c>
      <c r="L93" s="28">
        <v>15.858071326169904</v>
      </c>
      <c r="M93" s="28">
        <v>11.787150952396178</v>
      </c>
      <c r="N93" s="28">
        <v>14.257197464222537</v>
      </c>
      <c r="O93" s="28">
        <v>14.999404516860212</v>
      </c>
      <c r="Q93" s="10">
        <v>1005</v>
      </c>
      <c r="R93" s="10" t="s">
        <v>13</v>
      </c>
      <c r="S93" s="28">
        <f t="shared" ref="S93:S119" si="12">+C93</f>
        <v>16.365425269380491</v>
      </c>
      <c r="T93" s="28">
        <f>+'[14]2M'!$H$39</f>
        <v>15.591762377603821</v>
      </c>
      <c r="U93" s="28">
        <f>+'[14]3M'!$H$39</f>
        <v>15.539581200046731</v>
      </c>
      <c r="V93" s="28">
        <f>+'[14]4M'!$H$39</f>
        <v>15.583876774474327</v>
      </c>
      <c r="W93" s="28">
        <f>+'[14]5M'!$H$39</f>
        <v>15.582853980352226</v>
      </c>
      <c r="X93" s="28">
        <f>+'[14]6M'!$H$39</f>
        <v>15.713973329257936</v>
      </c>
      <c r="Y93" s="28">
        <f>+'[14]7M'!$H$39</f>
        <v>15.597716852643236</v>
      </c>
      <c r="Z93" s="28">
        <f>+'[14]8M'!$H$39</f>
        <v>15.66788329329569</v>
      </c>
      <c r="AA93" s="28">
        <f>+'[14]9M'!$H$39</f>
        <v>15.325258597265567</v>
      </c>
      <c r="AB93" s="28">
        <f>+'[14]10M'!$H$39</f>
        <v>15.376678022463173</v>
      </c>
      <c r="AC93" s="28">
        <f>+'[14]11M'!$H$39</f>
        <v>15.061972831603022</v>
      </c>
      <c r="AD93" s="28">
        <f>+'[14]12M'!$H$39</f>
        <v>14.999404516860212</v>
      </c>
      <c r="AE93" s="318"/>
    </row>
    <row r="94" spans="1:31" customFormat="1" x14ac:dyDescent="0.2">
      <c r="A94" s="10">
        <v>1006</v>
      </c>
      <c r="B94" s="10" t="s">
        <v>14</v>
      </c>
      <c r="C94" s="28">
        <v>28.420083151176389</v>
      </c>
      <c r="D94" s="28">
        <v>33.349055874302152</v>
      </c>
      <c r="E94" s="28">
        <v>39.275837519678333</v>
      </c>
      <c r="F94" s="28">
        <v>33.062077096575763</v>
      </c>
      <c r="G94" s="28">
        <v>33.772496624732149</v>
      </c>
      <c r="H94" s="28">
        <v>33.668405253502307</v>
      </c>
      <c r="I94" s="28">
        <v>33.091016121776896</v>
      </c>
      <c r="J94" s="28">
        <v>29.136475386403919</v>
      </c>
      <c r="K94" s="28">
        <v>32.663921295898355</v>
      </c>
      <c r="L94" s="28">
        <v>33.459669203633062</v>
      </c>
      <c r="M94" s="28">
        <v>32.751916649419385</v>
      </c>
      <c r="N94" s="28">
        <v>33.223710595973373</v>
      </c>
      <c r="O94" s="28">
        <v>32.922729186177449</v>
      </c>
      <c r="Q94" s="10">
        <v>1006</v>
      </c>
      <c r="R94" s="10" t="s">
        <v>14</v>
      </c>
      <c r="S94" s="28">
        <f t="shared" si="12"/>
        <v>28.420083151176389</v>
      </c>
      <c r="T94" s="28">
        <f>+'[14]2M'!$I$39</f>
        <v>30.777969510717384</v>
      </c>
      <c r="U94" s="28">
        <f>+'[14]3M'!$I$39</f>
        <v>33.459833654425822</v>
      </c>
      <c r="V94" s="28">
        <f>+'[14]4M'!$I$39</f>
        <v>33.368912525937581</v>
      </c>
      <c r="W94" s="28">
        <f>+'[14]5M'!$I$39</f>
        <v>33.446104574453855</v>
      </c>
      <c r="X94" s="28">
        <f>+'[14]6M'!$I$39</f>
        <v>33.483610351257873</v>
      </c>
      <c r="Y94" s="28">
        <f>+'[14]7M'!$I$39</f>
        <v>33.424483246715489</v>
      </c>
      <c r="Z94" s="28">
        <f>+'[14]8M'!$I$39</f>
        <v>32.877254699225631</v>
      </c>
      <c r="AA94" s="28">
        <f>+'[14]9M'!$I$39</f>
        <v>32.853635168583637</v>
      </c>
      <c r="AB94" s="28">
        <f>+'[14]10M'!$I$39</f>
        <v>32.911478669613984</v>
      </c>
      <c r="AC94" s="28">
        <f>+'[14]11M'!$I$39</f>
        <v>32.898457406882379</v>
      </c>
      <c r="AD94" s="28">
        <f>+'[14]12M'!$I$39</f>
        <v>32.922729186177449</v>
      </c>
      <c r="AE94" s="318"/>
    </row>
    <row r="95" spans="1:31" customFormat="1" x14ac:dyDescent="0.2">
      <c r="A95" s="10">
        <v>1007</v>
      </c>
      <c r="B95" s="10" t="s">
        <v>15</v>
      </c>
      <c r="C95" s="28">
        <v>26.63010638942427</v>
      </c>
      <c r="D95" s="28">
        <v>22.300088645068492</v>
      </c>
      <c r="E95" s="28">
        <v>26.136612498744462</v>
      </c>
      <c r="F95" s="28">
        <v>24.652463532793867</v>
      </c>
      <c r="G95" s="28">
        <v>18.737029037338754</v>
      </c>
      <c r="H95" s="28">
        <v>26.20565930812284</v>
      </c>
      <c r="I95" s="28">
        <v>25.895650358618017</v>
      </c>
      <c r="J95" s="28">
        <v>15.728768233627083</v>
      </c>
      <c r="K95" s="28">
        <v>17.470920636153561</v>
      </c>
      <c r="L95" s="28">
        <v>23.535658590877347</v>
      </c>
      <c r="M95" s="28">
        <v>23.188779124431679</v>
      </c>
      <c r="N95" s="28">
        <v>11.416942104179132</v>
      </c>
      <c r="O95" s="28">
        <v>21.970488571311332</v>
      </c>
      <c r="Q95" s="10">
        <v>1007</v>
      </c>
      <c r="R95" s="10" t="s">
        <v>15</v>
      </c>
      <c r="S95" s="28">
        <f t="shared" si="12"/>
        <v>26.63010638942427</v>
      </c>
      <c r="T95" s="28">
        <f>+'[14]2M'!$J$39</f>
        <v>24.488011047758054</v>
      </c>
      <c r="U95" s="28">
        <f>+'[14]3M'!$J$39</f>
        <v>25.039374848558278</v>
      </c>
      <c r="V95" s="28">
        <f>+'[14]4M'!$J$39</f>
        <v>24.943151915954203</v>
      </c>
      <c r="W95" s="28">
        <f>+'[14]5M'!$J$39</f>
        <v>23.762858584552209</v>
      </c>
      <c r="X95" s="28">
        <f>+'[14]6M'!$J$39</f>
        <v>24.18762140907322</v>
      </c>
      <c r="Y95" s="28">
        <f>+'[14]7M'!$J$39</f>
        <v>24.455037754913366</v>
      </c>
      <c r="Z95" s="28">
        <f>+'[14]8M'!$J$39</f>
        <v>23.265460927326977</v>
      </c>
      <c r="AA95" s="28">
        <f>+'[14]9M'!$J$39</f>
        <v>22.623445844403175</v>
      </c>
      <c r="AB95" s="28">
        <f>+'[14]10M'!$J$39</f>
        <v>22.715649401219224</v>
      </c>
      <c r="AC95" s="28">
        <f>+'[14]11M'!$J$39</f>
        <v>22.75870323727727</v>
      </c>
      <c r="AD95" s="28">
        <f>+'[14]12M'!$J$39</f>
        <v>21.970488571311332</v>
      </c>
      <c r="AE95" s="318"/>
    </row>
    <row r="96" spans="1:31" customFormat="1" x14ac:dyDescent="0.2">
      <c r="A96" s="10">
        <v>1008</v>
      </c>
      <c r="B96" s="10" t="s">
        <v>16</v>
      </c>
      <c r="C96" s="28">
        <v>19.234681941499947</v>
      </c>
      <c r="D96" s="28">
        <v>15.635248870747636</v>
      </c>
      <c r="E96" s="28">
        <v>18.194043591779042</v>
      </c>
      <c r="F96" s="28">
        <v>14.716429862796348</v>
      </c>
      <c r="G96" s="28">
        <v>15.412227176656812</v>
      </c>
      <c r="H96" s="28">
        <v>21.996389206183842</v>
      </c>
      <c r="I96" s="28">
        <v>14.679141748785133</v>
      </c>
      <c r="J96" s="28">
        <v>12.148267574865653</v>
      </c>
      <c r="K96" s="28">
        <v>9.6858365515081939</v>
      </c>
      <c r="L96" s="28">
        <v>20.55522027761014</v>
      </c>
      <c r="M96" s="28">
        <v>17.756885258339445</v>
      </c>
      <c r="N96" s="28">
        <v>19.826085847799614</v>
      </c>
      <c r="O96" s="28">
        <v>16.6181123889601</v>
      </c>
      <c r="Q96" s="10">
        <v>1008</v>
      </c>
      <c r="R96" s="10" t="s">
        <v>16</v>
      </c>
      <c r="S96" s="28">
        <f t="shared" si="12"/>
        <v>19.234681941499947</v>
      </c>
      <c r="T96" s="28">
        <f>+'[14]2M'!$K$39</f>
        <v>17.422921867278802</v>
      </c>
      <c r="U96" s="28">
        <f>+'[14]3M'!$K$39</f>
        <v>17.689038580402869</v>
      </c>
      <c r="V96" s="28">
        <f>+'[14]4M'!$K$39</f>
        <v>16.92155083251982</v>
      </c>
      <c r="W96" s="28">
        <f>+'[14]5M'!$K$39</f>
        <v>16.615953461024013</v>
      </c>
      <c r="X96" s="28">
        <f>+'[14]6M'!$K$39</f>
        <v>17.6165233424843</v>
      </c>
      <c r="Y96" s="28">
        <f>+'[14]7M'!$K$39</f>
        <v>17.145808955286469</v>
      </c>
      <c r="Z96" s="28">
        <f>+'[14]8M'!$K$39</f>
        <v>16.454684192326791</v>
      </c>
      <c r="AA96" s="28">
        <f>+'[14]9M'!$K$39</f>
        <v>15.68205691650199</v>
      </c>
      <c r="AB96" s="28">
        <f>+'[14]10M'!$K$39</f>
        <v>16.189067444731084</v>
      </c>
      <c r="AC96" s="28">
        <f>+'[14]11M'!$K$39</f>
        <v>16.330701184070204</v>
      </c>
      <c r="AD96" s="28">
        <f>+'[14]12M'!$K$39</f>
        <v>16.6181123889601</v>
      </c>
      <c r="AE96" s="318"/>
    </row>
    <row r="97" spans="1:31" customFormat="1" x14ac:dyDescent="0.2">
      <c r="A97" s="10">
        <v>1009</v>
      </c>
      <c r="B97" s="10" t="s">
        <v>17</v>
      </c>
      <c r="C97" s="28">
        <v>20.392019278313334</v>
      </c>
      <c r="D97" s="28">
        <v>20.202191049312486</v>
      </c>
      <c r="E97" s="28">
        <v>20.850535044965742</v>
      </c>
      <c r="F97" s="28">
        <v>20.516137277361388</v>
      </c>
      <c r="G97" s="28">
        <v>20.874012150085768</v>
      </c>
      <c r="H97" s="28">
        <v>20.954410991580549</v>
      </c>
      <c r="I97" s="28">
        <v>20.988725408138347</v>
      </c>
      <c r="J97" s="28">
        <v>21.0412529663028</v>
      </c>
      <c r="K97" s="28">
        <v>21.043795712484236</v>
      </c>
      <c r="L97" s="28">
        <v>21.043108535674929</v>
      </c>
      <c r="M97" s="28">
        <v>20.930826509383078</v>
      </c>
      <c r="N97" s="28">
        <v>23.868929033323244</v>
      </c>
      <c r="O97" s="28">
        <v>21.080089875130049</v>
      </c>
      <c r="Q97" s="10">
        <v>1009</v>
      </c>
      <c r="R97" s="10" t="s">
        <v>17</v>
      </c>
      <c r="S97" s="28">
        <f t="shared" si="12"/>
        <v>20.392019278313334</v>
      </c>
      <c r="T97" s="28">
        <f>+'[14]2M'!$L$39</f>
        <v>20.295205294637583</v>
      </c>
      <c r="U97" s="28">
        <f>+'[14]3M'!$L$39</f>
        <v>20.480189167155636</v>
      </c>
      <c r="V97" s="28">
        <f>+'[14]4M'!$L$39</f>
        <v>20.489408760654527</v>
      </c>
      <c r="W97" s="28">
        <f>+'[14]5M'!$L$39</f>
        <v>20.567479543509251</v>
      </c>
      <c r="X97" s="28">
        <f>+'[14]6M'!$L$39</f>
        <v>20.630289408325023</v>
      </c>
      <c r="Y97" s="28">
        <f>+'[14]7M'!$L$39</f>
        <v>20.688324664517001</v>
      </c>
      <c r="Z97" s="28">
        <f>+'[14]8M'!$L$39</f>
        <v>20.739267093734291</v>
      </c>
      <c r="AA97" s="28">
        <f>+'[14]9M'!$L$39</f>
        <v>20.777801039939074</v>
      </c>
      <c r="AB97" s="28">
        <f>+'[14]10M'!$L$39</f>
        <v>20.804567979372344</v>
      </c>
      <c r="AC97" s="28">
        <f>+'[14]11M'!$L$39</f>
        <v>20.816296460109868</v>
      </c>
      <c r="AD97" s="28">
        <f>+'[14]12M'!$L$39</f>
        <v>21.080089875130049</v>
      </c>
      <c r="AE97" s="318"/>
    </row>
    <row r="98" spans="1:31" customFormat="1" x14ac:dyDescent="0.2">
      <c r="A98" s="10">
        <v>1010</v>
      </c>
      <c r="B98" s="10" t="s">
        <v>19</v>
      </c>
      <c r="C98" s="28">
        <v>29.5868476727969</v>
      </c>
      <c r="D98" s="28">
        <v>27.720861091548144</v>
      </c>
      <c r="E98" s="28">
        <v>27.19351201555164</v>
      </c>
      <c r="F98" s="28">
        <v>25.917591944394029</v>
      </c>
      <c r="G98" s="28">
        <v>25.999868329474225</v>
      </c>
      <c r="H98" s="28">
        <v>22.174207256066538</v>
      </c>
      <c r="I98" s="28">
        <v>22.262059365392062</v>
      </c>
      <c r="J98" s="28">
        <v>23.120660869098263</v>
      </c>
      <c r="K98" s="28">
        <v>22.173803957657213</v>
      </c>
      <c r="L98" s="28">
        <v>24.593077540039371</v>
      </c>
      <c r="M98" s="28">
        <v>25.346555918956831</v>
      </c>
      <c r="N98" s="28">
        <v>29.102831648164685</v>
      </c>
      <c r="O98" s="28">
        <v>25.426696345524064</v>
      </c>
      <c r="Q98" s="10">
        <v>1010</v>
      </c>
      <c r="R98" s="10" t="s">
        <v>19</v>
      </c>
      <c r="S98" s="28">
        <f t="shared" si="12"/>
        <v>29.5868476727969</v>
      </c>
      <c r="T98" s="28">
        <f>+'[14]2M'!$M$39</f>
        <v>28.686982501200792</v>
      </c>
      <c r="U98" s="28">
        <f>+'[14]3M'!$M$39</f>
        <v>28.197143321969659</v>
      </c>
      <c r="V98" s="28">
        <f>+'[14]4M'!$M$39</f>
        <v>27.644668334085704</v>
      </c>
      <c r="W98" s="28">
        <f>+'[14]5M'!$M$39</f>
        <v>27.336171399524929</v>
      </c>
      <c r="X98" s="28">
        <f>+'[14]6M'!$M$39</f>
        <v>26.558071357494711</v>
      </c>
      <c r="Y98" s="28">
        <f>+'[14]7M'!$M$39</f>
        <v>25.925119051561733</v>
      </c>
      <c r="Z98" s="28">
        <f>+'[14]8M'!$M$39</f>
        <v>25.498899617019323</v>
      </c>
      <c r="AA98" s="28">
        <f>+'[14]9M'!$M$39</f>
        <v>25.09734669935894</v>
      </c>
      <c r="AB98" s="28">
        <f>+'[14]10M'!$M$39</f>
        <v>25.046078119916409</v>
      </c>
      <c r="AC98" s="28">
        <f>+'[14]11M'!$M$39</f>
        <v>25.07203816699025</v>
      </c>
      <c r="AD98" s="28">
        <f>+'[14]12M'!$M$39</f>
        <v>25.426696345524064</v>
      </c>
      <c r="AE98" s="318"/>
    </row>
    <row r="99" spans="1:31" customFormat="1" x14ac:dyDescent="0.2">
      <c r="A99" s="10">
        <v>1011</v>
      </c>
      <c r="B99" s="10" t="s">
        <v>20</v>
      </c>
      <c r="C99" s="28">
        <v>14.779623386979846</v>
      </c>
      <c r="D99" s="28">
        <v>12.892230341892072</v>
      </c>
      <c r="E99" s="28">
        <v>14.335906367980122</v>
      </c>
      <c r="F99" s="28">
        <v>10.047342307778672</v>
      </c>
      <c r="G99" s="28">
        <v>6.1277055418431239</v>
      </c>
      <c r="H99" s="28">
        <v>23.416102224441847</v>
      </c>
      <c r="I99" s="28">
        <v>19.763603453981947</v>
      </c>
      <c r="J99" s="28">
        <v>1.5526958202504044</v>
      </c>
      <c r="K99" s="28">
        <v>7.5795196764966963</v>
      </c>
      <c r="L99" s="28">
        <v>18.771781603125991</v>
      </c>
      <c r="M99" s="28">
        <v>19.348449276169706</v>
      </c>
      <c r="N99" s="28">
        <v>18.41346531542148</v>
      </c>
      <c r="O99" s="28">
        <v>14.034353557923884</v>
      </c>
      <c r="Q99" s="10">
        <v>1011</v>
      </c>
      <c r="R99" s="10" t="s">
        <v>20</v>
      </c>
      <c r="S99" s="28">
        <f t="shared" si="12"/>
        <v>14.779623386979846</v>
      </c>
      <c r="T99" s="28">
        <f>+'[14]2M'!$N$39</f>
        <v>13.830805577043417</v>
      </c>
      <c r="U99" s="28">
        <f>+'[14]3M'!$N$39</f>
        <v>14.00047714092752</v>
      </c>
      <c r="V99" s="28">
        <f>+'[14]4M'!$N$39</f>
        <v>13.024452337020673</v>
      </c>
      <c r="W99" s="28">
        <f>+'[14]5M'!$N$39</f>
        <v>11.731783510405426</v>
      </c>
      <c r="X99" s="28">
        <f>+'[14]6M'!$N$39</f>
        <v>13.872181488095551</v>
      </c>
      <c r="Y99" s="28">
        <f>+'[14]7M'!$N$39</f>
        <v>14.877645367554788</v>
      </c>
      <c r="Z99" s="28">
        <f>+'[14]8M'!$N$39</f>
        <v>12.949001521883236</v>
      </c>
      <c r="AA99" s="28">
        <f>+'[14]9M'!$N$39</f>
        <v>12.335105928577422</v>
      </c>
      <c r="AB99" s="28">
        <f>+'[14]10M'!$N$39</f>
        <v>13.002462302559106</v>
      </c>
      <c r="AC99" s="28">
        <f>+'[14]11M'!$N$39</f>
        <v>13.609792552723606</v>
      </c>
      <c r="AD99" s="28">
        <f>+'[14]12M'!$N$39</f>
        <v>14.034353557923884</v>
      </c>
      <c r="AE99" s="318"/>
    </row>
    <row r="100" spans="1:31" customFormat="1" x14ac:dyDescent="0.2">
      <c r="A100" s="10">
        <v>1012</v>
      </c>
      <c r="B100" s="10" t="s">
        <v>21</v>
      </c>
      <c r="C100" s="28">
        <v>22.989062329556187</v>
      </c>
      <c r="D100" s="28">
        <v>22.841224912572173</v>
      </c>
      <c r="E100" s="28">
        <v>23.054782372450418</v>
      </c>
      <c r="F100" s="28">
        <v>23.190060478024936</v>
      </c>
      <c r="G100" s="28">
        <v>22.913088192595847</v>
      </c>
      <c r="H100" s="28">
        <v>22.810507399348296</v>
      </c>
      <c r="I100" s="28">
        <v>21.152545848213304</v>
      </c>
      <c r="J100" s="28">
        <v>20.640085474236315</v>
      </c>
      <c r="K100" s="28">
        <v>22.909774186983213</v>
      </c>
      <c r="L100" s="28">
        <v>22.889859039347161</v>
      </c>
      <c r="M100" s="28">
        <v>22.164359233493922</v>
      </c>
      <c r="N100" s="28">
        <v>23.374962461296303</v>
      </c>
      <c r="O100" s="28">
        <v>22.533794395053455</v>
      </c>
      <c r="Q100" s="10">
        <v>1012</v>
      </c>
      <c r="R100" s="10" t="s">
        <v>21</v>
      </c>
      <c r="S100" s="28">
        <f t="shared" si="12"/>
        <v>22.989062329556187</v>
      </c>
      <c r="T100" s="28">
        <f>+'[14]2M'!$O$39</f>
        <v>22.913775161804587</v>
      </c>
      <c r="U100" s="28">
        <f>+'[14]3M'!$O$39</f>
        <v>22.961364294951363</v>
      </c>
      <c r="V100" s="28">
        <f>+'[14]4M'!$O$39</f>
        <v>23.018638912644725</v>
      </c>
      <c r="W100" s="28">
        <f>+'[14]5M'!$O$39</f>
        <v>22.998282425370284</v>
      </c>
      <c r="X100" s="28">
        <f>+'[14]6M'!$O$39</f>
        <v>22.967856350363938</v>
      </c>
      <c r="Y100" s="28">
        <f>+'[14]7M'!$O$39</f>
        <v>22.691397338208688</v>
      </c>
      <c r="Z100" s="28">
        <f>+'[14]8M'!$O$39</f>
        <v>22.384313244526936</v>
      </c>
      <c r="AA100" s="28">
        <f>+'[14]9M'!$O$39</f>
        <v>22.446229213072076</v>
      </c>
      <c r="AB100" s="28">
        <f>+'[14]10M'!$O$39</f>
        <v>22.489981845039633</v>
      </c>
      <c r="AC100" s="28">
        <f>+'[14]11M'!$O$39</f>
        <v>22.459717363227124</v>
      </c>
      <c r="AD100" s="28">
        <f>+'[14]12M'!$O$39</f>
        <v>22.533794395053455</v>
      </c>
      <c r="AE100" s="318"/>
    </row>
    <row r="101" spans="1:31" customFormat="1" x14ac:dyDescent="0.2">
      <c r="A101" s="10">
        <v>1013</v>
      </c>
      <c r="B101" s="10" t="s">
        <v>22</v>
      </c>
      <c r="C101" s="28">
        <v>33.700381848858896</v>
      </c>
      <c r="D101" s="28">
        <v>31.791030044612896</v>
      </c>
      <c r="E101" s="28">
        <v>32.845266162054848</v>
      </c>
      <c r="F101" s="28">
        <v>33.991682141751781</v>
      </c>
      <c r="G101" s="28">
        <v>30.977383226254556</v>
      </c>
      <c r="H101" s="28">
        <v>34.913743859248257</v>
      </c>
      <c r="I101" s="28">
        <v>32.715495125705488</v>
      </c>
      <c r="J101" s="28">
        <v>26.710997753081923</v>
      </c>
      <c r="K101" s="28">
        <v>29.339184862764849</v>
      </c>
      <c r="L101" s="28">
        <v>25.076896787423102</v>
      </c>
      <c r="M101" s="28">
        <v>22.698174635109925</v>
      </c>
      <c r="N101" s="28">
        <v>23.117955378264298</v>
      </c>
      <c r="O101" s="28">
        <v>29.829754778542799</v>
      </c>
      <c r="Q101" s="10">
        <v>1013</v>
      </c>
      <c r="R101" s="10" t="s">
        <v>22</v>
      </c>
      <c r="S101" s="28">
        <f t="shared" si="12"/>
        <v>33.700381848858896</v>
      </c>
      <c r="T101" s="28">
        <f>+'[14]2M'!$P$39</f>
        <v>32.689703454473261</v>
      </c>
      <c r="U101" s="28">
        <f>+'[14]3M'!$P$39</f>
        <v>32.741919808963175</v>
      </c>
      <c r="V101" s="28">
        <f>+'[14]4M'!$P$39</f>
        <v>33.071968613347501</v>
      </c>
      <c r="W101" s="28">
        <f>+'[14]5M'!$P$39</f>
        <v>32.672910877332271</v>
      </c>
      <c r="X101" s="28">
        <f>+'[14]6M'!$P$39</f>
        <v>33.072731720243794</v>
      </c>
      <c r="Y101" s="28">
        <f>+'[14]7M'!$P$39</f>
        <v>33.010271649238874</v>
      </c>
      <c r="Z101" s="28">
        <f>+'[14]8M'!$P$39</f>
        <v>32.028392391463825</v>
      </c>
      <c r="AA101" s="28">
        <f>+'[14]9M'!$P$39</f>
        <v>31.715715552432577</v>
      </c>
      <c r="AB101" s="28">
        <f>+'[14]10M'!$P$39</f>
        <v>31.123700932585642</v>
      </c>
      <c r="AC101" s="28">
        <f>+'[14]11M'!$P$39</f>
        <v>30.3290067038605</v>
      </c>
      <c r="AD101" s="28">
        <f>+'[14]12M'!$P$39</f>
        <v>29.829754778542799</v>
      </c>
      <c r="AE101" s="318"/>
    </row>
    <row r="102" spans="1:31" customFormat="1" x14ac:dyDescent="0.2">
      <c r="A102" s="10">
        <v>1014</v>
      </c>
      <c r="B102" s="10" t="s">
        <v>23</v>
      </c>
      <c r="C102" s="28">
        <v>19.492832206821255</v>
      </c>
      <c r="D102" s="28">
        <v>20.799861286655503</v>
      </c>
      <c r="E102" s="28">
        <v>26.126332057757022</v>
      </c>
      <c r="F102" s="28">
        <v>28.157898273556832</v>
      </c>
      <c r="G102" s="28">
        <v>23.586991373130971</v>
      </c>
      <c r="H102" s="28">
        <v>36.964664419112829</v>
      </c>
      <c r="I102" s="28">
        <v>29.811354543838075</v>
      </c>
      <c r="J102" s="28">
        <v>20.980124305196046</v>
      </c>
      <c r="K102" s="28">
        <v>23.172733632416296</v>
      </c>
      <c r="L102" s="28">
        <v>28.421497070089497</v>
      </c>
      <c r="M102" s="28">
        <v>23.970029221512583</v>
      </c>
      <c r="N102" s="28">
        <v>27.977720179623233</v>
      </c>
      <c r="O102" s="28">
        <v>25.981813631522776</v>
      </c>
      <c r="Q102" s="10">
        <v>1014</v>
      </c>
      <c r="R102" s="10" t="s">
        <v>23</v>
      </c>
      <c r="S102" s="28">
        <f t="shared" si="12"/>
        <v>19.492832206821255</v>
      </c>
      <c r="T102" s="28">
        <f>+'[14]2M'!$Q$39</f>
        <v>20.162816722694934</v>
      </c>
      <c r="U102" s="28">
        <f>+'[14]3M'!$Q$39</f>
        <v>22.256633318840247</v>
      </c>
      <c r="V102" s="28">
        <f>+'[14]4M'!$Q$39</f>
        <v>23.850921864842487</v>
      </c>
      <c r="W102" s="28">
        <f>+'[14]5M'!$Q$39</f>
        <v>23.797474284164188</v>
      </c>
      <c r="X102" s="28">
        <f>+'[14]6M'!$Q$39</f>
        <v>26.302918605605051</v>
      </c>
      <c r="Y102" s="28">
        <f>+'[14]7M'!$Q$39</f>
        <v>26.88466083652456</v>
      </c>
      <c r="Z102" s="28">
        <f>+'[14]8M'!$Q$39</f>
        <v>26.049350004359219</v>
      </c>
      <c r="AA102" s="28">
        <f>+'[14]9M'!$Q$39</f>
        <v>25.712568792969837</v>
      </c>
      <c r="AB102" s="28">
        <f>+'[14]10M'!$Q$39</f>
        <v>25.994270925545138</v>
      </c>
      <c r="AC102" s="28">
        <f>+'[14]11M'!$Q$39</f>
        <v>25.805218608391904</v>
      </c>
      <c r="AD102" s="28">
        <f>+'[14]12M'!$Q$39</f>
        <v>25.981813631522776</v>
      </c>
      <c r="AE102" s="318"/>
    </row>
    <row r="103" spans="1:31" customFormat="1" x14ac:dyDescent="0.2">
      <c r="A103" s="10">
        <v>1015</v>
      </c>
      <c r="B103" s="10" t="s">
        <v>24</v>
      </c>
      <c r="C103" s="28">
        <v>15.316076215733194</v>
      </c>
      <c r="D103" s="28">
        <v>15.373311558901687</v>
      </c>
      <c r="E103" s="28">
        <v>14.86683570950148</v>
      </c>
      <c r="F103" s="28">
        <v>15.049356920648185</v>
      </c>
      <c r="G103" s="28">
        <v>13.938956508831824</v>
      </c>
      <c r="H103" s="28">
        <v>17.593980413989005</v>
      </c>
      <c r="I103" s="28">
        <v>17.692902277300504</v>
      </c>
      <c r="J103" s="28">
        <v>12.653104939477423</v>
      </c>
      <c r="K103" s="28">
        <v>14.122917425991172</v>
      </c>
      <c r="L103" s="28">
        <v>17.952784067723375</v>
      </c>
      <c r="M103" s="28">
        <v>13.605553849601224</v>
      </c>
      <c r="N103" s="28">
        <v>15.661079498797228</v>
      </c>
      <c r="O103" s="28">
        <v>15.300743106526207</v>
      </c>
      <c r="Q103" s="10">
        <v>1015</v>
      </c>
      <c r="R103" s="10" t="s">
        <v>24</v>
      </c>
      <c r="S103" s="28">
        <f t="shared" si="12"/>
        <v>15.316076215733194</v>
      </c>
      <c r="T103" s="28">
        <f>+'[14]2M'!$R$39</f>
        <v>15.345274573207766</v>
      </c>
      <c r="U103" s="28">
        <f>+'[14]3M'!$R$39</f>
        <v>15.187524253313448</v>
      </c>
      <c r="V103" s="28">
        <f>+'[14]4M'!$R$39</f>
        <v>15.152487213059171</v>
      </c>
      <c r="W103" s="28">
        <f>+'[14]5M'!$R$39</f>
        <v>14.906810857104228</v>
      </c>
      <c r="X103" s="28">
        <f>+'[14]6M'!$R$39</f>
        <v>15.380900379734125</v>
      </c>
      <c r="Y103" s="28">
        <f>+'[14]7M'!$R$39</f>
        <v>15.779493127081794</v>
      </c>
      <c r="Z103" s="28">
        <f>+'[14]8M'!$R$39</f>
        <v>15.280230282937795</v>
      </c>
      <c r="AA103" s="28">
        <f>+'[14]9M'!$R$39</f>
        <v>15.144547926890423</v>
      </c>
      <c r="AB103" s="28">
        <f>+'[14]10M'!$R$39</f>
        <v>15.442464580169657</v>
      </c>
      <c r="AC103" s="28">
        <f>+'[14]11M'!$R$39</f>
        <v>15.272020274516093</v>
      </c>
      <c r="AD103" s="28">
        <f>+'[14]12M'!$R$39</f>
        <v>15.300743106526207</v>
      </c>
      <c r="AE103" s="318"/>
    </row>
    <row r="104" spans="1:31" customFormat="1" x14ac:dyDescent="0.2">
      <c r="A104" s="10">
        <v>1016</v>
      </c>
      <c r="B104" s="10" t="s">
        <v>25</v>
      </c>
      <c r="C104" s="28">
        <v>23.421676443495478</v>
      </c>
      <c r="D104" s="28">
        <v>30.244510465671006</v>
      </c>
      <c r="E104" s="28">
        <v>35.372326612861343</v>
      </c>
      <c r="F104" s="28">
        <v>26.609154869048641</v>
      </c>
      <c r="G104" s="28">
        <v>24.65707807735485</v>
      </c>
      <c r="H104" s="28">
        <v>36.25855784712936</v>
      </c>
      <c r="I104" s="28">
        <v>28.08107219113143</v>
      </c>
      <c r="J104" s="28">
        <v>11.615871589133766</v>
      </c>
      <c r="K104" s="28">
        <v>15.841676272542312</v>
      </c>
      <c r="L104" s="28">
        <v>30.484212782169728</v>
      </c>
      <c r="M104" s="28">
        <v>20.378798230099797</v>
      </c>
      <c r="N104" s="28">
        <v>22.262887068781779</v>
      </c>
      <c r="O104" s="28">
        <v>25.559118975160249</v>
      </c>
      <c r="Q104" s="10">
        <v>1016</v>
      </c>
      <c r="R104" s="10" t="s">
        <v>25</v>
      </c>
      <c r="S104" s="28">
        <f t="shared" si="12"/>
        <v>23.421676443495478</v>
      </c>
      <c r="T104" s="28">
        <f>+'[14]2M'!$S$39</f>
        <v>26.750664324229451</v>
      </c>
      <c r="U104" s="28">
        <f>+'[14]3M'!$S$39</f>
        <v>29.706953614822385</v>
      </c>
      <c r="V104" s="28">
        <f>+'[14]4M'!$S$39</f>
        <v>28.942916118412271</v>
      </c>
      <c r="W104" s="28">
        <f>+'[14]5M'!$S$39</f>
        <v>28.11976172294321</v>
      </c>
      <c r="X104" s="28">
        <f>+'[14]6M'!$S$39</f>
        <v>29.612348409596134</v>
      </c>
      <c r="Y104" s="28">
        <f>+'[14]7M'!$S$39</f>
        <v>29.364741379663752</v>
      </c>
      <c r="Z104" s="28">
        <f>+'[14]8M'!$S$39</f>
        <v>27.031829633217509</v>
      </c>
      <c r="AA104" s="28">
        <f>+'[14]9M'!$S$39</f>
        <v>25.895203308338111</v>
      </c>
      <c r="AB104" s="28">
        <f>+'[14]10M'!$S$39</f>
        <v>26.34055266741175</v>
      </c>
      <c r="AC104" s="28">
        <f>+'[14]11M'!$S$39</f>
        <v>25.845884114647514</v>
      </c>
      <c r="AD104" s="28">
        <f>+'[14]12M'!$S$39</f>
        <v>25.559118975160249</v>
      </c>
      <c r="AE104" s="318"/>
    </row>
    <row r="105" spans="1:31" customFormat="1" x14ac:dyDescent="0.2">
      <c r="A105" s="10">
        <v>1017</v>
      </c>
      <c r="B105" s="10" t="s">
        <v>26</v>
      </c>
      <c r="C105" s="28">
        <v>39.690280963764465</v>
      </c>
      <c r="D105" s="28">
        <v>34.200842841978059</v>
      </c>
      <c r="E105" s="28">
        <v>37.221330077388849</v>
      </c>
      <c r="F105" s="28">
        <v>36.736047569752188</v>
      </c>
      <c r="G105" s="28">
        <v>32.428967972186619</v>
      </c>
      <c r="H105" s="28">
        <v>42.786309917434743</v>
      </c>
      <c r="I105" s="28">
        <v>34.868582036587824</v>
      </c>
      <c r="J105" s="28">
        <v>26.803278461483064</v>
      </c>
      <c r="K105" s="28">
        <v>28.886333723839691</v>
      </c>
      <c r="L105" s="28">
        <v>37.567901913349459</v>
      </c>
      <c r="M105" s="28">
        <v>32.577432987900188</v>
      </c>
      <c r="N105" s="28">
        <v>39.399783255064328</v>
      </c>
      <c r="O105" s="28">
        <v>35.303881775090105</v>
      </c>
      <c r="Q105" s="10">
        <v>1017</v>
      </c>
      <c r="R105" s="10" t="s">
        <v>26</v>
      </c>
      <c r="S105" s="28">
        <f t="shared" si="12"/>
        <v>39.690280963764465</v>
      </c>
      <c r="T105" s="28">
        <f>+'[14]2M'!$T$39</f>
        <v>36.994381845259625</v>
      </c>
      <c r="U105" s="28">
        <f>+'[14]3M'!$T$39</f>
        <v>37.070341179695006</v>
      </c>
      <c r="V105" s="28">
        <f>+'[14]4M'!$T$39</f>
        <v>36.984668118471703</v>
      </c>
      <c r="W105" s="28">
        <f>+'[14]5M'!$T$39</f>
        <v>36.111053604474584</v>
      </c>
      <c r="X105" s="28">
        <f>+'[14]6M'!$T$39</f>
        <v>37.291493757591368</v>
      </c>
      <c r="Y105" s="28">
        <f>+'[14]7M'!$T$39</f>
        <v>36.916291600061477</v>
      </c>
      <c r="Z105" s="28">
        <f>+'[14]8M'!$T$39</f>
        <v>35.612117701619894</v>
      </c>
      <c r="AA105" s="28">
        <f>+'[14]9M'!$T$39</f>
        <v>34.87285279103066</v>
      </c>
      <c r="AB105" s="28">
        <f>+'[14]10M'!$T$39</f>
        <v>35.152237746371895</v>
      </c>
      <c r="AC105" s="28">
        <f>+'[14]11M'!$T$39</f>
        <v>34.921465881381174</v>
      </c>
      <c r="AD105" s="28">
        <f>+'[14]12M'!$T$39</f>
        <v>35.303881775090105</v>
      </c>
      <c r="AE105" s="318"/>
    </row>
    <row r="106" spans="1:31" customFormat="1" x14ac:dyDescent="0.2">
      <c r="A106" s="10">
        <v>1018</v>
      </c>
      <c r="B106" s="10" t="s">
        <v>27</v>
      </c>
      <c r="C106" s="28">
        <v>21.611168921262575</v>
      </c>
      <c r="D106" s="28">
        <v>21.534608913409244</v>
      </c>
      <c r="E106" s="28">
        <v>21.963412127440904</v>
      </c>
      <c r="F106" s="28">
        <v>21.822894168466522</v>
      </c>
      <c r="G106" s="28">
        <v>21.700568046532194</v>
      </c>
      <c r="H106" s="28">
        <v>21.95507615514795</v>
      </c>
      <c r="I106" s="28">
        <v>21.872426468126704</v>
      </c>
      <c r="J106" s="28">
        <v>21.105286204296107</v>
      </c>
      <c r="K106" s="28">
        <v>21.929730693775635</v>
      </c>
      <c r="L106" s="28">
        <v>21.980694187718218</v>
      </c>
      <c r="M106" s="28">
        <v>21.666488818427108</v>
      </c>
      <c r="N106" s="28">
        <v>21.754979489998732</v>
      </c>
      <c r="O106" s="28">
        <v>21.727488727366932</v>
      </c>
      <c r="Q106" s="10">
        <v>1018</v>
      </c>
      <c r="R106" s="10" t="s">
        <v>27</v>
      </c>
      <c r="S106" s="28">
        <f t="shared" si="12"/>
        <v>21.611168921262575</v>
      </c>
      <c r="T106" s="28">
        <f>+'[14]2M'!$U$39</f>
        <v>21.570926143024618</v>
      </c>
      <c r="U106" s="28">
        <f>+'[14]3M'!$U$39</f>
        <v>21.701806816000875</v>
      </c>
      <c r="V106" s="28">
        <f>+'[14]4M'!$U$39</f>
        <v>21.733139588054183</v>
      </c>
      <c r="W106" s="28">
        <f>+'[14]5M'!$U$39</f>
        <v>21.726856841045123</v>
      </c>
      <c r="X106" s="28">
        <f>+'[14]6M'!$U$39</f>
        <v>21.763602509602297</v>
      </c>
      <c r="Y106" s="28">
        <f>+'[14]7M'!$U$39</f>
        <v>21.782156743218653</v>
      </c>
      <c r="Z106" s="28">
        <f>+'[14]8M'!$U$39</f>
        <v>21.675185547569573</v>
      </c>
      <c r="AA106" s="28">
        <f>+'[14]9M'!$U$39</f>
        <v>21.70540797164853</v>
      </c>
      <c r="AB106" s="28">
        <f>+'[14]10M'!$U$39</f>
        <v>21.731138095143027</v>
      </c>
      <c r="AC106" s="28">
        <f>+'[14]11M'!$U$39</f>
        <v>21.725221341414073</v>
      </c>
      <c r="AD106" s="28">
        <f>+'[14]12M'!$U$39</f>
        <v>21.727488727366932</v>
      </c>
      <c r="AE106" s="318"/>
    </row>
    <row r="107" spans="1:31" customFormat="1" x14ac:dyDescent="0.2">
      <c r="A107" s="10">
        <v>1019</v>
      </c>
      <c r="B107" s="10" t="s">
        <v>28</v>
      </c>
      <c r="C107" s="28">
        <v>29.390606536728519</v>
      </c>
      <c r="D107" s="28">
        <v>20.598262947017396</v>
      </c>
      <c r="E107" s="28">
        <v>22.147323768543462</v>
      </c>
      <c r="F107" s="28">
        <v>17.078771629304139</v>
      </c>
      <c r="G107" s="28">
        <v>14.017665952890793</v>
      </c>
      <c r="H107" s="28">
        <v>30.277727763773854</v>
      </c>
      <c r="I107" s="28">
        <v>22.522522522522522</v>
      </c>
      <c r="J107" s="28">
        <v>13.128388575261305</v>
      </c>
      <c r="K107" s="28">
        <v>12.076157073965053</v>
      </c>
      <c r="L107" s="28">
        <v>20.757825370675455</v>
      </c>
      <c r="M107" s="28">
        <v>11.466116645911166</v>
      </c>
      <c r="N107" s="28">
        <v>19.967374892148403</v>
      </c>
      <c r="O107" s="28">
        <v>19.558125862477237</v>
      </c>
      <c r="Q107" s="10">
        <v>1019</v>
      </c>
      <c r="R107" s="10" t="s">
        <v>28</v>
      </c>
      <c r="S107" s="28">
        <f t="shared" si="12"/>
        <v>29.390606536728519</v>
      </c>
      <c r="T107" s="28">
        <f>+'[14]2M'!$V$39</f>
        <v>24.900716114807121</v>
      </c>
      <c r="U107" s="28">
        <f>+'[14]3M'!$V$39</f>
        <v>23.957245608026266</v>
      </c>
      <c r="V107" s="28">
        <f>+'[14]4M'!$V$39</f>
        <v>22.22541690626797</v>
      </c>
      <c r="W107" s="28">
        <f>+'[14]5M'!$V$39</f>
        <v>20.671605488781239</v>
      </c>
      <c r="X107" s="28">
        <f>+'[14]6M'!$V$39</f>
        <v>22.436926131193648</v>
      </c>
      <c r="Y107" s="28">
        <f>+'[14]7M'!$V$39</f>
        <v>22.450666032432736</v>
      </c>
      <c r="Z107" s="28">
        <f>+'[14]8M'!$V$39</f>
        <v>21.197545223132845</v>
      </c>
      <c r="AA107" s="28">
        <f>+'[14]9M'!$V$39</f>
        <v>20.220497965284384</v>
      </c>
      <c r="AB107" s="28">
        <f>+'[14]10M'!$V$39</f>
        <v>20.274432931951832</v>
      </c>
      <c r="AC107" s="28">
        <f>+'[14]11M'!$V$39</f>
        <v>19.524603560227927</v>
      </c>
      <c r="AD107" s="28">
        <f>+'[14]12M'!$V$39</f>
        <v>19.558125862477237</v>
      </c>
      <c r="AE107" s="318"/>
    </row>
    <row r="108" spans="1:31" customFormat="1" x14ac:dyDescent="0.2">
      <c r="A108" s="10">
        <v>1020</v>
      </c>
      <c r="B108" s="10" t="s">
        <v>29</v>
      </c>
      <c r="C108" s="28">
        <v>27.418045479714319</v>
      </c>
      <c r="D108" s="28">
        <v>28.90443396841259</v>
      </c>
      <c r="E108" s="28">
        <v>29.473451571910047</v>
      </c>
      <c r="F108" s="28">
        <v>30.553896447572303</v>
      </c>
      <c r="G108" s="28">
        <v>31.450332350559162</v>
      </c>
      <c r="H108" s="28">
        <v>34.839231183761449</v>
      </c>
      <c r="I108" s="28">
        <v>31.159358867240634</v>
      </c>
      <c r="J108" s="28">
        <v>32.201026948763939</v>
      </c>
      <c r="K108" s="28">
        <v>28.656854006046789</v>
      </c>
      <c r="L108" s="28">
        <v>27.592052413750974</v>
      </c>
      <c r="M108" s="28">
        <v>27.445075364075848</v>
      </c>
      <c r="N108" s="28">
        <v>27.386922822959736</v>
      </c>
      <c r="O108" s="28">
        <v>29.805572705138044</v>
      </c>
      <c r="Q108" s="10">
        <v>1020</v>
      </c>
      <c r="R108" s="10" t="s">
        <v>29</v>
      </c>
      <c r="S108" s="28">
        <f t="shared" si="12"/>
        <v>27.418045479714319</v>
      </c>
      <c r="T108" s="28">
        <f>+'[14]2M'!$W$39</f>
        <v>28.18982495640266</v>
      </c>
      <c r="U108" s="28">
        <f>+'[14]3M'!$W$39</f>
        <v>28.62358914919152</v>
      </c>
      <c r="V108" s="28">
        <f>+'[14]4M'!$W$39</f>
        <v>29.125475831516955</v>
      </c>
      <c r="W108" s="28">
        <f>+'[14]5M'!$W$39</f>
        <v>29.605188997241548</v>
      </c>
      <c r="X108" s="28">
        <f>+'[14]6M'!$W$39</f>
        <v>30.478348337867889</v>
      </c>
      <c r="Y108" s="28">
        <f>+'[14]7M'!$W$39</f>
        <v>30.582757535599104</v>
      </c>
      <c r="Z108" s="28">
        <f>+'[14]8M'!$W$39</f>
        <v>30.807328883333124</v>
      </c>
      <c r="AA108" s="28">
        <f>+'[14]9M'!$W$39</f>
        <v>30.557845749692824</v>
      </c>
      <c r="AB108" s="28">
        <f>+'[14]10M'!$W$39</f>
        <v>30.268831435280713</v>
      </c>
      <c r="AC108" s="28">
        <f>+'[14]11M'!$W$39</f>
        <v>30.01385586955832</v>
      </c>
      <c r="AD108" s="28">
        <f>+'[14]12M'!$W$39</f>
        <v>29.805572705138044</v>
      </c>
      <c r="AE108" s="318"/>
    </row>
    <row r="109" spans="1:31" customFormat="1" x14ac:dyDescent="0.2">
      <c r="A109" s="10">
        <v>1021</v>
      </c>
      <c r="B109" s="10" t="s">
        <v>30</v>
      </c>
      <c r="C109" s="28">
        <v>27.232178267517789</v>
      </c>
      <c r="D109" s="28">
        <v>27.505509270698063</v>
      </c>
      <c r="E109" s="28">
        <v>26.947863579523652</v>
      </c>
      <c r="F109" s="28">
        <v>29.444389948016813</v>
      </c>
      <c r="G109" s="28">
        <v>31.126326913809059</v>
      </c>
      <c r="H109" s="28">
        <v>30.800873484403173</v>
      </c>
      <c r="I109" s="28">
        <v>29.489778000161731</v>
      </c>
      <c r="J109" s="28">
        <v>20.265159105352168</v>
      </c>
      <c r="K109" s="28">
        <v>28.077167364585272</v>
      </c>
      <c r="L109" s="28">
        <v>31.804752438000044</v>
      </c>
      <c r="M109" s="28">
        <v>30.946094058902236</v>
      </c>
      <c r="N109" s="28">
        <v>34.714377964528005</v>
      </c>
      <c r="O109" s="28">
        <v>29.036680687431421</v>
      </c>
      <c r="Q109" s="10">
        <v>1021</v>
      </c>
      <c r="R109" s="10" t="s">
        <v>30</v>
      </c>
      <c r="S109" s="28">
        <f t="shared" si="12"/>
        <v>27.232178267517789</v>
      </c>
      <c r="T109" s="28">
        <f>+'[14]2M'!$X$39</f>
        <v>27.38111170207646</v>
      </c>
      <c r="U109" s="28">
        <f>+'[14]3M'!$X$39</f>
        <v>27.229497585786248</v>
      </c>
      <c r="V109" s="28">
        <f>+'[14]4M'!$X$39</f>
        <v>27.825868716303741</v>
      </c>
      <c r="W109" s="28">
        <f>+'[14]5M'!$X$39</f>
        <v>28.467393634432618</v>
      </c>
      <c r="X109" s="28">
        <f>+'[14]6M'!$X$39</f>
        <v>28.861859507280013</v>
      </c>
      <c r="Y109" s="28">
        <f>+'[14]7M'!$X$39</f>
        <v>28.956071065740307</v>
      </c>
      <c r="Z109" s="28">
        <f>+'[14]8M'!$X$39</f>
        <v>27.816693343763077</v>
      </c>
      <c r="AA109" s="28">
        <f>+'[14]9M'!$X$39</f>
        <v>27.846171414306241</v>
      </c>
      <c r="AB109" s="28">
        <f>+'[14]10M'!$X$39</f>
        <v>28.25959397768224</v>
      </c>
      <c r="AC109" s="28">
        <f>+'[14]11M'!$X$39</f>
        <v>28.508682231727423</v>
      </c>
      <c r="AD109" s="28">
        <f>+'[14]12M'!$X$39</f>
        <v>29.036680687431421</v>
      </c>
      <c r="AE109" s="318"/>
    </row>
    <row r="110" spans="1:31" customFormat="1" x14ac:dyDescent="0.2">
      <c r="A110" s="10">
        <v>1022</v>
      </c>
      <c r="B110" s="10" t="s">
        <v>31</v>
      </c>
      <c r="C110" s="28">
        <v>23.892070417296335</v>
      </c>
      <c r="D110" s="28">
        <v>21.250333946805984</v>
      </c>
      <c r="E110" s="28">
        <v>30.500980254866267</v>
      </c>
      <c r="F110" s="28">
        <v>27.607430025619013</v>
      </c>
      <c r="G110" s="28">
        <v>25.741160661795583</v>
      </c>
      <c r="H110" s="28">
        <v>35.694924156444898</v>
      </c>
      <c r="I110" s="28">
        <v>23.683083706861996</v>
      </c>
      <c r="J110" s="28">
        <v>27.792515543073282</v>
      </c>
      <c r="K110" s="28">
        <v>20.457338727109903</v>
      </c>
      <c r="L110" s="28">
        <v>28.837316453256562</v>
      </c>
      <c r="M110" s="28">
        <v>20.868829420359489</v>
      </c>
      <c r="N110" s="28">
        <v>27.943281512626001</v>
      </c>
      <c r="O110" s="28">
        <v>26.275135093518749</v>
      </c>
      <c r="Q110" s="10">
        <v>1022</v>
      </c>
      <c r="R110" s="10" t="s">
        <v>31</v>
      </c>
      <c r="S110" s="28">
        <f t="shared" si="12"/>
        <v>23.892070417296335</v>
      </c>
      <c r="T110" s="28">
        <f>+'[14]2M'!$Y$39</f>
        <v>22.592305564759716</v>
      </c>
      <c r="U110" s="28">
        <f>+'[14]3M'!$Y$39</f>
        <v>25.302930947282785</v>
      </c>
      <c r="V110" s="28">
        <f>+'[14]4M'!$Y$39</f>
        <v>25.902298228075566</v>
      </c>
      <c r="W110" s="28">
        <f>+'[14]5M'!$Y$39</f>
        <v>25.870233163283991</v>
      </c>
      <c r="X110" s="28">
        <f>+'[14]6M'!$Y$39</f>
        <v>27.717308451885163</v>
      </c>
      <c r="Y110" s="28">
        <f>+'[14]7M'!$Y$39</f>
        <v>27.072756066887138</v>
      </c>
      <c r="Z110" s="28">
        <f>+'[14]8M'!$Y$39</f>
        <v>27.178059642884953</v>
      </c>
      <c r="AA110" s="28">
        <f>+'[14]9M'!$Y$39</f>
        <v>26.383202596285116</v>
      </c>
      <c r="AB110" s="28">
        <f>+'[14]10M'!$Y$39</f>
        <v>26.648641394805566</v>
      </c>
      <c r="AC110" s="28">
        <f>+'[14]11M'!$Y$39</f>
        <v>26.126487149702143</v>
      </c>
      <c r="AD110" s="28">
        <f>+'[14]12M'!$Y$39</f>
        <v>26.275135093518749</v>
      </c>
      <c r="AE110" s="318"/>
    </row>
    <row r="111" spans="1:31" customFormat="1" x14ac:dyDescent="0.2">
      <c r="A111" s="10">
        <v>1023</v>
      </c>
      <c r="B111" s="10" t="s">
        <v>32</v>
      </c>
      <c r="C111" s="28">
        <v>21.723652620250018</v>
      </c>
      <c r="D111" s="28">
        <v>16.049599657722631</v>
      </c>
      <c r="E111" s="28">
        <v>17.743622585121145</v>
      </c>
      <c r="F111" s="28">
        <v>20.398807673833812</v>
      </c>
      <c r="G111" s="28">
        <v>20.824847644785851</v>
      </c>
      <c r="H111" s="28">
        <v>25.94268169251357</v>
      </c>
      <c r="I111" s="28">
        <v>20.662779248347206</v>
      </c>
      <c r="J111" s="28">
        <v>20.249209800303291</v>
      </c>
      <c r="K111" s="28">
        <v>18.036398977526893</v>
      </c>
      <c r="L111" s="28">
        <v>17.457107443407921</v>
      </c>
      <c r="M111" s="28">
        <v>19.275321218996094</v>
      </c>
      <c r="N111" s="28">
        <v>18.637341732676354</v>
      </c>
      <c r="O111" s="28">
        <v>19.797865261974234</v>
      </c>
      <c r="Q111" s="10">
        <v>1023</v>
      </c>
      <c r="R111" s="10" t="s">
        <v>32</v>
      </c>
      <c r="S111" s="28">
        <f t="shared" si="12"/>
        <v>21.723652620250018</v>
      </c>
      <c r="T111" s="28">
        <f>+'[14]2M'!$Z$39</f>
        <v>18.907934197007094</v>
      </c>
      <c r="U111" s="28">
        <f>+'[14]3M'!$Z$39</f>
        <v>18.503210550790023</v>
      </c>
      <c r="V111" s="28">
        <f>+'[14]4M'!$Z$39</f>
        <v>18.994841205868131</v>
      </c>
      <c r="W111" s="28">
        <f>+'[14]5M'!$Z$39</f>
        <v>19.344951059476774</v>
      </c>
      <c r="X111" s="28">
        <f>+'[14]6M'!$Z$39</f>
        <v>20.52623641476206</v>
      </c>
      <c r="Y111" s="28">
        <f>+'[14]7M'!$Z$39</f>
        <v>20.548058588744535</v>
      </c>
      <c r="Z111" s="28">
        <f>+'[14]8M'!$Z$39</f>
        <v>20.505120242348511</v>
      </c>
      <c r="AA111" s="28">
        <f>+'[14]9M'!$Z$39</f>
        <v>20.218307076109728</v>
      </c>
      <c r="AB111" s="28">
        <f>+'[14]10M'!$Z$39</f>
        <v>19.952103491120209</v>
      </c>
      <c r="AC111" s="28">
        <f>+'[14]11M'!$Z$39</f>
        <v>19.892765496246472</v>
      </c>
      <c r="AD111" s="28">
        <f>+'[14]12M'!$Z$39</f>
        <v>19.797865261974234</v>
      </c>
      <c r="AE111" s="318"/>
    </row>
    <row r="112" spans="1:31" customFormat="1" x14ac:dyDescent="0.2">
      <c r="A112" s="10">
        <v>1024</v>
      </c>
      <c r="B112" s="10" t="s">
        <v>33</v>
      </c>
      <c r="C112" s="28">
        <v>31.006735021575881</v>
      </c>
      <c r="D112" s="28">
        <v>26.86090709538335</v>
      </c>
      <c r="E112" s="28">
        <v>25.6581940256861</v>
      </c>
      <c r="F112" s="28">
        <v>23.095356231407461</v>
      </c>
      <c r="G112" s="28">
        <v>19.94343042460746</v>
      </c>
      <c r="H112" s="28">
        <v>31.956549223895049</v>
      </c>
      <c r="I112" s="28">
        <v>22.395830618349159</v>
      </c>
      <c r="J112" s="28">
        <v>25.758525435744495</v>
      </c>
      <c r="K112" s="28">
        <v>17.373522883280515</v>
      </c>
      <c r="L112" s="28">
        <v>22.060770961136228</v>
      </c>
      <c r="M112" s="28">
        <v>19.947472203350511</v>
      </c>
      <c r="N112" s="28">
        <v>22.007467992344036</v>
      </c>
      <c r="O112" s="28">
        <v>24.083197431017776</v>
      </c>
      <c r="Q112" s="10">
        <v>1024</v>
      </c>
      <c r="R112" s="10" t="s">
        <v>33</v>
      </c>
      <c r="S112" s="28">
        <f t="shared" si="12"/>
        <v>31.006735021575881</v>
      </c>
      <c r="T112" s="28">
        <f>+'[14]2M'!$AA$39</f>
        <v>28.951417798924435</v>
      </c>
      <c r="U112" s="28">
        <f>+'[14]3M'!$AA$39</f>
        <v>27.856371821670585</v>
      </c>
      <c r="V112" s="28">
        <f>+'[14]4M'!$AA$39</f>
        <v>26.689893077105069</v>
      </c>
      <c r="W112" s="28">
        <f>+'[14]5M'!$AA$39</f>
        <v>25.403951191424301</v>
      </c>
      <c r="X112" s="28">
        <f>+'[14]6M'!$AA$39</f>
        <v>26.561815695460737</v>
      </c>
      <c r="Y112" s="28">
        <f>+'[14]7M'!$AA$39</f>
        <v>25.943714206516947</v>
      </c>
      <c r="Z112" s="28">
        <f>+'[14]8M'!$AA$39</f>
        <v>25.918420458310798</v>
      </c>
      <c r="AA112" s="28">
        <f>+'[14]9M'!$AA$39</f>
        <v>24.969595527951665</v>
      </c>
      <c r="AB112" s="28">
        <f>+'[14]10M'!$AA$39</f>
        <v>24.68534707856513</v>
      </c>
      <c r="AC112" s="28">
        <f>+'[14]11M'!$AA$39</f>
        <v>24.266520537478854</v>
      </c>
      <c r="AD112" s="28">
        <f>+'[14]12M'!$AA$39</f>
        <v>24.083197431017776</v>
      </c>
      <c r="AE112" s="318"/>
    </row>
    <row r="113" spans="1:32" customFormat="1" x14ac:dyDescent="0.2">
      <c r="A113" s="10">
        <v>1025</v>
      </c>
      <c r="B113" s="10" t="s">
        <v>34</v>
      </c>
      <c r="C113" s="28">
        <v>22.573056056577006</v>
      </c>
      <c r="D113" s="28">
        <v>19.71178441474223</v>
      </c>
      <c r="E113" s="28">
        <v>23.868487875659238</v>
      </c>
      <c r="F113" s="28">
        <v>22.212955240478177</v>
      </c>
      <c r="G113" s="28">
        <v>21.033759653027776</v>
      </c>
      <c r="H113" s="28">
        <v>25.591463414634148</v>
      </c>
      <c r="I113" s="28">
        <v>24.148067378975828</v>
      </c>
      <c r="J113" s="28">
        <v>20.139443600988166</v>
      </c>
      <c r="K113" s="28">
        <v>16.602510866072997</v>
      </c>
      <c r="L113" s="28">
        <v>22.19294042485226</v>
      </c>
      <c r="M113" s="28">
        <v>13.593387682964911</v>
      </c>
      <c r="N113" s="28">
        <v>15.670829375177684</v>
      </c>
      <c r="O113" s="28">
        <v>20.616331548956772</v>
      </c>
      <c r="Q113" s="10">
        <v>1025</v>
      </c>
      <c r="R113" s="10" t="s">
        <v>34</v>
      </c>
      <c r="S113" s="28">
        <f t="shared" si="12"/>
        <v>22.573056056577006</v>
      </c>
      <c r="T113" s="28">
        <f>+'[14]2M'!$AB$39</f>
        <v>21.150028309932843</v>
      </c>
      <c r="U113" s="28">
        <f>+'[14]3M'!$AB$39</f>
        <v>22.072575413942168</v>
      </c>
      <c r="V113" s="28">
        <f>+'[14]4M'!$AB$39</f>
        <v>22.108242889585046</v>
      </c>
      <c r="W113" s="28">
        <f>+'[14]5M'!$AB$39</f>
        <v>21.895595640257508</v>
      </c>
      <c r="X113" s="28">
        <f>+'[14]6M'!$AB$39</f>
        <v>22.534661816648217</v>
      </c>
      <c r="Y113" s="28">
        <f>+'[14]7M'!$AB$39</f>
        <v>22.812944730321348</v>
      </c>
      <c r="Z113" s="28">
        <f>+'[14]8M'!$AB$39</f>
        <v>22.39888051477968</v>
      </c>
      <c r="AA113" s="28">
        <f>+'[14]9M'!$AB$39</f>
        <v>21.708754233055508</v>
      </c>
      <c r="AB113" s="28">
        <f>+'[14]10M'!$AB$39</f>
        <v>21.759660533097378</v>
      </c>
      <c r="AC113" s="28">
        <f>+'[14]11M'!$AB$39</f>
        <v>21.036168109925907</v>
      </c>
      <c r="AD113" s="28">
        <f>+'[14]12M'!$AB$39</f>
        <v>20.616331548956772</v>
      </c>
      <c r="AE113" s="318"/>
    </row>
    <row r="114" spans="1:32" customFormat="1" x14ac:dyDescent="0.2">
      <c r="A114" s="10">
        <v>1026</v>
      </c>
      <c r="B114" s="10" t="s">
        <v>35</v>
      </c>
      <c r="C114" s="28">
        <v>18.127978865875363</v>
      </c>
      <c r="D114" s="28">
        <v>14.121361422584663</v>
      </c>
      <c r="E114" s="28">
        <v>14.546435856242892</v>
      </c>
      <c r="F114" s="28">
        <v>11.053002140362736</v>
      </c>
      <c r="G114" s="28">
        <v>9.5608395218617215</v>
      </c>
      <c r="H114" s="28">
        <v>19.929822774495825</v>
      </c>
      <c r="I114" s="28">
        <v>14.655167916530813</v>
      </c>
      <c r="J114" s="28">
        <v>11.99645464025026</v>
      </c>
      <c r="K114" s="28">
        <v>6.0534505971010439</v>
      </c>
      <c r="L114" s="28">
        <v>15.62814946440246</v>
      </c>
      <c r="M114" s="28">
        <v>13.158261755458362</v>
      </c>
      <c r="N114" s="28">
        <v>13.943144287794309</v>
      </c>
      <c r="O114" s="28">
        <v>13.613227048929302</v>
      </c>
      <c r="Q114" s="10">
        <v>1026</v>
      </c>
      <c r="R114" s="10" t="s">
        <v>35</v>
      </c>
      <c r="S114" s="28">
        <f t="shared" si="12"/>
        <v>18.127978865875363</v>
      </c>
      <c r="T114" s="28">
        <f>+'[14]2M'!$AC$39</f>
        <v>16.153280053589867</v>
      </c>
      <c r="U114" s="28">
        <f>+'[14]3M'!$AC$39</f>
        <v>15.606764406134502</v>
      </c>
      <c r="V114" s="28">
        <f>+'[14]4M'!$AC$39</f>
        <v>14.484630616625955</v>
      </c>
      <c r="W114" s="28">
        <f>+'[14]5M'!$AC$39</f>
        <v>13.554175140522165</v>
      </c>
      <c r="X114" s="28">
        <f>+'[14]6M'!$AC$39</f>
        <v>14.708325394727945</v>
      </c>
      <c r="Y114" s="28">
        <f>+'[14]7M'!$AC$39</f>
        <v>14.699894506585581</v>
      </c>
      <c r="Z114" s="28">
        <f>+'[14]8M'!$AC$39</f>
        <v>14.324648343646803</v>
      </c>
      <c r="AA114" s="28">
        <f>+'[14]9M'!$AC$39</f>
        <v>13.390278540418187</v>
      </c>
      <c r="AB114" s="28">
        <f>+'[14]10M'!$AC$39</f>
        <v>13.626163782059777</v>
      </c>
      <c r="AC114" s="28">
        <f>+'[14]11M'!$AC$39</f>
        <v>13.583396749862731</v>
      </c>
      <c r="AD114" s="28">
        <f>+'[14]12M'!$AC$39</f>
        <v>13.613227048929302</v>
      </c>
      <c r="AE114" s="318"/>
    </row>
    <row r="115" spans="1:32" customFormat="1" x14ac:dyDescent="0.2">
      <c r="A115" s="10">
        <v>1027</v>
      </c>
      <c r="B115" s="10" t="s">
        <v>36</v>
      </c>
      <c r="C115" s="28">
        <v>17.290616584961679</v>
      </c>
      <c r="D115" s="28">
        <v>17.369391962767818</v>
      </c>
      <c r="E115" s="28">
        <v>17.372256851954514</v>
      </c>
      <c r="F115" s="28">
        <v>17.442910915934757</v>
      </c>
      <c r="G115" s="28">
        <v>17.648815077439821</v>
      </c>
      <c r="H115" s="28">
        <v>18.650255004546594</v>
      </c>
      <c r="I115" s="28">
        <v>18.892682324873515</v>
      </c>
      <c r="J115" s="28">
        <v>18.965111640704109</v>
      </c>
      <c r="K115" s="28">
        <v>19.463046389869717</v>
      </c>
      <c r="L115" s="28">
        <v>13.781463197056171</v>
      </c>
      <c r="M115" s="28">
        <v>19.958854150431719</v>
      </c>
      <c r="N115" s="28">
        <v>19.684504747139833</v>
      </c>
      <c r="O115" s="28">
        <v>18.070252037942431</v>
      </c>
      <c r="Q115" s="10">
        <v>1027</v>
      </c>
      <c r="R115" s="10" t="s">
        <v>36</v>
      </c>
      <c r="S115" s="28">
        <f t="shared" si="12"/>
        <v>17.290616584961679</v>
      </c>
      <c r="T115" s="28">
        <f>+'[14]2M'!$AD$39</f>
        <v>17.332672477052409</v>
      </c>
      <c r="U115" s="28">
        <f>+'[14]3M'!$AD$39</f>
        <v>17.345439163406901</v>
      </c>
      <c r="V115" s="28">
        <f>+'[14]4M'!$AD$39</f>
        <v>17.370579040875565</v>
      </c>
      <c r="W115" s="28">
        <f>+'[14]5M'!$AD$39</f>
        <v>17.428016723335627</v>
      </c>
      <c r="X115" s="28">
        <f>+'[14]6M'!$AD$39</f>
        <v>17.627348869598112</v>
      </c>
      <c r="Y115" s="28">
        <f>+'[14]7M'!$AD$39</f>
        <v>17.846089301554965</v>
      </c>
      <c r="Z115" s="28">
        <f>+'[14]8M'!$AD$39</f>
        <v>18.011782701540234</v>
      </c>
      <c r="AA115" s="28">
        <f>+'[14]9M'!$AD$39</f>
        <v>18.200267247900101</v>
      </c>
      <c r="AB115" s="28">
        <f>+'[14]10M'!$AD$39</f>
        <v>17.691922849515972</v>
      </c>
      <c r="AC115" s="28">
        <f>+'[14]11M'!$AD$39</f>
        <v>17.920682453005863</v>
      </c>
      <c r="AD115" s="28">
        <f>+'[14]12M'!$AD$39</f>
        <v>18.070252037942431</v>
      </c>
      <c r="AE115" s="318"/>
    </row>
    <row r="116" spans="1:32" customFormat="1" x14ac:dyDescent="0.2">
      <c r="A116" s="10">
        <v>1028</v>
      </c>
      <c r="B116" s="10" t="s">
        <v>37</v>
      </c>
      <c r="C116" s="28">
        <v>20.744003909600934</v>
      </c>
      <c r="D116" s="28">
        <v>25.224769678238491</v>
      </c>
      <c r="E116" s="28">
        <v>24.386508280920722</v>
      </c>
      <c r="F116" s="28">
        <v>20.564517465352459</v>
      </c>
      <c r="G116" s="28">
        <v>21.295492807927474</v>
      </c>
      <c r="H116" s="28">
        <v>29.920566106340729</v>
      </c>
      <c r="I116" s="28">
        <v>24.977816196381792</v>
      </c>
      <c r="J116" s="28">
        <v>24.321505830438941</v>
      </c>
      <c r="K116" s="28">
        <v>17.313226660527224</v>
      </c>
      <c r="L116" s="28">
        <v>24.87595166493109</v>
      </c>
      <c r="M116" s="28">
        <v>25.042678406972303</v>
      </c>
      <c r="N116" s="28">
        <v>23.414109128860769</v>
      </c>
      <c r="O116" s="28">
        <v>23.590524468884908</v>
      </c>
      <c r="Q116" s="10">
        <v>1028</v>
      </c>
      <c r="R116" s="10" t="s">
        <v>37</v>
      </c>
      <c r="S116" s="28">
        <f t="shared" si="12"/>
        <v>20.744003909600934</v>
      </c>
      <c r="T116" s="28">
        <f>+'[14]2M'!$AE$39</f>
        <v>22.978111321252833</v>
      </c>
      <c r="U116" s="28">
        <f>+'[14]3M'!$AE$39</f>
        <v>23.460720631179548</v>
      </c>
      <c r="V116" s="28">
        <f>+'[14]4M'!$AE$39</f>
        <v>22.724225533721164</v>
      </c>
      <c r="W116" s="28">
        <f>+'[14]5M'!$AE$39</f>
        <v>22.444326970984029</v>
      </c>
      <c r="X116" s="28">
        <f>+'[14]6M'!$AE$39</f>
        <v>23.812907923562214</v>
      </c>
      <c r="Y116" s="28">
        <f>+'[14]7M'!$AE$39</f>
        <v>23.991772025833164</v>
      </c>
      <c r="Z116" s="28">
        <f>+'[14]8M'!$AE$39</f>
        <v>24.036550814010049</v>
      </c>
      <c r="AA116" s="28">
        <f>+'[14]9M'!$AE$39</f>
        <v>23.305443840521033</v>
      </c>
      <c r="AB116" s="28">
        <f>+'[14]10M'!$AE$39</f>
        <v>23.462087616626413</v>
      </c>
      <c r="AC116" s="28">
        <f>+'[14]11M'!$AE$39</f>
        <v>23.60622044779187</v>
      </c>
      <c r="AD116" s="28">
        <f>+'[14]12M'!$AE$39</f>
        <v>23.590524468884908</v>
      </c>
      <c r="AE116" s="318"/>
    </row>
    <row r="117" spans="1:32" customFormat="1" x14ac:dyDescent="0.2">
      <c r="A117" s="10">
        <v>1029</v>
      </c>
      <c r="B117" s="10" t="s">
        <v>38</v>
      </c>
      <c r="C117" s="28">
        <v>24.984470417562179</v>
      </c>
      <c r="D117" s="28">
        <v>15.960118472451276</v>
      </c>
      <c r="E117" s="28">
        <v>20.07059077387833</v>
      </c>
      <c r="F117" s="28">
        <v>21.141603385633296</v>
      </c>
      <c r="G117" s="28">
        <v>23.277652439570907</v>
      </c>
      <c r="H117" s="28">
        <v>31.048998429104923</v>
      </c>
      <c r="I117" s="28">
        <v>24.936466688605577</v>
      </c>
      <c r="J117" s="28">
        <v>16.260816461710291</v>
      </c>
      <c r="K117" s="28">
        <v>11.533352791532655</v>
      </c>
      <c r="L117" s="28">
        <v>21.526395847571543</v>
      </c>
      <c r="M117" s="28">
        <v>8.4417890170287002</v>
      </c>
      <c r="N117" s="28">
        <v>21.215769342131331</v>
      </c>
      <c r="O117" s="28">
        <v>20.16586430801361</v>
      </c>
      <c r="Q117" s="10">
        <v>1029</v>
      </c>
      <c r="R117" s="10" t="s">
        <v>38</v>
      </c>
      <c r="S117" s="28">
        <f t="shared" si="12"/>
        <v>24.984470417562179</v>
      </c>
      <c r="T117" s="28">
        <f>+'[14]2M'!$AF$39</f>
        <v>20.560535373078974</v>
      </c>
      <c r="U117" s="28">
        <f>+'[14]3M'!$AF$39</f>
        <v>20.394304664810388</v>
      </c>
      <c r="V117" s="28">
        <f>+'[14]4M'!$AF$39</f>
        <v>20.594854319450839</v>
      </c>
      <c r="W117" s="28">
        <f>+'[14]5M'!$AF$39</f>
        <v>21.138235740825841</v>
      </c>
      <c r="X117" s="28">
        <f>+'[14]6M'!$AF$39</f>
        <v>22.98037634150193</v>
      </c>
      <c r="Y117" s="28">
        <f>+'[14]7M'!$AF$39</f>
        <v>23.309186106124777</v>
      </c>
      <c r="Z117" s="28">
        <f>+'[14]8M'!$AF$39</f>
        <v>22.306232553246186</v>
      </c>
      <c r="AA117" s="28">
        <f>+'[14]9M'!$AF$39</f>
        <v>21.096088030165021</v>
      </c>
      <c r="AB117" s="28">
        <f>+'[14]10M'!$AF$39</f>
        <v>21.140384592640817</v>
      </c>
      <c r="AC117" s="28">
        <f>+'[14]11M'!$AF$39</f>
        <v>20.076775040704891</v>
      </c>
      <c r="AD117" s="28">
        <f>+'[14]12M'!$AF$39</f>
        <v>20.16586430801361</v>
      </c>
      <c r="AE117" s="318"/>
    </row>
    <row r="118" spans="1:32" customFormat="1" x14ac:dyDescent="0.2">
      <c r="A118" s="15">
        <v>1030</v>
      </c>
      <c r="B118" s="15" t="s">
        <v>18</v>
      </c>
      <c r="C118" s="30">
        <v>18.966372597657514</v>
      </c>
      <c r="D118" s="30">
        <v>18.37258052502208</v>
      </c>
      <c r="E118" s="30">
        <v>20.367950552755481</v>
      </c>
      <c r="F118" s="30">
        <v>19.409194509967854</v>
      </c>
      <c r="G118" s="30">
        <v>17.383381538102956</v>
      </c>
      <c r="H118" s="30">
        <v>19.696802147316358</v>
      </c>
      <c r="I118" s="30">
        <v>16.958622911584666</v>
      </c>
      <c r="J118" s="30">
        <v>18.377823408624231</v>
      </c>
      <c r="K118" s="30">
        <v>19.408716047514567</v>
      </c>
      <c r="L118" s="30">
        <v>19.297105853259843</v>
      </c>
      <c r="M118" s="30">
        <v>19.522725256527782</v>
      </c>
      <c r="N118" s="30">
        <v>19.534898497315499</v>
      </c>
      <c r="O118" s="30">
        <v>18.923574219580058</v>
      </c>
      <c r="Q118" s="15">
        <v>1030</v>
      </c>
      <c r="R118" s="15" t="s">
        <v>18</v>
      </c>
      <c r="S118" s="30">
        <f t="shared" si="12"/>
        <v>18.966372597657514</v>
      </c>
      <c r="T118" s="30">
        <f>+'[14]2M'!$AG$39</f>
        <v>18.667480811359461</v>
      </c>
      <c r="U118" s="30">
        <f>+'[14]3M'!$AG$39</f>
        <v>19.246622516556293</v>
      </c>
      <c r="V118" s="30">
        <f>+'[14]4M'!$AG$39</f>
        <v>19.289203801896775</v>
      </c>
      <c r="W118" s="30">
        <f>+'[14]5M'!$AG$39</f>
        <v>18.91285746265066</v>
      </c>
      <c r="X118" s="30">
        <f>+'[14]6M'!$AG$39</f>
        <v>19.04789942160496</v>
      </c>
      <c r="Y118" s="30">
        <f>+'[14]7M'!$AG$39</f>
        <v>18.717087283830956</v>
      </c>
      <c r="Z118" s="30">
        <f>+'[14]8M'!$AG$39</f>
        <v>18.66770447398736</v>
      </c>
      <c r="AA118" s="30">
        <f>+'[14]9M'!$AG$39</f>
        <v>18.753927266204549</v>
      </c>
      <c r="AB118" s="30">
        <f>+'[14]10M'!$AG$39</f>
        <v>18.805550991141718</v>
      </c>
      <c r="AC118" s="30">
        <f>+'[14]11M'!$AG$39</f>
        <v>18.871359881909846</v>
      </c>
      <c r="AD118" s="30">
        <f>+'[14]12M'!$AG$39</f>
        <v>18.923574219580058</v>
      </c>
      <c r="AE118" s="318"/>
    </row>
    <row r="119" spans="1:32" customFormat="1" x14ac:dyDescent="0.2">
      <c r="A119" s="4">
        <v>10300</v>
      </c>
      <c r="B119" s="4" t="s">
        <v>142</v>
      </c>
      <c r="C119" s="25">
        <v>25.388588786729454</v>
      </c>
      <c r="D119" s="25">
        <v>24.57440269928728</v>
      </c>
      <c r="E119" s="25">
        <v>26.781209079013696</v>
      </c>
      <c r="F119" s="25">
        <v>25.185791602993241</v>
      </c>
      <c r="G119" s="25">
        <v>22.69172709562713</v>
      </c>
      <c r="H119" s="25">
        <v>30.943907128419873</v>
      </c>
      <c r="I119" s="25">
        <v>23.98269135158289</v>
      </c>
      <c r="J119" s="25">
        <v>21.690000339601397</v>
      </c>
      <c r="K119" s="25">
        <v>21.105301496703024</v>
      </c>
      <c r="L119" s="25">
        <v>26.3957832848991</v>
      </c>
      <c r="M119" s="25">
        <v>22.564524725574898</v>
      </c>
      <c r="N119" s="25">
        <v>24.641753539091248</v>
      </c>
      <c r="O119" s="25">
        <v>24.65391399089005</v>
      </c>
      <c r="Q119" s="4">
        <v>10300</v>
      </c>
      <c r="R119" s="4" t="s">
        <v>142</v>
      </c>
      <c r="S119" s="25">
        <f t="shared" si="12"/>
        <v>25.388588786729454</v>
      </c>
      <c r="T119" s="25">
        <f>+'[14]2M'!$E$39</f>
        <v>24.979532790829783</v>
      </c>
      <c r="U119" s="25">
        <f>+'[14]3M'!$E$39</f>
        <v>25.590312913086223</v>
      </c>
      <c r="V119" s="25">
        <f>+'[14]4M'!$E$39</f>
        <v>25.487169520281167</v>
      </c>
      <c r="W119" s="25">
        <f>+'[14]5M'!$E$39</f>
        <v>24.942549313788099</v>
      </c>
      <c r="X119" s="25">
        <f>+'[14]6M'!$E$39</f>
        <v>26.003767252168796</v>
      </c>
      <c r="Y119" s="25">
        <f>+'[14]7M'!$E$39</f>
        <v>25.693194532154699</v>
      </c>
      <c r="Z119" s="25">
        <f>+'[14]8M'!$E$39</f>
        <v>25.146270416316053</v>
      </c>
      <c r="AA119" s="25">
        <f>+'[14]9M'!$E$39</f>
        <v>24.689607573671807</v>
      </c>
      <c r="AB119" s="25">
        <f>+'[14]10M'!$E$39</f>
        <v>24.862373203693156</v>
      </c>
      <c r="AC119" s="25">
        <f>+'[14]11M'!$E$39</f>
        <v>24.654971654981715</v>
      </c>
      <c r="AD119" s="25">
        <f>+'[14]12M'!$E$39</f>
        <v>24.65391399089005</v>
      </c>
      <c r="AE119" s="318"/>
    </row>
    <row r="120" spans="1:32" customFormat="1" x14ac:dyDescent="0.2">
      <c r="A120" s="32"/>
      <c r="B120" s="32" t="s">
        <v>144</v>
      </c>
      <c r="O120" s="32"/>
    </row>
    <row r="121" spans="1:32" customFormat="1" x14ac:dyDescent="0.2">
      <c r="A121" s="3" t="s">
        <v>52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55</v>
      </c>
      <c r="Q121" s="3" t="s">
        <v>73</v>
      </c>
      <c r="R121" s="3" t="s">
        <v>42</v>
      </c>
      <c r="S121" s="3" t="s">
        <v>74</v>
      </c>
      <c r="T121" s="3" t="s">
        <v>75</v>
      </c>
      <c r="U121" s="3" t="s">
        <v>76</v>
      </c>
      <c r="V121" s="3" t="s">
        <v>77</v>
      </c>
      <c r="W121" s="3" t="s">
        <v>78</v>
      </c>
      <c r="X121" s="3" t="s">
        <v>79</v>
      </c>
      <c r="Y121" s="3" t="s">
        <v>80</v>
      </c>
      <c r="Z121" s="3" t="s">
        <v>81</v>
      </c>
      <c r="AA121" s="3" t="s">
        <v>82</v>
      </c>
      <c r="AB121" s="3" t="s">
        <v>83</v>
      </c>
      <c r="AC121" s="3" t="s">
        <v>84</v>
      </c>
      <c r="AD121" s="3" t="s">
        <v>85</v>
      </c>
    </row>
    <row r="122" spans="1:32" customFormat="1" x14ac:dyDescent="0.2">
      <c r="A122" s="7">
        <v>1004</v>
      </c>
      <c r="B122" s="7" t="s">
        <v>94</v>
      </c>
      <c r="C122" s="19">
        <v>0.78161158966585564</v>
      </c>
      <c r="D122" s="19">
        <v>0.83221878303845509</v>
      </c>
      <c r="E122" s="19">
        <v>0.80929092148022186</v>
      </c>
      <c r="F122" s="19">
        <v>0.83786196095897725</v>
      </c>
      <c r="G122" s="19">
        <v>0.90603105438249432</v>
      </c>
      <c r="H122" s="19">
        <v>0.796127215322462</v>
      </c>
      <c r="I122" s="19">
        <v>0.91657686292104679</v>
      </c>
      <c r="J122" s="19">
        <v>0.90513479591184398</v>
      </c>
      <c r="K122" s="19">
        <v>0.88266436639830204</v>
      </c>
      <c r="L122" s="19">
        <v>0.79850540337155373</v>
      </c>
      <c r="M122" s="19">
        <v>0.84403032528773525</v>
      </c>
      <c r="N122" s="19">
        <v>0.8071527307372468</v>
      </c>
      <c r="O122" s="19">
        <v>0.84226539301725301</v>
      </c>
      <c r="Q122" s="7">
        <v>1004</v>
      </c>
      <c r="R122" s="7" t="s">
        <v>94</v>
      </c>
      <c r="S122" s="19">
        <f>+C122</f>
        <v>0.78161158966585564</v>
      </c>
      <c r="T122" s="19">
        <f>+'[14]2M'!$G$41</f>
        <v>0.80653846966323162</v>
      </c>
      <c r="U122" s="19">
        <f>+'[14]3M'!$G$41</f>
        <v>0.807783854214288</v>
      </c>
      <c r="V122" s="19">
        <f>+'[14]4M'!$G$41</f>
        <v>0.81544489858767177</v>
      </c>
      <c r="W122" s="19">
        <f>+'[14]5M'!$G$41</f>
        <v>0.83234458054364391</v>
      </c>
      <c r="X122" s="19">
        <f>+'[14]6M'!$G$41</f>
        <v>0.82617914871146925</v>
      </c>
      <c r="Y122" s="19">
        <f>+'[14]7M'!$G$41</f>
        <v>0.83922561513964111</v>
      </c>
      <c r="Z122" s="19">
        <f>+'[14]8M'!$G$41</f>
        <v>0.84737888997032607</v>
      </c>
      <c r="AA122" s="19">
        <f>+'[14]9M'!$G$41</f>
        <v>0.85113842489731406</v>
      </c>
      <c r="AB122" s="19">
        <f>+'[14]10M'!$G$41</f>
        <v>0.8456620388379823</v>
      </c>
      <c r="AC122" s="19">
        <f>+'[14]11M'!$G$41</f>
        <v>0.84539376082367557</v>
      </c>
      <c r="AD122" s="19">
        <f>+'[14]12M'!$G$41</f>
        <v>0.84226539301725301</v>
      </c>
      <c r="AF122" s="311"/>
    </row>
    <row r="123" spans="1:32" customFormat="1" x14ac:dyDescent="0.2">
      <c r="A123" s="10">
        <v>1005</v>
      </c>
      <c r="B123" s="10" t="s">
        <v>13</v>
      </c>
      <c r="C123" s="21">
        <v>0.51052989987137132</v>
      </c>
      <c r="D123" s="21">
        <v>0.51838434311888404</v>
      </c>
      <c r="E123" s="21">
        <v>0.49864626843138243</v>
      </c>
      <c r="F123" s="21">
        <v>0.5505852527376347</v>
      </c>
      <c r="G123" s="21">
        <v>0.52398380314592741</v>
      </c>
      <c r="H123" s="21">
        <v>0.52611450339755661</v>
      </c>
      <c r="I123" s="21">
        <v>0.6599271682822998</v>
      </c>
      <c r="J123" s="21">
        <v>0.65856711072416163</v>
      </c>
      <c r="K123" s="21">
        <v>0.58932355338223308</v>
      </c>
      <c r="L123" s="21">
        <v>0.51564653984008824</v>
      </c>
      <c r="M123" s="21">
        <v>0.53721498331309936</v>
      </c>
      <c r="N123" s="21">
        <v>0.51986419377723725</v>
      </c>
      <c r="O123" s="21">
        <v>0.55032805336700796</v>
      </c>
      <c r="Q123" s="10">
        <v>1005</v>
      </c>
      <c r="R123" s="10" t="s">
        <v>13</v>
      </c>
      <c r="S123" s="21">
        <f t="shared" ref="S123:S149" si="13">+C123</f>
        <v>0.51052989987137132</v>
      </c>
      <c r="T123" s="21">
        <f>+'[14]2M'!$H$41</f>
        <v>0.5144297648966667</v>
      </c>
      <c r="U123" s="21">
        <f>+'[14]3M'!$H$41</f>
        <v>0.50924108325465445</v>
      </c>
      <c r="V123" s="21">
        <f>+'[14]4M'!$H$41</f>
        <v>0.51984009062208714</v>
      </c>
      <c r="W123" s="21">
        <f>+'[14]5M'!$H$41</f>
        <v>0.52032789155151238</v>
      </c>
      <c r="X123" s="21">
        <f>+'[14]6M'!$H$41</f>
        <v>0.51936638338376928</v>
      </c>
      <c r="Y123" s="21">
        <f>+'[14]7M'!$H$41</f>
        <v>0.53966449218738566</v>
      </c>
      <c r="Z123" s="21">
        <f>+'[14]8M'!$H$41</f>
        <v>0.55433575764983911</v>
      </c>
      <c r="AA123" s="21">
        <f>+'[14]9M'!$H$41</f>
        <v>0.55846368983926942</v>
      </c>
      <c r="AB123" s="21">
        <f>+'[14]10M'!$H$41</f>
        <v>0.55459245494762865</v>
      </c>
      <c r="AC123" s="21">
        <f>+'[14]11M'!$H$41</f>
        <v>0.5529144894260376</v>
      </c>
      <c r="AD123" s="21">
        <f>+'[14]12M'!$H$41</f>
        <v>0.55032805336700796</v>
      </c>
      <c r="AF123" s="311"/>
    </row>
    <row r="124" spans="1:32" customFormat="1" x14ac:dyDescent="0.2">
      <c r="A124" s="10">
        <v>1006</v>
      </c>
      <c r="B124" s="10" t="s">
        <v>14</v>
      </c>
      <c r="C124" s="21">
        <v>0.43908560847995731</v>
      </c>
      <c r="D124" s="21">
        <v>0.51341916363566387</v>
      </c>
      <c r="E124" s="21">
        <v>0.47463041013838125</v>
      </c>
      <c r="F124" s="21">
        <v>0.46890057326940893</v>
      </c>
      <c r="G124" s="21">
        <v>0.52365386177211082</v>
      </c>
      <c r="H124" s="21">
        <v>0.47375672895640808</v>
      </c>
      <c r="I124" s="21">
        <v>0.58249029784448492</v>
      </c>
      <c r="J124" s="21">
        <v>0.61541563708214631</v>
      </c>
      <c r="K124" s="21">
        <v>0.53963831460154477</v>
      </c>
      <c r="L124" s="21">
        <v>0.4803859208381217</v>
      </c>
      <c r="M124" s="21">
        <v>0.48837211364130029</v>
      </c>
      <c r="N124" s="21">
        <v>0.45557380040138656</v>
      </c>
      <c r="O124" s="21">
        <v>0.50422324950167519</v>
      </c>
      <c r="Q124" s="10">
        <v>1006</v>
      </c>
      <c r="R124" s="10" t="s">
        <v>14</v>
      </c>
      <c r="S124" s="21">
        <f t="shared" si="13"/>
        <v>0.43908560847995731</v>
      </c>
      <c r="T124" s="21">
        <f>+'[14]2M'!$I$41</f>
        <v>0.47534112529290928</v>
      </c>
      <c r="U124" s="21">
        <f>+'[14]3M'!$I$41</f>
        <v>0.47524346270334561</v>
      </c>
      <c r="V124" s="21">
        <f>+'[14]4M'!$I$41</f>
        <v>0.4736600679563433</v>
      </c>
      <c r="W124" s="21">
        <f>+'[14]5M'!$I$41</f>
        <v>0.481633980318944</v>
      </c>
      <c r="X124" s="21">
        <f>+'[14]6M'!$I$41</f>
        <v>0.48017458120285883</v>
      </c>
      <c r="Y124" s="21">
        <f>+'[14]7M'!$I$41</f>
        <v>0.49511589497466657</v>
      </c>
      <c r="Z124" s="21">
        <f>+'[14]8M'!$I$41</f>
        <v>0.51044332210998877</v>
      </c>
      <c r="AA124" s="21">
        <f>+'[14]9M'!$I$41</f>
        <v>0.51384664801891233</v>
      </c>
      <c r="AB124" s="21">
        <f>+'[14]10M'!$I$41</f>
        <v>0.51039073832992377</v>
      </c>
      <c r="AC124" s="21">
        <f>+'[14]11M'!$I$41</f>
        <v>0.50845052755288367</v>
      </c>
      <c r="AD124" s="21">
        <f>+'[14]12M'!$I$41</f>
        <v>0.50422324950167519</v>
      </c>
      <c r="AF124" s="311"/>
    </row>
    <row r="125" spans="1:32" customFormat="1" x14ac:dyDescent="0.2">
      <c r="A125" s="10">
        <v>1007</v>
      </c>
      <c r="B125" s="10" t="s">
        <v>15</v>
      </c>
      <c r="C125" s="21">
        <v>0.68194789525529853</v>
      </c>
      <c r="D125" s="21">
        <v>0.72811056262261886</v>
      </c>
      <c r="E125" s="21">
        <v>0.67558873693464139</v>
      </c>
      <c r="F125" s="21">
        <v>0.68225513673498406</v>
      </c>
      <c r="G125" s="21">
        <v>0.76713147477243648</v>
      </c>
      <c r="H125" s="21">
        <v>0.69269582930999152</v>
      </c>
      <c r="I125" s="21">
        <v>0.76797824172569917</v>
      </c>
      <c r="J125" s="21">
        <v>0.84750514260089949</v>
      </c>
      <c r="K125" s="21">
        <v>0.7781250969082395</v>
      </c>
      <c r="L125" s="21">
        <v>0.70513266133704089</v>
      </c>
      <c r="M125" s="21">
        <v>0.70109405471168129</v>
      </c>
      <c r="N125" s="21">
        <v>0.68382558478858535</v>
      </c>
      <c r="O125" s="21">
        <v>0.72604838862396481</v>
      </c>
      <c r="Q125" s="10">
        <v>1007</v>
      </c>
      <c r="R125" s="10" t="s">
        <v>15</v>
      </c>
      <c r="S125" s="21">
        <f t="shared" si="13"/>
        <v>0.68194789525529853</v>
      </c>
      <c r="T125" s="21">
        <f>+'[14]2M'!$J$41</f>
        <v>0.70436653088936796</v>
      </c>
      <c r="U125" s="21">
        <f>+'[14]3M'!$J$41</f>
        <v>0.69500395331985976</v>
      </c>
      <c r="V125" s="21">
        <f>+'[14]4M'!$J$41</f>
        <v>0.69219802534512498</v>
      </c>
      <c r="W125" s="21">
        <f>+'[14]5M'!$J$41</f>
        <v>0.70603863787765975</v>
      </c>
      <c r="X125" s="21">
        <f>+'[14]6M'!$J$41</f>
        <v>0.7043302446636962</v>
      </c>
      <c r="Y125" s="21">
        <f>+'[14]7M'!$J$41</f>
        <v>0.71329235083418485</v>
      </c>
      <c r="Z125" s="21">
        <f>+'[14]8M'!$J$41</f>
        <v>0.73130657513865804</v>
      </c>
      <c r="AA125" s="21">
        <f>+'[14]9M'!$J$41</f>
        <v>0.73598041477713816</v>
      </c>
      <c r="AB125" s="21">
        <f>+'[14]10M'!$J$41</f>
        <v>0.73291808673169578</v>
      </c>
      <c r="AC125" s="21">
        <f>+'[14]11M'!$J$41</f>
        <v>0.73012076305405205</v>
      </c>
      <c r="AD125" s="21">
        <f>+'[14]12M'!$J$41</f>
        <v>0.72604838862396481</v>
      </c>
      <c r="AF125" s="311"/>
    </row>
    <row r="126" spans="1:32" customFormat="1" x14ac:dyDescent="0.2">
      <c r="A126" s="10">
        <v>1008</v>
      </c>
      <c r="B126" s="10" t="s">
        <v>16</v>
      </c>
      <c r="C126" s="21">
        <v>0.68661851319458711</v>
      </c>
      <c r="D126" s="21">
        <v>0.74793388429752061</v>
      </c>
      <c r="E126" s="21">
        <v>0.73146982238749192</v>
      </c>
      <c r="F126" s="21">
        <v>0.7676995448898728</v>
      </c>
      <c r="G126" s="21">
        <v>0.82674633549428511</v>
      </c>
      <c r="H126" s="21">
        <v>0.77452217338489615</v>
      </c>
      <c r="I126" s="21">
        <v>0.89939459983048797</v>
      </c>
      <c r="J126" s="21">
        <v>0.89519926160460794</v>
      </c>
      <c r="K126" s="21">
        <v>0.88292272057275212</v>
      </c>
      <c r="L126" s="21">
        <v>0.76227171104207192</v>
      </c>
      <c r="M126" s="21">
        <v>0.75171486837226542</v>
      </c>
      <c r="N126" s="21">
        <v>0.74955924099805771</v>
      </c>
      <c r="O126" s="21">
        <v>0.79044210914546165</v>
      </c>
      <c r="Q126" s="10">
        <v>1008</v>
      </c>
      <c r="R126" s="10" t="s">
        <v>16</v>
      </c>
      <c r="S126" s="21">
        <f t="shared" si="13"/>
        <v>0.68661851319458711</v>
      </c>
      <c r="T126" s="21">
        <f>+'[14]2M'!$K$41</f>
        <v>0.71612587149048423</v>
      </c>
      <c r="U126" s="21">
        <f>+'[14]3M'!$K$41</f>
        <v>0.72188368526978242</v>
      </c>
      <c r="V126" s="21">
        <f>+'[14]4M'!$K$41</f>
        <v>0.73427007631559693</v>
      </c>
      <c r="W126" s="21">
        <f>+'[14]5M'!$K$41</f>
        <v>0.75185362440662151</v>
      </c>
      <c r="X126" s="21">
        <f>+'[14]6M'!$K$41</f>
        <v>0.75611020828173114</v>
      </c>
      <c r="Y126" s="21">
        <f>+'[14]7M'!$K$41</f>
        <v>0.77695960723207103</v>
      </c>
      <c r="Z126" s="21">
        <f>+'[14]8M'!$K$41</f>
        <v>0.79157991456751031</v>
      </c>
      <c r="AA126" s="21">
        <f>+'[14]9M'!$K$41</f>
        <v>0.80186188480740905</v>
      </c>
      <c r="AB126" s="21">
        <f>+'[14]10M'!$K$41</f>
        <v>0.79773108739959242</v>
      </c>
      <c r="AC126" s="21">
        <f>+'[14]11M'!$K$41</f>
        <v>0.79377006637273351</v>
      </c>
      <c r="AD126" s="21">
        <f>+'[14]12M'!$K$41</f>
        <v>0.79044210914546165</v>
      </c>
      <c r="AF126" s="311"/>
    </row>
    <row r="127" spans="1:32" customFormat="1" x14ac:dyDescent="0.2">
      <c r="A127" s="10">
        <v>1009</v>
      </c>
      <c r="B127" s="10" t="s">
        <v>17</v>
      </c>
      <c r="C127" s="21">
        <v>0.58752890064003638</v>
      </c>
      <c r="D127" s="21">
        <v>0.63089680036052276</v>
      </c>
      <c r="E127" s="21">
        <v>0.59348797764850414</v>
      </c>
      <c r="F127" s="21">
        <v>0.61525211399937363</v>
      </c>
      <c r="G127" s="21">
        <v>0.66902049238103778</v>
      </c>
      <c r="H127" s="21">
        <v>0.57125364599878703</v>
      </c>
      <c r="I127" s="21">
        <v>0.70230121163406867</v>
      </c>
      <c r="J127" s="21">
        <v>0.70468947308001373</v>
      </c>
      <c r="K127" s="21">
        <v>0.7289794712745532</v>
      </c>
      <c r="L127" s="21">
        <v>0.62199581655449154</v>
      </c>
      <c r="M127" s="21">
        <v>0.62858033348916931</v>
      </c>
      <c r="N127" s="21">
        <v>0.6325951859956237</v>
      </c>
      <c r="O127" s="21">
        <v>0.63791601646659579</v>
      </c>
      <c r="Q127" s="10">
        <v>1009</v>
      </c>
      <c r="R127" s="10" t="s">
        <v>17</v>
      </c>
      <c r="S127" s="21">
        <f t="shared" si="13"/>
        <v>0.58752890064003638</v>
      </c>
      <c r="T127" s="21">
        <f>+'[14]2M'!$L$41</f>
        <v>0.60916855169312112</v>
      </c>
      <c r="U127" s="21">
        <f>+'[14]3M'!$L$41</f>
        <v>0.60386364527384639</v>
      </c>
      <c r="V127" s="21">
        <f>+'[14]4M'!$L$41</f>
        <v>0.60677160024438592</v>
      </c>
      <c r="W127" s="21">
        <f>+'[14]5M'!$L$41</f>
        <v>0.61802685596428741</v>
      </c>
      <c r="X127" s="21">
        <f>+'[14]6M'!$L$41</f>
        <v>0.61011985047593364</v>
      </c>
      <c r="Y127" s="21">
        <f>+'[14]7M'!$L$41</f>
        <v>0.62277954676332103</v>
      </c>
      <c r="Z127" s="21">
        <f>+'[14]8M'!$L$41</f>
        <v>0.63267292133887132</v>
      </c>
      <c r="AA127" s="21">
        <f>+'[14]9M'!$L$41</f>
        <v>0.6429149452841898</v>
      </c>
      <c r="AB127" s="21">
        <f>+'[14]10M'!$L$41</f>
        <v>0.6399730599908009</v>
      </c>
      <c r="AC127" s="21">
        <f>+'[14]11M'!$L$41</f>
        <v>0.63860988781061312</v>
      </c>
      <c r="AD127" s="21">
        <f>+'[14]12M'!$L$41</f>
        <v>0.63791601646659579</v>
      </c>
      <c r="AF127" s="311"/>
    </row>
    <row r="128" spans="1:32" customFormat="1" x14ac:dyDescent="0.2">
      <c r="A128" s="10">
        <v>1010</v>
      </c>
      <c r="B128" s="10" t="s">
        <v>19</v>
      </c>
      <c r="C128" s="21">
        <v>0.7027095250115496</v>
      </c>
      <c r="D128" s="21">
        <v>0.69169735356213491</v>
      </c>
      <c r="E128" s="21">
        <v>0.68171032627485906</v>
      </c>
      <c r="F128" s="21">
        <v>0.6729195458683358</v>
      </c>
      <c r="G128" s="21">
        <v>0.70740065621582204</v>
      </c>
      <c r="H128" s="21">
        <v>0.63343705852259657</v>
      </c>
      <c r="I128" s="21">
        <v>0.7480046437382093</v>
      </c>
      <c r="J128" s="21">
        <v>0.87157065273272827</v>
      </c>
      <c r="K128" s="21">
        <v>0.82165703275529867</v>
      </c>
      <c r="L128" s="21">
        <v>0.71911778376870872</v>
      </c>
      <c r="M128" s="21">
        <v>0.66083121556697388</v>
      </c>
      <c r="N128" s="21">
        <v>0.72072369207236919</v>
      </c>
      <c r="O128" s="21">
        <v>0.71939563460756895</v>
      </c>
      <c r="Q128" s="10">
        <v>1010</v>
      </c>
      <c r="R128" s="10" t="s">
        <v>19</v>
      </c>
      <c r="S128" s="21">
        <f t="shared" si="13"/>
        <v>0.7027095250115496</v>
      </c>
      <c r="T128" s="21">
        <f>+'[14]2M'!$M$41</f>
        <v>0.69696537658521496</v>
      </c>
      <c r="U128" s="21">
        <f>+'[14]3M'!$M$41</f>
        <v>0.6916178775954186</v>
      </c>
      <c r="V128" s="21">
        <f>+'[14]4M'!$M$41</f>
        <v>0.68628651494970616</v>
      </c>
      <c r="W128" s="21">
        <f>+'[14]5M'!$M$41</f>
        <v>0.69092573810175262</v>
      </c>
      <c r="X128" s="21">
        <f>+'[14]6M'!$M$41</f>
        <v>0.68067728682887962</v>
      </c>
      <c r="Y128" s="21">
        <f>+'[14]7M'!$M$41</f>
        <v>0.69078450408001779</v>
      </c>
      <c r="Z128" s="21">
        <f>+'[14]8M'!$M$41</f>
        <v>0.7142633197242314</v>
      </c>
      <c r="AA128" s="21">
        <f>+'[14]9M'!$M$41</f>
        <v>0.72597315330361545</v>
      </c>
      <c r="AB128" s="21">
        <f>+'[14]10M'!$M$41</f>
        <v>0.72528997824443742</v>
      </c>
      <c r="AC128" s="21">
        <f>+'[14]11M'!$M$41</f>
        <v>0.71946016041705396</v>
      </c>
      <c r="AD128" s="21">
        <f>+'[14]12M'!$M$41</f>
        <v>0.71939563460756895</v>
      </c>
      <c r="AF128" s="311"/>
    </row>
    <row r="129" spans="1:32" customFormat="1" x14ac:dyDescent="0.2">
      <c r="A129" s="10">
        <v>1011</v>
      </c>
      <c r="B129" s="10" t="s">
        <v>20</v>
      </c>
      <c r="C129" s="21">
        <v>0.51839109028404184</v>
      </c>
      <c r="D129" s="21">
        <v>0.55214250769806328</v>
      </c>
      <c r="E129" s="21">
        <v>0.52862427289427683</v>
      </c>
      <c r="F129" s="21">
        <v>0.54236714493380833</v>
      </c>
      <c r="G129" s="21">
        <v>0.5844384469116114</v>
      </c>
      <c r="H129" s="21">
        <v>0.51595750567144361</v>
      </c>
      <c r="I129" s="21">
        <v>0.62779775152656503</v>
      </c>
      <c r="J129" s="21">
        <v>0.73024276007652222</v>
      </c>
      <c r="K129" s="21">
        <v>0.61031504065040643</v>
      </c>
      <c r="L129" s="21">
        <v>0.53928002479298398</v>
      </c>
      <c r="M129" s="21">
        <v>0.54428812544531946</v>
      </c>
      <c r="N129" s="21">
        <v>0.56657733109994424</v>
      </c>
      <c r="O129" s="21">
        <v>0.57000012825341007</v>
      </c>
      <c r="Q129" s="10">
        <v>1011</v>
      </c>
      <c r="R129" s="10" t="s">
        <v>20</v>
      </c>
      <c r="S129" s="21">
        <f t="shared" si="13"/>
        <v>0.51839109028404184</v>
      </c>
      <c r="T129" s="21">
        <f>+'[14]2M'!$N$41</f>
        <v>0.53495510509489153</v>
      </c>
      <c r="U129" s="21">
        <f>+'[14]3M'!$N$41</f>
        <v>0.53309982157949098</v>
      </c>
      <c r="V129" s="21">
        <f>+'[14]4M'!$N$41</f>
        <v>0.53541380352969992</v>
      </c>
      <c r="W129" s="21">
        <f>+'[14]5M'!$N$41</f>
        <v>0.54488708814939735</v>
      </c>
      <c r="X129" s="21">
        <f>+'[14]6M'!$N$41</f>
        <v>0.53991613350455125</v>
      </c>
      <c r="Y129" s="21">
        <f>+'[14]7M'!$N$41</f>
        <v>0.55247326746184666</v>
      </c>
      <c r="Z129" s="21">
        <f>+'[14]8M'!$N$41</f>
        <v>0.57395582044368765</v>
      </c>
      <c r="AA129" s="21">
        <f>+'[14]9M'!$N$41</f>
        <v>0.57742742168550831</v>
      </c>
      <c r="AB129" s="21">
        <f>+'[14]10M'!$N$41</f>
        <v>0.57291367181182729</v>
      </c>
      <c r="AC129" s="21">
        <f>+'[14]11M'!$N$41</f>
        <v>0.57055016551929538</v>
      </c>
      <c r="AD129" s="21">
        <f>+'[14]12M'!$N$41</f>
        <v>0.57000012825341007</v>
      </c>
      <c r="AF129" s="311"/>
    </row>
    <row r="130" spans="1:32" customFormat="1" x14ac:dyDescent="0.2">
      <c r="A130" s="10">
        <v>1012</v>
      </c>
      <c r="B130" s="10" t="s">
        <v>21</v>
      </c>
      <c r="C130" s="21">
        <v>0.5560013295919235</v>
      </c>
      <c r="D130" s="21">
        <v>0.59192927903685544</v>
      </c>
      <c r="E130" s="21">
        <v>0.5711231676806896</v>
      </c>
      <c r="F130" s="21">
        <v>0.56044972781656943</v>
      </c>
      <c r="G130" s="21">
        <v>0.6021832482993198</v>
      </c>
      <c r="H130" s="21">
        <v>0.54446948533001949</v>
      </c>
      <c r="I130" s="21">
        <v>0.63203165862371835</v>
      </c>
      <c r="J130" s="21">
        <v>0.70345174435107627</v>
      </c>
      <c r="K130" s="21">
        <v>0.63148987965526049</v>
      </c>
      <c r="L130" s="21">
        <v>0.5694096219246696</v>
      </c>
      <c r="M130" s="21">
        <v>0.59865609555306509</v>
      </c>
      <c r="N130" s="21">
        <v>0.57648104728409544</v>
      </c>
      <c r="O130" s="21">
        <v>0.59435153123218698</v>
      </c>
      <c r="Q130" s="10">
        <v>1012</v>
      </c>
      <c r="R130" s="10" t="s">
        <v>21</v>
      </c>
      <c r="S130" s="21">
        <f t="shared" si="13"/>
        <v>0.5560013295919235</v>
      </c>
      <c r="T130" s="21">
        <f>+'[14]2M'!$O$41</f>
        <v>0.57352427626364488</v>
      </c>
      <c r="U130" s="21">
        <f>+'[14]3M'!$O$41</f>
        <v>0.57293557581778554</v>
      </c>
      <c r="V130" s="21">
        <f>+'[14]4M'!$O$41</f>
        <v>0.56971691691458248</v>
      </c>
      <c r="W130" s="21">
        <f>+'[14]5M'!$O$41</f>
        <v>0.57566822251782168</v>
      </c>
      <c r="X130" s="21">
        <f>+'[14]6M'!$O$41</f>
        <v>0.56981361903888716</v>
      </c>
      <c r="Y130" s="21">
        <f>+'[14]7M'!$O$41</f>
        <v>0.57886864375589642</v>
      </c>
      <c r="Z130" s="21">
        <f>+'[14]8M'!$O$41</f>
        <v>0.59429009746833295</v>
      </c>
      <c r="AA130" s="21">
        <f>+'[14]9M'!$O$41</f>
        <v>0.5986238524624673</v>
      </c>
      <c r="AB130" s="21">
        <f>+'[14]10M'!$O$41</f>
        <v>0.59577839162543111</v>
      </c>
      <c r="AC130" s="21">
        <f>+'[14]11M'!$O$41</f>
        <v>0.59625672686483067</v>
      </c>
      <c r="AD130" s="21">
        <f>+'[14]12M'!$O$41</f>
        <v>0.59435153123218698</v>
      </c>
      <c r="AF130" s="311"/>
    </row>
    <row r="131" spans="1:32" customFormat="1" x14ac:dyDescent="0.2">
      <c r="A131" s="10">
        <v>1013</v>
      </c>
      <c r="B131" s="10" t="s">
        <v>22</v>
      </c>
      <c r="C131" s="21">
        <v>0.38148441661361782</v>
      </c>
      <c r="D131" s="21">
        <v>0.45211682743837084</v>
      </c>
      <c r="E131" s="21">
        <v>0.39616894983086876</v>
      </c>
      <c r="F131" s="21">
        <v>0.42575473527700558</v>
      </c>
      <c r="G131" s="21">
        <v>0.43222272934732997</v>
      </c>
      <c r="H131" s="21">
        <v>0.42663312067571207</v>
      </c>
      <c r="I131" s="21">
        <v>0.54314036478984928</v>
      </c>
      <c r="J131" s="21">
        <v>0.60655905451382675</v>
      </c>
      <c r="K131" s="21">
        <v>0.50709472849782011</v>
      </c>
      <c r="L131" s="21">
        <v>0.43708086785009864</v>
      </c>
      <c r="M131" s="21">
        <v>0.52223601854902058</v>
      </c>
      <c r="N131" s="21">
        <v>0.42487249901922319</v>
      </c>
      <c r="O131" s="21">
        <v>0.46308668536724851</v>
      </c>
      <c r="Q131" s="10">
        <v>1013</v>
      </c>
      <c r="R131" s="10" t="s">
        <v>22</v>
      </c>
      <c r="S131" s="21">
        <f t="shared" si="13"/>
        <v>0.38148441661361782</v>
      </c>
      <c r="T131" s="21">
        <f>+'[14]2M'!$P$41</f>
        <v>0.4163340699937329</v>
      </c>
      <c r="U131" s="21">
        <f>+'[14]3M'!$P$41</f>
        <v>0.40991913463558072</v>
      </c>
      <c r="V131" s="21">
        <f>+'[14]4M'!$P$41</f>
        <v>0.41322092867656895</v>
      </c>
      <c r="W131" s="21">
        <f>+'[14]5M'!$P$41</f>
        <v>0.41682804568022253</v>
      </c>
      <c r="X131" s="21">
        <f>+'[14]6M'!$P$41</f>
        <v>0.41790769230769231</v>
      </c>
      <c r="Y131" s="21">
        <f>+'[14]7M'!$P$41</f>
        <v>0.43595689486146932</v>
      </c>
      <c r="Z131" s="21">
        <f>+'[14]8M'!$P$41</f>
        <v>0.45870617283950615</v>
      </c>
      <c r="AA131" s="21">
        <f>+'[14]9M'!$P$41</f>
        <v>0.46397948835024344</v>
      </c>
      <c r="AB131" s="21">
        <f>+'[14]10M'!$P$41</f>
        <v>0.46015179768689241</v>
      </c>
      <c r="AC131" s="21">
        <f>+'[14]11M'!$P$41</f>
        <v>0.46617984065353418</v>
      </c>
      <c r="AD131" s="21">
        <f>+'[14]12M'!$P$41</f>
        <v>0.46308668536724851</v>
      </c>
      <c r="AF131" s="311"/>
    </row>
    <row r="132" spans="1:32" customFormat="1" x14ac:dyDescent="0.2">
      <c r="A132" s="10">
        <v>1014</v>
      </c>
      <c r="B132" s="10" t="s">
        <v>23</v>
      </c>
      <c r="C132" s="21">
        <v>0.56403140676016739</v>
      </c>
      <c r="D132" s="21">
        <v>0.60154981344100789</v>
      </c>
      <c r="E132" s="21">
        <v>0.56450708604574829</v>
      </c>
      <c r="F132" s="21">
        <v>0.5876797498744647</v>
      </c>
      <c r="G132" s="21">
        <v>0.64947898440180885</v>
      </c>
      <c r="H132" s="21">
        <v>0.5590424928831238</v>
      </c>
      <c r="I132" s="21">
        <v>0.67171537604588871</v>
      </c>
      <c r="J132" s="21">
        <v>0.72671516711434547</v>
      </c>
      <c r="K132" s="21">
        <v>0.68252533002813354</v>
      </c>
      <c r="L132" s="21">
        <v>0.60751018028441028</v>
      </c>
      <c r="M132" s="21">
        <v>0.6317298968353865</v>
      </c>
      <c r="N132" s="21">
        <v>0.58523419720267167</v>
      </c>
      <c r="O132" s="21">
        <v>0.61821178770317453</v>
      </c>
      <c r="Q132" s="10">
        <v>1014</v>
      </c>
      <c r="R132" s="10" t="s">
        <v>23</v>
      </c>
      <c r="S132" s="21">
        <f t="shared" si="13"/>
        <v>0.56403140676016739</v>
      </c>
      <c r="T132" s="21">
        <f>+'[14]2M'!$Q$41</f>
        <v>0.58261009706194777</v>
      </c>
      <c r="U132" s="21">
        <f>+'[14]3M'!$Q$41</f>
        <v>0.5765924179998847</v>
      </c>
      <c r="V132" s="21">
        <f>+'[14]4M'!$Q$41</f>
        <v>0.57938080598745523</v>
      </c>
      <c r="W132" s="21">
        <f>+'[14]5M'!$Q$41</f>
        <v>0.5924805308886929</v>
      </c>
      <c r="X132" s="21">
        <f>+'[14]6M'!$Q$41</f>
        <v>0.58679104370054647</v>
      </c>
      <c r="Y132" s="21">
        <f>+'[14]7M'!$Q$41</f>
        <v>0.59869909159098089</v>
      </c>
      <c r="Z132" s="21">
        <f>+'[14]8M'!$Q$41</f>
        <v>0.61529251297623233</v>
      </c>
      <c r="AA132" s="21">
        <f>+'[14]9M'!$Q$41</f>
        <v>0.62223263335443846</v>
      </c>
      <c r="AB132" s="21">
        <f>+'[14]10M'!$Q$41</f>
        <v>0.62042448467787414</v>
      </c>
      <c r="AC132" s="21">
        <f>+'[14]11M'!$Q$41</f>
        <v>0.62150843874578254</v>
      </c>
      <c r="AD132" s="21">
        <f>+'[14]12M'!$Q$41</f>
        <v>0.61821178770317453</v>
      </c>
      <c r="AF132" s="311"/>
    </row>
    <row r="133" spans="1:32" customFormat="1" x14ac:dyDescent="0.2">
      <c r="A133" s="10">
        <v>1015</v>
      </c>
      <c r="B133" s="10" t="s">
        <v>24</v>
      </c>
      <c r="C133" s="21">
        <v>0.48564088916280307</v>
      </c>
      <c r="D133" s="21">
        <v>0.52883997689196993</v>
      </c>
      <c r="E133" s="21">
        <v>0.48546408245399869</v>
      </c>
      <c r="F133" s="21">
        <v>0.5060026331977765</v>
      </c>
      <c r="G133" s="21">
        <v>0.56289134098485694</v>
      </c>
      <c r="H133" s="21">
        <v>0.49961228287841192</v>
      </c>
      <c r="I133" s="21">
        <v>0.62620902165539671</v>
      </c>
      <c r="J133" s="21">
        <v>0.70231138294856166</v>
      </c>
      <c r="K133" s="21">
        <v>0.59692997389626601</v>
      </c>
      <c r="L133" s="21">
        <v>0.54049923586347426</v>
      </c>
      <c r="M133" s="21">
        <v>0.55985147365978194</v>
      </c>
      <c r="N133" s="21">
        <v>0.48956700103964707</v>
      </c>
      <c r="O133" s="21">
        <v>0.54721498643949151</v>
      </c>
      <c r="Q133" s="10">
        <v>1015</v>
      </c>
      <c r="R133" s="10" t="s">
        <v>24</v>
      </c>
      <c r="S133" s="21">
        <f t="shared" si="13"/>
        <v>0.48564088916280307</v>
      </c>
      <c r="T133" s="21">
        <f>+'[14]2M'!$R$41</f>
        <v>0.50639555946405557</v>
      </c>
      <c r="U133" s="21">
        <f>+'[14]3M'!$R$41</f>
        <v>0.49940593388473309</v>
      </c>
      <c r="V133" s="21">
        <f>+'[14]4M'!$R$41</f>
        <v>0.50129318533967748</v>
      </c>
      <c r="W133" s="21">
        <f>+'[14]5M'!$R$41</f>
        <v>0.51240573085447227</v>
      </c>
      <c r="X133" s="21">
        <f>+'[14]6M'!$R$41</f>
        <v>0.51007292819355976</v>
      </c>
      <c r="Y133" s="21">
        <f>+'[14]7M'!$R$41</f>
        <v>0.52636308076407934</v>
      </c>
      <c r="Z133" s="21">
        <f>+'[14]8M'!$R$41</f>
        <v>0.54886209124297525</v>
      </c>
      <c r="AA133" s="21">
        <f>+'[14]9M'!$R$41</f>
        <v>0.55426618582071008</v>
      </c>
      <c r="AB133" s="21">
        <f>+'[14]10M'!$R$41</f>
        <v>0.55267526925421651</v>
      </c>
      <c r="AC133" s="21">
        <f>+'[14]11M'!$R$41</f>
        <v>0.55314880113736609</v>
      </c>
      <c r="AD133" s="21">
        <f>+'[14]12M'!$R$41</f>
        <v>0.54721498643949151</v>
      </c>
      <c r="AF133" s="311"/>
    </row>
    <row r="134" spans="1:32" customFormat="1" x14ac:dyDescent="0.2">
      <c r="A134" s="10">
        <v>1016</v>
      </c>
      <c r="B134" s="10" t="s">
        <v>25</v>
      </c>
      <c r="C134" s="21">
        <v>0.41389888978891698</v>
      </c>
      <c r="D134" s="21">
        <v>0.44367543549211597</v>
      </c>
      <c r="E134" s="21">
        <v>0.42448572378735328</v>
      </c>
      <c r="F134" s="21">
        <v>0.45804020482275537</v>
      </c>
      <c r="G134" s="21">
        <v>0.49890000083969399</v>
      </c>
      <c r="H134" s="21">
        <v>0.4430299268857571</v>
      </c>
      <c r="I134" s="21">
        <v>0.53857502488144726</v>
      </c>
      <c r="J134" s="21">
        <v>0.60597125787787898</v>
      </c>
      <c r="K134" s="21">
        <v>0.50331836472852387</v>
      </c>
      <c r="L134" s="21">
        <v>0.42778884742726109</v>
      </c>
      <c r="M134" s="21">
        <v>0.45695896420536819</v>
      </c>
      <c r="N134" s="21">
        <v>0.42615784908933219</v>
      </c>
      <c r="O134" s="21">
        <v>0.46837680549768596</v>
      </c>
      <c r="Q134" s="10">
        <v>1016</v>
      </c>
      <c r="R134" s="10" t="s">
        <v>25</v>
      </c>
      <c r="S134" s="21">
        <f t="shared" si="13"/>
        <v>0.41389888978891698</v>
      </c>
      <c r="T134" s="21">
        <f>+'[14]2M'!$S$41</f>
        <v>0.42825908041597233</v>
      </c>
      <c r="U134" s="21">
        <f>+'[14]3M'!$S$41</f>
        <v>0.42731618080963057</v>
      </c>
      <c r="V134" s="21">
        <f>+'[14]4M'!$S$41</f>
        <v>0.43495915784629541</v>
      </c>
      <c r="W134" s="21">
        <f>+'[14]5M'!$S$41</f>
        <v>0.44670975041207861</v>
      </c>
      <c r="X134" s="21">
        <f>+'[14]6M'!$S$41</f>
        <v>0.44588214374622148</v>
      </c>
      <c r="Y134" s="21">
        <f>+'[14]7M'!$S$41</f>
        <v>0.45903359573297364</v>
      </c>
      <c r="Z134" s="21">
        <f>+'[14]8M'!$S$41</f>
        <v>0.4777693418659319</v>
      </c>
      <c r="AA134" s="21">
        <f>+'[14]9M'!$S$41</f>
        <v>0.48043710181705962</v>
      </c>
      <c r="AB134" s="21">
        <f>+'[14]10M'!$S$41</f>
        <v>0.47510214630684011</v>
      </c>
      <c r="AC134" s="21">
        <f>+'[14]11M'!$S$41</f>
        <v>0.47291974118173186</v>
      </c>
      <c r="AD134" s="21">
        <f>+'[14]12M'!$S$41</f>
        <v>0.46837680549768596</v>
      </c>
      <c r="AF134" s="311"/>
    </row>
    <row r="135" spans="1:32" customFormat="1" x14ac:dyDescent="0.2">
      <c r="A135" s="10">
        <v>1017</v>
      </c>
      <c r="B135" s="10" t="s">
        <v>26</v>
      </c>
      <c r="C135" s="21">
        <v>0.52805597875932864</v>
      </c>
      <c r="D135" s="21">
        <v>0.57348889587261676</v>
      </c>
      <c r="E135" s="21">
        <v>0.54223173140223835</v>
      </c>
      <c r="F135" s="21">
        <v>0.56062857980597636</v>
      </c>
      <c r="G135" s="21">
        <v>0.61259297757361364</v>
      </c>
      <c r="H135" s="21">
        <v>0.52467219489200045</v>
      </c>
      <c r="I135" s="21">
        <v>0.63847354456063676</v>
      </c>
      <c r="J135" s="21">
        <v>0.66293924691368888</v>
      </c>
      <c r="K135" s="21">
        <v>0.63493138246815584</v>
      </c>
      <c r="L135" s="21">
        <v>0.56723225506050579</v>
      </c>
      <c r="M135" s="21">
        <v>0.58022332410200472</v>
      </c>
      <c r="N135" s="21">
        <v>0.56039953147726251</v>
      </c>
      <c r="O135" s="21">
        <v>0.58090646012154024</v>
      </c>
      <c r="Q135" s="10">
        <v>1017</v>
      </c>
      <c r="R135" s="10" t="s">
        <v>26</v>
      </c>
      <c r="S135" s="21">
        <f t="shared" si="13"/>
        <v>0.52805597875932864</v>
      </c>
      <c r="T135" s="21">
        <f>+'[14]2M'!$T$41</f>
        <v>0.55048302625567169</v>
      </c>
      <c r="U135" s="21">
        <f>+'[14]3M'!$T$41</f>
        <v>0.54769575295642947</v>
      </c>
      <c r="V135" s="21">
        <f>+'[14]4M'!$T$41</f>
        <v>0.55070030745828003</v>
      </c>
      <c r="W135" s="21">
        <f>+'[14]5M'!$T$41</f>
        <v>0.56233509954557881</v>
      </c>
      <c r="X135" s="21">
        <f>+'[14]6M'!$T$41</f>
        <v>0.55581619023785767</v>
      </c>
      <c r="Y135" s="21">
        <f>+'[14]7M'!$T$41</f>
        <v>0.56760876940509153</v>
      </c>
      <c r="Z135" s="21">
        <f>+'[14]8M'!$T$41</f>
        <v>0.57986023504254913</v>
      </c>
      <c r="AA135" s="21">
        <f>+'[14]9M'!$T$41</f>
        <v>0.58574190723752684</v>
      </c>
      <c r="AB135" s="21">
        <f>+'[14]10M'!$T$41</f>
        <v>0.58322101318255037</v>
      </c>
      <c r="AC135" s="21">
        <f>+'[14]11M'!$T$41</f>
        <v>0.5828134994799431</v>
      </c>
      <c r="AD135" s="21">
        <f>+'[14]12M'!$T$41</f>
        <v>0.58090646012154024</v>
      </c>
      <c r="AF135" s="311"/>
    </row>
    <row r="136" spans="1:32" customFormat="1" x14ac:dyDescent="0.2">
      <c r="A136" s="10">
        <v>1018</v>
      </c>
      <c r="B136" s="10" t="s">
        <v>27</v>
      </c>
      <c r="C136" s="21">
        <v>0.45464286446691143</v>
      </c>
      <c r="D136" s="21">
        <v>0.52097137258017534</v>
      </c>
      <c r="E136" s="21">
        <v>0.47924798033559085</v>
      </c>
      <c r="F136" s="21">
        <v>0.50597672183442455</v>
      </c>
      <c r="G136" s="21">
        <v>0.51496500945998314</v>
      </c>
      <c r="H136" s="21">
        <v>0.46250503671347071</v>
      </c>
      <c r="I136" s="21">
        <v>0.60712189705765729</v>
      </c>
      <c r="J136" s="21">
        <v>0.64622771479013374</v>
      </c>
      <c r="K136" s="21">
        <v>0.56911133917528489</v>
      </c>
      <c r="L136" s="21">
        <v>0.47407275547700484</v>
      </c>
      <c r="M136" s="21">
        <v>0.50973727863480256</v>
      </c>
      <c r="N136" s="21">
        <v>0.47698306770301746</v>
      </c>
      <c r="O136" s="21">
        <v>0.51669392681435133</v>
      </c>
      <c r="Q136" s="10">
        <v>1018</v>
      </c>
      <c r="R136" s="10" t="s">
        <v>27</v>
      </c>
      <c r="S136" s="21">
        <f t="shared" si="13"/>
        <v>0.45464286446691143</v>
      </c>
      <c r="T136" s="21">
        <f>+'[14]2M'!$U$41</f>
        <v>0.48767330443568102</v>
      </c>
      <c r="U136" s="21">
        <f>+'[14]3M'!$U$41</f>
        <v>0.48569789489373943</v>
      </c>
      <c r="V136" s="21">
        <f>+'[14]4M'!$U$41</f>
        <v>0.49036933946005068</v>
      </c>
      <c r="W136" s="21">
        <f>+'[14]5M'!$U$41</f>
        <v>0.49442955547188194</v>
      </c>
      <c r="X136" s="21">
        <f>+'[14]6M'!$U$41</f>
        <v>0.4880891976179268</v>
      </c>
      <c r="Y136" s="21">
        <f>+'[14]7M'!$U$41</f>
        <v>0.50450955078224458</v>
      </c>
      <c r="Z136" s="21">
        <f>+'[14]8M'!$U$41</f>
        <v>0.52206104415470223</v>
      </c>
      <c r="AA136" s="21">
        <f>+'[14]9M'!$U$41</f>
        <v>0.52734888912687816</v>
      </c>
      <c r="AB136" s="21">
        <f>+'[14]10M'!$U$41</f>
        <v>0.52154141883674043</v>
      </c>
      <c r="AC136" s="21">
        <f>+'[14]11M'!$U$41</f>
        <v>0.52001443706078432</v>
      </c>
      <c r="AD136" s="21">
        <f>+'[14]12M'!$U$41</f>
        <v>0.51669392681435133</v>
      </c>
      <c r="AF136" s="311"/>
    </row>
    <row r="137" spans="1:32" customFormat="1" x14ac:dyDescent="0.2">
      <c r="A137" s="10">
        <v>1019</v>
      </c>
      <c r="B137" s="10" t="s">
        <v>28</v>
      </c>
      <c r="C137" s="21">
        <v>0.44384829014181715</v>
      </c>
      <c r="D137" s="21">
        <v>0.49601542416452443</v>
      </c>
      <c r="E137" s="21">
        <v>0.48473101498160337</v>
      </c>
      <c r="F137" s="21">
        <v>0.50106490680490157</v>
      </c>
      <c r="G137" s="21">
        <v>0.54188185026936653</v>
      </c>
      <c r="H137" s="21">
        <v>0.47344192041783151</v>
      </c>
      <c r="I137" s="21">
        <v>0.57028985507246377</v>
      </c>
      <c r="J137" s="21">
        <v>0.59772075741752406</v>
      </c>
      <c r="K137" s="21">
        <v>0.5556899065260269</v>
      </c>
      <c r="L137" s="21">
        <v>0.49987573935086238</v>
      </c>
      <c r="M137" s="21">
        <v>0.5377584780810587</v>
      </c>
      <c r="N137" s="21">
        <v>0.46108193501558431</v>
      </c>
      <c r="O137" s="21">
        <v>0.50839907322502298</v>
      </c>
      <c r="Q137" s="10">
        <v>1019</v>
      </c>
      <c r="R137" s="10" t="s">
        <v>28</v>
      </c>
      <c r="S137" s="21">
        <f t="shared" si="13"/>
        <v>0.44384829014181715</v>
      </c>
      <c r="T137" s="21">
        <f>+'[14]2M'!$V$41</f>
        <v>0.47195569932562093</v>
      </c>
      <c r="U137" s="21">
        <f>+'[14]3M'!$V$41</f>
        <v>0.47526932320465204</v>
      </c>
      <c r="V137" s="21">
        <f>+'[14]4M'!$V$41</f>
        <v>0.48025072986433109</v>
      </c>
      <c r="W137" s="21">
        <f>+'[14]5M'!$V$41</f>
        <v>0.49021619466040428</v>
      </c>
      <c r="X137" s="21">
        <f>+'[14]6M'!$V$41</f>
        <v>0.48606957165168424</v>
      </c>
      <c r="Y137" s="21">
        <f>+'[14]7M'!$V$41</f>
        <v>0.49678915966060982</v>
      </c>
      <c r="Z137" s="21">
        <f>+'[14]8M'!$V$41</f>
        <v>0.50830504016391331</v>
      </c>
      <c r="AA137" s="21">
        <f>+'[14]9M'!$V$41</f>
        <v>0.51285989491544337</v>
      </c>
      <c r="AB137" s="21">
        <f>+'[14]10M'!$V$41</f>
        <v>0.51084966924407293</v>
      </c>
      <c r="AC137" s="21">
        <f>+'[14]11M'!$V$41</f>
        <v>0.51294377950503078</v>
      </c>
      <c r="AD137" s="21">
        <f>+'[14]12M'!$V$41</f>
        <v>0.50839907322502298</v>
      </c>
      <c r="AF137" s="311"/>
    </row>
    <row r="138" spans="1:32" customFormat="1" x14ac:dyDescent="0.2">
      <c r="A138" s="10">
        <v>1020</v>
      </c>
      <c r="B138" s="10" t="s">
        <v>29</v>
      </c>
      <c r="C138" s="21">
        <v>0.60229573626648458</v>
      </c>
      <c r="D138" s="21">
        <v>0.66619980421897351</v>
      </c>
      <c r="E138" s="21">
        <v>0.62390192334278904</v>
      </c>
      <c r="F138" s="21">
        <v>0.64017471691023442</v>
      </c>
      <c r="G138" s="21">
        <v>0.71455903497126694</v>
      </c>
      <c r="H138" s="21">
        <v>0.58109669962758437</v>
      </c>
      <c r="I138" s="21">
        <v>0.69129038795908138</v>
      </c>
      <c r="J138" s="21">
        <v>0.66944139927073376</v>
      </c>
      <c r="K138" s="21">
        <v>0.69823882207343002</v>
      </c>
      <c r="L138" s="21">
        <v>0.63569718119927754</v>
      </c>
      <c r="M138" s="21">
        <v>0.65494109680682688</v>
      </c>
      <c r="N138" s="21">
        <v>0.63337227045514344</v>
      </c>
      <c r="O138" s="21">
        <v>0.64944603154398606</v>
      </c>
      <c r="Q138" s="10">
        <v>1020</v>
      </c>
      <c r="R138" s="10" t="s">
        <v>29</v>
      </c>
      <c r="S138" s="21">
        <f t="shared" si="13"/>
        <v>0.60229573626648458</v>
      </c>
      <c r="T138" s="21">
        <f>+'[14]2M'!$W$41</f>
        <v>0.63375556461303106</v>
      </c>
      <c r="U138" s="21">
        <f>+'[14]3M'!$W$41</f>
        <v>0.63023212434942488</v>
      </c>
      <c r="V138" s="21">
        <f>+'[14]4M'!$W$41</f>
        <v>0.63286813560726041</v>
      </c>
      <c r="W138" s="21">
        <f>+'[14]5M'!$W$41</f>
        <v>0.64819116259182197</v>
      </c>
      <c r="X138" s="21">
        <f>+'[14]6M'!$W$41</f>
        <v>0.63634131699032059</v>
      </c>
      <c r="Y138" s="21">
        <f>+'[14]7M'!$W$41</f>
        <v>0.64343932850460606</v>
      </c>
      <c r="Z138" s="21">
        <f>+'[14]8M'!$W$41</f>
        <v>0.64570064922504766</v>
      </c>
      <c r="AA138" s="21">
        <f>+'[14]9M'!$W$41</f>
        <v>0.65161106499134669</v>
      </c>
      <c r="AB138" s="21">
        <f>+'[14]10M'!$W$41</f>
        <v>0.6499780799924606</v>
      </c>
      <c r="AC138" s="21">
        <f>+'[14]11M'!$W$41</f>
        <v>0.65067339681958314</v>
      </c>
      <c r="AD138" s="21">
        <f>+'[14]12M'!$W$41</f>
        <v>0.64944603154398606</v>
      </c>
      <c r="AF138" s="311"/>
    </row>
    <row r="139" spans="1:32" customFormat="1" x14ac:dyDescent="0.2">
      <c r="A139" s="10">
        <v>1021</v>
      </c>
      <c r="B139" s="10" t="s">
        <v>30</v>
      </c>
      <c r="C139" s="21">
        <v>0.48156793328367836</v>
      </c>
      <c r="D139" s="21">
        <v>0.54962606323222596</v>
      </c>
      <c r="E139" s="21">
        <v>0.50296057829652885</v>
      </c>
      <c r="F139" s="21">
        <v>0.57510708391794252</v>
      </c>
      <c r="G139" s="21">
        <v>0.52132889095228996</v>
      </c>
      <c r="H139" s="21">
        <v>0.50476011774947172</v>
      </c>
      <c r="I139" s="21">
        <v>0.56380861850443609</v>
      </c>
      <c r="J139" s="21">
        <v>0.58243608746810105</v>
      </c>
      <c r="K139" s="21">
        <v>0.59653761410135353</v>
      </c>
      <c r="L139" s="21">
        <v>0.53968157640012016</v>
      </c>
      <c r="M139" s="21">
        <v>0.53071549751559166</v>
      </c>
      <c r="N139" s="21">
        <v>0.52020013673938714</v>
      </c>
      <c r="O139" s="21">
        <v>0.53849767700784035</v>
      </c>
      <c r="Q139" s="10">
        <v>1021</v>
      </c>
      <c r="R139" s="10" t="s">
        <v>30</v>
      </c>
      <c r="S139" s="21">
        <f t="shared" si="13"/>
        <v>0.48156793328367836</v>
      </c>
      <c r="T139" s="21">
        <f>+'[14]2M'!$X$41</f>
        <v>0.51527987801405872</v>
      </c>
      <c r="U139" s="21">
        <f>+'[14]3M'!$X$41</f>
        <v>0.51125608054602356</v>
      </c>
      <c r="V139" s="21">
        <f>+'[14]4M'!$X$41</f>
        <v>0.52748900119161912</v>
      </c>
      <c r="W139" s="21">
        <f>+'[14]5M'!$X$41</f>
        <v>0.52650057209221479</v>
      </c>
      <c r="X139" s="21">
        <f>+'[14]6M'!$X$41</f>
        <v>0.52275451123377392</v>
      </c>
      <c r="Y139" s="21">
        <f>+'[14]7M'!$X$41</f>
        <v>0.52844745588623554</v>
      </c>
      <c r="Z139" s="21">
        <f>+'[14]8M'!$X$41</f>
        <v>0.53532436102950354</v>
      </c>
      <c r="AA139" s="21">
        <f>+'[14]9M'!$X$41</f>
        <v>0.54198948439085981</v>
      </c>
      <c r="AB139" s="21">
        <f>+'[14]10M'!$X$41</f>
        <v>0.54141626703051948</v>
      </c>
      <c r="AC139" s="21">
        <f>+'[14]11M'!$X$41</f>
        <v>0.53968810451732219</v>
      </c>
      <c r="AD139" s="21">
        <f>+'[14]12M'!$X$41</f>
        <v>0.53849767700784035</v>
      </c>
      <c r="AF139" s="311"/>
    </row>
    <row r="140" spans="1:32" customFormat="1" x14ac:dyDescent="0.2">
      <c r="A140" s="10">
        <v>1022</v>
      </c>
      <c r="B140" s="10" t="s">
        <v>31</v>
      </c>
      <c r="C140" s="21">
        <v>0.56365828700475562</v>
      </c>
      <c r="D140" s="21">
        <v>0.5860835218499767</v>
      </c>
      <c r="E140" s="21">
        <v>0.54483199618274025</v>
      </c>
      <c r="F140" s="21">
        <v>0.57814605851938883</v>
      </c>
      <c r="G140" s="21">
        <v>0.62535932474412426</v>
      </c>
      <c r="H140" s="21">
        <v>0.56430900748591539</v>
      </c>
      <c r="I140" s="21">
        <v>0.69461396798413377</v>
      </c>
      <c r="J140" s="21">
        <v>0.68873053540043905</v>
      </c>
      <c r="K140" s="21">
        <v>0.71463330445134798</v>
      </c>
      <c r="L140" s="21">
        <v>0.62434827644565216</v>
      </c>
      <c r="M140" s="21">
        <v>0.64595957610889221</v>
      </c>
      <c r="N140" s="21">
        <v>0.59320018721489898</v>
      </c>
      <c r="O140" s="21">
        <v>0.61843604998984447</v>
      </c>
      <c r="Q140" s="10">
        <v>1022</v>
      </c>
      <c r="R140" s="10" t="s">
        <v>31</v>
      </c>
      <c r="S140" s="21">
        <f t="shared" si="13"/>
        <v>0.56365828700475562</v>
      </c>
      <c r="T140" s="21">
        <f>+'[14]2M'!$Y$41</f>
        <v>0.57468913560497892</v>
      </c>
      <c r="U140" s="21">
        <f>+'[14]3M'!$Y$41</f>
        <v>0.564686631601236</v>
      </c>
      <c r="V140" s="21">
        <f>+'[14]4M'!$Y$41</f>
        <v>0.56770413980403811</v>
      </c>
      <c r="W140" s="21">
        <f>+'[14]5M'!$Y$41</f>
        <v>0.57828529564130593</v>
      </c>
      <c r="X140" s="21">
        <f>+'[14]6M'!$Y$41</f>
        <v>0.57582351613482352</v>
      </c>
      <c r="Y140" s="21">
        <f>+'[14]7M'!$Y$41</f>
        <v>0.59310747125182217</v>
      </c>
      <c r="Z140" s="21">
        <f>+'[14]8M'!$Y$41</f>
        <v>0.60522856969830119</v>
      </c>
      <c r="AA140" s="21">
        <f>+'[14]9M'!$Y$41</f>
        <v>0.61726606762166203</v>
      </c>
      <c r="AB140" s="21">
        <f>+'[14]10M'!$Y$41</f>
        <v>0.61791880007093258</v>
      </c>
      <c r="AC140" s="21">
        <f>+'[14]11M'!$Y$41</f>
        <v>0.62048987665369604</v>
      </c>
      <c r="AD140" s="21">
        <f>+'[14]12M'!$Y$41</f>
        <v>0.61843604998984447</v>
      </c>
      <c r="AF140" s="311"/>
    </row>
    <row r="141" spans="1:32" customFormat="1" x14ac:dyDescent="0.2">
      <c r="A141" s="10">
        <v>1023</v>
      </c>
      <c r="B141" s="10" t="s">
        <v>32</v>
      </c>
      <c r="C141" s="21">
        <v>0.41090779845074576</v>
      </c>
      <c r="D141" s="21">
        <v>0.4548251093066833</v>
      </c>
      <c r="E141" s="21">
        <v>0.4321483911214859</v>
      </c>
      <c r="F141" s="21">
        <v>0.46631627561418831</v>
      </c>
      <c r="G141" s="21">
        <v>0.48228846559203004</v>
      </c>
      <c r="H141" s="21">
        <v>0.41005361762757625</v>
      </c>
      <c r="I141" s="21">
        <v>0.52050393862417577</v>
      </c>
      <c r="J141" s="21">
        <v>0.52739234361240006</v>
      </c>
      <c r="K141" s="21">
        <v>0.53825220001017349</v>
      </c>
      <c r="L141" s="21">
        <v>0.47967599483242218</v>
      </c>
      <c r="M141" s="21">
        <v>0.46065781632057451</v>
      </c>
      <c r="N141" s="21">
        <v>0.46024364916546362</v>
      </c>
      <c r="O141" s="21">
        <v>0.46997436322320463</v>
      </c>
      <c r="Q141" s="10">
        <v>1023</v>
      </c>
      <c r="R141" s="10" t="s">
        <v>32</v>
      </c>
      <c r="S141" s="21">
        <f t="shared" si="13"/>
        <v>0.41090779845074576</v>
      </c>
      <c r="T141" s="21">
        <f>+'[14]2M'!$Z$41</f>
        <v>0.432563542038852</v>
      </c>
      <c r="U141" s="21">
        <f>+'[14]3M'!$Z$41</f>
        <v>0.4322800552428071</v>
      </c>
      <c r="V141" s="21">
        <f>+'[14]4M'!$Z$41</f>
        <v>0.44066574269297137</v>
      </c>
      <c r="W141" s="21">
        <f>+'[14]5M'!$Z$41</f>
        <v>0.4484039002588549</v>
      </c>
      <c r="X141" s="21">
        <f>+'[14]6M'!$Z$41</f>
        <v>0.44158268425204722</v>
      </c>
      <c r="Y141" s="21">
        <f>+'[14]7M'!$Z$41</f>
        <v>0.45116734698644617</v>
      </c>
      <c r="Z141" s="21">
        <f>+'[14]8M'!$Z$41</f>
        <v>0.4610102732811705</v>
      </c>
      <c r="AA141" s="21">
        <f>+'[14]9M'!$Z$41</f>
        <v>0.46988025741982353</v>
      </c>
      <c r="AB141" s="21">
        <f>+'[14]10M'!$Z$41</f>
        <v>0.47090828122654177</v>
      </c>
      <c r="AC141" s="21">
        <f>+'[14]11M'!$Z$41</f>
        <v>0.47052158265103711</v>
      </c>
      <c r="AD141" s="21">
        <f>+'[14]12M'!$Z$41</f>
        <v>0.46997436322320463</v>
      </c>
      <c r="AF141" s="311"/>
    </row>
    <row r="142" spans="1:32" customFormat="1" x14ac:dyDescent="0.2">
      <c r="A142" s="10">
        <v>1024</v>
      </c>
      <c r="B142" s="10" t="s">
        <v>33</v>
      </c>
      <c r="C142" s="21">
        <v>0.67007040782216276</v>
      </c>
      <c r="D142" s="21">
        <v>0.72079144005293483</v>
      </c>
      <c r="E142" s="21">
        <v>0.70974595190676248</v>
      </c>
      <c r="F142" s="21">
        <v>0.71500095266497665</v>
      </c>
      <c r="G142" s="21">
        <v>0.78891692354095788</v>
      </c>
      <c r="H142" s="21">
        <v>0.677812476393436</v>
      </c>
      <c r="I142" s="21">
        <v>0.78510667555188862</v>
      </c>
      <c r="J142" s="21">
        <v>0.77187964437232037</v>
      </c>
      <c r="K142" s="21">
        <v>0.80925823988592349</v>
      </c>
      <c r="L142" s="21">
        <v>0.71546501285711483</v>
      </c>
      <c r="M142" s="21">
        <v>0.72596981217299661</v>
      </c>
      <c r="N142" s="21">
        <v>0.72661900192928697</v>
      </c>
      <c r="O142" s="21">
        <v>0.73155135415904027</v>
      </c>
      <c r="Q142" s="10">
        <v>1024</v>
      </c>
      <c r="R142" s="10" t="s">
        <v>33</v>
      </c>
      <c r="S142" s="21">
        <f t="shared" si="13"/>
        <v>0.67007040782216276</v>
      </c>
      <c r="T142" s="21">
        <f>+'[14]2M'!$AA$41</f>
        <v>0.69517855358462932</v>
      </c>
      <c r="U142" s="21">
        <f>+'[14]3M'!$AA$41</f>
        <v>0.70027563121021474</v>
      </c>
      <c r="V142" s="21">
        <f>+'[14]4M'!$AA$41</f>
        <v>0.7040321905129695</v>
      </c>
      <c r="W142" s="21">
        <f>+'[14]5M'!$AA$41</f>
        <v>0.71952008920959487</v>
      </c>
      <c r="X142" s="21">
        <f>+'[14]6M'!$AA$41</f>
        <v>0.7120835288356766</v>
      </c>
      <c r="Y142" s="21">
        <f>+'[14]7M'!$AA$41</f>
        <v>0.72234168853667069</v>
      </c>
      <c r="Z142" s="21">
        <f>+'[14]8M'!$AA$41</f>
        <v>0.72839277976857064</v>
      </c>
      <c r="AA142" s="21">
        <f>+'[14]9M'!$AA$41</f>
        <v>0.73702839996484715</v>
      </c>
      <c r="AB142" s="21">
        <f>+'[14]10M'!$AA$41</f>
        <v>0.73381785000347255</v>
      </c>
      <c r="AC142" s="21">
        <f>+'[14]11M'!$AA$41</f>
        <v>0.73312760812736799</v>
      </c>
      <c r="AD142" s="21">
        <f>+'[14]12M'!$AA$41</f>
        <v>0.73155135415904027</v>
      </c>
      <c r="AF142" s="311"/>
    </row>
    <row r="143" spans="1:32" customFormat="1" x14ac:dyDescent="0.2">
      <c r="A143" s="10">
        <v>1025</v>
      </c>
      <c r="B143" s="10" t="s">
        <v>34</v>
      </c>
      <c r="C143" s="21">
        <v>0.41108669537956694</v>
      </c>
      <c r="D143" s="21">
        <v>0.43518116815296859</v>
      </c>
      <c r="E143" s="21">
        <v>0.40929645517476343</v>
      </c>
      <c r="F143" s="21">
        <v>0.41728876676878285</v>
      </c>
      <c r="G143" s="21">
        <v>0.45168515538995679</v>
      </c>
      <c r="H143" s="21">
        <v>0.40655045906438303</v>
      </c>
      <c r="I143" s="21">
        <v>0.50902094077199567</v>
      </c>
      <c r="J143" s="21">
        <v>0.54453052091883203</v>
      </c>
      <c r="K143" s="21">
        <v>0.51076729127270648</v>
      </c>
      <c r="L143" s="21">
        <v>0.450410920868277</v>
      </c>
      <c r="M143" s="21">
        <v>0.45470323559975845</v>
      </c>
      <c r="N143" s="21">
        <v>0.43924379000802494</v>
      </c>
      <c r="O143" s="21">
        <v>0.45174138236124017</v>
      </c>
      <c r="Q143" s="10">
        <v>1025</v>
      </c>
      <c r="R143" s="10" t="s">
        <v>34</v>
      </c>
      <c r="S143" s="21">
        <f t="shared" si="13"/>
        <v>0.41108669537956694</v>
      </c>
      <c r="T143" s="21">
        <f>+'[14]2M'!$AB$41</f>
        <v>0.42270637775677533</v>
      </c>
      <c r="U143" s="21">
        <f>+'[14]3M'!$AB$41</f>
        <v>0.41855724432302333</v>
      </c>
      <c r="V143" s="21">
        <f>+'[14]4M'!$AB$41</f>
        <v>0.41752805302761808</v>
      </c>
      <c r="W143" s="21">
        <f>+'[14]5M'!$AB$41</f>
        <v>0.42377761034222944</v>
      </c>
      <c r="X143" s="21">
        <f>+'[14]6M'!$AB$41</f>
        <v>0.42060285423064458</v>
      </c>
      <c r="Y143" s="21">
        <f>+'[14]7M'!$AB$41</f>
        <v>0.43341287656642868</v>
      </c>
      <c r="Z143" s="21">
        <f>+'[14]8M'!$AB$41</f>
        <v>0.44640175749183481</v>
      </c>
      <c r="AA143" s="21">
        <f>+'[14]9M'!$AB$41</f>
        <v>0.45189605767375712</v>
      </c>
      <c r="AB143" s="21">
        <f>+'[14]10M'!$AB$41</f>
        <v>0.45129187581506364</v>
      </c>
      <c r="AC143" s="21">
        <f>+'[14]11M'!$AB$41</f>
        <v>0.45202578517169967</v>
      </c>
      <c r="AD143" s="21">
        <f>+'[14]12M'!$AB$41</f>
        <v>0.45174138236124017</v>
      </c>
      <c r="AF143" s="311"/>
    </row>
    <row r="144" spans="1:32" customFormat="1" x14ac:dyDescent="0.2">
      <c r="A144" s="10">
        <v>1026</v>
      </c>
      <c r="B144" s="10" t="s">
        <v>35</v>
      </c>
      <c r="C144" s="21">
        <v>0.55816704787443805</v>
      </c>
      <c r="D144" s="21">
        <v>0.58536947141316076</v>
      </c>
      <c r="E144" s="21">
        <v>0.58487764856030322</v>
      </c>
      <c r="F144" s="21">
        <v>0.59330684120305444</v>
      </c>
      <c r="G144" s="21">
        <v>0.63900349550169044</v>
      </c>
      <c r="H144" s="21">
        <v>0.54385976210562925</v>
      </c>
      <c r="I144" s="21">
        <v>0.64406465288818238</v>
      </c>
      <c r="J144" s="21">
        <v>0.65890414454879542</v>
      </c>
      <c r="K144" s="21">
        <v>0.69280839895013124</v>
      </c>
      <c r="L144" s="21">
        <v>0.60312517799844312</v>
      </c>
      <c r="M144" s="21">
        <v>0.5862486748447675</v>
      </c>
      <c r="N144" s="21">
        <v>0.60078109744190589</v>
      </c>
      <c r="O144" s="21">
        <v>0.60984405858554314</v>
      </c>
      <c r="Q144" s="10">
        <v>1026</v>
      </c>
      <c r="R144" s="10" t="s">
        <v>35</v>
      </c>
      <c r="S144" s="21">
        <f t="shared" si="13"/>
        <v>0.55816704787443805</v>
      </c>
      <c r="T144" s="21">
        <f>+'[14]2M'!$AC$41</f>
        <v>0.57295649098927781</v>
      </c>
      <c r="U144" s="21">
        <f>+'[14]3M'!$AC$41</f>
        <v>0.5781070424527468</v>
      </c>
      <c r="V144" s="21">
        <f>+'[14]4M'!$AC$41</f>
        <v>0.58227417907295953</v>
      </c>
      <c r="W144" s="21">
        <f>+'[14]5M'!$AC$41</f>
        <v>0.59322506896218619</v>
      </c>
      <c r="X144" s="21">
        <f>+'[14]6M'!$AC$41</f>
        <v>0.58441074175269281</v>
      </c>
      <c r="Y144" s="21">
        <f>+'[14]7M'!$AC$41</f>
        <v>0.59338462182348084</v>
      </c>
      <c r="Z144" s="21">
        <f>+'[14]8M'!$AC$41</f>
        <v>0.60144673987220054</v>
      </c>
      <c r="AA144" s="21">
        <f>+'[14]9M'!$AC$41</f>
        <v>0.61210900946000291</v>
      </c>
      <c r="AB144" s="21">
        <f>+'[14]10M'!$AC$41</f>
        <v>0.61149549806005399</v>
      </c>
      <c r="AC144" s="21">
        <f>+'[14]11M'!$AC$41</f>
        <v>0.60973045934791825</v>
      </c>
      <c r="AD144" s="21">
        <f>+'[14]12M'!$AC$41</f>
        <v>0.60984405858554314</v>
      </c>
      <c r="AF144" s="311"/>
    </row>
    <row r="145" spans="1:78" customFormat="1" x14ac:dyDescent="0.2">
      <c r="A145" s="10">
        <v>1027</v>
      </c>
      <c r="B145" s="10" t="s">
        <v>36</v>
      </c>
      <c r="C145" s="21">
        <v>0.47974391311816789</v>
      </c>
      <c r="D145" s="21">
        <v>0.57464922505720339</v>
      </c>
      <c r="E145" s="21">
        <v>0.49673164443962409</v>
      </c>
      <c r="F145" s="21">
        <v>0.53304870335230858</v>
      </c>
      <c r="G145" s="21">
        <v>0.59052952969523076</v>
      </c>
      <c r="H145" s="21">
        <v>0.49416521332079516</v>
      </c>
      <c r="I145" s="21">
        <v>0.6496232920444388</v>
      </c>
      <c r="J145" s="21">
        <v>0.63226298440395556</v>
      </c>
      <c r="K145" s="21">
        <v>0.65404538935290646</v>
      </c>
      <c r="L145" s="21">
        <v>0.67554379156077715</v>
      </c>
      <c r="M145" s="21">
        <v>0.58650585463055405</v>
      </c>
      <c r="N145" s="21">
        <v>0.5613096725818546</v>
      </c>
      <c r="O145" s="21">
        <v>0.57645511930642501</v>
      </c>
      <c r="Q145" s="10">
        <v>1027</v>
      </c>
      <c r="R145" s="10" t="s">
        <v>36</v>
      </c>
      <c r="S145" s="21">
        <f t="shared" si="13"/>
        <v>0.47974391311816789</v>
      </c>
      <c r="T145" s="21">
        <f>+'[14]2M'!$AD$41</f>
        <v>0.52688405427029594</v>
      </c>
      <c r="U145" s="21">
        <f>+'[14]3M'!$AD$41</f>
        <v>0.51688440567681404</v>
      </c>
      <c r="V145" s="21">
        <f>+'[14]4M'!$AD$41</f>
        <v>0.52086208548217816</v>
      </c>
      <c r="W145" s="21">
        <f>+'[14]5M'!$AD$41</f>
        <v>0.53419690629216221</v>
      </c>
      <c r="X145" s="21">
        <f>+'[14]6M'!$AD$41</f>
        <v>0.52688355168014223</v>
      </c>
      <c r="Y145" s="21">
        <f>+'[14]7M'!$AD$41</f>
        <v>0.54340229717588207</v>
      </c>
      <c r="Z145" s="21">
        <f>+'[14]8M'!$AD$41</f>
        <v>0.55504141673807483</v>
      </c>
      <c r="AA145" s="21">
        <f>+'[14]9M'!$AD$41</f>
        <v>0.56530416448407228</v>
      </c>
      <c r="AB145" s="21">
        <f>+'[14]10M'!$AD$41</f>
        <v>0.57632218006673119</v>
      </c>
      <c r="AC145" s="21">
        <f>+'[14]11M'!$AD$41</f>
        <v>0.57724694552495848</v>
      </c>
      <c r="AD145" s="21">
        <f>+'[14]12M'!$AD$41</f>
        <v>0.57645511930642501</v>
      </c>
      <c r="AF145" s="311"/>
    </row>
    <row r="146" spans="1:78" customFormat="1" x14ac:dyDescent="0.2">
      <c r="A146" s="10">
        <v>1028</v>
      </c>
      <c r="B146" s="10" t="s">
        <v>37</v>
      </c>
      <c r="C146" s="21">
        <v>0.53996395904936378</v>
      </c>
      <c r="D146" s="21">
        <v>0.56103878282646358</v>
      </c>
      <c r="E146" s="21">
        <v>0.55128546987596627</v>
      </c>
      <c r="F146" s="21">
        <v>0.57202272526196807</v>
      </c>
      <c r="G146" s="21">
        <v>0.62514579684603488</v>
      </c>
      <c r="H146" s="21">
        <v>0.54012065867769965</v>
      </c>
      <c r="I146" s="21">
        <v>0.63597406019191383</v>
      </c>
      <c r="J146" s="21">
        <v>0.64306588626402739</v>
      </c>
      <c r="K146" s="21">
        <v>0.67930025703463204</v>
      </c>
      <c r="L146" s="21">
        <v>0.60078554005674878</v>
      </c>
      <c r="M146" s="21">
        <v>0.59817995542249758</v>
      </c>
      <c r="N146" s="21">
        <v>0.60900850999546796</v>
      </c>
      <c r="O146" s="21">
        <v>0.59544700242151027</v>
      </c>
      <c r="Q146" s="10">
        <v>1028</v>
      </c>
      <c r="R146" s="10" t="s">
        <v>37</v>
      </c>
      <c r="S146" s="21">
        <f t="shared" si="13"/>
        <v>0.53996395904936378</v>
      </c>
      <c r="T146" s="21">
        <f>+'[14]2M'!$AE$41</f>
        <v>0.55001137173505676</v>
      </c>
      <c r="U146" s="21">
        <f>+'[14]3M'!$AE$41</f>
        <v>0.55053639105496766</v>
      </c>
      <c r="V146" s="21">
        <f>+'[14]4M'!$AE$41</f>
        <v>0.55600520692947863</v>
      </c>
      <c r="W146" s="21">
        <f>+'[14]5M'!$AE$41</f>
        <v>0.56891085905964245</v>
      </c>
      <c r="X146" s="21">
        <f>+'[14]6M'!$AE$41</f>
        <v>0.56387843665608617</v>
      </c>
      <c r="Y146" s="21">
        <f>+'[14]7M'!$AE$41</f>
        <v>0.57408982671840492</v>
      </c>
      <c r="Z146" s="21">
        <f>+'[14]8M'!$AE$41</f>
        <v>0.58259844139935812</v>
      </c>
      <c r="AA146" s="21">
        <f>+'[14]9M'!$AE$41</f>
        <v>0.59321802203045493</v>
      </c>
      <c r="AB146" s="21">
        <f>+'[14]10M'!$AE$41</f>
        <v>0.59370135007528779</v>
      </c>
      <c r="AC146" s="21">
        <f>+'[14]11M'!$AE$41</f>
        <v>0.59398967846194939</v>
      </c>
      <c r="AD146" s="21">
        <f>+'[14]12M'!$AE$41</f>
        <v>0.59544700242151027</v>
      </c>
      <c r="AF146" s="311"/>
    </row>
    <row r="147" spans="1:78" customFormat="1" x14ac:dyDescent="0.2">
      <c r="A147" s="10">
        <v>1029</v>
      </c>
      <c r="B147" s="10" t="s">
        <v>38</v>
      </c>
      <c r="C147" s="21">
        <v>0.41018793231516981</v>
      </c>
      <c r="D147" s="21">
        <v>0.45102869757174396</v>
      </c>
      <c r="E147" s="21">
        <v>0.43850313021435677</v>
      </c>
      <c r="F147" s="21">
        <v>0.46874372546255355</v>
      </c>
      <c r="G147" s="21">
        <v>0.47562769991133919</v>
      </c>
      <c r="H147" s="21">
        <v>0.43332767402376909</v>
      </c>
      <c r="I147" s="21">
        <v>0.52744145327205083</v>
      </c>
      <c r="J147" s="21">
        <v>0.5581358070000042</v>
      </c>
      <c r="K147" s="21">
        <v>0.54345090893314241</v>
      </c>
      <c r="L147" s="21">
        <v>0.4753643594062974</v>
      </c>
      <c r="M147" s="21">
        <v>0.49327241585808629</v>
      </c>
      <c r="N147" s="21">
        <v>0.44401764858551773</v>
      </c>
      <c r="O147" s="21">
        <v>0.47729370107953711</v>
      </c>
      <c r="Q147" s="10">
        <v>1029</v>
      </c>
      <c r="R147" s="10" t="s">
        <v>38</v>
      </c>
      <c r="S147" s="21">
        <f t="shared" si="13"/>
        <v>0.41018793231516981</v>
      </c>
      <c r="T147" s="21">
        <f>+'[14]2M'!$AF$41</f>
        <v>0.42999236553222681</v>
      </c>
      <c r="U147" s="21">
        <f>+'[14]3M'!$AF$41</f>
        <v>0.4341554628163185</v>
      </c>
      <c r="V147" s="21">
        <f>+'[14]4M'!$AF$41</f>
        <v>0.44291611730036812</v>
      </c>
      <c r="W147" s="21">
        <f>+'[14]5M'!$AF$41</f>
        <v>0.44860351281312988</v>
      </c>
      <c r="X147" s="21">
        <f>+'[14]6M'!$AF$41</f>
        <v>0.44584028993769598</v>
      </c>
      <c r="Y147" s="21">
        <f>+'[14]7M'!$AF$41</f>
        <v>0.45778866626562864</v>
      </c>
      <c r="Z147" s="21">
        <f>+'[14]8M'!$AF$41</f>
        <v>0.46961739458664431</v>
      </c>
      <c r="AA147" s="21">
        <f>+'[14]9M'!$AF$41</f>
        <v>0.47803765249453206</v>
      </c>
      <c r="AB147" s="21">
        <f>+'[14]10M'!$AF$41</f>
        <v>0.47791903473005809</v>
      </c>
      <c r="AC147" s="21">
        <f>+'[14]11M'!$AF$41</f>
        <v>0.48012961508248236</v>
      </c>
      <c r="AD147" s="21">
        <f>+'[14]12M'!$AF$41</f>
        <v>0.47729370107953711</v>
      </c>
      <c r="AF147" s="311"/>
    </row>
    <row r="148" spans="1:78" customFormat="1" x14ac:dyDescent="0.2">
      <c r="A148" s="15">
        <v>1030</v>
      </c>
      <c r="B148" s="15" t="s">
        <v>18</v>
      </c>
      <c r="C148" s="23">
        <v>0.56462668018694584</v>
      </c>
      <c r="D148" s="23">
        <v>0.59317065503556132</v>
      </c>
      <c r="E148" s="23">
        <v>0.57478350546734003</v>
      </c>
      <c r="F148" s="23">
        <v>0.60437401334842578</v>
      </c>
      <c r="G148" s="23">
        <v>0.63669431715556735</v>
      </c>
      <c r="H148" s="23">
        <v>0.59406969911557761</v>
      </c>
      <c r="I148" s="23">
        <v>0.68860651278464291</v>
      </c>
      <c r="J148" s="23">
        <v>0.70783860460229064</v>
      </c>
      <c r="K148" s="23">
        <v>0.65230198306853771</v>
      </c>
      <c r="L148" s="23">
        <v>0.56511446710631785</v>
      </c>
      <c r="M148" s="23">
        <v>0.59952193727102132</v>
      </c>
      <c r="N148" s="23">
        <v>0.57765474817377938</v>
      </c>
      <c r="O148" s="23">
        <v>0.61307907482297275</v>
      </c>
      <c r="Q148" s="15">
        <v>1030</v>
      </c>
      <c r="R148" s="15" t="s">
        <v>18</v>
      </c>
      <c r="S148" s="23">
        <f t="shared" si="13"/>
        <v>0.56462668018694584</v>
      </c>
      <c r="T148" s="23">
        <f>+'[14]2M'!$AG$41</f>
        <v>0.57809065973893425</v>
      </c>
      <c r="U148" s="23">
        <f>+'[14]3M'!$AG$41</f>
        <v>0.57718454311197176</v>
      </c>
      <c r="V148" s="23">
        <f>+'[14]4M'!$AG$41</f>
        <v>0.58416558029484222</v>
      </c>
      <c r="W148" s="23">
        <f>+'[14]5M'!$AG$41</f>
        <v>0.5935948090928056</v>
      </c>
      <c r="X148" s="23">
        <f>+'[14]6M'!$AG$41</f>
        <v>0.59378338899240735</v>
      </c>
      <c r="Y148" s="23">
        <f>+'[14]7M'!$AG$41</f>
        <v>0.6074831844770251</v>
      </c>
      <c r="Z148" s="23">
        <f>+'[14]8M'!$AG$41</f>
        <v>0.62019653171386113</v>
      </c>
      <c r="AA148" s="23">
        <f>+'[14]9M'!$AG$41</f>
        <v>0.62337646756877074</v>
      </c>
      <c r="AB148" s="23">
        <f>+'[14]10M'!$AG$41</f>
        <v>0.61705363946999681</v>
      </c>
      <c r="AC148" s="23">
        <f>+'[14]11M'!$AG$41</f>
        <v>0.61636699679174223</v>
      </c>
      <c r="AD148" s="23">
        <f>+'[14]12M'!$AG$41</f>
        <v>0.61307907482297275</v>
      </c>
      <c r="AF148" s="311"/>
    </row>
    <row r="149" spans="1:78" customFormat="1" x14ac:dyDescent="0.2">
      <c r="A149" s="4">
        <v>10300</v>
      </c>
      <c r="B149" s="4" t="s">
        <v>142</v>
      </c>
      <c r="C149" s="18">
        <v>0.62187687148785875</v>
      </c>
      <c r="D149" s="18">
        <v>0.66641053141019035</v>
      </c>
      <c r="E149" s="18">
        <v>0.63844575139239412</v>
      </c>
      <c r="F149" s="18">
        <v>0.658946436026419</v>
      </c>
      <c r="G149" s="18">
        <v>0.71546861416690688</v>
      </c>
      <c r="H149" s="18">
        <v>0.62900783859144194</v>
      </c>
      <c r="I149" s="18">
        <v>0.74030609079539855</v>
      </c>
      <c r="J149" s="18">
        <v>0.7586399707791579</v>
      </c>
      <c r="K149" s="18">
        <v>0.73476201192525326</v>
      </c>
      <c r="L149" s="18">
        <v>0.65687123070210984</v>
      </c>
      <c r="M149" s="18">
        <v>0.67756579048170662</v>
      </c>
      <c r="N149" s="18">
        <v>0.65159957078562225</v>
      </c>
      <c r="O149" s="18">
        <v>0.67808620247056306</v>
      </c>
      <c r="Q149" s="4">
        <v>10300</v>
      </c>
      <c r="R149" s="4" t="s">
        <v>142</v>
      </c>
      <c r="S149" s="18">
        <f t="shared" si="13"/>
        <v>0.62187687148785875</v>
      </c>
      <c r="T149" s="18">
        <f>+'[14]2M'!$E$41</f>
        <v>0.64377926991606971</v>
      </c>
      <c r="U149" s="18">
        <f>+'[14]3M'!$E$41</f>
        <v>0.64218327664941477</v>
      </c>
      <c r="V149" s="18">
        <f>+'[14]4M'!$E$41</f>
        <v>0.64637272563659021</v>
      </c>
      <c r="W149" s="18">
        <f>+'[14]5M'!$E$41</f>
        <v>0.65910953331940192</v>
      </c>
      <c r="X149" s="18">
        <f>+'[14]6M'!$E$41</f>
        <v>0.65382556485862309</v>
      </c>
      <c r="Y149" s="18">
        <f>+'[14]7M'!$E$41</f>
        <v>0.66610932629772301</v>
      </c>
      <c r="Z149" s="18">
        <f>+'[14]8M'!$E$41</f>
        <v>0.67771499294121118</v>
      </c>
      <c r="AA149" s="18">
        <f>+'[14]9M'!$E$41</f>
        <v>0.68382063773713953</v>
      </c>
      <c r="AB149" s="18">
        <f>+'[14]10M'!$E$41</f>
        <v>0.68083647466635133</v>
      </c>
      <c r="AC149" s="18">
        <f>+'[14]11M'!$E$41</f>
        <v>0.6805478088515895</v>
      </c>
      <c r="AD149" s="18">
        <f>+'[14]12M'!$E$41</f>
        <v>0.67808620247056306</v>
      </c>
      <c r="AF149" s="311"/>
    </row>
    <row r="150" spans="1:78" customFormat="1" x14ac:dyDescent="0.2">
      <c r="A150" s="32"/>
      <c r="B150" s="32"/>
      <c r="O150" s="32"/>
    </row>
    <row r="151" spans="1:78" customFormat="1" x14ac:dyDescent="0.2">
      <c r="A151" s="3" t="s">
        <v>52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55</v>
      </c>
      <c r="Q151" s="3" t="s">
        <v>52</v>
      </c>
      <c r="R151" s="3" t="s">
        <v>95</v>
      </c>
      <c r="S151" s="3" t="s">
        <v>0</v>
      </c>
      <c r="T151" s="3" t="s">
        <v>1</v>
      </c>
      <c r="U151" s="3" t="s">
        <v>2</v>
      </c>
      <c r="V151" s="3" t="s">
        <v>3</v>
      </c>
      <c r="W151" s="3" t="s">
        <v>4</v>
      </c>
      <c r="X151" s="3" t="s">
        <v>5</v>
      </c>
      <c r="Y151" s="3" t="s">
        <v>6</v>
      </c>
      <c r="Z151" s="3" t="s">
        <v>7</v>
      </c>
      <c r="AA151" s="3" t="s">
        <v>8</v>
      </c>
      <c r="AB151" s="3" t="s">
        <v>9</v>
      </c>
      <c r="AC151" s="3" t="s">
        <v>10</v>
      </c>
      <c r="AD151" s="3" t="s">
        <v>11</v>
      </c>
      <c r="AE151" s="3" t="s">
        <v>55</v>
      </c>
      <c r="AG151" s="3" t="s">
        <v>52</v>
      </c>
      <c r="AH151" s="3" t="s">
        <v>96</v>
      </c>
      <c r="AI151" s="3" t="s">
        <v>0</v>
      </c>
      <c r="AJ151" s="3" t="s">
        <v>1</v>
      </c>
      <c r="AK151" s="3" t="s">
        <v>2</v>
      </c>
      <c r="AL151" s="3" t="s">
        <v>3</v>
      </c>
      <c r="AM151" s="3" t="s">
        <v>4</v>
      </c>
      <c r="AN151" s="3" t="s">
        <v>5</v>
      </c>
      <c r="AO151" s="3" t="s">
        <v>6</v>
      </c>
      <c r="AP151" s="3" t="s">
        <v>7</v>
      </c>
      <c r="AQ151" s="3" t="s">
        <v>8</v>
      </c>
      <c r="AR151" s="3" t="s">
        <v>9</v>
      </c>
      <c r="AS151" s="3" t="s">
        <v>10</v>
      </c>
      <c r="AT151" s="3" t="s">
        <v>11</v>
      </c>
      <c r="AU151" s="3" t="s">
        <v>55</v>
      </c>
      <c r="AW151" s="3" t="s">
        <v>52</v>
      </c>
      <c r="AX151" s="3" t="s">
        <v>97</v>
      </c>
      <c r="AY151" s="3" t="s">
        <v>0</v>
      </c>
      <c r="AZ151" s="3" t="s">
        <v>1</v>
      </c>
      <c r="BA151" s="3" t="s">
        <v>2</v>
      </c>
      <c r="BB151" s="3" t="s">
        <v>3</v>
      </c>
      <c r="BC151" s="3" t="s">
        <v>4</v>
      </c>
      <c r="BD151" s="3" t="s">
        <v>5</v>
      </c>
      <c r="BE151" s="3" t="s">
        <v>6</v>
      </c>
      <c r="BF151" s="3" t="s">
        <v>7</v>
      </c>
      <c r="BG151" s="3" t="s">
        <v>8</v>
      </c>
      <c r="BH151" s="3" t="s">
        <v>9</v>
      </c>
      <c r="BI151" s="3" t="s">
        <v>10</v>
      </c>
      <c r="BJ151" s="3" t="s">
        <v>11</v>
      </c>
      <c r="BK151" s="3" t="s">
        <v>55</v>
      </c>
      <c r="BM151" s="3" t="s">
        <v>73</v>
      </c>
      <c r="BN151" s="3" t="s">
        <v>43</v>
      </c>
      <c r="BO151" s="3" t="s">
        <v>74</v>
      </c>
      <c r="BP151" s="3" t="s">
        <v>75</v>
      </c>
      <c r="BQ151" s="3" t="s">
        <v>76</v>
      </c>
      <c r="BR151" s="3" t="s">
        <v>77</v>
      </c>
      <c r="BS151" s="3" t="s">
        <v>78</v>
      </c>
      <c r="BT151" s="3" t="s">
        <v>79</v>
      </c>
      <c r="BU151" s="3" t="s">
        <v>80</v>
      </c>
      <c r="BV151" s="3" t="s">
        <v>81</v>
      </c>
      <c r="BW151" s="3" t="s">
        <v>82</v>
      </c>
      <c r="BX151" s="3" t="s">
        <v>83</v>
      </c>
      <c r="BY151" s="3" t="s">
        <v>84</v>
      </c>
      <c r="BZ151" s="3" t="s">
        <v>85</v>
      </c>
    </row>
    <row r="152" spans="1:78" customFormat="1" x14ac:dyDescent="0.2">
      <c r="A152" s="34"/>
      <c r="B152" s="34" t="s">
        <v>46</v>
      </c>
      <c r="C152" s="28">
        <v>5.3455169999999996E-2</v>
      </c>
      <c r="D152" s="28">
        <v>2.1414669999999997E-2</v>
      </c>
      <c r="E152" s="28">
        <v>0.10840516</v>
      </c>
      <c r="F152" s="28">
        <v>1.7505159999999999E-2</v>
      </c>
      <c r="G152" s="28">
        <v>5.918371E-2</v>
      </c>
      <c r="H152" s="28">
        <v>3.4697989999999998E-2</v>
      </c>
      <c r="I152" s="28">
        <v>1.4514669999999999E-2</v>
      </c>
      <c r="J152" s="28">
        <v>8.9655169999999992E-2</v>
      </c>
      <c r="K152" s="28">
        <v>0.10621467999999999</v>
      </c>
      <c r="L152" s="28">
        <v>0.16770515999999999</v>
      </c>
      <c r="M152" s="28">
        <v>0.14205517000000001</v>
      </c>
      <c r="N152" s="28">
        <v>0.15426467000000002</v>
      </c>
      <c r="O152" s="329">
        <f>SUM(C152:N152)</f>
        <v>0.96907138000000004</v>
      </c>
      <c r="P152" s="317"/>
      <c r="Q152" s="34"/>
      <c r="R152" s="34" t="s">
        <v>46</v>
      </c>
      <c r="S152" s="28">
        <f>+[15]เขต!$E$64/10^6</f>
        <v>0</v>
      </c>
      <c r="T152" s="28">
        <f>+[15]เขต!$F$64/10^6</f>
        <v>0</v>
      </c>
      <c r="U152" s="28">
        <f>+[15]เขต!$G$64/10^6</f>
        <v>0</v>
      </c>
      <c r="V152" s="28">
        <f>+[15]เขต!$I$64/10^6</f>
        <v>0</v>
      </c>
      <c r="W152" s="28">
        <f>+[15]เขต!$J$64/10^6</f>
        <v>0</v>
      </c>
      <c r="X152" s="28">
        <f>+[15]เขต!$K$64/10^6</f>
        <v>0</v>
      </c>
      <c r="Y152" s="28">
        <f>+[15]เขต!$M$64/10^6</f>
        <v>0</v>
      </c>
      <c r="Z152" s="28">
        <f>+[15]เขต!$N$64/10^6</f>
        <v>0</v>
      </c>
      <c r="AA152" s="28">
        <f>+[15]เขต!$O$64/10^6</f>
        <v>0</v>
      </c>
      <c r="AB152" s="28">
        <f>+[15]เขต!$Q$64/10^6</f>
        <v>0</v>
      </c>
      <c r="AC152" s="28">
        <f>+[15]เขต!$R$64/10^6</f>
        <v>0</v>
      </c>
      <c r="AD152" s="28">
        <f>+[15]เขต!$S$64/10^6</f>
        <v>0</v>
      </c>
      <c r="AE152" s="329">
        <f t="shared" ref="AE152:AE179" si="14">SUM(S152:AD152)</f>
        <v>0</v>
      </c>
      <c r="AG152" s="34"/>
      <c r="AH152" s="34" t="s">
        <v>46</v>
      </c>
      <c r="AI152" s="28">
        <f>+[15]เขต!$E$76/10^6</f>
        <v>4.9099999999999998E-2</v>
      </c>
      <c r="AJ152" s="28">
        <f>+[15]เขต!$F$76/10^6</f>
        <v>1.72E-2</v>
      </c>
      <c r="AK152" s="28">
        <f>+[15]เขต!$G$76/10^6</f>
        <v>0.10405</v>
      </c>
      <c r="AL152" s="28">
        <f>+[15]เขต!$I$76/10^6</f>
        <v>1.315E-2</v>
      </c>
      <c r="AM152" s="28">
        <f>+[15]เขต!$J$76/10^6</f>
        <v>5.525E-2</v>
      </c>
      <c r="AN152" s="28">
        <f>+[15]เขต!$K$76/10^6</f>
        <v>2.3800000000000002E-2</v>
      </c>
      <c r="AO152" s="28">
        <f>+[15]เขต!$M$76/10^6</f>
        <v>1.03E-2</v>
      </c>
      <c r="AP152" s="28">
        <f>+[15]เขต!$N$76/10^6</f>
        <v>8.5300000000000001E-2</v>
      </c>
      <c r="AQ152" s="28">
        <f>+[15]เขต!$O$76/10^6</f>
        <v>0.10199999999999999</v>
      </c>
      <c r="AR152" s="28">
        <f>+[15]เขต!$Q$76/10^6</f>
        <v>0.16335</v>
      </c>
      <c r="AS152" s="28">
        <f>+[15]เขต!$R$76/10^6</f>
        <v>0.13769999999999999</v>
      </c>
      <c r="AT152" s="28">
        <f>+[15]เขต!$S$76/10^6</f>
        <v>0.15004999999999999</v>
      </c>
      <c r="AU152" s="329">
        <f t="shared" ref="AU152:AU179" si="15">SUM(AI152:AT152)</f>
        <v>0.91124999999999989</v>
      </c>
      <c r="AW152" s="34"/>
      <c r="AX152" s="34" t="s">
        <v>46</v>
      </c>
      <c r="AY152" s="35">
        <f>+[15]เขต!$E$85/10^6</f>
        <v>4.3551700000000002E-3</v>
      </c>
      <c r="AZ152" s="35">
        <f>+[15]เขต!$F$85/10^6</f>
        <v>4.2146700000000002E-3</v>
      </c>
      <c r="BA152" s="35">
        <f>+[15]เขต!$G$85/10^6</f>
        <v>4.3551600000000003E-3</v>
      </c>
      <c r="BB152" s="35">
        <f>+[15]เขต!$I$85/10^6</f>
        <v>4.3551600000000003E-3</v>
      </c>
      <c r="BC152" s="35">
        <f>+[15]เขต!$J$85/10^6</f>
        <v>3.93371E-3</v>
      </c>
      <c r="BD152" s="35">
        <f>+[15]เขต!$K$85/10^6</f>
        <v>1.089799E-2</v>
      </c>
      <c r="BE152" s="35">
        <f>+[15]เขต!$M$85/10^6</f>
        <v>4.2146699999999985E-3</v>
      </c>
      <c r="BF152" s="35">
        <f>+[15]เขต!$N$85/10^6</f>
        <v>4.3551700000000002E-3</v>
      </c>
      <c r="BG152" s="35">
        <f>+[15]เขต!$O$85/10^6</f>
        <v>4.2146800000000002E-3</v>
      </c>
      <c r="BH152" s="35">
        <f>+[15]เขต!$Q$85/10^6</f>
        <v>4.3551600000000003E-3</v>
      </c>
      <c r="BI152" s="35">
        <f>+[15]เขต!$R$85/10^6</f>
        <v>4.3551700000000002E-3</v>
      </c>
      <c r="BJ152" s="35">
        <f>+[15]เขต!$S$85/10^6</f>
        <v>4.2146700000000002E-3</v>
      </c>
      <c r="BK152" s="329">
        <f t="shared" ref="BK152:BK179" si="16">SUM(AY152:BJ152)</f>
        <v>5.7821379999999992E-2</v>
      </c>
      <c r="BM152" s="34"/>
      <c r="BN152" s="34" t="s">
        <v>46</v>
      </c>
      <c r="BO152" s="19">
        <f>+C152</f>
        <v>5.3455169999999996E-2</v>
      </c>
      <c r="BP152" s="21">
        <f>+'[14]2M'!$F$63/10^6</f>
        <v>7.4869839999999993E-2</v>
      </c>
      <c r="BQ152" s="21">
        <f>+'[14]3M'!$F$63/10^6</f>
        <v>0.18327499999999999</v>
      </c>
      <c r="BR152" s="21">
        <f>+'[14]4M'!$F$63/10^6</f>
        <v>0.20078016000000001</v>
      </c>
      <c r="BS152" s="21">
        <f>+'[14]5M'!$F$63/10^6</f>
        <v>0.25996386999999999</v>
      </c>
      <c r="BT152" s="21">
        <f>+'[14]6M'!$F$63/10^6</f>
        <v>0.29466186</v>
      </c>
      <c r="BU152" s="21">
        <f>+'[14]7M'!$F$63/10^6</f>
        <v>0.30917653</v>
      </c>
      <c r="BV152" s="21">
        <f>+'[14]8M'!$F$63/10^6</f>
        <v>0.39883170000000001</v>
      </c>
      <c r="BW152" s="21">
        <f>+'[14]9M'!$F$63/10^6</f>
        <v>0.50504638000000002</v>
      </c>
      <c r="BX152" s="21">
        <f>+'[14]10M'!$F$63/10^6</f>
        <v>0.67275154000000004</v>
      </c>
      <c r="BY152" s="21">
        <f>+'[14]11M'!$F$63/10^6</f>
        <v>0.81480670999999993</v>
      </c>
      <c r="BZ152" s="21">
        <f>+'[14]12M'!$F$63/10^6</f>
        <v>0.96907138000000004</v>
      </c>
    </row>
    <row r="153" spans="1:78" customFormat="1" x14ac:dyDescent="0.2">
      <c r="A153" s="10">
        <v>1004</v>
      </c>
      <c r="B153" s="10" t="s">
        <v>94</v>
      </c>
      <c r="C153" s="28">
        <v>63.14766814</v>
      </c>
      <c r="D153" s="28">
        <v>65.080163619999993</v>
      </c>
      <c r="E153" s="28">
        <v>65.670433560000006</v>
      </c>
      <c r="F153" s="28">
        <v>68.752115140000001</v>
      </c>
      <c r="G153" s="28">
        <v>66.797159700000009</v>
      </c>
      <c r="H153" s="28">
        <v>65.132403429999997</v>
      </c>
      <c r="I153" s="28">
        <v>71.293337769999994</v>
      </c>
      <c r="J153" s="28">
        <v>73.271444650000007</v>
      </c>
      <c r="K153" s="28">
        <v>69.70385035999999</v>
      </c>
      <c r="L153" s="28">
        <v>65.638191320000004</v>
      </c>
      <c r="M153" s="28">
        <v>69.911422429999988</v>
      </c>
      <c r="N153" s="28">
        <v>66.15990776000001</v>
      </c>
      <c r="O153" s="22">
        <f t="shared" ref="O153:O178" si="17">SUM(C153:N153)</f>
        <v>810.5580978800001</v>
      </c>
      <c r="P153" s="317"/>
      <c r="Q153" s="10">
        <v>1004</v>
      </c>
      <c r="R153" s="10" t="s">
        <v>94</v>
      </c>
      <c r="S153" s="28">
        <f>+'[15]11'!$E$64/10^6</f>
        <v>57.06780311</v>
      </c>
      <c r="T153" s="28">
        <f>+'[15]11'!$F$64/10^6</f>
        <v>58.903680510000001</v>
      </c>
      <c r="U153" s="28">
        <f>+'[15]11'!$G$64/10^6</f>
        <v>59.53329617</v>
      </c>
      <c r="V153" s="28">
        <f>+'[15]11'!$I$64/10^6</f>
        <v>62.265497750000009</v>
      </c>
      <c r="W153" s="28">
        <f>+'[15]11'!$J$64/10^6</f>
        <v>60.734315559999999</v>
      </c>
      <c r="X153" s="28">
        <f>+'[15]11'!$K$64/10^6</f>
        <v>58.496186139999992</v>
      </c>
      <c r="Y153" s="28">
        <f>+'[15]11'!$M$64/10^6</f>
        <v>65.457577090000001</v>
      </c>
      <c r="Z153" s="28">
        <f>+'[15]11'!$N$64/10^6</f>
        <v>66.818504099999998</v>
      </c>
      <c r="AA153" s="28">
        <f>+'[15]11'!$O$64/10^6</f>
        <v>63.312425289999993</v>
      </c>
      <c r="AB153" s="28">
        <f>+'[15]11'!$Q$64/10^6</f>
        <v>59.156647350000007</v>
      </c>
      <c r="AC153" s="28">
        <f>+'[15]11'!$R$64/10^6</f>
        <v>63.331339329999999</v>
      </c>
      <c r="AD153" s="28">
        <f>+'[15]11'!$S$64/10^6</f>
        <v>59.040952660000002</v>
      </c>
      <c r="AE153" s="22">
        <f t="shared" si="14"/>
        <v>734.11822505999987</v>
      </c>
      <c r="AG153" s="7">
        <v>1004</v>
      </c>
      <c r="AH153" s="10" t="s">
        <v>94</v>
      </c>
      <c r="AI153" s="28">
        <f>+'[15]11'!$E$76/10^6</f>
        <v>3.9735363399999999</v>
      </c>
      <c r="AJ153" s="28">
        <f>+'[15]11'!$F$76/10^6</f>
        <v>4.0979972900000003</v>
      </c>
      <c r="AK153" s="28">
        <f>+'[15]11'!$G$76/10^6</f>
        <v>3.9821143800000001</v>
      </c>
      <c r="AL153" s="28">
        <f>+'[15]11'!$I$76/10^6</f>
        <v>4.0092196099999997</v>
      </c>
      <c r="AM153" s="28">
        <f>+'[15]11'!$J$76/10^6</f>
        <v>3.9764810000000002</v>
      </c>
      <c r="AN153" s="28">
        <f>+'[15]11'!$K$76/10^6</f>
        <v>4.0213836299999999</v>
      </c>
      <c r="AO153" s="28">
        <f>+'[15]11'!$M$76/10^6</f>
        <v>4.0107030799999999</v>
      </c>
      <c r="AP153" s="28">
        <f>+'[15]11'!$N$76/10^6</f>
        <v>4.1040160800000001</v>
      </c>
      <c r="AQ153" s="28">
        <f>+'[15]11'!$O$76/10^6</f>
        <v>4.1289169100000001</v>
      </c>
      <c r="AR153" s="28">
        <f>+'[15]11'!$Q$76/10^6</f>
        <v>4.1494021200000004</v>
      </c>
      <c r="AS153" s="28">
        <f>+'[15]11'!$R$76/10^6</f>
        <v>4.1282039099999999</v>
      </c>
      <c r="AT153" s="28">
        <f>+'[15]11'!$S$76/10^6</f>
        <v>4.6718304399999999</v>
      </c>
      <c r="AU153" s="22">
        <f t="shared" si="15"/>
        <v>49.253804789999997</v>
      </c>
      <c r="AW153" s="7">
        <v>1004</v>
      </c>
      <c r="AX153" s="10" t="s">
        <v>94</v>
      </c>
      <c r="AY153" s="21">
        <f>+'[15]11'!$E$85/10^6</f>
        <v>2.1063286899999998</v>
      </c>
      <c r="AZ153" s="21">
        <f>+'[15]11'!$F$85/10^6</f>
        <v>2.07848582</v>
      </c>
      <c r="BA153" s="21">
        <f>+'[15]11'!$G$85/10^6</f>
        <v>2.1550230099999999</v>
      </c>
      <c r="BB153" s="21">
        <f>+'[15]11'!$I$85/10^6</f>
        <v>2.4773977800000004</v>
      </c>
      <c r="BC153" s="21">
        <f>+'[15]11'!$J$85/10^6</f>
        <v>2.08636314</v>
      </c>
      <c r="BD153" s="21">
        <f>+'[15]11'!$K$85/10^6</f>
        <v>2.6148336599999999</v>
      </c>
      <c r="BE153" s="21">
        <f>+'[15]11'!$M$85/10^6</f>
        <v>1.8250576000000001</v>
      </c>
      <c r="BF153" s="21">
        <f>+'[15]11'!$N$85/10^6</f>
        <v>2.3489244699999996</v>
      </c>
      <c r="BG153" s="21">
        <f>+'[15]11'!$O$85/10^6</f>
        <v>2.2625081600000003</v>
      </c>
      <c r="BH153" s="21">
        <f>+'[15]11'!$Q$85/10^6</f>
        <v>2.3321418500000002</v>
      </c>
      <c r="BI153" s="21">
        <f>+'[15]11'!$R$85/10^6</f>
        <v>2.4518791900000001</v>
      </c>
      <c r="BJ153" s="21">
        <f>+'[15]11'!$S$85/10^6</f>
        <v>2.4471246600000001</v>
      </c>
      <c r="BK153" s="22">
        <f t="shared" si="16"/>
        <v>27.186068029999998</v>
      </c>
      <c r="BM153" s="10">
        <v>1004</v>
      </c>
      <c r="BN153" s="10" t="s">
        <v>94</v>
      </c>
      <c r="BO153" s="21">
        <f t="shared" ref="BO153:BO179" si="18">+C153</f>
        <v>63.14766814</v>
      </c>
      <c r="BP153" s="21">
        <f>+'[14]2M'!$G$63/10^6</f>
        <v>128.22783176000002</v>
      </c>
      <c r="BQ153" s="21">
        <f>+'[14]3M'!$G$63/10^6</f>
        <v>193.89826532000004</v>
      </c>
      <c r="BR153" s="21">
        <f>+'[14]4M'!$G$63/10^6</f>
        <v>262.65038045999995</v>
      </c>
      <c r="BS153" s="21">
        <f>+'[14]5M'!$G$63/10^6</f>
        <v>329.44754015999996</v>
      </c>
      <c r="BT153" s="21">
        <f>+'[14]6M'!$G$63/10^6</f>
        <v>394.57994359000003</v>
      </c>
      <c r="BU153" s="21">
        <f>+'[14]7M'!$G$63/10^6</f>
        <v>465.87328135999996</v>
      </c>
      <c r="BV153" s="21">
        <f>+'[14]8M'!$G$63/10^6</f>
        <v>539.14472601</v>
      </c>
      <c r="BW153" s="21">
        <f>+'[14]9M'!$G$63/10^6</f>
        <v>608.84857637000016</v>
      </c>
      <c r="BX153" s="21">
        <f>+'[14]10M'!$G$63/10^6</f>
        <v>674.48676768999997</v>
      </c>
      <c r="BY153" s="21">
        <f>+'[14]11M'!$G$63/10^6</f>
        <v>744.39819011999998</v>
      </c>
      <c r="BZ153" s="21">
        <f>+'[14]12M'!$G$63/10^6</f>
        <v>810.55809787999988</v>
      </c>
    </row>
    <row r="154" spans="1:78" customFormat="1" x14ac:dyDescent="0.2">
      <c r="A154" s="10">
        <v>1005</v>
      </c>
      <c r="B154" s="10" t="s">
        <v>13</v>
      </c>
      <c r="C154" s="28">
        <v>0.94209126999999993</v>
      </c>
      <c r="D154" s="28">
        <v>0.92270618999999998</v>
      </c>
      <c r="E154" s="28">
        <v>0.92237801999999991</v>
      </c>
      <c r="F154" s="28">
        <v>1.0192093699999998</v>
      </c>
      <c r="G154" s="28">
        <v>0.88916476</v>
      </c>
      <c r="H154" s="28">
        <v>0.98754534000000005</v>
      </c>
      <c r="I154" s="28">
        <v>1.2132123600000002</v>
      </c>
      <c r="J154" s="28">
        <v>1.2481316299999998</v>
      </c>
      <c r="K154" s="28">
        <v>1.0814845399999999</v>
      </c>
      <c r="L154" s="28">
        <v>0.97706658999999996</v>
      </c>
      <c r="M154" s="28">
        <v>1.0241661</v>
      </c>
      <c r="N154" s="28">
        <v>0.97496471000000007</v>
      </c>
      <c r="O154" s="22">
        <f t="shared" si="17"/>
        <v>12.202120879999999</v>
      </c>
      <c r="P154" s="317"/>
      <c r="Q154" s="10">
        <v>1005</v>
      </c>
      <c r="R154" s="10" t="s">
        <v>13</v>
      </c>
      <c r="S154" s="28">
        <f>+'[15]12'!$E$64/10^6</f>
        <v>0.82978594999999999</v>
      </c>
      <c r="T154" s="28">
        <f>+'[15]12'!$F$64/10^6</f>
        <v>0.81143776999999995</v>
      </c>
      <c r="U154" s="28">
        <f>+'[15]12'!$G$64/10^6</f>
        <v>0.80973832999999995</v>
      </c>
      <c r="V154" s="28">
        <f>+'[15]12'!$I$64/10^6</f>
        <v>0.9071447199999999</v>
      </c>
      <c r="W154" s="28">
        <f>+'[15]12'!$J$64/10^6</f>
        <v>0.77149192999999994</v>
      </c>
      <c r="X154" s="28">
        <f>+'[15]12'!$K$64/10^6</f>
        <v>0.87354554000000006</v>
      </c>
      <c r="Y154" s="28">
        <f>+'[15]12'!$M$64/10^6</f>
        <v>1.0983427699999999</v>
      </c>
      <c r="Z154" s="28">
        <f>+'[15]12'!$N$64/10^6</f>
        <v>1.1288864199999999</v>
      </c>
      <c r="AA154" s="28">
        <f>+'[15]12'!$O$64/10^6</f>
        <v>0.96499611000000007</v>
      </c>
      <c r="AB154" s="28">
        <f>+'[15]12'!$Q$64/10^6</f>
        <v>0.85870239000000004</v>
      </c>
      <c r="AC154" s="28">
        <f>+'[15]12'!$R$64/10^6</f>
        <v>0.90571076000000006</v>
      </c>
      <c r="AD154" s="28">
        <f>+'[15]12'!$S$64/10^6</f>
        <v>0.84458499000000009</v>
      </c>
      <c r="AE154" s="22">
        <f t="shared" si="14"/>
        <v>10.804367679999999</v>
      </c>
      <c r="AG154" s="10">
        <v>1005</v>
      </c>
      <c r="AH154" s="10" t="s">
        <v>13</v>
      </c>
      <c r="AI154" s="28">
        <f>+'[15]12'!$E$76/10^6</f>
        <v>9.9440000000000001E-2</v>
      </c>
      <c r="AJ154" s="28">
        <f>+'[15]12'!$F$76/10^6</f>
        <v>9.8460000000000006E-2</v>
      </c>
      <c r="AK154" s="28">
        <f>+'[15]12'!$G$76/10^6</f>
        <v>9.9430000000000004E-2</v>
      </c>
      <c r="AL154" s="28">
        <f>+'[15]12'!$I$76/10^6</f>
        <v>9.8790000000000003E-2</v>
      </c>
      <c r="AM154" s="28">
        <f>+'[15]12'!$J$76/10^6</f>
        <v>0.10487906</v>
      </c>
      <c r="AN154" s="28">
        <f>+'[15]12'!$K$76/10^6</f>
        <v>9.9129999999999996E-2</v>
      </c>
      <c r="AO154" s="28">
        <f>+'[15]12'!$M$76/10^6</f>
        <v>9.9489999999999995E-2</v>
      </c>
      <c r="AP154" s="28">
        <f>+'[15]12'!$N$76/10^6</f>
        <v>0.10218953</v>
      </c>
      <c r="AQ154" s="28">
        <f>+'[15]12'!$O$76/10^6</f>
        <v>0.10052</v>
      </c>
      <c r="AR154" s="28">
        <f>+'[15]12'!$Q$76/10^6</f>
        <v>0.10206999999999999</v>
      </c>
      <c r="AS154" s="28">
        <f>+'[15]12'!$R$76/10^6</f>
        <v>0.10124</v>
      </c>
      <c r="AT154" s="28">
        <f>+'[15]12'!$S$76/10^6</f>
        <v>0.11366812</v>
      </c>
      <c r="AU154" s="22">
        <f t="shared" si="15"/>
        <v>1.2193067100000001</v>
      </c>
      <c r="AW154" s="10">
        <v>1005</v>
      </c>
      <c r="AX154" s="10" t="s">
        <v>13</v>
      </c>
      <c r="AY154" s="21">
        <f>+'[15]12'!$E$85/10^6</f>
        <v>1.286532E-2</v>
      </c>
      <c r="AZ154" s="21">
        <f>+'[15]12'!$F$85/10^6</f>
        <v>1.2808420000000001E-2</v>
      </c>
      <c r="BA154" s="21">
        <f>+'[15]12'!$G$85/10^6</f>
        <v>1.3209689999999998E-2</v>
      </c>
      <c r="BB154" s="21">
        <f>+'[15]12'!$I$85/10^6</f>
        <v>1.3274649999999999E-2</v>
      </c>
      <c r="BC154" s="21">
        <f>+'[15]12'!$J$85/10^6</f>
        <v>1.2793770000000001E-2</v>
      </c>
      <c r="BD154" s="21">
        <f>+'[15]12'!$K$85/10^6</f>
        <v>1.4869800000000001E-2</v>
      </c>
      <c r="BE154" s="21">
        <f>+'[15]12'!$M$85/10^6</f>
        <v>1.537959E-2</v>
      </c>
      <c r="BF154" s="21">
        <f>+'[15]12'!$N$85/10^6</f>
        <v>1.705568E-2</v>
      </c>
      <c r="BG154" s="21">
        <f>+'[15]12'!$O$85/10^6</f>
        <v>1.5968429999999999E-2</v>
      </c>
      <c r="BH154" s="21">
        <f>+'[15]12'!$Q$85/10^6</f>
        <v>1.6294200000000002E-2</v>
      </c>
      <c r="BI154" s="21">
        <f>+'[15]12'!$R$85/10^6</f>
        <v>1.7215339999999996E-2</v>
      </c>
      <c r="BJ154" s="21">
        <f>+'[15]12'!$S$85/10^6</f>
        <v>1.6711599999999997E-2</v>
      </c>
      <c r="BK154" s="22">
        <f t="shared" si="16"/>
        <v>0.17844648999999999</v>
      </c>
      <c r="BM154" s="10">
        <v>1005</v>
      </c>
      <c r="BN154" s="10" t="s">
        <v>13</v>
      </c>
      <c r="BO154" s="21">
        <f t="shared" si="18"/>
        <v>0.94209126999999993</v>
      </c>
      <c r="BP154" s="21">
        <f>+'[14]2M'!$H$63/10^6</f>
        <v>1.8647974599999999</v>
      </c>
      <c r="BQ154" s="21">
        <f>+'[14]3M'!$H$63/10^6</f>
        <v>2.7871754800000001</v>
      </c>
      <c r="BR154" s="21">
        <f>+'[14]4M'!$H$63/10^6</f>
        <v>3.8063848500000002</v>
      </c>
      <c r="BS154" s="21">
        <f>+'[14]5M'!$H$63/10^6</f>
        <v>4.6955496099999996</v>
      </c>
      <c r="BT154" s="21">
        <f>+'[14]6M'!$H$63/10^6</f>
        <v>5.6830949499999992</v>
      </c>
      <c r="BU154" s="21">
        <f>+'[14]7M'!$H$63/10^6</f>
        <v>6.8963073100000001</v>
      </c>
      <c r="BV154" s="21">
        <f>+'[14]8M'!$H$63/10^6</f>
        <v>8.1444389400000006</v>
      </c>
      <c r="BW154" s="21">
        <f>+'[14]9M'!$H$63/10^6</f>
        <v>9.2259234800000005</v>
      </c>
      <c r="BX154" s="21">
        <f>+'[14]10M'!$H$63/10^6</f>
        <v>10.20299007</v>
      </c>
      <c r="BY154" s="21">
        <f>+'[14]11M'!$H$63/10^6</f>
        <v>11.227156170000002</v>
      </c>
      <c r="BZ154" s="21">
        <f>+'[14]12M'!$H$63/10^6</f>
        <v>12.202120880000001</v>
      </c>
    </row>
    <row r="155" spans="1:78" customFormat="1" x14ac:dyDescent="0.2">
      <c r="A155" s="10">
        <v>1006</v>
      </c>
      <c r="B155" s="10" t="s">
        <v>14</v>
      </c>
      <c r="C155" s="28">
        <v>5.0724391000000004</v>
      </c>
      <c r="D155" s="28">
        <v>5.5293844799999992</v>
      </c>
      <c r="E155" s="28">
        <v>5.4844762199999995</v>
      </c>
      <c r="F155" s="28">
        <v>5.4659457500000004</v>
      </c>
      <c r="G155" s="28">
        <v>5.36051199</v>
      </c>
      <c r="H155" s="28">
        <v>5.5618613899999998</v>
      </c>
      <c r="I155" s="28">
        <v>6.4175281800000006</v>
      </c>
      <c r="J155" s="28">
        <v>7.0323535700000015</v>
      </c>
      <c r="K155" s="28">
        <v>6.0344510700000003</v>
      </c>
      <c r="L155" s="28">
        <v>5.7023079200000009</v>
      </c>
      <c r="M155" s="28">
        <v>5.7914098699999998</v>
      </c>
      <c r="N155" s="28">
        <v>5.6770217399999998</v>
      </c>
      <c r="O155" s="22">
        <f t="shared" si="17"/>
        <v>69.129691280000003</v>
      </c>
      <c r="P155" s="317"/>
      <c r="Q155" s="10">
        <v>1006</v>
      </c>
      <c r="R155" s="10" t="s">
        <v>14</v>
      </c>
      <c r="S155" s="28">
        <f>+'[15]13'!$E$64/10^6</f>
        <v>3.7435473900000007</v>
      </c>
      <c r="T155" s="28">
        <f>+'[15]13'!$F$64/10^6</f>
        <v>4.3754414099999996</v>
      </c>
      <c r="U155" s="28">
        <f>+'[15]13'!$G$64/10^6</f>
        <v>4.1474692399999995</v>
      </c>
      <c r="V155" s="28">
        <f>+'[15]13'!$I$64/10^6</f>
        <v>4.0847084899999997</v>
      </c>
      <c r="W155" s="28">
        <f>+'[15]13'!$J$64/10^6</f>
        <v>4.1448012299999997</v>
      </c>
      <c r="X155" s="28">
        <f>+'[15]13'!$K$64/10^6</f>
        <v>4.1826785900000001</v>
      </c>
      <c r="Y155" s="28">
        <f>+'[15]13'!$M$64/10^6</f>
        <v>5.1397683900000004</v>
      </c>
      <c r="Z155" s="28">
        <f>+'[15]13'!$N$64/10^6</f>
        <v>5.6760851700000012</v>
      </c>
      <c r="AA155" s="28">
        <f>+'[15]13'!$O$64/10^6</f>
        <v>4.7643355700000001</v>
      </c>
      <c r="AB155" s="28">
        <f>+'[15]13'!$Q$64/10^6</f>
        <v>4.3535858599999999</v>
      </c>
      <c r="AC155" s="28">
        <f>+'[15]13'!$R$64/10^6</f>
        <v>4.4419955899999994</v>
      </c>
      <c r="AD155" s="28">
        <f>+'[15]13'!$S$64/10^6</f>
        <v>3.9972020000000001</v>
      </c>
      <c r="AE155" s="22">
        <f t="shared" si="14"/>
        <v>53.051618930000004</v>
      </c>
      <c r="AG155" s="10">
        <v>1006</v>
      </c>
      <c r="AH155" s="10" t="s">
        <v>14</v>
      </c>
      <c r="AI155" s="28">
        <f>+'[15]13'!$E$76/10^6</f>
        <v>0.72191364000000002</v>
      </c>
      <c r="AJ155" s="28">
        <f>+'[15]13'!$F$76/10^6</f>
        <v>0.56002879000000005</v>
      </c>
      <c r="AK155" s="28">
        <f>+'[15]13'!$G$76/10^6</f>
        <v>0.71714537</v>
      </c>
      <c r="AL155" s="28">
        <f>+'[15]13'!$I$76/10^6</f>
        <v>0.59281083999999995</v>
      </c>
      <c r="AM155" s="28">
        <f>+'[15]13'!$J$76/10^6</f>
        <v>0.61001056000000009</v>
      </c>
      <c r="AN155" s="28">
        <f>+'[15]13'!$K$76/10^6</f>
        <v>0.57532000000000005</v>
      </c>
      <c r="AO155" s="28">
        <f>+'[15]13'!$M$76/10^6</f>
        <v>0.63056449000000003</v>
      </c>
      <c r="AP155" s="28">
        <f>+'[15]13'!$N$76/10^6</f>
        <v>0.58019879000000008</v>
      </c>
      <c r="AQ155" s="28">
        <f>+'[15]13'!$O$76/10^6</f>
        <v>0.58638953000000005</v>
      </c>
      <c r="AR155" s="28">
        <f>+'[15]13'!$Q$76/10^6</f>
        <v>0.60274952999999998</v>
      </c>
      <c r="AS155" s="28">
        <f>+'[15]13'!$R$76/10^6</f>
        <v>0.59671953</v>
      </c>
      <c r="AT155" s="28">
        <f>+'[15]13'!$S$76/10^6</f>
        <v>0.79405371999999996</v>
      </c>
      <c r="AU155" s="22">
        <f t="shared" si="15"/>
        <v>7.5679047899999992</v>
      </c>
      <c r="AW155" s="10">
        <v>1006</v>
      </c>
      <c r="AX155" s="10" t="s">
        <v>14</v>
      </c>
      <c r="AY155" s="21">
        <f>+'[15]13'!$E$85/10^6</f>
        <v>0.60697807000000004</v>
      </c>
      <c r="AZ155" s="21">
        <f>+'[15]13'!$F$85/10^6</f>
        <v>0.59391428000000002</v>
      </c>
      <c r="BA155" s="21">
        <f>+'[15]13'!$G$85/10^6</f>
        <v>0.61986160999999995</v>
      </c>
      <c r="BB155" s="21">
        <f>+'[15]13'!$I$85/10^6</f>
        <v>0.78842641999999996</v>
      </c>
      <c r="BC155" s="21">
        <f>+'[15]13'!$J$85/10^6</f>
        <v>0.60570019999999991</v>
      </c>
      <c r="BD155" s="21">
        <f>+'[15]13'!$K$85/10^6</f>
        <v>0.8038628000000001</v>
      </c>
      <c r="BE155" s="21">
        <f>+'[15]13'!$M$85/10^6</f>
        <v>0.64719529999999992</v>
      </c>
      <c r="BF155" s="21">
        <f>+'[15]13'!$N$85/10^6</f>
        <v>0.77606960999999997</v>
      </c>
      <c r="BG155" s="21">
        <f>+'[15]13'!$O$85/10^6</f>
        <v>0.68372597000000002</v>
      </c>
      <c r="BH155" s="21">
        <f>+'[15]13'!$Q$85/10^6</f>
        <v>0.74597253000000008</v>
      </c>
      <c r="BI155" s="21">
        <f>+'[15]13'!$R$85/10^6</f>
        <v>0.75269474999999997</v>
      </c>
      <c r="BJ155" s="21">
        <f>+'[15]13'!$S$85/10^6</f>
        <v>0.88576602000000004</v>
      </c>
      <c r="BK155" s="22">
        <f t="shared" si="16"/>
        <v>8.5101675600000011</v>
      </c>
      <c r="BM155" s="10">
        <v>1006</v>
      </c>
      <c r="BN155" s="10" t="s">
        <v>14</v>
      </c>
      <c r="BO155" s="21">
        <f t="shared" si="18"/>
        <v>5.0724391000000004</v>
      </c>
      <c r="BP155" s="21">
        <f>+'[14]2M'!$I$63/10^6</f>
        <v>10.60182358</v>
      </c>
      <c r="BQ155" s="21">
        <f>+'[14]3M'!$I$63/10^6</f>
        <v>16.086299799999999</v>
      </c>
      <c r="BR155" s="21">
        <f>+'[14]4M'!$I$63/10^6</f>
        <v>21.552245549999999</v>
      </c>
      <c r="BS155" s="21">
        <f>+'[14]5M'!$I$63/10^6</f>
        <v>26.912757540000008</v>
      </c>
      <c r="BT155" s="21">
        <f>+'[14]6M'!$I$63/10^6</f>
        <v>32.474618929999998</v>
      </c>
      <c r="BU155" s="21">
        <f>+'[14]7M'!$I$63/10^6</f>
        <v>38.892147109999996</v>
      </c>
      <c r="BV155" s="21">
        <f>+'[14]8M'!$I$63/10^6</f>
        <v>45.924500679999987</v>
      </c>
      <c r="BW155" s="21">
        <f>+'[14]9M'!$I$63/10^6</f>
        <v>51.95895174999999</v>
      </c>
      <c r="BX155" s="21">
        <f>+'[14]10M'!$I$63/10^6</f>
        <v>57.661259669999986</v>
      </c>
      <c r="BY155" s="21">
        <f>+'[14]11M'!$I$63/10^6</f>
        <v>63.452669540000002</v>
      </c>
      <c r="BZ155" s="21">
        <f>+'[14]12M'!$I$63/10^6</f>
        <v>69.129691280000003</v>
      </c>
    </row>
    <row r="156" spans="1:78" customFormat="1" x14ac:dyDescent="0.2">
      <c r="A156" s="10">
        <v>1007</v>
      </c>
      <c r="B156" s="10" t="s">
        <v>15</v>
      </c>
      <c r="C156" s="28">
        <v>9.3072766599999994</v>
      </c>
      <c r="D156" s="28">
        <v>9.6078496099999988</v>
      </c>
      <c r="E156" s="28">
        <v>9.2619563899999982</v>
      </c>
      <c r="F156" s="28">
        <v>9.4842233300000007</v>
      </c>
      <c r="G156" s="28">
        <v>9.5073391400000009</v>
      </c>
      <c r="H156" s="28">
        <v>9.5716935599999999</v>
      </c>
      <c r="I156" s="28">
        <v>10.1212973</v>
      </c>
      <c r="J156" s="28">
        <v>11.530969910000001</v>
      </c>
      <c r="K156" s="28">
        <v>10.357695039999999</v>
      </c>
      <c r="L156" s="28">
        <v>9.7448198000000001</v>
      </c>
      <c r="M156" s="28">
        <v>9.7540196200000011</v>
      </c>
      <c r="N156" s="28">
        <v>14.17460868</v>
      </c>
      <c r="O156" s="22">
        <f t="shared" si="17"/>
        <v>122.42374903999999</v>
      </c>
      <c r="P156" s="317"/>
      <c r="Q156" s="10">
        <v>1007</v>
      </c>
      <c r="R156" s="10" t="s">
        <v>15</v>
      </c>
      <c r="S156" s="28">
        <f>+'[15]14'!$E$64/10^6</f>
        <v>7.9786874400000007</v>
      </c>
      <c r="T156" s="28">
        <f>+'[15]14'!$F$64/10^6</f>
        <v>8.3154255699999986</v>
      </c>
      <c r="U156" s="28">
        <f>+'[15]14'!$G$64/10^6</f>
        <v>7.912667589999999</v>
      </c>
      <c r="V156" s="28">
        <f>+'[15]14'!$I$64/10^6</f>
        <v>8.0672984000000003</v>
      </c>
      <c r="W156" s="28">
        <f>+'[15]14'!$J$64/10^6</f>
        <v>8.2154944200000006</v>
      </c>
      <c r="X156" s="28">
        <f>+'[15]14'!$K$64/10^6</f>
        <v>8.2329131499999999</v>
      </c>
      <c r="Y156" s="28">
        <f>+'[15]14'!$M$64/10^6</f>
        <v>8.849491780000001</v>
      </c>
      <c r="Z156" s="28">
        <f>+'[15]14'!$N$64/10^6</f>
        <v>10.183424920000002</v>
      </c>
      <c r="AA156" s="28">
        <f>+'[15]14'!$O$64/10^6</f>
        <v>9.0165190499999994</v>
      </c>
      <c r="AB156" s="28">
        <f>+'[15]14'!$Q$64/10^6</f>
        <v>8.3891206099999991</v>
      </c>
      <c r="AC156" s="28">
        <f>+'[15]14'!$R$64/10^6</f>
        <v>8.3734642099999999</v>
      </c>
      <c r="AD156" s="28">
        <f>+'[15]14'!$S$64/10^6</f>
        <v>7.8730810200000008</v>
      </c>
      <c r="AE156" s="22">
        <f t="shared" si="14"/>
        <v>101.40758816</v>
      </c>
      <c r="AG156" s="10">
        <v>1007</v>
      </c>
      <c r="AH156" s="10" t="s">
        <v>15</v>
      </c>
      <c r="AI156" s="28">
        <f>+'[15]14'!$E$76/10^6</f>
        <v>0.73458794999999999</v>
      </c>
      <c r="AJ156" s="28">
        <f>+'[15]14'!$F$76/10^6</f>
        <v>0.70807439000000005</v>
      </c>
      <c r="AK156" s="28">
        <f>+'[15]14'!$G$76/10^6</f>
        <v>0.72708270999999991</v>
      </c>
      <c r="AL156" s="28">
        <f>+'[15]14'!$I$76/10^6</f>
        <v>0.70770327</v>
      </c>
      <c r="AM156" s="28">
        <f>+'[15]14'!$J$76/10^6</f>
        <v>0.70930243000000004</v>
      </c>
      <c r="AN156" s="28">
        <f>+'[15]14'!$K$76/10^6</f>
        <v>0.70643887999999999</v>
      </c>
      <c r="AO156" s="28">
        <f>+'[15]14'!$M$76/10^6</f>
        <v>0.71881253000000001</v>
      </c>
      <c r="AP156" s="28">
        <f>+'[15]14'!$N$76/10^6</f>
        <v>0.72034401999999997</v>
      </c>
      <c r="AQ156" s="28">
        <f>+'[15]14'!$O$76/10^6</f>
        <v>0.72707355000000007</v>
      </c>
      <c r="AR156" s="28">
        <f>+'[15]14'!$Q$76/10^6</f>
        <v>0.72017345999999993</v>
      </c>
      <c r="AS156" s="28">
        <f>+'[15]14'!$R$76/10^6</f>
        <v>0.74199000000000004</v>
      </c>
      <c r="AT156" s="28">
        <f>+'[15]14'!$S$76/10^6</f>
        <v>0.77709410999999995</v>
      </c>
      <c r="AU156" s="22">
        <f t="shared" si="15"/>
        <v>8.6986772999999999</v>
      </c>
      <c r="AW156" s="10">
        <v>1007</v>
      </c>
      <c r="AX156" s="10" t="s">
        <v>15</v>
      </c>
      <c r="AY156" s="21">
        <f>+'[15]14'!$E$85/10^6</f>
        <v>0.59400127000000003</v>
      </c>
      <c r="AZ156" s="21">
        <f>+'[15]14'!$F$85/10^6</f>
        <v>0.58434965000000005</v>
      </c>
      <c r="BA156" s="21">
        <f>+'[15]14'!$G$85/10^6</f>
        <v>0.62220608999999993</v>
      </c>
      <c r="BB156" s="21">
        <f>+'[15]14'!$I$85/10^6</f>
        <v>0.70922166000000009</v>
      </c>
      <c r="BC156" s="21">
        <f>+'[15]14'!$J$85/10^6</f>
        <v>0.58254229000000002</v>
      </c>
      <c r="BD156" s="21">
        <f>+'[15]14'!$K$85/10^6</f>
        <v>0.63234153000000004</v>
      </c>
      <c r="BE156" s="21">
        <f>+'[15]14'!$M$85/10^6</f>
        <v>0.55299299000000024</v>
      </c>
      <c r="BF156" s="21">
        <f>+'[15]14'!$N$85/10^6</f>
        <v>0.62720096999999997</v>
      </c>
      <c r="BG156" s="21">
        <f>+'[15]14'!$O$85/10^6</f>
        <v>0.61410243999999992</v>
      </c>
      <c r="BH156" s="21">
        <f>+'[15]14'!$Q$85/10^6</f>
        <v>0.63552573000000001</v>
      </c>
      <c r="BI156" s="21">
        <f>+'[15]14'!$R$85/10^6</f>
        <v>0.63856541</v>
      </c>
      <c r="BJ156" s="21">
        <f>+'[15]14'!$S$85/10^6</f>
        <v>5.5244335499999995</v>
      </c>
      <c r="BK156" s="22">
        <f t="shared" si="16"/>
        <v>12.317483580000001</v>
      </c>
      <c r="BM156" s="10">
        <v>1007</v>
      </c>
      <c r="BN156" s="10" t="s">
        <v>15</v>
      </c>
      <c r="BO156" s="21">
        <f t="shared" si="18"/>
        <v>9.3072766599999994</v>
      </c>
      <c r="BP156" s="21">
        <f>+'[14]2M'!$J$63/10^6</f>
        <v>18.915126270000002</v>
      </c>
      <c r="BQ156" s="21">
        <f>+'[14]3M'!$J$63/10^6</f>
        <v>28.177082659999996</v>
      </c>
      <c r="BR156" s="21">
        <f>+'[14]4M'!$J$63/10^6</f>
        <v>37.661305990000002</v>
      </c>
      <c r="BS156" s="21">
        <f>+'[14]5M'!$J$63/10^6</f>
        <v>47.168645129999994</v>
      </c>
      <c r="BT156" s="21">
        <f>+'[14]6M'!$J$63/10^6</f>
        <v>56.740338690000002</v>
      </c>
      <c r="BU156" s="21">
        <f>+'[14]7M'!$J$63/10^6</f>
        <v>66.861635990000011</v>
      </c>
      <c r="BV156" s="21">
        <f>+'[14]8M'!$J$63/10^6</f>
        <v>78.392605899999992</v>
      </c>
      <c r="BW156" s="21">
        <f>+'[14]9M'!$J$63/10^6</f>
        <v>88.750300940000017</v>
      </c>
      <c r="BX156" s="21">
        <f>+'[14]10M'!$J$63/10^6</f>
        <v>98.495120740000004</v>
      </c>
      <c r="BY156" s="21">
        <f>+'[14]11M'!$J$63/10^6</f>
        <v>108.24914036</v>
      </c>
      <c r="BZ156" s="21">
        <f>+'[14]12M'!$J$63/10^6</f>
        <v>122.42374904</v>
      </c>
    </row>
    <row r="157" spans="1:78" customFormat="1" x14ac:dyDescent="0.2">
      <c r="A157" s="10">
        <v>1008</v>
      </c>
      <c r="B157" s="10" t="s">
        <v>16</v>
      </c>
      <c r="C157" s="28">
        <v>2.41942821</v>
      </c>
      <c r="D157" s="28">
        <v>2.5659275899999998</v>
      </c>
      <c r="E157" s="28">
        <v>2.61902021</v>
      </c>
      <c r="F157" s="28">
        <v>2.7481876399999998</v>
      </c>
      <c r="G157" s="28">
        <v>2.6833106</v>
      </c>
      <c r="H157" s="28">
        <v>2.77620741</v>
      </c>
      <c r="I157" s="28">
        <v>3.0640066900000003</v>
      </c>
      <c r="J157" s="28">
        <v>3.1862541399999995</v>
      </c>
      <c r="K157" s="28">
        <v>3.0586761499999993</v>
      </c>
      <c r="L157" s="28">
        <v>2.7444185699999997</v>
      </c>
      <c r="M157" s="28">
        <v>2.72446995</v>
      </c>
      <c r="N157" s="28">
        <v>2.6394929</v>
      </c>
      <c r="O157" s="22">
        <f t="shared" si="17"/>
        <v>33.229400059999996</v>
      </c>
      <c r="P157" s="317"/>
      <c r="Q157" s="10">
        <v>1008</v>
      </c>
      <c r="R157" s="10" t="s">
        <v>16</v>
      </c>
      <c r="S157" s="28">
        <f>+'[15]15'!$E$64/10^6</f>
        <v>2.2054841299999999</v>
      </c>
      <c r="T157" s="28">
        <f>+'[15]15'!$F$64/10^6</f>
        <v>2.3513456499999998</v>
      </c>
      <c r="U157" s="28">
        <f>+'[15]15'!$G$64/10^6</f>
        <v>2.4023204300000001</v>
      </c>
      <c r="V157" s="28">
        <f>+'[15]15'!$I$64/10^6</f>
        <v>2.5290285299999997</v>
      </c>
      <c r="W157" s="28">
        <f>+'[15]15'!$J$64/10^6</f>
        <v>2.4657645700000002</v>
      </c>
      <c r="X157" s="28">
        <f>+'[15]15'!$K$64/10^6</f>
        <v>2.55515392</v>
      </c>
      <c r="Y157" s="28">
        <f>+'[15]15'!$M$64/10^6</f>
        <v>2.8654023800000004</v>
      </c>
      <c r="Z157" s="28">
        <f>+'[15]15'!$N$64/10^6</f>
        <v>2.9341072399999999</v>
      </c>
      <c r="AA157" s="28">
        <f>+'[15]15'!$O$64/10^6</f>
        <v>2.8391715799999995</v>
      </c>
      <c r="AB157" s="28">
        <f>+'[15]15'!$Q$64/10^6</f>
        <v>2.5206595899999997</v>
      </c>
      <c r="AC157" s="28">
        <f>+'[15]15'!$R$64/10^6</f>
        <v>2.5014550100000004</v>
      </c>
      <c r="AD157" s="28">
        <f>+'[15]15'!$S$64/10^6</f>
        <v>2.4154130899999999</v>
      </c>
      <c r="AE157" s="22">
        <f t="shared" si="14"/>
        <v>30.585306120000002</v>
      </c>
      <c r="AG157" s="10">
        <v>1008</v>
      </c>
      <c r="AH157" s="10" t="s">
        <v>16</v>
      </c>
      <c r="AI157" s="28">
        <f>+'[15]15'!$E$76/10^6</f>
        <v>0.16811000000000001</v>
      </c>
      <c r="AJ157" s="28">
        <f>+'[15]15'!$F$76/10^6</f>
        <v>0.16642999999999999</v>
      </c>
      <c r="AK157" s="28">
        <f>+'[15]15'!$G$76/10^6</f>
        <v>0.16833000000000001</v>
      </c>
      <c r="AL157" s="28">
        <f>+'[15]15'!$I$76/10^6</f>
        <v>0.16972999999999999</v>
      </c>
      <c r="AM157" s="28">
        <f>+'[15]15'!$J$76/10^6</f>
        <v>0.17072000000000001</v>
      </c>
      <c r="AN157" s="28">
        <f>+'[15]15'!$K$76/10^6</f>
        <v>0.17108000000000001</v>
      </c>
      <c r="AO157" s="28">
        <f>+'[15]15'!$M$76/10^6</f>
        <v>0.17030000000000001</v>
      </c>
      <c r="AP157" s="28">
        <f>+'[15]15'!$N$76/10^6</f>
        <v>0.20367737999999999</v>
      </c>
      <c r="AQ157" s="28">
        <f>+'[15]15'!$O$76/10^6</f>
        <v>0.17257</v>
      </c>
      <c r="AR157" s="28">
        <f>+'[15]15'!$Q$76/10^6</f>
        <v>0.17469766</v>
      </c>
      <c r="AS157" s="28">
        <f>+'[15]15'!$R$76/10^6</f>
        <v>0.17383000000000001</v>
      </c>
      <c r="AT157" s="28">
        <f>+'[15]15'!$S$76/10^6</f>
        <v>0.17413999999999999</v>
      </c>
      <c r="AU157" s="22">
        <f t="shared" si="15"/>
        <v>2.0836150400000006</v>
      </c>
      <c r="AW157" s="10">
        <v>1008</v>
      </c>
      <c r="AX157" s="10" t="s">
        <v>16</v>
      </c>
      <c r="AY157" s="21">
        <f>+'[15]15'!$E$85/10^6</f>
        <v>4.5834079999999999E-2</v>
      </c>
      <c r="AZ157" s="21">
        <f>+'[15]15'!$F$85/10^6</f>
        <v>4.8151940000000004E-2</v>
      </c>
      <c r="BA157" s="21">
        <f>+'[15]15'!$G$85/10^6</f>
        <v>4.8369780000000001E-2</v>
      </c>
      <c r="BB157" s="21">
        <f>+'[15]15'!$I$85/10^6</f>
        <v>4.9429109999999998E-2</v>
      </c>
      <c r="BC157" s="21">
        <f>+'[15]15'!$J$85/10^6</f>
        <v>4.6826029999999998E-2</v>
      </c>
      <c r="BD157" s="21">
        <f>+'[15]15'!$K$85/10^6</f>
        <v>4.9973490000000002E-2</v>
      </c>
      <c r="BE157" s="21">
        <f>+'[15]15'!$M$85/10^6</f>
        <v>2.830431000000001E-2</v>
      </c>
      <c r="BF157" s="21">
        <f>+'[15]15'!$N$85/10^6</f>
        <v>4.8469520000000002E-2</v>
      </c>
      <c r="BG157" s="21">
        <f>+'[15]15'!$O$85/10^6</f>
        <v>4.6934570000000002E-2</v>
      </c>
      <c r="BH157" s="21">
        <f>+'[15]15'!$Q$85/10^6</f>
        <v>4.9061319999999999E-2</v>
      </c>
      <c r="BI157" s="21">
        <f>+'[15]15'!$R$85/10^6</f>
        <v>4.9184940000000003E-2</v>
      </c>
      <c r="BJ157" s="21">
        <f>+'[15]15'!$S$85/10^6</f>
        <v>4.9939809999999994E-2</v>
      </c>
      <c r="BK157" s="22">
        <f t="shared" si="16"/>
        <v>0.5604789</v>
      </c>
      <c r="BM157" s="10">
        <v>1008</v>
      </c>
      <c r="BN157" s="10" t="s">
        <v>16</v>
      </c>
      <c r="BO157" s="21">
        <f t="shared" si="18"/>
        <v>2.41942821</v>
      </c>
      <c r="BP157" s="21">
        <f>+'[14]2M'!$K$63/10^6</f>
        <v>4.9853557999999989</v>
      </c>
      <c r="BQ157" s="21">
        <f>+'[14]3M'!$K$63/10^6</f>
        <v>7.6043760100000002</v>
      </c>
      <c r="BR157" s="21">
        <f>+'[14]4M'!$K$63/10^6</f>
        <v>10.35256365</v>
      </c>
      <c r="BS157" s="21">
        <f>+'[14]5M'!$K$63/10^6</f>
        <v>13.035874249999997</v>
      </c>
      <c r="BT157" s="21">
        <f>+'[14]6M'!$K$63/10^6</f>
        <v>15.812081659999999</v>
      </c>
      <c r="BU157" s="21">
        <f>+'[14]7M'!$K$63/10^6</f>
        <v>18.876088349999996</v>
      </c>
      <c r="BV157" s="21">
        <f>+'[14]8M'!$K$63/10^6</f>
        <v>22.062342490000002</v>
      </c>
      <c r="BW157" s="21">
        <f>+'[14]9M'!$K$63/10^6</f>
        <v>25.121018639999992</v>
      </c>
      <c r="BX157" s="21">
        <f>+'[14]10M'!$K$63/10^6</f>
        <v>27.865437209999996</v>
      </c>
      <c r="BY157" s="21">
        <f>+'[14]11M'!$K$63/10^6</f>
        <v>30.589907159999996</v>
      </c>
      <c r="BZ157" s="21">
        <f>+'[14]12M'!$K$63/10^6</f>
        <v>33.229400059999996</v>
      </c>
    </row>
    <row r="158" spans="1:78" customFormat="1" x14ac:dyDescent="0.2">
      <c r="A158" s="10">
        <v>1009</v>
      </c>
      <c r="B158" s="10" t="s">
        <v>17</v>
      </c>
      <c r="C158" s="28">
        <v>2.1606516999999998</v>
      </c>
      <c r="D158" s="28">
        <v>2.2367367699999998</v>
      </c>
      <c r="E158" s="28">
        <v>2.17868094</v>
      </c>
      <c r="F158" s="28">
        <v>2.3336377399999999</v>
      </c>
      <c r="G158" s="28">
        <v>2.2190475400000005</v>
      </c>
      <c r="H158" s="28">
        <v>2.10902463</v>
      </c>
      <c r="I158" s="28">
        <v>2.4596633799999998</v>
      </c>
      <c r="J158" s="28">
        <v>2.5619491499999993</v>
      </c>
      <c r="K158" s="28">
        <v>2.6021278000000003</v>
      </c>
      <c r="L158" s="28">
        <v>2.3219225500000005</v>
      </c>
      <c r="M158" s="28">
        <v>2.3448732399999996</v>
      </c>
      <c r="N158" s="28">
        <v>2.3075465499999996</v>
      </c>
      <c r="O158" s="22">
        <f t="shared" si="17"/>
        <v>27.835861989999998</v>
      </c>
      <c r="P158" s="317"/>
      <c r="Q158" s="10">
        <v>1009</v>
      </c>
      <c r="R158" s="10" t="s">
        <v>17</v>
      </c>
      <c r="S158" s="28">
        <f>+'[15]16'!$E$64/10^6</f>
        <v>1.9125367799999997</v>
      </c>
      <c r="T158" s="28">
        <f>+'[15]16'!$F$64/10^6</f>
        <v>2.00201414</v>
      </c>
      <c r="U158" s="28">
        <f>+'[15]16'!$G$64/10^6</f>
        <v>1.9436322799999999</v>
      </c>
      <c r="V158" s="28">
        <f>+'[15]16'!$I$64/10^6</f>
        <v>2.0868062800000002</v>
      </c>
      <c r="W158" s="28">
        <f>+'[15]16'!$J$64/10^6</f>
        <v>1.9899141500000004</v>
      </c>
      <c r="X158" s="28">
        <f>+'[15]16'!$K$64/10^6</f>
        <v>1.86794953</v>
      </c>
      <c r="Y158" s="28">
        <f>+'[15]16'!$M$64/10^6</f>
        <v>2.2392732999999998</v>
      </c>
      <c r="Z158" s="28">
        <f>+'[15]16'!$N$64/10^6</f>
        <v>2.3258354399999996</v>
      </c>
      <c r="AA158" s="28">
        <f>+'[15]16'!$O$64/10^6</f>
        <v>2.3634603300000001</v>
      </c>
      <c r="AB158" s="28">
        <f>+'[15]16'!$Q$64/10^6</f>
        <v>2.0773058500000001</v>
      </c>
      <c r="AC158" s="28">
        <f>+'[15]16'!$R$64/10^6</f>
        <v>2.1045539299999998</v>
      </c>
      <c r="AD158" s="28">
        <f>+'[15]16'!$S$64/10^6</f>
        <v>2.0633298999999998</v>
      </c>
      <c r="AE158" s="22">
        <f t="shared" si="14"/>
        <v>24.976611910000003</v>
      </c>
      <c r="AG158" s="10">
        <v>1009</v>
      </c>
      <c r="AH158" s="10" t="s">
        <v>17</v>
      </c>
      <c r="AI158" s="28">
        <f>+'[15]16'!$E$76/10^6</f>
        <v>0.19127439000000002</v>
      </c>
      <c r="AJ158" s="28">
        <f>+'[15]16'!$F$76/10^6</f>
        <v>0.17968000000000001</v>
      </c>
      <c r="AK158" s="28">
        <f>+'[15]16'!$G$76/10^6</f>
        <v>0.17937</v>
      </c>
      <c r="AL158" s="28">
        <f>+'[15]16'!$I$76/10^6</f>
        <v>0.18844205999999999</v>
      </c>
      <c r="AM158" s="28">
        <f>+'[15]16'!$J$76/10^6</f>
        <v>0.17607999999999999</v>
      </c>
      <c r="AN158" s="28">
        <f>+'[15]16'!$K$76/10^6</f>
        <v>0.18076999999999999</v>
      </c>
      <c r="AO158" s="28">
        <f>+'[15]16'!$M$76/10^6</f>
        <v>0.17705000000000001</v>
      </c>
      <c r="AP158" s="28">
        <f>+'[15]16'!$N$76/10^6</f>
        <v>0.17848</v>
      </c>
      <c r="AQ158" s="28">
        <f>+'[15]16'!$O$76/10^6</f>
        <v>0.18101999999999999</v>
      </c>
      <c r="AR158" s="28">
        <f>+'[15]16'!$Q$76/10^6</f>
        <v>0.18450832</v>
      </c>
      <c r="AS158" s="28">
        <f>+'[15]16'!$R$76/10^6</f>
        <v>0.17948</v>
      </c>
      <c r="AT158" s="28">
        <f>+'[15]16'!$S$76/10^6</f>
        <v>0.18530439000000001</v>
      </c>
      <c r="AU158" s="22">
        <f t="shared" si="15"/>
        <v>2.1814591600000002</v>
      </c>
      <c r="AW158" s="10">
        <v>1009</v>
      </c>
      <c r="AX158" s="10" t="s">
        <v>17</v>
      </c>
      <c r="AY158" s="21">
        <f>+'[15]16'!$E$85/10^6</f>
        <v>5.684053E-2</v>
      </c>
      <c r="AZ158" s="21">
        <f>+'[15]16'!$F$85/10^6</f>
        <v>5.5042629999999995E-2</v>
      </c>
      <c r="BA158" s="21">
        <f>+'[15]16'!$G$85/10^6</f>
        <v>5.5678659999999998E-2</v>
      </c>
      <c r="BB158" s="21">
        <f>+'[15]16'!$I$85/10^6</f>
        <v>5.8389399999999994E-2</v>
      </c>
      <c r="BC158" s="21">
        <f>+'[15]16'!$J$85/10^6</f>
        <v>5.3053389999999999E-2</v>
      </c>
      <c r="BD158" s="21">
        <f>+'[15]16'!$K$85/10^6</f>
        <v>6.03051E-2</v>
      </c>
      <c r="BE158" s="21">
        <f>+'[15]16'!$M$85/10^6</f>
        <v>4.3340080000000003E-2</v>
      </c>
      <c r="BF158" s="21">
        <f>+'[15]16'!$N$85/10^6</f>
        <v>5.7633709999999998E-2</v>
      </c>
      <c r="BG158" s="21">
        <f>+'[15]16'!$O$85/10^6</f>
        <v>5.7647469999999999E-2</v>
      </c>
      <c r="BH158" s="21">
        <f>+'[15]16'!$Q$85/10^6</f>
        <v>6.0108380000000003E-2</v>
      </c>
      <c r="BI158" s="21">
        <f>+'[15]16'!$R$85/10^6</f>
        <v>6.0839310000000001E-2</v>
      </c>
      <c r="BJ158" s="21">
        <f>+'[15]16'!$S$85/10^6</f>
        <v>5.8912260000000008E-2</v>
      </c>
      <c r="BK158" s="22">
        <f t="shared" si="16"/>
        <v>0.67779091999999996</v>
      </c>
      <c r="BM158" s="10">
        <v>1009</v>
      </c>
      <c r="BN158" s="10" t="s">
        <v>17</v>
      </c>
      <c r="BO158" s="21">
        <f t="shared" si="18"/>
        <v>2.1606516999999998</v>
      </c>
      <c r="BP158" s="21">
        <f>+'[14]2M'!$L$63/10^6</f>
        <v>4.3973884700000001</v>
      </c>
      <c r="BQ158" s="21">
        <f>+'[14]3M'!$L$63/10^6</f>
        <v>6.5760694100000006</v>
      </c>
      <c r="BR158" s="21">
        <f>+'[14]4M'!$L$63/10^6</f>
        <v>8.9097071500000009</v>
      </c>
      <c r="BS158" s="21">
        <f>+'[14]5M'!$L$63/10^6</f>
        <v>11.128754689999999</v>
      </c>
      <c r="BT158" s="21">
        <f>+'[14]6M'!$L$63/10^6</f>
        <v>13.237779319999996</v>
      </c>
      <c r="BU158" s="21">
        <f>+'[14]7M'!$L$63/10^6</f>
        <v>15.6974427</v>
      </c>
      <c r="BV158" s="21">
        <f>+'[14]8M'!$L$63/10^6</f>
        <v>18.25939185</v>
      </c>
      <c r="BW158" s="21">
        <f>+'[14]9M'!$L$63/10^6</f>
        <v>20.861519649999995</v>
      </c>
      <c r="BX158" s="21">
        <f>+'[14]10M'!$L$63/10^6</f>
        <v>23.183442199999998</v>
      </c>
      <c r="BY158" s="21">
        <f>+'[14]11M'!$L$63/10^6</f>
        <v>25.528315439999997</v>
      </c>
      <c r="BZ158" s="21">
        <f>+'[14]12M'!$L$63/10^6</f>
        <v>27.835861990000001</v>
      </c>
    </row>
    <row r="159" spans="1:78" customFormat="1" x14ac:dyDescent="0.2">
      <c r="A159" s="10">
        <v>1010</v>
      </c>
      <c r="B159" s="10" t="s">
        <v>19</v>
      </c>
      <c r="C159" s="28">
        <v>3.0322758199999997</v>
      </c>
      <c r="D159" s="28">
        <v>2.8545038300000001</v>
      </c>
      <c r="E159" s="28">
        <v>2.9528311900000004</v>
      </c>
      <c r="F159" s="28">
        <v>2.9247253799999999</v>
      </c>
      <c r="G159" s="28">
        <v>2.7743403799999995</v>
      </c>
      <c r="H159" s="28">
        <v>2.7387408999999998</v>
      </c>
      <c r="I159" s="28">
        <v>3.1208649100000003</v>
      </c>
      <c r="J159" s="28">
        <v>3.7739470300000009</v>
      </c>
      <c r="K159" s="28">
        <v>3.45615212</v>
      </c>
      <c r="L159" s="28">
        <v>3.1445133700000003</v>
      </c>
      <c r="M159" s="28">
        <v>2.8829206300000001</v>
      </c>
      <c r="N159" s="28">
        <v>3.0577920199999999</v>
      </c>
      <c r="O159" s="22">
        <f t="shared" si="17"/>
        <v>36.713607580000001</v>
      </c>
      <c r="P159" s="317"/>
      <c r="Q159" s="10">
        <v>1010</v>
      </c>
      <c r="R159" s="10" t="s">
        <v>19</v>
      </c>
      <c r="S159" s="28">
        <f>+'[15]18'!$E$64/10^6</f>
        <v>2.7330201199999995</v>
      </c>
      <c r="T159" s="28">
        <f>+'[15]18'!$F$64/10^6</f>
        <v>2.58494709</v>
      </c>
      <c r="U159" s="28">
        <f>+'[15]18'!$G$64/10^6</f>
        <v>2.6912694200000002</v>
      </c>
      <c r="V159" s="28">
        <f>+'[15]18'!$I$64/10^6</f>
        <v>2.65979236</v>
      </c>
      <c r="W159" s="28">
        <f>+'[15]18'!$J$64/10^6</f>
        <v>2.5070939599999993</v>
      </c>
      <c r="X159" s="28">
        <f>+'[15]18'!$K$64/10^6</f>
        <v>2.4697169499999996</v>
      </c>
      <c r="Y159" s="28">
        <f>+'[15]18'!$M$64/10^6</f>
        <v>2.8582511200000003</v>
      </c>
      <c r="Z159" s="28">
        <f>+'[15]18'!$N$64/10^6</f>
        <v>3.5071768500000005</v>
      </c>
      <c r="AA159" s="28">
        <f>+'[15]18'!$O$64/10^6</f>
        <v>3.1801308600000002</v>
      </c>
      <c r="AB159" s="28">
        <f>+'[15]18'!$Q$64/10^6</f>
        <v>2.86593389</v>
      </c>
      <c r="AC159" s="28">
        <f>+'[15]18'!$R$64/10^6</f>
        <v>2.60379096</v>
      </c>
      <c r="AD159" s="28">
        <f>+'[15]18'!$S$64/10^6</f>
        <v>2.7852715899999998</v>
      </c>
      <c r="AE159" s="22">
        <f t="shared" si="14"/>
        <v>33.446395169999995</v>
      </c>
      <c r="AG159" s="10">
        <v>1010</v>
      </c>
      <c r="AH159" s="10" t="s">
        <v>19</v>
      </c>
      <c r="AI159" s="28">
        <f>+'[15]18'!$E$76/10^6</f>
        <v>0.25796000000000002</v>
      </c>
      <c r="AJ159" s="28">
        <f>+'[15]18'!$F$76/10^6</f>
        <v>0.22697999999999999</v>
      </c>
      <c r="AK159" s="28">
        <f>+'[15]18'!$G$76/10^6</f>
        <v>0.21765999999999999</v>
      </c>
      <c r="AL159" s="28">
        <f>+'[15]18'!$I$76/10^6</f>
        <v>0.21964</v>
      </c>
      <c r="AM159" s="28">
        <f>+'[15]18'!$J$76/10^6</f>
        <v>0.22245999999999999</v>
      </c>
      <c r="AN159" s="28">
        <f>+'[15]18'!$K$76/10^6</f>
        <v>0.22234000000000001</v>
      </c>
      <c r="AO159" s="28">
        <f>+'[15]18'!$M$76/10^6</f>
        <v>0.22320999999999999</v>
      </c>
      <c r="AP159" s="28">
        <f>+'[15]18'!$N$76/10^6</f>
        <v>0.21973000000000001</v>
      </c>
      <c r="AQ159" s="28">
        <f>+'[15]18'!$O$76/10^6</f>
        <v>0.22581999999999999</v>
      </c>
      <c r="AR159" s="28">
        <f>+'[15]18'!$Q$76/10^6</f>
        <v>0.22881000000000001</v>
      </c>
      <c r="AS159" s="28">
        <f>+'[15]18'!$R$76/10^6</f>
        <v>0.22802</v>
      </c>
      <c r="AT159" s="28">
        <f>+'[15]18'!$S$76/10^6</f>
        <v>0.22259999999999999</v>
      </c>
      <c r="AU159" s="22">
        <f t="shared" si="15"/>
        <v>2.7152299999999996</v>
      </c>
      <c r="AW159" s="10">
        <v>1010</v>
      </c>
      <c r="AX159" s="10" t="s">
        <v>19</v>
      </c>
      <c r="AY159" s="21">
        <f>+'[15]18'!$E$85/10^6</f>
        <v>4.1295699999999998E-2</v>
      </c>
      <c r="AZ159" s="21">
        <f>+'[15]18'!$F$85/10^6</f>
        <v>4.2576740000000002E-2</v>
      </c>
      <c r="BA159" s="21">
        <f>+'[15]18'!$G$85/10^6</f>
        <v>4.3901770000000007E-2</v>
      </c>
      <c r="BB159" s="21">
        <f>+'[15]18'!$I$85/10^6</f>
        <v>4.5293019999999996E-2</v>
      </c>
      <c r="BC159" s="21">
        <f>+'[15]18'!$J$85/10^6</f>
        <v>4.4786420000000007E-2</v>
      </c>
      <c r="BD159" s="21">
        <f>+'[15]18'!$K$85/10^6</f>
        <v>4.6683949999999995E-2</v>
      </c>
      <c r="BE159" s="21">
        <f>+'[15]18'!$M$85/10^6</f>
        <v>3.9403789999999994E-2</v>
      </c>
      <c r="BF159" s="21">
        <f>+'[15]18'!$N$85/10^6</f>
        <v>4.7040179999999994E-2</v>
      </c>
      <c r="BG159" s="21">
        <f>+'[15]18'!$O$85/10^6</f>
        <v>5.0201260000000004E-2</v>
      </c>
      <c r="BH159" s="21">
        <f>+'[15]18'!$Q$85/10^6</f>
        <v>4.9769479999999998E-2</v>
      </c>
      <c r="BI159" s="21">
        <f>+'[15]18'!$R$85/10^6</f>
        <v>5.1109669999999996E-2</v>
      </c>
      <c r="BJ159" s="21">
        <f>+'[15]18'!$S$85/10^6</f>
        <v>4.9920429999999967E-2</v>
      </c>
      <c r="BK159" s="22">
        <f t="shared" si="16"/>
        <v>0.55198240999999992</v>
      </c>
      <c r="BM159" s="10">
        <v>1010</v>
      </c>
      <c r="BN159" s="10" t="s">
        <v>19</v>
      </c>
      <c r="BO159" s="21">
        <f t="shared" si="18"/>
        <v>3.0322758199999997</v>
      </c>
      <c r="BP159" s="21">
        <f>+'[14]2M'!$M$63/10^6</f>
        <v>5.8867796499999994</v>
      </c>
      <c r="BQ159" s="21">
        <f>+'[14]3M'!$M$63/10^6</f>
        <v>8.8396108400000024</v>
      </c>
      <c r="BR159" s="21">
        <f>+'[14]4M'!$M$63/10^6</f>
        <v>11.764336220000001</v>
      </c>
      <c r="BS159" s="21">
        <f>+'[14]5M'!$M$63/10^6</f>
        <v>14.538676600000001</v>
      </c>
      <c r="BT159" s="21">
        <f>+'[14]6M'!$M$63/10^6</f>
        <v>17.277417499999999</v>
      </c>
      <c r="BU159" s="21">
        <f>+'[14]7M'!$M$63/10^6</f>
        <v>20.39828241</v>
      </c>
      <c r="BV159" s="21">
        <f>+'[14]8M'!$M$63/10^6</f>
        <v>24.172229440000002</v>
      </c>
      <c r="BW159" s="21">
        <f>+'[14]9M'!$M$63/10^6</f>
        <v>27.628381559999998</v>
      </c>
      <c r="BX159" s="21">
        <f>+'[14]10M'!$M$63/10^6</f>
        <v>30.77289493</v>
      </c>
      <c r="BY159" s="21">
        <f>+'[14]11M'!$M$63/10^6</f>
        <v>33.655815560000001</v>
      </c>
      <c r="BZ159" s="21">
        <f>+'[14]12M'!$M$63/10^6</f>
        <v>36.713607580000001</v>
      </c>
    </row>
    <row r="160" spans="1:78" customFormat="1" x14ac:dyDescent="0.2">
      <c r="A160" s="10">
        <v>1011</v>
      </c>
      <c r="B160" s="10" t="s">
        <v>20</v>
      </c>
      <c r="C160" s="28">
        <v>1.7984870400000001</v>
      </c>
      <c r="D160" s="28">
        <v>1.8512615100000003</v>
      </c>
      <c r="E160" s="28">
        <v>1.8505433800000002</v>
      </c>
      <c r="F160" s="28">
        <v>1.8866549500000001</v>
      </c>
      <c r="G160" s="28">
        <v>1.8407638</v>
      </c>
      <c r="H160" s="28">
        <v>1.79492158</v>
      </c>
      <c r="I160" s="28">
        <v>2.1053712400000002</v>
      </c>
      <c r="J160" s="28">
        <v>2.5508748300000001</v>
      </c>
      <c r="K160" s="28">
        <v>2.0766399200000003</v>
      </c>
      <c r="L160" s="28">
        <v>1.9453649199999998</v>
      </c>
      <c r="M160" s="28">
        <v>1.9414671100000001</v>
      </c>
      <c r="N160" s="28">
        <v>1.9665786300000001</v>
      </c>
      <c r="O160" s="22">
        <f t="shared" si="17"/>
        <v>23.608928910000003</v>
      </c>
      <c r="P160" s="317"/>
      <c r="Q160" s="10">
        <v>1011</v>
      </c>
      <c r="R160" s="10" t="s">
        <v>20</v>
      </c>
      <c r="S160" s="28">
        <f>+'[15]19'!$E$64/10^6</f>
        <v>1.57195635</v>
      </c>
      <c r="T160" s="28">
        <f>+'[15]19'!$F$64/10^6</f>
        <v>1.6262419000000001</v>
      </c>
      <c r="U160" s="28">
        <f>+'[15]19'!$G$64/10^6</f>
        <v>1.6232262400000002</v>
      </c>
      <c r="V160" s="28">
        <f>+'[15]19'!$I$64/10^6</f>
        <v>1.6645310099999999</v>
      </c>
      <c r="W160" s="28">
        <f>+'[15]19'!$J$64/10^6</f>
        <v>1.6227642499999999</v>
      </c>
      <c r="X160" s="28">
        <f>+'[15]19'!$K$64/10^6</f>
        <v>1.5718321500000001</v>
      </c>
      <c r="Y160" s="28">
        <f>+'[15]19'!$M$64/10^6</f>
        <v>1.8861760700000001</v>
      </c>
      <c r="Z160" s="28">
        <f>+'[15]19'!$N$64/10^6</f>
        <v>2.32722344</v>
      </c>
      <c r="AA160" s="28">
        <f>+'[15]19'!$O$64/10^6</f>
        <v>1.84948808</v>
      </c>
      <c r="AB160" s="28">
        <f>+'[15]19'!$Q$64/10^6</f>
        <v>1.7037471400000002</v>
      </c>
      <c r="AC160" s="28">
        <f>+'[15]19'!$R$64/10^6</f>
        <v>1.71709603</v>
      </c>
      <c r="AD160" s="28">
        <f>+'[15]19'!$S$64/10^6</f>
        <v>1.73801626</v>
      </c>
      <c r="AE160" s="22">
        <f t="shared" si="14"/>
        <v>20.90229892</v>
      </c>
      <c r="AG160" s="10">
        <v>1011</v>
      </c>
      <c r="AH160" s="10" t="s">
        <v>20</v>
      </c>
      <c r="AI160" s="28">
        <f>+'[15]19'!$E$76/10^6</f>
        <v>0.19108</v>
      </c>
      <c r="AJ160" s="28">
        <f>+'[15]19'!$F$76/10^6</f>
        <v>0.19025</v>
      </c>
      <c r="AK160" s="28">
        <f>+'[15]19'!$G$76/10^6</f>
        <v>0.19109000000000001</v>
      </c>
      <c r="AL160" s="28">
        <f>+'[15]19'!$I$76/10^6</f>
        <v>0.18603906000000001</v>
      </c>
      <c r="AM160" s="28">
        <f>+'[15]19'!$J$76/10^6</f>
        <v>0.18318000000000001</v>
      </c>
      <c r="AN160" s="28">
        <f>+'[15]19'!$K$76/10^6</f>
        <v>0.18498000000000001</v>
      </c>
      <c r="AO160" s="28">
        <f>+'[15]19'!$M$76/10^6</f>
        <v>0.18564</v>
      </c>
      <c r="AP160" s="28">
        <f>+'[15]19'!$N$76/10^6</f>
        <v>0.18512000000000001</v>
      </c>
      <c r="AQ160" s="28">
        <f>+'[15]19'!$O$76/10^6</f>
        <v>0.18848000000000001</v>
      </c>
      <c r="AR160" s="28">
        <f>+'[15]19'!$Q$76/10^6</f>
        <v>0.20158738000000001</v>
      </c>
      <c r="AS160" s="28">
        <f>+'[15]19'!$R$76/10^6</f>
        <v>0.18401000000000001</v>
      </c>
      <c r="AT160" s="28">
        <f>+'[15]19'!$S$76/10^6</f>
        <v>0.18553</v>
      </c>
      <c r="AU160" s="22">
        <f t="shared" si="15"/>
        <v>2.2569864400000004</v>
      </c>
      <c r="AW160" s="10">
        <v>1011</v>
      </c>
      <c r="AX160" s="10" t="s">
        <v>20</v>
      </c>
      <c r="AY160" s="21">
        <f>+'[15]19'!$E$85/10^6</f>
        <v>3.545069E-2</v>
      </c>
      <c r="AZ160" s="21">
        <f>+'[15]19'!$F$85/10^6</f>
        <v>3.4769609999999999E-2</v>
      </c>
      <c r="BA160" s="21">
        <f>+'[15]19'!$G$85/10^6</f>
        <v>3.6227139999999998E-2</v>
      </c>
      <c r="BB160" s="21">
        <f>+'[15]19'!$I$85/10^6</f>
        <v>3.608488E-2</v>
      </c>
      <c r="BC160" s="21">
        <f>+'[15]19'!$J$85/10^6</f>
        <v>3.4819549999999998E-2</v>
      </c>
      <c r="BD160" s="21">
        <f>+'[15]19'!$K$85/10^6</f>
        <v>3.8109429999999993E-2</v>
      </c>
      <c r="BE160" s="21">
        <f>+'[15]19'!$M$85/10^6</f>
        <v>3.3555169999999995E-2</v>
      </c>
      <c r="BF160" s="21">
        <f>+'[15]19'!$N$85/10^6</f>
        <v>3.8531389999999999E-2</v>
      </c>
      <c r="BG160" s="21">
        <f>+'[15]19'!$O$85/10^6</f>
        <v>3.8671840000000006E-2</v>
      </c>
      <c r="BH160" s="21">
        <f>+'[15]19'!$Q$85/10^6</f>
        <v>4.0030400000000001E-2</v>
      </c>
      <c r="BI160" s="21">
        <f>+'[15]19'!$R$85/10^6</f>
        <v>4.0361080000000001E-2</v>
      </c>
      <c r="BJ160" s="21">
        <f>+'[15]19'!$S$85/10^6</f>
        <v>4.3032370000000007E-2</v>
      </c>
      <c r="BK160" s="22">
        <f t="shared" si="16"/>
        <v>0.44964355</v>
      </c>
      <c r="BM160" s="10">
        <v>1011</v>
      </c>
      <c r="BN160" s="10" t="s">
        <v>20</v>
      </c>
      <c r="BO160" s="21">
        <f t="shared" si="18"/>
        <v>1.7984870400000001</v>
      </c>
      <c r="BP160" s="21">
        <f>+'[14]2M'!$N$63/10^6</f>
        <v>3.6497485500000004</v>
      </c>
      <c r="BQ160" s="21">
        <f>+'[14]3M'!$N$63/10^6</f>
        <v>5.5002919300000004</v>
      </c>
      <c r="BR160" s="21">
        <f>+'[14]4M'!$N$63/10^6</f>
        <v>7.3869468800000009</v>
      </c>
      <c r="BS160" s="21">
        <f>+'[14]5M'!$N$63/10^6</f>
        <v>9.2277106799999995</v>
      </c>
      <c r="BT160" s="21">
        <f>+'[14]6M'!$N$63/10^6</f>
        <v>11.022632260000002</v>
      </c>
      <c r="BU160" s="21">
        <f>+'[14]7M'!$N$63/10^6</f>
        <v>13.128003500000004</v>
      </c>
      <c r="BV160" s="21">
        <f>+'[14]8M'!$N$63/10^6</f>
        <v>15.67887833</v>
      </c>
      <c r="BW160" s="21">
        <f>+'[14]9M'!$N$63/10^6</f>
        <v>17.755518250000002</v>
      </c>
      <c r="BX160" s="21">
        <f>+'[14]10M'!$N$63/10^6</f>
        <v>19.700883170000001</v>
      </c>
      <c r="BY160" s="21">
        <f>+'[14]11M'!$N$63/10^6</f>
        <v>21.642350280000002</v>
      </c>
      <c r="BZ160" s="21">
        <f>+'[14]12M'!$N$63/10^6</f>
        <v>23.608928910000003</v>
      </c>
    </row>
    <row r="161" spans="1:78" customFormat="1" x14ac:dyDescent="0.2">
      <c r="A161" s="10">
        <v>1012</v>
      </c>
      <c r="B161" s="10" t="s">
        <v>21</v>
      </c>
      <c r="C161" s="28">
        <v>5.8386530600000004</v>
      </c>
      <c r="D161" s="28">
        <v>6.0296306699999995</v>
      </c>
      <c r="E161" s="28">
        <v>6.0887096399999994</v>
      </c>
      <c r="F161" s="28">
        <v>5.9608525100000005</v>
      </c>
      <c r="G161" s="28">
        <v>5.7485150699999989</v>
      </c>
      <c r="H161" s="28">
        <v>5.7679782400000006</v>
      </c>
      <c r="I161" s="28">
        <v>6.46567341</v>
      </c>
      <c r="J161" s="28">
        <v>7.4536556900000006</v>
      </c>
      <c r="K161" s="28">
        <v>6.5066535800000009</v>
      </c>
      <c r="L161" s="28">
        <v>6.0823840899999997</v>
      </c>
      <c r="M161" s="28">
        <v>6.3970658399999998</v>
      </c>
      <c r="N161" s="28">
        <v>6.0701606799999999</v>
      </c>
      <c r="O161" s="22">
        <f t="shared" si="17"/>
        <v>74.409932479999995</v>
      </c>
      <c r="P161" s="317"/>
      <c r="Q161" s="10">
        <v>1012</v>
      </c>
      <c r="R161" s="10" t="s">
        <v>21</v>
      </c>
      <c r="S161" s="28">
        <f>+'[15]20'!$E$64/10^6</f>
        <v>5.1011925499999995</v>
      </c>
      <c r="T161" s="28">
        <f>+'[15]20'!$F$64/10^6</f>
        <v>5.3011642799999992</v>
      </c>
      <c r="U161" s="28">
        <f>+'[15]20'!$G$64/10^6</f>
        <v>5.3170540199999996</v>
      </c>
      <c r="V161" s="28">
        <f>+'[15]20'!$I$64/10^6</f>
        <v>5.1995465799999998</v>
      </c>
      <c r="W161" s="28">
        <f>+'[15]20'!$J$64/10^6</f>
        <v>5.0208985999999998</v>
      </c>
      <c r="X161" s="28">
        <f>+'[15]20'!$K$64/10^6</f>
        <v>5.0185607599999997</v>
      </c>
      <c r="Y161" s="28">
        <f>+'[15]20'!$M$64/10^6</f>
        <v>5.7327505300000006</v>
      </c>
      <c r="Z161" s="28">
        <f>+'[15]20'!$N$64/10^6</f>
        <v>6.6905080300000002</v>
      </c>
      <c r="AA161" s="28">
        <f>+'[15]20'!$O$64/10^6</f>
        <v>5.745268760000001</v>
      </c>
      <c r="AB161" s="28">
        <f>+'[15]20'!$Q$64/10^6</f>
        <v>5.3335433099999996</v>
      </c>
      <c r="AC161" s="28">
        <f>+'[15]20'!$R$64/10^6</f>
        <v>5.6314201100000005</v>
      </c>
      <c r="AD161" s="28">
        <f>+'[15]20'!$S$64/10^6</f>
        <v>5.2452142299999993</v>
      </c>
      <c r="AE161" s="22">
        <f t="shared" si="14"/>
        <v>65.337121759999988</v>
      </c>
      <c r="AG161" s="10">
        <v>1012</v>
      </c>
      <c r="AH161" s="10" t="s">
        <v>21</v>
      </c>
      <c r="AI161" s="28">
        <f>+'[15]20'!$E$76/10^6</f>
        <v>0.57439868999999999</v>
      </c>
      <c r="AJ161" s="28">
        <f>+'[15]20'!$F$76/10^6</f>
        <v>0.56873841000000003</v>
      </c>
      <c r="AK161" s="28">
        <f>+'[15]20'!$G$76/10^6</f>
        <v>0.60603560999999995</v>
      </c>
      <c r="AL161" s="28">
        <f>+'[15]20'!$I$76/10^6</f>
        <v>0.59435448999999996</v>
      </c>
      <c r="AM161" s="28">
        <f>+'[15]20'!$J$76/10^6</f>
        <v>0.57081345999999999</v>
      </c>
      <c r="AN161" s="28">
        <f>+'[15]20'!$K$76/10^6</f>
        <v>0.57899999999999996</v>
      </c>
      <c r="AO161" s="28">
        <f>+'[15]20'!$M$76/10^6</f>
        <v>0.57391561000000002</v>
      </c>
      <c r="AP161" s="28">
        <f>+'[15]20'!$N$76/10^6</f>
        <v>0.58790345999999993</v>
      </c>
      <c r="AQ161" s="28">
        <f>+'[15]20'!$O$76/10^6</f>
        <v>0.58893345999999991</v>
      </c>
      <c r="AR161" s="28">
        <f>+'[15]20'!$Q$76/10^6</f>
        <v>0.56967000000000001</v>
      </c>
      <c r="AS161" s="28">
        <f>+'[15]20'!$R$76/10^6</f>
        <v>0.58436318000000009</v>
      </c>
      <c r="AT161" s="28">
        <f>+'[15]20'!$S$76/10^6</f>
        <v>0.64319148999999998</v>
      </c>
      <c r="AU161" s="22">
        <f t="shared" si="15"/>
        <v>7.0413178600000013</v>
      </c>
      <c r="AW161" s="10">
        <v>1012</v>
      </c>
      <c r="AX161" s="10" t="s">
        <v>21</v>
      </c>
      <c r="AY161" s="21">
        <f>+'[15]20'!$E$85/10^6</f>
        <v>0.16306182</v>
      </c>
      <c r="AZ161" s="21">
        <f>+'[15]20'!$F$85/10^6</f>
        <v>0.15972798000000002</v>
      </c>
      <c r="BA161" s="21">
        <f>+'[15]20'!$G$85/10^6</f>
        <v>0.16562001000000001</v>
      </c>
      <c r="BB161" s="21">
        <f>+'[15]20'!$I$85/10^6</f>
        <v>0.16695144000000001</v>
      </c>
      <c r="BC161" s="21">
        <f>+'[15]20'!$J$85/10^6</f>
        <v>0.15680301000000002</v>
      </c>
      <c r="BD161" s="21">
        <f>+'[15]20'!$K$85/10^6</f>
        <v>0.17041747999999998</v>
      </c>
      <c r="BE161" s="21">
        <f>+'[15]20'!$M$85/10^6</f>
        <v>0.15900726999999998</v>
      </c>
      <c r="BF161" s="21">
        <f>+'[15]20'!$N$85/10^6</f>
        <v>0.17524419999999999</v>
      </c>
      <c r="BG161" s="21">
        <f>+'[15]20'!$O$85/10^6</f>
        <v>0.17245136000000003</v>
      </c>
      <c r="BH161" s="21">
        <f>+'[15]20'!$Q$85/10^6</f>
        <v>0.17917078</v>
      </c>
      <c r="BI161" s="21">
        <f>+'[15]20'!$R$85/10^6</f>
        <v>0.18128254999999999</v>
      </c>
      <c r="BJ161" s="21">
        <f>+'[15]20'!$S$85/10^6</f>
        <v>0.18175496000000005</v>
      </c>
      <c r="BK161" s="22">
        <f t="shared" si="16"/>
        <v>2.0314928600000002</v>
      </c>
      <c r="BM161" s="10">
        <v>1012</v>
      </c>
      <c r="BN161" s="10" t="s">
        <v>21</v>
      </c>
      <c r="BO161" s="21">
        <f t="shared" si="18"/>
        <v>5.8386530600000004</v>
      </c>
      <c r="BP161" s="21">
        <f>+'[14]2M'!$O$63/10^6</f>
        <v>11.86828373</v>
      </c>
      <c r="BQ161" s="21">
        <f>+'[14]3M'!$O$63/10^6</f>
        <v>17.956993369999999</v>
      </c>
      <c r="BR161" s="21">
        <f>+'[14]4M'!$O$63/10^6</f>
        <v>23.917845879999994</v>
      </c>
      <c r="BS161" s="21">
        <f>+'[14]5M'!$O$63/10^6</f>
        <v>29.666360949999998</v>
      </c>
      <c r="BT161" s="21">
        <f>+'[14]6M'!$O$63/10^6</f>
        <v>35.434339189999996</v>
      </c>
      <c r="BU161" s="21">
        <f>+'[14]7M'!$O$63/10^6</f>
        <v>41.900012600000004</v>
      </c>
      <c r="BV161" s="21">
        <f>+'[14]8M'!$O$63/10^6</f>
        <v>49.353668290000016</v>
      </c>
      <c r="BW161" s="21">
        <f>+'[14]9M'!$O$63/10^6</f>
        <v>55.86032187</v>
      </c>
      <c r="BX161" s="21">
        <f>+'[14]10M'!$O$63/10^6</f>
        <v>61.942705960000005</v>
      </c>
      <c r="BY161" s="21">
        <f>+'[14]11M'!$O$63/10^6</f>
        <v>68.339771799999994</v>
      </c>
      <c r="BZ161" s="21">
        <f>+'[14]12M'!$O$63/10^6</f>
        <v>74.409932480000023</v>
      </c>
    </row>
    <row r="162" spans="1:78" customFormat="1" x14ac:dyDescent="0.2">
      <c r="A162" s="10">
        <v>1013</v>
      </c>
      <c r="B162" s="10" t="s">
        <v>22</v>
      </c>
      <c r="C162" s="28">
        <v>0.30369029000000003</v>
      </c>
      <c r="D162" s="28">
        <v>0.34923948999999993</v>
      </c>
      <c r="E162" s="28">
        <v>0.31681278999999996</v>
      </c>
      <c r="F162" s="28">
        <v>0.33551201000000003</v>
      </c>
      <c r="G162" s="28">
        <v>0.31501773000000005</v>
      </c>
      <c r="H162" s="28">
        <v>0.34541493000000001</v>
      </c>
      <c r="I162" s="28">
        <v>0.42190340999999998</v>
      </c>
      <c r="J162" s="28">
        <v>0.47281772000000005</v>
      </c>
      <c r="K162" s="28">
        <v>0.38682858000000003</v>
      </c>
      <c r="L162" s="28">
        <v>0.35374934000000002</v>
      </c>
      <c r="M162" s="28">
        <v>0.41549340000000001</v>
      </c>
      <c r="N162" s="28">
        <v>0.33466345999999997</v>
      </c>
      <c r="O162" s="22">
        <f t="shared" si="17"/>
        <v>4.3511431499999995</v>
      </c>
      <c r="P162" s="317"/>
      <c r="Q162" s="10">
        <v>1013</v>
      </c>
      <c r="R162" s="10" t="s">
        <v>22</v>
      </c>
      <c r="S162" s="28">
        <f>+'[15]21'!$E$64/10^6</f>
        <v>0.25756397000000003</v>
      </c>
      <c r="T162" s="28">
        <f>+'[15]21'!$F$64/10^6</f>
        <v>0.30320059999999993</v>
      </c>
      <c r="U162" s="28">
        <f>+'[15]21'!$G$64/10^6</f>
        <v>0.27084975</v>
      </c>
      <c r="V162" s="28">
        <f>+'[15]21'!$I$64/10^6</f>
        <v>0.28792829999999997</v>
      </c>
      <c r="W162" s="28">
        <f>+'[15]21'!$J$64/10^6</f>
        <v>0.26841613000000009</v>
      </c>
      <c r="X162" s="28">
        <f>+'[15]21'!$K$64/10^6</f>
        <v>0.29705755</v>
      </c>
      <c r="Y162" s="28">
        <f>+'[15]21'!$M$64/10^6</f>
        <v>0.37437308999999996</v>
      </c>
      <c r="Z162" s="28">
        <f>+'[15]21'!$N$64/10^6</f>
        <v>0.42410385000000006</v>
      </c>
      <c r="AA162" s="28">
        <f>+'[15]21'!$O$64/10^6</f>
        <v>0.33857057000000002</v>
      </c>
      <c r="AB162" s="28">
        <f>+'[15]21'!$Q$64/10^6</f>
        <v>0.30540948000000007</v>
      </c>
      <c r="AC162" s="28">
        <f>+'[15]21'!$R$64/10^6</f>
        <v>0.36509640000000004</v>
      </c>
      <c r="AD162" s="28">
        <f>+'[15]21'!$S$64/10^6</f>
        <v>0.28547117</v>
      </c>
      <c r="AE162" s="22">
        <f t="shared" si="14"/>
        <v>3.7780408599999999</v>
      </c>
      <c r="AG162" s="10">
        <v>1013</v>
      </c>
      <c r="AH162" s="10" t="s">
        <v>22</v>
      </c>
      <c r="AI162" s="28">
        <f>+'[15]21'!$E$76/10^6</f>
        <v>3.832E-2</v>
      </c>
      <c r="AJ162" s="28">
        <f>+'[15]21'!$F$76/10^6</f>
        <v>3.8280000000000002E-2</v>
      </c>
      <c r="AK162" s="28">
        <f>+'[15]21'!$G$76/10^6</f>
        <v>3.7949999999999998E-2</v>
      </c>
      <c r="AL162" s="28">
        <f>+'[15]21'!$I$76/10^6</f>
        <v>3.9327760000000003E-2</v>
      </c>
      <c r="AM162" s="28">
        <f>+'[15]21'!$J$76/10^6</f>
        <v>3.8559999999999997E-2</v>
      </c>
      <c r="AN162" s="28">
        <f>+'[15]21'!$K$76/10^6</f>
        <v>3.976346E-2</v>
      </c>
      <c r="AO162" s="28">
        <f>+'[15]21'!$M$76/10^6</f>
        <v>3.8980000000000001E-2</v>
      </c>
      <c r="AP162" s="28">
        <f>+'[15]21'!$N$76/10^6</f>
        <v>3.8739999999999997E-2</v>
      </c>
      <c r="AQ162" s="28">
        <f>+'[15]21'!$O$76/10^6</f>
        <v>3.945224E-2</v>
      </c>
      <c r="AR162" s="28">
        <f>+'[15]21'!$Q$76/10^6</f>
        <v>3.916E-2</v>
      </c>
      <c r="AS162" s="28">
        <f>+'[15]21'!$R$76/10^6</f>
        <v>4.1104949999999994E-2</v>
      </c>
      <c r="AT162" s="28">
        <f>+'[15]21'!$S$76/10^6</f>
        <v>3.9079999999999997E-2</v>
      </c>
      <c r="AU162" s="22">
        <f t="shared" si="15"/>
        <v>0.46871840999999997</v>
      </c>
      <c r="AW162" s="10">
        <v>1013</v>
      </c>
      <c r="AX162" s="10" t="s">
        <v>22</v>
      </c>
      <c r="AY162" s="21">
        <f>+'[15]21'!$E$85/10^6</f>
        <v>7.8063199999999994E-3</v>
      </c>
      <c r="AZ162" s="21">
        <f>+'[15]21'!$F$85/10^6</f>
        <v>7.7588899999999992E-3</v>
      </c>
      <c r="BA162" s="21">
        <f>+'[15]21'!$G$85/10^6</f>
        <v>8.0130399999999991E-3</v>
      </c>
      <c r="BB162" s="21">
        <f>+'[15]21'!$I$85/10^6</f>
        <v>8.2559499999999997E-3</v>
      </c>
      <c r="BC162" s="21">
        <f>+'[15]21'!$J$85/10^6</f>
        <v>8.0416000000000012E-3</v>
      </c>
      <c r="BD162" s="21">
        <f>+'[15]21'!$K$85/10^6</f>
        <v>8.5939199999999997E-3</v>
      </c>
      <c r="BE162" s="21">
        <f>+'[15]21'!$M$85/10^6</f>
        <v>8.5503200000000001E-3</v>
      </c>
      <c r="BF162" s="21">
        <f>+'[15]21'!$N$85/10^6</f>
        <v>9.9738699999999993E-3</v>
      </c>
      <c r="BG162" s="21">
        <f>+'[15]21'!$O$85/10^6</f>
        <v>8.805770000000001E-3</v>
      </c>
      <c r="BH162" s="21">
        <f>+'[15]21'!$Q$85/10^6</f>
        <v>9.1798599999999998E-3</v>
      </c>
      <c r="BI162" s="21">
        <f>+'[15]21'!$R$85/10^6</f>
        <v>9.2920499999999996E-3</v>
      </c>
      <c r="BJ162" s="21">
        <f>+'[15]21'!$S$85/10^6</f>
        <v>1.0112289999999998E-2</v>
      </c>
      <c r="BK162" s="22">
        <f t="shared" si="16"/>
        <v>0.10438388</v>
      </c>
      <c r="BM162" s="10">
        <v>1013</v>
      </c>
      <c r="BN162" s="10" t="s">
        <v>22</v>
      </c>
      <c r="BO162" s="21">
        <f t="shared" si="18"/>
        <v>0.30369029000000003</v>
      </c>
      <c r="BP162" s="21">
        <f>+'[14]2M'!$P$63/10^6</f>
        <v>0.65292978000000002</v>
      </c>
      <c r="BQ162" s="21">
        <f>+'[14]3M'!$P$63/10^6</f>
        <v>0.96974256999999997</v>
      </c>
      <c r="BR162" s="21">
        <f>+'[14]4M'!$P$63/10^6</f>
        <v>1.3052545800000002</v>
      </c>
      <c r="BS162" s="21">
        <f>+'[14]5M'!$P$63/10^6</f>
        <v>1.62027231</v>
      </c>
      <c r="BT162" s="21">
        <f>+'[14]6M'!$P$63/10^6</f>
        <v>1.9656872400000001</v>
      </c>
      <c r="BU162" s="21">
        <f>+'[14]7M'!$P$63/10^6</f>
        <v>2.3875906500000004</v>
      </c>
      <c r="BV162" s="21">
        <f>+'[14]8M'!$P$63/10^6</f>
        <v>2.86040837</v>
      </c>
      <c r="BW162" s="21">
        <f>+'[14]9M'!$P$63/10^6</f>
        <v>3.24723695</v>
      </c>
      <c r="BX162" s="21">
        <f>+'[14]10M'!$P$63/10^6</f>
        <v>3.6009862899999994</v>
      </c>
      <c r="BY162" s="21">
        <f>+'[14]11M'!$P$63/10^6</f>
        <v>4.0164796900000006</v>
      </c>
      <c r="BZ162" s="21">
        <f>+'[14]12M'!$P$63/10^6</f>
        <v>4.3511431500000004</v>
      </c>
    </row>
    <row r="163" spans="1:78" customFormat="1" x14ac:dyDescent="0.2">
      <c r="A163" s="10">
        <v>1014</v>
      </c>
      <c r="B163" s="10" t="s">
        <v>23</v>
      </c>
      <c r="C163" s="28">
        <v>14.701341699999999</v>
      </c>
      <c r="D163" s="28">
        <v>15.186052110000002</v>
      </c>
      <c r="E163" s="28">
        <v>14.813078879999999</v>
      </c>
      <c r="F163" s="28">
        <v>15.292832059999999</v>
      </c>
      <c r="G163" s="28">
        <v>15.276372739999998</v>
      </c>
      <c r="H163" s="28">
        <v>14.561257610000002</v>
      </c>
      <c r="I163" s="28">
        <v>16.761288689999997</v>
      </c>
      <c r="J163" s="28">
        <v>18.793969029999996</v>
      </c>
      <c r="K163" s="28">
        <v>17.22237982</v>
      </c>
      <c r="L163" s="28">
        <v>15.950359229999998</v>
      </c>
      <c r="M163" s="28">
        <v>16.620695500000004</v>
      </c>
      <c r="N163" s="28">
        <v>15.067178700000001</v>
      </c>
      <c r="O163" s="22">
        <f t="shared" si="17"/>
        <v>190.24680606999999</v>
      </c>
      <c r="P163" s="317"/>
      <c r="Q163" s="10">
        <v>1014</v>
      </c>
      <c r="R163" s="10" t="s">
        <v>23</v>
      </c>
      <c r="S163" s="28">
        <f>+'[15]22'!$E$64/10^6</f>
        <v>12.780494899999999</v>
      </c>
      <c r="T163" s="28">
        <f>+'[15]22'!$F$64/10^6</f>
        <v>13.289278300000001</v>
      </c>
      <c r="U163" s="28">
        <f>+'[15]22'!$G$64/10^6</f>
        <v>12.873832929999999</v>
      </c>
      <c r="V163" s="28">
        <f>+'[15]22'!$I$64/10^6</f>
        <v>13.357409089999997</v>
      </c>
      <c r="W163" s="28">
        <f>+'[15]22'!$J$64/10^6</f>
        <v>13.366147909999999</v>
      </c>
      <c r="X163" s="28">
        <f>+'[15]22'!$K$64/10^6</f>
        <v>12.605408499999999</v>
      </c>
      <c r="Y163" s="28">
        <f>+'[15]22'!$M$64/10^6</f>
        <v>14.845558589999998</v>
      </c>
      <c r="Z163" s="28">
        <f>+'[15]22'!$N$64/10^6</f>
        <v>16.822161159999997</v>
      </c>
      <c r="AA163" s="28">
        <f>+'[15]22'!$O$64/10^6</f>
        <v>15.257104110000002</v>
      </c>
      <c r="AB163" s="28">
        <f>+'[15]22'!$Q$64/10^6</f>
        <v>13.971665149999998</v>
      </c>
      <c r="AC163" s="28">
        <f>+'[15]22'!$R$64/10^6</f>
        <v>14.624334360000001</v>
      </c>
      <c r="AD163" s="28">
        <f>+'[15]22'!$S$64/10^6</f>
        <v>13.066078540000001</v>
      </c>
      <c r="AE163" s="22">
        <f t="shared" si="14"/>
        <v>166.85947353999998</v>
      </c>
      <c r="AG163" s="10">
        <v>1014</v>
      </c>
      <c r="AH163" s="10" t="s">
        <v>23</v>
      </c>
      <c r="AI163" s="28">
        <f>+'[15]22'!$E$76/10^6</f>
        <v>1.40599187</v>
      </c>
      <c r="AJ163" s="28">
        <f>+'[15]22'!$F$76/10^6</f>
        <v>1.3891186000000002</v>
      </c>
      <c r="AK163" s="28">
        <f>+'[15]22'!$G$76/10^6</f>
        <v>1.41004</v>
      </c>
      <c r="AL163" s="28">
        <f>+'[15]22'!$I$76/10^6</f>
        <v>1.40578</v>
      </c>
      <c r="AM163" s="28">
        <f>+'[15]22'!$J$76/10^6</f>
        <v>1.41839907</v>
      </c>
      <c r="AN163" s="28">
        <f>+'[15]22'!$K$76/10^6</f>
        <v>1.4179451399999998</v>
      </c>
      <c r="AO163" s="28">
        <f>+'[15]22'!$M$76/10^6</f>
        <v>1.39235317</v>
      </c>
      <c r="AP163" s="28">
        <f>+'[15]22'!$N$76/10^6</f>
        <v>1.4137643899999999</v>
      </c>
      <c r="AQ163" s="28">
        <f>+'[15]22'!$O$76/10^6</f>
        <v>1.43255439</v>
      </c>
      <c r="AR163" s="28">
        <f>+'[15]22'!$Q$76/10^6</f>
        <v>1.4259900000000001</v>
      </c>
      <c r="AS163" s="28">
        <f>+'[15]22'!$R$76/10^6</f>
        <v>1.4351700000000001</v>
      </c>
      <c r="AT163" s="28">
        <f>+'[15]22'!$S$76/10^6</f>
        <v>1.44571177</v>
      </c>
      <c r="AU163" s="22">
        <f t="shared" si="15"/>
        <v>16.992818400000001</v>
      </c>
      <c r="AW163" s="10">
        <v>1014</v>
      </c>
      <c r="AX163" s="10" t="s">
        <v>23</v>
      </c>
      <c r="AY163" s="21">
        <f>+'[15]22'!$E$85/10^6</f>
        <v>0.51485493000000004</v>
      </c>
      <c r="AZ163" s="21">
        <f>+'[15]22'!$F$85/10^6</f>
        <v>0.50765521000000002</v>
      </c>
      <c r="BA163" s="21">
        <f>+'[15]22'!$G$85/10^6</f>
        <v>0.52920594999999993</v>
      </c>
      <c r="BB163" s="21">
        <f>+'[15]22'!$I$85/10^6</f>
        <v>0.52964296999999994</v>
      </c>
      <c r="BC163" s="21">
        <f>+'[15]22'!$J$85/10^6</f>
        <v>0.49182576</v>
      </c>
      <c r="BD163" s="21">
        <f>+'[15]22'!$K$85/10^6</f>
        <v>0.53790397000000001</v>
      </c>
      <c r="BE163" s="21">
        <f>+'[15]22'!$M$85/10^6</f>
        <v>0.52337693000000007</v>
      </c>
      <c r="BF163" s="21">
        <f>+'[15]22'!$N$85/10^6</f>
        <v>0.55804348000000004</v>
      </c>
      <c r="BG163" s="21">
        <f>+'[15]22'!$O$85/10^6</f>
        <v>0.53272131999999994</v>
      </c>
      <c r="BH163" s="21">
        <f>+'[15]22'!$Q$85/10^6</f>
        <v>0.55270407999999993</v>
      </c>
      <c r="BI163" s="21">
        <f>+'[15]22'!$R$85/10^6</f>
        <v>0.56119114000000003</v>
      </c>
      <c r="BJ163" s="21">
        <f>+'[15]22'!$S$85/10^6</f>
        <v>0.55538838999999984</v>
      </c>
      <c r="BK163" s="22">
        <f t="shared" si="16"/>
        <v>6.3945141300000001</v>
      </c>
      <c r="BM163" s="10">
        <v>1014</v>
      </c>
      <c r="BN163" s="10" t="s">
        <v>23</v>
      </c>
      <c r="BO163" s="21">
        <f t="shared" si="18"/>
        <v>14.701341699999999</v>
      </c>
      <c r="BP163" s="21">
        <f>+'[14]2M'!$Q$63/10^6</f>
        <v>29.887393809999995</v>
      </c>
      <c r="BQ163" s="21">
        <f>+'[14]3M'!$Q$63/10^6</f>
        <v>44.700472690000005</v>
      </c>
      <c r="BR163" s="21">
        <f>+'[14]4M'!$Q$63/10^6</f>
        <v>59.99330475</v>
      </c>
      <c r="BS163" s="21">
        <f>+'[14]5M'!$Q$63/10^6</f>
        <v>75.269677489999992</v>
      </c>
      <c r="BT163" s="21">
        <f>+'[14]6M'!$Q$63/10^6</f>
        <v>89.830935099999977</v>
      </c>
      <c r="BU163" s="21">
        <f>+'[14]7M'!$Q$63/10^6</f>
        <v>106.59222378999999</v>
      </c>
      <c r="BV163" s="21">
        <f>+'[14]8M'!$Q$63/10^6</f>
        <v>125.38619282000001</v>
      </c>
      <c r="BW163" s="21">
        <f>+'[14]9M'!$Q$63/10^6</f>
        <v>142.60857264000001</v>
      </c>
      <c r="BX163" s="21">
        <f>+'[14]10M'!$Q$63/10^6</f>
        <v>158.55893186999998</v>
      </c>
      <c r="BY163" s="21">
        <f>+'[14]11M'!$Q$63/10^6</f>
        <v>175.17962736999999</v>
      </c>
      <c r="BZ163" s="21">
        <f>+'[14]12M'!$Q$63/10^6</f>
        <v>190.24680606999999</v>
      </c>
    </row>
    <row r="164" spans="1:78" customFormat="1" x14ac:dyDescent="0.2">
      <c r="A164" s="10">
        <v>1015</v>
      </c>
      <c r="B164" s="10" t="s">
        <v>24</v>
      </c>
      <c r="C164" s="28">
        <v>1.5975993800000001</v>
      </c>
      <c r="D164" s="28">
        <v>1.70246056</v>
      </c>
      <c r="E164" s="28">
        <v>1.61527154</v>
      </c>
      <c r="F164" s="28">
        <v>1.6872502299999999</v>
      </c>
      <c r="G164" s="28">
        <v>1.7289646300000003</v>
      </c>
      <c r="H164" s="28">
        <v>1.6771234900000001</v>
      </c>
      <c r="I164" s="28">
        <v>2.0413073900000001</v>
      </c>
      <c r="J164" s="28">
        <v>2.3699010699999992</v>
      </c>
      <c r="K164" s="28">
        <v>1.9450391000000002</v>
      </c>
      <c r="L164" s="28">
        <v>1.8308282099999997</v>
      </c>
      <c r="M164" s="28">
        <v>1.8954651700000003</v>
      </c>
      <c r="N164" s="28">
        <v>1.6248366299999999</v>
      </c>
      <c r="O164" s="22">
        <f t="shared" si="17"/>
        <v>21.716047400000001</v>
      </c>
      <c r="P164" s="317"/>
      <c r="Q164" s="10">
        <v>1015</v>
      </c>
      <c r="R164" s="10" t="s">
        <v>24</v>
      </c>
      <c r="S164" s="28">
        <f>+'[15]23'!$E$64/10^6</f>
        <v>1.3589861000000001</v>
      </c>
      <c r="T164" s="28">
        <f>+'[15]23'!$F$64/10^6</f>
        <v>1.4546605700000002</v>
      </c>
      <c r="U164" s="28">
        <f>+'[15]23'!$G$64/10^6</f>
        <v>1.37349955</v>
      </c>
      <c r="V164" s="28">
        <f>+'[15]23'!$I$64/10^6</f>
        <v>1.4471172799999998</v>
      </c>
      <c r="W164" s="28">
        <f>+'[15]23'!$J$64/10^6</f>
        <v>1.4618992700000002</v>
      </c>
      <c r="X164" s="28">
        <f>+'[15]23'!$K$64/10^6</f>
        <v>1.4352189</v>
      </c>
      <c r="Y164" s="28">
        <f>+'[15]23'!$M$64/10^6</f>
        <v>1.7987418400000001</v>
      </c>
      <c r="Z164" s="28">
        <f>+'[15]23'!$N$64/10^6</f>
        <v>2.1232864799999995</v>
      </c>
      <c r="AA164" s="28">
        <f>+'[15]23'!$O$64/10^6</f>
        <v>1.7004005800000004</v>
      </c>
      <c r="AB164" s="28">
        <f>+'[15]23'!$Q$64/10^6</f>
        <v>1.5848875399999998</v>
      </c>
      <c r="AC164" s="28">
        <f>+'[15]23'!$R$64/10^6</f>
        <v>1.6470613900000002</v>
      </c>
      <c r="AD164" s="28">
        <f>+'[15]23'!$S$64/10^6</f>
        <v>1.3748892999999998</v>
      </c>
      <c r="AE164" s="22">
        <f t="shared" si="14"/>
        <v>18.760648799999998</v>
      </c>
      <c r="AG164" s="10">
        <v>1015</v>
      </c>
      <c r="AH164" s="10" t="s">
        <v>24</v>
      </c>
      <c r="AI164" s="28">
        <f>+'[15]23'!$E$76/10^6</f>
        <v>0.17851</v>
      </c>
      <c r="AJ164" s="28">
        <f>+'[15]23'!$F$76/10^6</f>
        <v>0.17948</v>
      </c>
      <c r="AK164" s="28">
        <f>+'[15]23'!$G$76/10^6</f>
        <v>0.18010999999999999</v>
      </c>
      <c r="AL164" s="28">
        <f>+'[15]23'!$I$76/10^6</f>
        <v>0.17866000000000001</v>
      </c>
      <c r="AM164" s="28">
        <f>+'[15]23'!$J$76/10^6</f>
        <v>0.18535028000000001</v>
      </c>
      <c r="AN164" s="28">
        <f>+'[15]23'!$K$76/10^6</f>
        <v>0.18007000000000001</v>
      </c>
      <c r="AO164" s="28">
        <f>+'[15]23'!$M$76/10^6</f>
        <v>0.18160999999999999</v>
      </c>
      <c r="AP164" s="28">
        <f>+'[15]23'!$N$76/10^6</f>
        <v>0.18157000000000001</v>
      </c>
      <c r="AQ164" s="28">
        <f>+'[15]23'!$O$76/10^6</f>
        <v>0.18287</v>
      </c>
      <c r="AR164" s="28">
        <f>+'[15]23'!$Q$76/10^6</f>
        <v>0.18254999999999999</v>
      </c>
      <c r="AS164" s="28">
        <f>+'[15]23'!$R$76/10^6</f>
        <v>0.18440999999999999</v>
      </c>
      <c r="AT164" s="28">
        <f>+'[15]23'!$S$76/10^6</f>
        <v>0.18486</v>
      </c>
      <c r="AU164" s="22">
        <f t="shared" si="15"/>
        <v>2.1800502800000001</v>
      </c>
      <c r="AW164" s="10">
        <v>1015</v>
      </c>
      <c r="AX164" s="10" t="s">
        <v>24</v>
      </c>
      <c r="AY164" s="21">
        <f>+'[15]23'!$E$85/10^6</f>
        <v>6.0103280000000002E-2</v>
      </c>
      <c r="AZ164" s="21">
        <f>+'[15]23'!$F$85/10^6</f>
        <v>6.8319989999999997E-2</v>
      </c>
      <c r="BA164" s="21">
        <f>+'[15]23'!$G$85/10^6</f>
        <v>6.1661990000000007E-2</v>
      </c>
      <c r="BB164" s="21">
        <f>+'[15]23'!$I$85/10^6</f>
        <v>6.1472949999999998E-2</v>
      </c>
      <c r="BC164" s="21">
        <f>+'[15]23'!$J$85/10^6</f>
        <v>8.1715079999999982E-2</v>
      </c>
      <c r="BD164" s="21">
        <f>+'[15]23'!$K$85/10^6</f>
        <v>6.1834590000000002E-2</v>
      </c>
      <c r="BE164" s="21">
        <f>+'[15]23'!$M$85/10^6</f>
        <v>6.0955550000000018E-2</v>
      </c>
      <c r="BF164" s="21">
        <f>+'[15]23'!$N$85/10^6</f>
        <v>6.5044589999999999E-2</v>
      </c>
      <c r="BG164" s="21">
        <f>+'[15]23'!$O$85/10^6</f>
        <v>6.1768520000000007E-2</v>
      </c>
      <c r="BH164" s="21">
        <f>+'[15]23'!$Q$85/10^6</f>
        <v>6.3390669999999996E-2</v>
      </c>
      <c r="BI164" s="21">
        <f>+'[15]23'!$R$85/10^6</f>
        <v>6.399378E-2</v>
      </c>
      <c r="BJ164" s="21">
        <f>+'[15]23'!$S$85/10^6</f>
        <v>6.5087329999999999E-2</v>
      </c>
      <c r="BK164" s="22">
        <f t="shared" si="16"/>
        <v>0.77534831999999998</v>
      </c>
      <c r="BM164" s="10">
        <v>1015</v>
      </c>
      <c r="BN164" s="10" t="s">
        <v>24</v>
      </c>
      <c r="BO164" s="21">
        <f t="shared" si="18"/>
        <v>1.5975993800000001</v>
      </c>
      <c r="BP164" s="21">
        <f>+'[14]2M'!$R$63/10^6</f>
        <v>3.3000599400000001</v>
      </c>
      <c r="BQ164" s="21">
        <f>+'[14]3M'!$R$63/10^6</f>
        <v>4.915331479999999</v>
      </c>
      <c r="BR164" s="21">
        <f>+'[14]4M'!$R$63/10^6</f>
        <v>6.602581709999999</v>
      </c>
      <c r="BS164" s="21">
        <f>+'[14]5M'!$R$63/10^6</f>
        <v>8.3315463400000009</v>
      </c>
      <c r="BT164" s="21">
        <f>+'[14]6M'!$R$63/10^6</f>
        <v>10.008669830000001</v>
      </c>
      <c r="BU164" s="21">
        <f>+'[14]7M'!$R$63/10^6</f>
        <v>12.049977220000001</v>
      </c>
      <c r="BV164" s="21">
        <f>+'[14]8M'!$R$63/10^6</f>
        <v>14.41987829</v>
      </c>
      <c r="BW164" s="21">
        <f>+'[14]9M'!$R$63/10^6</f>
        <v>16.364917390000002</v>
      </c>
      <c r="BX164" s="21">
        <f>+'[14]10M'!$R$63/10^6</f>
        <v>18.195745600000002</v>
      </c>
      <c r="BY164" s="21">
        <f>+'[14]11M'!$R$63/10^6</f>
        <v>20.09121077</v>
      </c>
      <c r="BZ164" s="21">
        <f>+'[14]12M'!$R$63/10^6</f>
        <v>21.716047400000004</v>
      </c>
    </row>
    <row r="165" spans="1:78" customFormat="1" x14ac:dyDescent="0.2">
      <c r="A165" s="10">
        <v>1016</v>
      </c>
      <c r="B165" s="10" t="s">
        <v>25</v>
      </c>
      <c r="C165" s="28">
        <v>2.0327077100000004</v>
      </c>
      <c r="D165" s="28">
        <v>2.1281565099999997</v>
      </c>
      <c r="E165" s="28">
        <v>2.1301813700000003</v>
      </c>
      <c r="F165" s="28">
        <v>2.35257227</v>
      </c>
      <c r="G165" s="28">
        <v>2.2378976399999999</v>
      </c>
      <c r="H165" s="28">
        <v>2.2102979599999997</v>
      </c>
      <c r="I165" s="28">
        <v>2.5707467300000002</v>
      </c>
      <c r="J165" s="28">
        <v>2.98787877</v>
      </c>
      <c r="K165" s="28">
        <v>2.4311128399999999</v>
      </c>
      <c r="L165" s="28">
        <v>2.1585034499999995</v>
      </c>
      <c r="M165" s="28">
        <v>2.2934716699999997</v>
      </c>
      <c r="N165" s="28">
        <v>2.0997927299999999</v>
      </c>
      <c r="O165" s="22">
        <f t="shared" si="17"/>
        <v>27.633319650000004</v>
      </c>
      <c r="P165" s="317"/>
      <c r="Q165" s="10">
        <v>1016</v>
      </c>
      <c r="R165" s="10" t="s">
        <v>25</v>
      </c>
      <c r="S165" s="28">
        <f>+'[15]24'!$E$64/10^6</f>
        <v>1.7247794200000004</v>
      </c>
      <c r="T165" s="28">
        <f>+'[15]24'!$F$64/10^6</f>
        <v>1.8199423199999998</v>
      </c>
      <c r="U165" s="28">
        <f>+'[15]24'!$G$64/10^6</f>
        <v>1.81397605</v>
      </c>
      <c r="V165" s="28">
        <f>+'[15]24'!$I$64/10^6</f>
        <v>1.9605735900000001</v>
      </c>
      <c r="W165" s="28">
        <f>+'[15]24'!$J$64/10^6</f>
        <v>1.9258156000000002</v>
      </c>
      <c r="X165" s="28">
        <f>+'[15]24'!$K$64/10^6</f>
        <v>1.8848158399999999</v>
      </c>
      <c r="Y165" s="28">
        <f>+'[15]24'!$M$64/10^6</f>
        <v>2.2550175800000001</v>
      </c>
      <c r="Z165" s="28">
        <f>+'[15]24'!$N$64/10^6</f>
        <v>2.6786404700000004</v>
      </c>
      <c r="AA165" s="28">
        <f>+'[15]24'!$O$64/10^6</f>
        <v>2.11520033</v>
      </c>
      <c r="AB165" s="28">
        <f>+'[15]24'!$Q$64/10^6</f>
        <v>1.8381896500000001</v>
      </c>
      <c r="AC165" s="28">
        <f>+'[15]24'!$R$64/10^6</f>
        <v>1.9724761099999999</v>
      </c>
      <c r="AD165" s="28">
        <f>+'[15]24'!$S$64/10^6</f>
        <v>1.7694164800000001</v>
      </c>
      <c r="AE165" s="22">
        <f t="shared" si="14"/>
        <v>23.75884344</v>
      </c>
      <c r="AG165" s="10">
        <v>1016</v>
      </c>
      <c r="AH165" s="10" t="s">
        <v>25</v>
      </c>
      <c r="AI165" s="28">
        <f>+'[15]24'!$E$76/10^6</f>
        <v>0.25924000000000003</v>
      </c>
      <c r="AJ165" s="28">
        <f>+'[15]24'!$F$76/10^6</f>
        <v>0.26111000000000001</v>
      </c>
      <c r="AK165" s="28">
        <f>+'[15]24'!$G$76/10^6</f>
        <v>0.26654448999999997</v>
      </c>
      <c r="AL165" s="28">
        <f>+'[15]24'!$I$76/10^6</f>
        <v>0.26017000000000001</v>
      </c>
      <c r="AM165" s="28">
        <f>+'[15]24'!$J$76/10^6</f>
        <v>0.26354505</v>
      </c>
      <c r="AN165" s="28">
        <f>+'[15]24'!$K$76/10^6</f>
        <v>0.27291400999999998</v>
      </c>
      <c r="AO165" s="28">
        <f>+'[15]24'!$M$76/10^6</f>
        <v>0.26361055999999999</v>
      </c>
      <c r="AP165" s="28">
        <f>+'[15]24'!$N$76/10^6</f>
        <v>0.26201000000000002</v>
      </c>
      <c r="AQ165" s="28">
        <f>+'[15]24'!$O$76/10^6</f>
        <v>0.26343</v>
      </c>
      <c r="AR165" s="28">
        <f>+'[15]24'!$Q$76/10^6</f>
        <v>0.26559579</v>
      </c>
      <c r="AS165" s="28">
        <f>+'[15]24'!$R$76/10^6</f>
        <v>0.26383000000000001</v>
      </c>
      <c r="AT165" s="28">
        <f>+'[15]24'!$S$76/10^6</f>
        <v>0.26926421</v>
      </c>
      <c r="AU165" s="22">
        <f t="shared" si="15"/>
        <v>3.1712641100000001</v>
      </c>
      <c r="AW165" s="10">
        <v>1016</v>
      </c>
      <c r="AX165" s="10" t="s">
        <v>25</v>
      </c>
      <c r="AY165" s="21">
        <f>+'[15]24'!$E$85/10^6</f>
        <v>4.8688290000000002E-2</v>
      </c>
      <c r="AZ165" s="21">
        <f>+'[15]24'!$F$85/10^6</f>
        <v>4.7104190000000004E-2</v>
      </c>
      <c r="BA165" s="21">
        <f>+'[15]24'!$G$85/10^6</f>
        <v>4.9660830000000003E-2</v>
      </c>
      <c r="BB165" s="21">
        <f>+'[15]24'!$I$85/10^6</f>
        <v>0.13182868</v>
      </c>
      <c r="BC165" s="21">
        <f>+'[15]24'!$J$85/10^6</f>
        <v>4.8536989999999995E-2</v>
      </c>
      <c r="BD165" s="21">
        <f>+'[15]24'!$K$85/10^6</f>
        <v>5.2568110000000001E-2</v>
      </c>
      <c r="BE165" s="21">
        <f>+'[15]24'!$M$85/10^6</f>
        <v>5.2118590000000013E-2</v>
      </c>
      <c r="BF165" s="21">
        <f>+'[15]24'!$N$85/10^6</f>
        <v>4.7228300000000001E-2</v>
      </c>
      <c r="BG165" s="21">
        <f>+'[15]24'!$O$85/10^6</f>
        <v>5.2482510000000003E-2</v>
      </c>
      <c r="BH165" s="21">
        <f>+'[15]24'!$Q$85/10^6</f>
        <v>5.4718010000000004E-2</v>
      </c>
      <c r="BI165" s="21">
        <f>+'[15]24'!$R$85/10^6</f>
        <v>5.7165560000000004E-2</v>
      </c>
      <c r="BJ165" s="21">
        <f>+'[15]24'!$S$85/10^6</f>
        <v>6.1112039999999992E-2</v>
      </c>
      <c r="BK165" s="22">
        <f t="shared" si="16"/>
        <v>0.70321210000000001</v>
      </c>
      <c r="BM165" s="10">
        <v>1016</v>
      </c>
      <c r="BN165" s="10" t="s">
        <v>25</v>
      </c>
      <c r="BO165" s="21">
        <f t="shared" si="18"/>
        <v>2.0327077100000004</v>
      </c>
      <c r="BP165" s="21">
        <f>+'[14]2M'!$S$63/10^6</f>
        <v>4.1608642199999997</v>
      </c>
      <c r="BQ165" s="21">
        <f>+'[14]3M'!$S$63/10^6</f>
        <v>6.2910455899999995</v>
      </c>
      <c r="BR165" s="21">
        <f>+'[14]4M'!$S$63/10^6</f>
        <v>8.6436178599999991</v>
      </c>
      <c r="BS165" s="21">
        <f>+'[14]5M'!$S$63/10^6</f>
        <v>10.881515500000001</v>
      </c>
      <c r="BT165" s="21">
        <f>+'[14]6M'!$S$63/10^6</f>
        <v>13.091813460000001</v>
      </c>
      <c r="BU165" s="21">
        <f>+'[14]7M'!$S$63/10^6</f>
        <v>15.662560189999999</v>
      </c>
      <c r="BV165" s="21">
        <f>+'[14]8M'!$S$63/10^6</f>
        <v>18.650438960000002</v>
      </c>
      <c r="BW165" s="21">
        <f>+'[14]9M'!$S$63/10^6</f>
        <v>21.081551799999996</v>
      </c>
      <c r="BX165" s="21">
        <f>+'[14]10M'!$S$63/10^6</f>
        <v>23.240055250000001</v>
      </c>
      <c r="BY165" s="21">
        <f>+'[14]11M'!$S$63/10^6</f>
        <v>25.533526919999993</v>
      </c>
      <c r="BZ165" s="21">
        <f>+'[14]12M'!$S$63/10^6</f>
        <v>27.633319649999997</v>
      </c>
    </row>
    <row r="166" spans="1:78" customFormat="1" x14ac:dyDescent="0.2">
      <c r="A166" s="10">
        <v>1017</v>
      </c>
      <c r="B166" s="10" t="s">
        <v>26</v>
      </c>
      <c r="C166" s="28">
        <v>4.2166369100000001</v>
      </c>
      <c r="D166" s="28">
        <v>4.6826812999999996</v>
      </c>
      <c r="E166" s="28">
        <v>4.3512782700000008</v>
      </c>
      <c r="F166" s="28">
        <v>4.5196243200000001</v>
      </c>
      <c r="G166" s="28">
        <v>4.4401283999999999</v>
      </c>
      <c r="H166" s="28">
        <v>4.3149735700000003</v>
      </c>
      <c r="I166" s="28">
        <v>4.9705097199999999</v>
      </c>
      <c r="J166" s="28">
        <v>5.2983766699999997</v>
      </c>
      <c r="K166" s="28">
        <v>4.9994939699999987</v>
      </c>
      <c r="L166" s="28">
        <v>4.62220794</v>
      </c>
      <c r="M166" s="28">
        <v>4.7231957200000005</v>
      </c>
      <c r="N166" s="28">
        <v>4.4454561100000003</v>
      </c>
      <c r="O166" s="22">
        <f t="shared" si="17"/>
        <v>55.584562900000002</v>
      </c>
      <c r="P166" s="317"/>
      <c r="Q166" s="10">
        <v>1017</v>
      </c>
      <c r="R166" s="10" t="s">
        <v>26</v>
      </c>
      <c r="S166" s="28">
        <f>+'[15]25'!$E$64/10^6</f>
        <v>3.6863524099999996</v>
      </c>
      <c r="T166" s="28">
        <f>+'[15]25'!$F$64/10^6</f>
        <v>3.8987007999999999</v>
      </c>
      <c r="U166" s="28">
        <f>+'[15]25'!$G$64/10^6</f>
        <v>3.8103591900000002</v>
      </c>
      <c r="V166" s="28">
        <f>+'[15]25'!$I$64/10^6</f>
        <v>3.9737978599999999</v>
      </c>
      <c r="W166" s="28">
        <f>+'[15]25'!$J$64/10^6</f>
        <v>3.9177928099999999</v>
      </c>
      <c r="X166" s="28">
        <f>+'[15]25'!$K$64/10^6</f>
        <v>3.68545079</v>
      </c>
      <c r="Y166" s="28">
        <f>+'[15]25'!$M$64/10^6</f>
        <v>4.4093344600000002</v>
      </c>
      <c r="Z166" s="28">
        <f>+'[15]25'!$N$64/10^6</f>
        <v>4.7516764500000006</v>
      </c>
      <c r="AA166" s="28">
        <f>+'[15]25'!$O$64/10^6</f>
        <v>4.4053161499999991</v>
      </c>
      <c r="AB166" s="28">
        <f>+'[15]25'!$Q$64/10^6</f>
        <v>4.0413678200000005</v>
      </c>
      <c r="AC166" s="28">
        <f>+'[15]25'!$R$64/10^6</f>
        <v>4.1687140999999999</v>
      </c>
      <c r="AD166" s="28">
        <f>+'[15]25'!$S$64/10^6</f>
        <v>3.8966205600000006</v>
      </c>
      <c r="AE166" s="22">
        <f t="shared" si="14"/>
        <v>48.645483399999996</v>
      </c>
      <c r="AG166" s="10">
        <v>1017</v>
      </c>
      <c r="AH166" s="10" t="s">
        <v>26</v>
      </c>
      <c r="AI166" s="28">
        <f>+'[15]25'!$E$76/10^6</f>
        <v>0.43574000000000002</v>
      </c>
      <c r="AJ166" s="28">
        <f>+'[15]25'!$F$76/10^6</f>
        <v>0.6864450700000001</v>
      </c>
      <c r="AK166" s="28">
        <f>+'[15]25'!$G$76/10^6</f>
        <v>0.43962888</v>
      </c>
      <c r="AL166" s="28">
        <f>+'[15]25'!$I$76/10^6</f>
        <v>0.44562906000000002</v>
      </c>
      <c r="AM166" s="28">
        <f>+'[15]25'!$J$76/10^6</f>
        <v>0.42838953000000002</v>
      </c>
      <c r="AN166" s="28">
        <f>+'[15]25'!$K$76/10^6</f>
        <v>0.43220999999999998</v>
      </c>
      <c r="AO166" s="28">
        <f>+'[15]25'!$M$76/10^6</f>
        <v>0.45917999999999998</v>
      </c>
      <c r="AP166" s="28">
        <f>+'[15]25'!$N$76/10^6</f>
        <v>0.43036999999999997</v>
      </c>
      <c r="AQ166" s="28">
        <f>+'[15]25'!$O$76/10^6</f>
        <v>0.46462551000000002</v>
      </c>
      <c r="AR166" s="28">
        <f>+'[15]25'!$Q$76/10^6</f>
        <v>0.44901271000000004</v>
      </c>
      <c r="AS166" s="28">
        <f>+'[15]25'!$R$76/10^6</f>
        <v>0.42397541999999999</v>
      </c>
      <c r="AT166" s="28">
        <f>+'[15]25'!$S$76/10^6</f>
        <v>0.41868</v>
      </c>
      <c r="AU166" s="22">
        <f t="shared" si="15"/>
        <v>5.5138861799999992</v>
      </c>
      <c r="AW166" s="10">
        <v>1017</v>
      </c>
      <c r="AX166" s="10" t="s">
        <v>26</v>
      </c>
      <c r="AY166" s="21">
        <f>+'[15]25'!$E$85/10^6</f>
        <v>9.4544500000000004E-2</v>
      </c>
      <c r="AZ166" s="21">
        <f>+'[15]25'!$F$85/10^6</f>
        <v>9.7535429999999992E-2</v>
      </c>
      <c r="BA166" s="21">
        <f>+'[15]25'!$G$85/10^6</f>
        <v>0.10129020000000001</v>
      </c>
      <c r="BB166" s="21">
        <f>+'[15]25'!$I$85/10^6</f>
        <v>0.10019739999999999</v>
      </c>
      <c r="BC166" s="21">
        <f>+'[15]25'!$J$85/10^6</f>
        <v>9.3946059999999998E-2</v>
      </c>
      <c r="BD166" s="21">
        <f>+'[15]25'!$K$85/10^6</f>
        <v>0.19731278000000002</v>
      </c>
      <c r="BE166" s="21">
        <f>+'[15]25'!$M$85/10^6</f>
        <v>0.10199526000000003</v>
      </c>
      <c r="BF166" s="21">
        <f>+'[15]25'!$N$85/10^6</f>
        <v>0.11633022</v>
      </c>
      <c r="BG166" s="21">
        <f>+'[15]25'!$O$85/10^6</f>
        <v>0.12955231</v>
      </c>
      <c r="BH166" s="21">
        <f>+'[15]25'!$Q$85/10^6</f>
        <v>0.13182741000000001</v>
      </c>
      <c r="BI166" s="21">
        <f>+'[15]25'!$R$85/10^6</f>
        <v>0.13050620000000002</v>
      </c>
      <c r="BJ166" s="21">
        <f>+'[15]25'!$S$85/10^6</f>
        <v>0.13015555000000004</v>
      </c>
      <c r="BK166" s="22">
        <f t="shared" si="16"/>
        <v>1.4251933200000004</v>
      </c>
      <c r="BM166" s="10">
        <v>1017</v>
      </c>
      <c r="BN166" s="10" t="s">
        <v>26</v>
      </c>
      <c r="BO166" s="21">
        <f t="shared" si="18"/>
        <v>4.2166369100000001</v>
      </c>
      <c r="BP166" s="21">
        <f>+'[14]2M'!$T$63/10^6</f>
        <v>8.8993182099999988</v>
      </c>
      <c r="BQ166" s="21">
        <f>+'[14]3M'!$T$63/10^6</f>
        <v>13.25059648</v>
      </c>
      <c r="BR166" s="21">
        <f>+'[14]4M'!$T$63/10^6</f>
        <v>17.770220800000001</v>
      </c>
      <c r="BS166" s="21">
        <f>+'[14]5M'!$T$63/10^6</f>
        <v>22.210349200000003</v>
      </c>
      <c r="BT166" s="21">
        <f>+'[14]6M'!$T$63/10^6</f>
        <v>26.525322770000006</v>
      </c>
      <c r="BU166" s="21">
        <f>+'[14]7M'!$T$63/10^6</f>
        <v>31.495832489999998</v>
      </c>
      <c r="BV166" s="21">
        <f>+'[14]8M'!$T$63/10^6</f>
        <v>36.794209160000001</v>
      </c>
      <c r="BW166" s="21">
        <f>+'[14]9M'!$T$63/10^6</f>
        <v>41.793703129999997</v>
      </c>
      <c r="BX166" s="21">
        <f>+'[14]10M'!$T$63/10^6</f>
        <v>46.415911069999986</v>
      </c>
      <c r="BY166" s="21">
        <f>+'[14]11M'!$T$63/10^6</f>
        <v>51.13910679</v>
      </c>
      <c r="BZ166" s="21">
        <f>+'[14]12M'!$T$63/10^6</f>
        <v>55.584562900000009</v>
      </c>
    </row>
    <row r="167" spans="1:78" customFormat="1" x14ac:dyDescent="0.2">
      <c r="A167" s="10">
        <v>1018</v>
      </c>
      <c r="B167" s="10" t="s">
        <v>27</v>
      </c>
      <c r="C167" s="28">
        <v>1.7348936000000001</v>
      </c>
      <c r="D167" s="28">
        <v>1.9077905900000001</v>
      </c>
      <c r="E167" s="28">
        <v>1.8053204899999997</v>
      </c>
      <c r="F167" s="28">
        <v>1.87252905</v>
      </c>
      <c r="G167" s="28">
        <v>1.7362862999999997</v>
      </c>
      <c r="H167" s="28">
        <v>1.75417128</v>
      </c>
      <c r="I167" s="28">
        <v>2.19266593</v>
      </c>
      <c r="J167" s="28">
        <v>2.4156820199999998</v>
      </c>
      <c r="K167" s="28">
        <v>2.0811381</v>
      </c>
      <c r="L167" s="28">
        <v>1.80526505</v>
      </c>
      <c r="M167" s="28">
        <v>1.9253196399999999</v>
      </c>
      <c r="N167" s="28">
        <v>1.7535919900000001</v>
      </c>
      <c r="O167" s="22">
        <f t="shared" si="17"/>
        <v>22.984654040000002</v>
      </c>
      <c r="P167" s="317"/>
      <c r="Q167" s="10">
        <v>1018</v>
      </c>
      <c r="R167" s="10" t="s">
        <v>27</v>
      </c>
      <c r="S167" s="28">
        <f>+'[15]26'!$E$64/10^6</f>
        <v>1.48758955</v>
      </c>
      <c r="T167" s="28">
        <f>+'[15]26'!$F$64/10^6</f>
        <v>1.6616821100000001</v>
      </c>
      <c r="U167" s="28">
        <f>+'[15]26'!$G$64/10^6</f>
        <v>1.5586954099999997</v>
      </c>
      <c r="V167" s="28">
        <f>+'[15]26'!$I$64/10^6</f>
        <v>1.6335339499999999</v>
      </c>
      <c r="W167" s="28">
        <f>+'[15]26'!$J$64/10^6</f>
        <v>1.5003304</v>
      </c>
      <c r="X167" s="28">
        <f>+'[15]26'!$K$64/10^6</f>
        <v>1.4934378000000001</v>
      </c>
      <c r="Y167" s="28">
        <f>+'[15]26'!$M$64/10^6</f>
        <v>1.9607501200000002</v>
      </c>
      <c r="Z167" s="28">
        <f>+'[15]26'!$N$64/10^6</f>
        <v>2.1730520099999997</v>
      </c>
      <c r="AA167" s="28">
        <f>+'[15]26'!$O$64/10^6</f>
        <v>1.84009237</v>
      </c>
      <c r="AB167" s="28">
        <f>+'[15]26'!$Q$64/10^6</f>
        <v>1.5638114299999999</v>
      </c>
      <c r="AC167" s="28">
        <f>+'[15]26'!$R$64/10^6</f>
        <v>1.6837035299999998</v>
      </c>
      <c r="AD167" s="28">
        <f>+'[15]26'!$S$64/10^6</f>
        <v>1.5125778000000001</v>
      </c>
      <c r="AE167" s="22">
        <f t="shared" si="14"/>
        <v>20.069256479999996</v>
      </c>
      <c r="AG167" s="10">
        <v>1018</v>
      </c>
      <c r="AH167" s="10" t="s">
        <v>27</v>
      </c>
      <c r="AI167" s="28">
        <f>+'[15]26'!$E$76/10^6</f>
        <v>0.20252999999999999</v>
      </c>
      <c r="AJ167" s="28">
        <f>+'[15]26'!$F$76/10^6</f>
        <v>0.20236999999999999</v>
      </c>
      <c r="AK167" s="28">
        <f>+'[15]26'!$G$76/10^6</f>
        <v>0.20100000000000001</v>
      </c>
      <c r="AL167" s="28">
        <f>+'[15]26'!$I$76/10^6</f>
        <v>0.19395000000000001</v>
      </c>
      <c r="AM167" s="28">
        <f>+'[15]26'!$J$76/10^6</f>
        <v>0.19445000000000001</v>
      </c>
      <c r="AN167" s="28">
        <f>+'[15]26'!$K$76/10^6</f>
        <v>0.21336205999999999</v>
      </c>
      <c r="AO167" s="28">
        <f>+'[15]26'!$M$76/10^6</f>
        <v>0.19367999999999999</v>
      </c>
      <c r="AP167" s="28">
        <f>+'[15]26'!$N$76/10^6</f>
        <v>0.19633999999999999</v>
      </c>
      <c r="AQ167" s="28">
        <f>+'[15]26'!$O$76/10^6</f>
        <v>0.19517000000000001</v>
      </c>
      <c r="AR167" s="28">
        <f>+'[15]26'!$Q$76/10^6</f>
        <v>0.19467000000000001</v>
      </c>
      <c r="AS167" s="28">
        <f>+'[15]26'!$R$76/10^6</f>
        <v>0.19414000000000001</v>
      </c>
      <c r="AT167" s="28">
        <f>+'[15]26'!$S$76/10^6</f>
        <v>0.19427</v>
      </c>
      <c r="AU167" s="22">
        <f t="shared" si="15"/>
        <v>2.3759320599999998</v>
      </c>
      <c r="AW167" s="10">
        <v>1018</v>
      </c>
      <c r="AX167" s="10" t="s">
        <v>27</v>
      </c>
      <c r="AY167" s="21">
        <f>+'[15]26'!$E$85/10^6</f>
        <v>4.4774049999999996E-2</v>
      </c>
      <c r="AZ167" s="21">
        <f>+'[15]26'!$F$85/10^6</f>
        <v>4.3738479999999996E-2</v>
      </c>
      <c r="BA167" s="21">
        <f>+'[15]26'!$G$85/10^6</f>
        <v>4.5625079999999998E-2</v>
      </c>
      <c r="BB167" s="21">
        <f>+'[15]26'!$I$85/10^6</f>
        <v>4.5045099999999998E-2</v>
      </c>
      <c r="BC167" s="21">
        <f>+'[15]26'!$J$85/10^6</f>
        <v>4.1505899999999991E-2</v>
      </c>
      <c r="BD167" s="21">
        <f>+'[15]26'!$K$85/10^6</f>
        <v>4.7371419999999997E-2</v>
      </c>
      <c r="BE167" s="21">
        <f>+'[15]26'!$M$85/10^6</f>
        <v>3.8235810000000002E-2</v>
      </c>
      <c r="BF167" s="21">
        <f>+'[15]26'!$N$85/10^6</f>
        <v>4.6290009999999999E-2</v>
      </c>
      <c r="BG167" s="21">
        <f>+'[15]26'!$O$85/10^6</f>
        <v>4.5875729999999997E-2</v>
      </c>
      <c r="BH167" s="21">
        <f>+'[15]26'!$Q$85/10^6</f>
        <v>4.6783620000000005E-2</v>
      </c>
      <c r="BI167" s="21">
        <f>+'[15]26'!$R$85/10^6</f>
        <v>4.7476109999999995E-2</v>
      </c>
      <c r="BJ167" s="21">
        <f>+'[15]26'!$S$85/10^6</f>
        <v>4.6744189999999998E-2</v>
      </c>
      <c r="BK167" s="22">
        <f t="shared" si="16"/>
        <v>0.53946550000000004</v>
      </c>
      <c r="BM167" s="10">
        <v>1018</v>
      </c>
      <c r="BN167" s="10" t="s">
        <v>27</v>
      </c>
      <c r="BO167" s="21">
        <f t="shared" si="18"/>
        <v>1.7348936000000001</v>
      </c>
      <c r="BP167" s="21">
        <f>+'[14]2M'!$U$63/10^6</f>
        <v>3.6426841899999998</v>
      </c>
      <c r="BQ167" s="21">
        <f>+'[14]3M'!$U$63/10^6</f>
        <v>5.4480046799999995</v>
      </c>
      <c r="BR167" s="21">
        <f>+'[14]4M'!$U$63/10^6</f>
        <v>7.3205337299999993</v>
      </c>
      <c r="BS167" s="21">
        <f>+'[14]5M'!$U$63/10^6</f>
        <v>9.056820029999999</v>
      </c>
      <c r="BT167" s="21">
        <f>+'[14]6M'!$U$63/10^6</f>
        <v>10.810991309999999</v>
      </c>
      <c r="BU167" s="21">
        <f>+'[14]7M'!$U$63/10^6</f>
        <v>13.003657239999999</v>
      </c>
      <c r="BV167" s="21">
        <f>+'[14]8M'!$U$63/10^6</f>
        <v>15.419339259999997</v>
      </c>
      <c r="BW167" s="21">
        <f>+'[14]9M'!$U$63/10^6</f>
        <v>17.500477359999998</v>
      </c>
      <c r="BX167" s="21">
        <f>+'[14]10M'!$U$63/10^6</f>
        <v>19.305742410000001</v>
      </c>
      <c r="BY167" s="21">
        <f>+'[14]11M'!$U$63/10^6</f>
        <v>21.231062049999998</v>
      </c>
      <c r="BZ167" s="21">
        <f>+'[14]12M'!$U$63/10^6</f>
        <v>22.984654039999995</v>
      </c>
    </row>
    <row r="168" spans="1:78" customFormat="1" x14ac:dyDescent="0.2">
      <c r="A168" s="10">
        <v>1019</v>
      </c>
      <c r="B168" s="10" t="s">
        <v>28</v>
      </c>
      <c r="C168" s="28">
        <v>1.05729395</v>
      </c>
      <c r="D168" s="28">
        <v>1.1290807099999998</v>
      </c>
      <c r="E168" s="28">
        <v>1.1311111500000002</v>
      </c>
      <c r="F168" s="28">
        <v>1.159845</v>
      </c>
      <c r="G168" s="28">
        <v>1.1426254</v>
      </c>
      <c r="H168" s="28">
        <v>1.09890299</v>
      </c>
      <c r="I168" s="28">
        <v>1.2758892800000001</v>
      </c>
      <c r="J168" s="28">
        <v>1.3735413599999999</v>
      </c>
      <c r="K168" s="28">
        <v>1.2589519900000001</v>
      </c>
      <c r="L168" s="28">
        <v>1.1688758200000002</v>
      </c>
      <c r="M168" s="28">
        <v>1.3183608</v>
      </c>
      <c r="N168" s="28">
        <v>1.0626445600000001</v>
      </c>
      <c r="O168" s="22">
        <f t="shared" si="17"/>
        <v>14.177123010000001</v>
      </c>
      <c r="P168" s="317"/>
      <c r="Q168" s="10">
        <v>1019</v>
      </c>
      <c r="R168" s="10" t="s">
        <v>28</v>
      </c>
      <c r="S168" s="28">
        <f>+'[15]27'!$E$64/10^6</f>
        <v>0.91796336000000001</v>
      </c>
      <c r="T168" s="28">
        <f>+'[15]27'!$F$64/10^6</f>
        <v>0.98907504999999996</v>
      </c>
      <c r="U168" s="28">
        <f>+'[15]27'!$G$64/10^6</f>
        <v>0.99505530999999992</v>
      </c>
      <c r="V168" s="28">
        <f>+'[15]27'!$I$64/10^6</f>
        <v>1.02378495</v>
      </c>
      <c r="W168" s="28">
        <f>+'[15]27'!$J$64/10^6</f>
        <v>1.0015955599999999</v>
      </c>
      <c r="X168" s="28">
        <f>+'[15]27'!$K$64/10^6</f>
        <v>0.96269660000000001</v>
      </c>
      <c r="Y168" s="28">
        <f>+'[15]27'!$M$64/10^6</f>
        <v>1.14514556</v>
      </c>
      <c r="Z168" s="28">
        <f>+'[15]27'!$N$64/10^6</f>
        <v>1.2339540299999998</v>
      </c>
      <c r="AA168" s="28">
        <f>+'[15]27'!$O$64/10^6</f>
        <v>1.1196214500000001</v>
      </c>
      <c r="AB168" s="28">
        <f>+'[15]27'!$Q$64/10^6</f>
        <v>1.02764626</v>
      </c>
      <c r="AC168" s="28">
        <f>+'[15]27'!$R$64/10^6</f>
        <v>1.12456825</v>
      </c>
      <c r="AD168" s="28">
        <f>+'[15]27'!$S$64/10^6</f>
        <v>0.92125832000000007</v>
      </c>
      <c r="AE168" s="22">
        <f t="shared" si="14"/>
        <v>12.462364699999998</v>
      </c>
      <c r="AG168" s="10">
        <v>1019</v>
      </c>
      <c r="AH168" s="10" t="s">
        <v>28</v>
      </c>
      <c r="AI168" s="28">
        <f>+'[15]27'!$E$76/10^6</f>
        <v>0.12227907</v>
      </c>
      <c r="AJ168" s="28">
        <f>+'[15]27'!$F$76/10^6</f>
        <v>0.11902</v>
      </c>
      <c r="AK168" s="28">
        <f>+'[15]27'!$G$76/10^6</f>
        <v>0.11841</v>
      </c>
      <c r="AL168" s="28">
        <f>+'[15]27'!$I$76/10^6</f>
        <v>0.11883000000000001</v>
      </c>
      <c r="AM168" s="28">
        <f>+'[15]27'!$J$76/10^6</f>
        <v>0.12502814000000001</v>
      </c>
      <c r="AN168" s="28">
        <f>+'[15]27'!$K$76/10^6</f>
        <v>0.11895</v>
      </c>
      <c r="AO168" s="28">
        <f>+'[15]27'!$M$76/10^6</f>
        <v>0.11976000000000001</v>
      </c>
      <c r="AP168" s="28">
        <f>+'[15]27'!$N$76/10^6</f>
        <v>0.12189</v>
      </c>
      <c r="AQ168" s="28">
        <f>+'[15]27'!$O$76/10^6</f>
        <v>0.12213</v>
      </c>
      <c r="AR168" s="28">
        <f>+'[15]27'!$Q$76/10^6</f>
        <v>0.12349</v>
      </c>
      <c r="AS168" s="28">
        <f>+'[15]27'!$R$76/10^6</f>
        <v>0.12496</v>
      </c>
      <c r="AT168" s="28">
        <f>+'[15]27'!$S$76/10^6</f>
        <v>0.12229</v>
      </c>
      <c r="AU168" s="22">
        <f t="shared" si="15"/>
        <v>1.4570372100000002</v>
      </c>
      <c r="AW168" s="10">
        <v>1019</v>
      </c>
      <c r="AX168" s="10" t="s">
        <v>28</v>
      </c>
      <c r="AY168" s="21">
        <f>+'[15]27'!$E$85/10^6</f>
        <v>1.7051520000000001E-2</v>
      </c>
      <c r="AZ168" s="21">
        <f>+'[15]27'!$F$85/10^6</f>
        <v>2.098566E-2</v>
      </c>
      <c r="BA168" s="21">
        <f>+'[15]27'!$G$85/10^6</f>
        <v>1.7645839999999999E-2</v>
      </c>
      <c r="BB168" s="21">
        <f>+'[15]27'!$I$85/10^6</f>
        <v>1.7230050000000004E-2</v>
      </c>
      <c r="BC168" s="21">
        <f>+'[15]27'!$J$85/10^6</f>
        <v>1.6001700000000001E-2</v>
      </c>
      <c r="BD168" s="21">
        <f>+'[15]27'!$K$85/10^6</f>
        <v>1.725639E-2</v>
      </c>
      <c r="BE168" s="21">
        <f>+'[15]27'!$M$85/10^6</f>
        <v>1.0983720000000001E-2</v>
      </c>
      <c r="BF168" s="21">
        <f>+'[15]27'!$N$85/10^6</f>
        <v>1.7697329999999997E-2</v>
      </c>
      <c r="BG168" s="21">
        <f>+'[15]27'!$O$85/10^6</f>
        <v>1.720054E-2</v>
      </c>
      <c r="BH168" s="21">
        <f>+'[15]27'!$Q$85/10^6</f>
        <v>1.7739560000000001E-2</v>
      </c>
      <c r="BI168" s="21">
        <f>+'[15]27'!$R$85/10^6</f>
        <v>6.8832549999999992E-2</v>
      </c>
      <c r="BJ168" s="21">
        <f>+'[15]27'!$S$85/10^6</f>
        <v>1.9096240000000007E-2</v>
      </c>
      <c r="BK168" s="22">
        <f t="shared" si="16"/>
        <v>0.25772109999999998</v>
      </c>
      <c r="BM168" s="10">
        <v>1019</v>
      </c>
      <c r="BN168" s="10" t="s">
        <v>28</v>
      </c>
      <c r="BO168" s="21">
        <f t="shared" si="18"/>
        <v>1.05729395</v>
      </c>
      <c r="BP168" s="21">
        <f>+'[14]2M'!$V$63/10^6</f>
        <v>2.1863746600000002</v>
      </c>
      <c r="BQ168" s="21">
        <f>+'[14]3M'!$V$63/10^6</f>
        <v>3.3174858099999995</v>
      </c>
      <c r="BR168" s="21">
        <f>+'[14]4M'!$V$63/10^6</f>
        <v>4.4773308100000007</v>
      </c>
      <c r="BS168" s="21">
        <f>+'[14]5M'!$V$63/10^6</f>
        <v>5.6199562099999998</v>
      </c>
      <c r="BT168" s="21">
        <f>+'[14]6M'!$V$63/10^6</f>
        <v>6.7188592000000007</v>
      </c>
      <c r="BU168" s="21">
        <f>+'[14]7M'!$V$63/10^6</f>
        <v>7.9947484800000002</v>
      </c>
      <c r="BV168" s="21">
        <f>+'[14]8M'!$V$63/10^6</f>
        <v>9.3682898399999992</v>
      </c>
      <c r="BW168" s="21">
        <f>+'[14]9M'!$V$63/10^6</f>
        <v>10.627241830000003</v>
      </c>
      <c r="BX168" s="21">
        <f>+'[14]10M'!$V$63/10^6</f>
        <v>11.796117650000001</v>
      </c>
      <c r="BY168" s="21">
        <f>+'[14]11M'!$V$63/10^6</f>
        <v>13.11447845</v>
      </c>
      <c r="BZ168" s="21">
        <f>+'[14]12M'!$V$63/10^6</f>
        <v>14.177123009999999</v>
      </c>
    </row>
    <row r="169" spans="1:78" customFormat="1" x14ac:dyDescent="0.2">
      <c r="A169" s="10">
        <v>1020</v>
      </c>
      <c r="B169" s="10" t="s">
        <v>29</v>
      </c>
      <c r="C169" s="28">
        <v>5.89094826</v>
      </c>
      <c r="D169" s="28">
        <v>6.2747346499999992</v>
      </c>
      <c r="E169" s="28">
        <v>6.1129514799999995</v>
      </c>
      <c r="F169" s="28">
        <v>6.3233992299999997</v>
      </c>
      <c r="G169" s="28">
        <v>6.3817996899999994</v>
      </c>
      <c r="H169" s="28">
        <v>5.7525089700000001</v>
      </c>
      <c r="I169" s="28">
        <v>6.5750219400000001</v>
      </c>
      <c r="J169" s="28">
        <v>6.5879711099999998</v>
      </c>
      <c r="K169" s="28">
        <v>6.7255634200000003</v>
      </c>
      <c r="L169" s="28">
        <v>6.3614860200000001</v>
      </c>
      <c r="M169" s="28">
        <v>6.5694521300000002</v>
      </c>
      <c r="N169" s="28">
        <v>6.1998651699999998</v>
      </c>
      <c r="O169" s="22">
        <f t="shared" si="17"/>
        <v>75.755702069999998</v>
      </c>
      <c r="P169" s="317"/>
      <c r="Q169" s="10">
        <v>1020</v>
      </c>
      <c r="R169" s="10" t="s">
        <v>29</v>
      </c>
      <c r="S169" s="28">
        <f>+'[15]28'!$E$64/10^6</f>
        <v>5.2109645000000002</v>
      </c>
      <c r="T169" s="28">
        <f>+'[15]28'!$F$64/10^6</f>
        <v>5.6457853599999996</v>
      </c>
      <c r="U169" s="28">
        <f>+'[15]28'!$G$64/10^6</f>
        <v>5.4488608099999993</v>
      </c>
      <c r="V169" s="28">
        <f>+'[15]28'!$I$64/10^6</f>
        <v>5.6480129699999999</v>
      </c>
      <c r="W169" s="28">
        <f>+'[15]28'!$J$64/10^6</f>
        <v>5.7335896599999989</v>
      </c>
      <c r="X169" s="28">
        <f>+'[15]28'!$K$64/10^6</f>
        <v>5.0787055599999995</v>
      </c>
      <c r="Y169" s="28">
        <f>+'[15]28'!$M$64/10^6</f>
        <v>5.90966083</v>
      </c>
      <c r="Z169" s="28">
        <f>+'[15]28'!$N$64/10^6</f>
        <v>5.9073575599999995</v>
      </c>
      <c r="AA169" s="28">
        <f>+'[15]28'!$O$64/10^6</f>
        <v>5.9966911200000004</v>
      </c>
      <c r="AB169" s="28">
        <f>+'[15]28'!$Q$64/10^6</f>
        <v>5.6586358000000008</v>
      </c>
      <c r="AC169" s="28">
        <f>+'[15]28'!$R$64/10^6</f>
        <v>5.8750986200000002</v>
      </c>
      <c r="AD169" s="28">
        <f>+'[15]28'!$S$64/10^6</f>
        <v>5.4909428199999999</v>
      </c>
      <c r="AE169" s="22">
        <f t="shared" si="14"/>
        <v>67.604305609999997</v>
      </c>
      <c r="AG169" s="10">
        <v>1020</v>
      </c>
      <c r="AH169" s="10" t="s">
        <v>29</v>
      </c>
      <c r="AI169" s="28">
        <f>+'[15]28'!$E$76/10^6</f>
        <v>0.56250999999999995</v>
      </c>
      <c r="AJ169" s="28">
        <f>+'[15]28'!$F$76/10^6</f>
        <v>0.51493999999999995</v>
      </c>
      <c r="AK169" s="28">
        <f>+'[15]28'!$G$76/10^6</f>
        <v>0.54596999999999996</v>
      </c>
      <c r="AL169" s="28">
        <f>+'[15]28'!$I$76/10^6</f>
        <v>0.5554</v>
      </c>
      <c r="AM169" s="28">
        <f>+'[15]28'!$J$76/10^6</f>
        <v>0.53343149999999995</v>
      </c>
      <c r="AN169" s="28">
        <f>+'[15]28'!$K$76/10^6</f>
        <v>0.54754999999999998</v>
      </c>
      <c r="AO169" s="28">
        <f>+'[15]28'!$M$76/10^6</f>
        <v>0.53881999999999997</v>
      </c>
      <c r="AP169" s="28">
        <f>+'[15]28'!$N$76/10^6</f>
        <v>0.54574299000000004</v>
      </c>
      <c r="AQ169" s="28">
        <f>+'[15]28'!$O$76/10^6</f>
        <v>0.59510748999999996</v>
      </c>
      <c r="AR169" s="28">
        <f>+'[15]28'!$Q$76/10^6</f>
        <v>0.56462935000000003</v>
      </c>
      <c r="AS169" s="28">
        <f>+'[15]28'!$R$76/10^6</f>
        <v>0.55378000000000005</v>
      </c>
      <c r="AT169" s="28">
        <f>+'[15]28'!$S$76/10^6</f>
        <v>0.56816692000000002</v>
      </c>
      <c r="AU169" s="22">
        <f t="shared" si="15"/>
        <v>6.6260482500000002</v>
      </c>
      <c r="AW169" s="10">
        <v>1020</v>
      </c>
      <c r="AX169" s="10" t="s">
        <v>29</v>
      </c>
      <c r="AY169" s="21">
        <f>+'[15]28'!$E$85/10^6</f>
        <v>0.11747376000000001</v>
      </c>
      <c r="AZ169" s="21">
        <f>+'[15]28'!$F$85/10^6</f>
        <v>0.11400929</v>
      </c>
      <c r="BA169" s="21">
        <f>+'[15]28'!$G$85/10^6</f>
        <v>0.11812067</v>
      </c>
      <c r="BB169" s="21">
        <f>+'[15]28'!$I$85/10^6</f>
        <v>0.11998626000000001</v>
      </c>
      <c r="BC169" s="21">
        <f>+'[15]28'!$J$85/10^6</f>
        <v>0.11477853</v>
      </c>
      <c r="BD169" s="21">
        <f>+'[15]28'!$K$85/10^6</f>
        <v>0.12625341000000001</v>
      </c>
      <c r="BE169" s="21">
        <f>+'[15]28'!$M$85/10^6</f>
        <v>0.12654110999999998</v>
      </c>
      <c r="BF169" s="21">
        <f>+'[15]28'!$N$85/10^6</f>
        <v>0.13487056</v>
      </c>
      <c r="BG169" s="21">
        <f>+'[15]28'!$O$85/10^6</f>
        <v>0.13376480999999998</v>
      </c>
      <c r="BH169" s="21">
        <f>+'[15]28'!$Q$85/10^6</f>
        <v>0.13822087</v>
      </c>
      <c r="BI169" s="21">
        <f>+'[15]28'!$R$85/10^6</f>
        <v>0.14057351000000001</v>
      </c>
      <c r="BJ169" s="21">
        <f>+'[15]28'!$S$85/10^6</f>
        <v>0.14075542999999996</v>
      </c>
      <c r="BK169" s="22">
        <f t="shared" si="16"/>
        <v>1.5253482100000002</v>
      </c>
      <c r="BM169" s="10">
        <v>1020</v>
      </c>
      <c r="BN169" s="10" t="s">
        <v>29</v>
      </c>
      <c r="BO169" s="21">
        <f t="shared" si="18"/>
        <v>5.89094826</v>
      </c>
      <c r="BP169" s="21">
        <f>+'[14]2M'!$W$63/10^6</f>
        <v>12.165682910000001</v>
      </c>
      <c r="BQ169" s="21">
        <f>+'[14]3M'!$W$63/10^6</f>
        <v>18.278634390000001</v>
      </c>
      <c r="BR169" s="21">
        <f>+'[14]4M'!$W$63/10^6</f>
        <v>24.60203362</v>
      </c>
      <c r="BS169" s="21">
        <f>+'[14]5M'!$W$63/10^6</f>
        <v>30.983833310000001</v>
      </c>
      <c r="BT169" s="21">
        <f>+'[14]6M'!$W$63/10^6</f>
        <v>36.736342280000002</v>
      </c>
      <c r="BU169" s="21">
        <f>+'[14]7M'!$W$63/10^6</f>
        <v>43.311364220000009</v>
      </c>
      <c r="BV169" s="21">
        <f>+'[14]8M'!$W$63/10^6</f>
        <v>49.899335330000007</v>
      </c>
      <c r="BW169" s="21">
        <f>+'[14]9M'!$W$63/10^6</f>
        <v>56.624898749999993</v>
      </c>
      <c r="BX169" s="21">
        <f>+'[14]10M'!$W$63/10^6</f>
        <v>62.986384769999994</v>
      </c>
      <c r="BY169" s="21">
        <f>+'[14]11M'!$W$63/10^6</f>
        <v>69.555836900000003</v>
      </c>
      <c r="BZ169" s="21">
        <f>+'[14]12M'!$W$63/10^6</f>
        <v>75.755702070000012</v>
      </c>
    </row>
    <row r="170" spans="1:78" customFormat="1" x14ac:dyDescent="0.2">
      <c r="A170" s="10">
        <v>1021</v>
      </c>
      <c r="B170" s="10" t="s">
        <v>30</v>
      </c>
      <c r="C170" s="28">
        <v>1.6115696499999999</v>
      </c>
      <c r="D170" s="28">
        <v>1.7946738300000002</v>
      </c>
      <c r="E170" s="28">
        <v>1.70110961</v>
      </c>
      <c r="F170" s="28">
        <v>1.9152526100000002</v>
      </c>
      <c r="G170" s="28">
        <v>1.58086857</v>
      </c>
      <c r="H170" s="28">
        <v>1.69878748</v>
      </c>
      <c r="I170" s="28">
        <v>1.8078876400000001</v>
      </c>
      <c r="J170" s="28">
        <v>1.9250440399999997</v>
      </c>
      <c r="K170" s="28">
        <v>1.9221157999999998</v>
      </c>
      <c r="L170" s="28">
        <v>1.82430267</v>
      </c>
      <c r="M170" s="28">
        <v>1.8072426100000001</v>
      </c>
      <c r="N170" s="28">
        <v>1.7384797800000003</v>
      </c>
      <c r="O170" s="22">
        <f t="shared" si="17"/>
        <v>21.32733429</v>
      </c>
      <c r="P170" s="317"/>
      <c r="Q170" s="10">
        <v>1021</v>
      </c>
      <c r="R170" s="10" t="s">
        <v>30</v>
      </c>
      <c r="S170" s="28">
        <f>+'[15]29'!$E$64/10^6</f>
        <v>1.4041746899999998</v>
      </c>
      <c r="T170" s="28">
        <f>+'[15]29'!$F$64/10^6</f>
        <v>1.5804493300000002</v>
      </c>
      <c r="U170" s="28">
        <f>+'[15]29'!$G$64/10^6</f>
        <v>1.4936387100000001</v>
      </c>
      <c r="V170" s="28">
        <f>+'[15]29'!$I$64/10^6</f>
        <v>1.7046253000000002</v>
      </c>
      <c r="W170" s="28">
        <f>+'[15]29'!$J$64/10^6</f>
        <v>1.3752641300000001</v>
      </c>
      <c r="X170" s="28">
        <f>+'[15]29'!$K$64/10^6</f>
        <v>1.47781053</v>
      </c>
      <c r="Y170" s="28">
        <f>+'[15]29'!$M$64/10^6</f>
        <v>1.5942197700000003</v>
      </c>
      <c r="Z170" s="28">
        <f>+'[15]29'!$N$64/10^6</f>
        <v>1.7002842699999998</v>
      </c>
      <c r="AA170" s="28">
        <f>+'[15]29'!$O$64/10^6</f>
        <v>1.7088888599999998</v>
      </c>
      <c r="AB170" s="28">
        <f>+'[15]29'!$Q$64/10^6</f>
        <v>1.6046522599999999</v>
      </c>
      <c r="AC170" s="28">
        <f>+'[15]29'!$R$64/10^6</f>
        <v>1.5853618500000002</v>
      </c>
      <c r="AD170" s="28">
        <f>+'[15]29'!$S$64/10^6</f>
        <v>1.5151845300000002</v>
      </c>
      <c r="AE170" s="22">
        <f t="shared" si="14"/>
        <v>18.744554229999999</v>
      </c>
      <c r="AG170" s="10">
        <v>1021</v>
      </c>
      <c r="AH170" s="10" t="s">
        <v>30</v>
      </c>
      <c r="AI170" s="28">
        <f>+'[15]29'!$E$76/10^6</f>
        <v>0.16045999999999999</v>
      </c>
      <c r="AJ170" s="28">
        <f>+'[15]29'!$F$76/10^6</f>
        <v>0.16252</v>
      </c>
      <c r="AK170" s="28">
        <f>+'[15]29'!$G$76/10^6</f>
        <v>0.15970999999999999</v>
      </c>
      <c r="AL170" s="28">
        <f>+'[15]29'!$I$76/10^6</f>
        <v>0.16159999999999999</v>
      </c>
      <c r="AM170" s="28">
        <f>+'[15]29'!$J$76/10^6</f>
        <v>0.15998999999999999</v>
      </c>
      <c r="AN170" s="28">
        <f>+'[15]29'!$K$76/10^6</f>
        <v>0.17212270999999998</v>
      </c>
      <c r="AO170" s="28">
        <f>+'[15]29'!$M$76/10^6</f>
        <v>0.1636</v>
      </c>
      <c r="AP170" s="28">
        <f>+'[15]29'!$N$76/10^6</f>
        <v>0.1736</v>
      </c>
      <c r="AQ170" s="28">
        <f>+'[15]29'!$O$76/10^6</f>
        <v>0.16203999999999999</v>
      </c>
      <c r="AR170" s="28">
        <f>+'[15]29'!$Q$76/10^6</f>
        <v>0.16650999999999999</v>
      </c>
      <c r="AS170" s="28">
        <f>+'[15]29'!$R$76/10^6</f>
        <v>0.16711999999999999</v>
      </c>
      <c r="AT170" s="28">
        <f>+'[15]29'!$S$76/10^6</f>
        <v>0.16689000000000001</v>
      </c>
      <c r="AU170" s="22">
        <f t="shared" si="15"/>
        <v>1.9761627099999997</v>
      </c>
      <c r="AW170" s="10">
        <v>1021</v>
      </c>
      <c r="AX170" s="10" t="s">
        <v>30</v>
      </c>
      <c r="AY170" s="21">
        <f>+'[15]29'!$E$85/10^6</f>
        <v>4.6934959999999998E-2</v>
      </c>
      <c r="AZ170" s="21">
        <f>+'[15]29'!$F$85/10^6</f>
        <v>5.17045E-2</v>
      </c>
      <c r="BA170" s="21">
        <f>+'[15]29'!$G$85/10^6</f>
        <v>4.7760900000000002E-2</v>
      </c>
      <c r="BB170" s="21">
        <f>+'[15]29'!$I$85/10^6</f>
        <v>4.9027309999999998E-2</v>
      </c>
      <c r="BC170" s="21">
        <f>+'[15]29'!$J$85/10^6</f>
        <v>4.5614439999999992E-2</v>
      </c>
      <c r="BD170" s="21">
        <f>+'[15]29'!$K$85/10^6</f>
        <v>4.885424E-2</v>
      </c>
      <c r="BE170" s="21">
        <f>+'[15]29'!$M$85/10^6</f>
        <v>5.0067869999999993E-2</v>
      </c>
      <c r="BF170" s="21">
        <f>+'[15]29'!$N$85/10^6</f>
        <v>5.1159770000000007E-2</v>
      </c>
      <c r="BG170" s="21">
        <f>+'[15]29'!$O$85/10^6</f>
        <v>5.118694E-2</v>
      </c>
      <c r="BH170" s="21">
        <f>+'[15]29'!$Q$85/10^6</f>
        <v>5.3140409999999999E-2</v>
      </c>
      <c r="BI170" s="21">
        <f>+'[15]29'!$R$85/10^6</f>
        <v>5.4760759999999999E-2</v>
      </c>
      <c r="BJ170" s="21">
        <f>+'[15]29'!$S$85/10^6</f>
        <v>5.6405250000000025E-2</v>
      </c>
      <c r="BK170" s="22">
        <f t="shared" si="16"/>
        <v>0.60661735000000006</v>
      </c>
      <c r="BM170" s="10">
        <v>1021</v>
      </c>
      <c r="BN170" s="10" t="s">
        <v>30</v>
      </c>
      <c r="BO170" s="21">
        <f t="shared" si="18"/>
        <v>1.6115696499999999</v>
      </c>
      <c r="BP170" s="21">
        <f>+'[14]2M'!$X$63/10^6</f>
        <v>3.4062434800000001</v>
      </c>
      <c r="BQ170" s="21">
        <f>+'[14]3M'!$X$63/10^6</f>
        <v>5.107353090000001</v>
      </c>
      <c r="BR170" s="21">
        <f>+'[14]4M'!$X$63/10^6</f>
        <v>7.0226056999999988</v>
      </c>
      <c r="BS170" s="21">
        <f>+'[14]5M'!$X$63/10^6</f>
        <v>8.6034742699999995</v>
      </c>
      <c r="BT170" s="21">
        <f>+'[14]6M'!$X$63/10^6</f>
        <v>10.302261749999998</v>
      </c>
      <c r="BU170" s="21">
        <f>+'[14]7M'!$X$63/10^6</f>
        <v>12.110149390000002</v>
      </c>
      <c r="BV170" s="21">
        <f>+'[14]8M'!$X$63/10^6</f>
        <v>14.035193429999998</v>
      </c>
      <c r="BW170" s="21">
        <f>+'[14]9M'!$X$63/10^6</f>
        <v>15.95730923</v>
      </c>
      <c r="BX170" s="21">
        <f>+'[14]10M'!$X$63/10^6</f>
        <v>17.781611899999998</v>
      </c>
      <c r="BY170" s="21">
        <f>+'[14]11M'!$X$63/10^6</f>
        <v>19.588854510000001</v>
      </c>
      <c r="BZ170" s="21">
        <f>+'[14]12M'!$X$63/10^6</f>
        <v>21.327334290000003</v>
      </c>
    </row>
    <row r="171" spans="1:78" customFormat="1" x14ac:dyDescent="0.2">
      <c r="A171" s="10">
        <v>1022</v>
      </c>
      <c r="B171" s="10" t="s">
        <v>31</v>
      </c>
      <c r="C171" s="28">
        <v>8.2400876299999997</v>
      </c>
      <c r="D171" s="28">
        <v>8.2809284200000004</v>
      </c>
      <c r="E171" s="28">
        <v>7.9640583000000005</v>
      </c>
      <c r="F171" s="28">
        <v>8.5282466100000001</v>
      </c>
      <c r="G171" s="28">
        <v>8.3345745300000011</v>
      </c>
      <c r="H171" s="28">
        <v>8.3815907799999998</v>
      </c>
      <c r="I171" s="28">
        <v>9.8252240200000003</v>
      </c>
      <c r="J171" s="28">
        <v>10.09200899</v>
      </c>
      <c r="K171" s="28">
        <v>10.24815729</v>
      </c>
      <c r="L171" s="28">
        <v>9.2582115400000013</v>
      </c>
      <c r="M171" s="28">
        <v>9.682234939999999</v>
      </c>
      <c r="N171" s="28">
        <v>8.7366717800000018</v>
      </c>
      <c r="O171" s="22">
        <f t="shared" si="17"/>
        <v>107.57199482999999</v>
      </c>
      <c r="P171" s="317"/>
      <c r="Q171" s="10">
        <v>1022</v>
      </c>
      <c r="R171" s="10" t="s">
        <v>31</v>
      </c>
      <c r="S171" s="28">
        <f>+'[15]30'!$E$64/10^6</f>
        <v>7.1086950999999994</v>
      </c>
      <c r="T171" s="28">
        <f>+'[15]30'!$F$64/10^6</f>
        <v>7.1382312800000012</v>
      </c>
      <c r="U171" s="28">
        <f>+'[15]30'!$G$64/10^6</f>
        <v>6.82160878</v>
      </c>
      <c r="V171" s="28">
        <f>+'[15]30'!$I$64/10^6</f>
        <v>7.3784963899999996</v>
      </c>
      <c r="W171" s="28">
        <f>+'[15]30'!$J$64/10^6</f>
        <v>7.2197021299999999</v>
      </c>
      <c r="X171" s="28">
        <f>+'[15]30'!$K$64/10^6</f>
        <v>7.2137338900000003</v>
      </c>
      <c r="Y171" s="28">
        <f>+'[15]30'!$M$64/10^6</f>
        <v>8.7377523400000001</v>
      </c>
      <c r="Z171" s="28">
        <f>+'[15]30'!$N$64/10^6</f>
        <v>8.9064859500000004</v>
      </c>
      <c r="AA171" s="28">
        <f>+'[15]30'!$O$64/10^6</f>
        <v>9.0636512099999997</v>
      </c>
      <c r="AB171" s="28">
        <f>+'[15]30'!$Q$64/10^6</f>
        <v>8.0750797399999996</v>
      </c>
      <c r="AC171" s="28">
        <f>+'[15]30'!$R$64/10^6</f>
        <v>8.4773249199999992</v>
      </c>
      <c r="AD171" s="28">
        <f>+'[15]30'!$S$64/10^6</f>
        <v>7.5551675900000008</v>
      </c>
      <c r="AE171" s="22">
        <f t="shared" si="14"/>
        <v>93.695929320000005</v>
      </c>
      <c r="AG171" s="10">
        <v>1022</v>
      </c>
      <c r="AH171" s="10" t="s">
        <v>31</v>
      </c>
      <c r="AI171" s="28">
        <f>+'[15]30'!$E$76/10^6</f>
        <v>0.78293000000000001</v>
      </c>
      <c r="AJ171" s="28">
        <f>+'[15]30'!$F$76/10^6</f>
        <v>0.79066000000000003</v>
      </c>
      <c r="AK171" s="28">
        <f>+'[15]30'!$G$76/10^6</f>
        <v>0.78437000000000001</v>
      </c>
      <c r="AL171" s="28">
        <f>+'[15]30'!$I$76/10^6</f>
        <v>0.78822897999999997</v>
      </c>
      <c r="AM171" s="28">
        <f>+'[15]30'!$J$76/10^6</f>
        <v>0.77753000000000005</v>
      </c>
      <c r="AN171" s="28">
        <f>+'[15]30'!$K$76/10^6</f>
        <v>0.79734000000000005</v>
      </c>
      <c r="AO171" s="28">
        <f>+'[15]30'!$M$76/10^6</f>
        <v>0.75790000000000002</v>
      </c>
      <c r="AP171" s="28">
        <f>+'[15]30'!$N$76/10^6</f>
        <v>0.81474000000000002</v>
      </c>
      <c r="AQ171" s="28">
        <f>+'[15]30'!$O$76/10^6</f>
        <v>0.81553449</v>
      </c>
      <c r="AR171" s="28">
        <f>+'[15]30'!$Q$76/10^6</f>
        <v>0.80406</v>
      </c>
      <c r="AS171" s="28">
        <f>+'[15]30'!$R$76/10^6</f>
        <v>0.81941449</v>
      </c>
      <c r="AT171" s="28">
        <f>+'[15]30'!$S$76/10^6</f>
        <v>0.80079999999999996</v>
      </c>
      <c r="AU171" s="22">
        <f t="shared" si="15"/>
        <v>9.5335079600000014</v>
      </c>
      <c r="AW171" s="10">
        <v>1022</v>
      </c>
      <c r="AX171" s="10" t="s">
        <v>31</v>
      </c>
      <c r="AY171" s="21">
        <f>+'[15]30'!$E$85/10^6</f>
        <v>0.34846253000000005</v>
      </c>
      <c r="AZ171" s="21">
        <f>+'[15]30'!$F$85/10^6</f>
        <v>0.35203714000000003</v>
      </c>
      <c r="BA171" s="21">
        <f>+'[15]30'!$G$85/10^6</f>
        <v>0.35807952000000004</v>
      </c>
      <c r="BB171" s="21">
        <f>+'[15]30'!$I$85/10^6</f>
        <v>0.36152123999999997</v>
      </c>
      <c r="BC171" s="21">
        <f>+'[15]30'!$J$85/10^6</f>
        <v>0.33734240000000004</v>
      </c>
      <c r="BD171" s="21">
        <f>+'[15]30'!$K$85/10^6</f>
        <v>0.37051688999999999</v>
      </c>
      <c r="BE171" s="21">
        <f>+'[15]30'!$M$85/10^6</f>
        <v>0.32957168000000009</v>
      </c>
      <c r="BF171" s="21">
        <f>+'[15]30'!$N$85/10^6</f>
        <v>0.37078303999999995</v>
      </c>
      <c r="BG171" s="21">
        <f>+'[15]30'!$O$85/10^6</f>
        <v>0.36897159000000002</v>
      </c>
      <c r="BH171" s="21">
        <f>+'[15]30'!$Q$85/10^6</f>
        <v>0.37907180000000007</v>
      </c>
      <c r="BI171" s="21">
        <f>+'[15]30'!$R$85/10^6</f>
        <v>0.38549553000000003</v>
      </c>
      <c r="BJ171" s="21">
        <f>+'[15]30'!$S$85/10^6</f>
        <v>0.38070418999999994</v>
      </c>
      <c r="BK171" s="22">
        <f t="shared" si="16"/>
        <v>4.3425575500000004</v>
      </c>
      <c r="BM171" s="10">
        <v>1022</v>
      </c>
      <c r="BN171" s="10" t="s">
        <v>31</v>
      </c>
      <c r="BO171" s="21">
        <f t="shared" si="18"/>
        <v>8.2400876299999997</v>
      </c>
      <c r="BP171" s="21">
        <f>+'[14]2M'!$Y$63/10^6</f>
        <v>16.52101605</v>
      </c>
      <c r="BQ171" s="21">
        <f>+'[14]3M'!$Y$63/10^6</f>
        <v>24.485074350000001</v>
      </c>
      <c r="BR171" s="21">
        <f>+'[14]4M'!$Y$63/10^6</f>
        <v>33.013320959999994</v>
      </c>
      <c r="BS171" s="21">
        <f>+'[14]5M'!$Y$63/10^6</f>
        <v>41.347895489999992</v>
      </c>
      <c r="BT171" s="21">
        <f>+'[14]6M'!$Y$63/10^6</f>
        <v>49.729486269999995</v>
      </c>
      <c r="BU171" s="21">
        <f>+'[14]7M'!$Y$63/10^6</f>
        <v>59.554710289999996</v>
      </c>
      <c r="BV171" s="21">
        <f>+'[14]8M'!$Y$63/10^6</f>
        <v>69.646719279999999</v>
      </c>
      <c r="BW171" s="21">
        <f>+'[14]9M'!$Y$63/10^6</f>
        <v>79.894876569999994</v>
      </c>
      <c r="BX171" s="21">
        <f>+'[14]10M'!$Y$63/10^6</f>
        <v>89.153088109999985</v>
      </c>
      <c r="BY171" s="21">
        <f>+'[14]11M'!$Y$63/10^6</f>
        <v>98.83532305</v>
      </c>
      <c r="BZ171" s="21">
        <f>+'[14]12M'!$Y$63/10^6</f>
        <v>107.57199482999999</v>
      </c>
    </row>
    <row r="172" spans="1:78" customFormat="1" x14ac:dyDescent="0.2">
      <c r="A172" s="10">
        <v>1023</v>
      </c>
      <c r="B172" s="10" t="s">
        <v>32</v>
      </c>
      <c r="C172" s="28">
        <v>1.64428459</v>
      </c>
      <c r="D172" s="28">
        <v>1.73446919</v>
      </c>
      <c r="E172" s="28">
        <v>1.70464193</v>
      </c>
      <c r="F172" s="28">
        <v>1.8466010699999997</v>
      </c>
      <c r="G172" s="28">
        <v>1.7264827300000003</v>
      </c>
      <c r="H172" s="28">
        <v>1.6190414199999998</v>
      </c>
      <c r="I172" s="28">
        <v>1.9581055600000001</v>
      </c>
      <c r="J172" s="28">
        <v>2.0658836699999998</v>
      </c>
      <c r="K172" s="28">
        <v>2.05442093</v>
      </c>
      <c r="L172" s="28">
        <v>1.8975746800000002</v>
      </c>
      <c r="M172" s="28">
        <v>1.8243304299999998</v>
      </c>
      <c r="N172" s="28">
        <v>1.78479667</v>
      </c>
      <c r="O172" s="22">
        <f t="shared" si="17"/>
        <v>21.86063287</v>
      </c>
      <c r="P172" s="317"/>
      <c r="Q172" s="10">
        <v>1023</v>
      </c>
      <c r="R172" s="10" t="s">
        <v>32</v>
      </c>
      <c r="S172" s="28">
        <f>+'[15]31'!$E$64/10^6</f>
        <v>1.4161789899999999</v>
      </c>
      <c r="T172" s="28">
        <f>+'[15]31'!$F$64/10^6</f>
        <v>1.50599197</v>
      </c>
      <c r="U172" s="28">
        <f>+'[15]31'!$G$64/10^6</f>
        <v>1.47606997</v>
      </c>
      <c r="V172" s="28">
        <f>+'[15]31'!$I$64/10^6</f>
        <v>1.61096426</v>
      </c>
      <c r="W172" s="28">
        <f>+'[15]31'!$J$64/10^6</f>
        <v>1.4988069100000001</v>
      </c>
      <c r="X172" s="28">
        <f>+'[15]31'!$K$64/10^6</f>
        <v>1.3870917600000001</v>
      </c>
      <c r="Y172" s="28">
        <f>+'[15]31'!$M$64/10^6</f>
        <v>1.73470229</v>
      </c>
      <c r="Z172" s="28">
        <f>+'[15]31'!$N$64/10^6</f>
        <v>1.8304449700000001</v>
      </c>
      <c r="AA172" s="28">
        <f>+'[15]31'!$O$64/10^6</f>
        <v>1.8195840899999998</v>
      </c>
      <c r="AB172" s="28">
        <f>+'[15]31'!$Q$64/10^6</f>
        <v>1.6622241400000002</v>
      </c>
      <c r="AC172" s="28">
        <f>+'[15]31'!$R$64/10^6</f>
        <v>1.5849582199999999</v>
      </c>
      <c r="AD172" s="28">
        <f>+'[15]31'!$S$64/10^6</f>
        <v>1.54617644</v>
      </c>
      <c r="AE172" s="22">
        <f t="shared" si="14"/>
        <v>19.073194010000002</v>
      </c>
      <c r="AG172" s="10">
        <v>1023</v>
      </c>
      <c r="AH172" s="10" t="s">
        <v>32</v>
      </c>
      <c r="AI172" s="28">
        <f>+'[15]31'!$E$76/10^6</f>
        <v>0.19814000000000001</v>
      </c>
      <c r="AJ172" s="28">
        <f>+'[15]31'!$F$76/10^6</f>
        <v>0.19954</v>
      </c>
      <c r="AK172" s="28">
        <f>+'[15]31'!$G$76/10^6</f>
        <v>0.19914000000000001</v>
      </c>
      <c r="AL172" s="28">
        <f>+'[15]31'!$I$76/10^6</f>
        <v>0.20581439000000001</v>
      </c>
      <c r="AM172" s="28">
        <f>+'[15]31'!$J$76/10^6</f>
        <v>0.19930999999999999</v>
      </c>
      <c r="AN172" s="28">
        <f>+'[15]31'!$K$76/10^6</f>
        <v>0.19999</v>
      </c>
      <c r="AO172" s="28">
        <f>+'[15]31'!$M$76/10^6</f>
        <v>0.19846</v>
      </c>
      <c r="AP172" s="28">
        <f>+'[15]31'!$N$76/10^6</f>
        <v>0.20246</v>
      </c>
      <c r="AQ172" s="28">
        <f>+'[15]31'!$O$76/10^6</f>
        <v>0.20177</v>
      </c>
      <c r="AR172" s="28">
        <f>+'[15]31'!$Q$76/10^6</f>
        <v>0.20143</v>
      </c>
      <c r="AS172" s="28">
        <f>+'[15]31'!$R$76/10^6</f>
        <v>0.20513000000000001</v>
      </c>
      <c r="AT172" s="28">
        <f>+'[15]31'!$S$76/10^6</f>
        <v>0.2031</v>
      </c>
      <c r="AU172" s="22">
        <f t="shared" si="15"/>
        <v>2.4142843900000002</v>
      </c>
      <c r="AW172" s="10">
        <v>1023</v>
      </c>
      <c r="AX172" s="10" t="s">
        <v>32</v>
      </c>
      <c r="AY172" s="21">
        <f>+'[15]31'!$E$85/10^6</f>
        <v>2.9965599999999998E-2</v>
      </c>
      <c r="AZ172" s="21">
        <f>+'[15]31'!$F$85/10^6</f>
        <v>2.893722E-2</v>
      </c>
      <c r="BA172" s="21">
        <f>+'[15]31'!$G$85/10^6</f>
        <v>2.9431960000000004E-2</v>
      </c>
      <c r="BB172" s="21">
        <f>+'[15]31'!$I$85/10^6</f>
        <v>2.9822420000000002E-2</v>
      </c>
      <c r="BC172" s="21">
        <f>+'[15]31'!$J$85/10^6</f>
        <v>2.836582E-2</v>
      </c>
      <c r="BD172" s="21">
        <f>+'[15]31'!$K$85/10^6</f>
        <v>3.1959660000000001E-2</v>
      </c>
      <c r="BE172" s="21">
        <f>+'[15]31'!$M$85/10^6</f>
        <v>2.4943270000000003E-2</v>
      </c>
      <c r="BF172" s="21">
        <f>+'[15]31'!$N$85/10^6</f>
        <v>3.29787E-2</v>
      </c>
      <c r="BG172" s="21">
        <f>+'[15]31'!$O$85/10^6</f>
        <v>3.3066839999999993E-2</v>
      </c>
      <c r="BH172" s="21">
        <f>+'[15]31'!$Q$85/10^6</f>
        <v>3.3920539999999999E-2</v>
      </c>
      <c r="BI172" s="21">
        <f>+'[15]31'!$R$85/10^6</f>
        <v>3.4242210000000002E-2</v>
      </c>
      <c r="BJ172" s="21">
        <f>+'[15]31'!$S$85/10^6</f>
        <v>3.5520230000000014E-2</v>
      </c>
      <c r="BK172" s="22">
        <f t="shared" si="16"/>
        <v>0.37315447000000002</v>
      </c>
      <c r="BM172" s="10">
        <v>1023</v>
      </c>
      <c r="BN172" s="10" t="s">
        <v>32</v>
      </c>
      <c r="BO172" s="21">
        <f t="shared" si="18"/>
        <v>1.64428459</v>
      </c>
      <c r="BP172" s="21">
        <f>+'[14]2M'!$Z$63/10^6</f>
        <v>3.3787537799999994</v>
      </c>
      <c r="BQ172" s="21">
        <f>+'[14]3M'!$Z$63/10^6</f>
        <v>5.0833957099999987</v>
      </c>
      <c r="BR172" s="21">
        <f>+'[14]4M'!$Z$63/10^6</f>
        <v>6.9299967799999997</v>
      </c>
      <c r="BS172" s="21">
        <f>+'[14]5M'!$Z$63/10^6</f>
        <v>8.6564795100000005</v>
      </c>
      <c r="BT172" s="21">
        <f>+'[14]6M'!$Z$63/10^6</f>
        <v>10.275520930000001</v>
      </c>
      <c r="BU172" s="21">
        <f>+'[14]7M'!$Z$63/10^6</f>
        <v>12.233626490000001</v>
      </c>
      <c r="BV172" s="21">
        <f>+'[14]8M'!$Z$63/10^6</f>
        <v>14.299510160000002</v>
      </c>
      <c r="BW172" s="21">
        <f>+'[14]9M'!$Z$63/10^6</f>
        <v>16.353931090000003</v>
      </c>
      <c r="BX172" s="21">
        <f>+'[14]10M'!$Z$63/10^6</f>
        <v>18.251505769999998</v>
      </c>
      <c r="BY172" s="21">
        <f>+'[14]11M'!$Z$63/10^6</f>
        <v>20.075836199999998</v>
      </c>
      <c r="BZ172" s="21">
        <f>+'[14]12M'!$Z$63/10^6</f>
        <v>21.86063287</v>
      </c>
    </row>
    <row r="173" spans="1:78" customFormat="1" x14ac:dyDescent="0.2">
      <c r="A173" s="10">
        <v>1024</v>
      </c>
      <c r="B173" s="10" t="s">
        <v>33</v>
      </c>
      <c r="C173" s="28">
        <v>13.904956629999997</v>
      </c>
      <c r="D173" s="28">
        <v>14.32459036</v>
      </c>
      <c r="E173" s="28">
        <v>14.723115780000001</v>
      </c>
      <c r="F173" s="28">
        <v>14.927370069999998</v>
      </c>
      <c r="G173" s="28">
        <v>14.957844169999998</v>
      </c>
      <c r="H173" s="28">
        <v>14.30131785</v>
      </c>
      <c r="I173" s="28">
        <v>15.851874219999999</v>
      </c>
      <c r="J173" s="28">
        <v>16.214706809999999</v>
      </c>
      <c r="K173" s="28">
        <v>15.15562851</v>
      </c>
      <c r="L173" s="28">
        <v>15.270956740000001</v>
      </c>
      <c r="M173" s="28">
        <v>15.580247860000002</v>
      </c>
      <c r="N173" s="28">
        <v>15.367929089999999</v>
      </c>
      <c r="O173" s="22">
        <f t="shared" si="17"/>
        <v>180.58053809</v>
      </c>
      <c r="P173" s="317"/>
      <c r="Q173" s="10">
        <v>1024</v>
      </c>
      <c r="R173" s="10" t="s">
        <v>33</v>
      </c>
      <c r="S173" s="28">
        <f>+'[15]32'!$E$64/10^6</f>
        <v>12.115003659999998</v>
      </c>
      <c r="T173" s="28">
        <f>+'[15]32'!$F$64/10^6</f>
        <v>12.70463307</v>
      </c>
      <c r="U173" s="28">
        <f>+'[15]32'!$G$64/10^6</f>
        <v>13.070628620000001</v>
      </c>
      <c r="V173" s="28">
        <f>+'[15]32'!$I$64/10^6</f>
        <v>13.262319629999999</v>
      </c>
      <c r="W173" s="28">
        <f>+'[15]32'!$J$64/10^6</f>
        <v>13.236676029999998</v>
      </c>
      <c r="X173" s="28">
        <f>+'[15]32'!$K$64/10^6</f>
        <v>12.513996820000001</v>
      </c>
      <c r="Y173" s="28">
        <f>+'[15]32'!$M$64/10^6</f>
        <v>14.158209119999999</v>
      </c>
      <c r="Z173" s="28">
        <f>+'[15]32'!$N$64/10^6</f>
        <v>14.45842333</v>
      </c>
      <c r="AA173" s="28">
        <f>+'[15]32'!$O$64/10^6</f>
        <v>13.398113629999999</v>
      </c>
      <c r="AB173" s="28">
        <f>+'[15]32'!$Q$64/10^6</f>
        <v>13.44555473</v>
      </c>
      <c r="AC173" s="28">
        <f>+'[15]32'!$R$64/10^6</f>
        <v>13.774159060000001</v>
      </c>
      <c r="AD173" s="28">
        <f>+'[15]32'!$S$64/10^6</f>
        <v>13.394094259999997</v>
      </c>
      <c r="AE173" s="22">
        <f t="shared" si="14"/>
        <v>159.53181196</v>
      </c>
      <c r="AG173" s="10">
        <v>1024</v>
      </c>
      <c r="AH173" s="10" t="s">
        <v>33</v>
      </c>
      <c r="AI173" s="28">
        <f>+'[15]32'!$E$76/10^6</f>
        <v>1.2141494399999999</v>
      </c>
      <c r="AJ173" s="28">
        <f>+'[15]32'!$F$76/10^6</f>
        <v>1.0560286000000001</v>
      </c>
      <c r="AK173" s="28">
        <f>+'[15]32'!$G$76/10^6</f>
        <v>1.0635689799999999</v>
      </c>
      <c r="AL173" s="28">
        <f>+'[15]32'!$I$76/10^6</f>
        <v>1.0760099999999999</v>
      </c>
      <c r="AM173" s="28">
        <f>+'[15]32'!$J$76/10^6</f>
        <v>1.1643727099999999</v>
      </c>
      <c r="AN173" s="28">
        <f>+'[15]32'!$K$76/10^6</f>
        <v>1.0932214099999999</v>
      </c>
      <c r="AO173" s="28">
        <f>+'[15]32'!$M$76/10^6</f>
        <v>1.0683</v>
      </c>
      <c r="AP173" s="28">
        <f>+'[15]32'!$N$76/10^6</f>
        <v>1.1073255099999999</v>
      </c>
      <c r="AQ173" s="28">
        <f>+'[15]32'!$O$76/10^6</f>
        <v>1.1172558000000001</v>
      </c>
      <c r="AR173" s="28">
        <f>+'[15]32'!$Q$76/10^6</f>
        <v>1.1660214</v>
      </c>
      <c r="AS173" s="28">
        <f>+'[15]32'!$R$76/10^6</f>
        <v>1.13772775</v>
      </c>
      <c r="AT173" s="28">
        <f>+'[15]32'!$S$76/10^6</f>
        <v>1.2357461699999999</v>
      </c>
      <c r="AU173" s="22">
        <f t="shared" si="15"/>
        <v>13.49972777</v>
      </c>
      <c r="AW173" s="10">
        <v>1024</v>
      </c>
      <c r="AX173" s="10" t="s">
        <v>33</v>
      </c>
      <c r="AY173" s="21">
        <f>+'[15]32'!$E$85/10^6</f>
        <v>0.57580353000000006</v>
      </c>
      <c r="AZ173" s="21">
        <f>+'[15]32'!$F$85/10^6</f>
        <v>0.5639286899999999</v>
      </c>
      <c r="BA173" s="21">
        <f>+'[15]32'!$G$85/10^6</f>
        <v>0.58891817999999996</v>
      </c>
      <c r="BB173" s="21">
        <f>+'[15]32'!$I$85/10^6</f>
        <v>0.58904044</v>
      </c>
      <c r="BC173" s="21">
        <f>+'[15]32'!$J$85/10^6</f>
        <v>0.55679542999999998</v>
      </c>
      <c r="BD173" s="21">
        <f>+'[15]32'!$K$85/10^6</f>
        <v>0.69409962000000003</v>
      </c>
      <c r="BE173" s="21">
        <f>+'[15]32'!$M$85/10^6</f>
        <v>0.6253650999999999</v>
      </c>
      <c r="BF173" s="21">
        <f>+'[15]32'!$N$85/10^6</f>
        <v>0.64895797</v>
      </c>
      <c r="BG173" s="21">
        <f>+'[15]32'!$O$85/10^6</f>
        <v>0.64025908000000009</v>
      </c>
      <c r="BH173" s="21">
        <f>+'[15]32'!$Q$85/10^6</f>
        <v>0.65938061000000003</v>
      </c>
      <c r="BI173" s="21">
        <f>+'[15]32'!$R$85/10^6</f>
        <v>0.66836105000000001</v>
      </c>
      <c r="BJ173" s="21">
        <f>+'[15]32'!$S$85/10^6</f>
        <v>0.73808865999999995</v>
      </c>
      <c r="BK173" s="22">
        <f t="shared" si="16"/>
        <v>7.5489983599999997</v>
      </c>
      <c r="BM173" s="10">
        <v>1024</v>
      </c>
      <c r="BN173" s="10" t="s">
        <v>33</v>
      </c>
      <c r="BO173" s="21">
        <f t="shared" si="18"/>
        <v>13.904956629999997</v>
      </c>
      <c r="BP173" s="21">
        <f>+'[14]2M'!$AA$63/10^6</f>
        <v>28.229546989999999</v>
      </c>
      <c r="BQ173" s="21">
        <f>+'[14]3M'!$AA$63/10^6</f>
        <v>42.952662770000003</v>
      </c>
      <c r="BR173" s="21">
        <f>+'[14]4M'!$AA$63/10^6</f>
        <v>57.880032840000005</v>
      </c>
      <c r="BS173" s="21">
        <f>+'[14]5M'!$AA$63/10^6</f>
        <v>72.837877009999985</v>
      </c>
      <c r="BT173" s="21">
        <f>+'[14]6M'!$AA$63/10^6</f>
        <v>87.139194859999989</v>
      </c>
      <c r="BU173" s="21">
        <f>+'[14]7M'!$AA$63/10^6</f>
        <v>102.99106907999999</v>
      </c>
      <c r="BV173" s="21">
        <f>+'[14]8M'!$AA$63/10^6</f>
        <v>119.20577588999998</v>
      </c>
      <c r="BW173" s="21">
        <f>+'[14]9M'!$AA$63/10^6</f>
        <v>134.3614044</v>
      </c>
      <c r="BX173" s="21">
        <f>+'[14]10M'!$AA$63/10^6</f>
        <v>149.63236114000003</v>
      </c>
      <c r="BY173" s="21">
        <f>+'[14]11M'!$AA$63/10^6</f>
        <v>165.21260899999996</v>
      </c>
      <c r="BZ173" s="21">
        <f>+'[14]12M'!$AA$63/10^6</f>
        <v>180.58053809000003</v>
      </c>
    </row>
    <row r="174" spans="1:78" customFormat="1" x14ac:dyDescent="0.2">
      <c r="A174" s="10">
        <v>1025</v>
      </c>
      <c r="B174" s="10" t="s">
        <v>34</v>
      </c>
      <c r="C174" s="28">
        <v>1.99400233</v>
      </c>
      <c r="D174" s="28">
        <v>2.0274884599999998</v>
      </c>
      <c r="E174" s="28">
        <v>2.0048310000000003</v>
      </c>
      <c r="F174" s="28">
        <v>2.0414097299999998</v>
      </c>
      <c r="G174" s="28">
        <v>2.0219361</v>
      </c>
      <c r="H174" s="28">
        <v>2.0245523899999998</v>
      </c>
      <c r="I174" s="28">
        <v>2.44094605</v>
      </c>
      <c r="J174" s="28">
        <v>2.6853064299999998</v>
      </c>
      <c r="K174" s="28">
        <v>2.50591681</v>
      </c>
      <c r="L174" s="28">
        <v>2.3084330100000003</v>
      </c>
      <c r="M174" s="28">
        <v>2.3443300699999998</v>
      </c>
      <c r="N174" s="28">
        <v>2.2441433000000002</v>
      </c>
      <c r="O174" s="22">
        <f t="shared" si="17"/>
        <v>26.643295679999998</v>
      </c>
      <c r="P174" s="317"/>
      <c r="Q174" s="10">
        <v>1025</v>
      </c>
      <c r="R174" s="10" t="s">
        <v>34</v>
      </c>
      <c r="S174" s="28">
        <f>+'[15]33'!$E$64/10^6</f>
        <v>1.6705502800000001</v>
      </c>
      <c r="T174" s="28">
        <f>+'[15]33'!$F$64/10^6</f>
        <v>1.7024979899999999</v>
      </c>
      <c r="U174" s="28">
        <f>+'[15]33'!$G$64/10^6</f>
        <v>1.6695919500000003</v>
      </c>
      <c r="V174" s="28">
        <f>+'[15]33'!$I$64/10^6</f>
        <v>1.7059007699999997</v>
      </c>
      <c r="W174" s="28">
        <f>+'[15]33'!$J$64/10^6</f>
        <v>1.6867868599999998</v>
      </c>
      <c r="X174" s="28">
        <f>+'[15]33'!$K$64/10^6</f>
        <v>1.6801131599999999</v>
      </c>
      <c r="Y174" s="28">
        <f>+'[15]33'!$M$64/10^6</f>
        <v>2.09478973</v>
      </c>
      <c r="Z174" s="28">
        <f>+'[15]33'!$N$64/10^6</f>
        <v>2.3348972799999999</v>
      </c>
      <c r="AA174" s="28">
        <f>+'[15]33'!$O$64/10^6</f>
        <v>2.1491809700000002</v>
      </c>
      <c r="AB174" s="28">
        <f>+'[15]33'!$Q$64/10^6</f>
        <v>1.9439658500000001</v>
      </c>
      <c r="AC174" s="28">
        <f>+'[15]33'!$R$64/10^6</f>
        <v>1.9764322299999999</v>
      </c>
      <c r="AD174" s="28">
        <f>+'[15]33'!$S$64/10^6</f>
        <v>1.8753828100000001</v>
      </c>
      <c r="AE174" s="22">
        <f t="shared" si="14"/>
        <v>22.490089880000003</v>
      </c>
      <c r="AG174" s="10">
        <v>1025</v>
      </c>
      <c r="AH174" s="10" t="s">
        <v>34</v>
      </c>
      <c r="AI174" s="28">
        <f>+'[15]33'!$E$76/10^6</f>
        <v>0.25445000000000001</v>
      </c>
      <c r="AJ174" s="28">
        <f>+'[15]33'!$F$76/10^6</f>
        <v>0.2535</v>
      </c>
      <c r="AK174" s="28">
        <f>+'[15]33'!$G$76/10^6</f>
        <v>0.25799</v>
      </c>
      <c r="AL174" s="28">
        <f>+'[15]33'!$I$76/10^6</f>
        <v>0.25649</v>
      </c>
      <c r="AM174" s="28">
        <f>+'[15]33'!$J$76/10^6</f>
        <v>0.26099</v>
      </c>
      <c r="AN174" s="28">
        <f>+'[15]33'!$K$76/10^6</f>
        <v>0.26232</v>
      </c>
      <c r="AO174" s="28">
        <f>+'[15]33'!$M$76/10^6</f>
        <v>0.26373000000000002</v>
      </c>
      <c r="AP174" s="28">
        <f>+'[15]33'!$N$76/10^6</f>
        <v>0.26427</v>
      </c>
      <c r="AQ174" s="28">
        <f>+'[15]33'!$O$76/10^6</f>
        <v>0.26723000000000002</v>
      </c>
      <c r="AR174" s="28">
        <f>+'[15]33'!$Q$76/10^6</f>
        <v>0.27091999999999999</v>
      </c>
      <c r="AS174" s="28">
        <f>+'[15]33'!$R$76/10^6</f>
        <v>0.27242</v>
      </c>
      <c r="AT174" s="28">
        <f>+'[15]33'!$S$76/10^6</f>
        <v>0.27396999999999999</v>
      </c>
      <c r="AU174" s="22">
        <f t="shared" si="15"/>
        <v>3.1582799999999995</v>
      </c>
      <c r="AW174" s="10">
        <v>1025</v>
      </c>
      <c r="AX174" s="10" t="s">
        <v>34</v>
      </c>
      <c r="AY174" s="21">
        <f>+'[15]33'!$E$85/10^6</f>
        <v>6.9002050000000009E-2</v>
      </c>
      <c r="AZ174" s="21">
        <f>+'[15]33'!$F$85/10^6</f>
        <v>7.149047E-2</v>
      </c>
      <c r="BA174" s="21">
        <f>+'[15]33'!$G$85/10^6</f>
        <v>7.724905E-2</v>
      </c>
      <c r="BB174" s="21">
        <f>+'[15]33'!$I$85/10^6</f>
        <v>7.9018959999999985E-2</v>
      </c>
      <c r="BC174" s="21">
        <f>+'[15]33'!$J$85/10^6</f>
        <v>7.4159240000000001E-2</v>
      </c>
      <c r="BD174" s="21">
        <f>+'[15]33'!$K$85/10^6</f>
        <v>8.2119230000000001E-2</v>
      </c>
      <c r="BE174" s="21">
        <f>+'[15]33'!$M$85/10^6</f>
        <v>8.2426319999999983E-2</v>
      </c>
      <c r="BF174" s="21">
        <f>+'[15]33'!$N$85/10^6</f>
        <v>8.6139149999999998E-2</v>
      </c>
      <c r="BG174" s="21">
        <f>+'[15]33'!$O$85/10^6</f>
        <v>8.9505840000000003E-2</v>
      </c>
      <c r="BH174" s="21">
        <f>+'[15]33'!$Q$85/10^6</f>
        <v>9.3547160000000004E-2</v>
      </c>
      <c r="BI174" s="21">
        <f>+'[15]33'!$R$85/10^6</f>
        <v>9.5477839999999994E-2</v>
      </c>
      <c r="BJ174" s="21">
        <f>+'[15]33'!$S$85/10^6</f>
        <v>9.4790490000000019E-2</v>
      </c>
      <c r="BK174" s="22">
        <f t="shared" si="16"/>
        <v>0.99492579999999986</v>
      </c>
      <c r="BM174" s="10">
        <v>1025</v>
      </c>
      <c r="BN174" s="10" t="s">
        <v>34</v>
      </c>
      <c r="BO174" s="21">
        <f t="shared" si="18"/>
        <v>1.99400233</v>
      </c>
      <c r="BP174" s="21">
        <f>+'[14]2M'!$AB$63/10^6</f>
        <v>4.0214907899999996</v>
      </c>
      <c r="BQ174" s="21">
        <f>+'[14]3M'!$AB$63/10^6</f>
        <v>6.0263217900000008</v>
      </c>
      <c r="BR174" s="21">
        <f>+'[14]4M'!$AB$63/10^6</f>
        <v>8.0677315199999988</v>
      </c>
      <c r="BS174" s="21">
        <f>+'[14]5M'!$AB$63/10^6</f>
        <v>10.08966762</v>
      </c>
      <c r="BT174" s="21">
        <f>+'[14]6M'!$AB$63/10^6</f>
        <v>12.114220009999999</v>
      </c>
      <c r="BU174" s="21">
        <f>+'[14]7M'!$AB$63/10^6</f>
        <v>14.555166059999999</v>
      </c>
      <c r="BV174" s="21">
        <f>+'[14]8M'!$AB$63/10^6</f>
        <v>17.240472489999998</v>
      </c>
      <c r="BW174" s="21">
        <f>+'[14]9M'!$AB$63/10^6</f>
        <v>19.746389300000001</v>
      </c>
      <c r="BX174" s="21">
        <f>+'[14]10M'!$AB$63/10^6</f>
        <v>22.054822310000006</v>
      </c>
      <c r="BY174" s="21">
        <f>+'[14]11M'!$AB$63/10^6</f>
        <v>24.399152380000007</v>
      </c>
      <c r="BZ174" s="21">
        <f>+'[14]12M'!$AB$63/10^6</f>
        <v>26.643295680000005</v>
      </c>
    </row>
    <row r="175" spans="1:78" customFormat="1" x14ac:dyDescent="0.2">
      <c r="A175" s="10">
        <v>1026</v>
      </c>
      <c r="B175" s="10" t="s">
        <v>35</v>
      </c>
      <c r="C175" s="28">
        <v>0.86479405999999992</v>
      </c>
      <c r="D175" s="28">
        <v>0.87736752000000007</v>
      </c>
      <c r="E175" s="28">
        <v>0.91225079000000009</v>
      </c>
      <c r="F175" s="28">
        <v>0.91996032999999999</v>
      </c>
      <c r="G175" s="28">
        <v>0.89921848999999998</v>
      </c>
      <c r="H175" s="28">
        <v>0.85346568999999994</v>
      </c>
      <c r="I175" s="28">
        <v>0.96094254999999995</v>
      </c>
      <c r="J175" s="28">
        <v>1.02279915</v>
      </c>
      <c r="K175" s="28">
        <v>1.0504669099999999</v>
      </c>
      <c r="L175" s="28">
        <v>0.95470966000000002</v>
      </c>
      <c r="M175" s="28">
        <v>0.92318034999999998</v>
      </c>
      <c r="N175" s="28">
        <v>0.92606116000000005</v>
      </c>
      <c r="O175" s="22">
        <f t="shared" si="17"/>
        <v>11.165216660000002</v>
      </c>
      <c r="P175" s="317"/>
      <c r="Q175" s="10">
        <v>1026</v>
      </c>
      <c r="R175" s="10" t="s">
        <v>35</v>
      </c>
      <c r="S175" s="28">
        <f>+'[15]34'!$E$64/10^6</f>
        <v>0.76895261000000004</v>
      </c>
      <c r="T175" s="28">
        <f>+'[15]34'!$F$64/10^6</f>
        <v>0.78030605000000008</v>
      </c>
      <c r="U175" s="28">
        <f>+'[15]34'!$G$64/10^6</f>
        <v>0.81615290000000007</v>
      </c>
      <c r="V175" s="28">
        <f>+'[15]34'!$I$64/10^6</f>
        <v>0.82331997999999995</v>
      </c>
      <c r="W175" s="28">
        <f>+'[15]34'!$J$64/10^6</f>
        <v>0.80200539999999998</v>
      </c>
      <c r="X175" s="28">
        <f>+'[15]34'!$K$64/10^6</f>
        <v>0.75505762999999992</v>
      </c>
      <c r="Y175" s="28">
        <f>+'[15]34'!$M$64/10^6</f>
        <v>0.86925257999999994</v>
      </c>
      <c r="Z175" s="28">
        <f>+'[15]34'!$N$64/10^6</f>
        <v>0.92397125999999996</v>
      </c>
      <c r="AA175" s="28">
        <f>+'[15]34'!$O$64/10^6</f>
        <v>0.95021739999999999</v>
      </c>
      <c r="AB175" s="28">
        <f>+'[15]34'!$Q$64/10^6</f>
        <v>0.85393385999999993</v>
      </c>
      <c r="AC175" s="28">
        <f>+'[15]34'!$R$64/10^6</f>
        <v>0.8222283199999999</v>
      </c>
      <c r="AD175" s="28">
        <f>+'[15]34'!$S$64/10^6</f>
        <v>0.82508935000000005</v>
      </c>
      <c r="AE175" s="22">
        <f t="shared" si="14"/>
        <v>9.9904873400000014</v>
      </c>
      <c r="AG175" s="10">
        <v>1026</v>
      </c>
      <c r="AH175" s="10" t="s">
        <v>35</v>
      </c>
      <c r="AI175" s="28">
        <f>+'[15]34'!$E$76/10^6</f>
        <v>7.553E-2</v>
      </c>
      <c r="AJ175" s="28">
        <f>+'[15]34'!$F$76/10^6</f>
        <v>7.51E-2</v>
      </c>
      <c r="AK175" s="28">
        <f>+'[15]34'!$G$76/10^6</f>
        <v>7.5289999999999996E-2</v>
      </c>
      <c r="AL175" s="28">
        <f>+'[15]34'!$I$76/10^6</f>
        <v>7.578E-2</v>
      </c>
      <c r="AM175" s="28">
        <f>+'[15]34'!$J$76/10^6</f>
        <v>7.6410000000000006E-2</v>
      </c>
      <c r="AN175" s="28">
        <f>+'[15]34'!$K$76/10^6</f>
        <v>7.6189999999999994E-2</v>
      </c>
      <c r="AO175" s="28">
        <f>+'[15]34'!$M$76/10^6</f>
        <v>7.6829999999999996E-2</v>
      </c>
      <c r="AP175" s="28">
        <f>+'[15]34'!$N$76/10^6</f>
        <v>7.7090000000000006E-2</v>
      </c>
      <c r="AQ175" s="28">
        <f>+'[15]34'!$O$76/10^6</f>
        <v>7.7640000000000001E-2</v>
      </c>
      <c r="AR175" s="28">
        <f>+'[15]34'!$Q$76/10^6</f>
        <v>7.8140000000000001E-2</v>
      </c>
      <c r="AS175" s="28">
        <f>+'[15]34'!$R$76/10^6</f>
        <v>7.7979999999999994E-2</v>
      </c>
      <c r="AT175" s="28">
        <f>+'[15]34'!$S$76/10^6</f>
        <v>7.8229999999999994E-2</v>
      </c>
      <c r="AU175" s="22">
        <f t="shared" si="15"/>
        <v>0.92020999999999997</v>
      </c>
      <c r="AW175" s="10">
        <v>1026</v>
      </c>
      <c r="AX175" s="10" t="s">
        <v>35</v>
      </c>
      <c r="AY175" s="21">
        <f>+'[15]34'!$E$85/10^6</f>
        <v>2.0311450000000002E-2</v>
      </c>
      <c r="AZ175" s="21">
        <f>+'[15]34'!$F$85/10^6</f>
        <v>2.196147E-2</v>
      </c>
      <c r="BA175" s="21">
        <f>+'[15]34'!$G$85/10^6</f>
        <v>2.0807889999999999E-2</v>
      </c>
      <c r="BB175" s="21">
        <f>+'[15]34'!$I$85/10^6</f>
        <v>2.086035E-2</v>
      </c>
      <c r="BC175" s="21">
        <f>+'[15]34'!$J$85/10^6</f>
        <v>2.0803089999999996E-2</v>
      </c>
      <c r="BD175" s="21">
        <f>+'[15]34'!$K$85/10^6</f>
        <v>2.2218059999999998E-2</v>
      </c>
      <c r="BE175" s="21">
        <f>+'[15]34'!$M$85/10^6</f>
        <v>1.4859969999999998E-2</v>
      </c>
      <c r="BF175" s="21">
        <f>+'[15]34'!$N$85/10^6</f>
        <v>2.1737889999999999E-2</v>
      </c>
      <c r="BG175" s="21">
        <f>+'[15]34'!$O$85/10^6</f>
        <v>2.2609510000000003E-2</v>
      </c>
      <c r="BH175" s="21">
        <f>+'[15]34'!$Q$85/10^6</f>
        <v>2.2635799999999998E-2</v>
      </c>
      <c r="BI175" s="21">
        <f>+'[15]34'!$R$85/10^6</f>
        <v>2.2972029999999997E-2</v>
      </c>
      <c r="BJ175" s="21">
        <f>+'[15]34'!$S$85/10^6</f>
        <v>2.2741809999999991E-2</v>
      </c>
      <c r="BK175" s="22">
        <f t="shared" si="16"/>
        <v>0.25451931999999999</v>
      </c>
      <c r="BM175" s="10">
        <v>1026</v>
      </c>
      <c r="BN175" s="10" t="s">
        <v>35</v>
      </c>
      <c r="BO175" s="21">
        <f t="shared" si="18"/>
        <v>0.86479405999999992</v>
      </c>
      <c r="BP175" s="21">
        <f>+'[14]2M'!$AC$63/10^6</f>
        <v>1.7421615799999999</v>
      </c>
      <c r="BQ175" s="21">
        <f>+'[14]3M'!$AC$63/10^6</f>
        <v>2.6544123700000002</v>
      </c>
      <c r="BR175" s="21">
        <f>+'[14]4M'!$AC$63/10^6</f>
        <v>3.5743727000000001</v>
      </c>
      <c r="BS175" s="21">
        <f>+'[14]5M'!$AC$63/10^6</f>
        <v>4.4735911900000005</v>
      </c>
      <c r="BT175" s="21">
        <f>+'[14]6M'!$AC$63/10^6</f>
        <v>5.3270568799999989</v>
      </c>
      <c r="BU175" s="21">
        <f>+'[14]7M'!$AC$63/10^6</f>
        <v>6.2879994300000011</v>
      </c>
      <c r="BV175" s="21">
        <f>+'[14]8M'!$AC$63/10^6</f>
        <v>7.3107985799999993</v>
      </c>
      <c r="BW175" s="21">
        <f>+'[14]9M'!$AC$63/10^6</f>
        <v>8.3612654899999992</v>
      </c>
      <c r="BX175" s="21">
        <f>+'[14]10M'!$AC$63/10^6</f>
        <v>9.3159751499999981</v>
      </c>
      <c r="BY175" s="21">
        <f>+'[14]11M'!$AC$63/10^6</f>
        <v>10.239155500000003</v>
      </c>
      <c r="BZ175" s="21">
        <f>+'[14]12M'!$AC$63/10^6</f>
        <v>11.165216660000002</v>
      </c>
    </row>
    <row r="176" spans="1:78" customFormat="1" x14ac:dyDescent="0.2">
      <c r="A176" s="10">
        <v>1027</v>
      </c>
      <c r="B176" s="10" t="s">
        <v>36</v>
      </c>
      <c r="C176" s="28">
        <v>1.1145278699999999</v>
      </c>
      <c r="D176" s="28">
        <v>1.30715888</v>
      </c>
      <c r="E176" s="28">
        <v>1.1605598500000001</v>
      </c>
      <c r="F176" s="28">
        <v>1.2431068299999999</v>
      </c>
      <c r="G176" s="28">
        <v>1.2513526000000001</v>
      </c>
      <c r="H176" s="28">
        <v>1.1611354299999999</v>
      </c>
      <c r="I176" s="28">
        <v>1.48041201</v>
      </c>
      <c r="J176" s="28">
        <v>1.4951009100000001</v>
      </c>
      <c r="K176" s="28">
        <v>1.5064901100000001</v>
      </c>
      <c r="L176" s="28">
        <v>1.6345967699999999</v>
      </c>
      <c r="M176" s="28">
        <v>1.2126408100000001</v>
      </c>
      <c r="N176" s="28">
        <v>1.3275517400000001</v>
      </c>
      <c r="O176" s="22">
        <f t="shared" si="17"/>
        <v>15.89463381</v>
      </c>
      <c r="P176" s="317"/>
      <c r="Q176" s="10">
        <v>1027</v>
      </c>
      <c r="R176" s="10" t="s">
        <v>36</v>
      </c>
      <c r="S176" s="28">
        <f>+'[15]35'!$E$64/10^6</f>
        <v>0.97198367999999991</v>
      </c>
      <c r="T176" s="28">
        <f>+'[15]35'!$F$64/10^6</f>
        <v>1.1580868</v>
      </c>
      <c r="U176" s="28">
        <f>+'[15]35'!$G$64/10^6</f>
        <v>1.0188183100000001</v>
      </c>
      <c r="V176" s="28">
        <f>+'[15]35'!$I$64/10^6</f>
        <v>1.0991550999999999</v>
      </c>
      <c r="W176" s="28">
        <f>+'[15]35'!$J$64/10^6</f>
        <v>1.1108272800000001</v>
      </c>
      <c r="X176" s="28">
        <f>+'[15]35'!$K$64/10^6</f>
        <v>1.0163333800000001</v>
      </c>
      <c r="Y176" s="28">
        <f>+'[15]35'!$M$64/10^6</f>
        <v>1.33674834</v>
      </c>
      <c r="Z176" s="28">
        <f>+'[15]35'!$N$64/10^6</f>
        <v>1.3487012400000002</v>
      </c>
      <c r="AA176" s="28">
        <f>+'[15]35'!$O$64/10^6</f>
        <v>1.35964686</v>
      </c>
      <c r="AB176" s="28">
        <f>+'[15]35'!$Q$64/10^6</f>
        <v>1.4815391100000002</v>
      </c>
      <c r="AC176" s="28">
        <f>+'[15]35'!$R$64/10^6</f>
        <v>1.05887479</v>
      </c>
      <c r="AD176" s="28">
        <f>+'[15]35'!$S$64/10^6</f>
        <v>1.1707848999999999</v>
      </c>
      <c r="AE176" s="22">
        <f t="shared" si="14"/>
        <v>14.131499789999998</v>
      </c>
      <c r="AG176" s="10">
        <v>1027</v>
      </c>
      <c r="AH176" s="10" t="s">
        <v>36</v>
      </c>
      <c r="AI176" s="28">
        <f>+'[15]35'!$E$76/10^6</f>
        <v>0.12102</v>
      </c>
      <c r="AJ176" s="28">
        <f>+'[15]35'!$F$76/10^6</f>
        <v>0.12701000000000001</v>
      </c>
      <c r="AK176" s="28">
        <f>+'[15]35'!$G$76/10^6</f>
        <v>0.1193</v>
      </c>
      <c r="AL176" s="28">
        <f>+'[15]35'!$I$76/10^6</f>
        <v>0.12138</v>
      </c>
      <c r="AM176" s="28">
        <f>+'[15]35'!$J$76/10^6</f>
        <v>0.12008000000000001</v>
      </c>
      <c r="AN176" s="28">
        <f>+'[15]35'!$K$76/10^6</f>
        <v>0.12119000000000001</v>
      </c>
      <c r="AO176" s="28">
        <f>+'[15]35'!$M$76/10^6</f>
        <v>0.12032</v>
      </c>
      <c r="AP176" s="28">
        <f>+'[15]35'!$N$76/10^6</f>
        <v>0.1212</v>
      </c>
      <c r="AQ176" s="28">
        <f>+'[15]35'!$O$76/10^6</f>
        <v>0.12218</v>
      </c>
      <c r="AR176" s="28">
        <f>+'[15]35'!$Q$76/10^6</f>
        <v>0.12368</v>
      </c>
      <c r="AS176" s="28">
        <f>+'[15]35'!$R$76/10^6</f>
        <v>0.12393999999999999</v>
      </c>
      <c r="AT176" s="28">
        <f>+'[15]35'!$S$76/10^6</f>
        <v>0.12548999999999999</v>
      </c>
      <c r="AU176" s="22">
        <f t="shared" si="15"/>
        <v>1.46679</v>
      </c>
      <c r="AW176" s="10">
        <v>1027</v>
      </c>
      <c r="AX176" s="10" t="s">
        <v>36</v>
      </c>
      <c r="AY176" s="21">
        <f>+'[15]35'!$E$85/10^6</f>
        <v>2.1524189999999999E-2</v>
      </c>
      <c r="AZ176" s="21">
        <f>+'[15]35'!$F$85/10^6</f>
        <v>2.2062080000000001E-2</v>
      </c>
      <c r="BA176" s="21">
        <f>+'[15]35'!$G$85/10^6</f>
        <v>2.2441539999999999E-2</v>
      </c>
      <c r="BB176" s="21">
        <f>+'[15]35'!$I$85/10^6</f>
        <v>2.2571729999999998E-2</v>
      </c>
      <c r="BC176" s="21">
        <f>+'[15]35'!$J$85/10^6</f>
        <v>2.0445319999999999E-2</v>
      </c>
      <c r="BD176" s="21">
        <f>+'[15]35'!$K$85/10^6</f>
        <v>2.3612049999999999E-2</v>
      </c>
      <c r="BE176" s="21">
        <f>+'[15]35'!$M$85/10^6</f>
        <v>2.3343669999999997E-2</v>
      </c>
      <c r="BF176" s="21">
        <f>+'[15]35'!$N$85/10^6</f>
        <v>2.5199669999999997E-2</v>
      </c>
      <c r="BG176" s="21">
        <f>+'[15]35'!$O$85/10^6</f>
        <v>2.4663250000000001E-2</v>
      </c>
      <c r="BH176" s="21">
        <f>+'[15]35'!$Q$85/10^6</f>
        <v>2.937766E-2</v>
      </c>
      <c r="BI176" s="21">
        <f>+'[15]35'!$R$85/10^6</f>
        <v>2.9826020000000002E-2</v>
      </c>
      <c r="BJ176" s="21">
        <f>+'[15]35'!$S$85/10^6</f>
        <v>3.127684E-2</v>
      </c>
      <c r="BK176" s="22">
        <f t="shared" si="16"/>
        <v>0.29634402000000004</v>
      </c>
      <c r="BM176" s="10">
        <v>1027</v>
      </c>
      <c r="BN176" s="10" t="s">
        <v>36</v>
      </c>
      <c r="BO176" s="21">
        <f t="shared" si="18"/>
        <v>1.1145278699999999</v>
      </c>
      <c r="BP176" s="21">
        <f>+'[14]2M'!$AD$63/10^6</f>
        <v>2.4216867500000001</v>
      </c>
      <c r="BQ176" s="21">
        <f>+'[14]3M'!$AD$63/10^6</f>
        <v>3.5822466000000004</v>
      </c>
      <c r="BR176" s="21">
        <f>+'[14]4M'!$AD$63/10^6</f>
        <v>4.8253534300000007</v>
      </c>
      <c r="BS176" s="21">
        <f>+'[14]5M'!$AD$63/10^6</f>
        <v>6.0767060300000013</v>
      </c>
      <c r="BT176" s="21">
        <f>+'[14]6M'!$AD$63/10^6</f>
        <v>7.2378414600000003</v>
      </c>
      <c r="BU176" s="21">
        <f>+'[14]7M'!$AD$63/10^6</f>
        <v>8.7182534700000005</v>
      </c>
      <c r="BV176" s="21">
        <f>+'[14]8M'!$AD$63/10^6</f>
        <v>10.21335438</v>
      </c>
      <c r="BW176" s="21">
        <f>+'[14]9M'!$AD$63/10^6</f>
        <v>11.719844490000002</v>
      </c>
      <c r="BX176" s="21">
        <f>+'[14]10M'!$AD$63/10^6</f>
        <v>13.35444126</v>
      </c>
      <c r="BY176" s="21">
        <f>+'[14]11M'!$AD$63/10^6</f>
        <v>14.56708207</v>
      </c>
      <c r="BZ176" s="21">
        <f>+'[14]12M'!$AD$63/10^6</f>
        <v>15.894633810000002</v>
      </c>
    </row>
    <row r="177" spans="1:78" customFormat="1" x14ac:dyDescent="0.2">
      <c r="A177" s="10">
        <v>1028</v>
      </c>
      <c r="B177" s="10" t="s">
        <v>37</v>
      </c>
      <c r="C177" s="28">
        <v>6.6441257800000004</v>
      </c>
      <c r="D177" s="28">
        <v>6.6993453700000005</v>
      </c>
      <c r="E177" s="28">
        <v>6.80722133</v>
      </c>
      <c r="F177" s="28">
        <v>7.0861282900000004</v>
      </c>
      <c r="G177" s="28">
        <v>6.9926076700000008</v>
      </c>
      <c r="H177" s="28">
        <v>6.7125924699999997</v>
      </c>
      <c r="I177" s="28">
        <v>7.5718303799999989</v>
      </c>
      <c r="J177" s="28">
        <v>7.90570605</v>
      </c>
      <c r="K177" s="28">
        <v>8.124144359999999</v>
      </c>
      <c r="L177" s="28">
        <v>7.4765741300000013</v>
      </c>
      <c r="M177" s="28">
        <v>7.6391471899999992</v>
      </c>
      <c r="N177" s="28">
        <v>7.6864442999999998</v>
      </c>
      <c r="O177" s="22">
        <f t="shared" si="17"/>
        <v>87.345867320000011</v>
      </c>
      <c r="P177" s="317"/>
      <c r="Q177" s="10">
        <v>1028</v>
      </c>
      <c r="R177" s="10" t="s">
        <v>37</v>
      </c>
      <c r="S177" s="28">
        <f>+'[15]36'!$E$64/10^6</f>
        <v>5.8029012700000004</v>
      </c>
      <c r="T177" s="28">
        <f>+'[15]36'!$F$64/10^6</f>
        <v>5.8545659400000005</v>
      </c>
      <c r="U177" s="28">
        <f>+'[15]36'!$G$64/10^6</f>
        <v>5.9505463499999998</v>
      </c>
      <c r="V177" s="28">
        <f>+'[15]36'!$I$64/10^6</f>
        <v>6.2428874500000004</v>
      </c>
      <c r="W177" s="28">
        <f>+'[15]36'!$J$64/10^6</f>
        <v>6.1500975900000006</v>
      </c>
      <c r="X177" s="28">
        <f>+'[15]36'!$K$64/10^6</f>
        <v>5.8479981099999998</v>
      </c>
      <c r="Y177" s="28">
        <f>+'[15]36'!$M$64/10^6</f>
        <v>6.7182129099999992</v>
      </c>
      <c r="Z177" s="28">
        <f>+'[15]36'!$N$64/10^6</f>
        <v>7.0215149799999992</v>
      </c>
      <c r="AA177" s="28">
        <f>+'[15]36'!$O$64/10^6</f>
        <v>7.2433875199999997</v>
      </c>
      <c r="AB177" s="28">
        <f>+'[15]36'!$Q$64/10^6</f>
        <v>6.5870837300000007</v>
      </c>
      <c r="AC177" s="28">
        <f>+'[15]36'!$R$64/10^6</f>
        <v>6.5697223899999999</v>
      </c>
      <c r="AD177" s="28">
        <f>+'[15]36'!$S$64/10^6</f>
        <v>6.4722987699999992</v>
      </c>
      <c r="AE177" s="22">
        <f t="shared" si="14"/>
        <v>76.461217009999999</v>
      </c>
      <c r="AG177" s="10">
        <v>1028</v>
      </c>
      <c r="AH177" s="10" t="s">
        <v>37</v>
      </c>
      <c r="AI177" s="28">
        <f>+'[15]36'!$E$76/10^6</f>
        <v>0.65542999999999996</v>
      </c>
      <c r="AJ177" s="28">
        <f>+'[15]36'!$F$76/10^6</f>
        <v>0.65807000000000004</v>
      </c>
      <c r="AK177" s="28">
        <f>+'[15]36'!$G$76/10^6</f>
        <v>0.66186999999999996</v>
      </c>
      <c r="AL177" s="28">
        <f>+'[15]36'!$I$76/10^6</f>
        <v>0.65144000000000002</v>
      </c>
      <c r="AM177" s="28">
        <f>+'[15]36'!$J$76/10^6</f>
        <v>0.66574999999999995</v>
      </c>
      <c r="AN177" s="28">
        <f>+'[15]36'!$K$76/10^6</f>
        <v>0.67166999999999999</v>
      </c>
      <c r="AO177" s="28">
        <f>+'[15]36'!$M$76/10^6</f>
        <v>0.66588999999999998</v>
      </c>
      <c r="AP177" s="28">
        <f>+'[15]36'!$N$76/10^6</f>
        <v>0.68071999999999999</v>
      </c>
      <c r="AQ177" s="28">
        <f>+'[15]36'!$O$76/10^6</f>
        <v>0.67800000000000005</v>
      </c>
      <c r="AR177" s="28">
        <f>+'[15]36'!$Q$76/10^6</f>
        <v>0.68120000000000003</v>
      </c>
      <c r="AS177" s="28">
        <f>+'[15]36'!$R$76/10^6</f>
        <v>0.67156000000000005</v>
      </c>
      <c r="AT177" s="28">
        <f>+'[15]36'!$S$76/10^6</f>
        <v>0.66791999999999996</v>
      </c>
      <c r="AU177" s="22">
        <f t="shared" si="15"/>
        <v>8.0095200000000002</v>
      </c>
      <c r="AW177" s="10">
        <v>1028</v>
      </c>
      <c r="AX177" s="10" t="s">
        <v>37</v>
      </c>
      <c r="AY177" s="21">
        <f>+'[15]36'!$E$85/10^6</f>
        <v>0.18579451</v>
      </c>
      <c r="AZ177" s="21">
        <f>+'[15]36'!$F$85/10^6</f>
        <v>0.18670942999999998</v>
      </c>
      <c r="BA177" s="21">
        <f>+'[15]36'!$G$85/10^6</f>
        <v>0.19480497999999999</v>
      </c>
      <c r="BB177" s="21">
        <f>+'[15]36'!$I$85/10^6</f>
        <v>0.19180083999999997</v>
      </c>
      <c r="BC177" s="21">
        <f>+'[15]36'!$J$85/10^6</f>
        <v>0.17676008000000001</v>
      </c>
      <c r="BD177" s="21">
        <f>+'[15]36'!$K$85/10^6</f>
        <v>0.19292435999999999</v>
      </c>
      <c r="BE177" s="21">
        <f>+'[15]36'!$M$85/10^6</f>
        <v>0.18772747000000004</v>
      </c>
      <c r="BF177" s="21">
        <f>+'[15]36'!$N$85/10^6</f>
        <v>0.20347107</v>
      </c>
      <c r="BG177" s="21">
        <f>+'[15]36'!$O$85/10^6</f>
        <v>0.20275683999999999</v>
      </c>
      <c r="BH177" s="21">
        <f>+'[15]36'!$Q$85/10^6</f>
        <v>0.20829039999999999</v>
      </c>
      <c r="BI177" s="21">
        <f>+'[15]36'!$R$85/10^6</f>
        <v>0.39786479999999996</v>
      </c>
      <c r="BJ177" s="21">
        <f>+'[15]36'!$S$85/10^6</f>
        <v>0.54622553000000007</v>
      </c>
      <c r="BK177" s="22">
        <f t="shared" si="16"/>
        <v>2.8751303099999999</v>
      </c>
      <c r="BM177" s="10">
        <v>1028</v>
      </c>
      <c r="BN177" s="10" t="s">
        <v>37</v>
      </c>
      <c r="BO177" s="21">
        <f t="shared" si="18"/>
        <v>6.6441257800000004</v>
      </c>
      <c r="BP177" s="21">
        <f>+'[14]2M'!$AE$63/10^6</f>
        <v>13.343471150000001</v>
      </c>
      <c r="BQ177" s="21">
        <f>+'[14]3M'!$AE$63/10^6</f>
        <v>20.15069248</v>
      </c>
      <c r="BR177" s="21">
        <f>+'[14]4M'!$AE$63/10^6</f>
        <v>27.236820770000005</v>
      </c>
      <c r="BS177" s="21">
        <f>+'[14]5M'!$AE$63/10^6</f>
        <v>34.22942844</v>
      </c>
      <c r="BT177" s="21">
        <f>+'[14]6M'!$AE$63/10^6</f>
        <v>40.942020910000004</v>
      </c>
      <c r="BU177" s="21">
        <f>+'[14]7M'!$AE$63/10^6</f>
        <v>48.513851289999998</v>
      </c>
      <c r="BV177" s="21">
        <f>+'[14]8M'!$AE$63/10^6</f>
        <v>56.419557340000004</v>
      </c>
      <c r="BW177" s="21">
        <f>+'[14]9M'!$AE$63/10^6</f>
        <v>64.5437017</v>
      </c>
      <c r="BX177" s="21">
        <f>+'[14]10M'!$AE$63/10^6</f>
        <v>72.020275830000003</v>
      </c>
      <c r="BY177" s="21">
        <f>+'[14]11M'!$AE$63/10^6</f>
        <v>79.659423019999991</v>
      </c>
      <c r="BZ177" s="21">
        <f>+'[14]12M'!$AE$63/10^6</f>
        <v>87.345867320000011</v>
      </c>
    </row>
    <row r="178" spans="1:78" customFormat="1" x14ac:dyDescent="0.2">
      <c r="A178" s="10">
        <v>1029</v>
      </c>
      <c r="B178" s="10" t="s">
        <v>38</v>
      </c>
      <c r="C178" s="28">
        <v>0.95646764000000006</v>
      </c>
      <c r="D178" s="28">
        <v>1.0286603700000001</v>
      </c>
      <c r="E178" s="28">
        <v>1.0491316400000001</v>
      </c>
      <c r="F178" s="28">
        <v>1.1064593699999998</v>
      </c>
      <c r="G178" s="28">
        <v>1.01963983</v>
      </c>
      <c r="H178" s="28">
        <v>1.0301690299999999</v>
      </c>
      <c r="I178" s="28">
        <v>1.1903308100000001</v>
      </c>
      <c r="J178" s="28">
        <v>1.2936973200000002</v>
      </c>
      <c r="K178" s="28">
        <v>1.2471642100000002</v>
      </c>
      <c r="L178" s="28">
        <v>1.1323409499999999</v>
      </c>
      <c r="M178" s="28">
        <v>1.17852672</v>
      </c>
      <c r="N178" s="28">
        <v>1.03389223</v>
      </c>
      <c r="O178" s="22">
        <f t="shared" si="17"/>
        <v>13.266480120000001</v>
      </c>
      <c r="P178" s="317"/>
      <c r="Q178" s="10">
        <v>1029</v>
      </c>
      <c r="R178" s="10" t="s">
        <v>38</v>
      </c>
      <c r="S178" s="28">
        <f>+'[15]37'!$E$64/10^6</f>
        <v>0.81544359999999994</v>
      </c>
      <c r="T178" s="28">
        <f>+'[15]37'!$F$64/10^6</f>
        <v>0.88354260000000007</v>
      </c>
      <c r="U178" s="28">
        <f>+'[15]37'!$G$64/10^6</f>
        <v>0.8979724</v>
      </c>
      <c r="V178" s="28">
        <f>+'[15]37'!$I$64/10^6</f>
        <v>0.96018977999999988</v>
      </c>
      <c r="W178" s="28">
        <f>+'[15]37'!$J$64/10^6</f>
        <v>0.87430812000000002</v>
      </c>
      <c r="X178" s="28">
        <f>+'[15]37'!$K$64/10^6</f>
        <v>0.88180903999999993</v>
      </c>
      <c r="Y178" s="28">
        <f>+'[15]37'!$M$64/10^6</f>
        <v>1.04377831</v>
      </c>
      <c r="Z178" s="28">
        <f>+'[15]37'!$N$64/10^6</f>
        <v>1.1391457899999999</v>
      </c>
      <c r="AA178" s="28">
        <f>+'[15]37'!$O$64/10^6</f>
        <v>1.0929976400000001</v>
      </c>
      <c r="AB178" s="28">
        <f>+'[15]37'!$Q$64/10^6</f>
        <v>0.98024481000000008</v>
      </c>
      <c r="AC178" s="28">
        <f>+'[15]37'!$R$64/10^6</f>
        <v>1.0233353999999999</v>
      </c>
      <c r="AD178" s="28">
        <f>+'[15]37'!$S$64/10^6</f>
        <v>0.87890314999999986</v>
      </c>
      <c r="AE178" s="22">
        <f t="shared" si="14"/>
        <v>11.471670640000001</v>
      </c>
      <c r="AG178" s="10">
        <v>1029</v>
      </c>
      <c r="AH178" s="10" t="s">
        <v>38</v>
      </c>
      <c r="AI178" s="28">
        <f>+'[15]37'!$E$76/10^6</f>
        <v>0.1128</v>
      </c>
      <c r="AJ178" s="28">
        <f>+'[15]37'!$F$76/10^6</f>
        <v>0.1160857</v>
      </c>
      <c r="AK178" s="28">
        <f>+'[15]37'!$G$76/10^6</f>
        <v>0.1144</v>
      </c>
      <c r="AL178" s="28">
        <f>+'[15]37'!$I$76/10^6</f>
        <v>0.11529</v>
      </c>
      <c r="AM178" s="28">
        <f>+'[15]37'!$J$76/10^6</f>
        <v>0.1167</v>
      </c>
      <c r="AN178" s="28">
        <f>+'[15]37'!$K$76/10^6</f>
        <v>0.11487</v>
      </c>
      <c r="AO178" s="28">
        <f>+'[15]37'!$M$76/10^6</f>
        <v>0.1159</v>
      </c>
      <c r="AP178" s="28">
        <f>+'[15]37'!$N$76/10^6</f>
        <v>0.12264878</v>
      </c>
      <c r="AQ178" s="28">
        <f>+'[15]37'!$O$76/10^6</f>
        <v>0.12157</v>
      </c>
      <c r="AR178" s="28">
        <f>+'[15]37'!$Q$76/10^6</f>
        <v>0.11959</v>
      </c>
      <c r="AS178" s="28">
        <f>+'[15]37'!$R$76/10^6</f>
        <v>0.12090982</v>
      </c>
      <c r="AT178" s="28">
        <f>+'[15]37'!$S$76/10^6</f>
        <v>0.12160438999999999</v>
      </c>
      <c r="AU178" s="22">
        <f t="shared" si="15"/>
        <v>1.4123686900000001</v>
      </c>
      <c r="AW178" s="10">
        <v>1029</v>
      </c>
      <c r="AX178" s="10" t="s">
        <v>38</v>
      </c>
      <c r="AY178" s="21">
        <f>+'[15]37'!$E$85/10^6</f>
        <v>2.8224040000000002E-2</v>
      </c>
      <c r="AZ178" s="21">
        <f>+'[15]37'!$F$85/10^6</f>
        <v>2.903207E-2</v>
      </c>
      <c r="BA178" s="21">
        <f>+'[15]37'!$G$85/10^6</f>
        <v>3.6759239999999999E-2</v>
      </c>
      <c r="BB178" s="21">
        <f>+'[15]37'!$I$85/10^6</f>
        <v>3.0979589999999998E-2</v>
      </c>
      <c r="BC178" s="21">
        <f>+'[15]37'!$J$85/10^6</f>
        <v>2.8631709999999998E-2</v>
      </c>
      <c r="BD178" s="21">
        <f>+'[15]37'!$K$85/10^6</f>
        <v>3.3489990000000004E-2</v>
      </c>
      <c r="BE178" s="21">
        <f>+'[15]37'!$M$85/10^6</f>
        <v>3.0652499999999999E-2</v>
      </c>
      <c r="BF178" s="21">
        <f>+'[15]37'!$N$85/10^6</f>
        <v>3.1902750000000001E-2</v>
      </c>
      <c r="BG178" s="21">
        <f>+'[15]37'!$O$85/10^6</f>
        <v>3.2596569999999998E-2</v>
      </c>
      <c r="BH178" s="21">
        <f>+'[15]37'!$Q$85/10^6</f>
        <v>3.2506140000000003E-2</v>
      </c>
      <c r="BI178" s="21">
        <f>+'[15]37'!$R$85/10^6</f>
        <v>3.4281500000000006E-2</v>
      </c>
      <c r="BJ178" s="21">
        <f>+'[15]37'!$S$85/10^6</f>
        <v>3.3384690000000009E-2</v>
      </c>
      <c r="BK178" s="22">
        <f t="shared" si="16"/>
        <v>0.38244079000000003</v>
      </c>
      <c r="BM178" s="10">
        <v>1029</v>
      </c>
      <c r="BN178" s="10" t="s">
        <v>38</v>
      </c>
      <c r="BO178" s="21">
        <f t="shared" si="18"/>
        <v>0.95646764000000006</v>
      </c>
      <c r="BP178" s="21">
        <f>+'[14]2M'!$AF$63/10^6</f>
        <v>1.9851280100000002</v>
      </c>
      <c r="BQ178" s="21">
        <f>+'[14]3M'!$AF$63/10^6</f>
        <v>3.0342596500000005</v>
      </c>
      <c r="BR178" s="21">
        <f>+'[14]4M'!$AF$63/10^6</f>
        <v>4.1407190199999997</v>
      </c>
      <c r="BS178" s="21">
        <f>+'[14]5M'!$AF$63/10^6</f>
        <v>5.1603588500000015</v>
      </c>
      <c r="BT178" s="21">
        <f>+'[14]6M'!$AF$63/10^6</f>
        <v>6.1905278800000003</v>
      </c>
      <c r="BU178" s="21">
        <f>+'[14]7M'!$AF$63/10^6</f>
        <v>7.3808586900000002</v>
      </c>
      <c r="BV178" s="21">
        <f>+'[14]8M'!$AF$63/10^6</f>
        <v>8.6745560100000016</v>
      </c>
      <c r="BW178" s="21">
        <f>+'[14]9M'!$AF$63/10^6</f>
        <v>9.9217202199999992</v>
      </c>
      <c r="BX178" s="21">
        <f>+'[14]10M'!$AF$63/10^6</f>
        <v>11.054061170000001</v>
      </c>
      <c r="BY178" s="21">
        <f>+'[14]11M'!$AF$63/10^6</f>
        <v>12.23258789</v>
      </c>
      <c r="BZ178" s="21">
        <f>+'[14]12M'!$AF$63/10^6</f>
        <v>13.266480119999997</v>
      </c>
    </row>
    <row r="179" spans="1:78" customFormat="1" x14ac:dyDescent="0.2">
      <c r="A179" s="15">
        <v>1030</v>
      </c>
      <c r="B179" s="15" t="s">
        <v>18</v>
      </c>
      <c r="C179" s="30">
        <v>1.4501420600000001</v>
      </c>
      <c r="D179" s="30">
        <v>1.4721996300000002</v>
      </c>
      <c r="E179" s="30">
        <v>1.4984019000000002</v>
      </c>
      <c r="F179" s="30">
        <v>1.5574167199999998</v>
      </c>
      <c r="G179" s="30">
        <v>1.49003358</v>
      </c>
      <c r="H179" s="30">
        <v>1.5684205900000001</v>
      </c>
      <c r="I179" s="30">
        <v>1.71911788</v>
      </c>
      <c r="J179" s="30">
        <v>1.8320825900000002</v>
      </c>
      <c r="K179" s="30">
        <v>1.64114315</v>
      </c>
      <c r="L179" s="30">
        <v>1.47250985</v>
      </c>
      <c r="M179" s="30">
        <v>1.58049963</v>
      </c>
      <c r="N179" s="30">
        <v>1.48134532</v>
      </c>
      <c r="O179" s="24">
        <f>SUM(C179:N179)</f>
        <v>18.763312899999999</v>
      </c>
      <c r="P179" s="317"/>
      <c r="Q179" s="15">
        <v>1030</v>
      </c>
      <c r="R179" s="15" t="s">
        <v>18</v>
      </c>
      <c r="S179" s="30">
        <f>+'[15]17'!$E$64/10^6</f>
        <v>1.2771877700000001</v>
      </c>
      <c r="T179" s="30">
        <f>+'[15]17'!$F$64/10^6</f>
        <v>1.31184404</v>
      </c>
      <c r="U179" s="30">
        <f>+'[15]17'!$G$64/10^6</f>
        <v>1.32718154</v>
      </c>
      <c r="V179" s="30">
        <f>+'[15]17'!$I$64/10^6</f>
        <v>1.3976250299999997</v>
      </c>
      <c r="W179" s="30">
        <f>+'[15]17'!$J$64/10^6</f>
        <v>1.33520635</v>
      </c>
      <c r="X179" s="30">
        <f>+'[15]17'!$K$64/10^6</f>
        <v>1.4078922600000001</v>
      </c>
      <c r="Y179" s="30">
        <f>+'[15]17'!$M$64/10^6</f>
        <v>1.55884471</v>
      </c>
      <c r="Z179" s="30">
        <f>+'[15]17'!$N$64/10^6</f>
        <v>1.6678470700000001</v>
      </c>
      <c r="AA179" s="30">
        <f>+'[15]17'!$O$64/10^6</f>
        <v>1.4811499299999999</v>
      </c>
      <c r="AB179" s="30">
        <f>+'[15]17'!$Q$64/10^6</f>
        <v>1.3077816</v>
      </c>
      <c r="AC179" s="30">
        <f>+'[15]17'!$R$64/10^6</f>
        <v>1.4105241300000002</v>
      </c>
      <c r="AD179" s="30">
        <f>+'[15]17'!$S$64/10^6</f>
        <v>1.3127745399999999</v>
      </c>
      <c r="AE179" s="24">
        <f t="shared" si="14"/>
        <v>16.795858970000001</v>
      </c>
      <c r="AG179" s="15">
        <v>1030</v>
      </c>
      <c r="AH179" s="15" t="s">
        <v>18</v>
      </c>
      <c r="AI179" s="30">
        <f>+'[15]17'!$E$76/10^6</f>
        <v>0.15322</v>
      </c>
      <c r="AJ179" s="30">
        <f>+'[15]17'!$F$76/10^6</f>
        <v>0.14000000000000001</v>
      </c>
      <c r="AK179" s="30">
        <f>+'[15]17'!$G$76/10^6</f>
        <v>0.14771999999999999</v>
      </c>
      <c r="AL179" s="30">
        <f>+'[15]17'!$I$76/10^6</f>
        <v>0.13869999999999999</v>
      </c>
      <c r="AM179" s="30">
        <f>+'[15]17'!$J$76/10^6</f>
        <v>0.13178000000000001</v>
      </c>
      <c r="AN179" s="30">
        <f>+'[15]17'!$K$76/10^6</f>
        <v>0.13464000000000001</v>
      </c>
      <c r="AO179" s="30">
        <f>+'[15]17'!$M$76/10^6</f>
        <v>0.13525999999999999</v>
      </c>
      <c r="AP179" s="30">
        <f>+'[15]17'!$N$76/10^6</f>
        <v>0.13846916000000001</v>
      </c>
      <c r="AQ179" s="30">
        <f>+'[15]17'!$O$76/10^6</f>
        <v>0.13364999999999999</v>
      </c>
      <c r="AR179" s="30">
        <f>+'[15]17'!$Q$76/10^6</f>
        <v>0.13693785</v>
      </c>
      <c r="AS179" s="30">
        <f>+'[15]17'!$R$76/10^6</f>
        <v>0.13605999999999999</v>
      </c>
      <c r="AT179" s="30">
        <f>+'[15]17'!$S$76/10^6</f>
        <v>0.13607</v>
      </c>
      <c r="AU179" s="24">
        <f t="shared" si="15"/>
        <v>1.6625070100000001</v>
      </c>
      <c r="AW179" s="15">
        <v>1030</v>
      </c>
      <c r="AX179" s="15" t="s">
        <v>18</v>
      </c>
      <c r="AY179" s="23">
        <f>+'[15]17'!$E$85/10^6</f>
        <v>1.9734290000000002E-2</v>
      </c>
      <c r="AZ179" s="23">
        <f>+'[15]17'!$F$85/10^6</f>
        <v>2.035559E-2</v>
      </c>
      <c r="BA179" s="23">
        <f>+'[15]17'!$G$85/10^6</f>
        <v>2.3500360000000001E-2</v>
      </c>
      <c r="BB179" s="23">
        <f>+'[15]17'!$I$85/10^6</f>
        <v>2.1091690000000003E-2</v>
      </c>
      <c r="BC179" s="23">
        <f>+'[15]17'!$J$85/10^6</f>
        <v>2.3047230000000002E-2</v>
      </c>
      <c r="BD179" s="23">
        <f>+'[15]17'!$K$85/10^6</f>
        <v>2.5888330000000001E-2</v>
      </c>
      <c r="BE179" s="23">
        <f>+'[15]17'!$M$85/10^6</f>
        <v>2.5013169999999998E-2</v>
      </c>
      <c r="BF179" s="23">
        <f>+'[15]17'!$N$85/10^6</f>
        <v>2.5766359999999999E-2</v>
      </c>
      <c r="BG179" s="23">
        <f>+'[15]17'!$O$85/10^6</f>
        <v>2.6343220000000001E-2</v>
      </c>
      <c r="BH179" s="23">
        <f>+'[15]17'!$Q$85/10^6</f>
        <v>2.77904E-2</v>
      </c>
      <c r="BI179" s="23">
        <f>+'[15]17'!$R$85/10^6</f>
        <v>3.3915500000000001E-2</v>
      </c>
      <c r="BJ179" s="23">
        <f>+'[15]17'!$S$85/10^6</f>
        <v>3.250078E-2</v>
      </c>
      <c r="BK179" s="24">
        <f t="shared" si="16"/>
        <v>0.30494692000000001</v>
      </c>
      <c r="BM179" s="15">
        <v>1030</v>
      </c>
      <c r="BN179" s="15" t="s">
        <v>18</v>
      </c>
      <c r="BO179" s="23">
        <f t="shared" si="18"/>
        <v>1.4501420600000001</v>
      </c>
      <c r="BP179" s="23">
        <f>+'[14]2M'!$AG$63/10^6</f>
        <v>2.9223416899999997</v>
      </c>
      <c r="BQ179" s="23">
        <f>+'[14]3M'!$AG$63/10^6</f>
        <v>4.4207435899999998</v>
      </c>
      <c r="BR179" s="23">
        <f>+'[14]4M'!$AG$63/10^6</f>
        <v>5.9781603099999998</v>
      </c>
      <c r="BS179" s="23">
        <f>+'[14]5M'!$AG$63/10^6</f>
        <v>7.4681938899999993</v>
      </c>
      <c r="BT179" s="23">
        <f>+'[14]6M'!$AG$63/10^6</f>
        <v>9.0366144800000008</v>
      </c>
      <c r="BU179" s="23">
        <f>+'[14]7M'!$AG$63/10^6</f>
        <v>10.75573236</v>
      </c>
      <c r="BV179" s="23">
        <f>+'[14]8M'!$AG$63/10^6</f>
        <v>12.587814949999997</v>
      </c>
      <c r="BW179" s="23">
        <f>+'[14]9M'!$AG$63/10^6</f>
        <v>14.228958099999998</v>
      </c>
      <c r="BX179" s="23">
        <f>+'[14]10M'!$AG$63/10^6</f>
        <v>15.701467949999998</v>
      </c>
      <c r="BY179" s="23">
        <f>+'[14]11M'!$AG$63/10^6</f>
        <v>17.28196758</v>
      </c>
      <c r="BZ179" s="23">
        <f>+'[14]12M'!$AG$63/10^6</f>
        <v>18.763312900000003</v>
      </c>
    </row>
    <row r="180" spans="1:78" customFormat="1" x14ac:dyDescent="0.2">
      <c r="A180" s="4">
        <v>10300</v>
      </c>
      <c r="B180" s="4" t="s">
        <v>142</v>
      </c>
      <c r="C180" s="18">
        <f>SUM(C152:C179)</f>
        <v>163.73249621000002</v>
      </c>
      <c r="D180" s="18">
        <f t="shared" ref="D180:N180" si="19">SUM(D152:D179)</f>
        <v>169.60665689000004</v>
      </c>
      <c r="E180" s="18">
        <f t="shared" si="19"/>
        <v>168.93876281000004</v>
      </c>
      <c r="F180" s="18">
        <f t="shared" si="19"/>
        <v>175.30857276999998</v>
      </c>
      <c r="G180" s="18">
        <f t="shared" si="19"/>
        <v>171.41298749000001</v>
      </c>
      <c r="H180" s="18">
        <f t="shared" si="19"/>
        <v>167.5407984</v>
      </c>
      <c r="I180" s="18">
        <f t="shared" si="19"/>
        <v>187.89147411999997</v>
      </c>
      <c r="J180" s="18">
        <f t="shared" si="19"/>
        <v>199.53170947999999</v>
      </c>
      <c r="K180" s="18">
        <f t="shared" si="19"/>
        <v>187.49010115999999</v>
      </c>
      <c r="L180" s="18">
        <f t="shared" si="19"/>
        <v>175.95017934999996</v>
      </c>
      <c r="M180" s="18">
        <f t="shared" si="19"/>
        <v>182.44770460000001</v>
      </c>
      <c r="N180" s="18">
        <f t="shared" si="19"/>
        <v>178.09768305999995</v>
      </c>
      <c r="O180" s="18">
        <f>SUM(O152:O179)</f>
        <v>2127.94912634</v>
      </c>
      <c r="P180" s="317"/>
      <c r="Q180" s="4">
        <v>10300</v>
      </c>
      <c r="R180" s="4" t="s">
        <v>142</v>
      </c>
      <c r="S180" s="18">
        <f t="shared" ref="S180:AE180" si="20">SUM(S152:S179)</f>
        <v>143.91977968000003</v>
      </c>
      <c r="T180" s="18">
        <f t="shared" si="20"/>
        <v>149.9541725</v>
      </c>
      <c r="U180" s="18">
        <f t="shared" si="20"/>
        <v>149.06801224999998</v>
      </c>
      <c r="V180" s="18">
        <f t="shared" si="20"/>
        <v>154.98199580000005</v>
      </c>
      <c r="W180" s="18">
        <f t="shared" si="20"/>
        <v>151.93780681000004</v>
      </c>
      <c r="X180" s="18">
        <f t="shared" si="20"/>
        <v>146.89316485000001</v>
      </c>
      <c r="Y180" s="18">
        <f t="shared" si="20"/>
        <v>168.67212560000002</v>
      </c>
      <c r="Z180" s="18">
        <f t="shared" si="20"/>
        <v>179.03769975999998</v>
      </c>
      <c r="AA180" s="18">
        <f t="shared" si="20"/>
        <v>167.07561041999998</v>
      </c>
      <c r="AB180" s="18">
        <f t="shared" si="20"/>
        <v>155.19291894999998</v>
      </c>
      <c r="AC180" s="18">
        <f t="shared" si="20"/>
        <v>161.35479999999998</v>
      </c>
      <c r="AD180" s="18">
        <f t="shared" si="20"/>
        <v>150.86617707000002</v>
      </c>
      <c r="AE180" s="18">
        <f t="shared" si="20"/>
        <v>1878.9542636899994</v>
      </c>
      <c r="AG180" s="4">
        <v>10300</v>
      </c>
      <c r="AH180" s="4" t="s">
        <v>142</v>
      </c>
      <c r="AI180" s="18">
        <f t="shared" ref="AI180:AU180" si="21">SUM(AI152:AI179)</f>
        <v>13.894651389999998</v>
      </c>
      <c r="AJ180" s="25">
        <f t="shared" si="21"/>
        <v>13.783116850000006</v>
      </c>
      <c r="AK180" s="25">
        <f t="shared" si="21"/>
        <v>13.775320420000003</v>
      </c>
      <c r="AL180" s="25">
        <f t="shared" si="21"/>
        <v>13.56835952</v>
      </c>
      <c r="AM180" s="25">
        <f t="shared" si="21"/>
        <v>13.639242790000001</v>
      </c>
      <c r="AN180" s="25">
        <f t="shared" si="21"/>
        <v>13.630561299999998</v>
      </c>
      <c r="AO180" s="25">
        <f t="shared" si="21"/>
        <v>13.554169440000001</v>
      </c>
      <c r="AP180" s="25">
        <f t="shared" si="21"/>
        <v>13.859910090000005</v>
      </c>
      <c r="AQ180" s="25">
        <f t="shared" si="21"/>
        <v>13.993933369999999</v>
      </c>
      <c r="AR180" s="25">
        <f t="shared" si="21"/>
        <v>14.090605570000006</v>
      </c>
      <c r="AS180" s="25">
        <f t="shared" si="21"/>
        <v>14.00918905</v>
      </c>
      <c r="AT180" s="25">
        <f t="shared" si="21"/>
        <v>14.969605729999998</v>
      </c>
      <c r="AU180" s="18">
        <f t="shared" si="21"/>
        <v>166.76866552000001</v>
      </c>
      <c r="AW180" s="4">
        <v>10300</v>
      </c>
      <c r="AX180" s="4" t="s">
        <v>142</v>
      </c>
      <c r="AY180" s="18">
        <f t="shared" ref="AY180:BK180" si="22">SUM(AY152:AY179)</f>
        <v>5.9180651399999986</v>
      </c>
      <c r="AZ180" s="25">
        <f t="shared" si="22"/>
        <v>5.8693675399999998</v>
      </c>
      <c r="BA180" s="25">
        <f t="shared" si="22"/>
        <v>6.0954301400000004</v>
      </c>
      <c r="BB180" s="25">
        <f t="shared" si="22"/>
        <v>6.7582174500000018</v>
      </c>
      <c r="BC180" s="25">
        <f t="shared" si="22"/>
        <v>5.8359378900000012</v>
      </c>
      <c r="BD180" s="25">
        <f t="shared" si="22"/>
        <v>7.0170722500000009</v>
      </c>
      <c r="BE180" s="25">
        <f t="shared" si="22"/>
        <v>5.6651790800000006</v>
      </c>
      <c r="BF180" s="25">
        <f t="shared" si="22"/>
        <v>6.6340996300000015</v>
      </c>
      <c r="BG180" s="25">
        <f t="shared" si="22"/>
        <v>6.42055737</v>
      </c>
      <c r="BH180" s="25">
        <f t="shared" si="22"/>
        <v>6.6666548299999988</v>
      </c>
      <c r="BI180" s="25">
        <f t="shared" si="22"/>
        <v>7.0837155499999982</v>
      </c>
      <c r="BJ180" s="25">
        <f t="shared" si="22"/>
        <v>12.261900259999996</v>
      </c>
      <c r="BK180" s="18">
        <f t="shared" si="22"/>
        <v>82.226197130000003</v>
      </c>
      <c r="BM180" s="4">
        <v>10300</v>
      </c>
      <c r="BN180" s="4" t="s">
        <v>55</v>
      </c>
      <c r="BO180" s="25">
        <f>SUM(BO152:BO179)</f>
        <v>163.73249621000002</v>
      </c>
      <c r="BP180" s="25">
        <f>SUM(BP152:BP179)</f>
        <v>333.33915310000009</v>
      </c>
      <c r="BQ180" s="25">
        <f t="shared" ref="BQ180:BZ180" si="23">SUM(BQ152:BQ179)</f>
        <v>502.2779159100001</v>
      </c>
      <c r="BR180" s="25">
        <f t="shared" si="23"/>
        <v>677.58648868</v>
      </c>
      <c r="BS180" s="25">
        <f t="shared" si="23"/>
        <v>848.99947616999998</v>
      </c>
      <c r="BT180" s="25">
        <f t="shared" si="23"/>
        <v>1016.5402745700001</v>
      </c>
      <c r="BU180" s="25">
        <f t="shared" si="23"/>
        <v>1204.4317486899995</v>
      </c>
      <c r="BV180" s="25">
        <f t="shared" si="23"/>
        <v>1403.96345817</v>
      </c>
      <c r="BW180" s="25">
        <f t="shared" si="23"/>
        <v>1591.4535593300002</v>
      </c>
      <c r="BX180" s="25">
        <f t="shared" si="23"/>
        <v>1767.4037386800001</v>
      </c>
      <c r="BY180" s="25">
        <f t="shared" si="23"/>
        <v>1949.8514432799996</v>
      </c>
      <c r="BZ180" s="25">
        <f t="shared" si="23"/>
        <v>2127.9491263399996</v>
      </c>
    </row>
    <row r="181" spans="1:78" customFormat="1" x14ac:dyDescent="0.2">
      <c r="A181" s="32"/>
      <c r="B181" s="32"/>
      <c r="O181" s="32"/>
    </row>
    <row r="182" spans="1:78" customFormat="1" x14ac:dyDescent="0.2">
      <c r="A182" s="3" t="s">
        <v>52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55</v>
      </c>
      <c r="Q182" s="3" t="s">
        <v>52</v>
      </c>
      <c r="R182" s="3" t="s">
        <v>122</v>
      </c>
      <c r="S182" s="3" t="s">
        <v>0</v>
      </c>
      <c r="T182" s="3" t="s">
        <v>1</v>
      </c>
      <c r="U182" s="3" t="s">
        <v>2</v>
      </c>
      <c r="V182" s="3" t="s">
        <v>3</v>
      </c>
      <c r="W182" s="3" t="s">
        <v>4</v>
      </c>
      <c r="X182" s="3" t="s">
        <v>5</v>
      </c>
      <c r="Y182" s="3" t="s">
        <v>6</v>
      </c>
      <c r="Z182" s="3" t="s">
        <v>7</v>
      </c>
      <c r="AA182" s="3" t="s">
        <v>8</v>
      </c>
      <c r="AB182" s="3" t="s">
        <v>9</v>
      </c>
      <c r="AC182" s="3" t="s">
        <v>10</v>
      </c>
      <c r="AD182" s="3" t="s">
        <v>11</v>
      </c>
      <c r="AE182" s="3" t="s">
        <v>55</v>
      </c>
      <c r="AG182" s="3" t="s">
        <v>73</v>
      </c>
      <c r="AH182" s="3" t="s">
        <v>44</v>
      </c>
      <c r="AI182" s="3" t="s">
        <v>74</v>
      </c>
      <c r="AJ182" s="3" t="s">
        <v>75</v>
      </c>
      <c r="AK182" s="3" t="s">
        <v>76</v>
      </c>
      <c r="AL182" s="3" t="s">
        <v>77</v>
      </c>
      <c r="AM182" s="3" t="s">
        <v>78</v>
      </c>
      <c r="AN182" s="3" t="s">
        <v>79</v>
      </c>
      <c r="AO182" s="3" t="s">
        <v>80</v>
      </c>
      <c r="AP182" s="3" t="s">
        <v>81</v>
      </c>
      <c r="AQ182" s="3" t="s">
        <v>82</v>
      </c>
      <c r="AR182" s="3" t="s">
        <v>83</v>
      </c>
      <c r="AS182" s="3" t="s">
        <v>84</v>
      </c>
      <c r="AT182" s="3" t="s">
        <v>85</v>
      </c>
    </row>
    <row r="183" spans="1:78" customFormat="1" x14ac:dyDescent="0.2">
      <c r="A183" s="34"/>
      <c r="B183" s="34" t="s">
        <v>46</v>
      </c>
      <c r="C183" s="28">
        <v>6.4207787999999999</v>
      </c>
      <c r="D183" s="28">
        <v>6.84427728</v>
      </c>
      <c r="E183" s="28">
        <v>7.333813039999999</v>
      </c>
      <c r="F183" s="28">
        <v>7.0655090099999995</v>
      </c>
      <c r="G183" s="28">
        <v>7.1904261199999997</v>
      </c>
      <c r="H183" s="28">
        <v>7.9151632199999975</v>
      </c>
      <c r="I183" s="28">
        <v>7.2451149000000017</v>
      </c>
      <c r="J183" s="28">
        <v>7.6426316000000014</v>
      </c>
      <c r="K183" s="28">
        <v>7.6673810100000006</v>
      </c>
      <c r="L183" s="28">
        <v>7.4088248100000005</v>
      </c>
      <c r="M183" s="28">
        <v>8.1581531099999989</v>
      </c>
      <c r="N183" s="28">
        <v>8.613197989999998</v>
      </c>
      <c r="O183" s="329">
        <f t="shared" ref="O183:O210" si="24">SUM(C183:N183)</f>
        <v>89.505270890000006</v>
      </c>
      <c r="Q183" s="34"/>
      <c r="R183" s="34" t="s">
        <v>46</v>
      </c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6">
        <f t="shared" ref="AE183:AE210" si="25">SUM(S183:AD183)</f>
        <v>0</v>
      </c>
      <c r="AG183" s="34"/>
      <c r="AH183" s="34" t="s">
        <v>46</v>
      </c>
      <c r="AI183" s="19">
        <f>+C183</f>
        <v>6.4207787999999999</v>
      </c>
      <c r="AJ183" s="21">
        <f>+'[14]2M'!$F$251/10^6</f>
        <v>13.265056080000001</v>
      </c>
      <c r="AK183" s="21">
        <f>+'[14]3M'!$F$251/10^6</f>
        <v>20.59886912</v>
      </c>
      <c r="AL183" s="21">
        <f>+'[14]4M'!$F$251/10^6</f>
        <v>27.664378129999996</v>
      </c>
      <c r="AM183" s="21">
        <f>+'[14]5M'!$F$251/10^6</f>
        <v>34.854804250000001</v>
      </c>
      <c r="AN183" s="21">
        <f>+'[14]6M'!$F$251/10^6</f>
        <v>42.769967469999997</v>
      </c>
      <c r="AO183" s="21">
        <f>+'[14]7M'!$F$251/10^6</f>
        <v>50.015082370000009</v>
      </c>
      <c r="AP183" s="21">
        <f>+'[14]8M'!$F$251/10^6</f>
        <v>57.657713969999989</v>
      </c>
      <c r="AQ183" s="21">
        <f>+'[14]9M'!$F$251/10^6</f>
        <v>65.325094979999989</v>
      </c>
      <c r="AR183" s="21">
        <f>+'[14]10M'!$F$251/10^6</f>
        <v>72.733919789999987</v>
      </c>
      <c r="AS183" s="21">
        <f>+'[14]11M'!$F$251/10^6</f>
        <v>80.892072899999974</v>
      </c>
      <c r="AT183" s="21">
        <f>+'[14]12M'!$F$251/10^6</f>
        <v>89.505270889999991</v>
      </c>
    </row>
    <row r="184" spans="1:78" customFormat="1" x14ac:dyDescent="0.2">
      <c r="A184" s="7">
        <v>1004</v>
      </c>
      <c r="B184" s="10" t="s">
        <v>94</v>
      </c>
      <c r="C184" s="28">
        <v>24.027668260000002</v>
      </c>
      <c r="D184" s="28">
        <v>16.153902939999998</v>
      </c>
      <c r="E184" s="28">
        <v>13.709909089999998</v>
      </c>
      <c r="F184" s="28">
        <v>16.43843742</v>
      </c>
      <c r="G184" s="28">
        <v>16.112073169999995</v>
      </c>
      <c r="H184" s="28">
        <v>17.845572079999997</v>
      </c>
      <c r="I184" s="28">
        <v>16.789497469999997</v>
      </c>
      <c r="J184" s="28">
        <v>17.501896490000004</v>
      </c>
      <c r="K184" s="28">
        <v>19.350657719999997</v>
      </c>
      <c r="L184" s="28">
        <v>16.860357139999998</v>
      </c>
      <c r="M184" s="28">
        <v>16.953538840000004</v>
      </c>
      <c r="N184" s="28">
        <v>19.560002099999998</v>
      </c>
      <c r="O184" s="22">
        <f t="shared" si="24"/>
        <v>211.30351271999996</v>
      </c>
      <c r="Q184" s="7">
        <v>1004</v>
      </c>
      <c r="R184" s="10" t="s">
        <v>94</v>
      </c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29">
        <f t="shared" si="25"/>
        <v>0</v>
      </c>
      <c r="AG184" s="10">
        <v>1004</v>
      </c>
      <c r="AH184" s="10" t="s">
        <v>94</v>
      </c>
      <c r="AI184" s="21">
        <f t="shared" ref="AI184:AI210" si="26">+C184</f>
        <v>24.027668260000002</v>
      </c>
      <c r="AJ184" s="21">
        <f>+'[14]2M'!$G$251/10^6</f>
        <v>40.1815712</v>
      </c>
      <c r="AK184" s="21">
        <f>+'[14]3M'!$G$251/10^6</f>
        <v>53.891480289999997</v>
      </c>
      <c r="AL184" s="21">
        <f>+'[14]4M'!$G$251/10^6</f>
        <v>70.329917709999989</v>
      </c>
      <c r="AM184" s="21">
        <f>+'[14]5M'!$G$251/10^6</f>
        <v>86.441990879999992</v>
      </c>
      <c r="AN184" s="21">
        <f>+'[14]6M'!$G$251/10^6</f>
        <v>104.28756295999997</v>
      </c>
      <c r="AO184" s="21">
        <f>+'[14]7M'!$G$251/10^6</f>
        <v>121.07706043</v>
      </c>
      <c r="AP184" s="21">
        <f>+'[14]8M'!$G$251/10^6</f>
        <v>138.57895692000005</v>
      </c>
      <c r="AQ184" s="21">
        <f>+'[14]9M'!$G$251/10^6</f>
        <v>157.92961464000001</v>
      </c>
      <c r="AR184" s="21">
        <f>+'[14]10M'!$G$251/10^6</f>
        <v>174.78997178</v>
      </c>
      <c r="AS184" s="21">
        <f>+'[14]11M'!$G$251/10^6</f>
        <v>191.74351061999997</v>
      </c>
      <c r="AT184" s="21">
        <f>+'[14]12M'!$G$251/10^6</f>
        <v>211.30351272000001</v>
      </c>
    </row>
    <row r="185" spans="1:78" customFormat="1" x14ac:dyDescent="0.2">
      <c r="A185" s="10">
        <v>1005</v>
      </c>
      <c r="B185" s="10" t="s">
        <v>13</v>
      </c>
      <c r="C185" s="28">
        <v>0.71378366000000004</v>
      </c>
      <c r="D185" s="28">
        <v>0.66985834000000011</v>
      </c>
      <c r="E185" s="28">
        <v>0.70685560000000003</v>
      </c>
      <c r="F185" s="28">
        <v>0.71893238999999998</v>
      </c>
      <c r="G185" s="28">
        <v>0.75326530000000003</v>
      </c>
      <c r="H185" s="28">
        <v>0.73672146999999999</v>
      </c>
      <c r="I185" s="28">
        <v>0.68957007999999997</v>
      </c>
      <c r="J185" s="28">
        <v>0.78660633000000002</v>
      </c>
      <c r="K185" s="28">
        <v>0.74835204999999994</v>
      </c>
      <c r="L185" s="28">
        <v>0.75980457999999995</v>
      </c>
      <c r="M185" s="28">
        <v>0.91982934999999988</v>
      </c>
      <c r="N185" s="28">
        <v>0.81459459999999984</v>
      </c>
      <c r="O185" s="22">
        <f t="shared" si="24"/>
        <v>9.018173749999999</v>
      </c>
      <c r="Q185" s="10">
        <v>1005</v>
      </c>
      <c r="R185" s="10" t="s">
        <v>13</v>
      </c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9">
        <f t="shared" si="25"/>
        <v>0</v>
      </c>
      <c r="AG185" s="10">
        <v>1005</v>
      </c>
      <c r="AH185" s="10" t="s">
        <v>13</v>
      </c>
      <c r="AI185" s="21">
        <f t="shared" si="26"/>
        <v>0.71378366000000004</v>
      </c>
      <c r="AJ185" s="21">
        <f>+'[14]2M'!$H$251/10^6</f>
        <v>1.3836420000000003</v>
      </c>
      <c r="AK185" s="21">
        <f>+'[14]3M'!$H$251/10^6</f>
        <v>2.0904976</v>
      </c>
      <c r="AL185" s="21">
        <f>+'[14]4M'!$H$251/10^6</f>
        <v>2.8094299899999999</v>
      </c>
      <c r="AM185" s="21">
        <f>+'[14]5M'!$H$251/10^6</f>
        <v>3.5626952900000002</v>
      </c>
      <c r="AN185" s="21">
        <f>+'[14]6M'!$H$251/10^6</f>
        <v>4.2994167600000006</v>
      </c>
      <c r="AO185" s="21">
        <f>+'[14]7M'!$H$251/10^6</f>
        <v>4.9889868400000008</v>
      </c>
      <c r="AP185" s="21">
        <f>+'[14]8M'!$H$251/10^6</f>
        <v>5.7755931700000005</v>
      </c>
      <c r="AQ185" s="21">
        <f>+'[14]9M'!$H$251/10^6</f>
        <v>6.5239452200000008</v>
      </c>
      <c r="AR185" s="21">
        <f>+'[14]10M'!$H$251/10^6</f>
        <v>7.2837498000000007</v>
      </c>
      <c r="AS185" s="21">
        <f>+'[14]11M'!$H$251/10^6</f>
        <v>8.2035791499999995</v>
      </c>
      <c r="AT185" s="21">
        <f>+'[14]12M'!$H$251/10^6</f>
        <v>9.0181737500000025</v>
      </c>
    </row>
    <row r="186" spans="1:78" customFormat="1" x14ac:dyDescent="0.2">
      <c r="A186" s="10">
        <v>1006</v>
      </c>
      <c r="B186" s="10" t="s">
        <v>14</v>
      </c>
      <c r="C186" s="28">
        <v>1.5463472900000004</v>
      </c>
      <c r="D186" s="28">
        <v>1.6823624500000003</v>
      </c>
      <c r="E186" s="28">
        <v>1.4946342099999996</v>
      </c>
      <c r="F186" s="28">
        <v>1.53434856</v>
      </c>
      <c r="G186" s="28">
        <v>1.3978704399999997</v>
      </c>
      <c r="H186" s="28">
        <v>1.7303156300000002</v>
      </c>
      <c r="I186" s="28">
        <v>1.4048698900000001</v>
      </c>
      <c r="J186" s="28">
        <v>1.6051228</v>
      </c>
      <c r="K186" s="28">
        <v>1.6167474600000002</v>
      </c>
      <c r="L186" s="28">
        <v>1.55455487</v>
      </c>
      <c r="M186" s="28">
        <v>1.6428410900000001</v>
      </c>
      <c r="N186" s="28">
        <v>1.7964871700000002</v>
      </c>
      <c r="O186" s="22">
        <f t="shared" si="24"/>
        <v>19.00650186</v>
      </c>
      <c r="Q186" s="10">
        <v>1006</v>
      </c>
      <c r="R186" s="10" t="s">
        <v>14</v>
      </c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9">
        <f t="shared" si="25"/>
        <v>0</v>
      </c>
      <c r="AG186" s="10">
        <v>1006</v>
      </c>
      <c r="AH186" s="10" t="s">
        <v>14</v>
      </c>
      <c r="AI186" s="21">
        <f t="shared" si="26"/>
        <v>1.5463472900000004</v>
      </c>
      <c r="AJ186" s="21">
        <f>+'[14]2M'!$I$251/10^6</f>
        <v>3.2287097400000007</v>
      </c>
      <c r="AK186" s="21">
        <f>+'[14]3M'!$I$251/10^6</f>
        <v>4.7233439500000003</v>
      </c>
      <c r="AL186" s="21">
        <f>+'[14]4M'!$I$251/10^6</f>
        <v>6.2576925100000018</v>
      </c>
      <c r="AM186" s="21">
        <f>+'[14]5M'!$I$251/10^6</f>
        <v>7.6555629500000011</v>
      </c>
      <c r="AN186" s="21">
        <f>+'[14]6M'!$I$251/10^6</f>
        <v>9.38587858</v>
      </c>
      <c r="AO186" s="21">
        <f>+'[14]7M'!$I$251/10^6</f>
        <v>10.790748469999997</v>
      </c>
      <c r="AP186" s="21">
        <f>+'[14]8M'!$I$251/10^6</f>
        <v>12.395871269999997</v>
      </c>
      <c r="AQ186" s="21">
        <f>+'[14]9M'!$I$251/10^6</f>
        <v>14.012618729999996</v>
      </c>
      <c r="AR186" s="21">
        <f>+'[14]10M'!$I$251/10^6</f>
        <v>15.5671736</v>
      </c>
      <c r="AS186" s="21">
        <f>+'[14]11M'!$I$251/10^6</f>
        <v>17.210014689999998</v>
      </c>
      <c r="AT186" s="21">
        <f>+'[14]12M'!$I$251/10^6</f>
        <v>19.006501860000004</v>
      </c>
    </row>
    <row r="187" spans="1:78" customFormat="1" x14ac:dyDescent="0.2">
      <c r="A187" s="10">
        <v>1007</v>
      </c>
      <c r="B187" s="10" t="s">
        <v>15</v>
      </c>
      <c r="C187" s="28">
        <v>2.37134694</v>
      </c>
      <c r="D187" s="28">
        <v>2.4833226000000002</v>
      </c>
      <c r="E187" s="28">
        <v>2.4669356099999997</v>
      </c>
      <c r="F187" s="28">
        <v>2.4837678999999997</v>
      </c>
      <c r="G187" s="28">
        <v>2.5803155700000002</v>
      </c>
      <c r="H187" s="28">
        <v>2.4496872800000005</v>
      </c>
      <c r="I187" s="28">
        <v>2.6171826400000002</v>
      </c>
      <c r="J187" s="28">
        <v>2.7250033300000003</v>
      </c>
      <c r="K187" s="28">
        <v>3.5554160799999996</v>
      </c>
      <c r="L187" s="28">
        <v>2.6867846399999995</v>
      </c>
      <c r="M187" s="28">
        <v>2.8365126700000003</v>
      </c>
      <c r="N187" s="28">
        <v>3.0556452800000002</v>
      </c>
      <c r="O187" s="22">
        <f t="shared" si="24"/>
        <v>32.311920540000003</v>
      </c>
      <c r="Q187" s="10">
        <v>1007</v>
      </c>
      <c r="R187" s="10" t="s">
        <v>15</v>
      </c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9">
        <f t="shared" si="25"/>
        <v>0</v>
      </c>
      <c r="AG187" s="10">
        <v>1007</v>
      </c>
      <c r="AH187" s="10" t="s">
        <v>15</v>
      </c>
      <c r="AI187" s="21">
        <f t="shared" si="26"/>
        <v>2.37134694</v>
      </c>
      <c r="AJ187" s="21">
        <f>+'[14]2M'!$J$251/10^6</f>
        <v>4.8546695400000006</v>
      </c>
      <c r="AK187" s="21">
        <f>+'[14]3M'!$J$251/10^6</f>
        <v>7.3216051500000017</v>
      </c>
      <c r="AL187" s="21">
        <f>+'[14]4M'!$J$251/10^6</f>
        <v>9.80537305</v>
      </c>
      <c r="AM187" s="21">
        <f>+'[14]5M'!$J$251/10^6</f>
        <v>12.385688620000002</v>
      </c>
      <c r="AN187" s="21">
        <f>+'[14]6M'!$J$251/10^6</f>
        <v>14.835375899999999</v>
      </c>
      <c r="AO187" s="21">
        <f>+'[14]7M'!$J$251/10^6</f>
        <v>17.452558539999998</v>
      </c>
      <c r="AP187" s="21">
        <f>+'[14]8M'!$J$251/10^6</f>
        <v>20.177561870000002</v>
      </c>
      <c r="AQ187" s="21">
        <f>+'[14]9M'!$J$251/10^6</f>
        <v>23.732977950000002</v>
      </c>
      <c r="AR187" s="21">
        <f>+'[14]10M'!$J$251/10^6</f>
        <v>26.419762590000001</v>
      </c>
      <c r="AS187" s="21">
        <f>+'[14]11M'!$J$251/10^6</f>
        <v>29.256275260000002</v>
      </c>
      <c r="AT187" s="21">
        <f>+'[14]12M'!$J$251/10^6</f>
        <v>32.311920539999996</v>
      </c>
    </row>
    <row r="188" spans="1:78" customFormat="1" x14ac:dyDescent="0.2">
      <c r="A188" s="10">
        <v>1008</v>
      </c>
      <c r="B188" s="10" t="s">
        <v>16</v>
      </c>
      <c r="C188" s="28">
        <v>1.1342896299999998</v>
      </c>
      <c r="D188" s="28">
        <v>1.0748229599999999</v>
      </c>
      <c r="E188" s="28">
        <v>1.09140119</v>
      </c>
      <c r="F188" s="28">
        <v>1.24144268</v>
      </c>
      <c r="G188" s="28">
        <v>1.1317453299999998</v>
      </c>
      <c r="H188" s="28">
        <v>1.2146334999999999</v>
      </c>
      <c r="I188" s="28">
        <v>1.20148458</v>
      </c>
      <c r="J188" s="28">
        <v>1.3851591899999998</v>
      </c>
      <c r="K188" s="28">
        <v>1.4486385899999998</v>
      </c>
      <c r="L188" s="28">
        <v>1.2274573599999998</v>
      </c>
      <c r="M188" s="28">
        <v>1.25550023</v>
      </c>
      <c r="N188" s="28">
        <v>1.309531</v>
      </c>
      <c r="O188" s="22">
        <f t="shared" si="24"/>
        <v>14.716106239999998</v>
      </c>
      <c r="Q188" s="10">
        <v>1008</v>
      </c>
      <c r="R188" s="10" t="s">
        <v>16</v>
      </c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9">
        <f t="shared" si="25"/>
        <v>0</v>
      </c>
      <c r="AG188" s="10">
        <v>1008</v>
      </c>
      <c r="AH188" s="10" t="s">
        <v>16</v>
      </c>
      <c r="AI188" s="21">
        <f t="shared" si="26"/>
        <v>1.1342896299999998</v>
      </c>
      <c r="AJ188" s="21">
        <f>+'[14]2M'!$K$251/10^6</f>
        <v>2.2091125899999997</v>
      </c>
      <c r="AK188" s="21">
        <f>+'[14]3M'!$K$251/10^6</f>
        <v>3.3005137800000002</v>
      </c>
      <c r="AL188" s="21">
        <f>+'[14]4M'!$K$251/10^6</f>
        <v>4.5419564599999998</v>
      </c>
      <c r="AM188" s="21">
        <f>+'[14]5M'!$K$251/10^6</f>
        <v>5.6737017900000009</v>
      </c>
      <c r="AN188" s="21">
        <f>+'[14]6M'!$K$251/10^6</f>
        <v>6.8883352899999997</v>
      </c>
      <c r="AO188" s="21">
        <f>+'[14]7M'!$K$251/10^6</f>
        <v>8.0898198699999995</v>
      </c>
      <c r="AP188" s="21">
        <f>+'[14]8M'!$K$251/10^6</f>
        <v>9.4749790600000008</v>
      </c>
      <c r="AQ188" s="21">
        <f>+'[14]9M'!$K$251/10^6</f>
        <v>10.923617650000001</v>
      </c>
      <c r="AR188" s="21">
        <f>+'[14]10M'!$K$251/10^6</f>
        <v>12.151075010000001</v>
      </c>
      <c r="AS188" s="21">
        <f>+'[14]11M'!$K$251/10^6</f>
        <v>13.406575240000002</v>
      </c>
      <c r="AT188" s="21">
        <f>+'[14]12M'!$K$251/10^6</f>
        <v>14.716106240000002</v>
      </c>
    </row>
    <row r="189" spans="1:78" customFormat="1" x14ac:dyDescent="0.2">
      <c r="A189" s="10">
        <v>1009</v>
      </c>
      <c r="B189" s="10" t="s">
        <v>17</v>
      </c>
      <c r="C189" s="28">
        <v>0.97991835999999977</v>
      </c>
      <c r="D189" s="28">
        <v>0.98885517000000001</v>
      </c>
      <c r="E189" s="28">
        <v>0.97301835999999997</v>
      </c>
      <c r="F189" s="28">
        <v>1.23921861</v>
      </c>
      <c r="G189" s="28">
        <v>0.98965875999999986</v>
      </c>
      <c r="H189" s="28">
        <v>1.1613562099999999</v>
      </c>
      <c r="I189" s="28">
        <v>1.0153207299999998</v>
      </c>
      <c r="J189" s="28">
        <v>1.2349949200000003</v>
      </c>
      <c r="K189" s="28">
        <v>0.95405518999999994</v>
      </c>
      <c r="L189" s="28">
        <v>0.99783498999999976</v>
      </c>
      <c r="M189" s="28">
        <v>1.0616026399999998</v>
      </c>
      <c r="N189" s="28">
        <v>1.0388909</v>
      </c>
      <c r="O189" s="22">
        <f t="shared" si="24"/>
        <v>12.634724840000001</v>
      </c>
      <c r="Q189" s="10">
        <v>1009</v>
      </c>
      <c r="R189" s="10" t="s">
        <v>17</v>
      </c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9">
        <f t="shared" si="25"/>
        <v>0</v>
      </c>
      <c r="AG189" s="10">
        <v>1009</v>
      </c>
      <c r="AH189" s="10" t="s">
        <v>17</v>
      </c>
      <c r="AI189" s="21">
        <f t="shared" si="26"/>
        <v>0.97991835999999977</v>
      </c>
      <c r="AJ189" s="21">
        <f>+'[14]2M'!$L$251/10^6</f>
        <v>1.96877353</v>
      </c>
      <c r="AK189" s="21">
        <f>+'[14]3M'!$L$251/10^6</f>
        <v>2.9417918900000006</v>
      </c>
      <c r="AL189" s="21">
        <f>+'[14]4M'!$L$251/10^6</f>
        <v>4.1810105000000002</v>
      </c>
      <c r="AM189" s="21">
        <f>+'[14]5M'!$L$251/10^6</f>
        <v>5.1706692599999995</v>
      </c>
      <c r="AN189" s="21">
        <f>+'[14]6M'!$L$251/10^6</f>
        <v>6.3320254700000005</v>
      </c>
      <c r="AO189" s="21">
        <f>+'[14]7M'!$L$251/10^6</f>
        <v>7.3473462000000014</v>
      </c>
      <c r="AP189" s="21">
        <f>+'[14]8M'!$L$251/10^6</f>
        <v>8.5823411199999988</v>
      </c>
      <c r="AQ189" s="21">
        <f>+'[14]9M'!$L$251/10^6</f>
        <v>9.5363963100000007</v>
      </c>
      <c r="AR189" s="21">
        <f>+'[14]10M'!$L$251/10^6</f>
        <v>10.534231299999998</v>
      </c>
      <c r="AS189" s="21">
        <f>+'[14]11M'!$L$251/10^6</f>
        <v>11.59583394</v>
      </c>
      <c r="AT189" s="21">
        <f>+'[14]12M'!$L$251/10^6</f>
        <v>12.634724840000001</v>
      </c>
    </row>
    <row r="190" spans="1:78" customFormat="1" x14ac:dyDescent="0.2">
      <c r="A190" s="10">
        <v>1010</v>
      </c>
      <c r="B190" s="10" t="s">
        <v>19</v>
      </c>
      <c r="C190" s="28">
        <v>1.0459185799999999</v>
      </c>
      <c r="D190" s="28">
        <v>1.0858696200000002</v>
      </c>
      <c r="E190" s="28">
        <v>1.2313111800000001</v>
      </c>
      <c r="F190" s="28">
        <v>1.2005613100000001</v>
      </c>
      <c r="G190" s="28">
        <v>1.2412744499999999</v>
      </c>
      <c r="H190" s="28">
        <v>1.38142399</v>
      </c>
      <c r="I190" s="28">
        <v>1.2023724200000001</v>
      </c>
      <c r="J190" s="28">
        <v>1.14929959</v>
      </c>
      <c r="K190" s="28">
        <v>1.35433399</v>
      </c>
      <c r="L190" s="28">
        <v>1.2502545600000001</v>
      </c>
      <c r="M190" s="28">
        <v>1.4732079000000002</v>
      </c>
      <c r="N190" s="28">
        <v>1.57301168</v>
      </c>
      <c r="O190" s="22">
        <f t="shared" si="24"/>
        <v>15.188839270000001</v>
      </c>
      <c r="Q190" s="10">
        <v>1010</v>
      </c>
      <c r="R190" s="10" t="s">
        <v>19</v>
      </c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9">
        <f t="shared" si="25"/>
        <v>0</v>
      </c>
      <c r="AG190" s="10">
        <v>1010</v>
      </c>
      <c r="AH190" s="10" t="s">
        <v>19</v>
      </c>
      <c r="AI190" s="21">
        <f t="shared" si="26"/>
        <v>1.0459185799999999</v>
      </c>
      <c r="AJ190" s="21">
        <f>+'[14]2M'!$M$251/10^6</f>
        <v>2.1317881999999999</v>
      </c>
      <c r="AK190" s="21">
        <f>+'[14]3M'!$M$251/10^6</f>
        <v>3.36309938</v>
      </c>
      <c r="AL190" s="21">
        <f>+'[14]4M'!$M$251/10^6</f>
        <v>4.5636606899999999</v>
      </c>
      <c r="AM190" s="21">
        <f>+'[14]5M'!$M$251/10^6</f>
        <v>5.8049351399999995</v>
      </c>
      <c r="AN190" s="21">
        <f>+'[14]6M'!$M$251/10^6</f>
        <v>7.1863591299999987</v>
      </c>
      <c r="AO190" s="21">
        <f>+'[14]7M'!$M$251/10^6</f>
        <v>8.3887315499999993</v>
      </c>
      <c r="AP190" s="21">
        <f>+'[14]8M'!$M$251/10^6</f>
        <v>9.5380311400000011</v>
      </c>
      <c r="AQ190" s="21">
        <f>+'[14]9M'!$M$251/10^6</f>
        <v>10.89236513</v>
      </c>
      <c r="AR190" s="21">
        <f>+'[14]10M'!$M$251/10^6</f>
        <v>12.14261969</v>
      </c>
      <c r="AS190" s="21">
        <f>+'[14]11M'!$M$251/10^6</f>
        <v>13.615827590000002</v>
      </c>
      <c r="AT190" s="21">
        <f>+'[14]12M'!$M$251/10^6</f>
        <v>15.188839269999997</v>
      </c>
    </row>
    <row r="191" spans="1:78" customFormat="1" x14ac:dyDescent="0.2">
      <c r="A191" s="10">
        <v>1011</v>
      </c>
      <c r="B191" s="10" t="s">
        <v>20</v>
      </c>
      <c r="C191" s="28">
        <v>0.96129713000000006</v>
      </c>
      <c r="D191" s="28">
        <v>0.91056172999999996</v>
      </c>
      <c r="E191" s="28">
        <v>0.97072643000000003</v>
      </c>
      <c r="F191" s="28">
        <v>0.93287555999999994</v>
      </c>
      <c r="G191" s="28">
        <v>0.90546810000000011</v>
      </c>
      <c r="H191" s="28">
        <v>0.96021276</v>
      </c>
      <c r="I191" s="28">
        <v>0.90878506999999997</v>
      </c>
      <c r="J191" s="28">
        <v>1.1203170899999999</v>
      </c>
      <c r="K191" s="28">
        <v>1.0202951</v>
      </c>
      <c r="L191" s="28">
        <v>0.97723910999999986</v>
      </c>
      <c r="M191" s="28">
        <v>1.0054542099999999</v>
      </c>
      <c r="N191" s="28">
        <v>1.0447987400000001</v>
      </c>
      <c r="O191" s="22">
        <f t="shared" si="24"/>
        <v>11.718031029999999</v>
      </c>
      <c r="Q191" s="10">
        <v>1011</v>
      </c>
      <c r="R191" s="10" t="s">
        <v>20</v>
      </c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9">
        <f t="shared" si="25"/>
        <v>0</v>
      </c>
      <c r="AG191" s="10">
        <v>1011</v>
      </c>
      <c r="AH191" s="10" t="s">
        <v>20</v>
      </c>
      <c r="AI191" s="21">
        <f t="shared" si="26"/>
        <v>0.96129713000000006</v>
      </c>
      <c r="AJ191" s="21">
        <f>+'[14]2M'!$N$251/10^6</f>
        <v>1.8718588599999997</v>
      </c>
      <c r="AK191" s="21">
        <f>+'[14]3M'!$N$251/10^6</f>
        <v>2.8425852899999993</v>
      </c>
      <c r="AL191" s="21">
        <f>+'[14]4M'!$N$251/10^6</f>
        <v>3.7754608499999995</v>
      </c>
      <c r="AM191" s="21">
        <f>+'[14]5M'!$N$251/10^6</f>
        <v>4.6809289500000011</v>
      </c>
      <c r="AN191" s="21">
        <f>+'[14]6M'!$N$251/10^6</f>
        <v>5.6411417100000003</v>
      </c>
      <c r="AO191" s="21">
        <f>+'[14]7M'!$N$251/10^6</f>
        <v>6.5499267799999998</v>
      </c>
      <c r="AP191" s="21">
        <f>+'[14]8M'!$N$251/10^6</f>
        <v>7.6702438700000002</v>
      </c>
      <c r="AQ191" s="21">
        <f>+'[14]9M'!$N$251/10^6</f>
        <v>8.6905389699999986</v>
      </c>
      <c r="AR191" s="21">
        <f>+'[14]10M'!$N$251/10^6</f>
        <v>9.6677780799999997</v>
      </c>
      <c r="AS191" s="21">
        <f>+'[14]11M'!$N$251/10^6</f>
        <v>10.673232290000001</v>
      </c>
      <c r="AT191" s="21">
        <f>+'[14]12M'!$N$251/10^6</f>
        <v>11.718031029999999</v>
      </c>
    </row>
    <row r="192" spans="1:78" customFormat="1" x14ac:dyDescent="0.2">
      <c r="A192" s="10">
        <v>1012</v>
      </c>
      <c r="B192" s="10" t="s">
        <v>21</v>
      </c>
      <c r="C192" s="28">
        <v>2.1312545699999998</v>
      </c>
      <c r="D192" s="28">
        <v>2.2860215199999998</v>
      </c>
      <c r="E192" s="28">
        <v>2.13513033</v>
      </c>
      <c r="F192" s="28">
        <v>2.2141213900000003</v>
      </c>
      <c r="G192" s="28">
        <v>2.2589658000000004</v>
      </c>
      <c r="H192" s="28">
        <v>2.13100471</v>
      </c>
      <c r="I192" s="28">
        <v>2.1163446399999994</v>
      </c>
      <c r="J192" s="28">
        <v>2.27023033</v>
      </c>
      <c r="K192" s="28">
        <v>2.3532016000000002</v>
      </c>
      <c r="L192" s="28">
        <v>2.3242354999999999</v>
      </c>
      <c r="M192" s="28">
        <v>2.4070303900000001</v>
      </c>
      <c r="N192" s="28">
        <v>2.3029913099999995</v>
      </c>
      <c r="O192" s="22">
        <f t="shared" si="24"/>
        <v>26.93053209</v>
      </c>
      <c r="Q192" s="10">
        <v>1012</v>
      </c>
      <c r="R192" s="10" t="s">
        <v>21</v>
      </c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9">
        <f t="shared" si="25"/>
        <v>0</v>
      </c>
      <c r="AG192" s="10">
        <v>1012</v>
      </c>
      <c r="AH192" s="10" t="s">
        <v>21</v>
      </c>
      <c r="AI192" s="21">
        <f t="shared" si="26"/>
        <v>2.1312545699999998</v>
      </c>
      <c r="AJ192" s="21">
        <f>+'[14]2M'!$O$251/10^6</f>
        <v>4.4172760899999997</v>
      </c>
      <c r="AK192" s="21">
        <f>+'[14]3M'!$O$251/10^6</f>
        <v>6.5524064199999978</v>
      </c>
      <c r="AL192" s="21">
        <f>+'[14]4M'!$O$251/10^6</f>
        <v>8.7665278099999995</v>
      </c>
      <c r="AM192" s="21">
        <f>+'[14]5M'!$O$251/10^6</f>
        <v>11.02549361</v>
      </c>
      <c r="AN192" s="21">
        <f>+'[14]6M'!$O$251/10^6</f>
        <v>13.156498320000001</v>
      </c>
      <c r="AO192" s="21">
        <f>+'[14]7M'!$O$251/10^6</f>
        <v>15.272842959999998</v>
      </c>
      <c r="AP192" s="21">
        <f>+'[14]8M'!$O$251/10^6</f>
        <v>17.543073289999999</v>
      </c>
      <c r="AQ192" s="21">
        <f>+'[14]9M'!$O$251/10^6</f>
        <v>19.896274889999997</v>
      </c>
      <c r="AR192" s="21">
        <f>+'[14]10M'!$O$251/10^6</f>
        <v>22.220510389999998</v>
      </c>
      <c r="AS192" s="21">
        <f>+'[14]11M'!$O$251/10^6</f>
        <v>24.627540780000004</v>
      </c>
      <c r="AT192" s="21">
        <f>+'[14]12M'!$O$251/10^6</f>
        <v>26.93053209</v>
      </c>
    </row>
    <row r="193" spans="1:46" customFormat="1" x14ac:dyDescent="0.2">
      <c r="A193" s="10">
        <v>1013</v>
      </c>
      <c r="B193" s="10" t="s">
        <v>22</v>
      </c>
      <c r="C193" s="28">
        <v>0.45639488999999994</v>
      </c>
      <c r="D193" s="28">
        <v>0.46636047000000003</v>
      </c>
      <c r="E193" s="28">
        <v>0.52079232999999991</v>
      </c>
      <c r="F193" s="28">
        <v>0.49271682999999988</v>
      </c>
      <c r="G193" s="28">
        <v>0.54211023000000003</v>
      </c>
      <c r="H193" s="28">
        <v>0.63218593999999995</v>
      </c>
      <c r="I193" s="28">
        <v>0.46488431999999996</v>
      </c>
      <c r="J193" s="28">
        <v>0.44977275</v>
      </c>
      <c r="K193" s="28">
        <v>0.49886867999999995</v>
      </c>
      <c r="L193" s="28">
        <v>0.53783438000000006</v>
      </c>
      <c r="M193" s="28">
        <v>0.47559075000000006</v>
      </c>
      <c r="N193" s="28">
        <v>0.57903958000000011</v>
      </c>
      <c r="O193" s="22">
        <f t="shared" si="24"/>
        <v>6.1165511499999994</v>
      </c>
      <c r="Q193" s="10">
        <v>1013</v>
      </c>
      <c r="R193" s="10" t="s">
        <v>22</v>
      </c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9">
        <f t="shared" si="25"/>
        <v>0</v>
      </c>
      <c r="AG193" s="10">
        <v>1013</v>
      </c>
      <c r="AH193" s="10" t="s">
        <v>22</v>
      </c>
      <c r="AI193" s="21">
        <f t="shared" si="26"/>
        <v>0.45639488999999994</v>
      </c>
      <c r="AJ193" s="21">
        <f>+'[14]2M'!$P$251/10^6</f>
        <v>0.92275535999999991</v>
      </c>
      <c r="AK193" s="21">
        <f>+'[14]3M'!$P$251/10^6</f>
        <v>1.4435476900000002</v>
      </c>
      <c r="AL193" s="21">
        <f>+'[14]4M'!$P$251/10^6</f>
        <v>1.9362645199999997</v>
      </c>
      <c r="AM193" s="21">
        <f>+'[14]5M'!$P$251/10^6</f>
        <v>2.47837475</v>
      </c>
      <c r="AN193" s="21">
        <f>+'[14]6M'!$P$251/10^6</f>
        <v>3.1105606900000002</v>
      </c>
      <c r="AO193" s="21">
        <f>+'[14]7M'!$P$251/10^6</f>
        <v>3.5754450100000001</v>
      </c>
      <c r="AP193" s="21">
        <f>+'[14]8M'!$P$251/10^6</f>
        <v>4.0252177600000003</v>
      </c>
      <c r="AQ193" s="21">
        <f>+'[14]9M'!$P$251/10^6</f>
        <v>4.5240864400000014</v>
      </c>
      <c r="AR193" s="21">
        <f>+'[14]10M'!$P$251/10^6</f>
        <v>5.0619208200000001</v>
      </c>
      <c r="AS193" s="21">
        <f>+'[14]11M'!$P$251/10^6</f>
        <v>5.5375115699999995</v>
      </c>
      <c r="AT193" s="21">
        <f>+'[14]12M'!$P$251/10^6</f>
        <v>6.1165511500000012</v>
      </c>
    </row>
    <row r="194" spans="1:46" customFormat="1" x14ac:dyDescent="0.2">
      <c r="A194" s="10">
        <v>1014</v>
      </c>
      <c r="B194" s="10" t="s">
        <v>23</v>
      </c>
      <c r="C194" s="28">
        <v>5.1890278599999995</v>
      </c>
      <c r="D194" s="28">
        <v>4.881729710000001</v>
      </c>
      <c r="E194" s="28">
        <v>4.7674474400000006</v>
      </c>
      <c r="F194" s="28">
        <v>5.5701729100000001</v>
      </c>
      <c r="G194" s="28">
        <v>5.36219863</v>
      </c>
      <c r="H194" s="28">
        <v>5.64419016</v>
      </c>
      <c r="I194" s="28">
        <v>5.9477196399999999</v>
      </c>
      <c r="J194" s="28">
        <v>5.8120542000000004</v>
      </c>
      <c r="K194" s="28">
        <v>6.1640552300000016</v>
      </c>
      <c r="L194" s="28">
        <v>6.8713536400000006</v>
      </c>
      <c r="M194" s="28">
        <v>6.6605871799999994</v>
      </c>
      <c r="N194" s="28">
        <v>8.2746565100000016</v>
      </c>
      <c r="O194" s="22">
        <f t="shared" si="24"/>
        <v>71.145193110000008</v>
      </c>
      <c r="Q194" s="10">
        <v>1014</v>
      </c>
      <c r="R194" s="10" t="s">
        <v>23</v>
      </c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9">
        <f t="shared" si="25"/>
        <v>0</v>
      </c>
      <c r="AG194" s="10">
        <v>1014</v>
      </c>
      <c r="AH194" s="10" t="s">
        <v>23</v>
      </c>
      <c r="AI194" s="21">
        <f t="shared" si="26"/>
        <v>5.1890278599999995</v>
      </c>
      <c r="AJ194" s="21">
        <f>+'[14]2M'!$Q$251/10^6</f>
        <v>10.07075757</v>
      </c>
      <c r="AK194" s="21">
        <f>+'[14]3M'!$Q$251/10^6</f>
        <v>14.838205010000001</v>
      </c>
      <c r="AL194" s="21">
        <f>+'[14]4M'!$Q$251/10^6</f>
        <v>20.40837792</v>
      </c>
      <c r="AM194" s="21">
        <f>+'[14]5M'!$Q$251/10^6</f>
        <v>25.770576550000001</v>
      </c>
      <c r="AN194" s="21">
        <f>+'[14]6M'!$Q$251/10^6</f>
        <v>31.414766709999999</v>
      </c>
      <c r="AO194" s="21">
        <f>+'[14]7M'!$Q$251/10^6</f>
        <v>37.362486350000005</v>
      </c>
      <c r="AP194" s="21">
        <f>+'[14]8M'!$Q$251/10^6</f>
        <v>43.174540549999996</v>
      </c>
      <c r="AQ194" s="21">
        <f>+'[14]9M'!$Q$251/10^6</f>
        <v>49.338595780000006</v>
      </c>
      <c r="AR194" s="21">
        <f>+'[14]10M'!$Q$251/10^6</f>
        <v>56.209949420000001</v>
      </c>
      <c r="AS194" s="21">
        <f>+'[14]11M'!$Q$251/10^6</f>
        <v>62.870536600000008</v>
      </c>
      <c r="AT194" s="21">
        <f>+'[14]12M'!$Q$251/10^6</f>
        <v>71.145193109999994</v>
      </c>
    </row>
    <row r="195" spans="1:46" customFormat="1" x14ac:dyDescent="0.2">
      <c r="A195" s="10">
        <v>1015</v>
      </c>
      <c r="B195" s="10" t="s">
        <v>24</v>
      </c>
      <c r="C195" s="28">
        <v>1.3198705500000001</v>
      </c>
      <c r="D195" s="28">
        <v>1.1800983699999998</v>
      </c>
      <c r="E195" s="28">
        <v>1.2669794300000004</v>
      </c>
      <c r="F195" s="28">
        <v>1.2605614700000003</v>
      </c>
      <c r="G195" s="28">
        <v>1.4243900100000002</v>
      </c>
      <c r="H195" s="28">
        <v>1.60996922</v>
      </c>
      <c r="I195" s="28">
        <v>1.3172979000000002</v>
      </c>
      <c r="J195" s="28">
        <v>1.1100779300000001</v>
      </c>
      <c r="K195" s="28">
        <v>1.8137946500000002</v>
      </c>
      <c r="L195" s="28">
        <v>1.5004749700000002</v>
      </c>
      <c r="M195" s="28">
        <v>1.3292001899999999</v>
      </c>
      <c r="N195" s="28">
        <v>1.1796277099999997</v>
      </c>
      <c r="O195" s="22">
        <f t="shared" si="24"/>
        <v>16.312342400000002</v>
      </c>
      <c r="Q195" s="10">
        <v>1015</v>
      </c>
      <c r="R195" s="10" t="s">
        <v>24</v>
      </c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9">
        <f t="shared" si="25"/>
        <v>0</v>
      </c>
      <c r="AG195" s="10">
        <v>1015</v>
      </c>
      <c r="AH195" s="10" t="s">
        <v>24</v>
      </c>
      <c r="AI195" s="21">
        <f t="shared" si="26"/>
        <v>1.3198705500000001</v>
      </c>
      <c r="AJ195" s="21">
        <f>+'[14]2M'!$R$251/10^6</f>
        <v>2.4999689200000006</v>
      </c>
      <c r="AK195" s="21">
        <f>+'[14]3M'!$R$251/10^6</f>
        <v>3.7669483499999998</v>
      </c>
      <c r="AL195" s="21">
        <f>+'[14]4M'!$R$251/10^6</f>
        <v>5.0275098200000006</v>
      </c>
      <c r="AM195" s="21">
        <f>+'[14]5M'!$R$251/10^6</f>
        <v>6.4518998300000003</v>
      </c>
      <c r="AN195" s="21">
        <f>+'[14]6M'!$R$251/10^6</f>
        <v>8.0618690500000003</v>
      </c>
      <c r="AO195" s="21">
        <f>+'[14]7M'!$R$251/10^6</f>
        <v>9.3791669500000001</v>
      </c>
      <c r="AP195" s="21">
        <f>+'[14]8M'!$R$251/10^6</f>
        <v>10.489244880000001</v>
      </c>
      <c r="AQ195" s="21">
        <f>+'[14]9M'!$R$251/10^6</f>
        <v>12.303039529999998</v>
      </c>
      <c r="AR195" s="21">
        <f>+'[14]10M'!$R$251/10^6</f>
        <v>13.8035145</v>
      </c>
      <c r="AS195" s="21">
        <f>+'[14]11M'!$R$251/10^6</f>
        <v>15.13271469</v>
      </c>
      <c r="AT195" s="21">
        <f>+'[14]12M'!$R$251/10^6</f>
        <v>16.312342400000002</v>
      </c>
    </row>
    <row r="196" spans="1:46" customFormat="1" x14ac:dyDescent="0.2">
      <c r="A196" s="10">
        <v>1016</v>
      </c>
      <c r="B196" s="10" t="s">
        <v>25</v>
      </c>
      <c r="C196" s="28">
        <v>1.27583962</v>
      </c>
      <c r="D196" s="28">
        <v>1.1304920000000001</v>
      </c>
      <c r="E196" s="28">
        <v>1.22375308</v>
      </c>
      <c r="F196" s="28">
        <v>1.25447679</v>
      </c>
      <c r="G196" s="28">
        <v>1.2702087900000001</v>
      </c>
      <c r="H196" s="28">
        <v>1.2887442199999999</v>
      </c>
      <c r="I196" s="28">
        <v>1.2268690599999996</v>
      </c>
      <c r="J196" s="28">
        <v>1.32481852</v>
      </c>
      <c r="K196" s="28">
        <v>1.2089498400000001</v>
      </c>
      <c r="L196" s="28">
        <v>1.65029771</v>
      </c>
      <c r="M196" s="28">
        <v>1.1902393999999998</v>
      </c>
      <c r="N196" s="28">
        <v>1.4286568800000001</v>
      </c>
      <c r="O196" s="22">
        <f t="shared" si="24"/>
        <v>15.473345909999999</v>
      </c>
      <c r="Q196" s="10">
        <v>1016</v>
      </c>
      <c r="R196" s="10" t="s">
        <v>25</v>
      </c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9">
        <f t="shared" si="25"/>
        <v>0</v>
      </c>
      <c r="AG196" s="10">
        <v>1016</v>
      </c>
      <c r="AH196" s="10" t="s">
        <v>25</v>
      </c>
      <c r="AI196" s="21">
        <f t="shared" si="26"/>
        <v>1.27583962</v>
      </c>
      <c r="AJ196" s="21">
        <f>+'[14]2M'!$S$251/10^6</f>
        <v>2.40633162</v>
      </c>
      <c r="AK196" s="21">
        <f>+'[14]3M'!$S$251/10^6</f>
        <v>3.6300847000000003</v>
      </c>
      <c r="AL196" s="21">
        <f>+'[14]4M'!$S$251/10^6</f>
        <v>4.8845614899999994</v>
      </c>
      <c r="AM196" s="21">
        <f>+'[14]5M'!$S$251/10^6</f>
        <v>6.1547702800000001</v>
      </c>
      <c r="AN196" s="21">
        <f>+'[14]6M'!$S$251/10^6</f>
        <v>7.4435145</v>
      </c>
      <c r="AO196" s="21">
        <f>+'[14]7M'!$S$251/10^6</f>
        <v>8.6703835600000012</v>
      </c>
      <c r="AP196" s="21">
        <f>+'[14]8M'!$S$251/10^6</f>
        <v>9.9952020800000003</v>
      </c>
      <c r="AQ196" s="21">
        <f>+'[14]9M'!$S$251/10^6</f>
        <v>11.204151919999999</v>
      </c>
      <c r="AR196" s="21">
        <f>+'[14]10M'!$S$251/10^6</f>
        <v>12.854449630000003</v>
      </c>
      <c r="AS196" s="21">
        <f>+'[14]11M'!$S$251/10^6</f>
        <v>14.044689029999999</v>
      </c>
      <c r="AT196" s="21">
        <f>+'[14]12M'!$S$251/10^6</f>
        <v>15.473345909999999</v>
      </c>
    </row>
    <row r="197" spans="1:46" customFormat="1" x14ac:dyDescent="0.2">
      <c r="A197" s="10">
        <v>1017</v>
      </c>
      <c r="B197" s="10" t="s">
        <v>26</v>
      </c>
      <c r="C197" s="28">
        <v>1.6257333200000001</v>
      </c>
      <c r="D197" s="28">
        <v>1.8913129200000003</v>
      </c>
      <c r="E197" s="28">
        <v>1.6810601300000001</v>
      </c>
      <c r="F197" s="28">
        <v>1.7933409799999998</v>
      </c>
      <c r="G197" s="28">
        <v>1.7703193699999997</v>
      </c>
      <c r="H197" s="28">
        <v>1.8652397799999998</v>
      </c>
      <c r="I197" s="28">
        <v>1.7208887299999998</v>
      </c>
      <c r="J197" s="28">
        <v>1.9289758199999998</v>
      </c>
      <c r="K197" s="28">
        <v>1.7187881700000001</v>
      </c>
      <c r="L197" s="28">
        <v>1.8554165200000001</v>
      </c>
      <c r="M197" s="28">
        <v>1.8927931299999998</v>
      </c>
      <c r="N197" s="28">
        <v>1.9656856999999996</v>
      </c>
      <c r="O197" s="22">
        <f t="shared" si="24"/>
        <v>21.709554569999998</v>
      </c>
      <c r="Q197" s="10">
        <v>1017</v>
      </c>
      <c r="R197" s="10" t="s">
        <v>26</v>
      </c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9">
        <f t="shared" si="25"/>
        <v>0</v>
      </c>
      <c r="AG197" s="10">
        <v>1017</v>
      </c>
      <c r="AH197" s="10" t="s">
        <v>26</v>
      </c>
      <c r="AI197" s="21">
        <f t="shared" si="26"/>
        <v>1.6257333200000001</v>
      </c>
      <c r="AJ197" s="21">
        <f>+'[14]2M'!$T$251/10^6</f>
        <v>3.5170462399999991</v>
      </c>
      <c r="AK197" s="21">
        <f>+'[14]3M'!$T$251/10^6</f>
        <v>5.1981063700000005</v>
      </c>
      <c r="AL197" s="21">
        <f>+'[14]4M'!$T$251/10^6</f>
        <v>6.9914473500000005</v>
      </c>
      <c r="AM197" s="21">
        <f>+'[14]5M'!$T$251/10^6</f>
        <v>8.7617667199999989</v>
      </c>
      <c r="AN197" s="21">
        <f>+'[14]6M'!$T$251/10^6</f>
        <v>10.627006500000002</v>
      </c>
      <c r="AO197" s="21">
        <f>+'[14]7M'!$T$251/10^6</f>
        <v>12.347895229999999</v>
      </c>
      <c r="AP197" s="21">
        <f>+'[14]8M'!$T$251/10^6</f>
        <v>14.276871050000002</v>
      </c>
      <c r="AQ197" s="21">
        <f>+'[14]9M'!$T$251/10^6</f>
        <v>15.995659219999999</v>
      </c>
      <c r="AR197" s="21">
        <f>+'[14]10M'!$T$251/10^6</f>
        <v>17.851075739999999</v>
      </c>
      <c r="AS197" s="21">
        <f>+'[14]11M'!$T$251/10^6</f>
        <v>19.743868869999996</v>
      </c>
      <c r="AT197" s="21">
        <f>+'[14]12M'!$T$251/10^6</f>
        <v>21.709554569999998</v>
      </c>
    </row>
    <row r="198" spans="1:46" customFormat="1" x14ac:dyDescent="0.2">
      <c r="A198" s="10">
        <v>1018</v>
      </c>
      <c r="B198" s="10" t="s">
        <v>27</v>
      </c>
      <c r="C198" s="28">
        <v>0.99512191999999988</v>
      </c>
      <c r="D198" s="28">
        <v>1.1374793399999998</v>
      </c>
      <c r="E198" s="28">
        <v>1.0167594800000002</v>
      </c>
      <c r="F198" s="28">
        <v>0.95266132000000014</v>
      </c>
      <c r="G198" s="28">
        <v>1.01976738</v>
      </c>
      <c r="H198" s="28">
        <v>1.2438814499999997</v>
      </c>
      <c r="I198" s="28">
        <v>0.92929364000000003</v>
      </c>
      <c r="J198" s="28">
        <v>1.0299939899999999</v>
      </c>
      <c r="K198" s="28">
        <v>0.96713607999999995</v>
      </c>
      <c r="L198" s="28">
        <v>0.97279879000000002</v>
      </c>
      <c r="M198" s="28">
        <v>1.0369468900000001</v>
      </c>
      <c r="N198" s="28">
        <v>1.0559012700000003</v>
      </c>
      <c r="O198" s="22">
        <f t="shared" si="24"/>
        <v>12.357741549999998</v>
      </c>
      <c r="Q198" s="10">
        <v>1018</v>
      </c>
      <c r="R198" s="10" t="s">
        <v>27</v>
      </c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9">
        <f t="shared" si="25"/>
        <v>0</v>
      </c>
      <c r="AG198" s="10">
        <v>1018</v>
      </c>
      <c r="AH198" s="10" t="s">
        <v>27</v>
      </c>
      <c r="AI198" s="21">
        <f t="shared" si="26"/>
        <v>0.99512191999999988</v>
      </c>
      <c r="AJ198" s="21">
        <f>+'[14]2M'!$U$251/10^6</f>
        <v>2.1326012600000004</v>
      </c>
      <c r="AK198" s="21">
        <f>+'[14]3M'!$U$251/10^6</f>
        <v>3.1493607399999997</v>
      </c>
      <c r="AL198" s="21">
        <f>+'[14]4M'!$U$251/10^6</f>
        <v>4.1020220599999995</v>
      </c>
      <c r="AM198" s="21">
        <f>+'[14]5M'!$U$251/10^6</f>
        <v>5.1217894399999997</v>
      </c>
      <c r="AN198" s="21">
        <f>+'[14]6M'!$U$251/10^6</f>
        <v>6.3656708899999996</v>
      </c>
      <c r="AO198" s="21">
        <f>+'[14]7M'!$U$251/10^6</f>
        <v>7.2949645299999997</v>
      </c>
      <c r="AP198" s="21">
        <f>+'[14]8M'!$U$251/10^6</f>
        <v>8.3249585200000009</v>
      </c>
      <c r="AQ198" s="21">
        <f>+'[14]9M'!$U$251/10^6</f>
        <v>9.2920946000000004</v>
      </c>
      <c r="AR198" s="21">
        <f>+'[14]10M'!$U$251/10^6</f>
        <v>10.264893389999999</v>
      </c>
      <c r="AS198" s="21">
        <f>+'[14]11M'!$U$251/10^6</f>
        <v>11.301840279999999</v>
      </c>
      <c r="AT198" s="21">
        <f>+'[14]12M'!$U$251/10^6</f>
        <v>12.35774155</v>
      </c>
    </row>
    <row r="199" spans="1:46" customFormat="1" x14ac:dyDescent="0.2">
      <c r="A199" s="10">
        <v>1019</v>
      </c>
      <c r="B199" s="10" t="s">
        <v>28</v>
      </c>
      <c r="C199" s="28">
        <v>0.74475200999999991</v>
      </c>
      <c r="D199" s="28">
        <v>0.72864847999999993</v>
      </c>
      <c r="E199" s="28">
        <v>0.80988518999999992</v>
      </c>
      <c r="F199" s="28">
        <v>0.84356940000000002</v>
      </c>
      <c r="G199" s="28">
        <v>0.86768864000000001</v>
      </c>
      <c r="H199" s="28">
        <v>0.85489824999999997</v>
      </c>
      <c r="I199" s="28">
        <v>0.79644250000000005</v>
      </c>
      <c r="J199" s="28">
        <v>0.86252627000000004</v>
      </c>
      <c r="K199" s="28">
        <v>0.77744585999999982</v>
      </c>
      <c r="L199" s="28">
        <v>0.76878842999999997</v>
      </c>
      <c r="M199" s="28">
        <v>1.5177160000000003</v>
      </c>
      <c r="N199" s="28">
        <v>0.7688075900000001</v>
      </c>
      <c r="O199" s="22">
        <f t="shared" si="24"/>
        <v>10.341168619999999</v>
      </c>
      <c r="Q199" s="10">
        <v>1019</v>
      </c>
      <c r="R199" s="10" t="s">
        <v>28</v>
      </c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9">
        <f t="shared" si="25"/>
        <v>0</v>
      </c>
      <c r="AG199" s="10">
        <v>1019</v>
      </c>
      <c r="AH199" s="10" t="s">
        <v>28</v>
      </c>
      <c r="AI199" s="21">
        <f t="shared" si="26"/>
        <v>0.74475200999999991</v>
      </c>
      <c r="AJ199" s="21">
        <f>+'[14]2M'!$V$251/10^6</f>
        <v>1.4734004900000002</v>
      </c>
      <c r="AK199" s="21">
        <f>+'[14]3M'!$V$251/10^6</f>
        <v>2.2832856800000001</v>
      </c>
      <c r="AL199" s="21">
        <f>+'[14]4M'!$V$251/10^6</f>
        <v>3.1268550800000003</v>
      </c>
      <c r="AM199" s="21">
        <f>+'[14]5M'!$V$251/10^6</f>
        <v>3.9945437199999998</v>
      </c>
      <c r="AN199" s="21">
        <f>+'[14]6M'!$V$251/10^6</f>
        <v>4.84944197</v>
      </c>
      <c r="AO199" s="21">
        <f>+'[14]7M'!$V$251/10^6</f>
        <v>5.6458844699999995</v>
      </c>
      <c r="AP199" s="21">
        <f>+'[14]8M'!$V$251/10^6</f>
        <v>6.5084107400000004</v>
      </c>
      <c r="AQ199" s="21">
        <f>+'[14]9M'!$V$251/10^6</f>
        <v>7.2858566000000016</v>
      </c>
      <c r="AR199" s="21">
        <f>+'[14]10M'!$V$251/10^6</f>
        <v>8.0546450300000014</v>
      </c>
      <c r="AS199" s="21">
        <f>+'[14]11M'!$V$251/10^6</f>
        <v>9.5723610300000015</v>
      </c>
      <c r="AT199" s="21">
        <f>+'[14]12M'!$V$251/10^6</f>
        <v>10.341168619999999</v>
      </c>
    </row>
    <row r="200" spans="1:46" customFormat="1" x14ac:dyDescent="0.2">
      <c r="A200" s="10">
        <v>1020</v>
      </c>
      <c r="B200" s="10" t="s">
        <v>29</v>
      </c>
      <c r="C200" s="28">
        <v>2.0735129100000003</v>
      </c>
      <c r="D200" s="28">
        <v>1.99332694</v>
      </c>
      <c r="E200" s="28">
        <v>2.0322673600000001</v>
      </c>
      <c r="F200" s="28">
        <v>2.0482626899999996</v>
      </c>
      <c r="G200" s="28">
        <v>1.93704801</v>
      </c>
      <c r="H200" s="28">
        <v>2.30132008</v>
      </c>
      <c r="I200" s="28">
        <v>2.00279702</v>
      </c>
      <c r="J200" s="28">
        <v>2.3160334300000001</v>
      </c>
      <c r="K200" s="28">
        <v>1.9811057100000005</v>
      </c>
      <c r="L200" s="28">
        <v>2.2204914599999999</v>
      </c>
      <c r="M200" s="28">
        <v>2.4222033299999994</v>
      </c>
      <c r="N200" s="28">
        <v>2.5334548400000001</v>
      </c>
      <c r="O200" s="22">
        <f t="shared" si="24"/>
        <v>25.861823780000002</v>
      </c>
      <c r="Q200" s="10">
        <v>1020</v>
      </c>
      <c r="R200" s="10" t="s">
        <v>29</v>
      </c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9">
        <f t="shared" si="25"/>
        <v>0</v>
      </c>
      <c r="AG200" s="10">
        <v>1020</v>
      </c>
      <c r="AH200" s="10" t="s">
        <v>29</v>
      </c>
      <c r="AI200" s="21">
        <f t="shared" si="26"/>
        <v>2.0735129100000003</v>
      </c>
      <c r="AJ200" s="21">
        <f>+'[14]2M'!$W$251/10^6</f>
        <v>4.06683985</v>
      </c>
      <c r="AK200" s="21">
        <f>+'[14]3M'!$W$251/10^6</f>
        <v>6.0991072099999997</v>
      </c>
      <c r="AL200" s="21">
        <f>+'[14]4M'!$W$251/10^6</f>
        <v>8.1473698999999993</v>
      </c>
      <c r="AM200" s="21">
        <f>+'[14]5M'!$W$251/10^6</f>
        <v>10.084417910000001</v>
      </c>
      <c r="AN200" s="21">
        <f>+'[14]6M'!$W$251/10^6</f>
        <v>12.385737990000003</v>
      </c>
      <c r="AO200" s="21">
        <f>+'[14]7M'!$W$251/10^6</f>
        <v>14.38853501</v>
      </c>
      <c r="AP200" s="21">
        <f>+'[14]8M'!$W$251/10^6</f>
        <v>16.704568440000003</v>
      </c>
      <c r="AQ200" s="21">
        <f>+'[14]9M'!$W$251/10^6</f>
        <v>18.685674150000001</v>
      </c>
      <c r="AR200" s="21">
        <f>+'[14]10M'!$W$251/10^6</f>
        <v>20.906165609999999</v>
      </c>
      <c r="AS200" s="21">
        <f>+'[14]11M'!$W$251/10^6</f>
        <v>23.328368939999997</v>
      </c>
      <c r="AT200" s="21">
        <f>+'[14]12M'!$W$251/10^6</f>
        <v>25.861823779999995</v>
      </c>
    </row>
    <row r="201" spans="1:46" customFormat="1" x14ac:dyDescent="0.2">
      <c r="A201" s="10">
        <v>1021</v>
      </c>
      <c r="B201" s="10" t="s">
        <v>30</v>
      </c>
      <c r="C201" s="28">
        <v>1.01680912</v>
      </c>
      <c r="D201" s="28">
        <v>1.02252174</v>
      </c>
      <c r="E201" s="28">
        <v>1.1084568600000002</v>
      </c>
      <c r="F201" s="28">
        <v>1.1117310299999998</v>
      </c>
      <c r="G201" s="28">
        <v>1.1328574300000003</v>
      </c>
      <c r="H201" s="28">
        <v>1.0148646499999998</v>
      </c>
      <c r="I201" s="28">
        <v>1.0327515899999999</v>
      </c>
      <c r="J201" s="28">
        <v>1.4454232800000002</v>
      </c>
      <c r="K201" s="28">
        <v>1.1496547600000002</v>
      </c>
      <c r="L201" s="28">
        <v>1.05531866</v>
      </c>
      <c r="M201" s="28">
        <v>1.5557420499999999</v>
      </c>
      <c r="N201" s="28">
        <v>1.06377535</v>
      </c>
      <c r="O201" s="22">
        <f t="shared" si="24"/>
        <v>13.709906520000001</v>
      </c>
      <c r="Q201" s="10">
        <v>1021</v>
      </c>
      <c r="R201" s="10" t="s">
        <v>30</v>
      </c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9">
        <f t="shared" si="25"/>
        <v>0</v>
      </c>
      <c r="AG201" s="10">
        <v>1021</v>
      </c>
      <c r="AH201" s="10" t="s">
        <v>30</v>
      </c>
      <c r="AI201" s="21">
        <f t="shared" si="26"/>
        <v>1.01680912</v>
      </c>
      <c r="AJ201" s="21">
        <f>+'[14]2M'!$X$251/10^6</f>
        <v>2.0393308600000002</v>
      </c>
      <c r="AK201" s="21">
        <f>+'[14]3M'!$X$251/10^6</f>
        <v>3.1477877199999997</v>
      </c>
      <c r="AL201" s="21">
        <f>+'[14]4M'!$X$251/10^6</f>
        <v>4.2595187499999998</v>
      </c>
      <c r="AM201" s="21">
        <f>+'[14]5M'!$X$251/10^6</f>
        <v>5.3923761799999985</v>
      </c>
      <c r="AN201" s="21">
        <f>+'[14]6M'!$X$251/10^6</f>
        <v>6.4072408300000001</v>
      </c>
      <c r="AO201" s="21">
        <f>+'[14]7M'!$X$251/10^6</f>
        <v>7.4399924199999994</v>
      </c>
      <c r="AP201" s="21">
        <f>+'[14]8M'!$X$251/10^6</f>
        <v>8.8854156999999994</v>
      </c>
      <c r="AQ201" s="21">
        <f>+'[14]9M'!$X$251/10^6</f>
        <v>10.035070459999998</v>
      </c>
      <c r="AR201" s="21">
        <f>+'[14]10M'!$X$251/10^6</f>
        <v>11.090389120000001</v>
      </c>
      <c r="AS201" s="21">
        <f>+'[14]11M'!$X$251/10^6</f>
        <v>12.64613117</v>
      </c>
      <c r="AT201" s="21">
        <f>+'[14]12M'!$X$251/10^6</f>
        <v>13.709906520000001</v>
      </c>
    </row>
    <row r="202" spans="1:46" customFormat="1" x14ac:dyDescent="0.2">
      <c r="A202" s="10">
        <v>1022</v>
      </c>
      <c r="B202" s="10" t="s">
        <v>31</v>
      </c>
      <c r="C202" s="28">
        <v>3.1769696600000001</v>
      </c>
      <c r="D202" s="28">
        <v>2.9901863</v>
      </c>
      <c r="E202" s="28">
        <v>3.1346010200000003</v>
      </c>
      <c r="F202" s="28">
        <v>3.4590917900000004</v>
      </c>
      <c r="G202" s="28">
        <v>3.1191210699999998</v>
      </c>
      <c r="H202" s="28">
        <v>3.421306809999999</v>
      </c>
      <c r="I202" s="28">
        <v>3.6155860500000001</v>
      </c>
      <c r="J202" s="28">
        <v>3.9225119199999998</v>
      </c>
      <c r="K202" s="28">
        <v>3.7955367999999998</v>
      </c>
      <c r="L202" s="28">
        <v>4.3549550899999998</v>
      </c>
      <c r="M202" s="28">
        <v>3.33836311</v>
      </c>
      <c r="N202" s="28">
        <v>5.6385998699999993</v>
      </c>
      <c r="O202" s="22">
        <f t="shared" si="24"/>
        <v>43.966829490000002</v>
      </c>
      <c r="Q202" s="10">
        <v>1022</v>
      </c>
      <c r="R202" s="10" t="s">
        <v>31</v>
      </c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9">
        <f t="shared" si="25"/>
        <v>0</v>
      </c>
      <c r="AG202" s="10">
        <v>1022</v>
      </c>
      <c r="AH202" s="10" t="s">
        <v>31</v>
      </c>
      <c r="AI202" s="21">
        <f t="shared" si="26"/>
        <v>3.1769696600000001</v>
      </c>
      <c r="AJ202" s="21">
        <f>+'[14]2M'!$Y$251/10^6</f>
        <v>6.1671559599999988</v>
      </c>
      <c r="AK202" s="21">
        <f>+'[14]3M'!$Y$251/10^6</f>
        <v>9.3017569799999986</v>
      </c>
      <c r="AL202" s="21">
        <f>+'[14]4M'!$Y$251/10^6</f>
        <v>12.760848769999999</v>
      </c>
      <c r="AM202" s="21">
        <f>+'[14]5M'!$Y$251/10^6</f>
        <v>15.879969839999998</v>
      </c>
      <c r="AN202" s="21">
        <f>+'[14]6M'!$Y$251/10^6</f>
        <v>19.301276650000002</v>
      </c>
      <c r="AO202" s="21">
        <f>+'[14]7M'!$Y$251/10^6</f>
        <v>22.916862699999999</v>
      </c>
      <c r="AP202" s="21">
        <f>+'[14]8M'!$Y$251/10^6</f>
        <v>26.839374619999997</v>
      </c>
      <c r="AQ202" s="21">
        <f>+'[14]9M'!$Y$251/10^6</f>
        <v>30.634911419999998</v>
      </c>
      <c r="AR202" s="21">
        <f>+'[14]10M'!$Y$251/10^6</f>
        <v>34.989866510000006</v>
      </c>
      <c r="AS202" s="21">
        <f>+'[14]11M'!$Y$251/10^6</f>
        <v>38.328229619999995</v>
      </c>
      <c r="AT202" s="21">
        <f>+'[14]12M'!$Y$251/10^6</f>
        <v>43.966829489999995</v>
      </c>
    </row>
    <row r="203" spans="1:46" customFormat="1" x14ac:dyDescent="0.2">
      <c r="A203" s="10">
        <v>1023</v>
      </c>
      <c r="B203" s="10" t="s">
        <v>32</v>
      </c>
      <c r="C203" s="28">
        <v>0.85992182999999989</v>
      </c>
      <c r="D203" s="28">
        <v>0.86943484000000004</v>
      </c>
      <c r="E203" s="28">
        <v>0.94331227000000006</v>
      </c>
      <c r="F203" s="28">
        <v>0.96858959999999994</v>
      </c>
      <c r="G203" s="28">
        <v>0.95439053000000018</v>
      </c>
      <c r="H203" s="28">
        <v>1.17157339</v>
      </c>
      <c r="I203" s="28">
        <v>0.98868981999999983</v>
      </c>
      <c r="J203" s="28">
        <v>1.1279548499999998</v>
      </c>
      <c r="K203" s="28">
        <v>1.3681421899999999</v>
      </c>
      <c r="L203" s="28">
        <v>1.0720485299999998</v>
      </c>
      <c r="M203" s="28">
        <v>1.16157713</v>
      </c>
      <c r="N203" s="28">
        <v>1.6915931899999999</v>
      </c>
      <c r="O203" s="22">
        <f t="shared" si="24"/>
        <v>13.177228169999999</v>
      </c>
      <c r="Q203" s="10">
        <v>1023</v>
      </c>
      <c r="R203" s="10" t="s">
        <v>32</v>
      </c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9">
        <f t="shared" si="25"/>
        <v>0</v>
      </c>
      <c r="AG203" s="10">
        <v>1023</v>
      </c>
      <c r="AH203" s="10" t="s">
        <v>32</v>
      </c>
      <c r="AI203" s="21">
        <f t="shared" si="26"/>
        <v>0.85992182999999989</v>
      </c>
      <c r="AJ203" s="21">
        <f>+'[14]2M'!$Z$251/10^6</f>
        <v>1.7293566700000003</v>
      </c>
      <c r="AK203" s="21">
        <f>+'[14]3M'!$Z$251/10^6</f>
        <v>2.6726689399999999</v>
      </c>
      <c r="AL203" s="21">
        <f>+'[14]4M'!$Z$251/10^6</f>
        <v>3.6412585399999999</v>
      </c>
      <c r="AM203" s="21">
        <f>+'[14]5M'!$Z$251/10^6</f>
        <v>4.5956490700000003</v>
      </c>
      <c r="AN203" s="21">
        <f>+'[14]6M'!$Z$251/10^6</f>
        <v>5.7672224599999993</v>
      </c>
      <c r="AO203" s="21">
        <f>+'[14]7M'!$Z$251/10^6</f>
        <v>6.7559122799999995</v>
      </c>
      <c r="AP203" s="21">
        <f>+'[14]8M'!$Z$251/10^6</f>
        <v>7.8838671300000005</v>
      </c>
      <c r="AQ203" s="21">
        <f>+'[14]9M'!$Z$251/10^6</f>
        <v>9.2520093199999991</v>
      </c>
      <c r="AR203" s="21">
        <f>+'[14]10M'!$Z$251/10^6</f>
        <v>10.324057850000001</v>
      </c>
      <c r="AS203" s="21">
        <f>+'[14]11M'!$Z$251/10^6</f>
        <v>11.485634979999999</v>
      </c>
      <c r="AT203" s="21">
        <f>+'[14]12M'!$Z$251/10^6</f>
        <v>13.177228169999999</v>
      </c>
    </row>
    <row r="204" spans="1:46" customFormat="1" x14ac:dyDescent="0.2">
      <c r="A204" s="10">
        <v>1024</v>
      </c>
      <c r="B204" s="10" t="s">
        <v>33</v>
      </c>
      <c r="C204" s="28">
        <v>3.2712443600000003</v>
      </c>
      <c r="D204" s="28">
        <v>3.1619763099999996</v>
      </c>
      <c r="E204" s="28">
        <v>3.5729121899999994</v>
      </c>
      <c r="F204" s="28">
        <v>3.5064062100000006</v>
      </c>
      <c r="G204" s="28">
        <v>3.5157338899999999</v>
      </c>
      <c r="H204" s="28">
        <v>3.2495157199999993</v>
      </c>
      <c r="I204" s="28">
        <v>3.6780807500000003</v>
      </c>
      <c r="J204" s="28">
        <v>3.8601264800000004</v>
      </c>
      <c r="K204" s="28">
        <v>4.1831795300000003</v>
      </c>
      <c r="L204" s="28">
        <v>3.9059788699999998</v>
      </c>
      <c r="M204" s="28">
        <v>4.2282555299999993</v>
      </c>
      <c r="N204" s="28">
        <v>5.0330195700000004</v>
      </c>
      <c r="O204" s="22">
        <f t="shared" si="24"/>
        <v>45.166429409999999</v>
      </c>
      <c r="Q204" s="10">
        <v>1024</v>
      </c>
      <c r="R204" s="10" t="s">
        <v>33</v>
      </c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9">
        <f t="shared" si="25"/>
        <v>0</v>
      </c>
      <c r="AG204" s="10">
        <v>1024</v>
      </c>
      <c r="AH204" s="10" t="s">
        <v>33</v>
      </c>
      <c r="AI204" s="21">
        <f t="shared" si="26"/>
        <v>3.2712443600000003</v>
      </c>
      <c r="AJ204" s="21">
        <f>+'[14]2M'!$AA$251/10^6</f>
        <v>6.433220669999999</v>
      </c>
      <c r="AK204" s="21">
        <f>+'[14]3M'!$AA$251/10^6</f>
        <v>10.006132859999999</v>
      </c>
      <c r="AL204" s="21">
        <f>+'[14]4M'!$AA$251/10^6</f>
        <v>13.512539070000001</v>
      </c>
      <c r="AM204" s="21">
        <f>+'[14]5M'!$AA$251/10^6</f>
        <v>17.028272959999999</v>
      </c>
      <c r="AN204" s="21">
        <f>+'[14]6M'!$AA$251/10^6</f>
        <v>20.277788679999993</v>
      </c>
      <c r="AO204" s="21">
        <f>+'[14]7M'!$AA$251/10^6</f>
        <v>23.95586943</v>
      </c>
      <c r="AP204" s="21">
        <f>+'[14]8M'!$AA$251/10^6</f>
        <v>27.815995909999991</v>
      </c>
      <c r="AQ204" s="21">
        <f>+'[14]9M'!$AA$251/10^6</f>
        <v>31.999175440000002</v>
      </c>
      <c r="AR204" s="21">
        <f>+'[14]10M'!$AA$251/10^6</f>
        <v>35.90515431</v>
      </c>
      <c r="AS204" s="21">
        <f>+'[14]11M'!$AA$251/10^6</f>
        <v>40.133409840000006</v>
      </c>
      <c r="AT204" s="21">
        <f>+'[14]12M'!$AA$251/10^6</f>
        <v>45.166429409999999</v>
      </c>
    </row>
    <row r="205" spans="1:46" customFormat="1" x14ac:dyDescent="0.2">
      <c r="A205" s="10">
        <v>1025</v>
      </c>
      <c r="B205" s="10" t="s">
        <v>34</v>
      </c>
      <c r="C205" s="28">
        <v>0.93938927000000005</v>
      </c>
      <c r="D205" s="28">
        <v>0.93880388000000004</v>
      </c>
      <c r="E205" s="28">
        <v>0.99599404000000002</v>
      </c>
      <c r="F205" s="28">
        <v>0.98449471</v>
      </c>
      <c r="G205" s="28">
        <v>0.99578261999999984</v>
      </c>
      <c r="H205" s="28">
        <v>1.0596207599999998</v>
      </c>
      <c r="I205" s="28">
        <v>1.0664486100000001</v>
      </c>
      <c r="J205" s="28">
        <v>1.20006876</v>
      </c>
      <c r="K205" s="28">
        <v>1.16753723</v>
      </c>
      <c r="L205" s="28">
        <v>1.0660430899999997</v>
      </c>
      <c r="M205" s="28">
        <v>1.28344752</v>
      </c>
      <c r="N205" s="28">
        <v>1.0296569899999999</v>
      </c>
      <c r="O205" s="22">
        <f t="shared" si="24"/>
        <v>12.727287479999998</v>
      </c>
      <c r="Q205" s="10">
        <v>1025</v>
      </c>
      <c r="R205" s="10" t="s">
        <v>34</v>
      </c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9">
        <f t="shared" si="25"/>
        <v>0</v>
      </c>
      <c r="AG205" s="10">
        <v>1025</v>
      </c>
      <c r="AH205" s="10" t="s">
        <v>34</v>
      </c>
      <c r="AI205" s="21">
        <f t="shared" si="26"/>
        <v>0.93938927000000005</v>
      </c>
      <c r="AJ205" s="21">
        <f>+'[14]2M'!$AB$251/10^6</f>
        <v>1.8781931500000002</v>
      </c>
      <c r="AK205" s="21">
        <f>+'[14]3M'!$AB$251/10^6</f>
        <v>2.8741871899999998</v>
      </c>
      <c r="AL205" s="21">
        <f>+'[14]4M'!$AB$251/10^6</f>
        <v>3.8586819000000001</v>
      </c>
      <c r="AM205" s="21">
        <f>+'[14]5M'!$AB$251/10^6</f>
        <v>4.8544645200000005</v>
      </c>
      <c r="AN205" s="21">
        <f>+'[14]6M'!$AB$251/10^6</f>
        <v>5.9140852799999992</v>
      </c>
      <c r="AO205" s="21">
        <f>+'[14]7M'!$AB$251/10^6</f>
        <v>6.9805338899999985</v>
      </c>
      <c r="AP205" s="21">
        <f>+'[14]8M'!$AB$251/10^6</f>
        <v>8.1806026499999991</v>
      </c>
      <c r="AQ205" s="21">
        <f>+'[14]9M'!$AB$251/10^6</f>
        <v>9.3481398799999997</v>
      </c>
      <c r="AR205" s="21">
        <f>+'[14]10M'!$AB$251/10^6</f>
        <v>10.414182969999999</v>
      </c>
      <c r="AS205" s="21">
        <f>+'[14]11M'!$AB$251/10^6</f>
        <v>11.69763049</v>
      </c>
      <c r="AT205" s="21">
        <f>+'[14]12M'!$AB$251/10^6</f>
        <v>12.727287480000003</v>
      </c>
    </row>
    <row r="206" spans="1:46" customFormat="1" x14ac:dyDescent="0.2">
      <c r="A206" s="10">
        <v>1026</v>
      </c>
      <c r="B206" s="10" t="s">
        <v>35</v>
      </c>
      <c r="C206" s="28">
        <v>0.54370613000000001</v>
      </c>
      <c r="D206" s="28">
        <v>0.57921020000000001</v>
      </c>
      <c r="E206" s="28">
        <v>0.65285339999999992</v>
      </c>
      <c r="F206" s="28">
        <v>0.65344009999999986</v>
      </c>
      <c r="G206" s="28">
        <v>0.60959004999999988</v>
      </c>
      <c r="H206" s="28">
        <v>0.60191727000000017</v>
      </c>
      <c r="I206" s="28">
        <v>0.60256243000000009</v>
      </c>
      <c r="J206" s="28">
        <v>0.69599685999999994</v>
      </c>
      <c r="K206" s="28">
        <v>0.68228221000000011</v>
      </c>
      <c r="L206" s="28">
        <v>0.85567059000000012</v>
      </c>
      <c r="M206" s="28">
        <v>0.64296861999999999</v>
      </c>
      <c r="N206" s="28">
        <v>0.60990997000000002</v>
      </c>
      <c r="O206" s="22">
        <f t="shared" si="24"/>
        <v>7.7301078299999997</v>
      </c>
      <c r="Q206" s="10">
        <v>1026</v>
      </c>
      <c r="R206" s="10" t="s">
        <v>35</v>
      </c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9">
        <f t="shared" si="25"/>
        <v>0</v>
      </c>
      <c r="AG206" s="10">
        <v>1026</v>
      </c>
      <c r="AH206" s="10" t="s">
        <v>35</v>
      </c>
      <c r="AI206" s="21">
        <f t="shared" si="26"/>
        <v>0.54370613000000001</v>
      </c>
      <c r="AJ206" s="21">
        <f>+'[14]2M'!$AC$251/10^6</f>
        <v>1.12291633</v>
      </c>
      <c r="AK206" s="21">
        <f>+'[14]3M'!$AC$251/10^6</f>
        <v>1.7757697299999999</v>
      </c>
      <c r="AL206" s="21">
        <f>+'[14]4M'!$AC$251/10^6</f>
        <v>2.4292098300000009</v>
      </c>
      <c r="AM206" s="21">
        <f>+'[14]5M'!$AC$251/10^6</f>
        <v>3.0387998800000005</v>
      </c>
      <c r="AN206" s="21">
        <f>+'[14]6M'!$AC$251/10^6</f>
        <v>3.64071715</v>
      </c>
      <c r="AO206" s="21">
        <f>+'[14]7M'!$AC$251/10^6</f>
        <v>4.2432795800000003</v>
      </c>
      <c r="AP206" s="21">
        <f>+'[14]8M'!$AC$251/10^6</f>
        <v>4.9392764400000004</v>
      </c>
      <c r="AQ206" s="21">
        <f>+'[14]9M'!$AC$251/10^6</f>
        <v>5.6215586499999999</v>
      </c>
      <c r="AR206" s="21">
        <f>+'[14]10M'!$AC$251/10^6</f>
        <v>6.4772292400000007</v>
      </c>
      <c r="AS206" s="21">
        <f>+'[14]11M'!$AC$251/10^6</f>
        <v>7.1201978599999993</v>
      </c>
      <c r="AT206" s="21">
        <f>+'[14]12M'!$AC$251/10^6</f>
        <v>7.7301078299999997</v>
      </c>
    </row>
    <row r="207" spans="1:46" customFormat="1" x14ac:dyDescent="0.2">
      <c r="A207" s="10">
        <v>1027</v>
      </c>
      <c r="B207" s="10" t="s">
        <v>36</v>
      </c>
      <c r="C207" s="28">
        <v>0.84030908000000004</v>
      </c>
      <c r="D207" s="28">
        <v>0.75566805000000004</v>
      </c>
      <c r="E207" s="28">
        <v>0.78025127999999999</v>
      </c>
      <c r="F207" s="28">
        <v>0.80962548000000001</v>
      </c>
      <c r="G207" s="28">
        <v>0.77607393999999996</v>
      </c>
      <c r="H207" s="28">
        <v>0.82143411000000011</v>
      </c>
      <c r="I207" s="28">
        <v>0.79111144999999983</v>
      </c>
      <c r="J207" s="28">
        <v>0.94088483999999983</v>
      </c>
      <c r="K207" s="28">
        <v>0.86390758999999995</v>
      </c>
      <c r="L207" s="28">
        <v>0.87190022000000011</v>
      </c>
      <c r="M207" s="28">
        <v>0.84052737999999994</v>
      </c>
      <c r="N207" s="28">
        <v>0.91632479</v>
      </c>
      <c r="O207" s="22">
        <f t="shared" si="24"/>
        <v>10.008018209999999</v>
      </c>
      <c r="Q207" s="10">
        <v>1027</v>
      </c>
      <c r="R207" s="10" t="s">
        <v>36</v>
      </c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9">
        <f t="shared" si="25"/>
        <v>0</v>
      </c>
      <c r="AG207" s="10">
        <v>1027</v>
      </c>
      <c r="AH207" s="10" t="s">
        <v>36</v>
      </c>
      <c r="AI207" s="21">
        <f t="shared" si="26"/>
        <v>0.84030908000000004</v>
      </c>
      <c r="AJ207" s="21">
        <f>+'[14]2M'!$AD$251/10^6</f>
        <v>1.5959771299999996</v>
      </c>
      <c r="AK207" s="21">
        <f>+'[14]3M'!$AD$251/10^6</f>
        <v>2.3762284099999995</v>
      </c>
      <c r="AL207" s="21">
        <f>+'[14]4M'!$AD$251/10^6</f>
        <v>3.1858538900000002</v>
      </c>
      <c r="AM207" s="21">
        <f>+'[14]5M'!$AD$251/10^6</f>
        <v>3.9619278299999996</v>
      </c>
      <c r="AN207" s="21">
        <f>+'[14]6M'!$AD$251/10^6</f>
        <v>4.7833619399999998</v>
      </c>
      <c r="AO207" s="21">
        <f>+'[14]7M'!$AD$251/10^6</f>
        <v>5.5744733899999979</v>
      </c>
      <c r="AP207" s="21">
        <f>+'[14]8M'!$AD$251/10^6</f>
        <v>6.5153582299999986</v>
      </c>
      <c r="AQ207" s="21">
        <f>+'[14]9M'!$AD$251/10^6</f>
        <v>7.3792658199999988</v>
      </c>
      <c r="AR207" s="21">
        <f>+'[14]10M'!$AD$251/10^6</f>
        <v>8.2511660399999993</v>
      </c>
      <c r="AS207" s="21">
        <f>+'[14]11M'!$AD$251/10^6</f>
        <v>9.0916934200000004</v>
      </c>
      <c r="AT207" s="21">
        <f>+'[14]12M'!$AD$251/10^6</f>
        <v>10.008018209999999</v>
      </c>
    </row>
    <row r="208" spans="1:46" customFormat="1" x14ac:dyDescent="0.2">
      <c r="A208" s="10">
        <v>1028</v>
      </c>
      <c r="B208" s="10" t="s">
        <v>37</v>
      </c>
      <c r="C208" s="28">
        <v>2.1092716</v>
      </c>
      <c r="D208" s="28">
        <v>2.1676424000000005</v>
      </c>
      <c r="E208" s="28">
        <v>2.0805579599999997</v>
      </c>
      <c r="F208" s="28">
        <v>2.4515669199999999</v>
      </c>
      <c r="G208" s="28">
        <v>2.3670839699999999</v>
      </c>
      <c r="H208" s="28">
        <v>2.1620077400000004</v>
      </c>
      <c r="I208" s="28">
        <v>2.0961546500000003</v>
      </c>
      <c r="J208" s="28">
        <v>2.5308427400000002</v>
      </c>
      <c r="K208" s="28">
        <v>2.8021044099999997</v>
      </c>
      <c r="L208" s="28">
        <v>2.2365147000000007</v>
      </c>
      <c r="M208" s="28">
        <v>3.10242255</v>
      </c>
      <c r="N208" s="28">
        <v>2.5770545300000003</v>
      </c>
      <c r="O208" s="22">
        <f t="shared" si="24"/>
        <v>28.683224169999999</v>
      </c>
      <c r="Q208" s="10">
        <v>1028</v>
      </c>
      <c r="R208" s="10" t="s">
        <v>37</v>
      </c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9">
        <f t="shared" si="25"/>
        <v>0</v>
      </c>
      <c r="AG208" s="10">
        <v>1028</v>
      </c>
      <c r="AH208" s="10" t="s">
        <v>37</v>
      </c>
      <c r="AI208" s="21">
        <f t="shared" si="26"/>
        <v>2.1092716</v>
      </c>
      <c r="AJ208" s="21">
        <f>+'[14]2M'!$AE$251/10^6</f>
        <v>4.2769139999999988</v>
      </c>
      <c r="AK208" s="21">
        <f>+'[14]3M'!$AE$251/10^6</f>
        <v>6.3574719599999998</v>
      </c>
      <c r="AL208" s="21">
        <f>+'[14]4M'!$AE$251/10^6</f>
        <v>8.8090388799999992</v>
      </c>
      <c r="AM208" s="21">
        <f>+'[14]5M'!$AE$251/10^6</f>
        <v>11.17612285</v>
      </c>
      <c r="AN208" s="21">
        <f>+'[14]6M'!$AE$251/10^6</f>
        <v>13.338130589999999</v>
      </c>
      <c r="AO208" s="21">
        <f>+'[14]7M'!$AE$251/10^6</f>
        <v>15.434285239999999</v>
      </c>
      <c r="AP208" s="21">
        <f>+'[14]8M'!$AE$251/10^6</f>
        <v>17.965127980000005</v>
      </c>
      <c r="AQ208" s="21">
        <f>+'[14]9M'!$AE$251/10^6</f>
        <v>20.767232390000004</v>
      </c>
      <c r="AR208" s="21">
        <f>+'[14]10M'!$AE$251/10^6</f>
        <v>23.003747090000001</v>
      </c>
      <c r="AS208" s="21">
        <f>+'[14]11M'!$AE$251/10^6</f>
        <v>26.106169640000008</v>
      </c>
      <c r="AT208" s="21">
        <f>+'[14]12M'!$AE$251/10^6</f>
        <v>28.683224170000003</v>
      </c>
    </row>
    <row r="209" spans="1:46" customFormat="1" x14ac:dyDescent="0.2">
      <c r="A209" s="10">
        <v>1029</v>
      </c>
      <c r="B209" s="10" t="s">
        <v>38</v>
      </c>
      <c r="C209" s="28">
        <v>0.61782781999999992</v>
      </c>
      <c r="D209" s="28">
        <v>0.64237368000000017</v>
      </c>
      <c r="E209" s="28">
        <v>0.66492772999999983</v>
      </c>
      <c r="F209" s="28">
        <v>0.6940207100000001</v>
      </c>
      <c r="G209" s="28">
        <v>0.69004827999999996</v>
      </c>
      <c r="H209" s="28">
        <v>0.65161594999999994</v>
      </c>
      <c r="I209" s="28">
        <v>0.71681571000000011</v>
      </c>
      <c r="J209" s="28">
        <v>0.8523314500000001</v>
      </c>
      <c r="K209" s="28">
        <v>0.68551837999999987</v>
      </c>
      <c r="L209" s="28">
        <v>0.93380734999999981</v>
      </c>
      <c r="M209" s="28">
        <v>0.64266287</v>
      </c>
      <c r="N209" s="28">
        <v>0.89931881000000002</v>
      </c>
      <c r="O209" s="22">
        <f t="shared" si="24"/>
        <v>8.6912687399999982</v>
      </c>
      <c r="Q209" s="10">
        <v>1029</v>
      </c>
      <c r="R209" s="10" t="s">
        <v>38</v>
      </c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9">
        <f t="shared" si="25"/>
        <v>0</v>
      </c>
      <c r="AG209" s="10">
        <v>1029</v>
      </c>
      <c r="AH209" s="10" t="s">
        <v>38</v>
      </c>
      <c r="AI209" s="21">
        <f t="shared" si="26"/>
        <v>0.61782781999999992</v>
      </c>
      <c r="AJ209" s="21">
        <f>+'[14]2M'!$AF$251/10^6</f>
        <v>1.2602015</v>
      </c>
      <c r="AK209" s="21">
        <f>+'[14]3M'!$AF$251/10^6</f>
        <v>1.9251292299999996</v>
      </c>
      <c r="AL209" s="21">
        <f>+'[14]4M'!$AF$251/10^6</f>
        <v>2.6191499399999993</v>
      </c>
      <c r="AM209" s="21">
        <f>+'[14]5M'!$AF$251/10^6</f>
        <v>3.3091982199999999</v>
      </c>
      <c r="AN209" s="21">
        <f>+'[14]6M'!$AF$251/10^6</f>
        <v>3.9608141699999995</v>
      </c>
      <c r="AO209" s="21">
        <f>+'[14]7M'!$AF$251/10^6</f>
        <v>4.6776298799999996</v>
      </c>
      <c r="AP209" s="21">
        <f>+'[14]8M'!$AF$251/10^6</f>
        <v>5.5299613299999981</v>
      </c>
      <c r="AQ209" s="21">
        <f>+'[14]9M'!$AF$251/10^6</f>
        <v>6.2154797099999994</v>
      </c>
      <c r="AR209" s="21">
        <f>+'[14]10M'!$AF$251/10^6</f>
        <v>7.1492870599999998</v>
      </c>
      <c r="AS209" s="21">
        <f>+'[14]11M'!$AF$251/10^6</f>
        <v>7.7919499299999995</v>
      </c>
      <c r="AT209" s="21">
        <f>+'[14]12M'!$AF$251/10^6</f>
        <v>8.6912687399999982</v>
      </c>
    </row>
    <row r="210" spans="1:46" customFormat="1" x14ac:dyDescent="0.2">
      <c r="A210" s="15">
        <v>1030</v>
      </c>
      <c r="B210" s="15" t="s">
        <v>18</v>
      </c>
      <c r="C210" s="30">
        <v>0.81805129000000021</v>
      </c>
      <c r="D210" s="30">
        <v>0.79972251000000016</v>
      </c>
      <c r="E210" s="30">
        <v>0.81629569000000002</v>
      </c>
      <c r="F210" s="30">
        <v>0.82261397000000014</v>
      </c>
      <c r="G210" s="30">
        <v>0.84685145999999989</v>
      </c>
      <c r="H210" s="30">
        <v>0.88849929999999977</v>
      </c>
      <c r="I210" s="30">
        <v>0.96782999000000014</v>
      </c>
      <c r="J210" s="30">
        <v>1.0858833399999999</v>
      </c>
      <c r="K210" s="30">
        <v>0.97666808999999999</v>
      </c>
      <c r="L210" s="30">
        <v>0.91121597999999981</v>
      </c>
      <c r="M210" s="30">
        <v>0.88037518000000003</v>
      </c>
      <c r="N210" s="30">
        <v>1.0567411900000001</v>
      </c>
      <c r="O210" s="24">
        <f t="shared" si="24"/>
        <v>10.87074799</v>
      </c>
      <c r="Q210" s="15">
        <v>1030</v>
      </c>
      <c r="R210" s="15" t="s">
        <v>18</v>
      </c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31">
        <f t="shared" si="25"/>
        <v>0</v>
      </c>
      <c r="AG210" s="15">
        <v>1030</v>
      </c>
      <c r="AH210" s="15" t="s">
        <v>18</v>
      </c>
      <c r="AI210" s="23">
        <f t="shared" si="26"/>
        <v>0.81805129000000021</v>
      </c>
      <c r="AJ210" s="23">
        <f>+'[14]2M'!$AG$251/10^6</f>
        <v>1.6177738000000002</v>
      </c>
      <c r="AK210" s="23">
        <f>+'[14]3M'!$AG$251/10^6</f>
        <v>2.4340694899999997</v>
      </c>
      <c r="AL210" s="23">
        <f>+'[14]4M'!$AG$251/10^6</f>
        <v>3.2566834600000001</v>
      </c>
      <c r="AM210" s="23">
        <f>+'[14]5M'!$AG$251/10^6</f>
        <v>4.1035349199999995</v>
      </c>
      <c r="AN210" s="23">
        <f>+'[14]6M'!$AG$251/10^6</f>
        <v>4.9920342199999999</v>
      </c>
      <c r="AO210" s="23">
        <f>+'[14]7M'!$AG$251/10^6</f>
        <v>5.959864210000001</v>
      </c>
      <c r="AP210" s="23">
        <f>+'[14]8M'!$AG$251/10^6</f>
        <v>7.0457475500000015</v>
      </c>
      <c r="AQ210" s="23">
        <f>+'[14]9M'!$AG$251/10^6</f>
        <v>8.0224156400000002</v>
      </c>
      <c r="AR210" s="23">
        <f>+'[14]10M'!$AG$251/10^6</f>
        <v>8.9336316200000017</v>
      </c>
      <c r="AS210" s="23">
        <f>+'[14]11M'!$AG$251/10^6</f>
        <v>9.8140067999999996</v>
      </c>
      <c r="AT210" s="23">
        <f>+'[14]12M'!$AG$251/10^6</f>
        <v>10.87074799</v>
      </c>
    </row>
    <row r="211" spans="1:46" customFormat="1" x14ac:dyDescent="0.2">
      <c r="A211" s="4">
        <v>10300</v>
      </c>
      <c r="B211" s="4" t="s">
        <v>142</v>
      </c>
      <c r="C211" s="18">
        <f t="shared" ref="C211:O211" si="27">SUM(C183:C210)</f>
        <v>69.206356459999995</v>
      </c>
      <c r="D211" s="18">
        <f t="shared" si="27"/>
        <v>61.516842749999988</v>
      </c>
      <c r="E211" s="18">
        <f t="shared" si="27"/>
        <v>60.182841919999987</v>
      </c>
      <c r="F211" s="18">
        <f t="shared" si="27"/>
        <v>64.74655774</v>
      </c>
      <c r="G211" s="18">
        <f t="shared" si="27"/>
        <v>63.762327339999985</v>
      </c>
      <c r="H211" s="18">
        <f t="shared" si="27"/>
        <v>68.008875649999993</v>
      </c>
      <c r="I211" s="18">
        <f t="shared" si="27"/>
        <v>65.152766279999994</v>
      </c>
      <c r="J211" s="18">
        <f t="shared" si="27"/>
        <v>69.917539099999985</v>
      </c>
      <c r="K211" s="18">
        <f t="shared" si="27"/>
        <v>72.873754199999993</v>
      </c>
      <c r="L211" s="18">
        <f t="shared" si="27"/>
        <v>69.688256539999969</v>
      </c>
      <c r="M211" s="18">
        <f t="shared" si="27"/>
        <v>71.915289240000021</v>
      </c>
      <c r="N211" s="18">
        <f t="shared" si="27"/>
        <v>79.410975109999981</v>
      </c>
      <c r="O211" s="18">
        <f t="shared" si="27"/>
        <v>816.38238233000027</v>
      </c>
      <c r="Q211" s="4">
        <v>10300</v>
      </c>
      <c r="R211" s="4" t="s">
        <v>142</v>
      </c>
      <c r="S211" s="25">
        <f t="shared" ref="S211:AE211" si="28">SUM(S183:S210)</f>
        <v>0</v>
      </c>
      <c r="T211" s="25">
        <f t="shared" si="28"/>
        <v>0</v>
      </c>
      <c r="U211" s="25">
        <f t="shared" si="28"/>
        <v>0</v>
      </c>
      <c r="V211" s="25">
        <f t="shared" si="28"/>
        <v>0</v>
      </c>
      <c r="W211" s="25">
        <f t="shared" si="28"/>
        <v>0</v>
      </c>
      <c r="X211" s="25">
        <f t="shared" si="28"/>
        <v>0</v>
      </c>
      <c r="Y211" s="25">
        <f t="shared" si="28"/>
        <v>0</v>
      </c>
      <c r="Z211" s="25">
        <f t="shared" si="28"/>
        <v>0</v>
      </c>
      <c r="AA211" s="25">
        <f t="shared" si="28"/>
        <v>0</v>
      </c>
      <c r="AB211" s="25">
        <f t="shared" si="28"/>
        <v>0</v>
      </c>
      <c r="AC211" s="25">
        <f t="shared" si="28"/>
        <v>0</v>
      </c>
      <c r="AD211" s="25">
        <f t="shared" si="28"/>
        <v>0</v>
      </c>
      <c r="AE211" s="25">
        <f t="shared" si="28"/>
        <v>0</v>
      </c>
      <c r="AG211" s="4">
        <v>10300</v>
      </c>
      <c r="AH211" s="4" t="s">
        <v>55</v>
      </c>
      <c r="AI211" s="25">
        <f t="shared" ref="AI211:AT211" si="29">SUM(AI183:AI210)</f>
        <v>69.206356459999995</v>
      </c>
      <c r="AJ211" s="25">
        <f t="shared" si="29"/>
        <v>130.72319921000002</v>
      </c>
      <c r="AK211" s="25">
        <f t="shared" si="29"/>
        <v>190.90604113000001</v>
      </c>
      <c r="AL211" s="25">
        <f t="shared" si="29"/>
        <v>255.65259886999999</v>
      </c>
      <c r="AM211" s="25">
        <f t="shared" si="29"/>
        <v>319.41492620999992</v>
      </c>
      <c r="AN211" s="25">
        <f t="shared" si="29"/>
        <v>387.42380185999991</v>
      </c>
      <c r="AO211" s="25">
        <f t="shared" si="29"/>
        <v>452.57656814000001</v>
      </c>
      <c r="AP211" s="25">
        <f t="shared" si="29"/>
        <v>522.49410724000006</v>
      </c>
      <c r="AQ211" s="25">
        <f t="shared" si="29"/>
        <v>595.36786143999973</v>
      </c>
      <c r="AR211" s="25">
        <f t="shared" si="29"/>
        <v>665.05611798000018</v>
      </c>
      <c r="AS211" s="25">
        <f t="shared" si="29"/>
        <v>736.97140721999972</v>
      </c>
      <c r="AT211" s="25">
        <f t="shared" si="29"/>
        <v>816.38238233000027</v>
      </c>
    </row>
    <row r="212" spans="1:46" customFormat="1" x14ac:dyDescent="0.2">
      <c r="A212" s="32"/>
      <c r="B212" s="32"/>
      <c r="O212" s="32"/>
    </row>
    <row r="213" spans="1:46" customFormat="1" x14ac:dyDescent="0.2">
      <c r="A213" s="3" t="s">
        <v>52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55</v>
      </c>
      <c r="Q213" s="3" t="s">
        <v>73</v>
      </c>
      <c r="R213" s="3" t="s">
        <v>147</v>
      </c>
      <c r="S213" s="3" t="s">
        <v>74</v>
      </c>
      <c r="T213" s="3" t="s">
        <v>75</v>
      </c>
      <c r="U213" s="3" t="s">
        <v>76</v>
      </c>
      <c r="V213" s="3" t="s">
        <v>77</v>
      </c>
      <c r="W213" s="3" t="s">
        <v>78</v>
      </c>
      <c r="X213" s="3" t="s">
        <v>79</v>
      </c>
      <c r="Y213" s="3" t="s">
        <v>80</v>
      </c>
      <c r="Z213" s="3" t="s">
        <v>81</v>
      </c>
      <c r="AA213" s="3" t="s">
        <v>82</v>
      </c>
      <c r="AB213" s="3" t="s">
        <v>83</v>
      </c>
      <c r="AC213" s="3" t="s">
        <v>84</v>
      </c>
      <c r="AD213" s="3" t="s">
        <v>85</v>
      </c>
    </row>
    <row r="214" spans="1:46" customFormat="1" x14ac:dyDescent="0.2">
      <c r="A214" s="34"/>
      <c r="B214" s="34" t="s">
        <v>46</v>
      </c>
      <c r="C214" s="330">
        <f>+C152-C183</f>
        <v>-6.3673236299999996</v>
      </c>
      <c r="D214" s="330">
        <f t="shared" ref="D214:N214" si="30">+D152-D183</f>
        <v>-6.8228626099999996</v>
      </c>
      <c r="E214" s="330">
        <f t="shared" si="30"/>
        <v>-7.2254078799999988</v>
      </c>
      <c r="F214" s="330">
        <f t="shared" si="30"/>
        <v>-7.0480038499999997</v>
      </c>
      <c r="G214" s="330">
        <f t="shared" si="30"/>
        <v>-7.1312424099999996</v>
      </c>
      <c r="H214" s="330">
        <f t="shared" si="30"/>
        <v>-7.8804652299999978</v>
      </c>
      <c r="I214" s="330">
        <f t="shared" si="30"/>
        <v>-7.2306002300000021</v>
      </c>
      <c r="J214" s="330">
        <f t="shared" si="30"/>
        <v>-7.5529764300000011</v>
      </c>
      <c r="K214" s="330">
        <f t="shared" si="30"/>
        <v>-7.5611663300000007</v>
      </c>
      <c r="L214" s="330">
        <f t="shared" si="30"/>
        <v>-7.2411196500000008</v>
      </c>
      <c r="M214" s="330">
        <f t="shared" si="30"/>
        <v>-8.0160979399999981</v>
      </c>
      <c r="N214" s="330">
        <f t="shared" si="30"/>
        <v>-8.4589333199999981</v>
      </c>
      <c r="O214" s="329">
        <f t="shared" ref="O214:O241" si="31">SUM(C214:N214)</f>
        <v>-88.536199510000003</v>
      </c>
      <c r="Q214" s="34"/>
      <c r="R214" s="34" t="s">
        <v>46</v>
      </c>
      <c r="S214" s="19">
        <f>+C214</f>
        <v>-6.3673236299999996</v>
      </c>
      <c r="T214" s="21">
        <f>+'[14]2M'!$F$252/10^6</f>
        <v>-13.190186240000001</v>
      </c>
      <c r="U214" s="21">
        <f>+'[14]3M'!$F$252/10^6</f>
        <v>-20.415594120000002</v>
      </c>
      <c r="V214" s="21">
        <f>+'[14]4M'!$F$252/10^6</f>
        <v>-27.463597969999995</v>
      </c>
      <c r="W214" s="21">
        <f>+'[14]5M'!$F$252/10^6</f>
        <v>-34.594840380000001</v>
      </c>
      <c r="X214" s="21">
        <f>+'[14]6M'!$F$252/10^6</f>
        <v>-42.475305609999999</v>
      </c>
      <c r="Y214" s="21">
        <f>+'[14]7M'!$F$252/10^6</f>
        <v>-49.705905840000014</v>
      </c>
      <c r="Z214" s="21">
        <f>+'[14]8M'!$F$252/10^6</f>
        <v>-57.258882269999987</v>
      </c>
      <c r="AA214" s="21">
        <f>+'[14]9M'!$F$252/10^6</f>
        <v>-64.820048599999993</v>
      </c>
      <c r="AB214" s="21">
        <f>+'[14]10M'!$F$252/10^6</f>
        <v>-72.06116824999998</v>
      </c>
      <c r="AC214" s="21">
        <f>+'[14]11M'!$F$252/10^6</f>
        <v>-80.077266189999989</v>
      </c>
      <c r="AD214" s="21">
        <f>+'[14]12M'!$F$252/10^6</f>
        <v>-88.536199509999989</v>
      </c>
    </row>
    <row r="215" spans="1:46" customFormat="1" x14ac:dyDescent="0.2">
      <c r="A215" s="7">
        <v>1004</v>
      </c>
      <c r="B215" s="10" t="s">
        <v>94</v>
      </c>
      <c r="C215" s="21">
        <f t="shared" ref="C215:N241" si="32">+C153-C184</f>
        <v>39.119999879999995</v>
      </c>
      <c r="D215" s="21">
        <f t="shared" si="32"/>
        <v>48.926260679999999</v>
      </c>
      <c r="E215" s="21">
        <f t="shared" si="32"/>
        <v>51.96052447000001</v>
      </c>
      <c r="F215" s="21">
        <f t="shared" si="32"/>
        <v>52.313677720000001</v>
      </c>
      <c r="G215" s="21">
        <f t="shared" si="32"/>
        <v>50.685086530000014</v>
      </c>
      <c r="H215" s="21">
        <f t="shared" si="32"/>
        <v>47.28683135</v>
      </c>
      <c r="I215" s="21">
        <f t="shared" si="32"/>
        <v>54.503840299999993</v>
      </c>
      <c r="J215" s="21">
        <f t="shared" si="32"/>
        <v>55.769548159999999</v>
      </c>
      <c r="K215" s="21">
        <f t="shared" si="32"/>
        <v>50.353192639999989</v>
      </c>
      <c r="L215" s="21">
        <f t="shared" si="32"/>
        <v>48.777834180000006</v>
      </c>
      <c r="M215" s="21">
        <f t="shared" si="32"/>
        <v>52.95788358999998</v>
      </c>
      <c r="N215" s="21">
        <f t="shared" si="32"/>
        <v>46.599905660000012</v>
      </c>
      <c r="O215" s="331">
        <f t="shared" si="31"/>
        <v>599.25458515999992</v>
      </c>
      <c r="Q215" s="10">
        <v>1004</v>
      </c>
      <c r="R215" s="10" t="s">
        <v>94</v>
      </c>
      <c r="S215" s="21">
        <f t="shared" ref="S215:S241" si="33">+C215</f>
        <v>39.119999879999995</v>
      </c>
      <c r="T215" s="21">
        <f>+'[14]2M'!$G$252/10^6</f>
        <v>88.046260560000007</v>
      </c>
      <c r="U215" s="21">
        <f>+'[14]3M'!$G$252/10^6</f>
        <v>140.00678503000003</v>
      </c>
      <c r="V215" s="21">
        <f>+'[14]4M'!$G$252/10^6</f>
        <v>192.32046274999999</v>
      </c>
      <c r="W215" s="21">
        <f>+'[14]5M'!$G$252/10^6</f>
        <v>243.00554927999997</v>
      </c>
      <c r="X215" s="21">
        <f>+'[14]6M'!$G$252/10^6</f>
        <v>290.29238063000008</v>
      </c>
      <c r="Y215" s="21">
        <f>+'[14]7M'!$G$252/10^6</f>
        <v>344.79622092999995</v>
      </c>
      <c r="Z215" s="21">
        <f>+'[14]8M'!$G$252/10^6</f>
        <v>400.56576908999989</v>
      </c>
      <c r="AA215" s="21">
        <f>+'[14]9M'!$G$252/10^6</f>
        <v>450.91896173000015</v>
      </c>
      <c r="AB215" s="21">
        <f>+'[14]10M'!$G$252/10^6</f>
        <v>499.69679590999999</v>
      </c>
      <c r="AC215" s="21">
        <f>+'[14]11M'!$G$252/10^6</f>
        <v>552.65467950000004</v>
      </c>
      <c r="AD215" s="21">
        <f>+'[14]12M'!$G$252/10^6</f>
        <v>599.25458515999981</v>
      </c>
    </row>
    <row r="216" spans="1:46" customFormat="1" x14ac:dyDescent="0.2">
      <c r="A216" s="10">
        <v>1005</v>
      </c>
      <c r="B216" s="10" t="s">
        <v>13</v>
      </c>
      <c r="C216" s="21">
        <f t="shared" si="32"/>
        <v>0.22830760999999988</v>
      </c>
      <c r="D216" s="21">
        <f t="shared" si="32"/>
        <v>0.25284784999999987</v>
      </c>
      <c r="E216" s="21">
        <f t="shared" si="32"/>
        <v>0.21552241999999988</v>
      </c>
      <c r="F216" s="21">
        <f t="shared" si="32"/>
        <v>0.3002769799999998</v>
      </c>
      <c r="G216" s="21">
        <f t="shared" si="32"/>
        <v>0.13589945999999997</v>
      </c>
      <c r="H216" s="21">
        <f t="shared" si="32"/>
        <v>0.25082387000000006</v>
      </c>
      <c r="I216" s="21">
        <f t="shared" si="32"/>
        <v>0.52364228000000024</v>
      </c>
      <c r="J216" s="21">
        <f t="shared" si="32"/>
        <v>0.46152529999999981</v>
      </c>
      <c r="K216" s="21">
        <f t="shared" si="32"/>
        <v>0.33313249</v>
      </c>
      <c r="L216" s="21">
        <f t="shared" si="32"/>
        <v>0.21726201000000001</v>
      </c>
      <c r="M216" s="21">
        <f t="shared" si="32"/>
        <v>0.10433675000000009</v>
      </c>
      <c r="N216" s="21">
        <f t="shared" si="32"/>
        <v>0.16037011000000023</v>
      </c>
      <c r="O216" s="331">
        <f t="shared" si="31"/>
        <v>3.1839471299999995</v>
      </c>
      <c r="Q216" s="10">
        <v>1005</v>
      </c>
      <c r="R216" s="10" t="s">
        <v>13</v>
      </c>
      <c r="S216" s="21">
        <f t="shared" si="33"/>
        <v>0.22830760999999988</v>
      </c>
      <c r="T216" s="21">
        <f>+'[14]2M'!$H$252/10^6</f>
        <v>0.48115545999999976</v>
      </c>
      <c r="U216" s="21">
        <f>+'[14]3M'!$H$252/10^6</f>
        <v>0.69667788000000008</v>
      </c>
      <c r="V216" s="21">
        <f>+'[14]4M'!$H$252/10^6</f>
        <v>0.99695486000000033</v>
      </c>
      <c r="W216" s="21">
        <f>+'[14]5M'!$H$252/10^6</f>
        <v>1.1328543199999994</v>
      </c>
      <c r="X216" s="21">
        <f>+'[14]6M'!$H$252/10^6</f>
        <v>1.3836781899999986</v>
      </c>
      <c r="Y216" s="21">
        <f>+'[14]7M'!$H$252/10^6</f>
        <v>1.9073204699999997</v>
      </c>
      <c r="Z216" s="21">
        <f>+'[14]8M'!$H$252/10^6</f>
        <v>2.3688457699999996</v>
      </c>
      <c r="AA216" s="21">
        <f>+'[14]9M'!$H$252/10^6</f>
        <v>2.7019782599999997</v>
      </c>
      <c r="AB216" s="21">
        <f>+'[14]10M'!$H$252/10^6</f>
        <v>2.9192402699999995</v>
      </c>
      <c r="AC216" s="21">
        <f>+'[14]11M'!$H$252/10^6</f>
        <v>3.0235770200000025</v>
      </c>
      <c r="AD216" s="21">
        <f>+'[14]12M'!$H$252/10^6</f>
        <v>3.1839471299999991</v>
      </c>
    </row>
    <row r="217" spans="1:46" customFormat="1" x14ac:dyDescent="0.2">
      <c r="A217" s="10">
        <v>1006</v>
      </c>
      <c r="B217" s="10" t="s">
        <v>14</v>
      </c>
      <c r="C217" s="21">
        <f t="shared" si="32"/>
        <v>3.52609181</v>
      </c>
      <c r="D217" s="21">
        <f t="shared" si="32"/>
        <v>3.8470220299999989</v>
      </c>
      <c r="E217" s="21">
        <f t="shared" si="32"/>
        <v>3.9898420099999998</v>
      </c>
      <c r="F217" s="21">
        <f t="shared" si="32"/>
        <v>3.9315971900000006</v>
      </c>
      <c r="G217" s="21">
        <f t="shared" si="32"/>
        <v>3.9626415500000003</v>
      </c>
      <c r="H217" s="21">
        <f t="shared" si="32"/>
        <v>3.8315457599999996</v>
      </c>
      <c r="I217" s="21">
        <f t="shared" si="32"/>
        <v>5.012658290000001</v>
      </c>
      <c r="J217" s="21">
        <f t="shared" si="32"/>
        <v>5.4272307700000013</v>
      </c>
      <c r="K217" s="21">
        <f t="shared" si="32"/>
        <v>4.4177036100000002</v>
      </c>
      <c r="L217" s="21">
        <f t="shared" si="32"/>
        <v>4.1477530500000004</v>
      </c>
      <c r="M217" s="21">
        <f t="shared" si="32"/>
        <v>4.1485687799999997</v>
      </c>
      <c r="N217" s="21">
        <f t="shared" si="32"/>
        <v>3.8805345699999996</v>
      </c>
      <c r="O217" s="331">
        <f t="shared" si="31"/>
        <v>50.12318942000001</v>
      </c>
      <c r="Q217" s="10">
        <v>1006</v>
      </c>
      <c r="R217" s="10" t="s">
        <v>14</v>
      </c>
      <c r="S217" s="21">
        <f t="shared" si="33"/>
        <v>3.52609181</v>
      </c>
      <c r="T217" s="21">
        <f>+'[14]2M'!$I$252/10^6</f>
        <v>7.3731138400000003</v>
      </c>
      <c r="U217" s="21">
        <f>+'[14]3M'!$I$252/10^6</f>
        <v>11.362955850000002</v>
      </c>
      <c r="V217" s="21">
        <f>+'[14]4M'!$I$252/10^6</f>
        <v>15.294553039999995</v>
      </c>
      <c r="W217" s="21">
        <f>+'[14]5M'!$I$252/10^6</f>
        <v>19.257194590000005</v>
      </c>
      <c r="X217" s="21">
        <f>+'[14]6M'!$I$252/10^6</f>
        <v>23.088740349999995</v>
      </c>
      <c r="Y217" s="21">
        <f>+'[14]7M'!$I$252/10^6</f>
        <v>28.101398639999999</v>
      </c>
      <c r="Z217" s="21">
        <f>+'[14]8M'!$I$252/10^6</f>
        <v>33.528629409999986</v>
      </c>
      <c r="AA217" s="21">
        <f>+'[14]9M'!$I$252/10^6</f>
        <v>37.946333019999997</v>
      </c>
      <c r="AB217" s="21">
        <f>+'[14]10M'!$I$252/10^6</f>
        <v>42.094086069999989</v>
      </c>
      <c r="AC217" s="21">
        <f>+'[14]11M'!$I$252/10^6</f>
        <v>46.242654850000001</v>
      </c>
      <c r="AD217" s="21">
        <f>+'[14]12M'!$I$252/10^6</f>
        <v>50.123189420000003</v>
      </c>
    </row>
    <row r="218" spans="1:46" customFormat="1" x14ac:dyDescent="0.2">
      <c r="A218" s="10">
        <v>1007</v>
      </c>
      <c r="B218" s="10" t="s">
        <v>15</v>
      </c>
      <c r="C218" s="21">
        <f t="shared" si="32"/>
        <v>6.935929719999999</v>
      </c>
      <c r="D218" s="21">
        <f t="shared" si="32"/>
        <v>7.1245270099999987</v>
      </c>
      <c r="E218" s="21">
        <f t="shared" si="32"/>
        <v>6.795020779999998</v>
      </c>
      <c r="F218" s="21">
        <f t="shared" si="32"/>
        <v>7.0004554300000006</v>
      </c>
      <c r="G218" s="21">
        <f t="shared" si="32"/>
        <v>6.9270235700000011</v>
      </c>
      <c r="H218" s="21">
        <f t="shared" si="32"/>
        <v>7.122006279999999</v>
      </c>
      <c r="I218" s="21">
        <f t="shared" si="32"/>
        <v>7.5041146599999999</v>
      </c>
      <c r="J218" s="21">
        <f t="shared" si="32"/>
        <v>8.8059665800000015</v>
      </c>
      <c r="K218" s="21">
        <f t="shared" si="32"/>
        <v>6.8022789599999998</v>
      </c>
      <c r="L218" s="21">
        <f t="shared" si="32"/>
        <v>7.0580351600000011</v>
      </c>
      <c r="M218" s="21">
        <f t="shared" si="32"/>
        <v>6.9175069500000008</v>
      </c>
      <c r="N218" s="21">
        <f t="shared" si="32"/>
        <v>11.1189634</v>
      </c>
      <c r="O218" s="331">
        <f t="shared" si="31"/>
        <v>90.111828500000001</v>
      </c>
      <c r="Q218" s="10">
        <v>1007</v>
      </c>
      <c r="R218" s="10" t="s">
        <v>15</v>
      </c>
      <c r="S218" s="21">
        <f t="shared" si="33"/>
        <v>6.935929719999999</v>
      </c>
      <c r="T218" s="21">
        <f>+'[14]2M'!$J$252/10^6</f>
        <v>14.060456730000002</v>
      </c>
      <c r="U218" s="21">
        <f>+'[14]3M'!$J$252/10^6</f>
        <v>20.855477509999993</v>
      </c>
      <c r="V218" s="21">
        <f>+'[14]4M'!$J$252/10^6</f>
        <v>27.855932940000002</v>
      </c>
      <c r="W218" s="21">
        <f>+'[14]5M'!$J$252/10^6</f>
        <v>34.782956509999991</v>
      </c>
      <c r="X218" s="21">
        <f>+'[14]6M'!$J$252/10^6</f>
        <v>41.904962790000006</v>
      </c>
      <c r="Y218" s="21">
        <f>+'[14]7M'!$J$252/10^6</f>
        <v>49.409077450000012</v>
      </c>
      <c r="Z218" s="21">
        <f>+'[14]8M'!$J$252/10^6</f>
        <v>58.215044029999987</v>
      </c>
      <c r="AA218" s="21">
        <f>+'[14]9M'!$J$252/10^6</f>
        <v>65.017322990000011</v>
      </c>
      <c r="AB218" s="21">
        <f>+'[14]10M'!$J$252/10^6</f>
        <v>72.07535815</v>
      </c>
      <c r="AC218" s="21">
        <f>+'[14]11M'!$J$252/10^6</f>
        <v>78.992865099999989</v>
      </c>
      <c r="AD218" s="21">
        <f>+'[14]12M'!$J$252/10^6</f>
        <v>90.111828500000016</v>
      </c>
    </row>
    <row r="219" spans="1:46" customFormat="1" x14ac:dyDescent="0.2">
      <c r="A219" s="10">
        <v>1008</v>
      </c>
      <c r="B219" s="10" t="s">
        <v>16</v>
      </c>
      <c r="C219" s="21">
        <f t="shared" si="32"/>
        <v>1.2851385800000001</v>
      </c>
      <c r="D219" s="21">
        <f t="shared" si="32"/>
        <v>1.4911046299999999</v>
      </c>
      <c r="E219" s="21">
        <f t="shared" si="32"/>
        <v>1.5276190199999999</v>
      </c>
      <c r="F219" s="21">
        <f t="shared" si="32"/>
        <v>1.5067449599999998</v>
      </c>
      <c r="G219" s="21">
        <f t="shared" si="32"/>
        <v>1.5515652700000002</v>
      </c>
      <c r="H219" s="21">
        <f t="shared" si="32"/>
        <v>1.5615739100000001</v>
      </c>
      <c r="I219" s="21">
        <f t="shared" si="32"/>
        <v>1.8625221100000002</v>
      </c>
      <c r="J219" s="21">
        <f t="shared" si="32"/>
        <v>1.8010949499999998</v>
      </c>
      <c r="K219" s="21">
        <f t="shared" si="32"/>
        <v>1.6100375599999994</v>
      </c>
      <c r="L219" s="21">
        <f t="shared" si="32"/>
        <v>1.5169612099999998</v>
      </c>
      <c r="M219" s="21">
        <f t="shared" si="32"/>
        <v>1.46896972</v>
      </c>
      <c r="N219" s="21">
        <f t="shared" si="32"/>
        <v>1.3299619</v>
      </c>
      <c r="O219" s="331">
        <f t="shared" si="31"/>
        <v>18.513293819999998</v>
      </c>
      <c r="Q219" s="10">
        <v>1008</v>
      </c>
      <c r="R219" s="10" t="s">
        <v>16</v>
      </c>
      <c r="S219" s="21">
        <f t="shared" si="33"/>
        <v>1.2851385800000001</v>
      </c>
      <c r="T219" s="21">
        <f>+'[14]2M'!$K$252/10^6</f>
        <v>2.7762432099999992</v>
      </c>
      <c r="U219" s="21">
        <f>+'[14]3M'!$K$252/10^6</f>
        <v>4.3038622299999991</v>
      </c>
      <c r="V219" s="21">
        <f>+'[14]4M'!$K$252/10^6</f>
        <v>5.8106071900000007</v>
      </c>
      <c r="W219" s="21">
        <f>+'[14]5M'!$K$252/10^6</f>
        <v>7.3621724599999974</v>
      </c>
      <c r="X219" s="21">
        <f>+'[14]6M'!$K$252/10^6</f>
        <v>8.9237463699999982</v>
      </c>
      <c r="Y219" s="21">
        <f>+'[14]7M'!$K$252/10^6</f>
        <v>10.786268479999997</v>
      </c>
      <c r="Z219" s="21">
        <f>+'[14]8M'!$K$252/10^6</f>
        <v>12.587363430000002</v>
      </c>
      <c r="AA219" s="21">
        <f>+'[14]9M'!$K$252/10^6</f>
        <v>14.197400989999993</v>
      </c>
      <c r="AB219" s="21">
        <f>+'[14]10M'!$K$252/10^6</f>
        <v>15.714362199999995</v>
      </c>
      <c r="AC219" s="21">
        <f>+'[14]11M'!$K$252/10^6</f>
        <v>17.183331919999993</v>
      </c>
      <c r="AD219" s="21">
        <f>+'[14]12M'!$K$252/10^6</f>
        <v>18.513293819999998</v>
      </c>
    </row>
    <row r="220" spans="1:46" customFormat="1" x14ac:dyDescent="0.2">
      <c r="A220" s="10">
        <v>1009</v>
      </c>
      <c r="B220" s="10" t="s">
        <v>17</v>
      </c>
      <c r="C220" s="21">
        <f t="shared" si="32"/>
        <v>1.1807333400000002</v>
      </c>
      <c r="D220" s="21">
        <f t="shared" si="32"/>
        <v>1.2478815999999999</v>
      </c>
      <c r="E220" s="21">
        <f t="shared" si="32"/>
        <v>1.20566258</v>
      </c>
      <c r="F220" s="21">
        <f t="shared" si="32"/>
        <v>1.0944191299999999</v>
      </c>
      <c r="G220" s="21">
        <f t="shared" si="32"/>
        <v>1.2293887800000007</v>
      </c>
      <c r="H220" s="21">
        <f t="shared" si="32"/>
        <v>0.94766842000000007</v>
      </c>
      <c r="I220" s="21">
        <f t="shared" si="32"/>
        <v>1.4443426500000001</v>
      </c>
      <c r="J220" s="21">
        <f t="shared" si="32"/>
        <v>1.326954229999999</v>
      </c>
      <c r="K220" s="21">
        <f t="shared" si="32"/>
        <v>1.6480726100000003</v>
      </c>
      <c r="L220" s="21">
        <f t="shared" si="32"/>
        <v>1.3240875600000006</v>
      </c>
      <c r="M220" s="21">
        <f t="shared" si="32"/>
        <v>1.2832705999999998</v>
      </c>
      <c r="N220" s="21">
        <f t="shared" si="32"/>
        <v>1.2686556499999997</v>
      </c>
      <c r="O220" s="331">
        <f t="shared" si="31"/>
        <v>15.201137149999999</v>
      </c>
      <c r="Q220" s="10">
        <v>1009</v>
      </c>
      <c r="R220" s="10" t="s">
        <v>17</v>
      </c>
      <c r="S220" s="21">
        <f t="shared" si="33"/>
        <v>1.1807333400000002</v>
      </c>
      <c r="T220" s="21">
        <f>+'[14]2M'!$L$252/10^6</f>
        <v>2.4286149399999997</v>
      </c>
      <c r="U220" s="21">
        <f>+'[14]3M'!$L$252/10^6</f>
        <v>3.6342775199999995</v>
      </c>
      <c r="V220" s="21">
        <f>+'[14]4M'!$L$252/10^6</f>
        <v>4.7286966500000007</v>
      </c>
      <c r="W220" s="21">
        <f>+'[14]5M'!$L$252/10^6</f>
        <v>5.9580854299999997</v>
      </c>
      <c r="X220" s="21">
        <f>+'[14]6M'!$L$252/10^6</f>
        <v>6.9057538499999955</v>
      </c>
      <c r="Y220" s="21">
        <f>+'[14]7M'!$L$252/10^6</f>
        <v>8.3500964999999976</v>
      </c>
      <c r="Z220" s="21">
        <f>+'[14]8M'!$L$252/10^6</f>
        <v>9.677050730000003</v>
      </c>
      <c r="AA220" s="21">
        <f>+'[14]9M'!$L$252/10^6</f>
        <v>11.325123339999994</v>
      </c>
      <c r="AB220" s="21">
        <f>+'[14]10M'!$L$252/10^6</f>
        <v>12.6492109</v>
      </c>
      <c r="AC220" s="21">
        <f>+'[14]11M'!$L$252/10^6</f>
        <v>13.932481499999998</v>
      </c>
      <c r="AD220" s="21">
        <f>+'[14]12M'!$L$252/10^6</f>
        <v>15.201137150000003</v>
      </c>
    </row>
    <row r="221" spans="1:46" customFormat="1" x14ac:dyDescent="0.2">
      <c r="A221" s="10">
        <v>1010</v>
      </c>
      <c r="B221" s="10" t="s">
        <v>19</v>
      </c>
      <c r="C221" s="21">
        <f t="shared" si="32"/>
        <v>1.9863572399999998</v>
      </c>
      <c r="D221" s="21">
        <f t="shared" si="32"/>
        <v>1.7686342099999999</v>
      </c>
      <c r="E221" s="21">
        <f t="shared" si="32"/>
        <v>1.7215200100000003</v>
      </c>
      <c r="F221" s="21">
        <f t="shared" si="32"/>
        <v>1.7241640699999998</v>
      </c>
      <c r="G221" s="21">
        <f t="shared" si="32"/>
        <v>1.5330659299999996</v>
      </c>
      <c r="H221" s="21">
        <f t="shared" si="32"/>
        <v>1.3573169099999998</v>
      </c>
      <c r="I221" s="21">
        <f t="shared" si="32"/>
        <v>1.9184924900000002</v>
      </c>
      <c r="J221" s="21">
        <f t="shared" si="32"/>
        <v>2.6246474400000008</v>
      </c>
      <c r="K221" s="21">
        <f t="shared" si="32"/>
        <v>2.1018181299999998</v>
      </c>
      <c r="L221" s="21">
        <f t="shared" si="32"/>
        <v>1.8942588100000002</v>
      </c>
      <c r="M221" s="21">
        <f t="shared" si="32"/>
        <v>1.4097127299999999</v>
      </c>
      <c r="N221" s="21">
        <f t="shared" si="32"/>
        <v>1.4847803399999999</v>
      </c>
      <c r="O221" s="331">
        <f t="shared" si="31"/>
        <v>21.524768309999999</v>
      </c>
      <c r="Q221" s="10">
        <v>1010</v>
      </c>
      <c r="R221" s="10" t="s">
        <v>19</v>
      </c>
      <c r="S221" s="21">
        <f t="shared" si="33"/>
        <v>1.9863572399999998</v>
      </c>
      <c r="T221" s="21">
        <f>+'[14]2M'!$M$252/10^6</f>
        <v>3.7549914499999999</v>
      </c>
      <c r="U221" s="21">
        <f>+'[14]3M'!$M$252/10^6</f>
        <v>5.476511460000002</v>
      </c>
      <c r="V221" s="21">
        <f>+'[14]4M'!$M$252/10^6</f>
        <v>7.2006755300000016</v>
      </c>
      <c r="W221" s="21">
        <f>+'[14]5M'!$M$252/10^6</f>
        <v>8.733741460000001</v>
      </c>
      <c r="X221" s="21">
        <f>+'[14]6M'!$M$252/10^6</f>
        <v>10.091058370000001</v>
      </c>
      <c r="Y221" s="21">
        <f>+'[14]7M'!$M$252/10^6</f>
        <v>12.009550860000001</v>
      </c>
      <c r="Z221" s="21">
        <f>+'[14]8M'!$M$252/10^6</f>
        <v>14.634198300000001</v>
      </c>
      <c r="AA221" s="21">
        <f>+'[14]9M'!$M$252/10^6</f>
        <v>16.736016429999999</v>
      </c>
      <c r="AB221" s="21">
        <f>+'[14]10M'!$M$252/10^6</f>
        <v>18.630275240000003</v>
      </c>
      <c r="AC221" s="21">
        <f>+'[14]11M'!$M$252/10^6</f>
        <v>20.039987969999999</v>
      </c>
      <c r="AD221" s="21">
        <f>+'[14]12M'!$M$252/10^6</f>
        <v>21.524768310000002</v>
      </c>
    </row>
    <row r="222" spans="1:46" customFormat="1" x14ac:dyDescent="0.2">
      <c r="A222" s="10">
        <v>1011</v>
      </c>
      <c r="B222" s="10" t="s">
        <v>20</v>
      </c>
      <c r="C222" s="21">
        <f t="shared" si="32"/>
        <v>0.83718991000000009</v>
      </c>
      <c r="D222" s="21">
        <f t="shared" si="32"/>
        <v>0.94069978000000032</v>
      </c>
      <c r="E222" s="21">
        <f t="shared" si="32"/>
        <v>0.87981695000000015</v>
      </c>
      <c r="F222" s="21">
        <f t="shared" si="32"/>
        <v>0.95377939000000012</v>
      </c>
      <c r="G222" s="21">
        <f t="shared" si="32"/>
        <v>0.93529569999999984</v>
      </c>
      <c r="H222" s="21">
        <f t="shared" si="32"/>
        <v>0.83470882000000002</v>
      </c>
      <c r="I222" s="21">
        <f t="shared" si="32"/>
        <v>1.1965861700000002</v>
      </c>
      <c r="J222" s="21">
        <f t="shared" si="32"/>
        <v>1.4305577400000002</v>
      </c>
      <c r="K222" s="21">
        <f t="shared" si="32"/>
        <v>1.0563448200000003</v>
      </c>
      <c r="L222" s="21">
        <f t="shared" si="32"/>
        <v>0.96812580999999998</v>
      </c>
      <c r="M222" s="21">
        <f t="shared" si="32"/>
        <v>0.93601290000000015</v>
      </c>
      <c r="N222" s="21">
        <f t="shared" si="32"/>
        <v>0.92177989000000005</v>
      </c>
      <c r="O222" s="331">
        <f t="shared" si="31"/>
        <v>11.890897880000002</v>
      </c>
      <c r="Q222" s="10">
        <v>1011</v>
      </c>
      <c r="R222" s="10" t="s">
        <v>20</v>
      </c>
      <c r="S222" s="21">
        <f t="shared" si="33"/>
        <v>0.83718991000000009</v>
      </c>
      <c r="T222" s="21">
        <f>+'[14]2M'!$N$252/10^6</f>
        <v>1.7778896900000007</v>
      </c>
      <c r="U222" s="21">
        <f>+'[14]3M'!$N$252/10^6</f>
        <v>2.6577066400000016</v>
      </c>
      <c r="V222" s="21">
        <f>+'[14]4M'!$N$252/10^6</f>
        <v>3.6114860300000013</v>
      </c>
      <c r="W222" s="21">
        <f>+'[14]5M'!$N$252/10^6</f>
        <v>4.5467817299999984</v>
      </c>
      <c r="X222" s="21">
        <f>+'[14]6M'!$N$252/10^6</f>
        <v>5.3814905500000014</v>
      </c>
      <c r="Y222" s="21">
        <f>+'[14]7M'!$N$252/10^6</f>
        <v>6.5780767200000039</v>
      </c>
      <c r="Z222" s="21">
        <f>+'[14]8M'!$N$252/10^6</f>
        <v>8.0086344599999997</v>
      </c>
      <c r="AA222" s="21">
        <f>+'[14]9M'!$N$252/10^6</f>
        <v>9.0649792800000011</v>
      </c>
      <c r="AB222" s="21">
        <f>+'[14]10M'!$N$252/10^6</f>
        <v>10.033105090000001</v>
      </c>
      <c r="AC222" s="21">
        <f>+'[14]11M'!$N$252/10^6</f>
        <v>10.969117990000001</v>
      </c>
      <c r="AD222" s="21">
        <f>+'[14]12M'!$N$252/10^6</f>
        <v>11.890897880000004</v>
      </c>
    </row>
    <row r="223" spans="1:46" customFormat="1" x14ac:dyDescent="0.2">
      <c r="A223" s="10">
        <v>1012</v>
      </c>
      <c r="B223" s="10" t="s">
        <v>21</v>
      </c>
      <c r="C223" s="21">
        <f t="shared" si="32"/>
        <v>3.7073984900000005</v>
      </c>
      <c r="D223" s="21">
        <f t="shared" si="32"/>
        <v>3.7436091499999997</v>
      </c>
      <c r="E223" s="21">
        <f t="shared" si="32"/>
        <v>3.9535793099999994</v>
      </c>
      <c r="F223" s="21">
        <f t="shared" si="32"/>
        <v>3.7467311200000002</v>
      </c>
      <c r="G223" s="21">
        <f t="shared" si="32"/>
        <v>3.4895492699999986</v>
      </c>
      <c r="H223" s="21">
        <f t="shared" si="32"/>
        <v>3.6369735300000006</v>
      </c>
      <c r="I223" s="21">
        <f t="shared" si="32"/>
        <v>4.3493287700000005</v>
      </c>
      <c r="J223" s="21">
        <f t="shared" si="32"/>
        <v>5.1834253600000011</v>
      </c>
      <c r="K223" s="21">
        <f t="shared" si="32"/>
        <v>4.1534519800000007</v>
      </c>
      <c r="L223" s="21">
        <f t="shared" si="32"/>
        <v>3.7581485899999998</v>
      </c>
      <c r="M223" s="21">
        <f t="shared" si="32"/>
        <v>3.9900354499999997</v>
      </c>
      <c r="N223" s="21">
        <f t="shared" si="32"/>
        <v>3.7671693700000004</v>
      </c>
      <c r="O223" s="331">
        <f t="shared" si="31"/>
        <v>47.479400389999995</v>
      </c>
      <c r="Q223" s="10">
        <v>1012</v>
      </c>
      <c r="R223" s="10" t="s">
        <v>21</v>
      </c>
      <c r="S223" s="21">
        <f t="shared" si="33"/>
        <v>3.7073984900000005</v>
      </c>
      <c r="T223" s="21">
        <f>+'[14]2M'!$O$252/10^6</f>
        <v>7.4510076400000003</v>
      </c>
      <c r="U223" s="21">
        <f>+'[14]3M'!$O$252/10^6</f>
        <v>11.404586950000002</v>
      </c>
      <c r="V223" s="21">
        <f>+'[14]4M'!$O$252/10^6</f>
        <v>15.151318069999997</v>
      </c>
      <c r="W223" s="21">
        <f>+'[14]5M'!$O$252/10^6</f>
        <v>18.64086734</v>
      </c>
      <c r="X223" s="21">
        <f>+'[14]6M'!$O$252/10^6</f>
        <v>22.277840869999999</v>
      </c>
      <c r="Y223" s="21">
        <f>+'[14]7M'!$O$252/10^6</f>
        <v>26.627169640000002</v>
      </c>
      <c r="Z223" s="21">
        <f>+'[14]8M'!$O$252/10^6</f>
        <v>31.810595000000013</v>
      </c>
      <c r="AA223" s="21">
        <f>+'[14]9M'!$O$252/10^6</f>
        <v>35.964046980000006</v>
      </c>
      <c r="AB223" s="21">
        <f>+'[14]10M'!$O$252/10^6</f>
        <v>39.722195570000011</v>
      </c>
      <c r="AC223" s="21">
        <f>+'[14]11M'!$O$252/10^6</f>
        <v>43.712231019999997</v>
      </c>
      <c r="AD223" s="21">
        <f>+'[14]12M'!$O$252/10^6</f>
        <v>47.479400390000016</v>
      </c>
    </row>
    <row r="224" spans="1:46" customFormat="1" x14ac:dyDescent="0.2">
      <c r="A224" s="10">
        <v>1013</v>
      </c>
      <c r="B224" s="10" t="s">
        <v>22</v>
      </c>
      <c r="C224" s="21">
        <f t="shared" si="32"/>
        <v>-0.15270459999999991</v>
      </c>
      <c r="D224" s="21">
        <f t="shared" si="32"/>
        <v>-0.1171209800000001</v>
      </c>
      <c r="E224" s="21">
        <f t="shared" si="32"/>
        <v>-0.20397953999999996</v>
      </c>
      <c r="F224" s="21">
        <f t="shared" si="32"/>
        <v>-0.15720481999999986</v>
      </c>
      <c r="G224" s="21">
        <f t="shared" si="32"/>
        <v>-0.22709249999999997</v>
      </c>
      <c r="H224" s="21">
        <f t="shared" si="32"/>
        <v>-0.28677100999999994</v>
      </c>
      <c r="I224" s="21">
        <f t="shared" si="32"/>
        <v>-4.2980909999999983E-2</v>
      </c>
      <c r="J224" s="21">
        <f t="shared" si="32"/>
        <v>2.3044970000000053E-2</v>
      </c>
      <c r="K224" s="21">
        <f t="shared" si="32"/>
        <v>-0.11204009999999992</v>
      </c>
      <c r="L224" s="21">
        <f t="shared" si="32"/>
        <v>-0.18408504000000003</v>
      </c>
      <c r="M224" s="21">
        <f t="shared" si="32"/>
        <v>-6.0097350000000049E-2</v>
      </c>
      <c r="N224" s="21">
        <f t="shared" si="32"/>
        <v>-0.24437612000000014</v>
      </c>
      <c r="O224" s="331">
        <f t="shared" si="31"/>
        <v>-1.7654079999999994</v>
      </c>
      <c r="Q224" s="10">
        <v>1013</v>
      </c>
      <c r="R224" s="10" t="s">
        <v>22</v>
      </c>
      <c r="S224" s="21">
        <f t="shared" si="33"/>
        <v>-0.15270459999999991</v>
      </c>
      <c r="T224" s="21">
        <f>+'[14]2M'!$P$252/10^6</f>
        <v>-0.26982557999999984</v>
      </c>
      <c r="U224" s="21">
        <f>+'[14]3M'!$P$252/10^6</f>
        <v>-0.47380512000000025</v>
      </c>
      <c r="V224" s="21">
        <f>+'[14]4M'!$P$252/10^6</f>
        <v>-0.63100993999999966</v>
      </c>
      <c r="W224" s="21">
        <f>+'[14]5M'!$P$252/10^6</f>
        <v>-0.85810243999999991</v>
      </c>
      <c r="X224" s="21">
        <f>+'[14]6M'!$P$252/10^6</f>
        <v>-1.1448734500000004</v>
      </c>
      <c r="Y224" s="21">
        <f>+'[14]7M'!$P$252/10^6</f>
        <v>-1.1878543599999998</v>
      </c>
      <c r="Z224" s="21">
        <f>+'[14]8M'!$P$252/10^6</f>
        <v>-1.1648093900000001</v>
      </c>
      <c r="AA224" s="21">
        <f>+'[14]9M'!$P$252/10^6</f>
        <v>-1.2768494900000011</v>
      </c>
      <c r="AB224" s="21">
        <f>+'[14]10M'!$P$252/10^6</f>
        <v>-1.4609345300000007</v>
      </c>
      <c r="AC224" s="21">
        <f>+'[14]11M'!$P$252/10^6</f>
        <v>-1.5210318799999989</v>
      </c>
      <c r="AD224" s="21">
        <f>+'[14]12M'!$P$252/10^6</f>
        <v>-1.765408000000001</v>
      </c>
    </row>
    <row r="225" spans="1:30" customFormat="1" x14ac:dyDescent="0.2">
      <c r="A225" s="10">
        <v>1014</v>
      </c>
      <c r="B225" s="10" t="s">
        <v>23</v>
      </c>
      <c r="C225" s="21">
        <f t="shared" si="32"/>
        <v>9.5123138399999991</v>
      </c>
      <c r="D225" s="21">
        <f t="shared" si="32"/>
        <v>10.3043224</v>
      </c>
      <c r="E225" s="21">
        <f t="shared" si="32"/>
        <v>10.045631439999998</v>
      </c>
      <c r="F225" s="21">
        <f t="shared" si="32"/>
        <v>9.7226591499999984</v>
      </c>
      <c r="G225" s="21">
        <f t="shared" si="32"/>
        <v>9.9141741099999976</v>
      </c>
      <c r="H225" s="21">
        <f t="shared" si="32"/>
        <v>8.9170674500000011</v>
      </c>
      <c r="I225" s="21">
        <f t="shared" si="32"/>
        <v>10.813569049999998</v>
      </c>
      <c r="J225" s="21">
        <f t="shared" si="32"/>
        <v>12.981914829999996</v>
      </c>
      <c r="K225" s="21">
        <f t="shared" si="32"/>
        <v>11.058324589999998</v>
      </c>
      <c r="L225" s="21">
        <f t="shared" si="32"/>
        <v>9.0790055899999977</v>
      </c>
      <c r="M225" s="21">
        <f t="shared" si="32"/>
        <v>9.9601083200000033</v>
      </c>
      <c r="N225" s="21">
        <f t="shared" si="32"/>
        <v>6.7925221899999997</v>
      </c>
      <c r="O225" s="331">
        <f t="shared" si="31"/>
        <v>119.10161295999998</v>
      </c>
      <c r="Q225" s="10">
        <v>1014</v>
      </c>
      <c r="R225" s="10" t="s">
        <v>23</v>
      </c>
      <c r="S225" s="21">
        <f t="shared" si="33"/>
        <v>9.5123138399999991</v>
      </c>
      <c r="T225" s="21">
        <f>+'[14]2M'!$Q$252/10^6</f>
        <v>19.816636239999994</v>
      </c>
      <c r="U225" s="21">
        <f>+'[14]3M'!$Q$252/10^6</f>
        <v>29.862267680000002</v>
      </c>
      <c r="V225" s="21">
        <f>+'[14]4M'!$Q$252/10^6</f>
        <v>39.584926830000001</v>
      </c>
      <c r="W225" s="21">
        <f>+'[14]5M'!$Q$252/10^6</f>
        <v>49.499100939999998</v>
      </c>
      <c r="X225" s="21">
        <f>+'[14]6M'!$Q$252/10^6</f>
        <v>58.416168389999989</v>
      </c>
      <c r="Y225" s="21">
        <f>+'[14]7M'!$Q$252/10^6</f>
        <v>69.229737439999994</v>
      </c>
      <c r="Z225" s="21">
        <f>+'[14]8M'!$Q$252/10^6</f>
        <v>82.211652270000016</v>
      </c>
      <c r="AA225" s="21">
        <f>+'[14]9M'!$Q$252/10^6</f>
        <v>93.269976860000014</v>
      </c>
      <c r="AB225" s="21">
        <f>+'[14]10M'!$Q$252/10^6</f>
        <v>102.34898244999998</v>
      </c>
      <c r="AC225" s="21">
        <f>+'[14]11M'!$Q$252/10^6</f>
        <v>112.30909077</v>
      </c>
      <c r="AD225" s="21">
        <f>+'[14]12M'!$Q$252/10^6</f>
        <v>119.10161296</v>
      </c>
    </row>
    <row r="226" spans="1:30" customFormat="1" x14ac:dyDescent="0.2">
      <c r="A226" s="10">
        <v>1015</v>
      </c>
      <c r="B226" s="10" t="s">
        <v>24</v>
      </c>
      <c r="C226" s="21">
        <f t="shared" si="32"/>
        <v>0.27772883000000004</v>
      </c>
      <c r="D226" s="21">
        <f t="shared" si="32"/>
        <v>0.52236219000000017</v>
      </c>
      <c r="E226" s="21">
        <f t="shared" si="32"/>
        <v>0.3482921099999996</v>
      </c>
      <c r="F226" s="21">
        <f t="shared" si="32"/>
        <v>0.42668875999999956</v>
      </c>
      <c r="G226" s="21">
        <f t="shared" si="32"/>
        <v>0.30457462000000013</v>
      </c>
      <c r="H226" s="21">
        <f t="shared" si="32"/>
        <v>6.7154270000000071E-2</v>
      </c>
      <c r="I226" s="21">
        <f t="shared" si="32"/>
        <v>0.72400948999999981</v>
      </c>
      <c r="J226" s="21">
        <f t="shared" si="32"/>
        <v>1.2598231399999991</v>
      </c>
      <c r="K226" s="21">
        <f t="shared" si="32"/>
        <v>0.13124445000000007</v>
      </c>
      <c r="L226" s="21">
        <f t="shared" si="32"/>
        <v>0.33035323999999955</v>
      </c>
      <c r="M226" s="21">
        <f t="shared" si="32"/>
        <v>0.56626498000000036</v>
      </c>
      <c r="N226" s="21">
        <f t="shared" si="32"/>
        <v>0.44520892000000023</v>
      </c>
      <c r="O226" s="331">
        <f t="shared" si="31"/>
        <v>5.4037049999999986</v>
      </c>
      <c r="Q226" s="10">
        <v>1015</v>
      </c>
      <c r="R226" s="10" t="s">
        <v>24</v>
      </c>
      <c r="S226" s="21">
        <f t="shared" si="33"/>
        <v>0.27772883000000004</v>
      </c>
      <c r="T226" s="21">
        <f>+'[14]2M'!$R$252/10^6</f>
        <v>0.80009101999999954</v>
      </c>
      <c r="U226" s="21">
        <f>+'[14]3M'!$R$252/10^6</f>
        <v>1.1483831299999989</v>
      </c>
      <c r="V226" s="21">
        <f>+'[14]4M'!$R$252/10^6</f>
        <v>1.5750718899999987</v>
      </c>
      <c r="W226" s="21">
        <f>+'[14]5M'!$R$252/10^6</f>
        <v>1.8796465100000006</v>
      </c>
      <c r="X226" s="21">
        <f>+'[14]6M'!$R$252/10^6</f>
        <v>1.9468007799999993</v>
      </c>
      <c r="Y226" s="21">
        <f>+'[14]7M'!$R$252/10^6</f>
        <v>2.6708102700000014</v>
      </c>
      <c r="Z226" s="21">
        <f>+'[14]8M'!$R$252/10^6</f>
        <v>3.9306334099999982</v>
      </c>
      <c r="AA226" s="21">
        <f>+'[14]9M'!$R$252/10^6</f>
        <v>4.0618778600000027</v>
      </c>
      <c r="AB226" s="21">
        <f>+'[14]10M'!$R$252/10^6</f>
        <v>4.3922311000000018</v>
      </c>
      <c r="AC226" s="21">
        <f>+'[14]11M'!$R$252/10^6</f>
        <v>4.9584960799999998</v>
      </c>
      <c r="AD226" s="21">
        <f>+'[14]12M'!$R$252/10^6</f>
        <v>5.4037050000000058</v>
      </c>
    </row>
    <row r="227" spans="1:30" customFormat="1" x14ac:dyDescent="0.2">
      <c r="A227" s="10">
        <v>1016</v>
      </c>
      <c r="B227" s="10" t="s">
        <v>25</v>
      </c>
      <c r="C227" s="21">
        <f t="shared" si="32"/>
        <v>0.75686809000000044</v>
      </c>
      <c r="D227" s="21">
        <f t="shared" si="32"/>
        <v>0.99766450999999967</v>
      </c>
      <c r="E227" s="21">
        <f t="shared" si="32"/>
        <v>0.90642829000000025</v>
      </c>
      <c r="F227" s="21">
        <f t="shared" si="32"/>
        <v>1.09809548</v>
      </c>
      <c r="G227" s="21">
        <f t="shared" si="32"/>
        <v>0.96768884999999982</v>
      </c>
      <c r="H227" s="21">
        <f t="shared" si="32"/>
        <v>0.92155373999999979</v>
      </c>
      <c r="I227" s="21">
        <f t="shared" si="32"/>
        <v>1.3438776700000006</v>
      </c>
      <c r="J227" s="21">
        <f t="shared" si="32"/>
        <v>1.66306025</v>
      </c>
      <c r="K227" s="21">
        <f t="shared" si="32"/>
        <v>1.2221629999999999</v>
      </c>
      <c r="L227" s="21">
        <f t="shared" si="32"/>
        <v>0.50820573999999952</v>
      </c>
      <c r="M227" s="21">
        <f t="shared" si="32"/>
        <v>1.1032322699999999</v>
      </c>
      <c r="N227" s="21">
        <f t="shared" si="32"/>
        <v>0.67113584999999976</v>
      </c>
      <c r="O227" s="331">
        <f t="shared" si="31"/>
        <v>12.159973739999998</v>
      </c>
      <c r="Q227" s="10">
        <v>1016</v>
      </c>
      <c r="R227" s="10" t="s">
        <v>25</v>
      </c>
      <c r="S227" s="21">
        <f t="shared" si="33"/>
        <v>0.75686809000000044</v>
      </c>
      <c r="T227" s="21">
        <f>+'[14]2M'!$S$252/10^6</f>
        <v>1.7545325999999997</v>
      </c>
      <c r="U227" s="21">
        <f>+'[14]3M'!$S$252/10^6</f>
        <v>2.6609608899999997</v>
      </c>
      <c r="V227" s="21">
        <f>+'[14]4M'!$S$252/10^6</f>
        <v>3.7590563700000001</v>
      </c>
      <c r="W227" s="21">
        <f>+'[14]5M'!$S$252/10^6</f>
        <v>4.7267452199999997</v>
      </c>
      <c r="X227" s="21">
        <f>+'[14]6M'!$S$252/10^6</f>
        <v>5.6482989600000009</v>
      </c>
      <c r="Y227" s="21">
        <f>+'[14]7M'!$S$252/10^6</f>
        <v>6.9921766299999986</v>
      </c>
      <c r="Z227" s="21">
        <f>+'[14]8M'!$S$252/10^6</f>
        <v>8.6552368800000004</v>
      </c>
      <c r="AA227" s="21">
        <f>+'[14]9M'!$S$252/10^6</f>
        <v>9.8773998799999969</v>
      </c>
      <c r="AB227" s="21">
        <f>+'[14]10M'!$S$252/10^6</f>
        <v>10.385605619999998</v>
      </c>
      <c r="AC227" s="21">
        <f>+'[14]11M'!$S$252/10^6</f>
        <v>11.488837889999996</v>
      </c>
      <c r="AD227" s="21">
        <f>+'[14]12M'!$S$252/10^6</f>
        <v>12.15997374</v>
      </c>
    </row>
    <row r="228" spans="1:30" customFormat="1" x14ac:dyDescent="0.2">
      <c r="A228" s="10">
        <v>1017</v>
      </c>
      <c r="B228" s="10" t="s">
        <v>26</v>
      </c>
      <c r="C228" s="21">
        <f t="shared" si="32"/>
        <v>2.5909035899999999</v>
      </c>
      <c r="D228" s="21">
        <f t="shared" si="32"/>
        <v>2.7913683799999993</v>
      </c>
      <c r="E228" s="21">
        <f t="shared" si="32"/>
        <v>2.6702181400000007</v>
      </c>
      <c r="F228" s="21">
        <f t="shared" si="32"/>
        <v>2.7262833400000002</v>
      </c>
      <c r="G228" s="21">
        <f t="shared" si="32"/>
        <v>2.6698090300000001</v>
      </c>
      <c r="H228" s="21">
        <f t="shared" si="32"/>
        <v>2.4497337900000007</v>
      </c>
      <c r="I228" s="21">
        <f t="shared" si="32"/>
        <v>3.2496209900000004</v>
      </c>
      <c r="J228" s="21">
        <f t="shared" si="32"/>
        <v>3.3694008499999999</v>
      </c>
      <c r="K228" s="21">
        <f t="shared" si="32"/>
        <v>3.2807057999999989</v>
      </c>
      <c r="L228" s="21">
        <f t="shared" si="32"/>
        <v>2.7667914199999997</v>
      </c>
      <c r="M228" s="21">
        <f t="shared" si="32"/>
        <v>2.8304025900000007</v>
      </c>
      <c r="N228" s="21">
        <f t="shared" si="32"/>
        <v>2.4797704100000004</v>
      </c>
      <c r="O228" s="331">
        <f t="shared" si="31"/>
        <v>33.875008330000007</v>
      </c>
      <c r="Q228" s="10">
        <v>1017</v>
      </c>
      <c r="R228" s="10" t="s">
        <v>26</v>
      </c>
      <c r="S228" s="21">
        <f t="shared" si="33"/>
        <v>2.5909035899999999</v>
      </c>
      <c r="T228" s="21">
        <f>+'[14]2M'!$T$252/10^6</f>
        <v>5.3822719699999997</v>
      </c>
      <c r="U228" s="21">
        <f>+'[14]3M'!$T$252/10^6</f>
        <v>8.0524901100000008</v>
      </c>
      <c r="V228" s="21">
        <f>+'[14]4M'!$T$252/10^6</f>
        <v>10.778773449999999</v>
      </c>
      <c r="W228" s="21">
        <f>+'[14]5M'!$T$252/10^6</f>
        <v>13.448582480000004</v>
      </c>
      <c r="X228" s="21">
        <f>+'[14]6M'!$T$252/10^6</f>
        <v>15.898316270000006</v>
      </c>
      <c r="Y228" s="21">
        <f>+'[14]7M'!$T$252/10^6</f>
        <v>19.147937259999999</v>
      </c>
      <c r="Z228" s="21">
        <f>+'[14]8M'!$T$252/10^6</f>
        <v>22.517338110000001</v>
      </c>
      <c r="AA228" s="21">
        <f>+'[14]9M'!$T$252/10^6</f>
        <v>25.798043909999997</v>
      </c>
      <c r="AB228" s="21">
        <f>+'[14]10M'!$T$252/10^6</f>
        <v>28.564835329999987</v>
      </c>
      <c r="AC228" s="21">
        <f>+'[14]11M'!$T$252/10^6</f>
        <v>31.395237920000003</v>
      </c>
      <c r="AD228" s="21">
        <f>+'[14]12M'!$T$252/10^6</f>
        <v>33.875008330000014</v>
      </c>
    </row>
    <row r="229" spans="1:30" customFormat="1" x14ac:dyDescent="0.2">
      <c r="A229" s="10">
        <v>1018</v>
      </c>
      <c r="B229" s="10" t="s">
        <v>27</v>
      </c>
      <c r="C229" s="21">
        <f t="shared" si="32"/>
        <v>0.73977168000000026</v>
      </c>
      <c r="D229" s="21">
        <f t="shared" si="32"/>
        <v>0.77031125000000022</v>
      </c>
      <c r="E229" s="21">
        <f t="shared" si="32"/>
        <v>0.78856100999999956</v>
      </c>
      <c r="F229" s="21">
        <f t="shared" si="32"/>
        <v>0.91986772999999988</v>
      </c>
      <c r="G229" s="21">
        <f t="shared" si="32"/>
        <v>0.71651891999999973</v>
      </c>
      <c r="H229" s="21">
        <f t="shared" si="32"/>
        <v>0.51028983000000028</v>
      </c>
      <c r="I229" s="21">
        <f t="shared" si="32"/>
        <v>1.26337229</v>
      </c>
      <c r="J229" s="21">
        <f t="shared" si="32"/>
        <v>1.3856880299999998</v>
      </c>
      <c r="K229" s="21">
        <f t="shared" si="32"/>
        <v>1.11400202</v>
      </c>
      <c r="L229" s="21">
        <f t="shared" si="32"/>
        <v>0.83246626000000001</v>
      </c>
      <c r="M229" s="21">
        <f t="shared" si="32"/>
        <v>0.88837274999999982</v>
      </c>
      <c r="N229" s="21">
        <f t="shared" si="32"/>
        <v>0.69769071999999976</v>
      </c>
      <c r="O229" s="331">
        <f t="shared" si="31"/>
        <v>10.626912489999999</v>
      </c>
      <c r="Q229" s="10">
        <v>1018</v>
      </c>
      <c r="R229" s="10" t="s">
        <v>27</v>
      </c>
      <c r="S229" s="21">
        <f t="shared" si="33"/>
        <v>0.73977168000000026</v>
      </c>
      <c r="T229" s="21">
        <f>+'[14]2M'!$U$252/10^6</f>
        <v>1.5100829299999996</v>
      </c>
      <c r="U229" s="21">
        <f>+'[14]3M'!$U$252/10^6</f>
        <v>2.2986439399999998</v>
      </c>
      <c r="V229" s="21">
        <f>+'[14]4M'!$U$252/10^6</f>
        <v>3.2185116699999998</v>
      </c>
      <c r="W229" s="21">
        <f>+'[14]5M'!$U$252/10^6</f>
        <v>3.9350305899999998</v>
      </c>
      <c r="X229" s="21">
        <f>+'[14]6M'!$U$252/10^6</f>
        <v>4.4453204199999989</v>
      </c>
      <c r="Y229" s="21">
        <f>+'[14]7M'!$U$252/10^6</f>
        <v>5.7086927099999993</v>
      </c>
      <c r="Z229" s="21">
        <f>+'[14]8M'!$U$252/10^6</f>
        <v>7.0943807399999974</v>
      </c>
      <c r="AA229" s="21">
        <f>+'[14]9M'!$U$252/10^6</f>
        <v>8.2083827599999992</v>
      </c>
      <c r="AB229" s="21">
        <f>+'[14]10M'!$U$252/10^6</f>
        <v>9.0408490200000013</v>
      </c>
      <c r="AC229" s="21">
        <f>+'[14]11M'!$U$252/10^6</f>
        <v>9.9292217699999981</v>
      </c>
      <c r="AD229" s="21">
        <f>+'[14]12M'!$U$252/10^6</f>
        <v>10.626912489999995</v>
      </c>
    </row>
    <row r="230" spans="1:30" customFormat="1" x14ac:dyDescent="0.2">
      <c r="A230" s="10">
        <v>1019</v>
      </c>
      <c r="B230" s="10" t="s">
        <v>28</v>
      </c>
      <c r="C230" s="21">
        <f t="shared" si="32"/>
        <v>0.31254194000000013</v>
      </c>
      <c r="D230" s="21">
        <f t="shared" si="32"/>
        <v>0.40043222999999983</v>
      </c>
      <c r="E230" s="21">
        <f t="shared" si="32"/>
        <v>0.32122596000000025</v>
      </c>
      <c r="F230" s="21">
        <f t="shared" si="32"/>
        <v>0.31627559999999999</v>
      </c>
      <c r="G230" s="21">
        <f t="shared" si="32"/>
        <v>0.27493676</v>
      </c>
      <c r="H230" s="21">
        <f t="shared" si="32"/>
        <v>0.24400474000000005</v>
      </c>
      <c r="I230" s="21">
        <f t="shared" si="32"/>
        <v>0.47944678000000007</v>
      </c>
      <c r="J230" s="21">
        <f t="shared" si="32"/>
        <v>0.51101508999999989</v>
      </c>
      <c r="K230" s="21">
        <f t="shared" si="32"/>
        <v>0.48150613000000031</v>
      </c>
      <c r="L230" s="21">
        <f t="shared" si="32"/>
        <v>0.40008739000000026</v>
      </c>
      <c r="M230" s="21">
        <f t="shared" si="32"/>
        <v>-0.19935520000000029</v>
      </c>
      <c r="N230" s="21">
        <f t="shared" si="32"/>
        <v>0.29383696999999998</v>
      </c>
      <c r="O230" s="331">
        <f t="shared" si="31"/>
        <v>3.8359543900000013</v>
      </c>
      <c r="Q230" s="10">
        <v>1019</v>
      </c>
      <c r="R230" s="10" t="s">
        <v>28</v>
      </c>
      <c r="S230" s="21">
        <f t="shared" si="33"/>
        <v>0.31254194000000013</v>
      </c>
      <c r="T230" s="21">
        <f>+'[14]2M'!$V$252/10^6</f>
        <v>0.71297416999999996</v>
      </c>
      <c r="U230" s="21">
        <f>+'[14]3M'!$V$252/10^6</f>
        <v>1.0342001299999994</v>
      </c>
      <c r="V230" s="21">
        <f>+'[14]4M'!$V$252/10^6</f>
        <v>1.3504757299999999</v>
      </c>
      <c r="W230" s="21">
        <f>+'[14]5M'!$V$252/10^6</f>
        <v>1.6254124900000002</v>
      </c>
      <c r="X230" s="21">
        <f>+'[14]6M'!$V$252/10^6</f>
        <v>1.8694172300000014</v>
      </c>
      <c r="Y230" s="21">
        <f>+'[14]7M'!$V$252/10^6</f>
        <v>2.3488640100000007</v>
      </c>
      <c r="Z230" s="21">
        <f>+'[14]8M'!$V$252/10^6</f>
        <v>2.8598790999999997</v>
      </c>
      <c r="AA230" s="21">
        <f>+'[14]9M'!$V$252/10^6</f>
        <v>3.3413852300000007</v>
      </c>
      <c r="AB230" s="21">
        <f>+'[14]10M'!$V$252/10^6</f>
        <v>3.7414726199999992</v>
      </c>
      <c r="AC230" s="21">
        <f>+'[14]11M'!$V$252/10^6</f>
        <v>3.5421174199999981</v>
      </c>
      <c r="AD230" s="21">
        <f>+'[14]12M'!$V$252/10^6</f>
        <v>3.8359543900000004</v>
      </c>
    </row>
    <row r="231" spans="1:30" customFormat="1" x14ac:dyDescent="0.2">
      <c r="A231" s="10">
        <v>1020</v>
      </c>
      <c r="B231" s="10" t="s">
        <v>29</v>
      </c>
      <c r="C231" s="21">
        <f t="shared" si="32"/>
        <v>3.8174353499999998</v>
      </c>
      <c r="D231" s="21">
        <f t="shared" si="32"/>
        <v>4.281407709999999</v>
      </c>
      <c r="E231" s="21">
        <f t="shared" si="32"/>
        <v>4.080684119999999</v>
      </c>
      <c r="F231" s="21">
        <f t="shared" si="32"/>
        <v>4.2751365400000001</v>
      </c>
      <c r="G231" s="21">
        <f t="shared" si="32"/>
        <v>4.4447516799999995</v>
      </c>
      <c r="H231" s="21">
        <f t="shared" si="32"/>
        <v>3.4511888900000001</v>
      </c>
      <c r="I231" s="21">
        <f t="shared" si="32"/>
        <v>4.57222492</v>
      </c>
      <c r="J231" s="21">
        <f t="shared" si="32"/>
        <v>4.2719376799999997</v>
      </c>
      <c r="K231" s="21">
        <f t="shared" si="32"/>
        <v>4.7444577099999998</v>
      </c>
      <c r="L231" s="21">
        <f t="shared" si="32"/>
        <v>4.1409945600000002</v>
      </c>
      <c r="M231" s="21">
        <f t="shared" si="32"/>
        <v>4.1472488000000007</v>
      </c>
      <c r="N231" s="21">
        <f t="shared" si="32"/>
        <v>3.6664103299999997</v>
      </c>
      <c r="O231" s="331">
        <f t="shared" si="31"/>
        <v>49.893878289999996</v>
      </c>
      <c r="Q231" s="10">
        <v>1020</v>
      </c>
      <c r="R231" s="10" t="s">
        <v>29</v>
      </c>
      <c r="S231" s="21">
        <f t="shared" si="33"/>
        <v>3.8174353499999998</v>
      </c>
      <c r="T231" s="21">
        <f>+'[14]2M'!$W$252/10^6</f>
        <v>8.0988430600000001</v>
      </c>
      <c r="U231" s="21">
        <f>+'[14]3M'!$W$252/10^6</f>
        <v>12.179527179999999</v>
      </c>
      <c r="V231" s="21">
        <f>+'[14]4M'!$W$252/10^6</f>
        <v>16.454663720000003</v>
      </c>
      <c r="W231" s="21">
        <f>+'[14]5M'!$W$252/10^6</f>
        <v>20.899415400000002</v>
      </c>
      <c r="X231" s="21">
        <f>+'[14]6M'!$W$252/10^6</f>
        <v>24.35060429</v>
      </c>
      <c r="Y231" s="21">
        <f>+'[14]7M'!$W$252/10^6</f>
        <v>28.922829210000007</v>
      </c>
      <c r="Z231" s="21">
        <f>+'[14]8M'!$W$252/10^6</f>
        <v>33.194766890000004</v>
      </c>
      <c r="AA231" s="21">
        <f>+'[14]9M'!$W$252/10^6</f>
        <v>37.939224599999996</v>
      </c>
      <c r="AB231" s="21">
        <f>+'[14]10M'!$W$252/10^6</f>
        <v>42.080219159999999</v>
      </c>
      <c r="AC231" s="21">
        <f>+'[14]11M'!$W$252/10^6</f>
        <v>46.227467960000006</v>
      </c>
      <c r="AD231" s="21">
        <f>+'[14]12M'!$W$252/10^6</f>
        <v>49.893878290000011</v>
      </c>
    </row>
    <row r="232" spans="1:30" customFormat="1" x14ac:dyDescent="0.2">
      <c r="A232" s="10">
        <v>1021</v>
      </c>
      <c r="B232" s="10" t="s">
        <v>30</v>
      </c>
      <c r="C232" s="21">
        <f t="shared" si="32"/>
        <v>0.59476052999999984</v>
      </c>
      <c r="D232" s="21">
        <f t="shared" si="32"/>
        <v>0.77215209000000029</v>
      </c>
      <c r="E232" s="21">
        <f t="shared" si="32"/>
        <v>0.59265274999999984</v>
      </c>
      <c r="F232" s="21">
        <f t="shared" si="32"/>
        <v>0.8035215800000004</v>
      </c>
      <c r="G232" s="21">
        <f t="shared" si="32"/>
        <v>0.44801113999999975</v>
      </c>
      <c r="H232" s="21">
        <f t="shared" si="32"/>
        <v>0.6839228300000002</v>
      </c>
      <c r="I232" s="21">
        <f t="shared" si="32"/>
        <v>0.77513605000000019</v>
      </c>
      <c r="J232" s="21">
        <f t="shared" si="32"/>
        <v>0.47962075999999954</v>
      </c>
      <c r="K232" s="21">
        <f t="shared" si="32"/>
        <v>0.7724610399999996</v>
      </c>
      <c r="L232" s="21">
        <f t="shared" si="32"/>
        <v>0.76898401000000005</v>
      </c>
      <c r="M232" s="21">
        <f t="shared" si="32"/>
        <v>0.25150056000000021</v>
      </c>
      <c r="N232" s="21">
        <f t="shared" si="32"/>
        <v>0.67470443000000024</v>
      </c>
      <c r="O232" s="331">
        <f t="shared" si="31"/>
        <v>7.6174277700000008</v>
      </c>
      <c r="Q232" s="10">
        <v>1021</v>
      </c>
      <c r="R232" s="10" t="s">
        <v>30</v>
      </c>
      <c r="S232" s="21">
        <f t="shared" si="33"/>
        <v>0.59476052999999984</v>
      </c>
      <c r="T232" s="21">
        <f>+'[14]2M'!$X$252/10^6</f>
        <v>1.3669126199999999</v>
      </c>
      <c r="U232" s="21">
        <f>+'[14]3M'!$X$252/10^6</f>
        <v>1.9595653700000011</v>
      </c>
      <c r="V232" s="21">
        <f>+'[14]4M'!$X$252/10^6</f>
        <v>2.763086949999999</v>
      </c>
      <c r="W232" s="21">
        <f>+'[14]5M'!$X$252/10^6</f>
        <v>3.2110980900000006</v>
      </c>
      <c r="X232" s="21">
        <f>+'[14]6M'!$X$252/10^6</f>
        <v>3.8950209199999981</v>
      </c>
      <c r="Y232" s="21">
        <f>+'[14]7M'!$X$252/10^6</f>
        <v>4.6701569700000034</v>
      </c>
      <c r="Z232" s="21">
        <f>+'[14]8M'!$X$252/10^6</f>
        <v>5.1497777299999985</v>
      </c>
      <c r="AA232" s="21">
        <f>+'[14]9M'!$X$252/10^6</f>
        <v>5.9222387700000017</v>
      </c>
      <c r="AB232" s="21">
        <f>+'[14]10M'!$X$252/10^6</f>
        <v>6.6912227799999977</v>
      </c>
      <c r="AC232" s="21">
        <f>+'[14]11M'!$X$252/10^6</f>
        <v>6.9427233400000015</v>
      </c>
      <c r="AD232" s="21">
        <f>+'[14]12M'!$X$252/10^6</f>
        <v>7.6174277700000017</v>
      </c>
    </row>
    <row r="233" spans="1:30" customFormat="1" x14ac:dyDescent="0.2">
      <c r="A233" s="10">
        <v>1022</v>
      </c>
      <c r="B233" s="10" t="s">
        <v>31</v>
      </c>
      <c r="C233" s="21">
        <f t="shared" si="32"/>
        <v>5.0631179699999995</v>
      </c>
      <c r="D233" s="21">
        <f t="shared" si="32"/>
        <v>5.2907421200000009</v>
      </c>
      <c r="E233" s="21">
        <f t="shared" si="32"/>
        <v>4.8294572799999997</v>
      </c>
      <c r="F233" s="21">
        <f t="shared" si="32"/>
        <v>5.0691548199999996</v>
      </c>
      <c r="G233" s="21">
        <f t="shared" si="32"/>
        <v>5.2154534600000009</v>
      </c>
      <c r="H233" s="21">
        <f t="shared" si="32"/>
        <v>4.9602839700000008</v>
      </c>
      <c r="I233" s="21">
        <f t="shared" si="32"/>
        <v>6.2096379700000002</v>
      </c>
      <c r="J233" s="21">
        <f t="shared" si="32"/>
        <v>6.1694970700000002</v>
      </c>
      <c r="K233" s="21">
        <f t="shared" si="32"/>
        <v>6.4526204900000002</v>
      </c>
      <c r="L233" s="21">
        <f t="shared" si="32"/>
        <v>4.9032564500000015</v>
      </c>
      <c r="M233" s="21">
        <f t="shared" si="32"/>
        <v>6.3438718299999994</v>
      </c>
      <c r="N233" s="21">
        <f t="shared" si="32"/>
        <v>3.0980719100000025</v>
      </c>
      <c r="O233" s="331">
        <f t="shared" si="31"/>
        <v>63.605165339999999</v>
      </c>
      <c r="Q233" s="10">
        <v>1022</v>
      </c>
      <c r="R233" s="10" t="s">
        <v>31</v>
      </c>
      <c r="S233" s="21">
        <f t="shared" si="33"/>
        <v>5.0631179699999995</v>
      </c>
      <c r="T233" s="21">
        <f>+'[14]2M'!$Y$252/10^6</f>
        <v>10.353860090000001</v>
      </c>
      <c r="U233" s="21">
        <f>+'[14]3M'!$Y$252/10^6</f>
        <v>15.183317370000003</v>
      </c>
      <c r="V233" s="21">
        <f>+'[14]4M'!$Y$252/10^6</f>
        <v>20.252472189999999</v>
      </c>
      <c r="W233" s="21">
        <f>+'[14]5M'!$Y$252/10^6</f>
        <v>25.467925649999998</v>
      </c>
      <c r="X233" s="21">
        <f>+'[14]6M'!$Y$252/10^6</f>
        <v>30.428209619999993</v>
      </c>
      <c r="Y233" s="21">
        <f>+'[14]7M'!$Y$252/10^6</f>
        <v>36.637847590000007</v>
      </c>
      <c r="Z233" s="21">
        <f>+'[14]8M'!$Y$252/10^6</f>
        <v>42.807344660000005</v>
      </c>
      <c r="AA233" s="21">
        <f>+'[14]9M'!$Y$252/10^6</f>
        <v>49.259965149999992</v>
      </c>
      <c r="AB233" s="21">
        <f>+'[14]10M'!$Y$252/10^6</f>
        <v>54.163221599999979</v>
      </c>
      <c r="AC233" s="21">
        <f>+'[14]11M'!$Y$252/10^6</f>
        <v>60.507093429999998</v>
      </c>
      <c r="AD233" s="21">
        <f>+'[14]12M'!$Y$252/10^6</f>
        <v>63.605165340000006</v>
      </c>
    </row>
    <row r="234" spans="1:30" customFormat="1" x14ac:dyDescent="0.2">
      <c r="A234" s="10">
        <v>1023</v>
      </c>
      <c r="B234" s="10" t="s">
        <v>32</v>
      </c>
      <c r="C234" s="21">
        <f t="shared" si="32"/>
        <v>0.78436276000000016</v>
      </c>
      <c r="D234" s="21">
        <f t="shared" si="32"/>
        <v>0.86503434999999995</v>
      </c>
      <c r="E234" s="21">
        <f t="shared" si="32"/>
        <v>0.76132965999999991</v>
      </c>
      <c r="F234" s="21">
        <f t="shared" si="32"/>
        <v>0.87801146999999979</v>
      </c>
      <c r="G234" s="21">
        <f t="shared" si="32"/>
        <v>0.77209220000000012</v>
      </c>
      <c r="H234" s="21">
        <f t="shared" si="32"/>
        <v>0.44746802999999979</v>
      </c>
      <c r="I234" s="21">
        <f t="shared" si="32"/>
        <v>0.9694157400000003</v>
      </c>
      <c r="J234" s="21">
        <f t="shared" si="32"/>
        <v>0.93792882</v>
      </c>
      <c r="K234" s="21">
        <f t="shared" si="32"/>
        <v>0.68627874000000011</v>
      </c>
      <c r="L234" s="21">
        <f t="shared" si="32"/>
        <v>0.8255261500000004</v>
      </c>
      <c r="M234" s="21">
        <f t="shared" si="32"/>
        <v>0.66275329999999988</v>
      </c>
      <c r="N234" s="21">
        <f t="shared" si="32"/>
        <v>9.3203480000000116E-2</v>
      </c>
      <c r="O234" s="331">
        <f t="shared" si="31"/>
        <v>8.6834047000000005</v>
      </c>
      <c r="Q234" s="10">
        <v>1023</v>
      </c>
      <c r="R234" s="10" t="s">
        <v>32</v>
      </c>
      <c r="S234" s="21">
        <f t="shared" si="33"/>
        <v>0.78436276000000016</v>
      </c>
      <c r="T234" s="21">
        <f>+'[14]2M'!$Z$252/10^6</f>
        <v>1.6493971099999991</v>
      </c>
      <c r="U234" s="21">
        <f>+'[14]3M'!$Z$252/10^6</f>
        <v>2.4107267699999992</v>
      </c>
      <c r="V234" s="21">
        <f>+'[14]4M'!$Z$252/10^6</f>
        <v>3.2887382399999994</v>
      </c>
      <c r="W234" s="21">
        <f>+'[14]5M'!$Z$252/10^6</f>
        <v>4.0608304399999993</v>
      </c>
      <c r="X234" s="21">
        <f>+'[14]6M'!$Z$252/10^6</f>
        <v>4.5082984700000024</v>
      </c>
      <c r="Y234" s="21">
        <f>+'[14]7M'!$Z$252/10^6</f>
        <v>5.4777142100000011</v>
      </c>
      <c r="Z234" s="21">
        <f>+'[14]8M'!$Z$252/10^6</f>
        <v>6.4156430300000009</v>
      </c>
      <c r="AA234" s="21">
        <f>+'[14]9M'!$Z$252/10^6</f>
        <v>7.1019217700000032</v>
      </c>
      <c r="AB234" s="21">
        <f>+'[14]10M'!$Z$252/10^6</f>
        <v>7.9274479199999979</v>
      </c>
      <c r="AC234" s="21">
        <f>+'[14]11M'!$Z$252/10^6</f>
        <v>8.5902012200000009</v>
      </c>
      <c r="AD234" s="21">
        <f>+'[14]12M'!$Z$252/10^6</f>
        <v>8.6834047000000005</v>
      </c>
    </row>
    <row r="235" spans="1:30" customFormat="1" x14ac:dyDescent="0.2">
      <c r="A235" s="10">
        <v>1024</v>
      </c>
      <c r="B235" s="10" t="s">
        <v>33</v>
      </c>
      <c r="C235" s="21">
        <f t="shared" si="32"/>
        <v>10.633712269999997</v>
      </c>
      <c r="D235" s="21">
        <f t="shared" si="32"/>
        <v>11.16261405</v>
      </c>
      <c r="E235" s="21">
        <f t="shared" si="32"/>
        <v>11.15020359</v>
      </c>
      <c r="F235" s="21">
        <f t="shared" si="32"/>
        <v>11.420963859999997</v>
      </c>
      <c r="G235" s="21">
        <f t="shared" si="32"/>
        <v>11.442110279999998</v>
      </c>
      <c r="H235" s="21">
        <f t="shared" si="32"/>
        <v>11.05180213</v>
      </c>
      <c r="I235" s="21">
        <f t="shared" si="32"/>
        <v>12.17379347</v>
      </c>
      <c r="J235" s="21">
        <f t="shared" si="32"/>
        <v>12.354580329999999</v>
      </c>
      <c r="K235" s="21">
        <f t="shared" si="32"/>
        <v>10.972448979999999</v>
      </c>
      <c r="L235" s="21">
        <f t="shared" ref="D235:N241" si="34">+L173-L204</f>
        <v>11.364977870000001</v>
      </c>
      <c r="M235" s="21">
        <f t="shared" si="34"/>
        <v>11.351992330000002</v>
      </c>
      <c r="N235" s="21">
        <f t="shared" si="34"/>
        <v>10.334909519999998</v>
      </c>
      <c r="O235" s="331">
        <f t="shared" si="31"/>
        <v>135.41410868</v>
      </c>
      <c r="Q235" s="10">
        <v>1024</v>
      </c>
      <c r="R235" s="10" t="s">
        <v>33</v>
      </c>
      <c r="S235" s="21">
        <f t="shared" si="33"/>
        <v>10.633712269999997</v>
      </c>
      <c r="T235" s="21">
        <f>+'[14]2M'!$AA$252/10^6</f>
        <v>21.796326319999999</v>
      </c>
      <c r="U235" s="21">
        <f>+'[14]3M'!$AA$252/10^6</f>
        <v>32.946529910000002</v>
      </c>
      <c r="V235" s="21">
        <f>+'[14]4M'!$AA$252/10^6</f>
        <v>44.367493770000003</v>
      </c>
      <c r="W235" s="21">
        <f>+'[14]5M'!$AA$252/10^6</f>
        <v>55.809604049999997</v>
      </c>
      <c r="X235" s="21">
        <f>+'[14]6M'!$AA$252/10^6</f>
        <v>66.861406179999989</v>
      </c>
      <c r="Y235" s="21">
        <f>+'[14]7M'!$AA$252/10^6</f>
        <v>79.035199649999981</v>
      </c>
      <c r="Z235" s="21">
        <f>+'[14]8M'!$AA$252/10^6</f>
        <v>91.389779979999986</v>
      </c>
      <c r="AA235" s="21">
        <f>+'[14]9M'!$AA$252/10^6</f>
        <v>102.36222896000001</v>
      </c>
      <c r="AB235" s="21">
        <f>+'[14]10M'!$AA$252/10^6</f>
        <v>113.72720683000001</v>
      </c>
      <c r="AC235" s="21">
        <f>+'[14]11M'!$AA$252/10^6</f>
        <v>125.07919915999997</v>
      </c>
      <c r="AD235" s="21">
        <f>+'[14]12M'!$AA$252/10^6</f>
        <v>135.41410868000003</v>
      </c>
    </row>
    <row r="236" spans="1:30" customFormat="1" x14ac:dyDescent="0.2">
      <c r="A236" s="10">
        <v>1025</v>
      </c>
      <c r="B236" s="10" t="s">
        <v>34</v>
      </c>
      <c r="C236" s="21">
        <f t="shared" si="32"/>
        <v>1.0546130599999999</v>
      </c>
      <c r="D236" s="21">
        <f t="shared" si="34"/>
        <v>1.0886845799999998</v>
      </c>
      <c r="E236" s="21">
        <f t="shared" si="34"/>
        <v>1.0088369600000002</v>
      </c>
      <c r="F236" s="21">
        <f t="shared" si="34"/>
        <v>1.0569150199999999</v>
      </c>
      <c r="G236" s="21">
        <f t="shared" si="34"/>
        <v>1.0261534800000001</v>
      </c>
      <c r="H236" s="21">
        <f t="shared" si="34"/>
        <v>0.96493162999999993</v>
      </c>
      <c r="I236" s="21">
        <f t="shared" si="34"/>
        <v>1.3744974399999998</v>
      </c>
      <c r="J236" s="21">
        <f t="shared" si="34"/>
        <v>1.4852376699999998</v>
      </c>
      <c r="K236" s="21">
        <f t="shared" si="34"/>
        <v>1.33837958</v>
      </c>
      <c r="L236" s="21">
        <f t="shared" si="34"/>
        <v>1.2423899200000006</v>
      </c>
      <c r="M236" s="21">
        <f t="shared" si="34"/>
        <v>1.0608825499999999</v>
      </c>
      <c r="N236" s="21">
        <f t="shared" si="34"/>
        <v>1.2144863100000003</v>
      </c>
      <c r="O236" s="331">
        <f t="shared" si="31"/>
        <v>13.9160082</v>
      </c>
      <c r="Q236" s="10">
        <v>1025</v>
      </c>
      <c r="R236" s="10" t="s">
        <v>34</v>
      </c>
      <c r="S236" s="21">
        <f t="shared" si="33"/>
        <v>1.0546130599999999</v>
      </c>
      <c r="T236" s="21">
        <f>+'[14]2M'!$AB$252/10^6</f>
        <v>2.1432976399999997</v>
      </c>
      <c r="U236" s="21">
        <f>+'[14]3M'!$AB$252/10^6</f>
        <v>3.152134600000001</v>
      </c>
      <c r="V236" s="21">
        <f>+'[14]4M'!$AB$252/10^6</f>
        <v>4.2090496199999992</v>
      </c>
      <c r="W236" s="21">
        <f>+'[14]5M'!$AB$252/10^6</f>
        <v>5.2352031000000006</v>
      </c>
      <c r="X236" s="21">
        <f>+'[14]6M'!$AB$252/10^6</f>
        <v>6.2001347299999985</v>
      </c>
      <c r="Y236" s="21">
        <f>+'[14]7M'!$AB$252/10^6</f>
        <v>7.5746321700000001</v>
      </c>
      <c r="Z236" s="21">
        <f>+'[14]8M'!$AB$252/10^6</f>
        <v>9.0598698399999993</v>
      </c>
      <c r="AA236" s="21">
        <f>+'[14]9M'!$AB$252/10^6</f>
        <v>10.398249420000003</v>
      </c>
      <c r="AB236" s="21">
        <f>+'[14]10M'!$AB$252/10^6</f>
        <v>11.640639340000007</v>
      </c>
      <c r="AC236" s="21">
        <f>+'[14]11M'!$AB$252/10^6</f>
        <v>12.701521890000006</v>
      </c>
      <c r="AD236" s="21">
        <f>+'[14]12M'!$AB$252/10^6</f>
        <v>13.9160082</v>
      </c>
    </row>
    <row r="237" spans="1:30" customFormat="1" x14ac:dyDescent="0.2">
      <c r="A237" s="10">
        <v>1026</v>
      </c>
      <c r="B237" s="10" t="s">
        <v>35</v>
      </c>
      <c r="C237" s="21">
        <f t="shared" si="32"/>
        <v>0.32108792999999991</v>
      </c>
      <c r="D237" s="21">
        <f t="shared" si="34"/>
        <v>0.29815732000000006</v>
      </c>
      <c r="E237" s="21">
        <f t="shared" si="34"/>
        <v>0.25939739000000017</v>
      </c>
      <c r="F237" s="21">
        <f t="shared" si="34"/>
        <v>0.26652023000000014</v>
      </c>
      <c r="G237" s="21">
        <f t="shared" si="34"/>
        <v>0.2896284400000001</v>
      </c>
      <c r="H237" s="21">
        <f t="shared" si="34"/>
        <v>0.25154841999999977</v>
      </c>
      <c r="I237" s="21">
        <f t="shared" si="34"/>
        <v>0.35838011999999986</v>
      </c>
      <c r="J237" s="21">
        <f t="shared" si="34"/>
        <v>0.32680229000000005</v>
      </c>
      <c r="K237" s="21">
        <f t="shared" si="34"/>
        <v>0.36818469999999981</v>
      </c>
      <c r="L237" s="21">
        <f t="shared" si="34"/>
        <v>9.9039069999999896E-2</v>
      </c>
      <c r="M237" s="21">
        <f t="shared" si="34"/>
        <v>0.28021172999999999</v>
      </c>
      <c r="N237" s="21">
        <f t="shared" si="34"/>
        <v>0.31615119000000003</v>
      </c>
      <c r="O237" s="331">
        <f t="shared" si="31"/>
        <v>3.435108829999999</v>
      </c>
      <c r="Q237" s="10">
        <v>1026</v>
      </c>
      <c r="R237" s="10" t="s">
        <v>35</v>
      </c>
      <c r="S237" s="21">
        <f t="shared" si="33"/>
        <v>0.32108792999999991</v>
      </c>
      <c r="T237" s="21">
        <f>+'[14]2M'!$AC$252/10^6</f>
        <v>0.61924524999999975</v>
      </c>
      <c r="U237" s="21">
        <f>+'[14]3M'!$AC$252/10^6</f>
        <v>0.87864264000000014</v>
      </c>
      <c r="V237" s="21">
        <f>+'[14]4M'!$AC$252/10^6</f>
        <v>1.1451628699999992</v>
      </c>
      <c r="W237" s="21">
        <f>+'[14]5M'!$AC$252/10^6</f>
        <v>1.43479131</v>
      </c>
      <c r="X237" s="21">
        <f>+'[14]6M'!$AC$252/10^6</f>
        <v>1.6863397299999991</v>
      </c>
      <c r="Y237" s="21">
        <f>+'[14]7M'!$AC$252/10^6</f>
        <v>2.0447198500000003</v>
      </c>
      <c r="Z237" s="21">
        <f>+'[14]8M'!$AC$252/10^6</f>
        <v>2.3715221399999988</v>
      </c>
      <c r="AA237" s="21">
        <f>+'[14]9M'!$AC$252/10^6</f>
        <v>2.7397068399999998</v>
      </c>
      <c r="AB237" s="21">
        <f>+'[14]10M'!$AC$252/10^6</f>
        <v>2.8387459099999983</v>
      </c>
      <c r="AC237" s="21">
        <f>+'[14]11M'!$AC$252/10^6</f>
        <v>3.1189576400000023</v>
      </c>
      <c r="AD237" s="21">
        <f>+'[14]12M'!$AC$252/10^6</f>
        <v>3.4351088300000021</v>
      </c>
    </row>
    <row r="238" spans="1:30" customFormat="1" x14ac:dyDescent="0.2">
      <c r="A238" s="10">
        <v>1027</v>
      </c>
      <c r="B238" s="10" t="s">
        <v>36</v>
      </c>
      <c r="C238" s="21">
        <f t="shared" si="32"/>
        <v>0.27421878999999982</v>
      </c>
      <c r="D238" s="21">
        <f t="shared" si="34"/>
        <v>0.55149082999999999</v>
      </c>
      <c r="E238" s="21">
        <f t="shared" si="34"/>
        <v>0.38030857000000007</v>
      </c>
      <c r="F238" s="21">
        <f t="shared" si="34"/>
        <v>0.43348134999999988</v>
      </c>
      <c r="G238" s="21">
        <f t="shared" si="34"/>
        <v>0.47527866000000019</v>
      </c>
      <c r="H238" s="21">
        <f t="shared" si="34"/>
        <v>0.33970131999999975</v>
      </c>
      <c r="I238" s="21">
        <f t="shared" si="34"/>
        <v>0.68930056000000017</v>
      </c>
      <c r="J238" s="21">
        <f t="shared" si="34"/>
        <v>0.55421607000000028</v>
      </c>
      <c r="K238" s="21">
        <f t="shared" si="34"/>
        <v>0.64258252000000016</v>
      </c>
      <c r="L238" s="21">
        <f t="shared" si="34"/>
        <v>0.76269654999999981</v>
      </c>
      <c r="M238" s="21">
        <f t="shared" si="34"/>
        <v>0.37211343000000019</v>
      </c>
      <c r="N238" s="21">
        <f t="shared" si="34"/>
        <v>0.41122695000000009</v>
      </c>
      <c r="O238" s="331">
        <f t="shared" si="31"/>
        <v>5.8866156000000007</v>
      </c>
      <c r="Q238" s="10">
        <v>1027</v>
      </c>
      <c r="R238" s="10" t="s">
        <v>36</v>
      </c>
      <c r="S238" s="21">
        <f t="shared" si="33"/>
        <v>0.27421878999999982</v>
      </c>
      <c r="T238" s="21">
        <f>+'[14]2M'!$AD$252/10^6</f>
        <v>0.82570962000000037</v>
      </c>
      <c r="U238" s="21">
        <f>+'[14]3M'!$AD$252/10^6</f>
        <v>1.2060181900000009</v>
      </c>
      <c r="V238" s="21">
        <f>+'[14]4M'!$AD$252/10^6</f>
        <v>1.6394995400000005</v>
      </c>
      <c r="W238" s="21">
        <f>+'[14]5M'!$AD$252/10^6</f>
        <v>2.1147782000000017</v>
      </c>
      <c r="X238" s="21">
        <f>+'[14]6M'!$AD$252/10^6</f>
        <v>2.4544795200000005</v>
      </c>
      <c r="Y238" s="21">
        <f>+'[14]7M'!$AD$252/10^6</f>
        <v>3.1437800800000031</v>
      </c>
      <c r="Z238" s="21">
        <f>+'[14]8M'!$AD$252/10^6</f>
        <v>3.697996150000002</v>
      </c>
      <c r="AA238" s="21">
        <f>+'[14]9M'!$AD$252/10^6</f>
        <v>4.3405786700000037</v>
      </c>
      <c r="AB238" s="21">
        <f>+'[14]10M'!$AD$252/10^6</f>
        <v>5.1032752199999996</v>
      </c>
      <c r="AC238" s="21">
        <f>+'[14]11M'!$AD$252/10^6</f>
        <v>5.4753886500000002</v>
      </c>
      <c r="AD238" s="21">
        <f>+'[14]12M'!$AD$252/10^6</f>
        <v>5.8866156000000034</v>
      </c>
    </row>
    <row r="239" spans="1:30" customFormat="1" x14ac:dyDescent="0.2">
      <c r="A239" s="10">
        <v>1028</v>
      </c>
      <c r="B239" s="10" t="s">
        <v>37</v>
      </c>
      <c r="C239" s="21">
        <f t="shared" si="32"/>
        <v>4.53485418</v>
      </c>
      <c r="D239" s="21">
        <f t="shared" si="34"/>
        <v>4.5317029699999996</v>
      </c>
      <c r="E239" s="21">
        <f t="shared" si="34"/>
        <v>4.7266633700000007</v>
      </c>
      <c r="F239" s="21">
        <f t="shared" si="34"/>
        <v>4.6345613700000001</v>
      </c>
      <c r="G239" s="21">
        <f t="shared" si="34"/>
        <v>4.6255237000000005</v>
      </c>
      <c r="H239" s="21">
        <f t="shared" si="34"/>
        <v>4.5505847299999989</v>
      </c>
      <c r="I239" s="21">
        <f t="shared" si="34"/>
        <v>5.475675729999999</v>
      </c>
      <c r="J239" s="21">
        <f t="shared" si="34"/>
        <v>5.3748633100000003</v>
      </c>
      <c r="K239" s="21">
        <f t="shared" si="34"/>
        <v>5.3220399499999989</v>
      </c>
      <c r="L239" s="21">
        <f t="shared" si="34"/>
        <v>5.2400594300000005</v>
      </c>
      <c r="M239" s="21">
        <f t="shared" si="34"/>
        <v>4.5367246399999992</v>
      </c>
      <c r="N239" s="21">
        <f t="shared" si="34"/>
        <v>5.1093897699999999</v>
      </c>
      <c r="O239" s="331">
        <f t="shared" si="31"/>
        <v>58.662643150000001</v>
      </c>
      <c r="Q239" s="10">
        <v>1028</v>
      </c>
      <c r="R239" s="10" t="s">
        <v>37</v>
      </c>
      <c r="S239" s="21">
        <f t="shared" si="33"/>
        <v>4.53485418</v>
      </c>
      <c r="T239" s="21">
        <f>+'[14]2M'!$AE$252/10^6</f>
        <v>9.0665571500000031</v>
      </c>
      <c r="U239" s="21">
        <f>+'[14]3M'!$AE$252/10^6</f>
        <v>13.79322052</v>
      </c>
      <c r="V239" s="21">
        <f>+'[14]4M'!$AE$252/10^6</f>
        <v>18.427781890000006</v>
      </c>
      <c r="W239" s="21">
        <f>+'[14]5M'!$AE$252/10^6</f>
        <v>23.053305589999997</v>
      </c>
      <c r="X239" s="21">
        <f>+'[14]6M'!$AE$252/10^6</f>
        <v>27.603890320000009</v>
      </c>
      <c r="Y239" s="21">
        <f>+'[14]7M'!$AE$252/10^6</f>
        <v>33.079566049999997</v>
      </c>
      <c r="Z239" s="21">
        <f>+'[14]8M'!$AE$252/10^6</f>
        <v>38.454429359999999</v>
      </c>
      <c r="AA239" s="21">
        <f>+'[14]9M'!$AE$252/10^6</f>
        <v>43.776469310000003</v>
      </c>
      <c r="AB239" s="21">
        <f>+'[14]10M'!$AE$252/10^6</f>
        <v>49.016528739999991</v>
      </c>
      <c r="AC239" s="21">
        <f>+'[14]11M'!$AE$252/10^6</f>
        <v>53.553253379999987</v>
      </c>
      <c r="AD239" s="21">
        <f>+'[14]12M'!$AE$252/10^6</f>
        <v>58.662643150000008</v>
      </c>
    </row>
    <row r="240" spans="1:30" customFormat="1" x14ac:dyDescent="0.2">
      <c r="A240" s="10">
        <v>1029</v>
      </c>
      <c r="B240" s="10" t="s">
        <v>38</v>
      </c>
      <c r="C240" s="21">
        <f t="shared" si="32"/>
        <v>0.33863982000000015</v>
      </c>
      <c r="D240" s="21">
        <f t="shared" si="34"/>
        <v>0.38628668999999993</v>
      </c>
      <c r="E240" s="21">
        <f t="shared" si="34"/>
        <v>0.38420391000000031</v>
      </c>
      <c r="F240" s="21">
        <f t="shared" si="34"/>
        <v>0.41243865999999973</v>
      </c>
      <c r="G240" s="21">
        <f t="shared" si="34"/>
        <v>0.32959155000000007</v>
      </c>
      <c r="H240" s="21">
        <f t="shared" si="34"/>
        <v>0.37855307999999999</v>
      </c>
      <c r="I240" s="21">
        <f t="shared" si="34"/>
        <v>0.47351509999999997</v>
      </c>
      <c r="J240" s="21">
        <f t="shared" si="34"/>
        <v>0.44136587000000005</v>
      </c>
      <c r="K240" s="21">
        <f t="shared" si="34"/>
        <v>0.56164583000000035</v>
      </c>
      <c r="L240" s="21">
        <f t="shared" si="34"/>
        <v>0.19853360000000009</v>
      </c>
      <c r="M240" s="21">
        <f t="shared" si="34"/>
        <v>0.53586385000000003</v>
      </c>
      <c r="N240" s="21">
        <f t="shared" si="34"/>
        <v>0.13457341999999994</v>
      </c>
      <c r="O240" s="331">
        <f t="shared" si="31"/>
        <v>4.5752113800000007</v>
      </c>
      <c r="Q240" s="10">
        <v>1029</v>
      </c>
      <c r="R240" s="10" t="s">
        <v>38</v>
      </c>
      <c r="S240" s="21">
        <f t="shared" si="33"/>
        <v>0.33863982000000015</v>
      </c>
      <c r="T240" s="21">
        <f>+'[14]2M'!$AF$252/10^6</f>
        <v>0.72492651000000019</v>
      </c>
      <c r="U240" s="21">
        <f>+'[14]3M'!$AF$252/10^6</f>
        <v>1.1091304200000009</v>
      </c>
      <c r="V240" s="21">
        <f>+'[14]4M'!$AF$252/10^6</f>
        <v>1.5215690800000006</v>
      </c>
      <c r="W240" s="21">
        <f>+'[14]5M'!$AF$252/10^6</f>
        <v>1.8511606300000019</v>
      </c>
      <c r="X240" s="21">
        <f>+'[14]6M'!$AF$252/10^6</f>
        <v>2.2297137100000004</v>
      </c>
      <c r="Y240" s="21">
        <f>+'[14]7M'!$AF$252/10^6</f>
        <v>2.7032288100000006</v>
      </c>
      <c r="Z240" s="21">
        <f>+'[14]8M'!$AF$252/10^6</f>
        <v>3.1445946800000035</v>
      </c>
      <c r="AA240" s="21">
        <f>+'[14]9M'!$AF$252/10^6</f>
        <v>3.7062405099999998</v>
      </c>
      <c r="AB240" s="21">
        <f>+'[14]10M'!$AF$252/10^6</f>
        <v>3.9047741100000004</v>
      </c>
      <c r="AC240" s="21">
        <f>+'[14]11M'!$AF$252/10^6</f>
        <v>4.4406379599999992</v>
      </c>
      <c r="AD240" s="21">
        <f>+'[14]12M'!$AF$252/10^6</f>
        <v>4.5752113799999989</v>
      </c>
    </row>
    <row r="241" spans="1:31" customFormat="1" x14ac:dyDescent="0.2">
      <c r="A241" s="15">
        <v>1030</v>
      </c>
      <c r="B241" s="15" t="s">
        <v>18</v>
      </c>
      <c r="C241" s="23">
        <f t="shared" si="32"/>
        <v>0.63209076999999991</v>
      </c>
      <c r="D241" s="23">
        <f t="shared" si="34"/>
        <v>0.67247712000000004</v>
      </c>
      <c r="E241" s="23">
        <f t="shared" si="34"/>
        <v>0.68210621000000016</v>
      </c>
      <c r="F241" s="23">
        <f t="shared" si="34"/>
        <v>0.73480274999999962</v>
      </c>
      <c r="G241" s="23">
        <f t="shared" si="34"/>
        <v>0.64318212000000008</v>
      </c>
      <c r="H241" s="23">
        <f t="shared" si="34"/>
        <v>0.67992129000000034</v>
      </c>
      <c r="I241" s="23">
        <f t="shared" si="34"/>
        <v>0.75128788999999985</v>
      </c>
      <c r="J241" s="23">
        <f t="shared" si="34"/>
        <v>0.74619925000000031</v>
      </c>
      <c r="K241" s="23">
        <f t="shared" si="34"/>
        <v>0.66447506000000001</v>
      </c>
      <c r="L241" s="23">
        <f t="shared" si="34"/>
        <v>0.56129387000000019</v>
      </c>
      <c r="M241" s="23">
        <f t="shared" si="34"/>
        <v>0.70012445000000001</v>
      </c>
      <c r="N241" s="23">
        <f t="shared" si="34"/>
        <v>0.42460412999999986</v>
      </c>
      <c r="O241" s="332">
        <f t="shared" si="31"/>
        <v>7.892564909999999</v>
      </c>
      <c r="Q241" s="15">
        <v>1030</v>
      </c>
      <c r="R241" s="15" t="s">
        <v>18</v>
      </c>
      <c r="S241" s="23">
        <f t="shared" si="33"/>
        <v>0.63209076999999991</v>
      </c>
      <c r="T241" s="23">
        <f>+'[14]2M'!$AG$252/10^6</f>
        <v>1.3045678899999995</v>
      </c>
      <c r="U241" s="23">
        <f>+'[14]3M'!$AG$252/10^6</f>
        <v>1.9866741000000001</v>
      </c>
      <c r="V241" s="23">
        <f>+'[14]4M'!$AG$252/10^6</f>
        <v>2.7214768499999997</v>
      </c>
      <c r="W241" s="23">
        <f>+'[14]5M'!$AG$252/10^6</f>
        <v>3.3646589699999998</v>
      </c>
      <c r="X241" s="23">
        <f>+'[14]6M'!$AG$252/10^6</f>
        <v>4.0445802600000009</v>
      </c>
      <c r="Y241" s="23">
        <f>+'[14]7M'!$AG$252/10^6</f>
        <v>4.7958681499999987</v>
      </c>
      <c r="Z241" s="23">
        <f>+'[14]8M'!$AG$252/10^6</f>
        <v>5.5420673999999961</v>
      </c>
      <c r="AA241" s="23">
        <f>+'[14]9M'!$AG$252/10^6</f>
        <v>6.206542459999997</v>
      </c>
      <c r="AB241" s="23">
        <f>+'[14]10M'!$AG$252/10^6</f>
        <v>6.7678363299999962</v>
      </c>
      <c r="AC241" s="23">
        <f>+'[14]11M'!$AG$252/10^6</f>
        <v>7.4679607799999994</v>
      </c>
      <c r="AD241" s="23">
        <f>+'[14]12M'!$AG$252/10^6</f>
        <v>7.8925649100000017</v>
      </c>
    </row>
    <row r="242" spans="1:31" customFormat="1" x14ac:dyDescent="0.2">
      <c r="A242" s="4">
        <v>10300</v>
      </c>
      <c r="B242" s="4" t="s">
        <v>142</v>
      </c>
      <c r="C242" s="18">
        <f t="shared" ref="C242:N242" si="35">SUM(C214:C241)</f>
        <v>94.526139749999984</v>
      </c>
      <c r="D242" s="18">
        <f t="shared" si="35"/>
        <v>108.08981414000002</v>
      </c>
      <c r="E242" s="18">
        <f t="shared" si="35"/>
        <v>108.75592089</v>
      </c>
      <c r="F242" s="18">
        <f t="shared" si="35"/>
        <v>110.56201502999998</v>
      </c>
      <c r="G242" s="18">
        <f t="shared" si="35"/>
        <v>107.65066015000004</v>
      </c>
      <c r="H242" s="18">
        <f t="shared" si="35"/>
        <v>99.531922749999993</v>
      </c>
      <c r="I242" s="18">
        <f t="shared" si="35"/>
        <v>122.73870784000002</v>
      </c>
      <c r="J242" s="18">
        <f t="shared" si="35"/>
        <v>129.61417037999999</v>
      </c>
      <c r="K242" s="18">
        <f t="shared" si="35"/>
        <v>114.61634695999999</v>
      </c>
      <c r="L242" s="18">
        <f t="shared" si="35"/>
        <v>106.26192280999999</v>
      </c>
      <c r="M242" s="18">
        <f t="shared" si="35"/>
        <v>110.53241536000002</v>
      </c>
      <c r="N242" s="18">
        <f t="shared" si="35"/>
        <v>98.686707950000013</v>
      </c>
      <c r="O242" s="18">
        <f>SUM(O214:O241)</f>
        <v>1311.5667440099996</v>
      </c>
      <c r="Q242" s="4">
        <v>10300</v>
      </c>
      <c r="R242" s="4" t="s">
        <v>55</v>
      </c>
      <c r="S242" s="18">
        <f t="shared" ref="S242:AD242" si="36">SUM(S214:S241)</f>
        <v>94.526139749999984</v>
      </c>
      <c r="T242" s="18">
        <f t="shared" si="36"/>
        <v>202.61595388999996</v>
      </c>
      <c r="U242" s="18">
        <f t="shared" si="36"/>
        <v>311.37187478000004</v>
      </c>
      <c r="V242" s="18">
        <f t="shared" si="36"/>
        <v>421.93388980999993</v>
      </c>
      <c r="W242" s="18">
        <f t="shared" si="36"/>
        <v>529.58454996</v>
      </c>
      <c r="X242" s="18">
        <f t="shared" si="36"/>
        <v>629.11647270999993</v>
      </c>
      <c r="Y242" s="18">
        <f t="shared" si="36"/>
        <v>751.85518055000023</v>
      </c>
      <c r="Z242" s="18">
        <f t="shared" si="36"/>
        <v>881.46935092999979</v>
      </c>
      <c r="AA242" s="18">
        <f t="shared" si="36"/>
        <v>996.08569789000023</v>
      </c>
      <c r="AB242" s="18">
        <f t="shared" si="36"/>
        <v>1102.3476206999994</v>
      </c>
      <c r="AC242" s="18">
        <f t="shared" si="36"/>
        <v>1212.8800360600003</v>
      </c>
      <c r="AD242" s="18">
        <f t="shared" si="36"/>
        <v>1311.5667440099999</v>
      </c>
    </row>
    <row r="243" spans="1:31" customFormat="1" x14ac:dyDescent="0.2">
      <c r="A243" s="32"/>
      <c r="B243" s="32"/>
      <c r="O243" s="32"/>
      <c r="Q243" s="32"/>
      <c r="R243" s="32"/>
      <c r="AE243" s="32"/>
    </row>
    <row r="244" spans="1:31" x14ac:dyDescent="0.2">
      <c r="A244" s="3" t="s">
        <v>73</v>
      </c>
      <c r="B244" s="3" t="s">
        <v>93</v>
      </c>
      <c r="C244" s="3" t="s">
        <v>0</v>
      </c>
      <c r="D244" s="3" t="s">
        <v>1</v>
      </c>
      <c r="E244" s="3" t="s">
        <v>2</v>
      </c>
      <c r="F244" s="3" t="s">
        <v>3</v>
      </c>
      <c r="G244" s="3" t="s">
        <v>4</v>
      </c>
      <c r="H244" s="3" t="s">
        <v>5</v>
      </c>
      <c r="I244" s="3" t="s">
        <v>6</v>
      </c>
      <c r="J244" s="3" t="s">
        <v>7</v>
      </c>
      <c r="K244" s="3" t="s">
        <v>8</v>
      </c>
      <c r="L244" s="3" t="s">
        <v>9</v>
      </c>
      <c r="M244" s="3" t="s">
        <v>10</v>
      </c>
      <c r="N244" s="3" t="s">
        <v>11</v>
      </c>
      <c r="O244" s="3" t="s">
        <v>55</v>
      </c>
      <c r="Q244" s="3" t="s">
        <v>144</v>
      </c>
      <c r="R244" s="3" t="s">
        <v>93</v>
      </c>
      <c r="S244" s="3" t="s">
        <v>0</v>
      </c>
      <c r="T244" s="3" t="s">
        <v>1</v>
      </c>
      <c r="U244" s="3" t="s">
        <v>2</v>
      </c>
      <c r="V244" s="3" t="s">
        <v>3</v>
      </c>
      <c r="W244" s="3" t="s">
        <v>4</v>
      </c>
      <c r="X244" s="3" t="s">
        <v>5</v>
      </c>
      <c r="Y244" s="3" t="s">
        <v>6</v>
      </c>
      <c r="Z244" s="3" t="s">
        <v>7</v>
      </c>
      <c r="AA244" s="3" t="s">
        <v>8</v>
      </c>
      <c r="AB244" s="3" t="s">
        <v>9</v>
      </c>
      <c r="AC244" s="3" t="s">
        <v>10</v>
      </c>
      <c r="AD244" s="3" t="s">
        <v>11</v>
      </c>
      <c r="AE244" s="3" t="s">
        <v>55</v>
      </c>
    </row>
    <row r="245" spans="1:31" x14ac:dyDescent="0.2">
      <c r="A245" s="7">
        <v>1004</v>
      </c>
      <c r="B245" s="10" t="s">
        <v>94</v>
      </c>
      <c r="C245" s="8">
        <f>+S245</f>
        <v>6</v>
      </c>
      <c r="D245" s="8">
        <f t="shared" ref="D245:D271" si="37">+C245+T245</f>
        <v>16</v>
      </c>
      <c r="E245" s="8">
        <f t="shared" ref="E245:N260" si="38">+D245+U245</f>
        <v>41</v>
      </c>
      <c r="F245" s="8">
        <f t="shared" si="38"/>
        <v>47</v>
      </c>
      <c r="G245" s="8">
        <f t="shared" si="38"/>
        <v>56</v>
      </c>
      <c r="H245" s="8">
        <f t="shared" si="38"/>
        <v>56</v>
      </c>
      <c r="I245" s="8">
        <f t="shared" si="38"/>
        <v>68</v>
      </c>
      <c r="J245" s="8">
        <f t="shared" si="38"/>
        <v>77</v>
      </c>
      <c r="K245" s="8">
        <f t="shared" si="38"/>
        <v>89</v>
      </c>
      <c r="L245" s="8">
        <f t="shared" si="38"/>
        <v>92</v>
      </c>
      <c r="M245" s="8">
        <f t="shared" si="38"/>
        <v>93</v>
      </c>
      <c r="N245" s="8">
        <f t="shared" si="38"/>
        <v>93</v>
      </c>
      <c r="O245" s="9"/>
      <c r="Q245" s="7">
        <v>1004</v>
      </c>
      <c r="R245" s="10" t="s">
        <v>94</v>
      </c>
      <c r="S245" s="8">
        <v>6</v>
      </c>
      <c r="T245" s="8">
        <v>10</v>
      </c>
      <c r="U245" s="8">
        <v>25</v>
      </c>
      <c r="V245" s="8">
        <v>6</v>
      </c>
      <c r="W245" s="8">
        <v>9</v>
      </c>
      <c r="X245" s="8">
        <v>0</v>
      </c>
      <c r="Y245" s="8">
        <v>12</v>
      </c>
      <c r="Z245" s="8">
        <v>9</v>
      </c>
      <c r="AA245" s="8">
        <v>12</v>
      </c>
      <c r="AB245" s="8">
        <v>3</v>
      </c>
      <c r="AC245" s="8">
        <v>1</v>
      </c>
      <c r="AD245" s="8">
        <v>0</v>
      </c>
      <c r="AE245" s="9">
        <f>SUM(S245:AD245)</f>
        <v>93</v>
      </c>
    </row>
    <row r="246" spans="1:31" x14ac:dyDescent="0.2">
      <c r="A246" s="10">
        <v>1005</v>
      </c>
      <c r="B246" s="10" t="s">
        <v>13</v>
      </c>
      <c r="C246" s="11">
        <f t="shared" ref="C246:C271" si="39">+S246</f>
        <v>0</v>
      </c>
      <c r="D246" s="11">
        <f t="shared" si="37"/>
        <v>1</v>
      </c>
      <c r="E246" s="11">
        <f t="shared" si="38"/>
        <v>1</v>
      </c>
      <c r="F246" s="11">
        <f t="shared" si="38"/>
        <v>1</v>
      </c>
      <c r="G246" s="11">
        <f t="shared" si="38"/>
        <v>3</v>
      </c>
      <c r="H246" s="11">
        <f t="shared" si="38"/>
        <v>25</v>
      </c>
      <c r="I246" s="11">
        <f t="shared" si="38"/>
        <v>29</v>
      </c>
      <c r="J246" s="11">
        <f t="shared" si="38"/>
        <v>34</v>
      </c>
      <c r="K246" s="11">
        <f t="shared" si="38"/>
        <v>34</v>
      </c>
      <c r="L246" s="11">
        <f t="shared" si="38"/>
        <v>34</v>
      </c>
      <c r="M246" s="11">
        <f t="shared" si="38"/>
        <v>34</v>
      </c>
      <c r="N246" s="11">
        <f t="shared" si="38"/>
        <v>34</v>
      </c>
      <c r="O246" s="12"/>
      <c r="Q246" s="10">
        <v>1005</v>
      </c>
      <c r="R246" s="10" t="s">
        <v>13</v>
      </c>
      <c r="S246" s="11">
        <v>0</v>
      </c>
      <c r="T246" s="11">
        <v>1</v>
      </c>
      <c r="U246" s="11">
        <v>0</v>
      </c>
      <c r="V246" s="11">
        <v>0</v>
      </c>
      <c r="W246" s="11">
        <v>2</v>
      </c>
      <c r="X246" s="11">
        <v>22</v>
      </c>
      <c r="Y246" s="11">
        <v>4</v>
      </c>
      <c r="Z246" s="11">
        <v>5</v>
      </c>
      <c r="AA246" s="11">
        <v>0</v>
      </c>
      <c r="AB246" s="11">
        <v>0</v>
      </c>
      <c r="AC246" s="11">
        <v>0</v>
      </c>
      <c r="AD246" s="11">
        <v>0</v>
      </c>
      <c r="AE246" s="12">
        <f t="shared" ref="AE246:AE271" si="40">SUM(S246:AD246)</f>
        <v>34</v>
      </c>
    </row>
    <row r="247" spans="1:31" x14ac:dyDescent="0.2">
      <c r="A247" s="10">
        <v>1006</v>
      </c>
      <c r="B247" s="10" t="s">
        <v>14</v>
      </c>
      <c r="C247" s="11">
        <f t="shared" si="39"/>
        <v>1</v>
      </c>
      <c r="D247" s="11">
        <f t="shared" si="37"/>
        <v>2</v>
      </c>
      <c r="E247" s="11">
        <f t="shared" si="38"/>
        <v>2</v>
      </c>
      <c r="F247" s="11">
        <f t="shared" si="38"/>
        <v>10</v>
      </c>
      <c r="G247" s="11">
        <f t="shared" si="38"/>
        <v>10</v>
      </c>
      <c r="H247" s="11">
        <f t="shared" si="38"/>
        <v>17</v>
      </c>
      <c r="I247" s="11">
        <f t="shared" si="38"/>
        <v>18</v>
      </c>
      <c r="J247" s="11">
        <f t="shared" si="38"/>
        <v>22</v>
      </c>
      <c r="K247" s="11">
        <f t="shared" si="38"/>
        <v>23</v>
      </c>
      <c r="L247" s="11">
        <f t="shared" si="38"/>
        <v>25</v>
      </c>
      <c r="M247" s="11">
        <f t="shared" si="38"/>
        <v>26</v>
      </c>
      <c r="N247" s="11">
        <f t="shared" si="38"/>
        <v>28</v>
      </c>
      <c r="O247" s="12"/>
      <c r="Q247" s="10">
        <v>1006</v>
      </c>
      <c r="R247" s="10" t="s">
        <v>14</v>
      </c>
      <c r="S247" s="11">
        <v>1</v>
      </c>
      <c r="T247" s="11">
        <v>1</v>
      </c>
      <c r="U247" s="11">
        <v>0</v>
      </c>
      <c r="V247" s="11">
        <v>8</v>
      </c>
      <c r="W247" s="11">
        <v>0</v>
      </c>
      <c r="X247" s="11">
        <v>7</v>
      </c>
      <c r="Y247" s="11">
        <v>1</v>
      </c>
      <c r="Z247" s="11">
        <v>4</v>
      </c>
      <c r="AA247" s="11">
        <v>1</v>
      </c>
      <c r="AB247" s="11">
        <v>2</v>
      </c>
      <c r="AC247" s="11">
        <v>1</v>
      </c>
      <c r="AD247" s="11">
        <v>2</v>
      </c>
      <c r="AE247" s="12">
        <f t="shared" si="40"/>
        <v>28</v>
      </c>
    </row>
    <row r="248" spans="1:31" x14ac:dyDescent="0.2">
      <c r="A248" s="10">
        <v>1007</v>
      </c>
      <c r="B248" s="10" t="s">
        <v>15</v>
      </c>
      <c r="C248" s="11">
        <f t="shared" si="39"/>
        <v>0</v>
      </c>
      <c r="D248" s="11">
        <f t="shared" si="37"/>
        <v>0</v>
      </c>
      <c r="E248" s="11">
        <f t="shared" si="38"/>
        <v>0</v>
      </c>
      <c r="F248" s="11">
        <f t="shared" si="38"/>
        <v>0</v>
      </c>
      <c r="G248" s="11">
        <f t="shared" si="38"/>
        <v>0</v>
      </c>
      <c r="H248" s="11">
        <f t="shared" si="38"/>
        <v>0</v>
      </c>
      <c r="I248" s="11">
        <f t="shared" si="38"/>
        <v>2</v>
      </c>
      <c r="J248" s="11">
        <f t="shared" si="38"/>
        <v>7</v>
      </c>
      <c r="K248" s="11">
        <f t="shared" si="38"/>
        <v>7</v>
      </c>
      <c r="L248" s="11">
        <f t="shared" si="38"/>
        <v>7</v>
      </c>
      <c r="M248" s="11">
        <f t="shared" si="38"/>
        <v>7</v>
      </c>
      <c r="N248" s="11">
        <f t="shared" si="38"/>
        <v>7</v>
      </c>
      <c r="O248" s="12"/>
      <c r="Q248" s="10">
        <v>1007</v>
      </c>
      <c r="R248" s="10" t="s">
        <v>15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2</v>
      </c>
      <c r="Z248" s="11">
        <v>5</v>
      </c>
      <c r="AA248" s="11">
        <v>0</v>
      </c>
      <c r="AB248" s="11">
        <v>0</v>
      </c>
      <c r="AC248" s="11">
        <v>0</v>
      </c>
      <c r="AD248" s="11">
        <v>0</v>
      </c>
      <c r="AE248" s="12">
        <f t="shared" si="40"/>
        <v>7</v>
      </c>
    </row>
    <row r="249" spans="1:31" x14ac:dyDescent="0.2">
      <c r="A249" s="10">
        <v>1008</v>
      </c>
      <c r="B249" s="10" t="s">
        <v>16</v>
      </c>
      <c r="C249" s="11">
        <f t="shared" si="39"/>
        <v>1</v>
      </c>
      <c r="D249" s="11">
        <f t="shared" si="37"/>
        <v>1</v>
      </c>
      <c r="E249" s="11">
        <f t="shared" si="38"/>
        <v>1</v>
      </c>
      <c r="F249" s="11">
        <f t="shared" si="38"/>
        <v>3</v>
      </c>
      <c r="G249" s="11">
        <f t="shared" si="38"/>
        <v>4</v>
      </c>
      <c r="H249" s="11">
        <f t="shared" si="38"/>
        <v>4</v>
      </c>
      <c r="I249" s="11">
        <f t="shared" si="38"/>
        <v>4</v>
      </c>
      <c r="J249" s="11">
        <f t="shared" si="38"/>
        <v>5</v>
      </c>
      <c r="K249" s="11">
        <f t="shared" si="38"/>
        <v>5</v>
      </c>
      <c r="L249" s="11">
        <f t="shared" si="38"/>
        <v>6</v>
      </c>
      <c r="M249" s="11">
        <f t="shared" si="38"/>
        <v>6</v>
      </c>
      <c r="N249" s="11">
        <f t="shared" si="38"/>
        <v>6</v>
      </c>
      <c r="O249" s="12"/>
      <c r="Q249" s="10">
        <v>1008</v>
      </c>
      <c r="R249" s="10" t="s">
        <v>16</v>
      </c>
      <c r="S249" s="11">
        <v>1</v>
      </c>
      <c r="T249" s="11">
        <v>0</v>
      </c>
      <c r="U249" s="11">
        <v>0</v>
      </c>
      <c r="V249" s="11">
        <v>2</v>
      </c>
      <c r="W249" s="11">
        <v>1</v>
      </c>
      <c r="X249" s="11">
        <v>0</v>
      </c>
      <c r="Y249" s="11">
        <v>0</v>
      </c>
      <c r="Z249" s="11">
        <v>1</v>
      </c>
      <c r="AA249" s="11">
        <v>0</v>
      </c>
      <c r="AB249" s="11">
        <v>1</v>
      </c>
      <c r="AC249" s="11">
        <v>0</v>
      </c>
      <c r="AD249" s="11">
        <v>0</v>
      </c>
      <c r="AE249" s="12">
        <f t="shared" si="40"/>
        <v>6</v>
      </c>
    </row>
    <row r="250" spans="1:31" x14ac:dyDescent="0.2">
      <c r="A250" s="10">
        <v>1009</v>
      </c>
      <c r="B250" s="10" t="s">
        <v>17</v>
      </c>
      <c r="C250" s="11">
        <f t="shared" si="39"/>
        <v>1</v>
      </c>
      <c r="D250" s="11">
        <f t="shared" si="37"/>
        <v>1</v>
      </c>
      <c r="E250" s="11">
        <f t="shared" si="38"/>
        <v>1</v>
      </c>
      <c r="F250" s="11">
        <f t="shared" si="38"/>
        <v>1</v>
      </c>
      <c r="G250" s="11">
        <f t="shared" si="38"/>
        <v>2</v>
      </c>
      <c r="H250" s="11">
        <f t="shared" si="38"/>
        <v>2</v>
      </c>
      <c r="I250" s="11">
        <f t="shared" si="38"/>
        <v>6</v>
      </c>
      <c r="J250" s="11">
        <f t="shared" si="38"/>
        <v>12</v>
      </c>
      <c r="K250" s="11">
        <f t="shared" si="38"/>
        <v>17</v>
      </c>
      <c r="L250" s="11">
        <f t="shared" si="38"/>
        <v>18</v>
      </c>
      <c r="M250" s="11">
        <f t="shared" si="38"/>
        <v>20</v>
      </c>
      <c r="N250" s="11">
        <f t="shared" si="38"/>
        <v>20</v>
      </c>
      <c r="O250" s="12"/>
      <c r="Q250" s="10">
        <v>1009</v>
      </c>
      <c r="R250" s="10" t="s">
        <v>17</v>
      </c>
      <c r="S250" s="11">
        <v>1</v>
      </c>
      <c r="T250" s="11">
        <v>0</v>
      </c>
      <c r="U250" s="11">
        <v>0</v>
      </c>
      <c r="V250" s="11">
        <v>0</v>
      </c>
      <c r="W250" s="11">
        <v>1</v>
      </c>
      <c r="X250" s="11">
        <v>0</v>
      </c>
      <c r="Y250" s="11">
        <v>4</v>
      </c>
      <c r="Z250" s="11">
        <v>6</v>
      </c>
      <c r="AA250" s="11">
        <v>5</v>
      </c>
      <c r="AB250" s="11">
        <v>1</v>
      </c>
      <c r="AC250" s="11">
        <v>2</v>
      </c>
      <c r="AD250" s="11">
        <v>0</v>
      </c>
      <c r="AE250" s="12">
        <f t="shared" si="40"/>
        <v>20</v>
      </c>
    </row>
    <row r="251" spans="1:31" x14ac:dyDescent="0.2">
      <c r="A251" s="10">
        <v>1010</v>
      </c>
      <c r="B251" s="10" t="s">
        <v>19</v>
      </c>
      <c r="C251" s="11">
        <f t="shared" si="39"/>
        <v>0</v>
      </c>
      <c r="D251" s="11">
        <f t="shared" si="37"/>
        <v>1</v>
      </c>
      <c r="E251" s="11">
        <f t="shared" si="38"/>
        <v>1</v>
      </c>
      <c r="F251" s="11">
        <f t="shared" si="38"/>
        <v>2</v>
      </c>
      <c r="G251" s="11">
        <f t="shared" si="38"/>
        <v>2</v>
      </c>
      <c r="H251" s="11">
        <f t="shared" si="38"/>
        <v>3</v>
      </c>
      <c r="I251" s="11">
        <f t="shared" si="38"/>
        <v>4</v>
      </c>
      <c r="J251" s="11">
        <f t="shared" si="38"/>
        <v>6</v>
      </c>
      <c r="K251" s="11">
        <f t="shared" si="38"/>
        <v>8</v>
      </c>
      <c r="L251" s="11">
        <f t="shared" si="38"/>
        <v>14</v>
      </c>
      <c r="M251" s="11">
        <f t="shared" si="38"/>
        <v>15</v>
      </c>
      <c r="N251" s="11">
        <f t="shared" si="38"/>
        <v>16</v>
      </c>
      <c r="O251" s="12"/>
      <c r="Q251" s="10">
        <v>1010</v>
      </c>
      <c r="R251" s="10" t="s">
        <v>19</v>
      </c>
      <c r="S251" s="11">
        <v>0</v>
      </c>
      <c r="T251" s="11">
        <v>1</v>
      </c>
      <c r="U251" s="11">
        <v>0</v>
      </c>
      <c r="V251" s="11">
        <v>1</v>
      </c>
      <c r="W251" s="11">
        <v>0</v>
      </c>
      <c r="X251" s="11">
        <v>1</v>
      </c>
      <c r="Y251" s="11">
        <v>1</v>
      </c>
      <c r="Z251" s="11">
        <v>2</v>
      </c>
      <c r="AA251" s="11">
        <v>2</v>
      </c>
      <c r="AB251" s="11">
        <v>6</v>
      </c>
      <c r="AC251" s="11">
        <v>1</v>
      </c>
      <c r="AD251" s="11">
        <v>1</v>
      </c>
      <c r="AE251" s="12">
        <f t="shared" si="40"/>
        <v>16</v>
      </c>
    </row>
    <row r="252" spans="1:31" x14ac:dyDescent="0.2">
      <c r="A252" s="10">
        <v>1011</v>
      </c>
      <c r="B252" s="10" t="s">
        <v>20</v>
      </c>
      <c r="C252" s="11">
        <f t="shared" si="39"/>
        <v>0</v>
      </c>
      <c r="D252" s="11">
        <f t="shared" si="37"/>
        <v>1</v>
      </c>
      <c r="E252" s="11">
        <f t="shared" si="38"/>
        <v>1</v>
      </c>
      <c r="F252" s="11">
        <f t="shared" si="38"/>
        <v>1</v>
      </c>
      <c r="G252" s="11">
        <f t="shared" si="38"/>
        <v>4</v>
      </c>
      <c r="H252" s="11">
        <f t="shared" si="38"/>
        <v>14</v>
      </c>
      <c r="I252" s="11">
        <f t="shared" si="38"/>
        <v>14</v>
      </c>
      <c r="J252" s="11">
        <f t="shared" si="38"/>
        <v>18</v>
      </c>
      <c r="K252" s="11">
        <f t="shared" si="38"/>
        <v>18</v>
      </c>
      <c r="L252" s="11">
        <f t="shared" si="38"/>
        <v>18</v>
      </c>
      <c r="M252" s="11">
        <f t="shared" si="38"/>
        <v>19</v>
      </c>
      <c r="N252" s="11">
        <f t="shared" si="38"/>
        <v>19</v>
      </c>
      <c r="O252" s="12"/>
      <c r="Q252" s="10">
        <v>1011</v>
      </c>
      <c r="R252" s="10" t="s">
        <v>20</v>
      </c>
      <c r="S252" s="11">
        <v>0</v>
      </c>
      <c r="T252" s="11">
        <v>1</v>
      </c>
      <c r="U252" s="11">
        <v>0</v>
      </c>
      <c r="V252" s="11">
        <v>0</v>
      </c>
      <c r="W252" s="11">
        <v>3</v>
      </c>
      <c r="X252" s="11">
        <v>10</v>
      </c>
      <c r="Y252" s="11">
        <v>0</v>
      </c>
      <c r="Z252" s="11">
        <v>4</v>
      </c>
      <c r="AA252" s="11">
        <v>0</v>
      </c>
      <c r="AB252" s="11">
        <v>0</v>
      </c>
      <c r="AC252" s="11">
        <v>1</v>
      </c>
      <c r="AD252" s="11">
        <v>0</v>
      </c>
      <c r="AE252" s="12">
        <f t="shared" si="40"/>
        <v>19</v>
      </c>
    </row>
    <row r="253" spans="1:31" x14ac:dyDescent="0.2">
      <c r="A253" s="10">
        <v>1012</v>
      </c>
      <c r="B253" s="10" t="s">
        <v>21</v>
      </c>
      <c r="C253" s="11">
        <f t="shared" si="39"/>
        <v>30</v>
      </c>
      <c r="D253" s="11">
        <f t="shared" si="37"/>
        <v>80</v>
      </c>
      <c r="E253" s="11">
        <f t="shared" si="38"/>
        <v>107</v>
      </c>
      <c r="F253" s="11">
        <f t="shared" si="38"/>
        <v>146</v>
      </c>
      <c r="G253" s="11">
        <f t="shared" si="38"/>
        <v>146</v>
      </c>
      <c r="H253" s="11">
        <f t="shared" si="38"/>
        <v>146</v>
      </c>
      <c r="I253" s="11">
        <f t="shared" si="38"/>
        <v>146</v>
      </c>
      <c r="J253" s="11">
        <f t="shared" si="38"/>
        <v>162</v>
      </c>
      <c r="K253" s="11">
        <f t="shared" si="38"/>
        <v>175</v>
      </c>
      <c r="L253" s="11">
        <f t="shared" si="38"/>
        <v>178</v>
      </c>
      <c r="M253" s="11">
        <f t="shared" si="38"/>
        <v>188</v>
      </c>
      <c r="N253" s="11">
        <f t="shared" si="38"/>
        <v>190</v>
      </c>
      <c r="O253" s="12"/>
      <c r="Q253" s="10">
        <v>1012</v>
      </c>
      <c r="R253" s="10" t="s">
        <v>21</v>
      </c>
      <c r="S253" s="11">
        <v>30</v>
      </c>
      <c r="T253" s="11">
        <v>50</v>
      </c>
      <c r="U253" s="11">
        <v>27</v>
      </c>
      <c r="V253" s="11">
        <v>39</v>
      </c>
      <c r="W253" s="11">
        <v>0</v>
      </c>
      <c r="X253" s="11">
        <v>0</v>
      </c>
      <c r="Y253" s="11">
        <v>0</v>
      </c>
      <c r="Z253" s="11">
        <v>16</v>
      </c>
      <c r="AA253" s="11">
        <v>13</v>
      </c>
      <c r="AB253" s="11">
        <v>3</v>
      </c>
      <c r="AC253" s="11">
        <v>10</v>
      </c>
      <c r="AD253" s="11">
        <v>2</v>
      </c>
      <c r="AE253" s="12">
        <f t="shared" si="40"/>
        <v>190</v>
      </c>
    </row>
    <row r="254" spans="1:31" x14ac:dyDescent="0.2">
      <c r="A254" s="10">
        <v>1013</v>
      </c>
      <c r="B254" s="10" t="s">
        <v>22</v>
      </c>
      <c r="C254" s="11">
        <f t="shared" si="39"/>
        <v>1</v>
      </c>
      <c r="D254" s="11">
        <f t="shared" si="37"/>
        <v>1</v>
      </c>
      <c r="E254" s="11">
        <f t="shared" si="38"/>
        <v>1</v>
      </c>
      <c r="F254" s="11">
        <f t="shared" si="38"/>
        <v>1</v>
      </c>
      <c r="G254" s="11">
        <f t="shared" si="38"/>
        <v>1</v>
      </c>
      <c r="H254" s="11">
        <f t="shared" si="38"/>
        <v>1</v>
      </c>
      <c r="I254" s="11">
        <f t="shared" si="38"/>
        <v>2</v>
      </c>
      <c r="J254" s="11">
        <f t="shared" si="38"/>
        <v>2</v>
      </c>
      <c r="K254" s="11">
        <f t="shared" si="38"/>
        <v>2</v>
      </c>
      <c r="L254" s="11">
        <f t="shared" si="38"/>
        <v>2</v>
      </c>
      <c r="M254" s="11">
        <f t="shared" si="38"/>
        <v>2</v>
      </c>
      <c r="N254" s="11">
        <f t="shared" si="38"/>
        <v>2</v>
      </c>
      <c r="O254" s="12"/>
      <c r="Q254" s="10">
        <v>1013</v>
      </c>
      <c r="R254" s="10" t="s">
        <v>22</v>
      </c>
      <c r="S254" s="11">
        <v>1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1</v>
      </c>
      <c r="Z254" s="11">
        <v>0</v>
      </c>
      <c r="AA254" s="11">
        <v>0</v>
      </c>
      <c r="AB254" s="11">
        <v>0</v>
      </c>
      <c r="AC254" s="11">
        <v>0</v>
      </c>
      <c r="AD254" s="11">
        <v>0</v>
      </c>
      <c r="AE254" s="12">
        <f t="shared" si="40"/>
        <v>2</v>
      </c>
    </row>
    <row r="255" spans="1:31" x14ac:dyDescent="0.2">
      <c r="A255" s="10">
        <v>1014</v>
      </c>
      <c r="B255" s="10" t="s">
        <v>23</v>
      </c>
      <c r="C255" s="11">
        <f t="shared" si="39"/>
        <v>11</v>
      </c>
      <c r="D255" s="11">
        <f t="shared" si="37"/>
        <v>26</v>
      </c>
      <c r="E255" s="11">
        <f t="shared" si="38"/>
        <v>31</v>
      </c>
      <c r="F255" s="11">
        <f t="shared" si="38"/>
        <v>48</v>
      </c>
      <c r="G255" s="11">
        <f t="shared" si="38"/>
        <v>48</v>
      </c>
      <c r="H255" s="11">
        <f t="shared" si="38"/>
        <v>48</v>
      </c>
      <c r="I255" s="11">
        <f t="shared" si="38"/>
        <v>88</v>
      </c>
      <c r="J255" s="11">
        <f t="shared" si="38"/>
        <v>105</v>
      </c>
      <c r="K255" s="11">
        <f t="shared" si="38"/>
        <v>136</v>
      </c>
      <c r="L255" s="11">
        <f t="shared" si="38"/>
        <v>169</v>
      </c>
      <c r="M255" s="11">
        <f t="shared" si="38"/>
        <v>178</v>
      </c>
      <c r="N255" s="11">
        <f t="shared" si="38"/>
        <v>189</v>
      </c>
      <c r="O255" s="12"/>
      <c r="Q255" s="10">
        <v>1014</v>
      </c>
      <c r="R255" s="10" t="s">
        <v>23</v>
      </c>
      <c r="S255" s="11">
        <v>11</v>
      </c>
      <c r="T255" s="11">
        <v>15</v>
      </c>
      <c r="U255" s="11">
        <v>5</v>
      </c>
      <c r="V255" s="11">
        <v>17</v>
      </c>
      <c r="W255" s="11">
        <v>0</v>
      </c>
      <c r="X255" s="11">
        <v>0</v>
      </c>
      <c r="Y255" s="11">
        <v>40</v>
      </c>
      <c r="Z255" s="11">
        <v>17</v>
      </c>
      <c r="AA255" s="11">
        <v>31</v>
      </c>
      <c r="AB255" s="11">
        <v>33</v>
      </c>
      <c r="AC255" s="11">
        <v>9</v>
      </c>
      <c r="AD255" s="11">
        <v>11</v>
      </c>
      <c r="AE255" s="12">
        <f t="shared" si="40"/>
        <v>189</v>
      </c>
    </row>
    <row r="256" spans="1:31" x14ac:dyDescent="0.2">
      <c r="A256" s="10">
        <v>1015</v>
      </c>
      <c r="B256" s="10" t="s">
        <v>24</v>
      </c>
      <c r="C256" s="11">
        <f t="shared" si="39"/>
        <v>0</v>
      </c>
      <c r="D256" s="11">
        <f t="shared" si="37"/>
        <v>11</v>
      </c>
      <c r="E256" s="11">
        <f t="shared" si="38"/>
        <v>11</v>
      </c>
      <c r="F256" s="11">
        <f t="shared" si="38"/>
        <v>16</v>
      </c>
      <c r="G256" s="11">
        <f t="shared" si="38"/>
        <v>16</v>
      </c>
      <c r="H256" s="11">
        <f t="shared" si="38"/>
        <v>16</v>
      </c>
      <c r="I256" s="11">
        <f t="shared" si="38"/>
        <v>16</v>
      </c>
      <c r="J256" s="11">
        <f t="shared" si="38"/>
        <v>16</v>
      </c>
      <c r="K256" s="11">
        <f t="shared" si="38"/>
        <v>16</v>
      </c>
      <c r="L256" s="11">
        <f t="shared" si="38"/>
        <v>16</v>
      </c>
      <c r="M256" s="11">
        <f t="shared" si="38"/>
        <v>16</v>
      </c>
      <c r="N256" s="11">
        <f t="shared" si="38"/>
        <v>16</v>
      </c>
      <c r="O256" s="12"/>
      <c r="Q256" s="10">
        <v>1015</v>
      </c>
      <c r="R256" s="10" t="s">
        <v>24</v>
      </c>
      <c r="S256" s="11">
        <v>0</v>
      </c>
      <c r="T256" s="11">
        <v>11</v>
      </c>
      <c r="U256" s="11">
        <v>0</v>
      </c>
      <c r="V256" s="11">
        <v>5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11">
        <v>0</v>
      </c>
      <c r="AD256" s="11">
        <v>0</v>
      </c>
      <c r="AE256" s="12">
        <f t="shared" si="40"/>
        <v>16</v>
      </c>
    </row>
    <row r="257" spans="1:31" x14ac:dyDescent="0.2">
      <c r="A257" s="10">
        <v>1016</v>
      </c>
      <c r="B257" s="10" t="s">
        <v>25</v>
      </c>
      <c r="C257" s="11">
        <f t="shared" si="39"/>
        <v>1</v>
      </c>
      <c r="D257" s="11">
        <f t="shared" si="37"/>
        <v>1</v>
      </c>
      <c r="E257" s="11">
        <f t="shared" si="38"/>
        <v>1</v>
      </c>
      <c r="F257" s="11">
        <f t="shared" si="38"/>
        <v>9</v>
      </c>
      <c r="G257" s="11">
        <f t="shared" si="38"/>
        <v>9</v>
      </c>
      <c r="H257" s="11">
        <f t="shared" si="38"/>
        <v>9</v>
      </c>
      <c r="I257" s="11">
        <f t="shared" si="38"/>
        <v>9</v>
      </c>
      <c r="J257" s="11">
        <f t="shared" si="38"/>
        <v>9</v>
      </c>
      <c r="K257" s="11">
        <f t="shared" si="38"/>
        <v>9</v>
      </c>
      <c r="L257" s="11">
        <f t="shared" si="38"/>
        <v>9</v>
      </c>
      <c r="M257" s="11">
        <f t="shared" si="38"/>
        <v>9</v>
      </c>
      <c r="N257" s="11">
        <f t="shared" si="38"/>
        <v>9</v>
      </c>
      <c r="O257" s="12"/>
      <c r="Q257" s="10">
        <v>1016</v>
      </c>
      <c r="R257" s="10" t="s">
        <v>25</v>
      </c>
      <c r="S257" s="11">
        <v>1</v>
      </c>
      <c r="T257" s="11">
        <v>0</v>
      </c>
      <c r="U257" s="11">
        <v>0</v>
      </c>
      <c r="V257" s="11">
        <v>8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2">
        <f t="shared" si="40"/>
        <v>9</v>
      </c>
    </row>
    <row r="258" spans="1:31" x14ac:dyDescent="0.2">
      <c r="A258" s="10">
        <v>1017</v>
      </c>
      <c r="B258" s="10" t="s">
        <v>26</v>
      </c>
      <c r="C258" s="11">
        <f t="shared" si="39"/>
        <v>0</v>
      </c>
      <c r="D258" s="11">
        <f t="shared" si="37"/>
        <v>0</v>
      </c>
      <c r="E258" s="11">
        <f t="shared" si="38"/>
        <v>0</v>
      </c>
      <c r="F258" s="11">
        <f t="shared" si="38"/>
        <v>0</v>
      </c>
      <c r="G258" s="11">
        <f t="shared" si="38"/>
        <v>0</v>
      </c>
      <c r="H258" s="11">
        <f t="shared" si="38"/>
        <v>0</v>
      </c>
      <c r="I258" s="11">
        <f t="shared" si="38"/>
        <v>2</v>
      </c>
      <c r="J258" s="11">
        <f t="shared" si="38"/>
        <v>2</v>
      </c>
      <c r="K258" s="11">
        <f t="shared" si="38"/>
        <v>5</v>
      </c>
      <c r="L258" s="11">
        <f t="shared" si="38"/>
        <v>8</v>
      </c>
      <c r="M258" s="11">
        <f t="shared" si="38"/>
        <v>11</v>
      </c>
      <c r="N258" s="11">
        <f t="shared" si="38"/>
        <v>15</v>
      </c>
      <c r="O258" s="12"/>
      <c r="Q258" s="10">
        <v>1017</v>
      </c>
      <c r="R258" s="10" t="s">
        <v>26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2</v>
      </c>
      <c r="Z258" s="11">
        <v>0</v>
      </c>
      <c r="AA258" s="11">
        <v>3</v>
      </c>
      <c r="AB258" s="11">
        <v>3</v>
      </c>
      <c r="AC258" s="11">
        <v>3</v>
      </c>
      <c r="AD258" s="11">
        <v>4</v>
      </c>
      <c r="AE258" s="12">
        <f t="shared" si="40"/>
        <v>15</v>
      </c>
    </row>
    <row r="259" spans="1:31" x14ac:dyDescent="0.2">
      <c r="A259" s="10">
        <v>1018</v>
      </c>
      <c r="B259" s="10" t="s">
        <v>27</v>
      </c>
      <c r="C259" s="11">
        <f t="shared" si="39"/>
        <v>0</v>
      </c>
      <c r="D259" s="11">
        <f t="shared" si="37"/>
        <v>0</v>
      </c>
      <c r="E259" s="11">
        <f t="shared" si="38"/>
        <v>0</v>
      </c>
      <c r="F259" s="11">
        <f t="shared" si="38"/>
        <v>0</v>
      </c>
      <c r="G259" s="11">
        <f t="shared" si="38"/>
        <v>2</v>
      </c>
      <c r="H259" s="11">
        <f t="shared" si="38"/>
        <v>4</v>
      </c>
      <c r="I259" s="11">
        <f t="shared" si="38"/>
        <v>4</v>
      </c>
      <c r="J259" s="11">
        <f t="shared" si="38"/>
        <v>9</v>
      </c>
      <c r="K259" s="11">
        <f t="shared" si="38"/>
        <v>10</v>
      </c>
      <c r="L259" s="11">
        <f t="shared" si="38"/>
        <v>10</v>
      </c>
      <c r="M259" s="11">
        <f t="shared" si="38"/>
        <v>11</v>
      </c>
      <c r="N259" s="11">
        <f t="shared" si="38"/>
        <v>11</v>
      </c>
      <c r="O259" s="12"/>
      <c r="Q259" s="10">
        <v>1018</v>
      </c>
      <c r="R259" s="10" t="s">
        <v>27</v>
      </c>
      <c r="S259" s="11">
        <v>0</v>
      </c>
      <c r="T259" s="11">
        <v>0</v>
      </c>
      <c r="U259" s="11">
        <v>0</v>
      </c>
      <c r="V259" s="11">
        <v>0</v>
      </c>
      <c r="W259" s="11">
        <v>2</v>
      </c>
      <c r="X259" s="11">
        <v>2</v>
      </c>
      <c r="Y259" s="11">
        <v>0</v>
      </c>
      <c r="Z259" s="11">
        <v>5</v>
      </c>
      <c r="AA259" s="11">
        <v>1</v>
      </c>
      <c r="AB259" s="11">
        <v>0</v>
      </c>
      <c r="AC259" s="11">
        <v>1</v>
      </c>
      <c r="AD259" s="11">
        <v>0</v>
      </c>
      <c r="AE259" s="12">
        <f t="shared" si="40"/>
        <v>11</v>
      </c>
    </row>
    <row r="260" spans="1:31" x14ac:dyDescent="0.2">
      <c r="A260" s="10">
        <v>1019</v>
      </c>
      <c r="B260" s="10" t="s">
        <v>28</v>
      </c>
      <c r="C260" s="11">
        <f t="shared" si="39"/>
        <v>0</v>
      </c>
      <c r="D260" s="11">
        <f t="shared" si="37"/>
        <v>0</v>
      </c>
      <c r="E260" s="11">
        <f t="shared" si="38"/>
        <v>0</v>
      </c>
      <c r="F260" s="11">
        <f t="shared" si="38"/>
        <v>0</v>
      </c>
      <c r="G260" s="11">
        <f t="shared" si="38"/>
        <v>0</v>
      </c>
      <c r="H260" s="11">
        <f t="shared" si="38"/>
        <v>0</v>
      </c>
      <c r="I260" s="11">
        <f t="shared" si="38"/>
        <v>0</v>
      </c>
      <c r="J260" s="11">
        <f t="shared" si="38"/>
        <v>0</v>
      </c>
      <c r="K260" s="11">
        <f t="shared" si="38"/>
        <v>0</v>
      </c>
      <c r="L260" s="11">
        <f t="shared" si="38"/>
        <v>0</v>
      </c>
      <c r="M260" s="11">
        <f t="shared" si="38"/>
        <v>0</v>
      </c>
      <c r="N260" s="11">
        <f t="shared" si="38"/>
        <v>0</v>
      </c>
      <c r="O260" s="12"/>
      <c r="Q260" s="10">
        <v>1019</v>
      </c>
      <c r="R260" s="10" t="s">
        <v>28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2">
        <f t="shared" si="40"/>
        <v>0</v>
      </c>
    </row>
    <row r="261" spans="1:31" x14ac:dyDescent="0.2">
      <c r="A261" s="10">
        <v>1020</v>
      </c>
      <c r="B261" s="10" t="s">
        <v>29</v>
      </c>
      <c r="C261" s="11">
        <f t="shared" si="39"/>
        <v>0</v>
      </c>
      <c r="D261" s="11">
        <f t="shared" si="37"/>
        <v>0</v>
      </c>
      <c r="E261" s="11">
        <f t="shared" ref="E261:E271" si="41">+D261+U261</f>
        <v>0</v>
      </c>
      <c r="F261" s="11">
        <f t="shared" ref="F261:F271" si="42">+E261+V261</f>
        <v>0</v>
      </c>
      <c r="G261" s="11">
        <f t="shared" ref="G261:G271" si="43">+F261+W261</f>
        <v>0</v>
      </c>
      <c r="H261" s="11">
        <f t="shared" ref="H261:H271" si="44">+G261+X261</f>
        <v>0</v>
      </c>
      <c r="I261" s="11">
        <f t="shared" ref="I261:I271" si="45">+H261+Y261</f>
        <v>0</v>
      </c>
      <c r="J261" s="11">
        <f t="shared" ref="J261:J271" si="46">+I261+Z261</f>
        <v>0</v>
      </c>
      <c r="K261" s="11">
        <f t="shared" ref="K261:K271" si="47">+J261+AA261</f>
        <v>0</v>
      </c>
      <c r="L261" s="11">
        <f t="shared" ref="L261:L271" si="48">+K261+AB261</f>
        <v>0</v>
      </c>
      <c r="M261" s="11">
        <f t="shared" ref="M261:M271" si="49">+L261+AC261</f>
        <v>0</v>
      </c>
      <c r="N261" s="11">
        <f t="shared" ref="N261:N271" si="50">+M261+AD261</f>
        <v>0</v>
      </c>
      <c r="O261" s="12"/>
      <c r="Q261" s="10">
        <v>1020</v>
      </c>
      <c r="R261" s="10" t="s">
        <v>29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0</v>
      </c>
      <c r="AD261" s="11">
        <v>0</v>
      </c>
      <c r="AE261" s="12">
        <f t="shared" si="40"/>
        <v>0</v>
      </c>
    </row>
    <row r="262" spans="1:31" x14ac:dyDescent="0.2">
      <c r="A262" s="10">
        <v>1021</v>
      </c>
      <c r="B262" s="10" t="s">
        <v>30</v>
      </c>
      <c r="C262" s="11">
        <f t="shared" si="39"/>
        <v>2</v>
      </c>
      <c r="D262" s="11">
        <f t="shared" si="37"/>
        <v>5</v>
      </c>
      <c r="E262" s="11">
        <f t="shared" si="41"/>
        <v>7</v>
      </c>
      <c r="F262" s="11">
        <f t="shared" si="42"/>
        <v>8</v>
      </c>
      <c r="G262" s="11">
        <f t="shared" si="43"/>
        <v>9</v>
      </c>
      <c r="H262" s="11">
        <f t="shared" si="44"/>
        <v>11</v>
      </c>
      <c r="I262" s="11">
        <f t="shared" si="45"/>
        <v>12</v>
      </c>
      <c r="J262" s="11">
        <f t="shared" si="46"/>
        <v>13</v>
      </c>
      <c r="K262" s="11">
        <f t="shared" si="47"/>
        <v>14</v>
      </c>
      <c r="L262" s="11">
        <f t="shared" si="48"/>
        <v>16</v>
      </c>
      <c r="M262" s="11">
        <f t="shared" si="49"/>
        <v>22</v>
      </c>
      <c r="N262" s="11">
        <f t="shared" si="50"/>
        <v>24</v>
      </c>
      <c r="O262" s="12"/>
      <c r="Q262" s="10">
        <v>1021</v>
      </c>
      <c r="R262" s="10" t="s">
        <v>30</v>
      </c>
      <c r="S262" s="11">
        <v>2</v>
      </c>
      <c r="T262" s="11">
        <v>3</v>
      </c>
      <c r="U262" s="11">
        <v>2</v>
      </c>
      <c r="V262" s="11">
        <v>1</v>
      </c>
      <c r="W262" s="11">
        <v>1</v>
      </c>
      <c r="X262" s="11">
        <v>2</v>
      </c>
      <c r="Y262" s="11">
        <v>1</v>
      </c>
      <c r="Z262" s="11">
        <v>1</v>
      </c>
      <c r="AA262" s="11">
        <v>1</v>
      </c>
      <c r="AB262" s="11">
        <v>2</v>
      </c>
      <c r="AC262" s="11">
        <v>6</v>
      </c>
      <c r="AD262" s="11">
        <v>2</v>
      </c>
      <c r="AE262" s="12">
        <f t="shared" si="40"/>
        <v>24</v>
      </c>
    </row>
    <row r="263" spans="1:31" x14ac:dyDescent="0.2">
      <c r="A263" s="10">
        <v>1022</v>
      </c>
      <c r="B263" s="10" t="s">
        <v>31</v>
      </c>
      <c r="C263" s="11">
        <f t="shared" si="39"/>
        <v>4</v>
      </c>
      <c r="D263" s="11">
        <f t="shared" si="37"/>
        <v>4</v>
      </c>
      <c r="E263" s="11">
        <f t="shared" si="41"/>
        <v>6</v>
      </c>
      <c r="F263" s="11">
        <f t="shared" si="42"/>
        <v>14</v>
      </c>
      <c r="G263" s="11">
        <f t="shared" si="43"/>
        <v>17</v>
      </c>
      <c r="H263" s="11">
        <f t="shared" si="44"/>
        <v>26</v>
      </c>
      <c r="I263" s="11">
        <f t="shared" si="45"/>
        <v>26</v>
      </c>
      <c r="J263" s="11">
        <f t="shared" si="46"/>
        <v>35</v>
      </c>
      <c r="K263" s="11">
        <f t="shared" si="47"/>
        <v>44</v>
      </c>
      <c r="L263" s="11">
        <f t="shared" si="48"/>
        <v>44</v>
      </c>
      <c r="M263" s="11">
        <f t="shared" si="49"/>
        <v>44</v>
      </c>
      <c r="N263" s="11">
        <f t="shared" si="50"/>
        <v>44</v>
      </c>
      <c r="O263" s="12"/>
      <c r="Q263" s="10">
        <v>1022</v>
      </c>
      <c r="R263" s="10" t="s">
        <v>31</v>
      </c>
      <c r="S263" s="11">
        <v>4</v>
      </c>
      <c r="T263" s="11">
        <v>0</v>
      </c>
      <c r="U263" s="11">
        <v>2</v>
      </c>
      <c r="V263" s="11">
        <v>8</v>
      </c>
      <c r="W263" s="11">
        <v>3</v>
      </c>
      <c r="X263" s="11">
        <v>9</v>
      </c>
      <c r="Y263" s="11">
        <v>0</v>
      </c>
      <c r="Z263" s="11">
        <v>9</v>
      </c>
      <c r="AA263" s="11">
        <v>9</v>
      </c>
      <c r="AB263" s="11">
        <v>0</v>
      </c>
      <c r="AC263" s="11">
        <v>0</v>
      </c>
      <c r="AD263" s="11">
        <v>0</v>
      </c>
      <c r="AE263" s="12">
        <f t="shared" si="40"/>
        <v>44</v>
      </c>
    </row>
    <row r="264" spans="1:31" x14ac:dyDescent="0.2">
      <c r="A264" s="10">
        <v>1023</v>
      </c>
      <c r="B264" s="10" t="s">
        <v>32</v>
      </c>
      <c r="C264" s="11">
        <f t="shared" si="39"/>
        <v>0</v>
      </c>
      <c r="D264" s="11">
        <f t="shared" si="37"/>
        <v>0</v>
      </c>
      <c r="E264" s="11">
        <f t="shared" si="41"/>
        <v>1</v>
      </c>
      <c r="F264" s="11">
        <f t="shared" si="42"/>
        <v>1</v>
      </c>
      <c r="G264" s="11">
        <f t="shared" si="43"/>
        <v>1</v>
      </c>
      <c r="H264" s="11">
        <f t="shared" si="44"/>
        <v>2</v>
      </c>
      <c r="I264" s="11">
        <f t="shared" si="45"/>
        <v>2</v>
      </c>
      <c r="J264" s="11">
        <f t="shared" si="46"/>
        <v>2</v>
      </c>
      <c r="K264" s="11">
        <f t="shared" si="47"/>
        <v>2</v>
      </c>
      <c r="L264" s="11">
        <f t="shared" si="48"/>
        <v>2</v>
      </c>
      <c r="M264" s="11">
        <f t="shared" si="49"/>
        <v>2</v>
      </c>
      <c r="N264" s="11">
        <f t="shared" si="50"/>
        <v>2</v>
      </c>
      <c r="O264" s="12"/>
      <c r="Q264" s="10">
        <v>1023</v>
      </c>
      <c r="R264" s="10" t="s">
        <v>32</v>
      </c>
      <c r="S264" s="11">
        <v>0</v>
      </c>
      <c r="T264" s="11">
        <v>0</v>
      </c>
      <c r="U264" s="11">
        <v>1</v>
      </c>
      <c r="V264" s="11">
        <v>0</v>
      </c>
      <c r="W264" s="11">
        <v>0</v>
      </c>
      <c r="X264" s="11">
        <v>1</v>
      </c>
      <c r="Y264" s="11">
        <v>0</v>
      </c>
      <c r="Z264" s="11">
        <v>0</v>
      </c>
      <c r="AA264" s="11">
        <v>0</v>
      </c>
      <c r="AB264" s="11">
        <v>0</v>
      </c>
      <c r="AC264" s="11">
        <v>0</v>
      </c>
      <c r="AD264" s="11">
        <v>0</v>
      </c>
      <c r="AE264" s="12">
        <f t="shared" si="40"/>
        <v>2</v>
      </c>
    </row>
    <row r="265" spans="1:31" x14ac:dyDescent="0.2">
      <c r="A265" s="10">
        <v>1024</v>
      </c>
      <c r="B265" s="10" t="s">
        <v>33</v>
      </c>
      <c r="C265" s="11">
        <f t="shared" si="39"/>
        <v>0</v>
      </c>
      <c r="D265" s="11">
        <f t="shared" si="37"/>
        <v>0</v>
      </c>
      <c r="E265" s="11">
        <f t="shared" si="41"/>
        <v>0</v>
      </c>
      <c r="F265" s="11">
        <f t="shared" si="42"/>
        <v>2</v>
      </c>
      <c r="G265" s="11">
        <f t="shared" si="43"/>
        <v>2</v>
      </c>
      <c r="H265" s="11">
        <f t="shared" si="44"/>
        <v>2</v>
      </c>
      <c r="I265" s="11">
        <f t="shared" si="45"/>
        <v>2</v>
      </c>
      <c r="J265" s="11">
        <f t="shared" si="46"/>
        <v>2</v>
      </c>
      <c r="K265" s="11">
        <f t="shared" si="47"/>
        <v>2</v>
      </c>
      <c r="L265" s="11">
        <f t="shared" si="48"/>
        <v>150</v>
      </c>
      <c r="M265" s="11">
        <f t="shared" si="49"/>
        <v>153</v>
      </c>
      <c r="N265" s="11">
        <f t="shared" si="50"/>
        <v>157</v>
      </c>
      <c r="O265" s="12"/>
      <c r="Q265" s="10">
        <v>1024</v>
      </c>
      <c r="R265" s="10" t="s">
        <v>33</v>
      </c>
      <c r="S265" s="11">
        <v>0</v>
      </c>
      <c r="T265" s="11">
        <v>0</v>
      </c>
      <c r="U265" s="11">
        <v>0</v>
      </c>
      <c r="V265" s="11">
        <v>2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148</v>
      </c>
      <c r="AC265" s="11">
        <v>3</v>
      </c>
      <c r="AD265" s="11">
        <v>4</v>
      </c>
      <c r="AE265" s="12">
        <f t="shared" si="40"/>
        <v>157</v>
      </c>
    </row>
    <row r="266" spans="1:31" x14ac:dyDescent="0.2">
      <c r="A266" s="10">
        <v>1025</v>
      </c>
      <c r="B266" s="10" t="s">
        <v>34</v>
      </c>
      <c r="C266" s="11">
        <f t="shared" si="39"/>
        <v>9</v>
      </c>
      <c r="D266" s="11">
        <f t="shared" si="37"/>
        <v>23</v>
      </c>
      <c r="E266" s="11">
        <f t="shared" si="41"/>
        <v>36</v>
      </c>
      <c r="F266" s="11">
        <f t="shared" si="42"/>
        <v>44</v>
      </c>
      <c r="G266" s="11">
        <f t="shared" si="43"/>
        <v>55</v>
      </c>
      <c r="H266" s="11">
        <f t="shared" si="44"/>
        <v>63</v>
      </c>
      <c r="I266" s="11">
        <f t="shared" si="45"/>
        <v>82</v>
      </c>
      <c r="J266" s="11">
        <f t="shared" si="46"/>
        <v>106</v>
      </c>
      <c r="K266" s="11">
        <f t="shared" si="47"/>
        <v>154</v>
      </c>
      <c r="L266" s="11">
        <f t="shared" si="48"/>
        <v>185</v>
      </c>
      <c r="M266" s="11">
        <f t="shared" si="49"/>
        <v>202</v>
      </c>
      <c r="N266" s="11">
        <f t="shared" si="50"/>
        <v>205</v>
      </c>
      <c r="O266" s="12"/>
      <c r="Q266" s="10">
        <v>1025</v>
      </c>
      <c r="R266" s="10" t="s">
        <v>34</v>
      </c>
      <c r="S266" s="11">
        <v>9</v>
      </c>
      <c r="T266" s="11">
        <v>14</v>
      </c>
      <c r="U266" s="11">
        <v>13</v>
      </c>
      <c r="V266" s="11">
        <v>8</v>
      </c>
      <c r="W266" s="11">
        <v>11</v>
      </c>
      <c r="X266" s="11">
        <v>8</v>
      </c>
      <c r="Y266" s="11">
        <v>19</v>
      </c>
      <c r="Z266" s="11">
        <v>24</v>
      </c>
      <c r="AA266" s="11">
        <v>48</v>
      </c>
      <c r="AB266" s="11">
        <v>31</v>
      </c>
      <c r="AC266" s="11">
        <v>17</v>
      </c>
      <c r="AD266" s="11">
        <v>3</v>
      </c>
      <c r="AE266" s="12">
        <f>SUM(S266:AD266)</f>
        <v>205</v>
      </c>
    </row>
    <row r="267" spans="1:31" x14ac:dyDescent="0.2">
      <c r="A267" s="10">
        <v>1026</v>
      </c>
      <c r="B267" s="10" t="s">
        <v>35</v>
      </c>
      <c r="C267" s="11">
        <f t="shared" si="39"/>
        <v>1</v>
      </c>
      <c r="D267" s="11">
        <f t="shared" si="37"/>
        <v>3</v>
      </c>
      <c r="E267" s="11">
        <f t="shared" si="41"/>
        <v>3</v>
      </c>
      <c r="F267" s="11">
        <f t="shared" si="42"/>
        <v>3</v>
      </c>
      <c r="G267" s="11">
        <f t="shared" si="43"/>
        <v>4</v>
      </c>
      <c r="H267" s="11">
        <f t="shared" si="44"/>
        <v>6</v>
      </c>
      <c r="I267" s="11">
        <f t="shared" si="45"/>
        <v>7</v>
      </c>
      <c r="J267" s="11">
        <f t="shared" si="46"/>
        <v>10</v>
      </c>
      <c r="K267" s="11">
        <f t="shared" si="47"/>
        <v>11</v>
      </c>
      <c r="L267" s="11">
        <f t="shared" si="48"/>
        <v>12</v>
      </c>
      <c r="M267" s="11">
        <f t="shared" si="49"/>
        <v>21</v>
      </c>
      <c r="N267" s="11">
        <f t="shared" si="50"/>
        <v>21</v>
      </c>
      <c r="O267" s="12"/>
      <c r="Q267" s="10">
        <v>1026</v>
      </c>
      <c r="R267" s="10" t="s">
        <v>35</v>
      </c>
      <c r="S267" s="11">
        <v>1</v>
      </c>
      <c r="T267" s="11">
        <v>2</v>
      </c>
      <c r="U267" s="11">
        <v>0</v>
      </c>
      <c r="V267" s="11">
        <v>0</v>
      </c>
      <c r="W267" s="11">
        <v>1</v>
      </c>
      <c r="X267" s="11">
        <v>2</v>
      </c>
      <c r="Y267" s="11">
        <v>1</v>
      </c>
      <c r="Z267" s="11">
        <v>3</v>
      </c>
      <c r="AA267" s="11">
        <v>1</v>
      </c>
      <c r="AB267" s="11">
        <v>1</v>
      </c>
      <c r="AC267" s="11">
        <v>9</v>
      </c>
      <c r="AD267" s="11">
        <v>0</v>
      </c>
      <c r="AE267" s="12">
        <f t="shared" si="40"/>
        <v>21</v>
      </c>
    </row>
    <row r="268" spans="1:31" x14ac:dyDescent="0.2">
      <c r="A268" s="10">
        <v>1027</v>
      </c>
      <c r="B268" s="10" t="s">
        <v>36</v>
      </c>
      <c r="C268" s="11">
        <f t="shared" si="39"/>
        <v>1</v>
      </c>
      <c r="D268" s="11">
        <f t="shared" si="37"/>
        <v>1</v>
      </c>
      <c r="E268" s="11">
        <f t="shared" si="41"/>
        <v>1</v>
      </c>
      <c r="F268" s="11">
        <f t="shared" si="42"/>
        <v>1</v>
      </c>
      <c r="G268" s="11">
        <f t="shared" si="43"/>
        <v>1</v>
      </c>
      <c r="H268" s="11">
        <f t="shared" si="44"/>
        <v>1</v>
      </c>
      <c r="I268" s="11">
        <f t="shared" si="45"/>
        <v>1</v>
      </c>
      <c r="J268" s="11">
        <f t="shared" si="46"/>
        <v>1</v>
      </c>
      <c r="K268" s="11">
        <f t="shared" si="47"/>
        <v>1</v>
      </c>
      <c r="L268" s="11">
        <f t="shared" si="48"/>
        <v>1</v>
      </c>
      <c r="M268" s="11">
        <f t="shared" si="49"/>
        <v>1</v>
      </c>
      <c r="N268" s="11">
        <f t="shared" si="50"/>
        <v>1</v>
      </c>
      <c r="O268" s="12"/>
      <c r="Q268" s="10">
        <v>1027</v>
      </c>
      <c r="R268" s="10" t="s">
        <v>36</v>
      </c>
      <c r="S268" s="11">
        <v>1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2">
        <f t="shared" si="40"/>
        <v>1</v>
      </c>
    </row>
    <row r="269" spans="1:31" x14ac:dyDescent="0.2">
      <c r="A269" s="10">
        <v>1028</v>
      </c>
      <c r="B269" s="10" t="s">
        <v>37</v>
      </c>
      <c r="C269" s="11">
        <f t="shared" si="39"/>
        <v>1</v>
      </c>
      <c r="D269" s="11">
        <f t="shared" si="37"/>
        <v>2</v>
      </c>
      <c r="E269" s="11">
        <f t="shared" si="41"/>
        <v>5</v>
      </c>
      <c r="F269" s="11">
        <f t="shared" si="42"/>
        <v>8</v>
      </c>
      <c r="G269" s="11">
        <f t="shared" si="43"/>
        <v>9</v>
      </c>
      <c r="H269" s="11">
        <f t="shared" si="44"/>
        <v>11</v>
      </c>
      <c r="I269" s="11">
        <f t="shared" si="45"/>
        <v>13</v>
      </c>
      <c r="J269" s="11">
        <f t="shared" si="46"/>
        <v>22</v>
      </c>
      <c r="K269" s="11">
        <f t="shared" si="47"/>
        <v>30</v>
      </c>
      <c r="L269" s="11">
        <f t="shared" si="48"/>
        <v>50</v>
      </c>
      <c r="M269" s="11">
        <f t="shared" si="49"/>
        <v>53</v>
      </c>
      <c r="N269" s="11">
        <f t="shared" si="50"/>
        <v>60</v>
      </c>
      <c r="O269" s="12"/>
      <c r="Q269" s="10">
        <v>1028</v>
      </c>
      <c r="R269" s="10" t="s">
        <v>37</v>
      </c>
      <c r="S269" s="11">
        <v>1</v>
      </c>
      <c r="T269" s="11">
        <v>1</v>
      </c>
      <c r="U269" s="11">
        <v>3</v>
      </c>
      <c r="V269" s="11">
        <v>3</v>
      </c>
      <c r="W269" s="11">
        <v>1</v>
      </c>
      <c r="X269" s="11">
        <v>2</v>
      </c>
      <c r="Y269" s="11">
        <v>2</v>
      </c>
      <c r="Z269" s="11">
        <v>9</v>
      </c>
      <c r="AA269" s="11">
        <v>8</v>
      </c>
      <c r="AB269" s="11">
        <v>20</v>
      </c>
      <c r="AC269" s="11">
        <v>3</v>
      </c>
      <c r="AD269" s="11">
        <v>7</v>
      </c>
      <c r="AE269" s="12">
        <f t="shared" si="40"/>
        <v>60</v>
      </c>
    </row>
    <row r="270" spans="1:31" x14ac:dyDescent="0.2">
      <c r="A270" s="10">
        <v>1029</v>
      </c>
      <c r="B270" s="10" t="s">
        <v>38</v>
      </c>
      <c r="C270" s="11">
        <f t="shared" si="39"/>
        <v>0</v>
      </c>
      <c r="D270" s="11">
        <f t="shared" si="37"/>
        <v>0</v>
      </c>
      <c r="E270" s="11">
        <f t="shared" si="41"/>
        <v>0</v>
      </c>
      <c r="F270" s="11">
        <f t="shared" si="42"/>
        <v>1</v>
      </c>
      <c r="G270" s="11">
        <f t="shared" si="43"/>
        <v>4</v>
      </c>
      <c r="H270" s="11">
        <f t="shared" si="44"/>
        <v>6</v>
      </c>
      <c r="I270" s="11">
        <f t="shared" si="45"/>
        <v>6</v>
      </c>
      <c r="J270" s="11">
        <f t="shared" si="46"/>
        <v>8</v>
      </c>
      <c r="K270" s="11">
        <f t="shared" si="47"/>
        <v>8</v>
      </c>
      <c r="L270" s="11">
        <f t="shared" si="48"/>
        <v>10</v>
      </c>
      <c r="M270" s="11">
        <f t="shared" si="49"/>
        <v>10</v>
      </c>
      <c r="N270" s="11">
        <f t="shared" si="50"/>
        <v>10</v>
      </c>
      <c r="O270" s="12"/>
      <c r="Q270" s="10">
        <v>1029</v>
      </c>
      <c r="R270" s="10" t="s">
        <v>38</v>
      </c>
      <c r="S270" s="11">
        <v>0</v>
      </c>
      <c r="T270" s="11">
        <v>0</v>
      </c>
      <c r="U270" s="11">
        <v>0</v>
      </c>
      <c r="V270" s="11">
        <v>1</v>
      </c>
      <c r="W270" s="11">
        <v>3</v>
      </c>
      <c r="X270" s="11">
        <v>2</v>
      </c>
      <c r="Y270" s="11">
        <v>0</v>
      </c>
      <c r="Z270" s="11">
        <v>2</v>
      </c>
      <c r="AA270" s="11">
        <v>0</v>
      </c>
      <c r="AB270" s="11">
        <v>2</v>
      </c>
      <c r="AC270" s="11">
        <v>0</v>
      </c>
      <c r="AD270" s="11">
        <v>0</v>
      </c>
      <c r="AE270" s="12">
        <f t="shared" si="40"/>
        <v>10</v>
      </c>
    </row>
    <row r="271" spans="1:31" x14ac:dyDescent="0.2">
      <c r="A271" s="15">
        <v>1030</v>
      </c>
      <c r="B271" s="15" t="s">
        <v>18</v>
      </c>
      <c r="C271" s="16">
        <f t="shared" si="39"/>
        <v>0</v>
      </c>
      <c r="D271" s="16">
        <f t="shared" si="37"/>
        <v>0</v>
      </c>
      <c r="E271" s="16">
        <f t="shared" si="41"/>
        <v>0</v>
      </c>
      <c r="F271" s="16">
        <f t="shared" si="42"/>
        <v>0</v>
      </c>
      <c r="G271" s="16">
        <f t="shared" si="43"/>
        <v>3</v>
      </c>
      <c r="H271" s="16">
        <f t="shared" si="44"/>
        <v>3</v>
      </c>
      <c r="I271" s="16">
        <f t="shared" si="45"/>
        <v>3</v>
      </c>
      <c r="J271" s="16">
        <f t="shared" si="46"/>
        <v>3</v>
      </c>
      <c r="K271" s="16">
        <f t="shared" si="47"/>
        <v>4</v>
      </c>
      <c r="L271" s="16">
        <f t="shared" si="48"/>
        <v>4</v>
      </c>
      <c r="M271" s="16">
        <f t="shared" si="49"/>
        <v>4</v>
      </c>
      <c r="N271" s="16">
        <f t="shared" si="50"/>
        <v>4</v>
      </c>
      <c r="O271" s="17"/>
      <c r="Q271" s="15">
        <v>1030</v>
      </c>
      <c r="R271" s="15" t="s">
        <v>18</v>
      </c>
      <c r="S271" s="16">
        <v>0</v>
      </c>
      <c r="T271" s="16">
        <v>0</v>
      </c>
      <c r="U271" s="16">
        <v>0</v>
      </c>
      <c r="V271" s="16">
        <v>0</v>
      </c>
      <c r="W271" s="16">
        <v>3</v>
      </c>
      <c r="X271" s="16">
        <v>0</v>
      </c>
      <c r="Y271" s="16">
        <v>0</v>
      </c>
      <c r="Z271" s="16">
        <v>0</v>
      </c>
      <c r="AA271" s="16">
        <v>1</v>
      </c>
      <c r="AB271" s="16">
        <v>0</v>
      </c>
      <c r="AC271" s="16">
        <v>0</v>
      </c>
      <c r="AD271" s="16">
        <v>0</v>
      </c>
      <c r="AE271" s="17">
        <f t="shared" si="40"/>
        <v>4</v>
      </c>
    </row>
    <row r="272" spans="1:31" x14ac:dyDescent="0.2">
      <c r="A272" s="4">
        <v>10300</v>
      </c>
      <c r="B272" s="4" t="s">
        <v>142</v>
      </c>
      <c r="C272" s="5">
        <f>SUM(C245:C271)</f>
        <v>70</v>
      </c>
      <c r="D272" s="5">
        <f t="shared" ref="D272:N272" si="51">SUM(D245:D271)</f>
        <v>180</v>
      </c>
      <c r="E272" s="5">
        <f t="shared" si="51"/>
        <v>258</v>
      </c>
      <c r="F272" s="5">
        <f t="shared" si="51"/>
        <v>367</v>
      </c>
      <c r="G272" s="5">
        <f t="shared" si="51"/>
        <v>408</v>
      </c>
      <c r="H272" s="5">
        <f t="shared" si="51"/>
        <v>476</v>
      </c>
      <c r="I272" s="5">
        <f t="shared" si="51"/>
        <v>566</v>
      </c>
      <c r="J272" s="5">
        <f t="shared" si="51"/>
        <v>688</v>
      </c>
      <c r="K272" s="5">
        <f t="shared" si="51"/>
        <v>824</v>
      </c>
      <c r="L272" s="5">
        <f t="shared" si="51"/>
        <v>1080</v>
      </c>
      <c r="M272" s="5">
        <f t="shared" si="51"/>
        <v>1147</v>
      </c>
      <c r="N272" s="5">
        <f t="shared" si="51"/>
        <v>1183</v>
      </c>
      <c r="O272" s="6"/>
      <c r="Q272" s="4">
        <v>10300</v>
      </c>
      <c r="R272" s="4" t="s">
        <v>142</v>
      </c>
      <c r="S272" s="6">
        <f>SUM(S245:S271)</f>
        <v>70</v>
      </c>
      <c r="T272" s="6">
        <f>SUM(T245:T271)</f>
        <v>110</v>
      </c>
      <c r="U272" s="6">
        <f>SUM(U245:U271)</f>
        <v>78</v>
      </c>
      <c r="V272" s="6">
        <f t="shared" ref="V272:AD272" si="52">SUM(V245:V271)</f>
        <v>109</v>
      </c>
      <c r="W272" s="6">
        <f t="shared" si="52"/>
        <v>41</v>
      </c>
      <c r="X272" s="6">
        <f t="shared" si="52"/>
        <v>68</v>
      </c>
      <c r="Y272" s="6">
        <f t="shared" si="52"/>
        <v>90</v>
      </c>
      <c r="Z272" s="6">
        <f t="shared" si="52"/>
        <v>122</v>
      </c>
      <c r="AA272" s="6">
        <f t="shared" si="52"/>
        <v>136</v>
      </c>
      <c r="AB272" s="6">
        <f t="shared" si="52"/>
        <v>256</v>
      </c>
      <c r="AC272" s="6">
        <f t="shared" si="52"/>
        <v>67</v>
      </c>
      <c r="AD272" s="6">
        <f t="shared" si="52"/>
        <v>36</v>
      </c>
      <c r="AE272" s="6">
        <f>SUM(S272:AD272)</f>
        <v>1183</v>
      </c>
    </row>
    <row r="273" spans="1:31" x14ac:dyDescent="0.2">
      <c r="S273" s="1">
        <f>+C29-S272</f>
        <v>1203</v>
      </c>
      <c r="T273" s="1">
        <f t="shared" ref="T273:AE273" si="53">+D29-T272</f>
        <v>1323</v>
      </c>
      <c r="U273" s="1">
        <f t="shared" si="53"/>
        <v>982</v>
      </c>
      <c r="V273" s="1">
        <f t="shared" si="53"/>
        <v>1242</v>
      </c>
      <c r="W273" s="1">
        <f t="shared" si="53"/>
        <v>1263</v>
      </c>
      <c r="X273" s="1">
        <f t="shared" si="53"/>
        <v>1427</v>
      </c>
      <c r="Y273" s="1">
        <f t="shared" si="53"/>
        <v>1201</v>
      </c>
      <c r="Z273" s="1">
        <f t="shared" si="53"/>
        <v>1635</v>
      </c>
      <c r="AA273" s="1">
        <f t="shared" si="53"/>
        <v>1542</v>
      </c>
      <c r="AB273" s="1">
        <f t="shared" si="53"/>
        <v>1390</v>
      </c>
      <c r="AC273" s="1">
        <f t="shared" si="53"/>
        <v>1284</v>
      </c>
      <c r="AD273" s="1">
        <f t="shared" si="53"/>
        <v>1390</v>
      </c>
      <c r="AE273" s="1">
        <f t="shared" si="53"/>
        <v>15882</v>
      </c>
    </row>
    <row r="274" spans="1:31" x14ac:dyDescent="0.2">
      <c r="A274" s="3" t="s">
        <v>73</v>
      </c>
      <c r="B274" s="373" t="s">
        <v>152</v>
      </c>
      <c r="C274" s="3" t="s">
        <v>0</v>
      </c>
      <c r="D274" s="3" t="s">
        <v>1</v>
      </c>
      <c r="E274" s="3" t="s">
        <v>2</v>
      </c>
      <c r="F274" s="3" t="s">
        <v>3</v>
      </c>
      <c r="G274" s="3" t="s">
        <v>4</v>
      </c>
      <c r="H274" s="3" t="s">
        <v>5</v>
      </c>
      <c r="I274" s="3" t="s">
        <v>6</v>
      </c>
      <c r="J274" s="3" t="s">
        <v>7</v>
      </c>
      <c r="K274" s="3" t="s">
        <v>8</v>
      </c>
      <c r="L274" s="3" t="s">
        <v>9</v>
      </c>
      <c r="M274" s="3" t="s">
        <v>10</v>
      </c>
      <c r="N274" s="3" t="s">
        <v>11</v>
      </c>
      <c r="O274" s="3" t="s">
        <v>55</v>
      </c>
      <c r="Q274" s="3" t="s">
        <v>144</v>
      </c>
      <c r="R274" s="373" t="s">
        <v>152</v>
      </c>
      <c r="S274" s="3" t="s">
        <v>0</v>
      </c>
      <c r="T274" s="3" t="s">
        <v>1</v>
      </c>
      <c r="U274" s="3" t="s">
        <v>2</v>
      </c>
      <c r="V274" s="3" t="s">
        <v>3</v>
      </c>
      <c r="W274" s="3" t="s">
        <v>4</v>
      </c>
      <c r="X274" s="3" t="s">
        <v>5</v>
      </c>
      <c r="Y274" s="3" t="s">
        <v>6</v>
      </c>
      <c r="Z274" s="3" t="s">
        <v>7</v>
      </c>
      <c r="AA274" s="3" t="s">
        <v>8</v>
      </c>
      <c r="AB274" s="3" t="s">
        <v>9</v>
      </c>
      <c r="AC274" s="3" t="s">
        <v>10</v>
      </c>
      <c r="AD274" s="3" t="s">
        <v>11</v>
      </c>
      <c r="AE274" s="3" t="s">
        <v>55</v>
      </c>
    </row>
    <row r="275" spans="1:31" x14ac:dyDescent="0.2">
      <c r="A275" s="7">
        <v>1004</v>
      </c>
      <c r="B275" s="10" t="s">
        <v>94</v>
      </c>
      <c r="C275" s="8">
        <f>+S275</f>
        <v>435</v>
      </c>
      <c r="D275" s="8">
        <f t="shared" ref="D275:D301" si="54">+C275+T275</f>
        <v>878</v>
      </c>
      <c r="E275" s="8">
        <f t="shared" ref="E275:E301" si="55">+D275+U275</f>
        <v>1163</v>
      </c>
      <c r="F275" s="8">
        <f t="shared" ref="F275:F301" si="56">+E275+V275</f>
        <v>1612</v>
      </c>
      <c r="G275" s="8">
        <f t="shared" ref="G275:G301" si="57">+F275+W275</f>
        <v>1987</v>
      </c>
      <c r="H275" s="8">
        <f t="shared" ref="H275:H301" si="58">+G275+X275</f>
        <v>2388</v>
      </c>
      <c r="I275" s="8">
        <f t="shared" ref="I275:I301" si="59">+H275+Y275</f>
        <v>2701</v>
      </c>
      <c r="J275" s="8">
        <f t="shared" ref="J275:J301" si="60">+I275+Z275</f>
        <v>3186</v>
      </c>
      <c r="K275" s="8">
        <f t="shared" ref="K275:K301" si="61">+J275+AA275</f>
        <v>3634</v>
      </c>
      <c r="L275" s="8">
        <f t="shared" ref="L275:L301" si="62">+K275+AB275</f>
        <v>4040</v>
      </c>
      <c r="M275" s="8">
        <f t="shared" ref="M275:M301" si="63">+L275+AC275</f>
        <v>4447</v>
      </c>
      <c r="N275" s="8">
        <f t="shared" ref="N275:N301" si="64">+M275+AD275</f>
        <v>4812</v>
      </c>
      <c r="O275" s="9"/>
      <c r="Q275" s="7">
        <v>1004</v>
      </c>
      <c r="R275" s="10" t="s">
        <v>94</v>
      </c>
      <c r="S275" s="8">
        <v>435</v>
      </c>
      <c r="T275" s="8">
        <v>443</v>
      </c>
      <c r="U275" s="8">
        <v>285</v>
      </c>
      <c r="V275" s="8">
        <v>449</v>
      </c>
      <c r="W275" s="8">
        <v>375</v>
      </c>
      <c r="X275" s="8">
        <v>401</v>
      </c>
      <c r="Y275" s="8">
        <v>313</v>
      </c>
      <c r="Z275" s="8">
        <v>485</v>
      </c>
      <c r="AA275" s="8">
        <v>448</v>
      </c>
      <c r="AB275" s="8">
        <v>406</v>
      </c>
      <c r="AC275" s="8">
        <v>407</v>
      </c>
      <c r="AD275" s="8">
        <v>365</v>
      </c>
      <c r="AE275" s="9">
        <f>SUM(S275:AD275)</f>
        <v>4812</v>
      </c>
    </row>
    <row r="276" spans="1:31" x14ac:dyDescent="0.2">
      <c r="A276" s="10">
        <v>1005</v>
      </c>
      <c r="B276" s="10" t="s">
        <v>13</v>
      </c>
      <c r="C276" s="11">
        <f t="shared" ref="C276:C301" si="65">+S276</f>
        <v>6</v>
      </c>
      <c r="D276" s="11">
        <f t="shared" si="54"/>
        <v>10</v>
      </c>
      <c r="E276" s="11">
        <f t="shared" si="55"/>
        <v>14</v>
      </c>
      <c r="F276" s="11">
        <f t="shared" si="56"/>
        <v>16</v>
      </c>
      <c r="G276" s="11">
        <f t="shared" si="57"/>
        <v>22</v>
      </c>
      <c r="H276" s="11">
        <f t="shared" si="58"/>
        <v>33</v>
      </c>
      <c r="I276" s="11">
        <f t="shared" si="59"/>
        <v>34</v>
      </c>
      <c r="J276" s="11">
        <f t="shared" si="60"/>
        <v>50</v>
      </c>
      <c r="K276" s="11">
        <f t="shared" si="61"/>
        <v>59</v>
      </c>
      <c r="L276" s="11">
        <f t="shared" si="62"/>
        <v>62</v>
      </c>
      <c r="M276" s="11">
        <f t="shared" si="63"/>
        <v>71</v>
      </c>
      <c r="N276" s="11">
        <f t="shared" si="64"/>
        <v>79</v>
      </c>
      <c r="O276" s="12"/>
      <c r="Q276" s="10">
        <v>1005</v>
      </c>
      <c r="R276" s="10" t="s">
        <v>13</v>
      </c>
      <c r="S276" s="11">
        <v>6</v>
      </c>
      <c r="T276" s="11">
        <v>4</v>
      </c>
      <c r="U276" s="11">
        <v>4</v>
      </c>
      <c r="V276" s="11">
        <v>2</v>
      </c>
      <c r="W276" s="11">
        <v>6</v>
      </c>
      <c r="X276" s="11">
        <v>11</v>
      </c>
      <c r="Y276" s="11">
        <v>1</v>
      </c>
      <c r="Z276" s="11">
        <v>16</v>
      </c>
      <c r="AA276" s="11">
        <v>9</v>
      </c>
      <c r="AB276" s="11">
        <v>3</v>
      </c>
      <c r="AC276" s="11">
        <v>9</v>
      </c>
      <c r="AD276" s="11">
        <v>8</v>
      </c>
      <c r="AE276" s="12">
        <f t="shared" ref="AE276:AE295" si="66">SUM(S276:AD276)</f>
        <v>79</v>
      </c>
    </row>
    <row r="277" spans="1:31" x14ac:dyDescent="0.2">
      <c r="A277" s="10">
        <v>1006</v>
      </c>
      <c r="B277" s="10" t="s">
        <v>14</v>
      </c>
      <c r="C277" s="11">
        <f t="shared" si="65"/>
        <v>75</v>
      </c>
      <c r="D277" s="11">
        <f t="shared" si="54"/>
        <v>178</v>
      </c>
      <c r="E277" s="11">
        <f t="shared" si="55"/>
        <v>239</v>
      </c>
      <c r="F277" s="11">
        <f t="shared" si="56"/>
        <v>315</v>
      </c>
      <c r="G277" s="11">
        <f t="shared" si="57"/>
        <v>504</v>
      </c>
      <c r="H277" s="11">
        <f t="shared" si="58"/>
        <v>620</v>
      </c>
      <c r="I277" s="11">
        <f t="shared" si="59"/>
        <v>704</v>
      </c>
      <c r="J277" s="11">
        <f t="shared" si="60"/>
        <v>835</v>
      </c>
      <c r="K277" s="11">
        <f t="shared" si="61"/>
        <v>937</v>
      </c>
      <c r="L277" s="11">
        <f t="shared" si="62"/>
        <v>1045</v>
      </c>
      <c r="M277" s="11">
        <f t="shared" si="63"/>
        <v>1136</v>
      </c>
      <c r="N277" s="11">
        <f t="shared" si="64"/>
        <v>1212</v>
      </c>
      <c r="O277" s="12"/>
      <c r="Q277" s="10">
        <v>1006</v>
      </c>
      <c r="R277" s="10" t="s">
        <v>14</v>
      </c>
      <c r="S277" s="11">
        <v>75</v>
      </c>
      <c r="T277" s="11">
        <v>103</v>
      </c>
      <c r="U277" s="11">
        <v>61</v>
      </c>
      <c r="V277" s="11">
        <v>76</v>
      </c>
      <c r="W277" s="11">
        <v>189</v>
      </c>
      <c r="X277" s="11">
        <v>116</v>
      </c>
      <c r="Y277" s="11">
        <v>84</v>
      </c>
      <c r="Z277" s="11">
        <v>131</v>
      </c>
      <c r="AA277" s="11">
        <v>102</v>
      </c>
      <c r="AB277" s="11">
        <v>108</v>
      </c>
      <c r="AC277" s="11">
        <v>91</v>
      </c>
      <c r="AD277" s="11">
        <v>76</v>
      </c>
      <c r="AE277" s="12">
        <f t="shared" si="66"/>
        <v>1212</v>
      </c>
    </row>
    <row r="278" spans="1:31" x14ac:dyDescent="0.2">
      <c r="A278" s="10">
        <v>1007</v>
      </c>
      <c r="B278" s="10" t="s">
        <v>15</v>
      </c>
      <c r="C278" s="11">
        <f t="shared" si="65"/>
        <v>95</v>
      </c>
      <c r="D278" s="11">
        <f t="shared" si="54"/>
        <v>218</v>
      </c>
      <c r="E278" s="11">
        <f t="shared" si="55"/>
        <v>294</v>
      </c>
      <c r="F278" s="11">
        <f t="shared" si="56"/>
        <v>361</v>
      </c>
      <c r="G278" s="11">
        <f t="shared" si="57"/>
        <v>451</v>
      </c>
      <c r="H278" s="11">
        <f t="shared" si="58"/>
        <v>504</v>
      </c>
      <c r="I278" s="11">
        <f t="shared" si="59"/>
        <v>593</v>
      </c>
      <c r="J278" s="11">
        <f t="shared" si="60"/>
        <v>634</v>
      </c>
      <c r="K278" s="11">
        <f t="shared" si="61"/>
        <v>750</v>
      </c>
      <c r="L278" s="11">
        <f t="shared" si="62"/>
        <v>831</v>
      </c>
      <c r="M278" s="11">
        <f t="shared" si="63"/>
        <v>894</v>
      </c>
      <c r="N278" s="11">
        <f t="shared" si="64"/>
        <v>990</v>
      </c>
      <c r="O278" s="12"/>
      <c r="Q278" s="10">
        <v>1007</v>
      </c>
      <c r="R278" s="10" t="s">
        <v>15</v>
      </c>
      <c r="S278" s="11">
        <v>95</v>
      </c>
      <c r="T278" s="11">
        <v>123</v>
      </c>
      <c r="U278" s="11">
        <v>76</v>
      </c>
      <c r="V278" s="11">
        <v>67</v>
      </c>
      <c r="W278" s="11">
        <v>90</v>
      </c>
      <c r="X278" s="11">
        <v>53</v>
      </c>
      <c r="Y278" s="11">
        <v>89</v>
      </c>
      <c r="Z278" s="11">
        <v>41</v>
      </c>
      <c r="AA278" s="11">
        <v>116</v>
      </c>
      <c r="AB278" s="11">
        <v>81</v>
      </c>
      <c r="AC278" s="11">
        <v>63</v>
      </c>
      <c r="AD278" s="11">
        <v>96</v>
      </c>
      <c r="AE278" s="12">
        <f t="shared" si="66"/>
        <v>990</v>
      </c>
    </row>
    <row r="279" spans="1:31" x14ac:dyDescent="0.2">
      <c r="A279" s="10">
        <v>1008</v>
      </c>
      <c r="B279" s="10" t="s">
        <v>16</v>
      </c>
      <c r="C279" s="11">
        <f t="shared" si="65"/>
        <v>14</v>
      </c>
      <c r="D279" s="11">
        <f t="shared" si="54"/>
        <v>54</v>
      </c>
      <c r="E279" s="11">
        <f t="shared" si="55"/>
        <v>68</v>
      </c>
      <c r="F279" s="11">
        <f t="shared" si="56"/>
        <v>79</v>
      </c>
      <c r="G279" s="11">
        <f t="shared" si="57"/>
        <v>88</v>
      </c>
      <c r="H279" s="11">
        <f t="shared" si="58"/>
        <v>101</v>
      </c>
      <c r="I279" s="11">
        <f t="shared" si="59"/>
        <v>110</v>
      </c>
      <c r="J279" s="11">
        <f t="shared" si="60"/>
        <v>136</v>
      </c>
      <c r="K279" s="11">
        <f t="shared" si="61"/>
        <v>152</v>
      </c>
      <c r="L279" s="11">
        <f t="shared" si="62"/>
        <v>169</v>
      </c>
      <c r="M279" s="11">
        <f t="shared" si="63"/>
        <v>180</v>
      </c>
      <c r="N279" s="11">
        <f t="shared" si="64"/>
        <v>193</v>
      </c>
      <c r="O279" s="12"/>
      <c r="Q279" s="10">
        <v>1008</v>
      </c>
      <c r="R279" s="10" t="s">
        <v>16</v>
      </c>
      <c r="S279" s="11">
        <v>14</v>
      </c>
      <c r="T279" s="11">
        <v>40</v>
      </c>
      <c r="U279" s="11">
        <v>14</v>
      </c>
      <c r="V279" s="11">
        <v>11</v>
      </c>
      <c r="W279" s="11">
        <v>9</v>
      </c>
      <c r="X279" s="11">
        <v>13</v>
      </c>
      <c r="Y279" s="11">
        <v>9</v>
      </c>
      <c r="Z279" s="11">
        <v>26</v>
      </c>
      <c r="AA279" s="11">
        <v>16</v>
      </c>
      <c r="AB279" s="11">
        <v>17</v>
      </c>
      <c r="AC279" s="11">
        <v>11</v>
      </c>
      <c r="AD279" s="11">
        <v>13</v>
      </c>
      <c r="AE279" s="12">
        <f t="shared" si="66"/>
        <v>193</v>
      </c>
    </row>
    <row r="280" spans="1:31" x14ac:dyDescent="0.2">
      <c r="A280" s="10">
        <v>1009</v>
      </c>
      <c r="B280" s="10" t="s">
        <v>17</v>
      </c>
      <c r="C280" s="11">
        <f t="shared" si="65"/>
        <v>15</v>
      </c>
      <c r="D280" s="11">
        <f t="shared" si="54"/>
        <v>24</v>
      </c>
      <c r="E280" s="11">
        <f t="shared" si="55"/>
        <v>35</v>
      </c>
      <c r="F280" s="11">
        <f t="shared" si="56"/>
        <v>52</v>
      </c>
      <c r="G280" s="11">
        <f t="shared" si="57"/>
        <v>68</v>
      </c>
      <c r="H280" s="11">
        <f t="shared" si="58"/>
        <v>89</v>
      </c>
      <c r="I280" s="11">
        <f t="shared" si="59"/>
        <v>108</v>
      </c>
      <c r="J280" s="11">
        <f t="shared" si="60"/>
        <v>128</v>
      </c>
      <c r="K280" s="11">
        <f t="shared" si="61"/>
        <v>151</v>
      </c>
      <c r="L280" s="11">
        <f t="shared" si="62"/>
        <v>183</v>
      </c>
      <c r="M280" s="11">
        <f t="shared" si="63"/>
        <v>209</v>
      </c>
      <c r="N280" s="11">
        <f t="shared" si="64"/>
        <v>231</v>
      </c>
      <c r="O280" s="12"/>
      <c r="Q280" s="10">
        <v>1009</v>
      </c>
      <c r="R280" s="10" t="s">
        <v>17</v>
      </c>
      <c r="S280" s="11">
        <v>15</v>
      </c>
      <c r="T280" s="11">
        <v>9</v>
      </c>
      <c r="U280" s="11">
        <v>11</v>
      </c>
      <c r="V280" s="11">
        <v>17</v>
      </c>
      <c r="W280" s="11">
        <v>16</v>
      </c>
      <c r="X280" s="11">
        <v>21</v>
      </c>
      <c r="Y280" s="11">
        <v>19</v>
      </c>
      <c r="Z280" s="11">
        <v>20</v>
      </c>
      <c r="AA280" s="11">
        <v>23</v>
      </c>
      <c r="AB280" s="11">
        <v>32</v>
      </c>
      <c r="AC280" s="11">
        <v>26</v>
      </c>
      <c r="AD280" s="11">
        <v>22</v>
      </c>
      <c r="AE280" s="12">
        <f t="shared" si="66"/>
        <v>231</v>
      </c>
    </row>
    <row r="281" spans="1:31" x14ac:dyDescent="0.2">
      <c r="A281" s="10">
        <v>1010</v>
      </c>
      <c r="B281" s="10" t="s">
        <v>19</v>
      </c>
      <c r="C281" s="11">
        <f t="shared" si="65"/>
        <v>15</v>
      </c>
      <c r="D281" s="11">
        <f t="shared" si="54"/>
        <v>37</v>
      </c>
      <c r="E281" s="11">
        <f t="shared" si="55"/>
        <v>59</v>
      </c>
      <c r="F281" s="11">
        <f t="shared" si="56"/>
        <v>92</v>
      </c>
      <c r="G281" s="11">
        <f t="shared" si="57"/>
        <v>97</v>
      </c>
      <c r="H281" s="11">
        <f t="shared" si="58"/>
        <v>125</v>
      </c>
      <c r="I281" s="11">
        <f t="shared" si="59"/>
        <v>133</v>
      </c>
      <c r="J281" s="11">
        <f t="shared" si="60"/>
        <v>146</v>
      </c>
      <c r="K281" s="11">
        <f t="shared" si="61"/>
        <v>175</v>
      </c>
      <c r="L281" s="11">
        <f t="shared" si="62"/>
        <v>196</v>
      </c>
      <c r="M281" s="11">
        <f t="shared" si="63"/>
        <v>214</v>
      </c>
      <c r="N281" s="11">
        <f t="shared" si="64"/>
        <v>236</v>
      </c>
      <c r="O281" s="12"/>
      <c r="Q281" s="10">
        <v>1010</v>
      </c>
      <c r="R281" s="10" t="s">
        <v>19</v>
      </c>
      <c r="S281" s="11">
        <v>15</v>
      </c>
      <c r="T281" s="11">
        <v>22</v>
      </c>
      <c r="U281" s="11">
        <v>22</v>
      </c>
      <c r="V281" s="11">
        <v>33</v>
      </c>
      <c r="W281" s="11">
        <v>5</v>
      </c>
      <c r="X281" s="11">
        <v>28</v>
      </c>
      <c r="Y281" s="11">
        <v>8</v>
      </c>
      <c r="Z281" s="11">
        <v>13</v>
      </c>
      <c r="AA281" s="11">
        <v>29</v>
      </c>
      <c r="AB281" s="11">
        <v>21</v>
      </c>
      <c r="AC281" s="11">
        <v>18</v>
      </c>
      <c r="AD281" s="11">
        <v>22</v>
      </c>
      <c r="AE281" s="12">
        <f t="shared" si="66"/>
        <v>236</v>
      </c>
    </row>
    <row r="282" spans="1:31" x14ac:dyDescent="0.2">
      <c r="A282" s="10">
        <v>1011</v>
      </c>
      <c r="B282" s="10" t="s">
        <v>20</v>
      </c>
      <c r="C282" s="11">
        <f t="shared" si="65"/>
        <v>16</v>
      </c>
      <c r="D282" s="11">
        <f t="shared" si="54"/>
        <v>35</v>
      </c>
      <c r="E282" s="11">
        <f t="shared" si="55"/>
        <v>43</v>
      </c>
      <c r="F282" s="11">
        <f t="shared" si="56"/>
        <v>58</v>
      </c>
      <c r="G282" s="11">
        <f t="shared" si="57"/>
        <v>58</v>
      </c>
      <c r="H282" s="11">
        <f t="shared" si="58"/>
        <v>66</v>
      </c>
      <c r="I282" s="11">
        <f t="shared" si="59"/>
        <v>76</v>
      </c>
      <c r="J282" s="11">
        <f t="shared" si="60"/>
        <v>117</v>
      </c>
      <c r="K282" s="11">
        <f t="shared" si="61"/>
        <v>146</v>
      </c>
      <c r="L282" s="11">
        <f t="shared" si="62"/>
        <v>178</v>
      </c>
      <c r="M282" s="11">
        <f t="shared" si="63"/>
        <v>188</v>
      </c>
      <c r="N282" s="11">
        <f t="shared" si="64"/>
        <v>210</v>
      </c>
      <c r="O282" s="12"/>
      <c r="Q282" s="10">
        <v>1011</v>
      </c>
      <c r="R282" s="10" t="s">
        <v>20</v>
      </c>
      <c r="S282" s="11">
        <v>16</v>
      </c>
      <c r="T282" s="11">
        <v>19</v>
      </c>
      <c r="U282" s="11">
        <v>8</v>
      </c>
      <c r="V282" s="11">
        <v>15</v>
      </c>
      <c r="W282" s="11">
        <v>0</v>
      </c>
      <c r="X282" s="11">
        <v>8</v>
      </c>
      <c r="Y282" s="11">
        <v>10</v>
      </c>
      <c r="Z282" s="11">
        <v>41</v>
      </c>
      <c r="AA282" s="11">
        <v>29</v>
      </c>
      <c r="AB282" s="11">
        <v>32</v>
      </c>
      <c r="AC282" s="11">
        <v>10</v>
      </c>
      <c r="AD282" s="11">
        <v>22</v>
      </c>
      <c r="AE282" s="12">
        <f t="shared" si="66"/>
        <v>210</v>
      </c>
    </row>
    <row r="283" spans="1:31" x14ac:dyDescent="0.2">
      <c r="A283" s="10">
        <v>1012</v>
      </c>
      <c r="B283" s="10" t="s">
        <v>21</v>
      </c>
      <c r="C283" s="11">
        <f t="shared" si="65"/>
        <v>0</v>
      </c>
      <c r="D283" s="11">
        <f t="shared" si="54"/>
        <v>0</v>
      </c>
      <c r="E283" s="11">
        <f t="shared" si="55"/>
        <v>0</v>
      </c>
      <c r="F283" s="11">
        <f t="shared" si="56"/>
        <v>9</v>
      </c>
      <c r="G283" s="11">
        <f t="shared" si="57"/>
        <v>53</v>
      </c>
      <c r="H283" s="11">
        <f t="shared" si="58"/>
        <v>128</v>
      </c>
      <c r="I283" s="11">
        <f t="shared" si="59"/>
        <v>162</v>
      </c>
      <c r="J283" s="11">
        <f t="shared" si="60"/>
        <v>222</v>
      </c>
      <c r="K283" s="11">
        <f t="shared" si="61"/>
        <v>243</v>
      </c>
      <c r="L283" s="11">
        <f t="shared" si="62"/>
        <v>279</v>
      </c>
      <c r="M283" s="11">
        <f t="shared" si="63"/>
        <v>302</v>
      </c>
      <c r="N283" s="11">
        <f t="shared" si="64"/>
        <v>363</v>
      </c>
      <c r="O283" s="12"/>
      <c r="Q283" s="10">
        <v>1012</v>
      </c>
      <c r="R283" s="10" t="s">
        <v>21</v>
      </c>
      <c r="S283" s="11">
        <v>0</v>
      </c>
      <c r="T283" s="11">
        <v>0</v>
      </c>
      <c r="U283" s="11">
        <v>0</v>
      </c>
      <c r="V283" s="11">
        <v>9</v>
      </c>
      <c r="W283" s="11">
        <v>44</v>
      </c>
      <c r="X283" s="11">
        <v>75</v>
      </c>
      <c r="Y283" s="11">
        <v>34</v>
      </c>
      <c r="Z283" s="11">
        <v>60</v>
      </c>
      <c r="AA283" s="11">
        <v>21</v>
      </c>
      <c r="AB283" s="11">
        <v>36</v>
      </c>
      <c r="AC283" s="11">
        <v>23</v>
      </c>
      <c r="AD283" s="11">
        <v>61</v>
      </c>
      <c r="AE283" s="12">
        <f t="shared" si="66"/>
        <v>363</v>
      </c>
    </row>
    <row r="284" spans="1:31" x14ac:dyDescent="0.2">
      <c r="A284" s="10">
        <v>1013</v>
      </c>
      <c r="B284" s="10" t="s">
        <v>22</v>
      </c>
      <c r="C284" s="11">
        <f t="shared" si="65"/>
        <v>2</v>
      </c>
      <c r="D284" s="11">
        <f t="shared" si="54"/>
        <v>4</v>
      </c>
      <c r="E284" s="11">
        <f t="shared" si="55"/>
        <v>8</v>
      </c>
      <c r="F284" s="11">
        <f t="shared" si="56"/>
        <v>15</v>
      </c>
      <c r="G284" s="11">
        <f t="shared" si="57"/>
        <v>19</v>
      </c>
      <c r="H284" s="11">
        <f t="shared" si="58"/>
        <v>26</v>
      </c>
      <c r="I284" s="11">
        <f t="shared" si="59"/>
        <v>27</v>
      </c>
      <c r="J284" s="11">
        <f t="shared" si="60"/>
        <v>32</v>
      </c>
      <c r="K284" s="11">
        <f t="shared" si="61"/>
        <v>35</v>
      </c>
      <c r="L284" s="11">
        <f t="shared" si="62"/>
        <v>44</v>
      </c>
      <c r="M284" s="11">
        <f t="shared" si="63"/>
        <v>48</v>
      </c>
      <c r="N284" s="11">
        <f t="shared" si="64"/>
        <v>49</v>
      </c>
      <c r="O284" s="12"/>
      <c r="Q284" s="10">
        <v>1013</v>
      </c>
      <c r="R284" s="10" t="s">
        <v>22</v>
      </c>
      <c r="S284" s="11">
        <v>2</v>
      </c>
      <c r="T284" s="11">
        <v>2</v>
      </c>
      <c r="U284" s="11">
        <v>4</v>
      </c>
      <c r="V284" s="11">
        <v>7</v>
      </c>
      <c r="W284" s="11">
        <v>4</v>
      </c>
      <c r="X284" s="11">
        <v>7</v>
      </c>
      <c r="Y284" s="11">
        <v>1</v>
      </c>
      <c r="Z284" s="11">
        <v>5</v>
      </c>
      <c r="AA284" s="11">
        <v>3</v>
      </c>
      <c r="AB284" s="11">
        <v>9</v>
      </c>
      <c r="AC284" s="11">
        <v>4</v>
      </c>
      <c r="AD284" s="11">
        <v>1</v>
      </c>
      <c r="AE284" s="12">
        <f t="shared" si="66"/>
        <v>49</v>
      </c>
    </row>
    <row r="285" spans="1:31" x14ac:dyDescent="0.2">
      <c r="A285" s="10">
        <v>1014</v>
      </c>
      <c r="B285" s="10" t="s">
        <v>23</v>
      </c>
      <c r="C285" s="11">
        <f t="shared" si="65"/>
        <v>100</v>
      </c>
      <c r="D285" s="11">
        <f t="shared" si="54"/>
        <v>173</v>
      </c>
      <c r="E285" s="11">
        <f t="shared" si="55"/>
        <v>262</v>
      </c>
      <c r="F285" s="11">
        <f t="shared" si="56"/>
        <v>348</v>
      </c>
      <c r="G285" s="11">
        <f t="shared" si="57"/>
        <v>423</v>
      </c>
      <c r="H285" s="11">
        <f t="shared" si="58"/>
        <v>513</v>
      </c>
      <c r="I285" s="11">
        <f t="shared" si="59"/>
        <v>591</v>
      </c>
      <c r="J285" s="11">
        <f t="shared" si="60"/>
        <v>671</v>
      </c>
      <c r="K285" s="11">
        <f t="shared" si="61"/>
        <v>809</v>
      </c>
      <c r="L285" s="11">
        <f t="shared" si="62"/>
        <v>922</v>
      </c>
      <c r="M285" s="11">
        <f t="shared" si="63"/>
        <v>1015</v>
      </c>
      <c r="N285" s="11">
        <f t="shared" si="64"/>
        <v>1155</v>
      </c>
      <c r="O285" s="12"/>
      <c r="Q285" s="10">
        <v>1014</v>
      </c>
      <c r="R285" s="10" t="s">
        <v>23</v>
      </c>
      <c r="S285" s="11">
        <v>100</v>
      </c>
      <c r="T285" s="11">
        <v>73</v>
      </c>
      <c r="U285" s="11">
        <v>89</v>
      </c>
      <c r="V285" s="11">
        <v>86</v>
      </c>
      <c r="W285" s="11">
        <v>75</v>
      </c>
      <c r="X285" s="11">
        <v>90</v>
      </c>
      <c r="Y285" s="11">
        <v>78</v>
      </c>
      <c r="Z285" s="11">
        <v>80</v>
      </c>
      <c r="AA285" s="11">
        <v>138</v>
      </c>
      <c r="AB285" s="11">
        <v>113</v>
      </c>
      <c r="AC285" s="11">
        <v>93</v>
      </c>
      <c r="AD285" s="11">
        <v>140</v>
      </c>
      <c r="AE285" s="12">
        <f t="shared" si="66"/>
        <v>1155</v>
      </c>
    </row>
    <row r="286" spans="1:31" x14ac:dyDescent="0.2">
      <c r="A286" s="10">
        <v>1015</v>
      </c>
      <c r="B286" s="10" t="s">
        <v>24</v>
      </c>
      <c r="C286" s="11">
        <f t="shared" si="65"/>
        <v>5</v>
      </c>
      <c r="D286" s="11">
        <f t="shared" si="54"/>
        <v>18</v>
      </c>
      <c r="E286" s="11">
        <f t="shared" si="55"/>
        <v>31</v>
      </c>
      <c r="F286" s="11">
        <f t="shared" si="56"/>
        <v>33</v>
      </c>
      <c r="G286" s="11">
        <f t="shared" si="57"/>
        <v>53</v>
      </c>
      <c r="H286" s="11">
        <f t="shared" si="58"/>
        <v>69</v>
      </c>
      <c r="I286" s="11">
        <f t="shared" si="59"/>
        <v>88</v>
      </c>
      <c r="J286" s="11">
        <f t="shared" si="60"/>
        <v>110</v>
      </c>
      <c r="K286" s="11">
        <f t="shared" si="61"/>
        <v>125</v>
      </c>
      <c r="L286" s="11">
        <f t="shared" si="62"/>
        <v>144</v>
      </c>
      <c r="M286" s="11">
        <f t="shared" si="63"/>
        <v>164</v>
      </c>
      <c r="N286" s="11">
        <f t="shared" si="64"/>
        <v>195</v>
      </c>
      <c r="O286" s="12"/>
      <c r="Q286" s="10">
        <v>1015</v>
      </c>
      <c r="R286" s="10" t="s">
        <v>24</v>
      </c>
      <c r="S286" s="11">
        <v>5</v>
      </c>
      <c r="T286" s="11">
        <v>13</v>
      </c>
      <c r="U286" s="11">
        <v>13</v>
      </c>
      <c r="V286" s="11">
        <v>2</v>
      </c>
      <c r="W286" s="11">
        <v>20</v>
      </c>
      <c r="X286" s="11">
        <v>16</v>
      </c>
      <c r="Y286" s="11">
        <v>19</v>
      </c>
      <c r="Z286" s="11">
        <v>22</v>
      </c>
      <c r="AA286" s="11">
        <v>15</v>
      </c>
      <c r="AB286" s="11">
        <v>19</v>
      </c>
      <c r="AC286" s="11">
        <v>20</v>
      </c>
      <c r="AD286" s="11">
        <v>31</v>
      </c>
      <c r="AE286" s="12">
        <f t="shared" si="66"/>
        <v>195</v>
      </c>
    </row>
    <row r="287" spans="1:31" x14ac:dyDescent="0.2">
      <c r="A287" s="10">
        <v>1016</v>
      </c>
      <c r="B287" s="10" t="s">
        <v>25</v>
      </c>
      <c r="C287" s="11">
        <f t="shared" si="65"/>
        <v>8</v>
      </c>
      <c r="D287" s="11">
        <f t="shared" si="54"/>
        <v>35</v>
      </c>
      <c r="E287" s="11">
        <f t="shared" si="55"/>
        <v>40</v>
      </c>
      <c r="F287" s="11">
        <f t="shared" si="56"/>
        <v>48</v>
      </c>
      <c r="G287" s="11">
        <f t="shared" si="57"/>
        <v>63</v>
      </c>
      <c r="H287" s="11">
        <f t="shared" si="58"/>
        <v>85</v>
      </c>
      <c r="I287" s="11">
        <f t="shared" si="59"/>
        <v>100</v>
      </c>
      <c r="J287" s="11">
        <f t="shared" si="60"/>
        <v>120</v>
      </c>
      <c r="K287" s="11">
        <f t="shared" si="61"/>
        <v>141</v>
      </c>
      <c r="L287" s="11">
        <f t="shared" si="62"/>
        <v>161</v>
      </c>
      <c r="M287" s="11">
        <f t="shared" si="63"/>
        <v>196</v>
      </c>
      <c r="N287" s="11">
        <f t="shared" si="64"/>
        <v>243</v>
      </c>
      <c r="O287" s="12"/>
      <c r="Q287" s="10">
        <v>1016</v>
      </c>
      <c r="R287" s="10" t="s">
        <v>25</v>
      </c>
      <c r="S287" s="11">
        <v>8</v>
      </c>
      <c r="T287" s="11">
        <v>27</v>
      </c>
      <c r="U287" s="11">
        <v>5</v>
      </c>
      <c r="V287" s="11">
        <v>8</v>
      </c>
      <c r="W287" s="11">
        <v>15</v>
      </c>
      <c r="X287" s="11">
        <v>22</v>
      </c>
      <c r="Y287" s="11">
        <v>15</v>
      </c>
      <c r="Z287" s="11">
        <v>20</v>
      </c>
      <c r="AA287" s="11">
        <v>21</v>
      </c>
      <c r="AB287" s="11">
        <v>20</v>
      </c>
      <c r="AC287" s="11">
        <v>35</v>
      </c>
      <c r="AD287" s="11">
        <v>47</v>
      </c>
      <c r="AE287" s="12">
        <f t="shared" si="66"/>
        <v>243</v>
      </c>
    </row>
    <row r="288" spans="1:31" x14ac:dyDescent="0.2">
      <c r="A288" s="10">
        <v>1017</v>
      </c>
      <c r="B288" s="10" t="s">
        <v>26</v>
      </c>
      <c r="C288" s="11">
        <f t="shared" si="65"/>
        <v>21</v>
      </c>
      <c r="D288" s="11">
        <f t="shared" si="54"/>
        <v>60</v>
      </c>
      <c r="E288" s="11">
        <f t="shared" si="55"/>
        <v>83</v>
      </c>
      <c r="F288" s="11">
        <f t="shared" si="56"/>
        <v>118</v>
      </c>
      <c r="G288" s="11">
        <f t="shared" si="57"/>
        <v>139</v>
      </c>
      <c r="H288" s="11">
        <f t="shared" si="58"/>
        <v>172</v>
      </c>
      <c r="I288" s="11">
        <f t="shared" si="59"/>
        <v>195</v>
      </c>
      <c r="J288" s="11">
        <f t="shared" si="60"/>
        <v>223</v>
      </c>
      <c r="K288" s="11">
        <f t="shared" si="61"/>
        <v>253</v>
      </c>
      <c r="L288" s="11">
        <f t="shared" si="62"/>
        <v>311</v>
      </c>
      <c r="M288" s="11">
        <f t="shared" si="63"/>
        <v>343</v>
      </c>
      <c r="N288" s="11">
        <f t="shared" si="64"/>
        <v>373</v>
      </c>
      <c r="O288" s="12"/>
      <c r="Q288" s="10">
        <v>1017</v>
      </c>
      <c r="R288" s="10" t="s">
        <v>26</v>
      </c>
      <c r="S288" s="11">
        <v>21</v>
      </c>
      <c r="T288" s="11">
        <v>39</v>
      </c>
      <c r="U288" s="11">
        <v>23</v>
      </c>
      <c r="V288" s="11">
        <v>35</v>
      </c>
      <c r="W288" s="11">
        <v>21</v>
      </c>
      <c r="X288" s="11">
        <v>33</v>
      </c>
      <c r="Y288" s="11">
        <v>23</v>
      </c>
      <c r="Z288" s="11">
        <v>28</v>
      </c>
      <c r="AA288" s="11">
        <v>30</v>
      </c>
      <c r="AB288" s="11">
        <v>58</v>
      </c>
      <c r="AC288" s="11">
        <v>32</v>
      </c>
      <c r="AD288" s="11">
        <v>30</v>
      </c>
      <c r="AE288" s="12">
        <f t="shared" si="66"/>
        <v>373</v>
      </c>
    </row>
    <row r="289" spans="1:31" x14ac:dyDescent="0.2">
      <c r="A289" s="10">
        <v>1018</v>
      </c>
      <c r="B289" s="10" t="s">
        <v>27</v>
      </c>
      <c r="C289" s="11">
        <f t="shared" si="65"/>
        <v>12</v>
      </c>
      <c r="D289" s="11">
        <f t="shared" si="54"/>
        <v>18</v>
      </c>
      <c r="E289" s="11">
        <f t="shared" si="55"/>
        <v>25</v>
      </c>
      <c r="F289" s="11">
        <f t="shared" si="56"/>
        <v>32</v>
      </c>
      <c r="G289" s="11">
        <f t="shared" si="57"/>
        <v>40</v>
      </c>
      <c r="H289" s="11">
        <f t="shared" si="58"/>
        <v>65</v>
      </c>
      <c r="I289" s="11">
        <f t="shared" si="59"/>
        <v>82</v>
      </c>
      <c r="J289" s="11">
        <f t="shared" si="60"/>
        <v>97</v>
      </c>
      <c r="K289" s="11">
        <f t="shared" si="61"/>
        <v>108</v>
      </c>
      <c r="L289" s="11">
        <f t="shared" si="62"/>
        <v>123</v>
      </c>
      <c r="M289" s="11">
        <f t="shared" si="63"/>
        <v>140</v>
      </c>
      <c r="N289" s="11">
        <f t="shared" si="64"/>
        <v>146</v>
      </c>
      <c r="O289" s="12"/>
      <c r="Q289" s="10">
        <v>1018</v>
      </c>
      <c r="R289" s="10" t="s">
        <v>27</v>
      </c>
      <c r="S289" s="11">
        <v>12</v>
      </c>
      <c r="T289" s="11">
        <v>6</v>
      </c>
      <c r="U289" s="11">
        <v>7</v>
      </c>
      <c r="V289" s="11">
        <v>7</v>
      </c>
      <c r="W289" s="11">
        <v>8</v>
      </c>
      <c r="X289" s="11">
        <v>25</v>
      </c>
      <c r="Y289" s="11">
        <v>17</v>
      </c>
      <c r="Z289" s="11">
        <v>15</v>
      </c>
      <c r="AA289" s="11">
        <v>11</v>
      </c>
      <c r="AB289" s="11">
        <v>15</v>
      </c>
      <c r="AC289" s="11">
        <v>17</v>
      </c>
      <c r="AD289" s="11">
        <v>6</v>
      </c>
      <c r="AE289" s="12">
        <f t="shared" si="66"/>
        <v>146</v>
      </c>
    </row>
    <row r="290" spans="1:31" x14ac:dyDescent="0.2">
      <c r="A290" s="10">
        <v>1019</v>
      </c>
      <c r="B290" s="10" t="s">
        <v>28</v>
      </c>
      <c r="C290" s="11">
        <f t="shared" si="65"/>
        <v>9</v>
      </c>
      <c r="D290" s="11">
        <f t="shared" si="54"/>
        <v>23</v>
      </c>
      <c r="E290" s="11">
        <f t="shared" si="55"/>
        <v>27</v>
      </c>
      <c r="F290" s="11">
        <f t="shared" si="56"/>
        <v>32</v>
      </c>
      <c r="G290" s="11">
        <f t="shared" si="57"/>
        <v>41</v>
      </c>
      <c r="H290" s="11">
        <f t="shared" si="58"/>
        <v>52</v>
      </c>
      <c r="I290" s="11">
        <f t="shared" si="59"/>
        <v>73</v>
      </c>
      <c r="J290" s="11">
        <f t="shared" si="60"/>
        <v>93</v>
      </c>
      <c r="K290" s="11">
        <f t="shared" si="61"/>
        <v>101</v>
      </c>
      <c r="L290" s="11">
        <f t="shared" si="62"/>
        <v>110</v>
      </c>
      <c r="M290" s="11">
        <f t="shared" si="63"/>
        <v>118</v>
      </c>
      <c r="N290" s="11">
        <f t="shared" si="64"/>
        <v>123</v>
      </c>
      <c r="O290" s="12"/>
      <c r="Q290" s="10">
        <v>1019</v>
      </c>
      <c r="R290" s="10" t="s">
        <v>28</v>
      </c>
      <c r="S290" s="11">
        <v>9</v>
      </c>
      <c r="T290" s="11">
        <v>14</v>
      </c>
      <c r="U290" s="11">
        <v>4</v>
      </c>
      <c r="V290" s="11">
        <v>5</v>
      </c>
      <c r="W290" s="11">
        <v>9</v>
      </c>
      <c r="X290" s="11">
        <v>11</v>
      </c>
      <c r="Y290" s="11">
        <v>21</v>
      </c>
      <c r="Z290" s="11">
        <v>20</v>
      </c>
      <c r="AA290" s="11">
        <v>8</v>
      </c>
      <c r="AB290" s="11">
        <v>9</v>
      </c>
      <c r="AC290" s="11">
        <v>8</v>
      </c>
      <c r="AD290" s="11">
        <v>5</v>
      </c>
      <c r="AE290" s="12">
        <f t="shared" si="66"/>
        <v>123</v>
      </c>
    </row>
    <row r="291" spans="1:31" x14ac:dyDescent="0.2">
      <c r="A291" s="10">
        <v>1020</v>
      </c>
      <c r="B291" s="10" t="s">
        <v>29</v>
      </c>
      <c r="C291" s="11">
        <f t="shared" si="65"/>
        <v>29</v>
      </c>
      <c r="D291" s="11">
        <f t="shared" si="54"/>
        <v>51</v>
      </c>
      <c r="E291" s="11">
        <f t="shared" si="55"/>
        <v>87</v>
      </c>
      <c r="F291" s="11">
        <f t="shared" si="56"/>
        <v>115</v>
      </c>
      <c r="G291" s="11">
        <f t="shared" si="57"/>
        <v>135</v>
      </c>
      <c r="H291" s="11">
        <f t="shared" si="58"/>
        <v>194</v>
      </c>
      <c r="I291" s="11">
        <f t="shared" si="59"/>
        <v>261</v>
      </c>
      <c r="J291" s="11">
        <f t="shared" si="60"/>
        <v>354</v>
      </c>
      <c r="K291" s="11">
        <f t="shared" si="61"/>
        <v>393</v>
      </c>
      <c r="L291" s="11">
        <f t="shared" si="62"/>
        <v>437</v>
      </c>
      <c r="M291" s="11">
        <f t="shared" si="63"/>
        <v>468</v>
      </c>
      <c r="N291" s="11">
        <f t="shared" si="64"/>
        <v>492</v>
      </c>
      <c r="O291" s="12"/>
      <c r="Q291" s="10">
        <v>1020</v>
      </c>
      <c r="R291" s="10" t="s">
        <v>29</v>
      </c>
      <c r="S291" s="11">
        <v>29</v>
      </c>
      <c r="T291" s="11">
        <v>22</v>
      </c>
      <c r="U291" s="11">
        <v>36</v>
      </c>
      <c r="V291" s="11">
        <v>28</v>
      </c>
      <c r="W291" s="11">
        <v>20</v>
      </c>
      <c r="X291" s="11">
        <v>59</v>
      </c>
      <c r="Y291" s="11">
        <v>67</v>
      </c>
      <c r="Z291" s="11">
        <v>93</v>
      </c>
      <c r="AA291" s="11">
        <v>39</v>
      </c>
      <c r="AB291" s="11">
        <v>44</v>
      </c>
      <c r="AC291" s="11">
        <v>31</v>
      </c>
      <c r="AD291" s="11">
        <v>24</v>
      </c>
      <c r="AE291" s="12">
        <f t="shared" si="66"/>
        <v>492</v>
      </c>
    </row>
    <row r="292" spans="1:31" x14ac:dyDescent="0.2">
      <c r="A292" s="10">
        <v>1021</v>
      </c>
      <c r="B292" s="10" t="s">
        <v>30</v>
      </c>
      <c r="C292" s="11">
        <f t="shared" si="65"/>
        <v>23</v>
      </c>
      <c r="D292" s="11">
        <f t="shared" si="54"/>
        <v>37</v>
      </c>
      <c r="E292" s="11">
        <f t="shared" si="55"/>
        <v>52</v>
      </c>
      <c r="F292" s="11">
        <f t="shared" si="56"/>
        <v>68</v>
      </c>
      <c r="G292" s="11">
        <f t="shared" si="57"/>
        <v>81</v>
      </c>
      <c r="H292" s="11">
        <f t="shared" si="58"/>
        <v>95</v>
      </c>
      <c r="I292" s="11">
        <f t="shared" si="59"/>
        <v>112</v>
      </c>
      <c r="J292" s="11">
        <f t="shared" si="60"/>
        <v>131</v>
      </c>
      <c r="K292" s="11">
        <f t="shared" si="61"/>
        <v>148</v>
      </c>
      <c r="L292" s="11">
        <f t="shared" si="62"/>
        <v>173</v>
      </c>
      <c r="M292" s="11">
        <f t="shared" si="63"/>
        <v>199</v>
      </c>
      <c r="N292" s="11">
        <f t="shared" si="64"/>
        <v>224</v>
      </c>
      <c r="O292" s="12"/>
      <c r="Q292" s="10">
        <v>1021</v>
      </c>
      <c r="R292" s="10" t="s">
        <v>30</v>
      </c>
      <c r="S292" s="11">
        <v>23</v>
      </c>
      <c r="T292" s="11">
        <v>14</v>
      </c>
      <c r="U292" s="11">
        <v>15</v>
      </c>
      <c r="V292" s="11">
        <v>16</v>
      </c>
      <c r="W292" s="11">
        <v>13</v>
      </c>
      <c r="X292" s="11">
        <v>14</v>
      </c>
      <c r="Y292" s="11">
        <v>17</v>
      </c>
      <c r="Z292" s="11">
        <v>19</v>
      </c>
      <c r="AA292" s="11">
        <v>17</v>
      </c>
      <c r="AB292" s="11">
        <v>25</v>
      </c>
      <c r="AC292" s="11">
        <v>26</v>
      </c>
      <c r="AD292" s="11">
        <v>25</v>
      </c>
      <c r="AE292" s="12">
        <f t="shared" si="66"/>
        <v>224</v>
      </c>
    </row>
    <row r="293" spans="1:31" x14ac:dyDescent="0.2">
      <c r="A293" s="10">
        <v>1022</v>
      </c>
      <c r="B293" s="10" t="s">
        <v>31</v>
      </c>
      <c r="C293" s="11">
        <f t="shared" si="65"/>
        <v>63</v>
      </c>
      <c r="D293" s="11">
        <f t="shared" si="54"/>
        <v>142</v>
      </c>
      <c r="E293" s="11">
        <f t="shared" si="55"/>
        <v>204</v>
      </c>
      <c r="F293" s="11">
        <f t="shared" si="56"/>
        <v>299</v>
      </c>
      <c r="G293" s="11">
        <f t="shared" si="57"/>
        <v>376</v>
      </c>
      <c r="H293" s="11">
        <f t="shared" si="58"/>
        <v>456</v>
      </c>
      <c r="I293" s="11">
        <f t="shared" si="59"/>
        <v>500</v>
      </c>
      <c r="J293" s="11">
        <f t="shared" si="60"/>
        <v>579</v>
      </c>
      <c r="K293" s="11">
        <f t="shared" si="61"/>
        <v>653</v>
      </c>
      <c r="L293" s="11">
        <f t="shared" si="62"/>
        <v>730</v>
      </c>
      <c r="M293" s="11">
        <f t="shared" si="63"/>
        <v>806</v>
      </c>
      <c r="N293" s="11">
        <f t="shared" si="64"/>
        <v>862</v>
      </c>
      <c r="O293" s="12"/>
      <c r="Q293" s="10">
        <v>1022</v>
      </c>
      <c r="R293" s="10" t="s">
        <v>31</v>
      </c>
      <c r="S293" s="11">
        <v>63</v>
      </c>
      <c r="T293" s="11">
        <v>79</v>
      </c>
      <c r="U293" s="11">
        <v>62</v>
      </c>
      <c r="V293" s="11">
        <v>95</v>
      </c>
      <c r="W293" s="11">
        <v>77</v>
      </c>
      <c r="X293" s="11">
        <v>80</v>
      </c>
      <c r="Y293" s="11">
        <v>44</v>
      </c>
      <c r="Z293" s="11">
        <v>79</v>
      </c>
      <c r="AA293" s="11">
        <v>74</v>
      </c>
      <c r="AB293" s="11">
        <v>77</v>
      </c>
      <c r="AC293" s="11">
        <v>76</v>
      </c>
      <c r="AD293" s="11">
        <v>56</v>
      </c>
      <c r="AE293" s="12">
        <f t="shared" si="66"/>
        <v>862</v>
      </c>
    </row>
    <row r="294" spans="1:31" x14ac:dyDescent="0.2">
      <c r="A294" s="10">
        <v>1023</v>
      </c>
      <c r="B294" s="10" t="s">
        <v>32</v>
      </c>
      <c r="C294" s="11">
        <f t="shared" si="65"/>
        <v>13</v>
      </c>
      <c r="D294" s="11">
        <f t="shared" si="54"/>
        <v>21</v>
      </c>
      <c r="E294" s="11">
        <f t="shared" si="55"/>
        <v>36</v>
      </c>
      <c r="F294" s="11">
        <f t="shared" si="56"/>
        <v>53</v>
      </c>
      <c r="G294" s="11">
        <f t="shared" si="57"/>
        <v>64</v>
      </c>
      <c r="H294" s="11">
        <f t="shared" si="58"/>
        <v>85</v>
      </c>
      <c r="I294" s="11">
        <f t="shared" si="59"/>
        <v>152</v>
      </c>
      <c r="J294" s="11">
        <f t="shared" si="60"/>
        <v>173</v>
      </c>
      <c r="K294" s="11">
        <f t="shared" si="61"/>
        <v>188</v>
      </c>
      <c r="L294" s="11">
        <f t="shared" si="62"/>
        <v>208</v>
      </c>
      <c r="M294" s="11">
        <f t="shared" si="63"/>
        <v>216</v>
      </c>
      <c r="N294" s="11">
        <f t="shared" si="64"/>
        <v>230</v>
      </c>
      <c r="O294" s="12"/>
      <c r="Q294" s="10">
        <v>1023</v>
      </c>
      <c r="R294" s="10" t="s">
        <v>32</v>
      </c>
      <c r="S294" s="11">
        <v>13</v>
      </c>
      <c r="T294" s="11">
        <v>8</v>
      </c>
      <c r="U294" s="11">
        <v>15</v>
      </c>
      <c r="V294" s="11">
        <v>17</v>
      </c>
      <c r="W294" s="11">
        <v>11</v>
      </c>
      <c r="X294" s="11">
        <v>21</v>
      </c>
      <c r="Y294" s="11">
        <v>67</v>
      </c>
      <c r="Z294" s="11">
        <v>21</v>
      </c>
      <c r="AA294" s="11">
        <v>15</v>
      </c>
      <c r="AB294" s="11">
        <v>20</v>
      </c>
      <c r="AC294" s="11">
        <v>8</v>
      </c>
      <c r="AD294" s="11">
        <v>14</v>
      </c>
      <c r="AE294" s="12">
        <f t="shared" si="66"/>
        <v>230</v>
      </c>
    </row>
    <row r="295" spans="1:31" x14ac:dyDescent="0.2">
      <c r="A295" s="10">
        <v>1024</v>
      </c>
      <c r="B295" s="10" t="s">
        <v>33</v>
      </c>
      <c r="C295" s="11">
        <f t="shared" si="65"/>
        <v>136</v>
      </c>
      <c r="D295" s="11">
        <f t="shared" si="54"/>
        <v>230</v>
      </c>
      <c r="E295" s="11">
        <f t="shared" si="55"/>
        <v>336</v>
      </c>
      <c r="F295" s="11">
        <f t="shared" si="56"/>
        <v>446</v>
      </c>
      <c r="G295" s="11">
        <f t="shared" si="57"/>
        <v>596</v>
      </c>
      <c r="H295" s="11">
        <f t="shared" si="58"/>
        <v>741</v>
      </c>
      <c r="I295" s="11">
        <f t="shared" si="59"/>
        <v>895</v>
      </c>
      <c r="J295" s="11">
        <f t="shared" si="60"/>
        <v>1065</v>
      </c>
      <c r="K295" s="11">
        <f t="shared" si="61"/>
        <v>1235</v>
      </c>
      <c r="L295" s="11">
        <f t="shared" si="62"/>
        <v>1318</v>
      </c>
      <c r="M295" s="11">
        <f t="shared" si="63"/>
        <v>1460</v>
      </c>
      <c r="N295" s="11">
        <f t="shared" si="64"/>
        <v>1683</v>
      </c>
      <c r="O295" s="12"/>
      <c r="Q295" s="10">
        <v>1024</v>
      </c>
      <c r="R295" s="10" t="s">
        <v>33</v>
      </c>
      <c r="S295" s="11">
        <v>136</v>
      </c>
      <c r="T295" s="11">
        <v>94</v>
      </c>
      <c r="U295" s="11">
        <v>106</v>
      </c>
      <c r="V295" s="11">
        <v>110</v>
      </c>
      <c r="W295" s="11">
        <v>150</v>
      </c>
      <c r="X295" s="11">
        <v>145</v>
      </c>
      <c r="Y295" s="11">
        <v>154</v>
      </c>
      <c r="Z295" s="11">
        <v>170</v>
      </c>
      <c r="AA295" s="11">
        <v>170</v>
      </c>
      <c r="AB295" s="11">
        <v>83</v>
      </c>
      <c r="AC295" s="11">
        <v>142</v>
      </c>
      <c r="AD295" s="11">
        <v>223</v>
      </c>
      <c r="AE295" s="12">
        <f t="shared" si="66"/>
        <v>1683</v>
      </c>
    </row>
    <row r="296" spans="1:31" x14ac:dyDescent="0.2">
      <c r="A296" s="10">
        <v>1025</v>
      </c>
      <c r="B296" s="10" t="s">
        <v>34</v>
      </c>
      <c r="C296" s="11">
        <f t="shared" si="65"/>
        <v>25</v>
      </c>
      <c r="D296" s="11">
        <f t="shared" si="54"/>
        <v>61</v>
      </c>
      <c r="E296" s="11">
        <f t="shared" si="55"/>
        <v>83</v>
      </c>
      <c r="F296" s="11">
        <f t="shared" si="56"/>
        <v>147</v>
      </c>
      <c r="G296" s="11">
        <f t="shared" si="57"/>
        <v>184</v>
      </c>
      <c r="H296" s="11">
        <f t="shared" si="58"/>
        <v>238</v>
      </c>
      <c r="I296" s="11">
        <f t="shared" si="59"/>
        <v>262</v>
      </c>
      <c r="J296" s="11">
        <f t="shared" si="60"/>
        <v>348</v>
      </c>
      <c r="K296" s="11">
        <f t="shared" si="61"/>
        <v>427</v>
      </c>
      <c r="L296" s="11">
        <f t="shared" si="62"/>
        <v>480</v>
      </c>
      <c r="M296" s="11">
        <f t="shared" si="63"/>
        <v>512</v>
      </c>
      <c r="N296" s="11">
        <f t="shared" si="64"/>
        <v>539</v>
      </c>
      <c r="O296" s="12"/>
      <c r="Q296" s="10">
        <v>1025</v>
      </c>
      <c r="R296" s="10" t="s">
        <v>34</v>
      </c>
      <c r="S296" s="11">
        <v>25</v>
      </c>
      <c r="T296" s="11">
        <v>36</v>
      </c>
      <c r="U296" s="11">
        <v>22</v>
      </c>
      <c r="V296" s="11">
        <v>64</v>
      </c>
      <c r="W296" s="11">
        <v>37</v>
      </c>
      <c r="X296" s="11">
        <v>54</v>
      </c>
      <c r="Y296" s="11">
        <v>24</v>
      </c>
      <c r="Z296" s="11">
        <v>86</v>
      </c>
      <c r="AA296" s="11">
        <v>79</v>
      </c>
      <c r="AB296" s="11">
        <v>53</v>
      </c>
      <c r="AC296" s="11">
        <v>32</v>
      </c>
      <c r="AD296" s="11">
        <v>27</v>
      </c>
      <c r="AE296" s="12">
        <f>SUM(S296:AD296)</f>
        <v>539</v>
      </c>
    </row>
    <row r="297" spans="1:31" x14ac:dyDescent="0.2">
      <c r="A297" s="10">
        <v>1026</v>
      </c>
      <c r="B297" s="10" t="s">
        <v>35</v>
      </c>
      <c r="C297" s="11">
        <f t="shared" si="65"/>
        <v>29</v>
      </c>
      <c r="D297" s="11">
        <f t="shared" si="54"/>
        <v>36</v>
      </c>
      <c r="E297" s="11">
        <f t="shared" si="55"/>
        <v>42</v>
      </c>
      <c r="F297" s="11">
        <f t="shared" si="56"/>
        <v>52</v>
      </c>
      <c r="G297" s="11">
        <f t="shared" si="57"/>
        <v>60</v>
      </c>
      <c r="H297" s="11">
        <f t="shared" si="58"/>
        <v>76</v>
      </c>
      <c r="I297" s="11">
        <f t="shared" si="59"/>
        <v>84</v>
      </c>
      <c r="J297" s="11">
        <f t="shared" si="60"/>
        <v>97</v>
      </c>
      <c r="K297" s="11">
        <f t="shared" si="61"/>
        <v>105</v>
      </c>
      <c r="L297" s="11">
        <f t="shared" si="62"/>
        <v>114</v>
      </c>
      <c r="M297" s="11">
        <f t="shared" si="63"/>
        <v>116</v>
      </c>
      <c r="N297" s="11">
        <f t="shared" si="64"/>
        <v>120</v>
      </c>
      <c r="O297" s="12"/>
      <c r="Q297" s="10">
        <v>1026</v>
      </c>
      <c r="R297" s="10" t="s">
        <v>35</v>
      </c>
      <c r="S297" s="11">
        <v>29</v>
      </c>
      <c r="T297" s="11">
        <v>7</v>
      </c>
      <c r="U297" s="11">
        <v>6</v>
      </c>
      <c r="V297" s="11">
        <v>10</v>
      </c>
      <c r="W297" s="11">
        <v>8</v>
      </c>
      <c r="X297" s="11">
        <v>16</v>
      </c>
      <c r="Y297" s="11">
        <v>8</v>
      </c>
      <c r="Z297" s="11">
        <v>13</v>
      </c>
      <c r="AA297" s="11">
        <v>8</v>
      </c>
      <c r="AB297" s="11">
        <v>9</v>
      </c>
      <c r="AC297" s="11">
        <v>2</v>
      </c>
      <c r="AD297" s="11">
        <v>4</v>
      </c>
      <c r="AE297" s="12">
        <f t="shared" ref="AE297:AE300" si="67">SUM(S297:AD297)</f>
        <v>120</v>
      </c>
    </row>
    <row r="298" spans="1:31" x14ac:dyDescent="0.2">
      <c r="A298" s="10">
        <v>1027</v>
      </c>
      <c r="B298" s="10" t="s">
        <v>36</v>
      </c>
      <c r="C298" s="11">
        <f t="shared" si="65"/>
        <v>18</v>
      </c>
      <c r="D298" s="11">
        <f t="shared" si="54"/>
        <v>26</v>
      </c>
      <c r="E298" s="11">
        <f t="shared" si="55"/>
        <v>39</v>
      </c>
      <c r="F298" s="11">
        <f t="shared" si="56"/>
        <v>52</v>
      </c>
      <c r="G298" s="11">
        <f t="shared" si="57"/>
        <v>56</v>
      </c>
      <c r="H298" s="11">
        <f t="shared" si="58"/>
        <v>76</v>
      </c>
      <c r="I298" s="11">
        <f t="shared" si="59"/>
        <v>104</v>
      </c>
      <c r="J298" s="11">
        <f t="shared" si="60"/>
        <v>123</v>
      </c>
      <c r="K298" s="11">
        <f t="shared" si="61"/>
        <v>148</v>
      </c>
      <c r="L298" s="11">
        <f t="shared" si="62"/>
        <v>174</v>
      </c>
      <c r="M298" s="11">
        <f t="shared" si="63"/>
        <v>193</v>
      </c>
      <c r="N298" s="11">
        <f t="shared" si="64"/>
        <v>203</v>
      </c>
      <c r="O298" s="12"/>
      <c r="Q298" s="10">
        <v>1027</v>
      </c>
      <c r="R298" s="10" t="s">
        <v>36</v>
      </c>
      <c r="S298" s="11">
        <v>18</v>
      </c>
      <c r="T298" s="11">
        <v>8</v>
      </c>
      <c r="U298" s="11">
        <v>13</v>
      </c>
      <c r="V298" s="11">
        <v>13</v>
      </c>
      <c r="W298" s="11">
        <v>4</v>
      </c>
      <c r="X298" s="11">
        <v>20</v>
      </c>
      <c r="Y298" s="11">
        <v>28</v>
      </c>
      <c r="Z298" s="11">
        <v>19</v>
      </c>
      <c r="AA298" s="11">
        <v>25</v>
      </c>
      <c r="AB298" s="11">
        <v>26</v>
      </c>
      <c r="AC298" s="11">
        <v>19</v>
      </c>
      <c r="AD298" s="11">
        <v>10</v>
      </c>
      <c r="AE298" s="12">
        <f t="shared" si="67"/>
        <v>203</v>
      </c>
    </row>
    <row r="299" spans="1:31" x14ac:dyDescent="0.2">
      <c r="A299" s="10">
        <v>1028</v>
      </c>
      <c r="B299" s="10" t="s">
        <v>37</v>
      </c>
      <c r="C299" s="11">
        <f t="shared" si="65"/>
        <v>20</v>
      </c>
      <c r="D299" s="11">
        <f t="shared" si="54"/>
        <v>89</v>
      </c>
      <c r="E299" s="11">
        <f t="shared" si="55"/>
        <v>137</v>
      </c>
      <c r="F299" s="11">
        <f t="shared" si="56"/>
        <v>183</v>
      </c>
      <c r="G299" s="11">
        <f t="shared" si="57"/>
        <v>215</v>
      </c>
      <c r="H299" s="11">
        <f t="shared" si="58"/>
        <v>276</v>
      </c>
      <c r="I299" s="11">
        <f t="shared" si="59"/>
        <v>318</v>
      </c>
      <c r="J299" s="11">
        <f t="shared" si="60"/>
        <v>390</v>
      </c>
      <c r="K299" s="11">
        <f t="shared" si="61"/>
        <v>460</v>
      </c>
      <c r="L299" s="11">
        <f t="shared" si="62"/>
        <v>509</v>
      </c>
      <c r="M299" s="11">
        <f t="shared" si="63"/>
        <v>562</v>
      </c>
      <c r="N299" s="11">
        <f t="shared" si="64"/>
        <v>607</v>
      </c>
      <c r="O299" s="12"/>
      <c r="Q299" s="10">
        <v>1028</v>
      </c>
      <c r="R299" s="10" t="s">
        <v>37</v>
      </c>
      <c r="S299" s="11">
        <v>20</v>
      </c>
      <c r="T299" s="11">
        <v>69</v>
      </c>
      <c r="U299" s="11">
        <v>48</v>
      </c>
      <c r="V299" s="11">
        <v>46</v>
      </c>
      <c r="W299" s="11">
        <v>32</v>
      </c>
      <c r="X299" s="11">
        <v>61</v>
      </c>
      <c r="Y299" s="11">
        <v>42</v>
      </c>
      <c r="Z299" s="11">
        <v>72</v>
      </c>
      <c r="AA299" s="11">
        <v>70</v>
      </c>
      <c r="AB299" s="11">
        <v>49</v>
      </c>
      <c r="AC299" s="11">
        <v>53</v>
      </c>
      <c r="AD299" s="11">
        <v>45</v>
      </c>
      <c r="AE299" s="12">
        <f t="shared" si="67"/>
        <v>607</v>
      </c>
    </row>
    <row r="300" spans="1:31" x14ac:dyDescent="0.2">
      <c r="A300" s="10">
        <v>1029</v>
      </c>
      <c r="B300" s="10" t="s">
        <v>38</v>
      </c>
      <c r="C300" s="11">
        <f t="shared" si="65"/>
        <v>14</v>
      </c>
      <c r="D300" s="11">
        <f t="shared" si="54"/>
        <v>42</v>
      </c>
      <c r="E300" s="11">
        <f t="shared" si="55"/>
        <v>59</v>
      </c>
      <c r="F300" s="11">
        <f t="shared" si="56"/>
        <v>66</v>
      </c>
      <c r="G300" s="11">
        <f t="shared" si="57"/>
        <v>80</v>
      </c>
      <c r="H300" s="11">
        <f t="shared" si="58"/>
        <v>98</v>
      </c>
      <c r="I300" s="11">
        <f t="shared" si="59"/>
        <v>101</v>
      </c>
      <c r="J300" s="11">
        <f t="shared" si="60"/>
        <v>129</v>
      </c>
      <c r="K300" s="11">
        <f t="shared" si="61"/>
        <v>140</v>
      </c>
      <c r="L300" s="11">
        <f t="shared" si="62"/>
        <v>148</v>
      </c>
      <c r="M300" s="11">
        <f t="shared" si="63"/>
        <v>169</v>
      </c>
      <c r="N300" s="11">
        <f t="shared" si="64"/>
        <v>175</v>
      </c>
      <c r="O300" s="12"/>
      <c r="Q300" s="10">
        <v>1029</v>
      </c>
      <c r="R300" s="10" t="s">
        <v>38</v>
      </c>
      <c r="S300" s="11">
        <v>14</v>
      </c>
      <c r="T300" s="11">
        <v>28</v>
      </c>
      <c r="U300" s="11">
        <v>17</v>
      </c>
      <c r="V300" s="11">
        <v>7</v>
      </c>
      <c r="W300" s="11">
        <v>14</v>
      </c>
      <c r="X300" s="11">
        <v>18</v>
      </c>
      <c r="Y300" s="11">
        <v>3</v>
      </c>
      <c r="Z300" s="11">
        <v>28</v>
      </c>
      <c r="AA300" s="11">
        <v>11</v>
      </c>
      <c r="AB300" s="11">
        <v>8</v>
      </c>
      <c r="AC300" s="11">
        <v>21</v>
      </c>
      <c r="AD300" s="11">
        <v>6</v>
      </c>
      <c r="AE300" s="12">
        <f t="shared" si="67"/>
        <v>175</v>
      </c>
    </row>
    <row r="301" spans="1:31" x14ac:dyDescent="0.2">
      <c r="A301" s="15">
        <v>1030</v>
      </c>
      <c r="B301" s="15" t="s">
        <v>18</v>
      </c>
      <c r="C301" s="16">
        <f t="shared" si="65"/>
        <v>5</v>
      </c>
      <c r="D301" s="16">
        <f t="shared" si="54"/>
        <v>26</v>
      </c>
      <c r="E301" s="16">
        <f t="shared" si="55"/>
        <v>42</v>
      </c>
      <c r="F301" s="16">
        <f t="shared" si="56"/>
        <v>49</v>
      </c>
      <c r="G301" s="16">
        <f t="shared" si="57"/>
        <v>60</v>
      </c>
      <c r="H301" s="16">
        <f t="shared" si="58"/>
        <v>69</v>
      </c>
      <c r="I301" s="16">
        <f t="shared" si="59"/>
        <v>75</v>
      </c>
      <c r="J301" s="16">
        <f t="shared" si="60"/>
        <v>87</v>
      </c>
      <c r="K301" s="16">
        <f t="shared" si="61"/>
        <v>102</v>
      </c>
      <c r="L301" s="16">
        <f t="shared" si="62"/>
        <v>119</v>
      </c>
      <c r="M301" s="16">
        <f t="shared" si="63"/>
        <v>126</v>
      </c>
      <c r="N301" s="16">
        <f t="shared" si="64"/>
        <v>137</v>
      </c>
      <c r="O301" s="17"/>
      <c r="Q301" s="15">
        <v>1030</v>
      </c>
      <c r="R301" s="15" t="s">
        <v>18</v>
      </c>
      <c r="S301" s="16">
        <v>5</v>
      </c>
      <c r="T301" s="16">
        <v>21</v>
      </c>
      <c r="U301" s="16">
        <v>16</v>
      </c>
      <c r="V301" s="16">
        <v>7</v>
      </c>
      <c r="W301" s="16">
        <v>11</v>
      </c>
      <c r="X301" s="16">
        <v>9</v>
      </c>
      <c r="Y301" s="16">
        <v>6</v>
      </c>
      <c r="Z301" s="16">
        <v>12</v>
      </c>
      <c r="AA301" s="16">
        <v>15</v>
      </c>
      <c r="AB301" s="16">
        <v>17</v>
      </c>
      <c r="AC301" s="16">
        <v>7</v>
      </c>
      <c r="AD301" s="16">
        <v>11</v>
      </c>
      <c r="AE301" s="17">
        <f>SUM(S301:AD301)</f>
        <v>137</v>
      </c>
    </row>
    <row r="302" spans="1:31" x14ac:dyDescent="0.2">
      <c r="A302" s="4">
        <v>10300</v>
      </c>
      <c r="B302" s="4" t="s">
        <v>142</v>
      </c>
      <c r="C302" s="5">
        <f>SUM(C275:C301)</f>
        <v>1203</v>
      </c>
      <c r="D302" s="5">
        <f t="shared" ref="D302:N302" si="68">SUM(D275:D301)</f>
        <v>2526</v>
      </c>
      <c r="E302" s="5">
        <f t="shared" si="68"/>
        <v>3508</v>
      </c>
      <c r="F302" s="5">
        <f t="shared" si="68"/>
        <v>4750</v>
      </c>
      <c r="G302" s="5">
        <f t="shared" si="68"/>
        <v>6013</v>
      </c>
      <c r="H302" s="5">
        <f t="shared" si="68"/>
        <v>7440</v>
      </c>
      <c r="I302" s="5">
        <f t="shared" si="68"/>
        <v>8641</v>
      </c>
      <c r="J302" s="5">
        <f t="shared" si="68"/>
        <v>10276</v>
      </c>
      <c r="K302" s="5">
        <f t="shared" si="68"/>
        <v>11818</v>
      </c>
      <c r="L302" s="5">
        <f t="shared" si="68"/>
        <v>13208</v>
      </c>
      <c r="M302" s="5">
        <f t="shared" si="68"/>
        <v>14492</v>
      </c>
      <c r="N302" s="5">
        <f t="shared" si="68"/>
        <v>15882</v>
      </c>
      <c r="O302" s="6"/>
      <c r="Q302" s="4">
        <v>10300</v>
      </c>
      <c r="R302" s="4" t="s">
        <v>142</v>
      </c>
      <c r="S302" s="6">
        <f>SUM(S275:S301)</f>
        <v>1203</v>
      </c>
      <c r="T302" s="6">
        <f>SUM(T275:T301)</f>
        <v>1323</v>
      </c>
      <c r="U302" s="6">
        <f>SUM(U275:U301)</f>
        <v>982</v>
      </c>
      <c r="V302" s="6">
        <f t="shared" ref="V302:AD302" si="69">SUM(V275:V301)</f>
        <v>1242</v>
      </c>
      <c r="W302" s="6">
        <f t="shared" si="69"/>
        <v>1263</v>
      </c>
      <c r="X302" s="6">
        <f t="shared" si="69"/>
        <v>1427</v>
      </c>
      <c r="Y302" s="6">
        <f t="shared" si="69"/>
        <v>1201</v>
      </c>
      <c r="Z302" s="6">
        <f t="shared" si="69"/>
        <v>1635</v>
      </c>
      <c r="AA302" s="6">
        <f t="shared" si="69"/>
        <v>1542</v>
      </c>
      <c r="AB302" s="6">
        <f t="shared" si="69"/>
        <v>1390</v>
      </c>
      <c r="AC302" s="6">
        <f t="shared" si="69"/>
        <v>1284</v>
      </c>
      <c r="AD302" s="6">
        <f t="shared" si="69"/>
        <v>1390</v>
      </c>
      <c r="AE302" s="6">
        <f>SUM(S302:AD302)</f>
        <v>15882</v>
      </c>
    </row>
    <row r="304" spans="1:31" x14ac:dyDescent="0.2">
      <c r="A304" s="388" t="s">
        <v>144</v>
      </c>
      <c r="B304" s="388" t="s">
        <v>153</v>
      </c>
      <c r="C304" s="388" t="s">
        <v>0</v>
      </c>
      <c r="D304" s="388" t="s">
        <v>1</v>
      </c>
      <c r="E304" s="388" t="s">
        <v>2</v>
      </c>
      <c r="F304" s="388" t="s">
        <v>3</v>
      </c>
      <c r="G304" s="388" t="s">
        <v>4</v>
      </c>
      <c r="H304" s="388" t="s">
        <v>5</v>
      </c>
      <c r="I304" s="388" t="s">
        <v>6</v>
      </c>
      <c r="J304" s="388" t="s">
        <v>7</v>
      </c>
      <c r="K304" s="388" t="s">
        <v>8</v>
      </c>
      <c r="L304" s="388" t="s">
        <v>9</v>
      </c>
      <c r="M304" s="388" t="s">
        <v>10</v>
      </c>
      <c r="N304" s="388" t="s">
        <v>11</v>
      </c>
      <c r="O304" s="388" t="s">
        <v>55</v>
      </c>
      <c r="Q304" s="388" t="s">
        <v>73</v>
      </c>
      <c r="R304" s="388" t="s">
        <v>153</v>
      </c>
      <c r="S304" s="388" t="s">
        <v>74</v>
      </c>
      <c r="T304" s="388" t="s">
        <v>75</v>
      </c>
      <c r="U304" s="388" t="s">
        <v>76</v>
      </c>
      <c r="V304" s="388" t="s">
        <v>77</v>
      </c>
      <c r="W304" s="388" t="s">
        <v>78</v>
      </c>
      <c r="X304" s="388" t="s">
        <v>79</v>
      </c>
      <c r="Y304" s="388" t="s">
        <v>80</v>
      </c>
      <c r="Z304" s="388" t="s">
        <v>81</v>
      </c>
      <c r="AA304" s="388" t="s">
        <v>82</v>
      </c>
      <c r="AB304" s="388" t="s">
        <v>83</v>
      </c>
      <c r="AC304" s="388" t="s">
        <v>84</v>
      </c>
      <c r="AD304" s="388" t="s">
        <v>85</v>
      </c>
    </row>
    <row r="305" spans="1:30" x14ac:dyDescent="0.2">
      <c r="A305" s="389"/>
      <c r="B305" s="389" t="s">
        <v>46</v>
      </c>
      <c r="C305" s="387">
        <v>29055.01</v>
      </c>
      <c r="D305" s="387">
        <v>25531</v>
      </c>
      <c r="E305" s="387">
        <v>22166</v>
      </c>
      <c r="F305" s="387">
        <v>21469</v>
      </c>
      <c r="G305" s="387">
        <v>20918</v>
      </c>
      <c r="H305" s="387">
        <v>28211</v>
      </c>
      <c r="I305" s="387">
        <v>28760</v>
      </c>
      <c r="J305" s="387">
        <v>33058.01</v>
      </c>
      <c r="K305" s="387">
        <v>30240</v>
      </c>
      <c r="L305" s="387">
        <v>29228</v>
      </c>
      <c r="M305" s="387">
        <v>28792.99</v>
      </c>
      <c r="N305" s="387">
        <v>27909.01</v>
      </c>
      <c r="O305" s="393">
        <f>SUM(C305:N305)</f>
        <v>325338.02</v>
      </c>
      <c r="Q305" s="389"/>
      <c r="R305" s="389" t="s">
        <v>46</v>
      </c>
      <c r="S305" s="387">
        <f>+C305</f>
        <v>29055.01</v>
      </c>
      <c r="T305" s="387">
        <f>+S305+D305</f>
        <v>54586.009999999995</v>
      </c>
      <c r="U305" s="387">
        <f t="shared" ref="U305:AD320" si="70">+T305+E305</f>
        <v>76752.009999999995</v>
      </c>
      <c r="V305" s="387">
        <f t="shared" si="70"/>
        <v>98221.01</v>
      </c>
      <c r="W305" s="387">
        <f t="shared" si="70"/>
        <v>119139.01</v>
      </c>
      <c r="X305" s="387">
        <f t="shared" si="70"/>
        <v>147350.01</v>
      </c>
      <c r="Y305" s="387">
        <f t="shared" si="70"/>
        <v>176110.01</v>
      </c>
      <c r="Z305" s="387">
        <f t="shared" si="70"/>
        <v>209168.02000000002</v>
      </c>
      <c r="AA305" s="387">
        <f t="shared" si="70"/>
        <v>239408.02000000002</v>
      </c>
      <c r="AB305" s="387">
        <f t="shared" si="70"/>
        <v>268636.02</v>
      </c>
      <c r="AC305" s="387">
        <f t="shared" si="70"/>
        <v>297429.01</v>
      </c>
      <c r="AD305" s="387">
        <f t="shared" si="70"/>
        <v>325338.02</v>
      </c>
    </row>
    <row r="306" spans="1:30" x14ac:dyDescent="0.2">
      <c r="A306" s="390">
        <v>1004</v>
      </c>
      <c r="B306" s="390" t="s">
        <v>94</v>
      </c>
      <c r="C306" s="11">
        <v>1611328.8499999999</v>
      </c>
      <c r="D306" s="11">
        <v>1727841.43</v>
      </c>
      <c r="E306" s="11">
        <v>1596889.14</v>
      </c>
      <c r="F306" s="11">
        <v>1591127.8099999998</v>
      </c>
      <c r="G306" s="11">
        <v>1666022.7799999998</v>
      </c>
      <c r="H306" s="11">
        <v>1936389.7300000002</v>
      </c>
      <c r="I306" s="11">
        <v>1905434.3800000001</v>
      </c>
      <c r="J306" s="11">
        <v>1978843.6099999999</v>
      </c>
      <c r="K306" s="11">
        <v>1833794.86</v>
      </c>
      <c r="L306" s="11">
        <v>1944332.5299999998</v>
      </c>
      <c r="M306" s="11">
        <v>1906789.98</v>
      </c>
      <c r="N306" s="11">
        <v>1849557.3800000001</v>
      </c>
      <c r="O306" s="394">
        <f t="shared" ref="O306:O332" si="71">SUM(C306:N306)</f>
        <v>21548352.48</v>
      </c>
      <c r="Q306" s="390">
        <v>1004</v>
      </c>
      <c r="R306" s="390" t="s">
        <v>94</v>
      </c>
      <c r="S306" s="11">
        <f t="shared" ref="S306:S332" si="72">+C306</f>
        <v>1611328.8499999999</v>
      </c>
      <c r="T306" s="11">
        <f t="shared" ref="T306:AD321" si="73">+S306+D306</f>
        <v>3339170.28</v>
      </c>
      <c r="U306" s="11">
        <f t="shared" si="70"/>
        <v>4936059.42</v>
      </c>
      <c r="V306" s="11">
        <f t="shared" si="70"/>
        <v>6527187.2299999995</v>
      </c>
      <c r="W306" s="11">
        <f t="shared" si="70"/>
        <v>8193210.0099999998</v>
      </c>
      <c r="X306" s="11">
        <f t="shared" si="70"/>
        <v>10129599.74</v>
      </c>
      <c r="Y306" s="11">
        <f t="shared" si="70"/>
        <v>12035034.120000001</v>
      </c>
      <c r="Z306" s="11">
        <f t="shared" si="70"/>
        <v>14013877.73</v>
      </c>
      <c r="AA306" s="11">
        <f t="shared" si="70"/>
        <v>15847672.59</v>
      </c>
      <c r="AB306" s="11">
        <f t="shared" si="70"/>
        <v>17792005.120000001</v>
      </c>
      <c r="AC306" s="11">
        <f t="shared" si="70"/>
        <v>19698795.100000001</v>
      </c>
      <c r="AD306" s="11">
        <f t="shared" si="70"/>
        <v>21548352.48</v>
      </c>
    </row>
    <row r="307" spans="1:30" x14ac:dyDescent="0.2">
      <c r="A307" s="390">
        <v>1005</v>
      </c>
      <c r="B307" s="390" t="s">
        <v>13</v>
      </c>
      <c r="C307" s="11">
        <v>29268.9</v>
      </c>
      <c r="D307" s="11">
        <v>27810.949999999997</v>
      </c>
      <c r="E307" s="11">
        <v>29429.530000000002</v>
      </c>
      <c r="F307" s="11">
        <v>29933.49</v>
      </c>
      <c r="G307" s="11">
        <v>26957.859999999997</v>
      </c>
      <c r="H307" s="11">
        <v>32819.629999999997</v>
      </c>
      <c r="I307" s="11">
        <v>34901.21</v>
      </c>
      <c r="J307" s="11">
        <v>38270.449999999997</v>
      </c>
      <c r="K307" s="11">
        <v>32875.71</v>
      </c>
      <c r="L307" s="11">
        <v>32667.72</v>
      </c>
      <c r="M307" s="11">
        <v>32627.040000000001</v>
      </c>
      <c r="N307" s="11">
        <v>29571.389999999996</v>
      </c>
      <c r="O307" s="394">
        <f t="shared" si="71"/>
        <v>377133.88000000006</v>
      </c>
      <c r="Q307" s="390">
        <v>1005</v>
      </c>
      <c r="R307" s="390" t="s">
        <v>13</v>
      </c>
      <c r="S307" s="11">
        <f t="shared" si="72"/>
        <v>29268.9</v>
      </c>
      <c r="T307" s="11">
        <f t="shared" si="73"/>
        <v>57079.85</v>
      </c>
      <c r="U307" s="11">
        <f t="shared" si="70"/>
        <v>86509.38</v>
      </c>
      <c r="V307" s="11">
        <f t="shared" si="70"/>
        <v>116442.87000000001</v>
      </c>
      <c r="W307" s="11">
        <f t="shared" si="70"/>
        <v>143400.73000000001</v>
      </c>
      <c r="X307" s="11">
        <f t="shared" si="70"/>
        <v>176220.36000000002</v>
      </c>
      <c r="Y307" s="11">
        <f t="shared" si="70"/>
        <v>211121.57</v>
      </c>
      <c r="Z307" s="11">
        <f t="shared" si="70"/>
        <v>249392.02000000002</v>
      </c>
      <c r="AA307" s="11">
        <f t="shared" si="70"/>
        <v>282267.73000000004</v>
      </c>
      <c r="AB307" s="11">
        <f t="shared" si="70"/>
        <v>314935.45000000007</v>
      </c>
      <c r="AC307" s="11">
        <f t="shared" si="70"/>
        <v>347562.49000000005</v>
      </c>
      <c r="AD307" s="11">
        <f t="shared" si="70"/>
        <v>377133.88000000006</v>
      </c>
    </row>
    <row r="308" spans="1:30" x14ac:dyDescent="0.2">
      <c r="A308" s="390">
        <v>1006</v>
      </c>
      <c r="B308" s="390" t="s">
        <v>14</v>
      </c>
      <c r="C308" s="11">
        <v>40139.339999999997</v>
      </c>
      <c r="D308" s="11">
        <v>16925.160000000003</v>
      </c>
      <c r="E308" s="11">
        <v>11208.259999999998</v>
      </c>
      <c r="F308" s="11">
        <v>7184.03</v>
      </c>
      <c r="G308" s="11">
        <v>6714</v>
      </c>
      <c r="H308" s="11">
        <v>9337</v>
      </c>
      <c r="I308" s="11">
        <v>9144</v>
      </c>
      <c r="J308" s="11">
        <v>10154</v>
      </c>
      <c r="K308" s="11">
        <v>9631.99</v>
      </c>
      <c r="L308" s="11">
        <v>10835.999999999998</v>
      </c>
      <c r="M308" s="11">
        <v>13104.000000000002</v>
      </c>
      <c r="N308" s="11">
        <v>13930.99</v>
      </c>
      <c r="O308" s="394">
        <f t="shared" si="71"/>
        <v>158308.76999999999</v>
      </c>
      <c r="Q308" s="390">
        <v>1006</v>
      </c>
      <c r="R308" s="390" t="s">
        <v>14</v>
      </c>
      <c r="S308" s="11">
        <f t="shared" si="72"/>
        <v>40139.339999999997</v>
      </c>
      <c r="T308" s="11">
        <f t="shared" si="73"/>
        <v>57064.5</v>
      </c>
      <c r="U308" s="11">
        <f t="shared" si="70"/>
        <v>68272.759999999995</v>
      </c>
      <c r="V308" s="11">
        <f t="shared" si="70"/>
        <v>75456.789999999994</v>
      </c>
      <c r="W308" s="11">
        <f t="shared" si="70"/>
        <v>82170.789999999994</v>
      </c>
      <c r="X308" s="11">
        <f t="shared" si="70"/>
        <v>91507.79</v>
      </c>
      <c r="Y308" s="11">
        <f t="shared" si="70"/>
        <v>100651.79</v>
      </c>
      <c r="Z308" s="11">
        <f t="shared" si="70"/>
        <v>110805.79</v>
      </c>
      <c r="AA308" s="11">
        <f t="shared" si="70"/>
        <v>120437.78</v>
      </c>
      <c r="AB308" s="11">
        <f t="shared" si="70"/>
        <v>131273.78</v>
      </c>
      <c r="AC308" s="11">
        <f t="shared" si="70"/>
        <v>144377.78</v>
      </c>
      <c r="AD308" s="11">
        <f t="shared" si="70"/>
        <v>158308.76999999999</v>
      </c>
    </row>
    <row r="309" spans="1:30" x14ac:dyDescent="0.2">
      <c r="A309" s="390">
        <v>1007</v>
      </c>
      <c r="B309" s="390" t="s">
        <v>15</v>
      </c>
      <c r="C309" s="11">
        <v>208968.74</v>
      </c>
      <c r="D309" s="11">
        <v>196621.66999999995</v>
      </c>
      <c r="E309" s="11">
        <v>210972.56000000003</v>
      </c>
      <c r="F309" s="11">
        <v>209186.61999999997</v>
      </c>
      <c r="G309" s="11">
        <v>196159.69</v>
      </c>
      <c r="H309" s="11">
        <v>225951.65</v>
      </c>
      <c r="I309" s="11">
        <v>219308.1</v>
      </c>
      <c r="J309" s="11">
        <v>230245.72</v>
      </c>
      <c r="K309" s="11">
        <v>212694.05000000002</v>
      </c>
      <c r="L309" s="11">
        <v>219808.62000000002</v>
      </c>
      <c r="M309" s="11">
        <v>218274.4</v>
      </c>
      <c r="N309" s="11">
        <v>214163.66999999998</v>
      </c>
      <c r="O309" s="394">
        <f t="shared" si="71"/>
        <v>2562355.4899999998</v>
      </c>
      <c r="Q309" s="390">
        <v>1007</v>
      </c>
      <c r="R309" s="390" t="s">
        <v>15</v>
      </c>
      <c r="S309" s="11">
        <f t="shared" si="72"/>
        <v>208968.74</v>
      </c>
      <c r="T309" s="11">
        <f t="shared" si="73"/>
        <v>405590.40999999992</v>
      </c>
      <c r="U309" s="11">
        <f t="shared" si="70"/>
        <v>616562.97</v>
      </c>
      <c r="V309" s="11">
        <f t="shared" si="70"/>
        <v>825749.59</v>
      </c>
      <c r="W309" s="11">
        <f t="shared" si="70"/>
        <v>1021909.28</v>
      </c>
      <c r="X309" s="11">
        <f t="shared" si="70"/>
        <v>1247860.93</v>
      </c>
      <c r="Y309" s="11">
        <f t="shared" si="70"/>
        <v>1467169.03</v>
      </c>
      <c r="Z309" s="11">
        <f t="shared" si="70"/>
        <v>1697414.75</v>
      </c>
      <c r="AA309" s="11">
        <f t="shared" si="70"/>
        <v>1910108.8</v>
      </c>
      <c r="AB309" s="11">
        <f t="shared" si="70"/>
        <v>2129917.42</v>
      </c>
      <c r="AC309" s="11">
        <f t="shared" si="70"/>
        <v>2348191.8199999998</v>
      </c>
      <c r="AD309" s="11">
        <f t="shared" si="70"/>
        <v>2562355.4899999998</v>
      </c>
    </row>
    <row r="310" spans="1:30" x14ac:dyDescent="0.2">
      <c r="A310" s="390">
        <v>1008</v>
      </c>
      <c r="B310" s="390" t="s">
        <v>16</v>
      </c>
      <c r="C310" s="11">
        <v>60065.27</v>
      </c>
      <c r="D310" s="11">
        <v>57433.32</v>
      </c>
      <c r="E310" s="11">
        <v>60575.199999999997</v>
      </c>
      <c r="F310" s="11">
        <v>63141.67</v>
      </c>
      <c r="G310" s="11">
        <v>60271.87</v>
      </c>
      <c r="H310" s="11">
        <v>70305.819999999992</v>
      </c>
      <c r="I310" s="11">
        <v>71299.92</v>
      </c>
      <c r="J310" s="11">
        <v>75120.289999999994</v>
      </c>
      <c r="K310" s="11">
        <v>65016.62999999999</v>
      </c>
      <c r="L310" s="11">
        <v>66484.06</v>
      </c>
      <c r="M310" s="11">
        <v>64037.799999999988</v>
      </c>
      <c r="N310" s="11">
        <v>63214.840000000004</v>
      </c>
      <c r="O310" s="394">
        <f t="shared" si="71"/>
        <v>776966.68999999983</v>
      </c>
      <c r="Q310" s="390">
        <v>1008</v>
      </c>
      <c r="R310" s="390" t="s">
        <v>16</v>
      </c>
      <c r="S310" s="11">
        <f t="shared" si="72"/>
        <v>60065.27</v>
      </c>
      <c r="T310" s="11">
        <f t="shared" si="73"/>
        <v>117498.59</v>
      </c>
      <c r="U310" s="11">
        <f t="shared" si="70"/>
        <v>178073.78999999998</v>
      </c>
      <c r="V310" s="11">
        <f t="shared" si="70"/>
        <v>241215.45999999996</v>
      </c>
      <c r="W310" s="11">
        <f t="shared" si="70"/>
        <v>301487.32999999996</v>
      </c>
      <c r="X310" s="11">
        <f t="shared" si="70"/>
        <v>371793.14999999997</v>
      </c>
      <c r="Y310" s="11">
        <f t="shared" si="70"/>
        <v>443093.06999999995</v>
      </c>
      <c r="Z310" s="11">
        <f t="shared" si="70"/>
        <v>518213.35999999993</v>
      </c>
      <c r="AA310" s="11">
        <f t="shared" si="70"/>
        <v>583229.98999999987</v>
      </c>
      <c r="AB310" s="11">
        <f t="shared" si="70"/>
        <v>649714.04999999981</v>
      </c>
      <c r="AC310" s="11">
        <f t="shared" si="70"/>
        <v>713751.84999999986</v>
      </c>
      <c r="AD310" s="11">
        <f t="shared" si="70"/>
        <v>776966.68999999983</v>
      </c>
    </row>
    <row r="311" spans="1:30" x14ac:dyDescent="0.2">
      <c r="A311" s="390">
        <v>1009</v>
      </c>
      <c r="B311" s="390" t="s">
        <v>17</v>
      </c>
      <c r="C311" s="11">
        <v>57309.79</v>
      </c>
      <c r="D311" s="11">
        <v>55786.549999999996</v>
      </c>
      <c r="E311" s="11">
        <v>55098.520000000004</v>
      </c>
      <c r="F311" s="11">
        <v>53927.299999999996</v>
      </c>
      <c r="G311" s="11">
        <v>50193.74</v>
      </c>
      <c r="H311" s="11">
        <v>58363.530000000006</v>
      </c>
      <c r="I311" s="11">
        <v>60641.94</v>
      </c>
      <c r="J311" s="11">
        <v>64521.5</v>
      </c>
      <c r="K311" s="11">
        <v>62066.860000000008</v>
      </c>
      <c r="L311" s="11">
        <v>40905.460000000006</v>
      </c>
      <c r="M311" s="11">
        <v>63315.55000000001</v>
      </c>
      <c r="N311" s="11">
        <v>56344.700000000004</v>
      </c>
      <c r="O311" s="394">
        <f t="shared" si="71"/>
        <v>678475.44</v>
      </c>
      <c r="Q311" s="390">
        <v>1009</v>
      </c>
      <c r="R311" s="390" t="s">
        <v>17</v>
      </c>
      <c r="S311" s="11">
        <f t="shared" si="72"/>
        <v>57309.79</v>
      </c>
      <c r="T311" s="11">
        <f t="shared" si="73"/>
        <v>113096.34</v>
      </c>
      <c r="U311" s="11">
        <f t="shared" si="70"/>
        <v>168194.86</v>
      </c>
      <c r="V311" s="11">
        <f t="shared" si="70"/>
        <v>222122.15999999997</v>
      </c>
      <c r="W311" s="11">
        <f t="shared" si="70"/>
        <v>272315.89999999997</v>
      </c>
      <c r="X311" s="11">
        <f t="shared" si="70"/>
        <v>330679.43</v>
      </c>
      <c r="Y311" s="11">
        <f t="shared" si="70"/>
        <v>391321.37</v>
      </c>
      <c r="Z311" s="11">
        <f t="shared" si="70"/>
        <v>455842.87</v>
      </c>
      <c r="AA311" s="11">
        <f t="shared" si="70"/>
        <v>517909.73</v>
      </c>
      <c r="AB311" s="11">
        <f t="shared" si="70"/>
        <v>558815.18999999994</v>
      </c>
      <c r="AC311" s="11">
        <f t="shared" si="70"/>
        <v>622130.74</v>
      </c>
      <c r="AD311" s="11">
        <f t="shared" si="70"/>
        <v>678475.44</v>
      </c>
    </row>
    <row r="312" spans="1:30" x14ac:dyDescent="0.2">
      <c r="A312" s="390">
        <v>1010</v>
      </c>
      <c r="B312" s="390" t="s">
        <v>19</v>
      </c>
      <c r="C312" s="11">
        <v>33912.460000000006</v>
      </c>
      <c r="D312" s="11">
        <v>39786.019999999997</v>
      </c>
      <c r="E312" s="11">
        <v>26430.83</v>
      </c>
      <c r="F312" s="11">
        <v>25462.36</v>
      </c>
      <c r="G312" s="11">
        <v>19040.98</v>
      </c>
      <c r="H312" s="11">
        <v>39371.860000000008</v>
      </c>
      <c r="I312" s="11">
        <v>44510.11</v>
      </c>
      <c r="J312" s="11">
        <v>40408.009999999995</v>
      </c>
      <c r="K312" s="11">
        <v>29471.660000000003</v>
      </c>
      <c r="L312" s="11">
        <v>28803.490000000005</v>
      </c>
      <c r="M312" s="11">
        <v>33350.47</v>
      </c>
      <c r="N312" s="11">
        <v>26954.61</v>
      </c>
      <c r="O312" s="394">
        <f t="shared" si="71"/>
        <v>387502.86</v>
      </c>
      <c r="Q312" s="390">
        <v>1010</v>
      </c>
      <c r="R312" s="390" t="s">
        <v>19</v>
      </c>
      <c r="S312" s="11">
        <f t="shared" si="72"/>
        <v>33912.460000000006</v>
      </c>
      <c r="T312" s="11">
        <f t="shared" si="73"/>
        <v>73698.48000000001</v>
      </c>
      <c r="U312" s="11">
        <f t="shared" si="70"/>
        <v>100129.31000000001</v>
      </c>
      <c r="V312" s="11">
        <f t="shared" si="70"/>
        <v>125591.67000000001</v>
      </c>
      <c r="W312" s="11">
        <f t="shared" si="70"/>
        <v>144632.65000000002</v>
      </c>
      <c r="X312" s="11">
        <f t="shared" si="70"/>
        <v>184004.51000000004</v>
      </c>
      <c r="Y312" s="11">
        <f t="shared" si="70"/>
        <v>228514.62000000005</v>
      </c>
      <c r="Z312" s="11">
        <f t="shared" si="70"/>
        <v>268922.63000000006</v>
      </c>
      <c r="AA312" s="11">
        <f t="shared" si="70"/>
        <v>298394.29000000004</v>
      </c>
      <c r="AB312" s="11">
        <f t="shared" si="70"/>
        <v>327197.78000000003</v>
      </c>
      <c r="AC312" s="11">
        <f t="shared" si="70"/>
        <v>360548.25</v>
      </c>
      <c r="AD312" s="11">
        <f t="shared" si="70"/>
        <v>387502.86</v>
      </c>
    </row>
    <row r="313" spans="1:30" x14ac:dyDescent="0.2">
      <c r="A313" s="390">
        <v>1011</v>
      </c>
      <c r="B313" s="390" t="s">
        <v>20</v>
      </c>
      <c r="C313" s="11">
        <v>53597.570000000007</v>
      </c>
      <c r="D313" s="11">
        <v>251270.87</v>
      </c>
      <c r="E313" s="11">
        <v>52666.99</v>
      </c>
      <c r="F313" s="11">
        <v>51317.65</v>
      </c>
      <c r="G313" s="11">
        <v>46703.81</v>
      </c>
      <c r="H313" s="11">
        <v>57252.169999999991</v>
      </c>
      <c r="I313" s="11">
        <v>63240.220000000008</v>
      </c>
      <c r="J313" s="11">
        <v>68295.51999999999</v>
      </c>
      <c r="K313" s="11">
        <v>37758.910000000003</v>
      </c>
      <c r="L313" s="11">
        <v>57314.71</v>
      </c>
      <c r="M313" s="11">
        <v>58962.9</v>
      </c>
      <c r="N313" s="11">
        <v>58614.18</v>
      </c>
      <c r="O313" s="394">
        <f t="shared" si="71"/>
        <v>856995.50000000012</v>
      </c>
      <c r="Q313" s="390">
        <v>1011</v>
      </c>
      <c r="R313" s="390" t="s">
        <v>20</v>
      </c>
      <c r="S313" s="11">
        <f t="shared" si="72"/>
        <v>53597.570000000007</v>
      </c>
      <c r="T313" s="11">
        <f t="shared" si="73"/>
        <v>304868.44</v>
      </c>
      <c r="U313" s="11">
        <f t="shared" si="70"/>
        <v>357535.43</v>
      </c>
      <c r="V313" s="11">
        <f t="shared" si="70"/>
        <v>408853.08</v>
      </c>
      <c r="W313" s="11">
        <f t="shared" si="70"/>
        <v>455556.89</v>
      </c>
      <c r="X313" s="11">
        <f t="shared" si="70"/>
        <v>512809.06</v>
      </c>
      <c r="Y313" s="11">
        <f t="shared" si="70"/>
        <v>576049.28</v>
      </c>
      <c r="Z313" s="11">
        <f t="shared" si="70"/>
        <v>644344.80000000005</v>
      </c>
      <c r="AA313" s="11">
        <f t="shared" si="70"/>
        <v>682103.71000000008</v>
      </c>
      <c r="AB313" s="11">
        <f t="shared" si="70"/>
        <v>739418.42</v>
      </c>
      <c r="AC313" s="11">
        <f t="shared" si="70"/>
        <v>798381.32000000007</v>
      </c>
      <c r="AD313" s="11">
        <f t="shared" si="70"/>
        <v>856995.50000000012</v>
      </c>
    </row>
    <row r="314" spans="1:30" ht="14.25" customHeight="1" x14ac:dyDescent="0.2">
      <c r="A314" s="390">
        <v>1012</v>
      </c>
      <c r="B314" s="390" t="s">
        <v>21</v>
      </c>
      <c r="C314" s="11">
        <v>201686.2</v>
      </c>
      <c r="D314" s="11">
        <v>193467.43</v>
      </c>
      <c r="E314" s="11">
        <v>200757.69000000003</v>
      </c>
      <c r="F314" s="11">
        <v>203640.28999999998</v>
      </c>
      <c r="G314" s="11">
        <v>187649.31999999998</v>
      </c>
      <c r="H314" s="11">
        <v>245733.19</v>
      </c>
      <c r="I314" s="11">
        <v>214883.02</v>
      </c>
      <c r="J314" s="11">
        <v>222709.47</v>
      </c>
      <c r="K314" s="11">
        <v>213004.03</v>
      </c>
      <c r="L314" s="11">
        <v>219719.31</v>
      </c>
      <c r="M314" s="11">
        <v>211152.19</v>
      </c>
      <c r="N314" s="11">
        <v>203855.41</v>
      </c>
      <c r="O314" s="394">
        <f t="shared" si="71"/>
        <v>2518257.5500000003</v>
      </c>
      <c r="Q314" s="390">
        <v>1012</v>
      </c>
      <c r="R314" s="390" t="s">
        <v>21</v>
      </c>
      <c r="S314" s="11">
        <f t="shared" si="72"/>
        <v>201686.2</v>
      </c>
      <c r="T314" s="11">
        <f t="shared" si="73"/>
        <v>395153.63</v>
      </c>
      <c r="U314" s="11">
        <f t="shared" si="70"/>
        <v>595911.32000000007</v>
      </c>
      <c r="V314" s="11">
        <f t="shared" si="70"/>
        <v>799551.6100000001</v>
      </c>
      <c r="W314" s="11">
        <f t="shared" si="70"/>
        <v>987200.93</v>
      </c>
      <c r="X314" s="11">
        <f t="shared" si="70"/>
        <v>1232934.1200000001</v>
      </c>
      <c r="Y314" s="11">
        <f t="shared" si="70"/>
        <v>1447817.1400000001</v>
      </c>
      <c r="Z314" s="11">
        <f t="shared" si="70"/>
        <v>1670526.61</v>
      </c>
      <c r="AA314" s="11">
        <f t="shared" si="70"/>
        <v>1883530.6400000001</v>
      </c>
      <c r="AB314" s="11">
        <f t="shared" si="70"/>
        <v>2103249.9500000002</v>
      </c>
      <c r="AC314" s="11">
        <f t="shared" si="70"/>
        <v>2314402.14</v>
      </c>
      <c r="AD314" s="11">
        <f t="shared" si="70"/>
        <v>2518257.5500000003</v>
      </c>
    </row>
    <row r="315" spans="1:30" x14ac:dyDescent="0.2">
      <c r="A315" s="390">
        <v>1013</v>
      </c>
      <c r="B315" s="390" t="s">
        <v>22</v>
      </c>
      <c r="C315" s="11">
        <v>10133.700000000001</v>
      </c>
      <c r="D315" s="11">
        <v>9425.239999999998</v>
      </c>
      <c r="E315" s="11">
        <v>9556.58</v>
      </c>
      <c r="F315" s="11">
        <v>10192</v>
      </c>
      <c r="G315" s="11">
        <v>8415.26</v>
      </c>
      <c r="H315" s="11">
        <v>11123.39</v>
      </c>
      <c r="I315" s="11">
        <v>11234.970000000001</v>
      </c>
      <c r="J315" s="11">
        <v>11500.69</v>
      </c>
      <c r="K315" s="11">
        <v>11207.16</v>
      </c>
      <c r="L315" s="11">
        <v>12367.16</v>
      </c>
      <c r="M315" s="11">
        <v>11290.05</v>
      </c>
      <c r="N315" s="11">
        <v>11223.099999999999</v>
      </c>
      <c r="O315" s="394">
        <f t="shared" si="71"/>
        <v>127669.30000000002</v>
      </c>
      <c r="Q315" s="390">
        <v>1013</v>
      </c>
      <c r="R315" s="390" t="s">
        <v>22</v>
      </c>
      <c r="S315" s="11">
        <f t="shared" si="72"/>
        <v>10133.700000000001</v>
      </c>
      <c r="T315" s="11">
        <f t="shared" si="73"/>
        <v>19558.939999999999</v>
      </c>
      <c r="U315" s="11">
        <f t="shared" si="70"/>
        <v>29115.519999999997</v>
      </c>
      <c r="V315" s="11">
        <f t="shared" si="70"/>
        <v>39307.519999999997</v>
      </c>
      <c r="W315" s="11">
        <f t="shared" si="70"/>
        <v>47722.78</v>
      </c>
      <c r="X315" s="11">
        <f t="shared" si="70"/>
        <v>58846.17</v>
      </c>
      <c r="Y315" s="11">
        <f t="shared" si="70"/>
        <v>70081.14</v>
      </c>
      <c r="Z315" s="11">
        <f t="shared" si="70"/>
        <v>81581.83</v>
      </c>
      <c r="AA315" s="11">
        <f t="shared" si="70"/>
        <v>92788.99</v>
      </c>
      <c r="AB315" s="11">
        <f t="shared" si="70"/>
        <v>105156.15000000001</v>
      </c>
      <c r="AC315" s="11">
        <f t="shared" si="70"/>
        <v>116446.20000000001</v>
      </c>
      <c r="AD315" s="11">
        <f t="shared" si="70"/>
        <v>127669.30000000002</v>
      </c>
    </row>
    <row r="316" spans="1:30" x14ac:dyDescent="0.2">
      <c r="A316" s="390">
        <v>1014</v>
      </c>
      <c r="B316" s="390" t="s">
        <v>23</v>
      </c>
      <c r="C316" s="11">
        <v>403246.41000000003</v>
      </c>
      <c r="D316" s="11">
        <v>399306.16</v>
      </c>
      <c r="E316" s="11">
        <v>384759.32000000007</v>
      </c>
      <c r="F316" s="11">
        <v>396056.35000000003</v>
      </c>
      <c r="G316" s="11">
        <v>400939.85999999993</v>
      </c>
      <c r="H316" s="11">
        <v>486543.02999999997</v>
      </c>
      <c r="I316" s="11">
        <v>530604.02999999991</v>
      </c>
      <c r="J316" s="11">
        <v>547594.51</v>
      </c>
      <c r="K316" s="11">
        <v>494519.22000000003</v>
      </c>
      <c r="L316" s="11">
        <v>520631.48</v>
      </c>
      <c r="M316" s="11">
        <v>501383.58999999997</v>
      </c>
      <c r="N316" s="11">
        <v>507672.24999999994</v>
      </c>
      <c r="O316" s="394">
        <f t="shared" si="71"/>
        <v>5573256.21</v>
      </c>
      <c r="Q316" s="390">
        <v>1014</v>
      </c>
      <c r="R316" s="390" t="s">
        <v>23</v>
      </c>
      <c r="S316" s="11">
        <f t="shared" si="72"/>
        <v>403246.41000000003</v>
      </c>
      <c r="T316" s="11">
        <f t="shared" si="73"/>
        <v>802552.57000000007</v>
      </c>
      <c r="U316" s="11">
        <f t="shared" si="70"/>
        <v>1187311.8900000001</v>
      </c>
      <c r="V316" s="11">
        <f t="shared" si="70"/>
        <v>1583368.2400000002</v>
      </c>
      <c r="W316" s="11">
        <f t="shared" si="70"/>
        <v>1984308.1</v>
      </c>
      <c r="X316" s="11">
        <f t="shared" si="70"/>
        <v>2470851.13</v>
      </c>
      <c r="Y316" s="11">
        <f t="shared" si="70"/>
        <v>3001455.1599999997</v>
      </c>
      <c r="Z316" s="11">
        <f t="shared" si="70"/>
        <v>3549049.67</v>
      </c>
      <c r="AA316" s="11">
        <f t="shared" si="70"/>
        <v>4043568.89</v>
      </c>
      <c r="AB316" s="11">
        <f t="shared" si="70"/>
        <v>4564200.37</v>
      </c>
      <c r="AC316" s="11">
        <f t="shared" si="70"/>
        <v>5065583.96</v>
      </c>
      <c r="AD316" s="11">
        <f t="shared" si="70"/>
        <v>5573256.21</v>
      </c>
    </row>
    <row r="317" spans="1:30" x14ac:dyDescent="0.2">
      <c r="A317" s="390">
        <v>1015</v>
      </c>
      <c r="B317" s="390" t="s">
        <v>24</v>
      </c>
      <c r="C317" s="11">
        <v>65388.000000000007</v>
      </c>
      <c r="D317" s="11">
        <v>62650</v>
      </c>
      <c r="E317" s="11">
        <v>63236</v>
      </c>
      <c r="F317" s="11">
        <v>63878</v>
      </c>
      <c r="G317" s="11">
        <v>59507.000000000007</v>
      </c>
      <c r="H317" s="11">
        <v>73233</v>
      </c>
      <c r="I317" s="11">
        <v>75987.989999999991</v>
      </c>
      <c r="J317" s="11">
        <v>75857.010000000009</v>
      </c>
      <c r="K317" s="11">
        <v>67461</v>
      </c>
      <c r="L317" s="11">
        <v>69886</v>
      </c>
      <c r="M317" s="11">
        <v>65515.86</v>
      </c>
      <c r="N317" s="11">
        <v>63183</v>
      </c>
      <c r="O317" s="394">
        <f t="shared" si="71"/>
        <v>805782.86</v>
      </c>
      <c r="Q317" s="390">
        <v>1015</v>
      </c>
      <c r="R317" s="390" t="s">
        <v>24</v>
      </c>
      <c r="S317" s="11">
        <f t="shared" si="72"/>
        <v>65388.000000000007</v>
      </c>
      <c r="T317" s="11">
        <f t="shared" si="73"/>
        <v>128038</v>
      </c>
      <c r="U317" s="11">
        <f t="shared" si="70"/>
        <v>191274</v>
      </c>
      <c r="V317" s="11">
        <f t="shared" si="70"/>
        <v>255152</v>
      </c>
      <c r="W317" s="11">
        <f t="shared" si="70"/>
        <v>314659</v>
      </c>
      <c r="X317" s="11">
        <f t="shared" si="70"/>
        <v>387892</v>
      </c>
      <c r="Y317" s="11">
        <f t="shared" si="70"/>
        <v>463879.99</v>
      </c>
      <c r="Z317" s="11">
        <f t="shared" si="70"/>
        <v>539737</v>
      </c>
      <c r="AA317" s="11">
        <f t="shared" si="70"/>
        <v>607198</v>
      </c>
      <c r="AB317" s="11">
        <f t="shared" si="70"/>
        <v>677084</v>
      </c>
      <c r="AC317" s="11">
        <f t="shared" si="70"/>
        <v>742599.86</v>
      </c>
      <c r="AD317" s="11">
        <f t="shared" si="70"/>
        <v>805782.86</v>
      </c>
    </row>
    <row r="318" spans="1:30" x14ac:dyDescent="0.2">
      <c r="A318" s="390">
        <v>1016</v>
      </c>
      <c r="B318" s="390" t="s">
        <v>25</v>
      </c>
      <c r="C318" s="11">
        <v>59948.739999999991</v>
      </c>
      <c r="D318" s="11">
        <v>54690.32</v>
      </c>
      <c r="E318" s="11">
        <v>57089.369999999995</v>
      </c>
      <c r="F318" s="11">
        <v>60727.840000000011</v>
      </c>
      <c r="G318" s="11">
        <v>54218.28</v>
      </c>
      <c r="H318" s="11">
        <v>63617.399999999994</v>
      </c>
      <c r="I318" s="11">
        <v>81678.559999999983</v>
      </c>
      <c r="J318" s="11">
        <v>76550.64</v>
      </c>
      <c r="K318" s="11">
        <v>63165.81</v>
      </c>
      <c r="L318" s="11">
        <v>58655.100000000006</v>
      </c>
      <c r="M318" s="11">
        <v>57724.56</v>
      </c>
      <c r="N318" s="11">
        <v>59584.619999999995</v>
      </c>
      <c r="O318" s="394">
        <f t="shared" si="71"/>
        <v>747651.24000000011</v>
      </c>
      <c r="Q318" s="390">
        <v>1016</v>
      </c>
      <c r="R318" s="390" t="s">
        <v>25</v>
      </c>
      <c r="S318" s="11">
        <f t="shared" si="72"/>
        <v>59948.739999999991</v>
      </c>
      <c r="T318" s="11">
        <f t="shared" si="73"/>
        <v>114639.06</v>
      </c>
      <c r="U318" s="11">
        <f t="shared" si="70"/>
        <v>171728.43</v>
      </c>
      <c r="V318" s="11">
        <f t="shared" si="70"/>
        <v>232456.27000000002</v>
      </c>
      <c r="W318" s="11">
        <f t="shared" si="70"/>
        <v>286674.55000000005</v>
      </c>
      <c r="X318" s="11">
        <f t="shared" si="70"/>
        <v>350291.95000000007</v>
      </c>
      <c r="Y318" s="11">
        <f t="shared" si="70"/>
        <v>431970.51000000007</v>
      </c>
      <c r="Z318" s="11">
        <f t="shared" si="70"/>
        <v>508521.15000000008</v>
      </c>
      <c r="AA318" s="11">
        <f t="shared" si="70"/>
        <v>571686.96000000008</v>
      </c>
      <c r="AB318" s="11">
        <f t="shared" si="70"/>
        <v>630342.06000000006</v>
      </c>
      <c r="AC318" s="11">
        <f t="shared" si="70"/>
        <v>688066.62000000011</v>
      </c>
      <c r="AD318" s="11">
        <f t="shared" si="70"/>
        <v>747651.24000000011</v>
      </c>
    </row>
    <row r="319" spans="1:30" x14ac:dyDescent="0.2">
      <c r="A319" s="390">
        <v>1017</v>
      </c>
      <c r="B319" s="390" t="s">
        <v>26</v>
      </c>
      <c r="C319" s="11">
        <v>123196.07</v>
      </c>
      <c r="D319" s="11">
        <v>122642.86</v>
      </c>
      <c r="E319" s="11">
        <v>122164.96</v>
      </c>
      <c r="F319" s="11">
        <v>120921.59</v>
      </c>
      <c r="G319" s="11">
        <v>111373.72999999998</v>
      </c>
      <c r="H319" s="11">
        <v>130574.52</v>
      </c>
      <c r="I319" s="11">
        <v>137279.56</v>
      </c>
      <c r="J319" s="11">
        <v>130224.56</v>
      </c>
      <c r="K319" s="11">
        <v>117342.73</v>
      </c>
      <c r="L319" s="11">
        <v>121751.06000000001</v>
      </c>
      <c r="M319" s="11">
        <v>117276.00000000001</v>
      </c>
      <c r="N319" s="11">
        <v>116431.27</v>
      </c>
      <c r="O319" s="394">
        <f t="shared" si="71"/>
        <v>1471178.9100000001</v>
      </c>
      <c r="Q319" s="390">
        <v>1017</v>
      </c>
      <c r="R319" s="390" t="s">
        <v>26</v>
      </c>
      <c r="S319" s="11">
        <f t="shared" si="72"/>
        <v>123196.07</v>
      </c>
      <c r="T319" s="11">
        <f t="shared" si="73"/>
        <v>245838.93</v>
      </c>
      <c r="U319" s="11">
        <f t="shared" si="70"/>
        <v>368003.89</v>
      </c>
      <c r="V319" s="11">
        <f t="shared" si="70"/>
        <v>488925.48</v>
      </c>
      <c r="W319" s="11">
        <f t="shared" si="70"/>
        <v>600299.21</v>
      </c>
      <c r="X319" s="11">
        <f t="shared" si="70"/>
        <v>730873.73</v>
      </c>
      <c r="Y319" s="11">
        <f t="shared" si="70"/>
        <v>868153.29</v>
      </c>
      <c r="Z319" s="11">
        <f t="shared" si="70"/>
        <v>998377.85000000009</v>
      </c>
      <c r="AA319" s="11">
        <f t="shared" si="70"/>
        <v>1115720.58</v>
      </c>
      <c r="AB319" s="11">
        <f t="shared" si="70"/>
        <v>1237471.6400000001</v>
      </c>
      <c r="AC319" s="11">
        <f t="shared" si="70"/>
        <v>1354747.6400000001</v>
      </c>
      <c r="AD319" s="11">
        <f t="shared" si="70"/>
        <v>1471178.9100000001</v>
      </c>
    </row>
    <row r="320" spans="1:30" x14ac:dyDescent="0.2">
      <c r="A320" s="390">
        <v>1018</v>
      </c>
      <c r="B320" s="390" t="s">
        <v>27</v>
      </c>
      <c r="C320" s="11">
        <v>65098.71</v>
      </c>
      <c r="D320" s="11">
        <v>66009.63</v>
      </c>
      <c r="E320" s="11">
        <v>68716.86</v>
      </c>
      <c r="F320" s="11">
        <v>60454.650000000009</v>
      </c>
      <c r="G320" s="11">
        <v>57792.6</v>
      </c>
      <c r="H320" s="11">
        <v>67956.83</v>
      </c>
      <c r="I320" s="11">
        <v>71387.03</v>
      </c>
      <c r="J320" s="11">
        <v>69188.079999999987</v>
      </c>
      <c r="K320" s="11">
        <v>60765.659999999996</v>
      </c>
      <c r="L320" s="11">
        <v>63586.780000000006</v>
      </c>
      <c r="M320" s="11">
        <v>59219.39</v>
      </c>
      <c r="N320" s="11">
        <v>60325.86</v>
      </c>
      <c r="O320" s="394">
        <f t="shared" si="71"/>
        <v>770502.08000000007</v>
      </c>
      <c r="Q320" s="390">
        <v>1018</v>
      </c>
      <c r="R320" s="390" t="s">
        <v>27</v>
      </c>
      <c r="S320" s="11">
        <f t="shared" si="72"/>
        <v>65098.71</v>
      </c>
      <c r="T320" s="11">
        <f t="shared" si="73"/>
        <v>131108.34</v>
      </c>
      <c r="U320" s="11">
        <f t="shared" si="70"/>
        <v>199825.2</v>
      </c>
      <c r="V320" s="11">
        <f t="shared" si="70"/>
        <v>260279.85000000003</v>
      </c>
      <c r="W320" s="11">
        <f t="shared" si="70"/>
        <v>318072.45</v>
      </c>
      <c r="X320" s="11">
        <f t="shared" si="70"/>
        <v>386029.28</v>
      </c>
      <c r="Y320" s="11">
        <f t="shared" si="70"/>
        <v>457416.31000000006</v>
      </c>
      <c r="Z320" s="11">
        <f t="shared" si="70"/>
        <v>526604.39</v>
      </c>
      <c r="AA320" s="11">
        <f t="shared" si="70"/>
        <v>587370.05000000005</v>
      </c>
      <c r="AB320" s="11">
        <f t="shared" si="70"/>
        <v>650956.83000000007</v>
      </c>
      <c r="AC320" s="11">
        <f t="shared" si="70"/>
        <v>710176.22000000009</v>
      </c>
      <c r="AD320" s="11">
        <f t="shared" si="70"/>
        <v>770502.08000000007</v>
      </c>
    </row>
    <row r="321" spans="1:30" x14ac:dyDescent="0.2">
      <c r="A321" s="390">
        <v>1019</v>
      </c>
      <c r="B321" s="390" t="s">
        <v>28</v>
      </c>
      <c r="C321" s="11">
        <v>24918.22</v>
      </c>
      <c r="D321" s="11">
        <v>24957.61</v>
      </c>
      <c r="E321" s="11">
        <v>27658.41</v>
      </c>
      <c r="F321" s="11">
        <v>25794.59</v>
      </c>
      <c r="G321" s="11">
        <v>23610.45</v>
      </c>
      <c r="H321" s="11">
        <v>27359.66</v>
      </c>
      <c r="I321" s="11">
        <v>29216.42</v>
      </c>
      <c r="J321" s="11">
        <v>29686.329999999998</v>
      </c>
      <c r="K321" s="11">
        <v>26897.439999999999</v>
      </c>
      <c r="L321" s="11">
        <v>26002.82</v>
      </c>
      <c r="M321" s="11">
        <v>24564.59</v>
      </c>
      <c r="N321" s="11">
        <v>24678.340000000004</v>
      </c>
      <c r="O321" s="394">
        <f t="shared" si="71"/>
        <v>315344.88</v>
      </c>
      <c r="Q321" s="390">
        <v>1019</v>
      </c>
      <c r="R321" s="390" t="s">
        <v>28</v>
      </c>
      <c r="S321" s="11">
        <f t="shared" si="72"/>
        <v>24918.22</v>
      </c>
      <c r="T321" s="11">
        <f t="shared" si="73"/>
        <v>49875.83</v>
      </c>
      <c r="U321" s="11">
        <f t="shared" si="73"/>
        <v>77534.240000000005</v>
      </c>
      <c r="V321" s="11">
        <f t="shared" si="73"/>
        <v>103328.83</v>
      </c>
      <c r="W321" s="11">
        <f t="shared" si="73"/>
        <v>126939.28</v>
      </c>
      <c r="X321" s="11">
        <f t="shared" si="73"/>
        <v>154298.94</v>
      </c>
      <c r="Y321" s="11">
        <f t="shared" si="73"/>
        <v>183515.36</v>
      </c>
      <c r="Z321" s="11">
        <f t="shared" si="73"/>
        <v>213201.68999999997</v>
      </c>
      <c r="AA321" s="11">
        <f t="shared" si="73"/>
        <v>240099.12999999998</v>
      </c>
      <c r="AB321" s="11">
        <f t="shared" si="73"/>
        <v>266101.94999999995</v>
      </c>
      <c r="AC321" s="11">
        <f t="shared" si="73"/>
        <v>290666.53999999998</v>
      </c>
      <c r="AD321" s="11">
        <f t="shared" si="73"/>
        <v>315344.88</v>
      </c>
    </row>
    <row r="322" spans="1:30" x14ac:dyDescent="0.2">
      <c r="A322" s="390">
        <v>1020</v>
      </c>
      <c r="B322" s="390" t="s">
        <v>29</v>
      </c>
      <c r="C322" s="11">
        <v>180469.28</v>
      </c>
      <c r="D322" s="11">
        <v>172143.7</v>
      </c>
      <c r="E322" s="11">
        <v>182999.19999999998</v>
      </c>
      <c r="F322" s="11">
        <v>186173.06</v>
      </c>
      <c r="G322" s="11">
        <v>168608.86</v>
      </c>
      <c r="H322" s="11">
        <v>187372.24</v>
      </c>
      <c r="I322" s="11">
        <v>184539.12</v>
      </c>
      <c r="J322" s="11">
        <v>189630.24</v>
      </c>
      <c r="K322" s="11">
        <v>179673.69999999998</v>
      </c>
      <c r="L322" s="11">
        <v>185671.20999999996</v>
      </c>
      <c r="M322" s="11">
        <v>189917.26</v>
      </c>
      <c r="N322" s="11">
        <v>184545.31</v>
      </c>
      <c r="O322" s="394">
        <f t="shared" si="71"/>
        <v>2191743.1799999997</v>
      </c>
      <c r="Q322" s="390">
        <v>1020</v>
      </c>
      <c r="R322" s="390" t="s">
        <v>29</v>
      </c>
      <c r="S322" s="11">
        <f t="shared" si="72"/>
        <v>180469.28</v>
      </c>
      <c r="T322" s="11">
        <f t="shared" ref="T322:AD332" si="74">+S322+D322</f>
        <v>352612.98</v>
      </c>
      <c r="U322" s="11">
        <f t="shared" si="74"/>
        <v>535612.17999999993</v>
      </c>
      <c r="V322" s="11">
        <f t="shared" si="74"/>
        <v>721785.24</v>
      </c>
      <c r="W322" s="11">
        <f t="shared" si="74"/>
        <v>890394.1</v>
      </c>
      <c r="X322" s="11">
        <f t="shared" si="74"/>
        <v>1077766.3399999999</v>
      </c>
      <c r="Y322" s="11">
        <f t="shared" si="74"/>
        <v>1262305.46</v>
      </c>
      <c r="Z322" s="11">
        <f t="shared" si="74"/>
        <v>1451935.7</v>
      </c>
      <c r="AA322" s="11">
        <f t="shared" si="74"/>
        <v>1631609.4</v>
      </c>
      <c r="AB322" s="11">
        <f t="shared" si="74"/>
        <v>1817280.6099999999</v>
      </c>
      <c r="AC322" s="11">
        <f t="shared" si="74"/>
        <v>2007197.8699999999</v>
      </c>
      <c r="AD322" s="11">
        <f t="shared" si="74"/>
        <v>2191743.1799999997</v>
      </c>
    </row>
    <row r="323" spans="1:30" x14ac:dyDescent="0.2">
      <c r="A323" s="390">
        <v>1021</v>
      </c>
      <c r="B323" s="390" t="s">
        <v>30</v>
      </c>
      <c r="C323" s="11">
        <v>64019.159999999996</v>
      </c>
      <c r="D323" s="11">
        <v>59351.659999999996</v>
      </c>
      <c r="E323" s="11">
        <v>63271.37</v>
      </c>
      <c r="F323" s="11">
        <v>65398.73</v>
      </c>
      <c r="G323" s="11">
        <v>57549.4</v>
      </c>
      <c r="H323" s="11">
        <v>62225.83</v>
      </c>
      <c r="I323" s="11">
        <v>64279.919999999991</v>
      </c>
      <c r="J323" s="11">
        <v>73665.87</v>
      </c>
      <c r="K323" s="11">
        <v>59477.32</v>
      </c>
      <c r="L323" s="11">
        <v>63233.4</v>
      </c>
      <c r="M323" s="11">
        <v>60816.380000000005</v>
      </c>
      <c r="N323" s="11">
        <v>63929.95</v>
      </c>
      <c r="O323" s="394">
        <f t="shared" si="71"/>
        <v>757218.99</v>
      </c>
      <c r="Q323" s="390">
        <v>1021</v>
      </c>
      <c r="R323" s="390" t="s">
        <v>30</v>
      </c>
      <c r="S323" s="11">
        <f t="shared" si="72"/>
        <v>64019.159999999996</v>
      </c>
      <c r="T323" s="11">
        <f t="shared" si="74"/>
        <v>123370.81999999999</v>
      </c>
      <c r="U323" s="11">
        <f t="shared" si="74"/>
        <v>186642.19</v>
      </c>
      <c r="V323" s="11">
        <f t="shared" si="74"/>
        <v>252040.92</v>
      </c>
      <c r="W323" s="11">
        <f t="shared" si="74"/>
        <v>309590.32</v>
      </c>
      <c r="X323" s="11">
        <f t="shared" si="74"/>
        <v>371816.15</v>
      </c>
      <c r="Y323" s="11">
        <f t="shared" si="74"/>
        <v>436096.07</v>
      </c>
      <c r="Z323" s="11">
        <f t="shared" si="74"/>
        <v>509761.94</v>
      </c>
      <c r="AA323" s="11">
        <f t="shared" si="74"/>
        <v>569239.26</v>
      </c>
      <c r="AB323" s="11">
        <f t="shared" si="74"/>
        <v>632472.66</v>
      </c>
      <c r="AC323" s="11">
        <f t="shared" si="74"/>
        <v>693289.04</v>
      </c>
      <c r="AD323" s="11">
        <f t="shared" si="74"/>
        <v>757218.99</v>
      </c>
    </row>
    <row r="324" spans="1:30" x14ac:dyDescent="0.2">
      <c r="A324" s="390">
        <v>1022</v>
      </c>
      <c r="B324" s="390" t="s">
        <v>31</v>
      </c>
      <c r="C324" s="11">
        <v>282243.14999999997</v>
      </c>
      <c r="D324" s="11">
        <v>276045.12</v>
      </c>
      <c r="E324" s="11">
        <v>291132.70999999996</v>
      </c>
      <c r="F324" s="11">
        <v>297554.86000000004</v>
      </c>
      <c r="G324" s="11">
        <v>280868</v>
      </c>
      <c r="H324" s="11">
        <v>327537.67</v>
      </c>
      <c r="I324" s="11">
        <v>336700.76000000007</v>
      </c>
      <c r="J324" s="11">
        <v>371970.6</v>
      </c>
      <c r="K324" s="11">
        <v>359027.4</v>
      </c>
      <c r="L324" s="11">
        <v>362744.82</v>
      </c>
      <c r="M324" s="11">
        <v>321694.27999999997</v>
      </c>
      <c r="N324" s="11">
        <v>321294.38</v>
      </c>
      <c r="O324" s="394">
        <f t="shared" si="71"/>
        <v>3828813.7499999995</v>
      </c>
      <c r="Q324" s="390">
        <v>1022</v>
      </c>
      <c r="R324" s="390" t="s">
        <v>31</v>
      </c>
      <c r="S324" s="11">
        <f t="shared" si="72"/>
        <v>282243.14999999997</v>
      </c>
      <c r="T324" s="11">
        <f t="shared" si="74"/>
        <v>558288.27</v>
      </c>
      <c r="U324" s="11">
        <f t="shared" si="74"/>
        <v>849420.98</v>
      </c>
      <c r="V324" s="11">
        <f t="shared" si="74"/>
        <v>1146975.8400000001</v>
      </c>
      <c r="W324" s="11">
        <f t="shared" si="74"/>
        <v>1427843.84</v>
      </c>
      <c r="X324" s="11">
        <f t="shared" si="74"/>
        <v>1755381.51</v>
      </c>
      <c r="Y324" s="11">
        <f t="shared" si="74"/>
        <v>2092082.27</v>
      </c>
      <c r="Z324" s="11">
        <f t="shared" si="74"/>
        <v>2464052.87</v>
      </c>
      <c r="AA324" s="11">
        <f t="shared" si="74"/>
        <v>2823080.27</v>
      </c>
      <c r="AB324" s="11">
        <f t="shared" si="74"/>
        <v>3185825.09</v>
      </c>
      <c r="AC324" s="11">
        <f t="shared" si="74"/>
        <v>3507519.3699999996</v>
      </c>
      <c r="AD324" s="11">
        <f t="shared" si="74"/>
        <v>3828813.7499999995</v>
      </c>
    </row>
    <row r="325" spans="1:30" x14ac:dyDescent="0.2">
      <c r="A325" s="390">
        <v>1023</v>
      </c>
      <c r="B325" s="390" t="s">
        <v>32</v>
      </c>
      <c r="C325" s="11">
        <v>43222.89</v>
      </c>
      <c r="D325" s="11">
        <v>41212.759999999995</v>
      </c>
      <c r="E325" s="11">
        <v>44948.229999999996</v>
      </c>
      <c r="F325" s="11">
        <v>58559.87</v>
      </c>
      <c r="G325" s="11">
        <v>41819.370000000003</v>
      </c>
      <c r="H325" s="11">
        <v>47729.8</v>
      </c>
      <c r="I325" s="11">
        <v>52554.52</v>
      </c>
      <c r="J325" s="11">
        <v>66389.97</v>
      </c>
      <c r="K325" s="11">
        <v>57789.7</v>
      </c>
      <c r="L325" s="11">
        <v>55884.44</v>
      </c>
      <c r="M325" s="11">
        <v>54519.33</v>
      </c>
      <c r="N325" s="11">
        <v>47992.600000000006</v>
      </c>
      <c r="O325" s="394">
        <f t="shared" si="71"/>
        <v>612623.48</v>
      </c>
      <c r="Q325" s="390">
        <v>1023</v>
      </c>
      <c r="R325" s="390" t="s">
        <v>32</v>
      </c>
      <c r="S325" s="11">
        <f t="shared" si="72"/>
        <v>43222.89</v>
      </c>
      <c r="T325" s="11">
        <f t="shared" si="74"/>
        <v>84435.65</v>
      </c>
      <c r="U325" s="11">
        <f t="shared" si="74"/>
        <v>129383.87999999999</v>
      </c>
      <c r="V325" s="11">
        <f t="shared" si="74"/>
        <v>187943.75</v>
      </c>
      <c r="W325" s="11">
        <f t="shared" si="74"/>
        <v>229763.12</v>
      </c>
      <c r="X325" s="11">
        <f t="shared" si="74"/>
        <v>277492.92</v>
      </c>
      <c r="Y325" s="11">
        <f t="shared" si="74"/>
        <v>330047.44</v>
      </c>
      <c r="Z325" s="11">
        <f t="shared" si="74"/>
        <v>396437.41000000003</v>
      </c>
      <c r="AA325" s="11">
        <f t="shared" si="74"/>
        <v>454227.11000000004</v>
      </c>
      <c r="AB325" s="11">
        <f t="shared" si="74"/>
        <v>510111.55000000005</v>
      </c>
      <c r="AC325" s="11">
        <f t="shared" si="74"/>
        <v>564630.88</v>
      </c>
      <c r="AD325" s="11">
        <f t="shared" si="74"/>
        <v>612623.48</v>
      </c>
    </row>
    <row r="326" spans="1:30" x14ac:dyDescent="0.2">
      <c r="A326" s="390">
        <v>1024</v>
      </c>
      <c r="B326" s="390" t="s">
        <v>33</v>
      </c>
      <c r="C326" s="11">
        <v>294920.11000000004</v>
      </c>
      <c r="D326" s="11">
        <v>288457.90000000002</v>
      </c>
      <c r="E326" s="11">
        <v>288924.09999999998</v>
      </c>
      <c r="F326" s="11">
        <v>283193.02</v>
      </c>
      <c r="G326" s="11">
        <v>262848.93999999994</v>
      </c>
      <c r="H326" s="11">
        <v>293786.15000000002</v>
      </c>
      <c r="I326" s="11">
        <v>291618.99</v>
      </c>
      <c r="J326" s="11">
        <v>311650.27999999997</v>
      </c>
      <c r="K326" s="11">
        <v>285550.87</v>
      </c>
      <c r="L326" s="11">
        <v>283014.32</v>
      </c>
      <c r="M326" s="11">
        <v>274091.37999999995</v>
      </c>
      <c r="N326" s="11">
        <v>272829.62</v>
      </c>
      <c r="O326" s="394">
        <f t="shared" si="71"/>
        <v>3430885.6799999997</v>
      </c>
      <c r="Q326" s="390">
        <v>1024</v>
      </c>
      <c r="R326" s="390" t="s">
        <v>33</v>
      </c>
      <c r="S326" s="11">
        <f t="shared" si="72"/>
        <v>294920.11000000004</v>
      </c>
      <c r="T326" s="11">
        <f t="shared" si="74"/>
        <v>583378.01</v>
      </c>
      <c r="U326" s="11">
        <f t="shared" si="74"/>
        <v>872302.11</v>
      </c>
      <c r="V326" s="11">
        <f t="shared" si="74"/>
        <v>1155495.1299999999</v>
      </c>
      <c r="W326" s="11">
        <f t="shared" si="74"/>
        <v>1418344.0699999998</v>
      </c>
      <c r="X326" s="11">
        <f t="shared" si="74"/>
        <v>1712130.2199999997</v>
      </c>
      <c r="Y326" s="11">
        <f t="shared" si="74"/>
        <v>2003749.2099999997</v>
      </c>
      <c r="Z326" s="11">
        <f t="shared" si="74"/>
        <v>2315399.4899999998</v>
      </c>
      <c r="AA326" s="11">
        <f t="shared" si="74"/>
        <v>2600950.36</v>
      </c>
      <c r="AB326" s="11">
        <f t="shared" si="74"/>
        <v>2883964.6799999997</v>
      </c>
      <c r="AC326" s="11">
        <f t="shared" si="74"/>
        <v>3158056.0599999996</v>
      </c>
      <c r="AD326" s="11">
        <f t="shared" si="74"/>
        <v>3430885.6799999997</v>
      </c>
    </row>
    <row r="327" spans="1:30" x14ac:dyDescent="0.2">
      <c r="A327" s="390">
        <v>1025</v>
      </c>
      <c r="B327" s="390" t="s">
        <v>34</v>
      </c>
      <c r="C327" s="11">
        <v>52061.640000000007</v>
      </c>
      <c r="D327" s="11">
        <v>50006.43</v>
      </c>
      <c r="E327" s="11">
        <v>51997.58</v>
      </c>
      <c r="F327" s="11">
        <v>53053.630000000005</v>
      </c>
      <c r="G327" s="11">
        <v>48871.210000000014</v>
      </c>
      <c r="H327" s="11">
        <v>57969.22</v>
      </c>
      <c r="I327" s="11">
        <v>63757.47</v>
      </c>
      <c r="J327" s="11">
        <v>65468.490000000005</v>
      </c>
      <c r="K327" s="11">
        <v>60055.040000000008</v>
      </c>
      <c r="L327" s="11">
        <v>57192.399999999994</v>
      </c>
      <c r="M327" s="11">
        <v>54441.81</v>
      </c>
      <c r="N327" s="11">
        <v>51245.7</v>
      </c>
      <c r="O327" s="394">
        <f t="shared" si="71"/>
        <v>666120.62000000011</v>
      </c>
      <c r="Q327" s="390">
        <v>1025</v>
      </c>
      <c r="R327" s="390" t="s">
        <v>34</v>
      </c>
      <c r="S327" s="11">
        <f t="shared" si="72"/>
        <v>52061.640000000007</v>
      </c>
      <c r="T327" s="11">
        <f t="shared" si="74"/>
        <v>102068.07</v>
      </c>
      <c r="U327" s="11">
        <f t="shared" si="74"/>
        <v>154065.65000000002</v>
      </c>
      <c r="V327" s="11">
        <f t="shared" si="74"/>
        <v>207119.28000000003</v>
      </c>
      <c r="W327" s="11">
        <f t="shared" si="74"/>
        <v>255990.49000000005</v>
      </c>
      <c r="X327" s="11">
        <f t="shared" si="74"/>
        <v>313959.71000000008</v>
      </c>
      <c r="Y327" s="11">
        <f t="shared" si="74"/>
        <v>377717.18000000005</v>
      </c>
      <c r="Z327" s="11">
        <f t="shared" si="74"/>
        <v>443185.67000000004</v>
      </c>
      <c r="AA327" s="11">
        <f t="shared" si="74"/>
        <v>503240.71000000008</v>
      </c>
      <c r="AB327" s="11">
        <f t="shared" si="74"/>
        <v>560433.1100000001</v>
      </c>
      <c r="AC327" s="11">
        <f t="shared" si="74"/>
        <v>614874.92000000016</v>
      </c>
      <c r="AD327" s="11">
        <f t="shared" si="74"/>
        <v>666120.62000000011</v>
      </c>
    </row>
    <row r="328" spans="1:30" x14ac:dyDescent="0.2">
      <c r="A328" s="390">
        <v>1026</v>
      </c>
      <c r="B328" s="390" t="s">
        <v>35</v>
      </c>
      <c r="C328" s="11">
        <v>16671.12</v>
      </c>
      <c r="D328" s="11">
        <v>15515.72</v>
      </c>
      <c r="E328" s="11">
        <v>16837.77</v>
      </c>
      <c r="F328" s="11">
        <v>16682.390000000003</v>
      </c>
      <c r="G328" s="11">
        <v>15251.780000000002</v>
      </c>
      <c r="H328" s="11">
        <v>17968.95</v>
      </c>
      <c r="I328" s="11">
        <v>19643.82</v>
      </c>
      <c r="J328" s="11">
        <v>20226.75</v>
      </c>
      <c r="K328" s="11">
        <v>18932.66</v>
      </c>
      <c r="L328" s="11">
        <v>18736.910000000003</v>
      </c>
      <c r="M328" s="11">
        <v>17261.739999999998</v>
      </c>
      <c r="N328" s="11">
        <v>16309.22</v>
      </c>
      <c r="O328" s="394">
        <f t="shared" si="71"/>
        <v>210038.83</v>
      </c>
      <c r="Q328" s="390">
        <v>1026</v>
      </c>
      <c r="R328" s="390" t="s">
        <v>35</v>
      </c>
      <c r="S328" s="11">
        <f t="shared" si="72"/>
        <v>16671.12</v>
      </c>
      <c r="T328" s="11">
        <f t="shared" si="74"/>
        <v>32186.839999999997</v>
      </c>
      <c r="U328" s="11">
        <f t="shared" si="74"/>
        <v>49024.61</v>
      </c>
      <c r="V328" s="11">
        <f t="shared" si="74"/>
        <v>65707</v>
      </c>
      <c r="W328" s="11">
        <f t="shared" si="74"/>
        <v>80958.78</v>
      </c>
      <c r="X328" s="11">
        <f t="shared" si="74"/>
        <v>98927.73</v>
      </c>
      <c r="Y328" s="11">
        <f t="shared" si="74"/>
        <v>118571.54999999999</v>
      </c>
      <c r="Z328" s="11">
        <f t="shared" si="74"/>
        <v>138798.29999999999</v>
      </c>
      <c r="AA328" s="11">
        <f t="shared" si="74"/>
        <v>157730.96</v>
      </c>
      <c r="AB328" s="11">
        <f t="shared" si="74"/>
        <v>176467.87</v>
      </c>
      <c r="AC328" s="11">
        <f t="shared" si="74"/>
        <v>193729.61</v>
      </c>
      <c r="AD328" s="11">
        <f t="shared" si="74"/>
        <v>210038.83</v>
      </c>
    </row>
    <row r="329" spans="1:30" x14ac:dyDescent="0.2">
      <c r="A329" s="390">
        <v>1027</v>
      </c>
      <c r="B329" s="390" t="s">
        <v>36</v>
      </c>
      <c r="C329" s="11">
        <v>35998.759999999995</v>
      </c>
      <c r="D329" s="11">
        <v>34915.840000000004</v>
      </c>
      <c r="E329" s="11">
        <v>35819.159999999996</v>
      </c>
      <c r="F329" s="11">
        <v>35419.999999999993</v>
      </c>
      <c r="G329" s="11">
        <v>33464.720000000001</v>
      </c>
      <c r="H329" s="11">
        <v>39704.169999999991</v>
      </c>
      <c r="I329" s="11">
        <v>36116.869999999995</v>
      </c>
      <c r="J329" s="11">
        <v>43868.060000000005</v>
      </c>
      <c r="K329" s="11">
        <v>40505.08</v>
      </c>
      <c r="L329" s="11">
        <v>41096.21</v>
      </c>
      <c r="M329" s="11">
        <v>39878.93</v>
      </c>
      <c r="N329" s="11">
        <v>39216.090000000004</v>
      </c>
      <c r="O329" s="394">
        <f t="shared" si="71"/>
        <v>456003.89000000007</v>
      </c>
      <c r="Q329" s="390">
        <v>1027</v>
      </c>
      <c r="R329" s="390" t="s">
        <v>36</v>
      </c>
      <c r="S329" s="11">
        <f t="shared" si="72"/>
        <v>35998.759999999995</v>
      </c>
      <c r="T329" s="11">
        <f t="shared" si="74"/>
        <v>70914.600000000006</v>
      </c>
      <c r="U329" s="11">
        <f t="shared" si="74"/>
        <v>106733.76000000001</v>
      </c>
      <c r="V329" s="11">
        <f t="shared" si="74"/>
        <v>142153.76</v>
      </c>
      <c r="W329" s="11">
        <f t="shared" si="74"/>
        <v>175618.48</v>
      </c>
      <c r="X329" s="11">
        <f t="shared" si="74"/>
        <v>215322.65</v>
      </c>
      <c r="Y329" s="11">
        <f t="shared" si="74"/>
        <v>251439.52</v>
      </c>
      <c r="Z329" s="11">
        <f t="shared" si="74"/>
        <v>295307.58</v>
      </c>
      <c r="AA329" s="11">
        <f t="shared" si="74"/>
        <v>335812.66000000003</v>
      </c>
      <c r="AB329" s="11">
        <f t="shared" si="74"/>
        <v>376908.87000000005</v>
      </c>
      <c r="AC329" s="11">
        <f t="shared" si="74"/>
        <v>416787.80000000005</v>
      </c>
      <c r="AD329" s="11">
        <f t="shared" si="74"/>
        <v>456003.89000000007</v>
      </c>
    </row>
    <row r="330" spans="1:30" x14ac:dyDescent="0.2">
      <c r="A330" s="390">
        <v>1028</v>
      </c>
      <c r="B330" s="390" t="s">
        <v>37</v>
      </c>
      <c r="C330" s="11">
        <v>183211.78</v>
      </c>
      <c r="D330" s="11">
        <v>155207.78999999998</v>
      </c>
      <c r="E330" s="11">
        <v>179153.27</v>
      </c>
      <c r="F330" s="11">
        <v>182626.06</v>
      </c>
      <c r="G330" s="11">
        <v>154373.15999999997</v>
      </c>
      <c r="H330" s="11">
        <v>185290.98</v>
      </c>
      <c r="I330" s="11">
        <v>194827.98000000004</v>
      </c>
      <c r="J330" s="11">
        <v>202099.21000000002</v>
      </c>
      <c r="K330" s="11">
        <v>191855.67</v>
      </c>
      <c r="L330" s="11">
        <v>189183.33999999997</v>
      </c>
      <c r="M330" s="11">
        <v>183876.32</v>
      </c>
      <c r="N330" s="11">
        <v>175989.08</v>
      </c>
      <c r="O330" s="394">
        <f t="shared" si="71"/>
        <v>2177694.6399999997</v>
      </c>
      <c r="Q330" s="390">
        <v>1028</v>
      </c>
      <c r="R330" s="390" t="s">
        <v>37</v>
      </c>
      <c r="S330" s="11">
        <f t="shared" si="72"/>
        <v>183211.78</v>
      </c>
      <c r="T330" s="11">
        <f t="shared" si="74"/>
        <v>338419.56999999995</v>
      </c>
      <c r="U330" s="11">
        <f t="shared" si="74"/>
        <v>517572.83999999997</v>
      </c>
      <c r="V330" s="11">
        <f t="shared" si="74"/>
        <v>700198.89999999991</v>
      </c>
      <c r="W330" s="11">
        <f t="shared" si="74"/>
        <v>854572.05999999982</v>
      </c>
      <c r="X330" s="11">
        <f t="shared" si="74"/>
        <v>1039863.0399999998</v>
      </c>
      <c r="Y330" s="11">
        <f t="shared" si="74"/>
        <v>1234691.0199999998</v>
      </c>
      <c r="Z330" s="11">
        <f t="shared" si="74"/>
        <v>1436790.2299999997</v>
      </c>
      <c r="AA330" s="11">
        <f t="shared" si="74"/>
        <v>1628645.8999999997</v>
      </c>
      <c r="AB330" s="11">
        <f t="shared" si="74"/>
        <v>1817829.2399999998</v>
      </c>
      <c r="AC330" s="11">
        <f t="shared" si="74"/>
        <v>2001705.5599999998</v>
      </c>
      <c r="AD330" s="11">
        <f t="shared" si="74"/>
        <v>2177694.6399999997</v>
      </c>
    </row>
    <row r="331" spans="1:30" x14ac:dyDescent="0.2">
      <c r="A331" s="390">
        <v>1029</v>
      </c>
      <c r="B331" s="390" t="s">
        <v>38</v>
      </c>
      <c r="C331" s="11">
        <v>18439.609999999997</v>
      </c>
      <c r="D331" s="11">
        <v>17981.91</v>
      </c>
      <c r="E331" s="11">
        <v>18123.21</v>
      </c>
      <c r="F331" s="11">
        <v>18432.309999999998</v>
      </c>
      <c r="G331" s="11">
        <v>16719.98</v>
      </c>
      <c r="H331" s="11">
        <v>19555.03</v>
      </c>
      <c r="I331" s="11">
        <v>21264.35</v>
      </c>
      <c r="J331" s="11">
        <v>23291.269999999997</v>
      </c>
      <c r="K331" s="11">
        <v>20059.52</v>
      </c>
      <c r="L331" s="11">
        <v>21101.72</v>
      </c>
      <c r="M331" s="11">
        <v>18217.690000000002</v>
      </c>
      <c r="N331" s="11">
        <v>17850.53</v>
      </c>
      <c r="O331" s="394">
        <f t="shared" si="71"/>
        <v>231037.12999999998</v>
      </c>
      <c r="Q331" s="390">
        <v>1029</v>
      </c>
      <c r="R331" s="390" t="s">
        <v>38</v>
      </c>
      <c r="S331" s="11">
        <f t="shared" si="72"/>
        <v>18439.609999999997</v>
      </c>
      <c r="T331" s="11">
        <f t="shared" si="74"/>
        <v>36421.519999999997</v>
      </c>
      <c r="U331" s="11">
        <f t="shared" si="74"/>
        <v>54544.729999999996</v>
      </c>
      <c r="V331" s="11">
        <f t="shared" si="74"/>
        <v>72977.039999999994</v>
      </c>
      <c r="W331" s="11">
        <f t="shared" si="74"/>
        <v>89697.01999999999</v>
      </c>
      <c r="X331" s="11">
        <f t="shared" si="74"/>
        <v>109252.04999999999</v>
      </c>
      <c r="Y331" s="11">
        <f t="shared" si="74"/>
        <v>130516.4</v>
      </c>
      <c r="Z331" s="11">
        <f t="shared" si="74"/>
        <v>153807.66999999998</v>
      </c>
      <c r="AA331" s="11">
        <f t="shared" si="74"/>
        <v>173867.18999999997</v>
      </c>
      <c r="AB331" s="11">
        <f t="shared" si="74"/>
        <v>194968.90999999997</v>
      </c>
      <c r="AC331" s="11">
        <f t="shared" si="74"/>
        <v>213186.59999999998</v>
      </c>
      <c r="AD331" s="11">
        <f t="shared" si="74"/>
        <v>231037.12999999998</v>
      </c>
    </row>
    <row r="332" spans="1:30" x14ac:dyDescent="0.2">
      <c r="A332" s="391">
        <v>1030</v>
      </c>
      <c r="B332" s="391" t="s">
        <v>18</v>
      </c>
      <c r="C332" s="16">
        <v>39893.230000000003</v>
      </c>
      <c r="D332" s="16">
        <v>27897.89</v>
      </c>
      <c r="E332" s="16">
        <v>41727.639999999992</v>
      </c>
      <c r="F332" s="16">
        <v>41454.76</v>
      </c>
      <c r="G332" s="16">
        <v>38507.869999999995</v>
      </c>
      <c r="H332" s="16">
        <v>43438.130000000005</v>
      </c>
      <c r="I332" s="16">
        <v>45532.459999999992</v>
      </c>
      <c r="J332" s="16">
        <v>46074.9</v>
      </c>
      <c r="K332" s="16">
        <v>38969.750000000007</v>
      </c>
      <c r="L332" s="16">
        <v>42354.969999999994</v>
      </c>
      <c r="M332" s="16">
        <v>41036.85</v>
      </c>
      <c r="N332" s="16">
        <v>37405.839999999997</v>
      </c>
      <c r="O332" s="395">
        <f t="shared" si="71"/>
        <v>484294.28999999992</v>
      </c>
      <c r="Q332" s="391">
        <v>1030</v>
      </c>
      <c r="R332" s="391" t="s">
        <v>18</v>
      </c>
      <c r="S332" s="16">
        <f t="shared" si="72"/>
        <v>39893.230000000003</v>
      </c>
      <c r="T332" s="16">
        <f t="shared" si="74"/>
        <v>67791.12</v>
      </c>
      <c r="U332" s="16">
        <f t="shared" si="74"/>
        <v>109518.75999999998</v>
      </c>
      <c r="V332" s="16">
        <f t="shared" si="74"/>
        <v>150973.51999999999</v>
      </c>
      <c r="W332" s="16">
        <f t="shared" si="74"/>
        <v>189481.38999999998</v>
      </c>
      <c r="X332" s="16">
        <f t="shared" si="74"/>
        <v>232919.52</v>
      </c>
      <c r="Y332" s="16">
        <f t="shared" si="74"/>
        <v>278451.98</v>
      </c>
      <c r="Z332" s="16">
        <f t="shared" si="74"/>
        <v>324526.88</v>
      </c>
      <c r="AA332" s="16">
        <f t="shared" si="74"/>
        <v>363496.63</v>
      </c>
      <c r="AB332" s="16">
        <f t="shared" si="74"/>
        <v>405851.6</v>
      </c>
      <c r="AC332" s="16">
        <f t="shared" si="74"/>
        <v>446888.44999999995</v>
      </c>
      <c r="AD332" s="16">
        <f t="shared" si="74"/>
        <v>484294.28999999992</v>
      </c>
    </row>
    <row r="333" spans="1:30" x14ac:dyDescent="0.2">
      <c r="A333" s="392">
        <v>10300</v>
      </c>
      <c r="B333" s="392" t="s">
        <v>142</v>
      </c>
      <c r="C333" s="396">
        <f t="shared" ref="C333:N333" si="75">SUM(C305:C332)</f>
        <v>4288412.7100000009</v>
      </c>
      <c r="D333" s="396">
        <f t="shared" si="75"/>
        <v>4470892.9399999995</v>
      </c>
      <c r="E333" s="396">
        <f t="shared" si="75"/>
        <v>4214310.4600000009</v>
      </c>
      <c r="F333" s="396">
        <f t="shared" si="75"/>
        <v>4232963.93</v>
      </c>
      <c r="G333" s="396">
        <f t="shared" si="75"/>
        <v>4115372.5199999996</v>
      </c>
      <c r="H333" s="396">
        <f t="shared" si="75"/>
        <v>4846721.58</v>
      </c>
      <c r="I333" s="396">
        <f t="shared" si="75"/>
        <v>4900347.72</v>
      </c>
      <c r="J333" s="396">
        <f t="shared" si="75"/>
        <v>5116564.04</v>
      </c>
      <c r="K333" s="396">
        <f t="shared" si="75"/>
        <v>4679810.43</v>
      </c>
      <c r="L333" s="396">
        <f t="shared" si="75"/>
        <v>4843194.0399999991</v>
      </c>
      <c r="M333" s="396">
        <f t="shared" si="75"/>
        <v>4723133.3299999991</v>
      </c>
      <c r="N333" s="396">
        <f t="shared" si="75"/>
        <v>4615822.9400000004</v>
      </c>
      <c r="O333" s="396">
        <f>SUM(O305:O332)</f>
        <v>55047546.640000001</v>
      </c>
      <c r="Q333" s="392">
        <v>10300</v>
      </c>
      <c r="R333" s="392" t="s">
        <v>142</v>
      </c>
      <c r="S333" s="396">
        <f t="shared" ref="S333:AC333" si="76">SUM(S305:S332)</f>
        <v>4288412.7100000009</v>
      </c>
      <c r="T333" s="396">
        <f t="shared" si="76"/>
        <v>8759305.6499999985</v>
      </c>
      <c r="U333" s="396">
        <f t="shared" si="76"/>
        <v>12973616.109999998</v>
      </c>
      <c r="V333" s="396">
        <f t="shared" si="76"/>
        <v>17206580.039999995</v>
      </c>
      <c r="W333" s="396">
        <f t="shared" si="76"/>
        <v>21321952.559999999</v>
      </c>
      <c r="X333" s="396">
        <f t="shared" si="76"/>
        <v>26168674.140000001</v>
      </c>
      <c r="Y333" s="396">
        <f t="shared" si="76"/>
        <v>31069021.859999996</v>
      </c>
      <c r="Z333" s="396">
        <f t="shared" si="76"/>
        <v>36185585.899999999</v>
      </c>
      <c r="AA333" s="396">
        <f t="shared" si="76"/>
        <v>40865396.329999991</v>
      </c>
      <c r="AB333" s="396">
        <f t="shared" si="76"/>
        <v>45708590.369999997</v>
      </c>
      <c r="AC333" s="396">
        <f t="shared" si="76"/>
        <v>50431723.700000003</v>
      </c>
      <c r="AD333" s="396">
        <f>SUM(AD305:AD332)</f>
        <v>55047546.640000001</v>
      </c>
    </row>
    <row r="335" spans="1:30" x14ac:dyDescent="0.2">
      <c r="A335" s="388" t="s">
        <v>144</v>
      </c>
      <c r="B335" s="388" t="s">
        <v>158</v>
      </c>
      <c r="C335" s="388" t="s">
        <v>0</v>
      </c>
      <c r="D335" s="388" t="s">
        <v>1</v>
      </c>
      <c r="E335" s="388" t="s">
        <v>2</v>
      </c>
      <c r="F335" s="388" t="s">
        <v>3</v>
      </c>
      <c r="G335" s="388" t="s">
        <v>4</v>
      </c>
      <c r="H335" s="388" t="s">
        <v>5</v>
      </c>
      <c r="I335" s="388" t="s">
        <v>6</v>
      </c>
      <c r="J335" s="388" t="s">
        <v>7</v>
      </c>
      <c r="K335" s="388" t="s">
        <v>8</v>
      </c>
      <c r="L335" s="388" t="s">
        <v>9</v>
      </c>
      <c r="M335" s="388" t="s">
        <v>10</v>
      </c>
      <c r="N335" s="388" t="s">
        <v>11</v>
      </c>
      <c r="O335" s="388" t="s">
        <v>55</v>
      </c>
      <c r="Q335" s="388" t="s">
        <v>73</v>
      </c>
      <c r="R335" s="388" t="s">
        <v>158</v>
      </c>
      <c r="S335" s="388" t="s">
        <v>74</v>
      </c>
      <c r="T335" s="388" t="s">
        <v>75</v>
      </c>
      <c r="U335" s="388" t="s">
        <v>76</v>
      </c>
      <c r="V335" s="388" t="s">
        <v>77</v>
      </c>
      <c r="W335" s="388" t="s">
        <v>78</v>
      </c>
      <c r="X335" s="388" t="s">
        <v>79</v>
      </c>
      <c r="Y335" s="388" t="s">
        <v>80</v>
      </c>
      <c r="Z335" s="388" t="s">
        <v>81</v>
      </c>
      <c r="AA335" s="388" t="s">
        <v>82</v>
      </c>
      <c r="AB335" s="388" t="s">
        <v>83</v>
      </c>
      <c r="AC335" s="388" t="s">
        <v>84</v>
      </c>
      <c r="AD335" s="388" t="s">
        <v>85</v>
      </c>
    </row>
    <row r="336" spans="1:30" x14ac:dyDescent="0.2">
      <c r="A336" s="389"/>
      <c r="B336" s="389" t="s">
        <v>46</v>
      </c>
      <c r="C336" s="387">
        <v>117989.48</v>
      </c>
      <c r="D336" s="387">
        <v>101684.18</v>
      </c>
      <c r="E336" s="387">
        <v>85580.7</v>
      </c>
      <c r="F336" s="387">
        <v>84360.79</v>
      </c>
      <c r="G336" s="387">
        <v>83967.59</v>
      </c>
      <c r="H336" s="387">
        <v>115840.77</v>
      </c>
      <c r="I336" s="387">
        <v>122050.6</v>
      </c>
      <c r="J336" s="387">
        <v>134188.60999999999</v>
      </c>
      <c r="K336" s="387">
        <v>123281.44</v>
      </c>
      <c r="L336" s="387">
        <v>117775.38</v>
      </c>
      <c r="M336" s="387">
        <v>114470.06</v>
      </c>
      <c r="N336" s="387">
        <v>117428.67</v>
      </c>
      <c r="O336" s="393">
        <f>SUM(C336:N336)</f>
        <v>1318618.27</v>
      </c>
      <c r="Q336" s="389"/>
      <c r="R336" s="389" t="s">
        <v>46</v>
      </c>
      <c r="S336" s="387">
        <f>+C336</f>
        <v>117989.48</v>
      </c>
      <c r="T336" s="387">
        <f>+S336+D336</f>
        <v>219673.65999999997</v>
      </c>
      <c r="U336" s="387">
        <f t="shared" ref="U336:AD351" si="77">+T336+E336</f>
        <v>305254.36</v>
      </c>
      <c r="V336" s="387">
        <f t="shared" si="77"/>
        <v>389615.14999999997</v>
      </c>
      <c r="W336" s="387">
        <f t="shared" si="77"/>
        <v>473582.74</v>
      </c>
      <c r="X336" s="387">
        <f t="shared" si="77"/>
        <v>589423.51</v>
      </c>
      <c r="Y336" s="387">
        <f t="shared" si="77"/>
        <v>711474.11</v>
      </c>
      <c r="Z336" s="387">
        <f t="shared" si="77"/>
        <v>845662.71999999997</v>
      </c>
      <c r="AA336" s="387">
        <f t="shared" si="77"/>
        <v>968944.15999999992</v>
      </c>
      <c r="AB336" s="387">
        <f t="shared" si="77"/>
        <v>1086719.54</v>
      </c>
      <c r="AC336" s="387">
        <f t="shared" si="77"/>
        <v>1201189.6000000001</v>
      </c>
      <c r="AD336" s="387">
        <f t="shared" si="77"/>
        <v>1318618.27</v>
      </c>
    </row>
    <row r="337" spans="1:30" x14ac:dyDescent="0.2">
      <c r="A337" s="390">
        <v>1004</v>
      </c>
      <c r="B337" s="390" t="s">
        <v>94</v>
      </c>
      <c r="C337" s="11">
        <v>5547117.1500000004</v>
      </c>
      <c r="D337" s="11">
        <v>5570900.4699999988</v>
      </c>
      <c r="E337" s="11">
        <v>4966012.92</v>
      </c>
      <c r="F337" s="11">
        <v>4994180.3400000008</v>
      </c>
      <c r="G337" s="11">
        <v>5411924.0199999977</v>
      </c>
      <c r="H337" s="11">
        <v>6208343.5999999996</v>
      </c>
      <c r="I337" s="11">
        <v>6167731.8999999994</v>
      </c>
      <c r="J337" s="11">
        <v>6336393.3600000003</v>
      </c>
      <c r="K337" s="11">
        <v>5859858.2800000003</v>
      </c>
      <c r="L337" s="11">
        <v>6199442.3099999996</v>
      </c>
      <c r="M337" s="11">
        <v>6023505.7599999998</v>
      </c>
      <c r="N337" s="11">
        <v>5946295.3399999999</v>
      </c>
      <c r="O337" s="394">
        <f t="shared" ref="O337:O363" si="78">SUM(C337:N337)</f>
        <v>69231705.450000003</v>
      </c>
      <c r="Q337" s="390">
        <v>1004</v>
      </c>
      <c r="R337" s="390" t="s">
        <v>94</v>
      </c>
      <c r="S337" s="11">
        <f t="shared" ref="S337:S363" si="79">+C337</f>
        <v>5547117.1500000004</v>
      </c>
      <c r="T337" s="11">
        <f t="shared" ref="T337:AD352" si="80">+S337+D337</f>
        <v>11118017.619999999</v>
      </c>
      <c r="U337" s="11">
        <f t="shared" si="77"/>
        <v>16084030.539999999</v>
      </c>
      <c r="V337" s="11">
        <f t="shared" si="77"/>
        <v>21078210.879999999</v>
      </c>
      <c r="W337" s="11">
        <f t="shared" si="77"/>
        <v>26490134.899999999</v>
      </c>
      <c r="X337" s="11">
        <f t="shared" si="77"/>
        <v>32698478.5</v>
      </c>
      <c r="Y337" s="11">
        <f t="shared" si="77"/>
        <v>38866210.399999999</v>
      </c>
      <c r="Z337" s="11">
        <f t="shared" si="77"/>
        <v>45202603.759999998</v>
      </c>
      <c r="AA337" s="11">
        <f t="shared" si="77"/>
        <v>51062462.039999999</v>
      </c>
      <c r="AB337" s="11">
        <f t="shared" si="77"/>
        <v>57261904.350000001</v>
      </c>
      <c r="AC337" s="11">
        <f t="shared" si="77"/>
        <v>63285410.109999999</v>
      </c>
      <c r="AD337" s="11">
        <f t="shared" si="77"/>
        <v>69231705.450000003</v>
      </c>
    </row>
    <row r="338" spans="1:30" x14ac:dyDescent="0.2">
      <c r="A338" s="390">
        <v>1005</v>
      </c>
      <c r="B338" s="390" t="s">
        <v>13</v>
      </c>
      <c r="C338" s="11">
        <v>100308.02</v>
      </c>
      <c r="D338" s="11">
        <v>93493.99</v>
      </c>
      <c r="E338" s="11">
        <v>99671.15</v>
      </c>
      <c r="F338" s="11">
        <v>102420.06</v>
      </c>
      <c r="G338" s="11">
        <v>93426.469999999987</v>
      </c>
      <c r="H338" s="11">
        <v>114764.36</v>
      </c>
      <c r="I338" s="11">
        <v>119165.34</v>
      </c>
      <c r="J338" s="11">
        <v>130939.65999999999</v>
      </c>
      <c r="K338" s="11">
        <v>114143.40999999999</v>
      </c>
      <c r="L338" s="11">
        <v>111889.04</v>
      </c>
      <c r="M338" s="11">
        <v>112667.23999999999</v>
      </c>
      <c r="N338" s="11">
        <v>103364.23</v>
      </c>
      <c r="O338" s="394">
        <f t="shared" si="78"/>
        <v>1296252.97</v>
      </c>
      <c r="Q338" s="390">
        <v>1005</v>
      </c>
      <c r="R338" s="390" t="s">
        <v>13</v>
      </c>
      <c r="S338" s="11">
        <f t="shared" si="79"/>
        <v>100308.02</v>
      </c>
      <c r="T338" s="11">
        <f t="shared" si="80"/>
        <v>193802.01</v>
      </c>
      <c r="U338" s="11">
        <f t="shared" si="77"/>
        <v>293473.16000000003</v>
      </c>
      <c r="V338" s="11">
        <f t="shared" si="77"/>
        <v>395893.22000000003</v>
      </c>
      <c r="W338" s="11">
        <f t="shared" si="77"/>
        <v>489319.69</v>
      </c>
      <c r="X338" s="11">
        <f t="shared" si="77"/>
        <v>604084.05000000005</v>
      </c>
      <c r="Y338" s="11">
        <f t="shared" si="77"/>
        <v>723249.39</v>
      </c>
      <c r="Z338" s="11">
        <f t="shared" si="77"/>
        <v>854189.05</v>
      </c>
      <c r="AA338" s="11">
        <f t="shared" si="77"/>
        <v>968332.46000000008</v>
      </c>
      <c r="AB338" s="11">
        <f t="shared" si="77"/>
        <v>1080221.5</v>
      </c>
      <c r="AC338" s="11">
        <f t="shared" si="77"/>
        <v>1192888.74</v>
      </c>
      <c r="AD338" s="11">
        <f t="shared" si="77"/>
        <v>1296252.97</v>
      </c>
    </row>
    <row r="339" spans="1:30" x14ac:dyDescent="0.2">
      <c r="A339" s="390">
        <v>1006</v>
      </c>
      <c r="B339" s="390" t="s">
        <v>14</v>
      </c>
      <c r="C339" s="11">
        <v>143166.84</v>
      </c>
      <c r="D339" s="11">
        <v>71497.510000000009</v>
      </c>
      <c r="E339" s="11">
        <v>51966.880000000005</v>
      </c>
      <c r="F339" s="11">
        <v>36531.870000000003</v>
      </c>
      <c r="G339" s="11">
        <v>35009.350000000006</v>
      </c>
      <c r="H339" s="11">
        <v>38500.020000000004</v>
      </c>
      <c r="I339" s="11">
        <v>38189.9</v>
      </c>
      <c r="J339" s="11">
        <v>42059.25</v>
      </c>
      <c r="K339" s="11">
        <v>40570.75</v>
      </c>
      <c r="L339" s="11">
        <v>45093.57</v>
      </c>
      <c r="M339" s="11">
        <v>50778.840000000004</v>
      </c>
      <c r="N339" s="11">
        <v>54658.49</v>
      </c>
      <c r="O339" s="394">
        <f t="shared" si="78"/>
        <v>648023.2699999999</v>
      </c>
      <c r="Q339" s="390">
        <v>1006</v>
      </c>
      <c r="R339" s="390" t="s">
        <v>14</v>
      </c>
      <c r="S339" s="11">
        <f t="shared" si="79"/>
        <v>143166.84</v>
      </c>
      <c r="T339" s="11">
        <f t="shared" si="80"/>
        <v>214664.35</v>
      </c>
      <c r="U339" s="11">
        <f t="shared" si="77"/>
        <v>266631.23</v>
      </c>
      <c r="V339" s="11">
        <f t="shared" si="77"/>
        <v>303163.09999999998</v>
      </c>
      <c r="W339" s="11">
        <f t="shared" si="77"/>
        <v>338172.44999999995</v>
      </c>
      <c r="X339" s="11">
        <f t="shared" si="77"/>
        <v>376672.47</v>
      </c>
      <c r="Y339" s="11">
        <f t="shared" si="77"/>
        <v>414862.37</v>
      </c>
      <c r="Z339" s="11">
        <f t="shared" si="77"/>
        <v>456921.62</v>
      </c>
      <c r="AA339" s="11">
        <f t="shared" si="77"/>
        <v>497492.37</v>
      </c>
      <c r="AB339" s="11">
        <f t="shared" si="77"/>
        <v>542585.93999999994</v>
      </c>
      <c r="AC339" s="11">
        <f t="shared" si="77"/>
        <v>593364.77999999991</v>
      </c>
      <c r="AD339" s="11">
        <f t="shared" si="77"/>
        <v>648023.2699999999</v>
      </c>
    </row>
    <row r="340" spans="1:30" x14ac:dyDescent="0.2">
      <c r="A340" s="390">
        <v>1007</v>
      </c>
      <c r="B340" s="390" t="s">
        <v>15</v>
      </c>
      <c r="C340" s="11">
        <v>746347.57000000007</v>
      </c>
      <c r="D340" s="11">
        <v>674130.29</v>
      </c>
      <c r="E340" s="11">
        <v>725704.75</v>
      </c>
      <c r="F340" s="11">
        <v>715573.8</v>
      </c>
      <c r="G340" s="11">
        <v>687207.23</v>
      </c>
      <c r="H340" s="11">
        <v>792282.50999999989</v>
      </c>
      <c r="I340" s="11">
        <v>769833.27000000014</v>
      </c>
      <c r="J340" s="11">
        <v>792869.57000000007</v>
      </c>
      <c r="K340" s="11">
        <v>742550.4</v>
      </c>
      <c r="L340" s="11">
        <v>754525.71000000008</v>
      </c>
      <c r="M340" s="11">
        <v>752107.16999999993</v>
      </c>
      <c r="N340" s="11">
        <v>750988.71000000008</v>
      </c>
      <c r="O340" s="394">
        <f t="shared" si="78"/>
        <v>8904120.9800000023</v>
      </c>
      <c r="Q340" s="390">
        <v>1007</v>
      </c>
      <c r="R340" s="390" t="s">
        <v>15</v>
      </c>
      <c r="S340" s="11">
        <f t="shared" si="79"/>
        <v>746347.57000000007</v>
      </c>
      <c r="T340" s="11">
        <f t="shared" si="80"/>
        <v>1420477.86</v>
      </c>
      <c r="U340" s="11">
        <f t="shared" si="77"/>
        <v>2146182.6100000003</v>
      </c>
      <c r="V340" s="11">
        <f t="shared" si="77"/>
        <v>2861756.41</v>
      </c>
      <c r="W340" s="11">
        <f t="shared" si="77"/>
        <v>3548963.64</v>
      </c>
      <c r="X340" s="11">
        <f t="shared" si="77"/>
        <v>4341246.1500000004</v>
      </c>
      <c r="Y340" s="11">
        <f t="shared" si="77"/>
        <v>5111079.4200000009</v>
      </c>
      <c r="Z340" s="11">
        <f t="shared" si="77"/>
        <v>5903948.9900000012</v>
      </c>
      <c r="AA340" s="11">
        <f t="shared" si="77"/>
        <v>6646499.3900000015</v>
      </c>
      <c r="AB340" s="11">
        <f t="shared" si="77"/>
        <v>7401025.1000000015</v>
      </c>
      <c r="AC340" s="11">
        <f t="shared" si="77"/>
        <v>8153132.2700000014</v>
      </c>
      <c r="AD340" s="11">
        <f t="shared" si="77"/>
        <v>8904120.9800000023</v>
      </c>
    </row>
    <row r="341" spans="1:30" x14ac:dyDescent="0.2">
      <c r="A341" s="390">
        <v>1008</v>
      </c>
      <c r="B341" s="390" t="s">
        <v>16</v>
      </c>
      <c r="C341" s="11">
        <v>222524.3</v>
      </c>
      <c r="D341" s="11">
        <v>214249.37000000002</v>
      </c>
      <c r="E341" s="11">
        <v>220497.01</v>
      </c>
      <c r="F341" s="11">
        <v>235303.74000000002</v>
      </c>
      <c r="G341" s="11">
        <v>227107.57000000004</v>
      </c>
      <c r="H341" s="11">
        <v>261582.80999999997</v>
      </c>
      <c r="I341" s="11">
        <v>265203.61</v>
      </c>
      <c r="J341" s="11">
        <v>277717.45</v>
      </c>
      <c r="K341" s="11">
        <v>240587.03</v>
      </c>
      <c r="L341" s="11">
        <v>243356.22</v>
      </c>
      <c r="M341" s="11">
        <v>236162</v>
      </c>
      <c r="N341" s="11">
        <v>236554.25000000003</v>
      </c>
      <c r="O341" s="394">
        <f t="shared" si="78"/>
        <v>2880845.3600000003</v>
      </c>
      <c r="Q341" s="390">
        <v>1008</v>
      </c>
      <c r="R341" s="390" t="s">
        <v>16</v>
      </c>
      <c r="S341" s="11">
        <f t="shared" si="79"/>
        <v>222524.3</v>
      </c>
      <c r="T341" s="11">
        <f t="shared" si="80"/>
        <v>436773.67000000004</v>
      </c>
      <c r="U341" s="11">
        <f t="shared" si="77"/>
        <v>657270.68000000005</v>
      </c>
      <c r="V341" s="11">
        <f t="shared" si="77"/>
        <v>892574.42</v>
      </c>
      <c r="W341" s="11">
        <f t="shared" si="77"/>
        <v>1119681.99</v>
      </c>
      <c r="X341" s="11">
        <f t="shared" si="77"/>
        <v>1381264.8</v>
      </c>
      <c r="Y341" s="11">
        <f t="shared" si="77"/>
        <v>1646468.4100000001</v>
      </c>
      <c r="Z341" s="11">
        <f t="shared" si="77"/>
        <v>1924185.86</v>
      </c>
      <c r="AA341" s="11">
        <f t="shared" si="77"/>
        <v>2164772.89</v>
      </c>
      <c r="AB341" s="11">
        <f t="shared" si="77"/>
        <v>2408129.1100000003</v>
      </c>
      <c r="AC341" s="11">
        <f t="shared" si="77"/>
        <v>2644291.1100000003</v>
      </c>
      <c r="AD341" s="11">
        <f t="shared" si="77"/>
        <v>2880845.3600000003</v>
      </c>
    </row>
    <row r="342" spans="1:30" x14ac:dyDescent="0.2">
      <c r="A342" s="390">
        <v>1009</v>
      </c>
      <c r="B342" s="390" t="s">
        <v>17</v>
      </c>
      <c r="C342" s="11">
        <v>197551.05999999997</v>
      </c>
      <c r="D342" s="11">
        <v>188515.71999999997</v>
      </c>
      <c r="E342" s="11">
        <v>186075.84</v>
      </c>
      <c r="F342" s="11">
        <v>183909.55000000002</v>
      </c>
      <c r="G342" s="11">
        <v>175125.55000000002</v>
      </c>
      <c r="H342" s="11">
        <v>200631.97999999998</v>
      </c>
      <c r="I342" s="11">
        <v>209910.37000000002</v>
      </c>
      <c r="J342" s="11">
        <v>222518.87000000002</v>
      </c>
      <c r="K342" s="11">
        <v>215707.77999999997</v>
      </c>
      <c r="L342" s="11">
        <v>209612.08000000002</v>
      </c>
      <c r="M342" s="11">
        <v>218743.75000000003</v>
      </c>
      <c r="N342" s="11">
        <v>196726.31</v>
      </c>
      <c r="O342" s="394">
        <f t="shared" si="78"/>
        <v>2405028.8600000003</v>
      </c>
      <c r="Q342" s="390">
        <v>1009</v>
      </c>
      <c r="R342" s="390" t="s">
        <v>17</v>
      </c>
      <c r="S342" s="11">
        <f t="shared" si="79"/>
        <v>197551.05999999997</v>
      </c>
      <c r="T342" s="11">
        <f t="shared" si="80"/>
        <v>386066.77999999991</v>
      </c>
      <c r="U342" s="11">
        <f t="shared" si="77"/>
        <v>572142.61999999988</v>
      </c>
      <c r="V342" s="11">
        <f t="shared" si="77"/>
        <v>756052.16999999993</v>
      </c>
      <c r="W342" s="11">
        <f t="shared" si="77"/>
        <v>931177.72</v>
      </c>
      <c r="X342" s="11">
        <f t="shared" si="77"/>
        <v>1131809.7</v>
      </c>
      <c r="Y342" s="11">
        <f t="shared" si="77"/>
        <v>1341720.07</v>
      </c>
      <c r="Z342" s="11">
        <f t="shared" si="77"/>
        <v>1564238.9400000002</v>
      </c>
      <c r="AA342" s="11">
        <f t="shared" si="77"/>
        <v>1779946.7200000002</v>
      </c>
      <c r="AB342" s="11">
        <f t="shared" si="77"/>
        <v>1989558.8000000003</v>
      </c>
      <c r="AC342" s="11">
        <f t="shared" si="77"/>
        <v>2208302.5500000003</v>
      </c>
      <c r="AD342" s="11">
        <f t="shared" si="77"/>
        <v>2405028.8600000003</v>
      </c>
    </row>
    <row r="343" spans="1:30" x14ac:dyDescent="0.2">
      <c r="A343" s="390">
        <v>1010</v>
      </c>
      <c r="B343" s="390" t="s">
        <v>19</v>
      </c>
      <c r="C343" s="11">
        <v>120153.75000000001</v>
      </c>
      <c r="D343" s="11">
        <v>147150.06999999998</v>
      </c>
      <c r="E343" s="11">
        <v>87223.29</v>
      </c>
      <c r="F343" s="11">
        <v>93013.090000000011</v>
      </c>
      <c r="G343" s="11">
        <v>73678.889999999985</v>
      </c>
      <c r="H343" s="11">
        <v>148948.96</v>
      </c>
      <c r="I343" s="11">
        <v>150222.92000000001</v>
      </c>
      <c r="J343" s="11">
        <v>136991.54</v>
      </c>
      <c r="K343" s="11">
        <v>110721.64</v>
      </c>
      <c r="L343" s="11">
        <v>122536.84</v>
      </c>
      <c r="M343" s="11">
        <v>117351.39</v>
      </c>
      <c r="N343" s="11">
        <v>100187.62</v>
      </c>
      <c r="O343" s="394">
        <f t="shared" si="78"/>
        <v>1408180</v>
      </c>
      <c r="Q343" s="390">
        <v>1010</v>
      </c>
      <c r="R343" s="390" t="s">
        <v>19</v>
      </c>
      <c r="S343" s="11">
        <f t="shared" si="79"/>
        <v>120153.75000000001</v>
      </c>
      <c r="T343" s="11">
        <f t="shared" si="80"/>
        <v>267303.82</v>
      </c>
      <c r="U343" s="11">
        <f t="shared" si="77"/>
        <v>354527.11</v>
      </c>
      <c r="V343" s="11">
        <f t="shared" si="77"/>
        <v>447540.2</v>
      </c>
      <c r="W343" s="11">
        <f t="shared" si="77"/>
        <v>521219.08999999997</v>
      </c>
      <c r="X343" s="11">
        <f t="shared" si="77"/>
        <v>670168.04999999993</v>
      </c>
      <c r="Y343" s="11">
        <f t="shared" si="77"/>
        <v>820390.97</v>
      </c>
      <c r="Z343" s="11">
        <f t="shared" si="77"/>
        <v>957382.51</v>
      </c>
      <c r="AA343" s="11">
        <f t="shared" si="77"/>
        <v>1068104.1499999999</v>
      </c>
      <c r="AB343" s="11">
        <f t="shared" si="77"/>
        <v>1190640.99</v>
      </c>
      <c r="AC343" s="11">
        <f t="shared" si="77"/>
        <v>1307992.3799999999</v>
      </c>
      <c r="AD343" s="11">
        <f t="shared" si="77"/>
        <v>1408180</v>
      </c>
    </row>
    <row r="344" spans="1:30" x14ac:dyDescent="0.2">
      <c r="A344" s="390">
        <v>1011</v>
      </c>
      <c r="B344" s="390" t="s">
        <v>20</v>
      </c>
      <c r="C344" s="11">
        <v>190843.06</v>
      </c>
      <c r="D344" s="11">
        <v>182277.14999999997</v>
      </c>
      <c r="E344" s="11">
        <v>185216.74000000002</v>
      </c>
      <c r="F344" s="11">
        <v>181291.69999999998</v>
      </c>
      <c r="G344" s="11">
        <v>169364.23000000004</v>
      </c>
      <c r="H344" s="11">
        <v>204299.21000000002</v>
      </c>
      <c r="I344" s="11">
        <v>222537.43</v>
      </c>
      <c r="J344" s="11">
        <v>238637.06</v>
      </c>
      <c r="K344" s="11">
        <v>208199.22999999998</v>
      </c>
      <c r="L344" s="11">
        <v>200176.37</v>
      </c>
      <c r="M344" s="11">
        <v>208697.74</v>
      </c>
      <c r="N344" s="11">
        <v>209731.87</v>
      </c>
      <c r="O344" s="394">
        <f t="shared" si="78"/>
        <v>2401271.79</v>
      </c>
      <c r="Q344" s="390">
        <v>1011</v>
      </c>
      <c r="R344" s="390" t="s">
        <v>20</v>
      </c>
      <c r="S344" s="11">
        <f t="shared" si="79"/>
        <v>190843.06</v>
      </c>
      <c r="T344" s="11">
        <f t="shared" si="80"/>
        <v>373120.20999999996</v>
      </c>
      <c r="U344" s="11">
        <f t="shared" si="77"/>
        <v>558336.94999999995</v>
      </c>
      <c r="V344" s="11">
        <f t="shared" si="77"/>
        <v>739628.64999999991</v>
      </c>
      <c r="W344" s="11">
        <f t="shared" si="77"/>
        <v>908992.87999999989</v>
      </c>
      <c r="X344" s="11">
        <f t="shared" si="77"/>
        <v>1113292.0899999999</v>
      </c>
      <c r="Y344" s="11">
        <f t="shared" si="77"/>
        <v>1335829.5199999998</v>
      </c>
      <c r="Z344" s="11">
        <f t="shared" si="77"/>
        <v>1574466.5799999998</v>
      </c>
      <c r="AA344" s="11">
        <f t="shared" si="77"/>
        <v>1782665.8099999998</v>
      </c>
      <c r="AB344" s="11">
        <f t="shared" si="77"/>
        <v>1982842.1799999997</v>
      </c>
      <c r="AC344" s="11">
        <f t="shared" si="77"/>
        <v>2191539.92</v>
      </c>
      <c r="AD344" s="11">
        <f t="shared" si="77"/>
        <v>2401271.79</v>
      </c>
    </row>
    <row r="345" spans="1:30" ht="14.25" customHeight="1" x14ac:dyDescent="0.2">
      <c r="A345" s="390">
        <v>1012</v>
      </c>
      <c r="B345" s="390" t="s">
        <v>21</v>
      </c>
      <c r="C345" s="11">
        <v>675613.65</v>
      </c>
      <c r="D345" s="11">
        <v>646886.14999999991</v>
      </c>
      <c r="E345" s="11">
        <v>649456.56000000006</v>
      </c>
      <c r="F345" s="11">
        <v>681113.67</v>
      </c>
      <c r="G345" s="11">
        <v>630481.49000000022</v>
      </c>
      <c r="H345" s="11">
        <v>721129.82</v>
      </c>
      <c r="I345" s="11">
        <v>725711.87999999989</v>
      </c>
      <c r="J345" s="11">
        <v>745281.98</v>
      </c>
      <c r="K345" s="11">
        <v>703881.04999999993</v>
      </c>
      <c r="L345" s="11">
        <v>729119.52</v>
      </c>
      <c r="M345" s="11">
        <v>703936.31</v>
      </c>
      <c r="N345" s="11">
        <v>687213.67</v>
      </c>
      <c r="O345" s="394">
        <f t="shared" si="78"/>
        <v>8299825.75</v>
      </c>
      <c r="Q345" s="390">
        <v>1012</v>
      </c>
      <c r="R345" s="390" t="s">
        <v>21</v>
      </c>
      <c r="S345" s="11">
        <f t="shared" si="79"/>
        <v>675613.65</v>
      </c>
      <c r="T345" s="11">
        <f t="shared" si="80"/>
        <v>1322499.7999999998</v>
      </c>
      <c r="U345" s="11">
        <f t="shared" si="77"/>
        <v>1971956.3599999999</v>
      </c>
      <c r="V345" s="11">
        <f t="shared" si="77"/>
        <v>2653070.0299999998</v>
      </c>
      <c r="W345" s="11">
        <f t="shared" si="77"/>
        <v>3283551.52</v>
      </c>
      <c r="X345" s="11">
        <f t="shared" si="77"/>
        <v>4004681.34</v>
      </c>
      <c r="Y345" s="11">
        <f t="shared" si="77"/>
        <v>4730393.22</v>
      </c>
      <c r="Z345" s="11">
        <f t="shared" si="77"/>
        <v>5475675.1999999993</v>
      </c>
      <c r="AA345" s="11">
        <f t="shared" si="77"/>
        <v>6179556.2499999991</v>
      </c>
      <c r="AB345" s="11">
        <f t="shared" si="77"/>
        <v>6908675.7699999996</v>
      </c>
      <c r="AC345" s="11">
        <f t="shared" si="77"/>
        <v>7612612.0800000001</v>
      </c>
      <c r="AD345" s="11">
        <f t="shared" si="77"/>
        <v>8299825.75</v>
      </c>
    </row>
    <row r="346" spans="1:30" x14ac:dyDescent="0.2">
      <c r="A346" s="390">
        <v>1013</v>
      </c>
      <c r="B346" s="390" t="s">
        <v>22</v>
      </c>
      <c r="C346" s="11">
        <v>36109.549999999996</v>
      </c>
      <c r="D346" s="11">
        <v>34341.33</v>
      </c>
      <c r="E346" s="11">
        <v>32600.170000000002</v>
      </c>
      <c r="F346" s="11">
        <v>34545.710000000006</v>
      </c>
      <c r="G346" s="11">
        <v>29857.279999999999</v>
      </c>
      <c r="H346" s="11">
        <v>39257.620000000003</v>
      </c>
      <c r="I346" s="11">
        <v>40275.729999999996</v>
      </c>
      <c r="J346" s="11">
        <v>40188.070000000007</v>
      </c>
      <c r="K346" s="11">
        <v>39414.369999999995</v>
      </c>
      <c r="L346" s="11">
        <v>42955.13</v>
      </c>
      <c r="M346" s="11">
        <v>40148.699999999997</v>
      </c>
      <c r="N346" s="11">
        <v>39783.740000000005</v>
      </c>
      <c r="O346" s="394">
        <f t="shared" si="78"/>
        <v>449477.4</v>
      </c>
      <c r="Q346" s="390">
        <v>1013</v>
      </c>
      <c r="R346" s="390" t="s">
        <v>22</v>
      </c>
      <c r="S346" s="11">
        <f t="shared" si="79"/>
        <v>36109.549999999996</v>
      </c>
      <c r="T346" s="11">
        <f t="shared" si="80"/>
        <v>70450.880000000005</v>
      </c>
      <c r="U346" s="11">
        <f t="shared" si="77"/>
        <v>103051.05</v>
      </c>
      <c r="V346" s="11">
        <f t="shared" si="77"/>
        <v>137596.76</v>
      </c>
      <c r="W346" s="11">
        <f t="shared" si="77"/>
        <v>167454.04</v>
      </c>
      <c r="X346" s="11">
        <f t="shared" si="77"/>
        <v>206711.66</v>
      </c>
      <c r="Y346" s="11">
        <f t="shared" si="77"/>
        <v>246987.39</v>
      </c>
      <c r="Z346" s="11">
        <f t="shared" si="77"/>
        <v>287175.46000000002</v>
      </c>
      <c r="AA346" s="11">
        <f t="shared" si="77"/>
        <v>326589.83</v>
      </c>
      <c r="AB346" s="11">
        <f t="shared" si="77"/>
        <v>369544.96000000002</v>
      </c>
      <c r="AC346" s="11">
        <f t="shared" si="77"/>
        <v>409693.66000000003</v>
      </c>
      <c r="AD346" s="11">
        <f t="shared" si="77"/>
        <v>449477.4</v>
      </c>
    </row>
    <row r="347" spans="1:30" x14ac:dyDescent="0.2">
      <c r="A347" s="390">
        <v>1014</v>
      </c>
      <c r="B347" s="390" t="s">
        <v>23</v>
      </c>
      <c r="C347" s="11">
        <v>1437142.88</v>
      </c>
      <c r="D347" s="11">
        <v>1434005.4300000002</v>
      </c>
      <c r="E347" s="11">
        <v>1352709.33</v>
      </c>
      <c r="F347" s="11">
        <v>1504058.0200000003</v>
      </c>
      <c r="G347" s="11">
        <v>1545092.7999999998</v>
      </c>
      <c r="H347" s="11">
        <v>1854678.77</v>
      </c>
      <c r="I347" s="11">
        <v>2023748.7100000002</v>
      </c>
      <c r="J347" s="11">
        <v>2082333.42</v>
      </c>
      <c r="K347" s="11">
        <v>1874603.4800000002</v>
      </c>
      <c r="L347" s="11">
        <v>1938490.9200000002</v>
      </c>
      <c r="M347" s="11">
        <v>1898344.5999999999</v>
      </c>
      <c r="N347" s="11">
        <v>1802843.13</v>
      </c>
      <c r="O347" s="394">
        <f t="shared" si="78"/>
        <v>20748051.490000002</v>
      </c>
      <c r="Q347" s="390">
        <v>1014</v>
      </c>
      <c r="R347" s="390" t="s">
        <v>23</v>
      </c>
      <c r="S347" s="11">
        <f t="shared" si="79"/>
        <v>1437142.88</v>
      </c>
      <c r="T347" s="11">
        <f t="shared" si="80"/>
        <v>2871148.31</v>
      </c>
      <c r="U347" s="11">
        <f t="shared" si="77"/>
        <v>4223857.6400000006</v>
      </c>
      <c r="V347" s="11">
        <f t="shared" si="77"/>
        <v>5727915.6600000011</v>
      </c>
      <c r="W347" s="11">
        <f t="shared" si="77"/>
        <v>7273008.4600000009</v>
      </c>
      <c r="X347" s="11">
        <f t="shared" si="77"/>
        <v>9127687.2300000004</v>
      </c>
      <c r="Y347" s="11">
        <f t="shared" si="77"/>
        <v>11151435.940000001</v>
      </c>
      <c r="Z347" s="11">
        <f t="shared" si="77"/>
        <v>13233769.360000001</v>
      </c>
      <c r="AA347" s="11">
        <f t="shared" si="77"/>
        <v>15108372.840000002</v>
      </c>
      <c r="AB347" s="11">
        <f t="shared" si="77"/>
        <v>17046863.760000002</v>
      </c>
      <c r="AC347" s="11">
        <f t="shared" si="77"/>
        <v>18945208.360000003</v>
      </c>
      <c r="AD347" s="11">
        <f t="shared" si="77"/>
        <v>20748051.490000002</v>
      </c>
    </row>
    <row r="348" spans="1:30" x14ac:dyDescent="0.2">
      <c r="A348" s="390">
        <v>1015</v>
      </c>
      <c r="B348" s="390" t="s">
        <v>24</v>
      </c>
      <c r="C348" s="11">
        <v>226016.29</v>
      </c>
      <c r="D348" s="11">
        <v>212343.1</v>
      </c>
      <c r="E348" s="11">
        <v>215427.99</v>
      </c>
      <c r="F348" s="11">
        <v>215894.23</v>
      </c>
      <c r="G348" s="11">
        <v>206435.84000000003</v>
      </c>
      <c r="H348" s="11">
        <v>252995.76</v>
      </c>
      <c r="I348" s="11">
        <v>261926.7</v>
      </c>
      <c r="J348" s="11">
        <v>257287.53999999998</v>
      </c>
      <c r="K348" s="11">
        <v>234659.03</v>
      </c>
      <c r="L348" s="11">
        <v>239015.78</v>
      </c>
      <c r="M348" s="11">
        <v>225498.56</v>
      </c>
      <c r="N348" s="11">
        <v>220694.87999999998</v>
      </c>
      <c r="O348" s="394">
        <f t="shared" si="78"/>
        <v>2768195.6999999997</v>
      </c>
      <c r="Q348" s="390">
        <v>1015</v>
      </c>
      <c r="R348" s="390" t="s">
        <v>24</v>
      </c>
      <c r="S348" s="11">
        <f t="shared" si="79"/>
        <v>226016.29</v>
      </c>
      <c r="T348" s="11">
        <f t="shared" si="80"/>
        <v>438359.39</v>
      </c>
      <c r="U348" s="11">
        <f t="shared" si="77"/>
        <v>653787.38</v>
      </c>
      <c r="V348" s="11">
        <f t="shared" si="77"/>
        <v>869681.61</v>
      </c>
      <c r="W348" s="11">
        <f t="shared" si="77"/>
        <v>1076117.45</v>
      </c>
      <c r="X348" s="11">
        <f t="shared" si="77"/>
        <v>1329113.21</v>
      </c>
      <c r="Y348" s="11">
        <f t="shared" si="77"/>
        <v>1591039.91</v>
      </c>
      <c r="Z348" s="11">
        <f t="shared" si="77"/>
        <v>1848327.45</v>
      </c>
      <c r="AA348" s="11">
        <f t="shared" si="77"/>
        <v>2082986.48</v>
      </c>
      <c r="AB348" s="11">
        <f t="shared" si="77"/>
        <v>2322002.2599999998</v>
      </c>
      <c r="AC348" s="11">
        <f t="shared" si="77"/>
        <v>2547500.8199999998</v>
      </c>
      <c r="AD348" s="11">
        <f t="shared" si="77"/>
        <v>2768195.6999999997</v>
      </c>
    </row>
    <row r="349" spans="1:30" x14ac:dyDescent="0.2">
      <c r="A349" s="390">
        <v>1016</v>
      </c>
      <c r="B349" s="390" t="s">
        <v>25</v>
      </c>
      <c r="C349" s="11">
        <v>208135.69000000003</v>
      </c>
      <c r="D349" s="11">
        <v>190326.49</v>
      </c>
      <c r="E349" s="11">
        <v>196127.61</v>
      </c>
      <c r="F349" s="11">
        <v>212050.94999999998</v>
      </c>
      <c r="G349" s="11">
        <v>189725.01</v>
      </c>
      <c r="H349" s="11">
        <v>221300.38</v>
      </c>
      <c r="I349" s="11">
        <v>285878.96999999997</v>
      </c>
      <c r="J349" s="11">
        <v>268771.21000000002</v>
      </c>
      <c r="K349" s="11">
        <v>223499.55</v>
      </c>
      <c r="L349" s="11">
        <v>206731.12</v>
      </c>
      <c r="M349" s="11">
        <v>202925.43999999997</v>
      </c>
      <c r="N349" s="11">
        <v>208567.12</v>
      </c>
      <c r="O349" s="394">
        <f t="shared" si="78"/>
        <v>2614039.54</v>
      </c>
      <c r="Q349" s="390">
        <v>1016</v>
      </c>
      <c r="R349" s="390" t="s">
        <v>25</v>
      </c>
      <c r="S349" s="11">
        <f t="shared" si="79"/>
        <v>208135.69000000003</v>
      </c>
      <c r="T349" s="11">
        <f t="shared" si="80"/>
        <v>398462.18000000005</v>
      </c>
      <c r="U349" s="11">
        <f t="shared" si="77"/>
        <v>594589.79</v>
      </c>
      <c r="V349" s="11">
        <f t="shared" si="77"/>
        <v>806640.74</v>
      </c>
      <c r="W349" s="11">
        <f t="shared" si="77"/>
        <v>996365.75</v>
      </c>
      <c r="X349" s="11">
        <f t="shared" si="77"/>
        <v>1217666.1299999999</v>
      </c>
      <c r="Y349" s="11">
        <f t="shared" si="77"/>
        <v>1503545.0999999999</v>
      </c>
      <c r="Z349" s="11">
        <f t="shared" si="77"/>
        <v>1772316.3099999998</v>
      </c>
      <c r="AA349" s="11">
        <f t="shared" si="77"/>
        <v>1995815.8599999999</v>
      </c>
      <c r="AB349" s="11">
        <f t="shared" si="77"/>
        <v>2202546.98</v>
      </c>
      <c r="AC349" s="11">
        <f t="shared" si="77"/>
        <v>2405472.42</v>
      </c>
      <c r="AD349" s="11">
        <f t="shared" si="77"/>
        <v>2614039.54</v>
      </c>
    </row>
    <row r="350" spans="1:30" x14ac:dyDescent="0.2">
      <c r="A350" s="390">
        <v>1017</v>
      </c>
      <c r="B350" s="390" t="s">
        <v>26</v>
      </c>
      <c r="C350" s="11">
        <v>422075.63999999996</v>
      </c>
      <c r="D350" s="11">
        <v>420200.71</v>
      </c>
      <c r="E350" s="11">
        <v>406677.05000000005</v>
      </c>
      <c r="F350" s="11">
        <v>413086.66000000003</v>
      </c>
      <c r="G350" s="11">
        <v>396046.52</v>
      </c>
      <c r="H350" s="11">
        <v>456720.92</v>
      </c>
      <c r="I350" s="11">
        <v>475253.04000000004</v>
      </c>
      <c r="J350" s="11">
        <v>453226.37</v>
      </c>
      <c r="K350" s="11">
        <v>410190.63</v>
      </c>
      <c r="L350" s="11">
        <v>416832.45</v>
      </c>
      <c r="M350" s="11">
        <v>407913.48</v>
      </c>
      <c r="N350" s="11">
        <v>406741.32</v>
      </c>
      <c r="O350" s="394">
        <f t="shared" si="78"/>
        <v>5084964.790000001</v>
      </c>
      <c r="Q350" s="390">
        <v>1017</v>
      </c>
      <c r="R350" s="390" t="s">
        <v>26</v>
      </c>
      <c r="S350" s="11">
        <f t="shared" si="79"/>
        <v>422075.63999999996</v>
      </c>
      <c r="T350" s="11">
        <f t="shared" si="80"/>
        <v>842276.35</v>
      </c>
      <c r="U350" s="11">
        <f t="shared" si="77"/>
        <v>1248953.3999999999</v>
      </c>
      <c r="V350" s="11">
        <f t="shared" si="77"/>
        <v>1662040.06</v>
      </c>
      <c r="W350" s="11">
        <f t="shared" si="77"/>
        <v>2058086.58</v>
      </c>
      <c r="X350" s="11">
        <f t="shared" si="77"/>
        <v>2514807.5</v>
      </c>
      <c r="Y350" s="11">
        <f t="shared" si="77"/>
        <v>2990060.54</v>
      </c>
      <c r="Z350" s="11">
        <f t="shared" si="77"/>
        <v>3443286.91</v>
      </c>
      <c r="AA350" s="11">
        <f t="shared" si="77"/>
        <v>3853477.54</v>
      </c>
      <c r="AB350" s="11">
        <f t="shared" si="77"/>
        <v>4270309.99</v>
      </c>
      <c r="AC350" s="11">
        <f t="shared" si="77"/>
        <v>4678223.4700000007</v>
      </c>
      <c r="AD350" s="11">
        <f t="shared" si="77"/>
        <v>5084964.790000001</v>
      </c>
    </row>
    <row r="351" spans="1:30" x14ac:dyDescent="0.2">
      <c r="A351" s="390">
        <v>1018</v>
      </c>
      <c r="B351" s="390" t="s">
        <v>27</v>
      </c>
      <c r="C351" s="11">
        <v>225059.22999999998</v>
      </c>
      <c r="D351" s="11">
        <v>229417.87</v>
      </c>
      <c r="E351" s="11">
        <v>234645.99</v>
      </c>
      <c r="F351" s="11">
        <v>209331.22000000003</v>
      </c>
      <c r="G351" s="11">
        <v>205467.11</v>
      </c>
      <c r="H351" s="11">
        <v>241090.51</v>
      </c>
      <c r="I351" s="11">
        <v>248501.96</v>
      </c>
      <c r="J351" s="11">
        <v>242468.1</v>
      </c>
      <c r="K351" s="11">
        <v>214691.06</v>
      </c>
      <c r="L351" s="11">
        <v>219193.51</v>
      </c>
      <c r="M351" s="11">
        <v>215384.69</v>
      </c>
      <c r="N351" s="11">
        <v>215852.30000000002</v>
      </c>
      <c r="O351" s="394">
        <f t="shared" si="78"/>
        <v>2701103.55</v>
      </c>
      <c r="Q351" s="390">
        <v>1018</v>
      </c>
      <c r="R351" s="390" t="s">
        <v>27</v>
      </c>
      <c r="S351" s="11">
        <f t="shared" si="79"/>
        <v>225059.22999999998</v>
      </c>
      <c r="T351" s="11">
        <f t="shared" si="80"/>
        <v>454477.1</v>
      </c>
      <c r="U351" s="11">
        <f t="shared" si="77"/>
        <v>689123.09</v>
      </c>
      <c r="V351" s="11">
        <f t="shared" si="77"/>
        <v>898454.31</v>
      </c>
      <c r="W351" s="11">
        <f t="shared" si="77"/>
        <v>1103921.42</v>
      </c>
      <c r="X351" s="11">
        <f t="shared" si="77"/>
        <v>1345011.93</v>
      </c>
      <c r="Y351" s="11">
        <f t="shared" si="77"/>
        <v>1593513.89</v>
      </c>
      <c r="Z351" s="11">
        <f t="shared" si="77"/>
        <v>1835981.99</v>
      </c>
      <c r="AA351" s="11">
        <f t="shared" si="77"/>
        <v>2050673.05</v>
      </c>
      <c r="AB351" s="11">
        <f t="shared" si="77"/>
        <v>2269866.56</v>
      </c>
      <c r="AC351" s="11">
        <f t="shared" si="77"/>
        <v>2485251.25</v>
      </c>
      <c r="AD351" s="11">
        <f t="shared" si="77"/>
        <v>2701103.55</v>
      </c>
    </row>
    <row r="352" spans="1:30" x14ac:dyDescent="0.2">
      <c r="A352" s="390">
        <v>1019</v>
      </c>
      <c r="B352" s="390" t="s">
        <v>28</v>
      </c>
      <c r="C352" s="11">
        <v>92972.23</v>
      </c>
      <c r="D352" s="11">
        <v>91218.01</v>
      </c>
      <c r="E352" s="11">
        <v>99579.58</v>
      </c>
      <c r="F352" s="11">
        <v>93976.37</v>
      </c>
      <c r="G352" s="11">
        <v>88544.89</v>
      </c>
      <c r="H352" s="11">
        <v>101150.76</v>
      </c>
      <c r="I352" s="11">
        <v>106090.6</v>
      </c>
      <c r="J352" s="11">
        <v>107122.11</v>
      </c>
      <c r="K352" s="11">
        <v>99172.94</v>
      </c>
      <c r="L352" s="11">
        <v>95729.33</v>
      </c>
      <c r="M352" s="11">
        <v>91354.7</v>
      </c>
      <c r="N352" s="11">
        <v>92130.64</v>
      </c>
      <c r="O352" s="394">
        <f t="shared" si="78"/>
        <v>1159042.1599999999</v>
      </c>
      <c r="Q352" s="390">
        <v>1019</v>
      </c>
      <c r="R352" s="390" t="s">
        <v>28</v>
      </c>
      <c r="S352" s="11">
        <f t="shared" si="79"/>
        <v>92972.23</v>
      </c>
      <c r="T352" s="11">
        <f t="shared" si="80"/>
        <v>184190.24</v>
      </c>
      <c r="U352" s="11">
        <f t="shared" si="80"/>
        <v>283769.82</v>
      </c>
      <c r="V352" s="11">
        <f t="shared" si="80"/>
        <v>377746.19</v>
      </c>
      <c r="W352" s="11">
        <f t="shared" si="80"/>
        <v>466291.08</v>
      </c>
      <c r="X352" s="11">
        <f t="shared" si="80"/>
        <v>567441.84</v>
      </c>
      <c r="Y352" s="11">
        <f t="shared" si="80"/>
        <v>673532.44</v>
      </c>
      <c r="Z352" s="11">
        <f t="shared" si="80"/>
        <v>780654.54999999993</v>
      </c>
      <c r="AA352" s="11">
        <f t="shared" si="80"/>
        <v>879827.49</v>
      </c>
      <c r="AB352" s="11">
        <f t="shared" si="80"/>
        <v>975556.82</v>
      </c>
      <c r="AC352" s="11">
        <f t="shared" si="80"/>
        <v>1066911.52</v>
      </c>
      <c r="AD352" s="11">
        <f t="shared" si="80"/>
        <v>1159042.1599999999</v>
      </c>
    </row>
    <row r="353" spans="1:30" x14ac:dyDescent="0.2">
      <c r="A353" s="390">
        <v>1020</v>
      </c>
      <c r="B353" s="390" t="s">
        <v>29</v>
      </c>
      <c r="C353" s="11">
        <v>601143.56999999995</v>
      </c>
      <c r="D353" s="11">
        <v>580326.76</v>
      </c>
      <c r="E353" s="11">
        <v>597596.79</v>
      </c>
      <c r="F353" s="11">
        <v>622671.25999999989</v>
      </c>
      <c r="G353" s="11">
        <v>571990.91999999993</v>
      </c>
      <c r="H353" s="11">
        <v>629412.15999999992</v>
      </c>
      <c r="I353" s="11">
        <v>613482.46000000008</v>
      </c>
      <c r="J353" s="11">
        <v>634721.77</v>
      </c>
      <c r="K353" s="11">
        <v>602391.09</v>
      </c>
      <c r="L353" s="11">
        <v>619784.49000000011</v>
      </c>
      <c r="M353" s="11">
        <v>641316.05999999994</v>
      </c>
      <c r="N353" s="11">
        <v>628996.16</v>
      </c>
      <c r="O353" s="394">
        <f t="shared" si="78"/>
        <v>7343833.4899999993</v>
      </c>
      <c r="Q353" s="390">
        <v>1020</v>
      </c>
      <c r="R353" s="390" t="s">
        <v>29</v>
      </c>
      <c r="S353" s="11">
        <f t="shared" si="79"/>
        <v>601143.56999999995</v>
      </c>
      <c r="T353" s="11">
        <f t="shared" ref="T353:AD363" si="81">+S353+D353</f>
        <v>1181470.33</v>
      </c>
      <c r="U353" s="11">
        <f t="shared" si="81"/>
        <v>1779067.12</v>
      </c>
      <c r="V353" s="11">
        <f t="shared" si="81"/>
        <v>2401738.38</v>
      </c>
      <c r="W353" s="11">
        <f t="shared" si="81"/>
        <v>2973729.3</v>
      </c>
      <c r="X353" s="11">
        <f t="shared" si="81"/>
        <v>3603141.46</v>
      </c>
      <c r="Y353" s="11">
        <f t="shared" si="81"/>
        <v>4216623.92</v>
      </c>
      <c r="Z353" s="11">
        <f t="shared" si="81"/>
        <v>4851345.6899999995</v>
      </c>
      <c r="AA353" s="11">
        <f t="shared" si="81"/>
        <v>5453736.7799999993</v>
      </c>
      <c r="AB353" s="11">
        <f t="shared" si="81"/>
        <v>6073521.2699999996</v>
      </c>
      <c r="AC353" s="11">
        <f t="shared" si="81"/>
        <v>6714837.3299999991</v>
      </c>
      <c r="AD353" s="11">
        <f t="shared" si="81"/>
        <v>7343833.4899999993</v>
      </c>
    </row>
    <row r="354" spans="1:30" x14ac:dyDescent="0.2">
      <c r="A354" s="390">
        <v>1021</v>
      </c>
      <c r="B354" s="390" t="s">
        <v>30</v>
      </c>
      <c r="C354" s="11">
        <v>221578.78</v>
      </c>
      <c r="D354" s="11">
        <v>200087.81999999998</v>
      </c>
      <c r="E354" s="11">
        <v>211885.28</v>
      </c>
      <c r="F354" s="11">
        <v>216770.97999999998</v>
      </c>
      <c r="G354" s="11">
        <v>199118.78000000003</v>
      </c>
      <c r="H354" s="11">
        <v>217829.72</v>
      </c>
      <c r="I354" s="11">
        <v>218024.43999999997</v>
      </c>
      <c r="J354" s="11">
        <v>217927</v>
      </c>
      <c r="K354" s="11">
        <v>208805.77</v>
      </c>
      <c r="L354" s="11">
        <v>218014.56000000003</v>
      </c>
      <c r="M354" s="11">
        <v>211655.72</v>
      </c>
      <c r="N354" s="11">
        <v>216920.97</v>
      </c>
      <c r="O354" s="394">
        <f t="shared" si="78"/>
        <v>2558619.8200000003</v>
      </c>
      <c r="Q354" s="390">
        <v>1021</v>
      </c>
      <c r="R354" s="390" t="s">
        <v>30</v>
      </c>
      <c r="S354" s="11">
        <f t="shared" si="79"/>
        <v>221578.78</v>
      </c>
      <c r="T354" s="11">
        <f t="shared" si="81"/>
        <v>421666.6</v>
      </c>
      <c r="U354" s="11">
        <f t="shared" si="81"/>
        <v>633551.88</v>
      </c>
      <c r="V354" s="11">
        <f t="shared" si="81"/>
        <v>850322.86</v>
      </c>
      <c r="W354" s="11">
        <f t="shared" si="81"/>
        <v>1049441.6400000001</v>
      </c>
      <c r="X354" s="11">
        <f t="shared" si="81"/>
        <v>1267271.3600000001</v>
      </c>
      <c r="Y354" s="11">
        <f t="shared" si="81"/>
        <v>1485295.8</v>
      </c>
      <c r="Z354" s="11">
        <f t="shared" si="81"/>
        <v>1703222.8</v>
      </c>
      <c r="AA354" s="11">
        <f t="shared" si="81"/>
        <v>1912028.57</v>
      </c>
      <c r="AB354" s="11">
        <f t="shared" si="81"/>
        <v>2130043.13</v>
      </c>
      <c r="AC354" s="11">
        <f t="shared" si="81"/>
        <v>2341698.85</v>
      </c>
      <c r="AD354" s="11">
        <f t="shared" si="81"/>
        <v>2558619.8200000003</v>
      </c>
    </row>
    <row r="355" spans="1:30" x14ac:dyDescent="0.2">
      <c r="A355" s="390">
        <v>1022</v>
      </c>
      <c r="B355" s="390" t="s">
        <v>31</v>
      </c>
      <c r="C355" s="11">
        <v>956778.15</v>
      </c>
      <c r="D355" s="11">
        <v>936448.19000000006</v>
      </c>
      <c r="E355" s="11">
        <v>953434.53999999992</v>
      </c>
      <c r="F355" s="11">
        <v>1017404.87</v>
      </c>
      <c r="G355" s="11">
        <v>959692.27000000014</v>
      </c>
      <c r="H355" s="11">
        <v>1106793.7899999998</v>
      </c>
      <c r="I355" s="11">
        <v>1148096.99</v>
      </c>
      <c r="J355" s="11">
        <v>1259556.42</v>
      </c>
      <c r="K355" s="11">
        <v>1199566.78</v>
      </c>
      <c r="L355" s="11">
        <v>1217044.3899999999</v>
      </c>
      <c r="M355" s="11">
        <v>1094524.3599999999</v>
      </c>
      <c r="N355" s="11">
        <v>1100805.3599999999</v>
      </c>
      <c r="O355" s="394">
        <f t="shared" si="78"/>
        <v>12950146.109999999</v>
      </c>
      <c r="Q355" s="390">
        <v>1022</v>
      </c>
      <c r="R355" s="390" t="s">
        <v>31</v>
      </c>
      <c r="S355" s="11">
        <f t="shared" si="79"/>
        <v>956778.15</v>
      </c>
      <c r="T355" s="11">
        <f t="shared" si="81"/>
        <v>1893226.34</v>
      </c>
      <c r="U355" s="11">
        <f t="shared" si="81"/>
        <v>2846660.88</v>
      </c>
      <c r="V355" s="11">
        <f t="shared" si="81"/>
        <v>3864065.75</v>
      </c>
      <c r="W355" s="11">
        <f t="shared" si="81"/>
        <v>4823758.0200000005</v>
      </c>
      <c r="X355" s="11">
        <f t="shared" si="81"/>
        <v>5930551.8100000005</v>
      </c>
      <c r="Y355" s="11">
        <f t="shared" si="81"/>
        <v>7078648.8000000007</v>
      </c>
      <c r="Z355" s="11">
        <f t="shared" si="81"/>
        <v>8338205.2200000007</v>
      </c>
      <c r="AA355" s="11">
        <f t="shared" si="81"/>
        <v>9537772</v>
      </c>
      <c r="AB355" s="11">
        <f t="shared" si="81"/>
        <v>10754816.390000001</v>
      </c>
      <c r="AC355" s="11">
        <f t="shared" si="81"/>
        <v>11849340.75</v>
      </c>
      <c r="AD355" s="11">
        <f t="shared" si="81"/>
        <v>12950146.109999999</v>
      </c>
    </row>
    <row r="356" spans="1:30" x14ac:dyDescent="0.2">
      <c r="A356" s="390">
        <v>1023</v>
      </c>
      <c r="B356" s="390" t="s">
        <v>32</v>
      </c>
      <c r="C356" s="11">
        <v>152365.97999999998</v>
      </c>
      <c r="D356" s="11">
        <v>148029</v>
      </c>
      <c r="E356" s="11">
        <v>158819.01</v>
      </c>
      <c r="F356" s="11">
        <v>210129.35</v>
      </c>
      <c r="G356" s="11">
        <v>151276.73000000004</v>
      </c>
      <c r="H356" s="11">
        <v>171752.19999999998</v>
      </c>
      <c r="I356" s="11">
        <v>187636.64</v>
      </c>
      <c r="J356" s="11">
        <v>237271.94999999998</v>
      </c>
      <c r="K356" s="11">
        <v>206781.5</v>
      </c>
      <c r="L356" s="11">
        <v>195549.86999999997</v>
      </c>
      <c r="M356" s="11">
        <v>194126.53</v>
      </c>
      <c r="N356" s="11">
        <v>170183.53999999998</v>
      </c>
      <c r="O356" s="394">
        <f t="shared" si="78"/>
        <v>2183922.2999999998</v>
      </c>
      <c r="Q356" s="390">
        <v>1023</v>
      </c>
      <c r="R356" s="390" t="s">
        <v>32</v>
      </c>
      <c r="S356" s="11">
        <f t="shared" si="79"/>
        <v>152365.97999999998</v>
      </c>
      <c r="T356" s="11">
        <f t="shared" si="81"/>
        <v>300394.98</v>
      </c>
      <c r="U356" s="11">
        <f t="shared" si="81"/>
        <v>459213.99</v>
      </c>
      <c r="V356" s="11">
        <f t="shared" si="81"/>
        <v>669343.34</v>
      </c>
      <c r="W356" s="11">
        <f t="shared" si="81"/>
        <v>820620.07000000007</v>
      </c>
      <c r="X356" s="11">
        <f t="shared" si="81"/>
        <v>992372.27</v>
      </c>
      <c r="Y356" s="11">
        <f t="shared" si="81"/>
        <v>1180008.9100000001</v>
      </c>
      <c r="Z356" s="11">
        <f t="shared" si="81"/>
        <v>1417280.86</v>
      </c>
      <c r="AA356" s="11">
        <f t="shared" si="81"/>
        <v>1624062.36</v>
      </c>
      <c r="AB356" s="11">
        <f t="shared" si="81"/>
        <v>1819612.23</v>
      </c>
      <c r="AC356" s="11">
        <f t="shared" si="81"/>
        <v>2013738.76</v>
      </c>
      <c r="AD356" s="11">
        <f t="shared" si="81"/>
        <v>2183922.2999999998</v>
      </c>
    </row>
    <row r="357" spans="1:30" x14ac:dyDescent="0.2">
      <c r="A357" s="390">
        <v>1024</v>
      </c>
      <c r="B357" s="390" t="s">
        <v>33</v>
      </c>
      <c r="C357" s="11">
        <v>1026305.1599999999</v>
      </c>
      <c r="D357" s="11">
        <v>1005403.53</v>
      </c>
      <c r="E357" s="11">
        <v>968545.85</v>
      </c>
      <c r="F357" s="11">
        <v>997299.39999999991</v>
      </c>
      <c r="G357" s="11">
        <v>925411.0299999998</v>
      </c>
      <c r="H357" s="11">
        <v>1028065.1100000001</v>
      </c>
      <c r="I357" s="11">
        <v>1028817.6099999999</v>
      </c>
      <c r="J357" s="11">
        <v>1087687.78</v>
      </c>
      <c r="K357" s="11">
        <v>978701.38</v>
      </c>
      <c r="L357" s="11">
        <v>992349.52</v>
      </c>
      <c r="M357" s="11">
        <v>968017.7699999999</v>
      </c>
      <c r="N357" s="11">
        <v>958926.52</v>
      </c>
      <c r="O357" s="394">
        <f t="shared" si="78"/>
        <v>11965530.659999998</v>
      </c>
      <c r="Q357" s="390">
        <v>1024</v>
      </c>
      <c r="R357" s="390" t="s">
        <v>33</v>
      </c>
      <c r="S357" s="11">
        <f t="shared" si="79"/>
        <v>1026305.1599999999</v>
      </c>
      <c r="T357" s="11">
        <f t="shared" si="81"/>
        <v>2031708.69</v>
      </c>
      <c r="U357" s="11">
        <f t="shared" si="81"/>
        <v>3000254.54</v>
      </c>
      <c r="V357" s="11">
        <f t="shared" si="81"/>
        <v>3997553.94</v>
      </c>
      <c r="W357" s="11">
        <f t="shared" si="81"/>
        <v>4922964.97</v>
      </c>
      <c r="X357" s="11">
        <f t="shared" si="81"/>
        <v>5951030.0800000001</v>
      </c>
      <c r="Y357" s="11">
        <f t="shared" si="81"/>
        <v>6979847.6899999995</v>
      </c>
      <c r="Z357" s="11">
        <f t="shared" si="81"/>
        <v>8067535.4699999997</v>
      </c>
      <c r="AA357" s="11">
        <f t="shared" si="81"/>
        <v>9046236.8499999996</v>
      </c>
      <c r="AB357" s="11">
        <f t="shared" si="81"/>
        <v>10038586.369999999</v>
      </c>
      <c r="AC357" s="11">
        <f t="shared" si="81"/>
        <v>11006604.139999999</v>
      </c>
      <c r="AD357" s="11">
        <f t="shared" si="81"/>
        <v>11965530.659999998</v>
      </c>
    </row>
    <row r="358" spans="1:30" x14ac:dyDescent="0.2">
      <c r="A358" s="390">
        <v>1025</v>
      </c>
      <c r="B358" s="390" t="s">
        <v>34</v>
      </c>
      <c r="C358" s="11">
        <v>178102.16999999998</v>
      </c>
      <c r="D358" s="11">
        <v>173210.51</v>
      </c>
      <c r="E358" s="11">
        <v>177201.81</v>
      </c>
      <c r="F358" s="11">
        <v>184924.77</v>
      </c>
      <c r="G358" s="11">
        <v>165010.31999999995</v>
      </c>
      <c r="H358" s="11">
        <v>198290.51</v>
      </c>
      <c r="I358" s="11">
        <v>222841.30000000002</v>
      </c>
      <c r="J358" s="11">
        <v>226983.69</v>
      </c>
      <c r="K358" s="11">
        <v>200510.86</v>
      </c>
      <c r="L358" s="11">
        <v>206678.99</v>
      </c>
      <c r="M358" s="11">
        <v>195671.14</v>
      </c>
      <c r="N358" s="11">
        <v>176197.78999999998</v>
      </c>
      <c r="O358" s="394">
        <f t="shared" si="78"/>
        <v>2305623.86</v>
      </c>
      <c r="Q358" s="390">
        <v>1025</v>
      </c>
      <c r="R358" s="390" t="s">
        <v>34</v>
      </c>
      <c r="S358" s="11">
        <f t="shared" si="79"/>
        <v>178102.16999999998</v>
      </c>
      <c r="T358" s="11">
        <f t="shared" si="81"/>
        <v>351312.68</v>
      </c>
      <c r="U358" s="11">
        <f t="shared" si="81"/>
        <v>528514.49</v>
      </c>
      <c r="V358" s="11">
        <f t="shared" si="81"/>
        <v>713439.26</v>
      </c>
      <c r="W358" s="11">
        <f t="shared" si="81"/>
        <v>878449.58</v>
      </c>
      <c r="X358" s="11">
        <f t="shared" si="81"/>
        <v>1076740.0899999999</v>
      </c>
      <c r="Y358" s="11">
        <f t="shared" si="81"/>
        <v>1299581.3899999999</v>
      </c>
      <c r="Z358" s="11">
        <f t="shared" si="81"/>
        <v>1526565.0799999998</v>
      </c>
      <c r="AA358" s="11">
        <f t="shared" si="81"/>
        <v>1727075.94</v>
      </c>
      <c r="AB358" s="11">
        <f t="shared" si="81"/>
        <v>1933754.93</v>
      </c>
      <c r="AC358" s="11">
        <f t="shared" si="81"/>
        <v>2129426.0699999998</v>
      </c>
      <c r="AD358" s="11">
        <f t="shared" si="81"/>
        <v>2305623.86</v>
      </c>
    </row>
    <row r="359" spans="1:30" x14ac:dyDescent="0.2">
      <c r="A359" s="390">
        <v>1026</v>
      </c>
      <c r="B359" s="390" t="s">
        <v>35</v>
      </c>
      <c r="C359" s="11">
        <v>54859.1</v>
      </c>
      <c r="D359" s="11">
        <v>50735.609999999993</v>
      </c>
      <c r="E359" s="11">
        <v>56677.58</v>
      </c>
      <c r="F359" s="11">
        <v>56120.659999999996</v>
      </c>
      <c r="G359" s="11">
        <v>53536.590000000011</v>
      </c>
      <c r="H359" s="11">
        <v>62391.299999999996</v>
      </c>
      <c r="I359" s="11">
        <v>68232.03</v>
      </c>
      <c r="J359" s="11">
        <v>69308.009999999995</v>
      </c>
      <c r="K359" s="11">
        <v>65885.209999999992</v>
      </c>
      <c r="L359" s="11">
        <v>65028.160000000003</v>
      </c>
      <c r="M359" s="11">
        <v>60880.27</v>
      </c>
      <c r="N359" s="11">
        <v>57996.619999999995</v>
      </c>
      <c r="O359" s="394">
        <f t="shared" si="78"/>
        <v>721651.14</v>
      </c>
      <c r="Q359" s="390">
        <v>1026</v>
      </c>
      <c r="R359" s="390" t="s">
        <v>35</v>
      </c>
      <c r="S359" s="11">
        <f t="shared" si="79"/>
        <v>54859.1</v>
      </c>
      <c r="T359" s="11">
        <f t="shared" si="81"/>
        <v>105594.70999999999</v>
      </c>
      <c r="U359" s="11">
        <f t="shared" si="81"/>
        <v>162272.28999999998</v>
      </c>
      <c r="V359" s="11">
        <f t="shared" si="81"/>
        <v>218392.94999999998</v>
      </c>
      <c r="W359" s="11">
        <f t="shared" si="81"/>
        <v>271929.53999999998</v>
      </c>
      <c r="X359" s="11">
        <f t="shared" si="81"/>
        <v>334320.83999999997</v>
      </c>
      <c r="Y359" s="11">
        <f t="shared" si="81"/>
        <v>402552.87</v>
      </c>
      <c r="Z359" s="11">
        <f t="shared" si="81"/>
        <v>471860.88</v>
      </c>
      <c r="AA359" s="11">
        <f t="shared" si="81"/>
        <v>537746.09</v>
      </c>
      <c r="AB359" s="11">
        <f t="shared" si="81"/>
        <v>602774.25</v>
      </c>
      <c r="AC359" s="11">
        <f t="shared" si="81"/>
        <v>663654.52</v>
      </c>
      <c r="AD359" s="11">
        <f t="shared" si="81"/>
        <v>721651.14</v>
      </c>
    </row>
    <row r="360" spans="1:30" x14ac:dyDescent="0.2">
      <c r="A360" s="390">
        <v>1027</v>
      </c>
      <c r="B360" s="390" t="s">
        <v>36</v>
      </c>
      <c r="C360" s="11">
        <v>119334.56999999999</v>
      </c>
      <c r="D360" s="11">
        <v>116622.40000000001</v>
      </c>
      <c r="E360" s="11">
        <v>117687.43999999999</v>
      </c>
      <c r="F360" s="11">
        <v>116279.64</v>
      </c>
      <c r="G360" s="11">
        <v>112370.47999999998</v>
      </c>
      <c r="H360" s="11">
        <v>134523.01999999999</v>
      </c>
      <c r="I360" s="11">
        <v>121956.5</v>
      </c>
      <c r="J360" s="11">
        <v>147797.18</v>
      </c>
      <c r="K360" s="11">
        <v>136522.87</v>
      </c>
      <c r="L360" s="11">
        <v>136156.75</v>
      </c>
      <c r="M360" s="11">
        <v>134872.03</v>
      </c>
      <c r="N360" s="11">
        <v>130544.01</v>
      </c>
      <c r="O360" s="394">
        <f t="shared" si="78"/>
        <v>1524666.8900000001</v>
      </c>
      <c r="Q360" s="390">
        <v>1027</v>
      </c>
      <c r="R360" s="390" t="s">
        <v>36</v>
      </c>
      <c r="S360" s="11">
        <f t="shared" si="79"/>
        <v>119334.56999999999</v>
      </c>
      <c r="T360" s="11">
        <f t="shared" si="81"/>
        <v>235956.97</v>
      </c>
      <c r="U360" s="11">
        <f t="shared" si="81"/>
        <v>353644.41</v>
      </c>
      <c r="V360" s="11">
        <f t="shared" si="81"/>
        <v>469924.05</v>
      </c>
      <c r="W360" s="11">
        <f t="shared" si="81"/>
        <v>582294.53</v>
      </c>
      <c r="X360" s="11">
        <f t="shared" si="81"/>
        <v>716817.55</v>
      </c>
      <c r="Y360" s="11">
        <f t="shared" si="81"/>
        <v>838774.05</v>
      </c>
      <c r="Z360" s="11">
        <f t="shared" si="81"/>
        <v>986571.23</v>
      </c>
      <c r="AA360" s="11">
        <f t="shared" si="81"/>
        <v>1123094.1000000001</v>
      </c>
      <c r="AB360" s="11">
        <f t="shared" si="81"/>
        <v>1259250.8500000001</v>
      </c>
      <c r="AC360" s="11">
        <f t="shared" si="81"/>
        <v>1394122.8800000001</v>
      </c>
      <c r="AD360" s="11">
        <f t="shared" si="81"/>
        <v>1524666.8900000001</v>
      </c>
    </row>
    <row r="361" spans="1:30" x14ac:dyDescent="0.2">
      <c r="A361" s="390">
        <v>1028</v>
      </c>
      <c r="B361" s="390" t="s">
        <v>37</v>
      </c>
      <c r="C361" s="11">
        <v>655361.80999999994</v>
      </c>
      <c r="D361" s="11">
        <v>589006.36</v>
      </c>
      <c r="E361" s="11">
        <v>625589.70000000007</v>
      </c>
      <c r="F361" s="11">
        <v>643014.85000000009</v>
      </c>
      <c r="G361" s="11">
        <v>626585.7699999999</v>
      </c>
      <c r="H361" s="11">
        <v>659512.49000000011</v>
      </c>
      <c r="I361" s="11">
        <v>690101.54999999993</v>
      </c>
      <c r="J361" s="11">
        <v>708890.20000000007</v>
      </c>
      <c r="K361" s="11">
        <v>682296.84</v>
      </c>
      <c r="L361" s="11">
        <v>663381.09000000008</v>
      </c>
      <c r="M361" s="11">
        <v>650417.26</v>
      </c>
      <c r="N361" s="11">
        <v>633256.84</v>
      </c>
      <c r="O361" s="394">
        <f t="shared" si="78"/>
        <v>7827414.7599999998</v>
      </c>
      <c r="Q361" s="390">
        <v>1028</v>
      </c>
      <c r="R361" s="390" t="s">
        <v>37</v>
      </c>
      <c r="S361" s="11">
        <f t="shared" si="79"/>
        <v>655361.80999999994</v>
      </c>
      <c r="T361" s="11">
        <f t="shared" si="81"/>
        <v>1244368.17</v>
      </c>
      <c r="U361" s="11">
        <f t="shared" si="81"/>
        <v>1869957.87</v>
      </c>
      <c r="V361" s="11">
        <f t="shared" si="81"/>
        <v>2512972.7200000002</v>
      </c>
      <c r="W361" s="11">
        <f t="shared" si="81"/>
        <v>3139558.49</v>
      </c>
      <c r="X361" s="11">
        <f t="shared" si="81"/>
        <v>3799070.9800000004</v>
      </c>
      <c r="Y361" s="11">
        <f t="shared" si="81"/>
        <v>4489172.53</v>
      </c>
      <c r="Z361" s="11">
        <f t="shared" si="81"/>
        <v>5198062.7300000004</v>
      </c>
      <c r="AA361" s="11">
        <f t="shared" si="81"/>
        <v>5880359.5700000003</v>
      </c>
      <c r="AB361" s="11">
        <f t="shared" si="81"/>
        <v>6543740.6600000001</v>
      </c>
      <c r="AC361" s="11">
        <f t="shared" si="81"/>
        <v>7194157.9199999999</v>
      </c>
      <c r="AD361" s="11">
        <f t="shared" si="81"/>
        <v>7827414.7599999998</v>
      </c>
    </row>
    <row r="362" spans="1:30" x14ac:dyDescent="0.2">
      <c r="A362" s="390">
        <v>1029</v>
      </c>
      <c r="B362" s="390" t="s">
        <v>38</v>
      </c>
      <c r="C362" s="11">
        <v>58856.639999999992</v>
      </c>
      <c r="D362" s="11">
        <v>56772.3</v>
      </c>
      <c r="E362" s="11">
        <v>56976.71</v>
      </c>
      <c r="F362" s="11">
        <v>57906.94</v>
      </c>
      <c r="G362" s="11">
        <v>53416.99</v>
      </c>
      <c r="H362" s="11">
        <v>62431.340000000004</v>
      </c>
      <c r="I362" s="11">
        <v>68097.819999999992</v>
      </c>
      <c r="J362" s="11">
        <v>74264.14</v>
      </c>
      <c r="K362" s="11">
        <v>64120.36</v>
      </c>
      <c r="L362" s="11">
        <v>66041.119999999995</v>
      </c>
      <c r="M362" s="11">
        <v>57773.310000000005</v>
      </c>
      <c r="N362" s="11">
        <v>57172.140000000007</v>
      </c>
      <c r="O362" s="394">
        <f t="shared" si="78"/>
        <v>733829.81000000017</v>
      </c>
      <c r="Q362" s="390">
        <v>1029</v>
      </c>
      <c r="R362" s="390" t="s">
        <v>38</v>
      </c>
      <c r="S362" s="11">
        <f t="shared" si="79"/>
        <v>58856.639999999992</v>
      </c>
      <c r="T362" s="11">
        <f t="shared" si="81"/>
        <v>115628.94</v>
      </c>
      <c r="U362" s="11">
        <f t="shared" si="81"/>
        <v>172605.65</v>
      </c>
      <c r="V362" s="11">
        <f t="shared" si="81"/>
        <v>230512.59</v>
      </c>
      <c r="W362" s="11">
        <f t="shared" si="81"/>
        <v>283929.58</v>
      </c>
      <c r="X362" s="11">
        <f t="shared" si="81"/>
        <v>346360.92000000004</v>
      </c>
      <c r="Y362" s="11">
        <f t="shared" si="81"/>
        <v>414458.74000000005</v>
      </c>
      <c r="Z362" s="11">
        <f t="shared" si="81"/>
        <v>488722.88000000006</v>
      </c>
      <c r="AA362" s="11">
        <f t="shared" si="81"/>
        <v>552843.24000000011</v>
      </c>
      <c r="AB362" s="11">
        <f t="shared" si="81"/>
        <v>618884.3600000001</v>
      </c>
      <c r="AC362" s="11">
        <f t="shared" si="81"/>
        <v>676657.67000000016</v>
      </c>
      <c r="AD362" s="11">
        <f t="shared" si="81"/>
        <v>733829.81000000017</v>
      </c>
    </row>
    <row r="363" spans="1:30" x14ac:dyDescent="0.2">
      <c r="A363" s="391">
        <v>1030</v>
      </c>
      <c r="B363" s="391" t="s">
        <v>18</v>
      </c>
      <c r="C363" s="16">
        <v>132355.18</v>
      </c>
      <c r="D363" s="16">
        <v>124945.65000000001</v>
      </c>
      <c r="E363" s="16">
        <v>129887.64</v>
      </c>
      <c r="F363" s="16">
        <v>132044.51</v>
      </c>
      <c r="G363" s="16">
        <v>125683.75000000001</v>
      </c>
      <c r="H363" s="16">
        <v>141195.04999999999</v>
      </c>
      <c r="I363" s="16">
        <v>146103.6</v>
      </c>
      <c r="J363" s="16">
        <v>150534.65</v>
      </c>
      <c r="K363" s="16">
        <v>140049.76</v>
      </c>
      <c r="L363" s="16">
        <v>144177.76999999999</v>
      </c>
      <c r="M363" s="16">
        <v>141788.67000000001</v>
      </c>
      <c r="N363" s="16">
        <v>136137.85999999999</v>
      </c>
      <c r="O363" s="395">
        <f t="shared" si="78"/>
        <v>1644904.0899999999</v>
      </c>
      <c r="Q363" s="391">
        <v>1030</v>
      </c>
      <c r="R363" s="391" t="s">
        <v>18</v>
      </c>
      <c r="S363" s="16">
        <f t="shared" si="79"/>
        <v>132355.18</v>
      </c>
      <c r="T363" s="16">
        <f t="shared" si="81"/>
        <v>257300.83000000002</v>
      </c>
      <c r="U363" s="16">
        <f t="shared" si="81"/>
        <v>387188.47000000003</v>
      </c>
      <c r="V363" s="16">
        <f t="shared" si="81"/>
        <v>519232.98000000004</v>
      </c>
      <c r="W363" s="16">
        <f t="shared" si="81"/>
        <v>644916.7300000001</v>
      </c>
      <c r="X363" s="16">
        <f t="shared" si="81"/>
        <v>786111.78</v>
      </c>
      <c r="Y363" s="16">
        <f t="shared" si="81"/>
        <v>932215.38</v>
      </c>
      <c r="Z363" s="16">
        <f t="shared" si="81"/>
        <v>1082750.03</v>
      </c>
      <c r="AA363" s="16">
        <f t="shared" si="81"/>
        <v>1222799.79</v>
      </c>
      <c r="AB363" s="16">
        <f t="shared" si="81"/>
        <v>1366977.56</v>
      </c>
      <c r="AC363" s="16">
        <f t="shared" si="81"/>
        <v>1508766.23</v>
      </c>
      <c r="AD363" s="16">
        <f t="shared" si="81"/>
        <v>1644904.0899999999</v>
      </c>
    </row>
    <row r="364" spans="1:30" x14ac:dyDescent="0.2">
      <c r="A364" s="392">
        <v>10300</v>
      </c>
      <c r="B364" s="392" t="s">
        <v>142</v>
      </c>
      <c r="C364" s="396">
        <f t="shared" ref="C364:N364" si="82">SUM(C336:C363)</f>
        <v>14866167.5</v>
      </c>
      <c r="D364" s="396">
        <f t="shared" si="82"/>
        <v>14484225.969999997</v>
      </c>
      <c r="E364" s="396">
        <f t="shared" si="82"/>
        <v>13849475.91</v>
      </c>
      <c r="F364" s="396">
        <f t="shared" si="82"/>
        <v>14245208.999999998</v>
      </c>
      <c r="G364" s="396">
        <f t="shared" si="82"/>
        <v>14192555.469999995</v>
      </c>
      <c r="H364" s="396">
        <f t="shared" si="82"/>
        <v>16385715.449999997</v>
      </c>
      <c r="I364" s="396">
        <f t="shared" si="82"/>
        <v>16745623.870000003</v>
      </c>
      <c r="J364" s="396">
        <f t="shared" si="82"/>
        <v>17323936.959999997</v>
      </c>
      <c r="K364" s="396">
        <f t="shared" si="82"/>
        <v>15941364.49</v>
      </c>
      <c r="L364" s="396">
        <f t="shared" si="82"/>
        <v>16416681.989999996</v>
      </c>
      <c r="M364" s="396">
        <f t="shared" si="82"/>
        <v>15971033.549999997</v>
      </c>
      <c r="N364" s="396">
        <f t="shared" si="82"/>
        <v>15656900.1</v>
      </c>
      <c r="O364" s="396">
        <f>SUM(O336:O363)</f>
        <v>186078890.25999999</v>
      </c>
      <c r="Q364" s="392">
        <v>10300</v>
      </c>
      <c r="R364" s="392" t="s">
        <v>142</v>
      </c>
      <c r="S364" s="396">
        <f t="shared" ref="S364:AC364" si="83">SUM(S336:S363)</f>
        <v>14866167.5</v>
      </c>
      <c r="T364" s="396">
        <f t="shared" si="83"/>
        <v>29350393.470000003</v>
      </c>
      <c r="U364" s="396">
        <f t="shared" si="83"/>
        <v>43199869.379999988</v>
      </c>
      <c r="V364" s="396">
        <f t="shared" si="83"/>
        <v>57445078.38000001</v>
      </c>
      <c r="W364" s="396">
        <f t="shared" si="83"/>
        <v>71637633.849999994</v>
      </c>
      <c r="X364" s="396">
        <f t="shared" si="83"/>
        <v>88023349.300000012</v>
      </c>
      <c r="Y364" s="396">
        <f t="shared" si="83"/>
        <v>104768973.16999997</v>
      </c>
      <c r="Z364" s="396">
        <f t="shared" si="83"/>
        <v>122092910.12999998</v>
      </c>
      <c r="AA364" s="396">
        <f t="shared" si="83"/>
        <v>138034274.61999997</v>
      </c>
      <c r="AB364" s="396">
        <f t="shared" si="83"/>
        <v>154450956.60999998</v>
      </c>
      <c r="AC364" s="396">
        <f t="shared" si="83"/>
        <v>170421990.15999991</v>
      </c>
      <c r="AD364" s="396">
        <f>SUM(AD336:AD363)</f>
        <v>186078890.25999999</v>
      </c>
    </row>
    <row r="366" spans="1:30" x14ac:dyDescent="0.2">
      <c r="A366" s="388" t="s">
        <v>144</v>
      </c>
      <c r="B366" s="388" t="s">
        <v>159</v>
      </c>
      <c r="C366" s="388" t="s">
        <v>0</v>
      </c>
      <c r="D366" s="388" t="s">
        <v>1</v>
      </c>
      <c r="E366" s="388" t="s">
        <v>2</v>
      </c>
      <c r="F366" s="388" t="s">
        <v>3</v>
      </c>
      <c r="G366" s="388" t="s">
        <v>4</v>
      </c>
      <c r="H366" s="388" t="s">
        <v>5</v>
      </c>
      <c r="I366" s="388" t="s">
        <v>6</v>
      </c>
      <c r="J366" s="388" t="s">
        <v>7</v>
      </c>
      <c r="K366" s="388" t="s">
        <v>8</v>
      </c>
      <c r="L366" s="388" t="s">
        <v>9</v>
      </c>
      <c r="M366" s="388" t="s">
        <v>10</v>
      </c>
      <c r="N366" s="388" t="s">
        <v>11</v>
      </c>
      <c r="O366" s="388" t="s">
        <v>55</v>
      </c>
      <c r="Q366" s="388" t="s">
        <v>73</v>
      </c>
      <c r="R366" s="388" t="s">
        <v>159</v>
      </c>
      <c r="S366" s="388" t="s">
        <v>74</v>
      </c>
      <c r="T366" s="388" t="s">
        <v>75</v>
      </c>
      <c r="U366" s="388" t="s">
        <v>76</v>
      </c>
      <c r="V366" s="388" t="s">
        <v>77</v>
      </c>
      <c r="W366" s="388" t="s">
        <v>78</v>
      </c>
      <c r="X366" s="388" t="s">
        <v>79</v>
      </c>
      <c r="Y366" s="388" t="s">
        <v>80</v>
      </c>
      <c r="Z366" s="388" t="s">
        <v>81</v>
      </c>
      <c r="AA366" s="388" t="s">
        <v>82</v>
      </c>
      <c r="AB366" s="388" t="s">
        <v>83</v>
      </c>
      <c r="AC366" s="388" t="s">
        <v>84</v>
      </c>
      <c r="AD366" s="388" t="s">
        <v>85</v>
      </c>
    </row>
    <row r="367" spans="1:30" x14ac:dyDescent="0.2">
      <c r="A367" s="389"/>
      <c r="B367" s="389" t="s">
        <v>46</v>
      </c>
      <c r="C367" s="387">
        <v>0</v>
      </c>
      <c r="D367" s="387">
        <v>0</v>
      </c>
      <c r="E367" s="387">
        <v>0</v>
      </c>
      <c r="F367" s="387">
        <v>0</v>
      </c>
      <c r="G367" s="387">
        <v>0</v>
      </c>
      <c r="H367" s="387">
        <v>0</v>
      </c>
      <c r="I367" s="387">
        <v>0</v>
      </c>
      <c r="J367" s="387">
        <v>0</v>
      </c>
      <c r="K367" s="387">
        <v>0</v>
      </c>
      <c r="L367" s="387">
        <v>0</v>
      </c>
      <c r="M367" s="387">
        <v>0</v>
      </c>
      <c r="N367" s="387">
        <v>0</v>
      </c>
      <c r="O367" s="393">
        <f>SUM(C367:N367)</f>
        <v>0</v>
      </c>
      <c r="Q367" s="389"/>
      <c r="R367" s="389" t="s">
        <v>46</v>
      </c>
      <c r="S367" s="387">
        <f>+C367</f>
        <v>0</v>
      </c>
      <c r="T367" s="387">
        <f>+S367+D367</f>
        <v>0</v>
      </c>
      <c r="U367" s="387">
        <f t="shared" ref="U367:AD382" si="84">+T367+E367</f>
        <v>0</v>
      </c>
      <c r="V367" s="387">
        <f t="shared" si="84"/>
        <v>0</v>
      </c>
      <c r="W367" s="387">
        <f t="shared" si="84"/>
        <v>0</v>
      </c>
      <c r="X367" s="387">
        <f t="shared" si="84"/>
        <v>0</v>
      </c>
      <c r="Y367" s="387">
        <f t="shared" si="84"/>
        <v>0</v>
      </c>
      <c r="Z367" s="387">
        <f t="shared" si="84"/>
        <v>0</v>
      </c>
      <c r="AA367" s="387">
        <f t="shared" si="84"/>
        <v>0</v>
      </c>
      <c r="AB367" s="387">
        <f t="shared" si="84"/>
        <v>0</v>
      </c>
      <c r="AC367" s="387">
        <f t="shared" si="84"/>
        <v>0</v>
      </c>
      <c r="AD367" s="387">
        <f t="shared" si="84"/>
        <v>0</v>
      </c>
    </row>
    <row r="368" spans="1:30" x14ac:dyDescent="0.2">
      <c r="A368" s="390">
        <v>1004</v>
      </c>
      <c r="B368" s="390" t="s">
        <v>94</v>
      </c>
      <c r="C368" s="11">
        <v>2136371.13</v>
      </c>
      <c r="D368" s="11">
        <v>2263168.84</v>
      </c>
      <c r="E368" s="11">
        <v>1635552.59</v>
      </c>
      <c r="F368" s="11">
        <v>1719428.77</v>
      </c>
      <c r="G368" s="11">
        <v>2321082.1</v>
      </c>
      <c r="H368" s="11">
        <v>2847660.84</v>
      </c>
      <c r="I368" s="11">
        <v>2969176.17</v>
      </c>
      <c r="J368" s="11">
        <v>3016569.82</v>
      </c>
      <c r="K368" s="11">
        <v>2755147.37</v>
      </c>
      <c r="L368" s="11">
        <v>3068219.33</v>
      </c>
      <c r="M368" s="11">
        <v>2937230.04</v>
      </c>
      <c r="N368" s="11">
        <v>2815380.15</v>
      </c>
      <c r="O368" s="394">
        <f t="shared" ref="O368:O394" si="85">SUM(C368:N368)</f>
        <v>30484987.149999999</v>
      </c>
      <c r="Q368" s="390">
        <v>1004</v>
      </c>
      <c r="R368" s="390" t="s">
        <v>94</v>
      </c>
      <c r="S368" s="11">
        <f t="shared" ref="S368:S394" si="86">+C368</f>
        <v>2136371.13</v>
      </c>
      <c r="T368" s="11">
        <f t="shared" ref="T368:AD383" si="87">+S368+D368</f>
        <v>4399539.97</v>
      </c>
      <c r="U368" s="11">
        <f t="shared" si="84"/>
        <v>6035092.5599999996</v>
      </c>
      <c r="V368" s="11">
        <f t="shared" si="84"/>
        <v>7754521.3300000001</v>
      </c>
      <c r="W368" s="11">
        <f t="shared" si="84"/>
        <v>10075603.43</v>
      </c>
      <c r="X368" s="11">
        <f t="shared" si="84"/>
        <v>12923264.27</v>
      </c>
      <c r="Y368" s="11">
        <f t="shared" si="84"/>
        <v>15892440.439999999</v>
      </c>
      <c r="Z368" s="11">
        <f t="shared" si="84"/>
        <v>18909010.259999998</v>
      </c>
      <c r="AA368" s="11">
        <f t="shared" si="84"/>
        <v>21664157.629999999</v>
      </c>
      <c r="AB368" s="11">
        <f t="shared" si="84"/>
        <v>24732376.960000001</v>
      </c>
      <c r="AC368" s="11">
        <f t="shared" si="84"/>
        <v>27669607</v>
      </c>
      <c r="AD368" s="11">
        <f t="shared" si="84"/>
        <v>30484987.149999999</v>
      </c>
    </row>
    <row r="369" spans="1:30" x14ac:dyDescent="0.2">
      <c r="A369" s="390">
        <v>1005</v>
      </c>
      <c r="B369" s="390" t="s">
        <v>13</v>
      </c>
      <c r="C369" s="11">
        <v>43447.25</v>
      </c>
      <c r="D369" s="11">
        <v>40081.99</v>
      </c>
      <c r="E369" s="11">
        <v>45131.73</v>
      </c>
      <c r="F369" s="11">
        <v>47926.97</v>
      </c>
      <c r="G369" s="11">
        <v>42710.54</v>
      </c>
      <c r="H369" s="11">
        <v>51232.42</v>
      </c>
      <c r="I369" s="11">
        <v>52080.46</v>
      </c>
      <c r="J369" s="11">
        <v>57654.53</v>
      </c>
      <c r="K369" s="11">
        <v>48034.05</v>
      </c>
      <c r="L369" s="11">
        <v>49185.279999999999</v>
      </c>
      <c r="M369" s="11">
        <v>49570.86</v>
      </c>
      <c r="N369" s="11">
        <v>44412.31</v>
      </c>
      <c r="O369" s="394">
        <f t="shared" si="85"/>
        <v>571468.3899999999</v>
      </c>
      <c r="Q369" s="390">
        <v>1005</v>
      </c>
      <c r="R369" s="390" t="s">
        <v>13</v>
      </c>
      <c r="S369" s="11">
        <f t="shared" si="86"/>
        <v>43447.25</v>
      </c>
      <c r="T369" s="11">
        <f t="shared" si="87"/>
        <v>83529.239999999991</v>
      </c>
      <c r="U369" s="11">
        <f t="shared" si="84"/>
        <v>128660.97</v>
      </c>
      <c r="V369" s="11">
        <f t="shared" si="84"/>
        <v>176587.94</v>
      </c>
      <c r="W369" s="11">
        <f t="shared" si="84"/>
        <v>219298.48</v>
      </c>
      <c r="X369" s="11">
        <f t="shared" si="84"/>
        <v>270530.90000000002</v>
      </c>
      <c r="Y369" s="11">
        <f t="shared" si="84"/>
        <v>322611.36000000004</v>
      </c>
      <c r="Z369" s="11">
        <f t="shared" si="84"/>
        <v>380265.89</v>
      </c>
      <c r="AA369" s="11">
        <f t="shared" si="84"/>
        <v>428299.94</v>
      </c>
      <c r="AB369" s="11">
        <f t="shared" si="84"/>
        <v>477485.22</v>
      </c>
      <c r="AC369" s="11">
        <f t="shared" si="84"/>
        <v>527056.07999999996</v>
      </c>
      <c r="AD369" s="11">
        <f t="shared" si="84"/>
        <v>571468.3899999999</v>
      </c>
    </row>
    <row r="370" spans="1:30" x14ac:dyDescent="0.2">
      <c r="A370" s="390">
        <v>1006</v>
      </c>
      <c r="B370" s="390" t="s">
        <v>14</v>
      </c>
      <c r="C370" s="11">
        <v>59469.120000000003</v>
      </c>
      <c r="D370" s="11">
        <v>7589.41</v>
      </c>
      <c r="E370" s="11">
        <v>7478.05</v>
      </c>
      <c r="F370" s="11">
        <v>7700.29</v>
      </c>
      <c r="G370" s="11">
        <v>7366.43</v>
      </c>
      <c r="H370" s="11">
        <v>312.24</v>
      </c>
      <c r="I370" s="11">
        <v>312.24</v>
      </c>
      <c r="J370" s="11">
        <v>312.24</v>
      </c>
      <c r="K370" s="11">
        <v>312.24</v>
      </c>
      <c r="L370" s="11">
        <v>312.24</v>
      </c>
      <c r="M370" s="11">
        <v>312.24</v>
      </c>
      <c r="N370" s="11">
        <v>312.24</v>
      </c>
      <c r="O370" s="394">
        <f t="shared" si="85"/>
        <v>91788.980000000025</v>
      </c>
      <c r="Q370" s="390">
        <v>1006</v>
      </c>
      <c r="R370" s="390" t="s">
        <v>14</v>
      </c>
      <c r="S370" s="11">
        <f t="shared" si="86"/>
        <v>59469.120000000003</v>
      </c>
      <c r="T370" s="11">
        <f t="shared" si="87"/>
        <v>67058.53</v>
      </c>
      <c r="U370" s="11">
        <f t="shared" si="84"/>
        <v>74536.58</v>
      </c>
      <c r="V370" s="11">
        <f t="shared" si="84"/>
        <v>82236.87</v>
      </c>
      <c r="W370" s="11">
        <f t="shared" si="84"/>
        <v>89603.299999999988</v>
      </c>
      <c r="X370" s="11">
        <f t="shared" si="84"/>
        <v>89915.54</v>
      </c>
      <c r="Y370" s="11">
        <f t="shared" si="84"/>
        <v>90227.78</v>
      </c>
      <c r="Z370" s="11">
        <f t="shared" si="84"/>
        <v>90540.02</v>
      </c>
      <c r="AA370" s="11">
        <f t="shared" si="84"/>
        <v>90852.260000000009</v>
      </c>
      <c r="AB370" s="11">
        <f t="shared" si="84"/>
        <v>91164.500000000015</v>
      </c>
      <c r="AC370" s="11">
        <f t="shared" si="84"/>
        <v>91476.74000000002</v>
      </c>
      <c r="AD370" s="11">
        <f t="shared" si="84"/>
        <v>91788.980000000025</v>
      </c>
    </row>
    <row r="371" spans="1:30" x14ac:dyDescent="0.2">
      <c r="A371" s="390">
        <v>1007</v>
      </c>
      <c r="B371" s="390" t="s">
        <v>15</v>
      </c>
      <c r="C371" s="11">
        <v>329208.98</v>
      </c>
      <c r="D371" s="11">
        <v>288184.8</v>
      </c>
      <c r="E371" s="11">
        <v>311257.8</v>
      </c>
      <c r="F371" s="11">
        <v>318470.15000000002</v>
      </c>
      <c r="G371" s="11">
        <v>315992.01</v>
      </c>
      <c r="H371" s="11">
        <v>351493.45</v>
      </c>
      <c r="I371" s="11">
        <v>342705.34</v>
      </c>
      <c r="J371" s="11">
        <v>356789.37</v>
      </c>
      <c r="K371" s="11">
        <v>329981.7</v>
      </c>
      <c r="L371" s="11">
        <v>335063.57</v>
      </c>
      <c r="M371" s="11">
        <v>336415.48</v>
      </c>
      <c r="N371" s="11">
        <v>332431.99</v>
      </c>
      <c r="O371" s="394">
        <f t="shared" si="85"/>
        <v>3947994.6399999997</v>
      </c>
      <c r="Q371" s="390">
        <v>1007</v>
      </c>
      <c r="R371" s="390" t="s">
        <v>15</v>
      </c>
      <c r="S371" s="11">
        <f t="shared" si="86"/>
        <v>329208.98</v>
      </c>
      <c r="T371" s="11">
        <f t="shared" si="87"/>
        <v>617393.78</v>
      </c>
      <c r="U371" s="11">
        <f t="shared" si="84"/>
        <v>928651.58000000007</v>
      </c>
      <c r="V371" s="11">
        <f t="shared" si="84"/>
        <v>1247121.73</v>
      </c>
      <c r="W371" s="11">
        <f t="shared" si="84"/>
        <v>1563113.74</v>
      </c>
      <c r="X371" s="11">
        <f t="shared" si="84"/>
        <v>1914607.19</v>
      </c>
      <c r="Y371" s="11">
        <f t="shared" si="84"/>
        <v>2257312.5299999998</v>
      </c>
      <c r="Z371" s="11">
        <f t="shared" si="84"/>
        <v>2614101.9</v>
      </c>
      <c r="AA371" s="11">
        <f t="shared" si="84"/>
        <v>2944083.6</v>
      </c>
      <c r="AB371" s="11">
        <f t="shared" si="84"/>
        <v>3279147.17</v>
      </c>
      <c r="AC371" s="11">
        <f t="shared" si="84"/>
        <v>3615562.65</v>
      </c>
      <c r="AD371" s="11">
        <f t="shared" si="84"/>
        <v>3947994.6399999997</v>
      </c>
    </row>
    <row r="372" spans="1:30" x14ac:dyDescent="0.2">
      <c r="A372" s="390">
        <v>1008</v>
      </c>
      <c r="B372" s="390" t="s">
        <v>16</v>
      </c>
      <c r="C372" s="11">
        <v>129820.47</v>
      </c>
      <c r="D372" s="11">
        <v>124113.62</v>
      </c>
      <c r="E372" s="11">
        <v>130646.61</v>
      </c>
      <c r="F372" s="11">
        <v>139684.09</v>
      </c>
      <c r="G372" s="11">
        <v>135330.43</v>
      </c>
      <c r="H372" s="11">
        <v>154317.54999999999</v>
      </c>
      <c r="I372" s="11">
        <v>156073.07</v>
      </c>
      <c r="J372" s="11">
        <v>166520.66</v>
      </c>
      <c r="K372" s="11">
        <v>140024.07999999999</v>
      </c>
      <c r="L372" s="11">
        <v>141034.35</v>
      </c>
      <c r="M372" s="11">
        <v>138174.79</v>
      </c>
      <c r="N372" s="11">
        <v>137923.19</v>
      </c>
      <c r="O372" s="394">
        <f t="shared" si="85"/>
        <v>1693662.9100000001</v>
      </c>
      <c r="Q372" s="390">
        <v>1008</v>
      </c>
      <c r="R372" s="390" t="s">
        <v>16</v>
      </c>
      <c r="S372" s="11">
        <f t="shared" si="86"/>
        <v>129820.47</v>
      </c>
      <c r="T372" s="11">
        <f t="shared" si="87"/>
        <v>253934.09</v>
      </c>
      <c r="U372" s="11">
        <f t="shared" si="84"/>
        <v>384580.7</v>
      </c>
      <c r="V372" s="11">
        <f t="shared" si="84"/>
        <v>524264.79000000004</v>
      </c>
      <c r="W372" s="11">
        <f t="shared" si="84"/>
        <v>659595.22</v>
      </c>
      <c r="X372" s="11">
        <f t="shared" si="84"/>
        <v>813912.77</v>
      </c>
      <c r="Y372" s="11">
        <f t="shared" si="84"/>
        <v>969985.84000000008</v>
      </c>
      <c r="Z372" s="11">
        <f t="shared" si="84"/>
        <v>1136506.5</v>
      </c>
      <c r="AA372" s="11">
        <f t="shared" si="84"/>
        <v>1276530.58</v>
      </c>
      <c r="AB372" s="11">
        <f t="shared" si="84"/>
        <v>1417564.9300000002</v>
      </c>
      <c r="AC372" s="11">
        <f t="shared" si="84"/>
        <v>1555739.7200000002</v>
      </c>
      <c r="AD372" s="11">
        <f t="shared" si="84"/>
        <v>1693662.9100000001</v>
      </c>
    </row>
    <row r="373" spans="1:30" x14ac:dyDescent="0.2">
      <c r="A373" s="390">
        <v>1009</v>
      </c>
      <c r="B373" s="390" t="s">
        <v>17</v>
      </c>
      <c r="C373" s="11">
        <v>82208.45</v>
      </c>
      <c r="D373" s="11">
        <v>91013.01</v>
      </c>
      <c r="E373" s="11">
        <v>95110.91</v>
      </c>
      <c r="F373" s="11">
        <v>94068.67</v>
      </c>
      <c r="G373" s="11">
        <v>91252.7</v>
      </c>
      <c r="H373" s="11">
        <v>102966.26</v>
      </c>
      <c r="I373" s="11">
        <v>106917.41</v>
      </c>
      <c r="J373" s="11">
        <v>108833.58</v>
      </c>
      <c r="K373" s="11">
        <v>107600.76</v>
      </c>
      <c r="L373" s="11">
        <v>105192.83</v>
      </c>
      <c r="M373" s="11">
        <v>117288.27</v>
      </c>
      <c r="N373" s="11">
        <v>102596.8</v>
      </c>
      <c r="O373" s="394">
        <f t="shared" si="85"/>
        <v>1205049.6499999999</v>
      </c>
      <c r="Q373" s="390">
        <v>1009</v>
      </c>
      <c r="R373" s="390" t="s">
        <v>17</v>
      </c>
      <c r="S373" s="11">
        <f t="shared" si="86"/>
        <v>82208.45</v>
      </c>
      <c r="T373" s="11">
        <f t="shared" si="87"/>
        <v>173221.46</v>
      </c>
      <c r="U373" s="11">
        <f t="shared" si="84"/>
        <v>268332.37</v>
      </c>
      <c r="V373" s="11">
        <f t="shared" si="84"/>
        <v>362401.04</v>
      </c>
      <c r="W373" s="11">
        <f t="shared" si="84"/>
        <v>453653.74</v>
      </c>
      <c r="X373" s="11">
        <f t="shared" si="84"/>
        <v>556620</v>
      </c>
      <c r="Y373" s="11">
        <f t="shared" si="84"/>
        <v>663537.41</v>
      </c>
      <c r="Z373" s="11">
        <f t="shared" si="84"/>
        <v>772370.99</v>
      </c>
      <c r="AA373" s="11">
        <f t="shared" si="84"/>
        <v>879971.75</v>
      </c>
      <c r="AB373" s="11">
        <f t="shared" si="84"/>
        <v>985164.58</v>
      </c>
      <c r="AC373" s="11">
        <f t="shared" si="84"/>
        <v>1102452.8499999999</v>
      </c>
      <c r="AD373" s="11">
        <f t="shared" si="84"/>
        <v>1205049.6499999999</v>
      </c>
    </row>
    <row r="374" spans="1:30" x14ac:dyDescent="0.2">
      <c r="A374" s="390">
        <v>1010</v>
      </c>
      <c r="B374" s="390" t="s">
        <v>19</v>
      </c>
      <c r="C374" s="11">
        <v>15792.85</v>
      </c>
      <c r="D374" s="11">
        <v>47350.95</v>
      </c>
      <c r="E374" s="11">
        <v>11230.29</v>
      </c>
      <c r="F374" s="11">
        <v>27075.88</v>
      </c>
      <c r="G374" s="11">
        <v>16984.560000000001</v>
      </c>
      <c r="H374" s="11">
        <v>77406.41</v>
      </c>
      <c r="I374" s="11">
        <v>73950.570000000007</v>
      </c>
      <c r="J374" s="11">
        <v>51188.35</v>
      </c>
      <c r="K374" s="11">
        <v>26863.05</v>
      </c>
      <c r="L374" s="11">
        <v>46417.56</v>
      </c>
      <c r="M374" s="11">
        <v>42352.02</v>
      </c>
      <c r="N374" s="11">
        <v>24936.32</v>
      </c>
      <c r="O374" s="394">
        <f t="shared" si="85"/>
        <v>461548.81</v>
      </c>
      <c r="Q374" s="390">
        <v>1010</v>
      </c>
      <c r="R374" s="390" t="s">
        <v>19</v>
      </c>
      <c r="S374" s="11">
        <f t="shared" si="86"/>
        <v>15792.85</v>
      </c>
      <c r="T374" s="11">
        <f t="shared" si="87"/>
        <v>63143.799999999996</v>
      </c>
      <c r="U374" s="11">
        <f t="shared" si="84"/>
        <v>74374.09</v>
      </c>
      <c r="V374" s="11">
        <f t="shared" si="84"/>
        <v>101449.97</v>
      </c>
      <c r="W374" s="11">
        <f t="shared" si="84"/>
        <v>118434.53</v>
      </c>
      <c r="X374" s="11">
        <f t="shared" si="84"/>
        <v>195840.94</v>
      </c>
      <c r="Y374" s="11">
        <f t="shared" si="84"/>
        <v>269791.51</v>
      </c>
      <c r="Z374" s="11">
        <f t="shared" si="84"/>
        <v>320979.86</v>
      </c>
      <c r="AA374" s="11">
        <f t="shared" si="84"/>
        <v>347842.91</v>
      </c>
      <c r="AB374" s="11">
        <f t="shared" si="84"/>
        <v>394260.47</v>
      </c>
      <c r="AC374" s="11">
        <f t="shared" si="84"/>
        <v>436612.49</v>
      </c>
      <c r="AD374" s="11">
        <f t="shared" si="84"/>
        <v>461548.81</v>
      </c>
    </row>
    <row r="375" spans="1:30" x14ac:dyDescent="0.2">
      <c r="A375" s="390">
        <v>1011</v>
      </c>
      <c r="B375" s="390" t="s">
        <v>20</v>
      </c>
      <c r="C375" s="11">
        <v>94050.84</v>
      </c>
      <c r="D375" s="11">
        <v>91820.61</v>
      </c>
      <c r="E375" s="11">
        <v>92925.86</v>
      </c>
      <c r="F375" s="11">
        <v>90111.79</v>
      </c>
      <c r="G375" s="11">
        <v>84452.06</v>
      </c>
      <c r="H375" s="11">
        <v>103716.44</v>
      </c>
      <c r="I375" s="11">
        <v>112628.28</v>
      </c>
      <c r="J375" s="11">
        <v>117801.05</v>
      </c>
      <c r="K375" s="11">
        <v>105359.67999999999</v>
      </c>
      <c r="L375" s="11">
        <v>101238.72</v>
      </c>
      <c r="M375" s="11">
        <v>108802.38</v>
      </c>
      <c r="N375" s="11">
        <v>108312.14</v>
      </c>
      <c r="O375" s="394">
        <f t="shared" si="85"/>
        <v>1211219.8499999999</v>
      </c>
      <c r="Q375" s="390">
        <v>1011</v>
      </c>
      <c r="R375" s="390" t="s">
        <v>20</v>
      </c>
      <c r="S375" s="11">
        <f t="shared" si="86"/>
        <v>94050.84</v>
      </c>
      <c r="T375" s="11">
        <f t="shared" si="87"/>
        <v>185871.45</v>
      </c>
      <c r="U375" s="11">
        <f t="shared" si="84"/>
        <v>278797.31</v>
      </c>
      <c r="V375" s="11">
        <f t="shared" si="84"/>
        <v>368909.1</v>
      </c>
      <c r="W375" s="11">
        <f t="shared" si="84"/>
        <v>453361.16</v>
      </c>
      <c r="X375" s="11">
        <f t="shared" si="84"/>
        <v>557077.6</v>
      </c>
      <c r="Y375" s="11">
        <f t="shared" si="84"/>
        <v>669705.88</v>
      </c>
      <c r="Z375" s="11">
        <f t="shared" si="84"/>
        <v>787506.93</v>
      </c>
      <c r="AA375" s="11">
        <f t="shared" si="84"/>
        <v>892866.6100000001</v>
      </c>
      <c r="AB375" s="11">
        <f t="shared" si="84"/>
        <v>994105.33000000007</v>
      </c>
      <c r="AC375" s="11">
        <f t="shared" si="84"/>
        <v>1102907.71</v>
      </c>
      <c r="AD375" s="11">
        <f t="shared" si="84"/>
        <v>1211219.8499999999</v>
      </c>
    </row>
    <row r="376" spans="1:30" ht="14.25" customHeight="1" x14ac:dyDescent="0.2">
      <c r="A376" s="390">
        <v>1012</v>
      </c>
      <c r="B376" s="390" t="s">
        <v>21</v>
      </c>
      <c r="C376" s="11">
        <v>245520.01</v>
      </c>
      <c r="D376" s="11">
        <v>240296.03</v>
      </c>
      <c r="E376" s="11">
        <v>241774.81</v>
      </c>
      <c r="F376" s="11">
        <v>257161.29</v>
      </c>
      <c r="G376" s="11">
        <v>238451.37</v>
      </c>
      <c r="H376" s="11">
        <v>270283.98</v>
      </c>
      <c r="I376" s="11">
        <v>270880.74</v>
      </c>
      <c r="J376" s="11">
        <v>279502.21000000002</v>
      </c>
      <c r="K376" s="11">
        <v>260327.65</v>
      </c>
      <c r="L376" s="11">
        <v>267482.57</v>
      </c>
      <c r="M376" s="11">
        <v>256803.4</v>
      </c>
      <c r="N376" s="11">
        <v>250678.76</v>
      </c>
      <c r="O376" s="394">
        <f t="shared" si="85"/>
        <v>3079162.8200000003</v>
      </c>
      <c r="Q376" s="390">
        <v>1012</v>
      </c>
      <c r="R376" s="390" t="s">
        <v>21</v>
      </c>
      <c r="S376" s="11">
        <f t="shared" si="86"/>
        <v>245520.01</v>
      </c>
      <c r="T376" s="11">
        <f t="shared" si="87"/>
        <v>485816.04000000004</v>
      </c>
      <c r="U376" s="11">
        <f t="shared" si="84"/>
        <v>727590.85000000009</v>
      </c>
      <c r="V376" s="11">
        <f t="shared" si="84"/>
        <v>984752.14000000013</v>
      </c>
      <c r="W376" s="11">
        <f t="shared" si="84"/>
        <v>1223203.5100000002</v>
      </c>
      <c r="X376" s="11">
        <f t="shared" si="84"/>
        <v>1493487.4900000002</v>
      </c>
      <c r="Y376" s="11">
        <f t="shared" si="84"/>
        <v>1764368.2300000002</v>
      </c>
      <c r="Z376" s="11">
        <f t="shared" si="84"/>
        <v>2043870.4400000002</v>
      </c>
      <c r="AA376" s="11">
        <f t="shared" si="84"/>
        <v>2304198.0900000003</v>
      </c>
      <c r="AB376" s="11">
        <f t="shared" si="84"/>
        <v>2571680.66</v>
      </c>
      <c r="AC376" s="11">
        <f t="shared" si="84"/>
        <v>2828484.06</v>
      </c>
      <c r="AD376" s="11">
        <f t="shared" si="84"/>
        <v>3079162.8200000003</v>
      </c>
    </row>
    <row r="377" spans="1:30" x14ac:dyDescent="0.2">
      <c r="A377" s="390">
        <v>1013</v>
      </c>
      <c r="B377" s="390" t="s">
        <v>22</v>
      </c>
      <c r="C377" s="11">
        <v>17281.82</v>
      </c>
      <c r="D377" s="11">
        <v>16770.68</v>
      </c>
      <c r="E377" s="11">
        <v>14946.79</v>
      </c>
      <c r="F377" s="11">
        <v>18094.060000000001</v>
      </c>
      <c r="G377" s="11">
        <v>15322.16</v>
      </c>
      <c r="H377" s="11">
        <v>19342.939999999999</v>
      </c>
      <c r="I377" s="11">
        <v>21069.83</v>
      </c>
      <c r="J377" s="11">
        <v>19736.490000000002</v>
      </c>
      <c r="K377" s="11">
        <v>19149.25</v>
      </c>
      <c r="L377" s="11">
        <v>22111.279999999999</v>
      </c>
      <c r="M377" s="11">
        <v>21319.72</v>
      </c>
      <c r="N377" s="11">
        <v>20041.95</v>
      </c>
      <c r="O377" s="394">
        <f t="shared" si="85"/>
        <v>225186.97000000003</v>
      </c>
      <c r="Q377" s="390">
        <v>1013</v>
      </c>
      <c r="R377" s="390" t="s">
        <v>22</v>
      </c>
      <c r="S377" s="11">
        <f t="shared" si="86"/>
        <v>17281.82</v>
      </c>
      <c r="T377" s="11">
        <f t="shared" si="87"/>
        <v>34052.5</v>
      </c>
      <c r="U377" s="11">
        <f t="shared" si="84"/>
        <v>48999.29</v>
      </c>
      <c r="V377" s="11">
        <f t="shared" si="84"/>
        <v>67093.350000000006</v>
      </c>
      <c r="W377" s="11">
        <f t="shared" si="84"/>
        <v>82415.510000000009</v>
      </c>
      <c r="X377" s="11">
        <f t="shared" si="84"/>
        <v>101758.45000000001</v>
      </c>
      <c r="Y377" s="11">
        <f t="shared" si="84"/>
        <v>122828.28000000001</v>
      </c>
      <c r="Z377" s="11">
        <f t="shared" si="84"/>
        <v>142564.77000000002</v>
      </c>
      <c r="AA377" s="11">
        <f t="shared" si="84"/>
        <v>161714.02000000002</v>
      </c>
      <c r="AB377" s="11">
        <f t="shared" si="84"/>
        <v>183825.30000000002</v>
      </c>
      <c r="AC377" s="11">
        <f t="shared" si="84"/>
        <v>205145.02000000002</v>
      </c>
      <c r="AD377" s="11">
        <f t="shared" si="84"/>
        <v>225186.97000000003</v>
      </c>
    </row>
    <row r="378" spans="1:30" x14ac:dyDescent="0.2">
      <c r="A378" s="390">
        <v>1014</v>
      </c>
      <c r="B378" s="390" t="s">
        <v>23</v>
      </c>
      <c r="C378" s="11">
        <v>487431.22</v>
      </c>
      <c r="D378" s="11">
        <v>550318.91</v>
      </c>
      <c r="E378" s="11">
        <v>460246.29</v>
      </c>
      <c r="F378" s="11">
        <v>504588.14</v>
      </c>
      <c r="G378" s="11">
        <v>761639.84</v>
      </c>
      <c r="H378" s="11">
        <v>792663.01</v>
      </c>
      <c r="I378" s="11">
        <v>954725.77</v>
      </c>
      <c r="J378" s="11">
        <v>962787.61</v>
      </c>
      <c r="K378" s="11">
        <v>876566.9</v>
      </c>
      <c r="L378" s="11">
        <v>914610.75</v>
      </c>
      <c r="M378" s="11">
        <v>911030.89</v>
      </c>
      <c r="N378" s="11">
        <v>790658.02</v>
      </c>
      <c r="O378" s="394">
        <f t="shared" si="85"/>
        <v>8967267.3499999996</v>
      </c>
      <c r="Q378" s="390">
        <v>1014</v>
      </c>
      <c r="R378" s="390" t="s">
        <v>23</v>
      </c>
      <c r="S378" s="11">
        <f t="shared" si="86"/>
        <v>487431.22</v>
      </c>
      <c r="T378" s="11">
        <f t="shared" si="87"/>
        <v>1037750.13</v>
      </c>
      <c r="U378" s="11">
        <f t="shared" si="84"/>
        <v>1497996.42</v>
      </c>
      <c r="V378" s="11">
        <f t="shared" si="84"/>
        <v>2002584.56</v>
      </c>
      <c r="W378" s="11">
        <f t="shared" si="84"/>
        <v>2764224.4</v>
      </c>
      <c r="X378" s="11">
        <f t="shared" si="84"/>
        <v>3556887.41</v>
      </c>
      <c r="Y378" s="11">
        <f t="shared" si="84"/>
        <v>4511613.18</v>
      </c>
      <c r="Z378" s="11">
        <f t="shared" si="84"/>
        <v>5474400.79</v>
      </c>
      <c r="AA378" s="11">
        <f t="shared" si="84"/>
        <v>6350967.6900000004</v>
      </c>
      <c r="AB378" s="11">
        <f t="shared" si="84"/>
        <v>7265578.4400000004</v>
      </c>
      <c r="AC378" s="11">
        <f t="shared" si="84"/>
        <v>8176609.3300000001</v>
      </c>
      <c r="AD378" s="11">
        <f t="shared" si="84"/>
        <v>8967267.3499999996</v>
      </c>
    </row>
    <row r="379" spans="1:30" x14ac:dyDescent="0.2">
      <c r="A379" s="390">
        <v>1015</v>
      </c>
      <c r="B379" s="390" t="s">
        <v>24</v>
      </c>
      <c r="C379" s="11">
        <v>102137.1</v>
      </c>
      <c r="D379" s="11">
        <v>95484.41</v>
      </c>
      <c r="E379" s="11">
        <v>99052.37</v>
      </c>
      <c r="F379" s="11">
        <v>98964.65</v>
      </c>
      <c r="G379" s="11">
        <v>93094.96</v>
      </c>
      <c r="H379" s="11">
        <v>113689.82</v>
      </c>
      <c r="I379" s="11">
        <v>117549.79</v>
      </c>
      <c r="J379" s="11">
        <v>116975.11</v>
      </c>
      <c r="K379" s="11">
        <v>106648.4</v>
      </c>
      <c r="L379" s="11">
        <v>110596.01</v>
      </c>
      <c r="M379" s="11">
        <v>106352.96000000001</v>
      </c>
      <c r="N379" s="11">
        <v>102195.43</v>
      </c>
      <c r="O379" s="394">
        <f t="shared" si="85"/>
        <v>1262741.01</v>
      </c>
      <c r="Q379" s="390">
        <v>1015</v>
      </c>
      <c r="R379" s="390" t="s">
        <v>24</v>
      </c>
      <c r="S379" s="11">
        <f t="shared" si="86"/>
        <v>102137.1</v>
      </c>
      <c r="T379" s="11">
        <f t="shared" si="87"/>
        <v>197621.51</v>
      </c>
      <c r="U379" s="11">
        <f t="shared" si="84"/>
        <v>296673.88</v>
      </c>
      <c r="V379" s="11">
        <f t="shared" si="84"/>
        <v>395638.53</v>
      </c>
      <c r="W379" s="11">
        <f t="shared" si="84"/>
        <v>488733.49000000005</v>
      </c>
      <c r="X379" s="11">
        <f t="shared" si="84"/>
        <v>602423.31000000006</v>
      </c>
      <c r="Y379" s="11">
        <f t="shared" si="84"/>
        <v>719973.10000000009</v>
      </c>
      <c r="Z379" s="11">
        <f t="shared" si="84"/>
        <v>836948.21000000008</v>
      </c>
      <c r="AA379" s="11">
        <f t="shared" si="84"/>
        <v>943596.6100000001</v>
      </c>
      <c r="AB379" s="11">
        <f t="shared" si="84"/>
        <v>1054192.6200000001</v>
      </c>
      <c r="AC379" s="11">
        <f t="shared" si="84"/>
        <v>1160545.58</v>
      </c>
      <c r="AD379" s="11">
        <f t="shared" si="84"/>
        <v>1262741.01</v>
      </c>
    </row>
    <row r="380" spans="1:30" x14ac:dyDescent="0.2">
      <c r="A380" s="390">
        <v>1016</v>
      </c>
      <c r="B380" s="390" t="s">
        <v>25</v>
      </c>
      <c r="C380" s="11">
        <v>100076.91</v>
      </c>
      <c r="D380" s="11">
        <v>89480.57</v>
      </c>
      <c r="E380" s="11">
        <v>94502.39</v>
      </c>
      <c r="F380" s="11">
        <v>102645.3</v>
      </c>
      <c r="G380" s="11">
        <v>91477.75</v>
      </c>
      <c r="H380" s="11">
        <v>105943.06</v>
      </c>
      <c r="I380" s="11">
        <v>121745.46</v>
      </c>
      <c r="J380" s="11">
        <v>116398.1</v>
      </c>
      <c r="K380" s="11">
        <v>98039.4</v>
      </c>
      <c r="L380" s="11">
        <v>96814.65</v>
      </c>
      <c r="M380" s="11">
        <v>96529.56</v>
      </c>
      <c r="N380" s="11">
        <v>100079.87</v>
      </c>
      <c r="O380" s="394">
        <f t="shared" si="85"/>
        <v>1213733.02</v>
      </c>
      <c r="Q380" s="390">
        <v>1016</v>
      </c>
      <c r="R380" s="390" t="s">
        <v>25</v>
      </c>
      <c r="S380" s="11">
        <f t="shared" si="86"/>
        <v>100076.91</v>
      </c>
      <c r="T380" s="11">
        <f t="shared" si="87"/>
        <v>189557.48</v>
      </c>
      <c r="U380" s="11">
        <f t="shared" si="84"/>
        <v>284059.87</v>
      </c>
      <c r="V380" s="11">
        <f t="shared" si="84"/>
        <v>386705.17</v>
      </c>
      <c r="W380" s="11">
        <f t="shared" si="84"/>
        <v>478182.92</v>
      </c>
      <c r="X380" s="11">
        <f t="shared" si="84"/>
        <v>584125.98</v>
      </c>
      <c r="Y380" s="11">
        <f t="shared" si="84"/>
        <v>705871.44</v>
      </c>
      <c r="Z380" s="11">
        <f t="shared" si="84"/>
        <v>822269.53999999992</v>
      </c>
      <c r="AA380" s="11">
        <f t="shared" si="84"/>
        <v>920308.94</v>
      </c>
      <c r="AB380" s="11">
        <f t="shared" si="84"/>
        <v>1017123.59</v>
      </c>
      <c r="AC380" s="11">
        <f t="shared" si="84"/>
        <v>1113653.1499999999</v>
      </c>
      <c r="AD380" s="11">
        <f t="shared" si="84"/>
        <v>1213733.02</v>
      </c>
    </row>
    <row r="381" spans="1:30" x14ac:dyDescent="0.2">
      <c r="A381" s="390">
        <v>1017</v>
      </c>
      <c r="B381" s="390" t="s">
        <v>26</v>
      </c>
      <c r="C381" s="11">
        <v>158222.54</v>
      </c>
      <c r="D381" s="11">
        <v>164195.1</v>
      </c>
      <c r="E381" s="11">
        <v>160227.53</v>
      </c>
      <c r="F381" s="11">
        <v>158845</v>
      </c>
      <c r="G381" s="11">
        <v>158905.89000000001</v>
      </c>
      <c r="H381" s="11">
        <v>184847.9</v>
      </c>
      <c r="I381" s="11">
        <v>198659.55</v>
      </c>
      <c r="J381" s="11">
        <v>183634.29</v>
      </c>
      <c r="K381" s="11">
        <v>165823.32999999999</v>
      </c>
      <c r="L381" s="11">
        <v>162009.15</v>
      </c>
      <c r="M381" s="11">
        <v>157902.04999999999</v>
      </c>
      <c r="N381" s="11">
        <v>160901.26</v>
      </c>
      <c r="O381" s="394">
        <f t="shared" si="85"/>
        <v>2014173.59</v>
      </c>
      <c r="Q381" s="390">
        <v>1017</v>
      </c>
      <c r="R381" s="390" t="s">
        <v>26</v>
      </c>
      <c r="S381" s="11">
        <f t="shared" si="86"/>
        <v>158222.54</v>
      </c>
      <c r="T381" s="11">
        <f t="shared" si="87"/>
        <v>322417.64</v>
      </c>
      <c r="U381" s="11">
        <f t="shared" si="84"/>
        <v>482645.17000000004</v>
      </c>
      <c r="V381" s="11">
        <f t="shared" si="84"/>
        <v>641490.17000000004</v>
      </c>
      <c r="W381" s="11">
        <f t="shared" si="84"/>
        <v>800396.06</v>
      </c>
      <c r="X381" s="11">
        <f t="shared" si="84"/>
        <v>985243.96000000008</v>
      </c>
      <c r="Y381" s="11">
        <f t="shared" si="84"/>
        <v>1183903.51</v>
      </c>
      <c r="Z381" s="11">
        <f t="shared" si="84"/>
        <v>1367537.8</v>
      </c>
      <c r="AA381" s="11">
        <f t="shared" si="84"/>
        <v>1533361.1300000001</v>
      </c>
      <c r="AB381" s="11">
        <f t="shared" si="84"/>
        <v>1695370.28</v>
      </c>
      <c r="AC381" s="11">
        <f t="shared" si="84"/>
        <v>1853272.33</v>
      </c>
      <c r="AD381" s="11">
        <f t="shared" si="84"/>
        <v>2014173.59</v>
      </c>
    </row>
    <row r="382" spans="1:30" x14ac:dyDescent="0.2">
      <c r="A382" s="390">
        <v>1018</v>
      </c>
      <c r="B382" s="390" t="s">
        <v>27</v>
      </c>
      <c r="C382" s="11">
        <v>102393.28</v>
      </c>
      <c r="D382" s="11">
        <v>107453.7</v>
      </c>
      <c r="E382" s="11">
        <v>108127.09</v>
      </c>
      <c r="F382" s="11">
        <v>95484.91</v>
      </c>
      <c r="G382" s="11">
        <v>94663.42</v>
      </c>
      <c r="H382" s="11">
        <v>113968.71</v>
      </c>
      <c r="I382" s="11">
        <v>119811.5</v>
      </c>
      <c r="J382" s="11">
        <v>115747.34</v>
      </c>
      <c r="K382" s="11">
        <v>99736.86</v>
      </c>
      <c r="L382" s="11">
        <v>102091.97</v>
      </c>
      <c r="M382" s="11">
        <v>101905.58</v>
      </c>
      <c r="N382" s="11">
        <v>100450.32</v>
      </c>
      <c r="O382" s="394">
        <f t="shared" si="85"/>
        <v>1261834.6800000002</v>
      </c>
      <c r="Q382" s="390">
        <v>1018</v>
      </c>
      <c r="R382" s="390" t="s">
        <v>27</v>
      </c>
      <c r="S382" s="11">
        <f t="shared" si="86"/>
        <v>102393.28</v>
      </c>
      <c r="T382" s="11">
        <f t="shared" si="87"/>
        <v>209846.97999999998</v>
      </c>
      <c r="U382" s="11">
        <f t="shared" si="84"/>
        <v>317974.06999999995</v>
      </c>
      <c r="V382" s="11">
        <f t="shared" si="84"/>
        <v>413458.98</v>
      </c>
      <c r="W382" s="11">
        <f t="shared" si="84"/>
        <v>508122.39999999997</v>
      </c>
      <c r="X382" s="11">
        <f t="shared" si="84"/>
        <v>622091.11</v>
      </c>
      <c r="Y382" s="11">
        <f t="shared" si="84"/>
        <v>741902.61</v>
      </c>
      <c r="Z382" s="11">
        <f t="shared" si="84"/>
        <v>857649.95</v>
      </c>
      <c r="AA382" s="11">
        <f t="shared" si="84"/>
        <v>957386.80999999994</v>
      </c>
      <c r="AB382" s="11">
        <f t="shared" si="84"/>
        <v>1059478.78</v>
      </c>
      <c r="AC382" s="11">
        <f t="shared" si="84"/>
        <v>1161384.3600000001</v>
      </c>
      <c r="AD382" s="11">
        <f t="shared" si="84"/>
        <v>1261834.6800000002</v>
      </c>
    </row>
    <row r="383" spans="1:30" x14ac:dyDescent="0.2">
      <c r="A383" s="390">
        <v>1019</v>
      </c>
      <c r="B383" s="390" t="s">
        <v>28</v>
      </c>
      <c r="C383" s="11">
        <v>53011.8</v>
      </c>
      <c r="D383" s="11">
        <v>52008.77</v>
      </c>
      <c r="E383" s="11">
        <v>57507.15</v>
      </c>
      <c r="F383" s="11">
        <v>54432.27</v>
      </c>
      <c r="G383" s="11">
        <v>50900.31</v>
      </c>
      <c r="H383" s="11">
        <v>57642.35</v>
      </c>
      <c r="I383" s="11">
        <v>60638.12</v>
      </c>
      <c r="J383" s="11">
        <v>60701.8</v>
      </c>
      <c r="K383" s="11">
        <v>56355.54</v>
      </c>
      <c r="L383" s="11">
        <v>54501</v>
      </c>
      <c r="M383" s="11">
        <v>52176.6</v>
      </c>
      <c r="N383" s="11">
        <v>52598.93</v>
      </c>
      <c r="O383" s="394">
        <f t="shared" si="85"/>
        <v>662474.6399999999</v>
      </c>
      <c r="Q383" s="390">
        <v>1019</v>
      </c>
      <c r="R383" s="390" t="s">
        <v>28</v>
      </c>
      <c r="S383" s="11">
        <f t="shared" si="86"/>
        <v>53011.8</v>
      </c>
      <c r="T383" s="11">
        <f t="shared" si="87"/>
        <v>105020.57</v>
      </c>
      <c r="U383" s="11">
        <f t="shared" si="87"/>
        <v>162527.72</v>
      </c>
      <c r="V383" s="11">
        <f t="shared" si="87"/>
        <v>216959.99</v>
      </c>
      <c r="W383" s="11">
        <f t="shared" si="87"/>
        <v>267860.3</v>
      </c>
      <c r="X383" s="11">
        <f t="shared" si="87"/>
        <v>325502.64999999997</v>
      </c>
      <c r="Y383" s="11">
        <f t="shared" si="87"/>
        <v>386140.76999999996</v>
      </c>
      <c r="Z383" s="11">
        <f t="shared" si="87"/>
        <v>446842.56999999995</v>
      </c>
      <c r="AA383" s="11">
        <f t="shared" si="87"/>
        <v>503198.10999999993</v>
      </c>
      <c r="AB383" s="11">
        <f t="shared" si="87"/>
        <v>557699.10999999987</v>
      </c>
      <c r="AC383" s="11">
        <f t="shared" si="87"/>
        <v>609875.70999999985</v>
      </c>
      <c r="AD383" s="11">
        <f t="shared" si="87"/>
        <v>662474.6399999999</v>
      </c>
    </row>
    <row r="384" spans="1:30" x14ac:dyDescent="0.2">
      <c r="A384" s="390">
        <v>1020</v>
      </c>
      <c r="B384" s="390" t="s">
        <v>29</v>
      </c>
      <c r="C384" s="11">
        <v>348082.87</v>
      </c>
      <c r="D384" s="11">
        <v>336750.95</v>
      </c>
      <c r="E384" s="11">
        <v>345841.31</v>
      </c>
      <c r="F384" s="11">
        <v>356817.99</v>
      </c>
      <c r="G384" s="11">
        <v>325862.81</v>
      </c>
      <c r="H384" s="11">
        <v>353437.26</v>
      </c>
      <c r="I384" s="11">
        <v>345284.28</v>
      </c>
      <c r="J384" s="11">
        <v>354421.08</v>
      </c>
      <c r="K384" s="11">
        <v>335542.76</v>
      </c>
      <c r="L384" s="11">
        <v>354292.69</v>
      </c>
      <c r="M384" s="11">
        <v>363863.33</v>
      </c>
      <c r="N384" s="11">
        <v>352496.49</v>
      </c>
      <c r="O384" s="394">
        <f t="shared" si="85"/>
        <v>4172693.8200000003</v>
      </c>
      <c r="Q384" s="390">
        <v>1020</v>
      </c>
      <c r="R384" s="390" t="s">
        <v>29</v>
      </c>
      <c r="S384" s="11">
        <f t="shared" si="86"/>
        <v>348082.87</v>
      </c>
      <c r="T384" s="11">
        <f t="shared" ref="T384:AD394" si="88">+S384+D384</f>
        <v>684833.82000000007</v>
      </c>
      <c r="U384" s="11">
        <f t="shared" si="88"/>
        <v>1030675.1300000001</v>
      </c>
      <c r="V384" s="11">
        <f t="shared" si="88"/>
        <v>1387493.12</v>
      </c>
      <c r="W384" s="11">
        <f t="shared" si="88"/>
        <v>1713355.9300000002</v>
      </c>
      <c r="X384" s="11">
        <f t="shared" si="88"/>
        <v>2066793.1900000002</v>
      </c>
      <c r="Y384" s="11">
        <f t="shared" si="88"/>
        <v>2412077.4700000002</v>
      </c>
      <c r="Z384" s="11">
        <f t="shared" si="88"/>
        <v>2766498.5500000003</v>
      </c>
      <c r="AA384" s="11">
        <f t="shared" si="88"/>
        <v>3102041.3100000005</v>
      </c>
      <c r="AB384" s="11">
        <f t="shared" si="88"/>
        <v>3456334.0000000005</v>
      </c>
      <c r="AC384" s="11">
        <f t="shared" si="88"/>
        <v>3820197.3300000005</v>
      </c>
      <c r="AD384" s="11">
        <f t="shared" si="88"/>
        <v>4172693.8200000003</v>
      </c>
    </row>
    <row r="385" spans="1:30" x14ac:dyDescent="0.2">
      <c r="A385" s="390">
        <v>1021</v>
      </c>
      <c r="B385" s="390" t="s">
        <v>30</v>
      </c>
      <c r="C385" s="11">
        <v>80152.33</v>
      </c>
      <c r="D385" s="11">
        <v>75335.62</v>
      </c>
      <c r="E385" s="11">
        <v>87439.79</v>
      </c>
      <c r="F385" s="11">
        <v>86113.12</v>
      </c>
      <c r="G385" s="11">
        <v>81752.86</v>
      </c>
      <c r="H385" s="11">
        <v>81963.289999999994</v>
      </c>
      <c r="I385" s="11">
        <v>78379.48</v>
      </c>
      <c r="J385" s="11">
        <v>88343.679999999993</v>
      </c>
      <c r="K385" s="11">
        <v>79138.320000000007</v>
      </c>
      <c r="L385" s="11">
        <v>78897.08</v>
      </c>
      <c r="M385" s="11">
        <v>70095.789999999994</v>
      </c>
      <c r="N385" s="11">
        <v>75241.48</v>
      </c>
      <c r="O385" s="394">
        <f t="shared" si="85"/>
        <v>962852.84</v>
      </c>
      <c r="Q385" s="390">
        <v>1021</v>
      </c>
      <c r="R385" s="390" t="s">
        <v>30</v>
      </c>
      <c r="S385" s="11">
        <f t="shared" si="86"/>
        <v>80152.33</v>
      </c>
      <c r="T385" s="11">
        <f t="shared" si="88"/>
        <v>155487.95000000001</v>
      </c>
      <c r="U385" s="11">
        <f t="shared" si="88"/>
        <v>242927.74</v>
      </c>
      <c r="V385" s="11">
        <f t="shared" si="88"/>
        <v>329040.86</v>
      </c>
      <c r="W385" s="11">
        <f t="shared" si="88"/>
        <v>410793.72</v>
      </c>
      <c r="X385" s="11">
        <f t="shared" si="88"/>
        <v>492757.00999999995</v>
      </c>
      <c r="Y385" s="11">
        <f t="shared" si="88"/>
        <v>571136.49</v>
      </c>
      <c r="Z385" s="11">
        <f t="shared" si="88"/>
        <v>659480.16999999993</v>
      </c>
      <c r="AA385" s="11">
        <f t="shared" si="88"/>
        <v>738618.49</v>
      </c>
      <c r="AB385" s="11">
        <f t="shared" si="88"/>
        <v>817515.57</v>
      </c>
      <c r="AC385" s="11">
        <f t="shared" si="88"/>
        <v>887611.36</v>
      </c>
      <c r="AD385" s="11">
        <f t="shared" si="88"/>
        <v>962852.84</v>
      </c>
    </row>
    <row r="386" spans="1:30" x14ac:dyDescent="0.2">
      <c r="A386" s="390">
        <v>1022</v>
      </c>
      <c r="B386" s="390" t="s">
        <v>31</v>
      </c>
      <c r="C386" s="11">
        <v>663557.02</v>
      </c>
      <c r="D386" s="11">
        <v>650411.75</v>
      </c>
      <c r="E386" s="11">
        <v>670154.96</v>
      </c>
      <c r="F386" s="11">
        <v>720840.62</v>
      </c>
      <c r="G386" s="11">
        <v>673331.67</v>
      </c>
      <c r="H386" s="11">
        <v>774360.87</v>
      </c>
      <c r="I386" s="11">
        <v>819275.94</v>
      </c>
      <c r="J386" s="11">
        <v>915736.39</v>
      </c>
      <c r="K386" s="11">
        <v>874446.82</v>
      </c>
      <c r="L386" s="11">
        <v>893581.63</v>
      </c>
      <c r="M386" s="11">
        <v>781532.1</v>
      </c>
      <c r="N386" s="11">
        <v>787583.72</v>
      </c>
      <c r="O386" s="394">
        <f t="shared" si="85"/>
        <v>9224813.4900000002</v>
      </c>
      <c r="Q386" s="390">
        <v>1022</v>
      </c>
      <c r="R386" s="390" t="s">
        <v>31</v>
      </c>
      <c r="S386" s="11">
        <f t="shared" si="86"/>
        <v>663557.02</v>
      </c>
      <c r="T386" s="11">
        <f t="shared" si="88"/>
        <v>1313968.77</v>
      </c>
      <c r="U386" s="11">
        <f t="shared" si="88"/>
        <v>1984123.73</v>
      </c>
      <c r="V386" s="11">
        <f t="shared" si="88"/>
        <v>2704964.35</v>
      </c>
      <c r="W386" s="11">
        <f t="shared" si="88"/>
        <v>3378296.02</v>
      </c>
      <c r="X386" s="11">
        <f t="shared" si="88"/>
        <v>4152656.89</v>
      </c>
      <c r="Y386" s="11">
        <f t="shared" si="88"/>
        <v>4971932.83</v>
      </c>
      <c r="Z386" s="11">
        <f t="shared" si="88"/>
        <v>5887669.2199999997</v>
      </c>
      <c r="AA386" s="11">
        <f t="shared" si="88"/>
        <v>6762116.04</v>
      </c>
      <c r="AB386" s="11">
        <f t="shared" si="88"/>
        <v>7655697.6699999999</v>
      </c>
      <c r="AC386" s="11">
        <f t="shared" si="88"/>
        <v>8437229.7699999996</v>
      </c>
      <c r="AD386" s="11">
        <f t="shared" si="88"/>
        <v>9224813.4900000002</v>
      </c>
    </row>
    <row r="387" spans="1:30" x14ac:dyDescent="0.2">
      <c r="A387" s="390">
        <v>1023</v>
      </c>
      <c r="B387" s="390" t="s">
        <v>32</v>
      </c>
      <c r="C387" s="11">
        <v>83834.94</v>
      </c>
      <c r="D387" s="11">
        <v>78057.55</v>
      </c>
      <c r="E387" s="11">
        <v>86878.71</v>
      </c>
      <c r="F387" s="11">
        <v>138511.28</v>
      </c>
      <c r="G387" s="11">
        <v>93819.57</v>
      </c>
      <c r="H387" s="11">
        <v>99981.25</v>
      </c>
      <c r="I387" s="11">
        <v>101785.7</v>
      </c>
      <c r="J387" s="11">
        <v>142174.12</v>
      </c>
      <c r="K387" s="11">
        <v>116220.24</v>
      </c>
      <c r="L387" s="11">
        <v>96704.28</v>
      </c>
      <c r="M387" s="11">
        <v>101331.92</v>
      </c>
      <c r="N387" s="11">
        <v>79799.14</v>
      </c>
      <c r="O387" s="394">
        <f t="shared" si="85"/>
        <v>1219098.7</v>
      </c>
      <c r="Q387" s="390">
        <v>1023</v>
      </c>
      <c r="R387" s="390" t="s">
        <v>32</v>
      </c>
      <c r="S387" s="11">
        <f t="shared" si="86"/>
        <v>83834.94</v>
      </c>
      <c r="T387" s="11">
        <f t="shared" si="88"/>
        <v>161892.49</v>
      </c>
      <c r="U387" s="11">
        <f t="shared" si="88"/>
        <v>248771.20000000001</v>
      </c>
      <c r="V387" s="11">
        <f t="shared" si="88"/>
        <v>387282.48</v>
      </c>
      <c r="W387" s="11">
        <f t="shared" si="88"/>
        <v>481102.05</v>
      </c>
      <c r="X387" s="11">
        <f t="shared" si="88"/>
        <v>581083.30000000005</v>
      </c>
      <c r="Y387" s="11">
        <f t="shared" si="88"/>
        <v>682869</v>
      </c>
      <c r="Z387" s="11">
        <f t="shared" si="88"/>
        <v>825043.12</v>
      </c>
      <c r="AA387" s="11">
        <f t="shared" si="88"/>
        <v>941263.35999999999</v>
      </c>
      <c r="AB387" s="11">
        <f t="shared" si="88"/>
        <v>1037967.64</v>
      </c>
      <c r="AC387" s="11">
        <f t="shared" si="88"/>
        <v>1139299.56</v>
      </c>
      <c r="AD387" s="11">
        <f t="shared" si="88"/>
        <v>1219098.7</v>
      </c>
    </row>
    <row r="388" spans="1:30" x14ac:dyDescent="0.2">
      <c r="A388" s="390">
        <v>1024</v>
      </c>
      <c r="B388" s="390" t="s">
        <v>33</v>
      </c>
      <c r="C388" s="11">
        <v>567640.43000000005</v>
      </c>
      <c r="D388" s="11">
        <v>555348.78</v>
      </c>
      <c r="E388" s="11">
        <v>537213.29</v>
      </c>
      <c r="F388" s="11">
        <v>554923.1</v>
      </c>
      <c r="G388" s="11">
        <v>512887.28</v>
      </c>
      <c r="H388" s="11">
        <v>568205.03</v>
      </c>
      <c r="I388" s="11">
        <v>563658.43999999994</v>
      </c>
      <c r="J388" s="11">
        <v>588553.19999999995</v>
      </c>
      <c r="K388" s="11">
        <v>528333.22</v>
      </c>
      <c r="L388" s="11">
        <v>536449.42000000004</v>
      </c>
      <c r="M388" s="11">
        <v>527602.23</v>
      </c>
      <c r="N388" s="11">
        <v>521694.58</v>
      </c>
      <c r="O388" s="394">
        <f t="shared" si="85"/>
        <v>6562509</v>
      </c>
      <c r="Q388" s="390">
        <v>1024</v>
      </c>
      <c r="R388" s="390" t="s">
        <v>33</v>
      </c>
      <c r="S388" s="11">
        <f t="shared" si="86"/>
        <v>567640.43000000005</v>
      </c>
      <c r="T388" s="11">
        <f t="shared" si="88"/>
        <v>1122989.21</v>
      </c>
      <c r="U388" s="11">
        <f t="shared" si="88"/>
        <v>1660202.5</v>
      </c>
      <c r="V388" s="11">
        <f t="shared" si="88"/>
        <v>2215125.6</v>
      </c>
      <c r="W388" s="11">
        <f t="shared" si="88"/>
        <v>2728012.88</v>
      </c>
      <c r="X388" s="11">
        <f t="shared" si="88"/>
        <v>3296217.91</v>
      </c>
      <c r="Y388" s="11">
        <f t="shared" si="88"/>
        <v>3859876.35</v>
      </c>
      <c r="Z388" s="11">
        <f t="shared" si="88"/>
        <v>4448429.55</v>
      </c>
      <c r="AA388" s="11">
        <f t="shared" si="88"/>
        <v>4976762.7699999996</v>
      </c>
      <c r="AB388" s="11">
        <f t="shared" si="88"/>
        <v>5513212.1899999995</v>
      </c>
      <c r="AC388" s="11">
        <f t="shared" si="88"/>
        <v>6040814.4199999999</v>
      </c>
      <c r="AD388" s="11">
        <f t="shared" si="88"/>
        <v>6562509</v>
      </c>
    </row>
    <row r="389" spans="1:30" x14ac:dyDescent="0.2">
      <c r="A389" s="390">
        <v>1025</v>
      </c>
      <c r="B389" s="390" t="s">
        <v>34</v>
      </c>
      <c r="C389" s="11">
        <v>66641.62</v>
      </c>
      <c r="D389" s="11">
        <v>87499.839999999997</v>
      </c>
      <c r="E389" s="11">
        <v>91263.38</v>
      </c>
      <c r="F389" s="11">
        <v>93380.61</v>
      </c>
      <c r="G389" s="11">
        <v>84580.11</v>
      </c>
      <c r="H389" s="11">
        <v>101191.85</v>
      </c>
      <c r="I389" s="11">
        <v>112794.9</v>
      </c>
      <c r="J389" s="11">
        <v>114597.59</v>
      </c>
      <c r="K389" s="11">
        <v>99892.22</v>
      </c>
      <c r="L389" s="11">
        <v>98498.97</v>
      </c>
      <c r="M389" s="11">
        <v>90590.99</v>
      </c>
      <c r="N389" s="11">
        <v>86573.2</v>
      </c>
      <c r="O389" s="394">
        <f t="shared" si="85"/>
        <v>1127505.28</v>
      </c>
      <c r="Q389" s="390">
        <v>1025</v>
      </c>
      <c r="R389" s="390" t="s">
        <v>34</v>
      </c>
      <c r="S389" s="11">
        <f t="shared" si="86"/>
        <v>66641.62</v>
      </c>
      <c r="T389" s="11">
        <f t="shared" si="88"/>
        <v>154141.46</v>
      </c>
      <c r="U389" s="11">
        <f t="shared" si="88"/>
        <v>245404.84</v>
      </c>
      <c r="V389" s="11">
        <f t="shared" si="88"/>
        <v>338785.45</v>
      </c>
      <c r="W389" s="11">
        <f t="shared" si="88"/>
        <v>423365.56</v>
      </c>
      <c r="X389" s="11">
        <f t="shared" si="88"/>
        <v>524557.41</v>
      </c>
      <c r="Y389" s="11">
        <f t="shared" si="88"/>
        <v>637352.31000000006</v>
      </c>
      <c r="Z389" s="11">
        <f t="shared" si="88"/>
        <v>751949.9</v>
      </c>
      <c r="AA389" s="11">
        <f t="shared" si="88"/>
        <v>851842.12</v>
      </c>
      <c r="AB389" s="11">
        <f t="shared" si="88"/>
        <v>950341.09</v>
      </c>
      <c r="AC389" s="11">
        <f t="shared" si="88"/>
        <v>1040932.08</v>
      </c>
      <c r="AD389" s="11">
        <f t="shared" si="88"/>
        <v>1127505.28</v>
      </c>
    </row>
    <row r="390" spans="1:30" x14ac:dyDescent="0.2">
      <c r="A390" s="390">
        <v>1026</v>
      </c>
      <c r="B390" s="390" t="s">
        <v>35</v>
      </c>
      <c r="C390" s="11">
        <v>23417.65</v>
      </c>
      <c r="D390" s="11">
        <v>21571.93</v>
      </c>
      <c r="E390" s="11">
        <v>24369.27</v>
      </c>
      <c r="F390" s="11">
        <v>24153.39</v>
      </c>
      <c r="G390" s="11">
        <v>22910.69</v>
      </c>
      <c r="H390" s="11">
        <v>26454.5</v>
      </c>
      <c r="I390" s="11">
        <v>28346.37</v>
      </c>
      <c r="J390" s="11">
        <v>28772</v>
      </c>
      <c r="K390" s="11">
        <v>27382.62</v>
      </c>
      <c r="L390" s="11">
        <v>27009.15</v>
      </c>
      <c r="M390" s="11">
        <v>25700.12</v>
      </c>
      <c r="N390" s="11">
        <v>24345.3</v>
      </c>
      <c r="O390" s="394">
        <f t="shared" si="85"/>
        <v>304432.99</v>
      </c>
      <c r="Q390" s="390">
        <v>1026</v>
      </c>
      <c r="R390" s="390" t="s">
        <v>35</v>
      </c>
      <c r="S390" s="11">
        <f t="shared" si="86"/>
        <v>23417.65</v>
      </c>
      <c r="T390" s="11">
        <f t="shared" si="88"/>
        <v>44989.58</v>
      </c>
      <c r="U390" s="11">
        <f t="shared" si="88"/>
        <v>69358.850000000006</v>
      </c>
      <c r="V390" s="11">
        <f t="shared" si="88"/>
        <v>93512.24</v>
      </c>
      <c r="W390" s="11">
        <f t="shared" si="88"/>
        <v>116422.93000000001</v>
      </c>
      <c r="X390" s="11">
        <f t="shared" si="88"/>
        <v>142877.43</v>
      </c>
      <c r="Y390" s="11">
        <f t="shared" si="88"/>
        <v>171223.8</v>
      </c>
      <c r="Z390" s="11">
        <f t="shared" si="88"/>
        <v>199995.8</v>
      </c>
      <c r="AA390" s="11">
        <f t="shared" si="88"/>
        <v>227378.41999999998</v>
      </c>
      <c r="AB390" s="11">
        <f t="shared" si="88"/>
        <v>254387.56999999998</v>
      </c>
      <c r="AC390" s="11">
        <f t="shared" si="88"/>
        <v>280087.69</v>
      </c>
      <c r="AD390" s="11">
        <f t="shared" si="88"/>
        <v>304432.99</v>
      </c>
    </row>
    <row r="391" spans="1:30" x14ac:dyDescent="0.2">
      <c r="A391" s="390">
        <v>1027</v>
      </c>
      <c r="B391" s="390" t="s">
        <v>36</v>
      </c>
      <c r="C391" s="11">
        <v>57605.75</v>
      </c>
      <c r="D391" s="11">
        <v>55894.79</v>
      </c>
      <c r="E391" s="11">
        <v>56970.75</v>
      </c>
      <c r="F391" s="11">
        <v>56093.83</v>
      </c>
      <c r="G391" s="11">
        <v>54076.95</v>
      </c>
      <c r="H391" s="11">
        <v>64006.52</v>
      </c>
      <c r="I391" s="11">
        <v>70063.86</v>
      </c>
      <c r="J391" s="11">
        <v>73271.47</v>
      </c>
      <c r="K391" s="11">
        <v>63810.46</v>
      </c>
      <c r="L391" s="11">
        <v>64189.51</v>
      </c>
      <c r="M391" s="11">
        <v>63324.42</v>
      </c>
      <c r="N391" s="11">
        <v>61655.93</v>
      </c>
      <c r="O391" s="394">
        <f t="shared" si="85"/>
        <v>740964.24000000011</v>
      </c>
      <c r="Q391" s="390">
        <v>1027</v>
      </c>
      <c r="R391" s="390" t="s">
        <v>36</v>
      </c>
      <c r="S391" s="11">
        <f t="shared" si="86"/>
        <v>57605.75</v>
      </c>
      <c r="T391" s="11">
        <f t="shared" si="88"/>
        <v>113500.54000000001</v>
      </c>
      <c r="U391" s="11">
        <f t="shared" si="88"/>
        <v>170471.29</v>
      </c>
      <c r="V391" s="11">
        <f t="shared" si="88"/>
        <v>226565.12</v>
      </c>
      <c r="W391" s="11">
        <f t="shared" si="88"/>
        <v>280642.07</v>
      </c>
      <c r="X391" s="11">
        <f t="shared" si="88"/>
        <v>344648.59</v>
      </c>
      <c r="Y391" s="11">
        <f t="shared" si="88"/>
        <v>414712.45</v>
      </c>
      <c r="Z391" s="11">
        <f t="shared" si="88"/>
        <v>487983.92000000004</v>
      </c>
      <c r="AA391" s="11">
        <f t="shared" si="88"/>
        <v>551794.38</v>
      </c>
      <c r="AB391" s="11">
        <f t="shared" si="88"/>
        <v>615983.89</v>
      </c>
      <c r="AC391" s="11">
        <f t="shared" si="88"/>
        <v>679308.31</v>
      </c>
      <c r="AD391" s="11">
        <f t="shared" si="88"/>
        <v>740964.24000000011</v>
      </c>
    </row>
    <row r="392" spans="1:30" x14ac:dyDescent="0.2">
      <c r="A392" s="390">
        <v>1028</v>
      </c>
      <c r="B392" s="390" t="s">
        <v>37</v>
      </c>
      <c r="C392" s="11">
        <v>272408.39</v>
      </c>
      <c r="D392" s="11">
        <v>233510.3</v>
      </c>
      <c r="E392" s="11">
        <v>241612.56</v>
      </c>
      <c r="F392" s="11">
        <v>251175.19</v>
      </c>
      <c r="G392" s="11">
        <v>238464.52</v>
      </c>
      <c r="H392" s="11">
        <v>257773.51</v>
      </c>
      <c r="I392" s="11">
        <v>267345.87</v>
      </c>
      <c r="J392" s="11">
        <v>274542.2</v>
      </c>
      <c r="K392" s="11">
        <v>267589.11</v>
      </c>
      <c r="L392" s="11">
        <v>250082.85</v>
      </c>
      <c r="M392" s="11">
        <v>245307.64</v>
      </c>
      <c r="N392" s="11">
        <v>238811.62</v>
      </c>
      <c r="O392" s="394">
        <f t="shared" si="85"/>
        <v>3038623.7600000002</v>
      </c>
      <c r="Q392" s="390">
        <v>1028</v>
      </c>
      <c r="R392" s="390" t="s">
        <v>37</v>
      </c>
      <c r="S392" s="11">
        <f t="shared" si="86"/>
        <v>272408.39</v>
      </c>
      <c r="T392" s="11">
        <f t="shared" si="88"/>
        <v>505918.69</v>
      </c>
      <c r="U392" s="11">
        <f t="shared" si="88"/>
        <v>747531.25</v>
      </c>
      <c r="V392" s="11">
        <f t="shared" si="88"/>
        <v>998706.44</v>
      </c>
      <c r="W392" s="11">
        <f t="shared" si="88"/>
        <v>1237170.96</v>
      </c>
      <c r="X392" s="11">
        <f t="shared" si="88"/>
        <v>1494944.47</v>
      </c>
      <c r="Y392" s="11">
        <f t="shared" si="88"/>
        <v>1762290.3399999999</v>
      </c>
      <c r="Z392" s="11">
        <f t="shared" si="88"/>
        <v>2036832.5399999998</v>
      </c>
      <c r="AA392" s="11">
        <f t="shared" si="88"/>
        <v>2304421.65</v>
      </c>
      <c r="AB392" s="11">
        <f t="shared" si="88"/>
        <v>2554504.5</v>
      </c>
      <c r="AC392" s="11">
        <f t="shared" si="88"/>
        <v>2799812.14</v>
      </c>
      <c r="AD392" s="11">
        <f t="shared" si="88"/>
        <v>3038623.7600000002</v>
      </c>
    </row>
    <row r="393" spans="1:30" x14ac:dyDescent="0.2">
      <c r="A393" s="390">
        <v>1029</v>
      </c>
      <c r="B393" s="390" t="s">
        <v>38</v>
      </c>
      <c r="C393" s="11">
        <v>50100.99</v>
      </c>
      <c r="D393" s="11">
        <v>47796.28</v>
      </c>
      <c r="E393" s="11">
        <v>48410.720000000001</v>
      </c>
      <c r="F393" s="11">
        <v>49813.54</v>
      </c>
      <c r="G393" s="11">
        <v>45911.03</v>
      </c>
      <c r="H393" s="11">
        <v>53392.12</v>
      </c>
      <c r="I393" s="11">
        <v>58173.04</v>
      </c>
      <c r="J393" s="11">
        <v>63088.53</v>
      </c>
      <c r="K393" s="11">
        <v>53346.8</v>
      </c>
      <c r="L393" s="11">
        <v>55095.53</v>
      </c>
      <c r="M393" s="11">
        <v>47990.51</v>
      </c>
      <c r="N393" s="11">
        <v>47256.26</v>
      </c>
      <c r="O393" s="394">
        <f t="shared" si="85"/>
        <v>620375.35</v>
      </c>
      <c r="Q393" s="390">
        <v>1029</v>
      </c>
      <c r="R393" s="390" t="s">
        <v>38</v>
      </c>
      <c r="S393" s="11">
        <f t="shared" si="86"/>
        <v>50100.99</v>
      </c>
      <c r="T393" s="11">
        <f t="shared" si="88"/>
        <v>97897.26999999999</v>
      </c>
      <c r="U393" s="11">
        <f t="shared" si="88"/>
        <v>146307.99</v>
      </c>
      <c r="V393" s="11">
        <f t="shared" si="88"/>
        <v>196121.53</v>
      </c>
      <c r="W393" s="11">
        <f t="shared" si="88"/>
        <v>242032.56</v>
      </c>
      <c r="X393" s="11">
        <f t="shared" si="88"/>
        <v>295424.68</v>
      </c>
      <c r="Y393" s="11">
        <f t="shared" si="88"/>
        <v>353597.72</v>
      </c>
      <c r="Z393" s="11">
        <f t="shared" si="88"/>
        <v>416686.25</v>
      </c>
      <c r="AA393" s="11">
        <f t="shared" si="88"/>
        <v>470033.05</v>
      </c>
      <c r="AB393" s="11">
        <f t="shared" si="88"/>
        <v>525128.57999999996</v>
      </c>
      <c r="AC393" s="11">
        <f t="shared" si="88"/>
        <v>573119.09</v>
      </c>
      <c r="AD393" s="11">
        <f t="shared" si="88"/>
        <v>620375.35</v>
      </c>
    </row>
    <row r="394" spans="1:30" x14ac:dyDescent="0.2">
      <c r="A394" s="391">
        <v>1030</v>
      </c>
      <c r="B394" s="391" t="s">
        <v>18</v>
      </c>
      <c r="C394" s="16">
        <v>82109.8</v>
      </c>
      <c r="D394" s="16">
        <v>76074.3</v>
      </c>
      <c r="E394" s="16">
        <v>79131.850000000006</v>
      </c>
      <c r="F394" s="16">
        <v>81993.350000000006</v>
      </c>
      <c r="G394" s="16">
        <v>77484.53</v>
      </c>
      <c r="H394" s="16">
        <v>86581.17</v>
      </c>
      <c r="I394" s="16">
        <v>90123.09</v>
      </c>
      <c r="J394" s="16">
        <v>93330.03</v>
      </c>
      <c r="K394" s="16">
        <v>88082.16</v>
      </c>
      <c r="L394" s="16">
        <v>90565.01</v>
      </c>
      <c r="M394" s="16">
        <v>92555.86</v>
      </c>
      <c r="N394" s="16">
        <v>85282.559999999998</v>
      </c>
      <c r="O394" s="395">
        <f t="shared" si="85"/>
        <v>1023313.7100000002</v>
      </c>
      <c r="Q394" s="391">
        <v>1030</v>
      </c>
      <c r="R394" s="391" t="s">
        <v>18</v>
      </c>
      <c r="S394" s="16">
        <f t="shared" si="86"/>
        <v>82109.8</v>
      </c>
      <c r="T394" s="16">
        <f t="shared" si="88"/>
        <v>158184.1</v>
      </c>
      <c r="U394" s="16">
        <f t="shared" si="88"/>
        <v>237315.95</v>
      </c>
      <c r="V394" s="16">
        <f t="shared" si="88"/>
        <v>319309.30000000005</v>
      </c>
      <c r="W394" s="16">
        <f t="shared" si="88"/>
        <v>396793.83000000007</v>
      </c>
      <c r="X394" s="16">
        <f t="shared" si="88"/>
        <v>483375.00000000006</v>
      </c>
      <c r="Y394" s="16">
        <f t="shared" si="88"/>
        <v>573498.09000000008</v>
      </c>
      <c r="Z394" s="16">
        <f t="shared" si="88"/>
        <v>666828.12000000011</v>
      </c>
      <c r="AA394" s="16">
        <f t="shared" si="88"/>
        <v>754910.28000000014</v>
      </c>
      <c r="AB394" s="16">
        <f t="shared" si="88"/>
        <v>845475.29000000015</v>
      </c>
      <c r="AC394" s="16">
        <f t="shared" si="88"/>
        <v>938031.15000000014</v>
      </c>
      <c r="AD394" s="16">
        <f t="shared" si="88"/>
        <v>1023313.7100000002</v>
      </c>
    </row>
    <row r="395" spans="1:30" x14ac:dyDescent="0.2">
      <c r="A395" s="392">
        <v>10300</v>
      </c>
      <c r="B395" s="392" t="s">
        <v>142</v>
      </c>
      <c r="C395" s="396">
        <f t="shared" ref="C395:N395" si="89">SUM(C367:C394)</f>
        <v>6451995.5600000005</v>
      </c>
      <c r="D395" s="396">
        <f t="shared" si="89"/>
        <v>6487583.4899999993</v>
      </c>
      <c r="E395" s="396">
        <f t="shared" si="89"/>
        <v>5835004.8499999987</v>
      </c>
      <c r="F395" s="396">
        <f t="shared" si="89"/>
        <v>6148498.25</v>
      </c>
      <c r="G395" s="396">
        <f t="shared" si="89"/>
        <v>6730708.5500000007</v>
      </c>
      <c r="H395" s="396">
        <f t="shared" si="89"/>
        <v>7814834.7499999991</v>
      </c>
      <c r="I395" s="396">
        <f t="shared" si="89"/>
        <v>8214155.2700000014</v>
      </c>
      <c r="J395" s="396">
        <f t="shared" si="89"/>
        <v>8467982.8399999999</v>
      </c>
      <c r="K395" s="396">
        <f t="shared" si="89"/>
        <v>7729754.9900000021</v>
      </c>
      <c r="L395" s="396">
        <f t="shared" si="89"/>
        <v>8122247.3800000008</v>
      </c>
      <c r="M395" s="396">
        <f t="shared" si="89"/>
        <v>7844061.7499999991</v>
      </c>
      <c r="N395" s="396">
        <f t="shared" si="89"/>
        <v>7504649.96</v>
      </c>
      <c r="O395" s="396">
        <f>SUM(O367:O394)</f>
        <v>87351477.639999986</v>
      </c>
      <c r="Q395" s="392">
        <v>10300</v>
      </c>
      <c r="R395" s="392" t="s">
        <v>142</v>
      </c>
      <c r="S395" s="396">
        <f t="shared" ref="S395:AC395" si="90">SUM(S367:S394)</f>
        <v>6451995.5600000005</v>
      </c>
      <c r="T395" s="396">
        <f t="shared" si="90"/>
        <v>12939579.049999999</v>
      </c>
      <c r="U395" s="396">
        <f t="shared" si="90"/>
        <v>18774583.899999999</v>
      </c>
      <c r="V395" s="396">
        <f t="shared" si="90"/>
        <v>24923082.150000006</v>
      </c>
      <c r="W395" s="396">
        <f t="shared" si="90"/>
        <v>31653790.699999996</v>
      </c>
      <c r="X395" s="396">
        <f t="shared" si="90"/>
        <v>39468625.449999996</v>
      </c>
      <c r="Y395" s="396">
        <f t="shared" si="90"/>
        <v>47682780.720000014</v>
      </c>
      <c r="Z395" s="396">
        <f t="shared" si="90"/>
        <v>56150763.55999998</v>
      </c>
      <c r="AA395" s="396">
        <f t="shared" si="90"/>
        <v>63880518.550000004</v>
      </c>
      <c r="AB395" s="396">
        <f t="shared" si="90"/>
        <v>72002765.929999992</v>
      </c>
      <c r="AC395" s="396">
        <f t="shared" si="90"/>
        <v>79846827.680000007</v>
      </c>
      <c r="AD395" s="396">
        <f>SUM(AD367:AD394)</f>
        <v>87351477.639999986</v>
      </c>
    </row>
    <row r="397" spans="1:30" x14ac:dyDescent="0.2">
      <c r="A397" s="388" t="s">
        <v>144</v>
      </c>
      <c r="B397" s="388" t="s">
        <v>160</v>
      </c>
      <c r="C397" s="388" t="s">
        <v>0</v>
      </c>
      <c r="D397" s="388" t="s">
        <v>1</v>
      </c>
      <c r="E397" s="388" t="s">
        <v>2</v>
      </c>
      <c r="F397" s="388" t="s">
        <v>3</v>
      </c>
      <c r="G397" s="388" t="s">
        <v>4</v>
      </c>
      <c r="H397" s="388" t="s">
        <v>5</v>
      </c>
      <c r="I397" s="388" t="s">
        <v>6</v>
      </c>
      <c r="J397" s="388" t="s">
        <v>7</v>
      </c>
      <c r="K397" s="388" t="s">
        <v>8</v>
      </c>
      <c r="L397" s="388" t="s">
        <v>9</v>
      </c>
      <c r="M397" s="388" t="s">
        <v>10</v>
      </c>
      <c r="N397" s="388" t="s">
        <v>11</v>
      </c>
      <c r="O397" s="388" t="s">
        <v>55</v>
      </c>
      <c r="Q397" s="388" t="s">
        <v>73</v>
      </c>
      <c r="R397" s="388" t="s">
        <v>160</v>
      </c>
      <c r="S397" s="388" t="s">
        <v>74</v>
      </c>
      <c r="T397" s="388" t="s">
        <v>75</v>
      </c>
      <c r="U397" s="388" t="s">
        <v>76</v>
      </c>
      <c r="V397" s="388" t="s">
        <v>77</v>
      </c>
      <c r="W397" s="388" t="s">
        <v>78</v>
      </c>
      <c r="X397" s="388" t="s">
        <v>79</v>
      </c>
      <c r="Y397" s="388" t="s">
        <v>80</v>
      </c>
      <c r="Z397" s="388" t="s">
        <v>81</v>
      </c>
      <c r="AA397" s="388" t="s">
        <v>82</v>
      </c>
      <c r="AB397" s="388" t="s">
        <v>83</v>
      </c>
      <c r="AC397" s="388" t="s">
        <v>84</v>
      </c>
      <c r="AD397" s="388" t="s">
        <v>85</v>
      </c>
    </row>
    <row r="398" spans="1:30" x14ac:dyDescent="0.2">
      <c r="A398" s="389"/>
      <c r="B398" s="389" t="s">
        <v>46</v>
      </c>
      <c r="C398" s="387">
        <v>0</v>
      </c>
      <c r="D398" s="387">
        <v>0</v>
      </c>
      <c r="E398" s="387">
        <v>0</v>
      </c>
      <c r="F398" s="387">
        <v>0</v>
      </c>
      <c r="G398" s="387">
        <v>0</v>
      </c>
      <c r="H398" s="387">
        <v>0</v>
      </c>
      <c r="I398" s="387">
        <v>0</v>
      </c>
      <c r="J398" s="387">
        <v>0</v>
      </c>
      <c r="K398" s="387">
        <v>0</v>
      </c>
      <c r="L398" s="387">
        <v>0</v>
      </c>
      <c r="M398" s="387">
        <v>0</v>
      </c>
      <c r="N398" s="387">
        <v>0</v>
      </c>
      <c r="O398" s="393">
        <f>SUM(C398:N398)</f>
        <v>0</v>
      </c>
      <c r="Q398" s="389"/>
      <c r="R398" s="389" t="s">
        <v>46</v>
      </c>
      <c r="S398" s="387">
        <f>+C398</f>
        <v>0</v>
      </c>
      <c r="T398" s="387">
        <f>+S398+D398</f>
        <v>0</v>
      </c>
      <c r="U398" s="387">
        <f t="shared" ref="U398:AD413" si="91">+T398+E398</f>
        <v>0</v>
      </c>
      <c r="V398" s="387">
        <f t="shared" si="91"/>
        <v>0</v>
      </c>
      <c r="W398" s="387">
        <f t="shared" si="91"/>
        <v>0</v>
      </c>
      <c r="X398" s="387">
        <f t="shared" si="91"/>
        <v>0</v>
      </c>
      <c r="Y398" s="387">
        <f t="shared" si="91"/>
        <v>0</v>
      </c>
      <c r="Z398" s="387">
        <f t="shared" si="91"/>
        <v>0</v>
      </c>
      <c r="AA398" s="387">
        <f t="shared" si="91"/>
        <v>0</v>
      </c>
      <c r="AB398" s="387">
        <f t="shared" si="91"/>
        <v>0</v>
      </c>
      <c r="AC398" s="387">
        <f t="shared" si="91"/>
        <v>0</v>
      </c>
      <c r="AD398" s="387">
        <f t="shared" si="91"/>
        <v>0</v>
      </c>
    </row>
    <row r="399" spans="1:30" x14ac:dyDescent="0.2">
      <c r="A399" s="390">
        <v>1004</v>
      </c>
      <c r="B399" s="390" t="s">
        <v>94</v>
      </c>
      <c r="C399" s="11">
        <v>3376369.35</v>
      </c>
      <c r="D399" s="11">
        <v>3277184.53</v>
      </c>
      <c r="E399" s="11">
        <v>3301818.01</v>
      </c>
      <c r="F399" s="11">
        <v>3253078.71</v>
      </c>
      <c r="G399" s="11">
        <v>3067925.8499999978</v>
      </c>
      <c r="H399" s="11">
        <v>3329952.87</v>
      </c>
      <c r="I399" s="11">
        <v>3172231.46</v>
      </c>
      <c r="J399" s="11">
        <v>3287214.66</v>
      </c>
      <c r="K399" s="11">
        <v>3068670.58</v>
      </c>
      <c r="L399" s="11">
        <v>3096228.34</v>
      </c>
      <c r="M399" s="11">
        <v>3055942.76</v>
      </c>
      <c r="N399" s="11">
        <v>3094373.47</v>
      </c>
      <c r="O399" s="394">
        <f t="shared" ref="O399:O425" si="92">SUM(C399:N399)</f>
        <v>38380990.590000004</v>
      </c>
      <c r="Q399" s="390">
        <v>1004</v>
      </c>
      <c r="R399" s="390" t="s">
        <v>94</v>
      </c>
      <c r="S399" s="11">
        <f t="shared" ref="S399:S425" si="93">+C399</f>
        <v>3376369.35</v>
      </c>
      <c r="T399" s="11">
        <f t="shared" ref="T399:AD414" si="94">+S399+D399</f>
        <v>6653553.8799999999</v>
      </c>
      <c r="U399" s="11">
        <f t="shared" si="91"/>
        <v>9955371.8900000006</v>
      </c>
      <c r="V399" s="11">
        <f t="shared" si="91"/>
        <v>13208450.600000001</v>
      </c>
      <c r="W399" s="11">
        <f t="shared" si="91"/>
        <v>16276376.449999999</v>
      </c>
      <c r="X399" s="11">
        <f t="shared" si="91"/>
        <v>19606329.32</v>
      </c>
      <c r="Y399" s="11">
        <f t="shared" si="91"/>
        <v>22778560.780000001</v>
      </c>
      <c r="Z399" s="11">
        <f t="shared" si="91"/>
        <v>26065775.440000001</v>
      </c>
      <c r="AA399" s="11">
        <f t="shared" si="91"/>
        <v>29134446.020000003</v>
      </c>
      <c r="AB399" s="11">
        <f t="shared" si="91"/>
        <v>32230674.360000003</v>
      </c>
      <c r="AC399" s="11">
        <f t="shared" si="91"/>
        <v>35286617.120000005</v>
      </c>
      <c r="AD399" s="11">
        <f t="shared" si="91"/>
        <v>38380990.590000004</v>
      </c>
    </row>
    <row r="400" spans="1:30" x14ac:dyDescent="0.2">
      <c r="A400" s="390">
        <v>1005</v>
      </c>
      <c r="B400" s="390" t="s">
        <v>13</v>
      </c>
      <c r="C400" s="11">
        <v>51414.48</v>
      </c>
      <c r="D400" s="11">
        <v>49150.73</v>
      </c>
      <c r="E400" s="11">
        <v>50815.27</v>
      </c>
      <c r="F400" s="11">
        <v>51675.97</v>
      </c>
      <c r="G400" s="11">
        <v>47463.949999999983</v>
      </c>
      <c r="H400" s="11">
        <v>57300.41</v>
      </c>
      <c r="I400" s="11">
        <v>60719.87</v>
      </c>
      <c r="J400" s="11">
        <v>64668.24</v>
      </c>
      <c r="K400" s="11">
        <v>60497.85</v>
      </c>
      <c r="L400" s="11">
        <v>55546.5</v>
      </c>
      <c r="M400" s="11">
        <v>58005.85</v>
      </c>
      <c r="N400" s="11">
        <v>52896.93</v>
      </c>
      <c r="O400" s="394">
        <f t="shared" si="92"/>
        <v>660156.05000000005</v>
      </c>
      <c r="Q400" s="390">
        <v>1005</v>
      </c>
      <c r="R400" s="390" t="s">
        <v>13</v>
      </c>
      <c r="S400" s="11">
        <f t="shared" si="93"/>
        <v>51414.48</v>
      </c>
      <c r="T400" s="11">
        <f t="shared" si="94"/>
        <v>100565.21</v>
      </c>
      <c r="U400" s="11">
        <f t="shared" si="91"/>
        <v>151380.48000000001</v>
      </c>
      <c r="V400" s="11">
        <f t="shared" si="91"/>
        <v>203056.45</v>
      </c>
      <c r="W400" s="11">
        <f t="shared" si="91"/>
        <v>250520.4</v>
      </c>
      <c r="X400" s="11">
        <f t="shared" si="91"/>
        <v>307820.81</v>
      </c>
      <c r="Y400" s="11">
        <f t="shared" si="91"/>
        <v>368540.68</v>
      </c>
      <c r="Z400" s="11">
        <f t="shared" si="91"/>
        <v>433208.92</v>
      </c>
      <c r="AA400" s="11">
        <f t="shared" si="91"/>
        <v>493706.76999999996</v>
      </c>
      <c r="AB400" s="11">
        <f t="shared" si="91"/>
        <v>549253.27</v>
      </c>
      <c r="AC400" s="11">
        <f t="shared" si="91"/>
        <v>607259.12</v>
      </c>
      <c r="AD400" s="11">
        <f t="shared" si="91"/>
        <v>660156.05000000005</v>
      </c>
    </row>
    <row r="401" spans="1:30" x14ac:dyDescent="0.2">
      <c r="A401" s="390">
        <v>1006</v>
      </c>
      <c r="B401" s="390" t="s">
        <v>14</v>
      </c>
      <c r="C401" s="11">
        <v>76035.12</v>
      </c>
      <c r="D401" s="11">
        <v>56950.42</v>
      </c>
      <c r="E401" s="11">
        <v>38498.559999999998</v>
      </c>
      <c r="F401" s="11">
        <v>24346.23</v>
      </c>
      <c r="G401" s="11">
        <v>22964.160000000003</v>
      </c>
      <c r="H401" s="11">
        <v>31278.959999999999</v>
      </c>
      <c r="I401" s="11">
        <v>30673.03</v>
      </c>
      <c r="J401" s="11">
        <v>32084.75</v>
      </c>
      <c r="K401" s="11">
        <v>30414.21</v>
      </c>
      <c r="L401" s="11">
        <v>35593.160000000003</v>
      </c>
      <c r="M401" s="11">
        <v>43413.66</v>
      </c>
      <c r="N401" s="11">
        <v>45055.68</v>
      </c>
      <c r="O401" s="394">
        <f t="shared" si="92"/>
        <v>467307.94</v>
      </c>
      <c r="Q401" s="390">
        <v>1006</v>
      </c>
      <c r="R401" s="390" t="s">
        <v>14</v>
      </c>
      <c r="S401" s="11">
        <f t="shared" si="93"/>
        <v>76035.12</v>
      </c>
      <c r="T401" s="11">
        <f t="shared" si="94"/>
        <v>132985.53999999998</v>
      </c>
      <c r="U401" s="11">
        <f t="shared" si="91"/>
        <v>171484.09999999998</v>
      </c>
      <c r="V401" s="11">
        <f t="shared" si="91"/>
        <v>195830.33</v>
      </c>
      <c r="W401" s="11">
        <f t="shared" si="91"/>
        <v>218794.49</v>
      </c>
      <c r="X401" s="11">
        <f t="shared" si="91"/>
        <v>250073.44999999998</v>
      </c>
      <c r="Y401" s="11">
        <f t="shared" si="91"/>
        <v>280746.48</v>
      </c>
      <c r="Z401" s="11">
        <f t="shared" si="91"/>
        <v>312831.23</v>
      </c>
      <c r="AA401" s="11">
        <f t="shared" si="91"/>
        <v>343245.44</v>
      </c>
      <c r="AB401" s="11">
        <f t="shared" si="91"/>
        <v>378838.6</v>
      </c>
      <c r="AC401" s="11">
        <f t="shared" si="91"/>
        <v>422252.26</v>
      </c>
      <c r="AD401" s="11">
        <f t="shared" si="91"/>
        <v>467307.94</v>
      </c>
    </row>
    <row r="402" spans="1:30" x14ac:dyDescent="0.2">
      <c r="A402" s="390">
        <v>1007</v>
      </c>
      <c r="B402" s="390" t="s">
        <v>15</v>
      </c>
      <c r="C402" s="11">
        <v>405976.31</v>
      </c>
      <c r="D402" s="11">
        <v>377149.2</v>
      </c>
      <c r="E402" s="11">
        <v>406355.59</v>
      </c>
      <c r="F402" s="11">
        <v>391060.17</v>
      </c>
      <c r="G402" s="11">
        <v>365076.92999999993</v>
      </c>
      <c r="H402" s="11">
        <v>431043.99</v>
      </c>
      <c r="I402" s="11">
        <v>415858.25</v>
      </c>
      <c r="J402" s="11">
        <v>422163.27</v>
      </c>
      <c r="K402" s="11">
        <v>398807.27</v>
      </c>
      <c r="L402" s="11">
        <v>405837.24</v>
      </c>
      <c r="M402" s="11">
        <v>405370.17</v>
      </c>
      <c r="N402" s="11">
        <v>405819.3</v>
      </c>
      <c r="O402" s="394">
        <f t="shared" si="92"/>
        <v>4830517.6899999995</v>
      </c>
      <c r="Q402" s="390">
        <v>1007</v>
      </c>
      <c r="R402" s="390" t="s">
        <v>15</v>
      </c>
      <c r="S402" s="11">
        <f t="shared" si="93"/>
        <v>405976.31</v>
      </c>
      <c r="T402" s="11">
        <f t="shared" si="94"/>
        <v>783125.51</v>
      </c>
      <c r="U402" s="11">
        <f t="shared" si="91"/>
        <v>1189481.1000000001</v>
      </c>
      <c r="V402" s="11">
        <f t="shared" si="91"/>
        <v>1580541.27</v>
      </c>
      <c r="W402" s="11">
        <f t="shared" si="91"/>
        <v>1945618.2</v>
      </c>
      <c r="X402" s="11">
        <f t="shared" si="91"/>
        <v>2376662.19</v>
      </c>
      <c r="Y402" s="11">
        <f t="shared" si="91"/>
        <v>2792520.44</v>
      </c>
      <c r="Z402" s="11">
        <f t="shared" si="91"/>
        <v>3214683.71</v>
      </c>
      <c r="AA402" s="11">
        <f t="shared" si="91"/>
        <v>3613490.98</v>
      </c>
      <c r="AB402" s="11">
        <f t="shared" si="91"/>
        <v>4019328.2199999997</v>
      </c>
      <c r="AC402" s="11">
        <f t="shared" si="91"/>
        <v>4424698.3899999997</v>
      </c>
      <c r="AD402" s="11">
        <f t="shared" si="91"/>
        <v>4830517.6899999995</v>
      </c>
    </row>
    <row r="403" spans="1:30" x14ac:dyDescent="0.2">
      <c r="A403" s="390">
        <v>1008</v>
      </c>
      <c r="B403" s="390" t="s">
        <v>16</v>
      </c>
      <c r="C403" s="11">
        <v>87790.97</v>
      </c>
      <c r="D403" s="11">
        <v>85499.96</v>
      </c>
      <c r="E403" s="11">
        <v>86050.11</v>
      </c>
      <c r="F403" s="11">
        <v>92527.67</v>
      </c>
      <c r="G403" s="11">
        <v>88555.990000000049</v>
      </c>
      <c r="H403" s="11">
        <v>102184.04</v>
      </c>
      <c r="I403" s="11">
        <v>104057.92</v>
      </c>
      <c r="J403" s="11">
        <v>104565.51</v>
      </c>
      <c r="K403" s="11">
        <v>94495.72</v>
      </c>
      <c r="L403" s="11">
        <v>96091.02</v>
      </c>
      <c r="M403" s="11">
        <v>93315.03</v>
      </c>
      <c r="N403" s="11">
        <v>93269.96</v>
      </c>
      <c r="O403" s="394">
        <f t="shared" si="92"/>
        <v>1128403.9000000001</v>
      </c>
      <c r="Q403" s="390">
        <v>1008</v>
      </c>
      <c r="R403" s="390" t="s">
        <v>16</v>
      </c>
      <c r="S403" s="11">
        <f t="shared" si="93"/>
        <v>87790.97</v>
      </c>
      <c r="T403" s="11">
        <f t="shared" si="94"/>
        <v>173290.93</v>
      </c>
      <c r="U403" s="11">
        <f t="shared" si="91"/>
        <v>259341.03999999998</v>
      </c>
      <c r="V403" s="11">
        <f t="shared" si="91"/>
        <v>351868.70999999996</v>
      </c>
      <c r="W403" s="11">
        <f t="shared" si="91"/>
        <v>440424.7</v>
      </c>
      <c r="X403" s="11">
        <f t="shared" si="91"/>
        <v>542608.74</v>
      </c>
      <c r="Y403" s="11">
        <f t="shared" si="91"/>
        <v>646666.66</v>
      </c>
      <c r="Z403" s="11">
        <f t="shared" si="91"/>
        <v>751232.17</v>
      </c>
      <c r="AA403" s="11">
        <f t="shared" si="91"/>
        <v>845727.89</v>
      </c>
      <c r="AB403" s="11">
        <f t="shared" si="91"/>
        <v>941818.91</v>
      </c>
      <c r="AC403" s="11">
        <f t="shared" si="91"/>
        <v>1035133.9400000001</v>
      </c>
      <c r="AD403" s="11">
        <f t="shared" si="91"/>
        <v>1128403.9000000001</v>
      </c>
    </row>
    <row r="404" spans="1:30" x14ac:dyDescent="0.2">
      <c r="A404" s="390">
        <v>1009</v>
      </c>
      <c r="B404" s="390" t="s">
        <v>17</v>
      </c>
      <c r="C404" s="11">
        <v>108323.65</v>
      </c>
      <c r="D404" s="11">
        <v>92958.47</v>
      </c>
      <c r="E404" s="11">
        <v>86818.15</v>
      </c>
      <c r="F404" s="11">
        <v>86820.1</v>
      </c>
      <c r="G404" s="11">
        <v>80840.700000000012</v>
      </c>
      <c r="H404" s="11">
        <v>93196.160000000003</v>
      </c>
      <c r="I404" s="11">
        <v>96994.99</v>
      </c>
      <c r="J404" s="11">
        <v>104365</v>
      </c>
      <c r="K404" s="11">
        <v>98350.59</v>
      </c>
      <c r="L404" s="11">
        <v>95224.12</v>
      </c>
      <c r="M404" s="11">
        <v>94266.63</v>
      </c>
      <c r="N404" s="11">
        <v>86314.880000000005</v>
      </c>
      <c r="O404" s="394">
        <f t="shared" si="92"/>
        <v>1124473.44</v>
      </c>
      <c r="Q404" s="390">
        <v>1009</v>
      </c>
      <c r="R404" s="390" t="s">
        <v>17</v>
      </c>
      <c r="S404" s="11">
        <f t="shared" si="93"/>
        <v>108323.65</v>
      </c>
      <c r="T404" s="11">
        <f t="shared" si="94"/>
        <v>201282.12</v>
      </c>
      <c r="U404" s="11">
        <f t="shared" si="91"/>
        <v>288100.27</v>
      </c>
      <c r="V404" s="11">
        <f t="shared" si="91"/>
        <v>374920.37</v>
      </c>
      <c r="W404" s="11">
        <f t="shared" si="91"/>
        <v>455761.07</v>
      </c>
      <c r="X404" s="11">
        <f t="shared" si="91"/>
        <v>548957.23</v>
      </c>
      <c r="Y404" s="11">
        <f t="shared" si="91"/>
        <v>645952.22</v>
      </c>
      <c r="Z404" s="11">
        <f t="shared" si="91"/>
        <v>750317.22</v>
      </c>
      <c r="AA404" s="11">
        <f t="shared" si="91"/>
        <v>848667.80999999994</v>
      </c>
      <c r="AB404" s="11">
        <f t="shared" si="91"/>
        <v>943891.92999999993</v>
      </c>
      <c r="AC404" s="11">
        <f t="shared" si="91"/>
        <v>1038158.5599999999</v>
      </c>
      <c r="AD404" s="11">
        <f t="shared" si="91"/>
        <v>1124473.44</v>
      </c>
    </row>
    <row r="405" spans="1:30" x14ac:dyDescent="0.2">
      <c r="A405" s="390">
        <v>1010</v>
      </c>
      <c r="B405" s="390" t="s">
        <v>19</v>
      </c>
      <c r="C405" s="11">
        <v>99520.44</v>
      </c>
      <c r="D405" s="11">
        <v>94418.72</v>
      </c>
      <c r="E405" s="11">
        <v>71902.460000000006</v>
      </c>
      <c r="F405" s="11">
        <v>63113.64</v>
      </c>
      <c r="G405" s="11">
        <v>54424.489999999991</v>
      </c>
      <c r="H405" s="11">
        <v>67524.31</v>
      </c>
      <c r="I405" s="11">
        <v>72049.320000000007</v>
      </c>
      <c r="J405" s="11">
        <v>77503.12</v>
      </c>
      <c r="K405" s="11">
        <v>75122.36</v>
      </c>
      <c r="L405" s="11">
        <v>69844.45</v>
      </c>
      <c r="M405" s="11">
        <v>69081.039999999994</v>
      </c>
      <c r="N405" s="11">
        <v>69124.39</v>
      </c>
      <c r="O405" s="394">
        <f t="shared" si="92"/>
        <v>883628.74</v>
      </c>
      <c r="Q405" s="390">
        <v>1010</v>
      </c>
      <c r="R405" s="390" t="s">
        <v>19</v>
      </c>
      <c r="S405" s="11">
        <f t="shared" si="93"/>
        <v>99520.44</v>
      </c>
      <c r="T405" s="11">
        <f t="shared" si="94"/>
        <v>193939.16</v>
      </c>
      <c r="U405" s="11">
        <f t="shared" si="91"/>
        <v>265841.62</v>
      </c>
      <c r="V405" s="11">
        <f t="shared" si="91"/>
        <v>328955.26</v>
      </c>
      <c r="W405" s="11">
        <f t="shared" si="91"/>
        <v>383379.75</v>
      </c>
      <c r="X405" s="11">
        <f t="shared" si="91"/>
        <v>450904.06</v>
      </c>
      <c r="Y405" s="11">
        <f t="shared" si="91"/>
        <v>522953.38</v>
      </c>
      <c r="Z405" s="11">
        <f t="shared" si="91"/>
        <v>600456.5</v>
      </c>
      <c r="AA405" s="11">
        <f t="shared" si="91"/>
        <v>675578.86</v>
      </c>
      <c r="AB405" s="11">
        <f t="shared" si="91"/>
        <v>745423.30999999994</v>
      </c>
      <c r="AC405" s="11">
        <f t="shared" si="91"/>
        <v>814504.35</v>
      </c>
      <c r="AD405" s="11">
        <f t="shared" si="91"/>
        <v>883628.74</v>
      </c>
    </row>
    <row r="406" spans="1:30" x14ac:dyDescent="0.2">
      <c r="A406" s="390">
        <v>1011</v>
      </c>
      <c r="B406" s="390" t="s">
        <v>20</v>
      </c>
      <c r="C406" s="11">
        <v>86180.12</v>
      </c>
      <c r="D406" s="11">
        <v>83194.929999999993</v>
      </c>
      <c r="E406" s="11">
        <v>86815.34</v>
      </c>
      <c r="F406" s="11">
        <v>86494.81</v>
      </c>
      <c r="G406" s="11">
        <v>81824.48000000004</v>
      </c>
      <c r="H406" s="11">
        <v>93852.46</v>
      </c>
      <c r="I406" s="11">
        <v>101770.87</v>
      </c>
      <c r="J406" s="11">
        <v>108301.61</v>
      </c>
      <c r="K406" s="11">
        <v>93573.19</v>
      </c>
      <c r="L406" s="11">
        <v>92866.12</v>
      </c>
      <c r="M406" s="11">
        <v>92842.12</v>
      </c>
      <c r="N406" s="11">
        <v>95451.520000000004</v>
      </c>
      <c r="O406" s="394">
        <f t="shared" si="92"/>
        <v>1103167.57</v>
      </c>
      <c r="Q406" s="390">
        <v>1011</v>
      </c>
      <c r="R406" s="390" t="s">
        <v>20</v>
      </c>
      <c r="S406" s="11">
        <f t="shared" si="93"/>
        <v>86180.12</v>
      </c>
      <c r="T406" s="11">
        <f t="shared" si="94"/>
        <v>169375.05</v>
      </c>
      <c r="U406" s="11">
        <f t="shared" si="91"/>
        <v>256190.38999999998</v>
      </c>
      <c r="V406" s="11">
        <f t="shared" si="91"/>
        <v>342685.19999999995</v>
      </c>
      <c r="W406" s="11">
        <f t="shared" si="91"/>
        <v>424509.68</v>
      </c>
      <c r="X406" s="11">
        <f t="shared" si="91"/>
        <v>518362.14</v>
      </c>
      <c r="Y406" s="11">
        <f t="shared" si="91"/>
        <v>620133.01</v>
      </c>
      <c r="Z406" s="11">
        <f t="shared" si="91"/>
        <v>728434.62</v>
      </c>
      <c r="AA406" s="11">
        <f t="shared" si="91"/>
        <v>822007.81</v>
      </c>
      <c r="AB406" s="11">
        <f t="shared" si="91"/>
        <v>914873.93</v>
      </c>
      <c r="AC406" s="11">
        <f t="shared" si="91"/>
        <v>1007716.05</v>
      </c>
      <c r="AD406" s="11">
        <f t="shared" si="91"/>
        <v>1103167.57</v>
      </c>
    </row>
    <row r="407" spans="1:30" ht="14.25" customHeight="1" x14ac:dyDescent="0.2">
      <c r="A407" s="390">
        <v>1012</v>
      </c>
      <c r="B407" s="390" t="s">
        <v>21</v>
      </c>
      <c r="C407" s="11">
        <v>414971.79</v>
      </c>
      <c r="D407" s="11">
        <v>395885.3</v>
      </c>
      <c r="E407" s="11">
        <v>395994.52</v>
      </c>
      <c r="F407" s="11">
        <v>416023.97</v>
      </c>
      <c r="G407" s="11">
        <v>384708.53000000026</v>
      </c>
      <c r="H407" s="11">
        <v>439974.39</v>
      </c>
      <c r="I407" s="11">
        <v>441600.69</v>
      </c>
      <c r="J407" s="11">
        <v>447910.97</v>
      </c>
      <c r="K407" s="11">
        <v>427486.08</v>
      </c>
      <c r="L407" s="11">
        <v>443574.72</v>
      </c>
      <c r="M407" s="11">
        <v>432658.48</v>
      </c>
      <c r="N407" s="11">
        <v>419625.63</v>
      </c>
      <c r="O407" s="394">
        <f t="shared" si="92"/>
        <v>5060415.0699999994</v>
      </c>
      <c r="Q407" s="390">
        <v>1012</v>
      </c>
      <c r="R407" s="390" t="s">
        <v>21</v>
      </c>
      <c r="S407" s="11">
        <f t="shared" si="93"/>
        <v>414971.79</v>
      </c>
      <c r="T407" s="11">
        <f t="shared" si="94"/>
        <v>810857.09</v>
      </c>
      <c r="U407" s="11">
        <f t="shared" si="91"/>
        <v>1206851.6099999999</v>
      </c>
      <c r="V407" s="11">
        <f t="shared" si="91"/>
        <v>1622875.5799999998</v>
      </c>
      <c r="W407" s="11">
        <f t="shared" si="91"/>
        <v>2007584.11</v>
      </c>
      <c r="X407" s="11">
        <f t="shared" si="91"/>
        <v>2447558.5</v>
      </c>
      <c r="Y407" s="11">
        <f t="shared" si="91"/>
        <v>2889159.19</v>
      </c>
      <c r="Z407" s="11">
        <f t="shared" si="91"/>
        <v>3337070.16</v>
      </c>
      <c r="AA407" s="11">
        <f t="shared" si="91"/>
        <v>3764556.24</v>
      </c>
      <c r="AB407" s="11">
        <f t="shared" si="91"/>
        <v>4208130.96</v>
      </c>
      <c r="AC407" s="11">
        <f t="shared" si="91"/>
        <v>4640789.4399999995</v>
      </c>
      <c r="AD407" s="11">
        <f t="shared" si="91"/>
        <v>5060415.0699999994</v>
      </c>
    </row>
    <row r="408" spans="1:30" x14ac:dyDescent="0.2">
      <c r="A408" s="390">
        <v>1013</v>
      </c>
      <c r="B408" s="390" t="s">
        <v>22</v>
      </c>
      <c r="C408" s="11">
        <v>15978.31</v>
      </c>
      <c r="D408" s="11">
        <v>15508.65</v>
      </c>
      <c r="E408" s="11">
        <v>15895.09</v>
      </c>
      <c r="F408" s="11">
        <v>14963.07</v>
      </c>
      <c r="G408" s="11">
        <v>12883.46</v>
      </c>
      <c r="H408" s="11">
        <v>16988.72</v>
      </c>
      <c r="I408" s="11">
        <v>16738.84</v>
      </c>
      <c r="J408" s="11">
        <v>17362.53</v>
      </c>
      <c r="K408" s="11">
        <v>16868.87</v>
      </c>
      <c r="L408" s="11">
        <v>17849.61</v>
      </c>
      <c r="M408" s="11">
        <v>16244.35</v>
      </c>
      <c r="N408" s="11">
        <v>16865.13</v>
      </c>
      <c r="O408" s="394">
        <f t="shared" si="92"/>
        <v>194146.63000000003</v>
      </c>
      <c r="Q408" s="390">
        <v>1013</v>
      </c>
      <c r="R408" s="390" t="s">
        <v>22</v>
      </c>
      <c r="S408" s="11">
        <f t="shared" si="93"/>
        <v>15978.31</v>
      </c>
      <c r="T408" s="11">
        <f t="shared" si="94"/>
        <v>31486.959999999999</v>
      </c>
      <c r="U408" s="11">
        <f t="shared" si="91"/>
        <v>47382.05</v>
      </c>
      <c r="V408" s="11">
        <f t="shared" si="91"/>
        <v>62345.120000000003</v>
      </c>
      <c r="W408" s="11">
        <f t="shared" si="91"/>
        <v>75228.58</v>
      </c>
      <c r="X408" s="11">
        <f t="shared" si="91"/>
        <v>92217.3</v>
      </c>
      <c r="Y408" s="11">
        <f t="shared" si="91"/>
        <v>108956.14</v>
      </c>
      <c r="Z408" s="11">
        <f t="shared" si="91"/>
        <v>126318.67</v>
      </c>
      <c r="AA408" s="11">
        <f t="shared" si="91"/>
        <v>143187.54</v>
      </c>
      <c r="AB408" s="11">
        <f t="shared" si="91"/>
        <v>161037.15000000002</v>
      </c>
      <c r="AC408" s="11">
        <f t="shared" si="91"/>
        <v>177281.50000000003</v>
      </c>
      <c r="AD408" s="11">
        <f t="shared" si="91"/>
        <v>194146.63000000003</v>
      </c>
    </row>
    <row r="409" spans="1:30" x14ac:dyDescent="0.2">
      <c r="A409" s="390">
        <v>1014</v>
      </c>
      <c r="B409" s="390" t="s">
        <v>23</v>
      </c>
      <c r="C409" s="11">
        <v>936760.83</v>
      </c>
      <c r="D409" s="11">
        <v>875148.96</v>
      </c>
      <c r="E409" s="11">
        <v>884281.69</v>
      </c>
      <c r="F409" s="11">
        <v>992212.77</v>
      </c>
      <c r="G409" s="11">
        <v>775979.66999999993</v>
      </c>
      <c r="H409" s="11">
        <v>1047931.97</v>
      </c>
      <c r="I409" s="11">
        <v>1058606.5900000001</v>
      </c>
      <c r="J409" s="11">
        <v>1107536.58</v>
      </c>
      <c r="K409" s="11">
        <v>985132.28</v>
      </c>
      <c r="L409" s="11">
        <v>1012394.3</v>
      </c>
      <c r="M409" s="11">
        <v>977375.24</v>
      </c>
      <c r="N409" s="11">
        <v>1001431.21</v>
      </c>
      <c r="O409" s="394">
        <f t="shared" si="92"/>
        <v>11654792.09</v>
      </c>
      <c r="Q409" s="390">
        <v>1014</v>
      </c>
      <c r="R409" s="390" t="s">
        <v>23</v>
      </c>
      <c r="S409" s="11">
        <f t="shared" si="93"/>
        <v>936760.83</v>
      </c>
      <c r="T409" s="11">
        <f t="shared" si="94"/>
        <v>1811909.79</v>
      </c>
      <c r="U409" s="11">
        <f t="shared" si="91"/>
        <v>2696191.48</v>
      </c>
      <c r="V409" s="11">
        <f t="shared" si="91"/>
        <v>3688404.25</v>
      </c>
      <c r="W409" s="11">
        <f t="shared" si="91"/>
        <v>4464383.92</v>
      </c>
      <c r="X409" s="11">
        <f t="shared" si="91"/>
        <v>5512315.8899999997</v>
      </c>
      <c r="Y409" s="11">
        <f t="shared" si="91"/>
        <v>6570922.4799999995</v>
      </c>
      <c r="Z409" s="11">
        <f t="shared" si="91"/>
        <v>7678459.0599999996</v>
      </c>
      <c r="AA409" s="11">
        <f t="shared" si="91"/>
        <v>8663591.3399999999</v>
      </c>
      <c r="AB409" s="11">
        <f t="shared" si="91"/>
        <v>9675985.6400000006</v>
      </c>
      <c r="AC409" s="11">
        <f t="shared" si="91"/>
        <v>10653360.880000001</v>
      </c>
      <c r="AD409" s="11">
        <f t="shared" si="91"/>
        <v>11654792.09</v>
      </c>
    </row>
    <row r="410" spans="1:30" x14ac:dyDescent="0.2">
      <c r="A410" s="390">
        <v>1015</v>
      </c>
      <c r="B410" s="390" t="s">
        <v>24</v>
      </c>
      <c r="C410" s="11">
        <v>115765.34</v>
      </c>
      <c r="D410" s="11">
        <v>108126.15</v>
      </c>
      <c r="E410" s="11">
        <v>110953.97</v>
      </c>
      <c r="F410" s="11">
        <v>111170.55</v>
      </c>
      <c r="G410" s="11">
        <v>106432.70000000001</v>
      </c>
      <c r="H410" s="11">
        <v>129769.47</v>
      </c>
      <c r="I410" s="11">
        <v>134260.17000000001</v>
      </c>
      <c r="J410" s="11">
        <v>130351.19</v>
      </c>
      <c r="K410" s="11">
        <v>117821.84</v>
      </c>
      <c r="L410" s="11">
        <v>120244.85</v>
      </c>
      <c r="M410" s="11">
        <v>112317.04</v>
      </c>
      <c r="N410" s="11">
        <v>111416.79</v>
      </c>
      <c r="O410" s="394">
        <f t="shared" si="92"/>
        <v>1408630.0600000003</v>
      </c>
      <c r="Q410" s="390">
        <v>1015</v>
      </c>
      <c r="R410" s="390" t="s">
        <v>24</v>
      </c>
      <c r="S410" s="11">
        <f t="shared" si="93"/>
        <v>115765.34</v>
      </c>
      <c r="T410" s="11">
        <f t="shared" si="94"/>
        <v>223891.49</v>
      </c>
      <c r="U410" s="11">
        <f t="shared" si="91"/>
        <v>334845.45999999996</v>
      </c>
      <c r="V410" s="11">
        <f t="shared" si="91"/>
        <v>446016.00999999995</v>
      </c>
      <c r="W410" s="11">
        <f t="shared" si="91"/>
        <v>552448.71</v>
      </c>
      <c r="X410" s="11">
        <f t="shared" si="91"/>
        <v>682218.17999999993</v>
      </c>
      <c r="Y410" s="11">
        <f t="shared" si="91"/>
        <v>816478.35</v>
      </c>
      <c r="Z410" s="11">
        <f t="shared" si="91"/>
        <v>946829.54</v>
      </c>
      <c r="AA410" s="11">
        <f t="shared" si="91"/>
        <v>1064651.3800000001</v>
      </c>
      <c r="AB410" s="11">
        <f t="shared" si="91"/>
        <v>1184896.2300000002</v>
      </c>
      <c r="AC410" s="11">
        <f t="shared" si="91"/>
        <v>1297213.2700000003</v>
      </c>
      <c r="AD410" s="11">
        <f t="shared" si="91"/>
        <v>1408630.0600000003</v>
      </c>
    </row>
    <row r="411" spans="1:30" x14ac:dyDescent="0.2">
      <c r="A411" s="390">
        <v>1016</v>
      </c>
      <c r="B411" s="390" t="s">
        <v>25</v>
      </c>
      <c r="C411" s="11">
        <v>101318.49</v>
      </c>
      <c r="D411" s="11">
        <v>93812.73</v>
      </c>
      <c r="E411" s="11">
        <v>96737.15</v>
      </c>
      <c r="F411" s="11">
        <v>105003.62</v>
      </c>
      <c r="G411" s="11">
        <v>93663.900000000023</v>
      </c>
      <c r="H411" s="11">
        <v>108000.58</v>
      </c>
      <c r="I411" s="11">
        <v>156367.16</v>
      </c>
      <c r="J411" s="11">
        <v>143377.04999999999</v>
      </c>
      <c r="K411" s="11">
        <v>114783</v>
      </c>
      <c r="L411" s="11">
        <v>102162.79</v>
      </c>
      <c r="M411" s="11">
        <v>99209.73</v>
      </c>
      <c r="N411" s="11">
        <v>101171.3</v>
      </c>
      <c r="O411" s="394">
        <f t="shared" si="92"/>
        <v>1315607.5</v>
      </c>
      <c r="Q411" s="390">
        <v>1016</v>
      </c>
      <c r="R411" s="390" t="s">
        <v>25</v>
      </c>
      <c r="S411" s="11">
        <f t="shared" si="93"/>
        <v>101318.49</v>
      </c>
      <c r="T411" s="11">
        <f t="shared" si="94"/>
        <v>195131.22</v>
      </c>
      <c r="U411" s="11">
        <f t="shared" si="91"/>
        <v>291868.37</v>
      </c>
      <c r="V411" s="11">
        <f t="shared" si="91"/>
        <v>396871.99</v>
      </c>
      <c r="W411" s="11">
        <f t="shared" si="91"/>
        <v>490535.89</v>
      </c>
      <c r="X411" s="11">
        <f t="shared" si="91"/>
        <v>598536.47</v>
      </c>
      <c r="Y411" s="11">
        <f t="shared" si="91"/>
        <v>754903.63</v>
      </c>
      <c r="Z411" s="11">
        <f t="shared" si="91"/>
        <v>898280.67999999993</v>
      </c>
      <c r="AA411" s="11">
        <f t="shared" si="91"/>
        <v>1013063.6799999999</v>
      </c>
      <c r="AB411" s="11">
        <f t="shared" si="91"/>
        <v>1115226.47</v>
      </c>
      <c r="AC411" s="11">
        <f t="shared" si="91"/>
        <v>1214436.2</v>
      </c>
      <c r="AD411" s="11">
        <f t="shared" si="91"/>
        <v>1315607.5</v>
      </c>
    </row>
    <row r="412" spans="1:30" x14ac:dyDescent="0.2">
      <c r="A412" s="390">
        <v>1017</v>
      </c>
      <c r="B412" s="390" t="s">
        <v>26</v>
      </c>
      <c r="C412" s="11">
        <v>255199.31</v>
      </c>
      <c r="D412" s="11">
        <v>248030.48</v>
      </c>
      <c r="E412" s="11">
        <v>239790.5</v>
      </c>
      <c r="F412" s="11">
        <v>248975.67</v>
      </c>
      <c r="G412" s="11">
        <v>230786.15000000002</v>
      </c>
      <c r="H412" s="11">
        <v>261422.54</v>
      </c>
      <c r="I412" s="11">
        <v>263969.84000000003</v>
      </c>
      <c r="J412" s="11">
        <v>256168.19</v>
      </c>
      <c r="K412" s="11">
        <v>232346.67</v>
      </c>
      <c r="L412" s="11">
        <v>244103.54</v>
      </c>
      <c r="M412" s="11">
        <v>240971.8</v>
      </c>
      <c r="N412" s="11">
        <v>235658.85</v>
      </c>
      <c r="O412" s="394">
        <f t="shared" si="92"/>
        <v>2957423.54</v>
      </c>
      <c r="Q412" s="390">
        <v>1017</v>
      </c>
      <c r="R412" s="390" t="s">
        <v>26</v>
      </c>
      <c r="S412" s="11">
        <f t="shared" si="93"/>
        <v>255199.31</v>
      </c>
      <c r="T412" s="11">
        <f t="shared" si="94"/>
        <v>503229.79000000004</v>
      </c>
      <c r="U412" s="11">
        <f t="shared" si="91"/>
        <v>743020.29</v>
      </c>
      <c r="V412" s="11">
        <f t="shared" si="91"/>
        <v>991995.96000000008</v>
      </c>
      <c r="W412" s="11">
        <f t="shared" si="91"/>
        <v>1222782.1100000001</v>
      </c>
      <c r="X412" s="11">
        <f t="shared" si="91"/>
        <v>1484204.6500000001</v>
      </c>
      <c r="Y412" s="11">
        <f t="shared" si="91"/>
        <v>1748174.4900000002</v>
      </c>
      <c r="Z412" s="11">
        <f t="shared" si="91"/>
        <v>2004342.6800000002</v>
      </c>
      <c r="AA412" s="11">
        <f t="shared" si="91"/>
        <v>2236689.35</v>
      </c>
      <c r="AB412" s="11">
        <f t="shared" si="91"/>
        <v>2480792.89</v>
      </c>
      <c r="AC412" s="11">
        <f t="shared" si="91"/>
        <v>2721764.69</v>
      </c>
      <c r="AD412" s="11">
        <f t="shared" si="91"/>
        <v>2957423.54</v>
      </c>
    </row>
    <row r="413" spans="1:30" x14ac:dyDescent="0.2">
      <c r="A413" s="390">
        <v>1018</v>
      </c>
      <c r="B413" s="390" t="s">
        <v>27</v>
      </c>
      <c r="C413" s="11">
        <v>117735.52</v>
      </c>
      <c r="D413" s="11">
        <v>117543.66</v>
      </c>
      <c r="E413" s="11">
        <v>122420.87</v>
      </c>
      <c r="F413" s="11">
        <v>109748.42</v>
      </c>
      <c r="G413" s="11">
        <v>106944.73999999999</v>
      </c>
      <c r="H413" s="11">
        <v>121146.58</v>
      </c>
      <c r="I413" s="11">
        <v>123113.47</v>
      </c>
      <c r="J413" s="11">
        <v>118064.17</v>
      </c>
      <c r="K413" s="11">
        <v>108444.23</v>
      </c>
      <c r="L413" s="11">
        <v>111171.85</v>
      </c>
      <c r="M413" s="11">
        <v>108220.7</v>
      </c>
      <c r="N413" s="11">
        <v>110060.14</v>
      </c>
      <c r="O413" s="394">
        <f t="shared" si="92"/>
        <v>1374614.3499999999</v>
      </c>
      <c r="Q413" s="390">
        <v>1018</v>
      </c>
      <c r="R413" s="390" t="s">
        <v>27</v>
      </c>
      <c r="S413" s="11">
        <f t="shared" si="93"/>
        <v>117735.52</v>
      </c>
      <c r="T413" s="11">
        <f t="shared" si="94"/>
        <v>235279.18</v>
      </c>
      <c r="U413" s="11">
        <f t="shared" si="91"/>
        <v>357700.05</v>
      </c>
      <c r="V413" s="11">
        <f t="shared" si="91"/>
        <v>467448.47</v>
      </c>
      <c r="W413" s="11">
        <f t="shared" si="91"/>
        <v>574393.21</v>
      </c>
      <c r="X413" s="11">
        <f t="shared" si="91"/>
        <v>695539.78999999992</v>
      </c>
      <c r="Y413" s="11">
        <f t="shared" si="91"/>
        <v>818653.25999999989</v>
      </c>
      <c r="Z413" s="11">
        <f t="shared" si="91"/>
        <v>936717.42999999993</v>
      </c>
      <c r="AA413" s="11">
        <f t="shared" si="91"/>
        <v>1045161.6599999999</v>
      </c>
      <c r="AB413" s="11">
        <f t="shared" si="91"/>
        <v>1156333.51</v>
      </c>
      <c r="AC413" s="11">
        <f t="shared" si="91"/>
        <v>1264554.21</v>
      </c>
      <c r="AD413" s="11">
        <f t="shared" si="91"/>
        <v>1374614.3499999999</v>
      </c>
    </row>
    <row r="414" spans="1:30" x14ac:dyDescent="0.2">
      <c r="A414" s="390">
        <v>1019</v>
      </c>
      <c r="B414" s="390" t="s">
        <v>28</v>
      </c>
      <c r="C414" s="11">
        <v>35341.199999999997</v>
      </c>
      <c r="D414" s="11">
        <v>34672.51</v>
      </c>
      <c r="E414" s="11">
        <v>38338.1</v>
      </c>
      <c r="F414" s="11">
        <v>36288.18</v>
      </c>
      <c r="G414" s="11">
        <v>33933.540000000008</v>
      </c>
      <c r="H414" s="11">
        <v>38428.239999999998</v>
      </c>
      <c r="I414" s="11">
        <v>40425.410000000003</v>
      </c>
      <c r="J414" s="11">
        <v>40467.839999999997</v>
      </c>
      <c r="K414" s="11">
        <v>37570.370000000003</v>
      </c>
      <c r="L414" s="11">
        <v>36334</v>
      </c>
      <c r="M414" s="11">
        <v>34784.400000000001</v>
      </c>
      <c r="N414" s="11">
        <v>35065.949999999997</v>
      </c>
      <c r="O414" s="394">
        <f t="shared" si="92"/>
        <v>441649.74000000005</v>
      </c>
      <c r="Q414" s="390">
        <v>1019</v>
      </c>
      <c r="R414" s="390" t="s">
        <v>28</v>
      </c>
      <c r="S414" s="11">
        <f t="shared" si="93"/>
        <v>35341.199999999997</v>
      </c>
      <c r="T414" s="11">
        <f t="shared" si="94"/>
        <v>70013.709999999992</v>
      </c>
      <c r="U414" s="11">
        <f t="shared" si="94"/>
        <v>108351.81</v>
      </c>
      <c r="V414" s="11">
        <f t="shared" si="94"/>
        <v>144639.99</v>
      </c>
      <c r="W414" s="11">
        <f t="shared" si="94"/>
        <v>178573.53</v>
      </c>
      <c r="X414" s="11">
        <f t="shared" si="94"/>
        <v>217001.77</v>
      </c>
      <c r="Y414" s="11">
        <f t="shared" si="94"/>
        <v>257427.18</v>
      </c>
      <c r="Z414" s="11">
        <f t="shared" si="94"/>
        <v>297895.02</v>
      </c>
      <c r="AA414" s="11">
        <f t="shared" si="94"/>
        <v>335465.39</v>
      </c>
      <c r="AB414" s="11">
        <f t="shared" si="94"/>
        <v>371799.39</v>
      </c>
      <c r="AC414" s="11">
        <f t="shared" si="94"/>
        <v>406583.79000000004</v>
      </c>
      <c r="AD414" s="11">
        <f t="shared" si="94"/>
        <v>441649.74000000005</v>
      </c>
    </row>
    <row r="415" spans="1:30" x14ac:dyDescent="0.2">
      <c r="A415" s="390">
        <v>1020</v>
      </c>
      <c r="B415" s="390" t="s">
        <v>29</v>
      </c>
      <c r="C415" s="11">
        <v>244358.3</v>
      </c>
      <c r="D415" s="11">
        <v>236838.5</v>
      </c>
      <c r="E415" s="11">
        <v>246326.83</v>
      </c>
      <c r="F415" s="11">
        <v>261693.45</v>
      </c>
      <c r="G415" s="11">
        <v>241916.62999999989</v>
      </c>
      <c r="H415" s="11">
        <v>269657.93</v>
      </c>
      <c r="I415" s="11">
        <v>259827.4</v>
      </c>
      <c r="J415" s="11">
        <v>267891.15000000002</v>
      </c>
      <c r="K415" s="11">
        <v>256613.19</v>
      </c>
      <c r="L415" s="11">
        <v>255893.89</v>
      </c>
      <c r="M415" s="11">
        <v>269456.53999999998</v>
      </c>
      <c r="N415" s="11">
        <v>267388.3</v>
      </c>
      <c r="O415" s="394">
        <f t="shared" si="92"/>
        <v>3077862.11</v>
      </c>
      <c r="Q415" s="390">
        <v>1020</v>
      </c>
      <c r="R415" s="390" t="s">
        <v>29</v>
      </c>
      <c r="S415" s="11">
        <f t="shared" si="93"/>
        <v>244358.3</v>
      </c>
      <c r="T415" s="11">
        <f t="shared" ref="T415:AD425" si="95">+S415+D415</f>
        <v>481196.79999999999</v>
      </c>
      <c r="U415" s="11">
        <f t="shared" si="95"/>
        <v>727523.63</v>
      </c>
      <c r="V415" s="11">
        <f t="shared" si="95"/>
        <v>989217.08000000007</v>
      </c>
      <c r="W415" s="11">
        <f t="shared" si="95"/>
        <v>1231133.71</v>
      </c>
      <c r="X415" s="11">
        <f t="shared" si="95"/>
        <v>1500791.64</v>
      </c>
      <c r="Y415" s="11">
        <f t="shared" si="95"/>
        <v>1760619.0399999998</v>
      </c>
      <c r="Z415" s="11">
        <f t="shared" si="95"/>
        <v>2028510.19</v>
      </c>
      <c r="AA415" s="11">
        <f t="shared" si="95"/>
        <v>2285123.38</v>
      </c>
      <c r="AB415" s="11">
        <f t="shared" si="95"/>
        <v>2541017.27</v>
      </c>
      <c r="AC415" s="11">
        <f t="shared" si="95"/>
        <v>2810473.81</v>
      </c>
      <c r="AD415" s="11">
        <f t="shared" si="95"/>
        <v>3077862.11</v>
      </c>
    </row>
    <row r="416" spans="1:30" x14ac:dyDescent="0.2">
      <c r="A416" s="390">
        <v>1021</v>
      </c>
      <c r="B416" s="390" t="s">
        <v>30</v>
      </c>
      <c r="C416" s="11">
        <v>137204.67000000001</v>
      </c>
      <c r="D416" s="11">
        <v>121276.59</v>
      </c>
      <c r="E416" s="11">
        <v>121344.84</v>
      </c>
      <c r="F416" s="11">
        <v>128501.8</v>
      </c>
      <c r="G416" s="11">
        <v>114185.85000000003</v>
      </c>
      <c r="H416" s="11">
        <v>132530.85</v>
      </c>
      <c r="I416" s="11">
        <v>134978.19</v>
      </c>
      <c r="J416" s="11">
        <v>123520.88</v>
      </c>
      <c r="K416" s="11">
        <v>125323.05</v>
      </c>
      <c r="L416" s="11">
        <v>134025.94</v>
      </c>
      <c r="M416" s="11">
        <v>137264.82999999999</v>
      </c>
      <c r="N416" s="11">
        <v>137168.21</v>
      </c>
      <c r="O416" s="394">
        <f t="shared" si="92"/>
        <v>1547325.7</v>
      </c>
      <c r="Q416" s="390">
        <v>1021</v>
      </c>
      <c r="R416" s="390" t="s">
        <v>30</v>
      </c>
      <c r="S416" s="11">
        <f t="shared" si="93"/>
        <v>137204.67000000001</v>
      </c>
      <c r="T416" s="11">
        <f t="shared" si="95"/>
        <v>258481.26</v>
      </c>
      <c r="U416" s="11">
        <f t="shared" si="95"/>
        <v>379826.1</v>
      </c>
      <c r="V416" s="11">
        <f t="shared" si="95"/>
        <v>508327.89999999997</v>
      </c>
      <c r="W416" s="11">
        <f t="shared" si="95"/>
        <v>622513.75</v>
      </c>
      <c r="X416" s="11">
        <f t="shared" si="95"/>
        <v>755044.6</v>
      </c>
      <c r="Y416" s="11">
        <f t="shared" si="95"/>
        <v>890022.79</v>
      </c>
      <c r="Z416" s="11">
        <f t="shared" si="95"/>
        <v>1013543.67</v>
      </c>
      <c r="AA416" s="11">
        <f t="shared" si="95"/>
        <v>1138866.72</v>
      </c>
      <c r="AB416" s="11">
        <f t="shared" si="95"/>
        <v>1272892.6599999999</v>
      </c>
      <c r="AC416" s="11">
        <f t="shared" si="95"/>
        <v>1410157.49</v>
      </c>
      <c r="AD416" s="11">
        <f t="shared" si="95"/>
        <v>1547325.7</v>
      </c>
    </row>
    <row r="417" spans="1:30" x14ac:dyDescent="0.2">
      <c r="A417" s="390">
        <v>1022</v>
      </c>
      <c r="B417" s="390" t="s">
        <v>31</v>
      </c>
      <c r="C417" s="11">
        <v>279596.48</v>
      </c>
      <c r="D417" s="11">
        <v>274964.15000000002</v>
      </c>
      <c r="E417" s="11">
        <v>275960.26</v>
      </c>
      <c r="F417" s="11">
        <v>289892.71999999997</v>
      </c>
      <c r="G417" s="11">
        <v>279040.87000000011</v>
      </c>
      <c r="H417" s="11">
        <v>319476.28000000003</v>
      </c>
      <c r="I417" s="11">
        <v>311617.84000000003</v>
      </c>
      <c r="J417" s="11">
        <v>325042.56</v>
      </c>
      <c r="K417" s="11">
        <v>305037.42</v>
      </c>
      <c r="L417" s="11">
        <v>308656.84000000003</v>
      </c>
      <c r="M417" s="11">
        <v>297635.28999999998</v>
      </c>
      <c r="N417" s="11">
        <v>298303.48</v>
      </c>
      <c r="O417" s="394">
        <f t="shared" si="92"/>
        <v>3565224.19</v>
      </c>
      <c r="Q417" s="390">
        <v>1022</v>
      </c>
      <c r="R417" s="390" t="s">
        <v>31</v>
      </c>
      <c r="S417" s="11">
        <f t="shared" si="93"/>
        <v>279596.48</v>
      </c>
      <c r="T417" s="11">
        <f t="shared" si="95"/>
        <v>554560.63</v>
      </c>
      <c r="U417" s="11">
        <f t="shared" si="95"/>
        <v>830520.89</v>
      </c>
      <c r="V417" s="11">
        <f t="shared" si="95"/>
        <v>1120413.6099999999</v>
      </c>
      <c r="W417" s="11">
        <f t="shared" si="95"/>
        <v>1399454.48</v>
      </c>
      <c r="X417" s="11">
        <f t="shared" si="95"/>
        <v>1718930.76</v>
      </c>
      <c r="Y417" s="11">
        <f t="shared" si="95"/>
        <v>2030548.6</v>
      </c>
      <c r="Z417" s="11">
        <f t="shared" si="95"/>
        <v>2355591.16</v>
      </c>
      <c r="AA417" s="11">
        <f t="shared" si="95"/>
        <v>2660628.58</v>
      </c>
      <c r="AB417" s="11">
        <f t="shared" si="95"/>
        <v>2969285.42</v>
      </c>
      <c r="AC417" s="11">
        <f t="shared" si="95"/>
        <v>3266920.71</v>
      </c>
      <c r="AD417" s="11">
        <f t="shared" si="95"/>
        <v>3565224.19</v>
      </c>
    </row>
    <row r="418" spans="1:30" x14ac:dyDescent="0.2">
      <c r="A418" s="390">
        <v>1023</v>
      </c>
      <c r="B418" s="390" t="s">
        <v>32</v>
      </c>
      <c r="C418" s="11">
        <v>63997.02</v>
      </c>
      <c r="D418" s="11">
        <v>65501.18</v>
      </c>
      <c r="E418" s="11">
        <v>67443.789999999994</v>
      </c>
      <c r="F418" s="11">
        <v>68467.09</v>
      </c>
      <c r="G418" s="11">
        <v>54116.540000000037</v>
      </c>
      <c r="H418" s="11">
        <v>66708.490000000005</v>
      </c>
      <c r="I418" s="11">
        <v>78820.13</v>
      </c>
      <c r="J418" s="11">
        <v>86288.3</v>
      </c>
      <c r="K418" s="11">
        <v>82464.73</v>
      </c>
      <c r="L418" s="11">
        <v>90366.01</v>
      </c>
      <c r="M418" s="11">
        <v>86419.92</v>
      </c>
      <c r="N418" s="11">
        <v>82686.100000000006</v>
      </c>
      <c r="O418" s="394">
        <f t="shared" si="92"/>
        <v>893279.3</v>
      </c>
      <c r="Q418" s="390">
        <v>1023</v>
      </c>
      <c r="R418" s="390" t="s">
        <v>32</v>
      </c>
      <c r="S418" s="11">
        <f t="shared" si="93"/>
        <v>63997.02</v>
      </c>
      <c r="T418" s="11">
        <f t="shared" si="95"/>
        <v>129498.2</v>
      </c>
      <c r="U418" s="11">
        <f t="shared" si="95"/>
        <v>196941.99</v>
      </c>
      <c r="V418" s="11">
        <f t="shared" si="95"/>
        <v>265409.07999999996</v>
      </c>
      <c r="W418" s="11">
        <f t="shared" si="95"/>
        <v>319525.62</v>
      </c>
      <c r="X418" s="11">
        <f t="shared" si="95"/>
        <v>386234.11</v>
      </c>
      <c r="Y418" s="11">
        <f t="shared" si="95"/>
        <v>465054.24</v>
      </c>
      <c r="Z418" s="11">
        <f t="shared" si="95"/>
        <v>551342.54</v>
      </c>
      <c r="AA418" s="11">
        <f t="shared" si="95"/>
        <v>633807.27</v>
      </c>
      <c r="AB418" s="11">
        <f t="shared" si="95"/>
        <v>724173.28</v>
      </c>
      <c r="AC418" s="11">
        <f t="shared" si="95"/>
        <v>810593.20000000007</v>
      </c>
      <c r="AD418" s="11">
        <f t="shared" si="95"/>
        <v>893279.3</v>
      </c>
    </row>
    <row r="419" spans="1:30" x14ac:dyDescent="0.2">
      <c r="A419" s="390">
        <v>1024</v>
      </c>
      <c r="B419" s="390" t="s">
        <v>33</v>
      </c>
      <c r="C419" s="11">
        <v>442700.54</v>
      </c>
      <c r="D419" s="11">
        <v>435559.8</v>
      </c>
      <c r="E419" s="11">
        <v>418735.68</v>
      </c>
      <c r="F419" s="11">
        <v>430171.32</v>
      </c>
      <c r="G419" s="11">
        <v>398664.47999999975</v>
      </c>
      <c r="H419" s="11">
        <v>441185.34</v>
      </c>
      <c r="I419" s="11">
        <v>444764.17</v>
      </c>
      <c r="J419" s="11">
        <v>474962.63</v>
      </c>
      <c r="K419" s="11">
        <v>429584.3</v>
      </c>
      <c r="L419" s="11">
        <v>433606.48</v>
      </c>
      <c r="M419" s="11">
        <v>419610.93</v>
      </c>
      <c r="N419" s="11">
        <v>415521.66</v>
      </c>
      <c r="O419" s="394">
        <f t="shared" si="92"/>
        <v>5185067.3299999991</v>
      </c>
      <c r="Q419" s="390">
        <v>1024</v>
      </c>
      <c r="R419" s="390" t="s">
        <v>33</v>
      </c>
      <c r="S419" s="11">
        <f t="shared" si="93"/>
        <v>442700.54</v>
      </c>
      <c r="T419" s="11">
        <f t="shared" si="95"/>
        <v>878260.34</v>
      </c>
      <c r="U419" s="11">
        <f t="shared" si="95"/>
        <v>1296996.02</v>
      </c>
      <c r="V419" s="11">
        <f t="shared" si="95"/>
        <v>1727167.34</v>
      </c>
      <c r="W419" s="11">
        <f t="shared" si="95"/>
        <v>2125831.8199999998</v>
      </c>
      <c r="X419" s="11">
        <f t="shared" si="95"/>
        <v>2567017.1599999997</v>
      </c>
      <c r="Y419" s="11">
        <f t="shared" si="95"/>
        <v>3011781.3299999996</v>
      </c>
      <c r="Z419" s="11">
        <f t="shared" si="95"/>
        <v>3486743.9599999995</v>
      </c>
      <c r="AA419" s="11">
        <f t="shared" si="95"/>
        <v>3916328.2599999993</v>
      </c>
      <c r="AB419" s="11">
        <f t="shared" si="95"/>
        <v>4349934.7399999993</v>
      </c>
      <c r="AC419" s="11">
        <f t="shared" si="95"/>
        <v>4769545.669999999</v>
      </c>
      <c r="AD419" s="11">
        <f t="shared" si="95"/>
        <v>5185067.3299999991</v>
      </c>
    </row>
    <row r="420" spans="1:30" x14ac:dyDescent="0.2">
      <c r="A420" s="390">
        <v>1025</v>
      </c>
      <c r="B420" s="390" t="s">
        <v>34</v>
      </c>
      <c r="C420" s="11">
        <v>106083.9</v>
      </c>
      <c r="D420" s="11">
        <v>81162.69</v>
      </c>
      <c r="E420" s="11">
        <v>83216.490000000005</v>
      </c>
      <c r="F420" s="11">
        <v>88394.43</v>
      </c>
      <c r="G420" s="11">
        <v>76738.149999999965</v>
      </c>
      <c r="H420" s="11">
        <v>90702.47</v>
      </c>
      <c r="I420" s="11">
        <v>102785.49</v>
      </c>
      <c r="J420" s="11">
        <v>104290.81</v>
      </c>
      <c r="K420" s="11">
        <v>93073.279999999999</v>
      </c>
      <c r="L420" s="11">
        <v>101461.46</v>
      </c>
      <c r="M420" s="11">
        <v>98168.17</v>
      </c>
      <c r="N420" s="11">
        <v>82450.91</v>
      </c>
      <c r="O420" s="394">
        <f t="shared" si="92"/>
        <v>1108528.25</v>
      </c>
      <c r="Q420" s="390">
        <v>1025</v>
      </c>
      <c r="R420" s="390" t="s">
        <v>34</v>
      </c>
      <c r="S420" s="11">
        <f t="shared" si="93"/>
        <v>106083.9</v>
      </c>
      <c r="T420" s="11">
        <f t="shared" si="95"/>
        <v>187246.59</v>
      </c>
      <c r="U420" s="11">
        <f t="shared" si="95"/>
        <v>270463.08</v>
      </c>
      <c r="V420" s="11">
        <f t="shared" si="95"/>
        <v>358857.51</v>
      </c>
      <c r="W420" s="11">
        <f t="shared" si="95"/>
        <v>435595.66</v>
      </c>
      <c r="X420" s="11">
        <f t="shared" si="95"/>
        <v>526298.13</v>
      </c>
      <c r="Y420" s="11">
        <f t="shared" si="95"/>
        <v>629083.62</v>
      </c>
      <c r="Z420" s="11">
        <f t="shared" si="95"/>
        <v>733374.42999999993</v>
      </c>
      <c r="AA420" s="11">
        <f t="shared" si="95"/>
        <v>826447.71</v>
      </c>
      <c r="AB420" s="11">
        <f t="shared" si="95"/>
        <v>927909.16999999993</v>
      </c>
      <c r="AC420" s="11">
        <f t="shared" si="95"/>
        <v>1026077.34</v>
      </c>
      <c r="AD420" s="11">
        <f t="shared" si="95"/>
        <v>1108528.25</v>
      </c>
    </row>
    <row r="421" spans="1:30" x14ac:dyDescent="0.2">
      <c r="A421" s="390">
        <v>1026</v>
      </c>
      <c r="B421" s="390" t="s">
        <v>35</v>
      </c>
      <c r="C421" s="11">
        <v>29503.18</v>
      </c>
      <c r="D421" s="11">
        <v>27244.16</v>
      </c>
      <c r="E421" s="11">
        <v>30778.76</v>
      </c>
      <c r="F421" s="11">
        <v>30543.17</v>
      </c>
      <c r="G421" s="11">
        <v>28955.290000000008</v>
      </c>
      <c r="H421" s="11">
        <v>33469.74</v>
      </c>
      <c r="I421" s="11">
        <v>35973.629999999997</v>
      </c>
      <c r="J421" s="11">
        <v>36733.949999999997</v>
      </c>
      <c r="K421" s="11">
        <v>34692.949999999997</v>
      </c>
      <c r="L421" s="11">
        <v>34387.620000000003</v>
      </c>
      <c r="M421" s="11">
        <v>32557.59</v>
      </c>
      <c r="N421" s="11">
        <v>30611.57</v>
      </c>
      <c r="O421" s="394">
        <f t="shared" si="92"/>
        <v>385451.61000000004</v>
      </c>
      <c r="Q421" s="390">
        <v>1026</v>
      </c>
      <c r="R421" s="390" t="s">
        <v>35</v>
      </c>
      <c r="S421" s="11">
        <f t="shared" si="93"/>
        <v>29503.18</v>
      </c>
      <c r="T421" s="11">
        <f t="shared" si="95"/>
        <v>56747.34</v>
      </c>
      <c r="U421" s="11">
        <f t="shared" si="95"/>
        <v>87526.099999999991</v>
      </c>
      <c r="V421" s="11">
        <f t="shared" si="95"/>
        <v>118069.26999999999</v>
      </c>
      <c r="W421" s="11">
        <f t="shared" si="95"/>
        <v>147024.56</v>
      </c>
      <c r="X421" s="11">
        <f t="shared" si="95"/>
        <v>180494.3</v>
      </c>
      <c r="Y421" s="11">
        <f t="shared" si="95"/>
        <v>216467.93</v>
      </c>
      <c r="Z421" s="11">
        <f t="shared" si="95"/>
        <v>253201.88</v>
      </c>
      <c r="AA421" s="11">
        <f t="shared" si="95"/>
        <v>287894.83</v>
      </c>
      <c r="AB421" s="11">
        <f t="shared" si="95"/>
        <v>322282.45</v>
      </c>
      <c r="AC421" s="11">
        <f t="shared" si="95"/>
        <v>354840.04000000004</v>
      </c>
      <c r="AD421" s="11">
        <f t="shared" si="95"/>
        <v>385451.61000000004</v>
      </c>
    </row>
    <row r="422" spans="1:30" x14ac:dyDescent="0.2">
      <c r="A422" s="390">
        <v>1027</v>
      </c>
      <c r="B422" s="390" t="s">
        <v>36</v>
      </c>
      <c r="C422" s="11">
        <v>57717.03</v>
      </c>
      <c r="D422" s="11">
        <v>57214.5</v>
      </c>
      <c r="E422" s="11">
        <v>58260.99</v>
      </c>
      <c r="F422" s="11">
        <v>57942.51</v>
      </c>
      <c r="G422" s="11">
        <v>55807.50999999998</v>
      </c>
      <c r="H422" s="11">
        <v>66585.5</v>
      </c>
      <c r="I422" s="11">
        <v>47855.44</v>
      </c>
      <c r="J422" s="11">
        <v>69142.14</v>
      </c>
      <c r="K422" s="11">
        <v>67006.47</v>
      </c>
      <c r="L422" s="11">
        <v>67247.37</v>
      </c>
      <c r="M422" s="11">
        <v>66801.2</v>
      </c>
      <c r="N422" s="11">
        <v>63910.31</v>
      </c>
      <c r="O422" s="394">
        <f t="shared" si="92"/>
        <v>735490.97</v>
      </c>
      <c r="Q422" s="390">
        <v>1027</v>
      </c>
      <c r="R422" s="390" t="s">
        <v>36</v>
      </c>
      <c r="S422" s="11">
        <f t="shared" si="93"/>
        <v>57717.03</v>
      </c>
      <c r="T422" s="11">
        <f t="shared" si="95"/>
        <v>114931.53</v>
      </c>
      <c r="U422" s="11">
        <f t="shared" si="95"/>
        <v>173192.52</v>
      </c>
      <c r="V422" s="11">
        <f t="shared" si="95"/>
        <v>231135.03</v>
      </c>
      <c r="W422" s="11">
        <f t="shared" si="95"/>
        <v>286942.53999999998</v>
      </c>
      <c r="X422" s="11">
        <f t="shared" si="95"/>
        <v>353528.04</v>
      </c>
      <c r="Y422" s="11">
        <f t="shared" si="95"/>
        <v>401383.48</v>
      </c>
      <c r="Z422" s="11">
        <f t="shared" si="95"/>
        <v>470525.62</v>
      </c>
      <c r="AA422" s="11">
        <f t="shared" si="95"/>
        <v>537532.09</v>
      </c>
      <c r="AB422" s="11">
        <f t="shared" si="95"/>
        <v>604779.46</v>
      </c>
      <c r="AC422" s="11">
        <f t="shared" si="95"/>
        <v>671580.65999999992</v>
      </c>
      <c r="AD422" s="11">
        <f t="shared" si="95"/>
        <v>735490.97</v>
      </c>
    </row>
    <row r="423" spans="1:30" x14ac:dyDescent="0.2">
      <c r="A423" s="390">
        <v>1028</v>
      </c>
      <c r="B423" s="390" t="s">
        <v>37</v>
      </c>
      <c r="C423" s="11">
        <v>370585.09</v>
      </c>
      <c r="D423" s="11">
        <v>347548.15</v>
      </c>
      <c r="E423" s="11">
        <v>376958.51</v>
      </c>
      <c r="F423" s="11">
        <v>386327.87</v>
      </c>
      <c r="G423" s="11">
        <v>382252.07999999984</v>
      </c>
      <c r="H423" s="11">
        <v>393338.05</v>
      </c>
      <c r="I423" s="11">
        <v>412197.61</v>
      </c>
      <c r="J423" s="11">
        <v>416409.94</v>
      </c>
      <c r="K423" s="11">
        <v>398849.34</v>
      </c>
      <c r="L423" s="11">
        <v>398124.45</v>
      </c>
      <c r="M423" s="11">
        <v>391912.15</v>
      </c>
      <c r="N423" s="11">
        <v>378707.39</v>
      </c>
      <c r="O423" s="394">
        <f t="shared" si="92"/>
        <v>4653210.63</v>
      </c>
      <c r="Q423" s="390">
        <v>1028</v>
      </c>
      <c r="R423" s="390" t="s">
        <v>37</v>
      </c>
      <c r="S423" s="11">
        <f t="shared" si="93"/>
        <v>370585.09</v>
      </c>
      <c r="T423" s="11">
        <f t="shared" si="95"/>
        <v>718133.24</v>
      </c>
      <c r="U423" s="11">
        <f t="shared" si="95"/>
        <v>1095091.75</v>
      </c>
      <c r="V423" s="11">
        <f t="shared" si="95"/>
        <v>1481419.62</v>
      </c>
      <c r="W423" s="11">
        <f t="shared" si="95"/>
        <v>1863671.7</v>
      </c>
      <c r="X423" s="11">
        <f t="shared" si="95"/>
        <v>2257009.75</v>
      </c>
      <c r="Y423" s="11">
        <f t="shared" si="95"/>
        <v>2669207.36</v>
      </c>
      <c r="Z423" s="11">
        <f t="shared" si="95"/>
        <v>3085617.3</v>
      </c>
      <c r="AA423" s="11">
        <f t="shared" si="95"/>
        <v>3484466.6399999997</v>
      </c>
      <c r="AB423" s="11">
        <f t="shared" si="95"/>
        <v>3882591.09</v>
      </c>
      <c r="AC423" s="11">
        <f t="shared" si="95"/>
        <v>4274503.24</v>
      </c>
      <c r="AD423" s="11">
        <f t="shared" si="95"/>
        <v>4653210.63</v>
      </c>
    </row>
    <row r="424" spans="1:30" x14ac:dyDescent="0.2">
      <c r="A424" s="390">
        <v>1029</v>
      </c>
      <c r="B424" s="390" t="s">
        <v>38</v>
      </c>
      <c r="C424" s="11">
        <v>6614.91</v>
      </c>
      <c r="D424" s="11">
        <v>6674.05</v>
      </c>
      <c r="E424" s="11">
        <v>6638.98</v>
      </c>
      <c r="F424" s="11">
        <v>6464.5</v>
      </c>
      <c r="G424" s="11">
        <v>5956.7200000000012</v>
      </c>
      <c r="H424" s="11">
        <v>6875.57</v>
      </c>
      <c r="I424" s="11">
        <v>7214.99</v>
      </c>
      <c r="J424" s="11">
        <v>7794.53</v>
      </c>
      <c r="K424" s="11">
        <v>7225.6</v>
      </c>
      <c r="L424" s="11">
        <v>7473.5</v>
      </c>
      <c r="M424" s="11">
        <v>6993.36</v>
      </c>
      <c r="N424" s="11">
        <v>6690.3</v>
      </c>
      <c r="O424" s="394">
        <f t="shared" si="92"/>
        <v>82617.009999999995</v>
      </c>
      <c r="Q424" s="390">
        <v>1029</v>
      </c>
      <c r="R424" s="390" t="s">
        <v>38</v>
      </c>
      <c r="S424" s="11">
        <f t="shared" si="93"/>
        <v>6614.91</v>
      </c>
      <c r="T424" s="11">
        <f t="shared" si="95"/>
        <v>13288.96</v>
      </c>
      <c r="U424" s="11">
        <f t="shared" si="95"/>
        <v>19927.939999999999</v>
      </c>
      <c r="V424" s="11">
        <f t="shared" si="95"/>
        <v>26392.44</v>
      </c>
      <c r="W424" s="11">
        <f t="shared" si="95"/>
        <v>32349.16</v>
      </c>
      <c r="X424" s="11">
        <f t="shared" si="95"/>
        <v>39224.729999999996</v>
      </c>
      <c r="Y424" s="11">
        <f t="shared" si="95"/>
        <v>46439.719999999994</v>
      </c>
      <c r="Z424" s="11">
        <f t="shared" si="95"/>
        <v>54234.249999999993</v>
      </c>
      <c r="AA424" s="11">
        <f t="shared" si="95"/>
        <v>61459.849999999991</v>
      </c>
      <c r="AB424" s="11">
        <f t="shared" si="95"/>
        <v>68933.349999999991</v>
      </c>
      <c r="AC424" s="11">
        <f t="shared" si="95"/>
        <v>75926.709999999992</v>
      </c>
      <c r="AD424" s="11">
        <f t="shared" si="95"/>
        <v>82617.009999999995</v>
      </c>
    </row>
    <row r="425" spans="1:30" x14ac:dyDescent="0.2">
      <c r="A425" s="391">
        <v>1030</v>
      </c>
      <c r="B425" s="391" t="s">
        <v>18</v>
      </c>
      <c r="C425" s="16">
        <v>45059.97</v>
      </c>
      <c r="D425" s="16">
        <v>43153.49</v>
      </c>
      <c r="E425" s="16">
        <v>47006.46</v>
      </c>
      <c r="F425" s="16">
        <v>46897.65</v>
      </c>
      <c r="G425" s="16">
        <v>44014.110000000015</v>
      </c>
      <c r="H425" s="16">
        <v>48953.440000000002</v>
      </c>
      <c r="I425" s="16">
        <v>51253.06</v>
      </c>
      <c r="J425" s="16">
        <v>49534.12</v>
      </c>
      <c r="K425" s="16">
        <v>45533.48</v>
      </c>
      <c r="L425" s="16">
        <v>48039.55</v>
      </c>
      <c r="M425" s="16">
        <v>44247.46</v>
      </c>
      <c r="N425" s="16">
        <v>45327.61</v>
      </c>
      <c r="O425" s="395">
        <f t="shared" si="92"/>
        <v>559020.4</v>
      </c>
      <c r="Q425" s="391">
        <v>1030</v>
      </c>
      <c r="R425" s="391" t="s">
        <v>18</v>
      </c>
      <c r="S425" s="16">
        <f t="shared" si="93"/>
        <v>45059.97</v>
      </c>
      <c r="T425" s="16">
        <f t="shared" si="95"/>
        <v>88213.459999999992</v>
      </c>
      <c r="U425" s="16">
        <f t="shared" si="95"/>
        <v>135219.91999999998</v>
      </c>
      <c r="V425" s="16">
        <f t="shared" si="95"/>
        <v>182117.56999999998</v>
      </c>
      <c r="W425" s="16">
        <f t="shared" si="95"/>
        <v>226131.68</v>
      </c>
      <c r="X425" s="16">
        <f t="shared" si="95"/>
        <v>275085.12</v>
      </c>
      <c r="Y425" s="16">
        <f t="shared" si="95"/>
        <v>326338.18</v>
      </c>
      <c r="Z425" s="16">
        <f t="shared" si="95"/>
        <v>375872.3</v>
      </c>
      <c r="AA425" s="16">
        <f t="shared" si="95"/>
        <v>421405.77999999997</v>
      </c>
      <c r="AB425" s="16">
        <f t="shared" si="95"/>
        <v>469445.32999999996</v>
      </c>
      <c r="AC425" s="16">
        <f t="shared" si="95"/>
        <v>513692.79</v>
      </c>
      <c r="AD425" s="16">
        <f t="shared" si="95"/>
        <v>559020.4</v>
      </c>
    </row>
    <row r="426" spans="1:30" x14ac:dyDescent="0.2">
      <c r="A426" s="392">
        <v>10300</v>
      </c>
      <c r="B426" s="392" t="s">
        <v>142</v>
      </c>
      <c r="C426" s="396">
        <f t="shared" ref="C426:N426" si="96">SUM(C398:C425)</f>
        <v>8068102.3199999994</v>
      </c>
      <c r="D426" s="396">
        <f t="shared" si="96"/>
        <v>7702372.6600000029</v>
      </c>
      <c r="E426" s="396">
        <f t="shared" si="96"/>
        <v>7766156.9699999988</v>
      </c>
      <c r="F426" s="396">
        <f t="shared" si="96"/>
        <v>7878800.0600000005</v>
      </c>
      <c r="G426" s="396">
        <f t="shared" si="96"/>
        <v>7236057.4699999997</v>
      </c>
      <c r="H426" s="396">
        <f t="shared" si="96"/>
        <v>8239479.3500000006</v>
      </c>
      <c r="I426" s="396">
        <f t="shared" si="96"/>
        <v>8176725.830000001</v>
      </c>
      <c r="J426" s="396">
        <f t="shared" si="96"/>
        <v>8423715.6899999995</v>
      </c>
      <c r="K426" s="396">
        <f t="shared" si="96"/>
        <v>7805788.9200000009</v>
      </c>
      <c r="L426" s="396">
        <f t="shared" si="96"/>
        <v>7914349.7199999997</v>
      </c>
      <c r="M426" s="396">
        <f t="shared" si="96"/>
        <v>7785086.4400000013</v>
      </c>
      <c r="N426" s="396">
        <f t="shared" si="96"/>
        <v>7782366.9699999988</v>
      </c>
      <c r="O426" s="396">
        <f>SUM(O398:O425)</f>
        <v>94779002.399999991</v>
      </c>
      <c r="Q426" s="392">
        <v>10300</v>
      </c>
      <c r="R426" s="392" t="s">
        <v>142</v>
      </c>
      <c r="S426" s="396">
        <f t="shared" ref="S426:AC426" si="97">SUM(S398:S425)</f>
        <v>8068102.3199999994</v>
      </c>
      <c r="T426" s="396">
        <f t="shared" si="97"/>
        <v>15770474.980000004</v>
      </c>
      <c r="U426" s="396">
        <f t="shared" si="97"/>
        <v>23536631.949999999</v>
      </c>
      <c r="V426" s="396">
        <f t="shared" si="97"/>
        <v>31415432.009999994</v>
      </c>
      <c r="W426" s="396">
        <f t="shared" si="97"/>
        <v>38651489.479999997</v>
      </c>
      <c r="X426" s="396">
        <f t="shared" si="97"/>
        <v>46890968.829999991</v>
      </c>
      <c r="Y426" s="396">
        <f t="shared" si="97"/>
        <v>55067694.659999996</v>
      </c>
      <c r="Z426" s="396">
        <f t="shared" si="97"/>
        <v>63491410.350000001</v>
      </c>
      <c r="AA426" s="396">
        <f t="shared" si="97"/>
        <v>71297199.269999996</v>
      </c>
      <c r="AB426" s="396">
        <f t="shared" si="97"/>
        <v>79211548.98999998</v>
      </c>
      <c r="AC426" s="396">
        <f t="shared" si="97"/>
        <v>86996635.429999992</v>
      </c>
      <c r="AD426" s="396">
        <f>SUM(AD398:AD425)</f>
        <v>94779002.399999991</v>
      </c>
    </row>
    <row r="428" spans="1:30" x14ac:dyDescent="0.2">
      <c r="A428" s="388" t="s">
        <v>144</v>
      </c>
      <c r="B428" s="388" t="s">
        <v>161</v>
      </c>
      <c r="C428" s="388" t="s">
        <v>0</v>
      </c>
      <c r="D428" s="388" t="s">
        <v>1</v>
      </c>
      <c r="E428" s="388" t="s">
        <v>2</v>
      </c>
      <c r="F428" s="388" t="s">
        <v>3</v>
      </c>
      <c r="G428" s="388" t="s">
        <v>4</v>
      </c>
      <c r="H428" s="388" t="s">
        <v>5</v>
      </c>
      <c r="I428" s="388" t="s">
        <v>6</v>
      </c>
      <c r="J428" s="388" t="s">
        <v>7</v>
      </c>
      <c r="K428" s="388" t="s">
        <v>8</v>
      </c>
      <c r="L428" s="388" t="s">
        <v>9</v>
      </c>
      <c r="M428" s="388" t="s">
        <v>10</v>
      </c>
      <c r="N428" s="388" t="s">
        <v>11</v>
      </c>
      <c r="O428" s="388" t="s">
        <v>55</v>
      </c>
      <c r="Q428" s="388" t="s">
        <v>73</v>
      </c>
      <c r="R428" s="388" t="s">
        <v>161</v>
      </c>
      <c r="S428" s="388" t="s">
        <v>74</v>
      </c>
      <c r="T428" s="388" t="s">
        <v>75</v>
      </c>
      <c r="U428" s="388" t="s">
        <v>76</v>
      </c>
      <c r="V428" s="388" t="s">
        <v>77</v>
      </c>
      <c r="W428" s="388" t="s">
        <v>78</v>
      </c>
      <c r="X428" s="388" t="s">
        <v>79</v>
      </c>
      <c r="Y428" s="388" t="s">
        <v>80</v>
      </c>
      <c r="Z428" s="388" t="s">
        <v>81</v>
      </c>
      <c r="AA428" s="388" t="s">
        <v>82</v>
      </c>
      <c r="AB428" s="388" t="s">
        <v>83</v>
      </c>
      <c r="AC428" s="388" t="s">
        <v>84</v>
      </c>
      <c r="AD428" s="388" t="s">
        <v>85</v>
      </c>
    </row>
    <row r="429" spans="1:30" x14ac:dyDescent="0.2">
      <c r="A429" s="389"/>
      <c r="B429" s="389" t="s">
        <v>46</v>
      </c>
      <c r="C429" s="387">
        <v>117989.48</v>
      </c>
      <c r="D429" s="387">
        <v>101684.18</v>
      </c>
      <c r="E429" s="387">
        <v>85580.7</v>
      </c>
      <c r="F429" s="387">
        <v>84360.79</v>
      </c>
      <c r="G429" s="387">
        <v>83967.59</v>
      </c>
      <c r="H429" s="387">
        <v>115840.77</v>
      </c>
      <c r="I429" s="387">
        <v>122050.6</v>
      </c>
      <c r="J429" s="387">
        <v>134188.60999999999</v>
      </c>
      <c r="K429" s="387">
        <v>123281.44</v>
      </c>
      <c r="L429" s="387">
        <v>117775.38</v>
      </c>
      <c r="M429" s="387">
        <v>114470.06</v>
      </c>
      <c r="N429" s="387">
        <v>117428.67</v>
      </c>
      <c r="O429" s="393">
        <f>SUM(C429:N429)</f>
        <v>1318618.27</v>
      </c>
      <c r="Q429" s="389"/>
      <c r="R429" s="389" t="s">
        <v>46</v>
      </c>
      <c r="S429" s="387">
        <f>+C429</f>
        <v>117989.48</v>
      </c>
      <c r="T429" s="387">
        <f>+S429+D429</f>
        <v>219673.65999999997</v>
      </c>
      <c r="U429" s="387">
        <f t="shared" ref="U429:AD444" si="98">+T429+E429</f>
        <v>305254.36</v>
      </c>
      <c r="V429" s="387">
        <f t="shared" si="98"/>
        <v>389615.14999999997</v>
      </c>
      <c r="W429" s="387">
        <f t="shared" si="98"/>
        <v>473582.74</v>
      </c>
      <c r="X429" s="387">
        <f t="shared" si="98"/>
        <v>589423.51</v>
      </c>
      <c r="Y429" s="387">
        <f t="shared" si="98"/>
        <v>711474.11</v>
      </c>
      <c r="Z429" s="387">
        <f t="shared" si="98"/>
        <v>845662.71999999997</v>
      </c>
      <c r="AA429" s="387">
        <f t="shared" si="98"/>
        <v>968944.15999999992</v>
      </c>
      <c r="AB429" s="387">
        <f t="shared" si="98"/>
        <v>1086719.54</v>
      </c>
      <c r="AC429" s="387">
        <f t="shared" si="98"/>
        <v>1201189.6000000001</v>
      </c>
      <c r="AD429" s="387">
        <f t="shared" si="98"/>
        <v>1318618.27</v>
      </c>
    </row>
    <row r="430" spans="1:30" x14ac:dyDescent="0.2">
      <c r="A430" s="390">
        <v>1004</v>
      </c>
      <c r="B430" s="390" t="s">
        <v>94</v>
      </c>
      <c r="C430" s="11">
        <v>34376.67</v>
      </c>
      <c r="D430" s="11">
        <v>30547.1</v>
      </c>
      <c r="E430" s="11">
        <v>28642.32</v>
      </c>
      <c r="F430" s="11">
        <v>21672.86</v>
      </c>
      <c r="G430" s="11">
        <v>22916.07</v>
      </c>
      <c r="H430" s="11">
        <v>30729.89</v>
      </c>
      <c r="I430" s="11">
        <v>26324.27</v>
      </c>
      <c r="J430" s="11">
        <v>32608.880000000001</v>
      </c>
      <c r="K430" s="11">
        <v>36040.33</v>
      </c>
      <c r="L430" s="11">
        <v>34994.639999999999</v>
      </c>
      <c r="M430" s="11">
        <v>30332.959999999999</v>
      </c>
      <c r="N430" s="11">
        <v>36541.72</v>
      </c>
      <c r="O430" s="394">
        <f t="shared" ref="O430:O456" si="99">SUM(C430:N430)</f>
        <v>365727.70999999996</v>
      </c>
      <c r="Q430" s="390">
        <v>1004</v>
      </c>
      <c r="R430" s="390" t="s">
        <v>94</v>
      </c>
      <c r="S430" s="11">
        <f t="shared" ref="S430:S456" si="100">+C430</f>
        <v>34376.67</v>
      </c>
      <c r="T430" s="11">
        <f t="shared" ref="T430:AD445" si="101">+S430+D430</f>
        <v>64923.77</v>
      </c>
      <c r="U430" s="11">
        <f t="shared" si="98"/>
        <v>93566.09</v>
      </c>
      <c r="V430" s="11">
        <f t="shared" si="98"/>
        <v>115238.95</v>
      </c>
      <c r="W430" s="11">
        <f t="shared" si="98"/>
        <v>138155.01999999999</v>
      </c>
      <c r="X430" s="11">
        <f t="shared" si="98"/>
        <v>168884.90999999997</v>
      </c>
      <c r="Y430" s="11">
        <f t="shared" si="98"/>
        <v>195209.17999999996</v>
      </c>
      <c r="Z430" s="11">
        <f t="shared" si="98"/>
        <v>227818.05999999997</v>
      </c>
      <c r="AA430" s="11">
        <f t="shared" si="98"/>
        <v>263858.38999999996</v>
      </c>
      <c r="AB430" s="11">
        <f t="shared" si="98"/>
        <v>298853.02999999997</v>
      </c>
      <c r="AC430" s="11">
        <f t="shared" si="98"/>
        <v>329185.99</v>
      </c>
      <c r="AD430" s="11">
        <f t="shared" si="98"/>
        <v>365727.70999999996</v>
      </c>
    </row>
    <row r="431" spans="1:30" x14ac:dyDescent="0.2">
      <c r="A431" s="390">
        <v>1005</v>
      </c>
      <c r="B431" s="390" t="s">
        <v>13</v>
      </c>
      <c r="C431" s="11">
        <v>5446.29</v>
      </c>
      <c r="D431" s="11">
        <v>4261.2700000000004</v>
      </c>
      <c r="E431" s="11">
        <v>3724.15</v>
      </c>
      <c r="F431" s="11">
        <v>2817.12</v>
      </c>
      <c r="G431" s="11">
        <v>3251.98</v>
      </c>
      <c r="H431" s="11">
        <v>6231.53</v>
      </c>
      <c r="I431" s="11">
        <v>6365.01</v>
      </c>
      <c r="J431" s="11">
        <v>8616.89</v>
      </c>
      <c r="K431" s="11">
        <v>5611.51</v>
      </c>
      <c r="L431" s="11">
        <v>7157.26</v>
      </c>
      <c r="M431" s="11">
        <v>5090.53</v>
      </c>
      <c r="N431" s="11">
        <v>6054.99</v>
      </c>
      <c r="O431" s="394">
        <f t="shared" si="99"/>
        <v>64628.53</v>
      </c>
      <c r="Q431" s="390">
        <v>1005</v>
      </c>
      <c r="R431" s="390" t="s">
        <v>13</v>
      </c>
      <c r="S431" s="11">
        <f t="shared" si="100"/>
        <v>5446.29</v>
      </c>
      <c r="T431" s="11">
        <f t="shared" si="101"/>
        <v>9707.5600000000013</v>
      </c>
      <c r="U431" s="11">
        <f t="shared" si="98"/>
        <v>13431.710000000001</v>
      </c>
      <c r="V431" s="11">
        <f t="shared" si="98"/>
        <v>16248.830000000002</v>
      </c>
      <c r="W431" s="11">
        <f t="shared" si="98"/>
        <v>19500.810000000001</v>
      </c>
      <c r="X431" s="11">
        <f t="shared" si="98"/>
        <v>25732.34</v>
      </c>
      <c r="Y431" s="11">
        <f t="shared" si="98"/>
        <v>32097.35</v>
      </c>
      <c r="Z431" s="11">
        <f t="shared" si="98"/>
        <v>40714.239999999998</v>
      </c>
      <c r="AA431" s="11">
        <f t="shared" si="98"/>
        <v>46325.75</v>
      </c>
      <c r="AB431" s="11">
        <f t="shared" si="98"/>
        <v>53483.01</v>
      </c>
      <c r="AC431" s="11">
        <f t="shared" si="98"/>
        <v>58573.54</v>
      </c>
      <c r="AD431" s="11">
        <f t="shared" si="98"/>
        <v>64628.53</v>
      </c>
    </row>
    <row r="432" spans="1:30" x14ac:dyDescent="0.2">
      <c r="A432" s="390">
        <v>1006</v>
      </c>
      <c r="B432" s="390" t="s">
        <v>14</v>
      </c>
      <c r="C432" s="11">
        <v>7662.6</v>
      </c>
      <c r="D432" s="11">
        <v>6957.68</v>
      </c>
      <c r="E432" s="11">
        <v>5990.27</v>
      </c>
      <c r="F432" s="11">
        <v>4485.3500000000004</v>
      </c>
      <c r="G432" s="11">
        <v>4678.76</v>
      </c>
      <c r="H432" s="11">
        <v>6908.82</v>
      </c>
      <c r="I432" s="11">
        <v>7204.63</v>
      </c>
      <c r="J432" s="11">
        <v>9662.26</v>
      </c>
      <c r="K432" s="11">
        <v>9844.2999999999993</v>
      </c>
      <c r="L432" s="11">
        <v>9188.17</v>
      </c>
      <c r="M432" s="11">
        <v>7052.94</v>
      </c>
      <c r="N432" s="11">
        <v>9290.57</v>
      </c>
      <c r="O432" s="394">
        <f t="shared" si="99"/>
        <v>88926.35</v>
      </c>
      <c r="Q432" s="390">
        <v>1006</v>
      </c>
      <c r="R432" s="390" t="s">
        <v>14</v>
      </c>
      <c r="S432" s="11">
        <f t="shared" si="100"/>
        <v>7662.6</v>
      </c>
      <c r="T432" s="11">
        <f t="shared" si="101"/>
        <v>14620.28</v>
      </c>
      <c r="U432" s="11">
        <f t="shared" si="98"/>
        <v>20610.550000000003</v>
      </c>
      <c r="V432" s="11">
        <f t="shared" si="98"/>
        <v>25095.9</v>
      </c>
      <c r="W432" s="11">
        <f t="shared" si="98"/>
        <v>29774.660000000003</v>
      </c>
      <c r="X432" s="11">
        <f t="shared" si="98"/>
        <v>36683.480000000003</v>
      </c>
      <c r="Y432" s="11">
        <f t="shared" si="98"/>
        <v>43888.11</v>
      </c>
      <c r="Z432" s="11">
        <f t="shared" si="98"/>
        <v>53550.37</v>
      </c>
      <c r="AA432" s="11">
        <f t="shared" si="98"/>
        <v>63394.67</v>
      </c>
      <c r="AB432" s="11">
        <f t="shared" si="98"/>
        <v>72582.84</v>
      </c>
      <c r="AC432" s="11">
        <f t="shared" si="98"/>
        <v>79635.78</v>
      </c>
      <c r="AD432" s="11">
        <f t="shared" si="98"/>
        <v>88926.35</v>
      </c>
    </row>
    <row r="433" spans="1:30" x14ac:dyDescent="0.2">
      <c r="A433" s="390">
        <v>1007</v>
      </c>
      <c r="B433" s="390" t="s">
        <v>15</v>
      </c>
      <c r="C433" s="11">
        <v>11162.28</v>
      </c>
      <c r="D433" s="11">
        <v>8796.2900000000009</v>
      </c>
      <c r="E433" s="11">
        <v>8091.36</v>
      </c>
      <c r="F433" s="11">
        <v>6043.48</v>
      </c>
      <c r="G433" s="11">
        <v>6138.29</v>
      </c>
      <c r="H433" s="11">
        <v>9745.07</v>
      </c>
      <c r="I433" s="11">
        <v>11269.68</v>
      </c>
      <c r="J433" s="11">
        <v>13916.93</v>
      </c>
      <c r="K433" s="11">
        <v>13761.43</v>
      </c>
      <c r="L433" s="11">
        <v>13624.9</v>
      </c>
      <c r="M433" s="11">
        <v>10321.52</v>
      </c>
      <c r="N433" s="11">
        <v>12737.42</v>
      </c>
      <c r="O433" s="394">
        <f t="shared" si="99"/>
        <v>125608.65</v>
      </c>
      <c r="Q433" s="390">
        <v>1007</v>
      </c>
      <c r="R433" s="390" t="s">
        <v>15</v>
      </c>
      <c r="S433" s="11">
        <f t="shared" si="100"/>
        <v>11162.28</v>
      </c>
      <c r="T433" s="11">
        <f t="shared" si="101"/>
        <v>19958.57</v>
      </c>
      <c r="U433" s="11">
        <f t="shared" si="98"/>
        <v>28049.93</v>
      </c>
      <c r="V433" s="11">
        <f t="shared" si="98"/>
        <v>34093.410000000003</v>
      </c>
      <c r="W433" s="11">
        <f t="shared" si="98"/>
        <v>40231.700000000004</v>
      </c>
      <c r="X433" s="11">
        <f t="shared" si="98"/>
        <v>49976.770000000004</v>
      </c>
      <c r="Y433" s="11">
        <f t="shared" si="98"/>
        <v>61246.450000000004</v>
      </c>
      <c r="Z433" s="11">
        <f t="shared" si="98"/>
        <v>75163.38</v>
      </c>
      <c r="AA433" s="11">
        <f t="shared" si="98"/>
        <v>88924.81</v>
      </c>
      <c r="AB433" s="11">
        <f t="shared" si="98"/>
        <v>102549.70999999999</v>
      </c>
      <c r="AC433" s="11">
        <f t="shared" si="98"/>
        <v>112871.23</v>
      </c>
      <c r="AD433" s="11">
        <f t="shared" si="98"/>
        <v>125608.65</v>
      </c>
    </row>
    <row r="434" spans="1:30" x14ac:dyDescent="0.2">
      <c r="A434" s="390">
        <v>1008</v>
      </c>
      <c r="B434" s="390" t="s">
        <v>16</v>
      </c>
      <c r="C434" s="11">
        <v>4912.8599999999997</v>
      </c>
      <c r="D434" s="11">
        <v>4635.79</v>
      </c>
      <c r="E434" s="11">
        <v>3800.29</v>
      </c>
      <c r="F434" s="11">
        <v>3091.98</v>
      </c>
      <c r="G434" s="11">
        <v>3221.15</v>
      </c>
      <c r="H434" s="11">
        <v>5081.22</v>
      </c>
      <c r="I434" s="11">
        <v>5072.62</v>
      </c>
      <c r="J434" s="11">
        <v>6631.28</v>
      </c>
      <c r="K434" s="11">
        <v>6067.23</v>
      </c>
      <c r="L434" s="11">
        <v>6230.85</v>
      </c>
      <c r="M434" s="11">
        <v>4672.18</v>
      </c>
      <c r="N434" s="11">
        <v>5361.1</v>
      </c>
      <c r="O434" s="394">
        <f t="shared" si="99"/>
        <v>58778.549999999996</v>
      </c>
      <c r="Q434" s="390">
        <v>1008</v>
      </c>
      <c r="R434" s="390" t="s">
        <v>16</v>
      </c>
      <c r="S434" s="11">
        <f t="shared" si="100"/>
        <v>4912.8599999999997</v>
      </c>
      <c r="T434" s="11">
        <f t="shared" si="101"/>
        <v>9548.65</v>
      </c>
      <c r="U434" s="11">
        <f t="shared" si="98"/>
        <v>13348.939999999999</v>
      </c>
      <c r="V434" s="11">
        <f t="shared" si="98"/>
        <v>16440.919999999998</v>
      </c>
      <c r="W434" s="11">
        <f t="shared" si="98"/>
        <v>19662.07</v>
      </c>
      <c r="X434" s="11">
        <f t="shared" si="98"/>
        <v>24743.29</v>
      </c>
      <c r="Y434" s="11">
        <f t="shared" si="98"/>
        <v>29815.91</v>
      </c>
      <c r="Z434" s="11">
        <f t="shared" si="98"/>
        <v>36447.19</v>
      </c>
      <c r="AA434" s="11">
        <f t="shared" si="98"/>
        <v>42514.42</v>
      </c>
      <c r="AB434" s="11">
        <f t="shared" si="98"/>
        <v>48745.27</v>
      </c>
      <c r="AC434" s="11">
        <f t="shared" si="98"/>
        <v>53417.45</v>
      </c>
      <c r="AD434" s="11">
        <f t="shared" si="98"/>
        <v>58778.549999999996</v>
      </c>
    </row>
    <row r="435" spans="1:30" x14ac:dyDescent="0.2">
      <c r="A435" s="390">
        <v>1009</v>
      </c>
      <c r="B435" s="390" t="s">
        <v>17</v>
      </c>
      <c r="C435" s="11">
        <v>7018.96</v>
      </c>
      <c r="D435" s="11">
        <v>4544.24</v>
      </c>
      <c r="E435" s="11">
        <v>4146.78</v>
      </c>
      <c r="F435" s="11">
        <v>3020.78</v>
      </c>
      <c r="G435" s="11">
        <v>3032.15</v>
      </c>
      <c r="H435" s="11">
        <v>4469.5600000000004</v>
      </c>
      <c r="I435" s="11">
        <v>5997.97</v>
      </c>
      <c r="J435" s="11">
        <v>9320.2900000000009</v>
      </c>
      <c r="K435" s="11">
        <v>9756.43</v>
      </c>
      <c r="L435" s="11">
        <v>9195.1299999999992</v>
      </c>
      <c r="M435" s="11">
        <v>7188.85</v>
      </c>
      <c r="N435" s="11">
        <v>7814.63</v>
      </c>
      <c r="O435" s="394">
        <f t="shared" si="99"/>
        <v>75505.77</v>
      </c>
      <c r="Q435" s="390">
        <v>1009</v>
      </c>
      <c r="R435" s="390" t="s">
        <v>17</v>
      </c>
      <c r="S435" s="11">
        <f t="shared" si="100"/>
        <v>7018.96</v>
      </c>
      <c r="T435" s="11">
        <f t="shared" si="101"/>
        <v>11563.2</v>
      </c>
      <c r="U435" s="11">
        <f t="shared" si="98"/>
        <v>15709.98</v>
      </c>
      <c r="V435" s="11">
        <f t="shared" si="98"/>
        <v>18730.759999999998</v>
      </c>
      <c r="W435" s="11">
        <f t="shared" si="98"/>
        <v>21762.91</v>
      </c>
      <c r="X435" s="11">
        <f t="shared" si="98"/>
        <v>26232.47</v>
      </c>
      <c r="Y435" s="11">
        <f t="shared" si="98"/>
        <v>32230.440000000002</v>
      </c>
      <c r="Z435" s="11">
        <f t="shared" si="98"/>
        <v>41550.730000000003</v>
      </c>
      <c r="AA435" s="11">
        <f t="shared" si="98"/>
        <v>51307.16</v>
      </c>
      <c r="AB435" s="11">
        <f t="shared" si="98"/>
        <v>60502.29</v>
      </c>
      <c r="AC435" s="11">
        <f t="shared" si="98"/>
        <v>67691.14</v>
      </c>
      <c r="AD435" s="11">
        <f t="shared" si="98"/>
        <v>75505.77</v>
      </c>
    </row>
    <row r="436" spans="1:30" x14ac:dyDescent="0.2">
      <c r="A436" s="390">
        <v>1010</v>
      </c>
      <c r="B436" s="390" t="s">
        <v>19</v>
      </c>
      <c r="C436" s="11">
        <v>4840.46</v>
      </c>
      <c r="D436" s="11">
        <v>5380.4</v>
      </c>
      <c r="E436" s="11">
        <v>4090.54</v>
      </c>
      <c r="F436" s="11">
        <v>2823.57</v>
      </c>
      <c r="G436" s="11">
        <v>2269.84</v>
      </c>
      <c r="H436" s="11">
        <v>4018.24</v>
      </c>
      <c r="I436" s="11">
        <v>4223.03</v>
      </c>
      <c r="J436" s="11">
        <v>8300.07</v>
      </c>
      <c r="K436" s="11">
        <v>8736.23</v>
      </c>
      <c r="L436" s="11">
        <v>6274.83</v>
      </c>
      <c r="M436" s="11">
        <v>5918.33</v>
      </c>
      <c r="N436" s="11">
        <v>6126.91</v>
      </c>
      <c r="O436" s="394">
        <f t="shared" si="99"/>
        <v>63002.450000000012</v>
      </c>
      <c r="Q436" s="390">
        <v>1010</v>
      </c>
      <c r="R436" s="390" t="s">
        <v>19</v>
      </c>
      <c r="S436" s="11">
        <f t="shared" si="100"/>
        <v>4840.46</v>
      </c>
      <c r="T436" s="11">
        <f t="shared" si="101"/>
        <v>10220.86</v>
      </c>
      <c r="U436" s="11">
        <f t="shared" si="98"/>
        <v>14311.400000000001</v>
      </c>
      <c r="V436" s="11">
        <f t="shared" si="98"/>
        <v>17134.97</v>
      </c>
      <c r="W436" s="11">
        <f t="shared" si="98"/>
        <v>19404.810000000001</v>
      </c>
      <c r="X436" s="11">
        <f t="shared" si="98"/>
        <v>23423.050000000003</v>
      </c>
      <c r="Y436" s="11">
        <f t="shared" si="98"/>
        <v>27646.080000000002</v>
      </c>
      <c r="Z436" s="11">
        <f t="shared" si="98"/>
        <v>35946.15</v>
      </c>
      <c r="AA436" s="11">
        <f t="shared" si="98"/>
        <v>44682.380000000005</v>
      </c>
      <c r="AB436" s="11">
        <f t="shared" si="98"/>
        <v>50957.210000000006</v>
      </c>
      <c r="AC436" s="11">
        <f t="shared" si="98"/>
        <v>56875.540000000008</v>
      </c>
      <c r="AD436" s="11">
        <f t="shared" si="98"/>
        <v>63002.450000000012</v>
      </c>
    </row>
    <row r="437" spans="1:30" x14ac:dyDescent="0.2">
      <c r="A437" s="390">
        <v>1011</v>
      </c>
      <c r="B437" s="390" t="s">
        <v>20</v>
      </c>
      <c r="C437" s="11">
        <v>10612.1</v>
      </c>
      <c r="D437" s="11">
        <v>7261.61</v>
      </c>
      <c r="E437" s="11">
        <v>5475.54</v>
      </c>
      <c r="F437" s="11">
        <v>4685.1000000000004</v>
      </c>
      <c r="G437" s="11">
        <v>3087.69</v>
      </c>
      <c r="H437" s="11">
        <v>6730.31</v>
      </c>
      <c r="I437" s="11">
        <v>8138.28</v>
      </c>
      <c r="J437" s="11">
        <v>12534.4</v>
      </c>
      <c r="K437" s="11">
        <v>9266.36</v>
      </c>
      <c r="L437" s="11">
        <v>6071.53</v>
      </c>
      <c r="M437" s="11">
        <v>7053.24</v>
      </c>
      <c r="N437" s="11">
        <v>5968.21</v>
      </c>
      <c r="O437" s="394">
        <f t="shared" si="99"/>
        <v>86884.37000000001</v>
      </c>
      <c r="Q437" s="390">
        <v>1011</v>
      </c>
      <c r="R437" s="390" t="s">
        <v>20</v>
      </c>
      <c r="S437" s="11">
        <f t="shared" si="100"/>
        <v>10612.1</v>
      </c>
      <c r="T437" s="11">
        <f t="shared" si="101"/>
        <v>17873.71</v>
      </c>
      <c r="U437" s="11">
        <f t="shared" si="98"/>
        <v>23349.25</v>
      </c>
      <c r="V437" s="11">
        <f t="shared" si="98"/>
        <v>28034.35</v>
      </c>
      <c r="W437" s="11">
        <f t="shared" si="98"/>
        <v>31122.039999999997</v>
      </c>
      <c r="X437" s="11">
        <f t="shared" si="98"/>
        <v>37852.35</v>
      </c>
      <c r="Y437" s="11">
        <f t="shared" si="98"/>
        <v>45990.63</v>
      </c>
      <c r="Z437" s="11">
        <f t="shared" si="98"/>
        <v>58525.03</v>
      </c>
      <c r="AA437" s="11">
        <f t="shared" si="98"/>
        <v>67791.39</v>
      </c>
      <c r="AB437" s="11">
        <f t="shared" si="98"/>
        <v>73862.92</v>
      </c>
      <c r="AC437" s="11">
        <f t="shared" si="98"/>
        <v>80916.160000000003</v>
      </c>
      <c r="AD437" s="11">
        <f t="shared" si="98"/>
        <v>86884.37000000001</v>
      </c>
    </row>
    <row r="438" spans="1:30" ht="14.25" customHeight="1" x14ac:dyDescent="0.2">
      <c r="A438" s="390">
        <v>1012</v>
      </c>
      <c r="B438" s="390" t="s">
        <v>21</v>
      </c>
      <c r="C438" s="11">
        <v>15121.85</v>
      </c>
      <c r="D438" s="11">
        <v>10704.82</v>
      </c>
      <c r="E438" s="11">
        <v>11687.23</v>
      </c>
      <c r="F438" s="11">
        <v>7928.41</v>
      </c>
      <c r="G438" s="11">
        <v>7321.59</v>
      </c>
      <c r="H438" s="11">
        <v>10871.45</v>
      </c>
      <c r="I438" s="11">
        <v>13230.45</v>
      </c>
      <c r="J438" s="11">
        <v>17868.8</v>
      </c>
      <c r="K438" s="11">
        <v>16067.32</v>
      </c>
      <c r="L438" s="11">
        <v>18062.23</v>
      </c>
      <c r="M438" s="11">
        <v>14474.43</v>
      </c>
      <c r="N438" s="11">
        <v>16909.28</v>
      </c>
      <c r="O438" s="394">
        <f t="shared" si="99"/>
        <v>160247.85999999999</v>
      </c>
      <c r="Q438" s="390">
        <v>1012</v>
      </c>
      <c r="R438" s="390" t="s">
        <v>21</v>
      </c>
      <c r="S438" s="11">
        <f t="shared" si="100"/>
        <v>15121.85</v>
      </c>
      <c r="T438" s="11">
        <f t="shared" si="101"/>
        <v>25826.67</v>
      </c>
      <c r="U438" s="11">
        <f t="shared" si="98"/>
        <v>37513.899999999994</v>
      </c>
      <c r="V438" s="11">
        <f t="shared" si="98"/>
        <v>45442.31</v>
      </c>
      <c r="W438" s="11">
        <f t="shared" si="98"/>
        <v>52763.899999999994</v>
      </c>
      <c r="X438" s="11">
        <f t="shared" si="98"/>
        <v>63635.349999999991</v>
      </c>
      <c r="Y438" s="11">
        <f t="shared" si="98"/>
        <v>76865.799999999988</v>
      </c>
      <c r="Z438" s="11">
        <f t="shared" si="98"/>
        <v>94734.599999999991</v>
      </c>
      <c r="AA438" s="11">
        <f t="shared" si="98"/>
        <v>110801.91999999998</v>
      </c>
      <c r="AB438" s="11">
        <f t="shared" si="98"/>
        <v>128864.14999999998</v>
      </c>
      <c r="AC438" s="11">
        <f t="shared" si="98"/>
        <v>143338.57999999999</v>
      </c>
      <c r="AD438" s="11">
        <f t="shared" si="98"/>
        <v>160247.85999999999</v>
      </c>
    </row>
    <row r="439" spans="1:30" x14ac:dyDescent="0.2">
      <c r="A439" s="390">
        <v>1013</v>
      </c>
      <c r="B439" s="390" t="s">
        <v>22</v>
      </c>
      <c r="C439" s="11">
        <v>2849.42</v>
      </c>
      <c r="D439" s="11">
        <v>2062</v>
      </c>
      <c r="E439" s="11">
        <v>1758.29</v>
      </c>
      <c r="F439" s="11">
        <v>1488.58</v>
      </c>
      <c r="G439" s="11">
        <v>1651.66</v>
      </c>
      <c r="H439" s="11">
        <v>2925.96</v>
      </c>
      <c r="I439" s="11">
        <v>2467.06</v>
      </c>
      <c r="J439" s="11">
        <v>3089.05</v>
      </c>
      <c r="K439" s="11">
        <v>3396.25</v>
      </c>
      <c r="L439" s="11">
        <v>2994.24</v>
      </c>
      <c r="M439" s="11">
        <v>2584.63</v>
      </c>
      <c r="N439" s="11">
        <v>2876.66</v>
      </c>
      <c r="O439" s="394">
        <f t="shared" si="99"/>
        <v>30143.800000000003</v>
      </c>
      <c r="Q439" s="390">
        <v>1013</v>
      </c>
      <c r="R439" s="390" t="s">
        <v>22</v>
      </c>
      <c r="S439" s="11">
        <f t="shared" si="100"/>
        <v>2849.42</v>
      </c>
      <c r="T439" s="11">
        <f t="shared" si="101"/>
        <v>4911.42</v>
      </c>
      <c r="U439" s="11">
        <f t="shared" si="98"/>
        <v>6669.71</v>
      </c>
      <c r="V439" s="11">
        <f t="shared" si="98"/>
        <v>8158.29</v>
      </c>
      <c r="W439" s="11">
        <f t="shared" si="98"/>
        <v>9809.9500000000007</v>
      </c>
      <c r="X439" s="11">
        <f t="shared" si="98"/>
        <v>12735.91</v>
      </c>
      <c r="Y439" s="11">
        <f t="shared" si="98"/>
        <v>15202.97</v>
      </c>
      <c r="Z439" s="11">
        <f t="shared" si="98"/>
        <v>18292.02</v>
      </c>
      <c r="AA439" s="11">
        <f t="shared" si="98"/>
        <v>21688.27</v>
      </c>
      <c r="AB439" s="11">
        <f t="shared" si="98"/>
        <v>24682.510000000002</v>
      </c>
      <c r="AC439" s="11">
        <f t="shared" si="98"/>
        <v>27267.140000000003</v>
      </c>
      <c r="AD439" s="11">
        <f t="shared" si="98"/>
        <v>30143.800000000003</v>
      </c>
    </row>
    <row r="440" spans="1:30" x14ac:dyDescent="0.2">
      <c r="A440" s="390">
        <v>1014</v>
      </c>
      <c r="B440" s="390" t="s">
        <v>23</v>
      </c>
      <c r="C440" s="11">
        <v>12950.83</v>
      </c>
      <c r="D440" s="11">
        <v>8537.56</v>
      </c>
      <c r="E440" s="11">
        <v>8181.35</v>
      </c>
      <c r="F440" s="11">
        <v>7257.11</v>
      </c>
      <c r="G440" s="11">
        <v>7473.29</v>
      </c>
      <c r="H440" s="11">
        <v>14083.79</v>
      </c>
      <c r="I440" s="11">
        <v>10416.35</v>
      </c>
      <c r="J440" s="11">
        <v>12009.23</v>
      </c>
      <c r="K440" s="11">
        <v>12904.3</v>
      </c>
      <c r="L440" s="11">
        <v>11485.87</v>
      </c>
      <c r="M440" s="11">
        <v>9938.4699999999993</v>
      </c>
      <c r="N440" s="11">
        <v>10753.9</v>
      </c>
      <c r="O440" s="394">
        <f t="shared" si="99"/>
        <v>125992.04999999999</v>
      </c>
      <c r="Q440" s="390">
        <v>1014</v>
      </c>
      <c r="R440" s="390" t="s">
        <v>23</v>
      </c>
      <c r="S440" s="11">
        <f t="shared" si="100"/>
        <v>12950.83</v>
      </c>
      <c r="T440" s="11">
        <f t="shared" si="101"/>
        <v>21488.39</v>
      </c>
      <c r="U440" s="11">
        <f t="shared" si="98"/>
        <v>29669.739999999998</v>
      </c>
      <c r="V440" s="11">
        <f t="shared" si="98"/>
        <v>36926.85</v>
      </c>
      <c r="W440" s="11">
        <f t="shared" si="98"/>
        <v>44400.14</v>
      </c>
      <c r="X440" s="11">
        <f t="shared" si="98"/>
        <v>58483.93</v>
      </c>
      <c r="Y440" s="11">
        <f t="shared" si="98"/>
        <v>68900.28</v>
      </c>
      <c r="Z440" s="11">
        <f t="shared" si="98"/>
        <v>80909.509999999995</v>
      </c>
      <c r="AA440" s="11">
        <f t="shared" si="98"/>
        <v>93813.81</v>
      </c>
      <c r="AB440" s="11">
        <f t="shared" si="98"/>
        <v>105299.68</v>
      </c>
      <c r="AC440" s="11">
        <f t="shared" si="98"/>
        <v>115238.15</v>
      </c>
      <c r="AD440" s="11">
        <f t="shared" si="98"/>
        <v>125992.04999999999</v>
      </c>
    </row>
    <row r="441" spans="1:30" x14ac:dyDescent="0.2">
      <c r="A441" s="390">
        <v>1015</v>
      </c>
      <c r="B441" s="390" t="s">
        <v>24</v>
      </c>
      <c r="C441" s="11">
        <v>8113.85</v>
      </c>
      <c r="D441" s="11">
        <v>8732.5400000000009</v>
      </c>
      <c r="E441" s="11">
        <v>5421.65</v>
      </c>
      <c r="F441" s="11">
        <v>5759.03</v>
      </c>
      <c r="G441" s="11">
        <v>6908.18</v>
      </c>
      <c r="H441" s="11">
        <v>9536.4699999999993</v>
      </c>
      <c r="I441" s="11">
        <v>10116.74</v>
      </c>
      <c r="J441" s="11">
        <v>9961.24</v>
      </c>
      <c r="K441" s="11">
        <v>10188.790000000001</v>
      </c>
      <c r="L441" s="11">
        <v>8174.92</v>
      </c>
      <c r="M441" s="11">
        <v>6828.56</v>
      </c>
      <c r="N441" s="11">
        <v>7082.66</v>
      </c>
      <c r="O441" s="394">
        <f t="shared" si="99"/>
        <v>96824.62999999999</v>
      </c>
      <c r="Q441" s="390">
        <v>1015</v>
      </c>
      <c r="R441" s="390" t="s">
        <v>24</v>
      </c>
      <c r="S441" s="11">
        <f t="shared" si="100"/>
        <v>8113.85</v>
      </c>
      <c r="T441" s="11">
        <f t="shared" si="101"/>
        <v>16846.39</v>
      </c>
      <c r="U441" s="11">
        <f t="shared" si="98"/>
        <v>22268.04</v>
      </c>
      <c r="V441" s="11">
        <f t="shared" si="98"/>
        <v>28027.07</v>
      </c>
      <c r="W441" s="11">
        <f t="shared" si="98"/>
        <v>34935.25</v>
      </c>
      <c r="X441" s="11">
        <f t="shared" si="98"/>
        <v>44471.72</v>
      </c>
      <c r="Y441" s="11">
        <f t="shared" si="98"/>
        <v>54588.46</v>
      </c>
      <c r="Z441" s="11">
        <f t="shared" si="98"/>
        <v>64549.7</v>
      </c>
      <c r="AA441" s="11">
        <f t="shared" si="98"/>
        <v>74738.489999999991</v>
      </c>
      <c r="AB441" s="11">
        <f t="shared" si="98"/>
        <v>82913.409999999989</v>
      </c>
      <c r="AC441" s="11">
        <f t="shared" si="98"/>
        <v>89741.969999999987</v>
      </c>
      <c r="AD441" s="11">
        <f t="shared" si="98"/>
        <v>96824.62999999999</v>
      </c>
    </row>
    <row r="442" spans="1:30" x14ac:dyDescent="0.2">
      <c r="A442" s="390">
        <v>1016</v>
      </c>
      <c r="B442" s="390" t="s">
        <v>25</v>
      </c>
      <c r="C442" s="11">
        <v>6740.29</v>
      </c>
      <c r="D442" s="11">
        <v>7033.19</v>
      </c>
      <c r="E442" s="11">
        <v>4888.07</v>
      </c>
      <c r="F442" s="11">
        <v>4402.03</v>
      </c>
      <c r="G442" s="11">
        <v>4583.3599999999997</v>
      </c>
      <c r="H442" s="11">
        <v>7356.74</v>
      </c>
      <c r="I442" s="11">
        <v>7766.35</v>
      </c>
      <c r="J442" s="11">
        <v>8996.06</v>
      </c>
      <c r="K442" s="11">
        <v>10677.15</v>
      </c>
      <c r="L442" s="11">
        <v>7753.68</v>
      </c>
      <c r="M442" s="11">
        <v>7186.15</v>
      </c>
      <c r="N442" s="11">
        <v>7315.95</v>
      </c>
      <c r="O442" s="394">
        <f t="shared" si="99"/>
        <v>84699.01999999999</v>
      </c>
      <c r="Q442" s="390">
        <v>1016</v>
      </c>
      <c r="R442" s="390" t="s">
        <v>25</v>
      </c>
      <c r="S442" s="11">
        <f t="shared" si="100"/>
        <v>6740.29</v>
      </c>
      <c r="T442" s="11">
        <f t="shared" si="101"/>
        <v>13773.48</v>
      </c>
      <c r="U442" s="11">
        <f t="shared" si="98"/>
        <v>18661.55</v>
      </c>
      <c r="V442" s="11">
        <f t="shared" si="98"/>
        <v>23063.579999999998</v>
      </c>
      <c r="W442" s="11">
        <f t="shared" si="98"/>
        <v>27646.94</v>
      </c>
      <c r="X442" s="11">
        <f t="shared" si="98"/>
        <v>35003.68</v>
      </c>
      <c r="Y442" s="11">
        <f t="shared" si="98"/>
        <v>42770.03</v>
      </c>
      <c r="Z442" s="11">
        <f t="shared" si="98"/>
        <v>51766.09</v>
      </c>
      <c r="AA442" s="11">
        <f t="shared" si="98"/>
        <v>62443.24</v>
      </c>
      <c r="AB442" s="11">
        <f t="shared" si="98"/>
        <v>70196.92</v>
      </c>
      <c r="AC442" s="11">
        <f t="shared" si="98"/>
        <v>77383.069999999992</v>
      </c>
      <c r="AD442" s="11">
        <f t="shared" si="98"/>
        <v>84699.01999999999</v>
      </c>
    </row>
    <row r="443" spans="1:30" x14ac:dyDescent="0.2">
      <c r="A443" s="390">
        <v>1017</v>
      </c>
      <c r="B443" s="390" t="s">
        <v>26</v>
      </c>
      <c r="C443" s="11">
        <v>8653.7900000000009</v>
      </c>
      <c r="D443" s="11">
        <v>7975.13</v>
      </c>
      <c r="E443" s="11">
        <v>6659.02</v>
      </c>
      <c r="F443" s="11">
        <v>5265.99</v>
      </c>
      <c r="G443" s="11">
        <v>6354.48</v>
      </c>
      <c r="H443" s="11">
        <v>10450.48</v>
      </c>
      <c r="I443" s="11">
        <v>12623.65</v>
      </c>
      <c r="J443" s="11">
        <v>13423.89</v>
      </c>
      <c r="K443" s="11">
        <v>12020.63</v>
      </c>
      <c r="L443" s="11">
        <v>10719.76</v>
      </c>
      <c r="M443" s="11">
        <v>9039.6299999999992</v>
      </c>
      <c r="N443" s="11">
        <v>10181.209999999999</v>
      </c>
      <c r="O443" s="394">
        <f t="shared" si="99"/>
        <v>113367.66</v>
      </c>
      <c r="Q443" s="390">
        <v>1017</v>
      </c>
      <c r="R443" s="390" t="s">
        <v>26</v>
      </c>
      <c r="S443" s="11">
        <f t="shared" si="100"/>
        <v>8653.7900000000009</v>
      </c>
      <c r="T443" s="11">
        <f t="shared" si="101"/>
        <v>16628.920000000002</v>
      </c>
      <c r="U443" s="11">
        <f t="shared" si="98"/>
        <v>23287.940000000002</v>
      </c>
      <c r="V443" s="11">
        <f t="shared" si="98"/>
        <v>28553.93</v>
      </c>
      <c r="W443" s="11">
        <f t="shared" si="98"/>
        <v>34908.410000000003</v>
      </c>
      <c r="X443" s="11">
        <f t="shared" si="98"/>
        <v>45358.89</v>
      </c>
      <c r="Y443" s="11">
        <f t="shared" si="98"/>
        <v>57982.54</v>
      </c>
      <c r="Z443" s="11">
        <f t="shared" si="98"/>
        <v>71406.429999999993</v>
      </c>
      <c r="AA443" s="11">
        <f t="shared" si="98"/>
        <v>83427.06</v>
      </c>
      <c r="AB443" s="11">
        <f t="shared" si="98"/>
        <v>94146.819999999992</v>
      </c>
      <c r="AC443" s="11">
        <f t="shared" si="98"/>
        <v>103186.45</v>
      </c>
      <c r="AD443" s="11">
        <f t="shared" si="98"/>
        <v>113367.66</v>
      </c>
    </row>
    <row r="444" spans="1:30" x14ac:dyDescent="0.2">
      <c r="A444" s="390">
        <v>1018</v>
      </c>
      <c r="B444" s="390" t="s">
        <v>27</v>
      </c>
      <c r="C444" s="11">
        <v>4930.43</v>
      </c>
      <c r="D444" s="11">
        <v>4420.51</v>
      </c>
      <c r="E444" s="11">
        <v>4098.03</v>
      </c>
      <c r="F444" s="11">
        <v>4097.8900000000003</v>
      </c>
      <c r="G444" s="11">
        <v>3858.95</v>
      </c>
      <c r="H444" s="11">
        <v>5975.22</v>
      </c>
      <c r="I444" s="11">
        <v>5576.99</v>
      </c>
      <c r="J444" s="11">
        <v>8656.59</v>
      </c>
      <c r="K444" s="11">
        <v>6509.97</v>
      </c>
      <c r="L444" s="11">
        <v>5929.69</v>
      </c>
      <c r="M444" s="11">
        <v>5258.41</v>
      </c>
      <c r="N444" s="11">
        <v>5341.84</v>
      </c>
      <c r="O444" s="394">
        <f t="shared" si="99"/>
        <v>64654.520000000004</v>
      </c>
      <c r="Q444" s="390">
        <v>1018</v>
      </c>
      <c r="R444" s="390" t="s">
        <v>27</v>
      </c>
      <c r="S444" s="11">
        <f t="shared" si="100"/>
        <v>4930.43</v>
      </c>
      <c r="T444" s="11">
        <f t="shared" si="101"/>
        <v>9350.94</v>
      </c>
      <c r="U444" s="11">
        <f t="shared" si="98"/>
        <v>13448.970000000001</v>
      </c>
      <c r="V444" s="11">
        <f t="shared" si="98"/>
        <v>17546.86</v>
      </c>
      <c r="W444" s="11">
        <f t="shared" si="98"/>
        <v>21405.81</v>
      </c>
      <c r="X444" s="11">
        <f t="shared" si="98"/>
        <v>27381.030000000002</v>
      </c>
      <c r="Y444" s="11">
        <f t="shared" si="98"/>
        <v>32958.020000000004</v>
      </c>
      <c r="Z444" s="11">
        <f t="shared" si="98"/>
        <v>41614.61</v>
      </c>
      <c r="AA444" s="11">
        <f t="shared" si="98"/>
        <v>48124.58</v>
      </c>
      <c r="AB444" s="11">
        <f t="shared" si="98"/>
        <v>54054.270000000004</v>
      </c>
      <c r="AC444" s="11">
        <f t="shared" si="98"/>
        <v>59312.680000000008</v>
      </c>
      <c r="AD444" s="11">
        <f t="shared" si="98"/>
        <v>64654.520000000004</v>
      </c>
    </row>
    <row r="445" spans="1:30" x14ac:dyDescent="0.2">
      <c r="A445" s="390">
        <v>1019</v>
      </c>
      <c r="B445" s="390" t="s">
        <v>28</v>
      </c>
      <c r="C445" s="11">
        <v>4619.2299999999996</v>
      </c>
      <c r="D445" s="11">
        <v>4536.7299999999996</v>
      </c>
      <c r="E445" s="11">
        <v>3734.33</v>
      </c>
      <c r="F445" s="11">
        <v>3255.92</v>
      </c>
      <c r="G445" s="11">
        <v>3711.04</v>
      </c>
      <c r="H445" s="11">
        <v>5080.17</v>
      </c>
      <c r="I445" s="11">
        <v>5027.07</v>
      </c>
      <c r="J445" s="11">
        <v>5952.47</v>
      </c>
      <c r="K445" s="11">
        <v>5247.03</v>
      </c>
      <c r="L445" s="11">
        <v>4894.33</v>
      </c>
      <c r="M445" s="11">
        <v>4393.7</v>
      </c>
      <c r="N445" s="11">
        <v>4465.76</v>
      </c>
      <c r="O445" s="394">
        <f t="shared" si="99"/>
        <v>54917.78</v>
      </c>
      <c r="Q445" s="390">
        <v>1019</v>
      </c>
      <c r="R445" s="390" t="s">
        <v>28</v>
      </c>
      <c r="S445" s="11">
        <f t="shared" si="100"/>
        <v>4619.2299999999996</v>
      </c>
      <c r="T445" s="11">
        <f t="shared" si="101"/>
        <v>9155.9599999999991</v>
      </c>
      <c r="U445" s="11">
        <f t="shared" si="101"/>
        <v>12890.289999999999</v>
      </c>
      <c r="V445" s="11">
        <f t="shared" si="101"/>
        <v>16146.21</v>
      </c>
      <c r="W445" s="11">
        <f t="shared" si="101"/>
        <v>19857.25</v>
      </c>
      <c r="X445" s="11">
        <f t="shared" si="101"/>
        <v>24937.42</v>
      </c>
      <c r="Y445" s="11">
        <f t="shared" si="101"/>
        <v>29964.489999999998</v>
      </c>
      <c r="Z445" s="11">
        <f t="shared" si="101"/>
        <v>35916.959999999999</v>
      </c>
      <c r="AA445" s="11">
        <f t="shared" si="101"/>
        <v>41163.99</v>
      </c>
      <c r="AB445" s="11">
        <f t="shared" si="101"/>
        <v>46058.32</v>
      </c>
      <c r="AC445" s="11">
        <f t="shared" si="101"/>
        <v>50452.02</v>
      </c>
      <c r="AD445" s="11">
        <f t="shared" si="101"/>
        <v>54917.78</v>
      </c>
    </row>
    <row r="446" spans="1:30" x14ac:dyDescent="0.2">
      <c r="A446" s="390">
        <v>1020</v>
      </c>
      <c r="B446" s="390" t="s">
        <v>29</v>
      </c>
      <c r="C446" s="11">
        <v>8702.4</v>
      </c>
      <c r="D446" s="11">
        <v>6737.31</v>
      </c>
      <c r="E446" s="11">
        <v>5428.65</v>
      </c>
      <c r="F446" s="11">
        <v>4159.82</v>
      </c>
      <c r="G446" s="11">
        <v>4211.4799999999996</v>
      </c>
      <c r="H446" s="11">
        <v>6316.97</v>
      </c>
      <c r="I446" s="11">
        <v>8370.7800000000007</v>
      </c>
      <c r="J446" s="11">
        <v>12409.54</v>
      </c>
      <c r="K446" s="11">
        <v>10235.14</v>
      </c>
      <c r="L446" s="11">
        <v>9597.91</v>
      </c>
      <c r="M446" s="11">
        <v>7996.19</v>
      </c>
      <c r="N446" s="11">
        <v>9111.3700000000008</v>
      </c>
      <c r="O446" s="394">
        <f t="shared" si="99"/>
        <v>93277.56</v>
      </c>
      <c r="Q446" s="390">
        <v>1020</v>
      </c>
      <c r="R446" s="390" t="s">
        <v>29</v>
      </c>
      <c r="S446" s="11">
        <f t="shared" si="100"/>
        <v>8702.4</v>
      </c>
      <c r="T446" s="11">
        <f t="shared" ref="T446:AD456" si="102">+S446+D446</f>
        <v>15439.71</v>
      </c>
      <c r="U446" s="11">
        <f t="shared" si="102"/>
        <v>20868.36</v>
      </c>
      <c r="V446" s="11">
        <f t="shared" si="102"/>
        <v>25028.18</v>
      </c>
      <c r="W446" s="11">
        <f t="shared" si="102"/>
        <v>29239.66</v>
      </c>
      <c r="X446" s="11">
        <f t="shared" si="102"/>
        <v>35556.629999999997</v>
      </c>
      <c r="Y446" s="11">
        <f t="shared" si="102"/>
        <v>43927.409999999996</v>
      </c>
      <c r="Z446" s="11">
        <f t="shared" si="102"/>
        <v>56336.95</v>
      </c>
      <c r="AA446" s="11">
        <f t="shared" si="102"/>
        <v>66572.09</v>
      </c>
      <c r="AB446" s="11">
        <f t="shared" si="102"/>
        <v>76170</v>
      </c>
      <c r="AC446" s="11">
        <f t="shared" si="102"/>
        <v>84166.19</v>
      </c>
      <c r="AD446" s="11">
        <f t="shared" si="102"/>
        <v>93277.56</v>
      </c>
    </row>
    <row r="447" spans="1:30" x14ac:dyDescent="0.2">
      <c r="A447" s="390">
        <v>1021</v>
      </c>
      <c r="B447" s="390" t="s">
        <v>30</v>
      </c>
      <c r="C447" s="11">
        <v>4221.78</v>
      </c>
      <c r="D447" s="11">
        <v>3475.61</v>
      </c>
      <c r="E447" s="11">
        <v>3100.65</v>
      </c>
      <c r="F447" s="11">
        <v>2156.06</v>
      </c>
      <c r="G447" s="11">
        <v>3180.07</v>
      </c>
      <c r="H447" s="11">
        <v>3335.58</v>
      </c>
      <c r="I447" s="11">
        <v>4666.7700000000004</v>
      </c>
      <c r="J447" s="11">
        <v>6062.44</v>
      </c>
      <c r="K447" s="11">
        <v>4344.3999999999996</v>
      </c>
      <c r="L447" s="11">
        <v>5091.54</v>
      </c>
      <c r="M447" s="11">
        <v>4295.1000000000004</v>
      </c>
      <c r="N447" s="11">
        <v>4511.28</v>
      </c>
      <c r="O447" s="394">
        <f t="shared" si="99"/>
        <v>48441.279999999999</v>
      </c>
      <c r="Q447" s="390">
        <v>1021</v>
      </c>
      <c r="R447" s="390" t="s">
        <v>30</v>
      </c>
      <c r="S447" s="11">
        <f t="shared" si="100"/>
        <v>4221.78</v>
      </c>
      <c r="T447" s="11">
        <f t="shared" si="102"/>
        <v>7697.3899999999994</v>
      </c>
      <c r="U447" s="11">
        <f t="shared" si="102"/>
        <v>10798.039999999999</v>
      </c>
      <c r="V447" s="11">
        <f t="shared" si="102"/>
        <v>12954.099999999999</v>
      </c>
      <c r="W447" s="11">
        <f t="shared" si="102"/>
        <v>16134.169999999998</v>
      </c>
      <c r="X447" s="11">
        <f t="shared" si="102"/>
        <v>19469.75</v>
      </c>
      <c r="Y447" s="11">
        <f t="shared" si="102"/>
        <v>24136.52</v>
      </c>
      <c r="Z447" s="11">
        <f t="shared" si="102"/>
        <v>30198.959999999999</v>
      </c>
      <c r="AA447" s="11">
        <f t="shared" si="102"/>
        <v>34543.360000000001</v>
      </c>
      <c r="AB447" s="11">
        <f t="shared" si="102"/>
        <v>39634.9</v>
      </c>
      <c r="AC447" s="11">
        <f t="shared" si="102"/>
        <v>43930</v>
      </c>
      <c r="AD447" s="11">
        <f t="shared" si="102"/>
        <v>48441.279999999999</v>
      </c>
    </row>
    <row r="448" spans="1:30" x14ac:dyDescent="0.2">
      <c r="A448" s="390">
        <v>1022</v>
      </c>
      <c r="B448" s="390" t="s">
        <v>31</v>
      </c>
      <c r="C448" s="11">
        <v>13624.65</v>
      </c>
      <c r="D448" s="11">
        <v>11072.29</v>
      </c>
      <c r="E448" s="11">
        <v>7319.32</v>
      </c>
      <c r="F448" s="11">
        <v>6671.53</v>
      </c>
      <c r="G448" s="11">
        <v>7319.73</v>
      </c>
      <c r="H448" s="11">
        <v>12956.64</v>
      </c>
      <c r="I448" s="11">
        <v>17203.21</v>
      </c>
      <c r="J448" s="11">
        <v>18777.47</v>
      </c>
      <c r="K448" s="11">
        <v>20082.54</v>
      </c>
      <c r="L448" s="11">
        <v>14805.92</v>
      </c>
      <c r="M448" s="11">
        <v>15356.97</v>
      </c>
      <c r="N448" s="11">
        <v>14918.16</v>
      </c>
      <c r="O448" s="394">
        <f t="shared" si="99"/>
        <v>160108.43</v>
      </c>
      <c r="Q448" s="390">
        <v>1022</v>
      </c>
      <c r="R448" s="390" t="s">
        <v>31</v>
      </c>
      <c r="S448" s="11">
        <f t="shared" si="100"/>
        <v>13624.65</v>
      </c>
      <c r="T448" s="11">
        <f t="shared" si="102"/>
        <v>24696.940000000002</v>
      </c>
      <c r="U448" s="11">
        <f t="shared" si="102"/>
        <v>32016.260000000002</v>
      </c>
      <c r="V448" s="11">
        <f t="shared" si="102"/>
        <v>38687.79</v>
      </c>
      <c r="W448" s="11">
        <f t="shared" si="102"/>
        <v>46007.520000000004</v>
      </c>
      <c r="X448" s="11">
        <f t="shared" si="102"/>
        <v>58964.160000000003</v>
      </c>
      <c r="Y448" s="11">
        <f t="shared" si="102"/>
        <v>76167.37</v>
      </c>
      <c r="Z448" s="11">
        <f t="shared" si="102"/>
        <v>94944.84</v>
      </c>
      <c r="AA448" s="11">
        <f t="shared" si="102"/>
        <v>115027.38</v>
      </c>
      <c r="AB448" s="11">
        <f t="shared" si="102"/>
        <v>129833.3</v>
      </c>
      <c r="AC448" s="11">
        <f t="shared" si="102"/>
        <v>145190.26999999999</v>
      </c>
      <c r="AD448" s="11">
        <f t="shared" si="102"/>
        <v>160108.43</v>
      </c>
    </row>
    <row r="449" spans="1:30" x14ac:dyDescent="0.2">
      <c r="A449" s="390">
        <v>1023</v>
      </c>
      <c r="B449" s="390" t="s">
        <v>32</v>
      </c>
      <c r="C449" s="11">
        <v>4534.0200000000004</v>
      </c>
      <c r="D449" s="11">
        <v>4470.2700000000004</v>
      </c>
      <c r="E449" s="11">
        <v>4496.51</v>
      </c>
      <c r="F449" s="11">
        <v>3150.98</v>
      </c>
      <c r="G449" s="11">
        <v>3340.62</v>
      </c>
      <c r="H449" s="11">
        <v>5062.46</v>
      </c>
      <c r="I449" s="11">
        <v>7030.81</v>
      </c>
      <c r="J449" s="11">
        <v>8809.5300000000007</v>
      </c>
      <c r="K449" s="11">
        <v>8096.53</v>
      </c>
      <c r="L449" s="11">
        <v>8479.58</v>
      </c>
      <c r="M449" s="11">
        <v>6374.69</v>
      </c>
      <c r="N449" s="11">
        <v>7698.3</v>
      </c>
      <c r="O449" s="394">
        <f t="shared" si="99"/>
        <v>71544.3</v>
      </c>
      <c r="Q449" s="390">
        <v>1023</v>
      </c>
      <c r="R449" s="390" t="s">
        <v>32</v>
      </c>
      <c r="S449" s="11">
        <f t="shared" si="100"/>
        <v>4534.0200000000004</v>
      </c>
      <c r="T449" s="11">
        <f t="shared" si="102"/>
        <v>9004.2900000000009</v>
      </c>
      <c r="U449" s="11">
        <f t="shared" si="102"/>
        <v>13500.800000000001</v>
      </c>
      <c r="V449" s="11">
        <f t="shared" si="102"/>
        <v>16651.780000000002</v>
      </c>
      <c r="W449" s="11">
        <f t="shared" si="102"/>
        <v>19992.400000000001</v>
      </c>
      <c r="X449" s="11">
        <f t="shared" si="102"/>
        <v>25054.86</v>
      </c>
      <c r="Y449" s="11">
        <f t="shared" si="102"/>
        <v>32085.670000000002</v>
      </c>
      <c r="Z449" s="11">
        <f t="shared" si="102"/>
        <v>40895.200000000004</v>
      </c>
      <c r="AA449" s="11">
        <f t="shared" si="102"/>
        <v>48991.73</v>
      </c>
      <c r="AB449" s="11">
        <f t="shared" si="102"/>
        <v>57471.310000000005</v>
      </c>
      <c r="AC449" s="11">
        <f t="shared" si="102"/>
        <v>63846.000000000007</v>
      </c>
      <c r="AD449" s="11">
        <f t="shared" si="102"/>
        <v>71544.3</v>
      </c>
    </row>
    <row r="450" spans="1:30" x14ac:dyDescent="0.2">
      <c r="A450" s="390">
        <v>1024</v>
      </c>
      <c r="B450" s="390" t="s">
        <v>33</v>
      </c>
      <c r="C450" s="11">
        <v>15964.19</v>
      </c>
      <c r="D450" s="11">
        <v>14494.95</v>
      </c>
      <c r="E450" s="11">
        <v>12596.88</v>
      </c>
      <c r="F450" s="11">
        <v>12204.98</v>
      </c>
      <c r="G450" s="11">
        <v>13859.27</v>
      </c>
      <c r="H450" s="11">
        <v>18674.740000000002</v>
      </c>
      <c r="I450" s="11">
        <v>20395</v>
      </c>
      <c r="J450" s="11">
        <v>24171.95</v>
      </c>
      <c r="K450" s="11">
        <v>20783.86</v>
      </c>
      <c r="L450" s="11">
        <v>22293.62</v>
      </c>
      <c r="M450" s="11">
        <v>20804.61</v>
      </c>
      <c r="N450" s="11">
        <v>21710.28</v>
      </c>
      <c r="O450" s="394">
        <f t="shared" si="99"/>
        <v>217954.33</v>
      </c>
      <c r="Q450" s="390">
        <v>1024</v>
      </c>
      <c r="R450" s="390" t="s">
        <v>33</v>
      </c>
      <c r="S450" s="11">
        <f t="shared" si="100"/>
        <v>15964.19</v>
      </c>
      <c r="T450" s="11">
        <f t="shared" si="102"/>
        <v>30459.14</v>
      </c>
      <c r="U450" s="11">
        <f t="shared" si="102"/>
        <v>43056.02</v>
      </c>
      <c r="V450" s="11">
        <f t="shared" si="102"/>
        <v>55261</v>
      </c>
      <c r="W450" s="11">
        <f t="shared" si="102"/>
        <v>69120.27</v>
      </c>
      <c r="X450" s="11">
        <f t="shared" si="102"/>
        <v>87795.010000000009</v>
      </c>
      <c r="Y450" s="11">
        <f t="shared" si="102"/>
        <v>108190.01000000001</v>
      </c>
      <c r="Z450" s="11">
        <f t="shared" si="102"/>
        <v>132361.96000000002</v>
      </c>
      <c r="AA450" s="11">
        <f t="shared" si="102"/>
        <v>153145.82</v>
      </c>
      <c r="AB450" s="11">
        <f t="shared" si="102"/>
        <v>175439.44</v>
      </c>
      <c r="AC450" s="11">
        <f t="shared" si="102"/>
        <v>196244.05</v>
      </c>
      <c r="AD450" s="11">
        <f t="shared" si="102"/>
        <v>217954.33</v>
      </c>
    </row>
    <row r="451" spans="1:30" x14ac:dyDescent="0.2">
      <c r="A451" s="390">
        <v>1025</v>
      </c>
      <c r="B451" s="390" t="s">
        <v>34</v>
      </c>
      <c r="C451" s="11">
        <v>5376.65</v>
      </c>
      <c r="D451" s="11">
        <v>4547.9799999999996</v>
      </c>
      <c r="E451" s="11">
        <v>2721.94</v>
      </c>
      <c r="F451" s="11">
        <v>3149.73</v>
      </c>
      <c r="G451" s="11">
        <v>3692.06</v>
      </c>
      <c r="H451" s="11">
        <v>6396.19</v>
      </c>
      <c r="I451" s="11">
        <v>7260.91</v>
      </c>
      <c r="J451" s="11">
        <v>8095.29</v>
      </c>
      <c r="K451" s="11">
        <v>7545.36</v>
      </c>
      <c r="L451" s="11">
        <v>6718.56</v>
      </c>
      <c r="M451" s="11">
        <v>6911.98</v>
      </c>
      <c r="N451" s="11">
        <v>7173.68</v>
      </c>
      <c r="O451" s="394">
        <f t="shared" si="99"/>
        <v>69590.329999999987</v>
      </c>
      <c r="Q451" s="390">
        <v>1025</v>
      </c>
      <c r="R451" s="390" t="s">
        <v>34</v>
      </c>
      <c r="S451" s="11">
        <f t="shared" si="100"/>
        <v>5376.65</v>
      </c>
      <c r="T451" s="11">
        <f t="shared" si="102"/>
        <v>9924.6299999999992</v>
      </c>
      <c r="U451" s="11">
        <f t="shared" si="102"/>
        <v>12646.57</v>
      </c>
      <c r="V451" s="11">
        <f t="shared" si="102"/>
        <v>15796.3</v>
      </c>
      <c r="W451" s="11">
        <f t="shared" si="102"/>
        <v>19488.36</v>
      </c>
      <c r="X451" s="11">
        <f t="shared" si="102"/>
        <v>25884.55</v>
      </c>
      <c r="Y451" s="11">
        <f t="shared" si="102"/>
        <v>33145.46</v>
      </c>
      <c r="Z451" s="11">
        <f t="shared" si="102"/>
        <v>41240.75</v>
      </c>
      <c r="AA451" s="11">
        <f t="shared" si="102"/>
        <v>48786.11</v>
      </c>
      <c r="AB451" s="11">
        <f t="shared" si="102"/>
        <v>55504.67</v>
      </c>
      <c r="AC451" s="11">
        <f t="shared" si="102"/>
        <v>62416.649999999994</v>
      </c>
      <c r="AD451" s="11">
        <f t="shared" si="102"/>
        <v>69590.329999999987</v>
      </c>
    </row>
    <row r="452" spans="1:30" x14ac:dyDescent="0.2">
      <c r="A452" s="390">
        <v>1026</v>
      </c>
      <c r="B452" s="390" t="s">
        <v>35</v>
      </c>
      <c r="C452" s="11">
        <v>1938.27</v>
      </c>
      <c r="D452" s="11">
        <v>1919.52</v>
      </c>
      <c r="E452" s="11">
        <v>1529.55</v>
      </c>
      <c r="F452" s="11">
        <v>1424.1</v>
      </c>
      <c r="G452" s="11">
        <v>1670.61</v>
      </c>
      <c r="H452" s="11">
        <v>2467.06</v>
      </c>
      <c r="I452" s="11">
        <v>3912.03</v>
      </c>
      <c r="J452" s="11">
        <v>3802.06</v>
      </c>
      <c r="K452" s="11">
        <v>3809.64</v>
      </c>
      <c r="L452" s="11">
        <v>3631.39</v>
      </c>
      <c r="M452" s="11">
        <v>2622.56</v>
      </c>
      <c r="N452" s="11">
        <v>3039.75</v>
      </c>
      <c r="O452" s="394">
        <f t="shared" si="99"/>
        <v>31766.54</v>
      </c>
      <c r="Q452" s="390">
        <v>1026</v>
      </c>
      <c r="R452" s="390" t="s">
        <v>35</v>
      </c>
      <c r="S452" s="11">
        <f t="shared" si="100"/>
        <v>1938.27</v>
      </c>
      <c r="T452" s="11">
        <f t="shared" si="102"/>
        <v>3857.79</v>
      </c>
      <c r="U452" s="11">
        <f t="shared" si="102"/>
        <v>5387.34</v>
      </c>
      <c r="V452" s="11">
        <f t="shared" si="102"/>
        <v>6811.4400000000005</v>
      </c>
      <c r="W452" s="11">
        <f t="shared" si="102"/>
        <v>8482.0500000000011</v>
      </c>
      <c r="X452" s="11">
        <f t="shared" si="102"/>
        <v>10949.11</v>
      </c>
      <c r="Y452" s="11">
        <f t="shared" si="102"/>
        <v>14861.140000000001</v>
      </c>
      <c r="Z452" s="11">
        <f t="shared" si="102"/>
        <v>18663.2</v>
      </c>
      <c r="AA452" s="11">
        <f t="shared" si="102"/>
        <v>22472.84</v>
      </c>
      <c r="AB452" s="11">
        <f t="shared" si="102"/>
        <v>26104.23</v>
      </c>
      <c r="AC452" s="11">
        <f t="shared" si="102"/>
        <v>28726.79</v>
      </c>
      <c r="AD452" s="11">
        <f t="shared" si="102"/>
        <v>31766.54</v>
      </c>
    </row>
    <row r="453" spans="1:30" x14ac:dyDescent="0.2">
      <c r="A453" s="390">
        <v>1027</v>
      </c>
      <c r="B453" s="390" t="s">
        <v>36</v>
      </c>
      <c r="C453" s="11">
        <v>4011.79</v>
      </c>
      <c r="D453" s="11">
        <v>3513.11</v>
      </c>
      <c r="E453" s="11">
        <v>2455.6999999999998</v>
      </c>
      <c r="F453" s="11">
        <v>2243.3000000000002</v>
      </c>
      <c r="G453" s="11">
        <v>2486.02</v>
      </c>
      <c r="H453" s="11">
        <v>3931</v>
      </c>
      <c r="I453" s="11">
        <v>4037.2</v>
      </c>
      <c r="J453" s="11">
        <v>5383.57</v>
      </c>
      <c r="K453" s="11">
        <v>5705.94</v>
      </c>
      <c r="L453" s="11">
        <v>4719.87</v>
      </c>
      <c r="M453" s="11">
        <v>4746.41</v>
      </c>
      <c r="N453" s="11">
        <v>4977.7700000000004</v>
      </c>
      <c r="O453" s="394">
        <f t="shared" si="99"/>
        <v>48211.680000000008</v>
      </c>
      <c r="Q453" s="390">
        <v>1027</v>
      </c>
      <c r="R453" s="390" t="s">
        <v>36</v>
      </c>
      <c r="S453" s="11">
        <f t="shared" si="100"/>
        <v>4011.79</v>
      </c>
      <c r="T453" s="11">
        <f t="shared" si="102"/>
        <v>7524.9</v>
      </c>
      <c r="U453" s="11">
        <f t="shared" si="102"/>
        <v>9980.5999999999985</v>
      </c>
      <c r="V453" s="11">
        <f t="shared" si="102"/>
        <v>12223.899999999998</v>
      </c>
      <c r="W453" s="11">
        <f t="shared" si="102"/>
        <v>14709.919999999998</v>
      </c>
      <c r="X453" s="11">
        <f t="shared" si="102"/>
        <v>18640.919999999998</v>
      </c>
      <c r="Y453" s="11">
        <f t="shared" si="102"/>
        <v>22678.12</v>
      </c>
      <c r="Z453" s="11">
        <f t="shared" si="102"/>
        <v>28061.69</v>
      </c>
      <c r="AA453" s="11">
        <f t="shared" si="102"/>
        <v>33767.629999999997</v>
      </c>
      <c r="AB453" s="11">
        <f t="shared" si="102"/>
        <v>38487.5</v>
      </c>
      <c r="AC453" s="11">
        <f t="shared" si="102"/>
        <v>43233.91</v>
      </c>
      <c r="AD453" s="11">
        <f t="shared" si="102"/>
        <v>48211.680000000008</v>
      </c>
    </row>
    <row r="454" spans="1:30" x14ac:dyDescent="0.2">
      <c r="A454" s="390">
        <v>1028</v>
      </c>
      <c r="B454" s="390" t="s">
        <v>37</v>
      </c>
      <c r="C454" s="11">
        <v>12368.33</v>
      </c>
      <c r="D454" s="11">
        <v>7947.91</v>
      </c>
      <c r="E454" s="11">
        <v>7018.63</v>
      </c>
      <c r="F454" s="11">
        <v>5511.79</v>
      </c>
      <c r="G454" s="11">
        <v>5869.17</v>
      </c>
      <c r="H454" s="11">
        <v>8400.93</v>
      </c>
      <c r="I454" s="11">
        <v>10558.07</v>
      </c>
      <c r="J454" s="11">
        <v>17938.060000000001</v>
      </c>
      <c r="K454" s="11">
        <v>15858.39</v>
      </c>
      <c r="L454" s="11">
        <v>15173.79</v>
      </c>
      <c r="M454" s="11">
        <v>13197.47</v>
      </c>
      <c r="N454" s="11">
        <v>15737.83</v>
      </c>
      <c r="O454" s="394">
        <f>SUM(C454:N454)</f>
        <v>135580.37</v>
      </c>
      <c r="Q454" s="390">
        <v>1028</v>
      </c>
      <c r="R454" s="390" t="s">
        <v>37</v>
      </c>
      <c r="S454" s="11">
        <f t="shared" si="100"/>
        <v>12368.33</v>
      </c>
      <c r="T454" s="11">
        <f t="shared" si="102"/>
        <v>20316.239999999998</v>
      </c>
      <c r="U454" s="11">
        <f t="shared" si="102"/>
        <v>27334.87</v>
      </c>
      <c r="V454" s="11">
        <f t="shared" si="102"/>
        <v>32846.659999999996</v>
      </c>
      <c r="W454" s="11">
        <f t="shared" si="102"/>
        <v>38715.829999999994</v>
      </c>
      <c r="X454" s="11">
        <f t="shared" si="102"/>
        <v>47116.759999999995</v>
      </c>
      <c r="Y454" s="11">
        <f t="shared" si="102"/>
        <v>57674.829999999994</v>
      </c>
      <c r="Z454" s="11">
        <f t="shared" si="102"/>
        <v>75612.89</v>
      </c>
      <c r="AA454" s="11">
        <f t="shared" si="102"/>
        <v>91471.28</v>
      </c>
      <c r="AB454" s="11">
        <f t="shared" si="102"/>
        <v>106645.07</v>
      </c>
      <c r="AC454" s="11">
        <f t="shared" si="102"/>
        <v>119842.54000000001</v>
      </c>
      <c r="AD454" s="11">
        <f t="shared" si="102"/>
        <v>135580.37</v>
      </c>
    </row>
    <row r="455" spans="1:30" x14ac:dyDescent="0.2">
      <c r="A455" s="390">
        <v>1029</v>
      </c>
      <c r="B455" s="390" t="s">
        <v>38</v>
      </c>
      <c r="C455" s="11">
        <v>2140.7399999999998</v>
      </c>
      <c r="D455" s="11">
        <v>2301.9699999999998</v>
      </c>
      <c r="E455" s="11">
        <v>1927.01</v>
      </c>
      <c r="F455" s="11">
        <v>1628.9</v>
      </c>
      <c r="G455" s="11">
        <v>1549.24</v>
      </c>
      <c r="H455" s="11">
        <v>2163.65</v>
      </c>
      <c r="I455" s="11">
        <v>2709.79</v>
      </c>
      <c r="J455" s="11">
        <v>3381.08</v>
      </c>
      <c r="K455" s="11">
        <v>3547.96</v>
      </c>
      <c r="L455" s="11">
        <v>3472.09</v>
      </c>
      <c r="M455" s="11">
        <v>2789.44</v>
      </c>
      <c r="N455" s="11">
        <v>3225.58</v>
      </c>
      <c r="O455" s="394">
        <f t="shared" si="99"/>
        <v>30837.449999999997</v>
      </c>
      <c r="Q455" s="390">
        <v>1029</v>
      </c>
      <c r="R455" s="390" t="s">
        <v>38</v>
      </c>
      <c r="S455" s="11">
        <f t="shared" si="100"/>
        <v>2140.7399999999998</v>
      </c>
      <c r="T455" s="11">
        <f t="shared" si="102"/>
        <v>4442.7099999999991</v>
      </c>
      <c r="U455" s="11">
        <f t="shared" si="102"/>
        <v>6369.7199999999993</v>
      </c>
      <c r="V455" s="11">
        <f t="shared" si="102"/>
        <v>7998.619999999999</v>
      </c>
      <c r="W455" s="11">
        <f t="shared" si="102"/>
        <v>9547.8599999999988</v>
      </c>
      <c r="X455" s="11">
        <f t="shared" si="102"/>
        <v>11711.509999999998</v>
      </c>
      <c r="Y455" s="11">
        <f t="shared" si="102"/>
        <v>14421.3</v>
      </c>
      <c r="Z455" s="11">
        <f t="shared" si="102"/>
        <v>17802.379999999997</v>
      </c>
      <c r="AA455" s="11">
        <f t="shared" si="102"/>
        <v>21350.339999999997</v>
      </c>
      <c r="AB455" s="11">
        <f t="shared" si="102"/>
        <v>24822.429999999997</v>
      </c>
      <c r="AC455" s="11">
        <f t="shared" si="102"/>
        <v>27611.869999999995</v>
      </c>
      <c r="AD455" s="11">
        <f t="shared" si="102"/>
        <v>30837.449999999997</v>
      </c>
    </row>
    <row r="456" spans="1:30" x14ac:dyDescent="0.2">
      <c r="A456" s="391">
        <v>1030</v>
      </c>
      <c r="B456" s="391" t="s">
        <v>18</v>
      </c>
      <c r="C456" s="16">
        <v>5185.41</v>
      </c>
      <c r="D456" s="16">
        <v>5717.86</v>
      </c>
      <c r="E456" s="16">
        <v>3749.33</v>
      </c>
      <c r="F456" s="16">
        <v>3153.51</v>
      </c>
      <c r="G456" s="16">
        <v>4185.1099999999997</v>
      </c>
      <c r="H456" s="16">
        <v>5660.44</v>
      </c>
      <c r="I456" s="16">
        <v>4727.45</v>
      </c>
      <c r="J456" s="16">
        <v>7670.5</v>
      </c>
      <c r="K456" s="16">
        <v>6434.12</v>
      </c>
      <c r="L456" s="16">
        <v>5573.21</v>
      </c>
      <c r="M456" s="16">
        <v>4985.3500000000004</v>
      </c>
      <c r="N456" s="16">
        <v>5527.69</v>
      </c>
      <c r="O456" s="395">
        <f t="shared" si="99"/>
        <v>62569.98</v>
      </c>
      <c r="Q456" s="391">
        <v>1030</v>
      </c>
      <c r="R456" s="391" t="s">
        <v>18</v>
      </c>
      <c r="S456" s="16">
        <f t="shared" si="100"/>
        <v>5185.41</v>
      </c>
      <c r="T456" s="16">
        <f t="shared" si="102"/>
        <v>10903.27</v>
      </c>
      <c r="U456" s="16">
        <f t="shared" si="102"/>
        <v>14652.6</v>
      </c>
      <c r="V456" s="16">
        <f t="shared" si="102"/>
        <v>17806.11</v>
      </c>
      <c r="W456" s="16">
        <f t="shared" si="102"/>
        <v>21991.22</v>
      </c>
      <c r="X456" s="16">
        <f t="shared" si="102"/>
        <v>27651.66</v>
      </c>
      <c r="Y456" s="16">
        <f t="shared" si="102"/>
        <v>32379.11</v>
      </c>
      <c r="Z456" s="16">
        <f t="shared" si="102"/>
        <v>40049.61</v>
      </c>
      <c r="AA456" s="16">
        <f t="shared" si="102"/>
        <v>46483.73</v>
      </c>
      <c r="AB456" s="16">
        <f t="shared" si="102"/>
        <v>52056.94</v>
      </c>
      <c r="AC456" s="16">
        <f t="shared" si="102"/>
        <v>57042.29</v>
      </c>
      <c r="AD456" s="16">
        <f t="shared" si="102"/>
        <v>62569.98</v>
      </c>
    </row>
    <row r="457" spans="1:30" x14ac:dyDescent="0.2">
      <c r="A457" s="392">
        <v>10300</v>
      </c>
      <c r="B457" s="392" t="s">
        <v>142</v>
      </c>
      <c r="C457" s="396">
        <f t="shared" ref="C457:N457" si="103">SUM(C429:C456)</f>
        <v>346069.62000000011</v>
      </c>
      <c r="D457" s="396">
        <f t="shared" si="103"/>
        <v>294269.81999999989</v>
      </c>
      <c r="E457" s="396">
        <f t="shared" si="103"/>
        <v>248314.09000000003</v>
      </c>
      <c r="F457" s="396">
        <f t="shared" si="103"/>
        <v>217910.69000000003</v>
      </c>
      <c r="G457" s="396">
        <f t="shared" si="103"/>
        <v>225789.44999999995</v>
      </c>
      <c r="H457" s="396">
        <f t="shared" si="103"/>
        <v>331401.35000000009</v>
      </c>
      <c r="I457" s="396">
        <f t="shared" si="103"/>
        <v>354742.77000000008</v>
      </c>
      <c r="J457" s="396">
        <f t="shared" si="103"/>
        <v>432238.43000000005</v>
      </c>
      <c r="K457" s="396">
        <f t="shared" si="103"/>
        <v>405820.58000000007</v>
      </c>
      <c r="L457" s="396">
        <f t="shared" si="103"/>
        <v>380084.89</v>
      </c>
      <c r="M457" s="396">
        <f t="shared" si="103"/>
        <v>341885.35999999981</v>
      </c>
      <c r="N457" s="396">
        <f t="shared" si="103"/>
        <v>369883.17000000016</v>
      </c>
      <c r="O457" s="396">
        <f>SUM(O429:O456)</f>
        <v>3948410.22</v>
      </c>
      <c r="Q457" s="392">
        <v>10300</v>
      </c>
      <c r="R457" s="392" t="s">
        <v>142</v>
      </c>
      <c r="S457" s="396">
        <f t="shared" ref="S457:AC457" si="104">SUM(S429:S456)</f>
        <v>346069.62000000011</v>
      </c>
      <c r="T457" s="396">
        <f t="shared" si="104"/>
        <v>640339.44000000018</v>
      </c>
      <c r="U457" s="396">
        <f t="shared" si="104"/>
        <v>888653.53</v>
      </c>
      <c r="V457" s="396">
        <f t="shared" si="104"/>
        <v>1106564.2200000002</v>
      </c>
      <c r="W457" s="396">
        <f t="shared" si="104"/>
        <v>1332353.6700000002</v>
      </c>
      <c r="X457" s="396">
        <f t="shared" si="104"/>
        <v>1663755.0199999996</v>
      </c>
      <c r="Y457" s="396">
        <f t="shared" si="104"/>
        <v>2018497.79</v>
      </c>
      <c r="Z457" s="396">
        <f t="shared" si="104"/>
        <v>2450736.2200000002</v>
      </c>
      <c r="AA457" s="396">
        <f t="shared" si="104"/>
        <v>2856556.7999999984</v>
      </c>
      <c r="AB457" s="396">
        <f t="shared" si="104"/>
        <v>3236641.6899999995</v>
      </c>
      <c r="AC457" s="396">
        <f t="shared" si="104"/>
        <v>3578527.0500000003</v>
      </c>
      <c r="AD457" s="396">
        <f>SUM(AD429:AD456)</f>
        <v>3948410.22</v>
      </c>
    </row>
    <row r="459" spans="1:30" ht="15" x14ac:dyDescent="0.2">
      <c r="A459" s="414" t="s">
        <v>157</v>
      </c>
      <c r="B459" s="414"/>
      <c r="C459" s="415"/>
      <c r="D459" s="415"/>
      <c r="E459" s="415"/>
      <c r="F459" s="415"/>
      <c r="G459" s="415"/>
      <c r="H459" s="415"/>
      <c r="I459" s="415"/>
      <c r="J459" s="415"/>
      <c r="K459" s="415"/>
      <c r="L459" s="415"/>
      <c r="M459" s="415"/>
      <c r="N459" s="415"/>
      <c r="O459" s="415"/>
      <c r="P459" s="415"/>
      <c r="Q459" s="415"/>
      <c r="R459" s="415"/>
      <c r="S459" s="415"/>
      <c r="T459" s="415"/>
      <c r="U459" s="415"/>
      <c r="V459" s="415"/>
      <c r="W459" s="415"/>
      <c r="X459" s="415"/>
      <c r="Y459" s="415"/>
      <c r="Z459" s="415"/>
      <c r="AA459" s="415"/>
      <c r="AB459" s="415"/>
      <c r="AC459" s="415"/>
      <c r="AD459" s="415"/>
    </row>
    <row r="461" spans="1:30" ht="15.75" customHeight="1" x14ac:dyDescent="0.2">
      <c r="A461" s="397" t="s">
        <v>144</v>
      </c>
      <c r="B461" s="397" t="s">
        <v>154</v>
      </c>
      <c r="C461" s="397" t="s">
        <v>0</v>
      </c>
      <c r="D461" s="397" t="s">
        <v>1</v>
      </c>
      <c r="E461" s="397" t="s">
        <v>2</v>
      </c>
      <c r="F461" s="397" t="s">
        <v>3</v>
      </c>
      <c r="G461" s="397" t="s">
        <v>4</v>
      </c>
      <c r="H461" s="397" t="s">
        <v>5</v>
      </c>
      <c r="I461" s="397" t="s">
        <v>6</v>
      </c>
      <c r="J461" s="397" t="s">
        <v>7</v>
      </c>
      <c r="K461" s="397" t="s">
        <v>8</v>
      </c>
      <c r="L461" s="397" t="s">
        <v>9</v>
      </c>
      <c r="M461" s="397" t="s">
        <v>10</v>
      </c>
      <c r="N461" s="397" t="s">
        <v>11</v>
      </c>
      <c r="O461" s="397" t="s">
        <v>55</v>
      </c>
      <c r="Q461" s="397" t="s">
        <v>73</v>
      </c>
      <c r="R461" s="397" t="s">
        <v>154</v>
      </c>
      <c r="S461" s="397" t="s">
        <v>74</v>
      </c>
      <c r="T461" s="397" t="s">
        <v>75</v>
      </c>
      <c r="U461" s="397" t="s">
        <v>76</v>
      </c>
      <c r="V461" s="397" t="s">
        <v>77</v>
      </c>
      <c r="W461" s="397" t="s">
        <v>78</v>
      </c>
      <c r="X461" s="397" t="s">
        <v>79</v>
      </c>
      <c r="Y461" s="397" t="s">
        <v>80</v>
      </c>
      <c r="Z461" s="397" t="s">
        <v>81</v>
      </c>
      <c r="AA461" s="397" t="s">
        <v>82</v>
      </c>
      <c r="AB461" s="397" t="s">
        <v>83</v>
      </c>
      <c r="AC461" s="397" t="s">
        <v>84</v>
      </c>
      <c r="AD461" s="397" t="s">
        <v>85</v>
      </c>
    </row>
    <row r="462" spans="1:30" x14ac:dyDescent="0.2">
      <c r="A462" s="398"/>
      <c r="B462" s="398" t="s">
        <v>46</v>
      </c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403"/>
      <c r="Q462" s="398"/>
      <c r="R462" s="398" t="s">
        <v>46</v>
      </c>
      <c r="S462" s="387"/>
      <c r="T462" s="387"/>
      <c r="U462" s="387"/>
      <c r="V462" s="387"/>
      <c r="W462" s="387"/>
      <c r="X462" s="387"/>
      <c r="Y462" s="387"/>
      <c r="Z462" s="387"/>
      <c r="AA462" s="387"/>
      <c r="AB462" s="387"/>
      <c r="AC462" s="387"/>
      <c r="AD462" s="387"/>
    </row>
    <row r="463" spans="1:30" x14ac:dyDescent="0.2">
      <c r="A463" s="399">
        <v>1004</v>
      </c>
      <c r="B463" s="399" t="s">
        <v>94</v>
      </c>
      <c r="C463" s="21">
        <f t="shared" ref="C463:O463" si="105">+C306/(C32*10^6)</f>
        <v>0.56651993243932153</v>
      </c>
      <c r="D463" s="21">
        <f t="shared" si="105"/>
        <v>0.5876861746724148</v>
      </c>
      <c r="E463" s="21">
        <f t="shared" si="105"/>
        <v>0.53911765599542472</v>
      </c>
      <c r="F463" s="21">
        <f t="shared" si="105"/>
        <v>0.51763402993057228</v>
      </c>
      <c r="G463" s="21">
        <f t="shared" si="105"/>
        <v>0.55349759517553365</v>
      </c>
      <c r="H463" s="21">
        <f t="shared" si="105"/>
        <v>0.65959147281725472</v>
      </c>
      <c r="I463" s="21">
        <f t="shared" si="105"/>
        <v>0.58113418241928505</v>
      </c>
      <c r="J463" s="21">
        <f t="shared" si="105"/>
        <v>0.58972908464368934</v>
      </c>
      <c r="K463" s="21">
        <f t="shared" si="105"/>
        <v>0.57716943832361678</v>
      </c>
      <c r="L463" s="21">
        <f t="shared" si="105"/>
        <v>0.65267039873892341</v>
      </c>
      <c r="M463" s="21">
        <f t="shared" si="105"/>
        <v>0.6037234812877349</v>
      </c>
      <c r="N463" s="21">
        <f t="shared" si="105"/>
        <v>0.6309743278685841</v>
      </c>
      <c r="O463" s="404">
        <f t="shared" si="105"/>
        <v>0.58801047693751662</v>
      </c>
      <c r="Q463" s="399">
        <v>1004</v>
      </c>
      <c r="R463" s="399" t="s">
        <v>94</v>
      </c>
      <c r="S463" s="21">
        <f t="shared" ref="S463:AD463" si="106">+S306/(S32*10^6)</f>
        <v>0.56651993243932153</v>
      </c>
      <c r="T463" s="21">
        <f t="shared" si="106"/>
        <v>0.57727836208600025</v>
      </c>
      <c r="U463" s="21">
        <f t="shared" si="106"/>
        <v>0.56435488073630502</v>
      </c>
      <c r="V463" s="21">
        <f t="shared" si="106"/>
        <v>0.55220513032665541</v>
      </c>
      <c r="W463" s="21">
        <f t="shared" si="106"/>
        <v>0.55246745343441794</v>
      </c>
      <c r="X463" s="21">
        <f t="shared" si="106"/>
        <v>0.57016919778132935</v>
      </c>
      <c r="Y463" s="21">
        <f t="shared" si="106"/>
        <v>0.57187756542313073</v>
      </c>
      <c r="Z463" s="21">
        <f t="shared" si="106"/>
        <v>0.57433249576121792</v>
      </c>
      <c r="AA463" s="21">
        <f t="shared" si="106"/>
        <v>0.57465934159098053</v>
      </c>
      <c r="AB463" s="21">
        <f t="shared" si="106"/>
        <v>0.58226485385293825</v>
      </c>
      <c r="AC463" s="21">
        <f t="shared" si="106"/>
        <v>0.58427507775263865</v>
      </c>
      <c r="AD463" s="21">
        <f t="shared" si="106"/>
        <v>0.58801047693751651</v>
      </c>
    </row>
    <row r="464" spans="1:30" x14ac:dyDescent="0.2">
      <c r="A464" s="399">
        <v>1005</v>
      </c>
      <c r="B464" s="399" t="s">
        <v>13</v>
      </c>
      <c r="C464" s="21">
        <f t="shared" ref="C464:O464" si="107">+C307/(C33*10^6)</f>
        <v>0.57837960675822553</v>
      </c>
      <c r="D464" s="21">
        <f t="shared" si="107"/>
        <v>0.55849767049562205</v>
      </c>
      <c r="E464" s="21">
        <f t="shared" si="107"/>
        <v>0.59401994227236954</v>
      </c>
      <c r="F464" s="21">
        <f t="shared" si="107"/>
        <v>0.54694019623965362</v>
      </c>
      <c r="G464" s="21">
        <f t="shared" si="107"/>
        <v>0.57231726217013767</v>
      </c>
      <c r="H464" s="21">
        <f t="shared" si="107"/>
        <v>0.62290521560886725</v>
      </c>
      <c r="I464" s="21">
        <f t="shared" si="107"/>
        <v>0.54250866584800961</v>
      </c>
      <c r="J464" s="21">
        <f t="shared" si="107"/>
        <v>0.57493352362352579</v>
      </c>
      <c r="K464" s="21">
        <f t="shared" si="107"/>
        <v>0.5683119554695063</v>
      </c>
      <c r="L464" s="21">
        <f t="shared" si="107"/>
        <v>0.62382263639314839</v>
      </c>
      <c r="M464" s="21">
        <f t="shared" si="107"/>
        <v>0.59702903987264178</v>
      </c>
      <c r="N464" s="21">
        <f t="shared" si="107"/>
        <v>0.57649653962374492</v>
      </c>
      <c r="O464" s="404">
        <f t="shared" si="107"/>
        <v>0.57885145682180639</v>
      </c>
      <c r="Q464" s="399">
        <v>1005</v>
      </c>
      <c r="R464" s="399" t="s">
        <v>13</v>
      </c>
      <c r="S464" s="21">
        <f t="shared" ref="S464:AD464" si="108">+S307/(S33*10^6)</f>
        <v>0.57837960675822553</v>
      </c>
      <c r="T464" s="21">
        <f t="shared" si="108"/>
        <v>0.56851873985318868</v>
      </c>
      <c r="U464" s="21">
        <f t="shared" si="108"/>
        <v>0.57694459264792197</v>
      </c>
      <c r="V464" s="21">
        <f t="shared" si="108"/>
        <v>0.56892149917184975</v>
      </c>
      <c r="W464" s="21">
        <f t="shared" si="108"/>
        <v>0.56955678857397052</v>
      </c>
      <c r="X464" s="21">
        <f t="shared" si="108"/>
        <v>0.57878882232382156</v>
      </c>
      <c r="Y464" s="21">
        <f t="shared" si="108"/>
        <v>0.57246010677961046</v>
      </c>
      <c r="Z464" s="21">
        <f t="shared" si="108"/>
        <v>0.57283828170579887</v>
      </c>
      <c r="AA464" s="21">
        <f t="shared" si="108"/>
        <v>0.57230739441617173</v>
      </c>
      <c r="AB464" s="21">
        <f t="shared" si="108"/>
        <v>0.57725206524468597</v>
      </c>
      <c r="AC464" s="21">
        <f t="shared" si="108"/>
        <v>0.57905270681376686</v>
      </c>
      <c r="AD464" s="21">
        <f t="shared" si="108"/>
        <v>0.57885145682180628</v>
      </c>
    </row>
    <row r="465" spans="1:30" x14ac:dyDescent="0.2">
      <c r="A465" s="399">
        <v>1006</v>
      </c>
      <c r="B465" s="399" t="s">
        <v>14</v>
      </c>
      <c r="C465" s="21">
        <f t="shared" ref="C465:O465" si="109">+C308/(C34*10^6)</f>
        <v>0.17097522224162678</v>
      </c>
      <c r="D465" s="21">
        <f t="shared" si="109"/>
        <v>6.3440484579516329E-2</v>
      </c>
      <c r="E465" s="21">
        <f t="shared" si="109"/>
        <v>4.3778332415447041E-2</v>
      </c>
      <c r="F465" s="21">
        <f t="shared" si="109"/>
        <v>2.8300518420472088E-2</v>
      </c>
      <c r="G465" s="21">
        <f t="shared" si="109"/>
        <v>2.6032336861695943E-2</v>
      </c>
      <c r="H465" s="21">
        <f t="shared" si="109"/>
        <v>3.5848527780017431E-2</v>
      </c>
      <c r="I465" s="21">
        <f t="shared" si="109"/>
        <v>2.9360107628041088E-2</v>
      </c>
      <c r="J465" s="21">
        <f t="shared" si="109"/>
        <v>2.9704997835168563E-2</v>
      </c>
      <c r="K465" s="21">
        <f t="shared" si="109"/>
        <v>3.3021550423740435E-2</v>
      </c>
      <c r="L465" s="21">
        <f t="shared" si="109"/>
        <v>4.019004595373471E-2</v>
      </c>
      <c r="M465" s="21">
        <f t="shared" si="109"/>
        <v>4.7577207671025981E-2</v>
      </c>
      <c r="N465" s="21">
        <f t="shared" si="109"/>
        <v>5.5790909090909092E-2</v>
      </c>
      <c r="O465" s="404">
        <f t="shared" si="109"/>
        <v>4.8419915968725462E-2</v>
      </c>
      <c r="Q465" s="399">
        <v>1006</v>
      </c>
      <c r="R465" s="399" t="s">
        <v>14</v>
      </c>
      <c r="S465" s="21">
        <f t="shared" ref="S465:AD465" si="110">+S308/(S34*10^6)</f>
        <v>0.17097522224162678</v>
      </c>
      <c r="T465" s="21">
        <f t="shared" si="110"/>
        <v>0.11377515925471783</v>
      </c>
      <c r="U465" s="21">
        <f t="shared" si="110"/>
        <v>9.0119776445461708E-2</v>
      </c>
      <c r="V465" s="21">
        <f t="shared" si="110"/>
        <v>7.460436057605796E-2</v>
      </c>
      <c r="W465" s="21">
        <f t="shared" si="110"/>
        <v>6.4735255283077137E-2</v>
      </c>
      <c r="X465" s="21">
        <f t="shared" si="110"/>
        <v>5.9817105974468439E-2</v>
      </c>
      <c r="Y465" s="21">
        <f t="shared" si="110"/>
        <v>5.4665338935367326E-2</v>
      </c>
      <c r="Z465" s="21">
        <f t="shared" si="110"/>
        <v>5.0757004833573358E-2</v>
      </c>
      <c r="AA465" s="21">
        <f t="shared" si="110"/>
        <v>4.8666605785145339E-2</v>
      </c>
      <c r="AB465" s="21">
        <f t="shared" si="110"/>
        <v>4.78338315045597E-2</v>
      </c>
      <c r="AC465" s="21">
        <f t="shared" si="110"/>
        <v>4.7810425667685612E-2</v>
      </c>
      <c r="AD465" s="21">
        <f t="shared" si="110"/>
        <v>4.8419915968725462E-2</v>
      </c>
    </row>
    <row r="466" spans="1:30" x14ac:dyDescent="0.2">
      <c r="A466" s="399">
        <v>1007</v>
      </c>
      <c r="B466" s="399" t="s">
        <v>15</v>
      </c>
      <c r="C466" s="21">
        <f t="shared" ref="C466:O466" si="111">+C309/(C35*10^6)</f>
        <v>0.47127762404461793</v>
      </c>
      <c r="D466" s="21">
        <f t="shared" si="111"/>
        <v>0.42725729310401017</v>
      </c>
      <c r="E466" s="21">
        <f t="shared" si="111"/>
        <v>0.47618873069040552</v>
      </c>
      <c r="F466" s="21">
        <f t="shared" si="111"/>
        <v>0.46633172752179652</v>
      </c>
      <c r="G466" s="21">
        <f t="shared" si="111"/>
        <v>0.42928230345684848</v>
      </c>
      <c r="H466" s="21">
        <f t="shared" si="111"/>
        <v>0.49329897694971203</v>
      </c>
      <c r="I466" s="21">
        <f t="shared" si="111"/>
        <v>0.44508687295907912</v>
      </c>
      <c r="J466" s="21">
        <f t="shared" si="111"/>
        <v>0.40881189331808732</v>
      </c>
      <c r="K466" s="21">
        <f t="shared" si="111"/>
        <v>0.4238250332772735</v>
      </c>
      <c r="L466" s="21">
        <f t="shared" si="111"/>
        <v>0.46602698949466259</v>
      </c>
      <c r="M466" s="21">
        <f t="shared" si="111"/>
        <v>0.46418152625814751</v>
      </c>
      <c r="N466" s="21">
        <f t="shared" si="111"/>
        <v>0.48101589732993133</v>
      </c>
      <c r="O466" s="404">
        <f t="shared" si="111"/>
        <v>0.4531027645513428</v>
      </c>
      <c r="Q466" s="399">
        <v>1007</v>
      </c>
      <c r="R466" s="399" t="s">
        <v>15</v>
      </c>
      <c r="S466" s="21">
        <f t="shared" ref="S466:AD466" si="112">+S309/(S35*10^6)</f>
        <v>0.47127762404461793</v>
      </c>
      <c r="T466" s="21">
        <f t="shared" si="112"/>
        <v>0.44885858185665395</v>
      </c>
      <c r="U466" s="21">
        <f t="shared" si="112"/>
        <v>0.45785013604148966</v>
      </c>
      <c r="V466" s="21">
        <f t="shared" si="112"/>
        <v>0.45996945790142413</v>
      </c>
      <c r="W466" s="21">
        <f t="shared" si="112"/>
        <v>0.45374328371463141</v>
      </c>
      <c r="X466" s="21">
        <f t="shared" si="112"/>
        <v>0.46042841956935548</v>
      </c>
      <c r="Y466" s="21">
        <f t="shared" si="112"/>
        <v>0.45806832642927703</v>
      </c>
      <c r="Z466" s="21">
        <f t="shared" si="112"/>
        <v>0.45070230779136811</v>
      </c>
      <c r="AA466" s="21">
        <f t="shared" si="112"/>
        <v>0.4475419980182751</v>
      </c>
      <c r="AB466" s="21">
        <f t="shared" si="112"/>
        <v>0.44938152155933414</v>
      </c>
      <c r="AC466" s="21">
        <f t="shared" si="112"/>
        <v>0.4507173402017966</v>
      </c>
      <c r="AD466" s="21">
        <f t="shared" si="112"/>
        <v>0.4531027645513428</v>
      </c>
    </row>
    <row r="467" spans="1:30" x14ac:dyDescent="0.2">
      <c r="A467" s="399">
        <v>1008</v>
      </c>
      <c r="B467" s="399" t="s">
        <v>16</v>
      </c>
      <c r="C467" s="21">
        <f t="shared" ref="C467:O467" si="113">+C310/(C36*10^6)</f>
        <v>0.52069931949200288</v>
      </c>
      <c r="D467" s="21">
        <f t="shared" si="113"/>
        <v>0.47009060773480665</v>
      </c>
      <c r="E467" s="21">
        <f t="shared" si="113"/>
        <v>0.48841514545571824</v>
      </c>
      <c r="F467" s="21">
        <f t="shared" si="113"/>
        <v>0.48424125528210865</v>
      </c>
      <c r="G467" s="21">
        <f t="shared" si="113"/>
        <v>0.47451439953392438</v>
      </c>
      <c r="H467" s="21">
        <f t="shared" si="113"/>
        <v>0.53268441629288388</v>
      </c>
      <c r="I467" s="21">
        <f t="shared" si="113"/>
        <v>0.47993376502739593</v>
      </c>
      <c r="J467" s="21">
        <f t="shared" si="113"/>
        <v>0.49020692760470364</v>
      </c>
      <c r="K467" s="21">
        <f t="shared" si="113"/>
        <v>0.4430283806343906</v>
      </c>
      <c r="L467" s="21">
        <f t="shared" si="113"/>
        <v>0.50647961787806528</v>
      </c>
      <c r="M467" s="21">
        <f t="shared" si="113"/>
        <v>0.49353998396941851</v>
      </c>
      <c r="N467" s="21">
        <f t="shared" si="113"/>
        <v>0.50402519534364543</v>
      </c>
      <c r="O467" s="404">
        <f t="shared" si="113"/>
        <v>0.48990709651709652</v>
      </c>
      <c r="Q467" s="399">
        <v>1008</v>
      </c>
      <c r="R467" s="399" t="s">
        <v>16</v>
      </c>
      <c r="S467" s="21">
        <f t="shared" ref="S467:AD467" si="114">+S310/(S36*10^6)</f>
        <v>0.52069931949200288</v>
      </c>
      <c r="T467" s="21">
        <f t="shared" si="114"/>
        <v>0.49466842083105289</v>
      </c>
      <c r="U467" s="21">
        <f t="shared" si="114"/>
        <v>0.4925233575067624</v>
      </c>
      <c r="V467" s="21">
        <f t="shared" si="114"/>
        <v>0.49032814510506206</v>
      </c>
      <c r="W467" s="21">
        <f t="shared" si="114"/>
        <v>0.48708300146211814</v>
      </c>
      <c r="X467" s="21">
        <f t="shared" si="114"/>
        <v>0.49509773633096249</v>
      </c>
      <c r="Y467" s="21">
        <f t="shared" si="114"/>
        <v>0.49259327567978595</v>
      </c>
      <c r="Z467" s="21">
        <f t="shared" si="114"/>
        <v>0.492245911434116</v>
      </c>
      <c r="AA467" s="21">
        <f t="shared" si="114"/>
        <v>0.48622434364756206</v>
      </c>
      <c r="AB467" s="21">
        <f t="shared" si="114"/>
        <v>0.4882223140651123</v>
      </c>
      <c r="AC467" s="21">
        <f t="shared" si="114"/>
        <v>0.48869473142228786</v>
      </c>
      <c r="AD467" s="21">
        <f t="shared" si="114"/>
        <v>0.48990709651709663</v>
      </c>
    </row>
    <row r="468" spans="1:30" x14ac:dyDescent="0.2">
      <c r="A468" s="399">
        <v>1009</v>
      </c>
      <c r="B468" s="399" t="s">
        <v>17</v>
      </c>
      <c r="C468" s="21">
        <f t="shared" ref="C468:O468" si="115">+C311/(C37*10^6)</f>
        <v>0.56807610721224377</v>
      </c>
      <c r="D468" s="21">
        <f t="shared" si="115"/>
        <v>0.53131565663780866</v>
      </c>
      <c r="E468" s="21">
        <f t="shared" si="115"/>
        <v>0.53926165169221141</v>
      </c>
      <c r="F468" s="21">
        <f t="shared" si="115"/>
        <v>0.50835006551473838</v>
      </c>
      <c r="G468" s="21">
        <f t="shared" si="115"/>
        <v>0.48075532057544584</v>
      </c>
      <c r="H468" s="21">
        <f t="shared" si="115"/>
        <v>0.59010282698374183</v>
      </c>
      <c r="I468" s="21">
        <f t="shared" si="115"/>
        <v>0.51411080496799633</v>
      </c>
      <c r="J468" s="21">
        <f t="shared" si="115"/>
        <v>0.52554349154116198</v>
      </c>
      <c r="K468" s="21">
        <f t="shared" si="115"/>
        <v>0.5029810855929594</v>
      </c>
      <c r="L468" s="21">
        <f t="shared" si="115"/>
        <v>0.37431789897510986</v>
      </c>
      <c r="M468" s="21">
        <f t="shared" si="115"/>
        <v>0.57080117918574891</v>
      </c>
      <c r="N468" s="21">
        <f t="shared" si="115"/>
        <v>0.51973231498648664</v>
      </c>
      <c r="O468" s="404">
        <f t="shared" si="115"/>
        <v>0.51784626164051384</v>
      </c>
      <c r="Q468" s="399">
        <v>1009</v>
      </c>
      <c r="R468" s="399" t="s">
        <v>17</v>
      </c>
      <c r="S468" s="21">
        <f t="shared" ref="S468:AD468" si="116">+S311/(S37*10^6)</f>
        <v>0.56807610721224377</v>
      </c>
      <c r="T468" s="21">
        <f t="shared" si="116"/>
        <v>0.54932868987424777</v>
      </c>
      <c r="U468" s="21">
        <f t="shared" si="116"/>
        <v>0.54598970962977389</v>
      </c>
      <c r="V468" s="21">
        <f t="shared" si="116"/>
        <v>0.53634817379714006</v>
      </c>
      <c r="W468" s="21">
        <f t="shared" si="116"/>
        <v>0.52515485667561468</v>
      </c>
      <c r="X468" s="21">
        <f t="shared" si="116"/>
        <v>0.53555834661380386</v>
      </c>
      <c r="Y468" s="21">
        <f t="shared" si="116"/>
        <v>0.53211826712700383</v>
      </c>
      <c r="Z468" s="21">
        <f t="shared" si="116"/>
        <v>0.53117767492373336</v>
      </c>
      <c r="AA468" s="21">
        <f t="shared" si="116"/>
        <v>0.52763295000264876</v>
      </c>
      <c r="AB468" s="21">
        <f t="shared" si="116"/>
        <v>0.5122740665094806</v>
      </c>
      <c r="AC468" s="21">
        <f t="shared" si="116"/>
        <v>0.51767612267177909</v>
      </c>
      <c r="AD468" s="21">
        <f t="shared" si="116"/>
        <v>0.51784626164051384</v>
      </c>
    </row>
    <row r="469" spans="1:30" x14ac:dyDescent="0.2">
      <c r="A469" s="399">
        <v>1010</v>
      </c>
      <c r="B469" s="399" t="s">
        <v>19</v>
      </c>
      <c r="C469" s="21">
        <f t="shared" ref="C469:O469" si="117">+C312/(C38*10^6)</f>
        <v>0.22984797652209868</v>
      </c>
      <c r="D469" s="21">
        <f t="shared" si="117"/>
        <v>0.28241471343999769</v>
      </c>
      <c r="E469" s="21">
        <f t="shared" si="117"/>
        <v>0.18362776770392603</v>
      </c>
      <c r="F469" s="21">
        <f t="shared" si="117"/>
        <v>0.17847657098797884</v>
      </c>
      <c r="G469" s="21">
        <f t="shared" si="117"/>
        <v>0.1401844980416409</v>
      </c>
      <c r="H469" s="21">
        <f t="shared" si="117"/>
        <v>0.29172552273973423</v>
      </c>
      <c r="I469" s="21">
        <f t="shared" si="117"/>
        <v>0.28783981634170791</v>
      </c>
      <c r="J469" s="21">
        <f t="shared" si="117"/>
        <v>0.21668468439482416</v>
      </c>
      <c r="K469" s="21">
        <f t="shared" si="117"/>
        <v>0.17277729575086767</v>
      </c>
      <c r="L469" s="21">
        <f t="shared" si="117"/>
        <v>0.18617609607590932</v>
      </c>
      <c r="M469" s="21">
        <f t="shared" si="117"/>
        <v>0.23404002835107615</v>
      </c>
      <c r="N469" s="21">
        <f t="shared" si="117"/>
        <v>0.17876899302953331</v>
      </c>
      <c r="O469" s="404">
        <f t="shared" si="117"/>
        <v>0.21462404790705708</v>
      </c>
      <c r="Q469" s="399">
        <v>1010</v>
      </c>
      <c r="R469" s="399" t="s">
        <v>19</v>
      </c>
      <c r="S469" s="21">
        <f t="shared" ref="S469:AD469" si="118">+S312/(S38*10^6)</f>
        <v>0.22984797652209868</v>
      </c>
      <c r="T469" s="21">
        <f t="shared" si="118"/>
        <v>0.25552397363576163</v>
      </c>
      <c r="U469" s="21">
        <f t="shared" si="118"/>
        <v>0.23158889161296892</v>
      </c>
      <c r="V469" s="21">
        <f t="shared" si="118"/>
        <v>0.21841155918980634</v>
      </c>
      <c r="W469" s="21">
        <f t="shared" si="118"/>
        <v>0.20346408741072325</v>
      </c>
      <c r="X469" s="21">
        <f t="shared" si="118"/>
        <v>0.21754750754599425</v>
      </c>
      <c r="Y469" s="21">
        <f t="shared" si="118"/>
        <v>0.22841229129350057</v>
      </c>
      <c r="Z469" s="21">
        <f t="shared" si="118"/>
        <v>0.22656972477759876</v>
      </c>
      <c r="AA469" s="21">
        <f t="shared" si="118"/>
        <v>0.21981049821474219</v>
      </c>
      <c r="AB469" s="21">
        <f t="shared" si="118"/>
        <v>0.21636945202345167</v>
      </c>
      <c r="AC469" s="21">
        <f t="shared" si="118"/>
        <v>0.21789118622701042</v>
      </c>
      <c r="AD469" s="21">
        <f t="shared" si="118"/>
        <v>0.21462404790705711</v>
      </c>
    </row>
    <row r="470" spans="1:30" x14ac:dyDescent="0.2">
      <c r="A470" s="399">
        <v>1011</v>
      </c>
      <c r="B470" s="399" t="s">
        <v>20</v>
      </c>
      <c r="C470" s="21">
        <f t="shared" ref="C470:O470" si="119">+C313/(C39*10^6)</f>
        <v>0.57747912469158424</v>
      </c>
      <c r="D470" s="21">
        <f t="shared" si="119"/>
        <v>2.6192602051453111</v>
      </c>
      <c r="E470" s="21">
        <f t="shared" si="119"/>
        <v>0.55378312163526244</v>
      </c>
      <c r="F470" s="21">
        <f t="shared" si="119"/>
        <v>0.52497263511094294</v>
      </c>
      <c r="G470" s="21">
        <f t="shared" si="119"/>
        <v>0.49016918378270585</v>
      </c>
      <c r="H470" s="21">
        <f t="shared" si="119"/>
        <v>0.61397087368229142</v>
      </c>
      <c r="I470" s="21">
        <f t="shared" si="119"/>
        <v>0.5748640565771892</v>
      </c>
      <c r="J470" s="21">
        <f t="shared" si="119"/>
        <v>0.51413024985508549</v>
      </c>
      <c r="K470" s="21">
        <f t="shared" si="119"/>
        <v>0.34929934596989798</v>
      </c>
      <c r="L470" s="21">
        <f t="shared" si="119"/>
        <v>0.57785080555723589</v>
      </c>
      <c r="M470" s="21">
        <f t="shared" si="119"/>
        <v>0.58697002578320212</v>
      </c>
      <c r="N470" s="21">
        <f t="shared" si="119"/>
        <v>0.57762756962374595</v>
      </c>
      <c r="O470" s="404">
        <f t="shared" si="119"/>
        <v>0.70119662245641035</v>
      </c>
      <c r="Q470" s="399">
        <v>1011</v>
      </c>
      <c r="R470" s="399" t="s">
        <v>20</v>
      </c>
      <c r="S470" s="21">
        <f t="shared" ref="S470:AD470" si="120">+S313/(S39*10^6)</f>
        <v>0.57747912469158424</v>
      </c>
      <c r="T470" s="21">
        <f t="shared" si="120"/>
        <v>1.6152398209224086</v>
      </c>
      <c r="U470" s="21">
        <f t="shared" si="120"/>
        <v>1.2595972858808733</v>
      </c>
      <c r="V470" s="21">
        <f t="shared" si="120"/>
        <v>1.0714123091598053</v>
      </c>
      <c r="W470" s="21">
        <f t="shared" si="120"/>
        <v>0.95528020499787158</v>
      </c>
      <c r="X470" s="21">
        <f t="shared" si="120"/>
        <v>0.8994567223029053</v>
      </c>
      <c r="Y470" s="21">
        <f t="shared" si="120"/>
        <v>0.84695567536731353</v>
      </c>
      <c r="Z470" s="21">
        <f t="shared" si="120"/>
        <v>0.79257347677304923</v>
      </c>
      <c r="AA470" s="21">
        <f t="shared" si="120"/>
        <v>0.74055014944461761</v>
      </c>
      <c r="AB470" s="21">
        <f t="shared" si="120"/>
        <v>0.72473315213822331</v>
      </c>
      <c r="AC470" s="21">
        <f t="shared" si="120"/>
        <v>0.71238504670228686</v>
      </c>
      <c r="AD470" s="21">
        <f t="shared" si="120"/>
        <v>0.70119662245641035</v>
      </c>
    </row>
    <row r="471" spans="1:30" ht="14.25" customHeight="1" x14ac:dyDescent="0.2">
      <c r="A471" s="399">
        <v>1012</v>
      </c>
      <c r="B471" s="399" t="s">
        <v>21</v>
      </c>
      <c r="C471" s="21">
        <f t="shared" ref="C471:O471" si="121">+C314/(C40*10^6)</f>
        <v>0.70101979812585158</v>
      </c>
      <c r="D471" s="21">
        <f t="shared" si="121"/>
        <v>0.65148226221945349</v>
      </c>
      <c r="E471" s="21">
        <f t="shared" si="121"/>
        <v>0.67700493697266462</v>
      </c>
      <c r="F471" s="21">
        <f t="shared" si="121"/>
        <v>0.69892775628859038</v>
      </c>
      <c r="G471" s="21">
        <f t="shared" si="121"/>
        <v>0.66244680813508094</v>
      </c>
      <c r="H471" s="21">
        <f t="shared" si="121"/>
        <v>0.86418356760786774</v>
      </c>
      <c r="I471" s="21">
        <f t="shared" si="121"/>
        <v>0.67104390079382426</v>
      </c>
      <c r="J471" s="21">
        <f t="shared" si="121"/>
        <v>0.60312700063370328</v>
      </c>
      <c r="K471" s="21">
        <f t="shared" si="121"/>
        <v>0.66219830132250623</v>
      </c>
      <c r="L471" s="21">
        <f t="shared" si="121"/>
        <v>0.7320975400085965</v>
      </c>
      <c r="M471" s="21">
        <f t="shared" si="121"/>
        <v>0.66827715095026352</v>
      </c>
      <c r="N471" s="21">
        <f t="shared" si="121"/>
        <v>0.69093457563812732</v>
      </c>
      <c r="O471" s="404">
        <f t="shared" si="121"/>
        <v>0.68758617497906471</v>
      </c>
      <c r="Q471" s="399">
        <v>1012</v>
      </c>
      <c r="R471" s="399" t="s">
        <v>21</v>
      </c>
      <c r="S471" s="21">
        <f t="shared" ref="S471:AD471" si="122">+S314/(S40*10^6)</f>
        <v>0.70101979812585158</v>
      </c>
      <c r="T471" s="21">
        <f t="shared" si="122"/>
        <v>0.67585869953768718</v>
      </c>
      <c r="U471" s="21">
        <f t="shared" si="122"/>
        <v>0.67624442384139039</v>
      </c>
      <c r="V471" s="21">
        <f t="shared" si="122"/>
        <v>0.68188080350137481</v>
      </c>
      <c r="W471" s="21">
        <f t="shared" si="122"/>
        <v>0.67809946182087943</v>
      </c>
      <c r="X471" s="21">
        <f t="shared" si="122"/>
        <v>0.70850627633336172</v>
      </c>
      <c r="Y471" s="21">
        <f t="shared" si="122"/>
        <v>0.70268399978645035</v>
      </c>
      <c r="Z471" s="21">
        <f t="shared" si="122"/>
        <v>0.68755344763152826</v>
      </c>
      <c r="AA471" s="21">
        <f t="shared" si="122"/>
        <v>0.68458914052476438</v>
      </c>
      <c r="AB471" s="21">
        <f t="shared" si="122"/>
        <v>0.68926178774505131</v>
      </c>
      <c r="AC471" s="21">
        <f t="shared" si="122"/>
        <v>0.68729279822107026</v>
      </c>
      <c r="AD471" s="21">
        <f t="shared" si="122"/>
        <v>0.68758617497906471</v>
      </c>
    </row>
    <row r="472" spans="1:30" x14ac:dyDescent="0.2">
      <c r="A472" s="399">
        <v>1013</v>
      </c>
      <c r="B472" s="399" t="s">
        <v>22</v>
      </c>
      <c r="C472" s="21">
        <f t="shared" ref="C472:O472" si="123">+C315/(C41*10^6)</f>
        <v>0.6902125051082959</v>
      </c>
      <c r="D472" s="21">
        <f t="shared" si="123"/>
        <v>0.55859894506015517</v>
      </c>
      <c r="E472" s="21">
        <f t="shared" si="123"/>
        <v>0.62526694582570008</v>
      </c>
      <c r="F472" s="21">
        <f t="shared" si="123"/>
        <v>0.61901002125721227</v>
      </c>
      <c r="G472" s="21">
        <f t="shared" si="123"/>
        <v>0.55538938753959877</v>
      </c>
      <c r="H472" s="21">
        <f t="shared" si="123"/>
        <v>0.6693579251414129</v>
      </c>
      <c r="I472" s="21">
        <f t="shared" si="123"/>
        <v>0.54679369250985554</v>
      </c>
      <c r="J472" s="21">
        <f t="shared" si="123"/>
        <v>0.48503605921302351</v>
      </c>
      <c r="K472" s="21">
        <f t="shared" si="123"/>
        <v>0.58397999062060335</v>
      </c>
      <c r="L472" s="21">
        <f t="shared" si="123"/>
        <v>0.72010946780016305</v>
      </c>
      <c r="M472" s="21">
        <f t="shared" si="123"/>
        <v>0.54782134019117856</v>
      </c>
      <c r="N472" s="21">
        <f t="shared" si="123"/>
        <v>0.69086488150200065</v>
      </c>
      <c r="O472" s="404">
        <f t="shared" si="123"/>
        <v>0.60065254927052814</v>
      </c>
      <c r="Q472" s="399">
        <v>1013</v>
      </c>
      <c r="R472" s="399" t="s">
        <v>22</v>
      </c>
      <c r="S472" s="21">
        <f t="shared" ref="S472:AD472" si="124">+S315/(S41*10^6)</f>
        <v>0.6902125051082959</v>
      </c>
      <c r="T472" s="21">
        <f t="shared" si="124"/>
        <v>0.61983647599429559</v>
      </c>
      <c r="U472" s="21">
        <f t="shared" si="124"/>
        <v>0.62160848865261853</v>
      </c>
      <c r="V472" s="21">
        <f t="shared" si="124"/>
        <v>0.6209326424870466</v>
      </c>
      <c r="W472" s="21">
        <f t="shared" si="124"/>
        <v>0.60827444682369736</v>
      </c>
      <c r="X472" s="21">
        <f t="shared" si="124"/>
        <v>0.61895123798304474</v>
      </c>
      <c r="Y472" s="21">
        <f t="shared" si="124"/>
        <v>0.60612812551353124</v>
      </c>
      <c r="Z472" s="21">
        <f t="shared" si="124"/>
        <v>0.58552112938879797</v>
      </c>
      <c r="AA472" s="21">
        <f t="shared" si="124"/>
        <v>0.58533455713051108</v>
      </c>
      <c r="AB472" s="21">
        <f t="shared" si="124"/>
        <v>0.59850851181295073</v>
      </c>
      <c r="AC472" s="21">
        <f t="shared" si="124"/>
        <v>0.59318716697400997</v>
      </c>
      <c r="AD472" s="21">
        <f t="shared" si="124"/>
        <v>0.60065254927052814</v>
      </c>
    </row>
    <row r="473" spans="1:30" x14ac:dyDescent="0.2">
      <c r="A473" s="399">
        <v>1014</v>
      </c>
      <c r="B473" s="399" t="s">
        <v>23</v>
      </c>
      <c r="C473" s="21">
        <f t="shared" ref="C473:O473" si="125">+C316/(C42*10^6)</f>
        <v>0.55204372307351113</v>
      </c>
      <c r="D473" s="21">
        <f t="shared" si="125"/>
        <v>0.5286533647016457</v>
      </c>
      <c r="E473" s="21">
        <f t="shared" si="125"/>
        <v>0.52455830465771958</v>
      </c>
      <c r="F473" s="21">
        <f t="shared" si="125"/>
        <v>0.51784121011163387</v>
      </c>
      <c r="G473" s="21">
        <f t="shared" si="125"/>
        <v>0.52434977414267059</v>
      </c>
      <c r="H473" s="21">
        <f t="shared" si="125"/>
        <v>0.66673020027543861</v>
      </c>
      <c r="I473" s="21">
        <f t="shared" si="125"/>
        <v>0.62411521225166722</v>
      </c>
      <c r="J473" s="21">
        <f t="shared" si="125"/>
        <v>0.57516625475414973</v>
      </c>
      <c r="K473" s="21">
        <f t="shared" si="125"/>
        <v>0.57018111338380406</v>
      </c>
      <c r="L473" s="21">
        <f t="shared" si="125"/>
        <v>0.65059091976947026</v>
      </c>
      <c r="M473" s="21">
        <f t="shared" si="125"/>
        <v>0.60107486108530284</v>
      </c>
      <c r="N473" s="21">
        <f t="shared" si="125"/>
        <v>0.67725211644517247</v>
      </c>
      <c r="O473" s="404">
        <f t="shared" si="125"/>
        <v>0.58468790400019122</v>
      </c>
      <c r="Q473" s="399">
        <v>1014</v>
      </c>
      <c r="R473" s="399" t="s">
        <v>23</v>
      </c>
      <c r="S473" s="21">
        <f t="shared" ref="S473:AD473" si="126">+S316/(S42*10^6)</f>
        <v>0.55204372307351113</v>
      </c>
      <c r="T473" s="21">
        <f t="shared" si="126"/>
        <v>0.54015281453343278</v>
      </c>
      <c r="U473" s="21">
        <f t="shared" si="126"/>
        <v>0.53499868876392354</v>
      </c>
      <c r="V473" s="21">
        <f t="shared" si="126"/>
        <v>0.53060124620405069</v>
      </c>
      <c r="W473" s="21">
        <f t="shared" si="126"/>
        <v>0.52932611562699405</v>
      </c>
      <c r="X473" s="21">
        <f t="shared" si="126"/>
        <v>0.55171535086945622</v>
      </c>
      <c r="Y473" s="21">
        <f t="shared" si="126"/>
        <v>0.56326651039220177</v>
      </c>
      <c r="Z473" s="21">
        <f t="shared" si="126"/>
        <v>0.56507033267831308</v>
      </c>
      <c r="AA473" s="21">
        <f t="shared" si="126"/>
        <v>0.56569044675843283</v>
      </c>
      <c r="AB473" s="21">
        <f t="shared" si="126"/>
        <v>0.57423835859586014</v>
      </c>
      <c r="AC473" s="21">
        <f t="shared" si="126"/>
        <v>0.57678726336372477</v>
      </c>
      <c r="AD473" s="21">
        <f t="shared" si="126"/>
        <v>0.58468790400019133</v>
      </c>
    </row>
    <row r="474" spans="1:30" x14ac:dyDescent="0.2">
      <c r="A474" s="399">
        <v>1015</v>
      </c>
      <c r="B474" s="399" t="s">
        <v>24</v>
      </c>
      <c r="C474" s="21">
        <f t="shared" ref="C474:O474" si="127">+C317/(C43*10^6)</f>
        <v>0.75437479233580695</v>
      </c>
      <c r="D474" s="21">
        <f t="shared" si="127"/>
        <v>0.68438381424086381</v>
      </c>
      <c r="E474" s="21">
        <f t="shared" si="127"/>
        <v>0.72609276754835184</v>
      </c>
      <c r="F474" s="21">
        <f t="shared" si="127"/>
        <v>0.70278239248346952</v>
      </c>
      <c r="G474" s="21">
        <f t="shared" si="127"/>
        <v>0.65023602430176153</v>
      </c>
      <c r="H474" s="21">
        <f t="shared" si="127"/>
        <v>0.81187778541495759</v>
      </c>
      <c r="I474" s="21">
        <f t="shared" si="127"/>
        <v>0.69243657736468012</v>
      </c>
      <c r="J474" s="21">
        <f t="shared" si="127"/>
        <v>0.59462581621214872</v>
      </c>
      <c r="K474" s="21">
        <f t="shared" si="127"/>
        <v>0.64131912425967996</v>
      </c>
      <c r="L474" s="21">
        <f t="shared" si="127"/>
        <v>0.70825859150932879</v>
      </c>
      <c r="M474" s="21">
        <f t="shared" si="127"/>
        <v>0.63901079715587117</v>
      </c>
      <c r="N474" s="21">
        <f t="shared" si="127"/>
        <v>0.72527434684788095</v>
      </c>
      <c r="O474" s="404">
        <f t="shared" si="127"/>
        <v>0.68944554325323237</v>
      </c>
      <c r="Q474" s="399">
        <v>1015</v>
      </c>
      <c r="R474" s="399" t="s">
        <v>24</v>
      </c>
      <c r="S474" s="21">
        <f t="shared" ref="S474:AD474" si="128">+S317/(S43*10^6)</f>
        <v>0.75437479233580695</v>
      </c>
      <c r="T474" s="21">
        <f t="shared" si="128"/>
        <v>0.71842424500871405</v>
      </c>
      <c r="U474" s="21">
        <f t="shared" si="128"/>
        <v>0.72094150496360132</v>
      </c>
      <c r="V474" s="21">
        <f t="shared" si="128"/>
        <v>0.71630782775282964</v>
      </c>
      <c r="W474" s="21">
        <f t="shared" si="128"/>
        <v>0.70280246332309193</v>
      </c>
      <c r="X474" s="21">
        <f t="shared" si="128"/>
        <v>0.72109285651610733</v>
      </c>
      <c r="Y474" s="21">
        <f t="shared" si="128"/>
        <v>0.71623733290677372</v>
      </c>
      <c r="Z474" s="21">
        <f t="shared" si="128"/>
        <v>0.69622516264134138</v>
      </c>
      <c r="AA474" s="21">
        <f t="shared" si="128"/>
        <v>0.68966512059411356</v>
      </c>
      <c r="AB474" s="21">
        <f t="shared" si="128"/>
        <v>0.69153896231365752</v>
      </c>
      <c r="AC474" s="21">
        <f t="shared" si="128"/>
        <v>0.68655982612818278</v>
      </c>
      <c r="AD474" s="21">
        <f t="shared" si="128"/>
        <v>0.68944554325323237</v>
      </c>
    </row>
    <row r="475" spans="1:30" x14ac:dyDescent="0.2">
      <c r="A475" s="399">
        <v>1016</v>
      </c>
      <c r="B475" s="399" t="s">
        <v>25</v>
      </c>
      <c r="C475" s="21">
        <f t="shared" ref="C475:O475" si="129">+C318/(C44*10^6)</f>
        <v>0.55210975749024682</v>
      </c>
      <c r="D475" s="21">
        <f t="shared" si="129"/>
        <v>0.48470962349919477</v>
      </c>
      <c r="E475" s="21">
        <f t="shared" si="129"/>
        <v>0.51115272523782873</v>
      </c>
      <c r="F475" s="21">
        <f t="shared" si="129"/>
        <v>0.50363111627135526</v>
      </c>
      <c r="G475" s="21">
        <f t="shared" si="129"/>
        <v>0.45627144888873927</v>
      </c>
      <c r="H475" s="21">
        <f t="shared" si="129"/>
        <v>0.54342262616598891</v>
      </c>
      <c r="I475" s="21">
        <f t="shared" si="129"/>
        <v>0.59191222615967698</v>
      </c>
      <c r="J475" s="21">
        <f t="shared" si="129"/>
        <v>0.47631001269319795</v>
      </c>
      <c r="K475" s="21">
        <f t="shared" si="129"/>
        <v>0.48793265665554325</v>
      </c>
      <c r="L475" s="21">
        <f t="shared" si="129"/>
        <v>0.51498823488094403</v>
      </c>
      <c r="M475" s="21">
        <f t="shared" si="129"/>
        <v>0.47325298834177776</v>
      </c>
      <c r="N475" s="21">
        <f t="shared" si="129"/>
        <v>0.53895419515901444</v>
      </c>
      <c r="O475" s="404">
        <f t="shared" si="129"/>
        <v>0.51063290783052029</v>
      </c>
      <c r="Q475" s="399">
        <v>1016</v>
      </c>
      <c r="R475" s="399" t="s">
        <v>25</v>
      </c>
      <c r="S475" s="21">
        <f t="shared" ref="S475:AD475" si="130">+S318/(S44*10^6)</f>
        <v>0.55210975749024682</v>
      </c>
      <c r="T475" s="21">
        <f t="shared" si="130"/>
        <v>0.51776283431408288</v>
      </c>
      <c r="U475" s="21">
        <f t="shared" si="130"/>
        <v>0.51554648186519481</v>
      </c>
      <c r="V475" s="21">
        <f t="shared" si="130"/>
        <v>0.51237959018673529</v>
      </c>
      <c r="W475" s="21">
        <f t="shared" si="130"/>
        <v>0.50073387518235535</v>
      </c>
      <c r="X475" s="21">
        <f t="shared" si="130"/>
        <v>0.50798105446702968</v>
      </c>
      <c r="Y475" s="21">
        <f t="shared" si="130"/>
        <v>0.52197597586566324</v>
      </c>
      <c r="Z475" s="21">
        <f t="shared" si="130"/>
        <v>0.51454971739899014</v>
      </c>
      <c r="AA475" s="21">
        <f t="shared" si="130"/>
        <v>0.51146694427450834</v>
      </c>
      <c r="AB475" s="21">
        <f t="shared" si="130"/>
        <v>0.51179257699394576</v>
      </c>
      <c r="AC475" s="21">
        <f t="shared" si="130"/>
        <v>0.50831976837047133</v>
      </c>
      <c r="AD475" s="21">
        <f t="shared" si="130"/>
        <v>0.51063290783052029</v>
      </c>
    </row>
    <row r="476" spans="1:30" x14ac:dyDescent="0.2">
      <c r="A476" s="399">
        <v>1017</v>
      </c>
      <c r="B476" s="399" t="s">
        <v>26</v>
      </c>
      <c r="C476" s="21">
        <f t="shared" ref="C476:O476" si="131">+C319/(C45*10^6)</f>
        <v>0.59191031696078955</v>
      </c>
      <c r="D476" s="21">
        <f t="shared" si="131"/>
        <v>0.56006164918417578</v>
      </c>
      <c r="E476" s="21">
        <f t="shared" si="131"/>
        <v>0.57046710467945216</v>
      </c>
      <c r="F476" s="21">
        <f t="shared" si="131"/>
        <v>0.54519037678597992</v>
      </c>
      <c r="G476" s="21">
        <f t="shared" si="131"/>
        <v>0.50800840190479657</v>
      </c>
      <c r="H476" s="21">
        <f t="shared" si="131"/>
        <v>0.62736096630519911</v>
      </c>
      <c r="I476" s="21">
        <f t="shared" si="131"/>
        <v>0.55931568354234396</v>
      </c>
      <c r="J476" s="21">
        <f t="shared" si="131"/>
        <v>0.49394841450462751</v>
      </c>
      <c r="K476" s="21">
        <f t="shared" si="131"/>
        <v>0.47944501873363105</v>
      </c>
      <c r="L476" s="21">
        <f t="shared" si="131"/>
        <v>0.53731876958382985</v>
      </c>
      <c r="M476" s="21">
        <f t="shared" si="131"/>
        <v>0.50451272079637266</v>
      </c>
      <c r="N476" s="21">
        <f t="shared" si="131"/>
        <v>0.53484895952960632</v>
      </c>
      <c r="O476" s="404">
        <f t="shared" si="131"/>
        <v>0.54067741103244704</v>
      </c>
      <c r="Q476" s="399">
        <v>1017</v>
      </c>
      <c r="R476" s="399" t="s">
        <v>26</v>
      </c>
      <c r="S476" s="21">
        <f t="shared" ref="S476:AD476" si="132">+S319/(S45*10^6)</f>
        <v>0.59191031696078955</v>
      </c>
      <c r="T476" s="21">
        <f t="shared" si="132"/>
        <v>0.57558153092616959</v>
      </c>
      <c r="U476" s="21">
        <f t="shared" si="132"/>
        <v>0.57387357449283682</v>
      </c>
      <c r="V476" s="21">
        <f t="shared" si="132"/>
        <v>0.5665023057493106</v>
      </c>
      <c r="W476" s="21">
        <f t="shared" si="132"/>
        <v>0.5546534497032235</v>
      </c>
      <c r="X476" s="21">
        <f t="shared" si="132"/>
        <v>0.56638042852415749</v>
      </c>
      <c r="Y476" s="21">
        <f t="shared" si="132"/>
        <v>0.56525143713241544</v>
      </c>
      <c r="Z476" s="21">
        <f t="shared" si="132"/>
        <v>0.55480508315870258</v>
      </c>
      <c r="AA476" s="21">
        <f t="shared" si="132"/>
        <v>0.54578266539742049</v>
      </c>
      <c r="AB476" s="21">
        <f t="shared" si="132"/>
        <v>0.54493812003269271</v>
      </c>
      <c r="AC476" s="21">
        <f t="shared" si="132"/>
        <v>0.54118425982961704</v>
      </c>
      <c r="AD476" s="21">
        <f t="shared" si="132"/>
        <v>0.54067741103244704</v>
      </c>
    </row>
    <row r="477" spans="1:30" x14ac:dyDescent="0.2">
      <c r="A477" s="399">
        <v>1018</v>
      </c>
      <c r="B477" s="399" t="s">
        <v>27</v>
      </c>
      <c r="C477" s="21">
        <f t="shared" ref="C477:O477" si="133">+C320/(C46*10^6)</f>
        <v>0.73409386664260989</v>
      </c>
      <c r="D477" s="21">
        <f t="shared" si="133"/>
        <v>0.67108873345397613</v>
      </c>
      <c r="E477" s="21">
        <f t="shared" si="133"/>
        <v>0.7373370101721104</v>
      </c>
      <c r="F477" s="21">
        <f t="shared" si="133"/>
        <v>0.61574066529506433</v>
      </c>
      <c r="G477" s="21">
        <f t="shared" si="133"/>
        <v>0.63955336195830192</v>
      </c>
      <c r="H477" s="21">
        <f t="shared" si="133"/>
        <v>0.75419599356306533</v>
      </c>
      <c r="I477" s="21">
        <f t="shared" si="133"/>
        <v>0.62168660953774335</v>
      </c>
      <c r="J477" s="21">
        <f t="shared" si="133"/>
        <v>0.54629787838830135</v>
      </c>
      <c r="K477" s="21">
        <f t="shared" si="133"/>
        <v>0.56194776850944195</v>
      </c>
      <c r="L477" s="21">
        <f t="shared" si="133"/>
        <v>0.6821810730493183</v>
      </c>
      <c r="M477" s="21">
        <f t="shared" si="133"/>
        <v>0.58934148720194257</v>
      </c>
      <c r="N477" s="21">
        <f t="shared" si="133"/>
        <v>0.66197585866344788</v>
      </c>
      <c r="O477" s="404">
        <f t="shared" si="133"/>
        <v>0.64567718406736152</v>
      </c>
      <c r="Q477" s="399">
        <v>1018</v>
      </c>
      <c r="R477" s="399" t="s">
        <v>27</v>
      </c>
      <c r="S477" s="21">
        <f t="shared" ref="S477:AD477" si="134">+S320/(S46*10^6)</f>
        <v>0.73409386664260989</v>
      </c>
      <c r="T477" s="21">
        <f t="shared" si="134"/>
        <v>0.7009604311354195</v>
      </c>
      <c r="U477" s="21">
        <f t="shared" si="134"/>
        <v>0.71305787601208981</v>
      </c>
      <c r="V477" s="21">
        <f t="shared" si="134"/>
        <v>0.68780861954605887</v>
      </c>
      <c r="W477" s="21">
        <f t="shared" si="134"/>
        <v>0.67850679312176421</v>
      </c>
      <c r="X477" s="21">
        <f t="shared" si="134"/>
        <v>0.69070955182433691</v>
      </c>
      <c r="Y477" s="21">
        <f t="shared" si="134"/>
        <v>0.67894529742502785</v>
      </c>
      <c r="Z477" s="21">
        <f t="shared" si="134"/>
        <v>0.65795529539647535</v>
      </c>
      <c r="AA477" s="21">
        <f t="shared" si="134"/>
        <v>0.64652800938691191</v>
      </c>
      <c r="AB477" s="21">
        <f t="shared" si="134"/>
        <v>0.6498455940342015</v>
      </c>
      <c r="AC477" s="21">
        <f t="shared" si="134"/>
        <v>0.64432960077808454</v>
      </c>
      <c r="AD477" s="21">
        <f t="shared" si="134"/>
        <v>0.64567718406736152</v>
      </c>
    </row>
    <row r="478" spans="1:30" x14ac:dyDescent="0.2">
      <c r="A478" s="399">
        <v>1019</v>
      </c>
      <c r="B478" s="399" t="s">
        <v>28</v>
      </c>
      <c r="C478" s="21">
        <f t="shared" ref="C478:O478" si="135">+C321/(C47*10^6)</f>
        <v>0.46128621410985027</v>
      </c>
      <c r="D478" s="21">
        <f t="shared" si="135"/>
        <v>0.43115850393020644</v>
      </c>
      <c r="E478" s="21">
        <f t="shared" si="135"/>
        <v>0.47876769949800935</v>
      </c>
      <c r="F478" s="21">
        <f t="shared" si="135"/>
        <v>0.43251211455591138</v>
      </c>
      <c r="G478" s="21">
        <f t="shared" si="135"/>
        <v>0.40471125662078544</v>
      </c>
      <c r="H478" s="21">
        <f t="shared" si="135"/>
        <v>0.48369386889187471</v>
      </c>
      <c r="I478" s="21">
        <f t="shared" si="135"/>
        <v>0.44194983965631995</v>
      </c>
      <c r="J478" s="21">
        <f t="shared" si="135"/>
        <v>0.41329170669228305</v>
      </c>
      <c r="K478" s="21">
        <f t="shared" si="135"/>
        <v>0.4150903563326595</v>
      </c>
      <c r="L478" s="21">
        <f t="shared" si="135"/>
        <v>0.43092406615624274</v>
      </c>
      <c r="M478" s="21">
        <f t="shared" si="135"/>
        <v>0.37782957778974086</v>
      </c>
      <c r="N478" s="21">
        <f t="shared" si="135"/>
        <v>0.45704861561255677</v>
      </c>
      <c r="O478" s="404">
        <f t="shared" si="135"/>
        <v>0.43417753447592189</v>
      </c>
      <c r="Q478" s="399">
        <v>1019</v>
      </c>
      <c r="R478" s="399" t="s">
        <v>28</v>
      </c>
      <c r="S478" s="21">
        <f t="shared" ref="S478:AD478" si="136">+S321/(S47*10^6)</f>
        <v>0.46128621410985027</v>
      </c>
      <c r="T478" s="21">
        <f t="shared" si="136"/>
        <v>0.4457019409493852</v>
      </c>
      <c r="U478" s="21">
        <f t="shared" si="136"/>
        <v>0.45696005280714785</v>
      </c>
      <c r="V478" s="21">
        <f t="shared" si="136"/>
        <v>0.45060171032606089</v>
      </c>
      <c r="W478" s="21">
        <f t="shared" si="136"/>
        <v>0.44129461988792013</v>
      </c>
      <c r="X478" s="21">
        <f t="shared" si="136"/>
        <v>0.44826196341831875</v>
      </c>
      <c r="Y478" s="21">
        <f t="shared" si="136"/>
        <v>0.44724500638519799</v>
      </c>
      <c r="Z478" s="21">
        <f t="shared" si="136"/>
        <v>0.44218679547778394</v>
      </c>
      <c r="AA478" s="21">
        <f t="shared" si="136"/>
        <v>0.4389766012374029</v>
      </c>
      <c r="AB478" s="21">
        <f t="shared" si="136"/>
        <v>0.43817648453632008</v>
      </c>
      <c r="AC478" s="21">
        <f t="shared" si="136"/>
        <v>0.43234069453182983</v>
      </c>
      <c r="AD478" s="21">
        <f t="shared" si="136"/>
        <v>0.43417753447592194</v>
      </c>
    </row>
    <row r="479" spans="1:30" x14ac:dyDescent="0.2">
      <c r="A479" s="399">
        <v>1020</v>
      </c>
      <c r="B479" s="399" t="s">
        <v>29</v>
      </c>
      <c r="C479" s="21">
        <f t="shared" ref="C479:O479" si="137">+C322/(C48*10^6)</f>
        <v>0.6244979116418613</v>
      </c>
      <c r="D479" s="21">
        <f t="shared" si="137"/>
        <v>0.55592453488259441</v>
      </c>
      <c r="E479" s="21">
        <f t="shared" si="137"/>
        <v>0.60978594087383031</v>
      </c>
      <c r="F479" s="21">
        <f t="shared" si="137"/>
        <v>0.60373663934000932</v>
      </c>
      <c r="G479" s="21">
        <f t="shared" si="137"/>
        <v>0.5419607275906515</v>
      </c>
      <c r="H479" s="21">
        <f t="shared" si="137"/>
        <v>0.66787467474603457</v>
      </c>
      <c r="I479" s="21">
        <f t="shared" si="137"/>
        <v>0.56950893738889985</v>
      </c>
      <c r="J479" s="21">
        <f t="shared" si="137"/>
        <v>0.58206994775711662</v>
      </c>
      <c r="K479" s="21">
        <f t="shared" si="137"/>
        <v>0.54437667775576115</v>
      </c>
      <c r="L479" s="21">
        <f t="shared" si="137"/>
        <v>0.59676792188424044</v>
      </c>
      <c r="M479" s="21">
        <f t="shared" si="137"/>
        <v>0.59143067125484639</v>
      </c>
      <c r="N479" s="21">
        <f t="shared" si="137"/>
        <v>0.61324792061967692</v>
      </c>
      <c r="O479" s="404">
        <f t="shared" si="137"/>
        <v>0.59047780154873097</v>
      </c>
      <c r="Q479" s="399">
        <v>1020</v>
      </c>
      <c r="R479" s="399" t="s">
        <v>29</v>
      </c>
      <c r="S479" s="21">
        <f t="shared" ref="S479:AD479" si="138">+S322/(S48*10^6)</f>
        <v>0.6244979116418613</v>
      </c>
      <c r="T479" s="21">
        <f t="shared" si="138"/>
        <v>0.58902735552155228</v>
      </c>
      <c r="U479" s="21">
        <f t="shared" si="138"/>
        <v>0.59595898702628114</v>
      </c>
      <c r="V479" s="21">
        <f t="shared" si="138"/>
        <v>0.59794586731261823</v>
      </c>
      <c r="W479" s="21">
        <f t="shared" si="138"/>
        <v>0.58647354100237314</v>
      </c>
      <c r="X479" s="21">
        <f t="shared" si="138"/>
        <v>0.59916950889136833</v>
      </c>
      <c r="Y479" s="21">
        <f t="shared" si="138"/>
        <v>0.59464200802807987</v>
      </c>
      <c r="Z479" s="21">
        <f t="shared" si="138"/>
        <v>0.59296928634292867</v>
      </c>
      <c r="AA479" s="21">
        <f t="shared" si="138"/>
        <v>0.58719732934001134</v>
      </c>
      <c r="AB479" s="21">
        <f t="shared" si="138"/>
        <v>0.58816105227352089</v>
      </c>
      <c r="AC479" s="21">
        <f t="shared" si="138"/>
        <v>0.58846886816958188</v>
      </c>
      <c r="AD479" s="21">
        <f t="shared" si="138"/>
        <v>0.59047780154873097</v>
      </c>
    </row>
    <row r="480" spans="1:30" x14ac:dyDescent="0.2">
      <c r="A480" s="399">
        <v>1021</v>
      </c>
      <c r="B480" s="399" t="s">
        <v>30</v>
      </c>
      <c r="C480" s="21">
        <f t="shared" ref="C480:O480" si="139">+C323/(C49*10^6)</f>
        <v>0.82858755160943787</v>
      </c>
      <c r="D480" s="21">
        <f t="shared" si="139"/>
        <v>0.69321474456305909</v>
      </c>
      <c r="E480" s="21">
        <f t="shared" si="139"/>
        <v>0.77955928193881452</v>
      </c>
      <c r="F480" s="21">
        <f t="shared" si="139"/>
        <v>0.70286449713045163</v>
      </c>
      <c r="G480" s="21">
        <f t="shared" si="139"/>
        <v>0.75367872390581214</v>
      </c>
      <c r="H480" s="21">
        <f t="shared" si="139"/>
        <v>0.75840763943057721</v>
      </c>
      <c r="I480" s="21">
        <f t="shared" si="139"/>
        <v>0.72249794872371265</v>
      </c>
      <c r="J480" s="21">
        <f t="shared" si="139"/>
        <v>0.77308653765426916</v>
      </c>
      <c r="K480" s="21">
        <f t="shared" si="139"/>
        <v>0.62766272688898272</v>
      </c>
      <c r="L480" s="21">
        <f t="shared" si="139"/>
        <v>0.71105488648247483</v>
      </c>
      <c r="M480" s="21">
        <f t="shared" si="139"/>
        <v>0.69184997269748827</v>
      </c>
      <c r="N480" s="21">
        <f t="shared" si="139"/>
        <v>0.76384431566999222</v>
      </c>
      <c r="O480" s="404">
        <f t="shared" si="139"/>
        <v>0.73158357011944442</v>
      </c>
      <c r="Q480" s="399">
        <v>1021</v>
      </c>
      <c r="R480" s="399" t="s">
        <v>30</v>
      </c>
      <c r="S480" s="21">
        <f t="shared" ref="S480:AD480" si="140">+S323/(S49*10^6)</f>
        <v>0.82858755160943787</v>
      </c>
      <c r="T480" s="21">
        <f t="shared" si="140"/>
        <v>0.75742916607830246</v>
      </c>
      <c r="U480" s="21">
        <f t="shared" si="140"/>
        <v>0.76478909540902462</v>
      </c>
      <c r="V480" s="21">
        <f t="shared" si="140"/>
        <v>0.74769622356047349</v>
      </c>
      <c r="W480" s="21">
        <f t="shared" si="140"/>
        <v>0.74880110678972933</v>
      </c>
      <c r="X480" s="21">
        <f t="shared" si="140"/>
        <v>0.75039182960104622</v>
      </c>
      <c r="Y480" s="21">
        <f t="shared" si="140"/>
        <v>0.74614574012130752</v>
      </c>
      <c r="Z480" s="21">
        <f t="shared" si="140"/>
        <v>0.74992231001554976</v>
      </c>
      <c r="AA480" s="21">
        <f t="shared" si="140"/>
        <v>0.73496411293290109</v>
      </c>
      <c r="AB480" s="21">
        <f t="shared" si="140"/>
        <v>0.73250161562675897</v>
      </c>
      <c r="AC480" s="21">
        <f t="shared" si="140"/>
        <v>0.72874541964753103</v>
      </c>
      <c r="AD480" s="21">
        <f t="shared" si="140"/>
        <v>0.73158357011944442</v>
      </c>
    </row>
    <row r="481" spans="1:30" x14ac:dyDescent="0.2">
      <c r="A481" s="399">
        <v>1022</v>
      </c>
      <c r="B481" s="399" t="s">
        <v>31</v>
      </c>
      <c r="C481" s="21">
        <f t="shared" ref="C481:O481" si="141">+C324/(C50*10^6)</f>
        <v>0.69760633039042175</v>
      </c>
      <c r="D481" s="21">
        <f t="shared" si="141"/>
        <v>0.67650490385887863</v>
      </c>
      <c r="E481" s="21">
        <f t="shared" si="141"/>
        <v>0.74119364340651073</v>
      </c>
      <c r="F481" s="21">
        <f t="shared" si="141"/>
        <v>0.71179583478855801</v>
      </c>
      <c r="G481" s="21">
        <f t="shared" si="141"/>
        <v>0.68528124374783461</v>
      </c>
      <c r="H481" s="21">
        <f t="shared" si="141"/>
        <v>0.79746610245834781</v>
      </c>
      <c r="I481" s="21">
        <f t="shared" si="141"/>
        <v>0.68668474980013394</v>
      </c>
      <c r="J481" s="21">
        <f t="shared" si="141"/>
        <v>0.73868912035428103</v>
      </c>
      <c r="K481" s="21">
        <f t="shared" si="141"/>
        <v>0.70781135408370077</v>
      </c>
      <c r="L481" s="21">
        <f t="shared" si="141"/>
        <v>0.78977925055356102</v>
      </c>
      <c r="M481" s="21">
        <f t="shared" si="141"/>
        <v>0.67496476147114293</v>
      </c>
      <c r="N481" s="21">
        <f t="shared" si="141"/>
        <v>0.75672391458974153</v>
      </c>
      <c r="O481" s="404">
        <f t="shared" si="141"/>
        <v>0.72164824825454976</v>
      </c>
      <c r="Q481" s="399">
        <v>1022</v>
      </c>
      <c r="R481" s="399" t="s">
        <v>31</v>
      </c>
      <c r="S481" s="21">
        <f t="shared" ref="S481:AD481" si="142">+S324/(S50*10^6)</f>
        <v>0.69760633039042175</v>
      </c>
      <c r="T481" s="21">
        <f t="shared" si="142"/>
        <v>0.68701072069344871</v>
      </c>
      <c r="U481" s="21">
        <f t="shared" si="142"/>
        <v>0.70466631215764086</v>
      </c>
      <c r="V481" s="21">
        <f t="shared" si="142"/>
        <v>0.7065021371061877</v>
      </c>
      <c r="W481" s="21">
        <f t="shared" si="142"/>
        <v>0.7022246135006136</v>
      </c>
      <c r="X481" s="21">
        <f t="shared" si="142"/>
        <v>0.7182300397947986</v>
      </c>
      <c r="Y481" s="21">
        <f t="shared" si="142"/>
        <v>0.71295887084296916</v>
      </c>
      <c r="Z481" s="21">
        <f t="shared" si="142"/>
        <v>0.71672760077965725</v>
      </c>
      <c r="AA481" s="21">
        <f t="shared" si="142"/>
        <v>0.71558122274981706</v>
      </c>
      <c r="AB481" s="21">
        <f t="shared" si="142"/>
        <v>0.72331863231236726</v>
      </c>
      <c r="AC481" s="21">
        <f t="shared" si="142"/>
        <v>0.71859714427076871</v>
      </c>
      <c r="AD481" s="21">
        <f t="shared" si="142"/>
        <v>0.72164824825454965</v>
      </c>
    </row>
    <row r="482" spans="1:30" x14ac:dyDescent="0.2">
      <c r="A482" s="399">
        <v>1023</v>
      </c>
      <c r="B482" s="399" t="s">
        <v>32</v>
      </c>
      <c r="C482" s="21">
        <f t="shared" ref="C482:O482" si="143">+C325/(C51*10^6)</f>
        <v>0.53030967425311326</v>
      </c>
      <c r="D482" s="21">
        <f t="shared" si="143"/>
        <v>0.47164440782321093</v>
      </c>
      <c r="E482" s="21">
        <f t="shared" si="143"/>
        <v>0.52326837332215737</v>
      </c>
      <c r="F482" s="21">
        <f t="shared" si="143"/>
        <v>0.63040132195106202</v>
      </c>
      <c r="G482" s="21">
        <f t="shared" si="143"/>
        <v>0.48098095369539717</v>
      </c>
      <c r="H482" s="21">
        <f t="shared" si="143"/>
        <v>0.58191460827582853</v>
      </c>
      <c r="I482" s="21">
        <f t="shared" si="143"/>
        <v>0.51814607406238911</v>
      </c>
      <c r="J482" s="21">
        <f t="shared" si="143"/>
        <v>0.62105323716779393</v>
      </c>
      <c r="K482" s="21">
        <f t="shared" si="143"/>
        <v>0.54613901620753202</v>
      </c>
      <c r="L482" s="21">
        <f t="shared" si="143"/>
        <v>0.5722874317723321</v>
      </c>
      <c r="M482" s="21">
        <f t="shared" si="143"/>
        <v>0.58051780865676417</v>
      </c>
      <c r="N482" s="21">
        <f t="shared" si="143"/>
        <v>0.52820964351357602</v>
      </c>
      <c r="O482" s="404">
        <f t="shared" si="143"/>
        <v>0.5503200914829417</v>
      </c>
      <c r="Q482" s="399">
        <v>1023</v>
      </c>
      <c r="R482" s="399" t="s">
        <v>32</v>
      </c>
      <c r="S482" s="21">
        <f t="shared" ref="S482:AD482" si="144">+S325/(S51*10^6)</f>
        <v>0.53030967425311326</v>
      </c>
      <c r="T482" s="21">
        <f t="shared" si="144"/>
        <v>0.49995647951872857</v>
      </c>
      <c r="U482" s="21">
        <f t="shared" si="144"/>
        <v>0.50781592322938951</v>
      </c>
      <c r="V482" s="21">
        <f t="shared" si="144"/>
        <v>0.54056842825833096</v>
      </c>
      <c r="W482" s="21">
        <f t="shared" si="144"/>
        <v>0.52864802680017664</v>
      </c>
      <c r="X482" s="21">
        <f t="shared" si="144"/>
        <v>0.53710455514994782</v>
      </c>
      <c r="Y482" s="21">
        <f t="shared" si="144"/>
        <v>0.53399340532039852</v>
      </c>
      <c r="Z482" s="21">
        <f t="shared" si="144"/>
        <v>0.54683058541490515</v>
      </c>
      <c r="AA482" s="21">
        <f t="shared" si="144"/>
        <v>0.54674250229902221</v>
      </c>
      <c r="AB482" s="21">
        <f t="shared" si="144"/>
        <v>0.54942925706481527</v>
      </c>
      <c r="AC482" s="21">
        <f t="shared" si="144"/>
        <v>0.55228509889920718</v>
      </c>
      <c r="AD482" s="21">
        <f t="shared" si="144"/>
        <v>0.5503200914829417</v>
      </c>
    </row>
    <row r="483" spans="1:30" x14ac:dyDescent="0.2">
      <c r="A483" s="399">
        <v>1024</v>
      </c>
      <c r="B483" s="399" t="s">
        <v>33</v>
      </c>
      <c r="C483" s="21">
        <f t="shared" ref="C483:O483" si="145">+C326/(C52*10^6)</f>
        <v>0.45977458706514207</v>
      </c>
      <c r="D483" s="21">
        <f t="shared" si="145"/>
        <v>0.43057530868620292</v>
      </c>
      <c r="E483" s="21">
        <f t="shared" si="145"/>
        <v>0.42270152358825952</v>
      </c>
      <c r="F483" s="21">
        <f t="shared" si="145"/>
        <v>0.41013638239787975</v>
      </c>
      <c r="G483" s="21">
        <f t="shared" si="145"/>
        <v>0.38065794525617036</v>
      </c>
      <c r="H483" s="21">
        <f t="shared" si="145"/>
        <v>0.44546868152946406</v>
      </c>
      <c r="I483" s="21">
        <f t="shared" si="145"/>
        <v>0.39289466096853815</v>
      </c>
      <c r="J483" s="21">
        <f t="shared" si="145"/>
        <v>0.4115640343671837</v>
      </c>
      <c r="K483" s="21">
        <f t="shared" si="145"/>
        <v>0.36996793318701365</v>
      </c>
      <c r="L483" s="21">
        <f t="shared" si="145"/>
        <v>0.39912495927862168</v>
      </c>
      <c r="M483" s="21">
        <f t="shared" si="145"/>
        <v>0.37896842959586252</v>
      </c>
      <c r="N483" s="21">
        <f t="shared" si="145"/>
        <v>0.38738249868662056</v>
      </c>
      <c r="O483" s="404">
        <f t="shared" si="145"/>
        <v>0.40634316972630524</v>
      </c>
      <c r="Q483" s="399">
        <v>1024</v>
      </c>
      <c r="R483" s="399" t="s">
        <v>33</v>
      </c>
      <c r="S483" s="21">
        <f t="shared" ref="S483:AD483" si="146">+S326/(S52*10^6)</f>
        <v>0.45977458706514207</v>
      </c>
      <c r="T483" s="21">
        <f t="shared" si="146"/>
        <v>0.44485775682276929</v>
      </c>
      <c r="U483" s="21">
        <f t="shared" si="146"/>
        <v>0.43726630270504924</v>
      </c>
      <c r="V483" s="21">
        <f t="shared" si="146"/>
        <v>0.43029046497633111</v>
      </c>
      <c r="W483" s="21">
        <f t="shared" si="146"/>
        <v>0.42013853589619882</v>
      </c>
      <c r="X483" s="21">
        <f t="shared" si="146"/>
        <v>0.42427820625130541</v>
      </c>
      <c r="Y483" s="21">
        <f t="shared" si="146"/>
        <v>0.41940259105526345</v>
      </c>
      <c r="Z483" s="21">
        <f t="shared" si="146"/>
        <v>0.41833018445579212</v>
      </c>
      <c r="AA483" s="21">
        <f t="shared" si="146"/>
        <v>0.41241150766070339</v>
      </c>
      <c r="AB483" s="21">
        <f t="shared" si="146"/>
        <v>0.41106863109173963</v>
      </c>
      <c r="AC483" s="21">
        <f t="shared" si="146"/>
        <v>0.40806868440549626</v>
      </c>
      <c r="AD483" s="21">
        <f t="shared" si="146"/>
        <v>0.40634316972630524</v>
      </c>
    </row>
    <row r="484" spans="1:30" x14ac:dyDescent="0.2">
      <c r="A484" s="399">
        <v>1025</v>
      </c>
      <c r="B484" s="399" t="s">
        <v>34</v>
      </c>
      <c r="C484" s="21">
        <f t="shared" ref="C484:O484" si="147">+C327/(C53*10^6)</f>
        <v>0.49473672206859204</v>
      </c>
      <c r="D484" s="21">
        <f t="shared" si="147"/>
        <v>0.4615949748001551</v>
      </c>
      <c r="E484" s="21">
        <f t="shared" si="147"/>
        <v>0.49185171872339623</v>
      </c>
      <c r="F484" s="21">
        <f t="shared" si="147"/>
        <v>0.48961433396703524</v>
      </c>
      <c r="G484" s="21">
        <f t="shared" si="147"/>
        <v>0.45811462424657162</v>
      </c>
      <c r="H484" s="21">
        <f t="shared" si="147"/>
        <v>0.54208758427859394</v>
      </c>
      <c r="I484" s="21">
        <f t="shared" si="147"/>
        <v>0.48935420488299097</v>
      </c>
      <c r="J484" s="21">
        <f t="shared" si="147"/>
        <v>0.45060561635349994</v>
      </c>
      <c r="K484" s="21">
        <f t="shared" si="147"/>
        <v>0.44917420213760562</v>
      </c>
      <c r="L484" s="21">
        <f t="shared" si="147"/>
        <v>0.46390772525226304</v>
      </c>
      <c r="M484" s="21">
        <f t="shared" si="147"/>
        <v>0.43428027855553158</v>
      </c>
      <c r="N484" s="21">
        <f t="shared" si="147"/>
        <v>0.43546651937457509</v>
      </c>
      <c r="O484" s="404">
        <f t="shared" si="147"/>
        <v>0.47013796685915787</v>
      </c>
      <c r="Q484" s="399">
        <v>1025</v>
      </c>
      <c r="R484" s="399" t="s">
        <v>34</v>
      </c>
      <c r="S484" s="21">
        <f t="shared" ref="S484:AD484" si="148">+S327/(S53*10^6)</f>
        <v>0.49473672206859204</v>
      </c>
      <c r="T484" s="21">
        <f t="shared" si="148"/>
        <v>0.47792508135696393</v>
      </c>
      <c r="U484" s="21">
        <f t="shared" si="148"/>
        <v>0.4825363392350987</v>
      </c>
      <c r="V484" s="21">
        <f t="shared" si="148"/>
        <v>0.48432979999579095</v>
      </c>
      <c r="W484" s="21">
        <f t="shared" si="148"/>
        <v>0.47909584144332995</v>
      </c>
      <c r="X484" s="21">
        <f t="shared" si="148"/>
        <v>0.48960044100883121</v>
      </c>
      <c r="Y484" s="21">
        <f t="shared" si="148"/>
        <v>0.48955885974394275</v>
      </c>
      <c r="Z484" s="21">
        <f t="shared" si="148"/>
        <v>0.48338598178954584</v>
      </c>
      <c r="AA484" s="21">
        <f t="shared" si="148"/>
        <v>0.47903187607861508</v>
      </c>
      <c r="AB484" s="21">
        <f t="shared" si="148"/>
        <v>0.47744341769315773</v>
      </c>
      <c r="AC484" s="21">
        <f t="shared" si="148"/>
        <v>0.47327850909264457</v>
      </c>
      <c r="AD484" s="21">
        <f t="shared" si="148"/>
        <v>0.47013796685915787</v>
      </c>
    </row>
    <row r="485" spans="1:30" x14ac:dyDescent="0.2">
      <c r="A485" s="399">
        <v>1026</v>
      </c>
      <c r="B485" s="399" t="s">
        <v>35</v>
      </c>
      <c r="C485" s="21">
        <f t="shared" ref="C485:O485" si="149">+C328/(C54*10^6)</f>
        <v>0.39261268899251095</v>
      </c>
      <c r="D485" s="21">
        <f t="shared" si="149"/>
        <v>0.35741448020087074</v>
      </c>
      <c r="E485" s="21">
        <f t="shared" si="149"/>
        <v>0.37491416356794549</v>
      </c>
      <c r="F485" s="21">
        <f t="shared" si="149"/>
        <v>0.36514522730754928</v>
      </c>
      <c r="G485" s="21">
        <f t="shared" si="149"/>
        <v>0.34192982849456344</v>
      </c>
      <c r="H485" s="21">
        <f t="shared" si="149"/>
        <v>0.42555239786856131</v>
      </c>
      <c r="I485" s="21">
        <f t="shared" si="149"/>
        <v>0.40407742625581106</v>
      </c>
      <c r="J485" s="21">
        <f t="shared" si="149"/>
        <v>0.39171040145632008</v>
      </c>
      <c r="K485" s="21">
        <f t="shared" si="149"/>
        <v>0.35862744355205334</v>
      </c>
      <c r="L485" s="21">
        <f t="shared" si="149"/>
        <v>0.39322776973283813</v>
      </c>
      <c r="M485" s="21">
        <f t="shared" si="149"/>
        <v>0.37160380607939375</v>
      </c>
      <c r="N485" s="21">
        <f t="shared" si="149"/>
        <v>0.35340354070510738</v>
      </c>
      <c r="O485" s="404">
        <f t="shared" si="149"/>
        <v>0.37736452423130684</v>
      </c>
      <c r="Q485" s="399">
        <v>1026</v>
      </c>
      <c r="R485" s="399" t="s">
        <v>35</v>
      </c>
      <c r="S485" s="21">
        <f t="shared" ref="S485:AD485" si="150">+S328/(S54*10^6)</f>
        <v>0.39261268899251095</v>
      </c>
      <c r="T485" s="21">
        <f t="shared" si="150"/>
        <v>0.37481909331221686</v>
      </c>
      <c r="U485" s="21">
        <f t="shared" si="150"/>
        <v>0.37485174027403961</v>
      </c>
      <c r="V485" s="21">
        <f t="shared" si="150"/>
        <v>0.37233879787613827</v>
      </c>
      <c r="W485" s="21">
        <f t="shared" si="150"/>
        <v>0.3662033870705097</v>
      </c>
      <c r="X485" s="21">
        <f t="shared" si="150"/>
        <v>0.3757210568892636</v>
      </c>
      <c r="Y485" s="21">
        <f t="shared" si="150"/>
        <v>0.38014058317169735</v>
      </c>
      <c r="Z485" s="21">
        <f t="shared" si="150"/>
        <v>0.38178389886453656</v>
      </c>
      <c r="AA485" s="21">
        <f t="shared" si="150"/>
        <v>0.37884768364621563</v>
      </c>
      <c r="AB485" s="21">
        <f t="shared" si="150"/>
        <v>0.38032442299776076</v>
      </c>
      <c r="AC485" s="21">
        <f t="shared" si="150"/>
        <v>0.37953082114625469</v>
      </c>
      <c r="AD485" s="21">
        <f t="shared" si="150"/>
        <v>0.37736452423130684</v>
      </c>
    </row>
    <row r="486" spans="1:30" x14ac:dyDescent="0.2">
      <c r="A486" s="399">
        <v>1027</v>
      </c>
      <c r="B486" s="399" t="s">
        <v>36</v>
      </c>
      <c r="C486" s="21">
        <f t="shared" ref="C486:O486" si="151">+C329/(C55*10^6)</f>
        <v>0.62879930131004358</v>
      </c>
      <c r="D486" s="21">
        <f t="shared" si="151"/>
        <v>0.524632097726624</v>
      </c>
      <c r="E486" s="21">
        <f t="shared" si="151"/>
        <v>0.60160835754715392</v>
      </c>
      <c r="F486" s="21">
        <f t="shared" si="151"/>
        <v>0.55301409858077399</v>
      </c>
      <c r="G486" s="21">
        <f t="shared" si="151"/>
        <v>0.52115179169327075</v>
      </c>
      <c r="H486" s="21">
        <f t="shared" si="151"/>
        <v>0.66567474222483014</v>
      </c>
      <c r="I486" s="21">
        <f t="shared" si="151"/>
        <v>0.47330384756513072</v>
      </c>
      <c r="J486" s="21">
        <f t="shared" si="151"/>
        <v>0.5689244815645792</v>
      </c>
      <c r="K486" s="21">
        <f t="shared" si="151"/>
        <v>0.52248439193024099</v>
      </c>
      <c r="L486" s="21">
        <f t="shared" si="151"/>
        <v>0.49393295834234752</v>
      </c>
      <c r="M486" s="21">
        <f t="shared" si="151"/>
        <v>0.54964481627477468</v>
      </c>
      <c r="N486" s="21">
        <f t="shared" si="151"/>
        <v>0.58206563362721531</v>
      </c>
      <c r="O486" s="404">
        <f t="shared" si="151"/>
        <v>0.55251901691226901</v>
      </c>
      <c r="Q486" s="399">
        <v>1027</v>
      </c>
      <c r="R486" s="399" t="s">
        <v>36</v>
      </c>
      <c r="S486" s="21">
        <f t="shared" ref="S486:AD486" si="152">+S329/(S55*10^6)</f>
        <v>0.62879930131004358</v>
      </c>
      <c r="T486" s="21">
        <f t="shared" si="152"/>
        <v>0.57280195148744384</v>
      </c>
      <c r="U486" s="21">
        <f t="shared" si="152"/>
        <v>0.58215662532316659</v>
      </c>
      <c r="V486" s="21">
        <f t="shared" si="152"/>
        <v>0.57461168757149617</v>
      </c>
      <c r="W486" s="21">
        <f t="shared" si="152"/>
        <v>0.56359507580133761</v>
      </c>
      <c r="X486" s="21">
        <f t="shared" si="152"/>
        <v>0.57999523231039007</v>
      </c>
      <c r="Y486" s="21">
        <f t="shared" si="152"/>
        <v>0.56180446289522901</v>
      </c>
      <c r="Z486" s="21">
        <f t="shared" si="152"/>
        <v>0.56285085311742378</v>
      </c>
      <c r="AA486" s="21">
        <f t="shared" si="152"/>
        <v>0.5576541877287492</v>
      </c>
      <c r="AB486" s="21">
        <f t="shared" si="152"/>
        <v>0.54991883453216428</v>
      </c>
      <c r="AC486" s="21">
        <f t="shared" si="152"/>
        <v>0.54989260420294905</v>
      </c>
      <c r="AD486" s="21">
        <f t="shared" si="152"/>
        <v>0.55251901691226901</v>
      </c>
    </row>
    <row r="487" spans="1:30" x14ac:dyDescent="0.2">
      <c r="A487" s="399">
        <v>1028</v>
      </c>
      <c r="B487" s="399" t="s">
        <v>37</v>
      </c>
      <c r="C487" s="21">
        <f t="shared" ref="C487:O487" si="153">+C330/(C56*10^6)</f>
        <v>0.56432065644260598</v>
      </c>
      <c r="D487" s="21">
        <f t="shared" si="153"/>
        <v>0.47452546777546772</v>
      </c>
      <c r="E487" s="21">
        <f t="shared" si="153"/>
        <v>0.53822570517846891</v>
      </c>
      <c r="F487" s="21">
        <f t="shared" si="153"/>
        <v>0.5279689970887792</v>
      </c>
      <c r="G487" s="21">
        <f t="shared" si="153"/>
        <v>0.45144818994534297</v>
      </c>
      <c r="H487" s="21">
        <f t="shared" si="153"/>
        <v>0.56547182421606779</v>
      </c>
      <c r="I487" s="21">
        <f t="shared" si="153"/>
        <v>0.52074385113355115</v>
      </c>
      <c r="J487" s="21">
        <f t="shared" si="153"/>
        <v>0.51568681535992333</v>
      </c>
      <c r="K487" s="21">
        <f t="shared" si="153"/>
        <v>0.47759625701063702</v>
      </c>
      <c r="L487" s="21">
        <f t="shared" si="153"/>
        <v>0.51394410773130195</v>
      </c>
      <c r="M487" s="21">
        <f t="shared" si="153"/>
        <v>0.50028519112049474</v>
      </c>
      <c r="N487" s="21">
        <f t="shared" si="153"/>
        <v>0.48504689536944395</v>
      </c>
      <c r="O487" s="404">
        <f t="shared" si="153"/>
        <v>0.51043530438679618</v>
      </c>
      <c r="Q487" s="399">
        <v>1028</v>
      </c>
      <c r="R487" s="399" t="s">
        <v>37</v>
      </c>
      <c r="S487" s="21">
        <f t="shared" ref="S487:AD487" si="154">+S330/(S56*10^6)</f>
        <v>0.56432065644260598</v>
      </c>
      <c r="T487" s="21">
        <f t="shared" si="154"/>
        <v>0.51925628203928254</v>
      </c>
      <c r="U487" s="21">
        <f t="shared" si="154"/>
        <v>0.52566919697175896</v>
      </c>
      <c r="V487" s="21">
        <f t="shared" si="154"/>
        <v>0.52626709788267723</v>
      </c>
      <c r="W487" s="21">
        <f t="shared" si="154"/>
        <v>0.51096955846864356</v>
      </c>
      <c r="X487" s="21">
        <f t="shared" si="154"/>
        <v>0.5198985064448407</v>
      </c>
      <c r="Y487" s="21">
        <f t="shared" si="154"/>
        <v>0.52003171513157143</v>
      </c>
      <c r="Z487" s="21">
        <f t="shared" si="154"/>
        <v>0.51941614090849264</v>
      </c>
      <c r="AA487" s="21">
        <f t="shared" si="154"/>
        <v>0.51411305685988229</v>
      </c>
      <c r="AB487" s="21">
        <f t="shared" si="154"/>
        <v>0.51409546897377123</v>
      </c>
      <c r="AC487" s="21">
        <f t="shared" si="154"/>
        <v>0.51279513690083223</v>
      </c>
      <c r="AD487" s="21">
        <f t="shared" si="154"/>
        <v>0.5104353043867963</v>
      </c>
    </row>
    <row r="488" spans="1:30" x14ac:dyDescent="0.2">
      <c r="A488" s="399">
        <v>1029</v>
      </c>
      <c r="B488" s="399" t="s">
        <v>38</v>
      </c>
      <c r="C488" s="21">
        <f t="shared" ref="C488:O488" si="155">+C331/(C57*10^6)</f>
        <v>0.38603240731048627</v>
      </c>
      <c r="D488" s="21">
        <f t="shared" si="155"/>
        <v>0.35204115194111085</v>
      </c>
      <c r="E488" s="21">
        <f t="shared" si="155"/>
        <v>0.3527494793390038</v>
      </c>
      <c r="F488" s="21">
        <f t="shared" si="155"/>
        <v>0.33597590317523968</v>
      </c>
      <c r="G488" s="21">
        <f t="shared" si="155"/>
        <v>0.33156800920141988</v>
      </c>
      <c r="H488" s="21">
        <f t="shared" si="155"/>
        <v>0.38308643184578611</v>
      </c>
      <c r="I488" s="21">
        <f t="shared" si="155"/>
        <v>0.35295284412501865</v>
      </c>
      <c r="J488" s="21">
        <f t="shared" si="155"/>
        <v>0.3520711964326203</v>
      </c>
      <c r="K488" s="21">
        <f t="shared" si="155"/>
        <v>0.32028612486029057</v>
      </c>
      <c r="L488" s="21">
        <f t="shared" si="155"/>
        <v>0.37203314527503528</v>
      </c>
      <c r="M488" s="21">
        <f t="shared" si="155"/>
        <v>0.30932490024620091</v>
      </c>
      <c r="N488" s="21">
        <f t="shared" si="155"/>
        <v>0.34780083391785516</v>
      </c>
      <c r="O488" s="404">
        <f t="shared" si="155"/>
        <v>0.34872002584037826</v>
      </c>
      <c r="Q488" s="399">
        <v>1029</v>
      </c>
      <c r="R488" s="399" t="s">
        <v>38</v>
      </c>
      <c r="S488" s="21">
        <f t="shared" ref="S488:AD488" si="156">+S331/(S57*10^6)</f>
        <v>0.38603240731048627</v>
      </c>
      <c r="T488" s="21">
        <f t="shared" si="156"/>
        <v>0.36846731278959188</v>
      </c>
      <c r="U488" s="21">
        <f t="shared" si="156"/>
        <v>0.36309173695106606</v>
      </c>
      <c r="V488" s="21">
        <f t="shared" si="156"/>
        <v>0.3558380183826218</v>
      </c>
      <c r="W488" s="21">
        <f t="shared" si="156"/>
        <v>0.35104816994896515</v>
      </c>
      <c r="X488" s="21">
        <f t="shared" si="156"/>
        <v>0.35638296831268468</v>
      </c>
      <c r="Y488" s="21">
        <f t="shared" si="156"/>
        <v>0.35581957715952617</v>
      </c>
      <c r="Z488" s="21">
        <f t="shared" si="156"/>
        <v>0.35524683573540278</v>
      </c>
      <c r="AA488" s="21">
        <f t="shared" si="156"/>
        <v>0.35082868903730902</v>
      </c>
      <c r="AB488" s="21">
        <f t="shared" si="156"/>
        <v>0.35300630080932804</v>
      </c>
      <c r="AC488" s="21">
        <f t="shared" si="156"/>
        <v>0.34879721206469183</v>
      </c>
      <c r="AD488" s="21">
        <f t="shared" si="156"/>
        <v>0.34872002584037826</v>
      </c>
    </row>
    <row r="489" spans="1:30" x14ac:dyDescent="0.2">
      <c r="A489" s="400">
        <v>1030</v>
      </c>
      <c r="B489" s="400" t="s">
        <v>18</v>
      </c>
      <c r="C489" s="23">
        <f t="shared" ref="C489:O489" si="157">+C332/(C58*10^6)</f>
        <v>0.53868277137880283</v>
      </c>
      <c r="D489" s="23">
        <f t="shared" si="157"/>
        <v>0.36961617954900766</v>
      </c>
      <c r="E489" s="23">
        <f t="shared" si="157"/>
        <v>0.5505038325043865</v>
      </c>
      <c r="F489" s="23">
        <f t="shared" si="157"/>
        <v>0.51933352542500288</v>
      </c>
      <c r="G489" s="23">
        <f t="shared" si="157"/>
        <v>0.5057442113972761</v>
      </c>
      <c r="H489" s="23">
        <f t="shared" si="157"/>
        <v>0.55083986405944874</v>
      </c>
      <c r="I489" s="23">
        <f t="shared" si="157"/>
        <v>0.51389298330756283</v>
      </c>
      <c r="J489" s="23">
        <f t="shared" si="157"/>
        <v>0.48854216369246428</v>
      </c>
      <c r="K489" s="23">
        <f t="shared" si="157"/>
        <v>0.46188012610818763</v>
      </c>
      <c r="L489" s="23">
        <f t="shared" si="157"/>
        <v>0.55881692482254519</v>
      </c>
      <c r="M489" s="23">
        <f t="shared" si="157"/>
        <v>0.50970488504676381</v>
      </c>
      <c r="N489" s="23">
        <f t="shared" si="157"/>
        <v>0.49792130344497093</v>
      </c>
      <c r="O489" s="405">
        <f t="shared" si="157"/>
        <v>0.50506719882027917</v>
      </c>
      <c r="Q489" s="400">
        <v>1030</v>
      </c>
      <c r="R489" s="400" t="s">
        <v>18</v>
      </c>
      <c r="S489" s="23">
        <f t="shared" ref="S489:AD489" si="158">+S332/(S58*10^6)</f>
        <v>0.53868277137880283</v>
      </c>
      <c r="T489" s="23">
        <f t="shared" si="158"/>
        <v>0.45334617313672382</v>
      </c>
      <c r="U489" s="23">
        <f t="shared" si="158"/>
        <v>0.48602856204567435</v>
      </c>
      <c r="V489" s="23">
        <f t="shared" si="158"/>
        <v>0.49474047785238418</v>
      </c>
      <c r="W489" s="23">
        <f t="shared" si="158"/>
        <v>0.49693780192919967</v>
      </c>
      <c r="X489" s="23">
        <f t="shared" si="158"/>
        <v>0.5061751232190822</v>
      </c>
      <c r="Y489" s="23">
        <f t="shared" si="158"/>
        <v>0.50742125413888428</v>
      </c>
      <c r="Z489" s="23">
        <f t="shared" si="158"/>
        <v>0.5046524950627459</v>
      </c>
      <c r="AA489" s="23">
        <f t="shared" si="158"/>
        <v>0.49969156303870277</v>
      </c>
      <c r="AB489" s="23">
        <f t="shared" si="158"/>
        <v>0.50527068009899956</v>
      </c>
      <c r="AC489" s="23">
        <f t="shared" si="158"/>
        <v>0.50567464444009425</v>
      </c>
      <c r="AD489" s="23">
        <f t="shared" si="158"/>
        <v>0.50506719882027917</v>
      </c>
    </row>
    <row r="490" spans="1:30" x14ac:dyDescent="0.2">
      <c r="A490" s="401">
        <v>10300</v>
      </c>
      <c r="B490" s="401" t="s">
        <v>142</v>
      </c>
      <c r="C490" s="406">
        <f t="shared" ref="C490:O490" si="159">+C333/(C59*10^6)</f>
        <v>0.55307370406202838</v>
      </c>
      <c r="D490" s="406">
        <f t="shared" si="159"/>
        <v>0.5545519654240042</v>
      </c>
      <c r="E490" s="406">
        <f t="shared" si="159"/>
        <v>0.5268695304979415</v>
      </c>
      <c r="F490" s="406">
        <f t="shared" si="159"/>
        <v>0.51165118484580951</v>
      </c>
      <c r="G490" s="406">
        <f t="shared" si="159"/>
        <v>0.50590782186314198</v>
      </c>
      <c r="H490" s="406">
        <f t="shared" si="159"/>
        <v>0.61041502923850643</v>
      </c>
      <c r="I490" s="406">
        <f t="shared" si="159"/>
        <v>0.54035715293889319</v>
      </c>
      <c r="J490" s="406">
        <f t="shared" si="159"/>
        <v>0.53114694746667934</v>
      </c>
      <c r="K490" s="406">
        <f t="shared" si="159"/>
        <v>0.51651644001566388</v>
      </c>
      <c r="L490" s="406">
        <f t="shared" si="159"/>
        <v>0.57669196166717895</v>
      </c>
      <c r="M490" s="406">
        <f t="shared" si="159"/>
        <v>0.5435380416116512</v>
      </c>
      <c r="N490" s="406">
        <f t="shared" si="159"/>
        <v>0.56916571236916313</v>
      </c>
      <c r="O490" s="406">
        <f t="shared" si="159"/>
        <v>0.54436609008240489</v>
      </c>
      <c r="Q490" s="401">
        <v>10300</v>
      </c>
      <c r="R490" s="401" t="s">
        <v>142</v>
      </c>
      <c r="S490" s="406">
        <f t="shared" ref="S490:AD490" si="160">+S333/(S59*10^6)</f>
        <v>0.55307370406202838</v>
      </c>
      <c r="T490" s="406">
        <f t="shared" si="160"/>
        <v>0.55382724679206663</v>
      </c>
      <c r="U490" s="406">
        <f t="shared" si="160"/>
        <v>0.54477282066031818</v>
      </c>
      <c r="V490" s="406">
        <f t="shared" si="160"/>
        <v>0.53623314344393136</v>
      </c>
      <c r="W490" s="406">
        <f t="shared" si="160"/>
        <v>0.53010012727115297</v>
      </c>
      <c r="X490" s="406">
        <f t="shared" si="160"/>
        <v>0.54334078548130882</v>
      </c>
      <c r="Y490" s="406">
        <f t="shared" si="160"/>
        <v>0.54286800667962742</v>
      </c>
      <c r="Z490" s="406">
        <f t="shared" si="160"/>
        <v>0.54117937004055028</v>
      </c>
      <c r="AA490" s="406">
        <f t="shared" si="160"/>
        <v>0.53823626324110541</v>
      </c>
      <c r="AB490" s="406">
        <f t="shared" si="160"/>
        <v>0.54206630277636425</v>
      </c>
      <c r="AC490" s="406">
        <f t="shared" si="160"/>
        <v>0.54220379867821966</v>
      </c>
      <c r="AD490" s="406">
        <f t="shared" si="160"/>
        <v>0.54436609008240489</v>
      </c>
    </row>
    <row r="492" spans="1:30" x14ac:dyDescent="0.2">
      <c r="A492" s="397" t="s">
        <v>144</v>
      </c>
      <c r="B492" s="397" t="s">
        <v>155</v>
      </c>
      <c r="C492" s="397" t="s">
        <v>0</v>
      </c>
      <c r="D492" s="397" t="s">
        <v>1</v>
      </c>
      <c r="E492" s="397" t="s">
        <v>2</v>
      </c>
      <c r="F492" s="397" t="s">
        <v>3</v>
      </c>
      <c r="G492" s="397" t="s">
        <v>4</v>
      </c>
      <c r="H492" s="397" t="s">
        <v>5</v>
      </c>
      <c r="I492" s="397" t="s">
        <v>6</v>
      </c>
      <c r="J492" s="397" t="s">
        <v>7</v>
      </c>
      <c r="K492" s="397" t="s">
        <v>8</v>
      </c>
      <c r="L492" s="397" t="s">
        <v>9</v>
      </c>
      <c r="M492" s="397" t="s">
        <v>10</v>
      </c>
      <c r="N492" s="397" t="s">
        <v>11</v>
      </c>
      <c r="O492" s="397" t="s">
        <v>55</v>
      </c>
      <c r="Q492" s="397" t="s">
        <v>73</v>
      </c>
      <c r="R492" s="397" t="s">
        <v>155</v>
      </c>
      <c r="S492" s="397" t="s">
        <v>74</v>
      </c>
      <c r="T492" s="397" t="s">
        <v>75</v>
      </c>
      <c r="U492" s="397" t="s">
        <v>76</v>
      </c>
      <c r="V492" s="397" t="s">
        <v>77</v>
      </c>
      <c r="W492" s="397" t="s">
        <v>78</v>
      </c>
      <c r="X492" s="397" t="s">
        <v>79</v>
      </c>
      <c r="Y492" s="397" t="s">
        <v>80</v>
      </c>
      <c r="Z492" s="397" t="s">
        <v>81</v>
      </c>
      <c r="AA492" s="397" t="s">
        <v>82</v>
      </c>
      <c r="AB492" s="397" t="s">
        <v>83</v>
      </c>
      <c r="AC492" s="397" t="s">
        <v>84</v>
      </c>
      <c r="AD492" s="397" t="s">
        <v>85</v>
      </c>
    </row>
    <row r="493" spans="1:30" x14ac:dyDescent="0.2">
      <c r="A493" s="398"/>
      <c r="B493" s="398" t="s">
        <v>46</v>
      </c>
      <c r="C493" s="387"/>
      <c r="D493" s="387"/>
      <c r="E493" s="387"/>
      <c r="F493" s="387"/>
      <c r="G493" s="387"/>
      <c r="H493" s="387"/>
      <c r="I493" s="387"/>
      <c r="J493" s="387"/>
      <c r="K493" s="387"/>
      <c r="L493" s="387"/>
      <c r="M493" s="387"/>
      <c r="N493" s="387"/>
      <c r="O493" s="402">
        <f>SUM(C493:N493)</f>
        <v>0</v>
      </c>
      <c r="Q493" s="398"/>
      <c r="R493" s="398" t="s">
        <v>46</v>
      </c>
      <c r="S493" s="387"/>
      <c r="T493" s="387"/>
      <c r="U493" s="387"/>
      <c r="V493" s="387"/>
      <c r="W493" s="387"/>
      <c r="X493" s="387"/>
      <c r="Y493" s="387"/>
      <c r="Z493" s="387"/>
      <c r="AA493" s="387"/>
      <c r="AB493" s="387"/>
      <c r="AC493" s="387"/>
      <c r="AD493" s="387"/>
    </row>
    <row r="494" spans="1:30" x14ac:dyDescent="0.2">
      <c r="A494" s="399">
        <v>1004</v>
      </c>
      <c r="B494" s="399" t="s">
        <v>94</v>
      </c>
      <c r="C494" s="21">
        <f t="shared" ref="C494:O494" si="161">+C337/(C32*10^6)</f>
        <v>1.9502862082131791</v>
      </c>
      <c r="D494" s="21">
        <f t="shared" si="161"/>
        <v>1.8948157683052298</v>
      </c>
      <c r="E494" s="21">
        <f t="shared" si="161"/>
        <v>1.6765504743011745</v>
      </c>
      <c r="F494" s="21">
        <f t="shared" si="161"/>
        <v>1.6247328965950487</v>
      </c>
      <c r="G494" s="21">
        <f t="shared" si="161"/>
        <v>1.7979867780335548</v>
      </c>
      <c r="H494" s="21">
        <f t="shared" si="161"/>
        <v>2.1147449996440422</v>
      </c>
      <c r="I494" s="21">
        <f t="shared" si="161"/>
        <v>1.8810827980797968</v>
      </c>
      <c r="J494" s="21">
        <f t="shared" si="161"/>
        <v>1.8883530953389245</v>
      </c>
      <c r="K494" s="21">
        <f t="shared" si="161"/>
        <v>1.8443344923126217</v>
      </c>
      <c r="L494" s="21">
        <f t="shared" si="161"/>
        <v>2.0810187671070093</v>
      </c>
      <c r="M494" s="21">
        <f t="shared" si="161"/>
        <v>1.9071486137051776</v>
      </c>
      <c r="N494" s="21">
        <f t="shared" si="161"/>
        <v>2.0285716712744501</v>
      </c>
      <c r="O494" s="404">
        <f t="shared" si="161"/>
        <v>1.8891916761913006</v>
      </c>
      <c r="Q494" s="399">
        <v>1004</v>
      </c>
      <c r="R494" s="399" t="s">
        <v>94</v>
      </c>
      <c r="S494" s="21">
        <f t="shared" ref="S494:AD494" si="162">+S337/(S32*10^6)</f>
        <v>1.9502862082131791</v>
      </c>
      <c r="T494" s="21">
        <f t="shared" si="162"/>
        <v>1.9220915566237282</v>
      </c>
      <c r="U494" s="21">
        <f t="shared" si="162"/>
        <v>1.8389367640879792</v>
      </c>
      <c r="V494" s="21">
        <f t="shared" si="162"/>
        <v>1.7832330797171152</v>
      </c>
      <c r="W494" s="21">
        <f t="shared" si="162"/>
        <v>1.786227541033969</v>
      </c>
      <c r="X494" s="21">
        <f t="shared" si="162"/>
        <v>1.8405135181595089</v>
      </c>
      <c r="Y494" s="21">
        <f t="shared" si="162"/>
        <v>1.8468342971989149</v>
      </c>
      <c r="Z494" s="21">
        <f t="shared" si="162"/>
        <v>1.8525439377004049</v>
      </c>
      <c r="AA494" s="21">
        <f t="shared" si="162"/>
        <v>1.8515981226440039</v>
      </c>
      <c r="AB494" s="21">
        <f t="shared" si="162"/>
        <v>1.8739649715036548</v>
      </c>
      <c r="AC494" s="21">
        <f t="shared" si="162"/>
        <v>1.8770735836847132</v>
      </c>
      <c r="AD494" s="21">
        <f t="shared" si="162"/>
        <v>1.8891916761913001</v>
      </c>
    </row>
    <row r="495" spans="1:30" x14ac:dyDescent="0.2">
      <c r="A495" s="399">
        <v>1005</v>
      </c>
      <c r="B495" s="399" t="s">
        <v>13</v>
      </c>
      <c r="C495" s="21">
        <f t="shared" ref="C495:O495" si="163">+C338/(C33*10^6)</f>
        <v>1.9821760695583441</v>
      </c>
      <c r="D495" s="21">
        <f t="shared" si="163"/>
        <v>1.877540163868584</v>
      </c>
      <c r="E495" s="21">
        <f t="shared" si="163"/>
        <v>2.0118109521022141</v>
      </c>
      <c r="F495" s="21">
        <f t="shared" si="163"/>
        <v>1.8714038261250889</v>
      </c>
      <c r="G495" s="21">
        <f t="shared" si="163"/>
        <v>1.9834505233212318</v>
      </c>
      <c r="H495" s="21">
        <f t="shared" si="163"/>
        <v>2.1781878226541149</v>
      </c>
      <c r="I495" s="21">
        <f t="shared" si="163"/>
        <v>1.8523205819719273</v>
      </c>
      <c r="J495" s="21">
        <f t="shared" si="163"/>
        <v>1.9670947194471569</v>
      </c>
      <c r="K495" s="21">
        <f t="shared" si="163"/>
        <v>1.9731608698658551</v>
      </c>
      <c r="L495" s="21">
        <f t="shared" si="163"/>
        <v>2.1366326121412338</v>
      </c>
      <c r="M495" s="21">
        <f t="shared" si="163"/>
        <v>2.0616523632637374</v>
      </c>
      <c r="N495" s="21">
        <f t="shared" si="163"/>
        <v>2.0150936738473533</v>
      </c>
      <c r="O495" s="404">
        <f t="shared" si="163"/>
        <v>1.9895797219122642</v>
      </c>
      <c r="Q495" s="399">
        <v>1005</v>
      </c>
      <c r="R495" s="399" t="s">
        <v>13</v>
      </c>
      <c r="S495" s="21">
        <f t="shared" ref="S495:AD495" si="164">+S338/(S33*10^6)</f>
        <v>1.9821760695583441</v>
      </c>
      <c r="T495" s="21">
        <f t="shared" si="164"/>
        <v>1.9302796784892582</v>
      </c>
      <c r="U495" s="21">
        <f t="shared" si="164"/>
        <v>1.9572184282131999</v>
      </c>
      <c r="V495" s="21">
        <f t="shared" si="164"/>
        <v>1.9342718384935973</v>
      </c>
      <c r="W495" s="21">
        <f t="shared" si="164"/>
        <v>1.943472332549568</v>
      </c>
      <c r="X495" s="21">
        <f t="shared" si="164"/>
        <v>1.9840902372694311</v>
      </c>
      <c r="Y495" s="21">
        <f t="shared" si="164"/>
        <v>1.9611043202629088</v>
      </c>
      <c r="Z495" s="21">
        <f t="shared" si="164"/>
        <v>1.9620202268457054</v>
      </c>
      <c r="AA495" s="21">
        <f t="shared" si="164"/>
        <v>1.9633268992923909</v>
      </c>
      <c r="AB495" s="21">
        <f t="shared" si="164"/>
        <v>1.9799615819581837</v>
      </c>
      <c r="AC495" s="21">
        <f t="shared" si="164"/>
        <v>1.9873993129254648</v>
      </c>
      <c r="AD495" s="21">
        <f t="shared" si="164"/>
        <v>1.9895797219122637</v>
      </c>
    </row>
    <row r="496" spans="1:30" x14ac:dyDescent="0.2">
      <c r="A496" s="399">
        <v>1006</v>
      </c>
      <c r="B496" s="399" t="s">
        <v>14</v>
      </c>
      <c r="C496" s="21">
        <f t="shared" ref="C496:O496" si="165">+C339/(C34*10^6)</f>
        <v>0.60982523097368879</v>
      </c>
      <c r="D496" s="21">
        <f t="shared" si="165"/>
        <v>0.26799372535496352</v>
      </c>
      <c r="E496" s="21">
        <f t="shared" si="165"/>
        <v>0.2029773887502295</v>
      </c>
      <c r="F496" s="21">
        <f t="shared" si="165"/>
        <v>0.14391238063723172</v>
      </c>
      <c r="G496" s="21">
        <f t="shared" si="165"/>
        <v>0.13574250707611185</v>
      </c>
      <c r="H496" s="21">
        <f t="shared" si="165"/>
        <v>0.14781718287471637</v>
      </c>
      <c r="I496" s="21">
        <f t="shared" si="165"/>
        <v>0.12262243813474698</v>
      </c>
      <c r="J496" s="21">
        <f t="shared" si="165"/>
        <v>0.12304214400224675</v>
      </c>
      <c r="K496" s="21">
        <f t="shared" si="165"/>
        <v>0.13908954087929568</v>
      </c>
      <c r="L496" s="21">
        <f t="shared" si="165"/>
        <v>0.16724922946824963</v>
      </c>
      <c r="M496" s="21">
        <f t="shared" si="165"/>
        <v>0.1843647295462302</v>
      </c>
      <c r="N496" s="21">
        <f t="shared" si="165"/>
        <v>0.21889663596315578</v>
      </c>
      <c r="O496" s="404">
        <f t="shared" si="165"/>
        <v>0.19820274188965456</v>
      </c>
      <c r="Q496" s="399">
        <v>1006</v>
      </c>
      <c r="R496" s="399" t="s">
        <v>14</v>
      </c>
      <c r="S496" s="21">
        <f t="shared" ref="S496:AD496" si="166">+S339/(S34*10^6)</f>
        <v>0.60982523097368879</v>
      </c>
      <c r="T496" s="21">
        <f t="shared" si="166"/>
        <v>0.42799762737885177</v>
      </c>
      <c r="U496" s="21">
        <f t="shared" si="166"/>
        <v>0.35195218182154181</v>
      </c>
      <c r="V496" s="21">
        <f t="shared" si="166"/>
        <v>0.29973829029508831</v>
      </c>
      <c r="W496" s="21">
        <f t="shared" si="166"/>
        <v>0.26641681162434527</v>
      </c>
      <c r="X496" s="21">
        <f t="shared" si="166"/>
        <v>0.24622446958510072</v>
      </c>
      <c r="Y496" s="21">
        <f t="shared" si="166"/>
        <v>0.22531732488393666</v>
      </c>
      <c r="Z496" s="21">
        <f t="shared" si="166"/>
        <v>0.2093028972123584</v>
      </c>
      <c r="AA496" s="21">
        <f t="shared" si="166"/>
        <v>0.20102716150951691</v>
      </c>
      <c r="AB496" s="21">
        <f t="shared" si="166"/>
        <v>0.19770866985549693</v>
      </c>
      <c r="AC496" s="21">
        <f t="shared" si="166"/>
        <v>0.19649161185337952</v>
      </c>
      <c r="AD496" s="21">
        <f t="shared" si="166"/>
        <v>0.19820274188965456</v>
      </c>
    </row>
    <row r="497" spans="1:30" x14ac:dyDescent="0.2">
      <c r="A497" s="399">
        <v>1007</v>
      </c>
      <c r="B497" s="399" t="s">
        <v>15</v>
      </c>
      <c r="C497" s="21">
        <f t="shared" ref="C497:O497" si="167">+C340/(C35*10^6)</f>
        <v>1.6832034757977399</v>
      </c>
      <c r="D497" s="21">
        <f t="shared" si="167"/>
        <v>1.4648796488445117</v>
      </c>
      <c r="E497" s="21">
        <f t="shared" si="167"/>
        <v>1.637997016097724</v>
      </c>
      <c r="F497" s="21">
        <f t="shared" si="167"/>
        <v>1.5952012911883973</v>
      </c>
      <c r="G497" s="21">
        <f t="shared" si="167"/>
        <v>1.5039068559223367</v>
      </c>
      <c r="H497" s="21">
        <f t="shared" si="167"/>
        <v>1.7297158557512191</v>
      </c>
      <c r="I497" s="21">
        <f t="shared" si="167"/>
        <v>1.5623804266425294</v>
      </c>
      <c r="J497" s="21">
        <f t="shared" si="167"/>
        <v>1.407776483601944</v>
      </c>
      <c r="K497" s="21">
        <f t="shared" si="167"/>
        <v>1.4796438733949198</v>
      </c>
      <c r="L497" s="21">
        <f t="shared" si="167"/>
        <v>1.5997068046176843</v>
      </c>
      <c r="M497" s="21">
        <f t="shared" si="167"/>
        <v>1.599428307123034</v>
      </c>
      <c r="N497" s="21">
        <f t="shared" si="167"/>
        <v>1.6867357018363462</v>
      </c>
      <c r="O497" s="404">
        <f t="shared" si="167"/>
        <v>1.5745207281670401</v>
      </c>
      <c r="Q497" s="399">
        <v>1007</v>
      </c>
      <c r="R497" s="399" t="s">
        <v>15</v>
      </c>
      <c r="S497" s="21">
        <f t="shared" ref="S497:AD497" si="168">+S340/(S35*10^6)</f>
        <v>1.6832034757977399</v>
      </c>
      <c r="T497" s="21">
        <f t="shared" si="168"/>
        <v>1.5720136918384604</v>
      </c>
      <c r="U497" s="21">
        <f t="shared" si="168"/>
        <v>1.5937220491175128</v>
      </c>
      <c r="V497" s="21">
        <f t="shared" si="168"/>
        <v>1.5940916719724025</v>
      </c>
      <c r="W497" s="21">
        <f t="shared" si="168"/>
        <v>1.575793905890972</v>
      </c>
      <c r="X497" s="21">
        <f t="shared" si="168"/>
        <v>1.6018075858870342</v>
      </c>
      <c r="Y497" s="21">
        <f t="shared" si="168"/>
        <v>1.5957422412102853</v>
      </c>
      <c r="Z497" s="21">
        <f t="shared" si="168"/>
        <v>1.5676330342219056</v>
      </c>
      <c r="AA497" s="21">
        <f t="shared" si="168"/>
        <v>1.557287007330602</v>
      </c>
      <c r="AB497" s="21">
        <f t="shared" si="168"/>
        <v>1.5615083896242437</v>
      </c>
      <c r="AC497" s="21">
        <f t="shared" si="168"/>
        <v>1.5649309650724517</v>
      </c>
      <c r="AD497" s="21">
        <f t="shared" si="168"/>
        <v>1.5745207281670401</v>
      </c>
    </row>
    <row r="498" spans="1:30" x14ac:dyDescent="0.2">
      <c r="A498" s="399">
        <v>1008</v>
      </c>
      <c r="B498" s="399" t="s">
        <v>16</v>
      </c>
      <c r="C498" s="21">
        <f t="shared" ref="C498:O498" si="169">+C341/(C36*10^6)</f>
        <v>1.9290390533570283</v>
      </c>
      <c r="D498" s="21">
        <f t="shared" si="169"/>
        <v>1.7536269285860449</v>
      </c>
      <c r="E498" s="21">
        <f t="shared" si="169"/>
        <v>1.7778575920789526</v>
      </c>
      <c r="F498" s="21">
        <f t="shared" si="169"/>
        <v>1.8045734050140727</v>
      </c>
      <c r="G498" s="21">
        <f t="shared" si="169"/>
        <v>1.7879951660394595</v>
      </c>
      <c r="H498" s="21">
        <f t="shared" si="169"/>
        <v>1.981928188265244</v>
      </c>
      <c r="I498" s="21">
        <f t="shared" si="169"/>
        <v>1.7851375856544742</v>
      </c>
      <c r="J498" s="21">
        <f t="shared" si="169"/>
        <v>1.8122802495399435</v>
      </c>
      <c r="K498" s="21">
        <f t="shared" si="169"/>
        <v>1.6393787605192327</v>
      </c>
      <c r="L498" s="21">
        <f t="shared" si="169"/>
        <v>1.8539025040566175</v>
      </c>
      <c r="M498" s="21">
        <f t="shared" si="169"/>
        <v>1.820102965657562</v>
      </c>
      <c r="N498" s="21">
        <f t="shared" si="169"/>
        <v>1.8860967150374743</v>
      </c>
      <c r="O498" s="404">
        <f t="shared" si="169"/>
        <v>1.8164827450097638</v>
      </c>
      <c r="Q498" s="399">
        <v>1008</v>
      </c>
      <c r="R498" s="399" t="s">
        <v>16</v>
      </c>
      <c r="S498" s="21">
        <f t="shared" ref="S498:AD498" si="170">+S341/(S36*10^6)</f>
        <v>1.9290390533570283</v>
      </c>
      <c r="T498" s="21">
        <f t="shared" si="170"/>
        <v>1.8388147602408118</v>
      </c>
      <c r="U498" s="21">
        <f t="shared" si="170"/>
        <v>1.8179046006958852</v>
      </c>
      <c r="V498" s="21">
        <f t="shared" si="170"/>
        <v>1.8143711009519319</v>
      </c>
      <c r="W498" s="21">
        <f t="shared" si="170"/>
        <v>1.8089584871519391</v>
      </c>
      <c r="X498" s="21">
        <f t="shared" si="170"/>
        <v>1.8393589977481828</v>
      </c>
      <c r="Y498" s="21">
        <f t="shared" si="170"/>
        <v>1.8304038638771511</v>
      </c>
      <c r="Z498" s="21">
        <f t="shared" si="170"/>
        <v>1.8277657342225575</v>
      </c>
      <c r="AA498" s="21">
        <f t="shared" si="170"/>
        <v>1.8047173424437353</v>
      </c>
      <c r="AB498" s="21">
        <f t="shared" si="170"/>
        <v>1.8095689429092072</v>
      </c>
      <c r="AC498" s="21">
        <f t="shared" si="170"/>
        <v>1.8105047767004652</v>
      </c>
      <c r="AD498" s="21">
        <f t="shared" si="170"/>
        <v>1.816482745009764</v>
      </c>
    </row>
    <row r="499" spans="1:30" x14ac:dyDescent="0.2">
      <c r="A499" s="399">
        <v>1009</v>
      </c>
      <c r="B499" s="399" t="s">
        <v>17</v>
      </c>
      <c r="C499" s="21">
        <f t="shared" ref="C499:O499" si="171">+C342/(C37*10^6)</f>
        <v>1.9582001110185954</v>
      </c>
      <c r="D499" s="21">
        <f t="shared" si="171"/>
        <v>1.7954391077840317</v>
      </c>
      <c r="E499" s="21">
        <f t="shared" si="171"/>
        <v>1.821166245815961</v>
      </c>
      <c r="F499" s="21">
        <f t="shared" si="171"/>
        <v>1.7336382832310551</v>
      </c>
      <c r="G499" s="21">
        <f t="shared" si="171"/>
        <v>1.6773513974292666</v>
      </c>
      <c r="H499" s="21">
        <f t="shared" si="171"/>
        <v>2.0285527380085737</v>
      </c>
      <c r="I499" s="21">
        <f t="shared" si="171"/>
        <v>1.7795800941036839</v>
      </c>
      <c r="J499" s="21">
        <f t="shared" si="171"/>
        <v>1.8124709418347984</v>
      </c>
      <c r="K499" s="21">
        <f t="shared" si="171"/>
        <v>1.7480654467657497</v>
      </c>
      <c r="L499" s="21">
        <f t="shared" si="171"/>
        <v>1.9181193265007321</v>
      </c>
      <c r="M499" s="21">
        <f t="shared" si="171"/>
        <v>1.9720146226244999</v>
      </c>
      <c r="N499" s="21">
        <f t="shared" si="171"/>
        <v>1.8146342160850837</v>
      </c>
      <c r="O499" s="404">
        <f t="shared" si="171"/>
        <v>1.8356378593284779</v>
      </c>
      <c r="Q499" s="399">
        <v>1009</v>
      </c>
      <c r="R499" s="399" t="s">
        <v>17</v>
      </c>
      <c r="S499" s="21">
        <f t="shared" ref="S499:AD499" si="172">+S342/(S37*10^6)</f>
        <v>1.9582001110185954</v>
      </c>
      <c r="T499" s="21">
        <f t="shared" si="172"/>
        <v>1.8751938255594247</v>
      </c>
      <c r="U499" s="21">
        <f t="shared" si="172"/>
        <v>1.857274252974306</v>
      </c>
      <c r="V499" s="21">
        <f t="shared" si="172"/>
        <v>1.8256044362024251</v>
      </c>
      <c r="W499" s="21">
        <f t="shared" si="172"/>
        <v>1.7957544972075656</v>
      </c>
      <c r="X499" s="21">
        <f t="shared" si="172"/>
        <v>1.8330445640766508</v>
      </c>
      <c r="Y499" s="21">
        <f t="shared" si="172"/>
        <v>1.8244691278115537</v>
      </c>
      <c r="Z499" s="21">
        <f t="shared" si="172"/>
        <v>1.8227526585517624</v>
      </c>
      <c r="AA499" s="21">
        <f t="shared" si="172"/>
        <v>1.8133633803735234</v>
      </c>
      <c r="AB499" s="21">
        <f t="shared" si="172"/>
        <v>1.8238576818853522</v>
      </c>
      <c r="AC499" s="21">
        <f t="shared" si="172"/>
        <v>1.8375325767863564</v>
      </c>
      <c r="AD499" s="21">
        <f t="shared" si="172"/>
        <v>1.8356378593284779</v>
      </c>
    </row>
    <row r="500" spans="1:30" x14ac:dyDescent="0.2">
      <c r="A500" s="399">
        <v>1010</v>
      </c>
      <c r="B500" s="399" t="s">
        <v>19</v>
      </c>
      <c r="C500" s="21">
        <f t="shared" ref="C500:O500" si="173">+C343/(C38*10^6)</f>
        <v>0.81436428702141084</v>
      </c>
      <c r="D500" s="21">
        <f t="shared" si="173"/>
        <v>1.0445212879228836</v>
      </c>
      <c r="E500" s="21">
        <f t="shared" si="173"/>
        <v>0.6059824089705913</v>
      </c>
      <c r="F500" s="21">
        <f t="shared" si="173"/>
        <v>0.6519685276697158</v>
      </c>
      <c r="G500" s="21">
        <f t="shared" si="173"/>
        <v>0.54244257443237021</v>
      </c>
      <c r="H500" s="21">
        <f t="shared" si="173"/>
        <v>1.1036362828055304</v>
      </c>
      <c r="I500" s="21">
        <f t="shared" si="173"/>
        <v>0.97146777896336545</v>
      </c>
      <c r="J500" s="21">
        <f t="shared" si="173"/>
        <v>0.73460604988122247</v>
      </c>
      <c r="K500" s="21">
        <f t="shared" si="173"/>
        <v>0.64910444611199702</v>
      </c>
      <c r="L500" s="21">
        <f t="shared" si="173"/>
        <v>0.79203702387031305</v>
      </c>
      <c r="M500" s="21">
        <f t="shared" si="173"/>
        <v>0.82352430543372235</v>
      </c>
      <c r="N500" s="21">
        <f t="shared" si="173"/>
        <v>0.66446666976170421</v>
      </c>
      <c r="O500" s="404">
        <f t="shared" si="173"/>
        <v>0.77994080297048562</v>
      </c>
      <c r="Q500" s="399">
        <v>1010</v>
      </c>
      <c r="R500" s="399" t="s">
        <v>19</v>
      </c>
      <c r="S500" s="21">
        <f t="shared" ref="S500:AD500" si="174">+S343/(S38*10^6)</f>
        <v>0.81436428702141084</v>
      </c>
      <c r="T500" s="21">
        <f t="shared" si="174"/>
        <v>0.92678348663932242</v>
      </c>
      <c r="U500" s="21">
        <f t="shared" si="174"/>
        <v>0.81998508180720608</v>
      </c>
      <c r="V500" s="21">
        <f t="shared" si="174"/>
        <v>0.77829965062267081</v>
      </c>
      <c r="W500" s="21">
        <f t="shared" si="174"/>
        <v>0.73323254803045923</v>
      </c>
      <c r="X500" s="21">
        <f t="shared" si="174"/>
        <v>0.79233595369189158</v>
      </c>
      <c r="Y500" s="21">
        <f t="shared" si="174"/>
        <v>0.82002359942745651</v>
      </c>
      <c r="Z500" s="21">
        <f t="shared" si="174"/>
        <v>0.80660334088502195</v>
      </c>
      <c r="AA500" s="21">
        <f t="shared" si="174"/>
        <v>0.78681299617607858</v>
      </c>
      <c r="AB500" s="21">
        <f t="shared" si="174"/>
        <v>0.78734745254983074</v>
      </c>
      <c r="AC500" s="21">
        <f t="shared" si="174"/>
        <v>0.7904628888202635</v>
      </c>
      <c r="AD500" s="21">
        <f t="shared" si="174"/>
        <v>0.77994080297048562</v>
      </c>
    </row>
    <row r="501" spans="1:30" x14ac:dyDescent="0.2">
      <c r="A501" s="399">
        <v>1011</v>
      </c>
      <c r="B501" s="399" t="s">
        <v>20</v>
      </c>
      <c r="C501" s="21">
        <f t="shared" ref="C501:O501" si="175">+C344/(C39*10^6)</f>
        <v>2.0562104446575371</v>
      </c>
      <c r="D501" s="21">
        <f t="shared" si="175"/>
        <v>1.9000661927198428</v>
      </c>
      <c r="E501" s="21">
        <f t="shared" si="175"/>
        <v>1.9475178751682372</v>
      </c>
      <c r="F501" s="21">
        <f t="shared" si="175"/>
        <v>1.8545896289627939</v>
      </c>
      <c r="G501" s="21">
        <f t="shared" si="175"/>
        <v>1.7775236405999102</v>
      </c>
      <c r="H501" s="21">
        <f t="shared" si="175"/>
        <v>2.1908997415521885</v>
      </c>
      <c r="I501" s="21">
        <f t="shared" si="175"/>
        <v>2.022902035288022</v>
      </c>
      <c r="J501" s="21">
        <f t="shared" si="175"/>
        <v>1.7964652920496549</v>
      </c>
      <c r="K501" s="21">
        <f t="shared" si="175"/>
        <v>1.9260051434333341</v>
      </c>
      <c r="L501" s="21">
        <f t="shared" si="175"/>
        <v>2.0181917810981389</v>
      </c>
      <c r="M501" s="21">
        <f t="shared" si="175"/>
        <v>2.0775660259026609</v>
      </c>
      <c r="N501" s="21">
        <f t="shared" si="175"/>
        <v>2.0668532826142658</v>
      </c>
      <c r="O501" s="404">
        <f t="shared" si="175"/>
        <v>1.9647287164843437</v>
      </c>
      <c r="Q501" s="399">
        <v>1011</v>
      </c>
      <c r="R501" s="399" t="s">
        <v>20</v>
      </c>
      <c r="S501" s="21">
        <f t="shared" ref="S501:AD501" si="176">+S344/(S39*10^6)</f>
        <v>2.0562104446575371</v>
      </c>
      <c r="T501" s="21">
        <f t="shared" si="176"/>
        <v>1.9768481814087788</v>
      </c>
      <c r="U501" s="21">
        <f t="shared" si="176"/>
        <v>1.9670210217404323</v>
      </c>
      <c r="V501" s="21">
        <f t="shared" si="176"/>
        <v>1.9382200564986554</v>
      </c>
      <c r="W501" s="21">
        <f t="shared" si="176"/>
        <v>1.9061129878817233</v>
      </c>
      <c r="X501" s="21">
        <f t="shared" si="176"/>
        <v>1.9526918152287538</v>
      </c>
      <c r="Y501" s="21">
        <f t="shared" si="176"/>
        <v>1.9640479253566536</v>
      </c>
      <c r="Z501" s="21">
        <f t="shared" si="176"/>
        <v>1.9366656662295902</v>
      </c>
      <c r="AA501" s="21">
        <f t="shared" si="176"/>
        <v>1.9354145310326931</v>
      </c>
      <c r="AB501" s="21">
        <f t="shared" si="176"/>
        <v>1.9434618132775567</v>
      </c>
      <c r="AC501" s="21">
        <f t="shared" si="176"/>
        <v>1.9554819597471615</v>
      </c>
      <c r="AD501" s="21">
        <f t="shared" si="176"/>
        <v>1.9647287164843437</v>
      </c>
    </row>
    <row r="502" spans="1:30" ht="14.25" customHeight="1" x14ac:dyDescent="0.2">
      <c r="A502" s="399">
        <v>1012</v>
      </c>
      <c r="B502" s="399" t="s">
        <v>21</v>
      </c>
      <c r="C502" s="21">
        <f t="shared" ref="C502:O502" si="177">+C345/(C40*10^6)</f>
        <v>2.3482942538164226</v>
      </c>
      <c r="D502" s="21">
        <f t="shared" si="177"/>
        <v>2.1783245500311481</v>
      </c>
      <c r="E502" s="21">
        <f t="shared" si="177"/>
        <v>2.1901292920300266</v>
      </c>
      <c r="F502" s="21">
        <f t="shared" si="177"/>
        <v>2.3376967747914099</v>
      </c>
      <c r="G502" s="21">
        <f t="shared" si="177"/>
        <v>2.2257498755591021</v>
      </c>
      <c r="H502" s="21">
        <f t="shared" si="177"/>
        <v>2.5360373198102355</v>
      </c>
      <c r="I502" s="21">
        <f t="shared" si="177"/>
        <v>2.2662773950571786</v>
      </c>
      <c r="J502" s="21">
        <f t="shared" si="177"/>
        <v>2.0183231778323014</v>
      </c>
      <c r="K502" s="21">
        <f t="shared" si="177"/>
        <v>2.188262990343901</v>
      </c>
      <c r="L502" s="21">
        <f t="shared" si="177"/>
        <v>2.4294023450385342</v>
      </c>
      <c r="M502" s="21">
        <f t="shared" si="177"/>
        <v>2.2278933109679873</v>
      </c>
      <c r="N502" s="21">
        <f t="shared" si="177"/>
        <v>2.3291983541382106</v>
      </c>
      <c r="O502" s="404">
        <f t="shared" si="177"/>
        <v>2.2661881587271511</v>
      </c>
      <c r="Q502" s="399">
        <v>1012</v>
      </c>
      <c r="R502" s="399" t="s">
        <v>21</v>
      </c>
      <c r="S502" s="21">
        <f t="shared" ref="S502:AD502" si="178">+S345/(S40*10^6)</f>
        <v>2.3482942538164226</v>
      </c>
      <c r="T502" s="21">
        <f t="shared" si="178"/>
        <v>2.2619632646848045</v>
      </c>
      <c r="U502" s="21">
        <f t="shared" si="178"/>
        <v>2.2377901673500094</v>
      </c>
      <c r="V502" s="21">
        <f t="shared" si="178"/>
        <v>2.2626150722175598</v>
      </c>
      <c r="W502" s="21">
        <f t="shared" si="178"/>
        <v>2.2554420796312771</v>
      </c>
      <c r="X502" s="21">
        <f t="shared" si="178"/>
        <v>2.3012923546191559</v>
      </c>
      <c r="Y502" s="21">
        <f t="shared" si="178"/>
        <v>2.295850447241083</v>
      </c>
      <c r="Z502" s="21">
        <f t="shared" si="178"/>
        <v>2.2536721889575033</v>
      </c>
      <c r="AA502" s="21">
        <f t="shared" si="178"/>
        <v>2.2460251042223214</v>
      </c>
      <c r="AB502" s="21">
        <f t="shared" si="178"/>
        <v>2.2640610129010672</v>
      </c>
      <c r="AC502" s="21">
        <f t="shared" si="178"/>
        <v>2.2606673956129</v>
      </c>
      <c r="AD502" s="21">
        <f t="shared" si="178"/>
        <v>2.2661881587271511</v>
      </c>
    </row>
    <row r="503" spans="1:30" x14ac:dyDescent="0.2">
      <c r="A503" s="399">
        <v>1013</v>
      </c>
      <c r="B503" s="399" t="s">
        <v>22</v>
      </c>
      <c r="C503" s="21">
        <f t="shared" ref="C503:O503" si="179">+C346/(C41*10^6)</f>
        <v>2.4594435363029556</v>
      </c>
      <c r="D503" s="21">
        <f t="shared" si="179"/>
        <v>2.0352829965032893</v>
      </c>
      <c r="E503" s="21">
        <f t="shared" si="179"/>
        <v>2.1329606124051295</v>
      </c>
      <c r="F503" s="21">
        <f t="shared" si="179"/>
        <v>2.098129972669299</v>
      </c>
      <c r="G503" s="21">
        <f t="shared" si="179"/>
        <v>1.9705174234424498</v>
      </c>
      <c r="H503" s="21">
        <f t="shared" si="179"/>
        <v>2.3623552774100376</v>
      </c>
      <c r="I503" s="21">
        <f t="shared" si="179"/>
        <v>1.9601756947486249</v>
      </c>
      <c r="J503" s="21">
        <f t="shared" si="179"/>
        <v>1.6949124878748263</v>
      </c>
      <c r="K503" s="21">
        <f t="shared" si="179"/>
        <v>2.0537944869991138</v>
      </c>
      <c r="L503" s="21">
        <f t="shared" si="179"/>
        <v>2.5011721206474902</v>
      </c>
      <c r="M503" s="21">
        <f t="shared" si="179"/>
        <v>1.9481149012567323</v>
      </c>
      <c r="N503" s="21">
        <f t="shared" si="179"/>
        <v>2.448983687288397</v>
      </c>
      <c r="O503" s="404">
        <f t="shared" si="179"/>
        <v>2.1146802414479353</v>
      </c>
      <c r="Q503" s="399">
        <v>1013</v>
      </c>
      <c r="R503" s="399" t="s">
        <v>22</v>
      </c>
      <c r="S503" s="21">
        <f t="shared" ref="S503:AD503" si="180">+S346/(S41*10^6)</f>
        <v>2.4594435363029556</v>
      </c>
      <c r="T503" s="21">
        <f t="shared" si="180"/>
        <v>2.2326376168594519</v>
      </c>
      <c r="U503" s="21">
        <f t="shared" si="180"/>
        <v>2.2001120860821111</v>
      </c>
      <c r="V503" s="21">
        <f t="shared" si="180"/>
        <v>2.1735871350941491</v>
      </c>
      <c r="W503" s="21">
        <f t="shared" si="180"/>
        <v>2.134368818191088</v>
      </c>
      <c r="X503" s="21">
        <f t="shared" si="180"/>
        <v>2.1742186086627258</v>
      </c>
      <c r="Y503" s="21">
        <f t="shared" si="180"/>
        <v>2.1361810570744071</v>
      </c>
      <c r="Z503" s="21">
        <f t="shared" si="180"/>
        <v>2.0610876180633309</v>
      </c>
      <c r="AA503" s="21">
        <f t="shared" si="180"/>
        <v>2.0602047021567849</v>
      </c>
      <c r="AB503" s="21">
        <f t="shared" si="180"/>
        <v>2.1033083091913922</v>
      </c>
      <c r="AC503" s="21">
        <f t="shared" si="180"/>
        <v>2.0870154758387418</v>
      </c>
      <c r="AD503" s="21">
        <f t="shared" si="180"/>
        <v>2.1146802414479349</v>
      </c>
    </row>
    <row r="504" spans="1:30" x14ac:dyDescent="0.2">
      <c r="A504" s="399">
        <v>1014</v>
      </c>
      <c r="B504" s="399" t="s">
        <v>23</v>
      </c>
      <c r="C504" s="21">
        <f t="shared" ref="C504:O504" si="181">+C347/(C42*10^6)</f>
        <v>1.9674464208219191</v>
      </c>
      <c r="D504" s="21">
        <f t="shared" si="181"/>
        <v>1.8985226663418628</v>
      </c>
      <c r="E504" s="21">
        <f t="shared" si="181"/>
        <v>1.8442046130019143</v>
      </c>
      <c r="F504" s="21">
        <f t="shared" si="181"/>
        <v>1.9665464905559729</v>
      </c>
      <c r="G504" s="21">
        <f t="shared" si="181"/>
        <v>2.0206747732925994</v>
      </c>
      <c r="H504" s="21">
        <f t="shared" si="181"/>
        <v>2.5415436488088305</v>
      </c>
      <c r="I504" s="21">
        <f t="shared" si="181"/>
        <v>2.3804047543432492</v>
      </c>
      <c r="J504" s="21">
        <f t="shared" si="181"/>
        <v>2.1871802811368575</v>
      </c>
      <c r="K504" s="21">
        <f t="shared" si="181"/>
        <v>2.1614195286071061</v>
      </c>
      <c r="L504" s="21">
        <f t="shared" si="181"/>
        <v>2.4223748256781685</v>
      </c>
      <c r="M504" s="21">
        <f t="shared" si="181"/>
        <v>2.2757968938254138</v>
      </c>
      <c r="N504" s="21">
        <f t="shared" si="181"/>
        <v>2.4050542951897396</v>
      </c>
      <c r="O504" s="404">
        <f t="shared" si="181"/>
        <v>2.1766691285445399</v>
      </c>
      <c r="Q504" s="399">
        <v>1014</v>
      </c>
      <c r="R504" s="399" t="s">
        <v>23</v>
      </c>
      <c r="S504" s="21">
        <f t="shared" ref="S504:AD504" si="182">+S347/(S42*10^6)</f>
        <v>1.9674464208219191</v>
      </c>
      <c r="T504" s="21">
        <f t="shared" si="182"/>
        <v>1.9324077930364225</v>
      </c>
      <c r="U504" s="21">
        <f t="shared" si="182"/>
        <v>1.903255848743737</v>
      </c>
      <c r="V504" s="21">
        <f t="shared" si="182"/>
        <v>1.9194771693460884</v>
      </c>
      <c r="W504" s="21">
        <f t="shared" si="182"/>
        <v>1.9401187331010068</v>
      </c>
      <c r="X504" s="21">
        <f t="shared" si="182"/>
        <v>2.0381175950192132</v>
      </c>
      <c r="Y504" s="21">
        <f t="shared" si="182"/>
        <v>2.0927283843833884</v>
      </c>
      <c r="Z504" s="21">
        <f t="shared" si="182"/>
        <v>2.1070458714778333</v>
      </c>
      <c r="AA504" s="21">
        <f t="shared" si="182"/>
        <v>2.1136432726023306</v>
      </c>
      <c r="AB504" s="21">
        <f t="shared" si="182"/>
        <v>2.1447268461506335</v>
      </c>
      <c r="AC504" s="21">
        <f t="shared" si="182"/>
        <v>2.1571757511289897</v>
      </c>
      <c r="AD504" s="21">
        <f t="shared" si="182"/>
        <v>2.1766691285445403</v>
      </c>
    </row>
    <row r="505" spans="1:30" x14ac:dyDescent="0.2">
      <c r="A505" s="399">
        <v>1015</v>
      </c>
      <c r="B505" s="399" t="s">
        <v>24</v>
      </c>
      <c r="C505" s="21">
        <f t="shared" ref="C505:O505" si="183">+C348/(C43*10^6)</f>
        <v>2.607527250156902</v>
      </c>
      <c r="D505" s="21">
        <f t="shared" si="183"/>
        <v>2.3196198037626363</v>
      </c>
      <c r="E505" s="21">
        <f t="shared" si="183"/>
        <v>2.4736021485621902</v>
      </c>
      <c r="F505" s="21">
        <f t="shared" si="183"/>
        <v>2.3752569504802352</v>
      </c>
      <c r="G505" s="21">
        <f t="shared" si="183"/>
        <v>2.2557349534507631</v>
      </c>
      <c r="H505" s="21">
        <f t="shared" si="183"/>
        <v>2.8047688521318821</v>
      </c>
      <c r="I505" s="21">
        <f t="shared" si="183"/>
        <v>2.3867933296883543</v>
      </c>
      <c r="J505" s="21">
        <f t="shared" si="183"/>
        <v>2.0168183991659547</v>
      </c>
      <c r="K505" s="21">
        <f t="shared" si="183"/>
        <v>2.2307899915392002</v>
      </c>
      <c r="L505" s="21">
        <f t="shared" si="183"/>
        <v>2.4223017441448014</v>
      </c>
      <c r="M505" s="21">
        <f t="shared" si="183"/>
        <v>2.1994065953358626</v>
      </c>
      <c r="N505" s="21">
        <f t="shared" si="183"/>
        <v>2.533344965333578</v>
      </c>
      <c r="O505" s="404">
        <f t="shared" si="183"/>
        <v>2.3685291447099801</v>
      </c>
      <c r="Q505" s="399">
        <v>1015</v>
      </c>
      <c r="R505" s="399" t="s">
        <v>24</v>
      </c>
      <c r="S505" s="21">
        <f t="shared" ref="S505:AD505" si="184">+S348/(S43*10^6)</f>
        <v>2.607527250156902</v>
      </c>
      <c r="T505" s="21">
        <f t="shared" si="184"/>
        <v>2.4596449007578252</v>
      </c>
      <c r="U505" s="21">
        <f t="shared" si="184"/>
        <v>2.4642264900792052</v>
      </c>
      <c r="V505" s="21">
        <f t="shared" si="184"/>
        <v>2.4415240519207515</v>
      </c>
      <c r="W505" s="21">
        <f t="shared" si="184"/>
        <v>2.4035479509086475</v>
      </c>
      <c r="X505" s="21">
        <f t="shared" si="184"/>
        <v>2.4708270375057819</v>
      </c>
      <c r="Y505" s="21">
        <f t="shared" si="184"/>
        <v>2.4565883552912755</v>
      </c>
      <c r="Z505" s="21">
        <f t="shared" si="184"/>
        <v>2.3842206102059071</v>
      </c>
      <c r="AA505" s="21">
        <f t="shared" si="184"/>
        <v>2.3658890871266176</v>
      </c>
      <c r="AB505" s="21">
        <f t="shared" si="184"/>
        <v>2.3715743295815104</v>
      </c>
      <c r="AC505" s="21">
        <f t="shared" si="184"/>
        <v>2.3552545782066305</v>
      </c>
      <c r="AD505" s="21">
        <f t="shared" si="184"/>
        <v>2.3685291447099801</v>
      </c>
    </row>
    <row r="506" spans="1:30" x14ac:dyDescent="0.2">
      <c r="A506" s="399">
        <v>1016</v>
      </c>
      <c r="B506" s="399" t="s">
        <v>25</v>
      </c>
      <c r="C506" s="21">
        <f t="shared" ref="C506:O506" si="185">+C349/(C44*10^6)</f>
        <v>1.9168667319941208</v>
      </c>
      <c r="D506" s="21">
        <f t="shared" si="185"/>
        <v>1.6868265043946216</v>
      </c>
      <c r="E506" s="21">
        <f t="shared" si="185"/>
        <v>1.7560390374930048</v>
      </c>
      <c r="F506" s="21">
        <f t="shared" si="185"/>
        <v>1.7585913916072315</v>
      </c>
      <c r="G506" s="21">
        <f t="shared" si="185"/>
        <v>1.5966221208627525</v>
      </c>
      <c r="H506" s="21">
        <f t="shared" si="185"/>
        <v>1.89035756995934</v>
      </c>
      <c r="I506" s="21">
        <f t="shared" si="185"/>
        <v>2.0717218514250928</v>
      </c>
      <c r="J506" s="21">
        <f t="shared" si="185"/>
        <v>1.6723363573010779</v>
      </c>
      <c r="K506" s="21">
        <f t="shared" si="185"/>
        <v>1.726451844642195</v>
      </c>
      <c r="L506" s="21">
        <f t="shared" si="185"/>
        <v>1.8150867458031887</v>
      </c>
      <c r="M506" s="21">
        <f t="shared" si="185"/>
        <v>1.6636778329807991</v>
      </c>
      <c r="N506" s="21">
        <f t="shared" si="185"/>
        <v>1.8865291797821917</v>
      </c>
      <c r="O506" s="404">
        <f t="shared" si="185"/>
        <v>1.7853439412394416</v>
      </c>
      <c r="Q506" s="399">
        <v>1016</v>
      </c>
      <c r="R506" s="399" t="s">
        <v>25</v>
      </c>
      <c r="S506" s="21">
        <f t="shared" ref="S506:AD506" si="186">+S349/(S44*10^6)</f>
        <v>1.9168667319941208</v>
      </c>
      <c r="T506" s="21">
        <f t="shared" si="186"/>
        <v>1.7996388637848939</v>
      </c>
      <c r="U506" s="21">
        <f t="shared" si="186"/>
        <v>1.7850199549804595</v>
      </c>
      <c r="V506" s="21">
        <f t="shared" si="186"/>
        <v>1.7779957141578708</v>
      </c>
      <c r="W506" s="21">
        <f t="shared" si="186"/>
        <v>1.7403501046621466</v>
      </c>
      <c r="X506" s="21">
        <f t="shared" si="186"/>
        <v>1.7658165558934114</v>
      </c>
      <c r="Y506" s="21">
        <f t="shared" si="186"/>
        <v>1.8168240716953943</v>
      </c>
      <c r="Z506" s="21">
        <f t="shared" si="186"/>
        <v>1.7933272912092657</v>
      </c>
      <c r="AA506" s="21">
        <f t="shared" si="186"/>
        <v>1.785581814300609</v>
      </c>
      <c r="AB506" s="21">
        <f t="shared" si="186"/>
        <v>1.7883102943256439</v>
      </c>
      <c r="AC506" s="21">
        <f t="shared" si="186"/>
        <v>1.7770796428926563</v>
      </c>
      <c r="AD506" s="21">
        <f t="shared" si="186"/>
        <v>1.7853439412394416</v>
      </c>
    </row>
    <row r="507" spans="1:30" x14ac:dyDescent="0.2">
      <c r="A507" s="399">
        <v>1017</v>
      </c>
      <c r="B507" s="399" t="s">
        <v>26</v>
      </c>
      <c r="C507" s="21">
        <f t="shared" ref="C507:O507" si="187">+C350/(C45*10^6)</f>
        <v>2.0279131132497006</v>
      </c>
      <c r="D507" s="21">
        <f t="shared" si="187"/>
        <v>1.9188911823400205</v>
      </c>
      <c r="E507" s="21">
        <f t="shared" si="187"/>
        <v>1.8990378194621504</v>
      </c>
      <c r="F507" s="21">
        <f t="shared" si="187"/>
        <v>1.8624537752990349</v>
      </c>
      <c r="G507" s="21">
        <f t="shared" si="187"/>
        <v>1.8064848838694376</v>
      </c>
      <c r="H507" s="21">
        <f t="shared" si="187"/>
        <v>2.1943705226946228</v>
      </c>
      <c r="I507" s="21">
        <f t="shared" si="187"/>
        <v>1.9363150561028677</v>
      </c>
      <c r="J507" s="21">
        <f t="shared" si="187"/>
        <v>1.7191107950235169</v>
      </c>
      <c r="K507" s="21">
        <f t="shared" si="187"/>
        <v>1.6759781733790404</v>
      </c>
      <c r="L507" s="21">
        <f t="shared" si="187"/>
        <v>1.8395889050708327</v>
      </c>
      <c r="M507" s="21">
        <f t="shared" si="187"/>
        <v>1.7548137696060295</v>
      </c>
      <c r="N507" s="21">
        <f t="shared" si="187"/>
        <v>1.868442831549451</v>
      </c>
      <c r="O507" s="404">
        <f t="shared" si="187"/>
        <v>1.8687907902706076</v>
      </c>
      <c r="Q507" s="399">
        <v>1017</v>
      </c>
      <c r="R507" s="399" t="s">
        <v>26</v>
      </c>
      <c r="S507" s="21">
        <f t="shared" ref="S507:AD507" si="188">+S350/(S45*10^6)</f>
        <v>2.0279131132497006</v>
      </c>
      <c r="T507" s="21">
        <f t="shared" si="188"/>
        <v>1.9720176580491391</v>
      </c>
      <c r="U507" s="21">
        <f t="shared" si="188"/>
        <v>1.9476461295911349</v>
      </c>
      <c r="V507" s="21">
        <f t="shared" si="188"/>
        <v>1.9257526243830094</v>
      </c>
      <c r="W507" s="21">
        <f t="shared" si="188"/>
        <v>1.9015930762009654</v>
      </c>
      <c r="X507" s="21">
        <f t="shared" si="188"/>
        <v>1.948815083975949</v>
      </c>
      <c r="Y507" s="21">
        <f t="shared" si="188"/>
        <v>1.9468174996467802</v>
      </c>
      <c r="Z507" s="21">
        <f t="shared" si="188"/>
        <v>1.913456994705784</v>
      </c>
      <c r="AA507" s="21">
        <f t="shared" si="188"/>
        <v>1.8850250506540758</v>
      </c>
      <c r="AB507" s="21">
        <f t="shared" si="188"/>
        <v>1.8804913362761402</v>
      </c>
      <c r="AC507" s="21">
        <f t="shared" si="188"/>
        <v>1.868821049158272</v>
      </c>
      <c r="AD507" s="21">
        <f t="shared" si="188"/>
        <v>1.8687907902706076</v>
      </c>
    </row>
    <row r="508" spans="1:30" x14ac:dyDescent="0.2">
      <c r="A508" s="399">
        <v>1018</v>
      </c>
      <c r="B508" s="399" t="s">
        <v>27</v>
      </c>
      <c r="C508" s="21">
        <f t="shared" ref="C508:O508" si="189">+C351/(C46*10^6)</f>
        <v>2.5379089750673778</v>
      </c>
      <c r="D508" s="21">
        <f t="shared" si="189"/>
        <v>2.3323831357638114</v>
      </c>
      <c r="E508" s="21">
        <f t="shared" si="189"/>
        <v>2.5177688956607578</v>
      </c>
      <c r="F508" s="21">
        <f t="shared" si="189"/>
        <v>2.1320732924568659</v>
      </c>
      <c r="G508" s="21">
        <f t="shared" si="189"/>
        <v>2.2737717453853303</v>
      </c>
      <c r="H508" s="21">
        <f t="shared" si="189"/>
        <v>2.6756618389656515</v>
      </c>
      <c r="I508" s="21">
        <f t="shared" si="189"/>
        <v>2.164123384540356</v>
      </c>
      <c r="J508" s="21">
        <f t="shared" si="189"/>
        <v>1.9144888629203545</v>
      </c>
      <c r="K508" s="21">
        <f t="shared" si="189"/>
        <v>1.9854167976769563</v>
      </c>
      <c r="L508" s="21">
        <f t="shared" si="189"/>
        <v>2.3515841477937154</v>
      </c>
      <c r="M508" s="21">
        <f t="shared" si="189"/>
        <v>2.1434724931332352</v>
      </c>
      <c r="N508" s="21">
        <f t="shared" si="189"/>
        <v>2.3686195544826076</v>
      </c>
      <c r="O508" s="404">
        <f t="shared" si="189"/>
        <v>2.2635122984202107</v>
      </c>
      <c r="Q508" s="399">
        <v>1018</v>
      </c>
      <c r="R508" s="399" t="s">
        <v>27</v>
      </c>
      <c r="S508" s="21">
        <f t="shared" ref="S508:AD508" si="190">+S351/(S46*10^6)</f>
        <v>2.5379089750673778</v>
      </c>
      <c r="T508" s="21">
        <f t="shared" si="190"/>
        <v>2.4298260809127408</v>
      </c>
      <c r="U508" s="21">
        <f t="shared" si="190"/>
        <v>2.4590724636646839</v>
      </c>
      <c r="V508" s="21">
        <f t="shared" si="190"/>
        <v>2.374231500003964</v>
      </c>
      <c r="W508" s="21">
        <f t="shared" si="190"/>
        <v>2.3548665800594302</v>
      </c>
      <c r="X508" s="21">
        <f t="shared" si="190"/>
        <v>2.4065858096792199</v>
      </c>
      <c r="Y508" s="21">
        <f t="shared" si="190"/>
        <v>2.3652605697356153</v>
      </c>
      <c r="Z508" s="21">
        <f t="shared" si="190"/>
        <v>2.2939308815352994</v>
      </c>
      <c r="AA508" s="21">
        <f t="shared" si="190"/>
        <v>2.2572100244469175</v>
      </c>
      <c r="AB508" s="21">
        <f t="shared" si="190"/>
        <v>2.2659917141687713</v>
      </c>
      <c r="AC508" s="21">
        <f t="shared" si="190"/>
        <v>2.2548219732642347</v>
      </c>
      <c r="AD508" s="21">
        <f t="shared" si="190"/>
        <v>2.2635122984202107</v>
      </c>
    </row>
    <row r="509" spans="1:30" x14ac:dyDescent="0.2">
      <c r="A509" s="399">
        <v>1019</v>
      </c>
      <c r="B509" s="399" t="s">
        <v>28</v>
      </c>
      <c r="C509" s="21">
        <f t="shared" ref="C509:O509" si="191">+C352/(C47*10^6)</f>
        <v>1.7211023898998499</v>
      </c>
      <c r="D509" s="21">
        <f t="shared" si="191"/>
        <v>1.5758488382136995</v>
      </c>
      <c r="E509" s="21">
        <f t="shared" si="191"/>
        <v>1.7237247706422019</v>
      </c>
      <c r="F509" s="21">
        <f t="shared" si="191"/>
        <v>1.5757536175992219</v>
      </c>
      <c r="G509" s="21">
        <f t="shared" si="191"/>
        <v>1.5177649599753167</v>
      </c>
      <c r="H509" s="21">
        <f t="shared" si="191"/>
        <v>1.7882533059896752</v>
      </c>
      <c r="I509" s="21">
        <f t="shared" si="191"/>
        <v>1.6048072850487083</v>
      </c>
      <c r="J509" s="21">
        <f t="shared" si="191"/>
        <v>1.4913490372969136</v>
      </c>
      <c r="K509" s="21">
        <f t="shared" si="191"/>
        <v>1.5304702233059153</v>
      </c>
      <c r="L509" s="21">
        <f t="shared" si="191"/>
        <v>1.5864460906168174</v>
      </c>
      <c r="M509" s="21">
        <f t="shared" si="191"/>
        <v>1.4051326616934554</v>
      </c>
      <c r="N509" s="21">
        <f t="shared" si="191"/>
        <v>1.7062809519399944</v>
      </c>
      <c r="O509" s="404">
        <f t="shared" si="191"/>
        <v>1.5958085870379342</v>
      </c>
      <c r="Q509" s="399">
        <v>1019</v>
      </c>
      <c r="R509" s="399" t="s">
        <v>28</v>
      </c>
      <c r="S509" s="21">
        <f t="shared" ref="S509:AD509" si="192">+S352/(S47*10^6)</f>
        <v>1.7211023898998499</v>
      </c>
      <c r="T509" s="21">
        <f t="shared" si="192"/>
        <v>1.6459665427509294</v>
      </c>
      <c r="U509" s="21">
        <f t="shared" si="192"/>
        <v>1.6724413876021076</v>
      </c>
      <c r="V509" s="21">
        <f t="shared" si="192"/>
        <v>1.647295138086371</v>
      </c>
      <c r="W509" s="21">
        <f t="shared" si="192"/>
        <v>1.6210249885278045</v>
      </c>
      <c r="X509" s="21">
        <f t="shared" si="192"/>
        <v>1.6485051246891487</v>
      </c>
      <c r="Y509" s="21">
        <f t="shared" si="192"/>
        <v>1.6414648911591814</v>
      </c>
      <c r="Z509" s="21">
        <f t="shared" si="192"/>
        <v>1.6191013018689087</v>
      </c>
      <c r="AA509" s="21">
        <f t="shared" si="192"/>
        <v>1.6086009192762802</v>
      </c>
      <c r="AB509" s="21">
        <f t="shared" si="192"/>
        <v>1.6063995692366464</v>
      </c>
      <c r="AC509" s="21">
        <f t="shared" si="192"/>
        <v>1.5869362450896836</v>
      </c>
      <c r="AD509" s="21">
        <f t="shared" si="192"/>
        <v>1.5958085870379344</v>
      </c>
    </row>
    <row r="510" spans="1:30" x14ac:dyDescent="0.2">
      <c r="A510" s="399">
        <v>1020</v>
      </c>
      <c r="B510" s="399" t="s">
        <v>29</v>
      </c>
      <c r="C510" s="21">
        <f t="shared" ref="C510:O510" si="193">+C353/(C48*10^6)</f>
        <v>2.0802039220300155</v>
      </c>
      <c r="D510" s="21">
        <f t="shared" si="193"/>
        <v>1.8741196113068499</v>
      </c>
      <c r="E510" s="21">
        <f t="shared" si="193"/>
        <v>1.99129898301922</v>
      </c>
      <c r="F510" s="21">
        <f t="shared" si="193"/>
        <v>2.0192473278680017</v>
      </c>
      <c r="G510" s="21">
        <f t="shared" si="193"/>
        <v>1.8385547187641629</v>
      </c>
      <c r="H510" s="21">
        <f t="shared" si="193"/>
        <v>2.2434937087863123</v>
      </c>
      <c r="I510" s="21">
        <f t="shared" si="193"/>
        <v>1.8932773923563107</v>
      </c>
      <c r="J510" s="21">
        <f t="shared" si="193"/>
        <v>1.9482782255836655</v>
      </c>
      <c r="K510" s="21">
        <f t="shared" si="193"/>
        <v>1.8251288880001453</v>
      </c>
      <c r="L510" s="21">
        <f t="shared" si="193"/>
        <v>1.992056291944152</v>
      </c>
      <c r="M510" s="21">
        <f t="shared" si="193"/>
        <v>1.9971538545380936</v>
      </c>
      <c r="N510" s="21">
        <f t="shared" si="193"/>
        <v>2.0901673805623218</v>
      </c>
      <c r="O510" s="404">
        <f t="shared" si="193"/>
        <v>1.9785030899994152</v>
      </c>
      <c r="Q510" s="399">
        <v>1020</v>
      </c>
      <c r="R510" s="399" t="s">
        <v>29</v>
      </c>
      <c r="S510" s="21">
        <f t="shared" ref="S510:AD510" si="194">+S353/(S48*10^6)</f>
        <v>2.0802039220300155</v>
      </c>
      <c r="T510" s="21">
        <f t="shared" si="194"/>
        <v>1.9736038761451034</v>
      </c>
      <c r="U510" s="21">
        <f t="shared" si="194"/>
        <v>1.9795125620312883</v>
      </c>
      <c r="V510" s="21">
        <f t="shared" si="194"/>
        <v>1.9896632115767603</v>
      </c>
      <c r="W510" s="21">
        <f t="shared" si="194"/>
        <v>1.9586984601015531</v>
      </c>
      <c r="X510" s="21">
        <f t="shared" si="194"/>
        <v>2.0031173909683688</v>
      </c>
      <c r="Y510" s="21">
        <f t="shared" si="194"/>
        <v>1.9863510016727914</v>
      </c>
      <c r="Z510" s="21">
        <f t="shared" si="194"/>
        <v>1.9812853913586825</v>
      </c>
      <c r="AA510" s="21">
        <f t="shared" si="194"/>
        <v>1.9627367139092193</v>
      </c>
      <c r="AB510" s="21">
        <f t="shared" si="194"/>
        <v>1.9656890859407843</v>
      </c>
      <c r="AC510" s="21">
        <f t="shared" si="194"/>
        <v>1.9686513136484931</v>
      </c>
      <c r="AD510" s="21">
        <f t="shared" si="194"/>
        <v>1.9785030899994152</v>
      </c>
    </row>
    <row r="511" spans="1:30" x14ac:dyDescent="0.2">
      <c r="A511" s="399">
        <v>1021</v>
      </c>
      <c r="B511" s="399" t="s">
        <v>30</v>
      </c>
      <c r="C511" s="21">
        <f t="shared" ref="C511:O511" si="195">+C354/(C49*10^6)</f>
        <v>2.8678511059627505</v>
      </c>
      <c r="D511" s="21">
        <f t="shared" si="195"/>
        <v>2.3369831110280548</v>
      </c>
      <c r="E511" s="21">
        <f t="shared" si="195"/>
        <v>2.6106141961238496</v>
      </c>
      <c r="F511" s="21">
        <f t="shared" si="195"/>
        <v>2.3297184188465918</v>
      </c>
      <c r="G511" s="21">
        <f t="shared" si="195"/>
        <v>2.607700306451191</v>
      </c>
      <c r="H511" s="21">
        <f t="shared" si="195"/>
        <v>2.6549059087363496</v>
      </c>
      <c r="I511" s="21">
        <f t="shared" si="195"/>
        <v>2.4505663770526809</v>
      </c>
      <c r="J511" s="21">
        <f t="shared" si="195"/>
        <v>2.2870350936109478</v>
      </c>
      <c r="K511" s="21">
        <f t="shared" si="195"/>
        <v>2.2035222667792316</v>
      </c>
      <c r="L511" s="21">
        <f t="shared" si="195"/>
        <v>2.4515575346624838</v>
      </c>
      <c r="M511" s="21">
        <f t="shared" si="195"/>
        <v>2.4078053330906442</v>
      </c>
      <c r="N511" s="21">
        <f t="shared" si="195"/>
        <v>2.5918032140510188</v>
      </c>
      <c r="O511" s="404">
        <f t="shared" si="195"/>
        <v>2.4719985198653966</v>
      </c>
      <c r="Q511" s="399">
        <v>1021</v>
      </c>
      <c r="R511" s="399" t="s">
        <v>30</v>
      </c>
      <c r="S511" s="21">
        <f t="shared" ref="S511:AD511" si="196">+S354/(S49*10^6)</f>
        <v>2.8678511059627505</v>
      </c>
      <c r="T511" s="21">
        <f t="shared" si="196"/>
        <v>2.5888016404614409</v>
      </c>
      <c r="U511" s="21">
        <f t="shared" si="196"/>
        <v>2.5960559571224859</v>
      </c>
      <c r="V511" s="21">
        <f t="shared" si="196"/>
        <v>2.5225395591681745</v>
      </c>
      <c r="W511" s="21">
        <f t="shared" si="196"/>
        <v>2.5382675451326411</v>
      </c>
      <c r="X511" s="21">
        <f t="shared" si="196"/>
        <v>2.5575814133716519</v>
      </c>
      <c r="Y511" s="21">
        <f t="shared" si="196"/>
        <v>2.5412912663718101</v>
      </c>
      <c r="Z511" s="21">
        <f t="shared" si="196"/>
        <v>2.5056495521167248</v>
      </c>
      <c r="AA511" s="21">
        <f t="shared" si="196"/>
        <v>2.4686849284647256</v>
      </c>
      <c r="AB511" s="21">
        <f t="shared" si="196"/>
        <v>2.4669209165178434</v>
      </c>
      <c r="AC511" s="21">
        <f t="shared" si="196"/>
        <v>2.4614586596254151</v>
      </c>
      <c r="AD511" s="21">
        <f t="shared" si="196"/>
        <v>2.4719985198653966</v>
      </c>
    </row>
    <row r="512" spans="1:30" x14ac:dyDescent="0.2">
      <c r="A512" s="399">
        <v>1022</v>
      </c>
      <c r="B512" s="399" t="s">
        <v>31</v>
      </c>
      <c r="C512" s="21">
        <f t="shared" ref="C512:O512" si="197">+C355/(C50*10^6)</f>
        <v>2.3648208795119974</v>
      </c>
      <c r="D512" s="21">
        <f t="shared" si="197"/>
        <v>2.294957406762963</v>
      </c>
      <c r="E512" s="21">
        <f t="shared" si="197"/>
        <v>2.4273453177151088</v>
      </c>
      <c r="F512" s="21">
        <f t="shared" si="197"/>
        <v>2.4337849792122173</v>
      </c>
      <c r="G512" s="21">
        <f t="shared" si="197"/>
        <v>2.3415238204451301</v>
      </c>
      <c r="H512" s="21">
        <f t="shared" si="197"/>
        <v>2.6947450958431833</v>
      </c>
      <c r="I512" s="21">
        <f t="shared" si="197"/>
        <v>2.3414877184252174</v>
      </c>
      <c r="J512" s="21">
        <f t="shared" si="197"/>
        <v>2.5013283951107623</v>
      </c>
      <c r="K512" s="21">
        <f t="shared" si="197"/>
        <v>2.3649086027017012</v>
      </c>
      <c r="L512" s="21">
        <f t="shared" si="197"/>
        <v>2.6497867184557333</v>
      </c>
      <c r="M512" s="21">
        <f t="shared" si="197"/>
        <v>2.296482777287042</v>
      </c>
      <c r="N512" s="21">
        <f t="shared" si="197"/>
        <v>2.5926558106013857</v>
      </c>
      <c r="O512" s="404">
        <f t="shared" si="197"/>
        <v>2.4408213261671379</v>
      </c>
      <c r="Q512" s="399">
        <v>1022</v>
      </c>
      <c r="R512" s="399" t="s">
        <v>31</v>
      </c>
      <c r="S512" s="21">
        <f t="shared" ref="S512:AD512" si="198">+S355/(S50*10^6)</f>
        <v>2.3648208795119974</v>
      </c>
      <c r="T512" s="21">
        <f t="shared" si="198"/>
        <v>2.3297404981824537</v>
      </c>
      <c r="U512" s="21">
        <f t="shared" si="198"/>
        <v>2.3615451837238877</v>
      </c>
      <c r="V512" s="21">
        <f t="shared" si="198"/>
        <v>2.3801466561787592</v>
      </c>
      <c r="W512" s="21">
        <f t="shared" si="198"/>
        <v>2.3723613999798361</v>
      </c>
      <c r="X512" s="21">
        <f t="shared" si="198"/>
        <v>2.4265382985043606</v>
      </c>
      <c r="Y512" s="21">
        <f t="shared" si="198"/>
        <v>2.4123264787010212</v>
      </c>
      <c r="Z512" s="21">
        <f t="shared" si="198"/>
        <v>2.425362659584092</v>
      </c>
      <c r="AA512" s="21">
        <f t="shared" si="198"/>
        <v>2.4175899717045479</v>
      </c>
      <c r="AB512" s="21">
        <f t="shared" si="198"/>
        <v>2.4418035712015289</v>
      </c>
      <c r="AC512" s="21">
        <f t="shared" si="198"/>
        <v>2.4276137994474567</v>
      </c>
      <c r="AD512" s="21">
        <f t="shared" si="198"/>
        <v>2.4408213261671374</v>
      </c>
    </row>
    <row r="513" spans="1:30" x14ac:dyDescent="0.2">
      <c r="A513" s="399">
        <v>1023</v>
      </c>
      <c r="B513" s="399" t="s">
        <v>32</v>
      </c>
      <c r="C513" s="21">
        <f t="shared" ref="C513:O513" si="199">+C356/(C51*10^6)</f>
        <v>1.8694065394761055</v>
      </c>
      <c r="D513" s="21">
        <f t="shared" si="199"/>
        <v>1.6940639269406392</v>
      </c>
      <c r="E513" s="21">
        <f t="shared" si="199"/>
        <v>1.8489040617469354</v>
      </c>
      <c r="F513" s="21">
        <f t="shared" si="199"/>
        <v>2.26205795915731</v>
      </c>
      <c r="G513" s="21">
        <f t="shared" si="199"/>
        <v>1.7398929220435677</v>
      </c>
      <c r="H513" s="21">
        <f t="shared" si="199"/>
        <v>2.0939772256223939</v>
      </c>
      <c r="I513" s="21">
        <f t="shared" si="199"/>
        <v>1.849949126473952</v>
      </c>
      <c r="J513" s="21">
        <f t="shared" si="199"/>
        <v>2.2195899868099795</v>
      </c>
      <c r="K513" s="21">
        <f t="shared" si="199"/>
        <v>1.9541794641591457</v>
      </c>
      <c r="L513" s="21">
        <f t="shared" si="199"/>
        <v>2.0025383252603657</v>
      </c>
      <c r="M513" s="21">
        <f t="shared" si="199"/>
        <v>2.0670449874886865</v>
      </c>
      <c r="N513" s="21">
        <f t="shared" si="199"/>
        <v>1.8730509910960937</v>
      </c>
      <c r="O513" s="404">
        <f t="shared" si="199"/>
        <v>1.9618188971921813</v>
      </c>
      <c r="Q513" s="399">
        <v>1023</v>
      </c>
      <c r="R513" s="399" t="s">
        <v>32</v>
      </c>
      <c r="S513" s="21">
        <f t="shared" ref="S513:AD513" si="200">+S356/(S51*10^6)</f>
        <v>1.8694065394761055</v>
      </c>
      <c r="T513" s="21">
        <f t="shared" si="200"/>
        <v>1.778684911715595</v>
      </c>
      <c r="U513" s="21">
        <f t="shared" si="200"/>
        <v>1.8023588123319663</v>
      </c>
      <c r="V513" s="21">
        <f t="shared" si="200"/>
        <v>1.9251817486294789</v>
      </c>
      <c r="W513" s="21">
        <f t="shared" si="200"/>
        <v>1.8881149453320574</v>
      </c>
      <c r="X513" s="21">
        <f t="shared" si="200"/>
        <v>1.920797354474824</v>
      </c>
      <c r="Y513" s="21">
        <f t="shared" si="200"/>
        <v>1.9091709245171293</v>
      </c>
      <c r="Z513" s="21">
        <f t="shared" si="200"/>
        <v>1.954942956496311</v>
      </c>
      <c r="AA513" s="21">
        <f t="shared" si="200"/>
        <v>1.9548457127450085</v>
      </c>
      <c r="AB513" s="21">
        <f t="shared" si="200"/>
        <v>1.9598619079982638</v>
      </c>
      <c r="AC513" s="21">
        <f t="shared" si="200"/>
        <v>1.9697079093934196</v>
      </c>
      <c r="AD513" s="21">
        <f t="shared" si="200"/>
        <v>1.9618188971921813</v>
      </c>
    </row>
    <row r="514" spans="1:30" x14ac:dyDescent="0.2">
      <c r="A514" s="399">
        <v>1024</v>
      </c>
      <c r="B514" s="399" t="s">
        <v>33</v>
      </c>
      <c r="C514" s="21">
        <f t="shared" ref="C514:O514" si="201">+C357/(C52*10^6)</f>
        <v>1.5999893365760118</v>
      </c>
      <c r="D514" s="21">
        <f t="shared" si="201"/>
        <v>1.5007456383893387</v>
      </c>
      <c r="E514" s="21">
        <f t="shared" si="201"/>
        <v>1.4170012347882572</v>
      </c>
      <c r="F514" s="21">
        <f t="shared" si="201"/>
        <v>1.4443462204102913</v>
      </c>
      <c r="G514" s="21">
        <f t="shared" si="201"/>
        <v>1.3401806421482856</v>
      </c>
      <c r="H514" s="21">
        <f t="shared" si="201"/>
        <v>1.5588577238176253</v>
      </c>
      <c r="I514" s="21">
        <f t="shared" si="201"/>
        <v>1.3861132503044868</v>
      </c>
      <c r="J514" s="21">
        <f t="shared" si="201"/>
        <v>1.4363958564987838</v>
      </c>
      <c r="K514" s="21">
        <f t="shared" si="201"/>
        <v>1.2680337018965415</v>
      </c>
      <c r="L514" s="21">
        <f t="shared" si="201"/>
        <v>1.3994749868492864</v>
      </c>
      <c r="M514" s="21">
        <f t="shared" si="201"/>
        <v>1.3384155828533859</v>
      </c>
      <c r="N514" s="21">
        <f t="shared" si="201"/>
        <v>1.3615506680486731</v>
      </c>
      <c r="O514" s="404">
        <f t="shared" si="201"/>
        <v>1.4171593312434965</v>
      </c>
      <c r="Q514" s="399">
        <v>1024</v>
      </c>
      <c r="R514" s="399" t="s">
        <v>33</v>
      </c>
      <c r="S514" s="21">
        <f t="shared" ref="S514:AD514" si="202">+S357/(S52*10^6)</f>
        <v>1.5999893365760118</v>
      </c>
      <c r="T514" s="21">
        <f t="shared" si="202"/>
        <v>1.5492894055960853</v>
      </c>
      <c r="U514" s="21">
        <f t="shared" si="202"/>
        <v>1.5039631279578565</v>
      </c>
      <c r="V514" s="21">
        <f t="shared" si="202"/>
        <v>1.4886340054159852</v>
      </c>
      <c r="W514" s="21">
        <f t="shared" si="202"/>
        <v>1.4582690748402638</v>
      </c>
      <c r="X514" s="21">
        <f t="shared" si="202"/>
        <v>1.474708137381024</v>
      </c>
      <c r="Y514" s="21">
        <f t="shared" si="202"/>
        <v>1.4609444094838073</v>
      </c>
      <c r="Z514" s="21">
        <f t="shared" si="202"/>
        <v>1.4575858791731642</v>
      </c>
      <c r="AA514" s="21">
        <f t="shared" si="202"/>
        <v>1.4343880741977377</v>
      </c>
      <c r="AB514" s="21">
        <f t="shared" si="202"/>
        <v>1.4308593949951205</v>
      </c>
      <c r="AC514" s="21">
        <f t="shared" si="202"/>
        <v>1.4222199941510503</v>
      </c>
      <c r="AD514" s="21">
        <f t="shared" si="202"/>
        <v>1.4171593312434965</v>
      </c>
    </row>
    <row r="515" spans="1:30" x14ac:dyDescent="0.2">
      <c r="A515" s="399">
        <v>1025</v>
      </c>
      <c r="B515" s="399" t="s">
        <v>34</v>
      </c>
      <c r="C515" s="21">
        <f t="shared" ref="C515:O515" si="203">+C358/(C53*10^6)</f>
        <v>1.6924876699831797</v>
      </c>
      <c r="D515" s="21">
        <f t="shared" si="203"/>
        <v>1.5988564070374953</v>
      </c>
      <c r="E515" s="21">
        <f t="shared" si="203"/>
        <v>1.6761744452221949</v>
      </c>
      <c r="F515" s="21">
        <f t="shared" si="203"/>
        <v>1.706609295114343</v>
      </c>
      <c r="G515" s="21">
        <f t="shared" si="203"/>
        <v>1.5467929020706976</v>
      </c>
      <c r="H515" s="21">
        <f t="shared" si="203"/>
        <v>1.8542741053143441</v>
      </c>
      <c r="I515" s="21">
        <f t="shared" si="203"/>
        <v>1.7103615807934671</v>
      </c>
      <c r="J515" s="21">
        <f t="shared" si="203"/>
        <v>1.5622801982242411</v>
      </c>
      <c r="K515" s="21">
        <f t="shared" si="203"/>
        <v>1.4996960381747331</v>
      </c>
      <c r="L515" s="21">
        <f t="shared" si="203"/>
        <v>1.67644617306382</v>
      </c>
      <c r="M515" s="21">
        <f t="shared" si="203"/>
        <v>1.5608613524142279</v>
      </c>
      <c r="N515" s="21">
        <f t="shared" si="203"/>
        <v>1.4972619816451391</v>
      </c>
      <c r="O515" s="404">
        <f t="shared" si="203"/>
        <v>1.6272748228126661</v>
      </c>
      <c r="Q515" s="399">
        <v>1025</v>
      </c>
      <c r="R515" s="399" t="s">
        <v>34</v>
      </c>
      <c r="S515" s="21">
        <f t="shared" ref="S515:AD515" si="204">+S358/(S53*10^6)</f>
        <v>1.6924876699831797</v>
      </c>
      <c r="T515" s="21">
        <f t="shared" si="204"/>
        <v>1.6449918291854939</v>
      </c>
      <c r="U515" s="21">
        <f t="shared" si="204"/>
        <v>1.6553167252875975</v>
      </c>
      <c r="V515" s="21">
        <f t="shared" si="204"/>
        <v>1.6683135153084012</v>
      </c>
      <c r="W515" s="21">
        <f t="shared" si="204"/>
        <v>1.6440514672855218</v>
      </c>
      <c r="X515" s="21">
        <f t="shared" si="204"/>
        <v>1.679108516554205</v>
      </c>
      <c r="Y515" s="21">
        <f t="shared" si="204"/>
        <v>1.6843861415910391</v>
      </c>
      <c r="Z515" s="21">
        <f t="shared" si="204"/>
        <v>1.6650361460501113</v>
      </c>
      <c r="AA515" s="21">
        <f t="shared" si="204"/>
        <v>1.6439934433532564</v>
      </c>
      <c r="AB515" s="21">
        <f t="shared" si="204"/>
        <v>1.6474018866590392</v>
      </c>
      <c r="AC515" s="21">
        <f t="shared" si="204"/>
        <v>1.6390513954165005</v>
      </c>
      <c r="AD515" s="21">
        <f t="shared" si="204"/>
        <v>1.6272748228126661</v>
      </c>
    </row>
    <row r="516" spans="1:30" x14ac:dyDescent="0.2">
      <c r="A516" s="399">
        <v>1026</v>
      </c>
      <c r="B516" s="399" t="s">
        <v>35</v>
      </c>
      <c r="C516" s="21">
        <f t="shared" ref="C516:O516" si="205">+C359/(C54*10^6)</f>
        <v>1.2919575149545475</v>
      </c>
      <c r="D516" s="21">
        <f t="shared" si="205"/>
        <v>1.1687270507475063</v>
      </c>
      <c r="E516" s="21">
        <f t="shared" si="205"/>
        <v>1.2619977288414865</v>
      </c>
      <c r="F516" s="21">
        <f t="shared" si="205"/>
        <v>1.2283726224090004</v>
      </c>
      <c r="G516" s="21">
        <f t="shared" si="205"/>
        <v>1.200237417329896</v>
      </c>
      <c r="H516" s="21">
        <f t="shared" si="205"/>
        <v>1.4775914742451153</v>
      </c>
      <c r="I516" s="21">
        <f t="shared" si="205"/>
        <v>1.4035469206401447</v>
      </c>
      <c r="J516" s="21">
        <f t="shared" si="205"/>
        <v>1.342216046633228</v>
      </c>
      <c r="K516" s="21">
        <f t="shared" si="205"/>
        <v>1.2480150401575996</v>
      </c>
      <c r="L516" s="21">
        <f t="shared" si="205"/>
        <v>1.3647329429788664</v>
      </c>
      <c r="M516" s="21">
        <f t="shared" si="205"/>
        <v>1.3106060018944286</v>
      </c>
      <c r="N516" s="21">
        <f t="shared" si="205"/>
        <v>1.2567253894992307</v>
      </c>
      <c r="O516" s="404">
        <f t="shared" si="205"/>
        <v>1.2965485434625599</v>
      </c>
      <c r="Q516" s="399">
        <v>1026</v>
      </c>
      <c r="R516" s="399" t="s">
        <v>35</v>
      </c>
      <c r="S516" s="21">
        <f t="shared" ref="S516:AD516" si="206">+S359/(S54*10^6)</f>
        <v>1.2919575149545475</v>
      </c>
      <c r="T516" s="21">
        <f t="shared" si="206"/>
        <v>1.2296613603810278</v>
      </c>
      <c r="U516" s="21">
        <f t="shared" si="206"/>
        <v>1.2407656135307068</v>
      </c>
      <c r="V516" s="21">
        <f t="shared" si="206"/>
        <v>1.2375571623666211</v>
      </c>
      <c r="W516" s="21">
        <f t="shared" si="206"/>
        <v>1.2300274113879388</v>
      </c>
      <c r="X516" s="21">
        <f t="shared" si="206"/>
        <v>1.2697287135255846</v>
      </c>
      <c r="Y516" s="21">
        <f t="shared" si="206"/>
        <v>1.2905851594184312</v>
      </c>
      <c r="Z516" s="21">
        <f t="shared" si="206"/>
        <v>1.2979185371006075</v>
      </c>
      <c r="AA516" s="21">
        <f t="shared" si="206"/>
        <v>1.2915908239340546</v>
      </c>
      <c r="AB516" s="21">
        <f t="shared" si="206"/>
        <v>1.2991020338668902</v>
      </c>
      <c r="AC516" s="21">
        <f t="shared" si="206"/>
        <v>1.3001489288757848</v>
      </c>
      <c r="AD516" s="21">
        <f t="shared" si="206"/>
        <v>1.2965485434625599</v>
      </c>
    </row>
    <row r="517" spans="1:30" x14ac:dyDescent="0.2">
      <c r="A517" s="399">
        <v>1027</v>
      </c>
      <c r="B517" s="399" t="s">
        <v>36</v>
      </c>
      <c r="C517" s="21">
        <f t="shared" ref="C517:O517" si="207">+C360/(C55*10^6)</f>
        <v>2.0844466375545849</v>
      </c>
      <c r="D517" s="21">
        <f t="shared" si="207"/>
        <v>1.7523237119288388</v>
      </c>
      <c r="E517" s="21">
        <f t="shared" si="207"/>
        <v>1.9766445523102503</v>
      </c>
      <c r="F517" s="21">
        <f t="shared" si="207"/>
        <v>1.8154793985854583</v>
      </c>
      <c r="G517" s="21">
        <f t="shared" si="207"/>
        <v>1.7499646489028697</v>
      </c>
      <c r="H517" s="21">
        <f t="shared" si="207"/>
        <v>2.2553947522843489</v>
      </c>
      <c r="I517" s="21">
        <f t="shared" si="207"/>
        <v>1.5982138176862191</v>
      </c>
      <c r="J517" s="21">
        <f t="shared" si="207"/>
        <v>1.9167803182590426</v>
      </c>
      <c r="K517" s="21">
        <f t="shared" si="207"/>
        <v>1.7610400650121252</v>
      </c>
      <c r="L517" s="21">
        <f t="shared" si="207"/>
        <v>1.6364600610562245</v>
      </c>
      <c r="M517" s="21">
        <f t="shared" si="207"/>
        <v>1.8589192877029523</v>
      </c>
      <c r="N517" s="21">
        <f t="shared" si="207"/>
        <v>1.9376021907560779</v>
      </c>
      <c r="O517" s="404">
        <f t="shared" si="207"/>
        <v>1.8473690020089226</v>
      </c>
      <c r="Q517" s="399">
        <v>1027</v>
      </c>
      <c r="R517" s="399" t="s">
        <v>36</v>
      </c>
      <c r="S517" s="21">
        <f t="shared" ref="S517:AD517" si="208">+S360/(S55*10^6)</f>
        <v>2.0844466375545849</v>
      </c>
      <c r="T517" s="21">
        <f t="shared" si="208"/>
        <v>1.9059067227773157</v>
      </c>
      <c r="U517" s="21">
        <f t="shared" si="208"/>
        <v>1.9288783257518733</v>
      </c>
      <c r="V517" s="21">
        <f t="shared" si="208"/>
        <v>1.8995195864037091</v>
      </c>
      <c r="W517" s="21">
        <f t="shared" si="208"/>
        <v>1.8687004338840323</v>
      </c>
      <c r="X517" s="21">
        <f t="shared" si="208"/>
        <v>1.9308268843821803</v>
      </c>
      <c r="Y517" s="21">
        <f t="shared" si="208"/>
        <v>1.8741167046878946</v>
      </c>
      <c r="Z517" s="21">
        <f t="shared" si="208"/>
        <v>1.8803867427534575</v>
      </c>
      <c r="AA517" s="21">
        <f t="shared" si="208"/>
        <v>1.8650223850359027</v>
      </c>
      <c r="AB517" s="21">
        <f t="shared" si="208"/>
        <v>1.8372763681991275</v>
      </c>
      <c r="AC517" s="21">
        <f t="shared" si="208"/>
        <v>1.8393481312603572</v>
      </c>
      <c r="AD517" s="21">
        <f t="shared" si="208"/>
        <v>1.8473690020089228</v>
      </c>
    </row>
    <row r="518" spans="1:30" x14ac:dyDescent="0.2">
      <c r="A518" s="399">
        <v>1028</v>
      </c>
      <c r="B518" s="399" t="s">
        <v>37</v>
      </c>
      <c r="C518" s="21">
        <f t="shared" ref="C518:O518" si="209">+C361/(C56*10^6)</f>
        <v>2.0186158708059838</v>
      </c>
      <c r="D518" s="21">
        <f t="shared" si="209"/>
        <v>1.800802127919775</v>
      </c>
      <c r="E518" s="21">
        <f t="shared" si="209"/>
        <v>1.8794435481690448</v>
      </c>
      <c r="F518" s="21">
        <f t="shared" si="209"/>
        <v>1.8589455714463305</v>
      </c>
      <c r="G518" s="21">
        <f t="shared" si="209"/>
        <v>1.8323846691485035</v>
      </c>
      <c r="H518" s="21">
        <f t="shared" si="209"/>
        <v>2.0127031052109565</v>
      </c>
      <c r="I518" s="21">
        <f t="shared" si="209"/>
        <v>1.8445304356193233</v>
      </c>
      <c r="J518" s="21">
        <f t="shared" si="209"/>
        <v>1.8088409631975262</v>
      </c>
      <c r="K518" s="21">
        <f t="shared" si="209"/>
        <v>1.698476865209068</v>
      </c>
      <c r="L518" s="21">
        <f t="shared" si="209"/>
        <v>1.8021713877441248</v>
      </c>
      <c r="M518" s="21">
        <f t="shared" si="209"/>
        <v>1.7696358249238864</v>
      </c>
      <c r="N518" s="21">
        <f t="shared" si="209"/>
        <v>1.7453313820008873</v>
      </c>
      <c r="O518" s="404">
        <f t="shared" si="209"/>
        <v>1.8346873625873927</v>
      </c>
      <c r="Q518" s="399">
        <v>1028</v>
      </c>
      <c r="R518" s="399" t="s">
        <v>37</v>
      </c>
      <c r="S518" s="21">
        <f t="shared" ref="S518:AD518" si="210">+S361/(S56*10^6)</f>
        <v>2.0186158708059838</v>
      </c>
      <c r="T518" s="21">
        <f t="shared" si="210"/>
        <v>1.9093044454912165</v>
      </c>
      <c r="U518" s="21">
        <f t="shared" si="210"/>
        <v>1.8992094946363898</v>
      </c>
      <c r="V518" s="21">
        <f t="shared" si="210"/>
        <v>1.8887416995552804</v>
      </c>
      <c r="W518" s="21">
        <f t="shared" si="210"/>
        <v>1.8772188917828436</v>
      </c>
      <c r="X518" s="21">
        <f t="shared" si="210"/>
        <v>1.8994148771553008</v>
      </c>
      <c r="Y518" s="21">
        <f t="shared" si="210"/>
        <v>1.8907662342092972</v>
      </c>
      <c r="Z518" s="21">
        <f t="shared" si="210"/>
        <v>1.87915927255217</v>
      </c>
      <c r="AA518" s="21">
        <f t="shared" si="210"/>
        <v>1.8562473487748097</v>
      </c>
      <c r="AB518" s="21">
        <f t="shared" si="210"/>
        <v>1.850617951026817</v>
      </c>
      <c r="AC518" s="21">
        <f t="shared" si="210"/>
        <v>1.8429929302252659</v>
      </c>
      <c r="AD518" s="21">
        <f t="shared" si="210"/>
        <v>1.8346873625873932</v>
      </c>
    </row>
    <row r="519" spans="1:30" x14ac:dyDescent="0.2">
      <c r="A519" s="399">
        <v>1029</v>
      </c>
      <c r="B519" s="399" t="s">
        <v>38</v>
      </c>
      <c r="C519" s="21">
        <f t="shared" ref="C519:O519" si="211">+C362/(C57*10^6)</f>
        <v>1.2321611154144072</v>
      </c>
      <c r="D519" s="21">
        <f t="shared" si="211"/>
        <v>1.1114606785567456</v>
      </c>
      <c r="E519" s="21">
        <f t="shared" si="211"/>
        <v>1.1089925453023726</v>
      </c>
      <c r="F519" s="21">
        <f t="shared" si="211"/>
        <v>1.0555018045277242</v>
      </c>
      <c r="G519" s="21">
        <f t="shared" si="211"/>
        <v>1.0592934340730165</v>
      </c>
      <c r="H519" s="21">
        <f t="shared" si="211"/>
        <v>1.2230407867413706</v>
      </c>
      <c r="I519" s="21">
        <f t="shared" si="211"/>
        <v>1.1303105548824006</v>
      </c>
      <c r="J519" s="21">
        <f t="shared" si="211"/>
        <v>1.122577885269443</v>
      </c>
      <c r="K519" s="21">
        <f t="shared" si="211"/>
        <v>1.0237962637713556</v>
      </c>
      <c r="L519" s="21">
        <f t="shared" si="211"/>
        <v>1.1643356840620591</v>
      </c>
      <c r="M519" s="21">
        <f t="shared" si="211"/>
        <v>0.98095441039137454</v>
      </c>
      <c r="N519" s="21">
        <f t="shared" si="211"/>
        <v>1.1139455225625439</v>
      </c>
      <c r="O519" s="404">
        <f t="shared" si="211"/>
        <v>1.1076191532748003</v>
      </c>
      <c r="Q519" s="399">
        <v>1029</v>
      </c>
      <c r="R519" s="399" t="s">
        <v>38</v>
      </c>
      <c r="S519" s="21">
        <f t="shared" ref="S519:AD519" si="212">+S362/(S57*10^6)</f>
        <v>1.2321611154144072</v>
      </c>
      <c r="T519" s="21">
        <f t="shared" si="212"/>
        <v>1.1697887623171399</v>
      </c>
      <c r="U519" s="21">
        <f t="shared" si="212"/>
        <v>1.1489961590435551</v>
      </c>
      <c r="V519" s="21">
        <f t="shared" si="212"/>
        <v>1.123985615720311</v>
      </c>
      <c r="W519" s="21">
        <f t="shared" si="212"/>
        <v>1.1112181815335482</v>
      </c>
      <c r="X519" s="21">
        <f t="shared" si="212"/>
        <v>1.1298381382968314</v>
      </c>
      <c r="Y519" s="21">
        <f t="shared" si="212"/>
        <v>1.1299157317920967</v>
      </c>
      <c r="Z519" s="21">
        <f t="shared" si="212"/>
        <v>1.1287945306725795</v>
      </c>
      <c r="AA519" s="21">
        <f t="shared" si="212"/>
        <v>1.1155254141528281</v>
      </c>
      <c r="AB519" s="21">
        <f t="shared" si="212"/>
        <v>1.120538031178143</v>
      </c>
      <c r="AC519" s="21">
        <f t="shared" si="212"/>
        <v>1.10708791649283</v>
      </c>
      <c r="AD519" s="21">
        <f t="shared" si="212"/>
        <v>1.1076191532748003</v>
      </c>
    </row>
    <row r="520" spans="1:30" x14ac:dyDescent="0.2">
      <c r="A520" s="400">
        <v>1030</v>
      </c>
      <c r="B520" s="400" t="s">
        <v>18</v>
      </c>
      <c r="C520" s="23">
        <f t="shared" ref="C520:O520" si="213">+C363/(C58*10^6)</f>
        <v>1.7872068811861133</v>
      </c>
      <c r="D520" s="23">
        <f t="shared" si="213"/>
        <v>1.6553916372982858</v>
      </c>
      <c r="E520" s="23">
        <f t="shared" si="213"/>
        <v>1.713579862531168</v>
      </c>
      <c r="F520" s="23">
        <f t="shared" si="213"/>
        <v>1.6542163286270875</v>
      </c>
      <c r="G520" s="23">
        <f t="shared" si="213"/>
        <v>1.6506711233107001</v>
      </c>
      <c r="H520" s="23">
        <f t="shared" si="213"/>
        <v>1.7904974764767048</v>
      </c>
      <c r="I520" s="23">
        <f t="shared" si="213"/>
        <v>1.6489689965351062</v>
      </c>
      <c r="J520" s="23">
        <f t="shared" si="213"/>
        <v>1.5961515623840272</v>
      </c>
      <c r="K520" s="23">
        <f t="shared" si="213"/>
        <v>1.6599080263594559</v>
      </c>
      <c r="L520" s="23">
        <f t="shared" si="213"/>
        <v>1.9022319708684063</v>
      </c>
      <c r="M520" s="23">
        <f t="shared" si="213"/>
        <v>1.7611092894138691</v>
      </c>
      <c r="N520" s="23">
        <f t="shared" si="213"/>
        <v>1.8121753367765292</v>
      </c>
      <c r="O520" s="405">
        <f t="shared" si="213"/>
        <v>1.7154592119273602</v>
      </c>
      <c r="Q520" s="400">
        <v>1030</v>
      </c>
      <c r="R520" s="400" t="s">
        <v>18</v>
      </c>
      <c r="S520" s="23">
        <f t="shared" ref="S520:AD520" si="214">+S363/(S58*10^6)</f>
        <v>1.7872068811861133</v>
      </c>
      <c r="T520" s="23">
        <f t="shared" si="214"/>
        <v>1.7206729528204101</v>
      </c>
      <c r="U520" s="23">
        <f t="shared" si="214"/>
        <v>1.7182869429380387</v>
      </c>
      <c r="V520" s="23">
        <f t="shared" si="214"/>
        <v>1.7015273449404733</v>
      </c>
      <c r="W520" s="23">
        <f t="shared" si="214"/>
        <v>1.6913719190764183</v>
      </c>
      <c r="X520" s="23">
        <f t="shared" si="214"/>
        <v>1.7083592955432505</v>
      </c>
      <c r="Y520" s="23">
        <f t="shared" si="214"/>
        <v>1.6987700976202669</v>
      </c>
      <c r="Z520" s="23">
        <f t="shared" si="214"/>
        <v>1.6837203259365232</v>
      </c>
      <c r="AA520" s="23">
        <f t="shared" si="214"/>
        <v>1.6809584681665344</v>
      </c>
      <c r="AB520" s="23">
        <f t="shared" si="214"/>
        <v>1.7018380152284012</v>
      </c>
      <c r="AC520" s="23">
        <f t="shared" si="214"/>
        <v>1.7072377388551248</v>
      </c>
      <c r="AD520" s="23">
        <f t="shared" si="214"/>
        <v>1.7154592119273602</v>
      </c>
    </row>
    <row r="521" spans="1:30" x14ac:dyDescent="0.2">
      <c r="A521" s="401">
        <v>10300</v>
      </c>
      <c r="B521" s="401" t="s">
        <v>142</v>
      </c>
      <c r="C521" s="406">
        <f t="shared" ref="C521:O521" si="215">+C364/(C59*10^6)</f>
        <v>1.9172796277883297</v>
      </c>
      <c r="D521" s="406">
        <f t="shared" si="215"/>
        <v>1.796566387767027</v>
      </c>
      <c r="E521" s="406">
        <f t="shared" si="215"/>
        <v>1.7314497684976558</v>
      </c>
      <c r="F521" s="406">
        <f t="shared" si="215"/>
        <v>1.7218616042462211</v>
      </c>
      <c r="G521" s="406">
        <f t="shared" si="215"/>
        <v>1.7447083561950594</v>
      </c>
      <c r="H521" s="406">
        <f t="shared" si="215"/>
        <v>2.0636809460603667</v>
      </c>
      <c r="I521" s="406">
        <f t="shared" si="215"/>
        <v>1.8465256254465903</v>
      </c>
      <c r="J521" s="406">
        <f t="shared" si="215"/>
        <v>1.7983858234693735</v>
      </c>
      <c r="K521" s="406">
        <f t="shared" si="215"/>
        <v>1.7594680294276193</v>
      </c>
      <c r="L521" s="406">
        <f t="shared" si="215"/>
        <v>1.9547778723479241</v>
      </c>
      <c r="M521" s="406">
        <f t="shared" si="215"/>
        <v>1.8379460607522118</v>
      </c>
      <c r="N521" s="406">
        <f t="shared" si="215"/>
        <v>1.9306136337433517</v>
      </c>
      <c r="O521" s="406">
        <f t="shared" si="215"/>
        <v>1.8401371926737895</v>
      </c>
      <c r="Q521" s="401">
        <v>10300</v>
      </c>
      <c r="R521" s="401" t="s">
        <v>142</v>
      </c>
      <c r="S521" s="406">
        <f t="shared" ref="S521:AD521" si="216">+S364/(S59*10^6)</f>
        <v>1.9172796277883297</v>
      </c>
      <c r="T521" s="406">
        <f t="shared" si="216"/>
        <v>1.8557461352834461</v>
      </c>
      <c r="U521" s="406">
        <f t="shared" si="216"/>
        <v>1.8139980784663368</v>
      </c>
      <c r="V521" s="406">
        <f t="shared" si="216"/>
        <v>1.7902427375736911</v>
      </c>
      <c r="W521" s="406">
        <f t="shared" si="216"/>
        <v>1.7810338295438575</v>
      </c>
      <c r="X521" s="406">
        <f t="shared" si="216"/>
        <v>1.8276308342367407</v>
      </c>
      <c r="Y521" s="406">
        <f t="shared" si="216"/>
        <v>1.8306248546528674</v>
      </c>
      <c r="Z521" s="406">
        <f t="shared" si="216"/>
        <v>1.8259802224335659</v>
      </c>
      <c r="AA521" s="406">
        <f t="shared" si="216"/>
        <v>1.8180431084213924</v>
      </c>
      <c r="AB521" s="406">
        <f t="shared" si="216"/>
        <v>1.831661364573719</v>
      </c>
      <c r="AC521" s="406">
        <f t="shared" si="216"/>
        <v>1.8322485067678567</v>
      </c>
      <c r="AD521" s="406">
        <f t="shared" si="216"/>
        <v>1.8401371926737895</v>
      </c>
    </row>
    <row r="523" spans="1:30" x14ac:dyDescent="0.2">
      <c r="A523" s="397" t="s">
        <v>144</v>
      </c>
      <c r="B523" s="397" t="s">
        <v>162</v>
      </c>
      <c r="C523" s="397" t="s">
        <v>0</v>
      </c>
      <c r="D523" s="397" t="s">
        <v>1</v>
      </c>
      <c r="E523" s="397" t="s">
        <v>2</v>
      </c>
      <c r="F523" s="397" t="s">
        <v>3</v>
      </c>
      <c r="G523" s="397" t="s">
        <v>4</v>
      </c>
      <c r="H523" s="397" t="s">
        <v>5</v>
      </c>
      <c r="I523" s="397" t="s">
        <v>6</v>
      </c>
      <c r="J523" s="397" t="s">
        <v>7</v>
      </c>
      <c r="K523" s="397" t="s">
        <v>8</v>
      </c>
      <c r="L523" s="397" t="s">
        <v>9</v>
      </c>
      <c r="M523" s="397" t="s">
        <v>10</v>
      </c>
      <c r="N523" s="397" t="s">
        <v>11</v>
      </c>
      <c r="O523" s="397" t="s">
        <v>55</v>
      </c>
      <c r="Q523" s="397" t="s">
        <v>73</v>
      </c>
      <c r="R523" s="397" t="s">
        <v>162</v>
      </c>
      <c r="S523" s="397" t="s">
        <v>74</v>
      </c>
      <c r="T523" s="397" t="s">
        <v>75</v>
      </c>
      <c r="U523" s="397" t="s">
        <v>76</v>
      </c>
      <c r="V523" s="397" t="s">
        <v>77</v>
      </c>
      <c r="W523" s="397" t="s">
        <v>78</v>
      </c>
      <c r="X523" s="397" t="s">
        <v>79</v>
      </c>
      <c r="Y523" s="397" t="s">
        <v>80</v>
      </c>
      <c r="Z523" s="397" t="s">
        <v>81</v>
      </c>
      <c r="AA523" s="397" t="s">
        <v>82</v>
      </c>
      <c r="AB523" s="397" t="s">
        <v>83</v>
      </c>
      <c r="AC523" s="397" t="s">
        <v>84</v>
      </c>
      <c r="AD523" s="397" t="s">
        <v>85</v>
      </c>
    </row>
    <row r="524" spans="1:30" x14ac:dyDescent="0.2">
      <c r="A524" s="398"/>
      <c r="B524" s="398" t="s">
        <v>46</v>
      </c>
      <c r="C524" s="387"/>
      <c r="D524" s="387"/>
      <c r="E524" s="387"/>
      <c r="F524" s="387"/>
      <c r="G524" s="387"/>
      <c r="H524" s="387"/>
      <c r="I524" s="387"/>
      <c r="J524" s="387"/>
      <c r="K524" s="387"/>
      <c r="L524" s="387"/>
      <c r="M524" s="387"/>
      <c r="N524" s="387"/>
      <c r="O524" s="402"/>
      <c r="Q524" s="398"/>
      <c r="R524" s="398" t="s">
        <v>46</v>
      </c>
      <c r="S524" s="387"/>
      <c r="T524" s="387"/>
      <c r="U524" s="387"/>
      <c r="V524" s="387"/>
      <c r="W524" s="387"/>
      <c r="X524" s="387"/>
      <c r="Y524" s="387"/>
      <c r="Z524" s="387"/>
      <c r="AA524" s="387"/>
      <c r="AB524" s="387"/>
      <c r="AC524" s="387"/>
      <c r="AD524" s="387"/>
    </row>
    <row r="525" spans="1:30" x14ac:dyDescent="0.2">
      <c r="A525" s="399">
        <v>1004</v>
      </c>
      <c r="B525" s="399" t="s">
        <v>94</v>
      </c>
      <c r="C525" s="21">
        <f>+C368/(C32*10^6)</f>
        <v>0.75111720877641897</v>
      </c>
      <c r="D525" s="21">
        <f t="shared" ref="D525:N525" si="217">+D368/(D32*10^6)</f>
        <v>0.76976568284822666</v>
      </c>
      <c r="E525" s="21">
        <f t="shared" si="217"/>
        <v>0.55217062756031143</v>
      </c>
      <c r="F525" s="21">
        <f t="shared" si="217"/>
        <v>0.55937356999226051</v>
      </c>
      <c r="G525" s="21">
        <f t="shared" si="217"/>
        <v>0.77112592695459892</v>
      </c>
      <c r="H525" s="21">
        <f t="shared" si="217"/>
        <v>0.96999729880803509</v>
      </c>
      <c r="I525" s="21">
        <f t="shared" si="217"/>
        <v>0.90556241879700616</v>
      </c>
      <c r="J525" s="21">
        <f t="shared" si="217"/>
        <v>0.89898916201486923</v>
      </c>
      <c r="K525" s="21">
        <f t="shared" si="217"/>
        <v>0.86715635141527769</v>
      </c>
      <c r="L525" s="21">
        <f t="shared" si="217"/>
        <v>1.0299349018912791</v>
      </c>
      <c r="M525" s="21">
        <f t="shared" si="217"/>
        <v>0.92997905573833195</v>
      </c>
      <c r="N525" s="21">
        <f t="shared" si="217"/>
        <v>0.96046363148830949</v>
      </c>
      <c r="O525" s="404">
        <f>+O368/(O32*10^6)</f>
        <v>0.8318729633805193</v>
      </c>
      <c r="Q525" s="399">
        <v>1004</v>
      </c>
      <c r="R525" s="399" t="s">
        <v>94</v>
      </c>
      <c r="S525" s="21">
        <f>+S368/(S32*10^6)</f>
        <v>0.75111720877641897</v>
      </c>
      <c r="T525" s="21">
        <f t="shared" ref="T525:AD525" si="218">+T368/(T32*10^6)</f>
        <v>0.76059590103128571</v>
      </c>
      <c r="U525" s="21">
        <f t="shared" si="218"/>
        <v>0.69001072558631427</v>
      </c>
      <c r="V525" s="21">
        <f t="shared" si="218"/>
        <v>0.6560385524062069</v>
      </c>
      <c r="W525" s="21">
        <f t="shared" si="218"/>
        <v>0.67939708148493883</v>
      </c>
      <c r="X525" s="21">
        <f t="shared" si="218"/>
        <v>0.72741741141511451</v>
      </c>
      <c r="Y525" s="21">
        <f t="shared" si="218"/>
        <v>0.75517277781172654</v>
      </c>
      <c r="Z525" s="21">
        <f t="shared" si="218"/>
        <v>0.77495032169088818</v>
      </c>
      <c r="AA525" s="21">
        <f t="shared" si="218"/>
        <v>0.78557343288595904</v>
      </c>
      <c r="AB525" s="21">
        <f t="shared" si="218"/>
        <v>0.80939690377349538</v>
      </c>
      <c r="AC525" s="21">
        <f t="shared" si="218"/>
        <v>0.82069292559472085</v>
      </c>
      <c r="AD525" s="21">
        <f t="shared" si="218"/>
        <v>0.83187296338051919</v>
      </c>
    </row>
    <row r="526" spans="1:30" x14ac:dyDescent="0.2">
      <c r="A526" s="399">
        <v>1005</v>
      </c>
      <c r="B526" s="399" t="s">
        <v>13</v>
      </c>
      <c r="C526" s="21">
        <f t="shared" ref="C526:O541" si="219">+C369/(C33*10^6)</f>
        <v>0.85855646675229724</v>
      </c>
      <c r="D526" s="21">
        <f t="shared" si="219"/>
        <v>0.80492388946903359</v>
      </c>
      <c r="E526" s="21">
        <f t="shared" si="219"/>
        <v>0.91096078154330584</v>
      </c>
      <c r="F526" s="21">
        <f t="shared" si="219"/>
        <v>0.87571433791956732</v>
      </c>
      <c r="G526" s="21">
        <f t="shared" si="219"/>
        <v>0.90674776553510394</v>
      </c>
      <c r="H526" s="21">
        <f t="shared" si="219"/>
        <v>0.97237359550561797</v>
      </c>
      <c r="I526" s="21">
        <f t="shared" si="219"/>
        <v>0.80954502354934477</v>
      </c>
      <c r="J526" s="21">
        <f t="shared" si="219"/>
        <v>0.86613881168782392</v>
      </c>
      <c r="K526" s="21">
        <f t="shared" si="219"/>
        <v>0.83034936385008995</v>
      </c>
      <c r="L526" s="21">
        <f t="shared" si="219"/>
        <v>0.93924188897588179</v>
      </c>
      <c r="M526" s="21">
        <f t="shared" si="219"/>
        <v>0.90707716518143056</v>
      </c>
      <c r="N526" s="21">
        <f t="shared" si="219"/>
        <v>0.86582142509016469</v>
      </c>
      <c r="O526" s="404">
        <f t="shared" si="219"/>
        <v>0.87712965506867779</v>
      </c>
      <c r="Q526" s="399">
        <v>1005</v>
      </c>
      <c r="R526" s="399" t="s">
        <v>13</v>
      </c>
      <c r="S526" s="21">
        <f t="shared" ref="S526:AD541" si="220">+S369/(S33*10^6)</f>
        <v>0.85855646675229724</v>
      </c>
      <c r="T526" s="21">
        <f t="shared" si="220"/>
        <v>0.83195625541578266</v>
      </c>
      <c r="U526" s="21">
        <f t="shared" si="220"/>
        <v>0.85806014245318252</v>
      </c>
      <c r="V526" s="21">
        <f t="shared" si="220"/>
        <v>0.86278082600049832</v>
      </c>
      <c r="W526" s="21">
        <f t="shared" si="220"/>
        <v>0.87100629130655827</v>
      </c>
      <c r="X526" s="21">
        <f t="shared" si="220"/>
        <v>0.88854807136475911</v>
      </c>
      <c r="Y526" s="21">
        <f t="shared" si="220"/>
        <v>0.87476676871015779</v>
      </c>
      <c r="Z526" s="21">
        <f t="shared" si="220"/>
        <v>0.87344759074057909</v>
      </c>
      <c r="AA526" s="21">
        <f t="shared" si="220"/>
        <v>0.86839265221710837</v>
      </c>
      <c r="AB526" s="21">
        <f t="shared" si="220"/>
        <v>0.87519308915148541</v>
      </c>
      <c r="AC526" s="21">
        <f t="shared" si="220"/>
        <v>0.8780960504876496</v>
      </c>
      <c r="AD526" s="21">
        <f t="shared" si="220"/>
        <v>0.87712965506867757</v>
      </c>
    </row>
    <row r="527" spans="1:30" x14ac:dyDescent="0.2">
      <c r="A527" s="399">
        <v>1006</v>
      </c>
      <c r="B527" s="399" t="s">
        <v>14</v>
      </c>
      <c r="C527" s="21">
        <f t="shared" si="219"/>
        <v>0.2533112405065448</v>
      </c>
      <c r="D527" s="21">
        <f t="shared" si="219"/>
        <v>2.8447343958498881E-2</v>
      </c>
      <c r="E527" s="21">
        <f t="shared" si="219"/>
        <v>2.9208508610554521E-2</v>
      </c>
      <c r="F527" s="21">
        <f t="shared" si="219"/>
        <v>3.0334255144811063E-2</v>
      </c>
      <c r="G527" s="21">
        <f t="shared" si="219"/>
        <v>2.8562017758132687E-2</v>
      </c>
      <c r="H527" s="21">
        <f t="shared" si="219"/>
        <v>1.1988159273891661E-3</v>
      </c>
      <c r="I527" s="21">
        <f t="shared" si="219"/>
        <v>1.0025590557501693E-3</v>
      </c>
      <c r="J527" s="21">
        <f t="shared" si="219"/>
        <v>9.1344184794692066E-4</v>
      </c>
      <c r="K527" s="21">
        <f t="shared" si="219"/>
        <v>1.0704588464386605E-3</v>
      </c>
      <c r="L527" s="21">
        <f t="shared" si="219"/>
        <v>1.1580786220555673E-3</v>
      </c>
      <c r="M527" s="21">
        <f t="shared" si="219"/>
        <v>1.1336620362638241E-3</v>
      </c>
      <c r="N527" s="21">
        <f t="shared" si="219"/>
        <v>1.2504605526631959E-3</v>
      </c>
      <c r="O527" s="404">
        <f t="shared" si="219"/>
        <v>2.8074342934096597E-2</v>
      </c>
      <c r="Q527" s="399">
        <v>1006</v>
      </c>
      <c r="R527" s="399" t="s">
        <v>14</v>
      </c>
      <c r="S527" s="21">
        <f t="shared" si="220"/>
        <v>0.2533112405065448</v>
      </c>
      <c r="T527" s="21">
        <f t="shared" si="220"/>
        <v>0.13370124911525155</v>
      </c>
      <c r="U527" s="21">
        <f t="shared" si="220"/>
        <v>9.8387994371536669E-2</v>
      </c>
      <c r="V527" s="21">
        <f t="shared" si="220"/>
        <v>8.1307846545372583E-2</v>
      </c>
      <c r="W527" s="21">
        <f t="shared" si="220"/>
        <v>7.0590686784271453E-2</v>
      </c>
      <c r="X527" s="21">
        <f t="shared" si="220"/>
        <v>5.8776278882175556E-2</v>
      </c>
      <c r="Y527" s="21">
        <f t="shared" si="220"/>
        <v>4.9003919106513236E-2</v>
      </c>
      <c r="Z527" s="21">
        <f t="shared" si="220"/>
        <v>4.147382761110073E-2</v>
      </c>
      <c r="AA527" s="21">
        <f t="shared" si="220"/>
        <v>3.6711662421123413E-2</v>
      </c>
      <c r="AB527" s="21">
        <f t="shared" si="220"/>
        <v>3.3218722978780937E-2</v>
      </c>
      <c r="AC527" s="21">
        <f t="shared" si="220"/>
        <v>3.0292347465740253E-2</v>
      </c>
      <c r="AD527" s="21">
        <f t="shared" si="220"/>
        <v>2.8074342934096597E-2</v>
      </c>
    </row>
    <row r="528" spans="1:30" x14ac:dyDescent="0.2">
      <c r="A528" s="399">
        <v>1007</v>
      </c>
      <c r="B528" s="399" t="s">
        <v>15</v>
      </c>
      <c r="C528" s="21">
        <f t="shared" si="219"/>
        <v>0.74244992771910356</v>
      </c>
      <c r="D528" s="21">
        <f t="shared" si="219"/>
        <v>0.62622323145623049</v>
      </c>
      <c r="E528" s="21">
        <f t="shared" si="219"/>
        <v>0.70254376540479047</v>
      </c>
      <c r="F528" s="21">
        <f t="shared" si="219"/>
        <v>0.70995331925926097</v>
      </c>
      <c r="G528" s="21">
        <f t="shared" si="219"/>
        <v>0.69152728538039343</v>
      </c>
      <c r="H528" s="21">
        <f t="shared" si="219"/>
        <v>0.76738257627029838</v>
      </c>
      <c r="I528" s="21">
        <f t="shared" si="219"/>
        <v>0.69552218147427303</v>
      </c>
      <c r="J528" s="21">
        <f t="shared" si="219"/>
        <v>0.63349597927582579</v>
      </c>
      <c r="K528" s="21">
        <f t="shared" si="219"/>
        <v>0.65753839838674977</v>
      </c>
      <c r="L528" s="21">
        <f t="shared" si="219"/>
        <v>0.71038463740154556</v>
      </c>
      <c r="M528" s="21">
        <f t="shared" si="219"/>
        <v>0.71541990706774272</v>
      </c>
      <c r="N528" s="21">
        <f t="shared" si="219"/>
        <v>0.74664891562151869</v>
      </c>
      <c r="O528" s="404">
        <f t="shared" si="219"/>
        <v>0.69812611591137319</v>
      </c>
      <c r="Q528" s="399">
        <v>1007</v>
      </c>
      <c r="R528" s="399" t="s">
        <v>15</v>
      </c>
      <c r="S528" s="21">
        <f t="shared" si="220"/>
        <v>0.74244992771910356</v>
      </c>
      <c r="T528" s="21">
        <f t="shared" si="220"/>
        <v>0.68325702409462552</v>
      </c>
      <c r="U528" s="21">
        <f t="shared" si="220"/>
        <v>0.68960231626973056</v>
      </c>
      <c r="V528" s="21">
        <f t="shared" si="220"/>
        <v>0.69468748520382106</v>
      </c>
      <c r="W528" s="21">
        <f t="shared" si="220"/>
        <v>0.69404630634830777</v>
      </c>
      <c r="X528" s="21">
        <f t="shared" si="220"/>
        <v>0.70644055070129064</v>
      </c>
      <c r="Y528" s="21">
        <f t="shared" si="220"/>
        <v>0.70476090464159891</v>
      </c>
      <c r="Z528" s="21">
        <f t="shared" si="220"/>
        <v>0.6941036415123647</v>
      </c>
      <c r="AA528" s="21">
        <f t="shared" si="220"/>
        <v>0.68980419161297835</v>
      </c>
      <c r="AB528" s="21">
        <f t="shared" si="220"/>
        <v>0.69185224311259197</v>
      </c>
      <c r="AC528" s="21">
        <f t="shared" si="220"/>
        <v>0.69397941303660582</v>
      </c>
      <c r="AD528" s="21">
        <f t="shared" si="220"/>
        <v>0.69812611591137319</v>
      </c>
    </row>
    <row r="529" spans="1:30" x14ac:dyDescent="0.2">
      <c r="A529" s="399">
        <v>1008</v>
      </c>
      <c r="B529" s="399" t="s">
        <v>16</v>
      </c>
      <c r="C529" s="21">
        <f t="shared" si="219"/>
        <v>1.125399592562091</v>
      </c>
      <c r="D529" s="21">
        <f t="shared" si="219"/>
        <v>1.0158675670145283</v>
      </c>
      <c r="E529" s="21">
        <f t="shared" si="219"/>
        <v>1.0533978101012706</v>
      </c>
      <c r="F529" s="21">
        <f t="shared" si="219"/>
        <v>1.0712545151963677</v>
      </c>
      <c r="G529" s="21">
        <f t="shared" si="219"/>
        <v>1.0654429293485963</v>
      </c>
      <c r="H529" s="21">
        <f t="shared" si="219"/>
        <v>1.1692140714025943</v>
      </c>
      <c r="I529" s="21">
        <f t="shared" si="219"/>
        <v>1.0505584873655445</v>
      </c>
      <c r="J529" s="21">
        <f t="shared" si="219"/>
        <v>1.0866515707182105</v>
      </c>
      <c r="K529" s="21">
        <f t="shared" si="219"/>
        <v>0.95413498688289999</v>
      </c>
      <c r="L529" s="21">
        <f t="shared" si="219"/>
        <v>1.0744082671196875</v>
      </c>
      <c r="M529" s="21">
        <f t="shared" si="219"/>
        <v>1.0649145292558111</v>
      </c>
      <c r="N529" s="21">
        <f t="shared" si="219"/>
        <v>1.0996905597193429</v>
      </c>
      <c r="O529" s="404">
        <f t="shared" si="219"/>
        <v>1.067918984682338</v>
      </c>
      <c r="Q529" s="399">
        <v>1008</v>
      </c>
      <c r="R529" s="399" t="s">
        <v>16</v>
      </c>
      <c r="S529" s="21">
        <f t="shared" si="220"/>
        <v>1.125399592562091</v>
      </c>
      <c r="T529" s="21">
        <f t="shared" si="220"/>
        <v>1.0690611291205321</v>
      </c>
      <c r="U529" s="21">
        <f t="shared" si="220"/>
        <v>1.0636881351056828</v>
      </c>
      <c r="V529" s="21">
        <f t="shared" si="220"/>
        <v>1.0656936417947462</v>
      </c>
      <c r="W529" s="21">
        <f t="shared" si="220"/>
        <v>1.0656421930157602</v>
      </c>
      <c r="X529" s="21">
        <f t="shared" si="220"/>
        <v>1.0838456006999144</v>
      </c>
      <c r="Y529" s="21">
        <f t="shared" si="220"/>
        <v>1.0783479468288881</v>
      </c>
      <c r="Z529" s="21">
        <f t="shared" si="220"/>
        <v>1.0795566481406369</v>
      </c>
      <c r="AA529" s="21">
        <f t="shared" si="220"/>
        <v>1.0642118101755054</v>
      </c>
      <c r="AB529" s="21">
        <f t="shared" si="220"/>
        <v>1.0652175837387989</v>
      </c>
      <c r="AC529" s="21">
        <f t="shared" si="220"/>
        <v>1.0651906606314023</v>
      </c>
      <c r="AD529" s="21">
        <f t="shared" si="220"/>
        <v>1.0679189846823383</v>
      </c>
    </row>
    <row r="530" spans="1:30" x14ac:dyDescent="0.2">
      <c r="A530" s="399">
        <v>1009</v>
      </c>
      <c r="B530" s="399" t="s">
        <v>17</v>
      </c>
      <c r="C530" s="21">
        <f t="shared" si="219"/>
        <v>0.81488095238095237</v>
      </c>
      <c r="D530" s="21">
        <f t="shared" si="219"/>
        <v>0.86681533758107365</v>
      </c>
      <c r="E530" s="21">
        <f t="shared" si="219"/>
        <v>0.93087194393877115</v>
      </c>
      <c r="F530" s="21">
        <f t="shared" si="219"/>
        <v>0.88674594421349318</v>
      </c>
      <c r="G530" s="21">
        <f t="shared" si="219"/>
        <v>0.87401777675612513</v>
      </c>
      <c r="H530" s="21">
        <f t="shared" si="219"/>
        <v>1.0410727574213379</v>
      </c>
      <c r="I530" s="21">
        <f t="shared" si="219"/>
        <v>0.90642541647238362</v>
      </c>
      <c r="J530" s="21">
        <f t="shared" si="219"/>
        <v>0.88647628511619192</v>
      </c>
      <c r="K530" s="21">
        <f t="shared" si="219"/>
        <v>0.87198139353960347</v>
      </c>
      <c r="L530" s="21">
        <f t="shared" si="219"/>
        <v>0.96259910322108344</v>
      </c>
      <c r="M530" s="21">
        <f t="shared" si="219"/>
        <v>1.0573750495834986</v>
      </c>
      <c r="N530" s="21">
        <f t="shared" si="219"/>
        <v>0.94636891090387509</v>
      </c>
      <c r="O530" s="404">
        <f t="shared" si="219"/>
        <v>0.91975393588854104</v>
      </c>
      <c r="Q530" s="399">
        <v>1009</v>
      </c>
      <c r="R530" s="399" t="s">
        <v>17</v>
      </c>
      <c r="S530" s="21">
        <f t="shared" si="220"/>
        <v>0.81488095238095237</v>
      </c>
      <c r="T530" s="21">
        <f t="shared" si="220"/>
        <v>0.84136690612538312</v>
      </c>
      <c r="U530" s="21">
        <f t="shared" si="220"/>
        <v>0.87105344824787778</v>
      </c>
      <c r="V530" s="21">
        <f t="shared" si="220"/>
        <v>0.87507313987125057</v>
      </c>
      <c r="W530" s="21">
        <f t="shared" si="220"/>
        <v>0.87486064827671328</v>
      </c>
      <c r="X530" s="21">
        <f t="shared" si="220"/>
        <v>0.90148482139386632</v>
      </c>
      <c r="Y530" s="21">
        <f t="shared" si="220"/>
        <v>0.90227726838209799</v>
      </c>
      <c r="Z530" s="21">
        <f t="shared" si="220"/>
        <v>0.90001676816123533</v>
      </c>
      <c r="AA530" s="21">
        <f t="shared" si="220"/>
        <v>0.8964923102940997</v>
      </c>
      <c r="AB530" s="21">
        <f t="shared" si="220"/>
        <v>0.9031147946742546</v>
      </c>
      <c r="AC530" s="21">
        <f t="shared" si="220"/>
        <v>0.91735302585506773</v>
      </c>
      <c r="AD530" s="21">
        <f t="shared" si="220"/>
        <v>0.91975393588854104</v>
      </c>
    </row>
    <row r="531" spans="1:30" x14ac:dyDescent="0.2">
      <c r="A531" s="399">
        <v>1010</v>
      </c>
      <c r="B531" s="399" t="s">
        <v>19</v>
      </c>
      <c r="C531" s="21">
        <f t="shared" si="219"/>
        <v>0.10703896491192398</v>
      </c>
      <c r="D531" s="21">
        <f t="shared" si="219"/>
        <v>0.33611316174278449</v>
      </c>
      <c r="E531" s="21">
        <f t="shared" si="219"/>
        <v>7.8022259738635663E-2</v>
      </c>
      <c r="F531" s="21">
        <f t="shared" si="219"/>
        <v>0.1897864227385834</v>
      </c>
      <c r="G531" s="21">
        <f t="shared" si="219"/>
        <v>0.12504461524869689</v>
      </c>
      <c r="H531" s="21">
        <f t="shared" si="219"/>
        <v>0.57354225633882128</v>
      </c>
      <c r="I531" s="21">
        <f t="shared" si="219"/>
        <v>0.47822659811814922</v>
      </c>
      <c r="J531" s="21">
        <f t="shared" si="219"/>
        <v>0.2744933854560469</v>
      </c>
      <c r="K531" s="21">
        <f t="shared" si="219"/>
        <v>0.15748434715317511</v>
      </c>
      <c r="L531" s="21">
        <f t="shared" si="219"/>
        <v>0.30002753521081238</v>
      </c>
      <c r="M531" s="21">
        <f t="shared" si="219"/>
        <v>0.29720924357363909</v>
      </c>
      <c r="N531" s="21">
        <f t="shared" si="219"/>
        <v>0.16538324302455912</v>
      </c>
      <c r="O531" s="404">
        <f t="shared" si="219"/>
        <v>0.25563546526826975</v>
      </c>
      <c r="Q531" s="399">
        <v>1010</v>
      </c>
      <c r="R531" s="399" t="s">
        <v>19</v>
      </c>
      <c r="S531" s="21">
        <f t="shared" si="220"/>
        <v>0.10703896491192398</v>
      </c>
      <c r="T531" s="21">
        <f t="shared" si="220"/>
        <v>0.21892927352723968</v>
      </c>
      <c r="U531" s="21">
        <f t="shared" si="220"/>
        <v>0.172019692014488</v>
      </c>
      <c r="V531" s="21">
        <f t="shared" si="220"/>
        <v>0.1764276733278495</v>
      </c>
      <c r="W531" s="21">
        <f t="shared" si="220"/>
        <v>0.16660950044383421</v>
      </c>
      <c r="X531" s="21">
        <f t="shared" si="220"/>
        <v>0.23154165282396938</v>
      </c>
      <c r="Y531" s="21">
        <f t="shared" si="220"/>
        <v>0.26967069752750766</v>
      </c>
      <c r="Z531" s="21">
        <f t="shared" si="220"/>
        <v>0.27042840738004148</v>
      </c>
      <c r="AA531" s="21">
        <f t="shared" si="220"/>
        <v>0.25623654979311339</v>
      </c>
      <c r="AB531" s="21">
        <f t="shared" si="220"/>
        <v>0.26071668899589873</v>
      </c>
      <c r="AC531" s="21">
        <f t="shared" si="220"/>
        <v>0.26385931249875355</v>
      </c>
      <c r="AD531" s="21">
        <f t="shared" si="220"/>
        <v>0.25563546526826975</v>
      </c>
    </row>
    <row r="532" spans="1:30" x14ac:dyDescent="0.2">
      <c r="A532" s="399">
        <v>1011</v>
      </c>
      <c r="B532" s="399" t="s">
        <v>20</v>
      </c>
      <c r="C532" s="21">
        <f t="shared" si="219"/>
        <v>1.0133369247842436</v>
      </c>
      <c r="D532" s="21">
        <f t="shared" si="219"/>
        <v>0.95714266355335031</v>
      </c>
      <c r="E532" s="21">
        <f t="shared" si="219"/>
        <v>0.97709728297442799</v>
      </c>
      <c r="F532" s="21">
        <f t="shared" si="219"/>
        <v>0.92183145274313827</v>
      </c>
      <c r="G532" s="21">
        <f t="shared" si="219"/>
        <v>0.88634733052759729</v>
      </c>
      <c r="H532" s="21">
        <f t="shared" si="219"/>
        <v>1.1122525710731483</v>
      </c>
      <c r="I532" s="21">
        <f t="shared" si="219"/>
        <v>1.0238096882982302</v>
      </c>
      <c r="J532" s="21">
        <f t="shared" si="219"/>
        <v>0.88680902158284214</v>
      </c>
      <c r="K532" s="21">
        <f t="shared" si="219"/>
        <v>0.97465915503381151</v>
      </c>
      <c r="L532" s="21">
        <f t="shared" si="219"/>
        <v>1.0206956626943318</v>
      </c>
      <c r="M532" s="21">
        <f t="shared" si="219"/>
        <v>1.0831172787273651</v>
      </c>
      <c r="N532" s="21">
        <f t="shared" si="219"/>
        <v>1.0673880994146283</v>
      </c>
      <c r="O532" s="404">
        <f t="shared" si="219"/>
        <v>0.99102418609217868</v>
      </c>
      <c r="Q532" s="399">
        <v>1011</v>
      </c>
      <c r="R532" s="399" t="s">
        <v>20</v>
      </c>
      <c r="S532" s="21">
        <f t="shared" si="220"/>
        <v>1.0133369247842436</v>
      </c>
      <c r="T532" s="21">
        <f t="shared" si="220"/>
        <v>0.98477549074147663</v>
      </c>
      <c r="U532" s="21">
        <f t="shared" si="220"/>
        <v>0.98220289661052174</v>
      </c>
      <c r="V532" s="21">
        <f t="shared" si="220"/>
        <v>0.966737857768041</v>
      </c>
      <c r="W532" s="21">
        <f t="shared" si="220"/>
        <v>0.9506758680850439</v>
      </c>
      <c r="X532" s="21">
        <f t="shared" si="220"/>
        <v>0.97710284635838718</v>
      </c>
      <c r="Y532" s="21">
        <f t="shared" si="220"/>
        <v>0.98465741662390593</v>
      </c>
      <c r="Z532" s="21">
        <f t="shared" si="220"/>
        <v>0.96866942278880863</v>
      </c>
      <c r="AA532" s="21">
        <f t="shared" si="220"/>
        <v>0.96937238689056404</v>
      </c>
      <c r="AB532" s="21">
        <f t="shared" si="220"/>
        <v>0.97436183611480587</v>
      </c>
      <c r="AC532" s="21">
        <f t="shared" si="220"/>
        <v>0.98410989938574978</v>
      </c>
      <c r="AD532" s="21">
        <f t="shared" si="220"/>
        <v>0.99102418609217868</v>
      </c>
    </row>
    <row r="533" spans="1:30" ht="14.25" customHeight="1" x14ac:dyDescent="0.2">
      <c r="A533" s="399">
        <v>1012</v>
      </c>
      <c r="B533" s="399" t="s">
        <v>21</v>
      </c>
      <c r="C533" s="21">
        <f t="shared" si="219"/>
        <v>0.85337711675889116</v>
      </c>
      <c r="D533" s="21">
        <f t="shared" si="219"/>
        <v>0.80917289916320101</v>
      </c>
      <c r="E533" s="21">
        <f t="shared" si="219"/>
        <v>0.81532488247711932</v>
      </c>
      <c r="F533" s="21">
        <f t="shared" si="219"/>
        <v>0.88262083806686553</v>
      </c>
      <c r="G533" s="21">
        <f t="shared" si="219"/>
        <v>0.84179014851712342</v>
      </c>
      <c r="H533" s="21">
        <f t="shared" si="219"/>
        <v>0.95052269538214818</v>
      </c>
      <c r="I533" s="21">
        <f t="shared" si="219"/>
        <v>0.84591545865056117</v>
      </c>
      <c r="J533" s="21">
        <f t="shared" si="219"/>
        <v>0.75692932854535322</v>
      </c>
      <c r="K533" s="21">
        <f t="shared" si="219"/>
        <v>0.80932049791395932</v>
      </c>
      <c r="L533" s="21">
        <f t="shared" si="219"/>
        <v>0.89124315697230805</v>
      </c>
      <c r="M533" s="21">
        <f t="shared" si="219"/>
        <v>0.81275900811798774</v>
      </c>
      <c r="N533" s="21">
        <f t="shared" si="219"/>
        <v>0.84963466342194194</v>
      </c>
      <c r="O533" s="404">
        <f t="shared" si="219"/>
        <v>0.84073600237654411</v>
      </c>
      <c r="Q533" s="399">
        <v>1012</v>
      </c>
      <c r="R533" s="399" t="s">
        <v>21</v>
      </c>
      <c r="S533" s="21">
        <f t="shared" si="220"/>
        <v>0.85337711675889116</v>
      </c>
      <c r="T533" s="21">
        <f t="shared" si="220"/>
        <v>0.83092491649121136</v>
      </c>
      <c r="U533" s="21">
        <f t="shared" si="220"/>
        <v>0.82567529536192985</v>
      </c>
      <c r="V533" s="21">
        <f t="shared" si="220"/>
        <v>0.83982518711068366</v>
      </c>
      <c r="W533" s="21">
        <f t="shared" si="220"/>
        <v>0.84020751664852145</v>
      </c>
      <c r="X533" s="21">
        <f t="shared" si="220"/>
        <v>0.85823341501033235</v>
      </c>
      <c r="Y533" s="21">
        <f t="shared" si="220"/>
        <v>0.85631899961658131</v>
      </c>
      <c r="Z533" s="21">
        <f t="shared" si="220"/>
        <v>0.84121387778083268</v>
      </c>
      <c r="AA533" s="21">
        <f t="shared" si="220"/>
        <v>0.8374851762602088</v>
      </c>
      <c r="AB533" s="21">
        <f t="shared" si="220"/>
        <v>0.84277249559472167</v>
      </c>
      <c r="AC533" s="21">
        <f t="shared" si="220"/>
        <v>0.83995632855796343</v>
      </c>
      <c r="AD533" s="21">
        <f t="shared" si="220"/>
        <v>0.84073600237654411</v>
      </c>
    </row>
    <row r="534" spans="1:30" x14ac:dyDescent="0.2">
      <c r="A534" s="399">
        <v>1013</v>
      </c>
      <c r="B534" s="399" t="s">
        <v>22</v>
      </c>
      <c r="C534" s="21">
        <f t="shared" si="219"/>
        <v>1.1770753303364665</v>
      </c>
      <c r="D534" s="21">
        <f t="shared" si="219"/>
        <v>0.99393587388134896</v>
      </c>
      <c r="E534" s="21">
        <f t="shared" si="219"/>
        <v>0.97793705836168543</v>
      </c>
      <c r="F534" s="21">
        <f t="shared" si="219"/>
        <v>1.0989407834801095</v>
      </c>
      <c r="G534" s="21">
        <f t="shared" si="219"/>
        <v>1.0112302006335798</v>
      </c>
      <c r="H534" s="21">
        <f t="shared" si="219"/>
        <v>1.16397520760621</v>
      </c>
      <c r="I534" s="21">
        <f t="shared" si="219"/>
        <v>1.0254455638292697</v>
      </c>
      <c r="J534" s="21">
        <f t="shared" si="219"/>
        <v>0.83237695584327953</v>
      </c>
      <c r="K534" s="21">
        <f t="shared" si="219"/>
        <v>0.99782450106820908</v>
      </c>
      <c r="L534" s="21">
        <f t="shared" si="219"/>
        <v>1.2874857342494468</v>
      </c>
      <c r="M534" s="21">
        <f t="shared" si="219"/>
        <v>1.0344859042166044</v>
      </c>
      <c r="N534" s="21">
        <f t="shared" si="219"/>
        <v>1.2337303785780243</v>
      </c>
      <c r="O534" s="404">
        <f t="shared" si="219"/>
        <v>1.0594491204463872</v>
      </c>
      <c r="Q534" s="399">
        <v>1013</v>
      </c>
      <c r="R534" s="399" t="s">
        <v>22</v>
      </c>
      <c r="S534" s="21">
        <f t="shared" si="220"/>
        <v>1.1770753303364665</v>
      </c>
      <c r="T534" s="21">
        <f t="shared" si="220"/>
        <v>1.0791475202028205</v>
      </c>
      <c r="U534" s="21">
        <f t="shared" si="220"/>
        <v>1.046121608061658</v>
      </c>
      <c r="V534" s="21">
        <f t="shared" si="220"/>
        <v>1.0598595665360799</v>
      </c>
      <c r="W534" s="21">
        <f t="shared" si="220"/>
        <v>1.0504679055776487</v>
      </c>
      <c r="X534" s="21">
        <f t="shared" si="220"/>
        <v>1.0703078654521743</v>
      </c>
      <c r="Y534" s="21">
        <f t="shared" si="220"/>
        <v>1.0623353888999405</v>
      </c>
      <c r="Z534" s="21">
        <f t="shared" si="220"/>
        <v>1.0232019205925418</v>
      </c>
      <c r="AA534" s="21">
        <f t="shared" si="220"/>
        <v>1.0201296972679044</v>
      </c>
      <c r="AB534" s="21">
        <f t="shared" si="220"/>
        <v>1.0462631689784119</v>
      </c>
      <c r="AC534" s="21">
        <f t="shared" si="220"/>
        <v>1.0450267439609591</v>
      </c>
      <c r="AD534" s="21">
        <f t="shared" si="220"/>
        <v>1.0594491204463872</v>
      </c>
    </row>
    <row r="535" spans="1:30" x14ac:dyDescent="0.2">
      <c r="A535" s="399">
        <v>1014</v>
      </c>
      <c r="B535" s="399" t="s">
        <v>23</v>
      </c>
      <c r="C535" s="21">
        <f t="shared" si="219"/>
        <v>0.66729260015250635</v>
      </c>
      <c r="D535" s="21">
        <f t="shared" si="219"/>
        <v>0.72858365979238138</v>
      </c>
      <c r="E535" s="21">
        <f t="shared" si="219"/>
        <v>0.62747281497276042</v>
      </c>
      <c r="F535" s="21">
        <f t="shared" si="219"/>
        <v>0.65974584936102776</v>
      </c>
      <c r="G535" s="21">
        <f t="shared" si="219"/>
        <v>0.99607377047036383</v>
      </c>
      <c r="H535" s="21">
        <f t="shared" si="219"/>
        <v>1.0862191724506505</v>
      </c>
      <c r="I535" s="21">
        <f t="shared" si="219"/>
        <v>1.1229821917969347</v>
      </c>
      <c r="J535" s="21">
        <f t="shared" si="219"/>
        <v>1.0112646011871063</v>
      </c>
      <c r="K535" s="21">
        <f t="shared" si="219"/>
        <v>1.010682438181856</v>
      </c>
      <c r="L535" s="21">
        <f t="shared" si="219"/>
        <v>1.1429148484712164</v>
      </c>
      <c r="M535" s="21">
        <f t="shared" si="219"/>
        <v>1.0921732912143571</v>
      </c>
      <c r="N535" s="21">
        <f t="shared" si="219"/>
        <v>1.0547647964397298</v>
      </c>
      <c r="O535" s="404">
        <f t="shared" si="219"/>
        <v>0.94075214810209651</v>
      </c>
      <c r="Q535" s="399">
        <v>1014</v>
      </c>
      <c r="R535" s="399" t="s">
        <v>23</v>
      </c>
      <c r="S535" s="21">
        <f t="shared" si="220"/>
        <v>0.66729260015250635</v>
      </c>
      <c r="T535" s="21">
        <f t="shared" si="220"/>
        <v>0.69845101050755554</v>
      </c>
      <c r="U535" s="21">
        <f t="shared" si="220"/>
        <v>0.67499207851194976</v>
      </c>
      <c r="V535" s="21">
        <f t="shared" si="220"/>
        <v>0.67108448705841828</v>
      </c>
      <c r="W535" s="21">
        <f t="shared" si="220"/>
        <v>0.73737347762343863</v>
      </c>
      <c r="X535" s="21">
        <f t="shared" si="220"/>
        <v>0.79421595319314175</v>
      </c>
      <c r="Y535" s="21">
        <f t="shared" si="220"/>
        <v>0.84666952417109065</v>
      </c>
      <c r="Z535" s="21">
        <f t="shared" si="220"/>
        <v>0.87161966251650691</v>
      </c>
      <c r="AA535" s="21">
        <f t="shared" si="220"/>
        <v>0.88849277646521618</v>
      </c>
      <c r="AB535" s="21">
        <f t="shared" si="220"/>
        <v>0.91410838688378404</v>
      </c>
      <c r="AC535" s="21">
        <f t="shared" si="220"/>
        <v>0.9310208173995006</v>
      </c>
      <c r="AD535" s="21">
        <f t="shared" si="220"/>
        <v>0.94075214810209673</v>
      </c>
    </row>
    <row r="536" spans="1:30" x14ac:dyDescent="0.2">
      <c r="A536" s="399">
        <v>1015</v>
      </c>
      <c r="B536" s="399" t="s">
        <v>24</v>
      </c>
      <c r="C536" s="21">
        <f t="shared" si="219"/>
        <v>1.1783454701517335</v>
      </c>
      <c r="D536" s="21">
        <f t="shared" si="219"/>
        <v>1.0430644008992576</v>
      </c>
      <c r="E536" s="21">
        <f t="shared" si="219"/>
        <v>1.1373459653602906</v>
      </c>
      <c r="F536" s="21">
        <f t="shared" si="219"/>
        <v>1.0888038682846863</v>
      </c>
      <c r="G536" s="21">
        <f t="shared" si="219"/>
        <v>1.0172533764587615</v>
      </c>
      <c r="H536" s="21">
        <f t="shared" si="219"/>
        <v>1.2603913438726415</v>
      </c>
      <c r="I536" s="21">
        <f t="shared" si="219"/>
        <v>1.0711663021687625</v>
      </c>
      <c r="J536" s="21">
        <f t="shared" si="219"/>
        <v>0.91694123272530603</v>
      </c>
      <c r="K536" s="21">
        <f t="shared" si="219"/>
        <v>1.0138547974636614</v>
      </c>
      <c r="L536" s="21">
        <f t="shared" si="219"/>
        <v>1.1208335613592371</v>
      </c>
      <c r="M536" s="21">
        <f t="shared" si="219"/>
        <v>1.0373166092834083</v>
      </c>
      <c r="N536" s="21">
        <f t="shared" si="219"/>
        <v>1.1730959869599153</v>
      </c>
      <c r="O536" s="404">
        <f t="shared" si="219"/>
        <v>1.0804289900477473</v>
      </c>
      <c r="Q536" s="399">
        <v>1015</v>
      </c>
      <c r="R536" s="399" t="s">
        <v>24</v>
      </c>
      <c r="S536" s="21">
        <f t="shared" si="220"/>
        <v>1.1783454701517335</v>
      </c>
      <c r="T536" s="21">
        <f t="shared" si="220"/>
        <v>1.108858964676362</v>
      </c>
      <c r="U536" s="21">
        <f t="shared" si="220"/>
        <v>1.1182100731442375</v>
      </c>
      <c r="V536" s="21">
        <f t="shared" si="220"/>
        <v>1.1107064651643834</v>
      </c>
      <c r="W536" s="21">
        <f t="shared" si="220"/>
        <v>1.0916042467575748</v>
      </c>
      <c r="X536" s="21">
        <f t="shared" si="220"/>
        <v>1.1199074624890135</v>
      </c>
      <c r="Y536" s="21">
        <f t="shared" si="220"/>
        <v>1.1116487540422297</v>
      </c>
      <c r="Z536" s="21">
        <f t="shared" si="220"/>
        <v>1.0796080380437687</v>
      </c>
      <c r="AA536" s="21">
        <f t="shared" si="220"/>
        <v>1.0717519982408485</v>
      </c>
      <c r="AB536" s="21">
        <f t="shared" si="220"/>
        <v>1.076698416316906</v>
      </c>
      <c r="AC536" s="21">
        <f t="shared" si="220"/>
        <v>1.0729654212682334</v>
      </c>
      <c r="AD536" s="21">
        <f t="shared" si="220"/>
        <v>1.0804289900477473</v>
      </c>
    </row>
    <row r="537" spans="1:30" x14ac:dyDescent="0.2">
      <c r="A537" s="399">
        <v>1016</v>
      </c>
      <c r="B537" s="399" t="s">
        <v>25</v>
      </c>
      <c r="C537" s="21">
        <f t="shared" si="219"/>
        <v>0.92167806213230286</v>
      </c>
      <c r="D537" s="21">
        <f t="shared" si="219"/>
        <v>0.79304881366928093</v>
      </c>
      <c r="E537" s="21">
        <f t="shared" si="219"/>
        <v>0.84613219921656402</v>
      </c>
      <c r="F537" s="21">
        <f t="shared" si="219"/>
        <v>0.85126306186763978</v>
      </c>
      <c r="G537" s="21">
        <f t="shared" si="219"/>
        <v>0.76982680995379915</v>
      </c>
      <c r="H537" s="21">
        <f t="shared" si="219"/>
        <v>0.90497027368708782</v>
      </c>
      <c r="I537" s="21">
        <f t="shared" si="219"/>
        <v>0.88227101767506577</v>
      </c>
      <c r="J537" s="21">
        <f t="shared" si="219"/>
        <v>0.72424711914184026</v>
      </c>
      <c r="K537" s="21">
        <f t="shared" si="219"/>
        <v>0.75731831664812754</v>
      </c>
      <c r="L537" s="21">
        <f t="shared" si="219"/>
        <v>0.85002677881576172</v>
      </c>
      <c r="M537" s="21">
        <f t="shared" si="219"/>
        <v>0.79139455949628612</v>
      </c>
      <c r="N537" s="21">
        <f t="shared" si="219"/>
        <v>0.90524141611491005</v>
      </c>
      <c r="O537" s="404">
        <f t="shared" si="219"/>
        <v>0.82895872858114839</v>
      </c>
      <c r="Q537" s="399">
        <v>1016</v>
      </c>
      <c r="R537" s="399" t="s">
        <v>25</v>
      </c>
      <c r="S537" s="21">
        <f t="shared" si="220"/>
        <v>0.92167806213230286</v>
      </c>
      <c r="T537" s="21">
        <f t="shared" si="220"/>
        <v>0.85612895037899894</v>
      </c>
      <c r="U537" s="21">
        <f t="shared" si="220"/>
        <v>0.85277706561216793</v>
      </c>
      <c r="V537" s="21">
        <f t="shared" si="220"/>
        <v>0.85237467041732962</v>
      </c>
      <c r="W537" s="21">
        <f t="shared" si="220"/>
        <v>0.83524117009205789</v>
      </c>
      <c r="X537" s="21">
        <f t="shared" si="220"/>
        <v>0.84707893304995174</v>
      </c>
      <c r="Y537" s="21">
        <f t="shared" si="220"/>
        <v>0.85294696096198996</v>
      </c>
      <c r="Z537" s="21">
        <f t="shared" si="220"/>
        <v>0.83201762489681597</v>
      </c>
      <c r="AA537" s="21">
        <f t="shared" si="220"/>
        <v>0.82336599269346933</v>
      </c>
      <c r="AB537" s="21">
        <f t="shared" si="220"/>
        <v>0.82583145926742296</v>
      </c>
      <c r="AC537" s="21">
        <f t="shared" si="220"/>
        <v>0.8227283446086161</v>
      </c>
      <c r="AD537" s="21">
        <f t="shared" si="220"/>
        <v>0.82895872858114839</v>
      </c>
    </row>
    <row r="538" spans="1:30" x14ac:dyDescent="0.2">
      <c r="A538" s="399">
        <v>1017</v>
      </c>
      <c r="B538" s="399" t="s">
        <v>26</v>
      </c>
      <c r="C538" s="21">
        <f t="shared" si="219"/>
        <v>0.76019919955028759</v>
      </c>
      <c r="D538" s="21">
        <f t="shared" si="219"/>
        <v>0.7498143674565374</v>
      </c>
      <c r="E538" s="21">
        <f t="shared" si="219"/>
        <v>0.74820582865201335</v>
      </c>
      <c r="F538" s="21">
        <f t="shared" si="219"/>
        <v>0.7161728968380997</v>
      </c>
      <c r="G538" s="21">
        <f t="shared" si="219"/>
        <v>0.72481659034100243</v>
      </c>
      <c r="H538" s="21">
        <f t="shared" si="219"/>
        <v>0.8881239399806854</v>
      </c>
      <c r="I538" s="21">
        <f t="shared" si="219"/>
        <v>0.80939509130466658</v>
      </c>
      <c r="J538" s="21">
        <f t="shared" si="219"/>
        <v>0.69653425125170687</v>
      </c>
      <c r="K538" s="21">
        <f t="shared" si="219"/>
        <v>0.67752957135327496</v>
      </c>
      <c r="L538" s="21">
        <f t="shared" si="219"/>
        <v>0.71498808420495163</v>
      </c>
      <c r="M538" s="21">
        <f t="shared" si="219"/>
        <v>0.6792829979264714</v>
      </c>
      <c r="N538" s="21">
        <f t="shared" si="219"/>
        <v>0.73913023106252018</v>
      </c>
      <c r="O538" s="404">
        <f t="shared" si="219"/>
        <v>0.74023502825440135</v>
      </c>
      <c r="Q538" s="399">
        <v>1017</v>
      </c>
      <c r="R538" s="399" t="s">
        <v>26</v>
      </c>
      <c r="S538" s="21">
        <f t="shared" si="220"/>
        <v>0.76019919955028759</v>
      </c>
      <c r="T538" s="21">
        <f t="shared" si="220"/>
        <v>0.75487490459221662</v>
      </c>
      <c r="U538" s="21">
        <f t="shared" si="220"/>
        <v>0.75264777478195377</v>
      </c>
      <c r="V538" s="21">
        <f t="shared" si="220"/>
        <v>0.74327412926100156</v>
      </c>
      <c r="W538" s="21">
        <f t="shared" si="220"/>
        <v>0.73953526576832962</v>
      </c>
      <c r="X538" s="21">
        <f t="shared" si="220"/>
        <v>0.76350109924683973</v>
      </c>
      <c r="Y538" s="21">
        <f t="shared" si="220"/>
        <v>0.77083525243982076</v>
      </c>
      <c r="Z538" s="21">
        <f t="shared" si="220"/>
        <v>0.75994967521732293</v>
      </c>
      <c r="AA538" s="21">
        <f t="shared" si="220"/>
        <v>0.75008200041286366</v>
      </c>
      <c r="AB538" s="21">
        <f t="shared" si="220"/>
        <v>0.74658025548165263</v>
      </c>
      <c r="AC538" s="21">
        <f t="shared" si="220"/>
        <v>0.7403311026795808</v>
      </c>
      <c r="AD538" s="21">
        <f t="shared" si="220"/>
        <v>0.74023502825440135</v>
      </c>
    </row>
    <row r="539" spans="1:30" x14ac:dyDescent="0.2">
      <c r="A539" s="399">
        <v>1018</v>
      </c>
      <c r="B539" s="399" t="s">
        <v>27</v>
      </c>
      <c r="C539" s="21">
        <f t="shared" si="219"/>
        <v>1.1546508192469469</v>
      </c>
      <c r="D539" s="21">
        <f t="shared" si="219"/>
        <v>1.0924310201093919</v>
      </c>
      <c r="E539" s="21">
        <f t="shared" si="219"/>
        <v>1.1602117043649942</v>
      </c>
      <c r="F539" s="21">
        <f t="shared" si="219"/>
        <v>0.97252968975983378</v>
      </c>
      <c r="G539" s="21">
        <f t="shared" si="219"/>
        <v>1.0475789031030056</v>
      </c>
      <c r="H539" s="21">
        <f t="shared" si="219"/>
        <v>1.2648433494256701</v>
      </c>
      <c r="I539" s="21">
        <f t="shared" si="219"/>
        <v>1.0433996934545582</v>
      </c>
      <c r="J539" s="21">
        <f t="shared" si="219"/>
        <v>0.91392225757803047</v>
      </c>
      <c r="K539" s="21">
        <f t="shared" si="219"/>
        <v>0.92234505335972039</v>
      </c>
      <c r="L539" s="21">
        <f t="shared" si="219"/>
        <v>1.0952781324092651</v>
      </c>
      <c r="M539" s="21">
        <f t="shared" si="219"/>
        <v>1.014147326937622</v>
      </c>
      <c r="N539" s="21">
        <f t="shared" si="219"/>
        <v>1.102274991769999</v>
      </c>
      <c r="O539" s="404">
        <f t="shared" si="219"/>
        <v>1.0574116333870769</v>
      </c>
      <c r="Q539" s="399">
        <v>1018</v>
      </c>
      <c r="R539" s="399" t="s">
        <v>27</v>
      </c>
      <c r="S539" s="21">
        <f t="shared" si="220"/>
        <v>1.1546508192469469</v>
      </c>
      <c r="T539" s="21">
        <f t="shared" si="220"/>
        <v>1.1219303789008825</v>
      </c>
      <c r="U539" s="21">
        <f t="shared" si="220"/>
        <v>1.1346612688545765</v>
      </c>
      <c r="V539" s="21">
        <f t="shared" si="220"/>
        <v>1.0925957206165653</v>
      </c>
      <c r="W539" s="21">
        <f t="shared" si="220"/>
        <v>1.0839181454958904</v>
      </c>
      <c r="X539" s="21">
        <f t="shared" si="220"/>
        <v>1.1130872554071656</v>
      </c>
      <c r="Y539" s="21">
        <f t="shared" si="220"/>
        <v>1.1012097233849278</v>
      </c>
      <c r="Z539" s="21">
        <f t="shared" si="220"/>
        <v>1.0715735320759903</v>
      </c>
      <c r="AA539" s="21">
        <f t="shared" si="220"/>
        <v>1.0538116277508285</v>
      </c>
      <c r="AB539" s="21">
        <f t="shared" si="220"/>
        <v>1.0576701640195265</v>
      </c>
      <c r="AC539" s="21">
        <f t="shared" si="220"/>
        <v>1.0537023064905091</v>
      </c>
      <c r="AD539" s="21">
        <f t="shared" si="220"/>
        <v>1.0574116333870769</v>
      </c>
    </row>
    <row r="540" spans="1:30" x14ac:dyDescent="0.2">
      <c r="A540" s="399">
        <v>1019</v>
      </c>
      <c r="B540" s="399" t="s">
        <v>28</v>
      </c>
      <c r="C540" s="21">
        <f t="shared" si="219"/>
        <v>0.98135470852848072</v>
      </c>
      <c r="D540" s="21">
        <f t="shared" si="219"/>
        <v>0.89848440874147006</v>
      </c>
      <c r="E540" s="21">
        <f t="shared" si="219"/>
        <v>0.99545006058507879</v>
      </c>
      <c r="F540" s="21">
        <f t="shared" si="219"/>
        <v>0.9126958869196331</v>
      </c>
      <c r="G540" s="21">
        <f t="shared" si="219"/>
        <v>0.87249198649274062</v>
      </c>
      <c r="H540" s="21">
        <f t="shared" si="219"/>
        <v>1.0190642458100558</v>
      </c>
      <c r="I540" s="21">
        <f t="shared" si="219"/>
        <v>0.91725842560658322</v>
      </c>
      <c r="J540" s="21">
        <f t="shared" si="219"/>
        <v>0.84508763869746206</v>
      </c>
      <c r="K540" s="21">
        <f t="shared" si="219"/>
        <v>0.86969768051976126</v>
      </c>
      <c r="L540" s="21">
        <f t="shared" si="219"/>
        <v>0.90320175002485836</v>
      </c>
      <c r="M540" s="21">
        <f t="shared" si="219"/>
        <v>0.80253172344843493</v>
      </c>
      <c r="N540" s="21">
        <f t="shared" si="219"/>
        <v>0.97414445782016856</v>
      </c>
      <c r="O540" s="404">
        <f t="shared" si="219"/>
        <v>0.9121175706040443</v>
      </c>
      <c r="Q540" s="399">
        <v>1019</v>
      </c>
      <c r="R540" s="399" t="s">
        <v>28</v>
      </c>
      <c r="S540" s="21">
        <f t="shared" si="220"/>
        <v>0.98135470852848072</v>
      </c>
      <c r="T540" s="21">
        <f t="shared" si="220"/>
        <v>0.93848807906777243</v>
      </c>
      <c r="U540" s="21">
        <f t="shared" si="220"/>
        <v>0.95788229192451413</v>
      </c>
      <c r="V540" s="21">
        <f t="shared" si="220"/>
        <v>0.9461303545808567</v>
      </c>
      <c r="W540" s="21">
        <f t="shared" si="220"/>
        <v>0.93119568089218918</v>
      </c>
      <c r="X540" s="21">
        <f t="shared" si="220"/>
        <v>0.94563486299300425</v>
      </c>
      <c r="Y540" s="21">
        <f t="shared" si="220"/>
        <v>0.94106308673146088</v>
      </c>
      <c r="Z540" s="21">
        <f t="shared" si="220"/>
        <v>0.92676509323803846</v>
      </c>
      <c r="AA540" s="21">
        <f t="shared" si="220"/>
        <v>0.92000415027278437</v>
      </c>
      <c r="AB540" s="21">
        <f t="shared" si="220"/>
        <v>0.91833462869713822</v>
      </c>
      <c r="AC540" s="21">
        <f t="shared" si="220"/>
        <v>0.90713601930064869</v>
      </c>
      <c r="AD540" s="21">
        <f t="shared" si="220"/>
        <v>0.91211757060404441</v>
      </c>
    </row>
    <row r="541" spans="1:30" x14ac:dyDescent="0.2">
      <c r="A541" s="399">
        <v>1020</v>
      </c>
      <c r="B541" s="399" t="s">
        <v>29</v>
      </c>
      <c r="C541" s="21">
        <f t="shared" si="219"/>
        <v>1.2045098500603841</v>
      </c>
      <c r="D541" s="21">
        <f t="shared" si="219"/>
        <v>1.0875106974581226</v>
      </c>
      <c r="E541" s="21">
        <f t="shared" si="219"/>
        <v>1.1524048663130115</v>
      </c>
      <c r="F541" s="21">
        <f t="shared" si="219"/>
        <v>1.157117437607015</v>
      </c>
      <c r="G541" s="21">
        <f t="shared" si="219"/>
        <v>1.0474232825151313</v>
      </c>
      <c r="H541" s="21">
        <f t="shared" si="219"/>
        <v>1.2598013188379968</v>
      </c>
      <c r="I541" s="21">
        <f t="shared" si="219"/>
        <v>1.0655869790637962</v>
      </c>
      <c r="J541" s="21">
        <f t="shared" si="219"/>
        <v>1.0878953668972884</v>
      </c>
      <c r="K541" s="21">
        <f t="shared" si="219"/>
        <v>1.0166298848067286</v>
      </c>
      <c r="L541" s="21">
        <f t="shared" si="219"/>
        <v>1.1387361150394693</v>
      </c>
      <c r="M541" s="21">
        <f t="shared" si="219"/>
        <v>1.1331246749606838</v>
      </c>
      <c r="N541" s="21">
        <f t="shared" si="219"/>
        <v>1.171353200567572</v>
      </c>
      <c r="O541" s="404">
        <f t="shared" si="219"/>
        <v>1.1241659587915664</v>
      </c>
      <c r="Q541" s="399">
        <v>1020</v>
      </c>
      <c r="R541" s="399" t="s">
        <v>29</v>
      </c>
      <c r="S541" s="21">
        <f t="shared" si="220"/>
        <v>1.2045098500603841</v>
      </c>
      <c r="T541" s="21">
        <f t="shared" si="220"/>
        <v>1.1439903714444171</v>
      </c>
      <c r="U541" s="21">
        <f t="shared" si="220"/>
        <v>1.1468001090415472</v>
      </c>
      <c r="V541" s="21">
        <f t="shared" si="220"/>
        <v>1.1494357754235744</v>
      </c>
      <c r="W541" s="21">
        <f t="shared" si="220"/>
        <v>1.1285316460031736</v>
      </c>
      <c r="X541" s="21">
        <f t="shared" si="220"/>
        <v>1.1490055076616372</v>
      </c>
      <c r="Y541" s="21">
        <f t="shared" si="220"/>
        <v>1.1362721906313316</v>
      </c>
      <c r="Z541" s="21">
        <f t="shared" si="220"/>
        <v>1.1298356193475008</v>
      </c>
      <c r="AA541" s="21">
        <f t="shared" si="220"/>
        <v>1.1163887464330562</v>
      </c>
      <c r="AB541" s="21">
        <f t="shared" si="220"/>
        <v>1.1186390430087447</v>
      </c>
      <c r="AC541" s="21">
        <f t="shared" si="220"/>
        <v>1.120002782271565</v>
      </c>
      <c r="AD541" s="21">
        <f t="shared" si="220"/>
        <v>1.1241659587915664</v>
      </c>
    </row>
    <row r="542" spans="1:30" x14ac:dyDescent="0.2">
      <c r="A542" s="399">
        <v>1021</v>
      </c>
      <c r="B542" s="399" t="s">
        <v>30</v>
      </c>
      <c r="C542" s="21">
        <f t="shared" ref="C542:O552" si="221">+C385/(C49*10^6)</f>
        <v>1.0373960369128821</v>
      </c>
      <c r="D542" s="21">
        <f t="shared" si="221"/>
        <v>0.87990399215118309</v>
      </c>
      <c r="E542" s="21">
        <f t="shared" si="221"/>
        <v>1.0773356085901211</v>
      </c>
      <c r="F542" s="21">
        <f t="shared" si="221"/>
        <v>0.92548975775422904</v>
      </c>
      <c r="G542" s="21">
        <f t="shared" si="221"/>
        <v>1.0706521909950497</v>
      </c>
      <c r="H542" s="21">
        <f t="shared" si="221"/>
        <v>0.99896755557722305</v>
      </c>
      <c r="I542" s="21">
        <f t="shared" si="221"/>
        <v>0.88097517112702173</v>
      </c>
      <c r="J542" s="21">
        <f t="shared" si="221"/>
        <v>0.92712282763831744</v>
      </c>
      <c r="K542" s="21">
        <f t="shared" si="221"/>
        <v>0.83514478682988613</v>
      </c>
      <c r="L542" s="21">
        <f t="shared" si="221"/>
        <v>0.88719180469812997</v>
      </c>
      <c r="M542" s="21">
        <f t="shared" si="221"/>
        <v>0.79741297324353833</v>
      </c>
      <c r="N542" s="21">
        <f t="shared" si="221"/>
        <v>0.89899611685285852</v>
      </c>
      <c r="O542" s="404">
        <f t="shared" si="221"/>
        <v>0.93025574832301317</v>
      </c>
      <c r="Q542" s="399">
        <v>1021</v>
      </c>
      <c r="R542" s="399" t="s">
        <v>30</v>
      </c>
      <c r="S542" s="21">
        <f t="shared" ref="S542:AD552" si="222">+S385/(S49*10^6)</f>
        <v>1.0373960369128821</v>
      </c>
      <c r="T542" s="21">
        <f t="shared" si="222"/>
        <v>0.95461072807755365</v>
      </c>
      <c r="U542" s="21">
        <f t="shared" si="222"/>
        <v>0.99542598875612587</v>
      </c>
      <c r="V542" s="21">
        <f t="shared" si="222"/>
        <v>0.97612168856981807</v>
      </c>
      <c r="W542" s="21">
        <f t="shared" si="222"/>
        <v>0.99358013583328486</v>
      </c>
      <c r="X542" s="21">
        <f t="shared" si="222"/>
        <v>0.99447222581009731</v>
      </c>
      <c r="Y542" s="21">
        <f t="shared" si="222"/>
        <v>0.9771953667028821</v>
      </c>
      <c r="Z542" s="21">
        <f t="shared" si="222"/>
        <v>0.97017618164244945</v>
      </c>
      <c r="AA542" s="21">
        <f t="shared" si="222"/>
        <v>0.95365538086513713</v>
      </c>
      <c r="AB542" s="21">
        <f t="shared" si="222"/>
        <v>0.94681005788460593</v>
      </c>
      <c r="AC542" s="21">
        <f t="shared" si="222"/>
        <v>0.93300582543049526</v>
      </c>
      <c r="AD542" s="21">
        <f t="shared" si="222"/>
        <v>0.93025574832301317</v>
      </c>
    </row>
    <row r="543" spans="1:30" x14ac:dyDescent="0.2">
      <c r="A543" s="399">
        <v>1022</v>
      </c>
      <c r="B543" s="399" t="s">
        <v>31</v>
      </c>
      <c r="C543" s="21">
        <f t="shared" si="221"/>
        <v>1.6400808229606414</v>
      </c>
      <c r="D543" s="21">
        <f t="shared" si="221"/>
        <v>1.5939667341427193</v>
      </c>
      <c r="E543" s="21">
        <f t="shared" si="221"/>
        <v>1.7061449276838199</v>
      </c>
      <c r="F543" s="21">
        <f t="shared" si="221"/>
        <v>1.7243588320567227</v>
      </c>
      <c r="G543" s="21">
        <f t="shared" si="221"/>
        <v>1.6428413499309518</v>
      </c>
      <c r="H543" s="21">
        <f t="shared" si="221"/>
        <v>1.8853603767015725</v>
      </c>
      <c r="I543" s="21">
        <f t="shared" si="221"/>
        <v>1.6708732521903704</v>
      </c>
      <c r="J543" s="21">
        <f t="shared" si="221"/>
        <v>1.818542939698742</v>
      </c>
      <c r="K543" s="21">
        <f t="shared" si="221"/>
        <v>1.7239447121261109</v>
      </c>
      <c r="L543" s="21">
        <f t="shared" si="221"/>
        <v>1.9455335848760829</v>
      </c>
      <c r="M543" s="21">
        <f t="shared" si="221"/>
        <v>1.6397762106884259</v>
      </c>
      <c r="N543" s="21">
        <f t="shared" si="221"/>
        <v>1.854945099461593</v>
      </c>
      <c r="O543" s="404">
        <f t="shared" si="221"/>
        <v>1.7386770237997189</v>
      </c>
      <c r="Q543" s="399">
        <v>1022</v>
      </c>
      <c r="R543" s="399" t="s">
        <v>31</v>
      </c>
      <c r="S543" s="21">
        <f t="shared" si="222"/>
        <v>1.6400808229606414</v>
      </c>
      <c r="T543" s="21">
        <f t="shared" si="222"/>
        <v>1.6169256639520375</v>
      </c>
      <c r="U543" s="21">
        <f t="shared" si="222"/>
        <v>1.6459979028108804</v>
      </c>
      <c r="V543" s="21">
        <f t="shared" si="222"/>
        <v>1.6661755439164696</v>
      </c>
      <c r="W543" s="21">
        <f t="shared" si="222"/>
        <v>1.6614720395019955</v>
      </c>
      <c r="X543" s="21">
        <f t="shared" si="222"/>
        <v>1.6990966957142237</v>
      </c>
      <c r="Y543" s="21">
        <f t="shared" si="222"/>
        <v>1.6943806021471077</v>
      </c>
      <c r="Z543" s="21">
        <f t="shared" si="222"/>
        <v>1.7125667576421912</v>
      </c>
      <c r="AA543" s="21">
        <f t="shared" si="222"/>
        <v>1.7140296419128567</v>
      </c>
      <c r="AB543" s="21">
        <f t="shared" si="222"/>
        <v>1.7381709954645932</v>
      </c>
      <c r="AC543" s="21">
        <f t="shared" si="222"/>
        <v>1.7285632889543572</v>
      </c>
      <c r="AD543" s="21">
        <f t="shared" si="222"/>
        <v>1.7386770237997184</v>
      </c>
    </row>
    <row r="544" spans="1:30" x14ac:dyDescent="0.2">
      <c r="A544" s="399">
        <v>1023</v>
      </c>
      <c r="B544" s="399" t="s">
        <v>32</v>
      </c>
      <c r="C544" s="21">
        <f t="shared" si="221"/>
        <v>1.0285864670879088</v>
      </c>
      <c r="D544" s="21">
        <f t="shared" si="221"/>
        <v>0.89330117531271103</v>
      </c>
      <c r="E544" s="21">
        <f t="shared" si="221"/>
        <v>1.0114053714245801</v>
      </c>
      <c r="F544" s="21">
        <f t="shared" si="221"/>
        <v>1.4910841505818522</v>
      </c>
      <c r="G544" s="21">
        <f t="shared" si="221"/>
        <v>1.0790556207301085</v>
      </c>
      <c r="H544" s="21">
        <f t="shared" si="221"/>
        <v>1.2189564994757505</v>
      </c>
      <c r="I544" s="21">
        <f t="shared" si="221"/>
        <v>1.003526639586702</v>
      </c>
      <c r="J544" s="21">
        <f t="shared" si="221"/>
        <v>1.3299855003320891</v>
      </c>
      <c r="K544" s="21">
        <f t="shared" si="221"/>
        <v>1.0983342626281718</v>
      </c>
      <c r="L544" s="21">
        <f t="shared" si="221"/>
        <v>0.99030506600034818</v>
      </c>
      <c r="M544" s="21">
        <f t="shared" si="221"/>
        <v>1.0789748176542617</v>
      </c>
      <c r="N544" s="21">
        <f t="shared" si="221"/>
        <v>0.87827446923254715</v>
      </c>
      <c r="O544" s="404">
        <f t="shared" si="221"/>
        <v>1.0951171967988156</v>
      </c>
      <c r="Q544" s="399">
        <v>1023</v>
      </c>
      <c r="R544" s="399" t="s">
        <v>32</v>
      </c>
      <c r="S544" s="21">
        <f t="shared" si="222"/>
        <v>1.0285864670879088</v>
      </c>
      <c r="T544" s="21">
        <f t="shared" si="222"/>
        <v>0.95859035088758093</v>
      </c>
      <c r="U544" s="21">
        <f t="shared" si="222"/>
        <v>0.97639656965676958</v>
      </c>
      <c r="V544" s="21">
        <f t="shared" si="222"/>
        <v>1.1139113777690852</v>
      </c>
      <c r="W544" s="21">
        <f t="shared" si="222"/>
        <v>1.1069385261743483</v>
      </c>
      <c r="X544" s="21">
        <f t="shared" si="222"/>
        <v>1.1247223437324589</v>
      </c>
      <c r="Y544" s="21">
        <f t="shared" si="222"/>
        <v>1.1048337254115204</v>
      </c>
      <c r="Z544" s="21">
        <f t="shared" si="222"/>
        <v>1.1380328922594358</v>
      </c>
      <c r="AA544" s="21">
        <f t="shared" si="222"/>
        <v>1.1329765957139486</v>
      </c>
      <c r="AB544" s="21">
        <f t="shared" si="222"/>
        <v>1.1179707444430922</v>
      </c>
      <c r="AC544" s="21">
        <f t="shared" si="222"/>
        <v>1.1143885190452623</v>
      </c>
      <c r="AD544" s="21">
        <f t="shared" si="222"/>
        <v>1.0951171967988156</v>
      </c>
    </row>
    <row r="545" spans="1:30" x14ac:dyDescent="0.2">
      <c r="A545" s="399">
        <v>1024</v>
      </c>
      <c r="B545" s="399" t="s">
        <v>33</v>
      </c>
      <c r="C545" s="21">
        <f t="shared" si="221"/>
        <v>0.88494014295847667</v>
      </c>
      <c r="D545" s="21">
        <f t="shared" si="221"/>
        <v>0.82895796016335888</v>
      </c>
      <c r="E545" s="21">
        <f t="shared" si="221"/>
        <v>0.78595339113234775</v>
      </c>
      <c r="F545" s="21">
        <f t="shared" si="221"/>
        <v>0.80367147729494481</v>
      </c>
      <c r="G545" s="21">
        <f t="shared" si="221"/>
        <v>0.74276357421424699</v>
      </c>
      <c r="H545" s="21">
        <f t="shared" si="221"/>
        <v>0.86157072262429513</v>
      </c>
      <c r="I545" s="21">
        <f t="shared" si="221"/>
        <v>0.7594100496879681</v>
      </c>
      <c r="J545" s="21">
        <f t="shared" si="221"/>
        <v>0.77724085289355727</v>
      </c>
      <c r="K545" s="21">
        <f t="shared" si="221"/>
        <v>0.68452373980664027</v>
      </c>
      <c r="L545" s="21">
        <f t="shared" si="221"/>
        <v>0.75653540397722707</v>
      </c>
      <c r="M545" s="21">
        <f t="shared" si="221"/>
        <v>0.72948149100630266</v>
      </c>
      <c r="N545" s="21">
        <f t="shared" si="221"/>
        <v>0.74073830382370898</v>
      </c>
      <c r="O545" s="404">
        <f t="shared" si="221"/>
        <v>0.77724265893272371</v>
      </c>
      <c r="Q545" s="399">
        <v>1024</v>
      </c>
      <c r="R545" s="399" t="s">
        <v>33</v>
      </c>
      <c r="S545" s="21">
        <f t="shared" si="222"/>
        <v>0.88494014295847667</v>
      </c>
      <c r="T545" s="21">
        <f t="shared" si="222"/>
        <v>0.85634091846686811</v>
      </c>
      <c r="U545" s="21">
        <f t="shared" si="222"/>
        <v>0.83222383689600321</v>
      </c>
      <c r="V545" s="21">
        <f t="shared" si="222"/>
        <v>0.82488225147688377</v>
      </c>
      <c r="W545" s="21">
        <f t="shared" si="222"/>
        <v>0.80808554253635567</v>
      </c>
      <c r="X545" s="21">
        <f t="shared" si="222"/>
        <v>0.81682655088479617</v>
      </c>
      <c r="Y545" s="21">
        <f t="shared" si="222"/>
        <v>0.80790656548427697</v>
      </c>
      <c r="Z545" s="21">
        <f t="shared" si="222"/>
        <v>0.80371113590860144</v>
      </c>
      <c r="AA545" s="21">
        <f t="shared" si="222"/>
        <v>0.78912472487377971</v>
      </c>
      <c r="AB545" s="21">
        <f t="shared" si="222"/>
        <v>0.78583090964262159</v>
      </c>
      <c r="AC545" s="21">
        <f t="shared" si="222"/>
        <v>0.78056473548070937</v>
      </c>
      <c r="AD545" s="21">
        <f t="shared" si="222"/>
        <v>0.77724265893272371</v>
      </c>
    </row>
    <row r="546" spans="1:30" x14ac:dyDescent="0.2">
      <c r="A546" s="399">
        <v>1025</v>
      </c>
      <c r="B546" s="399" t="s">
        <v>34</v>
      </c>
      <c r="C546" s="21">
        <f t="shared" si="221"/>
        <v>0.63328885974665261</v>
      </c>
      <c r="D546" s="21">
        <f t="shared" si="221"/>
        <v>0.80768586039470525</v>
      </c>
      <c r="E546" s="21">
        <f t="shared" si="221"/>
        <v>0.86327191206795439</v>
      </c>
      <c r="F546" s="21">
        <f t="shared" si="221"/>
        <v>0.86177864117093339</v>
      </c>
      <c r="G546" s="21">
        <f t="shared" si="221"/>
        <v>0.79284685833200541</v>
      </c>
      <c r="H546" s="21">
        <f t="shared" si="221"/>
        <v>0.94627537709118459</v>
      </c>
      <c r="I546" s="21">
        <f t="shared" si="221"/>
        <v>0.86572849588223111</v>
      </c>
      <c r="J546" s="21">
        <f t="shared" si="221"/>
        <v>0.78875070548558057</v>
      </c>
      <c r="K546" s="21">
        <f t="shared" si="221"/>
        <v>0.74713143506780055</v>
      </c>
      <c r="L546" s="21">
        <f t="shared" si="221"/>
        <v>0.79895988124979722</v>
      </c>
      <c r="M546" s="21">
        <f t="shared" si="221"/>
        <v>0.72264093298553778</v>
      </c>
      <c r="N546" s="21">
        <f t="shared" si="221"/>
        <v>0.73566621346023109</v>
      </c>
      <c r="O546" s="404">
        <f t="shared" si="221"/>
        <v>0.79577635648355316</v>
      </c>
      <c r="Q546" s="399">
        <v>1025</v>
      </c>
      <c r="R546" s="399" t="s">
        <v>34</v>
      </c>
      <c r="S546" s="21">
        <f t="shared" si="222"/>
        <v>0.63328885974665261</v>
      </c>
      <c r="T546" s="21">
        <f t="shared" si="222"/>
        <v>0.72175431367499354</v>
      </c>
      <c r="U546" s="21">
        <f t="shared" si="222"/>
        <v>0.76861229692780386</v>
      </c>
      <c r="V546" s="21">
        <f t="shared" si="222"/>
        <v>0.79221929141499536</v>
      </c>
      <c r="W546" s="21">
        <f t="shared" si="222"/>
        <v>0.79234458751310077</v>
      </c>
      <c r="X546" s="21">
        <f t="shared" si="222"/>
        <v>0.81801432187095036</v>
      </c>
      <c r="Y546" s="21">
        <f t="shared" si="222"/>
        <v>0.82607169242015388</v>
      </c>
      <c r="Z546" s="21">
        <f t="shared" si="222"/>
        <v>0.8201574763643662</v>
      </c>
      <c r="AA546" s="21">
        <f t="shared" si="222"/>
        <v>0.81086351075687957</v>
      </c>
      <c r="AB546" s="21">
        <f t="shared" si="222"/>
        <v>0.80961329708703456</v>
      </c>
      <c r="AC546" s="21">
        <f t="shared" si="222"/>
        <v>0.80122113760812574</v>
      </c>
      <c r="AD546" s="21">
        <f t="shared" si="222"/>
        <v>0.79577635648355316</v>
      </c>
    </row>
    <row r="547" spans="1:30" x14ac:dyDescent="0.2">
      <c r="A547" s="399">
        <v>1026</v>
      </c>
      <c r="B547" s="399" t="s">
        <v>35</v>
      </c>
      <c r="C547" s="21">
        <f t="shared" si="221"/>
        <v>0.55149663228298251</v>
      </c>
      <c r="D547" s="21">
        <f t="shared" si="221"/>
        <v>0.49692313008223721</v>
      </c>
      <c r="E547" s="21">
        <f t="shared" si="221"/>
        <v>0.5426125002783283</v>
      </c>
      <c r="F547" s="21">
        <f t="shared" si="221"/>
        <v>0.52867095672729658</v>
      </c>
      <c r="G547" s="21">
        <f t="shared" si="221"/>
        <v>0.51363501849568427</v>
      </c>
      <c r="H547" s="21">
        <f t="shared" si="221"/>
        <v>0.62651272942569569</v>
      </c>
      <c r="I547" s="21">
        <f t="shared" si="221"/>
        <v>0.58309067346854815</v>
      </c>
      <c r="J547" s="21">
        <f t="shared" si="221"/>
        <v>0.55719735848325813</v>
      </c>
      <c r="K547" s="21">
        <f t="shared" si="221"/>
        <v>0.51868881648734655</v>
      </c>
      <c r="L547" s="21">
        <f t="shared" si="221"/>
        <v>0.56683561040105779</v>
      </c>
      <c r="M547" s="21">
        <f t="shared" si="221"/>
        <v>0.55326186170670799</v>
      </c>
      <c r="N547" s="21">
        <f t="shared" si="221"/>
        <v>0.52753689137359416</v>
      </c>
      <c r="O547" s="404">
        <f t="shared" si="221"/>
        <v>0.54695700995698837</v>
      </c>
      <c r="Q547" s="399">
        <v>1026</v>
      </c>
      <c r="R547" s="399" t="s">
        <v>35</v>
      </c>
      <c r="S547" s="21">
        <f t="shared" si="222"/>
        <v>0.55149663228298251</v>
      </c>
      <c r="T547" s="21">
        <f t="shared" si="222"/>
        <v>0.52390832974275969</v>
      </c>
      <c r="U547" s="21">
        <f t="shared" si="222"/>
        <v>0.53033130964032293</v>
      </c>
      <c r="V547" s="21">
        <f t="shared" si="222"/>
        <v>0.52990145689660062</v>
      </c>
      <c r="W547" s="21">
        <f t="shared" si="222"/>
        <v>0.52661948832075856</v>
      </c>
      <c r="X547" s="21">
        <f t="shared" si="222"/>
        <v>0.5426391468319528</v>
      </c>
      <c r="Y547" s="21">
        <f t="shared" si="222"/>
        <v>0.54894378276132916</v>
      </c>
      <c r="Z547" s="21">
        <f t="shared" si="222"/>
        <v>0.55011607692984765</v>
      </c>
      <c r="AA547" s="21">
        <f t="shared" si="222"/>
        <v>0.54613113194858098</v>
      </c>
      <c r="AB547" s="21">
        <f t="shared" si="222"/>
        <v>0.54825734439959217</v>
      </c>
      <c r="AC547" s="21">
        <f t="shared" si="222"/>
        <v>0.5487127702298974</v>
      </c>
      <c r="AD547" s="21">
        <f t="shared" si="222"/>
        <v>0.54695700995698837</v>
      </c>
    </row>
    <row r="548" spans="1:30" x14ac:dyDescent="0.2">
      <c r="A548" s="399">
        <v>1027</v>
      </c>
      <c r="B548" s="399" t="s">
        <v>36</v>
      </c>
      <c r="C548" s="21">
        <f t="shared" si="221"/>
        <v>1.0062139737991267</v>
      </c>
      <c r="D548" s="21">
        <f t="shared" si="221"/>
        <v>0.83985380073024507</v>
      </c>
      <c r="E548" s="21">
        <f t="shared" si="221"/>
        <v>0.95686440820302654</v>
      </c>
      <c r="F548" s="21">
        <f t="shared" si="221"/>
        <v>0.87579556277225257</v>
      </c>
      <c r="G548" s="21">
        <f t="shared" si="221"/>
        <v>0.84214956472988323</v>
      </c>
      <c r="H548" s="21">
        <f t="shared" si="221"/>
        <v>1.0731246542040405</v>
      </c>
      <c r="I548" s="21">
        <f t="shared" si="221"/>
        <v>0.91817188237144209</v>
      </c>
      <c r="J548" s="21">
        <f t="shared" si="221"/>
        <v>0.95025704540443801</v>
      </c>
      <c r="K548" s="21">
        <f t="shared" si="221"/>
        <v>0.82310587688973735</v>
      </c>
      <c r="L548" s="21">
        <f t="shared" si="221"/>
        <v>0.771489988221437</v>
      </c>
      <c r="M548" s="21">
        <f t="shared" si="221"/>
        <v>0.87279019764589127</v>
      </c>
      <c r="N548" s="21">
        <f t="shared" si="221"/>
        <v>0.91512942678184461</v>
      </c>
      <c r="O548" s="404">
        <f t="shared" si="221"/>
        <v>0.89779241456020586</v>
      </c>
      <c r="Q548" s="399">
        <v>1027</v>
      </c>
      <c r="R548" s="399" t="s">
        <v>36</v>
      </c>
      <c r="S548" s="21">
        <f t="shared" si="222"/>
        <v>1.0062139737991267</v>
      </c>
      <c r="T548" s="21">
        <f t="shared" si="222"/>
        <v>0.91678343820424391</v>
      </c>
      <c r="U548" s="21">
        <f t="shared" si="222"/>
        <v>0.92979944584437835</v>
      </c>
      <c r="V548" s="21">
        <f t="shared" si="222"/>
        <v>0.91581795619080719</v>
      </c>
      <c r="W548" s="21">
        <f t="shared" si="222"/>
        <v>0.90063693020628754</v>
      </c>
      <c r="X548" s="21">
        <f t="shared" si="222"/>
        <v>0.92834887097338992</v>
      </c>
      <c r="Y548" s="21">
        <f t="shared" si="222"/>
        <v>0.92661370506996876</v>
      </c>
      <c r="Z548" s="21">
        <f t="shared" si="222"/>
        <v>0.93008843755241455</v>
      </c>
      <c r="AA548" s="21">
        <f t="shared" si="222"/>
        <v>0.91631580170976501</v>
      </c>
      <c r="AB548" s="21">
        <f t="shared" si="222"/>
        <v>0.8987348662805118</v>
      </c>
      <c r="AC548" s="21">
        <f t="shared" si="222"/>
        <v>0.89625131935868618</v>
      </c>
      <c r="AD548" s="21">
        <f t="shared" si="222"/>
        <v>0.89779241456020598</v>
      </c>
    </row>
    <row r="549" spans="1:30" x14ac:dyDescent="0.2">
      <c r="A549" s="399">
        <v>1028</v>
      </c>
      <c r="B549" s="399" t="s">
        <v>37</v>
      </c>
      <c r="C549" s="21">
        <f t="shared" si="221"/>
        <v>0.83906002913826516</v>
      </c>
      <c r="D549" s="21">
        <f t="shared" si="221"/>
        <v>0.71392411642411635</v>
      </c>
      <c r="E549" s="21">
        <f t="shared" si="221"/>
        <v>0.7258705938550557</v>
      </c>
      <c r="F549" s="21">
        <f t="shared" si="221"/>
        <v>0.72614342749267857</v>
      </c>
      <c r="G549" s="21">
        <f t="shared" si="221"/>
        <v>0.69736459317270605</v>
      </c>
      <c r="H549" s="21">
        <f t="shared" si="221"/>
        <v>0.78667432669565884</v>
      </c>
      <c r="I549" s="21">
        <f t="shared" si="221"/>
        <v>0.71457250610743739</v>
      </c>
      <c r="J549" s="21">
        <f t="shared" si="221"/>
        <v>0.7005361020456593</v>
      </c>
      <c r="K549" s="21">
        <f t="shared" si="221"/>
        <v>0.66612343201953639</v>
      </c>
      <c r="L549" s="21">
        <f t="shared" si="221"/>
        <v>0.67938649990084243</v>
      </c>
      <c r="M549" s="21">
        <f t="shared" si="221"/>
        <v>0.66742568896700527</v>
      </c>
      <c r="N549" s="21">
        <f t="shared" si="221"/>
        <v>0.65819330869362702</v>
      </c>
      <c r="O549" s="404">
        <f t="shared" si="221"/>
        <v>0.71223063847581103</v>
      </c>
      <c r="Q549" s="399">
        <v>1028</v>
      </c>
      <c r="R549" s="399" t="s">
        <v>37</v>
      </c>
      <c r="S549" s="21">
        <f t="shared" si="222"/>
        <v>0.83906002913826516</v>
      </c>
      <c r="T549" s="21">
        <f t="shared" si="222"/>
        <v>0.77625965302061106</v>
      </c>
      <c r="U549" s="21">
        <f t="shared" si="222"/>
        <v>0.75922483084466963</v>
      </c>
      <c r="V549" s="21">
        <f t="shared" si="222"/>
        <v>0.75062434376223686</v>
      </c>
      <c r="W549" s="21">
        <f t="shared" si="222"/>
        <v>0.73973480853262152</v>
      </c>
      <c r="X549" s="21">
        <f t="shared" si="222"/>
        <v>0.74742477352688108</v>
      </c>
      <c r="Y549" s="21">
        <f t="shared" si="222"/>
        <v>0.74224794157002949</v>
      </c>
      <c r="Z549" s="21">
        <f t="shared" si="222"/>
        <v>0.73633831544333594</v>
      </c>
      <c r="AA549" s="21">
        <f t="shared" si="222"/>
        <v>0.72743452629917527</v>
      </c>
      <c r="AB549" s="21">
        <f t="shared" si="222"/>
        <v>0.72243264660167372</v>
      </c>
      <c r="AC549" s="21">
        <f t="shared" si="222"/>
        <v>0.71725336548893448</v>
      </c>
      <c r="AD549" s="21">
        <f t="shared" si="222"/>
        <v>0.71223063847581125</v>
      </c>
    </row>
    <row r="550" spans="1:30" x14ac:dyDescent="0.2">
      <c r="A550" s="399">
        <v>1029</v>
      </c>
      <c r="B550" s="399" t="s">
        <v>38</v>
      </c>
      <c r="C550" s="21">
        <f t="shared" si="221"/>
        <v>1.0488619758410618</v>
      </c>
      <c r="D550" s="21">
        <f t="shared" si="221"/>
        <v>0.93573249280526238</v>
      </c>
      <c r="E550" s="21">
        <f t="shared" si="221"/>
        <v>0.94226443739416477</v>
      </c>
      <c r="F550" s="21">
        <f t="shared" si="221"/>
        <v>0.90797892894899934</v>
      </c>
      <c r="G550" s="21">
        <f t="shared" si="221"/>
        <v>0.91044539631546595</v>
      </c>
      <c r="H550" s="21">
        <f t="shared" si="221"/>
        <v>1.0459608980135564</v>
      </c>
      <c r="I550" s="21">
        <f t="shared" si="221"/>
        <v>0.96557571331352599</v>
      </c>
      <c r="J550" s="21">
        <f t="shared" si="221"/>
        <v>0.95364719220013605</v>
      </c>
      <c r="K550" s="21">
        <f t="shared" si="221"/>
        <v>0.85177710362446102</v>
      </c>
      <c r="L550" s="21">
        <f t="shared" si="221"/>
        <v>0.97135983779971791</v>
      </c>
      <c r="M550" s="21">
        <f t="shared" si="221"/>
        <v>0.81484862891586729</v>
      </c>
      <c r="N550" s="21">
        <f t="shared" si="221"/>
        <v>0.92074390148858243</v>
      </c>
      <c r="O550" s="404">
        <f t="shared" si="221"/>
        <v>0.93637463416695721</v>
      </c>
      <c r="Q550" s="399">
        <v>1029</v>
      </c>
      <c r="R550" s="399" t="s">
        <v>38</v>
      </c>
      <c r="S550" s="21">
        <f t="shared" si="222"/>
        <v>1.0488619758410618</v>
      </c>
      <c r="T550" s="21">
        <f t="shared" si="222"/>
        <v>0.99040193836877555</v>
      </c>
      <c r="U550" s="21">
        <f t="shared" si="222"/>
        <v>0.97393867783228927</v>
      </c>
      <c r="V550" s="21">
        <f t="shared" si="222"/>
        <v>0.95629387814808497</v>
      </c>
      <c r="W550" s="21">
        <f t="shared" si="222"/>
        <v>0.9472453739941763</v>
      </c>
      <c r="X550" s="21">
        <f t="shared" si="222"/>
        <v>0.96368282674077987</v>
      </c>
      <c r="Y550" s="21">
        <f t="shared" si="222"/>
        <v>0.96399372963836361</v>
      </c>
      <c r="Z550" s="21">
        <f t="shared" si="222"/>
        <v>0.96241280949741315</v>
      </c>
      <c r="AA550" s="21">
        <f t="shared" si="222"/>
        <v>0.94843126374624187</v>
      </c>
      <c r="AB550" s="21">
        <f t="shared" si="222"/>
        <v>0.95078593543481005</v>
      </c>
      <c r="AC550" s="21">
        <f t="shared" si="222"/>
        <v>0.93768717533397139</v>
      </c>
      <c r="AD550" s="21">
        <f t="shared" si="222"/>
        <v>0.93637463416695721</v>
      </c>
    </row>
    <row r="551" spans="1:30" x14ac:dyDescent="0.2">
      <c r="A551" s="400">
        <v>1030</v>
      </c>
      <c r="B551" s="400" t="s">
        <v>18</v>
      </c>
      <c r="C551" s="23">
        <f t="shared" si="221"/>
        <v>1.1087378640776699</v>
      </c>
      <c r="D551" s="23">
        <f t="shared" si="221"/>
        <v>1.0079003153236705</v>
      </c>
      <c r="E551" s="23">
        <f t="shared" si="221"/>
        <v>1.0439695774350586</v>
      </c>
      <c r="F551" s="23">
        <f>+F394/(F58*10^6)</f>
        <v>1.0271895318391944</v>
      </c>
      <c r="G551" s="23">
        <f t="shared" si="221"/>
        <v>1.017645289659973</v>
      </c>
      <c r="H551" s="23">
        <f t="shared" si="221"/>
        <v>1.0979376854599405</v>
      </c>
      <c r="I551" s="23">
        <f t="shared" si="221"/>
        <v>1.0171561910996241</v>
      </c>
      <c r="J551" s="23">
        <f t="shared" si="221"/>
        <v>0.98959856220377262</v>
      </c>
      <c r="K551" s="23">
        <f t="shared" si="221"/>
        <v>1.0439738301806287</v>
      </c>
      <c r="L551" s="23">
        <f t="shared" si="221"/>
        <v>1.1948836319497584</v>
      </c>
      <c r="M551" s="23">
        <f t="shared" si="221"/>
        <v>1.1496051471227535</v>
      </c>
      <c r="N551" s="23">
        <f t="shared" si="221"/>
        <v>1.1352238964911345</v>
      </c>
      <c r="O551" s="405">
        <f t="shared" si="221"/>
        <v>1.0672068609854717</v>
      </c>
      <c r="Q551" s="400">
        <v>1030</v>
      </c>
      <c r="R551" s="400" t="s">
        <v>18</v>
      </c>
      <c r="S551" s="23">
        <f t="shared" si="222"/>
        <v>1.1087378640776699</v>
      </c>
      <c r="T551" s="23">
        <f t="shared" si="222"/>
        <v>1.0578399705754506</v>
      </c>
      <c r="U551" s="23">
        <f t="shared" si="222"/>
        <v>1.0531741769994765</v>
      </c>
      <c r="V551" s="23">
        <f t="shared" si="222"/>
        <v>1.0463771107987039</v>
      </c>
      <c r="W551" s="23">
        <f t="shared" si="222"/>
        <v>1.040639683397238</v>
      </c>
      <c r="X551" s="23">
        <f t="shared" si="222"/>
        <v>1.0504589747824653</v>
      </c>
      <c r="Y551" s="23">
        <f t="shared" si="222"/>
        <v>1.0450818847617991</v>
      </c>
      <c r="Z551" s="23">
        <f t="shared" si="222"/>
        <v>1.0369448427076369</v>
      </c>
      <c r="AA551" s="23">
        <f t="shared" si="222"/>
        <v>1.0377600963375777</v>
      </c>
      <c r="AB551" s="23">
        <f t="shared" si="222"/>
        <v>1.0525864005099375</v>
      </c>
      <c r="AC551" s="23">
        <f t="shared" si="222"/>
        <v>1.0614249892786058</v>
      </c>
      <c r="AD551" s="23">
        <f t="shared" si="222"/>
        <v>1.0672068609854717</v>
      </c>
    </row>
    <row r="552" spans="1:30" x14ac:dyDescent="0.2">
      <c r="A552" s="401">
        <v>10300</v>
      </c>
      <c r="B552" s="401" t="s">
        <v>142</v>
      </c>
      <c r="C552" s="406">
        <f>+C395/(C59*10^6)</f>
        <v>0.83210952962616336</v>
      </c>
      <c r="D552" s="406">
        <f t="shared" si="221"/>
        <v>0.80469432471622115</v>
      </c>
      <c r="E552" s="406">
        <f t="shared" si="221"/>
        <v>0.72948737283411014</v>
      </c>
      <c r="F552" s="406">
        <f t="shared" si="221"/>
        <v>0.74318762613100897</v>
      </c>
      <c r="G552" s="406">
        <f t="shared" si="221"/>
        <v>0.82741430710776265</v>
      </c>
      <c r="H552" s="406">
        <f t="shared" si="221"/>
        <v>0.98423078439247702</v>
      </c>
      <c r="I552" s="406">
        <f t="shared" si="221"/>
        <v>0.90576787793646751</v>
      </c>
      <c r="J552" s="406">
        <f t="shared" si="221"/>
        <v>0.87905539762700258</v>
      </c>
      <c r="K552" s="406">
        <f t="shared" si="221"/>
        <v>0.85314257689453343</v>
      </c>
      <c r="L552" s="406">
        <f t="shared" si="221"/>
        <v>0.96713754105922756</v>
      </c>
      <c r="M552" s="406">
        <f t="shared" si="221"/>
        <v>0.90269439035206345</v>
      </c>
      <c r="N552" s="406">
        <f t="shared" si="221"/>
        <v>0.92537982849156075</v>
      </c>
      <c r="O552" s="406">
        <f t="shared" si="221"/>
        <v>0.86382019269237698</v>
      </c>
      <c r="Q552" s="401">
        <v>10300</v>
      </c>
      <c r="R552" s="401" t="s">
        <v>142</v>
      </c>
      <c r="S552" s="406">
        <f>+S395/(S59*10^6)</f>
        <v>0.83210952962616336</v>
      </c>
      <c r="T552" s="406">
        <f t="shared" si="222"/>
        <v>0.81813464745459652</v>
      </c>
      <c r="U552" s="406">
        <f t="shared" si="222"/>
        <v>0.7883602336624711</v>
      </c>
      <c r="V552" s="406">
        <f t="shared" si="222"/>
        <v>0.77671348138545271</v>
      </c>
      <c r="W552" s="406">
        <f t="shared" si="222"/>
        <v>0.7869672550610175</v>
      </c>
      <c r="X552" s="406">
        <f t="shared" si="222"/>
        <v>0.81948798166625703</v>
      </c>
      <c r="Y552" s="406">
        <f t="shared" si="222"/>
        <v>0.83315967393664769</v>
      </c>
      <c r="Z552" s="406">
        <f t="shared" si="222"/>
        <v>0.83977180678167973</v>
      </c>
      <c r="AA552" s="406">
        <f t="shared" si="222"/>
        <v>0.8413673838032768</v>
      </c>
      <c r="AB552" s="406">
        <f t="shared" si="222"/>
        <v>0.85389360733740483</v>
      </c>
      <c r="AC552" s="406">
        <f t="shared" si="222"/>
        <v>0.85845277742313653</v>
      </c>
      <c r="AD552" s="406">
        <f t="shared" si="222"/>
        <v>0.86382019269237698</v>
      </c>
    </row>
    <row r="554" spans="1:30" x14ac:dyDescent="0.2">
      <c r="A554" s="397" t="s">
        <v>144</v>
      </c>
      <c r="B554" s="397" t="s">
        <v>163</v>
      </c>
      <c r="C554" s="397" t="s">
        <v>0</v>
      </c>
      <c r="D554" s="397" t="s">
        <v>1</v>
      </c>
      <c r="E554" s="397" t="s">
        <v>2</v>
      </c>
      <c r="F554" s="397" t="s">
        <v>3</v>
      </c>
      <c r="G554" s="397" t="s">
        <v>4</v>
      </c>
      <c r="H554" s="397" t="s">
        <v>5</v>
      </c>
      <c r="I554" s="397" t="s">
        <v>6</v>
      </c>
      <c r="J554" s="397" t="s">
        <v>7</v>
      </c>
      <c r="K554" s="397" t="s">
        <v>8</v>
      </c>
      <c r="L554" s="397" t="s">
        <v>9</v>
      </c>
      <c r="M554" s="397" t="s">
        <v>10</v>
      </c>
      <c r="N554" s="397" t="s">
        <v>11</v>
      </c>
      <c r="O554" s="397" t="s">
        <v>55</v>
      </c>
      <c r="Q554" s="397" t="s">
        <v>73</v>
      </c>
      <c r="R554" s="397" t="s">
        <v>163</v>
      </c>
      <c r="S554" s="397" t="s">
        <v>74</v>
      </c>
      <c r="T554" s="397" t="s">
        <v>75</v>
      </c>
      <c r="U554" s="397" t="s">
        <v>76</v>
      </c>
      <c r="V554" s="397" t="s">
        <v>77</v>
      </c>
      <c r="W554" s="397" t="s">
        <v>78</v>
      </c>
      <c r="X554" s="397" t="s">
        <v>79</v>
      </c>
      <c r="Y554" s="397" t="s">
        <v>80</v>
      </c>
      <c r="Z554" s="397" t="s">
        <v>81</v>
      </c>
      <c r="AA554" s="397" t="s">
        <v>82</v>
      </c>
      <c r="AB554" s="397" t="s">
        <v>83</v>
      </c>
      <c r="AC554" s="397" t="s">
        <v>84</v>
      </c>
      <c r="AD554" s="397" t="s">
        <v>85</v>
      </c>
    </row>
    <row r="555" spans="1:30" x14ac:dyDescent="0.2">
      <c r="A555" s="398"/>
      <c r="B555" s="398" t="s">
        <v>46</v>
      </c>
      <c r="C555" s="387"/>
      <c r="D555" s="387"/>
      <c r="E555" s="387"/>
      <c r="F555" s="387"/>
      <c r="G555" s="387"/>
      <c r="H555" s="387"/>
      <c r="I555" s="387"/>
      <c r="J555" s="387"/>
      <c r="K555" s="387"/>
      <c r="L555" s="387"/>
      <c r="M555" s="387"/>
      <c r="N555" s="387"/>
      <c r="O555" s="402"/>
      <c r="Q555" s="398"/>
      <c r="R555" s="398" t="s">
        <v>46</v>
      </c>
      <c r="S555" s="387"/>
      <c r="T555" s="387"/>
      <c r="U555" s="387"/>
      <c r="V555" s="387"/>
      <c r="W555" s="387"/>
      <c r="X555" s="387"/>
      <c r="Y555" s="387"/>
      <c r="Z555" s="387"/>
      <c r="AA555" s="387"/>
      <c r="AB555" s="387"/>
      <c r="AC555" s="387"/>
      <c r="AD555" s="387"/>
    </row>
    <row r="556" spans="1:30" x14ac:dyDescent="0.2">
      <c r="A556" s="399">
        <v>1004</v>
      </c>
      <c r="B556" s="399" t="s">
        <v>94</v>
      </c>
      <c r="C556" s="21">
        <f>+C399/(C32*10^6)</f>
        <v>1.1870826591680501</v>
      </c>
      <c r="D556" s="21">
        <f t="shared" ref="D556:O556" si="223">+D399/(D32*10^6)</f>
        <v>1.1146601804375738</v>
      </c>
      <c r="E556" s="21">
        <f t="shared" si="223"/>
        <v>1.1147100581288178</v>
      </c>
      <c r="F556" s="21">
        <f t="shared" si="223"/>
        <v>1.0583085983134488</v>
      </c>
      <c r="G556" s="21">
        <f t="shared" si="223"/>
        <v>1.0192475160224723</v>
      </c>
      <c r="H556" s="21">
        <f t="shared" si="223"/>
        <v>1.1342801936546856</v>
      </c>
      <c r="I556" s="21">
        <f t="shared" si="223"/>
        <v>0.96749179887886494</v>
      </c>
      <c r="J556" s="21">
        <f t="shared" si="223"/>
        <v>0.97964593193350769</v>
      </c>
      <c r="K556" s="21">
        <f t="shared" si="223"/>
        <v>0.96583479084394819</v>
      </c>
      <c r="L556" s="21">
        <f t="shared" si="223"/>
        <v>1.0393369210638856</v>
      </c>
      <c r="M556" s="21">
        <f t="shared" si="223"/>
        <v>0.96756560556461957</v>
      </c>
      <c r="N556" s="21">
        <f t="shared" si="223"/>
        <v>1.0556418749266532</v>
      </c>
      <c r="O556" s="404">
        <f t="shared" si="223"/>
        <v>1.047338751447797</v>
      </c>
      <c r="Q556" s="399">
        <v>1004</v>
      </c>
      <c r="R556" s="399" t="s">
        <v>94</v>
      </c>
      <c r="S556" s="21">
        <f>+S399/(S32*10^6)</f>
        <v>1.1870826591680501</v>
      </c>
      <c r="T556" s="21">
        <f t="shared" ref="T556:AD556" si="224">+T399/(T32*10^6)</f>
        <v>1.1502715836035027</v>
      </c>
      <c r="U556" s="21">
        <f t="shared" si="224"/>
        <v>1.1382283391690844</v>
      </c>
      <c r="V556" s="21">
        <f t="shared" si="224"/>
        <v>1.1174452222640152</v>
      </c>
      <c r="W556" s="21">
        <f t="shared" si="224"/>
        <v>1.0975146783124423</v>
      </c>
      <c r="X556" s="21">
        <f t="shared" si="224"/>
        <v>1.1035900081695584</v>
      </c>
      <c r="Y556" s="21">
        <f t="shared" si="224"/>
        <v>1.0823856212473464</v>
      </c>
      <c r="Z556" s="21">
        <f t="shared" si="224"/>
        <v>1.0682569200927843</v>
      </c>
      <c r="AA556" s="21">
        <f t="shared" si="224"/>
        <v>1.0564568060319302</v>
      </c>
      <c r="AB556" s="21">
        <f t="shared" si="224"/>
        <v>1.0547877414171432</v>
      </c>
      <c r="AC556" s="21">
        <f t="shared" si="224"/>
        <v>1.0466168543179371</v>
      </c>
      <c r="AD556" s="21">
        <f t="shared" si="224"/>
        <v>1.0473387514477968</v>
      </c>
    </row>
    <row r="557" spans="1:30" x14ac:dyDescent="0.2">
      <c r="A557" s="399">
        <v>1005</v>
      </c>
      <c r="B557" s="399" t="s">
        <v>13</v>
      </c>
      <c r="C557" s="21">
        <f t="shared" ref="C557:O572" si="225">+C400/(C33*10^6)</f>
        <v>1.0159960478213617</v>
      </c>
      <c r="D557" s="21">
        <f t="shared" si="225"/>
        <v>0.98704173025945863</v>
      </c>
      <c r="E557" s="21">
        <f t="shared" si="225"/>
        <v>1.0256801162626406</v>
      </c>
      <c r="F557" s="21">
        <f t="shared" si="225"/>
        <v>0.94421549818195105</v>
      </c>
      <c r="G557" s="21">
        <f t="shared" si="225"/>
        <v>1.0076629938645094</v>
      </c>
      <c r="H557" s="21">
        <f t="shared" si="225"/>
        <v>1.0875419450349226</v>
      </c>
      <c r="I557" s="21">
        <f t="shared" si="225"/>
        <v>0.94383706651329802</v>
      </c>
      <c r="J557" s="21">
        <f t="shared" si="225"/>
        <v>0.97150514534665366</v>
      </c>
      <c r="K557" s="21">
        <f t="shared" si="225"/>
        <v>1.0458071151984512</v>
      </c>
      <c r="L557" s="21">
        <f t="shared" si="225"/>
        <v>1.0607157179139535</v>
      </c>
      <c r="M557" s="21">
        <f t="shared" si="225"/>
        <v>1.0614256436531317</v>
      </c>
      <c r="N557" s="21">
        <f t="shared" si="225"/>
        <v>1.0312297494882543</v>
      </c>
      <c r="O557" s="404">
        <f t="shared" si="225"/>
        <v>1.0132536786995356</v>
      </c>
      <c r="Q557" s="399">
        <v>1005</v>
      </c>
      <c r="R557" s="399" t="s">
        <v>13</v>
      </c>
      <c r="S557" s="21">
        <f t="shared" ref="S557:AD572" si="226">+S400/(S33*10^6)</f>
        <v>1.0159960478213617</v>
      </c>
      <c r="T557" s="21">
        <f t="shared" si="226"/>
        <v>1.0016355414786706</v>
      </c>
      <c r="U557" s="21">
        <f t="shared" si="226"/>
        <v>1.0095801099076989</v>
      </c>
      <c r="V557" s="21">
        <f t="shared" si="226"/>
        <v>0.99210179163836953</v>
      </c>
      <c r="W557" s="21">
        <f t="shared" si="226"/>
        <v>0.99501302745297404</v>
      </c>
      <c r="X557" s="21">
        <f t="shared" si="226"/>
        <v>1.0110253100530768</v>
      </c>
      <c r="Y557" s="21">
        <f t="shared" si="226"/>
        <v>0.99930498350040808</v>
      </c>
      <c r="Z557" s="21">
        <f t="shared" si="226"/>
        <v>0.99505450636481818</v>
      </c>
      <c r="AA557" s="21">
        <f t="shared" si="226"/>
        <v>1.0010072180207212</v>
      </c>
      <c r="AB557" s="21">
        <f t="shared" si="226"/>
        <v>1.0067383155814853</v>
      </c>
      <c r="AC557" s="21">
        <f t="shared" si="226"/>
        <v>1.0117174530926685</v>
      </c>
      <c r="AD557" s="21">
        <f t="shared" si="226"/>
        <v>1.0132536786995354</v>
      </c>
    </row>
    <row r="558" spans="1:30" x14ac:dyDescent="0.2">
      <c r="A558" s="399">
        <v>1006</v>
      </c>
      <c r="B558" s="399" t="s">
        <v>14</v>
      </c>
      <c r="C558" s="21">
        <f t="shared" si="225"/>
        <v>0.32387482056677469</v>
      </c>
      <c r="D558" s="21">
        <f t="shared" si="225"/>
        <v>0.2134669475388698</v>
      </c>
      <c r="E558" s="21">
        <f t="shared" si="225"/>
        <v>0.15037149006143979</v>
      </c>
      <c r="F558" s="21">
        <f t="shared" si="225"/>
        <v>9.5908693391320785E-2</v>
      </c>
      <c r="G558" s="21">
        <f t="shared" si="225"/>
        <v>8.9039432360125653E-2</v>
      </c>
      <c r="H558" s="21">
        <f t="shared" si="225"/>
        <v>0.12009260645711192</v>
      </c>
      <c r="I558" s="21">
        <f t="shared" si="225"/>
        <v>9.8486817812569225E-2</v>
      </c>
      <c r="J558" s="21">
        <f t="shared" si="225"/>
        <v>9.3862264062627987E-2</v>
      </c>
      <c r="K558" s="21">
        <f t="shared" si="225"/>
        <v>0.10426966484737116</v>
      </c>
      <c r="L558" s="21">
        <f t="shared" si="225"/>
        <v>0.13201280325199635</v>
      </c>
      <c r="M558" s="21">
        <f t="shared" si="225"/>
        <v>0.1576236811339525</v>
      </c>
      <c r="N558" s="21">
        <f t="shared" si="225"/>
        <v>0.18043924709651582</v>
      </c>
      <c r="O558" s="404">
        <f t="shared" si="225"/>
        <v>0.14292961272024413</v>
      </c>
      <c r="Q558" s="399">
        <v>1006</v>
      </c>
      <c r="R558" s="399" t="s">
        <v>14</v>
      </c>
      <c r="S558" s="21">
        <f t="shared" si="226"/>
        <v>0.32387482056677469</v>
      </c>
      <c r="T558" s="21">
        <f t="shared" si="226"/>
        <v>0.26514647446441564</v>
      </c>
      <c r="U558" s="21">
        <f t="shared" si="226"/>
        <v>0.22635834197930771</v>
      </c>
      <c r="V558" s="21">
        <f t="shared" si="226"/>
        <v>0.19361805015888459</v>
      </c>
      <c r="W558" s="21">
        <f t="shared" si="226"/>
        <v>0.17236924659822142</v>
      </c>
      <c r="X558" s="21">
        <f t="shared" si="226"/>
        <v>0.16346881571559027</v>
      </c>
      <c r="Y558" s="21">
        <f t="shared" si="226"/>
        <v>0.152477183804792</v>
      </c>
      <c r="Z558" s="21">
        <f t="shared" si="226"/>
        <v>0.14329915659824904</v>
      </c>
      <c r="AA558" s="21">
        <f t="shared" si="226"/>
        <v>0.13869892417502844</v>
      </c>
      <c r="AB558" s="21">
        <f t="shared" si="226"/>
        <v>0.13804205043705825</v>
      </c>
      <c r="AC558" s="21">
        <f t="shared" si="226"/>
        <v>0.13982802817540385</v>
      </c>
      <c r="AD558" s="21">
        <f t="shared" si="226"/>
        <v>0.14292961272024413</v>
      </c>
    </row>
    <row r="559" spans="1:30" x14ac:dyDescent="0.2">
      <c r="A559" s="399">
        <v>1007</v>
      </c>
      <c r="B559" s="399" t="s">
        <v>15</v>
      </c>
      <c r="C559" s="21">
        <f t="shared" si="225"/>
        <v>0.91557976946791786</v>
      </c>
      <c r="D559" s="21">
        <f t="shared" si="225"/>
        <v>0.81954215061006752</v>
      </c>
      <c r="E559" s="21">
        <f t="shared" si="225"/>
        <v>0.91719014364261797</v>
      </c>
      <c r="F559" s="21">
        <f t="shared" si="225"/>
        <v>0.87177547321653481</v>
      </c>
      <c r="G559" s="21">
        <f t="shared" si="225"/>
        <v>0.79894633525040037</v>
      </c>
      <c r="H559" s="21">
        <f t="shared" si="225"/>
        <v>0.94105778509394333</v>
      </c>
      <c r="I559" s="21">
        <f t="shared" si="225"/>
        <v>0.84398637390381359</v>
      </c>
      <c r="J559" s="21">
        <f t="shared" si="225"/>
        <v>0.74957035335143207</v>
      </c>
      <c r="K559" s="21">
        <f t="shared" si="225"/>
        <v>0.79468374634348538</v>
      </c>
      <c r="L559" s="21">
        <f t="shared" si="225"/>
        <v>0.8604353513616656</v>
      </c>
      <c r="M559" s="21">
        <f t="shared" si="225"/>
        <v>0.86205869405722668</v>
      </c>
      <c r="N559" s="21">
        <f t="shared" si="225"/>
        <v>0.9114782854781327</v>
      </c>
      <c r="O559" s="404">
        <f t="shared" si="225"/>
        <v>0.85418316392670646</v>
      </c>
      <c r="Q559" s="399">
        <v>1007</v>
      </c>
      <c r="R559" s="399" t="s">
        <v>15</v>
      </c>
      <c r="S559" s="21">
        <f t="shared" si="226"/>
        <v>0.91557976946791786</v>
      </c>
      <c r="T559" s="21">
        <f t="shared" si="226"/>
        <v>0.86666892798172657</v>
      </c>
      <c r="U559" s="21">
        <f t="shared" si="226"/>
        <v>0.88329028818221245</v>
      </c>
      <c r="V559" s="21">
        <f t="shared" si="226"/>
        <v>0.88041304525834341</v>
      </c>
      <c r="W559" s="21">
        <f t="shared" si="226"/>
        <v>0.86388411202504245</v>
      </c>
      <c r="X559" s="21">
        <f t="shared" si="226"/>
        <v>0.87692689921139155</v>
      </c>
      <c r="Y559" s="21">
        <f t="shared" si="226"/>
        <v>0.87185943699366952</v>
      </c>
      <c r="Z559" s="21">
        <f t="shared" si="226"/>
        <v>0.85357180201027305</v>
      </c>
      <c r="AA559" s="21">
        <f t="shared" si="226"/>
        <v>0.84664756950505382</v>
      </c>
      <c r="AB559" s="21">
        <f t="shared" si="226"/>
        <v>0.84801965286990799</v>
      </c>
      <c r="AC559" s="21">
        <f t="shared" si="226"/>
        <v>0.84928678847708938</v>
      </c>
      <c r="AD559" s="21">
        <f t="shared" si="226"/>
        <v>0.85418316392670646</v>
      </c>
    </row>
    <row r="560" spans="1:30" x14ac:dyDescent="0.2">
      <c r="A560" s="399">
        <v>1008</v>
      </c>
      <c r="B560" s="399" t="s">
        <v>16</v>
      </c>
      <c r="C560" s="21">
        <f t="shared" si="225"/>
        <v>0.76105040960513204</v>
      </c>
      <c r="D560" s="21">
        <f t="shared" si="225"/>
        <v>0.69981551053816249</v>
      </c>
      <c r="E560" s="21">
        <f t="shared" si="225"/>
        <v>0.69381821260401211</v>
      </c>
      <c r="F560" s="21">
        <f t="shared" si="225"/>
        <v>0.7096061138251285</v>
      </c>
      <c r="G560" s="21">
        <f t="shared" si="225"/>
        <v>0.69719244516525258</v>
      </c>
      <c r="H560" s="21">
        <f t="shared" si="225"/>
        <v>0.77421535943750752</v>
      </c>
      <c r="I560" s="21">
        <f t="shared" si="225"/>
        <v>0.70043429679191183</v>
      </c>
      <c r="J560" s="21">
        <f t="shared" si="225"/>
        <v>0.68235542475300504</v>
      </c>
      <c r="K560" s="21">
        <f t="shared" si="225"/>
        <v>0.64390119587066885</v>
      </c>
      <c r="L560" s="21">
        <f t="shared" si="225"/>
        <v>0.73202724218577409</v>
      </c>
      <c r="M560" s="21">
        <f t="shared" si="225"/>
        <v>0.71917989703434237</v>
      </c>
      <c r="N560" s="21">
        <f t="shared" si="225"/>
        <v>0.7436609791101898</v>
      </c>
      <c r="O560" s="404">
        <f t="shared" si="225"/>
        <v>0.71150164538915861</v>
      </c>
      <c r="Q560" s="399">
        <v>1008</v>
      </c>
      <c r="R560" s="399" t="s">
        <v>16</v>
      </c>
      <c r="S560" s="21">
        <f t="shared" si="226"/>
        <v>0.76105040960513204</v>
      </c>
      <c r="T560" s="21">
        <f t="shared" si="226"/>
        <v>0.72955386687997303</v>
      </c>
      <c r="U560" s="21">
        <f t="shared" si="226"/>
        <v>0.71729545240821557</v>
      </c>
      <c r="V560" s="21">
        <f t="shared" si="226"/>
        <v>0.71525735495896903</v>
      </c>
      <c r="W560" s="21">
        <f t="shared" si="226"/>
        <v>0.71155024920633636</v>
      </c>
      <c r="X560" s="21">
        <f t="shared" si="226"/>
        <v>0.72256403564023652</v>
      </c>
      <c r="Y560" s="21">
        <f t="shared" si="226"/>
        <v>0.71890911839877447</v>
      </c>
      <c r="Z560" s="21">
        <f t="shared" si="226"/>
        <v>0.71358824909546692</v>
      </c>
      <c r="AA560" s="21">
        <f t="shared" si="226"/>
        <v>0.70506231721672552</v>
      </c>
      <c r="AB560" s="21">
        <f t="shared" si="226"/>
        <v>0.70772212432605064</v>
      </c>
      <c r="AC560" s="21">
        <f t="shared" si="226"/>
        <v>0.70874002329296215</v>
      </c>
      <c r="AD560" s="21">
        <f t="shared" si="226"/>
        <v>0.71150164538915872</v>
      </c>
    </row>
    <row r="561" spans="1:30" x14ac:dyDescent="0.2">
      <c r="A561" s="399">
        <v>1009</v>
      </c>
      <c r="B561" s="399" t="s">
        <v>17</v>
      </c>
      <c r="C561" s="21">
        <f t="shared" si="225"/>
        <v>1.0737445977558384</v>
      </c>
      <c r="D561" s="21">
        <f t="shared" si="225"/>
        <v>0.88534405744926048</v>
      </c>
      <c r="E561" s="21">
        <f t="shared" si="225"/>
        <v>0.84970883003503817</v>
      </c>
      <c r="F561" s="21">
        <f t="shared" si="225"/>
        <v>0.81841671144292683</v>
      </c>
      <c r="G561" s="21">
        <f t="shared" si="225"/>
        <v>0.77429170737313957</v>
      </c>
      <c r="H561" s="21">
        <f t="shared" si="225"/>
        <v>0.94228908840896231</v>
      </c>
      <c r="I561" s="21">
        <f t="shared" si="225"/>
        <v>0.82230503157983981</v>
      </c>
      <c r="J561" s="21">
        <f t="shared" si="225"/>
        <v>0.85007860162416204</v>
      </c>
      <c r="K561" s="21">
        <f t="shared" si="225"/>
        <v>0.7970193195999935</v>
      </c>
      <c r="L561" s="21">
        <f t="shared" si="225"/>
        <v>0.87137737920937042</v>
      </c>
      <c r="M561" s="21">
        <f t="shared" si="225"/>
        <v>0.84983078504201082</v>
      </c>
      <c r="N561" s="21">
        <f t="shared" si="225"/>
        <v>0.79618193725728947</v>
      </c>
      <c r="O561" s="404">
        <f t="shared" si="225"/>
        <v>0.85825415761261559</v>
      </c>
      <c r="Q561" s="399">
        <v>1009</v>
      </c>
      <c r="R561" s="399" t="s">
        <v>17</v>
      </c>
      <c r="S561" s="21">
        <f t="shared" si="226"/>
        <v>1.0737445977558384</v>
      </c>
      <c r="T561" s="21">
        <f t="shared" si="226"/>
        <v>0.97766243606743697</v>
      </c>
      <c r="U561" s="21">
        <f t="shared" si="226"/>
        <v>0.93522348281962642</v>
      </c>
      <c r="V561" s="21">
        <f t="shared" si="226"/>
        <v>0.90530299079050947</v>
      </c>
      <c r="W561" s="21">
        <f t="shared" si="226"/>
        <v>0.87892458499182324</v>
      </c>
      <c r="X561" s="21">
        <f t="shared" si="226"/>
        <v>0.88907443217890414</v>
      </c>
      <c r="Y561" s="21">
        <f t="shared" si="226"/>
        <v>0.87836495091806799</v>
      </c>
      <c r="Z561" s="21">
        <f t="shared" si="226"/>
        <v>0.87431828510302101</v>
      </c>
      <c r="AA561" s="21">
        <f t="shared" si="226"/>
        <v>0.8646006711682892</v>
      </c>
      <c r="AB561" s="21">
        <f t="shared" si="226"/>
        <v>0.86527955212989471</v>
      </c>
      <c r="AC561" s="21">
        <f t="shared" si="226"/>
        <v>0.86385362996099102</v>
      </c>
      <c r="AD561" s="21">
        <f t="shared" si="226"/>
        <v>0.85825415761261559</v>
      </c>
    </row>
    <row r="562" spans="1:30" x14ac:dyDescent="0.2">
      <c r="A562" s="399">
        <v>1010</v>
      </c>
      <c r="B562" s="399" t="s">
        <v>19</v>
      </c>
      <c r="C562" s="21">
        <f t="shared" si="225"/>
        <v>0.67451820825115394</v>
      </c>
      <c r="D562" s="21">
        <f t="shared" si="225"/>
        <v>0.67021621544882803</v>
      </c>
      <c r="E562" s="21">
        <f t="shared" si="225"/>
        <v>0.49954118815870835</v>
      </c>
      <c r="F562" s="21">
        <f t="shared" si="225"/>
        <v>0.4423904952160656</v>
      </c>
      <c r="G562" s="21">
        <f t="shared" si="225"/>
        <v>0.40068682451335508</v>
      </c>
      <c r="H562" s="21">
        <f t="shared" si="225"/>
        <v>0.50032090514367</v>
      </c>
      <c r="I562" s="21">
        <f t="shared" si="225"/>
        <v>0.46593151615093614</v>
      </c>
      <c r="J562" s="21">
        <f t="shared" si="225"/>
        <v>0.41560421057147295</v>
      </c>
      <c r="K562" s="21">
        <f t="shared" si="225"/>
        <v>0.44040404277272299</v>
      </c>
      <c r="L562" s="21">
        <f t="shared" si="225"/>
        <v>0.4514510926824854</v>
      </c>
      <c r="M562" s="21">
        <f t="shared" si="225"/>
        <v>0.48478263005354422</v>
      </c>
      <c r="N562" s="21">
        <f t="shared" si="225"/>
        <v>0.45844839135423365</v>
      </c>
      <c r="O562" s="404">
        <f t="shared" si="225"/>
        <v>0.48941052209475949</v>
      </c>
      <c r="Q562" s="399">
        <v>1010</v>
      </c>
      <c r="R562" s="399" t="s">
        <v>19</v>
      </c>
      <c r="S562" s="21">
        <f t="shared" si="226"/>
        <v>0.67451820825115394</v>
      </c>
      <c r="T562" s="21">
        <f t="shared" si="226"/>
        <v>0.67241691832425521</v>
      </c>
      <c r="U562" s="21">
        <f t="shared" si="226"/>
        <v>0.61486457981580078</v>
      </c>
      <c r="V562" s="21">
        <f t="shared" si="226"/>
        <v>0.57207322141896932</v>
      </c>
      <c r="W562" s="21">
        <f t="shared" si="226"/>
        <v>0.53932504842787021</v>
      </c>
      <c r="X562" s="21">
        <f t="shared" si="226"/>
        <v>0.53310135928390789</v>
      </c>
      <c r="Y562" s="21">
        <f t="shared" si="226"/>
        <v>0.52271920179759468</v>
      </c>
      <c r="Z562" s="21">
        <f t="shared" si="226"/>
        <v>0.50588998012521369</v>
      </c>
      <c r="AA562" s="21">
        <f t="shared" si="226"/>
        <v>0.49766141905713929</v>
      </c>
      <c r="AB562" s="21">
        <f t="shared" si="226"/>
        <v>0.49293376351822288</v>
      </c>
      <c r="AC562" s="21">
        <f t="shared" si="226"/>
        <v>0.49223181365756197</v>
      </c>
      <c r="AD562" s="21">
        <f t="shared" si="226"/>
        <v>0.48941052209475955</v>
      </c>
    </row>
    <row r="563" spans="1:30" x14ac:dyDescent="0.2">
      <c r="A563" s="399">
        <v>1011</v>
      </c>
      <c r="B563" s="399" t="s">
        <v>20</v>
      </c>
      <c r="C563" s="21">
        <f t="shared" si="225"/>
        <v>0.92853501125919857</v>
      </c>
      <c r="D563" s="21">
        <f t="shared" si="225"/>
        <v>0.86722814076637611</v>
      </c>
      <c r="E563" s="21">
        <f t="shared" si="225"/>
        <v>0.9128463576716016</v>
      </c>
      <c r="F563" s="21">
        <f t="shared" si="225"/>
        <v>0.88483023538919514</v>
      </c>
      <c r="G563" s="21">
        <f t="shared" si="225"/>
        <v>0.85877016404109985</v>
      </c>
      <c r="H563" s="21">
        <f t="shared" si="225"/>
        <v>1.0064714903108882</v>
      </c>
      <c r="I563" s="21">
        <f t="shared" si="225"/>
        <v>0.92511403612431709</v>
      </c>
      <c r="J563" s="21">
        <f t="shared" si="225"/>
        <v>0.81529701815006361</v>
      </c>
      <c r="K563" s="21">
        <f t="shared" si="225"/>
        <v>0.86562493640089178</v>
      </c>
      <c r="L563" s="21">
        <f t="shared" si="225"/>
        <v>0.93628253987457899</v>
      </c>
      <c r="M563" s="21">
        <f t="shared" si="225"/>
        <v>0.9242344180860701</v>
      </c>
      <c r="N563" s="21">
        <f t="shared" si="225"/>
        <v>0.94065001872400811</v>
      </c>
      <c r="O563" s="404">
        <f t="shared" si="225"/>
        <v>0.90261544440717079</v>
      </c>
      <c r="Q563" s="399">
        <v>1011</v>
      </c>
      <c r="R563" s="399" t="s">
        <v>20</v>
      </c>
      <c r="S563" s="21">
        <f t="shared" si="226"/>
        <v>0.92853501125919857</v>
      </c>
      <c r="T563" s="21">
        <f t="shared" si="226"/>
        <v>0.89737502980211392</v>
      </c>
      <c r="U563" s="21">
        <f t="shared" si="226"/>
        <v>0.90255871960091449</v>
      </c>
      <c r="V563" s="21">
        <f t="shared" si="226"/>
        <v>0.89801730598896223</v>
      </c>
      <c r="W563" s="21">
        <f t="shared" si="226"/>
        <v>0.89017574541344524</v>
      </c>
      <c r="X563" s="21">
        <f t="shared" si="226"/>
        <v>0.90919671234030019</v>
      </c>
      <c r="Y563" s="21">
        <f t="shared" si="226"/>
        <v>0.91177125037308437</v>
      </c>
      <c r="Z563" s="21">
        <f t="shared" si="226"/>
        <v>0.89600778864864727</v>
      </c>
      <c r="AA563" s="21">
        <f t="shared" si="226"/>
        <v>0.89244201081994234</v>
      </c>
      <c r="AB563" s="21">
        <f t="shared" si="226"/>
        <v>0.89670401651338938</v>
      </c>
      <c r="AC563" s="21">
        <f t="shared" si="226"/>
        <v>0.89917164562654595</v>
      </c>
      <c r="AD563" s="21">
        <f t="shared" si="226"/>
        <v>0.90261544440717079</v>
      </c>
    </row>
    <row r="564" spans="1:30" ht="14.25" customHeight="1" x14ac:dyDescent="0.2">
      <c r="A564" s="399">
        <v>1012</v>
      </c>
      <c r="B564" s="399" t="s">
        <v>21</v>
      </c>
      <c r="C564" s="21">
        <f t="shared" si="225"/>
        <v>1.4423566929900173</v>
      </c>
      <c r="D564" s="21">
        <f t="shared" si="225"/>
        <v>1.3331042378731499</v>
      </c>
      <c r="E564" s="21">
        <f t="shared" si="225"/>
        <v>1.335392158846421</v>
      </c>
      <c r="F564" s="21">
        <f t="shared" si="225"/>
        <v>1.4278642989281338</v>
      </c>
      <c r="G564" s="21">
        <f t="shared" si="225"/>
        <v>1.3581127699308435</v>
      </c>
      <c r="H564" s="21">
        <f t="shared" si="225"/>
        <v>1.5472823919564767</v>
      </c>
      <c r="I564" s="21">
        <f t="shared" si="225"/>
        <v>1.3790454434735901</v>
      </c>
      <c r="J564" s="21">
        <f t="shared" si="225"/>
        <v>1.213002751463746</v>
      </c>
      <c r="K564" s="21">
        <f t="shared" si="225"/>
        <v>1.3289915501364786</v>
      </c>
      <c r="L564" s="21">
        <f t="shared" si="225"/>
        <v>1.4779764296638378</v>
      </c>
      <c r="M564" s="21">
        <f t="shared" si="225"/>
        <v>1.3693240707040337</v>
      </c>
      <c r="N564" s="21">
        <f t="shared" si="225"/>
        <v>1.4222524513376016</v>
      </c>
      <c r="O564" s="404">
        <f t="shared" si="225"/>
        <v>1.3816980085248687</v>
      </c>
      <c r="Q564" s="399">
        <v>1012</v>
      </c>
      <c r="R564" s="399" t="s">
        <v>21</v>
      </c>
      <c r="S564" s="21">
        <f t="shared" si="226"/>
        <v>1.4423566929900173</v>
      </c>
      <c r="T564" s="21">
        <f t="shared" si="226"/>
        <v>1.3868652006519928</v>
      </c>
      <c r="U564" s="21">
        <f t="shared" si="226"/>
        <v>1.3695438302237726</v>
      </c>
      <c r="V564" s="21">
        <f t="shared" si="226"/>
        <v>1.3840353651131532</v>
      </c>
      <c r="W564" s="21">
        <f t="shared" si="226"/>
        <v>1.3789915134613471</v>
      </c>
      <c r="X564" s="21">
        <f t="shared" si="226"/>
        <v>1.4064908504138633</v>
      </c>
      <c r="Y564" s="21">
        <f t="shared" si="226"/>
        <v>1.4022253774734155</v>
      </c>
      <c r="Z564" s="21">
        <f t="shared" si="226"/>
        <v>1.3734675519453687</v>
      </c>
      <c r="AA564" s="21">
        <f t="shared" si="226"/>
        <v>1.3682677977559945</v>
      </c>
      <c r="AB564" s="21">
        <f t="shared" si="226"/>
        <v>1.3790580946191864</v>
      </c>
      <c r="AC564" s="21">
        <f t="shared" si="226"/>
        <v>1.3781447506665343</v>
      </c>
      <c r="AD564" s="21">
        <f t="shared" si="226"/>
        <v>1.3816980085248687</v>
      </c>
    </row>
    <row r="565" spans="1:30" x14ac:dyDescent="0.2">
      <c r="A565" s="399">
        <v>1013</v>
      </c>
      <c r="B565" s="399" t="s">
        <v>22</v>
      </c>
      <c r="C565" s="21">
        <f t="shared" si="225"/>
        <v>1.0882924669663534</v>
      </c>
      <c r="D565" s="21">
        <f t="shared" si="225"/>
        <v>0.91914004622770107</v>
      </c>
      <c r="E565" s="21">
        <f t="shared" si="225"/>
        <v>1.0399823344674168</v>
      </c>
      <c r="F565" s="21">
        <f t="shared" si="225"/>
        <v>0.90878044336471298</v>
      </c>
      <c r="G565" s="21">
        <f t="shared" si="225"/>
        <v>0.85028115100316781</v>
      </c>
      <c r="H565" s="21">
        <f t="shared" si="225"/>
        <v>1.0223083403538333</v>
      </c>
      <c r="I565" s="21">
        <f t="shared" si="225"/>
        <v>0.81466102107363603</v>
      </c>
      <c r="J565" s="21">
        <f t="shared" si="225"/>
        <v>0.73225633672135293</v>
      </c>
      <c r="K565" s="21">
        <f t="shared" si="225"/>
        <v>0.87899900995258184</v>
      </c>
      <c r="L565" s="21">
        <f t="shared" si="225"/>
        <v>1.0393391172702924</v>
      </c>
      <c r="M565" s="21">
        <f t="shared" si="225"/>
        <v>0.78821631326119657</v>
      </c>
      <c r="N565" s="21">
        <f t="shared" si="225"/>
        <v>1.038173591874423</v>
      </c>
      <c r="O565" s="404">
        <f t="shared" si="225"/>
        <v>0.91341198112453037</v>
      </c>
      <c r="Q565" s="399">
        <v>1013</v>
      </c>
      <c r="R565" s="399" t="s">
        <v>22</v>
      </c>
      <c r="S565" s="21">
        <f t="shared" si="226"/>
        <v>1.0882924669663534</v>
      </c>
      <c r="T565" s="21">
        <f t="shared" si="226"/>
        <v>0.99784376485501503</v>
      </c>
      <c r="U565" s="21">
        <f t="shared" si="226"/>
        <v>1.0115939708362689</v>
      </c>
      <c r="V565" s="21">
        <f t="shared" si="226"/>
        <v>0.9848527739163403</v>
      </c>
      <c r="W565" s="21">
        <f t="shared" si="226"/>
        <v>0.95886331192005714</v>
      </c>
      <c r="X565" s="21">
        <f t="shared" si="226"/>
        <v>0.96995287881018999</v>
      </c>
      <c r="Y565" s="21">
        <f t="shared" si="226"/>
        <v>0.94235597339583643</v>
      </c>
      <c r="Z565" s="21">
        <f t="shared" si="226"/>
        <v>0.9066020009760859</v>
      </c>
      <c r="AA565" s="21">
        <f t="shared" si="226"/>
        <v>0.90326034707897285</v>
      </c>
      <c r="AB565" s="21">
        <f t="shared" si="226"/>
        <v>0.91656175119666261</v>
      </c>
      <c r="AC565" s="21">
        <f t="shared" si="226"/>
        <v>0.90308752661660896</v>
      </c>
      <c r="AD565" s="21">
        <f t="shared" si="226"/>
        <v>0.91341198112453026</v>
      </c>
    </row>
    <row r="566" spans="1:30" x14ac:dyDescent="0.2">
      <c r="A566" s="399">
        <v>1014</v>
      </c>
      <c r="B566" s="399" t="s">
        <v>23</v>
      </c>
      <c r="C566" s="21">
        <f t="shared" si="225"/>
        <v>1.282424154061613</v>
      </c>
      <c r="D566" s="21">
        <f t="shared" si="225"/>
        <v>1.1586358755876593</v>
      </c>
      <c r="E566" s="21">
        <f t="shared" si="225"/>
        <v>1.2055778249796862</v>
      </c>
      <c r="F566" s="21">
        <f t="shared" si="225"/>
        <v>1.2973120150832482</v>
      </c>
      <c r="G566" s="21">
        <f t="shared" si="225"/>
        <v>1.0148274225062186</v>
      </c>
      <c r="H566" s="21">
        <f t="shared" si="225"/>
        <v>1.4360248717017587</v>
      </c>
      <c r="I566" s="21">
        <f t="shared" si="225"/>
        <v>1.2451704835503488</v>
      </c>
      <c r="J566" s="21">
        <f t="shared" si="225"/>
        <v>1.1633017772983512</v>
      </c>
      <c r="K566" s="21">
        <f t="shared" si="225"/>
        <v>1.135858420711586</v>
      </c>
      <c r="L566" s="21">
        <f t="shared" si="225"/>
        <v>1.2651070173597054</v>
      </c>
      <c r="M566" s="21">
        <f t="shared" si="225"/>
        <v>1.1717090433917365</v>
      </c>
      <c r="N566" s="21">
        <f t="shared" si="225"/>
        <v>1.3359434289480072</v>
      </c>
      <c r="O566" s="404">
        <f t="shared" si="225"/>
        <v>1.2226992088454709</v>
      </c>
      <c r="Q566" s="399">
        <v>1014</v>
      </c>
      <c r="R566" s="399" t="s">
        <v>23</v>
      </c>
      <c r="S566" s="21">
        <f t="shared" si="226"/>
        <v>1.282424154061613</v>
      </c>
      <c r="T566" s="21">
        <f t="shared" si="226"/>
        <v>1.2194941606743357</v>
      </c>
      <c r="U566" s="21">
        <f t="shared" si="226"/>
        <v>1.2148946865650121</v>
      </c>
      <c r="V566" s="21">
        <f t="shared" si="226"/>
        <v>1.2360181555456213</v>
      </c>
      <c r="W566" s="21">
        <f t="shared" si="226"/>
        <v>1.1909012511923993</v>
      </c>
      <c r="X566" s="21">
        <f t="shared" si="226"/>
        <v>1.2308427887173552</v>
      </c>
      <c r="Y566" s="21">
        <f t="shared" si="226"/>
        <v>1.2331287252571426</v>
      </c>
      <c r="Z566" s="21">
        <f t="shared" si="226"/>
        <v>1.2225440100676324</v>
      </c>
      <c r="AA566" s="21">
        <f t="shared" si="226"/>
        <v>1.2120260564318195</v>
      </c>
      <c r="AB566" s="21">
        <f t="shared" si="226"/>
        <v>1.2173703302405003</v>
      </c>
      <c r="AC566" s="21">
        <f t="shared" si="226"/>
        <v>1.2130334658595536</v>
      </c>
      <c r="AD566" s="21">
        <f t="shared" si="226"/>
        <v>1.2226992088454713</v>
      </c>
    </row>
    <row r="567" spans="1:30" x14ac:dyDescent="0.2">
      <c r="A567" s="399">
        <v>1015</v>
      </c>
      <c r="B567" s="399" t="s">
        <v>24</v>
      </c>
      <c r="C567" s="21">
        <f t="shared" si="225"/>
        <v>1.3355731070255104</v>
      </c>
      <c r="D567" s="21">
        <f t="shared" si="225"/>
        <v>1.1811618029717441</v>
      </c>
      <c r="E567" s="21">
        <f t="shared" si="225"/>
        <v>1.2740033390438485</v>
      </c>
      <c r="F567" s="21">
        <f t="shared" si="225"/>
        <v>1.2230925373791162</v>
      </c>
      <c r="G567" s="21">
        <f t="shared" si="225"/>
        <v>1.162995541763189</v>
      </c>
      <c r="H567" s="21">
        <f t="shared" si="225"/>
        <v>1.4386540209751446</v>
      </c>
      <c r="I567" s="21">
        <f t="shared" si="225"/>
        <v>1.2234387643521052</v>
      </c>
      <c r="J567" s="21">
        <f t="shared" si="225"/>
        <v>1.0217932759012629</v>
      </c>
      <c r="K567" s="21">
        <f t="shared" si="225"/>
        <v>1.1200752916124002</v>
      </c>
      <c r="L567" s="21">
        <f t="shared" si="225"/>
        <v>1.2186195818511649</v>
      </c>
      <c r="M567" s="21">
        <f t="shared" si="225"/>
        <v>1.0954874325787354</v>
      </c>
      <c r="N567" s="21">
        <f t="shared" si="225"/>
        <v>1.2789474952936315</v>
      </c>
      <c r="O567" s="404">
        <f t="shared" si="225"/>
        <v>1.2052548709704913</v>
      </c>
      <c r="Q567" s="399">
        <v>1015</v>
      </c>
      <c r="R567" s="399" t="s">
        <v>24</v>
      </c>
      <c r="S567" s="21">
        <f t="shared" si="226"/>
        <v>1.3355731070255104</v>
      </c>
      <c r="T567" s="21">
        <f t="shared" si="226"/>
        <v>1.2562604435177529</v>
      </c>
      <c r="U567" s="21">
        <f t="shared" si="226"/>
        <v>1.2620847049919452</v>
      </c>
      <c r="V567" s="21">
        <f t="shared" si="226"/>
        <v>1.2521350381971699</v>
      </c>
      <c r="W567" s="21">
        <f t="shared" si="226"/>
        <v>1.233914536840403</v>
      </c>
      <c r="X567" s="21">
        <f t="shared" si="226"/>
        <v>1.2682464608278072</v>
      </c>
      <c r="Y567" s="21">
        <f t="shared" si="226"/>
        <v>1.2606542389985895</v>
      </c>
      <c r="Z567" s="21">
        <f t="shared" si="226"/>
        <v>1.2213477128307426</v>
      </c>
      <c r="AA567" s="21">
        <f t="shared" si="226"/>
        <v>1.2092479263409786</v>
      </c>
      <c r="AB567" s="21">
        <f t="shared" si="226"/>
        <v>1.2101923976102891</v>
      </c>
      <c r="AC567" s="21">
        <f t="shared" si="226"/>
        <v>1.1993195327324351</v>
      </c>
      <c r="AD567" s="21">
        <f t="shared" si="226"/>
        <v>1.2052548709704913</v>
      </c>
    </row>
    <row r="568" spans="1:30" x14ac:dyDescent="0.2">
      <c r="A568" s="399">
        <v>1016</v>
      </c>
      <c r="B568" s="399" t="s">
        <v>25</v>
      </c>
      <c r="C568" s="21">
        <f t="shared" si="225"/>
        <v>0.93311263828360713</v>
      </c>
      <c r="D568" s="21">
        <f t="shared" si="225"/>
        <v>0.83144390154842052</v>
      </c>
      <c r="E568" s="21">
        <f t="shared" si="225"/>
        <v>0.8661412423055399</v>
      </c>
      <c r="F568" s="21">
        <f t="shared" si="225"/>
        <v>0.87082119754519816</v>
      </c>
      <c r="G568" s="21">
        <f t="shared" si="225"/>
        <v>0.7882242550219225</v>
      </c>
      <c r="H568" s="21">
        <f t="shared" si="225"/>
        <v>0.92254569993508051</v>
      </c>
      <c r="I568" s="21">
        <f t="shared" si="225"/>
        <v>1.133169264662188</v>
      </c>
      <c r="J568" s="21">
        <f t="shared" si="225"/>
        <v>0.89211435078025825</v>
      </c>
      <c r="K568" s="21">
        <f t="shared" si="225"/>
        <v>0.88665647015202087</v>
      </c>
      <c r="L568" s="21">
        <f t="shared" si="225"/>
        <v>0.89698312495610022</v>
      </c>
      <c r="M568" s="21">
        <f t="shared" si="225"/>
        <v>0.81336784888582814</v>
      </c>
      <c r="N568" s="21">
        <f t="shared" si="225"/>
        <v>0.91511360758348714</v>
      </c>
      <c r="O568" s="404">
        <f t="shared" si="225"/>
        <v>0.89853724216205566</v>
      </c>
      <c r="Q568" s="399">
        <v>1016</v>
      </c>
      <c r="R568" s="399" t="s">
        <v>25</v>
      </c>
      <c r="S568" s="21">
        <f t="shared" si="226"/>
        <v>0.93311263828360713</v>
      </c>
      <c r="T568" s="21">
        <f t="shared" si="226"/>
        <v>0.88130252926327945</v>
      </c>
      <c r="U568" s="21">
        <f t="shared" si="226"/>
        <v>0.87621898902370998</v>
      </c>
      <c r="V568" s="21">
        <f t="shared" si="226"/>
        <v>0.87478435231191687</v>
      </c>
      <c r="W568" s="21">
        <f t="shared" si="226"/>
        <v>0.85681807860420656</v>
      </c>
      <c r="X568" s="21">
        <f t="shared" si="226"/>
        <v>0.86797651835154532</v>
      </c>
      <c r="Y568" s="21">
        <f t="shared" si="226"/>
        <v>0.91219550833176444</v>
      </c>
      <c r="Z568" s="21">
        <f t="shared" si="226"/>
        <v>0.90892988431055932</v>
      </c>
      <c r="AA568" s="21">
        <f t="shared" si="226"/>
        <v>0.9063501899100308</v>
      </c>
      <c r="AB568" s="21">
        <f t="shared" si="226"/>
        <v>0.90548396693243238</v>
      </c>
      <c r="AC568" s="21">
        <f t="shared" si="226"/>
        <v>0.89718336850102587</v>
      </c>
      <c r="AD568" s="21">
        <f t="shared" si="226"/>
        <v>0.89853724216205566</v>
      </c>
    </row>
    <row r="569" spans="1:30" x14ac:dyDescent="0.2">
      <c r="A569" s="399">
        <v>1017</v>
      </c>
      <c r="B569" s="399" t="s">
        <v>26</v>
      </c>
      <c r="C569" s="21">
        <f t="shared" si="225"/>
        <v>1.2261357401277069</v>
      </c>
      <c r="D569" s="21">
        <f t="shared" si="225"/>
        <v>1.1326575364986005</v>
      </c>
      <c r="E569" s="21">
        <f t="shared" si="225"/>
        <v>1.1197367253641157</v>
      </c>
      <c r="F569" s="21">
        <f t="shared" si="225"/>
        <v>1.1225384924052175</v>
      </c>
      <c r="G569" s="21">
        <f t="shared" si="225"/>
        <v>1.0526836377237316</v>
      </c>
      <c r="H569" s="21">
        <f t="shared" si="225"/>
        <v>1.2560359962139593</v>
      </c>
      <c r="I569" s="21">
        <f t="shared" si="225"/>
        <v>1.0754876508503028</v>
      </c>
      <c r="J569" s="21">
        <f t="shared" si="225"/>
        <v>0.97165904263389469</v>
      </c>
      <c r="K569" s="21">
        <f t="shared" si="225"/>
        <v>0.9493340878539881</v>
      </c>
      <c r="L569" s="21">
        <f t="shared" si="225"/>
        <v>1.0772917604483869</v>
      </c>
      <c r="M569" s="21">
        <f t="shared" si="225"/>
        <v>1.0366429487124333</v>
      </c>
      <c r="N569" s="21">
        <f t="shared" si="225"/>
        <v>1.0825432955119665</v>
      </c>
      <c r="O569" s="404">
        <f t="shared" si="225"/>
        <v>1.0868916703907987</v>
      </c>
      <c r="Q569" s="399">
        <v>1017</v>
      </c>
      <c r="R569" s="399" t="s">
        <v>26</v>
      </c>
      <c r="S569" s="21">
        <f t="shared" si="226"/>
        <v>1.2261357401277069</v>
      </c>
      <c r="T569" s="21">
        <f t="shared" si="226"/>
        <v>1.1782095412465994</v>
      </c>
      <c r="U569" s="21">
        <f t="shared" si="226"/>
        <v>1.1586826154011693</v>
      </c>
      <c r="V569" s="21">
        <f t="shared" si="226"/>
        <v>1.1493939702917526</v>
      </c>
      <c r="W569" s="21">
        <f t="shared" si="226"/>
        <v>1.1298037782639869</v>
      </c>
      <c r="X569" s="21">
        <f t="shared" si="226"/>
        <v>1.1501637439952141</v>
      </c>
      <c r="Y569" s="21">
        <f t="shared" si="226"/>
        <v>1.1382300271311849</v>
      </c>
      <c r="Z569" s="21">
        <f t="shared" si="226"/>
        <v>1.113826300589438</v>
      </c>
      <c r="AA569" s="21">
        <f t="shared" si="226"/>
        <v>1.0941326143764631</v>
      </c>
      <c r="AB569" s="21">
        <f t="shared" si="226"/>
        <v>1.0924521984738742</v>
      </c>
      <c r="AC569" s="21">
        <f t="shared" si="226"/>
        <v>1.0872698100349059</v>
      </c>
      <c r="AD569" s="21">
        <f t="shared" si="226"/>
        <v>1.0868916703907987</v>
      </c>
    </row>
    <row r="570" spans="1:30" x14ac:dyDescent="0.2">
      <c r="A570" s="399">
        <v>1018</v>
      </c>
      <c r="B570" s="399" t="s">
        <v>27</v>
      </c>
      <c r="C570" s="21">
        <f t="shared" si="225"/>
        <v>1.327659536079568</v>
      </c>
      <c r="D570" s="21">
        <f t="shared" si="225"/>
        <v>1.1950108781846649</v>
      </c>
      <c r="E570" s="21">
        <f t="shared" si="225"/>
        <v>1.3135850251083736</v>
      </c>
      <c r="F570" s="21">
        <f t="shared" si="225"/>
        <v>1.1178059114705343</v>
      </c>
      <c r="G570" s="21">
        <f t="shared" si="225"/>
        <v>1.1834883360630339</v>
      </c>
      <c r="H570" s="21">
        <f t="shared" si="225"/>
        <v>1.344504522501526</v>
      </c>
      <c r="I570" s="21">
        <f t="shared" si="225"/>
        <v>1.0721554847249799</v>
      </c>
      <c r="J570" s="21">
        <f t="shared" si="225"/>
        <v>0.93221557217190809</v>
      </c>
      <c r="K570" s="21">
        <f t="shared" si="225"/>
        <v>1.0028689403887769</v>
      </c>
      <c r="L570" s="21">
        <f t="shared" si="225"/>
        <v>1.1926902404222679</v>
      </c>
      <c r="M570" s="21">
        <f t="shared" si="225"/>
        <v>1.0769943473587835</v>
      </c>
      <c r="N570" s="21">
        <f t="shared" si="225"/>
        <v>1.2077267639635685</v>
      </c>
      <c r="O570" s="404">
        <f t="shared" si="225"/>
        <v>1.1519204759143367</v>
      </c>
      <c r="Q570" s="399">
        <v>1018</v>
      </c>
      <c r="R570" s="399" t="s">
        <v>27</v>
      </c>
      <c r="S570" s="21">
        <f t="shared" si="226"/>
        <v>1.327659536079568</v>
      </c>
      <c r="T570" s="21">
        <f t="shared" si="226"/>
        <v>1.2579016365395821</v>
      </c>
      <c r="U570" s="21">
        <f t="shared" si="226"/>
        <v>1.2764197804001614</v>
      </c>
      <c r="V570" s="21">
        <f t="shared" si="226"/>
        <v>1.235266913130683</v>
      </c>
      <c r="W570" s="21">
        <f t="shared" si="226"/>
        <v>1.2252859212044804</v>
      </c>
      <c r="X570" s="21">
        <f t="shared" si="226"/>
        <v>1.2445065737679104</v>
      </c>
      <c r="Y570" s="21">
        <f t="shared" si="226"/>
        <v>1.2151310938140105</v>
      </c>
      <c r="Z570" s="21">
        <f t="shared" si="226"/>
        <v>1.1703628094681802</v>
      </c>
      <c r="AA570" s="21">
        <f t="shared" si="226"/>
        <v>1.1504268689343631</v>
      </c>
      <c r="AB570" s="21">
        <f t="shared" si="226"/>
        <v>1.1543595551606751</v>
      </c>
      <c r="AC570" s="21">
        <f t="shared" si="226"/>
        <v>1.147306381635175</v>
      </c>
      <c r="AD570" s="21">
        <f t="shared" si="226"/>
        <v>1.1519204759143367</v>
      </c>
    </row>
    <row r="571" spans="1:30" x14ac:dyDescent="0.2">
      <c r="A571" s="399">
        <v>1019</v>
      </c>
      <c r="B571" s="399" t="s">
        <v>28</v>
      </c>
      <c r="C571" s="21">
        <f t="shared" si="225"/>
        <v>0.65423647235232041</v>
      </c>
      <c r="D571" s="21">
        <f t="shared" si="225"/>
        <v>0.59898954824220441</v>
      </c>
      <c r="E571" s="21">
        <f t="shared" si="225"/>
        <v>0.66363337372338582</v>
      </c>
      <c r="F571" s="21">
        <f t="shared" si="225"/>
        <v>0.60846392461308874</v>
      </c>
      <c r="G571" s="21">
        <f t="shared" si="225"/>
        <v>0.58166132432849393</v>
      </c>
      <c r="H571" s="21">
        <f t="shared" si="225"/>
        <v>0.67937628173396503</v>
      </c>
      <c r="I571" s="21">
        <f t="shared" si="225"/>
        <v>0.61150556664851463</v>
      </c>
      <c r="J571" s="21">
        <f t="shared" si="225"/>
        <v>0.56339138787954723</v>
      </c>
      <c r="K571" s="21">
        <f t="shared" si="225"/>
        <v>0.57979860800321004</v>
      </c>
      <c r="L571" s="21">
        <f t="shared" si="225"/>
        <v>0.60213450001657221</v>
      </c>
      <c r="M571" s="21">
        <f t="shared" si="225"/>
        <v>0.53502114896562336</v>
      </c>
      <c r="N571" s="21">
        <f t="shared" si="225"/>
        <v>0.64942957681266777</v>
      </c>
      <c r="O571" s="404">
        <f t="shared" si="225"/>
        <v>0.60807835286601752</v>
      </c>
      <c r="Q571" s="399">
        <v>1019</v>
      </c>
      <c r="R571" s="399" t="s">
        <v>28</v>
      </c>
      <c r="S571" s="21">
        <f t="shared" si="226"/>
        <v>0.65423647235232041</v>
      </c>
      <c r="T571" s="21">
        <f t="shared" si="226"/>
        <v>0.62565868959107795</v>
      </c>
      <c r="U571" s="21">
        <f t="shared" si="226"/>
        <v>0.63858817497082643</v>
      </c>
      <c r="V571" s="21">
        <f t="shared" si="226"/>
        <v>0.63075355518439857</v>
      </c>
      <c r="W571" s="21">
        <f t="shared" si="226"/>
        <v>0.62079710900671647</v>
      </c>
      <c r="X571" s="21">
        <f t="shared" si="226"/>
        <v>0.63042325167917812</v>
      </c>
      <c r="Y571" s="21">
        <f t="shared" si="226"/>
        <v>0.62737539115430729</v>
      </c>
      <c r="Z571" s="21">
        <f t="shared" si="226"/>
        <v>0.61784334018454723</v>
      </c>
      <c r="AA571" s="21">
        <f t="shared" si="226"/>
        <v>0.61333606970995624</v>
      </c>
      <c r="AB571" s="21">
        <f t="shared" si="226"/>
        <v>0.61222305835394386</v>
      </c>
      <c r="AC571" s="21">
        <f t="shared" si="226"/>
        <v>0.60475732141024441</v>
      </c>
      <c r="AD571" s="21">
        <f t="shared" si="226"/>
        <v>0.60807835286601764</v>
      </c>
    </row>
    <row r="572" spans="1:30" x14ac:dyDescent="0.2">
      <c r="A572" s="399">
        <v>1020</v>
      </c>
      <c r="B572" s="399" t="s">
        <v>29</v>
      </c>
      <c r="C572" s="21">
        <f t="shared" si="225"/>
        <v>0.84558018983815653</v>
      </c>
      <c r="D572" s="21">
        <f t="shared" si="225"/>
        <v>0.76485130129532086</v>
      </c>
      <c r="E572" s="21">
        <f t="shared" si="225"/>
        <v>0.82080488763895176</v>
      </c>
      <c r="F572" s="21">
        <f t="shared" si="225"/>
        <v>0.84864009884294089</v>
      </c>
      <c r="G572" s="21">
        <f t="shared" si="225"/>
        <v>0.77759444439087233</v>
      </c>
      <c r="H572" s="21">
        <f t="shared" si="225"/>
        <v>0.96117601140616649</v>
      </c>
      <c r="I572" s="21">
        <f t="shared" si="225"/>
        <v>0.80185722397787873</v>
      </c>
      <c r="J572" s="21">
        <f t="shared" si="225"/>
        <v>0.82229178049394391</v>
      </c>
      <c r="K572" s="21">
        <f t="shared" si="225"/>
        <v>0.77748850188151031</v>
      </c>
      <c r="L572" s="21">
        <f t="shared" si="225"/>
        <v>0.82247142655113015</v>
      </c>
      <c r="M572" s="21">
        <f t="shared" si="225"/>
        <v>0.8391278513928031</v>
      </c>
      <c r="N572" s="21">
        <f t="shared" si="225"/>
        <v>0.8885369071315351</v>
      </c>
      <c r="O572" s="404">
        <f t="shared" si="225"/>
        <v>0.82920721221677918</v>
      </c>
      <c r="Q572" s="399">
        <v>1020</v>
      </c>
      <c r="R572" s="399" t="s">
        <v>29</v>
      </c>
      <c r="S572" s="21">
        <f t="shared" si="226"/>
        <v>0.84558018983815653</v>
      </c>
      <c r="T572" s="21">
        <f t="shared" si="226"/>
        <v>0.80382202206349096</v>
      </c>
      <c r="U572" s="21">
        <f t="shared" si="226"/>
        <v>0.80949287891937605</v>
      </c>
      <c r="V572" s="21">
        <f t="shared" si="226"/>
        <v>0.81949343389323914</v>
      </c>
      <c r="W572" s="21">
        <f t="shared" si="226"/>
        <v>0.81090760411719798</v>
      </c>
      <c r="X572" s="21">
        <f t="shared" si="226"/>
        <v>0.83434465942503944</v>
      </c>
      <c r="Y572" s="21">
        <f t="shared" si="226"/>
        <v>0.8293856554483019</v>
      </c>
      <c r="Z572" s="21">
        <f t="shared" si="226"/>
        <v>0.82844181027001307</v>
      </c>
      <c r="AA572" s="21">
        <f t="shared" si="226"/>
        <v>0.82238944317703733</v>
      </c>
      <c r="AB572" s="21">
        <f t="shared" si="226"/>
        <v>0.82239769859669032</v>
      </c>
      <c r="AC572" s="21">
        <f t="shared" si="226"/>
        <v>0.82397274663855269</v>
      </c>
      <c r="AD572" s="21">
        <f t="shared" si="226"/>
        <v>0.82920721221677918</v>
      </c>
    </row>
    <row r="573" spans="1:30" x14ac:dyDescent="0.2">
      <c r="A573" s="399">
        <v>1021</v>
      </c>
      <c r="B573" s="399" t="s">
        <v>30</v>
      </c>
      <c r="C573" s="21">
        <f t="shared" ref="C573:O583" si="227">+C416/(C49*10^6)</f>
        <v>1.7758133906268203</v>
      </c>
      <c r="D573" s="21">
        <f t="shared" si="227"/>
        <v>1.4164847345184424</v>
      </c>
      <c r="E573" s="21">
        <f t="shared" si="227"/>
        <v>1.4950758350479898</v>
      </c>
      <c r="F573" s="21">
        <f t="shared" si="227"/>
        <v>1.3810566816413388</v>
      </c>
      <c r="G573" s="21">
        <f t="shared" si="227"/>
        <v>1.4954012677126174</v>
      </c>
      <c r="H573" s="21">
        <f t="shared" si="227"/>
        <v>1.61528434574883</v>
      </c>
      <c r="I573" s="21">
        <f t="shared" si="227"/>
        <v>1.5171373174926097</v>
      </c>
      <c r="J573" s="21">
        <f t="shared" si="227"/>
        <v>1.2962899840483586</v>
      </c>
      <c r="K573" s="21">
        <f t="shared" si="227"/>
        <v>1.3225311312790207</v>
      </c>
      <c r="L573" s="21">
        <f t="shared" si="227"/>
        <v>1.5071117408269519</v>
      </c>
      <c r="M573" s="21">
        <f t="shared" si="227"/>
        <v>1.561531102111394</v>
      </c>
      <c r="N573" s="21">
        <f t="shared" si="227"/>
        <v>1.6389056693948263</v>
      </c>
      <c r="O573" s="404">
        <f t="shared" si="227"/>
        <v>1.4949414564253973</v>
      </c>
      <c r="Q573" s="399">
        <v>1021</v>
      </c>
      <c r="R573" s="399" t="s">
        <v>30</v>
      </c>
      <c r="S573" s="21">
        <f t="shared" ref="S573:AD583" si="228">+S416/(S49*10^6)</f>
        <v>1.7758133906268203</v>
      </c>
      <c r="T573" s="21">
        <f t="shared" si="228"/>
        <v>1.5869331597915042</v>
      </c>
      <c r="U573" s="21">
        <f t="shared" si="228"/>
        <v>1.5563836849092785</v>
      </c>
      <c r="V573" s="21">
        <f t="shared" si="228"/>
        <v>1.5079886677148535</v>
      </c>
      <c r="W573" s="21">
        <f t="shared" si="228"/>
        <v>1.5056639529033882</v>
      </c>
      <c r="X573" s="21">
        <f t="shared" si="228"/>
        <v>1.5238157321148909</v>
      </c>
      <c r="Y573" s="21">
        <f t="shared" si="228"/>
        <v>1.522799123985183</v>
      </c>
      <c r="Z573" s="21">
        <f t="shared" si="228"/>
        <v>1.4910469979536685</v>
      </c>
      <c r="AA573" s="21">
        <f t="shared" si="228"/>
        <v>1.4704294440506485</v>
      </c>
      <c r="AB573" s="21">
        <f t="shared" si="228"/>
        <v>1.474207485853132</v>
      </c>
      <c r="AC573" s="21">
        <f t="shared" si="228"/>
        <v>1.4822761539965481</v>
      </c>
      <c r="AD573" s="21">
        <f t="shared" si="228"/>
        <v>1.4949414564253973</v>
      </c>
    </row>
    <row r="574" spans="1:30" x14ac:dyDescent="0.2">
      <c r="A574" s="399">
        <v>1022</v>
      </c>
      <c r="B574" s="399" t="s">
        <v>31</v>
      </c>
      <c r="C574" s="21">
        <f t="shared" si="227"/>
        <v>0.69106468802831522</v>
      </c>
      <c r="D574" s="21">
        <f t="shared" si="227"/>
        <v>0.673855766261647</v>
      </c>
      <c r="E574" s="21">
        <f t="shared" si="227"/>
        <v>0.70256616147600881</v>
      </c>
      <c r="F574" s="21">
        <f t="shared" si="227"/>
        <v>0.69346684719424734</v>
      </c>
      <c r="G574" s="21">
        <f t="shared" si="227"/>
        <v>0.68082328513777968</v>
      </c>
      <c r="H574" s="21">
        <f t="shared" si="227"/>
        <v>0.77783878672487305</v>
      </c>
      <c r="I574" s="21">
        <f t="shared" si="227"/>
        <v>0.63552935993865334</v>
      </c>
      <c r="J574" s="21">
        <f t="shared" si="227"/>
        <v>0.64549564595724396</v>
      </c>
      <c r="K574" s="21">
        <f t="shared" si="227"/>
        <v>0.60137178749142406</v>
      </c>
      <c r="L574" s="21">
        <f t="shared" si="227"/>
        <v>0.67201722625130911</v>
      </c>
      <c r="M574" s="21">
        <f t="shared" si="227"/>
        <v>0.62448524891472879</v>
      </c>
      <c r="N574" s="21">
        <f t="shared" si="227"/>
        <v>0.70257493181593356</v>
      </c>
      <c r="O574" s="404">
        <f t="shared" si="227"/>
        <v>0.67196734010586079</v>
      </c>
      <c r="Q574" s="399">
        <v>1022</v>
      </c>
      <c r="R574" s="399" t="s">
        <v>31</v>
      </c>
      <c r="S574" s="21">
        <f t="shared" si="228"/>
        <v>0.69106468802831522</v>
      </c>
      <c r="T574" s="21">
        <f t="shared" si="228"/>
        <v>0.6824236125980454</v>
      </c>
      <c r="U574" s="21">
        <f t="shared" si="228"/>
        <v>0.68898709415698889</v>
      </c>
      <c r="V574" s="21">
        <f t="shared" si="228"/>
        <v>0.69014061351794342</v>
      </c>
      <c r="W574" s="21">
        <f t="shared" si="228"/>
        <v>0.68826250728490179</v>
      </c>
      <c r="X574" s="21">
        <f t="shared" si="228"/>
        <v>0.70331588952381263</v>
      </c>
      <c r="Y574" s="21">
        <f t="shared" si="228"/>
        <v>0.69198886573794816</v>
      </c>
      <c r="Z574" s="21">
        <f t="shared" si="228"/>
        <v>0.68517896717231142</v>
      </c>
      <c r="AA574" s="21">
        <f t="shared" si="228"/>
        <v>0.67440372588467334</v>
      </c>
      <c r="AB574" s="21">
        <f t="shared" si="228"/>
        <v>0.67415486044133488</v>
      </c>
      <c r="AC574" s="21">
        <f t="shared" si="228"/>
        <v>0.66930489759919198</v>
      </c>
      <c r="AD574" s="21">
        <f t="shared" si="228"/>
        <v>0.67196734010586068</v>
      </c>
    </row>
    <row r="575" spans="1:30" x14ac:dyDescent="0.2">
      <c r="A575" s="399">
        <v>1023</v>
      </c>
      <c r="B575" s="399" t="s">
        <v>32</v>
      </c>
      <c r="C575" s="21">
        <f t="shared" si="227"/>
        <v>0.78519133795472662</v>
      </c>
      <c r="D575" s="21">
        <f t="shared" si="227"/>
        <v>0.74960437623739717</v>
      </c>
      <c r="E575" s="21">
        <f t="shared" si="227"/>
        <v>0.78515221364625887</v>
      </c>
      <c r="F575" s="21">
        <f t="shared" si="227"/>
        <v>0.73705327635020934</v>
      </c>
      <c r="G575" s="21">
        <f t="shared" si="227"/>
        <v>0.62241552227819608</v>
      </c>
      <c r="H575" s="21">
        <f t="shared" si="227"/>
        <v>0.81329996830118756</v>
      </c>
      <c r="I575" s="21">
        <f t="shared" si="227"/>
        <v>0.77710425129155658</v>
      </c>
      <c r="J575" s="21">
        <f t="shared" si="227"/>
        <v>0.8071946416711101</v>
      </c>
      <c r="K575" s="21">
        <f t="shared" si="227"/>
        <v>0.77932930113877996</v>
      </c>
      <c r="L575" s="21">
        <f t="shared" si="227"/>
        <v>0.92539769177991005</v>
      </c>
      <c r="M575" s="21">
        <f t="shared" si="227"/>
        <v>0.92019294042485222</v>
      </c>
      <c r="N575" s="21">
        <f t="shared" si="227"/>
        <v>0.91004853674374586</v>
      </c>
      <c r="O575" s="404">
        <f t="shared" si="227"/>
        <v>0.80243340672449925</v>
      </c>
      <c r="Q575" s="399">
        <v>1023</v>
      </c>
      <c r="R575" s="399" t="s">
        <v>32</v>
      </c>
      <c r="S575" s="21">
        <f t="shared" si="228"/>
        <v>0.78519133795472662</v>
      </c>
      <c r="T575" s="21">
        <f t="shared" si="228"/>
        <v>0.76677877384744741</v>
      </c>
      <c r="U575" s="21">
        <f t="shared" si="228"/>
        <v>0.77297325195753286</v>
      </c>
      <c r="V575" s="21">
        <f t="shared" si="228"/>
        <v>0.76337611237984559</v>
      </c>
      <c r="W575" s="21">
        <f t="shared" si="228"/>
        <v>0.73517711861286994</v>
      </c>
      <c r="X575" s="21">
        <f t="shared" si="228"/>
        <v>0.74757979351432113</v>
      </c>
      <c r="Y575" s="21">
        <f t="shared" si="228"/>
        <v>0.75242485527622904</v>
      </c>
      <c r="Z575" s="21">
        <f t="shared" si="228"/>
        <v>0.76050079106394308</v>
      </c>
      <c r="AA575" s="21">
        <f t="shared" si="228"/>
        <v>0.76289892246878865</v>
      </c>
      <c r="AB575" s="21">
        <f t="shared" si="228"/>
        <v>0.77999015551910256</v>
      </c>
      <c r="AC575" s="21">
        <f t="shared" si="228"/>
        <v>0.79286939748854124</v>
      </c>
      <c r="AD575" s="21">
        <f t="shared" si="228"/>
        <v>0.80243340672449925</v>
      </c>
    </row>
    <row r="576" spans="1:30" x14ac:dyDescent="0.2">
      <c r="A576" s="399">
        <v>1024</v>
      </c>
      <c r="B576" s="399" t="s">
        <v>33</v>
      </c>
      <c r="C576" s="21">
        <f t="shared" si="227"/>
        <v>0.69016133885212294</v>
      </c>
      <c r="D576" s="21">
        <f t="shared" si="227"/>
        <v>0.65015135774163502</v>
      </c>
      <c r="E576" s="21">
        <f t="shared" si="227"/>
        <v>0.6126183655734011</v>
      </c>
      <c r="F576" s="21">
        <f t="shared" si="227"/>
        <v>0.62299879070508413</v>
      </c>
      <c r="G576" s="21">
        <f t="shared" si="227"/>
        <v>0.57734606730169635</v>
      </c>
      <c r="H576" s="21">
        <f t="shared" si="227"/>
        <v>0.66897044574745379</v>
      </c>
      <c r="I576" s="21">
        <f t="shared" si="227"/>
        <v>0.59922526918807051</v>
      </c>
      <c r="J576" s="21">
        <f t="shared" si="227"/>
        <v>0.6272336292348204</v>
      </c>
      <c r="K576" s="21">
        <f t="shared" si="227"/>
        <v>0.55658179434224808</v>
      </c>
      <c r="L576" s="21">
        <f t="shared" si="227"/>
        <v>0.61149968903674723</v>
      </c>
      <c r="M576" s="21">
        <f t="shared" si="227"/>
        <v>0.58016890273367749</v>
      </c>
      <c r="N576" s="21">
        <f t="shared" si="227"/>
        <v>0.5899865964304476</v>
      </c>
      <c r="O576" s="404">
        <f t="shared" si="227"/>
        <v>0.61410285583065838</v>
      </c>
      <c r="Q576" s="399">
        <v>1024</v>
      </c>
      <c r="R576" s="399" t="s">
        <v>33</v>
      </c>
      <c r="S576" s="21">
        <f t="shared" si="228"/>
        <v>0.69016133885212294</v>
      </c>
      <c r="T576" s="21">
        <f t="shared" si="228"/>
        <v>0.66972172084237913</v>
      </c>
      <c r="U576" s="21">
        <f t="shared" si="228"/>
        <v>0.65015623347347407</v>
      </c>
      <c r="V576" s="21">
        <f t="shared" si="228"/>
        <v>0.64317331897412067</v>
      </c>
      <c r="W576" s="21">
        <f t="shared" si="228"/>
        <v>0.62970888891321819</v>
      </c>
      <c r="X576" s="21">
        <f t="shared" si="228"/>
        <v>0.63612535036097917</v>
      </c>
      <c r="Y576" s="21">
        <f t="shared" si="228"/>
        <v>0.63039270942188785</v>
      </c>
      <c r="Z576" s="21">
        <f t="shared" si="228"/>
        <v>0.62996051015668109</v>
      </c>
      <c r="AA576" s="21">
        <f t="shared" si="228"/>
        <v>0.62098026438336906</v>
      </c>
      <c r="AB576" s="21">
        <f t="shared" si="228"/>
        <v>0.62002205897688123</v>
      </c>
      <c r="AC576" s="21">
        <f t="shared" si="228"/>
        <v>0.61629755450535961</v>
      </c>
      <c r="AD576" s="21">
        <f t="shared" si="228"/>
        <v>0.61410285583065838</v>
      </c>
    </row>
    <row r="577" spans="1:30" x14ac:dyDescent="0.2">
      <c r="A577" s="399">
        <v>1025</v>
      </c>
      <c r="B577" s="399" t="s">
        <v>34</v>
      </c>
      <c r="C577" s="21">
        <f t="shared" si="227"/>
        <v>1.0081050260854691</v>
      </c>
      <c r="D577" s="21">
        <f t="shared" si="227"/>
        <v>0.7491894511418391</v>
      </c>
      <c r="E577" s="21">
        <f t="shared" si="227"/>
        <v>0.78715535670368342</v>
      </c>
      <c r="F577" s="21">
        <f t="shared" si="227"/>
        <v>0.81576284169143021</v>
      </c>
      <c r="G577" s="21">
        <f t="shared" si="227"/>
        <v>0.71933698291135051</v>
      </c>
      <c r="H577" s="21">
        <f t="shared" si="227"/>
        <v>0.84818603476813448</v>
      </c>
      <c r="I577" s="21">
        <f t="shared" si="227"/>
        <v>0.78890382150450167</v>
      </c>
      <c r="J577" s="21">
        <f t="shared" si="227"/>
        <v>0.71781134283157821</v>
      </c>
      <c r="K577" s="21">
        <f t="shared" si="227"/>
        <v>0.69613002146580805</v>
      </c>
      <c r="L577" s="21">
        <f t="shared" si="227"/>
        <v>0.82298968235943026</v>
      </c>
      <c r="M577" s="21">
        <f t="shared" si="227"/>
        <v>0.78308381394532589</v>
      </c>
      <c r="N577" s="21">
        <f t="shared" si="227"/>
        <v>0.70063655676410608</v>
      </c>
      <c r="O577" s="404">
        <f t="shared" si="227"/>
        <v>0.78238265265071683</v>
      </c>
      <c r="Q577" s="399">
        <v>1025</v>
      </c>
      <c r="R577" s="399" t="s">
        <v>34</v>
      </c>
      <c r="S577" s="21">
        <f t="shared" si="228"/>
        <v>1.0081050260854691</v>
      </c>
      <c r="T577" s="21">
        <f t="shared" si="228"/>
        <v>0.87676627724580336</v>
      </c>
      <c r="U577" s="21">
        <f t="shared" si="228"/>
        <v>0.84709514756501292</v>
      </c>
      <c r="V577" s="21">
        <f t="shared" si="228"/>
        <v>0.83915599767094362</v>
      </c>
      <c r="W577" s="21">
        <f t="shared" si="228"/>
        <v>0.81523368019164544</v>
      </c>
      <c r="X577" s="21">
        <f t="shared" si="228"/>
        <v>0.82072886533792222</v>
      </c>
      <c r="Y577" s="21">
        <f t="shared" si="228"/>
        <v>0.81535465156970555</v>
      </c>
      <c r="Z577" s="21">
        <f t="shared" si="228"/>
        <v>0.79989706992308318</v>
      </c>
      <c r="AA577" s="21">
        <f t="shared" si="228"/>
        <v>0.78669072103124393</v>
      </c>
      <c r="AB577" s="21">
        <f t="shared" si="228"/>
        <v>0.7905031261154809</v>
      </c>
      <c r="AC577" s="21">
        <f t="shared" si="228"/>
        <v>0.78978721995840462</v>
      </c>
      <c r="AD577" s="21">
        <f t="shared" si="228"/>
        <v>0.78238265265071683</v>
      </c>
    </row>
    <row r="578" spans="1:30" x14ac:dyDescent="0.2">
      <c r="A578" s="399">
        <v>1026</v>
      </c>
      <c r="B578" s="399" t="s">
        <v>35</v>
      </c>
      <c r="C578" s="21">
        <f t="shared" si="227"/>
        <v>0.69481371579294426</v>
      </c>
      <c r="D578" s="21">
        <f t="shared" si="227"/>
        <v>0.62758655640275507</v>
      </c>
      <c r="E578" s="21">
        <f t="shared" si="227"/>
        <v>0.68532787067756229</v>
      </c>
      <c r="F578" s="21">
        <f t="shared" si="227"/>
        <v>0.66853087311489046</v>
      </c>
      <c r="G578" s="21">
        <f t="shared" si="227"/>
        <v>0.64914897433023222</v>
      </c>
      <c r="H578" s="21">
        <f t="shared" si="227"/>
        <v>0.79265222024866777</v>
      </c>
      <c r="I578" s="21">
        <f t="shared" si="227"/>
        <v>0.73998498374953714</v>
      </c>
      <c r="J578" s="21">
        <f t="shared" si="227"/>
        <v>0.71138815190657856</v>
      </c>
      <c r="K578" s="21">
        <f t="shared" si="227"/>
        <v>0.65716301712380654</v>
      </c>
      <c r="L578" s="21">
        <f t="shared" si="227"/>
        <v>0.72168607945602226</v>
      </c>
      <c r="M578" s="21">
        <f t="shared" si="227"/>
        <v>0.70088672177731848</v>
      </c>
      <c r="N578" s="21">
        <f t="shared" si="227"/>
        <v>0.66332033196818996</v>
      </c>
      <c r="O578" s="404">
        <f t="shared" si="227"/>
        <v>0.69251844252722816</v>
      </c>
      <c r="Q578" s="399">
        <v>1026</v>
      </c>
      <c r="R578" s="399" t="s">
        <v>35</v>
      </c>
      <c r="S578" s="21">
        <f t="shared" si="228"/>
        <v>0.69481371579294426</v>
      </c>
      <c r="T578" s="21">
        <f t="shared" si="228"/>
        <v>0.66082866558755371</v>
      </c>
      <c r="U578" s="21">
        <f t="shared" si="228"/>
        <v>0.66924165035478334</v>
      </c>
      <c r="V578" s="21">
        <f t="shared" si="228"/>
        <v>0.66905763553218367</v>
      </c>
      <c r="W578" s="21">
        <f t="shared" si="228"/>
        <v>0.6650408004487145</v>
      </c>
      <c r="X578" s="21">
        <f t="shared" si="228"/>
        <v>0.68550556207534341</v>
      </c>
      <c r="Y578" s="21">
        <f t="shared" si="228"/>
        <v>0.69399653751823409</v>
      </c>
      <c r="Z578" s="21">
        <f t="shared" si="228"/>
        <v>0.69646675028606642</v>
      </c>
      <c r="AA578" s="21">
        <f t="shared" si="228"/>
        <v>0.6914830764944373</v>
      </c>
      <c r="AB578" s="21">
        <f t="shared" si="228"/>
        <v>0.6945847243385137</v>
      </c>
      <c r="AC578" s="21">
        <f t="shared" si="228"/>
        <v>0.69515822468630317</v>
      </c>
      <c r="AD578" s="21">
        <f t="shared" si="228"/>
        <v>0.69251844252722816</v>
      </c>
    </row>
    <row r="579" spans="1:30" x14ac:dyDescent="0.2">
      <c r="A579" s="399">
        <v>1027</v>
      </c>
      <c r="B579" s="399" t="s">
        <v>36</v>
      </c>
      <c r="C579" s="21">
        <f t="shared" si="227"/>
        <v>1.0081577292576418</v>
      </c>
      <c r="D579" s="21">
        <f t="shared" si="227"/>
        <v>0.85968325995822881</v>
      </c>
      <c r="E579" s="21">
        <f t="shared" si="227"/>
        <v>0.97853490989099579</v>
      </c>
      <c r="F579" s="21">
        <f t="shared" si="227"/>
        <v>0.90465908913488124</v>
      </c>
      <c r="G579" s="21">
        <f t="shared" si="227"/>
        <v>0.86909987074268413</v>
      </c>
      <c r="H579" s="21">
        <f t="shared" si="227"/>
        <v>1.1163634839466845</v>
      </c>
      <c r="I579" s="21">
        <f t="shared" si="227"/>
        <v>0.62713529380929922</v>
      </c>
      <c r="J579" s="21">
        <f t="shared" si="227"/>
        <v>0.89670380121130377</v>
      </c>
      <c r="K579" s="21">
        <f t="shared" si="227"/>
        <v>0.86433194881585063</v>
      </c>
      <c r="L579" s="21">
        <f t="shared" si="227"/>
        <v>0.80824222975409243</v>
      </c>
      <c r="M579" s="21">
        <f t="shared" si="227"/>
        <v>0.92071009179369845</v>
      </c>
      <c r="N579" s="21">
        <f t="shared" si="227"/>
        <v>0.94859010894410301</v>
      </c>
      <c r="O579" s="404">
        <f t="shared" si="227"/>
        <v>0.89116070411647375</v>
      </c>
      <c r="Q579" s="399">
        <v>1027</v>
      </c>
      <c r="R579" s="399" t="s">
        <v>36</v>
      </c>
      <c r="S579" s="21">
        <f t="shared" si="228"/>
        <v>1.0081577292576418</v>
      </c>
      <c r="T579" s="21">
        <f t="shared" si="228"/>
        <v>0.9283420434076719</v>
      </c>
      <c r="U579" s="21">
        <f t="shared" si="228"/>
        <v>0.94464181693229043</v>
      </c>
      <c r="V579" s="21">
        <f t="shared" si="228"/>
        <v>0.93429037434668194</v>
      </c>
      <c r="W579" s="21">
        <f t="shared" si="228"/>
        <v>0.92085640749155973</v>
      </c>
      <c r="X579" s="21">
        <f t="shared" si="228"/>
        <v>0.952266645836083</v>
      </c>
      <c r="Y579" s="21">
        <f t="shared" si="228"/>
        <v>0.89683209066107772</v>
      </c>
      <c r="Z579" s="21">
        <f t="shared" si="228"/>
        <v>0.89681323666193979</v>
      </c>
      <c r="AA579" s="21">
        <f t="shared" si="228"/>
        <v>0.89263168645007862</v>
      </c>
      <c r="AB579" s="21">
        <f t="shared" si="228"/>
        <v>0.88238734151359077</v>
      </c>
      <c r="AC579" s="21">
        <f t="shared" si="228"/>
        <v>0.8860557772078147</v>
      </c>
      <c r="AD579" s="21">
        <f t="shared" si="228"/>
        <v>0.89116070411647386</v>
      </c>
    </row>
    <row r="580" spans="1:30" x14ac:dyDescent="0.2">
      <c r="A580" s="399">
        <v>1028</v>
      </c>
      <c r="B580" s="399" t="s">
        <v>37</v>
      </c>
      <c r="C580" s="21">
        <f t="shared" si="227"/>
        <v>1.1414594697821407</v>
      </c>
      <c r="D580" s="21">
        <f t="shared" si="227"/>
        <v>1.0625784211813625</v>
      </c>
      <c r="E580" s="21">
        <f t="shared" si="227"/>
        <v>1.1324870590850782</v>
      </c>
      <c r="F580" s="21">
        <f t="shared" si="227"/>
        <v>1.1168676478665984</v>
      </c>
      <c r="G580" s="21">
        <f t="shared" si="227"/>
        <v>1.1178563010489801</v>
      </c>
      <c r="H580" s="21">
        <f t="shared" si="227"/>
        <v>1.2003907835507743</v>
      </c>
      <c r="I580" s="21">
        <f t="shared" si="227"/>
        <v>1.1017379067392965</v>
      </c>
      <c r="J580" s="21">
        <f t="shared" si="227"/>
        <v>1.062533177852683</v>
      </c>
      <c r="K580" s="21">
        <f t="shared" si="227"/>
        <v>0.99287632153463568</v>
      </c>
      <c r="L580" s="21">
        <f t="shared" si="227"/>
        <v>1.0815630764382602</v>
      </c>
      <c r="M580" s="21">
        <f t="shared" si="227"/>
        <v>1.066302854359898</v>
      </c>
      <c r="N580" s="21">
        <f t="shared" si="227"/>
        <v>1.0437627367161941</v>
      </c>
      <c r="O580" s="404">
        <f t="shared" si="227"/>
        <v>1.0906777013970728</v>
      </c>
      <c r="Q580" s="399">
        <v>1028</v>
      </c>
      <c r="R580" s="399" t="s">
        <v>37</v>
      </c>
      <c r="S580" s="21">
        <f t="shared" si="228"/>
        <v>1.1414594697821407</v>
      </c>
      <c r="T580" s="21">
        <f t="shared" si="228"/>
        <v>1.1018724366655976</v>
      </c>
      <c r="U580" s="21">
        <f t="shared" si="228"/>
        <v>1.1122221962669028</v>
      </c>
      <c r="V580" s="21">
        <f t="shared" si="228"/>
        <v>1.113429918504383</v>
      </c>
      <c r="W580" s="21">
        <f t="shared" si="228"/>
        <v>1.1143349405543477</v>
      </c>
      <c r="X580" s="21">
        <f t="shared" si="228"/>
        <v>1.1284332194905624</v>
      </c>
      <c r="Y580" s="21">
        <f t="shared" si="228"/>
        <v>1.1242265951384451</v>
      </c>
      <c r="Z580" s="21">
        <f t="shared" si="228"/>
        <v>1.1154860304739704</v>
      </c>
      <c r="AA580" s="21">
        <f t="shared" si="228"/>
        <v>1.0999381730655406</v>
      </c>
      <c r="AB580" s="21">
        <f t="shared" si="228"/>
        <v>1.0980252948549425</v>
      </c>
      <c r="AC580" s="21">
        <f t="shared" si="228"/>
        <v>1.0950384102139634</v>
      </c>
      <c r="AD580" s="21">
        <f t="shared" si="228"/>
        <v>1.090677701397073</v>
      </c>
    </row>
    <row r="581" spans="1:30" x14ac:dyDescent="0.2">
      <c r="A581" s="399">
        <v>1029</v>
      </c>
      <c r="B581" s="399" t="s">
        <v>38</v>
      </c>
      <c r="C581" s="21">
        <f t="shared" si="227"/>
        <v>0.13848284380430004</v>
      </c>
      <c r="D581" s="21">
        <f t="shared" si="227"/>
        <v>0.13066132853031578</v>
      </c>
      <c r="E581" s="21">
        <f t="shared" si="227"/>
        <v>0.12922085758218657</v>
      </c>
      <c r="F581" s="21">
        <f t="shared" si="227"/>
        <v>0.11783201487368306</v>
      </c>
      <c r="G581" s="21">
        <f t="shared" si="227"/>
        <v>0.11812560731354237</v>
      </c>
      <c r="H581" s="21">
        <f t="shared" si="227"/>
        <v>0.1346936096853818</v>
      </c>
      <c r="I581" s="21">
        <f t="shared" si="227"/>
        <v>0.1197568343651966</v>
      </c>
      <c r="J581" s="21">
        <f t="shared" si="227"/>
        <v>0.11782223565868037</v>
      </c>
      <c r="K581" s="21">
        <f t="shared" si="227"/>
        <v>0.11536963116717228</v>
      </c>
      <c r="L581" s="21">
        <f t="shared" si="227"/>
        <v>0.13176128349788435</v>
      </c>
      <c r="M581" s="21">
        <f t="shared" si="227"/>
        <v>0.11874284744035996</v>
      </c>
      <c r="N581" s="21">
        <f t="shared" si="227"/>
        <v>0.13035422024783727</v>
      </c>
      <c r="O581" s="404">
        <f t="shared" si="227"/>
        <v>0.12469946221222014</v>
      </c>
      <c r="Q581" s="399">
        <v>1029</v>
      </c>
      <c r="R581" s="399" t="s">
        <v>38</v>
      </c>
      <c r="S581" s="21">
        <f t="shared" si="228"/>
        <v>0.13848284380430004</v>
      </c>
      <c r="T581" s="21">
        <f t="shared" si="228"/>
        <v>0.13444104971369605</v>
      </c>
      <c r="U581" s="21">
        <f t="shared" si="228"/>
        <v>0.13265571849849889</v>
      </c>
      <c r="V581" s="21">
        <f t="shared" si="228"/>
        <v>0.12869025038398713</v>
      </c>
      <c r="W581" s="21">
        <f t="shared" si="228"/>
        <v>0.12660524750305269</v>
      </c>
      <c r="X581" s="21">
        <f t="shared" si="228"/>
        <v>0.12795206779793708</v>
      </c>
      <c r="Y581" s="21">
        <f t="shared" si="228"/>
        <v>0.12660601682092662</v>
      </c>
      <c r="Z581" s="21">
        <f t="shared" si="228"/>
        <v>0.12526388118994825</v>
      </c>
      <c r="AA581" s="21">
        <f t="shared" si="228"/>
        <v>0.12401349906172439</v>
      </c>
      <c r="AB581" s="21">
        <f t="shared" si="228"/>
        <v>0.12480916514276401</v>
      </c>
      <c r="AC581" s="21">
        <f t="shared" si="228"/>
        <v>0.12422462185355158</v>
      </c>
      <c r="AD581" s="21">
        <f t="shared" si="228"/>
        <v>0.12469946221222014</v>
      </c>
    </row>
    <row r="582" spans="1:30" x14ac:dyDescent="0.2">
      <c r="A582" s="400">
        <v>1030</v>
      </c>
      <c r="B582" s="400" t="s">
        <v>18</v>
      </c>
      <c r="C582" s="23">
        <f t="shared" si="227"/>
        <v>0.60844984268873981</v>
      </c>
      <c r="D582" s="23">
        <f t="shared" si="227"/>
        <v>0.57173600254378754</v>
      </c>
      <c r="E582" s="23">
        <f t="shared" si="227"/>
        <v>0.62014617607092437</v>
      </c>
      <c r="F582" s="23">
        <f t="shared" si="227"/>
        <v>0.58752051413752926</v>
      </c>
      <c r="G582" s="23">
        <f t="shared" si="227"/>
        <v>0.57806057183383475</v>
      </c>
      <c r="H582" s="23">
        <f t="shared" si="227"/>
        <v>0.62077962920692897</v>
      </c>
      <c r="I582" s="23">
        <f t="shared" si="227"/>
        <v>0.57845738857600759</v>
      </c>
      <c r="J582" s="23">
        <f t="shared" si="227"/>
        <v>0.52522102405869941</v>
      </c>
      <c r="K582" s="23">
        <f t="shared" si="227"/>
        <v>0.5396752477125113</v>
      </c>
      <c r="L582" s="23">
        <f t="shared" si="227"/>
        <v>0.63381732063224006</v>
      </c>
      <c r="M582" s="23">
        <f t="shared" si="227"/>
        <v>0.54958278992932641</v>
      </c>
      <c r="N582" s="23">
        <f t="shared" si="227"/>
        <v>0.60337056067302064</v>
      </c>
      <c r="O582" s="405">
        <f t="shared" si="227"/>
        <v>0.58299854724983868</v>
      </c>
      <c r="Q582" s="400">
        <v>1030</v>
      </c>
      <c r="R582" s="400" t="s">
        <v>18</v>
      </c>
      <c r="S582" s="23">
        <f t="shared" si="228"/>
        <v>0.60844984268873981</v>
      </c>
      <c r="T582" s="23">
        <f t="shared" si="228"/>
        <v>0.58991848062326535</v>
      </c>
      <c r="U582" s="23">
        <f t="shared" si="228"/>
        <v>0.60008662696264203</v>
      </c>
      <c r="V582" s="23">
        <f t="shared" si="228"/>
        <v>0.59679958185458626</v>
      </c>
      <c r="W582" s="23">
        <f t="shared" si="228"/>
        <v>0.59305760848470224</v>
      </c>
      <c r="X582" s="23">
        <f t="shared" si="228"/>
        <v>0.59780839541372921</v>
      </c>
      <c r="Y582" s="23">
        <f t="shared" si="228"/>
        <v>0.59468396873673146</v>
      </c>
      <c r="Z582" s="23">
        <f t="shared" si="228"/>
        <v>0.58449671108899492</v>
      </c>
      <c r="AA582" s="23">
        <f t="shared" si="228"/>
        <v>0.57929811586353275</v>
      </c>
      <c r="AB582" s="23">
        <f t="shared" si="228"/>
        <v>0.58444259221449235</v>
      </c>
      <c r="AC582" s="23">
        <f t="shared" si="228"/>
        <v>0.58126679920837065</v>
      </c>
      <c r="AD582" s="23">
        <f t="shared" si="228"/>
        <v>0.58299854724983868</v>
      </c>
    </row>
    <row r="583" spans="1:30" x14ac:dyDescent="0.2">
      <c r="A583" s="401">
        <v>10300</v>
      </c>
      <c r="B583" s="401" t="s">
        <v>142</v>
      </c>
      <c r="C583" s="406">
        <f>+C426/(C59*10^6)</f>
        <v>1.0405377319371492</v>
      </c>
      <c r="D583" s="406">
        <f t="shared" si="227"/>
        <v>0.95537199265413797</v>
      </c>
      <c r="E583" s="406">
        <f t="shared" si="227"/>
        <v>0.97091837808200165</v>
      </c>
      <c r="F583" s="406">
        <f t="shared" si="227"/>
        <v>0.95233445229528224</v>
      </c>
      <c r="G583" s="406">
        <f t="shared" si="227"/>
        <v>0.88953747339602152</v>
      </c>
      <c r="H583" s="406">
        <f t="shared" si="227"/>
        <v>1.0377121824151327</v>
      </c>
      <c r="I583" s="406">
        <f t="shared" si="227"/>
        <v>0.90164056559249828</v>
      </c>
      <c r="J583" s="406">
        <f t="shared" si="227"/>
        <v>0.87446005563348184</v>
      </c>
      <c r="K583" s="406">
        <f t="shared" si="227"/>
        <v>0.86153453537905689</v>
      </c>
      <c r="L583" s="406">
        <f t="shared" si="227"/>
        <v>0.94238261520219602</v>
      </c>
      <c r="M583" s="406">
        <f t="shared" si="227"/>
        <v>0.8959075134504032</v>
      </c>
      <c r="N583" s="406">
        <f t="shared" si="227"/>
        <v>0.95962442623466293</v>
      </c>
      <c r="O583" s="406">
        <f t="shared" si="227"/>
        <v>0.93727110666378044</v>
      </c>
      <c r="Q583" s="401">
        <v>10300</v>
      </c>
      <c r="R583" s="401" t="s">
        <v>142</v>
      </c>
      <c r="S583" s="406">
        <f>+S426/(S59*10^6)</f>
        <v>1.0405377319371492</v>
      </c>
      <c r="T583" s="406">
        <f t="shared" si="228"/>
        <v>0.99712455390531729</v>
      </c>
      <c r="U583" s="406">
        <f t="shared" si="228"/>
        <v>0.9883225515176175</v>
      </c>
      <c r="V583" s="406">
        <f t="shared" si="228"/>
        <v>0.97904382045761862</v>
      </c>
      <c r="W583" s="406">
        <f t="shared" si="228"/>
        <v>0.96094198854026658</v>
      </c>
      <c r="X583" s="406">
        <f t="shared" si="228"/>
        <v>0.97359826866917321</v>
      </c>
      <c r="Y583" s="406">
        <f t="shared" si="228"/>
        <v>0.96219603459754899</v>
      </c>
      <c r="Z583" s="406">
        <f t="shared" si="228"/>
        <v>0.94955603458113613</v>
      </c>
      <c r="AA583" s="406">
        <f t="shared" si="228"/>
        <v>0.93905214584863117</v>
      </c>
      <c r="AB583" s="406">
        <f t="shared" si="228"/>
        <v>0.93938384777623019</v>
      </c>
      <c r="AC583" s="406">
        <f t="shared" si="228"/>
        <v>0.93532210961034801</v>
      </c>
      <c r="AD583" s="406">
        <f t="shared" si="228"/>
        <v>0.93727110666378044</v>
      </c>
    </row>
    <row r="585" spans="1:30" x14ac:dyDescent="0.2">
      <c r="A585" s="397" t="s">
        <v>144</v>
      </c>
      <c r="B585" s="397" t="s">
        <v>164</v>
      </c>
      <c r="C585" s="397" t="s">
        <v>0</v>
      </c>
      <c r="D585" s="397" t="s">
        <v>1</v>
      </c>
      <c r="E585" s="397" t="s">
        <v>2</v>
      </c>
      <c r="F585" s="397" t="s">
        <v>3</v>
      </c>
      <c r="G585" s="397" t="s">
        <v>4</v>
      </c>
      <c r="H585" s="397" t="s">
        <v>5</v>
      </c>
      <c r="I585" s="397" t="s">
        <v>6</v>
      </c>
      <c r="J585" s="397" t="s">
        <v>7</v>
      </c>
      <c r="K585" s="397" t="s">
        <v>8</v>
      </c>
      <c r="L585" s="397" t="s">
        <v>9</v>
      </c>
      <c r="M585" s="397" t="s">
        <v>10</v>
      </c>
      <c r="N585" s="397" t="s">
        <v>11</v>
      </c>
      <c r="O585" s="397" t="s">
        <v>55</v>
      </c>
      <c r="Q585" s="397" t="s">
        <v>73</v>
      </c>
      <c r="R585" s="397" t="s">
        <v>164</v>
      </c>
      <c r="S585" s="397" t="s">
        <v>74</v>
      </c>
      <c r="T585" s="397" t="s">
        <v>75</v>
      </c>
      <c r="U585" s="397" t="s">
        <v>76</v>
      </c>
      <c r="V585" s="397" t="s">
        <v>77</v>
      </c>
      <c r="W585" s="397" t="s">
        <v>78</v>
      </c>
      <c r="X585" s="397" t="s">
        <v>79</v>
      </c>
      <c r="Y585" s="397" t="s">
        <v>80</v>
      </c>
      <c r="Z585" s="397" t="s">
        <v>81</v>
      </c>
      <c r="AA585" s="397" t="s">
        <v>82</v>
      </c>
      <c r="AB585" s="397" t="s">
        <v>83</v>
      </c>
      <c r="AC585" s="397" t="s">
        <v>84</v>
      </c>
      <c r="AD585" s="397" t="s">
        <v>85</v>
      </c>
    </row>
    <row r="586" spans="1:30" x14ac:dyDescent="0.2">
      <c r="A586" s="398"/>
      <c r="B586" s="398" t="s">
        <v>46</v>
      </c>
      <c r="C586" s="387"/>
      <c r="D586" s="387"/>
      <c r="E586" s="387"/>
      <c r="F586" s="387"/>
      <c r="G586" s="387"/>
      <c r="H586" s="387"/>
      <c r="I586" s="387"/>
      <c r="J586" s="387"/>
      <c r="K586" s="387"/>
      <c r="L586" s="387"/>
      <c r="M586" s="387"/>
      <c r="N586" s="387"/>
      <c r="O586" s="402"/>
      <c r="Q586" s="398"/>
      <c r="R586" s="398" t="s">
        <v>46</v>
      </c>
      <c r="S586" s="387"/>
      <c r="T586" s="387"/>
      <c r="U586" s="387"/>
      <c r="V586" s="387"/>
      <c r="W586" s="387"/>
      <c r="X586" s="387"/>
      <c r="Y586" s="387"/>
      <c r="Z586" s="387"/>
      <c r="AA586" s="387"/>
      <c r="AB586" s="387"/>
      <c r="AC586" s="387"/>
      <c r="AD586" s="387"/>
    </row>
    <row r="587" spans="1:30" x14ac:dyDescent="0.2">
      <c r="A587" s="399">
        <v>1004</v>
      </c>
      <c r="B587" s="399" t="s">
        <v>94</v>
      </c>
      <c r="C587" s="21">
        <f>+C430/(C32*10^6)</f>
        <v>1.20863402687098E-2</v>
      </c>
      <c r="D587" s="21">
        <f t="shared" ref="D587:O587" si="229">+D430/(D32*10^6)</f>
        <v>1.0389905019429775E-2</v>
      </c>
      <c r="E587" s="21">
        <f t="shared" si="229"/>
        <v>9.6697886120453384E-3</v>
      </c>
      <c r="F587" s="21">
        <f t="shared" si="229"/>
        <v>7.0507282893390597E-3</v>
      </c>
      <c r="G587" s="21">
        <f t="shared" si="229"/>
        <v>7.6133350564835571E-3</v>
      </c>
      <c r="H587" s="21">
        <f t="shared" si="229"/>
        <v>1.0467507181321513E-2</v>
      </c>
      <c r="I587" s="21">
        <f t="shared" si="229"/>
        <v>8.028580403925803E-3</v>
      </c>
      <c r="J587" s="21">
        <f t="shared" si="229"/>
        <v>9.7180013905474368E-3</v>
      </c>
      <c r="K587" s="21">
        <f t="shared" si="229"/>
        <v>1.134335005339572E-2</v>
      </c>
      <c r="L587" s="21">
        <f t="shared" si="229"/>
        <v>1.1746944151844787E-2</v>
      </c>
      <c r="M587" s="21">
        <f t="shared" si="229"/>
        <v>9.603952402226076E-3</v>
      </c>
      <c r="N587" s="21">
        <f t="shared" si="229"/>
        <v>1.2466164859487622E-2</v>
      </c>
      <c r="O587" s="404">
        <f t="shared" si="229"/>
        <v>9.9799613629842441E-3</v>
      </c>
      <c r="Q587" s="399">
        <v>1004</v>
      </c>
      <c r="R587" s="399" t="s">
        <v>94</v>
      </c>
      <c r="S587" s="21">
        <f>+S430/(S32*10^6)</f>
        <v>1.20863402687098E-2</v>
      </c>
      <c r="T587" s="21">
        <f t="shared" ref="T587:AD587" si="230">+T430/(T32*10^6)</f>
        <v>1.1224071988939779E-2</v>
      </c>
      <c r="U587" s="21">
        <f t="shared" si="230"/>
        <v>1.069769933258064E-2</v>
      </c>
      <c r="V587" s="21">
        <f t="shared" si="230"/>
        <v>9.7493050468933657E-3</v>
      </c>
      <c r="W587" s="21">
        <f t="shared" si="230"/>
        <v>9.3157812365877671E-3</v>
      </c>
      <c r="X587" s="21">
        <f t="shared" si="230"/>
        <v>9.50609857483589E-3</v>
      </c>
      <c r="Y587" s="21">
        <f t="shared" si="230"/>
        <v>9.2758981398422223E-3</v>
      </c>
      <c r="Z587" s="21">
        <f t="shared" si="230"/>
        <v>9.3366959167324529E-3</v>
      </c>
      <c r="AA587" s="21">
        <f t="shared" si="230"/>
        <v>9.5678837261147735E-3</v>
      </c>
      <c r="AB587" s="21">
        <f t="shared" si="230"/>
        <v>9.7803263130163565E-3</v>
      </c>
      <c r="AC587" s="21">
        <f t="shared" si="230"/>
        <v>9.7638037720555459E-3</v>
      </c>
      <c r="AD587" s="21">
        <f t="shared" si="230"/>
        <v>9.9799613629842424E-3</v>
      </c>
    </row>
    <row r="588" spans="1:30" x14ac:dyDescent="0.2">
      <c r="A588" s="399">
        <v>1005</v>
      </c>
      <c r="B588" s="399" t="s">
        <v>13</v>
      </c>
      <c r="C588" s="21">
        <f t="shared" ref="C588:O603" si="231">+C431/(C33*10^6)</f>
        <v>0.1076235549846853</v>
      </c>
      <c r="D588" s="21">
        <f t="shared" si="231"/>
        <v>8.557454414009158E-2</v>
      </c>
      <c r="E588" s="21">
        <f t="shared" si="231"/>
        <v>7.5170054296267885E-2</v>
      </c>
      <c r="F588" s="21">
        <f t="shared" si="231"/>
        <v>5.1473990023570684E-2</v>
      </c>
      <c r="G588" s="21">
        <f t="shared" si="231"/>
        <v>6.9039763921618577E-2</v>
      </c>
      <c r="H588" s="21">
        <f t="shared" si="231"/>
        <v>0.11827228211357424</v>
      </c>
      <c r="I588" s="21">
        <f t="shared" si="231"/>
        <v>9.8938491909284512E-2</v>
      </c>
      <c r="J588" s="21">
        <f t="shared" si="231"/>
        <v>0.12945076241267933</v>
      </c>
      <c r="K588" s="21">
        <f t="shared" si="231"/>
        <v>9.7004390817314351E-2</v>
      </c>
      <c r="L588" s="21">
        <f t="shared" si="231"/>
        <v>0.13667500525139878</v>
      </c>
      <c r="M588" s="21">
        <f t="shared" si="231"/>
        <v>9.3149554429175274E-2</v>
      </c>
      <c r="N588" s="21">
        <f t="shared" si="231"/>
        <v>0.11804249926893459</v>
      </c>
      <c r="O588" s="404">
        <f t="shared" si="231"/>
        <v>9.9196388144050629E-2</v>
      </c>
      <c r="Q588" s="399">
        <v>1005</v>
      </c>
      <c r="R588" s="399" t="s">
        <v>13</v>
      </c>
      <c r="S588" s="21">
        <f t="shared" ref="S588:AD603" si="232">+S431/(S33*10^6)</f>
        <v>0.1076235549846853</v>
      </c>
      <c r="T588" s="21">
        <f t="shared" si="232"/>
        <v>9.6687881594804848E-2</v>
      </c>
      <c r="U588" s="21">
        <f t="shared" si="232"/>
        <v>8.9578175852318212E-2</v>
      </c>
      <c r="V588" s="21">
        <f t="shared" si="232"/>
        <v>7.9389220854729256E-2</v>
      </c>
      <c r="W588" s="21">
        <f t="shared" si="232"/>
        <v>7.7453013790035594E-2</v>
      </c>
      <c r="X588" s="21">
        <f t="shared" si="232"/>
        <v>8.4516855851594935E-2</v>
      </c>
      <c r="Y588" s="21">
        <f t="shared" si="232"/>
        <v>8.7032568052343148E-2</v>
      </c>
      <c r="Z588" s="21">
        <f t="shared" si="232"/>
        <v>9.3518129740308056E-2</v>
      </c>
      <c r="AA588" s="21">
        <f t="shared" si="232"/>
        <v>9.3927029054560934E-2</v>
      </c>
      <c r="AB588" s="21">
        <f t="shared" si="232"/>
        <v>9.8030177225212942E-2</v>
      </c>
      <c r="AC588" s="21">
        <f t="shared" si="232"/>
        <v>9.7585809345146657E-2</v>
      </c>
      <c r="AD588" s="21">
        <f t="shared" si="232"/>
        <v>9.9196388144050615E-2</v>
      </c>
    </row>
    <row r="589" spans="1:30" x14ac:dyDescent="0.2">
      <c r="A589" s="399">
        <v>1006</v>
      </c>
      <c r="B589" s="399" t="s">
        <v>14</v>
      </c>
      <c r="C589" s="21">
        <f t="shared" si="231"/>
        <v>3.2639169900369303E-2</v>
      </c>
      <c r="D589" s="21">
        <f t="shared" si="231"/>
        <v>2.6079433857594796E-2</v>
      </c>
      <c r="E589" s="21">
        <f t="shared" si="231"/>
        <v>2.3397390078235162E-2</v>
      </c>
      <c r="F589" s="21">
        <f t="shared" si="231"/>
        <v>1.766943210109987E-2</v>
      </c>
      <c r="G589" s="21">
        <f t="shared" si="231"/>
        <v>1.8141056957853518E-2</v>
      </c>
      <c r="H589" s="21">
        <f t="shared" si="231"/>
        <v>2.6525760490215274E-2</v>
      </c>
      <c r="I589" s="21">
        <f t="shared" si="231"/>
        <v>2.3133061266427564E-2</v>
      </c>
      <c r="J589" s="21">
        <f t="shared" si="231"/>
        <v>2.8266438091671835E-2</v>
      </c>
      <c r="K589" s="21">
        <f t="shared" si="231"/>
        <v>3.374941718548586E-2</v>
      </c>
      <c r="L589" s="21">
        <f t="shared" si="231"/>
        <v>3.4078347594197742E-2</v>
      </c>
      <c r="M589" s="21">
        <f t="shared" si="231"/>
        <v>2.5607386376013883E-2</v>
      </c>
      <c r="N589" s="21">
        <f t="shared" si="231"/>
        <v>3.7206928313976768E-2</v>
      </c>
      <c r="O589" s="404">
        <f t="shared" si="231"/>
        <v>2.7198786235313875E-2</v>
      </c>
      <c r="Q589" s="399">
        <v>1006</v>
      </c>
      <c r="R589" s="399" t="s">
        <v>14</v>
      </c>
      <c r="S589" s="21">
        <f t="shared" si="232"/>
        <v>3.2639169900369303E-2</v>
      </c>
      <c r="T589" s="21">
        <f t="shared" si="232"/>
        <v>2.9149903799184536E-2</v>
      </c>
      <c r="U589" s="21">
        <f t="shared" si="232"/>
        <v>2.7205845470697411E-2</v>
      </c>
      <c r="V589" s="21">
        <f t="shared" si="232"/>
        <v>2.4812393590831167E-2</v>
      </c>
      <c r="W589" s="21">
        <f t="shared" si="232"/>
        <v>2.3456878241852434E-2</v>
      </c>
      <c r="X589" s="21">
        <f t="shared" si="232"/>
        <v>2.3979374987334889E-2</v>
      </c>
      <c r="Y589" s="21">
        <f t="shared" si="232"/>
        <v>2.3836221972631428E-2</v>
      </c>
      <c r="Z589" s="21">
        <f t="shared" si="232"/>
        <v>2.4529913003008618E-2</v>
      </c>
      <c r="AA589" s="21">
        <f t="shared" si="232"/>
        <v>2.5616574913365057E-2</v>
      </c>
      <c r="AB589" s="21">
        <f t="shared" si="232"/>
        <v>2.6447896439657757E-2</v>
      </c>
      <c r="AC589" s="21">
        <f t="shared" si="232"/>
        <v>2.6371236212235458E-2</v>
      </c>
      <c r="AD589" s="21">
        <f t="shared" si="232"/>
        <v>2.7198786235313875E-2</v>
      </c>
    </row>
    <row r="590" spans="1:30" x14ac:dyDescent="0.2">
      <c r="A590" s="399">
        <v>1007</v>
      </c>
      <c r="B590" s="399" t="s">
        <v>15</v>
      </c>
      <c r="C590" s="21">
        <f t="shared" si="231"/>
        <v>2.5173778610718324E-2</v>
      </c>
      <c r="D590" s="21">
        <f t="shared" si="231"/>
        <v>1.9114266778213585E-2</v>
      </c>
      <c r="E590" s="21">
        <f t="shared" si="231"/>
        <v>1.8263107050315544E-2</v>
      </c>
      <c r="F590" s="21">
        <f t="shared" si="231"/>
        <v>1.3472498712601347E-2</v>
      </c>
      <c r="G590" s="21">
        <f t="shared" si="231"/>
        <v>1.3433235291543021E-2</v>
      </c>
      <c r="H590" s="21">
        <f t="shared" si="231"/>
        <v>2.1275494386977612E-2</v>
      </c>
      <c r="I590" s="21">
        <f t="shared" si="231"/>
        <v>2.2871871264442466E-2</v>
      </c>
      <c r="J590" s="21">
        <f t="shared" si="231"/>
        <v>2.471015097468604E-2</v>
      </c>
      <c r="K590" s="21">
        <f t="shared" si="231"/>
        <v>2.7421728664684647E-2</v>
      </c>
      <c r="L590" s="21">
        <f t="shared" si="231"/>
        <v>2.8886815854472982E-2</v>
      </c>
      <c r="M590" s="21">
        <f t="shared" si="231"/>
        <v>2.1949705998064797E-2</v>
      </c>
      <c r="N590" s="21">
        <f t="shared" si="231"/>
        <v>2.8608500736694579E-2</v>
      </c>
      <c r="O590" s="404">
        <f t="shared" si="231"/>
        <v>2.2211448328960017E-2</v>
      </c>
      <c r="Q590" s="399">
        <v>1007</v>
      </c>
      <c r="R590" s="399" t="s">
        <v>15</v>
      </c>
      <c r="S590" s="21">
        <f t="shared" si="232"/>
        <v>2.5173778610718324E-2</v>
      </c>
      <c r="T590" s="21">
        <f t="shared" si="232"/>
        <v>2.2087739762108181E-2</v>
      </c>
      <c r="U590" s="21">
        <f t="shared" si="232"/>
        <v>2.0829444665569623E-2</v>
      </c>
      <c r="V590" s="21">
        <f t="shared" si="232"/>
        <v>1.8991141510237983E-2</v>
      </c>
      <c r="W590" s="21">
        <f t="shared" si="232"/>
        <v>1.7863487517621856E-2</v>
      </c>
      <c r="X590" s="21">
        <f t="shared" si="232"/>
        <v>1.844013597435187E-2</v>
      </c>
      <c r="Y590" s="21">
        <f t="shared" si="232"/>
        <v>1.9121899575016518E-2</v>
      </c>
      <c r="Z590" s="21">
        <f t="shared" si="232"/>
        <v>1.9957590699267558E-2</v>
      </c>
      <c r="AA590" s="21">
        <f t="shared" si="232"/>
        <v>2.0835246212569401E-2</v>
      </c>
      <c r="AB590" s="21">
        <f t="shared" si="232"/>
        <v>2.163649364174338E-2</v>
      </c>
      <c r="AC590" s="21">
        <f t="shared" si="232"/>
        <v>2.1664763558756128E-2</v>
      </c>
      <c r="AD590" s="21">
        <f t="shared" si="232"/>
        <v>2.2211448328960017E-2</v>
      </c>
    </row>
    <row r="591" spans="1:30" x14ac:dyDescent="0.2">
      <c r="A591" s="399">
        <v>1008</v>
      </c>
      <c r="B591" s="399" t="s">
        <v>16</v>
      </c>
      <c r="C591" s="21">
        <f t="shared" si="231"/>
        <v>4.2589051189805383E-2</v>
      </c>
      <c r="D591" s="21">
        <f t="shared" si="231"/>
        <v>3.7943851033353793E-2</v>
      </c>
      <c r="E591" s="21">
        <f t="shared" si="231"/>
        <v>3.0641569373669613E-2</v>
      </c>
      <c r="F591" s="21">
        <f t="shared" si="231"/>
        <v>2.3712775992576287E-2</v>
      </c>
      <c r="G591" s="21">
        <f t="shared" si="231"/>
        <v>2.5359791525610548E-2</v>
      </c>
      <c r="H591" s="21">
        <f t="shared" si="231"/>
        <v>3.8498757425142444E-2</v>
      </c>
      <c r="I591" s="21">
        <f t="shared" si="231"/>
        <v>3.4144801497018082E-2</v>
      </c>
      <c r="J591" s="21">
        <f t="shared" si="231"/>
        <v>4.3273254068727895E-2</v>
      </c>
      <c r="K591" s="21">
        <f t="shared" si="231"/>
        <v>4.1342577765663857E-2</v>
      </c>
      <c r="L591" s="21">
        <f t="shared" si="231"/>
        <v>4.7466994751156046E-2</v>
      </c>
      <c r="M591" s="21">
        <f t="shared" si="231"/>
        <v>3.6008539367408596E-2</v>
      </c>
      <c r="N591" s="21">
        <f t="shared" si="231"/>
        <v>4.274517620794132E-2</v>
      </c>
      <c r="O591" s="404">
        <f t="shared" si="231"/>
        <v>3.7062114938267159E-2</v>
      </c>
      <c r="Q591" s="399">
        <v>1008</v>
      </c>
      <c r="R591" s="399" t="s">
        <v>16</v>
      </c>
      <c r="S591" s="21">
        <f t="shared" si="232"/>
        <v>4.2589051189805383E-2</v>
      </c>
      <c r="T591" s="21">
        <f t="shared" si="232"/>
        <v>4.0199764240306489E-2</v>
      </c>
      <c r="U591" s="21">
        <f t="shared" si="232"/>
        <v>3.6921013181986644E-2</v>
      </c>
      <c r="V591" s="21">
        <f t="shared" si="232"/>
        <v>3.342010419821647E-2</v>
      </c>
      <c r="W591" s="21">
        <f t="shared" si="232"/>
        <v>3.1766044929842557E-2</v>
      </c>
      <c r="X591" s="21">
        <f t="shared" si="232"/>
        <v>3.2949361408031702E-2</v>
      </c>
      <c r="Y591" s="21">
        <f t="shared" si="232"/>
        <v>3.3146798649488447E-2</v>
      </c>
      <c r="Z591" s="21">
        <f t="shared" si="232"/>
        <v>3.4620836986453615E-2</v>
      </c>
      <c r="AA591" s="21">
        <f t="shared" si="232"/>
        <v>3.5443215051504447E-2</v>
      </c>
      <c r="AB591" s="21">
        <f t="shared" si="232"/>
        <v>3.6629234844357608E-2</v>
      </c>
      <c r="AC591" s="21">
        <f t="shared" si="232"/>
        <v>3.6574092776100679E-2</v>
      </c>
      <c r="AD591" s="21">
        <f t="shared" si="232"/>
        <v>3.7062114938267166E-2</v>
      </c>
    </row>
    <row r="592" spans="1:30" x14ac:dyDescent="0.2">
      <c r="A592" s="399">
        <v>1009</v>
      </c>
      <c r="B592" s="399" t="s">
        <v>17</v>
      </c>
      <c r="C592" s="21">
        <f t="shared" si="231"/>
        <v>6.9574560881804845E-2</v>
      </c>
      <c r="D592" s="21">
        <f t="shared" si="231"/>
        <v>4.327971275369772E-2</v>
      </c>
      <c r="E592" s="21">
        <f t="shared" si="231"/>
        <v>4.0585471842151624E-2</v>
      </c>
      <c r="F592" s="21">
        <f t="shared" si="231"/>
        <v>2.8475627574634958E-2</v>
      </c>
      <c r="G592" s="21">
        <f t="shared" si="231"/>
        <v>2.9041913300001918E-2</v>
      </c>
      <c r="H592" s="21">
        <f t="shared" si="231"/>
        <v>4.5190892178273885E-2</v>
      </c>
      <c r="I592" s="21">
        <f t="shared" si="231"/>
        <v>5.0849646051460307E-2</v>
      </c>
      <c r="J592" s="21">
        <f t="shared" si="231"/>
        <v>7.5916055094444129E-2</v>
      </c>
      <c r="K592" s="21">
        <f t="shared" si="231"/>
        <v>7.9064733626152781E-2</v>
      </c>
      <c r="L592" s="21">
        <f t="shared" si="231"/>
        <v>8.414284407027818E-2</v>
      </c>
      <c r="M592" s="21">
        <f t="shared" si="231"/>
        <v>6.48087879989903E-2</v>
      </c>
      <c r="N592" s="21">
        <f t="shared" si="231"/>
        <v>7.2083367923919159E-2</v>
      </c>
      <c r="O592" s="404">
        <f t="shared" si="231"/>
        <v>5.7629765827320836E-2</v>
      </c>
      <c r="Q592" s="399">
        <v>1009</v>
      </c>
      <c r="R592" s="399" t="s">
        <v>17</v>
      </c>
      <c r="S592" s="21">
        <f t="shared" si="232"/>
        <v>6.9574560881804845E-2</v>
      </c>
      <c r="T592" s="21">
        <f t="shared" si="232"/>
        <v>5.6164483366604984E-2</v>
      </c>
      <c r="U592" s="21">
        <f t="shared" si="232"/>
        <v>5.0997321906802354E-2</v>
      </c>
      <c r="V592" s="21">
        <f t="shared" si="232"/>
        <v>4.5228305540665183E-2</v>
      </c>
      <c r="W592" s="21">
        <f t="shared" si="232"/>
        <v>4.1969263939029285E-2</v>
      </c>
      <c r="X592" s="21">
        <f t="shared" si="232"/>
        <v>4.2485310503880491E-2</v>
      </c>
      <c r="Y592" s="21">
        <f t="shared" si="232"/>
        <v>4.3826908511387638E-2</v>
      </c>
      <c r="Z592" s="21">
        <f t="shared" si="232"/>
        <v>4.8417605287505799E-2</v>
      </c>
      <c r="AA592" s="21">
        <f t="shared" si="232"/>
        <v>5.2270398911134386E-2</v>
      </c>
      <c r="AB592" s="21">
        <f t="shared" si="232"/>
        <v>5.5463335081202582E-2</v>
      </c>
      <c r="AC592" s="21">
        <f t="shared" si="232"/>
        <v>5.6325920970297295E-2</v>
      </c>
      <c r="AD592" s="21">
        <f t="shared" si="232"/>
        <v>5.7629765827320836E-2</v>
      </c>
    </row>
    <row r="593" spans="1:30" x14ac:dyDescent="0.2">
      <c r="A593" s="399">
        <v>1010</v>
      </c>
      <c r="B593" s="399" t="s">
        <v>19</v>
      </c>
      <c r="C593" s="21">
        <f t="shared" si="231"/>
        <v>3.2807113858332827E-2</v>
      </c>
      <c r="D593" s="21">
        <f t="shared" si="231"/>
        <v>3.8191910731271025E-2</v>
      </c>
      <c r="E593" s="21">
        <f t="shared" si="231"/>
        <v>2.8418961073247324E-2</v>
      </c>
      <c r="F593" s="21">
        <f t="shared" si="231"/>
        <v>1.9791609715066764E-2</v>
      </c>
      <c r="G593" s="21">
        <f t="shared" si="231"/>
        <v>1.6711134670318345E-2</v>
      </c>
      <c r="H593" s="21">
        <f t="shared" si="231"/>
        <v>2.9773121323039078E-2</v>
      </c>
      <c r="I593" s="21">
        <f t="shared" si="231"/>
        <v>2.7309664694280079E-2</v>
      </c>
      <c r="J593" s="21">
        <f t="shared" si="231"/>
        <v>4.450845385370248E-2</v>
      </c>
      <c r="K593" s="21">
        <f t="shared" si="231"/>
        <v>5.1216056186098861E-2</v>
      </c>
      <c r="L593" s="21">
        <f t="shared" si="231"/>
        <v>4.0558395977015209E-2</v>
      </c>
      <c r="M593" s="21">
        <f t="shared" si="231"/>
        <v>4.153243180653899E-2</v>
      </c>
      <c r="N593" s="21">
        <f t="shared" si="231"/>
        <v>4.0635035382911411E-2</v>
      </c>
      <c r="O593" s="404">
        <f t="shared" si="231"/>
        <v>3.4894815607456345E-2</v>
      </c>
      <c r="Q593" s="399">
        <v>1010</v>
      </c>
      <c r="R593" s="399" t="s">
        <v>19</v>
      </c>
      <c r="S593" s="21">
        <f t="shared" si="232"/>
        <v>3.2807113858332827E-2</v>
      </c>
      <c r="T593" s="21">
        <f t="shared" si="232"/>
        <v>3.543729478782752E-2</v>
      </c>
      <c r="U593" s="21">
        <f t="shared" si="232"/>
        <v>3.3100809976917278E-2</v>
      </c>
      <c r="V593" s="21">
        <f t="shared" si="232"/>
        <v>2.9798755875851925E-2</v>
      </c>
      <c r="W593" s="21">
        <f t="shared" si="232"/>
        <v>2.729799915875479E-2</v>
      </c>
      <c r="X593" s="21">
        <f t="shared" si="232"/>
        <v>2.7692941584014436E-2</v>
      </c>
      <c r="Y593" s="21">
        <f t="shared" si="232"/>
        <v>2.7633700102354147E-2</v>
      </c>
      <c r="Z593" s="21">
        <f t="shared" si="232"/>
        <v>3.0284953379766812E-2</v>
      </c>
      <c r="AA593" s="21">
        <f t="shared" si="232"/>
        <v>3.2915027325825949E-2</v>
      </c>
      <c r="AB593" s="21">
        <f t="shared" si="232"/>
        <v>3.3697000035709142E-2</v>
      </c>
      <c r="AC593" s="21">
        <f t="shared" si="232"/>
        <v>3.437176266394798E-2</v>
      </c>
      <c r="AD593" s="21">
        <f t="shared" si="232"/>
        <v>3.4894815607456352E-2</v>
      </c>
    </row>
    <row r="594" spans="1:30" x14ac:dyDescent="0.2">
      <c r="A594" s="399">
        <v>1011</v>
      </c>
      <c r="B594" s="399" t="s">
        <v>20</v>
      </c>
      <c r="C594" s="21">
        <f t="shared" si="231"/>
        <v>0.11433850861409502</v>
      </c>
      <c r="D594" s="21">
        <f t="shared" si="231"/>
        <v>7.5695388400116748E-2</v>
      </c>
      <c r="E594" s="21">
        <f t="shared" si="231"/>
        <v>5.7574234522207265E-2</v>
      </c>
      <c r="F594" s="21">
        <f t="shared" si="231"/>
        <v>4.7927940830460453E-2</v>
      </c>
      <c r="G594" s="21">
        <f t="shared" si="231"/>
        <v>3.2406146031212939E-2</v>
      </c>
      <c r="H594" s="21">
        <f t="shared" si="231"/>
        <v>7.2175680168151943E-2</v>
      </c>
      <c r="I594" s="21">
        <f t="shared" si="231"/>
        <v>7.3978310865474642E-2</v>
      </c>
      <c r="J594" s="21">
        <f t="shared" si="231"/>
        <v>9.435925231674909E-2</v>
      </c>
      <c r="K594" s="21">
        <f t="shared" si="231"/>
        <v>8.5721051998630893E-2</v>
      </c>
      <c r="L594" s="21">
        <f t="shared" si="231"/>
        <v>6.1213578529227916E-2</v>
      </c>
      <c r="M594" s="21">
        <f t="shared" si="231"/>
        <v>7.0214329089225799E-2</v>
      </c>
      <c r="N594" s="21">
        <f t="shared" si="231"/>
        <v>5.8815164475629227E-2</v>
      </c>
      <c r="O594" s="404">
        <f t="shared" si="231"/>
        <v>7.1089085984994152E-2</v>
      </c>
      <c r="Q594" s="399">
        <v>1011</v>
      </c>
      <c r="R594" s="399" t="s">
        <v>20</v>
      </c>
      <c r="S594" s="21">
        <f t="shared" si="232"/>
        <v>0.11433850861409502</v>
      </c>
      <c r="T594" s="21">
        <f t="shared" si="232"/>
        <v>9.4697660865188479E-2</v>
      </c>
      <c r="U594" s="21">
        <f t="shared" si="232"/>
        <v>8.2259405528996049E-2</v>
      </c>
      <c r="V594" s="21">
        <f t="shared" si="232"/>
        <v>7.3464892741652299E-2</v>
      </c>
      <c r="W594" s="21">
        <f t="shared" si="232"/>
        <v>6.5261374383234455E-2</v>
      </c>
      <c r="X594" s="21">
        <f t="shared" si="232"/>
        <v>6.6392256530066723E-2</v>
      </c>
      <c r="Y594" s="21">
        <f t="shared" si="232"/>
        <v>6.7619258359663648E-2</v>
      </c>
      <c r="Z594" s="21">
        <f t="shared" si="232"/>
        <v>7.1988454792134601E-2</v>
      </c>
      <c r="AA594" s="21">
        <f t="shared" si="232"/>
        <v>7.3600133322186956E-2</v>
      </c>
      <c r="AB594" s="21">
        <f t="shared" si="232"/>
        <v>7.239596064936199E-2</v>
      </c>
      <c r="AC594" s="21">
        <f t="shared" si="232"/>
        <v>7.2200414734865923E-2</v>
      </c>
      <c r="AD594" s="21">
        <f t="shared" si="232"/>
        <v>7.1089085984994152E-2</v>
      </c>
    </row>
    <row r="595" spans="1:30" ht="14.25" customHeight="1" x14ac:dyDescent="0.2">
      <c r="A595" s="399">
        <v>1012</v>
      </c>
      <c r="B595" s="399" t="s">
        <v>21</v>
      </c>
      <c r="C595" s="21">
        <f t="shared" si="231"/>
        <v>5.2560444067513833E-2</v>
      </c>
      <c r="D595" s="21">
        <f t="shared" si="231"/>
        <v>3.6047412994797363E-2</v>
      </c>
      <c r="E595" s="21">
        <f t="shared" si="231"/>
        <v>3.9412250706486185E-2</v>
      </c>
      <c r="F595" s="21">
        <f t="shared" si="231"/>
        <v>2.7211637796410639E-2</v>
      </c>
      <c r="G595" s="21">
        <f t="shared" si="231"/>
        <v>2.5846957111135431E-2</v>
      </c>
      <c r="H595" s="21">
        <f t="shared" si="231"/>
        <v>3.8232232471610991E-2</v>
      </c>
      <c r="I595" s="21">
        <f t="shared" si="231"/>
        <v>4.1316492933027714E-2</v>
      </c>
      <c r="J595" s="21">
        <f t="shared" si="231"/>
        <v>4.8391097823202202E-2</v>
      </c>
      <c r="K595" s="21">
        <f t="shared" si="231"/>
        <v>4.9950942293463321E-2</v>
      </c>
      <c r="L595" s="21">
        <f t="shared" si="231"/>
        <v>6.0182758402388355E-2</v>
      </c>
      <c r="M595" s="21">
        <f t="shared" si="231"/>
        <v>4.5810232145965538E-2</v>
      </c>
      <c r="N595" s="21">
        <f t="shared" si="231"/>
        <v>5.7311239378666834E-2</v>
      </c>
      <c r="O595" s="404">
        <f t="shared" si="231"/>
        <v>4.3754147825737937E-2</v>
      </c>
      <c r="Q595" s="399">
        <v>1012</v>
      </c>
      <c r="R595" s="399" t="s">
        <v>21</v>
      </c>
      <c r="S595" s="21">
        <f t="shared" si="232"/>
        <v>5.2560444067513833E-2</v>
      </c>
      <c r="T595" s="21">
        <f t="shared" si="232"/>
        <v>4.4173147541600455E-2</v>
      </c>
      <c r="U595" s="21">
        <f t="shared" si="232"/>
        <v>4.2571041764307357E-2</v>
      </c>
      <c r="V595" s="21">
        <f t="shared" si="232"/>
        <v>3.8754519993723174E-2</v>
      </c>
      <c r="W595" s="21">
        <f t="shared" si="232"/>
        <v>3.6243049521408673E-2</v>
      </c>
      <c r="X595" s="21">
        <f t="shared" si="232"/>
        <v>3.6568089194960539E-2</v>
      </c>
      <c r="Y595" s="21">
        <f t="shared" si="232"/>
        <v>3.7306070151086432E-2</v>
      </c>
      <c r="Z595" s="21">
        <f t="shared" si="232"/>
        <v>3.899075923130238E-2</v>
      </c>
      <c r="AA595" s="21">
        <f t="shared" si="232"/>
        <v>4.0272130206118487E-2</v>
      </c>
      <c r="AB595" s="21">
        <f t="shared" si="232"/>
        <v>4.2230422687159194E-2</v>
      </c>
      <c r="AC595" s="21">
        <f t="shared" si="232"/>
        <v>4.2566316388402033E-2</v>
      </c>
      <c r="AD595" s="21">
        <f t="shared" si="232"/>
        <v>4.3754147825737937E-2</v>
      </c>
    </row>
    <row r="596" spans="1:30" x14ac:dyDescent="0.2">
      <c r="A596" s="399">
        <v>1013</v>
      </c>
      <c r="B596" s="399" t="s">
        <v>22</v>
      </c>
      <c r="C596" s="21">
        <f t="shared" si="231"/>
        <v>0.19407573900013622</v>
      </c>
      <c r="D596" s="21">
        <f t="shared" si="231"/>
        <v>0.12220707639423932</v>
      </c>
      <c r="E596" s="21">
        <f t="shared" si="231"/>
        <v>0.11504121957602721</v>
      </c>
      <c r="F596" s="21">
        <f t="shared" si="231"/>
        <v>9.0408745824476153E-2</v>
      </c>
      <c r="G596" s="21">
        <f t="shared" si="231"/>
        <v>0.10900607180570222</v>
      </c>
      <c r="H596" s="21">
        <f t="shared" si="231"/>
        <v>0.176071729449994</v>
      </c>
      <c r="I596" s="21">
        <f t="shared" si="231"/>
        <v>0.12006910984571957</v>
      </c>
      <c r="J596" s="21">
        <f t="shared" si="231"/>
        <v>0.13027919531019358</v>
      </c>
      <c r="K596" s="21">
        <f t="shared" si="231"/>
        <v>0.17697097597832318</v>
      </c>
      <c r="L596" s="21">
        <f t="shared" si="231"/>
        <v>0.17434726912775123</v>
      </c>
      <c r="M596" s="21">
        <f t="shared" si="231"/>
        <v>0.12541268377893153</v>
      </c>
      <c r="N596" s="21">
        <f t="shared" si="231"/>
        <v>0.17707971683594953</v>
      </c>
      <c r="O596" s="404">
        <f t="shared" si="231"/>
        <v>0.14181913987701777</v>
      </c>
      <c r="Q596" s="399">
        <v>1013</v>
      </c>
      <c r="R596" s="399" t="s">
        <v>22</v>
      </c>
      <c r="S596" s="21">
        <f t="shared" si="232"/>
        <v>0.19407573900013622</v>
      </c>
      <c r="T596" s="21">
        <f t="shared" si="232"/>
        <v>0.15564633180161622</v>
      </c>
      <c r="U596" s="21">
        <f t="shared" si="232"/>
        <v>0.14239650718418412</v>
      </c>
      <c r="V596" s="21">
        <f t="shared" si="232"/>
        <v>0.1288747946417288</v>
      </c>
      <c r="W596" s="21">
        <f t="shared" si="232"/>
        <v>0.12503760069338229</v>
      </c>
      <c r="X596" s="21">
        <f t="shared" si="232"/>
        <v>0.13395786440036181</v>
      </c>
      <c r="Y596" s="21">
        <f t="shared" si="232"/>
        <v>0.13148969477863018</v>
      </c>
      <c r="Z596" s="21">
        <f t="shared" si="232"/>
        <v>0.13128369649470331</v>
      </c>
      <c r="AA596" s="21">
        <f t="shared" si="232"/>
        <v>0.1368146578099077</v>
      </c>
      <c r="AB596" s="21">
        <f t="shared" si="232"/>
        <v>0.14048338901631788</v>
      </c>
      <c r="AC596" s="21">
        <f t="shared" si="232"/>
        <v>0.13890120526117389</v>
      </c>
      <c r="AD596" s="21">
        <f t="shared" si="232"/>
        <v>0.14181913987701777</v>
      </c>
    </row>
    <row r="597" spans="1:30" x14ac:dyDescent="0.2">
      <c r="A597" s="399">
        <v>1014</v>
      </c>
      <c r="B597" s="399" t="s">
        <v>23</v>
      </c>
      <c r="C597" s="21">
        <f t="shared" si="231"/>
        <v>1.7729666607799732E-2</v>
      </c>
      <c r="D597" s="21">
        <f t="shared" si="231"/>
        <v>1.1303130961821832E-2</v>
      </c>
      <c r="E597" s="21">
        <f t="shared" si="231"/>
        <v>1.115397304946748E-2</v>
      </c>
      <c r="F597" s="21">
        <f t="shared" si="231"/>
        <v>9.4886261116965773E-3</v>
      </c>
      <c r="G597" s="21">
        <f t="shared" si="231"/>
        <v>9.7735803160171695E-3</v>
      </c>
      <c r="H597" s="21">
        <f t="shared" si="231"/>
        <v>1.9299604656421079E-2</v>
      </c>
      <c r="I597" s="21">
        <f t="shared" si="231"/>
        <v>1.2252078995965513E-2</v>
      </c>
      <c r="J597" s="21">
        <f t="shared" si="231"/>
        <v>1.261390265140017E-2</v>
      </c>
      <c r="K597" s="21">
        <f t="shared" si="231"/>
        <v>1.4878669713663752E-2</v>
      </c>
      <c r="L597" s="21">
        <f t="shared" si="231"/>
        <v>1.4352959847246591E-2</v>
      </c>
      <c r="M597" s="21">
        <f t="shared" si="231"/>
        <v>1.1914559219320381E-2</v>
      </c>
      <c r="N597" s="21">
        <f t="shared" si="231"/>
        <v>1.4346069802002651E-2</v>
      </c>
      <c r="O597" s="404">
        <f t="shared" si="231"/>
        <v>1.3217771596972265E-2</v>
      </c>
      <c r="Q597" s="399">
        <v>1014</v>
      </c>
      <c r="R597" s="399" t="s">
        <v>23</v>
      </c>
      <c r="S597" s="21">
        <f t="shared" si="232"/>
        <v>1.7729666607799732E-2</v>
      </c>
      <c r="T597" s="21">
        <f t="shared" si="232"/>
        <v>1.4462621854531064E-2</v>
      </c>
      <c r="U597" s="21">
        <f t="shared" si="232"/>
        <v>1.3369083666774809E-2</v>
      </c>
      <c r="V597" s="21">
        <f t="shared" si="232"/>
        <v>1.2374526742048361E-2</v>
      </c>
      <c r="W597" s="21">
        <f t="shared" si="232"/>
        <v>1.184400428516858E-2</v>
      </c>
      <c r="X597" s="21">
        <f t="shared" si="232"/>
        <v>1.3058853108715908E-2</v>
      </c>
      <c r="Y597" s="21">
        <f t="shared" si="232"/>
        <v>1.2930134955154758E-2</v>
      </c>
      <c r="Z597" s="21">
        <f t="shared" si="232"/>
        <v>1.2882198893694068E-2</v>
      </c>
      <c r="AA597" s="21">
        <f t="shared" si="232"/>
        <v>1.3124439705294777E-2</v>
      </c>
      <c r="AB597" s="21">
        <f t="shared" si="232"/>
        <v>1.3248129026348884E-2</v>
      </c>
      <c r="AC597" s="21">
        <f t="shared" si="232"/>
        <v>1.3121467869935061E-2</v>
      </c>
      <c r="AD597" s="21">
        <f t="shared" si="232"/>
        <v>1.3217771596972266E-2</v>
      </c>
    </row>
    <row r="598" spans="1:30" x14ac:dyDescent="0.2">
      <c r="A598" s="399">
        <v>1015</v>
      </c>
      <c r="B598" s="399" t="s">
        <v>24</v>
      </c>
      <c r="C598" s="21">
        <f t="shared" si="231"/>
        <v>9.360867297965815E-2</v>
      </c>
      <c r="D598" s="21">
        <f t="shared" si="231"/>
        <v>9.5393599891634692E-2</v>
      </c>
      <c r="E598" s="21">
        <f t="shared" si="231"/>
        <v>6.2252844158051129E-2</v>
      </c>
      <c r="F598" s="21">
        <f t="shared" si="231"/>
        <v>6.336054481643251E-2</v>
      </c>
      <c r="G598" s="21">
        <f t="shared" si="231"/>
        <v>7.5486035228812448E-2</v>
      </c>
      <c r="H598" s="21">
        <f t="shared" si="231"/>
        <v>0.10572348728409568</v>
      </c>
      <c r="I598" s="21">
        <f t="shared" si="231"/>
        <v>9.2188263167486781E-2</v>
      </c>
      <c r="J598" s="21">
        <f t="shared" si="231"/>
        <v>7.8083890539385914E-2</v>
      </c>
      <c r="K598" s="21">
        <f t="shared" si="231"/>
        <v>9.6859902463138484E-2</v>
      </c>
      <c r="L598" s="21">
        <f t="shared" si="231"/>
        <v>8.2848600934399483E-2</v>
      </c>
      <c r="M598" s="21">
        <f t="shared" si="231"/>
        <v>6.6602553473719128E-2</v>
      </c>
      <c r="N598" s="21">
        <f t="shared" si="231"/>
        <v>8.1301483080031225E-2</v>
      </c>
      <c r="O598" s="404">
        <f t="shared" si="231"/>
        <v>8.2845283691741975E-2</v>
      </c>
      <c r="Q598" s="399">
        <v>1015</v>
      </c>
      <c r="R598" s="399" t="s">
        <v>24</v>
      </c>
      <c r="S598" s="21">
        <f t="shared" si="232"/>
        <v>9.360867297965815E-2</v>
      </c>
      <c r="T598" s="21">
        <f t="shared" si="232"/>
        <v>9.4525492563710373E-2</v>
      </c>
      <c r="U598" s="21">
        <f t="shared" si="232"/>
        <v>8.3931711943022444E-2</v>
      </c>
      <c r="V598" s="21">
        <f t="shared" si="232"/>
        <v>7.868254855919804E-2</v>
      </c>
      <c r="W598" s="21">
        <f t="shared" si="232"/>
        <v>7.8029167310669792E-2</v>
      </c>
      <c r="X598" s="21">
        <f t="shared" si="232"/>
        <v>8.2673114188961103E-2</v>
      </c>
      <c r="Y598" s="21">
        <f t="shared" si="232"/>
        <v>8.4285362250456422E-2</v>
      </c>
      <c r="Z598" s="21">
        <f t="shared" si="232"/>
        <v>8.3264859331396199E-2</v>
      </c>
      <c r="AA598" s="21">
        <f t="shared" si="232"/>
        <v>8.4889162544790897E-2</v>
      </c>
      <c r="AB598" s="21">
        <f t="shared" si="232"/>
        <v>8.4683515654315894E-2</v>
      </c>
      <c r="AC598" s="21">
        <f t="shared" si="232"/>
        <v>8.2969624205962808E-2</v>
      </c>
      <c r="AD598" s="21">
        <f t="shared" si="232"/>
        <v>8.2845283691741975E-2</v>
      </c>
    </row>
    <row r="599" spans="1:30" x14ac:dyDescent="0.2">
      <c r="A599" s="399">
        <v>1016</v>
      </c>
      <c r="B599" s="399" t="s">
        <v>25</v>
      </c>
      <c r="C599" s="21">
        <f t="shared" si="231"/>
        <v>6.2076031578210594E-2</v>
      </c>
      <c r="D599" s="21">
        <f t="shared" si="231"/>
        <v>6.2333789176920187E-2</v>
      </c>
      <c r="E599" s="21">
        <f t="shared" si="231"/>
        <v>4.3765595970900947E-2</v>
      </c>
      <c r="F599" s="21">
        <f t="shared" si="231"/>
        <v>3.6507132194393763E-2</v>
      </c>
      <c r="G599" s="21">
        <f t="shared" si="231"/>
        <v>3.8571055887030942E-2</v>
      </c>
      <c r="H599" s="21">
        <f t="shared" si="231"/>
        <v>6.2841596337171554E-2</v>
      </c>
      <c r="I599" s="21">
        <f t="shared" si="231"/>
        <v>5.6281569087839066E-2</v>
      </c>
      <c r="J599" s="21">
        <f t="shared" si="231"/>
        <v>5.5974887378979064E-2</v>
      </c>
      <c r="K599" s="21">
        <f t="shared" si="231"/>
        <v>8.247705784204673E-2</v>
      </c>
      <c r="L599" s="21">
        <f t="shared" si="231"/>
        <v>6.8076842031326829E-2</v>
      </c>
      <c r="M599" s="21">
        <f t="shared" si="231"/>
        <v>5.8915424598684964E-2</v>
      </c>
      <c r="N599" s="21">
        <f t="shared" si="231"/>
        <v>6.6174156083794636E-2</v>
      </c>
      <c r="O599" s="404">
        <f t="shared" si="231"/>
        <v>5.7847970496237508E-2</v>
      </c>
      <c r="Q599" s="399">
        <v>1016</v>
      </c>
      <c r="R599" s="399" t="s">
        <v>25</v>
      </c>
      <c r="S599" s="21">
        <f t="shared" si="232"/>
        <v>6.2076031578210594E-2</v>
      </c>
      <c r="T599" s="21">
        <f t="shared" si="232"/>
        <v>6.2207384142615382E-2</v>
      </c>
      <c r="U599" s="21">
        <f t="shared" si="232"/>
        <v>5.6023900344581413E-2</v>
      </c>
      <c r="V599" s="21">
        <f t="shared" si="232"/>
        <v>5.0836691428624327E-2</v>
      </c>
      <c r="W599" s="21">
        <f t="shared" si="232"/>
        <v>4.829085596588209E-2</v>
      </c>
      <c r="X599" s="21">
        <f t="shared" si="232"/>
        <v>5.0761104491914455E-2</v>
      </c>
      <c r="Y599" s="21">
        <f t="shared" si="232"/>
        <v>5.1681602401640075E-2</v>
      </c>
      <c r="Z599" s="21">
        <f t="shared" si="232"/>
        <v>5.2379782001890543E-2</v>
      </c>
      <c r="AA599" s="21">
        <f t="shared" si="232"/>
        <v>5.5865631697108752E-2</v>
      </c>
      <c r="AB599" s="21">
        <f t="shared" si="232"/>
        <v>5.6994868125788481E-2</v>
      </c>
      <c r="AC599" s="21">
        <f t="shared" si="232"/>
        <v>5.7167929783014271E-2</v>
      </c>
      <c r="AD599" s="21">
        <f t="shared" si="232"/>
        <v>5.7847970496237508E-2</v>
      </c>
    </row>
    <row r="600" spans="1:30" x14ac:dyDescent="0.2">
      <c r="A600" s="399">
        <v>1017</v>
      </c>
      <c r="B600" s="399" t="s">
        <v>26</v>
      </c>
      <c r="C600" s="21">
        <f t="shared" si="231"/>
        <v>4.157817357170656E-2</v>
      </c>
      <c r="D600" s="21">
        <f t="shared" si="231"/>
        <v>3.6419278384882708E-2</v>
      </c>
      <c r="E600" s="21">
        <f t="shared" si="231"/>
        <v>3.1095265446021231E-2</v>
      </c>
      <c r="F600" s="21">
        <f t="shared" si="231"/>
        <v>2.3742386055717615E-2</v>
      </c>
      <c r="G600" s="21">
        <f t="shared" si="231"/>
        <v>2.8984655804703604E-2</v>
      </c>
      <c r="H600" s="21">
        <f t="shared" si="231"/>
        <v>5.021058649997838E-2</v>
      </c>
      <c r="I600" s="21">
        <f t="shared" si="231"/>
        <v>5.1432313947898073E-2</v>
      </c>
      <c r="J600" s="21">
        <f t="shared" si="231"/>
        <v>5.0917501137915336E-2</v>
      </c>
      <c r="K600" s="21">
        <f t="shared" si="231"/>
        <v>4.9114514171777382E-2</v>
      </c>
      <c r="L600" s="21">
        <f t="shared" si="231"/>
        <v>4.730906041749415E-2</v>
      </c>
      <c r="M600" s="21">
        <f t="shared" si="231"/>
        <v>3.8887822967124674E-2</v>
      </c>
      <c r="N600" s="21">
        <f t="shared" si="231"/>
        <v>4.6769304974964392E-2</v>
      </c>
      <c r="O600" s="404">
        <f t="shared" si="231"/>
        <v>4.1664091625407206E-2</v>
      </c>
      <c r="Q600" s="399">
        <v>1017</v>
      </c>
      <c r="R600" s="399" t="s">
        <v>26</v>
      </c>
      <c r="S600" s="21">
        <f t="shared" si="232"/>
        <v>4.157817357170656E-2</v>
      </c>
      <c r="T600" s="21">
        <f t="shared" si="232"/>
        <v>3.8933212210323247E-2</v>
      </c>
      <c r="U600" s="21">
        <f t="shared" si="232"/>
        <v>3.6315739408012006E-2</v>
      </c>
      <c r="V600" s="21">
        <f t="shared" si="232"/>
        <v>3.308452483025514E-2</v>
      </c>
      <c r="W600" s="21">
        <f t="shared" si="232"/>
        <v>3.2254032168648875E-2</v>
      </c>
      <c r="X600" s="21">
        <f t="shared" si="232"/>
        <v>3.5150240733895471E-2</v>
      </c>
      <c r="Y600" s="21">
        <f t="shared" si="232"/>
        <v>3.7752220075774591E-2</v>
      </c>
      <c r="Z600" s="21">
        <f t="shared" si="232"/>
        <v>3.9681018899023118E-2</v>
      </c>
      <c r="AA600" s="21">
        <f t="shared" si="232"/>
        <v>4.0810435864748966E-2</v>
      </c>
      <c r="AB600" s="21">
        <f t="shared" si="232"/>
        <v>4.1458882320613268E-2</v>
      </c>
      <c r="AC600" s="21">
        <f t="shared" si="232"/>
        <v>4.1220136443785048E-2</v>
      </c>
      <c r="AD600" s="21">
        <f t="shared" si="232"/>
        <v>4.1664091625407206E-2</v>
      </c>
    </row>
    <row r="601" spans="1:30" x14ac:dyDescent="0.2">
      <c r="A601" s="399">
        <v>1018</v>
      </c>
      <c r="B601" s="399" t="s">
        <v>27</v>
      </c>
      <c r="C601" s="21">
        <f t="shared" si="231"/>
        <v>5.5598619740863116E-2</v>
      </c>
      <c r="D601" s="21">
        <f t="shared" si="231"/>
        <v>4.4941237469754584E-2</v>
      </c>
      <c r="E601" s="21">
        <f t="shared" si="231"/>
        <v>4.3972166187390013E-2</v>
      </c>
      <c r="F601" s="21">
        <f t="shared" si="231"/>
        <v>4.1737691226497731E-2</v>
      </c>
      <c r="G601" s="21">
        <f t="shared" si="231"/>
        <v>4.2704506219290866E-2</v>
      </c>
      <c r="H601" s="21">
        <f t="shared" si="231"/>
        <v>6.6313967038455143E-2</v>
      </c>
      <c r="I601" s="21">
        <f t="shared" si="231"/>
        <v>4.856820636081792E-2</v>
      </c>
      <c r="J601" s="21">
        <f t="shared" si="231"/>
        <v>6.8351033170415867E-2</v>
      </c>
      <c r="K601" s="21">
        <f t="shared" si="231"/>
        <v>6.0202803928459135E-2</v>
      </c>
      <c r="L601" s="21">
        <f t="shared" si="231"/>
        <v>6.361577496218257E-2</v>
      </c>
      <c r="M601" s="21">
        <f t="shared" si="231"/>
        <v>5.2330818836829746E-2</v>
      </c>
      <c r="N601" s="21">
        <f t="shared" si="231"/>
        <v>5.8617798749039836E-2</v>
      </c>
      <c r="O601" s="404">
        <f t="shared" si="231"/>
        <v>5.418018911879758E-2</v>
      </c>
      <c r="Q601" s="399">
        <v>1018</v>
      </c>
      <c r="R601" s="399" t="s">
        <v>27</v>
      </c>
      <c r="S601" s="21">
        <f t="shared" si="232"/>
        <v>5.5598619740863116E-2</v>
      </c>
      <c r="T601" s="21">
        <f t="shared" si="232"/>
        <v>4.9994065472276132E-2</v>
      </c>
      <c r="U601" s="21">
        <f t="shared" si="232"/>
        <v>4.7991414409945872E-2</v>
      </c>
      <c r="V601" s="21">
        <f t="shared" si="232"/>
        <v>4.6368866256715442E-2</v>
      </c>
      <c r="W601" s="21">
        <f t="shared" si="232"/>
        <v>4.5662513359059527E-2</v>
      </c>
      <c r="X601" s="21">
        <f t="shared" si="232"/>
        <v>4.8991980504143946E-2</v>
      </c>
      <c r="Y601" s="21">
        <f t="shared" si="232"/>
        <v>4.8919752536677179E-2</v>
      </c>
      <c r="Z601" s="21">
        <f t="shared" si="232"/>
        <v>5.1994539991129046E-2</v>
      </c>
      <c r="AA601" s="21">
        <f t="shared" si="232"/>
        <v>5.2971527761725659E-2</v>
      </c>
      <c r="AB601" s="21">
        <f t="shared" si="232"/>
        <v>5.3961994988569545E-2</v>
      </c>
      <c r="AC601" s="21">
        <f t="shared" si="232"/>
        <v>5.381328513855093E-2</v>
      </c>
      <c r="AD601" s="21">
        <f t="shared" si="232"/>
        <v>5.418018911879758E-2</v>
      </c>
    </row>
    <row r="602" spans="1:30" x14ac:dyDescent="0.2">
      <c r="A602" s="399">
        <v>1019</v>
      </c>
      <c r="B602" s="399" t="s">
        <v>28</v>
      </c>
      <c r="C602" s="21">
        <f t="shared" si="231"/>
        <v>8.5511209019048851E-2</v>
      </c>
      <c r="D602" s="21">
        <f t="shared" si="231"/>
        <v>7.8374881230025048E-2</v>
      </c>
      <c r="E602" s="21">
        <f t="shared" si="231"/>
        <v>6.4641336333737226E-2</v>
      </c>
      <c r="F602" s="21">
        <f t="shared" si="231"/>
        <v>5.4593806066500113E-2</v>
      </c>
      <c r="G602" s="21">
        <f t="shared" si="231"/>
        <v>6.361164915408217E-2</v>
      </c>
      <c r="H602" s="21">
        <f t="shared" si="231"/>
        <v>8.9812778445654481E-2</v>
      </c>
      <c r="I602" s="21">
        <f t="shared" si="231"/>
        <v>7.6043292793610454E-2</v>
      </c>
      <c r="J602" s="21">
        <f t="shared" si="231"/>
        <v>8.2870010719904227E-2</v>
      </c>
      <c r="K602" s="21">
        <f t="shared" si="231"/>
        <v>8.0973934782944193E-2</v>
      </c>
      <c r="L602" s="21">
        <f t="shared" si="231"/>
        <v>8.1109840575386963E-2</v>
      </c>
      <c r="M602" s="21">
        <f t="shared" si="231"/>
        <v>6.7579789279397062E-2</v>
      </c>
      <c r="N602" s="21">
        <f t="shared" si="231"/>
        <v>8.2706917307158068E-2</v>
      </c>
      <c r="O602" s="404">
        <f t="shared" si="231"/>
        <v>7.5612663567872399E-2</v>
      </c>
      <c r="Q602" s="399">
        <v>1019</v>
      </c>
      <c r="R602" s="399" t="s">
        <v>28</v>
      </c>
      <c r="S602" s="21">
        <f t="shared" si="232"/>
        <v>8.5511209019048851E-2</v>
      </c>
      <c r="T602" s="21">
        <f t="shared" si="232"/>
        <v>8.1819774092078912E-2</v>
      </c>
      <c r="U602" s="21">
        <f t="shared" si="232"/>
        <v>7.5970920706767087E-2</v>
      </c>
      <c r="V602" s="21">
        <f t="shared" si="232"/>
        <v>7.0411228321115682E-2</v>
      </c>
      <c r="W602" s="21">
        <f t="shared" si="232"/>
        <v>6.9032198628898811E-2</v>
      </c>
      <c r="X602" s="21">
        <f t="shared" si="232"/>
        <v>7.2447010016966087E-2</v>
      </c>
      <c r="Y602" s="21">
        <f t="shared" si="232"/>
        <v>7.3026413273413207E-2</v>
      </c>
      <c r="Z602" s="21">
        <f t="shared" si="232"/>
        <v>7.4492868446323052E-2</v>
      </c>
      <c r="AA602" s="21">
        <f t="shared" si="232"/>
        <v>7.5260699293539471E-2</v>
      </c>
      <c r="AB602" s="21">
        <f t="shared" si="232"/>
        <v>7.5841882185564161E-2</v>
      </c>
      <c r="AC602" s="21">
        <f t="shared" si="232"/>
        <v>7.5042904378790104E-2</v>
      </c>
      <c r="AD602" s="21">
        <f t="shared" si="232"/>
        <v>7.5612663567872399E-2</v>
      </c>
    </row>
    <row r="603" spans="1:30" x14ac:dyDescent="0.2">
      <c r="A603" s="399">
        <v>1020</v>
      </c>
      <c r="B603" s="399" t="s">
        <v>29</v>
      </c>
      <c r="C603" s="21">
        <f t="shared" si="231"/>
        <v>3.011388213147486E-2</v>
      </c>
      <c r="D603" s="21">
        <f t="shared" si="231"/>
        <v>2.1757612553406556E-2</v>
      </c>
      <c r="E603" s="21">
        <f t="shared" si="231"/>
        <v>1.8089229067256685E-2</v>
      </c>
      <c r="F603" s="21">
        <f t="shared" si="231"/>
        <v>1.348979141804597E-2</v>
      </c>
      <c r="G603" s="21">
        <f t="shared" si="231"/>
        <v>1.3536991858159037E-2</v>
      </c>
      <c r="H603" s="21">
        <f t="shared" si="231"/>
        <v>2.251637854214935E-2</v>
      </c>
      <c r="I603" s="21">
        <f t="shared" si="231"/>
        <v>2.5833189314635595E-2</v>
      </c>
      <c r="J603" s="21">
        <f t="shared" si="231"/>
        <v>3.809107819243307E-2</v>
      </c>
      <c r="K603" s="21">
        <f t="shared" si="231"/>
        <v>3.1010501311906535E-2</v>
      </c>
      <c r="L603" s="21">
        <f t="shared" si="231"/>
        <v>3.0848750353552234E-2</v>
      </c>
      <c r="M603" s="21">
        <f t="shared" si="231"/>
        <v>2.4901328184606761E-2</v>
      </c>
      <c r="N603" s="21">
        <f t="shared" si="231"/>
        <v>3.0277272863214494E-2</v>
      </c>
      <c r="O603" s="404">
        <f t="shared" si="231"/>
        <v>2.5129918991069863E-2</v>
      </c>
      <c r="Q603" s="399">
        <v>1020</v>
      </c>
      <c r="R603" s="399" t="s">
        <v>29</v>
      </c>
      <c r="S603" s="21">
        <f t="shared" si="232"/>
        <v>3.011388213147486E-2</v>
      </c>
      <c r="T603" s="21">
        <f t="shared" si="232"/>
        <v>2.5791482637195221E-2</v>
      </c>
      <c r="U603" s="21">
        <f t="shared" si="232"/>
        <v>2.3219574070365179E-2</v>
      </c>
      <c r="V603" s="21">
        <f t="shared" si="232"/>
        <v>2.0734002259946916E-2</v>
      </c>
      <c r="W603" s="21">
        <f t="shared" si="232"/>
        <v>1.9259209981181875E-2</v>
      </c>
      <c r="X603" s="21">
        <f t="shared" si="232"/>
        <v>1.9767223881692293E-2</v>
      </c>
      <c r="Y603" s="21">
        <f t="shared" si="232"/>
        <v>2.0693155593157899E-2</v>
      </c>
      <c r="Z603" s="21">
        <f t="shared" si="232"/>
        <v>2.3007961741168877E-2</v>
      </c>
      <c r="AA603" s="21">
        <f t="shared" si="232"/>
        <v>2.3958524299126299E-2</v>
      </c>
      <c r="AB603" s="21">
        <f t="shared" si="232"/>
        <v>2.465234433534956E-2</v>
      </c>
      <c r="AC603" s="21">
        <f t="shared" si="232"/>
        <v>2.4675784738375589E-2</v>
      </c>
      <c r="AD603" s="21">
        <f t="shared" si="232"/>
        <v>2.5129918991069863E-2</v>
      </c>
    </row>
    <row r="604" spans="1:30" x14ac:dyDescent="0.2">
      <c r="A604" s="399">
        <v>1021</v>
      </c>
      <c r="B604" s="399" t="s">
        <v>30</v>
      </c>
      <c r="C604" s="21">
        <f t="shared" ref="C604:O614" si="233">+C447/(C49*10^6)</f>
        <v>5.4641678423048547E-2</v>
      </c>
      <c r="D604" s="21">
        <f t="shared" si="233"/>
        <v>4.0594384358429304E-2</v>
      </c>
      <c r="E604" s="21">
        <f t="shared" si="233"/>
        <v>3.8202752485738574E-2</v>
      </c>
      <c r="F604" s="21">
        <f t="shared" si="233"/>
        <v>2.3171979451024224E-2</v>
      </c>
      <c r="G604" s="21">
        <f t="shared" si="233"/>
        <v>4.1646847743523931E-2</v>
      </c>
      <c r="H604" s="21">
        <f t="shared" si="233"/>
        <v>4.0654007410296414E-2</v>
      </c>
      <c r="I604" s="21">
        <f t="shared" si="233"/>
        <v>5.2453888433049718E-2</v>
      </c>
      <c r="J604" s="21">
        <f t="shared" si="233"/>
        <v>6.3622281924271676E-2</v>
      </c>
      <c r="K604" s="21">
        <f t="shared" si="233"/>
        <v>4.5846348670325027E-2</v>
      </c>
      <c r="L604" s="21">
        <f t="shared" si="233"/>
        <v>5.7253989137401748E-2</v>
      </c>
      <c r="M604" s="21">
        <f t="shared" si="233"/>
        <v>4.8861257735711691E-2</v>
      </c>
      <c r="N604" s="21">
        <f t="shared" si="233"/>
        <v>5.3901427803333526E-2</v>
      </c>
      <c r="O604" s="404">
        <f t="shared" si="233"/>
        <v>4.6801315116985695E-2</v>
      </c>
      <c r="Q604" s="399">
        <v>1021</v>
      </c>
      <c r="R604" s="399" t="s">
        <v>30</v>
      </c>
      <c r="S604" s="21">
        <f t="shared" ref="S604:AD614" si="234">+S447/(S49*10^6)</f>
        <v>5.4641678423048547E-2</v>
      </c>
      <c r="T604" s="21">
        <f t="shared" si="234"/>
        <v>4.7257752592383392E-2</v>
      </c>
      <c r="U604" s="21">
        <f t="shared" si="234"/>
        <v>4.4246283457081509E-2</v>
      </c>
      <c r="V604" s="21">
        <f t="shared" si="234"/>
        <v>3.8429202883502919E-2</v>
      </c>
      <c r="W604" s="21">
        <f t="shared" si="234"/>
        <v>3.9023456395967569E-2</v>
      </c>
      <c r="X604" s="21">
        <f t="shared" si="234"/>
        <v>3.9293455446663544E-2</v>
      </c>
      <c r="Y604" s="21">
        <f t="shared" si="234"/>
        <v>4.1296775683744964E-2</v>
      </c>
      <c r="Z604" s="21">
        <f t="shared" si="234"/>
        <v>4.4426372520606751E-2</v>
      </c>
      <c r="AA604" s="21">
        <f t="shared" si="234"/>
        <v>4.4600103548939785E-2</v>
      </c>
      <c r="AB604" s="21">
        <f t="shared" si="234"/>
        <v>4.5903372780105672E-2</v>
      </c>
      <c r="AC604" s="21">
        <f t="shared" si="234"/>
        <v>4.6176680198371574E-2</v>
      </c>
      <c r="AD604" s="21">
        <f t="shared" si="234"/>
        <v>4.6801315116985695E-2</v>
      </c>
    </row>
    <row r="605" spans="1:30" x14ac:dyDescent="0.2">
      <c r="A605" s="399">
        <v>1022</v>
      </c>
      <c r="B605" s="399" t="s">
        <v>31</v>
      </c>
      <c r="C605" s="21">
        <f t="shared" si="233"/>
        <v>3.3675368523040719E-2</v>
      </c>
      <c r="D605" s="21">
        <f t="shared" si="233"/>
        <v>2.7134906358596826E-2</v>
      </c>
      <c r="E605" s="21">
        <f t="shared" si="233"/>
        <v>1.8634228555280314E-2</v>
      </c>
      <c r="F605" s="21">
        <f t="shared" si="233"/>
        <v>1.5959299961247172E-2</v>
      </c>
      <c r="G605" s="21">
        <f t="shared" si="233"/>
        <v>1.7859185376398655E-2</v>
      </c>
      <c r="H605" s="21">
        <f t="shared" si="233"/>
        <v>3.1545932416738288E-2</v>
      </c>
      <c r="I605" s="21">
        <f t="shared" si="233"/>
        <v>3.5085106296193568E-2</v>
      </c>
      <c r="J605" s="21">
        <f t="shared" si="233"/>
        <v>3.7289809454776543E-2</v>
      </c>
      <c r="K605" s="21">
        <f t="shared" si="233"/>
        <v>3.9592103084165955E-2</v>
      </c>
      <c r="L605" s="21">
        <f t="shared" si="233"/>
        <v>3.2235907328341667E-2</v>
      </c>
      <c r="M605" s="21">
        <f t="shared" si="233"/>
        <v>3.2221317683887626E-2</v>
      </c>
      <c r="N605" s="21">
        <f t="shared" si="233"/>
        <v>3.5135779323859008E-2</v>
      </c>
      <c r="O605" s="404">
        <f t="shared" si="233"/>
        <v>3.0176962261558481E-2</v>
      </c>
      <c r="Q605" s="399">
        <v>1022</v>
      </c>
      <c r="R605" s="399" t="s">
        <v>31</v>
      </c>
      <c r="S605" s="21">
        <f t="shared" si="234"/>
        <v>3.3675368523040719E-2</v>
      </c>
      <c r="T605" s="21">
        <f t="shared" si="234"/>
        <v>3.0391221632370787E-2</v>
      </c>
      <c r="U605" s="21">
        <f t="shared" si="234"/>
        <v>2.6560186756018428E-2</v>
      </c>
      <c r="V605" s="21">
        <f t="shared" si="234"/>
        <v>2.383049874434617E-2</v>
      </c>
      <c r="W605" s="21">
        <f t="shared" si="234"/>
        <v>2.2626853192938626E-2</v>
      </c>
      <c r="X605" s="21">
        <f t="shared" si="234"/>
        <v>2.4125713266324011E-2</v>
      </c>
      <c r="Y605" s="21">
        <f t="shared" si="234"/>
        <v>2.5957010815965013E-2</v>
      </c>
      <c r="Z605" s="21">
        <f t="shared" si="234"/>
        <v>2.7616934769588944E-2</v>
      </c>
      <c r="AA605" s="21">
        <f t="shared" si="234"/>
        <v>2.9156603907018151E-2</v>
      </c>
      <c r="AB605" s="21">
        <f t="shared" si="234"/>
        <v>2.9477715295600639E-2</v>
      </c>
      <c r="AC605" s="21">
        <f t="shared" si="234"/>
        <v>2.9745612893907373E-2</v>
      </c>
      <c r="AD605" s="21">
        <f t="shared" si="234"/>
        <v>3.0176962261558478E-2</v>
      </c>
    </row>
    <row r="606" spans="1:30" x14ac:dyDescent="0.2">
      <c r="A606" s="399">
        <v>1023</v>
      </c>
      <c r="B606" s="399" t="s">
        <v>32</v>
      </c>
      <c r="C606" s="21">
        <f t="shared" si="233"/>
        <v>5.5628734433470342E-2</v>
      </c>
      <c r="D606" s="21">
        <f t="shared" si="233"/>
        <v>5.1158375390531127E-2</v>
      </c>
      <c r="E606" s="21">
        <f t="shared" si="233"/>
        <v>5.2346476676096348E-2</v>
      </c>
      <c r="F606" s="21">
        <f t="shared" si="233"/>
        <v>3.3920532225248406E-2</v>
      </c>
      <c r="G606" s="21">
        <f t="shared" si="233"/>
        <v>3.8421779035263268E-2</v>
      </c>
      <c r="H606" s="21">
        <f t="shared" si="233"/>
        <v>6.1720757845456095E-2</v>
      </c>
      <c r="I606" s="21">
        <f t="shared" si="233"/>
        <v>6.93182355956935E-2</v>
      </c>
      <c r="J606" s="21">
        <f t="shared" si="233"/>
        <v>8.2409844806780236E-2</v>
      </c>
      <c r="K606" s="21">
        <f t="shared" si="233"/>
        <v>7.6515900392193914E-2</v>
      </c>
      <c r="L606" s="21">
        <f t="shared" si="233"/>
        <v>8.6835567480107734E-2</v>
      </c>
      <c r="M606" s="21">
        <f t="shared" si="233"/>
        <v>6.7877229409572484E-2</v>
      </c>
      <c r="N606" s="21">
        <f t="shared" si="233"/>
        <v>8.4727985119801008E-2</v>
      </c>
      <c r="O606" s="404">
        <f t="shared" si="233"/>
        <v>6.4268293668866605E-2</v>
      </c>
      <c r="Q606" s="399">
        <v>1023</v>
      </c>
      <c r="R606" s="399" t="s">
        <v>32</v>
      </c>
      <c r="S606" s="21">
        <f t="shared" si="234"/>
        <v>5.5628734433470342E-2</v>
      </c>
      <c r="T606" s="21">
        <f t="shared" si="234"/>
        <v>5.3315786980566778E-2</v>
      </c>
      <c r="U606" s="21">
        <f t="shared" si="234"/>
        <v>5.2988990717663921E-2</v>
      </c>
      <c r="V606" s="21">
        <f t="shared" si="234"/>
        <v>4.7894258480548103E-2</v>
      </c>
      <c r="W606" s="21">
        <f t="shared" si="234"/>
        <v>4.5999300544838757E-2</v>
      </c>
      <c r="X606" s="21">
        <f t="shared" si="234"/>
        <v>4.8495217228043959E-2</v>
      </c>
      <c r="Y606" s="21">
        <f t="shared" si="234"/>
        <v>5.1912343829379655E-2</v>
      </c>
      <c r="Z606" s="21">
        <f t="shared" si="234"/>
        <v>5.6409273172931963E-2</v>
      </c>
      <c r="AA606" s="21">
        <f t="shared" si="234"/>
        <v>5.8970194562271004E-2</v>
      </c>
      <c r="AB606" s="21">
        <f t="shared" si="234"/>
        <v>6.1901008036069148E-2</v>
      </c>
      <c r="AC606" s="21">
        <f t="shared" si="234"/>
        <v>6.2449992859616145E-2</v>
      </c>
      <c r="AD606" s="21">
        <f t="shared" si="234"/>
        <v>6.4268293668866605E-2</v>
      </c>
    </row>
    <row r="607" spans="1:30" x14ac:dyDescent="0.2">
      <c r="A607" s="399">
        <v>1024</v>
      </c>
      <c r="B607" s="399" t="s">
        <v>33</v>
      </c>
      <c r="C607" s="21">
        <f t="shared" si="233"/>
        <v>2.4887854765412467E-2</v>
      </c>
      <c r="D607" s="21">
        <f t="shared" si="233"/>
        <v>2.1636320484344773E-2</v>
      </c>
      <c r="E607" s="21">
        <f t="shared" si="233"/>
        <v>1.8429478082508433E-2</v>
      </c>
      <c r="F607" s="21">
        <f t="shared" si="233"/>
        <v>1.767595241026235E-2</v>
      </c>
      <c r="G607" s="21">
        <f t="shared" si="233"/>
        <v>2.0071000632342233E-2</v>
      </c>
      <c r="H607" s="21">
        <f t="shared" si="233"/>
        <v>2.8316555445876343E-2</v>
      </c>
      <c r="I607" s="21">
        <f t="shared" si="233"/>
        <v>2.747793142844825E-2</v>
      </c>
      <c r="J607" s="21">
        <f t="shared" si="233"/>
        <v>3.1921374370405979E-2</v>
      </c>
      <c r="K607" s="21">
        <f t="shared" si="233"/>
        <v>2.692816774765297E-2</v>
      </c>
      <c r="L607" s="21">
        <f t="shared" si="233"/>
        <v>3.143989383531217E-2</v>
      </c>
      <c r="M607" s="21">
        <f t="shared" si="233"/>
        <v>2.8765189113405826E-2</v>
      </c>
      <c r="N607" s="21">
        <f t="shared" si="233"/>
        <v>3.082576779451646E-2</v>
      </c>
      <c r="O607" s="404">
        <f t="shared" si="233"/>
        <v>2.5813816480114587E-2</v>
      </c>
      <c r="Q607" s="399">
        <v>1024</v>
      </c>
      <c r="R607" s="399" t="s">
        <v>33</v>
      </c>
      <c r="S607" s="21">
        <f t="shared" si="234"/>
        <v>2.4887854765412467E-2</v>
      </c>
      <c r="T607" s="21">
        <f t="shared" si="234"/>
        <v>2.3226766286838074E-2</v>
      </c>
      <c r="U607" s="21">
        <f t="shared" si="234"/>
        <v>2.1583057588379161E-2</v>
      </c>
      <c r="V607" s="21">
        <f t="shared" si="234"/>
        <v>2.05784349649808E-2</v>
      </c>
      <c r="W607" s="21">
        <f t="shared" si="234"/>
        <v>2.0474643390690075E-2</v>
      </c>
      <c r="X607" s="21">
        <f t="shared" si="234"/>
        <v>2.1756236135248772E-2</v>
      </c>
      <c r="Y607" s="21">
        <f t="shared" si="234"/>
        <v>2.2645134577642514E-2</v>
      </c>
      <c r="Z607" s="21">
        <f t="shared" si="234"/>
        <v>2.391423310788161E-2</v>
      </c>
      <c r="AA607" s="21">
        <f t="shared" si="234"/>
        <v>2.4283084940588683E-2</v>
      </c>
      <c r="AB607" s="21">
        <f t="shared" si="234"/>
        <v>2.5006426375617542E-2</v>
      </c>
      <c r="AC607" s="21">
        <f t="shared" si="234"/>
        <v>2.5357704164981301E-2</v>
      </c>
      <c r="AD607" s="21">
        <f t="shared" si="234"/>
        <v>2.5813816480114587E-2</v>
      </c>
    </row>
    <row r="608" spans="1:30" x14ac:dyDescent="0.2">
      <c r="A608" s="399">
        <v>1025</v>
      </c>
      <c r="B608" s="399" t="s">
        <v>34</v>
      </c>
      <c r="C608" s="21">
        <f t="shared" si="233"/>
        <v>5.1093784151058141E-2</v>
      </c>
      <c r="D608" s="21">
        <f t="shared" si="233"/>
        <v>4.1981095500950756E-2</v>
      </c>
      <c r="E608" s="21">
        <f t="shared" si="233"/>
        <v>2.5747176450557144E-2</v>
      </c>
      <c r="F608" s="21">
        <f t="shared" si="233"/>
        <v>2.906781225197955E-2</v>
      </c>
      <c r="G608" s="21">
        <f t="shared" si="233"/>
        <v>3.4609060827341838E-2</v>
      </c>
      <c r="H608" s="21">
        <f t="shared" si="233"/>
        <v>5.9812693455024921E-2</v>
      </c>
      <c r="I608" s="21">
        <f t="shared" si="233"/>
        <v>5.5729263406734265E-2</v>
      </c>
      <c r="J608" s="21">
        <f t="shared" si="233"/>
        <v>5.571814990708239E-2</v>
      </c>
      <c r="K608" s="21">
        <f t="shared" si="233"/>
        <v>5.6434581641124595E-2</v>
      </c>
      <c r="L608" s="21">
        <f t="shared" si="233"/>
        <v>5.449660945459265E-2</v>
      </c>
      <c r="M608" s="21">
        <f t="shared" si="233"/>
        <v>5.5136605483364041E-2</v>
      </c>
      <c r="N608" s="21">
        <f t="shared" si="233"/>
        <v>6.0959211420802177E-2</v>
      </c>
      <c r="O608" s="404">
        <f t="shared" si="233"/>
        <v>4.9115813678396333E-2</v>
      </c>
      <c r="Q608" s="399">
        <v>1025</v>
      </c>
      <c r="R608" s="399" t="s">
        <v>34</v>
      </c>
      <c r="S608" s="21">
        <f t="shared" si="234"/>
        <v>5.1093784151058141E-2</v>
      </c>
      <c r="T608" s="21">
        <f t="shared" si="234"/>
        <v>4.6471238264696929E-2</v>
      </c>
      <c r="U608" s="21">
        <f t="shared" si="234"/>
        <v>3.9609280794780807E-2</v>
      </c>
      <c r="V608" s="21">
        <f t="shared" si="234"/>
        <v>3.6938226222462296E-2</v>
      </c>
      <c r="W608" s="21">
        <f t="shared" si="234"/>
        <v>3.6473199580775564E-2</v>
      </c>
      <c r="X608" s="21">
        <f t="shared" si="234"/>
        <v>4.0365329345332684E-2</v>
      </c>
      <c r="Y608" s="21">
        <f t="shared" si="234"/>
        <v>4.2959797601179968E-2</v>
      </c>
      <c r="Z608" s="21">
        <f t="shared" si="234"/>
        <v>4.4981599762662028E-2</v>
      </c>
      <c r="AA608" s="21">
        <f t="shared" si="234"/>
        <v>4.6439211565132879E-2</v>
      </c>
      <c r="AB608" s="21">
        <f t="shared" si="234"/>
        <v>4.728546345652361E-2</v>
      </c>
      <c r="AC608" s="21">
        <f t="shared" si="234"/>
        <v>4.8043037849970209E-2</v>
      </c>
      <c r="AD608" s="21">
        <f t="shared" si="234"/>
        <v>4.9115813678396333E-2</v>
      </c>
    </row>
    <row r="609" spans="1:30" x14ac:dyDescent="0.2">
      <c r="A609" s="399">
        <v>1026</v>
      </c>
      <c r="B609" s="399" t="s">
        <v>35</v>
      </c>
      <c r="C609" s="21">
        <f t="shared" si="233"/>
        <v>4.5647166878620887E-2</v>
      </c>
      <c r="D609" s="21">
        <f t="shared" si="233"/>
        <v>4.421736426251411E-2</v>
      </c>
      <c r="E609" s="21">
        <f t="shared" si="233"/>
        <v>3.4057357885595954E-2</v>
      </c>
      <c r="F609" s="21">
        <f t="shared" si="233"/>
        <v>3.1170792566813314E-2</v>
      </c>
      <c r="G609" s="21">
        <f t="shared" si="233"/>
        <v>3.7453424503979371E-2</v>
      </c>
      <c r="H609" s="21">
        <f t="shared" si="233"/>
        <v>5.8426524570751925E-2</v>
      </c>
      <c r="I609" s="21">
        <f t="shared" si="233"/>
        <v>8.04712634220595E-2</v>
      </c>
      <c r="J609" s="21">
        <f t="shared" si="233"/>
        <v>7.3630536243391359E-2</v>
      </c>
      <c r="K609" s="21">
        <f t="shared" si="233"/>
        <v>7.2163206546446423E-2</v>
      </c>
      <c r="L609" s="21">
        <f t="shared" si="233"/>
        <v>7.6211253121786393E-2</v>
      </c>
      <c r="M609" s="21">
        <f t="shared" si="233"/>
        <v>5.6457418410402131E-2</v>
      </c>
      <c r="N609" s="21">
        <f t="shared" si="233"/>
        <v>6.5868166157446534E-2</v>
      </c>
      <c r="O609" s="404">
        <f t="shared" si="233"/>
        <v>5.7073090978343281E-2</v>
      </c>
      <c r="Q609" s="399">
        <v>1026</v>
      </c>
      <c r="R609" s="399" t="s">
        <v>35</v>
      </c>
      <c r="S609" s="21">
        <f t="shared" si="234"/>
        <v>4.5647166878620887E-2</v>
      </c>
      <c r="T609" s="21">
        <f t="shared" si="234"/>
        <v>4.4924365050714427E-2</v>
      </c>
      <c r="U609" s="21">
        <f t="shared" si="234"/>
        <v>4.1192653535600685E-2</v>
      </c>
      <c r="V609" s="21">
        <f t="shared" si="234"/>
        <v>3.8598069937836814E-2</v>
      </c>
      <c r="W609" s="21">
        <f t="shared" si="234"/>
        <v>3.8367122618466053E-2</v>
      </c>
      <c r="X609" s="21">
        <f t="shared" si="234"/>
        <v>4.1584004618288574E-2</v>
      </c>
      <c r="Y609" s="21">
        <f t="shared" si="234"/>
        <v>4.7644839138867967E-2</v>
      </c>
      <c r="Z609" s="21">
        <f t="shared" si="234"/>
        <v>5.1335709884693249E-2</v>
      </c>
      <c r="AA609" s="21">
        <f t="shared" si="234"/>
        <v>5.3976615491036259E-2</v>
      </c>
      <c r="AB609" s="21">
        <f t="shared" si="234"/>
        <v>5.625996512878427E-2</v>
      </c>
      <c r="AC609" s="21">
        <f t="shared" si="234"/>
        <v>5.6277933959584282E-2</v>
      </c>
      <c r="AD609" s="21">
        <f t="shared" si="234"/>
        <v>5.7073090978343281E-2</v>
      </c>
    </row>
    <row r="610" spans="1:30" x14ac:dyDescent="0.2">
      <c r="A610" s="399">
        <v>1027</v>
      </c>
      <c r="B610" s="399" t="s">
        <v>36</v>
      </c>
      <c r="C610" s="21">
        <f t="shared" si="233"/>
        <v>7.0074934497816599E-2</v>
      </c>
      <c r="D610" s="21">
        <f t="shared" si="233"/>
        <v>5.2786651240364822E-2</v>
      </c>
      <c r="E610" s="21">
        <f t="shared" si="233"/>
        <v>4.1245234216228013E-2</v>
      </c>
      <c r="F610" s="21">
        <f t="shared" si="233"/>
        <v>3.5024746678324413E-2</v>
      </c>
      <c r="G610" s="21">
        <f t="shared" si="233"/>
        <v>3.8715213430302271E-2</v>
      </c>
      <c r="H610" s="21">
        <f t="shared" si="233"/>
        <v>6.5906614133623947E-2</v>
      </c>
      <c r="I610" s="21">
        <f t="shared" si="233"/>
        <v>5.2906641505477796E-2</v>
      </c>
      <c r="J610" s="21">
        <f t="shared" si="233"/>
        <v>6.9819471643300865E-2</v>
      </c>
      <c r="K610" s="21">
        <f t="shared" si="233"/>
        <v>7.3602239306537323E-2</v>
      </c>
      <c r="L610" s="21">
        <f t="shared" si="233"/>
        <v>5.6727843080695173E-2</v>
      </c>
      <c r="M610" s="21">
        <f t="shared" si="233"/>
        <v>6.5418998263362463E-2</v>
      </c>
      <c r="N610" s="21">
        <f t="shared" si="233"/>
        <v>7.388265503013032E-2</v>
      </c>
      <c r="O610" s="404">
        <f t="shared" si="233"/>
        <v>5.8415883332242846E-2</v>
      </c>
      <c r="Q610" s="399">
        <v>1027</v>
      </c>
      <c r="R610" s="399" t="s">
        <v>36</v>
      </c>
      <c r="S610" s="21">
        <f t="shared" si="234"/>
        <v>7.0074934497816599E-2</v>
      </c>
      <c r="T610" s="21">
        <f t="shared" si="234"/>
        <v>6.0781241165399867E-2</v>
      </c>
      <c r="U610" s="21">
        <f t="shared" si="234"/>
        <v>5.44370629752048E-2</v>
      </c>
      <c r="V610" s="21">
        <f t="shared" si="234"/>
        <v>4.9411255866219861E-2</v>
      </c>
      <c r="W610" s="21">
        <f t="shared" si="234"/>
        <v>4.7207096186185023E-2</v>
      </c>
      <c r="X610" s="21">
        <f t="shared" si="234"/>
        <v>5.0211367572707263E-2</v>
      </c>
      <c r="Y610" s="21">
        <f t="shared" si="234"/>
        <v>5.0670908956847956E-2</v>
      </c>
      <c r="Z610" s="21">
        <f t="shared" si="234"/>
        <v>5.348506853910312E-2</v>
      </c>
      <c r="AA610" s="21">
        <f t="shared" si="234"/>
        <v>5.6074896876058634E-2</v>
      </c>
      <c r="AB610" s="21">
        <f t="shared" si="234"/>
        <v>5.6154160405024876E-2</v>
      </c>
      <c r="AC610" s="21">
        <f t="shared" si="234"/>
        <v>5.7041034693856012E-2</v>
      </c>
      <c r="AD610" s="21">
        <f t="shared" si="234"/>
        <v>5.8415883332242853E-2</v>
      </c>
    </row>
    <row r="611" spans="1:30" x14ac:dyDescent="0.2">
      <c r="A611" s="399">
        <v>1028</v>
      </c>
      <c r="B611" s="399" t="s">
        <v>37</v>
      </c>
      <c r="C611" s="21">
        <f t="shared" si="233"/>
        <v>3.8096371885578406E-2</v>
      </c>
      <c r="D611" s="21">
        <f t="shared" si="233"/>
        <v>2.4299590314296196E-2</v>
      </c>
      <c r="E611" s="21">
        <f t="shared" si="233"/>
        <v>2.1085895228910741E-2</v>
      </c>
      <c r="F611" s="21">
        <f t="shared" si="233"/>
        <v>1.5934496087053308E-2</v>
      </c>
      <c r="G611" s="21">
        <f t="shared" si="233"/>
        <v>1.7163774926817001E-2</v>
      </c>
      <c r="H611" s="21">
        <f t="shared" si="233"/>
        <v>2.5637994964522775E-2</v>
      </c>
      <c r="I611" s="21">
        <f t="shared" si="233"/>
        <v>2.82200227725895E-2</v>
      </c>
      <c r="J611" s="21">
        <f t="shared" si="233"/>
        <v>4.5771683299183727E-2</v>
      </c>
      <c r="K611" s="21">
        <f t="shared" si="233"/>
        <v>3.9477111654896181E-2</v>
      </c>
      <c r="L611" s="21">
        <f t="shared" si="233"/>
        <v>4.1221811405021992E-2</v>
      </c>
      <c r="M611" s="21">
        <f t="shared" si="233"/>
        <v>3.5907281596983205E-2</v>
      </c>
      <c r="N611" s="21">
        <f t="shared" si="233"/>
        <v>4.3375336591066314E-2</v>
      </c>
      <c r="O611" s="404">
        <f t="shared" si="233"/>
        <v>3.1779022714508984E-2</v>
      </c>
      <c r="Q611" s="399">
        <v>1028</v>
      </c>
      <c r="R611" s="399" t="s">
        <v>37</v>
      </c>
      <c r="S611" s="21">
        <f t="shared" si="234"/>
        <v>3.8096371885578406E-2</v>
      </c>
      <c r="T611" s="21">
        <f t="shared" si="234"/>
        <v>3.117235580500783E-2</v>
      </c>
      <c r="U611" s="21">
        <f t="shared" si="234"/>
        <v>2.7762467524817234E-2</v>
      </c>
      <c r="V611" s="21">
        <f t="shared" si="234"/>
        <v>2.4687437288660435E-2</v>
      </c>
      <c r="W611" s="21">
        <f t="shared" si="234"/>
        <v>2.3149142695874078E-2</v>
      </c>
      <c r="X611" s="21">
        <f t="shared" si="234"/>
        <v>2.3556884137857243E-2</v>
      </c>
      <c r="Y611" s="21">
        <f t="shared" si="234"/>
        <v>2.429169750082236E-2</v>
      </c>
      <c r="Z611" s="21">
        <f t="shared" si="234"/>
        <v>2.7334926634863296E-2</v>
      </c>
      <c r="AA611" s="21">
        <f t="shared" si="234"/>
        <v>2.8874649410093517E-2</v>
      </c>
      <c r="AB611" s="21">
        <f t="shared" si="234"/>
        <v>3.0160009570200704E-2</v>
      </c>
      <c r="AC611" s="21">
        <f t="shared" si="234"/>
        <v>3.0701154522368154E-2</v>
      </c>
      <c r="AD611" s="21">
        <f t="shared" si="234"/>
        <v>3.1779022714508991E-2</v>
      </c>
    </row>
    <row r="612" spans="1:30" x14ac:dyDescent="0.2">
      <c r="A612" s="399">
        <v>1029</v>
      </c>
      <c r="B612" s="399" t="s">
        <v>38</v>
      </c>
      <c r="C612" s="21">
        <f t="shared" si="233"/>
        <v>4.4816295769045569E-2</v>
      </c>
      <c r="D612" s="21">
        <f t="shared" si="233"/>
        <v>4.5066857221167204E-2</v>
      </c>
      <c r="E612" s="21">
        <f t="shared" si="233"/>
        <v>3.7507250326021369E-2</v>
      </c>
      <c r="F612" s="21">
        <f t="shared" si="233"/>
        <v>2.9690860705041743E-2</v>
      </c>
      <c r="G612" s="21">
        <f t="shared" si="233"/>
        <v>3.0722430444008169E-2</v>
      </c>
      <c r="H612" s="21">
        <f t="shared" si="233"/>
        <v>4.238627904243232E-2</v>
      </c>
      <c r="I612" s="21">
        <f t="shared" si="233"/>
        <v>4.4978007203678193E-2</v>
      </c>
      <c r="J612" s="21">
        <f t="shared" si="233"/>
        <v>5.1108457410626557E-2</v>
      </c>
      <c r="K612" s="21">
        <f t="shared" si="233"/>
        <v>5.6649528979722169E-2</v>
      </c>
      <c r="L612" s="21">
        <f t="shared" si="233"/>
        <v>6.1214562764456984E-2</v>
      </c>
      <c r="M612" s="21">
        <f t="shared" si="233"/>
        <v>4.7362934035147297E-2</v>
      </c>
      <c r="N612" s="21">
        <f t="shared" si="233"/>
        <v>6.2847400826124222E-2</v>
      </c>
      <c r="O612" s="404">
        <f t="shared" si="233"/>
        <v>4.6545056895622675E-2</v>
      </c>
      <c r="Q612" s="399">
        <v>1029</v>
      </c>
      <c r="R612" s="399" t="s">
        <v>38</v>
      </c>
      <c r="S612" s="21">
        <f t="shared" si="234"/>
        <v>4.4816295769045569E-2</v>
      </c>
      <c r="T612" s="21">
        <f t="shared" si="234"/>
        <v>4.4945774234668064E-2</v>
      </c>
      <c r="U612" s="21">
        <f t="shared" si="234"/>
        <v>4.2401762712767015E-2</v>
      </c>
      <c r="V612" s="21">
        <f t="shared" si="234"/>
        <v>3.9001487188239016E-2</v>
      </c>
      <c r="W612" s="21">
        <f t="shared" si="234"/>
        <v>3.7367560036319226E-2</v>
      </c>
      <c r="X612" s="21">
        <f t="shared" si="234"/>
        <v>3.8203243758114284E-2</v>
      </c>
      <c r="Y612" s="21">
        <f t="shared" si="234"/>
        <v>3.9315985332806259E-2</v>
      </c>
      <c r="Z612" s="21">
        <f t="shared" si="234"/>
        <v>4.1117839985218028E-2</v>
      </c>
      <c r="AA612" s="21">
        <f t="shared" si="234"/>
        <v>4.3080651344861672E-2</v>
      </c>
      <c r="AB612" s="21">
        <f t="shared" si="234"/>
        <v>4.4942930600568518E-2</v>
      </c>
      <c r="AC612" s="21">
        <f t="shared" si="234"/>
        <v>4.5176119305306725E-2</v>
      </c>
      <c r="AD612" s="21">
        <f t="shared" si="234"/>
        <v>4.6545056895622675E-2</v>
      </c>
    </row>
    <row r="613" spans="1:30" x14ac:dyDescent="0.2">
      <c r="A613" s="400">
        <v>1030</v>
      </c>
      <c r="B613" s="400" t="s">
        <v>18</v>
      </c>
      <c r="C613" s="23">
        <f t="shared" si="233"/>
        <v>7.0019174419703734E-2</v>
      </c>
      <c r="D613" s="23">
        <f t="shared" si="233"/>
        <v>7.5755319430827528E-2</v>
      </c>
      <c r="E613" s="23">
        <f t="shared" si="233"/>
        <v>4.9464109025185027E-2</v>
      </c>
      <c r="F613" s="23">
        <f t="shared" si="233"/>
        <v>3.9506282650363933E-2</v>
      </c>
      <c r="G613" s="23">
        <f t="shared" si="233"/>
        <v>5.496526181689234E-2</v>
      </c>
      <c r="H613" s="23">
        <f t="shared" si="233"/>
        <v>7.1780161809835402E-2</v>
      </c>
      <c r="I613" s="23">
        <f t="shared" si="233"/>
        <v>5.3355416859474279E-2</v>
      </c>
      <c r="J613" s="23">
        <f t="shared" si="233"/>
        <v>8.133197612155528E-2</v>
      </c>
      <c r="K613" s="23">
        <f t="shared" si="233"/>
        <v>7.625894846631584E-2</v>
      </c>
      <c r="L613" s="23">
        <f t="shared" si="233"/>
        <v>7.3531018286407901E-2</v>
      </c>
      <c r="M613" s="23">
        <f t="shared" si="233"/>
        <v>6.1921352361789077E-2</v>
      </c>
      <c r="N613" s="23">
        <f t="shared" si="233"/>
        <v>7.3580879612374209E-2</v>
      </c>
      <c r="O613" s="405">
        <f t="shared" si="233"/>
        <v>6.5253803692050347E-2</v>
      </c>
      <c r="Q613" s="400">
        <v>1030</v>
      </c>
      <c r="R613" s="400" t="s">
        <v>18</v>
      </c>
      <c r="S613" s="23">
        <f t="shared" si="234"/>
        <v>7.0019174419703734E-2</v>
      </c>
      <c r="T613" s="23">
        <f t="shared" si="234"/>
        <v>7.2914501621693925E-2</v>
      </c>
      <c r="U613" s="23">
        <f t="shared" si="234"/>
        <v>6.5026138975920189E-2</v>
      </c>
      <c r="V613" s="23">
        <f t="shared" si="234"/>
        <v>5.8350652287183322E-2</v>
      </c>
      <c r="W613" s="23">
        <f t="shared" si="234"/>
        <v>5.7674627194477815E-2</v>
      </c>
      <c r="X613" s="23">
        <f t="shared" si="234"/>
        <v>6.0091925347056215E-2</v>
      </c>
      <c r="Y613" s="23">
        <f t="shared" si="234"/>
        <v>5.90042441217365E-2</v>
      </c>
      <c r="Z613" s="23">
        <f t="shared" si="234"/>
        <v>6.2278772139891456E-2</v>
      </c>
      <c r="AA613" s="23">
        <f t="shared" si="234"/>
        <v>6.3900255965424049E-2</v>
      </c>
      <c r="AB613" s="23">
        <f t="shared" si="234"/>
        <v>6.4809022503971442E-2</v>
      </c>
      <c r="AC613" s="23">
        <f t="shared" si="234"/>
        <v>6.454595036814835E-2</v>
      </c>
      <c r="AD613" s="23">
        <f t="shared" si="234"/>
        <v>6.5253803692050347E-2</v>
      </c>
    </row>
    <row r="614" spans="1:30" x14ac:dyDescent="0.2">
      <c r="A614" s="401">
        <v>10300</v>
      </c>
      <c r="B614" s="401" t="s">
        <v>142</v>
      </c>
      <c r="C614" s="406">
        <f t="shared" si="233"/>
        <v>4.4632366225017234E-2</v>
      </c>
      <c r="D614" s="406">
        <f t="shared" si="233"/>
        <v>3.6500070396668437E-2</v>
      </c>
      <c r="E614" s="406">
        <f t="shared" si="233"/>
        <v>3.1044017581543713E-2</v>
      </c>
      <c r="F614" s="406">
        <f t="shared" si="233"/>
        <v>2.633952581993013E-2</v>
      </c>
      <c r="G614" s="406">
        <f t="shared" si="233"/>
        <v>2.7756575691275886E-2</v>
      </c>
      <c r="H614" s="406">
        <f t="shared" si="233"/>
        <v>4.1737979252757192E-2</v>
      </c>
      <c r="I614" s="406">
        <f t="shared" si="233"/>
        <v>3.9117181917624547E-2</v>
      </c>
      <c r="J614" s="406">
        <f t="shared" si="233"/>
        <v>4.4870370208889246E-2</v>
      </c>
      <c r="K614" s="406">
        <f t="shared" si="233"/>
        <v>4.479091715402924E-2</v>
      </c>
      <c r="L614" s="406">
        <f t="shared" si="233"/>
        <v>4.5257716086501046E-2</v>
      </c>
      <c r="M614" s="406">
        <f t="shared" si="233"/>
        <v>3.934415694974553E-2</v>
      </c>
      <c r="N614" s="406">
        <f t="shared" si="233"/>
        <v>4.5609379017128061E-2</v>
      </c>
      <c r="O614" s="406">
        <f>+O457/(O59*10^6)</f>
        <v>3.9045893317631933E-2</v>
      </c>
      <c r="Q614" s="401">
        <v>10300</v>
      </c>
      <c r="R614" s="401" t="s">
        <v>142</v>
      </c>
      <c r="S614" s="406">
        <f t="shared" si="234"/>
        <v>4.4632366225017234E-2</v>
      </c>
      <c r="T614" s="406">
        <f t="shared" si="234"/>
        <v>4.0486933923532385E-2</v>
      </c>
      <c r="U614" s="406">
        <f t="shared" si="234"/>
        <v>3.7315293286248531E-2</v>
      </c>
      <c r="V614" s="406">
        <f t="shared" si="234"/>
        <v>3.4485435730619615E-2</v>
      </c>
      <c r="W614" s="406">
        <f t="shared" si="234"/>
        <v>3.3124585942573163E-2</v>
      </c>
      <c r="X614" s="406">
        <f t="shared" si="234"/>
        <v>3.4544583901309968E-2</v>
      </c>
      <c r="Y614" s="406">
        <f t="shared" si="234"/>
        <v>3.5269146118671317E-2</v>
      </c>
      <c r="Z614" s="406">
        <f t="shared" si="234"/>
        <v>3.6652381070750036E-2</v>
      </c>
      <c r="AA614" s="406">
        <f t="shared" si="234"/>
        <v>3.7623578769484779E-2</v>
      </c>
      <c r="AB614" s="406">
        <f t="shared" si="234"/>
        <v>3.8383909460083902E-2</v>
      </c>
      <c r="AC614" s="406">
        <f t="shared" si="234"/>
        <v>3.8473619734372938E-2</v>
      </c>
      <c r="AD614" s="406">
        <f t="shared" si="234"/>
        <v>3.9045893317631933E-2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59999389629810485"/>
  </sheetPr>
  <dimension ref="A1:BZ614"/>
  <sheetViews>
    <sheetView zoomScale="70" zoomScaleNormal="70" workbookViewId="0"/>
  </sheetViews>
  <sheetFormatPr defaultColWidth="9.125" defaultRowHeight="14.25" x14ac:dyDescent="0.2"/>
  <cols>
    <col min="1" max="1" width="7.875" style="41" customWidth="1"/>
    <col min="2" max="2" width="24.625" style="41" bestFit="1" customWidth="1"/>
    <col min="3" max="14" width="11.875" style="41" customWidth="1"/>
    <col min="15" max="15" width="13" style="41" bestFit="1" customWidth="1"/>
    <col min="16" max="16" width="9.125" style="41"/>
    <col min="18" max="18" width="24.625" bestFit="1" customWidth="1"/>
    <col min="19" max="19" width="15" bestFit="1" customWidth="1"/>
    <col min="20" max="24" width="12" bestFit="1" customWidth="1"/>
    <col min="25" max="30" width="13" bestFit="1" customWidth="1"/>
    <col min="31" max="31" width="13.875" style="41" bestFit="1" customWidth="1"/>
    <col min="32" max="33" width="9.125" style="41"/>
    <col min="34" max="34" width="14.25" style="41" bestFit="1" customWidth="1"/>
    <col min="35" max="49" width="9.125" style="41"/>
    <col min="50" max="50" width="13.875" style="41" bestFit="1" customWidth="1"/>
    <col min="51" max="71" width="9.125" style="41"/>
    <col min="72" max="78" width="10" style="41" bestFit="1" customWidth="1"/>
    <col min="79" max="16384" width="9.125" style="41"/>
  </cols>
  <sheetData>
    <row r="1" spans="1:30" s="2" customFormat="1" x14ac:dyDescent="0.2">
      <c r="A1" s="3" t="s">
        <v>52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55</v>
      </c>
      <c r="Q1" s="3" t="s">
        <v>73</v>
      </c>
      <c r="R1" s="3" t="s">
        <v>12</v>
      </c>
      <c r="S1" s="3" t="s">
        <v>74</v>
      </c>
      <c r="T1" s="3" t="s">
        <v>75</v>
      </c>
      <c r="U1" s="3" t="s">
        <v>76</v>
      </c>
      <c r="V1" s="3" t="s">
        <v>77</v>
      </c>
      <c r="W1" s="3" t="s">
        <v>78</v>
      </c>
      <c r="X1" s="3" t="s">
        <v>79</v>
      </c>
      <c r="Y1" s="3" t="s">
        <v>80</v>
      </c>
      <c r="Z1" s="3" t="s">
        <v>81</v>
      </c>
      <c r="AA1" s="3" t="s">
        <v>82</v>
      </c>
      <c r="AB1" s="3" t="s">
        <v>83</v>
      </c>
      <c r="AC1" s="3" t="s">
        <v>84</v>
      </c>
      <c r="AD1" s="3" t="s">
        <v>85</v>
      </c>
    </row>
    <row r="2" spans="1:30" customFormat="1" x14ac:dyDescent="0.2">
      <c r="A2" s="7">
        <v>1004</v>
      </c>
      <c r="B2" s="7" t="s">
        <v>94</v>
      </c>
      <c r="C2" s="8">
        <v>321</v>
      </c>
      <c r="D2" s="8">
        <v>346</v>
      </c>
      <c r="E2" s="8">
        <v>365</v>
      </c>
      <c r="F2" s="8">
        <v>365</v>
      </c>
      <c r="G2" s="8">
        <v>628</v>
      </c>
      <c r="H2" s="8">
        <v>477</v>
      </c>
      <c r="I2" s="8">
        <v>406</v>
      </c>
      <c r="J2" s="8">
        <v>414</v>
      </c>
      <c r="K2" s="8">
        <v>457</v>
      </c>
      <c r="L2" s="8">
        <v>527</v>
      </c>
      <c r="M2" s="8">
        <v>296</v>
      </c>
      <c r="N2" s="8">
        <v>360</v>
      </c>
      <c r="O2" s="9">
        <f>SUM(C2:N2)</f>
        <v>4962</v>
      </c>
      <c r="Q2" s="7">
        <v>1004</v>
      </c>
      <c r="R2" s="7" t="s">
        <v>94</v>
      </c>
      <c r="S2" s="8">
        <f>+C2</f>
        <v>321</v>
      </c>
      <c r="T2" s="8">
        <f>+'[16]2M'!$G$10</f>
        <v>667</v>
      </c>
      <c r="U2" s="8">
        <f>+'[16]3M'!$G$10</f>
        <v>1032</v>
      </c>
      <c r="V2" s="8">
        <f>+'[16]4M'!$G$10</f>
        <v>1397</v>
      </c>
      <c r="W2" s="8">
        <f>+'[16]5M'!$G$10</f>
        <v>2025</v>
      </c>
      <c r="X2" s="8">
        <f>+'[16]6M'!$G$10</f>
        <v>2502</v>
      </c>
      <c r="Y2" s="8">
        <f>+'[16]7M'!$G$10</f>
        <v>2908</v>
      </c>
      <c r="Z2" s="8">
        <f>+'[16]8M'!$G$10</f>
        <v>3322</v>
      </c>
      <c r="AA2" s="8">
        <f>+'[16]9M'!$G$10</f>
        <v>3779</v>
      </c>
      <c r="AB2" s="8">
        <f>+'[16]10M'!$G$10</f>
        <v>4306</v>
      </c>
      <c r="AC2" s="8">
        <f>+'[16]11M'!$G$10</f>
        <v>4602</v>
      </c>
      <c r="AD2" s="8">
        <f>+'[16]12M'!$G$10</f>
        <v>4962</v>
      </c>
    </row>
    <row r="3" spans="1:30" customFormat="1" x14ac:dyDescent="0.2">
      <c r="A3" s="10">
        <v>1005</v>
      </c>
      <c r="B3" s="10" t="s">
        <v>13</v>
      </c>
      <c r="C3" s="11">
        <v>5</v>
      </c>
      <c r="D3" s="11">
        <v>0</v>
      </c>
      <c r="E3" s="11">
        <v>6</v>
      </c>
      <c r="F3" s="11">
        <v>10</v>
      </c>
      <c r="G3" s="11">
        <v>58</v>
      </c>
      <c r="H3" s="11">
        <v>66</v>
      </c>
      <c r="I3" s="11">
        <v>57</v>
      </c>
      <c r="J3" s="11">
        <v>57</v>
      </c>
      <c r="K3" s="11">
        <v>13</v>
      </c>
      <c r="L3" s="11">
        <v>11</v>
      </c>
      <c r="M3" s="11">
        <v>3</v>
      </c>
      <c r="N3" s="11">
        <v>6</v>
      </c>
      <c r="O3" s="12">
        <f t="shared" ref="O3:O29" si="0">SUM(C3:N3)</f>
        <v>292</v>
      </c>
      <c r="Q3" s="10">
        <v>1005</v>
      </c>
      <c r="R3" s="10" t="s">
        <v>13</v>
      </c>
      <c r="S3" s="11">
        <f t="shared" ref="S3:S28" si="1">+C3</f>
        <v>5</v>
      </c>
      <c r="T3" s="11">
        <f>+'[16]2M'!$H$10</f>
        <v>5</v>
      </c>
      <c r="U3" s="11">
        <f>+'[16]3M'!$H$10</f>
        <v>11</v>
      </c>
      <c r="V3" s="11">
        <f>+'[16]4M'!$H$10</f>
        <v>21</v>
      </c>
      <c r="W3" s="11">
        <f>+'[16]5M'!$H$10</f>
        <v>79</v>
      </c>
      <c r="X3" s="11">
        <f>+'[16]6M'!$H$10</f>
        <v>145</v>
      </c>
      <c r="Y3" s="11">
        <f>+'[16]7M'!$H$10</f>
        <v>202</v>
      </c>
      <c r="Z3" s="11">
        <f>+'[16]8M'!$H$10</f>
        <v>259</v>
      </c>
      <c r="AA3" s="11">
        <f>+'[16]9M'!$H$10</f>
        <v>272</v>
      </c>
      <c r="AB3" s="11">
        <f>+'[16]10M'!$H$10</f>
        <v>283</v>
      </c>
      <c r="AC3" s="11">
        <f>+'[16]11M'!$H$10</f>
        <v>286</v>
      </c>
      <c r="AD3" s="11">
        <f>+'[16]12M'!$H$10</f>
        <v>292</v>
      </c>
    </row>
    <row r="4" spans="1:30" customFormat="1" x14ac:dyDescent="0.2">
      <c r="A4" s="10">
        <v>1006</v>
      </c>
      <c r="B4" s="10" t="s">
        <v>14</v>
      </c>
      <c r="C4" s="11">
        <v>113</v>
      </c>
      <c r="D4" s="11">
        <v>74</v>
      </c>
      <c r="E4" s="11">
        <v>124</v>
      </c>
      <c r="F4" s="11">
        <v>163</v>
      </c>
      <c r="G4" s="11">
        <v>61</v>
      </c>
      <c r="H4" s="11">
        <v>111</v>
      </c>
      <c r="I4" s="11">
        <v>106</v>
      </c>
      <c r="J4" s="11">
        <v>103</v>
      </c>
      <c r="K4" s="11">
        <v>109</v>
      </c>
      <c r="L4" s="11">
        <v>101</v>
      </c>
      <c r="M4" s="11">
        <v>160</v>
      </c>
      <c r="N4" s="11">
        <v>121</v>
      </c>
      <c r="O4" s="12">
        <f t="shared" si="0"/>
        <v>1346</v>
      </c>
      <c r="Q4" s="10">
        <v>1006</v>
      </c>
      <c r="R4" s="10" t="s">
        <v>14</v>
      </c>
      <c r="S4" s="11">
        <f t="shared" si="1"/>
        <v>113</v>
      </c>
      <c r="T4" s="11">
        <f>+'[16]2M'!$I$10</f>
        <v>187</v>
      </c>
      <c r="U4" s="11">
        <f>+'[16]3M'!$I$10</f>
        <v>311</v>
      </c>
      <c r="V4" s="11">
        <f>+'[16]4M'!$I$10</f>
        <v>474</v>
      </c>
      <c r="W4" s="11">
        <f>+'[16]5M'!$I$10</f>
        <v>535</v>
      </c>
      <c r="X4" s="11">
        <f>+'[16]6M'!$I$10</f>
        <v>646</v>
      </c>
      <c r="Y4" s="11">
        <f>+'[16]7M'!$I$10</f>
        <v>752</v>
      </c>
      <c r="Z4" s="11">
        <f>+'[16]8M'!$I$10</f>
        <v>855</v>
      </c>
      <c r="AA4" s="11">
        <f>+'[16]9M'!$I$10</f>
        <v>964</v>
      </c>
      <c r="AB4" s="11">
        <f>+'[16]10M'!$I$10</f>
        <v>1065</v>
      </c>
      <c r="AC4" s="11">
        <f>+'[16]11M'!$I$10</f>
        <v>1225</v>
      </c>
      <c r="AD4" s="11">
        <f>+'[16]12M'!$I$10</f>
        <v>1346</v>
      </c>
    </row>
    <row r="5" spans="1:30" customFormat="1" x14ac:dyDescent="0.2">
      <c r="A5" s="10">
        <v>1007</v>
      </c>
      <c r="B5" s="10" t="s">
        <v>15</v>
      </c>
      <c r="C5" s="11">
        <v>79</v>
      </c>
      <c r="D5" s="11">
        <v>69</v>
      </c>
      <c r="E5" s="11">
        <v>56</v>
      </c>
      <c r="F5" s="11">
        <v>66</v>
      </c>
      <c r="G5" s="11">
        <v>52</v>
      </c>
      <c r="H5" s="11">
        <v>83</v>
      </c>
      <c r="I5" s="11">
        <v>90</v>
      </c>
      <c r="J5" s="11">
        <v>77</v>
      </c>
      <c r="K5" s="11">
        <v>52</v>
      </c>
      <c r="L5" s="11">
        <v>89</v>
      </c>
      <c r="M5" s="11">
        <v>51</v>
      </c>
      <c r="N5" s="11">
        <v>150</v>
      </c>
      <c r="O5" s="12">
        <f t="shared" si="0"/>
        <v>914</v>
      </c>
      <c r="Q5" s="10">
        <v>1007</v>
      </c>
      <c r="R5" s="10" t="s">
        <v>15</v>
      </c>
      <c r="S5" s="11">
        <f t="shared" si="1"/>
        <v>79</v>
      </c>
      <c r="T5" s="11">
        <f>+'[16]2M'!$J$10</f>
        <v>148</v>
      </c>
      <c r="U5" s="11">
        <f>+'[16]3M'!$J$10</f>
        <v>204</v>
      </c>
      <c r="V5" s="11">
        <f>+'[16]4M'!$J$10</f>
        <v>270</v>
      </c>
      <c r="W5" s="11">
        <f>+'[16]5M'!$J$10</f>
        <v>322</v>
      </c>
      <c r="X5" s="11">
        <f>+'[16]6M'!$J$10</f>
        <v>405</v>
      </c>
      <c r="Y5" s="11">
        <f>+'[16]7M'!$J$10</f>
        <v>495</v>
      </c>
      <c r="Z5" s="11">
        <f>+'[16]8M'!$J$10</f>
        <v>572</v>
      </c>
      <c r="AA5" s="11">
        <f>+'[16]9M'!$J$10</f>
        <v>624</v>
      </c>
      <c r="AB5" s="11">
        <f>+'[16]10M'!$J$10</f>
        <v>713</v>
      </c>
      <c r="AC5" s="11">
        <f>+'[16]11M'!$J$10</f>
        <v>764</v>
      </c>
      <c r="AD5" s="11">
        <f>+'[16]12M'!$J$10</f>
        <v>914</v>
      </c>
    </row>
    <row r="6" spans="1:30" customFormat="1" x14ac:dyDescent="0.2">
      <c r="A6" s="10">
        <v>1008</v>
      </c>
      <c r="B6" s="10" t="s">
        <v>16</v>
      </c>
      <c r="C6" s="11">
        <v>6</v>
      </c>
      <c r="D6" s="11">
        <v>11</v>
      </c>
      <c r="E6" s="11">
        <v>16</v>
      </c>
      <c r="F6" s="11">
        <v>12</v>
      </c>
      <c r="G6" s="11">
        <v>15</v>
      </c>
      <c r="H6" s="11">
        <v>25</v>
      </c>
      <c r="I6" s="11">
        <v>30</v>
      </c>
      <c r="J6" s="11">
        <v>19</v>
      </c>
      <c r="K6" s="11">
        <v>27</v>
      </c>
      <c r="L6" s="11">
        <v>18</v>
      </c>
      <c r="M6" s="11">
        <v>17</v>
      </c>
      <c r="N6" s="11">
        <v>9</v>
      </c>
      <c r="O6" s="12">
        <f t="shared" si="0"/>
        <v>205</v>
      </c>
      <c r="Q6" s="10">
        <v>1008</v>
      </c>
      <c r="R6" s="10" t="s">
        <v>16</v>
      </c>
      <c r="S6" s="11">
        <f t="shared" si="1"/>
        <v>6</v>
      </c>
      <c r="T6" s="11">
        <f>+'[16]2M'!$K$10</f>
        <v>17</v>
      </c>
      <c r="U6" s="11">
        <f>+'[16]3M'!$K$10</f>
        <v>33</v>
      </c>
      <c r="V6" s="11">
        <f>+'[16]4M'!$K$10</f>
        <v>45</v>
      </c>
      <c r="W6" s="11">
        <f>+'[16]5M'!$K$10</f>
        <v>60</v>
      </c>
      <c r="X6" s="11">
        <f>+'[16]6M'!$K$10</f>
        <v>85</v>
      </c>
      <c r="Y6" s="11">
        <f>+'[16]7M'!$K$10</f>
        <v>115</v>
      </c>
      <c r="Z6" s="11">
        <f>+'[16]8M'!$K$10</f>
        <v>134</v>
      </c>
      <c r="AA6" s="11">
        <f>+'[16]9M'!$K$10</f>
        <v>161</v>
      </c>
      <c r="AB6" s="11">
        <f>+'[16]10M'!$K$10</f>
        <v>179</v>
      </c>
      <c r="AC6" s="11">
        <f>+'[16]11M'!$K$10</f>
        <v>196</v>
      </c>
      <c r="AD6" s="11">
        <f>+'[16]12M'!$K$10</f>
        <v>205</v>
      </c>
    </row>
    <row r="7" spans="1:30" customFormat="1" x14ac:dyDescent="0.2">
      <c r="A7" s="10">
        <v>1009</v>
      </c>
      <c r="B7" s="10" t="s">
        <v>17</v>
      </c>
      <c r="C7" s="11">
        <v>22</v>
      </c>
      <c r="D7" s="11">
        <v>13</v>
      </c>
      <c r="E7" s="11">
        <v>17</v>
      </c>
      <c r="F7" s="11">
        <v>24</v>
      </c>
      <c r="G7" s="11">
        <v>22</v>
      </c>
      <c r="H7" s="11">
        <v>46</v>
      </c>
      <c r="I7" s="11">
        <v>29</v>
      </c>
      <c r="J7" s="11">
        <v>86</v>
      </c>
      <c r="K7" s="11">
        <v>23</v>
      </c>
      <c r="L7" s="11">
        <v>15</v>
      </c>
      <c r="M7" s="11">
        <v>6</v>
      </c>
      <c r="N7" s="11">
        <v>11</v>
      </c>
      <c r="O7" s="12">
        <f t="shared" si="0"/>
        <v>314</v>
      </c>
      <c r="Q7" s="10">
        <v>1009</v>
      </c>
      <c r="R7" s="10" t="s">
        <v>17</v>
      </c>
      <c r="S7" s="11">
        <f t="shared" si="1"/>
        <v>22</v>
      </c>
      <c r="T7" s="11">
        <f>+'[16]2M'!$L$10</f>
        <v>35</v>
      </c>
      <c r="U7" s="11">
        <f>+'[16]3M'!$L$10</f>
        <v>52</v>
      </c>
      <c r="V7" s="11">
        <f>+'[16]4M'!$L$10</f>
        <v>76</v>
      </c>
      <c r="W7" s="11">
        <f>+'[16]5M'!$L$10</f>
        <v>98</v>
      </c>
      <c r="X7" s="11">
        <f>+'[16]6M'!$L$10</f>
        <v>144</v>
      </c>
      <c r="Y7" s="11">
        <f>+'[16]7M'!$L$10</f>
        <v>173</v>
      </c>
      <c r="Z7" s="11">
        <f>+'[16]8M'!$L$10</f>
        <v>259</v>
      </c>
      <c r="AA7" s="11">
        <f>+'[16]9M'!$L$10</f>
        <v>282</v>
      </c>
      <c r="AB7" s="11">
        <f>+'[16]10M'!$L$10</f>
        <v>297</v>
      </c>
      <c r="AC7" s="11">
        <f>+'[16]11M'!$L$10</f>
        <v>303</v>
      </c>
      <c r="AD7" s="11">
        <f>+'[16]12M'!$L$10</f>
        <v>314</v>
      </c>
    </row>
    <row r="8" spans="1:30" customFormat="1" x14ac:dyDescent="0.2">
      <c r="A8" s="10">
        <v>1010</v>
      </c>
      <c r="B8" s="10" t="s">
        <v>19</v>
      </c>
      <c r="C8" s="11">
        <v>20</v>
      </c>
      <c r="D8" s="11">
        <v>21</v>
      </c>
      <c r="E8" s="11">
        <v>9</v>
      </c>
      <c r="F8" s="11">
        <v>28</v>
      </c>
      <c r="G8" s="11">
        <v>19</v>
      </c>
      <c r="H8" s="11">
        <v>39</v>
      </c>
      <c r="I8" s="11">
        <v>26</v>
      </c>
      <c r="J8" s="11">
        <v>30</v>
      </c>
      <c r="K8" s="11">
        <v>46</v>
      </c>
      <c r="L8" s="11">
        <v>19</v>
      </c>
      <c r="M8" s="11">
        <v>12</v>
      </c>
      <c r="N8" s="11">
        <v>14</v>
      </c>
      <c r="O8" s="12">
        <f t="shared" si="0"/>
        <v>283</v>
      </c>
      <c r="Q8" s="10">
        <v>1010</v>
      </c>
      <c r="R8" s="10" t="s">
        <v>19</v>
      </c>
      <c r="S8" s="11">
        <f t="shared" si="1"/>
        <v>20</v>
      </c>
      <c r="T8" s="11">
        <f>+'[16]2M'!$M$10</f>
        <v>41</v>
      </c>
      <c r="U8" s="11">
        <f>+'[16]3M'!$M$10</f>
        <v>50</v>
      </c>
      <c r="V8" s="11">
        <f>+'[16]4M'!$M$10</f>
        <v>78</v>
      </c>
      <c r="W8" s="11">
        <f>+'[16]5M'!$M$10</f>
        <v>97</v>
      </c>
      <c r="X8" s="11">
        <f>+'[16]6M'!$M$10</f>
        <v>136</v>
      </c>
      <c r="Y8" s="11">
        <f>+'[16]7M'!$M$10</f>
        <v>162</v>
      </c>
      <c r="Z8" s="11">
        <f>+'[16]8M'!$M$10</f>
        <v>192</v>
      </c>
      <c r="AA8" s="11">
        <f>+'[16]9M'!$M$10</f>
        <v>238</v>
      </c>
      <c r="AB8" s="11">
        <f>+'[16]10M'!$M$10</f>
        <v>257</v>
      </c>
      <c r="AC8" s="11">
        <f>+'[16]11M'!$M$10</f>
        <v>269</v>
      </c>
      <c r="AD8" s="11">
        <f>+'[16]12M'!$M$10</f>
        <v>283</v>
      </c>
    </row>
    <row r="9" spans="1:30" customFormat="1" x14ac:dyDescent="0.2">
      <c r="A9" s="10">
        <v>1011</v>
      </c>
      <c r="B9" s="10" t="s">
        <v>20</v>
      </c>
      <c r="C9" s="11">
        <v>44</v>
      </c>
      <c r="D9" s="11">
        <v>12</v>
      </c>
      <c r="E9" s="11">
        <v>12</v>
      </c>
      <c r="F9" s="11">
        <v>18</v>
      </c>
      <c r="G9" s="11">
        <v>13</v>
      </c>
      <c r="H9" s="11">
        <v>11</v>
      </c>
      <c r="I9" s="11">
        <v>22</v>
      </c>
      <c r="J9" s="11">
        <v>16</v>
      </c>
      <c r="K9" s="11">
        <v>30</v>
      </c>
      <c r="L9" s="11">
        <v>13</v>
      </c>
      <c r="M9" s="11">
        <v>12</v>
      </c>
      <c r="N9" s="11">
        <v>29</v>
      </c>
      <c r="O9" s="12">
        <f t="shared" si="0"/>
        <v>232</v>
      </c>
      <c r="Q9" s="10">
        <v>1011</v>
      </c>
      <c r="R9" s="10" t="s">
        <v>20</v>
      </c>
      <c r="S9" s="11">
        <f t="shared" si="1"/>
        <v>44</v>
      </c>
      <c r="T9" s="11">
        <f>+'[16]2M'!$N$10</f>
        <v>56</v>
      </c>
      <c r="U9" s="11">
        <f>+'[16]3M'!$N$10</f>
        <v>68</v>
      </c>
      <c r="V9" s="11">
        <f>+'[16]4M'!$N$10</f>
        <v>86</v>
      </c>
      <c r="W9" s="11">
        <f>+'[16]5M'!$N$10</f>
        <v>99</v>
      </c>
      <c r="X9" s="11">
        <f>+'[16]6M'!$N$10</f>
        <v>110</v>
      </c>
      <c r="Y9" s="11">
        <f>+'[16]7M'!$N$10</f>
        <v>132</v>
      </c>
      <c r="Z9" s="11">
        <f>+'[16]8M'!$N$10</f>
        <v>148</v>
      </c>
      <c r="AA9" s="11">
        <f>+'[16]9M'!$N$10</f>
        <v>178</v>
      </c>
      <c r="AB9" s="11">
        <f>+'[16]10M'!$N$10</f>
        <v>191</v>
      </c>
      <c r="AC9" s="11">
        <f>+'[16]11M'!$N$10</f>
        <v>203</v>
      </c>
      <c r="AD9" s="11">
        <f>+'[16]12M'!$N$10</f>
        <v>232</v>
      </c>
    </row>
    <row r="10" spans="1:30" customFormat="1" x14ac:dyDescent="0.2">
      <c r="A10" s="10">
        <v>1012</v>
      </c>
      <c r="B10" s="10" t="s">
        <v>21</v>
      </c>
      <c r="C10" s="11">
        <v>28</v>
      </c>
      <c r="D10" s="11">
        <v>45</v>
      </c>
      <c r="E10" s="11">
        <v>52</v>
      </c>
      <c r="F10" s="11">
        <v>42</v>
      </c>
      <c r="G10" s="11">
        <v>36</v>
      </c>
      <c r="H10" s="11">
        <v>43</v>
      </c>
      <c r="I10" s="11">
        <v>50</v>
      </c>
      <c r="J10" s="11">
        <v>133</v>
      </c>
      <c r="K10" s="11">
        <v>63</v>
      </c>
      <c r="L10" s="11">
        <v>36</v>
      </c>
      <c r="M10" s="11">
        <v>72</v>
      </c>
      <c r="N10" s="11">
        <v>36</v>
      </c>
      <c r="O10" s="12">
        <f t="shared" si="0"/>
        <v>636</v>
      </c>
      <c r="Q10" s="10">
        <v>1012</v>
      </c>
      <c r="R10" s="10" t="s">
        <v>21</v>
      </c>
      <c r="S10" s="11">
        <f t="shared" si="1"/>
        <v>28</v>
      </c>
      <c r="T10" s="11">
        <f>+'[16]2M'!$O$10</f>
        <v>73</v>
      </c>
      <c r="U10" s="11">
        <f>+'[16]3M'!$O$10</f>
        <v>125</v>
      </c>
      <c r="V10" s="11">
        <f>+'[16]4M'!$O$10</f>
        <v>167</v>
      </c>
      <c r="W10" s="11">
        <f>+'[16]5M'!$O$10</f>
        <v>203</v>
      </c>
      <c r="X10" s="11">
        <f>+'[16]6M'!$O$10</f>
        <v>246</v>
      </c>
      <c r="Y10" s="11">
        <f>+'[16]7M'!$O$10</f>
        <v>296</v>
      </c>
      <c r="Z10" s="11">
        <f>+'[16]8M'!$O$10</f>
        <v>429</v>
      </c>
      <c r="AA10" s="11">
        <f>+'[16]9M'!$O$10</f>
        <v>492</v>
      </c>
      <c r="AB10" s="11">
        <f>+'[16]10M'!$O$10</f>
        <v>528</v>
      </c>
      <c r="AC10" s="11">
        <f>+'[16]11M'!$O$10</f>
        <v>600</v>
      </c>
      <c r="AD10" s="11">
        <f>+'[16]12M'!$O$10</f>
        <v>636</v>
      </c>
    </row>
    <row r="11" spans="1:30" customFormat="1" x14ac:dyDescent="0.2">
      <c r="A11" s="10">
        <v>1013</v>
      </c>
      <c r="B11" s="10" t="s">
        <v>22</v>
      </c>
      <c r="C11" s="11">
        <v>5</v>
      </c>
      <c r="D11" s="11">
        <v>1</v>
      </c>
      <c r="E11" s="11">
        <v>3</v>
      </c>
      <c r="F11" s="11">
        <v>4</v>
      </c>
      <c r="G11" s="11">
        <v>26</v>
      </c>
      <c r="H11" s="11">
        <v>9</v>
      </c>
      <c r="I11" s="11">
        <v>24</v>
      </c>
      <c r="J11" s="11">
        <v>7</v>
      </c>
      <c r="K11" s="11">
        <v>33</v>
      </c>
      <c r="L11" s="11">
        <v>4</v>
      </c>
      <c r="M11" s="11">
        <v>1</v>
      </c>
      <c r="N11" s="11">
        <v>4</v>
      </c>
      <c r="O11" s="12">
        <f t="shared" si="0"/>
        <v>121</v>
      </c>
      <c r="Q11" s="10">
        <v>1013</v>
      </c>
      <c r="R11" s="10" t="s">
        <v>22</v>
      </c>
      <c r="S11" s="11">
        <f t="shared" si="1"/>
        <v>5</v>
      </c>
      <c r="T11" s="11">
        <f>+'[16]2M'!$P$10</f>
        <v>6</v>
      </c>
      <c r="U11" s="11">
        <f>+'[16]3M'!$P$10</f>
        <v>9</v>
      </c>
      <c r="V11" s="11">
        <f>+'[16]4M'!$P$10</f>
        <v>13</v>
      </c>
      <c r="W11" s="11">
        <f>+'[16]5M'!$P$10</f>
        <v>39</v>
      </c>
      <c r="X11" s="11">
        <f>+'[16]6M'!$P$10</f>
        <v>48</v>
      </c>
      <c r="Y11" s="11">
        <f>+'[16]7M'!$P$10</f>
        <v>72</v>
      </c>
      <c r="Z11" s="11">
        <f>+'[16]8M'!$P$10</f>
        <v>79</v>
      </c>
      <c r="AA11" s="11">
        <f>+'[16]9M'!$P$10</f>
        <v>112</v>
      </c>
      <c r="AB11" s="11">
        <f>+'[16]10M'!$P$10</f>
        <v>116</v>
      </c>
      <c r="AC11" s="11">
        <f>+'[16]11M'!$P$10</f>
        <v>117</v>
      </c>
      <c r="AD11" s="11">
        <f>+'[16]12M'!$P$10</f>
        <v>121</v>
      </c>
    </row>
    <row r="12" spans="1:30" customFormat="1" x14ac:dyDescent="0.2">
      <c r="A12" s="10">
        <v>1014</v>
      </c>
      <c r="B12" s="10" t="s">
        <v>23</v>
      </c>
      <c r="C12" s="11">
        <v>97</v>
      </c>
      <c r="D12" s="11">
        <v>126</v>
      </c>
      <c r="E12" s="11">
        <v>57</v>
      </c>
      <c r="F12" s="11">
        <v>100</v>
      </c>
      <c r="G12" s="11">
        <v>74</v>
      </c>
      <c r="H12" s="11">
        <v>134</v>
      </c>
      <c r="I12" s="11">
        <v>128</v>
      </c>
      <c r="J12" s="11">
        <v>165</v>
      </c>
      <c r="K12" s="11">
        <v>196</v>
      </c>
      <c r="L12" s="11">
        <v>140</v>
      </c>
      <c r="M12" s="11">
        <v>160</v>
      </c>
      <c r="N12" s="11">
        <v>138</v>
      </c>
      <c r="O12" s="12">
        <f t="shared" si="0"/>
        <v>1515</v>
      </c>
      <c r="Q12" s="10">
        <v>1014</v>
      </c>
      <c r="R12" s="10" t="s">
        <v>23</v>
      </c>
      <c r="S12" s="11">
        <f t="shared" si="1"/>
        <v>97</v>
      </c>
      <c r="T12" s="11">
        <f>+'[16]2M'!$Q$10</f>
        <v>223</v>
      </c>
      <c r="U12" s="11">
        <f>+'[16]3M'!$Q$10</f>
        <v>280</v>
      </c>
      <c r="V12" s="11">
        <f>+'[16]4M'!$Q$10</f>
        <v>380</v>
      </c>
      <c r="W12" s="11">
        <f>+'[16]5M'!$Q$10</f>
        <v>454</v>
      </c>
      <c r="X12" s="11">
        <f>+'[16]6M'!$Q$10</f>
        <v>588</v>
      </c>
      <c r="Y12" s="11">
        <f>+'[16]7M'!$Q$10</f>
        <v>716</v>
      </c>
      <c r="Z12" s="11">
        <f>+'[16]8M'!$Q$10</f>
        <v>881</v>
      </c>
      <c r="AA12" s="11">
        <f>+'[16]9M'!$Q$10</f>
        <v>1077</v>
      </c>
      <c r="AB12" s="11">
        <f>+'[16]10M'!$Q$10</f>
        <v>1217</v>
      </c>
      <c r="AC12" s="11">
        <f>+'[16]11M'!$Q$10</f>
        <v>1377</v>
      </c>
      <c r="AD12" s="11">
        <f>+'[16]12M'!$Q$10</f>
        <v>1515</v>
      </c>
    </row>
    <row r="13" spans="1:30" customFormat="1" x14ac:dyDescent="0.2">
      <c r="A13" s="10">
        <v>1015</v>
      </c>
      <c r="B13" s="10" t="s">
        <v>24</v>
      </c>
      <c r="C13" s="11">
        <v>16</v>
      </c>
      <c r="D13" s="11">
        <v>12</v>
      </c>
      <c r="E13" s="11">
        <v>9</v>
      </c>
      <c r="F13" s="11">
        <v>17</v>
      </c>
      <c r="G13" s="11">
        <v>20</v>
      </c>
      <c r="H13" s="11">
        <v>15</v>
      </c>
      <c r="I13" s="11">
        <v>24</v>
      </c>
      <c r="J13" s="11">
        <v>16</v>
      </c>
      <c r="K13" s="11">
        <v>36</v>
      </c>
      <c r="L13" s="11">
        <v>28</v>
      </c>
      <c r="M13" s="11">
        <v>11</v>
      </c>
      <c r="N13" s="11">
        <v>19</v>
      </c>
      <c r="O13" s="12">
        <f t="shared" si="0"/>
        <v>223</v>
      </c>
      <c r="Q13" s="10">
        <v>1015</v>
      </c>
      <c r="R13" s="10" t="s">
        <v>24</v>
      </c>
      <c r="S13" s="11">
        <f t="shared" si="1"/>
        <v>16</v>
      </c>
      <c r="T13" s="11">
        <f>+'[16]2M'!$R$10</f>
        <v>28</v>
      </c>
      <c r="U13" s="11">
        <f>+'[16]3M'!$R$10</f>
        <v>37</v>
      </c>
      <c r="V13" s="11">
        <f>+'[16]4M'!$R$10</f>
        <v>54</v>
      </c>
      <c r="W13" s="11">
        <f>+'[16]5M'!$R$10</f>
        <v>74</v>
      </c>
      <c r="X13" s="11">
        <f>+'[16]6M'!$R$10</f>
        <v>89</v>
      </c>
      <c r="Y13" s="11">
        <f>+'[16]7M'!$R$10</f>
        <v>113</v>
      </c>
      <c r="Z13" s="11">
        <f>+'[16]8M'!$R$10</f>
        <v>129</v>
      </c>
      <c r="AA13" s="11">
        <f>+'[16]9M'!$R$10</f>
        <v>165</v>
      </c>
      <c r="AB13" s="11">
        <f>+'[16]10M'!$R$10</f>
        <v>193</v>
      </c>
      <c r="AC13" s="11">
        <f>+'[16]11M'!$R$10</f>
        <v>204</v>
      </c>
      <c r="AD13" s="11">
        <f>+'[16]12M'!$R$10</f>
        <v>223</v>
      </c>
    </row>
    <row r="14" spans="1:30" customFormat="1" x14ac:dyDescent="0.2">
      <c r="A14" s="10">
        <v>1016</v>
      </c>
      <c r="B14" s="10" t="s">
        <v>25</v>
      </c>
      <c r="C14" s="11">
        <v>44</v>
      </c>
      <c r="D14" s="11">
        <v>20</v>
      </c>
      <c r="E14" s="11">
        <v>32</v>
      </c>
      <c r="F14" s="11">
        <v>23</v>
      </c>
      <c r="G14" s="11">
        <v>22</v>
      </c>
      <c r="H14" s="11">
        <v>37</v>
      </c>
      <c r="I14" s="11">
        <v>42</v>
      </c>
      <c r="J14" s="11">
        <v>33</v>
      </c>
      <c r="K14" s="11">
        <v>49</v>
      </c>
      <c r="L14" s="11">
        <v>28</v>
      </c>
      <c r="M14" s="11">
        <v>44</v>
      </c>
      <c r="N14" s="11">
        <v>46</v>
      </c>
      <c r="O14" s="12">
        <f t="shared" si="0"/>
        <v>420</v>
      </c>
      <c r="Q14" s="10">
        <v>1016</v>
      </c>
      <c r="R14" s="10" t="s">
        <v>25</v>
      </c>
      <c r="S14" s="11">
        <f t="shared" si="1"/>
        <v>44</v>
      </c>
      <c r="T14" s="11">
        <f>+'[16]2M'!$S$10</f>
        <v>64</v>
      </c>
      <c r="U14" s="11">
        <f>+'[16]3M'!$S$10</f>
        <v>96</v>
      </c>
      <c r="V14" s="11">
        <f>+'[16]4M'!$S$10</f>
        <v>119</v>
      </c>
      <c r="W14" s="11">
        <f>+'[16]5M'!$S$10</f>
        <v>141</v>
      </c>
      <c r="X14" s="11">
        <f>+'[16]6M'!$S$10</f>
        <v>178</v>
      </c>
      <c r="Y14" s="11">
        <f>+'[16]7M'!$S$10</f>
        <v>220</v>
      </c>
      <c r="Z14" s="11">
        <f>+'[16]8M'!$S$10</f>
        <v>253</v>
      </c>
      <c r="AA14" s="11">
        <f>+'[16]9M'!$S$10</f>
        <v>302</v>
      </c>
      <c r="AB14" s="11">
        <f>+'[16]10M'!$S$10</f>
        <v>330</v>
      </c>
      <c r="AC14" s="11">
        <f>+'[16]11M'!$S$10</f>
        <v>374</v>
      </c>
      <c r="AD14" s="11">
        <f>+'[16]12M'!$S$10</f>
        <v>420</v>
      </c>
    </row>
    <row r="15" spans="1:30" customFormat="1" x14ac:dyDescent="0.2">
      <c r="A15" s="10">
        <v>1017</v>
      </c>
      <c r="B15" s="10" t="s">
        <v>26</v>
      </c>
      <c r="C15" s="11">
        <v>24</v>
      </c>
      <c r="D15" s="11">
        <v>34</v>
      </c>
      <c r="E15" s="11">
        <v>17</v>
      </c>
      <c r="F15" s="11">
        <v>24</v>
      </c>
      <c r="G15" s="11">
        <v>25</v>
      </c>
      <c r="H15" s="11">
        <v>47</v>
      </c>
      <c r="I15" s="11">
        <v>42</v>
      </c>
      <c r="J15" s="11">
        <v>40</v>
      </c>
      <c r="K15" s="11">
        <v>116</v>
      </c>
      <c r="L15" s="11">
        <v>30</v>
      </c>
      <c r="M15" s="11">
        <v>22</v>
      </c>
      <c r="N15" s="11">
        <v>31</v>
      </c>
      <c r="O15" s="12">
        <f t="shared" si="0"/>
        <v>452</v>
      </c>
      <c r="Q15" s="10">
        <v>1017</v>
      </c>
      <c r="R15" s="10" t="s">
        <v>26</v>
      </c>
      <c r="S15" s="11">
        <f t="shared" si="1"/>
        <v>24</v>
      </c>
      <c r="T15" s="11">
        <f>+'[16]2M'!$T$10</f>
        <v>58</v>
      </c>
      <c r="U15" s="11">
        <f>+'[16]3M'!$T$10</f>
        <v>75</v>
      </c>
      <c r="V15" s="11">
        <f>+'[16]4M'!$T$10</f>
        <v>99</v>
      </c>
      <c r="W15" s="11">
        <f>+'[16]5M'!$T$10</f>
        <v>124</v>
      </c>
      <c r="X15" s="11">
        <f>+'[16]6M'!$T$10</f>
        <v>171</v>
      </c>
      <c r="Y15" s="11">
        <f>+'[16]7M'!$T$10</f>
        <v>213</v>
      </c>
      <c r="Z15" s="11">
        <f>+'[16]8M'!$T$10</f>
        <v>253</v>
      </c>
      <c r="AA15" s="11">
        <f>+'[16]9M'!$T$10</f>
        <v>369</v>
      </c>
      <c r="AB15" s="11">
        <f>+'[16]10M'!$T$10</f>
        <v>399</v>
      </c>
      <c r="AC15" s="11">
        <f>+'[16]11M'!$T$10</f>
        <v>421</v>
      </c>
      <c r="AD15" s="11">
        <f>+'[16]12M'!$T$10</f>
        <v>452</v>
      </c>
    </row>
    <row r="16" spans="1:30" customFormat="1" x14ac:dyDescent="0.2">
      <c r="A16" s="10">
        <v>1018</v>
      </c>
      <c r="B16" s="10" t="s">
        <v>27</v>
      </c>
      <c r="C16" s="11">
        <v>7</v>
      </c>
      <c r="D16" s="11">
        <v>18</v>
      </c>
      <c r="E16" s="11">
        <v>12</v>
      </c>
      <c r="F16" s="11">
        <v>17</v>
      </c>
      <c r="G16" s="11">
        <v>13</v>
      </c>
      <c r="H16" s="11">
        <v>18</v>
      </c>
      <c r="I16" s="11">
        <v>11</v>
      </c>
      <c r="J16" s="11">
        <v>11</v>
      </c>
      <c r="K16" s="11">
        <v>19</v>
      </c>
      <c r="L16" s="11">
        <v>9</v>
      </c>
      <c r="M16" s="11">
        <v>4</v>
      </c>
      <c r="N16" s="11">
        <v>12</v>
      </c>
      <c r="O16" s="12">
        <f t="shared" si="0"/>
        <v>151</v>
      </c>
      <c r="Q16" s="10">
        <v>1018</v>
      </c>
      <c r="R16" s="10" t="s">
        <v>27</v>
      </c>
      <c r="S16" s="11">
        <f t="shared" si="1"/>
        <v>7</v>
      </c>
      <c r="T16" s="11">
        <f>+'[16]2M'!$U$10</f>
        <v>25</v>
      </c>
      <c r="U16" s="11">
        <f>+'[16]3M'!$U$10</f>
        <v>37</v>
      </c>
      <c r="V16" s="11">
        <f>+'[16]4M'!$U$10</f>
        <v>54</v>
      </c>
      <c r="W16" s="11">
        <f>+'[16]5M'!$U$10</f>
        <v>67</v>
      </c>
      <c r="X16" s="11">
        <f>+'[16]6M'!$U$10</f>
        <v>85</v>
      </c>
      <c r="Y16" s="11">
        <f>+'[16]7M'!$U$10</f>
        <v>96</v>
      </c>
      <c r="Z16" s="11">
        <f>+'[16]8M'!$U$10</f>
        <v>107</v>
      </c>
      <c r="AA16" s="11">
        <f>+'[16]9M'!$U$10</f>
        <v>126</v>
      </c>
      <c r="AB16" s="11">
        <f>+'[16]10M'!$U$10</f>
        <v>135</v>
      </c>
      <c r="AC16" s="11">
        <f>+'[16]11M'!$U$10</f>
        <v>139</v>
      </c>
      <c r="AD16" s="11">
        <f>+'[16]12M'!$U$10</f>
        <v>151</v>
      </c>
    </row>
    <row r="17" spans="1:30" customFormat="1" x14ac:dyDescent="0.2">
      <c r="A17" s="10">
        <v>1019</v>
      </c>
      <c r="B17" s="10" t="s">
        <v>28</v>
      </c>
      <c r="C17" s="11">
        <v>14</v>
      </c>
      <c r="D17" s="11">
        <v>6</v>
      </c>
      <c r="E17" s="11">
        <v>12</v>
      </c>
      <c r="F17" s="11">
        <v>6</v>
      </c>
      <c r="G17" s="11">
        <v>8</v>
      </c>
      <c r="H17" s="11">
        <v>14</v>
      </c>
      <c r="I17" s="11">
        <v>39</v>
      </c>
      <c r="J17" s="11">
        <v>14</v>
      </c>
      <c r="K17" s="11">
        <v>15</v>
      </c>
      <c r="L17" s="11">
        <v>5</v>
      </c>
      <c r="M17" s="11">
        <v>2</v>
      </c>
      <c r="N17" s="11">
        <v>5</v>
      </c>
      <c r="O17" s="12">
        <f t="shared" si="0"/>
        <v>140</v>
      </c>
      <c r="Q17" s="10">
        <v>1019</v>
      </c>
      <c r="R17" s="10" t="s">
        <v>28</v>
      </c>
      <c r="S17" s="11">
        <f t="shared" si="1"/>
        <v>14</v>
      </c>
      <c r="T17" s="11">
        <f>+'[16]2M'!$V$10</f>
        <v>20</v>
      </c>
      <c r="U17" s="11">
        <f>+'[16]3M'!$V$10</f>
        <v>32</v>
      </c>
      <c r="V17" s="11">
        <f>+'[16]4M'!$V$10</f>
        <v>38</v>
      </c>
      <c r="W17" s="11">
        <f>+'[16]5M'!$V$10</f>
        <v>46</v>
      </c>
      <c r="X17" s="11">
        <f>+'[16]6M'!$V$10</f>
        <v>60</v>
      </c>
      <c r="Y17" s="11">
        <f>+'[16]7M'!$V$10</f>
        <v>99</v>
      </c>
      <c r="Z17" s="11">
        <f>+'[16]8M'!$V$10</f>
        <v>113</v>
      </c>
      <c r="AA17" s="11">
        <f>+'[16]9M'!$V$10</f>
        <v>128</v>
      </c>
      <c r="AB17" s="11">
        <f>+'[16]10M'!$V$10</f>
        <v>133</v>
      </c>
      <c r="AC17" s="11">
        <f>+'[16]11M'!$V$10</f>
        <v>135</v>
      </c>
      <c r="AD17" s="11">
        <f>+'[16]12M'!$V$10</f>
        <v>140</v>
      </c>
    </row>
    <row r="18" spans="1:30" customFormat="1" x14ac:dyDescent="0.2">
      <c r="A18" s="10">
        <v>1020</v>
      </c>
      <c r="B18" s="10" t="s">
        <v>29</v>
      </c>
      <c r="C18" s="11">
        <v>57</v>
      </c>
      <c r="D18" s="11">
        <v>59</v>
      </c>
      <c r="E18" s="11">
        <v>27</v>
      </c>
      <c r="F18" s="11">
        <v>42</v>
      </c>
      <c r="G18" s="11">
        <v>37</v>
      </c>
      <c r="H18" s="11">
        <v>50</v>
      </c>
      <c r="I18" s="11">
        <v>59</v>
      </c>
      <c r="J18" s="11">
        <v>45</v>
      </c>
      <c r="K18" s="11">
        <v>42</v>
      </c>
      <c r="L18" s="11">
        <v>72</v>
      </c>
      <c r="M18" s="11">
        <v>46</v>
      </c>
      <c r="N18" s="11">
        <v>30</v>
      </c>
      <c r="O18" s="12">
        <f t="shared" si="0"/>
        <v>566</v>
      </c>
      <c r="Q18" s="10">
        <v>1020</v>
      </c>
      <c r="R18" s="10" t="s">
        <v>29</v>
      </c>
      <c r="S18" s="11">
        <f t="shared" si="1"/>
        <v>57</v>
      </c>
      <c r="T18" s="11">
        <f>+'[16]2M'!$W$10</f>
        <v>116</v>
      </c>
      <c r="U18" s="11">
        <f>+'[16]3M'!$W$10</f>
        <v>143</v>
      </c>
      <c r="V18" s="11">
        <f>+'[16]4M'!$W$10</f>
        <v>185</v>
      </c>
      <c r="W18" s="11">
        <f>+'[16]5M'!$W$10</f>
        <v>222</v>
      </c>
      <c r="X18" s="11">
        <f>+'[16]6M'!$W$10</f>
        <v>272</v>
      </c>
      <c r="Y18" s="11">
        <f>+'[16]7M'!$W$10</f>
        <v>331</v>
      </c>
      <c r="Z18" s="11">
        <f>+'[16]8M'!$W$10</f>
        <v>376</v>
      </c>
      <c r="AA18" s="11">
        <f>+'[16]9M'!$W$10</f>
        <v>418</v>
      </c>
      <c r="AB18" s="11">
        <f>+'[16]10M'!$W$10</f>
        <v>490</v>
      </c>
      <c r="AC18" s="11">
        <f>+'[16]11M'!$W$10</f>
        <v>536</v>
      </c>
      <c r="AD18" s="11">
        <f>+'[16]12M'!$W$10</f>
        <v>566</v>
      </c>
    </row>
    <row r="19" spans="1:30" customFormat="1" x14ac:dyDescent="0.2">
      <c r="A19" s="10">
        <v>1021</v>
      </c>
      <c r="B19" s="10" t="s">
        <v>30</v>
      </c>
      <c r="C19" s="11">
        <v>15</v>
      </c>
      <c r="D19" s="11">
        <v>12</v>
      </c>
      <c r="E19" s="11">
        <v>9</v>
      </c>
      <c r="F19" s="11">
        <v>24</v>
      </c>
      <c r="G19" s="11">
        <v>10</v>
      </c>
      <c r="H19" s="11">
        <v>14</v>
      </c>
      <c r="I19" s="11">
        <v>43</v>
      </c>
      <c r="J19" s="11">
        <v>36</v>
      </c>
      <c r="K19" s="11">
        <v>22</v>
      </c>
      <c r="L19" s="11">
        <v>31</v>
      </c>
      <c r="M19" s="11">
        <v>17</v>
      </c>
      <c r="N19" s="11">
        <v>17</v>
      </c>
      <c r="O19" s="12">
        <f t="shared" si="0"/>
        <v>250</v>
      </c>
      <c r="Q19" s="10">
        <v>1021</v>
      </c>
      <c r="R19" s="10" t="s">
        <v>30</v>
      </c>
      <c r="S19" s="11">
        <f t="shared" si="1"/>
        <v>15</v>
      </c>
      <c r="T19" s="11">
        <f>+'[16]2M'!$X$10</f>
        <v>27</v>
      </c>
      <c r="U19" s="11">
        <f>+'[16]3M'!$X$10</f>
        <v>36</v>
      </c>
      <c r="V19" s="11">
        <f>+'[16]4M'!$X$10</f>
        <v>60</v>
      </c>
      <c r="W19" s="11">
        <f>+'[16]5M'!$X$10</f>
        <v>70</v>
      </c>
      <c r="X19" s="11">
        <f>+'[16]6M'!$X$10</f>
        <v>84</v>
      </c>
      <c r="Y19" s="11">
        <f>+'[16]7M'!$X$10</f>
        <v>127</v>
      </c>
      <c r="Z19" s="11">
        <f>+'[16]8M'!$X$10</f>
        <v>163</v>
      </c>
      <c r="AA19" s="11">
        <f>+'[16]9M'!$X$10</f>
        <v>185</v>
      </c>
      <c r="AB19" s="11">
        <f>+'[16]10M'!$X$10</f>
        <v>216</v>
      </c>
      <c r="AC19" s="11">
        <f>+'[16]11M'!$X$10</f>
        <v>233</v>
      </c>
      <c r="AD19" s="11">
        <f>+'[16]12M'!$X$10</f>
        <v>250</v>
      </c>
    </row>
    <row r="20" spans="1:30" customFormat="1" x14ac:dyDescent="0.2">
      <c r="A20" s="10">
        <v>1022</v>
      </c>
      <c r="B20" s="10" t="s">
        <v>31</v>
      </c>
      <c r="C20" s="11">
        <v>39</v>
      </c>
      <c r="D20" s="11">
        <v>77</v>
      </c>
      <c r="E20" s="11">
        <v>117</v>
      </c>
      <c r="F20" s="11">
        <v>69</v>
      </c>
      <c r="G20" s="11">
        <v>52</v>
      </c>
      <c r="H20" s="11">
        <v>135</v>
      </c>
      <c r="I20" s="11">
        <v>107</v>
      </c>
      <c r="J20" s="11">
        <v>95</v>
      </c>
      <c r="K20" s="11">
        <v>136</v>
      </c>
      <c r="L20" s="11">
        <v>101</v>
      </c>
      <c r="M20" s="11">
        <v>74</v>
      </c>
      <c r="N20" s="11">
        <v>93</v>
      </c>
      <c r="O20" s="12">
        <f t="shared" si="0"/>
        <v>1095</v>
      </c>
      <c r="Q20" s="10">
        <v>1022</v>
      </c>
      <c r="R20" s="10" t="s">
        <v>31</v>
      </c>
      <c r="S20" s="11">
        <f t="shared" si="1"/>
        <v>39</v>
      </c>
      <c r="T20" s="11">
        <f>+'[16]2M'!$Y$10</f>
        <v>116</v>
      </c>
      <c r="U20" s="11">
        <f>+'[16]3M'!$Y$10</f>
        <v>233</v>
      </c>
      <c r="V20" s="11">
        <f>+'[16]4M'!$Y$10</f>
        <v>302</v>
      </c>
      <c r="W20" s="11">
        <f>+'[16]5M'!$Y$10</f>
        <v>354</v>
      </c>
      <c r="X20" s="11">
        <f>+'[16]6M'!$Y$10</f>
        <v>489</v>
      </c>
      <c r="Y20" s="11">
        <f>+'[16]7M'!$Y$10</f>
        <v>596</v>
      </c>
      <c r="Z20" s="11">
        <f>+'[16]8M'!$Y$10</f>
        <v>691</v>
      </c>
      <c r="AA20" s="11">
        <f>+'[16]9M'!$Y$10</f>
        <v>827</v>
      </c>
      <c r="AB20" s="11">
        <f>+'[16]10M'!$Y$10</f>
        <v>928</v>
      </c>
      <c r="AC20" s="11">
        <f>+'[16]11M'!$Y$10</f>
        <v>1002</v>
      </c>
      <c r="AD20" s="11">
        <f>+'[16]12M'!$Y$10</f>
        <v>1095</v>
      </c>
    </row>
    <row r="21" spans="1:30" customFormat="1" x14ac:dyDescent="0.2">
      <c r="A21" s="10">
        <v>1023</v>
      </c>
      <c r="B21" s="10" t="s">
        <v>32</v>
      </c>
      <c r="C21" s="11">
        <v>29</v>
      </c>
      <c r="D21" s="11">
        <v>9</v>
      </c>
      <c r="E21" s="11">
        <v>9</v>
      </c>
      <c r="F21" s="11">
        <v>16</v>
      </c>
      <c r="G21" s="11">
        <v>16</v>
      </c>
      <c r="H21" s="11">
        <v>67</v>
      </c>
      <c r="I21" s="11">
        <v>18</v>
      </c>
      <c r="J21" s="11">
        <v>23</v>
      </c>
      <c r="K21" s="11">
        <v>12</v>
      </c>
      <c r="L21" s="11">
        <v>21</v>
      </c>
      <c r="M21" s="11">
        <v>11</v>
      </c>
      <c r="N21" s="11">
        <v>4</v>
      </c>
      <c r="O21" s="12">
        <f t="shared" si="0"/>
        <v>235</v>
      </c>
      <c r="Q21" s="10">
        <v>1023</v>
      </c>
      <c r="R21" s="10" t="s">
        <v>32</v>
      </c>
      <c r="S21" s="11">
        <f t="shared" si="1"/>
        <v>29</v>
      </c>
      <c r="T21" s="11">
        <f>+'[16]2M'!$Z$10</f>
        <v>38</v>
      </c>
      <c r="U21" s="11">
        <f>+'[16]3M'!$Z$10</f>
        <v>47</v>
      </c>
      <c r="V21" s="11">
        <f>+'[16]4M'!$Z$10</f>
        <v>63</v>
      </c>
      <c r="W21" s="11">
        <f>+'[16]5M'!$Z$10</f>
        <v>79</v>
      </c>
      <c r="X21" s="11">
        <f>+'[16]6M'!$Z$10</f>
        <v>146</v>
      </c>
      <c r="Y21" s="11">
        <f>+'[16]7M'!$Z$10</f>
        <v>164</v>
      </c>
      <c r="Z21" s="11">
        <f>+'[16]8M'!$Z$10</f>
        <v>187</v>
      </c>
      <c r="AA21" s="11">
        <f>+'[16]9M'!$Z$10</f>
        <v>199</v>
      </c>
      <c r="AB21" s="11">
        <f>+'[16]10M'!$Z$10</f>
        <v>220</v>
      </c>
      <c r="AC21" s="11">
        <f>+'[16]11M'!$Z$10</f>
        <v>231</v>
      </c>
      <c r="AD21" s="11">
        <f>+'[16]12M'!$Z$10</f>
        <v>235</v>
      </c>
    </row>
    <row r="22" spans="1:30" customFormat="1" x14ac:dyDescent="0.2">
      <c r="A22" s="10">
        <v>1024</v>
      </c>
      <c r="B22" s="10" t="s">
        <v>33</v>
      </c>
      <c r="C22" s="11">
        <v>114</v>
      </c>
      <c r="D22" s="11">
        <v>210</v>
      </c>
      <c r="E22" s="11">
        <v>284</v>
      </c>
      <c r="F22" s="11">
        <v>197</v>
      </c>
      <c r="G22" s="11">
        <v>148</v>
      </c>
      <c r="H22" s="11">
        <v>201</v>
      </c>
      <c r="I22" s="11">
        <v>342</v>
      </c>
      <c r="J22" s="11">
        <v>231</v>
      </c>
      <c r="K22" s="11">
        <v>305</v>
      </c>
      <c r="L22" s="11">
        <v>300</v>
      </c>
      <c r="M22" s="11">
        <v>233</v>
      </c>
      <c r="N22" s="11">
        <v>158</v>
      </c>
      <c r="O22" s="12">
        <f t="shared" si="0"/>
        <v>2723</v>
      </c>
      <c r="Q22" s="10">
        <v>1024</v>
      </c>
      <c r="R22" s="10" t="s">
        <v>33</v>
      </c>
      <c r="S22" s="11">
        <f t="shared" si="1"/>
        <v>114</v>
      </c>
      <c r="T22" s="11">
        <f>+'[16]2M'!$AA$10</f>
        <v>324</v>
      </c>
      <c r="U22" s="11">
        <f>+'[16]3M'!$AA$10</f>
        <v>608</v>
      </c>
      <c r="V22" s="11">
        <f>+'[16]4M'!$AA$10</f>
        <v>805</v>
      </c>
      <c r="W22" s="11">
        <f>+'[16]5M'!$AA$10</f>
        <v>953</v>
      </c>
      <c r="X22" s="11">
        <f>+'[16]6M'!$AA$10</f>
        <v>1154</v>
      </c>
      <c r="Y22" s="11">
        <f>+'[16]7M'!$AA$10</f>
        <v>1496</v>
      </c>
      <c r="Z22" s="11">
        <f>+'[16]8M'!$AA$10</f>
        <v>1727</v>
      </c>
      <c r="AA22" s="11">
        <f>+'[16]9M'!$AA$10</f>
        <v>2032</v>
      </c>
      <c r="AB22" s="11">
        <f>+'[16]10M'!$AA$10</f>
        <v>2332</v>
      </c>
      <c r="AC22" s="11">
        <f>+'[16]11M'!$AA$10</f>
        <v>2565</v>
      </c>
      <c r="AD22" s="11">
        <f>+'[16]12M'!$AA$10</f>
        <v>2723</v>
      </c>
    </row>
    <row r="23" spans="1:30" customFormat="1" x14ac:dyDescent="0.2">
      <c r="A23" s="10">
        <v>1025</v>
      </c>
      <c r="B23" s="10" t="s">
        <v>34</v>
      </c>
      <c r="C23" s="11">
        <v>65</v>
      </c>
      <c r="D23" s="11">
        <v>52</v>
      </c>
      <c r="E23" s="11">
        <v>61</v>
      </c>
      <c r="F23" s="11">
        <v>102</v>
      </c>
      <c r="G23" s="11">
        <v>42</v>
      </c>
      <c r="H23" s="11">
        <v>118</v>
      </c>
      <c r="I23" s="11">
        <v>112</v>
      </c>
      <c r="J23" s="11">
        <v>136</v>
      </c>
      <c r="K23" s="11">
        <v>70</v>
      </c>
      <c r="L23" s="11">
        <v>73</v>
      </c>
      <c r="M23" s="11">
        <v>160</v>
      </c>
      <c r="N23" s="11">
        <v>60</v>
      </c>
      <c r="O23" s="12">
        <f t="shared" si="0"/>
        <v>1051</v>
      </c>
      <c r="Q23" s="10">
        <v>1025</v>
      </c>
      <c r="R23" s="10" t="s">
        <v>34</v>
      </c>
      <c r="S23" s="11">
        <f t="shared" si="1"/>
        <v>65</v>
      </c>
      <c r="T23" s="11">
        <f>+'[16]2M'!$AB$10</f>
        <v>117</v>
      </c>
      <c r="U23" s="11">
        <f>+'[16]3M'!$AB$10</f>
        <v>178</v>
      </c>
      <c r="V23" s="11">
        <f>+'[16]4M'!$AB$10</f>
        <v>280</v>
      </c>
      <c r="W23" s="11">
        <f>+'[16]5M'!$AB$10</f>
        <v>322</v>
      </c>
      <c r="X23" s="11">
        <f>+'[16]6M'!$AB$10</f>
        <v>440</v>
      </c>
      <c r="Y23" s="11">
        <f>+'[16]7M'!$AB$10</f>
        <v>552</v>
      </c>
      <c r="Z23" s="11">
        <f>+'[16]8M'!$AB$10</f>
        <v>688</v>
      </c>
      <c r="AA23" s="11">
        <f>+'[16]9M'!$AB$10</f>
        <v>758</v>
      </c>
      <c r="AB23" s="11">
        <f>+'[16]10M'!$AB$10</f>
        <v>831</v>
      </c>
      <c r="AC23" s="11">
        <f>+'[16]11M'!$AB$10</f>
        <v>991</v>
      </c>
      <c r="AD23" s="11">
        <f>+'[16]12M'!$AB$10</f>
        <v>1051</v>
      </c>
    </row>
    <row r="24" spans="1:30" customFormat="1" x14ac:dyDescent="0.2">
      <c r="A24" s="10">
        <v>1026</v>
      </c>
      <c r="B24" s="10" t="s">
        <v>35</v>
      </c>
      <c r="C24" s="11">
        <v>12</v>
      </c>
      <c r="D24" s="11">
        <v>16</v>
      </c>
      <c r="E24" s="11">
        <v>9</v>
      </c>
      <c r="F24" s="11">
        <v>3</v>
      </c>
      <c r="G24" s="11">
        <v>8</v>
      </c>
      <c r="H24" s="11">
        <v>28</v>
      </c>
      <c r="I24" s="11">
        <v>10</v>
      </c>
      <c r="J24" s="11">
        <v>24</v>
      </c>
      <c r="K24" s="11">
        <v>17</v>
      </c>
      <c r="L24" s="11">
        <v>15</v>
      </c>
      <c r="M24" s="11">
        <v>0</v>
      </c>
      <c r="N24" s="11">
        <v>10</v>
      </c>
      <c r="O24" s="12">
        <f t="shared" si="0"/>
        <v>152</v>
      </c>
      <c r="Q24" s="10">
        <v>1026</v>
      </c>
      <c r="R24" s="10" t="s">
        <v>35</v>
      </c>
      <c r="S24" s="11">
        <f t="shared" si="1"/>
        <v>12</v>
      </c>
      <c r="T24" s="11">
        <f>+'[16]2M'!$AC$10</f>
        <v>28</v>
      </c>
      <c r="U24" s="11">
        <f>+'[16]3M'!$AC$10</f>
        <v>37</v>
      </c>
      <c r="V24" s="11">
        <f>+'[16]4M'!$AC$10</f>
        <v>40</v>
      </c>
      <c r="W24" s="11">
        <f>+'[16]5M'!$AC$10</f>
        <v>48</v>
      </c>
      <c r="X24" s="11">
        <f>+'[16]6M'!$AC$10</f>
        <v>76</v>
      </c>
      <c r="Y24" s="11">
        <f>+'[16]7M'!$AC$10</f>
        <v>86</v>
      </c>
      <c r="Z24" s="11">
        <f>+'[16]8M'!$AC$10</f>
        <v>110</v>
      </c>
      <c r="AA24" s="11">
        <f>+'[16]9M'!$AC$10</f>
        <v>127</v>
      </c>
      <c r="AB24" s="11">
        <f>+'[16]10M'!$AC$10</f>
        <v>142</v>
      </c>
      <c r="AC24" s="11">
        <f>+'[16]11M'!$AC$10</f>
        <v>142</v>
      </c>
      <c r="AD24" s="11">
        <f>+'[16]12M'!$AC$10</f>
        <v>152</v>
      </c>
    </row>
    <row r="25" spans="1:30" customFormat="1" x14ac:dyDescent="0.2">
      <c r="A25" s="10">
        <v>1027</v>
      </c>
      <c r="B25" s="10" t="s">
        <v>36</v>
      </c>
      <c r="C25" s="11">
        <v>4</v>
      </c>
      <c r="D25" s="11">
        <v>31</v>
      </c>
      <c r="E25" s="11">
        <v>18</v>
      </c>
      <c r="F25" s="11">
        <v>23</v>
      </c>
      <c r="G25" s="11">
        <v>51</v>
      </c>
      <c r="H25" s="11">
        <v>46</v>
      </c>
      <c r="I25" s="11">
        <v>58</v>
      </c>
      <c r="J25" s="11">
        <v>24</v>
      </c>
      <c r="K25" s="11">
        <v>18</v>
      </c>
      <c r="L25" s="11">
        <v>34</v>
      </c>
      <c r="M25" s="11">
        <v>24</v>
      </c>
      <c r="N25" s="11">
        <v>18</v>
      </c>
      <c r="O25" s="12">
        <f t="shared" si="0"/>
        <v>349</v>
      </c>
      <c r="Q25" s="10">
        <v>1027</v>
      </c>
      <c r="R25" s="10" t="s">
        <v>36</v>
      </c>
      <c r="S25" s="11">
        <f t="shared" si="1"/>
        <v>4</v>
      </c>
      <c r="T25" s="11">
        <f>+'[16]2M'!$AD$10</f>
        <v>35</v>
      </c>
      <c r="U25" s="11">
        <f>+'[16]3M'!$AD$10</f>
        <v>53</v>
      </c>
      <c r="V25" s="11">
        <f>+'[16]4M'!$AD$10</f>
        <v>76</v>
      </c>
      <c r="W25" s="11">
        <f>+'[16]5M'!$AD$10</f>
        <v>127</v>
      </c>
      <c r="X25" s="11">
        <f>+'[16]6M'!$AD$10</f>
        <v>173</v>
      </c>
      <c r="Y25" s="11">
        <f>+'[16]7M'!$AD$10</f>
        <v>231</v>
      </c>
      <c r="Z25" s="11">
        <f>+'[16]8M'!$AD$10</f>
        <v>255</v>
      </c>
      <c r="AA25" s="11">
        <f>+'[16]9M'!$AD$10</f>
        <v>273</v>
      </c>
      <c r="AB25" s="11">
        <f>+'[16]10M'!$AD$10</f>
        <v>307</v>
      </c>
      <c r="AC25" s="11">
        <f>+'[16]11M'!$AD$10</f>
        <v>331</v>
      </c>
      <c r="AD25" s="11">
        <f>+'[16]12M'!$AD$10</f>
        <v>349</v>
      </c>
    </row>
    <row r="26" spans="1:30" customFormat="1" x14ac:dyDescent="0.2">
      <c r="A26" s="10">
        <v>1028</v>
      </c>
      <c r="B26" s="10" t="s">
        <v>37</v>
      </c>
      <c r="C26" s="11">
        <v>55</v>
      </c>
      <c r="D26" s="11">
        <v>44</v>
      </c>
      <c r="E26" s="11">
        <v>83</v>
      </c>
      <c r="F26" s="11">
        <v>67</v>
      </c>
      <c r="G26" s="11">
        <v>86</v>
      </c>
      <c r="H26" s="11">
        <v>121</v>
      </c>
      <c r="I26" s="11">
        <v>99</v>
      </c>
      <c r="J26" s="11">
        <v>93</v>
      </c>
      <c r="K26" s="11">
        <v>96</v>
      </c>
      <c r="L26" s="11">
        <v>102</v>
      </c>
      <c r="M26" s="11">
        <v>77</v>
      </c>
      <c r="N26" s="11">
        <v>46</v>
      </c>
      <c r="O26" s="12">
        <f t="shared" si="0"/>
        <v>969</v>
      </c>
      <c r="Q26" s="10">
        <v>1028</v>
      </c>
      <c r="R26" s="10" t="s">
        <v>37</v>
      </c>
      <c r="S26" s="11">
        <f t="shared" si="1"/>
        <v>55</v>
      </c>
      <c r="T26" s="11">
        <f>+'[16]2M'!$AE$10</f>
        <v>99</v>
      </c>
      <c r="U26" s="11">
        <f>+'[16]3M'!$AE$10</f>
        <v>182</v>
      </c>
      <c r="V26" s="11">
        <f>+'[16]4M'!$AE$10</f>
        <v>249</v>
      </c>
      <c r="W26" s="11">
        <f>+'[16]5M'!$AE$10</f>
        <v>335</v>
      </c>
      <c r="X26" s="11">
        <f>+'[16]6M'!$AE$10</f>
        <v>456</v>
      </c>
      <c r="Y26" s="11">
        <f>+'[16]7M'!$AE$10</f>
        <v>555</v>
      </c>
      <c r="Z26" s="11">
        <f>+'[16]8M'!$AE$10</f>
        <v>648</v>
      </c>
      <c r="AA26" s="11">
        <f>+'[16]9M'!$AE$10</f>
        <v>744</v>
      </c>
      <c r="AB26" s="11">
        <f>+'[16]10M'!$AE$10</f>
        <v>846</v>
      </c>
      <c r="AC26" s="11">
        <f>+'[16]11M'!$AE$10</f>
        <v>923</v>
      </c>
      <c r="AD26" s="11">
        <f>+'[16]12M'!$AE$10</f>
        <v>969</v>
      </c>
    </row>
    <row r="27" spans="1:30" customFormat="1" x14ac:dyDescent="0.2">
      <c r="A27" s="10">
        <v>1029</v>
      </c>
      <c r="B27" s="10" t="s">
        <v>38</v>
      </c>
      <c r="C27" s="11">
        <v>10</v>
      </c>
      <c r="D27" s="11">
        <v>54</v>
      </c>
      <c r="E27" s="11">
        <v>4</v>
      </c>
      <c r="F27" s="11">
        <v>9</v>
      </c>
      <c r="G27" s="11">
        <v>14</v>
      </c>
      <c r="H27" s="11">
        <v>20</v>
      </c>
      <c r="I27" s="11">
        <v>30</v>
      </c>
      <c r="J27" s="11">
        <v>10</v>
      </c>
      <c r="K27" s="11">
        <v>18</v>
      </c>
      <c r="L27" s="11">
        <v>6</v>
      </c>
      <c r="M27" s="11">
        <v>10</v>
      </c>
      <c r="N27" s="11">
        <v>6</v>
      </c>
      <c r="O27" s="12">
        <f t="shared" si="0"/>
        <v>191</v>
      </c>
      <c r="Q27" s="10">
        <v>1029</v>
      </c>
      <c r="R27" s="10" t="s">
        <v>38</v>
      </c>
      <c r="S27" s="11">
        <f t="shared" si="1"/>
        <v>10</v>
      </c>
      <c r="T27" s="11">
        <f>+'[16]2M'!$AF$10</f>
        <v>64</v>
      </c>
      <c r="U27" s="11">
        <f>+'[16]3M'!$AF$10</f>
        <v>68</v>
      </c>
      <c r="V27" s="11">
        <f>+'[16]4M'!$AF$10</f>
        <v>77</v>
      </c>
      <c r="W27" s="11">
        <f>+'[16]5M'!$AF$10</f>
        <v>91</v>
      </c>
      <c r="X27" s="11">
        <f>+'[16]6M'!$AF$10</f>
        <v>111</v>
      </c>
      <c r="Y27" s="11">
        <f>+'[16]7M'!$AF$10</f>
        <v>141</v>
      </c>
      <c r="Z27" s="11">
        <f>+'[16]8M'!$AF$10</f>
        <v>151</v>
      </c>
      <c r="AA27" s="11">
        <f>+'[16]9M'!$AF$10</f>
        <v>169</v>
      </c>
      <c r="AB27" s="11">
        <f>+'[16]10M'!$AF$10</f>
        <v>175</v>
      </c>
      <c r="AC27" s="11">
        <f>+'[16]11M'!$AF$10</f>
        <v>185</v>
      </c>
      <c r="AD27" s="11">
        <f>+'[16]12M'!$AF$10</f>
        <v>191</v>
      </c>
    </row>
    <row r="28" spans="1:30" customFormat="1" x14ac:dyDescent="0.2">
      <c r="A28" s="15">
        <v>1030</v>
      </c>
      <c r="B28" s="15" t="s">
        <v>18</v>
      </c>
      <c r="C28" s="16">
        <v>17</v>
      </c>
      <c r="D28" s="16">
        <v>8</v>
      </c>
      <c r="E28" s="16">
        <v>12</v>
      </c>
      <c r="F28" s="16">
        <v>15</v>
      </c>
      <c r="G28" s="16">
        <v>33</v>
      </c>
      <c r="H28" s="16">
        <v>34</v>
      </c>
      <c r="I28" s="16">
        <v>39</v>
      </c>
      <c r="J28" s="16">
        <v>6</v>
      </c>
      <c r="K28" s="16">
        <v>12</v>
      </c>
      <c r="L28" s="16">
        <v>11</v>
      </c>
      <c r="M28" s="16">
        <v>21</v>
      </c>
      <c r="N28" s="16">
        <v>3</v>
      </c>
      <c r="O28" s="17">
        <f t="shared" si="0"/>
        <v>211</v>
      </c>
      <c r="Q28" s="15">
        <v>1030</v>
      </c>
      <c r="R28" s="15" t="s">
        <v>18</v>
      </c>
      <c r="S28" s="16">
        <f t="shared" si="1"/>
        <v>17</v>
      </c>
      <c r="T28" s="16">
        <f>+'[16]2M'!$AG$10</f>
        <v>25</v>
      </c>
      <c r="U28" s="16">
        <f>+'[16]3M'!$AG$10</f>
        <v>37</v>
      </c>
      <c r="V28" s="16">
        <f>+'[16]4M'!$AG$10</f>
        <v>52</v>
      </c>
      <c r="W28" s="16">
        <f>+'[16]5M'!$AG$10</f>
        <v>85</v>
      </c>
      <c r="X28" s="16">
        <f>+'[16]6M'!$AG$10</f>
        <v>119</v>
      </c>
      <c r="Y28" s="16">
        <f>+'[16]7M'!$AG$10</f>
        <v>158</v>
      </c>
      <c r="Z28" s="16">
        <f>+'[16]8M'!$AG$10</f>
        <v>164</v>
      </c>
      <c r="AA28" s="16">
        <f>+'[16]9M'!$AG$10</f>
        <v>176</v>
      </c>
      <c r="AB28" s="16">
        <f>+'[16]10M'!$AG$10</f>
        <v>187</v>
      </c>
      <c r="AC28" s="16">
        <f>+'[16]11M'!$AG$10</f>
        <v>208</v>
      </c>
      <c r="AD28" s="16">
        <f>+'[16]12M'!$AG$10</f>
        <v>211</v>
      </c>
    </row>
    <row r="29" spans="1:30" customFormat="1" x14ac:dyDescent="0.2">
      <c r="A29" s="4">
        <v>10300</v>
      </c>
      <c r="B29" s="4" t="s">
        <v>149</v>
      </c>
      <c r="C29" s="5">
        <f t="shared" ref="C29:N29" si="2">SUM(C2:C28)</f>
        <v>1262</v>
      </c>
      <c r="D29" s="5">
        <f t="shared" si="2"/>
        <v>1380</v>
      </c>
      <c r="E29" s="5">
        <f>SUM(E2:E28)</f>
        <v>1432</v>
      </c>
      <c r="F29" s="5">
        <f t="shared" si="2"/>
        <v>1486</v>
      </c>
      <c r="G29" s="5">
        <f t="shared" si="2"/>
        <v>1589</v>
      </c>
      <c r="H29" s="5">
        <f t="shared" si="2"/>
        <v>2009</v>
      </c>
      <c r="I29" s="5">
        <f t="shared" si="2"/>
        <v>2043</v>
      </c>
      <c r="J29" s="5">
        <f t="shared" si="2"/>
        <v>1944</v>
      </c>
      <c r="K29" s="5">
        <f t="shared" si="2"/>
        <v>2032</v>
      </c>
      <c r="L29" s="5">
        <f t="shared" si="2"/>
        <v>1839</v>
      </c>
      <c r="M29" s="5">
        <f t="shared" si="2"/>
        <v>1546</v>
      </c>
      <c r="N29" s="5">
        <f t="shared" si="2"/>
        <v>1436</v>
      </c>
      <c r="O29" s="6">
        <f t="shared" si="0"/>
        <v>19998</v>
      </c>
      <c r="Q29" s="4">
        <v>10300</v>
      </c>
      <c r="R29" s="4" t="s">
        <v>149</v>
      </c>
      <c r="S29" s="5">
        <f>SUM(S2:S28)</f>
        <v>1262</v>
      </c>
      <c r="T29" s="5">
        <f>SUM(T2:T28)</f>
        <v>2642</v>
      </c>
      <c r="U29" s="5">
        <f>SUM(U2:U28)</f>
        <v>4074</v>
      </c>
      <c r="V29" s="5">
        <f t="shared" ref="V29:AD29" si="3">SUM(V2:V28)</f>
        <v>5560</v>
      </c>
      <c r="W29" s="5">
        <f t="shared" si="3"/>
        <v>7149</v>
      </c>
      <c r="X29" s="5">
        <f t="shared" si="3"/>
        <v>9158</v>
      </c>
      <c r="Y29" s="5">
        <f t="shared" si="3"/>
        <v>11201</v>
      </c>
      <c r="Z29" s="5">
        <f t="shared" si="3"/>
        <v>13145</v>
      </c>
      <c r="AA29" s="5">
        <f t="shared" si="3"/>
        <v>15177</v>
      </c>
      <c r="AB29" s="5">
        <f t="shared" si="3"/>
        <v>17016</v>
      </c>
      <c r="AC29" s="5">
        <f t="shared" si="3"/>
        <v>18562</v>
      </c>
      <c r="AD29" s="5">
        <f t="shared" si="3"/>
        <v>19998</v>
      </c>
    </row>
    <row r="30" spans="1:30" customFormat="1" x14ac:dyDescent="0.2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30" customFormat="1" x14ac:dyDescent="0.2">
      <c r="A31" s="3" t="s">
        <v>52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55</v>
      </c>
      <c r="Q31" s="3" t="s">
        <v>73</v>
      </c>
      <c r="R31" s="3" t="s">
        <v>39</v>
      </c>
      <c r="S31" s="3" t="s">
        <v>74</v>
      </c>
      <c r="T31" s="3" t="s">
        <v>75</v>
      </c>
      <c r="U31" s="3" t="s">
        <v>76</v>
      </c>
      <c r="V31" s="3" t="s">
        <v>77</v>
      </c>
      <c r="W31" s="3" t="s">
        <v>78</v>
      </c>
      <c r="X31" s="3" t="s">
        <v>79</v>
      </c>
      <c r="Y31" s="3" t="s">
        <v>80</v>
      </c>
      <c r="Z31" s="3" t="s">
        <v>81</v>
      </c>
      <c r="AA31" s="3" t="s">
        <v>82</v>
      </c>
      <c r="AB31" s="3" t="s">
        <v>83</v>
      </c>
      <c r="AC31" s="3" t="s">
        <v>84</v>
      </c>
      <c r="AD31" s="3" t="s">
        <v>85</v>
      </c>
    </row>
    <row r="32" spans="1:30" customFormat="1" x14ac:dyDescent="0.2">
      <c r="A32" s="7">
        <v>1004</v>
      </c>
      <c r="B32" s="7" t="s">
        <v>94</v>
      </c>
      <c r="C32" s="19">
        <v>2.9088150000000002</v>
      </c>
      <c r="D32" s="19">
        <v>3.0519159999999999</v>
      </c>
      <c r="E32" s="19">
        <v>3.021077</v>
      </c>
      <c r="F32" s="19">
        <v>3.151322</v>
      </c>
      <c r="G32" s="19">
        <v>3.193311</v>
      </c>
      <c r="H32" s="19">
        <v>3.0930930000000001</v>
      </c>
      <c r="I32" s="19">
        <v>3.2786529999999998</v>
      </c>
      <c r="J32" s="19">
        <v>2.968909</v>
      </c>
      <c r="K32" s="19">
        <v>2.9103840000000001</v>
      </c>
      <c r="L32" s="19">
        <v>2.8082760000000002</v>
      </c>
      <c r="M32" s="19">
        <v>2.9600629999999999</v>
      </c>
      <c r="N32" s="19">
        <v>2.7774540000000001</v>
      </c>
      <c r="O32" s="20">
        <f t="shared" ref="O32:O59" si="4">SUM(C32:N32)</f>
        <v>36.123272999999998</v>
      </c>
      <c r="Q32" s="7">
        <v>1004</v>
      </c>
      <c r="R32" s="7" t="s">
        <v>94</v>
      </c>
      <c r="S32" s="26">
        <f>+C32</f>
        <v>2.9088150000000002</v>
      </c>
      <c r="T32" s="26">
        <f>+'[16]2M'!$G$30/10^6</f>
        <v>5.960731</v>
      </c>
      <c r="U32" s="26">
        <f>+'[16]3M'!$G$30/10^6</f>
        <v>8.9818079999999991</v>
      </c>
      <c r="V32" s="26">
        <f>+'[16]4M'!$G$30/10^6</f>
        <v>12.13313</v>
      </c>
      <c r="W32" s="26">
        <f>+'[16]5M'!$G$30/10^6</f>
        <v>15.326441000000001</v>
      </c>
      <c r="X32" s="26">
        <f>+'[16]6M'!$G$30/10^6</f>
        <v>18.419533999999999</v>
      </c>
      <c r="Y32" s="26">
        <f>+'[16]7M'!$G$30/10^6</f>
        <v>21.698187000000001</v>
      </c>
      <c r="Z32" s="26">
        <f>+'[16]8M'!$G$30/10^6</f>
        <v>24.667096000000001</v>
      </c>
      <c r="AA32" s="26">
        <f>+'[16]9M'!$G$30/10^6</f>
        <v>27.577480000000001</v>
      </c>
      <c r="AB32" s="26">
        <f>+'[16]10M'!$G$30/10^6</f>
        <v>30.385756000000001</v>
      </c>
      <c r="AC32" s="26">
        <f>+'[16]11M'!$G$30/10^6</f>
        <v>33.345818999999999</v>
      </c>
      <c r="AD32" s="26">
        <f>+'[16]12M'!$G$30/10^6</f>
        <v>36.123272999999998</v>
      </c>
    </row>
    <row r="33" spans="1:30" customFormat="1" x14ac:dyDescent="0.2">
      <c r="A33" s="10">
        <v>1005</v>
      </c>
      <c r="B33" s="10" t="s">
        <v>13</v>
      </c>
      <c r="C33" s="21">
        <v>5.0087E-2</v>
      </c>
      <c r="D33" s="21">
        <v>4.9636E-2</v>
      </c>
      <c r="E33" s="21">
        <v>4.9835999999999998E-2</v>
      </c>
      <c r="F33" s="21">
        <v>5.4968999999999997E-2</v>
      </c>
      <c r="G33" s="21">
        <v>5.4195E-2</v>
      </c>
      <c r="H33" s="21">
        <v>5.4064000000000001E-2</v>
      </c>
      <c r="I33" s="21">
        <v>6.8710999999999994E-2</v>
      </c>
      <c r="J33" s="21">
        <v>6.4533999999999994E-2</v>
      </c>
      <c r="K33" s="21">
        <v>6.0131999999999998E-2</v>
      </c>
      <c r="L33" s="21">
        <v>5.8266999999999999E-2</v>
      </c>
      <c r="M33" s="21">
        <v>6.0052000000000001E-2</v>
      </c>
      <c r="N33" s="21">
        <v>5.4710000000000002E-2</v>
      </c>
      <c r="O33" s="22">
        <f t="shared" si="4"/>
        <v>0.67919299999999994</v>
      </c>
      <c r="Q33" s="10">
        <v>1005</v>
      </c>
      <c r="R33" s="10" t="s">
        <v>13</v>
      </c>
      <c r="S33" s="28">
        <f t="shared" ref="S33:S58" si="5">+C33</f>
        <v>5.0087E-2</v>
      </c>
      <c r="T33" s="28">
        <f>+'[16]2M'!$H$30/10^6</f>
        <v>9.9723000000000006E-2</v>
      </c>
      <c r="U33" s="28">
        <f>+'[16]3M'!$H$30/10^6</f>
        <v>0.149559</v>
      </c>
      <c r="V33" s="28">
        <f>+'[16]4M'!$H$30/10^6</f>
        <v>0.20452799999999999</v>
      </c>
      <c r="W33" s="28">
        <f>+'[16]5M'!$H$30/10^6</f>
        <v>0.25872299999999998</v>
      </c>
      <c r="X33" s="28">
        <f>+'[16]6M'!$H$30/10^6</f>
        <v>0.31278699999999998</v>
      </c>
      <c r="Y33" s="28">
        <f>+'[16]7M'!$H$30/10^6</f>
        <v>0.381498</v>
      </c>
      <c r="Z33" s="28">
        <f>+'[16]8M'!$H$30/10^6</f>
        <v>0.44603199999999998</v>
      </c>
      <c r="AA33" s="28">
        <f>+'[16]9M'!$H$30/10^6</f>
        <v>0.50616399999999995</v>
      </c>
      <c r="AB33" s="28">
        <f>+'[16]10M'!$H$30/10^6</f>
        <v>0.56443100000000002</v>
      </c>
      <c r="AC33" s="28">
        <f>+'[16]11M'!$H$30/10^6</f>
        <v>0.62448300000000001</v>
      </c>
      <c r="AD33" s="28">
        <f>+'[16]12M'!$H$30/10^6</f>
        <v>0.67919300000000005</v>
      </c>
    </row>
    <row r="34" spans="1:30" customFormat="1" x14ac:dyDescent="0.2">
      <c r="A34" s="10">
        <v>1006</v>
      </c>
      <c r="B34" s="10" t="s">
        <v>14</v>
      </c>
      <c r="C34" s="21">
        <v>0.25659799999999999</v>
      </c>
      <c r="D34" s="21">
        <v>0.273503</v>
      </c>
      <c r="E34" s="21">
        <v>0.26506099999999999</v>
      </c>
      <c r="F34" s="21">
        <v>0.286138</v>
      </c>
      <c r="G34" s="21">
        <v>0.289524</v>
      </c>
      <c r="H34" s="21">
        <v>0.29609600000000003</v>
      </c>
      <c r="I34" s="21">
        <v>0.35582799999999998</v>
      </c>
      <c r="J34" s="21">
        <v>0.34293200000000001</v>
      </c>
      <c r="K34" s="21">
        <v>0.32381799999999999</v>
      </c>
      <c r="L34" s="21">
        <v>0.29283500000000001</v>
      </c>
      <c r="M34" s="21">
        <v>0.28347600000000001</v>
      </c>
      <c r="N34" s="21">
        <v>0.26885100000000001</v>
      </c>
      <c r="O34" s="22">
        <f t="shared" si="4"/>
        <v>3.5346599999999997</v>
      </c>
      <c r="Q34" s="10">
        <v>1006</v>
      </c>
      <c r="R34" s="10" t="s">
        <v>14</v>
      </c>
      <c r="S34" s="28">
        <f t="shared" si="5"/>
        <v>0.25659799999999999</v>
      </c>
      <c r="T34" s="28">
        <f>+'[16]2M'!$I$30/10^6</f>
        <v>0.53010100000000004</v>
      </c>
      <c r="U34" s="28">
        <f>+'[16]3M'!$I$30/10^6</f>
        <v>0.79516200000000004</v>
      </c>
      <c r="V34" s="28">
        <f>+'[16]4M'!$I$30/10^6</f>
        <v>1.0812999999999999</v>
      </c>
      <c r="W34" s="28">
        <f>+'[16]5M'!$I$30/10^6</f>
        <v>1.370824</v>
      </c>
      <c r="X34" s="28">
        <f>+'[16]6M'!$I$30/10^6</f>
        <v>1.66692</v>
      </c>
      <c r="Y34" s="28">
        <f>+'[16]7M'!$I$30/10^6</f>
        <v>2.022748</v>
      </c>
      <c r="Z34" s="28">
        <f>+'[16]8M'!$I$30/10^6</f>
        <v>2.3656799999999998</v>
      </c>
      <c r="AA34" s="28">
        <f>+'[16]9M'!$I$30/10^6</f>
        <v>2.6894979999999999</v>
      </c>
      <c r="AB34" s="28">
        <f>+'[16]10M'!$I$30/10^6</f>
        <v>2.9823330000000001</v>
      </c>
      <c r="AC34" s="28">
        <f>+'[16]11M'!$I$30/10^6</f>
        <v>3.265809</v>
      </c>
      <c r="AD34" s="28">
        <f>+'[16]12M'!$I$30/10^6</f>
        <v>3.5346600000000001</v>
      </c>
    </row>
    <row r="35" spans="1:30" customFormat="1" x14ac:dyDescent="0.2">
      <c r="A35" s="10">
        <v>1007</v>
      </c>
      <c r="B35" s="10" t="s">
        <v>15</v>
      </c>
      <c r="C35" s="21">
        <v>0.43666899999999997</v>
      </c>
      <c r="D35" s="21">
        <v>0.45352199999999998</v>
      </c>
      <c r="E35" s="21">
        <v>0.442969</v>
      </c>
      <c r="F35" s="21">
        <v>0.49184</v>
      </c>
      <c r="G35" s="21">
        <v>0.47076299999999999</v>
      </c>
      <c r="H35" s="21">
        <v>0.48156500000000002</v>
      </c>
      <c r="I35" s="21">
        <v>0.53827100000000005</v>
      </c>
      <c r="J35" s="21">
        <v>0.51620999999999995</v>
      </c>
      <c r="K35" s="21">
        <v>0.49043900000000001</v>
      </c>
      <c r="L35" s="21">
        <v>0.45305223</v>
      </c>
      <c r="M35" s="21">
        <v>0.47041100000000002</v>
      </c>
      <c r="N35" s="21">
        <v>0.45624199999999998</v>
      </c>
      <c r="O35" s="22">
        <f t="shared" si="4"/>
        <v>5.70195323</v>
      </c>
      <c r="Q35" s="10">
        <v>1007</v>
      </c>
      <c r="R35" s="10" t="s">
        <v>15</v>
      </c>
      <c r="S35" s="28">
        <f t="shared" si="5"/>
        <v>0.43666899999999997</v>
      </c>
      <c r="T35" s="28">
        <f>+'[16]2M'!$J$30/10^6</f>
        <v>0.89019099999999995</v>
      </c>
      <c r="U35" s="28">
        <f>+'[16]3M'!$J$30/10^6</f>
        <v>1.3331599999999999</v>
      </c>
      <c r="V35" s="28">
        <f>+'[16]4M'!$J$30/10^6</f>
        <v>1.825</v>
      </c>
      <c r="W35" s="28">
        <f>+'[16]5M'!$J$30/10^6</f>
        <v>2.295763</v>
      </c>
      <c r="X35" s="28">
        <f>+'[16]6M'!$J$30/10^6</f>
        <v>2.7773279999999998</v>
      </c>
      <c r="Y35" s="28">
        <f>+'[16]7M'!$J$30/10^6</f>
        <v>3.3155990000000002</v>
      </c>
      <c r="Z35" s="28">
        <f>+'[16]8M'!$J$30/10^6</f>
        <v>3.8318089999999998</v>
      </c>
      <c r="AA35" s="28">
        <f>+'[16]9M'!$J$30/10^6</f>
        <v>4.3222480000000001</v>
      </c>
      <c r="AB35" s="28">
        <f>+'[16]10M'!$J$30/10^6</f>
        <v>4.77530023</v>
      </c>
      <c r="AC35" s="28">
        <f>+'[16]11M'!$J$30/10^6</f>
        <v>5.2457112300000004</v>
      </c>
      <c r="AD35" s="28">
        <f>+'[16]12M'!$J$30/10^6</f>
        <v>5.7019532300000009</v>
      </c>
    </row>
    <row r="36" spans="1:30" customFormat="1" x14ac:dyDescent="0.2">
      <c r="A36" s="10">
        <v>1008</v>
      </c>
      <c r="B36" s="10" t="s">
        <v>16</v>
      </c>
      <c r="C36" s="21">
        <v>0.123401</v>
      </c>
      <c r="D36" s="21">
        <v>0.129693</v>
      </c>
      <c r="E36" s="21">
        <v>0.12527199999999999</v>
      </c>
      <c r="F36" s="21">
        <v>0.144648</v>
      </c>
      <c r="G36" s="21">
        <v>0.13899900000000001</v>
      </c>
      <c r="H36" s="21">
        <v>0.13408600000000001</v>
      </c>
      <c r="I36" s="21">
        <v>0.14868799999999999</v>
      </c>
      <c r="J36" s="21">
        <v>0.132497</v>
      </c>
      <c r="K36" s="21">
        <v>0.13015699999999999</v>
      </c>
      <c r="L36" s="21">
        <v>0.124169</v>
      </c>
      <c r="M36" s="21">
        <v>0.12809000000000001</v>
      </c>
      <c r="N36" s="21">
        <v>0.12593699999999999</v>
      </c>
      <c r="O36" s="22">
        <f t="shared" si="4"/>
        <v>1.5856370000000002</v>
      </c>
      <c r="Q36" s="10">
        <v>1008</v>
      </c>
      <c r="R36" s="10" t="s">
        <v>16</v>
      </c>
      <c r="S36" s="28">
        <f t="shared" si="5"/>
        <v>0.123401</v>
      </c>
      <c r="T36" s="28">
        <f>+'[16]2M'!$K$30/10^6</f>
        <v>0.25309399999999999</v>
      </c>
      <c r="U36" s="28">
        <f>+'[16]3M'!$K$30/10^6</f>
        <v>0.37836599999999998</v>
      </c>
      <c r="V36" s="28">
        <f>+'[16]4M'!$K$30/10^6</f>
        <v>0.52301399999999998</v>
      </c>
      <c r="W36" s="28">
        <f>+'[16]5M'!$K$30/10^6</f>
        <v>0.66201299999999996</v>
      </c>
      <c r="X36" s="28">
        <f>+'[16]6M'!$K$30/10^6</f>
        <v>0.796099</v>
      </c>
      <c r="Y36" s="28">
        <f>+'[16]7M'!$K$30/10^6</f>
        <v>0.94478700000000004</v>
      </c>
      <c r="Z36" s="28">
        <f>+'[16]8M'!$K$30/10^6</f>
        <v>1.0772839999999999</v>
      </c>
      <c r="AA36" s="28">
        <f>+'[16]9M'!$K$30/10^6</f>
        <v>1.207441</v>
      </c>
      <c r="AB36" s="28">
        <f>+'[16]10M'!$K$30/10^6</f>
        <v>1.33161</v>
      </c>
      <c r="AC36" s="28">
        <f>+'[16]11M'!$K$30/10^6</f>
        <v>1.4597</v>
      </c>
      <c r="AD36" s="28">
        <f>+'[16]12M'!$K$30/10^6</f>
        <v>1.585637</v>
      </c>
    </row>
    <row r="37" spans="1:30" customFormat="1" x14ac:dyDescent="0.2">
      <c r="A37" s="10">
        <v>1009</v>
      </c>
      <c r="B37" s="10" t="s">
        <v>17</v>
      </c>
      <c r="C37" s="21">
        <v>0.10311099999999999</v>
      </c>
      <c r="D37" s="21">
        <v>0.112024</v>
      </c>
      <c r="E37" s="21">
        <v>0.104613</v>
      </c>
      <c r="F37" s="21">
        <v>0.110041</v>
      </c>
      <c r="G37" s="21">
        <v>0.11308598</v>
      </c>
      <c r="H37" s="21">
        <v>0.10981554</v>
      </c>
      <c r="I37" s="21">
        <v>0.122281</v>
      </c>
      <c r="J37" s="21">
        <v>0.113567</v>
      </c>
      <c r="K37" s="21">
        <v>0.114575</v>
      </c>
      <c r="L37" s="21">
        <v>0.111598</v>
      </c>
      <c r="M37" s="21">
        <v>0.11614099999999999</v>
      </c>
      <c r="N37" s="21">
        <v>0.110177</v>
      </c>
      <c r="O37" s="22">
        <f t="shared" si="4"/>
        <v>1.3410295200000002</v>
      </c>
      <c r="Q37" s="10">
        <v>1009</v>
      </c>
      <c r="R37" s="10" t="s">
        <v>17</v>
      </c>
      <c r="S37" s="28">
        <f t="shared" si="5"/>
        <v>0.10311099999999999</v>
      </c>
      <c r="T37" s="28">
        <f>+'[16]2M'!$L$30/10^6</f>
        <v>0.21513499999999999</v>
      </c>
      <c r="U37" s="28">
        <f>+'[16]3M'!$L$30/10^6</f>
        <v>0.31974799999999998</v>
      </c>
      <c r="V37" s="28">
        <f>+'[16]4M'!$L$30/10^6</f>
        <v>0.42978899999999998</v>
      </c>
      <c r="W37" s="28">
        <f>+'[16]5M'!$L$30/10^6</f>
        <v>0.54287498000000001</v>
      </c>
      <c r="X37" s="28">
        <f>+'[16]6M'!$L$30/10^6</f>
        <v>0.65269052000000005</v>
      </c>
      <c r="Y37" s="28">
        <f>+'[16]7M'!$L$30/10^6</f>
        <v>0.77497152000000002</v>
      </c>
      <c r="Z37" s="28">
        <f>+'[16]8M'!$L$30/10^6</f>
        <v>0.88853852</v>
      </c>
      <c r="AA37" s="28">
        <f>+'[16]9M'!$L$30/10^6</f>
        <v>1.0031135200000001</v>
      </c>
      <c r="AB37" s="28">
        <f>+'[16]10M'!$L$30/10^6</f>
        <v>1.11471152</v>
      </c>
      <c r="AC37" s="28">
        <f>+'[16]11M'!$L$30/10^6</f>
        <v>1.23085252</v>
      </c>
      <c r="AD37" s="28">
        <f>+'[16]12M'!$L$30/10^6</f>
        <v>1.34102952</v>
      </c>
    </row>
    <row r="38" spans="1:30" customFormat="1" x14ac:dyDescent="0.2">
      <c r="A38" s="10">
        <v>1010</v>
      </c>
      <c r="B38" s="10" t="s">
        <v>19</v>
      </c>
      <c r="C38" s="21">
        <v>0.148702</v>
      </c>
      <c r="D38" s="21">
        <v>0.15106900000000001</v>
      </c>
      <c r="E38" s="21">
        <v>0.15021799999999999</v>
      </c>
      <c r="F38" s="21">
        <v>0.16122</v>
      </c>
      <c r="G38" s="21">
        <v>0.15848899999999999</v>
      </c>
      <c r="H38" s="21">
        <v>0.15997</v>
      </c>
      <c r="I38" s="21">
        <v>0.18643999999999999</v>
      </c>
      <c r="J38" s="21">
        <v>0.18135699999999999</v>
      </c>
      <c r="K38" s="21">
        <v>0.159552</v>
      </c>
      <c r="L38" s="21">
        <v>0.15490200000000001</v>
      </c>
      <c r="M38" s="21">
        <v>0.165299</v>
      </c>
      <c r="N38" s="21">
        <v>0.15131700000000001</v>
      </c>
      <c r="O38" s="22">
        <f t="shared" si="4"/>
        <v>1.9285349999999999</v>
      </c>
      <c r="Q38" s="10">
        <v>1010</v>
      </c>
      <c r="R38" s="10" t="s">
        <v>19</v>
      </c>
      <c r="S38" s="28">
        <f t="shared" si="5"/>
        <v>0.148702</v>
      </c>
      <c r="T38" s="28">
        <f>+'[16]2M'!$M$30/10^6</f>
        <v>0.29977100000000001</v>
      </c>
      <c r="U38" s="28">
        <f>+'[16]3M'!$M$30/10^6</f>
        <v>0.44998899999999997</v>
      </c>
      <c r="V38" s="28">
        <f>+'[16]4M'!$M$30/10^6</f>
        <v>0.611209</v>
      </c>
      <c r="W38" s="28">
        <f>+'[16]5M'!$M$30/10^6</f>
        <v>0.76969799999999999</v>
      </c>
      <c r="X38" s="28">
        <f>+'[16]6M'!$M$30/10^6</f>
        <v>0.92966800000000005</v>
      </c>
      <c r="Y38" s="28">
        <f>+'[16]7M'!$M$30/10^6</f>
        <v>1.1161080000000001</v>
      </c>
      <c r="Z38" s="28">
        <f>+'[16]8M'!$M$30/10^6</f>
        <v>1.2974650000000001</v>
      </c>
      <c r="AA38" s="28">
        <f>+'[16]9M'!$M$30/10^6</f>
        <v>1.457017</v>
      </c>
      <c r="AB38" s="28">
        <f>+'[16]10M'!$M$30/10^6</f>
        <v>1.6119190000000001</v>
      </c>
      <c r="AC38" s="28">
        <f>+'[16]11M'!$M$30/10^6</f>
        <v>1.777218</v>
      </c>
      <c r="AD38" s="28">
        <f>+'[16]12M'!$M$30/10^6</f>
        <v>1.9285350000000001</v>
      </c>
    </row>
    <row r="39" spans="1:30" customFormat="1" x14ac:dyDescent="0.2">
      <c r="A39" s="10">
        <v>1011</v>
      </c>
      <c r="B39" s="10" t="s">
        <v>20</v>
      </c>
      <c r="C39" s="21">
        <v>9.6303E-2</v>
      </c>
      <c r="D39" s="21">
        <v>0.102557</v>
      </c>
      <c r="E39" s="21">
        <v>0.100214</v>
      </c>
      <c r="F39" s="21">
        <v>0.100813</v>
      </c>
      <c r="G39" s="21">
        <v>0.103618</v>
      </c>
      <c r="H39" s="21">
        <v>0.101995</v>
      </c>
      <c r="I39" s="21">
        <v>0.121252</v>
      </c>
      <c r="J39" s="21">
        <v>0.11953</v>
      </c>
      <c r="K39" s="21">
        <v>0.108205</v>
      </c>
      <c r="L39" s="21">
        <v>0.10095</v>
      </c>
      <c r="M39" s="21">
        <v>0.10642699999999999</v>
      </c>
      <c r="N39" s="21">
        <v>0.100394</v>
      </c>
      <c r="O39" s="22">
        <f t="shared" si="4"/>
        <v>1.2622580000000001</v>
      </c>
      <c r="Q39" s="10">
        <v>1011</v>
      </c>
      <c r="R39" s="10" t="s">
        <v>20</v>
      </c>
      <c r="S39" s="28">
        <f t="shared" si="5"/>
        <v>9.6303E-2</v>
      </c>
      <c r="T39" s="28">
        <f>+'[16]2M'!$N$30/10^6</f>
        <v>0.19886000000000001</v>
      </c>
      <c r="U39" s="28">
        <f>+'[16]3M'!$N$30/10^6</f>
        <v>0.29907400000000001</v>
      </c>
      <c r="V39" s="28">
        <f>+'[16]4M'!$N$30/10^6</f>
        <v>0.39988699999999999</v>
      </c>
      <c r="W39" s="28">
        <f>+'[16]5M'!$N$30/10^6</f>
        <v>0.50350499999999998</v>
      </c>
      <c r="X39" s="28">
        <f>+'[16]6M'!$N$30/10^6</f>
        <v>0.60550000000000004</v>
      </c>
      <c r="Y39" s="28">
        <f>+'[16]7M'!$N$30/10^6</f>
        <v>0.72675199999999995</v>
      </c>
      <c r="Z39" s="28">
        <f>+'[16]8M'!$N$30/10^6</f>
        <v>0.84628199999999998</v>
      </c>
      <c r="AA39" s="28">
        <f>+'[16]9M'!$N$30/10^6</f>
        <v>0.95448699999999997</v>
      </c>
      <c r="AB39" s="28">
        <f>+'[16]10M'!$N$30/10^6</f>
        <v>1.055437</v>
      </c>
      <c r="AC39" s="28">
        <f>+'[16]11M'!$N$30/10^6</f>
        <v>1.161864</v>
      </c>
      <c r="AD39" s="28">
        <f>+'[16]12M'!$N$30/10^6</f>
        <v>1.2622580000000001</v>
      </c>
    </row>
    <row r="40" spans="1:30" customFormat="1" x14ac:dyDescent="0.2">
      <c r="A40" s="10">
        <v>1012</v>
      </c>
      <c r="B40" s="10" t="s">
        <v>21</v>
      </c>
      <c r="C40" s="21">
        <v>0.30345100000000003</v>
      </c>
      <c r="D40" s="21">
        <v>0.30651400000000001</v>
      </c>
      <c r="E40" s="21">
        <v>0.29299700000000001</v>
      </c>
      <c r="F40" s="21">
        <v>0.30424899999999999</v>
      </c>
      <c r="G40" s="21">
        <v>0.30032399999999998</v>
      </c>
      <c r="H40" s="21">
        <v>0.297767</v>
      </c>
      <c r="I40" s="21">
        <v>0.35658200000000001</v>
      </c>
      <c r="J40" s="21">
        <v>0.34839700000000001</v>
      </c>
      <c r="K40" s="21">
        <v>0.34245700000000001</v>
      </c>
      <c r="L40" s="21">
        <v>0.32510299999999998</v>
      </c>
      <c r="M40" s="21">
        <v>0.32377099999999998</v>
      </c>
      <c r="N40" s="21">
        <v>0.31606699999999999</v>
      </c>
      <c r="O40" s="22">
        <f t="shared" si="4"/>
        <v>3.8176789999999996</v>
      </c>
      <c r="Q40" s="10">
        <v>1012</v>
      </c>
      <c r="R40" s="10" t="s">
        <v>21</v>
      </c>
      <c r="S40" s="28">
        <f t="shared" si="5"/>
        <v>0.30345100000000003</v>
      </c>
      <c r="T40" s="28">
        <f>+'[16]2M'!$O$30/10^6</f>
        <v>0.60996499999999998</v>
      </c>
      <c r="U40" s="28">
        <f>+'[16]3M'!$O$30/10^6</f>
        <v>0.90296200000000004</v>
      </c>
      <c r="V40" s="28">
        <f>+'[16]4M'!$O$30/10^6</f>
        <v>1.207211</v>
      </c>
      <c r="W40" s="28">
        <f>+'[16]5M'!$O$30/10^6</f>
        <v>1.5075350000000001</v>
      </c>
      <c r="X40" s="28">
        <f>+'[16]6M'!$O$30/10^6</f>
        <v>1.805302</v>
      </c>
      <c r="Y40" s="28">
        <f>+'[16]7M'!$O$30/10^6</f>
        <v>2.1618840000000001</v>
      </c>
      <c r="Z40" s="28">
        <f>+'[16]8M'!$O$30/10^6</f>
        <v>2.510281</v>
      </c>
      <c r="AA40" s="28">
        <f>+'[16]9M'!$O$30/10^6</f>
        <v>2.852738</v>
      </c>
      <c r="AB40" s="28">
        <f>+'[16]10M'!$O$30/10^6</f>
        <v>3.1778409999999999</v>
      </c>
      <c r="AC40" s="28">
        <f>+'[16]11M'!$O$30/10^6</f>
        <v>3.5016120000000002</v>
      </c>
      <c r="AD40" s="28">
        <f>+'[16]12M'!$O$30/10^6</f>
        <v>3.817679</v>
      </c>
    </row>
    <row r="41" spans="1:30" customFormat="1" x14ac:dyDescent="0.2">
      <c r="A41" s="10">
        <v>1013</v>
      </c>
      <c r="B41" s="10" t="s">
        <v>22</v>
      </c>
      <c r="C41" s="21">
        <v>1.6483999999999999E-2</v>
      </c>
      <c r="D41" s="21">
        <v>1.8589000000000001E-2</v>
      </c>
      <c r="E41" s="21">
        <v>1.7413999999999999E-2</v>
      </c>
      <c r="F41" s="21">
        <v>1.8869E-2</v>
      </c>
      <c r="G41" s="21">
        <v>1.9146E-2</v>
      </c>
      <c r="H41" s="21">
        <v>1.9678000000000001E-2</v>
      </c>
      <c r="I41" s="21">
        <v>2.3533999999999999E-2</v>
      </c>
      <c r="J41" s="21">
        <v>2.3865999999999998E-2</v>
      </c>
      <c r="K41" s="21">
        <v>2.3266999999999999E-2</v>
      </c>
      <c r="L41" s="21">
        <v>2.0965000000000001E-2</v>
      </c>
      <c r="M41" s="21">
        <v>2.0147000000000002E-2</v>
      </c>
      <c r="N41" s="21">
        <v>1.9835999999999999E-2</v>
      </c>
      <c r="O41" s="22">
        <f t="shared" si="4"/>
        <v>0.24179500000000001</v>
      </c>
      <c r="Q41" s="10">
        <v>1013</v>
      </c>
      <c r="R41" s="10" t="s">
        <v>22</v>
      </c>
      <c r="S41" s="28">
        <f t="shared" si="5"/>
        <v>1.6483999999999999E-2</v>
      </c>
      <c r="T41" s="28">
        <f>+'[16]2M'!$P$30/10^6</f>
        <v>3.5073E-2</v>
      </c>
      <c r="U41" s="28">
        <f>+'[16]3M'!$P$30/10^6</f>
        <v>5.2486999999999999E-2</v>
      </c>
      <c r="V41" s="28">
        <f>+'[16]4M'!$P$30/10^6</f>
        <v>7.1356000000000003E-2</v>
      </c>
      <c r="W41" s="28">
        <f>+'[16]5M'!$P$30/10^6</f>
        <v>9.0501999999999999E-2</v>
      </c>
      <c r="X41" s="28">
        <f>+'[16]6M'!$P$30/10^6</f>
        <v>0.11018</v>
      </c>
      <c r="Y41" s="28">
        <f>+'[16]7M'!$P$30/10^6</f>
        <v>0.133714</v>
      </c>
      <c r="Z41" s="28">
        <f>+'[16]8M'!$P$30/10^6</f>
        <v>0.15758</v>
      </c>
      <c r="AA41" s="28">
        <f>+'[16]9M'!$P$30/10^6</f>
        <v>0.18084700000000001</v>
      </c>
      <c r="AB41" s="28">
        <f>+'[16]10M'!$P$30/10^6</f>
        <v>0.20181199999999999</v>
      </c>
      <c r="AC41" s="28">
        <f>+'[16]11M'!$P$30/10^6</f>
        <v>0.22195899999999999</v>
      </c>
      <c r="AD41" s="28">
        <f>+'[16]12M'!$P$30/10^6</f>
        <v>0.24179500000000001</v>
      </c>
    </row>
    <row r="42" spans="1:30" customFormat="1" x14ac:dyDescent="0.2">
      <c r="A42" s="10">
        <v>1014</v>
      </c>
      <c r="B42" s="10" t="s">
        <v>23</v>
      </c>
      <c r="C42" s="21">
        <v>0.74490299999999998</v>
      </c>
      <c r="D42" s="21">
        <v>0.78616900000000001</v>
      </c>
      <c r="E42" s="21">
        <v>0.77168999999999999</v>
      </c>
      <c r="F42" s="21">
        <v>0.78778300000000001</v>
      </c>
      <c r="G42" s="21">
        <v>0.80521100000000001</v>
      </c>
      <c r="H42" s="21">
        <v>0.80531399999999997</v>
      </c>
      <c r="I42" s="21">
        <v>0.94049499999999997</v>
      </c>
      <c r="J42" s="21">
        <v>0.89480899999999997</v>
      </c>
      <c r="K42" s="21">
        <v>0.86355199999999999</v>
      </c>
      <c r="L42" s="21">
        <v>0.79719700000000004</v>
      </c>
      <c r="M42" s="21">
        <v>0.85673500000000002</v>
      </c>
      <c r="N42" s="21">
        <v>0.80693499999999996</v>
      </c>
      <c r="O42" s="22">
        <f t="shared" si="4"/>
        <v>9.860793000000001</v>
      </c>
      <c r="Q42" s="10">
        <v>1014</v>
      </c>
      <c r="R42" s="10" t="s">
        <v>23</v>
      </c>
      <c r="S42" s="28">
        <f t="shared" si="5"/>
        <v>0.74490299999999998</v>
      </c>
      <c r="T42" s="28">
        <f>+'[16]2M'!$Q$30/10^6</f>
        <v>1.531072</v>
      </c>
      <c r="U42" s="28">
        <f>+'[16]3M'!$Q$30/10^6</f>
        <v>2.302762</v>
      </c>
      <c r="V42" s="28">
        <f>+'[16]4M'!$Q$30/10^6</f>
        <v>3.0905450000000001</v>
      </c>
      <c r="W42" s="28">
        <f>+'[16]5M'!$Q$30/10^6</f>
        <v>3.895756</v>
      </c>
      <c r="X42" s="28">
        <f>+'[16]6M'!$Q$30/10^6</f>
        <v>4.7010699999999996</v>
      </c>
      <c r="Y42" s="28">
        <f>+'[16]7M'!$Q$30/10^6</f>
        <v>5.6415649999999999</v>
      </c>
      <c r="Z42" s="28">
        <f>+'[16]8M'!$Q$30/10^6</f>
        <v>6.5363740000000004</v>
      </c>
      <c r="AA42" s="28">
        <f>+'[16]9M'!$Q$30/10^6</f>
        <v>7.3999259999999998</v>
      </c>
      <c r="AB42" s="28">
        <f>+'[16]10M'!$Q$30/10^6</f>
        <v>8.1971229999999995</v>
      </c>
      <c r="AC42" s="28">
        <f>+'[16]11M'!$Q$30/10^6</f>
        <v>9.053858</v>
      </c>
      <c r="AD42" s="28">
        <f>+'[16]12M'!$Q$30/10^6</f>
        <v>9.8607929999999993</v>
      </c>
    </row>
    <row r="43" spans="1:30" customFormat="1" x14ac:dyDescent="0.2">
      <c r="A43" s="10">
        <v>1015</v>
      </c>
      <c r="B43" s="10" t="s">
        <v>24</v>
      </c>
      <c r="C43" s="21">
        <v>9.4219999999999998E-2</v>
      </c>
      <c r="D43" s="21">
        <v>9.5300999999999997E-2</v>
      </c>
      <c r="E43" s="21">
        <v>9.8030999999999993E-2</v>
      </c>
      <c r="F43" s="21">
        <v>0.103565</v>
      </c>
      <c r="G43" s="21">
        <v>0.104466</v>
      </c>
      <c r="H43" s="21">
        <v>0.10100199999999999</v>
      </c>
      <c r="I43" s="21">
        <v>0.122603</v>
      </c>
      <c r="J43" s="21">
        <v>0.117296</v>
      </c>
      <c r="K43" s="21">
        <v>0.109495</v>
      </c>
      <c r="L43" s="21">
        <v>0.102326</v>
      </c>
      <c r="M43" s="21">
        <v>0.105599</v>
      </c>
      <c r="N43" s="21">
        <v>9.4255000000000005E-2</v>
      </c>
      <c r="O43" s="22">
        <f t="shared" si="4"/>
        <v>1.248159</v>
      </c>
      <c r="Q43" s="10">
        <v>1015</v>
      </c>
      <c r="R43" s="10" t="s">
        <v>24</v>
      </c>
      <c r="S43" s="28">
        <f t="shared" si="5"/>
        <v>9.4219999999999998E-2</v>
      </c>
      <c r="T43" s="28">
        <f>+'[16]2M'!$R$30/10^6</f>
        <v>0.189521</v>
      </c>
      <c r="U43" s="28">
        <f>+'[16]3M'!$R$30/10^6</f>
        <v>0.28755199999999997</v>
      </c>
      <c r="V43" s="28">
        <f>+'[16]4M'!$R$30/10^6</f>
        <v>0.39111699999999999</v>
      </c>
      <c r="W43" s="28">
        <f>+'[16]5M'!$R$30/10^6</f>
        <v>0.495583</v>
      </c>
      <c r="X43" s="28">
        <f>+'[16]6M'!$R$30/10^6</f>
        <v>0.59658500000000003</v>
      </c>
      <c r="Y43" s="28">
        <f>+'[16]7M'!$R$30/10^6</f>
        <v>0.71918800000000005</v>
      </c>
      <c r="Z43" s="28">
        <f>+'[16]8M'!$R$30/10^6</f>
        <v>0.83648400000000001</v>
      </c>
      <c r="AA43" s="28">
        <f>+'[16]9M'!$R$30/10^6</f>
        <v>0.94597900000000001</v>
      </c>
      <c r="AB43" s="28">
        <f>+'[16]10M'!$R$30/10^6</f>
        <v>1.048305</v>
      </c>
      <c r="AC43" s="28">
        <f>+'[16]11M'!$R$30/10^6</f>
        <v>1.153904</v>
      </c>
      <c r="AD43" s="28">
        <f>+'[16]12M'!$R$30/10^6</f>
        <v>1.248159</v>
      </c>
    </row>
    <row r="44" spans="1:30" customFormat="1" x14ac:dyDescent="0.2">
      <c r="A44" s="10">
        <v>1016</v>
      </c>
      <c r="B44" s="10" t="s">
        <v>25</v>
      </c>
      <c r="C44" s="21">
        <v>0.10889799999999999</v>
      </c>
      <c r="D44" s="21">
        <v>0.11630600000000001</v>
      </c>
      <c r="E44" s="21">
        <v>0.116545</v>
      </c>
      <c r="F44" s="21">
        <v>0.12756500000000001</v>
      </c>
      <c r="G44" s="21">
        <v>0.12632699999999999</v>
      </c>
      <c r="H44" s="21">
        <v>0.12840699999999999</v>
      </c>
      <c r="I44" s="21">
        <v>0.154337</v>
      </c>
      <c r="J44" s="21">
        <v>0.13971</v>
      </c>
      <c r="K44" s="21">
        <v>0.13786999999999999</v>
      </c>
      <c r="L44" s="21">
        <v>0.12532399999999999</v>
      </c>
      <c r="M44" s="21">
        <v>0.12545999999999999</v>
      </c>
      <c r="N44" s="21">
        <v>0.118685</v>
      </c>
      <c r="O44" s="22">
        <f t="shared" si="4"/>
        <v>1.5254339999999997</v>
      </c>
      <c r="Q44" s="10">
        <v>1016</v>
      </c>
      <c r="R44" s="10" t="s">
        <v>25</v>
      </c>
      <c r="S44" s="28">
        <f t="shared" si="5"/>
        <v>0.10889799999999999</v>
      </c>
      <c r="T44" s="28">
        <f>+'[16]2M'!$S$30/10^6</f>
        <v>0.22520399999999999</v>
      </c>
      <c r="U44" s="28">
        <f>+'[16]3M'!$S$30/10^6</f>
        <v>0.34174900000000002</v>
      </c>
      <c r="V44" s="28">
        <f>+'[16]4M'!$S$30/10^6</f>
        <v>0.46931400000000001</v>
      </c>
      <c r="W44" s="28">
        <f>+'[16]5M'!$S$30/10^6</f>
        <v>0.59564099999999998</v>
      </c>
      <c r="X44" s="28">
        <f>+'[16]6M'!$S$30/10^6</f>
        <v>0.72404800000000002</v>
      </c>
      <c r="Y44" s="28">
        <f>+'[16]7M'!$S$30/10^6</f>
        <v>0.87838499999999997</v>
      </c>
      <c r="Z44" s="28">
        <f>+'[16]8M'!$S$30/10^6</f>
        <v>1.018095</v>
      </c>
      <c r="AA44" s="28">
        <f>+'[16]9M'!$S$30/10^6</f>
        <v>1.1559649999999999</v>
      </c>
      <c r="AB44" s="28">
        <f>+'[16]10M'!$S$30/10^6</f>
        <v>1.2812889999999999</v>
      </c>
      <c r="AC44" s="28">
        <f>+'[16]11M'!$S$30/10^6</f>
        <v>1.406749</v>
      </c>
      <c r="AD44" s="28">
        <f>+'[16]12M'!$S$30/10^6</f>
        <v>1.525434</v>
      </c>
    </row>
    <row r="45" spans="1:30" customFormat="1" x14ac:dyDescent="0.2">
      <c r="A45" s="10">
        <v>1017</v>
      </c>
      <c r="B45" s="10" t="s">
        <v>26</v>
      </c>
      <c r="C45" s="21">
        <v>0.2195</v>
      </c>
      <c r="D45" s="21">
        <v>0.23199400000000001</v>
      </c>
      <c r="E45" s="21">
        <v>0.21820999999999999</v>
      </c>
      <c r="F45" s="21">
        <v>0.22770000000000001</v>
      </c>
      <c r="G45" s="21">
        <v>0.229629</v>
      </c>
      <c r="H45" s="21">
        <v>0.222105</v>
      </c>
      <c r="I45" s="21">
        <v>0.25832699999999997</v>
      </c>
      <c r="J45" s="21">
        <v>0.247617</v>
      </c>
      <c r="K45" s="21">
        <v>0.23407</v>
      </c>
      <c r="L45" s="21">
        <v>0.22869700000000001</v>
      </c>
      <c r="M45" s="21">
        <v>0.23377100000000001</v>
      </c>
      <c r="N45" s="21">
        <v>0.22544900000000001</v>
      </c>
      <c r="O45" s="22">
        <f t="shared" si="4"/>
        <v>2.777069</v>
      </c>
      <c r="Q45" s="10">
        <v>1017</v>
      </c>
      <c r="R45" s="10" t="s">
        <v>26</v>
      </c>
      <c r="S45" s="28">
        <f t="shared" si="5"/>
        <v>0.2195</v>
      </c>
      <c r="T45" s="28">
        <f>+'[16]2M'!$T$30/10^6</f>
        <v>0.45149400000000001</v>
      </c>
      <c r="U45" s="28">
        <f>+'[16]3M'!$T$30/10^6</f>
        <v>0.66970399999999997</v>
      </c>
      <c r="V45" s="28">
        <f>+'[16]4M'!$T$30/10^6</f>
        <v>0.89740399999999998</v>
      </c>
      <c r="W45" s="28">
        <f>+'[16]5M'!$T$30/10^6</f>
        <v>1.127033</v>
      </c>
      <c r="X45" s="28">
        <f>+'[16]6M'!$T$30/10^6</f>
        <v>1.3491379999999999</v>
      </c>
      <c r="Y45" s="28">
        <f>+'[16]7M'!$T$30/10^6</f>
        <v>1.6074649999999999</v>
      </c>
      <c r="Z45" s="28">
        <f>+'[16]8M'!$T$30/10^6</f>
        <v>1.8550819999999999</v>
      </c>
      <c r="AA45" s="28">
        <f>+'[16]9M'!$T$30/10^6</f>
        <v>2.0891519999999999</v>
      </c>
      <c r="AB45" s="28">
        <f>+'[16]10M'!$T$30/10^6</f>
        <v>2.3178489999999998</v>
      </c>
      <c r="AC45" s="28">
        <f>+'[16]11M'!$T$30/10^6</f>
        <v>2.5516200000000002</v>
      </c>
      <c r="AD45" s="28">
        <f>+'[16]12M'!$T$30/10^6</f>
        <v>2.777069</v>
      </c>
    </row>
    <row r="46" spans="1:30" customFormat="1" x14ac:dyDescent="0.2">
      <c r="A46" s="10">
        <v>1018</v>
      </c>
      <c r="B46" s="10" t="s">
        <v>27</v>
      </c>
      <c r="C46" s="21">
        <v>9.1863E-2</v>
      </c>
      <c r="D46" s="21">
        <v>9.6936999999999995E-2</v>
      </c>
      <c r="E46" s="21">
        <v>8.9539999999999995E-2</v>
      </c>
      <c r="F46" s="21">
        <v>9.8514000000000004E-2</v>
      </c>
      <c r="G46" s="21">
        <v>9.7240999999999994E-2</v>
      </c>
      <c r="H46" s="21">
        <v>9.7418000000000005E-2</v>
      </c>
      <c r="I46" s="21">
        <v>0.11557000000000001</v>
      </c>
      <c r="J46" s="21">
        <v>0.108572</v>
      </c>
      <c r="K46" s="21">
        <v>0.10628899999999999</v>
      </c>
      <c r="L46" s="21">
        <v>9.5883999999999997E-2</v>
      </c>
      <c r="M46" s="21">
        <v>9.7822999999999993E-2</v>
      </c>
      <c r="N46" s="21">
        <v>9.2077999999999993E-2</v>
      </c>
      <c r="O46" s="22">
        <f t="shared" si="4"/>
        <v>1.1877289999999996</v>
      </c>
      <c r="Q46" s="10">
        <v>1018</v>
      </c>
      <c r="R46" s="10" t="s">
        <v>27</v>
      </c>
      <c r="S46" s="28">
        <f t="shared" si="5"/>
        <v>9.1863E-2</v>
      </c>
      <c r="T46" s="28">
        <f>+'[16]2M'!$U$30/10^6</f>
        <v>0.1888</v>
      </c>
      <c r="U46" s="28">
        <f>+'[16]3M'!$U$30/10^6</f>
        <v>0.27833999999999998</v>
      </c>
      <c r="V46" s="28">
        <f>+'[16]4M'!$U$30/10^6</f>
        <v>0.37685400000000002</v>
      </c>
      <c r="W46" s="28">
        <f>+'[16]5M'!$U$30/10^6</f>
        <v>0.47409499999999999</v>
      </c>
      <c r="X46" s="28">
        <f>+'[16]6M'!$U$30/10^6</f>
        <v>0.57151300000000005</v>
      </c>
      <c r="Y46" s="28">
        <f>+'[16]7M'!$U$30/10^6</f>
        <v>0.687083</v>
      </c>
      <c r="Z46" s="28">
        <f>+'[16]8M'!$U$30/10^6</f>
        <v>0.795655</v>
      </c>
      <c r="AA46" s="28">
        <f>+'[16]9M'!$U$30/10^6</f>
        <v>0.90194399999999997</v>
      </c>
      <c r="AB46" s="28">
        <f>+'[16]10M'!$U$30/10^6</f>
        <v>0.99782800000000005</v>
      </c>
      <c r="AC46" s="28">
        <f>+'[16]11M'!$U$30/10^6</f>
        <v>1.0956509999999999</v>
      </c>
      <c r="AD46" s="28">
        <f>+'[16]12M'!$U$30/10^6</f>
        <v>1.187729</v>
      </c>
    </row>
    <row r="47" spans="1:30" customFormat="1" x14ac:dyDescent="0.2">
      <c r="A47" s="10">
        <v>1019</v>
      </c>
      <c r="B47" s="10" t="s">
        <v>28</v>
      </c>
      <c r="C47" s="21">
        <v>5.6868000000000002E-2</v>
      </c>
      <c r="D47" s="21">
        <v>5.7825000000000001E-2</v>
      </c>
      <c r="E47" s="21">
        <v>5.8735999999999997E-2</v>
      </c>
      <c r="F47" s="21">
        <v>6.1615000000000003E-2</v>
      </c>
      <c r="G47" s="21">
        <v>5.9839999999999997E-2</v>
      </c>
      <c r="H47" s="21">
        <v>6.0304999999999997E-2</v>
      </c>
      <c r="I47" s="21">
        <v>7.2033E-2</v>
      </c>
      <c r="J47" s="21">
        <v>6.6706000000000001E-2</v>
      </c>
      <c r="K47" s="21">
        <v>6.9356000000000001E-2</v>
      </c>
      <c r="L47" s="21">
        <v>6.5003000000000005E-2</v>
      </c>
      <c r="M47" s="21">
        <v>6.3703999999999997E-2</v>
      </c>
      <c r="N47" s="21">
        <v>5.8125999999999997E-2</v>
      </c>
      <c r="O47" s="22">
        <f t="shared" si="4"/>
        <v>0.75011700000000003</v>
      </c>
      <c r="Q47" s="10">
        <v>1019</v>
      </c>
      <c r="R47" s="10" t="s">
        <v>28</v>
      </c>
      <c r="S47" s="28">
        <f t="shared" si="5"/>
        <v>5.6868000000000002E-2</v>
      </c>
      <c r="T47" s="28">
        <f>+'[16]2M'!$V$30/10^6</f>
        <v>0.114693</v>
      </c>
      <c r="U47" s="28">
        <f>+'[16]3M'!$V$30/10^6</f>
        <v>0.173429</v>
      </c>
      <c r="V47" s="28">
        <f>+'[16]4M'!$V$30/10^6</f>
        <v>0.235044</v>
      </c>
      <c r="W47" s="28">
        <f>+'[16]5M'!$V$30/10^6</f>
        <v>0.29488399999999998</v>
      </c>
      <c r="X47" s="28">
        <f>+'[16]6M'!$V$30/10^6</f>
        <v>0.35518899999999998</v>
      </c>
      <c r="Y47" s="28">
        <f>+'[16]7M'!$V$30/10^6</f>
        <v>0.42722199999999999</v>
      </c>
      <c r="Z47" s="28">
        <f>+'[16]8M'!$V$30/10^6</f>
        <v>0.49392799999999998</v>
      </c>
      <c r="AA47" s="28">
        <f>+'[16]9M'!$V$30/10^6</f>
        <v>0.56328400000000001</v>
      </c>
      <c r="AB47" s="28">
        <f>+'[16]10M'!$V$30/10^6</f>
        <v>0.62828700000000004</v>
      </c>
      <c r="AC47" s="28">
        <f>+'[16]11M'!$V$30/10^6</f>
        <v>0.69199100000000002</v>
      </c>
      <c r="AD47" s="28">
        <f>+'[16]12M'!$V$30/10^6</f>
        <v>0.75011700000000003</v>
      </c>
    </row>
    <row r="48" spans="1:30" customFormat="1" x14ac:dyDescent="0.2">
      <c r="A48" s="10">
        <v>1020</v>
      </c>
      <c r="B48" s="10" t="s">
        <v>29</v>
      </c>
      <c r="C48" s="21">
        <v>0.29958000000000001</v>
      </c>
      <c r="D48" s="21">
        <v>0.31393700000000002</v>
      </c>
      <c r="E48" s="21">
        <v>0.30854199999999998</v>
      </c>
      <c r="F48" s="21">
        <v>0.32089600000000001</v>
      </c>
      <c r="G48" s="21">
        <v>0.31496099999999999</v>
      </c>
      <c r="H48" s="21">
        <v>0.303062</v>
      </c>
      <c r="I48" s="21">
        <v>0.34270400000000001</v>
      </c>
      <c r="J48" s="21">
        <v>0.32655400000000001</v>
      </c>
      <c r="K48" s="21">
        <v>0.32086399999999998</v>
      </c>
      <c r="L48" s="21">
        <v>0.30407699999999999</v>
      </c>
      <c r="M48" s="21">
        <v>0.32233200000000001</v>
      </c>
      <c r="N48" s="21">
        <v>0.321689</v>
      </c>
      <c r="O48" s="22">
        <f t="shared" si="4"/>
        <v>3.7991980000000001</v>
      </c>
      <c r="Q48" s="10">
        <v>1020</v>
      </c>
      <c r="R48" s="10" t="s">
        <v>29</v>
      </c>
      <c r="S48" s="28">
        <f t="shared" si="5"/>
        <v>0.29958000000000001</v>
      </c>
      <c r="T48" s="28">
        <f>+'[16]2M'!$W$30/10^6</f>
        <v>0.61351699999999998</v>
      </c>
      <c r="U48" s="28">
        <f>+'[16]3M'!$W$30/10^6</f>
        <v>0.92205899999999996</v>
      </c>
      <c r="V48" s="28">
        <f>+'[16]4M'!$W$30/10^6</f>
        <v>1.242955</v>
      </c>
      <c r="W48" s="28">
        <f>+'[16]5M'!$W$30/10^6</f>
        <v>1.5579160000000001</v>
      </c>
      <c r="X48" s="28">
        <f>+'[16]6M'!$W$30/10^6</f>
        <v>1.860978</v>
      </c>
      <c r="Y48" s="28">
        <f>+'[16]7M'!$W$30/10^6</f>
        <v>2.2036820000000001</v>
      </c>
      <c r="Z48" s="28">
        <f>+'[16]8M'!$W$30/10^6</f>
        <v>2.5302359999999999</v>
      </c>
      <c r="AA48" s="28">
        <f>+'[16]9M'!$W$30/10^6</f>
        <v>2.8511000000000002</v>
      </c>
      <c r="AB48" s="28">
        <f>+'[16]10M'!$W$30/10^6</f>
        <v>3.1551770000000001</v>
      </c>
      <c r="AC48" s="28">
        <f>+'[16]11M'!$W$30/10^6</f>
        <v>3.477509</v>
      </c>
      <c r="AD48" s="28">
        <f>+'[16]12M'!$W$30/10^6</f>
        <v>3.7991980000000001</v>
      </c>
    </row>
    <row r="49" spans="1:30" customFormat="1" x14ac:dyDescent="0.2">
      <c r="A49" s="10">
        <v>1021</v>
      </c>
      <c r="B49" s="10" t="s">
        <v>30</v>
      </c>
      <c r="C49" s="21">
        <v>8.4841E-2</v>
      </c>
      <c r="D49" s="21">
        <v>8.8424000000000003E-2</v>
      </c>
      <c r="E49" s="21">
        <v>8.3974999999999994E-2</v>
      </c>
      <c r="F49" s="21">
        <v>9.8339999999999997E-2</v>
      </c>
      <c r="G49" s="21">
        <v>8.5108000000000003E-2</v>
      </c>
      <c r="H49" s="21">
        <v>8.7833999999999995E-2</v>
      </c>
      <c r="I49" s="21">
        <v>9.8465999999999998E-2</v>
      </c>
      <c r="J49" s="21">
        <v>0.101107</v>
      </c>
      <c r="K49" s="21">
        <v>0.10058300000000001</v>
      </c>
      <c r="L49" s="21">
        <v>8.7776000000000007E-2</v>
      </c>
      <c r="M49" s="21">
        <v>9.7776000000000002E-2</v>
      </c>
      <c r="N49" s="21">
        <v>8.6376999999999995E-2</v>
      </c>
      <c r="O49" s="22">
        <f t="shared" si="4"/>
        <v>1.1006070000000001</v>
      </c>
      <c r="Q49" s="10">
        <v>1021</v>
      </c>
      <c r="R49" s="10" t="s">
        <v>30</v>
      </c>
      <c r="S49" s="28">
        <f t="shared" si="5"/>
        <v>8.4841E-2</v>
      </c>
      <c r="T49" s="28">
        <f>+'[16]2M'!$X$30/10^6</f>
        <v>0.173265</v>
      </c>
      <c r="U49" s="28">
        <f>+'[16]3M'!$X$30/10^6</f>
        <v>0.25724000000000002</v>
      </c>
      <c r="V49" s="28">
        <f>+'[16]4M'!$X$30/10^6</f>
        <v>0.35558000000000001</v>
      </c>
      <c r="W49" s="28">
        <f>+'[16]5M'!$X$30/10^6</f>
        <v>0.44068800000000002</v>
      </c>
      <c r="X49" s="28">
        <f>+'[16]6M'!$X$30/10^6</f>
        <v>0.52852200000000005</v>
      </c>
      <c r="Y49" s="28">
        <f>+'[16]7M'!$X$30/10^6</f>
        <v>0.62698799999999999</v>
      </c>
      <c r="Z49" s="28">
        <f>+'[16]8M'!$X$30/10^6</f>
        <v>0.72809500000000005</v>
      </c>
      <c r="AA49" s="28">
        <f>+'[16]9M'!$X$30/10^6</f>
        <v>0.82867800000000003</v>
      </c>
      <c r="AB49" s="28">
        <f>+'[16]10M'!$X$30/10^6</f>
        <v>0.91645399999999999</v>
      </c>
      <c r="AC49" s="28">
        <f>+'[16]11M'!$X$30/10^6</f>
        <v>1.01423</v>
      </c>
      <c r="AD49" s="28">
        <f>+'[16]12M'!$X$30/10^6</f>
        <v>1.1006069999999999</v>
      </c>
    </row>
    <row r="50" spans="1:30" customFormat="1" x14ac:dyDescent="0.2">
      <c r="A50" s="10">
        <v>1022</v>
      </c>
      <c r="B50" s="10" t="s">
        <v>31</v>
      </c>
      <c r="C50" s="21">
        <v>0.42125600000000002</v>
      </c>
      <c r="D50" s="21">
        <v>0.45646100000000001</v>
      </c>
      <c r="E50" s="21">
        <v>0.433504</v>
      </c>
      <c r="F50" s="21">
        <v>0.44516899999999998</v>
      </c>
      <c r="G50" s="21">
        <v>0.451791</v>
      </c>
      <c r="H50" s="21">
        <v>0.45583699999999999</v>
      </c>
      <c r="I50" s="21">
        <v>0.53223900000000002</v>
      </c>
      <c r="J50" s="21">
        <v>0.48954799999999998</v>
      </c>
      <c r="K50" s="21">
        <v>0.45787099999999997</v>
      </c>
      <c r="L50" s="21">
        <v>0.450187</v>
      </c>
      <c r="M50" s="21">
        <v>0.45857199999999998</v>
      </c>
      <c r="N50" s="21">
        <v>0.43342900000000001</v>
      </c>
      <c r="O50" s="22">
        <f t="shared" si="4"/>
        <v>5.4858640000000003</v>
      </c>
      <c r="Q50" s="10">
        <v>1022</v>
      </c>
      <c r="R50" s="10" t="s">
        <v>31</v>
      </c>
      <c r="S50" s="28">
        <f t="shared" si="5"/>
        <v>0.42125600000000002</v>
      </c>
      <c r="T50" s="28">
        <f>+'[16]2M'!$Y$30/10^6</f>
        <v>0.87771699999999997</v>
      </c>
      <c r="U50" s="28">
        <f>+'[16]3M'!$Y$30/10^6</f>
        <v>1.311221</v>
      </c>
      <c r="V50" s="28">
        <f>+'[16]4M'!$Y$30/10^6</f>
        <v>1.7563899999999999</v>
      </c>
      <c r="W50" s="28">
        <f>+'[16]5M'!$Y$30/10^6</f>
        <v>2.2081810000000002</v>
      </c>
      <c r="X50" s="28">
        <f>+'[16]6M'!$Y$30/10^6</f>
        <v>2.664018</v>
      </c>
      <c r="Y50" s="28">
        <f>+'[16]7M'!$Y$30/10^6</f>
        <v>3.1962570000000001</v>
      </c>
      <c r="Z50" s="28">
        <f>+'[16]8M'!$Y$30/10^6</f>
        <v>3.6858050000000002</v>
      </c>
      <c r="AA50" s="28">
        <f>+'[16]9M'!$Y$30/10^6</f>
        <v>4.1436760000000001</v>
      </c>
      <c r="AB50" s="28">
        <f>+'[16]10M'!$Y$30/10^6</f>
        <v>4.5938629999999998</v>
      </c>
      <c r="AC50" s="28">
        <f>+'[16]11M'!$Y$30/10^6</f>
        <v>5.052435</v>
      </c>
      <c r="AD50" s="28">
        <f>+'[16]12M'!$Y$30/10^6</f>
        <v>5.4858640000000003</v>
      </c>
    </row>
    <row r="51" spans="1:30" customFormat="1" x14ac:dyDescent="0.2">
      <c r="A51" s="10">
        <v>1023</v>
      </c>
      <c r="B51" s="10" t="s">
        <v>32</v>
      </c>
      <c r="C51" s="21">
        <v>8.1006999999999996E-2</v>
      </c>
      <c r="D51" s="21">
        <v>9.0776999999999997E-2</v>
      </c>
      <c r="E51" s="21">
        <v>8.7970000000000007E-2</v>
      </c>
      <c r="F51" s="21">
        <v>9.7408999999999996E-2</v>
      </c>
      <c r="G51" s="21">
        <v>9.2592999999999995E-2</v>
      </c>
      <c r="H51" s="21">
        <v>9.3101000000000003E-2</v>
      </c>
      <c r="I51" s="21">
        <v>0.104709</v>
      </c>
      <c r="J51" s="21">
        <v>9.3094999999999997E-2</v>
      </c>
      <c r="K51" s="21">
        <v>9.1331999999999997E-2</v>
      </c>
      <c r="L51" s="21">
        <v>8.7692000000000006E-2</v>
      </c>
      <c r="M51" s="21">
        <v>9.6200999999999995E-2</v>
      </c>
      <c r="N51" s="21">
        <v>8.7299000000000002E-2</v>
      </c>
      <c r="O51" s="22">
        <f t="shared" si="4"/>
        <v>1.1031850000000001</v>
      </c>
      <c r="Q51" s="10">
        <v>1023</v>
      </c>
      <c r="R51" s="10" t="s">
        <v>32</v>
      </c>
      <c r="S51" s="28">
        <f t="shared" si="5"/>
        <v>8.1006999999999996E-2</v>
      </c>
      <c r="T51" s="28">
        <f>+'[16]2M'!$Z$30/10^6</f>
        <v>0.17178399999999999</v>
      </c>
      <c r="U51" s="28">
        <f>+'[16]3M'!$Z$30/10^6</f>
        <v>0.25975399999999998</v>
      </c>
      <c r="V51" s="28">
        <f>+'[16]4M'!$Z$30/10^6</f>
        <v>0.35716300000000001</v>
      </c>
      <c r="W51" s="28">
        <f>+'[16]5M'!$Z$30/10^6</f>
        <v>0.44975599999999999</v>
      </c>
      <c r="X51" s="28">
        <f>+'[16]6M'!$Z$30/10^6</f>
        <v>0.54285700000000003</v>
      </c>
      <c r="Y51" s="28">
        <f>+'[16]7M'!$Z$30/10^6</f>
        <v>0.64756599999999997</v>
      </c>
      <c r="Z51" s="28">
        <f>+'[16]8M'!$Z$30/10^6</f>
        <v>0.74066100000000001</v>
      </c>
      <c r="AA51" s="28">
        <f>+'[16]9M'!$Z$30/10^6</f>
        <v>0.83199299999999998</v>
      </c>
      <c r="AB51" s="28">
        <f>+'[16]10M'!$Z$30/10^6</f>
        <v>0.91968499999999997</v>
      </c>
      <c r="AC51" s="28">
        <f>+'[16]11M'!$Z$30/10^6</f>
        <v>1.0158860000000001</v>
      </c>
      <c r="AD51" s="28">
        <f>+'[16]12M'!$Z$30/10^6</f>
        <v>1.1031850000000001</v>
      </c>
    </row>
    <row r="52" spans="1:30" customFormat="1" x14ac:dyDescent="0.2">
      <c r="A52" s="10">
        <v>1024</v>
      </c>
      <c r="B52" s="10" t="s">
        <v>33</v>
      </c>
      <c r="C52" s="21">
        <v>0.69800499999999999</v>
      </c>
      <c r="D52" s="21">
        <v>0.70104900000000003</v>
      </c>
      <c r="E52" s="21">
        <v>0.71164799999999995</v>
      </c>
      <c r="F52" s="21">
        <v>0.71824699999999997</v>
      </c>
      <c r="G52" s="21">
        <v>0.71608899999999998</v>
      </c>
      <c r="H52" s="21">
        <v>0.69556700000000005</v>
      </c>
      <c r="I52" s="21">
        <v>0.73795500000000003</v>
      </c>
      <c r="J52" s="21">
        <v>0.69359499999999996</v>
      </c>
      <c r="K52" s="21">
        <v>0.69930400000000004</v>
      </c>
      <c r="L52" s="21">
        <v>0.69593400000000005</v>
      </c>
      <c r="M52" s="21">
        <v>0.739676</v>
      </c>
      <c r="N52" s="21">
        <v>0.71740800000000005</v>
      </c>
      <c r="O52" s="22">
        <f t="shared" si="4"/>
        <v>8.524477000000001</v>
      </c>
      <c r="Q52" s="10">
        <v>1024</v>
      </c>
      <c r="R52" s="10" t="s">
        <v>33</v>
      </c>
      <c r="S52" s="28">
        <f t="shared" si="5"/>
        <v>0.69800499999999999</v>
      </c>
      <c r="T52" s="28">
        <f>+'[16]2M'!$AA$30/10^6</f>
        <v>1.399054</v>
      </c>
      <c r="U52" s="28">
        <f>+'[16]3M'!$AA$30/10^6</f>
        <v>2.1107019999999999</v>
      </c>
      <c r="V52" s="28">
        <f>+'[16]4M'!$AA$30/10^6</f>
        <v>2.8289490000000002</v>
      </c>
      <c r="W52" s="28">
        <f>+'[16]5M'!$AA$30/10^6</f>
        <v>3.5450379999999999</v>
      </c>
      <c r="X52" s="28">
        <f>+'[16]6M'!$AA$30/10^6</f>
        <v>4.2406050000000004</v>
      </c>
      <c r="Y52" s="28">
        <f>+'[16]7M'!$AA$30/10^6</f>
        <v>4.9785599999999999</v>
      </c>
      <c r="Z52" s="28">
        <f>+'[16]8M'!$AA$30/10^6</f>
        <v>5.6721550000000001</v>
      </c>
      <c r="AA52" s="28">
        <f>+'[16]9M'!$AA$30/10^6</f>
        <v>6.3714589999999998</v>
      </c>
      <c r="AB52" s="28">
        <f>+'[16]10M'!$AA$30/10^6</f>
        <v>7.067393</v>
      </c>
      <c r="AC52" s="28">
        <f>+'[16]11M'!$AA$30/10^6</f>
        <v>7.8070690000000003</v>
      </c>
      <c r="AD52" s="28">
        <f>+'[16]12M'!$AA$30/10^6</f>
        <v>8.5244769999999992</v>
      </c>
    </row>
    <row r="53" spans="1:30" customFormat="1" x14ac:dyDescent="0.2">
      <c r="A53" s="10">
        <v>1025</v>
      </c>
      <c r="B53" s="10" t="s">
        <v>34</v>
      </c>
      <c r="C53" s="21">
        <v>0.116161</v>
      </c>
      <c r="D53" s="21">
        <v>0.116096</v>
      </c>
      <c r="E53" s="21">
        <v>0.11609800000000001</v>
      </c>
      <c r="F53" s="21">
        <v>0.12598999999999999</v>
      </c>
      <c r="G53" s="21">
        <v>0.12099799999999999</v>
      </c>
      <c r="H53" s="21">
        <v>0.12700400000000001</v>
      </c>
      <c r="I53" s="21">
        <v>0.15346599999999999</v>
      </c>
      <c r="J53" s="21">
        <v>0.14696300000000001</v>
      </c>
      <c r="K53" s="21">
        <v>0.14726900000000001</v>
      </c>
      <c r="L53" s="21">
        <v>0.143035</v>
      </c>
      <c r="M53" s="21">
        <v>0.140873</v>
      </c>
      <c r="N53" s="21">
        <v>0.13477700000000001</v>
      </c>
      <c r="O53" s="22">
        <f t="shared" si="4"/>
        <v>1.58873</v>
      </c>
      <c r="Q53" s="10">
        <v>1025</v>
      </c>
      <c r="R53" s="10" t="s">
        <v>34</v>
      </c>
      <c r="S53" s="28">
        <f t="shared" si="5"/>
        <v>0.116161</v>
      </c>
      <c r="T53" s="28">
        <f>+'[16]2M'!$AB$30/10^6</f>
        <v>0.23225699999999999</v>
      </c>
      <c r="U53" s="28">
        <f>+'[16]3M'!$AB$30/10^6</f>
        <v>0.34835500000000003</v>
      </c>
      <c r="V53" s="28">
        <f>+'[16]4M'!$AB$30/10^6</f>
        <v>0.47434500000000002</v>
      </c>
      <c r="W53" s="28">
        <f>+'[16]5M'!$AB$30/10^6</f>
        <v>0.59534299999999996</v>
      </c>
      <c r="X53" s="28">
        <f>+'[16]6M'!$AB$30/10^6</f>
        <v>0.72234699999999996</v>
      </c>
      <c r="Y53" s="28">
        <f>+'[16]7M'!$AB$30/10^6</f>
        <v>0.87581299999999995</v>
      </c>
      <c r="Z53" s="28">
        <f>+'[16]8M'!$AB$30/10^6</f>
        <v>1.0227759999999999</v>
      </c>
      <c r="AA53" s="28">
        <f>+'[16]9M'!$AB$30/10^6</f>
        <v>1.170045</v>
      </c>
      <c r="AB53" s="28">
        <f>+'[16]10M'!$AB$30/10^6</f>
        <v>1.31308</v>
      </c>
      <c r="AC53" s="28">
        <f>+'[16]11M'!$AB$30/10^6</f>
        <v>1.4539530000000001</v>
      </c>
      <c r="AD53" s="28">
        <f>+'[16]12M'!$AB$30/10^6</f>
        <v>1.58873</v>
      </c>
    </row>
    <row r="54" spans="1:30" customFormat="1" x14ac:dyDescent="0.2">
      <c r="A54" s="10">
        <v>1026</v>
      </c>
      <c r="B54" s="10" t="s">
        <v>35</v>
      </c>
      <c r="C54" s="21">
        <v>4.5536E-2</v>
      </c>
      <c r="D54" s="21">
        <v>4.6984999999999999E-2</v>
      </c>
      <c r="E54" s="21">
        <v>4.5922999999999999E-2</v>
      </c>
      <c r="F54" s="21">
        <v>4.7288999999999998E-2</v>
      </c>
      <c r="G54" s="21">
        <v>4.5697629999999996E-2</v>
      </c>
      <c r="H54" s="21">
        <v>4.3163E-2</v>
      </c>
      <c r="I54" s="21">
        <v>5.1903999999999999E-2</v>
      </c>
      <c r="J54" s="21">
        <v>4.8179E-2</v>
      </c>
      <c r="K54" s="21">
        <v>4.9346000000000001E-2</v>
      </c>
      <c r="L54" s="21">
        <v>4.6619000000000001E-2</v>
      </c>
      <c r="M54" s="21">
        <v>4.9835999999999998E-2</v>
      </c>
      <c r="N54" s="21">
        <v>4.3711E-2</v>
      </c>
      <c r="O54" s="22">
        <f t="shared" si="4"/>
        <v>0.56418863000000008</v>
      </c>
      <c r="Q54" s="10">
        <v>1026</v>
      </c>
      <c r="R54" s="10" t="s">
        <v>35</v>
      </c>
      <c r="S54" s="28">
        <f t="shared" si="5"/>
        <v>4.5536E-2</v>
      </c>
      <c r="T54" s="28">
        <f>+'[16]2M'!$AC$30/10^6</f>
        <v>9.2521000000000006E-2</v>
      </c>
      <c r="U54" s="28">
        <f>+'[16]3M'!$AC$30/10^6</f>
        <v>0.13844400000000001</v>
      </c>
      <c r="V54" s="28">
        <f>+'[16]4M'!$AC$30/10^6</f>
        <v>0.18573300000000001</v>
      </c>
      <c r="W54" s="28">
        <f>+'[16]5M'!$AC$30/10^6</f>
        <v>0.23143063</v>
      </c>
      <c r="X54" s="28">
        <f>+'[16]6M'!$AC$30/10^6</f>
        <v>0.27459362999999998</v>
      </c>
      <c r="Y54" s="28">
        <f>+'[16]7M'!$AC$30/10^6</f>
        <v>0.32649762999999998</v>
      </c>
      <c r="Z54" s="28">
        <f>+'[16]8M'!$AC$30/10^6</f>
        <v>0.37467663000000001</v>
      </c>
      <c r="AA54" s="28">
        <f>+'[16]9M'!$AC$30/10^6</f>
        <v>0.42402263000000001</v>
      </c>
      <c r="AB54" s="28">
        <f>+'[16]10M'!$AC$30/10^6</f>
        <v>0.47064162999999998</v>
      </c>
      <c r="AC54" s="28">
        <f>+'[16]11M'!$AC$30/10^6</f>
        <v>0.52047763000000002</v>
      </c>
      <c r="AD54" s="28">
        <f>+'[16]12M'!$AC$30/10^6</f>
        <v>0.56418862999999997</v>
      </c>
    </row>
    <row r="55" spans="1:30" customFormat="1" x14ac:dyDescent="0.2">
      <c r="A55" s="10">
        <v>1027</v>
      </c>
      <c r="B55" s="10" t="s">
        <v>36</v>
      </c>
      <c r="C55" s="21">
        <v>6.7919999999999994E-2</v>
      </c>
      <c r="D55" s="21">
        <v>6.9332000000000005E-2</v>
      </c>
      <c r="E55" s="21">
        <v>6.7458000000000004E-2</v>
      </c>
      <c r="F55" s="21">
        <v>7.2857000000000005E-2</v>
      </c>
      <c r="G55" s="21">
        <v>6.8661E-2</v>
      </c>
      <c r="H55" s="21">
        <v>7.3306999999999997E-2</v>
      </c>
      <c r="I55" s="21">
        <v>8.4408999999999998E-2</v>
      </c>
      <c r="J55" s="21">
        <v>8.0338999999999994E-2</v>
      </c>
      <c r="K55" s="21">
        <v>7.6656000000000002E-2</v>
      </c>
      <c r="L55" s="21">
        <v>7.2343000000000005E-2</v>
      </c>
      <c r="M55" s="21">
        <v>6.8491999999999997E-2</v>
      </c>
      <c r="N55" s="21">
        <v>7.1262000000000006E-2</v>
      </c>
      <c r="O55" s="22">
        <f t="shared" si="4"/>
        <v>0.87303600000000003</v>
      </c>
      <c r="Q55" s="10">
        <v>1027</v>
      </c>
      <c r="R55" s="10" t="s">
        <v>36</v>
      </c>
      <c r="S55" s="28">
        <f t="shared" si="5"/>
        <v>6.7919999999999994E-2</v>
      </c>
      <c r="T55" s="28">
        <f>+'[16]2M'!$AD$30/10^6</f>
        <v>0.13725200000000001</v>
      </c>
      <c r="U55" s="28">
        <f>+'[16]3M'!$AD$30/10^6</f>
        <v>0.20471</v>
      </c>
      <c r="V55" s="28">
        <f>+'[16]4M'!$AD$30/10^6</f>
        <v>0.27756700000000001</v>
      </c>
      <c r="W55" s="28">
        <f>+'[16]5M'!$AD$30/10^6</f>
        <v>0.34622799999999998</v>
      </c>
      <c r="X55" s="28">
        <f>+'[16]6M'!$AD$30/10^6</f>
        <v>0.41953499999999999</v>
      </c>
      <c r="Y55" s="28">
        <f>+'[16]7M'!$AD$30/10^6</f>
        <v>0.50394399999999995</v>
      </c>
      <c r="Z55" s="28">
        <f>+'[16]8M'!$AD$30/10^6</f>
        <v>0.584283</v>
      </c>
      <c r="AA55" s="28">
        <f>+'[16]9M'!$AD$30/10^6</f>
        <v>0.66093900000000005</v>
      </c>
      <c r="AB55" s="28">
        <f>+'[16]10M'!$AD$30/10^6</f>
        <v>0.73328199999999999</v>
      </c>
      <c r="AC55" s="28">
        <f>+'[16]11M'!$AD$30/10^6</f>
        <v>0.80177399999999999</v>
      </c>
      <c r="AD55" s="28">
        <f>+'[16]12M'!$AD$30/10^6</f>
        <v>0.87303600000000003</v>
      </c>
    </row>
    <row r="56" spans="1:30" customFormat="1" x14ac:dyDescent="0.2">
      <c r="A56" s="10">
        <v>1028</v>
      </c>
      <c r="B56" s="10" t="s">
        <v>37</v>
      </c>
      <c r="C56" s="21">
        <v>0.35718299999999997</v>
      </c>
      <c r="D56" s="21">
        <v>0.36479400000000001</v>
      </c>
      <c r="E56" s="21">
        <v>0.356155</v>
      </c>
      <c r="F56" s="21">
        <v>0.37144700000000003</v>
      </c>
      <c r="G56" s="21">
        <v>0.37453999999999998</v>
      </c>
      <c r="H56" s="21">
        <v>0.35930000000000001</v>
      </c>
      <c r="I56" s="21">
        <v>0.40980899999999998</v>
      </c>
      <c r="J56" s="21">
        <v>0.38349</v>
      </c>
      <c r="K56" s="21">
        <v>0.391679</v>
      </c>
      <c r="L56" s="21">
        <v>0.37232100000000001</v>
      </c>
      <c r="M56" s="21">
        <v>0.37687700000000002</v>
      </c>
      <c r="N56" s="21">
        <v>0.36470999999999998</v>
      </c>
      <c r="O56" s="22">
        <f t="shared" si="4"/>
        <v>4.4823050000000002</v>
      </c>
      <c r="Q56" s="10">
        <v>1028</v>
      </c>
      <c r="R56" s="10" t="s">
        <v>37</v>
      </c>
      <c r="S56" s="28">
        <f t="shared" si="5"/>
        <v>0.35718299999999997</v>
      </c>
      <c r="T56" s="28">
        <f>+'[16]2M'!$AE$30/10^6</f>
        <v>0.72197699999999998</v>
      </c>
      <c r="U56" s="28">
        <f>+'[16]3M'!$AE$30/10^6</f>
        <v>1.0781320000000001</v>
      </c>
      <c r="V56" s="28">
        <f>+'[16]4M'!$AE$30/10^6</f>
        <v>1.449579</v>
      </c>
      <c r="W56" s="28">
        <f>+'[16]5M'!$AE$30/10^6</f>
        <v>1.824119</v>
      </c>
      <c r="X56" s="28">
        <f>+'[16]6M'!$AE$30/10^6</f>
        <v>2.1834190000000002</v>
      </c>
      <c r="Y56" s="28">
        <f>+'[16]7M'!$AE$30/10^6</f>
        <v>2.5932279999999999</v>
      </c>
      <c r="Z56" s="28">
        <f>+'[16]8M'!$AE$30/10^6</f>
        <v>2.976718</v>
      </c>
      <c r="AA56" s="28">
        <f>+'[16]9M'!$AE$30/10^6</f>
        <v>3.3683969999999999</v>
      </c>
      <c r="AB56" s="28">
        <f>+'[16]10M'!$AE$30/10^6</f>
        <v>3.7407180000000002</v>
      </c>
      <c r="AC56" s="28">
        <f>+'[16]11M'!$AE$30/10^6</f>
        <v>4.1175949999999997</v>
      </c>
      <c r="AD56" s="28">
        <f>+'[16]12M'!$AE$30/10^6</f>
        <v>4.4823050000000002</v>
      </c>
    </row>
    <row r="57" spans="1:30" customFormat="1" x14ac:dyDescent="0.2">
      <c r="A57" s="10">
        <v>1029</v>
      </c>
      <c r="B57" s="10" t="s">
        <v>38</v>
      </c>
      <c r="C57" s="21">
        <v>5.4008E-2</v>
      </c>
      <c r="D57" s="21">
        <v>5.5801999999999997E-2</v>
      </c>
      <c r="E57" s="21">
        <v>5.4231000000000001E-2</v>
      </c>
      <c r="F57" s="21">
        <v>5.7757000000000003E-2</v>
      </c>
      <c r="G57" s="21">
        <v>5.7102E-2</v>
      </c>
      <c r="H57" s="21">
        <v>5.5677999999999998E-2</v>
      </c>
      <c r="I57" s="21">
        <v>6.6416000000000003E-2</v>
      </c>
      <c r="J57" s="21">
        <v>6.4007999999999995E-2</v>
      </c>
      <c r="K57" s="21">
        <v>6.0214999999999998E-2</v>
      </c>
      <c r="L57" s="21">
        <v>5.9419E-2</v>
      </c>
      <c r="M57" s="21">
        <v>6.2922000000000006E-2</v>
      </c>
      <c r="N57" s="21">
        <v>5.8626999999999999E-2</v>
      </c>
      <c r="O57" s="22">
        <f t="shared" si="4"/>
        <v>0.70618499999999995</v>
      </c>
      <c r="Q57" s="10">
        <v>1029</v>
      </c>
      <c r="R57" s="10" t="s">
        <v>38</v>
      </c>
      <c r="S57" s="28">
        <f t="shared" si="5"/>
        <v>5.4008E-2</v>
      </c>
      <c r="T57" s="28">
        <f>+'[16]2M'!$AF$30/10^6</f>
        <v>0.10981</v>
      </c>
      <c r="U57" s="28">
        <f>+'[16]3M'!$AF$30/10^6</f>
        <v>0.16404099999999999</v>
      </c>
      <c r="V57" s="28">
        <f>+'[16]4M'!$AF$30/10^6</f>
        <v>0.221798</v>
      </c>
      <c r="W57" s="28">
        <f>+'[16]5M'!$AF$30/10^6</f>
        <v>0.27889999999999998</v>
      </c>
      <c r="X57" s="28">
        <f>+'[16]6M'!$AF$30/10^6</f>
        <v>0.33457799999999999</v>
      </c>
      <c r="Y57" s="28">
        <f>+'[16]7M'!$AF$30/10^6</f>
        <v>0.40099400000000002</v>
      </c>
      <c r="Z57" s="28">
        <f>+'[16]8M'!$AF$30/10^6</f>
        <v>0.46500200000000003</v>
      </c>
      <c r="AA57" s="28">
        <f>+'[16]9M'!$AF$30/10^6</f>
        <v>0.52521700000000004</v>
      </c>
      <c r="AB57" s="28">
        <f>+'[16]10M'!$AF$30/10^6</f>
        <v>0.58463600000000004</v>
      </c>
      <c r="AC57" s="28">
        <f>+'[16]11M'!$AF$30/10^6</f>
        <v>0.64755799999999997</v>
      </c>
      <c r="AD57" s="28">
        <f>+'[16]12M'!$AF$30/10^6</f>
        <v>0.70618499999999995</v>
      </c>
    </row>
    <row r="58" spans="1:30" customFormat="1" x14ac:dyDescent="0.2">
      <c r="A58" s="15">
        <v>1030</v>
      </c>
      <c r="B58" s="15" t="s">
        <v>18</v>
      </c>
      <c r="C58" s="23">
        <v>7.6338000000000003E-2</v>
      </c>
      <c r="D58" s="23">
        <v>8.3676E-2</v>
      </c>
      <c r="E58" s="23">
        <v>7.7940999999999996E-2</v>
      </c>
      <c r="F58" s="23">
        <v>8.1961999999999993E-2</v>
      </c>
      <c r="G58" s="23">
        <v>8.1874000000000002E-2</v>
      </c>
      <c r="H58" s="23">
        <v>8.0575999999999995E-2</v>
      </c>
      <c r="I58" s="23">
        <v>9.1814000000000007E-2</v>
      </c>
      <c r="J58" s="23">
        <v>9.0400999999999995E-2</v>
      </c>
      <c r="K58" s="23">
        <v>8.5051000000000002E-2</v>
      </c>
      <c r="L58" s="23">
        <v>8.2414000000000001E-2</v>
      </c>
      <c r="M58" s="23">
        <v>8.7924000000000002E-2</v>
      </c>
      <c r="N58" s="23">
        <v>8.3279000000000006E-2</v>
      </c>
      <c r="O58" s="24">
        <f t="shared" si="4"/>
        <v>1.00325</v>
      </c>
      <c r="Q58" s="15">
        <v>1030</v>
      </c>
      <c r="R58" s="15" t="s">
        <v>18</v>
      </c>
      <c r="S58" s="30">
        <f t="shared" si="5"/>
        <v>7.6338000000000003E-2</v>
      </c>
      <c r="T58" s="30">
        <f>+'[16]2M'!$AG$30/10^6</f>
        <v>0.16001399999999999</v>
      </c>
      <c r="U58" s="30">
        <f>+'[16]3M'!$AG$30/10^6</f>
        <v>0.237955</v>
      </c>
      <c r="V58" s="30">
        <f>+'[16]4M'!$AG$30/10^6</f>
        <v>0.31991700000000001</v>
      </c>
      <c r="W58" s="30">
        <f>+'[16]5M'!$AG$30/10^6</f>
        <v>0.40179100000000001</v>
      </c>
      <c r="X58" s="30">
        <f>+'[16]6M'!$AG$30/10^6</f>
        <v>0.48236699999999999</v>
      </c>
      <c r="Y58" s="30">
        <f>+'[16]7M'!$AG$30/10^6</f>
        <v>0.57418100000000005</v>
      </c>
      <c r="Z58" s="30">
        <f>+'[16]8M'!$AG$30/10^6</f>
        <v>0.66458200000000001</v>
      </c>
      <c r="AA58" s="30">
        <f>+'[16]9M'!$AG$30/10^6</f>
        <v>0.74963299999999999</v>
      </c>
      <c r="AB58" s="30">
        <f>+'[16]10M'!$AG$30/10^6</f>
        <v>0.83204699999999998</v>
      </c>
      <c r="AC58" s="30">
        <f>+'[16]11M'!$AG$30/10^6</f>
        <v>0.91997099999999998</v>
      </c>
      <c r="AD58" s="30">
        <f>+'[16]12M'!$AG$30/10^6</f>
        <v>1.00325</v>
      </c>
    </row>
    <row r="59" spans="1:30" customFormat="1" x14ac:dyDescent="0.2">
      <c r="A59" s="4">
        <v>10300</v>
      </c>
      <c r="B59" s="4" t="s">
        <v>149</v>
      </c>
      <c r="C59" s="18">
        <f t="shared" ref="C59:N59" si="6">SUM(C32:C58)</f>
        <v>8.0617079999999977</v>
      </c>
      <c r="D59" s="18">
        <f t="shared" si="6"/>
        <v>8.4208880000000015</v>
      </c>
      <c r="E59" s="18">
        <f t="shared" si="6"/>
        <v>8.2658679999999993</v>
      </c>
      <c r="F59" s="18">
        <f t="shared" si="6"/>
        <v>8.668213999999999</v>
      </c>
      <c r="G59" s="18">
        <f t="shared" si="6"/>
        <v>8.6735836100000014</v>
      </c>
      <c r="H59" s="18">
        <f t="shared" si="6"/>
        <v>8.5371095400000012</v>
      </c>
      <c r="I59" s="18">
        <f t="shared" si="6"/>
        <v>9.5374960000000009</v>
      </c>
      <c r="J59" s="18">
        <f t="shared" si="6"/>
        <v>8.9037879999999987</v>
      </c>
      <c r="K59" s="18">
        <f t="shared" si="6"/>
        <v>8.6637880000000003</v>
      </c>
      <c r="L59" s="18">
        <f>SUM(L32:L58)</f>
        <v>8.2663652299999999</v>
      </c>
      <c r="M59" s="18">
        <f t="shared" si="6"/>
        <v>8.6184500000000011</v>
      </c>
      <c r="N59" s="18">
        <f t="shared" si="6"/>
        <v>8.179081</v>
      </c>
      <c r="O59" s="18">
        <f t="shared" si="4"/>
        <v>102.79633938000001</v>
      </c>
      <c r="Q59" s="4">
        <v>10300</v>
      </c>
      <c r="R59" s="4" t="s">
        <v>149</v>
      </c>
      <c r="S59" s="18">
        <f>SUM(S32:S58)</f>
        <v>8.0617079999999977</v>
      </c>
      <c r="T59" s="18">
        <f>SUM(T32:T58)</f>
        <v>16.482596000000004</v>
      </c>
      <c r="U59" s="18">
        <f>SUM(U32:U58)</f>
        <v>24.748463999999998</v>
      </c>
      <c r="V59" s="18">
        <f t="shared" ref="V59:AC59" si="7">SUM(V32:V58)</f>
        <v>33.416677999999997</v>
      </c>
      <c r="W59" s="18">
        <f t="shared" si="7"/>
        <v>42.090261609999999</v>
      </c>
      <c r="X59" s="18">
        <f t="shared" si="7"/>
        <v>50.627371150000016</v>
      </c>
      <c r="Y59" s="18">
        <f t="shared" si="7"/>
        <v>60.164867149999999</v>
      </c>
      <c r="Z59" s="18">
        <f t="shared" si="7"/>
        <v>69.068655149999998</v>
      </c>
      <c r="AA59" s="18">
        <f t="shared" si="7"/>
        <v>77.732443150000009</v>
      </c>
      <c r="AB59" s="18">
        <f t="shared" si="7"/>
        <v>85.99880838</v>
      </c>
      <c r="AC59" s="18">
        <f t="shared" si="7"/>
        <v>94.617258379999981</v>
      </c>
      <c r="AD59" s="18">
        <f>SUM(AD32:AD58)</f>
        <v>102.79633938000001</v>
      </c>
    </row>
    <row r="60" spans="1:30" customFormat="1" x14ac:dyDescent="0.2">
      <c r="A60" s="32"/>
      <c r="B60" s="32"/>
      <c r="O60" s="32"/>
    </row>
    <row r="61" spans="1:30" customFormat="1" x14ac:dyDescent="0.2">
      <c r="A61" s="3" t="s">
        <v>52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55</v>
      </c>
      <c r="Q61" s="3" t="s">
        <v>73</v>
      </c>
      <c r="R61" s="3" t="s">
        <v>146</v>
      </c>
      <c r="S61" s="3" t="s">
        <v>74</v>
      </c>
      <c r="T61" s="3" t="s">
        <v>75</v>
      </c>
      <c r="U61" s="3" t="s">
        <v>76</v>
      </c>
      <c r="V61" s="3" t="s">
        <v>77</v>
      </c>
      <c r="W61" s="3" t="s">
        <v>78</v>
      </c>
      <c r="X61" s="3" t="s">
        <v>79</v>
      </c>
      <c r="Y61" s="3" t="s">
        <v>80</v>
      </c>
      <c r="Z61" s="3" t="s">
        <v>81</v>
      </c>
      <c r="AA61" s="3" t="s">
        <v>82</v>
      </c>
      <c r="AB61" s="3" t="s">
        <v>83</v>
      </c>
      <c r="AC61" s="3" t="s">
        <v>84</v>
      </c>
      <c r="AD61" s="3" t="s">
        <v>85</v>
      </c>
    </row>
    <row r="62" spans="1:30" customFormat="1" x14ac:dyDescent="0.2">
      <c r="A62" s="7">
        <v>1004</v>
      </c>
      <c r="B62" s="7" t="s">
        <v>94</v>
      </c>
      <c r="C62" s="19">
        <v>1.1516899399999998</v>
      </c>
      <c r="D62" s="19">
        <v>0.78625540999999977</v>
      </c>
      <c r="E62" s="19">
        <v>1.0346571799999997</v>
      </c>
      <c r="F62" s="19">
        <v>0.99287377000000021</v>
      </c>
      <c r="G62" s="19">
        <v>0.92328851000000012</v>
      </c>
      <c r="H62" s="19">
        <v>1.2853235100000002</v>
      </c>
      <c r="I62" s="19">
        <v>0.82106065000000006</v>
      </c>
      <c r="J62" s="19">
        <v>1.3518439400000004</v>
      </c>
      <c r="K62" s="19">
        <v>1.3179979500000001</v>
      </c>
      <c r="L62" s="19">
        <v>1.5178854500000005</v>
      </c>
      <c r="M62" s="19">
        <v>1.3153210200000005</v>
      </c>
      <c r="N62" s="19">
        <v>1.3638021199999999</v>
      </c>
      <c r="O62" s="20">
        <f t="shared" ref="O62:O89" si="8">SUM(C62:N62)</f>
        <v>13.861999450000003</v>
      </c>
      <c r="Q62" s="7">
        <v>1004</v>
      </c>
      <c r="R62" s="7" t="s">
        <v>94</v>
      </c>
      <c r="S62" s="26">
        <f>+C62</f>
        <v>1.1516899399999998</v>
      </c>
      <c r="T62" s="26">
        <f>+'[16]2M'!$G$37/10^6</f>
        <v>1.9379453499999997</v>
      </c>
      <c r="U62" s="26">
        <f>+'[16]3M'!$G$37/10^6</f>
        <v>2.9726025299999983</v>
      </c>
      <c r="V62" s="26">
        <f>+'[16]4M'!$G$37/10^6</f>
        <v>3.9654762999999993</v>
      </c>
      <c r="W62" s="26">
        <f>+'[16]5M'!$G$37/10^6</f>
        <v>4.8887648100000005</v>
      </c>
      <c r="X62" s="26">
        <f>+'[16]6M'!$G$37/10^6</f>
        <v>6.1740883200000001</v>
      </c>
      <c r="Y62" s="26">
        <f>+'[16]7M'!$G$37/10^6</f>
        <v>6.9951489699999998</v>
      </c>
      <c r="Z62" s="26">
        <f>+'[16]8M'!$G$37/10^6</f>
        <v>8.3469929099999991</v>
      </c>
      <c r="AA62" s="26">
        <f>+'[16]9M'!$G$37/10^6</f>
        <v>9.6649908599999961</v>
      </c>
      <c r="AB62" s="26">
        <f>+'[16]10M'!$G$37/10^6</f>
        <v>11.182876309999994</v>
      </c>
      <c r="AC62" s="26">
        <f>+'[16]11M'!$G$37/10^6</f>
        <v>12.498197329999991</v>
      </c>
      <c r="AD62" s="26">
        <f>+'[16]12M'!$G$37/10^6</f>
        <v>13.861999449999988</v>
      </c>
    </row>
    <row r="63" spans="1:30" customFormat="1" x14ac:dyDescent="0.2">
      <c r="A63" s="10">
        <v>1005</v>
      </c>
      <c r="B63" s="10" t="s">
        <v>13</v>
      </c>
      <c r="C63" s="21">
        <v>9.3206399999999998E-3</v>
      </c>
      <c r="D63" s="21">
        <v>9.2142399999999985E-3</v>
      </c>
      <c r="E63" s="21">
        <v>9.2823700000000033E-3</v>
      </c>
      <c r="F63" s="21">
        <v>1.0038869999999995E-2</v>
      </c>
      <c r="G63" s="21">
        <v>1.0271269999999997E-2</v>
      </c>
      <c r="H63" s="21">
        <v>1.1033320000000006E-2</v>
      </c>
      <c r="I63" s="21">
        <v>1.2749139999999999E-2</v>
      </c>
      <c r="J63" s="21">
        <v>1.1675259999999995E-2</v>
      </c>
      <c r="K63" s="21">
        <v>1.1347880000000005E-2</v>
      </c>
      <c r="L63" s="21">
        <v>1.0786960000000007E-2</v>
      </c>
      <c r="M63" s="21">
        <v>1.1261999999999999E-2</v>
      </c>
      <c r="N63" s="21">
        <v>1.0062E-2</v>
      </c>
      <c r="O63" s="22">
        <f t="shared" si="8"/>
        <v>0.12704394999999999</v>
      </c>
      <c r="Q63" s="10">
        <v>1005</v>
      </c>
      <c r="R63" s="10" t="s">
        <v>13</v>
      </c>
      <c r="S63" s="28">
        <f t="shared" ref="S63:S88" si="9">+C63</f>
        <v>9.3206399999999998E-3</v>
      </c>
      <c r="T63" s="28">
        <f>+'[16]2M'!$H$37/10^6</f>
        <v>1.8534880000000004E-2</v>
      </c>
      <c r="U63" s="28">
        <f>+'[16]3M'!$H$37/10^6</f>
        <v>2.7817250000000002E-2</v>
      </c>
      <c r="V63" s="28">
        <f>+'[16]4M'!$H$37/10^6</f>
        <v>3.7856119999999993E-2</v>
      </c>
      <c r="W63" s="28">
        <f>+'[16]5M'!$H$37/10^6</f>
        <v>4.8127390000000013E-2</v>
      </c>
      <c r="X63" s="28">
        <f>+'[16]6M'!$H$37/10^6</f>
        <v>5.9160710000000019E-2</v>
      </c>
      <c r="Y63" s="28">
        <f>+'[16]7M'!$H$37/10^6</f>
        <v>7.1909850000000039E-2</v>
      </c>
      <c r="Z63" s="28">
        <f>+'[16]8M'!$H$37/10^6</f>
        <v>8.358510999999999E-2</v>
      </c>
      <c r="AA63" s="28">
        <f>+'[16]9M'!$H$37/10^6</f>
        <v>9.4932989999999995E-2</v>
      </c>
      <c r="AB63" s="28">
        <f>+'[16]10M'!$H$37/10^6</f>
        <v>0.10571994999999995</v>
      </c>
      <c r="AC63" s="28">
        <f>+'[16]11M'!$H$37/10^6</f>
        <v>0.11698194999999996</v>
      </c>
      <c r="AD63" s="28">
        <f>+'[16]12M'!$H$37/10^6</f>
        <v>0.12704394999999996</v>
      </c>
    </row>
    <row r="64" spans="1:30" customFormat="1" x14ac:dyDescent="0.2">
      <c r="A64" s="10">
        <v>1006</v>
      </c>
      <c r="B64" s="10" t="s">
        <v>14</v>
      </c>
      <c r="C64" s="21">
        <v>0.14167199999999999</v>
      </c>
      <c r="D64" s="21">
        <v>0.129081</v>
      </c>
      <c r="E64" s="21">
        <v>0.15171399999999999</v>
      </c>
      <c r="F64" s="21">
        <v>0.14063400000000001</v>
      </c>
      <c r="G64" s="21">
        <v>0.121865</v>
      </c>
      <c r="H64" s="21">
        <v>0.13858500000000001</v>
      </c>
      <c r="I64" s="21">
        <v>9.9214999999999998E-2</v>
      </c>
      <c r="J64" s="21">
        <v>0.109319</v>
      </c>
      <c r="K64" s="21">
        <v>8.3649000000000001E-2</v>
      </c>
      <c r="L64" s="21">
        <v>7.9665E-2</v>
      </c>
      <c r="M64" s="21">
        <v>0.111709</v>
      </c>
      <c r="N64" s="21">
        <v>9.6533999999999995E-2</v>
      </c>
      <c r="O64" s="22">
        <f t="shared" si="8"/>
        <v>1.4036420000000003</v>
      </c>
      <c r="Q64" s="10">
        <v>1006</v>
      </c>
      <c r="R64" s="10" t="s">
        <v>14</v>
      </c>
      <c r="S64" s="28">
        <f t="shared" si="9"/>
        <v>0.14167199999999999</v>
      </c>
      <c r="T64" s="28">
        <f>+'[16]2M'!$I$37/10^6</f>
        <v>0.27075300000000002</v>
      </c>
      <c r="U64" s="28">
        <f>+'[16]3M'!$I$37/10^6</f>
        <v>0.42246699999999998</v>
      </c>
      <c r="V64" s="28">
        <f>+'[16]4M'!$I$37/10^6</f>
        <v>0.56310099999999996</v>
      </c>
      <c r="W64" s="28">
        <f>+'[16]5M'!$I$37/10^6</f>
        <v>0.68496599999999996</v>
      </c>
      <c r="X64" s="28">
        <f>+'[16]6M'!$I$37/10^6</f>
        <v>0.82355100000000003</v>
      </c>
      <c r="Y64" s="28">
        <f>+'[16]7M'!$I$37/10^6</f>
        <v>0.92276599999999998</v>
      </c>
      <c r="Z64" s="28">
        <f>+'[16]8M'!$I$37/10^6</f>
        <v>1.0320849999999999</v>
      </c>
      <c r="AA64" s="28">
        <f>+'[16]9M'!$I$37/10^6</f>
        <v>1.115734</v>
      </c>
      <c r="AB64" s="28">
        <f>+'[16]10M'!$I$37/10^6</f>
        <v>1.1953990000000001</v>
      </c>
      <c r="AC64" s="28">
        <f>+'[16]11M'!$I$37/10^6</f>
        <v>1.3071079999999999</v>
      </c>
      <c r="AD64" s="28">
        <f>+'[16]12M'!$I$37/10^6</f>
        <v>1.4036420000000001</v>
      </c>
    </row>
    <row r="65" spans="1:30" customFormat="1" x14ac:dyDescent="0.2">
      <c r="A65" s="10">
        <v>1007</v>
      </c>
      <c r="B65" s="10" t="s">
        <v>15</v>
      </c>
      <c r="C65" s="21">
        <v>0.14942900000000001</v>
      </c>
      <c r="D65" s="21">
        <v>0.17122999999999999</v>
      </c>
      <c r="E65" s="21">
        <v>0.188972</v>
      </c>
      <c r="F65" s="21">
        <v>0.11371000000000001</v>
      </c>
      <c r="G65" s="21">
        <v>8.7788000000000005E-2</v>
      </c>
      <c r="H65" s="21">
        <v>0.14968200000000001</v>
      </c>
      <c r="I65" s="21">
        <v>8.6677000000000004E-2</v>
      </c>
      <c r="J65" s="21">
        <v>0.109496</v>
      </c>
      <c r="K65" s="21">
        <v>7.8188999999999995E-2</v>
      </c>
      <c r="L65" s="21">
        <v>0.13027470000000002</v>
      </c>
      <c r="M65" s="21">
        <v>9.1833999999999999E-2</v>
      </c>
      <c r="N65" s="21">
        <v>0.1141466</v>
      </c>
      <c r="O65" s="22">
        <f t="shared" si="8"/>
        <v>1.4714282999999999</v>
      </c>
      <c r="Q65" s="10">
        <v>1007</v>
      </c>
      <c r="R65" s="10" t="s">
        <v>15</v>
      </c>
      <c r="S65" s="28">
        <f t="shared" si="9"/>
        <v>0.14942900000000001</v>
      </c>
      <c r="T65" s="28">
        <f>+'[16]2M'!$J$37/10^6</f>
        <v>0.32065900000000003</v>
      </c>
      <c r="U65" s="28">
        <f>+'[16]3M'!$J$37/10^6</f>
        <v>0.50963099999999995</v>
      </c>
      <c r="V65" s="28">
        <f>+'[16]4M'!$J$37/10^6</f>
        <v>0.62334100000000003</v>
      </c>
      <c r="W65" s="28">
        <f>+'[16]5M'!$J$37/10^6</f>
        <v>0.71112900000000001</v>
      </c>
      <c r="X65" s="28">
        <f>+'[16]6M'!$J$37/10^6</f>
        <v>0.86081099999999999</v>
      </c>
      <c r="Y65" s="28">
        <f>+'[16]7M'!$J$37/10^6</f>
        <v>0.947488</v>
      </c>
      <c r="Z65" s="28">
        <f>+'[16]8M'!$J$37/10^6</f>
        <v>1.0569839999999999</v>
      </c>
      <c r="AA65" s="28">
        <f>+'[16]9M'!$J$37/10^6</f>
        <v>1.135173</v>
      </c>
      <c r="AB65" s="28">
        <f>+'[16]10M'!$J$37/10^6</f>
        <v>1.2654476999999995</v>
      </c>
      <c r="AC65" s="28">
        <f>+'[16]11M'!$J$37/10^6</f>
        <v>1.3572816999999995</v>
      </c>
      <c r="AD65" s="28">
        <f>+'[16]12M'!$J$37/10^6</f>
        <v>1.4714282999999997</v>
      </c>
    </row>
    <row r="66" spans="1:30" customFormat="1" x14ac:dyDescent="0.2">
      <c r="A66" s="10">
        <v>1008</v>
      </c>
      <c r="B66" s="10" t="s">
        <v>16</v>
      </c>
      <c r="C66" s="21">
        <v>4.0322999999999998E-2</v>
      </c>
      <c r="D66" s="21">
        <v>3.0203000000000001E-2</v>
      </c>
      <c r="E66" s="21">
        <v>3.4470000000000001E-2</v>
      </c>
      <c r="F66" s="21">
        <v>3.6976000000000002E-2</v>
      </c>
      <c r="G66" s="21">
        <v>2.8510000000000001E-2</v>
      </c>
      <c r="H66" s="21">
        <v>3.4167000000000003E-2</v>
      </c>
      <c r="I66" s="21">
        <v>2.6443999999999999E-2</v>
      </c>
      <c r="J66" s="21">
        <v>2.8694999999999998E-2</v>
      </c>
      <c r="K66" s="21">
        <v>2.6575000000000001E-2</v>
      </c>
      <c r="L66" s="21">
        <v>2.4906999999999999E-2</v>
      </c>
      <c r="M66" s="21">
        <v>1.9689999999999999E-2</v>
      </c>
      <c r="N66" s="21">
        <v>1.8519999999999998E-2</v>
      </c>
      <c r="O66" s="22">
        <f t="shared" si="8"/>
        <v>0.34948000000000001</v>
      </c>
      <c r="Q66" s="10">
        <v>1008</v>
      </c>
      <c r="R66" s="10" t="s">
        <v>16</v>
      </c>
      <c r="S66" s="28">
        <f t="shared" si="9"/>
        <v>4.0322999999999998E-2</v>
      </c>
      <c r="T66" s="28">
        <f>+'[16]2M'!$K$37/10^6</f>
        <v>7.0526000000000005E-2</v>
      </c>
      <c r="U66" s="28">
        <f>+'[16]3M'!$K$37/10^6</f>
        <v>0.10499600000000001</v>
      </c>
      <c r="V66" s="28">
        <f>+'[16]4M'!$K$37/10^6</f>
        <v>0.14197199999999999</v>
      </c>
      <c r="W66" s="28">
        <f>+'[16]5M'!$K$37/10^6</f>
        <v>0.17048199999999999</v>
      </c>
      <c r="X66" s="28">
        <f>+'[16]6M'!$K$37/10^6</f>
        <v>0.204649</v>
      </c>
      <c r="Y66" s="28">
        <f>+'[16]7M'!$K$37/10^6</f>
        <v>0.23109299999999999</v>
      </c>
      <c r="Z66" s="28">
        <f>+'[16]8M'!$K$37/10^6</f>
        <v>0.25978800000000002</v>
      </c>
      <c r="AA66" s="28">
        <f>+'[16]9M'!$K$37/10^6</f>
        <v>0.28636299999999998</v>
      </c>
      <c r="AB66" s="28">
        <f>+'[16]10M'!$K$37/10^6</f>
        <v>0.31126999999999999</v>
      </c>
      <c r="AC66" s="28">
        <f>+'[16]11M'!$K$37/10^6</f>
        <v>0.33095999999999998</v>
      </c>
      <c r="AD66" s="28">
        <f>+'[16]12M'!$K$37/10^6</f>
        <v>0.34948000000000001</v>
      </c>
    </row>
    <row r="67" spans="1:30" customFormat="1" x14ac:dyDescent="0.2">
      <c r="A67" s="10">
        <v>1009</v>
      </c>
      <c r="B67" s="10" t="s">
        <v>17</v>
      </c>
      <c r="C67" s="21">
        <v>3.1371690000000001E-2</v>
      </c>
      <c r="D67" s="21">
        <v>3.7950669999999999E-2</v>
      </c>
      <c r="E67" s="21">
        <v>3.5837629999999995E-2</v>
      </c>
      <c r="F67" s="21">
        <v>3.96887E-2</v>
      </c>
      <c r="G67" s="21">
        <v>3.9737790000000002E-2</v>
      </c>
      <c r="H67" s="21">
        <v>4.0993019999999991E-2</v>
      </c>
      <c r="I67" s="21">
        <v>3.4626910000000004E-2</v>
      </c>
      <c r="J67" s="21">
        <v>5.3175340000000001E-2</v>
      </c>
      <c r="K67" s="21">
        <v>4.5192139999999999E-2</v>
      </c>
      <c r="L67" s="21">
        <v>5.1668579999999999E-2</v>
      </c>
      <c r="M67" s="21">
        <v>3.6980910000000006E-2</v>
      </c>
      <c r="N67" s="21">
        <v>3.6864839999999996E-2</v>
      </c>
      <c r="O67" s="22">
        <f t="shared" si="8"/>
        <v>0.48408822000000007</v>
      </c>
      <c r="Q67" s="10">
        <v>1009</v>
      </c>
      <c r="R67" s="10" t="s">
        <v>17</v>
      </c>
      <c r="S67" s="28">
        <f t="shared" si="9"/>
        <v>3.1371690000000001E-2</v>
      </c>
      <c r="T67" s="28">
        <f>+'[16]2M'!$L$37/10^6</f>
        <v>6.932236E-2</v>
      </c>
      <c r="U67" s="28">
        <f>+'[16]3M'!$L$37/10^6</f>
        <v>0.10515999000000001</v>
      </c>
      <c r="V67" s="28">
        <f>+'[16]4M'!$L$37/10^6</f>
        <v>0.14484869</v>
      </c>
      <c r="W67" s="28">
        <f>+'[16]5M'!$L$37/10^6</f>
        <v>0.18458648</v>
      </c>
      <c r="X67" s="28">
        <f>+'[16]6M'!$L$37/10^6</f>
        <v>0.22557949999999996</v>
      </c>
      <c r="Y67" s="28">
        <f>+'[16]7M'!$L$37/10^6</f>
        <v>0.26020641</v>
      </c>
      <c r="Z67" s="28">
        <f>+'[16]8M'!$L$37/10^6</f>
        <v>0.3133817499999999</v>
      </c>
      <c r="AA67" s="28">
        <f>+'[16]9M'!$L$37/10^6</f>
        <v>0.3585738899999999</v>
      </c>
      <c r="AB67" s="28">
        <f>+'[16]10M'!$L$37/10^6</f>
        <v>0.41024246999999991</v>
      </c>
      <c r="AC67" s="28">
        <f>+'[16]11M'!$L$37/10^6</f>
        <v>0.44722337999999989</v>
      </c>
      <c r="AD67" s="28">
        <f>+'[16]12M'!$L$37/10^6</f>
        <v>0.4840882199999999</v>
      </c>
    </row>
    <row r="68" spans="1:30" customFormat="1" x14ac:dyDescent="0.2">
      <c r="A68" s="10">
        <v>1010</v>
      </c>
      <c r="B68" s="10" t="s">
        <v>19</v>
      </c>
      <c r="C68" s="21">
        <v>6.0821089999999994E-2</v>
      </c>
      <c r="D68" s="21">
        <v>6.3690869999999997E-2</v>
      </c>
      <c r="E68" s="21">
        <v>5.9716029999999996E-2</v>
      </c>
      <c r="F68" s="21">
        <v>6.0389670000000013E-2</v>
      </c>
      <c r="G68" s="21">
        <v>5.7330279999999997E-2</v>
      </c>
      <c r="H68" s="21">
        <v>5.9248169999999982E-2</v>
      </c>
      <c r="I68" s="21">
        <v>7.9309179999999993E-2</v>
      </c>
      <c r="J68" s="21">
        <v>6.0319700000000011E-2</v>
      </c>
      <c r="K68" s="21">
        <v>6.2612429999999997E-2</v>
      </c>
      <c r="L68" s="21">
        <v>3.7677510000000011E-2</v>
      </c>
      <c r="M68" s="21">
        <v>3.8404250000000001E-2</v>
      </c>
      <c r="N68" s="21">
        <v>3.7843959999999989E-2</v>
      </c>
      <c r="O68" s="22">
        <f t="shared" si="8"/>
        <v>0.67736313999999986</v>
      </c>
      <c r="Q68" s="10">
        <v>1010</v>
      </c>
      <c r="R68" s="10" t="s">
        <v>19</v>
      </c>
      <c r="S68" s="28">
        <f t="shared" si="9"/>
        <v>6.0821089999999994E-2</v>
      </c>
      <c r="T68" s="28">
        <f>+'[16]2M'!$M$37/10^6</f>
        <v>0.12451195999999996</v>
      </c>
      <c r="U68" s="28">
        <f>+'[16]3M'!$M$37/10^6</f>
        <v>0.18422798999999998</v>
      </c>
      <c r="V68" s="28">
        <f>+'[16]4M'!$M$37/10^6</f>
        <v>0.24461766000000004</v>
      </c>
      <c r="W68" s="28">
        <f>+'[16]5M'!$M$37/10^6</f>
        <v>0.30194793999999997</v>
      </c>
      <c r="X68" s="28">
        <f>+'[16]6M'!$M$37/10^6</f>
        <v>0.36119610999999985</v>
      </c>
      <c r="Y68" s="28">
        <f>+'[16]7M'!$M$37/10^6</f>
        <v>0.44050528999999983</v>
      </c>
      <c r="Z68" s="28">
        <f>+'[16]8M'!$M$37/10^6</f>
        <v>0.5008249899999998</v>
      </c>
      <c r="AA68" s="28">
        <f>+'[16]9M'!$M$37/10^6</f>
        <v>0.56343741999999974</v>
      </c>
      <c r="AB68" s="28">
        <f>+'[16]10M'!$M$37/10^6</f>
        <v>0.60111492999999971</v>
      </c>
      <c r="AC68" s="28">
        <f>+'[16]11M'!$M$37/10^6</f>
        <v>0.63951917999999974</v>
      </c>
      <c r="AD68" s="28">
        <f>+'[16]12M'!$M$37/10^6</f>
        <v>0.67736313999999964</v>
      </c>
    </row>
    <row r="69" spans="1:30" customFormat="1" x14ac:dyDescent="0.2">
      <c r="A69" s="10">
        <v>1011</v>
      </c>
      <c r="B69" s="10" t="s">
        <v>20</v>
      </c>
      <c r="C69" s="21">
        <v>3.4056500000000003E-2</v>
      </c>
      <c r="D69" s="21">
        <v>2.2743299999999998E-2</v>
      </c>
      <c r="E69" s="21">
        <v>2.7027200000000001E-2</v>
      </c>
      <c r="F69" s="21">
        <v>1.9014099999999999E-2</v>
      </c>
      <c r="G69" s="21">
        <v>1.3990000000000001E-2</v>
      </c>
      <c r="H69" s="21">
        <v>3.5130000000000002E-2</v>
      </c>
      <c r="I69" s="21">
        <v>1.18786E-2</v>
      </c>
      <c r="J69" s="21">
        <v>1.4151200000000001E-2</v>
      </c>
      <c r="K69" s="21">
        <v>6.6006400000000005E-3</v>
      </c>
      <c r="L69" s="21">
        <v>1.7535400000000003E-2</v>
      </c>
      <c r="M69" s="21">
        <v>1.3262899999999999E-2</v>
      </c>
      <c r="N69" s="21">
        <v>1.03763E-2</v>
      </c>
      <c r="O69" s="22">
        <f t="shared" si="8"/>
        <v>0.22576613999999998</v>
      </c>
      <c r="Q69" s="10">
        <v>1011</v>
      </c>
      <c r="R69" s="10" t="s">
        <v>20</v>
      </c>
      <c r="S69" s="28">
        <f t="shared" si="9"/>
        <v>3.4056500000000003E-2</v>
      </c>
      <c r="T69" s="28">
        <f>+'[16]2M'!$N$37/10^6</f>
        <v>5.6799800000000004E-2</v>
      </c>
      <c r="U69" s="28">
        <f>+'[16]3M'!$N$37/10^6</f>
        <v>8.3826999999999999E-2</v>
      </c>
      <c r="V69" s="28">
        <f>+'[16]4M'!$N$37/10^6</f>
        <v>0.1028411</v>
      </c>
      <c r="W69" s="28">
        <f>+'[16]5M'!$N$37/10^6</f>
        <v>0.11683110000000001</v>
      </c>
      <c r="X69" s="28">
        <f>+'[16]6M'!$N$37/10^6</f>
        <v>0.15196110000000002</v>
      </c>
      <c r="Y69" s="28">
        <f>+'[16]7M'!$N$37/10^6</f>
        <v>0.1638397</v>
      </c>
      <c r="Z69" s="28">
        <f>+'[16]8M'!$N$37/10^6</f>
        <v>0.17799090000000001</v>
      </c>
      <c r="AA69" s="28">
        <f>+'[16]9M'!$N$37/10^6</f>
        <v>0.18459154</v>
      </c>
      <c r="AB69" s="28">
        <f>+'[16]10M'!$N$37/10^6</f>
        <v>0.20212694</v>
      </c>
      <c r="AC69" s="28">
        <f>+'[16]11M'!$N$37/10^6</f>
        <v>0.21538984</v>
      </c>
      <c r="AD69" s="28">
        <f>+'[16]12M'!$N$37/10^6</f>
        <v>0.22576614</v>
      </c>
    </row>
    <row r="70" spans="1:30" customFormat="1" x14ac:dyDescent="0.2">
      <c r="A70" s="10">
        <v>1012</v>
      </c>
      <c r="B70" s="10" t="s">
        <v>21</v>
      </c>
      <c r="C70" s="21">
        <v>9.5491999999999994E-2</v>
      </c>
      <c r="D70" s="21">
        <v>9.2088000000000003E-2</v>
      </c>
      <c r="E70" s="21">
        <v>9.2242000000000005E-2</v>
      </c>
      <c r="F70" s="21">
        <v>9.1647000000000006E-2</v>
      </c>
      <c r="G70" s="21">
        <v>9.1749999999999998E-2</v>
      </c>
      <c r="H70" s="21">
        <v>9.5922999999999994E-2</v>
      </c>
      <c r="I70" s="21">
        <v>9.0917999999999999E-2</v>
      </c>
      <c r="J70" s="21">
        <v>9.5306000000000002E-2</v>
      </c>
      <c r="K70" s="21">
        <v>0.103128</v>
      </c>
      <c r="L70" s="21">
        <v>0.106157</v>
      </c>
      <c r="M70" s="21">
        <v>9.4779000000000002E-2</v>
      </c>
      <c r="N70" s="21">
        <v>9.2494000000000007E-2</v>
      </c>
      <c r="O70" s="22">
        <f t="shared" si="8"/>
        <v>1.1419240000000002</v>
      </c>
      <c r="Q70" s="10">
        <v>1012</v>
      </c>
      <c r="R70" s="10" t="s">
        <v>21</v>
      </c>
      <c r="S70" s="28">
        <f t="shared" si="9"/>
        <v>9.5491999999999994E-2</v>
      </c>
      <c r="T70" s="28">
        <f>+'[16]2M'!$O$37/10^6</f>
        <v>0.18758</v>
      </c>
      <c r="U70" s="28">
        <f>+'[16]3M'!$O$37/10^6</f>
        <v>0.27982200000000002</v>
      </c>
      <c r="V70" s="28">
        <f>+'[16]4M'!$O$37/10^6</f>
        <v>0.37146899999999999</v>
      </c>
      <c r="W70" s="28">
        <f>+'[16]5M'!$O$37/10^6</f>
        <v>0.46321899999999999</v>
      </c>
      <c r="X70" s="28">
        <f>+'[16]6M'!$O$37/10^6</f>
        <v>0.55914200000000003</v>
      </c>
      <c r="Y70" s="28">
        <f>+'[16]7M'!$O$37/10^6</f>
        <v>0.65005999999999997</v>
      </c>
      <c r="Z70" s="28">
        <f>+'[16]8M'!$O$37/10^6</f>
        <v>0.74536599999999997</v>
      </c>
      <c r="AA70" s="28">
        <f>+'[16]9M'!$O$37/10^6</f>
        <v>0.84849399999999997</v>
      </c>
      <c r="AB70" s="28">
        <f>+'[16]10M'!$O$37/10^6</f>
        <v>0.95465100000000003</v>
      </c>
      <c r="AC70" s="28">
        <f>+'[16]11M'!$O$37/10^6</f>
        <v>1.0494300000000001</v>
      </c>
      <c r="AD70" s="28">
        <f>+'[16]12M'!$O$37/10^6</f>
        <v>1.1419239999999999</v>
      </c>
    </row>
    <row r="71" spans="1:30" customFormat="1" x14ac:dyDescent="0.2">
      <c r="A71" s="10">
        <v>1013</v>
      </c>
      <c r="B71" s="10" t="s">
        <v>22</v>
      </c>
      <c r="C71" s="21">
        <v>6.2890000000000003E-3</v>
      </c>
      <c r="D71" s="21">
        <v>6.9550000000000002E-3</v>
      </c>
      <c r="E71" s="21">
        <v>6.6010000000000001E-3</v>
      </c>
      <c r="F71" s="21">
        <v>6.5830000000000003E-3</v>
      </c>
      <c r="G71" s="21">
        <v>5.9449999999999998E-3</v>
      </c>
      <c r="H71" s="21">
        <v>8.3459999999999993E-3</v>
      </c>
      <c r="I71" s="21">
        <v>7.9559999999999995E-3</v>
      </c>
      <c r="J71" s="21">
        <v>8.1899999999999994E-3</v>
      </c>
      <c r="K71" s="21">
        <v>7.9900000000000006E-3</v>
      </c>
      <c r="L71" s="21">
        <v>7.3169999999999997E-3</v>
      </c>
      <c r="M71" s="21">
        <v>6.9760000000000004E-3</v>
      </c>
      <c r="N71" s="21">
        <v>6.1830000000000001E-3</v>
      </c>
      <c r="O71" s="22">
        <f t="shared" si="8"/>
        <v>8.533099999999999E-2</v>
      </c>
      <c r="Q71" s="10">
        <v>1013</v>
      </c>
      <c r="R71" s="10" t="s">
        <v>22</v>
      </c>
      <c r="S71" s="28">
        <f t="shared" si="9"/>
        <v>6.2890000000000003E-3</v>
      </c>
      <c r="T71" s="28">
        <f>+'[16]2M'!$P$37/10^6</f>
        <v>1.3244000000000001E-2</v>
      </c>
      <c r="U71" s="28">
        <f>+'[16]3M'!$P$37/10^6</f>
        <v>1.9845000000000002E-2</v>
      </c>
      <c r="V71" s="28">
        <f>+'[16]4M'!$P$37/10^6</f>
        <v>2.6428E-2</v>
      </c>
      <c r="W71" s="28">
        <f>+'[16]5M'!$P$37/10^6</f>
        <v>3.2372999999999999E-2</v>
      </c>
      <c r="X71" s="28">
        <f>+'[16]6M'!$P$37/10^6</f>
        <v>4.0718999999999998E-2</v>
      </c>
      <c r="Y71" s="28">
        <f>+'[16]7M'!$P$37/10^6</f>
        <v>4.8675000000000003E-2</v>
      </c>
      <c r="Z71" s="28">
        <f>+'[16]8M'!$P$37/10^6</f>
        <v>5.6864999999999999E-2</v>
      </c>
      <c r="AA71" s="28">
        <f>+'[16]9M'!$P$37/10^6</f>
        <v>6.4854999999999996E-2</v>
      </c>
      <c r="AB71" s="28">
        <f>+'[16]10M'!$P$37/10^6</f>
        <v>7.2172E-2</v>
      </c>
      <c r="AC71" s="28">
        <f>+'[16]11M'!$P$37/10^6</f>
        <v>7.9147999999999996E-2</v>
      </c>
      <c r="AD71" s="28">
        <f>+'[16]12M'!$P$37/10^6</f>
        <v>8.5331000000000004E-2</v>
      </c>
    </row>
    <row r="72" spans="1:30" customFormat="1" x14ac:dyDescent="0.2">
      <c r="A72" s="10">
        <v>1014</v>
      </c>
      <c r="B72" s="10" t="s">
        <v>23</v>
      </c>
      <c r="C72" s="21">
        <v>0.35326099999999999</v>
      </c>
      <c r="D72" s="21">
        <v>0.24112891000000003</v>
      </c>
      <c r="E72" s="21">
        <v>0.31406032000000006</v>
      </c>
      <c r="F72" s="21">
        <v>0.30495389999999989</v>
      </c>
      <c r="G72" s="21">
        <v>0.22104109999999999</v>
      </c>
      <c r="H72" s="21">
        <v>0.34635783000000009</v>
      </c>
      <c r="I72" s="21">
        <v>0.18451190999999992</v>
      </c>
      <c r="J72" s="21">
        <v>0.22137735000000008</v>
      </c>
      <c r="K72" s="21">
        <v>0.1780658700000001</v>
      </c>
      <c r="L72" s="21">
        <v>0.30109862000000009</v>
      </c>
      <c r="M72" s="21">
        <v>0.25570312999999989</v>
      </c>
      <c r="N72" s="21">
        <v>0.28061267999999995</v>
      </c>
      <c r="O72" s="22">
        <f t="shared" si="8"/>
        <v>3.2021726199999998</v>
      </c>
      <c r="Q72" s="10">
        <v>1014</v>
      </c>
      <c r="R72" s="10" t="s">
        <v>23</v>
      </c>
      <c r="S72" s="28">
        <f t="shared" si="9"/>
        <v>0.35326099999999999</v>
      </c>
      <c r="T72" s="28">
        <f>+'[16]2M'!$Q$37/10^6</f>
        <v>0.59438991000000019</v>
      </c>
      <c r="U72" s="28">
        <f>+'[16]3M'!$Q$37/10^6</f>
        <v>0.90845023000000047</v>
      </c>
      <c r="V72" s="28">
        <f>+'[16]4M'!$Q$37/10^6</f>
        <v>1.2134041300000009</v>
      </c>
      <c r="W72" s="28">
        <f>+'[16]5M'!$Q$37/10^6</f>
        <v>1.4344452300000003</v>
      </c>
      <c r="X72" s="28">
        <f>+'[16]6M'!$Q$37/10^6</f>
        <v>1.7808030600000004</v>
      </c>
      <c r="Y72" s="28">
        <f>+'[16]7M'!$Q$37/10^6</f>
        <v>1.9653149700000008</v>
      </c>
      <c r="Z72" s="28">
        <f>+'[16]8M'!$Q$37/10^6</f>
        <v>2.1866923200000001</v>
      </c>
      <c r="AA72" s="28">
        <f>+'[16]9M'!$Q$37/10^6</f>
        <v>2.3647581900000012</v>
      </c>
      <c r="AB72" s="28">
        <f>+'[16]10M'!$Q$37/10^6</f>
        <v>2.6658568100000024</v>
      </c>
      <c r="AC72" s="28">
        <f>+'[16]11M'!$Q$37/10^6</f>
        <v>2.9215599400000012</v>
      </c>
      <c r="AD72" s="28">
        <f>+'[16]12M'!$Q$37/10^6</f>
        <v>3.2021726200000011</v>
      </c>
    </row>
    <row r="73" spans="1:30" customFormat="1" x14ac:dyDescent="0.2">
      <c r="A73" s="10">
        <v>1015</v>
      </c>
      <c r="B73" s="10" t="s">
        <v>24</v>
      </c>
      <c r="C73" s="21">
        <v>1.8410470000000002E-2</v>
      </c>
      <c r="D73" s="21">
        <v>1.7715970000000001E-2</v>
      </c>
      <c r="E73" s="21">
        <v>1.8952259999999999E-2</v>
      </c>
      <c r="F73" s="21">
        <v>1.8259009999999999E-2</v>
      </c>
      <c r="G73" s="21">
        <v>1.961253E-2</v>
      </c>
      <c r="H73" s="21">
        <v>2.1592169999999997E-2</v>
      </c>
      <c r="I73" s="21">
        <v>2.1730470000000002E-2</v>
      </c>
      <c r="J73" s="21">
        <v>1.8878869999999999E-2</v>
      </c>
      <c r="K73" s="21">
        <v>1.6060089999999999E-2</v>
      </c>
      <c r="L73" s="21">
        <v>2.1872680000000002E-2</v>
      </c>
      <c r="M73" s="21">
        <v>1.9425889999999998E-2</v>
      </c>
      <c r="N73" s="21">
        <v>1.5924030000000002E-2</v>
      </c>
      <c r="O73" s="22">
        <f t="shared" si="8"/>
        <v>0.22843443999999999</v>
      </c>
      <c r="Q73" s="10">
        <v>1015</v>
      </c>
      <c r="R73" s="10" t="s">
        <v>24</v>
      </c>
      <c r="S73" s="28">
        <f t="shared" si="9"/>
        <v>1.8410470000000002E-2</v>
      </c>
      <c r="T73" s="28">
        <f>+'[16]2M'!$R$37/10^6</f>
        <v>3.6126440000000003E-2</v>
      </c>
      <c r="U73" s="28">
        <f>+'[16]3M'!$R$37/10^6</f>
        <v>5.5078699999999994E-2</v>
      </c>
      <c r="V73" s="28">
        <f>+'[16]4M'!$R$37/10^6</f>
        <v>7.333771E-2</v>
      </c>
      <c r="W73" s="28">
        <f>+'[16]5M'!$R$37/10^6</f>
        <v>9.2950240000000003E-2</v>
      </c>
      <c r="X73" s="28">
        <f>+'[16]6M'!$R$37/10^6</f>
        <v>0.11454241</v>
      </c>
      <c r="Y73" s="28">
        <f>+'[16]7M'!$R$37/10^6</f>
        <v>0.13627288000000001</v>
      </c>
      <c r="Z73" s="28">
        <f>+'[16]8M'!$R$37/10^6</f>
        <v>0.15515175</v>
      </c>
      <c r="AA73" s="28">
        <f>+'[16]9M'!$R$37/10^6</f>
        <v>0.17121184</v>
      </c>
      <c r="AB73" s="28">
        <f>+'[16]10M'!$R$37/10^6</f>
        <v>0.19308451999999998</v>
      </c>
      <c r="AC73" s="28">
        <f>+'[16]11M'!$R$37/10^6</f>
        <v>0.21251041000000001</v>
      </c>
      <c r="AD73" s="28">
        <f>+'[16]12M'!$R$37/10^6</f>
        <v>0.22843443999999999</v>
      </c>
    </row>
    <row r="74" spans="1:30" customFormat="1" x14ac:dyDescent="0.2">
      <c r="A74" s="10">
        <v>1016</v>
      </c>
      <c r="B74" s="10" t="s">
        <v>25</v>
      </c>
      <c r="C74" s="21">
        <v>6.5268759999999995E-2</v>
      </c>
      <c r="D74" s="21">
        <v>4.5729339999999993E-2</v>
      </c>
      <c r="E74" s="21">
        <v>6.0109929999999999E-2</v>
      </c>
      <c r="F74" s="21">
        <v>7.0496369999999989E-2</v>
      </c>
      <c r="G74" s="21">
        <v>4.881812E-2</v>
      </c>
      <c r="H74" s="21">
        <v>7.2557369999999996E-2</v>
      </c>
      <c r="I74" s="21">
        <v>3.9250140000000003E-2</v>
      </c>
      <c r="J74" s="21">
        <v>5.199608E-2</v>
      </c>
      <c r="K74" s="21">
        <v>4.1846120000000001E-2</v>
      </c>
      <c r="L74" s="21">
        <v>5.5501709999999996E-2</v>
      </c>
      <c r="M74" s="21">
        <v>2.2850099999999998E-2</v>
      </c>
      <c r="N74" s="21">
        <v>2.9276090000000001E-2</v>
      </c>
      <c r="O74" s="22">
        <f t="shared" si="8"/>
        <v>0.60370013</v>
      </c>
      <c r="Q74" s="10">
        <v>1016</v>
      </c>
      <c r="R74" s="10" t="s">
        <v>25</v>
      </c>
      <c r="S74" s="28">
        <f t="shared" si="9"/>
        <v>6.5268759999999995E-2</v>
      </c>
      <c r="T74" s="28">
        <f>+'[16]2M'!$S$37/10^6</f>
        <v>0.1109981</v>
      </c>
      <c r="U74" s="28">
        <f>+'[16]3M'!$S$37/10^6</f>
        <v>0.17110802999999999</v>
      </c>
      <c r="V74" s="28">
        <f>+'[16]4M'!$S$37/10^6</f>
        <v>0.2416044</v>
      </c>
      <c r="W74" s="28">
        <f>+'[16]5M'!$S$37/10^6</f>
        <v>0.29042252000000002</v>
      </c>
      <c r="X74" s="28">
        <f>+'[16]6M'!$S$37/10^6</f>
        <v>0.36297989000000003</v>
      </c>
      <c r="Y74" s="28">
        <f>+'[16]7M'!$S$37/10^6</f>
        <v>0.40223003000000002</v>
      </c>
      <c r="Z74" s="28">
        <f>+'[16]8M'!$S$37/10^6</f>
        <v>0.45422610999999996</v>
      </c>
      <c r="AA74" s="28">
        <f>+'[16]9M'!$S$37/10^6</f>
        <v>0.49607223</v>
      </c>
      <c r="AB74" s="28">
        <f>+'[16]10M'!$S$37/10^6</f>
        <v>0.55157393999999993</v>
      </c>
      <c r="AC74" s="28">
        <f>+'[16]11M'!$S$37/10^6</f>
        <v>0.57442404000000002</v>
      </c>
      <c r="AD74" s="28">
        <f>+'[16]12M'!$S$37/10^6</f>
        <v>0.60370013</v>
      </c>
    </row>
    <row r="75" spans="1:30" customFormat="1" x14ac:dyDescent="0.2">
      <c r="A75" s="10">
        <v>1017</v>
      </c>
      <c r="B75" s="10" t="s">
        <v>26</v>
      </c>
      <c r="C75" s="21">
        <v>0.163134</v>
      </c>
      <c r="D75" s="21">
        <v>0.115816</v>
      </c>
      <c r="E75" s="21">
        <v>0.13189500000000001</v>
      </c>
      <c r="F75" s="21">
        <v>0.12150900000000001</v>
      </c>
      <c r="G75" s="21">
        <v>0.10872333000000002</v>
      </c>
      <c r="H75" s="21">
        <v>0.16370546000000002</v>
      </c>
      <c r="I75" s="21">
        <v>0.10954521999999997</v>
      </c>
      <c r="J75" s="21">
        <v>0.13408777000000002</v>
      </c>
      <c r="K75" s="21">
        <v>0.13372871000000003</v>
      </c>
      <c r="L75" s="21">
        <v>0.14830909999999997</v>
      </c>
      <c r="M75" s="21">
        <v>0.13410059000000002</v>
      </c>
      <c r="N75" s="21">
        <v>0.14837555999999999</v>
      </c>
      <c r="O75" s="22">
        <f t="shared" si="8"/>
        <v>1.61292974</v>
      </c>
      <c r="Q75" s="10">
        <v>1017</v>
      </c>
      <c r="R75" s="10" t="s">
        <v>26</v>
      </c>
      <c r="S75" s="28">
        <f t="shared" si="9"/>
        <v>0.163134</v>
      </c>
      <c r="T75" s="28">
        <f>+'[16]2M'!$T$37/10^6</f>
        <v>0.27894999999999998</v>
      </c>
      <c r="U75" s="28">
        <f>+'[16]3M'!$T$37/10^6</f>
        <v>0.41084500000000002</v>
      </c>
      <c r="V75" s="28">
        <f>+'[16]4M'!$T$37/10^6</f>
        <v>0.53235399999999999</v>
      </c>
      <c r="W75" s="28">
        <f>+'[16]5M'!$T$37/10^6</f>
        <v>0.64107733000000011</v>
      </c>
      <c r="X75" s="28">
        <f>+'[16]6M'!$T$37/10^6</f>
        <v>0.80478279000000008</v>
      </c>
      <c r="Y75" s="28">
        <f>+'[16]7M'!$T$37/10^6</f>
        <v>0.91432800999999975</v>
      </c>
      <c r="Z75" s="28">
        <f>+'[16]8M'!$T$37/10^6</f>
        <v>1.0484157799999998</v>
      </c>
      <c r="AA75" s="28">
        <f>+'[16]9M'!$T$37/10^6</f>
        <v>1.1821444899999998</v>
      </c>
      <c r="AB75" s="28">
        <f>+'[16]10M'!$T$37/10^6</f>
        <v>1.3304535899999999</v>
      </c>
      <c r="AC75" s="28">
        <f>+'[16]11M'!$T$37/10^6</f>
        <v>1.4645541799999997</v>
      </c>
      <c r="AD75" s="28">
        <f>+'[16]12M'!$T$37/10^6</f>
        <v>1.6129297399999993</v>
      </c>
    </row>
    <row r="76" spans="1:30" customFormat="1" x14ac:dyDescent="0.2">
      <c r="A76" s="10">
        <v>1018</v>
      </c>
      <c r="B76" s="10" t="s">
        <v>27</v>
      </c>
      <c r="C76" s="21">
        <v>2.5860999999999999E-2</v>
      </c>
      <c r="D76" s="21">
        <v>2.6993E-2</v>
      </c>
      <c r="E76" s="21">
        <v>2.5609E-2</v>
      </c>
      <c r="F76" s="21">
        <v>2.8139000000000001E-2</v>
      </c>
      <c r="G76" s="21">
        <v>2.7175000000000001E-2</v>
      </c>
      <c r="H76" s="21">
        <v>2.7793000000000002E-2</v>
      </c>
      <c r="I76" s="21">
        <v>2.9433000000000001E-2</v>
      </c>
      <c r="J76" s="21">
        <v>2.9947999999999999E-2</v>
      </c>
      <c r="K76" s="21">
        <v>3.0894999999999999E-2</v>
      </c>
      <c r="L76" s="21">
        <v>2.7689999999999999E-2</v>
      </c>
      <c r="M76" s="21">
        <v>2.8171000000000002E-2</v>
      </c>
      <c r="N76" s="21">
        <v>2.6436000000000001E-2</v>
      </c>
      <c r="O76" s="22">
        <f t="shared" si="8"/>
        <v>0.33414300000000002</v>
      </c>
      <c r="Q76" s="10">
        <v>1018</v>
      </c>
      <c r="R76" s="10" t="s">
        <v>27</v>
      </c>
      <c r="S76" s="28">
        <f t="shared" si="9"/>
        <v>2.5860999999999999E-2</v>
      </c>
      <c r="T76" s="28">
        <f>+'[16]2M'!$U$37/10^6</f>
        <v>5.2853999999999998E-2</v>
      </c>
      <c r="U76" s="28">
        <f>+'[16]3M'!$U$37/10^6</f>
        <v>7.8463000000000005E-2</v>
      </c>
      <c r="V76" s="28">
        <f>+'[16]4M'!$U$37/10^6</f>
        <v>0.106602</v>
      </c>
      <c r="W76" s="28">
        <f>+'[16]5M'!$U$37/10^6</f>
        <v>0.13377700000000001</v>
      </c>
      <c r="X76" s="28">
        <f>+'[16]6M'!$U$37/10^6</f>
        <v>0.16156999999999999</v>
      </c>
      <c r="Y76" s="28">
        <f>+'[16]7M'!$U$37/10^6</f>
        <v>0.19100300000000001</v>
      </c>
      <c r="Z76" s="28">
        <f>+'[16]8M'!$U$37/10^6</f>
        <v>0.22095100000000001</v>
      </c>
      <c r="AA76" s="28">
        <f>+'[16]9M'!$U$37/10^6</f>
        <v>0.25184600000000001</v>
      </c>
      <c r="AB76" s="28">
        <f>+'[16]10M'!$U$37/10^6</f>
        <v>0.27953600000000001</v>
      </c>
      <c r="AC76" s="28">
        <f>+'[16]11M'!$U$37/10^6</f>
        <v>0.30770700000000001</v>
      </c>
      <c r="AD76" s="28">
        <f>+'[16]12M'!$U$37/10^6</f>
        <v>0.33414300000000002</v>
      </c>
    </row>
    <row r="77" spans="1:30" customFormat="1" x14ac:dyDescent="0.2">
      <c r="A77" s="10">
        <v>1019</v>
      </c>
      <c r="B77" s="10" t="s">
        <v>28</v>
      </c>
      <c r="C77" s="21">
        <v>1.8848E-2</v>
      </c>
      <c r="D77" s="21">
        <v>1.3238E-2</v>
      </c>
      <c r="E77" s="21">
        <v>1.6105000000000001E-2</v>
      </c>
      <c r="F77" s="21">
        <v>1.3058E-2</v>
      </c>
      <c r="G77" s="21">
        <v>1.3939E-2</v>
      </c>
      <c r="H77" s="21">
        <v>2.1396999999999999E-2</v>
      </c>
      <c r="I77" s="21">
        <v>9.92E-3</v>
      </c>
      <c r="J77" s="21">
        <v>1.6976000000000002E-2</v>
      </c>
      <c r="K77" s="21">
        <v>1.392E-2</v>
      </c>
      <c r="L77" s="21">
        <v>1.5615E-2</v>
      </c>
      <c r="M77" s="21">
        <v>1.3981E-2</v>
      </c>
      <c r="N77" s="21">
        <v>1.5233E-2</v>
      </c>
      <c r="O77" s="22">
        <f t="shared" si="8"/>
        <v>0.18222999999999998</v>
      </c>
      <c r="Q77" s="10">
        <v>1019</v>
      </c>
      <c r="R77" s="10" t="s">
        <v>28</v>
      </c>
      <c r="S77" s="28">
        <f t="shared" si="9"/>
        <v>1.8848E-2</v>
      </c>
      <c r="T77" s="28">
        <f>+'[16]2M'!$V$37/10^6</f>
        <v>3.2086000000000003E-2</v>
      </c>
      <c r="U77" s="28">
        <f>+'[16]3M'!$V$37/10^6</f>
        <v>4.8190999999999998E-2</v>
      </c>
      <c r="V77" s="28">
        <f>+'[16]4M'!$V$37/10^6</f>
        <v>6.1248999999999998E-2</v>
      </c>
      <c r="W77" s="28">
        <f>+'[16]5M'!$V$37/10^6</f>
        <v>7.5188000000000005E-2</v>
      </c>
      <c r="X77" s="28">
        <f>+'[16]6M'!$V$37/10^6</f>
        <v>9.6585000000000004E-2</v>
      </c>
      <c r="Y77" s="28">
        <f>+'[16]7M'!$V$37/10^6</f>
        <v>0.106505</v>
      </c>
      <c r="Z77" s="28">
        <f>+'[16]8M'!$V$37/10^6</f>
        <v>0.12348099999999999</v>
      </c>
      <c r="AA77" s="28">
        <f>+'[16]9M'!$V$37/10^6</f>
        <v>0.137401</v>
      </c>
      <c r="AB77" s="28">
        <f>+'[16]10M'!$V$37/10^6</f>
        <v>0.15301600000000001</v>
      </c>
      <c r="AC77" s="28">
        <f>+'[16]11M'!$V$37/10^6</f>
        <v>0.16699700000000001</v>
      </c>
      <c r="AD77" s="28">
        <f>+'[16]12M'!$V$37/10^6</f>
        <v>0.18223</v>
      </c>
    </row>
    <row r="78" spans="1:30" customFormat="1" x14ac:dyDescent="0.2">
      <c r="A78" s="10">
        <v>1020</v>
      </c>
      <c r="B78" s="10" t="s">
        <v>29</v>
      </c>
      <c r="C78" s="21">
        <v>0.18712899999999999</v>
      </c>
      <c r="D78" s="21">
        <v>0.17638100000000001</v>
      </c>
      <c r="E78" s="21">
        <v>0.18201200000000001</v>
      </c>
      <c r="F78" s="21">
        <v>0.17999799999999999</v>
      </c>
      <c r="G78" s="21">
        <v>0.166737</v>
      </c>
      <c r="H78" s="21">
        <v>0.18613299999999999</v>
      </c>
      <c r="I78" s="21">
        <v>0.187191</v>
      </c>
      <c r="J78" s="21">
        <v>0.19356699999999999</v>
      </c>
      <c r="K78" s="21">
        <v>0.18393100000000001</v>
      </c>
      <c r="L78" s="21">
        <v>0.19084200000000001</v>
      </c>
      <c r="M78" s="21">
        <v>0.16980300000000001</v>
      </c>
      <c r="N78" s="21">
        <v>0.16900399999999999</v>
      </c>
      <c r="O78" s="22">
        <f t="shared" si="8"/>
        <v>2.1727280000000002</v>
      </c>
      <c r="Q78" s="10">
        <v>1020</v>
      </c>
      <c r="R78" s="10" t="s">
        <v>29</v>
      </c>
      <c r="S78" s="28">
        <f t="shared" si="9"/>
        <v>0.18712899999999999</v>
      </c>
      <c r="T78" s="28">
        <f>+'[16]2M'!$W$37/10^6</f>
        <v>0.36351</v>
      </c>
      <c r="U78" s="28">
        <f>+'[16]3M'!$W$37/10^6</f>
        <v>0.54552199999999995</v>
      </c>
      <c r="V78" s="28">
        <f>+'[16]4M'!$W$37/10^6</f>
        <v>0.72552000000000005</v>
      </c>
      <c r="W78" s="28">
        <f>+'[16]5M'!$W$37/10^6</f>
        <v>0.89225699999999997</v>
      </c>
      <c r="X78" s="28">
        <f>+'[16]6M'!$W$37/10^6</f>
        <v>1.07839</v>
      </c>
      <c r="Y78" s="28">
        <f>+'[16]7M'!$W$37/10^6</f>
        <v>1.2655810000000001</v>
      </c>
      <c r="Z78" s="28">
        <f>+'[16]8M'!$W$37/10^6</f>
        <v>1.4591479999999999</v>
      </c>
      <c r="AA78" s="28">
        <f>+'[16]9M'!$W$37/10^6</f>
        <v>1.643079</v>
      </c>
      <c r="AB78" s="28">
        <f>+'[16]10M'!$W$37/10^6</f>
        <v>1.8339209999999999</v>
      </c>
      <c r="AC78" s="28">
        <f>+'[16]11M'!$W$37/10^6</f>
        <v>2.0037240000000001</v>
      </c>
      <c r="AD78" s="28">
        <f>+'[16]12M'!$W$37/10^6</f>
        <v>2.1727280000000002</v>
      </c>
    </row>
    <row r="79" spans="1:30" customFormat="1" x14ac:dyDescent="0.2">
      <c r="A79" s="10">
        <v>1021</v>
      </c>
      <c r="B79" s="10" t="s">
        <v>30</v>
      </c>
      <c r="C79" s="21">
        <v>5.2272580000000013E-2</v>
      </c>
      <c r="D79" s="21">
        <v>3.9449559999999995E-2</v>
      </c>
      <c r="E79" s="21">
        <v>4.2947760000000008E-2</v>
      </c>
      <c r="F79" s="21">
        <v>3.3218080000000018E-2</v>
      </c>
      <c r="G79" s="21">
        <v>3.9292419999999981E-2</v>
      </c>
      <c r="H79" s="21">
        <v>3.9231179999999991E-2</v>
      </c>
      <c r="I79" s="21">
        <v>3.4695499999999997E-2</v>
      </c>
      <c r="J79" s="21">
        <v>3.8737220000000003E-2</v>
      </c>
      <c r="K79" s="21">
        <v>3.4918399999999995E-2</v>
      </c>
      <c r="L79" s="21">
        <v>4.7034299999999987E-2</v>
      </c>
      <c r="M79" s="21">
        <v>3.9134239999999994E-2</v>
      </c>
      <c r="N79" s="21">
        <v>3.5868459999999991E-2</v>
      </c>
      <c r="O79" s="22">
        <f t="shared" si="8"/>
        <v>0.47679969999999994</v>
      </c>
      <c r="Q79" s="10">
        <v>1021</v>
      </c>
      <c r="R79" s="10" t="s">
        <v>30</v>
      </c>
      <c r="S79" s="28">
        <f t="shared" si="9"/>
        <v>5.2272580000000013E-2</v>
      </c>
      <c r="T79" s="28">
        <f>+'[16]2M'!$X$37/10^6</f>
        <v>9.1722140000000008E-2</v>
      </c>
      <c r="U79" s="28">
        <f>+'[16]3M'!$X$37/10^6</f>
        <v>0.13466990000000004</v>
      </c>
      <c r="V79" s="28">
        <f>+'[16]4M'!$X$37/10^6</f>
        <v>0.16788797999999999</v>
      </c>
      <c r="W79" s="28">
        <f>+'[16]5M'!$X$37/10^6</f>
        <v>0.2071803999999999</v>
      </c>
      <c r="X79" s="28">
        <f>+'[16]6M'!$X$37/10^6</f>
        <v>0.24641157999999985</v>
      </c>
      <c r="Y79" s="28">
        <f>+'[16]7M'!$X$37/10^6</f>
        <v>0.28110707999999984</v>
      </c>
      <c r="Z79" s="28">
        <f>+'[16]8M'!$X$37/10^6</f>
        <v>0.3198442999999998</v>
      </c>
      <c r="AA79" s="28">
        <f>+'[16]9M'!$X$37/10^6</f>
        <v>0.35476269999999971</v>
      </c>
      <c r="AB79" s="28">
        <f>+'[16]10M'!$X$37/10^6</f>
        <v>0.40179699999999979</v>
      </c>
      <c r="AC79" s="28">
        <f>+'[16]11M'!$X$37/10^6</f>
        <v>0.44093123999999978</v>
      </c>
      <c r="AD79" s="28">
        <f>+'[16]12M'!$X$37/10^6</f>
        <v>0.47679969999999972</v>
      </c>
    </row>
    <row r="80" spans="1:30" customFormat="1" x14ac:dyDescent="0.2">
      <c r="A80" s="10">
        <v>1022</v>
      </c>
      <c r="B80" s="10" t="s">
        <v>31</v>
      </c>
      <c r="C80" s="21">
        <v>0.21074899999999999</v>
      </c>
      <c r="D80" s="21">
        <v>0.13250300000000001</v>
      </c>
      <c r="E80" s="21">
        <v>0.18335499999999999</v>
      </c>
      <c r="F80" s="21">
        <v>0.19141</v>
      </c>
      <c r="G80" s="21">
        <v>0.18498700000000001</v>
      </c>
      <c r="H80" s="21">
        <v>0.24920400000000001</v>
      </c>
      <c r="I80" s="21">
        <v>0.125725</v>
      </c>
      <c r="J80" s="21">
        <v>0.16125300000000001</v>
      </c>
      <c r="K80" s="21">
        <v>0.156024</v>
      </c>
      <c r="L80" s="21">
        <v>0.20177999999999999</v>
      </c>
      <c r="M80" s="21">
        <v>0.17713699999999999</v>
      </c>
      <c r="N80" s="21">
        <v>0.16960900000000001</v>
      </c>
      <c r="O80" s="22">
        <f t="shared" si="8"/>
        <v>2.1437360000000001</v>
      </c>
      <c r="Q80" s="10">
        <v>1022</v>
      </c>
      <c r="R80" s="10" t="s">
        <v>31</v>
      </c>
      <c r="S80" s="28">
        <f t="shared" si="9"/>
        <v>0.21074899999999999</v>
      </c>
      <c r="T80" s="28">
        <f>+'[16]2M'!$Y$37/10^6</f>
        <v>0.343252</v>
      </c>
      <c r="U80" s="28">
        <f>+'[16]3M'!$Y$37/10^6</f>
        <v>0.52660700000000005</v>
      </c>
      <c r="V80" s="28">
        <f>+'[16]4M'!$Y$37/10^6</f>
        <v>0.71801700000000002</v>
      </c>
      <c r="W80" s="28">
        <f>+'[16]5M'!$Y$37/10^6</f>
        <v>0.90300400000000003</v>
      </c>
      <c r="X80" s="28">
        <f>+'[16]6M'!$Y$37/10^6</f>
        <v>1.1522079999999999</v>
      </c>
      <c r="Y80" s="28">
        <f>+'[16]7M'!$Y$37/10^6</f>
        <v>1.277933</v>
      </c>
      <c r="Z80" s="28">
        <f>+'[16]8M'!$Y$37/10^6</f>
        <v>1.4391860000000001</v>
      </c>
      <c r="AA80" s="28">
        <f>+'[16]9M'!$Y$37/10^6</f>
        <v>1.59521</v>
      </c>
      <c r="AB80" s="28">
        <f>+'[16]10M'!$Y$37/10^6</f>
        <v>1.7969900000000001</v>
      </c>
      <c r="AC80" s="28">
        <f>+'[16]11M'!$Y$37/10^6</f>
        <v>1.974127</v>
      </c>
      <c r="AD80" s="28">
        <f>+'[16]12M'!$Y$37/10^6</f>
        <v>2.1437360000000001</v>
      </c>
    </row>
    <row r="81" spans="1:31" customFormat="1" x14ac:dyDescent="0.2">
      <c r="A81" s="10">
        <v>1023</v>
      </c>
      <c r="B81" s="10" t="s">
        <v>32</v>
      </c>
      <c r="C81" s="21">
        <v>4.8050000000000002E-2</v>
      </c>
      <c r="D81" s="21">
        <v>3.6070709999999999E-2</v>
      </c>
      <c r="E81" s="21">
        <v>5.3217500000000001E-2</v>
      </c>
      <c r="F81" s="21">
        <v>3.142607E-2</v>
      </c>
      <c r="G81" s="21">
        <v>2.9994429999999999E-2</v>
      </c>
      <c r="H81" s="21">
        <v>3.5240720000000003E-2</v>
      </c>
      <c r="I81" s="21">
        <v>1.0638950000000001E-2</v>
      </c>
      <c r="J81" s="21">
        <v>1.2304650000000002E-2</v>
      </c>
      <c r="K81" s="21">
        <v>1.2527399999999999E-2</v>
      </c>
      <c r="L81" s="21">
        <v>2.8825809999999997E-2</v>
      </c>
      <c r="M81" s="21">
        <v>2.1526E-2</v>
      </c>
      <c r="N81" s="21">
        <v>2.8934999999999999E-2</v>
      </c>
      <c r="O81" s="22">
        <f t="shared" si="8"/>
        <v>0.34875724000000002</v>
      </c>
      <c r="Q81" s="10">
        <v>1023</v>
      </c>
      <c r="R81" s="10" t="s">
        <v>32</v>
      </c>
      <c r="S81" s="28">
        <f t="shared" si="9"/>
        <v>4.8050000000000002E-2</v>
      </c>
      <c r="T81" s="28">
        <f>+'[16]2M'!$Z$37/10^6</f>
        <v>8.4120710000000001E-2</v>
      </c>
      <c r="U81" s="28">
        <f>+'[16]3M'!$Z$37/10^6</f>
        <v>0.13733820999999999</v>
      </c>
      <c r="V81" s="28">
        <f>+'[16]4M'!$Z$37/10^6</f>
        <v>0.16876427999999999</v>
      </c>
      <c r="W81" s="28">
        <f>+'[16]5M'!$Z$37/10^6</f>
        <v>0.19875871000000001</v>
      </c>
      <c r="X81" s="28">
        <f>+'[16]6M'!$Z$37/10^6</f>
        <v>0.23399942999999998</v>
      </c>
      <c r="Y81" s="28">
        <f>+'[16]7M'!$Z$37/10^6</f>
        <v>0.24463838000000002</v>
      </c>
      <c r="Z81" s="28">
        <f>+'[16]8M'!$Z$37/10^6</f>
        <v>0.25694303000000002</v>
      </c>
      <c r="AA81" s="28">
        <f>+'[16]9M'!$Z$37/10^6</f>
        <v>0.26947042999999998</v>
      </c>
      <c r="AB81" s="28">
        <f>+'[16]10M'!$Z$37/10^6</f>
        <v>0.29829623999999999</v>
      </c>
      <c r="AC81" s="28">
        <f>+'[16]11M'!$Z$37/10^6</f>
        <v>0.31982223999999998</v>
      </c>
      <c r="AD81" s="28">
        <f>+'[16]12M'!$Z$37/10^6</f>
        <v>0.34875723999999997</v>
      </c>
    </row>
    <row r="82" spans="1:31" customFormat="1" x14ac:dyDescent="0.2">
      <c r="A82" s="10">
        <v>1024</v>
      </c>
      <c r="B82" s="10" t="s">
        <v>33</v>
      </c>
      <c r="C82" s="21">
        <v>0.25417499999999998</v>
      </c>
      <c r="D82" s="21">
        <v>0.24249899999999999</v>
      </c>
      <c r="E82" s="21">
        <v>0.253079</v>
      </c>
      <c r="F82" s="21">
        <v>0.21749607000000001</v>
      </c>
      <c r="G82" s="21">
        <v>0.17704800000000001</v>
      </c>
      <c r="H82" s="21">
        <v>0.245922</v>
      </c>
      <c r="I82" s="21">
        <v>0.13173299999999999</v>
      </c>
      <c r="J82" s="21">
        <v>0.22018199999999999</v>
      </c>
      <c r="K82" s="21">
        <v>0.216915</v>
      </c>
      <c r="L82" s="21">
        <v>0.27590599999999998</v>
      </c>
      <c r="M82" s="21">
        <v>0.232156</v>
      </c>
      <c r="N82" s="21">
        <v>0.22381999999999999</v>
      </c>
      <c r="O82" s="22">
        <f t="shared" si="8"/>
        <v>2.6909310699999995</v>
      </c>
      <c r="Q82" s="10">
        <v>1024</v>
      </c>
      <c r="R82" s="10" t="s">
        <v>33</v>
      </c>
      <c r="S82" s="28">
        <f t="shared" si="9"/>
        <v>0.25417499999999998</v>
      </c>
      <c r="T82" s="28">
        <f>+'[16]2M'!$AA$37/10^6</f>
        <v>0.496674</v>
      </c>
      <c r="U82" s="28">
        <f>+'[16]3M'!$AA$37/10^6</f>
        <v>0.749753</v>
      </c>
      <c r="V82" s="28">
        <f>+'[16]4M'!$AA$37/10^6</f>
        <v>0.96724906999999993</v>
      </c>
      <c r="W82" s="28">
        <f>+'[16]5M'!$AA$37/10^6</f>
        <v>1.1442970700000001</v>
      </c>
      <c r="X82" s="28">
        <f>+'[16]6M'!$AA$37/10^6</f>
        <v>1.3902190700000001</v>
      </c>
      <c r="Y82" s="28">
        <f>+'[16]7M'!$AA$37/10^6</f>
        <v>1.52195207</v>
      </c>
      <c r="Z82" s="28">
        <f>+'[16]8M'!$AA$37/10^6</f>
        <v>1.7421340700000001</v>
      </c>
      <c r="AA82" s="28">
        <f>+'[16]9M'!$AA$37/10^6</f>
        <v>1.9590490700000001</v>
      </c>
      <c r="AB82" s="28">
        <f>+'[16]10M'!$AA$37/10^6</f>
        <v>2.2349550699999998</v>
      </c>
      <c r="AC82" s="28">
        <f>+'[16]11M'!$AA$37/10^6</f>
        <v>2.4671110699999996</v>
      </c>
      <c r="AD82" s="28">
        <f>+'[16]12M'!$AA$37/10^6</f>
        <v>2.69093107</v>
      </c>
    </row>
    <row r="83" spans="1:31" customFormat="1" x14ac:dyDescent="0.2">
      <c r="A83" s="10">
        <v>1025</v>
      </c>
      <c r="B83" s="10" t="s">
        <v>34</v>
      </c>
      <c r="C83" s="21">
        <v>2.7838999999999999E-2</v>
      </c>
      <c r="D83" s="21">
        <v>2.3290000000000002E-2</v>
      </c>
      <c r="E83" s="21">
        <v>3.8371000000000002E-2</v>
      </c>
      <c r="F83" s="21">
        <v>3.7934000000000002E-2</v>
      </c>
      <c r="G83" s="21">
        <v>3.5456000000000001E-2</v>
      </c>
      <c r="H83" s="21">
        <v>4.2229000000000003E-2</v>
      </c>
      <c r="I83" s="21">
        <v>1.7253999999999999E-2</v>
      </c>
      <c r="J83" s="21">
        <v>2.6953999999999999E-2</v>
      </c>
      <c r="K83" s="21">
        <v>2.8944000000000001E-2</v>
      </c>
      <c r="L83" s="21">
        <v>3.4979000000000003E-2</v>
      </c>
      <c r="M83" s="21">
        <v>3.6202999999999999E-2</v>
      </c>
      <c r="N83" s="21">
        <v>3.3028000000000002E-2</v>
      </c>
      <c r="O83" s="22">
        <f t="shared" si="8"/>
        <v>0.38248099999999996</v>
      </c>
      <c r="Q83" s="10">
        <v>1025</v>
      </c>
      <c r="R83" s="10" t="s">
        <v>34</v>
      </c>
      <c r="S83" s="28">
        <f t="shared" si="9"/>
        <v>2.7838999999999999E-2</v>
      </c>
      <c r="T83" s="28">
        <f>+'[16]2M'!$AB$37/10^6</f>
        <v>5.1129000000000001E-2</v>
      </c>
      <c r="U83" s="28">
        <f>+'[16]3M'!$AB$37/10^6</f>
        <v>8.9499999999999996E-2</v>
      </c>
      <c r="V83" s="28">
        <f>+'[16]4M'!$AB$37/10^6</f>
        <v>0.12743399999999999</v>
      </c>
      <c r="W83" s="28">
        <f>+'[16]5M'!$AB$37/10^6</f>
        <v>0.16289000000000001</v>
      </c>
      <c r="X83" s="28">
        <f>+'[16]6M'!$AB$37/10^6</f>
        <v>0.205119</v>
      </c>
      <c r="Y83" s="28">
        <f>+'[16]7M'!$AB$37/10^6</f>
        <v>0.22237299999999999</v>
      </c>
      <c r="Z83" s="28">
        <f>+'[16]8M'!$AB$37/10^6</f>
        <v>0.24932699999999999</v>
      </c>
      <c r="AA83" s="28">
        <f>+'[16]9M'!$AB$37/10^6</f>
        <v>0.27827099999999999</v>
      </c>
      <c r="AB83" s="28">
        <f>+'[16]10M'!$AB$37/10^6</f>
        <v>0.31324999999999997</v>
      </c>
      <c r="AC83" s="28">
        <f>+'[16]11M'!$AB$37/10^6</f>
        <v>0.34945300000000001</v>
      </c>
      <c r="AD83" s="28">
        <f>+'[16]12M'!$AB$37/10^6</f>
        <v>0.38248100000000002</v>
      </c>
    </row>
    <row r="84" spans="1:31" customFormat="1" x14ac:dyDescent="0.2">
      <c r="A84" s="10">
        <v>1026</v>
      </c>
      <c r="B84" s="10" t="s">
        <v>35</v>
      </c>
      <c r="C84" s="21">
        <v>9.5434400000000003E-3</v>
      </c>
      <c r="D84" s="21">
        <v>9.0358699999999997E-3</v>
      </c>
      <c r="E84" s="21">
        <v>9.9197800000000013E-3</v>
      </c>
      <c r="F84" s="21">
        <v>8.8254500000000003E-3</v>
      </c>
      <c r="G84" s="21">
        <v>8.5355400000000029E-3</v>
      </c>
      <c r="H84" s="21">
        <v>1.8234E-2</v>
      </c>
      <c r="I84" s="21">
        <v>5.7817800000000003E-3</v>
      </c>
      <c r="J84" s="21">
        <v>1.057E-2</v>
      </c>
      <c r="K84" s="21">
        <v>3.9083799999999995E-3</v>
      </c>
      <c r="L84" s="21">
        <v>5.2719999999999998E-3</v>
      </c>
      <c r="M84" s="21">
        <v>6.8998599999999998E-3</v>
      </c>
      <c r="N84" s="21">
        <v>7.46155E-3</v>
      </c>
      <c r="O84" s="22">
        <f t="shared" si="8"/>
        <v>0.10398764999999999</v>
      </c>
      <c r="Q84" s="10">
        <v>1026</v>
      </c>
      <c r="R84" s="10" t="s">
        <v>35</v>
      </c>
      <c r="S84" s="28">
        <f t="shared" si="9"/>
        <v>9.5434400000000003E-3</v>
      </c>
      <c r="T84" s="28">
        <f>+'[16]2M'!$AC$37/10^6</f>
        <v>1.8579309999999998E-2</v>
      </c>
      <c r="U84" s="28">
        <f>+'[16]3M'!$AC$37/10^6</f>
        <v>2.8499090000000001E-2</v>
      </c>
      <c r="V84" s="28">
        <f>+'[16]4M'!$AC$37/10^6</f>
        <v>3.7324540000000003E-2</v>
      </c>
      <c r="W84" s="28">
        <f>+'[16]5M'!$AC$37/10^6</f>
        <v>4.5860079999999998E-2</v>
      </c>
      <c r="X84" s="28">
        <f>+'[16]6M'!$AC$37/10^6</f>
        <v>6.4094079999999998E-2</v>
      </c>
      <c r="Y84" s="28">
        <f>+'[16]7M'!$AC$37/10^6</f>
        <v>6.9875859999999984E-2</v>
      </c>
      <c r="Z84" s="28">
        <f>+'[16]8M'!$AC$37/10^6</f>
        <v>8.044585999999998E-2</v>
      </c>
      <c r="AA84" s="28">
        <f>+'[16]9M'!$AC$37/10^6</f>
        <v>8.4354239999999997E-2</v>
      </c>
      <c r="AB84" s="28">
        <f>+'[16]10M'!$AC$37/10^6</f>
        <v>8.9626239999999996E-2</v>
      </c>
      <c r="AC84" s="28">
        <f>+'[16]11M'!$AC$37/10^6</f>
        <v>9.652609999999999E-2</v>
      </c>
      <c r="AD84" s="28">
        <f>+'[16]12M'!$AC$37/10^6</f>
        <v>0.10398765</v>
      </c>
    </row>
    <row r="85" spans="1:31" customFormat="1" x14ac:dyDescent="0.2">
      <c r="A85" s="10">
        <v>1027</v>
      </c>
      <c r="B85" s="10" t="s">
        <v>36</v>
      </c>
      <c r="C85" s="21">
        <v>2.1350999999999998E-2</v>
      </c>
      <c r="D85" s="21">
        <v>1.8440999999999999E-2</v>
      </c>
      <c r="E85" s="21">
        <v>2.9045000000000001E-2</v>
      </c>
      <c r="F85" s="21">
        <v>2.1484E-2</v>
      </c>
      <c r="G85" s="21">
        <v>2.2452E-2</v>
      </c>
      <c r="H85" s="21">
        <v>2.8469000000000001E-2</v>
      </c>
      <c r="I85" s="21">
        <v>1.5699999999999999E-2</v>
      </c>
      <c r="J85" s="21">
        <v>1.9550999999999999E-2</v>
      </c>
      <c r="K85" s="21">
        <v>2.2747E-2</v>
      </c>
      <c r="L85" s="21">
        <v>2.1024000000000001E-2</v>
      </c>
      <c r="M85" s="21">
        <v>1.9436999999999999E-2</v>
      </c>
      <c r="N85" s="21">
        <v>2.1488E-2</v>
      </c>
      <c r="O85" s="22">
        <f t="shared" si="8"/>
        <v>0.261189</v>
      </c>
      <c r="Q85" s="10">
        <v>1027</v>
      </c>
      <c r="R85" s="10" t="s">
        <v>36</v>
      </c>
      <c r="S85" s="28">
        <f t="shared" si="9"/>
        <v>2.1350999999999998E-2</v>
      </c>
      <c r="T85" s="28">
        <f>+'[16]2M'!$AD$37/10^6</f>
        <v>3.9792000000000001E-2</v>
      </c>
      <c r="U85" s="28">
        <f>+'[16]3M'!$AD$37/10^6</f>
        <v>6.8836999999999995E-2</v>
      </c>
      <c r="V85" s="28">
        <f>+'[16]4M'!$AD$37/10^6</f>
        <v>9.0320999999999999E-2</v>
      </c>
      <c r="W85" s="28">
        <f>+'[16]5M'!$AD$37/10^6</f>
        <v>0.112773</v>
      </c>
      <c r="X85" s="28">
        <f>+'[16]6M'!$AD$37/10^6</f>
        <v>0.14124200000000001</v>
      </c>
      <c r="Y85" s="28">
        <f>+'[16]7M'!$AD$37/10^6</f>
        <v>0.156942</v>
      </c>
      <c r="Z85" s="28">
        <f>+'[16]8M'!$AD$37/10^6</f>
        <v>0.17649300000000001</v>
      </c>
      <c r="AA85" s="28">
        <f>+'[16]9M'!$AD$37/10^6</f>
        <v>0.19924</v>
      </c>
      <c r="AB85" s="28">
        <f>+'[16]10M'!$AD$37/10^6</f>
        <v>0.22026399999999999</v>
      </c>
      <c r="AC85" s="28">
        <f>+'[16]11M'!$AD$37/10^6</f>
        <v>0.239701</v>
      </c>
      <c r="AD85" s="28">
        <f>+'[16]12M'!$AD$37/10^6</f>
        <v>0.261189</v>
      </c>
    </row>
    <row r="86" spans="1:31" customFormat="1" x14ac:dyDescent="0.2">
      <c r="A86" s="10">
        <v>1028</v>
      </c>
      <c r="B86" s="10" t="s">
        <v>37</v>
      </c>
      <c r="C86" s="21">
        <v>0.13397000000000001</v>
      </c>
      <c r="D86" s="21">
        <v>0.131359</v>
      </c>
      <c r="E86" s="21">
        <v>0.14369799999999999</v>
      </c>
      <c r="F86" s="21">
        <v>0.135102</v>
      </c>
      <c r="G86" s="21">
        <v>0.107182</v>
      </c>
      <c r="H86" s="21">
        <v>0.155637</v>
      </c>
      <c r="I86" s="21">
        <v>9.0577000000000005E-2</v>
      </c>
      <c r="J86" s="21">
        <v>0.142735</v>
      </c>
      <c r="K86" s="21">
        <v>0.115928</v>
      </c>
      <c r="L86" s="21">
        <v>0.13422999999999999</v>
      </c>
      <c r="M86" s="21">
        <v>0.12404800000000001</v>
      </c>
      <c r="N86" s="21">
        <v>0.126915</v>
      </c>
      <c r="O86" s="22">
        <f t="shared" si="8"/>
        <v>1.5413810000000003</v>
      </c>
      <c r="Q86" s="10">
        <v>1028</v>
      </c>
      <c r="R86" s="10" t="s">
        <v>37</v>
      </c>
      <c r="S86" s="28">
        <f t="shared" si="9"/>
        <v>0.13397000000000001</v>
      </c>
      <c r="T86" s="28">
        <f>+'[16]2M'!$AE$37/10^6</f>
        <v>0.26532899999999998</v>
      </c>
      <c r="U86" s="28">
        <f>+'[16]3M'!$AE$37/10^6</f>
        <v>0.40902699999999997</v>
      </c>
      <c r="V86" s="28">
        <f>+'[16]4M'!$AE$37/10^6</f>
        <v>0.54412899999999997</v>
      </c>
      <c r="W86" s="28">
        <f>+'[16]5M'!$AE$37/10^6</f>
        <v>0.65131099999999997</v>
      </c>
      <c r="X86" s="28">
        <f>+'[16]6M'!$AE$37/10^6</f>
        <v>0.806948</v>
      </c>
      <c r="Y86" s="28">
        <f>+'[16]7M'!$AE$37/10^6</f>
        <v>0.89752500000000002</v>
      </c>
      <c r="Z86" s="28">
        <f>+'[16]8M'!$AE$37/10^6</f>
        <v>1.04026</v>
      </c>
      <c r="AA86" s="28">
        <f>+'[16]9M'!$AE$37/10^6</f>
        <v>1.156188</v>
      </c>
      <c r="AB86" s="28">
        <f>+'[16]10M'!$AE$37/10^6</f>
        <v>1.2904180000000001</v>
      </c>
      <c r="AC86" s="28">
        <f>+'[16]11M'!$AE$37/10^6</f>
        <v>1.414466</v>
      </c>
      <c r="AD86" s="28">
        <f>+'[16]12M'!$AE$37/10^6</f>
        <v>1.5413809999999999</v>
      </c>
    </row>
    <row r="87" spans="1:31" customFormat="1" x14ac:dyDescent="0.2">
      <c r="A87" s="10">
        <v>1029</v>
      </c>
      <c r="B87" s="10" t="s">
        <v>38</v>
      </c>
      <c r="C87" s="21">
        <v>1.4076E-2</v>
      </c>
      <c r="D87" s="21">
        <v>8.4159999999999999E-3</v>
      </c>
      <c r="E87" s="21">
        <v>1.52E-2</v>
      </c>
      <c r="F87" s="21">
        <v>1.3499000000000001E-2</v>
      </c>
      <c r="G87" s="21">
        <v>1.1053E-2</v>
      </c>
      <c r="H87" s="21">
        <v>2.1897E-2</v>
      </c>
      <c r="I87" s="21">
        <v>9.3120000000000008E-3</v>
      </c>
      <c r="J87" s="21">
        <v>1.1167E-2</v>
      </c>
      <c r="K87" s="21">
        <v>1.3049E-2</v>
      </c>
      <c r="L87" s="21">
        <v>1.3833E-2</v>
      </c>
      <c r="M87" s="21">
        <v>1.3474E-2</v>
      </c>
      <c r="N87" s="21">
        <v>1.1882E-2</v>
      </c>
      <c r="O87" s="22">
        <f t="shared" si="8"/>
        <v>0.156858</v>
      </c>
      <c r="Q87" s="10">
        <v>1029</v>
      </c>
      <c r="R87" s="10" t="s">
        <v>38</v>
      </c>
      <c r="S87" s="28">
        <f t="shared" si="9"/>
        <v>1.4076E-2</v>
      </c>
      <c r="T87" s="28">
        <f>+'[16]2M'!$AF$37/10^6</f>
        <v>2.2492000000000002E-2</v>
      </c>
      <c r="U87" s="28">
        <f>+'[16]3M'!$AF$37/10^6</f>
        <v>3.7692000000000003E-2</v>
      </c>
      <c r="V87" s="28">
        <f>+'[16]4M'!$AF$37/10^6</f>
        <v>5.1191E-2</v>
      </c>
      <c r="W87" s="28">
        <f>+'[16]5M'!$AF$37/10^6</f>
        <v>6.2244000000000001E-2</v>
      </c>
      <c r="X87" s="28">
        <f>+'[16]6M'!$AF$37/10^6</f>
        <v>8.4140999999999994E-2</v>
      </c>
      <c r="Y87" s="28">
        <f>+'[16]7M'!$AF$37/10^6</f>
        <v>9.3452999999999994E-2</v>
      </c>
      <c r="Z87" s="28">
        <f>+'[16]8M'!$AF$37/10^6</f>
        <v>0.10462</v>
      </c>
      <c r="AA87" s="28">
        <f>+'[16]9M'!$AF$37/10^6</f>
        <v>0.117669</v>
      </c>
      <c r="AB87" s="28">
        <f>+'[16]10M'!$AF$37/10^6</f>
        <v>0.13150200000000001</v>
      </c>
      <c r="AC87" s="28">
        <f>+'[16]11M'!$AF$37/10^6</f>
        <v>0.14497599999999999</v>
      </c>
      <c r="AD87" s="28">
        <f>+'[16]12M'!$AF$37/10^6</f>
        <v>0.156858</v>
      </c>
    </row>
    <row r="88" spans="1:31" customFormat="1" x14ac:dyDescent="0.2">
      <c r="A88" s="15">
        <v>1030</v>
      </c>
      <c r="B88" s="15" t="s">
        <v>18</v>
      </c>
      <c r="C88" s="23">
        <v>1.8709E-2</v>
      </c>
      <c r="D88" s="23">
        <v>1.9751000000000001E-2</v>
      </c>
      <c r="E88" s="23">
        <v>1.9205E-2</v>
      </c>
      <c r="F88" s="23">
        <v>1.9851000000000001E-2</v>
      </c>
      <c r="G88" s="23">
        <v>1.9622000000000001E-2</v>
      </c>
      <c r="H88" s="23">
        <v>2.0072E-2</v>
      </c>
      <c r="I88" s="23">
        <v>2.0621E-2</v>
      </c>
      <c r="J88" s="23">
        <v>2.1343999999999998E-2</v>
      </c>
      <c r="K88" s="23">
        <v>2.1231E-2</v>
      </c>
      <c r="L88" s="23">
        <v>2.0865000000000002E-2</v>
      </c>
      <c r="M88" s="23">
        <v>2.1129999999999999E-2</v>
      </c>
      <c r="N88" s="23">
        <v>2.0222E-2</v>
      </c>
      <c r="O88" s="24">
        <f t="shared" si="8"/>
        <v>0.24262300000000001</v>
      </c>
      <c r="Q88" s="15">
        <v>1030</v>
      </c>
      <c r="R88" s="15" t="s">
        <v>18</v>
      </c>
      <c r="S88" s="30">
        <f t="shared" si="9"/>
        <v>1.8709E-2</v>
      </c>
      <c r="T88" s="30">
        <f>+'[16]2M'!$AG$37/10^6</f>
        <v>3.8460000000000001E-2</v>
      </c>
      <c r="U88" s="30">
        <f>+'[16]3M'!$AG$37/10^6</f>
        <v>5.7665000000000001E-2</v>
      </c>
      <c r="V88" s="30">
        <f>+'[16]4M'!$AG$37/10^6</f>
        <v>7.7516000000000002E-2</v>
      </c>
      <c r="W88" s="30">
        <f>+'[16]5M'!$AG$37/10^6</f>
        <v>9.7138000000000002E-2</v>
      </c>
      <c r="X88" s="30">
        <f>+'[16]6M'!$AG$37/10^6</f>
        <v>0.11720999999999999</v>
      </c>
      <c r="Y88" s="30">
        <f>+'[16]7M'!$AG$37/10^6</f>
        <v>0.13783100000000001</v>
      </c>
      <c r="Z88" s="30">
        <f>+'[16]8M'!$AG$37/10^6</f>
        <v>0.15917500000000001</v>
      </c>
      <c r="AA88" s="30">
        <f>+'[16]9M'!$AG$37/10^6</f>
        <v>0.18040600000000001</v>
      </c>
      <c r="AB88" s="30">
        <f>+'[16]10M'!$AG$37/10^6</f>
        <v>0.20127100000000001</v>
      </c>
      <c r="AC88" s="30">
        <f>+'[16]11M'!$AG$37/10^6</f>
        <v>0.22240099999999999</v>
      </c>
      <c r="AD88" s="30">
        <f>+'[16]12M'!$AG$37/10^6</f>
        <v>0.24262300000000001</v>
      </c>
    </row>
    <row r="89" spans="1:31" customFormat="1" x14ac:dyDescent="0.2">
      <c r="A89" s="4">
        <v>10300</v>
      </c>
      <c r="B89" s="4" t="s">
        <v>149</v>
      </c>
      <c r="C89" s="18">
        <f t="shared" ref="C89:N89" si="10">SUM(C62:C88)</f>
        <v>3.3431121099999999</v>
      </c>
      <c r="D89" s="18">
        <f t="shared" si="10"/>
        <v>2.6472288499999994</v>
      </c>
      <c r="E89" s="18">
        <f t="shared" si="10"/>
        <v>3.1773009600000006</v>
      </c>
      <c r="F89" s="18">
        <f t="shared" si="10"/>
        <v>2.9582140599999995</v>
      </c>
      <c r="G89" s="18">
        <f t="shared" si="10"/>
        <v>2.6221443199999999</v>
      </c>
      <c r="H89" s="18">
        <f t="shared" si="10"/>
        <v>3.5541027500000002</v>
      </c>
      <c r="I89" s="18">
        <f t="shared" si="10"/>
        <v>2.3144544500000004</v>
      </c>
      <c r="J89" s="18">
        <f t="shared" si="10"/>
        <v>3.173800379999999</v>
      </c>
      <c r="K89" s="18">
        <f t="shared" si="10"/>
        <v>2.9679210100000004</v>
      </c>
      <c r="L89" s="18">
        <f t="shared" si="10"/>
        <v>3.5285528200000011</v>
      </c>
      <c r="M89" s="18">
        <f t="shared" si="10"/>
        <v>3.0753988900000002</v>
      </c>
      <c r="N89" s="18">
        <f t="shared" si="10"/>
        <v>3.1509171899999995</v>
      </c>
      <c r="O89" s="18">
        <f t="shared" si="8"/>
        <v>36.513147790000005</v>
      </c>
      <c r="Q89" s="4">
        <v>10300</v>
      </c>
      <c r="R89" s="4" t="s">
        <v>149</v>
      </c>
      <c r="S89" s="18">
        <f>SUM(S62:S88)</f>
        <v>3.3431121099999999</v>
      </c>
      <c r="T89" s="18">
        <f>SUM(T62:T88)</f>
        <v>5.9903409599999984</v>
      </c>
      <c r="U89" s="18">
        <f>SUM(U62:U88)</f>
        <v>9.1676419200000012</v>
      </c>
      <c r="V89" s="18">
        <f t="shared" ref="V89:AC89" si="11">SUM(V62:V88)</f>
        <v>12.125855979999995</v>
      </c>
      <c r="W89" s="18">
        <f t="shared" si="11"/>
        <v>14.748000300000003</v>
      </c>
      <c r="X89" s="18">
        <f t="shared" si="11"/>
        <v>18.302103049999996</v>
      </c>
      <c r="Y89" s="18">
        <f t="shared" si="11"/>
        <v>20.616557500000006</v>
      </c>
      <c r="Z89" s="18">
        <f t="shared" si="11"/>
        <v>23.790357880000002</v>
      </c>
      <c r="AA89" s="18">
        <f t="shared" si="11"/>
        <v>26.758278889999996</v>
      </c>
      <c r="AB89" s="18">
        <f t="shared" si="11"/>
        <v>30.286831709999991</v>
      </c>
      <c r="AC89" s="18">
        <f t="shared" si="11"/>
        <v>33.36223059999999</v>
      </c>
      <c r="AD89" s="18">
        <f>SUM(AD62:AD88)</f>
        <v>36.513147789999998</v>
      </c>
    </row>
    <row r="90" spans="1:31" customFormat="1" x14ac:dyDescent="0.2">
      <c r="A90" s="32"/>
      <c r="B90" s="32" t="s">
        <v>144</v>
      </c>
      <c r="O90" s="32"/>
      <c r="R90" t="s">
        <v>73</v>
      </c>
    </row>
    <row r="91" spans="1:31" customFormat="1" x14ac:dyDescent="0.2">
      <c r="A91" s="3" t="s">
        <v>52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55</v>
      </c>
      <c r="Q91" s="3" t="s">
        <v>52</v>
      </c>
      <c r="R91" s="3" t="s">
        <v>41</v>
      </c>
      <c r="S91" s="3" t="s">
        <v>74</v>
      </c>
      <c r="T91" s="3" t="s">
        <v>75</v>
      </c>
      <c r="U91" s="3" t="s">
        <v>76</v>
      </c>
      <c r="V91" s="3" t="s">
        <v>77</v>
      </c>
      <c r="W91" s="3" t="s">
        <v>78</v>
      </c>
      <c r="X91" s="3" t="s">
        <v>79</v>
      </c>
      <c r="Y91" s="3" t="s">
        <v>80</v>
      </c>
      <c r="Z91" s="3" t="s">
        <v>81</v>
      </c>
      <c r="AA91" s="3" t="s">
        <v>82</v>
      </c>
      <c r="AB91" s="3" t="s">
        <v>83</v>
      </c>
      <c r="AC91" s="3" t="s">
        <v>84</v>
      </c>
      <c r="AD91" s="3" t="s">
        <v>85</v>
      </c>
    </row>
    <row r="92" spans="1:31" customFormat="1" x14ac:dyDescent="0.2">
      <c r="A92" s="7">
        <v>1004</v>
      </c>
      <c r="B92" s="7" t="s">
        <v>94</v>
      </c>
      <c r="C92" s="26">
        <v>28.294779936022575</v>
      </c>
      <c r="D92" s="26">
        <v>20.436433653236108</v>
      </c>
      <c r="E92" s="26">
        <v>25.43443928336918</v>
      </c>
      <c r="F92" s="26">
        <v>23.885380755705494</v>
      </c>
      <c r="G92" s="26">
        <v>22.364352374456693</v>
      </c>
      <c r="H92" s="26">
        <v>29.282674178033769</v>
      </c>
      <c r="I92" s="26">
        <v>19.961771533492364</v>
      </c>
      <c r="J92" s="26">
        <v>31.203571956536212</v>
      </c>
      <c r="K92" s="26">
        <v>31.083716450954224</v>
      </c>
      <c r="L92" s="26">
        <v>34.615129806418935</v>
      </c>
      <c r="M92" s="26">
        <v>30.64226084189638</v>
      </c>
      <c r="N92" s="26">
        <v>32.831302778108878</v>
      </c>
      <c r="O92" s="26">
        <v>27.626015175907398</v>
      </c>
      <c r="Q92" s="7">
        <v>1004</v>
      </c>
      <c r="R92" s="7" t="s">
        <v>94</v>
      </c>
      <c r="S92" s="26">
        <f>+C92</f>
        <v>28.294779936022575</v>
      </c>
      <c r="T92" s="26">
        <f>+'[16]2M'!$G$39</f>
        <v>24.476273925449398</v>
      </c>
      <c r="U92" s="26">
        <f>+'[16]3M'!$G$39</f>
        <v>24.801477631499104</v>
      </c>
      <c r="V92" s="26">
        <f>+'[16]4M'!$G$39</f>
        <v>24.565573891271274</v>
      </c>
      <c r="W92" s="26">
        <f>+'[16]5M'!$G$39</f>
        <v>24.117268635732565</v>
      </c>
      <c r="X92" s="26">
        <f>+'[16]6M'!$G$39</f>
        <v>25.036680381561826</v>
      </c>
      <c r="Y92" s="26">
        <f>+'[16]7M'!$G$39</f>
        <v>24.311219205398551</v>
      </c>
      <c r="Z92" s="26">
        <f>+'[16]8M'!$G$39</f>
        <v>25.213179273175886</v>
      </c>
      <c r="AA92" s="26">
        <f>+'[16]9M'!$G$39</f>
        <v>25.879705938313823</v>
      </c>
      <c r="AB92" s="26">
        <f>+'[16]10M'!$G$39</f>
        <v>26.797614958858755</v>
      </c>
      <c r="AC92" s="26">
        <f>+'[16]11M'!$G$39</f>
        <v>27.15619728299929</v>
      </c>
      <c r="AD92" s="26">
        <f>+'[16]12M'!$G$39</f>
        <v>27.626015175907398</v>
      </c>
      <c r="AE92" s="318"/>
    </row>
    <row r="93" spans="1:31" customFormat="1" x14ac:dyDescent="0.2">
      <c r="A93" s="10">
        <v>1005</v>
      </c>
      <c r="B93" s="10" t="s">
        <v>13</v>
      </c>
      <c r="C93" s="28">
        <v>15.358382695389045</v>
      </c>
      <c r="D93" s="28">
        <v>15.410685578690121</v>
      </c>
      <c r="E93" s="28">
        <v>15.466654625306822</v>
      </c>
      <c r="F93" s="28">
        <v>15.241383739408585</v>
      </c>
      <c r="G93" s="28">
        <v>15.700199644549851</v>
      </c>
      <c r="H93" s="28">
        <v>16.690769982960273</v>
      </c>
      <c r="I93" s="28">
        <v>15.440749906683134</v>
      </c>
      <c r="J93" s="28">
        <v>15.112771774656823</v>
      </c>
      <c r="K93" s="28">
        <v>15.658969753637706</v>
      </c>
      <c r="L93" s="28">
        <v>15.330016530955188</v>
      </c>
      <c r="M93" s="28">
        <v>15.552670828039552</v>
      </c>
      <c r="N93" s="28">
        <v>15.248920209138442</v>
      </c>
      <c r="O93" s="28">
        <v>15.513238196815522</v>
      </c>
      <c r="Q93" s="10">
        <v>1005</v>
      </c>
      <c r="R93" s="10" t="s">
        <v>13</v>
      </c>
      <c r="S93" s="28">
        <f t="shared" ref="S93:S119" si="12">+C93</f>
        <v>15.358382695389045</v>
      </c>
      <c r="T93" s="28">
        <f>+'[16]2M'!$H$39</f>
        <v>15.384339562253571</v>
      </c>
      <c r="U93" s="28">
        <f>+'[16]3M'!$H$39</f>
        <v>15.411709791309141</v>
      </c>
      <c r="V93" s="28">
        <f>+'[16]4M'!$H$39</f>
        <v>15.366172089865843</v>
      </c>
      <c r="W93" s="28">
        <f>+'[16]5M'!$H$39</f>
        <v>15.436261285511623</v>
      </c>
      <c r="X93" s="28">
        <f>+'[16]6M'!$H$39</f>
        <v>15.655715057338373</v>
      </c>
      <c r="Y93" s="28">
        <f>+'[16]7M'!$H$39</f>
        <v>15.617167713984806</v>
      </c>
      <c r="Z93" s="28">
        <f>+'[16]8M'!$H$39</f>
        <v>15.544699521084029</v>
      </c>
      <c r="AA93" s="28">
        <f>+'[16]9M'!$H$39</f>
        <v>15.558271051814</v>
      </c>
      <c r="AB93" s="28">
        <f>+'[16]10M'!$H$39</f>
        <v>15.534670566597688</v>
      </c>
      <c r="AC93" s="28">
        <f>+'[16]11M'!$H$39</f>
        <v>15.536401661748368</v>
      </c>
      <c r="AD93" s="28">
        <f>+'[16]12M'!$H$39</f>
        <v>15.513238196815522</v>
      </c>
      <c r="AE93" s="318"/>
    </row>
    <row r="94" spans="1:31" customFormat="1" x14ac:dyDescent="0.2">
      <c r="A94" s="10">
        <v>1006</v>
      </c>
      <c r="B94" s="10" t="s">
        <v>14</v>
      </c>
      <c r="C94" s="28">
        <v>29.559955766060884</v>
      </c>
      <c r="D94" s="28">
        <v>29.364353570648618</v>
      </c>
      <c r="E94" s="28">
        <v>29.937151595875882</v>
      </c>
      <c r="F94" s="28">
        <v>29.130521239839922</v>
      </c>
      <c r="G94" s="28">
        <v>27.609432949167289</v>
      </c>
      <c r="H94" s="28">
        <v>29.010460386806137</v>
      </c>
      <c r="I94" s="28">
        <v>20.885477735699716</v>
      </c>
      <c r="J94" s="28">
        <v>23.396204609513944</v>
      </c>
      <c r="K94" s="28">
        <v>20.280167867974892</v>
      </c>
      <c r="L94" s="28">
        <v>21.103311258278147</v>
      </c>
      <c r="M94" s="28">
        <v>25.90744112156035</v>
      </c>
      <c r="N94" s="28">
        <v>25.37797231752041</v>
      </c>
      <c r="O94" s="28">
        <v>26.132122261012547</v>
      </c>
      <c r="Q94" s="10">
        <v>1006</v>
      </c>
      <c r="R94" s="10" t="s">
        <v>14</v>
      </c>
      <c r="S94" s="28">
        <f t="shared" si="12"/>
        <v>29.559955766060884</v>
      </c>
      <c r="T94" s="28">
        <f>+'[16]2M'!$I$39</f>
        <v>29.466378771817936</v>
      </c>
      <c r="U94" s="28">
        <f>+'[16]3M'!$I$39</f>
        <v>29.633726586650521</v>
      </c>
      <c r="V94" s="28">
        <f>+'[16]4M'!$I$39</f>
        <v>29.50642972834326</v>
      </c>
      <c r="W94" s="28">
        <f>+'[16]5M'!$I$39</f>
        <v>29.150094263742716</v>
      </c>
      <c r="X94" s="28">
        <f>+'[16]6M'!$I$39</f>
        <v>29.126503051992632</v>
      </c>
      <c r="Y94" s="28">
        <f>+'[16]7M'!$I$39</f>
        <v>27.941099880697891</v>
      </c>
      <c r="Z94" s="28">
        <f>+'[16]8M'!$I$39</f>
        <v>27.377777707039989</v>
      </c>
      <c r="AA94" s="28">
        <f>+'[16]9M'!$I$39</f>
        <v>26.677789844624598</v>
      </c>
      <c r="AB94" s="28">
        <f>+'[16]10M'!$I$39</f>
        <v>26.216281653543895</v>
      </c>
      <c r="AC94" s="28">
        <f>+'[16]11M'!$I$39</f>
        <v>26.189599841152262</v>
      </c>
      <c r="AD94" s="28">
        <f>+'[16]12M'!$I$39</f>
        <v>26.132122261012547</v>
      </c>
      <c r="AE94" s="318"/>
    </row>
    <row r="95" spans="1:31" customFormat="1" x14ac:dyDescent="0.2">
      <c r="A95" s="10">
        <v>1007</v>
      </c>
      <c r="B95" s="10" t="s">
        <v>15</v>
      </c>
      <c r="C95" s="28">
        <v>25.1047086554115</v>
      </c>
      <c r="D95" s="28">
        <v>26.971088341615935</v>
      </c>
      <c r="E95" s="28">
        <v>29.385320401876587</v>
      </c>
      <c r="F95" s="28">
        <v>18.504685976894773</v>
      </c>
      <c r="G95" s="28">
        <v>15.242268873567369</v>
      </c>
      <c r="H95" s="28">
        <v>23.376927618077833</v>
      </c>
      <c r="I95" s="28">
        <v>13.686951468697989</v>
      </c>
      <c r="J95" s="28">
        <v>17.430700485052828</v>
      </c>
      <c r="K95" s="28">
        <v>13.575940465814028</v>
      </c>
      <c r="L95" s="28">
        <v>21.986066598822347</v>
      </c>
      <c r="M95" s="28">
        <v>16.135969890674474</v>
      </c>
      <c r="N95" s="28">
        <v>19.799758891943696</v>
      </c>
      <c r="O95" s="28">
        <v>20.213382117064466</v>
      </c>
      <c r="Q95" s="10">
        <v>1007</v>
      </c>
      <c r="R95" s="10" t="s">
        <v>15</v>
      </c>
      <c r="S95" s="28">
        <f t="shared" si="12"/>
        <v>25.1047086554115</v>
      </c>
      <c r="T95" s="28">
        <f>+'[16]2M'!$J$39</f>
        <v>26.067972372708294</v>
      </c>
      <c r="U95" s="28">
        <f>+'[16]3M'!$J$39</f>
        <v>27.2068593844342</v>
      </c>
      <c r="V95" s="28">
        <f>+'[16]4M'!$J$39</f>
        <v>25.057282655535474</v>
      </c>
      <c r="W95" s="28">
        <f>+'[16]5M'!$J$39</f>
        <v>23.212087680730118</v>
      </c>
      <c r="X95" s="28">
        <f>+'[16]6M'!$J$39</f>
        <v>23.240583674616548</v>
      </c>
      <c r="Y95" s="28">
        <f>+'[16]7M'!$J$39</f>
        <v>21.845639866319129</v>
      </c>
      <c r="Z95" s="28">
        <f>+'[16]8M'!$J$39</f>
        <v>21.287097406962697</v>
      </c>
      <c r="AA95" s="28">
        <f>+'[16]9M'!$J$39</f>
        <v>20.48563589272721</v>
      </c>
      <c r="AB95" s="28">
        <f>+'[16]10M'!$J$39</f>
        <v>20.630578372945511</v>
      </c>
      <c r="AC95" s="28">
        <f>+'[16]11M'!$J$39</f>
        <v>20.248956768573212</v>
      </c>
      <c r="AD95" s="28">
        <f>+'[16]12M'!$J$39</f>
        <v>20.213382117064466</v>
      </c>
      <c r="AE95" s="318"/>
    </row>
    <row r="96" spans="1:31" customFormat="1" x14ac:dyDescent="0.2">
      <c r="A96" s="10">
        <v>1008</v>
      </c>
      <c r="B96" s="10" t="s">
        <v>16</v>
      </c>
      <c r="C96" s="28">
        <v>24.573709549637393</v>
      </c>
      <c r="D96" s="28">
        <v>18.850013730434132</v>
      </c>
      <c r="E96" s="28">
        <v>21.532714483827039</v>
      </c>
      <c r="F96" s="28">
        <v>20.317823153174935</v>
      </c>
      <c r="G96" s="28">
        <v>16.912855193688081</v>
      </c>
      <c r="H96" s="28">
        <v>20.141242771329367</v>
      </c>
      <c r="I96" s="28">
        <v>15.067892124741453</v>
      </c>
      <c r="J96" s="28">
        <v>17.765161833535572</v>
      </c>
      <c r="K96" s="28">
        <v>16.9183462992908</v>
      </c>
      <c r="L96" s="28">
        <v>16.665886021318311</v>
      </c>
      <c r="M96" s="28">
        <v>13.099855628813028</v>
      </c>
      <c r="N96" s="28">
        <v>12.757368895991625</v>
      </c>
      <c r="O96" s="28">
        <v>17.98085328276111</v>
      </c>
      <c r="Q96" s="10">
        <v>1008</v>
      </c>
      <c r="R96" s="10" t="s">
        <v>16</v>
      </c>
      <c r="S96" s="28">
        <f t="shared" si="12"/>
        <v>24.573709549637393</v>
      </c>
      <c r="T96" s="28">
        <f>+'[16]2M'!$K$39</f>
        <v>21.74594071251056</v>
      </c>
      <c r="U96" s="28">
        <f>+'[16]3M'!$K$39</f>
        <v>21.675474814203138</v>
      </c>
      <c r="V96" s="28">
        <f>+'[16]4M'!$K$39</f>
        <v>21.30470536684334</v>
      </c>
      <c r="W96" s="28">
        <f>+'[16]5M'!$K$39</f>
        <v>20.41803300285763</v>
      </c>
      <c r="X96" s="28">
        <f>+'[16]6M'!$K$39</f>
        <v>20.371293904508782</v>
      </c>
      <c r="Y96" s="28">
        <f>+'[16]7M'!$K$39</f>
        <v>19.582592573134004</v>
      </c>
      <c r="Z96" s="28">
        <f>+'[16]8M'!$K$39</f>
        <v>19.363783133499997</v>
      </c>
      <c r="AA96" s="28">
        <f>+'[16]9M'!$K$39</f>
        <v>19.107477433715712</v>
      </c>
      <c r="AB96" s="28">
        <f>+'[16]10M'!$K$39</f>
        <v>18.886081018357</v>
      </c>
      <c r="AC96" s="28">
        <f>+'[16]11M'!$K$39</f>
        <v>18.402492810483682</v>
      </c>
      <c r="AD96" s="28">
        <f>+'[16]12M'!$K$39</f>
        <v>17.98085328276111</v>
      </c>
      <c r="AE96" s="318"/>
    </row>
    <row r="97" spans="1:31" customFormat="1" x14ac:dyDescent="0.2">
      <c r="A97" s="10">
        <v>1009</v>
      </c>
      <c r="B97" s="10" t="s">
        <v>17</v>
      </c>
      <c r="C97" s="28">
        <v>23.070811884100603</v>
      </c>
      <c r="D97" s="28">
        <v>25.005383145549189</v>
      </c>
      <c r="E97" s="28">
        <v>25.193413005272408</v>
      </c>
      <c r="F97" s="28">
        <v>26.154520352955906</v>
      </c>
      <c r="G97" s="28">
        <v>25.625710969239702</v>
      </c>
      <c r="H97" s="28">
        <v>26.80929459929629</v>
      </c>
      <c r="I97" s="28">
        <v>21.691302032762241</v>
      </c>
      <c r="J97" s="28">
        <v>31.551768035851364</v>
      </c>
      <c r="K97" s="28">
        <v>27.705352599667719</v>
      </c>
      <c r="L97" s="28">
        <v>31.075942199203887</v>
      </c>
      <c r="M97" s="28">
        <v>23.657032644366403</v>
      </c>
      <c r="N97" s="28">
        <v>24.569844242573694</v>
      </c>
      <c r="O97" s="28">
        <v>26.115600809168498</v>
      </c>
      <c r="Q97" s="10">
        <v>1009</v>
      </c>
      <c r="R97" s="10" t="s">
        <v>17</v>
      </c>
      <c r="S97" s="28">
        <f t="shared" si="12"/>
        <v>23.070811884100603</v>
      </c>
      <c r="T97" s="28">
        <f>+'[16]2M'!$L$39</f>
        <v>24.091176368375326</v>
      </c>
      <c r="U97" s="28">
        <f>+'[16]3M'!$L$39</f>
        <v>24.455811627906979</v>
      </c>
      <c r="V97" s="28">
        <f>+'[16]4M'!$L$39</f>
        <v>24.898914820360055</v>
      </c>
      <c r="W97" s="28">
        <f>+'[16]5M'!$L$39</f>
        <v>25.051875838912512</v>
      </c>
      <c r="X97" s="28">
        <f>+'[16]6M'!$L$39</f>
        <v>25.353902281946176</v>
      </c>
      <c r="Y97" s="28">
        <f>+'[16]7M'!$L$39</f>
        <v>24.796724282847222</v>
      </c>
      <c r="Z97" s="28">
        <f>+'[16]8M'!$L$39</f>
        <v>25.7314971447829</v>
      </c>
      <c r="AA97" s="28">
        <f>+'[16]9M'!$L$39</f>
        <v>25.964637889337443</v>
      </c>
      <c r="AB97" s="28">
        <f>+'[16]10M'!$L$39</f>
        <v>26.51388361581634</v>
      </c>
      <c r="AC97" s="28">
        <f>+'[16]11M'!$L$39</f>
        <v>26.251740466320644</v>
      </c>
      <c r="AD97" s="28">
        <f>+'[16]12M'!$L$39</f>
        <v>26.115600809168498</v>
      </c>
      <c r="AE97" s="318"/>
    </row>
    <row r="98" spans="1:31" customFormat="1" x14ac:dyDescent="0.2">
      <c r="A98" s="10">
        <v>1010</v>
      </c>
      <c r="B98" s="10" t="s">
        <v>19</v>
      </c>
      <c r="C98" s="28">
        <v>28.828427903844457</v>
      </c>
      <c r="D98" s="28">
        <v>29.456529596470482</v>
      </c>
      <c r="E98" s="28">
        <v>28.262052647677738</v>
      </c>
      <c r="F98" s="28">
        <v>27.074539047737666</v>
      </c>
      <c r="G98" s="28">
        <v>26.401321708273684</v>
      </c>
      <c r="H98" s="28">
        <v>26.854065334763593</v>
      </c>
      <c r="I98" s="28">
        <v>29.678227212210835</v>
      </c>
      <c r="J98" s="28">
        <v>24.813864239678772</v>
      </c>
      <c r="K98" s="28">
        <v>28.012450807307545</v>
      </c>
      <c r="L98" s="28">
        <v>19.417442354910094</v>
      </c>
      <c r="M98" s="28">
        <v>18.693361792125078</v>
      </c>
      <c r="N98" s="28">
        <v>19.809343504136493</v>
      </c>
      <c r="O98" s="28">
        <v>25.817310807795952</v>
      </c>
      <c r="Q98" s="10">
        <v>1010</v>
      </c>
      <c r="R98" s="10" t="s">
        <v>19</v>
      </c>
      <c r="S98" s="28">
        <f t="shared" si="12"/>
        <v>28.828427903844457</v>
      </c>
      <c r="T98" s="28">
        <f>+'[16]2M'!$M$39</f>
        <v>29.146333687238048</v>
      </c>
      <c r="U98" s="28">
        <f>+'[16]3M'!$M$39</f>
        <v>28.853700588164273</v>
      </c>
      <c r="V98" s="28">
        <f>+'[16]4M'!$M$39</f>
        <v>28.393081753195204</v>
      </c>
      <c r="W98" s="28">
        <f>+'[16]5M'!$M$39</f>
        <v>27.99212347537372</v>
      </c>
      <c r="X98" s="28">
        <f>+'[16]6M'!$M$39</f>
        <v>27.798876135978627</v>
      </c>
      <c r="Y98" s="28">
        <f>+'[16]7M'!$M$39</f>
        <v>28.119465682436324</v>
      </c>
      <c r="Z98" s="28">
        <f>+'[16]8M'!$M$39</f>
        <v>27.675424188016734</v>
      </c>
      <c r="AA98" s="28">
        <f>+'[16]9M'!$M$39</f>
        <v>27.712475474440339</v>
      </c>
      <c r="AB98" s="28">
        <f>+'[16]10M'!$M$39</f>
        <v>26.989788446487001</v>
      </c>
      <c r="AC98" s="28">
        <f>+'[16]11M'!$M$39</f>
        <v>26.289131205336581</v>
      </c>
      <c r="AD98" s="28">
        <f>+'[16]12M'!$M$39</f>
        <v>25.817310807795952</v>
      </c>
      <c r="AE98" s="318"/>
    </row>
    <row r="99" spans="1:31" customFormat="1" x14ac:dyDescent="0.2">
      <c r="A99" s="10">
        <v>1011</v>
      </c>
      <c r="B99" s="10" t="s">
        <v>20</v>
      </c>
      <c r="C99" s="28">
        <v>25.870935885749013</v>
      </c>
      <c r="D99" s="28">
        <v>18.047516644315539</v>
      </c>
      <c r="E99" s="28">
        <v>20.991673915745</v>
      </c>
      <c r="F99" s="28">
        <v>15.565169698259629</v>
      </c>
      <c r="G99" s="28">
        <v>11.798638813220547</v>
      </c>
      <c r="H99" s="28">
        <v>25.184781595681383</v>
      </c>
      <c r="I99" s="28">
        <v>8.6350254065410041</v>
      </c>
      <c r="J99" s="28">
        <v>10.429066253961237</v>
      </c>
      <c r="K99" s="28">
        <v>5.6530236461892898</v>
      </c>
      <c r="L99" s="28">
        <v>14.354218169316155</v>
      </c>
      <c r="M99" s="28">
        <v>10.960259154277781</v>
      </c>
      <c r="N99" s="28">
        <v>8.6641728108482727</v>
      </c>
      <c r="O99" s="28">
        <v>14.857150566044938</v>
      </c>
      <c r="Q99" s="10">
        <v>1011</v>
      </c>
      <c r="R99" s="10" t="s">
        <v>20</v>
      </c>
      <c r="S99" s="28">
        <f t="shared" si="12"/>
        <v>25.870935885749013</v>
      </c>
      <c r="T99" s="28">
        <f>+'[16]2M'!$N$39</f>
        <v>22.0445627748303</v>
      </c>
      <c r="U99" s="28">
        <f>+'[16]3M'!$N$39</f>
        <v>21.693740602622597</v>
      </c>
      <c r="V99" s="28">
        <f>+'[16]4M'!$N$39</f>
        <v>20.221661170853906</v>
      </c>
      <c r="W99" s="28">
        <f>+'[16]5M'!$N$39</f>
        <v>18.629130244824939</v>
      </c>
      <c r="X99" s="28">
        <f>+'[16]6M'!$N$39</f>
        <v>19.821935194376437</v>
      </c>
      <c r="Y99" s="28">
        <f>+'[16]7M'!$N$39</f>
        <v>18.119972041398196</v>
      </c>
      <c r="Z99" s="28">
        <f>+'[16]8M'!$N$39</f>
        <v>17.116418754399529</v>
      </c>
      <c r="AA99" s="28">
        <f>+'[16]9M'!$N$39</f>
        <v>15.959194118862541</v>
      </c>
      <c r="AB99" s="28">
        <f>+'[16]10M'!$N$39</f>
        <v>15.805874059378688</v>
      </c>
      <c r="AC99" s="28">
        <f>+'[16]11M'!$N$39</f>
        <v>15.386988879982969</v>
      </c>
      <c r="AD99" s="28">
        <f>+'[16]12M'!$N$39</f>
        <v>14.857150566044938</v>
      </c>
      <c r="AE99" s="318"/>
    </row>
    <row r="100" spans="1:31" customFormat="1" x14ac:dyDescent="0.2">
      <c r="A100" s="10">
        <v>1012</v>
      </c>
      <c r="B100" s="10" t="s">
        <v>21</v>
      </c>
      <c r="C100" s="28">
        <v>23.771022314271775</v>
      </c>
      <c r="D100" s="28">
        <v>23.01106974187261</v>
      </c>
      <c r="E100" s="28">
        <v>23.821046460879739</v>
      </c>
      <c r="F100" s="28">
        <v>23.070242566431386</v>
      </c>
      <c r="G100" s="28">
        <v>23.280066173746683</v>
      </c>
      <c r="H100" s="28">
        <v>24.293283086913135</v>
      </c>
      <c r="I100" s="28">
        <v>20.250711641519771</v>
      </c>
      <c r="J100" s="28">
        <v>21.089224151284082</v>
      </c>
      <c r="K100" s="28">
        <v>22.936600077398346</v>
      </c>
      <c r="L100" s="28">
        <v>24.450955056050379</v>
      </c>
      <c r="M100" s="28">
        <v>22.458893251597708</v>
      </c>
      <c r="N100" s="28">
        <v>22.414908698760435</v>
      </c>
      <c r="O100" s="28">
        <v>22.862824335352283</v>
      </c>
      <c r="Q100" s="10">
        <v>1012</v>
      </c>
      <c r="R100" s="10" t="s">
        <v>21</v>
      </c>
      <c r="S100" s="28">
        <f t="shared" si="12"/>
        <v>23.771022314271775</v>
      </c>
      <c r="T100" s="28">
        <f>+'[16]2M'!$O$39</f>
        <v>23.391769110095197</v>
      </c>
      <c r="U100" s="28">
        <f>+'[16]3M'!$O$39</f>
        <v>23.531558653979573</v>
      </c>
      <c r="V100" s="28">
        <f>+'[16]4M'!$O$39</f>
        <v>23.416039087561863</v>
      </c>
      <c r="W100" s="28">
        <f>+'[16]5M'!$O$39</f>
        <v>23.388980868982141</v>
      </c>
      <c r="X100" s="28">
        <f>+'[16]6M'!$O$39</f>
        <v>23.539302546356229</v>
      </c>
      <c r="Y100" s="28">
        <f>+'[16]7M'!$O$39</f>
        <v>23.016538157720966</v>
      </c>
      <c r="Z100" s="28">
        <f>+'[16]8M'!$O$39</f>
        <v>22.750687908529148</v>
      </c>
      <c r="AA100" s="28">
        <f>+'[16]9M'!$O$39</f>
        <v>22.773123069403898</v>
      </c>
      <c r="AB100" s="28">
        <f>+'[16]10M'!$O$39</f>
        <v>22.948231018120104</v>
      </c>
      <c r="AC100" s="28">
        <f>+'[16]11M'!$O$39</f>
        <v>22.903162374938102</v>
      </c>
      <c r="AD100" s="28">
        <f>+'[16]12M'!$O$39</f>
        <v>22.862824335352283</v>
      </c>
      <c r="AE100" s="318"/>
    </row>
    <row r="101" spans="1:31" customFormat="1" x14ac:dyDescent="0.2">
      <c r="A101" s="10">
        <v>1013</v>
      </c>
      <c r="B101" s="10" t="s">
        <v>22</v>
      </c>
      <c r="C101" s="28">
        <v>27.104253760289616</v>
      </c>
      <c r="D101" s="28">
        <v>26.756174501808111</v>
      </c>
      <c r="E101" s="28">
        <v>26.912100456621001</v>
      </c>
      <c r="F101" s="28">
        <v>25.110619469026545</v>
      </c>
      <c r="G101" s="28">
        <v>22.736834053619916</v>
      </c>
      <c r="H101" s="28">
        <v>28.706060397606109</v>
      </c>
      <c r="I101" s="28">
        <v>24.61176761739776</v>
      </c>
      <c r="J101" s="28">
        <v>24.993133754463059</v>
      </c>
      <c r="K101" s="28">
        <v>24.439482458018535</v>
      </c>
      <c r="L101" s="28">
        <v>25.393905740265151</v>
      </c>
      <c r="M101" s="28">
        <v>25.001791986237549</v>
      </c>
      <c r="N101" s="28">
        <v>22.999665215935721</v>
      </c>
      <c r="O101" s="28">
        <v>25.35470317843761</v>
      </c>
      <c r="Q101" s="10">
        <v>1013</v>
      </c>
      <c r="R101" s="10" t="s">
        <v>22</v>
      </c>
      <c r="S101" s="28">
        <f t="shared" si="12"/>
        <v>27.104253760289616</v>
      </c>
      <c r="T101" s="28">
        <f>+'[16]2M'!$P$39</f>
        <v>26.920340671179137</v>
      </c>
      <c r="U101" s="28">
        <f>+'[16]3M'!$P$39</f>
        <v>26.917599186164804</v>
      </c>
      <c r="V101" s="28">
        <f>+'[16]4M'!$P$39</f>
        <v>26.443601725017764</v>
      </c>
      <c r="W101" s="28">
        <f>+'[16]5M'!$P$39</f>
        <v>25.674925448892839</v>
      </c>
      <c r="X101" s="28">
        <f>+'[16]6M'!$P$39</f>
        <v>26.242894523143551</v>
      </c>
      <c r="Y101" s="28">
        <f>+'[16]7M'!$P$39</f>
        <v>25.961661546338966</v>
      </c>
      <c r="Z101" s="28">
        <f>+'[16]8M'!$P$39</f>
        <v>25.81756765959765</v>
      </c>
      <c r="AA101" s="28">
        <f>+'[16]9M'!$P$39</f>
        <v>25.639454437635894</v>
      </c>
      <c r="AB101" s="28">
        <f>+'[16]10M'!$P$39</f>
        <v>25.614343919024428</v>
      </c>
      <c r="AC101" s="28">
        <f>+'[16]11M'!$P$39</f>
        <v>25.559150827020076</v>
      </c>
      <c r="AD101" s="28">
        <f>+'[16]12M'!$P$39</f>
        <v>25.35470317843761</v>
      </c>
      <c r="AE101" s="318"/>
    </row>
    <row r="102" spans="1:31" customFormat="1" x14ac:dyDescent="0.2">
      <c r="A102" s="10">
        <v>1014</v>
      </c>
      <c r="B102" s="10" t="s">
        <v>23</v>
      </c>
      <c r="C102" s="28">
        <v>31.763590931855845</v>
      </c>
      <c r="D102" s="28">
        <v>23.18471615987983</v>
      </c>
      <c r="E102" s="28">
        <v>28.586793297251234</v>
      </c>
      <c r="F102" s="28">
        <v>27.583362059039302</v>
      </c>
      <c r="G102" s="28">
        <v>21.246003057894395</v>
      </c>
      <c r="H102" s="28">
        <v>29.710602116710955</v>
      </c>
      <c r="I102" s="28">
        <v>16.209983877949384</v>
      </c>
      <c r="J102" s="28">
        <v>19.597344031473693</v>
      </c>
      <c r="K102" s="28">
        <v>16.887327521708389</v>
      </c>
      <c r="L102" s="28">
        <v>26.937882675580472</v>
      </c>
      <c r="M102" s="28">
        <v>22.673016026540417</v>
      </c>
      <c r="N102" s="28">
        <v>25.401348517113465</v>
      </c>
      <c r="O102" s="28">
        <v>24.194506631628023</v>
      </c>
      <c r="Q102" s="10">
        <v>1014</v>
      </c>
      <c r="R102" s="10" t="s">
        <v>23</v>
      </c>
      <c r="S102" s="28">
        <f t="shared" si="12"/>
        <v>31.763590931855845</v>
      </c>
      <c r="T102" s="28">
        <f>+'[16]2M'!$Q$39</f>
        <v>27.617898915854084</v>
      </c>
      <c r="U102" s="28">
        <f>+'[16]3M'!$Q$39</f>
        <v>27.945339354570898</v>
      </c>
      <c r="V102" s="28">
        <f>+'[16]4M'!$Q$39</f>
        <v>27.853476009581385</v>
      </c>
      <c r="W102" s="28">
        <f>+'[16]5M'!$Q$39</f>
        <v>26.579688170386252</v>
      </c>
      <c r="X102" s="28">
        <f>+'[16]6M'!$Q$39</f>
        <v>27.135864440961942</v>
      </c>
      <c r="Y102" s="28">
        <f>+'[16]7M'!$Q$39</f>
        <v>25.520903043983989</v>
      </c>
      <c r="Z102" s="28">
        <f>+'[16]8M'!$Q$39</f>
        <v>24.763134413982034</v>
      </c>
      <c r="AA102" s="28">
        <f>+'[16]9M'!$Q$39</f>
        <v>23.923009445509933</v>
      </c>
      <c r="AB102" s="28">
        <f>+'[16]10M'!$Q$39</f>
        <v>24.229289148791466</v>
      </c>
      <c r="AC102" s="28">
        <f>+'[16]11M'!$Q$39</f>
        <v>24.084599588874148</v>
      </c>
      <c r="AD102" s="28">
        <f>+'[16]12M'!$Q$39</f>
        <v>24.194506631628023</v>
      </c>
      <c r="AE102" s="318"/>
    </row>
    <row r="103" spans="1:31" customFormat="1" x14ac:dyDescent="0.2">
      <c r="A103" s="10">
        <v>1015</v>
      </c>
      <c r="B103" s="10" t="s">
        <v>24</v>
      </c>
      <c r="C103" s="28">
        <v>16.214249856884937</v>
      </c>
      <c r="D103" s="28">
        <v>15.59188720593542</v>
      </c>
      <c r="E103" s="28">
        <v>16.135900011919556</v>
      </c>
      <c r="F103" s="28">
        <v>14.864179942852024</v>
      </c>
      <c r="G103" s="28">
        <v>15.521522353332223</v>
      </c>
      <c r="H103" s="28">
        <v>17.361795024363573</v>
      </c>
      <c r="I103" s="28">
        <v>14.979299648445579</v>
      </c>
      <c r="J103" s="28">
        <v>13.819537369153062</v>
      </c>
      <c r="K103" s="28">
        <v>12.740642899075</v>
      </c>
      <c r="L103" s="28">
        <v>17.539396660946547</v>
      </c>
      <c r="M103" s="28">
        <v>15.425330527653152</v>
      </c>
      <c r="N103" s="28">
        <v>14.302292997063024</v>
      </c>
      <c r="O103" s="28">
        <v>15.352829293405865</v>
      </c>
      <c r="Q103" s="10">
        <v>1015</v>
      </c>
      <c r="R103" s="10" t="s">
        <v>24</v>
      </c>
      <c r="S103" s="28">
        <f t="shared" si="12"/>
        <v>16.214249856884937</v>
      </c>
      <c r="T103" s="28">
        <f>+'[16]2M'!$R$39</f>
        <v>15.902961684744332</v>
      </c>
      <c r="U103" s="28">
        <f>+'[16]3M'!$R$39</f>
        <v>15.982351678070463</v>
      </c>
      <c r="V103" s="28">
        <f>+'[16]4M'!$R$39</f>
        <v>15.688519470073439</v>
      </c>
      <c r="W103" s="28">
        <f>+'[16]5M'!$R$39</f>
        <v>15.652984584502322</v>
      </c>
      <c r="X103" s="28">
        <f>+'[16]6M'!$R$39</f>
        <v>15.948894712218598</v>
      </c>
      <c r="Y103" s="28">
        <f>+'[16]7M'!$R$39</f>
        <v>15.785954076088846</v>
      </c>
      <c r="Z103" s="28">
        <f>+'[16]8M'!$R$39</f>
        <v>15.517285350807711</v>
      </c>
      <c r="AA103" s="28">
        <f>+'[16]9M'!$R$39</f>
        <v>15.206421782048071</v>
      </c>
      <c r="AB103" s="28">
        <f>+'[16]10M'!$R$39</f>
        <v>15.439054424031523</v>
      </c>
      <c r="AC103" s="28">
        <f>+'[16]11M'!$R$39</f>
        <v>15.437798888387638</v>
      </c>
      <c r="AD103" s="28">
        <f>+'[16]12M'!$R$39</f>
        <v>15.352829293405865</v>
      </c>
      <c r="AE103" s="318"/>
    </row>
    <row r="104" spans="1:31" customFormat="1" x14ac:dyDescent="0.2">
      <c r="A104" s="10">
        <v>1016</v>
      </c>
      <c r="B104" s="10" t="s">
        <v>25</v>
      </c>
      <c r="C104" s="28">
        <v>37.026458508248425</v>
      </c>
      <c r="D104" s="28">
        <v>27.818438421997136</v>
      </c>
      <c r="E104" s="28">
        <v>32.791586883349972</v>
      </c>
      <c r="F104" s="28">
        <v>34.369528016264205</v>
      </c>
      <c r="G104" s="28">
        <v>27.569799684872169</v>
      </c>
      <c r="H104" s="28">
        <v>35.723189404756042</v>
      </c>
      <c r="I104" s="28">
        <v>19.999969426907381</v>
      </c>
      <c r="J104" s="28">
        <v>26.762786627892016</v>
      </c>
      <c r="K104" s="28">
        <v>22.939310715323348</v>
      </c>
      <c r="L104" s="28">
        <v>30.294535689138513</v>
      </c>
      <c r="M104" s="28">
        <v>13.142135745877642</v>
      </c>
      <c r="N104" s="28">
        <v>17.783825977086902</v>
      </c>
      <c r="O104" s="28">
        <v>27.392119674089656</v>
      </c>
      <c r="Q104" s="10">
        <v>1016</v>
      </c>
      <c r="R104" s="10" t="s">
        <v>25</v>
      </c>
      <c r="S104" s="28">
        <f t="shared" si="12"/>
        <v>37.026458508248425</v>
      </c>
      <c r="T104" s="28">
        <f>+'[16]2M'!$S$39</f>
        <v>32.583154514311886</v>
      </c>
      <c r="U104" s="28">
        <f>+'[16]3M'!$S$39</f>
        <v>32.656073821020286</v>
      </c>
      <c r="V104" s="28">
        <f>+'[16]4M'!$S$39</f>
        <v>33.138120076863672</v>
      </c>
      <c r="W104" s="28">
        <f>+'[16]5M'!$S$39</f>
        <v>32.050017988112401</v>
      </c>
      <c r="X104" s="28">
        <f>+'[16]6M'!$S$39</f>
        <v>32.722588130508157</v>
      </c>
      <c r="Y104" s="28">
        <f>+'[16]7M'!$S$39</f>
        <v>30.810065759489554</v>
      </c>
      <c r="Z104" s="28">
        <f>+'[16]8M'!$S$39</f>
        <v>30.285778770502731</v>
      </c>
      <c r="AA104" s="28">
        <f>+'[16]9M'!$S$39</f>
        <v>29.48912360504357</v>
      </c>
      <c r="AB104" s="28">
        <f>+'[16]10M'!$S$39</f>
        <v>29.56822455758142</v>
      </c>
      <c r="AC104" s="28">
        <f>+'[16]11M'!$S$39</f>
        <v>28.167748003356056</v>
      </c>
      <c r="AD104" s="28">
        <f>+'[16]12M'!$S$39</f>
        <v>27.392119674089656</v>
      </c>
      <c r="AE104" s="318"/>
    </row>
    <row r="105" spans="1:31" customFormat="1" x14ac:dyDescent="0.2">
      <c r="A105" s="10">
        <v>1017</v>
      </c>
      <c r="B105" s="10" t="s">
        <v>26</v>
      </c>
      <c r="C105" s="28">
        <v>42.581504006682152</v>
      </c>
      <c r="D105" s="28">
        <v>33.2482624584813</v>
      </c>
      <c r="E105" s="28">
        <v>37.496481906337685</v>
      </c>
      <c r="F105" s="28">
        <v>34.716361194840076</v>
      </c>
      <c r="G105" s="28">
        <v>32.034421333964737</v>
      </c>
      <c r="H105" s="28">
        <v>42.288426588732499</v>
      </c>
      <c r="I105" s="28">
        <v>29.602318263965401</v>
      </c>
      <c r="J105" s="28">
        <v>34.961320153477772</v>
      </c>
      <c r="K105" s="28">
        <v>36.246273865804987</v>
      </c>
      <c r="L105" s="28">
        <v>39.228766914218589</v>
      </c>
      <c r="M105" s="28">
        <v>36.294746035195359</v>
      </c>
      <c r="N105" s="28">
        <v>39.475069622186901</v>
      </c>
      <c r="O105" s="28">
        <v>36.610401964451292</v>
      </c>
      <c r="Q105" s="10">
        <v>1017</v>
      </c>
      <c r="R105" s="10" t="s">
        <v>26</v>
      </c>
      <c r="S105" s="28">
        <f t="shared" si="12"/>
        <v>42.581504006682152</v>
      </c>
      <c r="T105" s="28">
        <f>+'[16]2M'!$T$39</f>
        <v>38.136734445557913</v>
      </c>
      <c r="U105" s="28">
        <f>+'[16]3M'!$T$39</f>
        <v>37.928822008862625</v>
      </c>
      <c r="V105" s="28">
        <f>+'[16]4M'!$T$39</f>
        <v>37.144302454987248</v>
      </c>
      <c r="W105" s="28">
        <f>+'[16]5M'!$T$39</f>
        <v>36.165926359722619</v>
      </c>
      <c r="X105" s="28">
        <f>+'[16]6M'!$T$39</f>
        <v>37.263348311516346</v>
      </c>
      <c r="Y105" s="28">
        <f>+'[16]7M'!$T$39</f>
        <v>36.142689734839088</v>
      </c>
      <c r="Z105" s="28">
        <f>+'[16]8M'!$T$39</f>
        <v>35.987164377631643</v>
      </c>
      <c r="AA105" s="28">
        <f>+'[16]9M'!$T$39</f>
        <v>36.016289852481627</v>
      </c>
      <c r="AB105" s="28">
        <f>+'[16]10M'!$T$39</f>
        <v>36.348096529126359</v>
      </c>
      <c r="AC105" s="28">
        <f>+'[16]11M'!$T$39</f>
        <v>36.343205016795693</v>
      </c>
      <c r="AD105" s="28">
        <f>+'[16]12M'!$T$39</f>
        <v>36.610401964451292</v>
      </c>
      <c r="AE105" s="318"/>
    </row>
    <row r="106" spans="1:31" customFormat="1" x14ac:dyDescent="0.2">
      <c r="A106" s="10">
        <v>1018</v>
      </c>
      <c r="B106" s="10" t="s">
        <v>27</v>
      </c>
      <c r="C106" s="28">
        <v>21.684554754318299</v>
      </c>
      <c r="D106" s="28">
        <v>21.43322216928696</v>
      </c>
      <c r="E106" s="28">
        <v>21.866541433633607</v>
      </c>
      <c r="F106" s="28">
        <v>21.821636293136876</v>
      </c>
      <c r="G106" s="28">
        <v>21.64045391200478</v>
      </c>
      <c r="H106" s="28">
        <v>21.828391910465346</v>
      </c>
      <c r="I106" s="28">
        <v>20.073657289002558</v>
      </c>
      <c r="J106" s="28">
        <v>21.096380619619886</v>
      </c>
      <c r="K106" s="28">
        <v>21.947615563306741</v>
      </c>
      <c r="L106" s="28">
        <v>21.960504401617893</v>
      </c>
      <c r="M106" s="28">
        <v>21.795744680851065</v>
      </c>
      <c r="N106" s="28">
        <v>21.700870136266623</v>
      </c>
      <c r="O106" s="28">
        <v>21.548228997049673</v>
      </c>
      <c r="Q106" s="10">
        <v>1018</v>
      </c>
      <c r="R106" s="10" t="s">
        <v>27</v>
      </c>
      <c r="S106" s="28">
        <f t="shared" si="12"/>
        <v>21.684554754318299</v>
      </c>
      <c r="T106" s="28">
        <f>+'[16]2M'!$U$39</f>
        <v>21.555464926590538</v>
      </c>
      <c r="U106" s="28">
        <f>+'[16]3M'!$U$39</f>
        <v>21.656017553786068</v>
      </c>
      <c r="V106" s="28">
        <f>+'[16]4M'!$U$39</f>
        <v>21.699490091905592</v>
      </c>
      <c r="W106" s="28">
        <f>+'[16]5M'!$U$39</f>
        <v>21.687471629596004</v>
      </c>
      <c r="X106" s="28">
        <f>+'[16]6M'!$U$39</f>
        <v>21.711582780700518</v>
      </c>
      <c r="Y106" s="28">
        <f>+'[16]7M'!$U$39</f>
        <v>21.441978468550388</v>
      </c>
      <c r="Z106" s="28">
        <f>+'[16]8M'!$U$39</f>
        <v>21.394473772885544</v>
      </c>
      <c r="AA106" s="28">
        <f>+'[16]9M'!$U$39</f>
        <v>21.460824957499476</v>
      </c>
      <c r="AB106" s="28">
        <f>+'[16]10M'!$U$39</f>
        <v>21.509304750289512</v>
      </c>
      <c r="AC106" s="28">
        <f>+'[16]11M'!$U$39</f>
        <v>21.535215259770936</v>
      </c>
      <c r="AD106" s="28">
        <f>+'[16]12M'!$U$39</f>
        <v>21.548228997049673</v>
      </c>
      <c r="AE106" s="318"/>
    </row>
    <row r="107" spans="1:31" customFormat="1" x14ac:dyDescent="0.2">
      <c r="A107" s="10">
        <v>1019</v>
      </c>
      <c r="B107" s="10" t="s">
        <v>28</v>
      </c>
      <c r="C107" s="28">
        <v>23.244456502972152</v>
      </c>
      <c r="D107" s="28">
        <v>17.198908665713912</v>
      </c>
      <c r="E107" s="28">
        <v>19.900651204171659</v>
      </c>
      <c r="F107" s="28">
        <v>16.097735369897805</v>
      </c>
      <c r="G107" s="28">
        <v>17.531789653741182</v>
      </c>
      <c r="H107" s="28">
        <v>24.252213041359223</v>
      </c>
      <c r="I107" s="28">
        <v>11.505984967987381</v>
      </c>
      <c r="J107" s="28">
        <v>18.85656525264643</v>
      </c>
      <c r="K107" s="28">
        <v>15.605031277325621</v>
      </c>
      <c r="L107" s="28">
        <v>18.075008681560366</v>
      </c>
      <c r="M107" s="28">
        <v>16.442238712939986</v>
      </c>
      <c r="N107" s="28">
        <v>18.587936693878049</v>
      </c>
      <c r="O107" s="28">
        <v>18.102599609993931</v>
      </c>
      <c r="Q107" s="10">
        <v>1019</v>
      </c>
      <c r="R107" s="10" t="s">
        <v>28</v>
      </c>
      <c r="S107" s="28">
        <f t="shared" si="12"/>
        <v>23.244456502972152</v>
      </c>
      <c r="T107" s="28">
        <f>+'[16]2M'!$V$39</f>
        <v>20.30039985827808</v>
      </c>
      <c r="U107" s="28">
        <f>+'[16]3M'!$V$39</f>
        <v>20.165032659226807</v>
      </c>
      <c r="V107" s="28">
        <f>+'[16]4M'!$V$39</f>
        <v>19.13433302093096</v>
      </c>
      <c r="W107" s="28">
        <f>+'[16]5M'!$V$39</f>
        <v>18.815486215206441</v>
      </c>
      <c r="X107" s="28">
        <f>+'[16]6M'!$V$39</f>
        <v>19.798743015042003</v>
      </c>
      <c r="Y107" s="28">
        <f>+'[16]7M'!$V$39</f>
        <v>18.553261910983366</v>
      </c>
      <c r="Z107" s="28">
        <f>+'[16]8M'!$V$39</f>
        <v>18.594379868599574</v>
      </c>
      <c r="AA107" s="28">
        <f>+'[16]9M'!$V$39</f>
        <v>18.240386364149273</v>
      </c>
      <c r="AB107" s="28">
        <f>+'[16]10M'!$V$39</f>
        <v>18.223371352282864</v>
      </c>
      <c r="AC107" s="28">
        <f>+'[16]11M'!$V$39</f>
        <v>18.059586893046394</v>
      </c>
      <c r="AD107" s="28">
        <f>+'[16]12M'!$V$39</f>
        <v>18.102599609993931</v>
      </c>
      <c r="AE107" s="318"/>
    </row>
    <row r="108" spans="1:31" customFormat="1" x14ac:dyDescent="0.2">
      <c r="A108" s="10">
        <v>1020</v>
      </c>
      <c r="B108" s="10" t="s">
        <v>29</v>
      </c>
      <c r="C108" s="28">
        <v>35.702919897429638</v>
      </c>
      <c r="D108" s="28">
        <v>33.45783365643981</v>
      </c>
      <c r="E108" s="28">
        <v>34.021634089672872</v>
      </c>
      <c r="F108" s="28">
        <v>32.508158735490817</v>
      </c>
      <c r="G108" s="28">
        <v>30.771970685451798</v>
      </c>
      <c r="H108" s="28">
        <v>33.043140192755942</v>
      </c>
      <c r="I108" s="28">
        <v>31.447353389824812</v>
      </c>
      <c r="J108" s="28">
        <v>32.571792999236052</v>
      </c>
      <c r="K108" s="28">
        <v>32.010992243124193</v>
      </c>
      <c r="L108" s="28">
        <v>33.370403399255096</v>
      </c>
      <c r="M108" s="28">
        <v>29.077449449284892</v>
      </c>
      <c r="N108" s="28">
        <v>29.046623023286589</v>
      </c>
      <c r="O108" s="28">
        <v>32.203094907716874</v>
      </c>
      <c r="Q108" s="10">
        <v>1020</v>
      </c>
      <c r="R108" s="10" t="s">
        <v>29</v>
      </c>
      <c r="S108" s="28">
        <f t="shared" si="12"/>
        <v>35.702919897429638</v>
      </c>
      <c r="T108" s="28">
        <f>+'[16]2M'!$W$39</f>
        <v>34.577124365786425</v>
      </c>
      <c r="U108" s="28">
        <f>+'[16]3M'!$W$39</f>
        <v>34.389780941832235</v>
      </c>
      <c r="V108" s="28">
        <f>+'[16]4M'!$W$39</f>
        <v>33.902930478244784</v>
      </c>
      <c r="W108" s="28">
        <f>+'[16]5M'!$W$39</f>
        <v>33.270341731923502</v>
      </c>
      <c r="X108" s="28">
        <f>+'[16]6M'!$W$39</f>
        <v>33.23090330099577</v>
      </c>
      <c r="Y108" s="28">
        <f>+'[16]7M'!$W$39</f>
        <v>32.954457277039808</v>
      </c>
      <c r="Z108" s="28">
        <f>+'[16]8M'!$W$39</f>
        <v>32.903177506701738</v>
      </c>
      <c r="AA108" s="28">
        <f>+'[16]9M'!$W$39</f>
        <v>32.800839405588732</v>
      </c>
      <c r="AB108" s="28">
        <f>+'[16]10M'!$W$39</f>
        <v>32.859201573009429</v>
      </c>
      <c r="AC108" s="28">
        <f>+'[16]11M'!$W$39</f>
        <v>32.500989032324931</v>
      </c>
      <c r="AD108" s="28">
        <f>+'[16]12M'!$W$39</f>
        <v>32.203094907716874</v>
      </c>
      <c r="AE108" s="318"/>
    </row>
    <row r="109" spans="1:31" customFormat="1" x14ac:dyDescent="0.2">
      <c r="A109" s="10">
        <v>1021</v>
      </c>
      <c r="B109" s="10" t="s">
        <v>30</v>
      </c>
      <c r="C109" s="28">
        <v>32.946582529605401</v>
      </c>
      <c r="D109" s="28">
        <v>27.76934168539329</v>
      </c>
      <c r="E109" s="28">
        <v>29.460513170599473</v>
      </c>
      <c r="F109" s="28">
        <v>23.426490869910729</v>
      </c>
      <c r="G109" s="28">
        <v>28.96124356003968</v>
      </c>
      <c r="H109" s="28">
        <v>27.105490178683578</v>
      </c>
      <c r="I109" s="28">
        <v>24.211371050749289</v>
      </c>
      <c r="J109" s="28">
        <v>24.4625401365378</v>
      </c>
      <c r="K109" s="28">
        <v>23.136045118680361</v>
      </c>
      <c r="L109" s="28">
        <v>27.765672770463279</v>
      </c>
      <c r="M109" s="28">
        <v>24.798760817311038</v>
      </c>
      <c r="N109" s="28">
        <v>22.7939648496506</v>
      </c>
      <c r="O109" s="28">
        <v>26.403037414423331</v>
      </c>
      <c r="Q109" s="10">
        <v>1021</v>
      </c>
      <c r="R109" s="10" t="s">
        <v>30</v>
      </c>
      <c r="S109" s="28">
        <f t="shared" si="12"/>
        <v>32.946582529605401</v>
      </c>
      <c r="T109" s="28">
        <f>+'[16]2M'!$X$39</f>
        <v>30.500830439890063</v>
      </c>
      <c r="U109" s="28">
        <f>+'[16]3M'!$X$39</f>
        <v>30.161171007718018</v>
      </c>
      <c r="V109" s="28">
        <f>+'[16]4M'!$X$39</f>
        <v>28.537915428504444</v>
      </c>
      <c r="W109" s="28">
        <f>+'[16]5M'!$X$39</f>
        <v>28.617247334973904</v>
      </c>
      <c r="X109" s="28">
        <f>+'[16]6M'!$X$39</f>
        <v>28.365373225759626</v>
      </c>
      <c r="Y109" s="28">
        <f>+'[16]7M'!$X$39</f>
        <v>27.777157668543506</v>
      </c>
      <c r="Z109" s="28">
        <f>+'[16]8M'!$X$39</f>
        <v>27.328680468159693</v>
      </c>
      <c r="AA109" s="28">
        <f>+'[16]9M'!$X$39</f>
        <v>26.849769357574417</v>
      </c>
      <c r="AB109" s="28">
        <f>+'[16]10M'!$X$39</f>
        <v>26.95385007563636</v>
      </c>
      <c r="AC109" s="28">
        <f>+'[16]11M'!$X$39</f>
        <v>26.747547201071438</v>
      </c>
      <c r="AD109" s="28">
        <f>+'[16]12M'!$X$39</f>
        <v>26.403037414423331</v>
      </c>
      <c r="AE109" s="318"/>
    </row>
    <row r="110" spans="1:31" customFormat="1" x14ac:dyDescent="0.2">
      <c r="A110" s="10">
        <v>1022</v>
      </c>
      <c r="B110" s="10" t="s">
        <v>31</v>
      </c>
      <c r="C110" s="28">
        <v>32.906342561726035</v>
      </c>
      <c r="D110" s="28">
        <v>22.320091501880739</v>
      </c>
      <c r="E110" s="28">
        <v>29.375199260473288</v>
      </c>
      <c r="F110" s="28">
        <v>29.740660692949163</v>
      </c>
      <c r="G110" s="28">
        <v>28.897897334957978</v>
      </c>
      <c r="H110" s="28">
        <v>34.902667658267475</v>
      </c>
      <c r="I110" s="28">
        <v>18.802474194735158</v>
      </c>
      <c r="J110" s="28">
        <v>24.556543721256052</v>
      </c>
      <c r="K110" s="28">
        <v>25.211599429917687</v>
      </c>
      <c r="L110" s="28">
        <v>30.231885664800334</v>
      </c>
      <c r="M110" s="28">
        <v>27.440680250400064</v>
      </c>
      <c r="N110" s="28">
        <v>27.398979700630338</v>
      </c>
      <c r="O110" s="28">
        <v>27.724790838932105</v>
      </c>
      <c r="Q110" s="10">
        <v>1022</v>
      </c>
      <c r="R110" s="10" t="s">
        <v>31</v>
      </c>
      <c r="S110" s="28">
        <f t="shared" si="12"/>
        <v>32.906342561726035</v>
      </c>
      <c r="T110" s="28">
        <f>+'[16]2M'!$Y$39</f>
        <v>27.813953488372096</v>
      </c>
      <c r="U110" s="28">
        <f>+'[16]3M'!$Y$39</f>
        <v>28.338363962862488</v>
      </c>
      <c r="V110" s="28">
        <f>+'[16]4M'!$Y$39</f>
        <v>28.699098278094869</v>
      </c>
      <c r="W110" s="28">
        <f>+'[16]5M'!$Y$39</f>
        <v>28.739600639079317</v>
      </c>
      <c r="X110" s="28">
        <f>+'[16]6M'!$Y$39</f>
        <v>29.880781127261631</v>
      </c>
      <c r="Y110" s="28">
        <f>+'[16]7M'!$Y$39</f>
        <v>28.243616840001245</v>
      </c>
      <c r="Z110" s="28">
        <f>+'[16]8M'!$Y$39</f>
        <v>27.776333492172583</v>
      </c>
      <c r="AA110" s="28">
        <f>+'[16]9M'!$Y$39</f>
        <v>27.502686546681087</v>
      </c>
      <c r="AB110" s="28">
        <f>+'[16]10M'!$Y$39</f>
        <v>27.784331776144551</v>
      </c>
      <c r="AC110" s="28">
        <f>+'[16]11M'!$Y$39</f>
        <v>27.753145048652744</v>
      </c>
      <c r="AD110" s="28">
        <f>+'[16]12M'!$Y$39</f>
        <v>27.724790838932105</v>
      </c>
      <c r="AE110" s="318"/>
    </row>
    <row r="111" spans="1:31" customFormat="1" x14ac:dyDescent="0.2">
      <c r="A111" s="10">
        <v>1023</v>
      </c>
      <c r="B111" s="10" t="s">
        <v>32</v>
      </c>
      <c r="C111" s="28">
        <v>36.468650621978341</v>
      </c>
      <c r="D111" s="28">
        <v>28.012169172465207</v>
      </c>
      <c r="E111" s="28">
        <v>37.119251721083359</v>
      </c>
      <c r="F111" s="28">
        <v>22.372564374550606</v>
      </c>
      <c r="G111" s="28">
        <v>22.03852314474651</v>
      </c>
      <c r="H111" s="28">
        <v>24.719921436588105</v>
      </c>
      <c r="I111" s="28">
        <v>9.0307534293087066</v>
      </c>
      <c r="J111" s="28">
        <v>10.599324656082834</v>
      </c>
      <c r="K111" s="28">
        <v>10.51159200181243</v>
      </c>
      <c r="L111" s="28">
        <v>20.931192227539082</v>
      </c>
      <c r="M111" s="28">
        <v>16.466376494526763</v>
      </c>
      <c r="N111" s="28">
        <v>22.632167635257218</v>
      </c>
      <c r="O111" s="28">
        <v>22.180100585860487</v>
      </c>
      <c r="Q111" s="10">
        <v>1023</v>
      </c>
      <c r="R111" s="10" t="s">
        <v>32</v>
      </c>
      <c r="S111" s="28">
        <f t="shared" si="12"/>
        <v>36.468650621978341</v>
      </c>
      <c r="T111" s="28">
        <f>+'[16]2M'!$Z$39</f>
        <v>32.288920449093176</v>
      </c>
      <c r="U111" s="28">
        <f>+'[16]3M'!$Z$39</f>
        <v>34.003528153426394</v>
      </c>
      <c r="V111" s="28">
        <f>+'[16]4M'!$Z$39</f>
        <v>31.002272389094738</v>
      </c>
      <c r="W111" s="28">
        <f>+'[16]5M'!$Z$39</f>
        <v>29.209419790406798</v>
      </c>
      <c r="X111" s="28">
        <f>+'[16]6M'!$Z$39</f>
        <v>28.43176905571061</v>
      </c>
      <c r="Y111" s="28">
        <f>+'[16]7M'!$Z$39</f>
        <v>26.002427646256653</v>
      </c>
      <c r="Z111" s="28">
        <f>+'[16]8M'!$Z$39</f>
        <v>24.310592685525272</v>
      </c>
      <c r="AA111" s="28">
        <f>+'[16]9M'!$Z$39</f>
        <v>22.912301302190723</v>
      </c>
      <c r="AB111" s="28">
        <f>+'[16]10M'!$Z$39</f>
        <v>22.704636584229707</v>
      </c>
      <c r="AC111" s="28">
        <f>+'[16]11M'!$Z$39</f>
        <v>22.140090367930529</v>
      </c>
      <c r="AD111" s="28">
        <f>+'[16]12M'!$Z$39</f>
        <v>22.180100585860487</v>
      </c>
      <c r="AE111" s="318"/>
    </row>
    <row r="112" spans="1:31" customFormat="1" x14ac:dyDescent="0.2">
      <c r="A112" s="10">
        <v>1024</v>
      </c>
      <c r="B112" s="10" t="s">
        <v>33</v>
      </c>
      <c r="C112" s="28">
        <v>26.645539630490024</v>
      </c>
      <c r="D112" s="28">
        <v>25.663578205447052</v>
      </c>
      <c r="E112" s="28">
        <v>26.207362902165208</v>
      </c>
      <c r="F112" s="28">
        <v>23.206288964596698</v>
      </c>
      <c r="G112" s="28">
        <v>19.768823303468544</v>
      </c>
      <c r="H112" s="28">
        <v>26.071469084378556</v>
      </c>
      <c r="I112" s="28">
        <v>15.082227351413731</v>
      </c>
      <c r="J112" s="28">
        <v>24.007222381532337</v>
      </c>
      <c r="K112" s="28">
        <v>23.603450283297985</v>
      </c>
      <c r="L112" s="28">
        <v>28.337840516581743</v>
      </c>
      <c r="M112" s="28">
        <v>23.817833930943916</v>
      </c>
      <c r="N112" s="28">
        <v>23.649619611158073</v>
      </c>
      <c r="O112" s="28">
        <v>23.93021012525487</v>
      </c>
      <c r="Q112" s="10">
        <v>1024</v>
      </c>
      <c r="R112" s="10" t="s">
        <v>33</v>
      </c>
      <c r="S112" s="28">
        <f t="shared" si="12"/>
        <v>26.645539630490024</v>
      </c>
      <c r="T112" s="28">
        <f>+'[16]2M'!$AA$39</f>
        <v>26.156885277068419</v>
      </c>
      <c r="U112" s="28">
        <f>+'[16]3M'!$AA$39</f>
        <v>26.173902236546198</v>
      </c>
      <c r="V112" s="28">
        <f>+'[16]4M'!$AA$39</f>
        <v>25.442306473228669</v>
      </c>
      <c r="W112" s="28">
        <f>+'[16]5M'!$AA$39</f>
        <v>24.360600613923623</v>
      </c>
      <c r="X112" s="28">
        <f>+'[16]6M'!$AA$39</f>
        <v>24.646704740711431</v>
      </c>
      <c r="Y112" s="28">
        <f>+'[16]7M'!$AA$39</f>
        <v>23.364252335731241</v>
      </c>
      <c r="Z112" s="28">
        <f>+'[16]8M'!$AA$39</f>
        <v>23.443607190201167</v>
      </c>
      <c r="AA112" s="28">
        <f>+'[16]9M'!$AA$39</f>
        <v>23.461199094724584</v>
      </c>
      <c r="AB112" s="28">
        <f>+'[16]10M'!$AA$39</f>
        <v>23.970438974593719</v>
      </c>
      <c r="AC112" s="28">
        <f>+'[16]11M'!$AA$39</f>
        <v>23.955995487503436</v>
      </c>
      <c r="AD112" s="28">
        <f>+'[16]12M'!$AA$39</f>
        <v>23.93021012525487</v>
      </c>
      <c r="AE112" s="318"/>
    </row>
    <row r="113" spans="1:32" customFormat="1" x14ac:dyDescent="0.2">
      <c r="A113" s="10">
        <v>1025</v>
      </c>
      <c r="B113" s="10" t="s">
        <v>34</v>
      </c>
      <c r="C113" s="28">
        <v>18.962346402201455</v>
      </c>
      <c r="D113" s="28">
        <v>16.165416143205181</v>
      </c>
      <c r="E113" s="28">
        <v>23.828331190888711</v>
      </c>
      <c r="F113" s="28">
        <v>22.22599810164407</v>
      </c>
      <c r="G113" s="28">
        <v>21.84906055694892</v>
      </c>
      <c r="H113" s="28">
        <v>23.851589108100018</v>
      </c>
      <c r="I113" s="28">
        <v>9.7314735957496019</v>
      </c>
      <c r="J113" s="28">
        <v>15.097573544238568</v>
      </c>
      <c r="K113" s="28">
        <v>15.510339690586299</v>
      </c>
      <c r="L113" s="28">
        <v>18.671997608549436</v>
      </c>
      <c r="M113" s="28">
        <v>19.815436149774769</v>
      </c>
      <c r="N113" s="28">
        <v>18.640930127553901</v>
      </c>
      <c r="O113" s="28">
        <v>18.643286255681609</v>
      </c>
      <c r="Q113" s="10">
        <v>1025</v>
      </c>
      <c r="R113" s="10" t="s">
        <v>34</v>
      </c>
      <c r="S113" s="28">
        <f t="shared" si="12"/>
        <v>18.962346402201455</v>
      </c>
      <c r="T113" s="28">
        <f>+'[16]2M'!$AB$39</f>
        <v>17.577049349399246</v>
      </c>
      <c r="U113" s="28">
        <f>+'[16]3M'!$AB$39</f>
        <v>19.804565450216412</v>
      </c>
      <c r="V113" s="28">
        <f>+'[16]4M'!$AB$39</f>
        <v>20.468366019370691</v>
      </c>
      <c r="W113" s="28">
        <f>+'[16]5M'!$AB$39</f>
        <v>20.753834726138315</v>
      </c>
      <c r="X113" s="28">
        <f>+'[16]6M'!$AB$39</f>
        <v>21.324003343327274</v>
      </c>
      <c r="Y113" s="28">
        <f>+'[16]7M'!$AB$39</f>
        <v>19.519810536535182</v>
      </c>
      <c r="Z113" s="28">
        <f>+'[16]8M'!$AB$39</f>
        <v>18.920674574596529</v>
      </c>
      <c r="AA113" s="28">
        <f>+'[16]9M'!$AB$39</f>
        <v>18.497633545162063</v>
      </c>
      <c r="AB113" s="28">
        <f>+'[16]10M'!$AB$39</f>
        <v>18.51694218930847</v>
      </c>
      <c r="AC113" s="28">
        <f>+'[16]11M'!$AB$39</f>
        <v>18.643508972228375</v>
      </c>
      <c r="AD113" s="28">
        <f>+'[16]12M'!$AB$39</f>
        <v>18.643286255681609</v>
      </c>
      <c r="AE113" s="318"/>
    </row>
    <row r="114" spans="1:32" customFormat="1" x14ac:dyDescent="0.2">
      <c r="A114" s="10">
        <v>1026</v>
      </c>
      <c r="B114" s="10" t="s">
        <v>35</v>
      </c>
      <c r="C114" s="28">
        <v>16.239454115404904</v>
      </c>
      <c r="D114" s="28">
        <v>15.274904910827486</v>
      </c>
      <c r="E114" s="28">
        <v>16.556697933704978</v>
      </c>
      <c r="F114" s="28">
        <v>14.908610233626703</v>
      </c>
      <c r="G114" s="28">
        <v>14.96544227228895</v>
      </c>
      <c r="H114" s="28">
        <v>27.297633127236253</v>
      </c>
      <c r="I114" s="28">
        <v>9.4637443938848342</v>
      </c>
      <c r="J114" s="28">
        <v>16.667717926075436</v>
      </c>
      <c r="K114" s="28">
        <v>6.8125849747254659</v>
      </c>
      <c r="L114" s="28">
        <v>9.1621626318624987</v>
      </c>
      <c r="M114" s="28">
        <v>12.055105178558948</v>
      </c>
      <c r="N114" s="28">
        <v>14.412883909600154</v>
      </c>
      <c r="O114" s="28">
        <v>14.660767356744472</v>
      </c>
      <c r="Q114" s="10">
        <v>1026</v>
      </c>
      <c r="R114" s="10" t="s">
        <v>35</v>
      </c>
      <c r="S114" s="28">
        <f t="shared" si="12"/>
        <v>16.239454115404904</v>
      </c>
      <c r="T114" s="28">
        <f>+'[16]2M'!$AC$39</f>
        <v>15.755592679907055</v>
      </c>
      <c r="U114" s="28">
        <f>+'[16]3M'!$AC$39</f>
        <v>16.025489777098002</v>
      </c>
      <c r="V114" s="28">
        <f>+'[16]4M'!$AC$39</f>
        <v>15.746558496074387</v>
      </c>
      <c r="W114" s="28">
        <f>+'[16]5M'!$AC$39</f>
        <v>15.595059646068254</v>
      </c>
      <c r="X114" s="28">
        <f>+'[16]6M'!$AC$39</f>
        <v>17.76123481080182</v>
      </c>
      <c r="Y114" s="28">
        <f>+'[16]7M'!$AC$39</f>
        <v>16.559869560786709</v>
      </c>
      <c r="Z114" s="28">
        <f>+'[16]8M'!$AC$39</f>
        <v>16.573960339943341</v>
      </c>
      <c r="AA114" s="28">
        <f>+'[16]9M'!$AC$39</f>
        <v>15.542149628278471</v>
      </c>
      <c r="AB114" s="28">
        <f>+'[16]10M'!$AC$39</f>
        <v>14.930589752218108</v>
      </c>
      <c r="AC114" s="28">
        <f>+'[16]11M'!$AC$39</f>
        <v>14.680284461964769</v>
      </c>
      <c r="AD114" s="28">
        <f>+'[16]12M'!$AC$39</f>
        <v>14.660767356744472</v>
      </c>
      <c r="AE114" s="318"/>
    </row>
    <row r="115" spans="1:32" customFormat="1" x14ac:dyDescent="0.2">
      <c r="A115" s="10">
        <v>1027</v>
      </c>
      <c r="B115" s="10" t="s">
        <v>36</v>
      </c>
      <c r="C115" s="28">
        <v>23.045538441611711</v>
      </c>
      <c r="D115" s="28">
        <v>20.564718477133585</v>
      </c>
      <c r="E115" s="28">
        <v>29.421596434359802</v>
      </c>
      <c r="F115" s="28">
        <v>22.250761232056675</v>
      </c>
      <c r="G115" s="28">
        <v>24.1022833403111</v>
      </c>
      <c r="H115" s="28">
        <v>27.174670446627147</v>
      </c>
      <c r="I115" s="28">
        <v>15.294839696441271</v>
      </c>
      <c r="J115" s="28">
        <v>19.093705747350946</v>
      </c>
      <c r="K115" s="28">
        <v>22.302729625853008</v>
      </c>
      <c r="L115" s="28">
        <v>21.688984257329729</v>
      </c>
      <c r="M115" s="28">
        <v>21.239605301978955</v>
      </c>
      <c r="N115" s="28">
        <v>22.099038412094409</v>
      </c>
      <c r="O115" s="28">
        <v>22.357707570782416</v>
      </c>
      <c r="Q115" s="10">
        <v>1027</v>
      </c>
      <c r="R115" s="10" t="s">
        <v>36</v>
      </c>
      <c r="S115" s="28">
        <f t="shared" si="12"/>
        <v>23.045538441611711</v>
      </c>
      <c r="T115" s="28">
        <f>+'[16]2M'!$AD$39</f>
        <v>21.825362000877575</v>
      </c>
      <c r="U115" s="28">
        <f>+'[16]3M'!$AD$39</f>
        <v>24.493666382009678</v>
      </c>
      <c r="V115" s="28">
        <f>+'[16]4M'!$AD$39</f>
        <v>23.920136442846022</v>
      </c>
      <c r="W115" s="28">
        <f>+'[16]5M'!$AD$39</f>
        <v>23.956180283676794</v>
      </c>
      <c r="X115" s="28">
        <f>+'[16]6M'!$AD$39</f>
        <v>24.542058348247643</v>
      </c>
      <c r="Y115" s="28">
        <f>+'[16]7M'!$AD$39</f>
        <v>23.142360419901529</v>
      </c>
      <c r="Z115" s="28">
        <f>+'[16]8M'!$AD$39</f>
        <v>22.611247908536757</v>
      </c>
      <c r="AA115" s="28">
        <f>+'[16]9M'!$AD$39</f>
        <v>22.575593793411336</v>
      </c>
      <c r="AB115" s="28">
        <f>+'[16]10M'!$AD$39</f>
        <v>22.487850696287826</v>
      </c>
      <c r="AC115" s="28">
        <f>+'[16]11M'!$AD$39</f>
        <v>22.381192033934862</v>
      </c>
      <c r="AD115" s="28">
        <f>+'[16]12M'!$AD$39</f>
        <v>22.357707570782416</v>
      </c>
      <c r="AE115" s="318"/>
    </row>
    <row r="116" spans="1:32" customFormat="1" x14ac:dyDescent="0.2">
      <c r="A116" s="10">
        <v>1028</v>
      </c>
      <c r="B116" s="10" t="s">
        <v>37</v>
      </c>
      <c r="C116" s="28">
        <v>24.881138102666963</v>
      </c>
      <c r="D116" s="28">
        <v>24.541020021933143</v>
      </c>
      <c r="E116" s="28">
        <v>25.818495427349657</v>
      </c>
      <c r="F116" s="28">
        <v>24.477926708628207</v>
      </c>
      <c r="G116" s="28">
        <v>21.079192012161904</v>
      </c>
      <c r="H116" s="28">
        <v>27.312211763219409</v>
      </c>
      <c r="I116" s="28">
        <v>17.262560462891319</v>
      </c>
      <c r="J116" s="28">
        <v>25.228048407593779</v>
      </c>
      <c r="K116" s="28">
        <v>21.538667340477712</v>
      </c>
      <c r="L116" s="28">
        <v>24.365008631126877</v>
      </c>
      <c r="M116" s="28">
        <v>22.776480265573817</v>
      </c>
      <c r="N116" s="28">
        <v>23.388175716765627</v>
      </c>
      <c r="O116" s="28">
        <v>23.613910410042056</v>
      </c>
      <c r="Q116" s="10">
        <v>1028</v>
      </c>
      <c r="R116" s="10" t="s">
        <v>37</v>
      </c>
      <c r="S116" s="28">
        <f t="shared" si="12"/>
        <v>24.881138102666963</v>
      </c>
      <c r="T116" s="28">
        <f>+'[16]2M'!$AE$39</f>
        <v>24.711582253192923</v>
      </c>
      <c r="U116" s="28">
        <f>+'[16]3M'!$AE$39</f>
        <v>25.089478878690869</v>
      </c>
      <c r="V116" s="28">
        <f>+'[16]4M'!$AE$39</f>
        <v>24.934802243783473</v>
      </c>
      <c r="W116" s="28">
        <f>+'[16]5M'!$AE$39</f>
        <v>24.206185796898925</v>
      </c>
      <c r="X116" s="28">
        <f>+'[16]6M'!$AE$39</f>
        <v>24.74902807033471</v>
      </c>
      <c r="Y116" s="28">
        <f>+'[16]7M'!$AE$39</f>
        <v>23.711265853082484</v>
      </c>
      <c r="Z116" s="28">
        <f>+'[16]8M'!$AE$39</f>
        <v>23.908499300736267</v>
      </c>
      <c r="AA116" s="28">
        <f>+'[16]9M'!$AE$39</f>
        <v>23.647616182238661</v>
      </c>
      <c r="AB116" s="28">
        <f>+'[16]10M'!$AE$39</f>
        <v>23.720265066220598</v>
      </c>
      <c r="AC116" s="28">
        <f>+'[16]11M'!$AE$39</f>
        <v>23.634377994052247</v>
      </c>
      <c r="AD116" s="28">
        <f>+'[16]12M'!$AE$39</f>
        <v>23.613910410042056</v>
      </c>
      <c r="AE116" s="318"/>
    </row>
    <row r="117" spans="1:32" customFormat="1" x14ac:dyDescent="0.2">
      <c r="A117" s="10">
        <v>1029</v>
      </c>
      <c r="B117" s="10" t="s">
        <v>38</v>
      </c>
      <c r="C117" s="28">
        <v>20.50878573301862</v>
      </c>
      <c r="D117" s="28">
        <v>12.853564664915391</v>
      </c>
      <c r="E117" s="28">
        <v>21.381648356285783</v>
      </c>
      <c r="F117" s="28">
        <v>18.723646249445185</v>
      </c>
      <c r="G117" s="28">
        <v>16.050709379492616</v>
      </c>
      <c r="H117" s="28">
        <v>27.850983185367962</v>
      </c>
      <c r="I117" s="28">
        <v>12.13147643924491</v>
      </c>
      <c r="J117" s="28">
        <v>14.668715846994534</v>
      </c>
      <c r="K117" s="28">
        <v>17.557857911733045</v>
      </c>
      <c r="L117" s="28">
        <v>18.55956421987576</v>
      </c>
      <c r="M117" s="28">
        <v>16.993744324487942</v>
      </c>
      <c r="N117" s="28">
        <v>16.460483479947356</v>
      </c>
      <c r="O117" s="28">
        <v>17.865518290009145</v>
      </c>
      <c r="Q117" s="10">
        <v>1029</v>
      </c>
      <c r="R117" s="10" t="s">
        <v>38</v>
      </c>
      <c r="S117" s="28">
        <f t="shared" si="12"/>
        <v>20.50878573301862</v>
      </c>
      <c r="T117" s="28">
        <f>+'[16]2M'!$AF$39</f>
        <v>16.771307135933188</v>
      </c>
      <c r="U117" s="28">
        <f>+'[16]3M'!$AF$39</f>
        <v>18.368510567790292</v>
      </c>
      <c r="V117" s="28">
        <f>+'[16]4M'!$AF$39</f>
        <v>18.460844948520531</v>
      </c>
      <c r="W117" s="28">
        <f>+'[16]5M'!$AF$39</f>
        <v>17.98138422338932</v>
      </c>
      <c r="X117" s="28">
        <f>+'[16]6M'!$AF$39</f>
        <v>19.808135976270069</v>
      </c>
      <c r="Y117" s="28">
        <f>+'[16]7M'!$AF$39</f>
        <v>18.633246866146003</v>
      </c>
      <c r="Z117" s="28">
        <f>+'[16]8M'!$AF$39</f>
        <v>18.11078008610497</v>
      </c>
      <c r="AA117" s="28">
        <f>+'[16]9M'!$AF$39</f>
        <v>18.047752485862446</v>
      </c>
      <c r="AB117" s="28">
        <f>+'[16]10M'!$AF$39</f>
        <v>18.100258767824698</v>
      </c>
      <c r="AC117" s="28">
        <f>+'[16]11M'!$AF$39</f>
        <v>17.991382562595557</v>
      </c>
      <c r="AD117" s="28">
        <f>+'[16]12M'!$AF$39</f>
        <v>17.865518290009145</v>
      </c>
      <c r="AE117" s="318"/>
    </row>
    <row r="118" spans="1:32" customFormat="1" x14ac:dyDescent="0.2">
      <c r="A118" s="15">
        <v>1030</v>
      </c>
      <c r="B118" s="15" t="s">
        <v>18</v>
      </c>
      <c r="C118" s="30">
        <v>19.444790887170534</v>
      </c>
      <c r="D118" s="30">
        <v>18.897585058746984</v>
      </c>
      <c r="E118" s="30">
        <v>19.496472260291355</v>
      </c>
      <c r="F118" s="30">
        <v>19.276184187527917</v>
      </c>
      <c r="G118" s="30">
        <v>19.127552761124921</v>
      </c>
      <c r="H118" s="30">
        <v>19.63684746028019</v>
      </c>
      <c r="I118" s="30">
        <v>18.150051930219867</v>
      </c>
      <c r="J118" s="30">
        <v>18.912261425862589</v>
      </c>
      <c r="K118" s="30">
        <v>19.590492184472293</v>
      </c>
      <c r="L118" s="30">
        <v>19.940746404166866</v>
      </c>
      <c r="M118" s="30">
        <v>19.056294078389641</v>
      </c>
      <c r="N118" s="30">
        <v>19.323274502871449</v>
      </c>
      <c r="O118" s="30">
        <v>19.224759396339561</v>
      </c>
      <c r="Q118" s="15">
        <v>1030</v>
      </c>
      <c r="R118" s="15" t="s">
        <v>18</v>
      </c>
      <c r="S118" s="30">
        <f t="shared" si="12"/>
        <v>19.444790887170534</v>
      </c>
      <c r="T118" s="30">
        <f>+'[16]2M'!$AG$39</f>
        <v>19.159874858019649</v>
      </c>
      <c r="U118" s="30">
        <f>+'[16]3M'!$AG$39</f>
        <v>19.270678425462094</v>
      </c>
      <c r="V118" s="30">
        <f>+'[16]4M'!$AG$39</f>
        <v>19.272088091313439</v>
      </c>
      <c r="W118" s="30">
        <f>+'[16]5M'!$AG$39</f>
        <v>19.24271598481787</v>
      </c>
      <c r="X118" s="30">
        <f>+'[16]6M'!$AG$39</f>
        <v>19.309083720470497</v>
      </c>
      <c r="Y118" s="30">
        <f>+'[16]7M'!$AG$39</f>
        <v>19.126352628380012</v>
      </c>
      <c r="Z118" s="30">
        <f>+'[16]8M'!$AG$39</f>
        <v>19.097363861920691</v>
      </c>
      <c r="AA118" s="30">
        <f>+'[16]9M'!$AG$39</f>
        <v>19.15410472402656</v>
      </c>
      <c r="AB118" s="30">
        <f>+'[16]10M'!$AG$39</f>
        <v>19.232757541559923</v>
      </c>
      <c r="AC118" s="30">
        <f>+'[16]11M'!$AG$39</f>
        <v>19.215851623879043</v>
      </c>
      <c r="AD118" s="30">
        <f>+'[16]12M'!$AG$39</f>
        <v>19.224759396339561</v>
      </c>
      <c r="AE118" s="318"/>
    </row>
    <row r="119" spans="1:32" customFormat="1" x14ac:dyDescent="0.2">
      <c r="A119" s="4">
        <v>10300</v>
      </c>
      <c r="B119" s="4" t="s">
        <v>149</v>
      </c>
      <c r="C119" s="25">
        <v>28.649593208358255</v>
      </c>
      <c r="D119" s="25">
        <v>23.49751363607627</v>
      </c>
      <c r="E119" s="25">
        <v>27.061692545619241</v>
      </c>
      <c r="F119" s="25">
        <v>24.887820461829431</v>
      </c>
      <c r="G119" s="25">
        <v>22.760068969039029</v>
      </c>
      <c r="H119" s="25">
        <v>28.701170690298344</v>
      </c>
      <c r="I119" s="25">
        <v>19.187460427415655</v>
      </c>
      <c r="J119" s="25">
        <v>25.769266758036018</v>
      </c>
      <c r="K119" s="25">
        <v>25.035000017557866</v>
      </c>
      <c r="L119" s="25">
        <v>29.093071651899443</v>
      </c>
      <c r="M119" s="25">
        <v>25.588732663058455</v>
      </c>
      <c r="N119" s="25">
        <v>27.021329985881987</v>
      </c>
      <c r="O119" s="25">
        <v>25.621894404751821</v>
      </c>
      <c r="Q119" s="4">
        <v>10300</v>
      </c>
      <c r="R119" s="4" t="s">
        <v>149</v>
      </c>
      <c r="S119" s="25">
        <f t="shared" si="12"/>
        <v>28.649593208358255</v>
      </c>
      <c r="T119" s="25">
        <f>+'[16]2M'!$E$39</f>
        <v>26.118815108954745</v>
      </c>
      <c r="U119" s="25">
        <f>+'[16]3M'!$E$39</f>
        <v>26.438064931480394</v>
      </c>
      <c r="V119" s="25">
        <f>+'[16]4M'!$E$39</f>
        <v>26.042324643758935</v>
      </c>
      <c r="W119" s="25">
        <f>+'[16]5M'!$E$39</f>
        <v>25.391285682936406</v>
      </c>
      <c r="X119" s="25">
        <f>+'[16]6M'!$E$39</f>
        <v>25.972937853990292</v>
      </c>
      <c r="Y119" s="25">
        <f>+'[16]7M'!$E$39</f>
        <v>24.981174066334273</v>
      </c>
      <c r="Z119" s="25">
        <f>+'[16]8M'!$E$39</f>
        <v>25.083513318074978</v>
      </c>
      <c r="AA119" s="25">
        <f>+'[16]9M'!$E$39</f>
        <v>25.078123148615113</v>
      </c>
      <c r="AB119" s="25">
        <f>+'[16]10M'!$E$39</f>
        <v>25.487919001984704</v>
      </c>
      <c r="AC119" s="25">
        <f>+'[16]11M'!$E$39</f>
        <v>25.497178962079598</v>
      </c>
      <c r="AD119" s="25">
        <f>+'[16]12M'!$E$39</f>
        <v>25.621894404751817</v>
      </c>
      <c r="AE119" s="318"/>
    </row>
    <row r="120" spans="1:32" customFormat="1" x14ac:dyDescent="0.2">
      <c r="A120" s="32"/>
      <c r="B120" s="32" t="s">
        <v>144</v>
      </c>
      <c r="O120" s="32"/>
    </row>
    <row r="121" spans="1:32" customFormat="1" x14ac:dyDescent="0.2">
      <c r="A121" s="3" t="s">
        <v>52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55</v>
      </c>
      <c r="Q121" s="3" t="s">
        <v>73</v>
      </c>
      <c r="R121" s="3" t="s">
        <v>42</v>
      </c>
      <c r="S121" s="3" t="s">
        <v>74</v>
      </c>
      <c r="T121" s="3" t="s">
        <v>75</v>
      </c>
      <c r="U121" s="3" t="s">
        <v>76</v>
      </c>
      <c r="V121" s="3" t="s">
        <v>77</v>
      </c>
      <c r="W121" s="3" t="s">
        <v>78</v>
      </c>
      <c r="X121" s="3" t="s">
        <v>79</v>
      </c>
      <c r="Y121" s="3" t="s">
        <v>80</v>
      </c>
      <c r="Z121" s="3" t="s">
        <v>81</v>
      </c>
      <c r="AA121" s="3" t="s">
        <v>82</v>
      </c>
      <c r="AB121" s="3" t="s">
        <v>83</v>
      </c>
      <c r="AC121" s="3" t="s">
        <v>84</v>
      </c>
      <c r="AD121" s="3" t="s">
        <v>85</v>
      </c>
    </row>
    <row r="122" spans="1:32" customFormat="1" x14ac:dyDescent="0.2">
      <c r="A122" s="7">
        <v>1004</v>
      </c>
      <c r="B122" s="7" t="s">
        <v>94</v>
      </c>
      <c r="C122" s="19">
        <v>0.77325967626298031</v>
      </c>
      <c r="D122" s="19">
        <v>0.83649659444421609</v>
      </c>
      <c r="E122" s="19">
        <v>0.79948888001766716</v>
      </c>
      <c r="F122" s="19">
        <v>0.831929524210543</v>
      </c>
      <c r="G122" s="19">
        <v>0.89798222545173134</v>
      </c>
      <c r="H122" s="19">
        <v>0.81044884231531966</v>
      </c>
      <c r="I122" s="19">
        <v>0.88512726232128203</v>
      </c>
      <c r="J122" s="19">
        <v>0.77361533853418196</v>
      </c>
      <c r="K122" s="19">
        <v>0.7814286174565841</v>
      </c>
      <c r="L122" s="19">
        <v>0.7272647226850627</v>
      </c>
      <c r="M122" s="19">
        <v>0.76479580322067786</v>
      </c>
      <c r="N122" s="19">
        <v>0.74045299678487453</v>
      </c>
      <c r="O122" s="19">
        <v>0.80120685153438509</v>
      </c>
      <c r="Q122" s="7">
        <v>1004</v>
      </c>
      <c r="R122" s="7" t="s">
        <v>94</v>
      </c>
      <c r="S122" s="19">
        <f>+C122</f>
        <v>0.77325967626298031</v>
      </c>
      <c r="T122" s="19">
        <f>+'[16]2M'!$G$41</f>
        <v>0.8043999871527705</v>
      </c>
      <c r="U122" s="19">
        <f>+'[16]3M'!$G$41</f>
        <v>0.80268317466105077</v>
      </c>
      <c r="V122" s="19">
        <f>+'[16]4M'!$G$41</f>
        <v>0.81004584958598502</v>
      </c>
      <c r="W122" s="19">
        <f>+'[16]5M'!$G$41</f>
        <v>0.82609105993175869</v>
      </c>
      <c r="X122" s="19">
        <f>+'[16]6M'!$G$41</f>
        <v>0.82324134361838963</v>
      </c>
      <c r="Y122" s="19">
        <f>+'[16]7M'!$G$41</f>
        <v>0.83214754863652063</v>
      </c>
      <c r="Z122" s="19">
        <f>+'[16]8M'!$G$41</f>
        <v>0.82465998913206195</v>
      </c>
      <c r="AA122" s="19">
        <f>+'[16]9M'!$G$41</f>
        <v>0.81981727581812414</v>
      </c>
      <c r="AB122" s="19">
        <f>+'[16]10M'!$G$41</f>
        <v>0.80993979446273257</v>
      </c>
      <c r="AC122" s="19">
        <f>+'[16]11M'!$G$41</f>
        <v>0.8064775059611845</v>
      </c>
      <c r="AD122" s="19">
        <f>+'[16]12M'!$G$41</f>
        <v>0.80120685153438509</v>
      </c>
      <c r="AF122" s="311"/>
    </row>
    <row r="123" spans="1:32" customFormat="1" x14ac:dyDescent="0.2">
      <c r="A123" s="10">
        <v>1005</v>
      </c>
      <c r="B123" s="10" t="s">
        <v>13</v>
      </c>
      <c r="C123" s="21">
        <v>0.49042637044144932</v>
      </c>
      <c r="D123" s="21">
        <v>0.5018299464159337</v>
      </c>
      <c r="E123" s="21">
        <v>0.48715542521994132</v>
      </c>
      <c r="F123" s="21">
        <v>0.53611293979957575</v>
      </c>
      <c r="G123" s="21">
        <v>0.55960266610219367</v>
      </c>
      <c r="H123" s="21">
        <v>0.51301662009118987</v>
      </c>
      <c r="I123" s="21">
        <v>0.6619556840077071</v>
      </c>
      <c r="J123" s="21">
        <v>0.59207677345957654</v>
      </c>
      <c r="K123" s="21">
        <v>0.56469925341597405</v>
      </c>
      <c r="L123" s="21">
        <v>0.52789794836716486</v>
      </c>
      <c r="M123" s="21">
        <v>0.54307857872794529</v>
      </c>
      <c r="N123" s="21">
        <v>0.51068794922057315</v>
      </c>
      <c r="O123" s="21">
        <v>0.54055303793619935</v>
      </c>
      <c r="Q123" s="10">
        <v>1005</v>
      </c>
      <c r="R123" s="10" t="s">
        <v>13</v>
      </c>
      <c r="S123" s="21">
        <f t="shared" ref="S123:S149" si="13">+C123</f>
        <v>0.49042637044144932</v>
      </c>
      <c r="T123" s="21">
        <f>+'[16]2M'!$H$41</f>
        <v>0.49622196955183628</v>
      </c>
      <c r="U123" s="21">
        <f>+'[16]3M'!$H$41</f>
        <v>0.49299205590533013</v>
      </c>
      <c r="V123" s="21">
        <f>+'[16]4M'!$H$41</f>
        <v>0.50358245557016446</v>
      </c>
      <c r="W123" s="21">
        <f>+'[16]5M'!$H$41</f>
        <v>0.51122540922060367</v>
      </c>
      <c r="X123" s="21">
        <f>+'[16]6M'!$H$41</f>
        <v>0.50839339061123512</v>
      </c>
      <c r="Y123" s="21">
        <f>+'[16]7M'!$H$41</f>
        <v>0.52833935768000329</v>
      </c>
      <c r="Z123" s="21">
        <f>+'[16]8M'!$H$41</f>
        <v>0.534815681685196</v>
      </c>
      <c r="AA123" s="21">
        <f>+'[16]9M'!$H$41</f>
        <v>0.5395980337704509</v>
      </c>
      <c r="AB123" s="21">
        <f>+'[16]10M'!$H$41</f>
        <v>0.53968895964507169</v>
      </c>
      <c r="AC123" s="21">
        <f>+'[16]11M'!$H$41</f>
        <v>0.54186016243231983</v>
      </c>
      <c r="AD123" s="21">
        <f>+'[16]12M'!$H$41</f>
        <v>0.54055303793619935</v>
      </c>
      <c r="AF123" s="311"/>
    </row>
    <row r="124" spans="1:32" customFormat="1" x14ac:dyDescent="0.2">
      <c r="A124" s="10">
        <v>1006</v>
      </c>
      <c r="B124" s="10" t="s">
        <v>14</v>
      </c>
      <c r="C124" s="21">
        <v>0.45103284866552296</v>
      </c>
      <c r="D124" s="21">
        <v>0.4946162471064815</v>
      </c>
      <c r="E124" s="21">
        <v>0.46154515876546798</v>
      </c>
      <c r="F124" s="21">
        <v>0.49474757132989194</v>
      </c>
      <c r="G124" s="21">
        <v>0.53272784647669758</v>
      </c>
      <c r="H124" s="21">
        <v>0.50803062980520941</v>
      </c>
      <c r="I124" s="21">
        <v>0.62776189972125185</v>
      </c>
      <c r="J124" s="21">
        <v>0.58293316017522057</v>
      </c>
      <c r="K124" s="21">
        <v>0.56615002666247061</v>
      </c>
      <c r="L124" s="21">
        <v>0.49299568511980824</v>
      </c>
      <c r="M124" s="21">
        <v>0.47439235820575815</v>
      </c>
      <c r="N124" s="21">
        <v>0.4620981256606595</v>
      </c>
      <c r="O124" s="21">
        <v>0.51169846523467066</v>
      </c>
      <c r="Q124" s="10">
        <v>1006</v>
      </c>
      <c r="R124" s="10" t="s">
        <v>14</v>
      </c>
      <c r="S124" s="21">
        <f t="shared" si="13"/>
        <v>0.45103284866552296</v>
      </c>
      <c r="T124" s="21">
        <f>+'[16]2M'!$I$41</f>
        <v>0.47265203567218822</v>
      </c>
      <c r="U124" s="21">
        <f>+'[16]3M'!$I$41</f>
        <v>0.46857310549409364</v>
      </c>
      <c r="V124" s="21">
        <f>+'[16]4M'!$I$41</f>
        <v>0.4747560031629911</v>
      </c>
      <c r="W124" s="21">
        <f>+'[16]5M'!$I$41</f>
        <v>0.48671464137555903</v>
      </c>
      <c r="X124" s="21">
        <f>+'[16]6M'!$I$41</f>
        <v>0.49031637513208948</v>
      </c>
      <c r="Y124" s="21">
        <f>+'[16]7M'!$I$41</f>
        <v>0.50994600529295608</v>
      </c>
      <c r="Z124" s="21">
        <f>+'[16]8M'!$I$41</f>
        <v>0.51956859870129812</v>
      </c>
      <c r="AA124" s="21">
        <f>+'[16]9M'!$I$41</f>
        <v>0.52459441672742557</v>
      </c>
      <c r="AB124" s="21">
        <f>+'[16]10M'!$I$41</f>
        <v>0.52133402557083364</v>
      </c>
      <c r="AC124" s="21">
        <f>+'[16]11M'!$I$41</f>
        <v>0.5162896867553991</v>
      </c>
      <c r="AD124" s="21">
        <f>+'[16]12M'!$I$41</f>
        <v>0.51169846523467066</v>
      </c>
      <c r="AF124" s="311"/>
    </row>
    <row r="125" spans="1:32" customFormat="1" x14ac:dyDescent="0.2">
      <c r="A125" s="10">
        <v>1007</v>
      </c>
      <c r="B125" s="10" t="s">
        <v>15</v>
      </c>
      <c r="C125" s="21">
        <v>0.64698221450457227</v>
      </c>
      <c r="D125" s="21">
        <v>0.69260090713336686</v>
      </c>
      <c r="E125" s="21">
        <v>0.65397357348490437</v>
      </c>
      <c r="F125" s="21">
        <v>0.72524427818037185</v>
      </c>
      <c r="G125" s="21">
        <v>0.7404308929279203</v>
      </c>
      <c r="H125" s="21">
        <v>0.70695860189362991</v>
      </c>
      <c r="I125" s="21">
        <v>0.81398964122339412</v>
      </c>
      <c r="J125" s="21">
        <v>0.7530212532557472</v>
      </c>
      <c r="K125" s="21">
        <v>0.73767419473711915</v>
      </c>
      <c r="L125" s="21">
        <v>0.65795912410031199</v>
      </c>
      <c r="M125" s="21">
        <v>0.68151209858514206</v>
      </c>
      <c r="N125" s="21">
        <v>0.68049608101960612</v>
      </c>
      <c r="O125" s="21">
        <v>0.70567138586729861</v>
      </c>
      <c r="Q125" s="10">
        <v>1007</v>
      </c>
      <c r="R125" s="10" t="s">
        <v>15</v>
      </c>
      <c r="S125" s="21">
        <f t="shared" si="13"/>
        <v>0.64698221450457227</v>
      </c>
      <c r="T125" s="21">
        <f>+'[16]2M'!$J$41</f>
        <v>0.6695093399076576</v>
      </c>
      <c r="U125" s="21">
        <f>+'[16]3M'!$J$41</f>
        <v>0.66487128080832258</v>
      </c>
      <c r="V125" s="21">
        <f>+'[16]4M'!$J$41</f>
        <v>0.67988170430882944</v>
      </c>
      <c r="W125" s="21">
        <f>+'[16]5M'!$J$41</f>
        <v>0.69148238284850283</v>
      </c>
      <c r="X125" s="21">
        <f>+'[16]6M'!$J$41</f>
        <v>0.69385341460727457</v>
      </c>
      <c r="Y125" s="21">
        <f>+'[16]7M'!$J$41</f>
        <v>0.710411997730092</v>
      </c>
      <c r="Z125" s="21">
        <f>+'[16]8M'!$J$41</f>
        <v>0.71564597365574367</v>
      </c>
      <c r="AA125" s="21">
        <f>+'[16]9M'!$J$41</f>
        <v>0.71835095230885393</v>
      </c>
      <c r="AB125" s="21">
        <f>+'[16]10M'!$J$41</f>
        <v>0.71184714658545412</v>
      </c>
      <c r="AC125" s="21">
        <f>+'[16]11M'!$J$41</f>
        <v>0.7092118837791096</v>
      </c>
      <c r="AD125" s="21">
        <f>+'[16]12M'!$J$41</f>
        <v>0.70567138586729861</v>
      </c>
      <c r="AF125" s="311"/>
    </row>
    <row r="126" spans="1:32" customFormat="1" x14ac:dyDescent="0.2">
      <c r="A126" s="10">
        <v>1008</v>
      </c>
      <c r="B126" s="10" t="s">
        <v>16</v>
      </c>
      <c r="C126" s="21">
        <v>0.71287203068675475</v>
      </c>
      <c r="D126" s="21">
        <v>0.77336314847942755</v>
      </c>
      <c r="E126" s="21">
        <v>0.7216773387024763</v>
      </c>
      <c r="F126" s="21">
        <v>0.83196300546118074</v>
      </c>
      <c r="G126" s="21">
        <v>0.85308693877676267</v>
      </c>
      <c r="H126" s="21">
        <v>0.76745117791158224</v>
      </c>
      <c r="I126" s="21">
        <v>0.87558814003474372</v>
      </c>
      <c r="J126" s="21">
        <v>0.75241559267556524</v>
      </c>
      <c r="K126" s="21">
        <v>0.76128560566181203</v>
      </c>
      <c r="L126" s="21">
        <v>0.70062123717040858</v>
      </c>
      <c r="M126" s="21">
        <v>0.72116859828448687</v>
      </c>
      <c r="N126" s="21">
        <v>0.73140517466678279</v>
      </c>
      <c r="O126" s="21">
        <v>0.76509342694121774</v>
      </c>
      <c r="Q126" s="10">
        <v>1008</v>
      </c>
      <c r="R126" s="10" t="s">
        <v>16</v>
      </c>
      <c r="S126" s="21">
        <f t="shared" si="13"/>
        <v>0.71287203068675475</v>
      </c>
      <c r="T126" s="21">
        <f>+'[16]2M'!$K$41</f>
        <v>0.74249856249339929</v>
      </c>
      <c r="U126" s="21">
        <f>+'[16]3M'!$K$41</f>
        <v>0.73525948208518421</v>
      </c>
      <c r="V126" s="21">
        <f>+'[16]4M'!$K$41</f>
        <v>0.75971883892503389</v>
      </c>
      <c r="W126" s="21">
        <f>+'[16]5M'!$K$41</f>
        <v>0.77725505205862877</v>
      </c>
      <c r="X126" s="21">
        <f>+'[16]6M'!$K$41</f>
        <v>0.77482727928806505</v>
      </c>
      <c r="Y126" s="21">
        <f>+'[16]7M'!$K$41</f>
        <v>0.78813427830665594</v>
      </c>
      <c r="Z126" s="21">
        <f>+'[16]8M'!$K$41</f>
        <v>0.7835829906213041</v>
      </c>
      <c r="AA126" s="21">
        <f>+'[16]9M'!$K$41</f>
        <v>0.78043371612542101</v>
      </c>
      <c r="AB126" s="21">
        <f>+'[16]10M'!$K$41</f>
        <v>0.77238999137187225</v>
      </c>
      <c r="AC126" s="21">
        <f>+'[16]11M'!$K$41</f>
        <v>0.76768779609387494</v>
      </c>
      <c r="AD126" s="21">
        <f>+'[16]12M'!$K$41</f>
        <v>0.76509342694121774</v>
      </c>
      <c r="AF126" s="311"/>
    </row>
    <row r="127" spans="1:32" customFormat="1" x14ac:dyDescent="0.2">
      <c r="A127" s="10">
        <v>1009</v>
      </c>
      <c r="B127" s="10" t="s">
        <v>17</v>
      </c>
      <c r="C127" s="21">
        <v>0.58038061251484563</v>
      </c>
      <c r="D127" s="21">
        <v>0.65031928480204337</v>
      </c>
      <c r="E127" s="21">
        <v>0.58694023884264823</v>
      </c>
      <c r="F127" s="21">
        <v>0.61568115123048384</v>
      </c>
      <c r="G127" s="21">
        <v>0.67407373409233151</v>
      </c>
      <c r="H127" s="21">
        <v>0.60918947105650012</v>
      </c>
      <c r="I127" s="21">
        <v>0.69735386370116903</v>
      </c>
      <c r="J127" s="21">
        <v>0.62134525320611023</v>
      </c>
      <c r="K127" s="21">
        <v>0.64241659657975891</v>
      </c>
      <c r="L127" s="21">
        <v>0.60416807650767268</v>
      </c>
      <c r="M127" s="21">
        <v>0.62844651026884879</v>
      </c>
      <c r="N127" s="21">
        <v>0.61666806593345092</v>
      </c>
      <c r="O127" s="21">
        <v>0.62766853652543264</v>
      </c>
      <c r="Q127" s="10">
        <v>1009</v>
      </c>
      <c r="R127" s="10" t="s">
        <v>17</v>
      </c>
      <c r="S127" s="21">
        <f t="shared" si="13"/>
        <v>0.58038061251484563</v>
      </c>
      <c r="T127" s="21">
        <f>+'[16]2M'!$L$41</f>
        <v>0.61517587278711405</v>
      </c>
      <c r="U127" s="21">
        <f>+'[16]3M'!$L$41</f>
        <v>0.60564986305313839</v>
      </c>
      <c r="V127" s="21">
        <f>+'[16]4M'!$L$41</f>
        <v>0.60779605360847488</v>
      </c>
      <c r="W127" s="21">
        <f>+'[16]5M'!$L$41</f>
        <v>0.62027542915120382</v>
      </c>
      <c r="X127" s="21">
        <f>+'[16]6M'!$L$41</f>
        <v>0.6171681715500914</v>
      </c>
      <c r="Y127" s="21">
        <f>+'[16]7M'!$L$41</f>
        <v>0.62860468964443184</v>
      </c>
      <c r="Z127" s="21">
        <f>+'[16]8M'!$L$41</f>
        <v>0.62462286646233445</v>
      </c>
      <c r="AA127" s="21">
        <f>+'[16]9M'!$L$41</f>
        <v>0.62720545625752655</v>
      </c>
      <c r="AB127" s="21">
        <f>+'[16]10M'!$L$41</f>
        <v>0.62544568646401288</v>
      </c>
      <c r="AC127" s="21">
        <f>+'[16]11M'!$L$41</f>
        <v>0.62726910061969987</v>
      </c>
      <c r="AD127" s="21">
        <f>+'[16]12M'!$L$41</f>
        <v>0.62766853652543264</v>
      </c>
      <c r="AF127" s="311"/>
    </row>
    <row r="128" spans="1:32" customFormat="1" x14ac:dyDescent="0.2">
      <c r="A128" s="10">
        <v>1010</v>
      </c>
      <c r="B128" s="10" t="s">
        <v>19</v>
      </c>
      <c r="C128" s="21">
        <v>0.68599767031496883</v>
      </c>
      <c r="D128" s="21">
        <v>0.71829874236264657</v>
      </c>
      <c r="E128" s="21">
        <v>0.6899817649841764</v>
      </c>
      <c r="F128" s="21">
        <v>0.73888543884212865</v>
      </c>
      <c r="G128" s="21">
        <v>0.7743182106877986</v>
      </c>
      <c r="H128" s="21">
        <v>0.72860184689659879</v>
      </c>
      <c r="I128" s="21">
        <v>0.87413554633471646</v>
      </c>
      <c r="J128" s="21">
        <v>0.82010595169995282</v>
      </c>
      <c r="K128" s="21">
        <v>0.74232674994765857</v>
      </c>
      <c r="L128" s="21">
        <v>0.69497061330701249</v>
      </c>
      <c r="M128" s="21">
        <v>0.74017570883559314</v>
      </c>
      <c r="N128" s="21">
        <v>0.69952153110047843</v>
      </c>
      <c r="O128" s="21">
        <v>0.74235296019659192</v>
      </c>
      <c r="Q128" s="10">
        <v>1010</v>
      </c>
      <c r="R128" s="10" t="s">
        <v>19</v>
      </c>
      <c r="S128" s="21">
        <f t="shared" si="13"/>
        <v>0.68599767031496883</v>
      </c>
      <c r="T128" s="21">
        <f>+'[16]2M'!$M$41</f>
        <v>0.70183928713575983</v>
      </c>
      <c r="U128" s="21">
        <f>+'[16]3M'!$M$41</f>
        <v>0.69824193898767961</v>
      </c>
      <c r="V128" s="21">
        <f>+'[16]4M'!$M$41</f>
        <v>0.70811241350746246</v>
      </c>
      <c r="W128" s="21">
        <f>+'[16]5M'!$M$41</f>
        <v>0.72087730537105099</v>
      </c>
      <c r="X128" s="21">
        <f>+'[16]6M'!$M$41</f>
        <v>0.72140769745306454</v>
      </c>
      <c r="Y128" s="21">
        <f>+'[16]7M'!$M$41</f>
        <v>0.74309631453901026</v>
      </c>
      <c r="Z128" s="21">
        <f>+'[16]8M'!$M$41</f>
        <v>0.75254451007595835</v>
      </c>
      <c r="AA128" s="21">
        <f>+'[16]9M'!$M$41</f>
        <v>0.75080554775443742</v>
      </c>
      <c r="AB128" s="21">
        <f>+'[16]10M'!$M$41</f>
        <v>0.74525563390944827</v>
      </c>
      <c r="AC128" s="21">
        <f>+'[16]11M'!$M$41</f>
        <v>0.74534478767199119</v>
      </c>
      <c r="AD128" s="21">
        <f>+'[16]12M'!$M$41</f>
        <v>0.74235296019659192</v>
      </c>
      <c r="AF128" s="311"/>
    </row>
    <row r="129" spans="1:32" customFormat="1" x14ac:dyDescent="0.2">
      <c r="A129" s="10">
        <v>1011</v>
      </c>
      <c r="B129" s="10" t="s">
        <v>20</v>
      </c>
      <c r="C129" s="21">
        <v>0.51754242184036214</v>
      </c>
      <c r="D129" s="21">
        <v>0.56706754029471129</v>
      </c>
      <c r="E129" s="21">
        <v>0.53543845588726369</v>
      </c>
      <c r="F129" s="21">
        <v>0.53748157310379574</v>
      </c>
      <c r="G129" s="21">
        <v>0.58907501158331887</v>
      </c>
      <c r="H129" s="21">
        <v>0.54145664285733253</v>
      </c>
      <c r="I129" s="21">
        <v>0.66361273020824785</v>
      </c>
      <c r="J129" s="21">
        <v>0.63153000599670839</v>
      </c>
      <c r="K129" s="21">
        <v>0.58891882330530387</v>
      </c>
      <c r="L129" s="21">
        <v>0.52997829162718302</v>
      </c>
      <c r="M129" s="21">
        <v>0.55759769892123834</v>
      </c>
      <c r="N129" s="21">
        <v>0.54171860245514636</v>
      </c>
      <c r="O129" s="21">
        <v>0.56662981183385785</v>
      </c>
      <c r="Q129" s="10">
        <v>1011</v>
      </c>
      <c r="R129" s="10" t="s">
        <v>20</v>
      </c>
      <c r="S129" s="21">
        <f t="shared" si="13"/>
        <v>0.51754242184036214</v>
      </c>
      <c r="T129" s="21">
        <f>+'[16]2M'!$N$41</f>
        <v>0.5427001831196937</v>
      </c>
      <c r="U129" s="21">
        <f>+'[16]3M'!$N$41</f>
        <v>0.54076425980638565</v>
      </c>
      <c r="V129" s="21">
        <f>+'[16]4M'!$N$41</f>
        <v>0.54005212975717798</v>
      </c>
      <c r="W129" s="21">
        <f>+'[16]5M'!$N$41</f>
        <v>0.54966114572916991</v>
      </c>
      <c r="X129" s="21">
        <f>+'[16]6M'!$N$41</f>
        <v>0.54862264456954191</v>
      </c>
      <c r="Y129" s="21">
        <f>+'[16]7M'!$N$41</f>
        <v>0.56485079391727122</v>
      </c>
      <c r="Z129" s="21">
        <f>+'[16]8M'!$N$41</f>
        <v>0.5736633894242501</v>
      </c>
      <c r="AA129" s="21">
        <f>+'[16]9M'!$N$41</f>
        <v>0.57488723443853318</v>
      </c>
      <c r="AB129" s="21">
        <f>+'[16]10M'!$N$41</f>
        <v>0.5704663996584024</v>
      </c>
      <c r="AC129" s="21">
        <f>+'[16]11M'!$N$41</f>
        <v>0.56948757763975155</v>
      </c>
      <c r="AD129" s="21">
        <f>+'[16]12M'!$N$41</f>
        <v>0.56662981183385785</v>
      </c>
      <c r="AF129" s="311"/>
    </row>
    <row r="130" spans="1:32" customFormat="1" x14ac:dyDescent="0.2">
      <c r="A130" s="10">
        <v>1012</v>
      </c>
      <c r="B130" s="10" t="s">
        <v>21</v>
      </c>
      <c r="C130" s="21">
        <v>0.57269222966118893</v>
      </c>
      <c r="D130" s="21">
        <v>0.59700440185423231</v>
      </c>
      <c r="E130" s="21">
        <v>0.55123738067375816</v>
      </c>
      <c r="F130" s="21">
        <v>0.57130705343545851</v>
      </c>
      <c r="G130" s="21">
        <v>0.60207552106043427</v>
      </c>
      <c r="H130" s="21">
        <v>0.55786892187096027</v>
      </c>
      <c r="I130" s="21">
        <v>0.68912724180581331</v>
      </c>
      <c r="J130" s="21">
        <v>0.64863722640035815</v>
      </c>
      <c r="K130" s="21">
        <v>0.65572756603574878</v>
      </c>
      <c r="L130" s="21">
        <v>0.60122648331061734</v>
      </c>
      <c r="M130" s="21">
        <v>0.59742739998007166</v>
      </c>
      <c r="N130" s="21">
        <v>0.60127649050717191</v>
      </c>
      <c r="O130" s="21">
        <v>0.6026238916107638</v>
      </c>
      <c r="Q130" s="10">
        <v>1012</v>
      </c>
      <c r="R130" s="10" t="s">
        <v>21</v>
      </c>
      <c r="S130" s="21">
        <f t="shared" si="13"/>
        <v>0.57269222966118893</v>
      </c>
      <c r="T130" s="21">
        <f>+'[16]2M'!$O$41</f>
        <v>0.58457374701167442</v>
      </c>
      <c r="U130" s="21">
        <f>+'[16]3M'!$O$41</f>
        <v>0.57314399531817495</v>
      </c>
      <c r="V130" s="21">
        <f>+'[16]4M'!$O$41</f>
        <v>0.57267109590896359</v>
      </c>
      <c r="W130" s="21">
        <f>+'[16]5M'!$O$41</f>
        <v>0.57844356824055942</v>
      </c>
      <c r="X130" s="21">
        <f>+'[16]6M'!$O$41</f>
        <v>0.57501971621392634</v>
      </c>
      <c r="Y130" s="21">
        <f>+'[16]7M'!$O$41</f>
        <v>0.59092280745488301</v>
      </c>
      <c r="Z130" s="21">
        <f>+'[16]8M'!$O$41</f>
        <v>0.59694432012799337</v>
      </c>
      <c r="AA130" s="21">
        <f>+'[16]9M'!$O$41</f>
        <v>0.60328268366812643</v>
      </c>
      <c r="AB130" s="21">
        <f>+'[16]10M'!$O$41</f>
        <v>0.60334419014836593</v>
      </c>
      <c r="AC130" s="21">
        <f>+'[16]11M'!$O$41</f>
        <v>0.60250125950825495</v>
      </c>
      <c r="AD130" s="21">
        <f>+'[16]12M'!$O$41</f>
        <v>0.6026238916107638</v>
      </c>
      <c r="AF130" s="311"/>
    </row>
    <row r="131" spans="1:32" customFormat="1" x14ac:dyDescent="0.2">
      <c r="A131" s="10">
        <v>1013</v>
      </c>
      <c r="B131" s="10" t="s">
        <v>22</v>
      </c>
      <c r="C131" s="21">
        <v>0.416725654767924</v>
      </c>
      <c r="D131" s="21">
        <v>0.48503587736464449</v>
      </c>
      <c r="E131" s="21">
        <v>0.43937578058965271</v>
      </c>
      <c r="F131" s="21">
        <v>0.47515801667044394</v>
      </c>
      <c r="G131" s="21">
        <v>0.50961551258334559</v>
      </c>
      <c r="H131" s="21">
        <v>0.48400624746350518</v>
      </c>
      <c r="I131" s="21">
        <v>0.59138082673702719</v>
      </c>
      <c r="J131" s="21">
        <v>0.57388816082142047</v>
      </c>
      <c r="K131" s="21">
        <v>0.56964132696780512</v>
      </c>
      <c r="L131" s="21">
        <v>0.49042082855739316</v>
      </c>
      <c r="M131" s="21">
        <v>0.47094436652641419</v>
      </c>
      <c r="N131" s="21">
        <v>0.47843704775687412</v>
      </c>
      <c r="O131" s="21">
        <v>0.49691017412766625</v>
      </c>
      <c r="Q131" s="10">
        <v>1013</v>
      </c>
      <c r="R131" s="10" t="s">
        <v>22</v>
      </c>
      <c r="S131" s="21">
        <f t="shared" si="13"/>
        <v>0.416725654767924</v>
      </c>
      <c r="T131" s="21">
        <f>+'[16]2M'!$P$41</f>
        <v>0.4504247654639672</v>
      </c>
      <c r="U131" s="21">
        <f>+'[16]3M'!$P$41</f>
        <v>0.44675870756869018</v>
      </c>
      <c r="V131" s="21">
        <f>+'[16]4M'!$P$41</f>
        <v>0.45358098616169901</v>
      </c>
      <c r="W131" s="21">
        <f>+'[16]5M'!$P$41</f>
        <v>0.46102043727204195</v>
      </c>
      <c r="X131" s="21">
        <f>+'[16]6M'!$P$41</f>
        <v>0.46492394033377638</v>
      </c>
      <c r="Y131" s="21">
        <f>+'[16]7M'!$P$41</f>
        <v>0.48049388305852464</v>
      </c>
      <c r="Z131" s="21">
        <f>+'[16]8M'!$P$41</f>
        <v>0.49299211613064697</v>
      </c>
      <c r="AA131" s="21">
        <f>+'[16]9M'!$P$41</f>
        <v>0.4975692027480253</v>
      </c>
      <c r="AB131" s="21">
        <f>+'[16]10M'!$P$41</f>
        <v>0.49843969003735605</v>
      </c>
      <c r="AC131" s="21">
        <f>+'[16]11M'!$P$41</f>
        <v>0.49762128957044216</v>
      </c>
      <c r="AD131" s="21">
        <f>+'[16]12M'!$P$41</f>
        <v>0.49691017412766625</v>
      </c>
      <c r="AF131" s="311"/>
    </row>
    <row r="132" spans="1:32" customFormat="1" x14ac:dyDescent="0.2">
      <c r="A132" s="10">
        <v>1014</v>
      </c>
      <c r="B132" s="10" t="s">
        <v>23</v>
      </c>
      <c r="C132" s="21">
        <v>0.56151352500398577</v>
      </c>
      <c r="D132" s="21">
        <v>0.61113883706467653</v>
      </c>
      <c r="E132" s="21">
        <v>0.57972114127740126</v>
      </c>
      <c r="F132" s="21">
        <v>0.59121185661264619</v>
      </c>
      <c r="G132" s="21">
        <v>0.6450734510076932</v>
      </c>
      <c r="H132" s="21">
        <v>0.60248320812055145</v>
      </c>
      <c r="I132" s="21">
        <v>0.72536316554641611</v>
      </c>
      <c r="J132" s="21">
        <v>0.66596235728059672</v>
      </c>
      <c r="K132" s="21">
        <v>0.66168003739205727</v>
      </c>
      <c r="L132" s="21">
        <v>0.58923612625311084</v>
      </c>
      <c r="M132" s="21">
        <v>0.63157130393468253</v>
      </c>
      <c r="N132" s="21">
        <v>0.61297220513054251</v>
      </c>
      <c r="O132" s="21">
        <v>0.62152942181990356</v>
      </c>
      <c r="Q132" s="10">
        <v>1014</v>
      </c>
      <c r="R132" s="10" t="s">
        <v>23</v>
      </c>
      <c r="S132" s="21">
        <f t="shared" si="13"/>
        <v>0.56151352500398577</v>
      </c>
      <c r="T132" s="21">
        <f>+'[16]2M'!$Q$41</f>
        <v>0.58584244946389907</v>
      </c>
      <c r="U132" s="21">
        <f>+'[16]3M'!$Q$41</f>
        <v>0.58408348767616258</v>
      </c>
      <c r="V132" s="21">
        <f>+'[16]4M'!$Q$41</f>
        <v>0.58587409037286675</v>
      </c>
      <c r="W132" s="21">
        <f>+'[16]5M'!$Q$41</f>
        <v>0.5972542978633637</v>
      </c>
      <c r="X132" s="21">
        <f>+'[16]6M'!$Q$41</f>
        <v>0.5979448606634965</v>
      </c>
      <c r="Y132" s="21">
        <f>+'[16]7M'!$Q$41</f>
        <v>0.61575098297729824</v>
      </c>
      <c r="Z132" s="21">
        <f>+'[16]8M'!$Q$41</f>
        <v>0.62175019514191288</v>
      </c>
      <c r="AA132" s="21">
        <f>+'[16]9M'!$Q$41</f>
        <v>0.62553195050505017</v>
      </c>
      <c r="AB132" s="21">
        <f>+'[16]10M'!$Q$41</f>
        <v>0.62175829347848144</v>
      </c>
      <c r="AC132" s="21">
        <f>+'[16]11M'!$Q$41</f>
        <v>0.62245335995335993</v>
      </c>
      <c r="AD132" s="21">
        <f>+'[16]12M'!$Q$41</f>
        <v>0.62152942181990356</v>
      </c>
      <c r="AF132" s="311"/>
    </row>
    <row r="133" spans="1:32" customFormat="1" x14ac:dyDescent="0.2">
      <c r="A133" s="10">
        <v>1015</v>
      </c>
      <c r="B133" s="10" t="s">
        <v>24</v>
      </c>
      <c r="C133" s="21">
        <v>0.51051563596366467</v>
      </c>
      <c r="D133" s="21">
        <v>0.53251194367613786</v>
      </c>
      <c r="E133" s="21">
        <v>0.52943082581293244</v>
      </c>
      <c r="F133" s="21">
        <v>0.55833650064559259</v>
      </c>
      <c r="G133" s="21">
        <v>0.60032928290458554</v>
      </c>
      <c r="H133" s="21">
        <v>0.54157729924502396</v>
      </c>
      <c r="I133" s="21">
        <v>0.67734592967045115</v>
      </c>
      <c r="J133" s="21">
        <v>0.62525686779870626</v>
      </c>
      <c r="K133" s="21">
        <v>0.60074616629632682</v>
      </c>
      <c r="L133" s="21">
        <v>0.54054510925692612</v>
      </c>
      <c r="M133" s="21">
        <v>0.55615009874917709</v>
      </c>
      <c r="N133" s="21">
        <v>0.51182427846107903</v>
      </c>
      <c r="O133" s="21">
        <v>0.56400735827392356</v>
      </c>
      <c r="Q133" s="10">
        <v>1015</v>
      </c>
      <c r="R133" s="10" t="s">
        <v>24</v>
      </c>
      <c r="S133" s="21">
        <f t="shared" si="13"/>
        <v>0.51051563596366467</v>
      </c>
      <c r="T133" s="21">
        <f>+'[16]2M'!$R$41</f>
        <v>0.52146721036325316</v>
      </c>
      <c r="U133" s="21">
        <f>+'[16]3M'!$R$41</f>
        <v>0.52433571840149373</v>
      </c>
      <c r="V133" s="21">
        <f>+'[16]4M'!$R$41</f>
        <v>0.53276585542935107</v>
      </c>
      <c r="W133" s="21">
        <f>+'[16]5M'!$R$41</f>
        <v>0.54540222042225006</v>
      </c>
      <c r="X133" s="21">
        <f>+'[16]6M'!$R$41</f>
        <v>0.54479066216650596</v>
      </c>
      <c r="Y133" s="21">
        <f>+'[16]7M'!$R$41</f>
        <v>0.56316728939505878</v>
      </c>
      <c r="Z133" s="21">
        <f>+'[16]8M'!$R$41</f>
        <v>0.57117845963913672</v>
      </c>
      <c r="AA133" s="21">
        <f>+'[16]9M'!$R$41</f>
        <v>0.57354898283740863</v>
      </c>
      <c r="AB133" s="21">
        <f>+'[16]10M'!$R$41</f>
        <v>0.56971085260575027</v>
      </c>
      <c r="AC133" s="21">
        <f>+'[16]11M'!$R$41</f>
        <v>0.56877080080127451</v>
      </c>
      <c r="AD133" s="21">
        <f>+'[16]12M'!$R$41</f>
        <v>0.56400735827392356</v>
      </c>
      <c r="AF133" s="311"/>
    </row>
    <row r="134" spans="1:32" customFormat="1" x14ac:dyDescent="0.2">
      <c r="A134" s="10">
        <v>1016</v>
      </c>
      <c r="B134" s="10" t="s">
        <v>25</v>
      </c>
      <c r="C134" s="21">
        <v>0.40440208480716278</v>
      </c>
      <c r="D134" s="21">
        <v>0.44484987569324919</v>
      </c>
      <c r="E134" s="21">
        <v>0.43017519641080815</v>
      </c>
      <c r="F134" s="21">
        <v>0.46956124835967361</v>
      </c>
      <c r="G134" s="21">
        <v>0.49599811537442207</v>
      </c>
      <c r="H134" s="21">
        <v>0.47024593180707053</v>
      </c>
      <c r="I134" s="21">
        <v>0.5815698244027433</v>
      </c>
      <c r="J134" s="21">
        <v>0.50734821496660898</v>
      </c>
      <c r="K134" s="21">
        <v>0.51503604916134338</v>
      </c>
      <c r="L134" s="21">
        <v>0.45117009959481669</v>
      </c>
      <c r="M134" s="21">
        <v>0.4499273790098442</v>
      </c>
      <c r="N134" s="21">
        <v>0.43770168353893529</v>
      </c>
      <c r="O134" s="21">
        <v>0.47017344001538652</v>
      </c>
      <c r="Q134" s="10">
        <v>1016</v>
      </c>
      <c r="R134" s="10" t="s">
        <v>25</v>
      </c>
      <c r="S134" s="21">
        <f t="shared" si="13"/>
        <v>0.40440208480716278</v>
      </c>
      <c r="T134" s="21">
        <f>+'[16]2M'!$S$41</f>
        <v>0.42452352698890544</v>
      </c>
      <c r="U134" s="21">
        <f>+'[16]3M'!$S$41</f>
        <v>0.42643359470534509</v>
      </c>
      <c r="V134" s="21">
        <f>+'[16]4M'!$S$41</f>
        <v>0.43753924380594644</v>
      </c>
      <c r="W134" s="21">
        <f>+'[16]5M'!$S$41</f>
        <v>0.44887637909206002</v>
      </c>
      <c r="X134" s="21">
        <f>+'[16]6M'!$S$41</f>
        <v>0.45235767999627646</v>
      </c>
      <c r="Y134" s="21">
        <f>+'[16]7M'!$S$41</f>
        <v>0.47035908063149356</v>
      </c>
      <c r="Z134" s="21">
        <f>+'[16]8M'!$S$41</f>
        <v>0.47504075730668627</v>
      </c>
      <c r="AA134" s="21">
        <f>+'[16]9M'!$S$41</f>
        <v>0.47900656996463287</v>
      </c>
      <c r="AB134" s="21">
        <f>+'[16]10M'!$S$41</f>
        <v>0.47624391123269538</v>
      </c>
      <c r="AC134" s="21">
        <f>+'[16]11M'!$S$41</f>
        <v>0.47350746168180013</v>
      </c>
      <c r="AD134" s="21">
        <f>+'[16]12M'!$S$41</f>
        <v>0.47017344001538652</v>
      </c>
      <c r="AF134" s="311"/>
    </row>
    <row r="135" spans="1:32" customFormat="1" x14ac:dyDescent="0.2">
      <c r="A135" s="10">
        <v>1017</v>
      </c>
      <c r="B135" s="10" t="s">
        <v>26</v>
      </c>
      <c r="C135" s="21">
        <v>0.5459669335561973</v>
      </c>
      <c r="D135" s="21">
        <v>0.59552064482178835</v>
      </c>
      <c r="E135" s="21">
        <v>0.54163067544356081</v>
      </c>
      <c r="F135" s="21">
        <v>0.56477346432836728</v>
      </c>
      <c r="G135" s="21">
        <v>0.60822993273498061</v>
      </c>
      <c r="H135" s="21">
        <v>0.54935419562604193</v>
      </c>
      <c r="I135" s="21">
        <v>0.65850189270829351</v>
      </c>
      <c r="J135" s="21">
        <v>0.60916264337771764</v>
      </c>
      <c r="K135" s="21">
        <v>0.59189298538410962</v>
      </c>
      <c r="L135" s="21">
        <v>0.55694719769327816</v>
      </c>
      <c r="M135" s="21">
        <v>0.56842422643500545</v>
      </c>
      <c r="N135" s="21">
        <v>0.56563048823322803</v>
      </c>
      <c r="O135" s="21">
        <v>0.57792826708654388</v>
      </c>
      <c r="Q135" s="10">
        <v>1017</v>
      </c>
      <c r="R135" s="10" t="s">
        <v>26</v>
      </c>
      <c r="S135" s="21">
        <f t="shared" si="13"/>
        <v>0.5459669335561973</v>
      </c>
      <c r="T135" s="21">
        <f>+'[16]2M'!$T$41</f>
        <v>0.57038037865422553</v>
      </c>
      <c r="U135" s="21">
        <f>+'[16]3M'!$T$41</f>
        <v>0.5608375749719039</v>
      </c>
      <c r="V135" s="21">
        <f>+'[16]4M'!$T$41</f>
        <v>0.56183331893383615</v>
      </c>
      <c r="W135" s="21">
        <f>+'[16]5M'!$T$41</f>
        <v>0.57069007423311024</v>
      </c>
      <c r="X135" s="21">
        <f>+'[16]6M'!$T$41</f>
        <v>0.56668886566080234</v>
      </c>
      <c r="Y135" s="21">
        <f>+'[16]7M'!$T$41</f>
        <v>0.57931864877244843</v>
      </c>
      <c r="Z135" s="21">
        <f>+'[16]8M'!$T$41</f>
        <v>0.5827906237374737</v>
      </c>
      <c r="AA135" s="21">
        <f>+'[16]9M'!$T$41</f>
        <v>0.58218931285201569</v>
      </c>
      <c r="AB135" s="21">
        <f>+'[16]10M'!$T$41</f>
        <v>0.57969449010509833</v>
      </c>
      <c r="AC135" s="21">
        <f>+'[16]11M'!$T$41</f>
        <v>0.57895152419433893</v>
      </c>
      <c r="AD135" s="21">
        <f>+'[16]12M'!$T$41</f>
        <v>0.57792826708654388</v>
      </c>
      <c r="AF135" s="311"/>
    </row>
    <row r="136" spans="1:32" customFormat="1" x14ac:dyDescent="0.2">
      <c r="A136" s="10">
        <v>1018</v>
      </c>
      <c r="B136" s="10" t="s">
        <v>27</v>
      </c>
      <c r="C136" s="21">
        <v>0.46501727432642781</v>
      </c>
      <c r="D136" s="21">
        <v>0.50650259947226794</v>
      </c>
      <c r="E136" s="21">
        <v>0.45208750927753849</v>
      </c>
      <c r="F136" s="21">
        <v>0.49634845259538235</v>
      </c>
      <c r="G136" s="21">
        <v>0.52270271723062867</v>
      </c>
      <c r="H136" s="21">
        <v>0.48891732851532604</v>
      </c>
      <c r="I136" s="21">
        <v>0.59818840579710142</v>
      </c>
      <c r="J136" s="21">
        <v>0.54303784489420293</v>
      </c>
      <c r="K136" s="21">
        <v>0.54827710719075617</v>
      </c>
      <c r="L136" s="21">
        <v>0.47772526960607242</v>
      </c>
      <c r="M136" s="21">
        <v>0.48700989970851</v>
      </c>
      <c r="N136" s="21">
        <v>0.47332356645333745</v>
      </c>
      <c r="O136" s="21">
        <v>0.5047692023931859</v>
      </c>
      <c r="Q136" s="10">
        <v>1018</v>
      </c>
      <c r="R136" s="10" t="s">
        <v>27</v>
      </c>
      <c r="S136" s="21">
        <f t="shared" si="13"/>
        <v>0.46501727432642781</v>
      </c>
      <c r="T136" s="21">
        <f>+'[16]2M'!$U$41</f>
        <v>0.48542690828311086</v>
      </c>
      <c r="U136" s="21">
        <f>+'[16]3M'!$U$41</f>
        <v>0.4740574714209802</v>
      </c>
      <c r="V136" s="21">
        <f>+'[16]4M'!$U$41</f>
        <v>0.47951383653440571</v>
      </c>
      <c r="W136" s="21">
        <f>+'[16]5M'!$U$41</f>
        <v>0.48777012317328622</v>
      </c>
      <c r="X136" s="21">
        <f>+'[16]6M'!$U$41</f>
        <v>0.48781972163753473</v>
      </c>
      <c r="Y136" s="21">
        <f>+'[16]7M'!$U$41</f>
        <v>0.50347148182262502</v>
      </c>
      <c r="Z136" s="21">
        <f>+'[16]8M'!$U$41</f>
        <v>0.50859879085096837</v>
      </c>
      <c r="AA136" s="21">
        <f>+'[16]9M'!$U$41</f>
        <v>0.51277613885157169</v>
      </c>
      <c r="AB136" s="21">
        <f>+'[16]10M'!$U$41</f>
        <v>0.50927260478125069</v>
      </c>
      <c r="AC136" s="21">
        <f>+'[16]11M'!$U$41</f>
        <v>0.50756729261865852</v>
      </c>
      <c r="AD136" s="21">
        <f>+'[16]12M'!$U$41</f>
        <v>0.5047692023931859</v>
      </c>
      <c r="AF136" s="311"/>
    </row>
    <row r="137" spans="1:32" customFormat="1" x14ac:dyDescent="0.2">
      <c r="A137" s="10">
        <v>1019</v>
      </c>
      <c r="B137" s="10" t="s">
        <v>28</v>
      </c>
      <c r="C137" s="21">
        <v>0.46892934890164262</v>
      </c>
      <c r="D137" s="21">
        <v>0.49152110161927831</v>
      </c>
      <c r="E137" s="21">
        <v>0.48248272916204604</v>
      </c>
      <c r="F137" s="21">
        <v>0.50581006366237191</v>
      </c>
      <c r="G137" s="21">
        <v>0.52471666264769712</v>
      </c>
      <c r="H137" s="21">
        <v>0.49379936048868162</v>
      </c>
      <c r="I137" s="21">
        <v>0.60610879717278798</v>
      </c>
      <c r="J137" s="21">
        <v>0.53997652487149395</v>
      </c>
      <c r="K137" s="21">
        <v>0.57840046701692927</v>
      </c>
      <c r="L137" s="21">
        <v>0.52349793227860086</v>
      </c>
      <c r="M137" s="21">
        <v>0.51297247676871782</v>
      </c>
      <c r="N137" s="21">
        <v>0.48365784656348809</v>
      </c>
      <c r="O137" s="21">
        <v>0.51807381193124369</v>
      </c>
      <c r="Q137" s="10">
        <v>1019</v>
      </c>
      <c r="R137" s="10" t="s">
        <v>28</v>
      </c>
      <c r="S137" s="21">
        <f t="shared" si="13"/>
        <v>0.46892934890164262</v>
      </c>
      <c r="T137" s="21">
        <f>+'[16]2M'!$V$41</f>
        <v>0.48032012128090396</v>
      </c>
      <c r="U137" s="21">
        <f>+'[16]3M'!$V$41</f>
        <v>0.48119918981160342</v>
      </c>
      <c r="V137" s="21">
        <f>+'[16]4M'!$V$41</f>
        <v>0.48785469217980415</v>
      </c>
      <c r="W137" s="21">
        <f>+'[16]5M'!$V$41</f>
        <v>0.49484155485001241</v>
      </c>
      <c r="X137" s="21">
        <f>+'[16]6M'!$V$41</f>
        <v>0.4946288219336798</v>
      </c>
      <c r="Y137" s="21">
        <f>+'[16]7M'!$V$41</f>
        <v>0.50874751786984851</v>
      </c>
      <c r="Z137" s="21">
        <f>+'[16]8M'!$V$41</f>
        <v>0.51280432728745107</v>
      </c>
      <c r="AA137" s="21">
        <f>+'[16]9M'!$V$41</f>
        <v>0.51985864759079792</v>
      </c>
      <c r="AB137" s="21">
        <f>+'[16]10M'!$V$41</f>
        <v>0.52071723383447421</v>
      </c>
      <c r="AC137" s="21">
        <f>+'[16]11M'!$V$41</f>
        <v>0.52073249653843834</v>
      </c>
      <c r="AD137" s="21">
        <f>+'[16]12M'!$V$41</f>
        <v>0.51807381193124369</v>
      </c>
      <c r="AF137" s="311"/>
    </row>
    <row r="138" spans="1:32" customFormat="1" x14ac:dyDescent="0.2">
      <c r="A138" s="10">
        <v>1020</v>
      </c>
      <c r="B138" s="10" t="s">
        <v>29</v>
      </c>
      <c r="C138" s="21">
        <v>0.60890120142032234</v>
      </c>
      <c r="D138" s="21">
        <v>0.65736331846640284</v>
      </c>
      <c r="E138" s="21">
        <v>0.62381496345568688</v>
      </c>
      <c r="F138" s="21">
        <v>0.6478382746170005</v>
      </c>
      <c r="G138" s="21">
        <v>0.67847722242267894</v>
      </c>
      <c r="H138" s="21">
        <v>0.60941238925240593</v>
      </c>
      <c r="I138" s="21">
        <v>0.71001719601383972</v>
      </c>
      <c r="J138" s="21">
        <v>0.65274507373900115</v>
      </c>
      <c r="K138" s="21">
        <v>0.66125485589456656</v>
      </c>
      <c r="L138" s="21">
        <v>0.60450100045425492</v>
      </c>
      <c r="M138" s="21">
        <v>0.63852901324078248</v>
      </c>
      <c r="N138" s="21">
        <v>0.65720560594917055</v>
      </c>
      <c r="O138" s="21">
        <v>0.64526154064596164</v>
      </c>
      <c r="Q138" s="10">
        <v>1020</v>
      </c>
      <c r="R138" s="10" t="s">
        <v>29</v>
      </c>
      <c r="S138" s="21">
        <f t="shared" si="13"/>
        <v>0.60890120142032234</v>
      </c>
      <c r="T138" s="21">
        <f>+'[16]2M'!$W$41</f>
        <v>0.63271613850685182</v>
      </c>
      <c r="U138" s="21">
        <f>+'[16]3M'!$W$41</f>
        <v>0.63006100677579735</v>
      </c>
      <c r="V138" s="21">
        <f>+'[16]4M'!$W$41</f>
        <v>0.63477654469374234</v>
      </c>
      <c r="W138" s="21">
        <f>+'[16]5M'!$W$41</f>
        <v>0.6431631129782287</v>
      </c>
      <c r="X138" s="21">
        <f>+'[16]6M'!$W$41</f>
        <v>0.63741247890965214</v>
      </c>
      <c r="Y138" s="21">
        <f>+'[16]7M'!$W$41</f>
        <v>0.64730806998868229</v>
      </c>
      <c r="Z138" s="21">
        <f>+'[16]8M'!$W$41</f>
        <v>0.64799223096489078</v>
      </c>
      <c r="AA138" s="21">
        <f>+'[16]9M'!$W$41</f>
        <v>0.64955051359622606</v>
      </c>
      <c r="AB138" s="21">
        <f>+'[16]10M'!$W$41</f>
        <v>0.64433775290880224</v>
      </c>
      <c r="AC138" s="21">
        <f>+'[16]11M'!$W$41</f>
        <v>0.64375997802243368</v>
      </c>
      <c r="AD138" s="21">
        <f>+'[16]12M'!$W$41</f>
        <v>0.64526154064596164</v>
      </c>
      <c r="AF138" s="311"/>
    </row>
    <row r="139" spans="1:32" customFormat="1" x14ac:dyDescent="0.2">
      <c r="A139" s="10">
        <v>1021</v>
      </c>
      <c r="B139" s="10" t="s">
        <v>30</v>
      </c>
      <c r="C139" s="21">
        <v>0.50926804086581745</v>
      </c>
      <c r="D139" s="21">
        <v>0.54729675362857055</v>
      </c>
      <c r="E139" s="21">
        <v>0.50234046689697454</v>
      </c>
      <c r="F139" s="21">
        <v>0.58691176031750769</v>
      </c>
      <c r="G139" s="21">
        <v>0.54156830055169869</v>
      </c>
      <c r="H139" s="21">
        <v>0.52189258403199068</v>
      </c>
      <c r="I139" s="21">
        <v>0.60185202163748053</v>
      </c>
      <c r="J139" s="21">
        <v>0.59446206671507484</v>
      </c>
      <c r="K139" s="21">
        <v>0.60859805167301995</v>
      </c>
      <c r="L139" s="21">
        <v>0.51188355255676432</v>
      </c>
      <c r="M139" s="21">
        <v>0.56804403712364382</v>
      </c>
      <c r="N139" s="21">
        <v>0.51719657505538597</v>
      </c>
      <c r="O139" s="21">
        <v>0.54964777021013922</v>
      </c>
      <c r="Q139" s="10">
        <v>1021</v>
      </c>
      <c r="R139" s="10" t="s">
        <v>30</v>
      </c>
      <c r="S139" s="21">
        <f t="shared" si="13"/>
        <v>0.50926804086581745</v>
      </c>
      <c r="T139" s="21">
        <f>+'[16]2M'!$X$41</f>
        <v>0.52810445961988917</v>
      </c>
      <c r="U139" s="21">
        <f>+'[16]3M'!$X$41</f>
        <v>0.51962218110420721</v>
      </c>
      <c r="V139" s="21">
        <f>+'[16]4M'!$X$41</f>
        <v>0.53624453885050816</v>
      </c>
      <c r="W139" s="21">
        <f>+'[16]5M'!$X$41</f>
        <v>0.53739817569874637</v>
      </c>
      <c r="X139" s="21">
        <f>+'[16]6M'!$X$41</f>
        <v>0.53473400493533374</v>
      </c>
      <c r="Y139" s="21">
        <f>+'[16]7M'!$X$41</f>
        <v>0.5431507766035274</v>
      </c>
      <c r="Z139" s="21">
        <f>+'[16]8M'!$X$41</f>
        <v>0.54913432124389838</v>
      </c>
      <c r="AA139" s="21">
        <f>+'[16]9M'!$X$41</f>
        <v>0.55574646504478553</v>
      </c>
      <c r="AB139" s="21">
        <f>+'[16]10M'!$X$41</f>
        <v>0.55067666326670095</v>
      </c>
      <c r="AC139" s="21">
        <f>+'[16]11M'!$X$41</f>
        <v>0.55254286411617548</v>
      </c>
      <c r="AD139" s="21">
        <f>+'[16]12M'!$X$41</f>
        <v>0.54964777021013922</v>
      </c>
      <c r="AF139" s="311"/>
    </row>
    <row r="140" spans="1:32" customFormat="1" x14ac:dyDescent="0.2">
      <c r="A140" s="10">
        <v>1022</v>
      </c>
      <c r="B140" s="10" t="s">
        <v>31</v>
      </c>
      <c r="C140" s="21">
        <v>0.56870423008669158</v>
      </c>
      <c r="D140" s="21">
        <v>0.63557579175282131</v>
      </c>
      <c r="E140" s="21">
        <v>0.58204824041122971</v>
      </c>
      <c r="F140" s="21">
        <v>0.59567729223605292</v>
      </c>
      <c r="G140" s="21">
        <v>0.64491958686067929</v>
      </c>
      <c r="H140" s="21">
        <v>0.60656791332558002</v>
      </c>
      <c r="I140" s="21">
        <v>0.72865533103334978</v>
      </c>
      <c r="J140" s="21">
        <v>0.64628078443797565</v>
      </c>
      <c r="K140" s="21">
        <v>0.62195100416335569</v>
      </c>
      <c r="L140" s="21">
        <v>0.58930167959755642</v>
      </c>
      <c r="M140" s="21">
        <v>0.59844428914741277</v>
      </c>
      <c r="N140" s="21">
        <v>0.5828008605620546</v>
      </c>
      <c r="O140" s="21">
        <v>0.61541333388975439</v>
      </c>
      <c r="Q140" s="10">
        <v>1022</v>
      </c>
      <c r="R140" s="10" t="s">
        <v>31</v>
      </c>
      <c r="S140" s="21">
        <f t="shared" si="13"/>
        <v>0.56870423008669158</v>
      </c>
      <c r="T140" s="21">
        <f>+'[16]2M'!$Y$41</f>
        <v>0.60138774883760449</v>
      </c>
      <c r="U140" s="21">
        <f>+'[16]3M'!$Y$41</f>
        <v>0.59433298613094154</v>
      </c>
      <c r="V140" s="21">
        <f>+'[16]4M'!$Y$41</f>
        <v>0.59478480073037987</v>
      </c>
      <c r="W140" s="21">
        <f>+'[16]5M'!$Y$41</f>
        <v>0.60456965725243428</v>
      </c>
      <c r="X140" s="21">
        <f>+'[16]6M'!$Y$41</f>
        <v>0.60420758336630487</v>
      </c>
      <c r="Y140" s="21">
        <f>+'[16]7M'!$Y$41</f>
        <v>0.62173567601461344</v>
      </c>
      <c r="Z140" s="21">
        <f>+'[16]8M'!$Y$41</f>
        <v>0.62470826478862351</v>
      </c>
      <c r="AA140" s="21">
        <f>+'[16]9M'!$Y$41</f>
        <v>0.6238822239888222</v>
      </c>
      <c r="AB140" s="21">
        <f>+'[16]10M'!$Y$41</f>
        <v>0.62023743623947225</v>
      </c>
      <c r="AC140" s="21">
        <f>+'[16]11M'!$Y$41</f>
        <v>0.61841249115055941</v>
      </c>
      <c r="AD140" s="21">
        <f>+'[16]12M'!$Y$41</f>
        <v>0.61541333388975439</v>
      </c>
      <c r="AF140" s="311"/>
    </row>
    <row r="141" spans="1:32" customFormat="1" x14ac:dyDescent="0.2">
      <c r="A141" s="10">
        <v>1023</v>
      </c>
      <c r="B141" s="10" t="s">
        <v>32</v>
      </c>
      <c r="C141" s="21">
        <v>0.39613871481210711</v>
      </c>
      <c r="D141" s="21">
        <v>0.45798395640986833</v>
      </c>
      <c r="E141" s="21">
        <v>0.42934290573929512</v>
      </c>
      <c r="F141" s="21">
        <v>0.47523076322619673</v>
      </c>
      <c r="G141" s="21">
        <v>0.48277947667128107</v>
      </c>
      <c r="H141" s="21">
        <v>0.45171964571198447</v>
      </c>
      <c r="I141" s="21">
        <v>0.52191401869158882</v>
      </c>
      <c r="J141" s="21">
        <v>0.44801797943145344</v>
      </c>
      <c r="K141" s="21">
        <v>0.45323805270209916</v>
      </c>
      <c r="L141" s="21">
        <v>0.42051050892647346</v>
      </c>
      <c r="M141" s="21">
        <v>0.46086850293549103</v>
      </c>
      <c r="N141" s="21">
        <v>0.43187394874839219</v>
      </c>
      <c r="O141" s="21">
        <v>0.4524417091964375</v>
      </c>
      <c r="Q141" s="10">
        <v>1023</v>
      </c>
      <c r="R141" s="10" t="s">
        <v>32</v>
      </c>
      <c r="S141" s="21">
        <f t="shared" si="13"/>
        <v>0.39613871481210711</v>
      </c>
      <c r="T141" s="21">
        <f>+'[16]2M'!$Z$41</f>
        <v>0.42704240617802464</v>
      </c>
      <c r="U141" s="21">
        <f>+'[16]3M'!$Z$41</f>
        <v>0.42785468153936362</v>
      </c>
      <c r="V141" s="21">
        <f>+'[16]4M'!$Z$41</f>
        <v>0.4401643516207786</v>
      </c>
      <c r="W141" s="21">
        <f>+'[16]5M'!$Z$41</f>
        <v>0.44828741044338744</v>
      </c>
      <c r="X141" s="21">
        <f>+'[16]6M'!$Z$41</f>
        <v>0.44729066555926889</v>
      </c>
      <c r="Y141" s="21">
        <f>+'[16]7M'!$Z$41</f>
        <v>0.45789833006119651</v>
      </c>
      <c r="Z141" s="21">
        <f>+'[16]8M'!$Z$41</f>
        <v>0.4566372172454824</v>
      </c>
      <c r="AA141" s="21">
        <f>+'[16]9M'!$Z$41</f>
        <v>0.45637195504917832</v>
      </c>
      <c r="AB141" s="21">
        <f>+'[16]10M'!$Z$41</f>
        <v>0.45292687281077054</v>
      </c>
      <c r="AC141" s="21">
        <f>+'[16]11M'!$Z$41</f>
        <v>0.45397451022451019</v>
      </c>
      <c r="AD141" s="21">
        <f>+'[16]12M'!$Z$41</f>
        <v>0.4524417091964375</v>
      </c>
      <c r="AF141" s="311"/>
    </row>
    <row r="142" spans="1:32" customFormat="1" x14ac:dyDescent="0.2">
      <c r="A142" s="10">
        <v>1024</v>
      </c>
      <c r="B142" s="10" t="s">
        <v>33</v>
      </c>
      <c r="C142" s="21">
        <v>0.69391920372844695</v>
      </c>
      <c r="D142" s="21">
        <v>0.71750130492185826</v>
      </c>
      <c r="E142" s="21">
        <v>0.69994319984066444</v>
      </c>
      <c r="F142" s="21">
        <v>0.70198173227238281</v>
      </c>
      <c r="G142" s="21">
        <v>0.74513705019632848</v>
      </c>
      <c r="H142" s="21">
        <v>0.67400556206939988</v>
      </c>
      <c r="I142" s="21">
        <v>0.73327669468789125</v>
      </c>
      <c r="J142" s="21">
        <v>0.66180676648863468</v>
      </c>
      <c r="K142" s="21">
        <v>0.6847362365670363</v>
      </c>
      <c r="L142" s="21">
        <v>0.65409390239260345</v>
      </c>
      <c r="M142" s="21">
        <v>0.69024867302222459</v>
      </c>
      <c r="N142" s="21">
        <v>0.68845832733554058</v>
      </c>
      <c r="O142" s="21">
        <v>0.69303778275440597</v>
      </c>
      <c r="Q142" s="10">
        <v>1024</v>
      </c>
      <c r="R142" s="10" t="s">
        <v>33</v>
      </c>
      <c r="S142" s="21">
        <f t="shared" si="13"/>
        <v>0.69391920372844695</v>
      </c>
      <c r="T142" s="21">
        <f>+'[16]2M'!$AA$41</f>
        <v>0.70483440305500422</v>
      </c>
      <c r="U142" s="21">
        <f>+'[16]3M'!$AA$41</f>
        <v>0.70210741797555609</v>
      </c>
      <c r="V142" s="21">
        <f>+'[16]4M'!$AA$41</f>
        <v>0.70232030554090807</v>
      </c>
      <c r="W142" s="21">
        <f>+'[16]5M'!$AA$41</f>
        <v>0.71084955336267341</v>
      </c>
      <c r="X142" s="21">
        <f>+'[16]6M'!$AA$41</f>
        <v>0.70434823988306161</v>
      </c>
      <c r="Y142" s="21">
        <f>+'[16]7M'!$AA$41</f>
        <v>0.70688545846155559</v>
      </c>
      <c r="Z142" s="21">
        <f>+'[16]8M'!$AA$41</f>
        <v>0.70102038193196536</v>
      </c>
      <c r="AA142" s="21">
        <f>+'[16]9M'!$AA$41</f>
        <v>0.69829281842614976</v>
      </c>
      <c r="AB142" s="21">
        <f>+'[16]10M'!$AA$41</f>
        <v>0.69293601458937959</v>
      </c>
      <c r="AC142" s="21">
        <f>+'[16]11M'!$AA$41</f>
        <v>0.69262003770119251</v>
      </c>
      <c r="AD142" s="21">
        <f>+'[16]12M'!$AA$41</f>
        <v>0.69303778275440597</v>
      </c>
      <c r="AF142" s="311"/>
    </row>
    <row r="143" spans="1:32" customFormat="1" x14ac:dyDescent="0.2">
      <c r="A143" s="10">
        <v>1025</v>
      </c>
      <c r="B143" s="10" t="s">
        <v>34</v>
      </c>
      <c r="C143" s="21">
        <v>0.41748415489477625</v>
      </c>
      <c r="D143" s="21">
        <v>0.42846176557425447</v>
      </c>
      <c r="E143" s="21">
        <v>0.41220590767635773</v>
      </c>
      <c r="F143" s="21">
        <v>0.44354398650955984</v>
      </c>
      <c r="G143" s="21">
        <v>0.4519437638199964</v>
      </c>
      <c r="H143" s="21">
        <v>0.44012496382945171</v>
      </c>
      <c r="I143" s="21">
        <v>0.54307907355309015</v>
      </c>
      <c r="J143" s="21">
        <v>0.49688103296131131</v>
      </c>
      <c r="K143" s="21">
        <v>0.50909688013136289</v>
      </c>
      <c r="L143" s="21">
        <v>0.47503678143359584</v>
      </c>
      <c r="M143" s="21">
        <v>0.46238200270458335</v>
      </c>
      <c r="N143" s="21">
        <v>0.45224146030467754</v>
      </c>
      <c r="O143" s="21">
        <v>0.45922161859050792</v>
      </c>
      <c r="Q143" s="10">
        <v>1025</v>
      </c>
      <c r="R143" s="10" t="s">
        <v>34</v>
      </c>
      <c r="S143" s="21">
        <f t="shared" si="13"/>
        <v>0.41748415489477625</v>
      </c>
      <c r="T143" s="21">
        <f>+'[16]2M'!$AB$41</f>
        <v>0.42303114307857215</v>
      </c>
      <c r="U143" s="21">
        <f>+'[16]3M'!$AB$41</f>
        <v>0.41936730438634934</v>
      </c>
      <c r="V143" s="21">
        <f>+'[16]4M'!$AB$41</f>
        <v>0.42481421179049861</v>
      </c>
      <c r="W143" s="21">
        <f>+'[16]5M'!$AB$41</f>
        <v>0.43050453540974887</v>
      </c>
      <c r="X143" s="21">
        <f>+'[16]6M'!$AB$41</f>
        <v>0.43118153543287108</v>
      </c>
      <c r="Y143" s="21">
        <f>+'[16]7M'!$AB$41</f>
        <v>0.4464977871718675</v>
      </c>
      <c r="Z143" s="21">
        <f>+'[16]8M'!$AB$41</f>
        <v>0.45188711923596236</v>
      </c>
      <c r="AA143" s="21">
        <f>+'[16]9M'!$AB$41</f>
        <v>0.45864746536462836</v>
      </c>
      <c r="AB143" s="21">
        <f>+'[16]10M'!$AB$41</f>
        <v>0.46061951830833492</v>
      </c>
      <c r="AC143" s="21">
        <f>+'[16]11M'!$AB$41</f>
        <v>0.45909936570246368</v>
      </c>
      <c r="AD143" s="21">
        <f>+'[16]12M'!$AB$41</f>
        <v>0.45922161859050792</v>
      </c>
      <c r="AF143" s="311"/>
    </row>
    <row r="144" spans="1:32" customFormat="1" x14ac:dyDescent="0.2">
      <c r="A144" s="10">
        <v>1026</v>
      </c>
      <c r="B144" s="10" t="s">
        <v>35</v>
      </c>
      <c r="C144" s="21">
        <v>0.57200281378755902</v>
      </c>
      <c r="D144" s="21">
        <v>0.60680614748805373</v>
      </c>
      <c r="E144" s="21">
        <v>0.57141257349052788</v>
      </c>
      <c r="F144" s="21">
        <v>0.58705084198700253</v>
      </c>
      <c r="G144" s="21">
        <v>0.60548716419888038</v>
      </c>
      <c r="H144" s="21">
        <v>0.53163605907204181</v>
      </c>
      <c r="I144" s="21">
        <v>0.65597472353870456</v>
      </c>
      <c r="J144" s="21">
        <v>0.58570238941872277</v>
      </c>
      <c r="K144" s="21">
        <v>0.61559381237524957</v>
      </c>
      <c r="L144" s="21">
        <v>0.55988038334974655</v>
      </c>
      <c r="M144" s="21">
        <v>0.596959860091276</v>
      </c>
      <c r="N144" s="21">
        <v>0.5404426310583581</v>
      </c>
      <c r="O144" s="21">
        <v>0.58600987989775255</v>
      </c>
      <c r="Q144" s="10">
        <v>1026</v>
      </c>
      <c r="R144" s="10" t="s">
        <v>35</v>
      </c>
      <c r="S144" s="21">
        <f t="shared" si="13"/>
        <v>0.57200281378755902</v>
      </c>
      <c r="T144" s="21">
        <f>+'[16]2M'!$AC$41</f>
        <v>0.58902435142447884</v>
      </c>
      <c r="U144" s="21">
        <f>+'[16]3M'!$AC$41</f>
        <v>0.58337898311941139</v>
      </c>
      <c r="V144" s="21">
        <f>+'[16]4M'!$AC$41</f>
        <v>0.58505400629364679</v>
      </c>
      <c r="W144" s="21">
        <f>+'[16]5M'!$AC$41</f>
        <v>0.58934388783066627</v>
      </c>
      <c r="X144" s="21">
        <f>+'[16]6M'!$AC$41</f>
        <v>0.57767531832310393</v>
      </c>
      <c r="Y144" s="21">
        <f>+'[16]7M'!$AC$41</f>
        <v>0.58910558147759218</v>
      </c>
      <c r="Z144" s="21">
        <f>+'[16]8M'!$AC$41</f>
        <v>0.58754924775832928</v>
      </c>
      <c r="AA144" s="21">
        <f>+'[16]9M'!$AC$41</f>
        <v>0.59054678371124913</v>
      </c>
      <c r="AB144" s="21">
        <f>+'[16]10M'!$AC$41</f>
        <v>0.58728346773564599</v>
      </c>
      <c r="AC144" s="21">
        <f>+'[16]11M'!$AC$41</f>
        <v>0.58954921616600964</v>
      </c>
      <c r="AD144" s="21">
        <f>+'[16]12M'!$AC$41</f>
        <v>0.58600987989775255</v>
      </c>
      <c r="AF144" s="311"/>
    </row>
    <row r="145" spans="1:78" customFormat="1" x14ac:dyDescent="0.2">
      <c r="A145" s="10">
        <v>1027</v>
      </c>
      <c r="B145" s="10" t="s">
        <v>36</v>
      </c>
      <c r="C145" s="21">
        <v>0.54726308028861848</v>
      </c>
      <c r="D145" s="21">
        <v>0.57532155007883157</v>
      </c>
      <c r="E145" s="21">
        <v>0.5388298913282239</v>
      </c>
      <c r="F145" s="21">
        <v>0.57937281066229829</v>
      </c>
      <c r="G145" s="21">
        <v>0.57859743148953391</v>
      </c>
      <c r="H145" s="21">
        <v>0.57140073347441611</v>
      </c>
      <c r="I145" s="21">
        <v>0.67167183894326421</v>
      </c>
      <c r="J145" s="21">
        <v>0.6133918686772285</v>
      </c>
      <c r="K145" s="21">
        <v>0.60257045159768896</v>
      </c>
      <c r="L145" s="21">
        <v>0.54729014101555407</v>
      </c>
      <c r="M145" s="21">
        <v>0.51525637939335578</v>
      </c>
      <c r="N145" s="21">
        <v>0.5517129253280687</v>
      </c>
      <c r="O145" s="21">
        <v>0.57353793274707432</v>
      </c>
      <c r="Q145" s="10">
        <v>1027</v>
      </c>
      <c r="R145" s="10" t="s">
        <v>36</v>
      </c>
      <c r="S145" s="21">
        <f t="shared" si="13"/>
        <v>0.54726308028861848</v>
      </c>
      <c r="T145" s="21">
        <f>+'[16]2M'!$AD$41</f>
        <v>0.56005794321972513</v>
      </c>
      <c r="U145" s="21">
        <f>+'[16]3M'!$AD$41</f>
        <v>0.55282203618687553</v>
      </c>
      <c r="V145" s="21">
        <f>+'[16]4M'!$AD$41</f>
        <v>0.55919768961039884</v>
      </c>
      <c r="W145" s="21">
        <f>+'[16]5M'!$AD$41</f>
        <v>0.56096928690399805</v>
      </c>
      <c r="X145" s="21">
        <f>+'[16]6M'!$AD$41</f>
        <v>0.56162199500405618</v>
      </c>
      <c r="Y145" s="21">
        <f>+'[16]7M'!$AD$41</f>
        <v>0.57551308010227908</v>
      </c>
      <c r="Z145" s="21">
        <f>+'[16]8M'!$AD$41</f>
        <v>0.58149646892093099</v>
      </c>
      <c r="AA145" s="21">
        <f>+'[16]9M'!$AD$41</f>
        <v>0.58455982827744124</v>
      </c>
      <c r="AB145" s="21">
        <f>+'[16]10M'!$AD$41</f>
        <v>0.58051509807763479</v>
      </c>
      <c r="AC145" s="21">
        <f>+'[16]11M'!$AD$41</f>
        <v>0.57492642882957301</v>
      </c>
      <c r="AD145" s="21">
        <f>+'[16]12M'!$AD$41</f>
        <v>0.57353793274707432</v>
      </c>
      <c r="AF145" s="311"/>
    </row>
    <row r="146" spans="1:78" customFormat="1" x14ac:dyDescent="0.2">
      <c r="A146" s="10">
        <v>1028</v>
      </c>
      <c r="B146" s="10" t="s">
        <v>37</v>
      </c>
      <c r="C146" s="21">
        <v>0.57911300050585623</v>
      </c>
      <c r="D146" s="21">
        <v>0.61024791729398775</v>
      </c>
      <c r="E146" s="21">
        <v>0.57540735570790746</v>
      </c>
      <c r="F146" s="21">
        <v>0.59824061562347497</v>
      </c>
      <c r="G146" s="21">
        <v>0.64280173271914709</v>
      </c>
      <c r="H146" s="21">
        <v>0.57433277573128316</v>
      </c>
      <c r="I146" s="21">
        <v>0.67358481262327408</v>
      </c>
      <c r="J146" s="21">
        <v>0.60749110719131405</v>
      </c>
      <c r="K146" s="21">
        <v>0.63849602243088166</v>
      </c>
      <c r="L146" s="21">
        <v>0.58491513082083801</v>
      </c>
      <c r="M146" s="21">
        <v>0.5901469663670863</v>
      </c>
      <c r="N146" s="21">
        <v>0.58880224729984987</v>
      </c>
      <c r="O146" s="21">
        <v>0.60422502763784169</v>
      </c>
      <c r="Q146" s="10">
        <v>1028</v>
      </c>
      <c r="R146" s="10" t="s">
        <v>37</v>
      </c>
      <c r="S146" s="21">
        <f t="shared" si="13"/>
        <v>0.57911300050585623</v>
      </c>
      <c r="T146" s="21">
        <f>+'[16]2M'!$AE$41</f>
        <v>0.59469844862778432</v>
      </c>
      <c r="U146" s="21">
        <f>+'[16]3M'!$AE$41</f>
        <v>0.58780759345705225</v>
      </c>
      <c r="V146" s="21">
        <f>+'[16]4M'!$AE$41</f>
        <v>0.59030755200236518</v>
      </c>
      <c r="W146" s="21">
        <f>+'[16]5M'!$AE$41</f>
        <v>0.60005414609049434</v>
      </c>
      <c r="X146" s="21">
        <f>+'[16]6M'!$AE$41</f>
        <v>0.59498585578817231</v>
      </c>
      <c r="Y146" s="21">
        <f>+'[16]7M'!$AE$41</f>
        <v>0.60574055140668714</v>
      </c>
      <c r="Z146" s="21">
        <f>+'[16]8M'!$AE$41</f>
        <v>0.60584828219532827</v>
      </c>
      <c r="AA146" s="21">
        <f>+'[16]9M'!$AE$41</f>
        <v>0.60908265206872925</v>
      </c>
      <c r="AB146" s="21">
        <f>+'[16]10M'!$AE$41</f>
        <v>0.6065003056239674</v>
      </c>
      <c r="AC146" s="21">
        <f>+'[16]11M'!$AE$41</f>
        <v>0.60515775036712793</v>
      </c>
      <c r="AD146" s="21">
        <f>+'[16]12M'!$AE$41</f>
        <v>0.60422502763784169</v>
      </c>
      <c r="AF146" s="311"/>
    </row>
    <row r="147" spans="1:78" customFormat="1" x14ac:dyDescent="0.2">
      <c r="A147" s="10">
        <v>1029</v>
      </c>
      <c r="B147" s="10" t="s">
        <v>38</v>
      </c>
      <c r="C147" s="21">
        <v>0.45122858026083834</v>
      </c>
      <c r="D147" s="21">
        <v>0.4779819264208317</v>
      </c>
      <c r="E147" s="21">
        <v>0.44650002469989625</v>
      </c>
      <c r="F147" s="21">
        <v>0.47504564820450396</v>
      </c>
      <c r="G147" s="21">
        <v>0.50089913069412884</v>
      </c>
      <c r="H147" s="21">
        <v>0.4552184808336161</v>
      </c>
      <c r="I147" s="21">
        <v>0.55793010752688177</v>
      </c>
      <c r="J147" s="21">
        <v>0.518071557784064</v>
      </c>
      <c r="K147" s="21">
        <v>0.50210548259328747</v>
      </c>
      <c r="L147" s="21">
        <v>0.47834837421608961</v>
      </c>
      <c r="M147" s="21">
        <v>0.50604386324703843</v>
      </c>
      <c r="N147" s="21">
        <v>0.48661188579017267</v>
      </c>
      <c r="O147" s="21">
        <v>0.4900856523024521</v>
      </c>
      <c r="Q147" s="10">
        <v>1029</v>
      </c>
      <c r="R147" s="10" t="s">
        <v>38</v>
      </c>
      <c r="S147" s="21">
        <f t="shared" si="13"/>
        <v>0.45122858026083834</v>
      </c>
      <c r="T147" s="21">
        <f>+'[16]2M'!$AF$41</f>
        <v>0.46318382463044627</v>
      </c>
      <c r="U147" s="21">
        <f>+'[16]3M'!$AF$41</f>
        <v>0.45866349783307703</v>
      </c>
      <c r="V147" s="21">
        <f>+'[16]4M'!$AF$41</f>
        <v>0.46349717834667103</v>
      </c>
      <c r="W147" s="21">
        <f>+'[16]5M'!$AF$41</f>
        <v>0.47090168639872493</v>
      </c>
      <c r="X147" s="21">
        <f>+'[16]6M'!$AF$41</f>
        <v>0.46819336285972168</v>
      </c>
      <c r="Y147" s="21">
        <f>+'[16]7M'!$AF$41</f>
        <v>0.48037788695257361</v>
      </c>
      <c r="Z147" s="21">
        <f>+'[16]8M'!$AF$41</f>
        <v>0.48584981558683088</v>
      </c>
      <c r="AA147" s="21">
        <f>+'[16]9M'!$AF$41</f>
        <v>0.48762410708814646</v>
      </c>
      <c r="AB147" s="21">
        <f>+'[16]10M'!$AF$41</f>
        <v>0.48749728999549724</v>
      </c>
      <c r="AC147" s="21">
        <f>+'[16]11M'!$AF$41</f>
        <v>0.48977279603073759</v>
      </c>
      <c r="AD147" s="21">
        <f>+'[16]12M'!$AF$41</f>
        <v>0.4900856523024521</v>
      </c>
      <c r="AF147" s="311"/>
    </row>
    <row r="148" spans="1:78" customFormat="1" x14ac:dyDescent="0.2">
      <c r="A148" s="15">
        <v>1030</v>
      </c>
      <c r="B148" s="15" t="s">
        <v>18</v>
      </c>
      <c r="C148" s="23">
        <v>0.56642119126676438</v>
      </c>
      <c r="D148" s="23">
        <v>0.63987153016746967</v>
      </c>
      <c r="E148" s="23">
        <v>0.57586482053403876</v>
      </c>
      <c r="F148" s="23">
        <v>0.60419001002535833</v>
      </c>
      <c r="G148" s="23">
        <v>0.64171869060355602</v>
      </c>
      <c r="H148" s="23">
        <v>0.58653408697994203</v>
      </c>
      <c r="I148" s="23">
        <v>0.68528138528138527</v>
      </c>
      <c r="J148" s="23">
        <v>0.64984095606074221</v>
      </c>
      <c r="K148" s="23">
        <v>0.63084853879246394</v>
      </c>
      <c r="L148" s="23">
        <v>0.59051890915865346</v>
      </c>
      <c r="M148" s="23">
        <v>0.62818561783302973</v>
      </c>
      <c r="N148" s="23">
        <v>0.61347329650092075</v>
      </c>
      <c r="O148" s="23">
        <v>0.61834428571604672</v>
      </c>
      <c r="Q148" s="15">
        <v>1030</v>
      </c>
      <c r="R148" s="15" t="s">
        <v>18</v>
      </c>
      <c r="S148" s="23">
        <f t="shared" si="13"/>
        <v>0.56642119126676438</v>
      </c>
      <c r="T148" s="23">
        <f>+'[16]2M'!$AG$41</f>
        <v>0.60282209074315807</v>
      </c>
      <c r="U148" s="23">
        <f>+'[16]3M'!$AG$41</f>
        <v>0.59397574722800495</v>
      </c>
      <c r="V148" s="23">
        <f>+'[16]4M'!$AG$41</f>
        <v>0.59634328086947042</v>
      </c>
      <c r="W148" s="23">
        <f>+'[16]5M'!$AG$41</f>
        <v>0.60378296987328983</v>
      </c>
      <c r="X148" s="23">
        <f>+'[16]6M'!$AG$41</f>
        <v>0.59995112004134277</v>
      </c>
      <c r="Y148" s="23">
        <f>+'[16]7M'!$AG$41</f>
        <v>0.61092021439306277</v>
      </c>
      <c r="Z148" s="23">
        <f>+'[16]8M'!$AG$41</f>
        <v>0.61691884967417332</v>
      </c>
      <c r="AA148" s="23">
        <f>+'[16]9M'!$AG$41</f>
        <v>0.61911900007102705</v>
      </c>
      <c r="AB148" s="23">
        <f>+'[16]10M'!$AG$41</f>
        <v>0.61678113290067194</v>
      </c>
      <c r="AC148" s="23">
        <f>+'[16]11M'!$AG$41</f>
        <v>0.61778179796286747</v>
      </c>
      <c r="AD148" s="23">
        <f>+'[16]12M'!$AG$41</f>
        <v>0.61834428571604672</v>
      </c>
      <c r="AF148" s="311"/>
    </row>
    <row r="149" spans="1:78" customFormat="1" x14ac:dyDescent="0.2">
      <c r="A149" s="4">
        <v>10300</v>
      </c>
      <c r="B149" s="4" t="s">
        <v>149</v>
      </c>
      <c r="C149" s="18">
        <v>0.62518278941740146</v>
      </c>
      <c r="D149" s="18">
        <v>0.67312123457559858</v>
      </c>
      <c r="E149" s="18">
        <v>0.63771916015226959</v>
      </c>
      <c r="F149" s="18">
        <v>0.66690868565952832</v>
      </c>
      <c r="G149" s="18">
        <v>0.71122446358973379</v>
      </c>
      <c r="H149" s="18">
        <v>0.65250170967088439</v>
      </c>
      <c r="I149" s="18">
        <v>0.75014017697416724</v>
      </c>
      <c r="J149" s="18">
        <v>0.67495571539978372</v>
      </c>
      <c r="K149" s="18">
        <v>0.67593905477003546</v>
      </c>
      <c r="L149" s="18">
        <v>0.62169606324564186</v>
      </c>
      <c r="M149" s="18">
        <v>0.64609912718199813</v>
      </c>
      <c r="N149" s="18">
        <v>0.63192401534712594</v>
      </c>
      <c r="O149" s="18">
        <v>0.66284027448213101</v>
      </c>
      <c r="Q149" s="4">
        <v>10300</v>
      </c>
      <c r="R149" s="4" t="s">
        <v>149</v>
      </c>
      <c r="S149" s="18">
        <f t="shared" si="13"/>
        <v>0.62518278941740146</v>
      </c>
      <c r="T149" s="18">
        <f>+'[16]2M'!$E$41</f>
        <v>0.64875430354412233</v>
      </c>
      <c r="U149" s="18">
        <f>+'[16]3M'!$E$41</f>
        <v>0.64497847749153836</v>
      </c>
      <c r="V149" s="18">
        <f>+'[16]4M'!$E$41</f>
        <v>0.6504796562361852</v>
      </c>
      <c r="W149" s="18">
        <f>+'[16]5M'!$E$41</f>
        <v>0.66194773174301635</v>
      </c>
      <c r="X149" s="18">
        <f>+'[16]6M'!$E$41</f>
        <v>0.65997190130948447</v>
      </c>
      <c r="Y149" s="18">
        <f>+'[16]7M'!$E$41</f>
        <v>0.67240324799705342</v>
      </c>
      <c r="Z149" s="18">
        <f>+'[16]8M'!$E$41</f>
        <v>0.67250534266094764</v>
      </c>
      <c r="AA149" s="18">
        <f>+'[16]9M'!$E$41</f>
        <v>0.6725962573708324</v>
      </c>
      <c r="AB149" s="18">
        <f>+'[16]10M'!$E$41</f>
        <v>0.66723058813602953</v>
      </c>
      <c r="AC149" s="18">
        <f>+'[16]11M'!$E$41</f>
        <v>0.66545198383581405</v>
      </c>
      <c r="AD149" s="18">
        <f>+'[16]12M'!$E$41</f>
        <v>0.66284027448213101</v>
      </c>
      <c r="AF149" s="311"/>
    </row>
    <row r="150" spans="1:78" customFormat="1" x14ac:dyDescent="0.2">
      <c r="A150" s="32"/>
      <c r="B150" s="32"/>
      <c r="O150" s="32"/>
    </row>
    <row r="151" spans="1:78" customFormat="1" x14ac:dyDescent="0.2">
      <c r="A151" s="3" t="s">
        <v>52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55</v>
      </c>
      <c r="Q151" s="3" t="s">
        <v>52</v>
      </c>
      <c r="R151" s="3" t="s">
        <v>95</v>
      </c>
      <c r="S151" s="3" t="s">
        <v>0</v>
      </c>
      <c r="T151" s="3" t="s">
        <v>1</v>
      </c>
      <c r="U151" s="3" t="s">
        <v>2</v>
      </c>
      <c r="V151" s="3" t="s">
        <v>3</v>
      </c>
      <c r="W151" s="3" t="s">
        <v>4</v>
      </c>
      <c r="X151" s="3" t="s">
        <v>5</v>
      </c>
      <c r="Y151" s="3" t="s">
        <v>6</v>
      </c>
      <c r="Z151" s="3" t="s">
        <v>7</v>
      </c>
      <c r="AA151" s="3" t="s">
        <v>8</v>
      </c>
      <c r="AB151" s="3" t="s">
        <v>9</v>
      </c>
      <c r="AC151" s="3" t="s">
        <v>10</v>
      </c>
      <c r="AD151" s="3" t="s">
        <v>11</v>
      </c>
      <c r="AE151" s="3" t="s">
        <v>55</v>
      </c>
      <c r="AG151" s="3" t="s">
        <v>52</v>
      </c>
      <c r="AH151" s="3" t="s">
        <v>96</v>
      </c>
      <c r="AI151" s="3" t="s">
        <v>0</v>
      </c>
      <c r="AJ151" s="3" t="s">
        <v>1</v>
      </c>
      <c r="AK151" s="3" t="s">
        <v>2</v>
      </c>
      <c r="AL151" s="3" t="s">
        <v>3</v>
      </c>
      <c r="AM151" s="3" t="s">
        <v>4</v>
      </c>
      <c r="AN151" s="3" t="s">
        <v>5</v>
      </c>
      <c r="AO151" s="3" t="s">
        <v>6</v>
      </c>
      <c r="AP151" s="3" t="s">
        <v>7</v>
      </c>
      <c r="AQ151" s="3" t="s">
        <v>8</v>
      </c>
      <c r="AR151" s="3" t="s">
        <v>9</v>
      </c>
      <c r="AS151" s="3" t="s">
        <v>10</v>
      </c>
      <c r="AT151" s="3" t="s">
        <v>11</v>
      </c>
      <c r="AU151" s="3" t="s">
        <v>55</v>
      </c>
      <c r="AW151" s="3" t="s">
        <v>52</v>
      </c>
      <c r="AX151" s="3" t="s">
        <v>97</v>
      </c>
      <c r="AY151" s="3" t="s">
        <v>0</v>
      </c>
      <c r="AZ151" s="3" t="s">
        <v>1</v>
      </c>
      <c r="BA151" s="3" t="s">
        <v>2</v>
      </c>
      <c r="BB151" s="3" t="s">
        <v>3</v>
      </c>
      <c r="BC151" s="3" t="s">
        <v>4</v>
      </c>
      <c r="BD151" s="3" t="s">
        <v>5</v>
      </c>
      <c r="BE151" s="3" t="s">
        <v>6</v>
      </c>
      <c r="BF151" s="3" t="s">
        <v>7</v>
      </c>
      <c r="BG151" s="3" t="s">
        <v>8</v>
      </c>
      <c r="BH151" s="3" t="s">
        <v>9</v>
      </c>
      <c r="BI151" s="3" t="s">
        <v>10</v>
      </c>
      <c r="BJ151" s="3" t="s">
        <v>11</v>
      </c>
      <c r="BK151" s="3" t="s">
        <v>55</v>
      </c>
      <c r="BM151" s="3" t="s">
        <v>73</v>
      </c>
      <c r="BN151" s="3" t="s">
        <v>43</v>
      </c>
      <c r="BO151" s="3" t="s">
        <v>74</v>
      </c>
      <c r="BP151" s="3" t="s">
        <v>75</v>
      </c>
      <c r="BQ151" s="3" t="s">
        <v>76</v>
      </c>
      <c r="BR151" s="3" t="s">
        <v>77</v>
      </c>
      <c r="BS151" s="3" t="s">
        <v>78</v>
      </c>
      <c r="BT151" s="3" t="s">
        <v>79</v>
      </c>
      <c r="BU151" s="3" t="s">
        <v>80</v>
      </c>
      <c r="BV151" s="3" t="s">
        <v>81</v>
      </c>
      <c r="BW151" s="3" t="s">
        <v>82</v>
      </c>
      <c r="BX151" s="3" t="s">
        <v>83</v>
      </c>
      <c r="BY151" s="3" t="s">
        <v>84</v>
      </c>
      <c r="BZ151" s="3" t="s">
        <v>85</v>
      </c>
    </row>
    <row r="152" spans="1:78" customFormat="1" x14ac:dyDescent="0.2">
      <c r="A152" s="34"/>
      <c r="B152" s="34" t="s">
        <v>46</v>
      </c>
      <c r="C152" s="28">
        <v>6.9643270000000007E-2</v>
      </c>
      <c r="D152" s="28">
        <v>6.1203160000000006E-2</v>
      </c>
      <c r="E152" s="28">
        <v>4.9693270000000005E-2</v>
      </c>
      <c r="F152" s="28">
        <v>2.5843260000000003E-2</v>
      </c>
      <c r="G152" s="28">
        <v>2.3713049999999999E-2</v>
      </c>
      <c r="H152" s="28">
        <v>7.9595289999999999E-2</v>
      </c>
      <c r="I152" s="28">
        <v>7.3203130000000005E-2</v>
      </c>
      <c r="J152" s="28">
        <v>4.7593270000000007E-2</v>
      </c>
      <c r="K152" s="28">
        <v>9.7353160000000008E-2</v>
      </c>
      <c r="L152" s="28">
        <v>5.7143270000000003E-2</v>
      </c>
      <c r="M152" s="28">
        <v>0.28704327000000002</v>
      </c>
      <c r="N152" s="28">
        <v>0.13185316</v>
      </c>
      <c r="O152" s="329">
        <f>SUM(C152:N152)</f>
        <v>1.00388056</v>
      </c>
      <c r="P152" s="317"/>
      <c r="Q152" s="34"/>
      <c r="R152" s="34" t="s">
        <v>46</v>
      </c>
      <c r="S152" s="28">
        <f>+[17]เขต!$E$64/10^6</f>
        <v>0</v>
      </c>
      <c r="T152" s="28">
        <f>+[17]เขต!$F$64/10^6</f>
        <v>0</v>
      </c>
      <c r="U152" s="28">
        <f>+[17]เขต!$G$64/10^6</f>
        <v>0</v>
      </c>
      <c r="V152" s="28">
        <f>+[17]เขต!$I$64/10^6</f>
        <v>0</v>
      </c>
      <c r="W152" s="28">
        <f>+[17]เขต!$J$64/10^6</f>
        <v>0</v>
      </c>
      <c r="X152" s="28">
        <f>+[17]เขต!$K$64/10^6</f>
        <v>0</v>
      </c>
      <c r="Y152" s="28">
        <f>+[17]เขต!$M$64/10^6</f>
        <v>0</v>
      </c>
      <c r="Z152" s="28">
        <f>+[17]เขต!$N$64/10^6</f>
        <v>0</v>
      </c>
      <c r="AA152" s="28">
        <f>+[17]เขต!$O$64/10^6</f>
        <v>0</v>
      </c>
      <c r="AB152" s="28">
        <f>+[17]เขต!$Q$64/10^6</f>
        <v>0</v>
      </c>
      <c r="AC152" s="28">
        <f>+[17]เขต!$R$64/10^6</f>
        <v>0</v>
      </c>
      <c r="AD152" s="28">
        <f>+[17]เขต!$S$64/10^6</f>
        <v>0</v>
      </c>
      <c r="AE152" s="329">
        <f t="shared" ref="AE152:AE179" si="14">SUM(S152:AD152)</f>
        <v>0</v>
      </c>
      <c r="AG152" s="34"/>
      <c r="AH152" s="34" t="s">
        <v>46</v>
      </c>
      <c r="AI152" s="28">
        <f>+[17]เขต!$E$76/10^6</f>
        <v>6.5299999999999997E-2</v>
      </c>
      <c r="AJ152" s="28">
        <f>+[17]เขต!$F$76/10^6</f>
        <v>5.7000000000000002E-2</v>
      </c>
      <c r="AK152" s="28">
        <f>+[17]เขต!$G$76/10^6</f>
        <v>4.5350000000000001E-2</v>
      </c>
      <c r="AL152" s="28">
        <f>+[17]เขต!$I$76/10^6</f>
        <v>2.1499999999999998E-2</v>
      </c>
      <c r="AM152" s="28">
        <f>+[17]เขต!$J$76/10^6</f>
        <v>1.9650000000000001E-2</v>
      </c>
      <c r="AN152" s="28">
        <f>+[17]เขต!$K$76/10^6</f>
        <v>7.5249999999999997E-2</v>
      </c>
      <c r="AO152" s="28">
        <f>+[17]เขต!$M$76/10^6</f>
        <v>6.9000000000000006E-2</v>
      </c>
      <c r="AP152" s="28">
        <f>+[17]เขต!$N$76/10^6</f>
        <v>4.3249999999999997E-2</v>
      </c>
      <c r="AQ152" s="28">
        <f>+[17]เขต!$O$76/10^6</f>
        <v>9.3149999999999997E-2</v>
      </c>
      <c r="AR152" s="28">
        <f>+[17]เขต!$Q$76/10^6</f>
        <v>5.28E-2</v>
      </c>
      <c r="AS152" s="28">
        <f>+[17]เขต!$R$76/10^6</f>
        <v>0.28270000000000001</v>
      </c>
      <c r="AT152" s="28">
        <f>+[17]เขต!$S$76/10^6</f>
        <v>0.12765000000000001</v>
      </c>
      <c r="AU152" s="329">
        <f t="shared" ref="AU152:AU179" si="15">SUM(AI152:AT152)</f>
        <v>0.95260000000000011</v>
      </c>
      <c r="AW152" s="34"/>
      <c r="AX152" s="34" t="s">
        <v>46</v>
      </c>
      <c r="AY152" s="35">
        <f>+[17]เขต!$E$85/10^6</f>
        <v>4.3432700000000006E-3</v>
      </c>
      <c r="AZ152" s="35">
        <f>+[17]เขต!$F$85/10^6</f>
        <v>4.2031600000000001E-3</v>
      </c>
      <c r="BA152" s="35">
        <f>+[17]เขต!$G$85/10^6</f>
        <v>4.3432700000000006E-3</v>
      </c>
      <c r="BB152" s="35">
        <f>+[17]เขต!$I$85/10^6</f>
        <v>4.3432599999999998E-3</v>
      </c>
      <c r="BC152" s="35">
        <f>+[17]เขต!$J$85/10^6</f>
        <v>4.0630500000000003E-3</v>
      </c>
      <c r="BD152" s="35">
        <f>+[17]เขต!$K$85/10^6</f>
        <v>4.3452899999999999E-3</v>
      </c>
      <c r="BE152" s="35">
        <f>+[17]เขต!$M$85/10^6</f>
        <v>4.2031300000000002E-3</v>
      </c>
      <c r="BF152" s="35">
        <f>+[17]เขต!$N$85/10^6</f>
        <v>4.3432700000000006E-3</v>
      </c>
      <c r="BG152" s="35">
        <f>+[17]เขต!$O$85/10^6</f>
        <v>4.2031600000000001E-3</v>
      </c>
      <c r="BH152" s="35">
        <f>+[17]เขต!$Q$85/10^6</f>
        <v>4.3432700000000006E-3</v>
      </c>
      <c r="BI152" s="35">
        <f>+[17]เขต!$R$85/10^6</f>
        <v>4.3432700000000006E-3</v>
      </c>
      <c r="BJ152" s="35">
        <f>+[17]เขต!$S$85/10^6</f>
        <v>4.2031600000000001E-3</v>
      </c>
      <c r="BK152" s="329">
        <f t="shared" ref="BK152:BK179" si="16">SUM(AY152:BJ152)</f>
        <v>5.1280560000000003E-2</v>
      </c>
      <c r="BM152" s="34"/>
      <c r="BN152" s="34" t="s">
        <v>46</v>
      </c>
      <c r="BO152" s="19">
        <f>+C152</f>
        <v>6.9643270000000007E-2</v>
      </c>
      <c r="BP152" s="21">
        <f>+'[16]2M'!$F$63/10^6</f>
        <v>0.13084642999999999</v>
      </c>
      <c r="BQ152" s="21">
        <f>+'[16]3M'!$F$63/10^6</f>
        <v>0.18053970000000003</v>
      </c>
      <c r="BR152" s="21">
        <f>+'[16]4M'!$F$63/10^6</f>
        <v>0.20638296</v>
      </c>
      <c r="BS152" s="21">
        <f>+'[16]5M'!$F$63/10^6</f>
        <v>0.23009601000000002</v>
      </c>
      <c r="BT152" s="21">
        <f>+'[16]6M'!$F$63/10^6</f>
        <v>0.3096913</v>
      </c>
      <c r="BU152" s="21">
        <f>+'[16]7M'!$F$63/10^6</f>
        <v>0.38289443000000001</v>
      </c>
      <c r="BV152" s="21">
        <f>+'[16]8M'!$F$63/10^6</f>
        <v>0.43048770000000003</v>
      </c>
      <c r="BW152" s="21" t="e">
        <f>+#REF!/10^6</f>
        <v>#REF!</v>
      </c>
      <c r="BX152" s="21">
        <f>+'[16]10M'!$F$63/10^6</f>
        <v>0.58498413000000005</v>
      </c>
      <c r="BY152" s="21">
        <f>+'[16]11M'!$F$63/10^6</f>
        <v>0.87202740000000001</v>
      </c>
      <c r="BZ152" s="21">
        <f>+'[16]12M'!$F$63/10^6</f>
        <v>1.00388056</v>
      </c>
    </row>
    <row r="153" spans="1:78" customFormat="1" x14ac:dyDescent="0.2">
      <c r="A153" s="10">
        <v>1004</v>
      </c>
      <c r="B153" s="10" t="s">
        <v>94</v>
      </c>
      <c r="C153" s="28">
        <v>64.648253320000009</v>
      </c>
      <c r="D153" s="28">
        <v>67.764428759999987</v>
      </c>
      <c r="E153" s="28">
        <v>67.425275539999987</v>
      </c>
      <c r="F153" s="28">
        <v>70.209190750000005</v>
      </c>
      <c r="G153" s="28">
        <v>70.793412840000002</v>
      </c>
      <c r="H153" s="28">
        <v>67.708551720000003</v>
      </c>
      <c r="I153" s="28">
        <v>70.360938110000006</v>
      </c>
      <c r="J153" s="28">
        <v>51.874806729999996</v>
      </c>
      <c r="K153" s="28">
        <v>51.290236599999993</v>
      </c>
      <c r="L153" s="28">
        <v>49.950511490000004</v>
      </c>
      <c r="M153" s="28">
        <v>63.660832029999995</v>
      </c>
      <c r="N153" s="28">
        <v>59.754672620000008</v>
      </c>
      <c r="O153" s="22">
        <f t="shared" ref="O153:O178" si="17">SUM(C153:N153)</f>
        <v>755.44111051000004</v>
      </c>
      <c r="P153" s="317"/>
      <c r="Q153" s="10">
        <v>1004</v>
      </c>
      <c r="R153" s="10" t="s">
        <v>94</v>
      </c>
      <c r="S153" s="28">
        <f>+'[17]11'!$E$64/10^6</f>
        <v>58.029633860000004</v>
      </c>
      <c r="T153" s="28">
        <f>+'[17]11'!$F$64/10^6</f>
        <v>61.109559389999994</v>
      </c>
      <c r="U153" s="28">
        <f>+'[17]11'!$G$64/10^6</f>
        <v>60.588309559999992</v>
      </c>
      <c r="V153" s="28">
        <f>+'[17]11'!$I$64/10^6</f>
        <v>63.509433300000005</v>
      </c>
      <c r="W153" s="28">
        <f>+'[17]11'!$J$64/10^6</f>
        <v>64.181495209999994</v>
      </c>
      <c r="X153" s="28">
        <f>+'[17]11'!$K$64/10^6</f>
        <v>61.000722850000002</v>
      </c>
      <c r="Y153" s="28">
        <f>+'[17]11'!$M$64/10^6</f>
        <v>63.592787109999996</v>
      </c>
      <c r="Z153" s="28">
        <f>+'[17]11'!$N$64/10^6</f>
        <v>45.173793629999999</v>
      </c>
      <c r="AA153" s="28">
        <f>+'[17]11'!$O$64/10^6</f>
        <v>44.347697889999992</v>
      </c>
      <c r="AB153" s="28">
        <f>+'[17]11'!$Q$64/10^6</f>
        <v>43.029217320000008</v>
      </c>
      <c r="AC153" s="28">
        <f>+'[17]11'!$R$64/10^6</f>
        <v>56.713147049999996</v>
      </c>
      <c r="AD153" s="28">
        <f>+'[17]11'!$S$64/10^6</f>
        <v>52.803221160000007</v>
      </c>
      <c r="AE153" s="22">
        <f t="shared" si="14"/>
        <v>674.07901833000005</v>
      </c>
      <c r="AG153" s="7">
        <v>1004</v>
      </c>
      <c r="AH153" s="10" t="s">
        <v>94</v>
      </c>
      <c r="AI153" s="28">
        <f>+'[17]11'!$E$76/10^6</f>
        <v>4.2384263600000001</v>
      </c>
      <c r="AJ153" s="28">
        <f>+'[17]11'!$F$76/10^6</f>
        <v>4.2296582999999996</v>
      </c>
      <c r="AK153" s="28">
        <f>+'[17]11'!$G$76/10^6</f>
        <v>4.2842272800000005</v>
      </c>
      <c r="AL153" s="28">
        <f>+'[17]11'!$I$76/10^6</f>
        <v>4.1953097300000008</v>
      </c>
      <c r="AM153" s="28">
        <f>+'[17]11'!$J$76/10^6</f>
        <v>4.2265712100000004</v>
      </c>
      <c r="AN153" s="28">
        <f>+'[17]11'!$K$76/10^6</f>
        <v>4.1744805600000001</v>
      </c>
      <c r="AO153" s="28">
        <f>+'[17]11'!$M$76/10^6</f>
        <v>4.19676122</v>
      </c>
      <c r="AP153" s="28">
        <f>+'[17]11'!$N$76/10^6</f>
        <v>4.1068420899999998</v>
      </c>
      <c r="AQ153" s="28">
        <f>+'[17]11'!$O$76/10^6</f>
        <v>4.3754129299999995</v>
      </c>
      <c r="AR153" s="28">
        <f>+'[17]11'!$Q$76/10^6</f>
        <v>4.2164655199999999</v>
      </c>
      <c r="AS153" s="28">
        <f>+'[17]11'!$R$76/10^6</f>
        <v>4.2509244000000006</v>
      </c>
      <c r="AT153" s="28">
        <f>+'[17]11'!$S$76/10^6</f>
        <v>4.2766849499999999</v>
      </c>
      <c r="AU153" s="22">
        <f t="shared" si="15"/>
        <v>50.77176455</v>
      </c>
      <c r="AW153" s="7">
        <v>1004</v>
      </c>
      <c r="AX153" s="10" t="s">
        <v>94</v>
      </c>
      <c r="AY153" s="21">
        <f>+'[17]11'!$E$85/10^6</f>
        <v>2.3801931000000001</v>
      </c>
      <c r="AZ153" s="21">
        <f>+'[17]11'!$F$85/10^6</f>
        <v>2.42521107</v>
      </c>
      <c r="BA153" s="21">
        <f>+'[17]11'!$G$85/10^6</f>
        <v>2.5527387000000004</v>
      </c>
      <c r="BB153" s="21">
        <f>+'[17]11'!$I$85/10^6</f>
        <v>2.5044477200000004</v>
      </c>
      <c r="BC153" s="21">
        <f>+'[17]11'!$J$85/10^6</f>
        <v>2.3853464199999999</v>
      </c>
      <c r="BD153" s="21">
        <f>+'[17]11'!$K$85/10^6</f>
        <v>2.53334831</v>
      </c>
      <c r="BE153" s="21">
        <f>+'[17]11'!$M$85/10^6</f>
        <v>2.5713897800000001</v>
      </c>
      <c r="BF153" s="21">
        <f>+'[17]11'!$N$85/10^6</f>
        <v>2.5941710099999997</v>
      </c>
      <c r="BG153" s="21">
        <f>+'[17]11'!$O$85/10^6</f>
        <v>2.5671257800000005</v>
      </c>
      <c r="BH153" s="21">
        <f>+'[17]11'!$Q$85/10^6</f>
        <v>2.7048286500000001</v>
      </c>
      <c r="BI153" s="21">
        <f>+'[17]11'!$R$85/10^6</f>
        <v>2.6967605799999981</v>
      </c>
      <c r="BJ153" s="21">
        <f>+'[17]11'!$S$85/10^6</f>
        <v>2.67476651</v>
      </c>
      <c r="BK153" s="22">
        <f t="shared" si="16"/>
        <v>30.590327630000001</v>
      </c>
      <c r="BM153" s="10">
        <v>1004</v>
      </c>
      <c r="BN153" s="10" t="s">
        <v>94</v>
      </c>
      <c r="BO153" s="21">
        <f t="shared" ref="BO153:BO179" si="18">+C153</f>
        <v>64.648253320000009</v>
      </c>
      <c r="BP153" s="21">
        <f>+'[16]2M'!$G$63/10^6</f>
        <v>132.41268208</v>
      </c>
      <c r="BQ153" s="21">
        <f>+'[16]3M'!$G$63/10^6</f>
        <v>199.83795762</v>
      </c>
      <c r="BR153" s="21">
        <f>+'[16]4M'!$G$63/10^6</f>
        <v>270.04714837</v>
      </c>
      <c r="BS153" s="21">
        <f>+'[16]5M'!$G$63/10^6</f>
        <v>340.84056121000003</v>
      </c>
      <c r="BT153" s="21">
        <f>+'[16]6M'!$G$63/10^6</f>
        <v>408.54911292999992</v>
      </c>
      <c r="BU153" s="21">
        <f>+'[16]7M'!$G$63/10^6</f>
        <v>478.91005104000004</v>
      </c>
      <c r="BV153" s="21">
        <f>+'[16]8M'!$G$63/10^6</f>
        <v>530.78485776999992</v>
      </c>
      <c r="BW153" s="21" t="e">
        <f>+#REF!/10^6</f>
        <v>#REF!</v>
      </c>
      <c r="BX153" s="21">
        <f>+'[16]10M'!$G$63/10^6</f>
        <v>632.02560586000004</v>
      </c>
      <c r="BY153" s="21">
        <f>+'[16]11M'!$G$63/10^6</f>
        <v>695.68643789000009</v>
      </c>
      <c r="BZ153" s="21">
        <f>+'[16]12M'!$G$63/10^6</f>
        <v>755.44111051000004</v>
      </c>
    </row>
    <row r="154" spans="1:78" customFormat="1" x14ac:dyDescent="0.2">
      <c r="A154" s="10">
        <v>1005</v>
      </c>
      <c r="B154" s="10" t="s">
        <v>13</v>
      </c>
      <c r="C154" s="28">
        <v>0.94275360000000008</v>
      </c>
      <c r="D154" s="28">
        <v>0.92265388000000004</v>
      </c>
      <c r="E154" s="28">
        <v>0.93432601999999998</v>
      </c>
      <c r="F154" s="28">
        <v>1.0333288599999999</v>
      </c>
      <c r="G154" s="28">
        <v>1.01445669</v>
      </c>
      <c r="H154" s="28">
        <v>1.0134082499999999</v>
      </c>
      <c r="I154" s="28">
        <v>1.2851618200000001</v>
      </c>
      <c r="J154" s="28">
        <v>1.0091112599999998</v>
      </c>
      <c r="K154" s="28">
        <v>0.93504417999999989</v>
      </c>
      <c r="L154" s="28">
        <v>0.90683681000000005</v>
      </c>
      <c r="M154" s="28">
        <v>1.1332730299999998</v>
      </c>
      <c r="N154" s="28">
        <v>1.0311652500000001</v>
      </c>
      <c r="O154" s="22">
        <f t="shared" si="17"/>
        <v>12.161519650000001</v>
      </c>
      <c r="P154" s="317"/>
      <c r="Q154" s="10">
        <v>1005</v>
      </c>
      <c r="R154" s="10" t="s">
        <v>13</v>
      </c>
      <c r="S154" s="28">
        <f>+'[17]12'!$E$64/10^6</f>
        <v>0.82385570000000008</v>
      </c>
      <c r="T154" s="28">
        <f>+'[17]12'!$F$64/10^6</f>
        <v>0.80344512999999995</v>
      </c>
      <c r="U154" s="28">
        <f>+'[17]12'!$G$64/10^6</f>
        <v>0.81499858000000003</v>
      </c>
      <c r="V154" s="28">
        <f>+'[17]12'!$I$64/10^6</f>
        <v>0.91431993999999994</v>
      </c>
      <c r="W154" s="28">
        <f>+'[17]12'!$J$64/10^6</f>
        <v>0.88974334999999993</v>
      </c>
      <c r="X154" s="28">
        <f>+'[17]12'!$K$64/10^6</f>
        <v>0.88576873</v>
      </c>
      <c r="Y154" s="28">
        <f>+'[17]12'!$M$64/10^6</f>
        <v>1.15513785</v>
      </c>
      <c r="Z154" s="28">
        <f>+'[17]12'!$N$64/10^6</f>
        <v>0.87371203999999991</v>
      </c>
      <c r="AA154" s="28">
        <f>+'[17]12'!$O$64/10^6</f>
        <v>0.79446342999999997</v>
      </c>
      <c r="AB154" s="28">
        <f>+'[17]12'!$Q$64/10^6</f>
        <v>0.76941518000000009</v>
      </c>
      <c r="AC154" s="28">
        <f>+'[17]12'!$R$64/10^6</f>
        <v>0.99066608999999994</v>
      </c>
      <c r="AD154" s="28">
        <f>+'[17]12'!$S$64/10^6</f>
        <v>0.88987223000000015</v>
      </c>
      <c r="AE154" s="22">
        <f t="shared" si="14"/>
        <v>10.605398249999999</v>
      </c>
      <c r="AG154" s="10">
        <v>1005</v>
      </c>
      <c r="AH154" s="10" t="s">
        <v>13</v>
      </c>
      <c r="AI154" s="28">
        <f>+'[17]12'!$E$76/10^6</f>
        <v>0.10181</v>
      </c>
      <c r="AJ154" s="28">
        <f>+'[17]12'!$F$76/10^6</f>
        <v>0.10241</v>
      </c>
      <c r="AK154" s="28">
        <f>+'[17]12'!$G$76/10^6</f>
        <v>0.10205</v>
      </c>
      <c r="AL154" s="28">
        <f>+'[17]12'!$I$76/10^6</f>
        <v>0.10138999999999999</v>
      </c>
      <c r="AM154" s="28">
        <f>+'[17]12'!$J$76/10^6</f>
        <v>0.10519196</v>
      </c>
      <c r="AN154" s="28">
        <f>+'[17]12'!$K$76/10^6</f>
        <v>0.10487</v>
      </c>
      <c r="AO154" s="28">
        <f>+'[17]12'!$M$76/10^6</f>
        <v>0.10564999999999999</v>
      </c>
      <c r="AP154" s="28">
        <f>+'[17]12'!$N$76/10^6</f>
        <v>0.10846</v>
      </c>
      <c r="AQ154" s="28">
        <f>+'[17]12'!$O$76/10^6</f>
        <v>0.11311289999999999</v>
      </c>
      <c r="AR154" s="28">
        <f>+'[17]12'!$Q$76/10^6</f>
        <v>0.10925</v>
      </c>
      <c r="AS154" s="28">
        <f>+'[17]12'!$R$76/10^6</f>
        <v>0.11428580000000001</v>
      </c>
      <c r="AT154" s="28">
        <f>+'[17]12'!$S$76/10^6</f>
        <v>0.11299289999999999</v>
      </c>
      <c r="AU154" s="22">
        <f t="shared" si="15"/>
        <v>1.28147356</v>
      </c>
      <c r="AW154" s="10">
        <v>1005</v>
      </c>
      <c r="AX154" s="10" t="s">
        <v>13</v>
      </c>
      <c r="AY154" s="21">
        <f>+'[17]12'!$E$85/10^6</f>
        <v>1.7087899999999996E-2</v>
      </c>
      <c r="AZ154" s="21">
        <f>+'[17]12'!$F$85/10^6</f>
        <v>1.6798750000000001E-2</v>
      </c>
      <c r="BA154" s="21">
        <f>+'[17]12'!$G$85/10^6</f>
        <v>1.7277440000000002E-2</v>
      </c>
      <c r="BB154" s="21">
        <f>+'[17]12'!$I$85/10^6</f>
        <v>1.761892E-2</v>
      </c>
      <c r="BC154" s="21">
        <f>+'[17]12'!$J$85/10^6</f>
        <v>1.9521380000000001E-2</v>
      </c>
      <c r="BD154" s="21">
        <f>+'[17]12'!$K$85/10^6</f>
        <v>2.2769520000000005E-2</v>
      </c>
      <c r="BE154" s="21">
        <f>+'[17]12'!$M$85/10^6</f>
        <v>2.4373970000000002E-2</v>
      </c>
      <c r="BF154" s="21">
        <f>+'[17]12'!$N$85/10^6</f>
        <v>2.693922E-2</v>
      </c>
      <c r="BG154" s="21">
        <f>+'[17]12'!$O$85/10^6</f>
        <v>2.7467849999999999E-2</v>
      </c>
      <c r="BH154" s="21">
        <f>+'[17]12'!$Q$85/10^6</f>
        <v>2.8171629999999996E-2</v>
      </c>
      <c r="BI154" s="21">
        <f>+'[17]12'!$R$85/10^6</f>
        <v>2.8321140000000002E-2</v>
      </c>
      <c r="BJ154" s="21">
        <f>+'[17]12'!$S$85/10^6</f>
        <v>2.8300119999999998E-2</v>
      </c>
      <c r="BK154" s="22">
        <f t="shared" si="16"/>
        <v>0.27464783999999998</v>
      </c>
      <c r="BM154" s="10">
        <v>1005</v>
      </c>
      <c r="BN154" s="10" t="s">
        <v>13</v>
      </c>
      <c r="BO154" s="21">
        <f t="shared" si="18"/>
        <v>0.94275360000000008</v>
      </c>
      <c r="BP154" s="21">
        <f>+'[16]2M'!$H$63/10^6</f>
        <v>1.8654074800000002</v>
      </c>
      <c r="BQ154" s="21">
        <f>+'[16]3M'!$H$63/10^6</f>
        <v>2.7997334999999999</v>
      </c>
      <c r="BR154" s="21">
        <f>+'[16]4M'!$H$63/10^6</f>
        <v>3.83306236</v>
      </c>
      <c r="BS154" s="21">
        <f>+'[16]5M'!$H$63/10^6</f>
        <v>4.8475190499999998</v>
      </c>
      <c r="BT154" s="21">
        <f>+'[16]6M'!$H$63/10^6</f>
        <v>5.8609273000000011</v>
      </c>
      <c r="BU154" s="21">
        <f>+'[16]7M'!$H$63/10^6</f>
        <v>7.1460891200000001</v>
      </c>
      <c r="BV154" s="21">
        <f>+'[16]8M'!$H$63/10^6</f>
        <v>8.1552003800000001</v>
      </c>
      <c r="BW154" s="21" t="e">
        <f>+#REF!/10^6</f>
        <v>#REF!</v>
      </c>
      <c r="BX154" s="21">
        <f>+'[16]10M'!$H$63/10^6</f>
        <v>9.9970813699999983</v>
      </c>
      <c r="BY154" s="21">
        <f>+'[16]11M'!$H$63/10^6</f>
        <v>11.1303544</v>
      </c>
      <c r="BZ154" s="21">
        <f>+'[16]12M'!$H$63/10^6</f>
        <v>12.161519650000001</v>
      </c>
    </row>
    <row r="155" spans="1:78" customFormat="1" x14ac:dyDescent="0.2">
      <c r="A155" s="10">
        <v>1006</v>
      </c>
      <c r="B155" s="10" t="s">
        <v>14</v>
      </c>
      <c r="C155" s="28">
        <v>5.4509006900000001</v>
      </c>
      <c r="D155" s="28">
        <v>5.7464643900000008</v>
      </c>
      <c r="E155" s="28">
        <v>5.6209058800000005</v>
      </c>
      <c r="F155" s="28">
        <v>6.0318929099999998</v>
      </c>
      <c r="G155" s="28">
        <v>5.9978416899999996</v>
      </c>
      <c r="H155" s="28">
        <v>6.1497038799999997</v>
      </c>
      <c r="I155" s="28">
        <v>7.1705248199999998</v>
      </c>
      <c r="J155" s="28">
        <v>5.8520048999999998</v>
      </c>
      <c r="K155" s="28">
        <v>5.5692622799999993</v>
      </c>
      <c r="L155" s="28">
        <v>5.1347634300000005</v>
      </c>
      <c r="M155" s="28">
        <v>5.945114199999999</v>
      </c>
      <c r="N155" s="28">
        <v>5.6896042300000005</v>
      </c>
      <c r="O155" s="22">
        <f t="shared" si="17"/>
        <v>70.358983299999991</v>
      </c>
      <c r="P155" s="317"/>
      <c r="Q155" s="10">
        <v>1006</v>
      </c>
      <c r="R155" s="10" t="s">
        <v>14</v>
      </c>
      <c r="S155" s="28">
        <f>+'[17]13'!$E$64/10^6</f>
        <v>4.1000252000000001</v>
      </c>
      <c r="T155" s="28">
        <f>+'[17]13'!$F$64/10^6</f>
        <v>4.3865569200000012</v>
      </c>
      <c r="U155" s="28">
        <f>+'[17]13'!$G$64/10^6</f>
        <v>4.220426680000001</v>
      </c>
      <c r="V155" s="28">
        <f>+'[17]13'!$I$64/10^6</f>
        <v>4.6254251900000005</v>
      </c>
      <c r="W155" s="28">
        <f>+'[17]13'!$J$64/10^6</f>
        <v>4.6675606199999988</v>
      </c>
      <c r="X155" s="28">
        <f>+'[17]13'!$K$64/10^6</f>
        <v>4.7690590899999998</v>
      </c>
      <c r="Y155" s="28">
        <f>+'[17]13'!$M$64/10^6</f>
        <v>5.8316933899999999</v>
      </c>
      <c r="Z155" s="28">
        <f>+'[17]13'!$N$64/10^6</f>
        <v>4.4243976399999996</v>
      </c>
      <c r="AA155" s="28">
        <f>+'[17]13'!$O$64/10^6</f>
        <v>4.1289006800000001</v>
      </c>
      <c r="AB155" s="28">
        <f>+'[17]13'!$Q$64/10^6</f>
        <v>3.6981088799999999</v>
      </c>
      <c r="AC155" s="28">
        <f>+'[17]13'!$R$64/10^6</f>
        <v>4.4895713200000005</v>
      </c>
      <c r="AD155" s="28">
        <f>+'[17]13'!$S$64/10^6</f>
        <v>4.2048933500000008</v>
      </c>
      <c r="AE155" s="22">
        <f t="shared" si="14"/>
        <v>53.546618960000004</v>
      </c>
      <c r="AG155" s="10">
        <v>1006</v>
      </c>
      <c r="AH155" s="10" t="s">
        <v>14</v>
      </c>
      <c r="AI155" s="28">
        <f>+'[17]13'!$E$76/10^6</f>
        <v>0.60102</v>
      </c>
      <c r="AJ155" s="28">
        <f>+'[17]13'!$F$76/10^6</f>
        <v>0.60409831999999997</v>
      </c>
      <c r="AK155" s="28">
        <f>+'[17]13'!$G$76/10^6</f>
        <v>0.64116504000000007</v>
      </c>
      <c r="AL155" s="28">
        <f>+'[17]13'!$I$76/10^6</f>
        <v>0.64102448999999995</v>
      </c>
      <c r="AM155" s="28">
        <f>+'[17]13'!$J$76/10^6</f>
        <v>0.60943000000000003</v>
      </c>
      <c r="AN155" s="28">
        <f>+'[17]13'!$K$76/10^6</f>
        <v>0.60529999999999995</v>
      </c>
      <c r="AO155" s="28">
        <f>+'[17]13'!$M$76/10^6</f>
        <v>0.57967000000000002</v>
      </c>
      <c r="AP155" s="28">
        <f>+'[17]13'!$N$76/10^6</f>
        <v>0.58937093000000007</v>
      </c>
      <c r="AQ155" s="28">
        <f>+'[17]13'!$O$76/10^6</f>
        <v>0.59565999999999997</v>
      </c>
      <c r="AR155" s="28">
        <f>+'[17]13'!$Q$76/10^6</f>
        <v>0.62222290000000002</v>
      </c>
      <c r="AS155" s="28">
        <f>+'[17]13'!$R$76/10^6</f>
        <v>0.63431579000000005</v>
      </c>
      <c r="AT155" s="28">
        <f>+'[17]13'!$S$76/10^6</f>
        <v>0.67420121999999993</v>
      </c>
      <c r="AU155" s="22">
        <f t="shared" si="15"/>
        <v>7.3974786899999989</v>
      </c>
      <c r="AW155" s="10">
        <v>1006</v>
      </c>
      <c r="AX155" s="10" t="s">
        <v>14</v>
      </c>
      <c r="AY155" s="21">
        <f>+'[17]13'!$E$85/10^6</f>
        <v>0.74985548999999996</v>
      </c>
      <c r="AZ155" s="21">
        <f>+'[17]13'!$F$85/10^6</f>
        <v>0.75580914999999993</v>
      </c>
      <c r="BA155" s="21">
        <f>+'[17]13'!$G$85/10^6</f>
        <v>0.75931416000000007</v>
      </c>
      <c r="BB155" s="21">
        <f>+'[17]13'!$I$85/10^6</f>
        <v>0.76544323000000003</v>
      </c>
      <c r="BC155" s="21">
        <f>+'[17]13'!$J$85/10^6</f>
        <v>0.72085107000000004</v>
      </c>
      <c r="BD155" s="21">
        <f>+'[17]13'!$K$85/10^6</f>
        <v>0.77534479000000001</v>
      </c>
      <c r="BE155" s="21">
        <f>+'[17]13'!$M$85/10^6</f>
        <v>0.75916142999999991</v>
      </c>
      <c r="BF155" s="21">
        <f>+'[17]13'!$N$85/10^6</f>
        <v>0.83823632999999997</v>
      </c>
      <c r="BG155" s="21">
        <f>+'[17]13'!$O$85/10^6</f>
        <v>0.84470159999999994</v>
      </c>
      <c r="BH155" s="21">
        <f>+'[17]13'!$Q$85/10^6</f>
        <v>0.81443165000000006</v>
      </c>
      <c r="BI155" s="21">
        <f>+'[17]13'!$R$85/10^6</f>
        <v>0.82122708999999916</v>
      </c>
      <c r="BJ155" s="21">
        <f>+'[17]13'!$S$85/10^6</f>
        <v>0.81050966000000002</v>
      </c>
      <c r="BK155" s="22">
        <f t="shared" si="16"/>
        <v>9.4148856499999987</v>
      </c>
      <c r="BM155" s="10">
        <v>1006</v>
      </c>
      <c r="BN155" s="10" t="s">
        <v>14</v>
      </c>
      <c r="BO155" s="21">
        <f t="shared" si="18"/>
        <v>5.4509006900000001</v>
      </c>
      <c r="BP155" s="21">
        <f>+'[16]2M'!$I$63/10^6</f>
        <v>11.197365080000001</v>
      </c>
      <c r="BQ155" s="21">
        <f>+'[16]3M'!$I$63/10^6</f>
        <v>16.818270959999996</v>
      </c>
      <c r="BR155" s="21">
        <f>+'[16]4M'!$I$63/10^6</f>
        <v>22.850163870000006</v>
      </c>
      <c r="BS155" s="21">
        <f>+'[16]5M'!$I$63/10^6</f>
        <v>28.848005560000011</v>
      </c>
      <c r="BT155" s="21">
        <f>+'[16]6M'!$I$63/10^6</f>
        <v>34.997709440000008</v>
      </c>
      <c r="BU155" s="21">
        <f>+'[16]7M'!$I$63/10^6</f>
        <v>42.168234260000006</v>
      </c>
      <c r="BV155" s="21">
        <f>+'[16]8M'!$I$63/10^6</f>
        <v>48.020239160000003</v>
      </c>
      <c r="BW155" s="21" t="e">
        <f>+#REF!/10^6</f>
        <v>#REF!</v>
      </c>
      <c r="BX155" s="21">
        <f>+'[16]10M'!$I$63/10^6</f>
        <v>58.724264869999999</v>
      </c>
      <c r="BY155" s="21">
        <f>+'[16]11M'!$I$63/10^6</f>
        <v>64.669379070000005</v>
      </c>
      <c r="BZ155" s="21">
        <f>+'[16]12M'!$I$63/10^6</f>
        <v>70.358983299999977</v>
      </c>
    </row>
    <row r="156" spans="1:78" customFormat="1" x14ac:dyDescent="0.2">
      <c r="A156" s="10">
        <v>1007</v>
      </c>
      <c r="B156" s="10" t="s">
        <v>15</v>
      </c>
      <c r="C156" s="28">
        <v>9.1890010199999992</v>
      </c>
      <c r="D156" s="28">
        <v>9.4843708400000004</v>
      </c>
      <c r="E156" s="28">
        <v>9.3094609000000013</v>
      </c>
      <c r="F156" s="28">
        <v>10.38093829</v>
      </c>
      <c r="G156" s="28">
        <v>9.7836642499999993</v>
      </c>
      <c r="H156" s="28">
        <v>9.9912631900000015</v>
      </c>
      <c r="I156" s="28">
        <v>10.833634630000001</v>
      </c>
      <c r="J156" s="28">
        <v>8.9608836899999993</v>
      </c>
      <c r="K156" s="28">
        <v>8.5613794999999975</v>
      </c>
      <c r="L156" s="28">
        <v>7.9899207299999997</v>
      </c>
      <c r="M156" s="28">
        <v>9.8140295300000009</v>
      </c>
      <c r="N156" s="28">
        <v>11.088248090000002</v>
      </c>
      <c r="O156" s="22">
        <f t="shared" si="17"/>
        <v>115.38679466000001</v>
      </c>
      <c r="P156" s="317"/>
      <c r="Q156" s="10">
        <v>1007</v>
      </c>
      <c r="R156" s="10" t="s">
        <v>15</v>
      </c>
      <c r="S156" s="28">
        <f>+'[17]14'!$E$64/10^6</f>
        <v>7.6776828300000002</v>
      </c>
      <c r="T156" s="28">
        <f>+'[17]14'!$F$64/10^6</f>
        <v>8.0050591099999995</v>
      </c>
      <c r="U156" s="28">
        <f>+'[17]14'!$G$64/10^6</f>
        <v>7.8245708700000014</v>
      </c>
      <c r="V156" s="28">
        <f>+'[17]14'!$I$64/10^6</f>
        <v>8.8667605699999985</v>
      </c>
      <c r="W156" s="28">
        <f>+'[17]14'!$J$64/10^6</f>
        <v>8.3063143200000003</v>
      </c>
      <c r="X156" s="28">
        <f>+'[17]14'!$K$64/10^6</f>
        <v>8.5146596100000007</v>
      </c>
      <c r="Y156" s="28">
        <f>+'[17]14'!$M$64/10^6</f>
        <v>9.3965411700000026</v>
      </c>
      <c r="Z156" s="28">
        <f>+'[17]14'!$N$64/10^6</f>
        <v>7.5094368300000003</v>
      </c>
      <c r="AA156" s="28">
        <f>+'[17]14'!$O$64/10^6</f>
        <v>7.0710313099999986</v>
      </c>
      <c r="AB156" s="28">
        <f>+'[17]14'!$Q$64/10^6</f>
        <v>6.47077072</v>
      </c>
      <c r="AC156" s="28">
        <f>+'[17]14'!$R$64/10^6</f>
        <v>8.1759475600000009</v>
      </c>
      <c r="AD156" s="28">
        <f>+'[17]14'!$S$64/10^6</f>
        <v>7.9404973500000011</v>
      </c>
      <c r="AE156" s="22">
        <f t="shared" si="14"/>
        <v>95.759272249999995</v>
      </c>
      <c r="AG156" s="10">
        <v>1007</v>
      </c>
      <c r="AH156" s="10" t="s">
        <v>15</v>
      </c>
      <c r="AI156" s="28">
        <f>+'[17]14'!$E$76/10^6</f>
        <v>0.8028554200000001</v>
      </c>
      <c r="AJ156" s="28">
        <f>+'[17]14'!$F$76/10^6</f>
        <v>0.74749655000000004</v>
      </c>
      <c r="AK156" s="28">
        <f>+'[17]14'!$G$76/10^6</f>
        <v>0.75043000000000004</v>
      </c>
      <c r="AL156" s="28">
        <f>+'[17]14'!$I$76/10^6</f>
        <v>0.80011559999999993</v>
      </c>
      <c r="AM156" s="28">
        <f>+'[17]14'!$J$76/10^6</f>
        <v>0.74731000000000003</v>
      </c>
      <c r="AN156" s="28">
        <f>+'[17]14'!$K$76/10^6</f>
        <v>0.75749158999999999</v>
      </c>
      <c r="AO156" s="28">
        <f>+'[17]14'!$M$76/10^6</f>
        <v>0.73330326000000001</v>
      </c>
      <c r="AP156" s="28">
        <f>+'[17]14'!$N$76/10^6</f>
        <v>0.72567879000000002</v>
      </c>
      <c r="AQ156" s="28">
        <f>+'[17]14'!$O$76/10^6</f>
        <v>0.74998335999999999</v>
      </c>
      <c r="AR156" s="28">
        <f>+'[17]14'!$Q$76/10^6</f>
        <v>0.78483999999999998</v>
      </c>
      <c r="AS156" s="28">
        <f>+'[17]14'!$R$76/10^6</f>
        <v>0.90091065000000004</v>
      </c>
      <c r="AT156" s="28">
        <f>+'[17]14'!$S$76/10^6</f>
        <v>2.0910410100000001</v>
      </c>
      <c r="AU156" s="22">
        <f t="shared" si="15"/>
        <v>10.591456229999999</v>
      </c>
      <c r="AW156" s="10">
        <v>1007</v>
      </c>
      <c r="AX156" s="10" t="s">
        <v>15</v>
      </c>
      <c r="AY156" s="21">
        <f>+'[17]14'!$E$85/10^6</f>
        <v>0.70846277000000002</v>
      </c>
      <c r="AZ156" s="21">
        <f>+'[17]14'!$F$85/10^6</f>
        <v>0.7318151799999999</v>
      </c>
      <c r="BA156" s="21">
        <f>+'[17]14'!$G$85/10^6</f>
        <v>0.73446003000000004</v>
      </c>
      <c r="BB156" s="21">
        <f>+'[17]14'!$I$85/10^6</f>
        <v>0.71406212000000013</v>
      </c>
      <c r="BC156" s="21">
        <f>+'[17]14'!$J$85/10^6</f>
        <v>0.73003992999999989</v>
      </c>
      <c r="BD156" s="21">
        <f>+'[17]14'!$K$85/10^6</f>
        <v>0.71911199000000003</v>
      </c>
      <c r="BE156" s="21">
        <f>+'[17]14'!$M$85/10^6</f>
        <v>0.70379020000000003</v>
      </c>
      <c r="BF156" s="21">
        <f>+'[17]14'!$N$85/10^6</f>
        <v>0.72576806999999999</v>
      </c>
      <c r="BG156" s="21">
        <f>+'[17]14'!$O$85/10^6</f>
        <v>0.74036482999999997</v>
      </c>
      <c r="BH156" s="21">
        <f>+'[17]14'!$Q$85/10^6</f>
        <v>0.73431000999999996</v>
      </c>
      <c r="BI156" s="21">
        <f>+'[17]14'!$R$85/10^6</f>
        <v>0.73717131999999985</v>
      </c>
      <c r="BJ156" s="21">
        <f>+'[17]14'!$S$85/10^6</f>
        <v>1.0567097299999999</v>
      </c>
      <c r="BK156" s="22">
        <f t="shared" si="16"/>
        <v>9.0360661799999988</v>
      </c>
      <c r="BM156" s="10">
        <v>1007</v>
      </c>
      <c r="BN156" s="10" t="s">
        <v>15</v>
      </c>
      <c r="BO156" s="21">
        <f t="shared" si="18"/>
        <v>9.1890010199999992</v>
      </c>
      <c r="BP156" s="21">
        <f>+'[16]2M'!$J$63/10^6</f>
        <v>18.673371859999996</v>
      </c>
      <c r="BQ156" s="21">
        <f>+'[16]3M'!$J$63/10^6</f>
        <v>27.982832759999994</v>
      </c>
      <c r="BR156" s="21">
        <f>+'[16]4M'!$J$63/10^6</f>
        <v>38.363771049999997</v>
      </c>
      <c r="BS156" s="21">
        <f>+'[16]5M'!$J$63/10^6</f>
        <v>48.147435299999998</v>
      </c>
      <c r="BT156" s="21">
        <f>+'[16]6M'!$J$63/10^6</f>
        <v>58.138698490000003</v>
      </c>
      <c r="BU156" s="21">
        <f>+'[16]7M'!$J$63/10^6</f>
        <v>68.972333119999988</v>
      </c>
      <c r="BV156" s="21">
        <f>+'[16]8M'!$J$63/10^6</f>
        <v>77.933216810000005</v>
      </c>
      <c r="BW156" s="21" t="e">
        <f>+#REF!/10^6</f>
        <v>#REF!</v>
      </c>
      <c r="BX156" s="21">
        <f>+'[16]10M'!$J$63/10^6</f>
        <v>94.484517039999986</v>
      </c>
      <c r="BY156" s="21">
        <f>+'[16]11M'!$J$63/10^6</f>
        <v>104.29854657</v>
      </c>
      <c r="BZ156" s="21">
        <f>+'[16]12M'!$J$63/10^6</f>
        <v>115.38679466000002</v>
      </c>
    </row>
    <row r="157" spans="1:78" customFormat="1" x14ac:dyDescent="0.2">
      <c r="A157" s="10">
        <v>1008</v>
      </c>
      <c r="B157" s="10" t="s">
        <v>16</v>
      </c>
      <c r="C157" s="28">
        <v>2.6048696999999992</v>
      </c>
      <c r="D157" s="28">
        <v>2.7390820299999996</v>
      </c>
      <c r="E157" s="28">
        <v>2.6468074899999996</v>
      </c>
      <c r="F157" s="28">
        <v>3.0660805100000004</v>
      </c>
      <c r="G157" s="28">
        <v>2.9356991599999995</v>
      </c>
      <c r="H157" s="28">
        <v>2.8067994199999999</v>
      </c>
      <c r="I157" s="28">
        <v>3.0626201800000001</v>
      </c>
      <c r="J157" s="28">
        <v>2.3920062400000002</v>
      </c>
      <c r="K157" s="28">
        <v>2.3458194000000003</v>
      </c>
      <c r="L157" s="28">
        <v>2.2548402199999997</v>
      </c>
      <c r="M157" s="28">
        <v>2.6596638100000005</v>
      </c>
      <c r="N157" s="28">
        <v>2.6287995499999992</v>
      </c>
      <c r="O157" s="22">
        <f t="shared" si="17"/>
        <v>32.143087709999996</v>
      </c>
      <c r="P157" s="317"/>
      <c r="Q157" s="10">
        <v>1008</v>
      </c>
      <c r="R157" s="10" t="s">
        <v>16</v>
      </c>
      <c r="S157" s="28">
        <f>+'[17]15'!$E$64/10^6</f>
        <v>2.3794151699999992</v>
      </c>
      <c r="T157" s="28">
        <f>+'[17]15'!$F$64/10^6</f>
        <v>2.5135626699999998</v>
      </c>
      <c r="U157" s="28">
        <f>+'[17]15'!$G$64/10^6</f>
        <v>2.4216019800000002</v>
      </c>
      <c r="V157" s="28">
        <f>+'[17]15'!$I$64/10^6</f>
        <v>2.8421751900000003</v>
      </c>
      <c r="W157" s="28">
        <f>+'[17]15'!$J$64/10^6</f>
        <v>2.7112198599999999</v>
      </c>
      <c r="X157" s="28">
        <f>+'[17]15'!$K$64/10^6</f>
        <v>2.5800960699999997</v>
      </c>
      <c r="Y157" s="28">
        <f>+'[17]15'!$M$64/10^6</f>
        <v>2.8324780600000001</v>
      </c>
      <c r="Z157" s="28">
        <f>+'[17]15'!$N$64/10^6</f>
        <v>2.1456782399999996</v>
      </c>
      <c r="AA157" s="28">
        <f>+'[17]15'!$O$64/10^6</f>
        <v>2.1085146400000001</v>
      </c>
      <c r="AB157" s="28">
        <f>+'[17]15'!$Q$64/10^6</f>
        <v>2.0189648499999997</v>
      </c>
      <c r="AC157" s="28">
        <f>+'[17]15'!$R$64/10^6</f>
        <v>2.4255860400000007</v>
      </c>
      <c r="AD157" s="28">
        <f>+'[17]15'!$S$64/10^6</f>
        <v>2.3919906199999992</v>
      </c>
      <c r="AE157" s="22">
        <f t="shared" si="14"/>
        <v>29.371283389999999</v>
      </c>
      <c r="AG157" s="10">
        <v>1008</v>
      </c>
      <c r="AH157" s="10" t="s">
        <v>16</v>
      </c>
      <c r="AI157" s="28">
        <f>+'[17]15'!$E$76/10^6</f>
        <v>0.17562</v>
      </c>
      <c r="AJ157" s="28">
        <f>+'[17]15'!$F$76/10^6</f>
        <v>0.17671999999999999</v>
      </c>
      <c r="AK157" s="28">
        <f>+'[17]15'!$G$76/10^6</f>
        <v>0.17588999999999999</v>
      </c>
      <c r="AL157" s="28">
        <f>+'[17]15'!$I$76/10^6</f>
        <v>0.17422000000000001</v>
      </c>
      <c r="AM157" s="28">
        <f>+'[17]15'!$J$76/10^6</f>
        <v>0.17527999999999999</v>
      </c>
      <c r="AN157" s="28">
        <f>+'[17]15'!$K$76/10^6</f>
        <v>0.17544000000000001</v>
      </c>
      <c r="AO157" s="28">
        <f>+'[17]15'!$M$76/10^6</f>
        <v>0.17776</v>
      </c>
      <c r="AP157" s="28">
        <f>+'[17]15'!$N$76/10^6</f>
        <v>0.19250701000000001</v>
      </c>
      <c r="AQ157" s="28">
        <f>+'[17]15'!$O$76/10^6</f>
        <v>0.18395929</v>
      </c>
      <c r="AR157" s="28">
        <f>+'[17]15'!$Q$76/10^6</f>
        <v>0.18087</v>
      </c>
      <c r="AS157" s="28">
        <f>+'[17]15'!$R$76/10^6</f>
        <v>0.17779</v>
      </c>
      <c r="AT157" s="28">
        <f>+'[17]15'!$S$76/10^6</f>
        <v>0.18060000000000001</v>
      </c>
      <c r="AU157" s="22">
        <f t="shared" si="15"/>
        <v>2.1466563000000001</v>
      </c>
      <c r="AW157" s="10">
        <v>1008</v>
      </c>
      <c r="AX157" s="10" t="s">
        <v>16</v>
      </c>
      <c r="AY157" s="21">
        <f>+'[17]15'!$E$85/10^6</f>
        <v>4.9834530000000009E-2</v>
      </c>
      <c r="AZ157" s="21">
        <f>+'[17]15'!$F$85/10^6</f>
        <v>4.879936E-2</v>
      </c>
      <c r="BA157" s="21">
        <f>+'[17]15'!$G$85/10^6</f>
        <v>4.931551E-2</v>
      </c>
      <c r="BB157" s="21">
        <f>+'[17]15'!$I$85/10^6</f>
        <v>4.9685319999999998E-2</v>
      </c>
      <c r="BC157" s="21">
        <f>+'[17]15'!$J$85/10^6</f>
        <v>4.9199300000000001E-2</v>
      </c>
      <c r="BD157" s="21">
        <f>+'[17]15'!$K$85/10^6</f>
        <v>5.1263350000000006E-2</v>
      </c>
      <c r="BE157" s="21">
        <f>+'[17]15'!$M$85/10^6</f>
        <v>5.2382119999999997E-2</v>
      </c>
      <c r="BF157" s="21">
        <f>+'[17]15'!$N$85/10^6</f>
        <v>5.3820989999999999E-2</v>
      </c>
      <c r="BG157" s="21">
        <f>+'[17]15'!$O$85/10^6</f>
        <v>5.3345469999999999E-2</v>
      </c>
      <c r="BH157" s="21">
        <f>+'[17]15'!$Q$85/10^6</f>
        <v>5.5005370000000005E-2</v>
      </c>
      <c r="BI157" s="21">
        <f>+'[17]15'!$R$85/10^6</f>
        <v>5.6287770000000001E-2</v>
      </c>
      <c r="BJ157" s="21">
        <f>+'[17]15'!$S$85/10^6</f>
        <v>5.6208929999999997E-2</v>
      </c>
      <c r="BK157" s="22">
        <f t="shared" si="16"/>
        <v>0.62514802000000003</v>
      </c>
      <c r="BM157" s="10">
        <v>1008</v>
      </c>
      <c r="BN157" s="10" t="s">
        <v>16</v>
      </c>
      <c r="BO157" s="21">
        <f t="shared" si="18"/>
        <v>2.6048696999999992</v>
      </c>
      <c r="BP157" s="21">
        <f>+'[16]2M'!$K$63/10^6</f>
        <v>5.3439517299999997</v>
      </c>
      <c r="BQ157" s="21">
        <f>+'[16]3M'!$K$63/10^6</f>
        <v>7.9907592200000011</v>
      </c>
      <c r="BR157" s="21">
        <f>+'[16]4M'!$K$63/10^6</f>
        <v>11.056839730000002</v>
      </c>
      <c r="BS157" s="21">
        <f>+'[16]5M'!$K$63/10^6</f>
        <v>13.992538890000001</v>
      </c>
      <c r="BT157" s="21">
        <f>+'[16]6M'!$K$63/10^6</f>
        <v>16.79933831</v>
      </c>
      <c r="BU157" s="21">
        <f>+'[16]7M'!$K$63/10^6</f>
        <v>19.861958489999999</v>
      </c>
      <c r="BV157" s="21">
        <f>+'[16]8M'!$K$63/10^6</f>
        <v>22.253964730000003</v>
      </c>
      <c r="BW157" s="21" t="e">
        <f>+#REF!/10^6</f>
        <v>#REF!</v>
      </c>
      <c r="BX157" s="21">
        <f>+'[16]10M'!$K$63/10^6</f>
        <v>26.854624349999998</v>
      </c>
      <c r="BY157" s="21">
        <f>+'[16]11M'!$K$63/10^6</f>
        <v>29.51428816</v>
      </c>
      <c r="BZ157" s="21">
        <f>+'[16]12M'!$K$63/10^6</f>
        <v>32.143087710000003</v>
      </c>
    </row>
    <row r="158" spans="1:78" customFormat="1" x14ac:dyDescent="0.2">
      <c r="A158" s="10">
        <v>1009</v>
      </c>
      <c r="B158" s="10" t="s">
        <v>17</v>
      </c>
      <c r="C158" s="28">
        <v>2.2038074199999995</v>
      </c>
      <c r="D158" s="28">
        <v>2.3700117999999994</v>
      </c>
      <c r="E158" s="28">
        <v>2.2143089700000003</v>
      </c>
      <c r="F158" s="28">
        <v>2.3466952400000003</v>
      </c>
      <c r="G158" s="28">
        <v>2.40658751</v>
      </c>
      <c r="H158" s="28">
        <v>2.3134657599999997</v>
      </c>
      <c r="I158" s="28">
        <v>2.5224487500000006</v>
      </c>
      <c r="J158" s="28">
        <v>1.9948891100000001</v>
      </c>
      <c r="K158" s="28">
        <v>2.0121893099999997</v>
      </c>
      <c r="L158" s="28">
        <v>2.0013805999999996</v>
      </c>
      <c r="M158" s="28">
        <v>2.4514378699999999</v>
      </c>
      <c r="N158" s="28">
        <v>2.3192000299999997</v>
      </c>
      <c r="O158" s="22">
        <f t="shared" si="17"/>
        <v>27.156422370000001</v>
      </c>
      <c r="P158" s="317"/>
      <c r="Q158" s="10">
        <v>1009</v>
      </c>
      <c r="R158" s="10" t="s">
        <v>17</v>
      </c>
      <c r="S158" s="28">
        <f>+'[17]16'!$E$64/10^6</f>
        <v>1.9584589399999996</v>
      </c>
      <c r="T158" s="28">
        <f>+'[17]16'!$F$64/10^6</f>
        <v>2.1231653499999998</v>
      </c>
      <c r="U158" s="28">
        <f>+'[17]16'!$G$64/10^6</f>
        <v>1.9682309000000002</v>
      </c>
      <c r="V158" s="28">
        <f>+'[17]16'!$I$64/10^6</f>
        <v>2.0999537500000001</v>
      </c>
      <c r="W158" s="28">
        <f>+'[17]16'!$J$64/10^6</f>
        <v>2.1607231900000001</v>
      </c>
      <c r="X158" s="28">
        <f>+'[17]16'!$K$64/10^6</f>
        <v>2.06081381</v>
      </c>
      <c r="Y158" s="28">
        <f>+'[17]16'!$M$64/10^6</f>
        <v>2.2753010500000004</v>
      </c>
      <c r="Z158" s="28">
        <f>+'[17]16'!$N$64/10^6</f>
        <v>1.74133458</v>
      </c>
      <c r="AA158" s="28">
        <f>+'[17]16'!$O$64/10^6</f>
        <v>1.7548563199999998</v>
      </c>
      <c r="AB158" s="28">
        <f>+'[17]16'!$Q$64/10^6</f>
        <v>1.7349594599999998</v>
      </c>
      <c r="AC158" s="28">
        <f>+'[17]16'!$R$64/10^6</f>
        <v>2.1878594100000002</v>
      </c>
      <c r="AD158" s="28">
        <f>+'[17]16'!$S$64/10^6</f>
        <v>2.0608320999999998</v>
      </c>
      <c r="AE158" s="22">
        <f t="shared" si="14"/>
        <v>24.126488859999998</v>
      </c>
      <c r="AG158" s="10">
        <v>1009</v>
      </c>
      <c r="AH158" s="10" t="s">
        <v>17</v>
      </c>
      <c r="AI158" s="28">
        <f>+'[17]16'!$E$76/10^6</f>
        <v>0.18404439</v>
      </c>
      <c r="AJ158" s="28">
        <f>+'[17]16'!$F$76/10^6</f>
        <v>0.18710279999999999</v>
      </c>
      <c r="AK158" s="28">
        <f>+'[17]16'!$G$76/10^6</f>
        <v>0.18413467</v>
      </c>
      <c r="AL158" s="28">
        <f>+'[17]16'!$I$76/10^6</f>
        <v>0.18494439000000001</v>
      </c>
      <c r="AM158" s="28">
        <f>+'[17]16'!$J$76/10^6</f>
        <v>0.18582439000000001</v>
      </c>
      <c r="AN158" s="28">
        <f>+'[17]16'!$K$76/10^6</f>
        <v>0.18782691000000001</v>
      </c>
      <c r="AO158" s="28">
        <f>+'[17]16'!$M$76/10^6</f>
        <v>0.18337999999999999</v>
      </c>
      <c r="AP158" s="28">
        <f>+'[17]16'!$N$76/10^6</f>
        <v>0.18539</v>
      </c>
      <c r="AQ158" s="28">
        <f>+'[17]16'!$O$76/10^6</f>
        <v>0.18749869</v>
      </c>
      <c r="AR158" s="28">
        <f>+'[17]16'!$Q$76/10^6</f>
        <v>0.19709187</v>
      </c>
      <c r="AS158" s="28">
        <f>+'[17]16'!$R$76/10^6</f>
        <v>0.19089</v>
      </c>
      <c r="AT158" s="28">
        <f>+'[17]16'!$S$76/10^6</f>
        <v>0.18637999999999999</v>
      </c>
      <c r="AU158" s="22">
        <f t="shared" si="15"/>
        <v>2.2445081099999999</v>
      </c>
      <c r="AW158" s="10">
        <v>1009</v>
      </c>
      <c r="AX158" s="10" t="s">
        <v>17</v>
      </c>
      <c r="AY158" s="21">
        <f>+'[17]16'!$E$85/10^6</f>
        <v>6.1304090000000006E-2</v>
      </c>
      <c r="AZ158" s="21">
        <f>+'[17]16'!$F$85/10^6</f>
        <v>5.9743650000000002E-2</v>
      </c>
      <c r="BA158" s="21">
        <f>+'[17]16'!$G$85/10^6</f>
        <v>6.1943400000000003E-2</v>
      </c>
      <c r="BB158" s="21">
        <f>+'[17]16'!$I$85/10^6</f>
        <v>6.1797100000000008E-2</v>
      </c>
      <c r="BC158" s="21">
        <f>+'[17]16'!$J$85/10^6</f>
        <v>6.0039929999999998E-2</v>
      </c>
      <c r="BD158" s="21">
        <f>+'[17]16'!$K$85/10^6</f>
        <v>6.4825040000000014E-2</v>
      </c>
      <c r="BE158" s="21">
        <f>+'[17]16'!$M$85/10^6</f>
        <v>6.3767699999999997E-2</v>
      </c>
      <c r="BF158" s="21">
        <f>+'[17]16'!$N$85/10^6</f>
        <v>6.8164530000000001E-2</v>
      </c>
      <c r="BG158" s="21">
        <f>+'[17]16'!$O$85/10^6</f>
        <v>6.9834300000000002E-2</v>
      </c>
      <c r="BH158" s="21">
        <f>+'[17]16'!$Q$85/10^6</f>
        <v>6.9329269999999998E-2</v>
      </c>
      <c r="BI158" s="21">
        <f>+'[17]16'!$R$85/10^6</f>
        <v>7.2688459999999996E-2</v>
      </c>
      <c r="BJ158" s="21">
        <f>+'[17]16'!$S$85/10^6</f>
        <v>7.1987930000000006E-2</v>
      </c>
      <c r="BK158" s="22">
        <f t="shared" si="16"/>
        <v>0.78542540000000005</v>
      </c>
      <c r="BM158" s="10">
        <v>1009</v>
      </c>
      <c r="BN158" s="10" t="s">
        <v>17</v>
      </c>
      <c r="BO158" s="21">
        <f t="shared" si="18"/>
        <v>2.2038074199999995</v>
      </c>
      <c r="BP158" s="21">
        <f>+'[16]2M'!$L$63/10^6</f>
        <v>4.5738192200000007</v>
      </c>
      <c r="BQ158" s="21">
        <f>+'[16]3M'!$L$63/10^6</f>
        <v>6.7881281900000001</v>
      </c>
      <c r="BR158" s="21">
        <f>+'[16]4M'!$L$63/10^6</f>
        <v>9.1348234300000009</v>
      </c>
      <c r="BS158" s="21">
        <f>+'[16]5M'!$L$63/10^6</f>
        <v>11.541410940000002</v>
      </c>
      <c r="BT158" s="21">
        <f>+'[16]6M'!$L$63/10^6</f>
        <v>13.854876700000002</v>
      </c>
      <c r="BU158" s="21">
        <f>+'[16]7M'!$L$63/10^6</f>
        <v>16.377325450000001</v>
      </c>
      <c r="BV158" s="21">
        <f>+'[16]8M'!$L$63/10^6</f>
        <v>18.37221456</v>
      </c>
      <c r="BW158" s="21" t="e">
        <f>+#REF!/10^6</f>
        <v>#REF!</v>
      </c>
      <c r="BX158" s="21">
        <f>+'[16]10M'!$L$63/10^6</f>
        <v>22.385784470000008</v>
      </c>
      <c r="BY158" s="21">
        <f>+'[16]11M'!$L$63/10^6</f>
        <v>24.83722234</v>
      </c>
      <c r="BZ158" s="21">
        <f>+'[16]12M'!$L$63/10^6</f>
        <v>27.156422369999998</v>
      </c>
    </row>
    <row r="159" spans="1:78" customFormat="1" x14ac:dyDescent="0.2">
      <c r="A159" s="10">
        <v>1010</v>
      </c>
      <c r="B159" s="10" t="s">
        <v>19</v>
      </c>
      <c r="C159" s="28">
        <v>3.0220942700000002</v>
      </c>
      <c r="D159" s="28">
        <v>3.0722487600000004</v>
      </c>
      <c r="E159" s="28">
        <v>3.1185384900000002</v>
      </c>
      <c r="F159" s="28">
        <v>3.3182589000000005</v>
      </c>
      <c r="G159" s="28">
        <v>3.2528685799999995</v>
      </c>
      <c r="H159" s="28">
        <v>3.2689304900000002</v>
      </c>
      <c r="I159" s="28">
        <v>3.7664877400000001</v>
      </c>
      <c r="J159" s="28">
        <v>3.1339506099999994</v>
      </c>
      <c r="K159" s="28">
        <v>2.7356600000000006</v>
      </c>
      <c r="L159" s="28">
        <v>2.6772789300000008</v>
      </c>
      <c r="M159" s="28">
        <v>3.3791882700000002</v>
      </c>
      <c r="N159" s="28">
        <v>3.0928671800000003</v>
      </c>
      <c r="O159" s="22">
        <f t="shared" si="17"/>
        <v>37.838372219999997</v>
      </c>
      <c r="P159" s="317"/>
      <c r="Q159" s="10">
        <v>1010</v>
      </c>
      <c r="R159" s="10" t="s">
        <v>19</v>
      </c>
      <c r="S159" s="28">
        <f>+'[17]18'!$E$64/10^6</f>
        <v>2.7424966900000003</v>
      </c>
      <c r="T159" s="28">
        <f>+'[17]18'!$F$64/10^6</f>
        <v>2.7942788300000001</v>
      </c>
      <c r="U159" s="28">
        <f>+'[17]18'!$G$64/10^6</f>
        <v>2.8006679200000004</v>
      </c>
      <c r="V159" s="28">
        <f>+'[17]18'!$I$64/10^6</f>
        <v>3.0292345100000002</v>
      </c>
      <c r="W159" s="28">
        <f>+'[17]18'!$J$64/10^6</f>
        <v>2.9626815499999997</v>
      </c>
      <c r="X159" s="28">
        <f>+'[17]18'!$K$64/10^6</f>
        <v>2.9770336800000003</v>
      </c>
      <c r="Y159" s="28">
        <f>+'[17]18'!$M$64/10^6</f>
        <v>3.4697091000000002</v>
      </c>
      <c r="Z159" s="28">
        <f>+'[17]18'!$N$64/10^6</f>
        <v>2.8419053999999995</v>
      </c>
      <c r="AA159" s="28">
        <f>+'[17]18'!$O$64/10^6</f>
        <v>2.4331961900000003</v>
      </c>
      <c r="AB159" s="28">
        <f>+'[17]18'!$Q$64/10^6</f>
        <v>2.3776800200000006</v>
      </c>
      <c r="AC159" s="28">
        <f>+'[17]18'!$R$64/10^6</f>
        <v>3.0480385600000002</v>
      </c>
      <c r="AD159" s="28">
        <f>+'[17]18'!$S$64/10^6</f>
        <v>2.7570214100000001</v>
      </c>
      <c r="AE159" s="22">
        <f t="shared" si="14"/>
        <v>34.233943859999997</v>
      </c>
      <c r="AG159" s="10">
        <v>1010</v>
      </c>
      <c r="AH159" s="10" t="s">
        <v>19</v>
      </c>
      <c r="AI159" s="28">
        <f>+'[17]18'!$E$76/10^6</f>
        <v>0.22745952999999999</v>
      </c>
      <c r="AJ159" s="28">
        <f>+'[17]18'!$F$76/10^6</f>
        <v>0.22603000000000001</v>
      </c>
      <c r="AK159" s="28">
        <f>+'[17]18'!$G$76/10^6</f>
        <v>0.26456402000000001</v>
      </c>
      <c r="AL159" s="28">
        <f>+'[17]18'!$I$76/10^6</f>
        <v>0.22842999999999999</v>
      </c>
      <c r="AM159" s="28">
        <f>+'[17]18'!$J$76/10^6</f>
        <v>0.23114999999999999</v>
      </c>
      <c r="AN159" s="28">
        <f>+'[17]18'!$K$76/10^6</f>
        <v>0.23014000000000001</v>
      </c>
      <c r="AO159" s="28">
        <f>+'[17]18'!$M$76/10^6</f>
        <v>0.23448242999999999</v>
      </c>
      <c r="AP159" s="28">
        <f>+'[17]18'!$N$76/10^6</f>
        <v>0.2278</v>
      </c>
      <c r="AQ159" s="28">
        <f>+'[17]18'!$O$76/10^6</f>
        <v>0.23603289999999999</v>
      </c>
      <c r="AR159" s="28">
        <f>+'[17]18'!$Q$76/10^6</f>
        <v>0.23175000000000001</v>
      </c>
      <c r="AS159" s="28">
        <f>+'[17]18'!$R$76/10^6</f>
        <v>0.23197000000000001</v>
      </c>
      <c r="AT159" s="28">
        <f>+'[17]18'!$S$76/10^6</f>
        <v>0.23508999999999999</v>
      </c>
      <c r="AU159" s="22">
        <f t="shared" si="15"/>
        <v>2.8048988800000001</v>
      </c>
      <c r="AW159" s="10">
        <v>1010</v>
      </c>
      <c r="AX159" s="10" t="s">
        <v>19</v>
      </c>
      <c r="AY159" s="21">
        <f>+'[17]18'!$E$85/10^6</f>
        <v>5.2138049999999998E-2</v>
      </c>
      <c r="AZ159" s="21">
        <f>+'[17]18'!$F$85/10^6</f>
        <v>5.1939930000000002E-2</v>
      </c>
      <c r="BA159" s="21">
        <f>+'[17]18'!$G$85/10^6</f>
        <v>5.3306549999999994E-2</v>
      </c>
      <c r="BB159" s="21">
        <f>+'[17]18'!$I$85/10^6</f>
        <v>6.0594389999999998E-2</v>
      </c>
      <c r="BC159" s="21">
        <f>+'[17]18'!$J$85/10^6</f>
        <v>5.9037030000000004E-2</v>
      </c>
      <c r="BD159" s="21">
        <f>+'[17]18'!$K$85/10^6</f>
        <v>6.1756810000000002E-2</v>
      </c>
      <c r="BE159" s="21">
        <f>+'[17]18'!$M$85/10^6</f>
        <v>6.2296210000000005E-2</v>
      </c>
      <c r="BF159" s="21">
        <f>+'[17]18'!$N$85/10^6</f>
        <v>6.4245210000000011E-2</v>
      </c>
      <c r="BG159" s="21">
        <f>+'[17]18'!$O$85/10^6</f>
        <v>6.6430909999999996E-2</v>
      </c>
      <c r="BH159" s="21">
        <f>+'[17]18'!$Q$85/10^6</f>
        <v>6.7848909999999998E-2</v>
      </c>
      <c r="BI159" s="21">
        <f>+'[17]18'!$R$85/10^6</f>
        <v>9.917970999999999E-2</v>
      </c>
      <c r="BJ159" s="21">
        <f>+'[17]18'!$S$85/10^6</f>
        <v>0.10075577000000001</v>
      </c>
      <c r="BK159" s="22">
        <f t="shared" si="16"/>
        <v>0.79952948000000013</v>
      </c>
      <c r="BM159" s="10">
        <v>1010</v>
      </c>
      <c r="BN159" s="10" t="s">
        <v>19</v>
      </c>
      <c r="BO159" s="21">
        <f t="shared" si="18"/>
        <v>3.0220942700000002</v>
      </c>
      <c r="BP159" s="21">
        <f>+'[16]2M'!$M$63/10^6</f>
        <v>6.094343030000001</v>
      </c>
      <c r="BQ159" s="21">
        <f>+'[16]3M'!$M$63/10^6</f>
        <v>9.2128815199999998</v>
      </c>
      <c r="BR159" s="21">
        <f>+'[16]4M'!$M$63/10^6</f>
        <v>12.53114042</v>
      </c>
      <c r="BS159" s="21">
        <f>+'[16]5M'!$M$63/10^6</f>
        <v>15.784008999999998</v>
      </c>
      <c r="BT159" s="21">
        <f>+'[16]6M'!$M$63/10^6</f>
        <v>19.052939490000004</v>
      </c>
      <c r="BU159" s="21">
        <f>+'[16]7M'!$M$63/10^6</f>
        <v>22.819427229999995</v>
      </c>
      <c r="BV159" s="21">
        <f>+'[16]8M'!$M$63/10^6</f>
        <v>25.953377839999998</v>
      </c>
      <c r="BW159" s="21" t="e">
        <f>+#REF!/10^6</f>
        <v>#REF!</v>
      </c>
      <c r="BX159" s="21">
        <f>+'[16]10M'!$M$63/10^6</f>
        <v>31.366316770000001</v>
      </c>
      <c r="BY159" s="21">
        <f>+'[16]11M'!$M$63/10^6</f>
        <v>34.745505039999998</v>
      </c>
      <c r="BZ159" s="21">
        <f>+'[16]12M'!$M$63/10^6</f>
        <v>37.838372219999997</v>
      </c>
    </row>
    <row r="160" spans="1:78" customFormat="1" x14ac:dyDescent="0.2">
      <c r="A160" s="10">
        <v>1011</v>
      </c>
      <c r="B160" s="10" t="s">
        <v>20</v>
      </c>
      <c r="C160" s="28">
        <v>1.8645014000000004</v>
      </c>
      <c r="D160" s="28">
        <v>1.97939128</v>
      </c>
      <c r="E160" s="28">
        <v>1.9441076100000001</v>
      </c>
      <c r="F160" s="28">
        <v>1.9442514000000002</v>
      </c>
      <c r="G160" s="28">
        <v>1.9991059199999999</v>
      </c>
      <c r="H160" s="28">
        <v>1.95023149</v>
      </c>
      <c r="I160" s="28">
        <v>2.2905534299999997</v>
      </c>
      <c r="J160" s="28">
        <v>1.8876973599999998</v>
      </c>
      <c r="K160" s="28">
        <v>1.7209496699999998</v>
      </c>
      <c r="L160" s="28">
        <v>1.6227402900000001</v>
      </c>
      <c r="M160" s="28">
        <v>2.04621246</v>
      </c>
      <c r="N160" s="28">
        <v>1.9318754899999997</v>
      </c>
      <c r="O160" s="22">
        <f t="shared" si="17"/>
        <v>23.181617799999998</v>
      </c>
      <c r="P160" s="317"/>
      <c r="Q160" s="10">
        <v>1011</v>
      </c>
      <c r="R160" s="10" t="s">
        <v>20</v>
      </c>
      <c r="S160" s="28">
        <f>+'[17]19'!$E$64/10^6</f>
        <v>1.6242232700000003</v>
      </c>
      <c r="T160" s="28">
        <f>+'[17]19'!$F$64/10^6</f>
        <v>1.7427815800000002</v>
      </c>
      <c r="U160" s="28">
        <f>+'[17]19'!$G$64/10^6</f>
        <v>1.70328828</v>
      </c>
      <c r="V160" s="28">
        <f>+'[17]19'!$I$64/10^6</f>
        <v>1.7068813</v>
      </c>
      <c r="W160" s="28">
        <f>+'[17]19'!$J$64/10^6</f>
        <v>1.7655333799999999</v>
      </c>
      <c r="X160" s="28">
        <f>+'[17]19'!$K$64/10^6</f>
        <v>1.7115404299999999</v>
      </c>
      <c r="Y160" s="28">
        <f>+'[17]19'!$M$64/10^6</f>
        <v>2.05607863</v>
      </c>
      <c r="Z160" s="28">
        <f>+'[17]19'!$N$64/10^6</f>
        <v>1.6518598399999997</v>
      </c>
      <c r="AA160" s="28">
        <f>+'[17]19'!$O$64/10^6</f>
        <v>1.4831694799999997</v>
      </c>
      <c r="AB160" s="28">
        <f>+'[17]19'!$Q$64/10^6</f>
        <v>1.3826586000000001</v>
      </c>
      <c r="AC160" s="28">
        <f>+'[17]19'!$R$64/10^6</f>
        <v>1.8041551200000001</v>
      </c>
      <c r="AD160" s="28">
        <f>+'[17]19'!$S$64/10^6</f>
        <v>1.6851056899999999</v>
      </c>
      <c r="AE160" s="22">
        <f t="shared" si="14"/>
        <v>20.317275599999999</v>
      </c>
      <c r="AG160" s="10">
        <v>1011</v>
      </c>
      <c r="AH160" s="10" t="s">
        <v>20</v>
      </c>
      <c r="AI160" s="28">
        <f>+'[17]19'!$E$76/10^6</f>
        <v>0.19579906</v>
      </c>
      <c r="AJ160" s="28">
        <f>+'[17]19'!$F$76/10^6</f>
        <v>0.19201952999999999</v>
      </c>
      <c r="AK160" s="28">
        <f>+'[17]19'!$G$76/10^6</f>
        <v>0.19617075</v>
      </c>
      <c r="AL160" s="28">
        <f>+'[17]19'!$I$76/10^6</f>
        <v>0.19153999999999999</v>
      </c>
      <c r="AM160" s="28">
        <f>+'[17]19'!$J$76/10^6</f>
        <v>0.18887000000000001</v>
      </c>
      <c r="AN160" s="28">
        <f>+'[17]19'!$K$76/10^6</f>
        <v>0.19225</v>
      </c>
      <c r="AO160" s="28">
        <f>+'[17]19'!$M$76/10^6</f>
        <v>0.18844</v>
      </c>
      <c r="AP160" s="28">
        <f>+'[17]19'!$N$76/10^6</f>
        <v>0.18862000000000001</v>
      </c>
      <c r="AQ160" s="28">
        <f>+'[17]19'!$O$76/10^6</f>
        <v>0.18898999999999999</v>
      </c>
      <c r="AR160" s="28">
        <f>+'[17]19'!$Q$76/10^6</f>
        <v>0.19102</v>
      </c>
      <c r="AS160" s="28">
        <f>+'[17]19'!$R$76/10^6</f>
        <v>0.19281000000000001</v>
      </c>
      <c r="AT160" s="28">
        <f>+'[17]19'!$S$76/10^6</f>
        <v>0.1968529</v>
      </c>
      <c r="AU160" s="22">
        <f t="shared" si="15"/>
        <v>2.3033822399999999</v>
      </c>
      <c r="AW160" s="10">
        <v>1011</v>
      </c>
      <c r="AX160" s="10" t="s">
        <v>20</v>
      </c>
      <c r="AY160" s="21">
        <f>+'[17]19'!$E$85/10^6</f>
        <v>4.4479069999999996E-2</v>
      </c>
      <c r="AZ160" s="21">
        <f>+'[17]19'!$F$85/10^6</f>
        <v>4.4590169999999998E-2</v>
      </c>
      <c r="BA160" s="21">
        <f>+'[17]19'!$G$85/10^6</f>
        <v>4.464858E-2</v>
      </c>
      <c r="BB160" s="21">
        <f>+'[17]19'!$I$85/10^6</f>
        <v>4.5830099999999999E-2</v>
      </c>
      <c r="BC160" s="21">
        <f>+'[17]19'!$J$85/10^6</f>
        <v>4.4702539999999992E-2</v>
      </c>
      <c r="BD160" s="21">
        <f>+'[17]19'!$K$85/10^6</f>
        <v>4.6441059999999999E-2</v>
      </c>
      <c r="BE160" s="21">
        <f>+'[17]19'!$M$85/10^6</f>
        <v>4.6034800000000001E-2</v>
      </c>
      <c r="BF160" s="21">
        <f>+'[17]19'!$N$85/10^6</f>
        <v>4.7217520000000006E-2</v>
      </c>
      <c r="BG160" s="21">
        <f>+'[17]19'!$O$85/10^6</f>
        <v>4.8790190000000004E-2</v>
      </c>
      <c r="BH160" s="21">
        <f>+'[17]19'!$Q$85/10^6</f>
        <v>4.9061689999999998E-2</v>
      </c>
      <c r="BI160" s="21">
        <f>+'[17]19'!$R$85/10^6</f>
        <v>4.9247339999999994E-2</v>
      </c>
      <c r="BJ160" s="21">
        <f>+'[17]19'!$S$85/10^6</f>
        <v>4.9916899999999993E-2</v>
      </c>
      <c r="BK160" s="22">
        <f t="shared" si="16"/>
        <v>0.56095996000000004</v>
      </c>
      <c r="BM160" s="10">
        <v>1011</v>
      </c>
      <c r="BN160" s="10" t="s">
        <v>20</v>
      </c>
      <c r="BO160" s="21">
        <f t="shared" si="18"/>
        <v>1.8645014000000004</v>
      </c>
      <c r="BP160" s="21">
        <f>+'[16]2M'!$N$63/10^6</f>
        <v>3.8438926800000006</v>
      </c>
      <c r="BQ160" s="21">
        <f>+'[16]3M'!$N$63/10^6</f>
        <v>5.7880002900000003</v>
      </c>
      <c r="BR160" s="21">
        <f>+'[16]4M'!$N$63/10^6</f>
        <v>7.73225169</v>
      </c>
      <c r="BS160" s="21">
        <f>+'[16]5M'!$N$63/10^6</f>
        <v>9.7313576100000034</v>
      </c>
      <c r="BT160" s="21">
        <f>+'[16]6M'!$N$63/10^6</f>
        <v>11.681589099999998</v>
      </c>
      <c r="BU160" s="21">
        <f>+'[16]7M'!$N$63/10^6</f>
        <v>13.972142530000001</v>
      </c>
      <c r="BV160" s="21">
        <f>+'[16]8M'!$N$63/10^6</f>
        <v>15.85983989</v>
      </c>
      <c r="BW160" s="21" t="e">
        <f>+#REF!/10^6</f>
        <v>#REF!</v>
      </c>
      <c r="BX160" s="21">
        <f>+'[16]10M'!$N$63/10^6</f>
        <v>19.203529850000002</v>
      </c>
      <c r="BY160" s="21">
        <f>+'[16]11M'!$N$63/10^6</f>
        <v>21.249742309999998</v>
      </c>
      <c r="BZ160" s="21">
        <f>+'[16]12M'!$N$63/10^6</f>
        <v>23.181617800000005</v>
      </c>
    </row>
    <row r="161" spans="1:78" customFormat="1" x14ac:dyDescent="0.2">
      <c r="A161" s="10">
        <v>1012</v>
      </c>
      <c r="B161" s="10" t="s">
        <v>21</v>
      </c>
      <c r="C161" s="28">
        <v>6.1798765600000012</v>
      </c>
      <c r="D161" s="28">
        <v>6.2240391200000005</v>
      </c>
      <c r="E161" s="28">
        <v>5.9619578099999995</v>
      </c>
      <c r="F161" s="28">
        <v>6.1878097199999988</v>
      </c>
      <c r="G161" s="28">
        <v>6.0261521199999999</v>
      </c>
      <c r="H161" s="28">
        <v>6.0339389399999996</v>
      </c>
      <c r="I161" s="28">
        <v>7.0821014200000008</v>
      </c>
      <c r="J161" s="28">
        <v>5.8061143800000012</v>
      </c>
      <c r="K161" s="28">
        <v>5.7294121599999999</v>
      </c>
      <c r="L161" s="28">
        <v>5.4932615599999997</v>
      </c>
      <c r="M161" s="28">
        <v>6.5172548200000007</v>
      </c>
      <c r="N161" s="28">
        <v>6.3785912599999994</v>
      </c>
      <c r="O161" s="22">
        <f t="shared" si="17"/>
        <v>73.620509869999992</v>
      </c>
      <c r="P161" s="317"/>
      <c r="Q161" s="10">
        <v>1012</v>
      </c>
      <c r="R161" s="10" t="s">
        <v>21</v>
      </c>
      <c r="S161" s="28">
        <f>+'[17]20'!$E$64/10^6</f>
        <v>5.4083197000000007</v>
      </c>
      <c r="T161" s="28">
        <f>+'[17]20'!$F$64/10^6</f>
        <v>5.4499034400000008</v>
      </c>
      <c r="U161" s="28">
        <f>+'[17]20'!$G$64/10^6</f>
        <v>5.1776542499999998</v>
      </c>
      <c r="V161" s="28">
        <f>+'[17]20'!$I$64/10^6</f>
        <v>5.397008249999999</v>
      </c>
      <c r="W161" s="28">
        <f>+'[17]20'!$J$64/10^6</f>
        <v>5.25196007</v>
      </c>
      <c r="X161" s="28">
        <f>+'[17]20'!$K$64/10^6</f>
        <v>5.2218908999999991</v>
      </c>
      <c r="Y161" s="28">
        <f>+'[17]20'!$M$64/10^6</f>
        <v>6.3276744700000007</v>
      </c>
      <c r="Z161" s="28">
        <f>+'[17]20'!$N$64/10^6</f>
        <v>5.0000876100000005</v>
      </c>
      <c r="AA161" s="28">
        <f>+'[17]20'!$O$64/10^6</f>
        <v>4.9076986100000006</v>
      </c>
      <c r="AB161" s="28">
        <f>+'[17]20'!$Q$64/10^6</f>
        <v>4.6718781700000003</v>
      </c>
      <c r="AC161" s="28">
        <f>+'[17]20'!$R$64/10^6</f>
        <v>5.70767705</v>
      </c>
      <c r="AD161" s="28">
        <f>+'[17]20'!$S$64/10^6</f>
        <v>5.5549137499999999</v>
      </c>
      <c r="AE161" s="22">
        <f t="shared" si="14"/>
        <v>64.076666270000004</v>
      </c>
      <c r="AG161" s="10">
        <v>1012</v>
      </c>
      <c r="AH161" s="10" t="s">
        <v>21</v>
      </c>
      <c r="AI161" s="28">
        <f>+'[17]20'!$E$76/10^6</f>
        <v>0.58525000000000005</v>
      </c>
      <c r="AJ161" s="28">
        <f>+'[17]20'!$F$76/10^6</f>
        <v>0.58745000000000003</v>
      </c>
      <c r="AK161" s="28">
        <f>+'[17]20'!$G$76/10^6</f>
        <v>0.59265999999999996</v>
      </c>
      <c r="AL161" s="28">
        <f>+'[17]20'!$I$76/10^6</f>
        <v>0.59966063999999997</v>
      </c>
      <c r="AM161" s="28">
        <f>+'[17]20'!$J$76/10^6</f>
        <v>0.59036</v>
      </c>
      <c r="AN161" s="28">
        <f>+'[17]20'!$K$76/10^6</f>
        <v>0.61435969999999995</v>
      </c>
      <c r="AO161" s="28">
        <f>+'[17]20'!$M$76/10^6</f>
        <v>0.55925999999999998</v>
      </c>
      <c r="AP161" s="28">
        <f>+'[17]20'!$N$76/10^6</f>
        <v>0.60353000000000001</v>
      </c>
      <c r="AQ161" s="28">
        <f>+'[17]20'!$O$76/10^6</f>
        <v>0.61926999999999999</v>
      </c>
      <c r="AR161" s="28">
        <f>+'[17]20'!$Q$76/10^6</f>
        <v>0.61502000000000001</v>
      </c>
      <c r="AS161" s="28">
        <f>+'[17]20'!$R$76/10^6</f>
        <v>0.59973186999999994</v>
      </c>
      <c r="AT161" s="28">
        <f>+'[17]20'!$S$76/10^6</f>
        <v>0.61207</v>
      </c>
      <c r="AU161" s="22">
        <f t="shared" si="15"/>
        <v>7.1786222100000012</v>
      </c>
      <c r="AW161" s="10">
        <v>1012</v>
      </c>
      <c r="AX161" s="10" t="s">
        <v>21</v>
      </c>
      <c r="AY161" s="21">
        <f>+'[17]20'!$E$85/10^6</f>
        <v>0.18630685999999999</v>
      </c>
      <c r="AZ161" s="21">
        <f>+'[17]20'!$F$85/10^6</f>
        <v>0.18668567999999999</v>
      </c>
      <c r="BA161" s="21">
        <f>+'[17]20'!$G$85/10^6</f>
        <v>0.19164355999999999</v>
      </c>
      <c r="BB161" s="21">
        <f>+'[17]20'!$I$85/10^6</f>
        <v>0.19114083000000001</v>
      </c>
      <c r="BC161" s="21">
        <f>+'[17]20'!$J$85/10^6</f>
        <v>0.18383205</v>
      </c>
      <c r="BD161" s="21">
        <f>+'[17]20'!$K$85/10^6</f>
        <v>0.19768834000000002</v>
      </c>
      <c r="BE161" s="21">
        <f>+'[17]20'!$M$85/10^6</f>
        <v>0.19516695000000001</v>
      </c>
      <c r="BF161" s="21">
        <f>+'[17]20'!$N$85/10^6</f>
        <v>0.20249677000000002</v>
      </c>
      <c r="BG161" s="21">
        <f>+'[17]20'!$O$85/10^6</f>
        <v>0.20244355</v>
      </c>
      <c r="BH161" s="21">
        <f>+'[17]20'!$Q$85/10^6</f>
        <v>0.20636339000000001</v>
      </c>
      <c r="BI161" s="21">
        <f>+'[17]20'!$R$85/10^6</f>
        <v>0.20984590000000017</v>
      </c>
      <c r="BJ161" s="21">
        <f>+'[17]20'!$S$85/10^6</f>
        <v>0.21160751</v>
      </c>
      <c r="BK161" s="22">
        <f t="shared" si="16"/>
        <v>2.3652213899999999</v>
      </c>
      <c r="BM161" s="10">
        <v>1012</v>
      </c>
      <c r="BN161" s="10" t="s">
        <v>21</v>
      </c>
      <c r="BO161" s="21">
        <f t="shared" si="18"/>
        <v>6.1798765600000012</v>
      </c>
      <c r="BP161" s="21">
        <f>+'[16]2M'!$O$63/10^6</f>
        <v>12.403915679999999</v>
      </c>
      <c r="BQ161" s="21">
        <f>+'[16]3M'!$O$63/10^6</f>
        <v>18.365873490000002</v>
      </c>
      <c r="BR161" s="21">
        <f>+'[16]4M'!$O$63/10^6</f>
        <v>24.553683209999996</v>
      </c>
      <c r="BS161" s="21">
        <f>+'[16]5M'!$O$63/10^6</f>
        <v>30.579835330000005</v>
      </c>
      <c r="BT161" s="21">
        <f>+'[16]6M'!$O$63/10^6</f>
        <v>36.61377427</v>
      </c>
      <c r="BU161" s="21">
        <f>+'[16]7M'!$O$63/10^6</f>
        <v>43.695875690000008</v>
      </c>
      <c r="BV161" s="21">
        <f>+'[16]8M'!$O$63/10^6</f>
        <v>49.501990069999998</v>
      </c>
      <c r="BW161" s="21" t="e">
        <f>+#REF!/10^6</f>
        <v>#REF!</v>
      </c>
      <c r="BX161" s="21">
        <f>+'[16]10M'!$O$63/10^6</f>
        <v>60.724663790000001</v>
      </c>
      <c r="BY161" s="21">
        <f>+'[16]11M'!$O$63/10^6</f>
        <v>67.241918609999999</v>
      </c>
      <c r="BZ161" s="21">
        <f>+'[16]12M'!$O$63/10^6</f>
        <v>73.620509869999992</v>
      </c>
    </row>
    <row r="162" spans="1:78" customFormat="1" x14ac:dyDescent="0.2">
      <c r="A162" s="10">
        <v>1013</v>
      </c>
      <c r="B162" s="10" t="s">
        <v>22</v>
      </c>
      <c r="C162" s="28">
        <v>0.33824268000000002</v>
      </c>
      <c r="D162" s="28">
        <v>0.38122479999999997</v>
      </c>
      <c r="E162" s="28">
        <v>0.36488866000000003</v>
      </c>
      <c r="F162" s="28">
        <v>0.38562371000000006</v>
      </c>
      <c r="G162" s="28">
        <v>0.39260721000000004</v>
      </c>
      <c r="H162" s="28">
        <v>0.403138</v>
      </c>
      <c r="I162" s="28">
        <v>0.46763357999999994</v>
      </c>
      <c r="J162" s="28">
        <v>0.40035405000000007</v>
      </c>
      <c r="K162" s="28">
        <v>0.3882211599999999</v>
      </c>
      <c r="L162" s="28">
        <v>0.35274349000000005</v>
      </c>
      <c r="M162" s="28">
        <v>0.42530657000000005</v>
      </c>
      <c r="N162" s="28">
        <v>0.40779386000000001</v>
      </c>
      <c r="O162" s="22">
        <f t="shared" si="17"/>
        <v>4.7077777699999999</v>
      </c>
      <c r="P162" s="317"/>
      <c r="Q162" s="10">
        <v>1013</v>
      </c>
      <c r="R162" s="10" t="s">
        <v>22</v>
      </c>
      <c r="S162" s="28">
        <f>+'[17]21'!$E$64/10^6</f>
        <v>0.28960167999999997</v>
      </c>
      <c r="T162" s="28">
        <f>+'[17]21'!$F$64/10^6</f>
        <v>0.33074405000000001</v>
      </c>
      <c r="U162" s="28">
        <f>+'[17]21'!$G$64/10^6</f>
        <v>0.31410759000000005</v>
      </c>
      <c r="V162" s="28">
        <f>+'[17]21'!$I$64/10^6</f>
        <v>0.33512633000000008</v>
      </c>
      <c r="W162" s="28">
        <f>+'[17]21'!$J$64/10^6</f>
        <v>0.34116145000000003</v>
      </c>
      <c r="X162" s="28">
        <f>+'[17]21'!$K$64/10^6</f>
        <v>0.35023607000000001</v>
      </c>
      <c r="Y162" s="28">
        <f>+'[17]21'!$M$64/10^6</f>
        <v>0.41365310999999999</v>
      </c>
      <c r="Z162" s="28">
        <f>+'[17]21'!$N$64/10^6</f>
        <v>0.34586534000000002</v>
      </c>
      <c r="AA162" s="28">
        <f>+'[17]21'!$O$64/10^6</f>
        <v>0.33229704999999993</v>
      </c>
      <c r="AB162" s="28">
        <f>+'[17]21'!$Q$64/10^6</f>
        <v>0.29443723000000005</v>
      </c>
      <c r="AC162" s="28">
        <f>+'[17]21'!$R$64/10^6</f>
        <v>0.34967670000000001</v>
      </c>
      <c r="AD162" s="28">
        <f>+'[17]21'!$S$64/10^6</f>
        <v>0.34999845999999996</v>
      </c>
      <c r="AE162" s="22">
        <f t="shared" si="14"/>
        <v>4.0469050599999994</v>
      </c>
      <c r="AG162" s="10">
        <v>1013</v>
      </c>
      <c r="AH162" s="10" t="s">
        <v>22</v>
      </c>
      <c r="AI162" s="28">
        <f>+'[17]21'!$E$76/10^6</f>
        <v>3.9039999999999998E-2</v>
      </c>
      <c r="AJ162" s="28">
        <f>+'[17]21'!$F$76/10^6</f>
        <v>4.1133639999999999E-2</v>
      </c>
      <c r="AK162" s="28">
        <f>+'[17]21'!$G$76/10^6</f>
        <v>0.04</v>
      </c>
      <c r="AL162" s="28">
        <f>+'[17]21'!$I$76/10^6</f>
        <v>3.9699999999999999E-2</v>
      </c>
      <c r="AM162" s="28">
        <f>+'[17]21'!$J$76/10^6</f>
        <v>3.9989999999999998E-2</v>
      </c>
      <c r="AN162" s="28">
        <f>+'[17]21'!$K$76/10^6</f>
        <v>4.0989999999999999E-2</v>
      </c>
      <c r="AO162" s="28">
        <f>+'[17]21'!$M$76/10^6</f>
        <v>4.1279999999999997E-2</v>
      </c>
      <c r="AP162" s="28">
        <f>+'[17]21'!$N$76/10^6</f>
        <v>4.1459999999999997E-2</v>
      </c>
      <c r="AQ162" s="28">
        <f>+'[17]21'!$O$76/10^6</f>
        <v>4.1640000000000003E-2</v>
      </c>
      <c r="AR162" s="28">
        <f>+'[17]21'!$Q$76/10^6</f>
        <v>4.3778499999999998E-2</v>
      </c>
      <c r="AS162" s="28">
        <f>+'[17]21'!$R$76/10^6</f>
        <v>6.1104459999999999E-2</v>
      </c>
      <c r="AT162" s="28">
        <f>+'[17]21'!$S$76/10^6</f>
        <v>4.3229999999999998E-2</v>
      </c>
      <c r="AU162" s="22">
        <f t="shared" si="15"/>
        <v>0.51334659999999999</v>
      </c>
      <c r="AW162" s="10">
        <v>1013</v>
      </c>
      <c r="AX162" s="10" t="s">
        <v>22</v>
      </c>
      <c r="AY162" s="21">
        <f>+'[17]21'!$E$85/10^6</f>
        <v>9.6010000000000002E-3</v>
      </c>
      <c r="AZ162" s="21">
        <f>+'[17]21'!$F$85/10^6</f>
        <v>9.3471100000000005E-3</v>
      </c>
      <c r="BA162" s="21">
        <f>+'[17]21'!$G$85/10^6</f>
        <v>1.078107E-2</v>
      </c>
      <c r="BB162" s="21">
        <f>+'[17]21'!$I$85/10^6</f>
        <v>1.0797379999999999E-2</v>
      </c>
      <c r="BC162" s="21">
        <f>+'[17]21'!$J$85/10^6</f>
        <v>1.1455760000000001E-2</v>
      </c>
      <c r="BD162" s="21">
        <f>+'[17]21'!$K$85/10^6</f>
        <v>1.1911929999999998E-2</v>
      </c>
      <c r="BE162" s="21">
        <f>+'[17]21'!$M$85/10^6</f>
        <v>1.270047E-2</v>
      </c>
      <c r="BF162" s="21">
        <f>+'[17]21'!$N$85/10^6</f>
        <v>1.3028709999999999E-2</v>
      </c>
      <c r="BG162" s="21">
        <f>+'[17]21'!$O$85/10^6</f>
        <v>1.4284109999999999E-2</v>
      </c>
      <c r="BH162" s="21">
        <f>+'[17]21'!$Q$85/10^6</f>
        <v>1.4527759999999999E-2</v>
      </c>
      <c r="BI162" s="21">
        <f>+'[17]21'!$R$85/10^6</f>
        <v>1.4525410000000004E-2</v>
      </c>
      <c r="BJ162" s="21">
        <f>+'[17]21'!$S$85/10^6</f>
        <v>1.4565399999999997E-2</v>
      </c>
      <c r="BK162" s="22">
        <f t="shared" si="16"/>
        <v>0.14752611000000002</v>
      </c>
      <c r="BM162" s="10">
        <v>1013</v>
      </c>
      <c r="BN162" s="10" t="s">
        <v>22</v>
      </c>
      <c r="BO162" s="21">
        <f t="shared" si="18"/>
        <v>0.33824268000000002</v>
      </c>
      <c r="BP162" s="21">
        <f>+'[16]2M'!$P$63/10^6</f>
        <v>0.71946748000000005</v>
      </c>
      <c r="BQ162" s="21">
        <f>+'[16]3M'!$P$63/10^6</f>
        <v>1.0843561399999999</v>
      </c>
      <c r="BR162" s="21">
        <f>+'[16]4M'!$P$63/10^6</f>
        <v>1.4699798500000001</v>
      </c>
      <c r="BS162" s="21">
        <f>+'[16]5M'!$P$63/10^6</f>
        <v>1.8625870600000003</v>
      </c>
      <c r="BT162" s="21">
        <f>+'[16]6M'!$P$63/10^6</f>
        <v>2.2657250599999998</v>
      </c>
      <c r="BU162" s="21">
        <f>+'[16]7M'!$P$63/10^6</f>
        <v>2.7333586400000001</v>
      </c>
      <c r="BV162" s="21">
        <f>+'[16]8M'!$P$63/10^6</f>
        <v>3.1337126899999999</v>
      </c>
      <c r="BW162" s="21" t="e">
        <f>+#REF!/10^6</f>
        <v>#REF!</v>
      </c>
      <c r="BX162" s="21">
        <f>+'[16]10M'!$P$63/10^6</f>
        <v>3.8746773399999999</v>
      </c>
      <c r="BY162" s="21">
        <f>+'[16]11M'!$P$63/10^6</f>
        <v>4.2999839099999999</v>
      </c>
      <c r="BZ162" s="21">
        <f>+'[16]12M'!$P$63/10^6</f>
        <v>4.7077777700000007</v>
      </c>
    </row>
    <row r="163" spans="1:78" customFormat="1" x14ac:dyDescent="0.2">
      <c r="A163" s="10">
        <v>1014</v>
      </c>
      <c r="B163" s="10" t="s">
        <v>23</v>
      </c>
      <c r="C163" s="28">
        <v>14.976353459999999</v>
      </c>
      <c r="D163" s="28">
        <v>15.72230261</v>
      </c>
      <c r="E163" s="28">
        <v>15.446656529999998</v>
      </c>
      <c r="F163" s="28">
        <v>15.740818489999999</v>
      </c>
      <c r="G163" s="28">
        <v>16.06691202</v>
      </c>
      <c r="H163" s="28">
        <v>16.028856310000002</v>
      </c>
      <c r="I163" s="28">
        <v>18.412748330000003</v>
      </c>
      <c r="J163" s="28">
        <v>14.704973470000002</v>
      </c>
      <c r="K163" s="28">
        <v>14.362969269999999</v>
      </c>
      <c r="L163" s="28">
        <v>13.468907130000003</v>
      </c>
      <c r="M163" s="28">
        <v>17.051059470000002</v>
      </c>
      <c r="N163" s="28">
        <v>16.226480670000001</v>
      </c>
      <c r="O163" s="22">
        <f t="shared" si="17"/>
        <v>188.20903776</v>
      </c>
      <c r="P163" s="317"/>
      <c r="Q163" s="10">
        <v>1014</v>
      </c>
      <c r="R163" s="10" t="s">
        <v>23</v>
      </c>
      <c r="S163" s="28">
        <f>+'[17]22'!$E$64/10^6</f>
        <v>12.95075533</v>
      </c>
      <c r="T163" s="28">
        <f>+'[17]22'!$F$64/10^6</f>
        <v>13.69565364</v>
      </c>
      <c r="U163" s="28">
        <f>+'[17]22'!$G$64/10^6</f>
        <v>13.417662930000001</v>
      </c>
      <c r="V163" s="28">
        <f>+'[17]22'!$I$64/10^6</f>
        <v>13.689245849999999</v>
      </c>
      <c r="W163" s="28">
        <f>+'[17]22'!$J$64/10^6</f>
        <v>14.053379169999999</v>
      </c>
      <c r="X163" s="28">
        <f>+'[17]22'!$K$64/10^6</f>
        <v>13.9644844</v>
      </c>
      <c r="Y163" s="28">
        <f>+'[17]22'!$M$64/10^6</f>
        <v>16.444506840000003</v>
      </c>
      <c r="Z163" s="28">
        <f>+'[17]22'!$N$64/10^6</f>
        <v>12.726703450000002</v>
      </c>
      <c r="AA163" s="28">
        <f>+'[17]22'!$O$64/10^6</f>
        <v>12.26647693</v>
      </c>
      <c r="AB163" s="28">
        <f>+'[17]22'!$Q$64/10^6</f>
        <v>11.316503100000002</v>
      </c>
      <c r="AC163" s="28">
        <f>+'[17]22'!$R$64/10^6</f>
        <v>14.901255470000001</v>
      </c>
      <c r="AD163" s="28">
        <f>+'[17]22'!$S$64/10^6</f>
        <v>14.037614960000001</v>
      </c>
      <c r="AE163" s="22">
        <f t="shared" si="14"/>
        <v>163.46424207000001</v>
      </c>
      <c r="AG163" s="10">
        <v>1014</v>
      </c>
      <c r="AH163" s="10" t="s">
        <v>23</v>
      </c>
      <c r="AI163" s="28">
        <f>+'[17]22'!$E$76/10^6</f>
        <v>1.45707776</v>
      </c>
      <c r="AJ163" s="28">
        <f>+'[17]22'!$F$76/10^6</f>
        <v>1.4659873799999998</v>
      </c>
      <c r="AK163" s="28">
        <f>+'[17]22'!$G$76/10^6</f>
        <v>1.4526509299999999</v>
      </c>
      <c r="AL163" s="28">
        <f>+'[17]22'!$I$76/10^6</f>
        <v>1.47180186</v>
      </c>
      <c r="AM163" s="28">
        <f>+'[17]22'!$J$76/10^6</f>
        <v>1.4578609299999998</v>
      </c>
      <c r="AN163" s="28">
        <f>+'[17]22'!$K$76/10^6</f>
        <v>1.4718534399999998</v>
      </c>
      <c r="AO163" s="28">
        <f>+'[17]22'!$M$76/10^6</f>
        <v>1.37938458</v>
      </c>
      <c r="AP163" s="28">
        <f>+'[17]22'!$N$76/10^6</f>
        <v>1.3661809299999998</v>
      </c>
      <c r="AQ163" s="28">
        <f>+'[17]22'!$O$76/10^6</f>
        <v>1.4872178300000001</v>
      </c>
      <c r="AR163" s="28">
        <f>+'[17]22'!$Q$76/10^6</f>
        <v>1.5223767099999999</v>
      </c>
      <c r="AS163" s="28">
        <f>+'[17]22'!$R$76/10^6</f>
        <v>1.5160806599999999</v>
      </c>
      <c r="AT163" s="28">
        <f>+'[17]22'!$S$76/10^6</f>
        <v>1.5523501799999999</v>
      </c>
      <c r="AU163" s="22">
        <f t="shared" si="15"/>
        <v>17.60082319</v>
      </c>
      <c r="AW163" s="10">
        <v>1014</v>
      </c>
      <c r="AX163" s="10" t="s">
        <v>23</v>
      </c>
      <c r="AY163" s="21">
        <f>+'[17]22'!$E$85/10^6</f>
        <v>0.56852037</v>
      </c>
      <c r="AZ163" s="21">
        <f>+'[17]22'!$F$85/10^6</f>
        <v>0.56066158999999993</v>
      </c>
      <c r="BA163" s="21">
        <f>+'[17]22'!$G$85/10^6</f>
        <v>0.57634267000000006</v>
      </c>
      <c r="BB163" s="21">
        <f>+'[17]22'!$I$85/10^6</f>
        <v>0.57977078000000004</v>
      </c>
      <c r="BC163" s="21">
        <f>+'[17]22'!$J$85/10^6</f>
        <v>0.5556719200000001</v>
      </c>
      <c r="BD163" s="21">
        <f>+'[17]22'!$K$85/10^6</f>
        <v>0.59251847000000002</v>
      </c>
      <c r="BE163" s="21">
        <f>+'[17]22'!$M$85/10^6</f>
        <v>0.58885690999999996</v>
      </c>
      <c r="BF163" s="21">
        <f>+'[17]22'!$N$85/10^6</f>
        <v>0.61208909</v>
      </c>
      <c r="BG163" s="21">
        <f>+'[17]22'!$O$85/10^6</f>
        <v>0.60927450999999999</v>
      </c>
      <c r="BH163" s="21">
        <f>+'[17]22'!$Q$85/10^6</f>
        <v>0.63002732000000006</v>
      </c>
      <c r="BI163" s="21">
        <f>+'[17]22'!$R$85/10^6</f>
        <v>0.63372334000000008</v>
      </c>
      <c r="BJ163" s="21">
        <f>+'[17]22'!$S$85/10^6</f>
        <v>0.63651553000000005</v>
      </c>
      <c r="BK163" s="22">
        <f t="shared" si="16"/>
        <v>7.1439725000000003</v>
      </c>
      <c r="BM163" s="10">
        <v>1014</v>
      </c>
      <c r="BN163" s="10" t="s">
        <v>23</v>
      </c>
      <c r="BO163" s="21">
        <f t="shared" si="18"/>
        <v>14.976353459999999</v>
      </c>
      <c r="BP163" s="21">
        <f>+'[16]2M'!$Q$63/10^6</f>
        <v>30.698656070000002</v>
      </c>
      <c r="BQ163" s="21">
        <f>+'[16]3M'!$Q$63/10^6</f>
        <v>46.145312600000004</v>
      </c>
      <c r="BR163" s="21">
        <f>+'[16]4M'!$Q$63/10^6</f>
        <v>61.886131090000006</v>
      </c>
      <c r="BS163" s="21">
        <f>+'[16]5M'!$Q$63/10^6</f>
        <v>77.953043109999996</v>
      </c>
      <c r="BT163" s="21">
        <f>+'[16]6M'!$Q$63/10^6</f>
        <v>93.981899419999991</v>
      </c>
      <c r="BU163" s="21">
        <f>+'[16]7M'!$Q$63/10^6</f>
        <v>112.39464774999999</v>
      </c>
      <c r="BV163" s="21">
        <f>+'[16]8M'!$Q$63/10^6</f>
        <v>127.09962122</v>
      </c>
      <c r="BW163" s="21" t="e">
        <f>+#REF!/10^6</f>
        <v>#REF!</v>
      </c>
      <c r="BX163" s="21">
        <f>+'[16]10M'!$Q$63/10^6</f>
        <v>154.93149762000002</v>
      </c>
      <c r="BY163" s="21">
        <f>+'[16]11M'!$Q$63/10^6</f>
        <v>171.98255708999997</v>
      </c>
      <c r="BZ163" s="21">
        <f>+'[16]12M'!$Q$63/10^6</f>
        <v>188.20903776000003</v>
      </c>
    </row>
    <row r="164" spans="1:78" customFormat="1" x14ac:dyDescent="0.2">
      <c r="A164" s="10">
        <v>1015</v>
      </c>
      <c r="B164" s="10" t="s">
        <v>24</v>
      </c>
      <c r="C164" s="28">
        <v>1.7665953599999999</v>
      </c>
      <c r="D164" s="28">
        <v>1.7702178700000004</v>
      </c>
      <c r="E164" s="28">
        <v>1.8452521499999999</v>
      </c>
      <c r="F164" s="28">
        <v>1.94431471</v>
      </c>
      <c r="G164" s="28">
        <v>1.9551855499999997</v>
      </c>
      <c r="H164" s="28">
        <v>1.8805885599999999</v>
      </c>
      <c r="I164" s="28">
        <v>2.2904074999999997</v>
      </c>
      <c r="J164" s="28">
        <v>1.8183544700000001</v>
      </c>
      <c r="K164" s="28">
        <v>1.6718624099999999</v>
      </c>
      <c r="L164" s="28">
        <v>1.5742613599999999</v>
      </c>
      <c r="M164" s="28">
        <v>1.95131275</v>
      </c>
      <c r="N164" s="28">
        <v>1.7464584000000001</v>
      </c>
      <c r="O164" s="22">
        <f t="shared" si="17"/>
        <v>22.214811090000001</v>
      </c>
      <c r="P164" s="317"/>
      <c r="Q164" s="10">
        <v>1015</v>
      </c>
      <c r="R164" s="10" t="s">
        <v>24</v>
      </c>
      <c r="S164" s="28">
        <f>+'[17]23'!$E$64/10^6</f>
        <v>1.5152225599999998</v>
      </c>
      <c r="T164" s="28">
        <f>+'[17]23'!$F$64/10^6</f>
        <v>1.5166488500000004</v>
      </c>
      <c r="U164" s="28">
        <f>+'[17]23'!$G$64/10^6</f>
        <v>1.5920958599999999</v>
      </c>
      <c r="V164" s="28">
        <f>+'[17]23'!$I$64/10^6</f>
        <v>1.6901853899999999</v>
      </c>
      <c r="W164" s="28">
        <f>+'[17]23'!$J$64/10^6</f>
        <v>1.7017666699999998</v>
      </c>
      <c r="X164" s="28">
        <f>+'[17]23'!$K$64/10^6</f>
        <v>1.6214146399999998</v>
      </c>
      <c r="Y164" s="28">
        <f>+'[17]23'!$M$64/10^6</f>
        <v>2.0156587199999998</v>
      </c>
      <c r="Z164" s="28">
        <f>+'[17]23'!$N$64/10^6</f>
        <v>1.5595891499999999</v>
      </c>
      <c r="AA164" s="28">
        <f>+'[17]23'!$O$64/10^6</f>
        <v>1.4133060999999998</v>
      </c>
      <c r="AB164" s="28">
        <f>+'[17]23'!$Q$64/10^6</f>
        <v>1.3099674800000001</v>
      </c>
      <c r="AC164" s="28">
        <f>+'[17]23'!$R$64/10^6</f>
        <v>1.6827422700000001</v>
      </c>
      <c r="AD164" s="28">
        <f>+'[17]23'!$S$64/10^6</f>
        <v>1.4808378600000001</v>
      </c>
      <c r="AE164" s="22">
        <f t="shared" si="14"/>
        <v>19.099435549999999</v>
      </c>
      <c r="AG164" s="10">
        <v>1015</v>
      </c>
      <c r="AH164" s="10" t="s">
        <v>24</v>
      </c>
      <c r="AI164" s="28">
        <f>+'[17]23'!$E$76/10^6</f>
        <v>0.18465000000000001</v>
      </c>
      <c r="AJ164" s="28">
        <f>+'[17]23'!$F$76/10^6</f>
        <v>0.18645</v>
      </c>
      <c r="AK164" s="28">
        <f>+'[17]23'!$G$76/10^6</f>
        <v>0.18493999999999999</v>
      </c>
      <c r="AL164" s="28">
        <f>+'[17]23'!$I$76/10^6</f>
        <v>0.18567</v>
      </c>
      <c r="AM164" s="28">
        <f>+'[17]23'!$J$76/10^6</f>
        <v>0.18706999999999999</v>
      </c>
      <c r="AN164" s="28">
        <f>+'[17]23'!$K$76/10^6</f>
        <v>0.18998000000000001</v>
      </c>
      <c r="AO164" s="28">
        <f>+'[17]23'!$M$76/10^6</f>
        <v>0.18557000000000001</v>
      </c>
      <c r="AP164" s="28">
        <f>+'[17]23'!$N$76/10^6</f>
        <v>0.18682000000000001</v>
      </c>
      <c r="AQ164" s="28">
        <f>+'[17]23'!$O$76/10^6</f>
        <v>0.18701000000000001</v>
      </c>
      <c r="AR164" s="28">
        <f>+'[17]23'!$Q$76/10^6</f>
        <v>0.19003999999999999</v>
      </c>
      <c r="AS164" s="28">
        <f>+'[17]23'!$R$76/10^6</f>
        <v>0.19377092999999998</v>
      </c>
      <c r="AT164" s="28">
        <f>+'[17]23'!$S$76/10^6</f>
        <v>0.19170999999999999</v>
      </c>
      <c r="AU164" s="22">
        <f t="shared" si="15"/>
        <v>2.2536809300000002</v>
      </c>
      <c r="AW164" s="10">
        <v>1015</v>
      </c>
      <c r="AX164" s="10" t="s">
        <v>24</v>
      </c>
      <c r="AY164" s="21">
        <f>+'[17]23'!$E$85/10^6</f>
        <v>6.6722799999999999E-2</v>
      </c>
      <c r="AZ164" s="21">
        <f>+'[17]23'!$F$85/10^6</f>
        <v>6.7119020000000001E-2</v>
      </c>
      <c r="BA164" s="21">
        <f>+'[17]23'!$G$85/10^6</f>
        <v>6.8216290000000013E-2</v>
      </c>
      <c r="BB164" s="21">
        <f>+'[17]23'!$I$85/10^6</f>
        <v>6.8459320000000004E-2</v>
      </c>
      <c r="BC164" s="21">
        <f>+'[17]23'!$J$85/10^6</f>
        <v>6.6348879999999999E-2</v>
      </c>
      <c r="BD164" s="21">
        <f>+'[17]23'!$K$85/10^6</f>
        <v>6.9193919999999992E-2</v>
      </c>
      <c r="BE164" s="21">
        <f>+'[17]23'!$M$85/10^6</f>
        <v>8.9178779999999999E-2</v>
      </c>
      <c r="BF164" s="21">
        <f>+'[17]23'!$N$85/10^6</f>
        <v>7.1945320000000007E-2</v>
      </c>
      <c r="BG164" s="21">
        <f>+'[17]23'!$O$85/10^6</f>
        <v>7.1546310000000002E-2</v>
      </c>
      <c r="BH164" s="21">
        <f>+'[17]23'!$Q$85/10^6</f>
        <v>7.4253880000000008E-2</v>
      </c>
      <c r="BI164" s="21">
        <f>+'[17]23'!$R$85/10^6</f>
        <v>7.4799549999999992E-2</v>
      </c>
      <c r="BJ164" s="21">
        <f>+'[17]23'!$S$85/10^6</f>
        <v>7.3910540000000011E-2</v>
      </c>
      <c r="BK164" s="22">
        <f t="shared" si="16"/>
        <v>0.86169461000000003</v>
      </c>
      <c r="BM164" s="10">
        <v>1015</v>
      </c>
      <c r="BN164" s="10" t="s">
        <v>24</v>
      </c>
      <c r="BO164" s="21">
        <f t="shared" si="18"/>
        <v>1.7665953599999999</v>
      </c>
      <c r="BP164" s="21">
        <f>+'[16]2M'!$R$63/10^6</f>
        <v>3.5368132299999995</v>
      </c>
      <c r="BQ164" s="21">
        <f>+'[16]3M'!$R$63/10^6</f>
        <v>5.3820653800000002</v>
      </c>
      <c r="BR164" s="21">
        <f>+'[16]4M'!$R$63/10^6</f>
        <v>7.3263800899999998</v>
      </c>
      <c r="BS164" s="21">
        <f>+'[16]5M'!$R$63/10^6</f>
        <v>9.2815656400000002</v>
      </c>
      <c r="BT164" s="21">
        <f>+'[16]6M'!$R$63/10^6</f>
        <v>11.1621542</v>
      </c>
      <c r="BU164" s="21">
        <f>+'[16]7M'!$R$63/10^6</f>
        <v>13.4525617</v>
      </c>
      <c r="BV164" s="21">
        <f>+'[16]8M'!$R$63/10^6</f>
        <v>15.27091617</v>
      </c>
      <c r="BW164" s="21" t="e">
        <f>+#REF!/10^6</f>
        <v>#REF!</v>
      </c>
      <c r="BX164" s="21">
        <f>+'[16]10M'!$R$63/10^6</f>
        <v>18.51703994</v>
      </c>
      <c r="BY164" s="21">
        <f>+'[16]11M'!$R$63/10^6</f>
        <v>20.468352689999996</v>
      </c>
      <c r="BZ164" s="21">
        <f>+'[16]12M'!$R$63/10^6</f>
        <v>22.214811089999991</v>
      </c>
    </row>
    <row r="165" spans="1:78" customFormat="1" x14ac:dyDescent="0.2">
      <c r="A165" s="10">
        <v>1016</v>
      </c>
      <c r="B165" s="10" t="s">
        <v>25</v>
      </c>
      <c r="C165" s="28">
        <v>2.0619150899999998</v>
      </c>
      <c r="D165" s="28">
        <v>2.2073141599999997</v>
      </c>
      <c r="E165" s="28">
        <v>2.2186849199999998</v>
      </c>
      <c r="F165" s="28">
        <v>2.4087123900000003</v>
      </c>
      <c r="G165" s="28">
        <v>2.3799389100000004</v>
      </c>
      <c r="H165" s="28">
        <v>2.4113503299999999</v>
      </c>
      <c r="I165" s="28">
        <v>2.8556776299999997</v>
      </c>
      <c r="J165" s="28">
        <v>2.1689051900000007</v>
      </c>
      <c r="K165" s="28">
        <v>2.1653208200000003</v>
      </c>
      <c r="L165" s="28">
        <v>1.97657748</v>
      </c>
      <c r="M165" s="28">
        <v>2.3659369100000003</v>
      </c>
      <c r="N165" s="28">
        <v>2.2492324999999997</v>
      </c>
      <c r="O165" s="22">
        <f t="shared" si="17"/>
        <v>27.469566329999999</v>
      </c>
      <c r="P165" s="317"/>
      <c r="Q165" s="10">
        <v>1016</v>
      </c>
      <c r="R165" s="10" t="s">
        <v>25</v>
      </c>
      <c r="S165" s="28">
        <f>+'[17]24'!$E$64/10^6</f>
        <v>1.7315852199999997</v>
      </c>
      <c r="T165" s="28">
        <f>+'[17]24'!$F$64/10^6</f>
        <v>1.8748997799999998</v>
      </c>
      <c r="U165" s="28">
        <f>+'[17]24'!$G$64/10^6</f>
        <v>1.8868074399999999</v>
      </c>
      <c r="V165" s="28">
        <f>+'[17]24'!$I$64/10^6</f>
        <v>2.0724965000000002</v>
      </c>
      <c r="W165" s="28">
        <f>+'[17]24'!$J$64/10^6</f>
        <v>2.04401067</v>
      </c>
      <c r="X165" s="28">
        <f>+'[17]24'!$K$64/10^6</f>
        <v>2.0713819599999996</v>
      </c>
      <c r="Y165" s="28">
        <f>+'[17]24'!$M$64/10^6</f>
        <v>2.5170144099999998</v>
      </c>
      <c r="Z165" s="28">
        <f>+'[17]24'!$N$64/10^6</f>
        <v>1.8272052600000004</v>
      </c>
      <c r="AA165" s="28">
        <f>+'[17]24'!$O$64/10^6</f>
        <v>1.8206313600000001</v>
      </c>
      <c r="AB165" s="28">
        <f>+'[17]24'!$Q$64/10^6</f>
        <v>1.6289131799999998</v>
      </c>
      <c r="AC165" s="28">
        <f>+'[17]24'!$R$64/10^6</f>
        <v>2.0078149999999999</v>
      </c>
      <c r="AD165" s="28">
        <f>+'[17]24'!$S$64/10^6</f>
        <v>1.8902421599999997</v>
      </c>
      <c r="AE165" s="22">
        <f t="shared" si="14"/>
        <v>23.373002940000003</v>
      </c>
      <c r="AG165" s="10">
        <v>1016</v>
      </c>
      <c r="AH165" s="10" t="s">
        <v>25</v>
      </c>
      <c r="AI165" s="28">
        <f>+'[17]24'!$E$76/10^6</f>
        <v>0.26632</v>
      </c>
      <c r="AJ165" s="28">
        <f>+'[17]24'!$F$76/10^6</f>
        <v>0.26919999999999999</v>
      </c>
      <c r="AK165" s="28">
        <f>+'[17]24'!$G$76/10^6</f>
        <v>0.26712000000000002</v>
      </c>
      <c r="AL165" s="28">
        <f>+'[17]24'!$I$76/10^6</f>
        <v>0.27033924999999998</v>
      </c>
      <c r="AM165" s="28">
        <f>+'[17]24'!$J$76/10^6</f>
        <v>0.27183000000000002</v>
      </c>
      <c r="AN165" s="28">
        <f>+'[17]24'!$K$76/10^6</f>
        <v>0.27287</v>
      </c>
      <c r="AO165" s="28">
        <f>+'[17]24'!$M$76/10^6</f>
        <v>0.27106000000000002</v>
      </c>
      <c r="AP165" s="28">
        <f>+'[17]24'!$N$76/10^6</f>
        <v>0.27178000000000002</v>
      </c>
      <c r="AQ165" s="28">
        <f>+'[17]24'!$O$76/10^6</f>
        <v>0.27407999999999999</v>
      </c>
      <c r="AR165" s="28">
        <f>+'[17]24'!$Q$76/10^6</f>
        <v>0.27350000000000002</v>
      </c>
      <c r="AS165" s="28">
        <f>+'[17]24'!$R$76/10^6</f>
        <v>0.27809093000000001</v>
      </c>
      <c r="AT165" s="28">
        <f>+'[17]24'!$S$76/10^6</f>
        <v>0.27826000000000001</v>
      </c>
      <c r="AU165" s="22">
        <f t="shared" si="15"/>
        <v>3.2644501799999999</v>
      </c>
      <c r="AW165" s="10">
        <v>1016</v>
      </c>
      <c r="AX165" s="10" t="s">
        <v>25</v>
      </c>
      <c r="AY165" s="21">
        <f>+'[17]24'!$E$85/10^6</f>
        <v>6.4009869999999996E-2</v>
      </c>
      <c r="AZ165" s="21">
        <f>+'[17]24'!$F$85/10^6</f>
        <v>6.3214380000000001E-2</v>
      </c>
      <c r="BA165" s="21">
        <f>+'[17]24'!$G$85/10^6</f>
        <v>6.4757479999999992E-2</v>
      </c>
      <c r="BB165" s="21">
        <f>+'[17]24'!$I$85/10^6</f>
        <v>6.587664E-2</v>
      </c>
      <c r="BC165" s="21">
        <f>+'[17]24'!$J$85/10^6</f>
        <v>6.4098240000000001E-2</v>
      </c>
      <c r="BD165" s="21">
        <f>+'[17]24'!$K$85/10^6</f>
        <v>6.7098369999999991E-2</v>
      </c>
      <c r="BE165" s="21">
        <f>+'[17]24'!$M$85/10^6</f>
        <v>6.7603220000000006E-2</v>
      </c>
      <c r="BF165" s="21">
        <f>+'[17]24'!$N$85/10^6</f>
        <v>6.9919929999999991E-2</v>
      </c>
      <c r="BG165" s="21">
        <f>+'[17]24'!$O$85/10^6</f>
        <v>7.0609459999999985E-2</v>
      </c>
      <c r="BH165" s="21">
        <f>+'[17]24'!$Q$85/10^6</f>
        <v>7.4164299999999989E-2</v>
      </c>
      <c r="BI165" s="21">
        <f>+'[17]24'!$R$85/10^6</f>
        <v>8.0030980000000029E-2</v>
      </c>
      <c r="BJ165" s="21">
        <f>+'[17]24'!$S$85/10^6</f>
        <v>8.0730339999999998E-2</v>
      </c>
      <c r="BK165" s="22">
        <f t="shared" si="16"/>
        <v>0.83211321000000005</v>
      </c>
      <c r="BM165" s="10">
        <v>1016</v>
      </c>
      <c r="BN165" s="10" t="s">
        <v>25</v>
      </c>
      <c r="BO165" s="21">
        <f t="shared" si="18"/>
        <v>2.0619150899999998</v>
      </c>
      <c r="BP165" s="21">
        <f>+'[16]2M'!$S$63/10^6</f>
        <v>4.2692292500000004</v>
      </c>
      <c r="BQ165" s="21">
        <f>+'[16]3M'!$S$63/10^6</f>
        <v>6.4879141699999998</v>
      </c>
      <c r="BR165" s="21">
        <f>+'[16]4M'!$S$63/10^6</f>
        <v>8.8966265600000014</v>
      </c>
      <c r="BS165" s="21">
        <f>+'[16]5M'!$S$63/10^6</f>
        <v>11.27656547</v>
      </c>
      <c r="BT165" s="21">
        <f>+'[16]6M'!$S$63/10^6</f>
        <v>13.687915799999999</v>
      </c>
      <c r="BU165" s="21">
        <f>+'[16]7M'!$S$63/10^6</f>
        <v>16.543593430000001</v>
      </c>
      <c r="BV165" s="21">
        <f>+'[16]8M'!$S$63/10^6</f>
        <v>18.712498619999998</v>
      </c>
      <c r="BW165" s="21" t="e">
        <f>+#REF!/10^6</f>
        <v>#REF!</v>
      </c>
      <c r="BX165" s="21">
        <f>+'[16]10M'!$S$63/10^6</f>
        <v>22.854396919999999</v>
      </c>
      <c r="BY165" s="21">
        <f>+'[16]11M'!$S$63/10^6</f>
        <v>25.220333829999994</v>
      </c>
      <c r="BZ165" s="21">
        <f>+'[16]12M'!$S$63/10^6</f>
        <v>27.469566329999996</v>
      </c>
    </row>
    <row r="166" spans="1:78" customFormat="1" x14ac:dyDescent="0.2">
      <c r="A166" s="10">
        <v>1017</v>
      </c>
      <c r="B166" s="10" t="s">
        <v>26</v>
      </c>
      <c r="C166" s="28">
        <v>4.4910985300000004</v>
      </c>
      <c r="D166" s="28">
        <v>4.7489841500000001</v>
      </c>
      <c r="E166" s="28">
        <v>4.4623032699999996</v>
      </c>
      <c r="F166" s="28">
        <v>4.6580386499999991</v>
      </c>
      <c r="G166" s="28">
        <v>4.7057906699999998</v>
      </c>
      <c r="H166" s="28">
        <v>4.55669053</v>
      </c>
      <c r="I166" s="28">
        <v>5.2164134000000004</v>
      </c>
      <c r="J166" s="28">
        <v>4.1792655200000004</v>
      </c>
      <c r="K166" s="28">
        <v>3.9827215600000003</v>
      </c>
      <c r="L166" s="28">
        <v>3.90406816</v>
      </c>
      <c r="M166" s="28">
        <v>4.8060370199999998</v>
      </c>
      <c r="N166" s="28">
        <v>4.6311018499999994</v>
      </c>
      <c r="O166" s="22">
        <f t="shared" si="17"/>
        <v>54.342513310000001</v>
      </c>
      <c r="P166" s="317"/>
      <c r="Q166" s="10">
        <v>1017</v>
      </c>
      <c r="R166" s="10" t="s">
        <v>26</v>
      </c>
      <c r="S166" s="28">
        <f>+'[17]25'!$E$64/10^6</f>
        <v>3.9296685700000005</v>
      </c>
      <c r="T166" s="28">
        <f>+'[17]25'!$F$64/10^6</f>
        <v>4.1745043299999995</v>
      </c>
      <c r="U166" s="28">
        <f>+'[17]25'!$G$64/10^6</f>
        <v>3.9020477699999998</v>
      </c>
      <c r="V166" s="28">
        <f>+'[17]25'!$I$64/10^6</f>
        <v>4.0893512899999998</v>
      </c>
      <c r="W166" s="28">
        <f>+'[17]25'!$J$64/10^6</f>
        <v>4.1232387900000003</v>
      </c>
      <c r="X166" s="28">
        <f>+'[17]25'!$K$64/10^6</f>
        <v>3.9616511299999999</v>
      </c>
      <c r="Y166" s="28">
        <f>+'[17]25'!$M$64/10^6</f>
        <v>4.6306838299999997</v>
      </c>
      <c r="Z166" s="28">
        <f>+'[17]25'!$N$64/10^6</f>
        <v>3.5937415499999998</v>
      </c>
      <c r="AA166" s="28">
        <f>+'[17]25'!$O$64/10^6</f>
        <v>3.3726384400000002</v>
      </c>
      <c r="AB166" s="28">
        <f>+'[17]25'!$Q$64/10^6</f>
        <v>3.3020683600000003</v>
      </c>
      <c r="AC166" s="28">
        <f>+'[17]25'!$R$64/10^6</f>
        <v>4.1576265000000001</v>
      </c>
      <c r="AD166" s="28">
        <f>+'[17]25'!$S$64/10^6</f>
        <v>4.0110528800000003</v>
      </c>
      <c r="AE166" s="22">
        <f t="shared" si="14"/>
        <v>47.248273440000006</v>
      </c>
      <c r="AG166" s="10">
        <v>1017</v>
      </c>
      <c r="AH166" s="10" t="s">
        <v>26</v>
      </c>
      <c r="AI166" s="28">
        <f>+'[17]25'!$E$76/10^6</f>
        <v>0.43065999999999999</v>
      </c>
      <c r="AJ166" s="28">
        <f>+'[17]25'!$F$76/10^6</f>
        <v>0.437002</v>
      </c>
      <c r="AK166" s="28">
        <f>+'[17]25'!$G$76/10^6</f>
        <v>0.42481000000000002</v>
      </c>
      <c r="AL166" s="28">
        <f>+'[17]25'!$I$76/10^6</f>
        <v>0.42740672999999996</v>
      </c>
      <c r="AM166" s="28">
        <f>+'[17]25'!$J$76/10^6</f>
        <v>0.44843346000000001</v>
      </c>
      <c r="AN166" s="28">
        <f>+'[17]25'!$K$76/10^6</f>
        <v>0.45429000000000003</v>
      </c>
      <c r="AO166" s="28">
        <f>+'[17]25'!$M$76/10^6</f>
        <v>0.44700000000000001</v>
      </c>
      <c r="AP166" s="28">
        <f>+'[17]25'!$N$76/10^6</f>
        <v>0.44016439000000002</v>
      </c>
      <c r="AQ166" s="28">
        <f>+'[17]25'!$O$76/10^6</f>
        <v>0.46038458000000004</v>
      </c>
      <c r="AR166" s="28">
        <f>+'[17]25'!$Q$76/10^6</f>
        <v>0.45096747999999998</v>
      </c>
      <c r="AS166" s="28">
        <f>+'[17]25'!$R$76/10^6</f>
        <v>0.48946046999999998</v>
      </c>
      <c r="AT166" s="28">
        <f>+'[17]25'!$S$76/10^6</f>
        <v>0.46081673000000001</v>
      </c>
      <c r="AU166" s="22">
        <f t="shared" si="15"/>
        <v>5.3713958399999999</v>
      </c>
      <c r="AW166" s="10">
        <v>1017</v>
      </c>
      <c r="AX166" s="10" t="s">
        <v>26</v>
      </c>
      <c r="AY166" s="21">
        <f>+'[17]25'!$E$85/10^6</f>
        <v>0.13076995999999999</v>
      </c>
      <c r="AZ166" s="21">
        <f>+'[17]25'!$F$85/10^6</f>
        <v>0.13747782</v>
      </c>
      <c r="BA166" s="21">
        <f>+'[17]25'!$G$85/10^6</f>
        <v>0.1354455</v>
      </c>
      <c r="BB166" s="21">
        <f>+'[17]25'!$I$85/10^6</f>
        <v>0.14128063000000002</v>
      </c>
      <c r="BC166" s="21">
        <f>+'[17]25'!$J$85/10^6</f>
        <v>0.13411842000000002</v>
      </c>
      <c r="BD166" s="21">
        <f>+'[17]25'!$K$85/10^6</f>
        <v>0.14074940000000002</v>
      </c>
      <c r="BE166" s="21">
        <f>+'[17]25'!$M$85/10^6</f>
        <v>0.13872957</v>
      </c>
      <c r="BF166" s="21">
        <f>+'[17]25'!$N$85/10^6</f>
        <v>0.14535958000000002</v>
      </c>
      <c r="BG166" s="21">
        <f>+'[17]25'!$O$85/10^6</f>
        <v>0.14969854000000002</v>
      </c>
      <c r="BH166" s="21">
        <f>+'[17]25'!$Q$85/10^6</f>
        <v>0.15103232</v>
      </c>
      <c r="BI166" s="21">
        <f>+'[17]25'!$R$85/10^6</f>
        <v>0.15895004999999998</v>
      </c>
      <c r="BJ166" s="21">
        <f>+'[17]25'!$S$85/10^6</f>
        <v>0.15923224000000002</v>
      </c>
      <c r="BK166" s="22">
        <f t="shared" si="16"/>
        <v>1.7228440300000001</v>
      </c>
      <c r="BM166" s="10">
        <v>1017</v>
      </c>
      <c r="BN166" s="10" t="s">
        <v>26</v>
      </c>
      <c r="BO166" s="21">
        <f t="shared" si="18"/>
        <v>4.4910985300000004</v>
      </c>
      <c r="BP166" s="21">
        <f>+'[16]2M'!$T$63/10^6</f>
        <v>9.2400826799999987</v>
      </c>
      <c r="BQ166" s="21">
        <f>+'[16]3M'!$T$63/10^6</f>
        <v>13.70238595</v>
      </c>
      <c r="BR166" s="21">
        <f>+'[16]4M'!$T$63/10^6</f>
        <v>18.360424600000002</v>
      </c>
      <c r="BS166" s="21">
        <f>+'[16]5M'!$T$63/10^6</f>
        <v>23.066215269999997</v>
      </c>
      <c r="BT166" s="21">
        <f>+'[16]6M'!$T$63/10^6</f>
        <v>27.622905800000002</v>
      </c>
      <c r="BU166" s="21">
        <f>+'[16]7M'!$T$63/10^6</f>
        <v>32.839319200000006</v>
      </c>
      <c r="BV166" s="21">
        <f>+'[16]8M'!$T$63/10^6</f>
        <v>37.018584720000007</v>
      </c>
      <c r="BW166" s="21" t="e">
        <f>+#REF!/10^6</f>
        <v>#REF!</v>
      </c>
      <c r="BX166" s="21">
        <f>+'[16]10M'!$T$63/10^6</f>
        <v>44.905374440000003</v>
      </c>
      <c r="BY166" s="21">
        <f>+'[16]11M'!$T$63/10^6</f>
        <v>49.711411460000001</v>
      </c>
      <c r="BZ166" s="21">
        <f>+'[16]12M'!$T$63/10^6</f>
        <v>54.342513310000001</v>
      </c>
    </row>
    <row r="167" spans="1:78" customFormat="1" x14ac:dyDescent="0.2">
      <c r="A167" s="10">
        <v>1018</v>
      </c>
      <c r="B167" s="10" t="s">
        <v>27</v>
      </c>
      <c r="C167" s="28">
        <v>1.7861660100000003</v>
      </c>
      <c r="D167" s="28">
        <v>1.8519697800000001</v>
      </c>
      <c r="E167" s="28">
        <v>1.72276984</v>
      </c>
      <c r="F167" s="28">
        <v>1.8844570699999998</v>
      </c>
      <c r="G167" s="28">
        <v>1.85754171</v>
      </c>
      <c r="H167" s="28">
        <v>1.8661361200000002</v>
      </c>
      <c r="I167" s="28">
        <v>2.1871015499999999</v>
      </c>
      <c r="J167" s="28">
        <v>1.7162496699999998</v>
      </c>
      <c r="K167" s="28">
        <v>1.6890606300000002</v>
      </c>
      <c r="L167" s="28">
        <v>1.55217359</v>
      </c>
      <c r="M167" s="28">
        <v>1.8678316699999999</v>
      </c>
      <c r="N167" s="28">
        <v>1.7711687599999997</v>
      </c>
      <c r="O167" s="22">
        <f t="shared" si="17"/>
        <v>21.752626399999997</v>
      </c>
      <c r="P167" s="317"/>
      <c r="Q167" s="10">
        <v>1018</v>
      </c>
      <c r="R167" s="10" t="s">
        <v>27</v>
      </c>
      <c r="S167" s="28">
        <f>+'[17]26'!$E$64/10^6</f>
        <v>1.5420851800000002</v>
      </c>
      <c r="T167" s="28">
        <f>+'[17]26'!$F$64/10^6</f>
        <v>1.6095617</v>
      </c>
      <c r="U167" s="28">
        <f>+'[17]26'!$G$64/10^6</f>
        <v>1.4779581700000002</v>
      </c>
      <c r="V167" s="28">
        <f>+'[17]26'!$I$64/10^6</f>
        <v>1.6346608599999999</v>
      </c>
      <c r="W167" s="28">
        <f>+'[17]26'!$J$64/10^6</f>
        <v>1.61249742</v>
      </c>
      <c r="X167" s="28">
        <f>+'[17]26'!$K$64/10^6</f>
        <v>1.6182485099999999</v>
      </c>
      <c r="Y167" s="28">
        <f>+'[17]26'!$M$64/10^6</f>
        <v>1.9380161899999999</v>
      </c>
      <c r="Z167" s="28">
        <f>+'[17]26'!$N$64/10^6</f>
        <v>1.4730111099999998</v>
      </c>
      <c r="AA167" s="28">
        <f>+'[17]26'!$O$64/10^6</f>
        <v>1.4444980199999999</v>
      </c>
      <c r="AB167" s="28">
        <f>+'[17]26'!$Q$64/10^6</f>
        <v>1.2898228500000002</v>
      </c>
      <c r="AC167" s="28">
        <f>+'[17]26'!$R$64/10^6</f>
        <v>1.62018924</v>
      </c>
      <c r="AD167" s="28">
        <f>+'[17]26'!$S$64/10^6</f>
        <v>1.5255895899999998</v>
      </c>
      <c r="AE167" s="22">
        <f t="shared" si="14"/>
        <v>18.786138839999996</v>
      </c>
      <c r="AG167" s="10">
        <v>1018</v>
      </c>
      <c r="AH167" s="10" t="s">
        <v>27</v>
      </c>
      <c r="AI167" s="28">
        <f>+'[17]26'!$E$76/10^6</f>
        <v>0.19645000000000001</v>
      </c>
      <c r="AJ167" s="28">
        <f>+'[17]26'!$F$76/10^6</f>
        <v>0.19544</v>
      </c>
      <c r="AK167" s="28">
        <f>+'[17]26'!$G$76/10^6</f>
        <v>0.19620000000000001</v>
      </c>
      <c r="AL167" s="28">
        <f>+'[17]26'!$I$76/10^6</f>
        <v>0.20036999999999999</v>
      </c>
      <c r="AM167" s="28">
        <f>+'[17]26'!$J$76/10^6</f>
        <v>0.19746</v>
      </c>
      <c r="AN167" s="28">
        <f>+'[17]26'!$K$76/10^6</f>
        <v>0.19722000000000001</v>
      </c>
      <c r="AO167" s="28">
        <f>+'[17]26'!$M$76/10^6</f>
        <v>0.19925999999999999</v>
      </c>
      <c r="AP167" s="28">
        <f>+'[17]26'!$N$76/10^6</f>
        <v>0.19725999999999999</v>
      </c>
      <c r="AQ167" s="28">
        <f>+'[17]26'!$O$76/10^6</f>
        <v>0.19944999999999999</v>
      </c>
      <c r="AR167" s="28">
        <f>+'[17]26'!$Q$76/10^6</f>
        <v>0.21589504999999998</v>
      </c>
      <c r="AS167" s="28">
        <f>+'[17]26'!$R$76/10^6</f>
        <v>0.20102</v>
      </c>
      <c r="AT167" s="28">
        <f>+'[17]26'!$S$76/10^6</f>
        <v>0.19894000000000001</v>
      </c>
      <c r="AU167" s="22">
        <f t="shared" si="15"/>
        <v>2.3949650499999997</v>
      </c>
      <c r="AW167" s="10">
        <v>1018</v>
      </c>
      <c r="AX167" s="10" t="s">
        <v>27</v>
      </c>
      <c r="AY167" s="21">
        <f>+'[17]26'!$E$85/10^6</f>
        <v>4.7630829999999999E-2</v>
      </c>
      <c r="AZ167" s="21">
        <f>+'[17]26'!$F$85/10^6</f>
        <v>4.6968080000000002E-2</v>
      </c>
      <c r="BA167" s="21">
        <f>+'[17]26'!$G$85/10^6</f>
        <v>4.8611670000000003E-2</v>
      </c>
      <c r="BB167" s="21">
        <f>+'[17]26'!$I$85/10^6</f>
        <v>4.9426209999999998E-2</v>
      </c>
      <c r="BC167" s="21">
        <f>+'[17]26'!$J$85/10^6</f>
        <v>4.7584290000000001E-2</v>
      </c>
      <c r="BD167" s="21">
        <f>+'[17]26'!$K$85/10^6</f>
        <v>5.0667610000000002E-2</v>
      </c>
      <c r="BE167" s="21">
        <f>+'[17]26'!$M$85/10^6</f>
        <v>4.9825359999999999E-2</v>
      </c>
      <c r="BF167" s="21">
        <f>+'[17]26'!$N$85/10^6</f>
        <v>4.5978559999999995E-2</v>
      </c>
      <c r="BG167" s="21">
        <f>+'[17]26'!$O$85/10^6</f>
        <v>4.5112609999999997E-2</v>
      </c>
      <c r="BH167" s="21">
        <f>+'[17]26'!$Q$85/10^6</f>
        <v>4.6455690000000001E-2</v>
      </c>
      <c r="BI167" s="21">
        <f>+'[17]26'!$R$85/10^6</f>
        <v>4.6622429999999999E-2</v>
      </c>
      <c r="BJ167" s="21">
        <f>+'[17]26'!$S$85/10^6</f>
        <v>4.6639170000000001E-2</v>
      </c>
      <c r="BK167" s="22">
        <f t="shared" si="16"/>
        <v>0.57152250999999998</v>
      </c>
      <c r="BM167" s="10">
        <v>1018</v>
      </c>
      <c r="BN167" s="10" t="s">
        <v>27</v>
      </c>
      <c r="BO167" s="21">
        <f t="shared" si="18"/>
        <v>1.7861660100000003</v>
      </c>
      <c r="BP167" s="21">
        <f>+'[16]2M'!$U$63/10^6</f>
        <v>3.6381357900000002</v>
      </c>
      <c r="BQ167" s="21">
        <f>+'[16]3M'!$U$63/10^6</f>
        <v>5.3609056300000004</v>
      </c>
      <c r="BR167" s="21">
        <f>+'[16]4M'!$U$63/10^6</f>
        <v>7.2453627000000003</v>
      </c>
      <c r="BS167" s="21">
        <f>+'[16]5M'!$U$63/10^6</f>
        <v>9.1029044100000025</v>
      </c>
      <c r="BT167" s="21">
        <f>+'[16]6M'!$U$63/10^6</f>
        <v>10.969040529999999</v>
      </c>
      <c r="BU167" s="21">
        <f>+'[16]7M'!$U$63/10^6</f>
        <v>13.15614208</v>
      </c>
      <c r="BV167" s="21">
        <f>+'[16]8M'!$U$63/10^6</f>
        <v>14.87239175</v>
      </c>
      <c r="BW167" s="21" t="e">
        <f>+#REF!/10^6</f>
        <v>#REF!</v>
      </c>
      <c r="BX167" s="21">
        <f>+'[16]10M'!$U$63/10^6</f>
        <v>18.113625969999998</v>
      </c>
      <c r="BY167" s="21">
        <f>+'[16]11M'!$U$63/10^6</f>
        <v>19.981457640000002</v>
      </c>
      <c r="BZ167" s="21">
        <f>+'[16]12M'!$U$63/10^6</f>
        <v>21.7526264</v>
      </c>
    </row>
    <row r="168" spans="1:78" customFormat="1" x14ac:dyDescent="0.2">
      <c r="A168" s="10">
        <v>1019</v>
      </c>
      <c r="B168" s="10" t="s">
        <v>28</v>
      </c>
      <c r="C168" s="28">
        <v>1.1140788599999998</v>
      </c>
      <c r="D168" s="28">
        <v>1.13487169</v>
      </c>
      <c r="E168" s="28">
        <v>1.1657174800000001</v>
      </c>
      <c r="F168" s="28">
        <v>1.20936782</v>
      </c>
      <c r="G168" s="28">
        <v>1.17675741</v>
      </c>
      <c r="H168" s="28">
        <v>1.1863614400000002</v>
      </c>
      <c r="I168" s="28">
        <v>1.4012569100000001</v>
      </c>
      <c r="J168" s="28">
        <v>1.0881127099999999</v>
      </c>
      <c r="K168" s="28">
        <v>1.1285413500000001</v>
      </c>
      <c r="L168" s="28">
        <v>1.0736176899999998</v>
      </c>
      <c r="M168" s="28">
        <v>1.2521352500000003</v>
      </c>
      <c r="N168" s="28">
        <v>1.1525424399999999</v>
      </c>
      <c r="O168" s="22">
        <f t="shared" si="17"/>
        <v>14.083361050000004</v>
      </c>
      <c r="P168" s="317"/>
      <c r="Q168" s="10">
        <v>1019</v>
      </c>
      <c r="R168" s="10" t="s">
        <v>28</v>
      </c>
      <c r="S168" s="28">
        <f>+'[17]27'!$E$64/10^6</f>
        <v>0.97116829999999998</v>
      </c>
      <c r="T168" s="28">
        <f>+'[17]27'!$F$64/10^6</f>
        <v>0.99123505999999995</v>
      </c>
      <c r="U168" s="28">
        <f>+'[17]27'!$G$64/10^6</f>
        <v>1.0176988200000001</v>
      </c>
      <c r="V168" s="28">
        <f>+'[17]27'!$I$64/10^6</f>
        <v>1.0639652099999999</v>
      </c>
      <c r="W168" s="28">
        <f>+'[17]27'!$J$64/10^6</f>
        <v>1.0320362599999999</v>
      </c>
      <c r="X168" s="28">
        <f>+'[17]27'!$K$64/10^6</f>
        <v>1.0390847200000002</v>
      </c>
      <c r="Y168" s="28">
        <f>+'[17]27'!$M$64/10^6</f>
        <v>1.2559085400000001</v>
      </c>
      <c r="Z168" s="28">
        <f>+'[17]27'!$N$64/10^6</f>
        <v>0.93883101999999985</v>
      </c>
      <c r="AA168" s="28">
        <f>+'[17]27'!$O$64/10^6</f>
        <v>0.98117578999999999</v>
      </c>
      <c r="AB168" s="28">
        <f>+'[17]27'!$Q$64/10^6</f>
        <v>0.92056178999999994</v>
      </c>
      <c r="AC168" s="28">
        <f>+'[17]27'!$R$64/10^6</f>
        <v>1.0985278300000001</v>
      </c>
      <c r="AD168" s="28">
        <f>+'[17]27'!$S$64/10^6</f>
        <v>1.00499765</v>
      </c>
      <c r="AE168" s="22">
        <f t="shared" si="14"/>
        <v>12.315190990000001</v>
      </c>
      <c r="AG168" s="10">
        <v>1019</v>
      </c>
      <c r="AH168" s="10" t="s">
        <v>28</v>
      </c>
      <c r="AI168" s="28">
        <f>+'[17]27'!$E$76/10^6</f>
        <v>0.12271</v>
      </c>
      <c r="AJ168" s="28">
        <f>+'[17]27'!$F$76/10^6</f>
        <v>0.12268999999999999</v>
      </c>
      <c r="AK168" s="28">
        <f>+'[17]27'!$G$76/10^6</f>
        <v>0.12623999999999999</v>
      </c>
      <c r="AL168" s="28">
        <f>+'[17]27'!$I$76/10^6</f>
        <v>0.12447999999999999</v>
      </c>
      <c r="AM168" s="28">
        <f>+'[17]27'!$J$76/10^6</f>
        <v>0.12403</v>
      </c>
      <c r="AN168" s="28">
        <f>+'[17]27'!$K$76/10^6</f>
        <v>0.12512999999999999</v>
      </c>
      <c r="AO168" s="28">
        <f>+'[17]27'!$M$76/10^6</f>
        <v>0.1227</v>
      </c>
      <c r="AP168" s="28">
        <f>+'[17]27'!$N$76/10^6</f>
        <v>0.12469</v>
      </c>
      <c r="AQ168" s="28">
        <f>+'[17]27'!$O$76/10^6</f>
        <v>0.12399</v>
      </c>
      <c r="AR168" s="28">
        <f>+'[17]27'!$Q$76/10^6</f>
        <v>0.12890112000000001</v>
      </c>
      <c r="AS168" s="28">
        <f>+'[17]27'!$R$76/10^6</f>
        <v>0.12973112000000001</v>
      </c>
      <c r="AT168" s="28">
        <f>+'[17]27'!$S$76/10^6</f>
        <v>0.12331</v>
      </c>
      <c r="AU168" s="22">
        <f t="shared" si="15"/>
        <v>1.4986022400000001</v>
      </c>
      <c r="AW168" s="10">
        <v>1019</v>
      </c>
      <c r="AX168" s="10" t="s">
        <v>28</v>
      </c>
      <c r="AY168" s="21">
        <f>+'[17]27'!$E$85/10^6</f>
        <v>2.0200560000000003E-2</v>
      </c>
      <c r="AZ168" s="21">
        <f>+'[17]27'!$F$85/10^6</f>
        <v>2.0946630000000001E-2</v>
      </c>
      <c r="BA168" s="21">
        <f>+'[17]27'!$G$85/10^6</f>
        <v>2.1778660000000002E-2</v>
      </c>
      <c r="BB168" s="21">
        <f>+'[17]27'!$I$85/10^6</f>
        <v>2.0922610000000001E-2</v>
      </c>
      <c r="BC168" s="21">
        <f>+'[17]27'!$J$85/10^6</f>
        <v>2.0691150000000002E-2</v>
      </c>
      <c r="BD168" s="21">
        <f>+'[17]27'!$K$85/10^6</f>
        <v>2.2146720000000002E-2</v>
      </c>
      <c r="BE168" s="21">
        <f>+'[17]27'!$M$85/10^6</f>
        <v>2.2648369999999998E-2</v>
      </c>
      <c r="BF168" s="21">
        <f>+'[17]27'!$N$85/10^6</f>
        <v>2.4591689999999999E-2</v>
      </c>
      <c r="BG168" s="21">
        <f>+'[17]27'!$O$85/10^6</f>
        <v>2.3375560000000004E-2</v>
      </c>
      <c r="BH168" s="21">
        <f>+'[17]27'!$Q$85/10^6</f>
        <v>2.4154780000000004E-2</v>
      </c>
      <c r="BI168" s="21">
        <f>+'[17]27'!$R$85/10^6</f>
        <v>2.3876300000000007E-2</v>
      </c>
      <c r="BJ168" s="21">
        <f>+'[17]27'!$S$85/10^6</f>
        <v>2.4234790000000003E-2</v>
      </c>
      <c r="BK168" s="22">
        <f t="shared" si="16"/>
        <v>0.26956782000000001</v>
      </c>
      <c r="BM168" s="10">
        <v>1019</v>
      </c>
      <c r="BN168" s="10" t="s">
        <v>28</v>
      </c>
      <c r="BO168" s="21">
        <f t="shared" si="18"/>
        <v>1.1140788599999998</v>
      </c>
      <c r="BP168" s="21">
        <f>+'[16]2M'!$V$63/10^6</f>
        <v>2.24895055</v>
      </c>
      <c r="BQ168" s="21">
        <f>+'[16]3M'!$V$63/10^6</f>
        <v>3.4146680300000001</v>
      </c>
      <c r="BR168" s="21">
        <f>+'[16]4M'!$V$63/10^6</f>
        <v>4.6240358500000003</v>
      </c>
      <c r="BS168" s="21">
        <f>+'[16]5M'!$V$63/10^6</f>
        <v>5.8007932600000007</v>
      </c>
      <c r="BT168" s="21">
        <f>+'[16]6M'!$V$63/10^6</f>
        <v>6.9871547000000005</v>
      </c>
      <c r="BU168" s="21">
        <f>+'[16]7M'!$V$63/10^6</f>
        <v>8.3884116100000004</v>
      </c>
      <c r="BV168" s="21">
        <f>+'[16]8M'!$V$63/10^6</f>
        <v>9.4765243200000011</v>
      </c>
      <c r="BW168" s="21" t="e">
        <f>+#REF!/10^6</f>
        <v>#REF!</v>
      </c>
      <c r="BX168" s="21">
        <f>+'[16]10M'!$V$63/10^6</f>
        <v>11.678683359999999</v>
      </c>
      <c r="BY168" s="21">
        <f>+'[16]11M'!$V$63/10^6</f>
        <v>12.930818609999998</v>
      </c>
      <c r="BZ168" s="21">
        <f>+'[16]12M'!$V$63/10^6</f>
        <v>14.083361049999999</v>
      </c>
    </row>
    <row r="169" spans="1:78" customFormat="1" x14ac:dyDescent="0.2">
      <c r="A169" s="10">
        <v>1020</v>
      </c>
      <c r="B169" s="10" t="s">
        <v>29</v>
      </c>
      <c r="C169" s="28">
        <v>6.1653935899999999</v>
      </c>
      <c r="D169" s="28">
        <v>6.4875264400000008</v>
      </c>
      <c r="E169" s="28">
        <v>6.3440028900000005</v>
      </c>
      <c r="F169" s="28">
        <v>6.6266698600000016</v>
      </c>
      <c r="G169" s="28">
        <v>6.4594898299999999</v>
      </c>
      <c r="H169" s="28">
        <v>6.2474532399999987</v>
      </c>
      <c r="I169" s="28">
        <v>6.9068935300000023</v>
      </c>
      <c r="J169" s="28">
        <v>5.5556779099999991</v>
      </c>
      <c r="K169" s="28">
        <v>5.4920017200000011</v>
      </c>
      <c r="L169" s="28">
        <v>5.2299296699999998</v>
      </c>
      <c r="M169" s="28">
        <v>6.5877468100000005</v>
      </c>
      <c r="N169" s="28">
        <v>6.6282595300000002</v>
      </c>
      <c r="O169" s="22">
        <f t="shared" si="17"/>
        <v>74.73104502000001</v>
      </c>
      <c r="P169" s="317"/>
      <c r="Q169" s="10">
        <v>1020</v>
      </c>
      <c r="R169" s="10" t="s">
        <v>29</v>
      </c>
      <c r="S169" s="28">
        <f>+'[17]28'!$E$64/10^6</f>
        <v>5.4675661399999997</v>
      </c>
      <c r="T169" s="28">
        <f>+'[17]28'!$F$64/10^6</f>
        <v>5.7401364000000008</v>
      </c>
      <c r="U169" s="28">
        <f>+'[17]28'!$G$64/10^6</f>
        <v>5.6383398700000003</v>
      </c>
      <c r="V169" s="28">
        <f>+'[17]28'!$I$64/10^6</f>
        <v>5.9107797900000012</v>
      </c>
      <c r="W169" s="28">
        <f>+'[17]28'!$J$64/10^6</f>
        <v>5.75559537</v>
      </c>
      <c r="X169" s="28">
        <f>+'[17]28'!$K$64/10^6</f>
        <v>5.5120115999999983</v>
      </c>
      <c r="Y169" s="28">
        <f>+'[17]28'!$M$64/10^6</f>
        <v>6.2075213600000012</v>
      </c>
      <c r="Z169" s="28">
        <f>+'[17]28'!$N$64/10^6</f>
        <v>4.8348848199999992</v>
      </c>
      <c r="AA169" s="28">
        <f>+'[17]28'!$O$64/10^6</f>
        <v>4.7569511599999998</v>
      </c>
      <c r="AB169" s="28">
        <f>+'[17]28'!$Q$64/10^6</f>
        <v>4.5151568600000003</v>
      </c>
      <c r="AC169" s="28">
        <f>+'[17]28'!$R$64/10^6</f>
        <v>5.85714369</v>
      </c>
      <c r="AD169" s="28">
        <f>+'[17]28'!$S$64/10^6</f>
        <v>5.8682016700000013</v>
      </c>
      <c r="AE169" s="22">
        <f t="shared" si="14"/>
        <v>66.064288730000001</v>
      </c>
      <c r="AG169" s="10">
        <v>1020</v>
      </c>
      <c r="AH169" s="10" t="s">
        <v>29</v>
      </c>
      <c r="AI169" s="28">
        <f>+'[17]28'!$E$76/10^6</f>
        <v>0.55130868999999993</v>
      </c>
      <c r="AJ169" s="28">
        <f>+'[17]28'!$F$76/10^6</f>
        <v>0.58660188999999996</v>
      </c>
      <c r="AK169" s="28">
        <f>+'[17]28'!$G$76/10^6</f>
        <v>0.54396</v>
      </c>
      <c r="AL169" s="28">
        <f>+'[17]28'!$I$76/10^6</f>
        <v>0.55184449000000002</v>
      </c>
      <c r="AM169" s="28">
        <f>+'[17]28'!$J$76/10^6</f>
        <v>0.5433829</v>
      </c>
      <c r="AN169" s="28">
        <f>+'[17]28'!$K$76/10^6</f>
        <v>0.56344037999999996</v>
      </c>
      <c r="AO169" s="28">
        <f>+'[17]28'!$M$76/10^6</f>
        <v>0.52948898</v>
      </c>
      <c r="AP169" s="28">
        <f>+'[17]28'!$N$76/10^6</f>
        <v>0.54491038000000003</v>
      </c>
      <c r="AQ169" s="28">
        <f>+'[17]28'!$O$76/10^6</f>
        <v>0.55768673999999996</v>
      </c>
      <c r="AR169" s="28">
        <f>+'[17]28'!$Q$76/10^6</f>
        <v>0.53207346</v>
      </c>
      <c r="AS169" s="28">
        <f>+'[17]28'!$R$76/10^6</f>
        <v>0.54566999999999999</v>
      </c>
      <c r="AT169" s="28">
        <f>+'[17]28'!$S$76/10^6</f>
        <v>0.57447150999999996</v>
      </c>
      <c r="AU169" s="22">
        <f t="shared" si="15"/>
        <v>6.6248394200000007</v>
      </c>
      <c r="AW169" s="10">
        <v>1020</v>
      </c>
      <c r="AX169" s="10" t="s">
        <v>29</v>
      </c>
      <c r="AY169" s="21">
        <f>+'[17]28'!$E$85/10^6</f>
        <v>0.14651876</v>
      </c>
      <c r="AZ169" s="21">
        <f>+'[17]28'!$F$85/10^6</f>
        <v>0.16078814999999999</v>
      </c>
      <c r="BA169" s="21">
        <f>+'[17]28'!$G$85/10^6</f>
        <v>0.16170302000000003</v>
      </c>
      <c r="BB169" s="21">
        <f>+'[17]28'!$I$85/10^6</f>
        <v>0.16404558</v>
      </c>
      <c r="BC169" s="21">
        <f>+'[17]28'!$J$85/10^6</f>
        <v>0.16051156</v>
      </c>
      <c r="BD169" s="21">
        <f>+'[17]28'!$K$85/10^6</f>
        <v>0.17200125999999999</v>
      </c>
      <c r="BE169" s="21">
        <f>+'[17]28'!$M$85/10^6</f>
        <v>0.16988318999999999</v>
      </c>
      <c r="BF169" s="21">
        <f>+'[17]28'!$N$85/10^6</f>
        <v>0.17588271</v>
      </c>
      <c r="BG169" s="21">
        <f>+'[17]28'!$O$85/10^6</f>
        <v>0.17736382000000001</v>
      </c>
      <c r="BH169" s="21">
        <f>+'[17]28'!$Q$85/10^6</f>
        <v>0.18269935000000001</v>
      </c>
      <c r="BI169" s="21">
        <f>+'[17]28'!$R$85/10^6</f>
        <v>0.18493312000000009</v>
      </c>
      <c r="BJ169" s="21">
        <f>+'[17]28'!$S$85/10^6</f>
        <v>0.18558634999999998</v>
      </c>
      <c r="BK169" s="22">
        <f t="shared" si="16"/>
        <v>2.0419168700000001</v>
      </c>
      <c r="BM169" s="10">
        <v>1020</v>
      </c>
      <c r="BN169" s="10" t="s">
        <v>29</v>
      </c>
      <c r="BO169" s="21">
        <f t="shared" si="18"/>
        <v>6.1653935899999999</v>
      </c>
      <c r="BP169" s="21">
        <f>+'[16]2M'!$W$63/10^6</f>
        <v>12.652920030000001</v>
      </c>
      <c r="BQ169" s="21">
        <f>+'[16]3M'!$W$63/10^6</f>
        <v>18.996922920000003</v>
      </c>
      <c r="BR169" s="21">
        <f>+'[16]4M'!$W$63/10^6</f>
        <v>25.623592779999999</v>
      </c>
      <c r="BS169" s="21">
        <f>+'[16]5M'!$W$63/10^6</f>
        <v>32.083082609999998</v>
      </c>
      <c r="BT169" s="21">
        <f>+'[16]6M'!$W$63/10^6</f>
        <v>38.330535850000004</v>
      </c>
      <c r="BU169" s="21">
        <f>+'[16]7M'!$W$63/10^6</f>
        <v>45.237429380000002</v>
      </c>
      <c r="BV169" s="21">
        <f>+'[16]8M'!$W$63/10^6</f>
        <v>50.793107290000002</v>
      </c>
      <c r="BW169" s="21" t="e">
        <f>+#REF!/10^6</f>
        <v>#REF!</v>
      </c>
      <c r="BX169" s="21">
        <f>+'[16]10M'!$W$63/10^6</f>
        <v>61.515038679999982</v>
      </c>
      <c r="BY169" s="21">
        <f>+'[16]11M'!$W$63/10^6</f>
        <v>68.102785489999988</v>
      </c>
      <c r="BZ169" s="21">
        <f>+'[16]12M'!$W$63/10^6</f>
        <v>74.731045019999996</v>
      </c>
    </row>
    <row r="170" spans="1:78" customFormat="1" x14ac:dyDescent="0.2">
      <c r="A170" s="10">
        <v>1021</v>
      </c>
      <c r="B170" s="10" t="s">
        <v>30</v>
      </c>
      <c r="C170" s="28">
        <v>1.7573274699999999</v>
      </c>
      <c r="D170" s="28">
        <v>1.8300614499999999</v>
      </c>
      <c r="E170" s="28">
        <v>1.7564603499999998</v>
      </c>
      <c r="F170" s="28">
        <v>2.0534171299999997</v>
      </c>
      <c r="G170" s="28">
        <v>1.7817029199999999</v>
      </c>
      <c r="H170" s="28">
        <v>1.8202522599999997</v>
      </c>
      <c r="I170" s="28">
        <v>1.9928327600000002</v>
      </c>
      <c r="J170" s="28">
        <v>1.71512826</v>
      </c>
      <c r="K170" s="28">
        <v>1.7188433999999997</v>
      </c>
      <c r="L170" s="28">
        <v>1.5512286200000001</v>
      </c>
      <c r="M170" s="28">
        <v>2.0239067899999998</v>
      </c>
      <c r="N170" s="28">
        <v>1.80200754</v>
      </c>
      <c r="O170" s="22">
        <f t="shared" si="17"/>
        <v>21.80316895</v>
      </c>
      <c r="P170" s="317"/>
      <c r="Q170" s="10">
        <v>1021</v>
      </c>
      <c r="R170" s="10" t="s">
        <v>30</v>
      </c>
      <c r="S170" s="28">
        <f>+'[17]29'!$E$64/10^6</f>
        <v>1.5347838699999998</v>
      </c>
      <c r="T170" s="28">
        <f>+'[17]29'!$F$64/10^6</f>
        <v>1.6057424299999998</v>
      </c>
      <c r="U170" s="28">
        <f>+'[17]29'!$G$64/10^6</f>
        <v>1.5206870199999998</v>
      </c>
      <c r="V170" s="28">
        <f>+'[17]29'!$I$64/10^6</f>
        <v>1.8119071599999996</v>
      </c>
      <c r="W170" s="28">
        <f>+'[17]29'!$J$64/10^6</f>
        <v>1.5446987999999997</v>
      </c>
      <c r="X170" s="28">
        <f>+'[17]29'!$K$64/10^6</f>
        <v>1.5903340699999999</v>
      </c>
      <c r="Y170" s="28">
        <f>+'[17]29'!$M$64/10^6</f>
        <v>1.7667414300000002</v>
      </c>
      <c r="Z170" s="28">
        <f>+'[17]29'!$N$64/10^6</f>
        <v>1.4860148</v>
      </c>
      <c r="AA170" s="28">
        <f>+'[17]29'!$O$64/10^6</f>
        <v>1.4799290099999998</v>
      </c>
      <c r="AB170" s="28">
        <f>+'[17]29'!$Q$64/10^6</f>
        <v>1.2901511200000002</v>
      </c>
      <c r="AC170" s="28">
        <f>+'[17]29'!$R$64/10^6</f>
        <v>1.7753039799999999</v>
      </c>
      <c r="AD170" s="28">
        <f>+'[17]29'!$S$64/10^6</f>
        <v>1.55663251</v>
      </c>
      <c r="AE170" s="22">
        <f t="shared" si="14"/>
        <v>18.962926199999998</v>
      </c>
      <c r="AG170" s="10">
        <v>1021</v>
      </c>
      <c r="AH170" s="10" t="s">
        <v>30</v>
      </c>
      <c r="AI170" s="28">
        <f>+'[17]29'!$E$76/10^6</f>
        <v>0.16624</v>
      </c>
      <c r="AJ170" s="28">
        <f>+'[17]29'!$F$76/10^6</f>
        <v>0.16803915999999999</v>
      </c>
      <c r="AK170" s="28">
        <f>+'[17]29'!$G$76/10^6</f>
        <v>0.17895</v>
      </c>
      <c r="AL170" s="28">
        <f>+'[17]29'!$I$76/10^6</f>
        <v>0.18389</v>
      </c>
      <c r="AM170" s="28">
        <f>+'[17]29'!$J$76/10^6</f>
        <v>0.18093999999999999</v>
      </c>
      <c r="AN170" s="28">
        <f>+'[17]29'!$K$76/10^6</f>
        <v>0.17145869</v>
      </c>
      <c r="AO170" s="28">
        <f>+'[17]29'!$M$76/10^6</f>
        <v>0.16672000000000001</v>
      </c>
      <c r="AP170" s="28">
        <f>+'[17]29'!$N$76/10^6</f>
        <v>0.16800000000000001</v>
      </c>
      <c r="AQ170" s="28">
        <f>+'[17]29'!$O$76/10^6</f>
        <v>0.17724999999999999</v>
      </c>
      <c r="AR170" s="28">
        <f>+'[17]29'!$Q$76/10^6</f>
        <v>0.19744</v>
      </c>
      <c r="AS170" s="28">
        <f>+'[17]29'!$R$76/10^6</f>
        <v>0.18417</v>
      </c>
      <c r="AT170" s="28">
        <f>+'[17]29'!$S$76/10^6</f>
        <v>0.18146000000000001</v>
      </c>
      <c r="AU170" s="22">
        <f t="shared" si="15"/>
        <v>2.12455785</v>
      </c>
      <c r="AW170" s="10">
        <v>1021</v>
      </c>
      <c r="AX170" s="10" t="s">
        <v>30</v>
      </c>
      <c r="AY170" s="21">
        <f>+'[17]29'!$E$85/10^6</f>
        <v>5.6303600000000009E-2</v>
      </c>
      <c r="AZ170" s="21">
        <f>+'[17]29'!$F$85/10^6</f>
        <v>5.6279860000000001E-2</v>
      </c>
      <c r="BA170" s="21">
        <f>+'[17]29'!$G$85/10^6</f>
        <v>5.6823329999999998E-2</v>
      </c>
      <c r="BB170" s="21">
        <f>+'[17]29'!$I$85/10^6</f>
        <v>5.761997E-2</v>
      </c>
      <c r="BC170" s="21">
        <f>+'[17]29'!$J$85/10^6</f>
        <v>5.6064120000000002E-2</v>
      </c>
      <c r="BD170" s="21">
        <f>+'[17]29'!$K$85/10^6</f>
        <v>5.8459499999999998E-2</v>
      </c>
      <c r="BE170" s="21">
        <f>+'[17]29'!$M$85/10^6</f>
        <v>5.9371329999999993E-2</v>
      </c>
      <c r="BF170" s="21">
        <f>+'[17]29'!$N$85/10^6</f>
        <v>6.1113460000000001E-2</v>
      </c>
      <c r="BG170" s="21">
        <f>+'[17]29'!$O$85/10^6</f>
        <v>6.1664389999999999E-2</v>
      </c>
      <c r="BH170" s="21">
        <f>+'[17]29'!$Q$85/10^6</f>
        <v>6.36375E-2</v>
      </c>
      <c r="BI170" s="21">
        <f>+'[17]29'!$R$85/10^6</f>
        <v>6.4432809999999979E-2</v>
      </c>
      <c r="BJ170" s="21">
        <f>+'[17]29'!$S$85/10^6</f>
        <v>6.3915029999999998E-2</v>
      </c>
      <c r="BK170" s="22">
        <f t="shared" si="16"/>
        <v>0.71568489999999996</v>
      </c>
      <c r="BM170" s="10">
        <v>1021</v>
      </c>
      <c r="BN170" s="10" t="s">
        <v>30</v>
      </c>
      <c r="BO170" s="21">
        <f t="shared" si="18"/>
        <v>1.7573274699999999</v>
      </c>
      <c r="BP170" s="21">
        <f>+'[16]2M'!$X$63/10^6</f>
        <v>3.58738892</v>
      </c>
      <c r="BQ170" s="21">
        <f>+'[16]3M'!$X$63/10^6</f>
        <v>5.3438492699999998</v>
      </c>
      <c r="BR170" s="21">
        <f>+'[16]4M'!$X$63/10^6</f>
        <v>7.3972663999999995</v>
      </c>
      <c r="BS170" s="21">
        <f>+'[16]5M'!$X$63/10^6</f>
        <v>9.1789693200000002</v>
      </c>
      <c r="BT170" s="21">
        <f>+'[16]6M'!$X$63/10^6</f>
        <v>10.99922158</v>
      </c>
      <c r="BU170" s="21">
        <f>+'[16]7M'!$X$63/10^6</f>
        <v>12.992054339999999</v>
      </c>
      <c r="BV170" s="21">
        <f>+'[16]8M'!$X$63/10^6</f>
        <v>14.707182599999999</v>
      </c>
      <c r="BW170" s="21" t="e">
        <f>+#REF!/10^6</f>
        <v>#REF!</v>
      </c>
      <c r="BX170" s="21">
        <f>+'[16]10M'!$X$63/10^6</f>
        <v>17.977254619999997</v>
      </c>
      <c r="BY170" s="21">
        <f>+'[16]11M'!$X$63/10^6</f>
        <v>20.001161410000002</v>
      </c>
      <c r="BZ170" s="21">
        <f>+'[16]12M'!$X$63/10^6</f>
        <v>21.803168950000003</v>
      </c>
    </row>
    <row r="171" spans="1:78" customFormat="1" x14ac:dyDescent="0.2">
      <c r="A171" s="10">
        <v>1022</v>
      </c>
      <c r="B171" s="10" t="s">
        <v>31</v>
      </c>
      <c r="C171" s="28">
        <v>8.6344333399999993</v>
      </c>
      <c r="D171" s="28">
        <v>9.3276077600000011</v>
      </c>
      <c r="E171" s="28">
        <v>8.8968220000000002</v>
      </c>
      <c r="F171" s="28">
        <v>9.1287375300000004</v>
      </c>
      <c r="G171" s="28">
        <v>9.2355363399999995</v>
      </c>
      <c r="H171" s="28">
        <v>9.3344332900000015</v>
      </c>
      <c r="I171" s="28">
        <v>10.682752440000002</v>
      </c>
      <c r="J171" s="28">
        <v>8.3703670099999989</v>
      </c>
      <c r="K171" s="28">
        <v>7.8334359700000009</v>
      </c>
      <c r="L171" s="28">
        <v>7.7885532300000007</v>
      </c>
      <c r="M171" s="28">
        <v>9.8157004000000025</v>
      </c>
      <c r="N171" s="28">
        <v>8.9364728699999993</v>
      </c>
      <c r="O171" s="22">
        <f t="shared" si="17"/>
        <v>107.98485218</v>
      </c>
      <c r="P171" s="317"/>
      <c r="Q171" s="10">
        <v>1022</v>
      </c>
      <c r="R171" s="10" t="s">
        <v>31</v>
      </c>
      <c r="S171" s="28">
        <f>+'[17]30'!$E$64/10^6</f>
        <v>7.412189399999999</v>
      </c>
      <c r="T171" s="28">
        <f>+'[17]30'!$F$64/10^6</f>
        <v>8.1342493100000013</v>
      </c>
      <c r="U171" s="28">
        <f>+'[17]30'!$G$64/10^6</f>
        <v>7.6576796899999993</v>
      </c>
      <c r="V171" s="28">
        <f>+'[17]30'!$I$64/10^6</f>
        <v>7.8719793899999999</v>
      </c>
      <c r="W171" s="28">
        <f>+'[17]30'!$J$64/10^6</f>
        <v>7.9783663899999997</v>
      </c>
      <c r="X171" s="28">
        <f>+'[17]30'!$K$64/10^6</f>
        <v>8.0375843000000007</v>
      </c>
      <c r="Y171" s="28">
        <f>+'[17]30'!$M$64/10^6</f>
        <v>9.4189742299999999</v>
      </c>
      <c r="Z171" s="28">
        <f>+'[17]30'!$N$64/10^6</f>
        <v>7.0302925399999987</v>
      </c>
      <c r="AA171" s="28">
        <f>+'[17]30'!$O$64/10^6</f>
        <v>6.4701257500000011</v>
      </c>
      <c r="AB171" s="28">
        <f>+'[17]30'!$Q$64/10^6</f>
        <v>6.409286090000001</v>
      </c>
      <c r="AC171" s="28">
        <f>+'[17]30'!$R$64/10^6</f>
        <v>8.4480348400000018</v>
      </c>
      <c r="AD171" s="28">
        <f>+'[17]30'!$S$64/10^6</f>
        <v>7.5717486399999991</v>
      </c>
      <c r="AE171" s="22">
        <f t="shared" si="14"/>
        <v>92.440510569999987</v>
      </c>
      <c r="AG171" s="10">
        <v>1022</v>
      </c>
      <c r="AH171" s="10" t="s">
        <v>31</v>
      </c>
      <c r="AI171" s="28">
        <f>+'[17]30'!$E$76/10^6</f>
        <v>0.83287999999999995</v>
      </c>
      <c r="AJ171" s="28">
        <f>+'[17]30'!$F$76/10^6</f>
        <v>0.8081698100000001</v>
      </c>
      <c r="AK171" s="28">
        <f>+'[17]30'!$G$76/10^6</f>
        <v>0.80564999999999998</v>
      </c>
      <c r="AL171" s="28">
        <f>+'[17]30'!$I$76/10^6</f>
        <v>0.81888000000000005</v>
      </c>
      <c r="AM171" s="28">
        <f>+'[17]30'!$J$76/10^6</f>
        <v>0.83380719999999997</v>
      </c>
      <c r="AN171" s="28">
        <f>+'[17]30'!$K$76/10^6</f>
        <v>0.83196999999999999</v>
      </c>
      <c r="AO171" s="28">
        <f>+'[17]30'!$M$76/10^6</f>
        <v>0.81237300000000001</v>
      </c>
      <c r="AP171" s="28">
        <f>+'[17]30'!$N$76/10^6</f>
        <v>0.86836999999999998</v>
      </c>
      <c r="AQ171" s="28">
        <f>+'[17]30'!$O$76/10^6</f>
        <v>0.87105999999999995</v>
      </c>
      <c r="AR171" s="28">
        <f>+'[17]30'!$Q$76/10^6</f>
        <v>0.86507000000000001</v>
      </c>
      <c r="AS171" s="28">
        <f>+'[17]30'!$R$76/10^6</f>
        <v>0.85326999999999997</v>
      </c>
      <c r="AT171" s="28">
        <f>+'[17]30'!$S$76/10^6</f>
        <v>0.85116000000000003</v>
      </c>
      <c r="AU171" s="22">
        <f t="shared" si="15"/>
        <v>10.05266001</v>
      </c>
      <c r="AW171" s="10">
        <v>1022</v>
      </c>
      <c r="AX171" s="10" t="s">
        <v>31</v>
      </c>
      <c r="AY171" s="21">
        <f>+'[17]30'!$E$85/10^6</f>
        <v>0.38936394000000002</v>
      </c>
      <c r="AZ171" s="21">
        <f>+'[17]30'!$F$85/10^6</f>
        <v>0.38518864000000003</v>
      </c>
      <c r="BA171" s="21">
        <f>+'[17]30'!$G$85/10^6</f>
        <v>0.43349231000000005</v>
      </c>
      <c r="BB171" s="21">
        <f>+'[17]30'!$I$85/10^6</f>
        <v>0.43787814000000003</v>
      </c>
      <c r="BC171" s="21">
        <f>+'[17]30'!$J$85/10^6</f>
        <v>0.42336275000000001</v>
      </c>
      <c r="BD171" s="21">
        <f>+'[17]30'!$K$85/10^6</f>
        <v>0.46487898999999999</v>
      </c>
      <c r="BE171" s="21">
        <f>+'[17]30'!$M$85/10^6</f>
        <v>0.45140520999999995</v>
      </c>
      <c r="BF171" s="21">
        <f>+'[17]30'!$N$85/10^6</f>
        <v>0.47170447000000004</v>
      </c>
      <c r="BG171" s="21">
        <f>+'[17]30'!$O$85/10^6</f>
        <v>0.49225021999999996</v>
      </c>
      <c r="BH171" s="21">
        <f>+'[17]30'!$Q$85/10^6</f>
        <v>0.51419714000000005</v>
      </c>
      <c r="BI171" s="21">
        <f>+'[17]30'!$R$85/10^6</f>
        <v>0.5143955600000002</v>
      </c>
      <c r="BJ171" s="21">
        <f>+'[17]30'!$S$85/10^6</f>
        <v>0.51356423000000007</v>
      </c>
      <c r="BK171" s="22">
        <f t="shared" si="16"/>
        <v>5.4916816000000006</v>
      </c>
      <c r="BM171" s="10">
        <v>1022</v>
      </c>
      <c r="BN171" s="10" t="s">
        <v>31</v>
      </c>
      <c r="BO171" s="21">
        <f t="shared" si="18"/>
        <v>8.6344333399999993</v>
      </c>
      <c r="BP171" s="21">
        <f>+'[16]2M'!$Y$63/10^6</f>
        <v>17.962041099999997</v>
      </c>
      <c r="BQ171" s="21">
        <f>+'[16]3M'!$Y$63/10^6</f>
        <v>26.858863099999997</v>
      </c>
      <c r="BR171" s="21">
        <f>+'[16]4M'!$Y$63/10^6</f>
        <v>35.987600630000003</v>
      </c>
      <c r="BS171" s="21">
        <f>+'[16]5M'!$Y$63/10^6</f>
        <v>45.223136969999999</v>
      </c>
      <c r="BT171" s="21">
        <f>+'[16]6M'!$Y$63/10^6</f>
        <v>54.557570260000006</v>
      </c>
      <c r="BU171" s="21">
        <f>+'[16]7M'!$Y$63/10^6</f>
        <v>65.240322699999993</v>
      </c>
      <c r="BV171" s="21">
        <f>+'[16]8M'!$Y$63/10^6</f>
        <v>73.610689710000003</v>
      </c>
      <c r="BW171" s="21" t="e">
        <f>+#REF!/10^6</f>
        <v>#REF!</v>
      </c>
      <c r="BX171" s="21">
        <f>+'[16]10M'!$Y$63/10^6</f>
        <v>89.232678910000018</v>
      </c>
      <c r="BY171" s="21">
        <f>+'[16]11M'!$Y$63/10^6</f>
        <v>99.048379310000001</v>
      </c>
      <c r="BZ171" s="21">
        <f>+'[16]12M'!$Y$63/10^6</f>
        <v>107.98485218</v>
      </c>
    </row>
    <row r="172" spans="1:78" customFormat="1" x14ac:dyDescent="0.2">
      <c r="A172" s="10">
        <v>1023</v>
      </c>
      <c r="B172" s="10" t="s">
        <v>32</v>
      </c>
      <c r="C172" s="28">
        <v>1.6104061100000004</v>
      </c>
      <c r="D172" s="28">
        <v>1.7808591599999997</v>
      </c>
      <c r="E172" s="28">
        <v>1.7390231199999999</v>
      </c>
      <c r="F172" s="28">
        <v>1.9183855699999999</v>
      </c>
      <c r="G172" s="28">
        <v>1.82460482</v>
      </c>
      <c r="H172" s="28">
        <v>1.8357748800000002</v>
      </c>
      <c r="I172" s="28">
        <v>2.0047636200000003</v>
      </c>
      <c r="J172" s="28">
        <v>1.4934307</v>
      </c>
      <c r="K172" s="28">
        <v>1.4776119699999999</v>
      </c>
      <c r="L172" s="28">
        <v>1.4529929500000001</v>
      </c>
      <c r="M172" s="28">
        <v>1.8615778299999999</v>
      </c>
      <c r="N172" s="28">
        <v>1.7249095000000001</v>
      </c>
      <c r="O172" s="22">
        <f t="shared" si="17"/>
        <v>20.724340229999999</v>
      </c>
      <c r="P172" s="317"/>
      <c r="Q172" s="10">
        <v>1023</v>
      </c>
      <c r="R172" s="10" t="s">
        <v>32</v>
      </c>
      <c r="S172" s="28">
        <f>+'[17]31'!$E$64/10^6</f>
        <v>1.3689290000000003</v>
      </c>
      <c r="T172" s="28">
        <f>+'[17]31'!$F$64/10^6</f>
        <v>1.5373592499999997</v>
      </c>
      <c r="U172" s="28">
        <f>+'[17]31'!$G$64/10^6</f>
        <v>1.4972752999999999</v>
      </c>
      <c r="V172" s="28">
        <f>+'[17]31'!$I$64/10^6</f>
        <v>1.6767396399999999</v>
      </c>
      <c r="W172" s="28">
        <f>+'[17]31'!$J$64/10^6</f>
        <v>1.5835713500000002</v>
      </c>
      <c r="X172" s="28">
        <f>+'[17]31'!$K$64/10^6</f>
        <v>1.5911406400000001</v>
      </c>
      <c r="Y172" s="28">
        <f>+'[17]31'!$M$64/10^6</f>
        <v>1.7596098600000001</v>
      </c>
      <c r="Z172" s="28">
        <f>+'[17]31'!$N$64/10^6</f>
        <v>1.2429722599999999</v>
      </c>
      <c r="AA172" s="28">
        <f>+'[17]31'!$O$64/10^6</f>
        <v>1.23157724</v>
      </c>
      <c r="AB172" s="28">
        <f>+'[17]31'!$Q$64/10^6</f>
        <v>1.20396075</v>
      </c>
      <c r="AC172" s="28">
        <f>+'[17]31'!$R$64/10^6</f>
        <v>1.6096211999999999</v>
      </c>
      <c r="AD172" s="28">
        <f>+'[17]31'!$S$64/10^6</f>
        <v>1.4598748400000001</v>
      </c>
      <c r="AE172" s="22">
        <f t="shared" si="14"/>
        <v>17.762631330000001</v>
      </c>
      <c r="AG172" s="10">
        <v>1023</v>
      </c>
      <c r="AH172" s="10" t="s">
        <v>32</v>
      </c>
      <c r="AI172" s="28">
        <f>+'[17]31'!$E$76/10^6</f>
        <v>0.20496</v>
      </c>
      <c r="AJ172" s="28">
        <f>+'[17]31'!$F$76/10^6</f>
        <v>0.20621999999999999</v>
      </c>
      <c r="AK172" s="28">
        <f>+'[17]31'!$G$76/10^6</f>
        <v>0.20558000000000001</v>
      </c>
      <c r="AL172" s="28">
        <f>+'[17]31'!$I$76/10^6</f>
        <v>0.20494000000000001</v>
      </c>
      <c r="AM172" s="28">
        <f>+'[17]31'!$J$76/10^6</f>
        <v>0.20376</v>
      </c>
      <c r="AN172" s="28">
        <f>+'[17]31'!$K$76/10^6</f>
        <v>0.20519000000000001</v>
      </c>
      <c r="AO172" s="28">
        <f>+'[17]31'!$M$76/10^6</f>
        <v>0.20560999999999999</v>
      </c>
      <c r="AP172" s="28">
        <f>+'[17]31'!$N$76/10^6</f>
        <v>0.20775093</v>
      </c>
      <c r="AQ172" s="28">
        <f>+'[17]31'!$O$76/10^6</f>
        <v>0.20569999999999999</v>
      </c>
      <c r="AR172" s="28">
        <f>+'[17]31'!$Q$76/10^6</f>
        <v>0.20633000000000001</v>
      </c>
      <c r="AS172" s="28">
        <f>+'[17]31'!$R$76/10^6</f>
        <v>0.20916000000000001</v>
      </c>
      <c r="AT172" s="28">
        <f>+'[17]31'!$S$76/10^6</f>
        <v>0.22309271</v>
      </c>
      <c r="AU172" s="22">
        <f t="shared" si="15"/>
        <v>2.4882936399999998</v>
      </c>
      <c r="AW172" s="10">
        <v>1023</v>
      </c>
      <c r="AX172" s="10" t="s">
        <v>32</v>
      </c>
      <c r="AY172" s="21">
        <f>+'[17]31'!$E$85/10^6</f>
        <v>3.6517109999999998E-2</v>
      </c>
      <c r="AZ172" s="21">
        <f>+'[17]31'!$F$85/10^6</f>
        <v>3.7279910000000006E-2</v>
      </c>
      <c r="BA172" s="21">
        <f>+'[17]31'!$G$85/10^6</f>
        <v>3.6167819999999996E-2</v>
      </c>
      <c r="BB172" s="21">
        <f>+'[17]31'!$I$85/10^6</f>
        <v>3.6705929999999998E-2</v>
      </c>
      <c r="BC172" s="21">
        <f>+'[17]31'!$J$85/10^6</f>
        <v>3.7273470000000003E-2</v>
      </c>
      <c r="BD172" s="21">
        <f>+'[17]31'!$K$85/10^6</f>
        <v>3.9444239999999998E-2</v>
      </c>
      <c r="BE172" s="21">
        <f>+'[17]31'!$M$85/10^6</f>
        <v>3.9543760000000004E-2</v>
      </c>
      <c r="BF172" s="21">
        <f>+'[17]31'!$N$85/10^6</f>
        <v>4.2707509999999997E-2</v>
      </c>
      <c r="BG172" s="21">
        <f>+'[17]31'!$O$85/10^6</f>
        <v>4.0334729999999999E-2</v>
      </c>
      <c r="BH172" s="21">
        <f>+'[17]31'!$Q$85/10^6</f>
        <v>4.2702199999999996E-2</v>
      </c>
      <c r="BI172" s="21">
        <f>+'[17]31'!$R$85/10^6</f>
        <v>4.2796629999999988E-2</v>
      </c>
      <c r="BJ172" s="21">
        <f>+'[17]31'!$S$85/10^6</f>
        <v>4.1941949999999999E-2</v>
      </c>
      <c r="BK172" s="22">
        <f t="shared" si="16"/>
        <v>0.47341526</v>
      </c>
      <c r="BM172" s="10">
        <v>1023</v>
      </c>
      <c r="BN172" s="10" t="s">
        <v>32</v>
      </c>
      <c r="BO172" s="21">
        <f t="shared" si="18"/>
        <v>1.6104061100000004</v>
      </c>
      <c r="BP172" s="21">
        <f>+'[16]2M'!$Z$63/10^6</f>
        <v>3.3912652699999999</v>
      </c>
      <c r="BQ172" s="21">
        <f>+'[16]3M'!$Z$63/10^6</f>
        <v>5.1302883899999996</v>
      </c>
      <c r="BR172" s="21">
        <f>+'[16]4M'!$Z$63/10^6</f>
        <v>7.0486739600000012</v>
      </c>
      <c r="BS172" s="21">
        <f>+'[16]5M'!$Z$63/10^6</f>
        <v>8.8732787799999997</v>
      </c>
      <c r="BT172" s="21">
        <f>+'[16]6M'!$Z$63/10^6</f>
        <v>10.70905366</v>
      </c>
      <c r="BU172" s="21">
        <f>+'[16]7M'!$Z$63/10^6</f>
        <v>12.713817280000001</v>
      </c>
      <c r="BV172" s="21">
        <f>+'[16]8M'!$Z$63/10^6</f>
        <v>14.20724798</v>
      </c>
      <c r="BW172" s="21" t="e">
        <f>+#REF!/10^6</f>
        <v>#REF!</v>
      </c>
      <c r="BX172" s="21">
        <f>+'[16]10M'!$Z$63/10^6</f>
        <v>17.137852899999999</v>
      </c>
      <c r="BY172" s="21">
        <f>+'[16]11M'!$Z$63/10^6</f>
        <v>18.99943073</v>
      </c>
      <c r="BZ172" s="21">
        <f>+'[16]12M'!$Z$63/10^6</f>
        <v>20.724340230000003</v>
      </c>
    </row>
    <row r="173" spans="1:78" customFormat="1" x14ac:dyDescent="0.2">
      <c r="A173" s="10">
        <v>1024</v>
      </c>
      <c r="B173" s="10" t="s">
        <v>33</v>
      </c>
      <c r="C173" s="28">
        <v>15.0420303</v>
      </c>
      <c r="D173" s="28">
        <v>15.124003829999998</v>
      </c>
      <c r="E173" s="28">
        <v>15.37292289</v>
      </c>
      <c r="F173" s="28">
        <v>15.633693659999999</v>
      </c>
      <c r="G173" s="28">
        <v>15.616876100000001</v>
      </c>
      <c r="H173" s="28">
        <v>15.013837949999999</v>
      </c>
      <c r="I173" s="28">
        <v>15.541575459999999</v>
      </c>
      <c r="J173" s="28">
        <v>12.432598129999999</v>
      </c>
      <c r="K173" s="28">
        <v>12.489654979999999</v>
      </c>
      <c r="L173" s="28">
        <v>12.611097889999998</v>
      </c>
      <c r="M173" s="28">
        <v>15.807928199999997</v>
      </c>
      <c r="N173" s="28">
        <v>15.361524119999999</v>
      </c>
      <c r="O173" s="22">
        <f t="shared" si="17"/>
        <v>176.04774350999998</v>
      </c>
      <c r="P173" s="317"/>
      <c r="Q173" s="10">
        <v>1024</v>
      </c>
      <c r="R173" s="10" t="s">
        <v>33</v>
      </c>
      <c r="S173" s="28">
        <f>+'[17]32'!$E$64/10^6</f>
        <v>13.198025280000001</v>
      </c>
      <c r="T173" s="28">
        <f>+'[17]32'!$F$64/10^6</f>
        <v>13.259780439999998</v>
      </c>
      <c r="U173" s="28">
        <f>+'[17]32'!$G$64/10^6</f>
        <v>13.47755315</v>
      </c>
      <c r="V173" s="28">
        <f>+'[17]32'!$I$64/10^6</f>
        <v>13.683322509999998</v>
      </c>
      <c r="W173" s="28">
        <f>+'[17]32'!$J$64/10^6</f>
        <v>13.574096110000001</v>
      </c>
      <c r="X173" s="28">
        <f>+'[17]32'!$K$64/10^6</f>
        <v>13.007422309999999</v>
      </c>
      <c r="Y173" s="28">
        <f>+'[17]32'!$M$64/10^6</f>
        <v>13.575488459999999</v>
      </c>
      <c r="Z173" s="28">
        <f>+'[17]32'!$N$64/10^6</f>
        <v>10.385348629999999</v>
      </c>
      <c r="AA173" s="28">
        <f>+'[17]32'!$O$64/10^6</f>
        <v>10.476909159999998</v>
      </c>
      <c r="AB173" s="28">
        <f>+'[17]32'!$Q$64/10^6</f>
        <v>10.512859559999999</v>
      </c>
      <c r="AC173" s="28">
        <f>+'[17]32'!$R$64/10^6</f>
        <v>13.704116099999998</v>
      </c>
      <c r="AD173" s="28">
        <f>+'[17]32'!$S$64/10^6</f>
        <v>13.285527649999999</v>
      </c>
      <c r="AE173" s="22">
        <f t="shared" si="14"/>
        <v>152.14044935999999</v>
      </c>
      <c r="AG173" s="10">
        <v>1024</v>
      </c>
      <c r="AH173" s="10" t="s">
        <v>33</v>
      </c>
      <c r="AI173" s="28">
        <f>+'[17]32'!$E$76/10^6</f>
        <v>1.12097</v>
      </c>
      <c r="AJ173" s="28">
        <f>+'[17]32'!$F$76/10^6</f>
        <v>1.1407440099999999</v>
      </c>
      <c r="AK173" s="28">
        <f>+'[17]32'!$G$76/10^6</f>
        <v>1.1436432700000001</v>
      </c>
      <c r="AL173" s="28">
        <f>+'[17]32'!$I$76/10^6</f>
        <v>1.1551719599999999</v>
      </c>
      <c r="AM173" s="28">
        <f>+'[17]32'!$J$76/10^6</f>
        <v>1.31690504</v>
      </c>
      <c r="AN173" s="28">
        <f>+'[17]32'!$K$76/10^6</f>
        <v>1.20909293</v>
      </c>
      <c r="AO173" s="28">
        <f>+'[17]32'!$M$76/10^6</f>
        <v>1.1759580199999999</v>
      </c>
      <c r="AP173" s="28">
        <f>+'[17]32'!$N$76/10^6</f>
        <v>1.2288995199999999</v>
      </c>
      <c r="AQ173" s="28">
        <f>+'[17]32'!$O$76/10^6</f>
        <v>1.19168718</v>
      </c>
      <c r="AR173" s="28">
        <f>+'[17]32'!$Q$76/10^6</f>
        <v>1.2483572700000001</v>
      </c>
      <c r="AS173" s="28">
        <f>+'[17]32'!$R$76/10^6</f>
        <v>1.21053744</v>
      </c>
      <c r="AT173" s="28">
        <f>+'[17]32'!$S$76/10^6</f>
        <v>1.2031812200000001</v>
      </c>
      <c r="AU173" s="22">
        <f t="shared" si="15"/>
        <v>14.345147859999999</v>
      </c>
      <c r="AW173" s="10">
        <v>1024</v>
      </c>
      <c r="AX173" s="10" t="s">
        <v>33</v>
      </c>
      <c r="AY173" s="21">
        <f>+'[17]32'!$E$85/10^6</f>
        <v>0.72303501999999997</v>
      </c>
      <c r="AZ173" s="21">
        <f>+'[17]32'!$F$85/10^6</f>
        <v>0.72347938000000012</v>
      </c>
      <c r="BA173" s="21">
        <f>+'[17]32'!$G$85/10^6</f>
        <v>0.75172646999999992</v>
      </c>
      <c r="BB173" s="21">
        <f>+'[17]32'!$I$85/10^6</f>
        <v>0.79519919000000006</v>
      </c>
      <c r="BC173" s="21">
        <f>+'[17]32'!$J$85/10^6</f>
        <v>0.72587494999999991</v>
      </c>
      <c r="BD173" s="21">
        <f>+'[17]32'!$K$85/10^6</f>
        <v>0.79732270999999999</v>
      </c>
      <c r="BE173" s="21">
        <f>+'[17]32'!$M$85/10^6</f>
        <v>0.79012897999999998</v>
      </c>
      <c r="BF173" s="21">
        <f>+'[17]32'!$N$85/10^6</f>
        <v>0.81834998000000003</v>
      </c>
      <c r="BG173" s="21">
        <f>+'[17]32'!$O$85/10^6</f>
        <v>0.82105863999999995</v>
      </c>
      <c r="BH173" s="21">
        <f>+'[17]32'!$Q$85/10^6</f>
        <v>0.84988105999999997</v>
      </c>
      <c r="BI173" s="21">
        <f>+'[17]32'!$R$85/10^6</f>
        <v>0.89327466</v>
      </c>
      <c r="BJ173" s="21">
        <f>+'[17]32'!$S$85/10^6</f>
        <v>0.87281525000000004</v>
      </c>
      <c r="BK173" s="22">
        <f t="shared" si="16"/>
        <v>9.5621462899999994</v>
      </c>
      <c r="BM173" s="10">
        <v>1024</v>
      </c>
      <c r="BN173" s="10" t="s">
        <v>33</v>
      </c>
      <c r="BO173" s="21">
        <f t="shared" si="18"/>
        <v>15.0420303</v>
      </c>
      <c r="BP173" s="21">
        <f>+'[16]2M'!$AA$63/10^6</f>
        <v>30.166034129999996</v>
      </c>
      <c r="BQ173" s="21">
        <f>+'[16]3M'!$AA$63/10^6</f>
        <v>45.538957020000005</v>
      </c>
      <c r="BR173" s="21">
        <f>+'[16]4M'!$AA$63/10^6</f>
        <v>61.172650679999997</v>
      </c>
      <c r="BS173" s="21">
        <f>+'[16]5M'!$AA$63/10^6</f>
        <v>76.789526780000017</v>
      </c>
      <c r="BT173" s="21">
        <f>+'[16]6M'!$AA$63/10^6</f>
        <v>91.803364729999984</v>
      </c>
      <c r="BU173" s="21">
        <f>+'[16]7M'!$AA$63/10^6</f>
        <v>107.34494019000002</v>
      </c>
      <c r="BV173" s="21">
        <f>+'[16]8M'!$AA$63/10^6</f>
        <v>119.77753831999999</v>
      </c>
      <c r="BW173" s="21" t="e">
        <f>+#REF!/10^6</f>
        <v>#REF!</v>
      </c>
      <c r="BX173" s="21">
        <f>+'[16]10M'!$AA$63/10^6</f>
        <v>144.87829118999997</v>
      </c>
      <c r="BY173" s="21">
        <f>+'[16]11M'!$AA$63/10^6</f>
        <v>160.68621938999996</v>
      </c>
      <c r="BZ173" s="21">
        <f>+'[16]12M'!$AA$63/10^6</f>
        <v>176.04774350999995</v>
      </c>
    </row>
    <row r="174" spans="1:78" customFormat="1" x14ac:dyDescent="0.2">
      <c r="A174" s="10">
        <v>1025</v>
      </c>
      <c r="B174" s="10" t="s">
        <v>34</v>
      </c>
      <c r="C174" s="28">
        <v>2.1918979299999997</v>
      </c>
      <c r="D174" s="28">
        <v>2.2011980599999998</v>
      </c>
      <c r="E174" s="28">
        <v>2.2141364599999993</v>
      </c>
      <c r="F174" s="28">
        <v>2.3969776500000002</v>
      </c>
      <c r="G174" s="28">
        <v>2.3154382099999999</v>
      </c>
      <c r="H174" s="28">
        <v>2.4188659700000001</v>
      </c>
      <c r="I174" s="28">
        <v>2.8626137699999998</v>
      </c>
      <c r="J174" s="28">
        <v>2.3083592500000005</v>
      </c>
      <c r="K174" s="28">
        <v>2.3116673400000001</v>
      </c>
      <c r="L174" s="28">
        <v>2.2901024699999999</v>
      </c>
      <c r="M174" s="28">
        <v>2.6972708399999998</v>
      </c>
      <c r="N174" s="28">
        <v>2.5938583400000002</v>
      </c>
      <c r="O174" s="22">
        <f t="shared" si="17"/>
        <v>28.802386290000005</v>
      </c>
      <c r="P174" s="317"/>
      <c r="Q174" s="10">
        <v>1025</v>
      </c>
      <c r="R174" s="10" t="s">
        <v>34</v>
      </c>
      <c r="S174" s="28">
        <f>+'[17]33'!$E$64/10^6</f>
        <v>1.81886686</v>
      </c>
      <c r="T174" s="28">
        <f>+'[17]33'!$F$64/10^6</f>
        <v>1.8154838</v>
      </c>
      <c r="U174" s="28">
        <f>+'[17]33'!$G$64/10^6</f>
        <v>1.8232865999999999</v>
      </c>
      <c r="V174" s="28">
        <f>+'[17]33'!$I$64/10^6</f>
        <v>1.99542917</v>
      </c>
      <c r="W174" s="28">
        <f>+'[17]33'!$J$64/10^6</f>
        <v>1.91679244</v>
      </c>
      <c r="X174" s="28">
        <f>+'[17]33'!$K$64/10^6</f>
        <v>2.0081706700000002</v>
      </c>
      <c r="Y174" s="28">
        <f>+'[17]33'!$M$64/10^6</f>
        <v>2.4517135400000001</v>
      </c>
      <c r="Z174" s="28">
        <f>+'[17]33'!$N$64/10^6</f>
        <v>1.8841380300000004</v>
      </c>
      <c r="AA174" s="28">
        <f>+'[17]33'!$O$64/10^6</f>
        <v>1.8796843699999999</v>
      </c>
      <c r="AB174" s="28">
        <f>+'[17]33'!$Q$64/10^6</f>
        <v>1.8441611499999999</v>
      </c>
      <c r="AC174" s="28">
        <f>+'[17]33'!$R$64/10^6</f>
        <v>2.2379945699999997</v>
      </c>
      <c r="AD174" s="28">
        <f>+'[17]33'!$S$64/10^6</f>
        <v>2.1274051100000002</v>
      </c>
      <c r="AE174" s="22">
        <f t="shared" si="14"/>
        <v>23.803126310000007</v>
      </c>
      <c r="AG174" s="10">
        <v>1025</v>
      </c>
      <c r="AH174" s="10" t="s">
        <v>34</v>
      </c>
      <c r="AI174" s="28">
        <f>+'[17]33'!$E$76/10^6</f>
        <v>0.27454000000000001</v>
      </c>
      <c r="AJ174" s="28">
        <f>+'[17]33'!$F$76/10^6</f>
        <v>0.27727000000000002</v>
      </c>
      <c r="AK174" s="28">
        <f>+'[17]33'!$G$76/10^6</f>
        <v>0.27894999999999998</v>
      </c>
      <c r="AL174" s="28">
        <f>+'[17]33'!$I$76/10^6</f>
        <v>0.28655449</v>
      </c>
      <c r="AM174" s="28">
        <f>+'[17]33'!$J$76/10^6</f>
        <v>0.28361999999999998</v>
      </c>
      <c r="AN174" s="28">
        <f>+'[17]33'!$K$76/10^6</f>
        <v>0.28866449</v>
      </c>
      <c r="AO174" s="28">
        <f>+'[17]33'!$M$76/10^6</f>
        <v>0.28643000000000002</v>
      </c>
      <c r="AP174" s="28">
        <f>+'[17]33'!$N$76/10^6</f>
        <v>0.29287000000000002</v>
      </c>
      <c r="AQ174" s="28">
        <f>+'[17]33'!$O$76/10^6</f>
        <v>0.29898000000000002</v>
      </c>
      <c r="AR174" s="28">
        <f>+'[17]33'!$Q$76/10^6</f>
        <v>0.30593999999999999</v>
      </c>
      <c r="AS174" s="28">
        <f>+'[17]33'!$R$76/10^6</f>
        <v>0.31207000000000001</v>
      </c>
      <c r="AT174" s="28">
        <f>+'[17]33'!$S$76/10^6</f>
        <v>0.31602999999999998</v>
      </c>
      <c r="AU174" s="22">
        <f t="shared" si="15"/>
        <v>3.5019189799999997</v>
      </c>
      <c r="AW174" s="10">
        <v>1025</v>
      </c>
      <c r="AX174" s="10" t="s">
        <v>34</v>
      </c>
      <c r="AY174" s="21">
        <f>+'[17]33'!$E$85/10^6</f>
        <v>9.8491069999999986E-2</v>
      </c>
      <c r="AZ174" s="21">
        <f>+'[17]33'!$F$85/10^6</f>
        <v>0.10844426</v>
      </c>
      <c r="BA174" s="21">
        <f>+'[17]33'!$G$85/10^6</f>
        <v>0.11189986</v>
      </c>
      <c r="BB174" s="21">
        <f>+'[17]33'!$I$85/10^6</f>
        <v>0.11499398999999999</v>
      </c>
      <c r="BC174" s="21">
        <f>+'[17]33'!$J$85/10^6</f>
        <v>0.11502577</v>
      </c>
      <c r="BD174" s="21">
        <f>+'[17]33'!$K$85/10^6</f>
        <v>0.12203081</v>
      </c>
      <c r="BE174" s="21">
        <f>+'[17]33'!$M$85/10^6</f>
        <v>0.12447023</v>
      </c>
      <c r="BF174" s="21">
        <f>+'[17]33'!$N$85/10^6</f>
        <v>0.13135121999999999</v>
      </c>
      <c r="BG174" s="21">
        <f>+'[17]33'!$O$85/10^6</f>
        <v>0.13300296999999997</v>
      </c>
      <c r="BH174" s="21">
        <f>+'[17]33'!$Q$85/10^6</f>
        <v>0.14000132000000001</v>
      </c>
      <c r="BI174" s="21">
        <f>+'[17]33'!$R$85/10^6</f>
        <v>0.14720626999999997</v>
      </c>
      <c r="BJ174" s="21">
        <f>+'[17]33'!$S$85/10^6</f>
        <v>0.15042323000000002</v>
      </c>
      <c r="BK174" s="22">
        <f t="shared" si="16"/>
        <v>1.497341</v>
      </c>
      <c r="BM174" s="10">
        <v>1025</v>
      </c>
      <c r="BN174" s="10" t="s">
        <v>34</v>
      </c>
      <c r="BO174" s="21">
        <f t="shared" si="18"/>
        <v>2.1918979299999997</v>
      </c>
      <c r="BP174" s="21">
        <f>+'[16]2M'!$AB$63/10^6</f>
        <v>4.39309599</v>
      </c>
      <c r="BQ174" s="21">
        <f>+'[16]3M'!$AB$63/10^6</f>
        <v>6.6072324500000015</v>
      </c>
      <c r="BR174" s="21">
        <f>+'[16]4M'!$AB$63/10^6</f>
        <v>9.0042100999999999</v>
      </c>
      <c r="BS174" s="21">
        <f>+'[16]5M'!$AB$63/10^6</f>
        <v>11.31964831</v>
      </c>
      <c r="BT174" s="21">
        <f>+'[16]6M'!$AB$63/10^6</f>
        <v>13.73851428</v>
      </c>
      <c r="BU174" s="21">
        <f>+'[16]7M'!$AB$63/10^6</f>
        <v>16.60112805</v>
      </c>
      <c r="BV174" s="21">
        <f>+'[16]8M'!$AB$63/10^6</f>
        <v>18.909487300000002</v>
      </c>
      <c r="BW174" s="21" t="e">
        <f>+#REF!/10^6</f>
        <v>#REF!</v>
      </c>
      <c r="BX174" s="21">
        <f>+'[16]10M'!$AB$63/10^6</f>
        <v>23.511257109999999</v>
      </c>
      <c r="BY174" s="21">
        <f>+'[16]11M'!$AB$63/10^6</f>
        <v>26.208527950000001</v>
      </c>
      <c r="BZ174" s="21">
        <f>+'[16]12M'!$AB$63/10^6</f>
        <v>28.802386290000008</v>
      </c>
    </row>
    <row r="175" spans="1:78" customFormat="1" x14ac:dyDescent="0.2">
      <c r="A175" s="10">
        <v>1026</v>
      </c>
      <c r="B175" s="10" t="s">
        <v>35</v>
      </c>
      <c r="C175" s="28">
        <v>0.9185943299999999</v>
      </c>
      <c r="D175" s="28">
        <v>0.93947519999999995</v>
      </c>
      <c r="E175" s="28">
        <v>0.92121050000000004</v>
      </c>
      <c r="F175" s="28">
        <v>0.94297860999999983</v>
      </c>
      <c r="G175" s="28">
        <v>0.91309222999999995</v>
      </c>
      <c r="H175" s="28">
        <v>0.85742653000000002</v>
      </c>
      <c r="I175" s="28">
        <v>1.13208682</v>
      </c>
      <c r="J175" s="28">
        <v>0.81306898999999988</v>
      </c>
      <c r="K175" s="28">
        <v>0.8331511800000001</v>
      </c>
      <c r="L175" s="28">
        <v>0.92906642000000017</v>
      </c>
      <c r="M175" s="28">
        <v>0.99560861</v>
      </c>
      <c r="N175" s="28">
        <v>0.88247973000000002</v>
      </c>
      <c r="O175" s="22">
        <f t="shared" si="17"/>
        <v>11.078239149999998</v>
      </c>
      <c r="P175" s="317"/>
      <c r="Q175" s="10">
        <v>1026</v>
      </c>
      <c r="R175" s="10" t="s">
        <v>35</v>
      </c>
      <c r="S175" s="28">
        <f>+'[17]34'!$E$64/10^6</f>
        <v>0.81600136000000001</v>
      </c>
      <c r="T175" s="28">
        <f>+'[17]34'!$F$64/10^6</f>
        <v>0.83728924999999998</v>
      </c>
      <c r="U175" s="28">
        <f>+'[17]34'!$G$64/10^6</f>
        <v>0.81790163000000005</v>
      </c>
      <c r="V175" s="28">
        <f>+'[17]34'!$I$64/10^6</f>
        <v>0.83918739999999992</v>
      </c>
      <c r="W175" s="28">
        <f>+'[17]34'!$J$64/10^6</f>
        <v>0.80846461000000003</v>
      </c>
      <c r="X175" s="28">
        <f>+'[17]34'!$K$64/10^6</f>
        <v>0.74996747000000008</v>
      </c>
      <c r="Y175" s="28">
        <f>+'[17]34'!$M$64/10^6</f>
        <v>0.91351104999999999</v>
      </c>
      <c r="Z175" s="28">
        <f>+'[17]34'!$N$64/10^6</f>
        <v>0.70174542999999989</v>
      </c>
      <c r="AA175" s="28">
        <f>+'[17]34'!$O$64/10^6</f>
        <v>0.71994241000000003</v>
      </c>
      <c r="AB175" s="28">
        <f>+'[17]34'!$Q$64/10^6</f>
        <v>0.70299281000000013</v>
      </c>
      <c r="AC175" s="28">
        <f>+'[17]34'!$R$64/10^6</f>
        <v>0.87708933</v>
      </c>
      <c r="AD175" s="28">
        <f>+'[17]34'!$S$64/10^6</f>
        <v>0.76571787999999996</v>
      </c>
      <c r="AE175" s="22">
        <f t="shared" si="14"/>
        <v>9.5498106300000014</v>
      </c>
      <c r="AG175" s="10">
        <v>1026</v>
      </c>
      <c r="AH175" s="10" t="s">
        <v>35</v>
      </c>
      <c r="AI175" s="28">
        <f>+'[17]34'!$E$76/10^6</f>
        <v>7.8979999999999995E-2</v>
      </c>
      <c r="AJ175" s="28">
        <f>+'[17]34'!$F$76/10^6</f>
        <v>7.8310000000000005E-2</v>
      </c>
      <c r="AK175" s="28">
        <f>+'[17]34'!$G$76/10^6</f>
        <v>7.8789999999999999E-2</v>
      </c>
      <c r="AL175" s="28">
        <f>+'[17]34'!$I$76/10^6</f>
        <v>7.9060000000000005E-2</v>
      </c>
      <c r="AM175" s="28">
        <f>+'[17]34'!$J$76/10^6</f>
        <v>7.9549999999999996E-2</v>
      </c>
      <c r="AN175" s="28">
        <f>+'[17]34'!$K$76/10^6</f>
        <v>7.9420000000000004E-2</v>
      </c>
      <c r="AO175" s="28">
        <f>+'[17]34'!$M$76/10^6</f>
        <v>0.19048234</v>
      </c>
      <c r="AP175" s="28">
        <f>+'[17]34'!$N$76/10^6</f>
        <v>8.0879999999999994E-2</v>
      </c>
      <c r="AQ175" s="28">
        <f>+'[17]34'!$O$76/10^6</f>
        <v>8.1570000000000004E-2</v>
      </c>
      <c r="AR175" s="28">
        <f>+'[17]34'!$Q$76/10^6</f>
        <v>0.19179234000000001</v>
      </c>
      <c r="AS175" s="28">
        <f>+'[17]34'!$R$76/10^6</f>
        <v>8.4029999999999994E-2</v>
      </c>
      <c r="AT175" s="28">
        <f>+'[17]34'!$S$76/10^6</f>
        <v>8.2309999999999994E-2</v>
      </c>
      <c r="AU175" s="22">
        <f t="shared" si="15"/>
        <v>1.1851746799999998</v>
      </c>
      <c r="AW175" s="10">
        <v>1026</v>
      </c>
      <c r="AX175" s="10" t="s">
        <v>35</v>
      </c>
      <c r="AY175" s="21">
        <f>+'[17]34'!$E$85/10^6</f>
        <v>2.361297E-2</v>
      </c>
      <c r="AZ175" s="21">
        <f>+'[17]34'!$F$85/10^6</f>
        <v>2.387595E-2</v>
      </c>
      <c r="BA175" s="21">
        <f>+'[17]34'!$G$85/10^6</f>
        <v>2.4518870000000002E-2</v>
      </c>
      <c r="BB175" s="21">
        <f>+'[17]34'!$I$85/10^6</f>
        <v>2.473121E-2</v>
      </c>
      <c r="BC175" s="21">
        <f>+'[17]34'!$J$85/10^6</f>
        <v>2.5077620000000002E-2</v>
      </c>
      <c r="BD175" s="21">
        <f>+'[17]34'!$K$85/10^6</f>
        <v>2.8039059999999998E-2</v>
      </c>
      <c r="BE175" s="21">
        <f>+'[17]34'!$M$85/10^6</f>
        <v>2.8093429999999999E-2</v>
      </c>
      <c r="BF175" s="21">
        <f>+'[17]34'!$N$85/10^6</f>
        <v>3.0443559999999995E-2</v>
      </c>
      <c r="BG175" s="21">
        <f>+'[17]34'!$O$85/10^6</f>
        <v>3.1638769999999997E-2</v>
      </c>
      <c r="BH175" s="21">
        <f>+'[17]34'!$Q$85/10^6</f>
        <v>3.4281270000000003E-2</v>
      </c>
      <c r="BI175" s="21">
        <f>+'[17]34'!$R$85/10^6</f>
        <v>3.448927999999999E-2</v>
      </c>
      <c r="BJ175" s="21">
        <f>+'[17]34'!$S$85/10^6</f>
        <v>3.4451849999999999E-2</v>
      </c>
      <c r="BK175" s="22">
        <f t="shared" si="16"/>
        <v>0.34325384000000003</v>
      </c>
      <c r="BM175" s="10">
        <v>1026</v>
      </c>
      <c r="BN175" s="10" t="s">
        <v>35</v>
      </c>
      <c r="BO175" s="21">
        <f t="shared" si="18"/>
        <v>0.9185943299999999</v>
      </c>
      <c r="BP175" s="21">
        <f>+'[16]2M'!$AC$63/10^6</f>
        <v>1.8580695299999999</v>
      </c>
      <c r="BQ175" s="21">
        <f>+'[16]3M'!$AC$63/10^6</f>
        <v>2.7792800300000007</v>
      </c>
      <c r="BR175" s="21">
        <f>+'[16]4M'!$AC$63/10^6</f>
        <v>3.7222586400000002</v>
      </c>
      <c r="BS175" s="21">
        <f>+'[16]5M'!$AC$63/10^6</f>
        <v>4.6353508699999999</v>
      </c>
      <c r="BT175" s="21">
        <f>+'[16]6M'!$AC$63/10^6</f>
        <v>5.4927773999999996</v>
      </c>
      <c r="BU175" s="21">
        <f>+'[16]7M'!$AC$63/10^6</f>
        <v>6.624864220000001</v>
      </c>
      <c r="BV175" s="21">
        <f>+'[16]8M'!$AC$63/10^6</f>
        <v>7.4379332099999989</v>
      </c>
      <c r="BW175" s="21" t="e">
        <f>+#REF!/10^6</f>
        <v>#REF!</v>
      </c>
      <c r="BX175" s="21">
        <f>+'[16]10M'!$AC$63/10^6</f>
        <v>9.2001508099999985</v>
      </c>
      <c r="BY175" s="21">
        <f>+'[16]11M'!$AC$63/10^6</f>
        <v>10.195759419999998</v>
      </c>
      <c r="BZ175" s="21">
        <f>+'[16]12M'!$AC$63/10^6</f>
        <v>11.07823915</v>
      </c>
    </row>
    <row r="176" spans="1:78" customFormat="1" x14ac:dyDescent="0.2">
      <c r="A176" s="10">
        <v>1027</v>
      </c>
      <c r="B176" s="10" t="s">
        <v>36</v>
      </c>
      <c r="C176" s="28">
        <v>1.3356939600000002</v>
      </c>
      <c r="D176" s="28">
        <v>1.3525731700000001</v>
      </c>
      <c r="E176" s="28">
        <v>1.3333947500000001</v>
      </c>
      <c r="F176" s="28">
        <v>1.4316593999999998</v>
      </c>
      <c r="G176" s="28">
        <v>1.3421306599999998</v>
      </c>
      <c r="H176" s="28">
        <v>1.4055133200000003</v>
      </c>
      <c r="I176" s="28">
        <v>1.64311126</v>
      </c>
      <c r="J176" s="28">
        <v>1.2886019000000002</v>
      </c>
      <c r="K176" s="28">
        <v>1.2352494500000002</v>
      </c>
      <c r="L176" s="28">
        <v>1.1724804499999999</v>
      </c>
      <c r="M176" s="28">
        <v>1.3334646400000001</v>
      </c>
      <c r="N176" s="28">
        <v>1.4028042199999999</v>
      </c>
      <c r="O176" s="22">
        <f t="shared" si="17"/>
        <v>16.27667718</v>
      </c>
      <c r="P176" s="317"/>
      <c r="Q176" s="10">
        <v>1027</v>
      </c>
      <c r="R176" s="10" t="s">
        <v>36</v>
      </c>
      <c r="S176" s="28">
        <f>+'[17]35'!$E$64/10^6</f>
        <v>1.1734300900000001</v>
      </c>
      <c r="T176" s="28">
        <f>+'[17]35'!$F$64/10^6</f>
        <v>1.1927331900000002</v>
      </c>
      <c r="U176" s="28">
        <f>+'[17]35'!$G$64/10^6</f>
        <v>1.1728305000000001</v>
      </c>
      <c r="V176" s="28">
        <f>+'[17]35'!$I$64/10^6</f>
        <v>1.269007</v>
      </c>
      <c r="W176" s="28">
        <f>+'[17]35'!$J$64/10^6</f>
        <v>1.1760082000000001</v>
      </c>
      <c r="X176" s="28">
        <f>+'[17]35'!$K$64/10^6</f>
        <v>1.2341197400000001</v>
      </c>
      <c r="Y176" s="28">
        <f>+'[17]35'!$M$64/10^6</f>
        <v>1.4667589999999999</v>
      </c>
      <c r="Z176" s="28">
        <f>+'[17]35'!$N$64/10^6</f>
        <v>1.1110586100000002</v>
      </c>
      <c r="AA176" s="28">
        <f>+'[17]35'!$O$64/10^6</f>
        <v>1.0570939100000001</v>
      </c>
      <c r="AB176" s="28">
        <f>+'[17]35'!$Q$64/10^6</f>
        <v>0.99425290999999993</v>
      </c>
      <c r="AC176" s="28">
        <f>+'[17]35'!$R$64/10^6</f>
        <v>1.1504719000000001</v>
      </c>
      <c r="AD176" s="28">
        <f>+'[17]35'!$S$64/10^6</f>
        <v>1.2164724499999999</v>
      </c>
      <c r="AE176" s="22">
        <f t="shared" si="14"/>
        <v>14.214237500000001</v>
      </c>
      <c r="AG176" s="10">
        <v>1027</v>
      </c>
      <c r="AH176" s="10" t="s">
        <v>36</v>
      </c>
      <c r="AI176" s="28">
        <f>+'[17]35'!$E$76/10^6</f>
        <v>0.13066</v>
      </c>
      <c r="AJ176" s="28">
        <f>+'[17]35'!$F$76/10^6</f>
        <v>0.12748999999999999</v>
      </c>
      <c r="AK176" s="28">
        <f>+'[17]35'!$G$76/10^6</f>
        <v>0.12842999999999999</v>
      </c>
      <c r="AL176" s="28">
        <f>+'[17]35'!$I$76/10^6</f>
        <v>0.12917999999999999</v>
      </c>
      <c r="AM176" s="28">
        <f>+'[17]35'!$J$76/10^6</f>
        <v>0.13159999999999999</v>
      </c>
      <c r="AN176" s="28">
        <f>+'[17]35'!$K$76/10^6</f>
        <v>0.13436000000000001</v>
      </c>
      <c r="AO176" s="28">
        <f>+'[17]35'!$M$76/10^6</f>
        <v>0.13788</v>
      </c>
      <c r="AP176" s="28">
        <f>+'[17]35'!$N$76/10^6</f>
        <v>0.13639000000000001</v>
      </c>
      <c r="AQ176" s="28">
        <f>+'[17]35'!$O$76/10^6</f>
        <v>0.13802</v>
      </c>
      <c r="AR176" s="28">
        <f>+'[17]35'!$Q$76/10^6</f>
        <v>0.13417999999999999</v>
      </c>
      <c r="AS176" s="28">
        <f>+'[17]35'!$R$76/10^6</f>
        <v>0.13762187000000001</v>
      </c>
      <c r="AT176" s="28">
        <f>+'[17]35'!$S$76/10^6</f>
        <v>0.14169000000000001</v>
      </c>
      <c r="AU176" s="22">
        <f t="shared" si="15"/>
        <v>1.6075018700000001</v>
      </c>
      <c r="AW176" s="10">
        <v>1027</v>
      </c>
      <c r="AX176" s="10" t="s">
        <v>36</v>
      </c>
      <c r="AY176" s="21">
        <f>+'[17]35'!$E$85/10^6</f>
        <v>3.1603869999999999E-2</v>
      </c>
      <c r="AZ176" s="21">
        <f>+'[17]35'!$F$85/10^6</f>
        <v>3.2349979999999993E-2</v>
      </c>
      <c r="BA176" s="21">
        <f>+'[17]35'!$G$85/10^6</f>
        <v>3.2134250000000003E-2</v>
      </c>
      <c r="BB176" s="21">
        <f>+'[17]35'!$I$85/10^6</f>
        <v>3.3472399999999999E-2</v>
      </c>
      <c r="BC176" s="21">
        <f>+'[17]35'!$J$85/10^6</f>
        <v>3.4522459999999998E-2</v>
      </c>
      <c r="BD176" s="21">
        <f>+'[17]35'!$K$85/10^6</f>
        <v>3.7033580000000003E-2</v>
      </c>
      <c r="BE176" s="21">
        <f>+'[17]35'!$M$85/10^6</f>
        <v>3.8472260000000001E-2</v>
      </c>
      <c r="BF176" s="21">
        <f>+'[17]35'!$N$85/10^6</f>
        <v>4.1153290000000002E-2</v>
      </c>
      <c r="BG176" s="21">
        <f>+'[17]35'!$O$85/10^6</f>
        <v>4.0135540000000004E-2</v>
      </c>
      <c r="BH176" s="21">
        <f>+'[17]35'!$Q$85/10^6</f>
        <v>4.4047539999999996E-2</v>
      </c>
      <c r="BI176" s="21">
        <f>+'[17]35'!$R$85/10^6</f>
        <v>4.5370870000000008E-2</v>
      </c>
      <c r="BJ176" s="21">
        <f>+'[17]35'!$S$85/10^6</f>
        <v>4.4641770000000004E-2</v>
      </c>
      <c r="BK176" s="22">
        <f t="shared" si="16"/>
        <v>0.45493781000000005</v>
      </c>
      <c r="BM176" s="10">
        <v>1027</v>
      </c>
      <c r="BN176" s="10" t="s">
        <v>36</v>
      </c>
      <c r="BO176" s="21">
        <f t="shared" si="18"/>
        <v>1.3356939600000002</v>
      </c>
      <c r="BP176" s="21">
        <f>+'[16]2M'!$AD$63/10^6</f>
        <v>2.6882671300000003</v>
      </c>
      <c r="BQ176" s="21">
        <f>+'[16]3M'!$AD$63/10^6</f>
        <v>4.0216618799999999</v>
      </c>
      <c r="BR176" s="21">
        <f>+'[16]4M'!$AD$63/10^6</f>
        <v>5.4533212799999999</v>
      </c>
      <c r="BS176" s="21">
        <f>+'[16]5M'!$AD$63/10^6</f>
        <v>6.7954519399999995</v>
      </c>
      <c r="BT176" s="21">
        <f>+'[16]6M'!$AD$63/10^6</f>
        <v>8.2009652599999985</v>
      </c>
      <c r="BU176" s="21">
        <f>+'[16]7M'!$AD$63/10^6</f>
        <v>9.8440765200000016</v>
      </c>
      <c r="BV176" s="21">
        <f>+'[16]8M'!$AD$63/10^6</f>
        <v>11.13267842</v>
      </c>
      <c r="BW176" s="21" t="e">
        <f>+#REF!/10^6</f>
        <v>#REF!</v>
      </c>
      <c r="BX176" s="21">
        <f>+'[16]10M'!$AD$63/10^6</f>
        <v>13.540408319999999</v>
      </c>
      <c r="BY176" s="21">
        <f>+'[16]11M'!$AD$63/10^6</f>
        <v>14.873872959999996</v>
      </c>
      <c r="BZ176" s="21">
        <f>+'[16]12M'!$AD$63/10^6</f>
        <v>16.27667718</v>
      </c>
    </row>
    <row r="177" spans="1:78" customFormat="1" x14ac:dyDescent="0.2">
      <c r="A177" s="10">
        <v>1028</v>
      </c>
      <c r="B177" s="10" t="s">
        <v>37</v>
      </c>
      <c r="C177" s="28">
        <v>7.4231490800000008</v>
      </c>
      <c r="D177" s="28">
        <v>7.6057954099999998</v>
      </c>
      <c r="E177" s="28">
        <v>7.4655364699999991</v>
      </c>
      <c r="F177" s="28">
        <v>7.789254409999999</v>
      </c>
      <c r="G177" s="28">
        <v>7.7941977699999994</v>
      </c>
      <c r="H177" s="28">
        <v>7.4649846099999992</v>
      </c>
      <c r="I177" s="28">
        <v>8.33493189</v>
      </c>
      <c r="J177" s="28">
        <v>6.5682588600000003</v>
      </c>
      <c r="K177" s="28">
        <v>6.6824329999999987</v>
      </c>
      <c r="L177" s="28">
        <v>6.4208111199999989</v>
      </c>
      <c r="M177" s="28">
        <v>7.7224252799999995</v>
      </c>
      <c r="N177" s="28">
        <v>7.4871081799999999</v>
      </c>
      <c r="O177" s="22">
        <f t="shared" si="17"/>
        <v>88.758886079999996</v>
      </c>
      <c r="P177" s="317"/>
      <c r="Q177" s="10">
        <v>1028</v>
      </c>
      <c r="R177" s="10" t="s">
        <v>37</v>
      </c>
      <c r="S177" s="28">
        <f>+'[17]36'!$E$64/10^6</f>
        <v>6.3450102900000012</v>
      </c>
      <c r="T177" s="28">
        <f>+'[17]36'!$F$64/10^6</f>
        <v>6.5046534800000009</v>
      </c>
      <c r="U177" s="28">
        <f>+'[17]36'!$G$64/10^6</f>
        <v>6.3663540499999991</v>
      </c>
      <c r="V177" s="28">
        <f>+'[17]36'!$I$64/10^6</f>
        <v>6.6736227199999991</v>
      </c>
      <c r="W177" s="28">
        <f>+'[17]36'!$J$64/10^6</f>
        <v>6.705961359999999</v>
      </c>
      <c r="X177" s="28">
        <f>+'[17]36'!$K$64/10^6</f>
        <v>6.35907863</v>
      </c>
      <c r="Y177" s="28">
        <f>+'[17]36'!$M$64/10^6</f>
        <v>7.2457497299999991</v>
      </c>
      <c r="Z177" s="28">
        <f>+'[17]36'!$N$64/10^6</f>
        <v>5.4903456000000004</v>
      </c>
      <c r="AA177" s="28">
        <f>+'[17]36'!$O$64/10^6</f>
        <v>5.5918233599999994</v>
      </c>
      <c r="AB177" s="28">
        <f>+'[17]36'!$Q$64/10^6</f>
        <v>5.3169261099999998</v>
      </c>
      <c r="AC177" s="28">
        <f>+'[17]36'!$R$64/10^6</f>
        <v>6.6205887599999995</v>
      </c>
      <c r="AD177" s="28">
        <f>+'[17]36'!$S$64/10^6</f>
        <v>6.3808742699999996</v>
      </c>
      <c r="AE177" s="22">
        <f t="shared" si="14"/>
        <v>75.600988360000002</v>
      </c>
      <c r="AG177" s="10">
        <v>1028</v>
      </c>
      <c r="AH177" s="10" t="s">
        <v>37</v>
      </c>
      <c r="AI177" s="28">
        <f>+'[17]36'!$E$76/10^6</f>
        <v>0.67559000000000002</v>
      </c>
      <c r="AJ177" s="28">
        <f>+'[17]36'!$F$76/10^6</f>
        <v>0.70226438999999996</v>
      </c>
      <c r="AK177" s="28">
        <f>+'[17]36'!$G$76/10^6</f>
        <v>0.69009186999999994</v>
      </c>
      <c r="AL177" s="28">
        <f>+'[17]36'!$I$76/10^6</f>
        <v>0.70477999999999996</v>
      </c>
      <c r="AM177" s="28">
        <f>+'[17]36'!$J$76/10^6</f>
        <v>0.68444000000000005</v>
      </c>
      <c r="AN177" s="28">
        <f>+'[17]36'!$K$76/10^6</f>
        <v>0.68919345999999992</v>
      </c>
      <c r="AO177" s="28">
        <f>+'[17]36'!$M$76/10^6</f>
        <v>0.67317896999999993</v>
      </c>
      <c r="AP177" s="28">
        <f>+'[17]36'!$N$76/10^6</f>
        <v>0.65547</v>
      </c>
      <c r="AQ177" s="28">
        <f>+'[17]36'!$O$76/10^6</f>
        <v>0.66653243000000006</v>
      </c>
      <c r="AR177" s="28">
        <f>+'[17]36'!$Q$76/10^6</f>
        <v>0.67037999999999998</v>
      </c>
      <c r="AS177" s="28">
        <f>+'[17]36'!$R$76/10^6</f>
        <v>0.66637999999999997</v>
      </c>
      <c r="AT177" s="28">
        <f>+'[17]36'!$S$76/10^6</f>
        <v>0.67381000000000002</v>
      </c>
      <c r="AU177" s="22">
        <f t="shared" si="15"/>
        <v>8.1521111200000007</v>
      </c>
      <c r="AW177" s="10">
        <v>1028</v>
      </c>
      <c r="AX177" s="10" t="s">
        <v>37</v>
      </c>
      <c r="AY177" s="21">
        <f>+'[17]36'!$E$85/10^6</f>
        <v>0.40254878999999999</v>
      </c>
      <c r="AZ177" s="21">
        <f>+'[17]36'!$F$85/10^6</f>
        <v>0.39887753999999997</v>
      </c>
      <c r="BA177" s="21">
        <f>+'[17]36'!$G$85/10^6</f>
        <v>0.40909054999999994</v>
      </c>
      <c r="BB177" s="21">
        <f>+'[17]36'!$I$85/10^6</f>
        <v>0.41085169000000005</v>
      </c>
      <c r="BC177" s="21">
        <f>+'[17]36'!$J$85/10^6</f>
        <v>0.40379641000000005</v>
      </c>
      <c r="BD177" s="21">
        <f>+'[17]36'!$K$85/10^6</f>
        <v>0.41671252000000003</v>
      </c>
      <c r="BE177" s="21">
        <f>+'[17]36'!$M$85/10^6</f>
        <v>0.41600319000000008</v>
      </c>
      <c r="BF177" s="21">
        <f>+'[17]36'!$N$85/10^6</f>
        <v>0.42244325999999993</v>
      </c>
      <c r="BG177" s="21">
        <f>+'[17]36'!$O$85/10^6</f>
        <v>0.42407721000000004</v>
      </c>
      <c r="BH177" s="21">
        <f>+'[17]36'!$Q$85/10^6</f>
        <v>0.43350501000000002</v>
      </c>
      <c r="BI177" s="21">
        <f>+'[17]36'!$R$85/10^6</f>
        <v>0.43545652000000001</v>
      </c>
      <c r="BJ177" s="21">
        <f>+'[17]36'!$S$85/10^6</f>
        <v>0.43242391000000002</v>
      </c>
      <c r="BK177" s="22">
        <f t="shared" si="16"/>
        <v>5.0057865999999995</v>
      </c>
      <c r="BM177" s="10">
        <v>1028</v>
      </c>
      <c r="BN177" s="10" t="s">
        <v>37</v>
      </c>
      <c r="BO177" s="21">
        <f t="shared" si="18"/>
        <v>7.4231490800000008</v>
      </c>
      <c r="BP177" s="21">
        <f>+'[16]2M'!$AE$63/10^6</f>
        <v>15.028944490000001</v>
      </c>
      <c r="BQ177" s="21">
        <f>+'[16]3M'!$AE$63/10^6</f>
        <v>22.494480960000001</v>
      </c>
      <c r="BR177" s="21">
        <f>+'[16]4M'!$AE$63/10^6</f>
        <v>30.283735369999999</v>
      </c>
      <c r="BS177" s="21">
        <f>+'[16]5M'!$AE$63/10^6</f>
        <v>38.077933139999999</v>
      </c>
      <c r="BT177" s="21">
        <f>+'[16]6M'!$AE$63/10^6</f>
        <v>45.542917750000001</v>
      </c>
      <c r="BU177" s="21">
        <f>+'[16]7M'!$AE$63/10^6</f>
        <v>53.877849640000001</v>
      </c>
      <c r="BV177" s="21">
        <f>+'[16]8M'!$AE$63/10^6</f>
        <v>60.446108499999994</v>
      </c>
      <c r="BW177" s="21" t="e">
        <f>+#REF!/10^6</f>
        <v>#REF!</v>
      </c>
      <c r="BX177" s="21">
        <f>+'[16]10M'!$AE$63/10^6</f>
        <v>73.549352620000022</v>
      </c>
      <c r="BY177" s="21">
        <f>+'[16]11M'!$AE$63/10^6</f>
        <v>81.271777899999989</v>
      </c>
      <c r="BZ177" s="21">
        <f>+'[16]12M'!$AE$63/10^6</f>
        <v>88.758886080000011</v>
      </c>
    </row>
    <row r="178" spans="1:78" customFormat="1" x14ac:dyDescent="0.2">
      <c r="A178" s="10">
        <v>1029</v>
      </c>
      <c r="B178" s="10" t="s">
        <v>38</v>
      </c>
      <c r="C178" s="28">
        <v>1.0989422799999997</v>
      </c>
      <c r="D178" s="28">
        <v>1.1280547499999998</v>
      </c>
      <c r="E178" s="28">
        <v>1.0978050800000001</v>
      </c>
      <c r="F178" s="28">
        <v>1.19076143</v>
      </c>
      <c r="G178" s="28">
        <v>1.14257896</v>
      </c>
      <c r="H178" s="28">
        <v>1.12005862</v>
      </c>
      <c r="I178" s="28">
        <v>1.3037041599999999</v>
      </c>
      <c r="J178" s="28">
        <v>1.0422220800000002</v>
      </c>
      <c r="K178" s="28">
        <v>0.99055353000000002</v>
      </c>
      <c r="L178" s="28">
        <v>0.98337552999999989</v>
      </c>
      <c r="M178" s="28">
        <v>1.2408680999999999</v>
      </c>
      <c r="N178" s="28">
        <v>1.1612593100000002</v>
      </c>
      <c r="O178" s="22">
        <f t="shared" si="17"/>
        <v>13.500183829999999</v>
      </c>
      <c r="P178" s="317"/>
      <c r="Q178" s="10">
        <v>1029</v>
      </c>
      <c r="R178" s="10" t="s">
        <v>38</v>
      </c>
      <c r="S178" s="28">
        <f>+'[17]37'!$E$64/10^6</f>
        <v>0.9410871999999999</v>
      </c>
      <c r="T178" s="28">
        <f>+'[17]37'!$F$64/10^6</f>
        <v>0.96859640999999996</v>
      </c>
      <c r="U178" s="28">
        <f>+'[17]37'!$G$64/10^6</f>
        <v>0.93984425000000005</v>
      </c>
      <c r="V178" s="28">
        <f>+'[17]37'!$I$64/10^6</f>
        <v>1.01015835</v>
      </c>
      <c r="W178" s="28">
        <f>+'[17]37'!$J$64/10^6</f>
        <v>0.98731284999999991</v>
      </c>
      <c r="X178" s="28">
        <f>+'[17]37'!$K$64/10^6</f>
        <v>0.96150975000000016</v>
      </c>
      <c r="Y178" s="28">
        <f>+'[17]37'!$M$64/10^6</f>
        <v>1.1437034099999999</v>
      </c>
      <c r="Z178" s="28">
        <f>+'[17]37'!$N$64/10^6</f>
        <v>0.87947808999999999</v>
      </c>
      <c r="AA178" s="28">
        <f>+'[17]37'!$O$64/10^6</f>
        <v>0.83024746999999999</v>
      </c>
      <c r="AB178" s="28">
        <f>+'[17]37'!$Q$64/10^6</f>
        <v>0.81868831999999991</v>
      </c>
      <c r="AC178" s="28">
        <f>+'[17]37'!$R$64/10^6</f>
        <v>1.0747102500000001</v>
      </c>
      <c r="AD178" s="28">
        <f>+'[17]37'!$S$64/10^6</f>
        <v>0.9986134499999999</v>
      </c>
      <c r="AE178" s="22">
        <f t="shared" si="14"/>
        <v>11.553949800000002</v>
      </c>
      <c r="AG178" s="10">
        <v>1029</v>
      </c>
      <c r="AH178" s="10" t="s">
        <v>38</v>
      </c>
      <c r="AI178" s="28">
        <f>+'[17]37'!$E$76/10^6</f>
        <v>0.12355439</v>
      </c>
      <c r="AJ178" s="28">
        <f>+'[17]37'!$F$76/10^6</f>
        <v>0.12343439</v>
      </c>
      <c r="AK178" s="28">
        <f>+'[17]37'!$G$76/10^6</f>
        <v>0.12155000000000001</v>
      </c>
      <c r="AL178" s="28">
        <f>+'[17]37'!$I$76/10^6</f>
        <v>0.14438991000000001</v>
      </c>
      <c r="AM178" s="28">
        <f>+'[17]37'!$J$76/10^6</f>
        <v>0.11962</v>
      </c>
      <c r="AN178" s="28">
        <f>+'[17]37'!$K$76/10^6</f>
        <v>0.12151000000000001</v>
      </c>
      <c r="AO178" s="28">
        <f>+'[17]37'!$M$76/10^6</f>
        <v>0.12271093</v>
      </c>
      <c r="AP178" s="28">
        <f>+'[17]37'!$N$76/10^6</f>
        <v>0.12366092999999999</v>
      </c>
      <c r="AQ178" s="28">
        <f>+'[17]37'!$O$76/10^6</f>
        <v>0.12175999999999999</v>
      </c>
      <c r="AR178" s="28">
        <f>+'[17]37'!$Q$76/10^6</f>
        <v>0.12509000000000001</v>
      </c>
      <c r="AS178" s="28">
        <f>+'[17]37'!$R$76/10^6</f>
        <v>0.12600092999999998</v>
      </c>
      <c r="AT178" s="28">
        <f>+'[17]37'!$S$76/10^6</f>
        <v>0.12329</v>
      </c>
      <c r="AU178" s="22">
        <f t="shared" si="15"/>
        <v>1.4965714800000001</v>
      </c>
      <c r="AW178" s="10">
        <v>1029</v>
      </c>
      <c r="AX178" s="10" t="s">
        <v>38</v>
      </c>
      <c r="AY178" s="21">
        <f>+'[17]37'!$E$85/10^6</f>
        <v>3.4300690000000002E-2</v>
      </c>
      <c r="AZ178" s="21">
        <f>+'[17]37'!$F$85/10^6</f>
        <v>3.6023950000000006E-2</v>
      </c>
      <c r="BA178" s="21">
        <f>+'[17]37'!$G$85/10^6</f>
        <v>3.6410830000000005E-2</v>
      </c>
      <c r="BB178" s="21">
        <f>+'[17]37'!$I$85/10^6</f>
        <v>3.6213169999999996E-2</v>
      </c>
      <c r="BC178" s="21">
        <f>+'[17]37'!$J$85/10^6</f>
        <v>3.5646110000000002E-2</v>
      </c>
      <c r="BD178" s="21">
        <f>+'[17]37'!$K$85/10^6</f>
        <v>3.7038869999999995E-2</v>
      </c>
      <c r="BE178" s="21">
        <f>+'[17]37'!$M$85/10^6</f>
        <v>3.7289820000000001E-2</v>
      </c>
      <c r="BF178" s="21">
        <f>+'[17]37'!$N$85/10^6</f>
        <v>3.9083059999999996E-2</v>
      </c>
      <c r="BG178" s="21">
        <f>+'[17]37'!$O$85/10^6</f>
        <v>3.854606E-2</v>
      </c>
      <c r="BH178" s="21">
        <f>+'[17]37'!$Q$85/10^6</f>
        <v>3.9597210000000001E-2</v>
      </c>
      <c r="BI178" s="21">
        <f>+'[17]37'!$R$85/10^6</f>
        <v>4.0156919999999985E-2</v>
      </c>
      <c r="BJ178" s="21">
        <f>+'[17]37'!$S$85/10^6</f>
        <v>3.9355859999999999E-2</v>
      </c>
      <c r="BK178" s="22">
        <f t="shared" si="16"/>
        <v>0.44966254999999999</v>
      </c>
      <c r="BM178" s="10">
        <v>1029</v>
      </c>
      <c r="BN178" s="10" t="s">
        <v>38</v>
      </c>
      <c r="BO178" s="21">
        <f t="shared" si="18"/>
        <v>1.0989422799999997</v>
      </c>
      <c r="BP178" s="21">
        <f>+'[16]2M'!$AF$63/10^6</f>
        <v>2.2269970300000002</v>
      </c>
      <c r="BQ178" s="21">
        <f>+'[16]3M'!$AF$63/10^6</f>
        <v>3.3248021099999998</v>
      </c>
      <c r="BR178" s="21">
        <f>+'[16]4M'!$AF$63/10^6</f>
        <v>4.5155635399999996</v>
      </c>
      <c r="BS178" s="21">
        <f>+'[16]5M'!$AF$63/10^6</f>
        <v>5.6581425000000003</v>
      </c>
      <c r="BT178" s="21">
        <f>+'[16]6M'!$AF$63/10^6</f>
        <v>6.7782011200000003</v>
      </c>
      <c r="BU178" s="21">
        <f>+'[16]7M'!$AF$63/10^6</f>
        <v>8.0819052800000009</v>
      </c>
      <c r="BV178" s="21">
        <f>+'[16]8M'!$AF$63/10^6</f>
        <v>9.1241273599999992</v>
      </c>
      <c r="BW178" s="21" t="e">
        <f>+#REF!/10^6</f>
        <v>#REF!</v>
      </c>
      <c r="BX178" s="21">
        <f>+'[16]10M'!$AF$63/10^6</f>
        <v>11.098056420000001</v>
      </c>
      <c r="BY178" s="21">
        <f>+'[16]11M'!$AF$63/10^6</f>
        <v>12.338924520000001</v>
      </c>
      <c r="BZ178" s="21">
        <f>+'[16]12M'!$AF$63/10^6</f>
        <v>13.500183830000005</v>
      </c>
    </row>
    <row r="179" spans="1:78" customFormat="1" x14ac:dyDescent="0.2">
      <c r="A179" s="15">
        <v>1030</v>
      </c>
      <c r="B179" s="15" t="s">
        <v>18</v>
      </c>
      <c r="C179" s="30">
        <v>1.502297</v>
      </c>
      <c r="D179" s="30">
        <v>1.65465167</v>
      </c>
      <c r="E179" s="30">
        <v>1.5434064399999996</v>
      </c>
      <c r="F179" s="30">
        <v>1.6240365800000001</v>
      </c>
      <c r="G179" s="30">
        <v>1.6183243799999998</v>
      </c>
      <c r="H179" s="30">
        <v>1.5815252900000001</v>
      </c>
      <c r="I179" s="30">
        <v>1.76744123</v>
      </c>
      <c r="J179" s="30">
        <v>1.4333430600000001</v>
      </c>
      <c r="K179" s="30">
        <v>1.3522428800000001</v>
      </c>
      <c r="L179" s="30">
        <v>1.3290036099999998</v>
      </c>
      <c r="M179" s="30">
        <v>1.72205202</v>
      </c>
      <c r="N179" s="30">
        <v>1.6282105200000001</v>
      </c>
      <c r="O179" s="24">
        <f>SUM(C179:N179)</f>
        <v>18.756534680000001</v>
      </c>
      <c r="P179" s="317"/>
      <c r="Q179" s="15">
        <v>1030</v>
      </c>
      <c r="R179" s="15" t="s">
        <v>18</v>
      </c>
      <c r="S179" s="30">
        <f>+'[17]17'!$E$64/10^6</f>
        <v>1.3309168699999998</v>
      </c>
      <c r="T179" s="30">
        <f>+'[17]17'!$F$64/10^6</f>
        <v>1.4865093199999999</v>
      </c>
      <c r="U179" s="30">
        <f>+'[17]17'!$G$64/10^6</f>
        <v>1.3705831199999998</v>
      </c>
      <c r="V179" s="30">
        <f>+'[17]17'!$I$64/10^6</f>
        <v>1.4430125499999999</v>
      </c>
      <c r="W179" s="30">
        <f>+'[17]17'!$J$64/10^6</f>
        <v>1.4463103499999999</v>
      </c>
      <c r="X179" s="30">
        <f>+'[17]17'!$K$64/10^6</f>
        <v>1.4070525</v>
      </c>
      <c r="Y179" s="30">
        <f>+'[17]17'!$M$64/10^6</f>
        <v>1.5919069399999999</v>
      </c>
      <c r="Z179" s="30">
        <f>+'[17]17'!$N$64/10^6</f>
        <v>1.25682333</v>
      </c>
      <c r="AA179" s="30">
        <f>+'[17]17'!$O$64/10^6</f>
        <v>1.1714767200000002</v>
      </c>
      <c r="AB179" s="30">
        <f>+'[17]17'!$Q$64/10^6</f>
        <v>1.1400042100000001</v>
      </c>
      <c r="AC179" s="30">
        <f>+'[17]17'!$R$64/10^6</f>
        <v>1.5395110900000002</v>
      </c>
      <c r="AD179" s="30">
        <f>+'[17]17'!$S$64/10^6</f>
        <v>1.4487835800000002</v>
      </c>
      <c r="AE179" s="24">
        <f t="shared" si="14"/>
        <v>16.632890579999998</v>
      </c>
      <c r="AG179" s="15">
        <v>1030</v>
      </c>
      <c r="AH179" s="15" t="s">
        <v>18</v>
      </c>
      <c r="AI179" s="30">
        <f>+'[17]17'!$E$76/10^6</f>
        <v>0.13763813</v>
      </c>
      <c r="AJ179" s="30">
        <f>+'[17]17'!$F$76/10^6</f>
        <v>0.13486999999999999</v>
      </c>
      <c r="AK179" s="30">
        <f>+'[17]17'!$G$76/10^6</f>
        <v>0.13877092999999999</v>
      </c>
      <c r="AL179" s="30">
        <f>+'[17]17'!$I$76/10^6</f>
        <v>0.14600476000000001</v>
      </c>
      <c r="AM179" s="30">
        <f>+'[17]17'!$J$76/10^6</f>
        <v>0.13708999999999999</v>
      </c>
      <c r="AN179" s="30">
        <f>+'[17]17'!$K$76/10^6</f>
        <v>0.13766</v>
      </c>
      <c r="AO179" s="30">
        <f>+'[17]17'!$M$76/10^6</f>
        <v>0.13764000000000001</v>
      </c>
      <c r="AP179" s="30">
        <f>+'[17]17'!$N$76/10^6</f>
        <v>0.13761000000000001</v>
      </c>
      <c r="AQ179" s="30">
        <f>+'[17]17'!$O$76/10^6</f>
        <v>0.14179092999999998</v>
      </c>
      <c r="AR179" s="30">
        <f>+'[17]17'!$Q$76/10^6</f>
        <v>0.14859092999999998</v>
      </c>
      <c r="AS179" s="30">
        <f>+'[17]17'!$R$76/10^6</f>
        <v>0.14228093</v>
      </c>
      <c r="AT179" s="30">
        <f>+'[17]17'!$S$76/10^6</f>
        <v>0.13944000000000001</v>
      </c>
      <c r="AU179" s="24">
        <f t="shared" si="15"/>
        <v>1.6793866099999997</v>
      </c>
      <c r="AW179" s="15">
        <v>1030</v>
      </c>
      <c r="AX179" s="15" t="s">
        <v>18</v>
      </c>
      <c r="AY179" s="23">
        <f>+'[17]17'!$E$85/10^6</f>
        <v>3.3742000000000001E-2</v>
      </c>
      <c r="AZ179" s="23">
        <f>+'[17]17'!$F$85/10^6</f>
        <v>3.3272350000000006E-2</v>
      </c>
      <c r="BA179" s="23">
        <f>+'[17]17'!$G$85/10^6</f>
        <v>3.4052390000000002E-2</v>
      </c>
      <c r="BB179" s="23">
        <f>+'[17]17'!$I$85/10^6</f>
        <v>3.5019270000000005E-2</v>
      </c>
      <c r="BC179" s="23">
        <f>+'[17]17'!$J$85/10^6</f>
        <v>3.4924030000000002E-2</v>
      </c>
      <c r="BD179" s="23">
        <f>+'[17]17'!$K$85/10^6</f>
        <v>3.6812789999999998E-2</v>
      </c>
      <c r="BE179" s="23">
        <f>+'[17]17'!$M$85/10^6</f>
        <v>3.7894290000000004E-2</v>
      </c>
      <c r="BF179" s="23">
        <f>+'[17]17'!$N$85/10^6</f>
        <v>3.8909729999999997E-2</v>
      </c>
      <c r="BG179" s="23">
        <f>+'[17]17'!$O$85/10^6</f>
        <v>3.8975229999999993E-2</v>
      </c>
      <c r="BH179" s="23">
        <f>+'[17]17'!$Q$85/10^6</f>
        <v>4.0408470000000002E-2</v>
      </c>
      <c r="BI179" s="23">
        <f>+'[17]17'!$R$85/10^6</f>
        <v>4.0259999999999997E-2</v>
      </c>
      <c r="BJ179" s="23">
        <f>+'[17]17'!$S$85/10^6</f>
        <v>3.9986940000000006E-2</v>
      </c>
      <c r="BK179" s="24">
        <f t="shared" si="16"/>
        <v>0.44425748999999998</v>
      </c>
      <c r="BM179" s="15">
        <v>1030</v>
      </c>
      <c r="BN179" s="15" t="s">
        <v>18</v>
      </c>
      <c r="BO179" s="23">
        <f t="shared" si="18"/>
        <v>1.502297</v>
      </c>
      <c r="BP179" s="23">
        <f>+'[16]2M'!$AG$63/10^6</f>
        <v>3.1569486699999998</v>
      </c>
      <c r="BQ179" s="23">
        <f>+'[16]3M'!$AG$63/10^6</f>
        <v>4.7003551099999994</v>
      </c>
      <c r="BR179" s="23">
        <f>+'[16]4M'!$AG$63/10^6</f>
        <v>6.3243916899999997</v>
      </c>
      <c r="BS179" s="23">
        <f>+'[16]5M'!$AG$63/10^6</f>
        <v>7.9427160699999995</v>
      </c>
      <c r="BT179" s="23">
        <f>+'[16]6M'!$AG$63/10^6</f>
        <v>9.5242413599999995</v>
      </c>
      <c r="BU179" s="23">
        <f>+'[16]7M'!$AG$63/10^6</f>
        <v>11.291682589999999</v>
      </c>
      <c r="BV179" s="23">
        <f>+'[16]8M'!$AG$63/10^6</f>
        <v>12.725025649999999</v>
      </c>
      <c r="BW179" s="23" t="e">
        <f>+#REF!/10^6</f>
        <v>#REF!</v>
      </c>
      <c r="BX179" s="23">
        <f>+'[16]10M'!$AG$63/10^6</f>
        <v>15.406272139999999</v>
      </c>
      <c r="BY179" s="23">
        <f>+'[16]11M'!$AG$63/10^6</f>
        <v>17.128324160000002</v>
      </c>
      <c r="BZ179" s="23">
        <f>+'[16]12M'!$AG$63/10^6</f>
        <v>18.756534679999994</v>
      </c>
    </row>
    <row r="180" spans="1:78" customFormat="1" x14ac:dyDescent="0.2">
      <c r="A180" s="4">
        <v>10300</v>
      </c>
      <c r="B180" s="4" t="s">
        <v>149</v>
      </c>
      <c r="C180" s="18">
        <f>SUM(C152:C179)</f>
        <v>170.39031662999997</v>
      </c>
      <c r="D180" s="18">
        <f t="shared" ref="D180:N180" si="19">SUM(D152:D179)</f>
        <v>177.61258597999998</v>
      </c>
      <c r="E180" s="18">
        <f t="shared" si="19"/>
        <v>175.13637578000001</v>
      </c>
      <c r="F180" s="18">
        <f t="shared" si="19"/>
        <v>183.51219451000006</v>
      </c>
      <c r="G180" s="18">
        <f t="shared" si="19"/>
        <v>182.81220751000001</v>
      </c>
      <c r="H180" s="18">
        <f t="shared" si="19"/>
        <v>178.74913568000002</v>
      </c>
      <c r="I180" s="18">
        <f t="shared" si="19"/>
        <v>195.45161987</v>
      </c>
      <c r="J180" s="18">
        <f t="shared" si="19"/>
        <v>152.05632877999997</v>
      </c>
      <c r="K180" s="18">
        <f t="shared" si="19"/>
        <v>148.80284887999997</v>
      </c>
      <c r="L180" s="18">
        <f t="shared" si="19"/>
        <v>143.74966818999997</v>
      </c>
      <c r="M180" s="18">
        <f t="shared" si="19"/>
        <v>179.42221845</v>
      </c>
      <c r="N180" s="18">
        <f t="shared" si="19"/>
        <v>171.84054919999997</v>
      </c>
      <c r="O180" s="18">
        <f>SUM(O152:O179)</f>
        <v>2059.5360494599995</v>
      </c>
      <c r="P180" s="317"/>
      <c r="Q180" s="4">
        <v>10300</v>
      </c>
      <c r="R180" s="4" t="s">
        <v>149</v>
      </c>
      <c r="S180" s="18">
        <f t="shared" ref="S180:AE180" si="20">SUM(S152:S179)</f>
        <v>149.08100456000005</v>
      </c>
      <c r="T180" s="18">
        <f t="shared" si="20"/>
        <v>156.20409311000003</v>
      </c>
      <c r="U180" s="18">
        <f t="shared" si="20"/>
        <v>153.41046277999996</v>
      </c>
      <c r="V180" s="18">
        <f t="shared" si="20"/>
        <v>161.75136910999998</v>
      </c>
      <c r="W180" s="18">
        <f t="shared" si="20"/>
        <v>161.28249980999999</v>
      </c>
      <c r="X180" s="18">
        <f t="shared" si="20"/>
        <v>156.80647828000002</v>
      </c>
      <c r="Y180" s="18">
        <f t="shared" si="20"/>
        <v>173.69452148000002</v>
      </c>
      <c r="Z180" s="18">
        <f t="shared" si="20"/>
        <v>130.13025483000001</v>
      </c>
      <c r="AA180" s="18">
        <f t="shared" si="20"/>
        <v>126.32631280000001</v>
      </c>
      <c r="AB180" s="18">
        <f t="shared" si="20"/>
        <v>120.96436708</v>
      </c>
      <c r="AC180" s="18">
        <f t="shared" si="20"/>
        <v>156.25506692000002</v>
      </c>
      <c r="AD180" s="18">
        <f t="shared" si="20"/>
        <v>147.26853326999998</v>
      </c>
      <c r="AE180" s="18">
        <f t="shared" si="20"/>
        <v>1793.1749640300004</v>
      </c>
      <c r="AG180" s="4">
        <v>10300</v>
      </c>
      <c r="AH180" s="4" t="s">
        <v>149</v>
      </c>
      <c r="AI180" s="18">
        <f t="shared" ref="AI180:AU180" si="21">SUM(AI152:AI179)</f>
        <v>14.171813729999998</v>
      </c>
      <c r="AJ180" s="25">
        <f t="shared" si="21"/>
        <v>14.18130217</v>
      </c>
      <c r="AK180" s="25">
        <f t="shared" si="21"/>
        <v>14.242968759999997</v>
      </c>
      <c r="AL180" s="25">
        <f t="shared" si="21"/>
        <v>14.262598300000001</v>
      </c>
      <c r="AM180" s="25">
        <f t="shared" si="21"/>
        <v>14.321027090000001</v>
      </c>
      <c r="AN180" s="25">
        <f t="shared" si="21"/>
        <v>14.301702149999999</v>
      </c>
      <c r="AO180" s="25">
        <f t="shared" si="21"/>
        <v>14.112433729999999</v>
      </c>
      <c r="AP180" s="25">
        <f t="shared" si="21"/>
        <v>14.0446159</v>
      </c>
      <c r="AQ180" s="25">
        <f t="shared" si="21"/>
        <v>14.568879759999998</v>
      </c>
      <c r="AR180" s="25">
        <f t="shared" si="21"/>
        <v>14.652033149999998</v>
      </c>
      <c r="AS180" s="25">
        <f t="shared" si="21"/>
        <v>14.91677825</v>
      </c>
      <c r="AT180" s="25">
        <f t="shared" si="21"/>
        <v>16.052115329999996</v>
      </c>
      <c r="AU180" s="18">
        <f t="shared" si="21"/>
        <v>173.82826831999998</v>
      </c>
      <c r="AW180" s="4">
        <v>10300</v>
      </c>
      <c r="AX180" s="4" t="s">
        <v>149</v>
      </c>
      <c r="AY180" s="18">
        <f t="shared" ref="AY180:BK180" si="22">SUM(AY152:AY179)</f>
        <v>7.1374983400000014</v>
      </c>
      <c r="AZ180" s="25">
        <f t="shared" si="22"/>
        <v>7.2271906999999977</v>
      </c>
      <c r="BA180" s="25">
        <f t="shared" si="22"/>
        <v>7.482944240000001</v>
      </c>
      <c r="BB180" s="25">
        <f t="shared" si="22"/>
        <v>7.4982271000000011</v>
      </c>
      <c r="BC180" s="25">
        <f t="shared" si="22"/>
        <v>7.2086806099999992</v>
      </c>
      <c r="BD180" s="25">
        <f t="shared" si="22"/>
        <v>7.6409552499999993</v>
      </c>
      <c r="BE180" s="25">
        <f t="shared" si="22"/>
        <v>7.6446646599999992</v>
      </c>
      <c r="BF180" s="25">
        <f t="shared" si="22"/>
        <v>7.88145805</v>
      </c>
      <c r="BG180" s="25">
        <f t="shared" si="22"/>
        <v>7.9076563199999983</v>
      </c>
      <c r="BH180" s="25">
        <f t="shared" si="22"/>
        <v>8.1332679599999977</v>
      </c>
      <c r="BI180" s="25">
        <f t="shared" si="22"/>
        <v>8.250373279999998</v>
      </c>
      <c r="BJ180" s="25">
        <f t="shared" si="22"/>
        <v>8.5199006000000033</v>
      </c>
      <c r="BK180" s="18">
        <f t="shared" si="22"/>
        <v>92.532817110000011</v>
      </c>
      <c r="BM180" s="4">
        <v>10300</v>
      </c>
      <c r="BN180" s="4" t="s">
        <v>55</v>
      </c>
      <c r="BO180" s="25">
        <f>SUM(BO152:BO179)</f>
        <v>170.39031662999997</v>
      </c>
      <c r="BP180" s="25">
        <f>SUM(BP152:BP179)</f>
        <v>348.00290261000009</v>
      </c>
      <c r="BQ180" s="25">
        <f t="shared" ref="BQ180:BZ180" si="23">SUM(BQ152:BQ179)</f>
        <v>523.13927839000007</v>
      </c>
      <c r="BR180" s="25">
        <f t="shared" si="23"/>
        <v>706.65147289999982</v>
      </c>
      <c r="BS180" s="25">
        <f t="shared" si="23"/>
        <v>889.46368041000017</v>
      </c>
      <c r="BT180" s="25">
        <f t="shared" si="23"/>
        <v>1068.2128160899999</v>
      </c>
      <c r="BU180" s="25">
        <f t="shared" si="23"/>
        <v>1263.6644359600002</v>
      </c>
      <c r="BV180" s="25">
        <f t="shared" si="23"/>
        <v>1415.7207647399998</v>
      </c>
      <c r="BW180" s="25" t="e">
        <f t="shared" si="23"/>
        <v>#REF!</v>
      </c>
      <c r="BX180" s="25">
        <f t="shared" si="23"/>
        <v>1708.2732818100001</v>
      </c>
      <c r="BY180" s="25">
        <f t="shared" si="23"/>
        <v>1887.69550026</v>
      </c>
      <c r="BZ180" s="25">
        <f t="shared" si="23"/>
        <v>2059.5360494599995</v>
      </c>
    </row>
    <row r="181" spans="1:78" customFormat="1" x14ac:dyDescent="0.2">
      <c r="A181" s="32"/>
      <c r="B181" s="32"/>
      <c r="O181" s="32"/>
    </row>
    <row r="182" spans="1:78" customFormat="1" x14ac:dyDescent="0.2">
      <c r="A182" s="3" t="s">
        <v>52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55</v>
      </c>
      <c r="Q182" s="3" t="s">
        <v>52</v>
      </c>
      <c r="R182" s="3" t="s">
        <v>122</v>
      </c>
      <c r="S182" s="3" t="s">
        <v>0</v>
      </c>
      <c r="T182" s="3" t="s">
        <v>1</v>
      </c>
      <c r="U182" s="3" t="s">
        <v>2</v>
      </c>
      <c r="V182" s="3" t="s">
        <v>3</v>
      </c>
      <c r="W182" s="3" t="s">
        <v>4</v>
      </c>
      <c r="X182" s="3" t="s">
        <v>5</v>
      </c>
      <c r="Y182" s="3" t="s">
        <v>6</v>
      </c>
      <c r="Z182" s="3" t="s">
        <v>7</v>
      </c>
      <c r="AA182" s="3" t="s">
        <v>8</v>
      </c>
      <c r="AB182" s="3" t="s">
        <v>9</v>
      </c>
      <c r="AC182" s="3" t="s">
        <v>10</v>
      </c>
      <c r="AD182" s="3" t="s">
        <v>11</v>
      </c>
      <c r="AE182" s="3" t="s">
        <v>55</v>
      </c>
      <c r="AG182" s="3" t="s">
        <v>73</v>
      </c>
      <c r="AH182" s="3" t="s">
        <v>44</v>
      </c>
      <c r="AI182" s="3" t="s">
        <v>74</v>
      </c>
      <c r="AJ182" s="3" t="s">
        <v>75</v>
      </c>
      <c r="AK182" s="3" t="s">
        <v>76</v>
      </c>
      <c r="AL182" s="3" t="s">
        <v>77</v>
      </c>
      <c r="AM182" s="3" t="s">
        <v>78</v>
      </c>
      <c r="AN182" s="3" t="s">
        <v>79</v>
      </c>
      <c r="AO182" s="3" t="s">
        <v>80</v>
      </c>
      <c r="AP182" s="3" t="s">
        <v>81</v>
      </c>
      <c r="AQ182" s="3" t="s">
        <v>82</v>
      </c>
      <c r="AR182" s="3" t="s">
        <v>83</v>
      </c>
      <c r="AS182" s="3" t="s">
        <v>84</v>
      </c>
      <c r="AT182" s="3" t="s">
        <v>85</v>
      </c>
    </row>
    <row r="183" spans="1:78" customFormat="1" x14ac:dyDescent="0.2">
      <c r="A183" s="34"/>
      <c r="B183" s="34" t="s">
        <v>46</v>
      </c>
      <c r="C183" s="28">
        <v>7.1849411800000009</v>
      </c>
      <c r="D183" s="28">
        <v>8.4904199800000022</v>
      </c>
      <c r="E183" s="28">
        <v>7.7551626900000006</v>
      </c>
      <c r="F183" s="28">
        <v>7.9554031299999988</v>
      </c>
      <c r="G183" s="28">
        <v>7.8902762300000013</v>
      </c>
      <c r="H183" s="28">
        <v>8.4337212399999988</v>
      </c>
      <c r="I183" s="28">
        <v>7.199486890000002</v>
      </c>
      <c r="J183" s="28">
        <v>7.1533658599999983</v>
      </c>
      <c r="K183" s="28">
        <v>7.695835409999999</v>
      </c>
      <c r="L183" s="28">
        <v>7.6471020699999999</v>
      </c>
      <c r="M183" s="28">
        <v>7.5534440899999993</v>
      </c>
      <c r="N183" s="28">
        <v>9.2501942799999988</v>
      </c>
      <c r="O183" s="329">
        <f t="shared" ref="O183:O210" si="24">SUM(C183:N183)</f>
        <v>94.209353050000004</v>
      </c>
      <c r="Q183" s="34"/>
      <c r="R183" s="34" t="s">
        <v>46</v>
      </c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6">
        <f t="shared" ref="AE183:AE210" si="25">SUM(S183:AD183)</f>
        <v>0</v>
      </c>
      <c r="AG183" s="34"/>
      <c r="AH183" s="34" t="s">
        <v>46</v>
      </c>
      <c r="AI183" s="19">
        <f>+C183</f>
        <v>7.1849411800000009</v>
      </c>
      <c r="AJ183" s="21">
        <f>+'[16]2M'!$F$251/10^6</f>
        <v>15.675361160000001</v>
      </c>
      <c r="AK183" s="21">
        <f>+'[16]3M'!$F$251/10^6</f>
        <v>23.430523849999993</v>
      </c>
      <c r="AL183" s="21">
        <f>+'[16]4M'!$F$251/10^6</f>
        <v>31.385926979999997</v>
      </c>
      <c r="AM183" s="21">
        <f>+'[16]5M'!$F$251/10^6</f>
        <v>39.276203210000006</v>
      </c>
      <c r="AN183" s="21">
        <f>+'[16]6M'!$F$251/10^6</f>
        <v>47.709924449999995</v>
      </c>
      <c r="AO183" s="21">
        <f>+'[16]7M'!$F$251/10^6</f>
        <v>54.909411339999991</v>
      </c>
      <c r="AP183" s="21">
        <f>+'[16]8M'!$F$251/10^6</f>
        <v>62.062777199999992</v>
      </c>
      <c r="AQ183" s="21" t="e">
        <f>+#REF!/10^6</f>
        <v>#REF!</v>
      </c>
      <c r="AR183" s="21">
        <f>+'[16]10M'!$F$251/10^6</f>
        <v>77.405714679999988</v>
      </c>
      <c r="AS183" s="21">
        <f>+'[16]11M'!$F$251/10^6</f>
        <v>84.959158770000016</v>
      </c>
      <c r="AT183" s="21">
        <f>+'[16]12M'!$F$251/10^6</f>
        <v>94.209353049999976</v>
      </c>
    </row>
    <row r="184" spans="1:78" customFormat="1" x14ac:dyDescent="0.2">
      <c r="A184" s="7">
        <v>1004</v>
      </c>
      <c r="B184" s="10" t="s">
        <v>94</v>
      </c>
      <c r="C184" s="28">
        <v>16.843714629999997</v>
      </c>
      <c r="D184" s="28">
        <v>16.671353140000004</v>
      </c>
      <c r="E184" s="28">
        <v>16.999110219999999</v>
      </c>
      <c r="F184" s="28">
        <v>17.628112129999998</v>
      </c>
      <c r="G184" s="28">
        <v>17.083387440000003</v>
      </c>
      <c r="H184" s="28">
        <v>19.442648739999996</v>
      </c>
      <c r="I184" s="28">
        <v>18.342242199999998</v>
      </c>
      <c r="J184" s="28">
        <v>17.638766739999998</v>
      </c>
      <c r="K184" s="28">
        <v>20.187479850000006</v>
      </c>
      <c r="L184" s="28">
        <v>18.175100990000001</v>
      </c>
      <c r="M184" s="28">
        <v>19.966743450000003</v>
      </c>
      <c r="N184" s="28">
        <v>26.754619210000005</v>
      </c>
      <c r="O184" s="22">
        <f t="shared" si="24"/>
        <v>225.73327874000003</v>
      </c>
      <c r="Q184" s="7">
        <v>1004</v>
      </c>
      <c r="R184" s="10" t="s">
        <v>94</v>
      </c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29">
        <f t="shared" si="25"/>
        <v>0</v>
      </c>
      <c r="AG184" s="10">
        <v>1004</v>
      </c>
      <c r="AH184" s="10" t="s">
        <v>94</v>
      </c>
      <c r="AI184" s="21">
        <f t="shared" ref="AI184:AI210" si="26">+C184</f>
        <v>16.843714629999997</v>
      </c>
      <c r="AJ184" s="21">
        <f>+'[16]2M'!$G$251/10^6</f>
        <v>33.515067770000002</v>
      </c>
      <c r="AK184" s="21">
        <f>+'[16]3M'!$G$251/10^6</f>
        <v>50.51417799</v>
      </c>
      <c r="AL184" s="21">
        <f>+'[16]4M'!$G$251/10^6</f>
        <v>68.142290119999998</v>
      </c>
      <c r="AM184" s="21">
        <f>+'[16]5M'!$G$251/10^6</f>
        <v>85.225677559999994</v>
      </c>
      <c r="AN184" s="21">
        <f>+'[16]6M'!$G$251/10^6</f>
        <v>104.6683263</v>
      </c>
      <c r="AO184" s="21">
        <f>+'[16]7M'!$G$251/10^6</f>
        <v>123.01056849999998</v>
      </c>
      <c r="AP184" s="21">
        <f>+'[16]8M'!$G$251/10^6</f>
        <v>140.64933523999997</v>
      </c>
      <c r="AQ184" s="21" t="e">
        <f>+#REF!/10^6</f>
        <v>#REF!</v>
      </c>
      <c r="AR184" s="21">
        <f>+'[16]10M'!$G$251/10^6</f>
        <v>179.01191608000002</v>
      </c>
      <c r="AS184" s="21">
        <f>+'[16]11M'!$G$251/10^6</f>
        <v>198.97865952999993</v>
      </c>
      <c r="AT184" s="21">
        <f>+'[16]12M'!$G$251/10^6</f>
        <v>225.73327874</v>
      </c>
    </row>
    <row r="185" spans="1:78" customFormat="1" x14ac:dyDescent="0.2">
      <c r="A185" s="10">
        <v>1005</v>
      </c>
      <c r="B185" s="10" t="s">
        <v>13</v>
      </c>
      <c r="C185" s="28">
        <v>0.74120809999999993</v>
      </c>
      <c r="D185" s="28">
        <v>0.77261907000000007</v>
      </c>
      <c r="E185" s="28">
        <v>0.7970028400000001</v>
      </c>
      <c r="F185" s="28">
        <v>1.0052088800000001</v>
      </c>
      <c r="G185" s="28">
        <v>0.81761440999999979</v>
      </c>
      <c r="H185" s="28">
        <v>0.80068229999999996</v>
      </c>
      <c r="I185" s="28">
        <v>0.83109876999999999</v>
      </c>
      <c r="J185" s="28">
        <v>1.0188671900000001</v>
      </c>
      <c r="K185" s="28">
        <v>0.84909451000000025</v>
      </c>
      <c r="L185" s="28">
        <v>0.91126132000000004</v>
      </c>
      <c r="M185" s="28">
        <v>1.0370498300000002</v>
      </c>
      <c r="N185" s="28">
        <v>1.3307919900000003</v>
      </c>
      <c r="O185" s="22">
        <f t="shared" si="24"/>
        <v>10.91249921</v>
      </c>
      <c r="Q185" s="10">
        <v>1005</v>
      </c>
      <c r="R185" s="10" t="s">
        <v>13</v>
      </c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9">
        <f t="shared" si="25"/>
        <v>0</v>
      </c>
      <c r="AG185" s="10">
        <v>1005</v>
      </c>
      <c r="AH185" s="10" t="s">
        <v>13</v>
      </c>
      <c r="AI185" s="21">
        <f t="shared" si="26"/>
        <v>0.74120809999999993</v>
      </c>
      <c r="AJ185" s="21">
        <f>+'[16]2M'!$H$251/10^6</f>
        <v>1.5138271699999999</v>
      </c>
      <c r="AK185" s="21">
        <f>+'[16]3M'!$H$251/10^6</f>
        <v>2.3108300099999997</v>
      </c>
      <c r="AL185" s="21">
        <f>+'[16]4M'!$H$251/10^6</f>
        <v>3.3160388899999997</v>
      </c>
      <c r="AM185" s="21">
        <f>+'[16]5M'!$H$251/10^6</f>
        <v>4.1336533000000006</v>
      </c>
      <c r="AN185" s="21">
        <f>+'[16]6M'!$H$251/10^6</f>
        <v>4.9343355999999989</v>
      </c>
      <c r="AO185" s="21">
        <f>+'[16]7M'!$H$251/10^6</f>
        <v>5.7654343700000013</v>
      </c>
      <c r="AP185" s="21">
        <f>+'[16]8M'!$H$251/10^6</f>
        <v>6.7843015599999994</v>
      </c>
      <c r="AQ185" s="21" t="e">
        <f>+#REF!/10^6</f>
        <v>#REF!</v>
      </c>
      <c r="AR185" s="21">
        <f>+'[16]10M'!$H$251/10^6</f>
        <v>8.5446573900000011</v>
      </c>
      <c r="AS185" s="21">
        <f>+'[16]11M'!$H$251/10^6</f>
        <v>9.5817072200000002</v>
      </c>
      <c r="AT185" s="21">
        <f>+'[16]12M'!$H$251/10^6</f>
        <v>10.912499209999998</v>
      </c>
    </row>
    <row r="186" spans="1:78" customFormat="1" x14ac:dyDescent="0.2">
      <c r="A186" s="10">
        <v>1006</v>
      </c>
      <c r="B186" s="10" t="s">
        <v>14</v>
      </c>
      <c r="C186" s="28">
        <v>1.4380830999999998</v>
      </c>
      <c r="D186" s="28">
        <v>1.5514819499999999</v>
      </c>
      <c r="E186" s="28">
        <v>1.8501609300000004</v>
      </c>
      <c r="F186" s="28">
        <v>1.9949474200000004</v>
      </c>
      <c r="G186" s="28">
        <v>1.4282223300000001</v>
      </c>
      <c r="H186" s="28">
        <v>1.87210147</v>
      </c>
      <c r="I186" s="28">
        <v>2.0273234900000001</v>
      </c>
      <c r="J186" s="28">
        <v>1.7009756400000002</v>
      </c>
      <c r="K186" s="28">
        <v>1.6128079099999999</v>
      </c>
      <c r="L186" s="28">
        <v>1.5712051400000002</v>
      </c>
      <c r="M186" s="28">
        <v>1.6850986300000004</v>
      </c>
      <c r="N186" s="28">
        <v>1.9816143900000001</v>
      </c>
      <c r="O186" s="22">
        <f t="shared" si="24"/>
        <v>20.714022400000001</v>
      </c>
      <c r="Q186" s="10">
        <v>1006</v>
      </c>
      <c r="R186" s="10" t="s">
        <v>14</v>
      </c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9">
        <f t="shared" si="25"/>
        <v>0</v>
      </c>
      <c r="AG186" s="10">
        <v>1006</v>
      </c>
      <c r="AH186" s="10" t="s">
        <v>14</v>
      </c>
      <c r="AI186" s="21">
        <f t="shared" si="26"/>
        <v>1.4380830999999998</v>
      </c>
      <c r="AJ186" s="21">
        <f>+'[16]2M'!$I$251/10^6</f>
        <v>2.9895650500000008</v>
      </c>
      <c r="AK186" s="21">
        <f>+'[16]3M'!$I$251/10^6</f>
        <v>4.8397259799999999</v>
      </c>
      <c r="AL186" s="21">
        <f>+'[16]4M'!$I$251/10^6</f>
        <v>6.8346733999999998</v>
      </c>
      <c r="AM186" s="21">
        <f>+'[16]5M'!$I$251/10^6</f>
        <v>8.2628957300000003</v>
      </c>
      <c r="AN186" s="21">
        <f>+'[16]6M'!$I$251/10^6</f>
        <v>10.134997199999999</v>
      </c>
      <c r="AO186" s="21">
        <f>+'[16]7M'!$I$251/10^6</f>
        <v>12.16232069</v>
      </c>
      <c r="AP186" s="21">
        <f>+'[16]8M'!$I$251/10^6</f>
        <v>13.863296330000001</v>
      </c>
      <c r="AQ186" s="21" t="e">
        <f>+#REF!/10^6</f>
        <v>#REF!</v>
      </c>
      <c r="AR186" s="21">
        <f>+'[16]10M'!$I$251/10^6</f>
        <v>17.047309379999998</v>
      </c>
      <c r="AS186" s="21">
        <f>+'[16]11M'!$I$251/10^6</f>
        <v>18.73240801</v>
      </c>
      <c r="AT186" s="21">
        <f>+'[16]12M'!$I$251/10^6</f>
        <v>20.714022400000001</v>
      </c>
    </row>
    <row r="187" spans="1:78" customFormat="1" x14ac:dyDescent="0.2">
      <c r="A187" s="10">
        <v>1007</v>
      </c>
      <c r="B187" s="10" t="s">
        <v>15</v>
      </c>
      <c r="C187" s="28">
        <v>2.5051903100000001</v>
      </c>
      <c r="D187" s="28">
        <v>2.7288419799999999</v>
      </c>
      <c r="E187" s="28">
        <v>2.5303377399999998</v>
      </c>
      <c r="F187" s="28">
        <v>3.0605617100000004</v>
      </c>
      <c r="G187" s="28">
        <v>2.6043182999999996</v>
      </c>
      <c r="H187" s="28">
        <v>3.1723634600000001</v>
      </c>
      <c r="I187" s="28">
        <v>2.47759098</v>
      </c>
      <c r="J187" s="28">
        <v>2.8508045599999994</v>
      </c>
      <c r="K187" s="28">
        <v>2.7123735799999995</v>
      </c>
      <c r="L187" s="28">
        <v>3.3118255700000003</v>
      </c>
      <c r="M187" s="28">
        <v>2.9510286900000002</v>
      </c>
      <c r="N187" s="28">
        <v>2.8639102900000002</v>
      </c>
      <c r="O187" s="22">
        <f t="shared" si="24"/>
        <v>33.769147170000004</v>
      </c>
      <c r="Q187" s="10">
        <v>1007</v>
      </c>
      <c r="R187" s="10" t="s">
        <v>15</v>
      </c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9">
        <f t="shared" si="25"/>
        <v>0</v>
      </c>
      <c r="AG187" s="10">
        <v>1007</v>
      </c>
      <c r="AH187" s="10" t="s">
        <v>15</v>
      </c>
      <c r="AI187" s="21">
        <f t="shared" si="26"/>
        <v>2.5051903100000001</v>
      </c>
      <c r="AJ187" s="21">
        <f>+'[16]2M'!$J$251/10^6</f>
        <v>5.2340322900000009</v>
      </c>
      <c r="AK187" s="21">
        <f>+'[16]3M'!$J$251/10^6</f>
        <v>7.7643700300000003</v>
      </c>
      <c r="AL187" s="21">
        <f>+'[16]4M'!$J$251/10^6</f>
        <v>10.82493174</v>
      </c>
      <c r="AM187" s="21">
        <f>+'[16]5M'!$J$251/10^6</f>
        <v>13.429250040000001</v>
      </c>
      <c r="AN187" s="21">
        <f>+'[16]6M'!$J$251/10^6</f>
        <v>16.601613499999999</v>
      </c>
      <c r="AO187" s="21">
        <f>+'[16]7M'!$J$251/10^6</f>
        <v>19.079204480000001</v>
      </c>
      <c r="AP187" s="21">
        <f>+'[16]8M'!$J$251/10^6</f>
        <v>21.930009040000002</v>
      </c>
      <c r="AQ187" s="21" t="e">
        <f>+#REF!/10^6</f>
        <v>#REF!</v>
      </c>
      <c r="AR187" s="21">
        <f>+'[16]10M'!$J$251/10^6</f>
        <v>27.954208190000003</v>
      </c>
      <c r="AS187" s="21">
        <f>+'[16]11M'!$J$251/10^6</f>
        <v>30.905236880000007</v>
      </c>
      <c r="AT187" s="21">
        <f>+'[16]12M'!$J$251/10^6</f>
        <v>33.769147170000011</v>
      </c>
    </row>
    <row r="188" spans="1:78" customFormat="1" x14ac:dyDescent="0.2">
      <c r="A188" s="10">
        <v>1008</v>
      </c>
      <c r="B188" s="10" t="s">
        <v>16</v>
      </c>
      <c r="C188" s="28">
        <v>1.1473248299999999</v>
      </c>
      <c r="D188" s="28">
        <v>1.2033321000000001</v>
      </c>
      <c r="E188" s="28">
        <v>1.2440385399999998</v>
      </c>
      <c r="F188" s="28">
        <v>1.17195322</v>
      </c>
      <c r="G188" s="28">
        <v>1.1723854399999998</v>
      </c>
      <c r="H188" s="28">
        <v>1.3018013899999998</v>
      </c>
      <c r="I188" s="28">
        <v>1.1674775599999998</v>
      </c>
      <c r="J188" s="28">
        <v>1.22332251</v>
      </c>
      <c r="K188" s="28">
        <v>1.7105625500000001</v>
      </c>
      <c r="L188" s="28">
        <v>1.2402399</v>
      </c>
      <c r="M188" s="28">
        <v>1.8394192499999997</v>
      </c>
      <c r="N188" s="28">
        <v>1.2535089100000001</v>
      </c>
      <c r="O188" s="22">
        <f t="shared" si="24"/>
        <v>15.675366199999999</v>
      </c>
      <c r="Q188" s="10">
        <v>1008</v>
      </c>
      <c r="R188" s="10" t="s">
        <v>16</v>
      </c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9">
        <f t="shared" si="25"/>
        <v>0</v>
      </c>
      <c r="AG188" s="10">
        <v>1008</v>
      </c>
      <c r="AH188" s="10" t="s">
        <v>16</v>
      </c>
      <c r="AI188" s="21">
        <f t="shared" si="26"/>
        <v>1.1473248299999999</v>
      </c>
      <c r="AJ188" s="21">
        <f>+'[16]2M'!$K$251/10^6</f>
        <v>2.35065693</v>
      </c>
      <c r="AK188" s="21">
        <f>+'[16]3M'!$K$251/10^6</f>
        <v>3.59469547</v>
      </c>
      <c r="AL188" s="21">
        <f>+'[16]4M'!$K$251/10^6</f>
        <v>4.7666486899999994</v>
      </c>
      <c r="AM188" s="21">
        <f>+'[16]5M'!$K$251/10^6</f>
        <v>5.9390341299999996</v>
      </c>
      <c r="AN188" s="21">
        <f>+'[16]6M'!$K$251/10^6</f>
        <v>7.2408355200000001</v>
      </c>
      <c r="AO188" s="21">
        <f>+'[16]7M'!$K$251/10^6</f>
        <v>8.4083130800000028</v>
      </c>
      <c r="AP188" s="21">
        <f>+'[16]8M'!$K$251/10^6</f>
        <v>9.6316355899999984</v>
      </c>
      <c r="AQ188" s="21" t="e">
        <f>+#REF!/10^6</f>
        <v>#REF!</v>
      </c>
      <c r="AR188" s="21">
        <f>+'[16]10M'!$K$251/10^6</f>
        <v>12.58243804</v>
      </c>
      <c r="AS188" s="21">
        <f>+'[16]11M'!$K$251/10^6</f>
        <v>14.42185729</v>
      </c>
      <c r="AT188" s="21">
        <f>+'[16]12M'!$K$251/10^6</f>
        <v>15.675366199999999</v>
      </c>
    </row>
    <row r="189" spans="1:78" customFormat="1" x14ac:dyDescent="0.2">
      <c r="A189" s="10">
        <v>1009</v>
      </c>
      <c r="B189" s="10" t="s">
        <v>17</v>
      </c>
      <c r="C189" s="28">
        <v>0.96667415000000001</v>
      </c>
      <c r="D189" s="28">
        <v>1.0019983500000003</v>
      </c>
      <c r="E189" s="28">
        <v>0.97353411000000001</v>
      </c>
      <c r="F189" s="28">
        <v>0.97988537000000009</v>
      </c>
      <c r="G189" s="28">
        <v>1.0415921299999999</v>
      </c>
      <c r="H189" s="28">
        <v>1.0149960899999999</v>
      </c>
      <c r="I189" s="28">
        <v>1.0868064400000002</v>
      </c>
      <c r="J189" s="28">
        <v>0.96857456000000008</v>
      </c>
      <c r="K189" s="28">
        <v>1.0103850599999999</v>
      </c>
      <c r="L189" s="28">
        <v>1.09925176</v>
      </c>
      <c r="M189" s="28">
        <v>1.9468215300000002</v>
      </c>
      <c r="N189" s="28">
        <v>1.1457683300000003</v>
      </c>
      <c r="O189" s="22">
        <f t="shared" si="24"/>
        <v>13.236287880000001</v>
      </c>
      <c r="Q189" s="10">
        <v>1009</v>
      </c>
      <c r="R189" s="10" t="s">
        <v>17</v>
      </c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9">
        <f t="shared" si="25"/>
        <v>0</v>
      </c>
      <c r="AG189" s="10">
        <v>1009</v>
      </c>
      <c r="AH189" s="10" t="s">
        <v>17</v>
      </c>
      <c r="AI189" s="21">
        <f t="shared" si="26"/>
        <v>0.96667415000000001</v>
      </c>
      <c r="AJ189" s="21">
        <f>+'[16]2M'!$L$251/10^6</f>
        <v>1.9686725</v>
      </c>
      <c r="AK189" s="21">
        <f>+'[16]3M'!$L$251/10^6</f>
        <v>2.9422066100000004</v>
      </c>
      <c r="AL189" s="21">
        <f>+'[16]4M'!$L$251/10^6</f>
        <v>3.9220919799999994</v>
      </c>
      <c r="AM189" s="21">
        <f>+'[16]5M'!$L$251/10^6</f>
        <v>4.96368411</v>
      </c>
      <c r="AN189" s="21">
        <f>+'[16]6M'!$L$251/10^6</f>
        <v>5.9786802000000012</v>
      </c>
      <c r="AO189" s="21">
        <f>+'[16]7M'!$L$251/10^6</f>
        <v>7.0654866399999996</v>
      </c>
      <c r="AP189" s="21">
        <f>+'[16]8M'!$L$251/10^6</f>
        <v>8.0340612</v>
      </c>
      <c r="AQ189" s="21" t="e">
        <f>+#REF!/10^6</f>
        <v>#REF!</v>
      </c>
      <c r="AR189" s="21">
        <f>+'[16]10M'!$L$251/10^6</f>
        <v>10.143698019999997</v>
      </c>
      <c r="AS189" s="21">
        <f>+'[16]11M'!$L$251/10^6</f>
        <v>12.090519550000003</v>
      </c>
      <c r="AT189" s="21">
        <f>+'[16]12M'!$L$251/10^6</f>
        <v>13.236287880000001</v>
      </c>
    </row>
    <row r="190" spans="1:78" customFormat="1" x14ac:dyDescent="0.2">
      <c r="A190" s="10">
        <v>1010</v>
      </c>
      <c r="B190" s="10" t="s">
        <v>19</v>
      </c>
      <c r="C190" s="28">
        <v>1.1477806799999999</v>
      </c>
      <c r="D190" s="28">
        <v>1.0904714799999999</v>
      </c>
      <c r="E190" s="28">
        <v>1.3530279299999999</v>
      </c>
      <c r="F190" s="28">
        <v>1.63317326</v>
      </c>
      <c r="G190" s="28">
        <v>1.0338096699999999</v>
      </c>
      <c r="H190" s="28">
        <v>1.7593147499999997</v>
      </c>
      <c r="I190" s="28">
        <v>1.3397983399999998</v>
      </c>
      <c r="J190" s="28">
        <v>1.3177905300000001</v>
      </c>
      <c r="K190" s="28">
        <v>1.2670262999999999</v>
      </c>
      <c r="L190" s="28">
        <v>1.28430603</v>
      </c>
      <c r="M190" s="28">
        <v>1.90635577</v>
      </c>
      <c r="N190" s="28">
        <v>1.5273858300000001</v>
      </c>
      <c r="O190" s="22">
        <f t="shared" si="24"/>
        <v>16.660240569999999</v>
      </c>
      <c r="Q190" s="10">
        <v>1010</v>
      </c>
      <c r="R190" s="10" t="s">
        <v>19</v>
      </c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9">
        <f t="shared" si="25"/>
        <v>0</v>
      </c>
      <c r="AG190" s="10">
        <v>1010</v>
      </c>
      <c r="AH190" s="10" t="s">
        <v>19</v>
      </c>
      <c r="AI190" s="21">
        <f t="shared" si="26"/>
        <v>1.1477806799999999</v>
      </c>
      <c r="AJ190" s="21">
        <f>+'[16]2M'!$M$251/10^6</f>
        <v>2.23825216</v>
      </c>
      <c r="AK190" s="21">
        <f>+'[16]3M'!$M$251/10^6</f>
        <v>3.5912800899999993</v>
      </c>
      <c r="AL190" s="21">
        <f>+'[16]4M'!$M$251/10^6</f>
        <v>5.2244533499999992</v>
      </c>
      <c r="AM190" s="21">
        <f>+'[16]5M'!$M$251/10^6</f>
        <v>6.2582630199999993</v>
      </c>
      <c r="AN190" s="21">
        <f>+'[16]6M'!$M$251/10^6</f>
        <v>8.017577769999999</v>
      </c>
      <c r="AO190" s="21">
        <f>+'[16]7M'!$M$251/10^6</f>
        <v>9.3573761099999988</v>
      </c>
      <c r="AP190" s="21">
        <f>+'[16]8M'!$M$251/10^6</f>
        <v>10.67516664</v>
      </c>
      <c r="AQ190" s="21" t="e">
        <f>+#REF!/10^6</f>
        <v>#REF!</v>
      </c>
      <c r="AR190" s="21">
        <f>+'[16]10M'!$M$251/10^6</f>
        <v>13.226498969999996</v>
      </c>
      <c r="AS190" s="21">
        <f>+'[16]11M'!$M$251/10^6</f>
        <v>15.132854739999999</v>
      </c>
      <c r="AT190" s="21">
        <f>+'[16]12M'!$M$251/10^6</f>
        <v>16.660240570000003</v>
      </c>
    </row>
    <row r="191" spans="1:78" customFormat="1" x14ac:dyDescent="0.2">
      <c r="A191" s="10">
        <v>1011</v>
      </c>
      <c r="B191" s="10" t="s">
        <v>20</v>
      </c>
      <c r="C191" s="28">
        <v>1.0726186799999999</v>
      </c>
      <c r="D191" s="28">
        <v>0.98472579000000016</v>
      </c>
      <c r="E191" s="28">
        <v>0.98401302000000002</v>
      </c>
      <c r="F191" s="28">
        <v>1.0378309999999999</v>
      </c>
      <c r="G191" s="28">
        <v>0.9551816700000002</v>
      </c>
      <c r="H191" s="28">
        <v>0.99996228999999992</v>
      </c>
      <c r="I191" s="28">
        <v>1.0723398900000001</v>
      </c>
      <c r="J191" s="28">
        <v>1.04654095</v>
      </c>
      <c r="K191" s="28">
        <v>1.0676385700000002</v>
      </c>
      <c r="L191" s="28">
        <v>1.5601787199999999</v>
      </c>
      <c r="M191" s="28">
        <v>1.1161043800000001</v>
      </c>
      <c r="N191" s="28">
        <v>1.3741785999999998</v>
      </c>
      <c r="O191" s="22">
        <f t="shared" si="24"/>
        <v>13.271313559999999</v>
      </c>
      <c r="Q191" s="10">
        <v>1011</v>
      </c>
      <c r="R191" s="10" t="s">
        <v>20</v>
      </c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9">
        <f t="shared" si="25"/>
        <v>0</v>
      </c>
      <c r="AG191" s="10">
        <v>1011</v>
      </c>
      <c r="AH191" s="10" t="s">
        <v>20</v>
      </c>
      <c r="AI191" s="21">
        <f t="shared" si="26"/>
        <v>1.0726186799999999</v>
      </c>
      <c r="AJ191" s="21">
        <f>+'[16]2M'!$N$251/10^6</f>
        <v>2.0573444699999999</v>
      </c>
      <c r="AK191" s="21">
        <f>+'[16]3M'!$N$251/10^6</f>
        <v>3.0413574899999998</v>
      </c>
      <c r="AL191" s="21">
        <f>+'[16]4M'!$N$251/10^6</f>
        <v>4.0791884899999999</v>
      </c>
      <c r="AM191" s="21">
        <f>+'[16]5M'!$N$251/10^6</f>
        <v>5.0343701599999999</v>
      </c>
      <c r="AN191" s="21">
        <f>+'[16]6M'!$N$251/10^6</f>
        <v>6.03433245</v>
      </c>
      <c r="AO191" s="21">
        <f>+'[16]7M'!$N$251/10^6</f>
        <v>7.1066723400000003</v>
      </c>
      <c r="AP191" s="21">
        <f>+'[16]8M'!$N$251/10^6</f>
        <v>8.1532132900000001</v>
      </c>
      <c r="AQ191" s="21" t="e">
        <f>+#REF!/10^6</f>
        <v>#REF!</v>
      </c>
      <c r="AR191" s="21">
        <f>+'[16]10M'!$N$251/10^6</f>
        <v>10.781030579999998</v>
      </c>
      <c r="AS191" s="21">
        <f>+'[16]11M'!$N$251/10^6</f>
        <v>11.897134960000001</v>
      </c>
      <c r="AT191" s="21">
        <f>+'[16]12M'!$N$251/10^6</f>
        <v>13.271313560000001</v>
      </c>
    </row>
    <row r="192" spans="1:78" customFormat="1" x14ac:dyDescent="0.2">
      <c r="A192" s="10">
        <v>1012</v>
      </c>
      <c r="B192" s="10" t="s">
        <v>21</v>
      </c>
      <c r="C192" s="28">
        <v>2.3777531499999998</v>
      </c>
      <c r="D192" s="28">
        <v>2.5218720300000004</v>
      </c>
      <c r="E192" s="28">
        <v>2.60361792</v>
      </c>
      <c r="F192" s="28">
        <v>2.68018942</v>
      </c>
      <c r="G192" s="28">
        <v>2.7006146300000005</v>
      </c>
      <c r="H192" s="28">
        <v>2.6904849100000003</v>
      </c>
      <c r="I192" s="28">
        <v>2.4467472499999996</v>
      </c>
      <c r="J192" s="28">
        <v>2.3847541699999995</v>
      </c>
      <c r="K192" s="28">
        <v>2.9927183899999998</v>
      </c>
      <c r="L192" s="28">
        <v>2.54303817</v>
      </c>
      <c r="M192" s="28">
        <v>3.3309381000000005</v>
      </c>
      <c r="N192" s="28">
        <v>2.73165244</v>
      </c>
      <c r="O192" s="22">
        <f t="shared" si="24"/>
        <v>32.004380580000003</v>
      </c>
      <c r="Q192" s="10">
        <v>1012</v>
      </c>
      <c r="R192" s="10" t="s">
        <v>21</v>
      </c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9">
        <f t="shared" si="25"/>
        <v>0</v>
      </c>
      <c r="AG192" s="10">
        <v>1012</v>
      </c>
      <c r="AH192" s="10" t="s">
        <v>21</v>
      </c>
      <c r="AI192" s="21">
        <f t="shared" si="26"/>
        <v>2.3777531499999998</v>
      </c>
      <c r="AJ192" s="21">
        <f>+'[16]2M'!$O$251/10^6</f>
        <v>4.8996251800000001</v>
      </c>
      <c r="AK192" s="21">
        <f>+'[16]3M'!$O$251/10^6</f>
        <v>7.5032430999999988</v>
      </c>
      <c r="AL192" s="21">
        <f>+'[16]4M'!$O$251/10^6</f>
        <v>10.183432520000002</v>
      </c>
      <c r="AM192" s="21">
        <f>+'[16]5M'!$O$251/10^6</f>
        <v>12.884047150000001</v>
      </c>
      <c r="AN192" s="21">
        <f>+'[16]6M'!$O$251/10^6</f>
        <v>15.574532060000001</v>
      </c>
      <c r="AO192" s="21">
        <f>+'[16]7M'!$O$251/10^6</f>
        <v>18.021279310000004</v>
      </c>
      <c r="AP192" s="21">
        <f>+'[16]8M'!$O$251/10^6</f>
        <v>20.406033480000001</v>
      </c>
      <c r="AQ192" s="21" t="e">
        <f>+#REF!/10^6</f>
        <v>#REF!</v>
      </c>
      <c r="AR192" s="21">
        <f>+'[16]10M'!$O$251/10^6</f>
        <v>25.941790040000001</v>
      </c>
      <c r="AS192" s="21">
        <f>+'[16]11M'!$O$251/10^6</f>
        <v>29.272728140000002</v>
      </c>
      <c r="AT192" s="21">
        <f>+'[16]12M'!$O$251/10^6</f>
        <v>32.004380580000003</v>
      </c>
    </row>
    <row r="193" spans="1:46" customFormat="1" x14ac:dyDescent="0.2">
      <c r="A193" s="10">
        <v>1013</v>
      </c>
      <c r="B193" s="10" t="s">
        <v>22</v>
      </c>
      <c r="C193" s="28">
        <v>0.47691283999999995</v>
      </c>
      <c r="D193" s="28">
        <v>0.49588576999999989</v>
      </c>
      <c r="E193" s="28">
        <v>0.47382167999999997</v>
      </c>
      <c r="F193" s="28">
        <v>0.53582236999999999</v>
      </c>
      <c r="G193" s="28">
        <v>0.48368741000000004</v>
      </c>
      <c r="H193" s="28">
        <v>0.51268970999999985</v>
      </c>
      <c r="I193" s="28">
        <v>1.3660843800000002</v>
      </c>
      <c r="J193" s="28">
        <v>0.49622754999999991</v>
      </c>
      <c r="K193" s="28">
        <v>0.56219466000000007</v>
      </c>
      <c r="L193" s="28">
        <v>0.50598522000000001</v>
      </c>
      <c r="M193" s="28">
        <v>0.54044568999999998</v>
      </c>
      <c r="N193" s="28">
        <v>0.52766953999999999</v>
      </c>
      <c r="O193" s="22">
        <f t="shared" si="24"/>
        <v>6.9774268199999998</v>
      </c>
      <c r="Q193" s="10">
        <v>1013</v>
      </c>
      <c r="R193" s="10" t="s">
        <v>22</v>
      </c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9">
        <f t="shared" si="25"/>
        <v>0</v>
      </c>
      <c r="AG193" s="10">
        <v>1013</v>
      </c>
      <c r="AH193" s="10" t="s">
        <v>22</v>
      </c>
      <c r="AI193" s="21">
        <f t="shared" si="26"/>
        <v>0.47691283999999995</v>
      </c>
      <c r="AJ193" s="21">
        <f>+'[16]2M'!$P$251/10^6</f>
        <v>0.9727986099999999</v>
      </c>
      <c r="AK193" s="21">
        <f>+'[16]3M'!$P$251/10^6</f>
        <v>1.4466202899999998</v>
      </c>
      <c r="AL193" s="21">
        <f>+'[16]4M'!$P$251/10^6</f>
        <v>1.98244266</v>
      </c>
      <c r="AM193" s="21">
        <f>+'[16]5M'!$P$251/10^6</f>
        <v>2.4661300700000002</v>
      </c>
      <c r="AN193" s="21">
        <f>+'[16]6M'!$P$251/10^6</f>
        <v>2.9788197799999994</v>
      </c>
      <c r="AO193" s="21">
        <f>+'[16]7M'!$P$251/10^6</f>
        <v>4.3449041600000005</v>
      </c>
      <c r="AP193" s="21">
        <f>+'[16]8M'!$P$251/10^6</f>
        <v>4.84113171</v>
      </c>
      <c r="AQ193" s="21" t="e">
        <f>+#REF!/10^6</f>
        <v>#REF!</v>
      </c>
      <c r="AR193" s="21">
        <f>+'[16]10M'!$P$251/10^6</f>
        <v>5.9093115900000006</v>
      </c>
      <c r="AS193" s="21">
        <f>+'[16]11M'!$P$251/10^6</f>
        <v>6.4497572800000009</v>
      </c>
      <c r="AT193" s="21">
        <f>+'[16]12M'!$P$251/10^6</f>
        <v>6.9774268200000025</v>
      </c>
    </row>
    <row r="194" spans="1:46" customFormat="1" x14ac:dyDescent="0.2">
      <c r="A194" s="10">
        <v>1014</v>
      </c>
      <c r="B194" s="10" t="s">
        <v>23</v>
      </c>
      <c r="C194" s="28">
        <v>5.4860105800000003</v>
      </c>
      <c r="D194" s="28">
        <v>6.3592069900000006</v>
      </c>
      <c r="E194" s="28">
        <v>5.9619316299999996</v>
      </c>
      <c r="F194" s="28">
        <v>7.2546784100000004</v>
      </c>
      <c r="G194" s="28">
        <v>5.8910894100000002</v>
      </c>
      <c r="H194" s="28">
        <v>6.2510240499999998</v>
      </c>
      <c r="I194" s="28">
        <v>5.9206319299999999</v>
      </c>
      <c r="J194" s="28">
        <v>6.4425969999999992</v>
      </c>
      <c r="K194" s="28">
        <v>6.1434164299999994</v>
      </c>
      <c r="L194" s="28">
        <v>6.8772527499999994</v>
      </c>
      <c r="M194" s="28">
        <v>7.0059312800000013</v>
      </c>
      <c r="N194" s="28">
        <v>7.6719117099999998</v>
      </c>
      <c r="O194" s="22">
        <f t="shared" si="24"/>
        <v>77.265682170000005</v>
      </c>
      <c r="Q194" s="10">
        <v>1014</v>
      </c>
      <c r="R194" s="10" t="s">
        <v>23</v>
      </c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9">
        <f t="shared" si="25"/>
        <v>0</v>
      </c>
      <c r="AG194" s="10">
        <v>1014</v>
      </c>
      <c r="AH194" s="10" t="s">
        <v>23</v>
      </c>
      <c r="AI194" s="21">
        <f t="shared" si="26"/>
        <v>5.4860105800000003</v>
      </c>
      <c r="AJ194" s="21">
        <f>+'[16]2M'!$Q$251/10^6</f>
        <v>11.845217570000001</v>
      </c>
      <c r="AK194" s="21">
        <f>+'[16]3M'!$Q$251/10^6</f>
        <v>17.807149199999998</v>
      </c>
      <c r="AL194" s="21">
        <f>+'[16]4M'!$Q$251/10^6</f>
        <v>25.061827609999998</v>
      </c>
      <c r="AM194" s="21">
        <f>+'[16]5M'!$Q$251/10^6</f>
        <v>30.952917020000005</v>
      </c>
      <c r="AN194" s="21">
        <f>+'[16]6M'!$Q$251/10^6</f>
        <v>37.203941069999999</v>
      </c>
      <c r="AO194" s="21">
        <f>+'[16]7M'!$Q$251/10^6</f>
        <v>43.124572999999998</v>
      </c>
      <c r="AP194" s="21">
        <f>+'[16]8M'!$Q$251/10^6</f>
        <v>49.567170000000004</v>
      </c>
      <c r="AQ194" s="21" t="e">
        <f>+#REF!/10^6</f>
        <v>#REF!</v>
      </c>
      <c r="AR194" s="21">
        <f>+'[16]10M'!$Q$251/10^6</f>
        <v>62.587839179999989</v>
      </c>
      <c r="AS194" s="21">
        <f>+'[16]11M'!$Q$251/10^6</f>
        <v>69.593770459999988</v>
      </c>
      <c r="AT194" s="21">
        <f>+'[16]12M'!$Q$251/10^6</f>
        <v>77.265682169999991</v>
      </c>
    </row>
    <row r="195" spans="1:46" customFormat="1" x14ac:dyDescent="0.2">
      <c r="A195" s="10">
        <v>1015</v>
      </c>
      <c r="B195" s="10" t="s">
        <v>24</v>
      </c>
      <c r="C195" s="28">
        <v>1.0441442700000001</v>
      </c>
      <c r="D195" s="28">
        <v>1.30480825</v>
      </c>
      <c r="E195" s="28">
        <v>1.308883</v>
      </c>
      <c r="F195" s="28">
        <v>1.18269092</v>
      </c>
      <c r="G195" s="28">
        <v>1.3314971500000004</v>
      </c>
      <c r="H195" s="28">
        <v>1.5538768600000001</v>
      </c>
      <c r="I195" s="28">
        <v>1.1722379000000001</v>
      </c>
      <c r="J195" s="28">
        <v>1.5090979200000001</v>
      </c>
      <c r="K195" s="28">
        <v>1.21809594</v>
      </c>
      <c r="L195" s="28">
        <v>1.6333732299999999</v>
      </c>
      <c r="M195" s="28">
        <v>1.32920397</v>
      </c>
      <c r="N195" s="28">
        <v>1.3375903699999998</v>
      </c>
      <c r="O195" s="22">
        <f t="shared" si="24"/>
        <v>15.925499779999999</v>
      </c>
      <c r="Q195" s="10">
        <v>1015</v>
      </c>
      <c r="R195" s="10" t="s">
        <v>24</v>
      </c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9">
        <f t="shared" si="25"/>
        <v>0</v>
      </c>
      <c r="AG195" s="10">
        <v>1015</v>
      </c>
      <c r="AH195" s="10" t="s">
        <v>24</v>
      </c>
      <c r="AI195" s="21">
        <f t="shared" si="26"/>
        <v>1.0441442700000001</v>
      </c>
      <c r="AJ195" s="21">
        <f>+'[16]2M'!$R$251/10^6</f>
        <v>2.3489525200000005</v>
      </c>
      <c r="AK195" s="21">
        <f>+'[16]3M'!$R$251/10^6</f>
        <v>3.6578355200000003</v>
      </c>
      <c r="AL195" s="21">
        <f>+'[16]4M'!$R$251/10^6</f>
        <v>4.8405264399999997</v>
      </c>
      <c r="AM195" s="21">
        <f>+'[16]5M'!$R$251/10^6</f>
        <v>6.1720235900000002</v>
      </c>
      <c r="AN195" s="21">
        <f>+'[16]6M'!$R$251/10^6</f>
        <v>7.725900450000001</v>
      </c>
      <c r="AO195" s="21">
        <f>+'[16]7M'!$R$251/10^6</f>
        <v>8.8981383500000018</v>
      </c>
      <c r="AP195" s="21">
        <f>+'[16]8M'!$R$251/10^6</f>
        <v>10.40723627</v>
      </c>
      <c r="AQ195" s="21" t="e">
        <f>+#REF!/10^6</f>
        <v>#REF!</v>
      </c>
      <c r="AR195" s="21">
        <f>+'[16]10M'!$R$251/10^6</f>
        <v>13.258705439999998</v>
      </c>
      <c r="AS195" s="21">
        <f>+'[16]11M'!$R$251/10^6</f>
        <v>14.587909409999998</v>
      </c>
      <c r="AT195" s="21">
        <f>+'[16]12M'!$R$251/10^6</f>
        <v>15.925499779999996</v>
      </c>
    </row>
    <row r="196" spans="1:46" customFormat="1" x14ac:dyDescent="0.2">
      <c r="A196" s="10">
        <v>1016</v>
      </c>
      <c r="B196" s="10" t="s">
        <v>25</v>
      </c>
      <c r="C196" s="28">
        <v>1.1813322000000002</v>
      </c>
      <c r="D196" s="28">
        <v>1.3916432000000001</v>
      </c>
      <c r="E196" s="28">
        <v>1.2491224299999999</v>
      </c>
      <c r="F196" s="28">
        <v>1.2325408899999997</v>
      </c>
      <c r="G196" s="28">
        <v>1.21091489</v>
      </c>
      <c r="H196" s="28">
        <v>1.7606959500000001</v>
      </c>
      <c r="I196" s="28">
        <v>1.5436695</v>
      </c>
      <c r="J196" s="28">
        <v>1.34213118</v>
      </c>
      <c r="K196" s="28">
        <v>1.8481124500000001</v>
      </c>
      <c r="L196" s="28">
        <v>1.4243723100000001</v>
      </c>
      <c r="M196" s="28">
        <v>1.2667429399999999</v>
      </c>
      <c r="N196" s="28">
        <v>1.6168197600000001</v>
      </c>
      <c r="O196" s="22">
        <f t="shared" si="24"/>
        <v>17.068097699999999</v>
      </c>
      <c r="Q196" s="10">
        <v>1016</v>
      </c>
      <c r="R196" s="10" t="s">
        <v>25</v>
      </c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9">
        <f t="shared" si="25"/>
        <v>0</v>
      </c>
      <c r="AG196" s="10">
        <v>1016</v>
      </c>
      <c r="AH196" s="10" t="s">
        <v>25</v>
      </c>
      <c r="AI196" s="21">
        <f t="shared" si="26"/>
        <v>1.1813322000000002</v>
      </c>
      <c r="AJ196" s="21">
        <f>+'[16]2M'!$S$251/10^6</f>
        <v>2.5729754000000002</v>
      </c>
      <c r="AK196" s="21">
        <f>+'[16]3M'!$S$251/10^6</f>
        <v>3.8220978299999997</v>
      </c>
      <c r="AL196" s="21">
        <f>+'[16]4M'!$S$251/10^6</f>
        <v>5.0546387199999989</v>
      </c>
      <c r="AM196" s="21">
        <f>+'[16]5M'!$S$251/10^6</f>
        <v>6.2655536099999996</v>
      </c>
      <c r="AN196" s="21">
        <f>+'[16]6M'!$S$251/10^6</f>
        <v>8.0262495600000001</v>
      </c>
      <c r="AO196" s="21">
        <f>+'[16]7M'!$S$251/10^6</f>
        <v>9.5699190600000001</v>
      </c>
      <c r="AP196" s="21">
        <f>+'[16]8M'!$S$251/10^6</f>
        <v>10.912050240000001</v>
      </c>
      <c r="AQ196" s="21" t="e">
        <f>+#REF!/10^6</f>
        <v>#REF!</v>
      </c>
      <c r="AR196" s="21">
        <f>+'[16]10M'!$S$251/10^6</f>
        <v>14.184535</v>
      </c>
      <c r="AS196" s="21">
        <f>+'[16]11M'!$S$251/10^6</f>
        <v>15.451277939999997</v>
      </c>
      <c r="AT196" s="21">
        <f>+'[16]12M'!$S$251/10^6</f>
        <v>17.068097699999999</v>
      </c>
    </row>
    <row r="197" spans="1:46" customFormat="1" x14ac:dyDescent="0.2">
      <c r="A197" s="10">
        <v>1017</v>
      </c>
      <c r="B197" s="10" t="s">
        <v>26</v>
      </c>
      <c r="C197" s="28">
        <v>1.7962483900000001</v>
      </c>
      <c r="D197" s="28">
        <v>1.7672355800000004</v>
      </c>
      <c r="E197" s="28">
        <v>1.7927628999999998</v>
      </c>
      <c r="F197" s="28">
        <v>2.02678425</v>
      </c>
      <c r="G197" s="28">
        <v>2.0414166600000003</v>
      </c>
      <c r="H197" s="28">
        <v>1.9012586999999994</v>
      </c>
      <c r="I197" s="28">
        <v>1.9394506999999999</v>
      </c>
      <c r="J197" s="28">
        <v>1.82806639</v>
      </c>
      <c r="K197" s="28">
        <v>1.9041197099999998</v>
      </c>
      <c r="L197" s="28">
        <v>1.9758969099999999</v>
      </c>
      <c r="M197" s="28">
        <v>1.9495324800000002</v>
      </c>
      <c r="N197" s="28">
        <v>2.4767855299999999</v>
      </c>
      <c r="O197" s="22">
        <f t="shared" si="24"/>
        <v>23.399558200000001</v>
      </c>
      <c r="Q197" s="10">
        <v>1017</v>
      </c>
      <c r="R197" s="10" t="s">
        <v>26</v>
      </c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9">
        <f t="shared" si="25"/>
        <v>0</v>
      </c>
      <c r="AG197" s="10">
        <v>1017</v>
      </c>
      <c r="AH197" s="10" t="s">
        <v>26</v>
      </c>
      <c r="AI197" s="21">
        <f t="shared" si="26"/>
        <v>1.7962483900000001</v>
      </c>
      <c r="AJ197" s="21">
        <f>+'[16]2M'!$T$251/10^6</f>
        <v>3.5634839699999996</v>
      </c>
      <c r="AK197" s="21">
        <f>+'[16]3M'!$T$251/10^6</f>
        <v>5.3562468700000005</v>
      </c>
      <c r="AL197" s="21">
        <f>+'[16]4M'!$T$251/10^6</f>
        <v>7.3830311199999992</v>
      </c>
      <c r="AM197" s="21">
        <f>+'[16]5M'!$T$251/10^6</f>
        <v>9.4244477799999977</v>
      </c>
      <c r="AN197" s="21">
        <f>+'[16]6M'!$T$251/10^6</f>
        <v>11.325706479999999</v>
      </c>
      <c r="AO197" s="21">
        <f>+'[16]7M'!$T$251/10^6</f>
        <v>13.265157179999999</v>
      </c>
      <c r="AP197" s="21">
        <f>+'[16]8M'!$T$251/10^6</f>
        <v>15.093223569999999</v>
      </c>
      <c r="AQ197" s="21" t="e">
        <f>+#REF!/10^6</f>
        <v>#REF!</v>
      </c>
      <c r="AR197" s="21">
        <f>+'[16]10M'!$T$251/10^6</f>
        <v>18.973240189999999</v>
      </c>
      <c r="AS197" s="21">
        <f>+'[16]11M'!$T$251/10^6</f>
        <v>20.922772669999993</v>
      </c>
      <c r="AT197" s="21">
        <f>+'[16]12M'!$T$251/10^6</f>
        <v>23.399558200000001</v>
      </c>
    </row>
    <row r="198" spans="1:46" customFormat="1" x14ac:dyDescent="0.2">
      <c r="A198" s="10">
        <v>1018</v>
      </c>
      <c r="B198" s="10" t="s">
        <v>27</v>
      </c>
      <c r="C198" s="28">
        <v>1.00442304</v>
      </c>
      <c r="D198" s="28">
        <v>1.01582767</v>
      </c>
      <c r="E198" s="28">
        <v>1.0216663699999999</v>
      </c>
      <c r="F198" s="28">
        <v>1.0948914400000003</v>
      </c>
      <c r="G198" s="28">
        <v>0.90925866</v>
      </c>
      <c r="H198" s="28">
        <v>1.1330270600000001</v>
      </c>
      <c r="I198" s="28">
        <v>0.98939339999999976</v>
      </c>
      <c r="J198" s="28">
        <v>1.1566563200000004</v>
      </c>
      <c r="K198" s="28">
        <v>1.02715332</v>
      </c>
      <c r="L198" s="28">
        <v>1.03946209</v>
      </c>
      <c r="M198" s="28">
        <v>1.3977806400000001</v>
      </c>
      <c r="N198" s="28">
        <v>1.2080894</v>
      </c>
      <c r="O198" s="22">
        <f t="shared" si="24"/>
        <v>12.997629410000002</v>
      </c>
      <c r="Q198" s="10">
        <v>1018</v>
      </c>
      <c r="R198" s="10" t="s">
        <v>27</v>
      </c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9">
        <f t="shared" si="25"/>
        <v>0</v>
      </c>
      <c r="AG198" s="10">
        <v>1018</v>
      </c>
      <c r="AH198" s="10" t="s">
        <v>27</v>
      </c>
      <c r="AI198" s="21">
        <f t="shared" si="26"/>
        <v>1.00442304</v>
      </c>
      <c r="AJ198" s="21">
        <f>+'[16]2M'!$U$251/10^6</f>
        <v>2.02025071</v>
      </c>
      <c r="AK198" s="21">
        <f>+'[16]3M'!$U$251/10^6</f>
        <v>3.0419170800000002</v>
      </c>
      <c r="AL198" s="21">
        <f>+'[16]4M'!$U$251/10^6</f>
        <v>4.1368085200000007</v>
      </c>
      <c r="AM198" s="21">
        <f>+'[16]5M'!$U$251/10^6</f>
        <v>5.0460671799999997</v>
      </c>
      <c r="AN198" s="21">
        <f>+'[16]6M'!$U$251/10^6</f>
        <v>6.1790942400000004</v>
      </c>
      <c r="AO198" s="21">
        <f>+'[16]7M'!$U$251/10^6</f>
        <v>7.1684876399999995</v>
      </c>
      <c r="AP198" s="21">
        <f>+'[16]8M'!$U$251/10^6</f>
        <v>8.3251439599999983</v>
      </c>
      <c r="AQ198" s="21" t="e">
        <f>+#REF!/10^6</f>
        <v>#REF!</v>
      </c>
      <c r="AR198" s="21">
        <f>+'[16]10M'!$U$251/10^6</f>
        <v>10.391759370000001</v>
      </c>
      <c r="AS198" s="21">
        <f>+'[16]11M'!$U$251/10^6</f>
        <v>11.78954001</v>
      </c>
      <c r="AT198" s="21">
        <f>+'[16]12M'!$U$251/10^6</f>
        <v>12.99762941</v>
      </c>
    </row>
    <row r="199" spans="1:46" customFormat="1" x14ac:dyDescent="0.2">
      <c r="A199" s="10">
        <v>1019</v>
      </c>
      <c r="B199" s="10" t="s">
        <v>28</v>
      </c>
      <c r="C199" s="28">
        <v>0.7238462200000001</v>
      </c>
      <c r="D199" s="28">
        <v>0.85243393999999995</v>
      </c>
      <c r="E199" s="28">
        <v>0.78746974000000003</v>
      </c>
      <c r="F199" s="28">
        <v>1.2863070300000001</v>
      </c>
      <c r="G199" s="28">
        <v>0.65144884000000003</v>
      </c>
      <c r="H199" s="28">
        <v>1.4837236599999999</v>
      </c>
      <c r="I199" s="28">
        <v>0.93449987000000001</v>
      </c>
      <c r="J199" s="28">
        <v>0.82108081000000011</v>
      </c>
      <c r="K199" s="28">
        <v>0.86823104000000006</v>
      </c>
      <c r="L199" s="28">
        <v>0.81377841999999989</v>
      </c>
      <c r="M199" s="28">
        <v>0.89472562</v>
      </c>
      <c r="N199" s="28">
        <v>0.94044295</v>
      </c>
      <c r="O199" s="22">
        <f t="shared" si="24"/>
        <v>11.057988140000001</v>
      </c>
      <c r="Q199" s="10">
        <v>1019</v>
      </c>
      <c r="R199" s="10" t="s">
        <v>28</v>
      </c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9">
        <f t="shared" si="25"/>
        <v>0</v>
      </c>
      <c r="AG199" s="10">
        <v>1019</v>
      </c>
      <c r="AH199" s="10" t="s">
        <v>28</v>
      </c>
      <c r="AI199" s="21">
        <f t="shared" si="26"/>
        <v>0.7238462200000001</v>
      </c>
      <c r="AJ199" s="21">
        <f>+'[16]2M'!$V$251/10^6</f>
        <v>1.57628016</v>
      </c>
      <c r="AK199" s="21">
        <f>+'[16]3M'!$V$251/10^6</f>
        <v>2.3637498999999997</v>
      </c>
      <c r="AL199" s="21">
        <f>+'[16]4M'!$V$251/10^6</f>
        <v>3.6500569299999994</v>
      </c>
      <c r="AM199" s="21">
        <f>+'[16]5M'!$V$251/10^6</f>
        <v>4.3015057699999995</v>
      </c>
      <c r="AN199" s="21">
        <f>+'[16]6M'!$V$251/10^6</f>
        <v>5.7852294299999993</v>
      </c>
      <c r="AO199" s="21">
        <f>+'[16]7M'!$V$251/10^6</f>
        <v>6.7197293</v>
      </c>
      <c r="AP199" s="21">
        <f>+'[16]8M'!$V$251/10^6</f>
        <v>7.5408101100000007</v>
      </c>
      <c r="AQ199" s="21" t="e">
        <f>+#REF!/10^6</f>
        <v>#REF!</v>
      </c>
      <c r="AR199" s="21">
        <f>+'[16]10M'!$V$251/10^6</f>
        <v>9.2228195700000004</v>
      </c>
      <c r="AS199" s="21">
        <f>+'[16]11M'!$V$251/10^6</f>
        <v>10.11754519</v>
      </c>
      <c r="AT199" s="21">
        <f>+'[16]12M'!$V$251/10^6</f>
        <v>11.057988140000001</v>
      </c>
    </row>
    <row r="200" spans="1:46" customFormat="1" x14ac:dyDescent="0.2">
      <c r="A200" s="10">
        <v>1020</v>
      </c>
      <c r="B200" s="10" t="s">
        <v>29</v>
      </c>
      <c r="C200" s="28">
        <v>2.0367456399999999</v>
      </c>
      <c r="D200" s="28">
        <v>2.2068267899999996</v>
      </c>
      <c r="E200" s="28">
        <v>2.3298308100000003</v>
      </c>
      <c r="F200" s="28">
        <v>2.1654401799999996</v>
      </c>
      <c r="G200" s="28">
        <v>2.3370707200000003</v>
      </c>
      <c r="H200" s="28">
        <v>2.2046583700000002</v>
      </c>
      <c r="I200" s="28">
        <v>2.18984771</v>
      </c>
      <c r="J200" s="28">
        <v>2.3434835299999999</v>
      </c>
      <c r="K200" s="28">
        <v>2.2426007799999996</v>
      </c>
      <c r="L200" s="28">
        <v>2.49716095</v>
      </c>
      <c r="M200" s="28">
        <v>2.3190507399999993</v>
      </c>
      <c r="N200" s="28">
        <v>2.8472271600000005</v>
      </c>
      <c r="O200" s="22">
        <f t="shared" si="24"/>
        <v>27.719943379999997</v>
      </c>
      <c r="Q200" s="10">
        <v>1020</v>
      </c>
      <c r="R200" s="10" t="s">
        <v>29</v>
      </c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9">
        <f t="shared" si="25"/>
        <v>0</v>
      </c>
      <c r="AG200" s="10">
        <v>1020</v>
      </c>
      <c r="AH200" s="10" t="s">
        <v>29</v>
      </c>
      <c r="AI200" s="21">
        <f t="shared" si="26"/>
        <v>2.0367456399999999</v>
      </c>
      <c r="AJ200" s="21">
        <f>+'[16]2M'!$W$251/10^6</f>
        <v>4.2435724300000004</v>
      </c>
      <c r="AK200" s="21">
        <f>+'[16]3M'!$W$251/10^6</f>
        <v>6.5734032400000002</v>
      </c>
      <c r="AL200" s="21">
        <f>+'[16]4M'!$W$251/10^6</f>
        <v>8.738843420000002</v>
      </c>
      <c r="AM200" s="21">
        <f>+'[16]5M'!$W$251/10^6</f>
        <v>11.075914139999998</v>
      </c>
      <c r="AN200" s="21">
        <f>+'[16]6M'!$W$251/10^6</f>
        <v>13.280572509999999</v>
      </c>
      <c r="AO200" s="21">
        <f>+'[16]7M'!$W$251/10^6</f>
        <v>15.470420220000001</v>
      </c>
      <c r="AP200" s="21">
        <f>+'[16]8M'!$W$251/10^6</f>
        <v>17.813903750000001</v>
      </c>
      <c r="AQ200" s="21" t="e">
        <f>+#REF!/10^6</f>
        <v>#REF!</v>
      </c>
      <c r="AR200" s="21">
        <f>+'[16]10M'!$W$251/10^6</f>
        <v>22.553665479999996</v>
      </c>
      <c r="AS200" s="21">
        <f>+'[16]11M'!$W$251/10^6</f>
        <v>24.872716220000001</v>
      </c>
      <c r="AT200" s="21">
        <f>+'[16]12M'!$W$251/10^6</f>
        <v>27.719943380000004</v>
      </c>
    </row>
    <row r="201" spans="1:46" customFormat="1" x14ac:dyDescent="0.2">
      <c r="A201" s="10">
        <v>1021</v>
      </c>
      <c r="B201" s="10" t="s">
        <v>30</v>
      </c>
      <c r="C201" s="28">
        <v>0.95372027999999998</v>
      </c>
      <c r="D201" s="28">
        <v>1.1788404600000002</v>
      </c>
      <c r="E201" s="28">
        <v>1.14959484</v>
      </c>
      <c r="F201" s="28">
        <v>1.3645159</v>
      </c>
      <c r="G201" s="28">
        <v>1.25917009</v>
      </c>
      <c r="H201" s="28">
        <v>1.4166795299999997</v>
      </c>
      <c r="I201" s="28">
        <v>1.2314843</v>
      </c>
      <c r="J201" s="28">
        <v>1.0725563600000001</v>
      </c>
      <c r="K201" s="28">
        <v>1.2344621400000002</v>
      </c>
      <c r="L201" s="28">
        <v>1.3678636599999998</v>
      </c>
      <c r="M201" s="28">
        <v>1.76693276</v>
      </c>
      <c r="N201" s="28">
        <v>1.39012369</v>
      </c>
      <c r="O201" s="22">
        <f t="shared" si="24"/>
        <v>15.385944009999998</v>
      </c>
      <c r="Q201" s="10">
        <v>1021</v>
      </c>
      <c r="R201" s="10" t="s">
        <v>30</v>
      </c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9">
        <f t="shared" si="25"/>
        <v>0</v>
      </c>
      <c r="AG201" s="10">
        <v>1021</v>
      </c>
      <c r="AH201" s="10" t="s">
        <v>30</v>
      </c>
      <c r="AI201" s="21">
        <f t="shared" si="26"/>
        <v>0.95372027999999998</v>
      </c>
      <c r="AJ201" s="21">
        <f>+'[16]2M'!$X$251/10^6</f>
        <v>2.1325607400000002</v>
      </c>
      <c r="AK201" s="21">
        <f>+'[16]3M'!$X$251/10^6</f>
        <v>3.28215558</v>
      </c>
      <c r="AL201" s="21">
        <f>+'[16]4M'!$X$251/10^6</f>
        <v>4.6466714800000002</v>
      </c>
      <c r="AM201" s="21">
        <f>+'[16]5M'!$X$251/10^6</f>
        <v>5.9058415700000007</v>
      </c>
      <c r="AN201" s="21">
        <f>+'[16]6M'!$X$251/10^6</f>
        <v>7.3225210999999986</v>
      </c>
      <c r="AO201" s="21">
        <f>+'[16]7M'!$X$251/10^6</f>
        <v>8.5540054000000012</v>
      </c>
      <c r="AP201" s="21">
        <f>+'[16]8M'!$X$251/10^6</f>
        <v>9.6265617600000013</v>
      </c>
      <c r="AQ201" s="21" t="e">
        <f>+#REF!/10^6</f>
        <v>#REF!</v>
      </c>
      <c r="AR201" s="21">
        <f>+'[16]10M'!$X$251/10^6</f>
        <v>12.22888756</v>
      </c>
      <c r="AS201" s="21">
        <f>+'[16]11M'!$X$251/10^6</f>
        <v>13.995820320000004</v>
      </c>
      <c r="AT201" s="21">
        <f>+'[16]12M'!$X$251/10^6</f>
        <v>15.385944010000001</v>
      </c>
    </row>
    <row r="202" spans="1:46" customFormat="1" x14ac:dyDescent="0.2">
      <c r="A202" s="10">
        <v>1022</v>
      </c>
      <c r="B202" s="10" t="s">
        <v>31</v>
      </c>
      <c r="C202" s="28">
        <v>3.3444045400000006</v>
      </c>
      <c r="D202" s="28">
        <v>2.8769425100000001</v>
      </c>
      <c r="E202" s="28">
        <v>3.9672356400000002</v>
      </c>
      <c r="F202" s="28">
        <v>3.3767050600000004</v>
      </c>
      <c r="G202" s="28">
        <v>3.5196083300000001</v>
      </c>
      <c r="H202" s="28">
        <v>3.7546991900000006</v>
      </c>
      <c r="I202" s="28">
        <v>3.4679334399999999</v>
      </c>
      <c r="J202" s="28">
        <v>3.5477634199999994</v>
      </c>
      <c r="K202" s="28">
        <v>3.5847229700000001</v>
      </c>
      <c r="L202" s="28">
        <v>4.5424988799999992</v>
      </c>
      <c r="M202" s="28">
        <v>3.6735816500000005</v>
      </c>
      <c r="N202" s="28">
        <v>3.2392622100000001</v>
      </c>
      <c r="O202" s="22">
        <f t="shared" si="24"/>
        <v>42.895357840000003</v>
      </c>
      <c r="Q202" s="10">
        <v>1022</v>
      </c>
      <c r="R202" s="10" t="s">
        <v>31</v>
      </c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9">
        <f t="shared" si="25"/>
        <v>0</v>
      </c>
      <c r="AG202" s="10">
        <v>1022</v>
      </c>
      <c r="AH202" s="10" t="s">
        <v>31</v>
      </c>
      <c r="AI202" s="21">
        <f t="shared" si="26"/>
        <v>3.3444045400000006</v>
      </c>
      <c r="AJ202" s="21">
        <f>+'[16]2M'!$Y$251/10^6</f>
        <v>6.2213470499999985</v>
      </c>
      <c r="AK202" s="21">
        <f>+'[16]3M'!$Y$251/10^6</f>
        <v>10.188582689999999</v>
      </c>
      <c r="AL202" s="21">
        <f>+'[16]4M'!$Y$251/10^6</f>
        <v>13.56528775</v>
      </c>
      <c r="AM202" s="21">
        <f>+'[16]5M'!$Y$251/10^6</f>
        <v>17.084896079999996</v>
      </c>
      <c r="AN202" s="21">
        <f>+'[16]6M'!$Y$251/10^6</f>
        <v>20.83959527</v>
      </c>
      <c r="AO202" s="21">
        <f>+'[16]7M'!$Y$251/10^6</f>
        <v>24.30752871</v>
      </c>
      <c r="AP202" s="21">
        <f>+'[16]8M'!$Y$251/10^6</f>
        <v>27.855292130000002</v>
      </c>
      <c r="AQ202" s="21" t="e">
        <f>+#REF!/10^6</f>
        <v>#REF!</v>
      </c>
      <c r="AR202" s="21">
        <f>+'[16]10M'!$Y$251/10^6</f>
        <v>35.982513980000007</v>
      </c>
      <c r="AS202" s="21">
        <f>+'[16]11M'!$Y$251/10^6</f>
        <v>39.656095630000003</v>
      </c>
      <c r="AT202" s="21">
        <f>+'[16]12M'!$Y$251/10^6</f>
        <v>42.895357839999996</v>
      </c>
    </row>
    <row r="203" spans="1:46" customFormat="1" x14ac:dyDescent="0.2">
      <c r="A203" s="10">
        <v>1023</v>
      </c>
      <c r="B203" s="10" t="s">
        <v>32</v>
      </c>
      <c r="C203" s="28">
        <v>0.97767857000000002</v>
      </c>
      <c r="D203" s="28">
        <v>1.0412015799999998</v>
      </c>
      <c r="E203" s="28">
        <v>0.97744627000000006</v>
      </c>
      <c r="F203" s="28">
        <v>1.2357709699999999</v>
      </c>
      <c r="G203" s="28">
        <v>1.0691402899999998</v>
      </c>
      <c r="H203" s="28">
        <v>1.19983748</v>
      </c>
      <c r="I203" s="28">
        <v>1.1843679299999998</v>
      </c>
      <c r="J203" s="28">
        <v>1.0669993699999998</v>
      </c>
      <c r="K203" s="28">
        <v>1.5487639100000001</v>
      </c>
      <c r="L203" s="28">
        <v>1.3844671200000001</v>
      </c>
      <c r="M203" s="28">
        <v>1.2980048800000001</v>
      </c>
      <c r="N203" s="28">
        <v>1.1115576299999999</v>
      </c>
      <c r="O203" s="22">
        <f t="shared" si="24"/>
        <v>14.095236</v>
      </c>
      <c r="Q203" s="10">
        <v>1023</v>
      </c>
      <c r="R203" s="10" t="s">
        <v>32</v>
      </c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9">
        <f t="shared" si="25"/>
        <v>0</v>
      </c>
      <c r="AG203" s="10">
        <v>1023</v>
      </c>
      <c r="AH203" s="10" t="s">
        <v>32</v>
      </c>
      <c r="AI203" s="21">
        <f t="shared" si="26"/>
        <v>0.97767857000000002</v>
      </c>
      <c r="AJ203" s="21">
        <f>+'[16]2M'!$Z$251/10^6</f>
        <v>2.0188801500000002</v>
      </c>
      <c r="AK203" s="21">
        <f>+'[16]3M'!$Z$251/10^6</f>
        <v>2.9963264199999995</v>
      </c>
      <c r="AL203" s="21">
        <f>+'[16]4M'!$Z$251/10^6</f>
        <v>4.2320973899999998</v>
      </c>
      <c r="AM203" s="21">
        <f>+'[16]5M'!$Z$251/10^6</f>
        <v>5.3012376799999998</v>
      </c>
      <c r="AN203" s="21">
        <f>+'[16]6M'!$Z$251/10^6</f>
        <v>6.5010751600000001</v>
      </c>
      <c r="AO203" s="21">
        <f>+'[16]7M'!$Z$251/10^6</f>
        <v>7.6854430899999997</v>
      </c>
      <c r="AP203" s="21">
        <f>+'[16]8M'!$Z$251/10^6</f>
        <v>8.752442460000001</v>
      </c>
      <c r="AQ203" s="21" t="e">
        <f>+#REF!/10^6</f>
        <v>#REF!</v>
      </c>
      <c r="AR203" s="21">
        <f>+'[16]10M'!$Z$251/10^6</f>
        <v>11.685673490000001</v>
      </c>
      <c r="AS203" s="21">
        <f>+'[16]11M'!$Z$251/10^6</f>
        <v>12.983678370000002</v>
      </c>
      <c r="AT203" s="21">
        <f>+'[16]12M'!$Z$251/10^6</f>
        <v>14.095236</v>
      </c>
    </row>
    <row r="204" spans="1:46" customFormat="1" x14ac:dyDescent="0.2">
      <c r="A204" s="10">
        <v>1024</v>
      </c>
      <c r="B204" s="10" t="s">
        <v>33</v>
      </c>
      <c r="C204" s="28">
        <v>3.2613332000000006</v>
      </c>
      <c r="D204" s="28">
        <v>3.8018280099999999</v>
      </c>
      <c r="E204" s="28">
        <v>4.0205721300000006</v>
      </c>
      <c r="F204" s="28">
        <v>4.2963946500000008</v>
      </c>
      <c r="G204" s="28">
        <v>4.3317354700000008</v>
      </c>
      <c r="H204" s="28">
        <v>4.27260113</v>
      </c>
      <c r="I204" s="28">
        <v>3.7797290700000006</v>
      </c>
      <c r="J204" s="28">
        <v>4.0233648100000003</v>
      </c>
      <c r="K204" s="28">
        <v>4.1840894799999999</v>
      </c>
      <c r="L204" s="28">
        <v>4.1824324699999993</v>
      </c>
      <c r="M204" s="28">
        <v>4.8868787999999999</v>
      </c>
      <c r="N204" s="28">
        <v>6.0694334999999997</v>
      </c>
      <c r="O204" s="22">
        <f t="shared" si="24"/>
        <v>51.110392720000007</v>
      </c>
      <c r="Q204" s="10">
        <v>1024</v>
      </c>
      <c r="R204" s="10" t="s">
        <v>33</v>
      </c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9">
        <f t="shared" si="25"/>
        <v>0</v>
      </c>
      <c r="AG204" s="10">
        <v>1024</v>
      </c>
      <c r="AH204" s="10" t="s">
        <v>33</v>
      </c>
      <c r="AI204" s="21">
        <f t="shared" si="26"/>
        <v>3.2613332000000006</v>
      </c>
      <c r="AJ204" s="21">
        <f>+'[16]2M'!$AA$251/10^6</f>
        <v>7.0631612099999996</v>
      </c>
      <c r="AK204" s="21">
        <f>+'[16]3M'!$AA$251/10^6</f>
        <v>11.08373334</v>
      </c>
      <c r="AL204" s="21">
        <f>+'[16]4M'!$AA$251/10^6</f>
        <v>15.380127989999998</v>
      </c>
      <c r="AM204" s="21">
        <f>+'[16]5M'!$AA$251/10^6</f>
        <v>19.71186346</v>
      </c>
      <c r="AN204" s="21">
        <f>+'[16]6M'!$AA$251/10^6</f>
        <v>23.984464589999995</v>
      </c>
      <c r="AO204" s="21">
        <f>+'[16]7M'!$AA$251/10^6</f>
        <v>27.76419366</v>
      </c>
      <c r="AP204" s="21">
        <f>+'[16]8M'!$AA$251/10^6</f>
        <v>31.787558470000004</v>
      </c>
      <c r="AQ204" s="21" t="e">
        <f>+#REF!/10^6</f>
        <v>#REF!</v>
      </c>
      <c r="AR204" s="21">
        <f>+'[16]10M'!$AA$251/10^6</f>
        <v>40.15408042</v>
      </c>
      <c r="AS204" s="21">
        <f>+'[16]11M'!$AA$251/10^6</f>
        <v>45.040959219999998</v>
      </c>
      <c r="AT204" s="21">
        <f>+'[16]12M'!$AA$251/10^6</f>
        <v>51.11039272</v>
      </c>
    </row>
    <row r="205" spans="1:46" customFormat="1" x14ac:dyDescent="0.2">
      <c r="A205" s="10">
        <v>1025</v>
      </c>
      <c r="B205" s="10" t="s">
        <v>34</v>
      </c>
      <c r="C205" s="28">
        <v>0.98766346000000005</v>
      </c>
      <c r="D205" s="28">
        <v>1.04036032</v>
      </c>
      <c r="E205" s="28">
        <v>1.10357493</v>
      </c>
      <c r="F205" s="28">
        <v>1.2631190699999999</v>
      </c>
      <c r="G205" s="28">
        <v>1.0800164099999998</v>
      </c>
      <c r="H205" s="28">
        <v>1.1524434900000002</v>
      </c>
      <c r="I205" s="28">
        <v>1.0855157600000001</v>
      </c>
      <c r="J205" s="28">
        <v>1.0954132599999999</v>
      </c>
      <c r="K205" s="28">
        <v>1.1364056600000001</v>
      </c>
      <c r="L205" s="28">
        <v>1.1538944099999999</v>
      </c>
      <c r="M205" s="28">
        <v>1.08254641</v>
      </c>
      <c r="N205" s="28">
        <v>1.2936313699999999</v>
      </c>
      <c r="O205" s="22">
        <f t="shared" si="24"/>
        <v>13.474584549999999</v>
      </c>
      <c r="Q205" s="10">
        <v>1025</v>
      </c>
      <c r="R205" s="10" t="s">
        <v>34</v>
      </c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9">
        <f t="shared" si="25"/>
        <v>0</v>
      </c>
      <c r="AG205" s="10">
        <v>1025</v>
      </c>
      <c r="AH205" s="10" t="s">
        <v>34</v>
      </c>
      <c r="AI205" s="21">
        <f t="shared" si="26"/>
        <v>0.98766346000000005</v>
      </c>
      <c r="AJ205" s="21">
        <f>+'[16]2M'!$AB$251/10^6</f>
        <v>2.0280237799999998</v>
      </c>
      <c r="AK205" s="21">
        <f>+'[16]3M'!$AB$251/10^6</f>
        <v>3.1315987100000005</v>
      </c>
      <c r="AL205" s="21">
        <f>+'[16]4M'!$AB$251/10^6</f>
        <v>4.3947177799999988</v>
      </c>
      <c r="AM205" s="21">
        <f>+'[16]5M'!$AB$251/10^6</f>
        <v>5.4747341899999995</v>
      </c>
      <c r="AN205" s="21">
        <f>+'[16]6M'!$AB$251/10^6</f>
        <v>6.62717768</v>
      </c>
      <c r="AO205" s="21">
        <f>+'[16]7M'!$AB$251/10^6</f>
        <v>7.7126934399999998</v>
      </c>
      <c r="AP205" s="21">
        <f>+'[16]8M'!$AB$251/10^6</f>
        <v>8.8081066999999997</v>
      </c>
      <c r="AQ205" s="21" t="e">
        <f>+#REF!/10^6</f>
        <v>#REF!</v>
      </c>
      <c r="AR205" s="21">
        <f>+'[16]10M'!$AB$251/10^6</f>
        <v>11.098406769999997</v>
      </c>
      <c r="AS205" s="21">
        <f>+'[16]11M'!$AB$251/10^6</f>
        <v>12.180953180000001</v>
      </c>
      <c r="AT205" s="21">
        <f>+'[16]12M'!$AB$251/10^6</f>
        <v>13.474584550000003</v>
      </c>
    </row>
    <row r="206" spans="1:46" customFormat="1" x14ac:dyDescent="0.2">
      <c r="A206" s="10">
        <v>1026</v>
      </c>
      <c r="B206" s="10" t="s">
        <v>35</v>
      </c>
      <c r="C206" s="28">
        <v>0.53655189000000003</v>
      </c>
      <c r="D206" s="28">
        <v>0.79368870000000002</v>
      </c>
      <c r="E206" s="28">
        <v>0.65687152999999998</v>
      </c>
      <c r="F206" s="28">
        <v>0.67947482000000003</v>
      </c>
      <c r="G206" s="28">
        <v>0.51401505000000003</v>
      </c>
      <c r="H206" s="28">
        <v>0.72313172999999997</v>
      </c>
      <c r="I206" s="28">
        <v>0.59075233999999999</v>
      </c>
      <c r="J206" s="28">
        <v>0.61986043999999996</v>
      </c>
      <c r="K206" s="28">
        <v>1.0768110099999999</v>
      </c>
      <c r="L206" s="28">
        <v>0.84972260999999982</v>
      </c>
      <c r="M206" s="28">
        <v>0.91451039000000001</v>
      </c>
      <c r="N206" s="28">
        <v>0.66915356999999998</v>
      </c>
      <c r="O206" s="22">
        <f t="shared" si="24"/>
        <v>8.6245440800000015</v>
      </c>
      <c r="Q206" s="10">
        <v>1026</v>
      </c>
      <c r="R206" s="10" t="s">
        <v>35</v>
      </c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9">
        <f t="shared" si="25"/>
        <v>0</v>
      </c>
      <c r="AG206" s="10">
        <v>1026</v>
      </c>
      <c r="AH206" s="10" t="s">
        <v>35</v>
      </c>
      <c r="AI206" s="21">
        <f t="shared" si="26"/>
        <v>0.53655189000000003</v>
      </c>
      <c r="AJ206" s="21">
        <f>+'[16]2M'!$AC$251/10^6</f>
        <v>1.3302405899999998</v>
      </c>
      <c r="AK206" s="21">
        <f>+'[16]3M'!$AC$251/10^6</f>
        <v>1.9871121200000001</v>
      </c>
      <c r="AL206" s="21">
        <f>+'[16]4M'!$AC$251/10^6</f>
        <v>2.6665869399999993</v>
      </c>
      <c r="AM206" s="21">
        <f>+'[16]5M'!$AC$251/10^6</f>
        <v>3.1806019900000004</v>
      </c>
      <c r="AN206" s="21">
        <f>+'[16]6M'!$AC$251/10^6</f>
        <v>3.9037337199999995</v>
      </c>
      <c r="AO206" s="21">
        <f>+'[16]7M'!$AC$251/10^6</f>
        <v>4.4944860599999998</v>
      </c>
      <c r="AP206" s="21">
        <f>+'[16]8M'!$AC$251/10^6</f>
        <v>5.1143464999999999</v>
      </c>
      <c r="AQ206" s="21" t="e">
        <f>+#REF!/10^6</f>
        <v>#REF!</v>
      </c>
      <c r="AR206" s="21">
        <f>+'[16]10M'!$AC$251/10^6</f>
        <v>7.040880119999998</v>
      </c>
      <c r="AS206" s="21">
        <f>+'[16]11M'!$AC$251/10^6</f>
        <v>7.9553905100000009</v>
      </c>
      <c r="AT206" s="21">
        <f>+'[16]12M'!$AC$251/10^6</f>
        <v>8.6245440799999997</v>
      </c>
    </row>
    <row r="207" spans="1:46" customFormat="1" x14ac:dyDescent="0.2">
      <c r="A207" s="10">
        <v>1027</v>
      </c>
      <c r="B207" s="10" t="s">
        <v>36</v>
      </c>
      <c r="C207" s="28">
        <v>0.74712337000000006</v>
      </c>
      <c r="D207" s="28">
        <v>0.80977286000000004</v>
      </c>
      <c r="E207" s="28">
        <v>0.84502173000000014</v>
      </c>
      <c r="F207" s="28">
        <v>1.1956731999999999</v>
      </c>
      <c r="G207" s="28">
        <v>0.33526843999999995</v>
      </c>
      <c r="H207" s="28">
        <v>0.88867040000000019</v>
      </c>
      <c r="I207" s="28">
        <v>0.85728274000000004</v>
      </c>
      <c r="J207" s="28">
        <v>0.80261327999999987</v>
      </c>
      <c r="K207" s="28">
        <v>0.85465884000000003</v>
      </c>
      <c r="L207" s="28">
        <v>0.85065556000000009</v>
      </c>
      <c r="M207" s="28">
        <v>0.94485231999999986</v>
      </c>
      <c r="N207" s="28">
        <v>0.92864135999999986</v>
      </c>
      <c r="O207" s="22">
        <f t="shared" si="24"/>
        <v>10.060234099999999</v>
      </c>
      <c r="Q207" s="10">
        <v>1027</v>
      </c>
      <c r="R207" s="10" t="s">
        <v>36</v>
      </c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9">
        <f t="shared" si="25"/>
        <v>0</v>
      </c>
      <c r="AG207" s="10">
        <v>1027</v>
      </c>
      <c r="AH207" s="10" t="s">
        <v>36</v>
      </c>
      <c r="AI207" s="21">
        <f t="shared" si="26"/>
        <v>0.74712337000000006</v>
      </c>
      <c r="AJ207" s="21">
        <f>+'[16]2M'!$AD$251/10^6</f>
        <v>1.55689623</v>
      </c>
      <c r="AK207" s="21">
        <f>+'[16]3M'!$AD$251/10^6</f>
        <v>2.4019179600000005</v>
      </c>
      <c r="AL207" s="21">
        <f>+'[16]4M'!$AD$251/10^6</f>
        <v>3.5975911600000003</v>
      </c>
      <c r="AM207" s="21">
        <f>+'[16]5M'!$AD$251/10^6</f>
        <v>3.9328596</v>
      </c>
      <c r="AN207" s="21">
        <f>+'[16]6M'!$AD$251/10^6</f>
        <v>4.8215300000000001</v>
      </c>
      <c r="AO207" s="21">
        <f>+'[16]7M'!$AD$251/10^6</f>
        <v>5.6788127400000006</v>
      </c>
      <c r="AP207" s="21">
        <f>+'[16]8M'!$AD$251/10^6</f>
        <v>6.4814260200000007</v>
      </c>
      <c r="AQ207" s="21" t="e">
        <f>+#REF!/10^6</f>
        <v>#REF!</v>
      </c>
      <c r="AR207" s="21">
        <f>+'[16]10M'!$AD$251/10^6</f>
        <v>8.1867404200000014</v>
      </c>
      <c r="AS207" s="21">
        <f>+'[16]11M'!$AD$251/10^6</f>
        <v>9.1315927400000003</v>
      </c>
      <c r="AT207" s="21">
        <f>+'[16]12M'!$AD$251/10^6</f>
        <v>10.060234099999999</v>
      </c>
    </row>
    <row r="208" spans="1:46" customFormat="1" x14ac:dyDescent="0.2">
      <c r="A208" s="10">
        <v>1028</v>
      </c>
      <c r="B208" s="10" t="s">
        <v>37</v>
      </c>
      <c r="C208" s="28">
        <v>2.0876196600000001</v>
      </c>
      <c r="D208" s="28">
        <v>2.1154833299999996</v>
      </c>
      <c r="E208" s="28">
        <v>2.2229678200000009</v>
      </c>
      <c r="F208" s="28">
        <v>2.5999414600000001</v>
      </c>
      <c r="G208" s="28">
        <v>2.1745146599999998</v>
      </c>
      <c r="H208" s="28">
        <v>2.6838147600000002</v>
      </c>
      <c r="I208" s="28">
        <v>6.2311675700000002</v>
      </c>
      <c r="J208" s="28">
        <v>2.3826961199999999</v>
      </c>
      <c r="K208" s="28">
        <v>2.45467178</v>
      </c>
      <c r="L208" s="28">
        <v>2.6810907399999997</v>
      </c>
      <c r="M208" s="28">
        <v>3.6765900100000004</v>
      </c>
      <c r="N208" s="28">
        <v>2.53720166</v>
      </c>
      <c r="O208" s="22">
        <f t="shared" si="24"/>
        <v>33.847759570000001</v>
      </c>
      <c r="Q208" s="10">
        <v>1028</v>
      </c>
      <c r="R208" s="10" t="s">
        <v>37</v>
      </c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9">
        <f t="shared" si="25"/>
        <v>0</v>
      </c>
      <c r="AG208" s="10">
        <v>1028</v>
      </c>
      <c r="AH208" s="10" t="s">
        <v>37</v>
      </c>
      <c r="AI208" s="21">
        <f t="shared" si="26"/>
        <v>2.0876196600000001</v>
      </c>
      <c r="AJ208" s="21">
        <f>+'[16]2M'!$AE$251/10^6</f>
        <v>4.2031029899999997</v>
      </c>
      <c r="AK208" s="21">
        <f>+'[16]3M'!$AE$251/10^6</f>
        <v>6.4260708099999988</v>
      </c>
      <c r="AL208" s="21">
        <f>+'[16]4M'!$AE$251/10^6</f>
        <v>9.0260122699999989</v>
      </c>
      <c r="AM208" s="21">
        <f>+'[16]5M'!$AE$251/10^6</f>
        <v>11.200526929999997</v>
      </c>
      <c r="AN208" s="21">
        <f>+'[16]6M'!$AE$251/10^6</f>
        <v>13.884341689999999</v>
      </c>
      <c r="AO208" s="21">
        <f>+'[16]7M'!$AE$251/10^6</f>
        <v>20.115509260000003</v>
      </c>
      <c r="AP208" s="21">
        <f>+'[16]8M'!$AE$251/10^6</f>
        <v>22.498205379999998</v>
      </c>
      <c r="AQ208" s="21" t="e">
        <f>+#REF!/10^6</f>
        <v>#REF!</v>
      </c>
      <c r="AR208" s="21">
        <f>+'[16]10M'!$AE$251/10^6</f>
        <v>27.633967899999998</v>
      </c>
      <c r="AS208" s="21">
        <f>+'[16]11M'!$AE$251/10^6</f>
        <v>31.31055791</v>
      </c>
      <c r="AT208" s="21">
        <f>+'[16]12M'!$AE$251/10^6</f>
        <v>33.847759570000001</v>
      </c>
    </row>
    <row r="209" spans="1:46" customFormat="1" x14ac:dyDescent="0.2">
      <c r="A209" s="10">
        <v>1029</v>
      </c>
      <c r="B209" s="10" t="s">
        <v>38</v>
      </c>
      <c r="C209" s="28">
        <v>0.78399437999999988</v>
      </c>
      <c r="D209" s="28">
        <v>0.74953508999999996</v>
      </c>
      <c r="E209" s="28">
        <v>0.73905861999999989</v>
      </c>
      <c r="F209" s="28">
        <v>0.69084851000000014</v>
      </c>
      <c r="G209" s="28">
        <v>0.7199521900000001</v>
      </c>
      <c r="H209" s="28">
        <v>0.76631102999999989</v>
      </c>
      <c r="I209" s="28">
        <v>0.76258069999999989</v>
      </c>
      <c r="J209" s="28">
        <v>0.87700138999999999</v>
      </c>
      <c r="K209" s="28">
        <v>0.75206276999999999</v>
      </c>
      <c r="L209" s="28">
        <v>0.73105058000000012</v>
      </c>
      <c r="M209" s="28">
        <v>0.78262375000000006</v>
      </c>
      <c r="N209" s="28">
        <v>1.19242676</v>
      </c>
      <c r="O209" s="22">
        <f t="shared" si="24"/>
        <v>9.5474457699999995</v>
      </c>
      <c r="Q209" s="10">
        <v>1029</v>
      </c>
      <c r="R209" s="10" t="s">
        <v>38</v>
      </c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9">
        <f t="shared" si="25"/>
        <v>0</v>
      </c>
      <c r="AG209" s="10">
        <v>1029</v>
      </c>
      <c r="AH209" s="10" t="s">
        <v>38</v>
      </c>
      <c r="AI209" s="21">
        <f t="shared" si="26"/>
        <v>0.78399437999999988</v>
      </c>
      <c r="AJ209" s="21">
        <f>+'[16]2M'!$AF$251/10^6</f>
        <v>1.53352947</v>
      </c>
      <c r="AK209" s="21">
        <f>+'[16]3M'!$AF$251/10^6</f>
        <v>2.2725880900000002</v>
      </c>
      <c r="AL209" s="21">
        <f>+'[16]4M'!$AF$251/10^6</f>
        <v>2.9634366000000005</v>
      </c>
      <c r="AM209" s="21">
        <f>+'[16]5M'!$AF$251/10^6</f>
        <v>3.6833887899999995</v>
      </c>
      <c r="AN209" s="21">
        <f>+'[16]6M'!$AF$251/10^6</f>
        <v>4.4496998199999993</v>
      </c>
      <c r="AO209" s="21">
        <f>+'[16]7M'!$AF$251/10^6</f>
        <v>5.2122805200000002</v>
      </c>
      <c r="AP209" s="21">
        <f>+'[16]8M'!$AF$251/10^6</f>
        <v>6.0892819099999995</v>
      </c>
      <c r="AQ209" s="21" t="e">
        <f>+#REF!/10^6</f>
        <v>#REF!</v>
      </c>
      <c r="AR209" s="21">
        <f>+'[16]10M'!$AF$251/10^6</f>
        <v>7.5723952599999986</v>
      </c>
      <c r="AS209" s="21">
        <f>+'[16]11M'!$AF$251/10^6</f>
        <v>8.3550190099999995</v>
      </c>
      <c r="AT209" s="21">
        <f>+'[16]12M'!$AF$251/10^6</f>
        <v>9.5474457699999995</v>
      </c>
    </row>
    <row r="210" spans="1:46" customFormat="1" x14ac:dyDescent="0.2">
      <c r="A210" s="15">
        <v>1030</v>
      </c>
      <c r="B210" s="15" t="s">
        <v>18</v>
      </c>
      <c r="C210" s="30">
        <v>0.87814318000000002</v>
      </c>
      <c r="D210" s="30">
        <v>0.8774043199999999</v>
      </c>
      <c r="E210" s="30">
        <v>0.94970895000000011</v>
      </c>
      <c r="F210" s="30">
        <v>1.1822120099999998</v>
      </c>
      <c r="G210" s="30">
        <v>0.84566562999999983</v>
      </c>
      <c r="H210" s="30">
        <v>1.0639145000000003</v>
      </c>
      <c r="I210" s="30">
        <v>1.0001484599999999</v>
      </c>
      <c r="J210" s="30">
        <v>1.1263751799999999</v>
      </c>
      <c r="K210" s="30">
        <v>0.95259806000000002</v>
      </c>
      <c r="L210" s="30">
        <v>0.93515702999999994</v>
      </c>
      <c r="M210" s="30">
        <v>1.3268493100000001</v>
      </c>
      <c r="N210" s="30">
        <v>1.0628923899999998</v>
      </c>
      <c r="O210" s="24">
        <f t="shared" si="24"/>
        <v>12.20106902</v>
      </c>
      <c r="Q210" s="15">
        <v>1030</v>
      </c>
      <c r="R210" s="15" t="s">
        <v>18</v>
      </c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31">
        <f t="shared" si="25"/>
        <v>0</v>
      </c>
      <c r="AG210" s="15">
        <v>1030</v>
      </c>
      <c r="AH210" s="15" t="s">
        <v>18</v>
      </c>
      <c r="AI210" s="23">
        <f t="shared" si="26"/>
        <v>0.87814318000000002</v>
      </c>
      <c r="AJ210" s="23">
        <f>+'[16]2M'!$AG$251/10^6</f>
        <v>1.7555475</v>
      </c>
      <c r="AK210" s="23">
        <f>+'[16]3M'!$AG$251/10^6</f>
        <v>2.7052564500000003</v>
      </c>
      <c r="AL210" s="23">
        <f>+'[16]4M'!$AG$251/10^6</f>
        <v>3.88746846</v>
      </c>
      <c r="AM210" s="23">
        <f>+'[16]5M'!$AG$251/10^6</f>
        <v>4.733134090000001</v>
      </c>
      <c r="AN210" s="23">
        <f>+'[16]6M'!$AG$251/10^6</f>
        <v>5.7970485900000002</v>
      </c>
      <c r="AO210" s="23">
        <f>+'[16]7M'!$AG$251/10^6</f>
        <v>6.7971970500000012</v>
      </c>
      <c r="AP210" s="23">
        <f>+'[16]8M'!$AG$251/10^6</f>
        <v>7.9235722300000004</v>
      </c>
      <c r="AQ210" s="23" t="e">
        <f>+#REF!/10^6</f>
        <v>#REF!</v>
      </c>
      <c r="AR210" s="23">
        <f>+'[16]10M'!$AG$251/10^6</f>
        <v>9.8113273200000002</v>
      </c>
      <c r="AS210" s="23">
        <f>+'[16]11M'!$AG$251/10^6</f>
        <v>11.138176629999998</v>
      </c>
      <c r="AT210" s="23">
        <f>+'[16]12M'!$AG$251/10^6</f>
        <v>12.20106902</v>
      </c>
    </row>
    <row r="211" spans="1:46" customFormat="1" x14ac:dyDescent="0.2">
      <c r="A211" s="4">
        <v>10300</v>
      </c>
      <c r="B211" s="4" t="s">
        <v>149</v>
      </c>
      <c r="C211" s="18">
        <f t="shared" ref="C211:O211" si="27">SUM(C183:C210)</f>
        <v>63.733184519999988</v>
      </c>
      <c r="D211" s="18">
        <f t="shared" si="27"/>
        <v>67.696041239999985</v>
      </c>
      <c r="E211" s="18">
        <f t="shared" si="27"/>
        <v>68.647546959999985</v>
      </c>
      <c r="F211" s="18">
        <f t="shared" si="27"/>
        <v>73.811076679999985</v>
      </c>
      <c r="G211" s="18">
        <f t="shared" si="27"/>
        <v>67.432872549999985</v>
      </c>
      <c r="H211" s="18">
        <f t="shared" si="27"/>
        <v>76.211134239999993</v>
      </c>
      <c r="I211" s="18">
        <f t="shared" si="27"/>
        <v>74.23768951000001</v>
      </c>
      <c r="J211" s="18">
        <f t="shared" si="27"/>
        <v>69.857747040000021</v>
      </c>
      <c r="K211" s="18">
        <f>SUM(K183:K210)</f>
        <v>74.699093079999983</v>
      </c>
      <c r="L211" s="18">
        <f t="shared" si="27"/>
        <v>74.789624610000018</v>
      </c>
      <c r="M211" s="18">
        <f t="shared" si="27"/>
        <v>80.389787360000014</v>
      </c>
      <c r="N211" s="18">
        <f t="shared" si="27"/>
        <v>88.334484830000022</v>
      </c>
      <c r="O211" s="18">
        <f t="shared" si="27"/>
        <v>879.84028262000004</v>
      </c>
      <c r="Q211" s="4">
        <v>10300</v>
      </c>
      <c r="R211" s="4" t="s">
        <v>149</v>
      </c>
      <c r="S211" s="25">
        <f t="shared" ref="S211:AE211" si="28">SUM(S183:S210)</f>
        <v>0</v>
      </c>
      <c r="T211" s="25">
        <f t="shared" si="28"/>
        <v>0</v>
      </c>
      <c r="U211" s="25">
        <f t="shared" si="28"/>
        <v>0</v>
      </c>
      <c r="V211" s="25">
        <f t="shared" si="28"/>
        <v>0</v>
      </c>
      <c r="W211" s="25">
        <f t="shared" si="28"/>
        <v>0</v>
      </c>
      <c r="X211" s="25">
        <f t="shared" si="28"/>
        <v>0</v>
      </c>
      <c r="Y211" s="25">
        <f t="shared" si="28"/>
        <v>0</v>
      </c>
      <c r="Z211" s="25">
        <f t="shared" si="28"/>
        <v>0</v>
      </c>
      <c r="AA211" s="25">
        <f t="shared" si="28"/>
        <v>0</v>
      </c>
      <c r="AB211" s="25">
        <f t="shared" si="28"/>
        <v>0</v>
      </c>
      <c r="AC211" s="25">
        <f t="shared" si="28"/>
        <v>0</v>
      </c>
      <c r="AD211" s="25">
        <f t="shared" si="28"/>
        <v>0</v>
      </c>
      <c r="AE211" s="25">
        <f t="shared" si="28"/>
        <v>0</v>
      </c>
      <c r="AG211" s="4">
        <v>10300</v>
      </c>
      <c r="AH211" s="4" t="s">
        <v>55</v>
      </c>
      <c r="AI211" s="25">
        <f>SUM(AI183:AI210)</f>
        <v>63.733184519999988</v>
      </c>
      <c r="AJ211" s="25">
        <f>SUM(AJ183:AJ210)</f>
        <v>131.42922576000001</v>
      </c>
      <c r="AK211" s="25">
        <f t="shared" ref="AK211:AT211" si="29">SUM(AK183:AK210)</f>
        <v>200.07677271999995</v>
      </c>
      <c r="AL211" s="25">
        <f t="shared" si="29"/>
        <v>273.88784939999999</v>
      </c>
      <c r="AM211" s="25">
        <f t="shared" si="29"/>
        <v>341.32072195000006</v>
      </c>
      <c r="AN211" s="25">
        <f t="shared" si="29"/>
        <v>417.53185618999998</v>
      </c>
      <c r="AO211" s="25">
        <f t="shared" si="29"/>
        <v>491.76954569999992</v>
      </c>
      <c r="AP211" s="25">
        <f t="shared" si="29"/>
        <v>561.62729273999992</v>
      </c>
      <c r="AQ211" s="25" t="e">
        <f t="shared" si="29"/>
        <v>#REF!</v>
      </c>
      <c r="AR211" s="25">
        <f t="shared" si="29"/>
        <v>711.11601042999996</v>
      </c>
      <c r="AS211" s="25">
        <f t="shared" si="29"/>
        <v>791.50579778999997</v>
      </c>
      <c r="AT211" s="25">
        <f t="shared" si="29"/>
        <v>879.84028261999981</v>
      </c>
    </row>
    <row r="212" spans="1:46" customFormat="1" x14ac:dyDescent="0.2">
      <c r="A212" s="32"/>
      <c r="B212" s="32"/>
      <c r="O212" s="32"/>
    </row>
    <row r="213" spans="1:46" customFormat="1" x14ac:dyDescent="0.2">
      <c r="A213" s="3" t="s">
        <v>52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55</v>
      </c>
      <c r="Q213" s="3" t="s">
        <v>73</v>
      </c>
      <c r="R213" s="3" t="s">
        <v>147</v>
      </c>
      <c r="S213" s="3" t="s">
        <v>74</v>
      </c>
      <c r="T213" s="3" t="s">
        <v>75</v>
      </c>
      <c r="U213" s="3" t="s">
        <v>76</v>
      </c>
      <c r="V213" s="3" t="s">
        <v>77</v>
      </c>
      <c r="W213" s="3" t="s">
        <v>78</v>
      </c>
      <c r="X213" s="3" t="s">
        <v>79</v>
      </c>
      <c r="Y213" s="3" t="s">
        <v>80</v>
      </c>
      <c r="Z213" s="3" t="s">
        <v>81</v>
      </c>
      <c r="AA213" s="3" t="s">
        <v>82</v>
      </c>
      <c r="AB213" s="3" t="s">
        <v>83</v>
      </c>
      <c r="AC213" s="3" t="s">
        <v>84</v>
      </c>
      <c r="AD213" s="3" t="s">
        <v>85</v>
      </c>
    </row>
    <row r="214" spans="1:46" customFormat="1" x14ac:dyDescent="0.2">
      <c r="A214" s="34"/>
      <c r="B214" s="34" t="s">
        <v>46</v>
      </c>
      <c r="C214" s="330">
        <f>+C152-C183</f>
        <v>-7.1152979100000007</v>
      </c>
      <c r="D214" s="330">
        <f t="shared" ref="D214:N214" si="30">+D152-D183</f>
        <v>-8.4292168200000024</v>
      </c>
      <c r="E214" s="330">
        <f t="shared" si="30"/>
        <v>-7.7054694200000009</v>
      </c>
      <c r="F214" s="330">
        <f t="shared" si="30"/>
        <v>-7.9295598699999985</v>
      </c>
      <c r="G214" s="330">
        <f t="shared" si="30"/>
        <v>-7.8665631800000018</v>
      </c>
      <c r="H214" s="330">
        <f t="shared" si="30"/>
        <v>-8.3541259499999985</v>
      </c>
      <c r="I214" s="330">
        <f t="shared" si="30"/>
        <v>-7.1262837600000015</v>
      </c>
      <c r="J214" s="330">
        <f t="shared" si="30"/>
        <v>-7.1057725899999982</v>
      </c>
      <c r="K214" s="330">
        <f t="shared" si="30"/>
        <v>-7.5984822499999991</v>
      </c>
      <c r="L214" s="330">
        <f t="shared" si="30"/>
        <v>-7.5899587999999998</v>
      </c>
      <c r="M214" s="330">
        <f t="shared" si="30"/>
        <v>-7.2664008199999994</v>
      </c>
      <c r="N214" s="330">
        <f t="shared" si="30"/>
        <v>-9.1183411199999984</v>
      </c>
      <c r="O214" s="329">
        <f t="shared" ref="O214:O241" si="31">SUM(C214:N214)</f>
        <v>-93.205472490000005</v>
      </c>
      <c r="Q214" s="34"/>
      <c r="R214" s="34" t="s">
        <v>46</v>
      </c>
      <c r="S214" s="19">
        <f>+C214</f>
        <v>-7.1152979100000007</v>
      </c>
      <c r="T214" s="21">
        <f>+'[16]2M'!$F$252/10^6</f>
        <v>-15.544514730000003</v>
      </c>
      <c r="U214" s="21">
        <f>+'[16]3M'!$F$252/10^6</f>
        <v>-23.249984149999996</v>
      </c>
      <c r="V214" s="21">
        <f>+'[16]4M'!$F$252/10^6</f>
        <v>-31.179544019999994</v>
      </c>
      <c r="W214" s="21">
        <f>+'[16]5M'!$F$252/10^6</f>
        <v>-39.046107200000009</v>
      </c>
      <c r="X214" s="21">
        <f>+'[16]6M'!$F$252/10^6</f>
        <v>-47.400233149999998</v>
      </c>
      <c r="Y214" s="21">
        <f>+'[16]7M'!$F$252/10^6</f>
        <v>-54.526516909999991</v>
      </c>
      <c r="Z214" s="21">
        <f>+'[16]8M'!$F$252/10^6</f>
        <v>-61.632289499999992</v>
      </c>
      <c r="AA214" s="21">
        <f>+'[16]9M'!$F$252/10^6</f>
        <v>-69.230771749999988</v>
      </c>
      <c r="AB214" s="21">
        <f>+'[16]10M'!$F$252/10^6</f>
        <v>-76.820730549999993</v>
      </c>
      <c r="AC214" s="21">
        <f>+'[16]11M'!$F$252/10^6</f>
        <v>-84.087131370000009</v>
      </c>
      <c r="AD214" s="21">
        <f>+'[16]12M'!$F$252/10^6</f>
        <v>-93.205472489999977</v>
      </c>
    </row>
    <row r="215" spans="1:46" customFormat="1" x14ac:dyDescent="0.2">
      <c r="A215" s="7">
        <v>1004</v>
      </c>
      <c r="B215" s="10" t="s">
        <v>94</v>
      </c>
      <c r="C215" s="21">
        <f t="shared" ref="C215:N230" si="32">+C153-C184</f>
        <v>47.804538690000015</v>
      </c>
      <c r="D215" s="21">
        <f t="shared" si="32"/>
        <v>51.093075619999979</v>
      </c>
      <c r="E215" s="21">
        <f t="shared" si="32"/>
        <v>50.426165319999988</v>
      </c>
      <c r="F215" s="21">
        <f t="shared" si="32"/>
        <v>52.581078620000007</v>
      </c>
      <c r="G215" s="21">
        <f t="shared" si="32"/>
        <v>53.710025399999999</v>
      </c>
      <c r="H215" s="21">
        <f t="shared" si="32"/>
        <v>48.265902980000007</v>
      </c>
      <c r="I215" s="21">
        <f t="shared" si="32"/>
        <v>52.018695910000005</v>
      </c>
      <c r="J215" s="21">
        <f t="shared" si="32"/>
        <v>34.236039989999995</v>
      </c>
      <c r="K215" s="21">
        <f t="shared" si="32"/>
        <v>31.102756749999987</v>
      </c>
      <c r="L215" s="21">
        <f t="shared" si="32"/>
        <v>31.775410500000003</v>
      </c>
      <c r="M215" s="21">
        <f t="shared" si="32"/>
        <v>43.694088579999992</v>
      </c>
      <c r="N215" s="21">
        <f t="shared" si="32"/>
        <v>33.000053410000007</v>
      </c>
      <c r="O215" s="331">
        <f t="shared" si="31"/>
        <v>529.70783176999998</v>
      </c>
      <c r="Q215" s="10">
        <v>1004</v>
      </c>
      <c r="R215" s="10" t="s">
        <v>94</v>
      </c>
      <c r="S215" s="21">
        <f t="shared" ref="S215:S241" si="33">+C215</f>
        <v>47.804538690000015</v>
      </c>
      <c r="T215" s="21">
        <f>+'[16]2M'!$G$252/10^6</f>
        <v>98.897614309999994</v>
      </c>
      <c r="U215" s="21">
        <f>+'[16]3M'!$G$252/10^6</f>
        <v>149.32377962999999</v>
      </c>
      <c r="V215" s="21">
        <f>+'[16]4M'!$G$252/10^6</f>
        <v>201.90485824999999</v>
      </c>
      <c r="W215" s="21">
        <f>+'[16]5M'!$G$252/10^6</f>
        <v>255.61488365000002</v>
      </c>
      <c r="X215" s="21">
        <f>+'[16]6M'!$G$252/10^6</f>
        <v>303.88078662999993</v>
      </c>
      <c r="Y215" s="21">
        <f>+'[16]7M'!$G$252/10^6</f>
        <v>355.89948254000007</v>
      </c>
      <c r="Z215" s="21">
        <f>+'[16]8M'!$G$252/10^6</f>
        <v>390.13552252999995</v>
      </c>
      <c r="AA215" s="21">
        <f>+'[16]9M'!$G$252/10^6</f>
        <v>421.23827928000003</v>
      </c>
      <c r="AB215" s="21">
        <f>+'[16]10M'!$G$252/10^6</f>
        <v>453.01368977999999</v>
      </c>
      <c r="AC215" s="21">
        <f>+'[16]11M'!$G$252/10^6</f>
        <v>496.70777836000013</v>
      </c>
      <c r="AD215" s="21">
        <f>+'[16]12M'!$G$252/10^6</f>
        <v>529.70783176999998</v>
      </c>
    </row>
    <row r="216" spans="1:46" customFormat="1" x14ac:dyDescent="0.2">
      <c r="A216" s="10">
        <v>1005</v>
      </c>
      <c r="B216" s="10" t="s">
        <v>13</v>
      </c>
      <c r="C216" s="21">
        <f t="shared" si="32"/>
        <v>0.20154550000000016</v>
      </c>
      <c r="D216" s="21">
        <f t="shared" si="32"/>
        <v>0.15003480999999996</v>
      </c>
      <c r="E216" s="21">
        <f t="shared" si="32"/>
        <v>0.13732317999999988</v>
      </c>
      <c r="F216" s="21">
        <f t="shared" si="32"/>
        <v>2.8119979999999822E-2</v>
      </c>
      <c r="G216" s="21">
        <f t="shared" si="32"/>
        <v>0.19684228000000026</v>
      </c>
      <c r="H216" s="21">
        <f t="shared" si="32"/>
        <v>0.21272594999999994</v>
      </c>
      <c r="I216" s="21">
        <f t="shared" si="32"/>
        <v>0.45406305000000013</v>
      </c>
      <c r="J216" s="21">
        <f t="shared" si="32"/>
        <v>-9.7559300000003013E-3</v>
      </c>
      <c r="K216" s="21">
        <f t="shared" si="32"/>
        <v>8.5949669999999645E-2</v>
      </c>
      <c r="L216" s="21">
        <f t="shared" si="32"/>
        <v>-4.4245099999999926E-3</v>
      </c>
      <c r="M216" s="21">
        <f t="shared" si="32"/>
        <v>9.622319999999962E-2</v>
      </c>
      <c r="N216" s="21">
        <f t="shared" si="32"/>
        <v>-0.29962674000000011</v>
      </c>
      <c r="O216" s="331">
        <f t="shared" si="31"/>
        <v>1.2490204399999991</v>
      </c>
      <c r="Q216" s="10">
        <v>1005</v>
      </c>
      <c r="R216" s="10" t="s">
        <v>13</v>
      </c>
      <c r="S216" s="21">
        <f t="shared" si="33"/>
        <v>0.20154550000000016</v>
      </c>
      <c r="T216" s="21">
        <f>+'[16]2M'!$H$252/10^6</f>
        <v>0.35158031000000028</v>
      </c>
      <c r="U216" s="21">
        <f>+'[16]3M'!$H$252/10^6</f>
        <v>0.48890349000000022</v>
      </c>
      <c r="V216" s="21">
        <f>+'[16]4M'!$H$252/10^6</f>
        <v>0.51702347000000015</v>
      </c>
      <c r="W216" s="21">
        <f>+'[16]5M'!$H$252/10^6</f>
        <v>0.71386574999999952</v>
      </c>
      <c r="X216" s="21">
        <f>+'[16]6M'!$H$252/10^6</f>
        <v>0.92659170000000202</v>
      </c>
      <c r="Y216" s="21">
        <f>+'[16]7M'!$H$252/10^6</f>
        <v>1.380654749999999</v>
      </c>
      <c r="Z216" s="21">
        <f>+'[16]8M'!$H$252/10^6</f>
        <v>1.3708988200000003</v>
      </c>
      <c r="AA216" s="21">
        <f>+'[16]9M'!$H$252/10^6</f>
        <v>1.4568484899999994</v>
      </c>
      <c r="AB216" s="21">
        <f>+'[16]10M'!$H$252/10^6</f>
        <v>1.4524239799999985</v>
      </c>
      <c r="AC216" s="21">
        <f>+'[16]11M'!$H$252/10^6</f>
        <v>1.5486471799999997</v>
      </c>
      <c r="AD216" s="21">
        <f>+'[16]12M'!$H$252/10^6</f>
        <v>1.2490204400000013</v>
      </c>
    </row>
    <row r="217" spans="1:46" customFormat="1" x14ac:dyDescent="0.2">
      <c r="A217" s="10">
        <v>1006</v>
      </c>
      <c r="B217" s="10" t="s">
        <v>14</v>
      </c>
      <c r="C217" s="21">
        <f t="shared" si="32"/>
        <v>4.01281759</v>
      </c>
      <c r="D217" s="21">
        <f t="shared" si="32"/>
        <v>4.1949824400000004</v>
      </c>
      <c r="E217" s="21">
        <f t="shared" si="32"/>
        <v>3.7707449500000001</v>
      </c>
      <c r="F217" s="21">
        <f t="shared" si="32"/>
        <v>4.036945489999999</v>
      </c>
      <c r="G217" s="21">
        <f t="shared" si="32"/>
        <v>4.569619359999999</v>
      </c>
      <c r="H217" s="21">
        <f t="shared" si="32"/>
        <v>4.2776024100000001</v>
      </c>
      <c r="I217" s="21">
        <f t="shared" si="32"/>
        <v>5.1432013300000001</v>
      </c>
      <c r="J217" s="21">
        <f t="shared" si="32"/>
        <v>4.1510292599999996</v>
      </c>
      <c r="K217" s="21">
        <f t="shared" si="32"/>
        <v>3.9564543699999994</v>
      </c>
      <c r="L217" s="21">
        <f t="shared" si="32"/>
        <v>3.5635582900000005</v>
      </c>
      <c r="M217" s="21">
        <f t="shared" si="32"/>
        <v>4.2600155699999984</v>
      </c>
      <c r="N217" s="21">
        <f t="shared" si="32"/>
        <v>3.7079898400000006</v>
      </c>
      <c r="O217" s="331">
        <f t="shared" si="31"/>
        <v>49.644960900000001</v>
      </c>
      <c r="Q217" s="10">
        <v>1006</v>
      </c>
      <c r="R217" s="10" t="s">
        <v>14</v>
      </c>
      <c r="S217" s="21">
        <f t="shared" si="33"/>
        <v>4.01281759</v>
      </c>
      <c r="T217" s="21">
        <f>+'[16]2M'!$I$252/10^6</f>
        <v>8.2078000299999996</v>
      </c>
      <c r="U217" s="21">
        <f>+'[16]3M'!$I$252/10^6</f>
        <v>11.978544979999997</v>
      </c>
      <c r="V217" s="21">
        <f>+'[16]4M'!$I$252/10^6</f>
        <v>16.015490470000007</v>
      </c>
      <c r="W217" s="21">
        <f>+'[16]5M'!$I$252/10^6</f>
        <v>20.585109830000011</v>
      </c>
      <c r="X217" s="21">
        <f>+'[16]6M'!$I$252/10^6</f>
        <v>24.862712240000008</v>
      </c>
      <c r="Y217" s="21">
        <f>+'[16]7M'!$I$252/10^6</f>
        <v>30.005913570000008</v>
      </c>
      <c r="Z217" s="21">
        <f>+'[16]8M'!$I$252/10^6</f>
        <v>34.156942830000006</v>
      </c>
      <c r="AA217" s="21">
        <f>+'[16]9M'!$I$252/10^6</f>
        <v>38.113397200000001</v>
      </c>
      <c r="AB217" s="21">
        <f>+'[16]10M'!$I$252/10^6</f>
        <v>41.676955489999997</v>
      </c>
      <c r="AC217" s="21">
        <f>+'[16]11M'!$I$252/10^6</f>
        <v>45.936971060000005</v>
      </c>
      <c r="AD217" s="21">
        <f>+'[16]12M'!$I$252/10^6</f>
        <v>49.64496089999998</v>
      </c>
    </row>
    <row r="218" spans="1:46" customFormat="1" x14ac:dyDescent="0.2">
      <c r="A218" s="10">
        <v>1007</v>
      </c>
      <c r="B218" s="10" t="s">
        <v>15</v>
      </c>
      <c r="C218" s="21">
        <f t="shared" si="32"/>
        <v>6.6838107099999995</v>
      </c>
      <c r="D218" s="21">
        <f t="shared" si="32"/>
        <v>6.7555288600000001</v>
      </c>
      <c r="E218" s="21">
        <f t="shared" si="32"/>
        <v>6.779123160000001</v>
      </c>
      <c r="F218" s="21">
        <f t="shared" si="32"/>
        <v>7.3203765799999996</v>
      </c>
      <c r="G218" s="21">
        <f t="shared" si="32"/>
        <v>7.1793459500000001</v>
      </c>
      <c r="H218" s="21">
        <f t="shared" si="32"/>
        <v>6.8188997300000018</v>
      </c>
      <c r="I218" s="21">
        <f t="shared" si="32"/>
        <v>8.3560436500000002</v>
      </c>
      <c r="J218" s="21">
        <f t="shared" si="32"/>
        <v>6.1100791299999999</v>
      </c>
      <c r="K218" s="21">
        <f t="shared" si="32"/>
        <v>5.849005919999998</v>
      </c>
      <c r="L218" s="21">
        <f t="shared" si="32"/>
        <v>4.6780951599999998</v>
      </c>
      <c r="M218" s="21">
        <f t="shared" si="32"/>
        <v>6.8630008400000007</v>
      </c>
      <c r="N218" s="21">
        <f t="shared" si="32"/>
        <v>8.2243378000000025</v>
      </c>
      <c r="O218" s="331">
        <f t="shared" si="31"/>
        <v>81.617647489999996</v>
      </c>
      <c r="Q218" s="10">
        <v>1007</v>
      </c>
      <c r="R218" s="10" t="s">
        <v>15</v>
      </c>
      <c r="S218" s="21">
        <f t="shared" si="33"/>
        <v>6.6838107099999995</v>
      </c>
      <c r="T218" s="21">
        <f>+'[16]2M'!$J$252/10^6</f>
        <v>13.439339569999994</v>
      </c>
      <c r="U218" s="21">
        <f>+'[16]3M'!$J$252/10^6</f>
        <v>20.218462729999992</v>
      </c>
      <c r="V218" s="21">
        <f>+'[16]4M'!$J$252/10^6</f>
        <v>27.538839309999997</v>
      </c>
      <c r="W218" s="21">
        <f>+'[16]5M'!$J$252/10^6</f>
        <v>34.718185259999998</v>
      </c>
      <c r="X218" s="21">
        <f>+'[16]6M'!$J$252/10^6</f>
        <v>41.537084990000004</v>
      </c>
      <c r="Y218" s="21">
        <f>+'[16]7M'!$J$252/10^6</f>
        <v>49.893128639999986</v>
      </c>
      <c r="Z218" s="21">
        <f>+'[16]8M'!$J$252/10^6</f>
        <v>56.003207769999996</v>
      </c>
      <c r="AA218" s="21">
        <f>+'[16]9M'!$J$252/10^6</f>
        <v>61.852213690000006</v>
      </c>
      <c r="AB218" s="21">
        <f>+'[16]10M'!$J$252/10^6</f>
        <v>66.530308849999997</v>
      </c>
      <c r="AC218" s="21">
        <f>+'[16]11M'!$J$252/10^6</f>
        <v>73.393309689999981</v>
      </c>
      <c r="AD218" s="21">
        <f>+'[16]12M'!$J$252/10^6</f>
        <v>81.61764749000001</v>
      </c>
    </row>
    <row r="219" spans="1:46" customFormat="1" x14ac:dyDescent="0.2">
      <c r="A219" s="10">
        <v>1008</v>
      </c>
      <c r="B219" s="10" t="s">
        <v>16</v>
      </c>
      <c r="C219" s="21">
        <f t="shared" si="32"/>
        <v>1.4575448699999993</v>
      </c>
      <c r="D219" s="21">
        <f t="shared" si="32"/>
        <v>1.5357499299999995</v>
      </c>
      <c r="E219" s="21">
        <f t="shared" si="32"/>
        <v>1.4027689499999998</v>
      </c>
      <c r="F219" s="21">
        <f t="shared" si="32"/>
        <v>1.8941272900000004</v>
      </c>
      <c r="G219" s="21">
        <f t="shared" si="32"/>
        <v>1.7633137199999998</v>
      </c>
      <c r="H219" s="21">
        <f t="shared" si="32"/>
        <v>1.5049980300000001</v>
      </c>
      <c r="I219" s="21">
        <f t="shared" si="32"/>
        <v>1.8951426200000003</v>
      </c>
      <c r="J219" s="21">
        <f t="shared" si="32"/>
        <v>1.1686837300000001</v>
      </c>
      <c r="K219" s="21">
        <f t="shared" si="32"/>
        <v>0.63525685000000021</v>
      </c>
      <c r="L219" s="21">
        <f t="shared" si="32"/>
        <v>1.0146003199999998</v>
      </c>
      <c r="M219" s="21">
        <f t="shared" si="32"/>
        <v>0.82024456000000079</v>
      </c>
      <c r="N219" s="21">
        <f t="shared" si="32"/>
        <v>1.3752906399999991</v>
      </c>
      <c r="O219" s="331">
        <f t="shared" si="31"/>
        <v>16.467721509999997</v>
      </c>
      <c r="Q219" s="10">
        <v>1008</v>
      </c>
      <c r="R219" s="10" t="s">
        <v>16</v>
      </c>
      <c r="S219" s="21">
        <f t="shared" si="33"/>
        <v>1.4575448699999993</v>
      </c>
      <c r="T219" s="21">
        <f>+'[16]2M'!$K$252/10^6</f>
        <v>2.9932947999999993</v>
      </c>
      <c r="U219" s="21">
        <f>+'[16]3M'!$K$252/10^6</f>
        <v>4.3960637499999997</v>
      </c>
      <c r="V219" s="21">
        <f>+'[16]4M'!$K$252/10^6</f>
        <v>6.2901910400000025</v>
      </c>
      <c r="W219" s="21">
        <f>+'[16]5M'!$K$252/10^6</f>
        <v>8.0535047600000009</v>
      </c>
      <c r="X219" s="21">
        <f>+'[16]6M'!$K$252/10^6</f>
        <v>9.5585027899999986</v>
      </c>
      <c r="Y219" s="21">
        <f>+'[16]7M'!$K$252/10^6</f>
        <v>11.453645409999996</v>
      </c>
      <c r="Z219" s="21">
        <f>+'[16]8M'!$K$252/10^6</f>
        <v>12.622329140000007</v>
      </c>
      <c r="AA219" s="21">
        <f>+'[16]9M'!$K$252/10^6</f>
        <v>13.257585990000001</v>
      </c>
      <c r="AB219" s="21">
        <f>+'[16]10M'!$K$252/10^6</f>
        <v>14.272186309999999</v>
      </c>
      <c r="AC219" s="21">
        <f>+'[16]11M'!$K$252/10^6</f>
        <v>15.092430869999999</v>
      </c>
      <c r="AD219" s="21">
        <f>+'[16]12M'!$K$252/10^6</f>
        <v>16.467721510000001</v>
      </c>
    </row>
    <row r="220" spans="1:46" customFormat="1" x14ac:dyDescent="0.2">
      <c r="A220" s="10">
        <v>1009</v>
      </c>
      <c r="B220" s="10" t="s">
        <v>17</v>
      </c>
      <c r="C220" s="21">
        <f t="shared" si="32"/>
        <v>1.2371332699999995</v>
      </c>
      <c r="D220" s="21">
        <f t="shared" si="32"/>
        <v>1.3680134499999992</v>
      </c>
      <c r="E220" s="21">
        <f t="shared" si="32"/>
        <v>1.2407748600000001</v>
      </c>
      <c r="F220" s="21">
        <f t="shared" si="32"/>
        <v>1.3668098700000002</v>
      </c>
      <c r="G220" s="21">
        <f t="shared" si="32"/>
        <v>1.3649953800000001</v>
      </c>
      <c r="H220" s="21">
        <f t="shared" si="32"/>
        <v>1.2984696699999998</v>
      </c>
      <c r="I220" s="21">
        <f t="shared" si="32"/>
        <v>1.4356423100000004</v>
      </c>
      <c r="J220" s="21">
        <f t="shared" si="32"/>
        <v>1.0263145499999999</v>
      </c>
      <c r="K220" s="21">
        <f t="shared" si="32"/>
        <v>1.0018042499999997</v>
      </c>
      <c r="L220" s="21">
        <f t="shared" si="32"/>
        <v>0.9021288399999996</v>
      </c>
      <c r="M220" s="21">
        <f t="shared" si="32"/>
        <v>0.50461633999999966</v>
      </c>
      <c r="N220" s="21">
        <f t="shared" si="32"/>
        <v>1.1734316999999994</v>
      </c>
      <c r="O220" s="331">
        <f t="shared" si="31"/>
        <v>13.920134489999999</v>
      </c>
      <c r="Q220" s="10">
        <v>1009</v>
      </c>
      <c r="R220" s="10" t="s">
        <v>17</v>
      </c>
      <c r="S220" s="21">
        <f t="shared" si="33"/>
        <v>1.2371332699999995</v>
      </c>
      <c r="T220" s="21">
        <f>+'[16]2M'!$L$252/10^6</f>
        <v>2.6051467200000005</v>
      </c>
      <c r="U220" s="21">
        <f>+'[16]3M'!$L$252/10^6</f>
        <v>3.8459215800000002</v>
      </c>
      <c r="V220" s="21">
        <f>+'[16]4M'!$L$252/10^6</f>
        <v>5.2127314500000024</v>
      </c>
      <c r="W220" s="21">
        <f>+'[16]5M'!$L$252/10^6</f>
        <v>6.5777268300000014</v>
      </c>
      <c r="X220" s="21">
        <f>+'[16]6M'!$L$252/10^6</f>
        <v>7.8761964999999998</v>
      </c>
      <c r="Y220" s="21">
        <f>+'[16]7M'!$L$252/10^6</f>
        <v>9.3118388100000029</v>
      </c>
      <c r="Z220" s="21">
        <f>+'[16]8M'!$L$252/10^6</f>
        <v>10.33815336</v>
      </c>
      <c r="AA220" s="21">
        <f>+'[16]9M'!$L$252/10^6</f>
        <v>11.339957609999997</v>
      </c>
      <c r="AB220" s="21">
        <f>+'[16]10M'!$L$252/10^6</f>
        <v>12.242086450000009</v>
      </c>
      <c r="AC220" s="21">
        <f>+'[16]11M'!$L$252/10^6</f>
        <v>12.746702789999997</v>
      </c>
      <c r="AD220" s="21">
        <f>+'[16]12M'!$L$252/10^6</f>
        <v>13.920134489999997</v>
      </c>
    </row>
    <row r="221" spans="1:46" customFormat="1" x14ac:dyDescent="0.2">
      <c r="A221" s="10">
        <v>1010</v>
      </c>
      <c r="B221" s="10" t="s">
        <v>19</v>
      </c>
      <c r="C221" s="21">
        <f t="shared" si="32"/>
        <v>1.8743135900000003</v>
      </c>
      <c r="D221" s="21">
        <f t="shared" si="32"/>
        <v>1.9817772800000004</v>
      </c>
      <c r="E221" s="21">
        <f t="shared" si="32"/>
        <v>1.7655105600000003</v>
      </c>
      <c r="F221" s="21">
        <f t="shared" si="32"/>
        <v>1.6850856400000005</v>
      </c>
      <c r="G221" s="21">
        <f t="shared" si="32"/>
        <v>2.2190589099999993</v>
      </c>
      <c r="H221" s="21">
        <f t="shared" si="32"/>
        <v>1.5096157400000005</v>
      </c>
      <c r="I221" s="21">
        <f t="shared" si="32"/>
        <v>2.4266894000000003</v>
      </c>
      <c r="J221" s="21">
        <f t="shared" si="32"/>
        <v>1.8161600799999993</v>
      </c>
      <c r="K221" s="21">
        <f t="shared" si="32"/>
        <v>1.4686337000000007</v>
      </c>
      <c r="L221" s="21">
        <f t="shared" si="32"/>
        <v>1.3929729000000008</v>
      </c>
      <c r="M221" s="21">
        <f t="shared" si="32"/>
        <v>1.4728325000000002</v>
      </c>
      <c r="N221" s="21">
        <f t="shared" si="32"/>
        <v>1.5654813500000002</v>
      </c>
      <c r="O221" s="331">
        <f t="shared" si="31"/>
        <v>21.178131650000001</v>
      </c>
      <c r="Q221" s="10">
        <v>1010</v>
      </c>
      <c r="R221" s="10" t="s">
        <v>19</v>
      </c>
      <c r="S221" s="21">
        <f t="shared" si="33"/>
        <v>1.8743135900000003</v>
      </c>
      <c r="T221" s="21">
        <f>+'[16]2M'!$M$252/10^6</f>
        <v>3.8560908700000009</v>
      </c>
      <c r="U221" s="21">
        <f>+'[16]3M'!$M$252/10^6</f>
        <v>5.6216014300000001</v>
      </c>
      <c r="V221" s="21">
        <f>+'[16]4M'!$M$252/10^6</f>
        <v>7.3066870700000006</v>
      </c>
      <c r="W221" s="21">
        <f>+'[16]5M'!$M$252/10^6</f>
        <v>9.5257459799999982</v>
      </c>
      <c r="X221" s="21">
        <f>+'[16]6M'!$M$252/10^6</f>
        <v>11.035361720000003</v>
      </c>
      <c r="Y221" s="21">
        <f>+'[16]7M'!$M$252/10^6</f>
        <v>13.462051119999998</v>
      </c>
      <c r="Z221" s="21">
        <f>+'[16]8M'!$M$252/10^6</f>
        <v>15.278211199999999</v>
      </c>
      <c r="AA221" s="21">
        <f>+'[16]9M'!$M$252/10^6</f>
        <v>16.746844899999992</v>
      </c>
      <c r="AB221" s="21">
        <f>+'[16]10M'!$M$252/10^6</f>
        <v>18.139817800000003</v>
      </c>
      <c r="AC221" s="21">
        <f>+'[16]11M'!$M$252/10^6</f>
        <v>19.612650300000002</v>
      </c>
      <c r="AD221" s="21">
        <f>+'[16]12M'!$M$252/10^6</f>
        <v>21.178131649999994</v>
      </c>
    </row>
    <row r="222" spans="1:46" customFormat="1" x14ac:dyDescent="0.2">
      <c r="A222" s="10">
        <v>1011</v>
      </c>
      <c r="B222" s="10" t="s">
        <v>20</v>
      </c>
      <c r="C222" s="21">
        <f t="shared" si="32"/>
        <v>0.79188272000000048</v>
      </c>
      <c r="D222" s="21">
        <f t="shared" si="32"/>
        <v>0.99466548999999982</v>
      </c>
      <c r="E222" s="21">
        <f t="shared" si="32"/>
        <v>0.96009459000000008</v>
      </c>
      <c r="F222" s="21">
        <f t="shared" si="32"/>
        <v>0.90642040000000024</v>
      </c>
      <c r="G222" s="21">
        <f t="shared" si="32"/>
        <v>1.0439242499999997</v>
      </c>
      <c r="H222" s="21">
        <f t="shared" si="32"/>
        <v>0.95026920000000004</v>
      </c>
      <c r="I222" s="21">
        <f t="shared" si="32"/>
        <v>1.2182135399999996</v>
      </c>
      <c r="J222" s="21">
        <f t="shared" si="32"/>
        <v>0.84115640999999974</v>
      </c>
      <c r="K222" s="21">
        <f t="shared" si="32"/>
        <v>0.65331109999999959</v>
      </c>
      <c r="L222" s="21">
        <f t="shared" si="32"/>
        <v>6.2561570000000177E-2</v>
      </c>
      <c r="M222" s="21">
        <f t="shared" si="32"/>
        <v>0.93010807999999989</v>
      </c>
      <c r="N222" s="21">
        <f t="shared" si="32"/>
        <v>0.55769688999999989</v>
      </c>
      <c r="O222" s="331">
        <f t="shared" si="31"/>
        <v>9.9103042399999985</v>
      </c>
      <c r="Q222" s="10">
        <v>1011</v>
      </c>
      <c r="R222" s="10" t="s">
        <v>20</v>
      </c>
      <c r="S222" s="21">
        <f t="shared" si="33"/>
        <v>0.79188272000000048</v>
      </c>
      <c r="T222" s="21">
        <f>+'[16]2M'!$N$252/10^6</f>
        <v>1.786548210000001</v>
      </c>
      <c r="U222" s="21">
        <f>+'[16]3M'!$N$252/10^6</f>
        <v>2.7466428000000005</v>
      </c>
      <c r="V222" s="21">
        <f>+'[16]4M'!$N$252/10^6</f>
        <v>3.6530632000000005</v>
      </c>
      <c r="W222" s="21">
        <f>+'[16]5M'!$N$252/10^6</f>
        <v>4.6969874500000026</v>
      </c>
      <c r="X222" s="21">
        <f>+'[16]6M'!$N$252/10^6</f>
        <v>5.6472566499999974</v>
      </c>
      <c r="Y222" s="21">
        <f>+'[16]7M'!$N$252/10^6</f>
        <v>6.8654701900000017</v>
      </c>
      <c r="Z222" s="21">
        <f>+'[16]8M'!$N$252/10^6</f>
        <v>7.7066266000000008</v>
      </c>
      <c r="AA222" s="21">
        <f>+'[16]9M'!$N$252/10^6</f>
        <v>8.359937700000005</v>
      </c>
      <c r="AB222" s="21">
        <f>+'[16]10M'!$N$252/10^6</f>
        <v>8.422499270000003</v>
      </c>
      <c r="AC222" s="21">
        <f>+'[16]11M'!$N$252/10^6</f>
        <v>9.3526073499999978</v>
      </c>
      <c r="AD222" s="21">
        <f>+'[16]12M'!$N$252/10^6</f>
        <v>9.9103042400000039</v>
      </c>
    </row>
    <row r="223" spans="1:46" customFormat="1" x14ac:dyDescent="0.2">
      <c r="A223" s="10">
        <v>1012</v>
      </c>
      <c r="B223" s="10" t="s">
        <v>21</v>
      </c>
      <c r="C223" s="21">
        <f t="shared" si="32"/>
        <v>3.8021234100000014</v>
      </c>
      <c r="D223" s="21">
        <f t="shared" si="32"/>
        <v>3.7021670900000001</v>
      </c>
      <c r="E223" s="21">
        <f t="shared" si="32"/>
        <v>3.3583398899999994</v>
      </c>
      <c r="F223" s="21">
        <f t="shared" si="32"/>
        <v>3.5076202999999988</v>
      </c>
      <c r="G223" s="21">
        <f t="shared" si="32"/>
        <v>3.3255374899999994</v>
      </c>
      <c r="H223" s="21">
        <f t="shared" si="32"/>
        <v>3.3434540299999993</v>
      </c>
      <c r="I223" s="21">
        <f t="shared" si="32"/>
        <v>4.6353541700000012</v>
      </c>
      <c r="J223" s="21">
        <f t="shared" si="32"/>
        <v>3.4213602100000018</v>
      </c>
      <c r="K223" s="21">
        <f t="shared" si="32"/>
        <v>2.73669377</v>
      </c>
      <c r="L223" s="21">
        <f t="shared" si="32"/>
        <v>2.9502233899999997</v>
      </c>
      <c r="M223" s="21">
        <f t="shared" si="32"/>
        <v>3.1863167200000002</v>
      </c>
      <c r="N223" s="21">
        <f t="shared" si="32"/>
        <v>3.6469388199999995</v>
      </c>
      <c r="O223" s="331">
        <f t="shared" si="31"/>
        <v>41.616129290000011</v>
      </c>
      <c r="Q223" s="10">
        <v>1012</v>
      </c>
      <c r="R223" s="10" t="s">
        <v>21</v>
      </c>
      <c r="S223" s="21">
        <f t="shared" si="33"/>
        <v>3.8021234100000014</v>
      </c>
      <c r="T223" s="21">
        <f>+'[16]2M'!$O$252/10^6</f>
        <v>7.5042904999999998</v>
      </c>
      <c r="U223" s="21">
        <f>+'[16]3M'!$O$252/10^6</f>
        <v>10.862630390000005</v>
      </c>
      <c r="V223" s="21">
        <f>+'[16]4M'!$O$252/10^6</f>
        <v>14.370250689999995</v>
      </c>
      <c r="W223" s="21">
        <f>+'[16]5M'!$O$252/10^6</f>
        <v>17.695788180000008</v>
      </c>
      <c r="X223" s="21">
        <f>+'[16]6M'!$O$252/10^6</f>
        <v>21.039242210000001</v>
      </c>
      <c r="Y223" s="21">
        <f>+'[16]7M'!$O$252/10^6</f>
        <v>25.674596380000004</v>
      </c>
      <c r="Z223" s="21">
        <f>+'[16]8M'!$O$252/10^6</f>
        <v>29.09595659</v>
      </c>
      <c r="AA223" s="21">
        <f>+'[16]9M'!$O$252/10^6</f>
        <v>31.832650360000006</v>
      </c>
      <c r="AB223" s="21">
        <f>+'[16]10M'!$O$252/10^6</f>
        <v>34.78287375</v>
      </c>
      <c r="AC223" s="21">
        <f>+'[16]11M'!$O$252/10^6</f>
        <v>37.969190470000001</v>
      </c>
      <c r="AD223" s="21">
        <f>+'[16]12M'!$O$252/10^6</f>
        <v>41.616129289999989</v>
      </c>
    </row>
    <row r="224" spans="1:46" customFormat="1" x14ac:dyDescent="0.2">
      <c r="A224" s="10">
        <v>1013</v>
      </c>
      <c r="B224" s="10" t="s">
        <v>22</v>
      </c>
      <c r="C224" s="21">
        <f t="shared" si="32"/>
        <v>-0.13867015999999993</v>
      </c>
      <c r="D224" s="21">
        <f t="shared" si="32"/>
        <v>-0.11466096999999992</v>
      </c>
      <c r="E224" s="21">
        <f t="shared" si="32"/>
        <v>-0.10893301999999994</v>
      </c>
      <c r="F224" s="21">
        <f t="shared" si="32"/>
        <v>-0.15019865999999993</v>
      </c>
      <c r="G224" s="21">
        <f t="shared" si="32"/>
        <v>-9.10802E-2</v>
      </c>
      <c r="H224" s="21">
        <f t="shared" si="32"/>
        <v>-0.10955170999999986</v>
      </c>
      <c r="I224" s="21">
        <f t="shared" si="32"/>
        <v>-0.89845080000000022</v>
      </c>
      <c r="J224" s="21">
        <f t="shared" si="32"/>
        <v>-9.5873499999999834E-2</v>
      </c>
      <c r="K224" s="21">
        <f t="shared" si="32"/>
        <v>-0.17397350000000017</v>
      </c>
      <c r="L224" s="21">
        <f t="shared" si="32"/>
        <v>-0.15324172999999996</v>
      </c>
      <c r="M224" s="21">
        <f t="shared" si="32"/>
        <v>-0.11513911999999993</v>
      </c>
      <c r="N224" s="21">
        <f t="shared" si="32"/>
        <v>-0.11987567999999998</v>
      </c>
      <c r="O224" s="331">
        <f t="shared" si="31"/>
        <v>-2.2696490499999995</v>
      </c>
      <c r="Q224" s="10">
        <v>1013</v>
      </c>
      <c r="R224" s="10" t="s">
        <v>22</v>
      </c>
      <c r="S224" s="21">
        <f t="shared" si="33"/>
        <v>-0.13867015999999993</v>
      </c>
      <c r="T224" s="21">
        <f>+'[16]2M'!$P$252/10^6</f>
        <v>-0.25333112999999979</v>
      </c>
      <c r="U224" s="21">
        <f>+'[16]3M'!$P$252/10^6</f>
        <v>-0.3622641499999999</v>
      </c>
      <c r="V224" s="21">
        <f>+'[16]4M'!$P$252/10^6</f>
        <v>-0.51246280999999982</v>
      </c>
      <c r="W224" s="21">
        <f>+'[16]5M'!$P$252/10^6</f>
        <v>-0.60354300999999999</v>
      </c>
      <c r="X224" s="21">
        <f>+'[16]6M'!$P$252/10^6</f>
        <v>-0.71309471999999929</v>
      </c>
      <c r="Y224" s="21">
        <f>+'[16]7M'!$P$252/10^6</f>
        <v>-1.61154552</v>
      </c>
      <c r="Z224" s="21">
        <f>+'[16]8M'!$P$252/10^6</f>
        <v>-1.7074190200000001</v>
      </c>
      <c r="AA224" s="21">
        <f>+'[16]9M'!$P$252/10^6</f>
        <v>-1.8813925200000001</v>
      </c>
      <c r="AB224" s="21">
        <f>+'[16]10M'!$P$252/10^6</f>
        <v>-2.0346342500000008</v>
      </c>
      <c r="AC224" s="21">
        <f>+'[16]11M'!$P$252/10^6</f>
        <v>-2.149773370000001</v>
      </c>
      <c r="AD224" s="21">
        <f>+'[16]12M'!$P$252/10^6</f>
        <v>-2.2696490500000017</v>
      </c>
    </row>
    <row r="225" spans="1:30" customFormat="1" x14ac:dyDescent="0.2">
      <c r="A225" s="10">
        <v>1014</v>
      </c>
      <c r="B225" s="10" t="s">
        <v>23</v>
      </c>
      <c r="C225" s="21">
        <f t="shared" si="32"/>
        <v>9.4903428799999983</v>
      </c>
      <c r="D225" s="21">
        <f t="shared" si="32"/>
        <v>9.3630956199999993</v>
      </c>
      <c r="E225" s="21">
        <f t="shared" si="32"/>
        <v>9.4847248999999998</v>
      </c>
      <c r="F225" s="21">
        <f t="shared" si="32"/>
        <v>8.4861400799999984</v>
      </c>
      <c r="G225" s="21">
        <f t="shared" si="32"/>
        <v>10.175822610000001</v>
      </c>
      <c r="H225" s="21">
        <f t="shared" si="32"/>
        <v>9.7778322600000021</v>
      </c>
      <c r="I225" s="21">
        <f t="shared" si="32"/>
        <v>12.492116400000004</v>
      </c>
      <c r="J225" s="21">
        <f t="shared" si="32"/>
        <v>8.2623764700000031</v>
      </c>
      <c r="K225" s="21">
        <f t="shared" si="32"/>
        <v>8.2195528399999986</v>
      </c>
      <c r="L225" s="21">
        <f t="shared" si="32"/>
        <v>6.591654380000004</v>
      </c>
      <c r="M225" s="21">
        <f t="shared" si="32"/>
        <v>10.04512819</v>
      </c>
      <c r="N225" s="21">
        <f t="shared" si="32"/>
        <v>8.554568960000001</v>
      </c>
      <c r="O225" s="331">
        <f t="shared" si="31"/>
        <v>110.94335559000002</v>
      </c>
      <c r="Q225" s="10">
        <v>1014</v>
      </c>
      <c r="R225" s="10" t="s">
        <v>23</v>
      </c>
      <c r="S225" s="21">
        <f t="shared" si="33"/>
        <v>9.4903428799999983</v>
      </c>
      <c r="T225" s="21">
        <f>+'[16]2M'!$Q$252/10^6</f>
        <v>18.853438499999999</v>
      </c>
      <c r="U225" s="21">
        <f>+'[16]3M'!$Q$252/10^6</f>
        <v>28.338163400000003</v>
      </c>
      <c r="V225" s="21">
        <f>+'[16]4M'!$Q$252/10^6</f>
        <v>36.824303480000005</v>
      </c>
      <c r="W225" s="21">
        <f>+'[16]5M'!$Q$252/10^6</f>
        <v>47.000126089999995</v>
      </c>
      <c r="X225" s="21">
        <f>+'[16]6M'!$Q$252/10^6</f>
        <v>56.777958349999984</v>
      </c>
      <c r="Y225" s="21">
        <f>+'[16]7M'!$Q$252/10^6</f>
        <v>69.270074749999992</v>
      </c>
      <c r="Z225" s="21">
        <f>+'[16]8M'!$Q$252/10^6</f>
        <v>77.532451219999999</v>
      </c>
      <c r="AA225" s="21">
        <f>+'[16]9M'!$Q$252/10^6</f>
        <v>85.752004060000004</v>
      </c>
      <c r="AB225" s="21">
        <f>+'[16]10M'!$Q$252/10^6</f>
        <v>92.343658440000013</v>
      </c>
      <c r="AC225" s="21">
        <f>+'[16]11M'!$Q$252/10^6</f>
        <v>102.38878662999998</v>
      </c>
      <c r="AD225" s="21">
        <f>+'[16]12M'!$Q$252/10^6</f>
        <v>110.94335559000004</v>
      </c>
    </row>
    <row r="226" spans="1:30" customFormat="1" x14ac:dyDescent="0.2">
      <c r="A226" s="10">
        <v>1015</v>
      </c>
      <c r="B226" s="10" t="s">
        <v>24</v>
      </c>
      <c r="C226" s="21">
        <f t="shared" si="32"/>
        <v>0.72245108999999985</v>
      </c>
      <c r="D226" s="21">
        <f t="shared" si="32"/>
        <v>0.46540962000000041</v>
      </c>
      <c r="E226" s="21">
        <f t="shared" si="32"/>
        <v>0.53636914999999985</v>
      </c>
      <c r="F226" s="21">
        <f t="shared" si="32"/>
        <v>0.76162379000000002</v>
      </c>
      <c r="G226" s="21">
        <f t="shared" si="32"/>
        <v>0.62368839999999937</v>
      </c>
      <c r="H226" s="21">
        <f t="shared" si="32"/>
        <v>0.32671169999999972</v>
      </c>
      <c r="I226" s="21">
        <f t="shared" si="32"/>
        <v>1.1181695999999997</v>
      </c>
      <c r="J226" s="21">
        <f t="shared" si="32"/>
        <v>0.30925654999999996</v>
      </c>
      <c r="K226" s="21">
        <f t="shared" si="32"/>
        <v>0.45376646999999992</v>
      </c>
      <c r="L226" s="21">
        <f t="shared" si="32"/>
        <v>-5.9111869999999955E-2</v>
      </c>
      <c r="M226" s="21">
        <f t="shared" si="32"/>
        <v>0.62210878000000003</v>
      </c>
      <c r="N226" s="21">
        <f t="shared" si="32"/>
        <v>0.40886803000000027</v>
      </c>
      <c r="O226" s="331">
        <f t="shared" si="31"/>
        <v>6.2893113099999987</v>
      </c>
      <c r="Q226" s="10">
        <v>1015</v>
      </c>
      <c r="R226" s="10" t="s">
        <v>24</v>
      </c>
      <c r="S226" s="21">
        <f t="shared" si="33"/>
        <v>0.72245108999999985</v>
      </c>
      <c r="T226" s="21">
        <f>+'[16]2M'!$R$252/10^6</f>
        <v>1.1878607099999989</v>
      </c>
      <c r="U226" s="21">
        <f>+'[16]3M'!$R$252/10^6</f>
        <v>1.7242298599999994</v>
      </c>
      <c r="V226" s="21">
        <f>+'[16]4M'!$R$252/10^6</f>
        <v>2.4858536500000006</v>
      </c>
      <c r="W226" s="21">
        <f>+'[16]5M'!$R$252/10^6</f>
        <v>3.1095420500000008</v>
      </c>
      <c r="X226" s="21">
        <f>+'[16]6M'!$R$252/10^6</f>
        <v>3.4362537499999983</v>
      </c>
      <c r="Y226" s="21">
        <f>+'[16]7M'!$R$252/10^6</f>
        <v>4.5544233499999995</v>
      </c>
      <c r="Z226" s="21">
        <f>+'[16]8M'!$R$252/10^6</f>
        <v>4.8636799000000002</v>
      </c>
      <c r="AA226" s="21">
        <f>+'[16]9M'!$R$252/10^6</f>
        <v>5.3174463699999972</v>
      </c>
      <c r="AB226" s="21">
        <f>+'[16]10M'!$R$252/10^6</f>
        <v>5.2583345000000037</v>
      </c>
      <c r="AC226" s="21">
        <f>+'[16]11M'!$R$252/10^6</f>
        <v>5.8804432799999997</v>
      </c>
      <c r="AD226" s="21">
        <f>+'[16]12M'!$R$252/10^6</f>
        <v>6.2893113099999969</v>
      </c>
    </row>
    <row r="227" spans="1:30" customFormat="1" x14ac:dyDescent="0.2">
      <c r="A227" s="10">
        <v>1016</v>
      </c>
      <c r="B227" s="10" t="s">
        <v>25</v>
      </c>
      <c r="C227" s="21">
        <f t="shared" si="32"/>
        <v>0.88058288999999967</v>
      </c>
      <c r="D227" s="21">
        <f t="shared" si="32"/>
        <v>0.81567095999999961</v>
      </c>
      <c r="E227" s="21">
        <f t="shared" si="32"/>
        <v>0.96956248999999994</v>
      </c>
      <c r="F227" s="21">
        <f t="shared" si="32"/>
        <v>1.1761715000000006</v>
      </c>
      <c r="G227" s="21">
        <f t="shared" si="32"/>
        <v>1.1690240200000004</v>
      </c>
      <c r="H227" s="21">
        <f t="shared" si="32"/>
        <v>0.65065437999999975</v>
      </c>
      <c r="I227" s="21">
        <f t="shared" si="32"/>
        <v>1.3120081299999997</v>
      </c>
      <c r="J227" s="21">
        <f t="shared" si="32"/>
        <v>0.82677401000000073</v>
      </c>
      <c r="K227" s="21">
        <f t="shared" si="32"/>
        <v>0.31720837000000013</v>
      </c>
      <c r="L227" s="21">
        <f t="shared" si="32"/>
        <v>0.55220516999999991</v>
      </c>
      <c r="M227" s="21">
        <f t="shared" si="32"/>
        <v>1.0991939700000004</v>
      </c>
      <c r="N227" s="21">
        <f t="shared" si="32"/>
        <v>0.6324127399999997</v>
      </c>
      <c r="O227" s="331">
        <f t="shared" si="31"/>
        <v>10.40146863</v>
      </c>
      <c r="Q227" s="10">
        <v>1016</v>
      </c>
      <c r="R227" s="10" t="s">
        <v>25</v>
      </c>
      <c r="S227" s="21">
        <f t="shared" si="33"/>
        <v>0.88058288999999967</v>
      </c>
      <c r="T227" s="21">
        <f>+'[16]2M'!$S$252/10^6</f>
        <v>1.6962538499999997</v>
      </c>
      <c r="U227" s="21">
        <f>+'[16]3M'!$S$252/10^6</f>
        <v>2.6658163400000001</v>
      </c>
      <c r="V227" s="21">
        <f>+'[16]4M'!$S$252/10^6</f>
        <v>3.8419878400000016</v>
      </c>
      <c r="W227" s="21">
        <f>+'[16]5M'!$S$252/10^6</f>
        <v>5.0110118599999991</v>
      </c>
      <c r="X227" s="21">
        <f>+'[16]6M'!$S$252/10^6</f>
        <v>5.6616662399999989</v>
      </c>
      <c r="Y227" s="21">
        <f>+'[16]7M'!$S$252/10^6</f>
        <v>6.9736743699999995</v>
      </c>
      <c r="Z227" s="21">
        <f>+'[16]8M'!$S$252/10^6</f>
        <v>7.8004483799999971</v>
      </c>
      <c r="AA227" s="21">
        <f>+'[16]9M'!$S$252/10^6</f>
        <v>8.1176567500000001</v>
      </c>
      <c r="AB227" s="21">
        <f>+'[16]10M'!$S$252/10^6</f>
        <v>8.6698619199999989</v>
      </c>
      <c r="AC227" s="21">
        <f>+'[16]11M'!$S$252/10^6</f>
        <v>9.7690558899999971</v>
      </c>
      <c r="AD227" s="21">
        <f>+'[16]12M'!$S$252/10^6</f>
        <v>10.401468629999995</v>
      </c>
    </row>
    <row r="228" spans="1:30" customFormat="1" x14ac:dyDescent="0.2">
      <c r="A228" s="10">
        <v>1017</v>
      </c>
      <c r="B228" s="10" t="s">
        <v>26</v>
      </c>
      <c r="C228" s="21">
        <f t="shared" si="32"/>
        <v>2.6948501400000002</v>
      </c>
      <c r="D228" s="21">
        <f t="shared" si="32"/>
        <v>2.9817485699999997</v>
      </c>
      <c r="E228" s="21">
        <f t="shared" si="32"/>
        <v>2.66954037</v>
      </c>
      <c r="F228" s="21">
        <f t="shared" si="32"/>
        <v>2.6312543999999991</v>
      </c>
      <c r="G228" s="21">
        <f t="shared" si="32"/>
        <v>2.6643740099999995</v>
      </c>
      <c r="H228" s="21">
        <f t="shared" si="32"/>
        <v>2.6554318300000004</v>
      </c>
      <c r="I228" s="21">
        <f t="shared" si="32"/>
        <v>3.2769627000000003</v>
      </c>
      <c r="J228" s="21">
        <f t="shared" si="32"/>
        <v>2.3511991300000004</v>
      </c>
      <c r="K228" s="21">
        <f t="shared" si="32"/>
        <v>2.0786018500000005</v>
      </c>
      <c r="L228" s="21">
        <f t="shared" si="32"/>
        <v>1.9281712500000001</v>
      </c>
      <c r="M228" s="21">
        <f t="shared" si="32"/>
        <v>2.8565045399999995</v>
      </c>
      <c r="N228" s="21">
        <f t="shared" si="32"/>
        <v>2.1543163199999995</v>
      </c>
      <c r="O228" s="331">
        <f t="shared" si="31"/>
        <v>30.942955110000003</v>
      </c>
      <c r="Q228" s="10">
        <v>1017</v>
      </c>
      <c r="R228" s="10" t="s">
        <v>26</v>
      </c>
      <c r="S228" s="21">
        <f t="shared" si="33"/>
        <v>2.6948501400000002</v>
      </c>
      <c r="T228" s="21">
        <f>+'[16]2M'!$T$252/10^6</f>
        <v>5.6765987099999977</v>
      </c>
      <c r="U228" s="21">
        <f>+'[16]3M'!$T$252/10^6</f>
        <v>8.3461390799999986</v>
      </c>
      <c r="V228" s="21">
        <f>+'[16]4M'!$T$252/10^6</f>
        <v>10.977393480000002</v>
      </c>
      <c r="W228" s="21">
        <f>+'[16]5M'!$T$252/10^6</f>
        <v>13.641767489999998</v>
      </c>
      <c r="X228" s="21">
        <f>+'[16]6M'!$T$252/10^6</f>
        <v>16.297199320000001</v>
      </c>
      <c r="Y228" s="21">
        <f>+'[16]7M'!$T$252/10^6</f>
        <v>19.574162020000003</v>
      </c>
      <c r="Z228" s="21">
        <f>+'[16]8M'!$T$252/10^6</f>
        <v>21.925361150000008</v>
      </c>
      <c r="AA228" s="21">
        <f>+'[16]9M'!$T$252/10^6</f>
        <v>24.003962999999999</v>
      </c>
      <c r="AB228" s="21">
        <f>+'[16]10M'!$T$252/10^6</f>
        <v>25.932134250000008</v>
      </c>
      <c r="AC228" s="21">
        <f>+'[16]11M'!$T$252/10^6</f>
        <v>28.788638790000007</v>
      </c>
      <c r="AD228" s="21">
        <f>+'[16]12M'!$T$252/10^6</f>
        <v>30.94295511</v>
      </c>
    </row>
    <row r="229" spans="1:30" customFormat="1" x14ac:dyDescent="0.2">
      <c r="A229" s="10">
        <v>1018</v>
      </c>
      <c r="B229" s="10" t="s">
        <v>27</v>
      </c>
      <c r="C229" s="21">
        <f t="shared" si="32"/>
        <v>0.78174297000000026</v>
      </c>
      <c r="D229" s="21">
        <f t="shared" si="32"/>
        <v>0.83614211000000016</v>
      </c>
      <c r="E229" s="21">
        <f t="shared" si="32"/>
        <v>0.70110347000000006</v>
      </c>
      <c r="F229" s="21">
        <f t="shared" si="32"/>
        <v>0.78956562999999957</v>
      </c>
      <c r="G229" s="21">
        <f t="shared" si="32"/>
        <v>0.94828305000000002</v>
      </c>
      <c r="H229" s="21">
        <f t="shared" si="32"/>
        <v>0.73310906000000009</v>
      </c>
      <c r="I229" s="21">
        <f t="shared" si="32"/>
        <v>1.1977081500000002</v>
      </c>
      <c r="J229" s="21">
        <f t="shared" si="32"/>
        <v>0.55959334999999943</v>
      </c>
      <c r="K229" s="21">
        <f t="shared" si="32"/>
        <v>0.66190731000000014</v>
      </c>
      <c r="L229" s="21">
        <f t="shared" si="32"/>
        <v>0.51271149999999999</v>
      </c>
      <c r="M229" s="21">
        <f t="shared" si="32"/>
        <v>0.47005102999999981</v>
      </c>
      <c r="N229" s="21">
        <f t="shared" si="32"/>
        <v>0.5630793599999997</v>
      </c>
      <c r="O229" s="331">
        <f t="shared" si="31"/>
        <v>8.7549969899999986</v>
      </c>
      <c r="Q229" s="10">
        <v>1018</v>
      </c>
      <c r="R229" s="10" t="s">
        <v>27</v>
      </c>
      <c r="S229" s="21">
        <f t="shared" si="33"/>
        <v>0.78174297000000026</v>
      </c>
      <c r="T229" s="21">
        <f>+'[16]2M'!$U$252/10^6</f>
        <v>1.6178850799999998</v>
      </c>
      <c r="U229" s="21">
        <f>+'[16]3M'!$U$252/10^6</f>
        <v>2.3189885500000007</v>
      </c>
      <c r="V229" s="21">
        <f>+'[16]4M'!$U$252/10^6</f>
        <v>3.1085541799999996</v>
      </c>
      <c r="W229" s="21">
        <f>+'[16]5M'!$U$252/10^6</f>
        <v>4.056837230000002</v>
      </c>
      <c r="X229" s="21">
        <f>+'[16]6M'!$U$252/10^6</f>
        <v>4.7899462899999987</v>
      </c>
      <c r="Y229" s="21">
        <f>+'[16]7M'!$U$252/10^6</f>
        <v>5.98765444</v>
      </c>
      <c r="Z229" s="21">
        <f>+'[16]8M'!$U$252/10^6</f>
        <v>6.547247790000001</v>
      </c>
      <c r="AA229" s="21">
        <f>+'[16]9M'!$U$252/10^6</f>
        <v>7.2091551000000029</v>
      </c>
      <c r="AB229" s="21">
        <f>+'[16]10M'!$U$252/10^6</f>
        <v>7.7218665999999976</v>
      </c>
      <c r="AC229" s="21">
        <f>+'[16]11M'!$U$252/10^6</f>
        <v>8.1919176300000007</v>
      </c>
      <c r="AD229" s="21">
        <f>+'[16]12M'!$U$252/10^6</f>
        <v>8.7549969900000022</v>
      </c>
    </row>
    <row r="230" spans="1:30" customFormat="1" x14ac:dyDescent="0.2">
      <c r="A230" s="10">
        <v>1019</v>
      </c>
      <c r="B230" s="10" t="s">
        <v>28</v>
      </c>
      <c r="C230" s="21">
        <f t="shared" si="32"/>
        <v>0.39023263999999969</v>
      </c>
      <c r="D230" s="21">
        <f t="shared" si="32"/>
        <v>0.28243775000000004</v>
      </c>
      <c r="E230" s="21">
        <f t="shared" si="32"/>
        <v>0.37824774000000005</v>
      </c>
      <c r="F230" s="21">
        <f t="shared" si="32"/>
        <v>-7.6939210000000147E-2</v>
      </c>
      <c r="G230" s="21">
        <f t="shared" si="32"/>
        <v>0.52530856999999997</v>
      </c>
      <c r="H230" s="21">
        <f t="shared" si="32"/>
        <v>-0.29736221999999968</v>
      </c>
      <c r="I230" s="21">
        <f t="shared" si="32"/>
        <v>0.46675704000000007</v>
      </c>
      <c r="J230" s="21">
        <f t="shared" si="32"/>
        <v>0.26703189999999977</v>
      </c>
      <c r="K230" s="21">
        <f t="shared" si="32"/>
        <v>0.26031031000000004</v>
      </c>
      <c r="L230" s="21">
        <f t="shared" si="32"/>
        <v>0.25983926999999996</v>
      </c>
      <c r="M230" s="21">
        <f t="shared" si="32"/>
        <v>0.35740963000000026</v>
      </c>
      <c r="N230" s="21">
        <f t="shared" si="32"/>
        <v>0.21209948999999995</v>
      </c>
      <c r="O230" s="331">
        <f t="shared" si="31"/>
        <v>3.0253729100000002</v>
      </c>
      <c r="Q230" s="10">
        <v>1019</v>
      </c>
      <c r="R230" s="10" t="s">
        <v>28</v>
      </c>
      <c r="S230" s="21">
        <f t="shared" si="33"/>
        <v>0.39023263999999969</v>
      </c>
      <c r="T230" s="21">
        <f>+'[16]2M'!$V$252/10^6</f>
        <v>0.67267038999999962</v>
      </c>
      <c r="U230" s="21">
        <f>+'[16]3M'!$V$252/10^6</f>
        <v>1.0509181300000003</v>
      </c>
      <c r="V230" s="21">
        <f>+'[16]4M'!$V$252/10^6</f>
        <v>0.9739789200000013</v>
      </c>
      <c r="W230" s="21">
        <f>+'[16]5M'!$V$252/10^6</f>
        <v>1.4992874900000011</v>
      </c>
      <c r="X230" s="21">
        <f>+'[16]6M'!$V$252/10^6</f>
        <v>1.2019252700000005</v>
      </c>
      <c r="Y230" s="21">
        <f>+'[16]7M'!$V$252/10^6</f>
        <v>1.6686823100000006</v>
      </c>
      <c r="Z230" s="21">
        <f>+'[16]8M'!$V$252/10^6</f>
        <v>1.93571421</v>
      </c>
      <c r="AA230" s="21">
        <f>+'[16]9M'!$V$252/10^6</f>
        <v>2.1960245199999995</v>
      </c>
      <c r="AB230" s="21">
        <f>+'[16]10M'!$V$252/10^6</f>
        <v>2.4558637899999991</v>
      </c>
      <c r="AC230" s="21">
        <f>+'[16]11M'!$V$252/10^6</f>
        <v>2.813273419999998</v>
      </c>
      <c r="AD230" s="21">
        <f>+'[16]12M'!$V$252/10^6</f>
        <v>3.0253729099999984</v>
      </c>
    </row>
    <row r="231" spans="1:30" customFormat="1" x14ac:dyDescent="0.2">
      <c r="A231" s="10">
        <v>1020</v>
      </c>
      <c r="B231" s="10" t="s">
        <v>29</v>
      </c>
      <c r="C231" s="21">
        <f t="shared" ref="C231:N241" si="34">+C169-C200</f>
        <v>4.1286479499999995</v>
      </c>
      <c r="D231" s="21">
        <f t="shared" si="34"/>
        <v>4.2806996500000007</v>
      </c>
      <c r="E231" s="21">
        <f t="shared" si="34"/>
        <v>4.0141720799999998</v>
      </c>
      <c r="F231" s="21">
        <f t="shared" si="34"/>
        <v>4.4612296800000024</v>
      </c>
      <c r="G231" s="21">
        <f t="shared" si="34"/>
        <v>4.1224191099999992</v>
      </c>
      <c r="H231" s="21">
        <f t="shared" si="34"/>
        <v>4.042794869999998</v>
      </c>
      <c r="I231" s="21">
        <f t="shared" si="34"/>
        <v>4.7170458200000027</v>
      </c>
      <c r="J231" s="21">
        <f t="shared" si="34"/>
        <v>3.2121943799999992</v>
      </c>
      <c r="K231" s="21">
        <f t="shared" si="34"/>
        <v>3.2494009400000015</v>
      </c>
      <c r="L231" s="21">
        <f t="shared" si="34"/>
        <v>2.7327687199999997</v>
      </c>
      <c r="M231" s="21">
        <f t="shared" si="34"/>
        <v>4.2686960700000007</v>
      </c>
      <c r="N231" s="21">
        <f t="shared" si="34"/>
        <v>3.7810323699999997</v>
      </c>
      <c r="O231" s="331">
        <f t="shared" si="31"/>
        <v>47.01110164</v>
      </c>
      <c r="Q231" s="10">
        <v>1020</v>
      </c>
      <c r="R231" s="10" t="s">
        <v>29</v>
      </c>
      <c r="S231" s="21">
        <f t="shared" si="33"/>
        <v>4.1286479499999995</v>
      </c>
      <c r="T231" s="21">
        <f>+'[16]2M'!$W$252/10^6</f>
        <v>8.409347600000002</v>
      </c>
      <c r="U231" s="21">
        <f>+'[16]3M'!$W$252/10^6</f>
        <v>12.423519680000002</v>
      </c>
      <c r="V231" s="21">
        <f>+'[16]4M'!$W$252/10^6</f>
        <v>16.884749359999997</v>
      </c>
      <c r="W231" s="21">
        <f>+'[16]5M'!$W$252/10^6</f>
        <v>21.00716847</v>
      </c>
      <c r="X231" s="21">
        <f>+'[16]6M'!$W$252/10^6</f>
        <v>25.049963340000005</v>
      </c>
      <c r="Y231" s="21">
        <f>+'[16]7M'!$W$252/10^6</f>
        <v>29.767009160000004</v>
      </c>
      <c r="Z231" s="21">
        <f>+'[16]8M'!$W$252/10^6</f>
        <v>32.97920354</v>
      </c>
      <c r="AA231" s="21">
        <f>+'[16]9M'!$W$252/10^6</f>
        <v>36.228604479999994</v>
      </c>
      <c r="AB231" s="21">
        <f>+'[16]10M'!$W$252/10^6</f>
        <v>38.96137319999999</v>
      </c>
      <c r="AC231" s="21">
        <f>+'[16]11M'!$W$252/10^6</f>
        <v>43.230069269999994</v>
      </c>
      <c r="AD231" s="21">
        <f>+'[16]12M'!$W$252/10^6</f>
        <v>47.011101639999993</v>
      </c>
    </row>
    <row r="232" spans="1:30" customFormat="1" x14ac:dyDescent="0.2">
      <c r="A232" s="10">
        <v>1021</v>
      </c>
      <c r="B232" s="10" t="s">
        <v>30</v>
      </c>
      <c r="C232" s="21">
        <f t="shared" si="34"/>
        <v>0.80360718999999992</v>
      </c>
      <c r="D232" s="21">
        <f t="shared" si="34"/>
        <v>0.65122098999999967</v>
      </c>
      <c r="E232" s="21">
        <f t="shared" si="34"/>
        <v>0.60686550999999977</v>
      </c>
      <c r="F232" s="21">
        <f t="shared" si="34"/>
        <v>0.6889012299999997</v>
      </c>
      <c r="G232" s="21">
        <f t="shared" si="34"/>
        <v>0.52253282999999984</v>
      </c>
      <c r="H232" s="21">
        <f t="shared" si="34"/>
        <v>0.40357273000000005</v>
      </c>
      <c r="I232" s="21">
        <f t="shared" si="34"/>
        <v>0.76134846000000023</v>
      </c>
      <c r="J232" s="21">
        <f t="shared" si="34"/>
        <v>0.64257189999999986</v>
      </c>
      <c r="K232" s="21">
        <f t="shared" si="34"/>
        <v>0.48438125999999948</v>
      </c>
      <c r="L232" s="21">
        <f t="shared" si="34"/>
        <v>0.18336496000000024</v>
      </c>
      <c r="M232" s="21">
        <f t="shared" si="34"/>
        <v>0.25697402999999985</v>
      </c>
      <c r="N232" s="21">
        <f t="shared" si="34"/>
        <v>0.41188384999999994</v>
      </c>
      <c r="O232" s="331">
        <f t="shared" si="31"/>
        <v>6.4172249399999997</v>
      </c>
      <c r="Q232" s="10">
        <v>1021</v>
      </c>
      <c r="R232" s="10" t="s">
        <v>30</v>
      </c>
      <c r="S232" s="21">
        <f t="shared" si="33"/>
        <v>0.80360718999999992</v>
      </c>
      <c r="T232" s="21">
        <f>+'[16]2M'!$X$252/10^6</f>
        <v>1.4548281799999998</v>
      </c>
      <c r="U232" s="21">
        <f>+'[16]3M'!$X$252/10^6</f>
        <v>2.0616936899999994</v>
      </c>
      <c r="V232" s="21">
        <f>+'[16]4M'!$X$252/10^6</f>
        <v>2.7505949199999988</v>
      </c>
      <c r="W232" s="21">
        <f>+'[16]5M'!$X$252/10^6</f>
        <v>3.27312775</v>
      </c>
      <c r="X232" s="21">
        <f>+'[16]6M'!$X$252/10^6</f>
        <v>3.6767004800000014</v>
      </c>
      <c r="Y232" s="21">
        <f>+'[16]7M'!$X$252/10^6</f>
        <v>4.4380489399999998</v>
      </c>
      <c r="Z232" s="21">
        <f>+'[16]8M'!$X$252/10^6</f>
        <v>5.0806208399999981</v>
      </c>
      <c r="AA232" s="21">
        <f>+'[16]9M'!$X$252/10^6</f>
        <v>5.5650021000000001</v>
      </c>
      <c r="AB232" s="21">
        <f>+'[16]10M'!$X$252/10^6</f>
        <v>5.748367059999997</v>
      </c>
      <c r="AC232" s="21">
        <f>+'[16]11M'!$X$252/10^6</f>
        <v>6.0053410899999964</v>
      </c>
      <c r="AD232" s="21">
        <f>+'[16]12M'!$X$252/10^6</f>
        <v>6.4172249400000014</v>
      </c>
    </row>
    <row r="233" spans="1:30" customFormat="1" x14ac:dyDescent="0.2">
      <c r="A233" s="10">
        <v>1022</v>
      </c>
      <c r="B233" s="10" t="s">
        <v>31</v>
      </c>
      <c r="C233" s="21">
        <f t="shared" si="34"/>
        <v>5.2900287999999982</v>
      </c>
      <c r="D233" s="21">
        <f t="shared" si="34"/>
        <v>6.450665250000001</v>
      </c>
      <c r="E233" s="21">
        <f t="shared" si="34"/>
        <v>4.9295863600000001</v>
      </c>
      <c r="F233" s="21">
        <f t="shared" si="34"/>
        <v>5.7520324699999996</v>
      </c>
      <c r="G233" s="21">
        <f t="shared" si="34"/>
        <v>5.7159280099999989</v>
      </c>
      <c r="H233" s="21">
        <f t="shared" si="34"/>
        <v>5.5797341000000014</v>
      </c>
      <c r="I233" s="21">
        <f t="shared" si="34"/>
        <v>7.2148190000000021</v>
      </c>
      <c r="J233" s="21">
        <f t="shared" si="34"/>
        <v>4.8226035899999999</v>
      </c>
      <c r="K233" s="21">
        <f t="shared" si="34"/>
        <v>4.2487130000000004</v>
      </c>
      <c r="L233" s="21">
        <f t="shared" si="34"/>
        <v>3.2460543500000014</v>
      </c>
      <c r="M233" s="21">
        <f t="shared" si="34"/>
        <v>6.1421187500000016</v>
      </c>
      <c r="N233" s="21">
        <f t="shared" si="34"/>
        <v>5.6972106599999996</v>
      </c>
      <c r="O233" s="331">
        <f t="shared" si="31"/>
        <v>65.089494340000002</v>
      </c>
      <c r="Q233" s="10">
        <v>1022</v>
      </c>
      <c r="R233" s="10" t="s">
        <v>31</v>
      </c>
      <c r="S233" s="21">
        <f t="shared" si="33"/>
        <v>5.2900287999999982</v>
      </c>
      <c r="T233" s="21">
        <f>+'[16]2M'!$Y$252/10^6</f>
        <v>11.740694049999998</v>
      </c>
      <c r="U233" s="21">
        <f>+'[16]3M'!$Y$252/10^6</f>
        <v>16.670280409999997</v>
      </c>
      <c r="V233" s="21">
        <f>+'[16]4M'!$Y$252/10^6</f>
        <v>22.422312880000003</v>
      </c>
      <c r="W233" s="21">
        <f>+'[16]5M'!$Y$252/10^6</f>
        <v>28.138240890000002</v>
      </c>
      <c r="X233" s="21">
        <f>+'[16]6M'!$Y$252/10^6</f>
        <v>33.717974990000009</v>
      </c>
      <c r="Y233" s="21">
        <f>+'[16]7M'!$Y$252/10^6</f>
        <v>40.932793989999993</v>
      </c>
      <c r="Z233" s="21">
        <f>+'[16]8M'!$Y$252/10^6</f>
        <v>45.755397580000007</v>
      </c>
      <c r="AA233" s="21">
        <f>+'[16]9M'!$Y$252/10^6</f>
        <v>50.00411058000001</v>
      </c>
      <c r="AB233" s="21">
        <f>+'[16]10M'!$Y$252/10^6</f>
        <v>53.250164930000004</v>
      </c>
      <c r="AC233" s="21">
        <f>+'[16]11M'!$Y$252/10^6</f>
        <v>59.392283679999998</v>
      </c>
      <c r="AD233" s="21">
        <f>+'[16]12M'!$Y$252/10^6</f>
        <v>65.089494340000016</v>
      </c>
    </row>
    <row r="234" spans="1:30" customFormat="1" x14ac:dyDescent="0.2">
      <c r="A234" s="10">
        <v>1023</v>
      </c>
      <c r="B234" s="10" t="s">
        <v>32</v>
      </c>
      <c r="C234" s="21">
        <f t="shared" si="34"/>
        <v>0.63272754000000042</v>
      </c>
      <c r="D234" s="21">
        <f t="shared" si="34"/>
        <v>0.73965757999999981</v>
      </c>
      <c r="E234" s="21">
        <f t="shared" si="34"/>
        <v>0.76157684999999986</v>
      </c>
      <c r="F234" s="21">
        <f t="shared" si="34"/>
        <v>0.68261459999999996</v>
      </c>
      <c r="G234" s="21">
        <f t="shared" si="34"/>
        <v>0.75546453000000025</v>
      </c>
      <c r="H234" s="21">
        <f t="shared" si="34"/>
        <v>0.63593740000000021</v>
      </c>
      <c r="I234" s="21">
        <f t="shared" si="34"/>
        <v>0.82039569000000045</v>
      </c>
      <c r="J234" s="21">
        <f t="shared" si="34"/>
        <v>0.42643133000000022</v>
      </c>
      <c r="K234" s="21">
        <f t="shared" si="34"/>
        <v>-7.1151940000000247E-2</v>
      </c>
      <c r="L234" s="21">
        <f t="shared" si="34"/>
        <v>6.852583000000001E-2</v>
      </c>
      <c r="M234" s="21">
        <f t="shared" si="34"/>
        <v>0.56357294999999974</v>
      </c>
      <c r="N234" s="21">
        <f t="shared" si="34"/>
        <v>0.61335187000000024</v>
      </c>
      <c r="O234" s="331">
        <f t="shared" si="31"/>
        <v>6.6291042300000012</v>
      </c>
      <c r="Q234" s="10">
        <v>1023</v>
      </c>
      <c r="R234" s="10" t="s">
        <v>32</v>
      </c>
      <c r="S234" s="21">
        <f t="shared" si="33"/>
        <v>0.63272754000000042</v>
      </c>
      <c r="T234" s="21">
        <f>+'[16]2M'!$Z$252/10^6</f>
        <v>1.3723851199999999</v>
      </c>
      <c r="U234" s="21">
        <f>+'[16]3M'!$Z$252/10^6</f>
        <v>2.1339619700000001</v>
      </c>
      <c r="V234" s="21">
        <f>+'[16]4M'!$Z$252/10^6</f>
        <v>2.8165765700000014</v>
      </c>
      <c r="W234" s="21">
        <f>+'[16]5M'!$Z$252/10^6</f>
        <v>3.5720410999999994</v>
      </c>
      <c r="X234" s="21">
        <f>+'[16]6M'!$Z$252/10^6</f>
        <v>4.2079785000000003</v>
      </c>
      <c r="Y234" s="21">
        <f>+'[16]7M'!$Z$252/10^6</f>
        <v>5.028374190000001</v>
      </c>
      <c r="Z234" s="21">
        <f>+'[16]8M'!$Z$252/10^6</f>
        <v>5.4548055199999999</v>
      </c>
      <c r="AA234" s="21">
        <f>+'[16]9M'!$Z$252/10^6</f>
        <v>5.3836535800000034</v>
      </c>
      <c r="AB234" s="21">
        <f>+'[16]10M'!$Z$252/10^6</f>
        <v>5.4521794099999985</v>
      </c>
      <c r="AC234" s="21">
        <f>+'[16]11M'!$Z$252/10^6</f>
        <v>6.0157523599999996</v>
      </c>
      <c r="AD234" s="21">
        <f>+'[16]12M'!$Z$252/10^6</f>
        <v>6.6291042300000038</v>
      </c>
    </row>
    <row r="235" spans="1:30" customFormat="1" x14ac:dyDescent="0.2">
      <c r="A235" s="10">
        <v>1024</v>
      </c>
      <c r="B235" s="10" t="s">
        <v>33</v>
      </c>
      <c r="C235" s="21">
        <f t="shared" si="34"/>
        <v>11.780697099999999</v>
      </c>
      <c r="D235" s="21">
        <f t="shared" si="34"/>
        <v>11.322175819999998</v>
      </c>
      <c r="E235" s="21">
        <f t="shared" si="34"/>
        <v>11.35235076</v>
      </c>
      <c r="F235" s="21">
        <f t="shared" si="34"/>
        <v>11.337299009999999</v>
      </c>
      <c r="G235" s="21">
        <f t="shared" si="34"/>
        <v>11.285140630000001</v>
      </c>
      <c r="H235" s="21">
        <f t="shared" si="34"/>
        <v>10.741236819999999</v>
      </c>
      <c r="I235" s="21">
        <f t="shared" si="34"/>
        <v>11.761846389999999</v>
      </c>
      <c r="J235" s="21">
        <f t="shared" si="34"/>
        <v>8.4092333199999985</v>
      </c>
      <c r="K235" s="21">
        <f t="shared" si="34"/>
        <v>8.3055655000000002</v>
      </c>
      <c r="L235" s="21">
        <f t="shared" si="34"/>
        <v>8.428665419999998</v>
      </c>
      <c r="M235" s="21">
        <f t="shared" si="34"/>
        <v>10.921049399999998</v>
      </c>
      <c r="N235" s="21">
        <f t="shared" si="34"/>
        <v>9.2920906199999997</v>
      </c>
      <c r="O235" s="331">
        <f t="shared" si="31"/>
        <v>124.93735079</v>
      </c>
      <c r="Q235" s="10">
        <v>1024</v>
      </c>
      <c r="R235" s="10" t="s">
        <v>33</v>
      </c>
      <c r="S235" s="21">
        <f t="shared" si="33"/>
        <v>11.780697099999999</v>
      </c>
      <c r="T235" s="21">
        <f>+'[16]2M'!$AA$252/10^6</f>
        <v>23.102872919999996</v>
      </c>
      <c r="U235" s="21">
        <f>+'[16]3M'!$AA$252/10^6</f>
        <v>34.45522368000001</v>
      </c>
      <c r="V235" s="21">
        <f>+'[16]4M'!$AA$252/10^6</f>
        <v>45.792522689999998</v>
      </c>
      <c r="W235" s="21">
        <f>+'[16]5M'!$AA$252/10^6</f>
        <v>57.077663320000013</v>
      </c>
      <c r="X235" s="21">
        <f>+'[16]6M'!$AA$252/10^6</f>
        <v>67.818900139999982</v>
      </c>
      <c r="Y235" s="21">
        <f>+'[16]7M'!$AA$252/10^6</f>
        <v>79.580746530000013</v>
      </c>
      <c r="Z235" s="21">
        <f>+'[16]8M'!$AA$252/10^6</f>
        <v>87.989979849999997</v>
      </c>
      <c r="AA235" s="21">
        <f>+'[16]9M'!$AA$252/10^6</f>
        <v>96.295545349999983</v>
      </c>
      <c r="AB235" s="21">
        <f>+'[16]10M'!$AA$252/10^6</f>
        <v>104.72421076999997</v>
      </c>
      <c r="AC235" s="21">
        <f>+'[16]11M'!$AA$252/10^6</f>
        <v>115.64526016999996</v>
      </c>
      <c r="AD235" s="21">
        <f>+'[16]12M'!$AA$252/10^6</f>
        <v>124.93735078999997</v>
      </c>
    </row>
    <row r="236" spans="1:30" customFormat="1" x14ac:dyDescent="0.2">
      <c r="A236" s="10">
        <v>1025</v>
      </c>
      <c r="B236" s="10" t="s">
        <v>34</v>
      </c>
      <c r="C236" s="21">
        <f t="shared" si="34"/>
        <v>1.2042344699999996</v>
      </c>
      <c r="D236" s="21">
        <f t="shared" si="34"/>
        <v>1.1608377399999998</v>
      </c>
      <c r="E236" s="21">
        <f t="shared" si="34"/>
        <v>1.1105615299999994</v>
      </c>
      <c r="F236" s="21">
        <f t="shared" si="34"/>
        <v>1.1338585800000003</v>
      </c>
      <c r="G236" s="21">
        <f t="shared" si="34"/>
        <v>1.2354218000000001</v>
      </c>
      <c r="H236" s="21">
        <f t="shared" si="34"/>
        <v>1.2664224799999999</v>
      </c>
      <c r="I236" s="21">
        <f t="shared" si="34"/>
        <v>1.7770980099999998</v>
      </c>
      <c r="J236" s="21">
        <f t="shared" si="34"/>
        <v>1.2129459900000006</v>
      </c>
      <c r="K236" s="21">
        <f t="shared" si="34"/>
        <v>1.17526168</v>
      </c>
      <c r="L236" s="21">
        <f t="shared" si="34"/>
        <v>1.13620806</v>
      </c>
      <c r="M236" s="21">
        <f t="shared" si="34"/>
        <v>1.6147244299999999</v>
      </c>
      <c r="N236" s="21">
        <f t="shared" si="34"/>
        <v>1.3002269700000002</v>
      </c>
      <c r="O236" s="331">
        <f t="shared" si="31"/>
        <v>15.327801739999998</v>
      </c>
      <c r="Q236" s="10">
        <v>1025</v>
      </c>
      <c r="R236" s="10" t="s">
        <v>34</v>
      </c>
      <c r="S236" s="21">
        <f t="shared" si="33"/>
        <v>1.2042344699999996</v>
      </c>
      <c r="T236" s="21">
        <f>+'[16]2M'!$AB$252/10^6</f>
        <v>2.3650722100000006</v>
      </c>
      <c r="U236" s="21">
        <f>+'[16]3M'!$AB$252/10^6</f>
        <v>3.4756337400000006</v>
      </c>
      <c r="V236" s="21">
        <f>+'[16]4M'!$AB$252/10^6</f>
        <v>4.6094923200000011</v>
      </c>
      <c r="W236" s="21">
        <f>+'[16]5M'!$AB$252/10^6</f>
        <v>5.8449141200000012</v>
      </c>
      <c r="X236" s="21">
        <f>+'[16]6M'!$AB$252/10^6</f>
        <v>7.1113366000000013</v>
      </c>
      <c r="Y236" s="21">
        <f>+'[16]7M'!$AB$252/10^6</f>
        <v>8.8884346100000009</v>
      </c>
      <c r="Z236" s="21">
        <f>+'[16]8M'!$AB$252/10^6</f>
        <v>10.101380600000002</v>
      </c>
      <c r="AA236" s="21">
        <f>+'[16]9M'!$AB$252/10^6</f>
        <v>11.276642279999997</v>
      </c>
      <c r="AB236" s="21">
        <f>+'[16]10M'!$AB$252/10^6</f>
        <v>12.412850340000002</v>
      </c>
      <c r="AC236" s="21">
        <f>+'[16]11M'!$AB$252/10^6</f>
        <v>14.027574769999998</v>
      </c>
      <c r="AD236" s="21">
        <f>+'[16]12M'!$AB$252/10^6</f>
        <v>15.327801740000004</v>
      </c>
    </row>
    <row r="237" spans="1:30" customFormat="1" x14ac:dyDescent="0.2">
      <c r="A237" s="10">
        <v>1026</v>
      </c>
      <c r="B237" s="10" t="s">
        <v>35</v>
      </c>
      <c r="C237" s="21">
        <f t="shared" si="34"/>
        <v>0.38204243999999987</v>
      </c>
      <c r="D237" s="21">
        <f t="shared" si="34"/>
        <v>0.14578649999999993</v>
      </c>
      <c r="E237" s="21">
        <f t="shared" si="34"/>
        <v>0.26433897000000006</v>
      </c>
      <c r="F237" s="21">
        <f t="shared" si="34"/>
        <v>0.26350378999999979</v>
      </c>
      <c r="G237" s="21">
        <f t="shared" si="34"/>
        <v>0.39907717999999992</v>
      </c>
      <c r="H237" s="21">
        <f t="shared" si="34"/>
        <v>0.13429480000000005</v>
      </c>
      <c r="I237" s="21">
        <f t="shared" si="34"/>
        <v>0.54133448000000006</v>
      </c>
      <c r="J237" s="21">
        <f t="shared" si="34"/>
        <v>0.19320854999999992</v>
      </c>
      <c r="K237" s="21">
        <f t="shared" si="34"/>
        <v>-0.2436598299999998</v>
      </c>
      <c r="L237" s="21">
        <f t="shared" si="34"/>
        <v>7.9343810000000348E-2</v>
      </c>
      <c r="M237" s="21">
        <f t="shared" si="34"/>
        <v>8.1098219999999999E-2</v>
      </c>
      <c r="N237" s="21">
        <f t="shared" si="34"/>
        <v>0.21332616000000004</v>
      </c>
      <c r="O237" s="331">
        <f t="shared" si="31"/>
        <v>2.4536950700000002</v>
      </c>
      <c r="Q237" s="10">
        <v>1026</v>
      </c>
      <c r="R237" s="10" t="s">
        <v>35</v>
      </c>
      <c r="S237" s="21">
        <f t="shared" si="33"/>
        <v>0.38204243999999987</v>
      </c>
      <c r="T237" s="21">
        <f>+'[16]2M'!$AC$252/10^6</f>
        <v>0.52782893999999991</v>
      </c>
      <c r="U237" s="21">
        <f>+'[16]3M'!$AC$252/10^6</f>
        <v>0.79216791000000064</v>
      </c>
      <c r="V237" s="21">
        <f>+'[16]4M'!$AC$252/10^6</f>
        <v>1.0556717000000007</v>
      </c>
      <c r="W237" s="21">
        <f>+'[16]5M'!$AC$252/10^6</f>
        <v>1.4547488799999999</v>
      </c>
      <c r="X237" s="21">
        <f>+'[16]6M'!$AC$252/10^6</f>
        <v>1.5890436799999996</v>
      </c>
      <c r="Y237" s="21">
        <f>+'[16]7M'!$AC$252/10^6</f>
        <v>2.1303781600000011</v>
      </c>
      <c r="Z237" s="21">
        <f>+'[16]8M'!$AC$252/10^6</f>
        <v>2.3235867099999989</v>
      </c>
      <c r="AA237" s="21">
        <f>+'[16]9M'!$AC$252/10^6</f>
        <v>2.0799268799999999</v>
      </c>
      <c r="AB237" s="21">
        <f>+'[16]10M'!$AC$252/10^6</f>
        <v>2.1592706900000005</v>
      </c>
      <c r="AC237" s="21">
        <f>+'[16]11M'!$AC$252/10^6</f>
        <v>2.2403689099999973</v>
      </c>
      <c r="AD237" s="21">
        <f>+'[16]12M'!$AC$252/10^6</f>
        <v>2.4536950700000002</v>
      </c>
    </row>
    <row r="238" spans="1:30" customFormat="1" x14ac:dyDescent="0.2">
      <c r="A238" s="10">
        <v>1027</v>
      </c>
      <c r="B238" s="10" t="s">
        <v>36</v>
      </c>
      <c r="C238" s="21">
        <f t="shared" si="34"/>
        <v>0.58857059000000012</v>
      </c>
      <c r="D238" s="21">
        <f t="shared" si="34"/>
        <v>0.54280031000000006</v>
      </c>
      <c r="E238" s="21">
        <f t="shared" si="34"/>
        <v>0.48837301999999994</v>
      </c>
      <c r="F238" s="21">
        <f t="shared" si="34"/>
        <v>0.23598619999999992</v>
      </c>
      <c r="G238" s="21">
        <f t="shared" si="34"/>
        <v>1.0068622199999999</v>
      </c>
      <c r="H238" s="21">
        <f t="shared" si="34"/>
        <v>0.51684292000000009</v>
      </c>
      <c r="I238" s="21">
        <f t="shared" si="34"/>
        <v>0.78582851999999992</v>
      </c>
      <c r="J238" s="21">
        <f t="shared" si="34"/>
        <v>0.48598862000000032</v>
      </c>
      <c r="K238" s="21">
        <f t="shared" si="34"/>
        <v>0.38059061000000016</v>
      </c>
      <c r="L238" s="21">
        <f t="shared" si="34"/>
        <v>0.32182488999999981</v>
      </c>
      <c r="M238" s="21">
        <f t="shared" si="34"/>
        <v>0.38861232000000023</v>
      </c>
      <c r="N238" s="21">
        <f t="shared" si="34"/>
        <v>0.47416286000000007</v>
      </c>
      <c r="O238" s="331">
        <f t="shared" si="31"/>
        <v>6.2164430800000012</v>
      </c>
      <c r="Q238" s="10">
        <v>1027</v>
      </c>
      <c r="R238" s="10" t="s">
        <v>36</v>
      </c>
      <c r="S238" s="21">
        <f t="shared" si="33"/>
        <v>0.58857059000000012</v>
      </c>
      <c r="T238" s="21">
        <f>+'[16]2M'!$AD$252/10^6</f>
        <v>1.1313709000000003</v>
      </c>
      <c r="U238" s="21">
        <f>+'[16]3M'!$AD$252/10^6</f>
        <v>1.6197439199999999</v>
      </c>
      <c r="V238" s="21">
        <f>+'[16]4M'!$AD$252/10^6</f>
        <v>1.85573012</v>
      </c>
      <c r="W238" s="21">
        <f>+'[16]5M'!$AD$252/10^6</f>
        <v>2.8625923399999995</v>
      </c>
      <c r="X238" s="21">
        <f>+'[16]6M'!$AD$252/10^6</f>
        <v>3.3794352599999988</v>
      </c>
      <c r="Y238" s="21">
        <f>+'[16]7M'!$AD$252/10^6</f>
        <v>4.165263780000001</v>
      </c>
      <c r="Z238" s="21">
        <f>+'[16]8M'!$AD$252/10^6</f>
        <v>4.6512523999999997</v>
      </c>
      <c r="AA238" s="21">
        <f>+'[16]9M'!$AD$252/10^6</f>
        <v>5.0318430099999993</v>
      </c>
      <c r="AB238" s="21">
        <f>+'[16]10M'!$AD$252/10^6</f>
        <v>5.3536678999999978</v>
      </c>
      <c r="AC238" s="21">
        <f>+'[16]11M'!$AD$252/10^6</f>
        <v>5.7422802199999969</v>
      </c>
      <c r="AD238" s="21">
        <f>+'[16]12M'!$AD$252/10^6</f>
        <v>6.2164430800000021</v>
      </c>
    </row>
    <row r="239" spans="1:30" customFormat="1" x14ac:dyDescent="0.2">
      <c r="A239" s="10">
        <v>1028</v>
      </c>
      <c r="B239" s="10" t="s">
        <v>37</v>
      </c>
      <c r="C239" s="21">
        <f t="shared" si="34"/>
        <v>5.3355294200000003</v>
      </c>
      <c r="D239" s="21">
        <f t="shared" si="34"/>
        <v>5.4903120800000007</v>
      </c>
      <c r="E239" s="21">
        <f t="shared" si="34"/>
        <v>5.2425686499999982</v>
      </c>
      <c r="F239" s="21">
        <f t="shared" si="34"/>
        <v>5.1893129499999988</v>
      </c>
      <c r="G239" s="21">
        <f t="shared" si="34"/>
        <v>5.6196831099999995</v>
      </c>
      <c r="H239" s="21">
        <f t="shared" si="34"/>
        <v>4.7811698499999995</v>
      </c>
      <c r="I239" s="21">
        <f t="shared" si="34"/>
        <v>2.1037643199999998</v>
      </c>
      <c r="J239" s="21">
        <f t="shared" si="34"/>
        <v>4.1855627399999999</v>
      </c>
      <c r="K239" s="21">
        <f t="shared" si="34"/>
        <v>4.2277612199999988</v>
      </c>
      <c r="L239" s="21">
        <f t="shared" si="34"/>
        <v>3.7397203799999992</v>
      </c>
      <c r="M239" s="21">
        <f t="shared" si="34"/>
        <v>4.0458352699999995</v>
      </c>
      <c r="N239" s="21">
        <f t="shared" si="34"/>
        <v>4.9499065199999999</v>
      </c>
      <c r="O239" s="331">
        <f t="shared" si="31"/>
        <v>54.911126509999995</v>
      </c>
      <c r="Q239" s="10">
        <v>1028</v>
      </c>
      <c r="R239" s="10" t="s">
        <v>37</v>
      </c>
      <c r="S239" s="21">
        <f t="shared" si="33"/>
        <v>5.3355294200000003</v>
      </c>
      <c r="T239" s="21">
        <f>+'[16]2M'!$AE$252/10^6</f>
        <v>10.825841499999999</v>
      </c>
      <c r="U239" s="21">
        <f>+'[16]3M'!$AE$252/10^6</f>
        <v>16.068410150000002</v>
      </c>
      <c r="V239" s="21">
        <f>+'[16]4M'!$AE$252/10^6</f>
        <v>21.257723099999996</v>
      </c>
      <c r="W239" s="21">
        <f>+'[16]5M'!$AE$252/10^6</f>
        <v>26.87740621</v>
      </c>
      <c r="X239" s="21">
        <f>+'[16]6M'!$AE$252/10^6</f>
        <v>31.658576060000001</v>
      </c>
      <c r="Y239" s="21">
        <f>+'[16]7M'!$AE$252/10^6</f>
        <v>33.762340379999998</v>
      </c>
      <c r="Z239" s="21">
        <f>+'[16]8M'!$AE$252/10^6</f>
        <v>37.947903119999992</v>
      </c>
      <c r="AA239" s="21">
        <f>+'[16]9M'!$AE$252/10^6</f>
        <v>42.175664340000019</v>
      </c>
      <c r="AB239" s="21">
        <f>+'[16]10M'!$AE$252/10^6</f>
        <v>45.91538472000002</v>
      </c>
      <c r="AC239" s="21">
        <f>+'[16]11M'!$AE$252/10^6</f>
        <v>49.961219989999996</v>
      </c>
      <c r="AD239" s="21">
        <f>+'[16]12M'!$AE$252/10^6</f>
        <v>54.91112651000001</v>
      </c>
    </row>
    <row r="240" spans="1:30" customFormat="1" x14ac:dyDescent="0.2">
      <c r="A240" s="10">
        <v>1029</v>
      </c>
      <c r="B240" s="10" t="s">
        <v>38</v>
      </c>
      <c r="C240" s="21">
        <f t="shared" si="34"/>
        <v>0.31494789999999984</v>
      </c>
      <c r="D240" s="21">
        <f t="shared" si="34"/>
        <v>0.37851965999999981</v>
      </c>
      <c r="E240" s="21">
        <f t="shared" si="34"/>
        <v>0.35874646000000021</v>
      </c>
      <c r="F240" s="21">
        <f t="shared" si="34"/>
        <v>0.49991291999999987</v>
      </c>
      <c r="G240" s="21">
        <f t="shared" si="34"/>
        <v>0.42262676999999993</v>
      </c>
      <c r="H240" s="21">
        <f t="shared" si="34"/>
        <v>0.35374759000000011</v>
      </c>
      <c r="I240" s="21">
        <f t="shared" si="34"/>
        <v>0.54112346</v>
      </c>
      <c r="J240" s="21">
        <f t="shared" si="34"/>
        <v>0.16522069000000017</v>
      </c>
      <c r="K240" s="21">
        <f t="shared" si="34"/>
        <v>0.23849076000000002</v>
      </c>
      <c r="L240" s="21">
        <f t="shared" si="34"/>
        <v>0.25232494999999977</v>
      </c>
      <c r="M240" s="21">
        <f t="shared" si="34"/>
        <v>0.45824434999999986</v>
      </c>
      <c r="N240" s="21">
        <f t="shared" si="34"/>
        <v>-3.1167449999999874E-2</v>
      </c>
      <c r="O240" s="331">
        <f t="shared" si="31"/>
        <v>3.9527380599999993</v>
      </c>
      <c r="Q240" s="10">
        <v>1029</v>
      </c>
      <c r="R240" s="10" t="s">
        <v>38</v>
      </c>
      <c r="S240" s="21">
        <f t="shared" si="33"/>
        <v>0.31494789999999984</v>
      </c>
      <c r="T240" s="21">
        <f>+'[16]2M'!$AF$252/10^6</f>
        <v>0.69346756000000032</v>
      </c>
      <c r="U240" s="21">
        <f>+'[16]3M'!$AF$252/10^6</f>
        <v>1.0522140199999996</v>
      </c>
      <c r="V240" s="21">
        <f>+'[16]4M'!$AF$252/10^6</f>
        <v>1.5521269399999995</v>
      </c>
      <c r="W240" s="21">
        <f>+'[16]5M'!$AF$252/10^6</f>
        <v>1.9747537100000003</v>
      </c>
      <c r="X240" s="21">
        <f>+'[16]6M'!$AF$252/10^6</f>
        <v>2.3285013000000006</v>
      </c>
      <c r="Y240" s="21">
        <f>+'[16]7M'!$AF$252/10^6</f>
        <v>2.8696247600000007</v>
      </c>
      <c r="Z240" s="21">
        <f>+'[16]8M'!$AF$252/10^6</f>
        <v>3.0348454500000002</v>
      </c>
      <c r="AA240" s="21">
        <f>+'[16]9M'!$AF$252/10^6</f>
        <v>3.2733362100000019</v>
      </c>
      <c r="AB240" s="21">
        <f>+'[16]10M'!$AF$252/10^6</f>
        <v>3.5256611600000012</v>
      </c>
      <c r="AC240" s="21">
        <f>+'[16]11M'!$AF$252/10^6</f>
        <v>3.9839055100000018</v>
      </c>
      <c r="AD240" s="21">
        <f>+'[16]12M'!$AF$252/10^6</f>
        <v>3.9527380600000042</v>
      </c>
    </row>
    <row r="241" spans="1:31" customFormat="1" x14ac:dyDescent="0.2">
      <c r="A241" s="15">
        <v>1030</v>
      </c>
      <c r="B241" s="15" t="s">
        <v>18</v>
      </c>
      <c r="C241" s="23">
        <f t="shared" si="34"/>
        <v>0.62415381999999997</v>
      </c>
      <c r="D241" s="23">
        <f t="shared" si="34"/>
        <v>0.77724735000000011</v>
      </c>
      <c r="E241" s="23">
        <f t="shared" si="34"/>
        <v>0.59369748999999949</v>
      </c>
      <c r="F241" s="23">
        <f t="shared" si="34"/>
        <v>0.44182457000000031</v>
      </c>
      <c r="G241" s="23">
        <f t="shared" si="34"/>
        <v>0.77265874999999995</v>
      </c>
      <c r="H241" s="23">
        <f t="shared" si="34"/>
        <v>0.51761078999999977</v>
      </c>
      <c r="I241" s="23">
        <f t="shared" si="34"/>
        <v>0.76729277000000007</v>
      </c>
      <c r="J241" s="23">
        <f t="shared" si="34"/>
        <v>0.30696788000000019</v>
      </c>
      <c r="K241" s="23">
        <f t="shared" si="34"/>
        <v>0.39964482000000012</v>
      </c>
      <c r="L241" s="23">
        <f t="shared" si="34"/>
        <v>0.39384657999999984</v>
      </c>
      <c r="M241" s="23">
        <f t="shared" si="34"/>
        <v>0.39520270999999996</v>
      </c>
      <c r="N241" s="23">
        <f t="shared" si="34"/>
        <v>0.56531813000000031</v>
      </c>
      <c r="O241" s="332">
        <f t="shared" si="31"/>
        <v>6.5554656600000003</v>
      </c>
      <c r="Q241" s="15">
        <v>1030</v>
      </c>
      <c r="R241" s="15" t="s">
        <v>18</v>
      </c>
      <c r="S241" s="23">
        <f t="shared" si="33"/>
        <v>0.62415381999999997</v>
      </c>
      <c r="T241" s="23">
        <f>+'[16]2M'!$AG$252/10^6</f>
        <v>1.40140117</v>
      </c>
      <c r="U241" s="23">
        <f>+'[16]3M'!$AG$252/10^6</f>
        <v>1.9950986599999991</v>
      </c>
      <c r="V241" s="23">
        <f>+'[16]4M'!$AG$252/10^6</f>
        <v>2.4369232299999997</v>
      </c>
      <c r="W241" s="23">
        <f>+'[16]5M'!$AG$252/10^6</f>
        <v>3.2095819799999985</v>
      </c>
      <c r="X241" s="23">
        <f>+'[16]6M'!$AG$252/10^6</f>
        <v>3.7271927699999994</v>
      </c>
      <c r="Y241" s="23">
        <f>+'[16]7M'!$AG$252/10^6</f>
        <v>4.4944855399999977</v>
      </c>
      <c r="Z241" s="23">
        <f>+'[16]8M'!$AG$252/10^6</f>
        <v>4.8014534199999979</v>
      </c>
      <c r="AA241" s="23">
        <f>+'[16]9M'!$AG$252/10^6</f>
        <v>5.2010982400000003</v>
      </c>
      <c r="AB241" s="23">
        <f>+'[16]10M'!$AG$252/10^6</f>
        <v>5.5949448199999985</v>
      </c>
      <c r="AC241" s="23">
        <f>+'[16]11M'!$AG$252/10^6</f>
        <v>5.9901475300000016</v>
      </c>
      <c r="AD241" s="23">
        <f>+'[16]12M'!$AG$252/10^6</f>
        <v>6.5554656599999968</v>
      </c>
    </row>
    <row r="242" spans="1:31" customFormat="1" x14ac:dyDescent="0.2">
      <c r="A242" s="4">
        <v>10300</v>
      </c>
      <c r="B242" s="4" t="s">
        <v>149</v>
      </c>
      <c r="C242" s="18">
        <f t="shared" ref="C242:N242" si="35">SUM(C214:C241)</f>
        <v>106.65713211000002</v>
      </c>
      <c r="D242" s="18">
        <f t="shared" si="35"/>
        <v>109.91654473999998</v>
      </c>
      <c r="E242" s="18">
        <f t="shared" si="35"/>
        <v>106.48882881999998</v>
      </c>
      <c r="F242" s="18">
        <f t="shared" si="35"/>
        <v>109.70111782999999</v>
      </c>
      <c r="G242" s="18">
        <f t="shared" si="35"/>
        <v>115.37933495999999</v>
      </c>
      <c r="H242" s="18">
        <f t="shared" si="35"/>
        <v>102.53800144000003</v>
      </c>
      <c r="I242" s="18">
        <f t="shared" si="35"/>
        <v>121.21393035999998</v>
      </c>
      <c r="J242" s="18">
        <f t="shared" si="35"/>
        <v>82.19858173999998</v>
      </c>
      <c r="K242" s="18">
        <f t="shared" si="35"/>
        <v>74.103755800000002</v>
      </c>
      <c r="L242" s="18">
        <f t="shared" si="35"/>
        <v>68.960043580000004</v>
      </c>
      <c r="M242" s="18">
        <f t="shared" si="35"/>
        <v>99.032431090000003</v>
      </c>
      <c r="N242" s="18">
        <f t="shared" si="35"/>
        <v>83.506064370000004</v>
      </c>
      <c r="O242" s="18">
        <f>SUM(O214:O241)</f>
        <v>1179.69576684</v>
      </c>
      <c r="Q242" s="4">
        <v>10300</v>
      </c>
      <c r="R242" s="4" t="s">
        <v>55</v>
      </c>
      <c r="S242" s="18">
        <f>SUM(S214:S241)</f>
        <v>106.65713211000002</v>
      </c>
      <c r="T242" s="18">
        <f>SUM(T214:T241)</f>
        <v>216.57367685</v>
      </c>
      <c r="U242" s="18">
        <f t="shared" ref="U242:AD242" si="36">SUM(U214:U241)</f>
        <v>323.06250566999995</v>
      </c>
      <c r="V242" s="18">
        <f t="shared" si="36"/>
        <v>432.76362349999999</v>
      </c>
      <c r="W242" s="18">
        <f t="shared" si="36"/>
        <v>548.14295846000016</v>
      </c>
      <c r="X242" s="18">
        <f t="shared" si="36"/>
        <v>650.68095989999983</v>
      </c>
      <c r="Y242" s="18">
        <f t="shared" si="36"/>
        <v>771.89489026000035</v>
      </c>
      <c r="Z242" s="18">
        <f t="shared" si="36"/>
        <v>854.09347200000002</v>
      </c>
      <c r="AA242" s="18">
        <f t="shared" ref="AA242" si="37">SUM(AA214:AA241)</f>
        <v>928.19722780000006</v>
      </c>
      <c r="AB242" s="18">
        <f t="shared" si="36"/>
        <v>997.15727138000011</v>
      </c>
      <c r="AC242" s="18">
        <f t="shared" si="36"/>
        <v>1096.1897024699999</v>
      </c>
      <c r="AD242" s="18">
        <f t="shared" si="36"/>
        <v>1179.69576684</v>
      </c>
    </row>
    <row r="243" spans="1:31" customFormat="1" x14ac:dyDescent="0.2">
      <c r="A243" s="32"/>
      <c r="B243" s="32"/>
      <c r="O243" s="32"/>
      <c r="Q243" s="32"/>
      <c r="R243" s="32"/>
      <c r="AE243" s="32"/>
    </row>
    <row r="244" spans="1:31" x14ac:dyDescent="0.2">
      <c r="A244" s="3" t="s">
        <v>73</v>
      </c>
      <c r="B244" s="3" t="s">
        <v>93</v>
      </c>
      <c r="C244" s="3" t="s">
        <v>74</v>
      </c>
      <c r="D244" s="3" t="s">
        <v>75</v>
      </c>
      <c r="E244" s="3" t="s">
        <v>76</v>
      </c>
      <c r="F244" s="3" t="s">
        <v>77</v>
      </c>
      <c r="G244" s="3" t="s">
        <v>78</v>
      </c>
      <c r="H244" s="3" t="s">
        <v>79</v>
      </c>
      <c r="I244" s="3" t="s">
        <v>80</v>
      </c>
      <c r="J244" s="3" t="s">
        <v>81</v>
      </c>
      <c r="K244" s="3" t="s">
        <v>82</v>
      </c>
      <c r="L244" s="3" t="s">
        <v>83</v>
      </c>
      <c r="M244" s="3" t="s">
        <v>84</v>
      </c>
      <c r="N244" s="3" t="s">
        <v>85</v>
      </c>
      <c r="O244" s="3" t="s">
        <v>55</v>
      </c>
      <c r="Q244" s="3" t="s">
        <v>144</v>
      </c>
      <c r="R244" s="3" t="s">
        <v>93</v>
      </c>
      <c r="S244" s="3" t="s">
        <v>0</v>
      </c>
      <c r="T244" s="3" t="s">
        <v>1</v>
      </c>
      <c r="U244" s="3" t="s">
        <v>2</v>
      </c>
      <c r="V244" s="3" t="s">
        <v>3</v>
      </c>
      <c r="W244" s="3" t="s">
        <v>4</v>
      </c>
      <c r="X244" s="3" t="s">
        <v>5</v>
      </c>
      <c r="Y244" s="3" t="s">
        <v>6</v>
      </c>
      <c r="Z244" s="3" t="s">
        <v>7</v>
      </c>
      <c r="AA244" s="3" t="s">
        <v>8</v>
      </c>
      <c r="AB244" s="3" t="s">
        <v>9</v>
      </c>
      <c r="AC244" s="3" t="s">
        <v>10</v>
      </c>
      <c r="AD244" s="3" t="s">
        <v>11</v>
      </c>
      <c r="AE244" s="3" t="s">
        <v>55</v>
      </c>
    </row>
    <row r="245" spans="1:31" x14ac:dyDescent="0.2">
      <c r="A245" s="7">
        <v>1004</v>
      </c>
      <c r="B245" s="10" t="s">
        <v>94</v>
      </c>
      <c r="C245" s="8">
        <f>+S245</f>
        <v>14</v>
      </c>
      <c r="D245" s="8">
        <f t="shared" ref="D245:D271" si="38">+C245+T245</f>
        <v>22</v>
      </c>
      <c r="E245" s="8">
        <f t="shared" ref="E245:N260" si="39">+D245+U245</f>
        <v>33</v>
      </c>
      <c r="F245" s="8">
        <f t="shared" si="39"/>
        <v>37</v>
      </c>
      <c r="G245" s="8">
        <f t="shared" si="39"/>
        <v>38</v>
      </c>
      <c r="H245" s="8">
        <f t="shared" si="39"/>
        <v>44</v>
      </c>
      <c r="I245" s="8">
        <f t="shared" si="39"/>
        <v>48</v>
      </c>
      <c r="J245" s="8">
        <f t="shared" si="39"/>
        <v>49</v>
      </c>
      <c r="K245" s="8">
        <f t="shared" si="39"/>
        <v>57</v>
      </c>
      <c r="L245" s="8">
        <f t="shared" si="39"/>
        <v>64</v>
      </c>
      <c r="M245" s="8">
        <f t="shared" si="39"/>
        <v>67</v>
      </c>
      <c r="N245" s="8">
        <f t="shared" si="39"/>
        <v>75</v>
      </c>
      <c r="O245" s="9"/>
      <c r="Q245" s="7">
        <v>1004</v>
      </c>
      <c r="R245" s="10" t="s">
        <v>94</v>
      </c>
      <c r="S245" s="8">
        <v>14</v>
      </c>
      <c r="T245" s="8">
        <v>8</v>
      </c>
      <c r="U245" s="8">
        <v>11</v>
      </c>
      <c r="V245" s="8">
        <v>4</v>
      </c>
      <c r="W245" s="8">
        <v>1</v>
      </c>
      <c r="X245" s="8">
        <v>6</v>
      </c>
      <c r="Y245" s="8">
        <v>4</v>
      </c>
      <c r="Z245" s="8">
        <v>1</v>
      </c>
      <c r="AA245" s="8">
        <v>8</v>
      </c>
      <c r="AB245" s="8">
        <v>7</v>
      </c>
      <c r="AC245" s="8">
        <v>3</v>
      </c>
      <c r="AD245" s="8">
        <v>8</v>
      </c>
      <c r="AE245" s="9">
        <f>SUM(S245:AD245)</f>
        <v>75</v>
      </c>
    </row>
    <row r="246" spans="1:31" x14ac:dyDescent="0.2">
      <c r="A246" s="10">
        <v>1005</v>
      </c>
      <c r="B246" s="10" t="s">
        <v>13</v>
      </c>
      <c r="C246" s="11">
        <f t="shared" ref="C246:C271" si="40">+S246</f>
        <v>0</v>
      </c>
      <c r="D246" s="11">
        <f t="shared" si="38"/>
        <v>0</v>
      </c>
      <c r="E246" s="11">
        <f t="shared" si="39"/>
        <v>2</v>
      </c>
      <c r="F246" s="11">
        <f t="shared" si="39"/>
        <v>7</v>
      </c>
      <c r="G246" s="11">
        <f t="shared" si="39"/>
        <v>52</v>
      </c>
      <c r="H246" s="11">
        <f t="shared" si="39"/>
        <v>58</v>
      </c>
      <c r="I246" s="11">
        <f t="shared" si="39"/>
        <v>63</v>
      </c>
      <c r="J246" s="11">
        <f t="shared" si="39"/>
        <v>101</v>
      </c>
      <c r="K246" s="11">
        <f t="shared" si="39"/>
        <v>106</v>
      </c>
      <c r="L246" s="11">
        <f t="shared" si="39"/>
        <v>109</v>
      </c>
      <c r="M246" s="11">
        <f t="shared" si="39"/>
        <v>109</v>
      </c>
      <c r="N246" s="11">
        <f t="shared" si="39"/>
        <v>109</v>
      </c>
      <c r="O246" s="12"/>
      <c r="Q246" s="10">
        <v>1005</v>
      </c>
      <c r="R246" s="10" t="s">
        <v>13</v>
      </c>
      <c r="S246" s="11">
        <v>0</v>
      </c>
      <c r="T246" s="11">
        <v>0</v>
      </c>
      <c r="U246" s="11">
        <v>2</v>
      </c>
      <c r="V246" s="11">
        <v>5</v>
      </c>
      <c r="W246" s="11">
        <v>45</v>
      </c>
      <c r="X246" s="11">
        <v>6</v>
      </c>
      <c r="Y246" s="11">
        <v>5</v>
      </c>
      <c r="Z246" s="11">
        <v>38</v>
      </c>
      <c r="AA246" s="11">
        <v>5</v>
      </c>
      <c r="AB246" s="11">
        <v>3</v>
      </c>
      <c r="AC246" s="11">
        <v>0</v>
      </c>
      <c r="AD246" s="11">
        <v>0</v>
      </c>
      <c r="AE246" s="12">
        <f t="shared" ref="AE246:AE271" si="41">SUM(S246:AD246)</f>
        <v>109</v>
      </c>
    </row>
    <row r="247" spans="1:31" x14ac:dyDescent="0.2">
      <c r="A247" s="10">
        <v>1006</v>
      </c>
      <c r="B247" s="10" t="s">
        <v>14</v>
      </c>
      <c r="C247" s="11">
        <f t="shared" si="40"/>
        <v>1</v>
      </c>
      <c r="D247" s="11">
        <f t="shared" si="38"/>
        <v>3</v>
      </c>
      <c r="E247" s="11">
        <f t="shared" si="39"/>
        <v>4</v>
      </c>
      <c r="F247" s="11">
        <f t="shared" si="39"/>
        <v>4</v>
      </c>
      <c r="G247" s="11">
        <f t="shared" si="39"/>
        <v>8</v>
      </c>
      <c r="H247" s="11">
        <f t="shared" si="39"/>
        <v>10</v>
      </c>
      <c r="I247" s="11">
        <f t="shared" si="39"/>
        <v>20</v>
      </c>
      <c r="J247" s="11">
        <f t="shared" si="39"/>
        <v>25</v>
      </c>
      <c r="K247" s="11">
        <f t="shared" si="39"/>
        <v>32</v>
      </c>
      <c r="L247" s="11">
        <f t="shared" si="39"/>
        <v>32</v>
      </c>
      <c r="M247" s="11">
        <f t="shared" si="39"/>
        <v>101</v>
      </c>
      <c r="N247" s="11">
        <f t="shared" si="39"/>
        <v>109</v>
      </c>
      <c r="O247" s="12"/>
      <c r="Q247" s="10">
        <v>1006</v>
      </c>
      <c r="R247" s="10" t="s">
        <v>14</v>
      </c>
      <c r="S247" s="11">
        <v>1</v>
      </c>
      <c r="T247" s="11">
        <v>2</v>
      </c>
      <c r="U247" s="11">
        <v>1</v>
      </c>
      <c r="V247" s="11">
        <v>0</v>
      </c>
      <c r="W247" s="11">
        <v>4</v>
      </c>
      <c r="X247" s="11">
        <v>2</v>
      </c>
      <c r="Y247" s="11">
        <v>10</v>
      </c>
      <c r="Z247" s="11">
        <v>5</v>
      </c>
      <c r="AA247" s="11">
        <v>7</v>
      </c>
      <c r="AB247" s="11">
        <v>0</v>
      </c>
      <c r="AC247" s="11">
        <v>69</v>
      </c>
      <c r="AD247" s="11">
        <v>8</v>
      </c>
      <c r="AE247" s="12">
        <f t="shared" si="41"/>
        <v>109</v>
      </c>
    </row>
    <row r="248" spans="1:31" x14ac:dyDescent="0.2">
      <c r="A248" s="10">
        <v>1007</v>
      </c>
      <c r="B248" s="10" t="s">
        <v>15</v>
      </c>
      <c r="C248" s="11">
        <f t="shared" si="40"/>
        <v>0</v>
      </c>
      <c r="D248" s="11">
        <f t="shared" si="38"/>
        <v>33</v>
      </c>
      <c r="E248" s="11">
        <f t="shared" si="39"/>
        <v>33</v>
      </c>
      <c r="F248" s="11">
        <f t="shared" si="39"/>
        <v>33</v>
      </c>
      <c r="G248" s="11">
        <f t="shared" si="39"/>
        <v>33</v>
      </c>
      <c r="H248" s="11">
        <f t="shared" si="39"/>
        <v>33</v>
      </c>
      <c r="I248" s="11">
        <f t="shared" si="39"/>
        <v>33</v>
      </c>
      <c r="J248" s="11">
        <f t="shared" si="39"/>
        <v>33</v>
      </c>
      <c r="K248" s="11">
        <f t="shared" si="39"/>
        <v>33</v>
      </c>
      <c r="L248" s="11">
        <f t="shared" si="39"/>
        <v>33</v>
      </c>
      <c r="M248" s="11">
        <f t="shared" si="39"/>
        <v>33</v>
      </c>
      <c r="N248" s="11">
        <f t="shared" si="39"/>
        <v>33</v>
      </c>
      <c r="O248" s="12"/>
      <c r="Q248" s="10">
        <v>1007</v>
      </c>
      <c r="R248" s="10" t="s">
        <v>15</v>
      </c>
      <c r="S248" s="11">
        <v>0</v>
      </c>
      <c r="T248" s="11">
        <v>33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2">
        <f t="shared" si="41"/>
        <v>33</v>
      </c>
    </row>
    <row r="249" spans="1:31" x14ac:dyDescent="0.2">
      <c r="A249" s="10">
        <v>1008</v>
      </c>
      <c r="B249" s="10" t="s">
        <v>16</v>
      </c>
      <c r="C249" s="11">
        <f t="shared" si="40"/>
        <v>2</v>
      </c>
      <c r="D249" s="11">
        <f t="shared" si="38"/>
        <v>4</v>
      </c>
      <c r="E249" s="11">
        <f t="shared" si="39"/>
        <v>6</v>
      </c>
      <c r="F249" s="11">
        <f t="shared" si="39"/>
        <v>6</v>
      </c>
      <c r="G249" s="11">
        <f t="shared" si="39"/>
        <v>6</v>
      </c>
      <c r="H249" s="11">
        <f t="shared" si="39"/>
        <v>7</v>
      </c>
      <c r="I249" s="11">
        <f t="shared" si="39"/>
        <v>8</v>
      </c>
      <c r="J249" s="11">
        <f t="shared" si="39"/>
        <v>8</v>
      </c>
      <c r="K249" s="11">
        <f t="shared" si="39"/>
        <v>8</v>
      </c>
      <c r="L249" s="11">
        <f t="shared" si="39"/>
        <v>8</v>
      </c>
      <c r="M249" s="11">
        <f t="shared" si="39"/>
        <v>8</v>
      </c>
      <c r="N249" s="11">
        <f t="shared" si="39"/>
        <v>9</v>
      </c>
      <c r="O249" s="12"/>
      <c r="Q249" s="10">
        <v>1008</v>
      </c>
      <c r="R249" s="10" t="s">
        <v>16</v>
      </c>
      <c r="S249" s="11">
        <v>2</v>
      </c>
      <c r="T249" s="11">
        <v>2</v>
      </c>
      <c r="U249" s="11">
        <v>2</v>
      </c>
      <c r="V249" s="11">
        <v>0</v>
      </c>
      <c r="W249" s="11">
        <v>0</v>
      </c>
      <c r="X249" s="11">
        <v>1</v>
      </c>
      <c r="Y249" s="11">
        <v>1</v>
      </c>
      <c r="Z249" s="11">
        <v>0</v>
      </c>
      <c r="AA249" s="11">
        <v>0</v>
      </c>
      <c r="AB249" s="11">
        <v>0</v>
      </c>
      <c r="AC249" s="11">
        <v>0</v>
      </c>
      <c r="AD249" s="11">
        <v>1</v>
      </c>
      <c r="AE249" s="12">
        <f t="shared" si="41"/>
        <v>9</v>
      </c>
    </row>
    <row r="250" spans="1:31" x14ac:dyDescent="0.2">
      <c r="A250" s="10">
        <v>1009</v>
      </c>
      <c r="B250" s="10" t="s">
        <v>17</v>
      </c>
      <c r="C250" s="11">
        <f t="shared" si="40"/>
        <v>1</v>
      </c>
      <c r="D250" s="11">
        <f t="shared" si="38"/>
        <v>1</v>
      </c>
      <c r="E250" s="11">
        <f t="shared" si="39"/>
        <v>1</v>
      </c>
      <c r="F250" s="11">
        <f t="shared" si="39"/>
        <v>6</v>
      </c>
      <c r="G250" s="11">
        <f t="shared" si="39"/>
        <v>7</v>
      </c>
      <c r="H250" s="11">
        <f t="shared" si="39"/>
        <v>16</v>
      </c>
      <c r="I250" s="11">
        <f t="shared" si="39"/>
        <v>20</v>
      </c>
      <c r="J250" s="11">
        <f t="shared" si="39"/>
        <v>43</v>
      </c>
      <c r="K250" s="11">
        <f t="shared" si="39"/>
        <v>45</v>
      </c>
      <c r="L250" s="11">
        <f t="shared" si="39"/>
        <v>45</v>
      </c>
      <c r="M250" s="11">
        <f t="shared" si="39"/>
        <v>45</v>
      </c>
      <c r="N250" s="11">
        <f t="shared" si="39"/>
        <v>45</v>
      </c>
      <c r="O250" s="12"/>
      <c r="Q250" s="10">
        <v>1009</v>
      </c>
      <c r="R250" s="10" t="s">
        <v>17</v>
      </c>
      <c r="S250" s="11">
        <v>1</v>
      </c>
      <c r="T250" s="11">
        <v>0</v>
      </c>
      <c r="U250" s="11">
        <v>0</v>
      </c>
      <c r="V250" s="11">
        <v>5</v>
      </c>
      <c r="W250" s="11">
        <v>1</v>
      </c>
      <c r="X250" s="11">
        <v>9</v>
      </c>
      <c r="Y250" s="11">
        <v>4</v>
      </c>
      <c r="Z250" s="11">
        <v>23</v>
      </c>
      <c r="AA250" s="11">
        <v>2</v>
      </c>
      <c r="AB250" s="11">
        <v>0</v>
      </c>
      <c r="AC250" s="11">
        <v>0</v>
      </c>
      <c r="AD250" s="11">
        <v>0</v>
      </c>
      <c r="AE250" s="12">
        <f t="shared" si="41"/>
        <v>45</v>
      </c>
    </row>
    <row r="251" spans="1:31" x14ac:dyDescent="0.2">
      <c r="A251" s="10">
        <v>1010</v>
      </c>
      <c r="B251" s="10" t="s">
        <v>19</v>
      </c>
      <c r="C251" s="11">
        <f t="shared" si="40"/>
        <v>5</v>
      </c>
      <c r="D251" s="11">
        <f t="shared" si="38"/>
        <v>7</v>
      </c>
      <c r="E251" s="11">
        <f t="shared" si="39"/>
        <v>9</v>
      </c>
      <c r="F251" s="11">
        <f t="shared" si="39"/>
        <v>10</v>
      </c>
      <c r="G251" s="11">
        <f t="shared" si="39"/>
        <v>10</v>
      </c>
      <c r="H251" s="11">
        <f t="shared" si="39"/>
        <v>10</v>
      </c>
      <c r="I251" s="11">
        <f t="shared" si="39"/>
        <v>10</v>
      </c>
      <c r="J251" s="11">
        <f t="shared" si="39"/>
        <v>10</v>
      </c>
      <c r="K251" s="11">
        <f t="shared" si="39"/>
        <v>10</v>
      </c>
      <c r="L251" s="11">
        <f t="shared" si="39"/>
        <v>10</v>
      </c>
      <c r="M251" s="11">
        <f t="shared" si="39"/>
        <v>10</v>
      </c>
      <c r="N251" s="11">
        <f t="shared" si="39"/>
        <v>10</v>
      </c>
      <c r="O251" s="12"/>
      <c r="Q251" s="10">
        <v>1010</v>
      </c>
      <c r="R251" s="10" t="s">
        <v>19</v>
      </c>
      <c r="S251" s="11">
        <v>5</v>
      </c>
      <c r="T251" s="11">
        <v>2</v>
      </c>
      <c r="U251" s="11">
        <v>2</v>
      </c>
      <c r="V251" s="11">
        <v>1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11">
        <v>0</v>
      </c>
      <c r="AD251" s="11">
        <v>0</v>
      </c>
      <c r="AE251" s="12">
        <f t="shared" si="41"/>
        <v>10</v>
      </c>
    </row>
    <row r="252" spans="1:31" x14ac:dyDescent="0.2">
      <c r="A252" s="10">
        <v>1011</v>
      </c>
      <c r="B252" s="10" t="s">
        <v>20</v>
      </c>
      <c r="C252" s="11">
        <f t="shared" si="40"/>
        <v>0</v>
      </c>
      <c r="D252" s="11">
        <f t="shared" si="38"/>
        <v>0</v>
      </c>
      <c r="E252" s="11">
        <f t="shared" si="39"/>
        <v>0</v>
      </c>
      <c r="F252" s="11">
        <f t="shared" si="39"/>
        <v>0</v>
      </c>
      <c r="G252" s="11">
        <f t="shared" si="39"/>
        <v>1</v>
      </c>
      <c r="H252" s="11">
        <f t="shared" si="39"/>
        <v>1</v>
      </c>
      <c r="I252" s="11">
        <f t="shared" si="39"/>
        <v>1</v>
      </c>
      <c r="J252" s="11">
        <f t="shared" si="39"/>
        <v>1</v>
      </c>
      <c r="K252" s="11">
        <f t="shared" si="39"/>
        <v>1</v>
      </c>
      <c r="L252" s="11">
        <f t="shared" si="39"/>
        <v>2</v>
      </c>
      <c r="M252" s="11">
        <f t="shared" si="39"/>
        <v>2</v>
      </c>
      <c r="N252" s="11">
        <f t="shared" si="39"/>
        <v>2</v>
      </c>
      <c r="O252" s="12"/>
      <c r="Q252" s="10">
        <v>1011</v>
      </c>
      <c r="R252" s="10" t="s">
        <v>20</v>
      </c>
      <c r="S252" s="11">
        <v>0</v>
      </c>
      <c r="T252" s="11">
        <v>0</v>
      </c>
      <c r="U252" s="11">
        <v>0</v>
      </c>
      <c r="V252" s="11">
        <v>0</v>
      </c>
      <c r="W252" s="11">
        <v>1</v>
      </c>
      <c r="X252" s="11">
        <v>0</v>
      </c>
      <c r="Y252" s="11">
        <v>0</v>
      </c>
      <c r="Z252" s="11">
        <v>0</v>
      </c>
      <c r="AA252" s="11">
        <v>0</v>
      </c>
      <c r="AB252" s="11">
        <v>1</v>
      </c>
      <c r="AC252" s="11">
        <v>0</v>
      </c>
      <c r="AD252" s="11">
        <v>0</v>
      </c>
      <c r="AE252" s="12">
        <f t="shared" si="41"/>
        <v>2</v>
      </c>
    </row>
    <row r="253" spans="1:31" x14ac:dyDescent="0.2">
      <c r="A253" s="10">
        <v>1012</v>
      </c>
      <c r="B253" s="10" t="s">
        <v>21</v>
      </c>
      <c r="C253" s="11">
        <f t="shared" si="40"/>
        <v>0</v>
      </c>
      <c r="D253" s="11">
        <f t="shared" si="38"/>
        <v>0</v>
      </c>
      <c r="E253" s="11">
        <f t="shared" si="39"/>
        <v>10</v>
      </c>
      <c r="F253" s="11">
        <f t="shared" si="39"/>
        <v>12</v>
      </c>
      <c r="G253" s="11">
        <f t="shared" si="39"/>
        <v>13</v>
      </c>
      <c r="H253" s="11">
        <f t="shared" si="39"/>
        <v>13</v>
      </c>
      <c r="I253" s="11">
        <f t="shared" si="39"/>
        <v>19</v>
      </c>
      <c r="J253" s="11">
        <f t="shared" si="39"/>
        <v>35</v>
      </c>
      <c r="K253" s="11">
        <f t="shared" si="39"/>
        <v>37</v>
      </c>
      <c r="L253" s="11">
        <f t="shared" si="39"/>
        <v>46</v>
      </c>
      <c r="M253" s="11">
        <f t="shared" si="39"/>
        <v>46</v>
      </c>
      <c r="N253" s="11">
        <f t="shared" si="39"/>
        <v>46</v>
      </c>
      <c r="O253" s="12"/>
      <c r="Q253" s="10">
        <v>1012</v>
      </c>
      <c r="R253" s="10" t="s">
        <v>21</v>
      </c>
      <c r="S253" s="11">
        <v>0</v>
      </c>
      <c r="T253" s="11">
        <v>0</v>
      </c>
      <c r="U253" s="11">
        <v>10</v>
      </c>
      <c r="V253" s="11">
        <v>2</v>
      </c>
      <c r="W253" s="11">
        <v>1</v>
      </c>
      <c r="X253" s="11">
        <v>0</v>
      </c>
      <c r="Y253" s="11">
        <v>6</v>
      </c>
      <c r="Z253" s="11">
        <v>16</v>
      </c>
      <c r="AA253" s="11">
        <v>2</v>
      </c>
      <c r="AB253" s="11">
        <v>9</v>
      </c>
      <c r="AC253" s="11">
        <v>0</v>
      </c>
      <c r="AD253" s="11">
        <v>0</v>
      </c>
      <c r="AE253" s="12">
        <f t="shared" si="41"/>
        <v>46</v>
      </c>
    </row>
    <row r="254" spans="1:31" x14ac:dyDescent="0.2">
      <c r="A254" s="10">
        <v>1013</v>
      </c>
      <c r="B254" s="10" t="s">
        <v>22</v>
      </c>
      <c r="C254" s="11">
        <f t="shared" si="40"/>
        <v>1</v>
      </c>
      <c r="D254" s="11">
        <f t="shared" si="38"/>
        <v>1</v>
      </c>
      <c r="E254" s="11">
        <f t="shared" si="39"/>
        <v>1</v>
      </c>
      <c r="F254" s="11">
        <f t="shared" si="39"/>
        <v>1</v>
      </c>
      <c r="G254" s="11">
        <f t="shared" si="39"/>
        <v>2</v>
      </c>
      <c r="H254" s="11">
        <f t="shared" si="39"/>
        <v>2</v>
      </c>
      <c r="I254" s="11">
        <f t="shared" si="39"/>
        <v>2</v>
      </c>
      <c r="J254" s="11">
        <f t="shared" si="39"/>
        <v>2</v>
      </c>
      <c r="K254" s="11">
        <f t="shared" si="39"/>
        <v>2</v>
      </c>
      <c r="L254" s="11">
        <f t="shared" si="39"/>
        <v>2</v>
      </c>
      <c r="M254" s="11">
        <f t="shared" si="39"/>
        <v>2</v>
      </c>
      <c r="N254" s="11">
        <f t="shared" si="39"/>
        <v>2</v>
      </c>
      <c r="O254" s="12"/>
      <c r="Q254" s="10">
        <v>1013</v>
      </c>
      <c r="R254" s="10" t="s">
        <v>22</v>
      </c>
      <c r="S254" s="11">
        <v>1</v>
      </c>
      <c r="T254" s="11">
        <v>0</v>
      </c>
      <c r="U254" s="11">
        <v>0</v>
      </c>
      <c r="V254" s="11">
        <v>0</v>
      </c>
      <c r="W254" s="11">
        <v>1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11">
        <v>0</v>
      </c>
      <c r="AD254" s="11">
        <v>0</v>
      </c>
      <c r="AE254" s="12">
        <f t="shared" si="41"/>
        <v>2</v>
      </c>
    </row>
    <row r="255" spans="1:31" x14ac:dyDescent="0.2">
      <c r="A255" s="10">
        <v>1014</v>
      </c>
      <c r="B255" s="10" t="s">
        <v>23</v>
      </c>
      <c r="C255" s="11">
        <f t="shared" si="40"/>
        <v>27</v>
      </c>
      <c r="D255" s="11">
        <f t="shared" si="38"/>
        <v>38</v>
      </c>
      <c r="E255" s="11">
        <f t="shared" si="39"/>
        <v>46</v>
      </c>
      <c r="F255" s="11">
        <f t="shared" si="39"/>
        <v>61</v>
      </c>
      <c r="G255" s="11">
        <f t="shared" si="39"/>
        <v>64</v>
      </c>
      <c r="H255" s="11">
        <f t="shared" si="39"/>
        <v>79</v>
      </c>
      <c r="I255" s="11">
        <f t="shared" si="39"/>
        <v>96</v>
      </c>
      <c r="J255" s="11">
        <f t="shared" si="39"/>
        <v>109</v>
      </c>
      <c r="K255" s="11">
        <f t="shared" si="39"/>
        <v>127</v>
      </c>
      <c r="L255" s="11">
        <f t="shared" si="39"/>
        <v>144</v>
      </c>
      <c r="M255" s="11">
        <f t="shared" si="39"/>
        <v>156</v>
      </c>
      <c r="N255" s="11">
        <f t="shared" si="39"/>
        <v>167</v>
      </c>
      <c r="O255" s="12"/>
      <c r="Q255" s="10">
        <v>1014</v>
      </c>
      <c r="R255" s="10" t="s">
        <v>23</v>
      </c>
      <c r="S255" s="11">
        <v>27</v>
      </c>
      <c r="T255" s="11">
        <v>11</v>
      </c>
      <c r="U255" s="11">
        <v>8</v>
      </c>
      <c r="V255" s="11">
        <v>15</v>
      </c>
      <c r="W255" s="11">
        <v>3</v>
      </c>
      <c r="X255" s="11">
        <v>15</v>
      </c>
      <c r="Y255" s="11">
        <v>17</v>
      </c>
      <c r="Z255" s="11">
        <v>13</v>
      </c>
      <c r="AA255" s="11">
        <v>18</v>
      </c>
      <c r="AB255" s="11">
        <v>17</v>
      </c>
      <c r="AC255" s="11">
        <v>12</v>
      </c>
      <c r="AD255" s="11">
        <v>11</v>
      </c>
      <c r="AE255" s="12">
        <f t="shared" si="41"/>
        <v>167</v>
      </c>
    </row>
    <row r="256" spans="1:31" x14ac:dyDescent="0.2">
      <c r="A256" s="10">
        <v>1015</v>
      </c>
      <c r="B256" s="10" t="s">
        <v>24</v>
      </c>
      <c r="C256" s="11">
        <f t="shared" si="40"/>
        <v>0</v>
      </c>
      <c r="D256" s="11">
        <f t="shared" si="38"/>
        <v>2</v>
      </c>
      <c r="E256" s="11">
        <f t="shared" si="39"/>
        <v>3</v>
      </c>
      <c r="F256" s="11">
        <f t="shared" si="39"/>
        <v>4</v>
      </c>
      <c r="G256" s="11">
        <f t="shared" si="39"/>
        <v>7</v>
      </c>
      <c r="H256" s="11">
        <f t="shared" si="39"/>
        <v>9</v>
      </c>
      <c r="I256" s="11">
        <f t="shared" si="39"/>
        <v>15</v>
      </c>
      <c r="J256" s="11">
        <f t="shared" si="39"/>
        <v>16</v>
      </c>
      <c r="K256" s="11">
        <f t="shared" si="39"/>
        <v>16</v>
      </c>
      <c r="L256" s="11">
        <f t="shared" si="39"/>
        <v>21</v>
      </c>
      <c r="M256" s="11">
        <f t="shared" si="39"/>
        <v>24</v>
      </c>
      <c r="N256" s="11">
        <f t="shared" si="39"/>
        <v>25</v>
      </c>
      <c r="O256" s="12"/>
      <c r="Q256" s="10">
        <v>1015</v>
      </c>
      <c r="R256" s="10" t="s">
        <v>24</v>
      </c>
      <c r="S256" s="11">
        <v>0</v>
      </c>
      <c r="T256" s="11">
        <v>2</v>
      </c>
      <c r="U256" s="11">
        <v>1</v>
      </c>
      <c r="V256" s="11">
        <v>1</v>
      </c>
      <c r="W256" s="11">
        <v>3</v>
      </c>
      <c r="X256" s="11">
        <v>2</v>
      </c>
      <c r="Y256" s="11">
        <v>6</v>
      </c>
      <c r="Z256" s="11">
        <v>1</v>
      </c>
      <c r="AA256" s="11">
        <v>0</v>
      </c>
      <c r="AB256" s="11">
        <v>5</v>
      </c>
      <c r="AC256" s="11">
        <v>3</v>
      </c>
      <c r="AD256" s="11">
        <v>1</v>
      </c>
      <c r="AE256" s="12">
        <f t="shared" si="41"/>
        <v>25</v>
      </c>
    </row>
    <row r="257" spans="1:31" x14ac:dyDescent="0.2">
      <c r="A257" s="10">
        <v>1016</v>
      </c>
      <c r="B257" s="10" t="s">
        <v>25</v>
      </c>
      <c r="C257" s="11">
        <f t="shared" si="40"/>
        <v>4</v>
      </c>
      <c r="D257" s="11">
        <f t="shared" si="38"/>
        <v>4</v>
      </c>
      <c r="E257" s="11">
        <f t="shared" si="39"/>
        <v>4</v>
      </c>
      <c r="F257" s="11">
        <f t="shared" si="39"/>
        <v>4</v>
      </c>
      <c r="G257" s="11">
        <f t="shared" si="39"/>
        <v>4</v>
      </c>
      <c r="H257" s="11">
        <f t="shared" si="39"/>
        <v>4</v>
      </c>
      <c r="I257" s="11">
        <f t="shared" si="39"/>
        <v>4</v>
      </c>
      <c r="J257" s="11">
        <f t="shared" si="39"/>
        <v>4</v>
      </c>
      <c r="K257" s="11">
        <f t="shared" si="39"/>
        <v>4</v>
      </c>
      <c r="L257" s="11">
        <f t="shared" si="39"/>
        <v>4</v>
      </c>
      <c r="M257" s="11">
        <f t="shared" si="39"/>
        <v>4</v>
      </c>
      <c r="N257" s="11">
        <f t="shared" si="39"/>
        <v>4</v>
      </c>
      <c r="O257" s="12"/>
      <c r="Q257" s="10">
        <v>1016</v>
      </c>
      <c r="R257" s="10" t="s">
        <v>25</v>
      </c>
      <c r="S257" s="11">
        <v>4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2">
        <f t="shared" si="41"/>
        <v>4</v>
      </c>
    </row>
    <row r="258" spans="1:31" x14ac:dyDescent="0.2">
      <c r="A258" s="10">
        <v>1017</v>
      </c>
      <c r="B258" s="10" t="s">
        <v>26</v>
      </c>
      <c r="C258" s="11">
        <f t="shared" si="40"/>
        <v>3</v>
      </c>
      <c r="D258" s="11">
        <f t="shared" si="38"/>
        <v>8</v>
      </c>
      <c r="E258" s="11">
        <f t="shared" si="39"/>
        <v>11</v>
      </c>
      <c r="F258" s="11">
        <f t="shared" si="39"/>
        <v>16</v>
      </c>
      <c r="G258" s="11">
        <f t="shared" si="39"/>
        <v>18</v>
      </c>
      <c r="H258" s="11">
        <f t="shared" si="39"/>
        <v>20</v>
      </c>
      <c r="I258" s="11">
        <f t="shared" si="39"/>
        <v>21</v>
      </c>
      <c r="J258" s="11">
        <f t="shared" si="39"/>
        <v>22</v>
      </c>
      <c r="K258" s="11">
        <f t="shared" si="39"/>
        <v>22</v>
      </c>
      <c r="L258" s="11">
        <f t="shared" si="39"/>
        <v>23</v>
      </c>
      <c r="M258" s="11">
        <f t="shared" si="39"/>
        <v>23</v>
      </c>
      <c r="N258" s="11">
        <f t="shared" si="39"/>
        <v>23</v>
      </c>
      <c r="O258" s="12"/>
      <c r="Q258" s="10">
        <v>1017</v>
      </c>
      <c r="R258" s="10" t="s">
        <v>26</v>
      </c>
      <c r="S258" s="11">
        <v>3</v>
      </c>
      <c r="T258" s="11">
        <v>5</v>
      </c>
      <c r="U258" s="11">
        <v>3</v>
      </c>
      <c r="V258" s="11">
        <v>5</v>
      </c>
      <c r="W258" s="11">
        <v>2</v>
      </c>
      <c r="X258" s="11">
        <v>2</v>
      </c>
      <c r="Y258" s="11">
        <v>1</v>
      </c>
      <c r="Z258" s="11">
        <v>1</v>
      </c>
      <c r="AA258" s="11">
        <v>0</v>
      </c>
      <c r="AB258" s="11">
        <v>1</v>
      </c>
      <c r="AC258" s="11">
        <v>0</v>
      </c>
      <c r="AD258" s="11">
        <v>0</v>
      </c>
      <c r="AE258" s="12">
        <f t="shared" si="41"/>
        <v>23</v>
      </c>
    </row>
    <row r="259" spans="1:31" x14ac:dyDescent="0.2">
      <c r="A259" s="10">
        <v>1018</v>
      </c>
      <c r="B259" s="10" t="s">
        <v>27</v>
      </c>
      <c r="C259" s="11">
        <f t="shared" si="40"/>
        <v>1</v>
      </c>
      <c r="D259" s="11">
        <f t="shared" si="38"/>
        <v>1</v>
      </c>
      <c r="E259" s="11">
        <f t="shared" si="39"/>
        <v>4</v>
      </c>
      <c r="F259" s="11">
        <f t="shared" si="39"/>
        <v>5</v>
      </c>
      <c r="G259" s="11">
        <f t="shared" si="39"/>
        <v>5</v>
      </c>
      <c r="H259" s="11">
        <f t="shared" si="39"/>
        <v>8</v>
      </c>
      <c r="I259" s="11">
        <f t="shared" si="39"/>
        <v>9</v>
      </c>
      <c r="J259" s="11">
        <f t="shared" si="39"/>
        <v>9</v>
      </c>
      <c r="K259" s="11">
        <f t="shared" si="39"/>
        <v>12</v>
      </c>
      <c r="L259" s="11">
        <f t="shared" si="39"/>
        <v>13</v>
      </c>
      <c r="M259" s="11">
        <f t="shared" si="39"/>
        <v>13</v>
      </c>
      <c r="N259" s="11">
        <f t="shared" si="39"/>
        <v>13</v>
      </c>
      <c r="O259" s="12"/>
      <c r="Q259" s="10">
        <v>1018</v>
      </c>
      <c r="R259" s="10" t="s">
        <v>27</v>
      </c>
      <c r="S259" s="11">
        <v>1</v>
      </c>
      <c r="T259" s="11">
        <v>0</v>
      </c>
      <c r="U259" s="11">
        <v>3</v>
      </c>
      <c r="V259" s="11">
        <v>1</v>
      </c>
      <c r="W259" s="11">
        <v>0</v>
      </c>
      <c r="X259" s="11">
        <v>3</v>
      </c>
      <c r="Y259" s="11">
        <v>1</v>
      </c>
      <c r="Z259" s="11">
        <v>0</v>
      </c>
      <c r="AA259" s="11">
        <v>3</v>
      </c>
      <c r="AB259" s="11">
        <v>1</v>
      </c>
      <c r="AC259" s="11">
        <v>0</v>
      </c>
      <c r="AD259" s="11">
        <v>0</v>
      </c>
      <c r="AE259" s="12">
        <f t="shared" si="41"/>
        <v>13</v>
      </c>
    </row>
    <row r="260" spans="1:31" x14ac:dyDescent="0.2">
      <c r="A260" s="10">
        <v>1019</v>
      </c>
      <c r="B260" s="10" t="s">
        <v>28</v>
      </c>
      <c r="C260" s="11">
        <f t="shared" si="40"/>
        <v>5</v>
      </c>
      <c r="D260" s="11">
        <f t="shared" si="38"/>
        <v>5</v>
      </c>
      <c r="E260" s="11">
        <f t="shared" si="39"/>
        <v>5</v>
      </c>
      <c r="F260" s="11">
        <f t="shared" si="39"/>
        <v>5</v>
      </c>
      <c r="G260" s="11">
        <f t="shared" si="39"/>
        <v>5</v>
      </c>
      <c r="H260" s="11">
        <f t="shared" si="39"/>
        <v>5</v>
      </c>
      <c r="I260" s="11">
        <f t="shared" si="39"/>
        <v>5</v>
      </c>
      <c r="J260" s="11">
        <f t="shared" si="39"/>
        <v>5</v>
      </c>
      <c r="K260" s="11">
        <f t="shared" si="39"/>
        <v>5</v>
      </c>
      <c r="L260" s="11">
        <f t="shared" si="39"/>
        <v>5</v>
      </c>
      <c r="M260" s="11">
        <f t="shared" si="39"/>
        <v>5</v>
      </c>
      <c r="N260" s="11">
        <f t="shared" si="39"/>
        <v>5</v>
      </c>
      <c r="O260" s="12"/>
      <c r="Q260" s="10">
        <v>1019</v>
      </c>
      <c r="R260" s="10" t="s">
        <v>28</v>
      </c>
      <c r="S260" s="11">
        <v>5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2">
        <f t="shared" si="41"/>
        <v>5</v>
      </c>
    </row>
    <row r="261" spans="1:31" x14ac:dyDescent="0.2">
      <c r="A261" s="10">
        <v>1020</v>
      </c>
      <c r="B261" s="10" t="s">
        <v>29</v>
      </c>
      <c r="C261" s="11">
        <f t="shared" si="40"/>
        <v>0</v>
      </c>
      <c r="D261" s="11">
        <f t="shared" si="38"/>
        <v>0</v>
      </c>
      <c r="E261" s="11">
        <f t="shared" ref="E261:E271" si="42">+D261+U261</f>
        <v>0</v>
      </c>
      <c r="F261" s="11">
        <f t="shared" ref="F261:F271" si="43">+E261+V261</f>
        <v>0</v>
      </c>
      <c r="G261" s="11">
        <f t="shared" ref="G261:G271" si="44">+F261+W261</f>
        <v>0</v>
      </c>
      <c r="H261" s="11">
        <f t="shared" ref="H261:H271" si="45">+G261+X261</f>
        <v>0</v>
      </c>
      <c r="I261" s="11">
        <f t="shared" ref="I261:I271" si="46">+H261+Y261</f>
        <v>0</v>
      </c>
      <c r="J261" s="11">
        <f t="shared" ref="J261:J271" si="47">+I261+Z261</f>
        <v>0</v>
      </c>
      <c r="K261" s="11">
        <f t="shared" ref="K261:K271" si="48">+J261+AA261</f>
        <v>0</v>
      </c>
      <c r="L261" s="11">
        <f t="shared" ref="L261:L271" si="49">+K261+AB261</f>
        <v>0</v>
      </c>
      <c r="M261" s="11">
        <f t="shared" ref="M261:M271" si="50">+L261+AC261</f>
        <v>0</v>
      </c>
      <c r="N261" s="11">
        <f t="shared" ref="N261:N271" si="51">+M261+AD261</f>
        <v>0</v>
      </c>
      <c r="O261" s="12"/>
      <c r="Q261" s="10">
        <v>1020</v>
      </c>
      <c r="R261" s="10" t="s">
        <v>29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0</v>
      </c>
      <c r="AD261" s="11">
        <v>0</v>
      </c>
      <c r="AE261" s="12">
        <f t="shared" si="41"/>
        <v>0</v>
      </c>
    </row>
    <row r="262" spans="1:31" x14ac:dyDescent="0.2">
      <c r="A262" s="10">
        <v>1021</v>
      </c>
      <c r="B262" s="10" t="s">
        <v>30</v>
      </c>
      <c r="C262" s="11">
        <f t="shared" si="40"/>
        <v>4</v>
      </c>
      <c r="D262" s="11">
        <f t="shared" si="38"/>
        <v>5</v>
      </c>
      <c r="E262" s="11">
        <f t="shared" si="42"/>
        <v>5</v>
      </c>
      <c r="F262" s="11">
        <f t="shared" si="43"/>
        <v>9</v>
      </c>
      <c r="G262" s="11">
        <f t="shared" si="44"/>
        <v>10</v>
      </c>
      <c r="H262" s="11">
        <f t="shared" si="45"/>
        <v>13</v>
      </c>
      <c r="I262" s="11">
        <f t="shared" si="46"/>
        <v>19</v>
      </c>
      <c r="J262" s="11">
        <f t="shared" si="47"/>
        <v>24</v>
      </c>
      <c r="K262" s="11">
        <f t="shared" si="48"/>
        <v>28</v>
      </c>
      <c r="L262" s="11">
        <f t="shared" si="49"/>
        <v>30</v>
      </c>
      <c r="M262" s="11">
        <f t="shared" si="50"/>
        <v>30</v>
      </c>
      <c r="N262" s="11">
        <f t="shared" si="51"/>
        <v>31</v>
      </c>
      <c r="O262" s="12"/>
      <c r="Q262" s="10">
        <v>1021</v>
      </c>
      <c r="R262" s="10" t="s">
        <v>30</v>
      </c>
      <c r="S262" s="11">
        <v>4</v>
      </c>
      <c r="T262" s="11">
        <v>1</v>
      </c>
      <c r="U262" s="11">
        <v>0</v>
      </c>
      <c r="V262" s="11">
        <v>4</v>
      </c>
      <c r="W262" s="11">
        <v>1</v>
      </c>
      <c r="X262" s="11">
        <v>3</v>
      </c>
      <c r="Y262" s="11">
        <v>6</v>
      </c>
      <c r="Z262" s="11">
        <v>5</v>
      </c>
      <c r="AA262" s="11">
        <v>4</v>
      </c>
      <c r="AB262" s="11">
        <v>2</v>
      </c>
      <c r="AC262" s="11">
        <v>0</v>
      </c>
      <c r="AD262" s="11">
        <v>1</v>
      </c>
      <c r="AE262" s="12">
        <f t="shared" si="41"/>
        <v>31</v>
      </c>
    </row>
    <row r="263" spans="1:31" x14ac:dyDescent="0.2">
      <c r="A263" s="10">
        <v>1022</v>
      </c>
      <c r="B263" s="10" t="s">
        <v>31</v>
      </c>
      <c r="C263" s="11">
        <f t="shared" si="40"/>
        <v>0</v>
      </c>
      <c r="D263" s="11">
        <f t="shared" si="38"/>
        <v>4</v>
      </c>
      <c r="E263" s="11">
        <f t="shared" si="42"/>
        <v>9</v>
      </c>
      <c r="F263" s="11">
        <f t="shared" si="43"/>
        <v>17</v>
      </c>
      <c r="G263" s="11">
        <f t="shared" si="44"/>
        <v>17</v>
      </c>
      <c r="H263" s="11">
        <f t="shared" si="45"/>
        <v>17</v>
      </c>
      <c r="I263" s="11">
        <f t="shared" si="46"/>
        <v>17</v>
      </c>
      <c r="J263" s="11">
        <f t="shared" si="47"/>
        <v>17</v>
      </c>
      <c r="K263" s="11">
        <f t="shared" si="48"/>
        <v>17</v>
      </c>
      <c r="L263" s="11">
        <f t="shared" si="49"/>
        <v>17</v>
      </c>
      <c r="M263" s="11">
        <f t="shared" si="50"/>
        <v>22</v>
      </c>
      <c r="N263" s="11">
        <f t="shared" si="51"/>
        <v>26</v>
      </c>
      <c r="O263" s="12"/>
      <c r="Q263" s="10">
        <v>1022</v>
      </c>
      <c r="R263" s="10" t="s">
        <v>31</v>
      </c>
      <c r="S263" s="11">
        <v>0</v>
      </c>
      <c r="T263" s="11">
        <v>4</v>
      </c>
      <c r="U263" s="11">
        <v>5</v>
      </c>
      <c r="V263" s="11">
        <v>8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5</v>
      </c>
      <c r="AD263" s="11">
        <v>4</v>
      </c>
      <c r="AE263" s="12">
        <f t="shared" si="41"/>
        <v>26</v>
      </c>
    </row>
    <row r="264" spans="1:31" x14ac:dyDescent="0.2">
      <c r="A264" s="10">
        <v>1023</v>
      </c>
      <c r="B264" s="10" t="s">
        <v>32</v>
      </c>
      <c r="C264" s="11">
        <f t="shared" si="40"/>
        <v>2</v>
      </c>
      <c r="D264" s="11">
        <f t="shared" si="38"/>
        <v>2</v>
      </c>
      <c r="E264" s="11">
        <f t="shared" si="42"/>
        <v>2</v>
      </c>
      <c r="F264" s="11">
        <f t="shared" si="43"/>
        <v>2</v>
      </c>
      <c r="G264" s="11">
        <f t="shared" si="44"/>
        <v>2</v>
      </c>
      <c r="H264" s="11">
        <f t="shared" si="45"/>
        <v>2</v>
      </c>
      <c r="I264" s="11">
        <f t="shared" si="46"/>
        <v>3</v>
      </c>
      <c r="J264" s="11">
        <f t="shared" si="47"/>
        <v>4</v>
      </c>
      <c r="K264" s="11">
        <f t="shared" si="48"/>
        <v>4</v>
      </c>
      <c r="L264" s="11">
        <f t="shared" si="49"/>
        <v>6</v>
      </c>
      <c r="M264" s="11">
        <f t="shared" si="50"/>
        <v>6</v>
      </c>
      <c r="N264" s="11">
        <f t="shared" si="51"/>
        <v>6</v>
      </c>
      <c r="O264" s="12"/>
      <c r="Q264" s="10">
        <v>1023</v>
      </c>
      <c r="R264" s="10" t="s">
        <v>32</v>
      </c>
      <c r="S264" s="11">
        <v>2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1</v>
      </c>
      <c r="Z264" s="11">
        <v>1</v>
      </c>
      <c r="AA264" s="11">
        <v>0</v>
      </c>
      <c r="AB264" s="11">
        <v>2</v>
      </c>
      <c r="AC264" s="11">
        <v>0</v>
      </c>
      <c r="AD264" s="11">
        <v>0</v>
      </c>
      <c r="AE264" s="12">
        <f t="shared" si="41"/>
        <v>6</v>
      </c>
    </row>
    <row r="265" spans="1:31" x14ac:dyDescent="0.2">
      <c r="A265" s="10">
        <v>1024</v>
      </c>
      <c r="B265" s="10" t="s">
        <v>33</v>
      </c>
      <c r="C265" s="11">
        <f t="shared" si="40"/>
        <v>0</v>
      </c>
      <c r="D265" s="11">
        <f t="shared" si="38"/>
        <v>0</v>
      </c>
      <c r="E265" s="11">
        <f t="shared" si="42"/>
        <v>0</v>
      </c>
      <c r="F265" s="11">
        <f t="shared" si="43"/>
        <v>0</v>
      </c>
      <c r="G265" s="11">
        <f t="shared" si="44"/>
        <v>0</v>
      </c>
      <c r="H265" s="11">
        <f t="shared" si="45"/>
        <v>162</v>
      </c>
      <c r="I265" s="11">
        <f t="shared" si="46"/>
        <v>251</v>
      </c>
      <c r="J265" s="11">
        <f t="shared" si="47"/>
        <v>268</v>
      </c>
      <c r="K265" s="11">
        <f t="shared" si="48"/>
        <v>308</v>
      </c>
      <c r="L265" s="11">
        <f t="shared" si="49"/>
        <v>821</v>
      </c>
      <c r="M265" s="11">
        <f t="shared" si="50"/>
        <v>925</v>
      </c>
      <c r="N265" s="11">
        <f t="shared" si="51"/>
        <v>925</v>
      </c>
      <c r="O265" s="12"/>
      <c r="Q265" s="10">
        <v>1024</v>
      </c>
      <c r="R265" s="10" t="s">
        <v>33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162</v>
      </c>
      <c r="Y265" s="11">
        <v>89</v>
      </c>
      <c r="Z265" s="11">
        <v>17</v>
      </c>
      <c r="AA265" s="11">
        <v>40</v>
      </c>
      <c r="AB265" s="11">
        <v>513</v>
      </c>
      <c r="AC265" s="11">
        <v>104</v>
      </c>
      <c r="AD265" s="11">
        <v>0</v>
      </c>
      <c r="AE265" s="12">
        <f t="shared" si="41"/>
        <v>925</v>
      </c>
    </row>
    <row r="266" spans="1:31" x14ac:dyDescent="0.2">
      <c r="A266" s="10">
        <v>1025</v>
      </c>
      <c r="B266" s="10" t="s">
        <v>34</v>
      </c>
      <c r="C266" s="11">
        <f t="shared" si="40"/>
        <v>39</v>
      </c>
      <c r="D266" s="11">
        <f t="shared" si="38"/>
        <v>64</v>
      </c>
      <c r="E266" s="11">
        <f t="shared" si="42"/>
        <v>90</v>
      </c>
      <c r="F266" s="11">
        <f t="shared" si="43"/>
        <v>123</v>
      </c>
      <c r="G266" s="11">
        <f t="shared" si="44"/>
        <v>133</v>
      </c>
      <c r="H266" s="11">
        <f t="shared" si="45"/>
        <v>173</v>
      </c>
      <c r="I266" s="11">
        <f t="shared" si="46"/>
        <v>190</v>
      </c>
      <c r="J266" s="11">
        <f t="shared" si="47"/>
        <v>212</v>
      </c>
      <c r="K266" s="11">
        <f t="shared" si="48"/>
        <v>231</v>
      </c>
      <c r="L266" s="11">
        <f t="shared" si="49"/>
        <v>237</v>
      </c>
      <c r="M266" s="11">
        <f t="shared" si="50"/>
        <v>251</v>
      </c>
      <c r="N266" s="11">
        <f t="shared" si="51"/>
        <v>268</v>
      </c>
      <c r="O266" s="12"/>
      <c r="Q266" s="10">
        <v>1025</v>
      </c>
      <c r="R266" s="10" t="s">
        <v>34</v>
      </c>
      <c r="S266" s="11">
        <v>39</v>
      </c>
      <c r="T266" s="11">
        <v>25</v>
      </c>
      <c r="U266" s="11">
        <v>26</v>
      </c>
      <c r="V266" s="11">
        <v>33</v>
      </c>
      <c r="W266" s="11">
        <v>10</v>
      </c>
      <c r="X266" s="11">
        <v>40</v>
      </c>
      <c r="Y266" s="11">
        <v>17</v>
      </c>
      <c r="Z266" s="11">
        <v>22</v>
      </c>
      <c r="AA266" s="11">
        <v>19</v>
      </c>
      <c r="AB266" s="11">
        <v>6</v>
      </c>
      <c r="AC266" s="11">
        <v>14</v>
      </c>
      <c r="AD266" s="11">
        <v>17</v>
      </c>
      <c r="AE266" s="12">
        <f>SUM(S266:AD266)</f>
        <v>268</v>
      </c>
    </row>
    <row r="267" spans="1:31" x14ac:dyDescent="0.2">
      <c r="A267" s="10">
        <v>1026</v>
      </c>
      <c r="B267" s="10" t="s">
        <v>35</v>
      </c>
      <c r="C267" s="11">
        <f t="shared" si="40"/>
        <v>1</v>
      </c>
      <c r="D267" s="11">
        <f t="shared" si="38"/>
        <v>12</v>
      </c>
      <c r="E267" s="11">
        <f t="shared" si="42"/>
        <v>19</v>
      </c>
      <c r="F267" s="11">
        <f t="shared" si="43"/>
        <v>19</v>
      </c>
      <c r="G267" s="11">
        <f t="shared" si="44"/>
        <v>23</v>
      </c>
      <c r="H267" s="11">
        <f t="shared" si="45"/>
        <v>38</v>
      </c>
      <c r="I267" s="11">
        <f t="shared" si="46"/>
        <v>42</v>
      </c>
      <c r="J267" s="11">
        <f t="shared" si="47"/>
        <v>56</v>
      </c>
      <c r="K267" s="11">
        <f t="shared" si="48"/>
        <v>61</v>
      </c>
      <c r="L267" s="11">
        <f t="shared" si="49"/>
        <v>62</v>
      </c>
      <c r="M267" s="11">
        <f t="shared" si="50"/>
        <v>62</v>
      </c>
      <c r="N267" s="11">
        <f t="shared" si="51"/>
        <v>62</v>
      </c>
      <c r="O267" s="12"/>
      <c r="Q267" s="10">
        <v>1026</v>
      </c>
      <c r="R267" s="10" t="s">
        <v>35</v>
      </c>
      <c r="S267" s="11">
        <v>1</v>
      </c>
      <c r="T267" s="11">
        <v>11</v>
      </c>
      <c r="U267" s="11">
        <v>7</v>
      </c>
      <c r="V267" s="11">
        <v>0</v>
      </c>
      <c r="W267" s="11">
        <v>4</v>
      </c>
      <c r="X267" s="11">
        <v>15</v>
      </c>
      <c r="Y267" s="11">
        <v>4</v>
      </c>
      <c r="Z267" s="11">
        <v>14</v>
      </c>
      <c r="AA267" s="11">
        <v>5</v>
      </c>
      <c r="AB267" s="11">
        <v>1</v>
      </c>
      <c r="AC267" s="11">
        <v>0</v>
      </c>
      <c r="AD267" s="11">
        <v>0</v>
      </c>
      <c r="AE267" s="12">
        <f t="shared" si="41"/>
        <v>62</v>
      </c>
    </row>
    <row r="268" spans="1:31" x14ac:dyDescent="0.2">
      <c r="A268" s="10">
        <v>1027</v>
      </c>
      <c r="B268" s="10" t="s">
        <v>36</v>
      </c>
      <c r="C268" s="11">
        <f t="shared" si="40"/>
        <v>0</v>
      </c>
      <c r="D268" s="11">
        <f t="shared" si="38"/>
        <v>5</v>
      </c>
      <c r="E268" s="11">
        <f t="shared" si="42"/>
        <v>5</v>
      </c>
      <c r="F268" s="11">
        <f t="shared" si="43"/>
        <v>5</v>
      </c>
      <c r="G268" s="11">
        <f t="shared" si="44"/>
        <v>5</v>
      </c>
      <c r="H268" s="11">
        <f t="shared" si="45"/>
        <v>5</v>
      </c>
      <c r="I268" s="11">
        <f t="shared" si="46"/>
        <v>5</v>
      </c>
      <c r="J268" s="11">
        <f t="shared" si="47"/>
        <v>5</v>
      </c>
      <c r="K268" s="11">
        <f t="shared" si="48"/>
        <v>35</v>
      </c>
      <c r="L268" s="11">
        <f t="shared" si="49"/>
        <v>35</v>
      </c>
      <c r="M268" s="11">
        <f t="shared" si="50"/>
        <v>35</v>
      </c>
      <c r="N268" s="11">
        <f t="shared" si="51"/>
        <v>36</v>
      </c>
      <c r="O268" s="12"/>
      <c r="Q268" s="10">
        <v>1027</v>
      </c>
      <c r="R268" s="10" t="s">
        <v>36</v>
      </c>
      <c r="S268" s="11">
        <v>0</v>
      </c>
      <c r="T268" s="11">
        <v>5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30</v>
      </c>
      <c r="AB268" s="11">
        <v>0</v>
      </c>
      <c r="AC268" s="11">
        <v>0</v>
      </c>
      <c r="AD268" s="11">
        <v>1</v>
      </c>
      <c r="AE268" s="12">
        <f t="shared" si="41"/>
        <v>36</v>
      </c>
    </row>
    <row r="269" spans="1:31" x14ac:dyDescent="0.2">
      <c r="A269" s="10">
        <v>1028</v>
      </c>
      <c r="B269" s="10" t="s">
        <v>37</v>
      </c>
      <c r="C269" s="11">
        <f t="shared" si="40"/>
        <v>7</v>
      </c>
      <c r="D269" s="11">
        <f t="shared" si="38"/>
        <v>10</v>
      </c>
      <c r="E269" s="11">
        <f t="shared" si="42"/>
        <v>14</v>
      </c>
      <c r="F269" s="11">
        <f t="shared" si="43"/>
        <v>18</v>
      </c>
      <c r="G269" s="11">
        <f t="shared" si="44"/>
        <v>30</v>
      </c>
      <c r="H269" s="11">
        <f t="shared" si="45"/>
        <v>32</v>
      </c>
      <c r="I269" s="11">
        <f t="shared" si="46"/>
        <v>34</v>
      </c>
      <c r="J269" s="11">
        <f t="shared" si="47"/>
        <v>39</v>
      </c>
      <c r="K269" s="11">
        <f t="shared" si="48"/>
        <v>40</v>
      </c>
      <c r="L269" s="11">
        <f t="shared" si="49"/>
        <v>52</v>
      </c>
      <c r="M269" s="11">
        <f t="shared" si="50"/>
        <v>65</v>
      </c>
      <c r="N269" s="11">
        <f t="shared" si="51"/>
        <v>68</v>
      </c>
      <c r="O269" s="12"/>
      <c r="Q269" s="10">
        <v>1028</v>
      </c>
      <c r="R269" s="10" t="s">
        <v>37</v>
      </c>
      <c r="S269" s="11">
        <v>7</v>
      </c>
      <c r="T269" s="11">
        <v>3</v>
      </c>
      <c r="U269" s="11">
        <v>4</v>
      </c>
      <c r="V269" s="11">
        <v>4</v>
      </c>
      <c r="W269" s="11">
        <v>12</v>
      </c>
      <c r="X269" s="11">
        <v>2</v>
      </c>
      <c r="Y269" s="11">
        <v>2</v>
      </c>
      <c r="Z269" s="11">
        <v>5</v>
      </c>
      <c r="AA269" s="11">
        <v>1</v>
      </c>
      <c r="AB269" s="11">
        <v>12</v>
      </c>
      <c r="AC269" s="11">
        <v>13</v>
      </c>
      <c r="AD269" s="11">
        <v>3</v>
      </c>
      <c r="AE269" s="12">
        <f t="shared" si="41"/>
        <v>68</v>
      </c>
    </row>
    <row r="270" spans="1:31" x14ac:dyDescent="0.2">
      <c r="A270" s="10">
        <v>1029</v>
      </c>
      <c r="B270" s="10" t="s">
        <v>38</v>
      </c>
      <c r="C270" s="11">
        <f t="shared" si="40"/>
        <v>0</v>
      </c>
      <c r="D270" s="11">
        <f t="shared" si="38"/>
        <v>0</v>
      </c>
      <c r="E270" s="11">
        <f t="shared" si="42"/>
        <v>0</v>
      </c>
      <c r="F270" s="11">
        <f t="shared" si="43"/>
        <v>1</v>
      </c>
      <c r="G270" s="11">
        <f t="shared" si="44"/>
        <v>2</v>
      </c>
      <c r="H270" s="11">
        <f t="shared" si="45"/>
        <v>4</v>
      </c>
      <c r="I270" s="11">
        <f t="shared" si="46"/>
        <v>6</v>
      </c>
      <c r="J270" s="11">
        <f t="shared" si="47"/>
        <v>7</v>
      </c>
      <c r="K270" s="11">
        <f t="shared" si="48"/>
        <v>8</v>
      </c>
      <c r="L270" s="11">
        <f t="shared" si="49"/>
        <v>9</v>
      </c>
      <c r="M270" s="11">
        <f t="shared" si="50"/>
        <v>10</v>
      </c>
      <c r="N270" s="11">
        <f t="shared" si="51"/>
        <v>11</v>
      </c>
      <c r="O270" s="12"/>
      <c r="Q270" s="10">
        <v>1029</v>
      </c>
      <c r="R270" s="10" t="s">
        <v>38</v>
      </c>
      <c r="S270" s="11">
        <v>0</v>
      </c>
      <c r="T270" s="11">
        <v>0</v>
      </c>
      <c r="U270" s="11">
        <v>0</v>
      </c>
      <c r="V270" s="11">
        <v>1</v>
      </c>
      <c r="W270" s="11">
        <v>1</v>
      </c>
      <c r="X270" s="11">
        <v>2</v>
      </c>
      <c r="Y270" s="11">
        <v>2</v>
      </c>
      <c r="Z270" s="11">
        <v>1</v>
      </c>
      <c r="AA270" s="11">
        <v>1</v>
      </c>
      <c r="AB270" s="11">
        <v>1</v>
      </c>
      <c r="AC270" s="11">
        <v>1</v>
      </c>
      <c r="AD270" s="11">
        <v>1</v>
      </c>
      <c r="AE270" s="12">
        <f t="shared" si="41"/>
        <v>11</v>
      </c>
    </row>
    <row r="271" spans="1:31" x14ac:dyDescent="0.2">
      <c r="A271" s="15">
        <v>1030</v>
      </c>
      <c r="B271" s="15" t="s">
        <v>18</v>
      </c>
      <c r="C271" s="16">
        <f t="shared" si="40"/>
        <v>7</v>
      </c>
      <c r="D271" s="16">
        <f t="shared" si="38"/>
        <v>10</v>
      </c>
      <c r="E271" s="16">
        <f t="shared" si="42"/>
        <v>10</v>
      </c>
      <c r="F271" s="16">
        <f t="shared" si="43"/>
        <v>10</v>
      </c>
      <c r="G271" s="16">
        <f t="shared" si="44"/>
        <v>20</v>
      </c>
      <c r="H271" s="16">
        <f t="shared" si="45"/>
        <v>20</v>
      </c>
      <c r="I271" s="16">
        <f t="shared" si="46"/>
        <v>20</v>
      </c>
      <c r="J271" s="16">
        <f t="shared" si="47"/>
        <v>21</v>
      </c>
      <c r="K271" s="16">
        <f t="shared" si="48"/>
        <v>22</v>
      </c>
      <c r="L271" s="16">
        <f t="shared" si="49"/>
        <v>22</v>
      </c>
      <c r="M271" s="16">
        <f t="shared" si="50"/>
        <v>22</v>
      </c>
      <c r="N271" s="16">
        <f t="shared" si="51"/>
        <v>22</v>
      </c>
      <c r="O271" s="17"/>
      <c r="Q271" s="15">
        <v>1030</v>
      </c>
      <c r="R271" s="15" t="s">
        <v>18</v>
      </c>
      <c r="S271" s="16">
        <v>7</v>
      </c>
      <c r="T271" s="16">
        <v>3</v>
      </c>
      <c r="U271" s="16">
        <v>0</v>
      </c>
      <c r="V271" s="16">
        <v>0</v>
      </c>
      <c r="W271" s="16">
        <v>10</v>
      </c>
      <c r="X271" s="16">
        <v>0</v>
      </c>
      <c r="Y271" s="16">
        <v>0</v>
      </c>
      <c r="Z271" s="16">
        <v>1</v>
      </c>
      <c r="AA271" s="16">
        <v>1</v>
      </c>
      <c r="AB271" s="16">
        <v>0</v>
      </c>
      <c r="AC271" s="16">
        <v>0</v>
      </c>
      <c r="AD271" s="16">
        <v>0</v>
      </c>
      <c r="AE271" s="17">
        <f t="shared" si="41"/>
        <v>22</v>
      </c>
    </row>
    <row r="272" spans="1:31" x14ac:dyDescent="0.2">
      <c r="A272" s="4">
        <v>10300</v>
      </c>
      <c r="B272" s="4" t="s">
        <v>149</v>
      </c>
      <c r="C272" s="5">
        <f>SUM(C245:C271)</f>
        <v>124</v>
      </c>
      <c r="D272" s="5">
        <f t="shared" ref="D272:N272" si="52">SUM(D245:D271)</f>
        <v>241</v>
      </c>
      <c r="E272" s="5">
        <f t="shared" si="52"/>
        <v>326</v>
      </c>
      <c r="F272" s="5">
        <f t="shared" si="52"/>
        <v>415</v>
      </c>
      <c r="G272" s="5">
        <f t="shared" si="52"/>
        <v>515</v>
      </c>
      <c r="H272" s="5">
        <f t="shared" si="52"/>
        <v>785</v>
      </c>
      <c r="I272" s="5">
        <f t="shared" si="52"/>
        <v>961</v>
      </c>
      <c r="J272" s="5">
        <f t="shared" si="52"/>
        <v>1125</v>
      </c>
      <c r="K272" s="5">
        <f t="shared" si="52"/>
        <v>1271</v>
      </c>
      <c r="L272" s="5">
        <f t="shared" si="52"/>
        <v>1852</v>
      </c>
      <c r="M272" s="5">
        <f t="shared" si="52"/>
        <v>2076</v>
      </c>
      <c r="N272" s="5">
        <f t="shared" si="52"/>
        <v>2132</v>
      </c>
      <c r="O272" s="6"/>
      <c r="Q272" s="4">
        <v>10300</v>
      </c>
      <c r="R272" s="4" t="s">
        <v>149</v>
      </c>
      <c r="S272" s="6">
        <f>SUM(S245:S271)</f>
        <v>124</v>
      </c>
      <c r="T272" s="6">
        <f>SUM(T245:T271)</f>
        <v>117</v>
      </c>
      <c r="U272" s="6">
        <f>SUM(U245:U271)</f>
        <v>85</v>
      </c>
      <c r="V272" s="6">
        <f t="shared" ref="V272:AD272" si="53">SUM(V245:V271)</f>
        <v>89</v>
      </c>
      <c r="W272" s="6">
        <f t="shared" si="53"/>
        <v>100</v>
      </c>
      <c r="X272" s="6">
        <f t="shared" si="53"/>
        <v>270</v>
      </c>
      <c r="Y272" s="6">
        <f t="shared" si="53"/>
        <v>176</v>
      </c>
      <c r="Z272" s="6">
        <f t="shared" si="53"/>
        <v>164</v>
      </c>
      <c r="AA272" s="6">
        <f t="shared" si="53"/>
        <v>146</v>
      </c>
      <c r="AB272" s="6">
        <f t="shared" si="53"/>
        <v>581</v>
      </c>
      <c r="AC272" s="6">
        <f t="shared" si="53"/>
        <v>224</v>
      </c>
      <c r="AD272" s="6">
        <f t="shared" si="53"/>
        <v>56</v>
      </c>
      <c r="AE272" s="6">
        <f>SUM(S272:AD272)</f>
        <v>2132</v>
      </c>
    </row>
    <row r="273" spans="1:31" x14ac:dyDescent="0.2">
      <c r="S273" s="1">
        <f>+C29-S272</f>
        <v>1138</v>
      </c>
      <c r="T273" s="1">
        <f t="shared" ref="T273:AE273" si="54">+D29-T272</f>
        <v>1263</v>
      </c>
      <c r="U273" s="1">
        <f t="shared" si="54"/>
        <v>1347</v>
      </c>
      <c r="V273" s="1">
        <f t="shared" si="54"/>
        <v>1397</v>
      </c>
      <c r="W273" s="1">
        <f t="shared" si="54"/>
        <v>1489</v>
      </c>
      <c r="X273" s="1">
        <f t="shared" si="54"/>
        <v>1739</v>
      </c>
      <c r="Y273" s="1">
        <f t="shared" si="54"/>
        <v>1867</v>
      </c>
      <c r="Z273" s="1">
        <f t="shared" si="54"/>
        <v>1780</v>
      </c>
      <c r="AA273" s="1">
        <f t="shared" si="54"/>
        <v>1886</v>
      </c>
      <c r="AB273" s="1">
        <f t="shared" si="54"/>
        <v>1258</v>
      </c>
      <c r="AC273" s="1">
        <f t="shared" si="54"/>
        <v>1322</v>
      </c>
      <c r="AD273" s="1">
        <f t="shared" si="54"/>
        <v>1380</v>
      </c>
      <c r="AE273" s="1">
        <f t="shared" si="54"/>
        <v>17866</v>
      </c>
    </row>
    <row r="274" spans="1:31" x14ac:dyDescent="0.2">
      <c r="A274" s="3" t="s">
        <v>73</v>
      </c>
      <c r="B274" s="373" t="s">
        <v>152</v>
      </c>
      <c r="C274" s="3" t="s">
        <v>74</v>
      </c>
      <c r="D274" s="3" t="s">
        <v>75</v>
      </c>
      <c r="E274" s="3" t="s">
        <v>76</v>
      </c>
      <c r="F274" s="3" t="s">
        <v>77</v>
      </c>
      <c r="G274" s="3" t="s">
        <v>78</v>
      </c>
      <c r="H274" s="3" t="s">
        <v>79</v>
      </c>
      <c r="I274" s="3" t="s">
        <v>80</v>
      </c>
      <c r="J274" s="3" t="s">
        <v>81</v>
      </c>
      <c r="K274" s="3" t="s">
        <v>82</v>
      </c>
      <c r="L274" s="3" t="s">
        <v>83</v>
      </c>
      <c r="M274" s="3" t="s">
        <v>84</v>
      </c>
      <c r="N274" s="3" t="s">
        <v>85</v>
      </c>
      <c r="O274" s="3" t="s">
        <v>55</v>
      </c>
      <c r="Q274" s="3" t="s">
        <v>144</v>
      </c>
      <c r="R274" s="373" t="s">
        <v>152</v>
      </c>
      <c r="S274" s="3" t="s">
        <v>0</v>
      </c>
      <c r="T274" s="3" t="s">
        <v>1</v>
      </c>
      <c r="U274" s="3" t="s">
        <v>2</v>
      </c>
      <c r="V274" s="3" t="s">
        <v>3</v>
      </c>
      <c r="W274" s="3" t="s">
        <v>4</v>
      </c>
      <c r="X274" s="3" t="s">
        <v>5</v>
      </c>
      <c r="Y274" s="3" t="s">
        <v>6</v>
      </c>
      <c r="Z274" s="3" t="s">
        <v>7</v>
      </c>
      <c r="AA274" s="3" t="s">
        <v>8</v>
      </c>
      <c r="AB274" s="3" t="s">
        <v>9</v>
      </c>
      <c r="AC274" s="3" t="s">
        <v>10</v>
      </c>
      <c r="AD274" s="3" t="s">
        <v>11</v>
      </c>
      <c r="AE274" s="3" t="s">
        <v>55</v>
      </c>
    </row>
    <row r="275" spans="1:31" x14ac:dyDescent="0.2">
      <c r="A275" s="7">
        <v>1004</v>
      </c>
      <c r="B275" s="10" t="s">
        <v>94</v>
      </c>
      <c r="C275" s="8">
        <f>+S275</f>
        <v>307</v>
      </c>
      <c r="D275" s="8">
        <f t="shared" ref="D275:N298" si="55">+C275+T275</f>
        <v>645</v>
      </c>
      <c r="E275" s="8">
        <f t="shared" si="55"/>
        <v>999</v>
      </c>
      <c r="F275" s="8">
        <f t="shared" si="55"/>
        <v>1360</v>
      </c>
      <c r="G275" s="8">
        <f t="shared" si="55"/>
        <v>1987</v>
      </c>
      <c r="H275" s="8">
        <f t="shared" si="55"/>
        <v>2458</v>
      </c>
      <c r="I275" s="8">
        <f t="shared" si="55"/>
        <v>2860</v>
      </c>
      <c r="J275" s="8">
        <f t="shared" si="55"/>
        <v>3273</v>
      </c>
      <c r="K275" s="8">
        <f t="shared" si="55"/>
        <v>3722</v>
      </c>
      <c r="L275" s="8">
        <f t="shared" si="55"/>
        <v>4242</v>
      </c>
      <c r="M275" s="8">
        <f t="shared" si="55"/>
        <v>4535</v>
      </c>
      <c r="N275" s="8">
        <f t="shared" si="55"/>
        <v>4887</v>
      </c>
      <c r="O275" s="9"/>
      <c r="Q275" s="7">
        <v>1004</v>
      </c>
      <c r="R275" s="10" t="s">
        <v>94</v>
      </c>
      <c r="S275" s="8">
        <v>307</v>
      </c>
      <c r="T275" s="8">
        <v>338</v>
      </c>
      <c r="U275" s="8">
        <v>354</v>
      </c>
      <c r="V275" s="8">
        <v>361</v>
      </c>
      <c r="W275" s="8">
        <v>627</v>
      </c>
      <c r="X275" s="8">
        <v>471</v>
      </c>
      <c r="Y275" s="8">
        <v>402</v>
      </c>
      <c r="Z275" s="8">
        <v>413</v>
      </c>
      <c r="AA275" s="8">
        <v>449</v>
      </c>
      <c r="AB275" s="8">
        <v>520</v>
      </c>
      <c r="AC275" s="8">
        <v>293</v>
      </c>
      <c r="AD275" s="8">
        <v>352</v>
      </c>
      <c r="AE275" s="9">
        <f>SUM(S275:AD275)</f>
        <v>4887</v>
      </c>
    </row>
    <row r="276" spans="1:31" x14ac:dyDescent="0.2">
      <c r="A276" s="10">
        <v>1005</v>
      </c>
      <c r="B276" s="10" t="s">
        <v>13</v>
      </c>
      <c r="C276" s="11">
        <f t="shared" ref="C276:C301" si="56">+S276</f>
        <v>5</v>
      </c>
      <c r="D276" s="11">
        <f t="shared" si="55"/>
        <v>5</v>
      </c>
      <c r="E276" s="11">
        <f t="shared" si="55"/>
        <v>9</v>
      </c>
      <c r="F276" s="11">
        <f t="shared" si="55"/>
        <v>14</v>
      </c>
      <c r="G276" s="11">
        <f t="shared" si="55"/>
        <v>27</v>
      </c>
      <c r="H276" s="11">
        <f t="shared" si="55"/>
        <v>87</v>
      </c>
      <c r="I276" s="11">
        <f t="shared" si="55"/>
        <v>139</v>
      </c>
      <c r="J276" s="11">
        <f t="shared" si="55"/>
        <v>158</v>
      </c>
      <c r="K276" s="11">
        <f t="shared" si="55"/>
        <v>166</v>
      </c>
      <c r="L276" s="11">
        <f t="shared" si="55"/>
        <v>174</v>
      </c>
      <c r="M276" s="11">
        <f t="shared" si="55"/>
        <v>177</v>
      </c>
      <c r="N276" s="11">
        <f t="shared" si="55"/>
        <v>183</v>
      </c>
      <c r="O276" s="12"/>
      <c r="Q276" s="10">
        <v>1005</v>
      </c>
      <c r="R276" s="10" t="s">
        <v>13</v>
      </c>
      <c r="S276" s="11">
        <v>5</v>
      </c>
      <c r="T276" s="11">
        <v>0</v>
      </c>
      <c r="U276" s="11">
        <v>4</v>
      </c>
      <c r="V276" s="11">
        <v>5</v>
      </c>
      <c r="W276" s="11">
        <v>13</v>
      </c>
      <c r="X276" s="11">
        <v>60</v>
      </c>
      <c r="Y276" s="11">
        <v>52</v>
      </c>
      <c r="Z276" s="11">
        <v>19</v>
      </c>
      <c r="AA276" s="11">
        <v>8</v>
      </c>
      <c r="AB276" s="11">
        <v>8</v>
      </c>
      <c r="AC276" s="11">
        <v>3</v>
      </c>
      <c r="AD276" s="11">
        <v>6</v>
      </c>
      <c r="AE276" s="12">
        <f t="shared" ref="AE276:AE295" si="57">SUM(S276:AD276)</f>
        <v>183</v>
      </c>
    </row>
    <row r="277" spans="1:31" x14ac:dyDescent="0.2">
      <c r="A277" s="10">
        <v>1006</v>
      </c>
      <c r="B277" s="10" t="s">
        <v>14</v>
      </c>
      <c r="C277" s="11">
        <f t="shared" si="56"/>
        <v>112</v>
      </c>
      <c r="D277" s="11">
        <f t="shared" si="55"/>
        <v>184</v>
      </c>
      <c r="E277" s="11">
        <f t="shared" si="55"/>
        <v>307</v>
      </c>
      <c r="F277" s="11">
        <f t="shared" si="55"/>
        <v>470</v>
      </c>
      <c r="G277" s="11">
        <f t="shared" si="55"/>
        <v>527</v>
      </c>
      <c r="H277" s="11">
        <f t="shared" si="55"/>
        <v>636</v>
      </c>
      <c r="I277" s="11">
        <f t="shared" si="55"/>
        <v>732</v>
      </c>
      <c r="J277" s="11">
        <f t="shared" si="55"/>
        <v>830</v>
      </c>
      <c r="K277" s="11">
        <f t="shared" si="55"/>
        <v>932</v>
      </c>
      <c r="L277" s="11">
        <f t="shared" si="55"/>
        <v>1033</v>
      </c>
      <c r="M277" s="11">
        <f t="shared" si="55"/>
        <v>1124</v>
      </c>
      <c r="N277" s="11">
        <f t="shared" si="55"/>
        <v>1237</v>
      </c>
      <c r="O277" s="12"/>
      <c r="Q277" s="10">
        <v>1006</v>
      </c>
      <c r="R277" s="10" t="s">
        <v>14</v>
      </c>
      <c r="S277" s="11">
        <v>112</v>
      </c>
      <c r="T277" s="11">
        <v>72</v>
      </c>
      <c r="U277" s="11">
        <v>123</v>
      </c>
      <c r="V277" s="11">
        <v>163</v>
      </c>
      <c r="W277" s="11">
        <v>57</v>
      </c>
      <c r="X277" s="11">
        <v>109</v>
      </c>
      <c r="Y277" s="11">
        <v>96</v>
      </c>
      <c r="Z277" s="11">
        <v>98</v>
      </c>
      <c r="AA277" s="11">
        <v>102</v>
      </c>
      <c r="AB277" s="11">
        <v>101</v>
      </c>
      <c r="AC277" s="11">
        <v>91</v>
      </c>
      <c r="AD277" s="11">
        <v>113</v>
      </c>
      <c r="AE277" s="12">
        <f t="shared" si="57"/>
        <v>1237</v>
      </c>
    </row>
    <row r="278" spans="1:31" x14ac:dyDescent="0.2">
      <c r="A278" s="10">
        <v>1007</v>
      </c>
      <c r="B278" s="10" t="s">
        <v>15</v>
      </c>
      <c r="C278" s="11">
        <f t="shared" si="56"/>
        <v>79</v>
      </c>
      <c r="D278" s="11">
        <f t="shared" si="55"/>
        <v>115</v>
      </c>
      <c r="E278" s="11">
        <f t="shared" si="55"/>
        <v>171</v>
      </c>
      <c r="F278" s="11">
        <f t="shared" si="55"/>
        <v>237</v>
      </c>
      <c r="G278" s="11">
        <f t="shared" si="55"/>
        <v>289</v>
      </c>
      <c r="H278" s="11">
        <f t="shared" si="55"/>
        <v>372</v>
      </c>
      <c r="I278" s="11">
        <f t="shared" si="55"/>
        <v>462</v>
      </c>
      <c r="J278" s="11">
        <f t="shared" si="55"/>
        <v>539</v>
      </c>
      <c r="K278" s="11">
        <f t="shared" si="55"/>
        <v>591</v>
      </c>
      <c r="L278" s="11">
        <f t="shared" si="55"/>
        <v>680</v>
      </c>
      <c r="M278" s="11">
        <f t="shared" si="55"/>
        <v>731</v>
      </c>
      <c r="N278" s="11">
        <f t="shared" si="55"/>
        <v>881</v>
      </c>
      <c r="O278" s="12"/>
      <c r="Q278" s="10">
        <v>1007</v>
      </c>
      <c r="R278" s="10" t="s">
        <v>15</v>
      </c>
      <c r="S278" s="11">
        <v>79</v>
      </c>
      <c r="T278" s="11">
        <v>36</v>
      </c>
      <c r="U278" s="11">
        <v>56</v>
      </c>
      <c r="V278" s="11">
        <v>66</v>
      </c>
      <c r="W278" s="11">
        <v>52</v>
      </c>
      <c r="X278" s="11">
        <v>83</v>
      </c>
      <c r="Y278" s="11">
        <v>90</v>
      </c>
      <c r="Z278" s="11">
        <v>77</v>
      </c>
      <c r="AA278" s="11">
        <v>52</v>
      </c>
      <c r="AB278" s="11">
        <v>89</v>
      </c>
      <c r="AC278" s="11">
        <v>51</v>
      </c>
      <c r="AD278" s="11">
        <v>150</v>
      </c>
      <c r="AE278" s="12">
        <f t="shared" si="57"/>
        <v>881</v>
      </c>
    </row>
    <row r="279" spans="1:31" x14ac:dyDescent="0.2">
      <c r="A279" s="10">
        <v>1008</v>
      </c>
      <c r="B279" s="10" t="s">
        <v>16</v>
      </c>
      <c r="C279" s="11">
        <f t="shared" si="56"/>
        <v>4</v>
      </c>
      <c r="D279" s="11">
        <f t="shared" si="55"/>
        <v>13</v>
      </c>
      <c r="E279" s="11">
        <f t="shared" si="55"/>
        <v>27</v>
      </c>
      <c r="F279" s="11">
        <f t="shared" si="55"/>
        <v>39</v>
      </c>
      <c r="G279" s="11">
        <f t="shared" si="55"/>
        <v>54</v>
      </c>
      <c r="H279" s="11">
        <f t="shared" si="55"/>
        <v>78</v>
      </c>
      <c r="I279" s="11">
        <f t="shared" si="55"/>
        <v>107</v>
      </c>
      <c r="J279" s="11">
        <f t="shared" si="55"/>
        <v>126</v>
      </c>
      <c r="K279" s="11">
        <f t="shared" si="55"/>
        <v>153</v>
      </c>
      <c r="L279" s="11">
        <f t="shared" si="55"/>
        <v>171</v>
      </c>
      <c r="M279" s="11">
        <f t="shared" si="55"/>
        <v>188</v>
      </c>
      <c r="N279" s="11">
        <f t="shared" si="55"/>
        <v>196</v>
      </c>
      <c r="O279" s="12"/>
      <c r="Q279" s="10">
        <v>1008</v>
      </c>
      <c r="R279" s="10" t="s">
        <v>16</v>
      </c>
      <c r="S279" s="11">
        <v>4</v>
      </c>
      <c r="T279" s="11">
        <v>9</v>
      </c>
      <c r="U279" s="11">
        <v>14</v>
      </c>
      <c r="V279" s="11">
        <v>12</v>
      </c>
      <c r="W279" s="11">
        <v>15</v>
      </c>
      <c r="X279" s="11">
        <v>24</v>
      </c>
      <c r="Y279" s="11">
        <v>29</v>
      </c>
      <c r="Z279" s="11">
        <v>19</v>
      </c>
      <c r="AA279" s="11">
        <v>27</v>
      </c>
      <c r="AB279" s="11">
        <v>18</v>
      </c>
      <c r="AC279" s="11">
        <v>17</v>
      </c>
      <c r="AD279" s="11">
        <v>8</v>
      </c>
      <c r="AE279" s="12">
        <f t="shared" si="57"/>
        <v>196</v>
      </c>
    </row>
    <row r="280" spans="1:31" x14ac:dyDescent="0.2">
      <c r="A280" s="10">
        <v>1009</v>
      </c>
      <c r="B280" s="10" t="s">
        <v>17</v>
      </c>
      <c r="C280" s="11">
        <f t="shared" si="56"/>
        <v>21</v>
      </c>
      <c r="D280" s="11">
        <f t="shared" si="55"/>
        <v>34</v>
      </c>
      <c r="E280" s="11">
        <f t="shared" si="55"/>
        <v>51</v>
      </c>
      <c r="F280" s="11">
        <f t="shared" si="55"/>
        <v>70</v>
      </c>
      <c r="G280" s="11">
        <f t="shared" si="55"/>
        <v>91</v>
      </c>
      <c r="H280" s="11">
        <f t="shared" si="55"/>
        <v>128</v>
      </c>
      <c r="I280" s="11">
        <f t="shared" si="55"/>
        <v>153</v>
      </c>
      <c r="J280" s="11">
        <f t="shared" si="55"/>
        <v>216</v>
      </c>
      <c r="K280" s="11">
        <f t="shared" si="55"/>
        <v>237</v>
      </c>
      <c r="L280" s="11">
        <f t="shared" si="55"/>
        <v>252</v>
      </c>
      <c r="M280" s="11">
        <f t="shared" si="55"/>
        <v>258</v>
      </c>
      <c r="N280" s="11">
        <f t="shared" si="55"/>
        <v>269</v>
      </c>
      <c r="O280" s="12"/>
      <c r="Q280" s="10">
        <v>1009</v>
      </c>
      <c r="R280" s="10" t="s">
        <v>17</v>
      </c>
      <c r="S280" s="11">
        <v>21</v>
      </c>
      <c r="T280" s="11">
        <v>13</v>
      </c>
      <c r="U280" s="11">
        <v>17</v>
      </c>
      <c r="V280" s="11">
        <v>19</v>
      </c>
      <c r="W280" s="11">
        <v>21</v>
      </c>
      <c r="X280" s="11">
        <v>37</v>
      </c>
      <c r="Y280" s="11">
        <v>25</v>
      </c>
      <c r="Z280" s="11">
        <v>63</v>
      </c>
      <c r="AA280" s="11">
        <v>21</v>
      </c>
      <c r="AB280" s="11">
        <v>15</v>
      </c>
      <c r="AC280" s="11">
        <v>6</v>
      </c>
      <c r="AD280" s="11">
        <v>11</v>
      </c>
      <c r="AE280" s="12">
        <f t="shared" si="57"/>
        <v>269</v>
      </c>
    </row>
    <row r="281" spans="1:31" x14ac:dyDescent="0.2">
      <c r="A281" s="10">
        <v>1010</v>
      </c>
      <c r="B281" s="10" t="s">
        <v>19</v>
      </c>
      <c r="C281" s="11">
        <f t="shared" si="56"/>
        <v>15</v>
      </c>
      <c r="D281" s="11">
        <f t="shared" si="55"/>
        <v>34</v>
      </c>
      <c r="E281" s="11">
        <f t="shared" si="55"/>
        <v>41</v>
      </c>
      <c r="F281" s="11">
        <f t="shared" si="55"/>
        <v>68</v>
      </c>
      <c r="G281" s="11">
        <f t="shared" si="55"/>
        <v>87</v>
      </c>
      <c r="H281" s="11">
        <f t="shared" si="55"/>
        <v>126</v>
      </c>
      <c r="I281" s="11">
        <f t="shared" si="55"/>
        <v>152</v>
      </c>
      <c r="J281" s="11">
        <f t="shared" si="55"/>
        <v>182</v>
      </c>
      <c r="K281" s="11">
        <f t="shared" si="55"/>
        <v>228</v>
      </c>
      <c r="L281" s="11">
        <f t="shared" si="55"/>
        <v>247</v>
      </c>
      <c r="M281" s="11">
        <f t="shared" si="55"/>
        <v>259</v>
      </c>
      <c r="N281" s="11">
        <f t="shared" si="55"/>
        <v>273</v>
      </c>
      <c r="O281" s="12"/>
      <c r="Q281" s="10">
        <v>1010</v>
      </c>
      <c r="R281" s="10" t="s">
        <v>19</v>
      </c>
      <c r="S281" s="11">
        <v>15</v>
      </c>
      <c r="T281" s="11">
        <v>19</v>
      </c>
      <c r="U281" s="11">
        <v>7</v>
      </c>
      <c r="V281" s="11">
        <v>27</v>
      </c>
      <c r="W281" s="11">
        <v>19</v>
      </c>
      <c r="X281" s="11">
        <v>39</v>
      </c>
      <c r="Y281" s="11">
        <v>26</v>
      </c>
      <c r="Z281" s="11">
        <v>30</v>
      </c>
      <c r="AA281" s="11">
        <v>46</v>
      </c>
      <c r="AB281" s="11">
        <v>19</v>
      </c>
      <c r="AC281" s="11">
        <v>12</v>
      </c>
      <c r="AD281" s="11">
        <v>14</v>
      </c>
      <c r="AE281" s="12">
        <f t="shared" si="57"/>
        <v>273</v>
      </c>
    </row>
    <row r="282" spans="1:31" x14ac:dyDescent="0.2">
      <c r="A282" s="10">
        <v>1011</v>
      </c>
      <c r="B282" s="10" t="s">
        <v>20</v>
      </c>
      <c r="C282" s="11">
        <f t="shared" si="56"/>
        <v>44</v>
      </c>
      <c r="D282" s="11">
        <f t="shared" si="55"/>
        <v>56</v>
      </c>
      <c r="E282" s="11">
        <f t="shared" si="55"/>
        <v>68</v>
      </c>
      <c r="F282" s="11">
        <f t="shared" si="55"/>
        <v>86</v>
      </c>
      <c r="G282" s="11">
        <f t="shared" si="55"/>
        <v>98</v>
      </c>
      <c r="H282" s="11">
        <f t="shared" si="55"/>
        <v>109</v>
      </c>
      <c r="I282" s="11">
        <f t="shared" si="55"/>
        <v>131</v>
      </c>
      <c r="J282" s="11">
        <f t="shared" si="55"/>
        <v>147</v>
      </c>
      <c r="K282" s="11">
        <f t="shared" si="55"/>
        <v>177</v>
      </c>
      <c r="L282" s="11">
        <f t="shared" si="55"/>
        <v>189</v>
      </c>
      <c r="M282" s="11">
        <f t="shared" si="55"/>
        <v>201</v>
      </c>
      <c r="N282" s="11">
        <f t="shared" si="55"/>
        <v>230</v>
      </c>
      <c r="O282" s="12"/>
      <c r="Q282" s="10">
        <v>1011</v>
      </c>
      <c r="R282" s="10" t="s">
        <v>20</v>
      </c>
      <c r="S282" s="11">
        <v>44</v>
      </c>
      <c r="T282" s="11">
        <v>12</v>
      </c>
      <c r="U282" s="11">
        <v>12</v>
      </c>
      <c r="V282" s="11">
        <v>18</v>
      </c>
      <c r="W282" s="11">
        <v>12</v>
      </c>
      <c r="X282" s="11">
        <v>11</v>
      </c>
      <c r="Y282" s="11">
        <v>22</v>
      </c>
      <c r="Z282" s="11">
        <v>16</v>
      </c>
      <c r="AA282" s="11">
        <v>30</v>
      </c>
      <c r="AB282" s="11">
        <v>12</v>
      </c>
      <c r="AC282" s="11">
        <v>12</v>
      </c>
      <c r="AD282" s="11">
        <v>29</v>
      </c>
      <c r="AE282" s="12">
        <f t="shared" si="57"/>
        <v>230</v>
      </c>
    </row>
    <row r="283" spans="1:31" x14ac:dyDescent="0.2">
      <c r="A283" s="10">
        <v>1012</v>
      </c>
      <c r="B283" s="10" t="s">
        <v>21</v>
      </c>
      <c r="C283" s="11">
        <f t="shared" si="56"/>
        <v>28</v>
      </c>
      <c r="D283" s="11">
        <f t="shared" si="55"/>
        <v>73</v>
      </c>
      <c r="E283" s="11">
        <f t="shared" si="55"/>
        <v>115</v>
      </c>
      <c r="F283" s="11">
        <f t="shared" si="55"/>
        <v>155</v>
      </c>
      <c r="G283" s="11">
        <f t="shared" si="55"/>
        <v>190</v>
      </c>
      <c r="H283" s="11">
        <f t="shared" si="55"/>
        <v>233</v>
      </c>
      <c r="I283" s="11">
        <f t="shared" si="55"/>
        <v>277</v>
      </c>
      <c r="J283" s="11">
        <f t="shared" si="55"/>
        <v>394</v>
      </c>
      <c r="K283" s="11">
        <f t="shared" si="55"/>
        <v>455</v>
      </c>
      <c r="L283" s="11">
        <f t="shared" si="55"/>
        <v>482</v>
      </c>
      <c r="M283" s="11">
        <f t="shared" si="55"/>
        <v>554</v>
      </c>
      <c r="N283" s="11">
        <f t="shared" si="55"/>
        <v>590</v>
      </c>
      <c r="O283" s="12"/>
      <c r="Q283" s="10">
        <v>1012</v>
      </c>
      <c r="R283" s="10" t="s">
        <v>21</v>
      </c>
      <c r="S283" s="11">
        <v>28</v>
      </c>
      <c r="T283" s="11">
        <v>45</v>
      </c>
      <c r="U283" s="11">
        <v>42</v>
      </c>
      <c r="V283" s="11">
        <v>40</v>
      </c>
      <c r="W283" s="11">
        <v>35</v>
      </c>
      <c r="X283" s="11">
        <v>43</v>
      </c>
      <c r="Y283" s="11">
        <v>44</v>
      </c>
      <c r="Z283" s="11">
        <v>117</v>
      </c>
      <c r="AA283" s="11">
        <v>61</v>
      </c>
      <c r="AB283" s="11">
        <v>27</v>
      </c>
      <c r="AC283" s="11">
        <v>72</v>
      </c>
      <c r="AD283" s="11">
        <v>36</v>
      </c>
      <c r="AE283" s="12">
        <f t="shared" si="57"/>
        <v>590</v>
      </c>
    </row>
    <row r="284" spans="1:31" x14ac:dyDescent="0.2">
      <c r="A284" s="10">
        <v>1013</v>
      </c>
      <c r="B284" s="10" t="s">
        <v>22</v>
      </c>
      <c r="C284" s="11">
        <f t="shared" si="56"/>
        <v>4</v>
      </c>
      <c r="D284" s="11">
        <f t="shared" si="55"/>
        <v>5</v>
      </c>
      <c r="E284" s="11">
        <f t="shared" si="55"/>
        <v>8</v>
      </c>
      <c r="F284" s="11">
        <f t="shared" si="55"/>
        <v>12</v>
      </c>
      <c r="G284" s="11">
        <f t="shared" si="55"/>
        <v>37</v>
      </c>
      <c r="H284" s="11">
        <f t="shared" si="55"/>
        <v>46</v>
      </c>
      <c r="I284" s="11">
        <f t="shared" si="55"/>
        <v>70</v>
      </c>
      <c r="J284" s="11">
        <f t="shared" si="55"/>
        <v>77</v>
      </c>
      <c r="K284" s="11">
        <f t="shared" si="55"/>
        <v>110</v>
      </c>
      <c r="L284" s="11">
        <f t="shared" si="55"/>
        <v>114</v>
      </c>
      <c r="M284" s="11">
        <f t="shared" si="55"/>
        <v>115</v>
      </c>
      <c r="N284" s="11">
        <f t="shared" si="55"/>
        <v>119</v>
      </c>
      <c r="O284" s="12"/>
      <c r="Q284" s="10">
        <v>1013</v>
      </c>
      <c r="R284" s="10" t="s">
        <v>22</v>
      </c>
      <c r="S284" s="11">
        <v>4</v>
      </c>
      <c r="T284" s="11">
        <v>1</v>
      </c>
      <c r="U284" s="11">
        <v>3</v>
      </c>
      <c r="V284" s="11">
        <v>4</v>
      </c>
      <c r="W284" s="11">
        <v>25</v>
      </c>
      <c r="X284" s="11">
        <v>9</v>
      </c>
      <c r="Y284" s="11">
        <v>24</v>
      </c>
      <c r="Z284" s="11">
        <v>7</v>
      </c>
      <c r="AA284" s="11">
        <v>33</v>
      </c>
      <c r="AB284" s="11">
        <v>4</v>
      </c>
      <c r="AC284" s="11">
        <v>1</v>
      </c>
      <c r="AD284" s="11">
        <v>4</v>
      </c>
      <c r="AE284" s="12">
        <f t="shared" si="57"/>
        <v>119</v>
      </c>
    </row>
    <row r="285" spans="1:31" x14ac:dyDescent="0.2">
      <c r="A285" s="10">
        <v>1014</v>
      </c>
      <c r="B285" s="10" t="s">
        <v>23</v>
      </c>
      <c r="C285" s="11">
        <f t="shared" si="56"/>
        <v>70</v>
      </c>
      <c r="D285" s="11">
        <f t="shared" si="55"/>
        <v>185</v>
      </c>
      <c r="E285" s="11">
        <f t="shared" si="55"/>
        <v>234</v>
      </c>
      <c r="F285" s="11">
        <f t="shared" si="55"/>
        <v>319</v>
      </c>
      <c r="G285" s="11">
        <f t="shared" si="55"/>
        <v>390</v>
      </c>
      <c r="H285" s="11">
        <f t="shared" si="55"/>
        <v>509</v>
      </c>
      <c r="I285" s="11">
        <f t="shared" si="55"/>
        <v>620</v>
      </c>
      <c r="J285" s="11">
        <f t="shared" si="55"/>
        <v>772</v>
      </c>
      <c r="K285" s="11">
        <f t="shared" si="55"/>
        <v>950</v>
      </c>
      <c r="L285" s="11">
        <f t="shared" si="55"/>
        <v>1073</v>
      </c>
      <c r="M285" s="11">
        <f t="shared" si="55"/>
        <v>1221</v>
      </c>
      <c r="N285" s="11">
        <f t="shared" si="55"/>
        <v>1348</v>
      </c>
      <c r="O285" s="12"/>
      <c r="Q285" s="10">
        <v>1014</v>
      </c>
      <c r="R285" s="10" t="s">
        <v>23</v>
      </c>
      <c r="S285" s="11">
        <v>70</v>
      </c>
      <c r="T285" s="11">
        <v>115</v>
      </c>
      <c r="U285" s="11">
        <v>49</v>
      </c>
      <c r="V285" s="11">
        <v>85</v>
      </c>
      <c r="W285" s="11">
        <v>71</v>
      </c>
      <c r="X285" s="11">
        <v>119</v>
      </c>
      <c r="Y285" s="11">
        <v>111</v>
      </c>
      <c r="Z285" s="11">
        <v>152</v>
      </c>
      <c r="AA285" s="11">
        <v>178</v>
      </c>
      <c r="AB285" s="11">
        <v>123</v>
      </c>
      <c r="AC285" s="11">
        <v>148</v>
      </c>
      <c r="AD285" s="11">
        <v>127</v>
      </c>
      <c r="AE285" s="12">
        <f t="shared" si="57"/>
        <v>1348</v>
      </c>
    </row>
    <row r="286" spans="1:31" x14ac:dyDescent="0.2">
      <c r="A286" s="10">
        <v>1015</v>
      </c>
      <c r="B286" s="10" t="s">
        <v>24</v>
      </c>
      <c r="C286" s="11">
        <f t="shared" si="56"/>
        <v>16</v>
      </c>
      <c r="D286" s="11">
        <f t="shared" si="55"/>
        <v>26</v>
      </c>
      <c r="E286" s="11">
        <f t="shared" si="55"/>
        <v>34</v>
      </c>
      <c r="F286" s="11">
        <f t="shared" si="55"/>
        <v>50</v>
      </c>
      <c r="G286" s="11">
        <f t="shared" si="55"/>
        <v>67</v>
      </c>
      <c r="H286" s="11">
        <f t="shared" si="55"/>
        <v>80</v>
      </c>
      <c r="I286" s="11">
        <f t="shared" si="55"/>
        <v>98</v>
      </c>
      <c r="J286" s="11">
        <f t="shared" si="55"/>
        <v>113</v>
      </c>
      <c r="K286" s="11">
        <f t="shared" si="55"/>
        <v>149</v>
      </c>
      <c r="L286" s="11">
        <f t="shared" si="55"/>
        <v>172</v>
      </c>
      <c r="M286" s="11">
        <f t="shared" si="55"/>
        <v>180</v>
      </c>
      <c r="N286" s="11">
        <f t="shared" si="55"/>
        <v>198</v>
      </c>
      <c r="O286" s="12"/>
      <c r="Q286" s="10">
        <v>1015</v>
      </c>
      <c r="R286" s="10" t="s">
        <v>24</v>
      </c>
      <c r="S286" s="11">
        <v>16</v>
      </c>
      <c r="T286" s="11">
        <v>10</v>
      </c>
      <c r="U286" s="11">
        <v>8</v>
      </c>
      <c r="V286" s="11">
        <v>16</v>
      </c>
      <c r="W286" s="11">
        <v>17</v>
      </c>
      <c r="X286" s="11">
        <v>13</v>
      </c>
      <c r="Y286" s="11">
        <v>18</v>
      </c>
      <c r="Z286" s="11">
        <v>15</v>
      </c>
      <c r="AA286" s="11">
        <v>36</v>
      </c>
      <c r="AB286" s="11">
        <v>23</v>
      </c>
      <c r="AC286" s="11">
        <v>8</v>
      </c>
      <c r="AD286" s="11">
        <v>18</v>
      </c>
      <c r="AE286" s="12">
        <f t="shared" si="57"/>
        <v>198</v>
      </c>
    </row>
    <row r="287" spans="1:31" x14ac:dyDescent="0.2">
      <c r="A287" s="10">
        <v>1016</v>
      </c>
      <c r="B287" s="10" t="s">
        <v>25</v>
      </c>
      <c r="C287" s="11">
        <f t="shared" si="56"/>
        <v>40</v>
      </c>
      <c r="D287" s="11">
        <f t="shared" si="55"/>
        <v>60</v>
      </c>
      <c r="E287" s="11">
        <f t="shared" si="55"/>
        <v>92</v>
      </c>
      <c r="F287" s="11">
        <f t="shared" si="55"/>
        <v>115</v>
      </c>
      <c r="G287" s="11">
        <f t="shared" si="55"/>
        <v>137</v>
      </c>
      <c r="H287" s="11">
        <f t="shared" si="55"/>
        <v>174</v>
      </c>
      <c r="I287" s="11">
        <f t="shared" si="55"/>
        <v>216</v>
      </c>
      <c r="J287" s="11">
        <f t="shared" si="55"/>
        <v>249</v>
      </c>
      <c r="K287" s="11">
        <f t="shared" si="55"/>
        <v>298</v>
      </c>
      <c r="L287" s="11">
        <f t="shared" si="55"/>
        <v>326</v>
      </c>
      <c r="M287" s="11">
        <f t="shared" si="55"/>
        <v>370</v>
      </c>
      <c r="N287" s="11">
        <f t="shared" si="55"/>
        <v>416</v>
      </c>
      <c r="O287" s="12"/>
      <c r="Q287" s="10">
        <v>1016</v>
      </c>
      <c r="R287" s="10" t="s">
        <v>25</v>
      </c>
      <c r="S287" s="11">
        <v>40</v>
      </c>
      <c r="T287" s="11">
        <v>20</v>
      </c>
      <c r="U287" s="11">
        <v>32</v>
      </c>
      <c r="V287" s="11">
        <v>23</v>
      </c>
      <c r="W287" s="11">
        <v>22</v>
      </c>
      <c r="X287" s="11">
        <v>37</v>
      </c>
      <c r="Y287" s="11">
        <v>42</v>
      </c>
      <c r="Z287" s="11">
        <v>33</v>
      </c>
      <c r="AA287" s="11">
        <v>49</v>
      </c>
      <c r="AB287" s="11">
        <v>28</v>
      </c>
      <c r="AC287" s="11">
        <v>44</v>
      </c>
      <c r="AD287" s="11">
        <v>46</v>
      </c>
      <c r="AE287" s="12">
        <f t="shared" si="57"/>
        <v>416</v>
      </c>
    </row>
    <row r="288" spans="1:31" x14ac:dyDescent="0.2">
      <c r="A288" s="10">
        <v>1017</v>
      </c>
      <c r="B288" s="10" t="s">
        <v>26</v>
      </c>
      <c r="C288" s="11">
        <f t="shared" si="56"/>
        <v>21</v>
      </c>
      <c r="D288" s="11">
        <f t="shared" si="55"/>
        <v>50</v>
      </c>
      <c r="E288" s="11">
        <f t="shared" si="55"/>
        <v>64</v>
      </c>
      <c r="F288" s="11">
        <f t="shared" si="55"/>
        <v>83</v>
      </c>
      <c r="G288" s="11">
        <f t="shared" si="55"/>
        <v>106</v>
      </c>
      <c r="H288" s="11">
        <f t="shared" si="55"/>
        <v>151</v>
      </c>
      <c r="I288" s="11">
        <f t="shared" si="55"/>
        <v>192</v>
      </c>
      <c r="J288" s="11">
        <f t="shared" si="55"/>
        <v>231</v>
      </c>
      <c r="K288" s="11">
        <f t="shared" si="55"/>
        <v>347</v>
      </c>
      <c r="L288" s="11">
        <f t="shared" si="55"/>
        <v>376</v>
      </c>
      <c r="M288" s="11">
        <f t="shared" si="55"/>
        <v>398</v>
      </c>
      <c r="N288" s="11">
        <f t="shared" si="55"/>
        <v>429</v>
      </c>
      <c r="O288" s="12"/>
      <c r="Q288" s="10">
        <v>1017</v>
      </c>
      <c r="R288" s="10" t="s">
        <v>26</v>
      </c>
      <c r="S288" s="11">
        <v>21</v>
      </c>
      <c r="T288" s="11">
        <v>29</v>
      </c>
      <c r="U288" s="11">
        <v>14</v>
      </c>
      <c r="V288" s="11">
        <v>19</v>
      </c>
      <c r="W288" s="11">
        <v>23</v>
      </c>
      <c r="X288" s="11">
        <v>45</v>
      </c>
      <c r="Y288" s="11">
        <v>41</v>
      </c>
      <c r="Z288" s="11">
        <v>39</v>
      </c>
      <c r="AA288" s="11">
        <v>116</v>
      </c>
      <c r="AB288" s="11">
        <v>29</v>
      </c>
      <c r="AC288" s="11">
        <v>22</v>
      </c>
      <c r="AD288" s="11">
        <v>31</v>
      </c>
      <c r="AE288" s="12">
        <f t="shared" si="57"/>
        <v>429</v>
      </c>
    </row>
    <row r="289" spans="1:31" x14ac:dyDescent="0.2">
      <c r="A289" s="10">
        <v>1018</v>
      </c>
      <c r="B289" s="10" t="s">
        <v>27</v>
      </c>
      <c r="C289" s="11">
        <f t="shared" si="56"/>
        <v>6</v>
      </c>
      <c r="D289" s="11">
        <f t="shared" si="55"/>
        <v>24</v>
      </c>
      <c r="E289" s="11">
        <f t="shared" si="55"/>
        <v>33</v>
      </c>
      <c r="F289" s="11">
        <f t="shared" si="55"/>
        <v>49</v>
      </c>
      <c r="G289" s="11">
        <f t="shared" si="55"/>
        <v>62</v>
      </c>
      <c r="H289" s="11">
        <f t="shared" si="55"/>
        <v>77</v>
      </c>
      <c r="I289" s="11">
        <f t="shared" si="55"/>
        <v>87</v>
      </c>
      <c r="J289" s="11">
        <f t="shared" si="55"/>
        <v>98</v>
      </c>
      <c r="K289" s="11">
        <f t="shared" si="55"/>
        <v>114</v>
      </c>
      <c r="L289" s="11">
        <f t="shared" si="55"/>
        <v>122</v>
      </c>
      <c r="M289" s="11">
        <f t="shared" si="55"/>
        <v>126</v>
      </c>
      <c r="N289" s="11">
        <f t="shared" si="55"/>
        <v>138</v>
      </c>
      <c r="O289" s="12"/>
      <c r="Q289" s="10">
        <v>1018</v>
      </c>
      <c r="R289" s="10" t="s">
        <v>27</v>
      </c>
      <c r="S289" s="11">
        <v>6</v>
      </c>
      <c r="T289" s="11">
        <v>18</v>
      </c>
      <c r="U289" s="11">
        <v>9</v>
      </c>
      <c r="V289" s="11">
        <v>16</v>
      </c>
      <c r="W289" s="11">
        <v>13</v>
      </c>
      <c r="X289" s="11">
        <v>15</v>
      </c>
      <c r="Y289" s="11">
        <v>10</v>
      </c>
      <c r="Z289" s="11">
        <v>11</v>
      </c>
      <c r="AA289" s="11">
        <v>16</v>
      </c>
      <c r="AB289" s="11">
        <v>8</v>
      </c>
      <c r="AC289" s="11">
        <v>4</v>
      </c>
      <c r="AD289" s="11">
        <v>12</v>
      </c>
      <c r="AE289" s="12">
        <f t="shared" si="57"/>
        <v>138</v>
      </c>
    </row>
    <row r="290" spans="1:31" x14ac:dyDescent="0.2">
      <c r="A290" s="10">
        <v>1019</v>
      </c>
      <c r="B290" s="10" t="s">
        <v>28</v>
      </c>
      <c r="C290" s="11">
        <f t="shared" si="56"/>
        <v>9</v>
      </c>
      <c r="D290" s="11">
        <f t="shared" si="55"/>
        <v>15</v>
      </c>
      <c r="E290" s="11">
        <f t="shared" si="55"/>
        <v>27</v>
      </c>
      <c r="F290" s="11">
        <f t="shared" si="55"/>
        <v>33</v>
      </c>
      <c r="G290" s="11">
        <f t="shared" si="55"/>
        <v>41</v>
      </c>
      <c r="H290" s="11">
        <f t="shared" si="55"/>
        <v>55</v>
      </c>
      <c r="I290" s="11">
        <f t="shared" si="55"/>
        <v>94</v>
      </c>
      <c r="J290" s="11">
        <f t="shared" si="55"/>
        <v>108</v>
      </c>
      <c r="K290" s="11">
        <f t="shared" si="55"/>
        <v>123</v>
      </c>
      <c r="L290" s="11">
        <f t="shared" si="55"/>
        <v>128</v>
      </c>
      <c r="M290" s="11">
        <f t="shared" si="55"/>
        <v>130</v>
      </c>
      <c r="N290" s="11">
        <f t="shared" si="55"/>
        <v>135</v>
      </c>
      <c r="O290" s="12"/>
      <c r="Q290" s="10">
        <v>1019</v>
      </c>
      <c r="R290" s="10" t="s">
        <v>28</v>
      </c>
      <c r="S290" s="11">
        <v>9</v>
      </c>
      <c r="T290" s="11">
        <v>6</v>
      </c>
      <c r="U290" s="11">
        <v>12</v>
      </c>
      <c r="V290" s="11">
        <v>6</v>
      </c>
      <c r="W290" s="11">
        <v>8</v>
      </c>
      <c r="X290" s="11">
        <v>14</v>
      </c>
      <c r="Y290" s="11">
        <v>39</v>
      </c>
      <c r="Z290" s="11">
        <v>14</v>
      </c>
      <c r="AA290" s="11">
        <v>15</v>
      </c>
      <c r="AB290" s="11">
        <v>5</v>
      </c>
      <c r="AC290" s="11">
        <v>2</v>
      </c>
      <c r="AD290" s="11">
        <v>5</v>
      </c>
      <c r="AE290" s="12">
        <f t="shared" si="57"/>
        <v>135</v>
      </c>
    </row>
    <row r="291" spans="1:31" x14ac:dyDescent="0.2">
      <c r="A291" s="10">
        <v>1020</v>
      </c>
      <c r="B291" s="10" t="s">
        <v>29</v>
      </c>
      <c r="C291" s="11">
        <f t="shared" si="56"/>
        <v>57</v>
      </c>
      <c r="D291" s="11">
        <f t="shared" si="55"/>
        <v>116</v>
      </c>
      <c r="E291" s="11">
        <f t="shared" si="55"/>
        <v>143</v>
      </c>
      <c r="F291" s="11">
        <f t="shared" si="55"/>
        <v>185</v>
      </c>
      <c r="G291" s="11">
        <f t="shared" si="55"/>
        <v>222</v>
      </c>
      <c r="H291" s="11">
        <f t="shared" si="55"/>
        <v>272</v>
      </c>
      <c r="I291" s="11">
        <f t="shared" si="55"/>
        <v>331</v>
      </c>
      <c r="J291" s="11">
        <f t="shared" si="55"/>
        <v>376</v>
      </c>
      <c r="K291" s="11">
        <f t="shared" si="55"/>
        <v>418</v>
      </c>
      <c r="L291" s="11">
        <f t="shared" si="55"/>
        <v>490</v>
      </c>
      <c r="M291" s="11">
        <f t="shared" si="55"/>
        <v>536</v>
      </c>
      <c r="N291" s="11">
        <f t="shared" si="55"/>
        <v>566</v>
      </c>
      <c r="O291" s="12"/>
      <c r="Q291" s="10">
        <v>1020</v>
      </c>
      <c r="R291" s="10" t="s">
        <v>29</v>
      </c>
      <c r="S291" s="11">
        <v>57</v>
      </c>
      <c r="T291" s="11">
        <v>59</v>
      </c>
      <c r="U291" s="11">
        <v>27</v>
      </c>
      <c r="V291" s="11">
        <v>42</v>
      </c>
      <c r="W291" s="11">
        <v>37</v>
      </c>
      <c r="X291" s="11">
        <v>50</v>
      </c>
      <c r="Y291" s="11">
        <v>59</v>
      </c>
      <c r="Z291" s="11">
        <v>45</v>
      </c>
      <c r="AA291" s="11">
        <v>42</v>
      </c>
      <c r="AB291" s="11">
        <v>72</v>
      </c>
      <c r="AC291" s="11">
        <v>46</v>
      </c>
      <c r="AD291" s="11">
        <v>30</v>
      </c>
      <c r="AE291" s="12">
        <f t="shared" si="57"/>
        <v>566</v>
      </c>
    </row>
    <row r="292" spans="1:31" x14ac:dyDescent="0.2">
      <c r="A292" s="10">
        <v>1021</v>
      </c>
      <c r="B292" s="10" t="s">
        <v>30</v>
      </c>
      <c r="C292" s="11">
        <f t="shared" si="56"/>
        <v>11</v>
      </c>
      <c r="D292" s="11">
        <f t="shared" si="55"/>
        <v>22</v>
      </c>
      <c r="E292" s="11">
        <f t="shared" si="55"/>
        <v>31</v>
      </c>
      <c r="F292" s="11">
        <f t="shared" si="55"/>
        <v>51</v>
      </c>
      <c r="G292" s="11">
        <f t="shared" si="55"/>
        <v>60</v>
      </c>
      <c r="H292" s="11">
        <f t="shared" si="55"/>
        <v>71</v>
      </c>
      <c r="I292" s="11">
        <f t="shared" si="55"/>
        <v>108</v>
      </c>
      <c r="J292" s="11">
        <f t="shared" si="55"/>
        <v>139</v>
      </c>
      <c r="K292" s="11">
        <f t="shared" si="55"/>
        <v>157</v>
      </c>
      <c r="L292" s="11">
        <f t="shared" si="55"/>
        <v>186</v>
      </c>
      <c r="M292" s="11">
        <f t="shared" si="55"/>
        <v>203</v>
      </c>
      <c r="N292" s="11">
        <f t="shared" si="55"/>
        <v>219</v>
      </c>
      <c r="O292" s="12"/>
      <c r="Q292" s="10">
        <v>1021</v>
      </c>
      <c r="R292" s="10" t="s">
        <v>30</v>
      </c>
      <c r="S292" s="11">
        <v>11</v>
      </c>
      <c r="T292" s="11">
        <v>11</v>
      </c>
      <c r="U292" s="11">
        <v>9</v>
      </c>
      <c r="V292" s="11">
        <v>20</v>
      </c>
      <c r="W292" s="11">
        <v>9</v>
      </c>
      <c r="X292" s="11">
        <v>11</v>
      </c>
      <c r="Y292" s="11">
        <v>37</v>
      </c>
      <c r="Z292" s="11">
        <v>31</v>
      </c>
      <c r="AA292" s="11">
        <v>18</v>
      </c>
      <c r="AB292" s="11">
        <v>29</v>
      </c>
      <c r="AC292" s="11">
        <v>17</v>
      </c>
      <c r="AD292" s="11">
        <v>16</v>
      </c>
      <c r="AE292" s="12">
        <f t="shared" si="57"/>
        <v>219</v>
      </c>
    </row>
    <row r="293" spans="1:31" x14ac:dyDescent="0.2">
      <c r="A293" s="10">
        <v>1022</v>
      </c>
      <c r="B293" s="10" t="s">
        <v>31</v>
      </c>
      <c r="C293" s="11">
        <f t="shared" si="56"/>
        <v>39</v>
      </c>
      <c r="D293" s="11">
        <f t="shared" si="55"/>
        <v>112</v>
      </c>
      <c r="E293" s="11">
        <f t="shared" si="55"/>
        <v>224</v>
      </c>
      <c r="F293" s="11">
        <f t="shared" si="55"/>
        <v>285</v>
      </c>
      <c r="G293" s="11">
        <f t="shared" si="55"/>
        <v>337</v>
      </c>
      <c r="H293" s="11">
        <f t="shared" si="55"/>
        <v>472</v>
      </c>
      <c r="I293" s="11">
        <f t="shared" si="55"/>
        <v>579</v>
      </c>
      <c r="J293" s="11">
        <f t="shared" si="55"/>
        <v>674</v>
      </c>
      <c r="K293" s="11">
        <f t="shared" si="55"/>
        <v>810</v>
      </c>
      <c r="L293" s="11">
        <f t="shared" si="55"/>
        <v>911</v>
      </c>
      <c r="M293" s="11">
        <f t="shared" si="55"/>
        <v>980</v>
      </c>
      <c r="N293" s="11">
        <f t="shared" si="55"/>
        <v>1069</v>
      </c>
      <c r="O293" s="12"/>
      <c r="Q293" s="10">
        <v>1022</v>
      </c>
      <c r="R293" s="10" t="s">
        <v>31</v>
      </c>
      <c r="S293" s="11">
        <v>39</v>
      </c>
      <c r="T293" s="11">
        <v>73</v>
      </c>
      <c r="U293" s="11">
        <v>112</v>
      </c>
      <c r="V293" s="11">
        <v>61</v>
      </c>
      <c r="W293" s="11">
        <v>52</v>
      </c>
      <c r="X293" s="11">
        <v>135</v>
      </c>
      <c r="Y293" s="11">
        <v>107</v>
      </c>
      <c r="Z293" s="11">
        <v>95</v>
      </c>
      <c r="AA293" s="11">
        <v>136</v>
      </c>
      <c r="AB293" s="11">
        <v>101</v>
      </c>
      <c r="AC293" s="11">
        <v>69</v>
      </c>
      <c r="AD293" s="11">
        <v>89</v>
      </c>
      <c r="AE293" s="12">
        <f t="shared" si="57"/>
        <v>1069</v>
      </c>
    </row>
    <row r="294" spans="1:31" x14ac:dyDescent="0.2">
      <c r="A294" s="10">
        <v>1023</v>
      </c>
      <c r="B294" s="10" t="s">
        <v>32</v>
      </c>
      <c r="C294" s="11">
        <f t="shared" si="56"/>
        <v>27</v>
      </c>
      <c r="D294" s="11">
        <f t="shared" si="55"/>
        <v>36</v>
      </c>
      <c r="E294" s="11">
        <f t="shared" si="55"/>
        <v>45</v>
      </c>
      <c r="F294" s="11">
        <f t="shared" si="55"/>
        <v>61</v>
      </c>
      <c r="G294" s="11">
        <f t="shared" si="55"/>
        <v>77</v>
      </c>
      <c r="H294" s="11">
        <f t="shared" si="55"/>
        <v>144</v>
      </c>
      <c r="I294" s="11">
        <f t="shared" si="55"/>
        <v>161</v>
      </c>
      <c r="J294" s="11">
        <f t="shared" si="55"/>
        <v>183</v>
      </c>
      <c r="K294" s="11">
        <f t="shared" si="55"/>
        <v>195</v>
      </c>
      <c r="L294" s="11">
        <f t="shared" si="55"/>
        <v>214</v>
      </c>
      <c r="M294" s="11">
        <f t="shared" si="55"/>
        <v>225</v>
      </c>
      <c r="N294" s="11">
        <f t="shared" si="55"/>
        <v>229</v>
      </c>
      <c r="O294" s="12"/>
      <c r="Q294" s="10">
        <v>1023</v>
      </c>
      <c r="R294" s="10" t="s">
        <v>32</v>
      </c>
      <c r="S294" s="11">
        <v>27</v>
      </c>
      <c r="T294" s="11">
        <v>9</v>
      </c>
      <c r="U294" s="11">
        <v>9</v>
      </c>
      <c r="V294" s="11">
        <v>16</v>
      </c>
      <c r="W294" s="11">
        <v>16</v>
      </c>
      <c r="X294" s="11">
        <v>67</v>
      </c>
      <c r="Y294" s="11">
        <v>17</v>
      </c>
      <c r="Z294" s="11">
        <v>22</v>
      </c>
      <c r="AA294" s="11">
        <v>12</v>
      </c>
      <c r="AB294" s="11">
        <v>19</v>
      </c>
      <c r="AC294" s="11">
        <v>11</v>
      </c>
      <c r="AD294" s="11">
        <v>4</v>
      </c>
      <c r="AE294" s="12">
        <f t="shared" si="57"/>
        <v>229</v>
      </c>
    </row>
    <row r="295" spans="1:31" x14ac:dyDescent="0.2">
      <c r="A295" s="10">
        <v>1024</v>
      </c>
      <c r="B295" s="10" t="s">
        <v>33</v>
      </c>
      <c r="C295" s="11">
        <f t="shared" si="56"/>
        <v>114</v>
      </c>
      <c r="D295" s="11">
        <f t="shared" si="55"/>
        <v>324</v>
      </c>
      <c r="E295" s="11">
        <f t="shared" si="55"/>
        <v>608</v>
      </c>
      <c r="F295" s="11">
        <f t="shared" si="55"/>
        <v>805</v>
      </c>
      <c r="G295" s="11">
        <f t="shared" si="55"/>
        <v>953</v>
      </c>
      <c r="H295" s="11">
        <f t="shared" si="55"/>
        <v>992</v>
      </c>
      <c r="I295" s="11">
        <f t="shared" si="55"/>
        <v>1245</v>
      </c>
      <c r="J295" s="11">
        <f t="shared" si="55"/>
        <v>1459</v>
      </c>
      <c r="K295" s="11">
        <f t="shared" si="55"/>
        <v>1724</v>
      </c>
      <c r="L295" s="11">
        <f t="shared" si="55"/>
        <v>1511</v>
      </c>
      <c r="M295" s="11">
        <f t="shared" si="55"/>
        <v>1640</v>
      </c>
      <c r="N295" s="11">
        <f t="shared" si="55"/>
        <v>1798</v>
      </c>
      <c r="O295" s="12"/>
      <c r="Q295" s="10">
        <v>1024</v>
      </c>
      <c r="R295" s="10" t="s">
        <v>33</v>
      </c>
      <c r="S295" s="11">
        <v>114</v>
      </c>
      <c r="T295" s="11">
        <v>210</v>
      </c>
      <c r="U295" s="11">
        <v>284</v>
      </c>
      <c r="V295" s="11">
        <v>197</v>
      </c>
      <c r="W295" s="11">
        <v>148</v>
      </c>
      <c r="X295" s="11">
        <v>39</v>
      </c>
      <c r="Y295" s="11">
        <v>253</v>
      </c>
      <c r="Z295" s="11">
        <v>214</v>
      </c>
      <c r="AA295" s="11">
        <v>265</v>
      </c>
      <c r="AB295" s="11">
        <v>-213</v>
      </c>
      <c r="AC295" s="11">
        <v>129</v>
      </c>
      <c r="AD295" s="11">
        <v>158</v>
      </c>
      <c r="AE295" s="12">
        <f t="shared" si="57"/>
        <v>1798</v>
      </c>
    </row>
    <row r="296" spans="1:31" x14ac:dyDescent="0.2">
      <c r="A296" s="10">
        <v>1025</v>
      </c>
      <c r="B296" s="10" t="s">
        <v>34</v>
      </c>
      <c r="C296" s="11">
        <f t="shared" si="56"/>
        <v>26</v>
      </c>
      <c r="D296" s="11">
        <f t="shared" si="55"/>
        <v>53</v>
      </c>
      <c r="E296" s="11">
        <f t="shared" si="55"/>
        <v>88</v>
      </c>
      <c r="F296" s="11">
        <f t="shared" si="55"/>
        <v>157</v>
      </c>
      <c r="G296" s="11">
        <f t="shared" si="55"/>
        <v>189</v>
      </c>
      <c r="H296" s="11">
        <f t="shared" si="55"/>
        <v>267</v>
      </c>
      <c r="I296" s="11">
        <f t="shared" si="55"/>
        <v>362</v>
      </c>
      <c r="J296" s="11">
        <f t="shared" si="55"/>
        <v>476</v>
      </c>
      <c r="K296" s="11">
        <f t="shared" si="55"/>
        <v>527</v>
      </c>
      <c r="L296" s="11">
        <f t="shared" si="55"/>
        <v>594</v>
      </c>
      <c r="M296" s="11">
        <f t="shared" si="55"/>
        <v>740</v>
      </c>
      <c r="N296" s="11">
        <f t="shared" si="55"/>
        <v>783</v>
      </c>
      <c r="O296" s="12"/>
      <c r="Q296" s="10">
        <v>1025</v>
      </c>
      <c r="R296" s="10" t="s">
        <v>34</v>
      </c>
      <c r="S296" s="11">
        <v>26</v>
      </c>
      <c r="T296" s="11">
        <v>27</v>
      </c>
      <c r="U296" s="11">
        <v>35</v>
      </c>
      <c r="V296" s="11">
        <v>69</v>
      </c>
      <c r="W296" s="11">
        <v>32</v>
      </c>
      <c r="X296" s="11">
        <v>78</v>
      </c>
      <c r="Y296" s="11">
        <v>95</v>
      </c>
      <c r="Z296" s="11">
        <v>114</v>
      </c>
      <c r="AA296" s="11">
        <v>51</v>
      </c>
      <c r="AB296" s="11">
        <v>67</v>
      </c>
      <c r="AC296" s="11">
        <v>146</v>
      </c>
      <c r="AD296" s="11">
        <v>43</v>
      </c>
      <c r="AE296" s="12">
        <f>SUM(S296:AD296)</f>
        <v>783</v>
      </c>
    </row>
    <row r="297" spans="1:31" x14ac:dyDescent="0.2">
      <c r="A297" s="10">
        <v>1026</v>
      </c>
      <c r="B297" s="10" t="s">
        <v>35</v>
      </c>
      <c r="C297" s="11">
        <f t="shared" si="56"/>
        <v>11</v>
      </c>
      <c r="D297" s="11">
        <f t="shared" si="55"/>
        <v>16</v>
      </c>
      <c r="E297" s="11">
        <f t="shared" si="55"/>
        <v>18</v>
      </c>
      <c r="F297" s="11">
        <f t="shared" si="55"/>
        <v>21</v>
      </c>
      <c r="G297" s="11">
        <f t="shared" si="55"/>
        <v>25</v>
      </c>
      <c r="H297" s="11">
        <f t="shared" si="55"/>
        <v>38</v>
      </c>
      <c r="I297" s="11">
        <f t="shared" si="55"/>
        <v>44</v>
      </c>
      <c r="J297" s="11">
        <f t="shared" si="55"/>
        <v>54</v>
      </c>
      <c r="K297" s="11">
        <f t="shared" si="55"/>
        <v>66</v>
      </c>
      <c r="L297" s="11">
        <f t="shared" si="55"/>
        <v>80</v>
      </c>
      <c r="M297" s="11">
        <f t="shared" si="55"/>
        <v>80</v>
      </c>
      <c r="N297" s="11">
        <f t="shared" si="55"/>
        <v>90</v>
      </c>
      <c r="O297" s="12"/>
      <c r="Q297" s="10">
        <v>1026</v>
      </c>
      <c r="R297" s="10" t="s">
        <v>35</v>
      </c>
      <c r="S297" s="11">
        <v>11</v>
      </c>
      <c r="T297" s="11">
        <v>5</v>
      </c>
      <c r="U297" s="11">
        <v>2</v>
      </c>
      <c r="V297" s="11">
        <v>3</v>
      </c>
      <c r="W297" s="11">
        <v>4</v>
      </c>
      <c r="X297" s="11">
        <v>13</v>
      </c>
      <c r="Y297" s="11">
        <v>6</v>
      </c>
      <c r="Z297" s="11">
        <v>10</v>
      </c>
      <c r="AA297" s="11">
        <v>12</v>
      </c>
      <c r="AB297" s="11">
        <v>14</v>
      </c>
      <c r="AC297" s="11">
        <v>0</v>
      </c>
      <c r="AD297" s="11">
        <v>10</v>
      </c>
      <c r="AE297" s="12">
        <f t="shared" ref="AE297:AE300" si="58">SUM(S297:AD297)</f>
        <v>90</v>
      </c>
    </row>
    <row r="298" spans="1:31" x14ac:dyDescent="0.2">
      <c r="A298" s="10">
        <v>1027</v>
      </c>
      <c r="B298" s="10" t="s">
        <v>36</v>
      </c>
      <c r="C298" s="11">
        <f t="shared" si="56"/>
        <v>4</v>
      </c>
      <c r="D298" s="11">
        <f t="shared" si="55"/>
        <v>30</v>
      </c>
      <c r="E298" s="11">
        <f t="shared" si="55"/>
        <v>48</v>
      </c>
      <c r="F298" s="11">
        <f t="shared" ref="F298:N301" si="59">+E298+V298</f>
        <v>71</v>
      </c>
      <c r="G298" s="11">
        <f t="shared" si="59"/>
        <v>122</v>
      </c>
      <c r="H298" s="11">
        <f t="shared" si="59"/>
        <v>168</v>
      </c>
      <c r="I298" s="11">
        <f t="shared" si="59"/>
        <v>226</v>
      </c>
      <c r="J298" s="11">
        <f t="shared" si="59"/>
        <v>250</v>
      </c>
      <c r="K298" s="11">
        <f t="shared" si="59"/>
        <v>238</v>
      </c>
      <c r="L298" s="11">
        <f t="shared" si="59"/>
        <v>272</v>
      </c>
      <c r="M298" s="11">
        <f t="shared" si="59"/>
        <v>296</v>
      </c>
      <c r="N298" s="11">
        <f t="shared" si="59"/>
        <v>313</v>
      </c>
      <c r="O298" s="12"/>
      <c r="Q298" s="10">
        <v>1027</v>
      </c>
      <c r="R298" s="10" t="s">
        <v>36</v>
      </c>
      <c r="S298" s="11">
        <v>4</v>
      </c>
      <c r="T298" s="11">
        <v>26</v>
      </c>
      <c r="U298" s="11">
        <v>18</v>
      </c>
      <c r="V298" s="11">
        <v>23</v>
      </c>
      <c r="W298" s="11">
        <v>51</v>
      </c>
      <c r="X298" s="11">
        <v>46</v>
      </c>
      <c r="Y298" s="11">
        <v>58</v>
      </c>
      <c r="Z298" s="11">
        <v>24</v>
      </c>
      <c r="AA298" s="11">
        <v>-12</v>
      </c>
      <c r="AB298" s="11">
        <v>34</v>
      </c>
      <c r="AC298" s="11">
        <v>24</v>
      </c>
      <c r="AD298" s="11">
        <v>17</v>
      </c>
      <c r="AE298" s="12">
        <f t="shared" si="58"/>
        <v>313</v>
      </c>
    </row>
    <row r="299" spans="1:31" x14ac:dyDescent="0.2">
      <c r="A299" s="10">
        <v>1028</v>
      </c>
      <c r="B299" s="10" t="s">
        <v>37</v>
      </c>
      <c r="C299" s="11">
        <f t="shared" si="56"/>
        <v>48</v>
      </c>
      <c r="D299" s="11">
        <f t="shared" ref="D299:E301" si="60">+C299+T299</f>
        <v>89</v>
      </c>
      <c r="E299" s="11">
        <f t="shared" si="60"/>
        <v>168</v>
      </c>
      <c r="F299" s="11">
        <f t="shared" si="59"/>
        <v>231</v>
      </c>
      <c r="G299" s="11">
        <f t="shared" si="59"/>
        <v>305</v>
      </c>
      <c r="H299" s="11">
        <f t="shared" si="59"/>
        <v>424</v>
      </c>
      <c r="I299" s="11">
        <f t="shared" si="59"/>
        <v>521</v>
      </c>
      <c r="J299" s="11">
        <f t="shared" si="59"/>
        <v>609</v>
      </c>
      <c r="K299" s="11">
        <f t="shared" si="59"/>
        <v>704</v>
      </c>
      <c r="L299" s="11">
        <f t="shared" si="59"/>
        <v>794</v>
      </c>
      <c r="M299" s="11">
        <f t="shared" si="59"/>
        <v>858</v>
      </c>
      <c r="N299" s="11">
        <f t="shared" si="59"/>
        <v>901</v>
      </c>
      <c r="O299" s="12"/>
      <c r="Q299" s="10">
        <v>1028</v>
      </c>
      <c r="R299" s="10" t="s">
        <v>37</v>
      </c>
      <c r="S299" s="11">
        <v>48</v>
      </c>
      <c r="T299" s="11">
        <v>41</v>
      </c>
      <c r="U299" s="11">
        <v>79</v>
      </c>
      <c r="V299" s="11">
        <v>63</v>
      </c>
      <c r="W299" s="11">
        <v>74</v>
      </c>
      <c r="X299" s="11">
        <v>119</v>
      </c>
      <c r="Y299" s="11">
        <v>97</v>
      </c>
      <c r="Z299" s="11">
        <v>88</v>
      </c>
      <c r="AA299" s="11">
        <v>95</v>
      </c>
      <c r="AB299" s="11">
        <v>90</v>
      </c>
      <c r="AC299" s="11">
        <v>64</v>
      </c>
      <c r="AD299" s="11">
        <v>43</v>
      </c>
      <c r="AE299" s="12">
        <f t="shared" si="58"/>
        <v>901</v>
      </c>
    </row>
    <row r="300" spans="1:31" x14ac:dyDescent="0.2">
      <c r="A300" s="10">
        <v>1029</v>
      </c>
      <c r="B300" s="10" t="s">
        <v>38</v>
      </c>
      <c r="C300" s="11">
        <f t="shared" si="56"/>
        <v>10</v>
      </c>
      <c r="D300" s="11">
        <f t="shared" si="60"/>
        <v>64</v>
      </c>
      <c r="E300" s="11">
        <f t="shared" si="60"/>
        <v>68</v>
      </c>
      <c r="F300" s="11">
        <f t="shared" si="59"/>
        <v>76</v>
      </c>
      <c r="G300" s="11">
        <f t="shared" si="59"/>
        <v>89</v>
      </c>
      <c r="H300" s="11">
        <f t="shared" si="59"/>
        <v>107</v>
      </c>
      <c r="I300" s="11">
        <f t="shared" si="59"/>
        <v>135</v>
      </c>
      <c r="J300" s="11">
        <f t="shared" si="59"/>
        <v>144</v>
      </c>
      <c r="K300" s="11">
        <f t="shared" si="59"/>
        <v>161</v>
      </c>
      <c r="L300" s="11">
        <f t="shared" si="59"/>
        <v>166</v>
      </c>
      <c r="M300" s="11">
        <f t="shared" si="59"/>
        <v>175</v>
      </c>
      <c r="N300" s="11">
        <f t="shared" si="59"/>
        <v>180</v>
      </c>
      <c r="O300" s="12"/>
      <c r="Q300" s="10">
        <v>1029</v>
      </c>
      <c r="R300" s="10" t="s">
        <v>38</v>
      </c>
      <c r="S300" s="11">
        <v>10</v>
      </c>
      <c r="T300" s="11">
        <v>54</v>
      </c>
      <c r="U300" s="11">
        <v>4</v>
      </c>
      <c r="V300" s="11">
        <v>8</v>
      </c>
      <c r="W300" s="11">
        <v>13</v>
      </c>
      <c r="X300" s="11">
        <v>18</v>
      </c>
      <c r="Y300" s="11">
        <v>28</v>
      </c>
      <c r="Z300" s="11">
        <v>9</v>
      </c>
      <c r="AA300" s="11">
        <v>17</v>
      </c>
      <c r="AB300" s="11">
        <v>5</v>
      </c>
      <c r="AC300" s="11">
        <v>9</v>
      </c>
      <c r="AD300" s="11">
        <v>5</v>
      </c>
      <c r="AE300" s="12">
        <f t="shared" si="58"/>
        <v>180</v>
      </c>
    </row>
    <row r="301" spans="1:31" x14ac:dyDescent="0.2">
      <c r="A301" s="15">
        <v>1030</v>
      </c>
      <c r="B301" s="15" t="s">
        <v>18</v>
      </c>
      <c r="C301" s="16">
        <f t="shared" si="56"/>
        <v>10</v>
      </c>
      <c r="D301" s="16">
        <f t="shared" si="60"/>
        <v>15</v>
      </c>
      <c r="E301" s="16">
        <f t="shared" si="60"/>
        <v>27</v>
      </c>
      <c r="F301" s="16">
        <f t="shared" si="59"/>
        <v>42</v>
      </c>
      <c r="G301" s="16">
        <f t="shared" si="59"/>
        <v>65</v>
      </c>
      <c r="H301" s="16">
        <f t="shared" si="59"/>
        <v>99</v>
      </c>
      <c r="I301" s="16">
        <f t="shared" si="59"/>
        <v>138</v>
      </c>
      <c r="J301" s="16">
        <f t="shared" si="59"/>
        <v>143</v>
      </c>
      <c r="K301" s="16">
        <f t="shared" si="59"/>
        <v>154</v>
      </c>
      <c r="L301" s="16">
        <f t="shared" si="59"/>
        <v>165</v>
      </c>
      <c r="M301" s="16">
        <f t="shared" si="59"/>
        <v>186</v>
      </c>
      <c r="N301" s="16">
        <f t="shared" si="59"/>
        <v>189</v>
      </c>
      <c r="O301" s="17"/>
      <c r="Q301" s="15">
        <v>1030</v>
      </c>
      <c r="R301" s="15" t="s">
        <v>18</v>
      </c>
      <c r="S301" s="16">
        <v>10</v>
      </c>
      <c r="T301" s="16">
        <v>5</v>
      </c>
      <c r="U301" s="16">
        <v>12</v>
      </c>
      <c r="V301" s="16">
        <v>15</v>
      </c>
      <c r="W301" s="16">
        <v>23</v>
      </c>
      <c r="X301" s="16">
        <v>34</v>
      </c>
      <c r="Y301" s="16">
        <v>39</v>
      </c>
      <c r="Z301" s="16">
        <v>5</v>
      </c>
      <c r="AA301" s="16">
        <v>11</v>
      </c>
      <c r="AB301" s="16">
        <v>11</v>
      </c>
      <c r="AC301" s="16">
        <v>21</v>
      </c>
      <c r="AD301" s="16">
        <v>3</v>
      </c>
      <c r="AE301" s="17">
        <f>SUM(S301:AD301)</f>
        <v>189</v>
      </c>
    </row>
    <row r="302" spans="1:31" x14ac:dyDescent="0.2">
      <c r="A302" s="4">
        <v>10300</v>
      </c>
      <c r="B302" s="4" t="s">
        <v>149</v>
      </c>
      <c r="C302" s="5">
        <f>SUM(C275:C301)</f>
        <v>1138</v>
      </c>
      <c r="D302" s="5">
        <f t="shared" ref="D302:N302" si="61">SUM(D275:D301)</f>
        <v>2401</v>
      </c>
      <c r="E302" s="5">
        <f t="shared" si="61"/>
        <v>3748</v>
      </c>
      <c r="F302" s="5">
        <f t="shared" si="61"/>
        <v>5145</v>
      </c>
      <c r="G302" s="5">
        <f t="shared" si="61"/>
        <v>6634</v>
      </c>
      <c r="H302" s="5">
        <f t="shared" si="61"/>
        <v>8373</v>
      </c>
      <c r="I302" s="5">
        <f t="shared" si="61"/>
        <v>10240</v>
      </c>
      <c r="J302" s="5">
        <f t="shared" si="61"/>
        <v>12020</v>
      </c>
      <c r="K302" s="5">
        <f t="shared" si="61"/>
        <v>13906</v>
      </c>
      <c r="L302" s="5">
        <f t="shared" si="61"/>
        <v>15164</v>
      </c>
      <c r="M302" s="5">
        <f t="shared" si="61"/>
        <v>16486</v>
      </c>
      <c r="N302" s="5">
        <f t="shared" si="61"/>
        <v>17866</v>
      </c>
      <c r="O302" s="6"/>
      <c r="Q302" s="4">
        <v>10300</v>
      </c>
      <c r="R302" s="4" t="s">
        <v>149</v>
      </c>
      <c r="S302" s="6">
        <f>SUM(S275:S301)</f>
        <v>1138</v>
      </c>
      <c r="T302" s="6">
        <f>SUM(T275:T301)</f>
        <v>1263</v>
      </c>
      <c r="U302" s="6">
        <f>SUM(U275:U301)</f>
        <v>1347</v>
      </c>
      <c r="V302" s="6">
        <f>SUM(V275:V301)</f>
        <v>1397</v>
      </c>
      <c r="W302" s="6">
        <f t="shared" ref="W302:AD302" si="62">SUM(W275:W301)</f>
        <v>1489</v>
      </c>
      <c r="X302" s="6">
        <f t="shared" si="62"/>
        <v>1739</v>
      </c>
      <c r="Y302" s="6">
        <f t="shared" si="62"/>
        <v>1867</v>
      </c>
      <c r="Z302" s="6">
        <f t="shared" si="62"/>
        <v>1780</v>
      </c>
      <c r="AA302" s="6">
        <f t="shared" si="62"/>
        <v>1886</v>
      </c>
      <c r="AB302" s="6">
        <f t="shared" si="62"/>
        <v>1258</v>
      </c>
      <c r="AC302" s="6">
        <f t="shared" si="62"/>
        <v>1322</v>
      </c>
      <c r="AD302" s="6">
        <f t="shared" si="62"/>
        <v>1380</v>
      </c>
      <c r="AE302" s="6">
        <f>SUM(S302:AD302)</f>
        <v>17866</v>
      </c>
    </row>
    <row r="304" spans="1:31" x14ac:dyDescent="0.2">
      <c r="A304" s="388" t="s">
        <v>144</v>
      </c>
      <c r="B304" s="388" t="s">
        <v>153</v>
      </c>
      <c r="C304" s="388" t="s">
        <v>0</v>
      </c>
      <c r="D304" s="388" t="s">
        <v>1</v>
      </c>
      <c r="E304" s="388" t="s">
        <v>2</v>
      </c>
      <c r="F304" s="388" t="s">
        <v>3</v>
      </c>
      <c r="G304" s="388" t="s">
        <v>4</v>
      </c>
      <c r="H304" s="388" t="s">
        <v>5</v>
      </c>
      <c r="I304" s="388" t="s">
        <v>6</v>
      </c>
      <c r="J304" s="388" t="s">
        <v>7</v>
      </c>
      <c r="K304" s="388" t="s">
        <v>8</v>
      </c>
      <c r="L304" s="388" t="s">
        <v>9</v>
      </c>
      <c r="M304" s="388" t="s">
        <v>10</v>
      </c>
      <c r="N304" s="388" t="s">
        <v>11</v>
      </c>
      <c r="O304" s="388" t="s">
        <v>55</v>
      </c>
      <c r="Q304" s="388" t="s">
        <v>73</v>
      </c>
      <c r="R304" s="388" t="s">
        <v>153</v>
      </c>
      <c r="S304" s="388" t="s">
        <v>74</v>
      </c>
      <c r="T304" s="388" t="s">
        <v>75</v>
      </c>
      <c r="U304" s="388" t="s">
        <v>76</v>
      </c>
      <c r="V304" s="388" t="s">
        <v>77</v>
      </c>
      <c r="W304" s="388" t="s">
        <v>78</v>
      </c>
      <c r="X304" s="388" t="s">
        <v>79</v>
      </c>
      <c r="Y304" s="388" t="s">
        <v>80</v>
      </c>
      <c r="Z304" s="388" t="s">
        <v>81</v>
      </c>
      <c r="AA304" s="388" t="s">
        <v>82</v>
      </c>
      <c r="AB304" s="388" t="s">
        <v>83</v>
      </c>
      <c r="AC304" s="388" t="s">
        <v>84</v>
      </c>
      <c r="AD304" s="388" t="s">
        <v>85</v>
      </c>
    </row>
    <row r="305" spans="1:30" x14ac:dyDescent="0.2">
      <c r="A305" s="389"/>
      <c r="B305" s="389" t="s">
        <v>46</v>
      </c>
      <c r="C305" s="387">
        <v>27359</v>
      </c>
      <c r="D305" s="387">
        <v>24755</v>
      </c>
      <c r="E305" s="387">
        <v>17893</v>
      </c>
      <c r="F305" s="387">
        <v>21557</v>
      </c>
      <c r="G305" s="387">
        <v>20942.009999999998</v>
      </c>
      <c r="H305" s="387">
        <v>30020</v>
      </c>
      <c r="I305" s="387">
        <v>29495</v>
      </c>
      <c r="J305" s="387">
        <v>30068</v>
      </c>
      <c r="K305" s="387">
        <v>31361</v>
      </c>
      <c r="L305" s="387">
        <v>29448</v>
      </c>
      <c r="M305" s="387">
        <v>27484.99</v>
      </c>
      <c r="N305" s="387">
        <v>28310</v>
      </c>
      <c r="O305" s="393">
        <f>SUM(C305:N305)</f>
        <v>318693</v>
      </c>
      <c r="Q305" s="389"/>
      <c r="R305" s="389" t="s">
        <v>46</v>
      </c>
      <c r="S305" s="387">
        <f>+C305</f>
        <v>27359</v>
      </c>
      <c r="T305" s="387">
        <f>+S305+D305</f>
        <v>52114</v>
      </c>
      <c r="U305" s="387">
        <f t="shared" ref="U305:AD320" si="63">+T305+E305</f>
        <v>70007</v>
      </c>
      <c r="V305" s="387">
        <f t="shared" si="63"/>
        <v>91564</v>
      </c>
      <c r="W305" s="387">
        <f t="shared" si="63"/>
        <v>112506.01</v>
      </c>
      <c r="X305" s="387">
        <f t="shared" si="63"/>
        <v>142526.01</v>
      </c>
      <c r="Y305" s="387">
        <f t="shared" si="63"/>
        <v>172021.01</v>
      </c>
      <c r="Z305" s="387">
        <f t="shared" si="63"/>
        <v>202089.01</v>
      </c>
      <c r="AA305" s="387">
        <f t="shared" si="63"/>
        <v>233450.01</v>
      </c>
      <c r="AB305" s="387">
        <f t="shared" si="63"/>
        <v>262898.01</v>
      </c>
      <c r="AC305" s="387">
        <f t="shared" si="63"/>
        <v>290383</v>
      </c>
      <c r="AD305" s="387">
        <f t="shared" si="63"/>
        <v>318693</v>
      </c>
    </row>
    <row r="306" spans="1:30" x14ac:dyDescent="0.2">
      <c r="A306" s="390">
        <v>1004</v>
      </c>
      <c r="B306" s="390" t="s">
        <v>94</v>
      </c>
      <c r="C306" s="11">
        <v>1915690.1800000002</v>
      </c>
      <c r="D306" s="11">
        <v>1653620.29</v>
      </c>
      <c r="E306" s="11">
        <v>1849721.06</v>
      </c>
      <c r="F306" s="11">
        <v>1863584.33</v>
      </c>
      <c r="G306" s="11">
        <v>1852295.3800000001</v>
      </c>
      <c r="H306" s="11">
        <v>2031532.91</v>
      </c>
      <c r="I306" s="11">
        <v>1962426.7600000002</v>
      </c>
      <c r="J306" s="11">
        <v>1981291.7</v>
      </c>
      <c r="K306" s="11">
        <v>1873308.6900000002</v>
      </c>
      <c r="L306" s="11">
        <v>1886944.54</v>
      </c>
      <c r="M306" s="11">
        <v>1929606.34</v>
      </c>
      <c r="N306" s="11">
        <v>1907389.97</v>
      </c>
      <c r="O306" s="394">
        <f t="shared" ref="O306:O332" si="64">SUM(C306:N306)</f>
        <v>22707412.149999999</v>
      </c>
      <c r="Q306" s="390">
        <v>1004</v>
      </c>
      <c r="R306" s="390" t="s">
        <v>94</v>
      </c>
      <c r="S306" s="11">
        <f t="shared" ref="S306:S332" si="65">+C306</f>
        <v>1915690.1800000002</v>
      </c>
      <c r="T306" s="11">
        <f t="shared" ref="T306:T332" si="66">+S306+D306</f>
        <v>3569310.47</v>
      </c>
      <c r="U306" s="11">
        <f t="shared" si="63"/>
        <v>5419031.5300000003</v>
      </c>
      <c r="V306" s="11">
        <f t="shared" si="63"/>
        <v>7282615.8600000003</v>
      </c>
      <c r="W306" s="11">
        <f t="shared" si="63"/>
        <v>9134911.2400000002</v>
      </c>
      <c r="X306" s="11">
        <f t="shared" si="63"/>
        <v>11166444.15</v>
      </c>
      <c r="Y306" s="11">
        <f t="shared" si="63"/>
        <v>13128870.91</v>
      </c>
      <c r="Z306" s="11">
        <f t="shared" si="63"/>
        <v>15110162.609999999</v>
      </c>
      <c r="AA306" s="11">
        <f t="shared" si="63"/>
        <v>16983471.300000001</v>
      </c>
      <c r="AB306" s="11">
        <f t="shared" si="63"/>
        <v>18870415.84</v>
      </c>
      <c r="AC306" s="11">
        <f t="shared" si="63"/>
        <v>20800022.18</v>
      </c>
      <c r="AD306" s="11">
        <f t="shared" si="63"/>
        <v>22707412.149999999</v>
      </c>
    </row>
    <row r="307" spans="1:30" x14ac:dyDescent="0.2">
      <c r="A307" s="390">
        <v>1005</v>
      </c>
      <c r="B307" s="390" t="s">
        <v>13</v>
      </c>
      <c r="C307" s="11">
        <v>29367.980000000003</v>
      </c>
      <c r="D307" s="11">
        <v>28485.61</v>
      </c>
      <c r="E307" s="11">
        <v>29838.92</v>
      </c>
      <c r="F307" s="11">
        <v>30985.65</v>
      </c>
      <c r="G307" s="11">
        <v>28811.34</v>
      </c>
      <c r="H307" s="11">
        <v>36969.93</v>
      </c>
      <c r="I307" s="11">
        <v>39028.439999999995</v>
      </c>
      <c r="J307" s="11">
        <v>37031.449999999997</v>
      </c>
      <c r="K307" s="11">
        <v>38166.370000000003</v>
      </c>
      <c r="L307" s="11">
        <v>40502.730000000003</v>
      </c>
      <c r="M307" s="11">
        <v>37976.369999999995</v>
      </c>
      <c r="N307" s="11">
        <v>36709.269999999997</v>
      </c>
      <c r="O307" s="394">
        <f t="shared" si="64"/>
        <v>413874.06</v>
      </c>
      <c r="Q307" s="390">
        <v>1005</v>
      </c>
      <c r="R307" s="390" t="s">
        <v>13</v>
      </c>
      <c r="S307" s="11">
        <f t="shared" si="65"/>
        <v>29367.980000000003</v>
      </c>
      <c r="T307" s="11">
        <f t="shared" si="66"/>
        <v>57853.590000000004</v>
      </c>
      <c r="U307" s="11">
        <f t="shared" si="63"/>
        <v>87692.510000000009</v>
      </c>
      <c r="V307" s="11">
        <f t="shared" si="63"/>
        <v>118678.16</v>
      </c>
      <c r="W307" s="11">
        <f t="shared" si="63"/>
        <v>147489.5</v>
      </c>
      <c r="X307" s="11">
        <f t="shared" si="63"/>
        <v>184459.43</v>
      </c>
      <c r="Y307" s="11">
        <f t="shared" si="63"/>
        <v>223487.87</v>
      </c>
      <c r="Z307" s="11">
        <f t="shared" si="63"/>
        <v>260519.32</v>
      </c>
      <c r="AA307" s="11">
        <f t="shared" si="63"/>
        <v>298685.69</v>
      </c>
      <c r="AB307" s="11">
        <f t="shared" si="63"/>
        <v>339188.42</v>
      </c>
      <c r="AC307" s="11">
        <f t="shared" si="63"/>
        <v>377164.79</v>
      </c>
      <c r="AD307" s="11">
        <f t="shared" si="63"/>
        <v>413874.06</v>
      </c>
    </row>
    <row r="308" spans="1:30" x14ac:dyDescent="0.2">
      <c r="A308" s="390">
        <v>1006</v>
      </c>
      <c r="B308" s="390" t="s">
        <v>14</v>
      </c>
      <c r="C308" s="11">
        <v>13042</v>
      </c>
      <c r="D308" s="11">
        <v>12512.989999999998</v>
      </c>
      <c r="E308" s="11">
        <v>11445.99</v>
      </c>
      <c r="F308" s="11">
        <v>10758</v>
      </c>
      <c r="G308" s="11">
        <v>11457</v>
      </c>
      <c r="H308" s="11">
        <v>13303</v>
      </c>
      <c r="I308" s="11">
        <v>15134</v>
      </c>
      <c r="J308" s="11">
        <v>15012</v>
      </c>
      <c r="K308" s="11">
        <v>14952</v>
      </c>
      <c r="L308" s="11">
        <v>14408.69</v>
      </c>
      <c r="M308" s="11">
        <v>19168</v>
      </c>
      <c r="N308" s="11">
        <v>12637</v>
      </c>
      <c r="O308" s="394">
        <f t="shared" si="64"/>
        <v>163830.66999999998</v>
      </c>
      <c r="Q308" s="390">
        <v>1006</v>
      </c>
      <c r="R308" s="390" t="s">
        <v>14</v>
      </c>
      <c r="S308" s="11">
        <f t="shared" si="65"/>
        <v>13042</v>
      </c>
      <c r="T308" s="11">
        <f t="shared" si="66"/>
        <v>25554.989999999998</v>
      </c>
      <c r="U308" s="11">
        <f t="shared" si="63"/>
        <v>37000.979999999996</v>
      </c>
      <c r="V308" s="11">
        <f t="shared" si="63"/>
        <v>47758.979999999996</v>
      </c>
      <c r="W308" s="11">
        <f t="shared" si="63"/>
        <v>59215.979999999996</v>
      </c>
      <c r="X308" s="11">
        <f t="shared" si="63"/>
        <v>72518.98</v>
      </c>
      <c r="Y308" s="11">
        <f t="shared" si="63"/>
        <v>87652.98</v>
      </c>
      <c r="Z308" s="11">
        <f t="shared" si="63"/>
        <v>102664.98</v>
      </c>
      <c r="AA308" s="11">
        <f t="shared" si="63"/>
        <v>117616.98</v>
      </c>
      <c r="AB308" s="11">
        <f t="shared" si="63"/>
        <v>132025.66999999998</v>
      </c>
      <c r="AC308" s="11">
        <f t="shared" si="63"/>
        <v>151193.66999999998</v>
      </c>
      <c r="AD308" s="11">
        <f t="shared" si="63"/>
        <v>163830.66999999998</v>
      </c>
    </row>
    <row r="309" spans="1:30" x14ac:dyDescent="0.2">
      <c r="A309" s="390">
        <v>1007</v>
      </c>
      <c r="B309" s="390" t="s">
        <v>15</v>
      </c>
      <c r="C309" s="11">
        <v>220244.77000000002</v>
      </c>
      <c r="D309" s="11">
        <v>210317.07000000004</v>
      </c>
      <c r="E309" s="11">
        <v>222499.09999999998</v>
      </c>
      <c r="F309" s="11">
        <v>215114.71</v>
      </c>
      <c r="G309" s="11">
        <v>195114.65999999997</v>
      </c>
      <c r="H309" s="11">
        <v>215146.68000000002</v>
      </c>
      <c r="I309" s="11">
        <v>212077.56999999998</v>
      </c>
      <c r="J309" s="11">
        <v>211560.13</v>
      </c>
      <c r="K309" s="11">
        <v>205815.90000000002</v>
      </c>
      <c r="L309" s="11">
        <v>201427.52</v>
      </c>
      <c r="M309" s="11">
        <v>193069.49</v>
      </c>
      <c r="N309" s="11">
        <v>186811.59</v>
      </c>
      <c r="O309" s="394">
        <f t="shared" si="64"/>
        <v>2489199.1899999995</v>
      </c>
      <c r="Q309" s="390">
        <v>1007</v>
      </c>
      <c r="R309" s="390" t="s">
        <v>15</v>
      </c>
      <c r="S309" s="11">
        <f t="shared" si="65"/>
        <v>220244.77000000002</v>
      </c>
      <c r="T309" s="11">
        <f t="shared" si="66"/>
        <v>430561.84000000008</v>
      </c>
      <c r="U309" s="11">
        <f t="shared" si="63"/>
        <v>653060.94000000006</v>
      </c>
      <c r="V309" s="11">
        <f t="shared" si="63"/>
        <v>868175.65</v>
      </c>
      <c r="W309" s="11">
        <f t="shared" si="63"/>
        <v>1063290.31</v>
      </c>
      <c r="X309" s="11">
        <f t="shared" si="63"/>
        <v>1278436.99</v>
      </c>
      <c r="Y309" s="11">
        <f t="shared" si="63"/>
        <v>1490514.56</v>
      </c>
      <c r="Z309" s="11">
        <f t="shared" si="63"/>
        <v>1702074.69</v>
      </c>
      <c r="AA309" s="11">
        <f t="shared" si="63"/>
        <v>1907890.5899999999</v>
      </c>
      <c r="AB309" s="11">
        <f t="shared" si="63"/>
        <v>2109318.11</v>
      </c>
      <c r="AC309" s="11">
        <f t="shared" si="63"/>
        <v>2302387.5999999996</v>
      </c>
      <c r="AD309" s="11">
        <f t="shared" si="63"/>
        <v>2489199.1899999995</v>
      </c>
    </row>
    <row r="310" spans="1:30" x14ac:dyDescent="0.2">
      <c r="A310" s="390">
        <v>1008</v>
      </c>
      <c r="B310" s="390" t="s">
        <v>16</v>
      </c>
      <c r="C310" s="11">
        <v>64489.340000000011</v>
      </c>
      <c r="D310" s="11">
        <v>62779.179999999993</v>
      </c>
      <c r="E310" s="11">
        <v>67950.560000000012</v>
      </c>
      <c r="F310" s="11">
        <v>70311.210000000006</v>
      </c>
      <c r="G310" s="11">
        <v>65526.11</v>
      </c>
      <c r="H310" s="11">
        <v>71851.739999999991</v>
      </c>
      <c r="I310" s="11">
        <v>70382.38</v>
      </c>
      <c r="J310" s="11">
        <v>69737.2</v>
      </c>
      <c r="K310" s="11">
        <v>63226.36</v>
      </c>
      <c r="L310" s="11">
        <v>64815.05</v>
      </c>
      <c r="M310" s="11">
        <v>66134.63</v>
      </c>
      <c r="N310" s="11">
        <v>64981.06</v>
      </c>
      <c r="O310" s="394">
        <f t="shared" si="64"/>
        <v>802184.82000000007</v>
      </c>
      <c r="Q310" s="390">
        <v>1008</v>
      </c>
      <c r="R310" s="390" t="s">
        <v>16</v>
      </c>
      <c r="S310" s="11">
        <f t="shared" si="65"/>
        <v>64489.340000000011</v>
      </c>
      <c r="T310" s="11">
        <f t="shared" si="66"/>
        <v>127268.52</v>
      </c>
      <c r="U310" s="11">
        <f t="shared" si="63"/>
        <v>195219.08000000002</v>
      </c>
      <c r="V310" s="11">
        <f t="shared" si="63"/>
        <v>265530.29000000004</v>
      </c>
      <c r="W310" s="11">
        <f t="shared" si="63"/>
        <v>331056.40000000002</v>
      </c>
      <c r="X310" s="11">
        <f t="shared" si="63"/>
        <v>402908.14</v>
      </c>
      <c r="Y310" s="11">
        <f t="shared" si="63"/>
        <v>473290.52</v>
      </c>
      <c r="Z310" s="11">
        <f t="shared" si="63"/>
        <v>543027.72</v>
      </c>
      <c r="AA310" s="11">
        <f t="shared" si="63"/>
        <v>606254.07999999996</v>
      </c>
      <c r="AB310" s="11">
        <f t="shared" si="63"/>
        <v>671069.13</v>
      </c>
      <c r="AC310" s="11">
        <f t="shared" si="63"/>
        <v>737203.76</v>
      </c>
      <c r="AD310" s="11">
        <f t="shared" si="63"/>
        <v>802184.82000000007</v>
      </c>
    </row>
    <row r="311" spans="1:30" x14ac:dyDescent="0.2">
      <c r="A311" s="390">
        <v>1009</v>
      </c>
      <c r="B311" s="390" t="s">
        <v>17</v>
      </c>
      <c r="C311" s="11">
        <v>54841.570000000007</v>
      </c>
      <c r="D311" s="11">
        <v>54910.720000000001</v>
      </c>
      <c r="E311" s="11">
        <v>55050.87</v>
      </c>
      <c r="F311" s="11">
        <v>57551.319999999992</v>
      </c>
      <c r="G311" s="11">
        <v>55851.32</v>
      </c>
      <c r="H311" s="11">
        <v>63068.399999999994</v>
      </c>
      <c r="I311" s="11">
        <v>55089.14</v>
      </c>
      <c r="J311" s="11">
        <v>59001.260000000009</v>
      </c>
      <c r="K311" s="11">
        <v>60362.03</v>
      </c>
      <c r="L311" s="11">
        <v>62713.659999999989</v>
      </c>
      <c r="M311" s="11">
        <v>63752.430000000008</v>
      </c>
      <c r="N311" s="11">
        <v>57608.289999999994</v>
      </c>
      <c r="O311" s="394">
        <f t="shared" si="64"/>
        <v>699801.01000000013</v>
      </c>
      <c r="Q311" s="390">
        <v>1009</v>
      </c>
      <c r="R311" s="390" t="s">
        <v>17</v>
      </c>
      <c r="S311" s="11">
        <f t="shared" si="65"/>
        <v>54841.570000000007</v>
      </c>
      <c r="T311" s="11">
        <f t="shared" si="66"/>
        <v>109752.29000000001</v>
      </c>
      <c r="U311" s="11">
        <f t="shared" si="63"/>
        <v>164803.16</v>
      </c>
      <c r="V311" s="11">
        <f t="shared" si="63"/>
        <v>222354.47999999998</v>
      </c>
      <c r="W311" s="11">
        <f t="shared" si="63"/>
        <v>278205.8</v>
      </c>
      <c r="X311" s="11">
        <f t="shared" si="63"/>
        <v>341274.19999999995</v>
      </c>
      <c r="Y311" s="11">
        <f t="shared" si="63"/>
        <v>396363.33999999997</v>
      </c>
      <c r="Z311" s="11">
        <f t="shared" si="63"/>
        <v>455364.6</v>
      </c>
      <c r="AA311" s="11">
        <f t="shared" si="63"/>
        <v>515726.63</v>
      </c>
      <c r="AB311" s="11">
        <f t="shared" si="63"/>
        <v>578440.29</v>
      </c>
      <c r="AC311" s="11">
        <f t="shared" si="63"/>
        <v>642192.72000000009</v>
      </c>
      <c r="AD311" s="11">
        <f t="shared" si="63"/>
        <v>699801.01000000013</v>
      </c>
    </row>
    <row r="312" spans="1:30" x14ac:dyDescent="0.2">
      <c r="A312" s="390">
        <v>1010</v>
      </c>
      <c r="B312" s="390" t="s">
        <v>19</v>
      </c>
      <c r="C312" s="11">
        <v>28830.97</v>
      </c>
      <c r="D312" s="11">
        <v>27887.73</v>
      </c>
      <c r="E312" s="11">
        <v>28332.730000000003</v>
      </c>
      <c r="F312" s="11">
        <v>25557.64</v>
      </c>
      <c r="G312" s="11">
        <v>33113.14</v>
      </c>
      <c r="H312" s="11">
        <v>38542.789999999994</v>
      </c>
      <c r="I312" s="11">
        <v>41391.209999999992</v>
      </c>
      <c r="J312" s="11">
        <v>34934.85</v>
      </c>
      <c r="K312" s="11">
        <v>34164.28</v>
      </c>
      <c r="L312" s="11">
        <v>33587.919999999998</v>
      </c>
      <c r="M312" s="11">
        <v>29637.219999999998</v>
      </c>
      <c r="N312" s="11">
        <v>29296.17</v>
      </c>
      <c r="O312" s="394">
        <f t="shared" si="64"/>
        <v>385276.64999999991</v>
      </c>
      <c r="Q312" s="390">
        <v>1010</v>
      </c>
      <c r="R312" s="390" t="s">
        <v>19</v>
      </c>
      <c r="S312" s="11">
        <f t="shared" si="65"/>
        <v>28830.97</v>
      </c>
      <c r="T312" s="11">
        <f t="shared" si="66"/>
        <v>56718.7</v>
      </c>
      <c r="U312" s="11">
        <f t="shared" si="63"/>
        <v>85051.43</v>
      </c>
      <c r="V312" s="11">
        <f t="shared" si="63"/>
        <v>110609.06999999999</v>
      </c>
      <c r="W312" s="11">
        <f t="shared" si="63"/>
        <v>143722.21</v>
      </c>
      <c r="X312" s="11">
        <f t="shared" si="63"/>
        <v>182265</v>
      </c>
      <c r="Y312" s="11">
        <f t="shared" si="63"/>
        <v>223656.21</v>
      </c>
      <c r="Z312" s="11">
        <f t="shared" si="63"/>
        <v>258591.06</v>
      </c>
      <c r="AA312" s="11">
        <f t="shared" si="63"/>
        <v>292755.33999999997</v>
      </c>
      <c r="AB312" s="11">
        <f t="shared" si="63"/>
        <v>326343.25999999995</v>
      </c>
      <c r="AC312" s="11">
        <f t="shared" si="63"/>
        <v>355980.47999999992</v>
      </c>
      <c r="AD312" s="11">
        <f t="shared" si="63"/>
        <v>385276.64999999991</v>
      </c>
    </row>
    <row r="313" spans="1:30" x14ac:dyDescent="0.2">
      <c r="A313" s="390">
        <v>1011</v>
      </c>
      <c r="B313" s="390" t="s">
        <v>20</v>
      </c>
      <c r="C313" s="11">
        <v>63080.71</v>
      </c>
      <c r="D313" s="11">
        <v>60806.039999999994</v>
      </c>
      <c r="E313" s="11">
        <v>62353.97</v>
      </c>
      <c r="F313" s="11">
        <v>60422.54</v>
      </c>
      <c r="G313" s="11">
        <v>55644.55</v>
      </c>
      <c r="H313" s="11">
        <v>63560.63</v>
      </c>
      <c r="I313" s="11">
        <v>66709.180000000008</v>
      </c>
      <c r="J313" s="11">
        <v>68553.23</v>
      </c>
      <c r="K313" s="11">
        <v>63337.790000000008</v>
      </c>
      <c r="L313" s="11">
        <v>61664.009999999995</v>
      </c>
      <c r="M313" s="11">
        <v>57910.43</v>
      </c>
      <c r="N313" s="11">
        <v>58927.37</v>
      </c>
      <c r="O313" s="394">
        <f t="shared" si="64"/>
        <v>742970.45000000007</v>
      </c>
      <c r="Q313" s="390">
        <v>1011</v>
      </c>
      <c r="R313" s="390" t="s">
        <v>20</v>
      </c>
      <c r="S313" s="11">
        <f t="shared" si="65"/>
        <v>63080.71</v>
      </c>
      <c r="T313" s="11">
        <f t="shared" si="66"/>
        <v>123886.75</v>
      </c>
      <c r="U313" s="11">
        <f t="shared" si="63"/>
        <v>186240.72</v>
      </c>
      <c r="V313" s="11">
        <f t="shared" si="63"/>
        <v>246663.26</v>
      </c>
      <c r="W313" s="11">
        <f t="shared" si="63"/>
        <v>302307.81</v>
      </c>
      <c r="X313" s="11">
        <f t="shared" si="63"/>
        <v>365868.44</v>
      </c>
      <c r="Y313" s="11">
        <f t="shared" si="63"/>
        <v>432577.62</v>
      </c>
      <c r="Z313" s="11">
        <f t="shared" si="63"/>
        <v>501130.85</v>
      </c>
      <c r="AA313" s="11">
        <f t="shared" si="63"/>
        <v>564468.64</v>
      </c>
      <c r="AB313" s="11">
        <f t="shared" si="63"/>
        <v>626132.65</v>
      </c>
      <c r="AC313" s="11">
        <f t="shared" si="63"/>
        <v>684043.08000000007</v>
      </c>
      <c r="AD313" s="11">
        <f t="shared" si="63"/>
        <v>742970.45000000007</v>
      </c>
    </row>
    <row r="314" spans="1:30" ht="14.25" customHeight="1" x14ac:dyDescent="0.2">
      <c r="A314" s="390">
        <v>1012</v>
      </c>
      <c r="B314" s="390" t="s">
        <v>21</v>
      </c>
      <c r="C314" s="11">
        <v>205548.3</v>
      </c>
      <c r="D314" s="11">
        <v>198675.18999999997</v>
      </c>
      <c r="E314" s="11">
        <v>208414.98</v>
      </c>
      <c r="F314" s="11">
        <v>208843.27</v>
      </c>
      <c r="G314" s="11">
        <v>199839.72</v>
      </c>
      <c r="H314" s="11">
        <v>221651.61</v>
      </c>
      <c r="I314" s="11">
        <v>205323.31</v>
      </c>
      <c r="J314" s="11">
        <v>219404.72</v>
      </c>
      <c r="K314" s="11">
        <v>237156.49000000002</v>
      </c>
      <c r="L314" s="11">
        <v>261746.31</v>
      </c>
      <c r="M314" s="11">
        <v>239813.33000000002</v>
      </c>
      <c r="N314" s="11">
        <v>229550.95</v>
      </c>
      <c r="O314" s="394">
        <f t="shared" si="64"/>
        <v>2635968.1800000002</v>
      </c>
      <c r="Q314" s="390">
        <v>1012</v>
      </c>
      <c r="R314" s="390" t="s">
        <v>21</v>
      </c>
      <c r="S314" s="11">
        <f t="shared" si="65"/>
        <v>205548.3</v>
      </c>
      <c r="T314" s="11">
        <f t="shared" si="66"/>
        <v>404223.49</v>
      </c>
      <c r="U314" s="11">
        <f t="shared" si="63"/>
        <v>612638.47</v>
      </c>
      <c r="V314" s="11">
        <f t="shared" si="63"/>
        <v>821481.74</v>
      </c>
      <c r="W314" s="11">
        <f t="shared" si="63"/>
        <v>1021321.46</v>
      </c>
      <c r="X314" s="11">
        <f t="shared" si="63"/>
        <v>1242973.0699999998</v>
      </c>
      <c r="Y314" s="11">
        <f t="shared" si="63"/>
        <v>1448296.38</v>
      </c>
      <c r="Z314" s="11">
        <f t="shared" si="63"/>
        <v>1667701.0999999999</v>
      </c>
      <c r="AA314" s="11">
        <f t="shared" si="63"/>
        <v>1904857.5899999999</v>
      </c>
      <c r="AB314" s="11">
        <f t="shared" si="63"/>
        <v>2166603.9</v>
      </c>
      <c r="AC314" s="11">
        <f t="shared" si="63"/>
        <v>2406417.23</v>
      </c>
      <c r="AD314" s="11">
        <f t="shared" si="63"/>
        <v>2635968.1800000002</v>
      </c>
    </row>
    <row r="315" spans="1:30" x14ac:dyDescent="0.2">
      <c r="A315" s="390">
        <v>1013</v>
      </c>
      <c r="B315" s="390" t="s">
        <v>22</v>
      </c>
      <c r="C315" s="11">
        <v>11038.029999999999</v>
      </c>
      <c r="D315" s="11">
        <v>10518.260000000002</v>
      </c>
      <c r="E315" s="11">
        <v>10161.879999999997</v>
      </c>
      <c r="F315" s="11">
        <v>10130.239999999998</v>
      </c>
      <c r="G315" s="11">
        <v>9570.4599999999991</v>
      </c>
      <c r="H315" s="11">
        <v>10760.570000000002</v>
      </c>
      <c r="I315" s="11">
        <v>12399.85</v>
      </c>
      <c r="J315" s="11">
        <v>12200.630000000001</v>
      </c>
      <c r="K315" s="11">
        <v>12675.43</v>
      </c>
      <c r="L315" s="11">
        <v>12893.460000000001</v>
      </c>
      <c r="M315" s="11">
        <v>12537.289999999999</v>
      </c>
      <c r="N315" s="11">
        <v>11713.47</v>
      </c>
      <c r="O315" s="394">
        <f t="shared" si="64"/>
        <v>136599.57</v>
      </c>
      <c r="Q315" s="390">
        <v>1013</v>
      </c>
      <c r="R315" s="390" t="s">
        <v>22</v>
      </c>
      <c r="S315" s="11">
        <f t="shared" si="65"/>
        <v>11038.029999999999</v>
      </c>
      <c r="T315" s="11">
        <f t="shared" si="66"/>
        <v>21556.29</v>
      </c>
      <c r="U315" s="11">
        <f t="shared" si="63"/>
        <v>31718.17</v>
      </c>
      <c r="V315" s="11">
        <f t="shared" si="63"/>
        <v>41848.409999999996</v>
      </c>
      <c r="W315" s="11">
        <f t="shared" si="63"/>
        <v>51418.869999999995</v>
      </c>
      <c r="X315" s="11">
        <f t="shared" si="63"/>
        <v>62179.439999999995</v>
      </c>
      <c r="Y315" s="11">
        <f t="shared" si="63"/>
        <v>74579.289999999994</v>
      </c>
      <c r="Z315" s="11">
        <f t="shared" si="63"/>
        <v>86779.92</v>
      </c>
      <c r="AA315" s="11">
        <f t="shared" si="63"/>
        <v>99455.35</v>
      </c>
      <c r="AB315" s="11">
        <f t="shared" si="63"/>
        <v>112348.81000000001</v>
      </c>
      <c r="AC315" s="11">
        <f t="shared" si="63"/>
        <v>124886.1</v>
      </c>
      <c r="AD315" s="11">
        <f t="shared" si="63"/>
        <v>136599.57</v>
      </c>
    </row>
    <row r="316" spans="1:30" x14ac:dyDescent="0.2">
      <c r="A316" s="390">
        <v>1014</v>
      </c>
      <c r="B316" s="390" t="s">
        <v>23</v>
      </c>
      <c r="C316" s="11">
        <v>498980.49</v>
      </c>
      <c r="D316" s="11">
        <v>507698.79000000004</v>
      </c>
      <c r="E316" s="11">
        <v>519174.74000000005</v>
      </c>
      <c r="F316" s="11">
        <v>508762.81</v>
      </c>
      <c r="G316" s="11">
        <v>417154.91</v>
      </c>
      <c r="H316" s="11">
        <v>511390.99999999994</v>
      </c>
      <c r="I316" s="11">
        <v>490523.08</v>
      </c>
      <c r="J316" s="11">
        <v>559623.1</v>
      </c>
      <c r="K316" s="11">
        <v>472075.48</v>
      </c>
      <c r="L316" s="11">
        <v>512705.68000000005</v>
      </c>
      <c r="M316" s="11">
        <v>487365.7</v>
      </c>
      <c r="N316" s="11">
        <v>481745.87000000005</v>
      </c>
      <c r="O316" s="394">
        <f t="shared" si="64"/>
        <v>5967201.6500000004</v>
      </c>
      <c r="Q316" s="390">
        <v>1014</v>
      </c>
      <c r="R316" s="390" t="s">
        <v>23</v>
      </c>
      <c r="S316" s="11">
        <f t="shared" si="65"/>
        <v>498980.49</v>
      </c>
      <c r="T316" s="11">
        <f t="shared" si="66"/>
        <v>1006679.28</v>
      </c>
      <c r="U316" s="11">
        <f t="shared" si="63"/>
        <v>1525854.02</v>
      </c>
      <c r="V316" s="11">
        <f t="shared" si="63"/>
        <v>2034616.83</v>
      </c>
      <c r="W316" s="11">
        <f t="shared" si="63"/>
        <v>2451771.7400000002</v>
      </c>
      <c r="X316" s="11">
        <f t="shared" si="63"/>
        <v>2963162.74</v>
      </c>
      <c r="Y316" s="11">
        <f t="shared" si="63"/>
        <v>3453685.8200000003</v>
      </c>
      <c r="Z316" s="11">
        <f t="shared" si="63"/>
        <v>4013308.9200000004</v>
      </c>
      <c r="AA316" s="11">
        <f t="shared" si="63"/>
        <v>4485384.4000000004</v>
      </c>
      <c r="AB316" s="11">
        <f t="shared" si="63"/>
        <v>4998090.08</v>
      </c>
      <c r="AC316" s="11">
        <f t="shared" si="63"/>
        <v>5485455.7800000003</v>
      </c>
      <c r="AD316" s="11">
        <f t="shared" si="63"/>
        <v>5967201.6500000004</v>
      </c>
    </row>
    <row r="317" spans="1:30" x14ac:dyDescent="0.2">
      <c r="A317" s="390">
        <v>1015</v>
      </c>
      <c r="B317" s="390" t="s">
        <v>24</v>
      </c>
      <c r="C317" s="11">
        <v>65738</v>
      </c>
      <c r="D317" s="11">
        <v>64259</v>
      </c>
      <c r="E317" s="11">
        <v>64438.999999999993</v>
      </c>
      <c r="F317" s="11">
        <v>65402.999999999993</v>
      </c>
      <c r="G317" s="11">
        <v>62270</v>
      </c>
      <c r="H317" s="11">
        <v>71406</v>
      </c>
      <c r="I317" s="11">
        <v>74155.989999999991</v>
      </c>
      <c r="J317" s="11">
        <v>72025</v>
      </c>
      <c r="K317" s="11">
        <v>68997.990000000005</v>
      </c>
      <c r="L317" s="11">
        <v>71596</v>
      </c>
      <c r="M317" s="11">
        <v>70499</v>
      </c>
      <c r="N317" s="11">
        <v>67274.999999999985</v>
      </c>
      <c r="O317" s="394">
        <f t="shared" si="64"/>
        <v>818063.98</v>
      </c>
      <c r="Q317" s="390">
        <v>1015</v>
      </c>
      <c r="R317" s="390" t="s">
        <v>24</v>
      </c>
      <c r="S317" s="11">
        <f t="shared" si="65"/>
        <v>65738</v>
      </c>
      <c r="T317" s="11">
        <f t="shared" si="66"/>
        <v>129997</v>
      </c>
      <c r="U317" s="11">
        <f t="shared" si="63"/>
        <v>194436</v>
      </c>
      <c r="V317" s="11">
        <f t="shared" si="63"/>
        <v>259839</v>
      </c>
      <c r="W317" s="11">
        <f t="shared" si="63"/>
        <v>322109</v>
      </c>
      <c r="X317" s="11">
        <f t="shared" si="63"/>
        <v>393515</v>
      </c>
      <c r="Y317" s="11">
        <f t="shared" si="63"/>
        <v>467670.99</v>
      </c>
      <c r="Z317" s="11">
        <f t="shared" si="63"/>
        <v>539695.99</v>
      </c>
      <c r="AA317" s="11">
        <f t="shared" si="63"/>
        <v>608693.98</v>
      </c>
      <c r="AB317" s="11">
        <f t="shared" si="63"/>
        <v>680289.98</v>
      </c>
      <c r="AC317" s="11">
        <f t="shared" si="63"/>
        <v>750788.98</v>
      </c>
      <c r="AD317" s="11">
        <f t="shared" si="63"/>
        <v>818063.98</v>
      </c>
    </row>
    <row r="318" spans="1:30" x14ac:dyDescent="0.2">
      <c r="A318" s="390">
        <v>1016</v>
      </c>
      <c r="B318" s="390" t="s">
        <v>25</v>
      </c>
      <c r="C318" s="11">
        <v>61851.54</v>
      </c>
      <c r="D318" s="11">
        <v>60563.590000000004</v>
      </c>
      <c r="E318" s="11">
        <v>69787.460000000006</v>
      </c>
      <c r="F318" s="11">
        <v>74390.240000000005</v>
      </c>
      <c r="G318" s="11">
        <v>69641.429999999993</v>
      </c>
      <c r="H318" s="11">
        <v>78318.029999999984</v>
      </c>
      <c r="I318" s="11">
        <v>90166.290000000008</v>
      </c>
      <c r="J318" s="11">
        <v>79314.409999999989</v>
      </c>
      <c r="K318" s="11">
        <v>71889.25</v>
      </c>
      <c r="L318" s="11">
        <v>69338.640000000014</v>
      </c>
      <c r="M318" s="11">
        <v>68015.850000000006</v>
      </c>
      <c r="N318" s="11">
        <v>65977.75</v>
      </c>
      <c r="O318" s="394">
        <f t="shared" si="64"/>
        <v>859254.48</v>
      </c>
      <c r="Q318" s="390">
        <v>1016</v>
      </c>
      <c r="R318" s="390" t="s">
        <v>25</v>
      </c>
      <c r="S318" s="11">
        <f t="shared" si="65"/>
        <v>61851.54</v>
      </c>
      <c r="T318" s="11">
        <f t="shared" si="66"/>
        <v>122415.13</v>
      </c>
      <c r="U318" s="11">
        <f t="shared" si="63"/>
        <v>192202.59000000003</v>
      </c>
      <c r="V318" s="11">
        <f t="shared" si="63"/>
        <v>266592.83</v>
      </c>
      <c r="W318" s="11">
        <f t="shared" si="63"/>
        <v>336234.26</v>
      </c>
      <c r="X318" s="11">
        <f t="shared" si="63"/>
        <v>414552.29</v>
      </c>
      <c r="Y318" s="11">
        <f t="shared" si="63"/>
        <v>504718.57999999996</v>
      </c>
      <c r="Z318" s="11">
        <f t="shared" si="63"/>
        <v>584032.99</v>
      </c>
      <c r="AA318" s="11">
        <f t="shared" si="63"/>
        <v>655922.24</v>
      </c>
      <c r="AB318" s="11">
        <f t="shared" si="63"/>
        <v>725260.88</v>
      </c>
      <c r="AC318" s="11">
        <f t="shared" si="63"/>
        <v>793276.73</v>
      </c>
      <c r="AD318" s="11">
        <f t="shared" si="63"/>
        <v>859254.48</v>
      </c>
    </row>
    <row r="319" spans="1:30" x14ac:dyDescent="0.2">
      <c r="A319" s="390">
        <v>1017</v>
      </c>
      <c r="B319" s="390" t="s">
        <v>26</v>
      </c>
      <c r="C319" s="11">
        <v>128247.45000000001</v>
      </c>
      <c r="D319" s="11">
        <v>113402.67</v>
      </c>
      <c r="E319" s="11">
        <v>118101.97000000002</v>
      </c>
      <c r="F319" s="11">
        <v>116059.8</v>
      </c>
      <c r="G319" s="11">
        <v>114111.56</v>
      </c>
      <c r="H319" s="11">
        <v>132793.17999999996</v>
      </c>
      <c r="I319" s="11">
        <v>142697.04999999999</v>
      </c>
      <c r="J319" s="11">
        <v>134392.86000000002</v>
      </c>
      <c r="K319" s="11">
        <v>131745.41000000003</v>
      </c>
      <c r="L319" s="11">
        <v>133755.19</v>
      </c>
      <c r="M319" s="11">
        <v>130151.29999999999</v>
      </c>
      <c r="N319" s="11">
        <v>125124.78</v>
      </c>
      <c r="O319" s="394">
        <f t="shared" si="64"/>
        <v>1520583.22</v>
      </c>
      <c r="Q319" s="390">
        <v>1017</v>
      </c>
      <c r="R319" s="390" t="s">
        <v>26</v>
      </c>
      <c r="S319" s="11">
        <f t="shared" si="65"/>
        <v>128247.45000000001</v>
      </c>
      <c r="T319" s="11">
        <f t="shared" si="66"/>
        <v>241650.12</v>
      </c>
      <c r="U319" s="11">
        <f t="shared" si="63"/>
        <v>359752.09</v>
      </c>
      <c r="V319" s="11">
        <f t="shared" si="63"/>
        <v>475811.89</v>
      </c>
      <c r="W319" s="11">
        <f t="shared" si="63"/>
        <v>589923.44999999995</v>
      </c>
      <c r="X319" s="11">
        <f t="shared" si="63"/>
        <v>722716.62999999989</v>
      </c>
      <c r="Y319" s="11">
        <f t="shared" si="63"/>
        <v>865413.67999999993</v>
      </c>
      <c r="Z319" s="11">
        <f t="shared" si="63"/>
        <v>999806.53999999992</v>
      </c>
      <c r="AA319" s="11">
        <f t="shared" si="63"/>
        <v>1131551.95</v>
      </c>
      <c r="AB319" s="11">
        <f t="shared" si="63"/>
        <v>1265307.1399999999</v>
      </c>
      <c r="AC319" s="11">
        <f t="shared" si="63"/>
        <v>1395458.44</v>
      </c>
      <c r="AD319" s="11">
        <f t="shared" si="63"/>
        <v>1520583.22</v>
      </c>
    </row>
    <row r="320" spans="1:30" x14ac:dyDescent="0.2">
      <c r="A320" s="390">
        <v>1018</v>
      </c>
      <c r="B320" s="390" t="s">
        <v>27</v>
      </c>
      <c r="C320" s="11">
        <v>62217.15</v>
      </c>
      <c r="D320" s="11">
        <v>58835.780000000006</v>
      </c>
      <c r="E320" s="11">
        <v>61903.80999999999</v>
      </c>
      <c r="F320" s="11">
        <v>65058.8</v>
      </c>
      <c r="G320" s="11">
        <v>58989.14</v>
      </c>
      <c r="H320" s="11">
        <v>68295.23000000001</v>
      </c>
      <c r="I320" s="11">
        <v>54439.51</v>
      </c>
      <c r="J320" s="11">
        <v>64451.11</v>
      </c>
      <c r="K320" s="11">
        <v>63965.279999999999</v>
      </c>
      <c r="L320" s="11">
        <v>63057.27</v>
      </c>
      <c r="M320" s="11">
        <v>62828.159999999996</v>
      </c>
      <c r="N320" s="11">
        <v>61479.460000000006</v>
      </c>
      <c r="O320" s="394">
        <f t="shared" si="64"/>
        <v>745520.70000000007</v>
      </c>
      <c r="Q320" s="390">
        <v>1018</v>
      </c>
      <c r="R320" s="390" t="s">
        <v>27</v>
      </c>
      <c r="S320" s="11">
        <f t="shared" si="65"/>
        <v>62217.15</v>
      </c>
      <c r="T320" s="11">
        <f t="shared" si="66"/>
        <v>121052.93000000001</v>
      </c>
      <c r="U320" s="11">
        <f t="shared" si="63"/>
        <v>182956.74</v>
      </c>
      <c r="V320" s="11">
        <f t="shared" si="63"/>
        <v>248015.53999999998</v>
      </c>
      <c r="W320" s="11">
        <f t="shared" si="63"/>
        <v>307004.68</v>
      </c>
      <c r="X320" s="11">
        <f t="shared" si="63"/>
        <v>375299.91000000003</v>
      </c>
      <c r="Y320" s="11">
        <f t="shared" si="63"/>
        <v>429739.42000000004</v>
      </c>
      <c r="Z320" s="11">
        <f t="shared" si="63"/>
        <v>494190.53</v>
      </c>
      <c r="AA320" s="11">
        <f t="shared" si="63"/>
        <v>558155.81000000006</v>
      </c>
      <c r="AB320" s="11">
        <f t="shared" si="63"/>
        <v>621213.08000000007</v>
      </c>
      <c r="AC320" s="11">
        <f t="shared" si="63"/>
        <v>684041.24000000011</v>
      </c>
      <c r="AD320" s="11">
        <f t="shared" si="63"/>
        <v>745520.70000000007</v>
      </c>
    </row>
    <row r="321" spans="1:30" x14ac:dyDescent="0.2">
      <c r="A321" s="390">
        <v>1019</v>
      </c>
      <c r="B321" s="390" t="s">
        <v>28</v>
      </c>
      <c r="C321" s="11">
        <v>24426.9</v>
      </c>
      <c r="D321" s="11">
        <v>24210.91</v>
      </c>
      <c r="E321" s="11">
        <v>25401.000000000004</v>
      </c>
      <c r="F321" s="11">
        <v>25330.31</v>
      </c>
      <c r="G321" s="11">
        <v>23660.820000000003</v>
      </c>
      <c r="H321" s="11">
        <v>29095.629999999997</v>
      </c>
      <c r="I321" s="11">
        <v>29078.010000000002</v>
      </c>
      <c r="J321" s="11">
        <v>30276.76</v>
      </c>
      <c r="K321" s="11">
        <v>27651.429999999997</v>
      </c>
      <c r="L321" s="11">
        <v>26962.739999999998</v>
      </c>
      <c r="M321" s="11">
        <v>27650.949999999997</v>
      </c>
      <c r="N321" s="11">
        <v>25815.969999999998</v>
      </c>
      <c r="O321" s="394">
        <f t="shared" si="64"/>
        <v>319561.43</v>
      </c>
      <c r="Q321" s="390">
        <v>1019</v>
      </c>
      <c r="R321" s="390" t="s">
        <v>28</v>
      </c>
      <c r="S321" s="11">
        <f t="shared" si="65"/>
        <v>24426.9</v>
      </c>
      <c r="T321" s="11">
        <f t="shared" si="66"/>
        <v>48637.81</v>
      </c>
      <c r="U321" s="11">
        <f t="shared" ref="U321:U332" si="67">+T321+E321</f>
        <v>74038.81</v>
      </c>
      <c r="V321" s="11">
        <f t="shared" ref="V321:V332" si="68">+U321+F321</f>
        <v>99369.12</v>
      </c>
      <c r="W321" s="11">
        <f t="shared" ref="W321:W332" si="69">+V321+G321</f>
        <v>123029.94</v>
      </c>
      <c r="X321" s="11">
        <f t="shared" ref="X321:X332" si="70">+W321+H321</f>
        <v>152125.57</v>
      </c>
      <c r="Y321" s="11">
        <f t="shared" ref="Y321:Y332" si="71">+X321+I321</f>
        <v>181203.58000000002</v>
      </c>
      <c r="Z321" s="11">
        <f t="shared" ref="Z321:Z332" si="72">+Y321+J321</f>
        <v>211480.34000000003</v>
      </c>
      <c r="AA321" s="11">
        <f t="shared" ref="AA321:AA332" si="73">+Z321+K321</f>
        <v>239131.77000000002</v>
      </c>
      <c r="AB321" s="11">
        <f t="shared" ref="AB321:AB332" si="74">+AA321+L321</f>
        <v>266094.51</v>
      </c>
      <c r="AC321" s="11">
        <f t="shared" ref="AC321:AC332" si="75">+AB321+M321</f>
        <v>293745.46000000002</v>
      </c>
      <c r="AD321" s="11">
        <f t="shared" ref="AD321:AD332" si="76">+AC321+N321</f>
        <v>319561.43</v>
      </c>
    </row>
    <row r="322" spans="1:30" x14ac:dyDescent="0.2">
      <c r="A322" s="390">
        <v>1020</v>
      </c>
      <c r="B322" s="390" t="s">
        <v>29</v>
      </c>
      <c r="C322" s="11">
        <v>191975.50999999998</v>
      </c>
      <c r="D322" s="11">
        <v>182635.34</v>
      </c>
      <c r="E322" s="11">
        <v>189824.37000000002</v>
      </c>
      <c r="F322" s="11">
        <v>188555.3</v>
      </c>
      <c r="G322" s="11">
        <v>176682.56</v>
      </c>
      <c r="H322" s="11">
        <v>189027.91999999998</v>
      </c>
      <c r="I322" s="11">
        <v>187938.91000000003</v>
      </c>
      <c r="J322" s="11">
        <v>192857.18</v>
      </c>
      <c r="K322" s="11">
        <v>185680.9</v>
      </c>
      <c r="L322" s="11">
        <v>193893.45</v>
      </c>
      <c r="M322" s="11">
        <v>192830.56</v>
      </c>
      <c r="N322" s="11">
        <v>188836.68999999997</v>
      </c>
      <c r="O322" s="394">
        <f t="shared" si="64"/>
        <v>2260738.69</v>
      </c>
      <c r="Q322" s="390">
        <v>1020</v>
      </c>
      <c r="R322" s="390" t="s">
        <v>29</v>
      </c>
      <c r="S322" s="11">
        <f t="shared" si="65"/>
        <v>191975.50999999998</v>
      </c>
      <c r="T322" s="11">
        <f t="shared" si="66"/>
        <v>374610.85</v>
      </c>
      <c r="U322" s="11">
        <f t="shared" si="67"/>
        <v>564435.22</v>
      </c>
      <c r="V322" s="11">
        <f t="shared" si="68"/>
        <v>752990.52</v>
      </c>
      <c r="W322" s="11">
        <f t="shared" si="69"/>
        <v>929673.08000000007</v>
      </c>
      <c r="X322" s="11">
        <f t="shared" si="70"/>
        <v>1118701</v>
      </c>
      <c r="Y322" s="11">
        <f t="shared" si="71"/>
        <v>1306639.9100000001</v>
      </c>
      <c r="Z322" s="11">
        <f t="shared" si="72"/>
        <v>1499497.09</v>
      </c>
      <c r="AA322" s="11">
        <f t="shared" si="73"/>
        <v>1685177.99</v>
      </c>
      <c r="AB322" s="11">
        <f t="shared" si="74"/>
        <v>1879071.44</v>
      </c>
      <c r="AC322" s="11">
        <f t="shared" si="75"/>
        <v>2071902</v>
      </c>
      <c r="AD322" s="11">
        <f t="shared" si="76"/>
        <v>2260738.69</v>
      </c>
    </row>
    <row r="323" spans="1:30" x14ac:dyDescent="0.2">
      <c r="A323" s="390">
        <v>1021</v>
      </c>
      <c r="B323" s="390" t="s">
        <v>30</v>
      </c>
      <c r="C323" s="11">
        <v>63197.33</v>
      </c>
      <c r="D323" s="11">
        <v>55527.839999999997</v>
      </c>
      <c r="E323" s="11">
        <v>55958.49</v>
      </c>
      <c r="F323" s="11">
        <v>60373.88</v>
      </c>
      <c r="G323" s="11">
        <v>54985.80999999999</v>
      </c>
      <c r="H323" s="11">
        <v>60680.820000000007</v>
      </c>
      <c r="I323" s="11">
        <v>59323.47</v>
      </c>
      <c r="J323" s="11">
        <v>64417.39</v>
      </c>
      <c r="K323" s="11">
        <v>64925.289999999986</v>
      </c>
      <c r="L323" s="11">
        <v>67208.88</v>
      </c>
      <c r="M323" s="11">
        <v>62539.09</v>
      </c>
      <c r="N323" s="11">
        <v>64025.93</v>
      </c>
      <c r="O323" s="394">
        <f t="shared" si="64"/>
        <v>733164.22000000009</v>
      </c>
      <c r="Q323" s="390">
        <v>1021</v>
      </c>
      <c r="R323" s="390" t="s">
        <v>30</v>
      </c>
      <c r="S323" s="11">
        <f t="shared" si="65"/>
        <v>63197.33</v>
      </c>
      <c r="T323" s="11">
        <f t="shared" si="66"/>
        <v>118725.17</v>
      </c>
      <c r="U323" s="11">
        <f t="shared" si="67"/>
        <v>174683.66</v>
      </c>
      <c r="V323" s="11">
        <f t="shared" si="68"/>
        <v>235057.54</v>
      </c>
      <c r="W323" s="11">
        <f t="shared" si="69"/>
        <v>290043.34999999998</v>
      </c>
      <c r="X323" s="11">
        <f t="shared" si="70"/>
        <v>350724.17</v>
      </c>
      <c r="Y323" s="11">
        <f t="shared" si="71"/>
        <v>410047.64</v>
      </c>
      <c r="Z323" s="11">
        <f t="shared" si="72"/>
        <v>474465.03</v>
      </c>
      <c r="AA323" s="11">
        <f t="shared" si="73"/>
        <v>539390.32000000007</v>
      </c>
      <c r="AB323" s="11">
        <f t="shared" si="74"/>
        <v>606599.20000000007</v>
      </c>
      <c r="AC323" s="11">
        <f t="shared" si="75"/>
        <v>669138.29</v>
      </c>
      <c r="AD323" s="11">
        <f t="shared" si="76"/>
        <v>733164.22000000009</v>
      </c>
    </row>
    <row r="324" spans="1:30" x14ac:dyDescent="0.2">
      <c r="A324" s="390">
        <v>1022</v>
      </c>
      <c r="B324" s="390" t="s">
        <v>31</v>
      </c>
      <c r="C324" s="11">
        <v>330098.59000000008</v>
      </c>
      <c r="D324" s="11">
        <v>297998.68000000005</v>
      </c>
      <c r="E324" s="11">
        <v>310737.96999999997</v>
      </c>
      <c r="F324" s="11">
        <v>328039.08</v>
      </c>
      <c r="G324" s="11">
        <v>326816.69999999995</v>
      </c>
      <c r="H324" s="11">
        <v>369417.71</v>
      </c>
      <c r="I324" s="11">
        <v>340925.38</v>
      </c>
      <c r="J324" s="11">
        <v>332204.80000000005</v>
      </c>
      <c r="K324" s="11">
        <v>317864.96000000002</v>
      </c>
      <c r="L324" s="11">
        <v>339005.97</v>
      </c>
      <c r="M324" s="11">
        <v>328030.69</v>
      </c>
      <c r="N324" s="11">
        <v>311236.99</v>
      </c>
      <c r="O324" s="394">
        <f t="shared" si="64"/>
        <v>3932377.5199999996</v>
      </c>
      <c r="Q324" s="390">
        <v>1022</v>
      </c>
      <c r="R324" s="390" t="s">
        <v>31</v>
      </c>
      <c r="S324" s="11">
        <f t="shared" si="65"/>
        <v>330098.59000000008</v>
      </c>
      <c r="T324" s="11">
        <f t="shared" si="66"/>
        <v>628097.27000000014</v>
      </c>
      <c r="U324" s="11">
        <f t="shared" si="67"/>
        <v>938835.24000000011</v>
      </c>
      <c r="V324" s="11">
        <f t="shared" si="68"/>
        <v>1266874.32</v>
      </c>
      <c r="W324" s="11">
        <f t="shared" si="69"/>
        <v>1593691.02</v>
      </c>
      <c r="X324" s="11">
        <f t="shared" si="70"/>
        <v>1963108.73</v>
      </c>
      <c r="Y324" s="11">
        <f t="shared" si="71"/>
        <v>2304034.11</v>
      </c>
      <c r="Z324" s="11">
        <f t="shared" si="72"/>
        <v>2636238.91</v>
      </c>
      <c r="AA324" s="11">
        <f t="shared" si="73"/>
        <v>2954103.87</v>
      </c>
      <c r="AB324" s="11">
        <f t="shared" si="74"/>
        <v>3293109.84</v>
      </c>
      <c r="AC324" s="11">
        <f t="shared" si="75"/>
        <v>3621140.53</v>
      </c>
      <c r="AD324" s="11">
        <f t="shared" si="76"/>
        <v>3932377.5199999996</v>
      </c>
    </row>
    <row r="325" spans="1:30" x14ac:dyDescent="0.2">
      <c r="A325" s="390">
        <v>1023</v>
      </c>
      <c r="B325" s="390" t="s">
        <v>32</v>
      </c>
      <c r="C325" s="11">
        <v>47780.35</v>
      </c>
      <c r="D325" s="11">
        <v>49142.33</v>
      </c>
      <c r="E325" s="11">
        <v>54874.76</v>
      </c>
      <c r="F325" s="11">
        <v>56487.580000000009</v>
      </c>
      <c r="G325" s="11">
        <v>50904.800000000003</v>
      </c>
      <c r="H325" s="11">
        <v>48981.87000000001</v>
      </c>
      <c r="I325" s="11">
        <v>44194.73</v>
      </c>
      <c r="J325" s="11">
        <v>42902.69</v>
      </c>
      <c r="K325" s="11">
        <v>41770.97</v>
      </c>
      <c r="L325" s="11">
        <v>54050.729999999996</v>
      </c>
      <c r="M325" s="11">
        <v>45814.100000000006</v>
      </c>
      <c r="N325" s="11">
        <v>44305.830000000009</v>
      </c>
      <c r="O325" s="394">
        <f t="shared" si="64"/>
        <v>581210.73999999987</v>
      </c>
      <c r="Q325" s="390">
        <v>1023</v>
      </c>
      <c r="R325" s="390" t="s">
        <v>32</v>
      </c>
      <c r="S325" s="11">
        <f t="shared" si="65"/>
        <v>47780.35</v>
      </c>
      <c r="T325" s="11">
        <f t="shared" si="66"/>
        <v>96922.68</v>
      </c>
      <c r="U325" s="11">
        <f t="shared" si="67"/>
        <v>151797.44</v>
      </c>
      <c r="V325" s="11">
        <f t="shared" si="68"/>
        <v>208285.02000000002</v>
      </c>
      <c r="W325" s="11">
        <f t="shared" si="69"/>
        <v>259189.82</v>
      </c>
      <c r="X325" s="11">
        <f t="shared" si="70"/>
        <v>308171.69</v>
      </c>
      <c r="Y325" s="11">
        <f t="shared" si="71"/>
        <v>352366.42</v>
      </c>
      <c r="Z325" s="11">
        <f t="shared" si="72"/>
        <v>395269.11</v>
      </c>
      <c r="AA325" s="11">
        <f t="shared" si="73"/>
        <v>437040.07999999996</v>
      </c>
      <c r="AB325" s="11">
        <f t="shared" si="74"/>
        <v>491090.80999999994</v>
      </c>
      <c r="AC325" s="11">
        <f t="shared" si="75"/>
        <v>536904.90999999992</v>
      </c>
      <c r="AD325" s="11">
        <f t="shared" si="76"/>
        <v>581210.73999999987</v>
      </c>
    </row>
    <row r="326" spans="1:30" x14ac:dyDescent="0.2">
      <c r="A326" s="390">
        <v>1024</v>
      </c>
      <c r="B326" s="390" t="s">
        <v>33</v>
      </c>
      <c r="C326" s="11">
        <v>288147.51999999996</v>
      </c>
      <c r="D326" s="11">
        <v>285687.74</v>
      </c>
      <c r="E326" s="11">
        <v>289147.45999999996</v>
      </c>
      <c r="F326" s="11">
        <v>286191.77999999997</v>
      </c>
      <c r="G326" s="11">
        <v>277759.21999999997</v>
      </c>
      <c r="H326" s="11">
        <v>297693.45</v>
      </c>
      <c r="I326" s="11">
        <v>278995.83999999997</v>
      </c>
      <c r="J326" s="11">
        <v>292612.71000000002</v>
      </c>
      <c r="K326" s="11">
        <v>293852.55</v>
      </c>
      <c r="L326" s="11">
        <v>308428.7</v>
      </c>
      <c r="M326" s="11">
        <v>306387.62</v>
      </c>
      <c r="N326" s="11">
        <v>299767.53000000003</v>
      </c>
      <c r="O326" s="394">
        <f t="shared" si="64"/>
        <v>3504672.12</v>
      </c>
      <c r="Q326" s="390">
        <v>1024</v>
      </c>
      <c r="R326" s="390" t="s">
        <v>33</v>
      </c>
      <c r="S326" s="11">
        <f t="shared" si="65"/>
        <v>288147.51999999996</v>
      </c>
      <c r="T326" s="11">
        <f t="shared" si="66"/>
        <v>573835.26</v>
      </c>
      <c r="U326" s="11">
        <f t="shared" si="67"/>
        <v>862982.72</v>
      </c>
      <c r="V326" s="11">
        <f t="shared" si="68"/>
        <v>1149174.5</v>
      </c>
      <c r="W326" s="11">
        <f t="shared" si="69"/>
        <v>1426933.72</v>
      </c>
      <c r="X326" s="11">
        <f t="shared" si="70"/>
        <v>1724627.17</v>
      </c>
      <c r="Y326" s="11">
        <f t="shared" si="71"/>
        <v>2003623.0099999998</v>
      </c>
      <c r="Z326" s="11">
        <f t="shared" si="72"/>
        <v>2296235.7199999997</v>
      </c>
      <c r="AA326" s="11">
        <f t="shared" si="73"/>
        <v>2590088.2699999996</v>
      </c>
      <c r="AB326" s="11">
        <f t="shared" si="74"/>
        <v>2898516.9699999997</v>
      </c>
      <c r="AC326" s="11">
        <f t="shared" si="75"/>
        <v>3204904.59</v>
      </c>
      <c r="AD326" s="11">
        <f t="shared" si="76"/>
        <v>3504672.12</v>
      </c>
    </row>
    <row r="327" spans="1:30" x14ac:dyDescent="0.2">
      <c r="A327" s="390">
        <v>1025</v>
      </c>
      <c r="B327" s="390" t="s">
        <v>34</v>
      </c>
      <c r="C327" s="11">
        <v>53346.5</v>
      </c>
      <c r="D327" s="11">
        <v>51666.21</v>
      </c>
      <c r="E327" s="11">
        <v>58834.1</v>
      </c>
      <c r="F327" s="11">
        <v>63027.6</v>
      </c>
      <c r="G327" s="11">
        <v>56930.400000000001</v>
      </c>
      <c r="H327" s="11">
        <v>62152.99</v>
      </c>
      <c r="I327" s="11">
        <v>62168</v>
      </c>
      <c r="J327" s="11">
        <v>65275.499999999993</v>
      </c>
      <c r="K327" s="11">
        <v>67209.489999999991</v>
      </c>
      <c r="L327" s="11">
        <v>70946.299999999988</v>
      </c>
      <c r="M327" s="11">
        <v>68658.399999999994</v>
      </c>
      <c r="N327" s="11">
        <v>67173.399999999994</v>
      </c>
      <c r="O327" s="394">
        <f t="shared" si="64"/>
        <v>747388.89000000013</v>
      </c>
      <c r="Q327" s="390">
        <v>1025</v>
      </c>
      <c r="R327" s="390" t="s">
        <v>34</v>
      </c>
      <c r="S327" s="11">
        <f t="shared" si="65"/>
        <v>53346.5</v>
      </c>
      <c r="T327" s="11">
        <f t="shared" si="66"/>
        <v>105012.70999999999</v>
      </c>
      <c r="U327" s="11">
        <f t="shared" si="67"/>
        <v>163846.81</v>
      </c>
      <c r="V327" s="11">
        <f t="shared" si="68"/>
        <v>226874.41</v>
      </c>
      <c r="W327" s="11">
        <f t="shared" si="69"/>
        <v>283804.81</v>
      </c>
      <c r="X327" s="11">
        <f t="shared" si="70"/>
        <v>345957.8</v>
      </c>
      <c r="Y327" s="11">
        <f t="shared" si="71"/>
        <v>408125.8</v>
      </c>
      <c r="Z327" s="11">
        <f t="shared" si="72"/>
        <v>473401.3</v>
      </c>
      <c r="AA327" s="11">
        <f t="shared" si="73"/>
        <v>540610.79</v>
      </c>
      <c r="AB327" s="11">
        <f t="shared" si="74"/>
        <v>611557.09000000008</v>
      </c>
      <c r="AC327" s="11">
        <f t="shared" si="75"/>
        <v>680215.49000000011</v>
      </c>
      <c r="AD327" s="11">
        <f t="shared" si="76"/>
        <v>747388.89000000013</v>
      </c>
    </row>
    <row r="328" spans="1:30" x14ac:dyDescent="0.2">
      <c r="A328" s="390">
        <v>1026</v>
      </c>
      <c r="B328" s="390" t="s">
        <v>35</v>
      </c>
      <c r="C328" s="11">
        <v>16814.050000000003</v>
      </c>
      <c r="D328" s="11">
        <v>17949.829999999998</v>
      </c>
      <c r="E328" s="11">
        <v>18852.77</v>
      </c>
      <c r="F328" s="11">
        <v>17790.949999999997</v>
      </c>
      <c r="G328" s="11">
        <v>17474.509999999998</v>
      </c>
      <c r="H328" s="11">
        <v>20373.959999999995</v>
      </c>
      <c r="I328" s="11">
        <v>20045.440000000002</v>
      </c>
      <c r="J328" s="11">
        <v>20411.21</v>
      </c>
      <c r="K328" s="11">
        <v>20611.280000000002</v>
      </c>
      <c r="L328" s="11">
        <v>19770.789999999997</v>
      </c>
      <c r="M328" s="11">
        <v>19091.3</v>
      </c>
      <c r="N328" s="11">
        <v>18162.57</v>
      </c>
      <c r="O328" s="394">
        <f t="shared" si="64"/>
        <v>227348.66</v>
      </c>
      <c r="Q328" s="390">
        <v>1026</v>
      </c>
      <c r="R328" s="390" t="s">
        <v>35</v>
      </c>
      <c r="S328" s="11">
        <f t="shared" si="65"/>
        <v>16814.050000000003</v>
      </c>
      <c r="T328" s="11">
        <f t="shared" si="66"/>
        <v>34763.880000000005</v>
      </c>
      <c r="U328" s="11">
        <f t="shared" si="67"/>
        <v>53616.650000000009</v>
      </c>
      <c r="V328" s="11">
        <f t="shared" si="68"/>
        <v>71407.600000000006</v>
      </c>
      <c r="W328" s="11">
        <f t="shared" si="69"/>
        <v>88882.11</v>
      </c>
      <c r="X328" s="11">
        <f t="shared" si="70"/>
        <v>109256.06999999999</v>
      </c>
      <c r="Y328" s="11">
        <f t="shared" si="71"/>
        <v>129301.51</v>
      </c>
      <c r="Z328" s="11">
        <f t="shared" si="72"/>
        <v>149712.72</v>
      </c>
      <c r="AA328" s="11">
        <f t="shared" si="73"/>
        <v>170324</v>
      </c>
      <c r="AB328" s="11">
        <f t="shared" si="74"/>
        <v>190094.79</v>
      </c>
      <c r="AC328" s="11">
        <f t="shared" si="75"/>
        <v>209186.09</v>
      </c>
      <c r="AD328" s="11">
        <f t="shared" si="76"/>
        <v>227348.66</v>
      </c>
    </row>
    <row r="329" spans="1:30" x14ac:dyDescent="0.2">
      <c r="A329" s="390">
        <v>1027</v>
      </c>
      <c r="B329" s="390" t="s">
        <v>36</v>
      </c>
      <c r="C329" s="11">
        <v>38913.33</v>
      </c>
      <c r="D329" s="11">
        <v>38102.560000000005</v>
      </c>
      <c r="E329" s="11">
        <v>41035.79</v>
      </c>
      <c r="F329" s="11">
        <v>40628.469999999994</v>
      </c>
      <c r="G329" s="11">
        <v>39650.710000000006</v>
      </c>
      <c r="H329" s="11">
        <v>44244.630000000005</v>
      </c>
      <c r="I329" s="11">
        <v>44140.72</v>
      </c>
      <c r="J329" s="11">
        <v>43697.740000000013</v>
      </c>
      <c r="K329" s="11">
        <v>48508.649999999994</v>
      </c>
      <c r="L329" s="11">
        <v>42121.349999999991</v>
      </c>
      <c r="M329" s="11">
        <v>42316.630000000005</v>
      </c>
      <c r="N329" s="11">
        <v>39229.199999999997</v>
      </c>
      <c r="O329" s="394">
        <f t="shared" si="64"/>
        <v>502589.78000000009</v>
      </c>
      <c r="Q329" s="390">
        <v>1027</v>
      </c>
      <c r="R329" s="390" t="s">
        <v>36</v>
      </c>
      <c r="S329" s="11">
        <f t="shared" si="65"/>
        <v>38913.33</v>
      </c>
      <c r="T329" s="11">
        <f t="shared" si="66"/>
        <v>77015.890000000014</v>
      </c>
      <c r="U329" s="11">
        <f t="shared" si="67"/>
        <v>118051.68000000002</v>
      </c>
      <c r="V329" s="11">
        <f t="shared" si="68"/>
        <v>158680.15000000002</v>
      </c>
      <c r="W329" s="11">
        <f t="shared" si="69"/>
        <v>198330.86000000004</v>
      </c>
      <c r="X329" s="11">
        <f t="shared" si="70"/>
        <v>242575.49000000005</v>
      </c>
      <c r="Y329" s="11">
        <f t="shared" si="71"/>
        <v>286716.21000000008</v>
      </c>
      <c r="Z329" s="11">
        <f t="shared" si="72"/>
        <v>330413.95000000007</v>
      </c>
      <c r="AA329" s="11">
        <f t="shared" si="73"/>
        <v>378922.60000000009</v>
      </c>
      <c r="AB329" s="11">
        <f t="shared" si="74"/>
        <v>421043.95000000007</v>
      </c>
      <c r="AC329" s="11">
        <f t="shared" si="75"/>
        <v>463360.58000000007</v>
      </c>
      <c r="AD329" s="11">
        <f t="shared" si="76"/>
        <v>502589.78000000009</v>
      </c>
    </row>
    <row r="330" spans="1:30" x14ac:dyDescent="0.2">
      <c r="A330" s="390">
        <v>1028</v>
      </c>
      <c r="B330" s="390" t="s">
        <v>37</v>
      </c>
      <c r="C330" s="11">
        <v>186422.78000000003</v>
      </c>
      <c r="D330" s="11">
        <v>184158.23</v>
      </c>
      <c r="E330" s="11">
        <v>189886.86000000004</v>
      </c>
      <c r="F330" s="11">
        <v>201082.67</v>
      </c>
      <c r="G330" s="11">
        <v>181889.69</v>
      </c>
      <c r="H330" s="11">
        <v>209823.80000000002</v>
      </c>
      <c r="I330" s="11">
        <v>203741.80000000002</v>
      </c>
      <c r="J330" s="11">
        <v>206402.80000000002</v>
      </c>
      <c r="K330" s="11">
        <v>205823.65</v>
      </c>
      <c r="L330" s="11">
        <v>195543.57</v>
      </c>
      <c r="M330" s="11">
        <v>193090.97999999998</v>
      </c>
      <c r="N330" s="11">
        <v>191346.25999999998</v>
      </c>
      <c r="O330" s="394">
        <f t="shared" si="64"/>
        <v>2349213.09</v>
      </c>
      <c r="Q330" s="390">
        <v>1028</v>
      </c>
      <c r="R330" s="390" t="s">
        <v>37</v>
      </c>
      <c r="S330" s="11">
        <f t="shared" si="65"/>
        <v>186422.78000000003</v>
      </c>
      <c r="T330" s="11">
        <f t="shared" si="66"/>
        <v>370581.01</v>
      </c>
      <c r="U330" s="11">
        <f t="shared" si="67"/>
        <v>560467.87000000011</v>
      </c>
      <c r="V330" s="11">
        <f t="shared" si="68"/>
        <v>761550.54000000015</v>
      </c>
      <c r="W330" s="11">
        <f t="shared" si="69"/>
        <v>943440.23000000021</v>
      </c>
      <c r="X330" s="11">
        <f t="shared" si="70"/>
        <v>1153264.0300000003</v>
      </c>
      <c r="Y330" s="11">
        <f t="shared" si="71"/>
        <v>1357005.8300000003</v>
      </c>
      <c r="Z330" s="11">
        <f t="shared" si="72"/>
        <v>1563408.6300000004</v>
      </c>
      <c r="AA330" s="11">
        <f t="shared" si="73"/>
        <v>1769232.2800000003</v>
      </c>
      <c r="AB330" s="11">
        <f t="shared" si="74"/>
        <v>1964775.8500000003</v>
      </c>
      <c r="AC330" s="11">
        <f t="shared" si="75"/>
        <v>2157866.83</v>
      </c>
      <c r="AD330" s="11">
        <f t="shared" si="76"/>
        <v>2349213.09</v>
      </c>
    </row>
    <row r="331" spans="1:30" x14ac:dyDescent="0.2">
      <c r="A331" s="390">
        <v>1029</v>
      </c>
      <c r="B331" s="390" t="s">
        <v>38</v>
      </c>
      <c r="C331" s="11">
        <v>18748.419999999998</v>
      </c>
      <c r="D331" s="11">
        <v>17659.099999999999</v>
      </c>
      <c r="E331" s="11">
        <v>18265.68</v>
      </c>
      <c r="F331" s="11">
        <v>19159.540000000005</v>
      </c>
      <c r="G331" s="11">
        <v>18354.13</v>
      </c>
      <c r="H331" s="11">
        <v>21841.539999999997</v>
      </c>
      <c r="I331" s="11">
        <v>26451.07</v>
      </c>
      <c r="J331" s="11">
        <v>22477.07</v>
      </c>
      <c r="K331" s="11">
        <v>21455.600000000002</v>
      </c>
      <c r="L331" s="11">
        <v>21414.79</v>
      </c>
      <c r="M331" s="11">
        <v>20897.63</v>
      </c>
      <c r="N331" s="11">
        <v>20544.53</v>
      </c>
      <c r="O331" s="394">
        <f t="shared" si="64"/>
        <v>247269.10000000003</v>
      </c>
      <c r="Q331" s="390">
        <v>1029</v>
      </c>
      <c r="R331" s="390" t="s">
        <v>38</v>
      </c>
      <c r="S331" s="11">
        <f t="shared" si="65"/>
        <v>18748.419999999998</v>
      </c>
      <c r="T331" s="11">
        <f t="shared" si="66"/>
        <v>36407.519999999997</v>
      </c>
      <c r="U331" s="11">
        <f t="shared" si="67"/>
        <v>54673.2</v>
      </c>
      <c r="V331" s="11">
        <f t="shared" si="68"/>
        <v>73832.740000000005</v>
      </c>
      <c r="W331" s="11">
        <f t="shared" si="69"/>
        <v>92186.87000000001</v>
      </c>
      <c r="X331" s="11">
        <f t="shared" si="70"/>
        <v>114028.41</v>
      </c>
      <c r="Y331" s="11">
        <f t="shared" si="71"/>
        <v>140479.48000000001</v>
      </c>
      <c r="Z331" s="11">
        <f t="shared" si="72"/>
        <v>162956.55000000002</v>
      </c>
      <c r="AA331" s="11">
        <f t="shared" si="73"/>
        <v>184412.15000000002</v>
      </c>
      <c r="AB331" s="11">
        <f t="shared" si="74"/>
        <v>205826.94000000003</v>
      </c>
      <c r="AC331" s="11">
        <f t="shared" si="75"/>
        <v>226724.57000000004</v>
      </c>
      <c r="AD331" s="11">
        <f t="shared" si="76"/>
        <v>247269.10000000003</v>
      </c>
    </row>
    <row r="332" spans="1:30" x14ac:dyDescent="0.2">
      <c r="A332" s="391">
        <v>1030</v>
      </c>
      <c r="B332" s="391" t="s">
        <v>18</v>
      </c>
      <c r="C332" s="16">
        <v>40906.019999999997</v>
      </c>
      <c r="D332" s="16">
        <v>42825.29</v>
      </c>
      <c r="E332" s="16">
        <v>43388.33</v>
      </c>
      <c r="F332" s="16">
        <v>43040.479999999996</v>
      </c>
      <c r="G332" s="16">
        <v>41844.119999999995</v>
      </c>
      <c r="H332" s="16">
        <v>46297.2</v>
      </c>
      <c r="I332" s="16">
        <v>49628.650000000009</v>
      </c>
      <c r="J332" s="16">
        <v>46415.350000000006</v>
      </c>
      <c r="K332" s="16">
        <v>47821.939999999995</v>
      </c>
      <c r="L332" s="16">
        <v>50065.80000000001</v>
      </c>
      <c r="M332" s="16">
        <v>51406.869999999995</v>
      </c>
      <c r="N332" s="16">
        <v>46437.200000000004</v>
      </c>
      <c r="O332" s="395">
        <f t="shared" si="64"/>
        <v>550077.25</v>
      </c>
      <c r="Q332" s="391">
        <v>1030</v>
      </c>
      <c r="R332" s="391" t="s">
        <v>18</v>
      </c>
      <c r="S332" s="16">
        <f t="shared" si="65"/>
        <v>40906.019999999997</v>
      </c>
      <c r="T332" s="16">
        <f t="shared" si="66"/>
        <v>83731.31</v>
      </c>
      <c r="U332" s="16">
        <f t="shared" si="67"/>
        <v>127119.64</v>
      </c>
      <c r="V332" s="16">
        <f t="shared" si="68"/>
        <v>170160.12</v>
      </c>
      <c r="W332" s="16">
        <f t="shared" si="69"/>
        <v>212004.24</v>
      </c>
      <c r="X332" s="16">
        <f t="shared" si="70"/>
        <v>258301.44</v>
      </c>
      <c r="Y332" s="16">
        <f t="shared" si="71"/>
        <v>307930.09000000003</v>
      </c>
      <c r="Z332" s="16">
        <f t="shared" si="72"/>
        <v>354345.44000000006</v>
      </c>
      <c r="AA332" s="16">
        <f t="shared" si="73"/>
        <v>402167.38000000006</v>
      </c>
      <c r="AB332" s="16">
        <f t="shared" si="74"/>
        <v>452233.18000000005</v>
      </c>
      <c r="AC332" s="16">
        <f t="shared" si="75"/>
        <v>503640.05000000005</v>
      </c>
      <c r="AD332" s="16">
        <f t="shared" si="76"/>
        <v>550077.25</v>
      </c>
    </row>
    <row r="333" spans="1:30" x14ac:dyDescent="0.2">
      <c r="A333" s="392">
        <v>10300</v>
      </c>
      <c r="B333" s="392" t="s">
        <v>149</v>
      </c>
      <c r="C333" s="396">
        <f t="shared" ref="C333:N333" si="77">SUM(C305:C332)</f>
        <v>4751344.7799999993</v>
      </c>
      <c r="D333" s="396">
        <f t="shared" si="77"/>
        <v>4397591.9699999988</v>
      </c>
      <c r="E333" s="396">
        <f t="shared" si="77"/>
        <v>4693277.62</v>
      </c>
      <c r="F333" s="396">
        <f t="shared" si="77"/>
        <v>4734198.2</v>
      </c>
      <c r="G333" s="396">
        <f t="shared" si="77"/>
        <v>4517286.2</v>
      </c>
      <c r="H333" s="396">
        <f t="shared" si="77"/>
        <v>5058243.22</v>
      </c>
      <c r="I333" s="396">
        <f t="shared" si="77"/>
        <v>4908070.78</v>
      </c>
      <c r="J333" s="396">
        <f t="shared" si="77"/>
        <v>5008552.8500000006</v>
      </c>
      <c r="K333" s="396">
        <f t="shared" si="77"/>
        <v>4786376.4600000018</v>
      </c>
      <c r="L333" s="396">
        <f t="shared" si="77"/>
        <v>4910017.74</v>
      </c>
      <c r="M333" s="396">
        <f t="shared" si="77"/>
        <v>4854665.3500000015</v>
      </c>
      <c r="N333" s="396">
        <f t="shared" si="77"/>
        <v>4742420.1000000024</v>
      </c>
      <c r="O333" s="396">
        <f>SUM(O305:O332)</f>
        <v>57362045.269999988</v>
      </c>
      <c r="Q333" s="392">
        <v>10300</v>
      </c>
      <c r="R333" s="392" t="s">
        <v>149</v>
      </c>
      <c r="S333" s="396">
        <f t="shared" ref="S333:AC333" si="78">SUM(S305:S332)</f>
        <v>4751344.7799999993</v>
      </c>
      <c r="T333" s="396">
        <f t="shared" si="78"/>
        <v>9148936.7500000019</v>
      </c>
      <c r="U333" s="396">
        <f t="shared" si="78"/>
        <v>13842214.370000001</v>
      </c>
      <c r="V333" s="396">
        <f t="shared" si="78"/>
        <v>18576412.569999997</v>
      </c>
      <c r="W333" s="396">
        <f t="shared" si="78"/>
        <v>23093698.77</v>
      </c>
      <c r="X333" s="396">
        <f t="shared" si="78"/>
        <v>28151941.990000002</v>
      </c>
      <c r="Y333" s="396">
        <f t="shared" si="78"/>
        <v>33060012.77</v>
      </c>
      <c r="Z333" s="396">
        <f t="shared" si="78"/>
        <v>38068565.619999997</v>
      </c>
      <c r="AA333" s="396">
        <f t="shared" si="78"/>
        <v>42854942.079999998</v>
      </c>
      <c r="AB333" s="396">
        <f t="shared" si="78"/>
        <v>47764959.82</v>
      </c>
      <c r="AC333" s="396">
        <f t="shared" si="78"/>
        <v>52619625.169999987</v>
      </c>
      <c r="AD333" s="396">
        <f>SUM(AD305:AD332)</f>
        <v>57362045.269999988</v>
      </c>
    </row>
    <row r="335" spans="1:30" x14ac:dyDescent="0.2">
      <c r="A335" s="388" t="s">
        <v>144</v>
      </c>
      <c r="B335" s="388" t="s">
        <v>158</v>
      </c>
      <c r="C335" s="388" t="s">
        <v>0</v>
      </c>
      <c r="D335" s="388" t="s">
        <v>1</v>
      </c>
      <c r="E335" s="388" t="s">
        <v>2</v>
      </c>
      <c r="F335" s="388" t="s">
        <v>3</v>
      </c>
      <c r="G335" s="388" t="s">
        <v>4</v>
      </c>
      <c r="H335" s="388" t="s">
        <v>5</v>
      </c>
      <c r="I335" s="388" t="s">
        <v>6</v>
      </c>
      <c r="J335" s="388" t="s">
        <v>7</v>
      </c>
      <c r="K335" s="388" t="s">
        <v>8</v>
      </c>
      <c r="L335" s="388" t="s">
        <v>9</v>
      </c>
      <c r="M335" s="388" t="s">
        <v>10</v>
      </c>
      <c r="N335" s="388" t="s">
        <v>11</v>
      </c>
      <c r="O335" s="388" t="s">
        <v>55</v>
      </c>
      <c r="Q335" s="388" t="s">
        <v>73</v>
      </c>
      <c r="R335" s="388" t="s">
        <v>158</v>
      </c>
      <c r="S335" s="388" t="s">
        <v>74</v>
      </c>
      <c r="T335" s="388" t="s">
        <v>75</v>
      </c>
      <c r="U335" s="388" t="s">
        <v>76</v>
      </c>
      <c r="V335" s="388" t="s">
        <v>77</v>
      </c>
      <c r="W335" s="388" t="s">
        <v>78</v>
      </c>
      <c r="X335" s="388" t="s">
        <v>79</v>
      </c>
      <c r="Y335" s="388" t="s">
        <v>80</v>
      </c>
      <c r="Z335" s="388" t="s">
        <v>81</v>
      </c>
      <c r="AA335" s="388" t="s">
        <v>82</v>
      </c>
      <c r="AB335" s="388" t="s">
        <v>83</v>
      </c>
      <c r="AC335" s="388" t="s">
        <v>84</v>
      </c>
      <c r="AD335" s="388" t="s">
        <v>85</v>
      </c>
    </row>
    <row r="336" spans="1:30" x14ac:dyDescent="0.2">
      <c r="A336" s="389"/>
      <c r="B336" s="389" t="s">
        <v>46</v>
      </c>
      <c r="C336" s="387">
        <v>114831.48</v>
      </c>
      <c r="D336" s="387">
        <v>103232.31</v>
      </c>
      <c r="E336" s="387">
        <v>63954.79</v>
      </c>
      <c r="F336" s="387">
        <v>86878.91</v>
      </c>
      <c r="G336" s="387">
        <v>84714.11</v>
      </c>
      <c r="H336" s="387">
        <v>122776.83</v>
      </c>
      <c r="I336" s="387">
        <v>121634.04</v>
      </c>
      <c r="J336" s="387">
        <v>124700.88</v>
      </c>
      <c r="K336" s="387">
        <v>130837.37</v>
      </c>
      <c r="L336" s="387">
        <v>120827.64</v>
      </c>
      <c r="M336" s="387">
        <v>114796.7</v>
      </c>
      <c r="N336" s="387">
        <v>118406.06</v>
      </c>
      <c r="O336" s="393">
        <f>SUM(C336:N336)</f>
        <v>1307591.1199999999</v>
      </c>
      <c r="Q336" s="389"/>
      <c r="R336" s="389" t="s">
        <v>46</v>
      </c>
      <c r="S336" s="387">
        <f>+C336</f>
        <v>114831.48</v>
      </c>
      <c r="T336" s="387">
        <f>+S336+D336</f>
        <v>218063.78999999998</v>
      </c>
      <c r="U336" s="387">
        <f t="shared" ref="U336:U363" si="79">+T336+E336</f>
        <v>282018.57999999996</v>
      </c>
      <c r="V336" s="387">
        <f t="shared" ref="V336:V363" si="80">+U336+F336</f>
        <v>368897.49</v>
      </c>
      <c r="W336" s="387">
        <f t="shared" ref="W336:W363" si="81">+V336+G336</f>
        <v>453611.6</v>
      </c>
      <c r="X336" s="387">
        <f t="shared" ref="X336:X363" si="82">+W336+H336</f>
        <v>576388.42999999993</v>
      </c>
      <c r="Y336" s="387">
        <f t="shared" ref="Y336:Y363" si="83">+X336+I336</f>
        <v>698022.47</v>
      </c>
      <c r="Z336" s="387">
        <f t="shared" ref="Z336:Z363" si="84">+Y336+J336</f>
        <v>822723.35</v>
      </c>
      <c r="AA336" s="387">
        <f t="shared" ref="AA336:AA363" si="85">+Z336+K336</f>
        <v>953560.72</v>
      </c>
      <c r="AB336" s="387">
        <f t="shared" ref="AB336:AB363" si="86">+AA336+L336</f>
        <v>1074388.3599999999</v>
      </c>
      <c r="AC336" s="387">
        <f t="shared" ref="AC336:AC363" si="87">+AB336+M336</f>
        <v>1189185.0599999998</v>
      </c>
      <c r="AD336" s="387">
        <f t="shared" ref="AD336:AD363" si="88">+AC336+N336</f>
        <v>1307591.1199999999</v>
      </c>
    </row>
    <row r="337" spans="1:30" x14ac:dyDescent="0.2">
      <c r="A337" s="390">
        <v>1004</v>
      </c>
      <c r="B337" s="390" t="s">
        <v>94</v>
      </c>
      <c r="C337" s="11">
        <v>6096924.5899999999</v>
      </c>
      <c r="D337" s="11">
        <v>5346243.5200000005</v>
      </c>
      <c r="E337" s="11">
        <v>5839883.1900000004</v>
      </c>
      <c r="F337" s="11">
        <v>5871021.0599999996</v>
      </c>
      <c r="G337" s="11">
        <v>5969290.1599999992</v>
      </c>
      <c r="H337" s="11">
        <v>6640250.4800000004</v>
      </c>
      <c r="I337" s="11">
        <v>6100942.2700000005</v>
      </c>
      <c r="J337" s="11">
        <v>6075508.5699999994</v>
      </c>
      <c r="K337" s="11">
        <v>5797687.8200000003</v>
      </c>
      <c r="L337" s="11">
        <v>5876296.3999999994</v>
      </c>
      <c r="M337" s="11">
        <v>6045013.3399999999</v>
      </c>
      <c r="N337" s="11">
        <v>5956871.9799999995</v>
      </c>
      <c r="O337" s="394">
        <f t="shared" ref="O337:O363" si="89">SUM(C337:N337)</f>
        <v>71615933.38000001</v>
      </c>
      <c r="Q337" s="390">
        <v>1004</v>
      </c>
      <c r="R337" s="390" t="s">
        <v>94</v>
      </c>
      <c r="S337" s="11">
        <f t="shared" ref="S337:S363" si="90">+C337</f>
        <v>6096924.5899999999</v>
      </c>
      <c r="T337" s="11">
        <f t="shared" ref="T337:T363" si="91">+S337+D337</f>
        <v>11443168.109999999</v>
      </c>
      <c r="U337" s="11">
        <f t="shared" si="79"/>
        <v>17283051.300000001</v>
      </c>
      <c r="V337" s="11">
        <f t="shared" si="80"/>
        <v>23154072.359999999</v>
      </c>
      <c r="W337" s="11">
        <f t="shared" si="81"/>
        <v>29123362.52</v>
      </c>
      <c r="X337" s="11">
        <f t="shared" si="82"/>
        <v>35763613</v>
      </c>
      <c r="Y337" s="11">
        <f t="shared" si="83"/>
        <v>41864555.270000003</v>
      </c>
      <c r="Z337" s="11">
        <f t="shared" si="84"/>
        <v>47940063.840000004</v>
      </c>
      <c r="AA337" s="11">
        <f t="shared" si="85"/>
        <v>53737751.660000004</v>
      </c>
      <c r="AB337" s="11">
        <f t="shared" si="86"/>
        <v>59614048.060000002</v>
      </c>
      <c r="AC337" s="11">
        <f t="shared" si="87"/>
        <v>65659061.400000006</v>
      </c>
      <c r="AD337" s="11">
        <f t="shared" si="88"/>
        <v>71615933.38000001</v>
      </c>
    </row>
    <row r="338" spans="1:30" x14ac:dyDescent="0.2">
      <c r="A338" s="390">
        <v>1005</v>
      </c>
      <c r="B338" s="390" t="s">
        <v>13</v>
      </c>
      <c r="C338" s="11">
        <v>99881.55</v>
      </c>
      <c r="D338" s="11">
        <v>97852.21</v>
      </c>
      <c r="E338" s="11">
        <v>100266.15000000001</v>
      </c>
      <c r="F338" s="11">
        <v>104063.11</v>
      </c>
      <c r="G338" s="11">
        <v>98345.709999999992</v>
      </c>
      <c r="H338" s="11">
        <v>127114.36</v>
      </c>
      <c r="I338" s="11">
        <v>131000.82</v>
      </c>
      <c r="J338" s="11">
        <v>125097.06000000001</v>
      </c>
      <c r="K338" s="11">
        <v>132260.75</v>
      </c>
      <c r="L338" s="11">
        <v>138659.57999999999</v>
      </c>
      <c r="M338" s="11">
        <v>129821.04</v>
      </c>
      <c r="N338" s="11">
        <v>124942.04</v>
      </c>
      <c r="O338" s="394">
        <f t="shared" si="89"/>
        <v>1409304.3800000001</v>
      </c>
      <c r="Q338" s="390">
        <v>1005</v>
      </c>
      <c r="R338" s="390" t="s">
        <v>13</v>
      </c>
      <c r="S338" s="11">
        <f t="shared" si="90"/>
        <v>99881.55</v>
      </c>
      <c r="T338" s="11">
        <f t="shared" si="91"/>
        <v>197733.76000000001</v>
      </c>
      <c r="U338" s="11">
        <f t="shared" si="79"/>
        <v>297999.91000000003</v>
      </c>
      <c r="V338" s="11">
        <f t="shared" si="80"/>
        <v>402063.02</v>
      </c>
      <c r="W338" s="11">
        <f t="shared" si="81"/>
        <v>500408.73</v>
      </c>
      <c r="X338" s="11">
        <f t="shared" si="82"/>
        <v>627523.09</v>
      </c>
      <c r="Y338" s="11">
        <f t="shared" si="83"/>
        <v>758523.90999999992</v>
      </c>
      <c r="Z338" s="11">
        <f t="shared" si="84"/>
        <v>883620.97</v>
      </c>
      <c r="AA338" s="11">
        <f t="shared" si="85"/>
        <v>1015881.72</v>
      </c>
      <c r="AB338" s="11">
        <f t="shared" si="86"/>
        <v>1154541.3</v>
      </c>
      <c r="AC338" s="11">
        <f t="shared" si="87"/>
        <v>1284362.3400000001</v>
      </c>
      <c r="AD338" s="11">
        <f t="shared" si="88"/>
        <v>1409304.3800000001</v>
      </c>
    </row>
    <row r="339" spans="1:30" x14ac:dyDescent="0.2">
      <c r="A339" s="390">
        <v>1006</v>
      </c>
      <c r="B339" s="390" t="s">
        <v>14</v>
      </c>
      <c r="C339" s="11">
        <v>50224.229999999996</v>
      </c>
      <c r="D339" s="11">
        <v>50338.619999999995</v>
      </c>
      <c r="E339" s="11">
        <v>43671.740000000005</v>
      </c>
      <c r="F339" s="11">
        <v>41400.28</v>
      </c>
      <c r="G339" s="11">
        <v>44972.13</v>
      </c>
      <c r="H339" s="11">
        <v>52443.82</v>
      </c>
      <c r="I339" s="11">
        <v>58261</v>
      </c>
      <c r="J339" s="11">
        <v>57354.090000000004</v>
      </c>
      <c r="K339" s="11">
        <v>58272.46</v>
      </c>
      <c r="L339" s="11">
        <v>61605.509999999995</v>
      </c>
      <c r="M339" s="11">
        <v>76928.070000000007</v>
      </c>
      <c r="N339" s="11">
        <v>48496.79</v>
      </c>
      <c r="O339" s="394">
        <f t="shared" si="89"/>
        <v>643968.74000000011</v>
      </c>
      <c r="Q339" s="390">
        <v>1006</v>
      </c>
      <c r="R339" s="390" t="s">
        <v>14</v>
      </c>
      <c r="S339" s="11">
        <f t="shared" si="90"/>
        <v>50224.229999999996</v>
      </c>
      <c r="T339" s="11">
        <f t="shared" si="91"/>
        <v>100562.84999999999</v>
      </c>
      <c r="U339" s="11">
        <f t="shared" si="79"/>
        <v>144234.59</v>
      </c>
      <c r="V339" s="11">
        <f t="shared" si="80"/>
        <v>185634.87</v>
      </c>
      <c r="W339" s="11">
        <f t="shared" si="81"/>
        <v>230607</v>
      </c>
      <c r="X339" s="11">
        <f t="shared" si="82"/>
        <v>283050.82</v>
      </c>
      <c r="Y339" s="11">
        <f t="shared" si="83"/>
        <v>341311.82</v>
      </c>
      <c r="Z339" s="11">
        <f t="shared" si="84"/>
        <v>398665.91000000003</v>
      </c>
      <c r="AA339" s="11">
        <f t="shared" si="85"/>
        <v>456938.37000000005</v>
      </c>
      <c r="AB339" s="11">
        <f t="shared" si="86"/>
        <v>518543.88000000006</v>
      </c>
      <c r="AC339" s="11">
        <f t="shared" si="87"/>
        <v>595471.95000000007</v>
      </c>
      <c r="AD339" s="11">
        <f t="shared" si="88"/>
        <v>643968.74000000011</v>
      </c>
    </row>
    <row r="340" spans="1:30" x14ac:dyDescent="0.2">
      <c r="A340" s="390">
        <v>1007</v>
      </c>
      <c r="B340" s="390" t="s">
        <v>15</v>
      </c>
      <c r="C340" s="11">
        <v>762207.21</v>
      </c>
      <c r="D340" s="11">
        <v>732439.58</v>
      </c>
      <c r="E340" s="11">
        <v>771719.21</v>
      </c>
      <c r="F340" s="11">
        <v>733119.55</v>
      </c>
      <c r="G340" s="11">
        <v>689472.88</v>
      </c>
      <c r="H340" s="11">
        <v>760700.77999999991</v>
      </c>
      <c r="I340" s="11">
        <v>733214.59</v>
      </c>
      <c r="J340" s="11">
        <v>738352.83</v>
      </c>
      <c r="K340" s="11">
        <v>724448.17</v>
      </c>
      <c r="L340" s="11">
        <v>699913.44000000006</v>
      </c>
      <c r="M340" s="11">
        <v>674405.58</v>
      </c>
      <c r="N340" s="11">
        <v>645957.06999999995</v>
      </c>
      <c r="O340" s="394">
        <f t="shared" si="89"/>
        <v>8665950.8900000006</v>
      </c>
      <c r="Q340" s="390">
        <v>1007</v>
      </c>
      <c r="R340" s="390" t="s">
        <v>15</v>
      </c>
      <c r="S340" s="11">
        <f t="shared" si="90"/>
        <v>762207.21</v>
      </c>
      <c r="T340" s="11">
        <f t="shared" si="91"/>
        <v>1494646.79</v>
      </c>
      <c r="U340" s="11">
        <f t="shared" si="79"/>
        <v>2266366</v>
      </c>
      <c r="V340" s="11">
        <f t="shared" si="80"/>
        <v>2999485.55</v>
      </c>
      <c r="W340" s="11">
        <f t="shared" si="81"/>
        <v>3688958.4299999997</v>
      </c>
      <c r="X340" s="11">
        <f t="shared" si="82"/>
        <v>4449659.21</v>
      </c>
      <c r="Y340" s="11">
        <f t="shared" si="83"/>
        <v>5182873.8</v>
      </c>
      <c r="Z340" s="11">
        <f t="shared" si="84"/>
        <v>5921226.6299999999</v>
      </c>
      <c r="AA340" s="11">
        <f t="shared" si="85"/>
        <v>6645674.7999999998</v>
      </c>
      <c r="AB340" s="11">
        <f t="shared" si="86"/>
        <v>7345588.2400000002</v>
      </c>
      <c r="AC340" s="11">
        <f t="shared" si="87"/>
        <v>8019993.8200000003</v>
      </c>
      <c r="AD340" s="11">
        <f t="shared" si="88"/>
        <v>8665950.8900000006</v>
      </c>
    </row>
    <row r="341" spans="1:30" x14ac:dyDescent="0.2">
      <c r="A341" s="390">
        <v>1008</v>
      </c>
      <c r="B341" s="390" t="s">
        <v>16</v>
      </c>
      <c r="C341" s="11">
        <v>240238.26999999996</v>
      </c>
      <c r="D341" s="11">
        <v>235349.82</v>
      </c>
      <c r="E341" s="11">
        <v>247947.03</v>
      </c>
      <c r="F341" s="11">
        <v>258272.37</v>
      </c>
      <c r="G341" s="11">
        <v>244296.15</v>
      </c>
      <c r="H341" s="11">
        <v>265902.37</v>
      </c>
      <c r="I341" s="11">
        <v>259039.93000000002</v>
      </c>
      <c r="J341" s="11">
        <v>251663.86000000002</v>
      </c>
      <c r="K341" s="11">
        <v>234095.00000000003</v>
      </c>
      <c r="L341" s="11">
        <v>236963.14</v>
      </c>
      <c r="M341" s="11">
        <v>243598.50999999998</v>
      </c>
      <c r="N341" s="11">
        <v>237594.68000000002</v>
      </c>
      <c r="O341" s="394">
        <f t="shared" si="89"/>
        <v>2954961.13</v>
      </c>
      <c r="Q341" s="390">
        <v>1008</v>
      </c>
      <c r="R341" s="390" t="s">
        <v>16</v>
      </c>
      <c r="S341" s="11">
        <f t="shared" si="90"/>
        <v>240238.26999999996</v>
      </c>
      <c r="T341" s="11">
        <f t="shared" si="91"/>
        <v>475588.08999999997</v>
      </c>
      <c r="U341" s="11">
        <f t="shared" si="79"/>
        <v>723535.12</v>
      </c>
      <c r="V341" s="11">
        <f t="shared" si="80"/>
        <v>981807.49</v>
      </c>
      <c r="W341" s="11">
        <f t="shared" si="81"/>
        <v>1226103.6399999999</v>
      </c>
      <c r="X341" s="11">
        <f t="shared" si="82"/>
        <v>1492006.0099999998</v>
      </c>
      <c r="Y341" s="11">
        <f t="shared" si="83"/>
        <v>1751045.9399999997</v>
      </c>
      <c r="Z341" s="11">
        <f t="shared" si="84"/>
        <v>2002709.7999999998</v>
      </c>
      <c r="AA341" s="11">
        <f t="shared" si="85"/>
        <v>2236804.7999999998</v>
      </c>
      <c r="AB341" s="11">
        <f t="shared" si="86"/>
        <v>2473767.94</v>
      </c>
      <c r="AC341" s="11">
        <f t="shared" si="87"/>
        <v>2717366.4499999997</v>
      </c>
      <c r="AD341" s="11">
        <f t="shared" si="88"/>
        <v>2954961.13</v>
      </c>
    </row>
    <row r="342" spans="1:30" x14ac:dyDescent="0.2">
      <c r="A342" s="390">
        <v>1009</v>
      </c>
      <c r="B342" s="390" t="s">
        <v>17</v>
      </c>
      <c r="C342" s="11">
        <v>192598.27</v>
      </c>
      <c r="D342" s="11">
        <v>191630.37000000002</v>
      </c>
      <c r="E342" s="11">
        <v>189442.54</v>
      </c>
      <c r="F342" s="11">
        <v>196016.93</v>
      </c>
      <c r="G342" s="11">
        <v>193749.36000000002</v>
      </c>
      <c r="H342" s="11">
        <v>218101.68</v>
      </c>
      <c r="I342" s="11">
        <v>189367.33000000002</v>
      </c>
      <c r="J342" s="11">
        <v>202686.03</v>
      </c>
      <c r="K342" s="11">
        <v>209980.67</v>
      </c>
      <c r="L342" s="11">
        <v>219052.03</v>
      </c>
      <c r="M342" s="11">
        <v>219248.15</v>
      </c>
      <c r="N342" s="11">
        <v>200782.46</v>
      </c>
      <c r="O342" s="394">
        <f t="shared" si="89"/>
        <v>2422655.8200000003</v>
      </c>
      <c r="Q342" s="390">
        <v>1009</v>
      </c>
      <c r="R342" s="390" t="s">
        <v>17</v>
      </c>
      <c r="S342" s="11">
        <f t="shared" si="90"/>
        <v>192598.27</v>
      </c>
      <c r="T342" s="11">
        <f t="shared" si="91"/>
        <v>384228.64</v>
      </c>
      <c r="U342" s="11">
        <f t="shared" si="79"/>
        <v>573671.18000000005</v>
      </c>
      <c r="V342" s="11">
        <f t="shared" si="80"/>
        <v>769688.1100000001</v>
      </c>
      <c r="W342" s="11">
        <f t="shared" si="81"/>
        <v>963437.47000000009</v>
      </c>
      <c r="X342" s="11">
        <f t="shared" si="82"/>
        <v>1181539.1500000001</v>
      </c>
      <c r="Y342" s="11">
        <f t="shared" si="83"/>
        <v>1370906.4800000002</v>
      </c>
      <c r="Z342" s="11">
        <f t="shared" si="84"/>
        <v>1573592.5100000002</v>
      </c>
      <c r="AA342" s="11">
        <f t="shared" si="85"/>
        <v>1783573.1800000002</v>
      </c>
      <c r="AB342" s="11">
        <f t="shared" si="86"/>
        <v>2002625.2100000002</v>
      </c>
      <c r="AC342" s="11">
        <f t="shared" si="87"/>
        <v>2221873.3600000003</v>
      </c>
      <c r="AD342" s="11">
        <f t="shared" si="88"/>
        <v>2422655.8200000003</v>
      </c>
    </row>
    <row r="343" spans="1:30" x14ac:dyDescent="0.2">
      <c r="A343" s="390">
        <v>1010</v>
      </c>
      <c r="B343" s="390" t="s">
        <v>19</v>
      </c>
      <c r="C343" s="11">
        <v>110956.52</v>
      </c>
      <c r="D343" s="11">
        <v>102252.09</v>
      </c>
      <c r="E343" s="11">
        <v>103298.62</v>
      </c>
      <c r="F343" s="11">
        <v>94790.48</v>
      </c>
      <c r="G343" s="11">
        <v>99222.209999999992</v>
      </c>
      <c r="H343" s="11">
        <v>130010.63</v>
      </c>
      <c r="I343" s="11">
        <v>137772.29999999999</v>
      </c>
      <c r="J343" s="11">
        <v>134217.49</v>
      </c>
      <c r="K343" s="11">
        <v>123349.81000000001</v>
      </c>
      <c r="L343" s="11">
        <v>123308.25</v>
      </c>
      <c r="M343" s="11">
        <v>108716.51000000001</v>
      </c>
      <c r="N343" s="11">
        <v>113103.6</v>
      </c>
      <c r="O343" s="394">
        <f t="shared" si="89"/>
        <v>1380998.51</v>
      </c>
      <c r="Q343" s="390">
        <v>1010</v>
      </c>
      <c r="R343" s="390" t="s">
        <v>19</v>
      </c>
      <c r="S343" s="11">
        <f t="shared" si="90"/>
        <v>110956.52</v>
      </c>
      <c r="T343" s="11">
        <f t="shared" si="91"/>
        <v>213208.61</v>
      </c>
      <c r="U343" s="11">
        <f t="shared" si="79"/>
        <v>316507.23</v>
      </c>
      <c r="V343" s="11">
        <f t="shared" si="80"/>
        <v>411297.70999999996</v>
      </c>
      <c r="W343" s="11">
        <f t="shared" si="81"/>
        <v>510519.91999999993</v>
      </c>
      <c r="X343" s="11">
        <f t="shared" si="82"/>
        <v>640530.54999999993</v>
      </c>
      <c r="Y343" s="11">
        <f t="shared" si="83"/>
        <v>778302.84999999986</v>
      </c>
      <c r="Z343" s="11">
        <f t="shared" si="84"/>
        <v>912520.33999999985</v>
      </c>
      <c r="AA343" s="11">
        <f t="shared" si="85"/>
        <v>1035870.1499999999</v>
      </c>
      <c r="AB343" s="11">
        <f t="shared" si="86"/>
        <v>1159178.3999999999</v>
      </c>
      <c r="AC343" s="11">
        <f t="shared" si="87"/>
        <v>1267894.9099999999</v>
      </c>
      <c r="AD343" s="11">
        <f t="shared" si="88"/>
        <v>1380998.51</v>
      </c>
    </row>
    <row r="344" spans="1:30" x14ac:dyDescent="0.2">
      <c r="A344" s="390">
        <v>1011</v>
      </c>
      <c r="B344" s="390" t="s">
        <v>20</v>
      </c>
      <c r="C344" s="11">
        <v>221872.63</v>
      </c>
      <c r="D344" s="11">
        <v>218152.76</v>
      </c>
      <c r="E344" s="11">
        <v>216185.57</v>
      </c>
      <c r="F344" s="11">
        <v>209980.66999999998</v>
      </c>
      <c r="G344" s="11">
        <v>195855.71000000002</v>
      </c>
      <c r="H344" s="11">
        <v>220203.18</v>
      </c>
      <c r="I344" s="11">
        <v>233616.46</v>
      </c>
      <c r="J344" s="11">
        <v>237590.76</v>
      </c>
      <c r="K344" s="11">
        <v>223638.21000000002</v>
      </c>
      <c r="L344" s="11">
        <v>214869.66999999998</v>
      </c>
      <c r="M344" s="11">
        <v>205289.15999999997</v>
      </c>
      <c r="N344" s="11">
        <v>205782.03</v>
      </c>
      <c r="O344" s="394">
        <f t="shared" si="89"/>
        <v>2603036.8099999996</v>
      </c>
      <c r="Q344" s="390">
        <v>1011</v>
      </c>
      <c r="R344" s="390" t="s">
        <v>20</v>
      </c>
      <c r="S344" s="11">
        <f t="shared" si="90"/>
        <v>221872.63</v>
      </c>
      <c r="T344" s="11">
        <f t="shared" si="91"/>
        <v>440025.39</v>
      </c>
      <c r="U344" s="11">
        <f t="shared" si="79"/>
        <v>656210.96</v>
      </c>
      <c r="V344" s="11">
        <f t="shared" si="80"/>
        <v>866191.62999999989</v>
      </c>
      <c r="W344" s="11">
        <f t="shared" si="81"/>
        <v>1062047.3399999999</v>
      </c>
      <c r="X344" s="11">
        <f t="shared" si="82"/>
        <v>1282250.5199999998</v>
      </c>
      <c r="Y344" s="11">
        <f t="shared" si="83"/>
        <v>1515866.9799999997</v>
      </c>
      <c r="Z344" s="11">
        <f t="shared" si="84"/>
        <v>1753457.7399999998</v>
      </c>
      <c r="AA344" s="11">
        <f t="shared" si="85"/>
        <v>1977095.9499999997</v>
      </c>
      <c r="AB344" s="11">
        <f t="shared" si="86"/>
        <v>2191965.6199999996</v>
      </c>
      <c r="AC344" s="11">
        <f t="shared" si="87"/>
        <v>2397254.7799999998</v>
      </c>
      <c r="AD344" s="11">
        <f t="shared" si="88"/>
        <v>2603036.8099999996</v>
      </c>
    </row>
    <row r="345" spans="1:30" ht="14.25" customHeight="1" x14ac:dyDescent="0.2">
      <c r="A345" s="390">
        <v>1012</v>
      </c>
      <c r="B345" s="390" t="s">
        <v>21</v>
      </c>
      <c r="C345" s="11">
        <v>692270.9</v>
      </c>
      <c r="D345" s="11">
        <v>668420.42000000004</v>
      </c>
      <c r="E345" s="11">
        <v>685939.88</v>
      </c>
      <c r="F345" s="11">
        <v>700418.39999999991</v>
      </c>
      <c r="G345" s="11">
        <v>674831.55999999994</v>
      </c>
      <c r="H345" s="11">
        <v>746791.07</v>
      </c>
      <c r="I345" s="11">
        <v>693044.03</v>
      </c>
      <c r="J345" s="11">
        <v>727026.97</v>
      </c>
      <c r="K345" s="11">
        <v>810641.9</v>
      </c>
      <c r="L345" s="11">
        <v>873112.16</v>
      </c>
      <c r="M345" s="11">
        <v>803153.12000000011</v>
      </c>
      <c r="N345" s="11">
        <v>771681.79</v>
      </c>
      <c r="O345" s="394">
        <f t="shared" si="89"/>
        <v>8847332.1999999993</v>
      </c>
      <c r="Q345" s="390">
        <v>1012</v>
      </c>
      <c r="R345" s="390" t="s">
        <v>21</v>
      </c>
      <c r="S345" s="11">
        <f t="shared" si="90"/>
        <v>692270.9</v>
      </c>
      <c r="T345" s="11">
        <f t="shared" si="91"/>
        <v>1360691.32</v>
      </c>
      <c r="U345" s="11">
        <f t="shared" si="79"/>
        <v>2046631.2000000002</v>
      </c>
      <c r="V345" s="11">
        <f t="shared" si="80"/>
        <v>2747049.6</v>
      </c>
      <c r="W345" s="11">
        <f t="shared" si="81"/>
        <v>3421881.16</v>
      </c>
      <c r="X345" s="11">
        <f t="shared" si="82"/>
        <v>4168672.23</v>
      </c>
      <c r="Y345" s="11">
        <f t="shared" si="83"/>
        <v>4861716.26</v>
      </c>
      <c r="Z345" s="11">
        <f t="shared" si="84"/>
        <v>5588743.2299999995</v>
      </c>
      <c r="AA345" s="11">
        <f t="shared" si="85"/>
        <v>6399385.1299999999</v>
      </c>
      <c r="AB345" s="11">
        <f t="shared" si="86"/>
        <v>7272497.29</v>
      </c>
      <c r="AC345" s="11">
        <f t="shared" si="87"/>
        <v>8075650.4100000001</v>
      </c>
      <c r="AD345" s="11">
        <f t="shared" si="88"/>
        <v>8847332.1999999993</v>
      </c>
    </row>
    <row r="346" spans="1:30" x14ac:dyDescent="0.2">
      <c r="A346" s="390">
        <v>1013</v>
      </c>
      <c r="B346" s="390" t="s">
        <v>22</v>
      </c>
      <c r="C346" s="11">
        <v>38816.5</v>
      </c>
      <c r="D346" s="11">
        <v>37297.230000000003</v>
      </c>
      <c r="E346" s="11">
        <v>35000.39</v>
      </c>
      <c r="F346" s="11">
        <v>34541.46</v>
      </c>
      <c r="G346" s="11">
        <v>34251.129999999997</v>
      </c>
      <c r="H346" s="11">
        <v>39178.550000000003</v>
      </c>
      <c r="I346" s="11">
        <v>43639.61</v>
      </c>
      <c r="J346" s="11">
        <v>42857.54</v>
      </c>
      <c r="K346" s="11">
        <v>45480.17</v>
      </c>
      <c r="L346" s="11">
        <v>45066.15</v>
      </c>
      <c r="M346" s="11">
        <v>44059.49</v>
      </c>
      <c r="N346" s="11">
        <v>40557.14</v>
      </c>
      <c r="O346" s="394">
        <f t="shared" si="89"/>
        <v>480745.36</v>
      </c>
      <c r="Q346" s="390">
        <v>1013</v>
      </c>
      <c r="R346" s="390" t="s">
        <v>22</v>
      </c>
      <c r="S346" s="11">
        <f t="shared" si="90"/>
        <v>38816.5</v>
      </c>
      <c r="T346" s="11">
        <f t="shared" si="91"/>
        <v>76113.73000000001</v>
      </c>
      <c r="U346" s="11">
        <f t="shared" si="79"/>
        <v>111114.12000000001</v>
      </c>
      <c r="V346" s="11">
        <f t="shared" si="80"/>
        <v>145655.58000000002</v>
      </c>
      <c r="W346" s="11">
        <f t="shared" si="81"/>
        <v>179906.71000000002</v>
      </c>
      <c r="X346" s="11">
        <f t="shared" si="82"/>
        <v>219085.26</v>
      </c>
      <c r="Y346" s="11">
        <f t="shared" si="83"/>
        <v>262724.87</v>
      </c>
      <c r="Z346" s="11">
        <f t="shared" si="84"/>
        <v>305582.40999999997</v>
      </c>
      <c r="AA346" s="11">
        <f t="shared" si="85"/>
        <v>351062.57999999996</v>
      </c>
      <c r="AB346" s="11">
        <f t="shared" si="86"/>
        <v>396128.73</v>
      </c>
      <c r="AC346" s="11">
        <f t="shared" si="87"/>
        <v>440188.22</v>
      </c>
      <c r="AD346" s="11">
        <f t="shared" si="88"/>
        <v>480745.36</v>
      </c>
    </row>
    <row r="347" spans="1:30" x14ac:dyDescent="0.2">
      <c r="A347" s="390">
        <v>1014</v>
      </c>
      <c r="B347" s="390" t="s">
        <v>23</v>
      </c>
      <c r="C347" s="11">
        <v>1688601.43</v>
      </c>
      <c r="D347" s="11">
        <v>1739580.41</v>
      </c>
      <c r="E347" s="11">
        <v>1754903.5</v>
      </c>
      <c r="F347" s="11">
        <v>1768671.8800000001</v>
      </c>
      <c r="G347" s="11">
        <v>1504515.9699999997</v>
      </c>
      <c r="H347" s="11">
        <v>1814924.27</v>
      </c>
      <c r="I347" s="11">
        <v>1718392.1300000001</v>
      </c>
      <c r="J347" s="11">
        <v>2116495.8899999997</v>
      </c>
      <c r="K347" s="11">
        <v>1803871.69</v>
      </c>
      <c r="L347" s="11">
        <v>1888439.3800000001</v>
      </c>
      <c r="M347" s="11">
        <v>1815952.08</v>
      </c>
      <c r="N347" s="11">
        <v>1789915.6600000001</v>
      </c>
      <c r="O347" s="394">
        <f t="shared" si="89"/>
        <v>21404264.290000003</v>
      </c>
      <c r="Q347" s="390">
        <v>1014</v>
      </c>
      <c r="R347" s="390" t="s">
        <v>23</v>
      </c>
      <c r="S347" s="11">
        <f t="shared" si="90"/>
        <v>1688601.43</v>
      </c>
      <c r="T347" s="11">
        <f t="shared" si="91"/>
        <v>3428181.84</v>
      </c>
      <c r="U347" s="11">
        <f t="shared" si="79"/>
        <v>5183085.34</v>
      </c>
      <c r="V347" s="11">
        <f t="shared" si="80"/>
        <v>6951757.2199999997</v>
      </c>
      <c r="W347" s="11">
        <f t="shared" si="81"/>
        <v>8456273.1899999995</v>
      </c>
      <c r="X347" s="11">
        <f t="shared" si="82"/>
        <v>10271197.459999999</v>
      </c>
      <c r="Y347" s="11">
        <f t="shared" si="83"/>
        <v>11989589.59</v>
      </c>
      <c r="Z347" s="11">
        <f t="shared" si="84"/>
        <v>14106085.48</v>
      </c>
      <c r="AA347" s="11">
        <f t="shared" si="85"/>
        <v>15909957.17</v>
      </c>
      <c r="AB347" s="11">
        <f t="shared" si="86"/>
        <v>17798396.550000001</v>
      </c>
      <c r="AC347" s="11">
        <f t="shared" si="87"/>
        <v>19614348.630000003</v>
      </c>
      <c r="AD347" s="11">
        <f t="shared" si="88"/>
        <v>21404264.290000003</v>
      </c>
    </row>
    <row r="348" spans="1:30" x14ac:dyDescent="0.2">
      <c r="A348" s="390">
        <v>1015</v>
      </c>
      <c r="B348" s="390" t="s">
        <v>24</v>
      </c>
      <c r="C348" s="11">
        <v>226130.88</v>
      </c>
      <c r="D348" s="11">
        <v>221961.92</v>
      </c>
      <c r="E348" s="11">
        <v>219732.03</v>
      </c>
      <c r="F348" s="11">
        <v>221419.55000000002</v>
      </c>
      <c r="G348" s="11">
        <v>218154.88</v>
      </c>
      <c r="H348" s="11">
        <v>247165.56</v>
      </c>
      <c r="I348" s="11">
        <v>252029.17999999996</v>
      </c>
      <c r="J348" s="11">
        <v>246469.21</v>
      </c>
      <c r="K348" s="11">
        <v>237545.10000000003</v>
      </c>
      <c r="L348" s="11">
        <v>243233.93</v>
      </c>
      <c r="M348" s="11">
        <v>239713.85</v>
      </c>
      <c r="N348" s="11">
        <v>228272.75</v>
      </c>
      <c r="O348" s="394">
        <f t="shared" si="89"/>
        <v>2801828.8400000003</v>
      </c>
      <c r="Q348" s="390">
        <v>1015</v>
      </c>
      <c r="R348" s="390" t="s">
        <v>24</v>
      </c>
      <c r="S348" s="11">
        <f t="shared" si="90"/>
        <v>226130.88</v>
      </c>
      <c r="T348" s="11">
        <f t="shared" si="91"/>
        <v>448092.80000000005</v>
      </c>
      <c r="U348" s="11">
        <f t="shared" si="79"/>
        <v>667824.83000000007</v>
      </c>
      <c r="V348" s="11">
        <f t="shared" si="80"/>
        <v>889244.38000000012</v>
      </c>
      <c r="W348" s="11">
        <f t="shared" si="81"/>
        <v>1107399.2600000002</v>
      </c>
      <c r="X348" s="11">
        <f t="shared" si="82"/>
        <v>1354564.8200000003</v>
      </c>
      <c r="Y348" s="11">
        <f t="shared" si="83"/>
        <v>1606594.0000000002</v>
      </c>
      <c r="Z348" s="11">
        <f t="shared" si="84"/>
        <v>1853063.2100000002</v>
      </c>
      <c r="AA348" s="11">
        <f t="shared" si="85"/>
        <v>2090608.3100000003</v>
      </c>
      <c r="AB348" s="11">
        <f t="shared" si="86"/>
        <v>2333842.2400000002</v>
      </c>
      <c r="AC348" s="11">
        <f t="shared" si="87"/>
        <v>2573556.0900000003</v>
      </c>
      <c r="AD348" s="11">
        <f t="shared" si="88"/>
        <v>2801828.8400000003</v>
      </c>
    </row>
    <row r="349" spans="1:30" x14ac:dyDescent="0.2">
      <c r="A349" s="390">
        <v>1016</v>
      </c>
      <c r="B349" s="390" t="s">
        <v>25</v>
      </c>
      <c r="C349" s="11">
        <v>216877.38999999998</v>
      </c>
      <c r="D349" s="11">
        <v>211005.71</v>
      </c>
      <c r="E349" s="11">
        <v>242179.16999999998</v>
      </c>
      <c r="F349" s="11">
        <v>257480.8</v>
      </c>
      <c r="G349" s="11">
        <v>243768.68</v>
      </c>
      <c r="H349" s="11">
        <v>277316.59999999998</v>
      </c>
      <c r="I349" s="11">
        <v>320910.88</v>
      </c>
      <c r="J349" s="11">
        <v>280496.83</v>
      </c>
      <c r="K349" s="11">
        <v>253738.08000000002</v>
      </c>
      <c r="L349" s="11">
        <v>244048.91</v>
      </c>
      <c r="M349" s="11">
        <v>238843.53</v>
      </c>
      <c r="N349" s="11">
        <v>232854.63999999998</v>
      </c>
      <c r="O349" s="394">
        <f t="shared" si="89"/>
        <v>3019521.22</v>
      </c>
      <c r="Q349" s="390">
        <v>1016</v>
      </c>
      <c r="R349" s="390" t="s">
        <v>25</v>
      </c>
      <c r="S349" s="11">
        <f t="shared" si="90"/>
        <v>216877.38999999998</v>
      </c>
      <c r="T349" s="11">
        <f t="shared" si="91"/>
        <v>427883.1</v>
      </c>
      <c r="U349" s="11">
        <f t="shared" si="79"/>
        <v>670062.27</v>
      </c>
      <c r="V349" s="11">
        <f t="shared" si="80"/>
        <v>927543.07000000007</v>
      </c>
      <c r="W349" s="11">
        <f t="shared" si="81"/>
        <v>1171311.75</v>
      </c>
      <c r="X349" s="11">
        <f t="shared" si="82"/>
        <v>1448628.35</v>
      </c>
      <c r="Y349" s="11">
        <f t="shared" si="83"/>
        <v>1769539.23</v>
      </c>
      <c r="Z349" s="11">
        <f t="shared" si="84"/>
        <v>2050036.06</v>
      </c>
      <c r="AA349" s="11">
        <f t="shared" si="85"/>
        <v>2303774.14</v>
      </c>
      <c r="AB349" s="11">
        <f t="shared" si="86"/>
        <v>2547823.0500000003</v>
      </c>
      <c r="AC349" s="11">
        <f t="shared" si="87"/>
        <v>2786666.58</v>
      </c>
      <c r="AD349" s="11">
        <f t="shared" si="88"/>
        <v>3019521.22</v>
      </c>
    </row>
    <row r="350" spans="1:30" x14ac:dyDescent="0.2">
      <c r="A350" s="390">
        <v>1017</v>
      </c>
      <c r="B350" s="390" t="s">
        <v>26</v>
      </c>
      <c r="C350" s="11">
        <v>443954.44</v>
      </c>
      <c r="D350" s="11">
        <v>395774.62</v>
      </c>
      <c r="E350" s="11">
        <v>404423.67999999999</v>
      </c>
      <c r="F350" s="11">
        <v>406662.19999999995</v>
      </c>
      <c r="G350" s="11">
        <v>404984.49</v>
      </c>
      <c r="H350" s="11">
        <v>466181.47000000003</v>
      </c>
      <c r="I350" s="11">
        <v>497069.37999999995</v>
      </c>
      <c r="J350" s="11">
        <v>457716.55</v>
      </c>
      <c r="K350" s="11">
        <v>458109.63</v>
      </c>
      <c r="L350" s="11">
        <v>457199.27</v>
      </c>
      <c r="M350" s="11">
        <v>447433.44</v>
      </c>
      <c r="N350" s="11">
        <v>430803.04</v>
      </c>
      <c r="O350" s="394">
        <f t="shared" si="89"/>
        <v>5270312.21</v>
      </c>
      <c r="Q350" s="390">
        <v>1017</v>
      </c>
      <c r="R350" s="390" t="s">
        <v>26</v>
      </c>
      <c r="S350" s="11">
        <f t="shared" si="90"/>
        <v>443954.44</v>
      </c>
      <c r="T350" s="11">
        <f t="shared" si="91"/>
        <v>839729.06</v>
      </c>
      <c r="U350" s="11">
        <f t="shared" si="79"/>
        <v>1244152.74</v>
      </c>
      <c r="V350" s="11">
        <f t="shared" si="80"/>
        <v>1650814.94</v>
      </c>
      <c r="W350" s="11">
        <f t="shared" si="81"/>
        <v>2055799.43</v>
      </c>
      <c r="X350" s="11">
        <f t="shared" si="82"/>
        <v>2521980.9</v>
      </c>
      <c r="Y350" s="11">
        <f t="shared" si="83"/>
        <v>3019050.28</v>
      </c>
      <c r="Z350" s="11">
        <f t="shared" si="84"/>
        <v>3476766.8299999996</v>
      </c>
      <c r="AA350" s="11">
        <f t="shared" si="85"/>
        <v>3934876.4599999995</v>
      </c>
      <c r="AB350" s="11">
        <f t="shared" si="86"/>
        <v>4392075.7299999995</v>
      </c>
      <c r="AC350" s="11">
        <f t="shared" si="87"/>
        <v>4839509.17</v>
      </c>
      <c r="AD350" s="11">
        <f t="shared" si="88"/>
        <v>5270312.21</v>
      </c>
    </row>
    <row r="351" spans="1:30" x14ac:dyDescent="0.2">
      <c r="A351" s="390">
        <v>1018</v>
      </c>
      <c r="B351" s="390" t="s">
        <v>27</v>
      </c>
      <c r="C351" s="11">
        <v>217749.65000000002</v>
      </c>
      <c r="D351" s="11">
        <v>209696.98</v>
      </c>
      <c r="E351" s="11">
        <v>215687.24</v>
      </c>
      <c r="F351" s="11">
        <v>224288.94999999998</v>
      </c>
      <c r="G351" s="11">
        <v>211620.91</v>
      </c>
      <c r="H351" s="11">
        <v>240807.12999999998</v>
      </c>
      <c r="I351" s="11">
        <v>193684.22</v>
      </c>
      <c r="J351" s="11">
        <v>225456.98</v>
      </c>
      <c r="K351" s="11">
        <v>224159.86000000002</v>
      </c>
      <c r="L351" s="11">
        <v>218777.63</v>
      </c>
      <c r="M351" s="11">
        <v>221862.05</v>
      </c>
      <c r="N351" s="11">
        <v>212589.25999999998</v>
      </c>
      <c r="O351" s="394">
        <f t="shared" si="89"/>
        <v>2616380.8599999994</v>
      </c>
      <c r="Q351" s="390">
        <v>1018</v>
      </c>
      <c r="R351" s="390" t="s">
        <v>27</v>
      </c>
      <c r="S351" s="11">
        <f t="shared" si="90"/>
        <v>217749.65000000002</v>
      </c>
      <c r="T351" s="11">
        <f t="shared" si="91"/>
        <v>427446.63</v>
      </c>
      <c r="U351" s="11">
        <f t="shared" si="79"/>
        <v>643133.87</v>
      </c>
      <c r="V351" s="11">
        <f t="shared" si="80"/>
        <v>867422.82</v>
      </c>
      <c r="W351" s="11">
        <f t="shared" si="81"/>
        <v>1079043.73</v>
      </c>
      <c r="X351" s="11">
        <f t="shared" si="82"/>
        <v>1319850.8599999999</v>
      </c>
      <c r="Y351" s="11">
        <f t="shared" si="83"/>
        <v>1513535.0799999998</v>
      </c>
      <c r="Z351" s="11">
        <f t="shared" si="84"/>
        <v>1738992.0599999998</v>
      </c>
      <c r="AA351" s="11">
        <f t="shared" si="85"/>
        <v>1963151.92</v>
      </c>
      <c r="AB351" s="11">
        <f t="shared" si="86"/>
        <v>2181929.5499999998</v>
      </c>
      <c r="AC351" s="11">
        <f t="shared" si="87"/>
        <v>2403791.5999999996</v>
      </c>
      <c r="AD351" s="11">
        <f t="shared" si="88"/>
        <v>2616380.8599999994</v>
      </c>
    </row>
    <row r="352" spans="1:30" x14ac:dyDescent="0.2">
      <c r="A352" s="390">
        <v>1019</v>
      </c>
      <c r="B352" s="390" t="s">
        <v>28</v>
      </c>
      <c r="C352" s="11">
        <v>90809.999999999985</v>
      </c>
      <c r="D352" s="11">
        <v>91008.76999999999</v>
      </c>
      <c r="E352" s="11">
        <v>93902.499999999985</v>
      </c>
      <c r="F352" s="11">
        <v>92686.82</v>
      </c>
      <c r="G352" s="11">
        <v>89419.69</v>
      </c>
      <c r="H352" s="11">
        <v>107340.68</v>
      </c>
      <c r="I352" s="11">
        <v>105874.91999999998</v>
      </c>
      <c r="J352" s="11">
        <v>108883.66</v>
      </c>
      <c r="K352" s="11">
        <v>102348.67</v>
      </c>
      <c r="L352" s="11">
        <v>99547.34</v>
      </c>
      <c r="M352" s="11">
        <v>100741.16999999998</v>
      </c>
      <c r="N352" s="11">
        <v>94925.64</v>
      </c>
      <c r="O352" s="394">
        <f t="shared" si="89"/>
        <v>1177489.8599999999</v>
      </c>
      <c r="Q352" s="390">
        <v>1019</v>
      </c>
      <c r="R352" s="390" t="s">
        <v>28</v>
      </c>
      <c r="S352" s="11">
        <f t="shared" si="90"/>
        <v>90809.999999999985</v>
      </c>
      <c r="T352" s="11">
        <f t="shared" si="91"/>
        <v>181818.76999999996</v>
      </c>
      <c r="U352" s="11">
        <f t="shared" si="79"/>
        <v>275721.26999999996</v>
      </c>
      <c r="V352" s="11">
        <f t="shared" si="80"/>
        <v>368408.08999999997</v>
      </c>
      <c r="W352" s="11">
        <f t="shared" si="81"/>
        <v>457827.77999999997</v>
      </c>
      <c r="X352" s="11">
        <f t="shared" si="82"/>
        <v>565168.46</v>
      </c>
      <c r="Y352" s="11">
        <f t="shared" si="83"/>
        <v>671043.37999999989</v>
      </c>
      <c r="Z352" s="11">
        <f t="shared" si="84"/>
        <v>779927.03999999992</v>
      </c>
      <c r="AA352" s="11">
        <f t="shared" si="85"/>
        <v>882275.71</v>
      </c>
      <c r="AB352" s="11">
        <f t="shared" si="86"/>
        <v>981823.04999999993</v>
      </c>
      <c r="AC352" s="11">
        <f t="shared" si="87"/>
        <v>1082564.22</v>
      </c>
      <c r="AD352" s="11">
        <f t="shared" si="88"/>
        <v>1177489.8599999999</v>
      </c>
    </row>
    <row r="353" spans="1:30" x14ac:dyDescent="0.2">
      <c r="A353" s="390">
        <v>1020</v>
      </c>
      <c r="B353" s="390" t="s">
        <v>29</v>
      </c>
      <c r="C353" s="11">
        <v>643905.24</v>
      </c>
      <c r="D353" s="11">
        <v>621802.44000000006</v>
      </c>
      <c r="E353" s="11">
        <v>627185.31000000006</v>
      </c>
      <c r="F353" s="11">
        <v>631691.36</v>
      </c>
      <c r="G353" s="11">
        <v>598785.03</v>
      </c>
      <c r="H353" s="11">
        <v>643829.78</v>
      </c>
      <c r="I353" s="11">
        <v>632410.26</v>
      </c>
      <c r="J353" s="11">
        <v>636252.14</v>
      </c>
      <c r="K353" s="11">
        <v>624059.27</v>
      </c>
      <c r="L353" s="11">
        <v>641074.37</v>
      </c>
      <c r="M353" s="11">
        <v>649318.2699999999</v>
      </c>
      <c r="N353" s="11">
        <v>623856.43000000005</v>
      </c>
      <c r="O353" s="394">
        <f t="shared" si="89"/>
        <v>7574169.8999999994</v>
      </c>
      <c r="Q353" s="390">
        <v>1020</v>
      </c>
      <c r="R353" s="390" t="s">
        <v>29</v>
      </c>
      <c r="S353" s="11">
        <f t="shared" si="90"/>
        <v>643905.24</v>
      </c>
      <c r="T353" s="11">
        <f t="shared" si="91"/>
        <v>1265707.6800000002</v>
      </c>
      <c r="U353" s="11">
        <f t="shared" si="79"/>
        <v>1892892.9900000002</v>
      </c>
      <c r="V353" s="11">
        <f t="shared" si="80"/>
        <v>2524584.35</v>
      </c>
      <c r="W353" s="11">
        <f t="shared" si="81"/>
        <v>3123369.38</v>
      </c>
      <c r="X353" s="11">
        <f t="shared" si="82"/>
        <v>3767199.16</v>
      </c>
      <c r="Y353" s="11">
        <f t="shared" si="83"/>
        <v>4399609.42</v>
      </c>
      <c r="Z353" s="11">
        <f t="shared" si="84"/>
        <v>5035861.5599999996</v>
      </c>
      <c r="AA353" s="11">
        <f t="shared" si="85"/>
        <v>5659920.8300000001</v>
      </c>
      <c r="AB353" s="11">
        <f t="shared" si="86"/>
        <v>6300995.2000000002</v>
      </c>
      <c r="AC353" s="11">
        <f t="shared" si="87"/>
        <v>6950313.4699999997</v>
      </c>
      <c r="AD353" s="11">
        <f t="shared" si="88"/>
        <v>7574169.8999999994</v>
      </c>
    </row>
    <row r="354" spans="1:30" x14ac:dyDescent="0.2">
      <c r="A354" s="390">
        <v>1021</v>
      </c>
      <c r="B354" s="390" t="s">
        <v>30</v>
      </c>
      <c r="C354" s="11">
        <v>216134.06</v>
      </c>
      <c r="D354" s="11">
        <v>191157.26</v>
      </c>
      <c r="E354" s="11">
        <v>188091.8</v>
      </c>
      <c r="F354" s="11">
        <v>203027.41</v>
      </c>
      <c r="G354" s="11">
        <v>192015.28999999998</v>
      </c>
      <c r="H354" s="11">
        <v>208664.58000000002</v>
      </c>
      <c r="I354" s="11">
        <v>202404.06999999998</v>
      </c>
      <c r="J354" s="11">
        <v>220645.31999999998</v>
      </c>
      <c r="K354" s="11">
        <v>226686.72</v>
      </c>
      <c r="L354" s="11">
        <v>229287.72000000003</v>
      </c>
      <c r="M354" s="11">
        <v>213319.23</v>
      </c>
      <c r="N354" s="11">
        <v>219136.89</v>
      </c>
      <c r="O354" s="394">
        <f t="shared" si="89"/>
        <v>2510570.3500000006</v>
      </c>
      <c r="Q354" s="390">
        <v>1021</v>
      </c>
      <c r="R354" s="390" t="s">
        <v>30</v>
      </c>
      <c r="S354" s="11">
        <f t="shared" si="90"/>
        <v>216134.06</v>
      </c>
      <c r="T354" s="11">
        <f t="shared" si="91"/>
        <v>407291.32</v>
      </c>
      <c r="U354" s="11">
        <f t="shared" si="79"/>
        <v>595383.12</v>
      </c>
      <c r="V354" s="11">
        <f t="shared" si="80"/>
        <v>798410.53</v>
      </c>
      <c r="W354" s="11">
        <f t="shared" si="81"/>
        <v>990425.82000000007</v>
      </c>
      <c r="X354" s="11">
        <f t="shared" si="82"/>
        <v>1199090.4000000001</v>
      </c>
      <c r="Y354" s="11">
        <f t="shared" si="83"/>
        <v>1401494.4700000002</v>
      </c>
      <c r="Z354" s="11">
        <f t="shared" si="84"/>
        <v>1622139.7900000003</v>
      </c>
      <c r="AA354" s="11">
        <f t="shared" si="85"/>
        <v>1848826.5100000002</v>
      </c>
      <c r="AB354" s="11">
        <f t="shared" si="86"/>
        <v>2078114.2300000002</v>
      </c>
      <c r="AC354" s="11">
        <f t="shared" si="87"/>
        <v>2291433.4600000004</v>
      </c>
      <c r="AD354" s="11">
        <f t="shared" si="88"/>
        <v>2510570.3500000006</v>
      </c>
    </row>
    <row r="355" spans="1:30" x14ac:dyDescent="0.2">
      <c r="A355" s="390">
        <v>1022</v>
      </c>
      <c r="B355" s="390" t="s">
        <v>31</v>
      </c>
      <c r="C355" s="11">
        <v>1127674.3600000001</v>
      </c>
      <c r="D355" s="11">
        <v>1027878.77</v>
      </c>
      <c r="E355" s="11">
        <v>1044949.8899999999</v>
      </c>
      <c r="F355" s="11">
        <v>1120719.0699999998</v>
      </c>
      <c r="G355" s="11">
        <v>1117737</v>
      </c>
      <c r="H355" s="11">
        <v>1261518.48</v>
      </c>
      <c r="I355" s="11">
        <v>1169381.7899999998</v>
      </c>
      <c r="J355" s="11">
        <v>1114666.7299999997</v>
      </c>
      <c r="K355" s="11">
        <v>1095265.0899999999</v>
      </c>
      <c r="L355" s="11">
        <v>1143638.19</v>
      </c>
      <c r="M355" s="11">
        <v>1105016.98</v>
      </c>
      <c r="N355" s="11">
        <v>1057816.8</v>
      </c>
      <c r="O355" s="394">
        <f t="shared" si="89"/>
        <v>13386263.15</v>
      </c>
      <c r="Q355" s="390">
        <v>1022</v>
      </c>
      <c r="R355" s="390" t="s">
        <v>31</v>
      </c>
      <c r="S355" s="11">
        <f t="shared" si="90"/>
        <v>1127674.3600000001</v>
      </c>
      <c r="T355" s="11">
        <f t="shared" si="91"/>
        <v>2155553.13</v>
      </c>
      <c r="U355" s="11">
        <f t="shared" si="79"/>
        <v>3200503.0199999996</v>
      </c>
      <c r="V355" s="11">
        <f t="shared" si="80"/>
        <v>4321222.09</v>
      </c>
      <c r="W355" s="11">
        <f t="shared" si="81"/>
        <v>5438959.0899999999</v>
      </c>
      <c r="X355" s="11">
        <f t="shared" si="82"/>
        <v>6700477.5700000003</v>
      </c>
      <c r="Y355" s="11">
        <f t="shared" si="83"/>
        <v>7869859.3600000003</v>
      </c>
      <c r="Z355" s="11">
        <f t="shared" si="84"/>
        <v>8984526.0899999999</v>
      </c>
      <c r="AA355" s="11">
        <f t="shared" si="85"/>
        <v>10079791.18</v>
      </c>
      <c r="AB355" s="11">
        <f t="shared" si="86"/>
        <v>11223429.369999999</v>
      </c>
      <c r="AC355" s="11">
        <f t="shared" si="87"/>
        <v>12328446.35</v>
      </c>
      <c r="AD355" s="11">
        <f t="shared" si="88"/>
        <v>13386263.15</v>
      </c>
    </row>
    <row r="356" spans="1:30" x14ac:dyDescent="0.2">
      <c r="A356" s="390">
        <v>1023</v>
      </c>
      <c r="B356" s="390" t="s">
        <v>32</v>
      </c>
      <c r="C356" s="11">
        <v>166184.69</v>
      </c>
      <c r="D356" s="11">
        <v>175721.09</v>
      </c>
      <c r="E356" s="11">
        <v>192007.58000000002</v>
      </c>
      <c r="F356" s="11">
        <v>201371.77</v>
      </c>
      <c r="G356" s="11">
        <v>184838.88</v>
      </c>
      <c r="H356" s="11">
        <v>174491.21</v>
      </c>
      <c r="I356" s="11">
        <v>157229</v>
      </c>
      <c r="J356" s="11">
        <v>151836.56</v>
      </c>
      <c r="K356" s="11">
        <v>151767.59000000003</v>
      </c>
      <c r="L356" s="11">
        <v>187108.23</v>
      </c>
      <c r="M356" s="11">
        <v>167996.3</v>
      </c>
      <c r="N356" s="11">
        <v>158132.85</v>
      </c>
      <c r="O356" s="394">
        <f t="shared" si="89"/>
        <v>2068685.7500000005</v>
      </c>
      <c r="Q356" s="390">
        <v>1023</v>
      </c>
      <c r="R356" s="390" t="s">
        <v>32</v>
      </c>
      <c r="S356" s="11">
        <f t="shared" si="90"/>
        <v>166184.69</v>
      </c>
      <c r="T356" s="11">
        <f t="shared" si="91"/>
        <v>341905.78</v>
      </c>
      <c r="U356" s="11">
        <f t="shared" si="79"/>
        <v>533913.3600000001</v>
      </c>
      <c r="V356" s="11">
        <f t="shared" si="80"/>
        <v>735285.13000000012</v>
      </c>
      <c r="W356" s="11">
        <f t="shared" si="81"/>
        <v>920124.01000000013</v>
      </c>
      <c r="X356" s="11">
        <f t="shared" si="82"/>
        <v>1094615.2200000002</v>
      </c>
      <c r="Y356" s="11">
        <f t="shared" si="83"/>
        <v>1251844.2200000002</v>
      </c>
      <c r="Z356" s="11">
        <f t="shared" si="84"/>
        <v>1403680.7800000003</v>
      </c>
      <c r="AA356" s="11">
        <f t="shared" si="85"/>
        <v>1555448.3700000003</v>
      </c>
      <c r="AB356" s="11">
        <f t="shared" si="86"/>
        <v>1742556.6000000003</v>
      </c>
      <c r="AC356" s="11">
        <f t="shared" si="87"/>
        <v>1910552.9000000004</v>
      </c>
      <c r="AD356" s="11">
        <f t="shared" si="88"/>
        <v>2068685.7500000005</v>
      </c>
    </row>
    <row r="357" spans="1:30" x14ac:dyDescent="0.2">
      <c r="A357" s="390">
        <v>1024</v>
      </c>
      <c r="B357" s="390" t="s">
        <v>33</v>
      </c>
      <c r="C357" s="11">
        <v>1016167.7400000001</v>
      </c>
      <c r="D357" s="11">
        <v>1006003.17</v>
      </c>
      <c r="E357" s="11">
        <v>995365.78999999992</v>
      </c>
      <c r="F357" s="11">
        <v>1018374.2399999999</v>
      </c>
      <c r="G357" s="11">
        <v>982399.85</v>
      </c>
      <c r="H357" s="11">
        <v>1056900.1300000001</v>
      </c>
      <c r="I357" s="11">
        <v>993956.35000000009</v>
      </c>
      <c r="J357" s="11">
        <v>1013385.1200000001</v>
      </c>
      <c r="K357" s="11">
        <v>1041271.3999999999</v>
      </c>
      <c r="L357" s="11">
        <v>1067323.25</v>
      </c>
      <c r="M357" s="11">
        <v>1069246.6299999999</v>
      </c>
      <c r="N357" s="11">
        <v>1044925.3700000001</v>
      </c>
      <c r="O357" s="394">
        <f t="shared" si="89"/>
        <v>12305319.039999999</v>
      </c>
      <c r="Q357" s="390">
        <v>1024</v>
      </c>
      <c r="R357" s="390" t="s">
        <v>33</v>
      </c>
      <c r="S357" s="11">
        <f t="shared" si="90"/>
        <v>1016167.7400000001</v>
      </c>
      <c r="T357" s="11">
        <f t="shared" si="91"/>
        <v>2022170.9100000001</v>
      </c>
      <c r="U357" s="11">
        <f t="shared" si="79"/>
        <v>3017536.7</v>
      </c>
      <c r="V357" s="11">
        <f t="shared" si="80"/>
        <v>4035910.94</v>
      </c>
      <c r="W357" s="11">
        <f t="shared" si="81"/>
        <v>5018310.79</v>
      </c>
      <c r="X357" s="11">
        <f t="shared" si="82"/>
        <v>6075210.9199999999</v>
      </c>
      <c r="Y357" s="11">
        <f t="shared" si="83"/>
        <v>7069167.2699999996</v>
      </c>
      <c r="Z357" s="11">
        <f t="shared" si="84"/>
        <v>8082552.3899999997</v>
      </c>
      <c r="AA357" s="11">
        <f t="shared" si="85"/>
        <v>9123823.7899999991</v>
      </c>
      <c r="AB357" s="11">
        <f t="shared" si="86"/>
        <v>10191147.039999999</v>
      </c>
      <c r="AC357" s="11">
        <f t="shared" si="87"/>
        <v>11260393.669999998</v>
      </c>
      <c r="AD357" s="11">
        <f t="shared" si="88"/>
        <v>12305319.039999999</v>
      </c>
    </row>
    <row r="358" spans="1:30" x14ac:dyDescent="0.2">
      <c r="A358" s="390">
        <v>1025</v>
      </c>
      <c r="B358" s="390" t="s">
        <v>34</v>
      </c>
      <c r="C358" s="11">
        <v>180477.61</v>
      </c>
      <c r="D358" s="11">
        <v>175659.06999999998</v>
      </c>
      <c r="E358" s="11">
        <v>192444.05</v>
      </c>
      <c r="F358" s="11">
        <v>214862.78999999998</v>
      </c>
      <c r="G358" s="11">
        <v>192256.44</v>
      </c>
      <c r="H358" s="11">
        <v>215313.81999999998</v>
      </c>
      <c r="I358" s="11">
        <v>209944.09000000003</v>
      </c>
      <c r="J358" s="11">
        <v>218945.05000000002</v>
      </c>
      <c r="K358" s="11">
        <v>231813.12</v>
      </c>
      <c r="L358" s="11">
        <v>241277.62</v>
      </c>
      <c r="M358" s="11">
        <v>231876.05</v>
      </c>
      <c r="N358" s="11">
        <v>228783.12999999998</v>
      </c>
      <c r="O358" s="394">
        <f t="shared" si="89"/>
        <v>2533652.84</v>
      </c>
      <c r="Q358" s="390">
        <v>1025</v>
      </c>
      <c r="R358" s="390" t="s">
        <v>34</v>
      </c>
      <c r="S358" s="11">
        <f t="shared" si="90"/>
        <v>180477.61</v>
      </c>
      <c r="T358" s="11">
        <f t="shared" si="91"/>
        <v>356136.67999999993</v>
      </c>
      <c r="U358" s="11">
        <f t="shared" si="79"/>
        <v>548580.73</v>
      </c>
      <c r="V358" s="11">
        <f t="shared" si="80"/>
        <v>763443.52</v>
      </c>
      <c r="W358" s="11">
        <f t="shared" si="81"/>
        <v>955699.96</v>
      </c>
      <c r="X358" s="11">
        <f t="shared" si="82"/>
        <v>1171013.78</v>
      </c>
      <c r="Y358" s="11">
        <f t="shared" si="83"/>
        <v>1380957.87</v>
      </c>
      <c r="Z358" s="11">
        <f t="shared" si="84"/>
        <v>1599902.9200000002</v>
      </c>
      <c r="AA358" s="11">
        <f t="shared" si="85"/>
        <v>1831716.04</v>
      </c>
      <c r="AB358" s="11">
        <f t="shared" si="86"/>
        <v>2072993.6600000001</v>
      </c>
      <c r="AC358" s="11">
        <f t="shared" si="87"/>
        <v>2304869.71</v>
      </c>
      <c r="AD358" s="11">
        <f t="shared" si="88"/>
        <v>2533652.84</v>
      </c>
    </row>
    <row r="359" spans="1:30" x14ac:dyDescent="0.2">
      <c r="A359" s="390">
        <v>1026</v>
      </c>
      <c r="B359" s="390" t="s">
        <v>35</v>
      </c>
      <c r="C359" s="11">
        <v>58646.619999999995</v>
      </c>
      <c r="D359" s="11">
        <v>62340.319999999992</v>
      </c>
      <c r="E359" s="11">
        <v>64308.800000000003</v>
      </c>
      <c r="F359" s="11">
        <v>59990.979999999996</v>
      </c>
      <c r="G359" s="11">
        <v>60577.3</v>
      </c>
      <c r="H359" s="11">
        <v>70643.58</v>
      </c>
      <c r="I359" s="11">
        <v>68689.040000000008</v>
      </c>
      <c r="J359" s="11">
        <v>70084.47</v>
      </c>
      <c r="K359" s="11">
        <v>71993.100000000006</v>
      </c>
      <c r="L359" s="11">
        <v>68531.349999999991</v>
      </c>
      <c r="M359" s="11">
        <v>65865.759999999995</v>
      </c>
      <c r="N359" s="11">
        <v>61743.32</v>
      </c>
      <c r="O359" s="394">
        <f t="shared" si="89"/>
        <v>783414.6399999999</v>
      </c>
      <c r="Q359" s="390">
        <v>1026</v>
      </c>
      <c r="R359" s="390" t="s">
        <v>35</v>
      </c>
      <c r="S359" s="11">
        <f t="shared" si="90"/>
        <v>58646.619999999995</v>
      </c>
      <c r="T359" s="11">
        <f t="shared" si="91"/>
        <v>120986.93999999999</v>
      </c>
      <c r="U359" s="11">
        <f t="shared" si="79"/>
        <v>185295.74</v>
      </c>
      <c r="V359" s="11">
        <f t="shared" si="80"/>
        <v>245286.71999999997</v>
      </c>
      <c r="W359" s="11">
        <f t="shared" si="81"/>
        <v>305864.01999999996</v>
      </c>
      <c r="X359" s="11">
        <f t="shared" si="82"/>
        <v>376507.6</v>
      </c>
      <c r="Y359" s="11">
        <f t="shared" si="83"/>
        <v>445196.64</v>
      </c>
      <c r="Z359" s="11">
        <f t="shared" si="84"/>
        <v>515281.11</v>
      </c>
      <c r="AA359" s="11">
        <f t="shared" si="85"/>
        <v>587274.21</v>
      </c>
      <c r="AB359" s="11">
        <f t="shared" si="86"/>
        <v>655805.55999999994</v>
      </c>
      <c r="AC359" s="11">
        <f t="shared" si="87"/>
        <v>721671.32</v>
      </c>
      <c r="AD359" s="11">
        <f t="shared" si="88"/>
        <v>783414.6399999999</v>
      </c>
    </row>
    <row r="360" spans="1:30" x14ac:dyDescent="0.2">
      <c r="A360" s="390">
        <v>1027</v>
      </c>
      <c r="B360" s="390" t="s">
        <v>36</v>
      </c>
      <c r="C360" s="11">
        <v>127436.57</v>
      </c>
      <c r="D360" s="11">
        <v>126802.27</v>
      </c>
      <c r="E360" s="11">
        <v>134743.14000000001</v>
      </c>
      <c r="F360" s="11">
        <v>133520.72999999998</v>
      </c>
      <c r="G360" s="11">
        <v>134025.59</v>
      </c>
      <c r="H360" s="11">
        <v>149921.03</v>
      </c>
      <c r="I360" s="11">
        <v>146796.23000000001</v>
      </c>
      <c r="J360" s="11">
        <v>146201.61000000002</v>
      </c>
      <c r="K360" s="11">
        <v>169537.24</v>
      </c>
      <c r="L360" s="11">
        <v>140440.50999999998</v>
      </c>
      <c r="M360" s="11">
        <v>142888.70000000001</v>
      </c>
      <c r="N360" s="11">
        <v>131303.15</v>
      </c>
      <c r="O360" s="394">
        <f t="shared" si="89"/>
        <v>1683616.77</v>
      </c>
      <c r="Q360" s="390">
        <v>1027</v>
      </c>
      <c r="R360" s="390" t="s">
        <v>36</v>
      </c>
      <c r="S360" s="11">
        <f t="shared" si="90"/>
        <v>127436.57</v>
      </c>
      <c r="T360" s="11">
        <f t="shared" si="91"/>
        <v>254238.84000000003</v>
      </c>
      <c r="U360" s="11">
        <f t="shared" si="79"/>
        <v>388981.98000000004</v>
      </c>
      <c r="V360" s="11">
        <f t="shared" si="80"/>
        <v>522502.71</v>
      </c>
      <c r="W360" s="11">
        <f t="shared" si="81"/>
        <v>656528.30000000005</v>
      </c>
      <c r="X360" s="11">
        <f t="shared" si="82"/>
        <v>806449.33000000007</v>
      </c>
      <c r="Y360" s="11">
        <f t="shared" si="83"/>
        <v>953245.56</v>
      </c>
      <c r="Z360" s="11">
        <f t="shared" si="84"/>
        <v>1099447.1700000002</v>
      </c>
      <c r="AA360" s="11">
        <f t="shared" si="85"/>
        <v>1268984.4100000001</v>
      </c>
      <c r="AB360" s="11">
        <f t="shared" si="86"/>
        <v>1409424.9200000002</v>
      </c>
      <c r="AC360" s="11">
        <f t="shared" si="87"/>
        <v>1552313.62</v>
      </c>
      <c r="AD360" s="11">
        <f t="shared" si="88"/>
        <v>1683616.77</v>
      </c>
    </row>
    <row r="361" spans="1:30" x14ac:dyDescent="0.2">
      <c r="A361" s="390">
        <v>1028</v>
      </c>
      <c r="B361" s="390" t="s">
        <v>37</v>
      </c>
      <c r="C361" s="11">
        <v>659793.97</v>
      </c>
      <c r="D361" s="11">
        <v>653138.46</v>
      </c>
      <c r="E361" s="11">
        <v>671433.13</v>
      </c>
      <c r="F361" s="11">
        <v>698447.76</v>
      </c>
      <c r="G361" s="11">
        <v>651647.82999999996</v>
      </c>
      <c r="H361" s="11">
        <v>746828.52</v>
      </c>
      <c r="I361" s="11">
        <v>717444.84999999986</v>
      </c>
      <c r="J361" s="11">
        <v>726170.07</v>
      </c>
      <c r="K361" s="11">
        <v>728311.00999999989</v>
      </c>
      <c r="L361" s="11">
        <v>685806.67</v>
      </c>
      <c r="M361" s="11">
        <v>672659.09</v>
      </c>
      <c r="N361" s="11">
        <v>671755.32</v>
      </c>
      <c r="O361" s="394">
        <f t="shared" si="89"/>
        <v>8283436.6800000006</v>
      </c>
      <c r="Q361" s="390">
        <v>1028</v>
      </c>
      <c r="R361" s="390" t="s">
        <v>37</v>
      </c>
      <c r="S361" s="11">
        <f t="shared" si="90"/>
        <v>659793.97</v>
      </c>
      <c r="T361" s="11">
        <f t="shared" si="91"/>
        <v>1312932.43</v>
      </c>
      <c r="U361" s="11">
        <f t="shared" si="79"/>
        <v>1984365.56</v>
      </c>
      <c r="V361" s="11">
        <f t="shared" si="80"/>
        <v>2682813.3200000003</v>
      </c>
      <c r="W361" s="11">
        <f t="shared" si="81"/>
        <v>3334461.1500000004</v>
      </c>
      <c r="X361" s="11">
        <f t="shared" si="82"/>
        <v>4081289.6700000004</v>
      </c>
      <c r="Y361" s="11">
        <f t="shared" si="83"/>
        <v>4798734.5200000005</v>
      </c>
      <c r="Z361" s="11">
        <f t="shared" si="84"/>
        <v>5524904.5900000008</v>
      </c>
      <c r="AA361" s="11">
        <f t="shared" si="85"/>
        <v>6253215.6000000006</v>
      </c>
      <c r="AB361" s="11">
        <f t="shared" si="86"/>
        <v>6939022.2700000005</v>
      </c>
      <c r="AC361" s="11">
        <f t="shared" si="87"/>
        <v>7611681.3600000003</v>
      </c>
      <c r="AD361" s="11">
        <f t="shared" si="88"/>
        <v>8283436.6800000006</v>
      </c>
    </row>
    <row r="362" spans="1:30" x14ac:dyDescent="0.2">
      <c r="A362" s="390">
        <v>1029</v>
      </c>
      <c r="B362" s="390" t="s">
        <v>38</v>
      </c>
      <c r="C362" s="11">
        <v>60258.2</v>
      </c>
      <c r="D362" s="11">
        <v>57005.71</v>
      </c>
      <c r="E362" s="11">
        <v>57299.840000000004</v>
      </c>
      <c r="F362" s="11">
        <v>59542.559999999998</v>
      </c>
      <c r="G362" s="11">
        <v>58281.78</v>
      </c>
      <c r="H362" s="11">
        <v>69583.61</v>
      </c>
      <c r="I362" s="11">
        <v>85464.359999999986</v>
      </c>
      <c r="J362" s="11">
        <v>71484.140000000014</v>
      </c>
      <c r="K362" s="11">
        <v>68777.26999999999</v>
      </c>
      <c r="L362" s="11">
        <v>67631.16</v>
      </c>
      <c r="M362" s="11">
        <v>66038.790000000008</v>
      </c>
      <c r="N362" s="11">
        <v>64657.539999999994</v>
      </c>
      <c r="O362" s="394">
        <f t="shared" si="89"/>
        <v>786024.96000000008</v>
      </c>
      <c r="Q362" s="390">
        <v>1029</v>
      </c>
      <c r="R362" s="390" t="s">
        <v>38</v>
      </c>
      <c r="S362" s="11">
        <f t="shared" si="90"/>
        <v>60258.2</v>
      </c>
      <c r="T362" s="11">
        <f t="shared" si="91"/>
        <v>117263.91</v>
      </c>
      <c r="U362" s="11">
        <f t="shared" si="79"/>
        <v>174563.75</v>
      </c>
      <c r="V362" s="11">
        <f t="shared" si="80"/>
        <v>234106.31</v>
      </c>
      <c r="W362" s="11">
        <f t="shared" si="81"/>
        <v>292388.08999999997</v>
      </c>
      <c r="X362" s="11">
        <f t="shared" si="82"/>
        <v>361971.69999999995</v>
      </c>
      <c r="Y362" s="11">
        <f t="shared" si="83"/>
        <v>447436.05999999994</v>
      </c>
      <c r="Z362" s="11">
        <f t="shared" si="84"/>
        <v>518920.19999999995</v>
      </c>
      <c r="AA362" s="11">
        <f t="shared" si="85"/>
        <v>587697.47</v>
      </c>
      <c r="AB362" s="11">
        <f t="shared" si="86"/>
        <v>655328.63</v>
      </c>
      <c r="AC362" s="11">
        <f t="shared" si="87"/>
        <v>721367.42</v>
      </c>
      <c r="AD362" s="11">
        <f t="shared" si="88"/>
        <v>786024.96000000008</v>
      </c>
    </row>
    <row r="363" spans="1:30" x14ac:dyDescent="0.2">
      <c r="A363" s="391">
        <v>1030</v>
      </c>
      <c r="B363" s="391" t="s">
        <v>18</v>
      </c>
      <c r="C363" s="16">
        <v>138530.31</v>
      </c>
      <c r="D363" s="16">
        <v>142674.41</v>
      </c>
      <c r="E363" s="16">
        <v>149089.75000000003</v>
      </c>
      <c r="F363" s="16">
        <v>141255.91</v>
      </c>
      <c r="G363" s="16">
        <v>134860.71</v>
      </c>
      <c r="H363" s="16">
        <v>151389.74</v>
      </c>
      <c r="I363" s="16">
        <v>161835.02000000002</v>
      </c>
      <c r="J363" s="16">
        <v>158177.81</v>
      </c>
      <c r="K363" s="16">
        <v>163109.79</v>
      </c>
      <c r="L363" s="16">
        <v>171058.63</v>
      </c>
      <c r="M363" s="16">
        <v>173746.33000000002</v>
      </c>
      <c r="N363" s="16">
        <v>152693.74000000002</v>
      </c>
      <c r="O363" s="395">
        <f t="shared" si="89"/>
        <v>1838422.1500000001</v>
      </c>
      <c r="Q363" s="391">
        <v>1030</v>
      </c>
      <c r="R363" s="391" t="s">
        <v>18</v>
      </c>
      <c r="S363" s="16">
        <f t="shared" si="90"/>
        <v>138530.31</v>
      </c>
      <c r="T363" s="16">
        <f t="shared" si="91"/>
        <v>281204.71999999997</v>
      </c>
      <c r="U363" s="16">
        <f t="shared" si="79"/>
        <v>430294.47</v>
      </c>
      <c r="V363" s="16">
        <f t="shared" si="80"/>
        <v>571550.38</v>
      </c>
      <c r="W363" s="16">
        <f t="shared" si="81"/>
        <v>706411.09</v>
      </c>
      <c r="X363" s="16">
        <f t="shared" si="82"/>
        <v>857800.83</v>
      </c>
      <c r="Y363" s="16">
        <f t="shared" si="83"/>
        <v>1019635.85</v>
      </c>
      <c r="Z363" s="16">
        <f t="shared" si="84"/>
        <v>1177813.6599999999</v>
      </c>
      <c r="AA363" s="16">
        <f t="shared" si="85"/>
        <v>1340923.45</v>
      </c>
      <c r="AB363" s="16">
        <f t="shared" si="86"/>
        <v>1511982.0800000001</v>
      </c>
      <c r="AC363" s="16">
        <f t="shared" si="87"/>
        <v>1685728.4100000001</v>
      </c>
      <c r="AD363" s="16">
        <f t="shared" si="88"/>
        <v>1838422.1500000001</v>
      </c>
    </row>
    <row r="364" spans="1:30" x14ac:dyDescent="0.2">
      <c r="A364" s="392">
        <v>10300</v>
      </c>
      <c r="B364" s="392" t="s">
        <v>149</v>
      </c>
      <c r="C364" s="396">
        <f t="shared" ref="C364:N364" si="92">SUM(C336:C363)</f>
        <v>15900155.309999999</v>
      </c>
      <c r="D364" s="396">
        <f t="shared" si="92"/>
        <v>14892420.309999999</v>
      </c>
      <c r="E364" s="396">
        <f t="shared" si="92"/>
        <v>15545056.310000004</v>
      </c>
      <c r="F364" s="396">
        <f t="shared" si="92"/>
        <v>15784518</v>
      </c>
      <c r="G364" s="396">
        <f t="shared" si="92"/>
        <v>15308891.429999998</v>
      </c>
      <c r="H364" s="396">
        <f t="shared" si="92"/>
        <v>17226293.940000001</v>
      </c>
      <c r="I364" s="396">
        <f t="shared" si="92"/>
        <v>16335048.149999999</v>
      </c>
      <c r="J364" s="396">
        <f t="shared" si="92"/>
        <v>16680424.220000006</v>
      </c>
      <c r="K364" s="396">
        <f t="shared" si="92"/>
        <v>16143056.959999997</v>
      </c>
      <c r="L364" s="396">
        <f t="shared" si="92"/>
        <v>16404098.129999999</v>
      </c>
      <c r="M364" s="396">
        <f t="shared" si="92"/>
        <v>16287547.919999998</v>
      </c>
      <c r="N364" s="396">
        <f t="shared" si="92"/>
        <v>15868341.170000004</v>
      </c>
      <c r="O364" s="396">
        <f>SUM(O336:O363)</f>
        <v>192375851.85000008</v>
      </c>
      <c r="Q364" s="392">
        <v>10300</v>
      </c>
      <c r="R364" s="392" t="s">
        <v>149</v>
      </c>
      <c r="S364" s="396">
        <f t="shared" ref="S364:AC364" si="93">SUM(S336:S363)</f>
        <v>15900155.309999999</v>
      </c>
      <c r="T364" s="396">
        <f t="shared" si="93"/>
        <v>30792575.619999997</v>
      </c>
      <c r="U364" s="396">
        <f t="shared" si="93"/>
        <v>46337631.93</v>
      </c>
      <c r="V364" s="396">
        <f t="shared" si="93"/>
        <v>62122149.930000015</v>
      </c>
      <c r="W364" s="396">
        <f t="shared" si="93"/>
        <v>77431041.359999999</v>
      </c>
      <c r="X364" s="396">
        <f t="shared" si="93"/>
        <v>94657335.299999997</v>
      </c>
      <c r="Y364" s="396">
        <f t="shared" si="93"/>
        <v>110992383.44999997</v>
      </c>
      <c r="Z364" s="396">
        <f t="shared" si="93"/>
        <v>127672807.67000002</v>
      </c>
      <c r="AA364" s="396">
        <f t="shared" si="93"/>
        <v>143815864.62999997</v>
      </c>
      <c r="AB364" s="396">
        <f t="shared" si="93"/>
        <v>160219962.75999999</v>
      </c>
      <c r="AC364" s="396">
        <f t="shared" si="93"/>
        <v>176507510.68000001</v>
      </c>
      <c r="AD364" s="396">
        <f>SUM(AD336:AD363)</f>
        <v>192375851.85000008</v>
      </c>
    </row>
    <row r="366" spans="1:30" x14ac:dyDescent="0.2">
      <c r="A366" s="388" t="s">
        <v>144</v>
      </c>
      <c r="B366" s="388" t="s">
        <v>159</v>
      </c>
      <c r="C366" s="388" t="s">
        <v>0</v>
      </c>
      <c r="D366" s="388" t="s">
        <v>1</v>
      </c>
      <c r="E366" s="388" t="s">
        <v>2</v>
      </c>
      <c r="F366" s="388" t="s">
        <v>3</v>
      </c>
      <c r="G366" s="388" t="s">
        <v>4</v>
      </c>
      <c r="H366" s="388" t="s">
        <v>5</v>
      </c>
      <c r="I366" s="388" t="s">
        <v>6</v>
      </c>
      <c r="J366" s="388" t="s">
        <v>7</v>
      </c>
      <c r="K366" s="388" t="s">
        <v>8</v>
      </c>
      <c r="L366" s="388" t="s">
        <v>9</v>
      </c>
      <c r="M366" s="388" t="s">
        <v>10</v>
      </c>
      <c r="N366" s="388" t="s">
        <v>11</v>
      </c>
      <c r="O366" s="388" t="s">
        <v>55</v>
      </c>
      <c r="Q366" s="388" t="s">
        <v>73</v>
      </c>
      <c r="R366" s="388" t="s">
        <v>159</v>
      </c>
      <c r="S366" s="388" t="s">
        <v>74</v>
      </c>
      <c r="T366" s="388" t="s">
        <v>75</v>
      </c>
      <c r="U366" s="388" t="s">
        <v>76</v>
      </c>
      <c r="V366" s="388" t="s">
        <v>77</v>
      </c>
      <c r="W366" s="388" t="s">
        <v>78</v>
      </c>
      <c r="X366" s="388" t="s">
        <v>79</v>
      </c>
      <c r="Y366" s="388" t="s">
        <v>80</v>
      </c>
      <c r="Z366" s="388" t="s">
        <v>81</v>
      </c>
      <c r="AA366" s="388" t="s">
        <v>82</v>
      </c>
      <c r="AB366" s="388" t="s">
        <v>83</v>
      </c>
      <c r="AC366" s="388" t="s">
        <v>84</v>
      </c>
      <c r="AD366" s="388" t="s">
        <v>85</v>
      </c>
    </row>
    <row r="367" spans="1:30" x14ac:dyDescent="0.2">
      <c r="A367" s="389"/>
      <c r="B367" s="389" t="s">
        <v>46</v>
      </c>
      <c r="C367" s="387">
        <v>0</v>
      </c>
      <c r="D367" s="387">
        <v>0</v>
      </c>
      <c r="E367" s="387">
        <v>0</v>
      </c>
      <c r="F367" s="387">
        <v>0</v>
      </c>
      <c r="G367" s="387">
        <v>0</v>
      </c>
      <c r="H367" s="387">
        <v>0</v>
      </c>
      <c r="I367" s="387">
        <v>0</v>
      </c>
      <c r="J367" s="387">
        <v>0</v>
      </c>
      <c r="K367" s="387">
        <v>0</v>
      </c>
      <c r="L367" s="387">
        <v>0</v>
      </c>
      <c r="M367" s="387">
        <v>0</v>
      </c>
      <c r="N367" s="387">
        <v>0</v>
      </c>
      <c r="O367" s="393">
        <f>SUM(C367:N367)</f>
        <v>0</v>
      </c>
      <c r="Q367" s="389"/>
      <c r="R367" s="389" t="s">
        <v>46</v>
      </c>
      <c r="S367" s="387">
        <f>+C367</f>
        <v>0</v>
      </c>
      <c r="T367" s="387">
        <f>+S367+D367</f>
        <v>0</v>
      </c>
      <c r="U367" s="387">
        <f t="shared" ref="U367:U394" si="94">+T367+E367</f>
        <v>0</v>
      </c>
      <c r="V367" s="387">
        <f t="shared" ref="V367:V394" si="95">+U367+F367</f>
        <v>0</v>
      </c>
      <c r="W367" s="387">
        <f t="shared" ref="W367:W394" si="96">+V367+G367</f>
        <v>0</v>
      </c>
      <c r="X367" s="387">
        <f t="shared" ref="X367:X394" si="97">+W367+H367</f>
        <v>0</v>
      </c>
      <c r="Y367" s="387">
        <f t="shared" ref="Y367:Y394" si="98">+X367+I367</f>
        <v>0</v>
      </c>
      <c r="Z367" s="387">
        <f t="shared" ref="Z367:Z394" si="99">+Y367+J367</f>
        <v>0</v>
      </c>
      <c r="AA367" s="387">
        <f t="shared" ref="AA367:AA394" si="100">+Z367+K367</f>
        <v>0</v>
      </c>
      <c r="AB367" s="387">
        <f t="shared" ref="AB367:AB394" si="101">+AA367+L367</f>
        <v>0</v>
      </c>
      <c r="AC367" s="387">
        <f t="shared" ref="AC367:AC394" si="102">+AB367+M367</f>
        <v>0</v>
      </c>
      <c r="AD367" s="387">
        <f t="shared" ref="AD367:AD394" si="103">+AC367+N367</f>
        <v>0</v>
      </c>
    </row>
    <row r="368" spans="1:30" x14ac:dyDescent="0.2">
      <c r="A368" s="390">
        <v>1004</v>
      </c>
      <c r="B368" s="390" t="s">
        <v>94</v>
      </c>
      <c r="C368" s="11">
        <v>2927804.04</v>
      </c>
      <c r="D368" s="11">
        <v>2218335.9300000002</v>
      </c>
      <c r="E368" s="11">
        <v>2574041.67</v>
      </c>
      <c r="F368" s="11">
        <v>2653124.88</v>
      </c>
      <c r="G368" s="11">
        <v>2815047.13</v>
      </c>
      <c r="H368" s="11">
        <v>3116774.93</v>
      </c>
      <c r="I368" s="11">
        <v>2909934.87</v>
      </c>
      <c r="J368" s="11">
        <v>2901997.78</v>
      </c>
      <c r="K368" s="11">
        <v>2753678.95</v>
      </c>
      <c r="L368" s="11">
        <v>2577608.63</v>
      </c>
      <c r="M368" s="11">
        <v>2801782.54</v>
      </c>
      <c r="N368" s="11">
        <v>2873825.54</v>
      </c>
      <c r="O368" s="394">
        <f t="shared" ref="O368:O394" si="104">SUM(C368:N368)</f>
        <v>33123956.889999997</v>
      </c>
      <c r="Q368" s="390">
        <v>1004</v>
      </c>
      <c r="R368" s="390" t="s">
        <v>94</v>
      </c>
      <c r="S368" s="11">
        <f t="shared" ref="S368:S394" si="105">+C368</f>
        <v>2927804.04</v>
      </c>
      <c r="T368" s="11">
        <f t="shared" ref="T368:T394" si="106">+S368+D368</f>
        <v>5146139.9700000007</v>
      </c>
      <c r="U368" s="11">
        <f t="shared" si="94"/>
        <v>7720181.6400000006</v>
      </c>
      <c r="V368" s="11">
        <f t="shared" si="95"/>
        <v>10373306.52</v>
      </c>
      <c r="W368" s="11">
        <f t="shared" si="96"/>
        <v>13188353.649999999</v>
      </c>
      <c r="X368" s="11">
        <f t="shared" si="97"/>
        <v>16305128.579999998</v>
      </c>
      <c r="Y368" s="11">
        <f t="shared" si="98"/>
        <v>19215063.449999999</v>
      </c>
      <c r="Z368" s="11">
        <f t="shared" si="99"/>
        <v>22117061.23</v>
      </c>
      <c r="AA368" s="11">
        <f t="shared" si="100"/>
        <v>24870740.18</v>
      </c>
      <c r="AB368" s="11">
        <f t="shared" si="101"/>
        <v>27448348.809999999</v>
      </c>
      <c r="AC368" s="11">
        <f t="shared" si="102"/>
        <v>30250131.349999998</v>
      </c>
      <c r="AD368" s="11">
        <f t="shared" si="103"/>
        <v>33123956.889999997</v>
      </c>
    </row>
    <row r="369" spans="1:30" x14ac:dyDescent="0.2">
      <c r="A369" s="390">
        <v>1005</v>
      </c>
      <c r="B369" s="390" t="s">
        <v>13</v>
      </c>
      <c r="C369" s="11">
        <v>42940.04</v>
      </c>
      <c r="D369" s="11">
        <v>41148.980000000003</v>
      </c>
      <c r="E369" s="11">
        <v>44936.07</v>
      </c>
      <c r="F369" s="11">
        <v>48922.96</v>
      </c>
      <c r="G369" s="11">
        <v>43970.18</v>
      </c>
      <c r="H369" s="11">
        <v>57705.68</v>
      </c>
      <c r="I369" s="11">
        <v>57413.15</v>
      </c>
      <c r="J369" s="11">
        <v>54171.38</v>
      </c>
      <c r="K369" s="11">
        <v>58178.28</v>
      </c>
      <c r="L369" s="11">
        <v>62623.68</v>
      </c>
      <c r="M369" s="11">
        <v>57074.86</v>
      </c>
      <c r="N369" s="11">
        <v>58557.68</v>
      </c>
      <c r="O369" s="394">
        <f t="shared" si="104"/>
        <v>627642.94000000006</v>
      </c>
      <c r="Q369" s="390">
        <v>1005</v>
      </c>
      <c r="R369" s="390" t="s">
        <v>13</v>
      </c>
      <c r="S369" s="11">
        <f t="shared" si="105"/>
        <v>42940.04</v>
      </c>
      <c r="T369" s="11">
        <f t="shared" si="106"/>
        <v>84089.02</v>
      </c>
      <c r="U369" s="11">
        <f t="shared" si="94"/>
        <v>129025.09</v>
      </c>
      <c r="V369" s="11">
        <f t="shared" si="95"/>
        <v>177948.05</v>
      </c>
      <c r="W369" s="11">
        <f t="shared" si="96"/>
        <v>221918.22999999998</v>
      </c>
      <c r="X369" s="11">
        <f t="shared" si="97"/>
        <v>279623.90999999997</v>
      </c>
      <c r="Y369" s="11">
        <f t="shared" si="98"/>
        <v>337037.06</v>
      </c>
      <c r="Z369" s="11">
        <f t="shared" si="99"/>
        <v>391208.44</v>
      </c>
      <c r="AA369" s="11">
        <f t="shared" si="100"/>
        <v>449386.72</v>
      </c>
      <c r="AB369" s="11">
        <f t="shared" si="101"/>
        <v>512010.39999999997</v>
      </c>
      <c r="AC369" s="11">
        <f t="shared" si="102"/>
        <v>569085.26</v>
      </c>
      <c r="AD369" s="11">
        <f t="shared" si="103"/>
        <v>627642.94000000006</v>
      </c>
    </row>
    <row r="370" spans="1:30" x14ac:dyDescent="0.2">
      <c r="A370" s="390">
        <v>1006</v>
      </c>
      <c r="B370" s="390" t="s">
        <v>14</v>
      </c>
      <c r="C370" s="11">
        <v>312.24</v>
      </c>
      <c r="D370" s="11">
        <v>312.24</v>
      </c>
      <c r="E370" s="11">
        <v>312.24</v>
      </c>
      <c r="F370" s="11">
        <v>312.24</v>
      </c>
      <c r="G370" s="11">
        <v>312.24</v>
      </c>
      <c r="H370" s="11">
        <v>312.24</v>
      </c>
      <c r="I370" s="11">
        <v>312.24</v>
      </c>
      <c r="J370" s="11">
        <v>312.24</v>
      </c>
      <c r="K370" s="11">
        <v>312.24</v>
      </c>
      <c r="L370" s="11">
        <v>6539.26</v>
      </c>
      <c r="M370" s="11">
        <v>16249.03</v>
      </c>
      <c r="N370" s="11">
        <v>312.24</v>
      </c>
      <c r="O370" s="394">
        <f t="shared" si="104"/>
        <v>25910.690000000002</v>
      </c>
      <c r="Q370" s="390">
        <v>1006</v>
      </c>
      <c r="R370" s="390" t="s">
        <v>14</v>
      </c>
      <c r="S370" s="11">
        <f t="shared" si="105"/>
        <v>312.24</v>
      </c>
      <c r="T370" s="11">
        <f t="shared" si="106"/>
        <v>624.48</v>
      </c>
      <c r="U370" s="11">
        <f t="shared" si="94"/>
        <v>936.72</v>
      </c>
      <c r="V370" s="11">
        <f t="shared" si="95"/>
        <v>1248.96</v>
      </c>
      <c r="W370" s="11">
        <f t="shared" si="96"/>
        <v>1561.2</v>
      </c>
      <c r="X370" s="11">
        <f t="shared" si="97"/>
        <v>1873.44</v>
      </c>
      <c r="Y370" s="11">
        <f t="shared" si="98"/>
        <v>2185.6800000000003</v>
      </c>
      <c r="Z370" s="11">
        <f t="shared" si="99"/>
        <v>2497.92</v>
      </c>
      <c r="AA370" s="11">
        <f t="shared" si="100"/>
        <v>2810.16</v>
      </c>
      <c r="AB370" s="11">
        <f t="shared" si="101"/>
        <v>9349.42</v>
      </c>
      <c r="AC370" s="11">
        <f t="shared" si="102"/>
        <v>25598.45</v>
      </c>
      <c r="AD370" s="11">
        <f t="shared" si="103"/>
        <v>25910.690000000002</v>
      </c>
    </row>
    <row r="371" spans="1:30" x14ac:dyDescent="0.2">
      <c r="A371" s="390">
        <v>1007</v>
      </c>
      <c r="B371" s="390" t="s">
        <v>15</v>
      </c>
      <c r="C371" s="11">
        <v>332768.3</v>
      </c>
      <c r="D371" s="11">
        <v>324817.74</v>
      </c>
      <c r="E371" s="11">
        <v>345775.23</v>
      </c>
      <c r="F371" s="11">
        <v>326165</v>
      </c>
      <c r="G371" s="11">
        <v>310172.15999999997</v>
      </c>
      <c r="H371" s="11">
        <v>324277.18</v>
      </c>
      <c r="I371" s="11">
        <v>307107.03000000003</v>
      </c>
      <c r="J371" s="11">
        <v>279266.87</v>
      </c>
      <c r="K371" s="11">
        <v>267914.46999999997</v>
      </c>
      <c r="L371" s="11">
        <v>255190.19</v>
      </c>
      <c r="M371" s="11">
        <v>258151.77</v>
      </c>
      <c r="N371" s="11">
        <v>250366.73</v>
      </c>
      <c r="O371" s="394">
        <f t="shared" si="104"/>
        <v>3581972.6699999995</v>
      </c>
      <c r="Q371" s="390">
        <v>1007</v>
      </c>
      <c r="R371" s="390" t="s">
        <v>15</v>
      </c>
      <c r="S371" s="11">
        <f t="shared" si="105"/>
        <v>332768.3</v>
      </c>
      <c r="T371" s="11">
        <f t="shared" si="106"/>
        <v>657586.04</v>
      </c>
      <c r="U371" s="11">
        <f t="shared" si="94"/>
        <v>1003361.27</v>
      </c>
      <c r="V371" s="11">
        <f t="shared" si="95"/>
        <v>1329526.27</v>
      </c>
      <c r="W371" s="11">
        <f t="shared" si="96"/>
        <v>1639698.43</v>
      </c>
      <c r="X371" s="11">
        <f t="shared" si="97"/>
        <v>1963975.6099999999</v>
      </c>
      <c r="Y371" s="11">
        <f t="shared" si="98"/>
        <v>2271082.6399999997</v>
      </c>
      <c r="Z371" s="11">
        <f t="shared" si="99"/>
        <v>2550349.5099999998</v>
      </c>
      <c r="AA371" s="11">
        <f t="shared" si="100"/>
        <v>2818263.9799999995</v>
      </c>
      <c r="AB371" s="11">
        <f t="shared" si="101"/>
        <v>3073454.1699999995</v>
      </c>
      <c r="AC371" s="11">
        <f t="shared" si="102"/>
        <v>3331605.9399999995</v>
      </c>
      <c r="AD371" s="11">
        <f t="shared" si="103"/>
        <v>3581972.6699999995</v>
      </c>
    </row>
    <row r="372" spans="1:30" x14ac:dyDescent="0.2">
      <c r="A372" s="390">
        <v>1008</v>
      </c>
      <c r="B372" s="390" t="s">
        <v>16</v>
      </c>
      <c r="C372" s="11">
        <v>140538.99</v>
      </c>
      <c r="D372" s="11">
        <v>138271.73000000001</v>
      </c>
      <c r="E372" s="11">
        <v>146062.49</v>
      </c>
      <c r="F372" s="11">
        <v>153381.35999999999</v>
      </c>
      <c r="G372" s="11">
        <v>145845.43</v>
      </c>
      <c r="H372" s="11">
        <v>156522.69</v>
      </c>
      <c r="I372" s="11">
        <v>151568.14000000001</v>
      </c>
      <c r="J372" s="11">
        <v>145523.07</v>
      </c>
      <c r="K372" s="11">
        <v>133917.64000000001</v>
      </c>
      <c r="L372" s="11">
        <v>135480.92000000001</v>
      </c>
      <c r="M372" s="11">
        <v>139890.07999999999</v>
      </c>
      <c r="N372" s="11">
        <v>137680.48000000001</v>
      </c>
      <c r="O372" s="394">
        <f t="shared" si="104"/>
        <v>1724683.02</v>
      </c>
      <c r="Q372" s="390">
        <v>1008</v>
      </c>
      <c r="R372" s="390" t="s">
        <v>16</v>
      </c>
      <c r="S372" s="11">
        <f t="shared" si="105"/>
        <v>140538.99</v>
      </c>
      <c r="T372" s="11">
        <f t="shared" si="106"/>
        <v>278810.71999999997</v>
      </c>
      <c r="U372" s="11">
        <f t="shared" si="94"/>
        <v>424873.20999999996</v>
      </c>
      <c r="V372" s="11">
        <f t="shared" si="95"/>
        <v>578254.56999999995</v>
      </c>
      <c r="W372" s="11">
        <f t="shared" si="96"/>
        <v>724100</v>
      </c>
      <c r="X372" s="11">
        <f t="shared" si="97"/>
        <v>880622.69</v>
      </c>
      <c r="Y372" s="11">
        <f t="shared" si="98"/>
        <v>1032190.83</v>
      </c>
      <c r="Z372" s="11">
        <f t="shared" si="99"/>
        <v>1177713.8999999999</v>
      </c>
      <c r="AA372" s="11">
        <f t="shared" si="100"/>
        <v>1311631.54</v>
      </c>
      <c r="AB372" s="11">
        <f t="shared" si="101"/>
        <v>1447112.46</v>
      </c>
      <c r="AC372" s="11">
        <f t="shared" si="102"/>
        <v>1587002.54</v>
      </c>
      <c r="AD372" s="11">
        <f t="shared" si="103"/>
        <v>1724683.02</v>
      </c>
    </row>
    <row r="373" spans="1:30" x14ac:dyDescent="0.2">
      <c r="A373" s="390">
        <v>1009</v>
      </c>
      <c r="B373" s="390" t="s">
        <v>17</v>
      </c>
      <c r="C373" s="11">
        <v>98352.4</v>
      </c>
      <c r="D373" s="11">
        <v>102948.41</v>
      </c>
      <c r="E373" s="11">
        <v>102995.69</v>
      </c>
      <c r="F373" s="11">
        <v>109764.16</v>
      </c>
      <c r="G373" s="11">
        <v>109241.96</v>
      </c>
      <c r="H373" s="11">
        <v>123624.06</v>
      </c>
      <c r="I373" s="11">
        <v>97680.91</v>
      </c>
      <c r="J373" s="11">
        <v>102397.74</v>
      </c>
      <c r="K373" s="11">
        <v>110804.34</v>
      </c>
      <c r="L373" s="11">
        <v>115917.13</v>
      </c>
      <c r="M373" s="11">
        <v>121506.8</v>
      </c>
      <c r="N373" s="11">
        <v>110756.54</v>
      </c>
      <c r="O373" s="394">
        <f t="shared" si="104"/>
        <v>1305990.1400000001</v>
      </c>
      <c r="Q373" s="390">
        <v>1009</v>
      </c>
      <c r="R373" s="390" t="s">
        <v>17</v>
      </c>
      <c r="S373" s="11">
        <f t="shared" si="105"/>
        <v>98352.4</v>
      </c>
      <c r="T373" s="11">
        <f t="shared" si="106"/>
        <v>201300.81</v>
      </c>
      <c r="U373" s="11">
        <f t="shared" si="94"/>
        <v>304296.5</v>
      </c>
      <c r="V373" s="11">
        <f t="shared" si="95"/>
        <v>414060.66000000003</v>
      </c>
      <c r="W373" s="11">
        <f t="shared" si="96"/>
        <v>523302.62000000005</v>
      </c>
      <c r="X373" s="11">
        <f t="shared" si="97"/>
        <v>646926.68000000005</v>
      </c>
      <c r="Y373" s="11">
        <f t="shared" si="98"/>
        <v>744607.59000000008</v>
      </c>
      <c r="Z373" s="11">
        <f t="shared" si="99"/>
        <v>847005.33000000007</v>
      </c>
      <c r="AA373" s="11">
        <f t="shared" si="100"/>
        <v>957809.67</v>
      </c>
      <c r="AB373" s="11">
        <f t="shared" si="101"/>
        <v>1073726.8</v>
      </c>
      <c r="AC373" s="11">
        <f t="shared" si="102"/>
        <v>1195233.6000000001</v>
      </c>
      <c r="AD373" s="11">
        <f t="shared" si="103"/>
        <v>1305990.1400000001</v>
      </c>
    </row>
    <row r="374" spans="1:30" x14ac:dyDescent="0.2">
      <c r="A374" s="390">
        <v>1010</v>
      </c>
      <c r="B374" s="390" t="s">
        <v>19</v>
      </c>
      <c r="C374" s="11">
        <v>31109.11</v>
      </c>
      <c r="D374" s="11">
        <v>27122.67</v>
      </c>
      <c r="E374" s="11">
        <v>27213.33</v>
      </c>
      <c r="F374" s="11">
        <v>22962.05</v>
      </c>
      <c r="G374" s="11">
        <v>28687.31</v>
      </c>
      <c r="H374" s="11">
        <v>54521.73</v>
      </c>
      <c r="I374" s="11">
        <v>59199.06</v>
      </c>
      <c r="J374" s="11">
        <v>55416.05</v>
      </c>
      <c r="K374" s="11">
        <v>43789.16</v>
      </c>
      <c r="L374" s="11">
        <v>41310.5</v>
      </c>
      <c r="M374" s="11">
        <v>26821.71</v>
      </c>
      <c r="N374" s="11">
        <v>27208.98</v>
      </c>
      <c r="O374" s="394">
        <f t="shared" si="104"/>
        <v>445361.66</v>
      </c>
      <c r="Q374" s="390">
        <v>1010</v>
      </c>
      <c r="R374" s="390" t="s">
        <v>19</v>
      </c>
      <c r="S374" s="11">
        <f t="shared" si="105"/>
        <v>31109.11</v>
      </c>
      <c r="T374" s="11">
        <f t="shared" si="106"/>
        <v>58231.78</v>
      </c>
      <c r="U374" s="11">
        <f t="shared" si="94"/>
        <v>85445.11</v>
      </c>
      <c r="V374" s="11">
        <f t="shared" si="95"/>
        <v>108407.16</v>
      </c>
      <c r="W374" s="11">
        <f t="shared" si="96"/>
        <v>137094.47</v>
      </c>
      <c r="X374" s="11">
        <f t="shared" si="97"/>
        <v>191616.2</v>
      </c>
      <c r="Y374" s="11">
        <f t="shared" si="98"/>
        <v>250815.26</v>
      </c>
      <c r="Z374" s="11">
        <f t="shared" si="99"/>
        <v>306231.31</v>
      </c>
      <c r="AA374" s="11">
        <f t="shared" si="100"/>
        <v>350020.47</v>
      </c>
      <c r="AB374" s="11">
        <f t="shared" si="101"/>
        <v>391330.97</v>
      </c>
      <c r="AC374" s="11">
        <f t="shared" si="102"/>
        <v>418152.68</v>
      </c>
      <c r="AD374" s="11">
        <f t="shared" si="103"/>
        <v>445361.66</v>
      </c>
    </row>
    <row r="375" spans="1:30" x14ac:dyDescent="0.2">
      <c r="A375" s="390">
        <v>1011</v>
      </c>
      <c r="B375" s="390" t="s">
        <v>20</v>
      </c>
      <c r="C375" s="11">
        <v>106798.42</v>
      </c>
      <c r="D375" s="11">
        <v>106025.3</v>
      </c>
      <c r="E375" s="11">
        <v>104319.27</v>
      </c>
      <c r="F375" s="11">
        <v>101191.48</v>
      </c>
      <c r="G375" s="11">
        <v>94155.23</v>
      </c>
      <c r="H375" s="11">
        <v>101409.86</v>
      </c>
      <c r="I375" s="11">
        <v>108305.19</v>
      </c>
      <c r="J375" s="11">
        <v>114754.24000000001</v>
      </c>
      <c r="K375" s="11">
        <v>109437.32</v>
      </c>
      <c r="L375" s="11">
        <v>102843.7</v>
      </c>
      <c r="M375" s="11">
        <v>100888.15</v>
      </c>
      <c r="N375" s="11">
        <v>100302.92</v>
      </c>
      <c r="O375" s="394">
        <f t="shared" si="104"/>
        <v>1250431.0799999998</v>
      </c>
      <c r="Q375" s="390">
        <v>1011</v>
      </c>
      <c r="R375" s="390" t="s">
        <v>20</v>
      </c>
      <c r="S375" s="11">
        <f t="shared" si="105"/>
        <v>106798.42</v>
      </c>
      <c r="T375" s="11">
        <f t="shared" si="106"/>
        <v>212823.72</v>
      </c>
      <c r="U375" s="11">
        <f t="shared" si="94"/>
        <v>317142.99</v>
      </c>
      <c r="V375" s="11">
        <f t="shared" si="95"/>
        <v>418334.47</v>
      </c>
      <c r="W375" s="11">
        <f t="shared" si="96"/>
        <v>512489.69999999995</v>
      </c>
      <c r="X375" s="11">
        <f t="shared" si="97"/>
        <v>613899.55999999994</v>
      </c>
      <c r="Y375" s="11">
        <f t="shared" si="98"/>
        <v>722204.75</v>
      </c>
      <c r="Z375" s="11">
        <f t="shared" si="99"/>
        <v>836958.99</v>
      </c>
      <c r="AA375" s="11">
        <f t="shared" si="100"/>
        <v>946396.31</v>
      </c>
      <c r="AB375" s="11">
        <f t="shared" si="101"/>
        <v>1049240.01</v>
      </c>
      <c r="AC375" s="11">
        <f t="shared" si="102"/>
        <v>1150128.1599999999</v>
      </c>
      <c r="AD375" s="11">
        <f t="shared" si="103"/>
        <v>1250431.0799999998</v>
      </c>
    </row>
    <row r="376" spans="1:30" ht="14.25" customHeight="1" x14ac:dyDescent="0.2">
      <c r="A376" s="390">
        <v>1012</v>
      </c>
      <c r="B376" s="390" t="s">
        <v>21</v>
      </c>
      <c r="C376" s="11">
        <v>251068.3</v>
      </c>
      <c r="D376" s="11">
        <v>239904.37</v>
      </c>
      <c r="E376" s="11">
        <v>250557.14</v>
      </c>
      <c r="F376" s="11">
        <v>254455.67</v>
      </c>
      <c r="G376" s="11">
        <v>245686.14</v>
      </c>
      <c r="H376" s="11">
        <v>259880.97</v>
      </c>
      <c r="I376" s="11">
        <v>236507.27</v>
      </c>
      <c r="J376" s="11">
        <v>278694.03999999998</v>
      </c>
      <c r="K376" s="11">
        <v>379629.7</v>
      </c>
      <c r="L376" s="11">
        <v>420628.85</v>
      </c>
      <c r="M376" s="11">
        <v>362513.59</v>
      </c>
      <c r="N376" s="11">
        <v>357520.22</v>
      </c>
      <c r="O376" s="394">
        <f t="shared" si="104"/>
        <v>3537046.26</v>
      </c>
      <c r="Q376" s="390">
        <v>1012</v>
      </c>
      <c r="R376" s="390" t="s">
        <v>21</v>
      </c>
      <c r="S376" s="11">
        <f t="shared" si="105"/>
        <v>251068.3</v>
      </c>
      <c r="T376" s="11">
        <f t="shared" si="106"/>
        <v>490972.67</v>
      </c>
      <c r="U376" s="11">
        <f t="shared" si="94"/>
        <v>741529.81</v>
      </c>
      <c r="V376" s="11">
        <f t="shared" si="95"/>
        <v>995985.4800000001</v>
      </c>
      <c r="W376" s="11">
        <f t="shared" si="96"/>
        <v>1241671.6200000001</v>
      </c>
      <c r="X376" s="11">
        <f t="shared" si="97"/>
        <v>1501552.59</v>
      </c>
      <c r="Y376" s="11">
        <f t="shared" si="98"/>
        <v>1738059.86</v>
      </c>
      <c r="Z376" s="11">
        <f t="shared" si="99"/>
        <v>2016753.9000000001</v>
      </c>
      <c r="AA376" s="11">
        <f t="shared" si="100"/>
        <v>2396383.6</v>
      </c>
      <c r="AB376" s="11">
        <f t="shared" si="101"/>
        <v>2817012.45</v>
      </c>
      <c r="AC376" s="11">
        <f t="shared" si="102"/>
        <v>3179526.04</v>
      </c>
      <c r="AD376" s="11">
        <f t="shared" si="103"/>
        <v>3537046.26</v>
      </c>
    </row>
    <row r="377" spans="1:30" x14ac:dyDescent="0.2">
      <c r="A377" s="390">
        <v>1013</v>
      </c>
      <c r="B377" s="390" t="s">
        <v>22</v>
      </c>
      <c r="C377" s="11">
        <v>19645.45</v>
      </c>
      <c r="D377" s="11">
        <v>19501.02</v>
      </c>
      <c r="E377" s="11">
        <v>18350.37</v>
      </c>
      <c r="F377" s="11">
        <v>18554.95</v>
      </c>
      <c r="G377" s="11">
        <v>17916.63</v>
      </c>
      <c r="H377" s="11">
        <v>19528.939999999999</v>
      </c>
      <c r="I377" s="11">
        <v>22594.53</v>
      </c>
      <c r="J377" s="11">
        <v>21371.119999999999</v>
      </c>
      <c r="K377" s="11">
        <v>23510.48</v>
      </c>
      <c r="L377" s="11">
        <v>23684.240000000002</v>
      </c>
      <c r="M377" s="11">
        <v>23001.01</v>
      </c>
      <c r="N377" s="11">
        <v>21206.78</v>
      </c>
      <c r="O377" s="394">
        <f t="shared" si="104"/>
        <v>248865.52000000002</v>
      </c>
      <c r="Q377" s="390">
        <v>1013</v>
      </c>
      <c r="R377" s="390" t="s">
        <v>22</v>
      </c>
      <c r="S377" s="11">
        <f t="shared" si="105"/>
        <v>19645.45</v>
      </c>
      <c r="T377" s="11">
        <f t="shared" si="106"/>
        <v>39146.47</v>
      </c>
      <c r="U377" s="11">
        <f t="shared" si="94"/>
        <v>57496.84</v>
      </c>
      <c r="V377" s="11">
        <f t="shared" si="95"/>
        <v>76051.789999999994</v>
      </c>
      <c r="W377" s="11">
        <f t="shared" si="96"/>
        <v>93968.42</v>
      </c>
      <c r="X377" s="11">
        <f t="shared" si="97"/>
        <v>113497.36</v>
      </c>
      <c r="Y377" s="11">
        <f t="shared" si="98"/>
        <v>136091.89000000001</v>
      </c>
      <c r="Z377" s="11">
        <f t="shared" si="99"/>
        <v>157463.01</v>
      </c>
      <c r="AA377" s="11">
        <f t="shared" si="100"/>
        <v>180973.49000000002</v>
      </c>
      <c r="AB377" s="11">
        <f t="shared" si="101"/>
        <v>204657.73</v>
      </c>
      <c r="AC377" s="11">
        <f t="shared" si="102"/>
        <v>227658.74000000002</v>
      </c>
      <c r="AD377" s="11">
        <f t="shared" si="103"/>
        <v>248865.52000000002</v>
      </c>
    </row>
    <row r="378" spans="1:30" x14ac:dyDescent="0.2">
      <c r="A378" s="390">
        <v>1014</v>
      </c>
      <c r="B378" s="390" t="s">
        <v>23</v>
      </c>
      <c r="C378" s="11">
        <v>664209.18999999994</v>
      </c>
      <c r="D378" s="11">
        <v>739818.32</v>
      </c>
      <c r="E378" s="11">
        <v>752119.35</v>
      </c>
      <c r="F378" s="11">
        <v>738586.4</v>
      </c>
      <c r="G378" s="11">
        <v>540784.81999999995</v>
      </c>
      <c r="H378" s="11">
        <v>707933.77</v>
      </c>
      <c r="I378" s="11">
        <v>624428.57999999996</v>
      </c>
      <c r="J378" s="11">
        <v>1004007.05</v>
      </c>
      <c r="K378" s="11">
        <v>828805.12</v>
      </c>
      <c r="L378" s="11">
        <v>863951.1</v>
      </c>
      <c r="M378" s="11">
        <v>779860.88</v>
      </c>
      <c r="N378" s="11">
        <v>819499.75</v>
      </c>
      <c r="O378" s="394">
        <f t="shared" si="104"/>
        <v>9064004.3299999982</v>
      </c>
      <c r="Q378" s="390">
        <v>1014</v>
      </c>
      <c r="R378" s="390" t="s">
        <v>23</v>
      </c>
      <c r="S378" s="11">
        <f t="shared" si="105"/>
        <v>664209.18999999994</v>
      </c>
      <c r="T378" s="11">
        <f t="shared" si="106"/>
        <v>1404027.5099999998</v>
      </c>
      <c r="U378" s="11">
        <f t="shared" si="94"/>
        <v>2156146.86</v>
      </c>
      <c r="V378" s="11">
        <f t="shared" si="95"/>
        <v>2894733.26</v>
      </c>
      <c r="W378" s="11">
        <f t="shared" si="96"/>
        <v>3435518.0799999996</v>
      </c>
      <c r="X378" s="11">
        <f t="shared" si="97"/>
        <v>4143451.8499999996</v>
      </c>
      <c r="Y378" s="11">
        <f t="shared" si="98"/>
        <v>4767880.43</v>
      </c>
      <c r="Z378" s="11">
        <f t="shared" si="99"/>
        <v>5771887.4799999995</v>
      </c>
      <c r="AA378" s="11">
        <f t="shared" si="100"/>
        <v>6600692.5999999996</v>
      </c>
      <c r="AB378" s="11">
        <f t="shared" si="101"/>
        <v>7464643.6999999993</v>
      </c>
      <c r="AC378" s="11">
        <f t="shared" si="102"/>
        <v>8244504.5799999991</v>
      </c>
      <c r="AD378" s="11">
        <f t="shared" si="103"/>
        <v>9064004.3299999982</v>
      </c>
    </row>
    <row r="379" spans="1:30" x14ac:dyDescent="0.2">
      <c r="A379" s="390">
        <v>1015</v>
      </c>
      <c r="B379" s="390" t="s">
        <v>24</v>
      </c>
      <c r="C379" s="11">
        <v>103730.76</v>
      </c>
      <c r="D379" s="11">
        <v>101198.77</v>
      </c>
      <c r="E379" s="11">
        <v>100387.15</v>
      </c>
      <c r="F379" s="11">
        <v>100323.16</v>
      </c>
      <c r="G379" s="11">
        <v>99464.72</v>
      </c>
      <c r="H379" s="11">
        <v>111957.15</v>
      </c>
      <c r="I379" s="11">
        <v>115303.48</v>
      </c>
      <c r="J379" s="11">
        <v>111847.32</v>
      </c>
      <c r="K379" s="11">
        <v>108366.16</v>
      </c>
      <c r="L379" s="11">
        <v>110636.48</v>
      </c>
      <c r="M379" s="11">
        <v>108684.64</v>
      </c>
      <c r="N379" s="11">
        <v>102433.47</v>
      </c>
      <c r="O379" s="394">
        <f t="shared" si="104"/>
        <v>1274333.26</v>
      </c>
      <c r="Q379" s="390">
        <v>1015</v>
      </c>
      <c r="R379" s="390" t="s">
        <v>24</v>
      </c>
      <c r="S379" s="11">
        <f t="shared" si="105"/>
        <v>103730.76</v>
      </c>
      <c r="T379" s="11">
        <f t="shared" si="106"/>
        <v>204929.53</v>
      </c>
      <c r="U379" s="11">
        <f t="shared" si="94"/>
        <v>305316.68</v>
      </c>
      <c r="V379" s="11">
        <f t="shared" si="95"/>
        <v>405639.83999999997</v>
      </c>
      <c r="W379" s="11">
        <f t="shared" si="96"/>
        <v>505104.55999999994</v>
      </c>
      <c r="X379" s="11">
        <f t="shared" si="97"/>
        <v>617061.71</v>
      </c>
      <c r="Y379" s="11">
        <f t="shared" si="98"/>
        <v>732365.19</v>
      </c>
      <c r="Z379" s="11">
        <f t="shared" si="99"/>
        <v>844212.51</v>
      </c>
      <c r="AA379" s="11">
        <f t="shared" si="100"/>
        <v>952578.67</v>
      </c>
      <c r="AB379" s="11">
        <f t="shared" si="101"/>
        <v>1063215.1500000001</v>
      </c>
      <c r="AC379" s="11">
        <f t="shared" si="102"/>
        <v>1171899.79</v>
      </c>
      <c r="AD379" s="11">
        <f t="shared" si="103"/>
        <v>1274333.26</v>
      </c>
    </row>
    <row r="380" spans="1:30" x14ac:dyDescent="0.2">
      <c r="A380" s="390">
        <v>1016</v>
      </c>
      <c r="B380" s="390" t="s">
        <v>25</v>
      </c>
      <c r="C380" s="11">
        <v>103616.96000000001</v>
      </c>
      <c r="D380" s="11">
        <v>99798.23</v>
      </c>
      <c r="E380" s="11">
        <v>114890.13</v>
      </c>
      <c r="F380" s="11">
        <v>120501.18</v>
      </c>
      <c r="G380" s="11">
        <v>113239.24</v>
      </c>
      <c r="H380" s="11">
        <v>128040.98</v>
      </c>
      <c r="I380" s="11">
        <v>137976.6</v>
      </c>
      <c r="J380" s="11">
        <v>121697.85</v>
      </c>
      <c r="K380" s="11">
        <v>113715.77</v>
      </c>
      <c r="L380" s="11">
        <v>114844.43</v>
      </c>
      <c r="M380" s="11">
        <v>113208.26</v>
      </c>
      <c r="N380" s="11">
        <v>110440.98</v>
      </c>
      <c r="O380" s="394">
        <f t="shared" si="104"/>
        <v>1391970.6099999999</v>
      </c>
      <c r="Q380" s="390">
        <v>1016</v>
      </c>
      <c r="R380" s="390" t="s">
        <v>25</v>
      </c>
      <c r="S380" s="11">
        <f t="shared" si="105"/>
        <v>103616.96000000001</v>
      </c>
      <c r="T380" s="11">
        <f t="shared" si="106"/>
        <v>203415.19</v>
      </c>
      <c r="U380" s="11">
        <f t="shared" si="94"/>
        <v>318305.32</v>
      </c>
      <c r="V380" s="11">
        <f t="shared" si="95"/>
        <v>438806.5</v>
      </c>
      <c r="W380" s="11">
        <f t="shared" si="96"/>
        <v>552045.74</v>
      </c>
      <c r="X380" s="11">
        <f t="shared" si="97"/>
        <v>680086.72</v>
      </c>
      <c r="Y380" s="11">
        <f t="shared" si="98"/>
        <v>818063.32</v>
      </c>
      <c r="Z380" s="11">
        <f t="shared" si="99"/>
        <v>939761.16999999993</v>
      </c>
      <c r="AA380" s="11">
        <f t="shared" si="100"/>
        <v>1053476.94</v>
      </c>
      <c r="AB380" s="11">
        <f t="shared" si="101"/>
        <v>1168321.3699999999</v>
      </c>
      <c r="AC380" s="11">
        <f t="shared" si="102"/>
        <v>1281529.6299999999</v>
      </c>
      <c r="AD380" s="11">
        <f t="shared" si="103"/>
        <v>1391970.6099999999</v>
      </c>
    </row>
    <row r="381" spans="1:30" x14ac:dyDescent="0.2">
      <c r="A381" s="390">
        <v>1017</v>
      </c>
      <c r="B381" s="390" t="s">
        <v>26</v>
      </c>
      <c r="C381" s="11">
        <v>183768.68</v>
      </c>
      <c r="D381" s="11">
        <v>161415.98000000001</v>
      </c>
      <c r="E381" s="11">
        <v>170372.64</v>
      </c>
      <c r="F381" s="11">
        <v>168832.51</v>
      </c>
      <c r="G381" s="11">
        <v>172703.61</v>
      </c>
      <c r="H381" s="11">
        <v>196622.77</v>
      </c>
      <c r="I381" s="11">
        <v>220897.21</v>
      </c>
      <c r="J381" s="11">
        <v>197448.87</v>
      </c>
      <c r="K381" s="11">
        <v>194183.46</v>
      </c>
      <c r="L381" s="11">
        <v>192257.66</v>
      </c>
      <c r="M381" s="11">
        <v>189844.87</v>
      </c>
      <c r="N381" s="11">
        <v>180086.35</v>
      </c>
      <c r="O381" s="394">
        <f t="shared" si="104"/>
        <v>2228434.61</v>
      </c>
      <c r="Q381" s="390">
        <v>1017</v>
      </c>
      <c r="R381" s="390" t="s">
        <v>26</v>
      </c>
      <c r="S381" s="11">
        <f t="shared" si="105"/>
        <v>183768.68</v>
      </c>
      <c r="T381" s="11">
        <f t="shared" si="106"/>
        <v>345184.66000000003</v>
      </c>
      <c r="U381" s="11">
        <f t="shared" si="94"/>
        <v>515557.30000000005</v>
      </c>
      <c r="V381" s="11">
        <f t="shared" si="95"/>
        <v>684389.81</v>
      </c>
      <c r="W381" s="11">
        <f t="shared" si="96"/>
        <v>857093.42</v>
      </c>
      <c r="X381" s="11">
        <f t="shared" si="97"/>
        <v>1053716.19</v>
      </c>
      <c r="Y381" s="11">
        <f t="shared" si="98"/>
        <v>1274613.3999999999</v>
      </c>
      <c r="Z381" s="11">
        <f t="shared" si="99"/>
        <v>1472062.27</v>
      </c>
      <c r="AA381" s="11">
        <f t="shared" si="100"/>
        <v>1666245.73</v>
      </c>
      <c r="AB381" s="11">
        <f t="shared" si="101"/>
        <v>1858503.39</v>
      </c>
      <c r="AC381" s="11">
        <f t="shared" si="102"/>
        <v>2048348.2599999998</v>
      </c>
      <c r="AD381" s="11">
        <f t="shared" si="103"/>
        <v>2228434.61</v>
      </c>
    </row>
    <row r="382" spans="1:30" x14ac:dyDescent="0.2">
      <c r="A382" s="390">
        <v>1018</v>
      </c>
      <c r="B382" s="390" t="s">
        <v>27</v>
      </c>
      <c r="C382" s="11">
        <v>102395.31</v>
      </c>
      <c r="D382" s="11">
        <v>98480.78</v>
      </c>
      <c r="E382" s="11">
        <v>102829.77</v>
      </c>
      <c r="F382" s="11">
        <v>106666.38</v>
      </c>
      <c r="G382" s="11">
        <v>99328.4</v>
      </c>
      <c r="H382" s="11">
        <v>114165.18</v>
      </c>
      <c r="I382" s="11">
        <v>77377.47</v>
      </c>
      <c r="J382" s="11">
        <v>108465.85</v>
      </c>
      <c r="K382" s="11">
        <v>103969.57</v>
      </c>
      <c r="L382" s="11">
        <v>102780.31</v>
      </c>
      <c r="M382" s="11">
        <v>105330.22</v>
      </c>
      <c r="N382" s="11">
        <v>99331.91</v>
      </c>
      <c r="O382" s="394">
        <f t="shared" si="104"/>
        <v>1221121.1499999999</v>
      </c>
      <c r="Q382" s="390">
        <v>1018</v>
      </c>
      <c r="R382" s="390" t="s">
        <v>27</v>
      </c>
      <c r="S382" s="11">
        <f t="shared" si="105"/>
        <v>102395.31</v>
      </c>
      <c r="T382" s="11">
        <f t="shared" si="106"/>
        <v>200876.09</v>
      </c>
      <c r="U382" s="11">
        <f t="shared" si="94"/>
        <v>303705.86</v>
      </c>
      <c r="V382" s="11">
        <f t="shared" si="95"/>
        <v>410372.24</v>
      </c>
      <c r="W382" s="11">
        <f t="shared" si="96"/>
        <v>509700.64</v>
      </c>
      <c r="X382" s="11">
        <f t="shared" si="97"/>
        <v>623865.82000000007</v>
      </c>
      <c r="Y382" s="11">
        <f t="shared" si="98"/>
        <v>701243.29</v>
      </c>
      <c r="Z382" s="11">
        <f t="shared" si="99"/>
        <v>809709.14</v>
      </c>
      <c r="AA382" s="11">
        <f t="shared" si="100"/>
        <v>913678.71</v>
      </c>
      <c r="AB382" s="11">
        <f t="shared" si="101"/>
        <v>1016459.02</v>
      </c>
      <c r="AC382" s="11">
        <f t="shared" si="102"/>
        <v>1121789.24</v>
      </c>
      <c r="AD382" s="11">
        <f t="shared" si="103"/>
        <v>1221121.1499999999</v>
      </c>
    </row>
    <row r="383" spans="1:30" x14ac:dyDescent="0.2">
      <c r="A383" s="390">
        <v>1019</v>
      </c>
      <c r="B383" s="390" t="s">
        <v>28</v>
      </c>
      <c r="C383" s="11">
        <v>51312.75</v>
      </c>
      <c r="D383" s="11">
        <v>51609.51</v>
      </c>
      <c r="E383" s="11">
        <v>54089.84</v>
      </c>
      <c r="F383" s="11">
        <v>53446.91</v>
      </c>
      <c r="G383" s="11">
        <v>51327.35</v>
      </c>
      <c r="H383" s="11">
        <v>61356.31</v>
      </c>
      <c r="I383" s="11">
        <v>59395.96</v>
      </c>
      <c r="J383" s="11">
        <v>61242.17</v>
      </c>
      <c r="K383" s="11">
        <v>57580.58</v>
      </c>
      <c r="L383" s="11">
        <v>56270.7</v>
      </c>
      <c r="M383" s="11">
        <v>57517.21</v>
      </c>
      <c r="N383" s="11">
        <v>54218.46</v>
      </c>
      <c r="O383" s="394">
        <f t="shared" si="104"/>
        <v>669367.75</v>
      </c>
      <c r="Q383" s="390">
        <v>1019</v>
      </c>
      <c r="R383" s="390" t="s">
        <v>28</v>
      </c>
      <c r="S383" s="11">
        <f t="shared" si="105"/>
        <v>51312.75</v>
      </c>
      <c r="T383" s="11">
        <f t="shared" si="106"/>
        <v>102922.26000000001</v>
      </c>
      <c r="U383" s="11">
        <f t="shared" si="94"/>
        <v>157012.1</v>
      </c>
      <c r="V383" s="11">
        <f t="shared" si="95"/>
        <v>210459.01</v>
      </c>
      <c r="W383" s="11">
        <f t="shared" si="96"/>
        <v>261786.36000000002</v>
      </c>
      <c r="X383" s="11">
        <f t="shared" si="97"/>
        <v>323142.67000000004</v>
      </c>
      <c r="Y383" s="11">
        <f t="shared" si="98"/>
        <v>382538.63000000006</v>
      </c>
      <c r="Z383" s="11">
        <f t="shared" si="99"/>
        <v>443780.80000000005</v>
      </c>
      <c r="AA383" s="11">
        <f t="shared" si="100"/>
        <v>501361.38000000006</v>
      </c>
      <c r="AB383" s="11">
        <f t="shared" si="101"/>
        <v>557632.08000000007</v>
      </c>
      <c r="AC383" s="11">
        <f t="shared" si="102"/>
        <v>615149.29</v>
      </c>
      <c r="AD383" s="11">
        <f t="shared" si="103"/>
        <v>669367.75</v>
      </c>
    </row>
    <row r="384" spans="1:30" x14ac:dyDescent="0.2">
      <c r="A384" s="390">
        <v>1020</v>
      </c>
      <c r="B384" s="390" t="s">
        <v>29</v>
      </c>
      <c r="C384" s="11">
        <v>364760.81</v>
      </c>
      <c r="D384" s="11">
        <v>354301.74</v>
      </c>
      <c r="E384" s="11">
        <v>358945.43</v>
      </c>
      <c r="F384" s="11">
        <v>365016.01</v>
      </c>
      <c r="G384" s="11">
        <v>343736.19</v>
      </c>
      <c r="H384" s="11">
        <v>371993.34</v>
      </c>
      <c r="I384" s="11">
        <v>361500.96</v>
      </c>
      <c r="J384" s="11">
        <v>360894.4</v>
      </c>
      <c r="K384" s="11">
        <v>359071.98</v>
      </c>
      <c r="L384" s="11">
        <v>365075.37</v>
      </c>
      <c r="M384" s="11">
        <v>368147.68</v>
      </c>
      <c r="N384" s="11">
        <v>357080.11</v>
      </c>
      <c r="O384" s="394">
        <f t="shared" si="104"/>
        <v>4330524.0200000005</v>
      </c>
      <c r="Q384" s="390">
        <v>1020</v>
      </c>
      <c r="R384" s="390" t="s">
        <v>29</v>
      </c>
      <c r="S384" s="11">
        <f t="shared" si="105"/>
        <v>364760.81</v>
      </c>
      <c r="T384" s="11">
        <f t="shared" si="106"/>
        <v>719062.55</v>
      </c>
      <c r="U384" s="11">
        <f t="shared" si="94"/>
        <v>1078007.98</v>
      </c>
      <c r="V384" s="11">
        <f t="shared" si="95"/>
        <v>1443023.99</v>
      </c>
      <c r="W384" s="11">
        <f t="shared" si="96"/>
        <v>1786760.18</v>
      </c>
      <c r="X384" s="11">
        <f t="shared" si="97"/>
        <v>2158753.52</v>
      </c>
      <c r="Y384" s="11">
        <f t="shared" si="98"/>
        <v>2520254.48</v>
      </c>
      <c r="Z384" s="11">
        <f t="shared" si="99"/>
        <v>2881148.88</v>
      </c>
      <c r="AA384" s="11">
        <f t="shared" si="100"/>
        <v>3240220.86</v>
      </c>
      <c r="AB384" s="11">
        <f t="shared" si="101"/>
        <v>3605296.23</v>
      </c>
      <c r="AC384" s="11">
        <f t="shared" si="102"/>
        <v>3973443.91</v>
      </c>
      <c r="AD384" s="11">
        <f t="shared" si="103"/>
        <v>4330524.0200000005</v>
      </c>
    </row>
    <row r="385" spans="1:30" x14ac:dyDescent="0.2">
      <c r="A385" s="390">
        <v>1021</v>
      </c>
      <c r="B385" s="390" t="s">
        <v>30</v>
      </c>
      <c r="C385" s="11">
        <v>64439.54</v>
      </c>
      <c r="D385" s="11">
        <v>84554.7</v>
      </c>
      <c r="E385" s="11">
        <v>65381.58</v>
      </c>
      <c r="F385" s="11">
        <v>79156.289999999994</v>
      </c>
      <c r="G385" s="11">
        <v>69471.59</v>
      </c>
      <c r="H385" s="11">
        <v>71583.7</v>
      </c>
      <c r="I385" s="11">
        <v>66539.45</v>
      </c>
      <c r="J385" s="11">
        <v>65740.81</v>
      </c>
      <c r="K385" s="11">
        <v>77319.240000000005</v>
      </c>
      <c r="L385" s="11">
        <v>74114.02</v>
      </c>
      <c r="M385" s="11">
        <v>73071.73</v>
      </c>
      <c r="N385" s="11">
        <v>73629.75</v>
      </c>
      <c r="O385" s="394">
        <f t="shared" si="104"/>
        <v>865002.39999999991</v>
      </c>
      <c r="Q385" s="390">
        <v>1021</v>
      </c>
      <c r="R385" s="390" t="s">
        <v>30</v>
      </c>
      <c r="S385" s="11">
        <f t="shared" si="105"/>
        <v>64439.54</v>
      </c>
      <c r="T385" s="11">
        <f t="shared" si="106"/>
        <v>148994.23999999999</v>
      </c>
      <c r="U385" s="11">
        <f t="shared" si="94"/>
        <v>214375.82</v>
      </c>
      <c r="V385" s="11">
        <f t="shared" si="95"/>
        <v>293532.11</v>
      </c>
      <c r="W385" s="11">
        <f t="shared" si="96"/>
        <v>363003.69999999995</v>
      </c>
      <c r="X385" s="11">
        <f t="shared" si="97"/>
        <v>434587.39999999997</v>
      </c>
      <c r="Y385" s="11">
        <f t="shared" si="98"/>
        <v>501126.85</v>
      </c>
      <c r="Z385" s="11">
        <f t="shared" si="99"/>
        <v>566867.65999999992</v>
      </c>
      <c r="AA385" s="11">
        <f t="shared" si="100"/>
        <v>644186.89999999991</v>
      </c>
      <c r="AB385" s="11">
        <f t="shared" si="101"/>
        <v>718300.91999999993</v>
      </c>
      <c r="AC385" s="11">
        <f t="shared" si="102"/>
        <v>791372.64999999991</v>
      </c>
      <c r="AD385" s="11">
        <f t="shared" si="103"/>
        <v>865002.39999999991</v>
      </c>
    </row>
    <row r="386" spans="1:30" x14ac:dyDescent="0.2">
      <c r="A386" s="390">
        <v>1022</v>
      </c>
      <c r="B386" s="390" t="s">
        <v>31</v>
      </c>
      <c r="C386" s="11">
        <v>832642.27</v>
      </c>
      <c r="D386" s="11">
        <v>745217.48</v>
      </c>
      <c r="E386" s="11">
        <v>763737.97</v>
      </c>
      <c r="F386" s="11">
        <v>828087.99</v>
      </c>
      <c r="G386" s="11">
        <v>827727.11</v>
      </c>
      <c r="H386" s="11">
        <v>936073.85</v>
      </c>
      <c r="I386" s="11">
        <v>867640.61</v>
      </c>
      <c r="J386" s="11">
        <v>826802.33</v>
      </c>
      <c r="K386" s="11">
        <v>817638.95</v>
      </c>
      <c r="L386" s="11">
        <v>850194.21</v>
      </c>
      <c r="M386" s="11">
        <v>807807.19</v>
      </c>
      <c r="N386" s="11">
        <v>775523.25</v>
      </c>
      <c r="O386" s="394">
        <f t="shared" si="104"/>
        <v>9879093.2100000009</v>
      </c>
      <c r="Q386" s="390">
        <v>1022</v>
      </c>
      <c r="R386" s="390" t="s">
        <v>31</v>
      </c>
      <c r="S386" s="11">
        <f t="shared" si="105"/>
        <v>832642.27</v>
      </c>
      <c r="T386" s="11">
        <f t="shared" si="106"/>
        <v>1577859.75</v>
      </c>
      <c r="U386" s="11">
        <f t="shared" si="94"/>
        <v>2341597.7199999997</v>
      </c>
      <c r="V386" s="11">
        <f t="shared" si="95"/>
        <v>3169685.71</v>
      </c>
      <c r="W386" s="11">
        <f t="shared" si="96"/>
        <v>3997412.82</v>
      </c>
      <c r="X386" s="11">
        <f t="shared" si="97"/>
        <v>4933486.67</v>
      </c>
      <c r="Y386" s="11">
        <f t="shared" si="98"/>
        <v>5801127.2800000003</v>
      </c>
      <c r="Z386" s="11">
        <f t="shared" si="99"/>
        <v>6627929.6100000003</v>
      </c>
      <c r="AA386" s="11">
        <f t="shared" si="100"/>
        <v>7445568.5600000005</v>
      </c>
      <c r="AB386" s="11">
        <f t="shared" si="101"/>
        <v>8295762.7700000005</v>
      </c>
      <c r="AC386" s="11">
        <f t="shared" si="102"/>
        <v>9103569.9600000009</v>
      </c>
      <c r="AD386" s="11">
        <f t="shared" si="103"/>
        <v>9879093.2100000009</v>
      </c>
    </row>
    <row r="387" spans="1:30" x14ac:dyDescent="0.2">
      <c r="A387" s="390">
        <v>1023</v>
      </c>
      <c r="B387" s="390" t="s">
        <v>32</v>
      </c>
      <c r="C387" s="11">
        <v>75672.34</v>
      </c>
      <c r="D387" s="11">
        <v>86158.09</v>
      </c>
      <c r="E387" s="11">
        <v>94203.31</v>
      </c>
      <c r="F387" s="11">
        <v>116852.14</v>
      </c>
      <c r="G387" s="11">
        <v>104109.07</v>
      </c>
      <c r="H387" s="11">
        <v>89744.65</v>
      </c>
      <c r="I387" s="11">
        <v>84718.62</v>
      </c>
      <c r="J387" s="11">
        <v>77584.56</v>
      </c>
      <c r="K387" s="11">
        <v>79375.990000000005</v>
      </c>
      <c r="L387" s="11">
        <v>93107.32</v>
      </c>
      <c r="M387" s="11">
        <v>87584.17</v>
      </c>
      <c r="N387" s="11">
        <v>81753.67</v>
      </c>
      <c r="O387" s="394">
        <f t="shared" si="104"/>
        <v>1070863.9300000002</v>
      </c>
      <c r="Q387" s="390">
        <v>1023</v>
      </c>
      <c r="R387" s="390" t="s">
        <v>32</v>
      </c>
      <c r="S387" s="11">
        <f t="shared" si="105"/>
        <v>75672.34</v>
      </c>
      <c r="T387" s="11">
        <f t="shared" si="106"/>
        <v>161830.43</v>
      </c>
      <c r="U387" s="11">
        <f t="shared" si="94"/>
        <v>256033.74</v>
      </c>
      <c r="V387" s="11">
        <f t="shared" si="95"/>
        <v>372885.88</v>
      </c>
      <c r="W387" s="11">
        <f t="shared" si="96"/>
        <v>476994.95</v>
      </c>
      <c r="X387" s="11">
        <f t="shared" si="97"/>
        <v>566739.6</v>
      </c>
      <c r="Y387" s="11">
        <f t="shared" si="98"/>
        <v>651458.22</v>
      </c>
      <c r="Z387" s="11">
        <f t="shared" si="99"/>
        <v>729042.78</v>
      </c>
      <c r="AA387" s="11">
        <f t="shared" si="100"/>
        <v>808418.77</v>
      </c>
      <c r="AB387" s="11">
        <f t="shared" si="101"/>
        <v>901526.09000000008</v>
      </c>
      <c r="AC387" s="11">
        <f t="shared" si="102"/>
        <v>989110.26000000013</v>
      </c>
      <c r="AD387" s="11">
        <f t="shared" si="103"/>
        <v>1070863.9300000002</v>
      </c>
    </row>
    <row r="388" spans="1:30" x14ac:dyDescent="0.2">
      <c r="A388" s="390">
        <v>1024</v>
      </c>
      <c r="B388" s="390" t="s">
        <v>33</v>
      </c>
      <c r="C388" s="11">
        <v>555941.43000000005</v>
      </c>
      <c r="D388" s="11">
        <v>551231.68999999994</v>
      </c>
      <c r="E388" s="11">
        <v>545899.56999999995</v>
      </c>
      <c r="F388" s="11">
        <v>558277.68999999994</v>
      </c>
      <c r="G388" s="11">
        <v>536845.03</v>
      </c>
      <c r="H388" s="11">
        <v>574139.6</v>
      </c>
      <c r="I388" s="11">
        <v>532476.29</v>
      </c>
      <c r="J388" s="11">
        <v>538711.56000000006</v>
      </c>
      <c r="K388" s="11">
        <v>555986.46</v>
      </c>
      <c r="L388" s="11">
        <v>576457.68999999994</v>
      </c>
      <c r="M388" s="11">
        <v>580829.09</v>
      </c>
      <c r="N388" s="11">
        <v>563549.25</v>
      </c>
      <c r="O388" s="394">
        <f t="shared" si="104"/>
        <v>6670345.3499999996</v>
      </c>
      <c r="Q388" s="390">
        <v>1024</v>
      </c>
      <c r="R388" s="390" t="s">
        <v>33</v>
      </c>
      <c r="S388" s="11">
        <f t="shared" si="105"/>
        <v>555941.43000000005</v>
      </c>
      <c r="T388" s="11">
        <f t="shared" si="106"/>
        <v>1107173.1200000001</v>
      </c>
      <c r="U388" s="11">
        <f t="shared" si="94"/>
        <v>1653072.69</v>
      </c>
      <c r="V388" s="11">
        <f t="shared" si="95"/>
        <v>2211350.38</v>
      </c>
      <c r="W388" s="11">
        <f t="shared" si="96"/>
        <v>2748195.41</v>
      </c>
      <c r="X388" s="11">
        <f t="shared" si="97"/>
        <v>3322335.0100000002</v>
      </c>
      <c r="Y388" s="11">
        <f t="shared" si="98"/>
        <v>3854811.3000000003</v>
      </c>
      <c r="Z388" s="11">
        <f t="shared" si="99"/>
        <v>4393522.8600000003</v>
      </c>
      <c r="AA388" s="11">
        <f t="shared" si="100"/>
        <v>4949509.32</v>
      </c>
      <c r="AB388" s="11">
        <f t="shared" si="101"/>
        <v>5525967.0099999998</v>
      </c>
      <c r="AC388" s="11">
        <f t="shared" si="102"/>
        <v>6106796.0999999996</v>
      </c>
      <c r="AD388" s="11">
        <f t="shared" si="103"/>
        <v>6670345.3499999996</v>
      </c>
    </row>
    <row r="389" spans="1:30" x14ac:dyDescent="0.2">
      <c r="A389" s="390">
        <v>1025</v>
      </c>
      <c r="B389" s="390" t="s">
        <v>34</v>
      </c>
      <c r="C389" s="11">
        <v>88370.58</v>
      </c>
      <c r="D389" s="11">
        <v>86721.15</v>
      </c>
      <c r="E389" s="11">
        <v>96928.84</v>
      </c>
      <c r="F389" s="11">
        <v>103827.4</v>
      </c>
      <c r="G389" s="11">
        <v>91849.25</v>
      </c>
      <c r="H389" s="11">
        <v>102399.05</v>
      </c>
      <c r="I389" s="11">
        <v>102316.84</v>
      </c>
      <c r="J389" s="11">
        <v>106840.63</v>
      </c>
      <c r="K389" s="11">
        <v>108506.65</v>
      </c>
      <c r="L389" s="11">
        <v>110050.42</v>
      </c>
      <c r="M389" s="11">
        <v>106357.34</v>
      </c>
      <c r="N389" s="11">
        <v>103309.73</v>
      </c>
      <c r="O389" s="394">
        <f t="shared" si="104"/>
        <v>1207477.8800000001</v>
      </c>
      <c r="Q389" s="390">
        <v>1025</v>
      </c>
      <c r="R389" s="390" t="s">
        <v>34</v>
      </c>
      <c r="S389" s="11">
        <f t="shared" si="105"/>
        <v>88370.58</v>
      </c>
      <c r="T389" s="11">
        <f t="shared" si="106"/>
        <v>175091.72999999998</v>
      </c>
      <c r="U389" s="11">
        <f t="shared" si="94"/>
        <v>272020.56999999995</v>
      </c>
      <c r="V389" s="11">
        <f t="shared" si="95"/>
        <v>375847.97</v>
      </c>
      <c r="W389" s="11">
        <f t="shared" si="96"/>
        <v>467697.22</v>
      </c>
      <c r="X389" s="11">
        <f t="shared" si="97"/>
        <v>570096.27</v>
      </c>
      <c r="Y389" s="11">
        <f t="shared" si="98"/>
        <v>672413.11</v>
      </c>
      <c r="Z389" s="11">
        <f t="shared" si="99"/>
        <v>779253.74</v>
      </c>
      <c r="AA389" s="11">
        <f t="shared" si="100"/>
        <v>887760.39</v>
      </c>
      <c r="AB389" s="11">
        <f t="shared" si="101"/>
        <v>997810.81</v>
      </c>
      <c r="AC389" s="11">
        <f t="shared" si="102"/>
        <v>1104168.1500000001</v>
      </c>
      <c r="AD389" s="11">
        <f t="shared" si="103"/>
        <v>1207477.8800000001</v>
      </c>
    </row>
    <row r="390" spans="1:30" x14ac:dyDescent="0.2">
      <c r="A390" s="390">
        <v>1026</v>
      </c>
      <c r="B390" s="390" t="s">
        <v>35</v>
      </c>
      <c r="C390" s="11">
        <v>24774.62</v>
      </c>
      <c r="D390" s="11">
        <v>26319.38</v>
      </c>
      <c r="E390" s="11">
        <v>27600.37</v>
      </c>
      <c r="F390" s="11">
        <v>25704.73</v>
      </c>
      <c r="G390" s="11">
        <v>25873.06</v>
      </c>
      <c r="H390" s="11">
        <v>29809.95</v>
      </c>
      <c r="I390" s="11">
        <v>28926.29</v>
      </c>
      <c r="J390" s="11">
        <v>29165.66</v>
      </c>
      <c r="K390" s="11">
        <v>29753.47</v>
      </c>
      <c r="L390" s="11">
        <v>28662.19</v>
      </c>
      <c r="M390" s="11">
        <v>27454.959999999999</v>
      </c>
      <c r="N390" s="11">
        <v>25632.9</v>
      </c>
      <c r="O390" s="394">
        <f t="shared" si="104"/>
        <v>329677.58</v>
      </c>
      <c r="Q390" s="390">
        <v>1026</v>
      </c>
      <c r="R390" s="390" t="s">
        <v>35</v>
      </c>
      <c r="S390" s="11">
        <f t="shared" si="105"/>
        <v>24774.62</v>
      </c>
      <c r="T390" s="11">
        <f t="shared" si="106"/>
        <v>51094</v>
      </c>
      <c r="U390" s="11">
        <f t="shared" si="94"/>
        <v>78694.37</v>
      </c>
      <c r="V390" s="11">
        <f t="shared" si="95"/>
        <v>104399.09999999999</v>
      </c>
      <c r="W390" s="11">
        <f t="shared" si="96"/>
        <v>130272.15999999999</v>
      </c>
      <c r="X390" s="11">
        <f t="shared" si="97"/>
        <v>160082.10999999999</v>
      </c>
      <c r="Y390" s="11">
        <f t="shared" si="98"/>
        <v>189008.4</v>
      </c>
      <c r="Z390" s="11">
        <f t="shared" si="99"/>
        <v>218174.06</v>
      </c>
      <c r="AA390" s="11">
        <f t="shared" si="100"/>
        <v>247927.53</v>
      </c>
      <c r="AB390" s="11">
        <f t="shared" si="101"/>
        <v>276589.71999999997</v>
      </c>
      <c r="AC390" s="11">
        <f t="shared" si="102"/>
        <v>304044.68</v>
      </c>
      <c r="AD390" s="11">
        <f t="shared" si="103"/>
        <v>329677.58</v>
      </c>
    </row>
    <row r="391" spans="1:30" x14ac:dyDescent="0.2">
      <c r="A391" s="390">
        <v>1027</v>
      </c>
      <c r="B391" s="390" t="s">
        <v>36</v>
      </c>
      <c r="C391" s="11">
        <v>60684.84</v>
      </c>
      <c r="D391" s="11">
        <v>61668.54</v>
      </c>
      <c r="E391" s="11">
        <v>65770.990000000005</v>
      </c>
      <c r="F391" s="11">
        <v>66512.2</v>
      </c>
      <c r="G391" s="11">
        <v>66268.479999999996</v>
      </c>
      <c r="H391" s="11">
        <v>72594.23</v>
      </c>
      <c r="I391" s="11">
        <v>77171.350000000006</v>
      </c>
      <c r="J391" s="11">
        <v>77142.34</v>
      </c>
      <c r="K391" s="11">
        <v>91721.09</v>
      </c>
      <c r="L391" s="11">
        <v>65901.59</v>
      </c>
      <c r="M391" s="11">
        <v>66622.55</v>
      </c>
      <c r="N391" s="11">
        <v>56582.69</v>
      </c>
      <c r="O391" s="394">
        <f t="shared" si="104"/>
        <v>828640.8899999999</v>
      </c>
      <c r="Q391" s="390">
        <v>1027</v>
      </c>
      <c r="R391" s="390" t="s">
        <v>36</v>
      </c>
      <c r="S391" s="11">
        <f t="shared" si="105"/>
        <v>60684.84</v>
      </c>
      <c r="T391" s="11">
        <f t="shared" si="106"/>
        <v>122353.38</v>
      </c>
      <c r="U391" s="11">
        <f t="shared" si="94"/>
        <v>188124.37</v>
      </c>
      <c r="V391" s="11">
        <f t="shared" si="95"/>
        <v>254636.57</v>
      </c>
      <c r="W391" s="11">
        <f t="shared" si="96"/>
        <v>320905.05</v>
      </c>
      <c r="X391" s="11">
        <f t="shared" si="97"/>
        <v>393499.27999999997</v>
      </c>
      <c r="Y391" s="11">
        <f t="shared" si="98"/>
        <v>470670.63</v>
      </c>
      <c r="Z391" s="11">
        <f t="shared" si="99"/>
        <v>547812.97</v>
      </c>
      <c r="AA391" s="11">
        <f t="shared" si="100"/>
        <v>639534.05999999994</v>
      </c>
      <c r="AB391" s="11">
        <f t="shared" si="101"/>
        <v>705435.64999999991</v>
      </c>
      <c r="AC391" s="11">
        <f t="shared" si="102"/>
        <v>772058.2</v>
      </c>
      <c r="AD391" s="11">
        <f t="shared" si="103"/>
        <v>828640.8899999999</v>
      </c>
    </row>
    <row r="392" spans="1:30" x14ac:dyDescent="0.2">
      <c r="A392" s="390">
        <v>1028</v>
      </c>
      <c r="B392" s="390" t="s">
        <v>37</v>
      </c>
      <c r="C392" s="11">
        <v>254764.61</v>
      </c>
      <c r="D392" s="11">
        <v>249439.08</v>
      </c>
      <c r="E392" s="11">
        <v>258880.21</v>
      </c>
      <c r="F392" s="11">
        <v>282997.36</v>
      </c>
      <c r="G392" s="11">
        <v>271450.37</v>
      </c>
      <c r="H392" s="11">
        <v>300090.61</v>
      </c>
      <c r="I392" s="11">
        <v>294545.59999999998</v>
      </c>
      <c r="J392" s="11">
        <v>287884.19</v>
      </c>
      <c r="K392" s="11">
        <v>294239.3</v>
      </c>
      <c r="L392" s="11">
        <v>253944.43</v>
      </c>
      <c r="M392" s="11">
        <v>255619.79</v>
      </c>
      <c r="N392" s="11">
        <v>247756.61</v>
      </c>
      <c r="O392" s="394">
        <f t="shared" si="104"/>
        <v>3251612.1599999997</v>
      </c>
      <c r="Q392" s="390">
        <v>1028</v>
      </c>
      <c r="R392" s="390" t="s">
        <v>37</v>
      </c>
      <c r="S392" s="11">
        <f t="shared" si="105"/>
        <v>254764.61</v>
      </c>
      <c r="T392" s="11">
        <f t="shared" si="106"/>
        <v>504203.68999999994</v>
      </c>
      <c r="U392" s="11">
        <f t="shared" si="94"/>
        <v>763083.89999999991</v>
      </c>
      <c r="V392" s="11">
        <f t="shared" si="95"/>
        <v>1046081.2599999999</v>
      </c>
      <c r="W392" s="11">
        <f t="shared" si="96"/>
        <v>1317531.6299999999</v>
      </c>
      <c r="X392" s="11">
        <f t="shared" si="97"/>
        <v>1617622.2399999998</v>
      </c>
      <c r="Y392" s="11">
        <f t="shared" si="98"/>
        <v>1912167.8399999999</v>
      </c>
      <c r="Z392" s="11">
        <f t="shared" si="99"/>
        <v>2200052.0299999998</v>
      </c>
      <c r="AA392" s="11">
        <f t="shared" si="100"/>
        <v>2494291.3299999996</v>
      </c>
      <c r="AB392" s="11">
        <f t="shared" si="101"/>
        <v>2748235.76</v>
      </c>
      <c r="AC392" s="11">
        <f t="shared" si="102"/>
        <v>3003855.55</v>
      </c>
      <c r="AD392" s="11">
        <f t="shared" si="103"/>
        <v>3251612.1599999997</v>
      </c>
    </row>
    <row r="393" spans="1:30" x14ac:dyDescent="0.2">
      <c r="A393" s="390">
        <v>1029</v>
      </c>
      <c r="B393" s="390" t="s">
        <v>38</v>
      </c>
      <c r="C393" s="11">
        <v>51001.71</v>
      </c>
      <c r="D393" s="11">
        <v>47256.800000000003</v>
      </c>
      <c r="E393" s="11">
        <v>49293.15</v>
      </c>
      <c r="F393" s="11">
        <v>52012.71</v>
      </c>
      <c r="G393" s="11">
        <v>50168.15</v>
      </c>
      <c r="H393" s="11">
        <v>59767.68</v>
      </c>
      <c r="I393" s="11">
        <v>74675.06</v>
      </c>
      <c r="J393" s="11">
        <v>61282.48</v>
      </c>
      <c r="K393" s="11">
        <v>56774.09</v>
      </c>
      <c r="L393" s="11">
        <v>56339.76</v>
      </c>
      <c r="M393" s="11">
        <v>55130.9</v>
      </c>
      <c r="N393" s="11">
        <v>55138.95</v>
      </c>
      <c r="O393" s="394">
        <f t="shared" si="104"/>
        <v>668841.43999999994</v>
      </c>
      <c r="Q393" s="390">
        <v>1029</v>
      </c>
      <c r="R393" s="390" t="s">
        <v>38</v>
      </c>
      <c r="S393" s="11">
        <f t="shared" si="105"/>
        <v>51001.71</v>
      </c>
      <c r="T393" s="11">
        <f t="shared" si="106"/>
        <v>98258.510000000009</v>
      </c>
      <c r="U393" s="11">
        <f t="shared" si="94"/>
        <v>147551.66</v>
      </c>
      <c r="V393" s="11">
        <f t="shared" si="95"/>
        <v>199564.37</v>
      </c>
      <c r="W393" s="11">
        <f t="shared" si="96"/>
        <v>249732.52</v>
      </c>
      <c r="X393" s="11">
        <f t="shared" si="97"/>
        <v>309500.2</v>
      </c>
      <c r="Y393" s="11">
        <f t="shared" si="98"/>
        <v>384175.26</v>
      </c>
      <c r="Z393" s="11">
        <f t="shared" si="99"/>
        <v>445457.74</v>
      </c>
      <c r="AA393" s="11">
        <f t="shared" si="100"/>
        <v>502231.82999999996</v>
      </c>
      <c r="AB393" s="11">
        <f t="shared" si="101"/>
        <v>558571.59</v>
      </c>
      <c r="AC393" s="11">
        <f t="shared" si="102"/>
        <v>613702.49</v>
      </c>
      <c r="AD393" s="11">
        <f t="shared" si="103"/>
        <v>668841.43999999994</v>
      </c>
    </row>
    <row r="394" spans="1:30" x14ac:dyDescent="0.2">
      <c r="A394" s="391">
        <v>1030</v>
      </c>
      <c r="B394" s="391" t="s">
        <v>18</v>
      </c>
      <c r="C394" s="16">
        <v>84346.18</v>
      </c>
      <c r="D394" s="16">
        <v>88521.33</v>
      </c>
      <c r="E394" s="16">
        <v>91675.63</v>
      </c>
      <c r="F394" s="16">
        <v>91664.66</v>
      </c>
      <c r="G394" s="16">
        <v>86085.85</v>
      </c>
      <c r="H394" s="16">
        <v>96075.08</v>
      </c>
      <c r="I394" s="16">
        <v>99683.28</v>
      </c>
      <c r="J394" s="16">
        <v>99373.03</v>
      </c>
      <c r="K394" s="16">
        <v>103092</v>
      </c>
      <c r="L394" s="16">
        <v>109537.54</v>
      </c>
      <c r="M394" s="16">
        <v>110549.1</v>
      </c>
      <c r="N394" s="16">
        <v>93430.13</v>
      </c>
      <c r="O394" s="395">
        <f t="shared" si="104"/>
        <v>1154033.81</v>
      </c>
      <c r="Q394" s="391">
        <v>1030</v>
      </c>
      <c r="R394" s="391" t="s">
        <v>18</v>
      </c>
      <c r="S394" s="16">
        <f t="shared" si="105"/>
        <v>84346.18</v>
      </c>
      <c r="T394" s="16">
        <f t="shared" si="106"/>
        <v>172867.51</v>
      </c>
      <c r="U394" s="16">
        <f t="shared" si="94"/>
        <v>264543.14</v>
      </c>
      <c r="V394" s="16">
        <f t="shared" si="95"/>
        <v>356207.80000000005</v>
      </c>
      <c r="W394" s="16">
        <f t="shared" si="96"/>
        <v>442293.65</v>
      </c>
      <c r="X394" s="16">
        <f t="shared" si="97"/>
        <v>538368.73</v>
      </c>
      <c r="Y394" s="16">
        <f t="shared" si="98"/>
        <v>638052.01</v>
      </c>
      <c r="Z394" s="16">
        <f t="shared" si="99"/>
        <v>737425.04</v>
      </c>
      <c r="AA394" s="16">
        <f t="shared" si="100"/>
        <v>840517.04</v>
      </c>
      <c r="AB394" s="16">
        <f t="shared" si="101"/>
        <v>950054.58000000007</v>
      </c>
      <c r="AC394" s="16">
        <f t="shared" si="102"/>
        <v>1060603.6800000002</v>
      </c>
      <c r="AD394" s="16">
        <f t="shared" si="103"/>
        <v>1154033.81</v>
      </c>
    </row>
    <row r="395" spans="1:30" x14ac:dyDescent="0.2">
      <c r="A395" s="392">
        <v>10300</v>
      </c>
      <c r="B395" s="392" t="s">
        <v>149</v>
      </c>
      <c r="C395" s="396">
        <f t="shared" ref="C395:N395" si="107">SUM(C367:C394)</f>
        <v>7617769.8699999982</v>
      </c>
      <c r="D395" s="396">
        <f t="shared" si="107"/>
        <v>6852099.96</v>
      </c>
      <c r="E395" s="396">
        <f t="shared" si="107"/>
        <v>7327569.4299999997</v>
      </c>
      <c r="F395" s="396">
        <f t="shared" si="107"/>
        <v>7547300.4700000016</v>
      </c>
      <c r="G395" s="396">
        <f t="shared" si="107"/>
        <v>7361466.700000002</v>
      </c>
      <c r="H395" s="396">
        <f t="shared" si="107"/>
        <v>8238906.1800000006</v>
      </c>
      <c r="I395" s="396">
        <f t="shared" si="107"/>
        <v>7776196.0399999991</v>
      </c>
      <c r="J395" s="396">
        <f t="shared" si="107"/>
        <v>8090035.6299999999</v>
      </c>
      <c r="K395" s="396">
        <f t="shared" si="107"/>
        <v>7861272.4600000009</v>
      </c>
      <c r="L395" s="396">
        <f t="shared" si="107"/>
        <v>7765952.3200000003</v>
      </c>
      <c r="M395" s="396">
        <f t="shared" si="107"/>
        <v>7801500.1199999982</v>
      </c>
      <c r="N395" s="396">
        <f t="shared" si="107"/>
        <v>7737136.0700000012</v>
      </c>
      <c r="O395" s="396">
        <f>SUM(O367:O394)</f>
        <v>91977205.249999985</v>
      </c>
      <c r="Q395" s="392">
        <v>10300</v>
      </c>
      <c r="R395" s="392" t="s">
        <v>149</v>
      </c>
      <c r="S395" s="396">
        <f t="shared" ref="S395:AC395" si="108">SUM(S367:S394)</f>
        <v>7617769.8699999982</v>
      </c>
      <c r="T395" s="396">
        <f t="shared" si="108"/>
        <v>14469869.829999998</v>
      </c>
      <c r="U395" s="396">
        <f t="shared" si="108"/>
        <v>21797439.260000002</v>
      </c>
      <c r="V395" s="396">
        <f t="shared" si="108"/>
        <v>29344739.73</v>
      </c>
      <c r="W395" s="396">
        <f t="shared" si="108"/>
        <v>36706206.429999992</v>
      </c>
      <c r="X395" s="396">
        <f t="shared" si="108"/>
        <v>44945112.610000007</v>
      </c>
      <c r="Y395" s="396">
        <f t="shared" si="108"/>
        <v>52721308.649999991</v>
      </c>
      <c r="Z395" s="396">
        <f t="shared" si="108"/>
        <v>60811344.280000001</v>
      </c>
      <c r="AA395" s="396">
        <f t="shared" si="108"/>
        <v>68672616.74000001</v>
      </c>
      <c r="AB395" s="396">
        <f t="shared" si="108"/>
        <v>76438569.060000002</v>
      </c>
      <c r="AC395" s="396">
        <f t="shared" si="108"/>
        <v>84240069.180000007</v>
      </c>
      <c r="AD395" s="396">
        <f>SUM(AD367:AD394)</f>
        <v>91977205.249999985</v>
      </c>
    </row>
    <row r="397" spans="1:30" x14ac:dyDescent="0.2">
      <c r="A397" s="388" t="s">
        <v>144</v>
      </c>
      <c r="B397" s="388" t="s">
        <v>160</v>
      </c>
      <c r="C397" s="388" t="s">
        <v>0</v>
      </c>
      <c r="D397" s="388" t="s">
        <v>1</v>
      </c>
      <c r="E397" s="388" t="s">
        <v>2</v>
      </c>
      <c r="F397" s="388" t="s">
        <v>3</v>
      </c>
      <c r="G397" s="388" t="s">
        <v>4</v>
      </c>
      <c r="H397" s="388" t="s">
        <v>5</v>
      </c>
      <c r="I397" s="388" t="s">
        <v>6</v>
      </c>
      <c r="J397" s="388" t="s">
        <v>7</v>
      </c>
      <c r="K397" s="388" t="s">
        <v>8</v>
      </c>
      <c r="L397" s="388" t="s">
        <v>9</v>
      </c>
      <c r="M397" s="388" t="s">
        <v>10</v>
      </c>
      <c r="N397" s="388" t="s">
        <v>11</v>
      </c>
      <c r="O397" s="388" t="s">
        <v>55</v>
      </c>
      <c r="Q397" s="388" t="s">
        <v>73</v>
      </c>
      <c r="R397" s="388" t="s">
        <v>160</v>
      </c>
      <c r="S397" s="388" t="s">
        <v>74</v>
      </c>
      <c r="T397" s="388" t="s">
        <v>75</v>
      </c>
      <c r="U397" s="388" t="s">
        <v>76</v>
      </c>
      <c r="V397" s="388" t="s">
        <v>77</v>
      </c>
      <c r="W397" s="388" t="s">
        <v>78</v>
      </c>
      <c r="X397" s="388" t="s">
        <v>79</v>
      </c>
      <c r="Y397" s="388" t="s">
        <v>80</v>
      </c>
      <c r="Z397" s="388" t="s">
        <v>81</v>
      </c>
      <c r="AA397" s="388" t="s">
        <v>82</v>
      </c>
      <c r="AB397" s="388" t="s">
        <v>83</v>
      </c>
      <c r="AC397" s="388" t="s">
        <v>84</v>
      </c>
      <c r="AD397" s="388" t="s">
        <v>85</v>
      </c>
    </row>
    <row r="398" spans="1:30" x14ac:dyDescent="0.2">
      <c r="A398" s="389"/>
      <c r="B398" s="389" t="s">
        <v>46</v>
      </c>
      <c r="C398" s="387">
        <v>0</v>
      </c>
      <c r="D398" s="387">
        <v>0</v>
      </c>
      <c r="E398" s="387">
        <v>0</v>
      </c>
      <c r="F398" s="387">
        <v>0</v>
      </c>
      <c r="G398" s="387">
        <v>0</v>
      </c>
      <c r="H398" s="387">
        <v>0</v>
      </c>
      <c r="I398" s="387">
        <v>0</v>
      </c>
      <c r="J398" s="387">
        <v>0</v>
      </c>
      <c r="K398" s="387">
        <v>0</v>
      </c>
      <c r="L398" s="387">
        <v>0</v>
      </c>
      <c r="M398" s="387">
        <v>0</v>
      </c>
      <c r="N398" s="387">
        <v>0</v>
      </c>
      <c r="O398" s="393">
        <f>SUM(C398:N398)</f>
        <v>0</v>
      </c>
      <c r="Q398" s="389"/>
      <c r="R398" s="389" t="s">
        <v>46</v>
      </c>
      <c r="S398" s="387">
        <f>+C398</f>
        <v>0</v>
      </c>
      <c r="T398" s="387">
        <f>+S398+D398</f>
        <v>0</v>
      </c>
      <c r="U398" s="387">
        <f t="shared" ref="U398:U425" si="109">+T398+E398</f>
        <v>0</v>
      </c>
      <c r="V398" s="387">
        <f t="shared" ref="V398:V425" si="110">+U398+F398</f>
        <v>0</v>
      </c>
      <c r="W398" s="387">
        <f t="shared" ref="W398:W425" si="111">+V398+G398</f>
        <v>0</v>
      </c>
      <c r="X398" s="387">
        <f t="shared" ref="X398:X425" si="112">+W398+H398</f>
        <v>0</v>
      </c>
      <c r="Y398" s="387">
        <f t="shared" ref="Y398:Y425" si="113">+X398+I398</f>
        <v>0</v>
      </c>
      <c r="Z398" s="387">
        <f t="shared" ref="Z398:Z425" si="114">+Y398+J398</f>
        <v>0</v>
      </c>
      <c r="AA398" s="387">
        <f t="shared" ref="AA398:AA425" si="115">+Z398+K398</f>
        <v>0</v>
      </c>
      <c r="AB398" s="387">
        <f t="shared" ref="AB398:AB425" si="116">+AA398+L398</f>
        <v>0</v>
      </c>
      <c r="AC398" s="387">
        <f t="shared" ref="AC398:AC425" si="117">+AB398+M398</f>
        <v>0</v>
      </c>
      <c r="AD398" s="387">
        <f t="shared" ref="AD398:AD425" si="118">+AC398+N398</f>
        <v>0</v>
      </c>
    </row>
    <row r="399" spans="1:30" x14ac:dyDescent="0.2">
      <c r="A399" s="390">
        <v>1004</v>
      </c>
      <c r="B399" s="390" t="s">
        <v>94</v>
      </c>
      <c r="C399" s="11">
        <v>3132794.8</v>
      </c>
      <c r="D399" s="11">
        <v>3096929.27</v>
      </c>
      <c r="E399" s="11">
        <v>3240232.4</v>
      </c>
      <c r="F399" s="11">
        <v>3192318.9</v>
      </c>
      <c r="G399" s="11">
        <v>3129604.22</v>
      </c>
      <c r="H399" s="11">
        <v>3488145.1</v>
      </c>
      <c r="I399" s="11">
        <v>3160088.18</v>
      </c>
      <c r="J399" s="11">
        <v>3139653.49</v>
      </c>
      <c r="K399" s="11">
        <v>3002534.62</v>
      </c>
      <c r="L399" s="11">
        <v>3262357.65</v>
      </c>
      <c r="M399" s="11">
        <v>3208577</v>
      </c>
      <c r="N399" s="11">
        <v>3046202.07</v>
      </c>
      <c r="O399" s="394">
        <f t="shared" ref="O399:O425" si="119">SUM(C399:N399)</f>
        <v>38099437.699999996</v>
      </c>
      <c r="Q399" s="390">
        <v>1004</v>
      </c>
      <c r="R399" s="390" t="s">
        <v>94</v>
      </c>
      <c r="S399" s="11">
        <f t="shared" ref="S399:S425" si="120">+C399</f>
        <v>3132794.8</v>
      </c>
      <c r="T399" s="11">
        <f t="shared" ref="T399:T425" si="121">+S399+D399</f>
        <v>6229724.0700000003</v>
      </c>
      <c r="U399" s="11">
        <f t="shared" si="109"/>
        <v>9469956.4700000007</v>
      </c>
      <c r="V399" s="11">
        <f t="shared" si="110"/>
        <v>12662275.370000001</v>
      </c>
      <c r="W399" s="11">
        <f t="shared" si="111"/>
        <v>15791879.590000002</v>
      </c>
      <c r="X399" s="11">
        <f t="shared" si="112"/>
        <v>19280024.690000001</v>
      </c>
      <c r="Y399" s="11">
        <f t="shared" si="113"/>
        <v>22440112.870000001</v>
      </c>
      <c r="Z399" s="11">
        <f t="shared" si="114"/>
        <v>25579766.359999999</v>
      </c>
      <c r="AA399" s="11">
        <f t="shared" si="115"/>
        <v>28582300.98</v>
      </c>
      <c r="AB399" s="11">
        <f t="shared" si="116"/>
        <v>31844658.629999999</v>
      </c>
      <c r="AC399" s="11">
        <f t="shared" si="117"/>
        <v>35053235.629999995</v>
      </c>
      <c r="AD399" s="11">
        <f t="shared" si="118"/>
        <v>38099437.699999996</v>
      </c>
    </row>
    <row r="400" spans="1:30" x14ac:dyDescent="0.2">
      <c r="A400" s="390">
        <v>1005</v>
      </c>
      <c r="B400" s="390" t="s">
        <v>13</v>
      </c>
      <c r="C400" s="11">
        <v>51657.22</v>
      </c>
      <c r="D400" s="11">
        <v>51345.75</v>
      </c>
      <c r="E400" s="11">
        <v>52215.87</v>
      </c>
      <c r="F400" s="11">
        <v>52348.88</v>
      </c>
      <c r="G400" s="11">
        <v>51033.13</v>
      </c>
      <c r="H400" s="11">
        <v>62720.76</v>
      </c>
      <c r="I400" s="11">
        <v>68066.570000000007</v>
      </c>
      <c r="J400" s="11">
        <v>65693.070000000007</v>
      </c>
      <c r="K400" s="11">
        <v>67118.97</v>
      </c>
      <c r="L400" s="11">
        <v>69244.63</v>
      </c>
      <c r="M400" s="11">
        <v>65791.289999999994</v>
      </c>
      <c r="N400" s="11">
        <v>62310.57</v>
      </c>
      <c r="O400" s="394">
        <f t="shared" si="119"/>
        <v>719546.71</v>
      </c>
      <c r="Q400" s="390">
        <v>1005</v>
      </c>
      <c r="R400" s="390" t="s">
        <v>13</v>
      </c>
      <c r="S400" s="11">
        <f t="shared" si="120"/>
        <v>51657.22</v>
      </c>
      <c r="T400" s="11">
        <f t="shared" si="121"/>
        <v>103002.97</v>
      </c>
      <c r="U400" s="11">
        <f t="shared" si="109"/>
        <v>155218.84</v>
      </c>
      <c r="V400" s="11">
        <f t="shared" si="110"/>
        <v>207567.72</v>
      </c>
      <c r="W400" s="11">
        <f t="shared" si="111"/>
        <v>258600.85</v>
      </c>
      <c r="X400" s="11">
        <f t="shared" si="112"/>
        <v>321321.61</v>
      </c>
      <c r="Y400" s="11">
        <f t="shared" si="113"/>
        <v>389388.18</v>
      </c>
      <c r="Z400" s="11">
        <f t="shared" si="114"/>
        <v>455081.25</v>
      </c>
      <c r="AA400" s="11">
        <f t="shared" si="115"/>
        <v>522200.22</v>
      </c>
      <c r="AB400" s="11">
        <f t="shared" si="116"/>
        <v>591444.85</v>
      </c>
      <c r="AC400" s="11">
        <f t="shared" si="117"/>
        <v>657236.14</v>
      </c>
      <c r="AD400" s="11">
        <f t="shared" si="118"/>
        <v>719546.71</v>
      </c>
    </row>
    <row r="401" spans="1:30" x14ac:dyDescent="0.2">
      <c r="A401" s="390">
        <v>1006</v>
      </c>
      <c r="B401" s="390" t="s">
        <v>14</v>
      </c>
      <c r="C401" s="11">
        <v>42199.15</v>
      </c>
      <c r="D401" s="11">
        <v>41979.78</v>
      </c>
      <c r="E401" s="11">
        <v>38384.910000000003</v>
      </c>
      <c r="F401" s="11">
        <v>36477.54</v>
      </c>
      <c r="G401" s="11">
        <v>39548.75</v>
      </c>
      <c r="H401" s="11">
        <v>45708.21</v>
      </c>
      <c r="I401" s="11">
        <v>48449.599999999999</v>
      </c>
      <c r="J401" s="11">
        <v>48191.23</v>
      </c>
      <c r="K401" s="11">
        <v>48165.23</v>
      </c>
      <c r="L401" s="11">
        <v>46845.2</v>
      </c>
      <c r="M401" s="11">
        <v>53390.96</v>
      </c>
      <c r="N401" s="11">
        <v>41171.25</v>
      </c>
      <c r="O401" s="394">
        <f t="shared" si="119"/>
        <v>530511.81000000006</v>
      </c>
      <c r="Q401" s="390">
        <v>1006</v>
      </c>
      <c r="R401" s="390" t="s">
        <v>14</v>
      </c>
      <c r="S401" s="11">
        <f t="shared" si="120"/>
        <v>42199.15</v>
      </c>
      <c r="T401" s="11">
        <f t="shared" si="121"/>
        <v>84178.93</v>
      </c>
      <c r="U401" s="11">
        <f t="shared" si="109"/>
        <v>122563.84</v>
      </c>
      <c r="V401" s="11">
        <f t="shared" si="110"/>
        <v>159041.38</v>
      </c>
      <c r="W401" s="11">
        <f t="shared" si="111"/>
        <v>198590.13</v>
      </c>
      <c r="X401" s="11">
        <f t="shared" si="112"/>
        <v>244298.34</v>
      </c>
      <c r="Y401" s="11">
        <f t="shared" si="113"/>
        <v>292747.94</v>
      </c>
      <c r="Z401" s="11">
        <f t="shared" si="114"/>
        <v>340939.17</v>
      </c>
      <c r="AA401" s="11">
        <f t="shared" si="115"/>
        <v>389104.39999999997</v>
      </c>
      <c r="AB401" s="11">
        <f t="shared" si="116"/>
        <v>435949.6</v>
      </c>
      <c r="AC401" s="11">
        <f t="shared" si="117"/>
        <v>489340.56</v>
      </c>
      <c r="AD401" s="11">
        <f t="shared" si="118"/>
        <v>530511.81000000006</v>
      </c>
    </row>
    <row r="402" spans="1:30" x14ac:dyDescent="0.2">
      <c r="A402" s="390">
        <v>1007</v>
      </c>
      <c r="B402" s="390" t="s">
        <v>15</v>
      </c>
      <c r="C402" s="11">
        <v>417099.71</v>
      </c>
      <c r="D402" s="11">
        <v>396940.01</v>
      </c>
      <c r="E402" s="11">
        <v>418231.76</v>
      </c>
      <c r="F402" s="11">
        <v>400406.65</v>
      </c>
      <c r="G402" s="11">
        <v>372585.95</v>
      </c>
      <c r="H402" s="11">
        <v>424736.73</v>
      </c>
      <c r="I402" s="11">
        <v>412084.45</v>
      </c>
      <c r="J402" s="11">
        <v>445040.09</v>
      </c>
      <c r="K402" s="11">
        <v>440690.14</v>
      </c>
      <c r="L402" s="11">
        <v>430229.87</v>
      </c>
      <c r="M402" s="11">
        <v>403091.62</v>
      </c>
      <c r="N402" s="11">
        <v>382680.64</v>
      </c>
      <c r="O402" s="394">
        <f t="shared" si="119"/>
        <v>4943817.6199999992</v>
      </c>
      <c r="Q402" s="390">
        <v>1007</v>
      </c>
      <c r="R402" s="390" t="s">
        <v>15</v>
      </c>
      <c r="S402" s="11">
        <f t="shared" si="120"/>
        <v>417099.71</v>
      </c>
      <c r="T402" s="11">
        <f t="shared" si="121"/>
        <v>814039.72</v>
      </c>
      <c r="U402" s="11">
        <f t="shared" si="109"/>
        <v>1232271.48</v>
      </c>
      <c r="V402" s="11">
        <f t="shared" si="110"/>
        <v>1632678.13</v>
      </c>
      <c r="W402" s="11">
        <f t="shared" si="111"/>
        <v>2005264.0799999998</v>
      </c>
      <c r="X402" s="11">
        <f t="shared" si="112"/>
        <v>2430000.8099999996</v>
      </c>
      <c r="Y402" s="11">
        <f t="shared" si="113"/>
        <v>2842085.26</v>
      </c>
      <c r="Z402" s="11">
        <f t="shared" si="114"/>
        <v>3287125.3499999996</v>
      </c>
      <c r="AA402" s="11">
        <f t="shared" si="115"/>
        <v>3727815.4899999998</v>
      </c>
      <c r="AB402" s="11">
        <f t="shared" si="116"/>
        <v>4158045.36</v>
      </c>
      <c r="AC402" s="11">
        <f t="shared" si="117"/>
        <v>4561136.9799999995</v>
      </c>
      <c r="AD402" s="11">
        <f t="shared" si="118"/>
        <v>4943817.6199999992</v>
      </c>
    </row>
    <row r="403" spans="1:30" x14ac:dyDescent="0.2">
      <c r="A403" s="390">
        <v>1008</v>
      </c>
      <c r="B403" s="390" t="s">
        <v>16</v>
      </c>
      <c r="C403" s="11">
        <v>93877.48</v>
      </c>
      <c r="D403" s="11">
        <v>91747.13</v>
      </c>
      <c r="E403" s="11">
        <v>98099.33</v>
      </c>
      <c r="F403" s="11">
        <v>101532.07</v>
      </c>
      <c r="G403" s="11">
        <v>95505.12</v>
      </c>
      <c r="H403" s="11">
        <v>104845.27</v>
      </c>
      <c r="I403" s="11">
        <v>101960</v>
      </c>
      <c r="J403" s="11">
        <v>100181.2</v>
      </c>
      <c r="K403" s="11">
        <v>93076.76</v>
      </c>
      <c r="L403" s="11">
        <v>95393.46</v>
      </c>
      <c r="M403" s="11">
        <v>98196.64</v>
      </c>
      <c r="N403" s="11">
        <v>94981.61</v>
      </c>
      <c r="O403" s="394">
        <f t="shared" si="119"/>
        <v>1169396.07</v>
      </c>
      <c r="Q403" s="390">
        <v>1008</v>
      </c>
      <c r="R403" s="390" t="s">
        <v>16</v>
      </c>
      <c r="S403" s="11">
        <f t="shared" si="120"/>
        <v>93877.48</v>
      </c>
      <c r="T403" s="11">
        <f t="shared" si="121"/>
        <v>185624.61</v>
      </c>
      <c r="U403" s="11">
        <f t="shared" si="109"/>
        <v>283723.94</v>
      </c>
      <c r="V403" s="11">
        <f t="shared" si="110"/>
        <v>385256.01</v>
      </c>
      <c r="W403" s="11">
        <f t="shared" si="111"/>
        <v>480761.13</v>
      </c>
      <c r="X403" s="11">
        <f t="shared" si="112"/>
        <v>585606.40000000002</v>
      </c>
      <c r="Y403" s="11">
        <f t="shared" si="113"/>
        <v>687566.4</v>
      </c>
      <c r="Z403" s="11">
        <f t="shared" si="114"/>
        <v>787747.6</v>
      </c>
      <c r="AA403" s="11">
        <f t="shared" si="115"/>
        <v>880824.36</v>
      </c>
      <c r="AB403" s="11">
        <f t="shared" si="116"/>
        <v>976217.82</v>
      </c>
      <c r="AC403" s="11">
        <f t="shared" si="117"/>
        <v>1074414.46</v>
      </c>
      <c r="AD403" s="11">
        <f t="shared" si="118"/>
        <v>1169396.07</v>
      </c>
    </row>
    <row r="404" spans="1:30" x14ac:dyDescent="0.2">
      <c r="A404" s="390">
        <v>1009</v>
      </c>
      <c r="B404" s="390" t="s">
        <v>17</v>
      </c>
      <c r="C404" s="11">
        <v>87132.87</v>
      </c>
      <c r="D404" s="11">
        <v>81845.820000000007</v>
      </c>
      <c r="E404" s="11">
        <v>82762.37</v>
      </c>
      <c r="F404" s="11">
        <v>83539.199999999997</v>
      </c>
      <c r="G404" s="11">
        <v>82010</v>
      </c>
      <c r="H404" s="11">
        <v>90656.6</v>
      </c>
      <c r="I404" s="11">
        <v>86917.25</v>
      </c>
      <c r="J404" s="11">
        <v>94756.81</v>
      </c>
      <c r="K404" s="11">
        <v>91820.6</v>
      </c>
      <c r="L404" s="11">
        <v>96575.62</v>
      </c>
      <c r="M404" s="11">
        <v>91743.38</v>
      </c>
      <c r="N404" s="11">
        <v>84287.46</v>
      </c>
      <c r="O404" s="394">
        <f t="shared" si="119"/>
        <v>1054047.98</v>
      </c>
      <c r="Q404" s="390">
        <v>1009</v>
      </c>
      <c r="R404" s="390" t="s">
        <v>17</v>
      </c>
      <c r="S404" s="11">
        <f t="shared" si="120"/>
        <v>87132.87</v>
      </c>
      <c r="T404" s="11">
        <f t="shared" si="121"/>
        <v>168978.69</v>
      </c>
      <c r="U404" s="11">
        <f t="shared" si="109"/>
        <v>251741.06</v>
      </c>
      <c r="V404" s="11">
        <f t="shared" si="110"/>
        <v>335280.26</v>
      </c>
      <c r="W404" s="11">
        <f t="shared" si="111"/>
        <v>417290.26</v>
      </c>
      <c r="X404" s="11">
        <f t="shared" si="112"/>
        <v>507946.86</v>
      </c>
      <c r="Y404" s="11">
        <f t="shared" si="113"/>
        <v>594864.11</v>
      </c>
      <c r="Z404" s="11">
        <f t="shared" si="114"/>
        <v>689620.91999999993</v>
      </c>
      <c r="AA404" s="11">
        <f t="shared" si="115"/>
        <v>781441.5199999999</v>
      </c>
      <c r="AB404" s="11">
        <f t="shared" si="116"/>
        <v>878017.1399999999</v>
      </c>
      <c r="AC404" s="11">
        <f t="shared" si="117"/>
        <v>969760.5199999999</v>
      </c>
      <c r="AD404" s="11">
        <f t="shared" si="118"/>
        <v>1054047.98</v>
      </c>
    </row>
    <row r="405" spans="1:30" x14ac:dyDescent="0.2">
      <c r="A405" s="390">
        <v>1010</v>
      </c>
      <c r="B405" s="390" t="s">
        <v>19</v>
      </c>
      <c r="C405" s="11">
        <v>74630.710000000006</v>
      </c>
      <c r="D405" s="11">
        <v>70185.789999999994</v>
      </c>
      <c r="E405" s="11">
        <v>73254.14</v>
      </c>
      <c r="F405" s="11">
        <v>69516.87</v>
      </c>
      <c r="G405" s="11">
        <v>68227.14</v>
      </c>
      <c r="H405" s="11">
        <v>71034.52</v>
      </c>
      <c r="I405" s="11">
        <v>72317.37</v>
      </c>
      <c r="J405" s="11">
        <v>71426.75</v>
      </c>
      <c r="K405" s="11">
        <v>72553.850000000006</v>
      </c>
      <c r="L405" s="11">
        <v>74835.460000000006</v>
      </c>
      <c r="M405" s="11">
        <v>76200.23</v>
      </c>
      <c r="N405" s="11">
        <v>80053.990000000005</v>
      </c>
      <c r="O405" s="394">
        <f t="shared" si="119"/>
        <v>874236.82</v>
      </c>
      <c r="Q405" s="390">
        <v>1010</v>
      </c>
      <c r="R405" s="390" t="s">
        <v>19</v>
      </c>
      <c r="S405" s="11">
        <f t="shared" si="120"/>
        <v>74630.710000000006</v>
      </c>
      <c r="T405" s="11">
        <f t="shared" si="121"/>
        <v>144816.5</v>
      </c>
      <c r="U405" s="11">
        <f t="shared" si="109"/>
        <v>218070.64</v>
      </c>
      <c r="V405" s="11">
        <f t="shared" si="110"/>
        <v>287587.51</v>
      </c>
      <c r="W405" s="11">
        <f t="shared" si="111"/>
        <v>355814.65</v>
      </c>
      <c r="X405" s="11">
        <f t="shared" si="112"/>
        <v>426849.17000000004</v>
      </c>
      <c r="Y405" s="11">
        <f t="shared" si="113"/>
        <v>499166.54000000004</v>
      </c>
      <c r="Z405" s="11">
        <f t="shared" si="114"/>
        <v>570593.29</v>
      </c>
      <c r="AA405" s="11">
        <f t="shared" si="115"/>
        <v>643147.14</v>
      </c>
      <c r="AB405" s="11">
        <f t="shared" si="116"/>
        <v>717982.6</v>
      </c>
      <c r="AC405" s="11">
        <f t="shared" si="117"/>
        <v>794182.83</v>
      </c>
      <c r="AD405" s="11">
        <f t="shared" si="118"/>
        <v>874236.82</v>
      </c>
    </row>
    <row r="406" spans="1:30" x14ac:dyDescent="0.2">
      <c r="A406" s="390">
        <v>1011</v>
      </c>
      <c r="B406" s="390" t="s">
        <v>20</v>
      </c>
      <c r="C406" s="11">
        <v>107478.46</v>
      </c>
      <c r="D406" s="11">
        <v>105470.35</v>
      </c>
      <c r="E406" s="11">
        <v>108188.73</v>
      </c>
      <c r="F406" s="11">
        <v>105787.61</v>
      </c>
      <c r="G406" s="11">
        <v>97269.41</v>
      </c>
      <c r="H406" s="11">
        <v>108894.01</v>
      </c>
      <c r="I406" s="11">
        <v>112527.15</v>
      </c>
      <c r="J406" s="11">
        <v>110702.57</v>
      </c>
      <c r="K406" s="11">
        <v>103203.63</v>
      </c>
      <c r="L406" s="11">
        <v>102139.58</v>
      </c>
      <c r="M406" s="11">
        <v>95905.37</v>
      </c>
      <c r="N406" s="11">
        <v>94680.55</v>
      </c>
      <c r="O406" s="394">
        <f t="shared" si="119"/>
        <v>1252247.4200000002</v>
      </c>
      <c r="Q406" s="390">
        <v>1011</v>
      </c>
      <c r="R406" s="390" t="s">
        <v>20</v>
      </c>
      <c r="S406" s="11">
        <f t="shared" si="120"/>
        <v>107478.46</v>
      </c>
      <c r="T406" s="11">
        <f t="shared" si="121"/>
        <v>212948.81</v>
      </c>
      <c r="U406" s="11">
        <f t="shared" si="109"/>
        <v>321137.53999999998</v>
      </c>
      <c r="V406" s="11">
        <f t="shared" si="110"/>
        <v>426925.14999999997</v>
      </c>
      <c r="W406" s="11">
        <f t="shared" si="111"/>
        <v>524194.55999999994</v>
      </c>
      <c r="X406" s="11">
        <f t="shared" si="112"/>
        <v>633088.56999999995</v>
      </c>
      <c r="Y406" s="11">
        <f t="shared" si="113"/>
        <v>745615.72</v>
      </c>
      <c r="Z406" s="11">
        <f t="shared" si="114"/>
        <v>856318.29</v>
      </c>
      <c r="AA406" s="11">
        <f t="shared" si="115"/>
        <v>959521.92</v>
      </c>
      <c r="AB406" s="11">
        <f t="shared" si="116"/>
        <v>1061661.5</v>
      </c>
      <c r="AC406" s="11">
        <f t="shared" si="117"/>
        <v>1157566.8700000001</v>
      </c>
      <c r="AD406" s="11">
        <f t="shared" si="118"/>
        <v>1252247.4200000002</v>
      </c>
    </row>
    <row r="407" spans="1:30" ht="14.25" customHeight="1" x14ac:dyDescent="0.2">
      <c r="A407" s="390">
        <v>1012</v>
      </c>
      <c r="B407" s="390" t="s">
        <v>21</v>
      </c>
      <c r="C407" s="11">
        <v>425002.54</v>
      </c>
      <c r="D407" s="11">
        <v>414189.53</v>
      </c>
      <c r="E407" s="11">
        <v>426430.33</v>
      </c>
      <c r="F407" s="11">
        <v>438899.04</v>
      </c>
      <c r="G407" s="11">
        <v>420974.29</v>
      </c>
      <c r="H407" s="11">
        <v>472128.47</v>
      </c>
      <c r="I407" s="11">
        <v>438493.49</v>
      </c>
      <c r="J407" s="11">
        <v>429633.54</v>
      </c>
      <c r="K407" s="11">
        <v>408865.33</v>
      </c>
      <c r="L407" s="11">
        <v>434428.66</v>
      </c>
      <c r="M407" s="11">
        <v>423282.72</v>
      </c>
      <c r="N407" s="11">
        <v>396695.58</v>
      </c>
      <c r="O407" s="394">
        <f t="shared" si="119"/>
        <v>5129023.5200000005</v>
      </c>
      <c r="Q407" s="390">
        <v>1012</v>
      </c>
      <c r="R407" s="390" t="s">
        <v>21</v>
      </c>
      <c r="S407" s="11">
        <f t="shared" si="120"/>
        <v>425002.54</v>
      </c>
      <c r="T407" s="11">
        <f t="shared" si="121"/>
        <v>839192.07000000007</v>
      </c>
      <c r="U407" s="11">
        <f t="shared" si="109"/>
        <v>1265622.4000000001</v>
      </c>
      <c r="V407" s="11">
        <f t="shared" si="110"/>
        <v>1704521.4400000002</v>
      </c>
      <c r="W407" s="11">
        <f t="shared" si="111"/>
        <v>2125495.73</v>
      </c>
      <c r="X407" s="11">
        <f t="shared" si="112"/>
        <v>2597624.2000000002</v>
      </c>
      <c r="Y407" s="11">
        <f t="shared" si="113"/>
        <v>3036117.6900000004</v>
      </c>
      <c r="Z407" s="11">
        <f t="shared" si="114"/>
        <v>3465751.2300000004</v>
      </c>
      <c r="AA407" s="11">
        <f t="shared" si="115"/>
        <v>3874616.5600000005</v>
      </c>
      <c r="AB407" s="11">
        <f t="shared" si="116"/>
        <v>4309045.2200000007</v>
      </c>
      <c r="AC407" s="11">
        <f t="shared" si="117"/>
        <v>4732327.9400000004</v>
      </c>
      <c r="AD407" s="11">
        <f t="shared" si="118"/>
        <v>5129023.5200000005</v>
      </c>
    </row>
    <row r="408" spans="1:30" x14ac:dyDescent="0.2">
      <c r="A408" s="390">
        <v>1013</v>
      </c>
      <c r="B408" s="390" t="s">
        <v>22</v>
      </c>
      <c r="C408" s="11">
        <v>16427.13</v>
      </c>
      <c r="D408" s="11">
        <v>15382.25</v>
      </c>
      <c r="E408" s="11">
        <v>15100.78</v>
      </c>
      <c r="F408" s="11">
        <v>14570.01</v>
      </c>
      <c r="G408" s="11">
        <v>14826.97</v>
      </c>
      <c r="H408" s="11">
        <v>16681.919999999998</v>
      </c>
      <c r="I408" s="11">
        <v>17588.16</v>
      </c>
      <c r="J408" s="11">
        <v>18135.689999999999</v>
      </c>
      <c r="K408" s="11">
        <v>18266.240000000002</v>
      </c>
      <c r="L408" s="11">
        <v>17868.09</v>
      </c>
      <c r="M408" s="11">
        <v>17874.61</v>
      </c>
      <c r="N408" s="11">
        <v>16385.8</v>
      </c>
      <c r="O408" s="394">
        <f t="shared" si="119"/>
        <v>199107.64999999997</v>
      </c>
      <c r="Q408" s="390">
        <v>1013</v>
      </c>
      <c r="R408" s="390" t="s">
        <v>22</v>
      </c>
      <c r="S408" s="11">
        <f t="shared" si="120"/>
        <v>16427.13</v>
      </c>
      <c r="T408" s="11">
        <f t="shared" si="121"/>
        <v>31809.38</v>
      </c>
      <c r="U408" s="11">
        <f t="shared" si="109"/>
        <v>46910.16</v>
      </c>
      <c r="V408" s="11">
        <f t="shared" si="110"/>
        <v>61480.170000000006</v>
      </c>
      <c r="W408" s="11">
        <f t="shared" si="111"/>
        <v>76307.14</v>
      </c>
      <c r="X408" s="11">
        <f t="shared" si="112"/>
        <v>92989.06</v>
      </c>
      <c r="Y408" s="11">
        <f t="shared" si="113"/>
        <v>110577.22</v>
      </c>
      <c r="Z408" s="11">
        <f t="shared" si="114"/>
        <v>128712.91</v>
      </c>
      <c r="AA408" s="11">
        <f t="shared" si="115"/>
        <v>146979.15</v>
      </c>
      <c r="AB408" s="11">
        <f t="shared" si="116"/>
        <v>164847.24</v>
      </c>
      <c r="AC408" s="11">
        <f t="shared" si="117"/>
        <v>182721.84999999998</v>
      </c>
      <c r="AD408" s="11">
        <f t="shared" si="118"/>
        <v>199107.64999999997</v>
      </c>
    </row>
    <row r="409" spans="1:30" x14ac:dyDescent="0.2">
      <c r="A409" s="390">
        <v>1014</v>
      </c>
      <c r="B409" s="390" t="s">
        <v>23</v>
      </c>
      <c r="C409" s="11">
        <v>1013987.27</v>
      </c>
      <c r="D409" s="11">
        <v>988902.02</v>
      </c>
      <c r="E409" s="11">
        <v>995720.46</v>
      </c>
      <c r="F409" s="11">
        <v>1022953.51</v>
      </c>
      <c r="G409" s="11">
        <v>955313.5</v>
      </c>
      <c r="H409" s="11">
        <v>1094355.49</v>
      </c>
      <c r="I409" s="11">
        <v>1080209.71</v>
      </c>
      <c r="J409" s="11">
        <v>1099459.3799999999</v>
      </c>
      <c r="K409" s="11">
        <v>961703.37</v>
      </c>
      <c r="L409" s="11">
        <v>1012668.67</v>
      </c>
      <c r="M409" s="11">
        <v>1021313.36</v>
      </c>
      <c r="N409" s="11">
        <v>959818.41</v>
      </c>
      <c r="O409" s="394">
        <f t="shared" si="119"/>
        <v>12206405.149999999</v>
      </c>
      <c r="Q409" s="390">
        <v>1014</v>
      </c>
      <c r="R409" s="390" t="s">
        <v>23</v>
      </c>
      <c r="S409" s="11">
        <f t="shared" si="120"/>
        <v>1013987.27</v>
      </c>
      <c r="T409" s="11">
        <f t="shared" si="121"/>
        <v>2002889.29</v>
      </c>
      <c r="U409" s="11">
        <f t="shared" si="109"/>
        <v>2998609.75</v>
      </c>
      <c r="V409" s="11">
        <f t="shared" si="110"/>
        <v>4021563.26</v>
      </c>
      <c r="W409" s="11">
        <f t="shared" si="111"/>
        <v>4976876.76</v>
      </c>
      <c r="X409" s="11">
        <f t="shared" si="112"/>
        <v>6071232.25</v>
      </c>
      <c r="Y409" s="11">
        <f t="shared" si="113"/>
        <v>7151441.96</v>
      </c>
      <c r="Z409" s="11">
        <f t="shared" si="114"/>
        <v>8250901.3399999999</v>
      </c>
      <c r="AA409" s="11">
        <f t="shared" si="115"/>
        <v>9212604.709999999</v>
      </c>
      <c r="AB409" s="11">
        <f t="shared" si="116"/>
        <v>10225273.379999999</v>
      </c>
      <c r="AC409" s="11">
        <f t="shared" si="117"/>
        <v>11246586.739999998</v>
      </c>
      <c r="AD409" s="11">
        <f t="shared" si="118"/>
        <v>12206405.149999999</v>
      </c>
    </row>
    <row r="410" spans="1:30" x14ac:dyDescent="0.2">
      <c r="A410" s="390">
        <v>1015</v>
      </c>
      <c r="B410" s="390" t="s">
        <v>24</v>
      </c>
      <c r="C410" s="11">
        <v>115548.82</v>
      </c>
      <c r="D410" s="11">
        <v>114916.89</v>
      </c>
      <c r="E410" s="11">
        <v>115686.94</v>
      </c>
      <c r="F410" s="11">
        <v>116456.17</v>
      </c>
      <c r="G410" s="11">
        <v>113939.96</v>
      </c>
      <c r="H410" s="11">
        <v>127450.67</v>
      </c>
      <c r="I410" s="11">
        <v>128046.37</v>
      </c>
      <c r="J410" s="11">
        <v>126242.17</v>
      </c>
      <c r="K410" s="11">
        <v>120400.99</v>
      </c>
      <c r="L410" s="11">
        <v>124767.65</v>
      </c>
      <c r="M410" s="11">
        <v>123385.26</v>
      </c>
      <c r="N410" s="11">
        <v>118946.63</v>
      </c>
      <c r="O410" s="394">
        <f t="shared" si="119"/>
        <v>1445788.52</v>
      </c>
      <c r="Q410" s="390">
        <v>1015</v>
      </c>
      <c r="R410" s="390" t="s">
        <v>24</v>
      </c>
      <c r="S410" s="11">
        <f t="shared" si="120"/>
        <v>115548.82</v>
      </c>
      <c r="T410" s="11">
        <f t="shared" si="121"/>
        <v>230465.71000000002</v>
      </c>
      <c r="U410" s="11">
        <f t="shared" si="109"/>
        <v>346152.65</v>
      </c>
      <c r="V410" s="11">
        <f t="shared" si="110"/>
        <v>462608.82</v>
      </c>
      <c r="W410" s="11">
        <f t="shared" si="111"/>
        <v>576548.78</v>
      </c>
      <c r="X410" s="11">
        <f t="shared" si="112"/>
        <v>703999.45000000007</v>
      </c>
      <c r="Y410" s="11">
        <f t="shared" si="113"/>
        <v>832045.82000000007</v>
      </c>
      <c r="Z410" s="11">
        <f t="shared" si="114"/>
        <v>958287.99000000011</v>
      </c>
      <c r="AA410" s="11">
        <f t="shared" si="115"/>
        <v>1078688.9800000002</v>
      </c>
      <c r="AB410" s="11">
        <f t="shared" si="116"/>
        <v>1203456.6300000001</v>
      </c>
      <c r="AC410" s="11">
        <f t="shared" si="117"/>
        <v>1326841.8900000001</v>
      </c>
      <c r="AD410" s="11">
        <f t="shared" si="118"/>
        <v>1445788.52</v>
      </c>
    </row>
    <row r="411" spans="1:30" x14ac:dyDescent="0.2">
      <c r="A411" s="390">
        <v>1016</v>
      </c>
      <c r="B411" s="390" t="s">
        <v>25</v>
      </c>
      <c r="C411" s="11">
        <v>106598.72</v>
      </c>
      <c r="D411" s="11">
        <v>104644.7</v>
      </c>
      <c r="E411" s="11">
        <v>122946.49</v>
      </c>
      <c r="F411" s="11">
        <v>132254.79999999999</v>
      </c>
      <c r="G411" s="11">
        <v>125638.04</v>
      </c>
      <c r="H411" s="11">
        <v>141540.06</v>
      </c>
      <c r="I411" s="11">
        <v>174993.01</v>
      </c>
      <c r="J411" s="11">
        <v>150551.96</v>
      </c>
      <c r="K411" s="11">
        <v>129643.69</v>
      </c>
      <c r="L411" s="11">
        <v>120898.16</v>
      </c>
      <c r="M411" s="11">
        <v>115794.24000000001</v>
      </c>
      <c r="N411" s="11">
        <v>114275.2</v>
      </c>
      <c r="O411" s="394">
        <f t="shared" si="119"/>
        <v>1539779.0699999998</v>
      </c>
      <c r="Q411" s="390">
        <v>1016</v>
      </c>
      <c r="R411" s="390" t="s">
        <v>25</v>
      </c>
      <c r="S411" s="11">
        <f t="shared" si="120"/>
        <v>106598.72</v>
      </c>
      <c r="T411" s="11">
        <f t="shared" si="121"/>
        <v>211243.41999999998</v>
      </c>
      <c r="U411" s="11">
        <f t="shared" si="109"/>
        <v>334189.90999999997</v>
      </c>
      <c r="V411" s="11">
        <f t="shared" si="110"/>
        <v>466444.70999999996</v>
      </c>
      <c r="W411" s="11">
        <f t="shared" si="111"/>
        <v>592082.75</v>
      </c>
      <c r="X411" s="11">
        <f t="shared" si="112"/>
        <v>733622.81</v>
      </c>
      <c r="Y411" s="11">
        <f t="shared" si="113"/>
        <v>908615.82000000007</v>
      </c>
      <c r="Z411" s="11">
        <f t="shared" si="114"/>
        <v>1059167.78</v>
      </c>
      <c r="AA411" s="11">
        <f t="shared" si="115"/>
        <v>1188811.47</v>
      </c>
      <c r="AB411" s="11">
        <f t="shared" si="116"/>
        <v>1309709.6299999999</v>
      </c>
      <c r="AC411" s="11">
        <f t="shared" si="117"/>
        <v>1425503.8699999999</v>
      </c>
      <c r="AD411" s="11">
        <f t="shared" si="118"/>
        <v>1539779.0699999998</v>
      </c>
    </row>
    <row r="412" spans="1:30" x14ac:dyDescent="0.2">
      <c r="A412" s="390">
        <v>1017</v>
      </c>
      <c r="B412" s="390" t="s">
        <v>26</v>
      </c>
      <c r="C412" s="11">
        <v>250501.38</v>
      </c>
      <c r="D412" s="11">
        <v>226210.26</v>
      </c>
      <c r="E412" s="11">
        <v>227912.75</v>
      </c>
      <c r="F412" s="11">
        <v>231607.96</v>
      </c>
      <c r="G412" s="11">
        <v>225444.74</v>
      </c>
      <c r="H412" s="11">
        <v>258376.24</v>
      </c>
      <c r="I412" s="11">
        <v>263969.5</v>
      </c>
      <c r="J412" s="11">
        <v>247537.85</v>
      </c>
      <c r="K412" s="11">
        <v>252076.22</v>
      </c>
      <c r="L412" s="11">
        <v>254771.78</v>
      </c>
      <c r="M412" s="11">
        <v>247691.81</v>
      </c>
      <c r="N412" s="11">
        <v>241080.4</v>
      </c>
      <c r="O412" s="394">
        <f t="shared" si="119"/>
        <v>2927180.8899999997</v>
      </c>
      <c r="Q412" s="390">
        <v>1017</v>
      </c>
      <c r="R412" s="390" t="s">
        <v>26</v>
      </c>
      <c r="S412" s="11">
        <f t="shared" si="120"/>
        <v>250501.38</v>
      </c>
      <c r="T412" s="11">
        <f t="shared" si="121"/>
        <v>476711.64</v>
      </c>
      <c r="U412" s="11">
        <f t="shared" si="109"/>
        <v>704624.39</v>
      </c>
      <c r="V412" s="11">
        <f t="shared" si="110"/>
        <v>936232.35</v>
      </c>
      <c r="W412" s="11">
        <f t="shared" si="111"/>
        <v>1161677.0899999999</v>
      </c>
      <c r="X412" s="11">
        <f t="shared" si="112"/>
        <v>1420053.3299999998</v>
      </c>
      <c r="Y412" s="11">
        <f t="shared" si="113"/>
        <v>1684022.8299999998</v>
      </c>
      <c r="Z412" s="11">
        <f t="shared" si="114"/>
        <v>1931560.68</v>
      </c>
      <c r="AA412" s="11">
        <f t="shared" si="115"/>
        <v>2183636.9</v>
      </c>
      <c r="AB412" s="11">
        <f t="shared" si="116"/>
        <v>2438408.6799999997</v>
      </c>
      <c r="AC412" s="11">
        <f t="shared" si="117"/>
        <v>2686100.4899999998</v>
      </c>
      <c r="AD412" s="11">
        <f t="shared" si="118"/>
        <v>2927180.8899999997</v>
      </c>
    </row>
    <row r="413" spans="1:30" x14ac:dyDescent="0.2">
      <c r="A413" s="390">
        <v>1018</v>
      </c>
      <c r="B413" s="390" t="s">
        <v>27</v>
      </c>
      <c r="C413" s="11">
        <v>109197.08</v>
      </c>
      <c r="D413" s="11">
        <v>105529.23</v>
      </c>
      <c r="E413" s="11">
        <v>109328.48</v>
      </c>
      <c r="F413" s="11">
        <v>114040.48</v>
      </c>
      <c r="G413" s="11">
        <v>108532.17</v>
      </c>
      <c r="H413" s="11">
        <v>121372.15</v>
      </c>
      <c r="I413" s="11">
        <v>108913.1</v>
      </c>
      <c r="J413" s="11">
        <v>110109.48</v>
      </c>
      <c r="K413" s="11">
        <v>113081.09</v>
      </c>
      <c r="L413" s="11">
        <v>109927.28</v>
      </c>
      <c r="M413" s="11">
        <v>110992.76</v>
      </c>
      <c r="N413" s="11">
        <v>108124.39</v>
      </c>
      <c r="O413" s="394">
        <f t="shared" si="119"/>
        <v>1329147.6899999997</v>
      </c>
      <c r="Q413" s="390">
        <v>1018</v>
      </c>
      <c r="R413" s="390" t="s">
        <v>27</v>
      </c>
      <c r="S413" s="11">
        <f t="shared" si="120"/>
        <v>109197.08</v>
      </c>
      <c r="T413" s="11">
        <f t="shared" si="121"/>
        <v>214726.31</v>
      </c>
      <c r="U413" s="11">
        <f t="shared" si="109"/>
        <v>324054.78999999998</v>
      </c>
      <c r="V413" s="11">
        <f t="shared" si="110"/>
        <v>438095.26999999996</v>
      </c>
      <c r="W413" s="11">
        <f t="shared" si="111"/>
        <v>546627.43999999994</v>
      </c>
      <c r="X413" s="11">
        <f t="shared" si="112"/>
        <v>667999.59</v>
      </c>
      <c r="Y413" s="11">
        <f t="shared" si="113"/>
        <v>776912.69</v>
      </c>
      <c r="Z413" s="11">
        <f t="shared" si="114"/>
        <v>887022.16999999993</v>
      </c>
      <c r="AA413" s="11">
        <f t="shared" si="115"/>
        <v>1000103.2599999999</v>
      </c>
      <c r="AB413" s="11">
        <f t="shared" si="116"/>
        <v>1110030.5399999998</v>
      </c>
      <c r="AC413" s="11">
        <f t="shared" si="117"/>
        <v>1221023.2999999998</v>
      </c>
      <c r="AD413" s="11">
        <f t="shared" si="118"/>
        <v>1329147.6899999997</v>
      </c>
    </row>
    <row r="414" spans="1:30" x14ac:dyDescent="0.2">
      <c r="A414" s="390">
        <v>1019</v>
      </c>
      <c r="B414" s="390" t="s">
        <v>28</v>
      </c>
      <c r="C414" s="11">
        <v>34208.49</v>
      </c>
      <c r="D414" s="11">
        <v>34406.33</v>
      </c>
      <c r="E414" s="11">
        <v>36059.9</v>
      </c>
      <c r="F414" s="11">
        <v>35631.279999999999</v>
      </c>
      <c r="G414" s="11">
        <v>34218.239999999998</v>
      </c>
      <c r="H414" s="11">
        <v>40904.199999999997</v>
      </c>
      <c r="I414" s="11">
        <v>39597.31</v>
      </c>
      <c r="J414" s="11">
        <v>40828.11</v>
      </c>
      <c r="K414" s="11">
        <v>38387.06</v>
      </c>
      <c r="L414" s="11">
        <v>37513.81</v>
      </c>
      <c r="M414" s="11">
        <v>38344.81</v>
      </c>
      <c r="N414" s="11">
        <v>36145.65</v>
      </c>
      <c r="O414" s="394">
        <f t="shared" si="119"/>
        <v>446245.19</v>
      </c>
      <c r="Q414" s="390">
        <v>1019</v>
      </c>
      <c r="R414" s="390" t="s">
        <v>28</v>
      </c>
      <c r="S414" s="11">
        <f t="shared" si="120"/>
        <v>34208.49</v>
      </c>
      <c r="T414" s="11">
        <f t="shared" si="121"/>
        <v>68614.820000000007</v>
      </c>
      <c r="U414" s="11">
        <f t="shared" si="109"/>
        <v>104674.72</v>
      </c>
      <c r="V414" s="11">
        <f t="shared" si="110"/>
        <v>140306</v>
      </c>
      <c r="W414" s="11">
        <f t="shared" si="111"/>
        <v>174524.24</v>
      </c>
      <c r="X414" s="11">
        <f t="shared" si="112"/>
        <v>215428.44</v>
      </c>
      <c r="Y414" s="11">
        <f t="shared" si="113"/>
        <v>255025.75</v>
      </c>
      <c r="Z414" s="11">
        <f t="shared" si="114"/>
        <v>295853.86</v>
      </c>
      <c r="AA414" s="11">
        <f t="shared" si="115"/>
        <v>334240.92</v>
      </c>
      <c r="AB414" s="11">
        <f t="shared" si="116"/>
        <v>371754.73</v>
      </c>
      <c r="AC414" s="11">
        <f t="shared" si="117"/>
        <v>410099.54</v>
      </c>
      <c r="AD414" s="11">
        <f t="shared" si="118"/>
        <v>446245.19</v>
      </c>
    </row>
    <row r="415" spans="1:30" x14ac:dyDescent="0.2">
      <c r="A415" s="390">
        <v>1020</v>
      </c>
      <c r="B415" s="390" t="s">
        <v>29</v>
      </c>
      <c r="C415" s="11">
        <v>269223.59000000003</v>
      </c>
      <c r="D415" s="11">
        <v>258346.28</v>
      </c>
      <c r="E415" s="11">
        <v>262616.14</v>
      </c>
      <c r="F415" s="11">
        <v>261632.88</v>
      </c>
      <c r="G415" s="11">
        <v>250118.31</v>
      </c>
      <c r="H415" s="11">
        <v>264649.73</v>
      </c>
      <c r="I415" s="11">
        <v>260941.1</v>
      </c>
      <c r="J415" s="11">
        <v>264166.71999999997</v>
      </c>
      <c r="K415" s="11">
        <v>252465.82</v>
      </c>
      <c r="L415" s="11">
        <v>264988.82</v>
      </c>
      <c r="M415" s="11">
        <v>270535.01</v>
      </c>
      <c r="N415" s="11">
        <v>257971.76</v>
      </c>
      <c r="O415" s="394">
        <f t="shared" si="119"/>
        <v>3137656.16</v>
      </c>
      <c r="Q415" s="390">
        <v>1020</v>
      </c>
      <c r="R415" s="390" t="s">
        <v>29</v>
      </c>
      <c r="S415" s="11">
        <f t="shared" si="120"/>
        <v>269223.59000000003</v>
      </c>
      <c r="T415" s="11">
        <f t="shared" si="121"/>
        <v>527569.87</v>
      </c>
      <c r="U415" s="11">
        <f t="shared" si="109"/>
        <v>790186.01</v>
      </c>
      <c r="V415" s="11">
        <f t="shared" si="110"/>
        <v>1051818.8900000001</v>
      </c>
      <c r="W415" s="11">
        <f t="shared" si="111"/>
        <v>1301937.2000000002</v>
      </c>
      <c r="X415" s="11">
        <f t="shared" si="112"/>
        <v>1566586.9300000002</v>
      </c>
      <c r="Y415" s="11">
        <f t="shared" si="113"/>
        <v>1827528.0300000003</v>
      </c>
      <c r="Z415" s="11">
        <f t="shared" si="114"/>
        <v>2091694.7500000002</v>
      </c>
      <c r="AA415" s="11">
        <f t="shared" si="115"/>
        <v>2344160.5700000003</v>
      </c>
      <c r="AB415" s="11">
        <f t="shared" si="116"/>
        <v>2609149.39</v>
      </c>
      <c r="AC415" s="11">
        <f t="shared" si="117"/>
        <v>2879684.4000000004</v>
      </c>
      <c r="AD415" s="11">
        <f t="shared" si="118"/>
        <v>3137656.16</v>
      </c>
    </row>
    <row r="416" spans="1:30" x14ac:dyDescent="0.2">
      <c r="A416" s="390">
        <v>1021</v>
      </c>
      <c r="B416" s="390" t="s">
        <v>30</v>
      </c>
      <c r="C416" s="11">
        <v>146864.68</v>
      </c>
      <c r="D416" s="11">
        <v>103505.93</v>
      </c>
      <c r="E416" s="11">
        <v>120004.23</v>
      </c>
      <c r="F416" s="11">
        <v>121335.8</v>
      </c>
      <c r="G416" s="11">
        <v>119917.34</v>
      </c>
      <c r="H416" s="11">
        <v>134022.18</v>
      </c>
      <c r="I416" s="11">
        <v>132331.85</v>
      </c>
      <c r="J416" s="11">
        <v>150214.99</v>
      </c>
      <c r="K416" s="11">
        <v>144450.4</v>
      </c>
      <c r="L416" s="11">
        <v>150897.56</v>
      </c>
      <c r="M416" s="11">
        <v>136570.59</v>
      </c>
      <c r="N416" s="11">
        <v>141834.92000000001</v>
      </c>
      <c r="O416" s="394">
        <f t="shared" si="119"/>
        <v>1601950.47</v>
      </c>
      <c r="Q416" s="390">
        <v>1021</v>
      </c>
      <c r="R416" s="390" t="s">
        <v>30</v>
      </c>
      <c r="S416" s="11">
        <f t="shared" si="120"/>
        <v>146864.68</v>
      </c>
      <c r="T416" s="11">
        <f t="shared" si="121"/>
        <v>250370.61</v>
      </c>
      <c r="U416" s="11">
        <f t="shared" si="109"/>
        <v>370374.83999999997</v>
      </c>
      <c r="V416" s="11">
        <f t="shared" si="110"/>
        <v>491710.63999999996</v>
      </c>
      <c r="W416" s="11">
        <f t="shared" si="111"/>
        <v>611627.98</v>
      </c>
      <c r="X416" s="11">
        <f t="shared" si="112"/>
        <v>745650.15999999992</v>
      </c>
      <c r="Y416" s="11">
        <f t="shared" si="113"/>
        <v>877982.00999999989</v>
      </c>
      <c r="Z416" s="11">
        <f t="shared" si="114"/>
        <v>1028196.9999999999</v>
      </c>
      <c r="AA416" s="11">
        <f t="shared" si="115"/>
        <v>1172647.3999999999</v>
      </c>
      <c r="AB416" s="11">
        <f t="shared" si="116"/>
        <v>1323544.96</v>
      </c>
      <c r="AC416" s="11">
        <f t="shared" si="117"/>
        <v>1460115.55</v>
      </c>
      <c r="AD416" s="11">
        <f t="shared" si="118"/>
        <v>1601950.47</v>
      </c>
    </row>
    <row r="417" spans="1:30" x14ac:dyDescent="0.2">
      <c r="A417" s="390">
        <v>1022</v>
      </c>
      <c r="B417" s="390" t="s">
        <v>31</v>
      </c>
      <c r="C417" s="11">
        <v>280317.58</v>
      </c>
      <c r="D417" s="11">
        <v>270463.51</v>
      </c>
      <c r="E417" s="11">
        <v>274249.17</v>
      </c>
      <c r="F417" s="11">
        <v>285370.17</v>
      </c>
      <c r="G417" s="11">
        <v>281566.07</v>
      </c>
      <c r="H417" s="11">
        <v>311300.15000000002</v>
      </c>
      <c r="I417" s="11">
        <v>285008.3</v>
      </c>
      <c r="J417" s="11">
        <v>269757.01</v>
      </c>
      <c r="K417" s="11">
        <v>260462.75</v>
      </c>
      <c r="L417" s="11">
        <v>276399.31</v>
      </c>
      <c r="M417" s="11">
        <v>282664.44</v>
      </c>
      <c r="N417" s="11">
        <v>268272.44</v>
      </c>
      <c r="O417" s="394">
        <f t="shared" si="119"/>
        <v>3345830.9</v>
      </c>
      <c r="Q417" s="390">
        <v>1022</v>
      </c>
      <c r="R417" s="390" t="s">
        <v>31</v>
      </c>
      <c r="S417" s="11">
        <f t="shared" si="120"/>
        <v>280317.58</v>
      </c>
      <c r="T417" s="11">
        <f t="shared" si="121"/>
        <v>550781.09000000008</v>
      </c>
      <c r="U417" s="11">
        <f t="shared" si="109"/>
        <v>825030.26</v>
      </c>
      <c r="V417" s="11">
        <f t="shared" si="110"/>
        <v>1110400.43</v>
      </c>
      <c r="W417" s="11">
        <f t="shared" si="111"/>
        <v>1391966.5</v>
      </c>
      <c r="X417" s="11">
        <f t="shared" si="112"/>
        <v>1703266.65</v>
      </c>
      <c r="Y417" s="11">
        <f t="shared" si="113"/>
        <v>1988274.95</v>
      </c>
      <c r="Z417" s="11">
        <f t="shared" si="114"/>
        <v>2258031.96</v>
      </c>
      <c r="AA417" s="11">
        <f t="shared" si="115"/>
        <v>2518494.71</v>
      </c>
      <c r="AB417" s="11">
        <f t="shared" si="116"/>
        <v>2794894.02</v>
      </c>
      <c r="AC417" s="11">
        <f t="shared" si="117"/>
        <v>3077558.46</v>
      </c>
      <c r="AD417" s="11">
        <f t="shared" si="118"/>
        <v>3345830.9</v>
      </c>
    </row>
    <row r="418" spans="1:30" x14ac:dyDescent="0.2">
      <c r="A418" s="390">
        <v>1023</v>
      </c>
      <c r="B418" s="390" t="s">
        <v>32</v>
      </c>
      <c r="C418" s="11">
        <v>83811.490000000005</v>
      </c>
      <c r="D418" s="11">
        <v>81640.929999999993</v>
      </c>
      <c r="E418" s="11">
        <v>95901.07</v>
      </c>
      <c r="F418" s="11">
        <v>81254.86</v>
      </c>
      <c r="G418" s="11">
        <v>76865.81</v>
      </c>
      <c r="H418" s="11">
        <v>77962.28</v>
      </c>
      <c r="I418" s="11">
        <v>64785.53</v>
      </c>
      <c r="J418" s="11">
        <v>65886.19</v>
      </c>
      <c r="K418" s="11">
        <v>64059.93</v>
      </c>
      <c r="L418" s="11">
        <v>87459.34</v>
      </c>
      <c r="M418" s="11">
        <v>73062.759999999995</v>
      </c>
      <c r="N418" s="11">
        <v>68841.259999999995</v>
      </c>
      <c r="O418" s="394">
        <f t="shared" si="119"/>
        <v>921531.45</v>
      </c>
      <c r="Q418" s="390">
        <v>1023</v>
      </c>
      <c r="R418" s="390" t="s">
        <v>32</v>
      </c>
      <c r="S418" s="11">
        <f t="shared" si="120"/>
        <v>83811.490000000005</v>
      </c>
      <c r="T418" s="11">
        <f t="shared" si="121"/>
        <v>165452.41999999998</v>
      </c>
      <c r="U418" s="11">
        <f t="shared" si="109"/>
        <v>261353.49</v>
      </c>
      <c r="V418" s="11">
        <f t="shared" si="110"/>
        <v>342608.35</v>
      </c>
      <c r="W418" s="11">
        <f t="shared" si="111"/>
        <v>419474.16</v>
      </c>
      <c r="X418" s="11">
        <f t="shared" si="112"/>
        <v>497436.43999999994</v>
      </c>
      <c r="Y418" s="11">
        <f t="shared" si="113"/>
        <v>562221.97</v>
      </c>
      <c r="Z418" s="11">
        <f t="shared" si="114"/>
        <v>628108.15999999992</v>
      </c>
      <c r="AA418" s="11">
        <f t="shared" si="115"/>
        <v>692168.09</v>
      </c>
      <c r="AB418" s="11">
        <f t="shared" si="116"/>
        <v>779627.42999999993</v>
      </c>
      <c r="AC418" s="11">
        <f t="shared" si="117"/>
        <v>852690.19</v>
      </c>
      <c r="AD418" s="11">
        <f t="shared" si="118"/>
        <v>921531.45</v>
      </c>
    </row>
    <row r="419" spans="1:30" x14ac:dyDescent="0.2">
      <c r="A419" s="390">
        <v>1024</v>
      </c>
      <c r="B419" s="390" t="s">
        <v>33</v>
      </c>
      <c r="C419" s="11">
        <v>439345.38</v>
      </c>
      <c r="D419" s="11">
        <v>437528.08</v>
      </c>
      <c r="E419" s="11">
        <v>439193</v>
      </c>
      <c r="F419" s="11">
        <v>448250.17</v>
      </c>
      <c r="G419" s="11">
        <v>433468.6</v>
      </c>
      <c r="H419" s="11">
        <v>464539.93</v>
      </c>
      <c r="I419" s="11">
        <v>443121.82</v>
      </c>
      <c r="J419" s="11">
        <v>450297.05</v>
      </c>
      <c r="K419" s="11">
        <v>460249.19</v>
      </c>
      <c r="L419" s="11">
        <v>469157.38</v>
      </c>
      <c r="M419" s="11">
        <v>468353.52</v>
      </c>
      <c r="N419" s="11">
        <v>459413.33</v>
      </c>
      <c r="O419" s="394">
        <f t="shared" si="119"/>
        <v>5412917.4499999993</v>
      </c>
      <c r="Q419" s="390">
        <v>1024</v>
      </c>
      <c r="R419" s="390" t="s">
        <v>33</v>
      </c>
      <c r="S419" s="11">
        <f t="shared" si="120"/>
        <v>439345.38</v>
      </c>
      <c r="T419" s="11">
        <f t="shared" si="121"/>
        <v>876873.46</v>
      </c>
      <c r="U419" s="11">
        <f t="shared" si="109"/>
        <v>1316066.46</v>
      </c>
      <c r="V419" s="11">
        <f t="shared" si="110"/>
        <v>1764316.63</v>
      </c>
      <c r="W419" s="11">
        <f t="shared" si="111"/>
        <v>2197785.23</v>
      </c>
      <c r="X419" s="11">
        <f t="shared" si="112"/>
        <v>2662325.16</v>
      </c>
      <c r="Y419" s="11">
        <f t="shared" si="113"/>
        <v>3105446.98</v>
      </c>
      <c r="Z419" s="11">
        <f t="shared" si="114"/>
        <v>3555744.03</v>
      </c>
      <c r="AA419" s="11">
        <f t="shared" si="115"/>
        <v>4015993.2199999997</v>
      </c>
      <c r="AB419" s="11">
        <f t="shared" si="116"/>
        <v>4485150.5999999996</v>
      </c>
      <c r="AC419" s="11">
        <f t="shared" si="117"/>
        <v>4953504.1199999992</v>
      </c>
      <c r="AD419" s="11">
        <f t="shared" si="118"/>
        <v>5412917.4499999993</v>
      </c>
    </row>
    <row r="420" spans="1:30" x14ac:dyDescent="0.2">
      <c r="A420" s="390">
        <v>1025</v>
      </c>
      <c r="B420" s="390" t="s">
        <v>34</v>
      </c>
      <c r="C420" s="11">
        <v>85422.6</v>
      </c>
      <c r="D420" s="11">
        <v>84157.37</v>
      </c>
      <c r="E420" s="11">
        <v>93446.37</v>
      </c>
      <c r="F420" s="11">
        <v>108526.62</v>
      </c>
      <c r="G420" s="11">
        <v>96635.47</v>
      </c>
      <c r="H420" s="11">
        <v>106484.44</v>
      </c>
      <c r="I420" s="11">
        <v>100518.05</v>
      </c>
      <c r="J420" s="11">
        <v>102859.97</v>
      </c>
      <c r="K420" s="11">
        <v>117099.91</v>
      </c>
      <c r="L420" s="11">
        <v>123556.7</v>
      </c>
      <c r="M420" s="11">
        <v>119422.13</v>
      </c>
      <c r="N420" s="11">
        <v>118402.88</v>
      </c>
      <c r="O420" s="394">
        <f t="shared" si="119"/>
        <v>1256532.5099999998</v>
      </c>
      <c r="Q420" s="390">
        <v>1025</v>
      </c>
      <c r="R420" s="390" t="s">
        <v>34</v>
      </c>
      <c r="S420" s="11">
        <f t="shared" si="120"/>
        <v>85422.6</v>
      </c>
      <c r="T420" s="11">
        <f t="shared" si="121"/>
        <v>169579.97</v>
      </c>
      <c r="U420" s="11">
        <f t="shared" si="109"/>
        <v>263026.33999999997</v>
      </c>
      <c r="V420" s="11">
        <f t="shared" si="110"/>
        <v>371552.95999999996</v>
      </c>
      <c r="W420" s="11">
        <f t="shared" si="111"/>
        <v>468188.42999999993</v>
      </c>
      <c r="X420" s="11">
        <f t="shared" si="112"/>
        <v>574672.86999999988</v>
      </c>
      <c r="Y420" s="11">
        <f t="shared" si="113"/>
        <v>675190.91999999993</v>
      </c>
      <c r="Z420" s="11">
        <f t="shared" si="114"/>
        <v>778050.8899999999</v>
      </c>
      <c r="AA420" s="11">
        <f t="shared" si="115"/>
        <v>895150.79999999993</v>
      </c>
      <c r="AB420" s="11">
        <f t="shared" si="116"/>
        <v>1018707.4999999999</v>
      </c>
      <c r="AC420" s="11">
        <f t="shared" si="117"/>
        <v>1138129.6299999999</v>
      </c>
      <c r="AD420" s="11">
        <f t="shared" si="118"/>
        <v>1256532.5099999998</v>
      </c>
    </row>
    <row r="421" spans="1:30" x14ac:dyDescent="0.2">
      <c r="A421" s="390">
        <v>1026</v>
      </c>
      <c r="B421" s="390" t="s">
        <v>35</v>
      </c>
      <c r="C421" s="11">
        <v>31188.76</v>
      </c>
      <c r="D421" s="11">
        <v>33098.769999999997</v>
      </c>
      <c r="E421" s="11">
        <v>34779.93</v>
      </c>
      <c r="F421" s="11">
        <v>32460.14</v>
      </c>
      <c r="G421" s="11">
        <v>32570.93</v>
      </c>
      <c r="H421" s="11">
        <v>37608.050000000003</v>
      </c>
      <c r="I421" s="11">
        <v>36377.870000000003</v>
      </c>
      <c r="J421" s="11">
        <v>36817.14</v>
      </c>
      <c r="K421" s="11">
        <v>37618.379999999997</v>
      </c>
      <c r="L421" s="11">
        <v>35945.730000000003</v>
      </c>
      <c r="M421" s="11">
        <v>34464.629999999997</v>
      </c>
      <c r="N421" s="11">
        <v>32264.11</v>
      </c>
      <c r="O421" s="394">
        <f t="shared" si="119"/>
        <v>415194.43999999994</v>
      </c>
      <c r="Q421" s="390">
        <v>1026</v>
      </c>
      <c r="R421" s="390" t="s">
        <v>35</v>
      </c>
      <c r="S421" s="11">
        <f t="shared" si="120"/>
        <v>31188.76</v>
      </c>
      <c r="T421" s="11">
        <f t="shared" si="121"/>
        <v>64287.53</v>
      </c>
      <c r="U421" s="11">
        <f t="shared" si="109"/>
        <v>99067.459999999992</v>
      </c>
      <c r="V421" s="11">
        <f t="shared" si="110"/>
        <v>131527.59999999998</v>
      </c>
      <c r="W421" s="11">
        <f t="shared" si="111"/>
        <v>164098.52999999997</v>
      </c>
      <c r="X421" s="11">
        <f t="shared" si="112"/>
        <v>201706.57999999996</v>
      </c>
      <c r="Y421" s="11">
        <f t="shared" si="113"/>
        <v>238084.44999999995</v>
      </c>
      <c r="Z421" s="11">
        <f t="shared" si="114"/>
        <v>274901.58999999997</v>
      </c>
      <c r="AA421" s="11">
        <f t="shared" si="115"/>
        <v>312519.96999999997</v>
      </c>
      <c r="AB421" s="11">
        <f t="shared" si="116"/>
        <v>348465.69999999995</v>
      </c>
      <c r="AC421" s="11">
        <f t="shared" si="117"/>
        <v>382930.32999999996</v>
      </c>
      <c r="AD421" s="11">
        <f t="shared" si="118"/>
        <v>415194.43999999994</v>
      </c>
    </row>
    <row r="422" spans="1:30" x14ac:dyDescent="0.2">
      <c r="A422" s="390">
        <v>1027</v>
      </c>
      <c r="B422" s="390" t="s">
        <v>36</v>
      </c>
      <c r="C422" s="11">
        <v>61880.160000000003</v>
      </c>
      <c r="D422" s="11">
        <v>61126.879999999997</v>
      </c>
      <c r="E422" s="11">
        <v>66262.36</v>
      </c>
      <c r="F422" s="11">
        <v>64059.81</v>
      </c>
      <c r="G422" s="11">
        <v>64762.87</v>
      </c>
      <c r="H422" s="11">
        <v>72993.78</v>
      </c>
      <c r="I422" s="11">
        <v>65071.88</v>
      </c>
      <c r="J422" s="11">
        <v>62742.73</v>
      </c>
      <c r="K422" s="11">
        <v>72129.179999999993</v>
      </c>
      <c r="L422" s="11">
        <v>68814.02</v>
      </c>
      <c r="M422" s="11">
        <v>71478.02</v>
      </c>
      <c r="N422" s="11">
        <v>69663.179999999993</v>
      </c>
      <c r="O422" s="394">
        <f t="shared" si="119"/>
        <v>800984.86999999988</v>
      </c>
      <c r="Q422" s="390">
        <v>1027</v>
      </c>
      <c r="R422" s="390" t="s">
        <v>36</v>
      </c>
      <c r="S422" s="11">
        <f t="shared" si="120"/>
        <v>61880.160000000003</v>
      </c>
      <c r="T422" s="11">
        <f t="shared" si="121"/>
        <v>123007.04000000001</v>
      </c>
      <c r="U422" s="11">
        <f t="shared" si="109"/>
        <v>189269.40000000002</v>
      </c>
      <c r="V422" s="11">
        <f t="shared" si="110"/>
        <v>253329.21000000002</v>
      </c>
      <c r="W422" s="11">
        <f t="shared" si="111"/>
        <v>318092.08</v>
      </c>
      <c r="X422" s="11">
        <f t="shared" si="112"/>
        <v>391085.86</v>
      </c>
      <c r="Y422" s="11">
        <f t="shared" si="113"/>
        <v>456157.74</v>
      </c>
      <c r="Z422" s="11">
        <f t="shared" si="114"/>
        <v>518900.47</v>
      </c>
      <c r="AA422" s="11">
        <f t="shared" si="115"/>
        <v>591029.64999999991</v>
      </c>
      <c r="AB422" s="11">
        <f t="shared" si="116"/>
        <v>659843.66999999993</v>
      </c>
      <c r="AC422" s="11">
        <f t="shared" si="117"/>
        <v>731321.69</v>
      </c>
      <c r="AD422" s="11">
        <f t="shared" si="118"/>
        <v>800984.86999999988</v>
      </c>
    </row>
    <row r="423" spans="1:30" x14ac:dyDescent="0.2">
      <c r="A423" s="390">
        <v>1028</v>
      </c>
      <c r="B423" s="390" t="s">
        <v>37</v>
      </c>
      <c r="C423" s="11">
        <v>391246.31</v>
      </c>
      <c r="D423" s="11">
        <v>390992.75</v>
      </c>
      <c r="E423" s="11">
        <v>404741.88</v>
      </c>
      <c r="F423" s="11">
        <v>408457.44</v>
      </c>
      <c r="G423" s="11">
        <v>373828.83</v>
      </c>
      <c r="H423" s="11">
        <v>436115.24</v>
      </c>
      <c r="I423" s="11">
        <v>409374.54</v>
      </c>
      <c r="J423" s="11">
        <v>420520.06</v>
      </c>
      <c r="K423" s="11">
        <v>415358.64</v>
      </c>
      <c r="L423" s="11">
        <v>415904.82</v>
      </c>
      <c r="M423" s="11">
        <v>402218.58</v>
      </c>
      <c r="N423" s="11">
        <v>409315.3</v>
      </c>
      <c r="O423" s="394">
        <f t="shared" si="119"/>
        <v>4878074.3899999997</v>
      </c>
      <c r="Q423" s="390">
        <v>1028</v>
      </c>
      <c r="R423" s="390" t="s">
        <v>37</v>
      </c>
      <c r="S423" s="11">
        <f t="shared" si="120"/>
        <v>391246.31</v>
      </c>
      <c r="T423" s="11">
        <f t="shared" si="121"/>
        <v>782239.06</v>
      </c>
      <c r="U423" s="11">
        <f t="shared" si="109"/>
        <v>1186980.94</v>
      </c>
      <c r="V423" s="11">
        <f t="shared" si="110"/>
        <v>1595438.38</v>
      </c>
      <c r="W423" s="11">
        <f t="shared" si="111"/>
        <v>1969267.21</v>
      </c>
      <c r="X423" s="11">
        <f t="shared" si="112"/>
        <v>2405382.4500000002</v>
      </c>
      <c r="Y423" s="11">
        <f t="shared" si="113"/>
        <v>2814756.99</v>
      </c>
      <c r="Z423" s="11">
        <f t="shared" si="114"/>
        <v>3235277.0500000003</v>
      </c>
      <c r="AA423" s="11">
        <f t="shared" si="115"/>
        <v>3650635.6900000004</v>
      </c>
      <c r="AB423" s="11">
        <f t="shared" si="116"/>
        <v>4066540.5100000002</v>
      </c>
      <c r="AC423" s="11">
        <f t="shared" si="117"/>
        <v>4468759.09</v>
      </c>
      <c r="AD423" s="11">
        <f t="shared" si="118"/>
        <v>4878074.3899999997</v>
      </c>
    </row>
    <row r="424" spans="1:30" x14ac:dyDescent="0.2">
      <c r="A424" s="390">
        <v>1029</v>
      </c>
      <c r="B424" s="390" t="s">
        <v>38</v>
      </c>
      <c r="C424" s="11">
        <v>6611.18</v>
      </c>
      <c r="D424" s="11">
        <v>6951.88</v>
      </c>
      <c r="E424" s="11">
        <v>6294.36</v>
      </c>
      <c r="F424" s="11">
        <v>6048.86</v>
      </c>
      <c r="G424" s="11">
        <v>6886.75</v>
      </c>
      <c r="H424" s="11">
        <v>7675.03</v>
      </c>
      <c r="I424" s="11">
        <v>8409.4599999999991</v>
      </c>
      <c r="J424" s="11">
        <v>7730.81</v>
      </c>
      <c r="K424" s="11">
        <v>8477.98</v>
      </c>
      <c r="L424" s="11">
        <v>8228.9</v>
      </c>
      <c r="M424" s="11">
        <v>7852.98</v>
      </c>
      <c r="N424" s="11">
        <v>7299.53</v>
      </c>
      <c r="O424" s="394">
        <f t="shared" si="119"/>
        <v>88467.719999999987</v>
      </c>
      <c r="Q424" s="390">
        <v>1029</v>
      </c>
      <c r="R424" s="390" t="s">
        <v>38</v>
      </c>
      <c r="S424" s="11">
        <f t="shared" si="120"/>
        <v>6611.18</v>
      </c>
      <c r="T424" s="11">
        <f t="shared" si="121"/>
        <v>13563.060000000001</v>
      </c>
      <c r="U424" s="11">
        <f t="shared" si="109"/>
        <v>19857.420000000002</v>
      </c>
      <c r="V424" s="11">
        <f t="shared" si="110"/>
        <v>25906.280000000002</v>
      </c>
      <c r="W424" s="11">
        <f t="shared" si="111"/>
        <v>32793.03</v>
      </c>
      <c r="X424" s="11">
        <f t="shared" si="112"/>
        <v>40468.06</v>
      </c>
      <c r="Y424" s="11">
        <f t="shared" si="113"/>
        <v>48877.52</v>
      </c>
      <c r="Z424" s="11">
        <f t="shared" si="114"/>
        <v>56608.329999999994</v>
      </c>
      <c r="AA424" s="11">
        <f t="shared" si="115"/>
        <v>65086.31</v>
      </c>
      <c r="AB424" s="11">
        <f t="shared" si="116"/>
        <v>73315.209999999992</v>
      </c>
      <c r="AC424" s="11">
        <f t="shared" si="117"/>
        <v>81168.189999999988</v>
      </c>
      <c r="AD424" s="11">
        <f t="shared" si="118"/>
        <v>88467.719999999987</v>
      </c>
    </row>
    <row r="425" spans="1:30" x14ac:dyDescent="0.2">
      <c r="A425" s="391">
        <v>1030</v>
      </c>
      <c r="B425" s="391" t="s">
        <v>18</v>
      </c>
      <c r="C425" s="16">
        <v>49452.89</v>
      </c>
      <c r="D425" s="16">
        <v>49740.43</v>
      </c>
      <c r="E425" s="16">
        <v>54783.98</v>
      </c>
      <c r="F425" s="16">
        <v>47021.79</v>
      </c>
      <c r="G425" s="16">
        <v>46114.37</v>
      </c>
      <c r="H425" s="16">
        <v>51091.63</v>
      </c>
      <c r="I425" s="16">
        <v>56862.98</v>
      </c>
      <c r="J425" s="16">
        <v>53060.91</v>
      </c>
      <c r="K425" s="16">
        <v>53522.98</v>
      </c>
      <c r="L425" s="16">
        <v>54844.24</v>
      </c>
      <c r="M425" s="16">
        <v>57768.160000000003</v>
      </c>
      <c r="N425" s="16">
        <v>54550.7</v>
      </c>
      <c r="O425" s="395">
        <f t="shared" si="119"/>
        <v>628815.05999999994</v>
      </c>
      <c r="Q425" s="391">
        <v>1030</v>
      </c>
      <c r="R425" s="391" t="s">
        <v>18</v>
      </c>
      <c r="S425" s="16">
        <f t="shared" si="120"/>
        <v>49452.89</v>
      </c>
      <c r="T425" s="16">
        <f t="shared" si="121"/>
        <v>99193.32</v>
      </c>
      <c r="U425" s="16">
        <f t="shared" si="109"/>
        <v>153977.30000000002</v>
      </c>
      <c r="V425" s="16">
        <f t="shared" si="110"/>
        <v>200999.09000000003</v>
      </c>
      <c r="W425" s="16">
        <f t="shared" si="111"/>
        <v>247113.46000000002</v>
      </c>
      <c r="X425" s="16">
        <f t="shared" si="112"/>
        <v>298205.09000000003</v>
      </c>
      <c r="Y425" s="16">
        <f t="shared" si="113"/>
        <v>355068.07</v>
      </c>
      <c r="Z425" s="16">
        <f t="shared" si="114"/>
        <v>408128.98</v>
      </c>
      <c r="AA425" s="16">
        <f t="shared" si="115"/>
        <v>461651.95999999996</v>
      </c>
      <c r="AB425" s="16">
        <f t="shared" si="116"/>
        <v>516496.19999999995</v>
      </c>
      <c r="AC425" s="16">
        <f t="shared" si="117"/>
        <v>574264.36</v>
      </c>
      <c r="AD425" s="16">
        <f t="shared" si="118"/>
        <v>628815.05999999994</v>
      </c>
    </row>
    <row r="426" spans="1:30" x14ac:dyDescent="0.2">
      <c r="A426" s="392">
        <v>10300</v>
      </c>
      <c r="B426" s="392" t="s">
        <v>149</v>
      </c>
      <c r="C426" s="396">
        <f t="shared" ref="C426:N426" si="122">SUM(C398:C425)</f>
        <v>7923706.4499999983</v>
      </c>
      <c r="D426" s="396">
        <f t="shared" si="122"/>
        <v>7718177.9199999981</v>
      </c>
      <c r="E426" s="396">
        <f t="shared" si="122"/>
        <v>8012828.1300000036</v>
      </c>
      <c r="F426" s="396">
        <f t="shared" si="122"/>
        <v>8012759.5099999998</v>
      </c>
      <c r="G426" s="396">
        <f t="shared" si="122"/>
        <v>7717406.9799999995</v>
      </c>
      <c r="H426" s="396">
        <f t="shared" si="122"/>
        <v>8633992.8399999999</v>
      </c>
      <c r="I426" s="396">
        <f t="shared" si="122"/>
        <v>8177024.5999999996</v>
      </c>
      <c r="J426" s="396">
        <f t="shared" si="122"/>
        <v>8182196.9699999997</v>
      </c>
      <c r="K426" s="396">
        <f t="shared" si="122"/>
        <v>7847482.9500000011</v>
      </c>
      <c r="L426" s="396">
        <f t="shared" si="122"/>
        <v>8246662.3900000006</v>
      </c>
      <c r="M426" s="396">
        <f t="shared" si="122"/>
        <v>8115966.879999999</v>
      </c>
      <c r="N426" s="396">
        <f t="shared" si="122"/>
        <v>7765669.6100000003</v>
      </c>
      <c r="O426" s="396">
        <f>SUM(O398:O425)</f>
        <v>96353875.230000004</v>
      </c>
      <c r="Q426" s="392">
        <v>10300</v>
      </c>
      <c r="R426" s="392" t="s">
        <v>149</v>
      </c>
      <c r="S426" s="396">
        <f t="shared" ref="S426:AC426" si="123">SUM(S398:S425)</f>
        <v>7923706.4499999983</v>
      </c>
      <c r="T426" s="396">
        <f t="shared" si="123"/>
        <v>15641884.370000001</v>
      </c>
      <c r="U426" s="396">
        <f t="shared" si="123"/>
        <v>23654712.500000004</v>
      </c>
      <c r="V426" s="396">
        <f t="shared" si="123"/>
        <v>31667472.010000013</v>
      </c>
      <c r="W426" s="396">
        <f t="shared" si="123"/>
        <v>39384878.989999995</v>
      </c>
      <c r="X426" s="396">
        <f t="shared" si="123"/>
        <v>48018871.829999991</v>
      </c>
      <c r="Y426" s="396">
        <f t="shared" si="123"/>
        <v>56195896.43</v>
      </c>
      <c r="Z426" s="396">
        <f t="shared" si="123"/>
        <v>64378093.400000006</v>
      </c>
      <c r="AA426" s="396">
        <f t="shared" si="123"/>
        <v>72225576.349999994</v>
      </c>
      <c r="AB426" s="396">
        <f t="shared" si="123"/>
        <v>80472238.74000001</v>
      </c>
      <c r="AC426" s="396">
        <f t="shared" si="123"/>
        <v>88588205.61999999</v>
      </c>
      <c r="AD426" s="396">
        <f>SUM(AD398:AD425)</f>
        <v>96353875.230000004</v>
      </c>
    </row>
    <row r="428" spans="1:30" x14ac:dyDescent="0.2">
      <c r="A428" s="388" t="s">
        <v>144</v>
      </c>
      <c r="B428" s="388" t="s">
        <v>161</v>
      </c>
      <c r="C428" s="388" t="s">
        <v>0</v>
      </c>
      <c r="D428" s="388" t="s">
        <v>1</v>
      </c>
      <c r="E428" s="388" t="s">
        <v>2</v>
      </c>
      <c r="F428" s="388" t="s">
        <v>3</v>
      </c>
      <c r="G428" s="388" t="s">
        <v>4</v>
      </c>
      <c r="H428" s="388" t="s">
        <v>5</v>
      </c>
      <c r="I428" s="388" t="s">
        <v>6</v>
      </c>
      <c r="J428" s="388" t="s">
        <v>7</v>
      </c>
      <c r="K428" s="388" t="s">
        <v>8</v>
      </c>
      <c r="L428" s="388" t="s">
        <v>9</v>
      </c>
      <c r="M428" s="388" t="s">
        <v>10</v>
      </c>
      <c r="N428" s="388" t="s">
        <v>11</v>
      </c>
      <c r="O428" s="388" t="s">
        <v>55</v>
      </c>
      <c r="Q428" s="388" t="s">
        <v>73</v>
      </c>
      <c r="R428" s="388" t="s">
        <v>161</v>
      </c>
      <c r="S428" s="388" t="s">
        <v>74</v>
      </c>
      <c r="T428" s="388" t="s">
        <v>75</v>
      </c>
      <c r="U428" s="388" t="s">
        <v>76</v>
      </c>
      <c r="V428" s="388" t="s">
        <v>77</v>
      </c>
      <c r="W428" s="388" t="s">
        <v>78</v>
      </c>
      <c r="X428" s="388" t="s">
        <v>79</v>
      </c>
      <c r="Y428" s="388" t="s">
        <v>80</v>
      </c>
      <c r="Z428" s="388" t="s">
        <v>81</v>
      </c>
      <c r="AA428" s="388" t="s">
        <v>82</v>
      </c>
      <c r="AB428" s="388" t="s">
        <v>83</v>
      </c>
      <c r="AC428" s="388" t="s">
        <v>84</v>
      </c>
      <c r="AD428" s="388" t="s">
        <v>85</v>
      </c>
    </row>
    <row r="429" spans="1:30" x14ac:dyDescent="0.2">
      <c r="A429" s="389"/>
      <c r="B429" s="389" t="s">
        <v>46</v>
      </c>
      <c r="C429" s="387">
        <v>114831.48</v>
      </c>
      <c r="D429" s="387">
        <v>103232.31</v>
      </c>
      <c r="E429" s="387">
        <v>63954.79</v>
      </c>
      <c r="F429" s="387">
        <v>86878.91</v>
      </c>
      <c r="G429" s="387">
        <v>84714.11</v>
      </c>
      <c r="H429" s="387">
        <v>122776.83</v>
      </c>
      <c r="I429" s="387">
        <v>121634.04</v>
      </c>
      <c r="J429" s="387">
        <v>124700.88</v>
      </c>
      <c r="K429" s="387">
        <v>130837.37</v>
      </c>
      <c r="L429" s="387">
        <v>120827.64</v>
      </c>
      <c r="M429" s="387">
        <v>114796.7</v>
      </c>
      <c r="N429" s="387">
        <v>118406.06</v>
      </c>
      <c r="O429" s="393">
        <f>SUM(C429:N429)</f>
        <v>1307591.1199999999</v>
      </c>
      <c r="Q429" s="389"/>
      <c r="R429" s="389" t="s">
        <v>46</v>
      </c>
      <c r="S429" s="387">
        <f>+C429</f>
        <v>114831.48</v>
      </c>
      <c r="T429" s="387">
        <f>+S429+D429</f>
        <v>218063.78999999998</v>
      </c>
      <c r="U429" s="387">
        <f t="shared" ref="U429:U456" si="124">+T429+E429</f>
        <v>282018.57999999996</v>
      </c>
      <c r="V429" s="387">
        <f t="shared" ref="V429:V456" si="125">+U429+F429</f>
        <v>368897.49</v>
      </c>
      <c r="W429" s="387">
        <f t="shared" ref="W429:W456" si="126">+V429+G429</f>
        <v>453611.6</v>
      </c>
      <c r="X429" s="387">
        <f t="shared" ref="X429:X456" si="127">+W429+H429</f>
        <v>576388.42999999993</v>
      </c>
      <c r="Y429" s="387">
        <f t="shared" ref="Y429:Y456" si="128">+X429+I429</f>
        <v>698022.47</v>
      </c>
      <c r="Z429" s="387">
        <f t="shared" ref="Z429:Z456" si="129">+Y429+J429</f>
        <v>822723.35</v>
      </c>
      <c r="AA429" s="387">
        <f t="shared" ref="AA429:AA456" si="130">+Z429+K429</f>
        <v>953560.72</v>
      </c>
      <c r="AB429" s="387">
        <f t="shared" ref="AB429:AB456" si="131">+AA429+L429</f>
        <v>1074388.3599999999</v>
      </c>
      <c r="AC429" s="387">
        <f t="shared" ref="AC429:AC456" si="132">+AB429+M429</f>
        <v>1189185.0599999998</v>
      </c>
      <c r="AD429" s="387">
        <f t="shared" ref="AD429:AD456" si="133">+AC429+N429</f>
        <v>1307591.1199999999</v>
      </c>
    </row>
    <row r="430" spans="1:30" x14ac:dyDescent="0.2">
      <c r="A430" s="390">
        <v>1004</v>
      </c>
      <c r="B430" s="390" t="s">
        <v>94</v>
      </c>
      <c r="C430" s="11">
        <v>36325.75</v>
      </c>
      <c r="D430" s="11">
        <v>30978.32</v>
      </c>
      <c r="E430" s="11">
        <v>25609.119999999999</v>
      </c>
      <c r="F430" s="11">
        <v>25577.279999999999</v>
      </c>
      <c r="G430" s="11">
        <v>24638.81</v>
      </c>
      <c r="H430" s="11">
        <v>35330.449999999997</v>
      </c>
      <c r="I430" s="11">
        <v>30919.22</v>
      </c>
      <c r="J430" s="11">
        <v>33857.300000000003</v>
      </c>
      <c r="K430" s="11">
        <v>41474.25</v>
      </c>
      <c r="L430" s="11">
        <v>36330.120000000003</v>
      </c>
      <c r="M430" s="11">
        <v>34653.800000000003</v>
      </c>
      <c r="N430" s="11">
        <v>36844.370000000003</v>
      </c>
      <c r="O430" s="394">
        <f t="shared" ref="O430:O456" si="134">SUM(C430:N430)</f>
        <v>392538.79</v>
      </c>
      <c r="Q430" s="390">
        <v>1004</v>
      </c>
      <c r="R430" s="390" t="s">
        <v>94</v>
      </c>
      <c r="S430" s="11">
        <f t="shared" ref="S430:S456" si="135">+C430</f>
        <v>36325.75</v>
      </c>
      <c r="T430" s="11">
        <f t="shared" ref="T430:T456" si="136">+S430+D430</f>
        <v>67304.070000000007</v>
      </c>
      <c r="U430" s="11">
        <f t="shared" si="124"/>
        <v>92913.19</v>
      </c>
      <c r="V430" s="11">
        <f t="shared" si="125"/>
        <v>118490.47</v>
      </c>
      <c r="W430" s="11">
        <f t="shared" si="126"/>
        <v>143129.28</v>
      </c>
      <c r="X430" s="11">
        <f t="shared" si="127"/>
        <v>178459.72999999998</v>
      </c>
      <c r="Y430" s="11">
        <f t="shared" si="128"/>
        <v>209378.94999999998</v>
      </c>
      <c r="Z430" s="11">
        <f t="shared" si="129"/>
        <v>243236.25</v>
      </c>
      <c r="AA430" s="11">
        <f t="shared" si="130"/>
        <v>284710.5</v>
      </c>
      <c r="AB430" s="11">
        <f t="shared" si="131"/>
        <v>321040.62</v>
      </c>
      <c r="AC430" s="11">
        <f t="shared" si="132"/>
        <v>355694.42</v>
      </c>
      <c r="AD430" s="11">
        <f t="shared" si="133"/>
        <v>392538.79</v>
      </c>
    </row>
    <row r="431" spans="1:30" x14ac:dyDescent="0.2">
      <c r="A431" s="390">
        <v>1005</v>
      </c>
      <c r="B431" s="390" t="s">
        <v>13</v>
      </c>
      <c r="C431" s="11">
        <v>5284.29</v>
      </c>
      <c r="D431" s="11">
        <v>5357.48</v>
      </c>
      <c r="E431" s="11">
        <v>3114.21</v>
      </c>
      <c r="F431" s="11">
        <v>2791.27</v>
      </c>
      <c r="G431" s="11">
        <v>3342.4</v>
      </c>
      <c r="H431" s="11">
        <v>6687.92</v>
      </c>
      <c r="I431" s="11">
        <v>5521.1</v>
      </c>
      <c r="J431" s="11">
        <v>5232.6099999999997</v>
      </c>
      <c r="K431" s="11">
        <v>6963.5</v>
      </c>
      <c r="L431" s="11">
        <v>6791.27</v>
      </c>
      <c r="M431" s="11">
        <v>6954.89</v>
      </c>
      <c r="N431" s="11">
        <v>4073.79</v>
      </c>
      <c r="O431" s="394">
        <f t="shared" si="134"/>
        <v>62114.73</v>
      </c>
      <c r="Q431" s="390">
        <v>1005</v>
      </c>
      <c r="R431" s="390" t="s">
        <v>13</v>
      </c>
      <c r="S431" s="11">
        <f t="shared" si="135"/>
        <v>5284.29</v>
      </c>
      <c r="T431" s="11">
        <f t="shared" si="136"/>
        <v>10641.77</v>
      </c>
      <c r="U431" s="11">
        <f t="shared" si="124"/>
        <v>13755.98</v>
      </c>
      <c r="V431" s="11">
        <f t="shared" si="125"/>
        <v>16547.25</v>
      </c>
      <c r="W431" s="11">
        <f t="shared" si="126"/>
        <v>19889.650000000001</v>
      </c>
      <c r="X431" s="11">
        <f t="shared" si="127"/>
        <v>26577.57</v>
      </c>
      <c r="Y431" s="11">
        <f t="shared" si="128"/>
        <v>32098.67</v>
      </c>
      <c r="Z431" s="11">
        <f t="shared" si="129"/>
        <v>37331.279999999999</v>
      </c>
      <c r="AA431" s="11">
        <f t="shared" si="130"/>
        <v>44294.78</v>
      </c>
      <c r="AB431" s="11">
        <f t="shared" si="131"/>
        <v>51086.05</v>
      </c>
      <c r="AC431" s="11">
        <f t="shared" si="132"/>
        <v>58040.94</v>
      </c>
      <c r="AD431" s="11">
        <f t="shared" si="133"/>
        <v>62114.73</v>
      </c>
    </row>
    <row r="432" spans="1:30" x14ac:dyDescent="0.2">
      <c r="A432" s="390">
        <v>1006</v>
      </c>
      <c r="B432" s="390" t="s">
        <v>14</v>
      </c>
      <c r="C432" s="11">
        <v>7712.84</v>
      </c>
      <c r="D432" s="11">
        <v>8046.6</v>
      </c>
      <c r="E432" s="11">
        <v>4974.59</v>
      </c>
      <c r="F432" s="11">
        <v>4610.5</v>
      </c>
      <c r="G432" s="11">
        <v>5111.1400000000003</v>
      </c>
      <c r="H432" s="11">
        <v>6423.37</v>
      </c>
      <c r="I432" s="11">
        <v>9499.16</v>
      </c>
      <c r="J432" s="11">
        <v>8850.6200000000008</v>
      </c>
      <c r="K432" s="11">
        <v>9794.99</v>
      </c>
      <c r="L432" s="11">
        <v>8221.0499999999993</v>
      </c>
      <c r="M432" s="11">
        <v>7288.08</v>
      </c>
      <c r="N432" s="11">
        <v>7013.3</v>
      </c>
      <c r="O432" s="394">
        <f t="shared" si="134"/>
        <v>87546.240000000005</v>
      </c>
      <c r="Q432" s="390">
        <v>1006</v>
      </c>
      <c r="R432" s="390" t="s">
        <v>14</v>
      </c>
      <c r="S432" s="11">
        <f t="shared" si="135"/>
        <v>7712.84</v>
      </c>
      <c r="T432" s="11">
        <f t="shared" si="136"/>
        <v>15759.44</v>
      </c>
      <c r="U432" s="11">
        <f t="shared" si="124"/>
        <v>20734.03</v>
      </c>
      <c r="V432" s="11">
        <f t="shared" si="125"/>
        <v>25344.53</v>
      </c>
      <c r="W432" s="11">
        <f t="shared" si="126"/>
        <v>30455.67</v>
      </c>
      <c r="X432" s="11">
        <f t="shared" si="127"/>
        <v>36879.040000000001</v>
      </c>
      <c r="Y432" s="11">
        <f t="shared" si="128"/>
        <v>46378.2</v>
      </c>
      <c r="Z432" s="11">
        <f t="shared" si="129"/>
        <v>55228.82</v>
      </c>
      <c r="AA432" s="11">
        <f t="shared" si="130"/>
        <v>65023.81</v>
      </c>
      <c r="AB432" s="11">
        <f t="shared" si="131"/>
        <v>73244.86</v>
      </c>
      <c r="AC432" s="11">
        <f t="shared" si="132"/>
        <v>80532.94</v>
      </c>
      <c r="AD432" s="11">
        <f t="shared" si="133"/>
        <v>87546.240000000005</v>
      </c>
    </row>
    <row r="433" spans="1:30" x14ac:dyDescent="0.2">
      <c r="A433" s="390">
        <v>1007</v>
      </c>
      <c r="B433" s="390" t="s">
        <v>15</v>
      </c>
      <c r="C433" s="11">
        <v>12339.2</v>
      </c>
      <c r="D433" s="11">
        <v>10681.83</v>
      </c>
      <c r="E433" s="11">
        <v>7712.22</v>
      </c>
      <c r="F433" s="11">
        <v>6547.9</v>
      </c>
      <c r="G433" s="11">
        <v>6714.77</v>
      </c>
      <c r="H433" s="11">
        <v>11686.87</v>
      </c>
      <c r="I433" s="11">
        <v>14023.11</v>
      </c>
      <c r="J433" s="11">
        <v>14045.87</v>
      </c>
      <c r="K433" s="11">
        <v>15843.56</v>
      </c>
      <c r="L433" s="11">
        <v>14493.38</v>
      </c>
      <c r="M433" s="11">
        <v>13162.19</v>
      </c>
      <c r="N433" s="11">
        <v>12909.7</v>
      </c>
      <c r="O433" s="394">
        <f t="shared" si="134"/>
        <v>140160.6</v>
      </c>
      <c r="Q433" s="390">
        <v>1007</v>
      </c>
      <c r="R433" s="390" t="s">
        <v>15</v>
      </c>
      <c r="S433" s="11">
        <f t="shared" si="135"/>
        <v>12339.2</v>
      </c>
      <c r="T433" s="11">
        <f t="shared" si="136"/>
        <v>23021.03</v>
      </c>
      <c r="U433" s="11">
        <f t="shared" si="124"/>
        <v>30733.25</v>
      </c>
      <c r="V433" s="11">
        <f t="shared" si="125"/>
        <v>37281.15</v>
      </c>
      <c r="W433" s="11">
        <f t="shared" si="126"/>
        <v>43995.92</v>
      </c>
      <c r="X433" s="11">
        <f t="shared" si="127"/>
        <v>55682.79</v>
      </c>
      <c r="Y433" s="11">
        <f t="shared" si="128"/>
        <v>69705.899999999994</v>
      </c>
      <c r="Z433" s="11">
        <f t="shared" si="129"/>
        <v>83751.76999999999</v>
      </c>
      <c r="AA433" s="11">
        <f t="shared" si="130"/>
        <v>99595.329999999987</v>
      </c>
      <c r="AB433" s="11">
        <f t="shared" si="131"/>
        <v>114088.70999999999</v>
      </c>
      <c r="AC433" s="11">
        <f t="shared" si="132"/>
        <v>127250.9</v>
      </c>
      <c r="AD433" s="11">
        <f t="shared" si="133"/>
        <v>140160.6</v>
      </c>
    </row>
    <row r="434" spans="1:30" x14ac:dyDescent="0.2">
      <c r="A434" s="390">
        <v>1008</v>
      </c>
      <c r="B434" s="390" t="s">
        <v>16</v>
      </c>
      <c r="C434" s="11">
        <v>5821.8</v>
      </c>
      <c r="D434" s="11">
        <v>5330.96</v>
      </c>
      <c r="E434" s="11">
        <v>3785.21</v>
      </c>
      <c r="F434" s="11">
        <v>3358.94</v>
      </c>
      <c r="G434" s="11">
        <v>2945.6</v>
      </c>
      <c r="H434" s="11">
        <v>4534.41</v>
      </c>
      <c r="I434" s="11">
        <v>5511.79</v>
      </c>
      <c r="J434" s="11">
        <v>5959.59</v>
      </c>
      <c r="K434" s="11">
        <v>7100.6</v>
      </c>
      <c r="L434" s="11">
        <v>6088.76</v>
      </c>
      <c r="M434" s="11">
        <v>5511.79</v>
      </c>
      <c r="N434" s="11">
        <v>4932.59</v>
      </c>
      <c r="O434" s="394">
        <f t="shared" si="134"/>
        <v>60882.040000000008</v>
      </c>
      <c r="Q434" s="390">
        <v>1008</v>
      </c>
      <c r="R434" s="390" t="s">
        <v>16</v>
      </c>
      <c r="S434" s="11">
        <f t="shared" si="135"/>
        <v>5821.8</v>
      </c>
      <c r="T434" s="11">
        <f t="shared" si="136"/>
        <v>11152.76</v>
      </c>
      <c r="U434" s="11">
        <f t="shared" si="124"/>
        <v>14937.970000000001</v>
      </c>
      <c r="V434" s="11">
        <f t="shared" si="125"/>
        <v>18296.91</v>
      </c>
      <c r="W434" s="11">
        <f t="shared" si="126"/>
        <v>21242.51</v>
      </c>
      <c r="X434" s="11">
        <f t="shared" si="127"/>
        <v>25776.92</v>
      </c>
      <c r="Y434" s="11">
        <f t="shared" si="128"/>
        <v>31288.71</v>
      </c>
      <c r="Z434" s="11">
        <f t="shared" si="129"/>
        <v>37248.300000000003</v>
      </c>
      <c r="AA434" s="11">
        <f t="shared" si="130"/>
        <v>44348.9</v>
      </c>
      <c r="AB434" s="11">
        <f t="shared" si="131"/>
        <v>50437.66</v>
      </c>
      <c r="AC434" s="11">
        <f t="shared" si="132"/>
        <v>55949.450000000004</v>
      </c>
      <c r="AD434" s="11">
        <f t="shared" si="133"/>
        <v>60882.040000000008</v>
      </c>
    </row>
    <row r="435" spans="1:30" x14ac:dyDescent="0.2">
      <c r="A435" s="390">
        <v>1009</v>
      </c>
      <c r="B435" s="390" t="s">
        <v>17</v>
      </c>
      <c r="C435" s="11">
        <v>7113</v>
      </c>
      <c r="D435" s="11">
        <v>6836.14</v>
      </c>
      <c r="E435" s="11">
        <v>3684.48</v>
      </c>
      <c r="F435" s="11">
        <v>2713.57</v>
      </c>
      <c r="G435" s="11">
        <v>2497.4</v>
      </c>
      <c r="H435" s="11">
        <v>3821.02</v>
      </c>
      <c r="I435" s="11">
        <v>4769.17</v>
      </c>
      <c r="J435" s="11">
        <v>5531.48</v>
      </c>
      <c r="K435" s="11">
        <v>7355.73</v>
      </c>
      <c r="L435" s="11">
        <v>6559.28</v>
      </c>
      <c r="M435" s="11">
        <v>5997.97</v>
      </c>
      <c r="N435" s="11">
        <v>5738.46</v>
      </c>
      <c r="O435" s="394">
        <f t="shared" si="134"/>
        <v>62617.69999999999</v>
      </c>
      <c r="Q435" s="390">
        <v>1009</v>
      </c>
      <c r="R435" s="390" t="s">
        <v>17</v>
      </c>
      <c r="S435" s="11">
        <f t="shared" si="135"/>
        <v>7113</v>
      </c>
      <c r="T435" s="11">
        <f t="shared" si="136"/>
        <v>13949.14</v>
      </c>
      <c r="U435" s="11">
        <f t="shared" si="124"/>
        <v>17633.62</v>
      </c>
      <c r="V435" s="11">
        <f t="shared" si="125"/>
        <v>20347.189999999999</v>
      </c>
      <c r="W435" s="11">
        <f t="shared" si="126"/>
        <v>22844.59</v>
      </c>
      <c r="X435" s="11">
        <f t="shared" si="127"/>
        <v>26665.61</v>
      </c>
      <c r="Y435" s="11">
        <f t="shared" si="128"/>
        <v>31434.78</v>
      </c>
      <c r="Z435" s="11">
        <f t="shared" si="129"/>
        <v>36966.259999999995</v>
      </c>
      <c r="AA435" s="11">
        <f t="shared" si="130"/>
        <v>44321.989999999991</v>
      </c>
      <c r="AB435" s="11">
        <f t="shared" si="131"/>
        <v>50881.26999999999</v>
      </c>
      <c r="AC435" s="11">
        <f t="shared" si="132"/>
        <v>56879.239999999991</v>
      </c>
      <c r="AD435" s="11">
        <f t="shared" si="133"/>
        <v>62617.69999999999</v>
      </c>
    </row>
    <row r="436" spans="1:30" x14ac:dyDescent="0.2">
      <c r="A436" s="390">
        <v>1010</v>
      </c>
      <c r="B436" s="390" t="s">
        <v>19</v>
      </c>
      <c r="C436" s="11">
        <v>5216.7</v>
      </c>
      <c r="D436" s="11">
        <v>4943.63</v>
      </c>
      <c r="E436" s="11">
        <v>2831.15</v>
      </c>
      <c r="F436" s="11">
        <v>2311.56</v>
      </c>
      <c r="G436" s="11">
        <v>2307.7600000000002</v>
      </c>
      <c r="H436" s="11">
        <v>4454.38</v>
      </c>
      <c r="I436" s="11">
        <v>6255.87</v>
      </c>
      <c r="J436" s="11">
        <v>7374.69</v>
      </c>
      <c r="K436" s="11">
        <v>7006.8</v>
      </c>
      <c r="L436" s="11">
        <v>7162.29</v>
      </c>
      <c r="M436" s="11">
        <v>5694.57</v>
      </c>
      <c r="N436" s="11">
        <v>5840.63</v>
      </c>
      <c r="O436" s="394">
        <f t="shared" si="134"/>
        <v>61400.03</v>
      </c>
      <c r="Q436" s="390">
        <v>1010</v>
      </c>
      <c r="R436" s="390" t="s">
        <v>19</v>
      </c>
      <c r="S436" s="11">
        <f t="shared" si="135"/>
        <v>5216.7</v>
      </c>
      <c r="T436" s="11">
        <f t="shared" si="136"/>
        <v>10160.33</v>
      </c>
      <c r="U436" s="11">
        <f t="shared" si="124"/>
        <v>12991.48</v>
      </c>
      <c r="V436" s="11">
        <f t="shared" si="125"/>
        <v>15303.039999999999</v>
      </c>
      <c r="W436" s="11">
        <f t="shared" si="126"/>
        <v>17610.8</v>
      </c>
      <c r="X436" s="11">
        <f t="shared" si="127"/>
        <v>22065.18</v>
      </c>
      <c r="Y436" s="11">
        <f t="shared" si="128"/>
        <v>28321.05</v>
      </c>
      <c r="Z436" s="11">
        <f t="shared" si="129"/>
        <v>35695.74</v>
      </c>
      <c r="AA436" s="11">
        <f t="shared" si="130"/>
        <v>42702.54</v>
      </c>
      <c r="AB436" s="11">
        <f t="shared" si="131"/>
        <v>49864.83</v>
      </c>
      <c r="AC436" s="11">
        <f t="shared" si="132"/>
        <v>55559.4</v>
      </c>
      <c r="AD436" s="11">
        <f t="shared" si="133"/>
        <v>61400.03</v>
      </c>
    </row>
    <row r="437" spans="1:30" x14ac:dyDescent="0.2">
      <c r="A437" s="390">
        <v>1011</v>
      </c>
      <c r="B437" s="390" t="s">
        <v>20</v>
      </c>
      <c r="C437" s="11">
        <v>7595.75</v>
      </c>
      <c r="D437" s="11">
        <v>6657.11</v>
      </c>
      <c r="E437" s="11">
        <v>3677.57</v>
      </c>
      <c r="F437" s="11">
        <v>3001.58</v>
      </c>
      <c r="G437" s="11">
        <v>4431.07</v>
      </c>
      <c r="H437" s="11">
        <v>9899.31</v>
      </c>
      <c r="I437" s="11">
        <v>12784.12</v>
      </c>
      <c r="J437" s="11">
        <v>12133.95</v>
      </c>
      <c r="K437" s="11">
        <v>10997.26</v>
      </c>
      <c r="L437" s="11">
        <v>9886.39</v>
      </c>
      <c r="M437" s="11">
        <v>8495.64</v>
      </c>
      <c r="N437" s="11">
        <v>10798.56</v>
      </c>
      <c r="O437" s="394">
        <f t="shared" si="134"/>
        <v>100358.31</v>
      </c>
      <c r="Q437" s="390">
        <v>1011</v>
      </c>
      <c r="R437" s="390" t="s">
        <v>20</v>
      </c>
      <c r="S437" s="11">
        <f t="shared" si="135"/>
        <v>7595.75</v>
      </c>
      <c r="T437" s="11">
        <f t="shared" si="136"/>
        <v>14252.86</v>
      </c>
      <c r="U437" s="11">
        <f t="shared" si="124"/>
        <v>17930.43</v>
      </c>
      <c r="V437" s="11">
        <f t="shared" si="125"/>
        <v>20932.010000000002</v>
      </c>
      <c r="W437" s="11">
        <f t="shared" si="126"/>
        <v>25363.08</v>
      </c>
      <c r="X437" s="11">
        <f t="shared" si="127"/>
        <v>35262.39</v>
      </c>
      <c r="Y437" s="11">
        <f t="shared" si="128"/>
        <v>48046.51</v>
      </c>
      <c r="Z437" s="11">
        <f t="shared" si="129"/>
        <v>60180.460000000006</v>
      </c>
      <c r="AA437" s="11">
        <f t="shared" si="130"/>
        <v>71177.72</v>
      </c>
      <c r="AB437" s="11">
        <f t="shared" si="131"/>
        <v>81064.11</v>
      </c>
      <c r="AC437" s="11">
        <f t="shared" si="132"/>
        <v>89559.75</v>
      </c>
      <c r="AD437" s="11">
        <f t="shared" si="133"/>
        <v>100358.31</v>
      </c>
    </row>
    <row r="438" spans="1:30" ht="14.25" customHeight="1" x14ac:dyDescent="0.2">
      <c r="A438" s="390">
        <v>1012</v>
      </c>
      <c r="B438" s="390" t="s">
        <v>21</v>
      </c>
      <c r="C438" s="11">
        <v>16200.06</v>
      </c>
      <c r="D438" s="11">
        <v>14326.52</v>
      </c>
      <c r="E438" s="11">
        <v>8952.41</v>
      </c>
      <c r="F438" s="11">
        <v>7063.69</v>
      </c>
      <c r="G438" s="11">
        <v>8171.13</v>
      </c>
      <c r="H438" s="11">
        <v>14781.63</v>
      </c>
      <c r="I438" s="11">
        <v>18043.27</v>
      </c>
      <c r="J438" s="11">
        <v>18699.39</v>
      </c>
      <c r="K438" s="11">
        <v>22146.87</v>
      </c>
      <c r="L438" s="11">
        <v>18054.650000000001</v>
      </c>
      <c r="M438" s="11">
        <v>17356.810000000001</v>
      </c>
      <c r="N438" s="11">
        <v>17465.990000000002</v>
      </c>
      <c r="O438" s="394">
        <f t="shared" si="134"/>
        <v>181262.41999999998</v>
      </c>
      <c r="Q438" s="390">
        <v>1012</v>
      </c>
      <c r="R438" s="390" t="s">
        <v>21</v>
      </c>
      <c r="S438" s="11">
        <f t="shared" si="135"/>
        <v>16200.06</v>
      </c>
      <c r="T438" s="11">
        <f t="shared" si="136"/>
        <v>30526.58</v>
      </c>
      <c r="U438" s="11">
        <f t="shared" si="124"/>
        <v>39478.990000000005</v>
      </c>
      <c r="V438" s="11">
        <f t="shared" si="125"/>
        <v>46542.680000000008</v>
      </c>
      <c r="W438" s="11">
        <f t="shared" si="126"/>
        <v>54713.810000000005</v>
      </c>
      <c r="X438" s="11">
        <f t="shared" si="127"/>
        <v>69495.44</v>
      </c>
      <c r="Y438" s="11">
        <f t="shared" si="128"/>
        <v>87538.71</v>
      </c>
      <c r="Z438" s="11">
        <f t="shared" si="129"/>
        <v>106238.1</v>
      </c>
      <c r="AA438" s="11">
        <f t="shared" si="130"/>
        <v>128384.97</v>
      </c>
      <c r="AB438" s="11">
        <f t="shared" si="131"/>
        <v>146439.62</v>
      </c>
      <c r="AC438" s="11">
        <f t="shared" si="132"/>
        <v>163796.43</v>
      </c>
      <c r="AD438" s="11">
        <f t="shared" si="133"/>
        <v>181262.41999999998</v>
      </c>
    </row>
    <row r="439" spans="1:30" x14ac:dyDescent="0.2">
      <c r="A439" s="390">
        <v>1013</v>
      </c>
      <c r="B439" s="390" t="s">
        <v>22</v>
      </c>
      <c r="C439" s="11">
        <v>2743.92</v>
      </c>
      <c r="D439" s="11">
        <v>2413.96</v>
      </c>
      <c r="E439" s="11">
        <v>1549.24</v>
      </c>
      <c r="F439" s="11">
        <v>1416.5</v>
      </c>
      <c r="G439" s="11">
        <v>1507.53</v>
      </c>
      <c r="H439" s="11">
        <v>2967.69</v>
      </c>
      <c r="I439" s="11">
        <v>3456.92</v>
      </c>
      <c r="J439" s="11">
        <v>3350.73</v>
      </c>
      <c r="K439" s="11">
        <v>3703.45</v>
      </c>
      <c r="L439" s="11">
        <v>3513.82</v>
      </c>
      <c r="M439" s="11">
        <v>3183.87</v>
      </c>
      <c r="N439" s="11">
        <v>2964.56</v>
      </c>
      <c r="O439" s="394">
        <f t="shared" si="134"/>
        <v>32772.19</v>
      </c>
      <c r="Q439" s="390">
        <v>1013</v>
      </c>
      <c r="R439" s="390" t="s">
        <v>22</v>
      </c>
      <c r="S439" s="11">
        <f t="shared" si="135"/>
        <v>2743.92</v>
      </c>
      <c r="T439" s="11">
        <f t="shared" si="136"/>
        <v>5157.88</v>
      </c>
      <c r="U439" s="11">
        <f t="shared" si="124"/>
        <v>6707.12</v>
      </c>
      <c r="V439" s="11">
        <f t="shared" si="125"/>
        <v>8123.62</v>
      </c>
      <c r="W439" s="11">
        <f t="shared" si="126"/>
        <v>9631.15</v>
      </c>
      <c r="X439" s="11">
        <f t="shared" si="127"/>
        <v>12598.84</v>
      </c>
      <c r="Y439" s="11">
        <f t="shared" si="128"/>
        <v>16055.76</v>
      </c>
      <c r="Z439" s="11">
        <f t="shared" si="129"/>
        <v>19406.490000000002</v>
      </c>
      <c r="AA439" s="11">
        <f t="shared" si="130"/>
        <v>23109.940000000002</v>
      </c>
      <c r="AB439" s="11">
        <f t="shared" si="131"/>
        <v>26623.760000000002</v>
      </c>
      <c r="AC439" s="11">
        <f t="shared" si="132"/>
        <v>29807.63</v>
      </c>
      <c r="AD439" s="11">
        <f t="shared" si="133"/>
        <v>32772.19</v>
      </c>
    </row>
    <row r="440" spans="1:30" x14ac:dyDescent="0.2">
      <c r="A440" s="390">
        <v>1014</v>
      </c>
      <c r="B440" s="390" t="s">
        <v>23</v>
      </c>
      <c r="C440" s="11">
        <v>10404.969999999999</v>
      </c>
      <c r="D440" s="11">
        <v>10860.07</v>
      </c>
      <c r="E440" s="11">
        <v>7063.69</v>
      </c>
      <c r="F440" s="11">
        <v>7131.97</v>
      </c>
      <c r="G440" s="11">
        <v>8417.65</v>
      </c>
      <c r="H440" s="11">
        <v>12635.01</v>
      </c>
      <c r="I440" s="11">
        <v>13753.84</v>
      </c>
      <c r="J440" s="11">
        <v>13029.46</v>
      </c>
      <c r="K440" s="11">
        <v>13363.2</v>
      </c>
      <c r="L440" s="11">
        <v>11819.61</v>
      </c>
      <c r="M440" s="11">
        <v>14777.84</v>
      </c>
      <c r="N440" s="11">
        <v>10597.5</v>
      </c>
      <c r="O440" s="394">
        <f t="shared" si="134"/>
        <v>133854.81</v>
      </c>
      <c r="Q440" s="390">
        <v>1014</v>
      </c>
      <c r="R440" s="390" t="s">
        <v>23</v>
      </c>
      <c r="S440" s="11">
        <f t="shared" si="135"/>
        <v>10404.969999999999</v>
      </c>
      <c r="T440" s="11">
        <f t="shared" si="136"/>
        <v>21265.040000000001</v>
      </c>
      <c r="U440" s="11">
        <f t="shared" si="124"/>
        <v>28328.73</v>
      </c>
      <c r="V440" s="11">
        <f t="shared" si="125"/>
        <v>35460.699999999997</v>
      </c>
      <c r="W440" s="11">
        <f t="shared" si="126"/>
        <v>43878.35</v>
      </c>
      <c r="X440" s="11">
        <f t="shared" si="127"/>
        <v>56513.36</v>
      </c>
      <c r="Y440" s="11">
        <f t="shared" si="128"/>
        <v>70267.199999999997</v>
      </c>
      <c r="Z440" s="11">
        <f t="shared" si="129"/>
        <v>83296.66</v>
      </c>
      <c r="AA440" s="11">
        <f t="shared" si="130"/>
        <v>96659.86</v>
      </c>
      <c r="AB440" s="11">
        <f t="shared" si="131"/>
        <v>108479.47</v>
      </c>
      <c r="AC440" s="11">
        <f t="shared" si="132"/>
        <v>123257.31</v>
      </c>
      <c r="AD440" s="11">
        <f t="shared" si="133"/>
        <v>133854.81</v>
      </c>
    </row>
    <row r="441" spans="1:30" x14ac:dyDescent="0.2">
      <c r="A441" s="390">
        <v>1015</v>
      </c>
      <c r="B441" s="390" t="s">
        <v>24</v>
      </c>
      <c r="C441" s="11">
        <v>6851.3</v>
      </c>
      <c r="D441" s="11">
        <v>5846.26</v>
      </c>
      <c r="E441" s="11">
        <v>3657.94</v>
      </c>
      <c r="F441" s="11">
        <v>4640.22</v>
      </c>
      <c r="G441" s="11">
        <v>4750.2</v>
      </c>
      <c r="H441" s="11">
        <v>7757.74</v>
      </c>
      <c r="I441" s="11">
        <v>8679.33</v>
      </c>
      <c r="J441" s="11">
        <v>8379.7199999999993</v>
      </c>
      <c r="K441" s="11">
        <v>8777.9500000000007</v>
      </c>
      <c r="L441" s="11">
        <v>7829.8</v>
      </c>
      <c r="M441" s="11">
        <v>7643.95</v>
      </c>
      <c r="N441" s="11">
        <v>6892.65</v>
      </c>
      <c r="O441" s="394">
        <f t="shared" si="134"/>
        <v>81707.06</v>
      </c>
      <c r="Q441" s="390">
        <v>1015</v>
      </c>
      <c r="R441" s="390" t="s">
        <v>24</v>
      </c>
      <c r="S441" s="11">
        <f t="shared" si="135"/>
        <v>6851.3</v>
      </c>
      <c r="T441" s="11">
        <f t="shared" si="136"/>
        <v>12697.560000000001</v>
      </c>
      <c r="U441" s="11">
        <f t="shared" si="124"/>
        <v>16355.500000000002</v>
      </c>
      <c r="V441" s="11">
        <f t="shared" si="125"/>
        <v>20995.72</v>
      </c>
      <c r="W441" s="11">
        <f t="shared" si="126"/>
        <v>25745.920000000002</v>
      </c>
      <c r="X441" s="11">
        <f t="shared" si="127"/>
        <v>33503.660000000003</v>
      </c>
      <c r="Y441" s="11">
        <f t="shared" si="128"/>
        <v>42182.990000000005</v>
      </c>
      <c r="Z441" s="11">
        <f t="shared" si="129"/>
        <v>50562.710000000006</v>
      </c>
      <c r="AA441" s="11">
        <f t="shared" si="130"/>
        <v>59340.66</v>
      </c>
      <c r="AB441" s="11">
        <f t="shared" si="131"/>
        <v>67170.460000000006</v>
      </c>
      <c r="AC441" s="11">
        <f t="shared" si="132"/>
        <v>74814.41</v>
      </c>
      <c r="AD441" s="11">
        <f t="shared" si="133"/>
        <v>81707.06</v>
      </c>
    </row>
    <row r="442" spans="1:30" x14ac:dyDescent="0.2">
      <c r="A442" s="390">
        <v>1016</v>
      </c>
      <c r="B442" s="390" t="s">
        <v>25</v>
      </c>
      <c r="C442" s="11">
        <v>6661.71</v>
      </c>
      <c r="D442" s="11">
        <v>6562.78</v>
      </c>
      <c r="E442" s="11">
        <v>4342.55</v>
      </c>
      <c r="F442" s="11">
        <v>4724.82</v>
      </c>
      <c r="G442" s="11">
        <v>4891.3999999999996</v>
      </c>
      <c r="H442" s="11">
        <v>7735.56</v>
      </c>
      <c r="I442" s="11">
        <v>7941.27</v>
      </c>
      <c r="J442" s="11">
        <v>8247.02</v>
      </c>
      <c r="K442" s="11">
        <v>10378.620000000001</v>
      </c>
      <c r="L442" s="11">
        <v>8306.32</v>
      </c>
      <c r="M442" s="11">
        <v>9841.0300000000007</v>
      </c>
      <c r="N442" s="11">
        <v>8138.46</v>
      </c>
      <c r="O442" s="394">
        <f t="shared" si="134"/>
        <v>87771.540000000008</v>
      </c>
      <c r="Q442" s="390">
        <v>1016</v>
      </c>
      <c r="R442" s="390" t="s">
        <v>25</v>
      </c>
      <c r="S442" s="11">
        <f t="shared" si="135"/>
        <v>6661.71</v>
      </c>
      <c r="T442" s="11">
        <f t="shared" si="136"/>
        <v>13224.49</v>
      </c>
      <c r="U442" s="11">
        <f t="shared" si="124"/>
        <v>17567.04</v>
      </c>
      <c r="V442" s="11">
        <f t="shared" si="125"/>
        <v>22291.86</v>
      </c>
      <c r="W442" s="11">
        <f t="shared" si="126"/>
        <v>27183.260000000002</v>
      </c>
      <c r="X442" s="11">
        <f t="shared" si="127"/>
        <v>34918.82</v>
      </c>
      <c r="Y442" s="11">
        <f t="shared" si="128"/>
        <v>42860.09</v>
      </c>
      <c r="Z442" s="11">
        <f t="shared" si="129"/>
        <v>51107.11</v>
      </c>
      <c r="AA442" s="11">
        <f t="shared" si="130"/>
        <v>61485.73</v>
      </c>
      <c r="AB442" s="11">
        <f t="shared" si="131"/>
        <v>69792.05</v>
      </c>
      <c r="AC442" s="11">
        <f t="shared" si="132"/>
        <v>79633.08</v>
      </c>
      <c r="AD442" s="11">
        <f t="shared" si="133"/>
        <v>87771.540000000008</v>
      </c>
    </row>
    <row r="443" spans="1:30" x14ac:dyDescent="0.2">
      <c r="A443" s="390">
        <v>1017</v>
      </c>
      <c r="B443" s="390" t="s">
        <v>26</v>
      </c>
      <c r="C443" s="11">
        <v>9684.3799999999992</v>
      </c>
      <c r="D443" s="11">
        <v>8148.38</v>
      </c>
      <c r="E443" s="11">
        <v>6138.29</v>
      </c>
      <c r="F443" s="11">
        <v>6221.73</v>
      </c>
      <c r="G443" s="11">
        <v>6836.14</v>
      </c>
      <c r="H443" s="11">
        <v>11182.46</v>
      </c>
      <c r="I443" s="11">
        <v>12202.67</v>
      </c>
      <c r="J443" s="11">
        <v>12729.83</v>
      </c>
      <c r="K443" s="11">
        <v>11849.95</v>
      </c>
      <c r="L443" s="11">
        <v>10169.83</v>
      </c>
      <c r="M443" s="11">
        <v>9896.76</v>
      </c>
      <c r="N443" s="11">
        <v>9636.2900000000009</v>
      </c>
      <c r="O443" s="394">
        <f t="shared" si="134"/>
        <v>114696.70999999999</v>
      </c>
      <c r="Q443" s="390">
        <v>1017</v>
      </c>
      <c r="R443" s="390" t="s">
        <v>26</v>
      </c>
      <c r="S443" s="11">
        <f t="shared" si="135"/>
        <v>9684.3799999999992</v>
      </c>
      <c r="T443" s="11">
        <f t="shared" si="136"/>
        <v>17832.759999999998</v>
      </c>
      <c r="U443" s="11">
        <f t="shared" si="124"/>
        <v>23971.05</v>
      </c>
      <c r="V443" s="11">
        <f t="shared" si="125"/>
        <v>30192.78</v>
      </c>
      <c r="W443" s="11">
        <f t="shared" si="126"/>
        <v>37028.92</v>
      </c>
      <c r="X443" s="11">
        <f t="shared" si="127"/>
        <v>48211.38</v>
      </c>
      <c r="Y443" s="11">
        <f t="shared" si="128"/>
        <v>60414.049999999996</v>
      </c>
      <c r="Z443" s="11">
        <f t="shared" si="129"/>
        <v>73143.87999999999</v>
      </c>
      <c r="AA443" s="11">
        <f t="shared" si="130"/>
        <v>84993.829999999987</v>
      </c>
      <c r="AB443" s="11">
        <f t="shared" si="131"/>
        <v>95163.659999999989</v>
      </c>
      <c r="AC443" s="11">
        <f t="shared" si="132"/>
        <v>105060.41999999998</v>
      </c>
      <c r="AD443" s="11">
        <f t="shared" si="133"/>
        <v>114696.70999999999</v>
      </c>
    </row>
    <row r="444" spans="1:30" x14ac:dyDescent="0.2">
      <c r="A444" s="390">
        <v>1018</v>
      </c>
      <c r="B444" s="390" t="s">
        <v>27</v>
      </c>
      <c r="C444" s="11">
        <v>6157.26</v>
      </c>
      <c r="D444" s="11">
        <v>5686.97</v>
      </c>
      <c r="E444" s="11">
        <v>3528.99</v>
      </c>
      <c r="F444" s="11">
        <v>3582.09</v>
      </c>
      <c r="G444" s="11">
        <v>3760.34</v>
      </c>
      <c r="H444" s="11">
        <v>5269.8</v>
      </c>
      <c r="I444" s="11">
        <v>7393.65</v>
      </c>
      <c r="J444" s="11">
        <v>6881.65</v>
      </c>
      <c r="K444" s="11">
        <v>7109.2</v>
      </c>
      <c r="L444" s="11">
        <v>6070.04</v>
      </c>
      <c r="M444" s="11">
        <v>5539.07</v>
      </c>
      <c r="N444" s="11">
        <v>5132.96</v>
      </c>
      <c r="O444" s="394">
        <f t="shared" si="134"/>
        <v>66112.02</v>
      </c>
      <c r="Q444" s="390">
        <v>1018</v>
      </c>
      <c r="R444" s="390" t="s">
        <v>27</v>
      </c>
      <c r="S444" s="11">
        <f t="shared" si="135"/>
        <v>6157.26</v>
      </c>
      <c r="T444" s="11">
        <f t="shared" si="136"/>
        <v>11844.23</v>
      </c>
      <c r="U444" s="11">
        <f t="shared" si="124"/>
        <v>15373.22</v>
      </c>
      <c r="V444" s="11">
        <f t="shared" si="125"/>
        <v>18955.309999999998</v>
      </c>
      <c r="W444" s="11">
        <f t="shared" si="126"/>
        <v>22715.649999999998</v>
      </c>
      <c r="X444" s="11">
        <f t="shared" si="127"/>
        <v>27985.449999999997</v>
      </c>
      <c r="Y444" s="11">
        <f t="shared" si="128"/>
        <v>35379.1</v>
      </c>
      <c r="Z444" s="11">
        <f t="shared" si="129"/>
        <v>42260.75</v>
      </c>
      <c r="AA444" s="11">
        <f t="shared" si="130"/>
        <v>49369.95</v>
      </c>
      <c r="AB444" s="11">
        <f t="shared" si="131"/>
        <v>55439.99</v>
      </c>
      <c r="AC444" s="11">
        <f t="shared" si="132"/>
        <v>60979.06</v>
      </c>
      <c r="AD444" s="11">
        <f t="shared" si="133"/>
        <v>66112.02</v>
      </c>
    </row>
    <row r="445" spans="1:30" x14ac:dyDescent="0.2">
      <c r="A445" s="390">
        <v>1019</v>
      </c>
      <c r="B445" s="390" t="s">
        <v>28</v>
      </c>
      <c r="C445" s="11">
        <v>5288.76</v>
      </c>
      <c r="D445" s="11">
        <v>4992.93</v>
      </c>
      <c r="E445" s="11">
        <v>3752.76</v>
      </c>
      <c r="F445" s="11">
        <v>3608.63</v>
      </c>
      <c r="G445" s="11">
        <v>3874.1</v>
      </c>
      <c r="H445" s="11">
        <v>5080.17</v>
      </c>
      <c r="I445" s="11">
        <v>6881.65</v>
      </c>
      <c r="J445" s="11">
        <v>6813.38</v>
      </c>
      <c r="K445" s="11">
        <v>6381.03</v>
      </c>
      <c r="L445" s="11">
        <v>5762.83</v>
      </c>
      <c r="M445" s="11">
        <v>4879.1499999999996</v>
      </c>
      <c r="N445" s="11">
        <v>4561.53</v>
      </c>
      <c r="O445" s="394">
        <f t="shared" si="134"/>
        <v>61876.92</v>
      </c>
      <c r="Q445" s="390">
        <v>1019</v>
      </c>
      <c r="R445" s="390" t="s">
        <v>28</v>
      </c>
      <c r="S445" s="11">
        <f t="shared" si="135"/>
        <v>5288.76</v>
      </c>
      <c r="T445" s="11">
        <f t="shared" si="136"/>
        <v>10281.69</v>
      </c>
      <c r="U445" s="11">
        <f t="shared" si="124"/>
        <v>14034.45</v>
      </c>
      <c r="V445" s="11">
        <f t="shared" si="125"/>
        <v>17643.080000000002</v>
      </c>
      <c r="W445" s="11">
        <f t="shared" si="126"/>
        <v>21517.18</v>
      </c>
      <c r="X445" s="11">
        <f t="shared" si="127"/>
        <v>26597.35</v>
      </c>
      <c r="Y445" s="11">
        <f t="shared" si="128"/>
        <v>33479</v>
      </c>
      <c r="Z445" s="11">
        <f t="shared" si="129"/>
        <v>40292.379999999997</v>
      </c>
      <c r="AA445" s="11">
        <f t="shared" si="130"/>
        <v>46673.409999999996</v>
      </c>
      <c r="AB445" s="11">
        <f t="shared" si="131"/>
        <v>52436.24</v>
      </c>
      <c r="AC445" s="11">
        <f t="shared" si="132"/>
        <v>57315.39</v>
      </c>
      <c r="AD445" s="11">
        <f t="shared" si="133"/>
        <v>61876.92</v>
      </c>
    </row>
    <row r="446" spans="1:30" x14ac:dyDescent="0.2">
      <c r="A446" s="390">
        <v>1020</v>
      </c>
      <c r="B446" s="390" t="s">
        <v>29</v>
      </c>
      <c r="C446" s="11">
        <v>9920.84</v>
      </c>
      <c r="D446" s="11">
        <v>9154.42</v>
      </c>
      <c r="E446" s="11">
        <v>5623.74</v>
      </c>
      <c r="F446" s="11">
        <v>5042.47</v>
      </c>
      <c r="G446" s="11">
        <v>4930.53</v>
      </c>
      <c r="H446" s="11">
        <v>7186.71</v>
      </c>
      <c r="I446" s="11">
        <v>9968.2000000000007</v>
      </c>
      <c r="J446" s="11">
        <v>11191.02</v>
      </c>
      <c r="K446" s="11">
        <v>12521.47</v>
      </c>
      <c r="L446" s="11">
        <v>11010.18</v>
      </c>
      <c r="M446" s="11">
        <v>10635.58</v>
      </c>
      <c r="N446" s="11">
        <v>8804.56</v>
      </c>
      <c r="O446" s="394">
        <f t="shared" si="134"/>
        <v>105989.72000000002</v>
      </c>
      <c r="Q446" s="390">
        <v>1020</v>
      </c>
      <c r="R446" s="390" t="s">
        <v>29</v>
      </c>
      <c r="S446" s="11">
        <f t="shared" si="135"/>
        <v>9920.84</v>
      </c>
      <c r="T446" s="11">
        <f t="shared" si="136"/>
        <v>19075.260000000002</v>
      </c>
      <c r="U446" s="11">
        <f t="shared" si="124"/>
        <v>24699</v>
      </c>
      <c r="V446" s="11">
        <f t="shared" si="125"/>
        <v>29741.47</v>
      </c>
      <c r="W446" s="11">
        <f t="shared" si="126"/>
        <v>34672</v>
      </c>
      <c r="X446" s="11">
        <f t="shared" si="127"/>
        <v>41858.71</v>
      </c>
      <c r="Y446" s="11">
        <f t="shared" si="128"/>
        <v>51826.91</v>
      </c>
      <c r="Z446" s="11">
        <f t="shared" si="129"/>
        <v>63017.930000000008</v>
      </c>
      <c r="AA446" s="11">
        <f t="shared" si="130"/>
        <v>75539.400000000009</v>
      </c>
      <c r="AB446" s="11">
        <f t="shared" si="131"/>
        <v>86549.580000000016</v>
      </c>
      <c r="AC446" s="11">
        <f t="shared" si="132"/>
        <v>97185.160000000018</v>
      </c>
      <c r="AD446" s="11">
        <f t="shared" si="133"/>
        <v>105989.72000000002</v>
      </c>
    </row>
    <row r="447" spans="1:30" x14ac:dyDescent="0.2">
      <c r="A447" s="390">
        <v>1021</v>
      </c>
      <c r="B447" s="390" t="s">
        <v>30</v>
      </c>
      <c r="C447" s="11">
        <v>4829.84</v>
      </c>
      <c r="D447" s="11">
        <v>3096.63</v>
      </c>
      <c r="E447" s="11">
        <v>2705.99</v>
      </c>
      <c r="F447" s="11">
        <v>2535.3200000000002</v>
      </c>
      <c r="G447" s="11">
        <v>2626.36</v>
      </c>
      <c r="H447" s="11">
        <v>3058.7</v>
      </c>
      <c r="I447" s="11">
        <v>3532.77</v>
      </c>
      <c r="J447" s="11">
        <v>4689.5200000000004</v>
      </c>
      <c r="K447" s="11">
        <v>4917.08</v>
      </c>
      <c r="L447" s="11">
        <v>4276.1400000000003</v>
      </c>
      <c r="M447" s="11">
        <v>3676.91</v>
      </c>
      <c r="N447" s="11">
        <v>3672.22</v>
      </c>
      <c r="O447" s="394">
        <f t="shared" si="134"/>
        <v>43617.479999999996</v>
      </c>
      <c r="Q447" s="390">
        <v>1021</v>
      </c>
      <c r="R447" s="390" t="s">
        <v>30</v>
      </c>
      <c r="S447" s="11">
        <f t="shared" si="135"/>
        <v>4829.84</v>
      </c>
      <c r="T447" s="11">
        <f t="shared" si="136"/>
        <v>7926.47</v>
      </c>
      <c r="U447" s="11">
        <f t="shared" si="124"/>
        <v>10632.46</v>
      </c>
      <c r="V447" s="11">
        <f t="shared" si="125"/>
        <v>13167.779999999999</v>
      </c>
      <c r="W447" s="11">
        <f t="shared" si="126"/>
        <v>15794.14</v>
      </c>
      <c r="X447" s="11">
        <f t="shared" si="127"/>
        <v>18852.84</v>
      </c>
      <c r="Y447" s="11">
        <f t="shared" si="128"/>
        <v>22385.61</v>
      </c>
      <c r="Z447" s="11">
        <f t="shared" si="129"/>
        <v>27075.13</v>
      </c>
      <c r="AA447" s="11">
        <f t="shared" si="130"/>
        <v>31992.21</v>
      </c>
      <c r="AB447" s="11">
        <f t="shared" si="131"/>
        <v>36268.35</v>
      </c>
      <c r="AC447" s="11">
        <f t="shared" si="132"/>
        <v>39945.259999999995</v>
      </c>
      <c r="AD447" s="11">
        <f t="shared" si="133"/>
        <v>43617.479999999996</v>
      </c>
    </row>
    <row r="448" spans="1:30" x14ac:dyDescent="0.2">
      <c r="A448" s="390">
        <v>1022</v>
      </c>
      <c r="B448" s="390" t="s">
        <v>31</v>
      </c>
      <c r="C448" s="11">
        <v>14714.51</v>
      </c>
      <c r="D448" s="11">
        <v>12197.78</v>
      </c>
      <c r="E448" s="11">
        <v>6962.75</v>
      </c>
      <c r="F448" s="11">
        <v>7260.91</v>
      </c>
      <c r="G448" s="11">
        <v>8443.82</v>
      </c>
      <c r="H448" s="11">
        <v>14144.48</v>
      </c>
      <c r="I448" s="11">
        <v>16732.88</v>
      </c>
      <c r="J448" s="11">
        <v>18107.39</v>
      </c>
      <c r="K448" s="11">
        <v>17163.39</v>
      </c>
      <c r="L448" s="11">
        <v>17044.669999999998</v>
      </c>
      <c r="M448" s="11">
        <v>14545.35</v>
      </c>
      <c r="N448" s="11">
        <v>14021.11</v>
      </c>
      <c r="O448" s="394">
        <f t="shared" si="134"/>
        <v>161339.04000000004</v>
      </c>
      <c r="Q448" s="390">
        <v>1022</v>
      </c>
      <c r="R448" s="390" t="s">
        <v>31</v>
      </c>
      <c r="S448" s="11">
        <f t="shared" si="135"/>
        <v>14714.51</v>
      </c>
      <c r="T448" s="11">
        <f t="shared" si="136"/>
        <v>26912.29</v>
      </c>
      <c r="U448" s="11">
        <f t="shared" si="124"/>
        <v>33875.040000000001</v>
      </c>
      <c r="V448" s="11">
        <f t="shared" si="125"/>
        <v>41135.949999999997</v>
      </c>
      <c r="W448" s="11">
        <f t="shared" si="126"/>
        <v>49579.77</v>
      </c>
      <c r="X448" s="11">
        <f t="shared" si="127"/>
        <v>63724.25</v>
      </c>
      <c r="Y448" s="11">
        <f t="shared" si="128"/>
        <v>80457.13</v>
      </c>
      <c r="Z448" s="11">
        <f t="shared" si="129"/>
        <v>98564.52</v>
      </c>
      <c r="AA448" s="11">
        <f t="shared" si="130"/>
        <v>115727.91</v>
      </c>
      <c r="AB448" s="11">
        <f t="shared" si="131"/>
        <v>132772.58000000002</v>
      </c>
      <c r="AC448" s="11">
        <f t="shared" si="132"/>
        <v>147317.93000000002</v>
      </c>
      <c r="AD448" s="11">
        <f t="shared" si="133"/>
        <v>161339.04000000004</v>
      </c>
    </row>
    <row r="449" spans="1:30" x14ac:dyDescent="0.2">
      <c r="A449" s="390">
        <v>1023</v>
      </c>
      <c r="B449" s="390" t="s">
        <v>32</v>
      </c>
      <c r="C449" s="11">
        <v>6700.86</v>
      </c>
      <c r="D449" s="11">
        <v>7922.07</v>
      </c>
      <c r="E449" s="11">
        <v>1903.2</v>
      </c>
      <c r="F449" s="11">
        <v>3264.77</v>
      </c>
      <c r="G449" s="11">
        <v>3864</v>
      </c>
      <c r="H449" s="11">
        <v>6784.28</v>
      </c>
      <c r="I449" s="11">
        <v>7724.85</v>
      </c>
      <c r="J449" s="11">
        <v>8365.81</v>
      </c>
      <c r="K449" s="11">
        <v>8331.67</v>
      </c>
      <c r="L449" s="11">
        <v>6541.57</v>
      </c>
      <c r="M449" s="11">
        <v>7349.37</v>
      </c>
      <c r="N449" s="11">
        <v>7537.92</v>
      </c>
      <c r="O449" s="394">
        <f t="shared" si="134"/>
        <v>76290.37</v>
      </c>
      <c r="Q449" s="390">
        <v>1023</v>
      </c>
      <c r="R449" s="390" t="s">
        <v>32</v>
      </c>
      <c r="S449" s="11">
        <f t="shared" si="135"/>
        <v>6700.86</v>
      </c>
      <c r="T449" s="11">
        <f t="shared" si="136"/>
        <v>14622.93</v>
      </c>
      <c r="U449" s="11">
        <f t="shared" si="124"/>
        <v>16526.13</v>
      </c>
      <c r="V449" s="11">
        <f t="shared" si="125"/>
        <v>19790.900000000001</v>
      </c>
      <c r="W449" s="11">
        <f t="shared" si="126"/>
        <v>23654.9</v>
      </c>
      <c r="X449" s="11">
        <f t="shared" si="127"/>
        <v>30439.18</v>
      </c>
      <c r="Y449" s="11">
        <f t="shared" si="128"/>
        <v>38164.03</v>
      </c>
      <c r="Z449" s="11">
        <f t="shared" si="129"/>
        <v>46529.84</v>
      </c>
      <c r="AA449" s="11">
        <f t="shared" si="130"/>
        <v>54861.509999999995</v>
      </c>
      <c r="AB449" s="11">
        <f t="shared" si="131"/>
        <v>61403.079999999994</v>
      </c>
      <c r="AC449" s="11">
        <f t="shared" si="132"/>
        <v>68752.45</v>
      </c>
      <c r="AD449" s="11">
        <f t="shared" si="133"/>
        <v>76290.37</v>
      </c>
    </row>
    <row r="450" spans="1:30" x14ac:dyDescent="0.2">
      <c r="A450" s="390">
        <v>1024</v>
      </c>
      <c r="B450" s="390" t="s">
        <v>33</v>
      </c>
      <c r="C450" s="11">
        <v>20880.93</v>
      </c>
      <c r="D450" s="11">
        <v>17243.400000000001</v>
      </c>
      <c r="E450" s="11">
        <v>10273.219999999999</v>
      </c>
      <c r="F450" s="11">
        <v>11846.38</v>
      </c>
      <c r="G450" s="11">
        <v>12086.22</v>
      </c>
      <c r="H450" s="11">
        <v>18220.599999999999</v>
      </c>
      <c r="I450" s="11">
        <v>18358.240000000002</v>
      </c>
      <c r="J450" s="11">
        <v>24376.51</v>
      </c>
      <c r="K450" s="11">
        <v>25035.75</v>
      </c>
      <c r="L450" s="11">
        <v>21708.18</v>
      </c>
      <c r="M450" s="11">
        <v>20064.02</v>
      </c>
      <c r="N450" s="11">
        <v>21962.79</v>
      </c>
      <c r="O450" s="394">
        <f t="shared" si="134"/>
        <v>222056.24</v>
      </c>
      <c r="Q450" s="390">
        <v>1024</v>
      </c>
      <c r="R450" s="390" t="s">
        <v>33</v>
      </c>
      <c r="S450" s="11">
        <f t="shared" si="135"/>
        <v>20880.93</v>
      </c>
      <c r="T450" s="11">
        <f t="shared" si="136"/>
        <v>38124.33</v>
      </c>
      <c r="U450" s="11">
        <f t="shared" si="124"/>
        <v>48397.55</v>
      </c>
      <c r="V450" s="11">
        <f t="shared" si="125"/>
        <v>60243.93</v>
      </c>
      <c r="W450" s="11">
        <f t="shared" si="126"/>
        <v>72330.149999999994</v>
      </c>
      <c r="X450" s="11">
        <f t="shared" si="127"/>
        <v>90550.75</v>
      </c>
      <c r="Y450" s="11">
        <f t="shared" si="128"/>
        <v>108908.99</v>
      </c>
      <c r="Z450" s="11">
        <f t="shared" si="129"/>
        <v>133285.5</v>
      </c>
      <c r="AA450" s="11">
        <f t="shared" si="130"/>
        <v>158321.25</v>
      </c>
      <c r="AB450" s="11">
        <f t="shared" si="131"/>
        <v>180029.43</v>
      </c>
      <c r="AC450" s="11">
        <f t="shared" si="132"/>
        <v>200093.44999999998</v>
      </c>
      <c r="AD450" s="11">
        <f t="shared" si="133"/>
        <v>222056.24</v>
      </c>
    </row>
    <row r="451" spans="1:30" x14ac:dyDescent="0.2">
      <c r="A451" s="390">
        <v>1025</v>
      </c>
      <c r="B451" s="390" t="s">
        <v>34</v>
      </c>
      <c r="C451" s="11">
        <v>6684.43</v>
      </c>
      <c r="D451" s="11">
        <v>4780.55</v>
      </c>
      <c r="E451" s="11">
        <v>2068.84</v>
      </c>
      <c r="F451" s="11">
        <v>2508.77</v>
      </c>
      <c r="G451" s="11">
        <v>3771.72</v>
      </c>
      <c r="H451" s="11">
        <v>6430.33</v>
      </c>
      <c r="I451" s="11">
        <v>7109.2</v>
      </c>
      <c r="J451" s="11">
        <v>9244.4500000000007</v>
      </c>
      <c r="K451" s="11">
        <v>6206.56</v>
      </c>
      <c r="L451" s="11">
        <v>7670.5</v>
      </c>
      <c r="M451" s="11">
        <v>6096.58</v>
      </c>
      <c r="N451" s="11">
        <v>7070.52</v>
      </c>
      <c r="O451" s="394">
        <f t="shared" si="134"/>
        <v>69642.45</v>
      </c>
      <c r="Q451" s="390">
        <v>1025</v>
      </c>
      <c r="R451" s="390" t="s">
        <v>34</v>
      </c>
      <c r="S451" s="11">
        <f t="shared" si="135"/>
        <v>6684.43</v>
      </c>
      <c r="T451" s="11">
        <f t="shared" si="136"/>
        <v>11464.98</v>
      </c>
      <c r="U451" s="11">
        <f t="shared" si="124"/>
        <v>13533.82</v>
      </c>
      <c r="V451" s="11">
        <f t="shared" si="125"/>
        <v>16042.59</v>
      </c>
      <c r="W451" s="11">
        <f t="shared" si="126"/>
        <v>19814.310000000001</v>
      </c>
      <c r="X451" s="11">
        <f t="shared" si="127"/>
        <v>26244.639999999999</v>
      </c>
      <c r="Y451" s="11">
        <f t="shared" si="128"/>
        <v>33353.839999999997</v>
      </c>
      <c r="Z451" s="11">
        <f t="shared" si="129"/>
        <v>42598.289999999994</v>
      </c>
      <c r="AA451" s="11">
        <f t="shared" si="130"/>
        <v>48804.849999999991</v>
      </c>
      <c r="AB451" s="11">
        <f t="shared" si="131"/>
        <v>56475.349999999991</v>
      </c>
      <c r="AC451" s="11">
        <f t="shared" si="132"/>
        <v>62571.929999999993</v>
      </c>
      <c r="AD451" s="11">
        <f t="shared" si="133"/>
        <v>69642.45</v>
      </c>
    </row>
    <row r="452" spans="1:30" x14ac:dyDescent="0.2">
      <c r="A452" s="390">
        <v>1026</v>
      </c>
      <c r="B452" s="390" t="s">
        <v>35</v>
      </c>
      <c r="C452" s="11">
        <v>2683.24</v>
      </c>
      <c r="D452" s="11">
        <v>2922.17</v>
      </c>
      <c r="E452" s="11">
        <v>1928.5</v>
      </c>
      <c r="F452" s="11">
        <v>1826.11</v>
      </c>
      <c r="G452" s="11">
        <v>2133.31</v>
      </c>
      <c r="H452" s="11">
        <v>3225.58</v>
      </c>
      <c r="I452" s="11">
        <v>3384.88</v>
      </c>
      <c r="J452" s="11">
        <v>4101.67</v>
      </c>
      <c r="K452" s="11">
        <v>4621.25</v>
      </c>
      <c r="L452" s="11">
        <v>3923.43</v>
      </c>
      <c r="M452" s="11">
        <v>3946.17</v>
      </c>
      <c r="N452" s="11">
        <v>3846.31</v>
      </c>
      <c r="O452" s="394">
        <f t="shared" si="134"/>
        <v>38542.619999999995</v>
      </c>
      <c r="Q452" s="390">
        <v>1026</v>
      </c>
      <c r="R452" s="390" t="s">
        <v>35</v>
      </c>
      <c r="S452" s="11">
        <f t="shared" si="135"/>
        <v>2683.24</v>
      </c>
      <c r="T452" s="11">
        <f t="shared" si="136"/>
        <v>5605.41</v>
      </c>
      <c r="U452" s="11">
        <f t="shared" si="124"/>
        <v>7533.91</v>
      </c>
      <c r="V452" s="11">
        <f t="shared" si="125"/>
        <v>9360.02</v>
      </c>
      <c r="W452" s="11">
        <f t="shared" si="126"/>
        <v>11493.33</v>
      </c>
      <c r="X452" s="11">
        <f t="shared" si="127"/>
        <v>14718.91</v>
      </c>
      <c r="Y452" s="11">
        <f t="shared" si="128"/>
        <v>18103.79</v>
      </c>
      <c r="Z452" s="11">
        <f t="shared" si="129"/>
        <v>22205.46</v>
      </c>
      <c r="AA452" s="11">
        <f t="shared" si="130"/>
        <v>26826.71</v>
      </c>
      <c r="AB452" s="11">
        <f t="shared" si="131"/>
        <v>30750.14</v>
      </c>
      <c r="AC452" s="11">
        <f t="shared" si="132"/>
        <v>34696.31</v>
      </c>
      <c r="AD452" s="11">
        <f t="shared" si="133"/>
        <v>38542.619999999995</v>
      </c>
    </row>
    <row r="453" spans="1:30" x14ac:dyDescent="0.2">
      <c r="A453" s="390">
        <v>1027</v>
      </c>
      <c r="B453" s="390" t="s">
        <v>36</v>
      </c>
      <c r="C453" s="11">
        <v>4871.57</v>
      </c>
      <c r="D453" s="11">
        <v>4006.85</v>
      </c>
      <c r="E453" s="11">
        <v>2709.79</v>
      </c>
      <c r="F453" s="11">
        <v>2948.72</v>
      </c>
      <c r="G453" s="11">
        <v>2994.24</v>
      </c>
      <c r="H453" s="11">
        <v>4333.0200000000004</v>
      </c>
      <c r="I453" s="11">
        <v>4553</v>
      </c>
      <c r="J453" s="11">
        <v>6316.54</v>
      </c>
      <c r="K453" s="11">
        <v>5686.97</v>
      </c>
      <c r="L453" s="11">
        <v>5724.9</v>
      </c>
      <c r="M453" s="11">
        <v>4788.13</v>
      </c>
      <c r="N453" s="11">
        <v>5057.28</v>
      </c>
      <c r="O453" s="394">
        <f t="shared" si="134"/>
        <v>53991.009999999995</v>
      </c>
      <c r="Q453" s="390">
        <v>1027</v>
      </c>
      <c r="R453" s="390" t="s">
        <v>36</v>
      </c>
      <c r="S453" s="11">
        <f t="shared" si="135"/>
        <v>4871.57</v>
      </c>
      <c r="T453" s="11">
        <f t="shared" si="136"/>
        <v>8878.42</v>
      </c>
      <c r="U453" s="11">
        <f t="shared" si="124"/>
        <v>11588.21</v>
      </c>
      <c r="V453" s="11">
        <f t="shared" si="125"/>
        <v>14536.929999999998</v>
      </c>
      <c r="W453" s="11">
        <f t="shared" si="126"/>
        <v>17531.169999999998</v>
      </c>
      <c r="X453" s="11">
        <f t="shared" si="127"/>
        <v>21864.19</v>
      </c>
      <c r="Y453" s="11">
        <f t="shared" si="128"/>
        <v>26417.19</v>
      </c>
      <c r="Z453" s="11">
        <f t="shared" si="129"/>
        <v>32733.73</v>
      </c>
      <c r="AA453" s="11">
        <f t="shared" si="130"/>
        <v>38420.699999999997</v>
      </c>
      <c r="AB453" s="11">
        <f t="shared" si="131"/>
        <v>44145.599999999999</v>
      </c>
      <c r="AC453" s="11">
        <f t="shared" si="132"/>
        <v>48933.729999999996</v>
      </c>
      <c r="AD453" s="11">
        <f t="shared" si="133"/>
        <v>53991.009999999995</v>
      </c>
    </row>
    <row r="454" spans="1:30" x14ac:dyDescent="0.2">
      <c r="A454" s="390">
        <v>1028</v>
      </c>
      <c r="B454" s="390" t="s">
        <v>37</v>
      </c>
      <c r="C454" s="11">
        <v>13783.05</v>
      </c>
      <c r="D454" s="11">
        <v>12706.63</v>
      </c>
      <c r="E454" s="11">
        <v>7811.04</v>
      </c>
      <c r="F454" s="11">
        <v>6992.96</v>
      </c>
      <c r="G454" s="11">
        <v>6368.63</v>
      </c>
      <c r="H454" s="11">
        <v>10622.67</v>
      </c>
      <c r="I454" s="11">
        <v>13524.71</v>
      </c>
      <c r="J454" s="11">
        <v>17765.82</v>
      </c>
      <c r="K454" s="11">
        <v>18713.07</v>
      </c>
      <c r="L454" s="11">
        <v>15957.42</v>
      </c>
      <c r="M454" s="11">
        <v>14820.72</v>
      </c>
      <c r="N454" s="11">
        <v>14683.41</v>
      </c>
      <c r="O454" s="394">
        <f t="shared" si="134"/>
        <v>153750.13</v>
      </c>
      <c r="Q454" s="390">
        <v>1028</v>
      </c>
      <c r="R454" s="390" t="s">
        <v>37</v>
      </c>
      <c r="S454" s="11">
        <f t="shared" si="135"/>
        <v>13783.05</v>
      </c>
      <c r="T454" s="11">
        <f t="shared" si="136"/>
        <v>26489.68</v>
      </c>
      <c r="U454" s="11">
        <f t="shared" si="124"/>
        <v>34300.720000000001</v>
      </c>
      <c r="V454" s="11">
        <f t="shared" si="125"/>
        <v>41293.68</v>
      </c>
      <c r="W454" s="11">
        <f t="shared" si="126"/>
        <v>47662.31</v>
      </c>
      <c r="X454" s="11">
        <f t="shared" si="127"/>
        <v>58284.979999999996</v>
      </c>
      <c r="Y454" s="11">
        <f t="shared" si="128"/>
        <v>71809.69</v>
      </c>
      <c r="Z454" s="11">
        <f t="shared" si="129"/>
        <v>89575.510000000009</v>
      </c>
      <c r="AA454" s="11">
        <f t="shared" si="130"/>
        <v>108288.58000000002</v>
      </c>
      <c r="AB454" s="11">
        <f t="shared" si="131"/>
        <v>124246.00000000001</v>
      </c>
      <c r="AC454" s="11">
        <f t="shared" si="132"/>
        <v>139066.72</v>
      </c>
      <c r="AD454" s="11">
        <f t="shared" si="133"/>
        <v>153750.13</v>
      </c>
    </row>
    <row r="455" spans="1:30" x14ac:dyDescent="0.2">
      <c r="A455" s="390">
        <v>1029</v>
      </c>
      <c r="B455" s="390" t="s">
        <v>38</v>
      </c>
      <c r="C455" s="11">
        <v>2645.31</v>
      </c>
      <c r="D455" s="11">
        <v>2797.03</v>
      </c>
      <c r="E455" s="11">
        <v>1712.33</v>
      </c>
      <c r="F455" s="11">
        <v>1480.99</v>
      </c>
      <c r="G455" s="11">
        <v>1226.8800000000001</v>
      </c>
      <c r="H455" s="11">
        <v>2140.9</v>
      </c>
      <c r="I455" s="11">
        <v>2379.84</v>
      </c>
      <c r="J455" s="11">
        <v>2470.85</v>
      </c>
      <c r="K455" s="11">
        <v>3525.2</v>
      </c>
      <c r="L455" s="11">
        <v>3062.5</v>
      </c>
      <c r="M455" s="11">
        <v>3054.91</v>
      </c>
      <c r="N455" s="11">
        <v>2219.06</v>
      </c>
      <c r="O455" s="394">
        <f t="shared" si="134"/>
        <v>28715.800000000003</v>
      </c>
      <c r="Q455" s="390">
        <v>1029</v>
      </c>
      <c r="R455" s="390" t="s">
        <v>38</v>
      </c>
      <c r="S455" s="11">
        <f t="shared" si="135"/>
        <v>2645.31</v>
      </c>
      <c r="T455" s="11">
        <f t="shared" si="136"/>
        <v>5442.34</v>
      </c>
      <c r="U455" s="11">
        <f t="shared" si="124"/>
        <v>7154.67</v>
      </c>
      <c r="V455" s="11">
        <f t="shared" si="125"/>
        <v>8635.66</v>
      </c>
      <c r="W455" s="11">
        <f t="shared" si="126"/>
        <v>9862.5400000000009</v>
      </c>
      <c r="X455" s="11">
        <f t="shared" si="127"/>
        <v>12003.44</v>
      </c>
      <c r="Y455" s="11">
        <f t="shared" si="128"/>
        <v>14383.28</v>
      </c>
      <c r="Z455" s="11">
        <f t="shared" si="129"/>
        <v>16854.13</v>
      </c>
      <c r="AA455" s="11">
        <f t="shared" si="130"/>
        <v>20379.330000000002</v>
      </c>
      <c r="AB455" s="11">
        <f t="shared" si="131"/>
        <v>23441.83</v>
      </c>
      <c r="AC455" s="11">
        <f t="shared" si="132"/>
        <v>26496.74</v>
      </c>
      <c r="AD455" s="11">
        <f t="shared" si="133"/>
        <v>28715.800000000003</v>
      </c>
    </row>
    <row r="456" spans="1:30" x14ac:dyDescent="0.2">
      <c r="A456" s="391">
        <v>1030</v>
      </c>
      <c r="B456" s="391" t="s">
        <v>18</v>
      </c>
      <c r="C456" s="16">
        <v>4731.24</v>
      </c>
      <c r="D456" s="16">
        <v>4412.6499999999996</v>
      </c>
      <c r="E456" s="16">
        <v>2630.14</v>
      </c>
      <c r="F456" s="16">
        <v>2569.46</v>
      </c>
      <c r="G456" s="16">
        <v>2660.49</v>
      </c>
      <c r="H456" s="16">
        <v>4223.03</v>
      </c>
      <c r="I456" s="16">
        <v>5288.76</v>
      </c>
      <c r="J456" s="16">
        <v>5743.87</v>
      </c>
      <c r="K456" s="16">
        <v>6494.81</v>
      </c>
      <c r="L456" s="16">
        <v>6676.85</v>
      </c>
      <c r="M456" s="16">
        <v>5429.07</v>
      </c>
      <c r="N456" s="16">
        <v>4712.91</v>
      </c>
      <c r="O456" s="395">
        <f t="shared" si="134"/>
        <v>55573.279999999999</v>
      </c>
      <c r="Q456" s="391">
        <v>1030</v>
      </c>
      <c r="R456" s="391" t="s">
        <v>18</v>
      </c>
      <c r="S456" s="16">
        <f t="shared" si="135"/>
        <v>4731.24</v>
      </c>
      <c r="T456" s="16">
        <f t="shared" si="136"/>
        <v>9143.89</v>
      </c>
      <c r="U456" s="16">
        <f t="shared" si="124"/>
        <v>11774.029999999999</v>
      </c>
      <c r="V456" s="16">
        <f t="shared" si="125"/>
        <v>14343.489999999998</v>
      </c>
      <c r="W456" s="16">
        <f t="shared" si="126"/>
        <v>17003.979999999996</v>
      </c>
      <c r="X456" s="16">
        <f t="shared" si="127"/>
        <v>21227.009999999995</v>
      </c>
      <c r="Y456" s="16">
        <f t="shared" si="128"/>
        <v>26515.769999999997</v>
      </c>
      <c r="Z456" s="16">
        <f t="shared" si="129"/>
        <v>32259.639999999996</v>
      </c>
      <c r="AA456" s="16">
        <f t="shared" si="130"/>
        <v>38754.449999999997</v>
      </c>
      <c r="AB456" s="16">
        <f t="shared" si="131"/>
        <v>45431.299999999996</v>
      </c>
      <c r="AC456" s="16">
        <f t="shared" si="132"/>
        <v>50860.369999999995</v>
      </c>
      <c r="AD456" s="16">
        <f t="shared" si="133"/>
        <v>55573.279999999999</v>
      </c>
    </row>
    <row r="457" spans="1:30" x14ac:dyDescent="0.2">
      <c r="A457" s="392">
        <v>10300</v>
      </c>
      <c r="B457" s="392" t="s">
        <v>149</v>
      </c>
      <c r="C457" s="396">
        <f t="shared" ref="C457:N457" si="137">SUM(C429:C456)</f>
        <v>358678.99</v>
      </c>
      <c r="D457" s="396">
        <f t="shared" si="137"/>
        <v>322142.43000000005</v>
      </c>
      <c r="E457" s="396">
        <f t="shared" si="137"/>
        <v>204658.75000000003</v>
      </c>
      <c r="F457" s="396">
        <f t="shared" si="137"/>
        <v>224458.01999999996</v>
      </c>
      <c r="G457" s="396">
        <f t="shared" si="137"/>
        <v>230017.75</v>
      </c>
      <c r="H457" s="396">
        <f t="shared" si="137"/>
        <v>353394.9200000001</v>
      </c>
      <c r="I457" s="396">
        <f t="shared" si="137"/>
        <v>381827.51000000013</v>
      </c>
      <c r="J457" s="396">
        <f t="shared" si="137"/>
        <v>408191.62000000005</v>
      </c>
      <c r="K457" s="396">
        <f t="shared" si="137"/>
        <v>434301.55000000005</v>
      </c>
      <c r="L457" s="396">
        <f t="shared" si="137"/>
        <v>391483.42</v>
      </c>
      <c r="M457" s="396">
        <f t="shared" si="137"/>
        <v>370080.92</v>
      </c>
      <c r="N457" s="396">
        <f t="shared" si="137"/>
        <v>365535.48999999993</v>
      </c>
      <c r="O457" s="396">
        <f>SUM(O429:O456)</f>
        <v>4044771.3699999996</v>
      </c>
      <c r="Q457" s="392">
        <v>10300</v>
      </c>
      <c r="R457" s="392" t="s">
        <v>149</v>
      </c>
      <c r="S457" s="396">
        <f t="shared" ref="S457:AC457" si="138">SUM(S429:S456)</f>
        <v>358678.99</v>
      </c>
      <c r="T457" s="396">
        <f t="shared" si="138"/>
        <v>680821.42</v>
      </c>
      <c r="U457" s="396">
        <f t="shared" si="138"/>
        <v>885480.16999999993</v>
      </c>
      <c r="V457" s="396">
        <f t="shared" si="138"/>
        <v>1109938.19</v>
      </c>
      <c r="W457" s="396">
        <f t="shared" si="138"/>
        <v>1339955.9400000002</v>
      </c>
      <c r="X457" s="396">
        <f t="shared" si="138"/>
        <v>1693350.8599999999</v>
      </c>
      <c r="Y457" s="396">
        <f t="shared" si="138"/>
        <v>2075178.37</v>
      </c>
      <c r="Z457" s="396">
        <f t="shared" si="138"/>
        <v>2483369.9899999998</v>
      </c>
      <c r="AA457" s="396">
        <f t="shared" si="138"/>
        <v>2917671.5400000005</v>
      </c>
      <c r="AB457" s="396">
        <f t="shared" si="138"/>
        <v>3309154.9600000014</v>
      </c>
      <c r="AC457" s="396">
        <f t="shared" si="138"/>
        <v>3679235.8800000008</v>
      </c>
      <c r="AD457" s="396">
        <f>SUM(AD429:AD456)</f>
        <v>4044771.3699999996</v>
      </c>
    </row>
    <row r="459" spans="1:30" ht="15" x14ac:dyDescent="0.2">
      <c r="A459" s="414" t="s">
        <v>157</v>
      </c>
      <c r="B459" s="414"/>
      <c r="C459" s="415"/>
      <c r="D459" s="415"/>
      <c r="E459" s="415"/>
      <c r="F459" s="415"/>
      <c r="G459" s="415"/>
      <c r="H459" s="415"/>
      <c r="I459" s="415"/>
      <c r="J459" s="415"/>
      <c r="K459" s="415"/>
      <c r="L459" s="415"/>
      <c r="M459" s="415"/>
      <c r="N459" s="415"/>
      <c r="O459" s="415"/>
      <c r="P459" s="415"/>
      <c r="Q459" s="415"/>
      <c r="R459" s="415"/>
      <c r="S459" s="415"/>
      <c r="T459" s="415"/>
      <c r="U459" s="415"/>
      <c r="V459" s="415"/>
      <c r="W459" s="415"/>
      <c r="X459" s="415"/>
      <c r="Y459" s="415"/>
      <c r="Z459" s="415"/>
      <c r="AA459" s="415"/>
      <c r="AB459" s="415"/>
      <c r="AC459" s="415"/>
      <c r="AD459" s="415"/>
    </row>
    <row r="461" spans="1:30" ht="15.75" customHeight="1" x14ac:dyDescent="0.2">
      <c r="A461" s="397" t="s">
        <v>144</v>
      </c>
      <c r="B461" s="397" t="s">
        <v>154</v>
      </c>
      <c r="C461" s="397" t="s">
        <v>0</v>
      </c>
      <c r="D461" s="397" t="s">
        <v>1</v>
      </c>
      <c r="E461" s="397" t="s">
        <v>2</v>
      </c>
      <c r="F461" s="397" t="s">
        <v>3</v>
      </c>
      <c r="G461" s="397" t="s">
        <v>4</v>
      </c>
      <c r="H461" s="397" t="s">
        <v>5</v>
      </c>
      <c r="I461" s="397" t="s">
        <v>6</v>
      </c>
      <c r="J461" s="397" t="s">
        <v>7</v>
      </c>
      <c r="K461" s="397" t="s">
        <v>8</v>
      </c>
      <c r="L461" s="397" t="s">
        <v>9</v>
      </c>
      <c r="M461" s="397" t="s">
        <v>10</v>
      </c>
      <c r="N461" s="397" t="s">
        <v>11</v>
      </c>
      <c r="O461" s="397" t="s">
        <v>55</v>
      </c>
      <c r="Q461" s="397" t="s">
        <v>73</v>
      </c>
      <c r="R461" s="397" t="s">
        <v>154</v>
      </c>
      <c r="S461" s="397" t="s">
        <v>74</v>
      </c>
      <c r="T461" s="397" t="s">
        <v>75</v>
      </c>
      <c r="U461" s="397" t="s">
        <v>76</v>
      </c>
      <c r="V461" s="397" t="s">
        <v>77</v>
      </c>
      <c r="W461" s="397" t="s">
        <v>78</v>
      </c>
      <c r="X461" s="397" t="s">
        <v>79</v>
      </c>
      <c r="Y461" s="397" t="s">
        <v>80</v>
      </c>
      <c r="Z461" s="397" t="s">
        <v>81</v>
      </c>
      <c r="AA461" s="397" t="s">
        <v>82</v>
      </c>
      <c r="AB461" s="397" t="s">
        <v>83</v>
      </c>
      <c r="AC461" s="397" t="s">
        <v>84</v>
      </c>
      <c r="AD461" s="397" t="s">
        <v>85</v>
      </c>
    </row>
    <row r="462" spans="1:30" x14ac:dyDescent="0.2">
      <c r="A462" s="398"/>
      <c r="B462" s="398" t="s">
        <v>46</v>
      </c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403"/>
      <c r="Q462" s="398"/>
      <c r="R462" s="398" t="s">
        <v>46</v>
      </c>
      <c r="S462" s="387"/>
      <c r="T462" s="387"/>
      <c r="U462" s="387"/>
      <c r="V462" s="387"/>
      <c r="W462" s="387"/>
      <c r="X462" s="387"/>
      <c r="Y462" s="387"/>
      <c r="Z462" s="387"/>
      <c r="AA462" s="387"/>
      <c r="AB462" s="387"/>
      <c r="AC462" s="387"/>
      <c r="AD462" s="387"/>
    </row>
    <row r="463" spans="1:30" x14ac:dyDescent="0.2">
      <c r="A463" s="399">
        <v>1004</v>
      </c>
      <c r="B463" s="399" t="s">
        <v>94</v>
      </c>
      <c r="C463" s="21">
        <f t="shared" ref="C463:N463" si="139">+C306/(C32*10^6)</f>
        <v>0.65858096166308278</v>
      </c>
      <c r="D463" s="21">
        <f t="shared" si="139"/>
        <v>0.54183021092323647</v>
      </c>
      <c r="E463" s="21">
        <f t="shared" si="139"/>
        <v>0.61227206721311644</v>
      </c>
      <c r="F463" s="21">
        <f t="shared" si="139"/>
        <v>0.59136588707850235</v>
      </c>
      <c r="G463" s="21">
        <f t="shared" si="139"/>
        <v>0.58005480205341731</v>
      </c>
      <c r="H463" s="21">
        <f t="shared" si="139"/>
        <v>0.65679658193271262</v>
      </c>
      <c r="I463" s="21">
        <f t="shared" si="139"/>
        <v>0.59854664705292093</v>
      </c>
      <c r="J463" s="21">
        <f t="shared" si="139"/>
        <v>0.6673467256827339</v>
      </c>
      <c r="K463" s="21">
        <f t="shared" si="139"/>
        <v>0.64366375364900308</v>
      </c>
      <c r="L463" s="21">
        <f t="shared" si="139"/>
        <v>0.67192275260693746</v>
      </c>
      <c r="M463" s="21">
        <f t="shared" si="139"/>
        <v>0.65188015930742016</v>
      </c>
      <c r="N463" s="21">
        <f t="shared" si="139"/>
        <v>0.68674043566518117</v>
      </c>
      <c r="O463" s="404">
        <f>+O306/(O32*10^6)</f>
        <v>0.62860893446726152</v>
      </c>
      <c r="Q463" s="399">
        <v>1004</v>
      </c>
      <c r="R463" s="399" t="s">
        <v>94</v>
      </c>
      <c r="S463" s="21">
        <f t="shared" ref="S463:AD463" si="140">+S306/(S32*10^6)</f>
        <v>0.65858096166308278</v>
      </c>
      <c r="T463" s="21">
        <f t="shared" si="140"/>
        <v>0.59880415170555423</v>
      </c>
      <c r="U463" s="21">
        <f t="shared" si="140"/>
        <v>0.60333415388082223</v>
      </c>
      <c r="V463" s="21">
        <f t="shared" si="140"/>
        <v>0.60022565158372165</v>
      </c>
      <c r="W463" s="21">
        <f t="shared" si="140"/>
        <v>0.59602299320501084</v>
      </c>
      <c r="X463" s="21">
        <f t="shared" si="140"/>
        <v>0.60622837418145326</v>
      </c>
      <c r="Y463" s="21">
        <f t="shared" si="140"/>
        <v>0.60506764505255672</v>
      </c>
      <c r="Z463" s="21">
        <f t="shared" si="140"/>
        <v>0.61256349794884646</v>
      </c>
      <c r="AA463" s="21">
        <f t="shared" si="140"/>
        <v>0.6158456573987181</v>
      </c>
      <c r="AB463" s="21">
        <f t="shared" si="140"/>
        <v>0.62102834762445924</v>
      </c>
      <c r="AC463" s="21">
        <f t="shared" si="140"/>
        <v>0.62376702098694892</v>
      </c>
      <c r="AD463" s="21">
        <f t="shared" si="140"/>
        <v>0.62860893446726152</v>
      </c>
    </row>
    <row r="464" spans="1:30" x14ac:dyDescent="0.2">
      <c r="A464" s="399">
        <v>1005</v>
      </c>
      <c r="B464" s="399" t="s">
        <v>13</v>
      </c>
      <c r="C464" s="21">
        <f t="shared" ref="C464:O464" si="141">+C307/(C33*10^6)</f>
        <v>0.5863393694970751</v>
      </c>
      <c r="D464" s="21">
        <f t="shared" si="141"/>
        <v>0.57389012007413975</v>
      </c>
      <c r="E464" s="21">
        <f t="shared" si="141"/>
        <v>0.5987422746608877</v>
      </c>
      <c r="F464" s="21">
        <f t="shared" si="141"/>
        <v>0.56369317251541784</v>
      </c>
      <c r="G464" s="21">
        <f t="shared" si="141"/>
        <v>0.53162358151120948</v>
      </c>
      <c r="H464" s="21">
        <f t="shared" si="141"/>
        <v>0.68381788250961828</v>
      </c>
      <c r="I464" s="21">
        <f t="shared" si="141"/>
        <v>0.56800861579659723</v>
      </c>
      <c r="J464" s="21">
        <f t="shared" si="141"/>
        <v>0.57382852449871391</v>
      </c>
      <c r="K464" s="21">
        <f t="shared" si="141"/>
        <v>0.63470980509545671</v>
      </c>
      <c r="L464" s="21">
        <f t="shared" si="141"/>
        <v>0.69512296840407095</v>
      </c>
      <c r="M464" s="21">
        <f t="shared" si="141"/>
        <v>0.632391427429561</v>
      </c>
      <c r="N464" s="21">
        <f t="shared" si="141"/>
        <v>0.67097916285870951</v>
      </c>
      <c r="O464" s="404">
        <f t="shared" si="141"/>
        <v>0.60936149224152791</v>
      </c>
      <c r="Q464" s="399">
        <v>1005</v>
      </c>
      <c r="R464" s="399" t="s">
        <v>13</v>
      </c>
      <c r="S464" s="21">
        <f t="shared" ref="S464:AD464" si="142">+S307/(S33*10^6)</f>
        <v>0.5863393694970751</v>
      </c>
      <c r="T464" s="21">
        <f t="shared" si="142"/>
        <v>0.58014289582142542</v>
      </c>
      <c r="U464" s="21">
        <f t="shared" si="142"/>
        <v>0.58634057462272415</v>
      </c>
      <c r="V464" s="21">
        <f t="shared" si="142"/>
        <v>0.5802538527732144</v>
      </c>
      <c r="W464" s="21">
        <f t="shared" si="142"/>
        <v>0.57006721474318101</v>
      </c>
      <c r="X464" s="21">
        <f t="shared" si="142"/>
        <v>0.58972856928197137</v>
      </c>
      <c r="Y464" s="21">
        <f t="shared" si="142"/>
        <v>0.58581662289186309</v>
      </c>
      <c r="Z464" s="21">
        <f t="shared" si="142"/>
        <v>0.58408212863651043</v>
      </c>
      <c r="AA464" s="21">
        <f t="shared" si="142"/>
        <v>0.59009666827352403</v>
      </c>
      <c r="AB464" s="21">
        <f t="shared" si="142"/>
        <v>0.60093867983863392</v>
      </c>
      <c r="AC464" s="21">
        <f t="shared" si="142"/>
        <v>0.60396326241066611</v>
      </c>
      <c r="AD464" s="21">
        <f t="shared" si="142"/>
        <v>0.6093614922415278</v>
      </c>
    </row>
    <row r="465" spans="1:30" x14ac:dyDescent="0.2">
      <c r="A465" s="399">
        <v>1006</v>
      </c>
      <c r="B465" s="399" t="s">
        <v>14</v>
      </c>
      <c r="C465" s="21">
        <f t="shared" ref="C465:O465" si="143">+C308/(C34*10^6)</f>
        <v>5.0826584774628016E-2</v>
      </c>
      <c r="D465" s="21">
        <f t="shared" si="143"/>
        <v>4.5750832714814824E-2</v>
      </c>
      <c r="E465" s="21">
        <f t="shared" si="143"/>
        <v>4.3182474977458016E-2</v>
      </c>
      <c r="F465" s="21">
        <f t="shared" si="143"/>
        <v>3.7597243288203595E-2</v>
      </c>
      <c r="G465" s="21">
        <f t="shared" si="143"/>
        <v>3.9571848965888841E-2</v>
      </c>
      <c r="H465" s="21">
        <f t="shared" si="143"/>
        <v>4.4927996325516049E-2</v>
      </c>
      <c r="I465" s="21">
        <f t="shared" si="143"/>
        <v>4.2531785019728631E-2</v>
      </c>
      <c r="J465" s="21">
        <f t="shared" si="143"/>
        <v>4.3775442361751016E-2</v>
      </c>
      <c r="K465" s="21">
        <f t="shared" si="143"/>
        <v>4.6174085443057518E-2</v>
      </c>
      <c r="L465" s="21">
        <f t="shared" si="143"/>
        <v>4.9204125189953388E-2</v>
      </c>
      <c r="M465" s="21">
        <f t="shared" si="143"/>
        <v>6.7617717196517518E-2</v>
      </c>
      <c r="N465" s="21">
        <f t="shared" si="143"/>
        <v>4.7003730690977533E-2</v>
      </c>
      <c r="O465" s="404">
        <f t="shared" si="143"/>
        <v>4.634976772872073E-2</v>
      </c>
      <c r="Q465" s="399">
        <v>1006</v>
      </c>
      <c r="R465" s="399" t="s">
        <v>14</v>
      </c>
      <c r="S465" s="21">
        <f t="shared" ref="S465:AD465" si="144">+S308/(S34*10^6)</f>
        <v>5.0826584774628016E-2</v>
      </c>
      <c r="T465" s="21">
        <f t="shared" si="144"/>
        <v>4.8207775499385964E-2</v>
      </c>
      <c r="U465" s="21">
        <f t="shared" si="144"/>
        <v>4.6532631086495579E-2</v>
      </c>
      <c r="V465" s="21">
        <f t="shared" si="144"/>
        <v>4.4168112457227411E-2</v>
      </c>
      <c r="W465" s="21">
        <f t="shared" si="144"/>
        <v>4.3197361586899553E-2</v>
      </c>
      <c r="X465" s="21">
        <f t="shared" si="144"/>
        <v>4.3504775274158324E-2</v>
      </c>
      <c r="Y465" s="21">
        <f t="shared" si="144"/>
        <v>4.3333613480275347E-2</v>
      </c>
      <c r="Z465" s="21">
        <f t="shared" si="144"/>
        <v>4.3397661560312467E-2</v>
      </c>
      <c r="AA465" s="21">
        <f t="shared" si="144"/>
        <v>4.373194551548281E-2</v>
      </c>
      <c r="AB465" s="21">
        <f t="shared" si="144"/>
        <v>4.4269258328965944E-2</v>
      </c>
      <c r="AC465" s="21">
        <f t="shared" si="144"/>
        <v>4.6295931574687921E-2</v>
      </c>
      <c r="AD465" s="21">
        <f t="shared" si="144"/>
        <v>4.6349767728720723E-2</v>
      </c>
    </row>
    <row r="466" spans="1:30" x14ac:dyDescent="0.2">
      <c r="A466" s="399">
        <v>1007</v>
      </c>
      <c r="B466" s="399" t="s">
        <v>15</v>
      </c>
      <c r="C466" s="21">
        <f t="shared" ref="C466:O466" si="145">+C309/(C35*10^6)</f>
        <v>0.50437464074619454</v>
      </c>
      <c r="D466" s="21">
        <f t="shared" si="145"/>
        <v>0.46374171484514543</v>
      </c>
      <c r="E466" s="21">
        <f t="shared" si="145"/>
        <v>0.50229045373378267</v>
      </c>
      <c r="F466" s="21">
        <f t="shared" si="145"/>
        <v>0.43736725357839945</v>
      </c>
      <c r="G466" s="21">
        <f t="shared" si="145"/>
        <v>0.41446473066065087</v>
      </c>
      <c r="H466" s="21">
        <f t="shared" si="145"/>
        <v>0.4467656079656952</v>
      </c>
      <c r="I466" s="21">
        <f t="shared" si="145"/>
        <v>0.39399776320849533</v>
      </c>
      <c r="J466" s="21">
        <f t="shared" si="145"/>
        <v>0.40983345925108006</v>
      </c>
      <c r="K466" s="21">
        <f t="shared" si="145"/>
        <v>0.41965647103921183</v>
      </c>
      <c r="L466" s="21">
        <f t="shared" si="145"/>
        <v>0.44460110040734158</v>
      </c>
      <c r="M466" s="21">
        <f t="shared" si="145"/>
        <v>0.41042724341054948</v>
      </c>
      <c r="N466" s="21">
        <f t="shared" si="145"/>
        <v>0.40945723979817727</v>
      </c>
      <c r="O466" s="404">
        <f t="shared" si="145"/>
        <v>0.43655201815817057</v>
      </c>
      <c r="Q466" s="399">
        <v>1007</v>
      </c>
      <c r="R466" s="399" t="s">
        <v>15</v>
      </c>
      <c r="S466" s="21">
        <f t="shared" ref="S466:AD466" si="146">+S309/(S35*10^6)</f>
        <v>0.50437464074619454</v>
      </c>
      <c r="T466" s="21">
        <f t="shared" si="146"/>
        <v>0.48367354871033302</v>
      </c>
      <c r="U466" s="21">
        <f t="shared" si="146"/>
        <v>0.48985938672027368</v>
      </c>
      <c r="V466" s="21">
        <f t="shared" si="146"/>
        <v>0.47571268493150687</v>
      </c>
      <c r="W466" s="21">
        <f t="shared" si="146"/>
        <v>0.463153343790278</v>
      </c>
      <c r="X466" s="21">
        <f t="shared" si="146"/>
        <v>0.46031185009476733</v>
      </c>
      <c r="Y466" s="21">
        <f t="shared" si="146"/>
        <v>0.44954608805226448</v>
      </c>
      <c r="Z466" s="21">
        <f t="shared" si="146"/>
        <v>0.44419611990054825</v>
      </c>
      <c r="AA466" s="21">
        <f t="shared" si="146"/>
        <v>0.44141164273776051</v>
      </c>
      <c r="AB466" s="21">
        <f t="shared" si="146"/>
        <v>0.44171423960918155</v>
      </c>
      <c r="AC466" s="21">
        <f t="shared" si="146"/>
        <v>0.43890856721825294</v>
      </c>
      <c r="AD466" s="21">
        <f t="shared" si="146"/>
        <v>0.43655201815817057</v>
      </c>
    </row>
    <row r="467" spans="1:30" x14ac:dyDescent="0.2">
      <c r="A467" s="399">
        <v>1008</v>
      </c>
      <c r="B467" s="399" t="s">
        <v>16</v>
      </c>
      <c r="C467" s="21">
        <f t="shared" ref="C467:O467" si="147">+C310/(C36*10^6)</f>
        <v>0.52259981685723789</v>
      </c>
      <c r="D467" s="21">
        <f t="shared" si="147"/>
        <v>0.48405989529118759</v>
      </c>
      <c r="E467" s="21">
        <f t="shared" si="147"/>
        <v>0.54242416501692325</v>
      </c>
      <c r="F467" s="21">
        <f t="shared" si="147"/>
        <v>0.48608490957358558</v>
      </c>
      <c r="G467" s="21">
        <f t="shared" si="147"/>
        <v>0.47141425477881138</v>
      </c>
      <c r="H467" s="21">
        <f t="shared" si="147"/>
        <v>0.53586310278477989</v>
      </c>
      <c r="I467" s="21">
        <f t="shared" si="147"/>
        <v>0.47335615517055851</v>
      </c>
      <c r="J467" s="21">
        <f t="shared" si="147"/>
        <v>0.52633040748092408</v>
      </c>
      <c r="K467" s="21">
        <f t="shared" si="147"/>
        <v>0.48576995474695944</v>
      </c>
      <c r="L467" s="21">
        <f t="shared" si="147"/>
        <v>0.5219905934653577</v>
      </c>
      <c r="M467" s="21">
        <f t="shared" si="147"/>
        <v>0.51631376375985638</v>
      </c>
      <c r="N467" s="21">
        <f t="shared" si="147"/>
        <v>0.51598068875707692</v>
      </c>
      <c r="O467" s="404">
        <f t="shared" si="147"/>
        <v>0.50590697618685732</v>
      </c>
      <c r="Q467" s="399">
        <v>1008</v>
      </c>
      <c r="R467" s="399" t="s">
        <v>16</v>
      </c>
      <c r="S467" s="21">
        <f t="shared" ref="S467:AD467" si="148">+S310/(S36*10^6)</f>
        <v>0.52259981685723789</v>
      </c>
      <c r="T467" s="21">
        <f t="shared" si="148"/>
        <v>0.50285079851754688</v>
      </c>
      <c r="U467" s="21">
        <f t="shared" si="148"/>
        <v>0.51595301903447988</v>
      </c>
      <c r="V467" s="21">
        <f t="shared" si="148"/>
        <v>0.5076925091871346</v>
      </c>
      <c r="W467" s="21">
        <f t="shared" si="148"/>
        <v>0.50007537616330799</v>
      </c>
      <c r="X467" s="21">
        <f t="shared" si="148"/>
        <v>0.50610306004655203</v>
      </c>
      <c r="Y467" s="21">
        <f t="shared" si="148"/>
        <v>0.50094944151433074</v>
      </c>
      <c r="Z467" s="21">
        <f t="shared" si="148"/>
        <v>0.50407108988901717</v>
      </c>
      <c r="AA467" s="21">
        <f t="shared" si="148"/>
        <v>0.50209830542444722</v>
      </c>
      <c r="AB467" s="21">
        <f t="shared" si="148"/>
        <v>0.5039532070200734</v>
      </c>
      <c r="AC467" s="21">
        <f t="shared" si="148"/>
        <v>0.50503785709392346</v>
      </c>
      <c r="AD467" s="21">
        <f t="shared" si="148"/>
        <v>0.50590697618685743</v>
      </c>
    </row>
    <row r="468" spans="1:30" x14ac:dyDescent="0.2">
      <c r="A468" s="399">
        <v>1009</v>
      </c>
      <c r="B468" s="399" t="s">
        <v>17</v>
      </c>
      <c r="C468" s="21">
        <f t="shared" ref="C468:O468" si="149">+C311/(C37*10^6)</f>
        <v>0.53186924770393074</v>
      </c>
      <c r="D468" s="21">
        <f t="shared" si="149"/>
        <v>0.49016924944654716</v>
      </c>
      <c r="E468" s="21">
        <f t="shared" si="149"/>
        <v>0.52623354649995702</v>
      </c>
      <c r="F468" s="21">
        <f t="shared" si="149"/>
        <v>0.52299888223480329</v>
      </c>
      <c r="G468" s="21">
        <f t="shared" si="149"/>
        <v>0.493883680364268</v>
      </c>
      <c r="H468" s="21">
        <f t="shared" si="149"/>
        <v>0.57431216019153564</v>
      </c>
      <c r="I468" s="21">
        <f t="shared" si="149"/>
        <v>0.45051267163336906</v>
      </c>
      <c r="J468" s="21">
        <f t="shared" si="149"/>
        <v>0.51952820801817434</v>
      </c>
      <c r="K468" s="21">
        <f t="shared" si="149"/>
        <v>0.52683421339733794</v>
      </c>
      <c r="L468" s="21">
        <f t="shared" si="149"/>
        <v>0.5619604293983762</v>
      </c>
      <c r="M468" s="21">
        <f t="shared" si="149"/>
        <v>0.54892268880068196</v>
      </c>
      <c r="N468" s="21">
        <f t="shared" si="149"/>
        <v>0.52287038129555163</v>
      </c>
      <c r="O468" s="404">
        <f t="shared" si="149"/>
        <v>0.52183863185949853</v>
      </c>
      <c r="Q468" s="399">
        <v>1009</v>
      </c>
      <c r="R468" s="399" t="s">
        <v>17</v>
      </c>
      <c r="S468" s="21">
        <f t="shared" ref="S468:AD468" si="150">+S311/(S37*10^6)</f>
        <v>0.53186924770393074</v>
      </c>
      <c r="T468" s="21">
        <f t="shared" si="150"/>
        <v>0.51015543728356616</v>
      </c>
      <c r="U468" s="21">
        <f t="shared" si="150"/>
        <v>0.51541576491487051</v>
      </c>
      <c r="V468" s="21">
        <f t="shared" si="150"/>
        <v>0.51735730788828937</v>
      </c>
      <c r="W468" s="21">
        <f t="shared" si="150"/>
        <v>0.5124675298169018</v>
      </c>
      <c r="X468" s="21">
        <f t="shared" si="150"/>
        <v>0.52287292298959687</v>
      </c>
      <c r="Y468" s="21">
        <f t="shared" si="150"/>
        <v>0.5114553629015941</v>
      </c>
      <c r="Z468" s="21">
        <f t="shared" si="150"/>
        <v>0.51248717950911116</v>
      </c>
      <c r="AA468" s="21">
        <f t="shared" si="150"/>
        <v>0.51412588876281917</v>
      </c>
      <c r="AB468" s="21">
        <f t="shared" si="150"/>
        <v>0.51891478613229014</v>
      </c>
      <c r="AC468" s="21">
        <f t="shared" si="150"/>
        <v>0.52174627712506128</v>
      </c>
      <c r="AD468" s="21">
        <f t="shared" si="150"/>
        <v>0.52183863185949864</v>
      </c>
    </row>
    <row r="469" spans="1:30" x14ac:dyDescent="0.2">
      <c r="A469" s="399">
        <v>1010</v>
      </c>
      <c r="B469" s="399" t="s">
        <v>19</v>
      </c>
      <c r="C469" s="21">
        <f t="shared" ref="C469:O469" si="151">+C312/(C38*10^6)</f>
        <v>0.19388421137577169</v>
      </c>
      <c r="D469" s="21">
        <f t="shared" si="151"/>
        <v>0.18460259881246319</v>
      </c>
      <c r="E469" s="21">
        <f t="shared" si="151"/>
        <v>0.18861075237321762</v>
      </c>
      <c r="F469" s="21">
        <f t="shared" si="151"/>
        <v>0.1585264855476988</v>
      </c>
      <c r="G469" s="21">
        <f t="shared" si="151"/>
        <v>0.20893020966754791</v>
      </c>
      <c r="H469" s="21">
        <f t="shared" si="151"/>
        <v>0.24093761330249419</v>
      </c>
      <c r="I469" s="21">
        <f t="shared" si="151"/>
        <v>0.22200820639347776</v>
      </c>
      <c r="J469" s="21">
        <f t="shared" si="151"/>
        <v>0.19263028170955629</v>
      </c>
      <c r="K469" s="21">
        <f t="shared" si="151"/>
        <v>0.21412630365022062</v>
      </c>
      <c r="L469" s="21">
        <f t="shared" si="151"/>
        <v>0.21683335270041704</v>
      </c>
      <c r="M469" s="21">
        <f t="shared" si="151"/>
        <v>0.1792946115826472</v>
      </c>
      <c r="N469" s="21">
        <f t="shared" si="151"/>
        <v>0.19360792244096828</v>
      </c>
      <c r="O469" s="404">
        <f t="shared" si="151"/>
        <v>0.19977685134052528</v>
      </c>
      <c r="Q469" s="399">
        <v>1010</v>
      </c>
      <c r="R469" s="399" t="s">
        <v>19</v>
      </c>
      <c r="S469" s="21">
        <f t="shared" ref="S469:AD469" si="152">+S312/(S38*10^6)</f>
        <v>0.19388421137577169</v>
      </c>
      <c r="T469" s="21">
        <f t="shared" si="152"/>
        <v>0.18920676116101956</v>
      </c>
      <c r="U469" s="21">
        <f t="shared" si="152"/>
        <v>0.18900779796839476</v>
      </c>
      <c r="V469" s="21">
        <f t="shared" si="152"/>
        <v>0.18096767226922378</v>
      </c>
      <c r="W469" s="21">
        <f t="shared" si="152"/>
        <v>0.18672545595805107</v>
      </c>
      <c r="X469" s="21">
        <f t="shared" si="152"/>
        <v>0.19605386008768722</v>
      </c>
      <c r="Y469" s="21">
        <f t="shared" si="152"/>
        <v>0.20038939780021287</v>
      </c>
      <c r="Z469" s="21">
        <f t="shared" si="152"/>
        <v>0.19930484444667101</v>
      </c>
      <c r="AA469" s="21">
        <f t="shared" si="152"/>
        <v>0.20092788210432683</v>
      </c>
      <c r="AB469" s="21">
        <f t="shared" si="152"/>
        <v>0.2024563641225148</v>
      </c>
      <c r="AC469" s="21">
        <f t="shared" si="152"/>
        <v>0.20030209012062669</v>
      </c>
      <c r="AD469" s="21">
        <f t="shared" si="152"/>
        <v>0.19977685134052528</v>
      </c>
    </row>
    <row r="470" spans="1:30" x14ac:dyDescent="0.2">
      <c r="A470" s="399">
        <v>1011</v>
      </c>
      <c r="B470" s="399" t="s">
        <v>20</v>
      </c>
      <c r="C470" s="21">
        <f t="shared" ref="C470:O470" si="153">+C313/(C39*10^6)</f>
        <v>0.65502331183867579</v>
      </c>
      <c r="D470" s="21">
        <f t="shared" si="153"/>
        <v>0.59289994832142123</v>
      </c>
      <c r="E470" s="21">
        <f t="shared" si="153"/>
        <v>0.62220817450655597</v>
      </c>
      <c r="F470" s="21">
        <f t="shared" si="153"/>
        <v>0.59935266285102118</v>
      </c>
      <c r="G470" s="21">
        <f t="shared" si="153"/>
        <v>0.53701625200254788</v>
      </c>
      <c r="H470" s="21">
        <f t="shared" si="153"/>
        <v>0.62317397911662331</v>
      </c>
      <c r="I470" s="21">
        <f t="shared" si="153"/>
        <v>0.55016972915910667</v>
      </c>
      <c r="J470" s="21">
        <f t="shared" si="153"/>
        <v>0.57352321592905542</v>
      </c>
      <c r="K470" s="21">
        <f t="shared" si="153"/>
        <v>0.58534993761840959</v>
      </c>
      <c r="L470" s="21">
        <f t="shared" si="153"/>
        <v>0.6108371471025259</v>
      </c>
      <c r="M470" s="21">
        <f t="shared" si="153"/>
        <v>0.54413287981433278</v>
      </c>
      <c r="N470" s="21">
        <f t="shared" si="153"/>
        <v>0.58696107337091863</v>
      </c>
      <c r="O470" s="404">
        <f t="shared" si="153"/>
        <v>0.58860427107611923</v>
      </c>
      <c r="Q470" s="399">
        <v>1011</v>
      </c>
      <c r="R470" s="399" t="s">
        <v>20</v>
      </c>
      <c r="S470" s="21">
        <f t="shared" ref="S470:AD470" si="154">+S313/(S39*10^6)</f>
        <v>0.65502331183867579</v>
      </c>
      <c r="T470" s="21">
        <f t="shared" si="154"/>
        <v>0.62298476314995477</v>
      </c>
      <c r="U470" s="21">
        <f t="shared" si="154"/>
        <v>0.62272454308967007</v>
      </c>
      <c r="V470" s="21">
        <f t="shared" si="154"/>
        <v>0.61683240515445614</v>
      </c>
      <c r="W470" s="21">
        <f t="shared" si="154"/>
        <v>0.60040676855244735</v>
      </c>
      <c r="X470" s="21">
        <f t="shared" si="154"/>
        <v>0.60424184971098271</v>
      </c>
      <c r="Y470" s="21">
        <f t="shared" si="154"/>
        <v>0.59522040531020215</v>
      </c>
      <c r="Z470" s="21">
        <f t="shared" si="154"/>
        <v>0.59215586530258235</v>
      </c>
      <c r="AA470" s="21">
        <f t="shared" si="154"/>
        <v>0.59138431429658023</v>
      </c>
      <c r="AB470" s="21">
        <f t="shared" si="154"/>
        <v>0.59324493077275098</v>
      </c>
      <c r="AC470" s="21">
        <f t="shared" si="154"/>
        <v>0.58874625601619468</v>
      </c>
      <c r="AD470" s="21">
        <f t="shared" si="154"/>
        <v>0.58860427107611923</v>
      </c>
    </row>
    <row r="471" spans="1:30" ht="14.25" customHeight="1" x14ac:dyDescent="0.2">
      <c r="A471" s="399">
        <v>1012</v>
      </c>
      <c r="B471" s="399" t="s">
        <v>21</v>
      </c>
      <c r="C471" s="21">
        <f t="shared" ref="C471:O471" si="155">+C314/(C40*10^6)</f>
        <v>0.67736899861921696</v>
      </c>
      <c r="D471" s="21">
        <f t="shared" si="155"/>
        <v>0.64817655963512266</v>
      </c>
      <c r="E471" s="21">
        <f t="shared" si="155"/>
        <v>0.71132120806697685</v>
      </c>
      <c r="F471" s="21">
        <f t="shared" si="155"/>
        <v>0.68642220681086874</v>
      </c>
      <c r="G471" s="21">
        <f t="shared" si="155"/>
        <v>0.66541375314660167</v>
      </c>
      <c r="H471" s="21">
        <f t="shared" si="155"/>
        <v>0.74437936373070213</v>
      </c>
      <c r="I471" s="21">
        <f t="shared" si="155"/>
        <v>0.5758095192690601</v>
      </c>
      <c r="J471" s="21">
        <f t="shared" si="155"/>
        <v>0.62975490604109685</v>
      </c>
      <c r="K471" s="21">
        <f t="shared" si="155"/>
        <v>0.69251465147449176</v>
      </c>
      <c r="L471" s="21">
        <f t="shared" si="155"/>
        <v>0.80511810103259585</v>
      </c>
      <c r="M471" s="21">
        <f t="shared" si="155"/>
        <v>0.74068810980600486</v>
      </c>
      <c r="N471" s="21">
        <f t="shared" si="155"/>
        <v>0.72627306868480423</v>
      </c>
      <c r="O471" s="404">
        <f t="shared" si="155"/>
        <v>0.69046354604459947</v>
      </c>
      <c r="Q471" s="399">
        <v>1012</v>
      </c>
      <c r="R471" s="399" t="s">
        <v>21</v>
      </c>
      <c r="S471" s="21">
        <f t="shared" ref="S471:AD471" si="156">+S314/(S40*10^6)</f>
        <v>0.67736899861921696</v>
      </c>
      <c r="T471" s="21">
        <f t="shared" si="156"/>
        <v>0.66269948275720736</v>
      </c>
      <c r="U471" s="21">
        <f t="shared" si="156"/>
        <v>0.67847646966317521</v>
      </c>
      <c r="V471" s="21">
        <f t="shared" si="156"/>
        <v>0.68047900491297708</v>
      </c>
      <c r="W471" s="21">
        <f t="shared" si="156"/>
        <v>0.67747777663536835</v>
      </c>
      <c r="X471" s="21">
        <f t="shared" si="156"/>
        <v>0.68851254249981431</v>
      </c>
      <c r="Y471" s="21">
        <f t="shared" si="156"/>
        <v>0.66992326137757618</v>
      </c>
      <c r="Z471" s="21">
        <f t="shared" si="156"/>
        <v>0.66434837374779954</v>
      </c>
      <c r="AA471" s="21">
        <f t="shared" si="156"/>
        <v>0.66772959521694586</v>
      </c>
      <c r="AB471" s="21">
        <f t="shared" si="156"/>
        <v>0.68178486588850729</v>
      </c>
      <c r="AC471" s="21">
        <f t="shared" si="156"/>
        <v>0.68723126091640074</v>
      </c>
      <c r="AD471" s="21">
        <f t="shared" si="156"/>
        <v>0.69046354604459936</v>
      </c>
    </row>
    <row r="472" spans="1:30" x14ac:dyDescent="0.2">
      <c r="A472" s="399">
        <v>1013</v>
      </c>
      <c r="B472" s="399" t="s">
        <v>22</v>
      </c>
      <c r="C472" s="21">
        <f t="shared" ref="C472:O472" si="157">+C315/(C41*10^6)</f>
        <v>0.66962084445522929</v>
      </c>
      <c r="D472" s="21">
        <f t="shared" si="157"/>
        <v>0.56583248157512522</v>
      </c>
      <c r="E472" s="21">
        <f t="shared" si="157"/>
        <v>0.58354657172390012</v>
      </c>
      <c r="F472" s="21">
        <f t="shared" si="157"/>
        <v>0.53687211828925741</v>
      </c>
      <c r="G472" s="21">
        <f t="shared" si="157"/>
        <v>0.49986733521362159</v>
      </c>
      <c r="H472" s="21">
        <f t="shared" si="157"/>
        <v>0.54683250330318134</v>
      </c>
      <c r="I472" s="21">
        <f t="shared" si="157"/>
        <v>0.52689088127815076</v>
      </c>
      <c r="J472" s="21">
        <f t="shared" si="157"/>
        <v>0.51121386072236663</v>
      </c>
      <c r="K472" s="21">
        <f t="shared" si="157"/>
        <v>0.54478145012249113</v>
      </c>
      <c r="L472" s="21">
        <f t="shared" si="157"/>
        <v>0.61499928452182218</v>
      </c>
      <c r="M472" s="21">
        <f t="shared" si="157"/>
        <v>0.62229066362237551</v>
      </c>
      <c r="N472" s="21">
        <f t="shared" si="157"/>
        <v>0.59051572897761639</v>
      </c>
      <c r="O472" s="404">
        <f t="shared" si="157"/>
        <v>0.56493959759300238</v>
      </c>
      <c r="Q472" s="399">
        <v>1013</v>
      </c>
      <c r="R472" s="399" t="s">
        <v>22</v>
      </c>
      <c r="S472" s="21">
        <f t="shared" ref="S472:AD472" si="158">+S315/(S41*10^6)</f>
        <v>0.66962084445522929</v>
      </c>
      <c r="T472" s="21">
        <f t="shared" si="158"/>
        <v>0.61461209477375767</v>
      </c>
      <c r="U472" s="21">
        <f t="shared" si="158"/>
        <v>0.60430525653971456</v>
      </c>
      <c r="V472" s="21">
        <f t="shared" si="158"/>
        <v>0.58647359717472947</v>
      </c>
      <c r="W472" s="21">
        <f t="shared" si="158"/>
        <v>0.56815175355240766</v>
      </c>
      <c r="X472" s="21">
        <f t="shared" si="158"/>
        <v>0.56434416409511701</v>
      </c>
      <c r="Y472" s="21">
        <f t="shared" si="158"/>
        <v>0.55775229220575251</v>
      </c>
      <c r="Z472" s="21">
        <f t="shared" si="158"/>
        <v>0.55070389643355755</v>
      </c>
      <c r="AA472" s="21">
        <f t="shared" si="158"/>
        <v>0.54994193987182538</v>
      </c>
      <c r="AB472" s="21">
        <f t="shared" si="158"/>
        <v>0.55670034487542863</v>
      </c>
      <c r="AC472" s="21">
        <f t="shared" si="158"/>
        <v>0.56265391356061256</v>
      </c>
      <c r="AD472" s="21">
        <f t="shared" si="158"/>
        <v>0.56493959759300238</v>
      </c>
    </row>
    <row r="473" spans="1:30" x14ac:dyDescent="0.2">
      <c r="A473" s="399">
        <v>1014</v>
      </c>
      <c r="B473" s="399" t="s">
        <v>23</v>
      </c>
      <c r="C473" s="21">
        <f t="shared" ref="C473:O473" si="159">+C316/(C42*10^6)</f>
        <v>0.66985968642897131</v>
      </c>
      <c r="D473" s="21">
        <f t="shared" si="159"/>
        <v>0.64578836102670045</v>
      </c>
      <c r="E473" s="21">
        <f t="shared" si="159"/>
        <v>0.67277629618110901</v>
      </c>
      <c r="F473" s="21">
        <f t="shared" si="159"/>
        <v>0.64581592900583029</v>
      </c>
      <c r="G473" s="21">
        <f t="shared" si="159"/>
        <v>0.51806906512702877</v>
      </c>
      <c r="H473" s="21">
        <f t="shared" si="159"/>
        <v>0.63502062549514837</v>
      </c>
      <c r="I473" s="21">
        <f t="shared" si="159"/>
        <v>0.52155841338869424</v>
      </c>
      <c r="J473" s="21">
        <f t="shared" si="159"/>
        <v>0.62541067423327212</v>
      </c>
      <c r="K473" s="21">
        <f t="shared" si="159"/>
        <v>0.54666711442970428</v>
      </c>
      <c r="L473" s="21">
        <f t="shared" si="159"/>
        <v>0.64313548595892867</v>
      </c>
      <c r="M473" s="21">
        <f t="shared" si="159"/>
        <v>0.56886400112053315</v>
      </c>
      <c r="N473" s="21">
        <f t="shared" si="159"/>
        <v>0.59700703278454903</v>
      </c>
      <c r="O473" s="404">
        <f t="shared" si="159"/>
        <v>0.60514419580656431</v>
      </c>
      <c r="Q473" s="399">
        <v>1014</v>
      </c>
      <c r="R473" s="399" t="s">
        <v>23</v>
      </c>
      <c r="S473" s="21">
        <f t="shared" ref="S473:AD473" si="160">+S316/(S42*10^6)</f>
        <v>0.66985968642897131</v>
      </c>
      <c r="T473" s="21">
        <f t="shared" si="160"/>
        <v>0.65749963424319691</v>
      </c>
      <c r="U473" s="21">
        <f t="shared" si="160"/>
        <v>0.66261907222717764</v>
      </c>
      <c r="V473" s="21">
        <f t="shared" si="160"/>
        <v>0.65833593427696413</v>
      </c>
      <c r="W473" s="21">
        <f t="shared" si="160"/>
        <v>0.62934427618156785</v>
      </c>
      <c r="X473" s="21">
        <f t="shared" si="160"/>
        <v>0.63031665982425278</v>
      </c>
      <c r="Y473" s="21">
        <f t="shared" si="160"/>
        <v>0.61218577114683603</v>
      </c>
      <c r="Z473" s="21">
        <f t="shared" si="160"/>
        <v>0.61399621869862409</v>
      </c>
      <c r="AA473" s="21">
        <f t="shared" si="160"/>
        <v>0.60613908841791131</v>
      </c>
      <c r="AB473" s="21">
        <f t="shared" si="160"/>
        <v>0.6097371089832373</v>
      </c>
      <c r="AC473" s="21">
        <f t="shared" si="160"/>
        <v>0.60586942936370336</v>
      </c>
      <c r="AD473" s="21">
        <f t="shared" si="160"/>
        <v>0.60514419580656453</v>
      </c>
    </row>
    <row r="474" spans="1:30" x14ac:dyDescent="0.2">
      <c r="A474" s="399">
        <v>1015</v>
      </c>
      <c r="B474" s="399" t="s">
        <v>24</v>
      </c>
      <c r="C474" s="21">
        <f t="shared" ref="C474:O474" si="161">+C317/(C43*10^6)</f>
        <v>0.69770749310125235</v>
      </c>
      <c r="D474" s="21">
        <f t="shared" si="161"/>
        <v>0.67427414192925572</v>
      </c>
      <c r="E474" s="21">
        <f t="shared" si="161"/>
        <v>0.65733288449572069</v>
      </c>
      <c r="F474" s="21">
        <f t="shared" si="161"/>
        <v>0.6315164389513831</v>
      </c>
      <c r="G474" s="21">
        <f t="shared" si="161"/>
        <v>0.5960791070779009</v>
      </c>
      <c r="H474" s="21">
        <f t="shared" si="161"/>
        <v>0.70697609948317852</v>
      </c>
      <c r="I474" s="21">
        <f t="shared" si="161"/>
        <v>0.60484645563322259</v>
      </c>
      <c r="J474" s="21">
        <f t="shared" si="161"/>
        <v>0.61404480971218112</v>
      </c>
      <c r="K474" s="21">
        <f t="shared" si="161"/>
        <v>0.63014740399104985</v>
      </c>
      <c r="L474" s="21">
        <f t="shared" si="161"/>
        <v>0.69968531946914758</v>
      </c>
      <c r="M474" s="21">
        <f t="shared" si="161"/>
        <v>0.66761048873568873</v>
      </c>
      <c r="N474" s="21">
        <f t="shared" si="161"/>
        <v>0.71375523844888855</v>
      </c>
      <c r="O474" s="404">
        <f t="shared" si="161"/>
        <v>0.65541648139379682</v>
      </c>
      <c r="Q474" s="399">
        <v>1015</v>
      </c>
      <c r="R474" s="399" t="s">
        <v>24</v>
      </c>
      <c r="S474" s="21">
        <f t="shared" ref="S474:AD474" si="162">+S317/(S43*10^6)</f>
        <v>0.69770749310125235</v>
      </c>
      <c r="T474" s="21">
        <f t="shared" si="162"/>
        <v>0.68592398731538984</v>
      </c>
      <c r="U474" s="21">
        <f t="shared" si="162"/>
        <v>0.67617683062541734</v>
      </c>
      <c r="V474" s="21">
        <f t="shared" si="162"/>
        <v>0.66435107653208636</v>
      </c>
      <c r="W474" s="21">
        <f t="shared" si="162"/>
        <v>0.64995974438186943</v>
      </c>
      <c r="X474" s="21">
        <f t="shared" si="162"/>
        <v>0.65961262854413039</v>
      </c>
      <c r="Y474" s="21">
        <f t="shared" si="162"/>
        <v>0.65027640895009375</v>
      </c>
      <c r="Z474" s="21">
        <f t="shared" si="162"/>
        <v>0.64519583159988714</v>
      </c>
      <c r="AA474" s="21">
        <f t="shared" si="162"/>
        <v>0.64345400902134187</v>
      </c>
      <c r="AB474" s="21">
        <f t="shared" si="162"/>
        <v>0.64894279813603861</v>
      </c>
      <c r="AC474" s="21">
        <f t="shared" si="162"/>
        <v>0.6506511633550105</v>
      </c>
      <c r="AD474" s="21">
        <f t="shared" si="162"/>
        <v>0.65541648139379682</v>
      </c>
    </row>
    <row r="475" spans="1:30" x14ac:dyDescent="0.2">
      <c r="A475" s="399">
        <v>1016</v>
      </c>
      <c r="B475" s="399" t="s">
        <v>25</v>
      </c>
      <c r="C475" s="21">
        <f t="shared" ref="C475:O475" si="163">+C318/(C44*10^6)</f>
        <v>0.5679768223475179</v>
      </c>
      <c r="D475" s="21">
        <f t="shared" si="163"/>
        <v>0.52072627379498915</v>
      </c>
      <c r="E475" s="21">
        <f t="shared" si="163"/>
        <v>0.59880269423827714</v>
      </c>
      <c r="F475" s="21">
        <f t="shared" si="163"/>
        <v>0.58315556774977462</v>
      </c>
      <c r="G475" s="21">
        <f t="shared" si="163"/>
        <v>0.55127906148329331</v>
      </c>
      <c r="H475" s="21">
        <f t="shared" si="163"/>
        <v>0.60992025356873059</v>
      </c>
      <c r="I475" s="21">
        <f t="shared" si="163"/>
        <v>0.58421694085021747</v>
      </c>
      <c r="J475" s="21">
        <f t="shared" si="163"/>
        <v>0.56770746546417572</v>
      </c>
      <c r="K475" s="21">
        <f t="shared" si="163"/>
        <v>0.52142779429897734</v>
      </c>
      <c r="L475" s="21">
        <f t="shared" si="163"/>
        <v>0.55327503111933884</v>
      </c>
      <c r="M475" s="21">
        <f t="shared" si="163"/>
        <v>0.54213175514108092</v>
      </c>
      <c r="N475" s="21">
        <f t="shared" si="163"/>
        <v>0.55590639086657956</v>
      </c>
      <c r="O475" s="404">
        <f t="shared" si="163"/>
        <v>0.56328525521261497</v>
      </c>
      <c r="Q475" s="399">
        <v>1016</v>
      </c>
      <c r="R475" s="399" t="s">
        <v>25</v>
      </c>
      <c r="S475" s="21">
        <f t="shared" ref="S475:AD475" si="164">+S318/(S44*10^6)</f>
        <v>0.5679768223475179</v>
      </c>
      <c r="T475" s="21">
        <f t="shared" si="164"/>
        <v>0.54357440365180021</v>
      </c>
      <c r="U475" s="21">
        <f t="shared" si="164"/>
        <v>0.56240863908892202</v>
      </c>
      <c r="V475" s="21">
        <f t="shared" si="164"/>
        <v>0.56804789543887468</v>
      </c>
      <c r="W475" s="21">
        <f t="shared" si="164"/>
        <v>0.56449146381797088</v>
      </c>
      <c r="X475" s="21">
        <f t="shared" si="164"/>
        <v>0.57254807692307685</v>
      </c>
      <c r="Y475" s="21">
        <f t="shared" si="164"/>
        <v>0.57459835948928994</v>
      </c>
      <c r="Z475" s="21">
        <f t="shared" si="164"/>
        <v>0.57365274360447693</v>
      </c>
      <c r="AA475" s="21">
        <f t="shared" si="164"/>
        <v>0.56742396179815136</v>
      </c>
      <c r="AB475" s="21">
        <f t="shared" si="164"/>
        <v>0.56604004248846285</v>
      </c>
      <c r="AC475" s="21">
        <f t="shared" si="164"/>
        <v>0.56390779733982399</v>
      </c>
      <c r="AD475" s="21">
        <f t="shared" si="164"/>
        <v>0.56328525521261485</v>
      </c>
    </row>
    <row r="476" spans="1:30" x14ac:dyDescent="0.2">
      <c r="A476" s="399">
        <v>1017</v>
      </c>
      <c r="B476" s="399" t="s">
        <v>26</v>
      </c>
      <c r="C476" s="21">
        <f t="shared" ref="C476:O476" si="165">+C319/(C45*10^6)</f>
        <v>0.5842708428246014</v>
      </c>
      <c r="D476" s="21">
        <f t="shared" si="165"/>
        <v>0.48881725389449726</v>
      </c>
      <c r="E476" s="21">
        <f t="shared" si="165"/>
        <v>0.54123078685669779</v>
      </c>
      <c r="F476" s="21">
        <f t="shared" si="165"/>
        <v>0.50970487483530968</v>
      </c>
      <c r="G476" s="21">
        <f t="shared" si="165"/>
        <v>0.49693880128380996</v>
      </c>
      <c r="H476" s="21">
        <f t="shared" si="165"/>
        <v>0.59788469417617773</v>
      </c>
      <c r="I476" s="21">
        <f t="shared" si="165"/>
        <v>0.5523892198647451</v>
      </c>
      <c r="J476" s="21">
        <f t="shared" si="165"/>
        <v>0.54274488423654277</v>
      </c>
      <c r="K476" s="21">
        <f t="shared" si="165"/>
        <v>0.56284619985474449</v>
      </c>
      <c r="L476" s="21">
        <f t="shared" si="165"/>
        <v>0.58485765007848811</v>
      </c>
      <c r="M476" s="21">
        <f t="shared" si="165"/>
        <v>0.55674698743642281</v>
      </c>
      <c r="N476" s="21">
        <f t="shared" si="165"/>
        <v>0.55500259482188874</v>
      </c>
      <c r="O476" s="404">
        <f t="shared" si="165"/>
        <v>0.54754967197430093</v>
      </c>
      <c r="Q476" s="399">
        <v>1017</v>
      </c>
      <c r="R476" s="399" t="s">
        <v>26</v>
      </c>
      <c r="S476" s="21">
        <f t="shared" ref="S476:AD476" si="166">+S319/(S45*10^6)</f>
        <v>0.5842708428246014</v>
      </c>
      <c r="T476" s="21">
        <f t="shared" si="166"/>
        <v>0.53522332522691329</v>
      </c>
      <c r="U476" s="21">
        <f t="shared" si="166"/>
        <v>0.53718073955060752</v>
      </c>
      <c r="V476" s="21">
        <f t="shared" si="166"/>
        <v>0.53020923686544741</v>
      </c>
      <c r="W476" s="21">
        <f t="shared" si="166"/>
        <v>0.52343050292227467</v>
      </c>
      <c r="X476" s="21">
        <f t="shared" si="166"/>
        <v>0.53568769836740193</v>
      </c>
      <c r="Y476" s="21">
        <f t="shared" si="166"/>
        <v>0.53837170949289714</v>
      </c>
      <c r="Z476" s="21">
        <f t="shared" si="166"/>
        <v>0.53895544240092885</v>
      </c>
      <c r="AA476" s="21">
        <f t="shared" si="166"/>
        <v>0.54163217898936977</v>
      </c>
      <c r="AB476" s="21">
        <f t="shared" si="166"/>
        <v>0.54589713997762579</v>
      </c>
      <c r="AC476" s="21">
        <f t="shared" si="166"/>
        <v>0.54689116718006603</v>
      </c>
      <c r="AD476" s="21">
        <f t="shared" si="166"/>
        <v>0.54754967197430093</v>
      </c>
    </row>
    <row r="477" spans="1:30" x14ac:dyDescent="0.2">
      <c r="A477" s="399">
        <v>1018</v>
      </c>
      <c r="B477" s="399" t="s">
        <v>27</v>
      </c>
      <c r="C477" s="21">
        <f t="shared" ref="C477:O477" si="167">+C320/(C46*10^6)</f>
        <v>0.67728193070115283</v>
      </c>
      <c r="D477" s="21">
        <f t="shared" si="167"/>
        <v>0.60694863674345201</v>
      </c>
      <c r="E477" s="21">
        <f t="shared" si="167"/>
        <v>0.6913536966718784</v>
      </c>
      <c r="F477" s="21">
        <f t="shared" si="167"/>
        <v>0.66040156728992838</v>
      </c>
      <c r="G477" s="21">
        <f t="shared" si="167"/>
        <v>0.60662827408192022</v>
      </c>
      <c r="H477" s="21">
        <f t="shared" si="167"/>
        <v>0.70105350140631106</v>
      </c>
      <c r="I477" s="21">
        <f t="shared" si="167"/>
        <v>0.47105226269793199</v>
      </c>
      <c r="J477" s="21">
        <f t="shared" si="167"/>
        <v>0.5936255203919979</v>
      </c>
      <c r="K477" s="21">
        <f t="shared" si="167"/>
        <v>0.60180526677266699</v>
      </c>
      <c r="L477" s="21">
        <f t="shared" si="167"/>
        <v>0.65764121229819361</v>
      </c>
      <c r="M477" s="21">
        <f t="shared" si="167"/>
        <v>0.64226368032057901</v>
      </c>
      <c r="N477" s="21">
        <f t="shared" si="167"/>
        <v>0.66768891591911217</v>
      </c>
      <c r="O477" s="404">
        <f t="shared" si="167"/>
        <v>0.62768586100027901</v>
      </c>
      <c r="Q477" s="399">
        <v>1018</v>
      </c>
      <c r="R477" s="399" t="s">
        <v>27</v>
      </c>
      <c r="S477" s="21">
        <f t="shared" ref="S477:AD477" si="168">+S320/(S46*10^6)</f>
        <v>0.67728193070115283</v>
      </c>
      <c r="T477" s="21">
        <f t="shared" si="168"/>
        <v>0.6411701800847458</v>
      </c>
      <c r="U477" s="21">
        <f t="shared" si="168"/>
        <v>0.65731386074585041</v>
      </c>
      <c r="V477" s="21">
        <f t="shared" si="168"/>
        <v>0.65812102299564279</v>
      </c>
      <c r="W477" s="21">
        <f t="shared" si="168"/>
        <v>0.64755941319777677</v>
      </c>
      <c r="X477" s="21">
        <f t="shared" si="168"/>
        <v>0.65667781835233852</v>
      </c>
      <c r="Y477" s="21">
        <f t="shared" si="168"/>
        <v>0.62545488681862316</v>
      </c>
      <c r="Z477" s="21">
        <f t="shared" si="168"/>
        <v>0.62111157474030831</v>
      </c>
      <c r="AA477" s="21">
        <f t="shared" si="168"/>
        <v>0.61883643552149581</v>
      </c>
      <c r="AB477" s="21">
        <f t="shared" si="168"/>
        <v>0.6225652918138197</v>
      </c>
      <c r="AC477" s="21">
        <f t="shared" si="168"/>
        <v>0.62432402288684996</v>
      </c>
      <c r="AD477" s="21">
        <f t="shared" si="168"/>
        <v>0.62768586100027879</v>
      </c>
    </row>
    <row r="478" spans="1:30" x14ac:dyDescent="0.2">
      <c r="A478" s="399">
        <v>1019</v>
      </c>
      <c r="B478" s="399" t="s">
        <v>28</v>
      </c>
      <c r="C478" s="21">
        <f t="shared" ref="C478:O478" si="169">+C321/(C47*10^6)</f>
        <v>0.42953682211437016</v>
      </c>
      <c r="D478" s="21">
        <f t="shared" si="169"/>
        <v>0.41869277993947257</v>
      </c>
      <c r="E478" s="21">
        <f t="shared" si="169"/>
        <v>0.43246050122582408</v>
      </c>
      <c r="F478" s="21">
        <f t="shared" si="169"/>
        <v>0.41110622413373371</v>
      </c>
      <c r="G478" s="21">
        <f t="shared" si="169"/>
        <v>0.39540140374331556</v>
      </c>
      <c r="H478" s="21">
        <f t="shared" si="169"/>
        <v>0.48247458751347311</v>
      </c>
      <c r="I478" s="21">
        <f t="shared" si="169"/>
        <v>0.40367623172712508</v>
      </c>
      <c r="J478" s="21">
        <f t="shared" si="169"/>
        <v>0.45388360867088418</v>
      </c>
      <c r="K478" s="21">
        <f t="shared" si="169"/>
        <v>0.39868836149720277</v>
      </c>
      <c r="L478" s="21">
        <f t="shared" si="169"/>
        <v>0.41479224035813722</v>
      </c>
      <c r="M478" s="21">
        <f t="shared" si="169"/>
        <v>0.43405359161120177</v>
      </c>
      <c r="N478" s="21">
        <f t="shared" si="169"/>
        <v>0.44413807934487143</v>
      </c>
      <c r="O478" s="404">
        <f t="shared" si="169"/>
        <v>0.42601544825673859</v>
      </c>
      <c r="Q478" s="399">
        <v>1019</v>
      </c>
      <c r="R478" s="399" t="s">
        <v>28</v>
      </c>
      <c r="S478" s="21">
        <f t="shared" ref="S478:AD478" si="170">+S321/(S47*10^6)</f>
        <v>0.42953682211437016</v>
      </c>
      <c r="T478" s="21">
        <f t="shared" si="170"/>
        <v>0.4240695596069507</v>
      </c>
      <c r="U478" s="21">
        <f t="shared" si="170"/>
        <v>0.4269113585386527</v>
      </c>
      <c r="V478" s="21">
        <f t="shared" si="170"/>
        <v>0.42276816255679783</v>
      </c>
      <c r="W478" s="21">
        <f t="shared" si="170"/>
        <v>0.41721470137409966</v>
      </c>
      <c r="X478" s="21">
        <f t="shared" si="170"/>
        <v>0.42829471070331571</v>
      </c>
      <c r="Y478" s="21">
        <f t="shared" si="170"/>
        <v>0.42414384090706941</v>
      </c>
      <c r="Z478" s="21">
        <f t="shared" si="170"/>
        <v>0.42816025817528064</v>
      </c>
      <c r="AA478" s="21">
        <f t="shared" si="170"/>
        <v>0.42453144417380934</v>
      </c>
      <c r="AB478" s="21">
        <f t="shared" si="170"/>
        <v>0.42352381952833656</v>
      </c>
      <c r="AC478" s="21">
        <f t="shared" si="170"/>
        <v>0.42449317982459311</v>
      </c>
      <c r="AD478" s="21">
        <f t="shared" si="170"/>
        <v>0.42601544825673859</v>
      </c>
    </row>
    <row r="479" spans="1:30" x14ac:dyDescent="0.2">
      <c r="A479" s="399">
        <v>1020</v>
      </c>
      <c r="B479" s="399" t="s">
        <v>29</v>
      </c>
      <c r="C479" s="21">
        <f t="shared" ref="C479:O479" si="171">+C322/(C48*10^6)</f>
        <v>0.6408155083783964</v>
      </c>
      <c r="D479" s="21">
        <f t="shared" si="171"/>
        <v>0.5817579323240013</v>
      </c>
      <c r="E479" s="21">
        <f t="shared" si="171"/>
        <v>0.61523024418069505</v>
      </c>
      <c r="F479" s="21">
        <f t="shared" si="171"/>
        <v>0.58759006033107297</v>
      </c>
      <c r="G479" s="21">
        <f t="shared" si="171"/>
        <v>0.56096646886439905</v>
      </c>
      <c r="H479" s="21">
        <f t="shared" si="171"/>
        <v>0.6237268941668701</v>
      </c>
      <c r="I479" s="21">
        <f t="shared" si="171"/>
        <v>0.54840010621410906</v>
      </c>
      <c r="J479" s="21">
        <f t="shared" si="171"/>
        <v>0.59058281325600048</v>
      </c>
      <c r="K479" s="21">
        <f t="shared" si="171"/>
        <v>0.57869034855889101</v>
      </c>
      <c r="L479" s="21">
        <f t="shared" si="171"/>
        <v>0.63764589232332602</v>
      </c>
      <c r="M479" s="21">
        <f t="shared" si="171"/>
        <v>0.59823585619795738</v>
      </c>
      <c r="N479" s="21">
        <f t="shared" si="171"/>
        <v>0.58701631078463978</v>
      </c>
      <c r="O479" s="404">
        <f t="shared" si="171"/>
        <v>0.59505682251885794</v>
      </c>
      <c r="Q479" s="399">
        <v>1020</v>
      </c>
      <c r="R479" s="399" t="s">
        <v>29</v>
      </c>
      <c r="S479" s="21">
        <f t="shared" ref="S479:AD479" si="172">+S322/(S48*10^6)</f>
        <v>0.6408155083783964</v>
      </c>
      <c r="T479" s="21">
        <f t="shared" si="172"/>
        <v>0.61059571291423054</v>
      </c>
      <c r="U479" s="21">
        <f t="shared" si="172"/>
        <v>0.61214653292251364</v>
      </c>
      <c r="V479" s="21">
        <f t="shared" si="172"/>
        <v>0.60580674280243452</v>
      </c>
      <c r="W479" s="21">
        <f t="shared" si="172"/>
        <v>0.59674146744753898</v>
      </c>
      <c r="X479" s="21">
        <f t="shared" si="172"/>
        <v>0.6011360693140918</v>
      </c>
      <c r="Y479" s="21">
        <f t="shared" si="172"/>
        <v>0.59293487445103243</v>
      </c>
      <c r="Z479" s="21">
        <f t="shared" si="172"/>
        <v>0.59263131581401896</v>
      </c>
      <c r="AA479" s="21">
        <f t="shared" si="172"/>
        <v>0.59106239346217249</v>
      </c>
      <c r="AB479" s="21">
        <f t="shared" si="172"/>
        <v>0.5955518311650978</v>
      </c>
      <c r="AC479" s="21">
        <f t="shared" si="172"/>
        <v>0.59580061475038593</v>
      </c>
      <c r="AD479" s="21">
        <f t="shared" si="172"/>
        <v>0.59505682251885794</v>
      </c>
    </row>
    <row r="480" spans="1:30" ht="15.75" customHeight="1" x14ac:dyDescent="0.2">
      <c r="A480" s="399">
        <v>1021</v>
      </c>
      <c r="B480" s="399" t="s">
        <v>30</v>
      </c>
      <c r="C480" s="21">
        <f t="shared" ref="C480:O480" si="173">+C323/(C49*10^6)</f>
        <v>0.7448913850614679</v>
      </c>
      <c r="D480" s="21">
        <f t="shared" si="173"/>
        <v>0.62797249615489004</v>
      </c>
      <c r="E480" s="21">
        <f t="shared" si="173"/>
        <v>0.66637082465019348</v>
      </c>
      <c r="F480" s="21">
        <f t="shared" si="173"/>
        <v>0.61393003864144802</v>
      </c>
      <c r="G480" s="21">
        <f t="shared" si="173"/>
        <v>0.64607099215114905</v>
      </c>
      <c r="H480" s="21">
        <f t="shared" si="173"/>
        <v>0.69085798210260274</v>
      </c>
      <c r="I480" s="21">
        <f t="shared" si="173"/>
        <v>0.60247669246237279</v>
      </c>
      <c r="J480" s="21">
        <f t="shared" si="173"/>
        <v>0.63712097085266106</v>
      </c>
      <c r="K480" s="21">
        <f t="shared" si="173"/>
        <v>0.64548969507769693</v>
      </c>
      <c r="L480" s="21">
        <f t="shared" si="173"/>
        <v>0.76568629238060526</v>
      </c>
      <c r="M480" s="21">
        <f t="shared" si="173"/>
        <v>0.6396159589265259</v>
      </c>
      <c r="N480" s="21">
        <f t="shared" si="173"/>
        <v>0.74123817682948012</v>
      </c>
      <c r="O480" s="404">
        <f t="shared" si="173"/>
        <v>0.66614533616449845</v>
      </c>
      <c r="Q480" s="399">
        <v>1021</v>
      </c>
      <c r="R480" s="399" t="s">
        <v>30</v>
      </c>
      <c r="S480" s="21">
        <f t="shared" ref="S480:AD480" si="174">+S323/(S49*10^6)</f>
        <v>0.7448913850614679</v>
      </c>
      <c r="T480" s="21">
        <f t="shared" si="174"/>
        <v>0.68522303985224942</v>
      </c>
      <c r="U480" s="21">
        <f t="shared" si="174"/>
        <v>0.67906880733944952</v>
      </c>
      <c r="V480" s="21">
        <f t="shared" si="174"/>
        <v>0.66105388379548913</v>
      </c>
      <c r="W480" s="21">
        <f t="shared" si="174"/>
        <v>0.65816030842682349</v>
      </c>
      <c r="X480" s="21">
        <f t="shared" si="174"/>
        <v>0.66359426854511261</v>
      </c>
      <c r="Y480" s="21">
        <f t="shared" si="174"/>
        <v>0.65399599354373605</v>
      </c>
      <c r="Z480" s="21">
        <f t="shared" si="174"/>
        <v>0.65165264148222424</v>
      </c>
      <c r="AA480" s="21">
        <f t="shared" si="174"/>
        <v>0.65090459744315654</v>
      </c>
      <c r="AB480" s="21">
        <f t="shared" si="174"/>
        <v>0.66189814218716936</v>
      </c>
      <c r="AC480" s="21">
        <f t="shared" si="174"/>
        <v>0.65975004683355853</v>
      </c>
      <c r="AD480" s="21">
        <f t="shared" si="174"/>
        <v>0.66614533616449845</v>
      </c>
    </row>
    <row r="481" spans="1:30" x14ac:dyDescent="0.2">
      <c r="A481" s="399">
        <v>1022</v>
      </c>
      <c r="B481" s="399" t="s">
        <v>31</v>
      </c>
      <c r="C481" s="21">
        <f t="shared" ref="C481:O481" si="175">+C324/(C50*10^6)</f>
        <v>0.78360566971152956</v>
      </c>
      <c r="D481" s="21">
        <f t="shared" si="175"/>
        <v>0.65284587292233087</v>
      </c>
      <c r="E481" s="21">
        <f t="shared" si="175"/>
        <v>0.71680531206171105</v>
      </c>
      <c r="F481" s="21">
        <f t="shared" si="175"/>
        <v>0.73688662058678844</v>
      </c>
      <c r="G481" s="21">
        <f t="shared" si="175"/>
        <v>0.72338027981965103</v>
      </c>
      <c r="H481" s="21">
        <f t="shared" si="175"/>
        <v>0.81041624528065959</v>
      </c>
      <c r="I481" s="21">
        <f t="shared" si="175"/>
        <v>0.6405494148305555</v>
      </c>
      <c r="J481" s="21">
        <f t="shared" si="175"/>
        <v>0.67859494880992277</v>
      </c>
      <c r="K481" s="21">
        <f t="shared" si="175"/>
        <v>0.69422383160322454</v>
      </c>
      <c r="L481" s="21">
        <f t="shared" si="175"/>
        <v>0.75303367267379995</v>
      </c>
      <c r="M481" s="21">
        <f t="shared" si="175"/>
        <v>0.71533083136344999</v>
      </c>
      <c r="N481" s="21">
        <f t="shared" si="175"/>
        <v>0.71808067757348948</v>
      </c>
      <c r="O481" s="404">
        <f t="shared" si="175"/>
        <v>0.71682008886840787</v>
      </c>
      <c r="Q481" s="399">
        <v>1022</v>
      </c>
      <c r="R481" s="399" t="s">
        <v>31</v>
      </c>
      <c r="S481" s="21">
        <f t="shared" ref="S481:AD481" si="176">+S324/(S50*10^6)</f>
        <v>0.78360566971152956</v>
      </c>
      <c r="T481" s="21">
        <f t="shared" si="176"/>
        <v>0.71560340064052552</v>
      </c>
      <c r="U481" s="21">
        <f t="shared" si="176"/>
        <v>0.71600076569853599</v>
      </c>
      <c r="V481" s="21">
        <f t="shared" si="176"/>
        <v>0.72129442777515251</v>
      </c>
      <c r="W481" s="21">
        <f t="shared" si="176"/>
        <v>0.72172119042777749</v>
      </c>
      <c r="X481" s="21">
        <f t="shared" si="176"/>
        <v>0.73689769738793054</v>
      </c>
      <c r="Y481" s="21">
        <f t="shared" si="176"/>
        <v>0.72085383309289586</v>
      </c>
      <c r="Z481" s="21">
        <f t="shared" si="176"/>
        <v>0.71524101519206795</v>
      </c>
      <c r="AA481" s="21">
        <f t="shared" si="176"/>
        <v>0.71291864277033246</v>
      </c>
      <c r="AB481" s="21">
        <f t="shared" si="176"/>
        <v>0.71684981463313113</v>
      </c>
      <c r="AC481" s="21">
        <f t="shared" si="176"/>
        <v>0.71671194780338587</v>
      </c>
      <c r="AD481" s="21">
        <f t="shared" si="176"/>
        <v>0.71682008886840787</v>
      </c>
    </row>
    <row r="482" spans="1:30" x14ac:dyDescent="0.2">
      <c r="A482" s="399">
        <v>1023</v>
      </c>
      <c r="B482" s="399" t="s">
        <v>32</v>
      </c>
      <c r="C482" s="21">
        <f t="shared" ref="C482:O482" si="177">+C325/(C51*10^6)</f>
        <v>0.58982989124396656</v>
      </c>
      <c r="D482" s="21">
        <f t="shared" si="177"/>
        <v>0.54135221476805806</v>
      </c>
      <c r="E482" s="21">
        <f t="shared" si="177"/>
        <v>0.62378947368421056</v>
      </c>
      <c r="F482" s="21">
        <f t="shared" si="177"/>
        <v>0.57990103583857766</v>
      </c>
      <c r="G482" s="21">
        <f t="shared" si="177"/>
        <v>0.54976942101454762</v>
      </c>
      <c r="H482" s="21">
        <f t="shared" si="177"/>
        <v>0.52611540155315206</v>
      </c>
      <c r="I482" s="21">
        <f t="shared" si="177"/>
        <v>0.42207193268964466</v>
      </c>
      <c r="J482" s="21">
        <f t="shared" si="177"/>
        <v>0.46084848810355017</v>
      </c>
      <c r="K482" s="21">
        <f t="shared" si="177"/>
        <v>0.45735306354837296</v>
      </c>
      <c r="L482" s="21">
        <f t="shared" si="177"/>
        <v>0.61637013638644345</v>
      </c>
      <c r="M482" s="21">
        <f t="shared" si="177"/>
        <v>0.4762330952900698</v>
      </c>
      <c r="N482" s="21">
        <f t="shared" si="177"/>
        <v>0.50751818462983544</v>
      </c>
      <c r="O482" s="404">
        <f t="shared" si="177"/>
        <v>0.52684793574967015</v>
      </c>
      <c r="Q482" s="399">
        <v>1023</v>
      </c>
      <c r="R482" s="399" t="s">
        <v>32</v>
      </c>
      <c r="S482" s="21">
        <f t="shared" ref="S482:AD482" si="178">+S325/(S51*10^6)</f>
        <v>0.58982989124396656</v>
      </c>
      <c r="T482" s="21">
        <f t="shared" si="178"/>
        <v>0.56421249941787355</v>
      </c>
      <c r="U482" s="21">
        <f t="shared" si="178"/>
        <v>0.58438922980974317</v>
      </c>
      <c r="V482" s="21">
        <f t="shared" si="178"/>
        <v>0.58316516548466668</v>
      </c>
      <c r="W482" s="21">
        <f t="shared" si="178"/>
        <v>0.57628985494356944</v>
      </c>
      <c r="X482" s="21">
        <f t="shared" si="178"/>
        <v>0.56768484149601095</v>
      </c>
      <c r="Y482" s="21">
        <f t="shared" si="178"/>
        <v>0.54413977880246955</v>
      </c>
      <c r="Z482" s="21">
        <f t="shared" si="178"/>
        <v>0.53367074815603899</v>
      </c>
      <c r="AA482" s="21">
        <f t="shared" si="178"/>
        <v>0.52529297722456791</v>
      </c>
      <c r="AB482" s="21">
        <f t="shared" si="178"/>
        <v>0.53397718784148918</v>
      </c>
      <c r="AC482" s="21">
        <f t="shared" si="178"/>
        <v>0.528509015775392</v>
      </c>
      <c r="AD482" s="21">
        <f t="shared" si="178"/>
        <v>0.52684793574967015</v>
      </c>
    </row>
    <row r="483" spans="1:30" x14ac:dyDescent="0.2">
      <c r="A483" s="399">
        <v>1024</v>
      </c>
      <c r="B483" s="399" t="s">
        <v>33</v>
      </c>
      <c r="C483" s="21">
        <f t="shared" ref="C483:O483" si="179">+C326/(C52*10^6)</f>
        <v>0.41281583942808425</v>
      </c>
      <c r="D483" s="21">
        <f t="shared" si="179"/>
        <v>0.40751465304137086</v>
      </c>
      <c r="E483" s="21">
        <f t="shared" si="179"/>
        <v>0.4063068539502675</v>
      </c>
      <c r="F483" s="21">
        <f t="shared" si="179"/>
        <v>0.39845871963266116</v>
      </c>
      <c r="G483" s="21">
        <f t="shared" si="179"/>
        <v>0.38788365691974036</v>
      </c>
      <c r="H483" s="21">
        <f t="shared" si="179"/>
        <v>0.42798673600098913</v>
      </c>
      <c r="I483" s="21">
        <f t="shared" si="179"/>
        <v>0.37806619644829287</v>
      </c>
      <c r="J483" s="21">
        <f t="shared" si="179"/>
        <v>0.42187834399036905</v>
      </c>
      <c r="K483" s="21">
        <f t="shared" si="179"/>
        <v>0.42020716312219003</v>
      </c>
      <c r="L483" s="21">
        <f t="shared" si="179"/>
        <v>0.44318671023401646</v>
      </c>
      <c r="M483" s="21">
        <f t="shared" si="179"/>
        <v>0.41421868493772951</v>
      </c>
      <c r="N483" s="21">
        <f t="shared" si="179"/>
        <v>0.41784804462732505</v>
      </c>
      <c r="O483" s="404">
        <f t="shared" si="179"/>
        <v>0.411130456449117</v>
      </c>
      <c r="Q483" s="399">
        <v>1024</v>
      </c>
      <c r="R483" s="399" t="s">
        <v>33</v>
      </c>
      <c r="S483" s="21">
        <f t="shared" ref="S483:AD483" si="180">+S326/(S52*10^6)</f>
        <v>0.41281583942808425</v>
      </c>
      <c r="T483" s="21">
        <f t="shared" si="180"/>
        <v>0.41015947919093904</v>
      </c>
      <c r="U483" s="21">
        <f t="shared" si="180"/>
        <v>0.40886052128628292</v>
      </c>
      <c r="V483" s="21">
        <f t="shared" si="180"/>
        <v>0.40621958897102778</v>
      </c>
      <c r="W483" s="21">
        <f t="shared" si="180"/>
        <v>0.40251577557137608</v>
      </c>
      <c r="X483" s="21">
        <f t="shared" si="180"/>
        <v>0.40669366045646788</v>
      </c>
      <c r="Y483" s="21">
        <f t="shared" si="180"/>
        <v>0.40245030892466893</v>
      </c>
      <c r="Z483" s="21">
        <f t="shared" si="180"/>
        <v>0.40482598236472728</v>
      </c>
      <c r="AA483" s="21">
        <f t="shared" si="180"/>
        <v>0.40651415476423841</v>
      </c>
      <c r="AB483" s="21">
        <f t="shared" si="180"/>
        <v>0.41012534183396904</v>
      </c>
      <c r="AC483" s="21">
        <f t="shared" si="180"/>
        <v>0.41051316313458991</v>
      </c>
      <c r="AD483" s="21">
        <f t="shared" si="180"/>
        <v>0.41113045644911705</v>
      </c>
    </row>
    <row r="484" spans="1:30" x14ac:dyDescent="0.2">
      <c r="A484" s="399">
        <v>1025</v>
      </c>
      <c r="B484" s="399" t="s">
        <v>34</v>
      </c>
      <c r="C484" s="21">
        <f t="shared" ref="C484:O484" si="181">+C327/(C53*10^6)</f>
        <v>0.45924621861037696</v>
      </c>
      <c r="D484" s="21">
        <f t="shared" si="181"/>
        <v>0.44503006132855566</v>
      </c>
      <c r="E484" s="21">
        <f t="shared" si="181"/>
        <v>0.50676239039432203</v>
      </c>
      <c r="F484" s="21">
        <f t="shared" si="181"/>
        <v>0.50025875069449965</v>
      </c>
      <c r="G484" s="21">
        <f t="shared" si="181"/>
        <v>0.47050695052810793</v>
      </c>
      <c r="H484" s="21">
        <f t="shared" si="181"/>
        <v>0.48937820856036029</v>
      </c>
      <c r="I484" s="21">
        <f t="shared" si="181"/>
        <v>0.40509298476535521</v>
      </c>
      <c r="J484" s="21">
        <f t="shared" si="181"/>
        <v>0.44416281649122563</v>
      </c>
      <c r="K484" s="21">
        <f t="shared" si="181"/>
        <v>0.45637228473066288</v>
      </c>
      <c r="L484" s="21">
        <f t="shared" si="181"/>
        <v>0.49600657181808638</v>
      </c>
      <c r="M484" s="21">
        <f t="shared" si="181"/>
        <v>0.48737799294399914</v>
      </c>
      <c r="N484" s="21">
        <f t="shared" si="181"/>
        <v>0.49840403036126335</v>
      </c>
      <c r="O484" s="404">
        <f t="shared" si="181"/>
        <v>0.47043165924984115</v>
      </c>
      <c r="Q484" s="399">
        <v>1025</v>
      </c>
      <c r="R484" s="399" t="s">
        <v>34</v>
      </c>
      <c r="S484" s="21">
        <f t="shared" ref="S484:AD484" si="182">+S327/(S53*10^6)</f>
        <v>0.45924621861037696</v>
      </c>
      <c r="T484" s="21">
        <f t="shared" si="182"/>
        <v>0.45214012925337016</v>
      </c>
      <c r="U484" s="21">
        <f t="shared" si="182"/>
        <v>0.47034436135551377</v>
      </c>
      <c r="V484" s="21">
        <f t="shared" si="182"/>
        <v>0.47828987340437867</v>
      </c>
      <c r="W484" s="21">
        <f t="shared" si="182"/>
        <v>0.47670806577048863</v>
      </c>
      <c r="X484" s="21">
        <f t="shared" si="182"/>
        <v>0.47893574694710433</v>
      </c>
      <c r="Y484" s="21">
        <f t="shared" si="182"/>
        <v>0.46599650838706436</v>
      </c>
      <c r="Z484" s="21">
        <f t="shared" si="182"/>
        <v>0.46285921844079253</v>
      </c>
      <c r="AA484" s="21">
        <f t="shared" si="182"/>
        <v>0.46204273339914281</v>
      </c>
      <c r="AB484" s="21">
        <f t="shared" si="182"/>
        <v>0.46574244524324493</v>
      </c>
      <c r="AC484" s="21">
        <f t="shared" si="182"/>
        <v>0.46783870592790833</v>
      </c>
      <c r="AD484" s="21">
        <f t="shared" si="182"/>
        <v>0.47043165924984115</v>
      </c>
    </row>
    <row r="485" spans="1:30" x14ac:dyDescent="0.2">
      <c r="A485" s="399">
        <v>1026</v>
      </c>
      <c r="B485" s="399" t="s">
        <v>35</v>
      </c>
      <c r="C485" s="21">
        <f t="shared" ref="C485:O485" si="183">+C328/(C54*10^6)</f>
        <v>0.36924740864371053</v>
      </c>
      <c r="D485" s="21">
        <f t="shared" si="183"/>
        <v>0.38203320208577202</v>
      </c>
      <c r="E485" s="21">
        <f t="shared" si="183"/>
        <v>0.4105300176382205</v>
      </c>
      <c r="F485" s="21">
        <f t="shared" si="183"/>
        <v>0.37621751358666916</v>
      </c>
      <c r="G485" s="21">
        <f t="shared" si="183"/>
        <v>0.38239422919744415</v>
      </c>
      <c r="H485" s="21">
        <f t="shared" si="183"/>
        <v>0.47202372402288989</v>
      </c>
      <c r="I485" s="21">
        <f t="shared" si="183"/>
        <v>0.38620221948212086</v>
      </c>
      <c r="J485" s="21">
        <f t="shared" si="183"/>
        <v>0.42365366653521241</v>
      </c>
      <c r="K485" s="21">
        <f t="shared" si="183"/>
        <v>0.41768897175049652</v>
      </c>
      <c r="L485" s="21">
        <f t="shared" si="183"/>
        <v>0.42409296638709532</v>
      </c>
      <c r="M485" s="21">
        <f t="shared" si="183"/>
        <v>0.38308251063488241</v>
      </c>
      <c r="N485" s="21">
        <f t="shared" si="183"/>
        <v>0.41551485895998719</v>
      </c>
      <c r="O485" s="404">
        <f t="shared" si="183"/>
        <v>0.4029656889753343</v>
      </c>
      <c r="Q485" s="399">
        <v>1026</v>
      </c>
      <c r="R485" s="399" t="s">
        <v>35</v>
      </c>
      <c r="S485" s="21">
        <f t="shared" ref="S485:AD485" si="184">+S328/(S54*10^6)</f>
        <v>0.36924740864371053</v>
      </c>
      <c r="T485" s="21">
        <f t="shared" si="184"/>
        <v>0.37574042649776812</v>
      </c>
      <c r="U485" s="21">
        <f t="shared" si="184"/>
        <v>0.38728041663055102</v>
      </c>
      <c r="V485" s="21">
        <f t="shared" si="184"/>
        <v>0.38446371942519642</v>
      </c>
      <c r="W485" s="21">
        <f t="shared" si="184"/>
        <v>0.38405508380632242</v>
      </c>
      <c r="X485" s="21">
        <f t="shared" si="184"/>
        <v>0.39788275496412639</v>
      </c>
      <c r="Y485" s="21">
        <f t="shared" si="184"/>
        <v>0.39602587620620705</v>
      </c>
      <c r="Z485" s="21">
        <f t="shared" si="184"/>
        <v>0.39957848451877021</v>
      </c>
      <c r="AA485" s="21">
        <f t="shared" si="184"/>
        <v>0.40168610812116323</v>
      </c>
      <c r="AB485" s="21">
        <f t="shared" si="184"/>
        <v>0.40390560010596599</v>
      </c>
      <c r="AC485" s="21">
        <f t="shared" si="184"/>
        <v>0.40191177860996635</v>
      </c>
      <c r="AD485" s="21">
        <f t="shared" si="184"/>
        <v>0.40296568897533436</v>
      </c>
    </row>
    <row r="486" spans="1:30" x14ac:dyDescent="0.2">
      <c r="A486" s="399">
        <v>1027</v>
      </c>
      <c r="B486" s="399" t="s">
        <v>36</v>
      </c>
      <c r="C486" s="21">
        <f t="shared" ref="C486:O486" si="185">+C329/(C55*10^6)</f>
        <v>0.57292888692579513</v>
      </c>
      <c r="D486" s="21">
        <f t="shared" si="185"/>
        <v>0.54956672243697002</v>
      </c>
      <c r="E486" s="21">
        <f t="shared" si="185"/>
        <v>0.60831613744848645</v>
      </c>
      <c r="F486" s="21">
        <f t="shared" si="185"/>
        <v>0.55764676009168634</v>
      </c>
      <c r="G486" s="21">
        <f t="shared" si="185"/>
        <v>0.57748518081589262</v>
      </c>
      <c r="H486" s="21">
        <f t="shared" si="185"/>
        <v>0.60355259388598637</v>
      </c>
      <c r="I486" s="21">
        <f t="shared" si="185"/>
        <v>0.52293854920683813</v>
      </c>
      <c r="J486" s="21">
        <f t="shared" si="185"/>
        <v>0.54391690212723598</v>
      </c>
      <c r="K486" s="21">
        <f t="shared" si="185"/>
        <v>0.63280956480901684</v>
      </c>
      <c r="L486" s="21">
        <f t="shared" si="185"/>
        <v>0.58224499951619357</v>
      </c>
      <c r="M486" s="21">
        <f t="shared" si="185"/>
        <v>0.61783317759738365</v>
      </c>
      <c r="N486" s="21">
        <f t="shared" si="185"/>
        <v>0.5504925486233897</v>
      </c>
      <c r="O486" s="404">
        <f t="shared" si="185"/>
        <v>0.57568047594830007</v>
      </c>
      <c r="Q486" s="399">
        <v>1027</v>
      </c>
      <c r="R486" s="399" t="s">
        <v>36</v>
      </c>
      <c r="S486" s="21">
        <f t="shared" ref="S486:AD486" si="186">+S329/(S55*10^6)</f>
        <v>0.57292888692579513</v>
      </c>
      <c r="T486" s="21">
        <f t="shared" si="186"/>
        <v>0.5611276338414013</v>
      </c>
      <c r="U486" s="21">
        <f t="shared" si="186"/>
        <v>0.57667764154169321</v>
      </c>
      <c r="V486" s="21">
        <f t="shared" si="186"/>
        <v>0.57168233255394196</v>
      </c>
      <c r="W486" s="21">
        <f t="shared" si="186"/>
        <v>0.57283310419723432</v>
      </c>
      <c r="X486" s="21">
        <f t="shared" si="186"/>
        <v>0.57820084140774919</v>
      </c>
      <c r="Y486" s="21">
        <f t="shared" si="186"/>
        <v>0.5689445851126318</v>
      </c>
      <c r="Z486" s="21">
        <f t="shared" si="186"/>
        <v>0.56550327495408914</v>
      </c>
      <c r="AA486" s="21">
        <f t="shared" si="186"/>
        <v>0.57330948847019181</v>
      </c>
      <c r="AB486" s="21">
        <f t="shared" si="186"/>
        <v>0.57419103428149065</v>
      </c>
      <c r="AC486" s="21">
        <f t="shared" si="186"/>
        <v>0.5779191891979536</v>
      </c>
      <c r="AD486" s="21">
        <f t="shared" si="186"/>
        <v>0.57568047594830007</v>
      </c>
    </row>
    <row r="487" spans="1:30" x14ac:dyDescent="0.2">
      <c r="A487" s="399">
        <v>1028</v>
      </c>
      <c r="B487" s="399" t="s">
        <v>37</v>
      </c>
      <c r="C487" s="21">
        <f t="shared" ref="C487:O487" si="187">+C330/(C56*10^6)</f>
        <v>0.52192511961655519</v>
      </c>
      <c r="D487" s="21">
        <f t="shared" si="187"/>
        <v>0.50482801252213583</v>
      </c>
      <c r="E487" s="21">
        <f t="shared" si="187"/>
        <v>0.53315792281450503</v>
      </c>
      <c r="F487" s="21">
        <f t="shared" si="187"/>
        <v>0.54134955996414025</v>
      </c>
      <c r="G487" s="21">
        <f t="shared" si="187"/>
        <v>0.48563488545949701</v>
      </c>
      <c r="H487" s="21">
        <f t="shared" si="187"/>
        <v>0.58397940439743956</v>
      </c>
      <c r="I487" s="21">
        <f t="shared" si="187"/>
        <v>0.49716282463293882</v>
      </c>
      <c r="J487" s="21">
        <f t="shared" si="187"/>
        <v>0.53822211791702523</v>
      </c>
      <c r="K487" s="21">
        <f t="shared" si="187"/>
        <v>0.52549064412439772</v>
      </c>
      <c r="L487" s="21">
        <f t="shared" si="187"/>
        <v>0.52520155994424167</v>
      </c>
      <c r="M487" s="21">
        <f t="shared" si="187"/>
        <v>0.51234482337738829</v>
      </c>
      <c r="N487" s="21">
        <f t="shared" si="187"/>
        <v>0.52465317649639431</v>
      </c>
      <c r="O487" s="404">
        <f t="shared" si="187"/>
        <v>0.52410826349389428</v>
      </c>
      <c r="Q487" s="399">
        <v>1028</v>
      </c>
      <c r="R487" s="399" t="s">
        <v>37</v>
      </c>
      <c r="S487" s="21">
        <f t="shared" ref="S487:AD487" si="188">+S330/(S56*10^6)</f>
        <v>0.52192511961655519</v>
      </c>
      <c r="T487" s="21">
        <f t="shared" si="188"/>
        <v>0.51328644818325242</v>
      </c>
      <c r="U487" s="21">
        <f t="shared" si="188"/>
        <v>0.51985088096819321</v>
      </c>
      <c r="V487" s="21">
        <f t="shared" si="188"/>
        <v>0.52535980446736619</v>
      </c>
      <c r="W487" s="21">
        <f t="shared" si="188"/>
        <v>0.51720322522817874</v>
      </c>
      <c r="X487" s="21">
        <f t="shared" si="188"/>
        <v>0.52819180835194723</v>
      </c>
      <c r="Y487" s="21">
        <f t="shared" si="188"/>
        <v>0.52328828394572335</v>
      </c>
      <c r="Z487" s="21">
        <f t="shared" si="188"/>
        <v>0.5252122068667574</v>
      </c>
      <c r="AA487" s="21">
        <f t="shared" si="188"/>
        <v>0.52524458369960558</v>
      </c>
      <c r="AB487" s="21">
        <f t="shared" si="188"/>
        <v>0.52524030146084266</v>
      </c>
      <c r="AC487" s="21">
        <f t="shared" si="188"/>
        <v>0.52405999861569685</v>
      </c>
      <c r="AD487" s="21">
        <f t="shared" si="188"/>
        <v>0.52410826349389428</v>
      </c>
    </row>
    <row r="488" spans="1:30" x14ac:dyDescent="0.2">
      <c r="A488" s="399">
        <v>1029</v>
      </c>
      <c r="B488" s="399" t="s">
        <v>38</v>
      </c>
      <c r="C488" s="21">
        <f t="shared" ref="C488:O488" si="189">+C331/(C57*10^6)</f>
        <v>0.34714153458746849</v>
      </c>
      <c r="D488" s="21">
        <f t="shared" si="189"/>
        <v>0.3164599835131357</v>
      </c>
      <c r="E488" s="21">
        <f t="shared" si="189"/>
        <v>0.33681252420202468</v>
      </c>
      <c r="F488" s="21">
        <f t="shared" si="189"/>
        <v>0.3317267171078831</v>
      </c>
      <c r="G488" s="21">
        <f t="shared" si="189"/>
        <v>0.32142709537319186</v>
      </c>
      <c r="H488" s="21">
        <f t="shared" si="189"/>
        <v>0.39228312798591897</v>
      </c>
      <c r="I488" s="21">
        <f t="shared" si="189"/>
        <v>0.3982635208383522</v>
      </c>
      <c r="J488" s="21">
        <f t="shared" si="189"/>
        <v>0.35116032370953637</v>
      </c>
      <c r="K488" s="21">
        <f t="shared" si="189"/>
        <v>0.3563165324254754</v>
      </c>
      <c r="L488" s="21">
        <f t="shared" si="189"/>
        <v>0.36040306972517211</v>
      </c>
      <c r="M488" s="21">
        <f t="shared" si="189"/>
        <v>0.3321196084040558</v>
      </c>
      <c r="N488" s="21">
        <f t="shared" si="189"/>
        <v>0.35042778924386375</v>
      </c>
      <c r="O488" s="404">
        <f t="shared" si="189"/>
        <v>0.3501477658120748</v>
      </c>
      <c r="Q488" s="399">
        <v>1029</v>
      </c>
      <c r="R488" s="399" t="s">
        <v>38</v>
      </c>
      <c r="S488" s="21">
        <f t="shared" ref="S488:AD488" si="190">+S331/(S57*10^6)</f>
        <v>0.34714153458746849</v>
      </c>
      <c r="T488" s="21">
        <f t="shared" si="190"/>
        <v>0.33155013204626171</v>
      </c>
      <c r="U488" s="21">
        <f t="shared" si="190"/>
        <v>0.33328984826963987</v>
      </c>
      <c r="V488" s="21">
        <f t="shared" si="190"/>
        <v>0.3328828032714452</v>
      </c>
      <c r="W488" s="21">
        <f t="shared" si="190"/>
        <v>0.33053736106131232</v>
      </c>
      <c r="X488" s="21">
        <f t="shared" si="190"/>
        <v>0.34081263561860015</v>
      </c>
      <c r="Y488" s="21">
        <f t="shared" si="190"/>
        <v>0.3503281345855549</v>
      </c>
      <c r="Z488" s="21">
        <f t="shared" si="190"/>
        <v>0.35044268626801611</v>
      </c>
      <c r="AA488" s="21">
        <f t="shared" si="190"/>
        <v>0.35111611010306221</v>
      </c>
      <c r="AB488" s="21">
        <f t="shared" si="190"/>
        <v>0.35205998262166549</v>
      </c>
      <c r="AC488" s="21">
        <f t="shared" si="190"/>
        <v>0.35012241374517811</v>
      </c>
      <c r="AD488" s="21">
        <f t="shared" si="190"/>
        <v>0.3501477658120748</v>
      </c>
    </row>
    <row r="489" spans="1:30" x14ac:dyDescent="0.2">
      <c r="A489" s="400">
        <v>1030</v>
      </c>
      <c r="B489" s="400" t="s">
        <v>18</v>
      </c>
      <c r="C489" s="23">
        <f t="shared" ref="C489:O489" si="191">+C332/(C58*10^6)</f>
        <v>0.5358539652597657</v>
      </c>
      <c r="D489" s="23">
        <f t="shared" si="191"/>
        <v>0.51179896266551939</v>
      </c>
      <c r="E489" s="23">
        <f t="shared" si="191"/>
        <v>0.55668172078880185</v>
      </c>
      <c r="F489" s="23">
        <f t="shared" si="191"/>
        <v>0.52512725409336025</v>
      </c>
      <c r="G489" s="23">
        <f t="shared" si="191"/>
        <v>0.51107946356596712</v>
      </c>
      <c r="H489" s="23">
        <f t="shared" si="191"/>
        <v>0.57457803812549635</v>
      </c>
      <c r="I489" s="23">
        <f t="shared" si="191"/>
        <v>0.54053466791556848</v>
      </c>
      <c r="J489" s="23">
        <f t="shared" si="191"/>
        <v>0.5134384575391866</v>
      </c>
      <c r="K489" s="23">
        <f t="shared" si="191"/>
        <v>0.56227369460676524</v>
      </c>
      <c r="L489" s="23">
        <f t="shared" si="191"/>
        <v>0.60749144562817015</v>
      </c>
      <c r="M489" s="23">
        <f t="shared" si="191"/>
        <v>0.58467392293344245</v>
      </c>
      <c r="N489" s="23">
        <f t="shared" si="191"/>
        <v>0.55760996169502519</v>
      </c>
      <c r="O489" s="405">
        <f t="shared" si="191"/>
        <v>0.54829529030650381</v>
      </c>
      <c r="Q489" s="400">
        <v>1030</v>
      </c>
      <c r="R489" s="400" t="s">
        <v>18</v>
      </c>
      <c r="S489" s="23">
        <f t="shared" ref="S489:AD489" si="192">+S332/(S58*10^6)</f>
        <v>0.5358539652597657</v>
      </c>
      <c r="T489" s="23">
        <f t="shared" si="192"/>
        <v>0.52327490094616724</v>
      </c>
      <c r="U489" s="23">
        <f t="shared" si="192"/>
        <v>0.5342171418965771</v>
      </c>
      <c r="V489" s="23">
        <f t="shared" si="192"/>
        <v>0.53188833353651099</v>
      </c>
      <c r="W489" s="23">
        <f t="shared" si="192"/>
        <v>0.52764805583002106</v>
      </c>
      <c r="X489" s="23">
        <f t="shared" si="192"/>
        <v>0.53548737786788903</v>
      </c>
      <c r="Y489" s="23">
        <f t="shared" si="192"/>
        <v>0.5362944611542354</v>
      </c>
      <c r="Z489" s="23">
        <f t="shared" si="192"/>
        <v>0.53318543084224379</v>
      </c>
      <c r="AA489" s="23">
        <f t="shared" si="192"/>
        <v>0.53648569366610066</v>
      </c>
      <c r="AB489" s="23">
        <f t="shared" si="192"/>
        <v>0.54351879160672423</v>
      </c>
      <c r="AC489" s="23">
        <f t="shared" si="192"/>
        <v>0.54745209359860258</v>
      </c>
      <c r="AD489" s="23">
        <f t="shared" si="192"/>
        <v>0.54829529030650381</v>
      </c>
    </row>
    <row r="490" spans="1:30" x14ac:dyDescent="0.2">
      <c r="A490" s="401">
        <v>10300</v>
      </c>
      <c r="B490" s="401" t="s">
        <v>149</v>
      </c>
      <c r="C490" s="406">
        <f t="shared" ref="C490:N490" si="193">+C333/(C59*10^6)</f>
        <v>0.58937197675728281</v>
      </c>
      <c r="D490" s="406">
        <f t="shared" si="193"/>
        <v>0.52222425592170296</v>
      </c>
      <c r="E490" s="406">
        <f t="shared" si="193"/>
        <v>0.56779005181307041</v>
      </c>
      <c r="F490" s="406">
        <f t="shared" si="193"/>
        <v>0.54615612858658091</v>
      </c>
      <c r="G490" s="406">
        <f t="shared" si="193"/>
        <v>0.52080966796606454</v>
      </c>
      <c r="H490" s="406">
        <f t="shared" si="193"/>
        <v>0.59250068144258572</v>
      </c>
      <c r="I490" s="406">
        <f t="shared" si="193"/>
        <v>0.51460789918024608</v>
      </c>
      <c r="J490" s="406">
        <f t="shared" si="193"/>
        <v>0.562519328851945</v>
      </c>
      <c r="K490" s="406">
        <f t="shared" si="193"/>
        <v>0.55245770787558535</v>
      </c>
      <c r="L490" s="406">
        <f t="shared" si="193"/>
        <v>0.59397541765765904</v>
      </c>
      <c r="M490" s="406">
        <f t="shared" si="193"/>
        <v>0.5632875226983971</v>
      </c>
      <c r="N490" s="406">
        <f t="shared" si="193"/>
        <v>0.57982309993017578</v>
      </c>
      <c r="O490" s="406">
        <f>+O333/(O59*10^6)</f>
        <v>0.55801641980609584</v>
      </c>
      <c r="Q490" s="401">
        <v>10300</v>
      </c>
      <c r="R490" s="401" t="s">
        <v>149</v>
      </c>
      <c r="S490" s="406">
        <f t="shared" ref="S490:AD490" si="194">+S333/(S59*10^6)</f>
        <v>0.58937197675728281</v>
      </c>
      <c r="T490" s="406">
        <f t="shared" si="194"/>
        <v>0.55506649255978846</v>
      </c>
      <c r="U490" s="406">
        <f t="shared" si="194"/>
        <v>0.55931610018302558</v>
      </c>
      <c r="V490" s="406">
        <f t="shared" si="194"/>
        <v>0.55590243201314027</v>
      </c>
      <c r="W490" s="406">
        <f t="shared" si="194"/>
        <v>0.54867082994117788</v>
      </c>
      <c r="X490" s="406">
        <f t="shared" si="194"/>
        <v>0.55606169845538178</v>
      </c>
      <c r="Y490" s="406">
        <f t="shared" si="194"/>
        <v>0.54949033108602152</v>
      </c>
      <c r="Z490" s="406">
        <f t="shared" si="194"/>
        <v>0.55116992704323708</v>
      </c>
      <c r="AA490" s="406">
        <f t="shared" si="194"/>
        <v>0.55131345861988379</v>
      </c>
      <c r="AB490" s="406">
        <f t="shared" si="194"/>
        <v>0.55541420537994668</v>
      </c>
      <c r="AC490" s="406">
        <f t="shared" si="194"/>
        <v>0.55613136621090919</v>
      </c>
      <c r="AD490" s="406">
        <f t="shared" si="194"/>
        <v>0.55801641980609584</v>
      </c>
    </row>
    <row r="492" spans="1:30" x14ac:dyDescent="0.2">
      <c r="A492" s="397" t="s">
        <v>144</v>
      </c>
      <c r="B492" s="397" t="s">
        <v>155</v>
      </c>
      <c r="C492" s="397" t="s">
        <v>0</v>
      </c>
      <c r="D492" s="397" t="s">
        <v>1</v>
      </c>
      <c r="E492" s="397" t="s">
        <v>2</v>
      </c>
      <c r="F492" s="397" t="s">
        <v>3</v>
      </c>
      <c r="G492" s="397" t="s">
        <v>4</v>
      </c>
      <c r="H492" s="397" t="s">
        <v>5</v>
      </c>
      <c r="I492" s="397" t="s">
        <v>6</v>
      </c>
      <c r="J492" s="397" t="s">
        <v>7</v>
      </c>
      <c r="K492" s="397" t="s">
        <v>8</v>
      </c>
      <c r="L492" s="397" t="s">
        <v>9</v>
      </c>
      <c r="M492" s="397" t="s">
        <v>10</v>
      </c>
      <c r="N492" s="397" t="s">
        <v>11</v>
      </c>
      <c r="O492" s="397" t="s">
        <v>55</v>
      </c>
      <c r="Q492" s="397" t="s">
        <v>73</v>
      </c>
      <c r="R492" s="397" t="s">
        <v>155</v>
      </c>
      <c r="S492" s="397" t="s">
        <v>74</v>
      </c>
      <c r="T492" s="397" t="s">
        <v>75</v>
      </c>
      <c r="U492" s="397" t="s">
        <v>76</v>
      </c>
      <c r="V492" s="397" t="s">
        <v>77</v>
      </c>
      <c r="W492" s="397" t="s">
        <v>78</v>
      </c>
      <c r="X492" s="397" t="s">
        <v>79</v>
      </c>
      <c r="Y492" s="397" t="s">
        <v>80</v>
      </c>
      <c r="Z492" s="397" t="s">
        <v>81</v>
      </c>
      <c r="AA492" s="397" t="s">
        <v>82</v>
      </c>
      <c r="AB492" s="397" t="s">
        <v>83</v>
      </c>
      <c r="AC492" s="397" t="s">
        <v>84</v>
      </c>
      <c r="AD492" s="397" t="s">
        <v>85</v>
      </c>
    </row>
    <row r="493" spans="1:30" x14ac:dyDescent="0.2">
      <c r="A493" s="398"/>
      <c r="B493" s="398" t="s">
        <v>46</v>
      </c>
      <c r="C493" s="387"/>
      <c r="D493" s="387"/>
      <c r="E493" s="387"/>
      <c r="F493" s="387"/>
      <c r="G493" s="387"/>
      <c r="H493" s="387"/>
      <c r="I493" s="387"/>
      <c r="J493" s="387"/>
      <c r="K493" s="387"/>
      <c r="L493" s="387"/>
      <c r="M493" s="387"/>
      <c r="N493" s="387"/>
      <c r="O493" s="402">
        <f>SUM(C493:N493)</f>
        <v>0</v>
      </c>
      <c r="Q493" s="398"/>
      <c r="R493" s="398" t="s">
        <v>46</v>
      </c>
      <c r="S493" s="387"/>
      <c r="T493" s="387"/>
      <c r="U493" s="387"/>
      <c r="V493" s="387"/>
      <c r="W493" s="387"/>
      <c r="X493" s="387"/>
      <c r="Y493" s="387"/>
      <c r="Z493" s="387"/>
      <c r="AA493" s="387"/>
      <c r="AB493" s="387"/>
      <c r="AC493" s="387"/>
      <c r="AD493" s="387"/>
    </row>
    <row r="494" spans="1:30" x14ac:dyDescent="0.2">
      <c r="A494" s="399">
        <v>1004</v>
      </c>
      <c r="B494" s="399" t="s">
        <v>94</v>
      </c>
      <c r="C494" s="21">
        <f t="shared" ref="C494:O494" si="195">+C337/(C32*10^6)</f>
        <v>2.0960166218889822</v>
      </c>
      <c r="D494" s="21">
        <f t="shared" si="195"/>
        <v>1.7517662740389972</v>
      </c>
      <c r="E494" s="21">
        <f t="shared" si="195"/>
        <v>1.9330467876191175</v>
      </c>
      <c r="F494" s="21">
        <f t="shared" si="195"/>
        <v>1.8630343265461287</v>
      </c>
      <c r="G494" s="21">
        <f t="shared" si="195"/>
        <v>1.8693106183519235</v>
      </c>
      <c r="H494" s="21">
        <f t="shared" si="195"/>
        <v>2.1467994916415383</v>
      </c>
      <c r="I494" s="21">
        <f t="shared" si="195"/>
        <v>1.8608075541998499</v>
      </c>
      <c r="J494" s="21">
        <f t="shared" si="195"/>
        <v>2.0463774975925499</v>
      </c>
      <c r="K494" s="21">
        <f t="shared" si="195"/>
        <v>1.9920697131375105</v>
      </c>
      <c r="L494" s="21">
        <f t="shared" si="195"/>
        <v>2.0924924758107819</v>
      </c>
      <c r="M494" s="21">
        <f t="shared" si="195"/>
        <v>2.0421907709396727</v>
      </c>
      <c r="N494" s="21">
        <f t="shared" si="195"/>
        <v>2.1447239018179958</v>
      </c>
      <c r="O494" s="21">
        <f t="shared" si="195"/>
        <v>1.9825427607293507</v>
      </c>
      <c r="Q494" s="399">
        <v>1004</v>
      </c>
      <c r="R494" s="399" t="s">
        <v>94</v>
      </c>
      <c r="S494" s="21">
        <f t="shared" ref="S494:AD494" si="196">+S337/(S32*10^6)</f>
        <v>2.0960166218889822</v>
      </c>
      <c r="T494" s="21">
        <f t="shared" si="196"/>
        <v>1.919759188931693</v>
      </c>
      <c r="U494" s="21">
        <f t="shared" si="196"/>
        <v>1.9242285406234469</v>
      </c>
      <c r="V494" s="21">
        <f t="shared" si="196"/>
        <v>1.9083346473663432</v>
      </c>
      <c r="W494" s="21">
        <f t="shared" si="196"/>
        <v>1.9002038712053242</v>
      </c>
      <c r="X494" s="21">
        <f t="shared" si="196"/>
        <v>1.9416133437469156</v>
      </c>
      <c r="Y494" s="21">
        <f t="shared" si="196"/>
        <v>1.9294033768812116</v>
      </c>
      <c r="Z494" s="21">
        <f t="shared" si="196"/>
        <v>1.9434822745247355</v>
      </c>
      <c r="AA494" s="21">
        <f t="shared" si="196"/>
        <v>1.9486099404296551</v>
      </c>
      <c r="AB494" s="21">
        <f t="shared" si="196"/>
        <v>1.9619076800327102</v>
      </c>
      <c r="AC494" s="21">
        <f t="shared" si="196"/>
        <v>1.9690343008219413</v>
      </c>
      <c r="AD494" s="21">
        <f t="shared" si="196"/>
        <v>1.9825427607293507</v>
      </c>
    </row>
    <row r="495" spans="1:30" x14ac:dyDescent="0.2">
      <c r="A495" s="399">
        <v>1005</v>
      </c>
      <c r="B495" s="399" t="s">
        <v>13</v>
      </c>
      <c r="C495" s="21">
        <f t="shared" ref="C495:O495" si="197">+C338/(C33*10^6)</f>
        <v>1.9941611595823268</v>
      </c>
      <c r="D495" s="21">
        <f t="shared" si="197"/>
        <v>1.9713959626077848</v>
      </c>
      <c r="E495" s="21">
        <f t="shared" si="197"/>
        <v>2.0119221045027693</v>
      </c>
      <c r="F495" s="21">
        <f t="shared" si="197"/>
        <v>1.8931235787443832</v>
      </c>
      <c r="G495" s="21">
        <f t="shared" si="197"/>
        <v>1.8146638988836608</v>
      </c>
      <c r="H495" s="21">
        <f t="shared" si="197"/>
        <v>2.3511830423202129</v>
      </c>
      <c r="I495" s="21">
        <f t="shared" si="197"/>
        <v>1.9065480054139805</v>
      </c>
      <c r="J495" s="21">
        <f t="shared" si="197"/>
        <v>1.9384674745095614</v>
      </c>
      <c r="K495" s="21">
        <f t="shared" si="197"/>
        <v>2.1995069181134839</v>
      </c>
      <c r="L495" s="21">
        <f t="shared" si="197"/>
        <v>2.3797274615133777</v>
      </c>
      <c r="M495" s="21">
        <f t="shared" si="197"/>
        <v>2.1618104309598345</v>
      </c>
      <c r="N495" s="21">
        <f t="shared" si="197"/>
        <v>2.2837148601718149</v>
      </c>
      <c r="O495" s="404">
        <f t="shared" si="197"/>
        <v>2.0749689410815488</v>
      </c>
      <c r="Q495" s="399">
        <v>1005</v>
      </c>
      <c r="R495" s="399" t="s">
        <v>13</v>
      </c>
      <c r="S495" s="21">
        <f t="shared" ref="S495:AD495" si="198">+S338/(S33*10^6)</f>
        <v>1.9941611595823268</v>
      </c>
      <c r="T495" s="21">
        <f t="shared" si="198"/>
        <v>1.982830039208608</v>
      </c>
      <c r="U495" s="21">
        <f t="shared" si="198"/>
        <v>1.9925240874838694</v>
      </c>
      <c r="V495" s="21">
        <f t="shared" si="198"/>
        <v>1.9658091801611517</v>
      </c>
      <c r="W495" s="21">
        <f t="shared" si="198"/>
        <v>1.9341486068111458</v>
      </c>
      <c r="X495" s="21">
        <f t="shared" si="198"/>
        <v>2.0062313651142789</v>
      </c>
      <c r="Y495" s="21">
        <f t="shared" si="198"/>
        <v>1.9882775532243941</v>
      </c>
      <c r="Z495" s="21">
        <f t="shared" si="198"/>
        <v>1.9810707976109336</v>
      </c>
      <c r="AA495" s="21">
        <f t="shared" si="198"/>
        <v>2.0070208865110915</v>
      </c>
      <c r="AB495" s="21">
        <f t="shared" si="198"/>
        <v>2.0454959064969858</v>
      </c>
      <c r="AC495" s="21">
        <f t="shared" si="198"/>
        <v>2.0566810305484697</v>
      </c>
      <c r="AD495" s="21">
        <f t="shared" si="198"/>
        <v>2.0749689410815484</v>
      </c>
    </row>
    <row r="496" spans="1:30" x14ac:dyDescent="0.2">
      <c r="A496" s="399">
        <v>1006</v>
      </c>
      <c r="B496" s="399" t="s">
        <v>14</v>
      </c>
      <c r="C496" s="21">
        <f t="shared" ref="C496:O496" si="199">+C339/(C34*10^6)</f>
        <v>0.1957311826280797</v>
      </c>
      <c r="D496" s="21">
        <f t="shared" si="199"/>
        <v>0.18405143636450055</v>
      </c>
      <c r="E496" s="21">
        <f t="shared" si="199"/>
        <v>0.1647610927295981</v>
      </c>
      <c r="F496" s="21">
        <f t="shared" si="199"/>
        <v>0.14468641005389007</v>
      </c>
      <c r="G496" s="21">
        <f t="shared" si="199"/>
        <v>0.15533126787416587</v>
      </c>
      <c r="H496" s="21">
        <f t="shared" si="199"/>
        <v>0.17711762401383335</v>
      </c>
      <c r="I496" s="21">
        <f t="shared" si="199"/>
        <v>0.16373360162775275</v>
      </c>
      <c r="J496" s="21">
        <f t="shared" si="199"/>
        <v>0.16724624706938987</v>
      </c>
      <c r="K496" s="21">
        <f t="shared" si="199"/>
        <v>0.17995435707712357</v>
      </c>
      <c r="L496" s="21">
        <f t="shared" si="199"/>
        <v>0.21037618454078233</v>
      </c>
      <c r="M496" s="21">
        <f t="shared" si="199"/>
        <v>0.27137419040765359</v>
      </c>
      <c r="N496" s="21">
        <f t="shared" si="199"/>
        <v>0.18038538074993213</v>
      </c>
      <c r="O496" s="404">
        <f t="shared" si="199"/>
        <v>0.18218689774971289</v>
      </c>
      <c r="Q496" s="399">
        <v>1006</v>
      </c>
      <c r="R496" s="399" t="s">
        <v>14</v>
      </c>
      <c r="S496" s="21">
        <f t="shared" ref="S496:AD496" si="200">+S339/(S34*10^6)</f>
        <v>0.1957311826280797</v>
      </c>
      <c r="T496" s="21">
        <f t="shared" si="200"/>
        <v>0.18970507507059975</v>
      </c>
      <c r="U496" s="21">
        <f t="shared" si="200"/>
        <v>0.18139019470246315</v>
      </c>
      <c r="V496" s="21">
        <f t="shared" si="200"/>
        <v>0.17167749005826319</v>
      </c>
      <c r="W496" s="21">
        <f t="shared" si="200"/>
        <v>0.16822509673014188</v>
      </c>
      <c r="X496" s="21">
        <f t="shared" si="200"/>
        <v>0.16980468168838336</v>
      </c>
      <c r="Y496" s="21">
        <f t="shared" si="200"/>
        <v>0.16873669878798545</v>
      </c>
      <c r="Z496" s="21">
        <f t="shared" si="200"/>
        <v>0.16852064099962802</v>
      </c>
      <c r="AA496" s="21">
        <f t="shared" si="200"/>
        <v>0.16989727079179834</v>
      </c>
      <c r="AB496" s="21">
        <f t="shared" si="200"/>
        <v>0.17387189156945251</v>
      </c>
      <c r="AC496" s="21">
        <f t="shared" si="200"/>
        <v>0.18233520392650032</v>
      </c>
      <c r="AD496" s="21">
        <f t="shared" si="200"/>
        <v>0.18218689774971286</v>
      </c>
    </row>
    <row r="497" spans="1:30" x14ac:dyDescent="0.2">
      <c r="A497" s="399">
        <v>1007</v>
      </c>
      <c r="B497" s="399" t="s">
        <v>15</v>
      </c>
      <c r="C497" s="21">
        <f t="shared" ref="C497:O497" si="201">+C340/(C35*10^6)</f>
        <v>1.7455033675392573</v>
      </c>
      <c r="D497" s="21">
        <f t="shared" si="201"/>
        <v>1.6150034176952826</v>
      </c>
      <c r="E497" s="21">
        <f t="shared" si="201"/>
        <v>1.7421517307080179</v>
      </c>
      <c r="F497" s="21">
        <f t="shared" si="201"/>
        <v>1.4905651228041641</v>
      </c>
      <c r="G497" s="21">
        <f t="shared" si="201"/>
        <v>1.4645859593893318</v>
      </c>
      <c r="H497" s="21">
        <f t="shared" si="201"/>
        <v>1.579642997310851</v>
      </c>
      <c r="I497" s="21">
        <f t="shared" si="201"/>
        <v>1.3621662508290433</v>
      </c>
      <c r="J497" s="21">
        <f t="shared" si="201"/>
        <v>1.4303342244435404</v>
      </c>
      <c r="K497" s="21">
        <f t="shared" si="201"/>
        <v>1.4771422541845165</v>
      </c>
      <c r="L497" s="21">
        <f t="shared" si="201"/>
        <v>1.5448846593250409</v>
      </c>
      <c r="M497" s="21">
        <f t="shared" si="201"/>
        <v>1.433651806611665</v>
      </c>
      <c r="N497" s="21">
        <f t="shared" si="201"/>
        <v>1.4158211431652499</v>
      </c>
      <c r="O497" s="404">
        <f t="shared" si="201"/>
        <v>1.5198214612503933</v>
      </c>
      <c r="Q497" s="399">
        <v>1007</v>
      </c>
      <c r="R497" s="399" t="s">
        <v>15</v>
      </c>
      <c r="S497" s="21">
        <f t="shared" ref="S497:AD497" si="202">+S340/(S35*10^6)</f>
        <v>1.7455033675392573</v>
      </c>
      <c r="T497" s="21">
        <f t="shared" si="202"/>
        <v>1.6790180871296161</v>
      </c>
      <c r="U497" s="21">
        <f t="shared" si="202"/>
        <v>1.699995499414924</v>
      </c>
      <c r="V497" s="21">
        <f t="shared" si="202"/>
        <v>1.6435537260273971</v>
      </c>
      <c r="W497" s="21">
        <f t="shared" si="202"/>
        <v>1.606855076068392</v>
      </c>
      <c r="X497" s="21">
        <f t="shared" si="202"/>
        <v>1.6021367335799013</v>
      </c>
      <c r="Y497" s="21">
        <f t="shared" si="202"/>
        <v>1.5631787197426468</v>
      </c>
      <c r="Z497" s="21">
        <f t="shared" si="202"/>
        <v>1.5452823013881956</v>
      </c>
      <c r="AA497" s="21">
        <f t="shared" si="202"/>
        <v>1.5375505523977337</v>
      </c>
      <c r="AB497" s="21">
        <f t="shared" si="202"/>
        <v>1.5382463690665162</v>
      </c>
      <c r="AC497" s="21">
        <f t="shared" si="202"/>
        <v>1.5288668148818401</v>
      </c>
      <c r="AD497" s="21">
        <f t="shared" si="202"/>
        <v>1.5198214612503933</v>
      </c>
    </row>
    <row r="498" spans="1:30" x14ac:dyDescent="0.2">
      <c r="A498" s="399">
        <v>1008</v>
      </c>
      <c r="B498" s="399" t="s">
        <v>16</v>
      </c>
      <c r="C498" s="21">
        <f t="shared" ref="C498:O498" si="203">+C341/(C36*10^6)</f>
        <v>1.9468097503261721</v>
      </c>
      <c r="D498" s="21">
        <f t="shared" si="203"/>
        <v>1.8146686405588583</v>
      </c>
      <c r="E498" s="21">
        <f t="shared" si="203"/>
        <v>1.9792693498946292</v>
      </c>
      <c r="F498" s="21">
        <f t="shared" si="203"/>
        <v>1.7855232702837232</v>
      </c>
      <c r="G498" s="21">
        <f t="shared" si="203"/>
        <v>1.7575389031575765</v>
      </c>
      <c r="H498" s="21">
        <f t="shared" si="203"/>
        <v>1.9830733260743105</v>
      </c>
      <c r="I498" s="21">
        <f t="shared" si="203"/>
        <v>1.742171056171312</v>
      </c>
      <c r="J498" s="21">
        <f t="shared" si="203"/>
        <v>1.899392891914534</v>
      </c>
      <c r="K498" s="21">
        <f t="shared" si="203"/>
        <v>1.7985586637676039</v>
      </c>
      <c r="L498" s="21">
        <f t="shared" si="203"/>
        <v>1.9083921107522812</v>
      </c>
      <c r="M498" s="21">
        <f t="shared" si="203"/>
        <v>1.9017761730033567</v>
      </c>
      <c r="N498" s="21">
        <f t="shared" si="203"/>
        <v>1.8866153711776525</v>
      </c>
      <c r="O498" s="404">
        <f t="shared" si="203"/>
        <v>1.8635798294313259</v>
      </c>
      <c r="Q498" s="399">
        <v>1008</v>
      </c>
      <c r="R498" s="399" t="s">
        <v>16</v>
      </c>
      <c r="S498" s="21">
        <f t="shared" ref="S498:AD498" si="204">+S341/(S36*10^6)</f>
        <v>1.9468097503261721</v>
      </c>
      <c r="T498" s="21">
        <f t="shared" si="204"/>
        <v>1.8790966597390693</v>
      </c>
      <c r="U498" s="21">
        <f t="shared" si="204"/>
        <v>1.9122625183023845</v>
      </c>
      <c r="V498" s="21">
        <f t="shared" si="204"/>
        <v>1.8772107247607139</v>
      </c>
      <c r="W498" s="21">
        <f t="shared" si="204"/>
        <v>1.8520839318865339</v>
      </c>
      <c r="X498" s="21">
        <f t="shared" si="204"/>
        <v>1.8741463184855147</v>
      </c>
      <c r="Y498" s="21">
        <f t="shared" si="204"/>
        <v>1.8533764118261573</v>
      </c>
      <c r="Z498" s="21">
        <f t="shared" si="204"/>
        <v>1.85903605734421</v>
      </c>
      <c r="AA498" s="21">
        <f t="shared" si="204"/>
        <v>1.8525168517550752</v>
      </c>
      <c r="AB498" s="21">
        <f t="shared" si="204"/>
        <v>1.8577270672344004</v>
      </c>
      <c r="AC498" s="21">
        <f t="shared" si="204"/>
        <v>1.8615924162499142</v>
      </c>
      <c r="AD498" s="21">
        <f t="shared" si="204"/>
        <v>1.8635798294313262</v>
      </c>
    </row>
    <row r="499" spans="1:30" x14ac:dyDescent="0.2">
      <c r="A499" s="399">
        <v>1009</v>
      </c>
      <c r="B499" s="399" t="s">
        <v>17</v>
      </c>
      <c r="C499" s="21">
        <f t="shared" ref="C499:O499" si="205">+C342/(C37*10^6)</f>
        <v>1.867873165811601</v>
      </c>
      <c r="D499" s="21">
        <f t="shared" si="205"/>
        <v>1.7106188852388775</v>
      </c>
      <c r="E499" s="21">
        <f t="shared" si="205"/>
        <v>1.8108890864424116</v>
      </c>
      <c r="F499" s="21">
        <f t="shared" si="205"/>
        <v>1.7813081487809088</v>
      </c>
      <c r="G499" s="21">
        <f t="shared" si="205"/>
        <v>1.7132924877159841</v>
      </c>
      <c r="H499" s="21">
        <f t="shared" si="205"/>
        <v>1.9860730093391152</v>
      </c>
      <c r="I499" s="21">
        <f t="shared" si="205"/>
        <v>1.5486243161243367</v>
      </c>
      <c r="J499" s="21">
        <f t="shared" si="205"/>
        <v>1.7847264610318139</v>
      </c>
      <c r="K499" s="21">
        <f t="shared" si="205"/>
        <v>1.832691861226271</v>
      </c>
      <c r="L499" s="21">
        <f t="shared" si="205"/>
        <v>1.9628669868635638</v>
      </c>
      <c r="M499" s="21">
        <f t="shared" si="205"/>
        <v>1.8877756347887482</v>
      </c>
      <c r="N499" s="21">
        <f t="shared" si="205"/>
        <v>1.8223627435853218</v>
      </c>
      <c r="O499" s="404">
        <f t="shared" si="205"/>
        <v>1.8065641239575396</v>
      </c>
      <c r="Q499" s="399">
        <v>1009</v>
      </c>
      <c r="R499" s="399" t="s">
        <v>17</v>
      </c>
      <c r="S499" s="21">
        <f t="shared" ref="S499:AD499" si="206">+S342/(S37*10^6)</f>
        <v>1.867873165811601</v>
      </c>
      <c r="T499" s="21">
        <f t="shared" si="206"/>
        <v>1.7859885188370095</v>
      </c>
      <c r="U499" s="21">
        <f t="shared" si="206"/>
        <v>1.7941353190637628</v>
      </c>
      <c r="V499" s="21">
        <f t="shared" si="206"/>
        <v>1.7908511153147244</v>
      </c>
      <c r="W499" s="21">
        <f t="shared" si="206"/>
        <v>1.7746949214716068</v>
      </c>
      <c r="X499" s="21">
        <f t="shared" si="206"/>
        <v>1.8102594013469049</v>
      </c>
      <c r="Y499" s="21">
        <f t="shared" si="206"/>
        <v>1.7689765941334208</v>
      </c>
      <c r="Z499" s="21">
        <f t="shared" si="206"/>
        <v>1.7709896358798267</v>
      </c>
      <c r="AA499" s="21">
        <f t="shared" si="206"/>
        <v>1.7780372255375443</v>
      </c>
      <c r="AB499" s="21">
        <f t="shared" si="206"/>
        <v>1.796541234273779</v>
      </c>
      <c r="AC499" s="21">
        <f t="shared" si="206"/>
        <v>1.8051499459902802</v>
      </c>
      <c r="AD499" s="21">
        <f t="shared" si="206"/>
        <v>1.8065641239575398</v>
      </c>
    </row>
    <row r="500" spans="1:30" x14ac:dyDescent="0.2">
      <c r="A500" s="399">
        <v>1010</v>
      </c>
      <c r="B500" s="399" t="s">
        <v>19</v>
      </c>
      <c r="C500" s="21">
        <f t="shared" ref="C500:O500" si="207">+C343/(C38*10^6)</f>
        <v>0.74616696480208744</v>
      </c>
      <c r="D500" s="21">
        <f t="shared" si="207"/>
        <v>0.67685686672977241</v>
      </c>
      <c r="E500" s="21">
        <f t="shared" si="207"/>
        <v>0.68765807027120585</v>
      </c>
      <c r="F500" s="21">
        <f t="shared" si="207"/>
        <v>0.58795732539387169</v>
      </c>
      <c r="G500" s="21">
        <f t="shared" si="207"/>
        <v>0.62605108240950469</v>
      </c>
      <c r="H500" s="21">
        <f t="shared" si="207"/>
        <v>0.81271882227917736</v>
      </c>
      <c r="I500" s="21">
        <f t="shared" si="207"/>
        <v>0.73896320532074655</v>
      </c>
      <c r="J500" s="21">
        <f t="shared" si="207"/>
        <v>0.74007339115666881</v>
      </c>
      <c r="K500" s="21">
        <f t="shared" si="207"/>
        <v>0.77310099528680309</v>
      </c>
      <c r="L500" s="21">
        <f t="shared" si="207"/>
        <v>0.79604039973660767</v>
      </c>
      <c r="M500" s="21">
        <f t="shared" si="207"/>
        <v>0.65769611431406128</v>
      </c>
      <c r="N500" s="21">
        <f t="shared" si="207"/>
        <v>0.74746128987489846</v>
      </c>
      <c r="O500" s="404">
        <f t="shared" si="207"/>
        <v>0.71608682756600217</v>
      </c>
      <c r="Q500" s="399">
        <v>1010</v>
      </c>
      <c r="R500" s="399" t="s">
        <v>19</v>
      </c>
      <c r="S500" s="21">
        <f t="shared" ref="S500:AD500" si="208">+S343/(S38*10^6)</f>
        <v>0.74616696480208744</v>
      </c>
      <c r="T500" s="21">
        <f t="shared" si="208"/>
        <v>0.71123827855262844</v>
      </c>
      <c r="U500" s="21">
        <f t="shared" si="208"/>
        <v>0.70336659340561658</v>
      </c>
      <c r="V500" s="21">
        <f t="shared" si="208"/>
        <v>0.67292482604150128</v>
      </c>
      <c r="W500" s="21">
        <f t="shared" si="208"/>
        <v>0.66327302396524346</v>
      </c>
      <c r="X500" s="21">
        <f t="shared" si="208"/>
        <v>0.68898848836358784</v>
      </c>
      <c r="Y500" s="21">
        <f t="shared" si="208"/>
        <v>0.69733650327746044</v>
      </c>
      <c r="Z500" s="21">
        <f t="shared" si="208"/>
        <v>0.70331017792387451</v>
      </c>
      <c r="AA500" s="21">
        <f t="shared" si="208"/>
        <v>0.71095268620750474</v>
      </c>
      <c r="AB500" s="21">
        <f t="shared" si="208"/>
        <v>0.71912943516392569</v>
      </c>
      <c r="AC500" s="21">
        <f t="shared" si="208"/>
        <v>0.71341552358798976</v>
      </c>
      <c r="AD500" s="21">
        <f t="shared" si="208"/>
        <v>0.71608682756600217</v>
      </c>
    </row>
    <row r="501" spans="1:30" x14ac:dyDescent="0.2">
      <c r="A501" s="399">
        <v>1011</v>
      </c>
      <c r="B501" s="399" t="s">
        <v>20</v>
      </c>
      <c r="C501" s="21">
        <f t="shared" ref="C501:O501" si="209">+C344/(C39*10^6)</f>
        <v>2.3039015399312586</v>
      </c>
      <c r="D501" s="21">
        <f t="shared" si="209"/>
        <v>2.1271367142174595</v>
      </c>
      <c r="E501" s="21">
        <f t="shared" si="209"/>
        <v>2.1572392080946776</v>
      </c>
      <c r="F501" s="21">
        <f t="shared" si="209"/>
        <v>2.0828729429736241</v>
      </c>
      <c r="G501" s="21">
        <f t="shared" si="209"/>
        <v>1.8901707232334153</v>
      </c>
      <c r="H501" s="21">
        <f t="shared" si="209"/>
        <v>2.158960537281239</v>
      </c>
      <c r="I501" s="21">
        <f t="shared" si="209"/>
        <v>1.9267019100715863</v>
      </c>
      <c r="J501" s="21">
        <f t="shared" si="209"/>
        <v>1.9877081904124487</v>
      </c>
      <c r="K501" s="21">
        <f t="shared" si="209"/>
        <v>2.0668010720391852</v>
      </c>
      <c r="L501" s="21">
        <f t="shared" si="209"/>
        <v>2.1284761763249134</v>
      </c>
      <c r="M501" s="21">
        <f t="shared" si="209"/>
        <v>1.9289199169383706</v>
      </c>
      <c r="N501" s="21">
        <f t="shared" si="209"/>
        <v>2.0497443074287309</v>
      </c>
      <c r="O501" s="404">
        <f t="shared" si="209"/>
        <v>2.0622066249530602</v>
      </c>
      <c r="Q501" s="399">
        <v>1011</v>
      </c>
      <c r="R501" s="399" t="s">
        <v>20</v>
      </c>
      <c r="S501" s="21">
        <f t="shared" ref="S501:AD501" si="210">+S344/(S39*10^6)</f>
        <v>2.3039015399312586</v>
      </c>
      <c r="T501" s="21">
        <f t="shared" si="210"/>
        <v>2.2127395655234841</v>
      </c>
      <c r="U501" s="21">
        <f t="shared" si="210"/>
        <v>2.1941424530383782</v>
      </c>
      <c r="V501" s="21">
        <f t="shared" si="210"/>
        <v>2.1660909957062868</v>
      </c>
      <c r="W501" s="21">
        <f t="shared" si="210"/>
        <v>2.1093084279202787</v>
      </c>
      <c r="X501" s="21">
        <f t="shared" si="210"/>
        <v>2.1176722047894301</v>
      </c>
      <c r="Y501" s="21">
        <f t="shared" si="210"/>
        <v>2.0858105378450968</v>
      </c>
      <c r="Z501" s="21">
        <f t="shared" si="210"/>
        <v>2.0719544312652283</v>
      </c>
      <c r="AA501" s="21">
        <f t="shared" si="210"/>
        <v>2.0713702229574626</v>
      </c>
      <c r="AB501" s="21">
        <f t="shared" si="210"/>
        <v>2.0768322694770029</v>
      </c>
      <c r="AC501" s="21">
        <f t="shared" si="210"/>
        <v>2.0632834651904179</v>
      </c>
      <c r="AD501" s="21">
        <f t="shared" si="210"/>
        <v>2.0622066249530602</v>
      </c>
    </row>
    <row r="502" spans="1:30" ht="14.25" customHeight="1" x14ac:dyDescent="0.2">
      <c r="A502" s="399">
        <v>1012</v>
      </c>
      <c r="B502" s="399" t="s">
        <v>21</v>
      </c>
      <c r="C502" s="21">
        <f t="shared" ref="C502:O502" si="211">+C345/(C40*10^6)</f>
        <v>2.2813268039980095</v>
      </c>
      <c r="D502" s="21">
        <f t="shared" si="211"/>
        <v>2.180717422368962</v>
      </c>
      <c r="E502" s="21">
        <f t="shared" si="211"/>
        <v>2.3411157110823662</v>
      </c>
      <c r="F502" s="21">
        <f t="shared" si="211"/>
        <v>2.3021222748472465</v>
      </c>
      <c r="G502" s="21">
        <f t="shared" si="211"/>
        <v>2.2470117606318509</v>
      </c>
      <c r="H502" s="21">
        <f t="shared" si="211"/>
        <v>2.5079712325408789</v>
      </c>
      <c r="I502" s="21">
        <f t="shared" si="211"/>
        <v>1.9435754749258236</v>
      </c>
      <c r="J502" s="21">
        <f t="shared" si="211"/>
        <v>2.0867773545696431</v>
      </c>
      <c r="K502" s="21">
        <f t="shared" si="211"/>
        <v>2.3671348519668163</v>
      </c>
      <c r="L502" s="21">
        <f t="shared" si="211"/>
        <v>2.6856478100786521</v>
      </c>
      <c r="M502" s="21">
        <f t="shared" si="211"/>
        <v>2.4806209326962581</v>
      </c>
      <c r="N502" s="21">
        <f t="shared" si="211"/>
        <v>2.4415133183786981</v>
      </c>
      <c r="O502" s="404">
        <f t="shared" si="211"/>
        <v>2.3174636212211661</v>
      </c>
      <c r="Q502" s="399">
        <v>1012</v>
      </c>
      <c r="R502" s="399" t="s">
        <v>21</v>
      </c>
      <c r="S502" s="21">
        <f t="shared" ref="S502:AD502" si="212">+S345/(S40*10^6)</f>
        <v>2.2813268039980095</v>
      </c>
      <c r="T502" s="21">
        <f t="shared" si="212"/>
        <v>2.2307695031682147</v>
      </c>
      <c r="U502" s="21">
        <f t="shared" si="212"/>
        <v>2.2665751161178433</v>
      </c>
      <c r="V502" s="21">
        <f t="shared" si="212"/>
        <v>2.2755339373150179</v>
      </c>
      <c r="W502" s="21">
        <f t="shared" si="212"/>
        <v>2.2698518840358601</v>
      </c>
      <c r="X502" s="21">
        <f t="shared" si="212"/>
        <v>2.3091273537613097</v>
      </c>
      <c r="Y502" s="21">
        <f t="shared" si="212"/>
        <v>2.2488330826260796</v>
      </c>
      <c r="Z502" s="21">
        <f t="shared" si="212"/>
        <v>2.2263416844568393</v>
      </c>
      <c r="AA502" s="21">
        <f t="shared" si="212"/>
        <v>2.2432432035469083</v>
      </c>
      <c r="AB502" s="21">
        <f t="shared" si="212"/>
        <v>2.2885025682530999</v>
      </c>
      <c r="AC502" s="21">
        <f t="shared" si="212"/>
        <v>2.3062664881203285</v>
      </c>
      <c r="AD502" s="21">
        <f t="shared" si="212"/>
        <v>2.3174636212211657</v>
      </c>
    </row>
    <row r="503" spans="1:30" x14ac:dyDescent="0.2">
      <c r="A503" s="399">
        <v>1013</v>
      </c>
      <c r="B503" s="399" t="s">
        <v>22</v>
      </c>
      <c r="C503" s="21">
        <f t="shared" ref="C503:O503" si="213">+C346/(C41*10^6)</f>
        <v>2.354798592574618</v>
      </c>
      <c r="D503" s="21">
        <f t="shared" si="213"/>
        <v>2.0064140082844695</v>
      </c>
      <c r="E503" s="21">
        <f t="shared" si="213"/>
        <v>2.0098995061444813</v>
      </c>
      <c r="F503" s="21">
        <f t="shared" si="213"/>
        <v>1.8305930361969367</v>
      </c>
      <c r="G503" s="21">
        <f t="shared" si="213"/>
        <v>1.7889444270343673</v>
      </c>
      <c r="H503" s="21">
        <f t="shared" si="213"/>
        <v>1.9909823152759427</v>
      </c>
      <c r="I503" s="21">
        <f t="shared" si="213"/>
        <v>1.8543218322427126</v>
      </c>
      <c r="J503" s="21">
        <f t="shared" si="213"/>
        <v>1.7957571440543032</v>
      </c>
      <c r="K503" s="21">
        <f t="shared" si="213"/>
        <v>1.9547070958868784</v>
      </c>
      <c r="L503" s="21">
        <f t="shared" si="213"/>
        <v>2.1495897925113283</v>
      </c>
      <c r="M503" s="21">
        <f t="shared" si="213"/>
        <v>2.186900779272348</v>
      </c>
      <c r="N503" s="21">
        <f t="shared" si="213"/>
        <v>2.0446229078443232</v>
      </c>
      <c r="O503" s="404">
        <f t="shared" si="213"/>
        <v>1.9882353233110692</v>
      </c>
      <c r="Q503" s="399">
        <v>1013</v>
      </c>
      <c r="R503" s="399" t="s">
        <v>22</v>
      </c>
      <c r="S503" s="21">
        <f t="shared" ref="S503:AD503" si="214">+S346/(S41*10^6)</f>
        <v>2.354798592574618</v>
      </c>
      <c r="T503" s="21">
        <f t="shared" si="214"/>
        <v>2.1701516836312837</v>
      </c>
      <c r="U503" s="21">
        <f t="shared" si="214"/>
        <v>2.1169836340427155</v>
      </c>
      <c r="V503" s="21">
        <f t="shared" si="214"/>
        <v>2.0412520320645777</v>
      </c>
      <c r="W503" s="21">
        <f t="shared" si="214"/>
        <v>1.9878755165631701</v>
      </c>
      <c r="X503" s="21">
        <f t="shared" si="214"/>
        <v>1.9884303866400437</v>
      </c>
      <c r="Y503" s="21">
        <f t="shared" si="214"/>
        <v>1.9648269440746668</v>
      </c>
      <c r="Z503" s="21">
        <f t="shared" si="214"/>
        <v>1.9392207767483181</v>
      </c>
      <c r="AA503" s="21">
        <f t="shared" si="214"/>
        <v>1.9412131802020489</v>
      </c>
      <c r="AB503" s="21">
        <f t="shared" si="214"/>
        <v>1.9628601371573542</v>
      </c>
      <c r="AC503" s="21">
        <f t="shared" si="214"/>
        <v>1.9831960857635869</v>
      </c>
      <c r="AD503" s="21">
        <f t="shared" si="214"/>
        <v>1.9882353233110692</v>
      </c>
    </row>
    <row r="504" spans="1:30" x14ac:dyDescent="0.2">
      <c r="A504" s="399">
        <v>1014</v>
      </c>
      <c r="B504" s="399" t="s">
        <v>23</v>
      </c>
      <c r="C504" s="21">
        <f t="shared" ref="C504:O504" si="215">+C347/(C42*10^6)</f>
        <v>2.2668742507413717</v>
      </c>
      <c r="D504" s="21">
        <f t="shared" si="215"/>
        <v>2.2127308632113452</v>
      </c>
      <c r="E504" s="21">
        <f t="shared" si="215"/>
        <v>2.2741042387487203</v>
      </c>
      <c r="F504" s="21">
        <f t="shared" si="215"/>
        <v>2.2451257262469491</v>
      </c>
      <c r="G504" s="21">
        <f t="shared" si="215"/>
        <v>1.8684741887530099</v>
      </c>
      <c r="H504" s="21">
        <f t="shared" si="215"/>
        <v>2.2536852333375554</v>
      </c>
      <c r="I504" s="21">
        <f t="shared" si="215"/>
        <v>1.8271145832779547</v>
      </c>
      <c r="J504" s="21">
        <f t="shared" si="215"/>
        <v>2.365304651607214</v>
      </c>
      <c r="K504" s="21">
        <f t="shared" si="215"/>
        <v>2.0888975881012377</v>
      </c>
      <c r="L504" s="21">
        <f t="shared" si="215"/>
        <v>2.3688490799639239</v>
      </c>
      <c r="M504" s="21">
        <f t="shared" si="215"/>
        <v>2.1196193455385854</v>
      </c>
      <c r="N504" s="21">
        <f t="shared" si="215"/>
        <v>2.2181658497896364</v>
      </c>
      <c r="O504" s="404">
        <f t="shared" si="215"/>
        <v>2.1706433032312917</v>
      </c>
      <c r="Q504" s="399">
        <v>1014</v>
      </c>
      <c r="R504" s="399" t="s">
        <v>23</v>
      </c>
      <c r="S504" s="21">
        <f t="shared" ref="S504:AD504" si="216">+S347/(S42*10^6)</f>
        <v>2.2668742507413717</v>
      </c>
      <c r="T504" s="21">
        <f t="shared" si="216"/>
        <v>2.2390729110061445</v>
      </c>
      <c r="U504" s="21">
        <f t="shared" si="216"/>
        <v>2.250812433069505</v>
      </c>
      <c r="V504" s="21">
        <f t="shared" si="216"/>
        <v>2.249362885834052</v>
      </c>
      <c r="W504" s="21">
        <f t="shared" si="216"/>
        <v>2.1706372755377901</v>
      </c>
      <c r="X504" s="21">
        <f t="shared" si="216"/>
        <v>2.1848637565490407</v>
      </c>
      <c r="Y504" s="21">
        <f t="shared" si="216"/>
        <v>2.1252240451009605</v>
      </c>
      <c r="Z504" s="21">
        <f t="shared" si="216"/>
        <v>2.1580903234729227</v>
      </c>
      <c r="AA504" s="21">
        <f t="shared" si="216"/>
        <v>2.1500157123192856</v>
      </c>
      <c r="AB504" s="21">
        <f t="shared" si="216"/>
        <v>2.1712979724715615</v>
      </c>
      <c r="AC504" s="21">
        <f t="shared" si="216"/>
        <v>2.1664078042752606</v>
      </c>
      <c r="AD504" s="21">
        <f t="shared" si="216"/>
        <v>2.1706433032312922</v>
      </c>
    </row>
    <row r="505" spans="1:30" x14ac:dyDescent="0.2">
      <c r="A505" s="399">
        <v>1015</v>
      </c>
      <c r="B505" s="399" t="s">
        <v>24</v>
      </c>
      <c r="C505" s="21">
        <f t="shared" ref="C505:O505" si="217">+C348/(C43*10^6)</f>
        <v>2.4000305667586499</v>
      </c>
      <c r="D505" s="21">
        <f t="shared" si="217"/>
        <v>2.3290618146714097</v>
      </c>
      <c r="E505" s="21">
        <f t="shared" si="217"/>
        <v>2.2414545398904426</v>
      </c>
      <c r="F505" s="21">
        <f t="shared" si="217"/>
        <v>2.1379766330323955</v>
      </c>
      <c r="G505" s="21">
        <f t="shared" si="217"/>
        <v>2.0882859494955297</v>
      </c>
      <c r="H505" s="21">
        <f t="shared" si="217"/>
        <v>2.4471353042514008</v>
      </c>
      <c r="I505" s="21">
        <f t="shared" si="217"/>
        <v>2.0556526349273669</v>
      </c>
      <c r="J505" s="21">
        <f t="shared" si="217"/>
        <v>2.1012584401855134</v>
      </c>
      <c r="K505" s="21">
        <f t="shared" si="217"/>
        <v>2.1694607059683095</v>
      </c>
      <c r="L505" s="21">
        <f t="shared" si="217"/>
        <v>2.3770491370717117</v>
      </c>
      <c r="M505" s="21">
        <f t="shared" si="217"/>
        <v>2.2700390155209802</v>
      </c>
      <c r="N505" s="21">
        <f t="shared" si="217"/>
        <v>2.4218635616147686</v>
      </c>
      <c r="O505" s="404">
        <f t="shared" si="217"/>
        <v>2.2447691680306758</v>
      </c>
      <c r="Q505" s="399">
        <v>1015</v>
      </c>
      <c r="R505" s="399" t="s">
        <v>24</v>
      </c>
      <c r="S505" s="21">
        <f t="shared" ref="S505:AD505" si="218">+S348/(S43*10^6)</f>
        <v>2.4000305667586499</v>
      </c>
      <c r="T505" s="21">
        <f t="shared" si="218"/>
        <v>2.3643437930361282</v>
      </c>
      <c r="U505" s="21">
        <f t="shared" si="218"/>
        <v>2.3224489135878037</v>
      </c>
      <c r="V505" s="21">
        <f t="shared" si="218"/>
        <v>2.2736019656522219</v>
      </c>
      <c r="W505" s="21">
        <f t="shared" si="218"/>
        <v>2.2345384325128186</v>
      </c>
      <c r="X505" s="21">
        <f t="shared" si="218"/>
        <v>2.2705311397370038</v>
      </c>
      <c r="Y505" s="21">
        <f t="shared" si="218"/>
        <v>2.2338998982185467</v>
      </c>
      <c r="Z505" s="21">
        <f t="shared" si="218"/>
        <v>2.2153002448343306</v>
      </c>
      <c r="AA505" s="21">
        <f t="shared" si="218"/>
        <v>2.2099944184807487</v>
      </c>
      <c r="AB505" s="21">
        <f t="shared" si="218"/>
        <v>2.2263007807842183</v>
      </c>
      <c r="AC505" s="21">
        <f t="shared" si="218"/>
        <v>2.2303034654529323</v>
      </c>
      <c r="AD505" s="21">
        <f t="shared" si="218"/>
        <v>2.2447691680306758</v>
      </c>
    </row>
    <row r="506" spans="1:30" x14ac:dyDescent="0.2">
      <c r="A506" s="399">
        <v>1016</v>
      </c>
      <c r="B506" s="399" t="s">
        <v>25</v>
      </c>
      <c r="C506" s="21">
        <f t="shared" ref="C506:O506" si="219">+C349/(C44*10^6)</f>
        <v>1.9915644915425443</v>
      </c>
      <c r="D506" s="21">
        <f t="shared" si="219"/>
        <v>1.8142289305796777</v>
      </c>
      <c r="E506" s="21">
        <f t="shared" si="219"/>
        <v>2.0779885022952507</v>
      </c>
      <c r="F506" s="21">
        <f t="shared" si="219"/>
        <v>2.0184282522635515</v>
      </c>
      <c r="G506" s="21">
        <f t="shared" si="219"/>
        <v>1.9296641256421825</v>
      </c>
      <c r="H506" s="21">
        <f t="shared" si="219"/>
        <v>2.1596688654045337</v>
      </c>
      <c r="I506" s="21">
        <f t="shared" si="219"/>
        <v>2.0792867556062382</v>
      </c>
      <c r="J506" s="21">
        <f t="shared" si="219"/>
        <v>2.0077076086178516</v>
      </c>
      <c r="K506" s="21">
        <f t="shared" si="219"/>
        <v>1.8404154638427506</v>
      </c>
      <c r="L506" s="21">
        <f t="shared" si="219"/>
        <v>1.9473437649612209</v>
      </c>
      <c r="M506" s="21">
        <f t="shared" si="219"/>
        <v>1.9037424677187951</v>
      </c>
      <c r="N506" s="21">
        <f t="shared" si="219"/>
        <v>1.961955091207819</v>
      </c>
      <c r="O506" s="404">
        <f t="shared" si="219"/>
        <v>1.9794505825883</v>
      </c>
      <c r="Q506" s="399">
        <v>1016</v>
      </c>
      <c r="R506" s="399" t="s">
        <v>25</v>
      </c>
      <c r="S506" s="21">
        <f t="shared" ref="S506:AD506" si="220">+S349/(S44*10^6)</f>
        <v>1.9915644915425443</v>
      </c>
      <c r="T506" s="21">
        <f t="shared" si="220"/>
        <v>1.8999800181169073</v>
      </c>
      <c r="U506" s="21">
        <f t="shared" si="220"/>
        <v>1.960685386058189</v>
      </c>
      <c r="V506" s="21">
        <f t="shared" si="220"/>
        <v>1.9763805682336348</v>
      </c>
      <c r="W506" s="21">
        <f t="shared" si="220"/>
        <v>1.9664726739764389</v>
      </c>
      <c r="X506" s="21">
        <f t="shared" si="220"/>
        <v>2.0007352413099686</v>
      </c>
      <c r="Y506" s="21">
        <f t="shared" si="220"/>
        <v>2.01453716764289</v>
      </c>
      <c r="Z506" s="21">
        <f t="shared" si="220"/>
        <v>2.0135999685687485</v>
      </c>
      <c r="AA506" s="21">
        <f t="shared" si="220"/>
        <v>1.992944544168725</v>
      </c>
      <c r="AB506" s="21">
        <f t="shared" si="220"/>
        <v>1.9884842919903318</v>
      </c>
      <c r="AC506" s="21">
        <f t="shared" si="220"/>
        <v>1.9809266471843947</v>
      </c>
      <c r="AD506" s="21">
        <f t="shared" si="220"/>
        <v>1.9794505825882995</v>
      </c>
    </row>
    <row r="507" spans="1:30" x14ac:dyDescent="0.2">
      <c r="A507" s="399">
        <v>1017</v>
      </c>
      <c r="B507" s="399" t="s">
        <v>26</v>
      </c>
      <c r="C507" s="21">
        <f t="shared" ref="C507:O507" si="221">+C350/(C45*10^6)</f>
        <v>2.0225714806378132</v>
      </c>
      <c r="D507" s="21">
        <f t="shared" si="221"/>
        <v>1.7059692061001577</v>
      </c>
      <c r="E507" s="21">
        <f t="shared" si="221"/>
        <v>1.8533691398194398</v>
      </c>
      <c r="F507" s="21">
        <f t="shared" si="221"/>
        <v>1.785956082564778</v>
      </c>
      <c r="G507" s="21">
        <f t="shared" si="221"/>
        <v>1.7636469696771748</v>
      </c>
      <c r="H507" s="21">
        <f t="shared" si="221"/>
        <v>2.0989237973030774</v>
      </c>
      <c r="I507" s="21">
        <f t="shared" si="221"/>
        <v>1.9241867090935132</v>
      </c>
      <c r="J507" s="21">
        <f t="shared" si="221"/>
        <v>1.8484859682493529</v>
      </c>
      <c r="K507" s="21">
        <f t="shared" si="221"/>
        <v>1.9571479899175461</v>
      </c>
      <c r="L507" s="21">
        <f t="shared" si="221"/>
        <v>1.9991485240296114</v>
      </c>
      <c r="M507" s="21">
        <f t="shared" si="221"/>
        <v>1.913981802704356</v>
      </c>
      <c r="N507" s="21">
        <f t="shared" si="221"/>
        <v>1.9108669366464255</v>
      </c>
      <c r="O507" s="404">
        <f t="shared" si="221"/>
        <v>1.8977966373899964</v>
      </c>
      <c r="Q507" s="399">
        <v>1017</v>
      </c>
      <c r="R507" s="399" t="s">
        <v>26</v>
      </c>
      <c r="S507" s="21">
        <f t="shared" ref="S507:AD507" si="222">+S350/(S45*10^6)</f>
        <v>2.0225714806378132</v>
      </c>
      <c r="T507" s="21">
        <f t="shared" si="222"/>
        <v>1.859889743828268</v>
      </c>
      <c r="U507" s="21">
        <f t="shared" si="222"/>
        <v>1.8577651320583422</v>
      </c>
      <c r="V507" s="21">
        <f t="shared" si="222"/>
        <v>1.8395448872525639</v>
      </c>
      <c r="W507" s="21">
        <f t="shared" si="222"/>
        <v>1.8240809541512981</v>
      </c>
      <c r="X507" s="21">
        <f t="shared" si="222"/>
        <v>1.8693276002899628</v>
      </c>
      <c r="Y507" s="21">
        <f t="shared" si="222"/>
        <v>1.878143710749534</v>
      </c>
      <c r="Z507" s="21">
        <f t="shared" si="222"/>
        <v>1.8741849848146872</v>
      </c>
      <c r="AA507" s="21">
        <f t="shared" si="222"/>
        <v>1.8834802158962103</v>
      </c>
      <c r="AB507" s="21">
        <f t="shared" si="222"/>
        <v>1.8948929503172982</v>
      </c>
      <c r="AC507" s="21">
        <f t="shared" si="222"/>
        <v>1.8966418079494596</v>
      </c>
      <c r="AD507" s="21">
        <f t="shared" si="222"/>
        <v>1.8977966373899964</v>
      </c>
    </row>
    <row r="508" spans="1:30" x14ac:dyDescent="0.2">
      <c r="A508" s="399">
        <v>1018</v>
      </c>
      <c r="B508" s="399" t="s">
        <v>27</v>
      </c>
      <c r="C508" s="21">
        <f t="shared" ref="C508:O508" si="223">+C351/(C46*10^6)</f>
        <v>2.3703738175326303</v>
      </c>
      <c r="D508" s="21">
        <f t="shared" si="223"/>
        <v>2.1632295202038438</v>
      </c>
      <c r="E508" s="21">
        <f t="shared" si="223"/>
        <v>2.4088367210185391</v>
      </c>
      <c r="F508" s="21">
        <f t="shared" si="223"/>
        <v>2.2767215827192073</v>
      </c>
      <c r="G508" s="21">
        <f t="shared" si="223"/>
        <v>2.1762518896350307</v>
      </c>
      <c r="H508" s="21">
        <f t="shared" si="223"/>
        <v>2.4718956455685803</v>
      </c>
      <c r="I508" s="21">
        <f t="shared" si="223"/>
        <v>1.6759039543134031</v>
      </c>
      <c r="J508" s="21">
        <f t="shared" si="223"/>
        <v>2.0765665180709578</v>
      </c>
      <c r="K508" s="21">
        <f t="shared" si="223"/>
        <v>2.108965744338549</v>
      </c>
      <c r="L508" s="21">
        <f t="shared" si="223"/>
        <v>2.2816906887489048</v>
      </c>
      <c r="M508" s="21">
        <f t="shared" si="223"/>
        <v>2.2679947456119725</v>
      </c>
      <c r="N508" s="21">
        <f t="shared" si="223"/>
        <v>2.3087953691435521</v>
      </c>
      <c r="O508" s="404">
        <f t="shared" si="223"/>
        <v>2.2028432916936445</v>
      </c>
      <c r="Q508" s="399">
        <v>1018</v>
      </c>
      <c r="R508" s="399" t="s">
        <v>27</v>
      </c>
      <c r="S508" s="21">
        <f t="shared" ref="S508:AD508" si="224">+S351/(S46*10^6)</f>
        <v>2.3703738175326303</v>
      </c>
      <c r="T508" s="21">
        <f t="shared" si="224"/>
        <v>2.2640181673728814</v>
      </c>
      <c r="U508" s="21">
        <f t="shared" si="224"/>
        <v>2.3106052669397141</v>
      </c>
      <c r="V508" s="21">
        <f t="shared" si="224"/>
        <v>2.3017476794726868</v>
      </c>
      <c r="W508" s="21">
        <f t="shared" si="224"/>
        <v>2.2760074035794515</v>
      </c>
      <c r="X508" s="21">
        <f t="shared" si="224"/>
        <v>2.3093977914763091</v>
      </c>
      <c r="Y508" s="21">
        <f t="shared" si="224"/>
        <v>2.2028416945259885</v>
      </c>
      <c r="Z508" s="21">
        <f t="shared" si="224"/>
        <v>2.1856106729675546</v>
      </c>
      <c r="AA508" s="21">
        <f t="shared" si="224"/>
        <v>2.1765785015477679</v>
      </c>
      <c r="AB508" s="21">
        <f t="shared" si="224"/>
        <v>2.1866790168245429</v>
      </c>
      <c r="AC508" s="21">
        <f t="shared" si="224"/>
        <v>2.1939391284268437</v>
      </c>
      <c r="AD508" s="21">
        <f t="shared" si="224"/>
        <v>2.2028432916936436</v>
      </c>
    </row>
    <row r="509" spans="1:30" x14ac:dyDescent="0.2">
      <c r="A509" s="399">
        <v>1019</v>
      </c>
      <c r="B509" s="399" t="s">
        <v>28</v>
      </c>
      <c r="C509" s="21">
        <f t="shared" ref="C509:O509" si="225">+C352/(C47*10^6)</f>
        <v>1.5968558767672503</v>
      </c>
      <c r="D509" s="21">
        <f t="shared" si="225"/>
        <v>1.573865456117596</v>
      </c>
      <c r="E509" s="21">
        <f t="shared" si="225"/>
        <v>1.5987213974393895</v>
      </c>
      <c r="F509" s="21">
        <f t="shared" si="225"/>
        <v>1.5042898644810518</v>
      </c>
      <c r="G509" s="21">
        <f t="shared" si="225"/>
        <v>1.4943130013368984</v>
      </c>
      <c r="H509" s="21">
        <f t="shared" si="225"/>
        <v>1.7799631871320785</v>
      </c>
      <c r="I509" s="21">
        <f t="shared" si="225"/>
        <v>1.4698113364707841</v>
      </c>
      <c r="J509" s="21">
        <f t="shared" si="225"/>
        <v>1.6322918478097923</v>
      </c>
      <c r="K509" s="21">
        <f t="shared" si="225"/>
        <v>1.4757002999019551</v>
      </c>
      <c r="L509" s="21">
        <f t="shared" si="225"/>
        <v>1.5314268572219742</v>
      </c>
      <c r="M509" s="21">
        <f t="shared" si="225"/>
        <v>1.5813947318849677</v>
      </c>
      <c r="N509" s="21">
        <f t="shared" si="225"/>
        <v>1.6331011939579534</v>
      </c>
      <c r="O509" s="404">
        <f t="shared" si="225"/>
        <v>1.5697416003103515</v>
      </c>
      <c r="Q509" s="399">
        <v>1019</v>
      </c>
      <c r="R509" s="399" t="s">
        <v>28</v>
      </c>
      <c r="S509" s="21">
        <f t="shared" ref="S509:AD509" si="226">+S352/(S47*10^6)</f>
        <v>1.5968558767672503</v>
      </c>
      <c r="T509" s="21">
        <f t="shared" si="226"/>
        <v>1.5852647502463093</v>
      </c>
      <c r="U509" s="21">
        <f t="shared" si="226"/>
        <v>1.58982217506876</v>
      </c>
      <c r="V509" s="21">
        <f t="shared" si="226"/>
        <v>1.5674005292626061</v>
      </c>
      <c r="W509" s="21">
        <f t="shared" si="226"/>
        <v>1.5525690780103361</v>
      </c>
      <c r="X509" s="21">
        <f t="shared" si="226"/>
        <v>1.5911766974765547</v>
      </c>
      <c r="Y509" s="21">
        <f t="shared" si="226"/>
        <v>1.5707135400330505</v>
      </c>
      <c r="Z509" s="21">
        <f t="shared" si="226"/>
        <v>1.5790298181111415</v>
      </c>
      <c r="AA509" s="21">
        <f t="shared" si="226"/>
        <v>1.5663070671277721</v>
      </c>
      <c r="AB509" s="21">
        <f t="shared" si="226"/>
        <v>1.562698336906541</v>
      </c>
      <c r="AC509" s="21">
        <f t="shared" si="226"/>
        <v>1.5644195083462067</v>
      </c>
      <c r="AD509" s="21">
        <f t="shared" si="226"/>
        <v>1.5697416003103515</v>
      </c>
    </row>
    <row r="510" spans="1:30" x14ac:dyDescent="0.2">
      <c r="A510" s="399">
        <v>1020</v>
      </c>
      <c r="B510" s="399" t="s">
        <v>29</v>
      </c>
      <c r="C510" s="21">
        <f t="shared" ref="C510:O510" si="227">+C353/(C48*10^6)</f>
        <v>2.1493599038654114</v>
      </c>
      <c r="D510" s="21">
        <f t="shared" si="227"/>
        <v>1.9806599413258077</v>
      </c>
      <c r="E510" s="21">
        <f t="shared" si="227"/>
        <v>2.0327388491680227</v>
      </c>
      <c r="F510" s="21">
        <f t="shared" si="227"/>
        <v>1.9685236338252892</v>
      </c>
      <c r="G510" s="21">
        <f t="shared" si="227"/>
        <v>1.9011402364102223</v>
      </c>
      <c r="H510" s="21">
        <f t="shared" si="227"/>
        <v>2.1244160600801156</v>
      </c>
      <c r="I510" s="21">
        <f t="shared" si="227"/>
        <v>1.8453541832018301</v>
      </c>
      <c r="J510" s="21">
        <f t="shared" si="227"/>
        <v>1.9483826258444239</v>
      </c>
      <c r="K510" s="21">
        <f t="shared" si="227"/>
        <v>1.9449338972274859</v>
      </c>
      <c r="L510" s="21">
        <f t="shared" si="227"/>
        <v>2.1082632688430891</v>
      </c>
      <c r="M510" s="21">
        <f t="shared" si="227"/>
        <v>2.0144393668639786</v>
      </c>
      <c r="N510" s="21">
        <f t="shared" si="227"/>
        <v>1.939315394682442</v>
      </c>
      <c r="O510" s="404">
        <f t="shared" si="227"/>
        <v>1.9936233647206594</v>
      </c>
      <c r="Q510" s="399">
        <v>1020</v>
      </c>
      <c r="R510" s="399" t="s">
        <v>29</v>
      </c>
      <c r="S510" s="21">
        <f t="shared" ref="S510:AD510" si="228">+S353/(S48*10^6)</f>
        <v>2.1493599038654114</v>
      </c>
      <c r="T510" s="21">
        <f t="shared" si="228"/>
        <v>2.0630360364912468</v>
      </c>
      <c r="U510" s="21">
        <f t="shared" si="228"/>
        <v>2.052897905665473</v>
      </c>
      <c r="V510" s="21">
        <f t="shared" si="228"/>
        <v>2.0311148432565944</v>
      </c>
      <c r="W510" s="21">
        <f t="shared" si="228"/>
        <v>2.0048381170743479</v>
      </c>
      <c r="X510" s="21">
        <f t="shared" si="228"/>
        <v>2.0243114964282221</v>
      </c>
      <c r="Y510" s="21">
        <f t="shared" si="228"/>
        <v>1.9964810803010598</v>
      </c>
      <c r="Z510" s="21">
        <f t="shared" si="228"/>
        <v>1.9902734606574246</v>
      </c>
      <c r="AA510" s="21">
        <f t="shared" si="228"/>
        <v>1.9851709270106275</v>
      </c>
      <c r="AB510" s="21">
        <f t="shared" si="228"/>
        <v>1.9970338272623058</v>
      </c>
      <c r="AC510" s="21">
        <f t="shared" si="228"/>
        <v>1.9986471551906839</v>
      </c>
      <c r="AD510" s="21">
        <f t="shared" si="228"/>
        <v>1.9936233647206594</v>
      </c>
    </row>
    <row r="511" spans="1:30" x14ac:dyDescent="0.2">
      <c r="A511" s="399">
        <v>1021</v>
      </c>
      <c r="B511" s="399" t="s">
        <v>30</v>
      </c>
      <c r="C511" s="21">
        <f t="shared" ref="C511:O511" si="229">+C354/(C49*10^6)</f>
        <v>2.5475190061408988</v>
      </c>
      <c r="D511" s="21">
        <f t="shared" si="229"/>
        <v>2.1618255224825842</v>
      </c>
      <c r="E511" s="21">
        <f t="shared" si="229"/>
        <v>2.2398547186662694</v>
      </c>
      <c r="F511" s="21">
        <f t="shared" si="229"/>
        <v>2.0645455562334756</v>
      </c>
      <c r="G511" s="21">
        <f t="shared" si="229"/>
        <v>2.2561367909009729</v>
      </c>
      <c r="H511" s="21">
        <f t="shared" si="229"/>
        <v>2.3756697861875815</v>
      </c>
      <c r="I511" s="21">
        <f t="shared" si="229"/>
        <v>2.0555731927772021</v>
      </c>
      <c r="J511" s="21">
        <f t="shared" si="229"/>
        <v>2.1822951922221012</v>
      </c>
      <c r="K511" s="21">
        <f t="shared" si="229"/>
        <v>2.2537279659584621</v>
      </c>
      <c r="L511" s="21">
        <f t="shared" si="229"/>
        <v>2.6121914874225305</v>
      </c>
      <c r="M511" s="21">
        <f t="shared" si="229"/>
        <v>2.1817136107020128</v>
      </c>
      <c r="N511" s="21">
        <f t="shared" si="229"/>
        <v>2.5369819512138649</v>
      </c>
      <c r="O511" s="404">
        <f t="shared" si="229"/>
        <v>2.2810779415358984</v>
      </c>
      <c r="Q511" s="399">
        <v>1021</v>
      </c>
      <c r="R511" s="399" t="s">
        <v>30</v>
      </c>
      <c r="S511" s="21">
        <f t="shared" ref="S511:AD511" si="230">+S354/(S49*10^6)</f>
        <v>2.5475190061408988</v>
      </c>
      <c r="T511" s="21">
        <f t="shared" si="230"/>
        <v>2.3506843274752547</v>
      </c>
      <c r="U511" s="21">
        <f t="shared" si="230"/>
        <v>2.3145044316591505</v>
      </c>
      <c r="V511" s="21">
        <f t="shared" si="230"/>
        <v>2.2453752460768324</v>
      </c>
      <c r="W511" s="21">
        <f t="shared" si="230"/>
        <v>2.2474535725955778</v>
      </c>
      <c r="X511" s="21">
        <f t="shared" si="230"/>
        <v>2.2687615652706987</v>
      </c>
      <c r="Y511" s="21">
        <f t="shared" si="230"/>
        <v>2.2352811696555599</v>
      </c>
      <c r="Z511" s="21">
        <f t="shared" si="230"/>
        <v>2.2279232655079353</v>
      </c>
      <c r="AA511" s="21">
        <f t="shared" si="230"/>
        <v>2.2310553797735673</v>
      </c>
      <c r="AB511" s="21">
        <f t="shared" si="230"/>
        <v>2.2675597793233488</v>
      </c>
      <c r="AC511" s="21">
        <f t="shared" si="230"/>
        <v>2.2592838508030728</v>
      </c>
      <c r="AD511" s="21">
        <f t="shared" si="230"/>
        <v>2.2810779415358984</v>
      </c>
    </row>
    <row r="512" spans="1:30" x14ac:dyDescent="0.2">
      <c r="A512" s="399">
        <v>1022</v>
      </c>
      <c r="B512" s="399" t="s">
        <v>31</v>
      </c>
      <c r="C512" s="21">
        <f t="shared" ref="C512:O512" si="231">+C355/(C50*10^6)</f>
        <v>2.6769336460489588</v>
      </c>
      <c r="D512" s="21">
        <f t="shared" si="231"/>
        <v>2.2518435748070482</v>
      </c>
      <c r="E512" s="21">
        <f t="shared" si="231"/>
        <v>2.4104734673728498</v>
      </c>
      <c r="F512" s="21">
        <f t="shared" si="231"/>
        <v>2.5175137307404598</v>
      </c>
      <c r="G512" s="21">
        <f t="shared" si="231"/>
        <v>2.4740134265622822</v>
      </c>
      <c r="H512" s="21">
        <f t="shared" si="231"/>
        <v>2.7674771464361165</v>
      </c>
      <c r="I512" s="21">
        <f t="shared" si="231"/>
        <v>2.1970990288197592</v>
      </c>
      <c r="J512" s="21">
        <f t="shared" si="231"/>
        <v>2.2769304133608959</v>
      </c>
      <c r="K512" s="21">
        <f t="shared" si="231"/>
        <v>2.3920822458727455</v>
      </c>
      <c r="L512" s="21">
        <f t="shared" si="231"/>
        <v>2.5403625382341115</v>
      </c>
      <c r="M512" s="21">
        <f t="shared" si="231"/>
        <v>2.4096913461790077</v>
      </c>
      <c r="N512" s="21">
        <f t="shared" si="231"/>
        <v>2.4405768880254897</v>
      </c>
      <c r="O512" s="404">
        <f t="shared" si="231"/>
        <v>2.4401376246294113</v>
      </c>
      <c r="Q512" s="399">
        <v>1022</v>
      </c>
      <c r="R512" s="399" t="s">
        <v>31</v>
      </c>
      <c r="S512" s="21">
        <f t="shared" ref="S512:AD512" si="232">+S355/(S50*10^6)</f>
        <v>2.6769336460489588</v>
      </c>
      <c r="T512" s="21">
        <f t="shared" si="232"/>
        <v>2.4558634844716463</v>
      </c>
      <c r="U512" s="21">
        <f t="shared" si="232"/>
        <v>2.4408570485066967</v>
      </c>
      <c r="V512" s="21">
        <f t="shared" si="232"/>
        <v>2.4602862063664674</v>
      </c>
      <c r="W512" s="21">
        <f t="shared" si="232"/>
        <v>2.4630947780095926</v>
      </c>
      <c r="X512" s="21">
        <f t="shared" si="232"/>
        <v>2.5151772885918939</v>
      </c>
      <c r="Y512" s="21">
        <f t="shared" si="232"/>
        <v>2.4622110675080258</v>
      </c>
      <c r="Z512" s="21">
        <f t="shared" si="232"/>
        <v>2.4376021221958295</v>
      </c>
      <c r="AA512" s="21">
        <f t="shared" si="232"/>
        <v>2.4325722329641604</v>
      </c>
      <c r="AB512" s="21">
        <f t="shared" si="232"/>
        <v>2.4431354113085217</v>
      </c>
      <c r="AC512" s="21">
        <f t="shared" si="232"/>
        <v>2.4400999419091982</v>
      </c>
      <c r="AD512" s="21">
        <f t="shared" si="232"/>
        <v>2.4401376246294113</v>
      </c>
    </row>
    <row r="513" spans="1:30" x14ac:dyDescent="0.2">
      <c r="A513" s="399">
        <v>1023</v>
      </c>
      <c r="B513" s="399" t="s">
        <v>32</v>
      </c>
      <c r="C513" s="21">
        <f t="shared" ref="C513:O513" si="233">+C356/(C51*10^6)</f>
        <v>2.0514855506314271</v>
      </c>
      <c r="D513" s="21">
        <f t="shared" si="233"/>
        <v>1.9357446269429481</v>
      </c>
      <c r="E513" s="21">
        <f t="shared" si="233"/>
        <v>2.1826484028646131</v>
      </c>
      <c r="F513" s="21">
        <f t="shared" si="233"/>
        <v>2.0672809493989259</v>
      </c>
      <c r="G513" s="21">
        <f t="shared" si="233"/>
        <v>1.9962511204950699</v>
      </c>
      <c r="H513" s="21">
        <f t="shared" si="233"/>
        <v>1.8742141330383131</v>
      </c>
      <c r="I513" s="21">
        <f t="shared" si="233"/>
        <v>1.5015805709155852</v>
      </c>
      <c r="J513" s="21">
        <f t="shared" si="233"/>
        <v>1.630985122724099</v>
      </c>
      <c r="K513" s="21">
        <f t="shared" si="233"/>
        <v>1.6617132001927037</v>
      </c>
      <c r="L513" s="21">
        <f t="shared" si="233"/>
        <v>2.1336978287643116</v>
      </c>
      <c r="M513" s="21">
        <f t="shared" si="233"/>
        <v>1.7463051319632852</v>
      </c>
      <c r="N513" s="21">
        <f t="shared" si="233"/>
        <v>1.811393601301275</v>
      </c>
      <c r="O513" s="404">
        <f t="shared" si="233"/>
        <v>1.8751938704750342</v>
      </c>
      <c r="Q513" s="399">
        <v>1023</v>
      </c>
      <c r="R513" s="399" t="s">
        <v>32</v>
      </c>
      <c r="S513" s="21">
        <f t="shared" ref="S513:AD513" si="234">+S356/(S51*10^6)</f>
        <v>2.0514855506314271</v>
      </c>
      <c r="T513" s="21">
        <f t="shared" si="234"/>
        <v>1.9903237786988313</v>
      </c>
      <c r="U513" s="21">
        <f t="shared" si="234"/>
        <v>2.0554577022875495</v>
      </c>
      <c r="V513" s="21">
        <f t="shared" si="234"/>
        <v>2.0586822543208565</v>
      </c>
      <c r="W513" s="21">
        <f t="shared" si="234"/>
        <v>2.045829316340416</v>
      </c>
      <c r="X513" s="21">
        <f t="shared" si="234"/>
        <v>2.0163969885255235</v>
      </c>
      <c r="Y513" s="21">
        <f t="shared" si="234"/>
        <v>1.9331530994524113</v>
      </c>
      <c r="Z513" s="21">
        <f t="shared" si="234"/>
        <v>1.8951730683808115</v>
      </c>
      <c r="AA513" s="21">
        <f t="shared" si="234"/>
        <v>1.8695450202105071</v>
      </c>
      <c r="AB513" s="21">
        <f t="shared" si="234"/>
        <v>1.8947320006306512</v>
      </c>
      <c r="AC513" s="21">
        <f t="shared" si="234"/>
        <v>1.8806764735413226</v>
      </c>
      <c r="AD513" s="21">
        <f t="shared" si="234"/>
        <v>1.8751938704750342</v>
      </c>
    </row>
    <row r="514" spans="1:30" x14ac:dyDescent="0.2">
      <c r="A514" s="399">
        <v>1024</v>
      </c>
      <c r="B514" s="399" t="s">
        <v>33</v>
      </c>
      <c r="C514" s="21">
        <f t="shared" ref="C514:O514" si="235">+C357/(C52*10^6)</f>
        <v>1.4558172792458508</v>
      </c>
      <c r="D514" s="21">
        <f t="shared" si="235"/>
        <v>1.4349969402994656</v>
      </c>
      <c r="E514" s="21">
        <f t="shared" si="235"/>
        <v>1.3986771409460856</v>
      </c>
      <c r="F514" s="21">
        <f t="shared" si="235"/>
        <v>1.4178607637762495</v>
      </c>
      <c r="G514" s="21">
        <f t="shared" si="235"/>
        <v>1.3718963005995064</v>
      </c>
      <c r="H514" s="21">
        <f t="shared" si="235"/>
        <v>1.5194799782048316</v>
      </c>
      <c r="I514" s="21">
        <f t="shared" si="235"/>
        <v>1.3469064509353552</v>
      </c>
      <c r="J514" s="21">
        <f t="shared" si="235"/>
        <v>1.4610617435246795</v>
      </c>
      <c r="K514" s="21">
        <f t="shared" si="235"/>
        <v>1.4890110738677311</v>
      </c>
      <c r="L514" s="21">
        <f t="shared" si="235"/>
        <v>1.5336558495489514</v>
      </c>
      <c r="M514" s="21">
        <f t="shared" si="235"/>
        <v>1.4455607995933353</v>
      </c>
      <c r="N514" s="21">
        <f t="shared" si="235"/>
        <v>1.4565287395735762</v>
      </c>
      <c r="O514" s="404">
        <f t="shared" si="235"/>
        <v>1.4435277425230892</v>
      </c>
      <c r="Q514" s="399">
        <v>1024</v>
      </c>
      <c r="R514" s="399" t="s">
        <v>33</v>
      </c>
      <c r="S514" s="21">
        <f t="shared" ref="S514:AD514" si="236">+S357/(S52*10^6)</f>
        <v>1.4558172792458508</v>
      </c>
      <c r="T514" s="21">
        <f t="shared" si="236"/>
        <v>1.445384459784969</v>
      </c>
      <c r="U514" s="21">
        <f t="shared" si="236"/>
        <v>1.4296365379859404</v>
      </c>
      <c r="V514" s="21">
        <f t="shared" si="236"/>
        <v>1.4266467652827959</v>
      </c>
      <c r="W514" s="21">
        <f t="shared" si="236"/>
        <v>1.4155873054111128</v>
      </c>
      <c r="X514" s="21">
        <f t="shared" si="236"/>
        <v>1.4326283443046453</v>
      </c>
      <c r="Y514" s="21">
        <f t="shared" si="236"/>
        <v>1.419922079878519</v>
      </c>
      <c r="Z514" s="21">
        <f t="shared" si="236"/>
        <v>1.4249526661383547</v>
      </c>
      <c r="AA514" s="21">
        <f t="shared" si="236"/>
        <v>1.4319834420970141</v>
      </c>
      <c r="AB514" s="21">
        <f t="shared" si="236"/>
        <v>1.44199523643301</v>
      </c>
      <c r="AC514" s="21">
        <f t="shared" si="236"/>
        <v>1.4423330535441659</v>
      </c>
      <c r="AD514" s="21">
        <f t="shared" si="236"/>
        <v>1.4435277425230897</v>
      </c>
    </row>
    <row r="515" spans="1:30" x14ac:dyDescent="0.2">
      <c r="A515" s="399">
        <v>1025</v>
      </c>
      <c r="B515" s="399" t="s">
        <v>34</v>
      </c>
      <c r="C515" s="21">
        <f t="shared" ref="C515:O515" si="237">+C358/(C53*10^6)</f>
        <v>1.5536850578076977</v>
      </c>
      <c r="D515" s="21">
        <f t="shared" si="237"/>
        <v>1.5130501481532523</v>
      </c>
      <c r="E515" s="21">
        <f t="shared" si="237"/>
        <v>1.6576000447897465</v>
      </c>
      <c r="F515" s="21">
        <f t="shared" si="237"/>
        <v>1.7053955869513453</v>
      </c>
      <c r="G515" s="21">
        <f t="shared" si="237"/>
        <v>1.5889224615282898</v>
      </c>
      <c r="H515" s="21">
        <f t="shared" si="237"/>
        <v>1.6953310131964345</v>
      </c>
      <c r="I515" s="21">
        <f t="shared" si="237"/>
        <v>1.368016954895547</v>
      </c>
      <c r="J515" s="21">
        <f t="shared" si="237"/>
        <v>1.4897970917850072</v>
      </c>
      <c r="K515" s="21">
        <f t="shared" si="237"/>
        <v>1.5740795415192605</v>
      </c>
      <c r="L515" s="21">
        <f t="shared" si="237"/>
        <v>1.6868432201908623</v>
      </c>
      <c r="M515" s="21">
        <f t="shared" si="237"/>
        <v>1.645993554478147</v>
      </c>
      <c r="N515" s="21">
        <f t="shared" si="237"/>
        <v>1.6974938602283771</v>
      </c>
      <c r="O515" s="404">
        <f t="shared" si="237"/>
        <v>1.5947661591333957</v>
      </c>
      <c r="Q515" s="399">
        <v>1025</v>
      </c>
      <c r="R515" s="399" t="s">
        <v>34</v>
      </c>
      <c r="S515" s="21">
        <f t="shared" ref="S515:AD515" si="238">+S358/(S53*10^6)</f>
        <v>1.5536850578076977</v>
      </c>
      <c r="T515" s="21">
        <f t="shared" si="238"/>
        <v>1.5333732890720191</v>
      </c>
      <c r="U515" s="21">
        <f t="shared" si="238"/>
        <v>1.574774956581648</v>
      </c>
      <c r="V515" s="21">
        <f t="shared" si="238"/>
        <v>1.6094688886780719</v>
      </c>
      <c r="W515" s="21">
        <f t="shared" si="238"/>
        <v>1.6052930159588674</v>
      </c>
      <c r="X515" s="21">
        <f t="shared" si="238"/>
        <v>1.621123615104652</v>
      </c>
      <c r="Y515" s="21">
        <f t="shared" si="238"/>
        <v>1.5767725187911119</v>
      </c>
      <c r="Z515" s="21">
        <f t="shared" si="238"/>
        <v>1.5642749927647894</v>
      </c>
      <c r="AA515" s="21">
        <f t="shared" si="238"/>
        <v>1.5655090530706084</v>
      </c>
      <c r="AB515" s="21">
        <f t="shared" si="238"/>
        <v>1.5787260943735342</v>
      </c>
      <c r="AC515" s="21">
        <f t="shared" si="238"/>
        <v>1.5852436151650018</v>
      </c>
      <c r="AD515" s="21">
        <f t="shared" si="238"/>
        <v>1.5947661591333957</v>
      </c>
    </row>
    <row r="516" spans="1:30" x14ac:dyDescent="0.2">
      <c r="A516" s="399">
        <v>1026</v>
      </c>
      <c r="B516" s="399" t="s">
        <v>35</v>
      </c>
      <c r="C516" s="21">
        <f t="shared" ref="C516:O516" si="239">+C359/(C54*10^6)</f>
        <v>1.2879176914968375</v>
      </c>
      <c r="D516" s="21">
        <f t="shared" si="239"/>
        <v>1.3268132382675319</v>
      </c>
      <c r="E516" s="21">
        <f t="shared" si="239"/>
        <v>1.4003614746423361</v>
      </c>
      <c r="F516" s="21">
        <f t="shared" si="239"/>
        <v>1.2686032692592357</v>
      </c>
      <c r="G516" s="21">
        <f t="shared" si="239"/>
        <v>1.3256114157342516</v>
      </c>
      <c r="H516" s="21">
        <f t="shared" si="239"/>
        <v>1.6366698329587841</v>
      </c>
      <c r="I516" s="21">
        <f t="shared" si="239"/>
        <v>1.3233862515413073</v>
      </c>
      <c r="J516" s="21">
        <f t="shared" si="239"/>
        <v>1.4546684240021586</v>
      </c>
      <c r="K516" s="21">
        <f t="shared" si="239"/>
        <v>1.4589450006079521</v>
      </c>
      <c r="L516" s="21">
        <f t="shared" si="239"/>
        <v>1.4700304596838196</v>
      </c>
      <c r="M516" s="21">
        <f t="shared" si="239"/>
        <v>1.3216502126976482</v>
      </c>
      <c r="N516" s="21">
        <f t="shared" si="239"/>
        <v>1.4125350598247581</v>
      </c>
      <c r="O516" s="404">
        <f t="shared" si="239"/>
        <v>1.3885686423705486</v>
      </c>
      <c r="Q516" s="399">
        <v>1026</v>
      </c>
      <c r="R516" s="399" t="s">
        <v>35</v>
      </c>
      <c r="S516" s="21">
        <f t="shared" ref="S516:AD516" si="240">+S359/(S54*10^6)</f>
        <v>1.2879176914968375</v>
      </c>
      <c r="T516" s="21">
        <f t="shared" si="240"/>
        <v>1.307670042476843</v>
      </c>
      <c r="U516" s="21">
        <f t="shared" si="240"/>
        <v>1.3384165438733351</v>
      </c>
      <c r="V516" s="21">
        <f t="shared" si="240"/>
        <v>1.3206415661191062</v>
      </c>
      <c r="W516" s="21">
        <f t="shared" si="240"/>
        <v>1.3216228984037246</v>
      </c>
      <c r="X516" s="21">
        <f t="shared" si="240"/>
        <v>1.3711446984403826</v>
      </c>
      <c r="Y516" s="21">
        <f t="shared" si="240"/>
        <v>1.363552439875291</v>
      </c>
      <c r="Z516" s="21">
        <f t="shared" si="240"/>
        <v>1.3752688818622074</v>
      </c>
      <c r="AA516" s="21">
        <f t="shared" si="240"/>
        <v>1.3850067624928413</v>
      </c>
      <c r="AB516" s="21">
        <f t="shared" si="240"/>
        <v>1.3934287113530521</v>
      </c>
      <c r="AC516" s="21">
        <f t="shared" si="240"/>
        <v>1.3865558832951186</v>
      </c>
      <c r="AD516" s="21">
        <f t="shared" si="240"/>
        <v>1.3885686423705488</v>
      </c>
    </row>
    <row r="517" spans="1:30" x14ac:dyDescent="0.2">
      <c r="A517" s="399">
        <v>1027</v>
      </c>
      <c r="B517" s="399" t="s">
        <v>36</v>
      </c>
      <c r="C517" s="21">
        <f t="shared" ref="C517:O517" si="241">+C360/(C55*10^6)</f>
        <v>1.8762745877502947</v>
      </c>
      <c r="D517" s="21">
        <f t="shared" si="241"/>
        <v>1.8289140656551088</v>
      </c>
      <c r="E517" s="21">
        <f t="shared" si="241"/>
        <v>1.9974375166770437</v>
      </c>
      <c r="F517" s="21">
        <f t="shared" si="241"/>
        <v>1.832641064002086</v>
      </c>
      <c r="G517" s="21">
        <f t="shared" si="241"/>
        <v>1.9519900671414632</v>
      </c>
      <c r="H517" s="21">
        <f t="shared" si="241"/>
        <v>2.0451120629680659</v>
      </c>
      <c r="I517" s="21">
        <f t="shared" si="241"/>
        <v>1.7391063749126279</v>
      </c>
      <c r="J517" s="21">
        <f t="shared" si="241"/>
        <v>1.8198086856943703</v>
      </c>
      <c r="K517" s="21">
        <f t="shared" si="241"/>
        <v>2.2116630139845541</v>
      </c>
      <c r="L517" s="21">
        <f t="shared" si="241"/>
        <v>1.9413144326334266</v>
      </c>
      <c r="M517" s="21">
        <f t="shared" si="241"/>
        <v>2.086210068329148</v>
      </c>
      <c r="N517" s="21">
        <f t="shared" si="241"/>
        <v>1.8425409053913726</v>
      </c>
      <c r="O517" s="404">
        <f t="shared" si="241"/>
        <v>1.9284620221846522</v>
      </c>
      <c r="Q517" s="399">
        <v>1027</v>
      </c>
      <c r="R517" s="399" t="s">
        <v>36</v>
      </c>
      <c r="S517" s="21">
        <f t="shared" ref="S517:AD517" si="242">+S360/(S55*10^6)</f>
        <v>1.8762745877502947</v>
      </c>
      <c r="T517" s="21">
        <f t="shared" si="242"/>
        <v>1.8523507125579228</v>
      </c>
      <c r="U517" s="21">
        <f t="shared" si="242"/>
        <v>1.9001611059547654</v>
      </c>
      <c r="V517" s="21">
        <f t="shared" si="242"/>
        <v>1.8824381500682719</v>
      </c>
      <c r="W517" s="21">
        <f t="shared" si="242"/>
        <v>1.896231096271821</v>
      </c>
      <c r="X517" s="21">
        <f t="shared" si="242"/>
        <v>1.9222456529252627</v>
      </c>
      <c r="Y517" s="21">
        <f t="shared" si="242"/>
        <v>1.8915704125855257</v>
      </c>
      <c r="Z517" s="21">
        <f t="shared" si="242"/>
        <v>1.8817031643912285</v>
      </c>
      <c r="AA517" s="21">
        <f t="shared" si="242"/>
        <v>1.9199720549097574</v>
      </c>
      <c r="AB517" s="21">
        <f t="shared" si="242"/>
        <v>1.9220776181605441</v>
      </c>
      <c r="AC517" s="21">
        <f t="shared" si="242"/>
        <v>1.9360987260749289</v>
      </c>
      <c r="AD517" s="21">
        <f t="shared" si="242"/>
        <v>1.9284620221846522</v>
      </c>
    </row>
    <row r="518" spans="1:30" x14ac:dyDescent="0.2">
      <c r="A518" s="399">
        <v>1028</v>
      </c>
      <c r="B518" s="399" t="s">
        <v>37</v>
      </c>
      <c r="C518" s="21">
        <f t="shared" ref="C518:O518" si="243">+C361/(C56*10^6)</f>
        <v>1.8472154889790386</v>
      </c>
      <c r="D518" s="21">
        <f t="shared" si="243"/>
        <v>1.7904309281402653</v>
      </c>
      <c r="E518" s="21">
        <f t="shared" si="243"/>
        <v>1.8852273027193216</v>
      </c>
      <c r="F518" s="21">
        <f t="shared" si="243"/>
        <v>1.8803429829827674</v>
      </c>
      <c r="G518" s="21">
        <f t="shared" si="243"/>
        <v>1.7398617771132587</v>
      </c>
      <c r="H518" s="21">
        <f t="shared" si="243"/>
        <v>2.0785653214583912</v>
      </c>
      <c r="I518" s="21">
        <f t="shared" si="243"/>
        <v>1.7506810489764741</v>
      </c>
      <c r="J518" s="21">
        <f t="shared" si="243"/>
        <v>1.8935828052882733</v>
      </c>
      <c r="K518" s="21">
        <f t="shared" si="243"/>
        <v>1.8594589191659494</v>
      </c>
      <c r="L518" s="21">
        <f t="shared" si="243"/>
        <v>1.8419768694218162</v>
      </c>
      <c r="M518" s="21">
        <f t="shared" si="243"/>
        <v>1.784823934599352</v>
      </c>
      <c r="N518" s="21">
        <f t="shared" si="243"/>
        <v>1.8418889528666611</v>
      </c>
      <c r="O518" s="404">
        <f t="shared" si="243"/>
        <v>1.8480305735553473</v>
      </c>
      <c r="Q518" s="399">
        <v>1028</v>
      </c>
      <c r="R518" s="399" t="s">
        <v>37</v>
      </c>
      <c r="S518" s="21">
        <f t="shared" ref="S518:AD518" si="244">+S361/(S56*10^6)</f>
        <v>1.8472154889790386</v>
      </c>
      <c r="T518" s="21">
        <f t="shared" si="244"/>
        <v>1.8185239003458558</v>
      </c>
      <c r="U518" s="21">
        <f t="shared" si="244"/>
        <v>1.8405590039067572</v>
      </c>
      <c r="V518" s="21">
        <f t="shared" si="244"/>
        <v>1.8507534394469016</v>
      </c>
      <c r="W518" s="21">
        <f t="shared" si="244"/>
        <v>1.8279844407080901</v>
      </c>
      <c r="X518" s="21">
        <f t="shared" si="244"/>
        <v>1.8692196367257041</v>
      </c>
      <c r="Y518" s="21">
        <f t="shared" si="244"/>
        <v>1.8504869298033186</v>
      </c>
      <c r="Z518" s="21">
        <f t="shared" si="244"/>
        <v>1.8560389630458782</v>
      </c>
      <c r="AA518" s="21">
        <f t="shared" si="244"/>
        <v>1.8564366373678638</v>
      </c>
      <c r="AB518" s="21">
        <f t="shared" si="244"/>
        <v>1.8549974283011978</v>
      </c>
      <c r="AC518" s="21">
        <f t="shared" si="244"/>
        <v>1.8485745586926352</v>
      </c>
      <c r="AD518" s="21">
        <f t="shared" si="244"/>
        <v>1.8480305735553473</v>
      </c>
    </row>
    <row r="519" spans="1:30" x14ac:dyDescent="0.2">
      <c r="A519" s="399">
        <v>1029</v>
      </c>
      <c r="B519" s="399" t="s">
        <v>38</v>
      </c>
      <c r="C519" s="21">
        <f t="shared" ref="C519:O519" si="245">+C362/(C57*10^6)</f>
        <v>1.1157272996593097</v>
      </c>
      <c r="D519" s="21">
        <f t="shared" si="245"/>
        <v>1.0215710906419124</v>
      </c>
      <c r="E519" s="21">
        <f t="shared" si="245"/>
        <v>1.0565882982058232</v>
      </c>
      <c r="F519" s="21">
        <f t="shared" si="245"/>
        <v>1.0309150406011391</v>
      </c>
      <c r="G519" s="21">
        <f t="shared" si="245"/>
        <v>1.0206609225596301</v>
      </c>
      <c r="H519" s="21">
        <f t="shared" si="245"/>
        <v>1.2497505298322498</v>
      </c>
      <c r="I519" s="21">
        <f t="shared" si="245"/>
        <v>1.2868037822211513</v>
      </c>
      <c r="J519" s="21">
        <f t="shared" si="245"/>
        <v>1.1168000874890642</v>
      </c>
      <c r="K519" s="21">
        <f t="shared" si="245"/>
        <v>1.1421949680312213</v>
      </c>
      <c r="L519" s="21">
        <f t="shared" si="245"/>
        <v>1.1382076440195898</v>
      </c>
      <c r="M519" s="21">
        <f t="shared" si="245"/>
        <v>1.0495341851816535</v>
      </c>
      <c r="N519" s="21">
        <f t="shared" si="245"/>
        <v>1.1028628447643576</v>
      </c>
      <c r="O519" s="404">
        <f t="shared" si="245"/>
        <v>1.1130581363240513</v>
      </c>
      <c r="Q519" s="399">
        <v>1029</v>
      </c>
      <c r="R519" s="399" t="s">
        <v>38</v>
      </c>
      <c r="S519" s="21">
        <f t="shared" ref="S519:AD519" si="246">+S362/(S57*10^6)</f>
        <v>1.1157272996593097</v>
      </c>
      <c r="T519" s="21">
        <f t="shared" si="246"/>
        <v>1.0678800655677989</v>
      </c>
      <c r="U519" s="21">
        <f t="shared" si="246"/>
        <v>1.0641470729878506</v>
      </c>
      <c r="V519" s="21">
        <f t="shared" si="246"/>
        <v>1.0554933317703497</v>
      </c>
      <c r="W519" s="21">
        <f t="shared" si="246"/>
        <v>1.0483617425600573</v>
      </c>
      <c r="X519" s="21">
        <f t="shared" si="246"/>
        <v>1.0818753773410086</v>
      </c>
      <c r="Y519" s="21">
        <f t="shared" si="246"/>
        <v>1.1158173439004073</v>
      </c>
      <c r="Z519" s="21">
        <f t="shared" si="246"/>
        <v>1.1159526195586253</v>
      </c>
      <c r="AA519" s="21">
        <f t="shared" si="246"/>
        <v>1.1189612483982809</v>
      </c>
      <c r="AB519" s="21">
        <f t="shared" si="246"/>
        <v>1.1209173400201151</v>
      </c>
      <c r="AC519" s="21">
        <f t="shared" si="246"/>
        <v>1.1139811723428636</v>
      </c>
      <c r="AD519" s="21">
        <f t="shared" si="246"/>
        <v>1.1130581363240513</v>
      </c>
    </row>
    <row r="520" spans="1:30" x14ac:dyDescent="0.2">
      <c r="A520" s="400">
        <v>1030</v>
      </c>
      <c r="B520" s="400" t="s">
        <v>18</v>
      </c>
      <c r="C520" s="23">
        <f t="shared" ref="C520:O520" si="247">+C363/(C58*10^6)</f>
        <v>1.8146966124341743</v>
      </c>
      <c r="D520" s="23">
        <f t="shared" si="247"/>
        <v>1.705081624360629</v>
      </c>
      <c r="E520" s="23">
        <f t="shared" si="247"/>
        <v>1.9128539536315936</v>
      </c>
      <c r="F520" s="23">
        <f t="shared" si="247"/>
        <v>1.7234317122568996</v>
      </c>
      <c r="G520" s="23">
        <f t="shared" si="247"/>
        <v>1.6471738280772894</v>
      </c>
      <c r="H520" s="23">
        <f t="shared" si="247"/>
        <v>1.8788440726767275</v>
      </c>
      <c r="I520" s="23">
        <f t="shared" si="247"/>
        <v>1.7626399024113972</v>
      </c>
      <c r="J520" s="23">
        <f t="shared" si="247"/>
        <v>1.749735179920576</v>
      </c>
      <c r="K520" s="23">
        <f t="shared" si="247"/>
        <v>1.9177880330625154</v>
      </c>
      <c r="L520" s="23">
        <f t="shared" si="247"/>
        <v>2.075601596816075</v>
      </c>
      <c r="M520" s="23">
        <f t="shared" si="247"/>
        <v>1.9760967426413723</v>
      </c>
      <c r="N520" s="23">
        <f t="shared" si="247"/>
        <v>1.8335203352585889</v>
      </c>
      <c r="O520" s="405">
        <f t="shared" si="247"/>
        <v>1.8324666334413158</v>
      </c>
      <c r="Q520" s="400">
        <v>1030</v>
      </c>
      <c r="R520" s="400" t="s">
        <v>18</v>
      </c>
      <c r="S520" s="23">
        <f t="shared" ref="S520:AD520" si="248">+S363/(S58*10^6)</f>
        <v>1.8146966124341743</v>
      </c>
      <c r="T520" s="23">
        <f t="shared" si="248"/>
        <v>1.7573757296236578</v>
      </c>
      <c r="U520" s="23">
        <f t="shared" si="248"/>
        <v>1.8083018637977768</v>
      </c>
      <c r="V520" s="23">
        <f t="shared" si="248"/>
        <v>1.7865583260658233</v>
      </c>
      <c r="W520" s="23">
        <f t="shared" si="248"/>
        <v>1.7581555833754363</v>
      </c>
      <c r="X520" s="23">
        <f t="shared" si="248"/>
        <v>1.7783157429923688</v>
      </c>
      <c r="Y520" s="23">
        <f t="shared" si="248"/>
        <v>1.7758091089743477</v>
      </c>
      <c r="Z520" s="23">
        <f t="shared" si="248"/>
        <v>1.772262354382153</v>
      </c>
      <c r="AA520" s="23">
        <f t="shared" si="248"/>
        <v>1.7887732397052958</v>
      </c>
      <c r="AB520" s="23">
        <f t="shared" si="248"/>
        <v>1.8171835004512966</v>
      </c>
      <c r="AC520" s="23">
        <f t="shared" si="248"/>
        <v>1.8323712486589252</v>
      </c>
      <c r="AD520" s="23">
        <f t="shared" si="248"/>
        <v>1.8324666334413158</v>
      </c>
    </row>
    <row r="521" spans="1:30" x14ac:dyDescent="0.2">
      <c r="A521" s="401">
        <v>10300</v>
      </c>
      <c r="B521" s="401" t="s">
        <v>149</v>
      </c>
      <c r="C521" s="406">
        <f t="shared" ref="C521:O521" si="249">+C364/(C59*10^6)</f>
        <v>1.9723060311785052</v>
      </c>
      <c r="D521" s="406">
        <f t="shared" si="249"/>
        <v>1.7685094861729542</v>
      </c>
      <c r="E521" s="406">
        <f t="shared" si="249"/>
        <v>1.8806320534032246</v>
      </c>
      <c r="F521" s="406">
        <f t="shared" si="249"/>
        <v>1.820965426095849</v>
      </c>
      <c r="G521" s="406">
        <f t="shared" si="249"/>
        <v>1.7650018859966918</v>
      </c>
      <c r="H521" s="406">
        <f t="shared" si="249"/>
        <v>2.0178133897998456</v>
      </c>
      <c r="I521" s="406">
        <f t="shared" si="249"/>
        <v>1.7127187419003895</v>
      </c>
      <c r="J521" s="406">
        <f t="shared" si="249"/>
        <v>1.8734076125801749</v>
      </c>
      <c r="K521" s="406">
        <f t="shared" si="249"/>
        <v>1.8632793138520931</v>
      </c>
      <c r="L521" s="406">
        <f t="shared" si="249"/>
        <v>1.9844390700844947</v>
      </c>
      <c r="M521" s="406">
        <f t="shared" si="249"/>
        <v>1.8898465408513125</v>
      </c>
      <c r="N521" s="406">
        <f t="shared" si="249"/>
        <v>1.9401129747950905</v>
      </c>
      <c r="O521" s="406">
        <f t="shared" si="249"/>
        <v>1.8714270664722581</v>
      </c>
      <c r="Q521" s="401">
        <v>10300</v>
      </c>
      <c r="R521" s="401" t="s">
        <v>149</v>
      </c>
      <c r="S521" s="406">
        <f t="shared" ref="S521:AD521" si="250">+S364/(S59*10^6)</f>
        <v>1.9723060311785052</v>
      </c>
      <c r="T521" s="406">
        <f t="shared" si="250"/>
        <v>1.8681872455042876</v>
      </c>
      <c r="U521" s="406">
        <f t="shared" si="250"/>
        <v>1.8723437515152455</v>
      </c>
      <c r="V521" s="406">
        <f t="shared" si="250"/>
        <v>1.8590163250218954</v>
      </c>
      <c r="W521" s="406">
        <f t="shared" si="250"/>
        <v>1.839642672631989</v>
      </c>
      <c r="X521" s="406">
        <f t="shared" si="250"/>
        <v>1.8696869529240798</v>
      </c>
      <c r="Y521" s="406">
        <f t="shared" si="250"/>
        <v>1.8448039313920428</v>
      </c>
      <c r="Z521" s="406">
        <f t="shared" si="250"/>
        <v>1.8484912930869486</v>
      </c>
      <c r="AA521" s="406">
        <f t="shared" si="250"/>
        <v>1.8501395144943409</v>
      </c>
      <c r="AB521" s="406">
        <f t="shared" si="250"/>
        <v>1.8630486372792692</v>
      </c>
      <c r="AC521" s="406">
        <f t="shared" si="250"/>
        <v>1.8654895914560745</v>
      </c>
      <c r="AD521" s="406">
        <f t="shared" si="250"/>
        <v>1.8714270664722581</v>
      </c>
    </row>
    <row r="523" spans="1:30" x14ac:dyDescent="0.2">
      <c r="A523" s="397" t="s">
        <v>144</v>
      </c>
      <c r="B523" s="397" t="s">
        <v>162</v>
      </c>
      <c r="C523" s="397" t="s">
        <v>0</v>
      </c>
      <c r="D523" s="397" t="s">
        <v>1</v>
      </c>
      <c r="E523" s="397" t="s">
        <v>2</v>
      </c>
      <c r="F523" s="397" t="s">
        <v>3</v>
      </c>
      <c r="G523" s="397" t="s">
        <v>4</v>
      </c>
      <c r="H523" s="397" t="s">
        <v>5</v>
      </c>
      <c r="I523" s="397" t="s">
        <v>6</v>
      </c>
      <c r="J523" s="397" t="s">
        <v>7</v>
      </c>
      <c r="K523" s="397" t="s">
        <v>8</v>
      </c>
      <c r="L523" s="397" t="s">
        <v>9</v>
      </c>
      <c r="M523" s="397" t="s">
        <v>10</v>
      </c>
      <c r="N523" s="397" t="s">
        <v>11</v>
      </c>
      <c r="O523" s="397" t="s">
        <v>55</v>
      </c>
      <c r="Q523" s="397" t="s">
        <v>73</v>
      </c>
      <c r="R523" s="397" t="s">
        <v>162</v>
      </c>
      <c r="S523" s="397" t="s">
        <v>74</v>
      </c>
      <c r="T523" s="397" t="s">
        <v>75</v>
      </c>
      <c r="U523" s="397" t="s">
        <v>76</v>
      </c>
      <c r="V523" s="397" t="s">
        <v>77</v>
      </c>
      <c r="W523" s="397" t="s">
        <v>78</v>
      </c>
      <c r="X523" s="397" t="s">
        <v>79</v>
      </c>
      <c r="Y523" s="397" t="s">
        <v>80</v>
      </c>
      <c r="Z523" s="397" t="s">
        <v>81</v>
      </c>
      <c r="AA523" s="397" t="s">
        <v>82</v>
      </c>
      <c r="AB523" s="397" t="s">
        <v>83</v>
      </c>
      <c r="AC523" s="397" t="s">
        <v>84</v>
      </c>
      <c r="AD523" s="397" t="s">
        <v>85</v>
      </c>
    </row>
    <row r="524" spans="1:30" x14ac:dyDescent="0.2">
      <c r="A524" s="398"/>
      <c r="B524" s="398" t="s">
        <v>46</v>
      </c>
      <c r="C524" s="387"/>
      <c r="D524" s="387"/>
      <c r="E524" s="387"/>
      <c r="F524" s="387"/>
      <c r="G524" s="387"/>
      <c r="H524" s="387"/>
      <c r="I524" s="387"/>
      <c r="J524" s="387"/>
      <c r="K524" s="387"/>
      <c r="L524" s="387"/>
      <c r="M524" s="387"/>
      <c r="N524" s="387"/>
      <c r="O524" s="402"/>
      <c r="Q524" s="398"/>
      <c r="R524" s="398" t="s">
        <v>46</v>
      </c>
      <c r="S524" s="387"/>
      <c r="T524" s="387"/>
      <c r="U524" s="387"/>
      <c r="V524" s="387"/>
      <c r="W524" s="387"/>
      <c r="X524" s="387"/>
      <c r="Y524" s="387"/>
      <c r="Z524" s="387"/>
      <c r="AA524" s="387"/>
      <c r="AB524" s="387"/>
      <c r="AC524" s="387"/>
      <c r="AD524" s="387"/>
    </row>
    <row r="525" spans="1:30" x14ac:dyDescent="0.2">
      <c r="A525" s="399">
        <v>1004</v>
      </c>
      <c r="B525" s="399" t="s">
        <v>94</v>
      </c>
      <c r="C525" s="21">
        <f>+C368/(C32*10^6)</f>
        <v>1.0065281016496408</v>
      </c>
      <c r="D525" s="21">
        <f t="shared" ref="D525:N525" si="251">+D368/(D32*10^6)</f>
        <v>0.72686664049731387</v>
      </c>
      <c r="E525" s="21">
        <f t="shared" si="251"/>
        <v>0.85202782650028452</v>
      </c>
      <c r="F525" s="21">
        <f t="shared" si="251"/>
        <v>0.84190853235562724</v>
      </c>
      <c r="G525" s="21">
        <f t="shared" si="251"/>
        <v>0.88154493251675137</v>
      </c>
      <c r="H525" s="21">
        <f t="shared" si="251"/>
        <v>1.0076563911916001</v>
      </c>
      <c r="I525" s="21">
        <f t="shared" si="251"/>
        <v>0.88753975184321121</v>
      </c>
      <c r="J525" s="21">
        <f t="shared" si="251"/>
        <v>0.97746269084030524</v>
      </c>
      <c r="K525" s="21">
        <f t="shared" si="251"/>
        <v>0.9461565724660389</v>
      </c>
      <c r="L525" s="21">
        <f t="shared" si="251"/>
        <v>0.91786157414727043</v>
      </c>
      <c r="M525" s="21">
        <f t="shared" si="251"/>
        <v>0.94652800970790152</v>
      </c>
      <c r="N525" s="21">
        <f t="shared" si="251"/>
        <v>1.0346977987754253</v>
      </c>
      <c r="O525" s="404">
        <f>+O368/(O32*10^6)</f>
        <v>0.91696997915997247</v>
      </c>
      <c r="Q525" s="399">
        <v>1004</v>
      </c>
      <c r="R525" s="399" t="s">
        <v>94</v>
      </c>
      <c r="S525" s="21">
        <f>+S368/(S32*10^6)</f>
        <v>1.0065281016496408</v>
      </c>
      <c r="T525" s="21">
        <f t="shared" ref="T525:AD525" si="252">+T368/(T32*10^6)</f>
        <v>0.86334041412034879</v>
      </c>
      <c r="U525" s="21">
        <f t="shared" si="252"/>
        <v>0.85953536748948545</v>
      </c>
      <c r="V525" s="21">
        <f t="shared" si="252"/>
        <v>0.854957172633937</v>
      </c>
      <c r="W525" s="21">
        <f t="shared" si="252"/>
        <v>0.8604968139700534</v>
      </c>
      <c r="X525" s="21">
        <f t="shared" si="252"/>
        <v>0.88520852807676886</v>
      </c>
      <c r="Y525" s="21">
        <f t="shared" si="252"/>
        <v>0.88556078210589662</v>
      </c>
      <c r="Z525" s="21">
        <f t="shared" si="252"/>
        <v>0.89662201136282926</v>
      </c>
      <c r="AA525" s="21">
        <f t="shared" si="252"/>
        <v>0.90184963165597432</v>
      </c>
      <c r="AB525" s="21">
        <f t="shared" si="252"/>
        <v>0.90332946825479676</v>
      </c>
      <c r="AC525" s="21">
        <f t="shared" si="252"/>
        <v>0.90716414402657186</v>
      </c>
      <c r="AD525" s="21">
        <f t="shared" si="252"/>
        <v>0.91696997915997247</v>
      </c>
    </row>
    <row r="526" spans="1:30" x14ac:dyDescent="0.2">
      <c r="A526" s="399">
        <v>1005</v>
      </c>
      <c r="B526" s="399" t="s">
        <v>13</v>
      </c>
      <c r="C526" s="21">
        <f t="shared" ref="C526:O526" si="253">+C369/(C33*10^6)</f>
        <v>0.85730908219697732</v>
      </c>
      <c r="D526" s="21">
        <f t="shared" si="253"/>
        <v>0.82901482794745751</v>
      </c>
      <c r="E526" s="21">
        <f t="shared" si="253"/>
        <v>0.90167890681435103</v>
      </c>
      <c r="F526" s="21">
        <f t="shared" si="253"/>
        <v>0.89001000563954225</v>
      </c>
      <c r="G526" s="21">
        <f t="shared" si="253"/>
        <v>0.81133277977673213</v>
      </c>
      <c r="H526" s="21">
        <f t="shared" si="253"/>
        <v>1.0673586860017756</v>
      </c>
      <c r="I526" s="21">
        <f t="shared" si="253"/>
        <v>0.83557436218363879</v>
      </c>
      <c r="J526" s="21">
        <f t="shared" si="253"/>
        <v>0.83942386958812409</v>
      </c>
      <c r="K526" s="21">
        <f t="shared" si="253"/>
        <v>0.96750947914587904</v>
      </c>
      <c r="L526" s="21">
        <f t="shared" si="253"/>
        <v>1.074770968129473</v>
      </c>
      <c r="M526" s="21">
        <f t="shared" si="253"/>
        <v>0.95042396589622324</v>
      </c>
      <c r="N526" s="21">
        <f t="shared" si="253"/>
        <v>1.0703286419301774</v>
      </c>
      <c r="O526" s="404">
        <f t="shared" si="253"/>
        <v>0.92410101399749434</v>
      </c>
      <c r="Q526" s="399">
        <v>1005</v>
      </c>
      <c r="R526" s="399" t="s">
        <v>13</v>
      </c>
      <c r="S526" s="21">
        <f t="shared" ref="S526:AD526" si="254">+S369/(S33*10^6)</f>
        <v>0.85730908219697732</v>
      </c>
      <c r="T526" s="21">
        <f t="shared" si="254"/>
        <v>0.84322593584228311</v>
      </c>
      <c r="U526" s="21">
        <f t="shared" si="254"/>
        <v>0.86270361529563577</v>
      </c>
      <c r="V526" s="21">
        <f t="shared" si="254"/>
        <v>0.87004248807009299</v>
      </c>
      <c r="W526" s="21">
        <f t="shared" si="254"/>
        <v>0.85774449894288485</v>
      </c>
      <c r="X526" s="21">
        <f t="shared" si="254"/>
        <v>0.89397548491465428</v>
      </c>
      <c r="Y526" s="21">
        <f t="shared" si="254"/>
        <v>0.88345695128152701</v>
      </c>
      <c r="Z526" s="21">
        <f t="shared" si="254"/>
        <v>0.87708603866987123</v>
      </c>
      <c r="AA526" s="21">
        <f t="shared" si="254"/>
        <v>0.88782829280628417</v>
      </c>
      <c r="AB526" s="21">
        <f t="shared" si="254"/>
        <v>0.90712664612680727</v>
      </c>
      <c r="AC526" s="21">
        <f t="shared" si="254"/>
        <v>0.91129023528262576</v>
      </c>
      <c r="AD526" s="21">
        <f t="shared" si="254"/>
        <v>0.92410101399749423</v>
      </c>
    </row>
    <row r="527" spans="1:30" x14ac:dyDescent="0.2">
      <c r="A527" s="399">
        <v>1006</v>
      </c>
      <c r="B527" s="399" t="s">
        <v>14</v>
      </c>
      <c r="C527" s="21">
        <f t="shared" ref="C527:O527" si="255">+C370/(C34*10^6)</f>
        <v>1.2168450260719101E-3</v>
      </c>
      <c r="D527" s="21">
        <f t="shared" si="255"/>
        <v>1.1416328157277983E-3</v>
      </c>
      <c r="E527" s="21">
        <f t="shared" si="255"/>
        <v>1.1779929902928006E-3</v>
      </c>
      <c r="F527" s="21">
        <f t="shared" si="255"/>
        <v>1.0912217181919214E-3</v>
      </c>
      <c r="G527" s="21">
        <f t="shared" si="255"/>
        <v>1.0784598168027521E-3</v>
      </c>
      <c r="H527" s="21">
        <f t="shared" si="255"/>
        <v>1.0545228574516373E-3</v>
      </c>
      <c r="I527" s="21">
        <f t="shared" si="255"/>
        <v>8.7750261362231198E-4</v>
      </c>
      <c r="J527" s="21">
        <f t="shared" si="255"/>
        <v>9.1050120723642006E-4</v>
      </c>
      <c r="K527" s="21">
        <f t="shared" si="255"/>
        <v>9.6424534769531034E-4</v>
      </c>
      <c r="L527" s="21">
        <f t="shared" si="255"/>
        <v>2.233086891935732E-2</v>
      </c>
      <c r="M527" s="21">
        <f t="shared" si="255"/>
        <v>5.7320655011358988E-2</v>
      </c>
      <c r="N527" s="21">
        <f t="shared" si="255"/>
        <v>1.1613867904527043E-3</v>
      </c>
      <c r="O527" s="404">
        <f t="shared" si="255"/>
        <v>7.3304617700146561E-3</v>
      </c>
      <c r="Q527" s="399">
        <v>1006</v>
      </c>
      <c r="R527" s="399" t="s">
        <v>14</v>
      </c>
      <c r="S527" s="21">
        <f t="shared" ref="S527:AD527" si="256">+S370/(S34*10^6)</f>
        <v>1.2168450260719101E-3</v>
      </c>
      <c r="T527" s="21">
        <f t="shared" si="256"/>
        <v>1.1780396565937434E-3</v>
      </c>
      <c r="U527" s="21">
        <f t="shared" si="256"/>
        <v>1.1780241007492813E-3</v>
      </c>
      <c r="V527" s="21">
        <f t="shared" si="256"/>
        <v>1.1550541015444373E-3</v>
      </c>
      <c r="W527" s="21">
        <f t="shared" si="256"/>
        <v>1.1388770549683987E-3</v>
      </c>
      <c r="X527" s="21">
        <f t="shared" si="256"/>
        <v>1.1238931682384277E-3</v>
      </c>
      <c r="Y527" s="21">
        <f t="shared" si="256"/>
        <v>1.0805498262759377E-3</v>
      </c>
      <c r="Z527" s="21">
        <f t="shared" si="256"/>
        <v>1.0558993608603023E-3</v>
      </c>
      <c r="AA527" s="21">
        <f t="shared" si="256"/>
        <v>1.0448641344964747E-3</v>
      </c>
      <c r="AB527" s="21">
        <f t="shared" si="256"/>
        <v>3.1349349653442458E-3</v>
      </c>
      <c r="AC527" s="21">
        <f t="shared" si="256"/>
        <v>7.8383181625134839E-3</v>
      </c>
      <c r="AD527" s="21">
        <f t="shared" si="256"/>
        <v>7.3304617700146553E-3</v>
      </c>
    </row>
    <row r="528" spans="1:30" x14ac:dyDescent="0.2">
      <c r="A528" s="399">
        <v>1007</v>
      </c>
      <c r="B528" s="399" t="s">
        <v>15</v>
      </c>
      <c r="C528" s="21">
        <f t="shared" ref="C528:O528" si="257">+C371/(C35*10^6)</f>
        <v>0.76206073708003086</v>
      </c>
      <c r="D528" s="21">
        <f t="shared" si="257"/>
        <v>0.71621165015148103</v>
      </c>
      <c r="E528" s="21">
        <f t="shared" si="257"/>
        <v>0.78058561660071013</v>
      </c>
      <c r="F528" s="21">
        <f t="shared" si="257"/>
        <v>0.66315265126870526</v>
      </c>
      <c r="G528" s="21">
        <f t="shared" si="257"/>
        <v>0.65887115172602773</v>
      </c>
      <c r="H528" s="21">
        <f t="shared" si="257"/>
        <v>0.67338195259206957</v>
      </c>
      <c r="I528" s="21">
        <f t="shared" si="257"/>
        <v>0.57054351804202719</v>
      </c>
      <c r="J528" s="21">
        <f t="shared" si="257"/>
        <v>0.54099469208267958</v>
      </c>
      <c r="K528" s="21">
        <f t="shared" si="257"/>
        <v>0.54627480685671403</v>
      </c>
      <c r="L528" s="21">
        <f t="shared" si="257"/>
        <v>0.56326880898478304</v>
      </c>
      <c r="M528" s="21">
        <f t="shared" si="257"/>
        <v>0.54877919521439755</v>
      </c>
      <c r="N528" s="21">
        <f t="shared" si="257"/>
        <v>0.54875861932921566</v>
      </c>
      <c r="O528" s="404">
        <f t="shared" si="257"/>
        <v>0.62820099104881633</v>
      </c>
      <c r="Q528" s="399">
        <v>1007</v>
      </c>
      <c r="R528" s="399" t="s">
        <v>15</v>
      </c>
      <c r="S528" s="21">
        <f t="shared" ref="S528:AD528" si="258">+S371/(S35*10^6)</f>
        <v>0.76206073708003086</v>
      </c>
      <c r="T528" s="21">
        <f t="shared" si="258"/>
        <v>0.73870218863142856</v>
      </c>
      <c r="U528" s="21">
        <f t="shared" si="258"/>
        <v>0.75261879294308265</v>
      </c>
      <c r="V528" s="21">
        <f t="shared" si="258"/>
        <v>0.72850754520547945</v>
      </c>
      <c r="W528" s="21">
        <f t="shared" si="258"/>
        <v>0.71422809323087788</v>
      </c>
      <c r="X528" s="21">
        <f t="shared" si="258"/>
        <v>0.70714572063508518</v>
      </c>
      <c r="Y528" s="21">
        <f t="shared" si="258"/>
        <v>0.68496903274491261</v>
      </c>
      <c r="Z528" s="21">
        <f t="shared" si="258"/>
        <v>0.66557323446967209</v>
      </c>
      <c r="AA528" s="21">
        <f t="shared" si="258"/>
        <v>0.65203662075845703</v>
      </c>
      <c r="AB528" s="21">
        <f t="shared" si="258"/>
        <v>0.6436148560234084</v>
      </c>
      <c r="AC528" s="21">
        <f t="shared" si="258"/>
        <v>0.63511043477702056</v>
      </c>
      <c r="AD528" s="21">
        <f t="shared" si="258"/>
        <v>0.62820099104881633</v>
      </c>
    </row>
    <row r="529" spans="1:30" x14ac:dyDescent="0.2">
      <c r="A529" s="399">
        <v>1008</v>
      </c>
      <c r="B529" s="399" t="s">
        <v>16</v>
      </c>
      <c r="C529" s="21">
        <f t="shared" ref="C529:O529" si="259">+C372/(C36*10^6)</f>
        <v>1.1388804790885001</v>
      </c>
      <c r="D529" s="21">
        <f t="shared" si="259"/>
        <v>1.0661464381269614</v>
      </c>
      <c r="E529" s="21">
        <f t="shared" si="259"/>
        <v>1.1659627849798837</v>
      </c>
      <c r="F529" s="21">
        <f t="shared" si="259"/>
        <v>1.060376638460262</v>
      </c>
      <c r="G529" s="21">
        <f t="shared" si="259"/>
        <v>1.0492552464406217</v>
      </c>
      <c r="H529" s="21">
        <f t="shared" si="259"/>
        <v>1.1673305937980103</v>
      </c>
      <c r="I529" s="21">
        <f t="shared" si="259"/>
        <v>1.019370359410309</v>
      </c>
      <c r="J529" s="21">
        <f t="shared" si="259"/>
        <v>1.0983121882004876</v>
      </c>
      <c r="K529" s="21">
        <f t="shared" si="259"/>
        <v>1.0288931060181168</v>
      </c>
      <c r="L529" s="21">
        <f t="shared" si="259"/>
        <v>1.0911009994443059</v>
      </c>
      <c r="M529" s="21">
        <f t="shared" si="259"/>
        <v>1.0921233507689903</v>
      </c>
      <c r="N529" s="21">
        <f t="shared" si="259"/>
        <v>1.093248846645545</v>
      </c>
      <c r="O529" s="404">
        <f t="shared" si="259"/>
        <v>1.0876909532257382</v>
      </c>
      <c r="Q529" s="399">
        <v>1008</v>
      </c>
      <c r="R529" s="399" t="s">
        <v>16</v>
      </c>
      <c r="S529" s="21">
        <f t="shared" ref="S529:AD529" si="260">+S372/(S36*10^6)</f>
        <v>1.1388804790885001</v>
      </c>
      <c r="T529" s="21">
        <f t="shared" si="260"/>
        <v>1.1016093625293368</v>
      </c>
      <c r="U529" s="21">
        <f t="shared" si="260"/>
        <v>1.1229159332498162</v>
      </c>
      <c r="V529" s="21">
        <f t="shared" si="260"/>
        <v>1.1056196774847327</v>
      </c>
      <c r="W529" s="21">
        <f t="shared" si="260"/>
        <v>1.0937851673607617</v>
      </c>
      <c r="X529" s="21">
        <f t="shared" si="260"/>
        <v>1.1061723353502515</v>
      </c>
      <c r="Y529" s="21">
        <f t="shared" si="260"/>
        <v>1.0925116772351864</v>
      </c>
      <c r="Z529" s="21">
        <f t="shared" si="260"/>
        <v>1.0932250919905986</v>
      </c>
      <c r="AA529" s="21">
        <f t="shared" si="260"/>
        <v>1.0862903777493063</v>
      </c>
      <c r="AB529" s="21">
        <f t="shared" si="260"/>
        <v>1.0867389550994659</v>
      </c>
      <c r="AC529" s="21">
        <f t="shared" si="260"/>
        <v>1.0872114407069946</v>
      </c>
      <c r="AD529" s="21">
        <f t="shared" si="260"/>
        <v>1.0876909532257384</v>
      </c>
    </row>
    <row r="530" spans="1:30" x14ac:dyDescent="0.2">
      <c r="A530" s="399">
        <v>1009</v>
      </c>
      <c r="B530" s="399" t="s">
        <v>17</v>
      </c>
      <c r="C530" s="21">
        <f t="shared" ref="C530:O530" si="261">+C373/(C37*10^6)</f>
        <v>0.95384973475186929</v>
      </c>
      <c r="D530" s="21">
        <f t="shared" si="261"/>
        <v>0.91898530671998857</v>
      </c>
      <c r="E530" s="21">
        <f t="shared" si="261"/>
        <v>0.98454006672210914</v>
      </c>
      <c r="F530" s="21">
        <f t="shared" si="261"/>
        <v>0.99748421043065771</v>
      </c>
      <c r="G530" s="21">
        <f t="shared" si="261"/>
        <v>0.96600798790442466</v>
      </c>
      <c r="H530" s="21">
        <f t="shared" si="261"/>
        <v>1.1257428593439507</v>
      </c>
      <c r="I530" s="21">
        <f t="shared" si="261"/>
        <v>0.79882328407520387</v>
      </c>
      <c r="J530" s="21">
        <f t="shared" si="261"/>
        <v>0.90165047945265797</v>
      </c>
      <c r="K530" s="21">
        <f t="shared" si="261"/>
        <v>0.96709002836569924</v>
      </c>
      <c r="L530" s="21">
        <f t="shared" si="261"/>
        <v>1.0387025753149699</v>
      </c>
      <c r="M530" s="21">
        <f t="shared" si="261"/>
        <v>1.0462007387572003</v>
      </c>
      <c r="N530" s="21">
        <f t="shared" si="261"/>
        <v>1.0052600815052142</v>
      </c>
      <c r="O530" s="404">
        <f t="shared" si="261"/>
        <v>0.97387128360902886</v>
      </c>
      <c r="Q530" s="399">
        <v>1009</v>
      </c>
      <c r="R530" s="399" t="s">
        <v>17</v>
      </c>
      <c r="S530" s="21">
        <f t="shared" ref="S530:AD530" si="262">+S373/(S37*10^6)</f>
        <v>0.95384973475186929</v>
      </c>
      <c r="T530" s="21">
        <f t="shared" si="262"/>
        <v>0.93569530759755504</v>
      </c>
      <c r="U530" s="21">
        <f t="shared" si="262"/>
        <v>0.95167600735579272</v>
      </c>
      <c r="V530" s="21">
        <f t="shared" si="262"/>
        <v>0.96340450779335918</v>
      </c>
      <c r="W530" s="21">
        <f t="shared" si="262"/>
        <v>0.96394683726260522</v>
      </c>
      <c r="X530" s="21">
        <f t="shared" si="262"/>
        <v>0.99116910722098439</v>
      </c>
      <c r="Y530" s="21">
        <f t="shared" si="262"/>
        <v>0.96081929565618107</v>
      </c>
      <c r="Z530" s="21">
        <f t="shared" si="262"/>
        <v>0.95325673669161815</v>
      </c>
      <c r="AA530" s="21">
        <f t="shared" si="262"/>
        <v>0.95483676663036099</v>
      </c>
      <c r="AB530" s="21">
        <f t="shared" si="262"/>
        <v>0.96323289096357412</v>
      </c>
      <c r="AC530" s="21">
        <f t="shared" si="262"/>
        <v>0.97106158583483271</v>
      </c>
      <c r="AD530" s="21">
        <f t="shared" si="262"/>
        <v>0.97387128360902908</v>
      </c>
    </row>
    <row r="531" spans="1:30" x14ac:dyDescent="0.2">
      <c r="A531" s="399">
        <v>1010</v>
      </c>
      <c r="B531" s="399" t="s">
        <v>19</v>
      </c>
      <c r="C531" s="21">
        <f t="shared" ref="C531:O531" si="263">+C374/(C38*10^6)</f>
        <v>0.20920438191819882</v>
      </c>
      <c r="D531" s="21">
        <f t="shared" si="263"/>
        <v>0.17953829045005923</v>
      </c>
      <c r="E531" s="21">
        <f t="shared" si="263"/>
        <v>0.18115891570916937</v>
      </c>
      <c r="F531" s="21">
        <f t="shared" si="263"/>
        <v>0.1424268080883265</v>
      </c>
      <c r="G531" s="21">
        <f t="shared" si="263"/>
        <v>0.18100505397850955</v>
      </c>
      <c r="H531" s="21">
        <f t="shared" si="263"/>
        <v>0.34082471713446272</v>
      </c>
      <c r="I531" s="21">
        <f t="shared" si="263"/>
        <v>0.31752338553958376</v>
      </c>
      <c r="J531" s="21">
        <f t="shared" si="263"/>
        <v>0.30556333640278566</v>
      </c>
      <c r="K531" s="21">
        <f t="shared" si="263"/>
        <v>0.27445071199358206</v>
      </c>
      <c r="L531" s="21">
        <f t="shared" si="263"/>
        <v>0.26668797045874165</v>
      </c>
      <c r="M531" s="21">
        <f t="shared" si="263"/>
        <v>0.16226178016805909</v>
      </c>
      <c r="N531" s="21">
        <f t="shared" si="263"/>
        <v>0.17981442931065247</v>
      </c>
      <c r="O531" s="404">
        <f t="shared" si="263"/>
        <v>0.23093263020894098</v>
      </c>
      <c r="Q531" s="399">
        <v>1010</v>
      </c>
      <c r="R531" s="399" t="s">
        <v>19</v>
      </c>
      <c r="S531" s="21">
        <f t="shared" ref="S531:AD531" si="264">+S374/(S38*10^6)</f>
        <v>0.20920438191819882</v>
      </c>
      <c r="T531" s="21">
        <f t="shared" si="264"/>
        <v>0.19425421405005822</v>
      </c>
      <c r="U531" s="21">
        <f t="shared" si="264"/>
        <v>0.1898826637984484</v>
      </c>
      <c r="V531" s="21">
        <f t="shared" si="264"/>
        <v>0.17736512387742981</v>
      </c>
      <c r="W531" s="21">
        <f t="shared" si="264"/>
        <v>0.17811462417727472</v>
      </c>
      <c r="X531" s="21">
        <f t="shared" si="264"/>
        <v>0.20611250467908976</v>
      </c>
      <c r="Y531" s="21">
        <f t="shared" si="264"/>
        <v>0.22472310923315666</v>
      </c>
      <c r="Z531" s="21">
        <f t="shared" si="264"/>
        <v>0.2360227905955074</v>
      </c>
      <c r="AA531" s="21">
        <f t="shared" si="264"/>
        <v>0.24023087582368632</v>
      </c>
      <c r="AB531" s="21">
        <f t="shared" si="264"/>
        <v>0.24277334655153265</v>
      </c>
      <c r="AC531" s="21">
        <f t="shared" si="264"/>
        <v>0.2352849678542531</v>
      </c>
      <c r="AD531" s="21">
        <f t="shared" si="264"/>
        <v>0.23093263020894098</v>
      </c>
    </row>
    <row r="532" spans="1:30" x14ac:dyDescent="0.2">
      <c r="A532" s="399">
        <v>1011</v>
      </c>
      <c r="B532" s="399" t="s">
        <v>20</v>
      </c>
      <c r="C532" s="21">
        <f t="shared" ref="C532:O532" si="265">+C375/(C39*10^6)</f>
        <v>1.1089833130847428</v>
      </c>
      <c r="D532" s="21">
        <f t="shared" si="265"/>
        <v>1.0338182669149838</v>
      </c>
      <c r="E532" s="21">
        <f t="shared" si="265"/>
        <v>1.0409650348254735</v>
      </c>
      <c r="F532" s="21">
        <f t="shared" si="265"/>
        <v>1.0037542777221191</v>
      </c>
      <c r="G532" s="21">
        <f t="shared" si="265"/>
        <v>0.9086763882723079</v>
      </c>
      <c r="H532" s="21">
        <f t="shared" si="265"/>
        <v>0.99426305211039756</v>
      </c>
      <c r="I532" s="21">
        <f t="shared" si="265"/>
        <v>0.89322394682149575</v>
      </c>
      <c r="J532" s="21">
        <f t="shared" si="265"/>
        <v>0.96004551158704932</v>
      </c>
      <c r="K532" s="21">
        <f t="shared" si="265"/>
        <v>1.0113887528302759</v>
      </c>
      <c r="L532" s="21">
        <f t="shared" si="265"/>
        <v>1.0187587914809311</v>
      </c>
      <c r="M532" s="21">
        <f t="shared" si="265"/>
        <v>0.94795634566416409</v>
      </c>
      <c r="N532" s="21">
        <f t="shared" si="265"/>
        <v>0.99909277446859368</v>
      </c>
      <c r="O532" s="404">
        <f t="shared" si="265"/>
        <v>0.99063034656940174</v>
      </c>
      <c r="Q532" s="399">
        <v>1011</v>
      </c>
      <c r="R532" s="399" t="s">
        <v>20</v>
      </c>
      <c r="S532" s="21">
        <f t="shared" ref="S532:AD532" si="266">+S375/(S39*10^6)</f>
        <v>1.1089833130847428</v>
      </c>
      <c r="T532" s="21">
        <f t="shared" si="266"/>
        <v>1.0702188474303531</v>
      </c>
      <c r="U532" s="21">
        <f t="shared" si="266"/>
        <v>1.0604164521155299</v>
      </c>
      <c r="V532" s="21">
        <f t="shared" si="266"/>
        <v>1.046131707207286</v>
      </c>
      <c r="W532" s="21">
        <f t="shared" si="266"/>
        <v>1.0178443113772455</v>
      </c>
      <c r="X532" s="21">
        <f t="shared" si="266"/>
        <v>1.0138721056977704</v>
      </c>
      <c r="Y532" s="21">
        <f t="shared" si="266"/>
        <v>0.99374305127471274</v>
      </c>
      <c r="Z532" s="21">
        <f t="shared" si="266"/>
        <v>0.98898356576176738</v>
      </c>
      <c r="AA532" s="21">
        <f t="shared" si="266"/>
        <v>0.99152351996412735</v>
      </c>
      <c r="AB532" s="21">
        <f t="shared" si="266"/>
        <v>0.99412850790715124</v>
      </c>
      <c r="AC532" s="21">
        <f t="shared" si="266"/>
        <v>0.98989912760873899</v>
      </c>
      <c r="AD532" s="21">
        <f t="shared" si="266"/>
        <v>0.99063034656940174</v>
      </c>
    </row>
    <row r="533" spans="1:30" ht="14.25" customHeight="1" x14ac:dyDescent="0.2">
      <c r="A533" s="399">
        <v>1012</v>
      </c>
      <c r="B533" s="399" t="s">
        <v>21</v>
      </c>
      <c r="C533" s="21">
        <f t="shared" ref="C533:O533" si="267">+C376/(C40*10^6)</f>
        <v>0.82737674286787644</v>
      </c>
      <c r="D533" s="21">
        <f t="shared" si="267"/>
        <v>0.78268650045348664</v>
      </c>
      <c r="E533" s="21">
        <f t="shared" si="267"/>
        <v>0.85515257835404468</v>
      </c>
      <c r="F533" s="21">
        <f t="shared" si="267"/>
        <v>0.83634020161118039</v>
      </c>
      <c r="G533" s="21">
        <f t="shared" si="267"/>
        <v>0.81807028409317939</v>
      </c>
      <c r="H533" s="21">
        <f t="shared" si="267"/>
        <v>0.87276618967179032</v>
      </c>
      <c r="I533" s="21">
        <f t="shared" si="267"/>
        <v>0.6632619425545877</v>
      </c>
      <c r="J533" s="21">
        <f t="shared" si="267"/>
        <v>0.79993237599634892</v>
      </c>
      <c r="K533" s="21">
        <f t="shared" si="267"/>
        <v>1.1085470584628143</v>
      </c>
      <c r="L533" s="21">
        <f t="shared" si="267"/>
        <v>1.2938325699855122</v>
      </c>
      <c r="M533" s="21">
        <f t="shared" si="267"/>
        <v>1.1196604699000221</v>
      </c>
      <c r="N533" s="21">
        <f t="shared" si="267"/>
        <v>1.1311532681361862</v>
      </c>
      <c r="O533" s="404">
        <f t="shared" si="267"/>
        <v>0.92649126864778319</v>
      </c>
      <c r="Q533" s="399">
        <v>1012</v>
      </c>
      <c r="R533" s="399" t="s">
        <v>21</v>
      </c>
      <c r="S533" s="21">
        <f t="shared" ref="S533:AD533" si="268">+S376/(S40*10^6)</f>
        <v>0.82737674286787644</v>
      </c>
      <c r="T533" s="21">
        <f t="shared" si="268"/>
        <v>0.80491941340896611</v>
      </c>
      <c r="U533" s="21">
        <f t="shared" si="268"/>
        <v>0.82121928719038018</v>
      </c>
      <c r="V533" s="21">
        <f t="shared" si="268"/>
        <v>0.8250301562858523</v>
      </c>
      <c r="W533" s="21">
        <f t="shared" si="268"/>
        <v>0.82364364343116414</v>
      </c>
      <c r="X533" s="21">
        <f t="shared" si="268"/>
        <v>0.83174592948991366</v>
      </c>
      <c r="Y533" s="21">
        <f t="shared" si="268"/>
        <v>0.80395611420409241</v>
      </c>
      <c r="Z533" s="21">
        <f t="shared" si="268"/>
        <v>0.80339766743245089</v>
      </c>
      <c r="AA533" s="21">
        <f t="shared" si="268"/>
        <v>0.84002933322302997</v>
      </c>
      <c r="AB533" s="21">
        <f t="shared" si="268"/>
        <v>0.88645481318920616</v>
      </c>
      <c r="AC533" s="21">
        <f t="shared" si="268"/>
        <v>0.90801780437124391</v>
      </c>
      <c r="AD533" s="21">
        <f t="shared" si="268"/>
        <v>0.92649126864778308</v>
      </c>
    </row>
    <row r="534" spans="1:30" x14ac:dyDescent="0.2">
      <c r="A534" s="399">
        <v>1013</v>
      </c>
      <c r="B534" s="399" t="s">
        <v>22</v>
      </c>
      <c r="C534" s="21">
        <f t="shared" ref="C534:O534" si="269">+C377/(C41*10^6)</f>
        <v>1.191789007522446</v>
      </c>
      <c r="D534" s="21">
        <f t="shared" si="269"/>
        <v>1.0490623487008446</v>
      </c>
      <c r="E534" s="21">
        <f t="shared" si="269"/>
        <v>1.0537711037096589</v>
      </c>
      <c r="F534" s="21">
        <f t="shared" si="269"/>
        <v>0.98335629869097463</v>
      </c>
      <c r="G534" s="21">
        <f t="shared" si="269"/>
        <v>0.93578972109056724</v>
      </c>
      <c r="H534" s="21">
        <f t="shared" si="269"/>
        <v>0.99242504319544667</v>
      </c>
      <c r="I534" s="21">
        <f t="shared" si="269"/>
        <v>0.96008030933967869</v>
      </c>
      <c r="J534" s="21">
        <f t="shared" si="269"/>
        <v>0.89546300175982563</v>
      </c>
      <c r="K534" s="21">
        <f t="shared" si="269"/>
        <v>1.0104646065242617</v>
      </c>
      <c r="L534" s="21">
        <f t="shared" si="269"/>
        <v>1.1297037920343431</v>
      </c>
      <c r="M534" s="21">
        <f t="shared" si="269"/>
        <v>1.1416593041147565</v>
      </c>
      <c r="N534" s="21">
        <f t="shared" si="269"/>
        <v>1.0691056664650131</v>
      </c>
      <c r="O534" s="404">
        <f t="shared" si="269"/>
        <v>1.0292417957360576</v>
      </c>
      <c r="Q534" s="399">
        <v>1013</v>
      </c>
      <c r="R534" s="399" t="s">
        <v>22</v>
      </c>
      <c r="S534" s="21">
        <f t="shared" ref="S534:AD534" si="270">+S377/(S41*10^6)</f>
        <v>1.191789007522446</v>
      </c>
      <c r="T534" s="21">
        <f t="shared" si="270"/>
        <v>1.1161426168277593</v>
      </c>
      <c r="U534" s="21">
        <f t="shared" si="270"/>
        <v>1.0954491588393316</v>
      </c>
      <c r="V534" s="21">
        <f t="shared" si="270"/>
        <v>1.065807920847581</v>
      </c>
      <c r="W534" s="21">
        <f t="shared" si="270"/>
        <v>1.0383021369693488</v>
      </c>
      <c r="X534" s="21">
        <f t="shared" si="270"/>
        <v>1.0301085496460338</v>
      </c>
      <c r="Y534" s="21">
        <f t="shared" si="270"/>
        <v>1.0177834033833406</v>
      </c>
      <c r="Z534" s="21">
        <f t="shared" si="270"/>
        <v>0.99925758344967641</v>
      </c>
      <c r="AA534" s="21">
        <f t="shared" si="270"/>
        <v>1.000699431010744</v>
      </c>
      <c r="AB534" s="21">
        <f t="shared" si="270"/>
        <v>1.0141008958832973</v>
      </c>
      <c r="AC534" s="21">
        <f t="shared" si="270"/>
        <v>1.0256792470681524</v>
      </c>
      <c r="AD534" s="21">
        <f t="shared" si="270"/>
        <v>1.0292417957360576</v>
      </c>
    </row>
    <row r="535" spans="1:30" x14ac:dyDescent="0.2">
      <c r="A535" s="399">
        <v>1014</v>
      </c>
      <c r="B535" s="399" t="s">
        <v>23</v>
      </c>
      <c r="C535" s="21">
        <f t="shared" ref="C535:O535" si="271">+C378/(C42*10^6)</f>
        <v>0.891672056630192</v>
      </c>
      <c r="D535" s="21">
        <f t="shared" si="271"/>
        <v>0.94104234585693403</v>
      </c>
      <c r="E535" s="21">
        <f t="shared" si="271"/>
        <v>0.97463923337091318</v>
      </c>
      <c r="F535" s="21">
        <f t="shared" si="271"/>
        <v>0.9375505691288083</v>
      </c>
      <c r="G535" s="21">
        <f t="shared" si="271"/>
        <v>0.671606349143268</v>
      </c>
      <c r="H535" s="21">
        <f t="shared" si="271"/>
        <v>0.87907793730147499</v>
      </c>
      <c r="I535" s="21">
        <f t="shared" si="271"/>
        <v>0.66393609748058202</v>
      </c>
      <c r="J535" s="21">
        <f t="shared" si="271"/>
        <v>1.1220350376449053</v>
      </c>
      <c r="K535" s="21">
        <f t="shared" si="271"/>
        <v>0.95976283999110645</v>
      </c>
      <c r="L535" s="21">
        <f t="shared" si="271"/>
        <v>1.0837360150627762</v>
      </c>
      <c r="M535" s="21">
        <f t="shared" si="271"/>
        <v>0.91027083053686375</v>
      </c>
      <c r="N535" s="21">
        <f t="shared" si="271"/>
        <v>1.0155709567685129</v>
      </c>
      <c r="O535" s="404">
        <f t="shared" si="271"/>
        <v>0.91919628877718018</v>
      </c>
      <c r="Q535" s="399">
        <v>1014</v>
      </c>
      <c r="R535" s="399" t="s">
        <v>23</v>
      </c>
      <c r="S535" s="21">
        <f t="shared" ref="S535:AD535" si="272">+S378/(S42*10^6)</f>
        <v>0.891672056630192</v>
      </c>
      <c r="T535" s="21">
        <f t="shared" si="272"/>
        <v>0.91702252408769791</v>
      </c>
      <c r="U535" s="21">
        <f t="shared" si="272"/>
        <v>0.93633074542657901</v>
      </c>
      <c r="V535" s="21">
        <f t="shared" si="272"/>
        <v>0.93664167970374146</v>
      </c>
      <c r="W535" s="21">
        <f t="shared" si="272"/>
        <v>0.88186171823902715</v>
      </c>
      <c r="X535" s="21">
        <f t="shared" si="272"/>
        <v>0.88138484430140362</v>
      </c>
      <c r="Y535" s="21">
        <f t="shared" si="272"/>
        <v>0.84513436076691484</v>
      </c>
      <c r="Z535" s="21">
        <f t="shared" si="272"/>
        <v>0.88304119072745835</v>
      </c>
      <c r="AA535" s="21">
        <f t="shared" si="272"/>
        <v>0.89199440643055072</v>
      </c>
      <c r="AB535" s="21">
        <f t="shared" si="272"/>
        <v>0.91064190448282889</v>
      </c>
      <c r="AC535" s="21">
        <f t="shared" si="272"/>
        <v>0.91060679104973807</v>
      </c>
      <c r="AD535" s="21">
        <f t="shared" si="272"/>
        <v>0.91919628877718029</v>
      </c>
    </row>
    <row r="536" spans="1:30" x14ac:dyDescent="0.2">
      <c r="A536" s="399">
        <v>1015</v>
      </c>
      <c r="B536" s="399" t="s">
        <v>24</v>
      </c>
      <c r="C536" s="21">
        <f t="shared" ref="C536:O536" si="273">+C379/(C43*10^6)</f>
        <v>1.1009420505200593</v>
      </c>
      <c r="D536" s="21">
        <f t="shared" si="273"/>
        <v>1.0618857094888827</v>
      </c>
      <c r="E536" s="21">
        <f t="shared" si="273"/>
        <v>1.0240347441115565</v>
      </c>
      <c r="F536" s="21">
        <f t="shared" si="273"/>
        <v>0.96869753295032113</v>
      </c>
      <c r="G536" s="21">
        <f t="shared" si="273"/>
        <v>0.95212528478165148</v>
      </c>
      <c r="H536" s="21">
        <f t="shared" si="273"/>
        <v>1.1084646838676462</v>
      </c>
      <c r="I536" s="21">
        <f t="shared" si="273"/>
        <v>0.94046214203567613</v>
      </c>
      <c r="J536" s="21">
        <f t="shared" si="273"/>
        <v>0.9535476060564726</v>
      </c>
      <c r="K536" s="21">
        <f t="shared" si="273"/>
        <v>0.98969048815014382</v>
      </c>
      <c r="L536" s="21">
        <f t="shared" si="273"/>
        <v>1.0812157222993177</v>
      </c>
      <c r="M536" s="21">
        <f t="shared" si="273"/>
        <v>1.0292203524654588</v>
      </c>
      <c r="N536" s="21">
        <f t="shared" si="273"/>
        <v>1.0867696143440666</v>
      </c>
      <c r="O536" s="404">
        <f t="shared" si="273"/>
        <v>1.0209702930476006</v>
      </c>
      <c r="Q536" s="399">
        <v>1015</v>
      </c>
      <c r="R536" s="399" t="s">
        <v>24</v>
      </c>
      <c r="S536" s="21">
        <f t="shared" ref="S536:AD536" si="274">+S379/(S43*10^6)</f>
        <v>1.1009420505200593</v>
      </c>
      <c r="T536" s="21">
        <f t="shared" si="274"/>
        <v>1.0813024941827027</v>
      </c>
      <c r="U536" s="21">
        <f t="shared" si="274"/>
        <v>1.0617790173603383</v>
      </c>
      <c r="V536" s="21">
        <f t="shared" si="274"/>
        <v>1.0371317022783464</v>
      </c>
      <c r="W536" s="21">
        <f t="shared" si="274"/>
        <v>1.0192128462840735</v>
      </c>
      <c r="X536" s="21">
        <f t="shared" si="274"/>
        <v>1.0343232062488998</v>
      </c>
      <c r="Y536" s="21">
        <f t="shared" si="274"/>
        <v>1.0183223162789146</v>
      </c>
      <c r="Z536" s="21">
        <f t="shared" si="274"/>
        <v>1.0092392801296857</v>
      </c>
      <c r="AA536" s="21">
        <f t="shared" si="274"/>
        <v>1.0069765502194024</v>
      </c>
      <c r="AB536" s="21">
        <f t="shared" si="274"/>
        <v>1.0142231030091435</v>
      </c>
      <c r="AC536" s="21">
        <f t="shared" si="274"/>
        <v>1.0155955694754504</v>
      </c>
      <c r="AD536" s="21">
        <f t="shared" si="274"/>
        <v>1.0209702930476006</v>
      </c>
    </row>
    <row r="537" spans="1:30" x14ac:dyDescent="0.2">
      <c r="A537" s="399">
        <v>1016</v>
      </c>
      <c r="B537" s="399" t="s">
        <v>25</v>
      </c>
      <c r="C537" s="21">
        <f t="shared" ref="C537:O537" si="275">+C380/(C44*10^6)</f>
        <v>0.95150471083031829</v>
      </c>
      <c r="D537" s="21">
        <f t="shared" si="275"/>
        <v>0.85806604990284252</v>
      </c>
      <c r="E537" s="21">
        <f t="shared" si="275"/>
        <v>0.98580059204599091</v>
      </c>
      <c r="F537" s="21">
        <f t="shared" si="275"/>
        <v>0.94462572022106361</v>
      </c>
      <c r="G537" s="21">
        <f t="shared" si="275"/>
        <v>0.89639776136534555</v>
      </c>
      <c r="H537" s="21">
        <f t="shared" si="275"/>
        <v>0.99714953234636738</v>
      </c>
      <c r="I537" s="21">
        <f t="shared" si="275"/>
        <v>0.89399560701581604</v>
      </c>
      <c r="J537" s="21">
        <f t="shared" si="275"/>
        <v>0.87107472621859572</v>
      </c>
      <c r="K537" s="21">
        <f t="shared" si="275"/>
        <v>0.8248043084064699</v>
      </c>
      <c r="L537" s="21">
        <f t="shared" si="275"/>
        <v>0.91638018256678699</v>
      </c>
      <c r="M537" s="21">
        <f t="shared" si="275"/>
        <v>0.90234544874860523</v>
      </c>
      <c r="N537" s="21">
        <f t="shared" si="275"/>
        <v>0.93053865273623448</v>
      </c>
      <c r="O537" s="404">
        <f t="shared" si="275"/>
        <v>0.91250792233554523</v>
      </c>
      <c r="Q537" s="399">
        <v>1016</v>
      </c>
      <c r="R537" s="399" t="s">
        <v>25</v>
      </c>
      <c r="S537" s="21">
        <f t="shared" ref="S537:AD537" si="276">+S380/(S44*10^6)</f>
        <v>0.95150471083031829</v>
      </c>
      <c r="T537" s="21">
        <f t="shared" si="276"/>
        <v>0.90324856574483581</v>
      </c>
      <c r="U537" s="21">
        <f t="shared" si="276"/>
        <v>0.93140088193381698</v>
      </c>
      <c r="V537" s="21">
        <f t="shared" si="276"/>
        <v>0.93499554669155405</v>
      </c>
      <c r="W537" s="21">
        <f t="shared" si="276"/>
        <v>0.9268095043826734</v>
      </c>
      <c r="X537" s="21">
        <f t="shared" si="276"/>
        <v>0.93928402536848377</v>
      </c>
      <c r="Y537" s="21">
        <f t="shared" si="276"/>
        <v>0.93132660507636167</v>
      </c>
      <c r="Z537" s="21">
        <f t="shared" si="276"/>
        <v>0.92305842774986613</v>
      </c>
      <c r="AA537" s="21">
        <f t="shared" si="276"/>
        <v>0.91133982430263882</v>
      </c>
      <c r="AB537" s="21">
        <f t="shared" si="276"/>
        <v>0.91183282616177919</v>
      </c>
      <c r="AC537" s="21">
        <f t="shared" si="276"/>
        <v>0.91098670054146114</v>
      </c>
      <c r="AD537" s="21">
        <f t="shared" si="276"/>
        <v>0.91250792233554512</v>
      </c>
    </row>
    <row r="538" spans="1:30" x14ac:dyDescent="0.2">
      <c r="A538" s="399">
        <v>1017</v>
      </c>
      <c r="B538" s="399" t="s">
        <v>26</v>
      </c>
      <c r="C538" s="21">
        <f t="shared" ref="C538:O538" si="277">+C381/(C45*10^6)</f>
        <v>0.83721494305239175</v>
      </c>
      <c r="D538" s="21">
        <f t="shared" si="277"/>
        <v>0.69577652870332862</v>
      </c>
      <c r="E538" s="21">
        <f t="shared" si="277"/>
        <v>0.78077375005728433</v>
      </c>
      <c r="F538" s="21">
        <f t="shared" si="277"/>
        <v>0.74146908212560392</v>
      </c>
      <c r="G538" s="21">
        <f t="shared" si="277"/>
        <v>0.75209842833440022</v>
      </c>
      <c r="H538" s="21">
        <f t="shared" si="277"/>
        <v>0.88526944463204338</v>
      </c>
      <c r="I538" s="21">
        <f t="shared" si="277"/>
        <v>0.85510693810557947</v>
      </c>
      <c r="J538" s="21">
        <f t="shared" si="277"/>
        <v>0.7973962611613904</v>
      </c>
      <c r="K538" s="21">
        <f t="shared" si="277"/>
        <v>0.82959567650702781</v>
      </c>
      <c r="L538" s="21">
        <f t="shared" si="277"/>
        <v>0.8406654219338251</v>
      </c>
      <c r="M538" s="21">
        <f t="shared" si="277"/>
        <v>0.81209760834320766</v>
      </c>
      <c r="N538" s="21">
        <f t="shared" si="277"/>
        <v>0.7987897484575226</v>
      </c>
      <c r="O538" s="404">
        <f t="shared" si="277"/>
        <v>0.80244121049927097</v>
      </c>
      <c r="Q538" s="399">
        <v>1017</v>
      </c>
      <c r="R538" s="399" t="s">
        <v>26</v>
      </c>
      <c r="S538" s="21">
        <f t="shared" ref="S538:AD538" si="278">+S381/(S45*10^6)</f>
        <v>0.83721494305239175</v>
      </c>
      <c r="T538" s="21">
        <f t="shared" si="278"/>
        <v>0.7645387535604018</v>
      </c>
      <c r="U538" s="21">
        <f t="shared" si="278"/>
        <v>0.76982861084897214</v>
      </c>
      <c r="V538" s="21">
        <f t="shared" si="278"/>
        <v>0.76263289443773374</v>
      </c>
      <c r="W538" s="21">
        <f t="shared" si="278"/>
        <v>0.76048653411213341</v>
      </c>
      <c r="X538" s="21">
        <f t="shared" si="278"/>
        <v>0.78102921272694115</v>
      </c>
      <c r="Y538" s="21">
        <f t="shared" si="278"/>
        <v>0.79293384303857306</v>
      </c>
      <c r="Z538" s="21">
        <f t="shared" si="278"/>
        <v>0.79352948818434976</v>
      </c>
      <c r="AA538" s="21">
        <f t="shared" si="278"/>
        <v>0.79757036826425265</v>
      </c>
      <c r="AB538" s="21">
        <f t="shared" si="278"/>
        <v>0.80182246125610424</v>
      </c>
      <c r="AC538" s="21">
        <f t="shared" si="278"/>
        <v>0.80276383630791415</v>
      </c>
      <c r="AD538" s="21">
        <f t="shared" si="278"/>
        <v>0.80244121049927097</v>
      </c>
    </row>
    <row r="539" spans="1:30" x14ac:dyDescent="0.2">
      <c r="A539" s="399">
        <v>1018</v>
      </c>
      <c r="B539" s="399" t="s">
        <v>27</v>
      </c>
      <c r="C539" s="21">
        <f t="shared" ref="C539:O539" si="279">+C382/(C46*10^6)</f>
        <v>1.1146523627575846</v>
      </c>
      <c r="D539" s="21">
        <f t="shared" si="279"/>
        <v>1.0159256011636424</v>
      </c>
      <c r="E539" s="21">
        <f t="shared" si="279"/>
        <v>1.1484227161045344</v>
      </c>
      <c r="F539" s="21">
        <f t="shared" si="279"/>
        <v>1.0827535172665814</v>
      </c>
      <c r="G539" s="21">
        <f t="shared" si="279"/>
        <v>1.0214662539463806</v>
      </c>
      <c r="H539" s="21">
        <f t="shared" si="279"/>
        <v>1.1719105298815413</v>
      </c>
      <c r="I539" s="21">
        <f t="shared" si="279"/>
        <v>0.66952903002509301</v>
      </c>
      <c r="J539" s="21">
        <f t="shared" si="279"/>
        <v>0.99902230777732759</v>
      </c>
      <c r="K539" s="21">
        <f t="shared" si="279"/>
        <v>0.97817808051632815</v>
      </c>
      <c r="L539" s="21">
        <f t="shared" si="279"/>
        <v>1.0719234700262816</v>
      </c>
      <c r="M539" s="21">
        <f t="shared" si="279"/>
        <v>1.0767428927757277</v>
      </c>
      <c r="N539" s="21">
        <f t="shared" si="279"/>
        <v>1.0787800560394449</v>
      </c>
      <c r="O539" s="404">
        <f t="shared" si="279"/>
        <v>1.0281142836455122</v>
      </c>
      <c r="Q539" s="399">
        <v>1018</v>
      </c>
      <c r="R539" s="399" t="s">
        <v>27</v>
      </c>
      <c r="S539" s="21">
        <f t="shared" ref="S539:AD539" si="280">+S382/(S46*10^6)</f>
        <v>1.1146523627575846</v>
      </c>
      <c r="T539" s="21">
        <f t="shared" si="280"/>
        <v>1.063962341101695</v>
      </c>
      <c r="U539" s="21">
        <f t="shared" si="280"/>
        <v>1.0911326435294963</v>
      </c>
      <c r="V539" s="21">
        <f t="shared" si="280"/>
        <v>1.0889422428845124</v>
      </c>
      <c r="W539" s="21">
        <f t="shared" si="280"/>
        <v>1.075102331811135</v>
      </c>
      <c r="X539" s="21">
        <f t="shared" si="280"/>
        <v>1.0916039005236977</v>
      </c>
      <c r="Y539" s="21">
        <f t="shared" si="280"/>
        <v>1.0206092859232436</v>
      </c>
      <c r="Z539" s="21">
        <f t="shared" si="280"/>
        <v>1.0176636104844436</v>
      </c>
      <c r="AA539" s="21">
        <f t="shared" si="280"/>
        <v>1.0130104640642879</v>
      </c>
      <c r="AB539" s="21">
        <f t="shared" si="280"/>
        <v>1.0186715746601618</v>
      </c>
      <c r="AC539" s="21">
        <f t="shared" si="280"/>
        <v>1.0238563557191114</v>
      </c>
      <c r="AD539" s="21">
        <f t="shared" si="280"/>
        <v>1.0281142836455117</v>
      </c>
    </row>
    <row r="540" spans="1:30" x14ac:dyDescent="0.2">
      <c r="A540" s="399">
        <v>1019</v>
      </c>
      <c r="B540" s="399" t="s">
        <v>28</v>
      </c>
      <c r="C540" s="21">
        <f t="shared" ref="C540:O540" si="281">+C383/(C47*10^6)</f>
        <v>0.90231325174087362</v>
      </c>
      <c r="D540" s="21">
        <f t="shared" si="281"/>
        <v>0.89251206225680935</v>
      </c>
      <c r="E540" s="21">
        <f t="shared" si="281"/>
        <v>0.92089757559248153</v>
      </c>
      <c r="F540" s="21">
        <f t="shared" si="281"/>
        <v>0.86743341718737321</v>
      </c>
      <c r="G540" s="21">
        <f t="shared" si="281"/>
        <v>0.85774314839572185</v>
      </c>
      <c r="H540" s="21">
        <f t="shared" si="281"/>
        <v>1.0174332144929938</v>
      </c>
      <c r="I540" s="21">
        <f t="shared" si="281"/>
        <v>0.8245659628225952</v>
      </c>
      <c r="J540" s="21">
        <f t="shared" si="281"/>
        <v>0.91809087638293407</v>
      </c>
      <c r="K540" s="21">
        <f t="shared" si="281"/>
        <v>0.83021771728473381</v>
      </c>
      <c r="L540" s="21">
        <f t="shared" si="281"/>
        <v>0.86566312324046568</v>
      </c>
      <c r="M540" s="21">
        <f t="shared" si="281"/>
        <v>0.90288223659424838</v>
      </c>
      <c r="N540" s="21">
        <f t="shared" si="281"/>
        <v>0.93277466194129988</v>
      </c>
      <c r="O540" s="404">
        <f t="shared" si="281"/>
        <v>0.8923511265575903</v>
      </c>
      <c r="Q540" s="399">
        <v>1019</v>
      </c>
      <c r="R540" s="399" t="s">
        <v>28</v>
      </c>
      <c r="S540" s="21">
        <f t="shared" ref="S540:AD540" si="282">+S383/(S47*10^6)</f>
        <v>0.90231325174087362</v>
      </c>
      <c r="T540" s="21">
        <f t="shared" si="282"/>
        <v>0.89737176636760752</v>
      </c>
      <c r="U540" s="21">
        <f t="shared" si="282"/>
        <v>0.90533936077587951</v>
      </c>
      <c r="V540" s="21">
        <f t="shared" si="282"/>
        <v>0.89540260546961425</v>
      </c>
      <c r="W540" s="21">
        <f t="shared" si="282"/>
        <v>0.88776047530554392</v>
      </c>
      <c r="X540" s="21">
        <f t="shared" si="282"/>
        <v>0.90977668227338138</v>
      </c>
      <c r="Y540" s="21">
        <f t="shared" si="282"/>
        <v>0.89540948265772846</v>
      </c>
      <c r="Z540" s="21">
        <f t="shared" si="282"/>
        <v>0.89847265188448533</v>
      </c>
      <c r="AA540" s="21">
        <f t="shared" si="282"/>
        <v>0.89006856221728303</v>
      </c>
      <c r="AB540" s="21">
        <f t="shared" si="282"/>
        <v>0.88754355891495462</v>
      </c>
      <c r="AC540" s="21">
        <f t="shared" si="282"/>
        <v>0.88895562225520275</v>
      </c>
      <c r="AD540" s="21">
        <f t="shared" si="282"/>
        <v>0.8923511265575903</v>
      </c>
    </row>
    <row r="541" spans="1:30" x14ac:dyDescent="0.2">
      <c r="A541" s="399">
        <v>1020</v>
      </c>
      <c r="B541" s="399" t="s">
        <v>29</v>
      </c>
      <c r="C541" s="21">
        <f t="shared" ref="C541:O541" si="283">+C384/(C48*10^6)</f>
        <v>1.2175739702249817</v>
      </c>
      <c r="D541" s="21">
        <f t="shared" si="283"/>
        <v>1.1285759244689222</v>
      </c>
      <c r="E541" s="21">
        <f t="shared" si="283"/>
        <v>1.1633600287805226</v>
      </c>
      <c r="F541" s="21">
        <f t="shared" si="283"/>
        <v>1.1374900590845634</v>
      </c>
      <c r="G541" s="21">
        <f t="shared" si="283"/>
        <v>1.091361120900683</v>
      </c>
      <c r="H541" s="21">
        <f t="shared" si="283"/>
        <v>1.2274496307686218</v>
      </c>
      <c r="I541" s="21">
        <f t="shared" si="283"/>
        <v>1.0548489658714226</v>
      </c>
      <c r="J541" s="21">
        <f t="shared" si="283"/>
        <v>1.1051599429190886</v>
      </c>
      <c r="K541" s="21">
        <f t="shared" si="283"/>
        <v>1.1190784257504736</v>
      </c>
      <c r="L541" s="21">
        <f t="shared" si="283"/>
        <v>1.2006017225900019</v>
      </c>
      <c r="M541" s="21">
        <f t="shared" si="283"/>
        <v>1.1421381680999714</v>
      </c>
      <c r="N541" s="21">
        <f t="shared" si="283"/>
        <v>1.1100165377118894</v>
      </c>
      <c r="O541" s="404">
        <f t="shared" si="283"/>
        <v>1.1398521530070296</v>
      </c>
      <c r="Q541" s="399">
        <v>1020</v>
      </c>
      <c r="R541" s="399" t="s">
        <v>29</v>
      </c>
      <c r="S541" s="21">
        <f t="shared" ref="S541:AD541" si="284">+S384/(S48*10^6)</f>
        <v>1.2175739702249817</v>
      </c>
      <c r="T541" s="21">
        <f t="shared" si="284"/>
        <v>1.1720336192803134</v>
      </c>
      <c r="U541" s="21">
        <f t="shared" si="284"/>
        <v>1.1691312378058236</v>
      </c>
      <c r="V541" s="21">
        <f t="shared" si="284"/>
        <v>1.1609623759508589</v>
      </c>
      <c r="W541" s="21">
        <f t="shared" si="284"/>
        <v>1.1468912187820139</v>
      </c>
      <c r="X541" s="21">
        <f t="shared" si="284"/>
        <v>1.1600102311795195</v>
      </c>
      <c r="Y541" s="21">
        <f t="shared" si="284"/>
        <v>1.1436561536555638</v>
      </c>
      <c r="Z541" s="21">
        <f t="shared" si="284"/>
        <v>1.1386878061967343</v>
      </c>
      <c r="AA541" s="21">
        <f t="shared" si="284"/>
        <v>1.1364809582266493</v>
      </c>
      <c r="AB541" s="21">
        <f t="shared" si="284"/>
        <v>1.1426605321983521</v>
      </c>
      <c r="AC541" s="21">
        <f t="shared" si="284"/>
        <v>1.1426121140160961</v>
      </c>
      <c r="AD541" s="21">
        <f t="shared" si="284"/>
        <v>1.1398521530070296</v>
      </c>
    </row>
    <row r="542" spans="1:30" x14ac:dyDescent="0.2">
      <c r="A542" s="399">
        <v>1021</v>
      </c>
      <c r="B542" s="399" t="s">
        <v>30</v>
      </c>
      <c r="C542" s="21">
        <f t="shared" ref="C542:O542" si="285">+C385/(C49*10^6)</f>
        <v>0.75953300880470531</v>
      </c>
      <c r="D542" s="21">
        <f t="shared" si="285"/>
        <v>0.95624151813987146</v>
      </c>
      <c r="E542" s="21">
        <f t="shared" si="285"/>
        <v>0.77858386424531112</v>
      </c>
      <c r="F542" s="21">
        <f t="shared" si="285"/>
        <v>0.804924649176327</v>
      </c>
      <c r="G542" s="21">
        <f t="shared" si="285"/>
        <v>0.81627567326220796</v>
      </c>
      <c r="H542" s="21">
        <f t="shared" si="285"/>
        <v>0.81498850103604525</v>
      </c>
      <c r="I542" s="21">
        <f t="shared" si="285"/>
        <v>0.67576066865720141</v>
      </c>
      <c r="J542" s="21">
        <f t="shared" si="285"/>
        <v>0.6502102722857962</v>
      </c>
      <c r="K542" s="21">
        <f t="shared" si="285"/>
        <v>0.76871081594305202</v>
      </c>
      <c r="L542" s="21">
        <f t="shared" si="285"/>
        <v>0.84435403755012761</v>
      </c>
      <c r="M542" s="21">
        <f t="shared" si="285"/>
        <v>0.74733809932907869</v>
      </c>
      <c r="N542" s="21">
        <f t="shared" si="285"/>
        <v>0.85242309874156319</v>
      </c>
      <c r="O542" s="404">
        <f t="shared" si="285"/>
        <v>0.78593212654471567</v>
      </c>
      <c r="Q542" s="399">
        <v>1021</v>
      </c>
      <c r="R542" s="399" t="s">
        <v>30</v>
      </c>
      <c r="S542" s="21">
        <f t="shared" ref="S542:AD542" si="286">+S385/(S49*10^6)</f>
        <v>0.75953300880470531</v>
      </c>
      <c r="T542" s="21">
        <f t="shared" si="286"/>
        <v>0.85992116122702211</v>
      </c>
      <c r="U542" s="21">
        <f t="shared" si="286"/>
        <v>0.83336891618721809</v>
      </c>
      <c r="V542" s="21">
        <f t="shared" si="286"/>
        <v>0.82550230609145614</v>
      </c>
      <c r="W542" s="21">
        <f t="shared" si="286"/>
        <v>0.82372040990451278</v>
      </c>
      <c r="X542" s="21">
        <f t="shared" si="286"/>
        <v>0.82226927166702612</v>
      </c>
      <c r="Y542" s="21">
        <f t="shared" si="286"/>
        <v>0.79926067165559789</v>
      </c>
      <c r="Z542" s="21">
        <f t="shared" si="286"/>
        <v>0.77856276996820462</v>
      </c>
      <c r="AA542" s="21">
        <f t="shared" si="286"/>
        <v>0.77736696280099138</v>
      </c>
      <c r="AB542" s="21">
        <f t="shared" si="286"/>
        <v>0.78378284125553488</v>
      </c>
      <c r="AC542" s="21">
        <f t="shared" si="286"/>
        <v>0.780269416207369</v>
      </c>
      <c r="AD542" s="21">
        <f t="shared" si="286"/>
        <v>0.78593212654471567</v>
      </c>
    </row>
    <row r="543" spans="1:30" x14ac:dyDescent="0.2">
      <c r="A543" s="399">
        <v>1022</v>
      </c>
      <c r="B543" s="399" t="s">
        <v>31</v>
      </c>
      <c r="C543" s="21">
        <f t="shared" ref="C543:O543" si="287">+C386/(C50*10^6)</f>
        <v>1.9765707075982302</v>
      </c>
      <c r="D543" s="21">
        <f t="shared" si="287"/>
        <v>1.6325983599913245</v>
      </c>
      <c r="E543" s="21">
        <f t="shared" si="287"/>
        <v>1.7617783688270465</v>
      </c>
      <c r="F543" s="21">
        <f t="shared" si="287"/>
        <v>1.8601654427868966</v>
      </c>
      <c r="G543" s="21">
        <f t="shared" si="287"/>
        <v>1.832101812563774</v>
      </c>
      <c r="H543" s="21">
        <f t="shared" si="287"/>
        <v>2.0535275767434413</v>
      </c>
      <c r="I543" s="21">
        <f t="shared" si="287"/>
        <v>1.6301710509752199</v>
      </c>
      <c r="J543" s="21">
        <f t="shared" si="287"/>
        <v>1.6889096268394519</v>
      </c>
      <c r="K543" s="21">
        <f t="shared" si="287"/>
        <v>1.7857408527729426</v>
      </c>
      <c r="L543" s="21">
        <f t="shared" si="287"/>
        <v>1.8885356751749827</v>
      </c>
      <c r="M543" s="21">
        <f t="shared" si="287"/>
        <v>1.7615711164222847</v>
      </c>
      <c r="N543" s="21">
        <f t="shared" si="287"/>
        <v>1.7892740218121077</v>
      </c>
      <c r="O543" s="404">
        <f t="shared" si="287"/>
        <v>1.8008272188300696</v>
      </c>
      <c r="Q543" s="399">
        <v>1022</v>
      </c>
      <c r="R543" s="399" t="s">
        <v>31</v>
      </c>
      <c r="S543" s="21">
        <f t="shared" ref="S543:AD543" si="288">+S386/(S50*10^6)</f>
        <v>1.9765707075982302</v>
      </c>
      <c r="T543" s="21">
        <f t="shared" si="288"/>
        <v>1.7976862132099527</v>
      </c>
      <c r="U543" s="21">
        <f t="shared" si="288"/>
        <v>1.7858146872266383</v>
      </c>
      <c r="V543" s="21">
        <f t="shared" si="288"/>
        <v>1.8046593922762029</v>
      </c>
      <c r="W543" s="21">
        <f t="shared" si="288"/>
        <v>1.8102740762645815</v>
      </c>
      <c r="X543" s="21">
        <f t="shared" si="288"/>
        <v>1.8518968978437833</v>
      </c>
      <c r="Y543" s="21">
        <f t="shared" si="288"/>
        <v>1.8149752288379815</v>
      </c>
      <c r="Z543" s="21">
        <f t="shared" si="288"/>
        <v>1.7982312167898193</v>
      </c>
      <c r="AA543" s="21">
        <f t="shared" si="288"/>
        <v>1.7968510472343882</v>
      </c>
      <c r="AB543" s="21">
        <f t="shared" si="288"/>
        <v>1.8058359097778929</v>
      </c>
      <c r="AC543" s="21">
        <f t="shared" si="288"/>
        <v>1.8018183232441389</v>
      </c>
      <c r="AD543" s="21">
        <f t="shared" si="288"/>
        <v>1.8008272188300696</v>
      </c>
    </row>
    <row r="544" spans="1:30" x14ac:dyDescent="0.2">
      <c r="A544" s="399">
        <v>1023</v>
      </c>
      <c r="B544" s="399" t="s">
        <v>32</v>
      </c>
      <c r="C544" s="21">
        <f t="shared" ref="C544:O544" si="289">+C387/(C51*10^6)</f>
        <v>0.93414569111311363</v>
      </c>
      <c r="D544" s="21">
        <f t="shared" si="289"/>
        <v>0.94911805853905717</v>
      </c>
      <c r="E544" s="21">
        <f t="shared" si="289"/>
        <v>1.0708572240536547</v>
      </c>
      <c r="F544" s="21">
        <f t="shared" si="289"/>
        <v>1.1996031167551253</v>
      </c>
      <c r="G544" s="21">
        <f t="shared" si="289"/>
        <v>1.1243730087587616</v>
      </c>
      <c r="H544" s="21">
        <f t="shared" si="289"/>
        <v>0.96394936681668286</v>
      </c>
      <c r="I544" s="21">
        <f t="shared" si="289"/>
        <v>0.80908632495774002</v>
      </c>
      <c r="J544" s="21">
        <f t="shared" si="289"/>
        <v>0.8333912669853375</v>
      </c>
      <c r="K544" s="21">
        <f t="shared" si="289"/>
        <v>0.86909286996890467</v>
      </c>
      <c r="L544" s="21">
        <f t="shared" si="289"/>
        <v>1.0617538658030379</v>
      </c>
      <c r="M544" s="21">
        <f t="shared" si="289"/>
        <v>0.91042889367054392</v>
      </c>
      <c r="N544" s="21">
        <f t="shared" si="289"/>
        <v>0.936478882919621</v>
      </c>
      <c r="O544" s="404">
        <f t="shared" si="289"/>
        <v>0.97070204000235694</v>
      </c>
      <c r="Q544" s="399">
        <v>1023</v>
      </c>
      <c r="R544" s="399" t="s">
        <v>32</v>
      </c>
      <c r="S544" s="21">
        <f t="shared" ref="S544:AD544" si="290">+S387/(S51*10^6)</f>
        <v>0.93414569111311363</v>
      </c>
      <c r="T544" s="21">
        <f t="shared" si="290"/>
        <v>0.94205764215526466</v>
      </c>
      <c r="U544" s="21">
        <f t="shared" si="290"/>
        <v>0.98567775664667345</v>
      </c>
      <c r="V544" s="21">
        <f t="shared" si="290"/>
        <v>1.0440215811828213</v>
      </c>
      <c r="W544" s="21">
        <f t="shared" si="290"/>
        <v>1.0605638390594012</v>
      </c>
      <c r="X544" s="21">
        <f t="shared" si="290"/>
        <v>1.0439942747353355</v>
      </c>
      <c r="Y544" s="21">
        <f t="shared" si="290"/>
        <v>1.0060105379220032</v>
      </c>
      <c r="Z544" s="21">
        <f t="shared" si="290"/>
        <v>0.98431371437135207</v>
      </c>
      <c r="AA544" s="21">
        <f t="shared" si="290"/>
        <v>0.97166535054982439</v>
      </c>
      <c r="AB544" s="21">
        <f t="shared" si="290"/>
        <v>0.9802552939321616</v>
      </c>
      <c r="AC544" s="21">
        <f t="shared" si="290"/>
        <v>0.97364296781331761</v>
      </c>
      <c r="AD544" s="21">
        <f t="shared" si="290"/>
        <v>0.97070204000235694</v>
      </c>
    </row>
    <row r="545" spans="1:30" x14ac:dyDescent="0.2">
      <c r="A545" s="399">
        <v>1024</v>
      </c>
      <c r="B545" s="399" t="s">
        <v>33</v>
      </c>
      <c r="C545" s="21">
        <f t="shared" ref="C545:O545" si="291">+C388/(C52*10^6)</f>
        <v>0.79647198802300856</v>
      </c>
      <c r="D545" s="21">
        <f t="shared" si="291"/>
        <v>0.78629552285218285</v>
      </c>
      <c r="E545" s="21">
        <f t="shared" si="291"/>
        <v>0.76709211576509728</v>
      </c>
      <c r="F545" s="21">
        <f t="shared" si="291"/>
        <v>0.77727813690833369</v>
      </c>
      <c r="G545" s="21">
        <f t="shared" si="291"/>
        <v>0.74969037368260094</v>
      </c>
      <c r="H545" s="21">
        <f t="shared" si="291"/>
        <v>0.82542673818625667</v>
      </c>
      <c r="I545" s="21">
        <f t="shared" si="291"/>
        <v>0.72155658542865087</v>
      </c>
      <c r="J545" s="21">
        <f t="shared" si="291"/>
        <v>0.77669469935625268</v>
      </c>
      <c r="K545" s="21">
        <f t="shared" si="291"/>
        <v>0.79505688513150208</v>
      </c>
      <c r="L545" s="21">
        <f t="shared" si="291"/>
        <v>0.82832235528081677</v>
      </c>
      <c r="M545" s="21">
        <f t="shared" si="291"/>
        <v>0.78524798695645115</v>
      </c>
      <c r="N545" s="21">
        <f t="shared" si="291"/>
        <v>0.78553521845309782</v>
      </c>
      <c r="O545" s="404">
        <f t="shared" si="291"/>
        <v>0.78249320750117557</v>
      </c>
      <c r="Q545" s="399">
        <v>1024</v>
      </c>
      <c r="R545" s="399" t="s">
        <v>33</v>
      </c>
      <c r="S545" s="21">
        <f t="shared" ref="S545:AD545" si="292">+S388/(S52*10^6)</f>
        <v>0.79647198802300856</v>
      </c>
      <c r="T545" s="21">
        <f t="shared" si="292"/>
        <v>0.79137268468550903</v>
      </c>
      <c r="U545" s="21">
        <f t="shared" si="292"/>
        <v>0.78318620534779426</v>
      </c>
      <c r="V545" s="21">
        <f t="shared" si="292"/>
        <v>0.78168619512051996</v>
      </c>
      <c r="W545" s="21">
        <f t="shared" si="292"/>
        <v>0.77522311749549655</v>
      </c>
      <c r="X545" s="21">
        <f t="shared" si="292"/>
        <v>0.78345778727327831</v>
      </c>
      <c r="Y545" s="21">
        <f t="shared" si="292"/>
        <v>0.7742823828576938</v>
      </c>
      <c r="Z545" s="21">
        <f t="shared" si="292"/>
        <v>0.77457736257207366</v>
      </c>
      <c r="AA545" s="21">
        <f t="shared" si="292"/>
        <v>0.77682510709085628</v>
      </c>
      <c r="AB545" s="21">
        <f t="shared" si="292"/>
        <v>0.78189609803784788</v>
      </c>
      <c r="AC545" s="21">
        <f t="shared" si="292"/>
        <v>0.78221367071304215</v>
      </c>
      <c r="AD545" s="21">
        <f t="shared" si="292"/>
        <v>0.78249320750117568</v>
      </c>
    </row>
    <row r="546" spans="1:30" x14ac:dyDescent="0.2">
      <c r="A546" s="399">
        <v>1025</v>
      </c>
      <c r="B546" s="399" t="s">
        <v>34</v>
      </c>
      <c r="C546" s="21">
        <f t="shared" ref="C546:O546" si="293">+C389/(C53*10^6)</f>
        <v>0.76075946315889154</v>
      </c>
      <c r="D546" s="21">
        <f t="shared" si="293"/>
        <v>0.74697793205622931</v>
      </c>
      <c r="E546" s="21">
        <f t="shared" si="293"/>
        <v>0.83488811176764455</v>
      </c>
      <c r="F546" s="21">
        <f t="shared" si="293"/>
        <v>0.82409238828478459</v>
      </c>
      <c r="G546" s="21">
        <f t="shared" si="293"/>
        <v>0.75909725780591419</v>
      </c>
      <c r="H546" s="21">
        <f t="shared" si="293"/>
        <v>0.80626633806809234</v>
      </c>
      <c r="I546" s="21">
        <f t="shared" si="293"/>
        <v>0.66670689273194061</v>
      </c>
      <c r="J546" s="21">
        <f t="shared" si="293"/>
        <v>0.7269899906779258</v>
      </c>
      <c r="K546" s="21">
        <f t="shared" si="293"/>
        <v>0.73679219659262973</v>
      </c>
      <c r="L546" s="21">
        <f t="shared" si="293"/>
        <v>0.76939504317125174</v>
      </c>
      <c r="M546" s="21">
        <f t="shared" si="293"/>
        <v>0.75498739999858022</v>
      </c>
      <c r="N546" s="21">
        <f t="shared" si="293"/>
        <v>0.76652344242712034</v>
      </c>
      <c r="O546" s="404">
        <f t="shared" si="293"/>
        <v>0.76002711599831319</v>
      </c>
      <c r="Q546" s="399">
        <v>1025</v>
      </c>
      <c r="R546" s="399" t="s">
        <v>34</v>
      </c>
      <c r="S546" s="21">
        <f t="shared" ref="S546:AD546" si="294">+S389/(S53*10^6)</f>
        <v>0.76075946315889154</v>
      </c>
      <c r="T546" s="21">
        <f t="shared" si="294"/>
        <v>0.75387062607370281</v>
      </c>
      <c r="U546" s="21">
        <f t="shared" si="294"/>
        <v>0.78087172568213448</v>
      </c>
      <c r="V546" s="21">
        <f t="shared" si="294"/>
        <v>0.79235149521972403</v>
      </c>
      <c r="W546" s="21">
        <f t="shared" si="294"/>
        <v>0.78559287671140832</v>
      </c>
      <c r="X546" s="21">
        <f t="shared" si="294"/>
        <v>0.7892277118891613</v>
      </c>
      <c r="Y546" s="21">
        <f t="shared" si="294"/>
        <v>0.76775876813886068</v>
      </c>
      <c r="Z546" s="21">
        <f t="shared" si="294"/>
        <v>0.76190068988713078</v>
      </c>
      <c r="AA546" s="21">
        <f t="shared" si="294"/>
        <v>0.75874038178018799</v>
      </c>
      <c r="AB546" s="21">
        <f t="shared" si="294"/>
        <v>0.75990100374691572</v>
      </c>
      <c r="AC546" s="21">
        <f t="shared" si="294"/>
        <v>0.75942492639033043</v>
      </c>
      <c r="AD546" s="21">
        <f t="shared" si="294"/>
        <v>0.76002711599831319</v>
      </c>
    </row>
    <row r="547" spans="1:30" x14ac:dyDescent="0.2">
      <c r="A547" s="399">
        <v>1026</v>
      </c>
      <c r="B547" s="399" t="s">
        <v>35</v>
      </c>
      <c r="C547" s="21">
        <f t="shared" ref="C547:O547" si="295">+C390/(C54*10^6)</f>
        <v>0.54406667252283902</v>
      </c>
      <c r="D547" s="21">
        <f t="shared" si="295"/>
        <v>0.56016558476109402</v>
      </c>
      <c r="E547" s="21">
        <f t="shared" si="295"/>
        <v>0.60101408880081875</v>
      </c>
      <c r="F547" s="21">
        <f t="shared" si="295"/>
        <v>0.54356679143141107</v>
      </c>
      <c r="G547" s="21">
        <f t="shared" si="295"/>
        <v>0.56617947145180181</v>
      </c>
      <c r="H547" s="21">
        <f t="shared" si="295"/>
        <v>0.69063665639552396</v>
      </c>
      <c r="I547" s="21">
        <f t="shared" si="295"/>
        <v>0.55730367601726261</v>
      </c>
      <c r="J547" s="21">
        <f t="shared" si="295"/>
        <v>0.60536042674194146</v>
      </c>
      <c r="K547" s="21">
        <f t="shared" si="295"/>
        <v>0.60295606533457624</v>
      </c>
      <c r="L547" s="21">
        <f t="shared" si="295"/>
        <v>0.61481777815911964</v>
      </c>
      <c r="M547" s="21">
        <f t="shared" si="295"/>
        <v>0.55090617224496341</v>
      </c>
      <c r="N547" s="21">
        <f t="shared" si="295"/>
        <v>0.58641760655212649</v>
      </c>
      <c r="O547" s="404">
        <f t="shared" si="295"/>
        <v>0.58433928383136668</v>
      </c>
      <c r="Q547" s="399">
        <v>1026</v>
      </c>
      <c r="R547" s="399" t="s">
        <v>35</v>
      </c>
      <c r="S547" s="21">
        <f t="shared" ref="S547:AD547" si="296">+S390/(S54*10^6)</f>
        <v>0.54406667252283902</v>
      </c>
      <c r="T547" s="21">
        <f t="shared" si="296"/>
        <v>0.55224219366414107</v>
      </c>
      <c r="U547" s="21">
        <f t="shared" si="296"/>
        <v>0.56842022767328304</v>
      </c>
      <c r="V547" s="21">
        <f t="shared" si="296"/>
        <v>0.56209235838542415</v>
      </c>
      <c r="W547" s="21">
        <f t="shared" si="296"/>
        <v>0.56289938803692485</v>
      </c>
      <c r="X547" s="21">
        <f t="shared" si="296"/>
        <v>0.58297823587531872</v>
      </c>
      <c r="Y547" s="21">
        <f t="shared" si="296"/>
        <v>0.57889669827006096</v>
      </c>
      <c r="Z547" s="21">
        <f t="shared" si="296"/>
        <v>0.58229962194332752</v>
      </c>
      <c r="AA547" s="21">
        <f t="shared" si="296"/>
        <v>0.58470353339396064</v>
      </c>
      <c r="AB547" s="21">
        <f t="shared" si="296"/>
        <v>0.5876864738888482</v>
      </c>
      <c r="AC547" s="21">
        <f t="shared" si="296"/>
        <v>0.58416474114362993</v>
      </c>
      <c r="AD547" s="21">
        <f t="shared" si="296"/>
        <v>0.5843392838313668</v>
      </c>
    </row>
    <row r="548" spans="1:30" x14ac:dyDescent="0.2">
      <c r="A548" s="399">
        <v>1027</v>
      </c>
      <c r="B548" s="399" t="s">
        <v>36</v>
      </c>
      <c r="C548" s="21">
        <f t="shared" ref="C548:O548" si="297">+C391/(C55*10^6)</f>
        <v>0.89347526501766783</v>
      </c>
      <c r="D548" s="21">
        <f t="shared" si="297"/>
        <v>0.88946720129233259</v>
      </c>
      <c r="E548" s="21">
        <f t="shared" si="297"/>
        <v>0.97499169853834988</v>
      </c>
      <c r="F548" s="21">
        <f t="shared" si="297"/>
        <v>0.91291433904772357</v>
      </c>
      <c r="G548" s="21">
        <f t="shared" si="297"/>
        <v>0.96515460013690446</v>
      </c>
      <c r="H548" s="21">
        <f t="shared" si="297"/>
        <v>0.99027691762041814</v>
      </c>
      <c r="I548" s="21">
        <f t="shared" si="297"/>
        <v>0.91425499650511211</v>
      </c>
      <c r="J548" s="21">
        <f t="shared" si="297"/>
        <v>0.96021035860540949</v>
      </c>
      <c r="K548" s="21">
        <f t="shared" si="297"/>
        <v>1.1965285170110624</v>
      </c>
      <c r="L548" s="21">
        <f t="shared" si="297"/>
        <v>0.91096014818296167</v>
      </c>
      <c r="M548" s="21">
        <f t="shared" si="297"/>
        <v>0.97270557145360048</v>
      </c>
      <c r="N548" s="21">
        <f t="shared" si="297"/>
        <v>0.79400928966349527</v>
      </c>
      <c r="O548" s="404">
        <f t="shared" si="297"/>
        <v>0.94914859181064681</v>
      </c>
      <c r="Q548" s="399">
        <v>1027</v>
      </c>
      <c r="R548" s="399" t="s">
        <v>36</v>
      </c>
      <c r="S548" s="21">
        <f t="shared" ref="S548:AD548" si="298">+S391/(S55*10^6)</f>
        <v>0.89347526501766783</v>
      </c>
      <c r="T548" s="21">
        <f t="shared" si="298"/>
        <v>0.89145061638446077</v>
      </c>
      <c r="U548" s="21">
        <f t="shared" si="298"/>
        <v>0.91897987396805236</v>
      </c>
      <c r="V548" s="21">
        <f t="shared" si="298"/>
        <v>0.91738776583671688</v>
      </c>
      <c r="W548" s="21">
        <f t="shared" si="298"/>
        <v>0.92686047922178449</v>
      </c>
      <c r="X548" s="21">
        <f t="shared" si="298"/>
        <v>0.93794148283218315</v>
      </c>
      <c r="Y548" s="21">
        <f t="shared" si="298"/>
        <v>0.93397407251599396</v>
      </c>
      <c r="Z548" s="21">
        <f t="shared" si="298"/>
        <v>0.93758156578233487</v>
      </c>
      <c r="AA548" s="21">
        <f t="shared" si="298"/>
        <v>0.96761434867665541</v>
      </c>
      <c r="AB548" s="21">
        <f t="shared" si="298"/>
        <v>0.96202504629869534</v>
      </c>
      <c r="AC548" s="21">
        <f t="shared" si="298"/>
        <v>0.96293743623514849</v>
      </c>
      <c r="AD548" s="21">
        <f t="shared" si="298"/>
        <v>0.94914859181064681</v>
      </c>
    </row>
    <row r="549" spans="1:30" x14ac:dyDescent="0.2">
      <c r="A549" s="399">
        <v>1028</v>
      </c>
      <c r="B549" s="399" t="s">
        <v>37</v>
      </c>
      <c r="C549" s="21">
        <f t="shared" ref="C549:O549" si="299">+C392/(C56*10^6)</f>
        <v>0.7132607374931057</v>
      </c>
      <c r="D549" s="21">
        <f t="shared" si="299"/>
        <v>0.68378065428707702</v>
      </c>
      <c r="E549" s="21">
        <f t="shared" si="299"/>
        <v>0.72687512459462877</v>
      </c>
      <c r="F549" s="21">
        <f t="shared" si="299"/>
        <v>0.76187816835241629</v>
      </c>
      <c r="G549" s="21">
        <f t="shared" si="299"/>
        <v>0.72475668820419714</v>
      </c>
      <c r="H549" s="21">
        <f t="shared" si="299"/>
        <v>0.83520904536598939</v>
      </c>
      <c r="I549" s="21">
        <f t="shared" si="299"/>
        <v>0.71873872950569651</v>
      </c>
      <c r="J549" s="21">
        <f t="shared" si="299"/>
        <v>0.75069542882474116</v>
      </c>
      <c r="K549" s="21">
        <f t="shared" si="299"/>
        <v>0.75122562098044565</v>
      </c>
      <c r="L549" s="21">
        <f t="shared" si="299"/>
        <v>0.68205776735666268</v>
      </c>
      <c r="M549" s="21">
        <f t="shared" si="299"/>
        <v>0.67825786662492005</v>
      </c>
      <c r="N549" s="21">
        <f t="shared" si="299"/>
        <v>0.67932497052452634</v>
      </c>
      <c r="O549" s="404">
        <f t="shared" si="299"/>
        <v>0.72543304393609975</v>
      </c>
      <c r="Q549" s="399">
        <v>1028</v>
      </c>
      <c r="R549" s="399" t="s">
        <v>37</v>
      </c>
      <c r="S549" s="21">
        <f t="shared" ref="S549:AD549" si="300">+S392/(S56*10^6)</f>
        <v>0.7132607374931057</v>
      </c>
      <c r="T549" s="21">
        <f t="shared" si="300"/>
        <v>0.69836530803612851</v>
      </c>
      <c r="U549" s="21">
        <f t="shared" si="300"/>
        <v>0.70778336975435285</v>
      </c>
      <c r="V549" s="21">
        <f t="shared" si="300"/>
        <v>0.72164487758169782</v>
      </c>
      <c r="W549" s="21">
        <f t="shared" si="300"/>
        <v>0.72228381481690607</v>
      </c>
      <c r="X549" s="21">
        <f t="shared" si="300"/>
        <v>0.74086661332524806</v>
      </c>
      <c r="Y549" s="21">
        <f t="shared" si="300"/>
        <v>0.73736973378353154</v>
      </c>
      <c r="Z549" s="21">
        <f t="shared" si="300"/>
        <v>0.73908648047950787</v>
      </c>
      <c r="AA549" s="21">
        <f t="shared" si="300"/>
        <v>0.7404980262124683</v>
      </c>
      <c r="AB549" s="21">
        <f t="shared" si="300"/>
        <v>0.7346813526173317</v>
      </c>
      <c r="AC549" s="21">
        <f t="shared" si="300"/>
        <v>0.72951699960778082</v>
      </c>
      <c r="AD549" s="21">
        <f t="shared" si="300"/>
        <v>0.72543304393609975</v>
      </c>
    </row>
    <row r="550" spans="1:30" x14ac:dyDescent="0.2">
      <c r="A550" s="399">
        <v>1029</v>
      </c>
      <c r="B550" s="399" t="s">
        <v>38</v>
      </c>
      <c r="C550" s="21">
        <f t="shared" ref="C550:O550" si="301">+C393/(C57*10^6)</f>
        <v>0.94433620945045171</v>
      </c>
      <c r="D550" s="21">
        <f t="shared" si="301"/>
        <v>0.84686570373821735</v>
      </c>
      <c r="E550" s="21">
        <f t="shared" si="301"/>
        <v>0.90894783426453507</v>
      </c>
      <c r="F550" s="21">
        <f t="shared" si="301"/>
        <v>0.90054383018508577</v>
      </c>
      <c r="G550" s="21">
        <f t="shared" si="301"/>
        <v>0.87857080312423386</v>
      </c>
      <c r="H550" s="21">
        <f t="shared" si="301"/>
        <v>1.0734523510183556</v>
      </c>
      <c r="I550" s="21">
        <f t="shared" si="301"/>
        <v>1.1243534690436039</v>
      </c>
      <c r="J550" s="21">
        <f t="shared" si="301"/>
        <v>0.95741907261592318</v>
      </c>
      <c r="K550" s="21">
        <f t="shared" si="301"/>
        <v>0.94285626505023656</v>
      </c>
      <c r="L550" s="21">
        <f t="shared" si="301"/>
        <v>0.94817751897541191</v>
      </c>
      <c r="M550" s="21">
        <f t="shared" si="301"/>
        <v>0.87617844315183868</v>
      </c>
      <c r="N550" s="21">
        <f t="shared" si="301"/>
        <v>0.9405043751172667</v>
      </c>
      <c r="O550" s="404">
        <f t="shared" si="301"/>
        <v>0.94711929593520106</v>
      </c>
      <c r="Q550" s="399">
        <v>1029</v>
      </c>
      <c r="R550" s="399" t="s">
        <v>38</v>
      </c>
      <c r="S550" s="21">
        <f t="shared" ref="S550:AD550" si="302">+S393/(S57*10^6)</f>
        <v>0.94433620945045171</v>
      </c>
      <c r="T550" s="21">
        <f t="shared" si="302"/>
        <v>0.89480475366542223</v>
      </c>
      <c r="U550" s="21">
        <f t="shared" si="302"/>
        <v>0.89948037380898682</v>
      </c>
      <c r="V550" s="21">
        <f t="shared" si="302"/>
        <v>0.89975730168892409</v>
      </c>
      <c r="W550" s="21">
        <f t="shared" si="302"/>
        <v>0.89541957690928642</v>
      </c>
      <c r="X550" s="21">
        <f t="shared" si="302"/>
        <v>0.92504647645690996</v>
      </c>
      <c r="Y550" s="21">
        <f t="shared" si="302"/>
        <v>0.95805737741711849</v>
      </c>
      <c r="Z550" s="21">
        <f t="shared" si="302"/>
        <v>0.95796951410961673</v>
      </c>
      <c r="AA550" s="21">
        <f t="shared" si="302"/>
        <v>0.95623681259365167</v>
      </c>
      <c r="AB550" s="21">
        <f t="shared" si="302"/>
        <v>0.95541771290170285</v>
      </c>
      <c r="AC550" s="21">
        <f t="shared" si="302"/>
        <v>0.947718181228554</v>
      </c>
      <c r="AD550" s="21">
        <f t="shared" si="302"/>
        <v>0.94711929593520106</v>
      </c>
    </row>
    <row r="551" spans="1:30" x14ac:dyDescent="0.2">
      <c r="A551" s="400">
        <v>1030</v>
      </c>
      <c r="B551" s="400" t="s">
        <v>18</v>
      </c>
      <c r="C551" s="23">
        <f t="shared" ref="C551:O551" si="303">+C394/(C58*10^6)</f>
        <v>1.1049042416620818</v>
      </c>
      <c r="D551" s="23">
        <f t="shared" si="303"/>
        <v>1.0579058511401118</v>
      </c>
      <c r="E551" s="23">
        <f t="shared" si="303"/>
        <v>1.1762182933244378</v>
      </c>
      <c r="F551" s="23">
        <f t="shared" si="303"/>
        <v>1.1183799809667896</v>
      </c>
      <c r="G551" s="23">
        <f t="shared" si="303"/>
        <v>1.0514430710604099</v>
      </c>
      <c r="H551" s="23">
        <f t="shared" si="303"/>
        <v>1.1923535544082606</v>
      </c>
      <c r="I551" s="23">
        <f t="shared" si="303"/>
        <v>1.0857089332781493</v>
      </c>
      <c r="J551" s="23">
        <f t="shared" si="303"/>
        <v>1.0992470216037433</v>
      </c>
      <c r="K551" s="23">
        <f t="shared" si="303"/>
        <v>1.2121197869513587</v>
      </c>
      <c r="L551" s="23">
        <f t="shared" si="303"/>
        <v>1.3291132574562574</v>
      </c>
      <c r="M551" s="23">
        <f t="shared" si="303"/>
        <v>1.2573256448751196</v>
      </c>
      <c r="N551" s="23">
        <f t="shared" si="303"/>
        <v>1.1218930342583364</v>
      </c>
      <c r="O551" s="405">
        <f t="shared" si="303"/>
        <v>1.1502953501121356</v>
      </c>
      <c r="Q551" s="400">
        <v>1030</v>
      </c>
      <c r="R551" s="400" t="s">
        <v>18</v>
      </c>
      <c r="S551" s="23">
        <f t="shared" ref="S551:AD551" si="304">+S394/(S58*10^6)</f>
        <v>1.1049042416620818</v>
      </c>
      <c r="T551" s="23">
        <f t="shared" si="304"/>
        <v>1.0803274088517256</v>
      </c>
      <c r="U551" s="23">
        <f t="shared" si="304"/>
        <v>1.1117360005042971</v>
      </c>
      <c r="V551" s="23">
        <f t="shared" si="304"/>
        <v>1.1134381730261289</v>
      </c>
      <c r="W551" s="23">
        <f t="shared" si="304"/>
        <v>1.1008052694062336</v>
      </c>
      <c r="X551" s="23">
        <f t="shared" si="304"/>
        <v>1.1160977637359106</v>
      </c>
      <c r="Y551" s="23">
        <f t="shared" si="304"/>
        <v>1.1112384596494833</v>
      </c>
      <c r="Z551" s="23">
        <f t="shared" si="304"/>
        <v>1.1096073020334587</v>
      </c>
      <c r="AA551" s="23">
        <f t="shared" si="304"/>
        <v>1.1212380458170865</v>
      </c>
      <c r="AB551" s="23">
        <f t="shared" si="304"/>
        <v>1.1418280217343493</v>
      </c>
      <c r="AC551" s="23">
        <f t="shared" si="304"/>
        <v>1.1528664273112958</v>
      </c>
      <c r="AD551" s="23">
        <f t="shared" si="304"/>
        <v>1.1502953501121356</v>
      </c>
    </row>
    <row r="552" spans="1:30" x14ac:dyDescent="0.2">
      <c r="A552" s="401">
        <v>10300</v>
      </c>
      <c r="B552" s="401" t="s">
        <v>149</v>
      </c>
      <c r="C552" s="406">
        <f>+C395/(C59*10^6)</f>
        <v>0.94493249693489278</v>
      </c>
      <c r="D552" s="406">
        <f t="shared" ref="D552:O552" si="305">+D395/(D59*10^6)</f>
        <v>0.81370277813931247</v>
      </c>
      <c r="E552" s="406">
        <f t="shared" si="305"/>
        <v>0.88648517372888125</v>
      </c>
      <c r="F552" s="406">
        <f t="shared" si="305"/>
        <v>0.8706869108215376</v>
      </c>
      <c r="G552" s="406">
        <f t="shared" si="305"/>
        <v>0.84872263080657628</v>
      </c>
      <c r="H552" s="406">
        <f t="shared" si="305"/>
        <v>0.96506975123104721</v>
      </c>
      <c r="I552" s="406">
        <f t="shared" si="305"/>
        <v>0.81532889135680886</v>
      </c>
      <c r="J552" s="406">
        <f t="shared" si="305"/>
        <v>0.90860604834706327</v>
      </c>
      <c r="K552" s="406">
        <f t="shared" si="305"/>
        <v>0.90737128609333484</v>
      </c>
      <c r="L552" s="406">
        <f t="shared" si="305"/>
        <v>0.93946397284940686</v>
      </c>
      <c r="M552" s="406">
        <f t="shared" si="305"/>
        <v>0.90520918726685151</v>
      </c>
      <c r="N552" s="406">
        <f t="shared" si="305"/>
        <v>0.94596643192554286</v>
      </c>
      <c r="O552" s="406">
        <f t="shared" si="305"/>
        <v>0.89475175677213858</v>
      </c>
      <c r="Q552" s="401">
        <v>10300</v>
      </c>
      <c r="R552" s="401" t="s">
        <v>149</v>
      </c>
      <c r="S552" s="406">
        <f>+S395/(S59*10^6)</f>
        <v>0.94493249693489278</v>
      </c>
      <c r="T552" s="406">
        <f t="shared" ref="T552:AD552" si="306">+T395/(T59*10^6)</f>
        <v>0.87788779328207733</v>
      </c>
      <c r="U552" s="406">
        <f t="shared" si="306"/>
        <v>0.88075927702018197</v>
      </c>
      <c r="V552" s="406">
        <f t="shared" si="306"/>
        <v>0.87814652701264928</v>
      </c>
      <c r="W552" s="406">
        <f t="shared" si="306"/>
        <v>0.87208311438195385</v>
      </c>
      <c r="X552" s="406">
        <f t="shared" si="306"/>
        <v>0.88776311289866361</v>
      </c>
      <c r="Y552" s="406">
        <f t="shared" si="306"/>
        <v>0.87628064595502053</v>
      </c>
      <c r="Z552" s="406">
        <f t="shared" si="306"/>
        <v>0.88044778268713708</v>
      </c>
      <c r="AA552" s="406">
        <f t="shared" si="306"/>
        <v>0.8834485828199522</v>
      </c>
      <c r="AB552" s="406">
        <f t="shared" si="306"/>
        <v>0.88883288617492828</v>
      </c>
      <c r="AC552" s="406">
        <f t="shared" si="306"/>
        <v>0.89032456258325188</v>
      </c>
      <c r="AD552" s="406">
        <f t="shared" si="306"/>
        <v>0.89475175677213858</v>
      </c>
    </row>
    <row r="554" spans="1:30" x14ac:dyDescent="0.2">
      <c r="A554" s="397" t="s">
        <v>144</v>
      </c>
      <c r="B554" s="397" t="s">
        <v>163</v>
      </c>
      <c r="C554" s="397" t="s">
        <v>0</v>
      </c>
      <c r="D554" s="397" t="s">
        <v>1</v>
      </c>
      <c r="E554" s="397" t="s">
        <v>2</v>
      </c>
      <c r="F554" s="397" t="s">
        <v>3</v>
      </c>
      <c r="G554" s="397" t="s">
        <v>4</v>
      </c>
      <c r="H554" s="397" t="s">
        <v>5</v>
      </c>
      <c r="I554" s="397" t="s">
        <v>6</v>
      </c>
      <c r="J554" s="397" t="s">
        <v>7</v>
      </c>
      <c r="K554" s="397" t="s">
        <v>8</v>
      </c>
      <c r="L554" s="397" t="s">
        <v>9</v>
      </c>
      <c r="M554" s="397" t="s">
        <v>10</v>
      </c>
      <c r="N554" s="397" t="s">
        <v>11</v>
      </c>
      <c r="O554" s="397" t="s">
        <v>55</v>
      </c>
      <c r="Q554" s="397" t="s">
        <v>73</v>
      </c>
      <c r="R554" s="397" t="s">
        <v>163</v>
      </c>
      <c r="S554" s="397" t="s">
        <v>74</v>
      </c>
      <c r="T554" s="397" t="s">
        <v>75</v>
      </c>
      <c r="U554" s="397" t="s">
        <v>76</v>
      </c>
      <c r="V554" s="397" t="s">
        <v>77</v>
      </c>
      <c r="W554" s="397" t="s">
        <v>78</v>
      </c>
      <c r="X554" s="397" t="s">
        <v>79</v>
      </c>
      <c r="Y554" s="397" t="s">
        <v>80</v>
      </c>
      <c r="Z554" s="397" t="s">
        <v>81</v>
      </c>
      <c r="AA554" s="397" t="s">
        <v>82</v>
      </c>
      <c r="AB554" s="397" t="s">
        <v>83</v>
      </c>
      <c r="AC554" s="397" t="s">
        <v>84</v>
      </c>
      <c r="AD554" s="397" t="s">
        <v>85</v>
      </c>
    </row>
    <row r="555" spans="1:30" x14ac:dyDescent="0.2">
      <c r="A555" s="398"/>
      <c r="B555" s="398" t="s">
        <v>46</v>
      </c>
      <c r="C555" s="387"/>
      <c r="D555" s="387"/>
      <c r="E555" s="387"/>
      <c r="F555" s="387"/>
      <c r="G555" s="387"/>
      <c r="H555" s="387"/>
      <c r="I555" s="387"/>
      <c r="J555" s="387"/>
      <c r="K555" s="387"/>
      <c r="L555" s="387"/>
      <c r="M555" s="387"/>
      <c r="N555" s="387"/>
      <c r="O555" s="402"/>
      <c r="Q555" s="398"/>
      <c r="R555" s="398" t="s">
        <v>46</v>
      </c>
      <c r="S555" s="387"/>
      <c r="T555" s="387"/>
      <c r="U555" s="387"/>
      <c r="V555" s="387"/>
      <c r="W555" s="387"/>
      <c r="X555" s="387"/>
      <c r="Y555" s="387"/>
      <c r="Z555" s="387"/>
      <c r="AA555" s="387"/>
      <c r="AB555" s="387"/>
      <c r="AC555" s="387"/>
      <c r="AD555" s="387"/>
    </row>
    <row r="556" spans="1:30" x14ac:dyDescent="0.2">
      <c r="A556" s="399">
        <v>1004</v>
      </c>
      <c r="B556" s="399" t="s">
        <v>94</v>
      </c>
      <c r="C556" s="21">
        <f>+C399/(C32*10^6)</f>
        <v>1.0770003592528228</v>
      </c>
      <c r="D556" s="21">
        <f t="shared" ref="D556:O556" si="307">+D399/(D32*10^6)</f>
        <v>1.014749183791428</v>
      </c>
      <c r="E556" s="21">
        <f t="shared" si="307"/>
        <v>1.0725421430834103</v>
      </c>
      <c r="F556" s="21">
        <f t="shared" si="307"/>
        <v>1.0130094290586618</v>
      </c>
      <c r="G556" s="21">
        <f t="shared" si="307"/>
        <v>0.98004992936798208</v>
      </c>
      <c r="H556" s="21">
        <f t="shared" si="307"/>
        <v>1.1277207313197501</v>
      </c>
      <c r="I556" s="21">
        <f t="shared" si="307"/>
        <v>0.96383733807755811</v>
      </c>
      <c r="J556" s="21">
        <f t="shared" si="307"/>
        <v>1.0575108533134563</v>
      </c>
      <c r="K556" s="21">
        <f t="shared" si="307"/>
        <v>1.0316627015541593</v>
      </c>
      <c r="L556" s="21">
        <f t="shared" si="307"/>
        <v>1.1616940963067732</v>
      </c>
      <c r="M556" s="21">
        <f t="shared" si="307"/>
        <v>1.0839556455386254</v>
      </c>
      <c r="N556" s="21">
        <f t="shared" si="307"/>
        <v>1.096760583613626</v>
      </c>
      <c r="O556" s="404">
        <f t="shared" si="307"/>
        <v>1.0547061364013166</v>
      </c>
      <c r="Q556" s="399">
        <v>1004</v>
      </c>
      <c r="R556" s="399" t="s">
        <v>94</v>
      </c>
      <c r="S556" s="21">
        <f>+S399/(S32*10^6)</f>
        <v>1.0770003592528228</v>
      </c>
      <c r="T556" s="21">
        <f t="shared" ref="T556:AD556" si="308">+T399/(T32*10^6)</f>
        <v>1.0451275304991956</v>
      </c>
      <c r="U556" s="21">
        <f t="shared" si="308"/>
        <v>1.0543485754761179</v>
      </c>
      <c r="V556" s="21">
        <f t="shared" si="308"/>
        <v>1.0436116129968114</v>
      </c>
      <c r="W556" s="21">
        <f t="shared" si="308"/>
        <v>1.0303683412215532</v>
      </c>
      <c r="X556" s="21">
        <f t="shared" si="308"/>
        <v>1.0467162030266348</v>
      </c>
      <c r="Y556" s="21">
        <f t="shared" si="308"/>
        <v>1.0341929890271477</v>
      </c>
      <c r="Z556" s="21">
        <f t="shared" si="308"/>
        <v>1.0369995057383325</v>
      </c>
      <c r="AA556" s="21">
        <f t="shared" si="308"/>
        <v>1.0364362871444381</v>
      </c>
      <c r="AB556" s="21">
        <f t="shared" si="308"/>
        <v>1.0480127145758691</v>
      </c>
      <c r="AC556" s="21">
        <f t="shared" si="308"/>
        <v>1.0512033196725501</v>
      </c>
      <c r="AD556" s="21">
        <f t="shared" si="308"/>
        <v>1.0547061364013166</v>
      </c>
    </row>
    <row r="557" spans="1:30" x14ac:dyDescent="0.2">
      <c r="A557" s="399">
        <v>1005</v>
      </c>
      <c r="B557" s="399" t="s">
        <v>13</v>
      </c>
      <c r="C557" s="21">
        <f t="shared" ref="C557:O557" si="309">+C400/(C33*10^6)</f>
        <v>1.0313498512588097</v>
      </c>
      <c r="D557" s="21">
        <f t="shared" si="309"/>
        <v>1.0344457651704408</v>
      </c>
      <c r="E557" s="21">
        <f t="shared" si="309"/>
        <v>1.0477540332289912</v>
      </c>
      <c r="F557" s="21">
        <f t="shared" si="309"/>
        <v>0.95233458858629405</v>
      </c>
      <c r="G557" s="21">
        <f t="shared" si="309"/>
        <v>0.94165753298274746</v>
      </c>
      <c r="H557" s="21">
        <f t="shared" si="309"/>
        <v>1.1601205978100031</v>
      </c>
      <c r="I557" s="21">
        <f t="shared" si="309"/>
        <v>0.99062115236279502</v>
      </c>
      <c r="J557" s="21">
        <f t="shared" si="309"/>
        <v>1.017960609911055</v>
      </c>
      <c r="K557" s="21">
        <f t="shared" si="309"/>
        <v>1.1161938734783476</v>
      </c>
      <c r="L557" s="21">
        <f t="shared" si="309"/>
        <v>1.1884021830538727</v>
      </c>
      <c r="M557" s="21">
        <f t="shared" si="309"/>
        <v>1.095572004262972</v>
      </c>
      <c r="N557" s="21">
        <f t="shared" si="309"/>
        <v>1.1389246938402486</v>
      </c>
      <c r="O557" s="404">
        <f t="shared" si="309"/>
        <v>1.0594142018542596</v>
      </c>
      <c r="Q557" s="399">
        <v>1005</v>
      </c>
      <c r="R557" s="399" t="s">
        <v>13</v>
      </c>
      <c r="S557" s="21">
        <f t="shared" ref="S557:AD557" si="310">+S400/(S33*10^6)</f>
        <v>1.0313498512588097</v>
      </c>
      <c r="T557" s="21">
        <f t="shared" si="310"/>
        <v>1.0328908075368772</v>
      </c>
      <c r="U557" s="21">
        <f t="shared" si="310"/>
        <v>1.0378435266349735</v>
      </c>
      <c r="V557" s="21">
        <f t="shared" si="310"/>
        <v>1.0148621215677072</v>
      </c>
      <c r="W557" s="21">
        <f t="shared" si="310"/>
        <v>0.99952787343993399</v>
      </c>
      <c r="X557" s="21">
        <f t="shared" si="310"/>
        <v>1.0272856928197143</v>
      </c>
      <c r="Y557" s="21">
        <f t="shared" si="310"/>
        <v>1.0206821005614708</v>
      </c>
      <c r="Z557" s="21">
        <f t="shared" si="310"/>
        <v>1.0202883425404454</v>
      </c>
      <c r="AA557" s="21">
        <f t="shared" si="310"/>
        <v>1.0316818659564884</v>
      </c>
      <c r="AB557" s="21">
        <f t="shared" si="310"/>
        <v>1.0478603230510017</v>
      </c>
      <c r="AC557" s="21">
        <f t="shared" si="310"/>
        <v>1.052448409324193</v>
      </c>
      <c r="AD557" s="21">
        <f t="shared" si="310"/>
        <v>1.0594142018542594</v>
      </c>
    </row>
    <row r="558" spans="1:30" x14ac:dyDescent="0.2">
      <c r="A558" s="399">
        <v>1006</v>
      </c>
      <c r="B558" s="399" t="s">
        <v>14</v>
      </c>
      <c r="C558" s="21">
        <f t="shared" ref="C558:O558" si="311">+C401/(C34*10^6)</f>
        <v>0.16445627011901887</v>
      </c>
      <c r="D558" s="21">
        <f t="shared" si="311"/>
        <v>0.15348928530948472</v>
      </c>
      <c r="E558" s="21">
        <f t="shared" si="311"/>
        <v>0.14481538211958758</v>
      </c>
      <c r="F558" s="21">
        <f t="shared" si="311"/>
        <v>0.12748233369912421</v>
      </c>
      <c r="G558" s="21">
        <f t="shared" si="311"/>
        <v>0.13659921111894005</v>
      </c>
      <c r="H558" s="21">
        <f t="shared" si="311"/>
        <v>0.15436956257430023</v>
      </c>
      <c r="I558" s="21">
        <f t="shared" si="311"/>
        <v>0.13616016727182795</v>
      </c>
      <c r="J558" s="21">
        <f t="shared" si="311"/>
        <v>0.1405270724225211</v>
      </c>
      <c r="K558" s="21">
        <f t="shared" si="311"/>
        <v>0.1487416697033519</v>
      </c>
      <c r="L558" s="21">
        <f t="shared" si="311"/>
        <v>0.15997131490429764</v>
      </c>
      <c r="M558" s="21">
        <f t="shared" si="311"/>
        <v>0.18834384568711285</v>
      </c>
      <c r="N558" s="21">
        <f t="shared" si="311"/>
        <v>0.15313779751609627</v>
      </c>
      <c r="O558" s="404">
        <f t="shared" si="311"/>
        <v>0.15008849790361736</v>
      </c>
      <c r="Q558" s="399">
        <v>1006</v>
      </c>
      <c r="R558" s="399" t="s">
        <v>14</v>
      </c>
      <c r="S558" s="21">
        <f t="shared" ref="S558:AD558" si="312">+S401/(S34*10^6)</f>
        <v>0.16445627011901887</v>
      </c>
      <c r="T558" s="21">
        <f t="shared" si="312"/>
        <v>0.15879790832313087</v>
      </c>
      <c r="U558" s="21">
        <f t="shared" si="312"/>
        <v>0.15413694316378299</v>
      </c>
      <c r="V558" s="21">
        <f t="shared" si="312"/>
        <v>0.14708349209285121</v>
      </c>
      <c r="W558" s="21">
        <f t="shared" si="312"/>
        <v>0.14486916628246951</v>
      </c>
      <c r="X558" s="21">
        <f t="shared" si="312"/>
        <v>0.14655672737743863</v>
      </c>
      <c r="Y558" s="21">
        <f t="shared" si="312"/>
        <v>0.14472783559790939</v>
      </c>
      <c r="Z558" s="21">
        <f t="shared" si="312"/>
        <v>0.1441188875925738</v>
      </c>
      <c r="AA558" s="21">
        <f t="shared" si="312"/>
        <v>0.1446754747540247</v>
      </c>
      <c r="AB558" s="21">
        <f t="shared" si="312"/>
        <v>0.14617737187631294</v>
      </c>
      <c r="AC558" s="21">
        <f t="shared" si="312"/>
        <v>0.14983747059304448</v>
      </c>
      <c r="AD558" s="21">
        <f t="shared" si="312"/>
        <v>0.15008849790361734</v>
      </c>
    </row>
    <row r="559" spans="1:30" x14ac:dyDescent="0.2">
      <c r="A559" s="399">
        <v>1007</v>
      </c>
      <c r="B559" s="399" t="s">
        <v>15</v>
      </c>
      <c r="C559" s="21">
        <f t="shared" ref="C559:O559" si="313">+C402/(C35*10^6)</f>
        <v>0.9551850715301522</v>
      </c>
      <c r="D559" s="21">
        <f t="shared" si="313"/>
        <v>0.87523870947826132</v>
      </c>
      <c r="E559" s="21">
        <f t="shared" si="313"/>
        <v>0.94415582128771991</v>
      </c>
      <c r="F559" s="21">
        <f t="shared" si="313"/>
        <v>0.8140994022446324</v>
      </c>
      <c r="G559" s="21">
        <f t="shared" si="313"/>
        <v>0.79145121855370959</v>
      </c>
      <c r="H559" s="21">
        <f t="shared" si="313"/>
        <v>0.88199252437365672</v>
      </c>
      <c r="I559" s="21">
        <f t="shared" si="313"/>
        <v>0.76557059548071515</v>
      </c>
      <c r="J559" s="21">
        <f t="shared" si="313"/>
        <v>0.86212992774258557</v>
      </c>
      <c r="K559" s="21">
        <f t="shared" si="313"/>
        <v>0.89856259392095661</v>
      </c>
      <c r="L559" s="21">
        <f t="shared" si="313"/>
        <v>0.94962532244902542</v>
      </c>
      <c r="M559" s="21">
        <f t="shared" si="313"/>
        <v>0.85689241960753471</v>
      </c>
      <c r="N559" s="21">
        <f t="shared" si="313"/>
        <v>0.83876679481503236</v>
      </c>
      <c r="O559" s="404">
        <f t="shared" si="313"/>
        <v>0.86703931452626082</v>
      </c>
      <c r="Q559" s="399">
        <v>1007</v>
      </c>
      <c r="R559" s="399" t="s">
        <v>15</v>
      </c>
      <c r="S559" s="21">
        <f t="shared" ref="S559:AD559" si="314">+S402/(S35*10^6)</f>
        <v>0.9551850715301522</v>
      </c>
      <c r="T559" s="21">
        <f t="shared" si="314"/>
        <v>0.91445512255235106</v>
      </c>
      <c r="U559" s="21">
        <f t="shared" si="314"/>
        <v>0.92432377209037175</v>
      </c>
      <c r="V559" s="21">
        <f t="shared" si="314"/>
        <v>0.89461815342465745</v>
      </c>
      <c r="W559" s="21">
        <f t="shared" si="314"/>
        <v>0.87346301861298392</v>
      </c>
      <c r="X559" s="21">
        <f t="shared" si="314"/>
        <v>0.87494196220251963</v>
      </c>
      <c r="Y559" s="21">
        <f t="shared" si="314"/>
        <v>0.85718606502173511</v>
      </c>
      <c r="Z559" s="21">
        <f t="shared" si="314"/>
        <v>0.85785208761710185</v>
      </c>
      <c r="AA559" s="21">
        <f t="shared" si="314"/>
        <v>0.86247144772812656</v>
      </c>
      <c r="AB559" s="21">
        <f t="shared" si="314"/>
        <v>0.87074009166539867</v>
      </c>
      <c r="AC559" s="21">
        <f t="shared" si="314"/>
        <v>0.8694982968019761</v>
      </c>
      <c r="AD559" s="21">
        <f t="shared" si="314"/>
        <v>0.86703931452626082</v>
      </c>
    </row>
    <row r="560" spans="1:30" x14ac:dyDescent="0.2">
      <c r="A560" s="399">
        <v>1008</v>
      </c>
      <c r="B560" s="399" t="s">
        <v>16</v>
      </c>
      <c r="C560" s="21">
        <f t="shared" ref="C560:O560" si="315">+C403/(C36*10^6)</f>
        <v>0.7607513715448011</v>
      </c>
      <c r="D560" s="21">
        <f t="shared" si="315"/>
        <v>0.70741774806658808</v>
      </c>
      <c r="E560" s="21">
        <f t="shared" si="315"/>
        <v>0.78309063477872154</v>
      </c>
      <c r="F560" s="21">
        <f t="shared" si="315"/>
        <v>0.70192515624135843</v>
      </c>
      <c r="G560" s="21">
        <f t="shared" si="315"/>
        <v>0.68709213735350616</v>
      </c>
      <c r="H560" s="21">
        <f t="shared" si="315"/>
        <v>0.78192555524066643</v>
      </c>
      <c r="I560" s="21">
        <f t="shared" si="315"/>
        <v>0.68573119552351236</v>
      </c>
      <c r="J560" s="21">
        <f t="shared" si="315"/>
        <v>0.75610164758447362</v>
      </c>
      <c r="K560" s="21">
        <f t="shared" si="315"/>
        <v>0.7151114423350261</v>
      </c>
      <c r="L560" s="21">
        <f t="shared" si="315"/>
        <v>0.76825503950261342</v>
      </c>
      <c r="M560" s="21">
        <f t="shared" si="315"/>
        <v>0.76662221875243963</v>
      </c>
      <c r="N560" s="21">
        <f t="shared" si="315"/>
        <v>0.7541994012879456</v>
      </c>
      <c r="O560" s="404">
        <f t="shared" si="315"/>
        <v>0.73749292555610135</v>
      </c>
      <c r="Q560" s="399">
        <v>1008</v>
      </c>
      <c r="R560" s="399" t="s">
        <v>16</v>
      </c>
      <c r="S560" s="21">
        <f t="shared" ref="S560:AD560" si="316">+S403/(S36*10^6)</f>
        <v>0.7607513715448011</v>
      </c>
      <c r="T560" s="21">
        <f t="shared" si="316"/>
        <v>0.73342161410385065</v>
      </c>
      <c r="U560" s="21">
        <f t="shared" si="316"/>
        <v>0.74986637277133783</v>
      </c>
      <c r="V560" s="21">
        <f t="shared" si="316"/>
        <v>0.73660745219057233</v>
      </c>
      <c r="W560" s="21">
        <f t="shared" si="316"/>
        <v>0.72621101096202034</v>
      </c>
      <c r="X560" s="21">
        <f t="shared" si="316"/>
        <v>0.73559494484982402</v>
      </c>
      <c r="Y560" s="21">
        <f t="shared" si="316"/>
        <v>0.72774752404510223</v>
      </c>
      <c r="Z560" s="21">
        <f t="shared" si="316"/>
        <v>0.73123484615013312</v>
      </c>
      <c r="AA560" s="21">
        <f t="shared" si="316"/>
        <v>0.72949681185250459</v>
      </c>
      <c r="AB560" s="21">
        <f t="shared" si="316"/>
        <v>0.73311091085227653</v>
      </c>
      <c r="AC560" s="21">
        <f t="shared" si="316"/>
        <v>0.73605155853942583</v>
      </c>
      <c r="AD560" s="21">
        <f t="shared" si="316"/>
        <v>0.73749292555610146</v>
      </c>
    </row>
    <row r="561" spans="1:30" x14ac:dyDescent="0.2">
      <c r="A561" s="399">
        <v>1009</v>
      </c>
      <c r="B561" s="399" t="s">
        <v>17</v>
      </c>
      <c r="C561" s="21">
        <f t="shared" ref="C561:O561" si="317">+C404/(C37*10^6)</f>
        <v>0.8450395205167246</v>
      </c>
      <c r="D561" s="21">
        <f t="shared" si="317"/>
        <v>0.73060969078054705</v>
      </c>
      <c r="E561" s="21">
        <f t="shared" si="317"/>
        <v>0.79112892279162239</v>
      </c>
      <c r="F561" s="21">
        <f t="shared" si="317"/>
        <v>0.7591643114839014</v>
      </c>
      <c r="G561" s="21">
        <f t="shared" si="317"/>
        <v>0.72520041830118998</v>
      </c>
      <c r="H561" s="21">
        <f t="shared" si="317"/>
        <v>0.82553525666768113</v>
      </c>
      <c r="I561" s="21">
        <f t="shared" si="317"/>
        <v>0.71079930651532131</v>
      </c>
      <c r="J561" s="21">
        <f t="shared" si="317"/>
        <v>0.83436922697614624</v>
      </c>
      <c r="K561" s="21">
        <f t="shared" si="317"/>
        <v>0.80140170194195948</v>
      </c>
      <c r="L561" s="21">
        <f t="shared" si="317"/>
        <v>0.86538844782164548</v>
      </c>
      <c r="M561" s="21">
        <f t="shared" si="317"/>
        <v>0.78993103210752447</v>
      </c>
      <c r="N561" s="21">
        <f t="shared" si="317"/>
        <v>0.76501865180573081</v>
      </c>
      <c r="O561" s="404">
        <f t="shared" si="317"/>
        <v>0.78599908822290487</v>
      </c>
      <c r="Q561" s="399">
        <v>1009</v>
      </c>
      <c r="R561" s="399" t="s">
        <v>17</v>
      </c>
      <c r="S561" s="21">
        <f t="shared" ref="S561:AD561" si="318">+S404/(S37*10^6)</f>
        <v>0.8450395205167246</v>
      </c>
      <c r="T561" s="21">
        <f t="shared" si="318"/>
        <v>0.78545420317475079</v>
      </c>
      <c r="U561" s="21">
        <f t="shared" si="318"/>
        <v>0.78731081977056927</v>
      </c>
      <c r="V561" s="21">
        <f t="shared" si="318"/>
        <v>0.78010433026438553</v>
      </c>
      <c r="W561" s="21">
        <f t="shared" si="318"/>
        <v>0.76866732742039434</v>
      </c>
      <c r="X561" s="21">
        <f t="shared" si="318"/>
        <v>0.77823538788337232</v>
      </c>
      <c r="Y561" s="21">
        <f t="shared" si="318"/>
        <v>0.76759480141928305</v>
      </c>
      <c r="Z561" s="21">
        <f t="shared" si="318"/>
        <v>0.77612945806783917</v>
      </c>
      <c r="AA561" s="21">
        <f t="shared" si="318"/>
        <v>0.77901603798541141</v>
      </c>
      <c r="AB561" s="21">
        <f t="shared" si="318"/>
        <v>0.7876631076711218</v>
      </c>
      <c r="AC561" s="21">
        <f t="shared" si="318"/>
        <v>0.78787710488661944</v>
      </c>
      <c r="AD561" s="21">
        <f t="shared" si="318"/>
        <v>0.78599908822290498</v>
      </c>
    </row>
    <row r="562" spans="1:30" x14ac:dyDescent="0.2">
      <c r="A562" s="399">
        <v>1010</v>
      </c>
      <c r="B562" s="399" t="s">
        <v>19</v>
      </c>
      <c r="C562" s="21">
        <f t="shared" ref="C562:O562" si="319">+C405/(C38*10^6)</f>
        <v>0.50188101034283339</v>
      </c>
      <c r="D562" s="21">
        <f t="shared" si="319"/>
        <v>0.46459425825285128</v>
      </c>
      <c r="E562" s="21">
        <f t="shared" si="319"/>
        <v>0.48765221211838794</v>
      </c>
      <c r="F562" s="21">
        <f t="shared" si="319"/>
        <v>0.43119259397097132</v>
      </c>
      <c r="G562" s="21">
        <f t="shared" si="319"/>
        <v>0.43048501788767674</v>
      </c>
      <c r="H562" s="21">
        <f t="shared" si="319"/>
        <v>0.44404900918922302</v>
      </c>
      <c r="I562" s="21">
        <f t="shared" si="319"/>
        <v>0.38788548594722161</v>
      </c>
      <c r="J562" s="21">
        <f t="shared" si="319"/>
        <v>0.39384611567240307</v>
      </c>
      <c r="K562" s="21">
        <f t="shared" si="319"/>
        <v>0.4547348199959888</v>
      </c>
      <c r="L562" s="21">
        <f t="shared" si="319"/>
        <v>0.48311487262914621</v>
      </c>
      <c r="M562" s="21">
        <f t="shared" si="319"/>
        <v>0.46098421648043847</v>
      </c>
      <c r="N562" s="21">
        <f t="shared" si="319"/>
        <v>0.52904822326638778</v>
      </c>
      <c r="O562" s="404">
        <f t="shared" si="319"/>
        <v>0.45331654338656024</v>
      </c>
      <c r="Q562" s="399">
        <v>1010</v>
      </c>
      <c r="R562" s="399" t="s">
        <v>19</v>
      </c>
      <c r="S562" s="21">
        <f t="shared" ref="S562:AD562" si="320">+S405/(S38*10^6)</f>
        <v>0.50188101034283339</v>
      </c>
      <c r="T562" s="21">
        <f t="shared" si="320"/>
        <v>0.48309042569161126</v>
      </c>
      <c r="U562" s="21">
        <f t="shared" si="320"/>
        <v>0.48461326832433682</v>
      </c>
      <c r="V562" s="21">
        <f t="shared" si="320"/>
        <v>0.47052237450691992</v>
      </c>
      <c r="W562" s="21">
        <f t="shared" si="320"/>
        <v>0.46227825718658488</v>
      </c>
      <c r="X562" s="21">
        <f t="shared" si="320"/>
        <v>0.4591415107328638</v>
      </c>
      <c r="Y562" s="21">
        <f t="shared" si="320"/>
        <v>0.44723856472671109</v>
      </c>
      <c r="Z562" s="21">
        <f t="shared" si="320"/>
        <v>0.43977547756586888</v>
      </c>
      <c r="AA562" s="21">
        <f t="shared" si="320"/>
        <v>0.44141361425432923</v>
      </c>
      <c r="AB562" s="21">
        <f t="shared" si="320"/>
        <v>0.44542101681287954</v>
      </c>
      <c r="AC562" s="21">
        <f t="shared" si="320"/>
        <v>0.4468685496095583</v>
      </c>
      <c r="AD562" s="21">
        <f t="shared" si="320"/>
        <v>0.45331654338656024</v>
      </c>
    </row>
    <row r="563" spans="1:30" x14ac:dyDescent="0.2">
      <c r="A563" s="399">
        <v>1011</v>
      </c>
      <c r="B563" s="399" t="s">
        <v>20</v>
      </c>
      <c r="C563" s="21">
        <f t="shared" ref="C563:O563" si="321">+C406/(C39*10^6)</f>
        <v>1.1160447753444858</v>
      </c>
      <c r="D563" s="21">
        <f t="shared" si="321"/>
        <v>1.0284071296937314</v>
      </c>
      <c r="E563" s="21">
        <f t="shared" si="321"/>
        <v>1.0795770052088529</v>
      </c>
      <c r="F563" s="21">
        <f t="shared" si="321"/>
        <v>1.0493449257536231</v>
      </c>
      <c r="G563" s="21">
        <f t="shared" si="321"/>
        <v>0.93873081896967714</v>
      </c>
      <c r="H563" s="21">
        <f t="shared" si="321"/>
        <v>1.0676406686602284</v>
      </c>
      <c r="I563" s="21">
        <f t="shared" si="321"/>
        <v>0.92804366113548642</v>
      </c>
      <c r="J563" s="21">
        <f t="shared" si="321"/>
        <v>0.92614883292897188</v>
      </c>
      <c r="K563" s="21">
        <f t="shared" si="321"/>
        <v>0.95377875329236173</v>
      </c>
      <c r="L563" s="21">
        <f t="shared" si="321"/>
        <v>1.0117838533927688</v>
      </c>
      <c r="M563" s="21">
        <f t="shared" si="321"/>
        <v>0.90113758726638915</v>
      </c>
      <c r="N563" s="21">
        <f t="shared" si="321"/>
        <v>0.94308972647767797</v>
      </c>
      <c r="O563" s="404">
        <f t="shared" si="321"/>
        <v>0.99206930754251521</v>
      </c>
      <c r="Q563" s="399">
        <v>1011</v>
      </c>
      <c r="R563" s="399" t="s">
        <v>20</v>
      </c>
      <c r="S563" s="21">
        <f t="shared" ref="S563:AD563" si="322">+S406/(S39*10^6)</f>
        <v>1.1160447753444858</v>
      </c>
      <c r="T563" s="21">
        <f t="shared" si="322"/>
        <v>1.0708478829327164</v>
      </c>
      <c r="U563" s="21">
        <f t="shared" si="322"/>
        <v>1.0737728455164941</v>
      </c>
      <c r="V563" s="21">
        <f t="shared" si="322"/>
        <v>1.0676144760894952</v>
      </c>
      <c r="W563" s="21">
        <f t="shared" si="322"/>
        <v>1.0410910715881669</v>
      </c>
      <c r="X563" s="21">
        <f t="shared" si="322"/>
        <v>1.0455632865400495</v>
      </c>
      <c r="Y563" s="21">
        <f t="shared" si="322"/>
        <v>1.0259561996389415</v>
      </c>
      <c r="Z563" s="21">
        <f t="shared" si="322"/>
        <v>1.0118592738590684</v>
      </c>
      <c r="AA563" s="21">
        <f t="shared" si="322"/>
        <v>1.0052750011262594</v>
      </c>
      <c r="AB563" s="21">
        <f t="shared" si="322"/>
        <v>1.0058975571256266</v>
      </c>
      <c r="AC563" s="21">
        <f t="shared" si="322"/>
        <v>0.99630152065990518</v>
      </c>
      <c r="AD563" s="21">
        <f t="shared" si="322"/>
        <v>0.99206930754251521</v>
      </c>
    </row>
    <row r="564" spans="1:30" ht="14.25" customHeight="1" x14ac:dyDescent="0.2">
      <c r="A564" s="399">
        <v>1012</v>
      </c>
      <c r="B564" s="399" t="s">
        <v>21</v>
      </c>
      <c r="C564" s="21">
        <f t="shared" ref="C564:O564" si="323">+C407/(C40*10^6)</f>
        <v>1.4005639790279154</v>
      </c>
      <c r="D564" s="21">
        <f t="shared" si="323"/>
        <v>1.3512907403903249</v>
      </c>
      <c r="E564" s="21">
        <f t="shared" si="323"/>
        <v>1.4554085195411557</v>
      </c>
      <c r="F564" s="21">
        <f t="shared" si="323"/>
        <v>1.4425652672646416</v>
      </c>
      <c r="G564" s="21">
        <f t="shared" si="323"/>
        <v>1.4017337608715918</v>
      </c>
      <c r="H564" s="21">
        <f t="shared" si="323"/>
        <v>1.585563443900768</v>
      </c>
      <c r="I564" s="21">
        <f t="shared" si="323"/>
        <v>1.2297129131588247</v>
      </c>
      <c r="J564" s="21">
        <f t="shared" si="323"/>
        <v>1.2331723292680477</v>
      </c>
      <c r="K564" s="21">
        <f t="shared" si="323"/>
        <v>1.1939172801256801</v>
      </c>
      <c r="L564" s="21">
        <f t="shared" si="323"/>
        <v>1.3362800712389611</v>
      </c>
      <c r="M564" s="21">
        <f t="shared" si="323"/>
        <v>1.3073521717510215</v>
      </c>
      <c r="N564" s="21">
        <f t="shared" si="323"/>
        <v>1.2550996465939184</v>
      </c>
      <c r="O564" s="404">
        <f t="shared" si="323"/>
        <v>1.3434926089909605</v>
      </c>
      <c r="Q564" s="399">
        <v>1012</v>
      </c>
      <c r="R564" s="399" t="s">
        <v>21</v>
      </c>
      <c r="S564" s="21">
        <f t="shared" ref="S564:AD564" si="324">+S407/(S40*10^6)</f>
        <v>1.4005639790279154</v>
      </c>
      <c r="T564" s="21">
        <f t="shared" si="324"/>
        <v>1.3758036444714041</v>
      </c>
      <c r="U564" s="21">
        <f t="shared" si="324"/>
        <v>1.4016341772964978</v>
      </c>
      <c r="V564" s="21">
        <f t="shared" si="324"/>
        <v>1.4119498911126558</v>
      </c>
      <c r="W564" s="21">
        <f t="shared" si="324"/>
        <v>1.4099146819145161</v>
      </c>
      <c r="X564" s="21">
        <f t="shared" si="324"/>
        <v>1.4388862362086787</v>
      </c>
      <c r="Y564" s="21">
        <f t="shared" si="324"/>
        <v>1.4043851057688574</v>
      </c>
      <c r="Z564" s="21">
        <f t="shared" si="324"/>
        <v>1.3806228187202949</v>
      </c>
      <c r="AA564" s="21">
        <f t="shared" si="324"/>
        <v>1.3582097479684432</v>
      </c>
      <c r="AB564" s="21">
        <f t="shared" si="324"/>
        <v>1.3559662739576968</v>
      </c>
      <c r="AC564" s="21">
        <f t="shared" si="324"/>
        <v>1.3514712480994469</v>
      </c>
      <c r="AD564" s="21">
        <f t="shared" si="324"/>
        <v>1.3434926089909602</v>
      </c>
    </row>
    <row r="565" spans="1:30" x14ac:dyDescent="0.2">
      <c r="A565" s="399">
        <v>1013</v>
      </c>
      <c r="B565" s="399" t="s">
        <v>22</v>
      </c>
      <c r="C565" s="21">
        <f t="shared" ref="C565:O565" si="325">+C408/(C41*10^6)</f>
        <v>0.99654998786702265</v>
      </c>
      <c r="D565" s="21">
        <f t="shared" si="325"/>
        <v>0.82749206519984941</v>
      </c>
      <c r="E565" s="21">
        <f t="shared" si="325"/>
        <v>0.86716320202136221</v>
      </c>
      <c r="F565" s="21">
        <f t="shared" si="325"/>
        <v>0.77216651650855905</v>
      </c>
      <c r="G565" s="21">
        <f t="shared" si="325"/>
        <v>0.77441606601901181</v>
      </c>
      <c r="H565" s="21">
        <f t="shared" si="325"/>
        <v>0.84774468950096549</v>
      </c>
      <c r="I565" s="21">
        <f t="shared" si="325"/>
        <v>0.74735106654202432</v>
      </c>
      <c r="J565" s="21">
        <f t="shared" si="325"/>
        <v>0.75989650548898013</v>
      </c>
      <c r="K565" s="21">
        <f t="shared" si="325"/>
        <v>0.7850707009928225</v>
      </c>
      <c r="L565" s="21">
        <f t="shared" si="325"/>
        <v>0.85228189840209878</v>
      </c>
      <c r="M565" s="21">
        <f t="shared" si="325"/>
        <v>0.88720951010075944</v>
      </c>
      <c r="N565" s="21">
        <f t="shared" si="325"/>
        <v>0.8260637225247025</v>
      </c>
      <c r="O565" s="404">
        <f t="shared" si="325"/>
        <v>0.82345644037304311</v>
      </c>
      <c r="Q565" s="399">
        <v>1013</v>
      </c>
      <c r="R565" s="399" t="s">
        <v>22</v>
      </c>
      <c r="S565" s="21">
        <f t="shared" ref="S565:AD565" si="326">+S408/(S41*10^6)</f>
        <v>0.99654998786702265</v>
      </c>
      <c r="T565" s="21">
        <f t="shared" si="326"/>
        <v>0.90694779459983466</v>
      </c>
      <c r="U565" s="21">
        <f t="shared" si="326"/>
        <v>0.89374816621258601</v>
      </c>
      <c r="V565" s="21">
        <f t="shared" si="326"/>
        <v>0.8615977633275409</v>
      </c>
      <c r="W565" s="21">
        <f t="shared" si="326"/>
        <v>0.84315418443791301</v>
      </c>
      <c r="X565" s="21">
        <f t="shared" si="326"/>
        <v>0.84397404247594843</v>
      </c>
      <c r="Y565" s="21">
        <f t="shared" si="326"/>
        <v>0.82696815591486306</v>
      </c>
      <c r="Z565" s="21">
        <f t="shared" si="326"/>
        <v>0.81680993780936673</v>
      </c>
      <c r="AA565" s="21">
        <f t="shared" si="326"/>
        <v>0.81272650361908128</v>
      </c>
      <c r="AB565" s="21">
        <f t="shared" si="326"/>
        <v>0.81683566884030678</v>
      </c>
      <c r="AC565" s="21">
        <f t="shared" si="326"/>
        <v>0.82322343315657387</v>
      </c>
      <c r="AD565" s="21">
        <f t="shared" si="326"/>
        <v>0.82345644037304311</v>
      </c>
    </row>
    <row r="566" spans="1:30" x14ac:dyDescent="0.2">
      <c r="A566" s="399">
        <v>1014</v>
      </c>
      <c r="B566" s="399" t="s">
        <v>23</v>
      </c>
      <c r="C566" s="21">
        <f t="shared" ref="C566:O566" si="327">+C409/(C42*10^6)</f>
        <v>1.3612339727454448</v>
      </c>
      <c r="D566" s="21">
        <f t="shared" si="327"/>
        <v>1.2578746045697553</v>
      </c>
      <c r="E566" s="21">
        <f t="shared" si="327"/>
        <v>1.290311472223302</v>
      </c>
      <c r="F566" s="21">
        <f t="shared" si="327"/>
        <v>1.2985219406867119</v>
      </c>
      <c r="G566" s="21">
        <f t="shared" si="327"/>
        <v>1.1864138716435817</v>
      </c>
      <c r="H566" s="21">
        <f t="shared" si="327"/>
        <v>1.3589177513367456</v>
      </c>
      <c r="I566" s="21">
        <f t="shared" si="327"/>
        <v>1.1485544420757154</v>
      </c>
      <c r="J566" s="21">
        <f t="shared" si="327"/>
        <v>1.2287084506302461</v>
      </c>
      <c r="K566" s="21">
        <f t="shared" si="327"/>
        <v>1.1136600575298303</v>
      </c>
      <c r="L566" s="21">
        <f t="shared" si="327"/>
        <v>1.2702866041894287</v>
      </c>
      <c r="M566" s="21">
        <f t="shared" si="327"/>
        <v>1.1920994940092327</v>
      </c>
      <c r="N566" s="21">
        <f t="shared" si="327"/>
        <v>1.1894618649581441</v>
      </c>
      <c r="O566" s="404">
        <f t="shared" si="327"/>
        <v>1.23787256765252</v>
      </c>
      <c r="Q566" s="399">
        <v>1014</v>
      </c>
      <c r="R566" s="399" t="s">
        <v>23</v>
      </c>
      <c r="S566" s="21">
        <f t="shared" ref="S566:AD566" si="328">+S409/(S42*10^6)</f>
        <v>1.3612339727454448</v>
      </c>
      <c r="T566" s="21">
        <f t="shared" si="328"/>
        <v>1.3081613993332777</v>
      </c>
      <c r="U566" s="21">
        <f t="shared" si="328"/>
        <v>1.3021796216890846</v>
      </c>
      <c r="V566" s="21">
        <f t="shared" si="328"/>
        <v>1.3012472751569706</v>
      </c>
      <c r="W566" s="21">
        <f t="shared" si="328"/>
        <v>1.277512441744298</v>
      </c>
      <c r="X566" s="21">
        <f t="shared" si="328"/>
        <v>1.291457529881495</v>
      </c>
      <c r="Y566" s="21">
        <f t="shared" si="328"/>
        <v>1.2676344170456249</v>
      </c>
      <c r="Z566" s="21">
        <f t="shared" si="328"/>
        <v>1.2623055749257921</v>
      </c>
      <c r="AA566" s="21">
        <f t="shared" si="328"/>
        <v>1.2449590320227526</v>
      </c>
      <c r="AB566" s="21">
        <f t="shared" si="328"/>
        <v>1.2474222211866286</v>
      </c>
      <c r="AC566" s="21">
        <f t="shared" si="328"/>
        <v>1.2421872244958998</v>
      </c>
      <c r="AD566" s="21">
        <f t="shared" si="328"/>
        <v>1.2378725676525202</v>
      </c>
    </row>
    <row r="567" spans="1:30" x14ac:dyDescent="0.2">
      <c r="A567" s="399">
        <v>1015</v>
      </c>
      <c r="B567" s="399" t="s">
        <v>24</v>
      </c>
      <c r="C567" s="21">
        <f t="shared" ref="C567:O567" si="329">+C410/(C43*10^6)</f>
        <v>1.2263725323710466</v>
      </c>
      <c r="D567" s="21">
        <f t="shared" si="329"/>
        <v>1.2058308936947146</v>
      </c>
      <c r="E567" s="21">
        <f t="shared" si="329"/>
        <v>1.1801056808560557</v>
      </c>
      <c r="F567" s="21">
        <f t="shared" si="329"/>
        <v>1.1244741949500314</v>
      </c>
      <c r="G567" s="21">
        <f t="shared" si="329"/>
        <v>1.0906894109088126</v>
      </c>
      <c r="H567" s="21">
        <f t="shared" si="329"/>
        <v>1.2618628343993188</v>
      </c>
      <c r="I567" s="21">
        <f t="shared" si="329"/>
        <v>1.0443983426180437</v>
      </c>
      <c r="J567" s="21">
        <f t="shared" si="329"/>
        <v>1.0762700347837948</v>
      </c>
      <c r="K567" s="21">
        <f t="shared" si="329"/>
        <v>1.0996026302570894</v>
      </c>
      <c r="L567" s="21">
        <f t="shared" si="329"/>
        <v>1.2193152278013408</v>
      </c>
      <c r="M567" s="21">
        <f t="shared" si="329"/>
        <v>1.1684320874250702</v>
      </c>
      <c r="N567" s="21">
        <f t="shared" si="329"/>
        <v>1.261966261736778</v>
      </c>
      <c r="O567" s="404">
        <f t="shared" si="329"/>
        <v>1.1583368144603372</v>
      </c>
      <c r="Q567" s="399">
        <v>1015</v>
      </c>
      <c r="R567" s="399" t="s">
        <v>24</v>
      </c>
      <c r="S567" s="21">
        <f t="shared" ref="S567:AD567" si="330">+S410/(S43*10^6)</f>
        <v>1.2263725323710466</v>
      </c>
      <c r="T567" s="21">
        <f t="shared" si="330"/>
        <v>1.21604312978509</v>
      </c>
      <c r="U567" s="21">
        <f t="shared" si="330"/>
        <v>1.2037914881482306</v>
      </c>
      <c r="V567" s="21">
        <f t="shared" si="330"/>
        <v>1.1827888330090484</v>
      </c>
      <c r="W567" s="21">
        <f t="shared" si="330"/>
        <v>1.1633748130989159</v>
      </c>
      <c r="X567" s="21">
        <f t="shared" si="330"/>
        <v>1.180048861436342</v>
      </c>
      <c r="Y567" s="21">
        <f t="shared" si="330"/>
        <v>1.156923947563085</v>
      </c>
      <c r="Z567" s="21">
        <f t="shared" si="330"/>
        <v>1.1456142496449426</v>
      </c>
      <c r="AA567" s="21">
        <f t="shared" si="330"/>
        <v>1.1402885053473706</v>
      </c>
      <c r="AB567" s="21">
        <f t="shared" si="330"/>
        <v>1.1480023752629245</v>
      </c>
      <c r="AC567" s="21">
        <f t="shared" si="330"/>
        <v>1.1498719910841804</v>
      </c>
      <c r="AD567" s="21">
        <f t="shared" si="330"/>
        <v>1.1583368144603372</v>
      </c>
    </row>
    <row r="568" spans="1:30" x14ac:dyDescent="0.2">
      <c r="A568" s="399">
        <v>1016</v>
      </c>
      <c r="B568" s="399" t="s">
        <v>25</v>
      </c>
      <c r="C568" s="21">
        <f t="shared" ref="C568:O568" si="331">+C411/(C44*10^6)</f>
        <v>0.97888592995279988</v>
      </c>
      <c r="D568" s="21">
        <f t="shared" si="331"/>
        <v>0.89973604113287364</v>
      </c>
      <c r="E568" s="21">
        <f t="shared" si="331"/>
        <v>1.0549271955038826</v>
      </c>
      <c r="F568" s="21">
        <f t="shared" si="331"/>
        <v>1.0367640026653078</v>
      </c>
      <c r="G568" s="21">
        <f t="shared" si="331"/>
        <v>0.99454621735654292</v>
      </c>
      <c r="H568" s="21">
        <f t="shared" si="331"/>
        <v>1.1022768229146387</v>
      </c>
      <c r="I568" s="21">
        <f t="shared" si="331"/>
        <v>1.1338370578668757</v>
      </c>
      <c r="J568" s="21">
        <f t="shared" si="331"/>
        <v>1.0776033211652709</v>
      </c>
      <c r="K568" s="21">
        <f t="shared" si="331"/>
        <v>0.94033284978603038</v>
      </c>
      <c r="L568" s="21">
        <f t="shared" si="331"/>
        <v>0.96468481695445418</v>
      </c>
      <c r="M568" s="21">
        <f t="shared" si="331"/>
        <v>0.92295743663318996</v>
      </c>
      <c r="N568" s="21">
        <f t="shared" si="331"/>
        <v>0.96284450436028135</v>
      </c>
      <c r="O568" s="404">
        <f t="shared" si="331"/>
        <v>1.0094039270135582</v>
      </c>
      <c r="Q568" s="399">
        <v>1016</v>
      </c>
      <c r="R568" s="399" t="s">
        <v>25</v>
      </c>
      <c r="S568" s="21">
        <f t="shared" ref="S568:AD568" si="332">+S411/(S44*10^6)</f>
        <v>0.97888592995279988</v>
      </c>
      <c r="T568" s="21">
        <f t="shared" si="332"/>
        <v>0.93800918278538559</v>
      </c>
      <c r="U568" s="21">
        <f t="shared" si="332"/>
        <v>0.97788116424627425</v>
      </c>
      <c r="V568" s="21">
        <f t="shared" si="332"/>
        <v>0.9938862041192037</v>
      </c>
      <c r="W568" s="21">
        <f t="shared" si="332"/>
        <v>0.994026183556874</v>
      </c>
      <c r="X568" s="21">
        <f t="shared" si="332"/>
        <v>1.0132239989613949</v>
      </c>
      <c r="Y568" s="21">
        <f t="shared" si="332"/>
        <v>1.0344163663996995</v>
      </c>
      <c r="Z568" s="21">
        <f t="shared" si="332"/>
        <v>1.0403427774421836</v>
      </c>
      <c r="AA568" s="21">
        <f t="shared" si="332"/>
        <v>1.0284147616926118</v>
      </c>
      <c r="AB568" s="21">
        <f t="shared" si="332"/>
        <v>1.02218127994543</v>
      </c>
      <c r="AC568" s="21">
        <f t="shared" si="332"/>
        <v>1.0133320656350209</v>
      </c>
      <c r="AD568" s="21">
        <f t="shared" si="332"/>
        <v>1.009403927013558</v>
      </c>
    </row>
    <row r="569" spans="1:30" x14ac:dyDescent="0.2">
      <c r="A569" s="399">
        <v>1017</v>
      </c>
      <c r="B569" s="399" t="s">
        <v>26</v>
      </c>
      <c r="C569" s="21">
        <f t="shared" ref="C569:O569" si="333">+C412/(C45*10^6)</f>
        <v>1.1412363553530751</v>
      </c>
      <c r="D569" s="21">
        <f t="shared" si="333"/>
        <v>0.97506944145107211</v>
      </c>
      <c r="E569" s="21">
        <f t="shared" si="333"/>
        <v>1.0444651940790981</v>
      </c>
      <c r="F569" s="21">
        <f t="shared" si="333"/>
        <v>1.0171627580149318</v>
      </c>
      <c r="G569" s="21">
        <f t="shared" si="333"/>
        <v>0.98177817261757006</v>
      </c>
      <c r="H569" s="21">
        <f t="shared" si="333"/>
        <v>1.1633067242970667</v>
      </c>
      <c r="I569" s="21">
        <f t="shared" si="333"/>
        <v>1.021842470976708</v>
      </c>
      <c r="J569" s="21">
        <f t="shared" si="333"/>
        <v>0.99968035312599701</v>
      </c>
      <c r="K569" s="21">
        <f t="shared" si="333"/>
        <v>1.0769266458751656</v>
      </c>
      <c r="L569" s="21">
        <f t="shared" si="333"/>
        <v>1.1140145257699052</v>
      </c>
      <c r="M569" s="21">
        <f t="shared" si="333"/>
        <v>1.0595489175304036</v>
      </c>
      <c r="N569" s="21">
        <f t="shared" si="333"/>
        <v>1.0693345279863737</v>
      </c>
      <c r="O569" s="404">
        <f t="shared" si="333"/>
        <v>1.054054072837225</v>
      </c>
      <c r="Q569" s="399">
        <v>1017</v>
      </c>
      <c r="R569" s="399" t="s">
        <v>26</v>
      </c>
      <c r="S569" s="21">
        <f t="shared" ref="S569:AD569" si="334">+S412/(S45*10^6)</f>
        <v>1.1412363553530751</v>
      </c>
      <c r="T569" s="21">
        <f t="shared" si="334"/>
        <v>1.0558537654985449</v>
      </c>
      <c r="U569" s="21">
        <f t="shared" si="334"/>
        <v>1.0521430213945266</v>
      </c>
      <c r="V569" s="21">
        <f t="shared" si="334"/>
        <v>1.0432674135617848</v>
      </c>
      <c r="W569" s="21">
        <f t="shared" si="334"/>
        <v>1.0307391975212792</v>
      </c>
      <c r="X569" s="21">
        <f t="shared" si="334"/>
        <v>1.052563436801869</v>
      </c>
      <c r="Y569" s="21">
        <f t="shared" si="334"/>
        <v>1.0476264366564745</v>
      </c>
      <c r="Z569" s="21">
        <f t="shared" si="334"/>
        <v>1.04122657650713</v>
      </c>
      <c r="AA569" s="21">
        <f t="shared" si="334"/>
        <v>1.0452264363722696</v>
      </c>
      <c r="AB569" s="21">
        <f t="shared" si="334"/>
        <v>1.052013603992322</v>
      </c>
      <c r="AC569" s="21">
        <f t="shared" si="334"/>
        <v>1.0527039645401743</v>
      </c>
      <c r="AD569" s="21">
        <f t="shared" si="334"/>
        <v>1.054054072837225</v>
      </c>
    </row>
    <row r="570" spans="1:30" x14ac:dyDescent="0.2">
      <c r="A570" s="399">
        <v>1018</v>
      </c>
      <c r="B570" s="399" t="s">
        <v>27</v>
      </c>
      <c r="C570" s="21">
        <f t="shared" ref="C570:O570" si="335">+C413/(C46*10^6)</f>
        <v>1.1886949043684618</v>
      </c>
      <c r="D570" s="21">
        <f t="shared" si="335"/>
        <v>1.0886372592508535</v>
      </c>
      <c r="E570" s="21">
        <f t="shared" si="335"/>
        <v>1.2210015635470179</v>
      </c>
      <c r="F570" s="21">
        <f t="shared" si="335"/>
        <v>1.1576068376068376</v>
      </c>
      <c r="G570" s="21">
        <f t="shared" si="335"/>
        <v>1.1161153217264324</v>
      </c>
      <c r="H570" s="21">
        <f t="shared" si="335"/>
        <v>1.2458903898663491</v>
      </c>
      <c r="I570" s="21">
        <f t="shared" si="335"/>
        <v>0.94239941161201013</v>
      </c>
      <c r="J570" s="21">
        <f t="shared" si="335"/>
        <v>1.0141609254688133</v>
      </c>
      <c r="K570" s="21">
        <f t="shared" si="335"/>
        <v>1.0639020971125892</v>
      </c>
      <c r="L570" s="21">
        <f t="shared" si="335"/>
        <v>1.1464611405448251</v>
      </c>
      <c r="M570" s="21">
        <f t="shared" si="335"/>
        <v>1.134628461609233</v>
      </c>
      <c r="N570" s="21">
        <f t="shared" si="335"/>
        <v>1.174269532353005</v>
      </c>
      <c r="O570" s="404">
        <f t="shared" si="335"/>
        <v>1.1190664621306714</v>
      </c>
      <c r="Q570" s="399">
        <v>1018</v>
      </c>
      <c r="R570" s="399" t="s">
        <v>27</v>
      </c>
      <c r="S570" s="21">
        <f t="shared" ref="S570:AD570" si="336">+S413/(S46*10^6)</f>
        <v>1.1886949043684618</v>
      </c>
      <c r="T570" s="21">
        <f t="shared" si="336"/>
        <v>1.1373215572033899</v>
      </c>
      <c r="U570" s="21">
        <f t="shared" si="336"/>
        <v>1.1642408205791477</v>
      </c>
      <c r="V570" s="21">
        <f t="shared" si="336"/>
        <v>1.1625066206010815</v>
      </c>
      <c r="W570" s="21">
        <f t="shared" si="336"/>
        <v>1.15299136249064</v>
      </c>
      <c r="X570" s="21">
        <f t="shared" si="336"/>
        <v>1.1688265883715681</v>
      </c>
      <c r="Y570" s="21">
        <f t="shared" si="336"/>
        <v>1.1307406674302813</v>
      </c>
      <c r="Z570" s="21">
        <f t="shared" si="336"/>
        <v>1.1148326473157335</v>
      </c>
      <c r="AA570" s="21">
        <f t="shared" si="336"/>
        <v>1.1088307699812847</v>
      </c>
      <c r="AB570" s="21">
        <f t="shared" si="336"/>
        <v>1.1124467743939834</v>
      </c>
      <c r="AC570" s="21">
        <f t="shared" si="336"/>
        <v>1.1144272218069438</v>
      </c>
      <c r="AD570" s="21">
        <f t="shared" si="336"/>
        <v>1.119066462130671</v>
      </c>
    </row>
    <row r="571" spans="1:30" x14ac:dyDescent="0.2">
      <c r="A571" s="399">
        <v>1019</v>
      </c>
      <c r="B571" s="399" t="s">
        <v>28</v>
      </c>
      <c r="C571" s="21">
        <f t="shared" ref="C571:O571" si="337">+C414/(C47*10^6)</f>
        <v>0.60154199198143066</v>
      </c>
      <c r="D571" s="21">
        <f t="shared" si="337"/>
        <v>0.59500786856895804</v>
      </c>
      <c r="E571" s="21">
        <f t="shared" si="337"/>
        <v>0.61393183056387912</v>
      </c>
      <c r="F571" s="21">
        <f t="shared" si="337"/>
        <v>0.57828905299034328</v>
      </c>
      <c r="G571" s="21">
        <f t="shared" si="337"/>
        <v>0.57182887700534757</v>
      </c>
      <c r="H571" s="21">
        <f t="shared" si="337"/>
        <v>0.67828869911284295</v>
      </c>
      <c r="I571" s="21">
        <f t="shared" si="337"/>
        <v>0.54971068815681701</v>
      </c>
      <c r="J571" s="21">
        <f t="shared" si="337"/>
        <v>0.61206053428477203</v>
      </c>
      <c r="K571" s="21">
        <f t="shared" si="337"/>
        <v>0.55347857431224401</v>
      </c>
      <c r="L571" s="21">
        <f t="shared" si="337"/>
        <v>0.57710890266603065</v>
      </c>
      <c r="M571" s="21">
        <f t="shared" si="337"/>
        <v>0.60192154338817028</v>
      </c>
      <c r="N571" s="21">
        <f t="shared" si="337"/>
        <v>0.6218499466675842</v>
      </c>
      <c r="O571" s="404">
        <f t="shared" si="337"/>
        <v>0.59490078214465214</v>
      </c>
      <c r="Q571" s="399">
        <v>1019</v>
      </c>
      <c r="R571" s="399" t="s">
        <v>28</v>
      </c>
      <c r="S571" s="21">
        <f t="shared" ref="S571:AD571" si="338">+S414/(S47*10^6)</f>
        <v>0.60154199198143066</v>
      </c>
      <c r="T571" s="21">
        <f t="shared" si="338"/>
        <v>0.59824766986651323</v>
      </c>
      <c r="U571" s="21">
        <f t="shared" si="338"/>
        <v>0.6035594969699416</v>
      </c>
      <c r="V571" s="21">
        <f t="shared" si="338"/>
        <v>0.59693504194959246</v>
      </c>
      <c r="W571" s="21">
        <f t="shared" si="338"/>
        <v>0.59184031687036254</v>
      </c>
      <c r="X571" s="21">
        <f t="shared" si="338"/>
        <v>0.60651776941290414</v>
      </c>
      <c r="Y571" s="21">
        <f t="shared" si="338"/>
        <v>0.59693964730280746</v>
      </c>
      <c r="Z571" s="21">
        <f t="shared" si="338"/>
        <v>0.59898175442574619</v>
      </c>
      <c r="AA571" s="21">
        <f t="shared" si="338"/>
        <v>0.59337904147818854</v>
      </c>
      <c r="AB571" s="21">
        <f t="shared" si="338"/>
        <v>0.59169572185959596</v>
      </c>
      <c r="AC571" s="21">
        <f t="shared" si="338"/>
        <v>0.59263710077154175</v>
      </c>
      <c r="AD571" s="21">
        <f t="shared" si="338"/>
        <v>0.59490078214465214</v>
      </c>
    </row>
    <row r="572" spans="1:30" x14ac:dyDescent="0.2">
      <c r="A572" s="399">
        <v>1020</v>
      </c>
      <c r="B572" s="399" t="s">
        <v>29</v>
      </c>
      <c r="C572" s="21">
        <f t="shared" ref="C572:O572" si="339">+C415/(C48*10^6)</f>
        <v>0.89867010481340548</v>
      </c>
      <c r="D572" s="21">
        <f t="shared" si="339"/>
        <v>0.82292396245106503</v>
      </c>
      <c r="E572" s="21">
        <f t="shared" si="339"/>
        <v>0.8511519987554369</v>
      </c>
      <c r="F572" s="21">
        <f t="shared" si="339"/>
        <v>0.81531985440765853</v>
      </c>
      <c r="G572" s="21">
        <f t="shared" si="339"/>
        <v>0.79412470115347611</v>
      </c>
      <c r="H572" s="21">
        <f t="shared" si="339"/>
        <v>0.87325276676059682</v>
      </c>
      <c r="I572" s="21">
        <f t="shared" si="339"/>
        <v>0.76141830851113501</v>
      </c>
      <c r="J572" s="21">
        <f t="shared" si="339"/>
        <v>0.80895263876724821</v>
      </c>
      <c r="K572" s="21">
        <f t="shared" si="339"/>
        <v>0.78683124314351249</v>
      </c>
      <c r="L572" s="21">
        <f t="shared" si="339"/>
        <v>0.87145302012319248</v>
      </c>
      <c r="M572" s="21">
        <f t="shared" si="339"/>
        <v>0.83930546765446812</v>
      </c>
      <c r="N572" s="21">
        <f t="shared" si="339"/>
        <v>0.80192906813723819</v>
      </c>
      <c r="O572" s="404">
        <f t="shared" si="339"/>
        <v>0.82587329220535499</v>
      </c>
      <c r="Q572" s="399">
        <v>1020</v>
      </c>
      <c r="R572" s="399" t="s">
        <v>29</v>
      </c>
      <c r="S572" s="21">
        <f t="shared" ref="S572:AD572" si="340">+S415/(S48*10^6)</f>
        <v>0.89867010481340548</v>
      </c>
      <c r="T572" s="21">
        <f t="shared" si="340"/>
        <v>0.8599107604190267</v>
      </c>
      <c r="U572" s="21">
        <f t="shared" si="340"/>
        <v>0.85697987872793391</v>
      </c>
      <c r="V572" s="21">
        <f t="shared" si="340"/>
        <v>0.84622443290384619</v>
      </c>
      <c r="W572" s="21">
        <f t="shared" si="340"/>
        <v>0.8356915263724104</v>
      </c>
      <c r="X572" s="21">
        <f t="shared" si="340"/>
        <v>0.84180840934175483</v>
      </c>
      <c r="Y572" s="21">
        <f t="shared" si="340"/>
        <v>0.82930660140619217</v>
      </c>
      <c r="Z572" s="21">
        <f t="shared" si="340"/>
        <v>0.82667970497613674</v>
      </c>
      <c r="AA572" s="21">
        <f t="shared" si="340"/>
        <v>0.8221951422258077</v>
      </c>
      <c r="AB572" s="21">
        <f t="shared" si="340"/>
        <v>0.82694232051006966</v>
      </c>
      <c r="AC572" s="21">
        <f t="shared" si="340"/>
        <v>0.82808826662993551</v>
      </c>
      <c r="AD572" s="21">
        <f t="shared" si="340"/>
        <v>0.82587329220535499</v>
      </c>
    </row>
    <row r="573" spans="1:30" x14ac:dyDescent="0.2">
      <c r="A573" s="399">
        <v>1021</v>
      </c>
      <c r="B573" s="399" t="s">
        <v>30</v>
      </c>
      <c r="C573" s="21">
        <f t="shared" ref="C573:O573" si="341">+C416/(C49*10^6)</f>
        <v>1.7310578611756107</v>
      </c>
      <c r="D573" s="21">
        <f t="shared" si="341"/>
        <v>1.1705637609698722</v>
      </c>
      <c r="E573" s="21">
        <f t="shared" si="341"/>
        <v>1.4290470973504019</v>
      </c>
      <c r="F573" s="21">
        <f t="shared" si="341"/>
        <v>1.2338397396786658</v>
      </c>
      <c r="G573" s="21">
        <f t="shared" si="341"/>
        <v>1.4090019739624946</v>
      </c>
      <c r="H573" s="21">
        <f t="shared" si="341"/>
        <v>1.5258576405492177</v>
      </c>
      <c r="I573" s="21">
        <f t="shared" si="341"/>
        <v>1.3439344545325291</v>
      </c>
      <c r="J573" s="21">
        <f t="shared" si="341"/>
        <v>1.4857031659529012</v>
      </c>
      <c r="K573" s="21">
        <f t="shared" si="341"/>
        <v>1.4361313542049849</v>
      </c>
      <c r="L573" s="21">
        <f t="shared" si="341"/>
        <v>1.7191209442216551</v>
      </c>
      <c r="M573" s="21">
        <f t="shared" si="341"/>
        <v>1.3967700662739322</v>
      </c>
      <c r="N573" s="21">
        <f t="shared" si="341"/>
        <v>1.6420449888280446</v>
      </c>
      <c r="O573" s="404">
        <f t="shared" si="341"/>
        <v>1.4555154292131522</v>
      </c>
      <c r="Q573" s="399">
        <v>1021</v>
      </c>
      <c r="R573" s="399" t="s">
        <v>30</v>
      </c>
      <c r="S573" s="21">
        <f t="shared" ref="S573:AD573" si="342">+S416/(S49*10^6)</f>
        <v>1.7310578611756107</v>
      </c>
      <c r="T573" s="21">
        <f t="shared" si="342"/>
        <v>1.44501549649381</v>
      </c>
      <c r="U573" s="21">
        <f t="shared" si="342"/>
        <v>1.4398026745451715</v>
      </c>
      <c r="V573" s="21">
        <f t="shared" si="342"/>
        <v>1.3828411046740536</v>
      </c>
      <c r="W573" s="21">
        <f t="shared" si="342"/>
        <v>1.3878934302726644</v>
      </c>
      <c r="X573" s="21">
        <f t="shared" si="342"/>
        <v>1.4108214227600742</v>
      </c>
      <c r="Y573" s="21">
        <f t="shared" si="342"/>
        <v>1.4003170874083712</v>
      </c>
      <c r="Z573" s="21">
        <f t="shared" si="342"/>
        <v>1.412174235504982</v>
      </c>
      <c r="AA573" s="21">
        <f t="shared" si="342"/>
        <v>1.415082094613348</v>
      </c>
      <c r="AB573" s="21">
        <f t="shared" si="342"/>
        <v>1.444202284020802</v>
      </c>
      <c r="AC573" s="21">
        <f t="shared" si="342"/>
        <v>1.439629620500281</v>
      </c>
      <c r="AD573" s="21">
        <f t="shared" si="342"/>
        <v>1.4555154292131522</v>
      </c>
    </row>
    <row r="574" spans="1:30" x14ac:dyDescent="0.2">
      <c r="A574" s="399">
        <v>1022</v>
      </c>
      <c r="B574" s="399" t="s">
        <v>31</v>
      </c>
      <c r="C574" s="21">
        <f t="shared" ref="C574:O574" si="343">+C417/(C50*10^6)</f>
        <v>0.66543284843420636</v>
      </c>
      <c r="D574" s="21">
        <f t="shared" si="343"/>
        <v>0.59252271278378654</v>
      </c>
      <c r="E574" s="21">
        <f t="shared" si="343"/>
        <v>0.63263353971358971</v>
      </c>
      <c r="F574" s="21">
        <f t="shared" si="343"/>
        <v>0.64103783057670227</v>
      </c>
      <c r="G574" s="21">
        <f t="shared" si="343"/>
        <v>0.62322195439926875</v>
      </c>
      <c r="H574" s="21">
        <f t="shared" si="343"/>
        <v>0.6829198814488513</v>
      </c>
      <c r="I574" s="21">
        <f t="shared" si="343"/>
        <v>0.53548931964775226</v>
      </c>
      <c r="J574" s="21">
        <f t="shared" si="343"/>
        <v>0.55103280985725611</v>
      </c>
      <c r="K574" s="21">
        <f t="shared" si="343"/>
        <v>0.56885618438381114</v>
      </c>
      <c r="L574" s="21">
        <f t="shared" si="343"/>
        <v>0.61396555209279702</v>
      </c>
      <c r="M574" s="21">
        <f t="shared" si="343"/>
        <v>0.61640143750599685</v>
      </c>
      <c r="N574" s="21">
        <f t="shared" si="343"/>
        <v>0.61895360024363855</v>
      </c>
      <c r="O574" s="404">
        <f t="shared" si="343"/>
        <v>0.60990044594616266</v>
      </c>
      <c r="Q574" s="399">
        <v>1022</v>
      </c>
      <c r="R574" s="399" t="s">
        <v>31</v>
      </c>
      <c r="S574" s="21">
        <f t="shared" ref="S574:AD574" si="344">+S417/(S50*10^6)</f>
        <v>0.66543284843420636</v>
      </c>
      <c r="T574" s="21">
        <f t="shared" si="344"/>
        <v>0.62751557734440611</v>
      </c>
      <c r="U574" s="21">
        <f t="shared" si="344"/>
        <v>0.62920763166544769</v>
      </c>
      <c r="V574" s="21">
        <f t="shared" si="344"/>
        <v>0.63220607609927182</v>
      </c>
      <c r="W574" s="21">
        <f t="shared" si="344"/>
        <v>0.63036793632406041</v>
      </c>
      <c r="X574" s="21">
        <f t="shared" si="344"/>
        <v>0.63936003810785058</v>
      </c>
      <c r="Y574" s="21">
        <f t="shared" si="344"/>
        <v>0.6220635418240773</v>
      </c>
      <c r="Z574" s="21">
        <f t="shared" si="344"/>
        <v>0.61262925195445772</v>
      </c>
      <c r="AA574" s="21">
        <f t="shared" si="344"/>
        <v>0.60779238289866289</v>
      </c>
      <c r="AB574" s="21">
        <f t="shared" si="344"/>
        <v>0.60839733792670792</v>
      </c>
      <c r="AC574" s="21">
        <f t="shared" si="344"/>
        <v>0.60912381059825604</v>
      </c>
      <c r="AD574" s="21">
        <f t="shared" si="344"/>
        <v>0.60990044594616266</v>
      </c>
    </row>
    <row r="575" spans="1:30" x14ac:dyDescent="0.2">
      <c r="A575" s="399">
        <v>1023</v>
      </c>
      <c r="B575" s="399" t="s">
        <v>32</v>
      </c>
      <c r="C575" s="21">
        <f t="shared" ref="C575:O575" si="345">+C418/(C51*10^6)</f>
        <v>1.0346203414519735</v>
      </c>
      <c r="D575" s="21">
        <f t="shared" si="345"/>
        <v>0.89935699571477346</v>
      </c>
      <c r="E575" s="21">
        <f t="shared" si="345"/>
        <v>1.0901565306354439</v>
      </c>
      <c r="F575" s="21">
        <f t="shared" si="345"/>
        <v>0.83416173043558606</v>
      </c>
      <c r="G575" s="21">
        <f t="shared" si="345"/>
        <v>0.83014709535278042</v>
      </c>
      <c r="H575" s="21">
        <f t="shared" si="345"/>
        <v>0.83739465741506536</v>
      </c>
      <c r="I575" s="21">
        <f t="shared" si="345"/>
        <v>0.61871978530976324</v>
      </c>
      <c r="J575" s="21">
        <f t="shared" si="345"/>
        <v>0.70773070519361947</v>
      </c>
      <c r="K575" s="21">
        <f t="shared" si="345"/>
        <v>0.70139633425305481</v>
      </c>
      <c r="L575" s="21">
        <f t="shared" si="345"/>
        <v>0.99734685033982573</v>
      </c>
      <c r="M575" s="21">
        <f t="shared" si="345"/>
        <v>0.7594802548830053</v>
      </c>
      <c r="N575" s="21">
        <f t="shared" si="345"/>
        <v>0.78856871212728663</v>
      </c>
      <c r="O575" s="404">
        <f t="shared" si="345"/>
        <v>0.83533718279345703</v>
      </c>
      <c r="Q575" s="399">
        <v>1023</v>
      </c>
      <c r="R575" s="399" t="s">
        <v>32</v>
      </c>
      <c r="S575" s="21">
        <f t="shared" ref="S575:AD575" si="346">+S418/(S51*10^6)</f>
        <v>1.0346203414519735</v>
      </c>
      <c r="T575" s="21">
        <f t="shared" si="346"/>
        <v>0.96314220183486232</v>
      </c>
      <c r="U575" s="21">
        <f t="shared" si="346"/>
        <v>1.0061577107571009</v>
      </c>
      <c r="V575" s="21">
        <f t="shared" si="346"/>
        <v>0.95924927834070151</v>
      </c>
      <c r="W575" s="21">
        <f t="shared" si="346"/>
        <v>0.93267051467907036</v>
      </c>
      <c r="X575" s="21">
        <f t="shared" si="346"/>
        <v>0.91633052535013815</v>
      </c>
      <c r="Y575" s="21">
        <f t="shared" si="346"/>
        <v>0.86820798188910475</v>
      </c>
      <c r="Z575" s="21">
        <f t="shared" si="346"/>
        <v>0.84803730721612169</v>
      </c>
      <c r="AA575" s="21">
        <f t="shared" si="346"/>
        <v>0.83193979997427858</v>
      </c>
      <c r="AB575" s="21">
        <f t="shared" si="346"/>
        <v>0.84771136856641127</v>
      </c>
      <c r="AC575" s="21">
        <f t="shared" si="346"/>
        <v>0.83935617776010285</v>
      </c>
      <c r="AD575" s="21">
        <f t="shared" si="346"/>
        <v>0.83533718279345703</v>
      </c>
    </row>
    <row r="576" spans="1:30" x14ac:dyDescent="0.2">
      <c r="A576" s="399">
        <v>1024</v>
      </c>
      <c r="B576" s="399" t="s">
        <v>33</v>
      </c>
      <c r="C576" s="21">
        <f t="shared" ref="C576:O576" si="347">+C419/(C52*10^6)</f>
        <v>0.62943013302196982</v>
      </c>
      <c r="D576" s="21">
        <f t="shared" si="347"/>
        <v>0.62410484859118265</v>
      </c>
      <c r="E576" s="21">
        <f t="shared" si="347"/>
        <v>0.61714920859750888</v>
      </c>
      <c r="F576" s="21">
        <f t="shared" si="347"/>
        <v>0.62408916431255546</v>
      </c>
      <c r="G576" s="21">
        <f t="shared" si="347"/>
        <v>0.6053278293619927</v>
      </c>
      <c r="H576" s="21">
        <f t="shared" si="347"/>
        <v>0.66785792022910806</v>
      </c>
      <c r="I576" s="21">
        <f t="shared" si="347"/>
        <v>0.600472684648793</v>
      </c>
      <c r="J576" s="21">
        <f t="shared" si="347"/>
        <v>0.6492218802038654</v>
      </c>
      <c r="K576" s="21">
        <f t="shared" si="347"/>
        <v>0.65815323521672975</v>
      </c>
      <c r="L576" s="21">
        <f t="shared" si="347"/>
        <v>0.67414062253029738</v>
      </c>
      <c r="M576" s="21">
        <f t="shared" si="347"/>
        <v>0.63318739556238135</v>
      </c>
      <c r="N576" s="21">
        <f t="shared" si="347"/>
        <v>0.64037943541192743</v>
      </c>
      <c r="O576" s="404">
        <f t="shared" si="347"/>
        <v>0.63498528414118516</v>
      </c>
      <c r="Q576" s="399">
        <v>1024</v>
      </c>
      <c r="R576" s="399" t="s">
        <v>33</v>
      </c>
      <c r="S576" s="21">
        <f t="shared" ref="S576:AD576" si="348">+S419/(S52*10^6)</f>
        <v>0.62943013302196982</v>
      </c>
      <c r="T576" s="21">
        <f t="shared" si="348"/>
        <v>0.6267616975470568</v>
      </c>
      <c r="U576" s="21">
        <f t="shared" si="348"/>
        <v>0.62352073386010909</v>
      </c>
      <c r="V576" s="21">
        <f t="shared" si="348"/>
        <v>0.62366505370015501</v>
      </c>
      <c r="W576" s="21">
        <f t="shared" si="348"/>
        <v>0.61996097926171734</v>
      </c>
      <c r="X576" s="21">
        <f t="shared" si="348"/>
        <v>0.62781729493786853</v>
      </c>
      <c r="Y576" s="21">
        <f t="shared" si="348"/>
        <v>0.62376409644555852</v>
      </c>
      <c r="Z576" s="21">
        <f t="shared" si="348"/>
        <v>0.62687709168737449</v>
      </c>
      <c r="AA576" s="21">
        <f t="shared" si="348"/>
        <v>0.63030982699566929</v>
      </c>
      <c r="AB576" s="21">
        <f t="shared" si="348"/>
        <v>0.63462589387628499</v>
      </c>
      <c r="AC576" s="21">
        <f t="shared" si="348"/>
        <v>0.63448960422919265</v>
      </c>
      <c r="AD576" s="21">
        <f t="shared" si="348"/>
        <v>0.63498528414118538</v>
      </c>
    </row>
    <row r="577" spans="1:30" x14ac:dyDescent="0.2">
      <c r="A577" s="399">
        <v>1025</v>
      </c>
      <c r="B577" s="399" t="s">
        <v>34</v>
      </c>
      <c r="C577" s="21">
        <f t="shared" ref="C577:O577" si="349">+C420/(C53*10^6)</f>
        <v>0.73538106593434982</v>
      </c>
      <c r="D577" s="21">
        <f t="shared" si="349"/>
        <v>0.72489465614663717</v>
      </c>
      <c r="E577" s="21">
        <f t="shared" si="349"/>
        <v>0.80489216007166353</v>
      </c>
      <c r="F577" s="21">
        <f t="shared" si="349"/>
        <v>0.86139074529724591</v>
      </c>
      <c r="G577" s="21">
        <f t="shared" si="349"/>
        <v>0.7986534488173358</v>
      </c>
      <c r="H577" s="21">
        <f t="shared" si="349"/>
        <v>0.8384337501181065</v>
      </c>
      <c r="I577" s="21">
        <f t="shared" si="349"/>
        <v>0.65498579489919595</v>
      </c>
      <c r="J577" s="21">
        <f t="shared" si="349"/>
        <v>0.69990385335084337</v>
      </c>
      <c r="K577" s="21">
        <f t="shared" si="349"/>
        <v>0.79514296966775089</v>
      </c>
      <c r="L577" s="21">
        <f t="shared" si="349"/>
        <v>0.86382144230433111</v>
      </c>
      <c r="M577" s="21">
        <f t="shared" si="349"/>
        <v>0.84772901833566405</v>
      </c>
      <c r="N577" s="21">
        <f t="shared" si="349"/>
        <v>0.87850953797754816</v>
      </c>
      <c r="O577" s="404">
        <f t="shared" si="349"/>
        <v>0.79090374701805832</v>
      </c>
      <c r="Q577" s="399">
        <v>1025</v>
      </c>
      <c r="R577" s="399" t="s">
        <v>34</v>
      </c>
      <c r="S577" s="21">
        <f t="shared" ref="S577:AD577" si="350">+S420/(S53*10^6)</f>
        <v>0.73538106593434982</v>
      </c>
      <c r="T577" s="21">
        <f t="shared" si="350"/>
        <v>0.73013932841636631</v>
      </c>
      <c r="U577" s="21">
        <f t="shared" si="350"/>
        <v>0.75505257567711093</v>
      </c>
      <c r="V577" s="21">
        <f t="shared" si="350"/>
        <v>0.78329688307033907</v>
      </c>
      <c r="W577" s="21">
        <f t="shared" si="350"/>
        <v>0.78641796409800724</v>
      </c>
      <c r="X577" s="21">
        <f t="shared" si="350"/>
        <v>0.79556344803813106</v>
      </c>
      <c r="Y577" s="21">
        <f t="shared" si="350"/>
        <v>0.77093046118292363</v>
      </c>
      <c r="Z577" s="21">
        <f t="shared" si="350"/>
        <v>0.76072462592004508</v>
      </c>
      <c r="AA577" s="21">
        <f t="shared" si="350"/>
        <v>0.76505672858736196</v>
      </c>
      <c r="AB577" s="21">
        <f t="shared" si="350"/>
        <v>0.77581525878088153</v>
      </c>
      <c r="AC577" s="21">
        <f t="shared" si="350"/>
        <v>0.78278295790854302</v>
      </c>
      <c r="AD577" s="21">
        <f t="shared" si="350"/>
        <v>0.79090374701805832</v>
      </c>
    </row>
    <row r="578" spans="1:30" x14ac:dyDescent="0.2">
      <c r="A578" s="399">
        <v>1026</v>
      </c>
      <c r="B578" s="399" t="s">
        <v>35</v>
      </c>
      <c r="C578" s="21">
        <f t="shared" ref="C578:O578" si="351">+C421/(C54*10^6)</f>
        <v>0.68492533380182707</v>
      </c>
      <c r="D578" s="21">
        <f t="shared" si="351"/>
        <v>0.70445397467276782</v>
      </c>
      <c r="E578" s="21">
        <f t="shared" si="351"/>
        <v>0.7573531781460271</v>
      </c>
      <c r="F578" s="21">
        <f t="shared" si="351"/>
        <v>0.68642052062847592</v>
      </c>
      <c r="G578" s="21">
        <f t="shared" si="351"/>
        <v>0.71274877931306291</v>
      </c>
      <c r="H578" s="21">
        <f t="shared" si="351"/>
        <v>0.87130296781966043</v>
      </c>
      <c r="I578" s="21">
        <f t="shared" si="351"/>
        <v>0.70086833384710234</v>
      </c>
      <c r="J578" s="21">
        <f t="shared" si="351"/>
        <v>0.76417401772556504</v>
      </c>
      <c r="K578" s="21">
        <f t="shared" si="351"/>
        <v>0.76233899404207017</v>
      </c>
      <c r="L578" s="21">
        <f t="shared" si="351"/>
        <v>0.77105321864475862</v>
      </c>
      <c r="M578" s="21">
        <f t="shared" si="351"/>
        <v>0.69156091981699974</v>
      </c>
      <c r="N578" s="21">
        <f t="shared" si="351"/>
        <v>0.73812335567706067</v>
      </c>
      <c r="O578" s="404">
        <f t="shared" si="351"/>
        <v>0.73591422783546678</v>
      </c>
      <c r="Q578" s="399">
        <v>1026</v>
      </c>
      <c r="R578" s="399" t="s">
        <v>35</v>
      </c>
      <c r="S578" s="21">
        <f t="shared" ref="S578:AD578" si="352">+S421/(S54*10^6)</f>
        <v>0.68492533380182707</v>
      </c>
      <c r="T578" s="21">
        <f t="shared" si="352"/>
        <v>0.6948425762799797</v>
      </c>
      <c r="U578" s="21">
        <f t="shared" si="352"/>
        <v>0.71557785097223425</v>
      </c>
      <c r="V578" s="21">
        <f t="shared" si="352"/>
        <v>0.70815417830972405</v>
      </c>
      <c r="W578" s="21">
        <f t="shared" si="352"/>
        <v>0.70906141507716569</v>
      </c>
      <c r="X578" s="21">
        <f t="shared" si="352"/>
        <v>0.73456394454598217</v>
      </c>
      <c r="Y578" s="21">
        <f t="shared" si="352"/>
        <v>0.72920728398549162</v>
      </c>
      <c r="Z578" s="21">
        <f t="shared" si="352"/>
        <v>0.73370359394980134</v>
      </c>
      <c r="AA578" s="21">
        <f t="shared" si="352"/>
        <v>0.73703606338180572</v>
      </c>
      <c r="AB578" s="21">
        <f t="shared" si="352"/>
        <v>0.74040560330372807</v>
      </c>
      <c r="AC578" s="21">
        <f t="shared" si="352"/>
        <v>0.73572869980982647</v>
      </c>
      <c r="AD578" s="21">
        <f t="shared" si="352"/>
        <v>0.73591422783546689</v>
      </c>
    </row>
    <row r="579" spans="1:30" x14ac:dyDescent="0.2">
      <c r="A579" s="399">
        <v>1027</v>
      </c>
      <c r="B579" s="399" t="s">
        <v>36</v>
      </c>
      <c r="C579" s="21">
        <f t="shared" ref="C579:O579" si="353">+C422/(C55*10^6)</f>
        <v>0.91107420494699654</v>
      </c>
      <c r="D579" s="21">
        <f t="shared" si="353"/>
        <v>0.88165464720475395</v>
      </c>
      <c r="E579" s="21">
        <f t="shared" si="353"/>
        <v>0.98227578641525093</v>
      </c>
      <c r="F579" s="21">
        <f t="shared" si="353"/>
        <v>0.8792540181451336</v>
      </c>
      <c r="G579" s="21">
        <f t="shared" si="353"/>
        <v>0.943226431307438</v>
      </c>
      <c r="H579" s="21">
        <f t="shared" si="353"/>
        <v>0.99572728388830534</v>
      </c>
      <c r="I579" s="21">
        <f t="shared" si="353"/>
        <v>0.77091163264580786</v>
      </c>
      <c r="J579" s="21">
        <f t="shared" si="353"/>
        <v>0.78097474452009619</v>
      </c>
      <c r="K579" s="21">
        <f t="shared" si="353"/>
        <v>0.94094630557294923</v>
      </c>
      <c r="L579" s="21">
        <f t="shared" si="353"/>
        <v>0.95121877721410508</v>
      </c>
      <c r="M579" s="21">
        <f t="shared" si="353"/>
        <v>1.0435966244232904</v>
      </c>
      <c r="N579" s="21">
        <f t="shared" si="353"/>
        <v>0.97756419971373232</v>
      </c>
      <c r="O579" s="404">
        <f t="shared" si="353"/>
        <v>0.91747060831397542</v>
      </c>
      <c r="Q579" s="399">
        <v>1027</v>
      </c>
      <c r="R579" s="399" t="s">
        <v>36</v>
      </c>
      <c r="S579" s="21">
        <f t="shared" ref="S579:AD579" si="354">+S422/(S55*10^6)</f>
        <v>0.91107420494699654</v>
      </c>
      <c r="T579" s="21">
        <f t="shared" si="354"/>
        <v>0.89621309707690966</v>
      </c>
      <c r="U579" s="21">
        <f t="shared" si="354"/>
        <v>0.92457329881295502</v>
      </c>
      <c r="V579" s="21">
        <f t="shared" si="354"/>
        <v>0.9126776958356001</v>
      </c>
      <c r="W579" s="21">
        <f t="shared" si="354"/>
        <v>0.91873586191758039</v>
      </c>
      <c r="X579" s="21">
        <f t="shared" si="354"/>
        <v>0.93218887577913634</v>
      </c>
      <c r="Y579" s="21">
        <f t="shared" si="354"/>
        <v>0.90517545600304805</v>
      </c>
      <c r="Z579" s="21">
        <f t="shared" si="354"/>
        <v>0.88809783957431587</v>
      </c>
      <c r="AA579" s="21">
        <f t="shared" si="354"/>
        <v>0.89422722823134948</v>
      </c>
      <c r="AB579" s="21">
        <f t="shared" si="354"/>
        <v>0.89984981221412763</v>
      </c>
      <c r="AC579" s="21">
        <f t="shared" si="354"/>
        <v>0.91212946541045226</v>
      </c>
      <c r="AD579" s="21">
        <f t="shared" si="354"/>
        <v>0.91747060831397542</v>
      </c>
    </row>
    <row r="580" spans="1:30" x14ac:dyDescent="0.2">
      <c r="A580" s="399">
        <v>1028</v>
      </c>
      <c r="B580" s="399" t="s">
        <v>37</v>
      </c>
      <c r="C580" s="21">
        <f t="shared" ref="C580:O580" si="355">+C423/(C56*10^6)</f>
        <v>1.0953665487999149</v>
      </c>
      <c r="D580" s="21">
        <f t="shared" si="355"/>
        <v>1.0718179301194646</v>
      </c>
      <c r="E580" s="21">
        <f t="shared" si="355"/>
        <v>1.1364206033889739</v>
      </c>
      <c r="F580" s="21">
        <f t="shared" si="355"/>
        <v>1.099638548702776</v>
      </c>
      <c r="G580" s="21">
        <f t="shared" si="355"/>
        <v>0.9981012174934587</v>
      </c>
      <c r="H580" s="21">
        <f t="shared" si="355"/>
        <v>1.2137913721124409</v>
      </c>
      <c r="I580" s="21">
        <f t="shared" si="355"/>
        <v>0.99893984758753462</v>
      </c>
      <c r="J580" s="21">
        <f t="shared" si="355"/>
        <v>1.0965606925865081</v>
      </c>
      <c r="K580" s="21">
        <f t="shared" si="355"/>
        <v>1.0604567515746313</v>
      </c>
      <c r="L580" s="21">
        <f t="shared" si="355"/>
        <v>1.1170597951767427</v>
      </c>
      <c r="M580" s="21">
        <f t="shared" si="355"/>
        <v>1.0672409831324279</v>
      </c>
      <c r="N580" s="21">
        <f t="shared" si="355"/>
        <v>1.1223034739930355</v>
      </c>
      <c r="O580" s="404">
        <f t="shared" si="355"/>
        <v>1.0882959526404383</v>
      </c>
      <c r="Q580" s="399">
        <v>1028</v>
      </c>
      <c r="R580" s="399" t="s">
        <v>37</v>
      </c>
      <c r="S580" s="21">
        <f t="shared" ref="S580:AD580" si="356">+S423/(S56*10^6)</f>
        <v>1.0953665487999149</v>
      </c>
      <c r="T580" s="21">
        <f t="shared" si="356"/>
        <v>1.0834681160203166</v>
      </c>
      <c r="U580" s="21">
        <f t="shared" si="356"/>
        <v>1.1009606801393521</v>
      </c>
      <c r="V580" s="21">
        <f t="shared" si="356"/>
        <v>1.100621890907636</v>
      </c>
      <c r="W580" s="21">
        <f t="shared" si="356"/>
        <v>1.0795716781635409</v>
      </c>
      <c r="X580" s="21">
        <f t="shared" si="356"/>
        <v>1.1016586601105882</v>
      </c>
      <c r="Y580" s="21">
        <f t="shared" si="356"/>
        <v>1.0854259594605642</v>
      </c>
      <c r="Z580" s="21">
        <f t="shared" si="356"/>
        <v>1.0868604449598518</v>
      </c>
      <c r="AA580" s="21">
        <f t="shared" si="356"/>
        <v>1.0837902094082141</v>
      </c>
      <c r="AB580" s="21">
        <f t="shared" si="356"/>
        <v>1.0871015965384185</v>
      </c>
      <c r="AC580" s="21">
        <f t="shared" si="356"/>
        <v>1.0852837858021491</v>
      </c>
      <c r="AD580" s="21">
        <f t="shared" si="356"/>
        <v>1.0882959526404383</v>
      </c>
    </row>
    <row r="581" spans="1:30" x14ac:dyDescent="0.2">
      <c r="A581" s="399">
        <v>1029</v>
      </c>
      <c r="B581" s="399" t="s">
        <v>38</v>
      </c>
      <c r="C581" s="21">
        <f t="shared" ref="C581:O581" si="357">+C424/(C57*10^6)</f>
        <v>0.12241112427788477</v>
      </c>
      <c r="D581" s="21">
        <f t="shared" si="357"/>
        <v>0.12458119780653024</v>
      </c>
      <c r="E581" s="21">
        <f t="shared" si="357"/>
        <v>0.1160657188692814</v>
      </c>
      <c r="F581" s="21">
        <f t="shared" si="357"/>
        <v>0.10472947002094983</v>
      </c>
      <c r="G581" s="21">
        <f t="shared" si="357"/>
        <v>0.12060435711533747</v>
      </c>
      <c r="H581" s="21">
        <f t="shared" si="357"/>
        <v>0.13784672581630086</v>
      </c>
      <c r="I581" s="21">
        <f t="shared" si="357"/>
        <v>0.12661798361840518</v>
      </c>
      <c r="J581" s="21">
        <f t="shared" si="357"/>
        <v>0.12077880889888766</v>
      </c>
      <c r="K581" s="21">
        <f t="shared" si="357"/>
        <v>0.14079515070995599</v>
      </c>
      <c r="L581" s="21">
        <f t="shared" si="357"/>
        <v>0.13848937208636966</v>
      </c>
      <c r="M581" s="21">
        <f t="shared" si="357"/>
        <v>0.12480499666253454</v>
      </c>
      <c r="N581" s="21">
        <f t="shared" si="357"/>
        <v>0.1245079911985945</v>
      </c>
      <c r="O581" s="404">
        <f t="shared" si="357"/>
        <v>0.1252755581044627</v>
      </c>
      <c r="Q581" s="399">
        <v>1029</v>
      </c>
      <c r="R581" s="399" t="s">
        <v>38</v>
      </c>
      <c r="S581" s="21">
        <f t="shared" ref="S581:AD581" si="358">+S424/(S57*10^6)</f>
        <v>0.12241112427788477</v>
      </c>
      <c r="T581" s="21">
        <f t="shared" si="358"/>
        <v>0.12351388762407796</v>
      </c>
      <c r="U581" s="21">
        <f t="shared" si="358"/>
        <v>0.12105156637669852</v>
      </c>
      <c r="V581" s="21">
        <f t="shared" si="358"/>
        <v>0.11680123355485623</v>
      </c>
      <c r="W581" s="21">
        <f t="shared" si="358"/>
        <v>0.11757988526353531</v>
      </c>
      <c r="X581" s="21">
        <f t="shared" si="358"/>
        <v>0.12095254320367746</v>
      </c>
      <c r="Y581" s="21">
        <f t="shared" si="358"/>
        <v>0.1218909011107398</v>
      </c>
      <c r="Z581" s="21">
        <f t="shared" si="358"/>
        <v>0.12173782048249254</v>
      </c>
      <c r="AA581" s="21">
        <f t="shared" si="358"/>
        <v>0.12392270242585446</v>
      </c>
      <c r="AB581" s="21">
        <f t="shared" si="358"/>
        <v>0.12540317394070838</v>
      </c>
      <c r="AC581" s="21">
        <f t="shared" si="358"/>
        <v>0.1253450501731119</v>
      </c>
      <c r="AD581" s="21">
        <f t="shared" si="358"/>
        <v>0.1252755581044627</v>
      </c>
    </row>
    <row r="582" spans="1:30" x14ac:dyDescent="0.2">
      <c r="A582" s="400">
        <v>1030</v>
      </c>
      <c r="B582" s="400" t="s">
        <v>18</v>
      </c>
      <c r="C582" s="23">
        <f t="shared" ref="C582:O582" si="359">+C425/(C58*10^6)</f>
        <v>0.64781484974717707</v>
      </c>
      <c r="D582" s="23">
        <f t="shared" si="359"/>
        <v>0.59444081935082937</v>
      </c>
      <c r="E582" s="23">
        <f t="shared" si="359"/>
        <v>0.70289039144994292</v>
      </c>
      <c r="F582" s="23">
        <f t="shared" si="359"/>
        <v>0.57370232546789979</v>
      </c>
      <c r="G582" s="23">
        <f t="shared" si="359"/>
        <v>0.56323582578107823</v>
      </c>
      <c r="H582" s="23">
        <f t="shared" si="359"/>
        <v>0.63407999900714851</v>
      </c>
      <c r="I582" s="23">
        <f t="shared" si="359"/>
        <v>0.61932798919554755</v>
      </c>
      <c r="J582" s="23">
        <f t="shared" si="359"/>
        <v>0.58695047621154639</v>
      </c>
      <c r="K582" s="23">
        <f t="shared" si="359"/>
        <v>0.62930453492610317</v>
      </c>
      <c r="L582" s="23">
        <f t="shared" si="359"/>
        <v>0.6654723711990681</v>
      </c>
      <c r="M582" s="23">
        <f t="shared" si="359"/>
        <v>0.65702379327601113</v>
      </c>
      <c r="N582" s="23">
        <f t="shared" si="359"/>
        <v>0.65503548313500404</v>
      </c>
      <c r="O582" s="405">
        <f t="shared" si="359"/>
        <v>0.62677803139795663</v>
      </c>
      <c r="Q582" s="400">
        <v>1030</v>
      </c>
      <c r="R582" s="400" t="s">
        <v>18</v>
      </c>
      <c r="S582" s="23">
        <f t="shared" ref="S582:AD582" si="360">+S425/(S58*10^6)</f>
        <v>0.64781484974717707</v>
      </c>
      <c r="T582" s="23">
        <f t="shared" si="360"/>
        <v>0.61990400839926507</v>
      </c>
      <c r="U582" s="23">
        <f t="shared" si="360"/>
        <v>0.6470857935323906</v>
      </c>
      <c r="V582" s="23">
        <f t="shared" si="360"/>
        <v>0.62828511770240414</v>
      </c>
      <c r="W582" s="23">
        <f t="shared" si="360"/>
        <v>0.61502985382947861</v>
      </c>
      <c r="X582" s="23">
        <f t="shared" si="360"/>
        <v>0.61821204601475643</v>
      </c>
      <c r="Y582" s="23">
        <f t="shared" si="360"/>
        <v>0.61839049010677816</v>
      </c>
      <c r="Z582" s="23">
        <f t="shared" si="360"/>
        <v>0.61411380386468484</v>
      </c>
      <c r="AA582" s="23">
        <f t="shared" si="360"/>
        <v>0.615837296383697</v>
      </c>
      <c r="AB582" s="23">
        <f t="shared" si="360"/>
        <v>0.62075363531146677</v>
      </c>
      <c r="AC582" s="23">
        <f t="shared" si="360"/>
        <v>0.6242200678064852</v>
      </c>
      <c r="AD582" s="23">
        <f t="shared" si="360"/>
        <v>0.62677803139795663</v>
      </c>
    </row>
    <row r="583" spans="1:30" x14ac:dyDescent="0.2">
      <c r="A583" s="401">
        <v>10300</v>
      </c>
      <c r="B583" s="401" t="s">
        <v>149</v>
      </c>
      <c r="C583" s="406">
        <f>+C426/(C59*10^6)</f>
        <v>0.98288184712222282</v>
      </c>
      <c r="D583" s="406">
        <f t="shared" ref="D583:O583" si="361">+D426/(D59*10^6)</f>
        <v>0.9165515465827353</v>
      </c>
      <c r="E583" s="406">
        <f t="shared" si="361"/>
        <v>0.96938738073242936</v>
      </c>
      <c r="F583" s="406">
        <f t="shared" si="361"/>
        <v>0.92438413610923786</v>
      </c>
      <c r="G583" s="406">
        <f t="shared" si="361"/>
        <v>0.88975991089800521</v>
      </c>
      <c r="H583" s="406">
        <f t="shared" si="361"/>
        <v>1.0113484897371949</v>
      </c>
      <c r="I583" s="406">
        <f t="shared" si="361"/>
        <v>0.85735549456586924</v>
      </c>
      <c r="J583" s="406">
        <f t="shared" si="361"/>
        <v>0.91895684960154056</v>
      </c>
      <c r="K583" s="406">
        <f t="shared" si="361"/>
        <v>0.90577966012095412</v>
      </c>
      <c r="L583" s="406">
        <f t="shared" si="361"/>
        <v>0.99761650502345411</v>
      </c>
      <c r="M583" s="406">
        <f t="shared" si="361"/>
        <v>0.9416968109114745</v>
      </c>
      <c r="N583" s="406">
        <f t="shared" si="361"/>
        <v>0.94945503168387746</v>
      </c>
      <c r="O583" s="406">
        <f t="shared" si="361"/>
        <v>0.93732788357195673</v>
      </c>
      <c r="Q583" s="401">
        <v>10300</v>
      </c>
      <c r="R583" s="401" t="s">
        <v>149</v>
      </c>
      <c r="S583" s="406">
        <f>+S426/(S59*10^6)</f>
        <v>0.98288184712222282</v>
      </c>
      <c r="T583" s="406">
        <f t="shared" ref="T583:AD583" si="362">+T426/(T59*10^6)</f>
        <v>0.94899397946779729</v>
      </c>
      <c r="U583" s="406">
        <f t="shared" si="362"/>
        <v>0.95580527745075428</v>
      </c>
      <c r="V583" s="406">
        <f t="shared" si="362"/>
        <v>0.94765470134404195</v>
      </c>
      <c r="W583" s="406">
        <f t="shared" si="362"/>
        <v>0.93572426218046489</v>
      </c>
      <c r="X583" s="406">
        <f t="shared" si="362"/>
        <v>0.94847650073965928</v>
      </c>
      <c r="Y583" s="406">
        <f t="shared" si="362"/>
        <v>0.9340317546101321</v>
      </c>
      <c r="Z583" s="406">
        <f t="shared" si="362"/>
        <v>0.93208841637623829</v>
      </c>
      <c r="AA583" s="406">
        <f t="shared" si="362"/>
        <v>0.92915613382467044</v>
      </c>
      <c r="AB583" s="406">
        <f t="shared" si="362"/>
        <v>0.93573667188991827</v>
      </c>
      <c r="AC583" s="406">
        <f t="shared" si="362"/>
        <v>0.93627956608311114</v>
      </c>
      <c r="AD583" s="406">
        <f t="shared" si="362"/>
        <v>0.93732788357195673</v>
      </c>
    </row>
    <row r="585" spans="1:30" x14ac:dyDescent="0.2">
      <c r="A585" s="397" t="s">
        <v>144</v>
      </c>
      <c r="B585" s="397" t="s">
        <v>164</v>
      </c>
      <c r="C585" s="397" t="s">
        <v>0</v>
      </c>
      <c r="D585" s="397" t="s">
        <v>1</v>
      </c>
      <c r="E585" s="397" t="s">
        <v>2</v>
      </c>
      <c r="F585" s="397" t="s">
        <v>3</v>
      </c>
      <c r="G585" s="397" t="s">
        <v>4</v>
      </c>
      <c r="H585" s="397" t="s">
        <v>5</v>
      </c>
      <c r="I585" s="397" t="s">
        <v>6</v>
      </c>
      <c r="J585" s="397" t="s">
        <v>7</v>
      </c>
      <c r="K585" s="397" t="s">
        <v>8</v>
      </c>
      <c r="L585" s="397" t="s">
        <v>9</v>
      </c>
      <c r="M585" s="397" t="s">
        <v>10</v>
      </c>
      <c r="N585" s="397" t="s">
        <v>11</v>
      </c>
      <c r="O585" s="397" t="s">
        <v>55</v>
      </c>
      <c r="Q585" s="397" t="s">
        <v>73</v>
      </c>
      <c r="R585" s="397" t="s">
        <v>164</v>
      </c>
      <c r="S585" s="397" t="s">
        <v>74</v>
      </c>
      <c r="T585" s="397" t="s">
        <v>75</v>
      </c>
      <c r="U585" s="397" t="s">
        <v>76</v>
      </c>
      <c r="V585" s="397" t="s">
        <v>77</v>
      </c>
      <c r="W585" s="397" t="s">
        <v>78</v>
      </c>
      <c r="X585" s="397" t="s">
        <v>79</v>
      </c>
      <c r="Y585" s="397" t="s">
        <v>80</v>
      </c>
      <c r="Z585" s="397" t="s">
        <v>81</v>
      </c>
      <c r="AA585" s="397" t="s">
        <v>82</v>
      </c>
      <c r="AB585" s="397" t="s">
        <v>83</v>
      </c>
      <c r="AC585" s="397" t="s">
        <v>84</v>
      </c>
      <c r="AD585" s="397" t="s">
        <v>85</v>
      </c>
    </row>
    <row r="586" spans="1:30" x14ac:dyDescent="0.2">
      <c r="A586" s="398"/>
      <c r="B586" s="398" t="s">
        <v>46</v>
      </c>
      <c r="C586" s="387"/>
      <c r="D586" s="387"/>
      <c r="E586" s="387"/>
      <c r="F586" s="387"/>
      <c r="G586" s="387"/>
      <c r="H586" s="387"/>
      <c r="I586" s="387"/>
      <c r="J586" s="387"/>
      <c r="K586" s="387"/>
      <c r="L586" s="387"/>
      <c r="M586" s="387"/>
      <c r="N586" s="387"/>
      <c r="O586" s="402"/>
      <c r="Q586" s="398"/>
      <c r="R586" s="398" t="s">
        <v>46</v>
      </c>
      <c r="S586" s="387"/>
      <c r="T586" s="387"/>
      <c r="U586" s="387"/>
      <c r="V586" s="387"/>
      <c r="W586" s="387"/>
      <c r="X586" s="387"/>
      <c r="Y586" s="387"/>
      <c r="Z586" s="387"/>
      <c r="AA586" s="387"/>
      <c r="AB586" s="387"/>
      <c r="AC586" s="387"/>
      <c r="AD586" s="387"/>
    </row>
    <row r="587" spans="1:30" x14ac:dyDescent="0.2">
      <c r="A587" s="399">
        <v>1004</v>
      </c>
      <c r="B587" s="399" t="s">
        <v>94</v>
      </c>
      <c r="C587" s="21">
        <f>+C430/(C32*10^6)</f>
        <v>1.2488160986518565E-2</v>
      </c>
      <c r="D587" s="21">
        <f t="shared" ref="D587:O587" si="363">+D430/(D32*10^6)</f>
        <v>1.0150449750255249E-2</v>
      </c>
      <c r="E587" s="21">
        <f t="shared" si="363"/>
        <v>8.4768180354224659E-3</v>
      </c>
      <c r="F587" s="21">
        <f t="shared" si="363"/>
        <v>8.1163651318399074E-3</v>
      </c>
      <c r="G587" s="21">
        <f t="shared" si="363"/>
        <v>7.7157564671903245E-3</v>
      </c>
      <c r="H587" s="21">
        <f t="shared" si="363"/>
        <v>1.1422369130187808E-2</v>
      </c>
      <c r="I587" s="21">
        <f t="shared" si="363"/>
        <v>9.4304642790804648E-3</v>
      </c>
      <c r="J587" s="21">
        <f t="shared" si="363"/>
        <v>1.1403953438788458E-2</v>
      </c>
      <c r="K587" s="21">
        <f t="shared" si="363"/>
        <v>1.4250439117312354E-2</v>
      </c>
      <c r="L587" s="21">
        <f t="shared" si="363"/>
        <v>1.2936805356738442E-2</v>
      </c>
      <c r="M587" s="21">
        <f t="shared" si="363"/>
        <v>1.1707115693145722E-2</v>
      </c>
      <c r="N587" s="21">
        <f t="shared" si="363"/>
        <v>1.3265519428944638E-2</v>
      </c>
      <c r="O587" s="404">
        <f t="shared" si="363"/>
        <v>1.0866645168061044E-2</v>
      </c>
      <c r="Q587" s="399">
        <v>1004</v>
      </c>
      <c r="R587" s="399" t="s">
        <v>94</v>
      </c>
      <c r="S587" s="21">
        <f>+S430/(S32*10^6)</f>
        <v>1.2488160986518565E-2</v>
      </c>
      <c r="T587" s="21">
        <f t="shared" ref="T587:AD587" si="364">+T430/(T32*10^6)</f>
        <v>1.1291244312148964E-2</v>
      </c>
      <c r="U587" s="21">
        <f t="shared" si="364"/>
        <v>1.0344597657843499E-2</v>
      </c>
      <c r="V587" s="21">
        <f t="shared" si="364"/>
        <v>9.7658617355950196E-3</v>
      </c>
      <c r="W587" s="21">
        <f t="shared" si="364"/>
        <v>9.3387160137177305E-3</v>
      </c>
      <c r="X587" s="21">
        <f t="shared" si="364"/>
        <v>9.688612643512045E-3</v>
      </c>
      <c r="Y587" s="21">
        <f t="shared" si="364"/>
        <v>9.6496057481668847E-3</v>
      </c>
      <c r="Z587" s="21">
        <f t="shared" si="364"/>
        <v>9.8607574235734918E-3</v>
      </c>
      <c r="AA587" s="21">
        <f t="shared" si="364"/>
        <v>1.0324021629242411E-2</v>
      </c>
      <c r="AB587" s="21">
        <f t="shared" si="364"/>
        <v>1.0565497202044274E-2</v>
      </c>
      <c r="AC587" s="21">
        <f t="shared" si="364"/>
        <v>1.0666837122818905E-2</v>
      </c>
      <c r="AD587" s="21">
        <f t="shared" si="364"/>
        <v>1.0866645168061044E-2</v>
      </c>
    </row>
    <row r="588" spans="1:30" x14ac:dyDescent="0.2">
      <c r="A588" s="399">
        <v>1005</v>
      </c>
      <c r="B588" s="399" t="s">
        <v>13</v>
      </c>
      <c r="C588" s="21">
        <f t="shared" ref="C588:O588" si="365">+C431/(C33*10^6)</f>
        <v>0.10550222612653982</v>
      </c>
      <c r="D588" s="21">
        <f t="shared" si="365"/>
        <v>0.10793536948988637</v>
      </c>
      <c r="E588" s="21">
        <f t="shared" si="365"/>
        <v>6.248916445942692E-2</v>
      </c>
      <c r="F588" s="21">
        <f t="shared" si="365"/>
        <v>5.0778984518546816E-2</v>
      </c>
      <c r="G588" s="21">
        <f t="shared" si="365"/>
        <v>6.1673586124181203E-2</v>
      </c>
      <c r="H588" s="21">
        <f t="shared" si="365"/>
        <v>0.12370375850843444</v>
      </c>
      <c r="I588" s="21">
        <f t="shared" si="365"/>
        <v>8.0352490867546686E-2</v>
      </c>
      <c r="J588" s="21">
        <f t="shared" si="365"/>
        <v>8.1082995010382131E-2</v>
      </c>
      <c r="K588" s="21">
        <f t="shared" si="365"/>
        <v>0.11580356548925697</v>
      </c>
      <c r="L588" s="21">
        <f t="shared" si="365"/>
        <v>0.11655431033003244</v>
      </c>
      <c r="M588" s="21">
        <f t="shared" si="365"/>
        <v>0.11581446080063945</v>
      </c>
      <c r="N588" s="21">
        <f t="shared" si="365"/>
        <v>7.4461524401389145E-2</v>
      </c>
      <c r="O588" s="404">
        <f t="shared" si="365"/>
        <v>9.1453725229794794E-2</v>
      </c>
      <c r="Q588" s="399">
        <v>1005</v>
      </c>
      <c r="R588" s="399" t="s">
        <v>13</v>
      </c>
      <c r="S588" s="21">
        <f t="shared" ref="S588:AD588" si="366">+S431/(S33*10^6)</f>
        <v>0.10550222612653982</v>
      </c>
      <c r="T588" s="21">
        <f t="shared" si="366"/>
        <v>0.10671329582944758</v>
      </c>
      <c r="U588" s="21">
        <f t="shared" si="366"/>
        <v>9.1976945553259915E-2</v>
      </c>
      <c r="V588" s="21">
        <f t="shared" si="366"/>
        <v>8.090457052335133E-2</v>
      </c>
      <c r="W588" s="21">
        <f t="shared" si="366"/>
        <v>7.6876234428326834E-2</v>
      </c>
      <c r="X588" s="21">
        <f t="shared" si="366"/>
        <v>8.4970187379910286E-2</v>
      </c>
      <c r="Y588" s="21">
        <f t="shared" si="366"/>
        <v>8.4138501381396488E-2</v>
      </c>
      <c r="Z588" s="21">
        <f t="shared" si="366"/>
        <v>8.3696416400616994E-2</v>
      </c>
      <c r="AA588" s="21">
        <f t="shared" si="366"/>
        <v>8.7510727748318737E-2</v>
      </c>
      <c r="AB588" s="21">
        <f t="shared" si="366"/>
        <v>9.0508937319176308E-2</v>
      </c>
      <c r="AC588" s="21">
        <f t="shared" si="366"/>
        <v>9.294238594165094E-2</v>
      </c>
      <c r="AD588" s="21">
        <f t="shared" si="366"/>
        <v>9.145372522979478E-2</v>
      </c>
    </row>
    <row r="589" spans="1:30" x14ac:dyDescent="0.2">
      <c r="A589" s="399">
        <v>1006</v>
      </c>
      <c r="B589" s="399" t="s">
        <v>14</v>
      </c>
      <c r="C589" s="21">
        <f t="shared" ref="C589:O589" si="367">+C432/(C34*10^6)</f>
        <v>3.0058067482988955E-2</v>
      </c>
      <c r="D589" s="21">
        <f t="shared" si="367"/>
        <v>2.9420518239288054E-2</v>
      </c>
      <c r="E589" s="21">
        <f t="shared" si="367"/>
        <v>1.8767717619717725E-2</v>
      </c>
      <c r="F589" s="21">
        <f t="shared" si="367"/>
        <v>1.611285463657396E-2</v>
      </c>
      <c r="G589" s="21">
        <f t="shared" si="367"/>
        <v>1.7653596938423069E-2</v>
      </c>
      <c r="H589" s="21">
        <f t="shared" si="367"/>
        <v>2.1693538582081485E-2</v>
      </c>
      <c r="I589" s="21">
        <f t="shared" si="367"/>
        <v>2.6695931742302462E-2</v>
      </c>
      <c r="J589" s="21">
        <f t="shared" si="367"/>
        <v>2.5808673439632349E-2</v>
      </c>
      <c r="K589" s="21">
        <f t="shared" si="367"/>
        <v>3.0248442026076374E-2</v>
      </c>
      <c r="L589" s="21">
        <f t="shared" si="367"/>
        <v>2.807400071712739E-2</v>
      </c>
      <c r="M589" s="21">
        <f t="shared" si="367"/>
        <v>2.5709689709181728E-2</v>
      </c>
      <c r="N589" s="21">
        <f t="shared" si="367"/>
        <v>2.6086196443383138E-2</v>
      </c>
      <c r="O589" s="404">
        <f t="shared" si="367"/>
        <v>2.4767938076080874E-2</v>
      </c>
      <c r="Q589" s="399">
        <v>1006</v>
      </c>
      <c r="R589" s="399" t="s">
        <v>14</v>
      </c>
      <c r="S589" s="21">
        <f t="shared" ref="S589:AD589" si="368">+S432/(S34*10^6)</f>
        <v>3.0058067482988955E-2</v>
      </c>
      <c r="T589" s="21">
        <f t="shared" si="368"/>
        <v>2.9729127090875135E-2</v>
      </c>
      <c r="U589" s="21">
        <f t="shared" si="368"/>
        <v>2.6075227437930885E-2</v>
      </c>
      <c r="V589" s="21">
        <f t="shared" si="368"/>
        <v>2.3438943863867565E-2</v>
      </c>
      <c r="W589" s="21">
        <f t="shared" si="368"/>
        <v>2.221705339270395E-2</v>
      </c>
      <c r="X589" s="21">
        <f t="shared" si="368"/>
        <v>2.2124061142706309E-2</v>
      </c>
      <c r="Y589" s="21">
        <f t="shared" si="368"/>
        <v>2.2928313363800135E-2</v>
      </c>
      <c r="Z589" s="21">
        <f t="shared" si="368"/>
        <v>2.3345854046193906E-2</v>
      </c>
      <c r="AA589" s="21">
        <f t="shared" si="368"/>
        <v>2.4176931903277115E-2</v>
      </c>
      <c r="AB589" s="21">
        <f t="shared" si="368"/>
        <v>2.4559584727795319E-2</v>
      </c>
      <c r="AC589" s="21">
        <f t="shared" si="368"/>
        <v>2.465941517094233E-2</v>
      </c>
      <c r="AD589" s="21">
        <f t="shared" si="368"/>
        <v>2.4767938076080871E-2</v>
      </c>
    </row>
    <row r="590" spans="1:30" x14ac:dyDescent="0.2">
      <c r="A590" s="399">
        <v>1007</v>
      </c>
      <c r="B590" s="399" t="s">
        <v>15</v>
      </c>
      <c r="C590" s="21">
        <f t="shared" ref="C590:O590" si="369">+C433/(C35*10^6)</f>
        <v>2.8257558929074427E-2</v>
      </c>
      <c r="D590" s="21">
        <f t="shared" si="369"/>
        <v>2.355305806554037E-2</v>
      </c>
      <c r="E590" s="21">
        <f t="shared" si="369"/>
        <v>1.7410292819587829E-2</v>
      </c>
      <c r="F590" s="21">
        <f t="shared" si="369"/>
        <v>1.3313069290826283E-2</v>
      </c>
      <c r="G590" s="21">
        <f t="shared" si="369"/>
        <v>1.4263589109594426E-2</v>
      </c>
      <c r="H590" s="21">
        <f t="shared" si="369"/>
        <v>2.426852034512475E-2</v>
      </c>
      <c r="I590" s="21">
        <f t="shared" si="369"/>
        <v>2.6052137306301102E-2</v>
      </c>
      <c r="J590" s="21">
        <f t="shared" si="369"/>
        <v>2.7209604618275512E-2</v>
      </c>
      <c r="K590" s="21">
        <f t="shared" si="369"/>
        <v>3.2304853406845704E-2</v>
      </c>
      <c r="L590" s="21">
        <f t="shared" si="369"/>
        <v>3.1990527891232322E-2</v>
      </c>
      <c r="M590" s="21">
        <f t="shared" si="369"/>
        <v>2.7980191789732808E-2</v>
      </c>
      <c r="N590" s="21">
        <f t="shared" si="369"/>
        <v>2.8295729021002015E-2</v>
      </c>
      <c r="O590" s="404">
        <f t="shared" si="369"/>
        <v>2.4581155675315842E-2</v>
      </c>
      <c r="Q590" s="399">
        <v>1007</v>
      </c>
      <c r="R590" s="399" t="s">
        <v>15</v>
      </c>
      <c r="S590" s="21">
        <f t="shared" ref="S590:AD590" si="370">+S433/(S35*10^6)</f>
        <v>2.8257558929074427E-2</v>
      </c>
      <c r="T590" s="21">
        <f t="shared" si="370"/>
        <v>2.5860775945836342E-2</v>
      </c>
      <c r="U590" s="21">
        <f t="shared" si="370"/>
        <v>2.3052934381469593E-2</v>
      </c>
      <c r="V590" s="21">
        <f t="shared" si="370"/>
        <v>2.0428027397260275E-2</v>
      </c>
      <c r="W590" s="21">
        <f t="shared" si="370"/>
        <v>1.9163964224530143E-2</v>
      </c>
      <c r="X590" s="21">
        <f t="shared" si="370"/>
        <v>2.0049050742296192E-2</v>
      </c>
      <c r="Y590" s="21">
        <f t="shared" si="370"/>
        <v>2.1023621975998906E-2</v>
      </c>
      <c r="Z590" s="21">
        <f t="shared" si="370"/>
        <v>2.1856979301421338E-2</v>
      </c>
      <c r="AA590" s="21">
        <f t="shared" si="370"/>
        <v>2.3042483911149936E-2</v>
      </c>
      <c r="AB590" s="21">
        <f t="shared" si="370"/>
        <v>2.389142137770885E-2</v>
      </c>
      <c r="AC590" s="21">
        <f t="shared" si="370"/>
        <v>2.4258083302843184E-2</v>
      </c>
      <c r="AD590" s="21">
        <f t="shared" si="370"/>
        <v>2.4581155675315842E-2</v>
      </c>
    </row>
    <row r="591" spans="1:30" x14ac:dyDescent="0.2">
      <c r="A591" s="399">
        <v>1008</v>
      </c>
      <c r="B591" s="399" t="s">
        <v>16</v>
      </c>
      <c r="C591" s="21">
        <f t="shared" ref="C591:O591" si="371">+C434/(C36*10^6)</f>
        <v>4.7177899692871207E-2</v>
      </c>
      <c r="D591" s="21">
        <f t="shared" si="371"/>
        <v>4.1104454365308844E-2</v>
      </c>
      <c r="E591" s="21">
        <f t="shared" si="371"/>
        <v>3.0215930136024013E-2</v>
      </c>
      <c r="F591" s="21">
        <f t="shared" si="371"/>
        <v>2.322147558210276E-2</v>
      </c>
      <c r="G591" s="21">
        <f t="shared" si="371"/>
        <v>2.1191519363448656E-2</v>
      </c>
      <c r="H591" s="21">
        <f t="shared" si="371"/>
        <v>3.3817177035633847E-2</v>
      </c>
      <c r="I591" s="21">
        <f t="shared" si="371"/>
        <v>3.7069501237490587E-2</v>
      </c>
      <c r="J591" s="21">
        <f t="shared" si="371"/>
        <v>4.4979056129572745E-2</v>
      </c>
      <c r="K591" s="21">
        <f t="shared" si="371"/>
        <v>5.4554115414461E-2</v>
      </c>
      <c r="L591" s="21">
        <f t="shared" si="371"/>
        <v>4.9036071805362048E-2</v>
      </c>
      <c r="M591" s="21">
        <f t="shared" si="371"/>
        <v>4.3030603481926763E-2</v>
      </c>
      <c r="N591" s="21">
        <f t="shared" si="371"/>
        <v>3.9167123244161765E-2</v>
      </c>
      <c r="O591" s="404">
        <f t="shared" si="371"/>
        <v>3.8395950649486608E-2</v>
      </c>
      <c r="Q591" s="399">
        <v>1008</v>
      </c>
      <c r="R591" s="399" t="s">
        <v>16</v>
      </c>
      <c r="S591" s="21">
        <f t="shared" ref="S591:AD591" si="372">+S434/(S36*10^6)</f>
        <v>4.7177899692871207E-2</v>
      </c>
      <c r="T591" s="21">
        <f t="shared" si="372"/>
        <v>4.406568310588161E-2</v>
      </c>
      <c r="U591" s="21">
        <f t="shared" si="372"/>
        <v>3.9480212281230345E-2</v>
      </c>
      <c r="V591" s="21">
        <f t="shared" si="372"/>
        <v>3.4983595085408804E-2</v>
      </c>
      <c r="W591" s="21">
        <f t="shared" si="372"/>
        <v>3.2087753563751764E-2</v>
      </c>
      <c r="X591" s="21">
        <f t="shared" si="372"/>
        <v>3.2379038285439372E-2</v>
      </c>
      <c r="Y591" s="21">
        <f t="shared" si="372"/>
        <v>3.3117210545869066E-2</v>
      </c>
      <c r="Z591" s="21">
        <f t="shared" si="372"/>
        <v>3.4576119203478382E-2</v>
      </c>
      <c r="AA591" s="21">
        <f t="shared" si="372"/>
        <v>3.6729662153264633E-2</v>
      </c>
      <c r="AB591" s="21">
        <f t="shared" si="372"/>
        <v>3.7877201282657841E-2</v>
      </c>
      <c r="AC591" s="21">
        <f t="shared" si="372"/>
        <v>3.8329417003493869E-2</v>
      </c>
      <c r="AD591" s="21">
        <f t="shared" si="372"/>
        <v>3.8395950649486615E-2</v>
      </c>
    </row>
    <row r="592" spans="1:30" x14ac:dyDescent="0.2">
      <c r="A592" s="399">
        <v>1009</v>
      </c>
      <c r="B592" s="399" t="s">
        <v>17</v>
      </c>
      <c r="C592" s="21">
        <f t="shared" ref="C592:O592" si="373">+C435/(C37*10^6)</f>
        <v>6.8983910543007051E-2</v>
      </c>
      <c r="D592" s="21">
        <f t="shared" si="373"/>
        <v>6.1023887738341789E-2</v>
      </c>
      <c r="E592" s="21">
        <f t="shared" si="373"/>
        <v>3.5220096928679993E-2</v>
      </c>
      <c r="F592" s="21">
        <f t="shared" si="373"/>
        <v>2.4659626866349815E-2</v>
      </c>
      <c r="G592" s="21">
        <f t="shared" si="373"/>
        <v>2.2084081510369367E-2</v>
      </c>
      <c r="H592" s="21">
        <f t="shared" si="373"/>
        <v>3.479489332748352E-2</v>
      </c>
      <c r="I592" s="21">
        <f t="shared" si="373"/>
        <v>3.9001725533811468E-2</v>
      </c>
      <c r="J592" s="21">
        <f t="shared" si="373"/>
        <v>4.8706754603009675E-2</v>
      </c>
      <c r="K592" s="21">
        <f t="shared" si="373"/>
        <v>6.4200130918612264E-2</v>
      </c>
      <c r="L592" s="21">
        <f t="shared" si="373"/>
        <v>5.8775963726948509E-2</v>
      </c>
      <c r="M592" s="21">
        <f t="shared" si="373"/>
        <v>5.1643863924023391E-2</v>
      </c>
      <c r="N592" s="21">
        <f t="shared" si="373"/>
        <v>5.2084010274376688E-2</v>
      </c>
      <c r="O592" s="404">
        <f t="shared" si="373"/>
        <v>4.6693752125605691E-2</v>
      </c>
      <c r="Q592" s="399">
        <v>1009</v>
      </c>
      <c r="R592" s="399" t="s">
        <v>17</v>
      </c>
      <c r="S592" s="21">
        <f t="shared" ref="S592:AD592" si="374">+S435/(S37*10^6)</f>
        <v>6.8983910543007051E-2</v>
      </c>
      <c r="T592" s="21">
        <f t="shared" si="374"/>
        <v>6.4839008064703552E-2</v>
      </c>
      <c r="U592" s="21">
        <f t="shared" si="374"/>
        <v>5.51484919374007E-2</v>
      </c>
      <c r="V592" s="21">
        <f t="shared" si="374"/>
        <v>4.7342277256979585E-2</v>
      </c>
      <c r="W592" s="21">
        <f t="shared" si="374"/>
        <v>4.2080756788607204E-2</v>
      </c>
      <c r="X592" s="21">
        <f t="shared" si="374"/>
        <v>4.0854906242548152E-2</v>
      </c>
      <c r="Y592" s="21">
        <f t="shared" si="374"/>
        <v>4.05624970579564E-2</v>
      </c>
      <c r="Z592" s="21">
        <f t="shared" si="374"/>
        <v>4.1603441120369206E-2</v>
      </c>
      <c r="AA592" s="21">
        <f t="shared" si="374"/>
        <v>4.4184420921771633E-2</v>
      </c>
      <c r="AB592" s="21">
        <f t="shared" si="374"/>
        <v>4.5645235639082647E-2</v>
      </c>
      <c r="AC592" s="21">
        <f t="shared" si="374"/>
        <v>4.6211255268827814E-2</v>
      </c>
      <c r="AD592" s="21">
        <f t="shared" si="374"/>
        <v>4.6693752125605698E-2</v>
      </c>
    </row>
    <row r="593" spans="1:30" x14ac:dyDescent="0.2">
      <c r="A593" s="399">
        <v>1010</v>
      </c>
      <c r="B593" s="399" t="s">
        <v>19</v>
      </c>
      <c r="C593" s="21">
        <f t="shared" ref="C593:O593" si="375">+C436/(C38*10^6)</f>
        <v>3.5081572541055261E-2</v>
      </c>
      <c r="D593" s="21">
        <f t="shared" si="375"/>
        <v>3.2724318026861897E-2</v>
      </c>
      <c r="E593" s="21">
        <f t="shared" si="375"/>
        <v>1.8846942443648564E-2</v>
      </c>
      <c r="F593" s="21">
        <f t="shared" si="375"/>
        <v>1.4337923334573874E-2</v>
      </c>
      <c r="G593" s="21">
        <f t="shared" si="375"/>
        <v>1.4561010543318466E-2</v>
      </c>
      <c r="H593" s="21">
        <f t="shared" si="375"/>
        <v>2.7845095955491655E-2</v>
      </c>
      <c r="I593" s="21">
        <f t="shared" si="375"/>
        <v>3.3554333833941213E-2</v>
      </c>
      <c r="J593" s="21">
        <f t="shared" si="375"/>
        <v>4.0663939081480173E-2</v>
      </c>
      <c r="K593" s="21">
        <f t="shared" si="375"/>
        <v>4.3915463297232255E-2</v>
      </c>
      <c r="L593" s="21">
        <f t="shared" si="375"/>
        <v>4.6237556648719834E-2</v>
      </c>
      <c r="M593" s="21">
        <f t="shared" si="375"/>
        <v>3.4450117665563613E-2</v>
      </c>
      <c r="N593" s="21">
        <f t="shared" si="375"/>
        <v>3.8598637297858139E-2</v>
      </c>
      <c r="O593" s="404">
        <f t="shared" si="375"/>
        <v>3.1837653970500923E-2</v>
      </c>
      <c r="Q593" s="399">
        <v>1010</v>
      </c>
      <c r="R593" s="399" t="s">
        <v>19</v>
      </c>
      <c r="S593" s="21">
        <f t="shared" ref="S593:AD593" si="376">+S436/(S38*10^6)</f>
        <v>3.5081572541055261E-2</v>
      </c>
      <c r="T593" s="21">
        <f t="shared" si="376"/>
        <v>3.3893638810959033E-2</v>
      </c>
      <c r="U593" s="21">
        <f t="shared" si="376"/>
        <v>2.8870661282831358E-2</v>
      </c>
      <c r="V593" s="21">
        <f t="shared" si="376"/>
        <v>2.5037327657151644E-2</v>
      </c>
      <c r="W593" s="21">
        <f t="shared" si="376"/>
        <v>2.2880142601383918E-2</v>
      </c>
      <c r="X593" s="21">
        <f t="shared" si="376"/>
        <v>2.3734472951634347E-2</v>
      </c>
      <c r="Y593" s="21">
        <f t="shared" si="376"/>
        <v>2.5374829317592919E-2</v>
      </c>
      <c r="Z593" s="21">
        <f t="shared" si="376"/>
        <v>2.7511909762498409E-2</v>
      </c>
      <c r="AA593" s="21">
        <f t="shared" si="376"/>
        <v>2.9308196129489223E-2</v>
      </c>
      <c r="AB593" s="21">
        <f t="shared" si="376"/>
        <v>3.0935071799513499E-2</v>
      </c>
      <c r="AC593" s="21">
        <f t="shared" si="376"/>
        <v>3.126200612417835E-2</v>
      </c>
      <c r="AD593" s="21">
        <f t="shared" si="376"/>
        <v>3.1837653970500923E-2</v>
      </c>
    </row>
    <row r="594" spans="1:30" x14ac:dyDescent="0.2">
      <c r="A594" s="399">
        <v>1011</v>
      </c>
      <c r="B594" s="399" t="s">
        <v>20</v>
      </c>
      <c r="C594" s="21">
        <f t="shared" ref="C594:O594" si="377">+C437/(C39*10^6)</f>
        <v>7.8873451502030054E-2</v>
      </c>
      <c r="D594" s="21">
        <f t="shared" si="377"/>
        <v>6.4911317608744398E-2</v>
      </c>
      <c r="E594" s="21">
        <f t="shared" si="377"/>
        <v>3.6697168060350852E-2</v>
      </c>
      <c r="F594" s="21">
        <f t="shared" si="377"/>
        <v>2.9773739497882219E-2</v>
      </c>
      <c r="G594" s="21">
        <f t="shared" si="377"/>
        <v>4.2763515991430058E-2</v>
      </c>
      <c r="H594" s="21">
        <f t="shared" si="377"/>
        <v>9.7056816510613264E-2</v>
      </c>
      <c r="I594" s="21">
        <f t="shared" si="377"/>
        <v>0.10543430211460431</v>
      </c>
      <c r="J594" s="21">
        <f t="shared" si="377"/>
        <v>0.10151384589642769</v>
      </c>
      <c r="K594" s="21">
        <f t="shared" si="377"/>
        <v>0.10163356591654729</v>
      </c>
      <c r="L594" s="21">
        <f t="shared" si="377"/>
        <v>9.793353145121346E-2</v>
      </c>
      <c r="M594" s="21">
        <f t="shared" si="377"/>
        <v>7.9825984007817555E-2</v>
      </c>
      <c r="N594" s="21">
        <f t="shared" si="377"/>
        <v>0.10756180648245911</v>
      </c>
      <c r="O594" s="404">
        <f t="shared" si="377"/>
        <v>7.9506970841143415E-2</v>
      </c>
      <c r="Q594" s="399">
        <v>1011</v>
      </c>
      <c r="R594" s="399" t="s">
        <v>20</v>
      </c>
      <c r="S594" s="21">
        <f t="shared" ref="S594:AD594" si="378">+S437/(S39*10^6)</f>
        <v>7.8873451502030054E-2</v>
      </c>
      <c r="T594" s="21">
        <f t="shared" si="378"/>
        <v>7.1672835160414367E-2</v>
      </c>
      <c r="U594" s="21">
        <f t="shared" si="378"/>
        <v>5.9953155406354285E-2</v>
      </c>
      <c r="V594" s="21">
        <f t="shared" si="378"/>
        <v>5.2344812409505691E-2</v>
      </c>
      <c r="W594" s="21">
        <f t="shared" si="378"/>
        <v>5.0373044954866393E-2</v>
      </c>
      <c r="X594" s="21">
        <f t="shared" si="378"/>
        <v>5.8236812551610236E-2</v>
      </c>
      <c r="Y594" s="21">
        <f t="shared" si="378"/>
        <v>6.6111286931442914E-2</v>
      </c>
      <c r="Z594" s="21">
        <f t="shared" si="378"/>
        <v>7.1111591644392777E-2</v>
      </c>
      <c r="AA594" s="21">
        <f t="shared" si="378"/>
        <v>7.4571701867076248E-2</v>
      </c>
      <c r="AB594" s="21">
        <f t="shared" si="378"/>
        <v>7.6806204444225479E-2</v>
      </c>
      <c r="AC594" s="21">
        <f t="shared" si="378"/>
        <v>7.7082816921773975E-2</v>
      </c>
      <c r="AD594" s="21">
        <f t="shared" si="378"/>
        <v>7.9506970841143415E-2</v>
      </c>
    </row>
    <row r="595" spans="1:30" ht="14.25" customHeight="1" x14ac:dyDescent="0.2">
      <c r="A595" s="399">
        <v>1012</v>
      </c>
      <c r="B595" s="399" t="s">
        <v>21</v>
      </c>
      <c r="C595" s="21">
        <f t="shared" ref="C595:O595" si="379">+C438/(C40*10^6)</f>
        <v>5.3386082102217493E-2</v>
      </c>
      <c r="D595" s="21">
        <f t="shared" si="379"/>
        <v>4.6740181525150568E-2</v>
      </c>
      <c r="E595" s="21">
        <f t="shared" si="379"/>
        <v>3.0554613187165739E-2</v>
      </c>
      <c r="F595" s="21">
        <f t="shared" si="379"/>
        <v>2.3216805971424719E-2</v>
      </c>
      <c r="G595" s="21">
        <f t="shared" si="379"/>
        <v>2.7207715667079555E-2</v>
      </c>
      <c r="H595" s="21">
        <f t="shared" si="379"/>
        <v>4.9641598968320863E-2</v>
      </c>
      <c r="I595" s="21">
        <f t="shared" si="379"/>
        <v>5.0600619212411171E-2</v>
      </c>
      <c r="J595" s="21">
        <f t="shared" si="379"/>
        <v>5.3672649305246602E-2</v>
      </c>
      <c r="K595" s="21">
        <f t="shared" si="379"/>
        <v>6.4670513378321942E-2</v>
      </c>
      <c r="L595" s="21">
        <f t="shared" si="379"/>
        <v>5.5535168854178529E-2</v>
      </c>
      <c r="M595" s="21">
        <f t="shared" si="379"/>
        <v>5.3608291045214057E-2</v>
      </c>
      <c r="N595" s="21">
        <f t="shared" si="379"/>
        <v>5.5260403648593498E-2</v>
      </c>
      <c r="O595" s="404">
        <f t="shared" si="379"/>
        <v>4.7479743582422726E-2</v>
      </c>
      <c r="Q595" s="399">
        <v>1012</v>
      </c>
      <c r="R595" s="399" t="s">
        <v>21</v>
      </c>
      <c r="S595" s="21">
        <f t="shared" ref="S595:AD595" si="380">+S438/(S40*10^6)</f>
        <v>5.3386082102217493E-2</v>
      </c>
      <c r="T595" s="21">
        <f t="shared" si="380"/>
        <v>5.0046445287844389E-2</v>
      </c>
      <c r="U595" s="21">
        <f t="shared" si="380"/>
        <v>4.3721651630965648E-2</v>
      </c>
      <c r="V595" s="21">
        <f t="shared" si="380"/>
        <v>3.8553889916510042E-2</v>
      </c>
      <c r="W595" s="21">
        <f t="shared" si="380"/>
        <v>3.6293558690179667E-2</v>
      </c>
      <c r="X595" s="21">
        <f t="shared" si="380"/>
        <v>3.8495188062717484E-2</v>
      </c>
      <c r="Y595" s="21">
        <f t="shared" si="380"/>
        <v>4.0491862653130331E-2</v>
      </c>
      <c r="Z595" s="21">
        <f t="shared" si="380"/>
        <v>4.2321198304094247E-2</v>
      </c>
      <c r="AA595" s="21">
        <f t="shared" si="380"/>
        <v>4.5004122355435376E-2</v>
      </c>
      <c r="AB595" s="21">
        <f t="shared" si="380"/>
        <v>4.6081481106197572E-2</v>
      </c>
      <c r="AC595" s="21">
        <f t="shared" si="380"/>
        <v>4.6777435649637933E-2</v>
      </c>
      <c r="AD595" s="21">
        <f t="shared" si="380"/>
        <v>4.7479743582422719E-2</v>
      </c>
    </row>
    <row r="596" spans="1:30" x14ac:dyDescent="0.2">
      <c r="A596" s="399">
        <v>1013</v>
      </c>
      <c r="B596" s="399" t="s">
        <v>22</v>
      </c>
      <c r="C596" s="21">
        <f t="shared" ref="C596:O596" si="381">+C439/(C41*10^6)</f>
        <v>0.16645959718514924</v>
      </c>
      <c r="D596" s="21">
        <f t="shared" si="381"/>
        <v>0.12985959438377534</v>
      </c>
      <c r="E596" s="21">
        <f t="shared" si="381"/>
        <v>8.8965200413460441E-2</v>
      </c>
      <c r="F596" s="21">
        <f t="shared" si="381"/>
        <v>7.5070220997403153E-2</v>
      </c>
      <c r="G596" s="21">
        <f t="shared" si="381"/>
        <v>7.8738639924788467E-2</v>
      </c>
      <c r="H596" s="21">
        <f t="shared" si="381"/>
        <v>0.15081258257953045</v>
      </c>
      <c r="I596" s="21">
        <f t="shared" si="381"/>
        <v>0.14689045636100961</v>
      </c>
      <c r="J596" s="21">
        <f t="shared" si="381"/>
        <v>0.14039763680549736</v>
      </c>
      <c r="K596" s="21">
        <f t="shared" si="381"/>
        <v>0.15917178836979412</v>
      </c>
      <c r="L596" s="21">
        <f t="shared" si="381"/>
        <v>0.16760410207488671</v>
      </c>
      <c r="M596" s="21">
        <f t="shared" si="381"/>
        <v>0.15803196505683229</v>
      </c>
      <c r="N596" s="21">
        <f t="shared" si="381"/>
        <v>0.14945351885460778</v>
      </c>
      <c r="O596" s="404">
        <f t="shared" si="381"/>
        <v>0.13553708720196861</v>
      </c>
      <c r="Q596" s="399">
        <v>1013</v>
      </c>
      <c r="R596" s="399" t="s">
        <v>22</v>
      </c>
      <c r="S596" s="21">
        <f t="shared" ref="S596:AD596" si="382">+S439/(S41*10^6)</f>
        <v>0.16645959718514924</v>
      </c>
      <c r="T596" s="21">
        <f t="shared" si="382"/>
        <v>0.14706127220368945</v>
      </c>
      <c r="U596" s="21">
        <f t="shared" si="382"/>
        <v>0.12778630899079771</v>
      </c>
      <c r="V596" s="21">
        <f t="shared" si="382"/>
        <v>0.11384634788945569</v>
      </c>
      <c r="W596" s="21">
        <f t="shared" si="382"/>
        <v>0.10641919515590816</v>
      </c>
      <c r="X596" s="21">
        <f t="shared" si="382"/>
        <v>0.11434779451806136</v>
      </c>
      <c r="Y596" s="21">
        <f t="shared" si="382"/>
        <v>0.12007538477646319</v>
      </c>
      <c r="Z596" s="21">
        <f t="shared" si="382"/>
        <v>0.1231532554892753</v>
      </c>
      <c r="AA596" s="21">
        <f t="shared" si="382"/>
        <v>0.12778724557222404</v>
      </c>
      <c r="AB596" s="21">
        <f t="shared" si="382"/>
        <v>0.13192357243375025</v>
      </c>
      <c r="AC596" s="21">
        <f t="shared" si="382"/>
        <v>0.13429340553886079</v>
      </c>
      <c r="AD596" s="21">
        <f t="shared" si="382"/>
        <v>0.13553708720196861</v>
      </c>
    </row>
    <row r="597" spans="1:30" x14ac:dyDescent="0.2">
      <c r="A597" s="399">
        <v>1014</v>
      </c>
      <c r="B597" s="399" t="s">
        <v>23</v>
      </c>
      <c r="C597" s="21">
        <f t="shared" ref="C597:O597" si="383">+C440/(C42*10^6)</f>
        <v>1.3968221365734867E-2</v>
      </c>
      <c r="D597" s="21">
        <f t="shared" si="383"/>
        <v>1.3813912784655717E-2</v>
      </c>
      <c r="E597" s="21">
        <f t="shared" si="383"/>
        <v>9.1535331545050461E-3</v>
      </c>
      <c r="F597" s="21">
        <f t="shared" si="383"/>
        <v>9.0532164314284513E-3</v>
      </c>
      <c r="G597" s="21">
        <f t="shared" si="383"/>
        <v>1.0453967966160422E-2</v>
      </c>
      <c r="H597" s="21">
        <f t="shared" si="383"/>
        <v>1.568954469933467E-2</v>
      </c>
      <c r="I597" s="21">
        <f t="shared" si="383"/>
        <v>1.4624043721657213E-2</v>
      </c>
      <c r="J597" s="21">
        <f t="shared" si="383"/>
        <v>1.4561163332063042E-2</v>
      </c>
      <c r="K597" s="21">
        <f t="shared" si="383"/>
        <v>1.5474690580300897E-2</v>
      </c>
      <c r="L597" s="21">
        <f t="shared" si="383"/>
        <v>1.4826460711718685E-2</v>
      </c>
      <c r="M597" s="21">
        <f t="shared" si="383"/>
        <v>1.7249020992488925E-2</v>
      </c>
      <c r="N597" s="21">
        <f t="shared" si="383"/>
        <v>1.3133028062979051E-2</v>
      </c>
      <c r="O597" s="404">
        <f t="shared" si="383"/>
        <v>1.3574446801590903E-2</v>
      </c>
      <c r="Q597" s="399">
        <v>1014</v>
      </c>
      <c r="R597" s="399" t="s">
        <v>23</v>
      </c>
      <c r="S597" s="21">
        <f t="shared" ref="S597:AD597" si="384">+S440/(S42*10^6)</f>
        <v>1.3968221365734867E-2</v>
      </c>
      <c r="T597" s="21">
        <f t="shared" si="384"/>
        <v>1.3888987585169085E-2</v>
      </c>
      <c r="U597" s="21">
        <f t="shared" si="384"/>
        <v>1.2302065953841517E-2</v>
      </c>
      <c r="V597" s="21">
        <f t="shared" si="384"/>
        <v>1.1473930973339652E-2</v>
      </c>
      <c r="W597" s="21">
        <f t="shared" si="384"/>
        <v>1.126311555446491E-2</v>
      </c>
      <c r="X597" s="21">
        <f t="shared" si="384"/>
        <v>1.2021382366142176E-2</v>
      </c>
      <c r="Y597" s="21">
        <f t="shared" si="384"/>
        <v>1.2455267288420854E-2</v>
      </c>
      <c r="Z597" s="21">
        <f t="shared" si="384"/>
        <v>1.2743557819671885E-2</v>
      </c>
      <c r="AA597" s="21">
        <f t="shared" si="384"/>
        <v>1.3062273865981903E-2</v>
      </c>
      <c r="AB597" s="21">
        <f t="shared" si="384"/>
        <v>1.3233846802103618E-2</v>
      </c>
      <c r="AC597" s="21">
        <f t="shared" si="384"/>
        <v>1.3613788729622222E-2</v>
      </c>
      <c r="AD597" s="21">
        <f t="shared" si="384"/>
        <v>1.3574446801590907E-2</v>
      </c>
    </row>
    <row r="598" spans="1:30" x14ac:dyDescent="0.2">
      <c r="A598" s="399">
        <v>1015</v>
      </c>
      <c r="B598" s="399" t="s">
        <v>24</v>
      </c>
      <c r="C598" s="21">
        <f t="shared" ref="C598:O598" si="385">+C441/(C43*10^6)</f>
        <v>7.2715983867544048E-2</v>
      </c>
      <c r="D598" s="21">
        <f t="shared" si="385"/>
        <v>6.1345211487812301E-2</v>
      </c>
      <c r="E598" s="21">
        <f t="shared" si="385"/>
        <v>3.7314114922830537E-2</v>
      </c>
      <c r="F598" s="21">
        <f t="shared" si="385"/>
        <v>4.4804905132042681E-2</v>
      </c>
      <c r="G598" s="21">
        <f t="shared" si="385"/>
        <v>4.547125380506576E-2</v>
      </c>
      <c r="H598" s="21">
        <f t="shared" si="385"/>
        <v>7.6807785984435953E-2</v>
      </c>
      <c r="I598" s="21">
        <f t="shared" si="385"/>
        <v>7.0792150273647464E-2</v>
      </c>
      <c r="J598" s="21">
        <f t="shared" si="385"/>
        <v>7.1440799345246206E-2</v>
      </c>
      <c r="K598" s="21">
        <f t="shared" si="385"/>
        <v>8.0167587561075851E-2</v>
      </c>
      <c r="L598" s="21">
        <f t="shared" si="385"/>
        <v>7.6518186971053295E-2</v>
      </c>
      <c r="M598" s="21">
        <f t="shared" si="385"/>
        <v>7.2386575630451047E-2</v>
      </c>
      <c r="N598" s="21">
        <f t="shared" si="385"/>
        <v>7.3127685533923931E-2</v>
      </c>
      <c r="O598" s="404">
        <f t="shared" si="385"/>
        <v>6.5462060522737883E-2</v>
      </c>
      <c r="Q598" s="399">
        <v>1015</v>
      </c>
      <c r="R598" s="399" t="s">
        <v>24</v>
      </c>
      <c r="S598" s="21">
        <f t="shared" ref="S598:AD598" si="386">+S441/(S43*10^6)</f>
        <v>7.2715983867544048E-2</v>
      </c>
      <c r="T598" s="21">
        <f t="shared" si="386"/>
        <v>6.6998169068335445E-2</v>
      </c>
      <c r="U598" s="21">
        <f t="shared" si="386"/>
        <v>5.6878408079234374E-2</v>
      </c>
      <c r="V598" s="21">
        <f t="shared" si="386"/>
        <v>5.3681430364826893E-2</v>
      </c>
      <c r="W598" s="21">
        <f t="shared" si="386"/>
        <v>5.195077312982891E-2</v>
      </c>
      <c r="X598" s="21">
        <f t="shared" si="386"/>
        <v>5.615907205176128E-2</v>
      </c>
      <c r="Y598" s="21">
        <f t="shared" si="386"/>
        <v>5.8653634376546894E-2</v>
      </c>
      <c r="Z598" s="21">
        <f t="shared" si="386"/>
        <v>6.0446715059702283E-2</v>
      </c>
      <c r="AA598" s="21">
        <f t="shared" si="386"/>
        <v>6.2729362913975892E-2</v>
      </c>
      <c r="AB598" s="21">
        <f t="shared" si="386"/>
        <v>6.4075302512150573E-2</v>
      </c>
      <c r="AC598" s="21">
        <f t="shared" si="386"/>
        <v>6.4835904893301349E-2</v>
      </c>
      <c r="AD598" s="21">
        <f t="shared" si="386"/>
        <v>6.5462060522737883E-2</v>
      </c>
    </row>
    <row r="599" spans="1:30" x14ac:dyDescent="0.2">
      <c r="A599" s="399">
        <v>1016</v>
      </c>
      <c r="B599" s="399" t="s">
        <v>25</v>
      </c>
      <c r="C599" s="21">
        <f t="shared" ref="C599:O599" si="387">+C442/(C44*10^6)</f>
        <v>6.1173850759426253E-2</v>
      </c>
      <c r="D599" s="21">
        <f t="shared" si="387"/>
        <v>5.6426839543961618E-2</v>
      </c>
      <c r="E599" s="21">
        <f t="shared" si="387"/>
        <v>3.7260714745377323E-2</v>
      </c>
      <c r="F599" s="21">
        <f t="shared" si="387"/>
        <v>3.7038529377180253E-2</v>
      </c>
      <c r="G599" s="21">
        <f t="shared" si="387"/>
        <v>3.8720146920294157E-2</v>
      </c>
      <c r="H599" s="21">
        <f t="shared" si="387"/>
        <v>6.0242510143528001E-2</v>
      </c>
      <c r="I599" s="21">
        <f t="shared" si="387"/>
        <v>5.1454090723546529E-2</v>
      </c>
      <c r="J599" s="21">
        <f t="shared" si="387"/>
        <v>5.9029561233984687E-2</v>
      </c>
      <c r="K599" s="21">
        <f t="shared" si="387"/>
        <v>7.5278305650250246E-2</v>
      </c>
      <c r="L599" s="21">
        <f t="shared" si="387"/>
        <v>6.6278765439979584E-2</v>
      </c>
      <c r="M599" s="21">
        <f t="shared" si="387"/>
        <v>7.8439582336999852E-2</v>
      </c>
      <c r="N599" s="21">
        <f t="shared" si="387"/>
        <v>6.8571934111303023E-2</v>
      </c>
      <c r="O599" s="404">
        <f t="shared" si="387"/>
        <v>5.7538733239196206E-2</v>
      </c>
      <c r="Q599" s="399">
        <v>1016</v>
      </c>
      <c r="R599" s="399" t="s">
        <v>25</v>
      </c>
      <c r="S599" s="21">
        <f t="shared" ref="S599:AD599" si="388">+S442/(S44*10^6)</f>
        <v>6.1173850759426253E-2</v>
      </c>
      <c r="T599" s="21">
        <f t="shared" si="388"/>
        <v>5.8722269586685846E-2</v>
      </c>
      <c r="U599" s="21">
        <f t="shared" si="388"/>
        <v>5.140333987809767E-2</v>
      </c>
      <c r="V599" s="21">
        <f t="shared" si="388"/>
        <v>4.7498817422876795E-2</v>
      </c>
      <c r="W599" s="21">
        <f t="shared" si="388"/>
        <v>4.5636986036891355E-2</v>
      </c>
      <c r="X599" s="21">
        <f t="shared" si="388"/>
        <v>4.8227216980089714E-2</v>
      </c>
      <c r="Y599" s="21">
        <f t="shared" si="388"/>
        <v>4.8794196166828889E-2</v>
      </c>
      <c r="Z599" s="21">
        <f t="shared" si="388"/>
        <v>5.0198763376698638E-2</v>
      </c>
      <c r="AA599" s="21">
        <f t="shared" si="388"/>
        <v>5.3189958173474113E-2</v>
      </c>
      <c r="AB599" s="21">
        <f t="shared" si="388"/>
        <v>5.4470185883122392E-2</v>
      </c>
      <c r="AC599" s="21">
        <f t="shared" si="388"/>
        <v>5.6607881007912572E-2</v>
      </c>
      <c r="AD599" s="21">
        <f t="shared" si="388"/>
        <v>5.7538733239196192E-2</v>
      </c>
    </row>
    <row r="600" spans="1:30" x14ac:dyDescent="0.2">
      <c r="A600" s="399">
        <v>1017</v>
      </c>
      <c r="B600" s="399" t="s">
        <v>26</v>
      </c>
      <c r="C600" s="21">
        <f t="shared" ref="C600:O600" si="389">+C443/(C45*10^6)</f>
        <v>4.412018223234624E-2</v>
      </c>
      <c r="D600" s="21">
        <f t="shared" si="389"/>
        <v>3.5123235945757218E-2</v>
      </c>
      <c r="E600" s="21">
        <f t="shared" si="389"/>
        <v>2.8130195683057604E-2</v>
      </c>
      <c r="F600" s="21">
        <f t="shared" si="389"/>
        <v>2.7324242424242421E-2</v>
      </c>
      <c r="G600" s="21">
        <f t="shared" si="389"/>
        <v>2.9770368725204572E-2</v>
      </c>
      <c r="H600" s="21">
        <f t="shared" si="389"/>
        <v>5.0347628373967265E-2</v>
      </c>
      <c r="I600" s="21">
        <f t="shared" si="389"/>
        <v>4.7237300011226085E-2</v>
      </c>
      <c r="J600" s="21">
        <f t="shared" si="389"/>
        <v>5.1409353961965457E-2</v>
      </c>
      <c r="K600" s="21">
        <f t="shared" si="389"/>
        <v>5.0625667535352678E-2</v>
      </c>
      <c r="L600" s="21">
        <f t="shared" si="389"/>
        <v>4.4468576325880971E-2</v>
      </c>
      <c r="M600" s="21">
        <f t="shared" si="389"/>
        <v>4.2335276830744617E-2</v>
      </c>
      <c r="N600" s="21">
        <f t="shared" si="389"/>
        <v>4.2742660202529176E-2</v>
      </c>
      <c r="O600" s="404">
        <f t="shared" si="389"/>
        <v>4.1301354053500286E-2</v>
      </c>
      <c r="Q600" s="399">
        <v>1017</v>
      </c>
      <c r="R600" s="399" t="s">
        <v>26</v>
      </c>
      <c r="S600" s="21">
        <f t="shared" ref="S600:AD600" si="390">+S443/(S45*10^6)</f>
        <v>4.412018223234624E-2</v>
      </c>
      <c r="T600" s="21">
        <f t="shared" si="390"/>
        <v>3.9497224769321403E-2</v>
      </c>
      <c r="U600" s="21">
        <f t="shared" si="390"/>
        <v>3.5793499814843574E-2</v>
      </c>
      <c r="V600" s="21">
        <f t="shared" si="390"/>
        <v>3.3644579253045447E-2</v>
      </c>
      <c r="W600" s="21">
        <f t="shared" si="390"/>
        <v>3.2855222517885453E-2</v>
      </c>
      <c r="X600" s="21">
        <f t="shared" si="390"/>
        <v>3.5734950761152677E-2</v>
      </c>
      <c r="Y600" s="21">
        <f t="shared" si="390"/>
        <v>3.7583431054486409E-2</v>
      </c>
      <c r="Z600" s="21">
        <f t="shared" si="390"/>
        <v>3.9428920123207485E-2</v>
      </c>
      <c r="AA600" s="21">
        <f t="shared" si="390"/>
        <v>4.0683411259688135E-2</v>
      </c>
      <c r="AB600" s="21">
        <f t="shared" si="390"/>
        <v>4.1056885068872041E-2</v>
      </c>
      <c r="AC600" s="21">
        <f t="shared" si="390"/>
        <v>4.1174007101370889E-2</v>
      </c>
      <c r="AD600" s="21">
        <f t="shared" si="390"/>
        <v>4.1301354053500286E-2</v>
      </c>
    </row>
    <row r="601" spans="1:30" x14ac:dyDescent="0.2">
      <c r="A601" s="399">
        <v>1018</v>
      </c>
      <c r="B601" s="399" t="s">
        <v>27</v>
      </c>
      <c r="C601" s="21">
        <f t="shared" ref="C601:O601" si="391">+C444/(C46*10^6)</f>
        <v>6.7026550406583715E-2</v>
      </c>
      <c r="D601" s="21">
        <f t="shared" si="391"/>
        <v>5.8666659789347722E-2</v>
      </c>
      <c r="E601" s="21">
        <f t="shared" si="391"/>
        <v>3.9412441366986822E-2</v>
      </c>
      <c r="F601" s="21">
        <f t="shared" si="391"/>
        <v>3.6361227845788414E-2</v>
      </c>
      <c r="G601" s="21">
        <f t="shared" si="391"/>
        <v>3.8670313962217581E-2</v>
      </c>
      <c r="H601" s="21">
        <f t="shared" si="391"/>
        <v>5.409472582069022E-2</v>
      </c>
      <c r="I601" s="21">
        <f t="shared" si="391"/>
        <v>6.397551267630007E-2</v>
      </c>
      <c r="J601" s="21">
        <f t="shared" si="391"/>
        <v>6.3383284824816713E-2</v>
      </c>
      <c r="K601" s="21">
        <f t="shared" si="391"/>
        <v>6.6885566709631292E-2</v>
      </c>
      <c r="L601" s="21">
        <f t="shared" si="391"/>
        <v>6.3306078177798167E-2</v>
      </c>
      <c r="M601" s="21">
        <f t="shared" si="391"/>
        <v>5.662339122701205E-2</v>
      </c>
      <c r="N601" s="21">
        <f t="shared" si="391"/>
        <v>5.5745780751102328E-2</v>
      </c>
      <c r="O601" s="404">
        <f t="shared" si="391"/>
        <v>5.5662545917460997E-2</v>
      </c>
      <c r="Q601" s="399">
        <v>1018</v>
      </c>
      <c r="R601" s="399" t="s">
        <v>27</v>
      </c>
      <c r="S601" s="21">
        <f t="shared" ref="S601:AD601" si="392">+S444/(S46*10^6)</f>
        <v>6.7026550406583715E-2</v>
      </c>
      <c r="T601" s="21">
        <f t="shared" si="392"/>
        <v>6.2734269067796611E-2</v>
      </c>
      <c r="U601" s="21">
        <f t="shared" si="392"/>
        <v>5.5231802831069911E-2</v>
      </c>
      <c r="V601" s="21">
        <f t="shared" si="392"/>
        <v>5.029881598709314E-2</v>
      </c>
      <c r="W601" s="21">
        <f t="shared" si="392"/>
        <v>4.7913709277676408E-2</v>
      </c>
      <c r="X601" s="21">
        <f t="shared" si="392"/>
        <v>4.8967302581043648E-2</v>
      </c>
      <c r="Y601" s="21">
        <f t="shared" si="392"/>
        <v>5.1491741172463877E-2</v>
      </c>
      <c r="Z601" s="21">
        <f t="shared" si="392"/>
        <v>5.3114415167377818E-2</v>
      </c>
      <c r="AA601" s="21">
        <f t="shared" si="392"/>
        <v>5.4737267502195257E-2</v>
      </c>
      <c r="AB601" s="21">
        <f t="shared" si="392"/>
        <v>5.5560667770397303E-2</v>
      </c>
      <c r="AC601" s="21">
        <f t="shared" si="392"/>
        <v>5.5655550900788664E-2</v>
      </c>
      <c r="AD601" s="21">
        <f t="shared" si="392"/>
        <v>5.5662545917460976E-2</v>
      </c>
    </row>
    <row r="602" spans="1:30" x14ac:dyDescent="0.2">
      <c r="A602" s="399">
        <v>1019</v>
      </c>
      <c r="B602" s="399" t="s">
        <v>28</v>
      </c>
      <c r="C602" s="21">
        <f t="shared" ref="C602:O602" si="393">+C445/(C47*10^6)</f>
        <v>9.3000633044946199E-2</v>
      </c>
      <c r="D602" s="21">
        <f t="shared" si="393"/>
        <v>8.6345525291828804E-2</v>
      </c>
      <c r="E602" s="21">
        <f t="shared" si="393"/>
        <v>6.3891991283029151E-2</v>
      </c>
      <c r="F602" s="21">
        <f t="shared" si="393"/>
        <v>5.8567394303335227E-2</v>
      </c>
      <c r="G602" s="21">
        <f t="shared" si="393"/>
        <v>6.4740975935828879E-2</v>
      </c>
      <c r="H602" s="21">
        <f t="shared" si="393"/>
        <v>8.4241273526241611E-2</v>
      </c>
      <c r="I602" s="21">
        <f t="shared" si="393"/>
        <v>9.5534685491372007E-2</v>
      </c>
      <c r="J602" s="21">
        <f t="shared" si="393"/>
        <v>0.10214043714208618</v>
      </c>
      <c r="K602" s="21">
        <f t="shared" si="393"/>
        <v>9.2004008304977208E-2</v>
      </c>
      <c r="L602" s="21">
        <f t="shared" si="393"/>
        <v>8.8654831315477731E-2</v>
      </c>
      <c r="M602" s="21">
        <f t="shared" si="393"/>
        <v>7.659095190254929E-2</v>
      </c>
      <c r="N602" s="21">
        <f t="shared" si="393"/>
        <v>7.8476585349069261E-2</v>
      </c>
      <c r="O602" s="404">
        <f t="shared" si="393"/>
        <v>8.2489691608109136E-2</v>
      </c>
      <c r="Q602" s="399">
        <v>1019</v>
      </c>
      <c r="R602" s="399" t="s">
        <v>28</v>
      </c>
      <c r="S602" s="21">
        <f t="shared" ref="S602:AD602" si="394">+S445/(S47*10^6)</f>
        <v>9.3000633044946199E-2</v>
      </c>
      <c r="T602" s="21">
        <f t="shared" si="394"/>
        <v>8.9645314012189059E-2</v>
      </c>
      <c r="U602" s="21">
        <f t="shared" si="394"/>
        <v>8.0923317322939073E-2</v>
      </c>
      <c r="V602" s="21">
        <f t="shared" si="394"/>
        <v>7.5062881843399543E-2</v>
      </c>
      <c r="W602" s="21">
        <f t="shared" si="394"/>
        <v>7.2968285834429811E-2</v>
      </c>
      <c r="X602" s="21">
        <f t="shared" si="394"/>
        <v>7.4882245790269406E-2</v>
      </c>
      <c r="Y602" s="21">
        <f t="shared" si="394"/>
        <v>7.8364410072514989E-2</v>
      </c>
      <c r="Z602" s="21">
        <f t="shared" si="394"/>
        <v>8.1575411800910255E-2</v>
      </c>
      <c r="AA602" s="21">
        <f t="shared" si="394"/>
        <v>8.2859463432300579E-2</v>
      </c>
      <c r="AB602" s="21">
        <f t="shared" si="394"/>
        <v>8.345905613199063E-2</v>
      </c>
      <c r="AC602" s="21">
        <f t="shared" si="394"/>
        <v>8.2826785319462248E-2</v>
      </c>
      <c r="AD602" s="21">
        <f t="shared" si="394"/>
        <v>8.2489691608109136E-2</v>
      </c>
    </row>
    <row r="603" spans="1:30" x14ac:dyDescent="0.2">
      <c r="A603" s="399">
        <v>1020</v>
      </c>
      <c r="B603" s="399" t="s">
        <v>29</v>
      </c>
      <c r="C603" s="21">
        <f t="shared" ref="C603:O603" si="395">+C446/(C48*10^6)</f>
        <v>3.3115828827024504E-2</v>
      </c>
      <c r="D603" s="21">
        <f t="shared" si="395"/>
        <v>2.9160054405820278E-2</v>
      </c>
      <c r="E603" s="21">
        <f t="shared" si="395"/>
        <v>1.8226821632063059E-2</v>
      </c>
      <c r="F603" s="21">
        <f t="shared" si="395"/>
        <v>1.5713720333067411E-2</v>
      </c>
      <c r="G603" s="21">
        <f t="shared" si="395"/>
        <v>1.5654414356063132E-2</v>
      </c>
      <c r="H603" s="21">
        <f t="shared" si="395"/>
        <v>2.3713662550897175E-2</v>
      </c>
      <c r="I603" s="21">
        <f t="shared" si="395"/>
        <v>2.908690881927261E-2</v>
      </c>
      <c r="J603" s="21">
        <f t="shared" si="395"/>
        <v>3.4270044158087182E-2</v>
      </c>
      <c r="K603" s="21">
        <f t="shared" si="395"/>
        <v>3.9024228333499549E-2</v>
      </c>
      <c r="L603" s="21">
        <f t="shared" si="395"/>
        <v>3.6208526129894732E-2</v>
      </c>
      <c r="M603" s="21">
        <f t="shared" si="395"/>
        <v>3.2995731109539232E-2</v>
      </c>
      <c r="N603" s="21">
        <f t="shared" si="395"/>
        <v>2.7369788833314163E-2</v>
      </c>
      <c r="O603" s="404">
        <f t="shared" si="395"/>
        <v>2.7897919508275172E-2</v>
      </c>
      <c r="Q603" s="399">
        <v>1020</v>
      </c>
      <c r="R603" s="399" t="s">
        <v>29</v>
      </c>
      <c r="S603" s="21">
        <f t="shared" ref="S603:AD603" si="396">+S446/(S48*10^6)</f>
        <v>3.3115828827024504E-2</v>
      </c>
      <c r="T603" s="21">
        <f t="shared" si="396"/>
        <v>3.1091656791906341E-2</v>
      </c>
      <c r="U603" s="21">
        <f t="shared" si="396"/>
        <v>2.6786789131714998E-2</v>
      </c>
      <c r="V603" s="21">
        <f t="shared" si="396"/>
        <v>2.3928034401889047E-2</v>
      </c>
      <c r="W603" s="21">
        <f t="shared" si="396"/>
        <v>2.2255371919923796E-2</v>
      </c>
      <c r="X603" s="21">
        <f t="shared" si="396"/>
        <v>2.2492855906947853E-2</v>
      </c>
      <c r="Y603" s="21">
        <f t="shared" si="396"/>
        <v>2.3518325239304038E-2</v>
      </c>
      <c r="Z603" s="21">
        <f t="shared" si="396"/>
        <v>2.4905949484554012E-2</v>
      </c>
      <c r="AA603" s="21">
        <f t="shared" si="396"/>
        <v>2.6494826558170533E-2</v>
      </c>
      <c r="AB603" s="21">
        <f t="shared" si="396"/>
        <v>2.7430974553883988E-2</v>
      </c>
      <c r="AC603" s="21">
        <f t="shared" si="396"/>
        <v>2.7946774544652515E-2</v>
      </c>
      <c r="AD603" s="21">
        <f t="shared" si="396"/>
        <v>2.7897919508275172E-2</v>
      </c>
    </row>
    <row r="604" spans="1:30" x14ac:dyDescent="0.2">
      <c r="A604" s="399">
        <v>1021</v>
      </c>
      <c r="B604" s="399" t="s">
        <v>30</v>
      </c>
      <c r="C604" s="21">
        <f t="shared" ref="C604:O604" si="397">+C447/(C49*10^6)</f>
        <v>5.6928136160582739E-2</v>
      </c>
      <c r="D604" s="21">
        <f t="shared" si="397"/>
        <v>3.5020243372839953E-2</v>
      </c>
      <c r="E604" s="21">
        <f t="shared" si="397"/>
        <v>3.2223757070556712E-2</v>
      </c>
      <c r="F604" s="21">
        <f t="shared" si="397"/>
        <v>2.5781167378482815E-2</v>
      </c>
      <c r="G604" s="21">
        <f t="shared" si="397"/>
        <v>3.0859143676270153E-2</v>
      </c>
      <c r="H604" s="21">
        <f t="shared" si="397"/>
        <v>3.4823644602318009E-2</v>
      </c>
      <c r="I604" s="21">
        <f t="shared" si="397"/>
        <v>3.587806958747182E-2</v>
      </c>
      <c r="J604" s="21">
        <f t="shared" si="397"/>
        <v>4.6381753983403724E-2</v>
      </c>
      <c r="K604" s="21">
        <f t="shared" si="397"/>
        <v>4.8885795810425223E-2</v>
      </c>
      <c r="L604" s="21">
        <f t="shared" si="397"/>
        <v>4.8716505650747359E-2</v>
      </c>
      <c r="M604" s="21">
        <f t="shared" si="397"/>
        <v>3.7605445099001801E-2</v>
      </c>
      <c r="N604" s="21">
        <f t="shared" si="397"/>
        <v>4.2513863644257147E-2</v>
      </c>
      <c r="O604" s="404">
        <f t="shared" si="397"/>
        <v>3.9630385778029756E-2</v>
      </c>
      <c r="Q604" s="399">
        <v>1021</v>
      </c>
      <c r="R604" s="399" t="s">
        <v>30</v>
      </c>
      <c r="S604" s="21">
        <f t="shared" ref="S604:AD604" si="398">+S447/(S49*10^6)</f>
        <v>5.6928136160582739E-2</v>
      </c>
      <c r="T604" s="21">
        <f t="shared" si="398"/>
        <v>4.5747669754422418E-2</v>
      </c>
      <c r="U604" s="21">
        <f t="shared" si="398"/>
        <v>4.133284092676099E-2</v>
      </c>
      <c r="V604" s="21">
        <f t="shared" si="398"/>
        <v>3.7031835311322342E-2</v>
      </c>
      <c r="W604" s="21">
        <f t="shared" si="398"/>
        <v>3.583973241840032E-2</v>
      </c>
      <c r="X604" s="21">
        <f t="shared" si="398"/>
        <v>3.567087084359781E-2</v>
      </c>
      <c r="Y604" s="21">
        <f t="shared" si="398"/>
        <v>3.5703410591590268E-2</v>
      </c>
      <c r="Z604" s="21">
        <f t="shared" si="398"/>
        <v>3.7186260034748217E-2</v>
      </c>
      <c r="AA604" s="21">
        <f t="shared" si="398"/>
        <v>3.8606322359227591E-2</v>
      </c>
      <c r="AB604" s="21">
        <f t="shared" si="398"/>
        <v>3.9574654047011631E-2</v>
      </c>
      <c r="AC604" s="21">
        <f t="shared" si="398"/>
        <v>3.938481409542214E-2</v>
      </c>
      <c r="AD604" s="21">
        <f t="shared" si="398"/>
        <v>3.9630385778029756E-2</v>
      </c>
    </row>
    <row r="605" spans="1:30" x14ac:dyDescent="0.2">
      <c r="A605" s="399">
        <v>1022</v>
      </c>
      <c r="B605" s="399" t="s">
        <v>31</v>
      </c>
      <c r="C605" s="21">
        <f t="shared" ref="C605:O605" si="399">+C448/(C50*10^6)</f>
        <v>3.4930090016522024E-2</v>
      </c>
      <c r="D605" s="21">
        <f t="shared" si="399"/>
        <v>2.6722502031937014E-2</v>
      </c>
      <c r="E605" s="21">
        <f t="shared" si="399"/>
        <v>1.6061558832213774E-2</v>
      </c>
      <c r="F605" s="21">
        <f t="shared" si="399"/>
        <v>1.6310457376861372E-2</v>
      </c>
      <c r="G605" s="21">
        <f t="shared" si="399"/>
        <v>1.8689659599239471E-2</v>
      </c>
      <c r="H605" s="21">
        <f t="shared" si="399"/>
        <v>3.1029688243823999E-2</v>
      </c>
      <c r="I605" s="21">
        <f t="shared" si="399"/>
        <v>3.1438658196787532E-2</v>
      </c>
      <c r="J605" s="21">
        <f t="shared" si="399"/>
        <v>3.6987976664188189E-2</v>
      </c>
      <c r="K605" s="21">
        <f t="shared" si="399"/>
        <v>3.7485208715992056E-2</v>
      </c>
      <c r="L605" s="21">
        <f t="shared" si="399"/>
        <v>3.7861310966331767E-2</v>
      </c>
      <c r="M605" s="21">
        <f t="shared" si="399"/>
        <v>3.1718792250726165E-2</v>
      </c>
      <c r="N605" s="21">
        <f t="shared" si="399"/>
        <v>3.2349265969743607E-2</v>
      </c>
      <c r="O605" s="404">
        <f t="shared" si="399"/>
        <v>2.9409959853179013E-2</v>
      </c>
      <c r="Q605" s="399">
        <v>1022</v>
      </c>
      <c r="R605" s="399" t="s">
        <v>31</v>
      </c>
      <c r="S605" s="21">
        <f t="shared" ref="S605:AD605" si="400">+S448/(S50*10^6)</f>
        <v>3.4930090016522024E-2</v>
      </c>
      <c r="T605" s="21">
        <f t="shared" si="400"/>
        <v>3.0661693917287691E-2</v>
      </c>
      <c r="U605" s="21">
        <f t="shared" si="400"/>
        <v>2.5834729614611116E-2</v>
      </c>
      <c r="V605" s="21">
        <f t="shared" si="400"/>
        <v>2.3420737990992885E-2</v>
      </c>
      <c r="W605" s="21">
        <f t="shared" si="400"/>
        <v>2.2452765420950545E-2</v>
      </c>
      <c r="X605" s="21">
        <f t="shared" si="400"/>
        <v>2.3920352640259938E-2</v>
      </c>
      <c r="Y605" s="21">
        <f t="shared" si="400"/>
        <v>2.5172296845967019E-2</v>
      </c>
      <c r="Z605" s="21">
        <f t="shared" si="400"/>
        <v>2.6741653451552647E-2</v>
      </c>
      <c r="AA605" s="21">
        <f t="shared" si="400"/>
        <v>2.7928802831109382E-2</v>
      </c>
      <c r="AB605" s="21">
        <f t="shared" si="400"/>
        <v>2.8902163603921147E-2</v>
      </c>
      <c r="AC605" s="21">
        <f t="shared" si="400"/>
        <v>2.9157808066803438E-2</v>
      </c>
      <c r="AD605" s="21">
        <f t="shared" si="400"/>
        <v>2.9409959853179013E-2</v>
      </c>
    </row>
    <row r="606" spans="1:30" x14ac:dyDescent="0.2">
      <c r="A606" s="399">
        <v>1023</v>
      </c>
      <c r="B606" s="399" t="s">
        <v>32</v>
      </c>
      <c r="C606" s="21">
        <f t="shared" ref="C606:O606" si="401">+C449/(C51*10^6)</f>
        <v>8.2719518066339939E-2</v>
      </c>
      <c r="D606" s="21">
        <f t="shared" si="401"/>
        <v>8.7269572689117281E-2</v>
      </c>
      <c r="E606" s="21">
        <f t="shared" si="401"/>
        <v>2.163464817551438E-2</v>
      </c>
      <c r="F606" s="21">
        <f t="shared" si="401"/>
        <v>3.3516102208214847E-2</v>
      </c>
      <c r="G606" s="21">
        <f t="shared" si="401"/>
        <v>4.1731016383527914E-2</v>
      </c>
      <c r="H606" s="21">
        <f t="shared" si="401"/>
        <v>7.2870108806564915E-2</v>
      </c>
      <c r="I606" s="21">
        <f t="shared" si="401"/>
        <v>7.3774460648081824E-2</v>
      </c>
      <c r="J606" s="21">
        <f t="shared" si="401"/>
        <v>8.9863150545142059E-2</v>
      </c>
      <c r="K606" s="21">
        <f t="shared" si="401"/>
        <v>9.1223995970744098E-2</v>
      </c>
      <c r="L606" s="21">
        <f t="shared" si="401"/>
        <v>7.4597112621447789E-2</v>
      </c>
      <c r="M606" s="21">
        <f t="shared" si="401"/>
        <v>7.6395983409735871E-2</v>
      </c>
      <c r="N606" s="21">
        <f t="shared" si="401"/>
        <v>8.6346006254367169E-2</v>
      </c>
      <c r="O606" s="404">
        <f t="shared" si="401"/>
        <v>6.9154647679219708E-2</v>
      </c>
      <c r="Q606" s="399">
        <v>1023</v>
      </c>
      <c r="R606" s="399" t="s">
        <v>32</v>
      </c>
      <c r="S606" s="21">
        <f t="shared" ref="S606:AD606" si="402">+S449/(S51*10^6)</f>
        <v>8.2719518066339939E-2</v>
      </c>
      <c r="T606" s="21">
        <f t="shared" si="402"/>
        <v>8.5123934708703955E-2</v>
      </c>
      <c r="U606" s="21">
        <f t="shared" si="402"/>
        <v>6.3622234883774664E-2</v>
      </c>
      <c r="V606" s="21">
        <f t="shared" si="402"/>
        <v>5.5411394797333431E-2</v>
      </c>
      <c r="W606" s="21">
        <f t="shared" si="402"/>
        <v>5.259496260194417E-2</v>
      </c>
      <c r="X606" s="21">
        <f t="shared" si="402"/>
        <v>5.6072188440049589E-2</v>
      </c>
      <c r="Y606" s="21">
        <f t="shared" si="402"/>
        <v>5.893457964130297E-2</v>
      </c>
      <c r="Z606" s="21">
        <f t="shared" si="402"/>
        <v>6.2822046793337291E-2</v>
      </c>
      <c r="AA606" s="21">
        <f t="shared" si="402"/>
        <v>6.5939869686403599E-2</v>
      </c>
      <c r="AB606" s="21">
        <f t="shared" si="402"/>
        <v>6.6765338132077828E-2</v>
      </c>
      <c r="AC606" s="21">
        <f t="shared" si="402"/>
        <v>6.7677327967901893E-2</v>
      </c>
      <c r="AD606" s="21">
        <f t="shared" si="402"/>
        <v>6.9154647679219708E-2</v>
      </c>
    </row>
    <row r="607" spans="1:30" x14ac:dyDescent="0.2">
      <c r="A607" s="399">
        <v>1024</v>
      </c>
      <c r="B607" s="399" t="s">
        <v>33</v>
      </c>
      <c r="C607" s="21">
        <f t="shared" ref="C607:O607" si="403">+C450/(C52*10^6)</f>
        <v>2.9915158200872486E-2</v>
      </c>
      <c r="D607" s="21">
        <f t="shared" si="403"/>
        <v>2.4596568856099933E-2</v>
      </c>
      <c r="E607" s="21">
        <f t="shared" si="403"/>
        <v>1.4435816583479472E-2</v>
      </c>
      <c r="F607" s="21">
        <f t="shared" si="403"/>
        <v>1.649346255536048E-2</v>
      </c>
      <c r="G607" s="21">
        <f t="shared" si="403"/>
        <v>1.6878097554912867E-2</v>
      </c>
      <c r="H607" s="21">
        <f t="shared" si="403"/>
        <v>2.6195319789466719E-2</v>
      </c>
      <c r="I607" s="21">
        <f t="shared" si="403"/>
        <v>2.4877180857911393E-2</v>
      </c>
      <c r="J607" s="21">
        <f t="shared" si="403"/>
        <v>3.5145163964561452E-2</v>
      </c>
      <c r="K607" s="21">
        <f t="shared" si="403"/>
        <v>3.5800953519499391E-2</v>
      </c>
      <c r="L607" s="21">
        <f t="shared" si="403"/>
        <v>3.1192871737837208E-2</v>
      </c>
      <c r="M607" s="21">
        <f t="shared" si="403"/>
        <v>2.7125417074502892E-2</v>
      </c>
      <c r="N607" s="21">
        <f t="shared" si="403"/>
        <v>3.0614085708550783E-2</v>
      </c>
      <c r="O607" s="404">
        <f t="shared" si="403"/>
        <v>2.604925088072851E-2</v>
      </c>
      <c r="Q607" s="399">
        <v>1024</v>
      </c>
      <c r="R607" s="399" t="s">
        <v>33</v>
      </c>
      <c r="S607" s="21">
        <f t="shared" ref="S607:AD607" si="404">+S450/(S52*10^6)</f>
        <v>2.9915158200872486E-2</v>
      </c>
      <c r="T607" s="21">
        <f t="shared" si="404"/>
        <v>2.7250077552403267E-2</v>
      </c>
      <c r="U607" s="21">
        <f t="shared" si="404"/>
        <v>2.292959877803688E-2</v>
      </c>
      <c r="V607" s="21">
        <f t="shared" si="404"/>
        <v>2.1295516462120738E-2</v>
      </c>
      <c r="W607" s="21">
        <f t="shared" si="404"/>
        <v>2.0403208653898771E-2</v>
      </c>
      <c r="X607" s="21">
        <f t="shared" si="404"/>
        <v>2.135326209349845E-2</v>
      </c>
      <c r="Y607" s="21">
        <f t="shared" si="404"/>
        <v>2.1875600575266746E-2</v>
      </c>
      <c r="Z607" s="21">
        <f t="shared" si="404"/>
        <v>2.3498211878906695E-2</v>
      </c>
      <c r="AA607" s="21">
        <f t="shared" si="404"/>
        <v>2.484850801048865E-2</v>
      </c>
      <c r="AB607" s="21">
        <f t="shared" si="404"/>
        <v>2.5473244518877045E-2</v>
      </c>
      <c r="AC607" s="21">
        <f t="shared" si="404"/>
        <v>2.5629778601931146E-2</v>
      </c>
      <c r="AD607" s="21">
        <f t="shared" si="404"/>
        <v>2.6049250880728517E-2</v>
      </c>
    </row>
    <row r="608" spans="1:30" x14ac:dyDescent="0.2">
      <c r="A608" s="399">
        <v>1025</v>
      </c>
      <c r="B608" s="399" t="s">
        <v>34</v>
      </c>
      <c r="C608" s="21">
        <f t="shared" ref="C608:O608" si="405">+C451/(C53*10^6)</f>
        <v>5.7544528714456665E-2</v>
      </c>
      <c r="D608" s="21">
        <f t="shared" si="405"/>
        <v>4.1177559950385891E-2</v>
      </c>
      <c r="E608" s="21">
        <f t="shared" si="405"/>
        <v>1.7819772950438423E-2</v>
      </c>
      <c r="F608" s="21">
        <f t="shared" si="405"/>
        <v>1.9912453369315027E-2</v>
      </c>
      <c r="G608" s="21">
        <f t="shared" si="405"/>
        <v>3.1171754905039751E-2</v>
      </c>
      <c r="H608" s="21">
        <f t="shared" si="405"/>
        <v>5.0630925010235896E-2</v>
      </c>
      <c r="I608" s="21">
        <f t="shared" si="405"/>
        <v>4.6324267264410357E-2</v>
      </c>
      <c r="J608" s="21">
        <f t="shared" si="405"/>
        <v>6.290324775623797E-2</v>
      </c>
      <c r="K608" s="21">
        <f t="shared" si="405"/>
        <v>4.2144375258880012E-2</v>
      </c>
      <c r="L608" s="21">
        <f t="shared" si="405"/>
        <v>5.3626734715279477E-2</v>
      </c>
      <c r="M608" s="21">
        <f t="shared" si="405"/>
        <v>4.3277136143902661E-2</v>
      </c>
      <c r="N608" s="21">
        <f t="shared" si="405"/>
        <v>5.2460879823708798E-2</v>
      </c>
      <c r="O608" s="404">
        <f t="shared" si="405"/>
        <v>4.3835296117024289E-2</v>
      </c>
      <c r="Q608" s="399">
        <v>1025</v>
      </c>
      <c r="R608" s="399" t="s">
        <v>34</v>
      </c>
      <c r="S608" s="21">
        <f t="shared" ref="S608:AD608" si="406">+S451/(S53*10^6)</f>
        <v>5.7544528714456665E-2</v>
      </c>
      <c r="T608" s="21">
        <f t="shared" si="406"/>
        <v>4.9363334581950163E-2</v>
      </c>
      <c r="U608" s="21">
        <f t="shared" si="406"/>
        <v>3.8850655222402435E-2</v>
      </c>
      <c r="V608" s="21">
        <f t="shared" si="406"/>
        <v>3.3820510388008727E-2</v>
      </c>
      <c r="W608" s="21">
        <f t="shared" si="406"/>
        <v>3.3282175149451663E-2</v>
      </c>
      <c r="X608" s="21">
        <f t="shared" si="406"/>
        <v>3.6332455177359356E-2</v>
      </c>
      <c r="Y608" s="21">
        <f t="shared" si="406"/>
        <v>3.8083289469327354E-2</v>
      </c>
      <c r="Z608" s="21">
        <f t="shared" si="406"/>
        <v>4.1649676957613395E-2</v>
      </c>
      <c r="AA608" s="21">
        <f t="shared" si="406"/>
        <v>4.1711942703058419E-2</v>
      </c>
      <c r="AB608" s="21">
        <f t="shared" si="406"/>
        <v>4.3009831845736736E-2</v>
      </c>
      <c r="AC608" s="21">
        <f t="shared" si="406"/>
        <v>4.3035730866128406E-2</v>
      </c>
      <c r="AD608" s="21">
        <f t="shared" si="406"/>
        <v>4.3835296117024289E-2</v>
      </c>
    </row>
    <row r="609" spans="1:30" x14ac:dyDescent="0.2">
      <c r="A609" s="399">
        <v>1026</v>
      </c>
      <c r="B609" s="399" t="s">
        <v>35</v>
      </c>
      <c r="C609" s="21">
        <f t="shared" ref="C609:O609" si="407">+C452/(C54*10^6)</f>
        <v>5.8925685172171463E-2</v>
      </c>
      <c r="D609" s="21">
        <f t="shared" si="407"/>
        <v>6.2193678833670323E-2</v>
      </c>
      <c r="E609" s="21">
        <f t="shared" si="407"/>
        <v>4.1994207695490275E-2</v>
      </c>
      <c r="F609" s="21">
        <f t="shared" si="407"/>
        <v>3.8615957199348683E-2</v>
      </c>
      <c r="G609" s="21">
        <f t="shared" si="407"/>
        <v>4.6683164969386813E-2</v>
      </c>
      <c r="H609" s="21">
        <f t="shared" si="407"/>
        <v>7.4730208743599841E-2</v>
      </c>
      <c r="I609" s="21">
        <f t="shared" si="407"/>
        <v>6.521424167694205E-2</v>
      </c>
      <c r="J609" s="21">
        <f t="shared" si="407"/>
        <v>8.5133979534652029E-2</v>
      </c>
      <c r="K609" s="21">
        <f t="shared" si="407"/>
        <v>9.3649941231305475E-2</v>
      </c>
      <c r="L609" s="21">
        <f t="shared" si="407"/>
        <v>8.4159462879941652E-2</v>
      </c>
      <c r="M609" s="21">
        <f t="shared" si="407"/>
        <v>7.9183120635685042E-2</v>
      </c>
      <c r="N609" s="21">
        <f t="shared" si="407"/>
        <v>8.7994097595570905E-2</v>
      </c>
      <c r="O609" s="404">
        <f t="shared" si="407"/>
        <v>6.8315130703715157E-2</v>
      </c>
      <c r="Q609" s="399">
        <v>1026</v>
      </c>
      <c r="R609" s="399" t="s">
        <v>35</v>
      </c>
      <c r="S609" s="21">
        <f t="shared" ref="S609:AD609" si="408">+S452/(S54*10^6)</f>
        <v>5.8925685172171463E-2</v>
      </c>
      <c r="T609" s="21">
        <f t="shared" si="408"/>
        <v>6.0585272532722299E-2</v>
      </c>
      <c r="U609" s="21">
        <f t="shared" si="408"/>
        <v>5.4418465227817743E-2</v>
      </c>
      <c r="V609" s="21">
        <f t="shared" si="408"/>
        <v>5.039502942395805E-2</v>
      </c>
      <c r="W609" s="21">
        <f t="shared" si="408"/>
        <v>4.9662095289633876E-2</v>
      </c>
      <c r="X609" s="21">
        <f t="shared" si="408"/>
        <v>5.3602518019081502E-2</v>
      </c>
      <c r="Y609" s="21">
        <f t="shared" si="408"/>
        <v>5.5448457619738316E-2</v>
      </c>
      <c r="Z609" s="21">
        <f t="shared" si="408"/>
        <v>5.9265665969078452E-2</v>
      </c>
      <c r="AA609" s="21">
        <f t="shared" si="408"/>
        <v>6.3267165717075052E-2</v>
      </c>
      <c r="AB609" s="21">
        <f t="shared" si="408"/>
        <v>6.5336634160475776E-2</v>
      </c>
      <c r="AC609" s="21">
        <f t="shared" si="408"/>
        <v>6.6662442341662215E-2</v>
      </c>
      <c r="AD609" s="21">
        <f t="shared" si="408"/>
        <v>6.8315130703715171E-2</v>
      </c>
    </row>
    <row r="610" spans="1:30" x14ac:dyDescent="0.2">
      <c r="A610" s="399">
        <v>1027</v>
      </c>
      <c r="B610" s="399" t="s">
        <v>36</v>
      </c>
      <c r="C610" s="21">
        <f t="shared" ref="C610:O610" si="409">+C453/(C55*10^6)</f>
        <v>7.1725117785630149E-2</v>
      </c>
      <c r="D610" s="21">
        <f t="shared" si="409"/>
        <v>5.7792217158022269E-2</v>
      </c>
      <c r="E610" s="21">
        <f t="shared" si="409"/>
        <v>4.0170031723442731E-2</v>
      </c>
      <c r="F610" s="21">
        <f t="shared" si="409"/>
        <v>4.0472706809229035E-2</v>
      </c>
      <c r="G610" s="21">
        <f t="shared" si="409"/>
        <v>4.3609035697120636E-2</v>
      </c>
      <c r="H610" s="21">
        <f t="shared" si="409"/>
        <v>5.9107861459342222E-2</v>
      </c>
      <c r="I610" s="21">
        <f t="shared" si="409"/>
        <v>5.3939745761707875E-2</v>
      </c>
      <c r="J610" s="21">
        <f t="shared" si="409"/>
        <v>7.8623582568864439E-2</v>
      </c>
      <c r="K610" s="21">
        <f t="shared" si="409"/>
        <v>7.4188191400542683E-2</v>
      </c>
      <c r="L610" s="21">
        <f t="shared" si="409"/>
        <v>7.9135507236360106E-2</v>
      </c>
      <c r="M610" s="21">
        <f t="shared" si="409"/>
        <v>6.99078724522572E-2</v>
      </c>
      <c r="N610" s="21">
        <f t="shared" si="409"/>
        <v>7.0967416014144982E-2</v>
      </c>
      <c r="O610" s="404">
        <f t="shared" si="409"/>
        <v>6.1842822060029591E-2</v>
      </c>
      <c r="Q610" s="399">
        <v>1027</v>
      </c>
      <c r="R610" s="399" t="s">
        <v>36</v>
      </c>
      <c r="S610" s="21">
        <f t="shared" ref="S610:AD610" si="410">+S453/(S55*10^6)</f>
        <v>7.1725117785630149E-2</v>
      </c>
      <c r="T610" s="21">
        <f t="shared" si="410"/>
        <v>6.4686999096552331E-2</v>
      </c>
      <c r="U610" s="21">
        <f t="shared" si="410"/>
        <v>5.6607933173757993E-2</v>
      </c>
      <c r="V610" s="21">
        <f t="shared" si="410"/>
        <v>5.2372688395954846E-2</v>
      </c>
      <c r="W610" s="21">
        <f t="shared" si="410"/>
        <v>5.0634755132456064E-2</v>
      </c>
      <c r="X610" s="21">
        <f t="shared" si="410"/>
        <v>5.2115294313942816E-2</v>
      </c>
      <c r="Y610" s="21">
        <f t="shared" si="410"/>
        <v>5.2420884066483583E-2</v>
      </c>
      <c r="Z610" s="21">
        <f t="shared" si="410"/>
        <v>5.6023759034577424E-2</v>
      </c>
      <c r="AA610" s="21">
        <f t="shared" si="410"/>
        <v>5.8130478001752049E-2</v>
      </c>
      <c r="AB610" s="21">
        <f t="shared" si="410"/>
        <v>6.0202759647720795E-2</v>
      </c>
      <c r="AC610" s="21">
        <f t="shared" si="410"/>
        <v>6.103182442932796E-2</v>
      </c>
      <c r="AD610" s="21">
        <f t="shared" si="410"/>
        <v>6.1842822060029591E-2</v>
      </c>
    </row>
    <row r="611" spans="1:30" x14ac:dyDescent="0.2">
      <c r="A611" s="399">
        <v>1028</v>
      </c>
      <c r="B611" s="399" t="s">
        <v>37</v>
      </c>
      <c r="C611" s="21">
        <f t="shared" ref="C611:O611" si="411">+C454/(C56*10^6)</f>
        <v>3.8588202686018092E-2</v>
      </c>
      <c r="D611" s="21">
        <f t="shared" si="411"/>
        <v>3.4832343733723688E-2</v>
      </c>
      <c r="E611" s="21">
        <f t="shared" si="411"/>
        <v>2.1931574735718998E-2</v>
      </c>
      <c r="F611" s="21">
        <f t="shared" si="411"/>
        <v>1.8826265927575133E-2</v>
      </c>
      <c r="G611" s="21">
        <f t="shared" si="411"/>
        <v>1.7003871415603139E-2</v>
      </c>
      <c r="H611" s="21">
        <f t="shared" si="411"/>
        <v>2.9564903979961036E-2</v>
      </c>
      <c r="I611" s="21">
        <f t="shared" si="411"/>
        <v>3.3002471883243165E-2</v>
      </c>
      <c r="J611" s="21">
        <f t="shared" si="411"/>
        <v>4.6326683877024169E-2</v>
      </c>
      <c r="K611" s="21">
        <f t="shared" si="411"/>
        <v>4.7776546610872675E-2</v>
      </c>
      <c r="L611" s="21">
        <f t="shared" si="411"/>
        <v>4.285930688841081E-2</v>
      </c>
      <c r="M611" s="21">
        <f t="shared" si="411"/>
        <v>3.932508484200415E-2</v>
      </c>
      <c r="N611" s="21">
        <f t="shared" si="411"/>
        <v>4.0260508349099285E-2</v>
      </c>
      <c r="O611" s="404">
        <f t="shared" si="411"/>
        <v>3.4301576978808895E-2</v>
      </c>
      <c r="Q611" s="399">
        <v>1028</v>
      </c>
      <c r="R611" s="399" t="s">
        <v>37</v>
      </c>
      <c r="S611" s="21">
        <f t="shared" ref="S611:AD611" si="412">+S454/(S56*10^6)</f>
        <v>3.8588202686018092E-2</v>
      </c>
      <c r="T611" s="21">
        <f t="shared" si="412"/>
        <v>3.6690476289410884E-2</v>
      </c>
      <c r="U611" s="21">
        <f t="shared" si="412"/>
        <v>3.1814954013052205E-2</v>
      </c>
      <c r="V611" s="21">
        <f t="shared" si="412"/>
        <v>2.848667095756768E-2</v>
      </c>
      <c r="W611" s="21">
        <f t="shared" si="412"/>
        <v>2.6128947727642769E-2</v>
      </c>
      <c r="X611" s="21">
        <f t="shared" si="412"/>
        <v>2.6694363289867861E-2</v>
      </c>
      <c r="Y611" s="21">
        <f t="shared" si="412"/>
        <v>2.7691236559222714E-2</v>
      </c>
      <c r="Z611" s="21">
        <f t="shared" si="412"/>
        <v>3.0092037606518324E-2</v>
      </c>
      <c r="AA611" s="21">
        <f t="shared" si="412"/>
        <v>3.2148401747181234E-2</v>
      </c>
      <c r="AB611" s="21">
        <f t="shared" si="412"/>
        <v>3.3214479145447486E-2</v>
      </c>
      <c r="AC611" s="21">
        <f t="shared" si="412"/>
        <v>3.3773773282705082E-2</v>
      </c>
      <c r="AD611" s="21">
        <f t="shared" si="412"/>
        <v>3.4301576978808895E-2</v>
      </c>
    </row>
    <row r="612" spans="1:30" x14ac:dyDescent="0.2">
      <c r="A612" s="399">
        <v>1029</v>
      </c>
      <c r="B612" s="399" t="s">
        <v>38</v>
      </c>
      <c r="C612" s="21">
        <f t="shared" ref="C612:O612" si="413">+C455/(C57*10^6)</f>
        <v>4.8979965930973188E-2</v>
      </c>
      <c r="D612" s="21">
        <f t="shared" si="413"/>
        <v>5.0124189097164977E-2</v>
      </c>
      <c r="E612" s="21">
        <f t="shared" si="413"/>
        <v>3.1574745072006784E-2</v>
      </c>
      <c r="F612" s="21">
        <f t="shared" si="413"/>
        <v>2.5641740395103623E-2</v>
      </c>
      <c r="G612" s="21">
        <f t="shared" si="413"/>
        <v>2.1485762320058843E-2</v>
      </c>
      <c r="H612" s="21">
        <f t="shared" si="413"/>
        <v>3.8451452997593304E-2</v>
      </c>
      <c r="I612" s="21">
        <f t="shared" si="413"/>
        <v>3.5832329559142374E-2</v>
      </c>
      <c r="J612" s="21">
        <f t="shared" si="413"/>
        <v>3.860220597425322E-2</v>
      </c>
      <c r="K612" s="21">
        <f t="shared" si="413"/>
        <v>5.8543552271028809E-2</v>
      </c>
      <c r="L612" s="21">
        <f t="shared" si="413"/>
        <v>5.1540752957808106E-2</v>
      </c>
      <c r="M612" s="21">
        <f t="shared" si="413"/>
        <v>4.8550745367280115E-2</v>
      </c>
      <c r="N612" s="21">
        <f t="shared" si="413"/>
        <v>3.7850478448496427E-2</v>
      </c>
      <c r="O612" s="404">
        <f t="shared" si="413"/>
        <v>4.0663282284387238E-2</v>
      </c>
      <c r="Q612" s="399">
        <v>1029</v>
      </c>
      <c r="R612" s="399" t="s">
        <v>38</v>
      </c>
      <c r="S612" s="21">
        <f t="shared" ref="S612:AD612" si="414">+S455/(S57*10^6)</f>
        <v>4.8979965930973188E-2</v>
      </c>
      <c r="T612" s="21">
        <f t="shared" si="414"/>
        <v>4.9561424278298884E-2</v>
      </c>
      <c r="U612" s="21">
        <f t="shared" si="414"/>
        <v>4.3615132802165314E-2</v>
      </c>
      <c r="V612" s="21">
        <f t="shared" si="414"/>
        <v>3.8934796526569219E-2</v>
      </c>
      <c r="W612" s="21">
        <f t="shared" si="414"/>
        <v>3.5362280387235573E-2</v>
      </c>
      <c r="X612" s="21">
        <f t="shared" si="414"/>
        <v>3.5876357680421307E-2</v>
      </c>
      <c r="Y612" s="21">
        <f t="shared" si="414"/>
        <v>3.5869065372549219E-2</v>
      </c>
      <c r="Z612" s="21">
        <f t="shared" si="414"/>
        <v>3.6245284966516272E-2</v>
      </c>
      <c r="AA612" s="21">
        <f t="shared" si="414"/>
        <v>3.8801733378774871E-2</v>
      </c>
      <c r="AB612" s="21">
        <f t="shared" si="414"/>
        <v>4.0096453177703738E-2</v>
      </c>
      <c r="AC612" s="21">
        <f t="shared" si="414"/>
        <v>4.091794094119755E-2</v>
      </c>
      <c r="AD612" s="21">
        <f t="shared" si="414"/>
        <v>4.0663282284387238E-2</v>
      </c>
    </row>
    <row r="613" spans="1:30" x14ac:dyDescent="0.2">
      <c r="A613" s="400">
        <v>1030</v>
      </c>
      <c r="B613" s="400" t="s">
        <v>18</v>
      </c>
      <c r="C613" s="23">
        <f t="shared" ref="C613:O613" si="415">+C456/(C58*10^6)</f>
        <v>6.1977521024915508E-2</v>
      </c>
      <c r="D613" s="23">
        <f t="shared" si="415"/>
        <v>5.2734953869687837E-2</v>
      </c>
      <c r="E613" s="23">
        <f t="shared" si="415"/>
        <v>3.3745268857212504E-2</v>
      </c>
      <c r="F613" s="23">
        <f t="shared" si="415"/>
        <v>3.134940582221029E-2</v>
      </c>
      <c r="G613" s="23">
        <f t="shared" si="415"/>
        <v>3.2494931235801348E-2</v>
      </c>
      <c r="H613" s="23">
        <f t="shared" si="415"/>
        <v>5.2410519261318504E-2</v>
      </c>
      <c r="I613" s="23">
        <f t="shared" si="415"/>
        <v>5.7602979937700138E-2</v>
      </c>
      <c r="J613" s="23">
        <f t="shared" si="415"/>
        <v>6.3537682105286444E-2</v>
      </c>
      <c r="K613" s="23">
        <f t="shared" si="415"/>
        <v>7.6363711185053681E-2</v>
      </c>
      <c r="L613" s="23">
        <f t="shared" si="415"/>
        <v>8.1015968160749394E-2</v>
      </c>
      <c r="M613" s="23">
        <f t="shared" si="415"/>
        <v>6.1747304490241572E-2</v>
      </c>
      <c r="N613" s="23">
        <f t="shared" si="415"/>
        <v>5.659181786524814E-2</v>
      </c>
      <c r="O613" s="405">
        <f t="shared" si="415"/>
        <v>5.5393251931223519E-2</v>
      </c>
      <c r="Q613" s="400">
        <v>1030</v>
      </c>
      <c r="R613" s="400" t="s">
        <v>18</v>
      </c>
      <c r="S613" s="23">
        <f t="shared" ref="S613:AD613" si="416">+S456/(S58*10^6)</f>
        <v>6.1977521024915508E-2</v>
      </c>
      <c r="T613" s="23">
        <f t="shared" si="416"/>
        <v>5.7144312372667386E-2</v>
      </c>
      <c r="U613" s="23">
        <f t="shared" si="416"/>
        <v>4.9480069761089276E-2</v>
      </c>
      <c r="V613" s="23">
        <f t="shared" si="416"/>
        <v>4.48350353372906E-2</v>
      </c>
      <c r="W613" s="23">
        <f t="shared" si="416"/>
        <v>4.2320460139724375E-2</v>
      </c>
      <c r="X613" s="23">
        <f t="shared" si="416"/>
        <v>4.400593324170185E-2</v>
      </c>
      <c r="Y613" s="23">
        <f t="shared" si="416"/>
        <v>4.6180159218086277E-2</v>
      </c>
      <c r="Z613" s="23">
        <f t="shared" si="416"/>
        <v>4.8541248484009494E-2</v>
      </c>
      <c r="AA613" s="23">
        <f t="shared" si="416"/>
        <v>5.1697897504512202E-2</v>
      </c>
      <c r="AB613" s="23">
        <f t="shared" si="416"/>
        <v>5.4601843405480695E-2</v>
      </c>
      <c r="AC613" s="23">
        <f t="shared" si="416"/>
        <v>5.5284753541144226E-2</v>
      </c>
      <c r="AD613" s="23">
        <f t="shared" si="416"/>
        <v>5.5393251931223519E-2</v>
      </c>
    </row>
    <row r="614" spans="1:30" x14ac:dyDescent="0.2">
      <c r="A614" s="401">
        <v>10300</v>
      </c>
      <c r="B614" s="401" t="s">
        <v>149</v>
      </c>
      <c r="C614" s="406">
        <f t="shared" ref="C614:N614" si="417">+C457/(C59*10^6)</f>
        <v>4.4491687121389178E-2</v>
      </c>
      <c r="D614" s="406">
        <f t="shared" si="417"/>
        <v>3.8255161450906364E-2</v>
      </c>
      <c r="E614" s="406">
        <f t="shared" si="417"/>
        <v>2.4759498941913909E-2</v>
      </c>
      <c r="F614" s="406">
        <f t="shared" si="417"/>
        <v>2.5894379165073683E-2</v>
      </c>
      <c r="G614" s="406">
        <f t="shared" si="417"/>
        <v>2.6519344292110877E-2</v>
      </c>
      <c r="H614" s="406">
        <f t="shared" si="417"/>
        <v>4.1395148831603265E-2</v>
      </c>
      <c r="I614" s="406">
        <f t="shared" si="417"/>
        <v>4.0034355977711565E-2</v>
      </c>
      <c r="J614" s="406">
        <f t="shared" si="417"/>
        <v>4.5844714631570312E-2</v>
      </c>
      <c r="K614" s="406">
        <f t="shared" si="417"/>
        <v>5.0128367637804622E-2</v>
      </c>
      <c r="L614" s="406">
        <f t="shared" si="417"/>
        <v>4.7358592211633986E-2</v>
      </c>
      <c r="M614" s="406">
        <f t="shared" si="417"/>
        <v>4.2940542672986429E-2</v>
      </c>
      <c r="N614" s="406">
        <f t="shared" si="417"/>
        <v>4.4691511185669872E-2</v>
      </c>
      <c r="O614" s="406">
        <f>+O457/(O59*10^6)</f>
        <v>3.9347426128161792E-2</v>
      </c>
      <c r="Q614" s="401">
        <v>10300</v>
      </c>
      <c r="R614" s="401" t="s">
        <v>149</v>
      </c>
      <c r="S614" s="406">
        <f t="shared" ref="S614:AD614" si="418">+S457/(S59*10^6)</f>
        <v>4.4491687121389178E-2</v>
      </c>
      <c r="T614" s="406">
        <f t="shared" si="418"/>
        <v>4.1305472754413194E-2</v>
      </c>
      <c r="U614" s="406">
        <f t="shared" si="418"/>
        <v>3.5779197044309492E-2</v>
      </c>
      <c r="V614" s="406">
        <f t="shared" si="418"/>
        <v>3.3215096665204127E-2</v>
      </c>
      <c r="W614" s="406">
        <f t="shared" si="418"/>
        <v>3.1835296069569863E-2</v>
      </c>
      <c r="X614" s="406">
        <f t="shared" si="418"/>
        <v>3.3447339285757077E-2</v>
      </c>
      <c r="Y614" s="406">
        <f t="shared" si="418"/>
        <v>3.4491530826890562E-2</v>
      </c>
      <c r="Z614" s="406">
        <f t="shared" si="418"/>
        <v>3.595509402357315E-2</v>
      </c>
      <c r="AA614" s="406">
        <f t="shared" si="418"/>
        <v>3.7534797849718693E-2</v>
      </c>
      <c r="AB614" s="406">
        <f t="shared" si="418"/>
        <v>3.8479079214422965E-2</v>
      </c>
      <c r="AC614" s="406">
        <f t="shared" si="418"/>
        <v>3.8885462789711424E-2</v>
      </c>
      <c r="AD614" s="406">
        <f t="shared" si="418"/>
        <v>3.9347426128161792E-2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0.59999389629810485"/>
  </sheetPr>
  <dimension ref="A1:CA614"/>
  <sheetViews>
    <sheetView zoomScale="70" zoomScaleNormal="70" workbookViewId="0"/>
  </sheetViews>
  <sheetFormatPr defaultColWidth="9.125" defaultRowHeight="14.25" x14ac:dyDescent="0.2"/>
  <cols>
    <col min="1" max="1" width="7.875" style="41" customWidth="1"/>
    <col min="2" max="2" width="24.625" style="41" bestFit="1" customWidth="1"/>
    <col min="3" max="3" width="15.125" style="41" bestFit="1" customWidth="1"/>
    <col min="4" max="4" width="14.375" style="41" bestFit="1" customWidth="1"/>
    <col min="5" max="14" width="11.875" style="41" customWidth="1"/>
    <col min="15" max="15" width="13.875" style="41" bestFit="1" customWidth="1"/>
    <col min="16" max="16" width="9.125" style="41"/>
    <col min="17" max="17" width="9.125" customWidth="1"/>
    <col min="18" max="18" width="24.625" customWidth="1"/>
    <col min="19" max="19" width="15" customWidth="1"/>
    <col min="20" max="24" width="12" customWidth="1"/>
    <col min="25" max="30" width="13" customWidth="1"/>
    <col min="31" max="31" width="13.875" style="41" customWidth="1"/>
    <col min="32" max="33" width="9.125" style="41" customWidth="1"/>
    <col min="34" max="34" width="14.25" style="41" customWidth="1"/>
    <col min="35" max="48" width="9.125" style="41" customWidth="1"/>
    <col min="49" max="49" width="9.125" style="41"/>
    <col min="50" max="50" width="18.125" style="41" customWidth="1"/>
    <col min="51" max="58" width="9.125" style="41" customWidth="1"/>
    <col min="59" max="59" width="14.125" style="41" bestFit="1" customWidth="1"/>
    <col min="60" max="60" width="13.125" style="41" bestFit="1" customWidth="1"/>
    <col min="61" max="62" width="9.125" style="41"/>
    <col min="63" max="63" width="15.125" style="41" bestFit="1" customWidth="1"/>
    <col min="64" max="67" width="9.125" style="41"/>
    <col min="68" max="68" width="12.5" style="41" bestFit="1" customWidth="1"/>
    <col min="69" max="71" width="9.25" style="41" bestFit="1" customWidth="1"/>
    <col min="72" max="78" width="10.375" style="41" bestFit="1" customWidth="1"/>
    <col min="79" max="16384" width="9.125" style="41"/>
  </cols>
  <sheetData>
    <row r="1" spans="1:30" s="2" customFormat="1" x14ac:dyDescent="0.2">
      <c r="A1" s="3" t="s">
        <v>52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167</v>
      </c>
      <c r="Q1" s="3" t="s">
        <v>73</v>
      </c>
      <c r="R1" s="3" t="s">
        <v>12</v>
      </c>
      <c r="S1" s="3" t="s">
        <v>74</v>
      </c>
      <c r="T1" s="3" t="s">
        <v>75</v>
      </c>
      <c r="U1" s="3" t="s">
        <v>76</v>
      </c>
      <c r="V1" s="3" t="s">
        <v>77</v>
      </c>
      <c r="W1" s="3" t="s">
        <v>78</v>
      </c>
      <c r="X1" s="3" t="s">
        <v>79</v>
      </c>
      <c r="Y1" s="3" t="s">
        <v>80</v>
      </c>
      <c r="Z1" s="3" t="s">
        <v>81</v>
      </c>
      <c r="AA1" s="3" t="s">
        <v>82</v>
      </c>
      <c r="AB1" s="3" t="s">
        <v>83</v>
      </c>
      <c r="AC1" s="3" t="s">
        <v>84</v>
      </c>
      <c r="AD1" s="3" t="s">
        <v>85</v>
      </c>
    </row>
    <row r="2" spans="1:30" customFormat="1" x14ac:dyDescent="0.2">
      <c r="A2" s="7">
        <v>1004</v>
      </c>
      <c r="B2" s="7" t="s">
        <v>94</v>
      </c>
      <c r="C2" s="8">
        <f>+'[18]11'!$E$9</f>
        <v>473</v>
      </c>
      <c r="D2" s="8">
        <f>+'[18]11'!$F$9</f>
        <v>334</v>
      </c>
      <c r="E2" s="8">
        <f>+'[18]11'!$G$9</f>
        <v>427</v>
      </c>
      <c r="F2" s="8">
        <f>+'[18]11'!$I$9</f>
        <v>450</v>
      </c>
      <c r="G2" s="8">
        <f>+'[18]11'!$J$9</f>
        <v>337</v>
      </c>
      <c r="H2" s="8">
        <f>+'[18]11'!$K$9</f>
        <v>525</v>
      </c>
      <c r="I2" s="8">
        <f>+'[18]11'!$M$9</f>
        <v>291</v>
      </c>
      <c r="J2" s="8">
        <f>+'[18]11'!$N$9</f>
        <v>300</v>
      </c>
      <c r="K2" s="8">
        <f>+'[18]11'!$O$9</f>
        <v>388</v>
      </c>
      <c r="L2" s="8">
        <f>+'[18]11'!$Q$9</f>
        <v>449</v>
      </c>
      <c r="M2" s="8">
        <f>+'[18]11'!$R$9</f>
        <v>461</v>
      </c>
      <c r="N2" s="8">
        <f>+'[18]11'!$S$9</f>
        <v>545</v>
      </c>
      <c r="O2" s="9">
        <f>SUM(C2:N2)</f>
        <v>4980</v>
      </c>
      <c r="Q2" s="7">
        <v>1004</v>
      </c>
      <c r="R2" s="7" t="s">
        <v>94</v>
      </c>
      <c r="S2" s="8">
        <f>+C2</f>
        <v>473</v>
      </c>
      <c r="T2" s="8">
        <f>+'[19]2M'!$G$9</f>
        <v>807</v>
      </c>
      <c r="U2" s="8">
        <f>+'[19]3M'!$G$9</f>
        <v>1234</v>
      </c>
      <c r="V2" s="8">
        <f>+'[19]4M'!$G$9</f>
        <v>1684</v>
      </c>
      <c r="W2" s="8">
        <f>+'[19]5M'!$G$9</f>
        <v>2021</v>
      </c>
      <c r="X2" s="8">
        <f>+'[19]6M'!$G$9</f>
        <v>2546</v>
      </c>
      <c r="Y2" s="8">
        <f>+'[19]7M'!$G$9</f>
        <v>2837</v>
      </c>
      <c r="Z2" s="8">
        <f>+'[19]8M'!$G$9</f>
        <v>3137</v>
      </c>
      <c r="AA2" s="8">
        <f>+'[19]9M'!$G$9</f>
        <v>3525</v>
      </c>
      <c r="AB2" s="8">
        <f>+'[19]10M'!$G$9</f>
        <v>3974</v>
      </c>
      <c r="AC2" s="8">
        <f>+'[19]11M'!$G$9</f>
        <v>4435</v>
      </c>
      <c r="AD2" s="8">
        <f>+'[19]12M'!$G$9</f>
        <v>4980</v>
      </c>
    </row>
    <row r="3" spans="1:30" customFormat="1" x14ac:dyDescent="0.2">
      <c r="A3" s="10">
        <v>1005</v>
      </c>
      <c r="B3" s="10" t="s">
        <v>13</v>
      </c>
      <c r="C3" s="11">
        <f>+'[18]12'!$E$9</f>
        <v>1</v>
      </c>
      <c r="D3" s="11">
        <f>+'[18]12'!$F$9</f>
        <v>7</v>
      </c>
      <c r="E3" s="11">
        <f>+'[18]12'!$G$9</f>
        <v>18</v>
      </c>
      <c r="F3" s="11">
        <f>+'[18]12'!$I$9</f>
        <v>5</v>
      </c>
      <c r="G3" s="11">
        <f>+'[18]12'!$J$9</f>
        <v>8</v>
      </c>
      <c r="H3" s="11">
        <f>+'[18]12'!$K$9</f>
        <v>14</v>
      </c>
      <c r="I3" s="11">
        <f>+'[18]12'!$M$9</f>
        <v>8</v>
      </c>
      <c r="J3" s="11">
        <f>+'[18]12'!$N$9</f>
        <v>6</v>
      </c>
      <c r="K3" s="11">
        <f>+'[18]12'!$O$9</f>
        <v>6</v>
      </c>
      <c r="L3" s="11">
        <f>+'[18]12'!$Q$9</f>
        <v>14</v>
      </c>
      <c r="M3" s="11">
        <f>+'[18]12'!$R$9</f>
        <v>8</v>
      </c>
      <c r="N3" s="11">
        <f>+'[18]12'!$S$9</f>
        <v>11</v>
      </c>
      <c r="O3" s="12">
        <f t="shared" ref="O3:O29" si="0">SUM(C3:N3)</f>
        <v>106</v>
      </c>
      <c r="Q3" s="10">
        <v>1005</v>
      </c>
      <c r="R3" s="10" t="s">
        <v>13</v>
      </c>
      <c r="S3" s="11">
        <f t="shared" ref="S3:S28" si="1">+C3</f>
        <v>1</v>
      </c>
      <c r="T3" s="11">
        <f>+'[19]2M'!$H$9</f>
        <v>8</v>
      </c>
      <c r="U3" s="11">
        <f>+'[19]3M'!$H$9</f>
        <v>26</v>
      </c>
      <c r="V3" s="11">
        <f>+'[19]4M'!$H$9</f>
        <v>31</v>
      </c>
      <c r="W3" s="11">
        <f>+'[19]5M'!$H$9</f>
        <v>39</v>
      </c>
      <c r="X3" s="11">
        <f>+'[19]6M'!$H$9</f>
        <v>53</v>
      </c>
      <c r="Y3" s="11">
        <f>+'[19]7M'!$H$9</f>
        <v>61</v>
      </c>
      <c r="Z3" s="11">
        <f>+'[19]8M'!$H$9</f>
        <v>67</v>
      </c>
      <c r="AA3" s="11">
        <f>+'[19]9M'!$H$9</f>
        <v>73</v>
      </c>
      <c r="AB3" s="11">
        <f>+'[19]10M'!$H$9</f>
        <v>87</v>
      </c>
      <c r="AC3" s="11">
        <f>+'[19]11M'!$H$9</f>
        <v>95</v>
      </c>
      <c r="AD3" s="11">
        <f>+'[19]12M'!$H$9</f>
        <v>106</v>
      </c>
    </row>
    <row r="4" spans="1:30" customFormat="1" x14ac:dyDescent="0.2">
      <c r="A4" s="10">
        <v>1006</v>
      </c>
      <c r="B4" s="10" t="s">
        <v>14</v>
      </c>
      <c r="C4" s="11">
        <f>+'[18]13'!$E$9</f>
        <v>94</v>
      </c>
      <c r="D4" s="11">
        <f>+'[18]13'!$F$9</f>
        <v>63</v>
      </c>
      <c r="E4" s="11">
        <f>+'[18]13'!$G$9</f>
        <v>88</v>
      </c>
      <c r="F4" s="11">
        <f>+'[18]13'!$I$9</f>
        <v>106</v>
      </c>
      <c r="G4" s="11">
        <f>+'[18]13'!$J$9</f>
        <v>79</v>
      </c>
      <c r="H4" s="11">
        <f>+'[18]13'!$K$9</f>
        <v>128</v>
      </c>
      <c r="I4" s="11">
        <f>+'[18]13'!$M$9</f>
        <v>74</v>
      </c>
      <c r="J4" s="11">
        <f>+'[18]13'!$N$9</f>
        <v>76</v>
      </c>
      <c r="K4" s="11">
        <f>+'[18]13'!$O$9</f>
        <v>54</v>
      </c>
      <c r="L4" s="11">
        <f>+'[18]13'!$Q$9</f>
        <v>84</v>
      </c>
      <c r="M4" s="11">
        <f>+'[18]13'!$R$9</f>
        <v>113</v>
      </c>
      <c r="N4" s="11">
        <f>+'[18]13'!$S$9</f>
        <v>106</v>
      </c>
      <c r="O4" s="12">
        <f t="shared" si="0"/>
        <v>1065</v>
      </c>
      <c r="Q4" s="10">
        <v>1006</v>
      </c>
      <c r="R4" s="10" t="s">
        <v>14</v>
      </c>
      <c r="S4" s="11">
        <f t="shared" si="1"/>
        <v>94</v>
      </c>
      <c r="T4" s="11">
        <f>+'[19]2M'!$I$9</f>
        <v>157</v>
      </c>
      <c r="U4" s="11">
        <f>+'[19]3M'!$I$9</f>
        <v>245</v>
      </c>
      <c r="V4" s="11">
        <f>+'[19]4M'!$I$9</f>
        <v>351</v>
      </c>
      <c r="W4" s="11">
        <f>+'[19]5M'!$I$9</f>
        <v>430</v>
      </c>
      <c r="X4" s="11">
        <f>+'[19]6M'!$I$9</f>
        <v>558</v>
      </c>
      <c r="Y4" s="11">
        <f>+'[19]7M'!$I$9</f>
        <v>632</v>
      </c>
      <c r="Z4" s="11">
        <f>+'[19]8M'!$I$9</f>
        <v>708</v>
      </c>
      <c r="AA4" s="11">
        <f>+'[19]9M'!$I$9</f>
        <v>762</v>
      </c>
      <c r="AB4" s="11">
        <f>+'[19]10M'!$I$9</f>
        <v>846</v>
      </c>
      <c r="AC4" s="11">
        <f>+'[19]11M'!$I$9</f>
        <v>959</v>
      </c>
      <c r="AD4" s="11">
        <f>+'[19]12M'!$I$9</f>
        <v>1065</v>
      </c>
    </row>
    <row r="5" spans="1:30" customFormat="1" x14ac:dyDescent="0.2">
      <c r="A5" s="10">
        <v>1007</v>
      </c>
      <c r="B5" s="10" t="s">
        <v>15</v>
      </c>
      <c r="C5" s="11">
        <f>+'[18]14'!$E$9</f>
        <v>65</v>
      </c>
      <c r="D5" s="11">
        <f>+'[18]14'!$F$9</f>
        <v>63</v>
      </c>
      <c r="E5" s="11">
        <f>+'[18]14'!$G$9</f>
        <v>80</v>
      </c>
      <c r="F5" s="11">
        <f>+'[18]14'!$I$9</f>
        <v>63</v>
      </c>
      <c r="G5" s="11">
        <f>+'[18]14'!$J$9</f>
        <v>64</v>
      </c>
      <c r="H5" s="11">
        <f>+'[18]14'!$K$9</f>
        <v>97</v>
      </c>
      <c r="I5" s="11">
        <f>+'[18]14'!$M$9</f>
        <v>86</v>
      </c>
      <c r="J5" s="11">
        <f>+'[18]14'!$N$9</f>
        <v>51</v>
      </c>
      <c r="K5" s="11">
        <f>+'[18]14'!$O$9</f>
        <v>66</v>
      </c>
      <c r="L5" s="11">
        <f>+'[18]14'!$Q$9</f>
        <v>65</v>
      </c>
      <c r="M5" s="11">
        <f>+'[18]14'!$R$9</f>
        <v>65</v>
      </c>
      <c r="N5" s="11">
        <f>+'[18]14'!$S$9</f>
        <v>54</v>
      </c>
      <c r="O5" s="12">
        <f t="shared" si="0"/>
        <v>819</v>
      </c>
      <c r="Q5" s="10">
        <v>1007</v>
      </c>
      <c r="R5" s="10" t="s">
        <v>15</v>
      </c>
      <c r="S5" s="11">
        <f t="shared" si="1"/>
        <v>65</v>
      </c>
      <c r="T5" s="11">
        <f>+'[19]2M'!$J$9</f>
        <v>128</v>
      </c>
      <c r="U5" s="11">
        <f>+'[19]3M'!$J$9</f>
        <v>208</v>
      </c>
      <c r="V5" s="11">
        <f>+'[19]4M'!$J$9</f>
        <v>271</v>
      </c>
      <c r="W5" s="11">
        <f>+'[19]5M'!$J$9</f>
        <v>335</v>
      </c>
      <c r="X5" s="11">
        <f>+'[19]6M'!$J$9</f>
        <v>432</v>
      </c>
      <c r="Y5" s="11">
        <f>+'[19]7M'!$J$9</f>
        <v>518</v>
      </c>
      <c r="Z5" s="11">
        <f>+'[19]8M'!$J$9</f>
        <v>569</v>
      </c>
      <c r="AA5" s="11">
        <f>+'[19]9M'!$J$9</f>
        <v>635</v>
      </c>
      <c r="AB5" s="11">
        <f>+'[19]10M'!$J$9</f>
        <v>700</v>
      </c>
      <c r="AC5" s="11">
        <f>+'[19]11M'!$J$9</f>
        <v>765</v>
      </c>
      <c r="AD5" s="11">
        <f>+'[19]12M'!$J$9</f>
        <v>819</v>
      </c>
    </row>
    <row r="6" spans="1:30" customFormat="1" x14ac:dyDescent="0.2">
      <c r="A6" s="10">
        <v>1008</v>
      </c>
      <c r="B6" s="10" t="s">
        <v>16</v>
      </c>
      <c r="C6" s="11">
        <f>+'[18]15'!$E$9</f>
        <v>16</v>
      </c>
      <c r="D6" s="11">
        <f>+'[18]15'!$F$9</f>
        <v>18</v>
      </c>
      <c r="E6" s="11">
        <f>+'[18]15'!$G$9</f>
        <v>7</v>
      </c>
      <c r="F6" s="11">
        <f>+'[18]15'!$I$9</f>
        <v>27</v>
      </c>
      <c r="G6" s="11">
        <f>+'[18]15'!$J$9</f>
        <v>16</v>
      </c>
      <c r="H6" s="11">
        <f>+'[18]15'!$K$9</f>
        <v>19</v>
      </c>
      <c r="I6" s="11">
        <f>+'[18]15'!$M$9</f>
        <v>27</v>
      </c>
      <c r="J6" s="11">
        <f>+'[18]15'!$N$9</f>
        <v>18</v>
      </c>
      <c r="K6" s="11">
        <f>+'[18]15'!$O$9</f>
        <v>16</v>
      </c>
      <c r="L6" s="11">
        <f>+'[18]15'!$Q$9</f>
        <v>30</v>
      </c>
      <c r="M6" s="11">
        <f>+'[18]15'!$R$9</f>
        <v>8</v>
      </c>
      <c r="N6" s="11">
        <f>+'[18]15'!$S$9</f>
        <v>19</v>
      </c>
      <c r="O6" s="12">
        <f t="shared" si="0"/>
        <v>221</v>
      </c>
      <c r="Q6" s="10">
        <v>1008</v>
      </c>
      <c r="R6" s="10" t="s">
        <v>16</v>
      </c>
      <c r="S6" s="11">
        <f t="shared" si="1"/>
        <v>16</v>
      </c>
      <c r="T6" s="11">
        <f>+'[19]2M'!$K$9</f>
        <v>34</v>
      </c>
      <c r="U6" s="11">
        <f>+'[19]3M'!$K$9</f>
        <v>41</v>
      </c>
      <c r="V6" s="11">
        <f>+'[19]4M'!$K$9</f>
        <v>68</v>
      </c>
      <c r="W6" s="11">
        <f>+'[19]5M'!$K$9</f>
        <v>84</v>
      </c>
      <c r="X6" s="11">
        <f>+'[19]6M'!$K$9</f>
        <v>103</v>
      </c>
      <c r="Y6" s="11">
        <f>+'[19]7M'!$K$9</f>
        <v>130</v>
      </c>
      <c r="Z6" s="11">
        <f>+'[19]8M'!$K$9</f>
        <v>148</v>
      </c>
      <c r="AA6" s="11">
        <f>+'[19]9M'!$K$9</f>
        <v>164</v>
      </c>
      <c r="AB6" s="11">
        <f>+'[19]10M'!$K$9</f>
        <v>194</v>
      </c>
      <c r="AC6" s="11">
        <f>+'[19]11M'!$K$9</f>
        <v>202</v>
      </c>
      <c r="AD6" s="11">
        <f>+'[19]12M'!$K$9</f>
        <v>221</v>
      </c>
    </row>
    <row r="7" spans="1:30" customFormat="1" x14ac:dyDescent="0.2">
      <c r="A7" s="10">
        <v>1009</v>
      </c>
      <c r="B7" s="10" t="s">
        <v>17</v>
      </c>
      <c r="C7" s="11">
        <f>+'[18]16'!$E$9</f>
        <v>24</v>
      </c>
      <c r="D7" s="11">
        <f>+'[18]16'!$F$9</f>
        <v>15</v>
      </c>
      <c r="E7" s="11">
        <f>+'[18]16'!$G$9</f>
        <v>11</v>
      </c>
      <c r="F7" s="11">
        <f>+'[18]16'!$I$9</f>
        <v>17</v>
      </c>
      <c r="G7" s="11">
        <f>+'[18]16'!$J$9</f>
        <v>18</v>
      </c>
      <c r="H7" s="11">
        <f>+'[18]16'!$K$9</f>
        <v>15</v>
      </c>
      <c r="I7" s="11">
        <f>+'[18]16'!$M$9</f>
        <v>17</v>
      </c>
      <c r="J7" s="11">
        <f>+'[18]16'!$N$9</f>
        <v>14</v>
      </c>
      <c r="K7" s="11">
        <f>+'[18]16'!$O$9</f>
        <v>13</v>
      </c>
      <c r="L7" s="11">
        <f>+'[18]16'!$Q$9</f>
        <v>9</v>
      </c>
      <c r="M7" s="11">
        <f>+'[18]16'!$R$9</f>
        <v>14</v>
      </c>
      <c r="N7" s="11">
        <f>+'[18]16'!$S$9</f>
        <v>16</v>
      </c>
      <c r="O7" s="12">
        <f t="shared" si="0"/>
        <v>183</v>
      </c>
      <c r="Q7" s="10">
        <v>1009</v>
      </c>
      <c r="R7" s="10" t="s">
        <v>17</v>
      </c>
      <c r="S7" s="11">
        <f t="shared" si="1"/>
        <v>24</v>
      </c>
      <c r="T7" s="11">
        <f>+'[19]2M'!$L$9</f>
        <v>39</v>
      </c>
      <c r="U7" s="11">
        <f>+'[19]3M'!$L$9</f>
        <v>50</v>
      </c>
      <c r="V7" s="11">
        <f>+'[19]4M'!$L$9</f>
        <v>67</v>
      </c>
      <c r="W7" s="11">
        <f>+'[19]5M'!$L$9</f>
        <v>85</v>
      </c>
      <c r="X7" s="11">
        <f>+'[19]6M'!$L$9</f>
        <v>100</v>
      </c>
      <c r="Y7" s="11">
        <f>+'[19]7M'!$L$9</f>
        <v>117</v>
      </c>
      <c r="Z7" s="11">
        <f>+'[19]8M'!$L$9</f>
        <v>131</v>
      </c>
      <c r="AA7" s="11">
        <f>+'[19]9M'!$L$9</f>
        <v>144</v>
      </c>
      <c r="AB7" s="11">
        <f>+'[19]10M'!$L$9</f>
        <v>153</v>
      </c>
      <c r="AC7" s="11">
        <f>+'[19]11M'!$L$9</f>
        <v>167</v>
      </c>
      <c r="AD7" s="11">
        <f>+'[19]12M'!$L$9</f>
        <v>183</v>
      </c>
    </row>
    <row r="8" spans="1:30" customFormat="1" x14ac:dyDescent="0.2">
      <c r="A8" s="10">
        <v>1010</v>
      </c>
      <c r="B8" s="10" t="s">
        <v>19</v>
      </c>
      <c r="C8" s="11">
        <f>+'[18]18'!$E$9</f>
        <v>23</v>
      </c>
      <c r="D8" s="11">
        <f>+'[18]18'!$F$9</f>
        <v>15</v>
      </c>
      <c r="E8" s="11">
        <f>+'[18]18'!$G$9</f>
        <v>11</v>
      </c>
      <c r="F8" s="11">
        <f>+'[18]18'!$I$9</f>
        <v>15</v>
      </c>
      <c r="G8" s="11">
        <f>+'[18]18'!$J$9</f>
        <v>25</v>
      </c>
      <c r="H8" s="11">
        <f>+'[18]18'!$K$9</f>
        <v>67</v>
      </c>
      <c r="I8" s="11">
        <f>+'[18]18'!$M$9</f>
        <v>14</v>
      </c>
      <c r="J8" s="11">
        <f>+'[18]18'!$N$9</f>
        <v>20</v>
      </c>
      <c r="K8" s="11">
        <f>+'[18]18'!$O$9</f>
        <v>28</v>
      </c>
      <c r="L8" s="11">
        <f>+'[18]18'!$Q$9</f>
        <v>39</v>
      </c>
      <c r="M8" s="11">
        <f>+'[18]18'!$R$9</f>
        <v>13</v>
      </c>
      <c r="N8" s="11">
        <f>+'[18]18'!$S$9</f>
        <v>22</v>
      </c>
      <c r="O8" s="12">
        <f t="shared" si="0"/>
        <v>292</v>
      </c>
      <c r="Q8" s="10">
        <v>1010</v>
      </c>
      <c r="R8" s="10" t="s">
        <v>19</v>
      </c>
      <c r="S8" s="11">
        <f t="shared" si="1"/>
        <v>23</v>
      </c>
      <c r="T8" s="11">
        <f>+'[19]2M'!$M$9</f>
        <v>38</v>
      </c>
      <c r="U8" s="11">
        <f>+'[19]3M'!$M$9</f>
        <v>49</v>
      </c>
      <c r="V8" s="11">
        <f>+'[19]4M'!$M$9</f>
        <v>64</v>
      </c>
      <c r="W8" s="11">
        <f>+'[19]5M'!$M$9</f>
        <v>89</v>
      </c>
      <c r="X8" s="11">
        <f>+'[19]6M'!$M$9</f>
        <v>156</v>
      </c>
      <c r="Y8" s="11">
        <f>+'[19]7M'!$M$9</f>
        <v>170</v>
      </c>
      <c r="Z8" s="11">
        <f>+'[19]8M'!$M$9</f>
        <v>190</v>
      </c>
      <c r="AA8" s="11">
        <f>+'[19]9M'!$M$9</f>
        <v>218</v>
      </c>
      <c r="AB8" s="11">
        <f>+'[19]10M'!$M$9</f>
        <v>257</v>
      </c>
      <c r="AC8" s="11">
        <f>+'[19]11M'!$M$9</f>
        <v>270</v>
      </c>
      <c r="AD8" s="11">
        <f>+'[19]12M'!$M$9</f>
        <v>292</v>
      </c>
    </row>
    <row r="9" spans="1:30" customFormat="1" x14ac:dyDescent="0.2">
      <c r="A9" s="10">
        <v>1011</v>
      </c>
      <c r="B9" s="10" t="s">
        <v>20</v>
      </c>
      <c r="C9" s="11">
        <f>+'[18]19'!$E$9</f>
        <v>36</v>
      </c>
      <c r="D9" s="11">
        <f>+'[18]19'!$F$9</f>
        <v>13</v>
      </c>
      <c r="E9" s="11">
        <f>+'[18]19'!$G$9</f>
        <v>15</v>
      </c>
      <c r="F9" s="11">
        <f>+'[18]19'!$I$9</f>
        <v>28</v>
      </c>
      <c r="G9" s="11">
        <f>+'[18]19'!$J$9</f>
        <v>21</v>
      </c>
      <c r="H9" s="11">
        <f>+'[18]19'!$K$9</f>
        <v>30</v>
      </c>
      <c r="I9" s="11">
        <f>+'[18]19'!$M$9</f>
        <v>37</v>
      </c>
      <c r="J9" s="11">
        <f>+'[18]19'!$N$9</f>
        <v>15</v>
      </c>
      <c r="K9" s="11">
        <f>+'[18]19'!$O$9</f>
        <v>35</v>
      </c>
      <c r="L9" s="11">
        <f>+'[18]19'!$Q$9</f>
        <v>14</v>
      </c>
      <c r="M9" s="11">
        <f>+'[18]19'!$R$9</f>
        <v>15</v>
      </c>
      <c r="N9" s="11">
        <f>+'[18]19'!$S$9</f>
        <v>19</v>
      </c>
      <c r="O9" s="12">
        <f t="shared" si="0"/>
        <v>278</v>
      </c>
      <c r="Q9" s="10">
        <v>1011</v>
      </c>
      <c r="R9" s="10" t="s">
        <v>20</v>
      </c>
      <c r="S9" s="11">
        <f t="shared" si="1"/>
        <v>36</v>
      </c>
      <c r="T9" s="11">
        <f>+'[19]2M'!$N$9</f>
        <v>49</v>
      </c>
      <c r="U9" s="11">
        <f>+'[19]3M'!$N$9</f>
        <v>64</v>
      </c>
      <c r="V9" s="11">
        <f>+'[19]4M'!$N$9</f>
        <v>92</v>
      </c>
      <c r="W9" s="11">
        <f>+'[19]5M'!$N$9</f>
        <v>113</v>
      </c>
      <c r="X9" s="11">
        <f>+'[19]6M'!$N$9</f>
        <v>143</v>
      </c>
      <c r="Y9" s="11">
        <f>+'[19]7M'!$N$9</f>
        <v>180</v>
      </c>
      <c r="Z9" s="11">
        <f>+'[19]8M'!$N$9</f>
        <v>195</v>
      </c>
      <c r="AA9" s="11">
        <f>+'[19]9M'!$N$9</f>
        <v>230</v>
      </c>
      <c r="AB9" s="11">
        <f>+'[19]10M'!$N$9</f>
        <v>244</v>
      </c>
      <c r="AC9" s="11">
        <f>+'[19]11M'!$N$9</f>
        <v>259</v>
      </c>
      <c r="AD9" s="11">
        <f>+'[19]12M'!$N$9</f>
        <v>278</v>
      </c>
    </row>
    <row r="10" spans="1:30" customFormat="1" x14ac:dyDescent="0.2">
      <c r="A10" s="10">
        <v>1012</v>
      </c>
      <c r="B10" s="10" t="s">
        <v>21</v>
      </c>
      <c r="C10" s="11">
        <f>+'[18]20'!$E$9</f>
        <v>63</v>
      </c>
      <c r="D10" s="11">
        <f>+'[18]20'!$F$9</f>
        <v>48</v>
      </c>
      <c r="E10" s="11">
        <f>+'[18]20'!$G$9</f>
        <v>75</v>
      </c>
      <c r="F10" s="11">
        <f>+'[18]20'!$I$9</f>
        <v>46</v>
      </c>
      <c r="G10" s="11">
        <f>+'[18]20'!$J$9</f>
        <v>34</v>
      </c>
      <c r="H10" s="11">
        <f>+'[18]20'!$K$9</f>
        <v>64</v>
      </c>
      <c r="I10" s="11">
        <f>+'[18]20'!$M$9</f>
        <v>51</v>
      </c>
      <c r="J10" s="11">
        <f>+'[18]20'!$N$9</f>
        <v>52</v>
      </c>
      <c r="K10" s="11">
        <f>+'[18]20'!$O$9</f>
        <v>88</v>
      </c>
      <c r="L10" s="11">
        <f>+'[18]20'!$Q$9</f>
        <v>44</v>
      </c>
      <c r="M10" s="11">
        <f>+'[18]20'!$R$9</f>
        <v>39</v>
      </c>
      <c r="N10" s="11">
        <f>+'[18]20'!$S$9</f>
        <v>65</v>
      </c>
      <c r="O10" s="12">
        <f t="shared" si="0"/>
        <v>669</v>
      </c>
      <c r="Q10" s="10">
        <v>1012</v>
      </c>
      <c r="R10" s="10" t="s">
        <v>21</v>
      </c>
      <c r="S10" s="11">
        <f t="shared" si="1"/>
        <v>63</v>
      </c>
      <c r="T10" s="11">
        <f>+'[19]2M'!$O$9</f>
        <v>111</v>
      </c>
      <c r="U10" s="11">
        <f>+'[19]3M'!$O$9</f>
        <v>186</v>
      </c>
      <c r="V10" s="11">
        <f>+'[19]4M'!$O$9</f>
        <v>232</v>
      </c>
      <c r="W10" s="11">
        <f>+'[19]5M'!$O$9</f>
        <v>266</v>
      </c>
      <c r="X10" s="11">
        <f>+'[19]6M'!$O$9</f>
        <v>330</v>
      </c>
      <c r="Y10" s="11">
        <f>+'[19]7M'!$O$9</f>
        <v>381</v>
      </c>
      <c r="Z10" s="11">
        <f>+'[19]8M'!$O$9</f>
        <v>433</v>
      </c>
      <c r="AA10" s="11">
        <f>+'[19]9M'!$O$9</f>
        <v>521</v>
      </c>
      <c r="AB10" s="11">
        <f>+'[19]10M'!$O$9</f>
        <v>565</v>
      </c>
      <c r="AC10" s="11">
        <f>+'[19]11M'!$O$9</f>
        <v>604</v>
      </c>
      <c r="AD10" s="11">
        <f>+'[19]12M'!$O$9</f>
        <v>669</v>
      </c>
    </row>
    <row r="11" spans="1:30" customFormat="1" x14ac:dyDescent="0.2">
      <c r="A11" s="10">
        <v>1013</v>
      </c>
      <c r="B11" s="10" t="s">
        <v>22</v>
      </c>
      <c r="C11" s="11">
        <f>+'[18]21'!$E$9</f>
        <v>6</v>
      </c>
      <c r="D11" s="11">
        <f>+'[18]21'!$F$9</f>
        <v>2</v>
      </c>
      <c r="E11" s="11">
        <f>+'[18]21'!$G$9</f>
        <v>7</v>
      </c>
      <c r="F11" s="11">
        <f>+'[18]21'!$I$9</f>
        <v>0</v>
      </c>
      <c r="G11" s="11">
        <f>+'[18]21'!$J$9</f>
        <v>8</v>
      </c>
      <c r="H11" s="11">
        <f>+'[18]21'!$K$9</f>
        <v>12</v>
      </c>
      <c r="I11" s="11">
        <f>+'[18]21'!$M$9</f>
        <v>8</v>
      </c>
      <c r="J11" s="11">
        <f>+'[18]21'!$N$9</f>
        <v>2</v>
      </c>
      <c r="K11" s="11">
        <f>+'[18]21'!$O$9</f>
        <v>13</v>
      </c>
      <c r="L11" s="11">
        <f>+'[18]21'!$Q$9</f>
        <v>4</v>
      </c>
      <c r="M11" s="11">
        <f>+'[18]21'!$R$9</f>
        <v>1</v>
      </c>
      <c r="N11" s="11">
        <f>+'[18]21'!$S$9</f>
        <v>7</v>
      </c>
      <c r="O11" s="12">
        <f t="shared" si="0"/>
        <v>70</v>
      </c>
      <c r="Q11" s="10">
        <v>1013</v>
      </c>
      <c r="R11" s="10" t="s">
        <v>22</v>
      </c>
      <c r="S11" s="11">
        <f t="shared" si="1"/>
        <v>6</v>
      </c>
      <c r="T11" s="11">
        <f>+'[19]2M'!$P$9</f>
        <v>8</v>
      </c>
      <c r="U11" s="11">
        <f>+'[19]3M'!$P$9</f>
        <v>15</v>
      </c>
      <c r="V11" s="11">
        <f>+'[19]4M'!$P$9</f>
        <v>15</v>
      </c>
      <c r="W11" s="11">
        <f>+'[19]5M'!$P$9</f>
        <v>23</v>
      </c>
      <c r="X11" s="11">
        <f>+'[19]6M'!$P$9</f>
        <v>35</v>
      </c>
      <c r="Y11" s="11">
        <f>+'[19]7M'!$P$9</f>
        <v>43</v>
      </c>
      <c r="Z11" s="11">
        <f>+'[19]8M'!$P$9</f>
        <v>45</v>
      </c>
      <c r="AA11" s="11">
        <f>+'[19]9M'!$P$9</f>
        <v>58</v>
      </c>
      <c r="AB11" s="11">
        <f>+'[19]10M'!$P$9</f>
        <v>62</v>
      </c>
      <c r="AC11" s="11">
        <f>+'[19]11M'!$P$9</f>
        <v>63</v>
      </c>
      <c r="AD11" s="11">
        <f>+'[19]12M'!$P$9</f>
        <v>70</v>
      </c>
    </row>
    <row r="12" spans="1:30" customFormat="1" x14ac:dyDescent="0.2">
      <c r="A12" s="10">
        <v>1014</v>
      </c>
      <c r="B12" s="10" t="s">
        <v>23</v>
      </c>
      <c r="C12" s="11">
        <f>+'[18]22'!$E$9</f>
        <v>108</v>
      </c>
      <c r="D12" s="11">
        <f>+'[18]22'!$F$9</f>
        <v>105</v>
      </c>
      <c r="E12" s="11">
        <f>+'[18]22'!$G$9</f>
        <v>115</v>
      </c>
      <c r="F12" s="11">
        <f>+'[18]22'!$I$9</f>
        <v>80</v>
      </c>
      <c r="G12" s="11">
        <f>+'[18]22'!$J$9</f>
        <v>114</v>
      </c>
      <c r="H12" s="11">
        <f>+'[18]22'!$K$9</f>
        <v>171</v>
      </c>
      <c r="I12" s="11">
        <f>+'[18]22'!$M$9</f>
        <v>57</v>
      </c>
      <c r="J12" s="11">
        <f>+'[18]22'!$N$9</f>
        <v>148</v>
      </c>
      <c r="K12" s="11">
        <f>+'[18]22'!$O$9</f>
        <v>147</v>
      </c>
      <c r="L12" s="11">
        <f>+'[18]22'!$Q$9</f>
        <v>68</v>
      </c>
      <c r="M12" s="11">
        <f>+'[18]22'!$R$9</f>
        <v>129</v>
      </c>
      <c r="N12" s="11">
        <f>+'[18]22'!$S$9</f>
        <v>83</v>
      </c>
      <c r="O12" s="12">
        <f t="shared" si="0"/>
        <v>1325</v>
      </c>
      <c r="Q12" s="10">
        <v>1014</v>
      </c>
      <c r="R12" s="10" t="s">
        <v>23</v>
      </c>
      <c r="S12" s="11">
        <f t="shared" si="1"/>
        <v>108</v>
      </c>
      <c r="T12" s="11">
        <f>+'[19]2M'!$Q$9</f>
        <v>213</v>
      </c>
      <c r="U12" s="11">
        <f>+'[19]3M'!$Q$9</f>
        <v>328</v>
      </c>
      <c r="V12" s="11">
        <f>+'[19]4M'!$Q$9</f>
        <v>408</v>
      </c>
      <c r="W12" s="11">
        <f>+'[19]5M'!$Q$9</f>
        <v>522</v>
      </c>
      <c r="X12" s="11">
        <f>+'[19]6M'!$Q$9</f>
        <v>693</v>
      </c>
      <c r="Y12" s="11">
        <f>+'[19]7M'!$Q$9</f>
        <v>750</v>
      </c>
      <c r="Z12" s="11">
        <f>+'[19]8M'!$Q$9</f>
        <v>898</v>
      </c>
      <c r="AA12" s="11">
        <f>+'[19]9M'!$Q$9</f>
        <v>1045</v>
      </c>
      <c r="AB12" s="11">
        <f>+'[19]10M'!$Q$9</f>
        <v>1113</v>
      </c>
      <c r="AC12" s="11">
        <f>+'[19]11M'!$Q$9</f>
        <v>1242</v>
      </c>
      <c r="AD12" s="11">
        <f>+'[19]12M'!$Q$9</f>
        <v>1325</v>
      </c>
    </row>
    <row r="13" spans="1:30" customFormat="1" x14ac:dyDescent="0.2">
      <c r="A13" s="10">
        <v>1015</v>
      </c>
      <c r="B13" s="10" t="s">
        <v>24</v>
      </c>
      <c r="C13" s="11">
        <f>+'[18]23'!$E$9</f>
        <v>8</v>
      </c>
      <c r="D13" s="11">
        <f>+'[18]23'!$F$9</f>
        <v>10</v>
      </c>
      <c r="E13" s="11">
        <f>+'[18]23'!$G$9</f>
        <v>13</v>
      </c>
      <c r="F13" s="11">
        <f>+'[18]23'!$I$9</f>
        <v>35</v>
      </c>
      <c r="G13" s="11">
        <f>+'[18]23'!$J$9</f>
        <v>32</v>
      </c>
      <c r="H13" s="11">
        <f>+'[18]23'!$K$9</f>
        <v>31</v>
      </c>
      <c r="I13" s="11">
        <f>+'[18]23'!$M$9</f>
        <v>31</v>
      </c>
      <c r="J13" s="11">
        <f>+'[18]23'!$N$9</f>
        <v>30</v>
      </c>
      <c r="K13" s="11">
        <f>+'[18]23'!$O$9</f>
        <v>8</v>
      </c>
      <c r="L13" s="11">
        <f>+'[18]23'!$Q$9</f>
        <v>35</v>
      </c>
      <c r="M13" s="11">
        <f>+'[18]23'!$R$9</f>
        <v>16</v>
      </c>
      <c r="N13" s="11">
        <f>+'[18]23'!$S$9</f>
        <v>9</v>
      </c>
      <c r="O13" s="12">
        <f t="shared" si="0"/>
        <v>258</v>
      </c>
      <c r="Q13" s="10">
        <v>1015</v>
      </c>
      <c r="R13" s="10" t="s">
        <v>24</v>
      </c>
      <c r="S13" s="11">
        <f t="shared" si="1"/>
        <v>8</v>
      </c>
      <c r="T13" s="11">
        <f>+'[19]2M'!$R$9</f>
        <v>18</v>
      </c>
      <c r="U13" s="11">
        <f>+'[19]3M'!$R$9</f>
        <v>31</v>
      </c>
      <c r="V13" s="11">
        <f>+'[19]4M'!$R$9</f>
        <v>66</v>
      </c>
      <c r="W13" s="11">
        <f>+'[19]5M'!$R$9</f>
        <v>98</v>
      </c>
      <c r="X13" s="11">
        <f>+'[19]6M'!$R$9</f>
        <v>129</v>
      </c>
      <c r="Y13" s="11">
        <f>+'[19]7M'!$R$9</f>
        <v>160</v>
      </c>
      <c r="Z13" s="11">
        <f>+'[19]8M'!$R$9</f>
        <v>190</v>
      </c>
      <c r="AA13" s="11">
        <f>+'[19]9M'!$R$9</f>
        <v>198</v>
      </c>
      <c r="AB13" s="11">
        <f>+'[19]10M'!$R$9</f>
        <v>233</v>
      </c>
      <c r="AC13" s="11">
        <f>+'[19]11M'!$R$9</f>
        <v>249</v>
      </c>
      <c r="AD13" s="11">
        <f>+'[19]12M'!$R$9</f>
        <v>258</v>
      </c>
    </row>
    <row r="14" spans="1:30" customFormat="1" x14ac:dyDescent="0.2">
      <c r="A14" s="10">
        <v>1016</v>
      </c>
      <c r="B14" s="10" t="s">
        <v>25</v>
      </c>
      <c r="C14" s="11">
        <f>+'[18]24'!$E$9</f>
        <v>42</v>
      </c>
      <c r="D14" s="11">
        <f>+'[18]24'!$F$9</f>
        <v>60</v>
      </c>
      <c r="E14" s="11">
        <f>+'[18]24'!$G$9</f>
        <v>84</v>
      </c>
      <c r="F14" s="11">
        <f>+'[18]24'!$I$9</f>
        <v>75</v>
      </c>
      <c r="G14" s="11">
        <f>+'[18]24'!$J$9</f>
        <v>42</v>
      </c>
      <c r="H14" s="11">
        <f>+'[18]24'!$K$9</f>
        <v>65</v>
      </c>
      <c r="I14" s="11">
        <f>+'[18]24'!$M$9</f>
        <v>17</v>
      </c>
      <c r="J14" s="11">
        <f>+'[18]24'!$N$9</f>
        <v>36</v>
      </c>
      <c r="K14" s="11">
        <f>+'[18]24'!$O$9</f>
        <v>51</v>
      </c>
      <c r="L14" s="11">
        <f>+'[18]24'!$Q$9</f>
        <v>14</v>
      </c>
      <c r="M14" s="11">
        <f>+'[18]24'!$R$9</f>
        <v>24</v>
      </c>
      <c r="N14" s="11">
        <f>+'[18]24'!$S$9</f>
        <v>21</v>
      </c>
      <c r="O14" s="12">
        <f t="shared" si="0"/>
        <v>531</v>
      </c>
      <c r="Q14" s="10">
        <v>1016</v>
      </c>
      <c r="R14" s="10" t="s">
        <v>25</v>
      </c>
      <c r="S14" s="11">
        <f t="shared" si="1"/>
        <v>42</v>
      </c>
      <c r="T14" s="11">
        <f>+'[19]2M'!$S$9</f>
        <v>102</v>
      </c>
      <c r="U14" s="11">
        <f>+'[19]3M'!$S$9</f>
        <v>186</v>
      </c>
      <c r="V14" s="11">
        <f>+'[19]4M'!$S$9</f>
        <v>261</v>
      </c>
      <c r="W14" s="11">
        <f>+'[19]5M'!$S$9</f>
        <v>303</v>
      </c>
      <c r="X14" s="11">
        <f>+'[19]6M'!$S$9</f>
        <v>368</v>
      </c>
      <c r="Y14" s="11">
        <f>+'[19]7M'!$S$9</f>
        <v>385</v>
      </c>
      <c r="Z14" s="11">
        <f>+'[19]8M'!$S$9</f>
        <v>421</v>
      </c>
      <c r="AA14" s="11">
        <f>+'[19]9M'!$S$9</f>
        <v>472</v>
      </c>
      <c r="AB14" s="11">
        <f>+'[19]10M'!$S$9</f>
        <v>486</v>
      </c>
      <c r="AC14" s="11">
        <f>+'[19]11M'!$S$9</f>
        <v>510</v>
      </c>
      <c r="AD14" s="11">
        <f>+'[19]12M'!$S$9</f>
        <v>531</v>
      </c>
    </row>
    <row r="15" spans="1:30" customFormat="1" x14ac:dyDescent="0.2">
      <c r="A15" s="10">
        <v>1017</v>
      </c>
      <c r="B15" s="10" t="s">
        <v>26</v>
      </c>
      <c r="C15" s="11">
        <f>+'[18]25'!$E$9</f>
        <v>33</v>
      </c>
      <c r="D15" s="11">
        <f>+'[18]25'!$F$9</f>
        <v>31</v>
      </c>
      <c r="E15" s="11">
        <f>+'[18]25'!$G$9</f>
        <v>30</v>
      </c>
      <c r="F15" s="11">
        <f>+'[18]25'!$I$9</f>
        <v>29</v>
      </c>
      <c r="G15" s="11">
        <f>+'[18]25'!$J$9</f>
        <v>21</v>
      </c>
      <c r="H15" s="11">
        <f>+'[18]25'!$K$9</f>
        <v>46</v>
      </c>
      <c r="I15" s="11">
        <f>+'[18]25'!$M$9</f>
        <v>25</v>
      </c>
      <c r="J15" s="11">
        <f>+'[18]25'!$N$9</f>
        <v>31</v>
      </c>
      <c r="K15" s="11">
        <f>+'[18]25'!$O$9</f>
        <v>34</v>
      </c>
      <c r="L15" s="11">
        <f>+'[18]25'!$Q$9</f>
        <v>26</v>
      </c>
      <c r="M15" s="11">
        <f>+'[18]25'!$R$9</f>
        <v>27</v>
      </c>
      <c r="N15" s="11">
        <f>+'[18]25'!$S$9</f>
        <v>43</v>
      </c>
      <c r="O15" s="12">
        <f t="shared" si="0"/>
        <v>376</v>
      </c>
      <c r="Q15" s="10">
        <v>1017</v>
      </c>
      <c r="R15" s="10" t="s">
        <v>26</v>
      </c>
      <c r="S15" s="11">
        <f t="shared" si="1"/>
        <v>33</v>
      </c>
      <c r="T15" s="11">
        <f>+'[19]2M'!$T$9</f>
        <v>64</v>
      </c>
      <c r="U15" s="11">
        <f>+'[19]3M'!$T$9</f>
        <v>94</v>
      </c>
      <c r="V15" s="11">
        <f>+'[19]4M'!$T$9</f>
        <v>123</v>
      </c>
      <c r="W15" s="11">
        <f>+'[19]5M'!$T$9</f>
        <v>144</v>
      </c>
      <c r="X15" s="11">
        <f>+'[19]6M'!$T$9</f>
        <v>190</v>
      </c>
      <c r="Y15" s="11">
        <f>+'[19]7M'!$T$9</f>
        <v>215</v>
      </c>
      <c r="Z15" s="11">
        <f>+'[19]8M'!$T$9</f>
        <v>246</v>
      </c>
      <c r="AA15" s="11">
        <f>+'[19]9M'!$T$9</f>
        <v>280</v>
      </c>
      <c r="AB15" s="11">
        <f>+'[19]10M'!$T$9</f>
        <v>306</v>
      </c>
      <c r="AC15" s="11">
        <f>+'[19]11M'!$T$9</f>
        <v>333</v>
      </c>
      <c r="AD15" s="11">
        <f>+'[19]12M'!$T$9</f>
        <v>376</v>
      </c>
    </row>
    <row r="16" spans="1:30" customFormat="1" x14ac:dyDescent="0.2">
      <c r="A16" s="10">
        <v>1018</v>
      </c>
      <c r="B16" s="10" t="s">
        <v>27</v>
      </c>
      <c r="C16" s="11">
        <f>+'[18]26'!$E$9</f>
        <v>11</v>
      </c>
      <c r="D16" s="11">
        <f>+'[18]26'!$F$9</f>
        <v>7</v>
      </c>
      <c r="E16" s="11">
        <f>+'[18]26'!$G$9</f>
        <v>9</v>
      </c>
      <c r="F16" s="11">
        <f>+'[18]26'!$I$9</f>
        <v>9</v>
      </c>
      <c r="G16" s="11">
        <f>+'[18]26'!$J$9</f>
        <v>12</v>
      </c>
      <c r="H16" s="11">
        <f>+'[18]26'!$K$9</f>
        <v>11</v>
      </c>
      <c r="I16" s="11">
        <f>+'[18]26'!$M$9</f>
        <v>18</v>
      </c>
      <c r="J16" s="11">
        <f>+'[18]26'!$N$9</f>
        <v>8</v>
      </c>
      <c r="K16" s="11">
        <f>+'[18]26'!$O$9</f>
        <v>20</v>
      </c>
      <c r="L16" s="11">
        <f>+'[18]26'!$Q$9</f>
        <v>4</v>
      </c>
      <c r="M16" s="11">
        <f>+'[18]26'!$R$9</f>
        <v>7</v>
      </c>
      <c r="N16" s="11">
        <f>+'[18]26'!$S$9</f>
        <v>7</v>
      </c>
      <c r="O16" s="12">
        <f t="shared" si="0"/>
        <v>123</v>
      </c>
      <c r="Q16" s="10">
        <v>1018</v>
      </c>
      <c r="R16" s="10" t="s">
        <v>27</v>
      </c>
      <c r="S16" s="11">
        <f t="shared" si="1"/>
        <v>11</v>
      </c>
      <c r="T16" s="11">
        <f>+'[19]2M'!$U$9</f>
        <v>18</v>
      </c>
      <c r="U16" s="11">
        <f>+'[19]3M'!$U$9</f>
        <v>27</v>
      </c>
      <c r="V16" s="11">
        <f>+'[19]4M'!$U$9</f>
        <v>36</v>
      </c>
      <c r="W16" s="11">
        <f>+'[19]5M'!$U$9</f>
        <v>48</v>
      </c>
      <c r="X16" s="11">
        <f>+'[19]6M'!$U$9</f>
        <v>59</v>
      </c>
      <c r="Y16" s="11">
        <f>+'[19]7M'!$U$9</f>
        <v>77</v>
      </c>
      <c r="Z16" s="11">
        <f>+'[19]8M'!$U$9</f>
        <v>85</v>
      </c>
      <c r="AA16" s="11">
        <f>+'[19]9M'!$U$9</f>
        <v>105</v>
      </c>
      <c r="AB16" s="11">
        <f>+'[19]10M'!$U$9</f>
        <v>109</v>
      </c>
      <c r="AC16" s="11">
        <f>+'[19]11M'!$U$9</f>
        <v>116</v>
      </c>
      <c r="AD16" s="11">
        <f>+'[19]12M'!$U$9</f>
        <v>123</v>
      </c>
    </row>
    <row r="17" spans="1:31" customFormat="1" x14ac:dyDescent="0.2">
      <c r="A17" s="10">
        <v>1019</v>
      </c>
      <c r="B17" s="10" t="s">
        <v>28</v>
      </c>
      <c r="C17" s="11">
        <f>+'[18]27'!$E$9</f>
        <v>8</v>
      </c>
      <c r="D17" s="11">
        <f>+'[18]27'!$F$9</f>
        <v>8</v>
      </c>
      <c r="E17" s="11">
        <f>+'[18]27'!$G$9</f>
        <v>5</v>
      </c>
      <c r="F17" s="11">
        <f>+'[18]27'!$I$9</f>
        <v>6</v>
      </c>
      <c r="G17" s="11">
        <f>+'[18]27'!$J$9</f>
        <v>5</v>
      </c>
      <c r="H17" s="11">
        <f>+'[18]27'!$K$9</f>
        <v>24</v>
      </c>
      <c r="I17" s="11">
        <f>+'[18]27'!$M$9</f>
        <v>9</v>
      </c>
      <c r="J17" s="11">
        <f>+'[18]27'!$N$9</f>
        <v>2</v>
      </c>
      <c r="K17" s="11">
        <f>+'[18]27'!$O$9</f>
        <v>8</v>
      </c>
      <c r="L17" s="11">
        <f>+'[18]27'!$Q$9</f>
        <v>5</v>
      </c>
      <c r="M17" s="11">
        <f>+'[18]27'!$R$9</f>
        <v>1</v>
      </c>
      <c r="N17" s="11">
        <f>+'[18]27'!$S$9</f>
        <v>3</v>
      </c>
      <c r="O17" s="12">
        <f t="shared" si="0"/>
        <v>84</v>
      </c>
      <c r="Q17" s="10">
        <v>1019</v>
      </c>
      <c r="R17" s="10" t="s">
        <v>28</v>
      </c>
      <c r="S17" s="11">
        <f t="shared" si="1"/>
        <v>8</v>
      </c>
      <c r="T17" s="11">
        <f>+'[19]2M'!$V$9</f>
        <v>16</v>
      </c>
      <c r="U17" s="11">
        <f>+'[19]3M'!$V$9</f>
        <v>21</v>
      </c>
      <c r="V17" s="11">
        <f>+'[19]4M'!$V$9</f>
        <v>27</v>
      </c>
      <c r="W17" s="11">
        <f>+'[19]5M'!$V$9</f>
        <v>32</v>
      </c>
      <c r="X17" s="11">
        <f>+'[19]6M'!$V$9</f>
        <v>56</v>
      </c>
      <c r="Y17" s="11">
        <f>+'[19]7M'!$V$9</f>
        <v>65</v>
      </c>
      <c r="Z17" s="11">
        <f>+'[19]8M'!$V$9</f>
        <v>67</v>
      </c>
      <c r="AA17" s="11">
        <f>+'[19]9M'!$V$9</f>
        <v>75</v>
      </c>
      <c r="AB17" s="11">
        <f>+'[19]10M'!$V$9</f>
        <v>80</v>
      </c>
      <c r="AC17" s="11">
        <f>+'[19]11M'!$V$9</f>
        <v>81</v>
      </c>
      <c r="AD17" s="11">
        <f>+'[19]12M'!$V$9</f>
        <v>84</v>
      </c>
    </row>
    <row r="18" spans="1:31" customFormat="1" x14ac:dyDescent="0.2">
      <c r="A18" s="10">
        <v>1020</v>
      </c>
      <c r="B18" s="10" t="s">
        <v>29</v>
      </c>
      <c r="C18" s="11">
        <f>+'[18]28'!$E$9</f>
        <v>56</v>
      </c>
      <c r="D18" s="11">
        <f>+'[18]28'!$F$9</f>
        <v>54</v>
      </c>
      <c r="E18" s="11">
        <f>+'[18]28'!$G$9</f>
        <v>53</v>
      </c>
      <c r="F18" s="11">
        <f>+'[18]28'!$I$9</f>
        <v>39</v>
      </c>
      <c r="G18" s="11">
        <f>+'[18]28'!$J$9</f>
        <v>44</v>
      </c>
      <c r="H18" s="11">
        <f>+'[18]28'!$K$9</f>
        <v>37</v>
      </c>
      <c r="I18" s="11">
        <f>+'[18]28'!$M$9</f>
        <v>36</v>
      </c>
      <c r="J18" s="11">
        <f>+'[18]28'!$N$9</f>
        <v>30</v>
      </c>
      <c r="K18" s="11">
        <f>+'[18]28'!$O$9</f>
        <v>35</v>
      </c>
      <c r="L18" s="11">
        <f>+'[18]28'!$Q$9</f>
        <v>59</v>
      </c>
      <c r="M18" s="11">
        <f>+'[18]28'!$R$9</f>
        <v>57</v>
      </c>
      <c r="N18" s="11">
        <f>+'[18]28'!$S$9</f>
        <v>36</v>
      </c>
      <c r="O18" s="12">
        <f t="shared" si="0"/>
        <v>536</v>
      </c>
      <c r="Q18" s="10">
        <v>1020</v>
      </c>
      <c r="R18" s="10" t="s">
        <v>29</v>
      </c>
      <c r="S18" s="11">
        <f t="shared" si="1"/>
        <v>56</v>
      </c>
      <c r="T18" s="11">
        <f>+'[19]2M'!$W$9</f>
        <v>110</v>
      </c>
      <c r="U18" s="11">
        <f>+'[19]3M'!$W$9</f>
        <v>163</v>
      </c>
      <c r="V18" s="11">
        <f>+'[19]4M'!$W$9</f>
        <v>202</v>
      </c>
      <c r="W18" s="11">
        <f>+'[19]5M'!$W$9</f>
        <v>246</v>
      </c>
      <c r="X18" s="11">
        <f>+'[19]6M'!$W$9</f>
        <v>283</v>
      </c>
      <c r="Y18" s="11">
        <f>+'[19]7M'!$W$9</f>
        <v>319</v>
      </c>
      <c r="Z18" s="11">
        <f>+'[19]8M'!$W$9</f>
        <v>349</v>
      </c>
      <c r="AA18" s="11">
        <f>+'[19]9M'!$W$9</f>
        <v>384</v>
      </c>
      <c r="AB18" s="11">
        <f>+'[19]10M'!$W$9</f>
        <v>443</v>
      </c>
      <c r="AC18" s="11">
        <f>+'[19]11M'!$W$9</f>
        <v>500</v>
      </c>
      <c r="AD18" s="11">
        <f>+'[19]12M'!$W$9</f>
        <v>536</v>
      </c>
    </row>
    <row r="19" spans="1:31" customFormat="1" x14ac:dyDescent="0.2">
      <c r="A19" s="10">
        <v>1021</v>
      </c>
      <c r="B19" s="10" t="s">
        <v>30</v>
      </c>
      <c r="C19" s="11">
        <f>+'[18]29'!$E$9</f>
        <v>9</v>
      </c>
      <c r="D19" s="11">
        <f>+'[18]29'!$F$9</f>
        <v>20</v>
      </c>
      <c r="E19" s="11">
        <f>+'[18]29'!$G$9</f>
        <v>22</v>
      </c>
      <c r="F19" s="11">
        <f>+'[18]29'!$I$9</f>
        <v>21</v>
      </c>
      <c r="G19" s="11">
        <f>+'[18]29'!$J$9</f>
        <v>11</v>
      </c>
      <c r="H19" s="11">
        <f>+'[18]29'!$K$9</f>
        <v>22</v>
      </c>
      <c r="I19" s="11">
        <f>+'[18]29'!$M$9</f>
        <v>20</v>
      </c>
      <c r="J19" s="11">
        <f>+'[18]29'!$N$9</f>
        <v>23</v>
      </c>
      <c r="K19" s="11">
        <f>+'[18]29'!$O$9</f>
        <v>18</v>
      </c>
      <c r="L19" s="11">
        <f>+'[18]29'!$Q$9</f>
        <v>13</v>
      </c>
      <c r="M19" s="11">
        <f>+'[18]29'!$R$9</f>
        <v>9</v>
      </c>
      <c r="N19" s="11">
        <f>+'[18]29'!$S$9</f>
        <v>22</v>
      </c>
      <c r="O19" s="12">
        <f t="shared" si="0"/>
        <v>210</v>
      </c>
      <c r="Q19" s="10">
        <v>1021</v>
      </c>
      <c r="R19" s="10" t="s">
        <v>30</v>
      </c>
      <c r="S19" s="11">
        <f t="shared" si="1"/>
        <v>9</v>
      </c>
      <c r="T19" s="11">
        <f>+'[19]2M'!$X$9</f>
        <v>29</v>
      </c>
      <c r="U19" s="11">
        <f>+'[19]3M'!$X$9</f>
        <v>51</v>
      </c>
      <c r="V19" s="11">
        <f>+'[19]4M'!$X$9</f>
        <v>72</v>
      </c>
      <c r="W19" s="11">
        <f>+'[19]5M'!$X$9</f>
        <v>83</v>
      </c>
      <c r="X19" s="11">
        <f>+'[19]6M'!$X$9</f>
        <v>105</v>
      </c>
      <c r="Y19" s="11">
        <f>+'[19]7M'!$X$9</f>
        <v>125</v>
      </c>
      <c r="Z19" s="11">
        <f>+'[19]8M'!$X$9</f>
        <v>148</v>
      </c>
      <c r="AA19" s="11">
        <f>+'[19]9M'!$X$9</f>
        <v>166</v>
      </c>
      <c r="AB19" s="11">
        <f>+'[19]10M'!$X$9</f>
        <v>179</v>
      </c>
      <c r="AC19" s="11">
        <f>+'[19]11M'!$X$9</f>
        <v>188</v>
      </c>
      <c r="AD19" s="11">
        <f>+'[19]12M'!$X$9</f>
        <v>210</v>
      </c>
    </row>
    <row r="20" spans="1:31" customFormat="1" x14ac:dyDescent="0.2">
      <c r="A20" s="10">
        <v>1022</v>
      </c>
      <c r="B20" s="10" t="s">
        <v>31</v>
      </c>
      <c r="C20" s="11">
        <f>+'[18]30'!$E$9</f>
        <v>62</v>
      </c>
      <c r="D20" s="11">
        <f>+'[18]30'!$F$9</f>
        <v>113</v>
      </c>
      <c r="E20" s="11">
        <f>+'[18]30'!$G$9</f>
        <v>90</v>
      </c>
      <c r="F20" s="11">
        <f>+'[18]30'!$I$9</f>
        <v>87</v>
      </c>
      <c r="G20" s="11">
        <f>+'[18]30'!$J$9</f>
        <v>87</v>
      </c>
      <c r="H20" s="11">
        <f>+'[18]30'!$K$9</f>
        <v>116</v>
      </c>
      <c r="I20" s="11">
        <f>+'[18]30'!$M$9</f>
        <v>98</v>
      </c>
      <c r="J20" s="11">
        <f>+'[18]30'!$N$9</f>
        <v>84</v>
      </c>
      <c r="K20" s="11">
        <f>+'[18]30'!$O$9</f>
        <v>97</v>
      </c>
      <c r="L20" s="11">
        <f>+'[18]30'!$Q$9</f>
        <v>61</v>
      </c>
      <c r="M20" s="11">
        <f>+'[18]30'!$R$9</f>
        <v>68</v>
      </c>
      <c r="N20" s="11">
        <f>+'[18]30'!$S$9</f>
        <v>135</v>
      </c>
      <c r="O20" s="12">
        <f t="shared" si="0"/>
        <v>1098</v>
      </c>
      <c r="Q20" s="10">
        <v>1022</v>
      </c>
      <c r="R20" s="10" t="s">
        <v>31</v>
      </c>
      <c r="S20" s="11">
        <f t="shared" si="1"/>
        <v>62</v>
      </c>
      <c r="T20" s="11">
        <f>+'[19]2M'!$Y$9</f>
        <v>175</v>
      </c>
      <c r="U20" s="11">
        <f>+'[19]3M'!$Y$9</f>
        <v>265</v>
      </c>
      <c r="V20" s="11">
        <f>+'[19]4M'!$Y$9</f>
        <v>352</v>
      </c>
      <c r="W20" s="11">
        <f>+'[19]5M'!$Y$9</f>
        <v>439</v>
      </c>
      <c r="X20" s="11">
        <f>+'[19]6M'!$Y$9</f>
        <v>555</v>
      </c>
      <c r="Y20" s="11">
        <f>+'[19]7M'!$Y$9</f>
        <v>653</v>
      </c>
      <c r="Z20" s="11">
        <f>+'[19]8M'!$Y$9</f>
        <v>737</v>
      </c>
      <c r="AA20" s="11">
        <f>+'[19]9M'!$Y$9</f>
        <v>834</v>
      </c>
      <c r="AB20" s="11">
        <f>+'[19]10M'!$Y$9</f>
        <v>895</v>
      </c>
      <c r="AC20" s="11">
        <f>+'[19]11M'!$Y$9</f>
        <v>963</v>
      </c>
      <c r="AD20" s="11">
        <f>+'[19]12M'!$Y$9</f>
        <v>1098</v>
      </c>
    </row>
    <row r="21" spans="1:31" customFormat="1" x14ac:dyDescent="0.2">
      <c r="A21" s="10">
        <v>1023</v>
      </c>
      <c r="B21" s="10" t="s">
        <v>32</v>
      </c>
      <c r="C21" s="11">
        <f>+'[18]31'!$E$9</f>
        <v>15</v>
      </c>
      <c r="D21" s="11">
        <f>+'[18]31'!$F$9</f>
        <v>18</v>
      </c>
      <c r="E21" s="11">
        <f>+'[18]31'!$G$9</f>
        <v>22</v>
      </c>
      <c r="F21" s="11">
        <f>+'[18]31'!$I$9</f>
        <v>19</v>
      </c>
      <c r="G21" s="11">
        <f>+'[18]31'!$J$9</f>
        <v>20</v>
      </c>
      <c r="H21" s="11">
        <f>+'[18]31'!$K$9</f>
        <v>11</v>
      </c>
      <c r="I21" s="11">
        <f>+'[18]31'!$M$9</f>
        <v>31</v>
      </c>
      <c r="J21" s="11">
        <f>+'[18]31'!$N$9</f>
        <v>20</v>
      </c>
      <c r="K21" s="11">
        <f>+'[18]31'!$O$9</f>
        <v>26</v>
      </c>
      <c r="L21" s="11">
        <f>+'[18]31'!$Q$9</f>
        <v>3</v>
      </c>
      <c r="M21" s="11">
        <f>+'[18]31'!$R$9</f>
        <v>13</v>
      </c>
      <c r="N21" s="11">
        <f>+'[18]31'!$S$9</f>
        <v>0</v>
      </c>
      <c r="O21" s="12">
        <f t="shared" si="0"/>
        <v>198</v>
      </c>
      <c r="Q21" s="10">
        <v>1023</v>
      </c>
      <c r="R21" s="10" t="s">
        <v>32</v>
      </c>
      <c r="S21" s="11">
        <f t="shared" si="1"/>
        <v>15</v>
      </c>
      <c r="T21" s="11">
        <f>+'[19]2M'!$Z$9</f>
        <v>33</v>
      </c>
      <c r="U21" s="11">
        <f>+'[19]3M'!$Z$9</f>
        <v>55</v>
      </c>
      <c r="V21" s="11">
        <f>+'[19]4M'!$Z$9</f>
        <v>74</v>
      </c>
      <c r="W21" s="11">
        <f>+'[19]5M'!$Z$9</f>
        <v>94</v>
      </c>
      <c r="X21" s="11">
        <f>+'[19]6M'!$Z$9</f>
        <v>105</v>
      </c>
      <c r="Y21" s="11">
        <f>+'[19]7M'!$Z$9</f>
        <v>136</v>
      </c>
      <c r="Z21" s="11">
        <f>+'[19]8M'!$Z$9</f>
        <v>156</v>
      </c>
      <c r="AA21" s="11">
        <f>+'[19]9M'!$Z$9</f>
        <v>182</v>
      </c>
      <c r="AB21" s="11">
        <f>+'[19]10M'!$Z$9</f>
        <v>185</v>
      </c>
      <c r="AC21" s="11">
        <f>+'[19]11M'!$Z$9</f>
        <v>198</v>
      </c>
      <c r="AD21" s="11">
        <f>+'[19]12M'!$Z$9</f>
        <v>198</v>
      </c>
    </row>
    <row r="22" spans="1:31" customFormat="1" x14ac:dyDescent="0.2">
      <c r="A22" s="10">
        <v>1024</v>
      </c>
      <c r="B22" s="10" t="s">
        <v>33</v>
      </c>
      <c r="C22" s="11">
        <f>+'[18]32'!$E$9</f>
        <v>220</v>
      </c>
      <c r="D22" s="11">
        <f>+'[18]32'!$F$9</f>
        <v>153</v>
      </c>
      <c r="E22" s="11">
        <f>+'[18]32'!$G$9</f>
        <v>192</v>
      </c>
      <c r="F22" s="11">
        <f>+'[18]32'!$I$9</f>
        <v>173</v>
      </c>
      <c r="G22" s="11">
        <f>+'[18]32'!$J$9</f>
        <v>127</v>
      </c>
      <c r="H22" s="11">
        <f>+'[18]32'!$K$9</f>
        <v>162</v>
      </c>
      <c r="I22" s="11">
        <f>+'[18]32'!$M$9</f>
        <v>167</v>
      </c>
      <c r="J22" s="11">
        <f>+'[18]32'!$N$9</f>
        <v>231</v>
      </c>
      <c r="K22" s="11">
        <f>+'[18]32'!$O$9</f>
        <v>181</v>
      </c>
      <c r="L22" s="11">
        <f>+'[18]32'!$Q$9</f>
        <v>138</v>
      </c>
      <c r="M22" s="11">
        <f>+'[18]32'!$R$9</f>
        <v>111</v>
      </c>
      <c r="N22" s="11">
        <f>+'[18]32'!$S$9</f>
        <v>138</v>
      </c>
      <c r="O22" s="12">
        <f t="shared" si="0"/>
        <v>1993</v>
      </c>
      <c r="Q22" s="10">
        <v>1024</v>
      </c>
      <c r="R22" s="10" t="s">
        <v>33</v>
      </c>
      <c r="S22" s="11">
        <f t="shared" si="1"/>
        <v>220</v>
      </c>
      <c r="T22" s="11">
        <f>+'[19]2M'!$AA$9</f>
        <v>373</v>
      </c>
      <c r="U22" s="11">
        <f>+'[19]3M'!$AA$9</f>
        <v>565</v>
      </c>
      <c r="V22" s="11">
        <f>+'[19]4M'!$AA$9</f>
        <v>738</v>
      </c>
      <c r="W22" s="11">
        <f>+'[19]5M'!$AA$9</f>
        <v>865</v>
      </c>
      <c r="X22" s="11">
        <f>+'[19]6M'!$AA$9</f>
        <v>1027</v>
      </c>
      <c r="Y22" s="11">
        <f>+'[19]7M'!$AA$9</f>
        <v>1194</v>
      </c>
      <c r="Z22" s="11">
        <f>+'[19]8M'!$AA$9</f>
        <v>1425</v>
      </c>
      <c r="AA22" s="11">
        <f>+'[19]9M'!$AA$9</f>
        <v>1606</v>
      </c>
      <c r="AB22" s="11">
        <f>+'[19]10M'!$AA$9</f>
        <v>1744</v>
      </c>
      <c r="AC22" s="11">
        <f>+'[19]11M'!$AA$9</f>
        <v>1855</v>
      </c>
      <c r="AD22" s="11">
        <f>+'[19]12M'!$AA$9</f>
        <v>1993</v>
      </c>
    </row>
    <row r="23" spans="1:31" customFormat="1" x14ac:dyDescent="0.2">
      <c r="A23" s="10">
        <v>1025</v>
      </c>
      <c r="B23" s="10" t="s">
        <v>34</v>
      </c>
      <c r="C23" s="11">
        <f>+'[18]33'!$E$9</f>
        <v>44</v>
      </c>
      <c r="D23" s="11">
        <f>+'[18]33'!$F$9</f>
        <v>33</v>
      </c>
      <c r="E23" s="11">
        <f>+'[18]33'!$G$9</f>
        <v>59</v>
      </c>
      <c r="F23" s="11">
        <f>+'[18]33'!$I$9</f>
        <v>64</v>
      </c>
      <c r="G23" s="11">
        <f>+'[18]33'!$J$9</f>
        <v>99</v>
      </c>
      <c r="H23" s="11">
        <f>+'[18]33'!$K$9</f>
        <v>135</v>
      </c>
      <c r="I23" s="11">
        <f>+'[18]33'!$M$9</f>
        <v>62</v>
      </c>
      <c r="J23" s="11">
        <f>+'[18]33'!$N$9</f>
        <v>37</v>
      </c>
      <c r="K23" s="11">
        <f>+'[18]33'!$O$9</f>
        <v>66</v>
      </c>
      <c r="L23" s="11">
        <f>+'[18]33'!$Q$9</f>
        <v>38</v>
      </c>
      <c r="M23" s="11">
        <f>+'[18]33'!$R$9</f>
        <v>23</v>
      </c>
      <c r="N23" s="11">
        <f>+'[18]33'!$S$9</f>
        <v>63</v>
      </c>
      <c r="O23" s="12">
        <f t="shared" si="0"/>
        <v>723</v>
      </c>
      <c r="Q23" s="10">
        <v>1025</v>
      </c>
      <c r="R23" s="10" t="s">
        <v>34</v>
      </c>
      <c r="S23" s="11">
        <f t="shared" si="1"/>
        <v>44</v>
      </c>
      <c r="T23" s="11">
        <f>+'[19]2M'!$AB$9</f>
        <v>77</v>
      </c>
      <c r="U23" s="11">
        <f>+'[19]3M'!$AB$9</f>
        <v>136</v>
      </c>
      <c r="V23" s="11">
        <f>+'[19]4M'!$AB$9</f>
        <v>200</v>
      </c>
      <c r="W23" s="11">
        <f>+'[19]5M'!$AB$9</f>
        <v>299</v>
      </c>
      <c r="X23" s="11">
        <f>+'[19]6M'!$AB$9</f>
        <v>434</v>
      </c>
      <c r="Y23" s="11">
        <f>+'[19]7M'!$AB$9</f>
        <v>496</v>
      </c>
      <c r="Z23" s="11">
        <f>+'[19]8M'!$AB$9</f>
        <v>533</v>
      </c>
      <c r="AA23" s="11">
        <f>+'[19]9M'!$AB$9</f>
        <v>599</v>
      </c>
      <c r="AB23" s="11">
        <f>+'[19]10M'!$AB$9</f>
        <v>637</v>
      </c>
      <c r="AC23" s="11">
        <f>+'[19]11M'!$AB$9</f>
        <v>660</v>
      </c>
      <c r="AD23" s="11">
        <f>+'[19]12M'!$AB$9</f>
        <v>723</v>
      </c>
    </row>
    <row r="24" spans="1:31" customFormat="1" x14ac:dyDescent="0.2">
      <c r="A24" s="10">
        <v>1026</v>
      </c>
      <c r="B24" s="10" t="s">
        <v>35</v>
      </c>
      <c r="C24" s="11">
        <f>+'[18]34'!$E$9</f>
        <v>8</v>
      </c>
      <c r="D24" s="11">
        <f>+'[18]34'!$F$9</f>
        <v>2</v>
      </c>
      <c r="E24" s="11">
        <f>+'[18]34'!$G$9</f>
        <v>3</v>
      </c>
      <c r="F24" s="11">
        <f>+'[18]34'!$I$9</f>
        <v>14</v>
      </c>
      <c r="G24" s="11">
        <f>+'[18]34'!$J$9</f>
        <v>6</v>
      </c>
      <c r="H24" s="11">
        <f>+'[18]34'!$K$9</f>
        <v>17</v>
      </c>
      <c r="I24" s="11">
        <f>+'[18]34'!$M$9</f>
        <v>15</v>
      </c>
      <c r="J24" s="11">
        <f>+'[18]34'!$N$9</f>
        <v>17</v>
      </c>
      <c r="K24" s="11">
        <f>+'[18]34'!$O$9</f>
        <v>12</v>
      </c>
      <c r="L24" s="11">
        <f>+'[18]34'!$Q$9</f>
        <v>5</v>
      </c>
      <c r="M24" s="11">
        <f>+'[18]34'!$R$9</f>
        <v>0</v>
      </c>
      <c r="N24" s="11">
        <f>+'[18]34'!$S$9</f>
        <v>6</v>
      </c>
      <c r="O24" s="12">
        <f t="shared" si="0"/>
        <v>105</v>
      </c>
      <c r="Q24" s="10">
        <v>1026</v>
      </c>
      <c r="R24" s="10" t="s">
        <v>35</v>
      </c>
      <c r="S24" s="11">
        <f t="shared" si="1"/>
        <v>8</v>
      </c>
      <c r="T24" s="11">
        <f>+'[19]2M'!$AC$9</f>
        <v>10</v>
      </c>
      <c r="U24" s="11">
        <f>+'[19]3M'!$AC$9</f>
        <v>13</v>
      </c>
      <c r="V24" s="11">
        <f>+'[19]4M'!$AC$9</f>
        <v>27</v>
      </c>
      <c r="W24" s="11">
        <f>+'[19]5M'!$AC$9</f>
        <v>33</v>
      </c>
      <c r="X24" s="11">
        <f>+'[19]6M'!$AC$9</f>
        <v>50</v>
      </c>
      <c r="Y24" s="11">
        <f>+'[19]7M'!$AC$9</f>
        <v>65</v>
      </c>
      <c r="Z24" s="11">
        <f>+'[19]8M'!$AC$9</f>
        <v>82</v>
      </c>
      <c r="AA24" s="11">
        <f>+'[19]9M'!$AC$9</f>
        <v>94</v>
      </c>
      <c r="AB24" s="11">
        <f>+'[19]10M'!$AC$9</f>
        <v>99</v>
      </c>
      <c r="AC24" s="11">
        <f>+'[19]11M'!$AC$9</f>
        <v>99</v>
      </c>
      <c r="AD24" s="11">
        <f>+'[19]12M'!$AC$9</f>
        <v>105</v>
      </c>
    </row>
    <row r="25" spans="1:31" customFormat="1" x14ac:dyDescent="0.2">
      <c r="A25" s="10">
        <v>1027</v>
      </c>
      <c r="B25" s="10" t="s">
        <v>36</v>
      </c>
      <c r="C25" s="11">
        <f>+'[18]35'!$E$9</f>
        <v>17</v>
      </c>
      <c r="D25" s="11">
        <f>+'[18]35'!$F$9</f>
        <v>13</v>
      </c>
      <c r="E25" s="11">
        <f>+'[18]35'!$G$9</f>
        <v>28</v>
      </c>
      <c r="F25" s="11">
        <f>+'[18]35'!$I$9</f>
        <v>30</v>
      </c>
      <c r="G25" s="11">
        <f>+'[18]35'!$J$9</f>
        <v>21</v>
      </c>
      <c r="H25" s="11">
        <f>+'[18]35'!$K$9</f>
        <v>24</v>
      </c>
      <c r="I25" s="11">
        <f>+'[18]35'!$M$9</f>
        <v>21</v>
      </c>
      <c r="J25" s="11">
        <f>+'[18]35'!$N$9</f>
        <v>35</v>
      </c>
      <c r="K25" s="11">
        <f>+'[18]35'!$O$9</f>
        <v>6</v>
      </c>
      <c r="L25" s="11">
        <f>+'[18]35'!$Q$9</f>
        <v>9</v>
      </c>
      <c r="M25" s="11">
        <f>+'[18]35'!$R$9</f>
        <v>5</v>
      </c>
      <c r="N25" s="11">
        <f>+'[18]35'!$S$9</f>
        <v>10</v>
      </c>
      <c r="O25" s="12">
        <f t="shared" si="0"/>
        <v>219</v>
      </c>
      <c r="Q25" s="10">
        <v>1027</v>
      </c>
      <c r="R25" s="10" t="s">
        <v>36</v>
      </c>
      <c r="S25" s="11">
        <f t="shared" si="1"/>
        <v>17</v>
      </c>
      <c r="T25" s="11">
        <f>+'[19]2M'!$AD$9</f>
        <v>30</v>
      </c>
      <c r="U25" s="11">
        <f>+'[19]3M'!$AD$9</f>
        <v>58</v>
      </c>
      <c r="V25" s="11">
        <f>+'[19]4M'!$AD$9</f>
        <v>88</v>
      </c>
      <c r="W25" s="11">
        <f>+'[19]5M'!$AD$9</f>
        <v>109</v>
      </c>
      <c r="X25" s="11">
        <f>+'[19]6M'!$AD$9</f>
        <v>133</v>
      </c>
      <c r="Y25" s="11">
        <f>+'[19]7M'!$AD$9</f>
        <v>154</v>
      </c>
      <c r="Z25" s="11">
        <f>+'[19]8M'!$AD$9</f>
        <v>189</v>
      </c>
      <c r="AA25" s="11">
        <f>+'[19]9M'!$AD$9</f>
        <v>195</v>
      </c>
      <c r="AB25" s="11">
        <f>+'[19]10M'!$AD$9</f>
        <v>204</v>
      </c>
      <c r="AC25" s="11">
        <f>+'[19]11M'!$AD$9</f>
        <v>209</v>
      </c>
      <c r="AD25" s="11">
        <f>+'[19]12M'!$AD$9</f>
        <v>219</v>
      </c>
    </row>
    <row r="26" spans="1:31" customFormat="1" x14ac:dyDescent="0.2">
      <c r="A26" s="10">
        <v>1028</v>
      </c>
      <c r="B26" s="10" t="s">
        <v>37</v>
      </c>
      <c r="C26" s="11">
        <f>+'[18]36'!$E$9</f>
        <v>47</v>
      </c>
      <c r="D26" s="11">
        <f>+'[18]36'!$F$9</f>
        <v>51</v>
      </c>
      <c r="E26" s="11">
        <f>+'[18]36'!$G$9</f>
        <v>65</v>
      </c>
      <c r="F26" s="11">
        <f>+'[18]36'!$I$9</f>
        <v>39</v>
      </c>
      <c r="G26" s="11">
        <f>+'[18]36'!$J$9</f>
        <v>54</v>
      </c>
      <c r="H26" s="11">
        <f>+'[18]36'!$K$9</f>
        <v>46</v>
      </c>
      <c r="I26" s="11">
        <f>+'[18]36'!$M$9</f>
        <v>74</v>
      </c>
      <c r="J26" s="11">
        <f>+'[18]36'!$N$9</f>
        <v>46</v>
      </c>
      <c r="K26" s="11">
        <f>+'[18]36'!$O$9</f>
        <v>39</v>
      </c>
      <c r="L26" s="11">
        <f>+'[18]36'!$Q$9</f>
        <v>40</v>
      </c>
      <c r="M26" s="11">
        <f>+'[18]36'!$R$9</f>
        <v>53</v>
      </c>
      <c r="N26" s="11">
        <f>+'[18]36'!$S$9</f>
        <v>94</v>
      </c>
      <c r="O26" s="12">
        <f t="shared" si="0"/>
        <v>648</v>
      </c>
      <c r="Q26" s="10">
        <v>1028</v>
      </c>
      <c r="R26" s="10" t="s">
        <v>37</v>
      </c>
      <c r="S26" s="11">
        <f t="shared" si="1"/>
        <v>47</v>
      </c>
      <c r="T26" s="11">
        <f>+'[19]2M'!$AE$9</f>
        <v>98</v>
      </c>
      <c r="U26" s="11">
        <f>+'[19]3M'!$AE$9</f>
        <v>163</v>
      </c>
      <c r="V26" s="11">
        <f>+'[19]4M'!$AE$9</f>
        <v>202</v>
      </c>
      <c r="W26" s="11">
        <f>+'[19]5M'!$AE$9</f>
        <v>256</v>
      </c>
      <c r="X26" s="11">
        <f>+'[19]6M'!$AE$9</f>
        <v>302</v>
      </c>
      <c r="Y26" s="11">
        <f>+'[19]7M'!$AE$9</f>
        <v>376</v>
      </c>
      <c r="Z26" s="11">
        <f>+'[19]8M'!$AE$9</f>
        <v>422</v>
      </c>
      <c r="AA26" s="11">
        <f>+'[19]9M'!$AE$9</f>
        <v>461</v>
      </c>
      <c r="AB26" s="11">
        <f>+'[19]10M'!$AE$9</f>
        <v>501</v>
      </c>
      <c r="AC26" s="11">
        <f>+'[19]11M'!$AE$9</f>
        <v>554</v>
      </c>
      <c r="AD26" s="11">
        <f>+'[19]12M'!$AE$9</f>
        <v>648</v>
      </c>
    </row>
    <row r="27" spans="1:31" customFormat="1" x14ac:dyDescent="0.2">
      <c r="A27" s="10">
        <v>1029</v>
      </c>
      <c r="B27" s="10" t="s">
        <v>38</v>
      </c>
      <c r="C27" s="11">
        <f>+'[18]37'!$E$9</f>
        <v>8</v>
      </c>
      <c r="D27" s="11">
        <f>+'[18]37'!$F$9</f>
        <v>5</v>
      </c>
      <c r="E27" s="11">
        <f>+'[18]37'!$G$9</f>
        <v>8</v>
      </c>
      <c r="F27" s="11">
        <f>+'[18]37'!$I$9</f>
        <v>20</v>
      </c>
      <c r="G27" s="11">
        <f>+'[18]37'!$J$9</f>
        <v>14</v>
      </c>
      <c r="H27" s="11">
        <f>+'[18]37'!$K$9</f>
        <v>32</v>
      </c>
      <c r="I27" s="11">
        <f>+'[18]37'!$M$9</f>
        <v>7</v>
      </c>
      <c r="J27" s="11">
        <f>+'[18]37'!$N$9</f>
        <v>2</v>
      </c>
      <c r="K27" s="11">
        <f>+'[18]37'!$O$9</f>
        <v>12</v>
      </c>
      <c r="L27" s="11">
        <f>+'[18]37'!$Q$9</f>
        <v>7</v>
      </c>
      <c r="M27" s="11">
        <f>+'[18]37'!$R$9</f>
        <v>4</v>
      </c>
      <c r="N27" s="11">
        <f>+'[18]37'!$S$9</f>
        <v>5</v>
      </c>
      <c r="O27" s="12">
        <f t="shared" si="0"/>
        <v>124</v>
      </c>
      <c r="Q27" s="10">
        <v>1029</v>
      </c>
      <c r="R27" s="10" t="s">
        <v>38</v>
      </c>
      <c r="S27" s="11">
        <f t="shared" si="1"/>
        <v>8</v>
      </c>
      <c r="T27" s="11">
        <f>+'[19]2M'!$AF$9</f>
        <v>13</v>
      </c>
      <c r="U27" s="11">
        <f>+'[19]3M'!$AF$9</f>
        <v>21</v>
      </c>
      <c r="V27" s="11">
        <f>+'[19]4M'!$AF$9</f>
        <v>41</v>
      </c>
      <c r="W27" s="11">
        <f>+'[19]5M'!$AF$9</f>
        <v>55</v>
      </c>
      <c r="X27" s="11">
        <f>+'[19]6M'!$AF$9</f>
        <v>87</v>
      </c>
      <c r="Y27" s="11">
        <f>+'[19]7M'!$AF$9</f>
        <v>94</v>
      </c>
      <c r="Z27" s="11">
        <f>+'[19]8M'!$AF$9</f>
        <v>96</v>
      </c>
      <c r="AA27" s="11">
        <f>+'[19]9M'!$AF$9</f>
        <v>108</v>
      </c>
      <c r="AB27" s="11">
        <f>+'[19]10M'!$AF$9</f>
        <v>115</v>
      </c>
      <c r="AC27" s="11">
        <f>+'[19]11M'!$AF$9</f>
        <v>119</v>
      </c>
      <c r="AD27" s="11">
        <f>+'[19]12M'!$AF$9</f>
        <v>124</v>
      </c>
    </row>
    <row r="28" spans="1:31" customFormat="1" x14ac:dyDescent="0.2">
      <c r="A28" s="15">
        <v>1030</v>
      </c>
      <c r="B28" s="15" t="s">
        <v>18</v>
      </c>
      <c r="C28" s="16">
        <f>+'[18]17'!$E$9</f>
        <v>13</v>
      </c>
      <c r="D28" s="16">
        <f>+'[18]17'!$F$9</f>
        <v>12</v>
      </c>
      <c r="E28" s="16">
        <f>+'[18]17'!$G$9</f>
        <v>22</v>
      </c>
      <c r="F28" s="16">
        <f>+'[18]17'!$I$9</f>
        <v>12</v>
      </c>
      <c r="G28" s="16">
        <f>+'[18]17'!$J$9</f>
        <v>18</v>
      </c>
      <c r="H28" s="16">
        <f>+'[18]17'!$K$9</f>
        <v>38</v>
      </c>
      <c r="I28" s="16">
        <f>+'[18]17'!$M$9</f>
        <v>21</v>
      </c>
      <c r="J28" s="16">
        <f>+'[18]17'!$N$9</f>
        <v>12</v>
      </c>
      <c r="K28" s="16">
        <f>+'[18]17'!$O$9</f>
        <v>15</v>
      </c>
      <c r="L28" s="16">
        <f>+'[18]17'!$Q$9</f>
        <v>4</v>
      </c>
      <c r="M28" s="16">
        <f>+'[18]17'!$R$9</f>
        <v>7</v>
      </c>
      <c r="N28" s="16">
        <f>+'[18]17'!$S$9</f>
        <v>13</v>
      </c>
      <c r="O28" s="17">
        <f t="shared" si="0"/>
        <v>187</v>
      </c>
      <c r="Q28" s="15">
        <v>1030</v>
      </c>
      <c r="R28" s="15" t="s">
        <v>18</v>
      </c>
      <c r="S28" s="16">
        <f t="shared" si="1"/>
        <v>13</v>
      </c>
      <c r="T28" s="16">
        <f>+'[19]2M'!$AG$9</f>
        <v>25</v>
      </c>
      <c r="U28" s="16">
        <f>+'[19]3M'!$AG$9</f>
        <v>47</v>
      </c>
      <c r="V28" s="16">
        <f>+'[19]4M'!$AG$9</f>
        <v>59</v>
      </c>
      <c r="W28" s="16">
        <f>+'[19]5M'!$AG$9</f>
        <v>77</v>
      </c>
      <c r="X28" s="16">
        <f>+'[19]6M'!$AG$9</f>
        <v>115</v>
      </c>
      <c r="Y28" s="16">
        <f>+'[19]7M'!$AG$9</f>
        <v>136</v>
      </c>
      <c r="Z28" s="16">
        <f>+'[19]8M'!$AG$9</f>
        <v>148</v>
      </c>
      <c r="AA28" s="16">
        <f>+'[19]9M'!$AG$9</f>
        <v>163</v>
      </c>
      <c r="AB28" s="16">
        <f>+'[19]10M'!$AG$9</f>
        <v>167</v>
      </c>
      <c r="AC28" s="16">
        <f>+'[19]11M'!$AG$9</f>
        <v>174</v>
      </c>
      <c r="AD28" s="16">
        <f>+'[19]12M'!$AG$9</f>
        <v>187</v>
      </c>
    </row>
    <row r="29" spans="1:31" customFormat="1" x14ac:dyDescent="0.2">
      <c r="A29" s="4">
        <v>10300</v>
      </c>
      <c r="B29" s="4" t="s">
        <v>167</v>
      </c>
      <c r="C29" s="5">
        <f t="shared" ref="C29:N29" si="2">SUM(C2:C28)</f>
        <v>1510</v>
      </c>
      <c r="D29" s="5">
        <f t="shared" si="2"/>
        <v>1273</v>
      </c>
      <c r="E29" s="5">
        <f>SUM(E2:E28)</f>
        <v>1559</v>
      </c>
      <c r="F29" s="5">
        <f t="shared" si="2"/>
        <v>1509</v>
      </c>
      <c r="G29" s="5">
        <f t="shared" si="2"/>
        <v>1337</v>
      </c>
      <c r="H29" s="5">
        <f t="shared" si="2"/>
        <v>1959</v>
      </c>
      <c r="I29" s="5">
        <f t="shared" si="2"/>
        <v>1322</v>
      </c>
      <c r="J29" s="5">
        <f t="shared" si="2"/>
        <v>1346</v>
      </c>
      <c r="K29" s="5">
        <f t="shared" si="2"/>
        <v>1482</v>
      </c>
      <c r="L29" s="5">
        <f t="shared" si="2"/>
        <v>1281</v>
      </c>
      <c r="M29" s="5">
        <f t="shared" si="2"/>
        <v>1291</v>
      </c>
      <c r="N29" s="5">
        <f t="shared" si="2"/>
        <v>1552</v>
      </c>
      <c r="O29" s="6">
        <f t="shared" si="0"/>
        <v>17421</v>
      </c>
      <c r="Q29" s="4">
        <v>10300</v>
      </c>
      <c r="R29" s="4" t="s">
        <v>167</v>
      </c>
      <c r="S29" s="5">
        <f>SUM(S2:S28)</f>
        <v>1510</v>
      </c>
      <c r="T29" s="5">
        <f>SUM(T2:T28)</f>
        <v>2783</v>
      </c>
      <c r="U29" s="5">
        <f>SUM(U2:U28)</f>
        <v>4342</v>
      </c>
      <c r="V29" s="5">
        <f t="shared" ref="V29:AD29" si="3">SUM(V2:V28)</f>
        <v>5851</v>
      </c>
      <c r="W29" s="5">
        <f t="shared" si="3"/>
        <v>7188</v>
      </c>
      <c r="X29" s="5">
        <f t="shared" si="3"/>
        <v>9147</v>
      </c>
      <c r="Y29" s="5">
        <f t="shared" si="3"/>
        <v>10469</v>
      </c>
      <c r="Z29" s="5">
        <f t="shared" si="3"/>
        <v>11815</v>
      </c>
      <c r="AA29" s="5">
        <f t="shared" si="3"/>
        <v>13297</v>
      </c>
      <c r="AB29" s="5">
        <f t="shared" si="3"/>
        <v>14578</v>
      </c>
      <c r="AC29" s="5">
        <f t="shared" si="3"/>
        <v>15869</v>
      </c>
      <c r="AD29" s="5">
        <f t="shared" si="3"/>
        <v>17421</v>
      </c>
    </row>
    <row r="30" spans="1:31" customFormat="1" x14ac:dyDescent="0.2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31" customFormat="1" x14ac:dyDescent="0.2">
      <c r="A31" s="3" t="s">
        <v>52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167</v>
      </c>
      <c r="Q31" s="3" t="s">
        <v>73</v>
      </c>
      <c r="R31" s="3" t="s">
        <v>39</v>
      </c>
      <c r="S31" s="3" t="s">
        <v>74</v>
      </c>
      <c r="T31" s="3" t="s">
        <v>75</v>
      </c>
      <c r="U31" s="3" t="s">
        <v>76</v>
      </c>
      <c r="V31" s="3" t="s">
        <v>77</v>
      </c>
      <c r="W31" s="3" t="s">
        <v>78</v>
      </c>
      <c r="X31" s="3" t="s">
        <v>79</v>
      </c>
      <c r="Y31" s="3" t="s">
        <v>80</v>
      </c>
      <c r="Z31" s="3" t="s">
        <v>81</v>
      </c>
      <c r="AA31" s="3" t="s">
        <v>82</v>
      </c>
      <c r="AB31" s="3" t="s">
        <v>83</v>
      </c>
      <c r="AC31" s="3" t="s">
        <v>84</v>
      </c>
      <c r="AD31" s="3" t="s">
        <v>85</v>
      </c>
    </row>
    <row r="32" spans="1:31" customFormat="1" x14ac:dyDescent="0.2">
      <c r="A32" s="7">
        <v>1004</v>
      </c>
      <c r="B32" s="7" t="s">
        <v>94</v>
      </c>
      <c r="C32" s="19">
        <f>+'[18]11'!$E$30/10^6</f>
        <v>2.7939929999999999</v>
      </c>
      <c r="D32" s="19">
        <f>+'[18]11'!$F$30/10^6</f>
        <v>2.8897390000000001</v>
      </c>
      <c r="E32" s="19">
        <f>+'[18]11'!$G$30/10^6</f>
        <v>2.9282219999999999</v>
      </c>
      <c r="F32" s="19">
        <f>+'[18]11'!$I$30/10^6</f>
        <v>3.0178340000000001</v>
      </c>
      <c r="G32" s="19">
        <f>+'[18]11'!$J$30/10^6</f>
        <v>2.8263099999999999</v>
      </c>
      <c r="H32" s="19">
        <f>+'[18]11'!$K$30/10^6</f>
        <v>2.7391070000000002</v>
      </c>
      <c r="I32" s="19">
        <f>+'[18]11'!$M$30/10^6</f>
        <v>3.1533959999999999</v>
      </c>
      <c r="J32" s="19">
        <f>+'[18]11'!$N$30/10^6</f>
        <v>2.7345280000000001</v>
      </c>
      <c r="K32" s="19">
        <f>+'[18]11'!$O$30/10^6</f>
        <v>3.0286689999999998</v>
      </c>
      <c r="L32" s="19">
        <f>+'[18]11'!$Q$30/10^6</f>
        <v>2.697565</v>
      </c>
      <c r="M32" s="19">
        <f>+'[18]11'!$R$30/10^6</f>
        <v>2.6402990000000002</v>
      </c>
      <c r="N32" s="19">
        <f>+'[18]11'!$S$30/10^6</f>
        <v>2.717568</v>
      </c>
      <c r="O32" s="20">
        <f t="shared" ref="O32:O59" si="4">SUM(C32:N32)</f>
        <v>34.167230000000004</v>
      </c>
      <c r="Q32" s="7">
        <v>1004</v>
      </c>
      <c r="R32" s="7" t="s">
        <v>94</v>
      </c>
      <c r="S32" s="19">
        <f>+C32</f>
        <v>2.7939929999999999</v>
      </c>
      <c r="T32" s="19">
        <f>+'[19]2M'!$G$30/10^6</f>
        <v>5.683732</v>
      </c>
      <c r="U32" s="19">
        <f>+'[19]3M'!$G$30/10^6</f>
        <v>8.6119540000000008</v>
      </c>
      <c r="V32" s="19">
        <f>+'[19]4M'!$G$30/10^6</f>
        <v>11.629788</v>
      </c>
      <c r="W32" s="19">
        <f>+'[19]5M'!$G$30/10^6</f>
        <v>14.456098000000001</v>
      </c>
      <c r="X32" s="19">
        <f>+'[19]6M'!$G$30/10^6</f>
        <v>17.195205000000001</v>
      </c>
      <c r="Y32" s="19">
        <f>+'[19]7M'!$G$30/10^6</f>
        <v>20.348600999999999</v>
      </c>
      <c r="Z32" s="19">
        <f>+'[19]8M'!$G$30/10^6</f>
        <v>23.083129</v>
      </c>
      <c r="AA32" s="19">
        <f>+'[19]9M'!$G$30/10^6</f>
        <v>26.111798</v>
      </c>
      <c r="AB32" s="19">
        <f>+'[19]10M'!$G$30/10^6</f>
        <v>28.809363000000001</v>
      </c>
      <c r="AC32" s="19">
        <f>+'[19]11M'!$G$30/10^6</f>
        <v>31.449662</v>
      </c>
      <c r="AD32" s="19">
        <f>+'[19]12M'!$G$30/10^6</f>
        <v>34.167230000000004</v>
      </c>
      <c r="AE32" s="311"/>
    </row>
    <row r="33" spans="1:31" customFormat="1" x14ac:dyDescent="0.2">
      <c r="A33" s="10">
        <v>1005</v>
      </c>
      <c r="B33" s="10" t="s">
        <v>13</v>
      </c>
      <c r="C33" s="21">
        <f>+'[18]12'!$E$30/10^6</f>
        <v>5.1685000000000002E-2</v>
      </c>
      <c r="D33" s="21">
        <f>+'[18]12'!$F$30/10^6</f>
        <v>5.4302999999999997E-2</v>
      </c>
      <c r="E33" s="21">
        <f>+'[18]12'!$G$30/10^6</f>
        <v>5.4482000000000003E-2</v>
      </c>
      <c r="F33" s="21">
        <f>+'[18]12'!$I$30/10^6</f>
        <v>5.6167000000000002E-2</v>
      </c>
      <c r="G33" s="21">
        <f>+'[18]12'!$J$30/10^6</f>
        <v>5.6259000000000003E-2</v>
      </c>
      <c r="H33" s="21">
        <f>+'[18]12'!$K$30/10^6</f>
        <v>5.2427000000000001E-2</v>
      </c>
      <c r="I33" s="21">
        <f>+'[18]12'!$M$30/10^6</f>
        <v>6.4905000000000004E-2</v>
      </c>
      <c r="J33" s="21">
        <f>+'[18]12'!$N$30/10^6</f>
        <v>5.8542999999999998E-2</v>
      </c>
      <c r="K33" s="21">
        <f>+'[18]12'!$O$30/10^6</f>
        <v>6.0351000000000002E-2</v>
      </c>
      <c r="L33" s="21">
        <f>+'[18]12'!$Q$30/10^6</f>
        <v>5.8545E-2</v>
      </c>
      <c r="M33" s="21">
        <f>+'[18]12'!$R$30/10^6</f>
        <v>5.3832999999999999E-2</v>
      </c>
      <c r="N33" s="21">
        <f>+'[18]12'!$S$30/10^6</f>
        <v>5.6003999999999998E-2</v>
      </c>
      <c r="O33" s="22">
        <f t="shared" si="4"/>
        <v>0.67750400000000011</v>
      </c>
      <c r="Q33" s="10">
        <v>1005</v>
      </c>
      <c r="R33" s="10" t="s">
        <v>13</v>
      </c>
      <c r="S33" s="21">
        <f t="shared" ref="S33:S58" si="5">+C33</f>
        <v>5.1685000000000002E-2</v>
      </c>
      <c r="T33" s="21">
        <f>+'[19]2M'!$H$30/10^6</f>
        <v>0.105988</v>
      </c>
      <c r="U33" s="21">
        <f>+'[19]3M'!$H$30/10^6</f>
        <v>0.16047</v>
      </c>
      <c r="V33" s="21">
        <f>+'[19]4M'!$H$30/10^6</f>
        <v>0.216637</v>
      </c>
      <c r="W33" s="21">
        <f>+'[19]5M'!$H$30/10^6</f>
        <v>0.27289600000000003</v>
      </c>
      <c r="X33" s="21">
        <f>+'[19]6M'!$H$30/10^6</f>
        <v>0.32532299999999997</v>
      </c>
      <c r="Y33" s="21">
        <f>+'[19]7M'!$H$30/10^6</f>
        <v>0.39022800000000002</v>
      </c>
      <c r="Z33" s="21">
        <f>+'[19]8M'!$H$30/10^6</f>
        <v>0.44877099999999998</v>
      </c>
      <c r="AA33" s="21">
        <f>+'[19]9M'!$H$30/10^6</f>
        <v>0.50912199999999996</v>
      </c>
      <c r="AB33" s="21">
        <f>+'[19]10M'!$H$30/10^6</f>
        <v>0.56766700000000003</v>
      </c>
      <c r="AC33" s="21">
        <f>+'[19]11M'!$H$30/10^6</f>
        <v>0.62150000000000005</v>
      </c>
      <c r="AD33" s="21">
        <f>+'[19]12M'!$H$30/10^6</f>
        <v>0.677504</v>
      </c>
      <c r="AE33" s="311"/>
    </row>
    <row r="34" spans="1:31" customFormat="1" x14ac:dyDescent="0.2">
      <c r="A34" s="10">
        <v>1006</v>
      </c>
      <c r="B34" s="10" t="s">
        <v>14</v>
      </c>
      <c r="C34" s="21">
        <f>+'[18]13'!$E$30/10^6</f>
        <v>0.26178000000000001</v>
      </c>
      <c r="D34" s="21">
        <f>+'[18]13'!$F$30/10^6</f>
        <v>0.27347399999999999</v>
      </c>
      <c r="E34" s="21">
        <f>+'[18]13'!$G$30/10^6</f>
        <v>0.28974299999999997</v>
      </c>
      <c r="F34" s="21">
        <f>+'[18]13'!$I$30/10^6</f>
        <v>0.30767499999999998</v>
      </c>
      <c r="G34" s="21">
        <f>+'[18]13'!$J$30/10^6</f>
        <v>0.304649</v>
      </c>
      <c r="H34" s="21">
        <f>+'[18]13'!$K$30/10^6</f>
        <v>0.28381600000000001</v>
      </c>
      <c r="I34" s="21">
        <f>+'[18]13'!$M$30/10^6</f>
        <v>0.33724599999999999</v>
      </c>
      <c r="J34" s="21">
        <f>+'[18]13'!$N$30/10^6</f>
        <v>0.30065199999999997</v>
      </c>
      <c r="K34" s="21">
        <f>+'[18]13'!$O$30/10^6</f>
        <v>0.33113999999999999</v>
      </c>
      <c r="L34" s="21">
        <f>+'[18]13'!$Q$30/10^6</f>
        <v>0.29065000000000002</v>
      </c>
      <c r="M34" s="21">
        <f>+'[18]13'!$R$30/10^6</f>
        <v>0.299535</v>
      </c>
      <c r="N34" s="21">
        <f>+'[18]13'!$S$30/10^6</f>
        <v>0.29800500000000002</v>
      </c>
      <c r="O34" s="22">
        <f t="shared" si="4"/>
        <v>3.5783649999999998</v>
      </c>
      <c r="Q34" s="10">
        <v>1006</v>
      </c>
      <c r="R34" s="10" t="s">
        <v>14</v>
      </c>
      <c r="S34" s="21">
        <f t="shared" si="5"/>
        <v>0.26178000000000001</v>
      </c>
      <c r="T34" s="21">
        <f>+'[19]2M'!$I$30/10^6</f>
        <v>0.53525400000000001</v>
      </c>
      <c r="U34" s="21">
        <f>+'[19]3M'!$I$30/10^6</f>
        <v>0.82499699999999998</v>
      </c>
      <c r="V34" s="21">
        <f>+'[19]4M'!$I$30/10^6</f>
        <v>1.1326719999999999</v>
      </c>
      <c r="W34" s="21">
        <f>+'[19]5M'!$I$30/10^6</f>
        <v>1.4373210000000001</v>
      </c>
      <c r="X34" s="21">
        <f>+'[19]6M'!$I$30/10^6</f>
        <v>1.7211369999999999</v>
      </c>
      <c r="Y34" s="21">
        <f>+'[19]7M'!$I$30/10^6</f>
        <v>2.0583830000000001</v>
      </c>
      <c r="Z34" s="21">
        <f>+'[19]8M'!$I$30/10^6</f>
        <v>2.359035</v>
      </c>
      <c r="AA34" s="21">
        <f>+'[19]9M'!$I$30/10^6</f>
        <v>2.690175</v>
      </c>
      <c r="AB34" s="21">
        <f>+'[19]10M'!$I$30/10^6</f>
        <v>2.9808249999999998</v>
      </c>
      <c r="AC34" s="21">
        <f>+'[19]11M'!$I$30/10^6</f>
        <v>3.2803599999999999</v>
      </c>
      <c r="AD34" s="21">
        <f>+'[19]12M'!$I$30/10^6</f>
        <v>3.5783649999999998</v>
      </c>
      <c r="AE34" s="311"/>
    </row>
    <row r="35" spans="1:31" customFormat="1" x14ac:dyDescent="0.2">
      <c r="A35" s="10">
        <v>1007</v>
      </c>
      <c r="B35" s="10" t="s">
        <v>15</v>
      </c>
      <c r="C35" s="21">
        <f>+'[18]14'!$E$30/10^6</f>
        <v>0.448569</v>
      </c>
      <c r="D35" s="21">
        <f>+'[18]14'!$F$30/10^6</f>
        <v>0.45002500000000001</v>
      </c>
      <c r="E35" s="21">
        <f>+'[18]14'!$G$30/10^6</f>
        <v>0.48037200000000002</v>
      </c>
      <c r="F35" s="21">
        <f>+'[18]14'!$I$30/10^6</f>
        <v>0.49371799999999999</v>
      </c>
      <c r="G35" s="21">
        <f>+'[18]14'!$J$30/10^6</f>
        <v>0.48745100000000002</v>
      </c>
      <c r="H35" s="21">
        <f>+'[18]14'!$K$30/10^6</f>
        <v>0.45924900000000002</v>
      </c>
      <c r="I35" s="21">
        <f>+'[18]14'!$M$30/10^6</f>
        <v>0.543215</v>
      </c>
      <c r="J35" s="21">
        <f>+'[18]14'!$N$30/10^6</f>
        <v>0.46777299999999999</v>
      </c>
      <c r="K35" s="21">
        <f>+'[18]14'!$O$30/10^6</f>
        <v>0.51610400000000001</v>
      </c>
      <c r="L35" s="21">
        <f>+'[18]14'!$Q$30/10^6</f>
        <v>0.460011</v>
      </c>
      <c r="M35" s="21">
        <f>+'[18]14'!$R$30/10^6</f>
        <v>0.462399</v>
      </c>
      <c r="N35" s="21">
        <f>+'[18]14'!$S$30/10^6</f>
        <v>0.46503800000000001</v>
      </c>
      <c r="O35" s="22">
        <f t="shared" si="4"/>
        <v>5.733924</v>
      </c>
      <c r="Q35" s="10">
        <v>1007</v>
      </c>
      <c r="R35" s="10" t="s">
        <v>15</v>
      </c>
      <c r="S35" s="21">
        <f t="shared" si="5"/>
        <v>0.448569</v>
      </c>
      <c r="T35" s="21">
        <f>+'[19]2M'!$J$30/10^6</f>
        <v>0.898594</v>
      </c>
      <c r="U35" s="21">
        <f>+'[19]3M'!$J$30/10^6</f>
        <v>1.3789659999999999</v>
      </c>
      <c r="V35" s="21">
        <f>+'[19]4M'!$J$30/10^6</f>
        <v>1.872684</v>
      </c>
      <c r="W35" s="21">
        <f>+'[19]5M'!$J$30/10^6</f>
        <v>2.3601350000000001</v>
      </c>
      <c r="X35" s="21">
        <f>+'[19]6M'!$J$30/10^6</f>
        <v>2.8193839999999999</v>
      </c>
      <c r="Y35" s="21">
        <f>+'[19]7M'!$J$30/10^6</f>
        <v>3.3625989999999999</v>
      </c>
      <c r="Z35" s="21">
        <f>+'[19]8M'!$J$30/10^6</f>
        <v>3.8303720000000001</v>
      </c>
      <c r="AA35" s="21">
        <f>+'[19]9M'!$J$30/10^6</f>
        <v>4.346476</v>
      </c>
      <c r="AB35" s="21">
        <f>+'[19]10M'!$J$30/10^6</f>
        <v>4.8064869999999997</v>
      </c>
      <c r="AC35" s="21">
        <f>+'[19]11M'!$J$30/10^6</f>
        <v>5.2688860000000002</v>
      </c>
      <c r="AD35" s="21">
        <f>+'[19]12M'!$J$30/10^6</f>
        <v>5.733924</v>
      </c>
      <c r="AE35" s="311"/>
    </row>
    <row r="36" spans="1:31" customFormat="1" x14ac:dyDescent="0.2">
      <c r="A36" s="10">
        <v>1008</v>
      </c>
      <c r="B36" s="10" t="s">
        <v>16</v>
      </c>
      <c r="C36" s="21">
        <f>+'[18]15'!$E$30/10^6</f>
        <v>0.12492300000000001</v>
      </c>
      <c r="D36" s="21">
        <f>+'[18]15'!$F$30/10^6</f>
        <v>0.128862</v>
      </c>
      <c r="E36" s="21">
        <f>+'[18]15'!$G$30/10^6</f>
        <v>0.134107</v>
      </c>
      <c r="F36" s="21">
        <f>+'[18]15'!$I$30/10^6</f>
        <v>0.14099999999999999</v>
      </c>
      <c r="G36" s="21">
        <f>+'[18]15'!$J$30/10^6</f>
        <v>0.13605800000000001</v>
      </c>
      <c r="H36" s="21">
        <f>+'[18]15'!$K$30/10^6</f>
        <v>0.123602</v>
      </c>
      <c r="I36" s="21">
        <f>+'[18]15'!$M$30/10^6</f>
        <v>0.14773500000000001</v>
      </c>
      <c r="J36" s="21">
        <f>+'[18]15'!$N$30/10^6</f>
        <v>0.130768</v>
      </c>
      <c r="K36" s="21">
        <f>+'[18]15'!$O$30/10^6</f>
        <v>0.14036899999999999</v>
      </c>
      <c r="L36" s="21">
        <f>+'[18]15'!$Q$30/10^6</f>
        <v>0.129964</v>
      </c>
      <c r="M36" s="21">
        <f>+'[18]15'!$R$30/10^6</f>
        <v>0.12989800000000001</v>
      </c>
      <c r="N36" s="21">
        <f>+'[18]15'!$S$30/10^6</f>
        <v>0.12732499999999999</v>
      </c>
      <c r="O36" s="22">
        <f t="shared" si="4"/>
        <v>1.594611</v>
      </c>
      <c r="Q36" s="10">
        <v>1008</v>
      </c>
      <c r="R36" s="10" t="s">
        <v>16</v>
      </c>
      <c r="S36" s="21">
        <f t="shared" si="5"/>
        <v>0.12492300000000001</v>
      </c>
      <c r="T36" s="21">
        <f>+'[19]2M'!$K$30/10^6</f>
        <v>0.25378499999999998</v>
      </c>
      <c r="U36" s="21">
        <f>+'[19]3M'!$K$30/10^6</f>
        <v>0.38789200000000001</v>
      </c>
      <c r="V36" s="21">
        <f>+'[19]4M'!$K$30/10^6</f>
        <v>0.52889200000000003</v>
      </c>
      <c r="W36" s="21">
        <f>+'[19]5M'!$K$30/10^6</f>
        <v>0.66495000000000004</v>
      </c>
      <c r="X36" s="21">
        <f>+'[19]6M'!$K$30/10^6</f>
        <v>0.78855200000000003</v>
      </c>
      <c r="Y36" s="21">
        <f>+'[19]7M'!$K$30/10^6</f>
        <v>0.93628699999999998</v>
      </c>
      <c r="Z36" s="21">
        <f>+'[19]8M'!$K$30/10^6</f>
        <v>1.0670550000000001</v>
      </c>
      <c r="AA36" s="21">
        <f>+'[19]9M'!$K$30/10^6</f>
        <v>1.2074240000000001</v>
      </c>
      <c r="AB36" s="21">
        <f>+'[19]10M'!$K$30/10^6</f>
        <v>1.337388</v>
      </c>
      <c r="AC36" s="21">
        <f>+'[19]11M'!$K$30/10^6</f>
        <v>1.4672860000000001</v>
      </c>
      <c r="AD36" s="21">
        <f>+'[19]12M'!$K$30/10^6</f>
        <v>1.594611</v>
      </c>
      <c r="AE36" s="311"/>
    </row>
    <row r="37" spans="1:31" customFormat="1" x14ac:dyDescent="0.2">
      <c r="A37" s="10">
        <v>1009</v>
      </c>
      <c r="B37" s="10" t="s">
        <v>17</v>
      </c>
      <c r="C37" s="21">
        <f>+'[18]16'!$E$30/10^6</f>
        <v>0.10782899999999999</v>
      </c>
      <c r="D37" s="21">
        <f>+'[18]16'!$F$30/10^6</f>
        <v>0.110058</v>
      </c>
      <c r="E37" s="21">
        <f>+'[18]16'!$G$30/10^6</f>
        <v>0.10736999999999999</v>
      </c>
      <c r="F37" s="21">
        <f>+'[18]16'!$I$30/10^6</f>
        <v>0.11385000000000001</v>
      </c>
      <c r="G37" s="21">
        <f>+'[18]16'!$J$30/10^6</f>
        <v>0.11215899999999999</v>
      </c>
      <c r="H37" s="21">
        <f>+'[18]16'!$K$30/10^6</f>
        <v>0.10384599999999999</v>
      </c>
      <c r="I37" s="21">
        <f>+'[18]16'!$M$30/10^6</f>
        <v>0.11727</v>
      </c>
      <c r="J37" s="21">
        <f>+'[18]16'!$N$30/10^6</f>
        <v>0.12153600000000001</v>
      </c>
      <c r="K37" s="21">
        <f>+'[18]16'!$O$30/10^6</f>
        <v>0.119301</v>
      </c>
      <c r="L37" s="21">
        <f>+'[18]16'!$Q$30/10^6</f>
        <v>0.11374099999999999</v>
      </c>
      <c r="M37" s="21">
        <f>+'[18]16'!$R$30/10^6</f>
        <v>0.117158</v>
      </c>
      <c r="N37" s="21">
        <f>+'[18]16'!$S$30/10^6</f>
        <v>0.11366800000000001</v>
      </c>
      <c r="O37" s="22">
        <f t="shared" si="4"/>
        <v>1.3577860000000004</v>
      </c>
      <c r="Q37" s="10">
        <v>1009</v>
      </c>
      <c r="R37" s="10" t="s">
        <v>17</v>
      </c>
      <c r="S37" s="21">
        <f t="shared" si="5"/>
        <v>0.10782899999999999</v>
      </c>
      <c r="T37" s="21">
        <f>+'[19]2M'!$L$30/10^6</f>
        <v>0.217887</v>
      </c>
      <c r="U37" s="21">
        <f>+'[19]3M'!$L$30/10^6</f>
        <v>0.32525700000000002</v>
      </c>
      <c r="V37" s="21">
        <f>+'[19]4M'!$L$30/10^6</f>
        <v>0.43910700000000003</v>
      </c>
      <c r="W37" s="21">
        <f>+'[19]5M'!$L$30/10^6</f>
        <v>0.55126600000000003</v>
      </c>
      <c r="X37" s="21">
        <f>+'[19]6M'!$L$30/10^6</f>
        <v>0.65511200000000003</v>
      </c>
      <c r="Y37" s="21">
        <f>+'[19]7M'!$L$30/10^6</f>
        <v>0.77238200000000001</v>
      </c>
      <c r="Z37" s="21">
        <f>+'[19]8M'!$L$30/10^6</f>
        <v>0.89391799999999999</v>
      </c>
      <c r="AA37" s="21">
        <f>+'[19]9M'!$L$30/10^6</f>
        <v>1.0132190000000001</v>
      </c>
      <c r="AB37" s="21">
        <f>+'[19]10M'!$L$30/10^6</f>
        <v>1.12696</v>
      </c>
      <c r="AC37" s="21">
        <f>+'[19]11M'!$L$30/10^6</f>
        <v>1.2441180000000001</v>
      </c>
      <c r="AD37" s="21">
        <f>+'[19]12M'!$L$30/10^6</f>
        <v>1.3577859999999999</v>
      </c>
      <c r="AE37" s="311"/>
    </row>
    <row r="38" spans="1:31" customFormat="1" x14ac:dyDescent="0.2">
      <c r="A38" s="10">
        <v>1010</v>
      </c>
      <c r="B38" s="10" t="s">
        <v>19</v>
      </c>
      <c r="C38" s="21">
        <f>+'[18]18'!$E$30/10^6</f>
        <v>0.15759799999999999</v>
      </c>
      <c r="D38" s="21">
        <f>+'[18]18'!$F$30/10^6</f>
        <v>0.161188</v>
      </c>
      <c r="E38" s="21">
        <f>+'[18]18'!$G$30/10^6</f>
        <v>0.15942300000000001</v>
      </c>
      <c r="F38" s="21">
        <f>+'[18]18'!$I$30/10^6</f>
        <v>0.164385</v>
      </c>
      <c r="G38" s="21">
        <f>+'[18]18'!$J$30/10^6</f>
        <v>0.17147200000000001</v>
      </c>
      <c r="H38" s="21">
        <f>+'[18]18'!$K$30/10^6</f>
        <v>0.15251999999999999</v>
      </c>
      <c r="I38" s="21">
        <f>+'[18]18'!$M$30/10^6</f>
        <v>0.17902899999999999</v>
      </c>
      <c r="J38" s="21">
        <f>+'[18]18'!$N$30/10^6</f>
        <v>0.174069</v>
      </c>
      <c r="K38" s="21">
        <f>+'[18]18'!$O$30/10^6</f>
        <v>0.16866400000000001</v>
      </c>
      <c r="L38" s="21">
        <f>+'[18]18'!$Q$30/10^6</f>
        <v>0.14980299999999999</v>
      </c>
      <c r="M38" s="21">
        <f>+'[18]18'!$R$30/10^6</f>
        <v>0.15681100000000001</v>
      </c>
      <c r="N38" s="21">
        <f>+'[18]18'!$S$30/10^6</f>
        <v>0.159167</v>
      </c>
      <c r="O38" s="22">
        <f t="shared" si="4"/>
        <v>1.9541289999999998</v>
      </c>
      <c r="Q38" s="10">
        <v>1010</v>
      </c>
      <c r="R38" s="10" t="s">
        <v>19</v>
      </c>
      <c r="S38" s="21">
        <f t="shared" si="5"/>
        <v>0.15759799999999999</v>
      </c>
      <c r="T38" s="21">
        <f>+'[19]2M'!$M$30/10^6</f>
        <v>0.31878600000000001</v>
      </c>
      <c r="U38" s="21">
        <f>+'[19]3M'!$M$30/10^6</f>
        <v>0.478209</v>
      </c>
      <c r="V38" s="21">
        <f>+'[19]4M'!$M$30/10^6</f>
        <v>0.642594</v>
      </c>
      <c r="W38" s="21">
        <f>+'[19]5M'!$M$30/10^6</f>
        <v>0.81406599999999996</v>
      </c>
      <c r="X38" s="21">
        <f>+'[19]6M'!$M$30/10^6</f>
        <v>0.96658599999999995</v>
      </c>
      <c r="Y38" s="21">
        <f>+'[19]7M'!$M$30/10^6</f>
        <v>1.145615</v>
      </c>
      <c r="Z38" s="21">
        <f>+'[19]8M'!$M$30/10^6</f>
        <v>1.3196840000000001</v>
      </c>
      <c r="AA38" s="21">
        <f>+'[19]9M'!$M$30/10^6</f>
        <v>1.488348</v>
      </c>
      <c r="AB38" s="21">
        <f>+'[19]10M'!$M$30/10^6</f>
        <v>1.6381509999999999</v>
      </c>
      <c r="AC38" s="21">
        <f>+'[19]11M'!$M$30/10^6</f>
        <v>1.7949619999999999</v>
      </c>
      <c r="AD38" s="21">
        <f>+'[19]12M'!$M$30/10^6</f>
        <v>1.954129</v>
      </c>
      <c r="AE38" s="311"/>
    </row>
    <row r="39" spans="1:31" customFormat="1" x14ac:dyDescent="0.2">
      <c r="A39" s="10">
        <v>1011</v>
      </c>
      <c r="B39" s="10" t="s">
        <v>20</v>
      </c>
      <c r="C39" s="21">
        <f>+'[18]19'!$E$30/10^6</f>
        <v>0.104301</v>
      </c>
      <c r="D39" s="21">
        <f>+'[18]19'!$F$30/10^6</f>
        <v>0.106208</v>
      </c>
      <c r="E39" s="21">
        <f>+'[18]19'!$G$30/10^6</f>
        <v>0.104632</v>
      </c>
      <c r="F39" s="21">
        <f>+'[18]19'!$I$30/10^6</f>
        <v>0.11099100000000001</v>
      </c>
      <c r="G39" s="21">
        <f>+'[18]19'!$J$30/10^6</f>
        <v>0.11039400000000001</v>
      </c>
      <c r="H39" s="21">
        <f>+'[18]19'!$K$30/10^6</f>
        <v>0.106276</v>
      </c>
      <c r="I39" s="21">
        <f>+'[18]19'!$M$30/10^6</f>
        <v>0.13204399999999999</v>
      </c>
      <c r="J39" s="21">
        <f>+'[18]19'!$N$30/10^6</f>
        <v>0.113686</v>
      </c>
      <c r="K39" s="21">
        <f>+'[18]19'!$O$30/10^6</f>
        <v>0.116352</v>
      </c>
      <c r="L39" s="21">
        <f>+'[18]19'!$Q$30/10^6</f>
        <v>0.103615</v>
      </c>
      <c r="M39" s="21">
        <f>+'[18]19'!$R$30/10^6</f>
        <v>0.10730099999999999</v>
      </c>
      <c r="N39" s="21">
        <f>+'[18]19'!$S$30/10^6</f>
        <v>0.108192</v>
      </c>
      <c r="O39" s="22">
        <f t="shared" si="4"/>
        <v>1.3239920000000003</v>
      </c>
      <c r="Q39" s="10">
        <v>1011</v>
      </c>
      <c r="R39" s="10" t="s">
        <v>20</v>
      </c>
      <c r="S39" s="21">
        <f t="shared" si="5"/>
        <v>0.104301</v>
      </c>
      <c r="T39" s="21">
        <f>+'[19]2M'!$N$30/10^6</f>
        <v>0.210509</v>
      </c>
      <c r="U39" s="21">
        <f>+'[19]3M'!$N$30/10^6</f>
        <v>0.315141</v>
      </c>
      <c r="V39" s="21">
        <f>+'[19]4M'!$N$30/10^6</f>
        <v>0.42613200000000001</v>
      </c>
      <c r="W39" s="21">
        <f>+'[19]5M'!$N$30/10^6</f>
        <v>0.53652599999999995</v>
      </c>
      <c r="X39" s="21">
        <f>+'[19]6M'!$N$30/10^6</f>
        <v>0.64280199999999998</v>
      </c>
      <c r="Y39" s="21">
        <f>+'[19]7M'!$N$30/10^6</f>
        <v>0.77484600000000003</v>
      </c>
      <c r="Z39" s="21">
        <f>+'[19]8M'!$N$30/10^6</f>
        <v>0.88853199999999999</v>
      </c>
      <c r="AA39" s="21">
        <f>+'[19]9M'!$N$30/10^6</f>
        <v>1.0048840000000001</v>
      </c>
      <c r="AB39" s="21">
        <f>+'[19]10M'!$N$30/10^6</f>
        <v>1.1084989999999999</v>
      </c>
      <c r="AC39" s="21">
        <f>+'[19]11M'!$N$30/10^6</f>
        <v>1.2158</v>
      </c>
      <c r="AD39" s="21">
        <f>+'[19]12M'!$N$30/10^6</f>
        <v>1.3239920000000001</v>
      </c>
      <c r="AE39" s="311"/>
    </row>
    <row r="40" spans="1:31" customFormat="1" x14ac:dyDescent="0.2">
      <c r="A40" s="10">
        <v>1012</v>
      </c>
      <c r="B40" s="10" t="s">
        <v>21</v>
      </c>
      <c r="C40" s="21">
        <f>+'[18]20'!$E$30/10^6</f>
        <v>0.30486999999999997</v>
      </c>
      <c r="D40" s="21">
        <f>+'[18]20'!$F$30/10^6</f>
        <v>0.31634099999999998</v>
      </c>
      <c r="E40" s="21">
        <f>+'[18]20'!$G$30/10^6</f>
        <v>0.321106</v>
      </c>
      <c r="F40" s="21">
        <f>+'[18]20'!$I$30/10^6</f>
        <v>0.32098900000000002</v>
      </c>
      <c r="G40" s="21">
        <f>+'[18]20'!$J$30/10^6</f>
        <v>0.31783800000000001</v>
      </c>
      <c r="H40" s="21">
        <f>+'[18]20'!$K$30/10^6</f>
        <v>0.302236</v>
      </c>
      <c r="I40" s="21">
        <f>+'[18]20'!$M$30/10^6</f>
        <v>0.34974</v>
      </c>
      <c r="J40" s="21">
        <f>+'[18]20'!$N$30/10^6</f>
        <v>0.330127</v>
      </c>
      <c r="K40" s="21">
        <f>+'[18]20'!$O$30/10^6</f>
        <v>0.35988700000000001</v>
      </c>
      <c r="L40" s="21">
        <f>+'[18]20'!$Q$30/10^6</f>
        <v>0.329212</v>
      </c>
      <c r="M40" s="21">
        <f>+'[18]20'!$R$30/10^6</f>
        <v>0.334949</v>
      </c>
      <c r="N40" s="21">
        <f>+'[18]20'!$S$30/10^6</f>
        <v>0.33449000000000001</v>
      </c>
      <c r="O40" s="22">
        <f t="shared" si="4"/>
        <v>3.9217850000000003</v>
      </c>
      <c r="Q40" s="10">
        <v>1012</v>
      </c>
      <c r="R40" s="10" t="s">
        <v>21</v>
      </c>
      <c r="S40" s="21">
        <f t="shared" si="5"/>
        <v>0.30486999999999997</v>
      </c>
      <c r="T40" s="21">
        <f>+'[19]2M'!$O$30/10^6</f>
        <v>0.62121099999999996</v>
      </c>
      <c r="U40" s="21">
        <f>+'[19]3M'!$O$30/10^6</f>
        <v>0.94231699999999996</v>
      </c>
      <c r="V40" s="21">
        <f>+'[19]4M'!$O$30/10^6</f>
        <v>1.263306</v>
      </c>
      <c r="W40" s="21">
        <f>+'[19]5M'!$O$30/10^6</f>
        <v>1.5811440000000001</v>
      </c>
      <c r="X40" s="21">
        <f>+'[19]6M'!$O$30/10^6</f>
        <v>1.8833800000000001</v>
      </c>
      <c r="Y40" s="21">
        <f>+'[19]7M'!$O$30/10^6</f>
        <v>2.23312</v>
      </c>
      <c r="Z40" s="21">
        <f>+'[19]8M'!$O$30/10^6</f>
        <v>2.5632470000000001</v>
      </c>
      <c r="AA40" s="21">
        <f>+'[19]9M'!$O$30/10^6</f>
        <v>2.9231340000000001</v>
      </c>
      <c r="AB40" s="21">
        <f>+'[19]10M'!$O$30/10^6</f>
        <v>3.2523460000000002</v>
      </c>
      <c r="AC40" s="21">
        <f>+'[19]11M'!$O$30/10^6</f>
        <v>3.5872950000000001</v>
      </c>
      <c r="AD40" s="21">
        <f>+'[19]12M'!$O$30/10^6</f>
        <v>3.9217849999999999</v>
      </c>
      <c r="AE40" s="311"/>
    </row>
    <row r="41" spans="1:31" customFormat="1" x14ac:dyDescent="0.2">
      <c r="A41" s="10">
        <v>1013</v>
      </c>
      <c r="B41" s="10" t="s">
        <v>22</v>
      </c>
      <c r="C41" s="21">
        <f>+'[18]21'!$E$30/10^6</f>
        <v>1.7321E-2</v>
      </c>
      <c r="D41" s="21">
        <f>+'[18]21'!$F$30/10^6</f>
        <v>1.7617000000000001E-2</v>
      </c>
      <c r="E41" s="21">
        <f>+'[18]21'!$G$30/10^6</f>
        <v>1.6719000000000001E-2</v>
      </c>
      <c r="F41" s="21">
        <f>+'[18]21'!$I$30/10^6</f>
        <v>1.9959999999999999E-2</v>
      </c>
      <c r="G41" s="21">
        <f>+'[18]21'!$J$30/10^6</f>
        <v>1.8741000000000001E-2</v>
      </c>
      <c r="H41" s="21">
        <f>+'[18]21'!$K$30/10^6</f>
        <v>1.8367999999999999E-2</v>
      </c>
      <c r="I41" s="21">
        <f>+'[18]21'!$M$30/10^6</f>
        <v>2.3956000000000002E-2</v>
      </c>
      <c r="J41" s="21">
        <f>+'[18]21'!$N$30/10^6</f>
        <v>2.0219999999999998E-2</v>
      </c>
      <c r="K41" s="21">
        <f>+'[18]21'!$O$30/10^6</f>
        <v>2.2189E-2</v>
      </c>
      <c r="L41" s="21">
        <f>+'[18]21'!$Q$30/10^6</f>
        <v>2.0185999999999999E-2</v>
      </c>
      <c r="M41" s="21">
        <f>+'[18]21'!$R$30/10^6</f>
        <v>1.9949999999999999E-2</v>
      </c>
      <c r="N41" s="21">
        <f>+'[18]21'!$S$30/10^6</f>
        <v>1.9972E-2</v>
      </c>
      <c r="O41" s="22">
        <f t="shared" si="4"/>
        <v>0.23519899999999999</v>
      </c>
      <c r="Q41" s="10">
        <v>1013</v>
      </c>
      <c r="R41" s="10" t="s">
        <v>22</v>
      </c>
      <c r="S41" s="21">
        <f t="shared" si="5"/>
        <v>1.7321E-2</v>
      </c>
      <c r="T41" s="21">
        <f>+'[19]2M'!$P$30/10^6</f>
        <v>3.4937999999999997E-2</v>
      </c>
      <c r="U41" s="21">
        <f>+'[19]3M'!$P$30/10^6</f>
        <v>5.1657000000000002E-2</v>
      </c>
      <c r="V41" s="21">
        <f>+'[19]4M'!$P$30/10^6</f>
        <v>7.1617E-2</v>
      </c>
      <c r="W41" s="21">
        <f>+'[19]5M'!$P$30/10^6</f>
        <v>9.0357999999999994E-2</v>
      </c>
      <c r="X41" s="21">
        <f>+'[19]6M'!$P$30/10^6</f>
        <v>0.108726</v>
      </c>
      <c r="Y41" s="21">
        <f>+'[19]7M'!$P$30/10^6</f>
        <v>0.13268199999999999</v>
      </c>
      <c r="Z41" s="21">
        <f>+'[19]8M'!$P$30/10^6</f>
        <v>0.15290200000000001</v>
      </c>
      <c r="AA41" s="21">
        <f>+'[19]9M'!$P$30/10^6</f>
        <v>0.175091</v>
      </c>
      <c r="AB41" s="21">
        <f>+'[19]10M'!$P$30/10^6</f>
        <v>0.19527700000000001</v>
      </c>
      <c r="AC41" s="21">
        <f>+'[19]11M'!$P$30/10^6</f>
        <v>0.215227</v>
      </c>
      <c r="AD41" s="21">
        <f>+'[19]12M'!$P$30/10^6</f>
        <v>0.23519899999999999</v>
      </c>
      <c r="AE41" s="311"/>
    </row>
    <row r="42" spans="1:31" customFormat="1" x14ac:dyDescent="0.2">
      <c r="A42" s="10">
        <v>1014</v>
      </c>
      <c r="B42" s="10" t="s">
        <v>23</v>
      </c>
      <c r="C42" s="21">
        <f>+'[18]22'!$E$30/10^6</f>
        <v>0.79558200000000001</v>
      </c>
      <c r="D42" s="21">
        <f>+'[18]22'!$F$30/10^6</f>
        <v>0.80126500000000001</v>
      </c>
      <c r="E42" s="21">
        <f>+'[18]22'!$G$30/10^6</f>
        <v>0.80982399999999999</v>
      </c>
      <c r="F42" s="21">
        <f>+'[18]22'!$I$30/10^6</f>
        <v>0.84586799999999995</v>
      </c>
      <c r="G42" s="21">
        <f>+'[18]22'!$J$30/10^6</f>
        <v>0.84740899999999997</v>
      </c>
      <c r="H42" s="21">
        <f>+'[18]22'!$K$30/10^6</f>
        <v>0.80196199999999995</v>
      </c>
      <c r="I42" s="21">
        <f>+'[18]22'!$M$30/10^6</f>
        <v>0.93827300000000002</v>
      </c>
      <c r="J42" s="21">
        <f>+'[18]22'!$N$30/10^6</f>
        <v>0.83103899999999997</v>
      </c>
      <c r="K42" s="21">
        <f>+'[18]22'!$O$30/10^6</f>
        <v>0.88427500000000003</v>
      </c>
      <c r="L42" s="21">
        <f>+'[18]22'!$Q$30/10^6</f>
        <v>0.83033400000000002</v>
      </c>
      <c r="M42" s="21">
        <f>+'[18]22'!$R$30/10^6</f>
        <v>0.81282200000000004</v>
      </c>
      <c r="N42" s="21">
        <f>+'[18]22'!$S$30/10^6</f>
        <v>0.80226900000000001</v>
      </c>
      <c r="O42" s="22">
        <f t="shared" si="4"/>
        <v>10.000921999999999</v>
      </c>
      <c r="Q42" s="10">
        <v>1014</v>
      </c>
      <c r="R42" s="10" t="s">
        <v>23</v>
      </c>
      <c r="S42" s="21">
        <f t="shared" si="5"/>
        <v>0.79558200000000001</v>
      </c>
      <c r="T42" s="21">
        <f>+'[19]2M'!$Q$30/10^6</f>
        <v>1.5968469999999999</v>
      </c>
      <c r="U42" s="21">
        <f>+'[19]3M'!$Q$30/10^6</f>
        <v>2.4066709999999998</v>
      </c>
      <c r="V42" s="21">
        <f>+'[19]4M'!$Q$30/10^6</f>
        <v>3.2525390000000001</v>
      </c>
      <c r="W42" s="21">
        <f>+'[19]5M'!$Q$30/10^6</f>
        <v>4.0999480000000004</v>
      </c>
      <c r="X42" s="21">
        <f>+'[19]6M'!$Q$30/10^6</f>
        <v>4.90191</v>
      </c>
      <c r="Y42" s="21">
        <f>+'[19]7M'!$Q$30/10^6</f>
        <v>5.8401829999999997</v>
      </c>
      <c r="Z42" s="21">
        <f>+'[19]8M'!$Q$30/10^6</f>
        <v>6.6712220000000002</v>
      </c>
      <c r="AA42" s="21">
        <f>+'[19]9M'!$Q$30/10^6</f>
        <v>7.5554969999999999</v>
      </c>
      <c r="AB42" s="21">
        <f>+'[19]10M'!$Q$30/10^6</f>
        <v>8.3858309999999996</v>
      </c>
      <c r="AC42" s="21">
        <f>+'[19]11M'!$Q$30/10^6</f>
        <v>9.1986530000000002</v>
      </c>
      <c r="AD42" s="21">
        <f>+'[19]12M'!$Q$30/10^6</f>
        <v>10.000921999999999</v>
      </c>
      <c r="AE42" s="311"/>
    </row>
    <row r="43" spans="1:31" customFormat="1" x14ac:dyDescent="0.2">
      <c r="A43" s="10">
        <v>1015</v>
      </c>
      <c r="B43" s="10" t="s">
        <v>24</v>
      </c>
      <c r="C43" s="21">
        <f>+'[18]23'!$E$30/10^6</f>
        <v>9.0285000000000004E-2</v>
      </c>
      <c r="D43" s="21">
        <f>+'[18]23'!$F$30/10^6</f>
        <v>9.2382000000000006E-2</v>
      </c>
      <c r="E43" s="21">
        <f>+'[18]23'!$G$30/10^6</f>
        <v>9.8574999999999996E-2</v>
      </c>
      <c r="F43" s="21">
        <f>+'[18]23'!$I$30/10^6</f>
        <v>0.10811999999999999</v>
      </c>
      <c r="G43" s="21">
        <f>+'[18]23'!$J$30/10^6</f>
        <v>0.102144</v>
      </c>
      <c r="H43" s="21">
        <f>+'[18]23'!$K$30/10^6</f>
        <v>9.9062999999999998E-2</v>
      </c>
      <c r="I43" s="21">
        <f>+'[18]23'!$M$30/10^6</f>
        <v>0.117909</v>
      </c>
      <c r="J43" s="21">
        <f>+'[18]23'!$N$30/10^6</f>
        <v>0.10419299999999999</v>
      </c>
      <c r="K43" s="21">
        <f>+'[18]23'!$O$30/10^6</f>
        <v>0.11158214</v>
      </c>
      <c r="L43" s="21">
        <f>+'[18]23'!$Q$30/10^6</f>
        <v>9.9061999999999997E-2</v>
      </c>
      <c r="M43" s="21">
        <f>+'[18]23'!$R$30/10^6</f>
        <v>9.9280999999999994E-2</v>
      </c>
      <c r="N43" s="21">
        <f>+'[18]23'!$S$30/10^6</f>
        <v>0.10087400000000001</v>
      </c>
      <c r="O43" s="22">
        <f t="shared" si="4"/>
        <v>1.2234701399999999</v>
      </c>
      <c r="Q43" s="10">
        <v>1015</v>
      </c>
      <c r="R43" s="10" t="s">
        <v>24</v>
      </c>
      <c r="S43" s="21">
        <f t="shared" si="5"/>
        <v>9.0285000000000004E-2</v>
      </c>
      <c r="T43" s="21">
        <f>+'[19]2M'!$R$30/10^6</f>
        <v>0.182667</v>
      </c>
      <c r="U43" s="21">
        <f>+'[19]3M'!$R$30/10^6</f>
        <v>0.28124199999999999</v>
      </c>
      <c r="V43" s="21">
        <f>+'[19]4M'!$R$30/10^6</f>
        <v>0.38936199999999999</v>
      </c>
      <c r="W43" s="21">
        <f>+'[19]5M'!$R$30/10^6</f>
        <v>0.491506</v>
      </c>
      <c r="X43" s="21">
        <f>+'[19]6M'!$R$30/10^6</f>
        <v>0.59056900000000001</v>
      </c>
      <c r="Y43" s="21">
        <f>+'[19]7M'!$R$30/10^6</f>
        <v>0.70847800000000005</v>
      </c>
      <c r="Z43" s="21">
        <f>+'[19]8M'!$R$30/10^6</f>
        <v>0.81267100000000003</v>
      </c>
      <c r="AA43" s="21">
        <f>+'[19]9M'!$R$30/10^6</f>
        <v>0.92425314000000003</v>
      </c>
      <c r="AB43" s="21">
        <f>+'[19]10M'!$R$30/10^6</f>
        <v>1.02331514</v>
      </c>
      <c r="AC43" s="21">
        <f>+'[19]11M'!$R$30/10^6</f>
        <v>1.1225961400000002</v>
      </c>
      <c r="AD43" s="21">
        <f>+'[19]12M'!$R$30/10^6</f>
        <v>1.2234701400000001</v>
      </c>
      <c r="AE43" s="311"/>
    </row>
    <row r="44" spans="1:31" customFormat="1" x14ac:dyDescent="0.2">
      <c r="A44" s="10">
        <v>1016</v>
      </c>
      <c r="B44" s="10" t="s">
        <v>25</v>
      </c>
      <c r="C44" s="21">
        <f>+'[18]24'!$E$30/10^6</f>
        <v>0.110684</v>
      </c>
      <c r="D44" s="21">
        <f>+'[18]24'!$F$30/10^6</f>
        <v>0.11348900000000001</v>
      </c>
      <c r="E44" s="21">
        <f>+'[18]24'!$G$30/10^6</f>
        <v>0.11940000000000001</v>
      </c>
      <c r="F44" s="21">
        <f>+'[18]24'!$I$30/10^6</f>
        <v>0.12965299999999999</v>
      </c>
      <c r="G44" s="21">
        <f>+'[18]24'!$J$30/10^6</f>
        <v>0.124516</v>
      </c>
      <c r="H44" s="21">
        <f>+'[18]24'!$K$30/10^6</f>
        <v>0.120965</v>
      </c>
      <c r="I44" s="21">
        <f>+'[18]24'!$M$30/10^6</f>
        <v>0.14266899999999999</v>
      </c>
      <c r="J44" s="21">
        <f>+'[18]24'!$N$30/10^6</f>
        <v>0.12993399999999999</v>
      </c>
      <c r="K44" s="21">
        <f>+'[18]24'!$O$30/10^6</f>
        <v>0.13694100000000001</v>
      </c>
      <c r="L44" s="21">
        <f>+'[18]24'!$Q$30/10^6</f>
        <v>0.12153700000000001</v>
      </c>
      <c r="M44" s="21">
        <f>+'[18]24'!$R$30/10^6</f>
        <v>0.119176</v>
      </c>
      <c r="N44" s="21">
        <f>+'[18]24'!$S$30/10^6</f>
        <v>0.121721</v>
      </c>
      <c r="O44" s="22">
        <f t="shared" si="4"/>
        <v>1.4906849999999998</v>
      </c>
      <c r="Q44" s="10">
        <v>1016</v>
      </c>
      <c r="R44" s="10" t="s">
        <v>25</v>
      </c>
      <c r="S44" s="21">
        <f t="shared" si="5"/>
        <v>0.110684</v>
      </c>
      <c r="T44" s="21">
        <f>+'[19]2M'!$S$30/10^6</f>
        <v>0.22417300000000001</v>
      </c>
      <c r="U44" s="21">
        <f>+'[19]3M'!$S$30/10^6</f>
        <v>0.34357300000000002</v>
      </c>
      <c r="V44" s="21">
        <f>+'[19]4M'!$S$30/10^6</f>
        <v>0.47322599999999998</v>
      </c>
      <c r="W44" s="21">
        <f>+'[19]5M'!$S$30/10^6</f>
        <v>0.597742</v>
      </c>
      <c r="X44" s="21">
        <f>+'[19]6M'!$S$30/10^6</f>
        <v>0.71870699999999998</v>
      </c>
      <c r="Y44" s="21">
        <f>+'[19]7M'!$S$30/10^6</f>
        <v>0.86137600000000003</v>
      </c>
      <c r="Z44" s="21">
        <f>+'[19]8M'!$S$30/10^6</f>
        <v>0.99131000000000002</v>
      </c>
      <c r="AA44" s="21">
        <f>+'[19]9M'!$S$30/10^6</f>
        <v>1.1282509999999999</v>
      </c>
      <c r="AB44" s="21">
        <f>+'[19]10M'!$S$30/10^6</f>
        <v>1.2497879999999999</v>
      </c>
      <c r="AC44" s="21">
        <f>+'[19]11M'!$S$30/10^6</f>
        <v>1.3689640000000001</v>
      </c>
      <c r="AD44" s="21">
        <f>+'[19]12M'!$S$30/10^6</f>
        <v>1.490685</v>
      </c>
      <c r="AE44" s="311"/>
    </row>
    <row r="45" spans="1:31" customFormat="1" x14ac:dyDescent="0.2">
      <c r="A45" s="10">
        <v>1017</v>
      </c>
      <c r="B45" s="10" t="s">
        <v>26</v>
      </c>
      <c r="C45" s="21">
        <f>+'[18]25'!$E$30/10^6</f>
        <v>0.21893499999999999</v>
      </c>
      <c r="D45" s="21">
        <f>+'[18]25'!$F$30/10^6</f>
        <v>0.22471099999999999</v>
      </c>
      <c r="E45" s="21">
        <f>+'[18]25'!$G$30/10^6</f>
        <v>0.22470599999999999</v>
      </c>
      <c r="F45" s="21">
        <f>+'[18]25'!$I$30/10^6</f>
        <v>0.237372</v>
      </c>
      <c r="G45" s="21">
        <f>+'[18]25'!$J$30/10^6</f>
        <v>0.23166999999999999</v>
      </c>
      <c r="H45" s="21">
        <f>+'[18]25'!$K$30/10^6</f>
        <v>0.21845500000000001</v>
      </c>
      <c r="I45" s="21">
        <f>+'[18]25'!$M$30/10^6</f>
        <v>0.26148399999999999</v>
      </c>
      <c r="J45" s="21">
        <f>+'[18]25'!$N$30/10^6</f>
        <v>0.22815299999999999</v>
      </c>
      <c r="K45" s="21">
        <f>+'[18]25'!$O$30/10^6</f>
        <v>0.24496799999999999</v>
      </c>
      <c r="L45" s="21">
        <f>+'[18]25'!$Q$30/10^6</f>
        <v>0.228659</v>
      </c>
      <c r="M45" s="21">
        <f>+'[18]25'!$R$30/10^6</f>
        <v>0.22955400000000001</v>
      </c>
      <c r="N45" s="21">
        <f>+'[18]25'!$S$30/10^6</f>
        <v>0.22936699999999999</v>
      </c>
      <c r="O45" s="22">
        <f t="shared" si="4"/>
        <v>2.7780339999999999</v>
      </c>
      <c r="Q45" s="10">
        <v>1017</v>
      </c>
      <c r="R45" s="10" t="s">
        <v>26</v>
      </c>
      <c r="S45" s="21">
        <f t="shared" si="5"/>
        <v>0.21893499999999999</v>
      </c>
      <c r="T45" s="21">
        <f>+'[19]2M'!$T$30/10^6</f>
        <v>0.44364599999999998</v>
      </c>
      <c r="U45" s="21">
        <f>+'[19]3M'!$T$30/10^6</f>
        <v>0.66835199999999995</v>
      </c>
      <c r="V45" s="21">
        <f>+'[19]4M'!$T$30/10^6</f>
        <v>0.90572399999999997</v>
      </c>
      <c r="W45" s="21">
        <f>+'[19]5M'!$T$30/10^6</f>
        <v>1.137394</v>
      </c>
      <c r="X45" s="21">
        <f>+'[19]6M'!$T$30/10^6</f>
        <v>1.3558490000000001</v>
      </c>
      <c r="Y45" s="21">
        <f>+'[19]7M'!$T$30/10^6</f>
        <v>1.6173329999999999</v>
      </c>
      <c r="Z45" s="21">
        <f>+'[19]8M'!$T$30/10^6</f>
        <v>1.845486</v>
      </c>
      <c r="AA45" s="21">
        <f>+'[19]9M'!$T$30/10^6</f>
        <v>2.0904539999999998</v>
      </c>
      <c r="AB45" s="21">
        <f>+'[19]10M'!$T$30/10^6</f>
        <v>2.3191130000000002</v>
      </c>
      <c r="AC45" s="21">
        <f>+'[19]11M'!$T$30/10^6</f>
        <v>2.548667</v>
      </c>
      <c r="AD45" s="21">
        <f>+'[19]12M'!$T$30/10^6</f>
        <v>2.7780339999999999</v>
      </c>
      <c r="AE45" s="311"/>
    </row>
    <row r="46" spans="1:31" customFormat="1" x14ac:dyDescent="0.2">
      <c r="A46" s="10">
        <v>1018</v>
      </c>
      <c r="B46" s="10" t="s">
        <v>27</v>
      </c>
      <c r="C46" s="21">
        <f>+'[18]26'!$E$30/10^6</f>
        <v>8.9563000000000004E-2</v>
      </c>
      <c r="D46" s="21">
        <f>+'[18]26'!$F$30/10^6</f>
        <v>9.0866000000000002E-2</v>
      </c>
      <c r="E46" s="21">
        <f>+'[18]26'!$G$30/10^6</f>
        <v>9.4585000000000002E-2</v>
      </c>
      <c r="F46" s="21">
        <f>+'[18]26'!$I$30/10^6</f>
        <v>9.9486000000000005E-2</v>
      </c>
      <c r="G46" s="21">
        <f>+'[18]26'!$J$30/10^6</f>
        <v>0.101775</v>
      </c>
      <c r="H46" s="21">
        <f>+'[18]26'!$K$30/10^6</f>
        <v>9.2977000000000004E-2</v>
      </c>
      <c r="I46" s="21">
        <f>+'[18]26'!$M$30/10^6</f>
        <v>0.11545999999999999</v>
      </c>
      <c r="J46" s="21">
        <f>+'[18]26'!$N$30/10^6</f>
        <v>0.103562</v>
      </c>
      <c r="K46" s="21">
        <f>+'[18]26'!$O$30/10^6</f>
        <v>0.11201899999999999</v>
      </c>
      <c r="L46" s="21">
        <f>+'[18]26'!$Q$30/10^6</f>
        <v>9.5383999999999997E-2</v>
      </c>
      <c r="M46" s="21">
        <f>+'[18]26'!$R$30/10^6</f>
        <v>9.6610000000000001E-2</v>
      </c>
      <c r="N46" s="21">
        <f>+'[18]26'!$S$30/10^6</f>
        <v>9.8588999999999996E-2</v>
      </c>
      <c r="O46" s="22">
        <f t="shared" si="4"/>
        <v>1.190876</v>
      </c>
      <c r="Q46" s="10">
        <v>1018</v>
      </c>
      <c r="R46" s="10" t="s">
        <v>27</v>
      </c>
      <c r="S46" s="21">
        <f t="shared" si="5"/>
        <v>8.9563000000000004E-2</v>
      </c>
      <c r="T46" s="21">
        <f>+'[19]2M'!$U$30/10^6</f>
        <v>0.18042900000000001</v>
      </c>
      <c r="U46" s="21">
        <f>+'[19]3M'!$U$30/10^6</f>
        <v>0.27501399999999998</v>
      </c>
      <c r="V46" s="21">
        <f>+'[19]4M'!$U$30/10^6</f>
        <v>0.3745</v>
      </c>
      <c r="W46" s="21">
        <f>+'[19]5M'!$U$30/10^6</f>
        <v>0.476275</v>
      </c>
      <c r="X46" s="21">
        <f>+'[19]6M'!$U$30/10^6</f>
        <v>0.56925199999999998</v>
      </c>
      <c r="Y46" s="21">
        <f>+'[19]7M'!$U$30/10^6</f>
        <v>0.68471199999999999</v>
      </c>
      <c r="Z46" s="21">
        <f>+'[19]8M'!$U$30/10^6</f>
        <v>0.78827400000000003</v>
      </c>
      <c r="AA46" s="21">
        <f>+'[19]9M'!$U$30/10^6</f>
        <v>0.90029300000000001</v>
      </c>
      <c r="AB46" s="21">
        <f>+'[19]10M'!$U$30/10^6</f>
        <v>0.99567700000000003</v>
      </c>
      <c r="AC46" s="21">
        <f>+'[19]11M'!$U$30/10^6</f>
        <v>1.092287</v>
      </c>
      <c r="AD46" s="21">
        <f>+'[19]12M'!$U$30/10^6</f>
        <v>1.190876</v>
      </c>
      <c r="AE46" s="311"/>
    </row>
    <row r="47" spans="1:31" customFormat="1" x14ac:dyDescent="0.2">
      <c r="A47" s="10">
        <v>1019</v>
      </c>
      <c r="B47" s="10" t="s">
        <v>28</v>
      </c>
      <c r="C47" s="21">
        <f>+'[18]27'!$E$30/10^6</f>
        <v>5.8042000000000003E-2</v>
      </c>
      <c r="D47" s="21">
        <f>+'[18]27'!$F$30/10^6</f>
        <v>6.1445E-2</v>
      </c>
      <c r="E47" s="21">
        <f>+'[18]27'!$G$30/10^6</f>
        <v>5.9923999999999998E-2</v>
      </c>
      <c r="F47" s="21">
        <f>+'[18]27'!$I$30/10^6</f>
        <v>6.046E-2</v>
      </c>
      <c r="G47" s="21">
        <f>+'[18]27'!$J$30/10^6</f>
        <v>6.5912999999999999E-2</v>
      </c>
      <c r="H47" s="21">
        <f>+'[18]27'!$K$30/10^6</f>
        <v>5.7006000000000001E-2</v>
      </c>
      <c r="I47" s="21">
        <f>+'[18]27'!$M$30/10^6</f>
        <v>7.1468000000000004E-2</v>
      </c>
      <c r="J47" s="21">
        <f>+'[18]27'!$N$30/10^6</f>
        <v>6.2113000000000002E-2</v>
      </c>
      <c r="K47" s="21">
        <f>+'[18]27'!$O$30/10^6</f>
        <v>6.6927E-2</v>
      </c>
      <c r="L47" s="21">
        <f>+'[18]27'!$Q$30/10^6</f>
        <v>5.7945000000000003E-2</v>
      </c>
      <c r="M47" s="21">
        <f>+'[18]27'!$R$30/10^6</f>
        <v>6.1157000000000003E-2</v>
      </c>
      <c r="N47" s="21">
        <f>+'[18]27'!$S$30/10^6</f>
        <v>6.0077999999999999E-2</v>
      </c>
      <c r="O47" s="22">
        <f t="shared" si="4"/>
        <v>0.74247799999999997</v>
      </c>
      <c r="Q47" s="10">
        <v>1019</v>
      </c>
      <c r="R47" s="10" t="s">
        <v>28</v>
      </c>
      <c r="S47" s="21">
        <f t="shared" si="5"/>
        <v>5.8042000000000003E-2</v>
      </c>
      <c r="T47" s="21">
        <f>+'[19]2M'!$V$30/10^6</f>
        <v>0.119487</v>
      </c>
      <c r="U47" s="21">
        <f>+'[19]3M'!$V$30/10^6</f>
        <v>0.17941099999999999</v>
      </c>
      <c r="V47" s="21">
        <f>+'[19]4M'!$V$30/10^6</f>
        <v>0.239871</v>
      </c>
      <c r="W47" s="21">
        <f>+'[19]5M'!$V$30/10^6</f>
        <v>0.305784</v>
      </c>
      <c r="X47" s="21">
        <f>+'[19]6M'!$V$30/10^6</f>
        <v>0.36279</v>
      </c>
      <c r="Y47" s="21">
        <f>+'[19]7M'!$V$30/10^6</f>
        <v>0.43425799999999998</v>
      </c>
      <c r="Z47" s="21">
        <f>+'[19]8M'!$V$30/10^6</f>
        <v>0.49637100000000001</v>
      </c>
      <c r="AA47" s="21">
        <f>+'[19]9M'!$V$30/10^6</f>
        <v>0.56329799999999997</v>
      </c>
      <c r="AB47" s="21">
        <f>+'[19]10M'!$V$30/10^6</f>
        <v>0.62124299999999999</v>
      </c>
      <c r="AC47" s="21">
        <f>+'[19]11M'!$V$30/10^6</f>
        <v>0.68240000000000001</v>
      </c>
      <c r="AD47" s="21">
        <f>+'[19]12M'!$V$30/10^6</f>
        <v>0.74247799999999997</v>
      </c>
      <c r="AE47" s="311"/>
    </row>
    <row r="48" spans="1:31" customFormat="1" x14ac:dyDescent="0.2">
      <c r="A48" s="10">
        <v>1020</v>
      </c>
      <c r="B48" s="10" t="s">
        <v>29</v>
      </c>
      <c r="C48" s="21">
        <f>+'[18]28'!$E$30/10^6</f>
        <v>0.30329499999999998</v>
      </c>
      <c r="D48" s="21">
        <f>+'[18]28'!$F$30/10^6</f>
        <v>0.32125999999999999</v>
      </c>
      <c r="E48" s="21">
        <f>+'[18]28'!$G$30/10^6</f>
        <v>0.31742599999999999</v>
      </c>
      <c r="F48" s="21">
        <f>+'[18]28'!$I$30/10^6</f>
        <v>0.33319900000000002</v>
      </c>
      <c r="G48" s="21">
        <f>+'[18]28'!$J$30/10^6</f>
        <v>0.31530200000000003</v>
      </c>
      <c r="H48" s="21">
        <f>+'[18]28'!$K$30/10^6</f>
        <v>0.28712100000000002</v>
      </c>
      <c r="I48" s="21">
        <f>+'[18]28'!$M$30/10^6</f>
        <v>0.34491899999999998</v>
      </c>
      <c r="J48" s="21">
        <f>+'[18]28'!$N$30/10^6</f>
        <v>0.296877</v>
      </c>
      <c r="K48" s="21">
        <f>+'[18]28'!$O$30/10^6</f>
        <v>0.32724700000000001</v>
      </c>
      <c r="L48" s="21">
        <f>+'[18]28'!$Q$30/10^6</f>
        <v>0.31340000000000001</v>
      </c>
      <c r="M48" s="21">
        <f>+'[18]28'!$R$30/10^6</f>
        <v>0.31526900000000002</v>
      </c>
      <c r="N48" s="21">
        <f>+'[18]28'!$S$30/10^6</f>
        <v>0.31759599999999999</v>
      </c>
      <c r="O48" s="22">
        <f t="shared" si="4"/>
        <v>3.7929109999999993</v>
      </c>
      <c r="Q48" s="10">
        <v>1020</v>
      </c>
      <c r="R48" s="10" t="s">
        <v>29</v>
      </c>
      <c r="S48" s="21">
        <f t="shared" si="5"/>
        <v>0.30329499999999998</v>
      </c>
      <c r="T48" s="21">
        <f>+'[19]2M'!$W$30/10^6</f>
        <v>0.62455499999999997</v>
      </c>
      <c r="U48" s="21">
        <f>+'[19]3M'!$W$30/10^6</f>
        <v>0.94198099999999996</v>
      </c>
      <c r="V48" s="21">
        <f>+'[19]4M'!$W$30/10^6</f>
        <v>1.27518</v>
      </c>
      <c r="W48" s="21">
        <f>+'[19]5M'!$W$30/10^6</f>
        <v>1.590482</v>
      </c>
      <c r="X48" s="21">
        <f>+'[19]6M'!$W$30/10^6</f>
        <v>1.8776029999999999</v>
      </c>
      <c r="Y48" s="21">
        <f>+'[19]7M'!$W$30/10^6</f>
        <v>2.2225220000000001</v>
      </c>
      <c r="Z48" s="21">
        <f>+'[19]8M'!$W$30/10^6</f>
        <v>2.5193989999999999</v>
      </c>
      <c r="AA48" s="21">
        <f>+'[19]9M'!$W$30/10^6</f>
        <v>2.8466459999999998</v>
      </c>
      <c r="AB48" s="21">
        <f>+'[19]10M'!$W$30/10^6</f>
        <v>3.1600459999999999</v>
      </c>
      <c r="AC48" s="21">
        <f>+'[19]11M'!$W$30/10^6</f>
        <v>3.4753150000000002</v>
      </c>
      <c r="AD48" s="21">
        <f>+'[19]12M'!$W$30/10^6</f>
        <v>3.7929110000000001</v>
      </c>
      <c r="AE48" s="311"/>
    </row>
    <row r="49" spans="1:31" customFormat="1" x14ac:dyDescent="0.2">
      <c r="A49" s="10">
        <v>1021</v>
      </c>
      <c r="B49" s="10" t="s">
        <v>30</v>
      </c>
      <c r="C49" s="21">
        <f>+'[18]29'!$E$30/10^6</f>
        <v>8.6535000000000001E-2</v>
      </c>
      <c r="D49" s="21">
        <f>+'[18]29'!$F$30/10^6</f>
        <v>9.2083999999999999E-2</v>
      </c>
      <c r="E49" s="21">
        <f>+'[18]29'!$G$30/10^6</f>
        <v>9.3754000000000004E-2</v>
      </c>
      <c r="F49" s="21">
        <f>+'[18]29'!$I$30/10^6</f>
        <v>9.8865999999999996E-2</v>
      </c>
      <c r="G49" s="21">
        <f>+'[18]29'!$J$30/10^6</f>
        <v>9.4380000000000006E-2</v>
      </c>
      <c r="H49" s="21">
        <f>+'[18]29'!$K$30/10^6</f>
        <v>8.4365999999999997E-2</v>
      </c>
      <c r="I49" s="21">
        <f>+'[18]29'!$M$30/10^6</f>
        <v>0.102344</v>
      </c>
      <c r="J49" s="21">
        <f>+'[18]29'!$N$30/10^6</f>
        <v>9.3926999999999997E-2</v>
      </c>
      <c r="K49" s="21">
        <f>+'[18]29'!$O$30/10^6</f>
        <v>9.2551999999999995E-2</v>
      </c>
      <c r="L49" s="21">
        <f>+'[18]29'!$Q$30/10^6</f>
        <v>9.3734999999999999E-2</v>
      </c>
      <c r="M49" s="21">
        <f>+'[18]29'!$R$30/10^6</f>
        <v>9.5031000000000004E-2</v>
      </c>
      <c r="N49" s="21">
        <f>+'[18]29'!$S$30/10^6</f>
        <v>9.8771999999999999E-2</v>
      </c>
      <c r="O49" s="22">
        <f t="shared" si="4"/>
        <v>1.1263460000000001</v>
      </c>
      <c r="Q49" s="10">
        <v>1021</v>
      </c>
      <c r="R49" s="10" t="s">
        <v>30</v>
      </c>
      <c r="S49" s="21">
        <f t="shared" si="5"/>
        <v>8.6535000000000001E-2</v>
      </c>
      <c r="T49" s="21">
        <f>+'[19]2M'!$X$30/10^6</f>
        <v>0.178619</v>
      </c>
      <c r="U49" s="21">
        <f>+'[19]3M'!$X$30/10^6</f>
        <v>0.27237299999999998</v>
      </c>
      <c r="V49" s="21">
        <f>+'[19]4M'!$X$30/10^6</f>
        <v>0.37123899999999999</v>
      </c>
      <c r="W49" s="21">
        <f>+'[19]5M'!$X$30/10^6</f>
        <v>0.46561900000000001</v>
      </c>
      <c r="X49" s="21">
        <f>+'[19]6M'!$X$30/10^6</f>
        <v>0.54998499999999995</v>
      </c>
      <c r="Y49" s="21">
        <f>+'[19]7M'!$X$30/10^6</f>
        <v>0.65232900000000005</v>
      </c>
      <c r="Z49" s="21">
        <f>+'[19]8M'!$X$30/10^6</f>
        <v>0.74625600000000003</v>
      </c>
      <c r="AA49" s="21">
        <f>+'[19]9M'!$X$30/10^6</f>
        <v>0.838808</v>
      </c>
      <c r="AB49" s="21">
        <f>+'[19]10M'!$X$30/10^6</f>
        <v>0.93254300000000001</v>
      </c>
      <c r="AC49" s="21">
        <f>+'[19]11M'!$X$30/10^6</f>
        <v>1.027574</v>
      </c>
      <c r="AD49" s="21">
        <f>+'[19]12M'!$X$30/10^6</f>
        <v>1.1263460000000001</v>
      </c>
      <c r="AE49" s="311"/>
    </row>
    <row r="50" spans="1:31" customFormat="1" x14ac:dyDescent="0.2">
      <c r="A50" s="10">
        <v>1022</v>
      </c>
      <c r="B50" s="10" t="s">
        <v>31</v>
      </c>
      <c r="C50" s="21">
        <f>+'[18]30'!$E$30/10^6</f>
        <v>0.430981</v>
      </c>
      <c r="D50" s="21">
        <f>+'[18]30'!$F$30/10^6</f>
        <v>0.43648900000000002</v>
      </c>
      <c r="E50" s="21">
        <f>+'[18]30'!$G$30/10^6</f>
        <v>0.43154100000000001</v>
      </c>
      <c r="F50" s="21">
        <f>+'[18]30'!$I$30/10^6</f>
        <v>0.444743</v>
      </c>
      <c r="G50" s="21">
        <f>+'[18]30'!$J$30/10^6</f>
        <v>0.46617399999999998</v>
      </c>
      <c r="H50" s="21">
        <f>+'[18]30'!$K$30/10^6</f>
        <v>0.43014400000000003</v>
      </c>
      <c r="I50" s="21">
        <f>+'[18]30'!$M$30/10^6</f>
        <v>0.53942400000000001</v>
      </c>
      <c r="J50" s="21">
        <f>+'[18]30'!$N$30/10^6</f>
        <v>0.46393200000000001</v>
      </c>
      <c r="K50" s="21">
        <f>+'[18]30'!$O$30/10^6</f>
        <v>0.49100300000000002</v>
      </c>
      <c r="L50" s="21">
        <f>+'[18]30'!$Q$30/10^6</f>
        <v>0.47101700000000002</v>
      </c>
      <c r="M50" s="21">
        <f>+'[18]30'!$R$30/10^6</f>
        <v>0.46846300000000002</v>
      </c>
      <c r="N50" s="21">
        <f>+'[18]30'!$S$30/10^6</f>
        <v>0.46817500000000001</v>
      </c>
      <c r="O50" s="22">
        <f t="shared" si="4"/>
        <v>5.5420859999999994</v>
      </c>
      <c r="Q50" s="10">
        <v>1022</v>
      </c>
      <c r="R50" s="10" t="s">
        <v>31</v>
      </c>
      <c r="S50" s="21">
        <f t="shared" si="5"/>
        <v>0.430981</v>
      </c>
      <c r="T50" s="21">
        <f>+'[19]2M'!$Y$30/10^6</f>
        <v>0.86746999999999996</v>
      </c>
      <c r="U50" s="21">
        <f>+'[19]3M'!$Y$30/10^6</f>
        <v>1.2990109999999999</v>
      </c>
      <c r="V50" s="21">
        <f>+'[19]4M'!$Y$30/10^6</f>
        <v>1.743754</v>
      </c>
      <c r="W50" s="21">
        <f>+'[19]5M'!$Y$30/10^6</f>
        <v>2.2099280000000001</v>
      </c>
      <c r="X50" s="21">
        <f>+'[19]6M'!$Y$30/10^6</f>
        <v>2.640072</v>
      </c>
      <c r="Y50" s="21">
        <f>+'[19]7M'!$Y$30/10^6</f>
        <v>3.1794959999999999</v>
      </c>
      <c r="Z50" s="21">
        <f>+'[19]8M'!$Y$30/10^6</f>
        <v>3.6434280000000001</v>
      </c>
      <c r="AA50" s="21">
        <f>+'[19]9M'!$Y$30/10^6</f>
        <v>4.1344310000000002</v>
      </c>
      <c r="AB50" s="21">
        <f>+'[19]10M'!$Y$30/10^6</f>
        <v>4.605448</v>
      </c>
      <c r="AC50" s="21">
        <f>+'[19]11M'!$Y$30/10^6</f>
        <v>5.0739109999999998</v>
      </c>
      <c r="AD50" s="21">
        <f>+'[19]12M'!$Y$30/10^6</f>
        <v>5.5420860000000003</v>
      </c>
      <c r="AE50" s="311"/>
    </row>
    <row r="51" spans="1:31" customFormat="1" x14ac:dyDescent="0.2">
      <c r="A51" s="10">
        <v>1023</v>
      </c>
      <c r="B51" s="10" t="s">
        <v>32</v>
      </c>
      <c r="C51" s="21">
        <f>+'[18]31'!$E$30/10^6</f>
        <v>8.4760000000000002E-2</v>
      </c>
      <c r="D51" s="21">
        <f>+'[18]31'!$F$30/10^6</f>
        <v>9.2632999999999993E-2</v>
      </c>
      <c r="E51" s="21">
        <f>+'[18]31'!$G$30/10^6</f>
        <v>8.9732000000000006E-2</v>
      </c>
      <c r="F51" s="21">
        <f>+'[18]31'!$I$30/10^6</f>
        <v>9.7423999999999997E-2</v>
      </c>
      <c r="G51" s="21">
        <f>+'[18]31'!$J$30/10^6</f>
        <v>9.3486E-2</v>
      </c>
      <c r="H51" s="21">
        <f>+'[18]31'!$K$30/10^6</f>
        <v>8.5623000000000005E-2</v>
      </c>
      <c r="I51" s="21">
        <f>+'[18]31'!$M$30/10^6</f>
        <v>0.10330400000000001</v>
      </c>
      <c r="J51" s="21">
        <f>+'[18]31'!$N$30/10^6</f>
        <v>9.4785999999999995E-2</v>
      </c>
      <c r="K51" s="21">
        <f>+'[18]31'!$O$30/10^6</f>
        <v>9.5583000000000001E-2</v>
      </c>
      <c r="L51" s="21">
        <f>+'[18]31'!$Q$30/10^6</f>
        <v>8.8535000000000003E-2</v>
      </c>
      <c r="M51" s="21">
        <f>+'[18]31'!$R$30/10^6</f>
        <v>9.3324000000000004E-2</v>
      </c>
      <c r="N51" s="21">
        <f>+'[18]31'!$S$30/10^6</f>
        <v>8.9136999999999994E-2</v>
      </c>
      <c r="O51" s="22">
        <f t="shared" si="4"/>
        <v>1.1083270000000001</v>
      </c>
      <c r="Q51" s="10">
        <v>1023</v>
      </c>
      <c r="R51" s="10" t="s">
        <v>32</v>
      </c>
      <c r="S51" s="21">
        <f t="shared" si="5"/>
        <v>8.4760000000000002E-2</v>
      </c>
      <c r="T51" s="21">
        <f>+'[19]2M'!$Z$30/10^6</f>
        <v>0.177393</v>
      </c>
      <c r="U51" s="21">
        <f>+'[19]3M'!$Z$30/10^6</f>
        <v>0.267125</v>
      </c>
      <c r="V51" s="21">
        <f>+'[19]4M'!$Z$30/10^6</f>
        <v>0.36454900000000001</v>
      </c>
      <c r="W51" s="21">
        <f>+'[19]5M'!$Z$30/10^6</f>
        <v>0.45803500000000003</v>
      </c>
      <c r="X51" s="21">
        <f>+'[19]6M'!$Z$30/10^6</f>
        <v>0.54365799999999997</v>
      </c>
      <c r="Y51" s="21">
        <f>+'[19]7M'!$Z$30/10^6</f>
        <v>0.64696200000000004</v>
      </c>
      <c r="Z51" s="21">
        <f>+'[19]8M'!$Z$30/10^6</f>
        <v>0.74174799999999996</v>
      </c>
      <c r="AA51" s="21">
        <f>+'[19]9M'!$Z$30/10^6</f>
        <v>0.83733100000000005</v>
      </c>
      <c r="AB51" s="21">
        <f>+'[19]10M'!$Z$30/10^6</f>
        <v>0.92586599999999997</v>
      </c>
      <c r="AC51" s="21">
        <f>+'[19]11M'!$Z$30/10^6</f>
        <v>1.01919</v>
      </c>
      <c r="AD51" s="21">
        <f>+'[19]12M'!$Z$30/10^6</f>
        <v>1.1083270000000001</v>
      </c>
      <c r="AE51" s="311"/>
    </row>
    <row r="52" spans="1:31" customFormat="1" x14ac:dyDescent="0.2">
      <c r="A52" s="10">
        <v>1024</v>
      </c>
      <c r="B52" s="10" t="s">
        <v>33</v>
      </c>
      <c r="C52" s="21">
        <f>+'[18]32'!$E$30/10^6</f>
        <v>0.70032099999999997</v>
      </c>
      <c r="D52" s="21">
        <f>+'[18]32'!$F$30/10^6</f>
        <v>0.73081200000000002</v>
      </c>
      <c r="E52" s="21">
        <f>+'[18]32'!$G$30/10^6</f>
        <v>0.71627799999999997</v>
      </c>
      <c r="F52" s="21">
        <f>+'[18]32'!$I$30/10^6</f>
        <v>0.71928599999999998</v>
      </c>
      <c r="G52" s="21">
        <f>+'[18]32'!$J$30/10^6</f>
        <v>0.70877900000000005</v>
      </c>
      <c r="H52" s="21">
        <f>+'[18]32'!$K$30/10^6</f>
        <v>0.653223</v>
      </c>
      <c r="I52" s="21">
        <f>+'[18]32'!$M$30/10^6</f>
        <v>0.78648799999999996</v>
      </c>
      <c r="J52" s="21">
        <f>+'[18]32'!$N$30/10^6</f>
        <v>0.69679400000000002</v>
      </c>
      <c r="K52" s="21">
        <f>+'[18]32'!$O$30/10^6</f>
        <v>0.73658168000000002</v>
      </c>
      <c r="L52" s="21">
        <f>+'[18]32'!$Q$30/10^6</f>
        <v>0.69486199999999998</v>
      </c>
      <c r="M52" s="21">
        <f>+'[18]32'!$R$30/10^6</f>
        <v>0.69148007999999994</v>
      </c>
      <c r="N52" s="21">
        <f>+'[18]32'!$S$30/10^6</f>
        <v>0.70633299999999999</v>
      </c>
      <c r="O52" s="22">
        <f t="shared" si="4"/>
        <v>8.5412377599999996</v>
      </c>
      <c r="Q52" s="10">
        <v>1024</v>
      </c>
      <c r="R52" s="10" t="s">
        <v>33</v>
      </c>
      <c r="S52" s="21">
        <f t="shared" si="5"/>
        <v>0.70032099999999997</v>
      </c>
      <c r="T52" s="21">
        <f>+'[19]2M'!$AA$30/10^6</f>
        <v>1.431133</v>
      </c>
      <c r="U52" s="21">
        <f>+'[19]3M'!$AA$30/10^6</f>
        <v>2.147411</v>
      </c>
      <c r="V52" s="21">
        <f>+'[19]4M'!$AA$30/10^6</f>
        <v>2.8666969999999998</v>
      </c>
      <c r="W52" s="21">
        <f>+'[19]5M'!$AA$30/10^6</f>
        <v>3.5754760000000001</v>
      </c>
      <c r="X52" s="21">
        <f>+'[19]6M'!$AA$30/10^6</f>
        <v>4.2286989999999998</v>
      </c>
      <c r="Y52" s="21">
        <f>+'[19]7M'!$AA$30/10^6</f>
        <v>5.0151870000000001</v>
      </c>
      <c r="Z52" s="21">
        <f>+'[19]8M'!$AA$30/10^6</f>
        <v>5.7119809999999998</v>
      </c>
      <c r="AA52" s="21">
        <f>+'[19]9M'!$AA$30/10^6</f>
        <v>6.4485626799999993</v>
      </c>
      <c r="AB52" s="21">
        <f>+'[19]10M'!$AA$30/10^6</f>
        <v>7.1434246799999999</v>
      </c>
      <c r="AC52" s="21">
        <f>+'[19]11M'!$AA$30/10^6</f>
        <v>7.8349047599999997</v>
      </c>
      <c r="AD52" s="21">
        <f>+'[19]12M'!$AA$30/10^6</f>
        <v>8.5412377599999996</v>
      </c>
      <c r="AE52" s="311"/>
    </row>
    <row r="53" spans="1:31" customFormat="1" x14ac:dyDescent="0.2">
      <c r="A53" s="10">
        <v>1025</v>
      </c>
      <c r="B53" s="10" t="s">
        <v>34</v>
      </c>
      <c r="C53" s="21">
        <f>+'[18]33'!$E$30/10^6</f>
        <v>0.13005700000000001</v>
      </c>
      <c r="D53" s="21">
        <f>+'[18]33'!$F$30/10^6</f>
        <v>0.129164</v>
      </c>
      <c r="E53" s="21">
        <f>+'[18]33'!$G$30/10^6</f>
        <v>0.13131999999999999</v>
      </c>
      <c r="F53" s="21">
        <f>+'[18]33'!$I$30/10^6</f>
        <v>0.14049200000000001</v>
      </c>
      <c r="G53" s="21">
        <f>+'[18]33'!$J$30/10^6</f>
        <v>0.13953399999999999</v>
      </c>
      <c r="H53" s="21">
        <f>+'[18]33'!$K$30/10^6</f>
        <v>0.128916</v>
      </c>
      <c r="I53" s="21">
        <f>+'[18]33'!$M$30/10^6</f>
        <v>0.158524</v>
      </c>
      <c r="J53" s="21">
        <f>+'[18]33'!$N$30/10^6</f>
        <v>0.14838599999999999</v>
      </c>
      <c r="K53" s="21">
        <f>+'[18]33'!$O$30/10^6</f>
        <v>0.15142</v>
      </c>
      <c r="L53" s="21">
        <f>+'[18]33'!$Q$30/10^6</f>
        <v>0.14297599999999999</v>
      </c>
      <c r="M53" s="21">
        <f>+'[18]33'!$R$30/10^6</f>
        <v>0.14210400000000001</v>
      </c>
      <c r="N53" s="21">
        <f>+'[18]33'!$S$30/10^6</f>
        <v>0.141786</v>
      </c>
      <c r="O53" s="22">
        <f t="shared" si="4"/>
        <v>1.684679</v>
      </c>
      <c r="Q53" s="10">
        <v>1025</v>
      </c>
      <c r="R53" s="10" t="s">
        <v>34</v>
      </c>
      <c r="S53" s="21">
        <f t="shared" si="5"/>
        <v>0.13005700000000001</v>
      </c>
      <c r="T53" s="21">
        <f>+'[19]2M'!$AB$30/10^6</f>
        <v>0.25922099999999998</v>
      </c>
      <c r="U53" s="21">
        <f>+'[19]3M'!$AB$30/10^6</f>
        <v>0.39054100000000003</v>
      </c>
      <c r="V53" s="21">
        <f>+'[19]4M'!$AB$30/10^6</f>
        <v>0.53103299999999998</v>
      </c>
      <c r="W53" s="21">
        <f>+'[19]5M'!$AB$30/10^6</f>
        <v>0.67056700000000002</v>
      </c>
      <c r="X53" s="21">
        <f>+'[19]6M'!$AB$30/10^6</f>
        <v>0.79948300000000005</v>
      </c>
      <c r="Y53" s="21">
        <f>+'[19]7M'!$AB$30/10^6</f>
        <v>0.95800700000000005</v>
      </c>
      <c r="Z53" s="21">
        <f>+'[19]8M'!$AB$30/10^6</f>
        <v>1.106393</v>
      </c>
      <c r="AA53" s="21">
        <f>+'[19]9M'!$AB$30/10^6</f>
        <v>1.2578130000000001</v>
      </c>
      <c r="AB53" s="21">
        <f>+'[19]10M'!$AB$30/10^6</f>
        <v>1.4007890000000001</v>
      </c>
      <c r="AC53" s="21">
        <f>+'[19]11M'!$AB$30/10^6</f>
        <v>1.5428930000000001</v>
      </c>
      <c r="AD53" s="21">
        <f>+'[19]12M'!$AB$30/10^6</f>
        <v>1.684679</v>
      </c>
      <c r="AE53" s="311"/>
    </row>
    <row r="54" spans="1:31" customFormat="1" x14ac:dyDescent="0.2">
      <c r="A54" s="10">
        <v>1026</v>
      </c>
      <c r="B54" s="10" t="s">
        <v>35</v>
      </c>
      <c r="C54" s="21">
        <f>+'[18]34'!$E$30/10^6</f>
        <v>4.5863000000000001E-2</v>
      </c>
      <c r="D54" s="21">
        <f>+'[18]34'!$F$30/10^6</f>
        <v>4.9180000000000001E-2</v>
      </c>
      <c r="E54" s="21">
        <f>+'[18]34'!$G$30/10^6</f>
        <v>4.5436999999999998E-2</v>
      </c>
      <c r="F54" s="21">
        <f>+'[18]34'!$I$30/10^6</f>
        <v>4.9771999999999997E-2</v>
      </c>
      <c r="G54" s="21">
        <f>+'[18]34'!$J$30/10^6</f>
        <v>4.7295999999999998E-2</v>
      </c>
      <c r="H54" s="21">
        <f>+'[18]34'!$K$30/10^6</f>
        <v>4.3076000000000003E-2</v>
      </c>
      <c r="I54" s="21">
        <f>+'[18]34'!$M$30/10^6</f>
        <v>5.3452E-2</v>
      </c>
      <c r="J54" s="21">
        <f>+'[18]34'!$N$30/10^6</f>
        <v>4.8293999999999997E-2</v>
      </c>
      <c r="K54" s="21">
        <f>+'[18]34'!$O$30/10^6</f>
        <v>4.9354000000000002E-2</v>
      </c>
      <c r="L54" s="21">
        <f>+'[18]34'!$Q$30/10^6</f>
        <v>4.7396000000000001E-2</v>
      </c>
      <c r="M54" s="21">
        <f>+'[18]34'!$R$30/10^6</f>
        <v>4.48E-2</v>
      </c>
      <c r="N54" s="21">
        <f>+'[18]34'!$S$30/10^6</f>
        <v>4.6718000000000003E-2</v>
      </c>
      <c r="O54" s="22">
        <f t="shared" si="4"/>
        <v>0.57063799999999998</v>
      </c>
      <c r="Q54" s="10">
        <v>1026</v>
      </c>
      <c r="R54" s="10" t="s">
        <v>35</v>
      </c>
      <c r="S54" s="21">
        <f t="shared" si="5"/>
        <v>4.5863000000000001E-2</v>
      </c>
      <c r="T54" s="21">
        <f>+'[19]2M'!$AC$30/10^6</f>
        <v>9.5043000000000002E-2</v>
      </c>
      <c r="U54" s="21">
        <f>+'[19]3M'!$AC$30/10^6</f>
        <v>0.14047999999999999</v>
      </c>
      <c r="V54" s="21">
        <f>+'[19]4M'!$AC$30/10^6</f>
        <v>0.190252</v>
      </c>
      <c r="W54" s="21">
        <f>+'[19]5M'!$AC$30/10^6</f>
        <v>0.23754800000000001</v>
      </c>
      <c r="X54" s="21">
        <f>+'[19]6M'!$AC$30/10^6</f>
        <v>0.28062399999999998</v>
      </c>
      <c r="Y54" s="21">
        <f>+'[19]7M'!$AC$30/10^6</f>
        <v>0.33407599999999998</v>
      </c>
      <c r="Z54" s="21">
        <f>+'[19]8M'!$AC$30/10^6</f>
        <v>0.38236999999999999</v>
      </c>
      <c r="AA54" s="21">
        <f>+'[19]9M'!$AC$30/10^6</f>
        <v>0.431724</v>
      </c>
      <c r="AB54" s="21">
        <f>+'[19]10M'!$AC$30/10^6</f>
        <v>0.47911999999999999</v>
      </c>
      <c r="AC54" s="21">
        <f>+'[19]11M'!$AC$30/10^6</f>
        <v>0.52392000000000005</v>
      </c>
      <c r="AD54" s="21">
        <f>+'[19]12M'!$AC$30/10^6</f>
        <v>0.57063799999999998</v>
      </c>
      <c r="AE54" s="311"/>
    </row>
    <row r="55" spans="1:31" customFormat="1" x14ac:dyDescent="0.2">
      <c r="A55" s="10">
        <v>1027</v>
      </c>
      <c r="B55" s="10" t="s">
        <v>36</v>
      </c>
      <c r="C55" s="21">
        <f>+'[18]35'!$E$30/10^6</f>
        <v>6.7996000000000001E-2</v>
      </c>
      <c r="D55" s="21">
        <f>+'[18]35'!$F$30/10^6</f>
        <v>7.0347999999999994E-2</v>
      </c>
      <c r="E55" s="21">
        <f>+'[18]35'!$G$30/10^6</f>
        <v>7.2089E-2</v>
      </c>
      <c r="F55" s="21">
        <f>+'[18]35'!$I$30/10^6</f>
        <v>7.6133000000000006E-2</v>
      </c>
      <c r="G55" s="21">
        <f>+'[18]35'!$J$30/10^6</f>
        <v>7.3902999999999996E-2</v>
      </c>
      <c r="H55" s="21">
        <f>+'[18]35'!$K$30/10^6</f>
        <v>6.6314999999999999E-2</v>
      </c>
      <c r="I55" s="21">
        <f>+'[18]35'!$M$30/10^6</f>
        <v>8.3558999999999994E-2</v>
      </c>
      <c r="J55" s="21">
        <f>+'[18]35'!$N$30/10^6</f>
        <v>7.5935000000000002E-2</v>
      </c>
      <c r="K55" s="21">
        <f>+'[18]35'!$O$30/10^6</f>
        <v>7.9133999999999996E-2</v>
      </c>
      <c r="L55" s="21">
        <f>+'[18]35'!$Q$30/10^6</f>
        <v>7.1308999999999997E-2</v>
      </c>
      <c r="M55" s="21">
        <f>+'[18]35'!$R$30/10^6</f>
        <v>7.3099999999999998E-2</v>
      </c>
      <c r="N55" s="21">
        <f>+'[18]35'!$S$30/10^6</f>
        <v>7.1101999999999999E-2</v>
      </c>
      <c r="O55" s="22">
        <f t="shared" si="4"/>
        <v>0.8809229999999999</v>
      </c>
      <c r="Q55" s="10">
        <v>1027</v>
      </c>
      <c r="R55" s="10" t="s">
        <v>36</v>
      </c>
      <c r="S55" s="21">
        <f t="shared" si="5"/>
        <v>6.7996000000000001E-2</v>
      </c>
      <c r="T55" s="21">
        <f>+'[19]2M'!$AD$30/10^6</f>
        <v>0.13834399999999999</v>
      </c>
      <c r="U55" s="21">
        <f>+'[19]3M'!$AD$30/10^6</f>
        <v>0.21043300000000001</v>
      </c>
      <c r="V55" s="21">
        <f>+'[19]4M'!$AD$30/10^6</f>
        <v>0.28656599999999999</v>
      </c>
      <c r="W55" s="21">
        <f>+'[19]5M'!$AD$30/10^6</f>
        <v>0.36046899999999998</v>
      </c>
      <c r="X55" s="21">
        <f>+'[19]6M'!$AD$30/10^6</f>
        <v>0.426784</v>
      </c>
      <c r="Y55" s="21">
        <f>+'[19]7M'!$AD$30/10^6</f>
        <v>0.51034299999999999</v>
      </c>
      <c r="Z55" s="21">
        <f>+'[19]8M'!$AD$30/10^6</f>
        <v>0.58627799999999997</v>
      </c>
      <c r="AA55" s="21">
        <f>+'[19]9M'!$AD$30/10^6</f>
        <v>0.665412</v>
      </c>
      <c r="AB55" s="21">
        <f>+'[19]10M'!$AD$30/10^6</f>
        <v>0.73672099999999996</v>
      </c>
      <c r="AC55" s="21">
        <f>+'[19]11M'!$AD$30/10^6</f>
        <v>0.80982100000000001</v>
      </c>
      <c r="AD55" s="21">
        <f>+'[19]12M'!$AD$30/10^6</f>
        <v>0.88092300000000001</v>
      </c>
      <c r="AE55" s="311"/>
    </row>
    <row r="56" spans="1:31" customFormat="1" x14ac:dyDescent="0.2">
      <c r="A56" s="10">
        <v>1028</v>
      </c>
      <c r="B56" s="10" t="s">
        <v>37</v>
      </c>
      <c r="C56" s="21">
        <f>+'[18]36'!$E$30/10^6</f>
        <v>0.35366399999999998</v>
      </c>
      <c r="D56" s="21">
        <f>+'[18]36'!$F$30/10^6</f>
        <v>0.35602800000000001</v>
      </c>
      <c r="E56" s="21">
        <f>+'[18]36'!$G$30/10^6</f>
        <v>0.34432200000000002</v>
      </c>
      <c r="F56" s="21">
        <f>+'[18]36'!$I$30/10^6</f>
        <v>0.35546800000000001</v>
      </c>
      <c r="G56" s="21">
        <f>+'[18]36'!$J$30/10^6</f>
        <v>0.35133700000000001</v>
      </c>
      <c r="H56" s="21">
        <f>+'[18]36'!$K$30/10^6</f>
        <v>0.31846200000000002</v>
      </c>
      <c r="I56" s="21">
        <f>+'[18]36'!$M$30/10^6</f>
        <v>0.382716</v>
      </c>
      <c r="J56" s="21">
        <f>+'[18]36'!$N$30/10^6</f>
        <v>0.36777500000000002</v>
      </c>
      <c r="K56" s="21">
        <f>+'[18]36'!$O$30/10^6</f>
        <v>0.38080000000000003</v>
      </c>
      <c r="L56" s="21">
        <f>+'[18]36'!$Q$30/10^6</f>
        <v>0.35279199999999999</v>
      </c>
      <c r="M56" s="21">
        <f>+'[18]36'!$R$30/10^6</f>
        <v>0.36175800000000002</v>
      </c>
      <c r="N56" s="21">
        <f>+'[18]36'!$S$30/10^6</f>
        <v>0.357242</v>
      </c>
      <c r="O56" s="22">
        <f t="shared" si="4"/>
        <v>4.2823640000000003</v>
      </c>
      <c r="Q56" s="10">
        <v>1028</v>
      </c>
      <c r="R56" s="10" t="s">
        <v>37</v>
      </c>
      <c r="S56" s="21">
        <f t="shared" si="5"/>
        <v>0.35366399999999998</v>
      </c>
      <c r="T56" s="21">
        <f>+'[19]2M'!$AE$30/10^6</f>
        <v>0.70969199999999999</v>
      </c>
      <c r="U56" s="21">
        <f>+'[19]3M'!$AE$30/10^6</f>
        <v>1.054014</v>
      </c>
      <c r="V56" s="21">
        <f>+'[19]4M'!$AE$30/10^6</f>
        <v>1.4094819999999999</v>
      </c>
      <c r="W56" s="21">
        <f>+'[19]5M'!$AE$30/10^6</f>
        <v>1.7608189999999999</v>
      </c>
      <c r="X56" s="21">
        <f>+'[19]6M'!$AE$30/10^6</f>
        <v>2.0792809999999999</v>
      </c>
      <c r="Y56" s="21">
        <f>+'[19]7M'!$AE$30/10^6</f>
        <v>2.4619970000000002</v>
      </c>
      <c r="Z56" s="21">
        <f>+'[19]8M'!$AE$30/10^6</f>
        <v>2.8297720000000002</v>
      </c>
      <c r="AA56" s="21">
        <f>+'[19]9M'!$AE$30/10^6</f>
        <v>3.210572</v>
      </c>
      <c r="AB56" s="21">
        <f>+'[19]10M'!$AE$30/10^6</f>
        <v>3.563364</v>
      </c>
      <c r="AC56" s="21">
        <f>+'[19]11M'!$AE$30/10^6</f>
        <v>3.925122</v>
      </c>
      <c r="AD56" s="21">
        <f>+'[19]12M'!$AE$30/10^6</f>
        <v>4.2823640000000003</v>
      </c>
      <c r="AE56" s="311"/>
    </row>
    <row r="57" spans="1:31" customFormat="1" x14ac:dyDescent="0.2">
      <c r="A57" s="10">
        <v>1029</v>
      </c>
      <c r="B57" s="10" t="s">
        <v>38</v>
      </c>
      <c r="C57" s="21">
        <f>+'[18]37'!$E$30/10^6</f>
        <v>5.6530999999999998E-2</v>
      </c>
      <c r="D57" s="21">
        <f>+'[18]37'!$F$30/10^6</f>
        <v>5.7131000000000001E-2</v>
      </c>
      <c r="E57" s="21">
        <f>+'[18]37'!$G$30/10^6</f>
        <v>6.071E-2</v>
      </c>
      <c r="F57" s="21">
        <f>+'[18]37'!$I$30/10^6</f>
        <v>6.4656000000000005E-2</v>
      </c>
      <c r="G57" s="21">
        <f>+'[18]37'!$J$30/10^6</f>
        <v>6.2809000000000004E-2</v>
      </c>
      <c r="H57" s="21">
        <f>+'[18]37'!$K$30/10^6</f>
        <v>5.6502999999999998E-2</v>
      </c>
      <c r="I57" s="21">
        <f>+'[18]37'!$M$30/10^6</f>
        <v>6.7853999999999998E-2</v>
      </c>
      <c r="J57" s="21">
        <f>+'[18]37'!$N$30/10^6</f>
        <v>6.2497999999999998E-2</v>
      </c>
      <c r="K57" s="21">
        <f>+'[18]37'!$O$30/10^6</f>
        <v>6.3700999999999994E-2</v>
      </c>
      <c r="L57" s="21">
        <f>+'[18]37'!$Q$30/10^6</f>
        <v>6.0428000000000003E-2</v>
      </c>
      <c r="M57" s="21">
        <f>+'[18]37'!$R$30/10^6</f>
        <v>6.0319999999999999E-2</v>
      </c>
      <c r="N57" s="21">
        <f>+'[18]37'!$S$30/10^6</f>
        <v>6.3418000000000002E-2</v>
      </c>
      <c r="O57" s="22">
        <f t="shared" si="4"/>
        <v>0.73655899999999996</v>
      </c>
      <c r="Q57" s="10">
        <v>1029</v>
      </c>
      <c r="R57" s="10" t="s">
        <v>38</v>
      </c>
      <c r="S57" s="21">
        <f t="shared" si="5"/>
        <v>5.6530999999999998E-2</v>
      </c>
      <c r="T57" s="21">
        <f>+'[19]2M'!$AF$30/10^6</f>
        <v>0.113662</v>
      </c>
      <c r="U57" s="21">
        <f>+'[19]3M'!$AF$30/10^6</f>
        <v>0.174372</v>
      </c>
      <c r="V57" s="21">
        <f>+'[19]4M'!$AF$30/10^6</f>
        <v>0.23902799999999999</v>
      </c>
      <c r="W57" s="21">
        <f>+'[19]5M'!$AF$30/10^6</f>
        <v>0.30183700000000002</v>
      </c>
      <c r="X57" s="21">
        <f>+'[19]6M'!$AF$30/10^6</f>
        <v>0.35833999999999999</v>
      </c>
      <c r="Y57" s="21">
        <f>+'[19]7M'!$AF$30/10^6</f>
        <v>0.42619400000000002</v>
      </c>
      <c r="Z57" s="21">
        <f>+'[19]8M'!$AF$30/10^6</f>
        <v>0.48869200000000002</v>
      </c>
      <c r="AA57" s="21">
        <f>+'[19]9M'!$AF$30/10^6</f>
        <v>0.55239300000000002</v>
      </c>
      <c r="AB57" s="21">
        <f>+'[19]10M'!$AF$30/10^6</f>
        <v>0.61282099999999995</v>
      </c>
      <c r="AC57" s="21">
        <f>+'[19]11M'!$AF$30/10^6</f>
        <v>0.67314099999999999</v>
      </c>
      <c r="AD57" s="21">
        <f>+'[19]12M'!$AF$30/10^6</f>
        <v>0.73655899999999996</v>
      </c>
      <c r="AE57" s="311"/>
    </row>
    <row r="58" spans="1:31" customFormat="1" x14ac:dyDescent="0.2">
      <c r="A58" s="15">
        <v>1030</v>
      </c>
      <c r="B58" s="15" t="s">
        <v>18</v>
      </c>
      <c r="C58" s="23">
        <f>+'[18]17'!$E$30/10^6</f>
        <v>8.1505999999999995E-2</v>
      </c>
      <c r="D58" s="23">
        <f>+'[18]17'!$F$30/10^6</f>
        <v>8.4003999999999995E-2</v>
      </c>
      <c r="E58" s="23">
        <f>+'[18]17'!$G$30/10^6</f>
        <v>8.3033999999999997E-2</v>
      </c>
      <c r="F58" s="23">
        <f>+'[18]17'!$I$30/10^6</f>
        <v>8.5863999999999996E-2</v>
      </c>
      <c r="G58" s="23">
        <f>+'[18]17'!$J$30/10^6</f>
        <v>8.2160999999999998E-2</v>
      </c>
      <c r="H58" s="23">
        <f>+'[18]17'!$K$30/10^6</f>
        <v>7.7858999999999998E-2</v>
      </c>
      <c r="I58" s="23">
        <f>+'[18]17'!$M$30/10^6</f>
        <v>9.4298999999999994E-2</v>
      </c>
      <c r="J58" s="23">
        <f>+'[18]17'!$N$30/10^6</f>
        <v>8.5248000000000004E-2</v>
      </c>
      <c r="K58" s="23">
        <f>+'[18]17'!$O$30/10^6</f>
        <v>8.9576000000000003E-2</v>
      </c>
      <c r="L58" s="23">
        <f>+'[18]17'!$Q$30/10^6</f>
        <v>8.3571999999999994E-2</v>
      </c>
      <c r="M58" s="23">
        <f>+'[18]17'!$R$30/10^6</f>
        <v>7.9866999999999994E-2</v>
      </c>
      <c r="N58" s="23">
        <f>+'[18]17'!$S$30/10^6</f>
        <v>7.9451999999999995E-2</v>
      </c>
      <c r="O58" s="24">
        <f t="shared" si="4"/>
        <v>1.0064420000000001</v>
      </c>
      <c r="Q58" s="15">
        <v>1030</v>
      </c>
      <c r="R58" s="15" t="s">
        <v>18</v>
      </c>
      <c r="S58" s="23">
        <f t="shared" si="5"/>
        <v>8.1505999999999995E-2</v>
      </c>
      <c r="T58" s="23">
        <f>+'[19]2M'!$AG$30/10^6</f>
        <v>0.16550999999999999</v>
      </c>
      <c r="U58" s="23">
        <f>+'[19]3M'!$AG$30/10^6</f>
        <v>0.24854399999999999</v>
      </c>
      <c r="V58" s="23">
        <f>+'[19]4M'!$AG$30/10^6</f>
        <v>0.33440799999999998</v>
      </c>
      <c r="W58" s="23">
        <f>+'[19]5M'!$AG$30/10^6</f>
        <v>0.41656900000000002</v>
      </c>
      <c r="X58" s="23">
        <f>+'[19]6M'!$AG$30/10^6</f>
        <v>0.49442799999999998</v>
      </c>
      <c r="Y58" s="23">
        <f>+'[19]7M'!$AG$30/10^6</f>
        <v>0.588727</v>
      </c>
      <c r="Z58" s="23">
        <f>+'[19]8M'!$AG$30/10^6</f>
        <v>0.67397499999999999</v>
      </c>
      <c r="AA58" s="23">
        <f>+'[19]9M'!$AG$30/10^6</f>
        <v>0.76355099999999998</v>
      </c>
      <c r="AB58" s="23">
        <f>+'[19]10M'!$AG$30/10^6</f>
        <v>0.84712299999999996</v>
      </c>
      <c r="AC58" s="23">
        <f>+'[19]11M'!$AG$30/10^6</f>
        <v>0.92698999999999998</v>
      </c>
      <c r="AD58" s="23">
        <f>+'[19]12M'!$AG$30/10^6</f>
        <v>1.0064420000000001</v>
      </c>
      <c r="AE58" s="311"/>
    </row>
    <row r="59" spans="1:31" customFormat="1" x14ac:dyDescent="0.2">
      <c r="A59" s="4">
        <v>10300</v>
      </c>
      <c r="B59" s="4" t="s">
        <v>167</v>
      </c>
      <c r="C59" s="18">
        <f t="shared" ref="C59:N59" si="6">SUM(C32:C58)</f>
        <v>8.0774690000000007</v>
      </c>
      <c r="D59" s="18">
        <f t="shared" si="6"/>
        <v>8.3111060000000005</v>
      </c>
      <c r="E59" s="18">
        <f t="shared" si="6"/>
        <v>8.388833</v>
      </c>
      <c r="F59" s="18">
        <f t="shared" si="6"/>
        <v>8.6934310000000039</v>
      </c>
      <c r="G59" s="18">
        <f t="shared" si="6"/>
        <v>8.4499189999999995</v>
      </c>
      <c r="H59" s="18">
        <f t="shared" si="6"/>
        <v>7.963483000000001</v>
      </c>
      <c r="I59" s="18">
        <f t="shared" si="6"/>
        <v>9.4126819999999984</v>
      </c>
      <c r="J59" s="18">
        <f t="shared" si="6"/>
        <v>8.3453480000000013</v>
      </c>
      <c r="K59" s="18">
        <f t="shared" si="6"/>
        <v>8.9766898199999989</v>
      </c>
      <c r="L59" s="18">
        <f>SUM(L32:L58)</f>
        <v>8.2062349999999995</v>
      </c>
      <c r="M59" s="18">
        <f t="shared" si="6"/>
        <v>8.16624908</v>
      </c>
      <c r="N59" s="18">
        <f t="shared" si="6"/>
        <v>8.2520579999999981</v>
      </c>
      <c r="O59" s="18">
        <f t="shared" si="4"/>
        <v>101.24350290000001</v>
      </c>
      <c r="Q59" s="4">
        <v>10300</v>
      </c>
      <c r="R59" s="4" t="s">
        <v>167</v>
      </c>
      <c r="S59" s="18">
        <f>SUM(S32:S58)</f>
        <v>8.0774690000000007</v>
      </c>
      <c r="T59" s="18">
        <f>SUM(T32:T58)</f>
        <v>16.388575000000003</v>
      </c>
      <c r="U59" s="18">
        <f>SUM(U32:U58)</f>
        <v>24.777407999999991</v>
      </c>
      <c r="V59" s="18">
        <f t="shared" ref="V59:AC59" si="7">SUM(V32:V58)</f>
        <v>33.470838999999998</v>
      </c>
      <c r="W59" s="18">
        <f t="shared" si="7"/>
        <v>41.920758000000006</v>
      </c>
      <c r="X59" s="18">
        <f t="shared" si="7"/>
        <v>49.884241000000003</v>
      </c>
      <c r="Y59" s="18">
        <f t="shared" si="7"/>
        <v>59.296923000000007</v>
      </c>
      <c r="Z59" s="18">
        <f t="shared" si="7"/>
        <v>67.642271000000008</v>
      </c>
      <c r="AA59" s="18">
        <f t="shared" si="7"/>
        <v>76.618960820000012</v>
      </c>
      <c r="AB59" s="18">
        <f t="shared" si="7"/>
        <v>84.82519581999999</v>
      </c>
      <c r="AC59" s="18">
        <f t="shared" si="7"/>
        <v>92.991444900000005</v>
      </c>
      <c r="AD59" s="18">
        <f>SUM(AD32:AD58)</f>
        <v>101.24350290000002</v>
      </c>
      <c r="AE59" s="311"/>
    </row>
    <row r="60" spans="1:31" customFormat="1" x14ac:dyDescent="0.2">
      <c r="A60" s="32"/>
      <c r="B60" s="32"/>
      <c r="O60" s="32"/>
    </row>
    <row r="61" spans="1:31" customFormat="1" x14ac:dyDescent="0.2">
      <c r="A61" s="3" t="s">
        <v>52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167</v>
      </c>
      <c r="Q61" s="3" t="s">
        <v>73</v>
      </c>
      <c r="R61" s="3" t="s">
        <v>146</v>
      </c>
      <c r="S61" s="3" t="s">
        <v>74</v>
      </c>
      <c r="T61" s="3" t="s">
        <v>75</v>
      </c>
      <c r="U61" s="3" t="s">
        <v>76</v>
      </c>
      <c r="V61" s="3" t="s">
        <v>77</v>
      </c>
      <c r="W61" s="3" t="s">
        <v>78</v>
      </c>
      <c r="X61" s="3" t="s">
        <v>79</v>
      </c>
      <c r="Y61" s="3" t="s">
        <v>80</v>
      </c>
      <c r="Z61" s="3" t="s">
        <v>81</v>
      </c>
      <c r="AA61" s="3" t="s">
        <v>82</v>
      </c>
      <c r="AB61" s="3" t="s">
        <v>83</v>
      </c>
      <c r="AC61" s="3" t="s">
        <v>84</v>
      </c>
      <c r="AD61" s="3" t="s">
        <v>85</v>
      </c>
    </row>
    <row r="62" spans="1:31" customFormat="1" x14ac:dyDescent="0.2">
      <c r="A62" s="7">
        <v>1004</v>
      </c>
      <c r="B62" s="7" t="s">
        <v>94</v>
      </c>
      <c r="C62" s="19">
        <f>+'[18]11'!$E$37/10^6</f>
        <v>1.6590798400000002</v>
      </c>
      <c r="D62" s="19">
        <f>+'[18]11'!$F$37/10^6</f>
        <v>1.3404269199999999</v>
      </c>
      <c r="E62" s="19">
        <f>+'[18]11'!$G$37/10^6</f>
        <v>1.32720693</v>
      </c>
      <c r="F62" s="19">
        <f>+'[18]11'!$I$37/10^6</f>
        <v>1.1959436799999998</v>
      </c>
      <c r="G62" s="19">
        <f>+'[18]11'!$J$37/10^6</f>
        <v>0.93067895</v>
      </c>
      <c r="H62" s="19">
        <f>+'[18]11'!$K$37/10^6</f>
        <v>1.37974905</v>
      </c>
      <c r="I62" s="19">
        <f>+'[18]11'!$M$37/10^6</f>
        <v>0.63484244999999995</v>
      </c>
      <c r="J62" s="19">
        <f>+'[18]11'!$N$37/10^6</f>
        <v>1.0760271100000001</v>
      </c>
      <c r="K62" s="19">
        <f>+'[18]11'!$O$37/10^6</f>
        <v>0.58524129000000003</v>
      </c>
      <c r="L62" s="19">
        <f>+'[18]11'!$Q$37/10^6</f>
        <v>0.9040996899999999</v>
      </c>
      <c r="M62" s="19">
        <f>+'[18]11'!$R$37/10^6</f>
        <v>0.98118464000000005</v>
      </c>
      <c r="N62" s="19">
        <f>+'[18]11'!$S$37/10^6</f>
        <v>0.89539497000000001</v>
      </c>
      <c r="O62" s="20">
        <f t="shared" ref="O62:O89" si="8">SUM(C62:N62)</f>
        <v>12.909875520000002</v>
      </c>
      <c r="Q62" s="7">
        <v>1004</v>
      </c>
      <c r="R62" s="7" t="s">
        <v>94</v>
      </c>
      <c r="S62" s="26">
        <f>+C62</f>
        <v>1.6590798400000002</v>
      </c>
      <c r="T62" s="19">
        <f>+'[19]2M'!$G$37/10^6</f>
        <v>2.9995067599999996</v>
      </c>
      <c r="U62" s="19">
        <f>+'[19]3M'!$G$37/10^6</f>
        <v>4.3267136900000001</v>
      </c>
      <c r="V62" s="19">
        <f>+'[19]4M'!$G$37/10^6</f>
        <v>5.5226573700000001</v>
      </c>
      <c r="W62" s="19">
        <f>+'[19]5M'!$G$37/10^6</f>
        <v>6.45333632</v>
      </c>
      <c r="X62" s="19">
        <f>+'[19]6M'!$G$37/10^6</f>
        <v>7.83308537</v>
      </c>
      <c r="Y62" s="19">
        <f>+'[19]7M'!$G$37/10^6</f>
        <v>8.4679278199999999</v>
      </c>
      <c r="Z62" s="19">
        <f>+'[19]8M'!$G$37/10^6</f>
        <v>9.5439549299999999</v>
      </c>
      <c r="AA62" s="19">
        <f>+'[19]9M'!$G$37/10^6</f>
        <v>10.129196220000001</v>
      </c>
      <c r="AB62" s="19">
        <f>+'[19]10M'!$G$37/10^6</f>
        <v>11.03329591</v>
      </c>
      <c r="AC62" s="19">
        <f>+'[19]11M'!$G$37/10^6</f>
        <v>12.01448055</v>
      </c>
      <c r="AD62" s="19">
        <f>+'[19]12M'!$G$37/10^6</f>
        <v>12.90987552</v>
      </c>
    </row>
    <row r="63" spans="1:31" customFormat="1" x14ac:dyDescent="0.2">
      <c r="A63" s="10">
        <v>1005</v>
      </c>
      <c r="B63" s="10" t="s">
        <v>13</v>
      </c>
      <c r="C63" s="21">
        <f>+'[18]12'!$E$37/10^6</f>
        <v>1.0130999999999999E-2</v>
      </c>
      <c r="D63" s="21">
        <f>+'[18]12'!$F$37/10^6</f>
        <v>1.0274779999999999E-2</v>
      </c>
      <c r="E63" s="21">
        <f>+'[18]12'!$G$37/10^6</f>
        <v>1.0565330000000001E-2</v>
      </c>
      <c r="F63" s="21">
        <f>+'[18]12'!$I$37/10^6</f>
        <v>1.0621210000000006E-2</v>
      </c>
      <c r="G63" s="21">
        <f>+'[18]12'!$J$37/10^6</f>
        <v>1.0298740000000006E-2</v>
      </c>
      <c r="H63" s="21">
        <f>+'[18]12'!$K$37/10^6</f>
        <v>1.0103190000000001E-2</v>
      </c>
      <c r="I63" s="21">
        <f>+'[18]12'!$M$37/10^6</f>
        <v>1.2271050000000002E-2</v>
      </c>
      <c r="J63" s="21">
        <f>+'[18]12'!$N$37/10^6</f>
        <v>1.1076089999999997E-2</v>
      </c>
      <c r="K63" s="21">
        <f>+'[18]12'!$O$37/10^6</f>
        <v>1.1032630000000005E-2</v>
      </c>
      <c r="L63" s="21">
        <f>+'[18]12'!$Q$37/10^6</f>
        <v>1.4509850000000006E-2</v>
      </c>
      <c r="M63" s="21">
        <f>+'[18]12'!$R$37/10^6</f>
        <v>1.9047190000000002E-2</v>
      </c>
      <c r="N63" s="21">
        <f>+'[18]12'!$S$37/10^6</f>
        <v>1.0230479999999997E-2</v>
      </c>
      <c r="O63" s="22">
        <f t="shared" si="8"/>
        <v>0.14016154</v>
      </c>
      <c r="Q63" s="10">
        <v>1005</v>
      </c>
      <c r="R63" s="10" t="s">
        <v>13</v>
      </c>
      <c r="S63" s="28">
        <f t="shared" ref="S63:S88" si="9">+C63</f>
        <v>1.0130999999999999E-2</v>
      </c>
      <c r="T63" s="21">
        <f>+'[19]2M'!$H$37/10^6</f>
        <v>2.0405779999999998E-2</v>
      </c>
      <c r="U63" s="21">
        <f>+'[19]3M'!$H$37/10^6</f>
        <v>3.0971109999999986E-2</v>
      </c>
      <c r="V63" s="21">
        <f>+'[19]4M'!$H$37/10^6</f>
        <v>4.1592320000000009E-2</v>
      </c>
      <c r="W63" s="21">
        <f>+'[19]5M'!$H$37/10^6</f>
        <v>5.1891059999999996E-2</v>
      </c>
      <c r="X63" s="21">
        <f>+'[19]6M'!$H$37/10^6</f>
        <v>6.1994250000000001E-2</v>
      </c>
      <c r="Y63" s="21">
        <f>+'[19]7M'!$H$37/10^6</f>
        <v>7.4265299999999992E-2</v>
      </c>
      <c r="Z63" s="21">
        <f>+'[19]8M'!$H$37/10^6</f>
        <v>8.5341390000000017E-2</v>
      </c>
      <c r="AA63" s="21">
        <f>+'[19]9M'!$H$37/10^6</f>
        <v>9.6374020000000019E-2</v>
      </c>
      <c r="AB63" s="21">
        <f>+'[19]10M'!$H$37/10^6</f>
        <v>0.11088387</v>
      </c>
      <c r="AC63" s="21">
        <f>+'[19]11M'!$H$37/10^6</f>
        <v>0.12993106000000004</v>
      </c>
      <c r="AD63" s="21">
        <f>+'[19]12M'!$H$37/10^6</f>
        <v>0.14016154000000003</v>
      </c>
    </row>
    <row r="64" spans="1:31" customFormat="1" x14ac:dyDescent="0.2">
      <c r="A64" s="10">
        <v>1006</v>
      </c>
      <c r="B64" s="10" t="s">
        <v>14</v>
      </c>
      <c r="C64" s="21">
        <f>+'[18]13'!$E$37/10^6</f>
        <v>0.105254</v>
      </c>
      <c r="D64" s="21">
        <f>+'[18]13'!$F$37/10^6</f>
        <v>0.108682</v>
      </c>
      <c r="E64" s="21">
        <f>+'[18]13'!$G$37/10^6</f>
        <v>0.12612599999999999</v>
      </c>
      <c r="F64" s="21">
        <f>+'[18]13'!$I$37/10^6</f>
        <v>0.12640499999999999</v>
      </c>
      <c r="G64" s="21">
        <f>+'[18]13'!$J$37/10^6</f>
        <v>9.6090999999999996E-2</v>
      </c>
      <c r="H64" s="21">
        <f>+'[18]13'!$K$37/10^6</f>
        <v>0.12729299999999999</v>
      </c>
      <c r="I64" s="21">
        <f>+'[18]13'!$M$37/10^6</f>
        <v>7.6272999999999994E-2</v>
      </c>
      <c r="J64" s="21">
        <f>+'[18]13'!$N$37/10^6</f>
        <v>0.123096</v>
      </c>
      <c r="K64" s="21">
        <f>+'[18]13'!$O$37/10^6</f>
        <v>7.9004000000000005E-2</v>
      </c>
      <c r="L64" s="21">
        <f>+'[18]13'!$Q$37/10^6</f>
        <v>0.11475399999999999</v>
      </c>
      <c r="M64" s="21">
        <f>+'[18]13'!$R$37/10^6</f>
        <v>0.105799</v>
      </c>
      <c r="N64" s="21">
        <f>+'[18]13'!$S$37/10^6</f>
        <v>9.2509999999999995E-2</v>
      </c>
      <c r="O64" s="22">
        <f t="shared" si="8"/>
        <v>1.2812870000000001</v>
      </c>
      <c r="Q64" s="10">
        <v>1006</v>
      </c>
      <c r="R64" s="10" t="s">
        <v>14</v>
      </c>
      <c r="S64" s="28">
        <f t="shared" si="9"/>
        <v>0.105254</v>
      </c>
      <c r="T64" s="21">
        <f>+'[19]2M'!$I$37/10^6</f>
        <v>0.21393599999999999</v>
      </c>
      <c r="U64" s="21">
        <f>+'[19]3M'!$I$37/10^6</f>
        <v>0.34006199999999998</v>
      </c>
      <c r="V64" s="21">
        <f>+'[19]4M'!$I$37/10^6</f>
        <v>0.46646700000000002</v>
      </c>
      <c r="W64" s="21">
        <f>+'[19]5M'!$I$37/10^6</f>
        <v>0.562558</v>
      </c>
      <c r="X64" s="21">
        <f>+'[19]6M'!$I$37/10^6</f>
        <v>0.68985099999999999</v>
      </c>
      <c r="Y64" s="21">
        <f>+'[19]7M'!$I$37/10^6</f>
        <v>0.76612400000000003</v>
      </c>
      <c r="Z64" s="21">
        <f>+'[19]8M'!$I$37/10^6</f>
        <v>0.88922000000000001</v>
      </c>
      <c r="AA64" s="21">
        <f>+'[19]9M'!$I$37/10^6</f>
        <v>0.96822399999999997</v>
      </c>
      <c r="AB64" s="21">
        <f>+'[19]10M'!$I$37/10^6</f>
        <v>1.082978</v>
      </c>
      <c r="AC64" s="21">
        <f>+'[19]11M'!$I$37/10^6</f>
        <v>1.188777</v>
      </c>
      <c r="AD64" s="21">
        <f>+'[19]12M'!$I$37/10^6</f>
        <v>1.2812870000000001</v>
      </c>
    </row>
    <row r="65" spans="1:30" customFormat="1" x14ac:dyDescent="0.2">
      <c r="A65" s="10">
        <v>1007</v>
      </c>
      <c r="B65" s="10" t="s">
        <v>15</v>
      </c>
      <c r="C65" s="21">
        <f>+'[18]14'!$E$37/10^6</f>
        <v>0.11815487000000004</v>
      </c>
      <c r="D65" s="21">
        <f>+'[18]14'!$F$37/10^6</f>
        <v>0.13233419999999996</v>
      </c>
      <c r="E65" s="21">
        <f>+'[18]14'!$G$37/10^6</f>
        <v>0.13086388000000004</v>
      </c>
      <c r="F65" s="21">
        <f>+'[18]14'!$I$37/10^6</f>
        <v>8.4213490000000002E-2</v>
      </c>
      <c r="G65" s="21">
        <f>+'[18]14'!$J$37/10^6</f>
        <v>6.1484200000000058E-2</v>
      </c>
      <c r="H65" s="21">
        <f>+'[18]14'!$K$37/10^6</f>
        <v>0.16368094000000005</v>
      </c>
      <c r="I65" s="21">
        <f>+'[18]14'!$M$37/10^6</f>
        <v>1.8373619999999952E-2</v>
      </c>
      <c r="J65" s="21">
        <f>+'[18]14'!$N$37/10^6</f>
        <v>0.12250411999999999</v>
      </c>
      <c r="K65" s="21">
        <f>+'[18]14'!$O$37/10^6</f>
        <v>4.0726619999999998E-2</v>
      </c>
      <c r="L65" s="21">
        <f>+'[18]14'!$Q$37/10^6</f>
        <v>7.5830670000000017E-2</v>
      </c>
      <c r="M65" s="21">
        <f>+'[18]14'!$R$37/10^6</f>
        <v>0.10053589000000003</v>
      </c>
      <c r="N65" s="21">
        <f>+'[18]14'!$S$37/10^6</f>
        <v>8.8387839999999968E-2</v>
      </c>
      <c r="O65" s="22">
        <f t="shared" si="8"/>
        <v>1.1370903400000003</v>
      </c>
      <c r="Q65" s="10">
        <v>1007</v>
      </c>
      <c r="R65" s="10" t="s">
        <v>15</v>
      </c>
      <c r="S65" s="28">
        <f t="shared" si="9"/>
        <v>0.11815487000000004</v>
      </c>
      <c r="T65" s="21">
        <f>+'[19]2M'!$J$37/10^6</f>
        <v>0.25048907000000015</v>
      </c>
      <c r="U65" s="21">
        <f>+'[19]3M'!$J$37/10^6</f>
        <v>0.38135295000000013</v>
      </c>
      <c r="V65" s="21">
        <f>+'[19]4M'!$J$37/10^6</f>
        <v>0.46556644000000025</v>
      </c>
      <c r="W65" s="21">
        <f>+'[19]5M'!$J$37/10^6</f>
        <v>0.52705064000000046</v>
      </c>
      <c r="X65" s="21">
        <f>+'[19]6M'!$J$37/10^6</f>
        <v>0.69073158000000057</v>
      </c>
      <c r="Y65" s="21">
        <f>+'[19]7M'!$J$37/10^6</f>
        <v>0.70910520000000066</v>
      </c>
      <c r="Z65" s="21">
        <f>+'[19]8M'!$J$37/10^6</f>
        <v>0.83160932000000065</v>
      </c>
      <c r="AA65" s="21">
        <f>+'[19]9M'!$J$37/10^6</f>
        <v>0.87233594000000081</v>
      </c>
      <c r="AB65" s="21">
        <f>+'[19]10M'!$J$37/10^6</f>
        <v>0.94816661000000058</v>
      </c>
      <c r="AC65" s="21">
        <f>+'[19]11M'!$J$37/10^6</f>
        <v>1.0487025000000008</v>
      </c>
      <c r="AD65" s="21">
        <f>+'[19]12M'!$J$37/10^6</f>
        <v>1.1370903400000005</v>
      </c>
    </row>
    <row r="66" spans="1:30" customFormat="1" x14ac:dyDescent="0.2">
      <c r="A66" s="10">
        <v>1008</v>
      </c>
      <c r="B66" s="10" t="s">
        <v>16</v>
      </c>
      <c r="C66" s="21">
        <f>+'[18]15'!$E$37/10^6</f>
        <v>3.0199E-2</v>
      </c>
      <c r="D66" s="21">
        <f>+'[18]15'!$F$37/10^6</f>
        <v>3.0186999999999999E-2</v>
      </c>
      <c r="E66" s="21">
        <f>+'[18]15'!$G$37/10^6</f>
        <v>3.1222E-2</v>
      </c>
      <c r="F66" s="21">
        <f>+'[18]15'!$I$37/10^6</f>
        <v>2.7924999999999998E-2</v>
      </c>
      <c r="G66" s="21">
        <f>+'[18]15'!$J$37/10^6</f>
        <v>2.0282999999999999E-2</v>
      </c>
      <c r="H66" s="21">
        <f>+'[18]15'!$K$37/10^6</f>
        <v>3.8489000000000002E-2</v>
      </c>
      <c r="I66" s="21">
        <f>+'[18]15'!$M$37/10^6</f>
        <v>1.6685999999999999E-2</v>
      </c>
      <c r="J66" s="21">
        <f>+'[18]15'!$N$37/10^6</f>
        <v>4.4566000000000001E-2</v>
      </c>
      <c r="K66" s="21">
        <f>+'[18]15'!$O$37/10^6</f>
        <v>2.5330999999999999E-2</v>
      </c>
      <c r="L66" s="21">
        <f>+'[18]15'!$Q$37/10^6</f>
        <v>2.8273E-2</v>
      </c>
      <c r="M66" s="21">
        <f>+'[18]15'!$R$37/10^6</f>
        <v>2.8212999999999998E-2</v>
      </c>
      <c r="N66" s="21">
        <f>+'[18]15'!$S$37/10^6</f>
        <v>2.8108999999999999E-2</v>
      </c>
      <c r="O66" s="22">
        <f t="shared" si="8"/>
        <v>0.34948299999999999</v>
      </c>
      <c r="Q66" s="10">
        <v>1008</v>
      </c>
      <c r="R66" s="10" t="s">
        <v>16</v>
      </c>
      <c r="S66" s="28">
        <f t="shared" si="9"/>
        <v>3.0199E-2</v>
      </c>
      <c r="T66" s="21">
        <f>+'[19]2M'!$K$37/10^6</f>
        <v>6.0386000000000002E-2</v>
      </c>
      <c r="U66" s="21">
        <f>+'[19]3M'!$K$37/10^6</f>
        <v>9.1607999999999995E-2</v>
      </c>
      <c r="V66" s="21">
        <f>+'[19]4M'!$K$37/10^6</f>
        <v>0.119533</v>
      </c>
      <c r="W66" s="21">
        <f>+'[19]5M'!$K$37/10^6</f>
        <v>0.139816</v>
      </c>
      <c r="X66" s="21">
        <f>+'[19]6M'!$K$37/10^6</f>
        <v>0.17830499999999999</v>
      </c>
      <c r="Y66" s="21">
        <f>+'[19]7M'!$K$37/10^6</f>
        <v>0.194991</v>
      </c>
      <c r="Z66" s="21">
        <f>+'[19]8M'!$K$37/10^6</f>
        <v>0.23955699999999999</v>
      </c>
      <c r="AA66" s="21">
        <f>+'[19]9M'!$K$37/10^6</f>
        <v>0.26488800000000001</v>
      </c>
      <c r="AB66" s="21">
        <f>+'[19]10M'!$K$37/10^6</f>
        <v>0.293161</v>
      </c>
      <c r="AC66" s="21">
        <f>+'[19]11M'!$K$37/10^6</f>
        <v>0.32137399999999999</v>
      </c>
      <c r="AD66" s="21">
        <f>+'[19]12M'!$K$37/10^6</f>
        <v>0.34948299999999999</v>
      </c>
    </row>
    <row r="67" spans="1:30" customFormat="1" x14ac:dyDescent="0.2">
      <c r="A67" s="10">
        <v>1009</v>
      </c>
      <c r="B67" s="10" t="s">
        <v>17</v>
      </c>
      <c r="C67" s="21">
        <f>+'[18]16'!$E$37/10^6</f>
        <v>5.5571510000000005E-2</v>
      </c>
      <c r="D67" s="21">
        <f>+'[18]16'!$F$37/10^6</f>
        <v>4.9722050000000004E-2</v>
      </c>
      <c r="E67" s="21">
        <f>+'[18]16'!$G$37/10^6</f>
        <v>6.3621980000000009E-2</v>
      </c>
      <c r="F67" s="21">
        <f>+'[18]16'!$I$37/10^6</f>
        <v>5.6500260000000004E-2</v>
      </c>
      <c r="G67" s="21">
        <f>+'[18]16'!$J$37/10^6</f>
        <v>4.119805E-2</v>
      </c>
      <c r="H67" s="21">
        <f>+'[18]16'!$K$37/10^6</f>
        <v>7.4836119999999992E-2</v>
      </c>
      <c r="I67" s="21">
        <f>+'[18]16'!$M$37/10^6</f>
        <v>5.337662E-2</v>
      </c>
      <c r="J67" s="21">
        <f>+'[18]16'!$N$37/10^6</f>
        <v>5.5343050000000005E-2</v>
      </c>
      <c r="K67" s="21">
        <f>+'[18]16'!$O$37/10^6</f>
        <v>5.5470569999999997E-2</v>
      </c>
      <c r="L67" s="21">
        <f>+'[18]16'!$Q$37/10^6</f>
        <v>5.0992019999999999E-2</v>
      </c>
      <c r="M67" s="21">
        <f>+'[18]16'!$R$37/10^6</f>
        <v>4.3659739999999995E-2</v>
      </c>
      <c r="N67" s="21">
        <f>+'[18]16'!$S$37/10^6</f>
        <v>3.9149839999999998E-2</v>
      </c>
      <c r="O67" s="22">
        <f t="shared" si="8"/>
        <v>0.63944181</v>
      </c>
      <c r="Q67" s="10">
        <v>1009</v>
      </c>
      <c r="R67" s="10" t="s">
        <v>17</v>
      </c>
      <c r="S67" s="28">
        <f t="shared" si="9"/>
        <v>5.5571510000000005E-2</v>
      </c>
      <c r="T67" s="21">
        <f>+'[19]2M'!$L$37/10^6</f>
        <v>0.10529355999999999</v>
      </c>
      <c r="U67" s="21">
        <f>+'[19]3M'!$L$37/10^6</f>
        <v>0.16891554</v>
      </c>
      <c r="V67" s="21">
        <f>+'[19]4M'!$L$37/10^6</f>
        <v>0.2254158</v>
      </c>
      <c r="W67" s="21">
        <f>+'[19]5M'!$L$37/10^6</f>
        <v>0.26661384999999999</v>
      </c>
      <c r="X67" s="21">
        <f>+'[19]6M'!$L$37/10^6</f>
        <v>0.34144996999999999</v>
      </c>
      <c r="Y67" s="21">
        <f>+'[19]7M'!$L$37/10^6</f>
        <v>0.39482659000000003</v>
      </c>
      <c r="Z67" s="21">
        <f>+'[19]8M'!$L$37/10^6</f>
        <v>0.45016964000000004</v>
      </c>
      <c r="AA67" s="21">
        <f>+'[19]9M'!$L$37/10^6</f>
        <v>0.50564021000000003</v>
      </c>
      <c r="AB67" s="21">
        <f>+'[19]10M'!$L$37/10^6</f>
        <v>0.55663222999999995</v>
      </c>
      <c r="AC67" s="21">
        <f>+'[19]11M'!$L$37/10^6</f>
        <v>0.60029197000000001</v>
      </c>
      <c r="AD67" s="21">
        <f>+'[19]12M'!$L$37/10^6</f>
        <v>0.63944181000000011</v>
      </c>
    </row>
    <row r="68" spans="1:30" customFormat="1" x14ac:dyDescent="0.2">
      <c r="A68" s="10">
        <v>1010</v>
      </c>
      <c r="B68" s="10" t="s">
        <v>19</v>
      </c>
      <c r="C68" s="21">
        <f>+'[18]18'!$E$37/10^6</f>
        <v>6.0445119999999998E-2</v>
      </c>
      <c r="D68" s="21">
        <f>+'[18]18'!$F$37/10^6</f>
        <v>6.055979999999999E-2</v>
      </c>
      <c r="E68" s="21">
        <f>+'[18]18'!$G$37/10^6</f>
        <v>6.3553649999999989E-2</v>
      </c>
      <c r="F68" s="21">
        <f>+'[18]18'!$I$37/10^6</f>
        <v>5.9002890000000016E-2</v>
      </c>
      <c r="G68" s="21">
        <f>+'[18]18'!$J$37/10^6</f>
        <v>5.7080570000000004E-2</v>
      </c>
      <c r="H68" s="21">
        <f>+'[18]18'!$K$37/10^6</f>
        <v>5.7844390000000016E-2</v>
      </c>
      <c r="I68" s="21">
        <f>+'[18]18'!$M$37/10^6</f>
        <v>5.4318299999999986E-2</v>
      </c>
      <c r="J68" s="21">
        <f>+'[18]18'!$N$37/10^6</f>
        <v>6.1097390000000015E-2</v>
      </c>
      <c r="K68" s="21">
        <f>+'[18]18'!$O$37/10^6</f>
        <v>5.3770769999999989E-2</v>
      </c>
      <c r="L68" s="21">
        <f>+'[18]18'!$Q$37/10^6</f>
        <v>6.2316999999999997E-2</v>
      </c>
      <c r="M68" s="21">
        <f>+'[18]18'!$R$37/10^6</f>
        <v>5.8186000000000002E-2</v>
      </c>
      <c r="N68" s="21">
        <f>+'[18]18'!$S$37/10^6</f>
        <v>5.5199999999999999E-2</v>
      </c>
      <c r="O68" s="22">
        <f t="shared" si="8"/>
        <v>0.70337587999999995</v>
      </c>
      <c r="Q68" s="10">
        <v>1010</v>
      </c>
      <c r="R68" s="10" t="s">
        <v>19</v>
      </c>
      <c r="S68" s="28">
        <f t="shared" si="9"/>
        <v>6.0445119999999998E-2</v>
      </c>
      <c r="T68" s="21">
        <f>+'[19]2M'!$M$37/10^6</f>
        <v>0.12100491999999999</v>
      </c>
      <c r="U68" s="21">
        <f>+'[19]3M'!$M$37/10^6</f>
        <v>0.18455856999999995</v>
      </c>
      <c r="V68" s="21">
        <f>+'[19]4M'!$M$37/10^6</f>
        <v>0.24356145999999995</v>
      </c>
      <c r="W68" s="21">
        <f>+'[19]5M'!$M$37/10^6</f>
        <v>0.30064203</v>
      </c>
      <c r="X68" s="21">
        <f>+'[19]6M'!$M$37/10^6</f>
        <v>0.35848641999999992</v>
      </c>
      <c r="Y68" s="21">
        <f>+'[19]7M'!$M$37/10^6</f>
        <v>0.41280471999999996</v>
      </c>
      <c r="Z68" s="21">
        <f>+'[19]8M'!$M$37/10^6</f>
        <v>0.47390210999999988</v>
      </c>
      <c r="AA68" s="21">
        <f>+'[19]9M'!$M$37/10^6</f>
        <v>0.5276728799999999</v>
      </c>
      <c r="AB68" s="21">
        <f>+'[19]10M'!$M$37/10^6</f>
        <v>0.58998987999999986</v>
      </c>
      <c r="AC68" s="21">
        <f>+'[19]11M'!$M$37/10^6</f>
        <v>0.64817587999999993</v>
      </c>
      <c r="AD68" s="21">
        <f>+'[19]12M'!$M$37/10^6</f>
        <v>0.70337587999999984</v>
      </c>
    </row>
    <row r="69" spans="1:30" customFormat="1" x14ac:dyDescent="0.2">
      <c r="A69" s="10">
        <v>1011</v>
      </c>
      <c r="B69" s="10" t="s">
        <v>20</v>
      </c>
      <c r="C69" s="21">
        <f>+'[18]19'!$E$37/10^6</f>
        <v>2.1673459999999999E-2</v>
      </c>
      <c r="D69" s="21">
        <f>+'[18]19'!$F$37/10^6</f>
        <v>1.8810049999999998E-2</v>
      </c>
      <c r="E69" s="21">
        <f>+'[18]19'!$G$37/10^6</f>
        <v>2.417238E-2</v>
      </c>
      <c r="F69" s="21">
        <f>+'[18]19'!$I$37/10^6</f>
        <v>2.1899769999999999E-2</v>
      </c>
      <c r="G69" s="21">
        <f>+'[18]19'!$J$37/10^6</f>
        <v>8.939299999999999E-3</v>
      </c>
      <c r="H69" s="21">
        <f>+'[18]19'!$K$37/10^6</f>
        <v>3.0346900000000003E-2</v>
      </c>
      <c r="I69" s="21">
        <f>+'[18]19'!$M$37/10^6</f>
        <v>5.3499799999999998E-3</v>
      </c>
      <c r="J69" s="21">
        <f>+'[18]19'!$N$37/10^6</f>
        <v>2.5276159999999999E-2</v>
      </c>
      <c r="K69" s="21">
        <f>+'[18]19'!$O$37/10^6</f>
        <v>8.6487500000000002E-3</v>
      </c>
      <c r="L69" s="21">
        <f>+'[18]19'!$Q$37/10^6</f>
        <v>2.3980999999999999E-2</v>
      </c>
      <c r="M69" s="21">
        <f>+'[18]19'!$R$37/10^6</f>
        <v>1.8747440000000001E-2</v>
      </c>
      <c r="N69" s="21">
        <f>+'[18]19'!$S$37/10^6</f>
        <v>1.6355399999999999E-2</v>
      </c>
      <c r="O69" s="22">
        <f t="shared" si="8"/>
        <v>0.22420059000000001</v>
      </c>
      <c r="Q69" s="10">
        <v>1011</v>
      </c>
      <c r="R69" s="10" t="s">
        <v>20</v>
      </c>
      <c r="S69" s="28">
        <f t="shared" si="9"/>
        <v>2.1673459999999999E-2</v>
      </c>
      <c r="T69" s="21">
        <f>+'[19]2M'!$N$37/10^6</f>
        <v>4.048351E-2</v>
      </c>
      <c r="U69" s="21">
        <f>+'[19]3M'!$N$37/10^6</f>
        <v>6.4655889999999994E-2</v>
      </c>
      <c r="V69" s="21">
        <f>+'[19]4M'!$N$37/10^6</f>
        <v>8.6555660000000006E-2</v>
      </c>
      <c r="W69" s="21">
        <f>+'[19]5M'!$N$37/10^6</f>
        <v>9.549495999999999E-2</v>
      </c>
      <c r="X69" s="21">
        <f>+'[19]6M'!$N$37/10^6</f>
        <v>0.12584186</v>
      </c>
      <c r="Y69" s="21">
        <f>+'[19]7M'!$N$37/10^6</f>
        <v>0.13119184</v>
      </c>
      <c r="Z69" s="21">
        <f>+'[19]8M'!$N$37/10^6</f>
        <v>0.156468</v>
      </c>
      <c r="AA69" s="21">
        <f>+'[19]9M'!$N$37/10^6</f>
        <v>0.16511675000000001</v>
      </c>
      <c r="AB69" s="21">
        <f>+'[19]10M'!$N$37/10^6</f>
        <v>0.18909775000000001</v>
      </c>
      <c r="AC69" s="21">
        <f>+'[19]11M'!$N$37/10^6</f>
        <v>0.20784519000000001</v>
      </c>
      <c r="AD69" s="21">
        <f>+'[19]12M'!$N$37/10^6</f>
        <v>0.22420059000000001</v>
      </c>
    </row>
    <row r="70" spans="1:30" customFormat="1" x14ac:dyDescent="0.2">
      <c r="A70" s="10">
        <v>1012</v>
      </c>
      <c r="B70" s="10" t="s">
        <v>21</v>
      </c>
      <c r="C70" s="21">
        <f>+'[18]20'!$E$37/10^6</f>
        <v>9.3493999999999994E-2</v>
      </c>
      <c r="D70" s="21">
        <f>+'[18]20'!$F$37/10^6</f>
        <v>9.4381000000000007E-2</v>
      </c>
      <c r="E70" s="21">
        <f>+'[18]20'!$G$37/10^6</f>
        <v>9.6834000000000003E-2</v>
      </c>
      <c r="F70" s="21">
        <f>+'[18]20'!$I$37/10^6</f>
        <v>9.6054E-2</v>
      </c>
      <c r="G70" s="21">
        <f>+'[18]20'!$J$37/10^6</f>
        <v>9.5821000000000003E-2</v>
      </c>
      <c r="H70" s="21">
        <f>+'[18]20'!$K$37/10^6</f>
        <v>9.3804999999999999E-2</v>
      </c>
      <c r="I70" s="21">
        <f>+'[18]20'!$M$37/10^6</f>
        <v>8.8644000000000001E-2</v>
      </c>
      <c r="J70" s="21">
        <f>+'[18]20'!$N$37/10^6</f>
        <v>9.2524999999999996E-2</v>
      </c>
      <c r="K70" s="21">
        <f>+'[18]20'!$O$37/10^6</f>
        <v>9.2225000000000001E-2</v>
      </c>
      <c r="L70" s="21">
        <f>+'[18]20'!$Q$37/10^6</f>
        <v>9.6435999999999994E-2</v>
      </c>
      <c r="M70" s="21">
        <f>+'[18]20'!$R$37/10^6</f>
        <v>8.727E-2</v>
      </c>
      <c r="N70" s="21">
        <f>+'[18]20'!$S$37/10^6</f>
        <v>8.5796999999999998E-2</v>
      </c>
      <c r="O70" s="22">
        <f t="shared" si="8"/>
        <v>1.1132859999999998</v>
      </c>
      <c r="Q70" s="10">
        <v>1012</v>
      </c>
      <c r="R70" s="10" t="s">
        <v>21</v>
      </c>
      <c r="S70" s="28">
        <f t="shared" si="9"/>
        <v>9.3493999999999994E-2</v>
      </c>
      <c r="T70" s="21">
        <f>+'[19]2M'!$O$37/10^6</f>
        <v>0.18787499999999999</v>
      </c>
      <c r="U70" s="21">
        <f>+'[19]3M'!$O$37/10^6</f>
        <v>0.28470899999999999</v>
      </c>
      <c r="V70" s="21">
        <f>+'[19]4M'!$O$37/10^6</f>
        <v>0.38076300000000002</v>
      </c>
      <c r="W70" s="21">
        <f>+'[19]5M'!$O$37/10^6</f>
        <v>0.47658400000000001</v>
      </c>
      <c r="X70" s="21">
        <f>+'[19]6M'!$O$37/10^6</f>
        <v>0.57038900000000003</v>
      </c>
      <c r="Y70" s="21">
        <f>+'[19]7M'!$O$37/10^6</f>
        <v>0.65903299999999998</v>
      </c>
      <c r="Z70" s="21">
        <f>+'[19]8M'!$O$37/10^6</f>
        <v>0.75155799999999995</v>
      </c>
      <c r="AA70" s="21">
        <f>+'[19]9M'!$O$37/10^6</f>
        <v>0.84378299999999995</v>
      </c>
      <c r="AB70" s="21">
        <f>+'[19]10M'!$O$37/10^6</f>
        <v>0.94021900000000003</v>
      </c>
      <c r="AC70" s="21">
        <f>+'[19]11M'!$O$37/10^6</f>
        <v>1.0274890000000001</v>
      </c>
      <c r="AD70" s="21">
        <f>+'[19]12M'!$O$37/10^6</f>
        <v>1.113286</v>
      </c>
    </row>
    <row r="71" spans="1:30" customFormat="1" x14ac:dyDescent="0.2">
      <c r="A71" s="10">
        <v>1013</v>
      </c>
      <c r="B71" s="10" t="s">
        <v>22</v>
      </c>
      <c r="C71" s="21">
        <f>+'[18]21'!$E$37/10^6</f>
        <v>6.1739999999999998E-3</v>
      </c>
      <c r="D71" s="21">
        <f>+'[18]21'!$F$37/10^6</f>
        <v>6.0790000000000002E-3</v>
      </c>
      <c r="E71" s="21">
        <f>+'[18]21'!$G$37/10^6</f>
        <v>5.8809999999999999E-3</v>
      </c>
      <c r="F71" s="21">
        <f>+'[18]21'!$I$37/10^6</f>
        <v>6.5250000000000004E-3</v>
      </c>
      <c r="G71" s="21">
        <f>+'[18]21'!$J$37/10^6</f>
        <v>5.3239999999999997E-3</v>
      </c>
      <c r="H71" s="21">
        <f>+'[18]21'!$K$37/10^6</f>
        <v>6.5649999999999997E-3</v>
      </c>
      <c r="I71" s="21">
        <f>+'[18]21'!$M$37/10^6</f>
        <v>6.4809999999999998E-3</v>
      </c>
      <c r="J71" s="21">
        <f>+'[18]21'!$N$37/10^6</f>
        <v>6.9750000000000003E-3</v>
      </c>
      <c r="K71" s="21">
        <f>+'[18]21'!$O$37/10^6</f>
        <v>6.3350000000000004E-3</v>
      </c>
      <c r="L71" s="21">
        <f>+'[18]21'!$Q$37/10^6</f>
        <v>6.1069999999999996E-3</v>
      </c>
      <c r="M71" s="21">
        <f>+'[18]21'!$R$37/10^6</f>
        <v>5.5180000000000003E-3</v>
      </c>
      <c r="N71" s="21">
        <f>+'[18]21'!$S$37/10^6</f>
        <v>5.2940000000000001E-3</v>
      </c>
      <c r="O71" s="22">
        <f t="shared" si="8"/>
        <v>7.325799999999999E-2</v>
      </c>
      <c r="Q71" s="10">
        <v>1013</v>
      </c>
      <c r="R71" s="10" t="s">
        <v>22</v>
      </c>
      <c r="S71" s="28">
        <f t="shared" si="9"/>
        <v>6.1739999999999998E-3</v>
      </c>
      <c r="T71" s="21">
        <f>+'[19]2M'!$P$37/10^6</f>
        <v>1.2253E-2</v>
      </c>
      <c r="U71" s="21">
        <f>+'[19]3M'!$P$37/10^6</f>
        <v>1.8134000000000001E-2</v>
      </c>
      <c r="V71" s="21">
        <f>+'[19]4M'!$P$37/10^6</f>
        <v>2.4659E-2</v>
      </c>
      <c r="W71" s="21">
        <f>+'[19]5M'!$P$37/10^6</f>
        <v>2.9982999999999999E-2</v>
      </c>
      <c r="X71" s="21">
        <f>+'[19]6M'!$P$37/10^6</f>
        <v>3.6547999999999997E-2</v>
      </c>
      <c r="Y71" s="21">
        <f>+'[19]7M'!$P$37/10^6</f>
        <v>4.3028999999999998E-2</v>
      </c>
      <c r="Z71" s="21">
        <f>+'[19]8M'!$P$37/10^6</f>
        <v>5.0004E-2</v>
      </c>
      <c r="AA71" s="21">
        <f>+'[19]9M'!$P$37/10^6</f>
        <v>5.6339E-2</v>
      </c>
      <c r="AB71" s="21">
        <f>+'[19]10M'!$P$37/10^6</f>
        <v>6.2446000000000002E-2</v>
      </c>
      <c r="AC71" s="21">
        <f>+'[19]11M'!$P$37/10^6</f>
        <v>6.7963999999999997E-2</v>
      </c>
      <c r="AD71" s="21">
        <f>+'[19]12M'!$P$37/10^6</f>
        <v>7.3258000000000004E-2</v>
      </c>
    </row>
    <row r="72" spans="1:30" customFormat="1" x14ac:dyDescent="0.2">
      <c r="A72" s="10">
        <v>1014</v>
      </c>
      <c r="B72" s="10" t="s">
        <v>23</v>
      </c>
      <c r="C72" s="21">
        <f>+'[18]22'!$E$37/10^6</f>
        <v>0.33184543999999994</v>
      </c>
      <c r="D72" s="21">
        <f>+'[18]22'!$F$37/10^6</f>
        <v>0.32588265999999994</v>
      </c>
      <c r="E72" s="21">
        <f>+'[18]22'!$G$37/10^6</f>
        <v>0.37489922999999997</v>
      </c>
      <c r="F72" s="21">
        <f>+'[18]22'!$I$37/10^6</f>
        <v>0.26950626</v>
      </c>
      <c r="G72" s="21">
        <f>+'[18]22'!$J$37/10^6</f>
        <v>0.14345337</v>
      </c>
      <c r="H72" s="21">
        <f>+'[18]22'!$K$37/10^6</f>
        <v>0.29720299999999999</v>
      </c>
      <c r="I72" s="21">
        <f>+'[18]22'!$M$37/10^6</f>
        <v>9.9577140000000133E-2</v>
      </c>
      <c r="J72" s="21">
        <f>+'[18]22'!$N$37/10^6</f>
        <v>0.18868769999999996</v>
      </c>
      <c r="K72" s="21">
        <f>+'[18]22'!$O$37/10^6</f>
        <v>0.11213141000000003</v>
      </c>
      <c r="L72" s="21">
        <f>+'[18]22'!$Q$37/10^6</f>
        <v>0.18564484999999997</v>
      </c>
      <c r="M72" s="21">
        <f>+'[18]22'!$R$37/10^6</f>
        <v>0.16331000000000001</v>
      </c>
      <c r="N72" s="21">
        <f>+'[18]22'!$S$37/10^6</f>
        <v>0.1662245</v>
      </c>
      <c r="O72" s="22">
        <f t="shared" si="8"/>
        <v>2.65836556</v>
      </c>
      <c r="Q72" s="10">
        <v>1014</v>
      </c>
      <c r="R72" s="10" t="s">
        <v>23</v>
      </c>
      <c r="S72" s="28">
        <f t="shared" si="9"/>
        <v>0.33184543999999994</v>
      </c>
      <c r="T72" s="21">
        <f>+'[19]2M'!$Q$37/10^6</f>
        <v>0.65772809999999959</v>
      </c>
      <c r="U72" s="21">
        <f>+'[19]3M'!$Q$37/10^6</f>
        <v>1.0326273299999995</v>
      </c>
      <c r="V72" s="21">
        <f>+'[19]4M'!$Q$37/10^6</f>
        <v>1.30213359</v>
      </c>
      <c r="W72" s="21">
        <f>+'[19]5M'!$Q$37/10^6</f>
        <v>1.44558696</v>
      </c>
      <c r="X72" s="21">
        <f>+'[19]6M'!$Q$37/10^6</f>
        <v>1.7427899599999999</v>
      </c>
      <c r="Y72" s="21">
        <f>+'[19]7M'!$Q$37/10^6</f>
        <v>1.8423670999999997</v>
      </c>
      <c r="Z72" s="21">
        <f>+'[19]8M'!$Q$37/10^6</f>
        <v>2.0310547999999988</v>
      </c>
      <c r="AA72" s="21">
        <f>+'[19]9M'!$Q$37/10^6</f>
        <v>2.1431862099999992</v>
      </c>
      <c r="AB72" s="21">
        <f>+'[19]10M'!$Q$37/10^6</f>
        <v>2.3288310599999988</v>
      </c>
      <c r="AC72" s="21">
        <f>+'[19]11M'!$Q$37/10^6</f>
        <v>2.4921410599999985</v>
      </c>
      <c r="AD72" s="21">
        <f>+'[19]12M'!$Q$37/10^6</f>
        <v>2.6583655599999987</v>
      </c>
    </row>
    <row r="73" spans="1:30" customFormat="1" x14ac:dyDescent="0.2">
      <c r="A73" s="10">
        <v>1015</v>
      </c>
      <c r="B73" s="10" t="s">
        <v>24</v>
      </c>
      <c r="C73" s="21">
        <f>+'[18]23'!$E$37/10^6</f>
        <v>1.499438E-2</v>
      </c>
      <c r="D73" s="21">
        <f>+'[18]23'!$F$37/10^6</f>
        <v>2.0220999999999999E-2</v>
      </c>
      <c r="E73" s="21">
        <f>+'[18]23'!$G$37/10^6</f>
        <v>2.1547E-2</v>
      </c>
      <c r="F73" s="21">
        <f>+'[18]23'!$I$37/10^6</f>
        <v>2.2404E-2</v>
      </c>
      <c r="G73" s="21">
        <f>+'[18]23'!$J$37/10^6</f>
        <v>1.4017E-2</v>
      </c>
      <c r="H73" s="21">
        <f>+'[18]23'!$K$37/10^6</f>
        <v>2.0098999999999999E-2</v>
      </c>
      <c r="I73" s="21">
        <f>+'[18]23'!$M$37/10^6</f>
        <v>1.6833999999999998E-2</v>
      </c>
      <c r="J73" s="21">
        <f>+'[18]23'!$N$37/10^6</f>
        <v>1.9823E-2</v>
      </c>
      <c r="K73" s="21">
        <f>+'[18]23'!$O$37/10^6</f>
        <v>1.751486E-2</v>
      </c>
      <c r="L73" s="21">
        <f>+'[18]23'!$Q$37/10^6</f>
        <v>1.6559999999999998E-2</v>
      </c>
      <c r="M73" s="21">
        <f>+'[18]23'!$R$37/10^6</f>
        <v>1.8155999999999999E-2</v>
      </c>
      <c r="N73" s="21">
        <f>+'[18]23'!$S$37/10^6</f>
        <v>1.8386E-2</v>
      </c>
      <c r="O73" s="22">
        <f t="shared" si="8"/>
        <v>0.22055624000000001</v>
      </c>
      <c r="Q73" s="10">
        <v>1015</v>
      </c>
      <c r="R73" s="10" t="s">
        <v>24</v>
      </c>
      <c r="S73" s="28">
        <f t="shared" si="9"/>
        <v>1.499438E-2</v>
      </c>
      <c r="T73" s="21">
        <f>+'[19]2M'!$R$37/10^6</f>
        <v>3.5215379999999998E-2</v>
      </c>
      <c r="U73" s="21">
        <f>+'[19]3M'!$R$37/10^6</f>
        <v>5.6762379999999994E-2</v>
      </c>
      <c r="V73" s="21">
        <f>+'[19]4M'!$R$37/10^6</f>
        <v>7.9166380000000008E-2</v>
      </c>
      <c r="W73" s="21">
        <f>+'[19]5M'!$R$37/10^6</f>
        <v>9.318338000000001E-2</v>
      </c>
      <c r="X73" s="21">
        <f>+'[19]6M'!$R$37/10^6</f>
        <v>0.11328238</v>
      </c>
      <c r="Y73" s="21">
        <f>+'[19]7M'!$R$37/10^6</f>
        <v>0.13011638</v>
      </c>
      <c r="Z73" s="21">
        <f>+'[19]8M'!$R$37/10^6</f>
        <v>0.14993938000000001</v>
      </c>
      <c r="AA73" s="21">
        <f>+'[19]9M'!$R$37/10^6</f>
        <v>0.16745424</v>
      </c>
      <c r="AB73" s="21">
        <f>+'[19]10M'!$R$37/10^6</f>
        <v>0.18401424</v>
      </c>
      <c r="AC73" s="21">
        <f>+'[19]11M'!$R$37/10^6</f>
        <v>0.20217023999999986</v>
      </c>
      <c r="AD73" s="21">
        <f>+'[19]12M'!$R$37/10^6</f>
        <v>0.22055623999999988</v>
      </c>
    </row>
    <row r="74" spans="1:30" customFormat="1" x14ac:dyDescent="0.2">
      <c r="A74" s="10">
        <v>1016</v>
      </c>
      <c r="B74" s="10" t="s">
        <v>25</v>
      </c>
      <c r="C74" s="21">
        <f>+'[18]24'!$E$37/10^6</f>
        <v>5.3407209999999997E-2</v>
      </c>
      <c r="D74" s="21">
        <f>+'[18]24'!$F$37/10^6</f>
        <v>5.2647199999999998E-2</v>
      </c>
      <c r="E74" s="21">
        <f>+'[18]24'!$G$37/10^6</f>
        <v>6.3516610000000001E-2</v>
      </c>
      <c r="F74" s="21">
        <f>+'[18]24'!$I$37/10^6</f>
        <v>6.1072300000000003E-2</v>
      </c>
      <c r="G74" s="21">
        <f>+'[18]24'!$J$37/10^6</f>
        <v>5.0305879999999983E-2</v>
      </c>
      <c r="H74" s="21">
        <f>+'[18]24'!$K$37/10^6</f>
        <v>8.0974850000000001E-2</v>
      </c>
      <c r="I74" s="21">
        <f>+'[18]24'!$M$37/10^6</f>
        <v>5.2889530000000011E-2</v>
      </c>
      <c r="J74" s="21">
        <f>+'[18]24'!$N$37/10^6</f>
        <v>6.9956530000000017E-2</v>
      </c>
      <c r="K74" s="21">
        <f>+'[18]24'!$O$37/10^6</f>
        <v>5.4482559999999992E-2</v>
      </c>
      <c r="L74" s="21">
        <f>+'[18]24'!$Q$37/10^6</f>
        <v>7.5290579999999982E-2</v>
      </c>
      <c r="M74" s="21">
        <f>+'[18]24'!$R$37/10^6</f>
        <v>7.3553210000000008E-2</v>
      </c>
      <c r="N74" s="21">
        <f>+'[18]24'!$S$37/10^6</f>
        <v>5.9330669999999995E-2</v>
      </c>
      <c r="O74" s="22">
        <f t="shared" si="8"/>
        <v>0.74742713000000005</v>
      </c>
      <c r="Q74" s="10">
        <v>1016</v>
      </c>
      <c r="R74" s="10" t="s">
        <v>25</v>
      </c>
      <c r="S74" s="28">
        <f t="shared" si="9"/>
        <v>5.3407209999999997E-2</v>
      </c>
      <c r="T74" s="21">
        <f>+'[19]2M'!$S$37/10^6</f>
        <v>0.10605441</v>
      </c>
      <c r="U74" s="21">
        <f>+'[19]3M'!$S$37/10^6</f>
        <v>0.16957101999999999</v>
      </c>
      <c r="V74" s="21">
        <f>+'[19]4M'!$S$37/10^6</f>
        <v>0.23064332000000001</v>
      </c>
      <c r="W74" s="21">
        <f>+'[19]5M'!$S$37/10^6</f>
        <v>0.28094919999999995</v>
      </c>
      <c r="X74" s="21">
        <f>+'[19]6M'!$S$37/10^6</f>
        <v>0.36192404999999989</v>
      </c>
      <c r="Y74" s="21">
        <f>+'[19]7M'!$S$37/10^6</f>
        <v>0.41481357999999979</v>
      </c>
      <c r="Z74" s="21">
        <f>+'[19]8M'!$S$37/10^6</f>
        <v>0.48477010999999981</v>
      </c>
      <c r="AA74" s="21">
        <f>+'[19]9M'!$S$37/10^6</f>
        <v>0.53925266999999977</v>
      </c>
      <c r="AB74" s="21">
        <f>+'[19]10M'!$S$37/10^6</f>
        <v>0.61454324999999976</v>
      </c>
      <c r="AC74" s="21">
        <f>+'[19]11M'!$S$37/10^6</f>
        <v>0.6880964599999998</v>
      </c>
      <c r="AD74" s="21">
        <f>+'[19]12M'!$S$37/10^6</f>
        <v>0.7474271299999995</v>
      </c>
    </row>
    <row r="75" spans="1:30" customFormat="1" x14ac:dyDescent="0.2">
      <c r="A75" s="10">
        <v>1017</v>
      </c>
      <c r="B75" s="10" t="s">
        <v>26</v>
      </c>
      <c r="C75" s="21">
        <f>+'[18]25'!$E$37/10^6</f>
        <v>0.17577403999999999</v>
      </c>
      <c r="D75" s="21">
        <f>+'[18]25'!$F$37/10^6</f>
        <v>0.15006689000000001</v>
      </c>
      <c r="E75" s="21">
        <f>+'[18]25'!$G$37/10^6</f>
        <v>0.13079934999999998</v>
      </c>
      <c r="F75" s="21">
        <f>+'[18]25'!$I$37/10^6</f>
        <v>0.10901253999999998</v>
      </c>
      <c r="G75" s="21">
        <f>+'[18]25'!$J$37/10^6</f>
        <v>0.113787</v>
      </c>
      <c r="H75" s="21">
        <f>+'[18]25'!$K$37/10^6</f>
        <v>0.17797199999999999</v>
      </c>
      <c r="I75" s="21">
        <f>+'[18]25'!$M$37/10^6</f>
        <v>0.10115200000000001</v>
      </c>
      <c r="J75" s="21">
        <f>+'[18]25'!$N$37/10^6</f>
        <v>0.17442299999999999</v>
      </c>
      <c r="K75" s="21">
        <f>+'[18]25'!$O$37/10^6</f>
        <v>0.123017</v>
      </c>
      <c r="L75" s="21">
        <f>+'[18]25'!$Q$37/10^6</f>
        <v>0.13178200000000001</v>
      </c>
      <c r="M75" s="21">
        <f>+'[18]25'!$R$37/10^6</f>
        <v>0.130439</v>
      </c>
      <c r="N75" s="21">
        <f>+'[18]25'!$S$37/10^6</f>
        <v>0.12576200000000001</v>
      </c>
      <c r="O75" s="22">
        <f t="shared" si="8"/>
        <v>1.6439868199999998</v>
      </c>
      <c r="Q75" s="10">
        <v>1017</v>
      </c>
      <c r="R75" s="10" t="s">
        <v>26</v>
      </c>
      <c r="S75" s="28">
        <f t="shared" si="9"/>
        <v>0.17577403999999999</v>
      </c>
      <c r="T75" s="21">
        <f>+'[19]2M'!$T$37/10^6</f>
        <v>0.32584092999999992</v>
      </c>
      <c r="U75" s="21">
        <f>+'[19]3M'!$T$37/10^6</f>
        <v>0.45664027999999979</v>
      </c>
      <c r="V75" s="21">
        <f>+'[19]4M'!$T$37/10^6</f>
        <v>0.56565281999999983</v>
      </c>
      <c r="W75" s="21">
        <f>+'[19]5M'!$T$37/10^6</f>
        <v>0.67943981999999981</v>
      </c>
      <c r="X75" s="21">
        <f>+'[19]6M'!$T$37/10^6</f>
        <v>0.85741181999999982</v>
      </c>
      <c r="Y75" s="21">
        <f>+'[19]7M'!$T$37/10^6</f>
        <v>0.95856381999999984</v>
      </c>
      <c r="Z75" s="21">
        <f>+'[19]8M'!$T$37/10^6</f>
        <v>1.1329868199999997</v>
      </c>
      <c r="AA75" s="21">
        <f>+'[19]9M'!$T$37/10^6</f>
        <v>1.2560038199999999</v>
      </c>
      <c r="AB75" s="21">
        <f>+'[19]10M'!$T$37/10^6</f>
        <v>1.3877858199999997</v>
      </c>
      <c r="AC75" s="21">
        <f>+'[19]11M'!$T$37/10^6</f>
        <v>1.5182248199999999</v>
      </c>
      <c r="AD75" s="21">
        <f>+'[19]12M'!$T$37/10^6</f>
        <v>1.6439868200000003</v>
      </c>
    </row>
    <row r="76" spans="1:30" customFormat="1" x14ac:dyDescent="0.2">
      <c r="A76" s="10">
        <v>1018</v>
      </c>
      <c r="B76" s="10" t="s">
        <v>27</v>
      </c>
      <c r="C76" s="21">
        <f>+'[18]26'!$E$37/10^6</f>
        <v>2.5465000000000002E-2</v>
      </c>
      <c r="D76" s="21">
        <f>+'[18]26'!$F$37/10^6</f>
        <v>2.5697999999999999E-2</v>
      </c>
      <c r="E76" s="21">
        <f>+'[18]26'!$G$37/10^6</f>
        <v>2.7091E-2</v>
      </c>
      <c r="F76" s="21">
        <f>+'[18]26'!$I$37/10^6</f>
        <v>2.8324999999999999E-2</v>
      </c>
      <c r="G76" s="21">
        <f>+'[18]26'!$J$37/10^6</f>
        <v>2.8392000000000001E-2</v>
      </c>
      <c r="H76" s="21">
        <f>+'[18]26'!$K$37/10^6</f>
        <v>2.6501E-2</v>
      </c>
      <c r="I76" s="21">
        <f>+'[18]26'!$M$37/10^6</f>
        <v>3.116E-2</v>
      </c>
      <c r="J76" s="21">
        <f>+'[18]26'!$N$37/10^6</f>
        <v>2.9942E-2</v>
      </c>
      <c r="K76" s="21">
        <f>+'[18]26'!$O$37/10^6</f>
        <v>3.0525E-2</v>
      </c>
      <c r="L76" s="21">
        <f>+'[18]26'!$Q$37/10^6</f>
        <v>2.7252999999999999E-2</v>
      </c>
      <c r="M76" s="21">
        <f>+'[18]26'!$R$37/10^6</f>
        <v>3.9448999999999998E-2</v>
      </c>
      <c r="N76" s="21">
        <f>+'[18]26'!$S$37/10^6</f>
        <v>4.5879999999999997E-2</v>
      </c>
      <c r="O76" s="22">
        <f t="shared" si="8"/>
        <v>0.36568100000000003</v>
      </c>
      <c r="Q76" s="10">
        <v>1018</v>
      </c>
      <c r="R76" s="10" t="s">
        <v>27</v>
      </c>
      <c r="S76" s="28">
        <f t="shared" si="9"/>
        <v>2.5465000000000002E-2</v>
      </c>
      <c r="T76" s="21">
        <f>+'[19]2M'!$U$37/10^6</f>
        <v>5.1163E-2</v>
      </c>
      <c r="U76" s="21">
        <f>+'[19]3M'!$U$37/10^6</f>
        <v>7.8254000000000004E-2</v>
      </c>
      <c r="V76" s="21">
        <f>+'[19]4M'!$U$37/10^6</f>
        <v>0.10657899999999999</v>
      </c>
      <c r="W76" s="21">
        <f>+'[19]5M'!$U$37/10^6</f>
        <v>0.13497100000000001</v>
      </c>
      <c r="X76" s="21">
        <f>+'[19]6M'!$U$37/10^6</f>
        <v>0.161472</v>
      </c>
      <c r="Y76" s="21">
        <f>+'[19]7M'!$U$37/10^6</f>
        <v>0.192632</v>
      </c>
      <c r="Z76" s="21">
        <f>+'[19]8M'!$U$37/10^6</f>
        <v>0.22257399999999999</v>
      </c>
      <c r="AA76" s="21">
        <f>+'[19]9M'!$U$37/10^6</f>
        <v>0.25309900000000002</v>
      </c>
      <c r="AB76" s="21">
        <f>+'[19]10M'!$U$37/10^6</f>
        <v>0.28035199999999999</v>
      </c>
      <c r="AC76" s="21">
        <f>+'[19]11M'!$U$37/10^6</f>
        <v>0.319801</v>
      </c>
      <c r="AD76" s="21">
        <f>+'[19]12M'!$U$37/10^6</f>
        <v>0.36568099999999998</v>
      </c>
    </row>
    <row r="77" spans="1:30" customFormat="1" x14ac:dyDescent="0.2">
      <c r="A77" s="10">
        <v>1019</v>
      </c>
      <c r="B77" s="10" t="s">
        <v>28</v>
      </c>
      <c r="C77" s="21">
        <f>+'[18]27'!$E$37/10^6</f>
        <v>2.1580999999999999E-2</v>
      </c>
      <c r="D77" s="21">
        <f>+'[18]27'!$F$37/10^6</f>
        <v>1.6483000000000001E-2</v>
      </c>
      <c r="E77" s="21">
        <f>+'[18]27'!$G$37/10^6</f>
        <v>1.8207999999999998E-2</v>
      </c>
      <c r="F77" s="21">
        <f>+'[18]27'!$I$37/10^6</f>
        <v>1.6531000000000001E-2</v>
      </c>
      <c r="G77" s="21">
        <f>+'[18]27'!$J$37/10^6</f>
        <v>8.6499999999999997E-3</v>
      </c>
      <c r="H77" s="21">
        <f>+'[18]27'!$K$37/10^6</f>
        <v>2.3997999999999998E-2</v>
      </c>
      <c r="I77" s="21">
        <f>+'[18]27'!$M$37/10^6</f>
        <v>7.0390000000000001E-3</v>
      </c>
      <c r="J77" s="21">
        <f>+'[18]27'!$N$37/10^6</f>
        <v>1.3226320000000007E-2</v>
      </c>
      <c r="K77" s="21">
        <f>+'[18]27'!$O$37/10^6</f>
        <v>6.1295899999999964E-3</v>
      </c>
      <c r="L77" s="21">
        <f>+'[18]27'!$Q$37/10^6</f>
        <v>1.8029E-2</v>
      </c>
      <c r="M77" s="21">
        <f>+'[18]27'!$R$37/10^6</f>
        <v>1.6882999999999999E-2</v>
      </c>
      <c r="N77" s="21">
        <f>+'[18]27'!$S$37/10^6</f>
        <v>1.3166000000000001E-2</v>
      </c>
      <c r="O77" s="22">
        <f t="shared" si="8"/>
        <v>0.17992391000000002</v>
      </c>
      <c r="Q77" s="10">
        <v>1019</v>
      </c>
      <c r="R77" s="10" t="s">
        <v>28</v>
      </c>
      <c r="S77" s="28">
        <f t="shared" si="9"/>
        <v>2.1580999999999999E-2</v>
      </c>
      <c r="T77" s="21">
        <f>+'[19]2M'!$V$37/10^6</f>
        <v>3.8064000000000001E-2</v>
      </c>
      <c r="U77" s="21">
        <f>+'[19]3M'!$V$37/10^6</f>
        <v>5.6272000000000003E-2</v>
      </c>
      <c r="V77" s="21">
        <f>+'[19]4M'!$V$37/10^6</f>
        <v>7.2803000000000007E-2</v>
      </c>
      <c r="W77" s="21">
        <f>+'[19]5M'!$V$37/10^6</f>
        <v>8.1452999999999998E-2</v>
      </c>
      <c r="X77" s="21">
        <f>+'[19]6M'!$V$37/10^6</f>
        <v>0.105451</v>
      </c>
      <c r="Y77" s="21">
        <f>+'[19]7M'!$V$37/10^6</f>
        <v>0.11249000000000001</v>
      </c>
      <c r="Z77" s="21">
        <f>+'[19]8M'!$V$37/10^6</f>
        <v>0.12571632000000008</v>
      </c>
      <c r="AA77" s="21">
        <f>+'[19]9M'!$V$37/10^6</f>
        <v>0.13184591000000004</v>
      </c>
      <c r="AB77" s="21">
        <f>+'[19]10M'!$V$37/10^6</f>
        <v>0.14987491000000003</v>
      </c>
      <c r="AC77" s="21">
        <f>+'[19]11M'!$V$37/10^6</f>
        <v>0.16675791000000004</v>
      </c>
      <c r="AD77" s="21">
        <f>+'[19]12M'!$V$37/10^6</f>
        <v>0.17992391000000002</v>
      </c>
    </row>
    <row r="78" spans="1:30" customFormat="1" x14ac:dyDescent="0.2">
      <c r="A78" s="10">
        <v>1020</v>
      </c>
      <c r="B78" s="10" t="s">
        <v>29</v>
      </c>
      <c r="C78" s="21">
        <f>+'[18]28'!$E$37/10^6</f>
        <v>0.17732899999999999</v>
      </c>
      <c r="D78" s="21">
        <f>+'[18]28'!$F$37/10^6</f>
        <v>0.16977800000000001</v>
      </c>
      <c r="E78" s="21">
        <f>+'[18]28'!$G$37/10^6</f>
        <v>0.17305000000000001</v>
      </c>
      <c r="F78" s="21">
        <f>+'[18]28'!$I$37/10^6</f>
        <v>0.16708799999999999</v>
      </c>
      <c r="G78" s="21">
        <f>+'[18]28'!$J$37/10^6</f>
        <v>0.15541199999999999</v>
      </c>
      <c r="H78" s="21">
        <f>+'[18]28'!$K$37/10^6</f>
        <v>0.17081399999999999</v>
      </c>
      <c r="I78" s="21">
        <f>+'[18]28'!$M$37/10^6</f>
        <v>0.17660799999999999</v>
      </c>
      <c r="J78" s="21">
        <f>+'[18]28'!$N$37/10^6</f>
        <v>0.17672199999999999</v>
      </c>
      <c r="K78" s="21">
        <f>+'[18]28'!$O$37/10^6</f>
        <v>0.171871</v>
      </c>
      <c r="L78" s="21">
        <f>+'[18]28'!$Q$37/10^6</f>
        <v>0.164324</v>
      </c>
      <c r="M78" s="21">
        <f>+'[18]28'!$R$37/10^6</f>
        <v>0.16528699999999999</v>
      </c>
      <c r="N78" s="21">
        <f>+'[18]28'!$S$37/10^6</f>
        <v>0.17774999999999999</v>
      </c>
      <c r="O78" s="22">
        <f t="shared" si="8"/>
        <v>2.046033</v>
      </c>
      <c r="Q78" s="10">
        <v>1020</v>
      </c>
      <c r="R78" s="10" t="s">
        <v>29</v>
      </c>
      <c r="S78" s="28">
        <f t="shared" si="9"/>
        <v>0.17732899999999999</v>
      </c>
      <c r="T78" s="21">
        <f>+'[19]2M'!$W$37/10^6</f>
        <v>0.347107</v>
      </c>
      <c r="U78" s="21">
        <f>+'[19]3M'!$W$37/10^6</f>
        <v>0.52015699999999998</v>
      </c>
      <c r="V78" s="21">
        <f>+'[19]4M'!$W$37/10^6</f>
        <v>0.68724499999999999</v>
      </c>
      <c r="W78" s="21">
        <f>+'[19]5M'!$W$37/10^6</f>
        <v>0.84265699999999999</v>
      </c>
      <c r="X78" s="21">
        <f>+'[19]6M'!$W$37/10^6</f>
        <v>1.013471</v>
      </c>
      <c r="Y78" s="21">
        <f>+'[19]7M'!$W$37/10^6</f>
        <v>1.1900790000000001</v>
      </c>
      <c r="Z78" s="21">
        <f>+'[19]8M'!$W$37/10^6</f>
        <v>1.3668009999999999</v>
      </c>
      <c r="AA78" s="21">
        <f>+'[19]9M'!$W$37/10^6</f>
        <v>1.538672</v>
      </c>
      <c r="AB78" s="21">
        <f>+'[19]10M'!$W$37/10^6</f>
        <v>1.702996</v>
      </c>
      <c r="AC78" s="21">
        <f>+'[19]11M'!$W$37/10^6</f>
        <v>1.8682829999999999</v>
      </c>
      <c r="AD78" s="21">
        <f>+'[19]12M'!$W$37/10^6</f>
        <v>2.046033</v>
      </c>
    </row>
    <row r="79" spans="1:30" customFormat="1" x14ac:dyDescent="0.2">
      <c r="A79" s="10">
        <v>1021</v>
      </c>
      <c r="B79" s="10" t="s">
        <v>30</v>
      </c>
      <c r="C79" s="21">
        <f>+'[18]29'!$E$37/10^6</f>
        <v>4.2798479999999979E-2</v>
      </c>
      <c r="D79" s="21">
        <f>+'[18]29'!$F$37/10^6</f>
        <v>3.9719899999999995E-2</v>
      </c>
      <c r="E79" s="21">
        <f>+'[18]29'!$G$37/10^6</f>
        <v>4.0731820000000009E-2</v>
      </c>
      <c r="F79" s="21">
        <f>+'[18]29'!$I$37/10^6</f>
        <v>4.0222369999999993E-2</v>
      </c>
      <c r="G79" s="21">
        <f>+'[18]29'!$J$37/10^6</f>
        <v>3.7626910000000006E-2</v>
      </c>
      <c r="H79" s="21">
        <f>+'[18]29'!$K$37/10^6</f>
        <v>4.9572619999999998E-2</v>
      </c>
      <c r="I79" s="21">
        <f>+'[18]29'!$M$37/10^6</f>
        <v>3.9569779999999999E-2</v>
      </c>
      <c r="J79" s="21">
        <f>+'[18]29'!$N$37/10^6</f>
        <v>4.3351970000000004E-2</v>
      </c>
      <c r="K79" s="21">
        <f>+'[18]29'!$O$37/10^6</f>
        <v>5.6085190000000014E-2</v>
      </c>
      <c r="L79" s="21">
        <f>+'[18]29'!$Q$37/10^6</f>
        <v>5.7849229999999995E-2</v>
      </c>
      <c r="M79" s="21">
        <f>+'[18]29'!$R$37/10^6</f>
        <v>5.9436850000000006E-2</v>
      </c>
      <c r="N79" s="21">
        <f>+'[18]29'!$S$37/10^6</f>
        <v>5.0678259999999996E-2</v>
      </c>
      <c r="O79" s="22">
        <f t="shared" si="8"/>
        <v>0.55764338000000002</v>
      </c>
      <c r="Q79" s="10">
        <v>1021</v>
      </c>
      <c r="R79" s="10" t="s">
        <v>30</v>
      </c>
      <c r="S79" s="28">
        <f t="shared" si="9"/>
        <v>4.2798479999999979E-2</v>
      </c>
      <c r="T79" s="21">
        <f>+'[19]2M'!$X$37/10^6</f>
        <v>8.2518380000000002E-2</v>
      </c>
      <c r="U79" s="21">
        <f>+'[19]3M'!$X$37/10^6</f>
        <v>0.12325020000000002</v>
      </c>
      <c r="V79" s="21">
        <f>+'[19]4M'!$X$37/10^6</f>
        <v>0.16347257000000007</v>
      </c>
      <c r="W79" s="21">
        <f>+'[19]5M'!$X$37/10^6</f>
        <v>0.20109948000000011</v>
      </c>
      <c r="X79" s="21">
        <f>+'[19]6M'!$X$37/10^6</f>
        <v>0.25067210000000012</v>
      </c>
      <c r="Y79" s="21">
        <f>+'[19]7M'!$X$37/10^6</f>
        <v>0.29024188000000012</v>
      </c>
      <c r="Z79" s="21">
        <f>+'[19]8M'!$X$37/10^6</f>
        <v>0.33359385000000008</v>
      </c>
      <c r="AA79" s="21">
        <f>+'[19]9M'!$X$37/10^6</f>
        <v>0.3896790400000002</v>
      </c>
      <c r="AB79" s="21">
        <f>+'[19]10M'!$X$37/10^6</f>
        <v>0.44752827000000023</v>
      </c>
      <c r="AC79" s="21">
        <f>+'[19]11M'!$X$37/10^6</f>
        <v>0.50696512000000027</v>
      </c>
      <c r="AD79" s="21">
        <f>+'[19]12M'!$X$37/10^6</f>
        <v>0.55764338000000035</v>
      </c>
    </row>
    <row r="80" spans="1:30" customFormat="1" x14ac:dyDescent="0.2">
      <c r="A80" s="10">
        <v>1022</v>
      </c>
      <c r="B80" s="10" t="s">
        <v>31</v>
      </c>
      <c r="C80" s="21">
        <f>+'[18]30'!$E$37/10^6</f>
        <v>0.190748</v>
      </c>
      <c r="D80" s="21">
        <f>+'[18]30'!$F$37/10^6</f>
        <v>0.16642699999999999</v>
      </c>
      <c r="E80" s="21">
        <f>+'[18]30'!$G$37/10^6</f>
        <v>0.164629</v>
      </c>
      <c r="F80" s="21">
        <f>+'[18]30'!$I$37/10^6</f>
        <v>0.184806</v>
      </c>
      <c r="G80" s="21">
        <f>+'[18]30'!$J$37/10^6</f>
        <v>9.8949999999999996E-2</v>
      </c>
      <c r="H80" s="21">
        <f>+'[18]30'!$K$37/10^6</f>
        <v>0.25711699999999998</v>
      </c>
      <c r="I80" s="21">
        <f>+'[18]30'!$M$37/10^6</f>
        <v>9.0923000000000004E-2</v>
      </c>
      <c r="J80" s="21">
        <f>+'[18]30'!$N$37/10^6</f>
        <v>0.16151399999999999</v>
      </c>
      <c r="K80" s="21">
        <f>+'[18]30'!$O$37/10^6</f>
        <v>9.8292000000000004E-2</v>
      </c>
      <c r="L80" s="21">
        <f>+'[18]30'!$Q$37/10^6</f>
        <v>0.114262</v>
      </c>
      <c r="M80" s="21">
        <f>+'[18]30'!$R$37/10^6</f>
        <v>0.124152</v>
      </c>
      <c r="N80" s="21">
        <f>+'[18]30'!$S$37/10^6</f>
        <v>0.11088199999999999</v>
      </c>
      <c r="O80" s="22">
        <f t="shared" si="8"/>
        <v>1.7627020000000002</v>
      </c>
      <c r="Q80" s="10">
        <v>1022</v>
      </c>
      <c r="R80" s="10" t="s">
        <v>31</v>
      </c>
      <c r="S80" s="28">
        <f t="shared" si="9"/>
        <v>0.190748</v>
      </c>
      <c r="T80" s="21">
        <f>+'[19]2M'!$Y$37/10^6</f>
        <v>0.35717500000000002</v>
      </c>
      <c r="U80" s="21">
        <f>+'[19]3M'!$Y$37/10^6</f>
        <v>0.52180400000000005</v>
      </c>
      <c r="V80" s="21">
        <f>+'[19]4M'!$Y$37/10^6</f>
        <v>0.70660999999999996</v>
      </c>
      <c r="W80" s="21">
        <f>+'[19]5M'!$Y$37/10^6</f>
        <v>0.80556000000000005</v>
      </c>
      <c r="X80" s="21">
        <f>+'[19]6M'!$Y$37/10^6</f>
        <v>1.0626770000000001</v>
      </c>
      <c r="Y80" s="21">
        <f>+'[19]7M'!$Y$37/10^6</f>
        <v>1.1536</v>
      </c>
      <c r="Z80" s="21">
        <f>+'[19]8M'!$Y$37/10^6</f>
        <v>1.3151139999999999</v>
      </c>
      <c r="AA80" s="21">
        <f>+'[19]9M'!$Y$37/10^6</f>
        <v>1.4134059999999999</v>
      </c>
      <c r="AB80" s="21">
        <f>+'[19]10M'!$Y$37/10^6</f>
        <v>1.527668</v>
      </c>
      <c r="AC80" s="21">
        <f>+'[19]11M'!$Y$37/10^6</f>
        <v>1.6518200000000001</v>
      </c>
      <c r="AD80" s="21">
        <f>+'[19]12M'!$Y$37/10^6</f>
        <v>1.762702</v>
      </c>
    </row>
    <row r="81" spans="1:31" customFormat="1" x14ac:dyDescent="0.2">
      <c r="A81" s="10">
        <v>1023</v>
      </c>
      <c r="B81" s="10" t="s">
        <v>32</v>
      </c>
      <c r="C81" s="21">
        <f>+'[18]31'!$E$37/10^6</f>
        <v>3.9098000000000001E-2</v>
      </c>
      <c r="D81" s="21">
        <f>+'[18]31'!$F$37/10^6</f>
        <v>2.8188000000000001E-2</v>
      </c>
      <c r="E81" s="21">
        <f>+'[18]31'!$G$37/10^6</f>
        <v>3.4345000000000001E-2</v>
      </c>
      <c r="F81" s="21">
        <f>+'[18]31'!$I$37/10^6</f>
        <v>3.1301000000000002E-2</v>
      </c>
      <c r="G81" s="21">
        <f>+'[18]31'!$J$37/10^6</f>
        <v>1.8728000000000002E-2</v>
      </c>
      <c r="H81" s="21">
        <f>+'[18]31'!$K$37/10^6</f>
        <v>4.3404999999999999E-2</v>
      </c>
      <c r="I81" s="21">
        <f>+'[18]31'!$M$37/10^6</f>
        <v>2.2571000000000001E-2</v>
      </c>
      <c r="J81" s="21">
        <f>+'[18]31'!$N$37/10^6</f>
        <v>2.8577999999999999E-2</v>
      </c>
      <c r="K81" s="21">
        <f>+'[18]31'!$O$37/10^6</f>
        <v>2.4501999999999999E-2</v>
      </c>
      <c r="L81" s="21">
        <f>+'[18]31'!$Q$37/10^6</f>
        <v>3.1640000000000001E-2</v>
      </c>
      <c r="M81" s="21">
        <f>+'[18]31'!$R$37/10^6</f>
        <v>2.5352E-2</v>
      </c>
      <c r="N81" s="21">
        <f>+'[18]31'!$S$37/10^6</f>
        <v>2.5860999999999999E-2</v>
      </c>
      <c r="O81" s="22">
        <f t="shared" si="8"/>
        <v>0.35356900000000002</v>
      </c>
      <c r="Q81" s="10">
        <v>1023</v>
      </c>
      <c r="R81" s="10" t="s">
        <v>32</v>
      </c>
      <c r="S81" s="28">
        <f t="shared" si="9"/>
        <v>3.9098000000000001E-2</v>
      </c>
      <c r="T81" s="21">
        <f>+'[19]2M'!$Z$37/10^6</f>
        <v>6.7285999999999999E-2</v>
      </c>
      <c r="U81" s="21">
        <f>+'[19]3M'!$Z$37/10^6</f>
        <v>0.101631</v>
      </c>
      <c r="V81" s="21">
        <f>+'[19]4M'!$Z$37/10^6</f>
        <v>0.13293199999999999</v>
      </c>
      <c r="W81" s="21">
        <f>+'[19]5M'!$Z$37/10^6</f>
        <v>0.15165999999999999</v>
      </c>
      <c r="X81" s="21">
        <f>+'[19]6M'!$Z$37/10^6</f>
        <v>0.19506499999999999</v>
      </c>
      <c r="Y81" s="21">
        <f>+'[19]7M'!$Z$37/10^6</f>
        <v>0.217636</v>
      </c>
      <c r="Z81" s="21">
        <f>+'[19]8M'!$Z$37/10^6</f>
        <v>0.24621399999999999</v>
      </c>
      <c r="AA81" s="21">
        <f>+'[19]9M'!$Z$37/10^6</f>
        <v>0.27071600000000001</v>
      </c>
      <c r="AB81" s="21">
        <f>+'[19]10M'!$Z$37/10^6</f>
        <v>0.30235600000000001</v>
      </c>
      <c r="AC81" s="21">
        <f>+'[19]11M'!$Z$37/10^6</f>
        <v>0.327708</v>
      </c>
      <c r="AD81" s="21">
        <f>+'[19]12M'!$Z$37/10^6</f>
        <v>0.35356900000000002</v>
      </c>
    </row>
    <row r="82" spans="1:31" customFormat="1" x14ac:dyDescent="0.2">
      <c r="A82" s="10">
        <v>1024</v>
      </c>
      <c r="B82" s="10" t="s">
        <v>33</v>
      </c>
      <c r="C82" s="21">
        <f>+'[18]32'!$E$37/10^6</f>
        <v>0.308033</v>
      </c>
      <c r="D82" s="21">
        <f>+'[18]32'!$F$37/10^6</f>
        <v>0.28317100000000001</v>
      </c>
      <c r="E82" s="21">
        <f>+'[18]32'!$G$37/10^6</f>
        <v>0.285937</v>
      </c>
      <c r="F82" s="21">
        <f>+'[18]32'!$I$37/10^6</f>
        <v>0.27889999999999998</v>
      </c>
      <c r="G82" s="21">
        <f>+'[18]32'!$J$37/10^6</f>
        <v>0.17630899999999999</v>
      </c>
      <c r="H82" s="21">
        <f>+'[18]32'!$K$37/10^6</f>
        <v>0.37165100000000001</v>
      </c>
      <c r="I82" s="21">
        <f>+'[18]32'!$M$37/10^6</f>
        <v>0.17702399999999999</v>
      </c>
      <c r="J82" s="21">
        <f>+'[18]32'!$N$37/10^6</f>
        <v>0.317554</v>
      </c>
      <c r="K82" s="21">
        <f>+'[18]32'!$O$37/10^6</f>
        <v>0.25555731999999992</v>
      </c>
      <c r="L82" s="21">
        <f>+'[18]32'!$Q$37/10^6</f>
        <v>0.32653799999999999</v>
      </c>
      <c r="M82" s="21">
        <f>+'[18]32'!$R$37/10^6</f>
        <v>0.33722892000000004</v>
      </c>
      <c r="N82" s="21">
        <f>+'[18]32'!$S$37/10^6</f>
        <v>0.30604300000000001</v>
      </c>
      <c r="O82" s="22">
        <f t="shared" si="8"/>
        <v>3.4239462400000003</v>
      </c>
      <c r="Q82" s="10">
        <v>1024</v>
      </c>
      <c r="R82" s="10" t="s">
        <v>33</v>
      </c>
      <c r="S82" s="28">
        <f t="shared" si="9"/>
        <v>0.308033</v>
      </c>
      <c r="T82" s="21">
        <f>+'[19]2M'!$AA$37/10^6</f>
        <v>0.59120399999999995</v>
      </c>
      <c r="U82" s="21">
        <f>+'[19]3M'!$AA$37/10^6</f>
        <v>0.87714099999999995</v>
      </c>
      <c r="V82" s="21">
        <f>+'[19]4M'!$AA$37/10^6</f>
        <v>1.1560410000000001</v>
      </c>
      <c r="W82" s="21">
        <f>+'[19]5M'!$AA$37/10^6</f>
        <v>1.3323499999999999</v>
      </c>
      <c r="X82" s="21">
        <f>+'[19]6M'!$AA$37/10^6</f>
        <v>1.7040010000000001</v>
      </c>
      <c r="Y82" s="21">
        <f>+'[19]7M'!$AA$37/10^6</f>
        <v>1.8810249999999999</v>
      </c>
      <c r="Z82" s="21">
        <f>+'[19]8M'!$AA$37/10^6</f>
        <v>2.1985790000000001</v>
      </c>
      <c r="AA82" s="21">
        <f>+'[19]9M'!$AA$37/10^6</f>
        <v>2.4541363200000004</v>
      </c>
      <c r="AB82" s="21">
        <f>+'[19]10M'!$AA$37/10^6</f>
        <v>2.7806743200000001</v>
      </c>
      <c r="AC82" s="21">
        <f>+'[19]11M'!$AA$37/10^6</f>
        <v>3.1179032400000004</v>
      </c>
      <c r="AD82" s="21">
        <f>+'[19]12M'!$AA$37/10^6</f>
        <v>3.4239462400000003</v>
      </c>
    </row>
    <row r="83" spans="1:31" customFormat="1" x14ac:dyDescent="0.2">
      <c r="A83" s="10">
        <v>1025</v>
      </c>
      <c r="B83" s="10" t="s">
        <v>34</v>
      </c>
      <c r="C83" s="21">
        <f>+'[18]33'!$E$37/10^6</f>
        <v>4.4172999999999997E-2</v>
      </c>
      <c r="D83" s="21">
        <f>+'[18]33'!$F$37/10^6</f>
        <v>3.9009000000000002E-2</v>
      </c>
      <c r="E83" s="21">
        <f>+'[18]33'!$G$37/10^6</f>
        <v>4.0406999999999998E-2</v>
      </c>
      <c r="F83" s="21">
        <f>+'[18]33'!$I$37/10^6</f>
        <v>3.3415E-2</v>
      </c>
      <c r="G83" s="21">
        <f>+'[18]33'!$J$37/10^6</f>
        <v>1.6345999999999999E-2</v>
      </c>
      <c r="H83" s="21">
        <f>+'[18]33'!$K$37/10^6</f>
        <v>4.5828000000000001E-2</v>
      </c>
      <c r="I83" s="21">
        <f>+'[18]33'!$M$37/10^6</f>
        <v>3.2618000000000001E-2</v>
      </c>
      <c r="J83" s="21">
        <f>+'[18]33'!$N$37/10^6</f>
        <v>2.6646E-2</v>
      </c>
      <c r="K83" s="21">
        <f>+'[18]33'!$O$37/10^6</f>
        <v>2.2721000000000002E-2</v>
      </c>
      <c r="L83" s="21">
        <f>+'[18]33'!$Q$37/10^6</f>
        <v>2.8098000000000001E-2</v>
      </c>
      <c r="M83" s="21">
        <f>+'[18]33'!$R$37/10^6</f>
        <v>2.8604999999999998E-2</v>
      </c>
      <c r="N83" s="21">
        <f>+'[18]33'!$S$37/10^6</f>
        <v>2.4735E-2</v>
      </c>
      <c r="O83" s="22">
        <f t="shared" si="8"/>
        <v>0.38260100000000002</v>
      </c>
      <c r="Q83" s="10">
        <v>1025</v>
      </c>
      <c r="R83" s="10" t="s">
        <v>34</v>
      </c>
      <c r="S83" s="28">
        <f t="shared" si="9"/>
        <v>4.4172999999999997E-2</v>
      </c>
      <c r="T83" s="21">
        <f>+'[19]2M'!$AB$37/10^6</f>
        <v>8.3182000000000006E-2</v>
      </c>
      <c r="U83" s="21">
        <f>+'[19]3M'!$AB$37/10^6</f>
        <v>0.123589</v>
      </c>
      <c r="V83" s="21">
        <f>+'[19]4M'!$AB$37/10^6</f>
        <v>0.157004</v>
      </c>
      <c r="W83" s="21">
        <f>+'[19]5M'!$AB$37/10^6</f>
        <v>0.17335</v>
      </c>
      <c r="X83" s="21">
        <f>+'[19]6M'!$AB$37/10^6</f>
        <v>0.21917800000000001</v>
      </c>
      <c r="Y83" s="21">
        <f>+'[19]7M'!$AB$37/10^6</f>
        <v>0.25179600000000002</v>
      </c>
      <c r="Z83" s="21">
        <f>+'[19]8M'!$AB$37/10^6</f>
        <v>0.27844200000000002</v>
      </c>
      <c r="AA83" s="21">
        <f>+'[19]9M'!$AB$37/10^6</f>
        <v>0.30116300000000001</v>
      </c>
      <c r="AB83" s="21">
        <f>+'[19]10M'!$AB$37/10^6</f>
        <v>0.32926100000000003</v>
      </c>
      <c r="AC83" s="21">
        <f>+'[19]11M'!$AB$37/10^6</f>
        <v>0.35786600000000002</v>
      </c>
      <c r="AD83" s="21">
        <f>+'[19]12M'!$AB$37/10^6</f>
        <v>0.38260100000000002</v>
      </c>
    </row>
    <row r="84" spans="1:31" customFormat="1" x14ac:dyDescent="0.2">
      <c r="A84" s="10">
        <v>1026</v>
      </c>
      <c r="B84" s="10" t="s">
        <v>35</v>
      </c>
      <c r="C84" s="21">
        <f>+'[18]34'!$E$37/10^6</f>
        <v>9.2008100000000002E-3</v>
      </c>
      <c r="D84" s="21">
        <f>+'[18]34'!$F$37/10^6</f>
        <v>7.4787600000000001E-3</v>
      </c>
      <c r="E84" s="21">
        <f>+'[18]34'!$G$37/10^6</f>
        <v>1.0871770000000001E-2</v>
      </c>
      <c r="F84" s="21">
        <f>+'[18]34'!$I$37/10^6</f>
        <v>7.45892E-3</v>
      </c>
      <c r="G84" s="21">
        <f>+'[18]34'!$J$37/10^6</f>
        <v>4.5849599999999999E-3</v>
      </c>
      <c r="H84" s="21">
        <f>+'[18]34'!$K$37/10^6</f>
        <v>1.870819E-2</v>
      </c>
      <c r="I84" s="21">
        <f>+'[18]34'!$M$37/10^6</f>
        <v>4.11232E-3</v>
      </c>
      <c r="J84" s="21">
        <f>+'[18]34'!$N$37/10^6</f>
        <v>1.1791790000000002E-2</v>
      </c>
      <c r="K84" s="21">
        <f>+'[18]34'!$O$37/10^6</f>
        <v>1.2849649999999999E-2</v>
      </c>
      <c r="L84" s="21">
        <f>+'[18]34'!$Q$37/10^6</f>
        <v>1.822768E-2</v>
      </c>
      <c r="M84" s="21">
        <f>+'[18]34'!$R$37/10^6</f>
        <v>1.7603839999999999E-2</v>
      </c>
      <c r="N84" s="21">
        <f>+'[18]34'!$S$37/10^6</f>
        <v>1.221267E-2</v>
      </c>
      <c r="O84" s="22">
        <f t="shared" si="8"/>
        <v>0.13510136</v>
      </c>
      <c r="Q84" s="10">
        <v>1026</v>
      </c>
      <c r="R84" s="10" t="s">
        <v>35</v>
      </c>
      <c r="S84" s="28">
        <f t="shared" si="9"/>
        <v>9.2008100000000002E-3</v>
      </c>
      <c r="T84" s="21">
        <f>+'[19]2M'!$AC$37/10^6</f>
        <v>1.6679570000000001E-2</v>
      </c>
      <c r="U84" s="21">
        <f>+'[19]3M'!$AC$37/10^6</f>
        <v>2.7551340000000001E-2</v>
      </c>
      <c r="V84" s="21">
        <f>+'[19]4M'!$AC$37/10^6</f>
        <v>3.5010260000000001E-2</v>
      </c>
      <c r="W84" s="21">
        <f>+'[19]5M'!$AC$37/10^6</f>
        <v>3.959522E-2</v>
      </c>
      <c r="X84" s="21">
        <f>+'[19]6M'!$AC$37/10^6</f>
        <v>5.8303410000000007E-2</v>
      </c>
      <c r="Y84" s="21">
        <f>+'[19]7M'!$AC$37/10^6</f>
        <v>6.2415730000000003E-2</v>
      </c>
      <c r="Z84" s="21">
        <f>+'[19]8M'!$AC$37/10^6</f>
        <v>7.4207519999999999E-2</v>
      </c>
      <c r="AA84" s="21">
        <f>+'[19]9M'!$AC$37/10^6</f>
        <v>8.7057170000000003E-2</v>
      </c>
      <c r="AB84" s="21">
        <f>+'[19]10M'!$AC$37/10^6</f>
        <v>0.10528485</v>
      </c>
      <c r="AC84" s="21">
        <f>+'[19]11M'!$AC$37/10^6</f>
        <v>0.12288869000000001</v>
      </c>
      <c r="AD84" s="21">
        <f>+'[19]12M'!$AC$37/10^6</f>
        <v>0.13510135999999998</v>
      </c>
    </row>
    <row r="85" spans="1:31" customFormat="1" x14ac:dyDescent="0.2">
      <c r="A85" s="10">
        <v>1027</v>
      </c>
      <c r="B85" s="10" t="s">
        <v>36</v>
      </c>
      <c r="C85" s="21">
        <f>+'[18]35'!$E$37/10^6</f>
        <v>2.9828E-2</v>
      </c>
      <c r="D85" s="21">
        <f>+'[18]35'!$F$37/10^6</f>
        <v>2.8152E-2</v>
      </c>
      <c r="E85" s="21">
        <f>+'[18]35'!$G$37/10^6</f>
        <v>2.9784000000000001E-2</v>
      </c>
      <c r="F85" s="21">
        <f>+'[18]35'!$I$37/10^6</f>
        <v>2.4615999999999999E-2</v>
      </c>
      <c r="G85" s="21">
        <f>+'[18]35'!$J$37/10^6</f>
        <v>1.2799E-2</v>
      </c>
      <c r="H85" s="21">
        <f>+'[18]35'!$K$37/10^6</f>
        <v>3.8212999999999997E-2</v>
      </c>
      <c r="I85" s="21">
        <f>+'[18]35'!$M$37/10^6</f>
        <v>1.7991E-2</v>
      </c>
      <c r="J85" s="21">
        <f>+'[18]35'!$N$37/10^6</f>
        <v>2.6335000000000001E-2</v>
      </c>
      <c r="K85" s="21">
        <f>+'[18]35'!$O$37/10^6</f>
        <v>1.7735999999999998E-2</v>
      </c>
      <c r="L85" s="21">
        <f>+'[18]35'!$Q$37/10^6</f>
        <v>2.7657999999999999E-2</v>
      </c>
      <c r="M85" s="21">
        <f>+'[18]35'!$R$37/10^6</f>
        <v>2.1139000000000002E-2</v>
      </c>
      <c r="N85" s="21">
        <f>+'[18]35'!$S$37/10^6</f>
        <v>2.368E-2</v>
      </c>
      <c r="O85" s="22">
        <f t="shared" si="8"/>
        <v>0.297931</v>
      </c>
      <c r="Q85" s="10">
        <v>1027</v>
      </c>
      <c r="R85" s="10" t="s">
        <v>36</v>
      </c>
      <c r="S85" s="28">
        <f t="shared" si="9"/>
        <v>2.9828E-2</v>
      </c>
      <c r="T85" s="21">
        <f>+'[19]2M'!$AD$37/10^6</f>
        <v>5.7979999999999997E-2</v>
      </c>
      <c r="U85" s="21">
        <f>+'[19]3M'!$AD$37/10^6</f>
        <v>8.7763999999999995E-2</v>
      </c>
      <c r="V85" s="21">
        <f>+'[19]4M'!$AD$37/10^6</f>
        <v>0.11237999999999999</v>
      </c>
      <c r="W85" s="21">
        <f>+'[19]5M'!$AD$37/10^6</f>
        <v>0.12517900000000001</v>
      </c>
      <c r="X85" s="21">
        <f>+'[19]6M'!$AD$37/10^6</f>
        <v>0.16339200000000001</v>
      </c>
      <c r="Y85" s="21">
        <f>+'[19]7M'!$AD$37/10^6</f>
        <v>0.18138299999999999</v>
      </c>
      <c r="Z85" s="21">
        <f>+'[19]8M'!$AD$37/10^6</f>
        <v>0.20771800000000001</v>
      </c>
      <c r="AA85" s="21">
        <f>+'[19]9M'!$AD$37/10^6</f>
        <v>0.22545399999999999</v>
      </c>
      <c r="AB85" s="21">
        <f>+'[19]10M'!$AD$37/10^6</f>
        <v>0.253112</v>
      </c>
      <c r="AC85" s="21">
        <f>+'[19]11M'!$AD$37/10^6</f>
        <v>0.27425100000000002</v>
      </c>
      <c r="AD85" s="21">
        <f>+'[19]12M'!$AD$37/10^6</f>
        <v>0.297931</v>
      </c>
    </row>
    <row r="86" spans="1:31" customFormat="1" x14ac:dyDescent="0.2">
      <c r="A86" s="10">
        <v>1028</v>
      </c>
      <c r="B86" s="10" t="s">
        <v>37</v>
      </c>
      <c r="C86" s="21">
        <f>+'[18]36'!$E$37/10^6</f>
        <v>0.130607</v>
      </c>
      <c r="D86" s="21">
        <f>+'[18]36'!$F$37/10^6</f>
        <v>0.123046</v>
      </c>
      <c r="E86" s="21">
        <f>+'[18]36'!$G$37/10^6</f>
        <v>0.12714800000000001</v>
      </c>
      <c r="F86" s="21">
        <f>+'[18]36'!$I$37/10^6</f>
        <v>0.12775600000000001</v>
      </c>
      <c r="G86" s="21">
        <f>+'[18]36'!$J$37/10^6</f>
        <v>0.10403900000000001</v>
      </c>
      <c r="H86" s="21">
        <f>+'[18]36'!$K$37/10^6</f>
        <v>0.135073</v>
      </c>
      <c r="I86" s="21">
        <f>+'[18]36'!$M$37/10^6</f>
        <v>0.128138</v>
      </c>
      <c r="J86" s="21">
        <f>+'[18]36'!$N$37/10^6</f>
        <v>0.12861900000000001</v>
      </c>
      <c r="K86" s="21">
        <f>+'[18]36'!$O$37/10^6</f>
        <v>0.118176</v>
      </c>
      <c r="L86" s="21">
        <f>+'[18]36'!$Q$37/10^6</f>
        <v>0.12646399999999999</v>
      </c>
      <c r="M86" s="21">
        <f>+'[18]36'!$R$37/10^6</f>
        <v>0.12519</v>
      </c>
      <c r="N86" s="21">
        <f>+'[18]36'!$S$37/10^6</f>
        <v>0.119239</v>
      </c>
      <c r="O86" s="22">
        <f t="shared" si="8"/>
        <v>1.493495</v>
      </c>
      <c r="Q86" s="10">
        <v>1028</v>
      </c>
      <c r="R86" s="10" t="s">
        <v>37</v>
      </c>
      <c r="S86" s="28">
        <f t="shared" si="9"/>
        <v>0.130607</v>
      </c>
      <c r="T86" s="21">
        <f>+'[19]2M'!$AE$37/10^6</f>
        <v>0.25365300000000002</v>
      </c>
      <c r="U86" s="21">
        <f>+'[19]3M'!$AE$37/10^6</f>
        <v>0.380801</v>
      </c>
      <c r="V86" s="21">
        <f>+'[19]4M'!$AE$37/10^6</f>
        <v>0.50855700000000004</v>
      </c>
      <c r="W86" s="21">
        <f>+'[19]5M'!$AE$37/10^6</f>
        <v>0.61259600000000003</v>
      </c>
      <c r="X86" s="21">
        <f>+'[19]6M'!$AE$37/10^6</f>
        <v>0.74766900000000003</v>
      </c>
      <c r="Y86" s="21">
        <f>+'[19]7M'!$AE$37/10^6</f>
        <v>0.875807</v>
      </c>
      <c r="Z86" s="21">
        <f>+'[19]8M'!$AE$37/10^6</f>
        <v>1.004426</v>
      </c>
      <c r="AA86" s="21">
        <f>+'[19]9M'!$AE$37/10^6</f>
        <v>1.1226020000000001</v>
      </c>
      <c r="AB86" s="21">
        <f>+'[19]10M'!$AE$37/10^6</f>
        <v>1.249066</v>
      </c>
      <c r="AC86" s="21">
        <f>+'[19]11M'!$AE$37/10^6</f>
        <v>1.3742559999999999</v>
      </c>
      <c r="AD86" s="21">
        <f>+'[19]12M'!$AE$37/10^6</f>
        <v>1.493495</v>
      </c>
    </row>
    <row r="87" spans="1:31" customFormat="1" x14ac:dyDescent="0.2">
      <c r="A87" s="10">
        <v>1029</v>
      </c>
      <c r="B87" s="10" t="s">
        <v>38</v>
      </c>
      <c r="C87" s="21">
        <f>+'[18]37'!$E$37/10^6</f>
        <v>1.6404999999999999E-2</v>
      </c>
      <c r="D87" s="21">
        <f>+'[18]37'!$F$37/10^6</f>
        <v>1.6135E-2</v>
      </c>
      <c r="E87" s="21">
        <f>+'[18]37'!$G$37/10^6</f>
        <v>1.7038000000000001E-2</v>
      </c>
      <c r="F87" s="21">
        <f>+'[18]37'!$I$37/10^6</f>
        <v>1.4009000000000001E-2</v>
      </c>
      <c r="G87" s="21">
        <f>+'[18]37'!$J$37/10^6</f>
        <v>7.7260000000000002E-3</v>
      </c>
      <c r="H87" s="21">
        <f>+'[18]37'!$K$37/10^6</f>
        <v>2.9665E-2</v>
      </c>
      <c r="I87" s="21">
        <f>+'[18]37'!$M$37/10^6</f>
        <v>1.6722999999999998E-2</v>
      </c>
      <c r="J87" s="21">
        <f>+'[18]37'!$N$37/10^6</f>
        <v>2.1805999999999999E-2</v>
      </c>
      <c r="K87" s="21">
        <f>+'[18]37'!$O$37/10^6</f>
        <v>1.8445E-2</v>
      </c>
      <c r="L87" s="21">
        <f>+'[18]37'!$Q$37/10^6</f>
        <v>2.4884E-2</v>
      </c>
      <c r="M87" s="21">
        <f>+'[18]37'!$R$37/10^6</f>
        <v>2.6612E-2</v>
      </c>
      <c r="N87" s="21">
        <f>+'[18]37'!$S$37/10^6</f>
        <v>1.7049999999999999E-2</v>
      </c>
      <c r="O87" s="22">
        <f t="shared" si="8"/>
        <v>0.22649799999999998</v>
      </c>
      <c r="Q87" s="10">
        <v>1029</v>
      </c>
      <c r="R87" s="10" t="s">
        <v>38</v>
      </c>
      <c r="S87" s="28">
        <f t="shared" si="9"/>
        <v>1.6404999999999999E-2</v>
      </c>
      <c r="T87" s="21">
        <f>+'[19]2M'!$AF$37/10^6</f>
        <v>3.2539999999999999E-2</v>
      </c>
      <c r="U87" s="21">
        <f>+'[19]3M'!$AF$37/10^6</f>
        <v>4.9577999999999997E-2</v>
      </c>
      <c r="V87" s="21">
        <f>+'[19]4M'!$AF$37/10^6</f>
        <v>6.3587000000000005E-2</v>
      </c>
      <c r="W87" s="21">
        <f>+'[19]5M'!$AF$37/10^6</f>
        <v>7.1313000000000001E-2</v>
      </c>
      <c r="X87" s="21">
        <f>+'[19]6M'!$AF$37/10^6</f>
        <v>0.100978</v>
      </c>
      <c r="Y87" s="21">
        <f>+'[19]7M'!$AF$37/10^6</f>
        <v>0.117701</v>
      </c>
      <c r="Z87" s="21">
        <f>+'[19]8M'!$AF$37/10^6</f>
        <v>0.13950699999999999</v>
      </c>
      <c r="AA87" s="21">
        <f>+'[19]9M'!$AF$37/10^6</f>
        <v>0.15795200000000001</v>
      </c>
      <c r="AB87" s="21">
        <f>+'[19]10M'!$AF$37/10^6</f>
        <v>0.182836</v>
      </c>
      <c r="AC87" s="21">
        <f>+'[19]11M'!$AF$37/10^6</f>
        <v>0.209448</v>
      </c>
      <c r="AD87" s="21">
        <f>+'[19]12M'!$AF$37/10^6</f>
        <v>0.226498</v>
      </c>
    </row>
    <row r="88" spans="1:31" customFormat="1" x14ac:dyDescent="0.2">
      <c r="A88" s="15">
        <v>1030</v>
      </c>
      <c r="B88" s="15" t="s">
        <v>18</v>
      </c>
      <c r="C88" s="23">
        <f>+'[18]17'!$E$37/10^6</f>
        <v>2.0177E-2</v>
      </c>
      <c r="D88" s="23">
        <f>+'[18]17'!$F$37/10^6</f>
        <v>1.8953000000000001E-2</v>
      </c>
      <c r="E88" s="23">
        <f>+'[18]17'!$G$37/10^6</f>
        <v>2.1315000000000001E-2</v>
      </c>
      <c r="F88" s="23">
        <f>+'[18]17'!$I$37/10^6</f>
        <v>2.1828E-2</v>
      </c>
      <c r="G88" s="23">
        <f>+'[18]17'!$J$37/10^6</f>
        <v>2.0996999999999998E-2</v>
      </c>
      <c r="H88" s="23">
        <f>+'[18]17'!$K$37/10^6</f>
        <v>2.0674999999999999E-2</v>
      </c>
      <c r="I88" s="23">
        <f>+'[18]17'!$M$37/10^6</f>
        <v>2.3276999999999999E-2</v>
      </c>
      <c r="J88" s="23">
        <f>+'[18]17'!$N$37/10^6</f>
        <v>2.3071000000000001E-2</v>
      </c>
      <c r="K88" s="23">
        <f>+'[18]17'!$O$37/10^6</f>
        <v>2.2943000000000002E-2</v>
      </c>
      <c r="L88" s="23">
        <f>+'[18]17'!$Q$37/10^6</f>
        <v>1.7835E-2</v>
      </c>
      <c r="M88" s="23">
        <f>+'[18]17'!$R$37/10^6</f>
        <v>1.8530999999999999E-2</v>
      </c>
      <c r="N88" s="23">
        <f>+'[18]17'!$S$37/10^6</f>
        <v>1.8206E-2</v>
      </c>
      <c r="O88" s="24">
        <f t="shared" si="8"/>
        <v>0.24780799999999997</v>
      </c>
      <c r="Q88" s="15">
        <v>1030</v>
      </c>
      <c r="R88" s="15" t="s">
        <v>18</v>
      </c>
      <c r="S88" s="30">
        <f t="shared" si="9"/>
        <v>2.0177E-2</v>
      </c>
      <c r="T88" s="23">
        <f>+'[19]2M'!$AG$37/10^6</f>
        <v>3.9129999999999998E-2</v>
      </c>
      <c r="U88" s="23">
        <f>+'[19]3M'!$AG$37/10^6</f>
        <v>6.0444999999999999E-2</v>
      </c>
      <c r="V88" s="23">
        <f>+'[19]4M'!$AG$37/10^6</f>
        <v>8.2272999999999999E-2</v>
      </c>
      <c r="W88" s="23">
        <f>+'[19]5M'!$AG$37/10^6</f>
        <v>0.10327</v>
      </c>
      <c r="X88" s="23">
        <f>+'[19]6M'!$AG$37/10^6</f>
        <v>0.123945</v>
      </c>
      <c r="Y88" s="23">
        <f>+'[19]7M'!$AG$37/10^6</f>
        <v>0.14722199999999999</v>
      </c>
      <c r="Z88" s="23">
        <f>+'[19]8M'!$AG$37/10^6</f>
        <v>0.170293</v>
      </c>
      <c r="AA88" s="23">
        <f>+'[19]9M'!$AG$37/10^6</f>
        <v>0.19323599999999999</v>
      </c>
      <c r="AB88" s="23">
        <f>+'[19]10M'!$AG$37/10^6</f>
        <v>0.21107100000000001</v>
      </c>
      <c r="AC88" s="23">
        <f>+'[19]11M'!$AG$37/10^6</f>
        <v>0.229602</v>
      </c>
      <c r="AD88" s="23">
        <f>+'[19]12M'!$AG$37/10^6</f>
        <v>0.247808</v>
      </c>
    </row>
    <row r="89" spans="1:31" customFormat="1" x14ac:dyDescent="0.2">
      <c r="A89" s="4">
        <v>10300</v>
      </c>
      <c r="B89" s="4" t="s">
        <v>167</v>
      </c>
      <c r="C89" s="18">
        <f t="shared" ref="C89:N89" si="10">SUM(C62:C88)</f>
        <v>3.7916411600000002</v>
      </c>
      <c r="D89" s="18">
        <f t="shared" si="10"/>
        <v>3.3625132100000004</v>
      </c>
      <c r="E89" s="18">
        <f t="shared" si="10"/>
        <v>3.4613649299999998</v>
      </c>
      <c r="F89" s="18">
        <f t="shared" si="10"/>
        <v>3.1233416900000011</v>
      </c>
      <c r="G89" s="18">
        <f t="shared" si="10"/>
        <v>2.3393219300000001</v>
      </c>
      <c r="H89" s="18">
        <f t="shared" si="10"/>
        <v>3.7901822500000009</v>
      </c>
      <c r="I89" s="18">
        <f t="shared" si="10"/>
        <v>2.0048227900000004</v>
      </c>
      <c r="J89" s="18">
        <f t="shared" si="10"/>
        <v>3.0805332299999999</v>
      </c>
      <c r="K89" s="18">
        <f t="shared" si="10"/>
        <v>2.1207642099999999</v>
      </c>
      <c r="L89" s="18">
        <f t="shared" si="10"/>
        <v>2.7696395699999998</v>
      </c>
      <c r="M89" s="18">
        <f t="shared" si="10"/>
        <v>2.8390887199999999</v>
      </c>
      <c r="N89" s="18">
        <f t="shared" si="10"/>
        <v>2.6315146299999994</v>
      </c>
      <c r="O89" s="18">
        <f t="shared" si="8"/>
        <v>35.31472832</v>
      </c>
      <c r="Q89" s="4">
        <v>10300</v>
      </c>
      <c r="R89" s="4" t="s">
        <v>167</v>
      </c>
      <c r="S89" s="18">
        <f>SUM(S62:S88)</f>
        <v>3.7916411600000002</v>
      </c>
      <c r="T89" s="18">
        <f>SUM(T62:T88)</f>
        <v>7.1541543699999988</v>
      </c>
      <c r="U89" s="18">
        <f>SUM(U62:U88)</f>
        <v>10.615519300000001</v>
      </c>
      <c r="V89" s="18">
        <f t="shared" ref="V89:AC89" si="11">SUM(V62:V88)</f>
        <v>13.738860990000003</v>
      </c>
      <c r="W89" s="18">
        <f t="shared" si="11"/>
        <v>16.078182919999996</v>
      </c>
      <c r="X89" s="18">
        <f t="shared" si="11"/>
        <v>19.868365170000001</v>
      </c>
      <c r="Y89" s="18">
        <f t="shared" si="11"/>
        <v>21.873187960000006</v>
      </c>
      <c r="Z89" s="18">
        <f t="shared" si="11"/>
        <v>24.953721189999989</v>
      </c>
      <c r="AA89" s="18">
        <f t="shared" si="11"/>
        <v>27.0744854</v>
      </c>
      <c r="AB89" s="18">
        <f t="shared" si="11"/>
        <v>29.844124969999999</v>
      </c>
      <c r="AC89" s="18">
        <f t="shared" si="11"/>
        <v>32.683213690000002</v>
      </c>
      <c r="AD89" s="18">
        <f>SUM(AD62:AD88)</f>
        <v>35.31472832</v>
      </c>
    </row>
    <row r="90" spans="1:31" customFormat="1" x14ac:dyDescent="0.2">
      <c r="A90" s="32"/>
      <c r="B90" s="32" t="s">
        <v>144</v>
      </c>
      <c r="O90" s="32"/>
      <c r="R90" t="s">
        <v>73</v>
      </c>
    </row>
    <row r="91" spans="1:31" customFormat="1" x14ac:dyDescent="0.2">
      <c r="A91" s="3" t="s">
        <v>52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167</v>
      </c>
      <c r="Q91" s="3" t="s">
        <v>52</v>
      </c>
      <c r="R91" s="3" t="s">
        <v>41</v>
      </c>
      <c r="S91" s="3" t="s">
        <v>74</v>
      </c>
      <c r="T91" s="3" t="s">
        <v>75</v>
      </c>
      <c r="U91" s="3" t="s">
        <v>76</v>
      </c>
      <c r="V91" s="3" t="s">
        <v>77</v>
      </c>
      <c r="W91" s="3" t="s">
        <v>78</v>
      </c>
      <c r="X91" s="3" t="s">
        <v>79</v>
      </c>
      <c r="Y91" s="3" t="s">
        <v>80</v>
      </c>
      <c r="Z91" s="3" t="s">
        <v>81</v>
      </c>
      <c r="AA91" s="3" t="s">
        <v>82</v>
      </c>
      <c r="AB91" s="3" t="s">
        <v>83</v>
      </c>
      <c r="AC91" s="3" t="s">
        <v>84</v>
      </c>
      <c r="AD91" s="3" t="s">
        <v>85</v>
      </c>
    </row>
    <row r="92" spans="1:31" customFormat="1" x14ac:dyDescent="0.2">
      <c r="A92" s="7">
        <v>1004</v>
      </c>
      <c r="B92" s="7" t="s">
        <v>94</v>
      </c>
      <c r="C92" s="473">
        <f>+'[18]11'!$E$39</f>
        <v>37.144307533797125</v>
      </c>
      <c r="D92" s="473">
        <f>+'[18]11'!$F$39</f>
        <v>31.589323475575913</v>
      </c>
      <c r="E92" s="473">
        <f>+'[18]11'!$G$39</f>
        <v>31.101037773784718</v>
      </c>
      <c r="F92" s="473">
        <f>+'[18]11'!$I$39</f>
        <v>28.138202726475551</v>
      </c>
      <c r="G92" s="473">
        <f>+'[18]11'!$J$39</f>
        <v>24.50781031310509</v>
      </c>
      <c r="H92" s="473">
        <f>+'[18]11'!$K$39</f>
        <v>33.179694229578878</v>
      </c>
      <c r="I92" s="473">
        <f>+'[18]11'!$M$39</f>
        <v>16.619860766923349</v>
      </c>
      <c r="J92" s="473">
        <f>+'[18]11'!$N$39</f>
        <v>27.893143695841751</v>
      </c>
      <c r="K92" s="473">
        <f>+'[18]11'!$O$39</f>
        <v>16.015684247283112</v>
      </c>
      <c r="L92" s="473">
        <f>+'[18]11'!$Q$39</f>
        <v>24.826295232284242</v>
      </c>
      <c r="M92" s="473">
        <f>+'[18]11'!$R$39</f>
        <v>26.821287119375459</v>
      </c>
      <c r="N92" s="473">
        <f>+'[18]11'!$S$39</f>
        <v>24.52958140584823</v>
      </c>
      <c r="O92" s="473">
        <f>+'[18]11'!$T$39</f>
        <v>27.198583789163312</v>
      </c>
      <c r="Q92" s="7">
        <v>1004</v>
      </c>
      <c r="R92" s="7" t="s">
        <v>94</v>
      </c>
      <c r="S92" s="26">
        <f>+C92</f>
        <v>37.144307533797125</v>
      </c>
      <c r="T92" s="26">
        <f>+'[19]2M'!$G$39</f>
        <v>34.438019855635041</v>
      </c>
      <c r="U92" s="26">
        <f>+'[19]3M'!$G$39</f>
        <v>33.340697668863278</v>
      </c>
      <c r="V92" s="26">
        <f>+'[19]4M'!$G$39</f>
        <v>32.057176008413975</v>
      </c>
      <c r="W92" s="26">
        <f>+'[19]5M'!$G$39</f>
        <v>30.693629993471582</v>
      </c>
      <c r="X92" s="26">
        <f>+'[19]6M'!$G$39</f>
        <v>31.104141590640445</v>
      </c>
      <c r="Y92" s="26">
        <f>+'[19]7M'!$G$39</f>
        <v>29.196531430775323</v>
      </c>
      <c r="Z92" s="26">
        <f>+'[19]8M'!$G$39</f>
        <v>29.043521270919332</v>
      </c>
      <c r="AA92" s="26">
        <f>+'[19]9M'!$G$39</f>
        <v>27.739784609359702</v>
      </c>
      <c r="AB92" s="26">
        <f>+'[19]10M'!$G$39</f>
        <v>27.475568517095205</v>
      </c>
      <c r="AC92" s="26">
        <f>+'[19]11M'!$G$39</f>
        <v>27.420940800091149</v>
      </c>
      <c r="AD92" s="26">
        <f>+'[19]12M'!$G$39</f>
        <v>27.198583789163312</v>
      </c>
      <c r="AE92" s="318"/>
    </row>
    <row r="93" spans="1:31" customFormat="1" x14ac:dyDescent="0.2">
      <c r="A93" s="10">
        <v>1005</v>
      </c>
      <c r="B93" s="10" t="s">
        <v>13</v>
      </c>
      <c r="C93" s="474">
        <f>+'[18]12'!$E$39</f>
        <v>15.982016090866066</v>
      </c>
      <c r="D93" s="474">
        <f>+'[18]12'!$F$39</f>
        <v>15.604310557183771</v>
      </c>
      <c r="E93" s="474">
        <f>+'[18]12'!$G$39</f>
        <v>15.971213712351478</v>
      </c>
      <c r="F93" s="474">
        <f>+'[18]12'!$I$39</f>
        <v>15.627421735326067</v>
      </c>
      <c r="G93" s="474">
        <f>+'[18]12'!$J$39</f>
        <v>15.126355773702013</v>
      </c>
      <c r="H93" s="474">
        <f>+'[18]12'!$K$39</f>
        <v>15.868505135767174</v>
      </c>
      <c r="I93" s="474">
        <f>+'[18]12'!$M$39</f>
        <v>15.66882738375319</v>
      </c>
      <c r="J93" s="474">
        <f>+'[18]12'!$N$39</f>
        <v>15.655673531257165</v>
      </c>
      <c r="K93" s="474">
        <f>+'[18]12'!$O$39</f>
        <v>15.207010704258595</v>
      </c>
      <c r="L93" s="474">
        <f>+'[18]12'!$Q$39</f>
        <v>19.124406804457845</v>
      </c>
      <c r="M93" s="474">
        <f>+'[18]12'!$R$39</f>
        <v>25.132466317856622</v>
      </c>
      <c r="N93" s="474">
        <f>+'[18]12'!$S$39</f>
        <v>14.827539028077949</v>
      </c>
      <c r="O93" s="474">
        <f>+'[18]12'!$T$39</f>
        <v>16.738233691979332</v>
      </c>
      <c r="Q93" s="10">
        <v>1005</v>
      </c>
      <c r="R93" s="10" t="s">
        <v>13</v>
      </c>
      <c r="S93" s="28">
        <f t="shared" ref="S93:S119" si="12">+C93</f>
        <v>15.982016090866066</v>
      </c>
      <c r="T93" s="28">
        <f>+'[19]2M'!$H$39</f>
        <v>15.789574682800692</v>
      </c>
      <c r="U93" s="28">
        <f>+'[19]3M'!$H$39</f>
        <v>15.85107200228304</v>
      </c>
      <c r="V93" s="28">
        <f>+'[19]4M'!$H$39</f>
        <v>15.793353203217642</v>
      </c>
      <c r="W93" s="28">
        <f>+'[19]5M'!$H$39</f>
        <v>15.656337114693466</v>
      </c>
      <c r="X93" s="28">
        <f>+'[19]6M'!$H$39</f>
        <v>15.690526282487305</v>
      </c>
      <c r="Y93" s="28">
        <f>+'[19]7M'!$H$39</f>
        <v>15.686936772806797</v>
      </c>
      <c r="Z93" s="28">
        <f>+'[19]8M'!$H$39</f>
        <v>15.682872202716144</v>
      </c>
      <c r="AA93" s="28">
        <f>+'[19]9M'!$H$39</f>
        <v>15.626892778497412</v>
      </c>
      <c r="AB93" s="28">
        <f>+'[19]10M'!$H$39</f>
        <v>16.010033470457778</v>
      </c>
      <c r="AC93" s="28">
        <f>+'[19]11M'!$H$39</f>
        <v>16.909804673242075</v>
      </c>
      <c r="AD93" s="28">
        <f>+'[19]12M'!$H$39</f>
        <v>16.738233691979332</v>
      </c>
      <c r="AE93" s="318"/>
    </row>
    <row r="94" spans="1:31" customFormat="1" x14ac:dyDescent="0.2">
      <c r="A94" s="10">
        <v>1006</v>
      </c>
      <c r="B94" s="10" t="s">
        <v>14</v>
      </c>
      <c r="C94" s="474">
        <f>+'[18]13'!$E$39</f>
        <v>27.19502679351168</v>
      </c>
      <c r="D94" s="474">
        <f>+'[18]13'!$F$39</f>
        <v>27.126013338125475</v>
      </c>
      <c r="E94" s="474">
        <f>+'[18]13'!$G$39</f>
        <v>28.224378956696484</v>
      </c>
      <c r="F94" s="474">
        <f>+'[18]13'!$I$39</f>
        <v>26.947429009976975</v>
      </c>
      <c r="G94" s="474">
        <f>+'[18]13'!$J$39</f>
        <v>23.800217962054788</v>
      </c>
      <c r="H94" s="474">
        <f>+'[18]13'!$K$39</f>
        <v>28.15537845961925</v>
      </c>
      <c r="I94" s="474">
        <f>+'[18]13'!$M$39</f>
        <v>18.356079986715411</v>
      </c>
      <c r="J94" s="474">
        <f>+'[18]13'!$N$39</f>
        <v>26.83303251458317</v>
      </c>
      <c r="K94" s="474">
        <f>+'[18]13'!$O$39</f>
        <v>18.582880153547972</v>
      </c>
      <c r="L94" s="474">
        <f>+'[18]13'!$Q$39</f>
        <v>26.056529913443111</v>
      </c>
      <c r="M94" s="474">
        <f>+'[18]13'!$R$39</f>
        <v>23.493451527088784</v>
      </c>
      <c r="N94" s="474">
        <f>+'[18]13'!$S$39</f>
        <v>22.535108339524744</v>
      </c>
      <c r="O94" s="474">
        <f>+'[18]13'!$T$39</f>
        <v>24.830411972360505</v>
      </c>
      <c r="Q94" s="10">
        <v>1006</v>
      </c>
      <c r="R94" s="10" t="s">
        <v>14</v>
      </c>
      <c r="S94" s="28">
        <f t="shared" si="12"/>
        <v>27.19502679351168</v>
      </c>
      <c r="T94" s="28">
        <f>+'[19]2M'!$I$39</f>
        <v>27.159923320087852</v>
      </c>
      <c r="U94" s="28">
        <f>+'[19]3M'!$I$39</f>
        <v>27.545220601040533</v>
      </c>
      <c r="V94" s="28">
        <f>+'[19]4M'!$I$39</f>
        <v>27.380624651114466</v>
      </c>
      <c r="W94" s="28">
        <f>+'[19]5M'!$I$39</f>
        <v>26.694676183069109</v>
      </c>
      <c r="X94" s="28">
        <f>+'[19]6M'!$I$39</f>
        <v>26.952695226545309</v>
      </c>
      <c r="Y94" s="28">
        <f>+'[19]7M'!$I$39</f>
        <v>25.75200663393397</v>
      </c>
      <c r="Z94" s="28">
        <f>+'[19]8M'!$I$39</f>
        <v>25.896431166463536</v>
      </c>
      <c r="AA94" s="28">
        <f>+'[19]9M'!$I$39</f>
        <v>25.090680010023586</v>
      </c>
      <c r="AB94" s="28">
        <f>+'[19]10M'!$I$39</f>
        <v>25.189617945048305</v>
      </c>
      <c r="AC94" s="28">
        <f>+'[19]11M'!$I$39</f>
        <v>25.028796937534388</v>
      </c>
      <c r="AD94" s="28">
        <f>+'[19]12M'!$I$39</f>
        <v>24.830411972360505</v>
      </c>
      <c r="AE94" s="318"/>
    </row>
    <row r="95" spans="1:31" customFormat="1" x14ac:dyDescent="0.2">
      <c r="A95" s="10">
        <v>1007</v>
      </c>
      <c r="B95" s="10" t="s">
        <v>15</v>
      </c>
      <c r="C95" s="474">
        <f>+'[18]14'!$E$39</f>
        <v>20.675597118218793</v>
      </c>
      <c r="D95" s="474">
        <f>+'[18]14'!$F$39</f>
        <v>22.609937395372768</v>
      </c>
      <c r="E95" s="474">
        <f>+'[18]14'!$G$39</f>
        <v>21.121554882545869</v>
      </c>
      <c r="F95" s="474">
        <f>+'[18]14'!$I$39</f>
        <v>14.280761394696901</v>
      </c>
      <c r="G95" s="474">
        <f>+'[18]14'!$J$39</f>
        <v>11.078475166117585</v>
      </c>
      <c r="H95" s="474">
        <f>+'[18]14'!$K$39</f>
        <v>25.931941623491511</v>
      </c>
      <c r="I95" s="474">
        <f>+'[18]14'!$M$39</f>
        <v>3.2261138369065039</v>
      </c>
      <c r="J95" s="474">
        <f>+'[18]14'!$N$39</f>
        <v>20.602241280289533</v>
      </c>
      <c r="K95" s="474">
        <f>+'[18]14'!$O$39</f>
        <v>7.2386682112573304</v>
      </c>
      <c r="L95" s="474">
        <f>+'[18]14'!$Q$39</f>
        <v>13.994080499041889</v>
      </c>
      <c r="M95" s="474">
        <f>+'[18]14'!$R$39</f>
        <v>17.5143406486191</v>
      </c>
      <c r="N95" s="474">
        <f>+'[18]14'!$S$39</f>
        <v>15.71230886030909</v>
      </c>
      <c r="O95" s="474">
        <f>+'[18]14'!$T$39</f>
        <v>16.343554230924141</v>
      </c>
      <c r="Q95" s="10">
        <v>1007</v>
      </c>
      <c r="R95" s="10" t="s">
        <v>15</v>
      </c>
      <c r="S95" s="28">
        <f t="shared" si="12"/>
        <v>20.675597118218793</v>
      </c>
      <c r="T95" s="28">
        <f>+'[19]2M'!$J$39</f>
        <v>21.654323869473735</v>
      </c>
      <c r="U95" s="28">
        <f>+'[19]3M'!$J$39</f>
        <v>21.468497482516561</v>
      </c>
      <c r="V95" s="28">
        <f>+'[19]4M'!$J$39</f>
        <v>19.677062601931031</v>
      </c>
      <c r="W95" s="28">
        <f>+'[19]5M'!$J$39</f>
        <v>18.043350623239114</v>
      </c>
      <c r="X95" s="28">
        <f>+'[19]6M'!$J$39</f>
        <v>19.445075693147405</v>
      </c>
      <c r="Y95" s="28">
        <f>+'[19]7M'!$J$39</f>
        <v>17.203998478829305</v>
      </c>
      <c r="Z95" s="28">
        <f>+'[19]8M'!$J$39</f>
        <v>17.632432058644568</v>
      </c>
      <c r="AA95" s="28">
        <f>+'[19]9M'!$J$39</f>
        <v>16.524681746567552</v>
      </c>
      <c r="AB95" s="28">
        <f>+'[19]10M'!$J$39</f>
        <v>16.289102653238157</v>
      </c>
      <c r="AC95" s="28">
        <f>+'[19]11M'!$J$39</f>
        <v>16.399082991486043</v>
      </c>
      <c r="AD95" s="28">
        <f>+'[19]12M'!$J$39</f>
        <v>16.343554230924141</v>
      </c>
      <c r="AE95" s="318"/>
    </row>
    <row r="96" spans="1:31" customFormat="1" x14ac:dyDescent="0.2">
      <c r="A96" s="10">
        <v>1008</v>
      </c>
      <c r="B96" s="10" t="s">
        <v>16</v>
      </c>
      <c r="C96" s="474">
        <f>+'[18]15'!$E$39</f>
        <v>19.22523554876496</v>
      </c>
      <c r="D96" s="474">
        <f>+'[18]15'!$F$39</f>
        <v>18.904565978419473</v>
      </c>
      <c r="E96" s="474">
        <f>+'[18]15'!$G$39</f>
        <v>18.700175490084511</v>
      </c>
      <c r="F96" s="474">
        <f>+'[18]15'!$I$39</f>
        <v>16.43198013451569</v>
      </c>
      <c r="G96" s="474">
        <f>+'[18]15'!$J$39</f>
        <v>12.873517987255326</v>
      </c>
      <c r="H96" s="474">
        <f>+'[18]15'!$K$39</f>
        <v>23.624768288341375</v>
      </c>
      <c r="I96" s="474">
        <f>+'[18]15'!$M$39</f>
        <v>10.09858924778038</v>
      </c>
      <c r="J96" s="474">
        <f>+'[18]15'!$N$39</f>
        <v>25.369735748522764</v>
      </c>
      <c r="K96" s="474">
        <f>+'[18]15'!$O$39</f>
        <v>15.208333333333332</v>
      </c>
      <c r="L96" s="474">
        <f>+'[18]15'!$Q$39</f>
        <v>17.753288750745661</v>
      </c>
      <c r="M96" s="474">
        <f>+'[18]15'!$R$39</f>
        <v>17.743578777892381</v>
      </c>
      <c r="N96" s="474">
        <f>+'[18]15'!$S$39</f>
        <v>18.001511386633197</v>
      </c>
      <c r="O96" s="474">
        <f>+'[18]15'!$T$39</f>
        <v>17.867201635171316</v>
      </c>
      <c r="Q96" s="10">
        <v>1008</v>
      </c>
      <c r="R96" s="10" t="s">
        <v>16</v>
      </c>
      <c r="S96" s="28">
        <f t="shared" si="12"/>
        <v>19.22523554876496</v>
      </c>
      <c r="T96" s="28">
        <f>+'[19]2M'!$K$39</f>
        <v>19.063584216491297</v>
      </c>
      <c r="U96" s="28">
        <f>+'[19]3M'!$K$39</f>
        <v>18.938150425244253</v>
      </c>
      <c r="V96" s="28">
        <f>+'[19]4M'!$K$39</f>
        <v>18.286584106537752</v>
      </c>
      <c r="W96" s="28">
        <f>+'[19]5M'!$K$39</f>
        <v>17.235254018325463</v>
      </c>
      <c r="X96" s="28">
        <f>+'[19]6M'!$K$39</f>
        <v>18.303856020547375</v>
      </c>
      <c r="Y96" s="28">
        <f>+'[19]7M'!$K$39</f>
        <v>17.113931383132783</v>
      </c>
      <c r="Z96" s="28">
        <f>+'[19]8M'!$K$39</f>
        <v>18.216763647535124</v>
      </c>
      <c r="AA96" s="28">
        <f>+'[19]9M'!$K$39</f>
        <v>17.87855798746757</v>
      </c>
      <c r="AB96" s="28">
        <f>+'[19]10M'!$K$39</f>
        <v>17.866399813267627</v>
      </c>
      <c r="AC96" s="28">
        <f>+'[19]11M'!$K$39</f>
        <v>17.855549474818805</v>
      </c>
      <c r="AD96" s="28">
        <f>+'[19]12M'!$K$39</f>
        <v>17.867201635171316</v>
      </c>
      <c r="AE96" s="318"/>
    </row>
    <row r="97" spans="1:31" customFormat="1" x14ac:dyDescent="0.2">
      <c r="A97" s="10">
        <v>1009</v>
      </c>
      <c r="B97" s="10" t="s">
        <v>17</v>
      </c>
      <c r="C97" s="474">
        <f>+'[18]16'!$E$39</f>
        <v>33.323045464902918</v>
      </c>
      <c r="D97" s="474">
        <f>+'[18]16'!$F$39</f>
        <v>30.545739929597797</v>
      </c>
      <c r="E97" s="474">
        <f>+'[18]16'!$G$39</f>
        <v>36.608328394450808</v>
      </c>
      <c r="F97" s="474">
        <f>+'[18]16'!$I$39</f>
        <v>32.480934066881673</v>
      </c>
      <c r="G97" s="474">
        <f>+'[18]16'!$J$39</f>
        <v>26.348876921896185</v>
      </c>
      <c r="H97" s="474">
        <f>+'[18]16'!$K$39</f>
        <v>41.145650177863544</v>
      </c>
      <c r="I97" s="474">
        <f>+'[18]16'!$M$39</f>
        <v>30.846048936096444</v>
      </c>
      <c r="J97" s="474">
        <f>+'[18]16'!$N$39</f>
        <v>30.76699207240463</v>
      </c>
      <c r="K97" s="474">
        <f>+'[18]16'!$O$39</f>
        <v>31.065681371423455</v>
      </c>
      <c r="L97" s="474">
        <f>+'[18]16'!$Q$39</f>
        <v>30.437908886872638</v>
      </c>
      <c r="M97" s="474">
        <f>+'[18]16'!$R$39</f>
        <v>26.815880795759551</v>
      </c>
      <c r="N97" s="474">
        <f>+'[18]16'!$S$39</f>
        <v>25.222649580909305</v>
      </c>
      <c r="O97" s="474">
        <f>+'[18]16'!$T$39</f>
        <v>31.459938432291512</v>
      </c>
      <c r="Q97" s="10">
        <v>1009</v>
      </c>
      <c r="R97" s="10" t="s">
        <v>17</v>
      </c>
      <c r="S97" s="28">
        <f t="shared" si="12"/>
        <v>33.323045464902918</v>
      </c>
      <c r="T97" s="28">
        <f>+'[19]2M'!$L$39</f>
        <v>31.951193311990771</v>
      </c>
      <c r="U97" s="28">
        <f>+'[19]3M'!$L$39</f>
        <v>33.559201010855574</v>
      </c>
      <c r="V97" s="28">
        <f>+'[19]4M'!$L$39</f>
        <v>33.282266697180653</v>
      </c>
      <c r="W97" s="28">
        <f>+'[19]5M'!$L$39</f>
        <v>31.981854299392658</v>
      </c>
      <c r="X97" s="28">
        <f>+'[19]6M'!$L$39</f>
        <v>33.623099253388894</v>
      </c>
      <c r="Y97" s="28">
        <f>+'[19]7M'!$L$39</f>
        <v>33.218790910712428</v>
      </c>
      <c r="Z97" s="28">
        <f>+'[19]8M'!$L$39</f>
        <v>32.89650858421475</v>
      </c>
      <c r="AA97" s="28">
        <f>+'[19]9M'!$L$39</f>
        <v>32.685189602333807</v>
      </c>
      <c r="AB97" s="28">
        <f>+'[19]10M'!$L$39</f>
        <v>32.465606006080975</v>
      </c>
      <c r="AC97" s="28">
        <f>+'[19]11M'!$L$39</f>
        <v>31.975632037210055</v>
      </c>
      <c r="AD97" s="28">
        <f>+'[19]12M'!$L$39</f>
        <v>31.459938432291512</v>
      </c>
      <c r="AE97" s="318"/>
    </row>
    <row r="98" spans="1:31" customFormat="1" x14ac:dyDescent="0.2">
      <c r="A98" s="10">
        <v>1010</v>
      </c>
      <c r="B98" s="10" t="s">
        <v>19</v>
      </c>
      <c r="C98" s="474">
        <f>+'[18]18'!$E$39</f>
        <v>27.515938226761655</v>
      </c>
      <c r="D98" s="474">
        <f>+'[18]18'!$F$39</f>
        <v>27.14568621527102</v>
      </c>
      <c r="E98" s="474">
        <f>+'[18]18'!$G$39</f>
        <v>28.304354767918731</v>
      </c>
      <c r="F98" s="474">
        <f>+'[18]18'!$I$39</f>
        <v>26.241246915859435</v>
      </c>
      <c r="G98" s="474">
        <f>+'[18]18'!$J$39</f>
        <v>24.830316626441061</v>
      </c>
      <c r="H98" s="474">
        <f>+'[18]18'!$K$39</f>
        <v>27.307709938407005</v>
      </c>
      <c r="I98" s="474">
        <f>+'[18]18'!$M$39</f>
        <v>23.123291613330021</v>
      </c>
      <c r="J98" s="474">
        <f>+'[18]18'!$N$39</f>
        <v>25.820192751958061</v>
      </c>
      <c r="K98" s="474">
        <f>+'[18]18'!$O$39</f>
        <v>24.005368518202452</v>
      </c>
      <c r="L98" s="474">
        <f>+'[18]18'!$Q$39</f>
        <v>28.687237891810025</v>
      </c>
      <c r="M98" s="474">
        <f>+'[18]18'!$R$39</f>
        <v>26.853672269450524</v>
      </c>
      <c r="N98" s="474">
        <f>+'[18]18'!$S$39</f>
        <v>25.548104025214869</v>
      </c>
      <c r="O98" s="474">
        <f>+'[18]18'!$T$39</f>
        <v>26.251687868984341</v>
      </c>
      <c r="Q98" s="10">
        <v>1010</v>
      </c>
      <c r="R98" s="10" t="s">
        <v>19</v>
      </c>
      <c r="S98" s="28">
        <f t="shared" si="12"/>
        <v>27.515938226761655</v>
      </c>
      <c r="T98" s="28">
        <f>+'[19]2M'!$M$39</f>
        <v>27.329382824637506</v>
      </c>
      <c r="U98" s="28">
        <f>+'[19]3M'!$M$39</f>
        <v>27.6574457932116</v>
      </c>
      <c r="V98" s="28">
        <f>+'[19]4M'!$M$39</f>
        <v>27.300522044815224</v>
      </c>
      <c r="W98" s="28">
        <f>+'[19]5M'!$M$39</f>
        <v>26.794424932771303</v>
      </c>
      <c r="X98" s="28">
        <f>+'[19]6M'!$M$39</f>
        <v>26.875937666514353</v>
      </c>
      <c r="Y98" s="28">
        <f>+'[19]7M'!$M$39</f>
        <v>26.314014962049221</v>
      </c>
      <c r="Z98" s="28">
        <f>+'[19]8M'!$M$39</f>
        <v>26.249291351219373</v>
      </c>
      <c r="AA98" s="28">
        <f>+'[19]9M'!$M$39</f>
        <v>26.001616805186796</v>
      </c>
      <c r="AB98" s="28">
        <f>+'[19]10M'!$M$39</f>
        <v>26.261294174858385</v>
      </c>
      <c r="AC98" s="28">
        <f>+'[19]11M'!$M$39</f>
        <v>26.313401398457088</v>
      </c>
      <c r="AD98" s="28">
        <f>+'[19]12M'!$M$39</f>
        <v>26.251687868984341</v>
      </c>
      <c r="AE98" s="318"/>
    </row>
    <row r="99" spans="1:31" customFormat="1" x14ac:dyDescent="0.2">
      <c r="A99" s="10">
        <v>1011</v>
      </c>
      <c r="B99" s="10" t="s">
        <v>20</v>
      </c>
      <c r="C99" s="474">
        <f>+'[18]19'!$E$39</f>
        <v>16.853390357698288</v>
      </c>
      <c r="D99" s="474">
        <f>+'[18]19'!$F$39</f>
        <v>14.857037920494125</v>
      </c>
      <c r="E99" s="474">
        <f>+'[18]19'!$G$39</f>
        <v>17.921928289688307</v>
      </c>
      <c r="F99" s="474">
        <f>+'[18]19'!$I$39</f>
        <v>16.318633989314534</v>
      </c>
      <c r="G99" s="474">
        <f>+'[18]19'!$J$39</f>
        <v>7.2948271219082272</v>
      </c>
      <c r="H99" s="474">
        <f>+'[18]19'!$K$39</f>
        <v>21.145013169079839</v>
      </c>
      <c r="I99" s="474">
        <f>+'[18]19'!$M$39</f>
        <v>3.8407276590856876</v>
      </c>
      <c r="J99" s="474">
        <f>+'[18]19'!$N$39</f>
        <v>17.788712867106291</v>
      </c>
      <c r="K99" s="474">
        <f>+'[18]19'!$O$39</f>
        <v>6.851037705956907</v>
      </c>
      <c r="L99" s="474">
        <f>+'[18]19'!$Q$39</f>
        <v>18.291585306321696</v>
      </c>
      <c r="M99" s="474">
        <f>+'[18]19'!$R$39</f>
        <v>14.112478640199337</v>
      </c>
      <c r="N99" s="474">
        <f>+'[18]19'!$S$39</f>
        <v>13.001526280644853</v>
      </c>
      <c r="O99" s="474">
        <f>+'[18]19'!$T$39</f>
        <v>14.120959366133089</v>
      </c>
      <c r="Q99" s="10">
        <v>1011</v>
      </c>
      <c r="R99" s="10" t="s">
        <v>20</v>
      </c>
      <c r="S99" s="28">
        <f t="shared" si="12"/>
        <v>16.853390357698288</v>
      </c>
      <c r="T99" s="28">
        <f>+'[19]2M'!$N$39</f>
        <v>15.863009243476863</v>
      </c>
      <c r="U99" s="28">
        <f>+'[19]3M'!$N$39</f>
        <v>16.574905853369668</v>
      </c>
      <c r="V99" s="28">
        <f>+'[19]4M'!$N$39</f>
        <v>16.509307932342011</v>
      </c>
      <c r="W99" s="28">
        <f>+'[19]5M'!$N$39</f>
        <v>14.763601395736417</v>
      </c>
      <c r="X99" s="28">
        <f>+'[19]6M'!$N$39</f>
        <v>15.922395915707696</v>
      </c>
      <c r="Y99" s="28">
        <f>+'[19]7M'!$N$39</f>
        <v>14.112097035307178</v>
      </c>
      <c r="Z99" s="28">
        <f>+'[19]8M'!$N$39</f>
        <v>14.599545408740244</v>
      </c>
      <c r="AA99" s="28">
        <f>+'[19]9M'!$N$39</f>
        <v>13.783022474648824</v>
      </c>
      <c r="AB99" s="28">
        <f>+'[19]10M'!$N$39</f>
        <v>14.227760489242151</v>
      </c>
      <c r="AC99" s="28">
        <f>+'[19]11M'!$N$39</f>
        <v>14.217284952175874</v>
      </c>
      <c r="AD99" s="28">
        <f>+'[19]12M'!$N$39</f>
        <v>14.120959366133089</v>
      </c>
      <c r="AE99" s="318"/>
    </row>
    <row r="100" spans="1:31" customFormat="1" x14ac:dyDescent="0.2">
      <c r="A100" s="10">
        <v>1012</v>
      </c>
      <c r="B100" s="10" t="s">
        <v>21</v>
      </c>
      <c r="C100" s="474">
        <f>+'[18]20'!$E$39</f>
        <v>23.371805544098052</v>
      </c>
      <c r="D100" s="474">
        <f>+'[18]20'!$F$39</f>
        <v>22.927208463397747</v>
      </c>
      <c r="E100" s="474">
        <f>+'[18]20'!$G$39</f>
        <v>22.876352786367836</v>
      </c>
      <c r="F100" s="474">
        <f>+'[18]20'!$I$39</f>
        <v>22.904738853928457</v>
      </c>
      <c r="G100" s="474">
        <f>+'[18]20'!$J$39</f>
        <v>22.972487005888105</v>
      </c>
      <c r="H100" s="474">
        <f>+'[18]20'!$K$39</f>
        <v>23.441580348106406</v>
      </c>
      <c r="I100" s="474">
        <f>+'[18]20'!$M$39</f>
        <v>20.041374164886221</v>
      </c>
      <c r="J100" s="474">
        <f>+'[18]20'!$N$39</f>
        <v>21.459600750535184</v>
      </c>
      <c r="K100" s="474">
        <f>+'[18]20'!$O$39</f>
        <v>20.131100449225315</v>
      </c>
      <c r="L100" s="474">
        <f>+'[18]20'!$Q$39</f>
        <v>22.464696536976039</v>
      </c>
      <c r="M100" s="474">
        <f>+'[18]20'!$R$39</f>
        <v>20.530349724050645</v>
      </c>
      <c r="N100" s="474">
        <f>+'[18]20'!$S$39</f>
        <v>20.039051825415918</v>
      </c>
      <c r="O100" s="474">
        <f>+'[18]20'!$T$39</f>
        <v>21.890482111831826</v>
      </c>
      <c r="Q100" s="10">
        <v>1012</v>
      </c>
      <c r="R100" s="10" t="s">
        <v>21</v>
      </c>
      <c r="S100" s="28">
        <f t="shared" si="12"/>
        <v>23.371805544098052</v>
      </c>
      <c r="T100" s="28">
        <f>+'[19]2M'!$O$39</f>
        <v>23.146322953267529</v>
      </c>
      <c r="U100" s="28">
        <f>+'[19]3M'!$O$39</f>
        <v>23.053789665718472</v>
      </c>
      <c r="V100" s="28">
        <f>+'[19]4M'!$O$39</f>
        <v>23.016006383210222</v>
      </c>
      <c r="W100" s="28">
        <f>+'[19]5M'!$O$39</f>
        <v>23.007243228421416</v>
      </c>
      <c r="X100" s="28">
        <f>+'[19]6M'!$O$39</f>
        <v>23.077564201896976</v>
      </c>
      <c r="Y100" s="28">
        <f>+'[19]7M'!$O$39</f>
        <v>22.616700103846295</v>
      </c>
      <c r="Z100" s="28">
        <f>+'[19]8M'!$O$39</f>
        <v>22.46755758679685</v>
      </c>
      <c r="AA100" s="28">
        <f>+'[19]9M'!$O$39</f>
        <v>22.186115229715583</v>
      </c>
      <c r="AB100" s="28">
        <f>+'[19]10M'!$O$39</f>
        <v>22.214370247615996</v>
      </c>
      <c r="AC100" s="28">
        <f>+'[19]11M'!$O$39</f>
        <v>22.06067598928967</v>
      </c>
      <c r="AD100" s="28">
        <f>+'[19]12M'!$O$39</f>
        <v>21.890482111831826</v>
      </c>
      <c r="AE100" s="318"/>
    </row>
    <row r="101" spans="1:31" customFormat="1" x14ac:dyDescent="0.2">
      <c r="A101" s="10">
        <v>1013</v>
      </c>
      <c r="B101" s="10" t="s">
        <v>22</v>
      </c>
      <c r="C101" s="474">
        <f>+'[18]21'!$E$39</f>
        <v>24.955537590945838</v>
      </c>
      <c r="D101" s="474">
        <f>+'[18]21'!$F$39</f>
        <v>24.476566274762444</v>
      </c>
      <c r="E101" s="474">
        <f>+'[18]21'!$G$39</f>
        <v>24.847895893189115</v>
      </c>
      <c r="F101" s="474">
        <f>+'[18]21'!$I$39</f>
        <v>22.541974711531818</v>
      </c>
      <c r="G101" s="474">
        <f>+'[18]21'!$J$39</f>
        <v>20.952380952380953</v>
      </c>
      <c r="H101" s="474">
        <f>+'[18]21'!$K$39</f>
        <v>25.174476570289134</v>
      </c>
      <c r="I101" s="474">
        <f>+'[18]21'!$M$39</f>
        <v>20.628958843937994</v>
      </c>
      <c r="J101" s="474">
        <f>+'[18]21'!$N$39</f>
        <v>25.163245427324217</v>
      </c>
      <c r="K101" s="474">
        <f>+'[18]21'!$O$39</f>
        <v>20.657384158867838</v>
      </c>
      <c r="L101" s="474">
        <f>+'[18]21'!$Q$39</f>
        <v>21.176185027220086</v>
      </c>
      <c r="M101" s="474">
        <f>+'[18]21'!$R$39</f>
        <v>19.780613708058503</v>
      </c>
      <c r="N101" s="474">
        <f>+'[18]21'!$S$39</f>
        <v>20.144596651445966</v>
      </c>
      <c r="O101" s="474">
        <f>+'[18]21'!$T$39</f>
        <v>22.437640889934332</v>
      </c>
      <c r="Q101" s="10">
        <v>1013</v>
      </c>
      <c r="R101" s="10" t="s">
        <v>22</v>
      </c>
      <c r="S101" s="28">
        <f t="shared" si="12"/>
        <v>24.955537590945838</v>
      </c>
      <c r="T101" s="28">
        <f>+'[19]2M'!$P$39</f>
        <v>24.715588187832822</v>
      </c>
      <c r="U101" s="28">
        <f>+'[19]3M'!$P$39</f>
        <v>24.758341980230465</v>
      </c>
      <c r="V101" s="28">
        <f>+'[19]4M'!$P$39</f>
        <v>24.130541148840397</v>
      </c>
      <c r="W101" s="28">
        <f>+'[19]5M'!$P$39</f>
        <v>23.497648902821318</v>
      </c>
      <c r="X101" s="28">
        <f>+'[19]6M'!$P$39</f>
        <v>23.782193937974206</v>
      </c>
      <c r="Y101" s="28">
        <f>+'[19]7M'!$P$39</f>
        <v>23.246981279883304</v>
      </c>
      <c r="Z101" s="28">
        <f>+'[19]8M'!$P$39</f>
        <v>23.496574473483886</v>
      </c>
      <c r="AA101" s="28">
        <f>+'[19]9M'!$P$39</f>
        <v>23.138971829424062</v>
      </c>
      <c r="AB101" s="28">
        <f>+'[19]10M'!$P$39</f>
        <v>22.931110458284369</v>
      </c>
      <c r="AC101" s="28">
        <f>+'[19]11M'!$P$39</f>
        <v>22.638367042396141</v>
      </c>
      <c r="AD101" s="28">
        <f>+'[19]12M'!$P$39</f>
        <v>22.437640889934332</v>
      </c>
      <c r="AE101" s="318"/>
    </row>
    <row r="102" spans="1:31" customFormat="1" x14ac:dyDescent="0.2">
      <c r="A102" s="10">
        <v>1014</v>
      </c>
      <c r="B102" s="10" t="s">
        <v>23</v>
      </c>
      <c r="C102" s="474">
        <f>+'[18]22'!$E$39</f>
        <v>28.912254210661349</v>
      </c>
      <c r="D102" s="474">
        <f>+'[18]22'!$F$39</f>
        <v>28.515094107530071</v>
      </c>
      <c r="E102" s="474">
        <f>+'[18]22'!$G$39</f>
        <v>31.1016391626207</v>
      </c>
      <c r="F102" s="474">
        <f>+'[18]22'!$I$39</f>
        <v>23.509529983794241</v>
      </c>
      <c r="G102" s="474">
        <f>+'[18]22'!$J$39</f>
        <v>14.253043271193015</v>
      </c>
      <c r="H102" s="474">
        <f>+'[18]22'!$K$39</f>
        <v>26.528118450602143</v>
      </c>
      <c r="I102" s="474">
        <f>+'[18]22'!$M$39</f>
        <v>9.4793198386005795</v>
      </c>
      <c r="J102" s="474">
        <f>+'[18]22'!$N$39</f>
        <v>18.232568233819567</v>
      </c>
      <c r="K102" s="474">
        <f>+'[18]22'!$O$39</f>
        <v>11.119069116456444</v>
      </c>
      <c r="L102" s="474">
        <f>+'[18]22'!$Q$39</f>
        <v>18.085511038483457</v>
      </c>
      <c r="M102" s="474">
        <f>+'[18]22'!$R$39</f>
        <v>16.554368088619746</v>
      </c>
      <c r="N102" s="474">
        <f>+'[18]22'!$S$39</f>
        <v>16.9804748213712</v>
      </c>
      <c r="O102" s="474">
        <f>+'[18]22'!$T$39</f>
        <v>20.679759019747298</v>
      </c>
      <c r="Q102" s="10">
        <v>1014</v>
      </c>
      <c r="R102" s="10" t="s">
        <v>23</v>
      </c>
      <c r="S102" s="28">
        <f t="shared" si="12"/>
        <v>28.912254210661349</v>
      </c>
      <c r="T102" s="28">
        <f>+'[19]2M'!$Q$39</f>
        <v>28.714101103457097</v>
      </c>
      <c r="U102" s="28">
        <f>+'[19]3M'!$Q$39</f>
        <v>29.537307745884139</v>
      </c>
      <c r="V102" s="28">
        <f>+'[19]4M'!$Q$39</f>
        <v>28.048833238810346</v>
      </c>
      <c r="W102" s="28">
        <f>+'[19]5M'!$Q$39</f>
        <v>25.590791661821733</v>
      </c>
      <c r="X102" s="28">
        <f>+'[19]6M'!$Q$39</f>
        <v>25.745923592288612</v>
      </c>
      <c r="Y102" s="28">
        <f>+'[19]7M'!$Q$39</f>
        <v>23.560720727951285</v>
      </c>
      <c r="Z102" s="28">
        <f>+'[19]8M'!$Q$39</f>
        <v>22.937981887908272</v>
      </c>
      <c r="AA102" s="28">
        <f>+'[19]9M'!$Q$39</f>
        <v>21.729536740440693</v>
      </c>
      <c r="AB102" s="28">
        <f>+'[19]10M'!$Q$39</f>
        <v>21.386037413939992</v>
      </c>
      <c r="AC102" s="28">
        <f>+'[19]11M'!$Q$39</f>
        <v>20.984683794284177</v>
      </c>
      <c r="AD102" s="28">
        <f>+'[19]12M'!$Q$39</f>
        <v>20.679759019747298</v>
      </c>
      <c r="AE102" s="318"/>
    </row>
    <row r="103" spans="1:31" customFormat="1" x14ac:dyDescent="0.2">
      <c r="A103" s="10">
        <v>1015</v>
      </c>
      <c r="B103" s="10" t="s">
        <v>24</v>
      </c>
      <c r="C103" s="474">
        <f>+'[18]23'!$E$39</f>
        <v>14.156325528700906</v>
      </c>
      <c r="D103" s="474">
        <f>+'[18]23'!$F$39</f>
        <v>17.463662351345981</v>
      </c>
      <c r="E103" s="474">
        <f>+'[18]23'!$G$39</f>
        <v>17.769988866438496</v>
      </c>
      <c r="F103" s="474">
        <f>+'[18]23'!$I$39</f>
        <v>16.772725230958123</v>
      </c>
      <c r="G103" s="474">
        <f>+'[18]23'!$J$39</f>
        <v>11.807269511013772</v>
      </c>
      <c r="H103" s="474">
        <f>+'[18]23'!$K$39</f>
        <v>16.669154723991507</v>
      </c>
      <c r="I103" s="474">
        <f>+'[18]23'!$M$39</f>
        <v>12.371755298821178</v>
      </c>
      <c r="J103" s="474">
        <f>+'[18]23'!$N$39</f>
        <v>15.729169146294048</v>
      </c>
      <c r="K103" s="474">
        <f>+'[18]23'!$O$39</f>
        <v>13.511529055998272</v>
      </c>
      <c r="L103" s="474">
        <f>+'[18]23'!$Q$39</f>
        <v>14.205081576283691</v>
      </c>
      <c r="M103" s="474">
        <f>+'[18]23'!$R$39</f>
        <v>15.336143326547678</v>
      </c>
      <c r="N103" s="474">
        <f>+'[18]23'!$S$39</f>
        <v>15.27393561786085</v>
      </c>
      <c r="O103" s="474">
        <f>+'[18]23'!$T$39</f>
        <v>15.076717162499232</v>
      </c>
      <c r="Q103" s="10">
        <v>1015</v>
      </c>
      <c r="R103" s="10" t="s">
        <v>24</v>
      </c>
      <c r="S103" s="28">
        <f t="shared" si="12"/>
        <v>14.156325528700906</v>
      </c>
      <c r="T103" s="28">
        <f>+'[19]2M'!$R$39</f>
        <v>15.883604183862628</v>
      </c>
      <c r="U103" s="28">
        <f>+'[19]3M'!$R$39</f>
        <v>16.550535916306082</v>
      </c>
      <c r="V103" s="28">
        <f>+'[19]4M'!$R$39</f>
        <v>16.612815767053206</v>
      </c>
      <c r="W103" s="28">
        <f>+'[19]5M'!$R$39</f>
        <v>15.654415853427031</v>
      </c>
      <c r="X103" s="28">
        <f>+'[19]6M'!$R$39</f>
        <v>15.825340968303884</v>
      </c>
      <c r="Y103" s="28">
        <f>+'[19]7M'!$R$39</f>
        <v>15.273722057948321</v>
      </c>
      <c r="Z103" s="28">
        <f>+'[19]8M'!$R$39</f>
        <v>15.332416424998263</v>
      </c>
      <c r="AA103" s="28">
        <f>+'[19]9M'!$R$39</f>
        <v>15.119298128396563</v>
      </c>
      <c r="AB103" s="28">
        <f>+'[19]10M'!$R$39</f>
        <v>15.032234295185726</v>
      </c>
      <c r="AC103" s="28">
        <f>+'[19]11M'!$R$39</f>
        <v>15.059033845356254</v>
      </c>
      <c r="AD103" s="28">
        <f>+'[19]12M'!$R$39</f>
        <v>15.076717162499232</v>
      </c>
      <c r="AE103" s="318"/>
    </row>
    <row r="104" spans="1:31" customFormat="1" x14ac:dyDescent="0.2">
      <c r="A104" s="10">
        <v>1016</v>
      </c>
      <c r="B104" s="10" t="s">
        <v>25</v>
      </c>
      <c r="C104" s="474">
        <f>+'[18]24'!$E$39</f>
        <v>32.158294997471039</v>
      </c>
      <c r="D104" s="474">
        <f>+'[18]24'!$F$39</f>
        <v>31.320840026176448</v>
      </c>
      <c r="E104" s="474">
        <f>+'[18]24'!$G$39</f>
        <v>34.290485933779983</v>
      </c>
      <c r="F104" s="474">
        <f>+'[18]24'!$I$39</f>
        <v>31.62778292775134</v>
      </c>
      <c r="G104" s="474">
        <f>+'[18]24'!$J$39</f>
        <v>28.499263694561666</v>
      </c>
      <c r="H104" s="474">
        <f>+'[18]24'!$K$39</f>
        <v>39.604163054517386</v>
      </c>
      <c r="I104" s="474">
        <f>+'[18]24'!$M$39</f>
        <v>26.824748289418942</v>
      </c>
      <c r="J104" s="474">
        <f>+'[18]24'!$N$39</f>
        <v>34.699281045430688</v>
      </c>
      <c r="K104" s="474">
        <f>+'[18]24'!$O$39</f>
        <v>28.242692443029473</v>
      </c>
      <c r="L104" s="474">
        <f>+'[18]24'!$Q$39</f>
        <v>37.924129055083952</v>
      </c>
      <c r="M104" s="474">
        <f>+'[18]24'!$R$39</f>
        <v>37.831342838332723</v>
      </c>
      <c r="N104" s="474">
        <f>+'[18]24'!$S$39</f>
        <v>32.501229806791599</v>
      </c>
      <c r="O104" s="474">
        <f>+'[18]24'!$T$39</f>
        <v>33.062388182662708</v>
      </c>
      <c r="Q104" s="10">
        <v>1016</v>
      </c>
      <c r="R104" s="10" t="s">
        <v>25</v>
      </c>
      <c r="S104" s="28">
        <f t="shared" si="12"/>
        <v>32.158294997471039</v>
      </c>
      <c r="T104" s="28">
        <f>+'[19]2M'!$S$39</f>
        <v>31.73704386442666</v>
      </c>
      <c r="U104" s="28">
        <f>+'[19]3M'!$S$39</f>
        <v>32.647670279189136</v>
      </c>
      <c r="V104" s="28">
        <f>+'[19]4M'!$S$39</f>
        <v>32.37126488082707</v>
      </c>
      <c r="W104" s="28">
        <f>+'[19]5M'!$S$39</f>
        <v>31.602464232084028</v>
      </c>
      <c r="X104" s="28">
        <f>+'[19]6M'!$S$39</f>
        <v>33.098645782854732</v>
      </c>
      <c r="Y104" s="28">
        <f>+'[19]7M'!$S$39</f>
        <v>32.140201008681132</v>
      </c>
      <c r="Z104" s="28">
        <f>+'[19]8M'!$S$39</f>
        <v>32.485942329340105</v>
      </c>
      <c r="AA104" s="28">
        <f>+'[19]9M'!$S$39</f>
        <v>32.000195091924866</v>
      </c>
      <c r="AB104" s="28">
        <f>+'[19]10M'!$S$39</f>
        <v>32.624543818742055</v>
      </c>
      <c r="AC104" s="28">
        <f>+'[19]11M'!$S$39</f>
        <v>33.111682497358011</v>
      </c>
      <c r="AD104" s="28">
        <f>+'[19]12M'!$S$39</f>
        <v>33.062388182662708</v>
      </c>
      <c r="AE104" s="318"/>
    </row>
    <row r="105" spans="1:31" customFormat="1" x14ac:dyDescent="0.2">
      <c r="A105" s="10">
        <v>1017</v>
      </c>
      <c r="B105" s="10" t="s">
        <v>26</v>
      </c>
      <c r="C105" s="474">
        <f>+'[18]25'!$E$39</f>
        <v>44.288289908105611</v>
      </c>
      <c r="D105" s="474">
        <f>+'[18]25'!$F$39</f>
        <v>39.804708065924032</v>
      </c>
      <c r="E105" s="474">
        <f>+'[18]25'!$G$39</f>
        <v>36.380614320877221</v>
      </c>
      <c r="F105" s="474">
        <f>+'[18]25'!$I$39</f>
        <v>31.074033949579309</v>
      </c>
      <c r="G105" s="474">
        <f>+'[18]25'!$J$39</f>
        <v>32.605313152789677</v>
      </c>
      <c r="H105" s="474">
        <f>+'[18]25'!$K$39</f>
        <v>44.494557309505836</v>
      </c>
      <c r="I105" s="474">
        <f>+'[18]25'!$M$39</f>
        <v>27.511627274458071</v>
      </c>
      <c r="J105" s="474">
        <f>+'[18]25'!$N$39</f>
        <v>42.894663712309196</v>
      </c>
      <c r="K105" s="474">
        <f>+'[18]25'!$O$39</f>
        <v>33.056645348524746</v>
      </c>
      <c r="L105" s="474">
        <f>+'[18]25'!$Q$39</f>
        <v>36.152894409801576</v>
      </c>
      <c r="M105" s="474">
        <f>+'[18]25'!$R$39</f>
        <v>35.809606953332398</v>
      </c>
      <c r="N105" s="474">
        <f>+'[18]25'!$S$39</f>
        <v>35.016956892183124</v>
      </c>
      <c r="O105" s="474">
        <f>+'[18]25'!$T$39</f>
        <v>36.798267473538871</v>
      </c>
      <c r="Q105" s="10">
        <v>1017</v>
      </c>
      <c r="R105" s="10" t="s">
        <v>26</v>
      </c>
      <c r="S105" s="28">
        <f t="shared" si="12"/>
        <v>44.288289908105611</v>
      </c>
      <c r="T105" s="28">
        <f>+'[19]2M'!$T$39</f>
        <v>42.10408136939386</v>
      </c>
      <c r="U105" s="28">
        <f>+'[19]3M'!$T$39</f>
        <v>40.28855637361147</v>
      </c>
      <c r="V105" s="28">
        <f>+'[19]4M'!$T$39</f>
        <v>38.110608028290194</v>
      </c>
      <c r="W105" s="28">
        <f>+'[19]5M'!$T$39</f>
        <v>37.062587950983499</v>
      </c>
      <c r="X105" s="28">
        <f>+'[19]6M'!$T$39</f>
        <v>38.393714565393836</v>
      </c>
      <c r="Y105" s="28">
        <f>+'[19]7M'!$T$39</f>
        <v>36.855381828208358</v>
      </c>
      <c r="Z105" s="28">
        <f>+'[19]8M'!$T$39</f>
        <v>37.671924210042974</v>
      </c>
      <c r="AA105" s="28">
        <f>+'[19]9M'!$T$39</f>
        <v>37.163726625381557</v>
      </c>
      <c r="AB105" s="28">
        <f>+'[19]10M'!$T$39</f>
        <v>37.065317047296567</v>
      </c>
      <c r="AC105" s="28">
        <f>+'[19]11M'!$T$39</f>
        <v>36.953984415351201</v>
      </c>
      <c r="AD105" s="28">
        <f>+'[19]12M'!$T$39</f>
        <v>36.798267473538871</v>
      </c>
      <c r="AE105" s="318"/>
    </row>
    <row r="106" spans="1:31" customFormat="1" x14ac:dyDescent="0.2">
      <c r="A106" s="10">
        <v>1018</v>
      </c>
      <c r="B106" s="10" t="s">
        <v>27</v>
      </c>
      <c r="C106" s="474">
        <f>+'[18]26'!$E$39</f>
        <v>21.656673895479866</v>
      </c>
      <c r="D106" s="474">
        <f>+'[18]26'!$F$39</f>
        <v>21.435542394795011</v>
      </c>
      <c r="E106" s="474">
        <f>+'[18]26'!$G$39</f>
        <v>21.696231930484924</v>
      </c>
      <c r="F106" s="474">
        <f>+'[18]26'!$I$39</f>
        <v>21.664474086764976</v>
      </c>
      <c r="G106" s="474">
        <f>+'[18]26'!$J$39</f>
        <v>21.48500166480007</v>
      </c>
      <c r="H106" s="474">
        <f>+'[18]26'!$K$39</f>
        <v>21.816011525005145</v>
      </c>
      <c r="I106" s="474">
        <f>+'[18]26'!$M$39</f>
        <v>20.998719590268884</v>
      </c>
      <c r="J106" s="474">
        <f>+'[18]26'!$N$39</f>
        <v>21.946464172628122</v>
      </c>
      <c r="K106" s="474">
        <f>+'[18]26'!$O$39</f>
        <v>21.096827700601288</v>
      </c>
      <c r="L106" s="474">
        <f>+'[18]26'!$Q$39</f>
        <v>21.806761352270453</v>
      </c>
      <c r="M106" s="474">
        <f>+'[18]26'!$R$39</f>
        <v>27.766125172442919</v>
      </c>
      <c r="N106" s="474">
        <f>+'[18]26'!$S$39</f>
        <v>31.121964455297789</v>
      </c>
      <c r="O106" s="474">
        <f>+'[18]26'!$T$39</f>
        <v>22.988901008056278</v>
      </c>
      <c r="Q106" s="10">
        <v>1018</v>
      </c>
      <c r="R106" s="10" t="s">
        <v>27</v>
      </c>
      <c r="S106" s="28">
        <f t="shared" si="12"/>
        <v>21.656673895479866</v>
      </c>
      <c r="T106" s="28">
        <f>+'[19]2M'!$U$39</f>
        <v>21.545037267865414</v>
      </c>
      <c r="U106" s="28">
        <f>+'[19]3M'!$U$39</f>
        <v>21.597140767521768</v>
      </c>
      <c r="V106" s="28">
        <f>+'[19]4M'!$U$39</f>
        <v>21.614994757432378</v>
      </c>
      <c r="W106" s="28">
        <f>+'[19]5M'!$U$39</f>
        <v>21.587519412949217</v>
      </c>
      <c r="X106" s="28">
        <f>+'[19]6M'!$U$39</f>
        <v>21.62469097444496</v>
      </c>
      <c r="Y106" s="28">
        <f>+'[19]7M'!$U$39</f>
        <v>21.520916285700238</v>
      </c>
      <c r="Z106" s="28">
        <f>+'[19]8M'!$U$39</f>
        <v>21.577200336589357</v>
      </c>
      <c r="AA106" s="28">
        <f>+'[19]9M'!$U$39</f>
        <v>21.518108099376473</v>
      </c>
      <c r="AB106" s="28">
        <f>+'[19]10M'!$U$39</f>
        <v>21.545832311831717</v>
      </c>
      <c r="AC106" s="28">
        <f>+'[19]11M'!$U$39</f>
        <v>22.158162222460877</v>
      </c>
      <c r="AD106" s="28">
        <f>+'[19]12M'!$U$39</f>
        <v>22.988901008056278</v>
      </c>
      <c r="AE106" s="318"/>
    </row>
    <row r="107" spans="1:31" customFormat="1" x14ac:dyDescent="0.2">
      <c r="A107" s="10">
        <v>1019</v>
      </c>
      <c r="B107" s="10" t="s">
        <v>28</v>
      </c>
      <c r="C107" s="474">
        <f>+'[18]27'!$E$39</f>
        <v>24.613928237414171</v>
      </c>
      <c r="D107" s="474">
        <f>+'[18]27'!$F$39</f>
        <v>18.933572257256738</v>
      </c>
      <c r="E107" s="474">
        <f>+'[18]27'!$G$39</f>
        <v>21.170123709422377</v>
      </c>
      <c r="F107" s="474">
        <f>+'[18]27'!$I$39</f>
        <v>19.478713752106238</v>
      </c>
      <c r="G107" s="474">
        <f>+'[18]27'!$J$39</f>
        <v>10.845850991799784</v>
      </c>
      <c r="H107" s="474">
        <f>+'[18]27'!$K$39</f>
        <v>26.838296968138049</v>
      </c>
      <c r="I107" s="474">
        <f>+'[18]27'!$M$39</f>
        <v>8.4461243100551968</v>
      </c>
      <c r="J107" s="474">
        <f>+'[18]27'!$N$39</f>
        <v>15.857695196239332</v>
      </c>
      <c r="K107" s="474">
        <f>+'[18]27'!$O$39</f>
        <v>7.5569841498606998</v>
      </c>
      <c r="L107" s="474">
        <f>+'[18]27'!$Q$39</f>
        <v>21.54748957225323</v>
      </c>
      <c r="M107" s="474">
        <f>+'[18]27'!$R$39</f>
        <v>19.528529952691056</v>
      </c>
      <c r="N107" s="474">
        <f>+'[18]27'!$S$39</f>
        <v>15.860739669919289</v>
      </c>
      <c r="O107" s="474">
        <f>+'[18]27'!$T$39</f>
        <v>17.713005360617466</v>
      </c>
      <c r="Q107" s="10">
        <v>1019</v>
      </c>
      <c r="R107" s="10" t="s">
        <v>28</v>
      </c>
      <c r="S107" s="28">
        <f t="shared" si="12"/>
        <v>24.613928237414171</v>
      </c>
      <c r="T107" s="28">
        <f>+'[19]2M'!$V$39</f>
        <v>21.78384410679028</v>
      </c>
      <c r="U107" s="28">
        <f>+'[19]3M'!$V$39</f>
        <v>21.581403911130884</v>
      </c>
      <c r="V107" s="28">
        <f>+'[19]4M'!$V$39</f>
        <v>21.065073348572088</v>
      </c>
      <c r="W107" s="28">
        <f>+'[19]5M'!$V$39</f>
        <v>19.149011199819448</v>
      </c>
      <c r="X107" s="28">
        <f>+'[19]6M'!$V$39</f>
        <v>20.48463327123573</v>
      </c>
      <c r="Y107" s="28">
        <f>+'[19]7M'!$V$39</f>
        <v>18.807231312727694</v>
      </c>
      <c r="Z107" s="28">
        <f>+'[19]8M'!$V$39</f>
        <v>18.446262726489092</v>
      </c>
      <c r="AA107" s="28">
        <f>+'[19]9M'!$V$39</f>
        <v>17.28811738703445</v>
      </c>
      <c r="AB107" s="28">
        <f>+'[19]10M'!$V$39</f>
        <v>17.709223090628825</v>
      </c>
      <c r="AC107" s="28">
        <f>+'[19]11M'!$V$39</f>
        <v>17.877845292969464</v>
      </c>
      <c r="AD107" s="28">
        <f>+'[19]12M'!$V$39</f>
        <v>17.713005360617466</v>
      </c>
      <c r="AE107" s="318"/>
    </row>
    <row r="108" spans="1:31" customFormat="1" x14ac:dyDescent="0.2">
      <c r="A108" s="10">
        <v>1020</v>
      </c>
      <c r="B108" s="10" t="s">
        <v>29</v>
      </c>
      <c r="C108" s="474">
        <f>+'[18]28'!$E$39</f>
        <v>30.73793650958735</v>
      </c>
      <c r="D108" s="474">
        <f>+'[18]28'!$F$39</f>
        <v>29.141685047073867</v>
      </c>
      <c r="E108" s="474">
        <f>+'[18]28'!$G$39</f>
        <v>29.590200095071662</v>
      </c>
      <c r="F108" s="474">
        <f>+'[18]28'!$I$39</f>
        <v>28.517495741695882</v>
      </c>
      <c r="G108" s="474">
        <f>+'[18]28'!$J$39</f>
        <v>28.216096094351407</v>
      </c>
      <c r="H108" s="474">
        <f>+'[18]28'!$K$39</f>
        <v>30.605684880454103</v>
      </c>
      <c r="I108" s="474">
        <f>+'[18]28'!$M$39</f>
        <v>29.121225212628083</v>
      </c>
      <c r="J108" s="474">
        <f>+'[18]28'!$N$39</f>
        <v>30.717326274036751</v>
      </c>
      <c r="K108" s="474">
        <f>+'[18]28'!$O$39</f>
        <v>29.776113067838278</v>
      </c>
      <c r="L108" s="474">
        <f>+'[18]28'!$Q$39</f>
        <v>30.163977759380582</v>
      </c>
      <c r="M108" s="474">
        <f>+'[18]28'!$R$39</f>
        <v>30.10363166138491</v>
      </c>
      <c r="N108" s="474">
        <f>+'[18]28'!$S$39</f>
        <v>31.601573056081012</v>
      </c>
      <c r="O108" s="474">
        <f>+'[18]28'!$T$39</f>
        <v>29.849799283032809</v>
      </c>
      <c r="Q108" s="10">
        <v>1020</v>
      </c>
      <c r="R108" s="10" t="s">
        <v>29</v>
      </c>
      <c r="S108" s="28">
        <f t="shared" si="12"/>
        <v>30.73793650958735</v>
      </c>
      <c r="T108" s="28">
        <f>+'[19]2M'!$W$39</f>
        <v>29.935894837520621</v>
      </c>
      <c r="U108" s="28">
        <f>+'[19]3M'!$W$39</f>
        <v>29.819993200800539</v>
      </c>
      <c r="V108" s="28">
        <f>+'[19]4M'!$W$39</f>
        <v>29.492493681973119</v>
      </c>
      <c r="W108" s="28">
        <f>+'[19]5M'!$W$39</f>
        <v>29.248473375311391</v>
      </c>
      <c r="X108" s="28">
        <f>+'[19]6M'!$W$39</f>
        <v>29.468724893803422</v>
      </c>
      <c r="Y108" s="28">
        <f>+'[19]7M'!$W$39</f>
        <v>29.41663274091179</v>
      </c>
      <c r="Z108" s="28">
        <f>+'[19]8M'!$W$39</f>
        <v>29.578572733198357</v>
      </c>
      <c r="AA108" s="28">
        <f>+'[19]9M'!$W$39</f>
        <v>29.600508029142038</v>
      </c>
      <c r="AB108" s="28">
        <f>+'[19]10M'!$W$39</f>
        <v>29.653958560280387</v>
      </c>
      <c r="AC108" s="28">
        <f>+'[19]11M'!$W$39</f>
        <v>29.693198744555747</v>
      </c>
      <c r="AD108" s="28">
        <f>+'[19]12M'!$W$39</f>
        <v>29.849799283032809</v>
      </c>
      <c r="AE108" s="318"/>
    </row>
    <row r="109" spans="1:31" customFormat="1" x14ac:dyDescent="0.2">
      <c r="A109" s="10">
        <v>1021</v>
      </c>
      <c r="B109" s="10" t="s">
        <v>30</v>
      </c>
      <c r="C109" s="474">
        <f>+'[18]29'!$E$39</f>
        <v>26.92600772275393</v>
      </c>
      <c r="D109" s="474">
        <f>+'[18]29'!$F$39</f>
        <v>26.898856118523213</v>
      </c>
      <c r="E109" s="474">
        <f>+'[18]29'!$G$39</f>
        <v>26.652097765969572</v>
      </c>
      <c r="F109" s="474">
        <f>+'[18]29'!$I$39</f>
        <v>26.659334787381134</v>
      </c>
      <c r="G109" s="474">
        <f>+'[18]29'!$J$39</f>
        <v>27.425279291790961</v>
      </c>
      <c r="H109" s="474">
        <f>+'[18]29'!$K$39</f>
        <v>31.195284493887193</v>
      </c>
      <c r="I109" s="474">
        <f>+'[18]29'!$M$39</f>
        <v>26.454140085913259</v>
      </c>
      <c r="J109" s="474">
        <f>+'[18]29'!$N$39</f>
        <v>27.371437904984958</v>
      </c>
      <c r="K109" s="474">
        <f>+'[18]29'!$O$39</f>
        <v>36.914813982811587</v>
      </c>
      <c r="L109" s="474">
        <f>+'[18]29'!$Q$39</f>
        <v>37.516435952106207</v>
      </c>
      <c r="M109" s="474">
        <f>+'[18]29'!$R$39</f>
        <v>37.500179024894464</v>
      </c>
      <c r="N109" s="474">
        <f>+'[18]29'!$S$39</f>
        <v>32.968110714724126</v>
      </c>
      <c r="O109" s="474">
        <f>+'[18]29'!$T$39</f>
        <v>30.426894811194462</v>
      </c>
      <c r="Q109" s="10">
        <v>1021</v>
      </c>
      <c r="R109" s="10" t="s">
        <v>30</v>
      </c>
      <c r="S109" s="28">
        <f t="shared" si="12"/>
        <v>26.92600772275393</v>
      </c>
      <c r="T109" s="28">
        <f>+'[19]2M'!$X$39</f>
        <v>26.912931565255128</v>
      </c>
      <c r="U109" s="28">
        <f>+'[19]3M'!$X$39</f>
        <v>26.826168019254737</v>
      </c>
      <c r="V109" s="28">
        <f>+'[19]4M'!$X$39</f>
        <v>26.784925378849511</v>
      </c>
      <c r="W109" s="28">
        <f>+'[19]5M'!$X$39</f>
        <v>26.902455324283924</v>
      </c>
      <c r="X109" s="28">
        <f>+'[19]6M'!$X$39</f>
        <v>27.655056832668073</v>
      </c>
      <c r="Y109" s="28">
        <f>+'[19]7M'!$X$39</f>
        <v>27.484951556192733</v>
      </c>
      <c r="Z109" s="28">
        <f>+'[19]8M'!$X$39</f>
        <v>27.470146765834961</v>
      </c>
      <c r="AA109" s="28">
        <f>+'[19]9M'!$X$39</f>
        <v>28.520371652214799</v>
      </c>
      <c r="AB109" s="28">
        <f>+'[19]10M'!$X$39</f>
        <v>29.43267185998074</v>
      </c>
      <c r="AC109" s="28">
        <f>+'[19]11M'!$X$39</f>
        <v>30.194238307108069</v>
      </c>
      <c r="AD109" s="28">
        <f>+'[19]12M'!$X$39</f>
        <v>30.426894811194462</v>
      </c>
      <c r="AE109" s="318"/>
    </row>
    <row r="110" spans="1:31" customFormat="1" x14ac:dyDescent="0.2">
      <c r="A110" s="10">
        <v>1022</v>
      </c>
      <c r="B110" s="10" t="s">
        <v>31</v>
      </c>
      <c r="C110" s="474">
        <f>+'[18]30'!$E$39</f>
        <v>30.05533706448848</v>
      </c>
      <c r="D110" s="474">
        <f>+'[18]30'!$F$39</f>
        <v>27.384392112468408</v>
      </c>
      <c r="E110" s="474">
        <f>+'[18]30'!$G$39</f>
        <v>26.559918688693855</v>
      </c>
      <c r="F110" s="474">
        <f>+'[18]30'!$I$39</f>
        <v>28.360659762932229</v>
      </c>
      <c r="G110" s="474">
        <f>+'[18]30'!$J$39</f>
        <v>17.028226070136672</v>
      </c>
      <c r="H110" s="474">
        <f>+'[18]30'!$K$39</f>
        <v>36.35077093600934</v>
      </c>
      <c r="I110" s="474">
        <f>+'[18]30'!$M$39</f>
        <v>14.105205350244956</v>
      </c>
      <c r="J110" s="474">
        <f>+'[18]30'!$N$39</f>
        <v>25.122568843870933</v>
      </c>
      <c r="K110" s="474">
        <f>+'[18]30'!$O$39</f>
        <v>16.356837731290032</v>
      </c>
      <c r="L110" s="474">
        <f>+'[18]30'!$Q$39</f>
        <v>18.944994818652848</v>
      </c>
      <c r="M110" s="474">
        <f>+'[18]30'!$R$39</f>
        <v>20.403025153739208</v>
      </c>
      <c r="N110" s="474">
        <f>+'[18]30'!$S$39</f>
        <v>18.785376539371835</v>
      </c>
      <c r="O110" s="474">
        <f>+'[18]30'!$T$39</f>
        <v>23.52591497981274</v>
      </c>
      <c r="Q110" s="10">
        <v>1022</v>
      </c>
      <c r="R110" s="10" t="s">
        <v>31</v>
      </c>
      <c r="S110" s="28">
        <f t="shared" si="12"/>
        <v>30.05533706448848</v>
      </c>
      <c r="T110" s="28">
        <f>+'[19]2M'!$Y$39</f>
        <v>28.748792659368966</v>
      </c>
      <c r="U110" s="28">
        <f>+'[19]3M'!$Y$39</f>
        <v>28.020233697053008</v>
      </c>
      <c r="V110" s="28">
        <f>+'[19]4M'!$Y$39</f>
        <v>28.108476658281184</v>
      </c>
      <c r="W110" s="28">
        <f>+'[19]5M'!$Y$39</f>
        <v>26.028106322468581</v>
      </c>
      <c r="X110" s="28">
        <f>+'[19]6M'!$Y$39</f>
        <v>27.948385759717056</v>
      </c>
      <c r="Y110" s="28">
        <f>+'[19]7M'!$Y$39</f>
        <v>25.941725565507578</v>
      </c>
      <c r="Z110" s="28">
        <f>+'[19]8M'!$Y$39</f>
        <v>25.838255929414828</v>
      </c>
      <c r="AA110" s="28">
        <f>+'[19]9M'!$Y$39</f>
        <v>24.837046017224189</v>
      </c>
      <c r="AB110" s="28">
        <f>+'[19]10M'!$Y$39</f>
        <v>24.272423743716477</v>
      </c>
      <c r="AC110" s="28">
        <f>+'[19]11M'!$Y$39</f>
        <v>23.931304456169936</v>
      </c>
      <c r="AD110" s="28">
        <f>+'[19]12M'!$Y$39</f>
        <v>23.52591497981274</v>
      </c>
      <c r="AE110" s="318"/>
    </row>
    <row r="111" spans="1:31" customFormat="1" x14ac:dyDescent="0.2">
      <c r="A111" s="10">
        <v>1023</v>
      </c>
      <c r="B111" s="10" t="s">
        <v>32</v>
      </c>
      <c r="C111" s="474">
        <f>+'[18]31'!$E$39</f>
        <v>28.568297067032983</v>
      </c>
      <c r="D111" s="474">
        <f>+'[18]31'!$F$39</f>
        <v>21.881525527670178</v>
      </c>
      <c r="E111" s="474">
        <f>+'[18]31'!$G$39</f>
        <v>24.964201865137341</v>
      </c>
      <c r="F111" s="474">
        <f>+'[18]31'!$I$39</f>
        <v>22.482312803016701</v>
      </c>
      <c r="G111" s="474">
        <f>+'[18]31'!$J$39</f>
        <v>15.450360519411948</v>
      </c>
      <c r="H111" s="474">
        <f>+'[18]31'!$K$39</f>
        <v>30.887083001252417</v>
      </c>
      <c r="I111" s="474">
        <f>+'[18]31'!$M$39</f>
        <v>16.859757236227825</v>
      </c>
      <c r="J111" s="474">
        <f>+'[18]31'!$N$39</f>
        <v>21.590462663564111</v>
      </c>
      <c r="K111" s="474">
        <f>+'[18]31'!$O$39</f>
        <v>19.069930342063277</v>
      </c>
      <c r="L111" s="474">
        <f>+'[18]31'!$Q$39</f>
        <v>23.476163976998702</v>
      </c>
      <c r="M111" s="474">
        <f>+'[18]31'!$R$39</f>
        <v>19.201114864353123</v>
      </c>
      <c r="N111" s="474">
        <f>+'[18]31'!$S$39</f>
        <v>20.077480862692731</v>
      </c>
      <c r="O111" s="474">
        <f>+'[18]31'!$T$39</f>
        <v>22.173424426268781</v>
      </c>
      <c r="Q111" s="10">
        <v>1023</v>
      </c>
      <c r="R111" s="10" t="s">
        <v>32</v>
      </c>
      <c r="S111" s="28">
        <f t="shared" si="12"/>
        <v>28.568297067032983</v>
      </c>
      <c r="T111" s="28">
        <f>+'[19]2M'!$Z$39</f>
        <v>25.326051362734731</v>
      </c>
      <c r="U111" s="28">
        <f>+'[19]3M'!$Z$39</f>
        <v>25.202600829249906</v>
      </c>
      <c r="V111" s="28">
        <f>+'[19]4M'!$Z$39</f>
        <v>24.504452690508977</v>
      </c>
      <c r="W111" s="28">
        <f>+'[19]5M'!$Z$39</f>
        <v>22.850857698189682</v>
      </c>
      <c r="X111" s="28">
        <f>+'[19]6M'!$Z$39</f>
        <v>24.255088451834876</v>
      </c>
      <c r="Y111" s="28">
        <f>+'[19]7M'!$Z$39</f>
        <v>23.199708346036342</v>
      </c>
      <c r="Z111" s="28">
        <f>+'[19]8M'!$Z$39</f>
        <v>23.000723052289572</v>
      </c>
      <c r="AA111" s="28">
        <f>+'[19]9M'!$Z$39</f>
        <v>22.579480160507511</v>
      </c>
      <c r="AB111" s="28">
        <f>+'[19]10M'!$Z$39</f>
        <v>22.670091668278697</v>
      </c>
      <c r="AC111" s="28">
        <f>+'[19]11M'!$Z$39</f>
        <v>22.357609315602325</v>
      </c>
      <c r="AD111" s="28">
        <f>+'[19]12M'!$Z$39</f>
        <v>22.173424426268781</v>
      </c>
      <c r="AE111" s="318"/>
    </row>
    <row r="112" spans="1:31" customFormat="1" x14ac:dyDescent="0.2">
      <c r="A112" s="10">
        <v>1024</v>
      </c>
      <c r="B112" s="10" t="s">
        <v>33</v>
      </c>
      <c r="C112" s="474">
        <f>+'[18]32'!$E$39</f>
        <v>30.383191609613867</v>
      </c>
      <c r="D112" s="474">
        <f>+'[18]32'!$F$39</f>
        <v>27.771174256466384</v>
      </c>
      <c r="E112" s="474">
        <f>+'[18]32'!$G$39</f>
        <v>28.359732209273492</v>
      </c>
      <c r="F112" s="474">
        <f>+'[18]32'!$I$39</f>
        <v>27.773462551135434</v>
      </c>
      <c r="G112" s="474">
        <f>+'[18]32'!$J$39</f>
        <v>19.805282337241017</v>
      </c>
      <c r="H112" s="474">
        <f>+'[18]32'!$K$39</f>
        <v>36.093274131394118</v>
      </c>
      <c r="I112" s="474">
        <f>+'[18]32'!$M$39</f>
        <v>18.246774263373485</v>
      </c>
      <c r="J112" s="474">
        <f>+'[18]32'!$N$39</f>
        <v>31.079209635950622</v>
      </c>
      <c r="K112" s="474">
        <f>+'[18]32'!$O$39</f>
        <v>25.53941231553037</v>
      </c>
      <c r="L112" s="474">
        <f>+'[18]32'!$Q$39</f>
        <v>31.685183927341182</v>
      </c>
      <c r="M112" s="474">
        <f>+'[18]32'!$R$39</f>
        <v>32.54587059010872</v>
      </c>
      <c r="N112" s="474">
        <f>+'[18]32'!$S$39</f>
        <v>30.043271939796245</v>
      </c>
      <c r="O112" s="474">
        <f>+'[18]32'!$T$39</f>
        <v>28.429095444049686</v>
      </c>
      <c r="Q112" s="10">
        <v>1024</v>
      </c>
      <c r="R112" s="10" t="s">
        <v>33</v>
      </c>
      <c r="S112" s="28">
        <f t="shared" si="12"/>
        <v>30.383191609613867</v>
      </c>
      <c r="T112" s="28">
        <f>+'[19]2M'!$AA$39</f>
        <v>29.073437964873111</v>
      </c>
      <c r="U112" s="28">
        <f>+'[19]3M'!$AA$39</f>
        <v>28.836864486880021</v>
      </c>
      <c r="V112" s="28">
        <f>+'[19]4M'!$AA$39</f>
        <v>28.572929197260162</v>
      </c>
      <c r="W112" s="28">
        <f>+'[19]5M'!$AA$39</f>
        <v>26.991722079364393</v>
      </c>
      <c r="X112" s="28">
        <f>+'[19]6M'!$AA$39</f>
        <v>28.562638046383753</v>
      </c>
      <c r="Y112" s="28">
        <f>+'[19]7M'!$AA$39</f>
        <v>27.119718050952962</v>
      </c>
      <c r="Z112" s="28">
        <f>+'[19]8M'!$AA$39</f>
        <v>27.628106997922281</v>
      </c>
      <c r="AA112" s="28">
        <f>+'[19]9M'!$AA$39</f>
        <v>27.394803157393827</v>
      </c>
      <c r="AB112" s="28">
        <f>+'[19]10M'!$AA$39</f>
        <v>27.837445118220888</v>
      </c>
      <c r="AC112" s="28">
        <f>+'[19]11M'!$AA$39</f>
        <v>28.279952646389127</v>
      </c>
      <c r="AD112" s="28">
        <f>+'[19]12M'!$AA$39</f>
        <v>28.429095444049686</v>
      </c>
      <c r="AE112" s="318"/>
    </row>
    <row r="113" spans="1:32" customFormat="1" x14ac:dyDescent="0.2">
      <c r="A113" s="10">
        <v>1025</v>
      </c>
      <c r="B113" s="10" t="s">
        <v>34</v>
      </c>
      <c r="C113" s="474">
        <f>+'[18]33'!$E$39</f>
        <v>24.256884764284344</v>
      </c>
      <c r="D113" s="474">
        <f>+'[18]33'!$F$39</f>
        <v>22.181723065375493</v>
      </c>
      <c r="E113" s="474">
        <f>+'[18]33'!$G$39</f>
        <v>21.970475491395479</v>
      </c>
      <c r="F113" s="474">
        <f>+'[18]33'!$I$39</f>
        <v>18.612280819018338</v>
      </c>
      <c r="G113" s="474">
        <f>+'[18]33'!$J$39</f>
        <v>10.203941495570968</v>
      </c>
      <c r="H113" s="474">
        <f>+'[18]33'!$K$39</f>
        <v>24.693007742832357</v>
      </c>
      <c r="I113" s="474">
        <f>+'[18]33'!$M$39</f>
        <v>16.466418965308346</v>
      </c>
      <c r="J113" s="474">
        <f>+'[18]33'!$N$39</f>
        <v>14.573875756150386</v>
      </c>
      <c r="K113" s="474">
        <f>+'[18]33'!$O$39</f>
        <v>12.615698968911888</v>
      </c>
      <c r="L113" s="474">
        <f>+'[18]33'!$Q$39</f>
        <v>15.884717361931628</v>
      </c>
      <c r="M113" s="474">
        <f>+'[18]33'!$R$39</f>
        <v>15.884254014793097</v>
      </c>
      <c r="N113" s="474">
        <f>+'[18]33'!$S$39</f>
        <v>14.496108584556239</v>
      </c>
      <c r="O113" s="474">
        <f>+'[18]33'!$T$39</f>
        <v>17.747328978306662</v>
      </c>
      <c r="Q113" s="10">
        <v>1025</v>
      </c>
      <c r="R113" s="10" t="s">
        <v>34</v>
      </c>
      <c r="S113" s="28">
        <f t="shared" si="12"/>
        <v>24.256884764284344</v>
      </c>
      <c r="T113" s="28">
        <f>+'[19]2M'!$AB$39</f>
        <v>23.237402434868116</v>
      </c>
      <c r="U113" s="28">
        <f>+'[19]3M'!$AB$39</f>
        <v>22.807406054096749</v>
      </c>
      <c r="V113" s="28">
        <f>+'[19]4M'!$AB$39</f>
        <v>21.763400437752022</v>
      </c>
      <c r="W113" s="28">
        <f>+'[19]5M'!$AB$39</f>
        <v>19.662978700235705</v>
      </c>
      <c r="X113" s="28">
        <f>+'[19]6M'!$AB$39</f>
        <v>20.537726399155922</v>
      </c>
      <c r="Y113" s="28">
        <f>+'[19]7M'!$AB$39</f>
        <v>19.900338658879225</v>
      </c>
      <c r="Z113" s="28">
        <f>+'[19]8M'!$AB$39</f>
        <v>19.227839701019043</v>
      </c>
      <c r="AA113" s="28">
        <f>+'[19]9M'!$AB$39</f>
        <v>18.496456252840527</v>
      </c>
      <c r="AB113" s="28">
        <f>+'[19]10M'!$AB$39</f>
        <v>18.240525353898686</v>
      </c>
      <c r="AC113" s="28">
        <f>+'[19]11M'!$AB$39</f>
        <v>18.026779287232312</v>
      </c>
      <c r="AD113" s="28">
        <f>+'[19]12M'!$AB$39</f>
        <v>17.747328978306662</v>
      </c>
      <c r="AE113" s="318"/>
    </row>
    <row r="114" spans="1:32" customFormat="1" x14ac:dyDescent="0.2">
      <c r="A114" s="10">
        <v>1026</v>
      </c>
      <c r="B114" s="10" t="s">
        <v>35</v>
      </c>
      <c r="C114" s="474">
        <f>+'[18]34'!$E$39</f>
        <v>15.935173799338401</v>
      </c>
      <c r="D114" s="474">
        <f>+'[18]34'!$F$39</f>
        <v>12.789889523548927</v>
      </c>
      <c r="E114" s="474">
        <f>+'[18]34'!$G$39</f>
        <v>18.069323715658086</v>
      </c>
      <c r="F114" s="474">
        <f>+'[18]34'!$I$39</f>
        <v>12.673168411037109</v>
      </c>
      <c r="G114" s="474">
        <f>+'[18]34'!$J$39</f>
        <v>8.5888016784369547</v>
      </c>
      <c r="H114" s="474">
        <f>+'[18]34'!$K$39</f>
        <v>28.932726063624131</v>
      </c>
      <c r="I114" s="474">
        <f>+'[18]34'!$M$39</f>
        <v>7.0014812292500217</v>
      </c>
      <c r="J114" s="474">
        <f>+'[18]34'!$N$39</f>
        <v>18.608136470513976</v>
      </c>
      <c r="K114" s="474">
        <f>+'[18]34'!$O$39</f>
        <v>20.042503743448965</v>
      </c>
      <c r="L114" s="474">
        <f>+'[18]34'!$Q$39</f>
        <v>26.557025467684596</v>
      </c>
      <c r="M114" s="474">
        <f>+'[18]34'!$R$39</f>
        <v>27.319883295052456</v>
      </c>
      <c r="N114" s="474">
        <f>+'[18]34'!$S$39</f>
        <v>20.306729186411932</v>
      </c>
      <c r="O114" s="474">
        <f>+'[18]34'!$T$39</f>
        <v>18.438610689919187</v>
      </c>
      <c r="Q114" s="10">
        <v>1026</v>
      </c>
      <c r="R114" s="10" t="s">
        <v>35</v>
      </c>
      <c r="S114" s="28">
        <f t="shared" si="12"/>
        <v>15.935173799338401</v>
      </c>
      <c r="T114" s="28">
        <f>+'[19]2M'!$AC$39</f>
        <v>14.352585338989613</v>
      </c>
      <c r="U114" s="28">
        <f>+'[19]3M'!$AC$39</f>
        <v>15.620444494840685</v>
      </c>
      <c r="V114" s="28">
        <f>+'[19]4M'!$AC$39</f>
        <v>14.883036610042682</v>
      </c>
      <c r="W114" s="28">
        <f>+'[19]5M'!$AC$39</f>
        <v>13.718854268083531</v>
      </c>
      <c r="X114" s="28">
        <f>+'[19]6M'!$AC$39</f>
        <v>16.503456182065218</v>
      </c>
      <c r="Y114" s="28">
        <f>+'[19]7M'!$AC$39</f>
        <v>15.14889749159618</v>
      </c>
      <c r="Z114" s="28">
        <f>+'[19]8M'!$AC$39</f>
        <v>15.610016323645729</v>
      </c>
      <c r="AA114" s="28">
        <f>+'[19]9M'!$AC$39</f>
        <v>16.13675912332992</v>
      </c>
      <c r="AB114" s="28">
        <f>+'[19]10M'!$AC$39</f>
        <v>17.312828464872759</v>
      </c>
      <c r="AC114" s="28">
        <f>+'[19]11M'!$AC$39</f>
        <v>18.271563618845978</v>
      </c>
      <c r="AD114" s="28">
        <f>+'[19]12M'!$AC$39</f>
        <v>18.438610689919187</v>
      </c>
      <c r="AE114" s="318"/>
    </row>
    <row r="115" spans="1:32" customFormat="1" x14ac:dyDescent="0.2">
      <c r="A115" s="10">
        <v>1027</v>
      </c>
      <c r="B115" s="10" t="s">
        <v>36</v>
      </c>
      <c r="C115" s="474">
        <f>+'[18]35'!$E$39</f>
        <v>29.150541417458271</v>
      </c>
      <c r="D115" s="474">
        <f>+'[18]35'!$F$39</f>
        <v>27.784138012711697</v>
      </c>
      <c r="E115" s="474">
        <f>+'[18]35'!$G$39</f>
        <v>28.625249884668612</v>
      </c>
      <c r="F115" s="474">
        <f>+'[18]35'!$I$39</f>
        <v>23.846936304189875</v>
      </c>
      <c r="G115" s="474">
        <f>+'[18]35'!$J$39</f>
        <v>14.230439955081664</v>
      </c>
      <c r="H115" s="474">
        <f>+'[18]35'!$K$39</f>
        <v>35.813495782567948</v>
      </c>
      <c r="I115" s="474">
        <f>+'[18]35'!$M$39</f>
        <v>17.316354816354817</v>
      </c>
      <c r="J115" s="474">
        <f>+'[18]35'!$N$39</f>
        <v>25.179993689464276</v>
      </c>
      <c r="K115" s="474">
        <f>+'[18]35'!$O$39</f>
        <v>17.830501658791594</v>
      </c>
      <c r="L115" s="474">
        <f>+'[18]35'!$Q$39</f>
        <v>26.711091795837561</v>
      </c>
      <c r="M115" s="474">
        <f>+'[18]35'!$R$39</f>
        <v>21.473776170498066</v>
      </c>
      <c r="N115" s="474">
        <f>+'[18]35'!$S$39</f>
        <v>24.014035230049995</v>
      </c>
      <c r="O115" s="474">
        <f>+'[18]35'!$T$39</f>
        <v>24.498688441012735</v>
      </c>
      <c r="Q115" s="10">
        <v>1027</v>
      </c>
      <c r="R115" s="10" t="s">
        <v>36</v>
      </c>
      <c r="S115" s="28">
        <f t="shared" si="12"/>
        <v>29.150541417458271</v>
      </c>
      <c r="T115" s="28">
        <f>+'[19]2M'!$AD$39</f>
        <v>28.470694531741042</v>
      </c>
      <c r="U115" s="28">
        <f>+'[19]3M'!$AD$39</f>
        <v>28.522957724507307</v>
      </c>
      <c r="V115" s="28">
        <f>+'[19]4M'!$AD$39</f>
        <v>27.348322426938509</v>
      </c>
      <c r="W115" s="28">
        <f>+'[19]5M'!$AD$39</f>
        <v>24.992712563540458</v>
      </c>
      <c r="X115" s="28">
        <f>+'[19]6M'!$AD$39</f>
        <v>26.893057827843087</v>
      </c>
      <c r="Y115" s="28">
        <f>+'[19]7M'!$AD$39</f>
        <v>25.494547815893558</v>
      </c>
      <c r="Z115" s="28">
        <f>+'[19]8M'!$AD$39</f>
        <v>25.45423352878824</v>
      </c>
      <c r="AA115" s="28">
        <f>+'[19]9M'!$AD$39</f>
        <v>24.625920929749924</v>
      </c>
      <c r="AB115" s="28">
        <f>+'[19]10M'!$AD$39</f>
        <v>24.83779169038133</v>
      </c>
      <c r="AC115" s="28">
        <f>+'[19]11M'!$AD$39</f>
        <v>24.541454549033961</v>
      </c>
      <c r="AD115" s="28">
        <f>+'[19]12M'!$AD$39</f>
        <v>24.498688441012735</v>
      </c>
      <c r="AE115" s="318"/>
    </row>
    <row r="116" spans="1:32" customFormat="1" x14ac:dyDescent="0.2">
      <c r="A116" s="10">
        <v>1028</v>
      </c>
      <c r="B116" s="10" t="s">
        <v>37</v>
      </c>
      <c r="C116" s="474">
        <f>+'[18]36'!$E$39</f>
        <v>23.302247493715331</v>
      </c>
      <c r="D116" s="474">
        <f>+'[18]36'!$F$39</f>
        <v>23.197056017856941</v>
      </c>
      <c r="E116" s="474">
        <f>+'[18]36'!$G$39</f>
        <v>23.485646100933529</v>
      </c>
      <c r="F116" s="474">
        <f>+'[18]36'!$I$39</f>
        <v>23.429344816076821</v>
      </c>
      <c r="G116" s="474">
        <f>+'[18]36'!$J$39</f>
        <v>21.216168817397264</v>
      </c>
      <c r="H116" s="474">
        <f>+'[18]36'!$K$39</f>
        <v>23.939138833996473</v>
      </c>
      <c r="I116" s="474">
        <f>+'[18]36'!$M$39</f>
        <v>23.487684078936276</v>
      </c>
      <c r="J116" s="474">
        <f>+'[18]36'!$N$39</f>
        <v>23.464454595872617</v>
      </c>
      <c r="K116" s="474">
        <f>+'[18]36'!$O$39</f>
        <v>22.212448263806657</v>
      </c>
      <c r="L116" s="474">
        <f>+'[18]36'!$Q$39</f>
        <v>23.42984607859848</v>
      </c>
      <c r="M116" s="474">
        <f>+'[18]36'!$R$39</f>
        <v>23.395452099031218</v>
      </c>
      <c r="N116" s="474">
        <f>+'[18]36'!$S$39</f>
        <v>23.349018271680364</v>
      </c>
      <c r="O116" s="474">
        <f>+'[18]36'!$T$39</f>
        <v>23.178416360245478</v>
      </c>
      <c r="Q116" s="10">
        <v>1028</v>
      </c>
      <c r="R116" s="10" t="s">
        <v>37</v>
      </c>
      <c r="S116" s="28">
        <f t="shared" si="12"/>
        <v>23.302247493715331</v>
      </c>
      <c r="T116" s="28">
        <f>+'[19]2M'!$AE$39</f>
        <v>23.251100667412818</v>
      </c>
      <c r="U116" s="28">
        <f>+'[19]3M'!$AE$39</f>
        <v>23.328891788655991</v>
      </c>
      <c r="V116" s="28">
        <f>+'[19]4M'!$AE$39</f>
        <v>23.35404576696239</v>
      </c>
      <c r="W116" s="28">
        <f>+'[19]5M'!$AE$39</f>
        <v>22.961101930191948</v>
      </c>
      <c r="X116" s="28">
        <f>+'[19]6M'!$AE$39</f>
        <v>23.131834337394128</v>
      </c>
      <c r="Y116" s="28">
        <f>+'[19]7M'!$AE$39</f>
        <v>23.183223294638466</v>
      </c>
      <c r="Z116" s="28">
        <f>+'[19]8M'!$AE$39</f>
        <v>23.218858662208564</v>
      </c>
      <c r="AA116" s="28">
        <f>+'[19]9M'!$AE$39</f>
        <v>23.108639643370882</v>
      </c>
      <c r="AB116" s="28">
        <f>+'[19]10M'!$AE$39</f>
        <v>23.140759525189303</v>
      </c>
      <c r="AC116" s="28">
        <f>+'[19]11M'!$AE$39</f>
        <v>23.163731342679807</v>
      </c>
      <c r="AD116" s="28">
        <f>+'[19]12M'!$AE$39</f>
        <v>23.178416360245478</v>
      </c>
      <c r="AE116" s="318"/>
    </row>
    <row r="117" spans="1:32" customFormat="1" x14ac:dyDescent="0.2">
      <c r="A117" s="10">
        <v>1029</v>
      </c>
      <c r="B117" s="10" t="s">
        <v>38</v>
      </c>
      <c r="C117" s="474">
        <f>+'[18]37'!$E$39</f>
        <v>22.157540722331774</v>
      </c>
      <c r="D117" s="474">
        <f>+'[18]37'!$F$39</f>
        <v>21.759946055293327</v>
      </c>
      <c r="E117" s="474">
        <f>+'[18]37'!$G$39</f>
        <v>21.553447185325744</v>
      </c>
      <c r="F117" s="474">
        <f>+'[18]37'!$I$39</f>
        <v>17.41719713546847</v>
      </c>
      <c r="G117" s="474">
        <f>+'[18]37'!$J$39</f>
        <v>10.824063436913335</v>
      </c>
      <c r="H117" s="474">
        <f>+'[18]37'!$K$39</f>
        <v>34.022226554883993</v>
      </c>
      <c r="I117" s="474">
        <f>+'[18]37'!$M$39</f>
        <v>19.377976569832793</v>
      </c>
      <c r="J117" s="474">
        <f>+'[18]37'!$N$39</f>
        <v>25.609827709725536</v>
      </c>
      <c r="K117" s="474">
        <f>+'[18]37'!$O$39</f>
        <v>22.243527127576186</v>
      </c>
      <c r="L117" s="474">
        <f>+'[18]37'!$Q$39</f>
        <v>28.857036830874851</v>
      </c>
      <c r="M117" s="474">
        <f>+'[18]37'!$R$39</f>
        <v>29.730092054696577</v>
      </c>
      <c r="N117" s="474">
        <f>+'[18]37'!$S$39</f>
        <v>20.716385993049986</v>
      </c>
      <c r="O117" s="474">
        <f>+'[18]37'!$T$39</f>
        <v>23.143780858646963</v>
      </c>
      <c r="Q117" s="10">
        <v>1029</v>
      </c>
      <c r="R117" s="10" t="s">
        <v>38</v>
      </c>
      <c r="S117" s="28">
        <f t="shared" si="12"/>
        <v>22.157540722331774</v>
      </c>
      <c r="T117" s="28">
        <f>+'[19]2M'!$AF$39</f>
        <v>21.95859313844576</v>
      </c>
      <c r="U117" s="28">
        <f>+'[19]3M'!$AF$39</f>
        <v>21.817653737491089</v>
      </c>
      <c r="V117" s="28">
        <f>+'[19]4M'!$AF$39</f>
        <v>20.667273377319855</v>
      </c>
      <c r="W117" s="28">
        <f>+'[19]5M'!$AF$39</f>
        <v>18.81371224752538</v>
      </c>
      <c r="X117" s="28">
        <f>+'[19]6M'!$AF$39</f>
        <v>21.657897954062381</v>
      </c>
      <c r="Y117" s="28">
        <f>+'[19]7M'!$AF$39</f>
        <v>21.301806204075724</v>
      </c>
      <c r="Z117" s="28">
        <f>+'[19]8M'!$AF$39</f>
        <v>21.877033717168455</v>
      </c>
      <c r="AA117" s="28">
        <f>+'[19]9M'!$AF$39</f>
        <v>21.919207338227334</v>
      </c>
      <c r="AB117" s="28">
        <f>+'[19]10M'!$AF$39</f>
        <v>22.660694411049498</v>
      </c>
      <c r="AC117" s="28">
        <f>+'[19]11M'!$AF$39</f>
        <v>23.366660939762639</v>
      </c>
      <c r="AD117" s="28">
        <f>+'[19]12M'!$AF$39</f>
        <v>23.143780858646963</v>
      </c>
      <c r="AE117" s="318"/>
    </row>
    <row r="118" spans="1:32" customFormat="1" x14ac:dyDescent="0.2">
      <c r="A118" s="15">
        <v>1030</v>
      </c>
      <c r="B118" s="15" t="s">
        <v>18</v>
      </c>
      <c r="C118" s="475">
        <f>+'[18]17'!$E$39</f>
        <v>19.089653345443537</v>
      </c>
      <c r="D118" s="475">
        <f>+'[18]17'!$F$39</f>
        <v>17.926696618585954</v>
      </c>
      <c r="E118" s="475">
        <f>+'[18]17'!$G$39</f>
        <v>19.829567126550131</v>
      </c>
      <c r="F118" s="475">
        <f>+'[18]17'!$I$39</f>
        <v>19.705696488218834</v>
      </c>
      <c r="G118" s="475">
        <f>+'[18]17'!$J$39</f>
        <v>19.873172116795228</v>
      </c>
      <c r="H118" s="475">
        <f>+'[18]17'!$K$39</f>
        <v>20.537807446258991</v>
      </c>
      <c r="I118" s="475">
        <f>+'[18]17'!$M$39</f>
        <v>19.38134887593672</v>
      </c>
      <c r="J118" s="475">
        <f>+'[18]17'!$N$39</f>
        <v>20.88761735760912</v>
      </c>
      <c r="K118" s="475">
        <f>+'[18]17'!$O$39</f>
        <v>19.789537240695218</v>
      </c>
      <c r="L118" s="475">
        <f>+'[18]17'!$Q$39</f>
        <v>17.191521355657731</v>
      </c>
      <c r="M118" s="475">
        <f>+'[18]17'!$R$39</f>
        <v>18.237378210806025</v>
      </c>
      <c r="N118" s="475">
        <f>+'[18]17'!$S$39</f>
        <v>18.207092425545532</v>
      </c>
      <c r="O118" s="475">
        <f>+'[18]17'!$T$39</f>
        <v>19.242141880979002</v>
      </c>
      <c r="Q118" s="15">
        <v>1030</v>
      </c>
      <c r="R118" s="15" t="s">
        <v>18</v>
      </c>
      <c r="S118" s="30">
        <f t="shared" si="12"/>
        <v>19.089653345443537</v>
      </c>
      <c r="T118" s="30">
        <f>+'[19]2M'!$AG$39</f>
        <v>18.508095222328908</v>
      </c>
      <c r="U118" s="30">
        <f>+'[19]3M'!$AG$39</f>
        <v>18.953504415011039</v>
      </c>
      <c r="V118" s="30">
        <f>+'[19]4M'!$AG$39</f>
        <v>19.147415996015656</v>
      </c>
      <c r="W118" s="30">
        <f>+'[19]5M'!$AG$39</f>
        <v>19.290652430151475</v>
      </c>
      <c r="X118" s="30">
        <f>+'[19]6M'!$AG$39</f>
        <v>19.488054339195447</v>
      </c>
      <c r="Y118" s="30">
        <f>+'[19]7M'!$AG$39</f>
        <v>19.471105203642352</v>
      </c>
      <c r="Z118" s="30">
        <f>+'[19]8M'!$AG$39</f>
        <v>19.651656323062046</v>
      </c>
      <c r="AA118" s="30">
        <f>+'[19]9M'!$AG$39</f>
        <v>19.66792638726179</v>
      </c>
      <c r="AB118" s="30">
        <f>+'[19]10M'!$AG$39</f>
        <v>19.431412694847161</v>
      </c>
      <c r="AC118" s="30">
        <f>+'[19]11M'!$AG$39</f>
        <v>19.329273323309586</v>
      </c>
      <c r="AD118" s="30">
        <f>+'[19]12M'!$AG$39</f>
        <v>19.242141880979002</v>
      </c>
      <c r="AE118" s="318"/>
    </row>
    <row r="119" spans="1:32" customFormat="1" x14ac:dyDescent="0.2">
      <c r="A119" s="4">
        <v>10300</v>
      </c>
      <c r="B119" s="4" t="s">
        <v>167</v>
      </c>
      <c r="C119" s="25">
        <f>+[18]รวม!$E$39</f>
        <v>31.051379356932802</v>
      </c>
      <c r="D119" s="25">
        <f>+[18]รวม!$F$39</f>
        <v>28.145580891256483</v>
      </c>
      <c r="E119" s="25">
        <f>+[18]รวม!$G$39</f>
        <v>28.351418095268794</v>
      </c>
      <c r="F119" s="25">
        <f>+[18]รวม!$I$39</f>
        <v>25.648156068321949</v>
      </c>
      <c r="G119" s="25">
        <f>+[18]รวม!$J$39</f>
        <v>21.175740365078216</v>
      </c>
      <c r="H119" s="25">
        <f>+[18]รวม!$K$39</f>
        <v>31.088388753461942</v>
      </c>
      <c r="I119" s="25">
        <f>+[18]รวม!$M$39</f>
        <v>17.179581192039155</v>
      </c>
      <c r="J119" s="25">
        <f>+[18]รวม!$N$39</f>
        <v>26.130162816395135</v>
      </c>
      <c r="K119" s="25">
        <f>+[18]รวม!$O$39</f>
        <v>18.666506735919281</v>
      </c>
      <c r="L119" s="25">
        <f>+[18]รวม!$Q$39</f>
        <v>24.522949516388685</v>
      </c>
      <c r="M119" s="25">
        <f>+[18]รวม!$R$39</f>
        <v>25.062067882023271</v>
      </c>
      <c r="N119" s="25">
        <f>+[18]รวม!$S$39</f>
        <v>23.605957059096617</v>
      </c>
      <c r="O119" s="25">
        <f>+[18]รวม!$T$39</f>
        <v>25.157731265900757</v>
      </c>
      <c r="Q119" s="4">
        <v>10300</v>
      </c>
      <c r="R119" s="4" t="s">
        <v>167</v>
      </c>
      <c r="S119" s="25">
        <f t="shared" si="12"/>
        <v>31.051379356932802</v>
      </c>
      <c r="T119" s="25">
        <f>+'[19]2M'!$E$39</f>
        <v>29.61435779354974</v>
      </c>
      <c r="U119" s="25">
        <f>+'[19]3M'!$E$39</f>
        <v>29.190369788857968</v>
      </c>
      <c r="V119" s="25">
        <f>+'[19]4M'!$E$39</f>
        <v>28.301780368050235</v>
      </c>
      <c r="W119" s="25">
        <f>+'[19]5M'!$E$39</f>
        <v>26.980738702667711</v>
      </c>
      <c r="X119" s="25">
        <f>+'[19]6M'!$E$39</f>
        <v>27.678382750960328</v>
      </c>
      <c r="Y119" s="25">
        <f>+'[19]7M'!$E$39</f>
        <v>26.210259933890512</v>
      </c>
      <c r="Z119" s="25">
        <f>+'[19]8M'!$E$39</f>
        <v>26.200345398495635</v>
      </c>
      <c r="AA119" s="25">
        <f>+'[19]9M'!$E$39</f>
        <v>25.397420279449534</v>
      </c>
      <c r="AB119" s="25">
        <f>+'[19]10M'!$E$39</f>
        <v>25.313649653540558</v>
      </c>
      <c r="AC119" s="25">
        <f>+'[19]11M'!$E$39</f>
        <v>25.291595382634174</v>
      </c>
      <c r="AD119" s="25">
        <f>+'[19]12M'!$E$39</f>
        <v>25.157731265900747</v>
      </c>
      <c r="AE119" s="318"/>
    </row>
    <row r="120" spans="1:32" customFormat="1" x14ac:dyDescent="0.2">
      <c r="A120" s="32"/>
      <c r="B120" s="32" t="s">
        <v>144</v>
      </c>
      <c r="O120" s="32"/>
    </row>
    <row r="121" spans="1:32" customFormat="1" x14ac:dyDescent="0.2">
      <c r="A121" s="3" t="s">
        <v>52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167</v>
      </c>
      <c r="Q121" s="3" t="s">
        <v>73</v>
      </c>
      <c r="R121" s="3" t="s">
        <v>42</v>
      </c>
      <c r="S121" s="3" t="s">
        <v>74</v>
      </c>
      <c r="T121" s="3" t="s">
        <v>75</v>
      </c>
      <c r="U121" s="3" t="s">
        <v>76</v>
      </c>
      <c r="V121" s="3" t="s">
        <v>77</v>
      </c>
      <c r="W121" s="3" t="s">
        <v>78</v>
      </c>
      <c r="X121" s="3" t="s">
        <v>79</v>
      </c>
      <c r="Y121" s="3" t="s">
        <v>80</v>
      </c>
      <c r="Z121" s="3" t="s">
        <v>81</v>
      </c>
      <c r="AA121" s="3" t="s">
        <v>82</v>
      </c>
      <c r="AB121" s="3" t="s">
        <v>83</v>
      </c>
      <c r="AC121" s="3" t="s">
        <v>84</v>
      </c>
      <c r="AD121" s="3" t="s">
        <v>85</v>
      </c>
    </row>
    <row r="122" spans="1:32" customFormat="1" x14ac:dyDescent="0.2">
      <c r="A122" s="7">
        <v>1004</v>
      </c>
      <c r="B122" s="7" t="s">
        <v>94</v>
      </c>
      <c r="C122" s="19">
        <f>+'[18]11'!$E$41</f>
        <v>0.71905448987472753</v>
      </c>
      <c r="D122" s="19">
        <f>+'[18]11'!$F$41</f>
        <v>0.76646734063532351</v>
      </c>
      <c r="E122" s="19">
        <f>+'[18]11'!$G$41</f>
        <v>0.74973231362448123</v>
      </c>
      <c r="F122" s="19">
        <f>+'[18]11'!$I$41</f>
        <v>0.77054182691779849</v>
      </c>
      <c r="G122" s="19">
        <f>+'[18]11'!$J$41</f>
        <v>0.79694959127681231</v>
      </c>
      <c r="H122" s="19">
        <f>+'[18]11'!$K$41</f>
        <v>0.69576470101130872</v>
      </c>
      <c r="I122" s="19">
        <f>+'[18]11'!$M$41</f>
        <v>0.82570924701788295</v>
      </c>
      <c r="J122" s="19">
        <f>+'[18]11'!$N$41</f>
        <v>0.69174732015481122</v>
      </c>
      <c r="K122" s="19">
        <f>+'[18]11'!$O$41</f>
        <v>0.79005527600176351</v>
      </c>
      <c r="L122" s="19">
        <f>+'[18]11'!$Q$41</f>
        <v>0.6791586893144792</v>
      </c>
      <c r="M122" s="19">
        <f>+'[18]11'!$R$41</f>
        <v>0.66279594158768096</v>
      </c>
      <c r="N122" s="19">
        <f>+'[18]11'!$S$41</f>
        <v>0.70273692049897596</v>
      </c>
      <c r="O122" s="19">
        <f>+'[18]11'!$T$41</f>
        <v>0.73626013099683418</v>
      </c>
      <c r="Q122" s="7">
        <v>1004</v>
      </c>
      <c r="R122" s="7" t="s">
        <v>94</v>
      </c>
      <c r="S122" s="19">
        <f>+C122</f>
        <v>0.71905448987472753</v>
      </c>
      <c r="T122" s="19">
        <f>+'[19]2M'!$G$41</f>
        <v>0.74248505423636169</v>
      </c>
      <c r="U122" s="19">
        <f>+'[19]3M'!$G$41</f>
        <v>0.74493232255430464</v>
      </c>
      <c r="V122" s="19">
        <f>+'[19]4M'!$G$41</f>
        <v>0.75135386679396632</v>
      </c>
      <c r="W122" s="19">
        <f>+'[19]5M'!$G$41</f>
        <v>0.75993719836615659</v>
      </c>
      <c r="X122" s="19">
        <f>+'[19]6M'!$G$41</f>
        <v>0.74877671505055032</v>
      </c>
      <c r="Y122" s="19">
        <f>+'[19]7M'!$G$41</f>
        <v>0.76006134546307802</v>
      </c>
      <c r="Z122" s="19">
        <f>+'[19]8M'!$G$41</f>
        <v>0.75154514708948572</v>
      </c>
      <c r="AA122" s="19">
        <f>+'[19]9M'!$G$41</f>
        <v>0.75581483632120139</v>
      </c>
      <c r="AB122" s="19">
        <f>+'[19]10M'!$G$41</f>
        <v>0.747735642379593</v>
      </c>
      <c r="AC122" s="19">
        <f>+'[19]11M'!$G$41</f>
        <v>0.7396461537104706</v>
      </c>
      <c r="AD122" s="19">
        <f>+'[19]12M'!$G$41</f>
        <v>0.73626013099683418</v>
      </c>
      <c r="AE122" s="311"/>
      <c r="AF122" s="311"/>
    </row>
    <row r="123" spans="1:32" customFormat="1" x14ac:dyDescent="0.2">
      <c r="A123" s="10">
        <v>1005</v>
      </c>
      <c r="B123" s="10" t="s">
        <v>13</v>
      </c>
      <c r="C123" s="21">
        <f>+'[18]12'!$E$41</f>
        <v>0.4667575768522198</v>
      </c>
      <c r="D123" s="21">
        <f>+'[18]12'!$F$41</f>
        <v>0.50681786364272718</v>
      </c>
      <c r="E123" s="21">
        <f>+'[18]12'!$G$41</f>
        <v>0.49064318005799606</v>
      </c>
      <c r="F123" s="21">
        <f>+'[18]12'!$I$41</f>
        <v>0.50419888957212178</v>
      </c>
      <c r="G123" s="21">
        <f>+'[18]12'!$J$41</f>
        <v>0.55820252812890681</v>
      </c>
      <c r="H123" s="21">
        <f>+'[18]12'!$K$41</f>
        <v>0.4686694051232082</v>
      </c>
      <c r="I123" s="21">
        <f>+'[18]12'!$M$41</f>
        <v>0.59798231066887775</v>
      </c>
      <c r="J123" s="21">
        <f>+'[18]12'!$N$41</f>
        <v>0.52110482090721366</v>
      </c>
      <c r="K123" s="21">
        <f>+'[18]12'!$O$41</f>
        <v>0.55449283351708933</v>
      </c>
      <c r="L123" s="21">
        <f>+'[18]12'!$Q$41</f>
        <v>0.51976011754417895</v>
      </c>
      <c r="M123" s="21">
        <f>+'[18]12'!$R$41</f>
        <v>0.47700820961317791</v>
      </c>
      <c r="N123" s="21">
        <f>+'[18]12'!$S$41</f>
        <v>0.51152212631867378</v>
      </c>
      <c r="O123" s="21">
        <f>+'[18]12'!$T$41</f>
        <v>0.5135358534972343</v>
      </c>
      <c r="Q123" s="10">
        <v>1005</v>
      </c>
      <c r="R123" s="10" t="s">
        <v>13</v>
      </c>
      <c r="S123" s="21">
        <f t="shared" ref="S123:S149" si="13">+C123</f>
        <v>0.4667575768522198</v>
      </c>
      <c r="T123" s="21">
        <f>+'[19]2M'!$H$41</f>
        <v>0.4862202873153243</v>
      </c>
      <c r="U123" s="21">
        <f>+'[19]3M'!$H$41</f>
        <v>0.48687763585060223</v>
      </c>
      <c r="V123" s="21">
        <f>+'[19]4M'!$H$41</f>
        <v>0.49129049449490314</v>
      </c>
      <c r="W123" s="21">
        <f>+'[19]5M'!$H$41</f>
        <v>0.50362499042655573</v>
      </c>
      <c r="X123" s="21">
        <f>+'[19]6M'!$H$41</f>
        <v>0.49735364802142762</v>
      </c>
      <c r="Y123" s="21">
        <f>+'[19]7M'!$H$41</f>
        <v>0.51158924769526049</v>
      </c>
      <c r="Z123" s="21">
        <f>+'[19]8M'!$H$41</f>
        <v>0.51299839963420213</v>
      </c>
      <c r="AA123" s="21">
        <f>+'[19]9M'!$H$41</f>
        <v>0.51774451718927017</v>
      </c>
      <c r="AB123" s="21">
        <f>+'[19]10M'!$H$41</f>
        <v>0.51791031976001578</v>
      </c>
      <c r="AC123" s="21">
        <f>+'[19]11M'!$H$41</f>
        <v>0.5140548297581089</v>
      </c>
      <c r="AD123" s="21">
        <f>+'[19]12M'!$H$41</f>
        <v>0.5135358534972343</v>
      </c>
      <c r="AE123" s="311"/>
      <c r="AF123" s="311"/>
    </row>
    <row r="124" spans="1:32" customFormat="1" x14ac:dyDescent="0.2">
      <c r="A124" s="10">
        <v>1006</v>
      </c>
      <c r="B124" s="10" t="s">
        <v>14</v>
      </c>
      <c r="C124" s="21">
        <f>+'[18]13'!$E$41</f>
        <v>0.43350784820104515</v>
      </c>
      <c r="D124" s="21">
        <f>+'[18]13'!$F$41</f>
        <v>0.46631710872957005</v>
      </c>
      <c r="E124" s="21">
        <f>+'[18]13'!$G$41</f>
        <v>0.47651219185280147</v>
      </c>
      <c r="F124" s="21">
        <f>+'[18]13'!$I$41</f>
        <v>0.50388384017870747</v>
      </c>
      <c r="G124" s="21">
        <f>+'[18]13'!$J$41</f>
        <v>0.55017806576514094</v>
      </c>
      <c r="H124" s="21">
        <f>+'[18]13'!$K$41</f>
        <v>0.46101791825921129</v>
      </c>
      <c r="I124" s="21">
        <f>+'[18]13'!$M$41</f>
        <v>0.56388108614232213</v>
      </c>
      <c r="J124" s="21">
        <f>+'[18]13'!$N$41</f>
        <v>0.4852137088704836</v>
      </c>
      <c r="K124" s="21">
        <f>+'[18]13'!$O$41</f>
        <v>0.55104587888772405</v>
      </c>
      <c r="L124" s="21">
        <f>+'[18]13'!$Q$41</f>
        <v>0.46692263205243545</v>
      </c>
      <c r="M124" s="21">
        <f>+'[18]13'!$R$41</f>
        <v>0.47934611707000913</v>
      </c>
      <c r="N124" s="21">
        <f>+'[18]13'!$S$41</f>
        <v>0.49076132602144162</v>
      </c>
      <c r="O124" s="21">
        <f>+'[18]13'!$T$41</f>
        <v>0.49364248368718011</v>
      </c>
      <c r="Q124" s="10">
        <v>1006</v>
      </c>
      <c r="R124" s="10" t="s">
        <v>14</v>
      </c>
      <c r="S124" s="21">
        <f t="shared" si="13"/>
        <v>0.43350784820104515</v>
      </c>
      <c r="T124" s="21">
        <f>+'[19]2M'!$I$41</f>
        <v>0.44975170362403477</v>
      </c>
      <c r="U124" s="21">
        <f>+'[19]3M'!$I$41</f>
        <v>0.45879402909376449</v>
      </c>
      <c r="V124" s="21">
        <f>+'[19]4M'!$I$41</f>
        <v>0.47001227240803733</v>
      </c>
      <c r="W124" s="21">
        <f>+'[19]5M'!$I$41</f>
        <v>0.48504074596577229</v>
      </c>
      <c r="X124" s="21">
        <f>+'[19]6M'!$I$41</f>
        <v>0.48063818979424677</v>
      </c>
      <c r="Y124" s="21">
        <f>+'[19]7M'!$I$41</f>
        <v>0.49282307304443346</v>
      </c>
      <c r="Z124" s="21">
        <f>+'[19]8M'!$I$41</f>
        <v>0.49210305223484796</v>
      </c>
      <c r="AA124" s="21">
        <f>+'[19]9M'!$I$41</f>
        <v>0.49908181413157487</v>
      </c>
      <c r="AB124" s="21">
        <f>+'[19]10M'!$I$41</f>
        <v>0.49580792327949047</v>
      </c>
      <c r="AC124" s="21">
        <f>+'[19]11M'!$I$41</f>
        <v>0.4940025932289917</v>
      </c>
      <c r="AD124" s="21">
        <f>+'[19]12M'!$I$41</f>
        <v>0.49364248368718011</v>
      </c>
      <c r="AE124" s="311"/>
      <c r="AF124" s="311"/>
    </row>
    <row r="125" spans="1:32" customFormat="1" x14ac:dyDescent="0.2">
      <c r="A125" s="10">
        <v>1007</v>
      </c>
      <c r="B125" s="10" t="s">
        <v>15</v>
      </c>
      <c r="C125" s="21">
        <f>+'[18]14'!$E$41</f>
        <v>0.64475739075127469</v>
      </c>
      <c r="D125" s="21">
        <f>+'[18]14'!$F$41</f>
        <v>0.66664444641957743</v>
      </c>
      <c r="E125" s="21">
        <f>+'[18]14'!$G$41</f>
        <v>0.68669108250207989</v>
      </c>
      <c r="F125" s="21">
        <f>+'[18]14'!$I$41</f>
        <v>0.70377318147477652</v>
      </c>
      <c r="G125" s="21">
        <f>+'[18]14'!$J$41</f>
        <v>0.76748949811375411</v>
      </c>
      <c r="H125" s="21">
        <f>+'[18]14'!$K$41</f>
        <v>0.65118610421836221</v>
      </c>
      <c r="I125" s="21">
        <f>+'[18]14'!$M$41</f>
        <v>0.7930782763579558</v>
      </c>
      <c r="J125" s="21">
        <f>+'[18]14'!$N$41</f>
        <v>0.65934550754421917</v>
      </c>
      <c r="K125" s="21">
        <f>+'[18]14'!$O$41</f>
        <v>0.75039111343743636</v>
      </c>
      <c r="L125" s="21">
        <f>+'[18]14'!$Q$41</f>
        <v>0.64576633082941082</v>
      </c>
      <c r="M125" s="21">
        <f>+'[18]14'!$R$41</f>
        <v>0.64759678609792681</v>
      </c>
      <c r="N125" s="21">
        <f>+'[18]14'!$S$41</f>
        <v>0.67151562409749899</v>
      </c>
      <c r="O125" s="21">
        <f>+'[18]14'!$T$41</f>
        <v>0.69020367838658236</v>
      </c>
      <c r="Q125" s="10">
        <v>1007</v>
      </c>
      <c r="R125" s="10" t="s">
        <v>15</v>
      </c>
      <c r="S125" s="21">
        <f t="shared" si="13"/>
        <v>0.64475739075127469</v>
      </c>
      <c r="T125" s="21">
        <f>+'[19]2M'!$J$41</f>
        <v>0.65554365219624278</v>
      </c>
      <c r="U125" s="21">
        <f>+'[19]3M'!$J$41</f>
        <v>0.66597475705086162</v>
      </c>
      <c r="V125" s="21">
        <f>+'[19]4M'!$J$41</f>
        <v>0.67560396577540804</v>
      </c>
      <c r="W125" s="21">
        <f>+'[19]5M'!$J$41</f>
        <v>0.69283597209968228</v>
      </c>
      <c r="X125" s="21">
        <f>+'[19]6M'!$J$41</f>
        <v>0.68537201102182854</v>
      </c>
      <c r="Y125" s="21">
        <f>+'[19]7M'!$J$41</f>
        <v>0.70055722087080285</v>
      </c>
      <c r="Z125" s="21">
        <f>+'[19]8M'!$J$41</f>
        <v>0.69573180926557565</v>
      </c>
      <c r="AA125" s="21">
        <f>+'[19]9M'!$J$41</f>
        <v>0.70194464692183089</v>
      </c>
      <c r="AB125" s="21">
        <f>+'[19]10M'!$J$41</f>
        <v>0.69622019419185799</v>
      </c>
      <c r="AC125" s="21">
        <f>+'[19]11M'!$J$41</f>
        <v>0.69178236284435179</v>
      </c>
      <c r="AD125" s="21">
        <f>+'[19]12M'!$J$41</f>
        <v>0.69020367838658236</v>
      </c>
      <c r="AE125" s="311"/>
      <c r="AF125" s="311"/>
    </row>
    <row r="126" spans="1:32" customFormat="1" x14ac:dyDescent="0.2">
      <c r="A126" s="10">
        <v>1008</v>
      </c>
      <c r="B126" s="10" t="s">
        <v>16</v>
      </c>
      <c r="C126" s="21">
        <f>+'[18]15'!$E$41</f>
        <v>0.70095219926046037</v>
      </c>
      <c r="D126" s="21">
        <f>+'[18]15'!$F$41</f>
        <v>0.74553501692267643</v>
      </c>
      <c r="E126" s="21">
        <f>+'[18]15'!$G$41</f>
        <v>0.7497456253144742</v>
      </c>
      <c r="F126" s="21">
        <f>+'[18]15'!$I$41</f>
        <v>0.78698626122920556</v>
      </c>
      <c r="G126" s="21">
        <f>+'[18]15'!$J$41</f>
        <v>0.83866314907046691</v>
      </c>
      <c r="H126" s="21">
        <f>+'[18]15'!$K$41</f>
        <v>0.68637653474308502</v>
      </c>
      <c r="I126" s="21">
        <f>+'[18]15'!$M$41</f>
        <v>0.84497254632807139</v>
      </c>
      <c r="J126" s="21">
        <f>+'[18]15'!$N$41</f>
        <v>0.72138906894316568</v>
      </c>
      <c r="K126" s="21">
        <f>+'[18]15'!$O$41</f>
        <v>0.79791382446566628</v>
      </c>
      <c r="L126" s="21">
        <f>+'[18]15'!$Q$41</f>
        <v>0.7122037028411099</v>
      </c>
      <c r="M126" s="21">
        <f>+'[18]15'!$R$41</f>
        <v>0.70997256260862918</v>
      </c>
      <c r="N126" s="21">
        <f>+'[18]15'!$S$41</f>
        <v>0.71789016689219665</v>
      </c>
      <c r="O126" s="21">
        <f>+'[18]15'!$T$41</f>
        <v>0.74910789785219001</v>
      </c>
      <c r="Q126" s="10">
        <v>1008</v>
      </c>
      <c r="R126" s="10" t="s">
        <v>16</v>
      </c>
      <c r="S126" s="21">
        <f t="shared" si="13"/>
        <v>0.70095219926046037</v>
      </c>
      <c r="T126" s="21">
        <f>+'[19]2M'!$K$41</f>
        <v>0.72285810721320021</v>
      </c>
      <c r="U126" s="21">
        <f>+'[19]3M'!$K$41</f>
        <v>0.73230002454265708</v>
      </c>
      <c r="V126" s="21">
        <f>+'[19]4M'!$K$41</f>
        <v>0.74586903024277429</v>
      </c>
      <c r="W126" s="21">
        <f>+'[19]5M'!$K$41</f>
        <v>0.76293180597816368</v>
      </c>
      <c r="X126" s="21">
        <f>+'[19]6M'!$K$41</f>
        <v>0.74960264648845965</v>
      </c>
      <c r="Y126" s="21">
        <f>+'[19]7M'!$K$41</f>
        <v>0.76263997810525763</v>
      </c>
      <c r="Z126" s="21">
        <f>+'[19]8M'!$K$41</f>
        <v>0.75716403819401201</v>
      </c>
      <c r="AA126" s="21">
        <f>+'[19]9M'!$K$41</f>
        <v>0.76156668700792685</v>
      </c>
      <c r="AB126" s="21">
        <f>+'[19]10M'!$K$41</f>
        <v>0.75563425482290403</v>
      </c>
      <c r="AC126" s="21">
        <f>+'[19]11M'!$K$41</f>
        <v>0.75218241610084557</v>
      </c>
      <c r="AD126" s="21">
        <f>+'[19]12M'!$K$41</f>
        <v>0.74910789785219001</v>
      </c>
      <c r="AE126" s="311"/>
      <c r="AF126" s="311"/>
    </row>
    <row r="127" spans="1:32" customFormat="1" x14ac:dyDescent="0.2">
      <c r="A127" s="10">
        <v>1009</v>
      </c>
      <c r="B127" s="10" t="s">
        <v>17</v>
      </c>
      <c r="C127" s="21">
        <f>+'[18]16'!$E$41</f>
        <v>0.58327405696481549</v>
      </c>
      <c r="D127" s="21">
        <f>+'[18]16'!$F$41</f>
        <v>0.61337568968399936</v>
      </c>
      <c r="E127" s="21">
        <f>+'[18]16'!$G$41</f>
        <v>0.57793231888816521</v>
      </c>
      <c r="F127" s="21">
        <f>+'[18]16'!$I$41</f>
        <v>0.61173992590343806</v>
      </c>
      <c r="G127" s="21">
        <f>+'[18]16'!$J$41</f>
        <v>0.66572686910895318</v>
      </c>
      <c r="H127" s="21">
        <f>+'[18]16'!$K$41</f>
        <v>0.55558022518317196</v>
      </c>
      <c r="I127" s="21">
        <f>+'[18]16'!$M$41</f>
        <v>0.6470782982949842</v>
      </c>
      <c r="J127" s="21">
        <f>+'[18]16'!$N$41</f>
        <v>0.64764452449529331</v>
      </c>
      <c r="K127" s="21">
        <f>+'[18]16'!$O$41</f>
        <v>0.65584233528490143</v>
      </c>
      <c r="L127" s="21">
        <f>+'[18]16'!$Q$41</f>
        <v>0.60435916918613608</v>
      </c>
      <c r="M127" s="21">
        <f>+'[18]16'!$R$41</f>
        <v>0.62169605569676678</v>
      </c>
      <c r="N127" s="21">
        <f>+'[18]16'!$S$41</f>
        <v>0.62205439719805178</v>
      </c>
      <c r="O127" s="21">
        <f>+'[18]16'!$T$41</f>
        <v>0.61736978571664036</v>
      </c>
      <c r="Q127" s="10">
        <v>1009</v>
      </c>
      <c r="R127" s="10" t="s">
        <v>17</v>
      </c>
      <c r="S127" s="21">
        <f t="shared" si="13"/>
        <v>0.58327405696481549</v>
      </c>
      <c r="T127" s="21">
        <f>+'[19]2M'!$L$41</f>
        <v>0.59826112265084752</v>
      </c>
      <c r="U127" s="21">
        <f>+'[19]3M'!$L$41</f>
        <v>0.59164959817806773</v>
      </c>
      <c r="V127" s="21">
        <f>+'[19]4M'!$L$41</f>
        <v>0.59688607419429829</v>
      </c>
      <c r="W127" s="21">
        <f>+'[19]5M'!$L$41</f>
        <v>0.60957893002513441</v>
      </c>
      <c r="X127" s="21">
        <f>+'[19]6M'!$L$41</f>
        <v>0.60057003145348853</v>
      </c>
      <c r="Y127" s="21">
        <f>+'[19]7M'!$L$41</f>
        <v>0.60716795612944208</v>
      </c>
      <c r="Z127" s="21">
        <f>+'[19]8M'!$L$41</f>
        <v>0.61249998287035334</v>
      </c>
      <c r="AA127" s="21">
        <f>+'[19]9M'!$L$41</f>
        <v>0.61749021020296291</v>
      </c>
      <c r="AB127" s="21">
        <f>+'[19]10M'!$L$41</f>
        <v>0.61646383356745571</v>
      </c>
      <c r="AC127" s="21">
        <f>+'[19]11M'!$L$41</f>
        <v>0.61706157258899486</v>
      </c>
      <c r="AD127" s="21">
        <f>+'[19]12M'!$L$41</f>
        <v>0.61736978571664036</v>
      </c>
      <c r="AE127" s="311"/>
      <c r="AF127" s="311"/>
    </row>
    <row r="128" spans="1:32" customFormat="1" x14ac:dyDescent="0.2">
      <c r="A128" s="10">
        <v>1010</v>
      </c>
      <c r="B128" s="10" t="s">
        <v>19</v>
      </c>
      <c r="C128" s="21">
        <f>+'[18]18'!$E$41</f>
        <v>0.70388459004678472</v>
      </c>
      <c r="D128" s="21">
        <f>+'[18]18'!$F$41</f>
        <v>0.74216911849345024</v>
      </c>
      <c r="E128" s="21">
        <f>+'[18]18'!$G$41</f>
        <v>0.70938373947925226</v>
      </c>
      <c r="F128" s="21">
        <f>+'[18]18'!$I$41</f>
        <v>0.73055616663000222</v>
      </c>
      <c r="G128" s="21">
        <f>+'[18]18'!$J$41</f>
        <v>0.84167124793842774</v>
      </c>
      <c r="H128" s="21">
        <f>+'[18]18'!$K$41</f>
        <v>0.67222298128159585</v>
      </c>
      <c r="I128" s="21">
        <f>+'[18]18'!$M$41</f>
        <v>0.81131579543652133</v>
      </c>
      <c r="J128" s="21">
        <f>+'[18]18'!$N$41</f>
        <v>0.7619416557782841</v>
      </c>
      <c r="K128" s="21">
        <f>+'[18]18'!$O$41</f>
        <v>0.76072435333649058</v>
      </c>
      <c r="L128" s="21">
        <f>+'[18]18'!$Q$41</f>
        <v>0.65108526525325749</v>
      </c>
      <c r="M128" s="21">
        <f>+'[18]18'!$R$41</f>
        <v>0.67939283524796312</v>
      </c>
      <c r="N128" s="21">
        <f>+'[18]18'!$S$41</f>
        <v>0.71172669752051332</v>
      </c>
      <c r="O128" s="21">
        <f>+'[18]18'!$T$41</f>
        <v>0.72984501154546799</v>
      </c>
      <c r="Q128" s="10">
        <v>1010</v>
      </c>
      <c r="R128" s="10" t="s">
        <v>19</v>
      </c>
      <c r="S128" s="21">
        <f t="shared" si="13"/>
        <v>0.70388459004678472</v>
      </c>
      <c r="T128" s="21">
        <f>+'[19]2M'!$M$41</f>
        <v>0.7229215659150644</v>
      </c>
      <c r="U128" s="21">
        <f>+'[19]3M'!$M$41</f>
        <v>0.71868979094966867</v>
      </c>
      <c r="V128" s="21">
        <f>+'[19]4M'!$M$41</f>
        <v>0.72179351525485413</v>
      </c>
      <c r="W128" s="21">
        <f>+'[19]5M'!$M$41</f>
        <v>0.74360904316053889</v>
      </c>
      <c r="X128" s="21">
        <f>+'[19]6M'!$M$41</f>
        <v>0.72942069604615956</v>
      </c>
      <c r="Y128" s="21">
        <f>+'[19]7M'!$M$41</f>
        <v>0.74162414597167936</v>
      </c>
      <c r="Z128" s="21">
        <f>+'[19]8M'!$M$41</f>
        <v>0.74445488059074227</v>
      </c>
      <c r="AA128" s="21">
        <f>+'[19]9M'!$M$41</f>
        <v>0.74605873086885743</v>
      </c>
      <c r="AB128" s="21">
        <f>+'[19]10M'!$M$41</f>
        <v>0.73550189111624353</v>
      </c>
      <c r="AC128" s="21">
        <f>+'[19]11M'!$M$41</f>
        <v>0.73088194276197782</v>
      </c>
      <c r="AD128" s="21">
        <f>+'[19]12M'!$M$41</f>
        <v>0.72984501154546799</v>
      </c>
      <c r="AE128" s="311"/>
      <c r="AF128" s="311"/>
    </row>
    <row r="129" spans="1:32" customFormat="1" x14ac:dyDescent="0.2">
      <c r="A129" s="10">
        <v>1011</v>
      </c>
      <c r="B129" s="10" t="s">
        <v>20</v>
      </c>
      <c r="C129" s="21">
        <f>+'[18]19'!$E$41</f>
        <v>0.54183885773359763</v>
      </c>
      <c r="D129" s="21">
        <f>+'[18]19'!$F$41</f>
        <v>0.56798759291940748</v>
      </c>
      <c r="E129" s="21">
        <f>+'[18]19'!$G$41</f>
        <v>0.54038197349529515</v>
      </c>
      <c r="F129" s="21">
        <f>+'[18]19'!$I$41</f>
        <v>0.57134841437958628</v>
      </c>
      <c r="G129" s="21">
        <f>+'[18]19'!$J$41</f>
        <v>0.62691093292142752</v>
      </c>
      <c r="H129" s="21">
        <f>+'[18]19'!$K$41</f>
        <v>0.54321946831185697</v>
      </c>
      <c r="I129" s="21">
        <f>+'[18]19'!$M$41</f>
        <v>0.69401871123725423</v>
      </c>
      <c r="J129" s="21">
        <f>+'[18]19'!$N$41</f>
        <v>0.57602926609293104</v>
      </c>
      <c r="K129" s="21">
        <f>+'[18]19'!$O$41</f>
        <v>0.6069483568075118</v>
      </c>
      <c r="L129" s="21">
        <f>+'[18]19'!$Q$41</f>
        <v>0.52111308931068123</v>
      </c>
      <c r="M129" s="21">
        <f>+'[18]19'!$R$41</f>
        <v>0.53868532886859566</v>
      </c>
      <c r="N129" s="21">
        <f>+'[18]19'!$S$41</f>
        <v>0.56013046517045895</v>
      </c>
      <c r="O129" s="21">
        <f>+'[18]19'!$T$41</f>
        <v>0.57399720586529845</v>
      </c>
      <c r="Q129" s="10">
        <v>1011</v>
      </c>
      <c r="R129" s="10" t="s">
        <v>20</v>
      </c>
      <c r="S129" s="21">
        <f t="shared" si="13"/>
        <v>0.54183885773359763</v>
      </c>
      <c r="T129" s="21">
        <f>+'[19]2M'!$N$41</f>
        <v>0.55521956610325052</v>
      </c>
      <c r="U129" s="21">
        <f>+'[19]3M'!$N$41</f>
        <v>0.55049347564064488</v>
      </c>
      <c r="V129" s="21">
        <f>+'[19]4M'!$N$41</f>
        <v>0.55556250880020019</v>
      </c>
      <c r="W129" s="21">
        <f>+'[19]5M'!$N$41</f>
        <v>0.56895953849172054</v>
      </c>
      <c r="X129" s="21">
        <f>+'[19]6M'!$N$41</f>
        <v>0.56437825517403661</v>
      </c>
      <c r="Y129" s="21">
        <f>+'[19]7M'!$N$41</f>
        <v>0.5823667881236696</v>
      </c>
      <c r="Z129" s="21">
        <f>+'[19]8M'!$N$41</f>
        <v>0.58201516722098579</v>
      </c>
      <c r="AA129" s="21">
        <f>+'[19]9M'!$N$41</f>
        <v>0.58431522706465167</v>
      </c>
      <c r="AB129" s="21">
        <f>+'[19]10M'!$N$41</f>
        <v>0.57819365566854586</v>
      </c>
      <c r="AC129" s="21">
        <f>+'[19]11M'!$N$41</f>
        <v>0.57506793397928757</v>
      </c>
      <c r="AD129" s="21">
        <f>+'[19]12M'!$N$41</f>
        <v>0.57399720586529845</v>
      </c>
      <c r="AE129" s="311"/>
      <c r="AF129" s="311"/>
    </row>
    <row r="130" spans="1:32" customFormat="1" x14ac:dyDescent="0.2">
      <c r="A130" s="10">
        <v>1012</v>
      </c>
      <c r="B130" s="10" t="s">
        <v>21</v>
      </c>
      <c r="C130" s="21">
        <f>+'[18]20'!$E$41</f>
        <v>0.5600362249954306</v>
      </c>
      <c r="D130" s="21">
        <f>+'[18]20'!$F$41</f>
        <v>0.59899454669393326</v>
      </c>
      <c r="E130" s="21">
        <f>+'[18]20'!$G$41</f>
        <v>0.5868036519666967</v>
      </c>
      <c r="F130" s="21">
        <f>+'[18]20'!$I$41</f>
        <v>0.58509825795150272</v>
      </c>
      <c r="G130" s="21">
        <f>+'[18]20'!$J$41</f>
        <v>0.64052348170957807</v>
      </c>
      <c r="H130" s="21">
        <f>+'[18]20'!$K$41</f>
        <v>0.54911565120229644</v>
      </c>
      <c r="I130" s="21">
        <f>+'[18]20'!$M$41</f>
        <v>0.65510943777921382</v>
      </c>
      <c r="J130" s="21">
        <f>+'[18]20'!$N$41</f>
        <v>0.59728304576775171</v>
      </c>
      <c r="K130" s="21">
        <f>+'[18]20'!$O$41</f>
        <v>0.67079896739079792</v>
      </c>
      <c r="L130" s="21">
        <f>+'[18]20'!$Q$41</f>
        <v>0.59222294978161227</v>
      </c>
      <c r="M130" s="21">
        <f>+'[18]20'!$R$41</f>
        <v>0.6018049711269301</v>
      </c>
      <c r="N130" s="21">
        <f>+'[18]20'!$S$41</f>
        <v>0.61977024272744119</v>
      </c>
      <c r="O130" s="21">
        <f>+'[18]20'!$T$41</f>
        <v>0.60451313369844517</v>
      </c>
      <c r="Q130" s="10">
        <v>1012</v>
      </c>
      <c r="R130" s="10" t="s">
        <v>21</v>
      </c>
      <c r="S130" s="21">
        <f t="shared" si="13"/>
        <v>0.5600362249954306</v>
      </c>
      <c r="T130" s="21">
        <f>+'[19]2M'!$O$41</f>
        <v>0.57936492022448594</v>
      </c>
      <c r="U130" s="21">
        <f>+'[19]3M'!$O$41</f>
        <v>0.58168362364520099</v>
      </c>
      <c r="V130" s="21">
        <f>+'[19]4M'!$O$41</f>
        <v>0.58282198824258069</v>
      </c>
      <c r="W130" s="21">
        <f>+'[19]5M'!$O$41</f>
        <v>0.59382155090485689</v>
      </c>
      <c r="X130" s="21">
        <f>+'[19]6M'!$O$41</f>
        <v>0.58612000556437138</v>
      </c>
      <c r="Y130" s="21">
        <f>+'[19]7M'!$O$41</f>
        <v>0.59599326160803312</v>
      </c>
      <c r="Z130" s="21">
        <f>+'[19]8M'!$O$41</f>
        <v>0.59630524117617845</v>
      </c>
      <c r="AA130" s="21">
        <f>+'[19]9M'!$O$41</f>
        <v>0.60398525211250842</v>
      </c>
      <c r="AB130" s="21">
        <f>+'[19]10M'!$O$41</f>
        <v>0.60314052198372803</v>
      </c>
      <c r="AC130" s="21">
        <f>+'[19]11M'!$O$41</f>
        <v>0.60328694555392048</v>
      </c>
      <c r="AD130" s="21">
        <f>+'[19]12M'!$O$41</f>
        <v>0.60451313369844517</v>
      </c>
      <c r="AE130" s="311"/>
      <c r="AF130" s="311"/>
    </row>
    <row r="131" spans="1:32" customFormat="1" x14ac:dyDescent="0.2">
      <c r="A131" s="10">
        <v>1013</v>
      </c>
      <c r="B131" s="10" t="s">
        <v>22</v>
      </c>
      <c r="C131" s="21">
        <f>+'[18]21'!$E$41</f>
        <v>0.40284205874828477</v>
      </c>
      <c r="D131" s="21">
        <f>+'[18]21'!$F$41</f>
        <v>0.42231811099125011</v>
      </c>
      <c r="E131" s="21">
        <f>+'[18]21'!$G$41</f>
        <v>0.3870273273377548</v>
      </c>
      <c r="F131" s="21">
        <f>+'[18]21'!$I$41</f>
        <v>0.46122562159164432</v>
      </c>
      <c r="G131" s="21">
        <f>+'[18]21'!$J$41</f>
        <v>0.47808673469387752</v>
      </c>
      <c r="H131" s="21">
        <f>+'[18]21'!$K$41</f>
        <v>0.4205224478582385</v>
      </c>
      <c r="I131" s="21">
        <f>+'[18]21'!$M$41</f>
        <v>0.56333921222810113</v>
      </c>
      <c r="J131" s="21">
        <f>+'[18]21'!$N$41</f>
        <v>0.45885196237504677</v>
      </c>
      <c r="K131" s="21">
        <f>+'[18]21'!$O$41</f>
        <v>0.5186769518466573</v>
      </c>
      <c r="L131" s="21">
        <f>+'[18]21'!$Q$41</f>
        <v>0.45472157145431608</v>
      </c>
      <c r="M131" s="21">
        <f>+'[18]21'!$R$41</f>
        <v>0.44909168673885153</v>
      </c>
      <c r="N131" s="21">
        <f>+'[18]21'!$S$41</f>
        <v>0.46392566782810685</v>
      </c>
      <c r="O131" s="21">
        <f>+'[18]21'!$T$41</f>
        <v>0.45668378590914827</v>
      </c>
      <c r="Q131" s="10">
        <v>1013</v>
      </c>
      <c r="R131" s="10" t="s">
        <v>22</v>
      </c>
      <c r="S131" s="21">
        <f t="shared" si="13"/>
        <v>0.40284205874828477</v>
      </c>
      <c r="T131" s="21">
        <f>+'[19]2M'!$P$41</f>
        <v>0.41279574656623835</v>
      </c>
      <c r="U131" s="21">
        <f>+'[19]3M'!$P$41</f>
        <v>0.40394901470128242</v>
      </c>
      <c r="V131" s="21">
        <f>+'[19]4M'!$P$41</f>
        <v>0.41888635433116922</v>
      </c>
      <c r="W131" s="21">
        <f>+'[19]5M'!$P$41</f>
        <v>0.42926639239123199</v>
      </c>
      <c r="X131" s="21">
        <f>+'[19]6M'!$P$41</f>
        <v>0.4270161575379588</v>
      </c>
      <c r="Y131" s="21">
        <f>+'[19]7M'!$P$41</f>
        <v>0.44624491305956349</v>
      </c>
      <c r="Z131" s="21">
        <f>+'[19]8M'!$P$41</f>
        <v>0.44848634173097623</v>
      </c>
      <c r="AA131" s="21">
        <f>+'[19]9M'!$P$41</f>
        <v>0.45583438120751557</v>
      </c>
      <c r="AB131" s="21">
        <f>+'[19]10M'!$P$41</f>
        <v>0.45589677262709644</v>
      </c>
      <c r="AC131" s="21">
        <f>+'[19]11M'!$P$41</f>
        <v>0.45629876187245588</v>
      </c>
      <c r="AD131" s="21">
        <f>+'[19]12M'!$P$41</f>
        <v>0.45668378590914827</v>
      </c>
      <c r="AE131" s="311"/>
      <c r="AF131" s="311"/>
    </row>
    <row r="132" spans="1:32" customFormat="1" x14ac:dyDescent="0.2">
      <c r="A132" s="10">
        <v>1014</v>
      </c>
      <c r="B132" s="10" t="s">
        <v>23</v>
      </c>
      <c r="C132" s="21">
        <f>+'[18]22'!$E$41</f>
        <v>0.58339722176085673</v>
      </c>
      <c r="D132" s="21">
        <f>+'[18]22'!$F$41</f>
        <v>0.60582106592268314</v>
      </c>
      <c r="E132" s="21">
        <f>+'[18]22'!$G$41</f>
        <v>0.59146772112005974</v>
      </c>
      <c r="F132" s="21">
        <f>+'[18]22'!$I$41</f>
        <v>0.61696885352799336</v>
      </c>
      <c r="G132" s="21">
        <f>+'[18]22'!$J$41</f>
        <v>0.6832510925128602</v>
      </c>
      <c r="H132" s="21">
        <f>+'[18]22'!$K$41</f>
        <v>0.58256000034868094</v>
      </c>
      <c r="I132" s="21">
        <f>+'[18]22'!$M$41</f>
        <v>0.70296049058059773</v>
      </c>
      <c r="J132" s="21">
        <f>+'[18]22'!$N$41</f>
        <v>0.60150804234967981</v>
      </c>
      <c r="K132" s="21">
        <f>+'[18]22'!$O$41</f>
        <v>0.65968764104457855</v>
      </c>
      <c r="L132" s="21">
        <f>+'[18]22'!$Q$41</f>
        <v>0.59845983805560043</v>
      </c>
      <c r="M132" s="21">
        <f>+'[18]22'!$R$41</f>
        <v>0.5848841614590623</v>
      </c>
      <c r="N132" s="21">
        <f>+'[18]22'!$S$41</f>
        <v>0.59535820829066288</v>
      </c>
      <c r="O132" s="21">
        <f>+'[18]22'!$T$41</f>
        <v>0.61647361520428978</v>
      </c>
      <c r="Q132" s="10">
        <v>1014</v>
      </c>
      <c r="R132" s="10" t="s">
        <v>23</v>
      </c>
      <c r="S132" s="21">
        <f t="shared" si="13"/>
        <v>0.58339722176085673</v>
      </c>
      <c r="T132" s="21">
        <f>+'[19]2M'!$Q$41</f>
        <v>0.59447081722998818</v>
      </c>
      <c r="U132" s="21">
        <f>+'[19]3M'!$Q$41</f>
        <v>0.59358226912116596</v>
      </c>
      <c r="V132" s="21">
        <f>+'[19]4M'!$Q$41</f>
        <v>0.59969852258365652</v>
      </c>
      <c r="W132" s="21">
        <f>+'[19]5M'!$Q$41</f>
        <v>0.61514003352855773</v>
      </c>
      <c r="X132" s="21">
        <f>+'[19]6M'!$Q$41</f>
        <v>0.60926722153012403</v>
      </c>
      <c r="Y132" s="21">
        <f>+'[19]7M'!$Q$41</f>
        <v>0.62292042824864158</v>
      </c>
      <c r="Z132" s="21">
        <f>+'[19]8M'!$Q$41</f>
        <v>0.61996473725210299</v>
      </c>
      <c r="AA132" s="21">
        <f>+'[19]9M'!$Q$41</f>
        <v>0.62420075751755133</v>
      </c>
      <c r="AB132" s="21">
        <f>+'[19]10M'!$Q$41</f>
        <v>0.62187838346924063</v>
      </c>
      <c r="AC132" s="21">
        <f>+'[19]11M'!$Q$41</f>
        <v>0.61828523725297313</v>
      </c>
      <c r="AD132" s="21">
        <f>+'[19]12M'!$Q$41</f>
        <v>0.61647361520428978</v>
      </c>
      <c r="AE132" s="311"/>
      <c r="AF132" s="311"/>
    </row>
    <row r="133" spans="1:32" customFormat="1" x14ac:dyDescent="0.2">
      <c r="A133" s="10">
        <v>1015</v>
      </c>
      <c r="B133" s="10" t="s">
        <v>24</v>
      </c>
      <c r="C133" s="21">
        <f>+'[18]23'!$E$41</f>
        <v>0.4734871329602845</v>
      </c>
      <c r="D133" s="21">
        <f>+'[18]23'!$F$41</f>
        <v>0.50010556232237113</v>
      </c>
      <c r="E133" s="21">
        <f>+'[18]23'!$G$41</f>
        <v>0.51574709426282039</v>
      </c>
      <c r="F133" s="21">
        <f>+'[18]23'!$I$41</f>
        <v>0.56362991846862809</v>
      </c>
      <c r="G133" s="21">
        <f>+'[18]23'!$J$41</f>
        <v>0.58649517684887453</v>
      </c>
      <c r="H133" s="21">
        <f>+'[18]23'!$K$41</f>
        <v>0.51137472318151544</v>
      </c>
      <c r="I133" s="21">
        <f>+'[18]23'!$M$41</f>
        <v>0.62604332589996814</v>
      </c>
      <c r="J133" s="21">
        <f>+'[18]23'!$N$41</f>
        <v>0.53295243259003133</v>
      </c>
      <c r="K133" s="21">
        <f>+'[18]23'!$O$41</f>
        <v>0.58832721712538227</v>
      </c>
      <c r="L133" s="21">
        <f>+'[18]23'!$Q$41</f>
        <v>0.503989967210279</v>
      </c>
      <c r="M133" s="21">
        <f>+'[18]23'!$R$41</f>
        <v>0.50319945058147642</v>
      </c>
      <c r="N133" s="21">
        <f>+'[18]23'!$S$41</f>
        <v>0.52748712317305935</v>
      </c>
      <c r="O133" s="21">
        <f>+'[18]23'!$T$41</f>
        <v>0.5352879249922341</v>
      </c>
      <c r="Q133" s="10">
        <v>1015</v>
      </c>
      <c r="R133" s="10" t="s">
        <v>24</v>
      </c>
      <c r="S133" s="21">
        <f t="shared" si="13"/>
        <v>0.4734871329602845</v>
      </c>
      <c r="T133" s="21">
        <f>+'[19]2M'!$R$41</f>
        <v>0.4866402833520041</v>
      </c>
      <c r="U133" s="21">
        <f>+'[19]3M'!$R$41</f>
        <v>0.49634327989439281</v>
      </c>
      <c r="V133" s="21">
        <f>+'[19]4M'!$R$41</f>
        <v>0.51255581532499261</v>
      </c>
      <c r="W133" s="21">
        <f>+'[19]5M'!$R$41</f>
        <v>0.52576427435253692</v>
      </c>
      <c r="X133" s="21">
        <f>+'[19]6M'!$R$41</f>
        <v>0.52294675509824584</v>
      </c>
      <c r="Y133" s="21">
        <f>+'[19]7M'!$R$41</f>
        <v>0.53727931808530005</v>
      </c>
      <c r="Z133" s="21">
        <f>+'[19]8M'!$R$41</f>
        <v>0.53650839863329725</v>
      </c>
      <c r="AA133" s="21">
        <f>+'[19]9M'!$R$41</f>
        <v>0.54294645776002515</v>
      </c>
      <c r="AB133" s="21">
        <f>+'[19]10M'!$R$41</f>
        <v>0.53841462311007848</v>
      </c>
      <c r="AC133" s="21">
        <f>+'[19]11M'!$R$41</f>
        <v>0.53535158618601231</v>
      </c>
      <c r="AD133" s="21">
        <f>+'[19]12M'!$R$41</f>
        <v>0.5352879249922341</v>
      </c>
      <c r="AE133" s="311"/>
      <c r="AF133" s="311"/>
    </row>
    <row r="134" spans="1:32" customFormat="1" x14ac:dyDescent="0.2">
      <c r="A134" s="10">
        <v>1016</v>
      </c>
      <c r="B134" s="10" t="s">
        <v>25</v>
      </c>
      <c r="C134" s="21">
        <f>+'[18]24'!$E$41</f>
        <v>0.39315659449465684</v>
      </c>
      <c r="D134" s="21">
        <f>+'[18]24'!$F$41</f>
        <v>0.41436734395823061</v>
      </c>
      <c r="E134" s="21">
        <f>+'[18]24'!$G$41</f>
        <v>0.41869908720793636</v>
      </c>
      <c r="F134" s="21">
        <f>+'[18]24'!$I$41</f>
        <v>0.45078193993421833</v>
      </c>
      <c r="G134" s="21">
        <f>+'[18]24'!$J$41</f>
        <v>0.47645577757540047</v>
      </c>
      <c r="H134" s="21">
        <f>+'[18]24'!$K$41</f>
        <v>0.41609050695175392</v>
      </c>
      <c r="I134" s="21">
        <f>+'[18]24'!$M$41</f>
        <v>0.50527340983142088</v>
      </c>
      <c r="J134" s="21">
        <f>+'[18]24'!$N$41</f>
        <v>0.44414743613846663</v>
      </c>
      <c r="K134" s="21">
        <f>+'[18]24'!$O$41</f>
        <v>0.48163545238723293</v>
      </c>
      <c r="L134" s="21">
        <f>+'[18]24'!$Q$41</f>
        <v>0.41240713060503592</v>
      </c>
      <c r="M134" s="21">
        <f>+'[18]24'!$R$41</f>
        <v>0.40365257210984812</v>
      </c>
      <c r="N134" s="21">
        <f>+'[18]24'!$S$41</f>
        <v>0.42505543624395437</v>
      </c>
      <c r="O134" s="21">
        <f>+'[18]24'!$T$41</f>
        <v>0.43876971348847071</v>
      </c>
      <c r="Q134" s="10">
        <v>1016</v>
      </c>
      <c r="R134" s="10" t="s">
        <v>25</v>
      </c>
      <c r="S134" s="21">
        <f t="shared" si="13"/>
        <v>0.39315659449465684</v>
      </c>
      <c r="T134" s="21">
        <f>+'[19]2M'!$S$41</f>
        <v>0.40344354079643802</v>
      </c>
      <c r="U134" s="21">
        <f>+'[19]3M'!$S$41</f>
        <v>0.40809628788490687</v>
      </c>
      <c r="V134" s="21">
        <f>+'[19]4M'!$S$41</f>
        <v>0.41873812077258776</v>
      </c>
      <c r="W134" s="21">
        <f>+'[19]5M'!$S$41</f>
        <v>0.42997407173092145</v>
      </c>
      <c r="X134" s="21">
        <f>+'[19]6M'!$S$41</f>
        <v>0.42772158791655135</v>
      </c>
      <c r="Y134" s="21">
        <f>+'[19]7M'!$S$41</f>
        <v>0.43970503107219755</v>
      </c>
      <c r="Z134" s="21">
        <f>+'[19]8M'!$S$41</f>
        <v>0.44066594875248521</v>
      </c>
      <c r="AA134" s="21">
        <f>+'[19]9M'!$S$41</f>
        <v>0.44529550110845234</v>
      </c>
      <c r="AB134" s="21">
        <f>+'[19]10M'!$S$41</f>
        <v>0.44270120463491142</v>
      </c>
      <c r="AC134" s="21">
        <f>+'[19]11M'!$S$41</f>
        <v>0.43947515206673515</v>
      </c>
      <c r="AD134" s="21">
        <f>+'[19]12M'!$S$41</f>
        <v>0.43876971348847071</v>
      </c>
      <c r="AE134" s="311"/>
      <c r="AF134" s="311"/>
    </row>
    <row r="135" spans="1:32" customFormat="1" x14ac:dyDescent="0.2">
      <c r="A135" s="10">
        <v>1017</v>
      </c>
      <c r="B135" s="10" t="s">
        <v>26</v>
      </c>
      <c r="C135" s="21">
        <f>+'[18]25'!$E$41</f>
        <v>0.53051037407239132</v>
      </c>
      <c r="D135" s="21">
        <f>+'[18]25'!$F$41</f>
        <v>0.56164410952398802</v>
      </c>
      <c r="E135" s="21">
        <f>+'[18]25'!$G$41</f>
        <v>0.54280220496939424</v>
      </c>
      <c r="F135" s="21">
        <f>+'[18]25'!$I$41</f>
        <v>0.57258366038454944</v>
      </c>
      <c r="G135" s="21">
        <f>+'[18]25'!$J$41</f>
        <v>0.61787234496516852</v>
      </c>
      <c r="H135" s="21">
        <f>+'[18]25'!$K$41</f>
        <v>0.5251656656012943</v>
      </c>
      <c r="I135" s="21">
        <f>+'[18]25'!$M$41</f>
        <v>0.64828064955993558</v>
      </c>
      <c r="J135" s="21">
        <f>+'[18]25'!$N$41</f>
        <v>0.54662612845724801</v>
      </c>
      <c r="K135" s="21">
        <f>+'[18]25'!$O$41</f>
        <v>0.60546472398324247</v>
      </c>
      <c r="L135" s="21">
        <f>+'[18]25'!$Q$41</f>
        <v>0.54617525169889292</v>
      </c>
      <c r="M135" s="21">
        <f>+'[18]25'!$R$41</f>
        <v>0.54760345660458376</v>
      </c>
      <c r="N135" s="21">
        <f>+'[18]25'!$S$41</f>
        <v>0.56431093232953211</v>
      </c>
      <c r="O135" s="21">
        <f>+'[18]25'!$T$41</f>
        <v>0.56663579919554208</v>
      </c>
      <c r="Q135" s="10">
        <v>1017</v>
      </c>
      <c r="R135" s="10" t="s">
        <v>26</v>
      </c>
      <c r="S135" s="21">
        <f t="shared" si="13"/>
        <v>0.53051037407239132</v>
      </c>
      <c r="T135" s="21">
        <f>+'[19]2M'!$T$41</f>
        <v>0.54593043431178789</v>
      </c>
      <c r="U135" s="21">
        <f>+'[19]3M'!$T$41</f>
        <v>0.54498842101829803</v>
      </c>
      <c r="V135" s="21">
        <f>+'[19]4M'!$T$41</f>
        <v>0.55195335852616456</v>
      </c>
      <c r="W135" s="21">
        <f>+'[19]5M'!$T$41</f>
        <v>0.56431005364297948</v>
      </c>
      <c r="X135" s="21">
        <f>+'[19]6M'!$T$41</f>
        <v>0.55725921234392639</v>
      </c>
      <c r="Y135" s="21">
        <f>+'[19]7M'!$T$41</f>
        <v>0.57040855697656134</v>
      </c>
      <c r="Z135" s="21">
        <f>+'[19]8M'!$T$41</f>
        <v>0.56728982951205176</v>
      </c>
      <c r="AA135" s="21">
        <f>+'[19]9M'!$T$41</f>
        <v>0.57157129650971561</v>
      </c>
      <c r="AB135" s="21">
        <f>+'[19]10M'!$T$41</f>
        <v>0.56904827571315275</v>
      </c>
      <c r="AC135" s="21">
        <f>+'[19]11M'!$T$41</f>
        <v>0.56714459681910245</v>
      </c>
      <c r="AD135" s="21">
        <f>+'[19]12M'!$T$41</f>
        <v>0.56663579919554208</v>
      </c>
      <c r="AE135" s="311"/>
      <c r="AF135" s="311"/>
    </row>
    <row r="136" spans="1:32" customFormat="1" x14ac:dyDescent="0.2">
      <c r="A136" s="10">
        <v>1018</v>
      </c>
      <c r="B136" s="10" t="s">
        <v>27</v>
      </c>
      <c r="C136" s="21">
        <f>+'[18]26'!$E$41</f>
        <v>0.44489205917124491</v>
      </c>
      <c r="D136" s="21">
        <f>+'[18]26'!$F$41</f>
        <v>0.46594364536061328</v>
      </c>
      <c r="E136" s="21">
        <f>+'[18]26'!$G$41</f>
        <v>0.46900761390485962</v>
      </c>
      <c r="F136" s="21">
        <f>+'[18]26'!$I$41</f>
        <v>0.49277939446473901</v>
      </c>
      <c r="G136" s="21">
        <f>+'[18]26'!$J$41</f>
        <v>0.55735972223743446</v>
      </c>
      <c r="H136" s="21">
        <f>+'[18]26'!$K$41</f>
        <v>0.45923412410291364</v>
      </c>
      <c r="I136" s="21">
        <f>+'[18]26'!$M$41</f>
        <v>0.58816637375512593</v>
      </c>
      <c r="J136" s="21">
        <f>+'[18]26'!$N$41</f>
        <v>0.50975962118247575</v>
      </c>
      <c r="K136" s="21">
        <f>+'[18]26'!$O$41</f>
        <v>0.56902875139693176</v>
      </c>
      <c r="L136" s="21">
        <f>+'[18]26'!$Q$41</f>
        <v>0.46825494229287046</v>
      </c>
      <c r="M136" s="21">
        <f>+'[18]26'!$R$41</f>
        <v>0.47416532718192861</v>
      </c>
      <c r="N136" s="21">
        <f>+'[18]26'!$S$41</f>
        <v>0.49993154331786721</v>
      </c>
      <c r="O136" s="21">
        <f>+'[18]26'!$T$41</f>
        <v>0.49949081025761477</v>
      </c>
      <c r="Q136" s="10">
        <v>1018</v>
      </c>
      <c r="R136" s="10" t="s">
        <v>27</v>
      </c>
      <c r="S136" s="21">
        <f t="shared" si="13"/>
        <v>0.44489205917124491</v>
      </c>
      <c r="T136" s="21">
        <f>+'[19]2M'!$U$41</f>
        <v>0.45536948025808532</v>
      </c>
      <c r="U136" s="21">
        <f>+'[19]3M'!$U$41</f>
        <v>0.45996039524475341</v>
      </c>
      <c r="V136" s="21">
        <f>+'[19]4M'!$U$41</f>
        <v>0.468237669689269</v>
      </c>
      <c r="W136" s="21">
        <f>+'[19]5M'!$U$41</f>
        <v>0.48465566577253877</v>
      </c>
      <c r="X136" s="21">
        <f>+'[19]6M'!$U$41</f>
        <v>0.4803068553068553</v>
      </c>
      <c r="Y136" s="21">
        <f>+'[19]7M'!$U$41</f>
        <v>0.49532606163724563</v>
      </c>
      <c r="Z136" s="21">
        <f>+'[19]8M'!$U$41</f>
        <v>0.49738208002544099</v>
      </c>
      <c r="AA136" s="21">
        <f>+'[19]9M'!$U$41</f>
        <v>0.5050967310118788</v>
      </c>
      <c r="AB136" s="21">
        <f>+'[19]10M'!$U$41</f>
        <v>0.50149338378099595</v>
      </c>
      <c r="AC136" s="21">
        <f>+'[19]11M'!$U$41</f>
        <v>0.49928155714803213</v>
      </c>
      <c r="AD136" s="21">
        <f>+'[19]12M'!$U$41</f>
        <v>0.49949081025761477</v>
      </c>
      <c r="AE136" s="311"/>
      <c r="AF136" s="311"/>
    </row>
    <row r="137" spans="1:32" customFormat="1" x14ac:dyDescent="0.2">
      <c r="A137" s="10">
        <v>1019</v>
      </c>
      <c r="B137" s="10" t="s">
        <v>28</v>
      </c>
      <c r="C137" s="21">
        <f>+'[18]27'!$E$41</f>
        <v>0.46679695353905792</v>
      </c>
      <c r="D137" s="21">
        <f>+'[18]27'!$F$41</f>
        <v>0.50962096707306959</v>
      </c>
      <c r="E137" s="21">
        <f>+'[18]27'!$G$41</f>
        <v>0.4803161282307159</v>
      </c>
      <c r="F137" s="21">
        <f>+'[18]27'!$I$41</f>
        <v>0.48413121028798839</v>
      </c>
      <c r="G137" s="21">
        <f>+'[18]27'!$J$41</f>
        <v>0.58369345754666857</v>
      </c>
      <c r="H137" s="21">
        <f>+'[18]27'!$K$41</f>
        <v>0.45449906717905381</v>
      </c>
      <c r="I137" s="21">
        <f>+'[18]27'!$M$41</f>
        <v>0.58669293600952266</v>
      </c>
      <c r="J137" s="21">
        <f>+'[18]27'!$N$41</f>
        <v>0.49308358835740684</v>
      </c>
      <c r="K137" s="21">
        <f>+'[18]27'!$O$41</f>
        <v>0.54873939244865322</v>
      </c>
      <c r="L137" s="21">
        <f>+'[18]27'!$Q$41</f>
        <v>0.45965659618519533</v>
      </c>
      <c r="M137" s="21">
        <f>+'[18]27'!$R$41</f>
        <v>0.48585308499271102</v>
      </c>
      <c r="N137" s="21">
        <f>+'[18]27'!$S$41</f>
        <v>0.49373767258382645</v>
      </c>
      <c r="O137" s="21">
        <f>+'[18]27'!$T$41</f>
        <v>0.5045730624754714</v>
      </c>
      <c r="Q137" s="10">
        <v>1019</v>
      </c>
      <c r="R137" s="10" t="s">
        <v>28</v>
      </c>
      <c r="S137" s="21">
        <f t="shared" si="13"/>
        <v>0.46679695353905792</v>
      </c>
      <c r="T137" s="21">
        <f>+'[19]2M'!$V$41</f>
        <v>0.48787130228854908</v>
      </c>
      <c r="U137" s="21">
        <f>+'[19]3M'!$V$41</f>
        <v>0.48552709204964301</v>
      </c>
      <c r="V137" s="21">
        <f>+'[19]4M'!$V$41</f>
        <v>0.48523780336086514</v>
      </c>
      <c r="W137" s="21">
        <f>+'[19]5M'!$V$41</f>
        <v>0.50362089098458263</v>
      </c>
      <c r="X137" s="21">
        <f>+'[19]6M'!$V$41</f>
        <v>0.49438284929356358</v>
      </c>
      <c r="Y137" s="21">
        <f>+'[19]7M'!$V$41</f>
        <v>0.50759182070445552</v>
      </c>
      <c r="Z137" s="21">
        <f>+'[19]8M'!$V$41</f>
        <v>0.50624015175853254</v>
      </c>
      <c r="AA137" s="21">
        <f>+'[19]9M'!$V$41</f>
        <v>0.51104956962542092</v>
      </c>
      <c r="AB137" s="21">
        <f>+'[19]10M'!$V$41</f>
        <v>0.50633362239841428</v>
      </c>
      <c r="AC137" s="21">
        <f>+'[19]11M'!$V$41</f>
        <v>0.50527469313484674</v>
      </c>
      <c r="AD137" s="21">
        <f>+'[19]12M'!$V$41</f>
        <v>0.5045730624754714</v>
      </c>
      <c r="AE137" s="311"/>
      <c r="AF137" s="311"/>
    </row>
    <row r="138" spans="1:32" customFormat="1" x14ac:dyDescent="0.2">
      <c r="A138" s="10">
        <v>1020</v>
      </c>
      <c r="B138" s="10" t="s">
        <v>29</v>
      </c>
      <c r="C138" s="21">
        <f>+'[18]28'!$E$41</f>
        <v>0.59828225263984314</v>
      </c>
      <c r="D138" s="21">
        <f>+'[18]28'!$F$41</f>
        <v>0.65288785920416204</v>
      </c>
      <c r="E138" s="21">
        <f>+'[18]28'!$G$41</f>
        <v>0.62255956145899216</v>
      </c>
      <c r="F138" s="21">
        <f>+'[18]28'!$I$41</f>
        <v>0.65192908586824028</v>
      </c>
      <c r="G138" s="21">
        <f>+'[18]28'!$J$41</f>
        <v>0.68152186130156234</v>
      </c>
      <c r="H138" s="21">
        <f>+'[18]28'!$K$41</f>
        <v>0.55943269762838144</v>
      </c>
      <c r="I138" s="21">
        <f>+'[18]28'!$M$41</f>
        <v>0.69342299689394171</v>
      </c>
      <c r="J138" s="21">
        <f>+'[18]28'!$N$41</f>
        <v>0.57675192985966695</v>
      </c>
      <c r="K138" s="21">
        <f>+'[18]28'!$O$41</f>
        <v>0.6558581850248516</v>
      </c>
      <c r="L138" s="21">
        <f>+'[18]28'!$Q$41</f>
        <v>0.60642297518774146</v>
      </c>
      <c r="M138" s="21">
        <f>+'[18]28'!$R$41</f>
        <v>0.60837901127242455</v>
      </c>
      <c r="N138" s="21">
        <f>+'[18]28'!$S$41</f>
        <v>0.63184323087635541</v>
      </c>
      <c r="O138" s="21">
        <f>+'[18]28'!$T$41</f>
        <v>0.62792537230656653</v>
      </c>
      <c r="Q138" s="10">
        <v>1020</v>
      </c>
      <c r="R138" s="10" t="s">
        <v>29</v>
      </c>
      <c r="S138" s="21">
        <f t="shared" si="13"/>
        <v>0.59828225263984314</v>
      </c>
      <c r="T138" s="21">
        <f>+'[19]2M'!$W$41</f>
        <v>0.62525841571768237</v>
      </c>
      <c r="U138" s="21">
        <f>+'[19]3M'!$W$41</f>
        <v>0.62438173692980936</v>
      </c>
      <c r="V138" s="21">
        <f>+'[19]4M'!$W$41</f>
        <v>0.63159505761191215</v>
      </c>
      <c r="W138" s="21">
        <f>+'[19]5M'!$W$41</f>
        <v>0.64090744333465843</v>
      </c>
      <c r="X138" s="21">
        <f>+'[19]6M'!$W$41</f>
        <v>0.62723818209454318</v>
      </c>
      <c r="Y138" s="21">
        <f>+'[19]7M'!$W$41</f>
        <v>0.63695208333572151</v>
      </c>
      <c r="Z138" s="21">
        <f>+'[19]8M'!$W$41</f>
        <v>0.6294446237040684</v>
      </c>
      <c r="AA138" s="21">
        <f>+'[19]9M'!$W$41</f>
        <v>0.63247352229246501</v>
      </c>
      <c r="AB138" s="21">
        <f>+'[19]10M'!$W$41</f>
        <v>0.62959257187212603</v>
      </c>
      <c r="AC138" s="21">
        <f>+'[19]11M'!$W$41</f>
        <v>0.62751479717309899</v>
      </c>
      <c r="AD138" s="21">
        <f>+'[19]12M'!$W$41</f>
        <v>0.62792537230656653</v>
      </c>
      <c r="AE138" s="311"/>
      <c r="AF138" s="311"/>
    </row>
    <row r="139" spans="1:32" customFormat="1" x14ac:dyDescent="0.2">
      <c r="A139" s="10">
        <v>1021</v>
      </c>
      <c r="B139" s="10" t="s">
        <v>30</v>
      </c>
      <c r="C139" s="21">
        <f>+'[18]29'!$E$41</f>
        <v>0.50030497587655265</v>
      </c>
      <c r="D139" s="21">
        <f>+'[18]29'!$F$41</f>
        <v>0.54885412010132617</v>
      </c>
      <c r="E139" s="21">
        <f>+'[18]29'!$G$41</f>
        <v>0.53899885593390862</v>
      </c>
      <c r="F139" s="21">
        <f>+'[18]29'!$I$41</f>
        <v>0.56652026049411364</v>
      </c>
      <c r="G139" s="21">
        <f>+'[18]29'!$J$41</f>
        <v>0.59737958098613841</v>
      </c>
      <c r="H139" s="21">
        <f>+'[18]29'!$K$41</f>
        <v>0.48304648046995774</v>
      </c>
      <c r="I139" s="21">
        <f>+'[18]29'!$M$41</f>
        <v>0.60605199265707355</v>
      </c>
      <c r="J139" s="21">
        <f>+'[18]29'!$N$41</f>
        <v>0.53664598402523056</v>
      </c>
      <c r="K139" s="21">
        <f>+'[18]29'!$O$41</f>
        <v>0.54477603154982635</v>
      </c>
      <c r="L139" s="21">
        <f>+'[18]29'!$Q$41</f>
        <v>0.53262456886019993</v>
      </c>
      <c r="M139" s="21">
        <f>+'[18]29'!$R$41</f>
        <v>0.53908663132546519</v>
      </c>
      <c r="N139" s="21">
        <f>+'[18]29'!$S$41</f>
        <v>0.57781677781677787</v>
      </c>
      <c r="O139" s="21">
        <f>+'[18]29'!$T$41</f>
        <v>0.54709324564396677</v>
      </c>
      <c r="Q139" s="10">
        <v>1021</v>
      </c>
      <c r="R139" s="10" t="s">
        <v>30</v>
      </c>
      <c r="S139" s="21">
        <f t="shared" si="13"/>
        <v>0.50030497587655265</v>
      </c>
      <c r="T139" s="21">
        <f>+'[19]2M'!$X$41</f>
        <v>0.52401222760716759</v>
      </c>
      <c r="U139" s="21">
        <f>+'[19]3M'!$X$41</f>
        <v>0.52886318094971807</v>
      </c>
      <c r="V139" s="21">
        <f>+'[19]4M'!$X$41</f>
        <v>0.5383400074971052</v>
      </c>
      <c r="W139" s="21">
        <f>+'[19]5M'!$X$41</f>
        <v>0.54955792843055451</v>
      </c>
      <c r="X139" s="21">
        <f>+'[19]6M'!$X$41</f>
        <v>0.53981700685880751</v>
      </c>
      <c r="Y139" s="21">
        <f>+'[19]7M'!$X$41</f>
        <v>0.54888041114977892</v>
      </c>
      <c r="Z139" s="21">
        <f>+'[19]8M'!$X$41</f>
        <v>0.5469300704682124</v>
      </c>
      <c r="AA139" s="21">
        <f>+'[19]9M'!$X$41</f>
        <v>0.54642660084594996</v>
      </c>
      <c r="AB139" s="21">
        <f>+'[19]10M'!$X$41</f>
        <v>0.5449592570429449</v>
      </c>
      <c r="AC139" s="21">
        <f>+'[19]11M'!$X$41</f>
        <v>0.54458678644063307</v>
      </c>
      <c r="AD139" s="21">
        <f>+'[19]12M'!$X$41</f>
        <v>0.54709324564396677</v>
      </c>
      <c r="AE139" s="311"/>
      <c r="AF139" s="311"/>
    </row>
    <row r="140" spans="1:32" customFormat="1" x14ac:dyDescent="0.2">
      <c r="A140" s="10">
        <v>1022</v>
      </c>
      <c r="B140" s="10" t="s">
        <v>31</v>
      </c>
      <c r="C140" s="21">
        <f>+'[18]30'!$E$41</f>
        <v>0.55933748680275219</v>
      </c>
      <c r="D140" s="21">
        <f>+'[18]30'!$F$41</f>
        <v>0.58359605845466822</v>
      </c>
      <c r="E140" s="21">
        <f>+'[18]30'!$G$41</f>
        <v>0.5565154481232446</v>
      </c>
      <c r="F140" s="21">
        <f>+'[18]30'!$I$41</f>
        <v>0.57194021635691172</v>
      </c>
      <c r="G140" s="21">
        <f>+'[18]30'!$J$41</f>
        <v>0.66180671099779098</v>
      </c>
      <c r="H140" s="21">
        <f>+'[18]30'!$K$41</f>
        <v>0.54961629181754756</v>
      </c>
      <c r="I140" s="21">
        <f>+'[18]30'!$M$41</f>
        <v>0.70953968786378074</v>
      </c>
      <c r="J140" s="21">
        <f>+'[18]30'!$N$41</f>
        <v>0.58876599276498509</v>
      </c>
      <c r="K140" s="21">
        <f>+'[18]30'!$O$41</f>
        <v>0.64197245157452265</v>
      </c>
      <c r="L140" s="21">
        <f>+'[18]30'!$Q$41</f>
        <v>0.59445985931624445</v>
      </c>
      <c r="M140" s="21">
        <f>+'[18]30'!$R$41</f>
        <v>0.59001306695634381</v>
      </c>
      <c r="N140" s="21">
        <f>+'[18]30'!$S$41</f>
        <v>0.60715999429379186</v>
      </c>
      <c r="O140" s="21">
        <f>+'[18]30'!$T$41</f>
        <v>0.60022126182053093</v>
      </c>
      <c r="Q140" s="10">
        <v>1022</v>
      </c>
      <c r="R140" s="10" t="s">
        <v>31</v>
      </c>
      <c r="S140" s="21">
        <f t="shared" si="13"/>
        <v>0.55933748680275219</v>
      </c>
      <c r="T140" s="21">
        <f>+'[19]2M'!$Y$41</f>
        <v>0.57099113336938223</v>
      </c>
      <c r="U140" s="21">
        <f>+'[19]3M'!$Y$41</f>
        <v>0.56618019458302205</v>
      </c>
      <c r="V140" s="21">
        <f>+'[19]4M'!$Y$41</f>
        <v>0.5676307496794013</v>
      </c>
      <c r="W140" s="21">
        <f>+'[19]5M'!$Y$41</f>
        <v>0.58514222530483662</v>
      </c>
      <c r="X140" s="21">
        <f>+'[19]6M'!$Y$41</f>
        <v>0.57874244887750048</v>
      </c>
      <c r="Y140" s="21">
        <f>+'[19]7M'!$Y$41</f>
        <v>0.59734825512842771</v>
      </c>
      <c r="Z140" s="21">
        <f>+'[19]8M'!$Y$41</f>
        <v>0.59636580411660123</v>
      </c>
      <c r="AA140" s="21">
        <f>+'[19]9M'!$Y$41</f>
        <v>0.60137536820219584</v>
      </c>
      <c r="AB140" s="21">
        <f>+'[19]10M'!$Y$41</f>
        <v>0.60101561105270473</v>
      </c>
      <c r="AC140" s="21">
        <f>+'[19]11M'!$Y$41</f>
        <v>0.60017447238368304</v>
      </c>
      <c r="AD140" s="21">
        <f>+'[19]12M'!$Y$41</f>
        <v>0.60022126182053093</v>
      </c>
      <c r="AE140" s="311"/>
      <c r="AF140" s="311"/>
    </row>
    <row r="141" spans="1:32" customFormat="1" x14ac:dyDescent="0.2">
      <c r="A141" s="10">
        <v>1023</v>
      </c>
      <c r="B141" s="10" t="s">
        <v>32</v>
      </c>
      <c r="C141" s="21">
        <f>+'[18]31'!$E$41</f>
        <v>0.40542608961849003</v>
      </c>
      <c r="D141" s="21">
        <f>+'[18]31'!$F$41</f>
        <v>0.45704065522005133</v>
      </c>
      <c r="E141" s="21">
        <f>+'[18]31'!$G$41</f>
        <v>0.42724437566956314</v>
      </c>
      <c r="F141" s="21">
        <f>+'[18]31'!$I$41</f>
        <v>0.46246923367218817</v>
      </c>
      <c r="G141" s="21">
        <f>+'[18]31'!$J$41</f>
        <v>0.48995314612748025</v>
      </c>
      <c r="H141" s="21">
        <f>+'[18]31'!$K$41</f>
        <v>0.4046340840996947</v>
      </c>
      <c r="I141" s="21">
        <f>+'[18]31'!$M$41</f>
        <v>0.50321009303911546</v>
      </c>
      <c r="J141" s="21">
        <f>+'[18]31'!$N$41</f>
        <v>0.44529424062124906</v>
      </c>
      <c r="K141" s="21">
        <f>+'[18]31'!$O$41</f>
        <v>0.46279323117147214</v>
      </c>
      <c r="L141" s="21">
        <f>+'[18]31'!$Q$41</f>
        <v>0.41420851949753207</v>
      </c>
      <c r="M141" s="21">
        <f>+'[18]31'!$R$41</f>
        <v>0.43632895324345616</v>
      </c>
      <c r="N141" s="21">
        <f>+'[18]31'!$S$41</f>
        <v>0.43045756368465532</v>
      </c>
      <c r="O141" s="21">
        <f>+'[18]31'!$T$41</f>
        <v>0.44517113748235204</v>
      </c>
      <c r="Q141" s="10">
        <v>1023</v>
      </c>
      <c r="R141" s="10" t="s">
        <v>32</v>
      </c>
      <c r="S141" s="21">
        <f t="shared" si="13"/>
        <v>0.40542608961849003</v>
      </c>
      <c r="T141" s="21">
        <f>+'[19]2M'!$Z$41</f>
        <v>0.43069934348535466</v>
      </c>
      <c r="U141" s="21">
        <f>+'[19]3M'!$Z$41</f>
        <v>0.42932612874399706</v>
      </c>
      <c r="V141" s="21">
        <f>+'[19]4M'!$Z$41</f>
        <v>0.43762465974604375</v>
      </c>
      <c r="W141" s="21">
        <f>+'[19]5M'!$Z$41</f>
        <v>0.44726398862591077</v>
      </c>
      <c r="X141" s="21">
        <f>+'[19]6M'!$Z$41</f>
        <v>0.44032014565623057</v>
      </c>
      <c r="Y141" s="21">
        <f>+'[19]7M'!$Z$41</f>
        <v>0.44884652848504358</v>
      </c>
      <c r="Z141" s="21">
        <f>+'[19]8M'!$Z$41</f>
        <v>0.4483967543664773</v>
      </c>
      <c r="AA141" s="21">
        <f>+'[19]9M'!$Z$41</f>
        <v>0.44992614348636062</v>
      </c>
      <c r="AB141" s="21">
        <f>+'[19]10M'!$Z$41</f>
        <v>0.44670164888607561</v>
      </c>
      <c r="AC141" s="21">
        <f>+'[19]11M'!$Z$41</f>
        <v>0.44599548617682683</v>
      </c>
      <c r="AD141" s="21">
        <f>+'[19]12M'!$Z$41</f>
        <v>0.44517113748235204</v>
      </c>
      <c r="AE141" s="311"/>
      <c r="AF141" s="311"/>
    </row>
    <row r="142" spans="1:32" customFormat="1" x14ac:dyDescent="0.2">
      <c r="A142" s="10">
        <v>1024</v>
      </c>
      <c r="B142" s="10" t="s">
        <v>33</v>
      </c>
      <c r="C142" s="21">
        <f>+'[18]32'!$E$41</f>
        <v>0.64750139726851919</v>
      </c>
      <c r="D142" s="21">
        <f>+'[18]32'!$F$41</f>
        <v>0.69505820588906642</v>
      </c>
      <c r="E142" s="21">
        <f>+'[18]32'!$G$41</f>
        <v>0.65649705034688721</v>
      </c>
      <c r="F142" s="21">
        <f>+'[18]32'!$I$41</f>
        <v>0.65628913415685097</v>
      </c>
      <c r="G142" s="21">
        <f>+'[18]32'!$J$41</f>
        <v>0.71340902456945587</v>
      </c>
      <c r="H142" s="21">
        <f>+'[18]32'!$K$41</f>
        <v>0.59192689797096376</v>
      </c>
      <c r="I142" s="21">
        <f>+'[18]32'!$M$41</f>
        <v>0.73367102305058818</v>
      </c>
      <c r="J142" s="21">
        <f>+'[18]32'!$N$41</f>
        <v>0.62601066149897966</v>
      </c>
      <c r="K142" s="21">
        <f>+'[18]32'!$O$41</f>
        <v>0.68042297015800879</v>
      </c>
      <c r="L142" s="21">
        <f>+'[18]32'!$Q$41</f>
        <v>0.61877743587368916</v>
      </c>
      <c r="M142" s="21">
        <f>+'[18]32'!$R$41</f>
        <v>0.613943879562316</v>
      </c>
      <c r="N142" s="21">
        <f>+'[18]32'!$S$41</f>
        <v>0.64627469279825789</v>
      </c>
      <c r="O142" s="21">
        <f>+'[18]32'!$T$41</f>
        <v>0.65658393370539492</v>
      </c>
      <c r="Q142" s="10">
        <v>1024</v>
      </c>
      <c r="R142" s="10" t="s">
        <v>33</v>
      </c>
      <c r="S142" s="21">
        <f t="shared" si="13"/>
        <v>0.64750139726851919</v>
      </c>
      <c r="T142" s="21">
        <f>+'[19]2M'!$AA$41</f>
        <v>0.67121165895579771</v>
      </c>
      <c r="U142" s="21">
        <f>+'[19]3M'!$AA$41</f>
        <v>0.66619356431896215</v>
      </c>
      <c r="V142" s="21">
        <f>+'[19]4M'!$AA$41</f>
        <v>0.66376588607466713</v>
      </c>
      <c r="W142" s="21">
        <f>+'[19]5M'!$AA$41</f>
        <v>0.67335842475821173</v>
      </c>
      <c r="X142" s="21">
        <f>+'[19]6M'!$AA$41</f>
        <v>0.65954014193365851</v>
      </c>
      <c r="Y142" s="21">
        <f>+'[19]7M'!$AA$41</f>
        <v>0.67016650243856668</v>
      </c>
      <c r="Z142" s="21">
        <f>+'[19]8M'!$AA$41</f>
        <v>0.66399521624264168</v>
      </c>
      <c r="AA142" s="21">
        <f>+'[19]9M'!$AA$41</f>
        <v>0.66578656701801697</v>
      </c>
      <c r="AB142" s="21">
        <f>+'[19]10M'!$AA$41</f>
        <v>0.66115493373849921</v>
      </c>
      <c r="AC142" s="21">
        <f>+'[19]11M'!$AA$41</f>
        <v>0.65721843991977391</v>
      </c>
      <c r="AD142" s="21">
        <f>+'[19]12M'!$AA$41</f>
        <v>0.65658393370539492</v>
      </c>
      <c r="AE142" s="311"/>
      <c r="AF142" s="311"/>
    </row>
    <row r="143" spans="1:32" customFormat="1" x14ac:dyDescent="0.2">
      <c r="A143" s="10">
        <v>1025</v>
      </c>
      <c r="B143" s="10" t="s">
        <v>34</v>
      </c>
      <c r="C143" s="21">
        <f>+'[18]33'!$E$41</f>
        <v>0.42031629482284161</v>
      </c>
      <c r="D143" s="21">
        <f>+'[18]33'!$F$41</f>
        <v>0.42981597950151412</v>
      </c>
      <c r="E143" s="21">
        <f>+'[18]33'!$G$41</f>
        <v>0.42104453158314925</v>
      </c>
      <c r="F143" s="21">
        <f>+'[18]33'!$I$41</f>
        <v>0.44775971940917847</v>
      </c>
      <c r="G143" s="21">
        <f>+'[18]33'!$J$41</f>
        <v>0.48892392865902801</v>
      </c>
      <c r="H143" s="21">
        <f>+'[18]33'!$K$41</f>
        <v>0.4038437140239175</v>
      </c>
      <c r="I143" s="21">
        <f>+'[18]33'!$M$41</f>
        <v>0.50843195740722924</v>
      </c>
      <c r="J143" s="21">
        <f>+'[18]33'!$N$41</f>
        <v>0.45873258529784106</v>
      </c>
      <c r="K143" s="21">
        <f>+'[18]33'!$O$41</f>
        <v>0.48177667478006331</v>
      </c>
      <c r="L143" s="21">
        <f>+'[18]33'!$Q$41</f>
        <v>0.43833197417392744</v>
      </c>
      <c r="M143" s="21">
        <f>+'[18]33'!$R$41</f>
        <v>0.43456415604114329</v>
      </c>
      <c r="N143" s="21">
        <f>+'[18]33'!$S$41</f>
        <v>0.44635217452897008</v>
      </c>
      <c r="O143" s="21">
        <f>+'[18]33'!$T$41</f>
        <v>0.44859159336277471</v>
      </c>
      <c r="Q143" s="10">
        <v>1025</v>
      </c>
      <c r="R143" s="10" t="s">
        <v>34</v>
      </c>
      <c r="S143" s="21">
        <f t="shared" si="13"/>
        <v>0.42031629482284161</v>
      </c>
      <c r="T143" s="21">
        <f>+'[19]2M'!$AB$41</f>
        <v>0.42510124445195163</v>
      </c>
      <c r="U143" s="21">
        <f>+'[19]3M'!$AB$41</f>
        <v>0.42342136248219214</v>
      </c>
      <c r="V143" s="21">
        <f>+'[19]4M'!$AB$41</f>
        <v>0.42928720924874558</v>
      </c>
      <c r="W143" s="21">
        <f>+'[19]5M'!$AB$41</f>
        <v>0.43983965330586333</v>
      </c>
      <c r="X143" s="21">
        <f>+'[19]6M'!$AB$41</f>
        <v>0.43227354224205239</v>
      </c>
      <c r="Y143" s="21">
        <f>+'[19]7M'!$AB$41</f>
        <v>0.44337725111815407</v>
      </c>
      <c r="Z143" s="21">
        <f>+'[19]8M'!$AB$41</f>
        <v>0.44622508092014745</v>
      </c>
      <c r="AA143" s="21">
        <f>+'[19]9M'!$AB$41</f>
        <v>0.45020262129896677</v>
      </c>
      <c r="AB143" s="21">
        <f>+'[19]10M'!$AB$41</f>
        <v>0.4495910384068279</v>
      </c>
      <c r="AC143" s="21">
        <f>+'[19]11M'!$AB$41</f>
        <v>0.44887196006711733</v>
      </c>
      <c r="AD143" s="21">
        <f>+'[19]12M'!$AB$41</f>
        <v>0.44859159336277471</v>
      </c>
      <c r="AE143" s="311"/>
      <c r="AF143" s="311"/>
    </row>
    <row r="144" spans="1:32" customFormat="1" x14ac:dyDescent="0.2">
      <c r="A144" s="10">
        <v>1026</v>
      </c>
      <c r="B144" s="10" t="s">
        <v>35</v>
      </c>
      <c r="C144" s="21">
        <f>+'[18]34'!$E$41</f>
        <v>0.54733688971632466</v>
      </c>
      <c r="D144" s="21">
        <f>+'[18]34'!$F$41</f>
        <v>0.60547860880270854</v>
      </c>
      <c r="E144" s="21">
        <f>+'[18]34'!$G$41</f>
        <v>0.54115181001268409</v>
      </c>
      <c r="F144" s="21">
        <f>+'[18]34'!$I$41</f>
        <v>0.59147113173577981</v>
      </c>
      <c r="G144" s="21">
        <f>+'[18]34'!$J$41</f>
        <v>0.62032422223388062</v>
      </c>
      <c r="H144" s="21">
        <f>+'[18]34'!$K$41</f>
        <v>0.50815446593409186</v>
      </c>
      <c r="I144" s="21">
        <f>+'[18]34'!$M$41</f>
        <v>0.64790303030303031</v>
      </c>
      <c r="J144" s="21">
        <f>+'[18]34'!$N$41</f>
        <v>0.5635272084434565</v>
      </c>
      <c r="K144" s="21">
        <f>+'[18]34'!$O$41</f>
        <v>0.59220062395008399</v>
      </c>
      <c r="L144" s="21">
        <f>+'[18]34'!$Q$41</f>
        <v>0.54878077021049942</v>
      </c>
      <c r="M144" s="21">
        <f>+'[18]34'!$R$41</f>
        <v>0.51862956767363388</v>
      </c>
      <c r="N144" s="21">
        <f>+'[18]34'!$S$41</f>
        <v>0.55886117590764994</v>
      </c>
      <c r="O144" s="21">
        <f>+'[18]34'!$T$41</f>
        <v>0.56985302745468114</v>
      </c>
      <c r="Q144" s="10">
        <v>1026</v>
      </c>
      <c r="R144" s="10" t="s">
        <v>35</v>
      </c>
      <c r="S144" s="21">
        <f t="shared" si="13"/>
        <v>0.54733688971632466</v>
      </c>
      <c r="T144" s="21">
        <f>+'[19]2M'!$AC$41</f>
        <v>0.57632031337640643</v>
      </c>
      <c r="U144" s="21">
        <f>+'[19]3M'!$AC$41</f>
        <v>0.56470285567275535</v>
      </c>
      <c r="V144" s="21">
        <f>+'[19]4M'!$AC$41</f>
        <v>0.57086703363804259</v>
      </c>
      <c r="W144" s="21">
        <f>+'[19]5M'!$AC$41</f>
        <v>0.57996887112033446</v>
      </c>
      <c r="X144" s="21">
        <f>+'[19]6M'!$AC$41</f>
        <v>0.56666303193315326</v>
      </c>
      <c r="Y144" s="21">
        <f>+'[19]7M'!$AC$41</f>
        <v>0.57765036241907819</v>
      </c>
      <c r="Z144" s="21">
        <f>+'[19]8M'!$AC$41</f>
        <v>0.57522906037295041</v>
      </c>
      <c r="AA144" s="21">
        <f>+'[19]9M'!$AC$41</f>
        <v>0.57683990275637176</v>
      </c>
      <c r="AB144" s="21">
        <f>+'[19]10M'!$AC$41</f>
        <v>0.5744678810202104</v>
      </c>
      <c r="AC144" s="21">
        <f>+'[19]11M'!$AC$41</f>
        <v>0.57036480616610608</v>
      </c>
      <c r="AD144" s="21">
        <f>+'[19]12M'!$AC$41</f>
        <v>0.56985302745468114</v>
      </c>
      <c r="AE144" s="311"/>
      <c r="AF144" s="311"/>
    </row>
    <row r="145" spans="1:79" customFormat="1" x14ac:dyDescent="0.2">
      <c r="A145" s="10">
        <v>1027</v>
      </c>
      <c r="B145" s="10" t="s">
        <v>36</v>
      </c>
      <c r="C145" s="21">
        <f>+'[18]35'!$E$41</f>
        <v>0.50773596176821989</v>
      </c>
      <c r="D145" s="21">
        <f>+'[18]35'!$F$41</f>
        <v>0.5412425466435854</v>
      </c>
      <c r="E145" s="21">
        <f>+'[18]35'!$G$41</f>
        <v>0.53427952048322258</v>
      </c>
      <c r="F145" s="21">
        <f>+'[18]35'!$I$41</f>
        <v>0.56070849904256892</v>
      </c>
      <c r="G145" s="21">
        <f>+'[18]35'!$J$41</f>
        <v>0.59931717918775129</v>
      </c>
      <c r="H145" s="21">
        <f>+'[18]35'!$K$41</f>
        <v>0.48376154418523215</v>
      </c>
      <c r="I145" s="21">
        <f>+'[18]35'!$M$41</f>
        <v>0.62739047189998876</v>
      </c>
      <c r="J145" s="21">
        <f>+'[18]35'!$N$41</f>
        <v>0.54854240936787779</v>
      </c>
      <c r="K145" s="21">
        <f>+'[18]35'!$O$41</f>
        <v>0.58820381313412873</v>
      </c>
      <c r="L145" s="21">
        <f>+'[18]35'!$Q$41</f>
        <v>0.5122000272947328</v>
      </c>
      <c r="M145" s="21">
        <f>+'[18]35'!$R$41</f>
        <v>0.52436391285946893</v>
      </c>
      <c r="N145" s="21">
        <f>+'[18]35'!$S$41</f>
        <v>0.5263305944185358</v>
      </c>
      <c r="O145" s="21">
        <f>+'[18]35'!$T$41</f>
        <v>0.54721407351385942</v>
      </c>
      <c r="Q145" s="10">
        <v>1027</v>
      </c>
      <c r="R145" s="10" t="s">
        <v>36</v>
      </c>
      <c r="S145" s="21">
        <f t="shared" si="13"/>
        <v>0.50773596176821989</v>
      </c>
      <c r="T145" s="21">
        <f>+'[19]2M'!$AD$41</f>
        <v>0.52419609990281013</v>
      </c>
      <c r="U145" s="21">
        <f>+'[19]3M'!$AD$41</f>
        <v>0.52703115608094575</v>
      </c>
      <c r="V145" s="21">
        <f>+'[19]4M'!$AD$41</f>
        <v>0.53509528664418471</v>
      </c>
      <c r="W145" s="21">
        <f>+'[19]5M'!$AD$41</f>
        <v>0.54702381313698478</v>
      </c>
      <c r="X145" s="21">
        <f>+'[19]6M'!$AD$41</f>
        <v>0.53636025456702485</v>
      </c>
      <c r="Y145" s="21">
        <f>+'[19]7M'!$AD$41</f>
        <v>0.549418761129018</v>
      </c>
      <c r="Z145" s="21">
        <f>+'[19]8M'!$AD$41</f>
        <v>0.54858268910110652</v>
      </c>
      <c r="AA145" s="21">
        <f>+'[19]9M'!$AD$41</f>
        <v>0.55389310155813953</v>
      </c>
      <c r="AB145" s="21">
        <f>+'[19]10M'!$AD$41</f>
        <v>0.55021553913162979</v>
      </c>
      <c r="AC145" s="21">
        <f>+'[19]11M'!$AD$41</f>
        <v>0.54859324166639856</v>
      </c>
      <c r="AD145" s="21">
        <f>+'[19]12M'!$AD$41</f>
        <v>0.54721407351385942</v>
      </c>
      <c r="AE145" s="311"/>
      <c r="AF145" s="311"/>
    </row>
    <row r="146" spans="1:79" customFormat="1" x14ac:dyDescent="0.2">
      <c r="A146" s="10">
        <v>1028</v>
      </c>
      <c r="B146" s="10" t="s">
        <v>37</v>
      </c>
      <c r="C146" s="21">
        <f>+'[18]36'!$E$41</f>
        <v>0.55162904668579438</v>
      </c>
      <c r="D146" s="21">
        <f>+'[18]36'!$F$41</f>
        <v>0.57288503777364785</v>
      </c>
      <c r="E146" s="21">
        <f>+'[18]36'!$G$41</f>
        <v>0.5351559282256122</v>
      </c>
      <c r="F146" s="21">
        <f>+'[18]36'!$I$41</f>
        <v>0.55148297113956257</v>
      </c>
      <c r="G146" s="21">
        <f>+'[18]36'!$J$41</f>
        <v>0.6023739228535081</v>
      </c>
      <c r="H146" s="21">
        <f>+'[18]36'!$K$41</f>
        <v>0.49253111551890127</v>
      </c>
      <c r="I146" s="21">
        <f>+'[18]36'!$M$41</f>
        <v>0.61059685061982483</v>
      </c>
      <c r="J146" s="21">
        <f>+'[18]36'!$N$41</f>
        <v>0.56663847148203439</v>
      </c>
      <c r="K146" s="21">
        <f>+'[18]36'!$O$41</f>
        <v>0.60536690830471829</v>
      </c>
      <c r="L146" s="21">
        <f>+'[18]36'!$Q$41</f>
        <v>0.54205225514523425</v>
      </c>
      <c r="M146" s="21">
        <f>+'[18]36'!$R$41</f>
        <v>0.55515391656838831</v>
      </c>
      <c r="N146" s="21">
        <f>+'[18]36'!$S$41</f>
        <v>0.56499260629927484</v>
      </c>
      <c r="O146" s="21">
        <f>+'[18]36'!$T$41</f>
        <v>0.56161911441033208</v>
      </c>
      <c r="Q146" s="10">
        <v>1028</v>
      </c>
      <c r="R146" s="10" t="s">
        <v>37</v>
      </c>
      <c r="S146" s="21">
        <f t="shared" si="13"/>
        <v>0.55162904668579438</v>
      </c>
      <c r="T146" s="21">
        <f>+'[19]2M'!$AE$41</f>
        <v>0.56207039383386692</v>
      </c>
      <c r="U146" s="21">
        <f>+'[19]3M'!$AE$41</f>
        <v>0.55290159321671151</v>
      </c>
      <c r="V146" s="21">
        <f>+'[19]4M'!$AE$41</f>
        <v>0.55261028871952933</v>
      </c>
      <c r="W146" s="21">
        <f>+'[19]5M'!$AE$41</f>
        <v>0.56173481285863724</v>
      </c>
      <c r="X146" s="21">
        <f>+'[19]6M'!$AE$41</f>
        <v>0.55022616028708449</v>
      </c>
      <c r="Y146" s="21">
        <f>+'[19]7M'!$AE$41</f>
        <v>0.55847427907506386</v>
      </c>
      <c r="Z146" s="21">
        <f>+'[19]8M'!$AE$41</f>
        <v>0.55966128863988884</v>
      </c>
      <c r="AA146" s="21">
        <f>+'[19]9M'!$AE$41</f>
        <v>0.56470850622251556</v>
      </c>
      <c r="AB146" s="21">
        <f>+'[19]10M'!$AE$41</f>
        <v>0.56260491517738165</v>
      </c>
      <c r="AC146" s="21">
        <f>+'[19]11M'!$AE$41</f>
        <v>0.56192902448574356</v>
      </c>
      <c r="AD146" s="21">
        <f>+'[19]12M'!$AE$41</f>
        <v>0.56161911441033208</v>
      </c>
      <c r="AE146" s="311"/>
      <c r="AF146" s="311"/>
    </row>
    <row r="147" spans="1:79" customFormat="1" x14ac:dyDescent="0.2">
      <c r="A147" s="10">
        <v>1029</v>
      </c>
      <c r="B147" s="10" t="s">
        <v>38</v>
      </c>
      <c r="C147" s="21">
        <f>+'[18]37'!$E$41</f>
        <v>0.45345782547837626</v>
      </c>
      <c r="D147" s="21">
        <f>+'[18]37'!$F$41</f>
        <v>0.47295831781116771</v>
      </c>
      <c r="E147" s="21">
        <f>+'[18]37'!$G$41</f>
        <v>0.48571108550947256</v>
      </c>
      <c r="F147" s="21">
        <f>+'[18]37'!$I$41</f>
        <v>0.51568238826921464</v>
      </c>
      <c r="G147" s="21">
        <f>+'[18]37'!$J$41</f>
        <v>0.55257508841694081</v>
      </c>
      <c r="H147" s="21">
        <f>+'[18]37'!$K$41</f>
        <v>0.44651578132161657</v>
      </c>
      <c r="I147" s="21">
        <f>+'[18]37'!$M$41</f>
        <v>0.55145678410337673</v>
      </c>
      <c r="J147" s="21">
        <f>+'[18]37'!$N$41</f>
        <v>0.49124379047978367</v>
      </c>
      <c r="K147" s="21">
        <f>+'[18]37'!$O$41</f>
        <v>0.51688575137942228</v>
      </c>
      <c r="L147" s="21">
        <f>+'[18]37'!$Q$41</f>
        <v>0.47358851374651245</v>
      </c>
      <c r="M147" s="21">
        <f>+'[18]37'!$R$41</f>
        <v>0.47228311932352024</v>
      </c>
      <c r="N147" s="21">
        <f>+'[18]37'!$S$41</f>
        <v>0.51265510690756233</v>
      </c>
      <c r="O147" s="21">
        <f>+'[18]37'!$T$41</f>
        <v>0.49557216675189064</v>
      </c>
      <c r="Q147" s="10">
        <v>1029</v>
      </c>
      <c r="R147" s="10" t="s">
        <v>38</v>
      </c>
      <c r="S147" s="21">
        <f t="shared" si="13"/>
        <v>0.45345782547837626</v>
      </c>
      <c r="T147" s="21">
        <f>+'[19]2M'!$AF$41</f>
        <v>0.46316467198852501</v>
      </c>
      <c r="U147" s="21">
        <f>+'[19]3M'!$AF$41</f>
        <v>0.47066000151153625</v>
      </c>
      <c r="V147" s="21">
        <f>+'[19]4M'!$AF$41</f>
        <v>0.48155546355364431</v>
      </c>
      <c r="W147" s="21">
        <f>+'[19]5M'!$AF$41</f>
        <v>0.49453748881774484</v>
      </c>
      <c r="X147" s="21">
        <f>+'[19]6M'!$AF$41</f>
        <v>0.48519001944334622</v>
      </c>
      <c r="Y147" s="21">
        <f>+'[19]7M'!$AF$41</f>
        <v>0.49497699288533142</v>
      </c>
      <c r="Z147" s="21">
        <f>+'[19]8M'!$AF$41</f>
        <v>0.49527846060840081</v>
      </c>
      <c r="AA147" s="21">
        <f>+'[19]9M'!$AF$41</f>
        <v>0.4977044846679578</v>
      </c>
      <c r="AB147" s="21">
        <f>+'[19]10M'!$AF$41</f>
        <v>0.49547955084959538</v>
      </c>
      <c r="AC147" s="21">
        <f>+'[19]11M'!$AF$41</f>
        <v>0.49376486531588282</v>
      </c>
      <c r="AD147" s="21">
        <f>+'[19]12M'!$AF$41</f>
        <v>0.49557216675189064</v>
      </c>
      <c r="AE147" s="311"/>
      <c r="AF147" s="311"/>
    </row>
    <row r="148" spans="1:79" customFormat="1" x14ac:dyDescent="0.2">
      <c r="A148" s="15">
        <v>1030</v>
      </c>
      <c r="B148" s="15" t="s">
        <v>18</v>
      </c>
      <c r="C148" s="23">
        <f>+'[18]17'!$E$41</f>
        <v>0.58033899270535538</v>
      </c>
      <c r="D148" s="23">
        <f>+'[18]17'!$F$41</f>
        <v>0.61663363429494233</v>
      </c>
      <c r="E148" s="23">
        <f>+'[18]17'!$G$41</f>
        <v>0.58778058569942027</v>
      </c>
      <c r="F148" s="23">
        <f>+'[18]17'!$I$41</f>
        <v>0.60568695639906045</v>
      </c>
      <c r="G148" s="23">
        <f>+'[18]17'!$J$41</f>
        <v>0.6395643915805207</v>
      </c>
      <c r="H148" s="23">
        <f>+'[18]17'!$K$41</f>
        <v>0.54433910818406817</v>
      </c>
      <c r="I148" s="23">
        <f>+'[18]17'!$M$41</f>
        <v>0.6772164171065389</v>
      </c>
      <c r="J148" s="23">
        <f>+'[18]17'!$N$41</f>
        <v>0.5905584631957409</v>
      </c>
      <c r="K148" s="23">
        <f>+'[18]17'!$O$41</f>
        <v>0.63978287265195344</v>
      </c>
      <c r="L148" s="23">
        <f>+'[18]17'!$Q$41</f>
        <v>0.57671857262636328</v>
      </c>
      <c r="M148" s="23">
        <f>+'[18]17'!$R$41</f>
        <v>0.5506796705588709</v>
      </c>
      <c r="N148" s="23">
        <f>+'[18]17'!$S$41</f>
        <v>0.56505227224237253</v>
      </c>
      <c r="O148" s="23">
        <f>+'[18]17'!$T$41</f>
        <v>0.59819402157842572</v>
      </c>
      <c r="Q148" s="15">
        <v>1030</v>
      </c>
      <c r="R148" s="15" t="s">
        <v>18</v>
      </c>
      <c r="S148" s="23">
        <f t="shared" si="13"/>
        <v>0.58033899270535538</v>
      </c>
      <c r="T148" s="23">
        <f>+'[19]2M'!$AG$41</f>
        <v>0.59809956762362837</v>
      </c>
      <c r="U148" s="23">
        <f>+'[19]3M'!$AG$41</f>
        <v>0.59420768005967328</v>
      </c>
      <c r="V148" s="23">
        <f>+'[19]4M'!$AG$41</f>
        <v>0.59720246625859996</v>
      </c>
      <c r="W148" s="23">
        <f>+'[19]5M'!$AG$41</f>
        <v>0.60478682436429865</v>
      </c>
      <c r="X148" s="23">
        <f>+'[19]6M'!$AG$41</f>
        <v>0.59334659007040791</v>
      </c>
      <c r="Y148" s="23">
        <f>+'[19]7M'!$AG$41</f>
        <v>0.60514581628751274</v>
      </c>
      <c r="Z148" s="23">
        <f>+'[19]8M'!$AG$41</f>
        <v>0.60380095151450808</v>
      </c>
      <c r="AA148" s="23">
        <f>+'[19]9M'!$AG$41</f>
        <v>0.60808568537669527</v>
      </c>
      <c r="AB148" s="23">
        <f>+'[19]10M'!$AG$41</f>
        <v>0.60564851462496716</v>
      </c>
      <c r="AC148" s="23">
        <f>+'[19]11M'!$AG$41</f>
        <v>0.60109358713114125</v>
      </c>
      <c r="AD148" s="23">
        <f>+'[19]12M'!$AG$41</f>
        <v>0.59819402157842572</v>
      </c>
      <c r="AE148" s="311"/>
      <c r="AF148" s="311"/>
    </row>
    <row r="149" spans="1:79" customFormat="1" x14ac:dyDescent="0.2">
      <c r="A149" s="4">
        <v>10300</v>
      </c>
      <c r="B149" s="4" t="s">
        <v>167</v>
      </c>
      <c r="C149" s="18">
        <f>+[18]รวม!$E$41</f>
        <v>0.60227866136967612</v>
      </c>
      <c r="D149" s="18">
        <f>+[18]รวม!$F$41</f>
        <v>0.63862146811908738</v>
      </c>
      <c r="E149" s="18">
        <f>+[18]รวม!$G$41</f>
        <v>0.62211341674471354</v>
      </c>
      <c r="F149" s="18">
        <f>+[18]รวม!$I$41</f>
        <v>0.64283726745074676</v>
      </c>
      <c r="G149" s="18">
        <f>+[18]รวม!$J$41</f>
        <v>0.68990757599261909</v>
      </c>
      <c r="H149" s="18">
        <f>+[18]รวม!$K$41</f>
        <v>0.58550708249289274</v>
      </c>
      <c r="I149" s="18">
        <f>+[18]รวม!$M$41</f>
        <v>0.71301471944502204</v>
      </c>
      <c r="J149" s="18">
        <f>+[18]รวม!$N$41</f>
        <v>0.61030465766992981</v>
      </c>
      <c r="K149" s="18">
        <f>+[18]รวม!$O$41</f>
        <v>0.67663678115693293</v>
      </c>
      <c r="L149" s="18">
        <f>+[18]รวม!$Q$41</f>
        <v>0.59710569923469925</v>
      </c>
      <c r="M149" s="18">
        <f>+[18]รวม!$R$41</f>
        <v>0.59284560988202684</v>
      </c>
      <c r="N149" s="18">
        <f>+[18]รวม!$S$41</f>
        <v>0.6174795160167913</v>
      </c>
      <c r="O149" s="18">
        <f>+[18]รวม!$T$41</f>
        <v>0.63177551403891374</v>
      </c>
      <c r="Q149" s="4">
        <v>10300</v>
      </c>
      <c r="R149" s="4" t="s">
        <v>167</v>
      </c>
      <c r="S149" s="18">
        <f t="shared" si="13"/>
        <v>0.60227866136967612</v>
      </c>
      <c r="T149" s="18">
        <f>+'[19]2M'!$E$41</f>
        <v>0.62022744760609239</v>
      </c>
      <c r="U149" s="18">
        <f>+'[19]3M'!$E$41</f>
        <v>0.62082970768941192</v>
      </c>
      <c r="V149" s="18">
        <f>+'[19]4M'!$E$41</f>
        <v>0.62637970848603641</v>
      </c>
      <c r="W149" s="18">
        <f>+'[19]5M'!$E$41</f>
        <v>0.63822660373914863</v>
      </c>
      <c r="X149" s="18">
        <f>+'[19]6M'!$E$41</f>
        <v>0.62900426221336558</v>
      </c>
      <c r="Y149" s="18">
        <f>+'[19]7M'!$E$41</f>
        <v>0.64109667817925575</v>
      </c>
      <c r="Z149" s="18">
        <f>+'[19]8M'!$E$41</f>
        <v>0.63726611351206053</v>
      </c>
      <c r="AA149" s="18">
        <f>+'[19]9M'!$E$41</f>
        <v>0.64163108972071736</v>
      </c>
      <c r="AB149" s="18">
        <f>+'[19]10M'!$E$41</f>
        <v>0.63716955985923207</v>
      </c>
      <c r="AC149" s="18">
        <f>+'[19]11M'!$E$41</f>
        <v>0.63315250048541905</v>
      </c>
      <c r="AD149" s="18">
        <f>+'[19]12M'!$E$41</f>
        <v>0.63177551403891385</v>
      </c>
      <c r="AE149" s="311"/>
      <c r="AF149" s="311"/>
    </row>
    <row r="150" spans="1:79" customFormat="1" x14ac:dyDescent="0.2">
      <c r="A150" s="32"/>
      <c r="B150" s="32"/>
      <c r="O150" s="32"/>
    </row>
    <row r="151" spans="1:79" customFormat="1" x14ac:dyDescent="0.2">
      <c r="A151" s="3" t="s">
        <v>52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167</v>
      </c>
      <c r="Q151" s="3" t="s">
        <v>52</v>
      </c>
      <c r="R151" s="3" t="s">
        <v>95</v>
      </c>
      <c r="S151" s="3" t="s">
        <v>0</v>
      </c>
      <c r="T151" s="3" t="s">
        <v>1</v>
      </c>
      <c r="U151" s="3" t="s">
        <v>2</v>
      </c>
      <c r="V151" s="3" t="s">
        <v>3</v>
      </c>
      <c r="W151" s="3" t="s">
        <v>4</v>
      </c>
      <c r="X151" s="3" t="s">
        <v>5</v>
      </c>
      <c r="Y151" s="3" t="s">
        <v>6</v>
      </c>
      <c r="Z151" s="3" t="s">
        <v>7</v>
      </c>
      <c r="AA151" s="3" t="s">
        <v>8</v>
      </c>
      <c r="AB151" s="3" t="s">
        <v>9</v>
      </c>
      <c r="AC151" s="3" t="s">
        <v>10</v>
      </c>
      <c r="AD151" s="3" t="s">
        <v>11</v>
      </c>
      <c r="AE151" s="3" t="s">
        <v>167</v>
      </c>
      <c r="AG151" s="3" t="s">
        <v>52</v>
      </c>
      <c r="AH151" s="3" t="s">
        <v>96</v>
      </c>
      <c r="AI151" s="3" t="s">
        <v>0</v>
      </c>
      <c r="AJ151" s="3" t="s">
        <v>1</v>
      </c>
      <c r="AK151" s="3" t="s">
        <v>2</v>
      </c>
      <c r="AL151" s="3" t="s">
        <v>3</v>
      </c>
      <c r="AM151" s="3" t="s">
        <v>4</v>
      </c>
      <c r="AN151" s="3" t="s">
        <v>5</v>
      </c>
      <c r="AO151" s="3" t="s">
        <v>6</v>
      </c>
      <c r="AP151" s="3" t="s">
        <v>7</v>
      </c>
      <c r="AQ151" s="3" t="s">
        <v>8</v>
      </c>
      <c r="AR151" s="3" t="s">
        <v>9</v>
      </c>
      <c r="AS151" s="3" t="s">
        <v>10</v>
      </c>
      <c r="AT151" s="3" t="s">
        <v>11</v>
      </c>
      <c r="AU151" s="3" t="s">
        <v>167</v>
      </c>
      <c r="AW151" s="3" t="s">
        <v>52</v>
      </c>
      <c r="AX151" s="3" t="s">
        <v>97</v>
      </c>
      <c r="AY151" s="3" t="s">
        <v>0</v>
      </c>
      <c r="AZ151" s="3" t="s">
        <v>1</v>
      </c>
      <c r="BA151" s="3" t="s">
        <v>2</v>
      </c>
      <c r="BB151" s="3" t="s">
        <v>3</v>
      </c>
      <c r="BC151" s="3" t="s">
        <v>4</v>
      </c>
      <c r="BD151" s="3" t="s">
        <v>5</v>
      </c>
      <c r="BE151" s="3" t="s">
        <v>6</v>
      </c>
      <c r="BF151" s="3" t="s">
        <v>7</v>
      </c>
      <c r="BG151" s="3" t="s">
        <v>8</v>
      </c>
      <c r="BH151" s="3" t="s">
        <v>9</v>
      </c>
      <c r="BI151" s="3" t="s">
        <v>10</v>
      </c>
      <c r="BJ151" s="3" t="s">
        <v>11</v>
      </c>
      <c r="BK151" s="3" t="s">
        <v>167</v>
      </c>
      <c r="BM151" s="3" t="s">
        <v>73</v>
      </c>
      <c r="BN151" s="3" t="s">
        <v>43</v>
      </c>
      <c r="BO151" s="3" t="s">
        <v>74</v>
      </c>
      <c r="BP151" s="3" t="s">
        <v>75</v>
      </c>
      <c r="BQ151" s="3" t="s">
        <v>76</v>
      </c>
      <c r="BR151" s="3" t="s">
        <v>77</v>
      </c>
      <c r="BS151" s="3" t="s">
        <v>78</v>
      </c>
      <c r="BT151" s="3" t="s">
        <v>79</v>
      </c>
      <c r="BU151" s="3" t="s">
        <v>80</v>
      </c>
      <c r="BV151" s="3" t="s">
        <v>81</v>
      </c>
      <c r="BW151" s="3" t="s">
        <v>82</v>
      </c>
      <c r="BX151" s="3" t="s">
        <v>83</v>
      </c>
      <c r="BY151" s="3" t="s">
        <v>84</v>
      </c>
      <c r="BZ151" s="3" t="s">
        <v>85</v>
      </c>
    </row>
    <row r="152" spans="1:79" customFormat="1" x14ac:dyDescent="0.2">
      <c r="A152" s="34"/>
      <c r="B152" s="34" t="s">
        <v>46</v>
      </c>
      <c r="C152" s="21">
        <f>+[18]เขต!$E$62/10^6</f>
        <v>8.6755169999999993E-2</v>
      </c>
      <c r="D152" s="21">
        <f>+[18]เขต!$F$62/10^6</f>
        <v>8.5814669999999996E-2</v>
      </c>
      <c r="E152" s="21">
        <f>+[18]เขต!$G$62/10^6</f>
        <v>4.4455160000000001E-2</v>
      </c>
      <c r="F152" s="21">
        <f>+[18]เขต!$I$62/10^6</f>
        <v>5.9405160000000005E-2</v>
      </c>
      <c r="G152" s="21">
        <f>+[18]เขต!$J$62/10^6</f>
        <v>0.12253371</v>
      </c>
      <c r="H152" s="21">
        <f>+[18]เขต!$K$62/10^6</f>
        <v>0.10551914999999999</v>
      </c>
      <c r="I152" s="21">
        <f>+[18]เขต!$M$62/10^6</f>
        <v>3.9364669999999997E-2</v>
      </c>
      <c r="J152" s="21">
        <f>+[18]เขต!$N$62/10^6</f>
        <v>9.160517E-2</v>
      </c>
      <c r="K152" s="21">
        <f>+[18]เขต!$O$62/10^6</f>
        <v>0.15426467999999999</v>
      </c>
      <c r="L152" s="21">
        <f>+[18]เขต!$Q$62/10^6</f>
        <v>0.11400516000000001</v>
      </c>
      <c r="M152" s="21">
        <f>+[18]เขต!$R$62/10^6</f>
        <v>0.14349989000000002</v>
      </c>
      <c r="N152" s="21">
        <f>+[18]เขต!$S$62/10^6</f>
        <v>0.20265479</v>
      </c>
      <c r="O152" s="329">
        <f>SUM(C152:N152)</f>
        <v>1.24987738</v>
      </c>
      <c r="P152" s="317"/>
      <c r="Q152" s="34"/>
      <c r="R152" s="34" t="s">
        <v>46</v>
      </c>
      <c r="S152" s="21">
        <f>+[18]เขต!$E$64/10^6</f>
        <v>0</v>
      </c>
      <c r="T152" s="21">
        <f>+[18]เขต!$F$64/10^6</f>
        <v>0</v>
      </c>
      <c r="U152" s="21">
        <f>+[18]เขต!$G$64/10^6</f>
        <v>0</v>
      </c>
      <c r="V152" s="21">
        <f>+[18]เขต!$I$64/10^6</f>
        <v>0</v>
      </c>
      <c r="W152" s="21">
        <f>+[18]เขต!$J$64/10^6</f>
        <v>0</v>
      </c>
      <c r="X152" s="21">
        <f>+[18]เขต!$K$64/10^6</f>
        <v>0</v>
      </c>
      <c r="Y152" s="21">
        <f>+[18]เขต!$M$64/10^6</f>
        <v>0</v>
      </c>
      <c r="Z152" s="21">
        <f>+[18]เขต!$N$64/10^6</f>
        <v>0</v>
      </c>
      <c r="AA152" s="21">
        <f>+[18]เขต!$O$64/10^6</f>
        <v>0</v>
      </c>
      <c r="AB152" s="21">
        <f>+[18]เขต!$Q$64/10^6</f>
        <v>0</v>
      </c>
      <c r="AC152" s="21">
        <f>+[18]เขต!$R$64/10^6</f>
        <v>0</v>
      </c>
      <c r="AD152" s="21">
        <f>+[18]เขต!$S$64/10^6</f>
        <v>0</v>
      </c>
      <c r="AE152" s="329">
        <f t="shared" ref="AE152:AE179" si="14">SUM(S152:AD152)</f>
        <v>0</v>
      </c>
      <c r="AG152" s="34"/>
      <c r="AH152" s="34" t="s">
        <v>46</v>
      </c>
      <c r="AI152" s="21">
        <f>+[18]เขต!$E$89/10^6</f>
        <v>8.2400000000000001E-2</v>
      </c>
      <c r="AJ152" s="21">
        <f>+[18]เขต!$F$89/10^6</f>
        <v>8.1600000000000006E-2</v>
      </c>
      <c r="AK152" s="21">
        <f>+[18]เขต!$G$89/10^6</f>
        <v>4.0099999999999997E-2</v>
      </c>
      <c r="AL152" s="21">
        <f>+[18]เขต!$I$89/10^6</f>
        <v>5.5050000000000002E-2</v>
      </c>
      <c r="AM152" s="21">
        <f>+[18]เขต!$J$89/10^6</f>
        <v>0.1186</v>
      </c>
      <c r="AN152" s="21">
        <f>+[18]เขต!$K$89/10^6</f>
        <v>0.1003</v>
      </c>
      <c r="AO152" s="21">
        <f>+[18]เขต!$M$89/10^6</f>
        <v>3.5150000000000001E-2</v>
      </c>
      <c r="AP152" s="21">
        <f>+[18]เขต!$N$89/10^6</f>
        <v>8.7249999999999994E-2</v>
      </c>
      <c r="AQ152" s="21">
        <f>+[18]เขต!$O$89/10^6</f>
        <v>0.15004999999999999</v>
      </c>
      <c r="AR152" s="21">
        <f>+[18]เขต!$Q$89/10^6</f>
        <v>0.10965</v>
      </c>
      <c r="AS152" s="21">
        <f>+[18]เขต!$R$89/10^6</f>
        <v>0.11565</v>
      </c>
      <c r="AT152" s="21">
        <f>+[18]เขต!$S$89/10^6</f>
        <v>0.19835</v>
      </c>
      <c r="AU152" s="329">
        <f t="shared" ref="AU152:AU179" si="15">SUM(AI152:AT152)</f>
        <v>1.17415</v>
      </c>
      <c r="AW152" s="34"/>
      <c r="AX152" s="34" t="s">
        <v>46</v>
      </c>
      <c r="AY152" s="21">
        <f>+[18]เขต!$E$92/10^6</f>
        <v>4.3551700000000002E-3</v>
      </c>
      <c r="AZ152" s="21">
        <f>+[18]เขต!$F$92/10^6</f>
        <v>4.2146700000000002E-3</v>
      </c>
      <c r="BA152" s="21">
        <f>+[18]เขต!$G$92/10^6</f>
        <v>4.3551600000000003E-3</v>
      </c>
      <c r="BB152" s="21">
        <f>+[18]เขต!$I$92/10^6</f>
        <v>4.3551600000000003E-3</v>
      </c>
      <c r="BC152" s="21">
        <f>+[18]เขต!$J$92/10^6</f>
        <v>3.93371E-3</v>
      </c>
      <c r="BD152" s="21">
        <f>+[18]เขต!$K$92/10^6</f>
        <v>5.2191499999999997E-3</v>
      </c>
      <c r="BE152" s="21">
        <f>+[18]เขต!$M$92/10^6</f>
        <v>4.2146700000000002E-3</v>
      </c>
      <c r="BF152" s="21">
        <f>+[18]เขต!$N$92/10^6</f>
        <v>4.3551700000000002E-3</v>
      </c>
      <c r="BG152" s="21">
        <f>+[18]เขต!$O$92/10^6</f>
        <v>4.2146800000000002E-3</v>
      </c>
      <c r="BH152" s="21">
        <f>+[18]เขต!$Q$92/10^6</f>
        <v>4.3551600000000003E-3</v>
      </c>
      <c r="BI152" s="21">
        <f>+[18]เขต!$R$92/10^6</f>
        <v>2.7849889999999999E-2</v>
      </c>
      <c r="BJ152" s="21">
        <f>+[18]เขต!$S$92/10^6</f>
        <v>4.3047900000000002E-3</v>
      </c>
      <c r="BK152" s="329">
        <f t="shared" ref="BK152:BK179" si="16">SUM(AY152:BJ152)</f>
        <v>7.5727380000000011E-2</v>
      </c>
      <c r="BM152" s="34"/>
      <c r="BN152" s="34" t="s">
        <v>46</v>
      </c>
      <c r="BO152" s="19">
        <f>+C152</f>
        <v>8.6755169999999993E-2</v>
      </c>
      <c r="BP152" s="21">
        <f>+'[19]2M'!$F$62/10^6</f>
        <v>0.17256984</v>
      </c>
      <c r="BQ152" s="21">
        <f>+'[19]3M'!$F$62/10^6</f>
        <v>0.217025</v>
      </c>
      <c r="BR152" s="21">
        <f>+'[19]4M'!$F$62/10^6</f>
        <v>0.27643015999999998</v>
      </c>
      <c r="BS152" s="21">
        <f>+'[19]5M'!$F$62/10^6</f>
        <v>0.39896387</v>
      </c>
      <c r="BT152" s="21">
        <f>+'[19]6M'!$F$62/10^6</f>
        <v>0.50448302</v>
      </c>
      <c r="BU152" s="21">
        <f>+'[19]7M'!$F$62/10^6</f>
        <v>0.54384768999999999</v>
      </c>
      <c r="BV152" s="21">
        <f>+'[19]8M'!$F$62/10^6</f>
        <v>0.63545286000000001</v>
      </c>
      <c r="BW152" s="21">
        <f>+'[19]9M'!$F$62/10^6</f>
        <v>0.78971754000000005</v>
      </c>
      <c r="BX152" s="21">
        <f>+'[19]10M'!$F$62/10^6</f>
        <v>0.90372269999999999</v>
      </c>
      <c r="BY152" s="21">
        <f>+'[19]11M'!$F$62/10^6</f>
        <v>1.0472225900000001</v>
      </c>
      <c r="BZ152" s="21">
        <f>+'[19]12M'!$F$62/10^6</f>
        <v>1.2498773799999998</v>
      </c>
      <c r="CA152" s="311"/>
    </row>
    <row r="153" spans="1:79" customFormat="1" x14ac:dyDescent="0.2">
      <c r="A153" s="10">
        <v>1004</v>
      </c>
      <c r="B153" s="10" t="s">
        <v>94</v>
      </c>
      <c r="C153" s="21">
        <f>+'[18]11'!$E$62/10^6</f>
        <v>60.659768190000008</v>
      </c>
      <c r="D153" s="21">
        <f>+'[18]11'!$F$62/10^6</f>
        <v>62.691286650000009</v>
      </c>
      <c r="E153" s="21">
        <f>+'[18]11'!$G$62/10^6</f>
        <v>63.885198960000004</v>
      </c>
      <c r="F153" s="21">
        <f>+'[18]11'!$I$62/10^6</f>
        <v>65.371904229999998</v>
      </c>
      <c r="G153" s="21">
        <f>+'[18]11'!$J$62/10^6</f>
        <v>56.798014119999998</v>
      </c>
      <c r="H153" s="21">
        <f>+'[18]11'!$K$62/10^6</f>
        <v>62.441293229999999</v>
      </c>
      <c r="I153" s="21">
        <f>+'[18]11'!$M$62/10^6</f>
        <v>67.141896810000006</v>
      </c>
      <c r="J153" s="21">
        <f>+'[18]11'!$N$62/10^6</f>
        <v>58.113243909999994</v>
      </c>
      <c r="K153" s="21">
        <f>+'[18]11'!$O$62/10^6</f>
        <v>64.040689919999991</v>
      </c>
      <c r="L153" s="21">
        <f>+'[18]11'!$Q$62/10^6</f>
        <v>54.039460309999996</v>
      </c>
      <c r="M153" s="21">
        <f>+'[18]11'!$R$62/10^6</f>
        <v>59.749213119999993</v>
      </c>
      <c r="N153" s="21">
        <f>+'[18]11'!$S$62/10^6</f>
        <v>58.12113445</v>
      </c>
      <c r="O153" s="22">
        <f>SUM(C153:N153)</f>
        <v>733.0531039</v>
      </c>
      <c r="P153" s="317"/>
      <c r="Q153" s="10">
        <v>1004</v>
      </c>
      <c r="R153" s="10" t="s">
        <v>94</v>
      </c>
      <c r="S153" s="21">
        <f>+'[18]11'!$E$64/10^6</f>
        <v>53.485162130000006</v>
      </c>
      <c r="T153" s="21">
        <f>+'[18]11'!$F$64/10^6</f>
        <v>55.58480754</v>
      </c>
      <c r="U153" s="21">
        <f>+'[18]11'!$G$64/10^6</f>
        <v>56.173412390000003</v>
      </c>
      <c r="V153" s="21">
        <f>+'[18]11'!$I$64/10^6</f>
        <v>57.998836209999993</v>
      </c>
      <c r="W153" s="21">
        <f>+'[18]11'!$J$64/10^6</f>
        <v>49.57328004</v>
      </c>
      <c r="X153" s="21">
        <f>+'[18]11'!$K$64/10^6</f>
        <v>55.039086809999993</v>
      </c>
      <c r="Y153" s="21">
        <f>+'[18]11'!$M$64/10^6</f>
        <v>60.042923760000001</v>
      </c>
      <c r="Z153" s="21">
        <f>+'[18]11'!$N$64/10^6</f>
        <v>50.808567709999998</v>
      </c>
      <c r="AA153" s="21">
        <f>+'[18]11'!$O$64/10^6</f>
        <v>56.543841949999994</v>
      </c>
      <c r="AB153" s="21">
        <f>+'[18]11'!$Q$64/10^6</f>
        <v>46.792823389999995</v>
      </c>
      <c r="AC153" s="21">
        <f>+'[18]11'!$R$64/10^6</f>
        <v>52.470761569999993</v>
      </c>
      <c r="AD153" s="21">
        <f>+'[18]11'!$S$64/10^6</f>
        <v>50.688490139999999</v>
      </c>
      <c r="AE153" s="22">
        <f t="shared" si="14"/>
        <v>645.20199364000007</v>
      </c>
      <c r="AG153" s="7">
        <v>1004</v>
      </c>
      <c r="AH153" s="10" t="s">
        <v>94</v>
      </c>
      <c r="AI153" s="21">
        <f>+'[18]11'!$E$89/10^6</f>
        <v>4.3897606600000003</v>
      </c>
      <c r="AJ153" s="21">
        <f>+'[18]11'!$F$89/10^6</f>
        <v>4.3277431599999998</v>
      </c>
      <c r="AK153" s="21">
        <f>+'[18]11'!$G$89/10^6</f>
        <v>4.5796629900000001</v>
      </c>
      <c r="AL153" s="21">
        <f>+'[18]11'!$I$89/10^6</f>
        <v>4.4985805899999995</v>
      </c>
      <c r="AM153" s="21">
        <f>+'[18]11'!$J$89/10^6</f>
        <v>4.4899501100000005</v>
      </c>
      <c r="AN153" s="21">
        <f>+'[18]11'!$K$89/10^6</f>
        <v>4.4425422699999997</v>
      </c>
      <c r="AO153" s="21">
        <f>+'[18]11'!$M$89/10^6</f>
        <v>4.1785629900000005</v>
      </c>
      <c r="AP153" s="21">
        <f>+'[18]11'!$N$89/10^6</f>
        <v>4.3428421500000001</v>
      </c>
      <c r="AQ153" s="21">
        <f>+'[18]11'!$O$89/10^6</f>
        <v>4.5651496900000001</v>
      </c>
      <c r="AR153" s="21">
        <f>+'[18]11'!$Q$89/10^6</f>
        <v>4.2578527199999998</v>
      </c>
      <c r="AS153" s="21">
        <f>+'[18]11'!$R$89/10^6</f>
        <v>4.33628094</v>
      </c>
      <c r="AT153" s="21">
        <f>+'[18]11'!$S$89/10^6</f>
        <v>4.3208898099999997</v>
      </c>
      <c r="AU153" s="22">
        <f t="shared" si="15"/>
        <v>52.729818080000001</v>
      </c>
      <c r="AW153" s="7">
        <v>1004</v>
      </c>
      <c r="AX153" s="10" t="s">
        <v>94</v>
      </c>
      <c r="AY153" s="21">
        <f>+'[18]11'!$E$92/10^6</f>
        <v>2.7848454</v>
      </c>
      <c r="AZ153" s="21">
        <f>+'[18]11'!$F$92/10^6</f>
        <v>2.7787359500000002</v>
      </c>
      <c r="BA153" s="21">
        <f>+'[18]11'!$G$92/10^6</f>
        <v>3.13212358</v>
      </c>
      <c r="BB153" s="21">
        <f>+'[18]11'!$I$92/10^6</f>
        <v>2.8744874299999998</v>
      </c>
      <c r="BC153" s="21">
        <f>+'[18]11'!$J$92/10^6</f>
        <v>2.7347839700000001</v>
      </c>
      <c r="BD153" s="21">
        <f>+'[18]11'!$K$92/10^6</f>
        <v>2.9596641499999996</v>
      </c>
      <c r="BE153" s="21">
        <f>+'[18]11'!$M$92/10^6</f>
        <v>2.92041006</v>
      </c>
      <c r="BF153" s="21">
        <f>+'[18]11'!$N$92/10^6</f>
        <v>2.9618340500000002</v>
      </c>
      <c r="BG153" s="21">
        <f>+'[18]11'!$O$92/10^6</f>
        <v>2.9316982800000004</v>
      </c>
      <c r="BH153" s="21">
        <f>+'[18]11'!$Q$92/10^6</f>
        <v>2.9887841999999996</v>
      </c>
      <c r="BI153" s="21">
        <f>+'[18]11'!$R$92/10^6</f>
        <v>2.9421706100000007</v>
      </c>
      <c r="BJ153" s="21">
        <f>+'[18]11'!$S$92/10^6</f>
        <v>3.1117545</v>
      </c>
      <c r="BK153" s="22">
        <f t="shared" si="16"/>
        <v>35.121292179999998</v>
      </c>
      <c r="BM153" s="10">
        <v>1004</v>
      </c>
      <c r="BN153" s="10" t="s">
        <v>94</v>
      </c>
      <c r="BO153" s="21">
        <f t="shared" ref="BO153:BO179" si="17">+C153</f>
        <v>60.659768190000008</v>
      </c>
      <c r="BP153" s="21">
        <f>+'[19]2M'!$G$62/10^6</f>
        <v>123.35105484</v>
      </c>
      <c r="BQ153" s="21">
        <f>+'[19]3M'!$G$62/10^6</f>
        <v>187.23625380000004</v>
      </c>
      <c r="BR153" s="21">
        <f>+'[19]4M'!$G$62/10^6</f>
        <v>252.60815803</v>
      </c>
      <c r="BS153" s="21">
        <f>+'[19]5M'!$G$62/10^6</f>
        <v>309.40617214999992</v>
      </c>
      <c r="BT153" s="21">
        <f>+'[19]6M'!$G$62/10^6</f>
        <v>371.84746538000013</v>
      </c>
      <c r="BU153" s="21">
        <f>+'[19]7M'!$G$62/10^6</f>
        <v>438.98936219000007</v>
      </c>
      <c r="BV153" s="21">
        <f>+'[19]8M'!$G$62/10^6</f>
        <v>497.1026061</v>
      </c>
      <c r="BW153" s="21">
        <f>+'[19]9M'!$G$62/10^6</f>
        <v>561.14329601999998</v>
      </c>
      <c r="BX153" s="21">
        <f>+'[19]10M'!$G$62/10^6</f>
        <v>615.18275633000007</v>
      </c>
      <c r="BY153" s="21">
        <f>+'[19]11M'!$G$62/10^6</f>
        <v>674.93196945</v>
      </c>
      <c r="BZ153" s="21">
        <f>+'[19]12M'!$G$62/10^6</f>
        <v>733.05310389999988</v>
      </c>
      <c r="CA153" s="311"/>
    </row>
    <row r="154" spans="1:79" customFormat="1" x14ac:dyDescent="0.2">
      <c r="A154" s="10">
        <v>1005</v>
      </c>
      <c r="B154" s="10" t="s">
        <v>13</v>
      </c>
      <c r="C154" s="21">
        <f>+'[18]12'!$E$62/10^6</f>
        <v>0.98164033000000006</v>
      </c>
      <c r="D154" s="21">
        <f>+'[18]12'!$F$62/10^6</f>
        <v>1.04283478</v>
      </c>
      <c r="E154" s="21">
        <f>+'[18]12'!$G$62/10^6</f>
        <v>1.0424655999999999</v>
      </c>
      <c r="F154" s="21">
        <f>+'[18]12'!$I$62/10^6</f>
        <v>1.07836073</v>
      </c>
      <c r="G154" s="21">
        <f>+'[18]12'!$J$62/10^6</f>
        <v>1.0045772000000002</v>
      </c>
      <c r="H154" s="21">
        <f>+'[18]12'!$K$62/10^6</f>
        <v>1.0677569100000002</v>
      </c>
      <c r="I154" s="21">
        <f>+'[18]12'!$M$62/10^6</f>
        <v>1.22650489</v>
      </c>
      <c r="J154" s="21">
        <f>+'[18]12'!$N$62/10^6</f>
        <v>1.0968291399999999</v>
      </c>
      <c r="K154" s="21">
        <f>+'[18]12'!$O$62/10^6</f>
        <v>1.1292331700000002</v>
      </c>
      <c r="L154" s="21">
        <f>+'[18]12'!$Q$62/10^6</f>
        <v>1.0295051399999999</v>
      </c>
      <c r="M154" s="21">
        <f>+'[18]12'!$R$62/10^6</f>
        <v>1.0974457</v>
      </c>
      <c r="N154" s="21">
        <f>+'[18]12'!$S$62/10^6</f>
        <v>1.0658246899999999</v>
      </c>
      <c r="O154" s="22">
        <f t="shared" ref="O154:O178" si="18">SUM(C154:N154)</f>
        <v>12.86297828</v>
      </c>
      <c r="P154" s="317"/>
      <c r="Q154" s="10">
        <v>1005</v>
      </c>
      <c r="R154" s="10" t="s">
        <v>13</v>
      </c>
      <c r="S154" s="21">
        <f>+'[18]12'!$E$64/10^6</f>
        <v>0.84337346000000013</v>
      </c>
      <c r="T154" s="21">
        <f>+'[18]12'!$F$64/10^6</f>
        <v>0.90061878000000006</v>
      </c>
      <c r="U154" s="21">
        <f>+'[18]12'!$G$64/10^6</f>
        <v>0.90234004999999995</v>
      </c>
      <c r="V154" s="21">
        <f>+'[18]12'!$I$64/10^6</f>
        <v>0.93396813000000001</v>
      </c>
      <c r="W154" s="21">
        <f>+'[18]12'!$J$64/10^6</f>
        <v>0.86457007000000008</v>
      </c>
      <c r="X154" s="21">
        <f>+'[18]12'!$K$64/10^6</f>
        <v>0.92346300999999997</v>
      </c>
      <c r="Y154" s="21">
        <f>+'[18]12'!$M$64/10^6</f>
        <v>1.0851092</v>
      </c>
      <c r="Z154" s="21">
        <f>+'[18]12'!$N$64/10^6</f>
        <v>0.95410965000000003</v>
      </c>
      <c r="AA154" s="21">
        <f>+'[18]12'!$O$64/10^6</f>
        <v>0.98569680999999998</v>
      </c>
      <c r="AB154" s="21">
        <f>+'[18]12'!$Q$64/10^6</f>
        <v>0.88491785999999995</v>
      </c>
      <c r="AC154" s="21">
        <f>+'[18]12'!$R$64/10^6</f>
        <v>0.95086358999999987</v>
      </c>
      <c r="AD154" s="21">
        <f>+'[18]12'!$S$64/10^6</f>
        <v>0.92124406000000003</v>
      </c>
      <c r="AE154" s="22">
        <f t="shared" si="14"/>
        <v>11.150274669999998</v>
      </c>
      <c r="AG154" s="10">
        <v>1005</v>
      </c>
      <c r="AH154" s="10" t="s">
        <v>13</v>
      </c>
      <c r="AI154" s="21">
        <f>+'[18]12'!$E$89/10^6</f>
        <v>0.10967</v>
      </c>
      <c r="AJ154" s="21">
        <f>+'[18]12'!$F$89/10^6</f>
        <v>0.11340449000000001</v>
      </c>
      <c r="AK154" s="21">
        <f>+'[18]12'!$G$89/10^6</f>
        <v>0.11040999999999999</v>
      </c>
      <c r="AL154" s="21">
        <f>+'[18]12'!$I$89/10^6</f>
        <v>0.11453991000000001</v>
      </c>
      <c r="AM154" s="21">
        <f>+'[18]12'!$J$89/10^6</f>
        <v>0.11063000000000001</v>
      </c>
      <c r="AN154" s="21">
        <f>+'[18]12'!$K$89/10^6</f>
        <v>0.11336991</v>
      </c>
      <c r="AO154" s="21">
        <f>+'[18]12'!$M$89/10^6</f>
        <v>0.11045000000000001</v>
      </c>
      <c r="AP154" s="21">
        <f>+'[18]12'!$N$89/10^6</f>
        <v>0.11087</v>
      </c>
      <c r="AQ154" s="21">
        <f>+'[18]12'!$O$89/10^6</f>
        <v>0.11214</v>
      </c>
      <c r="AR154" s="21">
        <f>+'[18]12'!$Q$89/10^6</f>
        <v>0.11212999999999999</v>
      </c>
      <c r="AS154" s="21">
        <f>+'[18]12'!$R$89/10^6</f>
        <v>0.11207</v>
      </c>
      <c r="AT154" s="21">
        <f>+'[18]12'!$S$89/10^6</f>
        <v>0.11124000000000001</v>
      </c>
      <c r="AU154" s="22">
        <f t="shared" si="15"/>
        <v>1.3409243100000001</v>
      </c>
      <c r="AW154" s="10">
        <v>1005</v>
      </c>
      <c r="AX154" s="10" t="s">
        <v>13</v>
      </c>
      <c r="AY154" s="21">
        <f>+'[18]12'!$E$92/10^6</f>
        <v>2.8596870000000003E-2</v>
      </c>
      <c r="AZ154" s="21">
        <f>+'[18]12'!$F$92/10^6</f>
        <v>2.8811510000000002E-2</v>
      </c>
      <c r="BA154" s="21">
        <f>+'[18]12'!$G$92/10^6</f>
        <v>2.9715550000000004E-2</v>
      </c>
      <c r="BB154" s="21">
        <f>+'[18]12'!$I$92/10^6</f>
        <v>2.9852690000000005E-2</v>
      </c>
      <c r="BC154" s="21">
        <f>+'[18]12'!$J$92/10^6</f>
        <v>2.9377130000000005E-2</v>
      </c>
      <c r="BD154" s="21">
        <f>+'[18]12'!$K$92/10^6</f>
        <v>3.0923990000000005E-2</v>
      </c>
      <c r="BE154" s="21">
        <f>+'[18]12'!$M$92/10^6</f>
        <v>3.0945690000000001E-2</v>
      </c>
      <c r="BF154" s="21">
        <f>+'[18]12'!$N$92/10^6</f>
        <v>3.1849490000000001E-2</v>
      </c>
      <c r="BG154" s="21">
        <f>+'[18]12'!$O$92/10^6</f>
        <v>3.1396359999999998E-2</v>
      </c>
      <c r="BH154" s="21">
        <f>+'[18]12'!$Q$92/10^6</f>
        <v>3.2457280000000005E-2</v>
      </c>
      <c r="BI154" s="21">
        <f>+'[18]12'!$R$92/10^6</f>
        <v>3.4512109999999999E-2</v>
      </c>
      <c r="BJ154" s="21">
        <f>+'[18]12'!$S$92/10^6</f>
        <v>3.3340629999999996E-2</v>
      </c>
      <c r="BK154" s="22">
        <f t="shared" si="16"/>
        <v>0.37177930000000003</v>
      </c>
      <c r="BM154" s="10">
        <v>1005</v>
      </c>
      <c r="BN154" s="10" t="s">
        <v>13</v>
      </c>
      <c r="BO154" s="21">
        <f t="shared" si="17"/>
        <v>0.98164033000000006</v>
      </c>
      <c r="BP154" s="21">
        <f>+'[19]2M'!$H$62/10^6</f>
        <v>2.02447511</v>
      </c>
      <c r="BQ154" s="21">
        <f>+'[19]3M'!$H$62/10^6</f>
        <v>3.0669407100000003</v>
      </c>
      <c r="BR154" s="21">
        <f>+'[19]4M'!$H$62/10^6</f>
        <v>4.1453014399999999</v>
      </c>
      <c r="BS154" s="21">
        <f>+'[19]5M'!$H$62/10^6</f>
        <v>5.1498786400000007</v>
      </c>
      <c r="BT154" s="21">
        <f>+'[19]6M'!$H$62/10^6</f>
        <v>6.2176355499999989</v>
      </c>
      <c r="BU154" s="21">
        <f>+'[19]7M'!$H$62/10^6</f>
        <v>7.4441404399999991</v>
      </c>
      <c r="BV154" s="21">
        <f>+'[19]8M'!$H$62/10^6</f>
        <v>8.5409695799999987</v>
      </c>
      <c r="BW154" s="21">
        <f>+'[19]9M'!$H$62/10^6</f>
        <v>9.6702027499999996</v>
      </c>
      <c r="BX154" s="21">
        <f>+'[19]10M'!$H$62/10^6</f>
        <v>10.699707890000001</v>
      </c>
      <c r="BY154" s="21">
        <f>+'[19]11M'!$H$62/10^6</f>
        <v>11.797153590000002</v>
      </c>
      <c r="BZ154" s="21">
        <f>+'[19]12M'!$H$62/10^6</f>
        <v>12.862978280000004</v>
      </c>
      <c r="CA154" s="311"/>
    </row>
    <row r="155" spans="1:79" customFormat="1" x14ac:dyDescent="0.2">
      <c r="A155" s="10">
        <v>1006</v>
      </c>
      <c r="B155" s="10" t="s">
        <v>14</v>
      </c>
      <c r="C155" s="21">
        <f>+'[18]13'!$E$62/10^6</f>
        <v>5.5698264800000006</v>
      </c>
      <c r="D155" s="21">
        <f>+'[18]13'!$F$62/10^6</f>
        <v>5.7395909400000003</v>
      </c>
      <c r="E155" s="21">
        <f>+'[18]13'!$G$62/10^6</f>
        <v>6.0140835199999998</v>
      </c>
      <c r="F155" s="21">
        <f>+'[18]13'!$I$62/10^6</f>
        <v>6.4247751600000003</v>
      </c>
      <c r="G155" s="21">
        <f>+'[18]13'!$J$62/10^6</f>
        <v>5.84712868</v>
      </c>
      <c r="H155" s="21">
        <f>+'[18]13'!$K$62/10^6</f>
        <v>6.3365087999999998</v>
      </c>
      <c r="I155" s="21">
        <f>+'[18]13'!$M$62/10^6</f>
        <v>6.8914862599999998</v>
      </c>
      <c r="J155" s="21">
        <f>+'[18]13'!$N$62/10^6</f>
        <v>6.2091050700000006</v>
      </c>
      <c r="K155" s="21">
        <f>+'[18]13'!$O$62/10^6</f>
        <v>6.776865739999999</v>
      </c>
      <c r="L155" s="21">
        <f>+'[18]13'!$Q$62/10^6</f>
        <v>5.643259089999999</v>
      </c>
      <c r="M155" s="21">
        <f>+'[18]13'!$R$62/10^6</f>
        <v>6.57915443</v>
      </c>
      <c r="N155" s="21">
        <f>+'[18]13'!$S$62/10^6</f>
        <v>6.2045921700000015</v>
      </c>
      <c r="O155" s="22">
        <f t="shared" si="18"/>
        <v>74.236376339999993</v>
      </c>
      <c r="P155" s="317"/>
      <c r="Q155" s="10">
        <v>1006</v>
      </c>
      <c r="R155" s="10" t="s">
        <v>14</v>
      </c>
      <c r="S155" s="21">
        <f>+'[18]13'!$E$64/10^6</f>
        <v>4.0785610800000001</v>
      </c>
      <c r="T155" s="21">
        <f>+'[18]13'!$F$64/10^6</f>
        <v>4.2653569000000005</v>
      </c>
      <c r="U155" s="21">
        <f>+'[18]13'!$G$64/10^6</f>
        <v>4.5214314199999999</v>
      </c>
      <c r="V155" s="21">
        <f>+'[18]13'!$I$64/10^6</f>
        <v>4.8593205000000008</v>
      </c>
      <c r="W155" s="21">
        <f>+'[18]13'!$J$64/10^6</f>
        <v>4.3554693699999989</v>
      </c>
      <c r="X155" s="21">
        <f>+'[18]13'!$K$64/10^6</f>
        <v>4.7929575999999994</v>
      </c>
      <c r="Y155" s="21">
        <f>+'[18]13'!$M$64/10^6</f>
        <v>5.3720482399999998</v>
      </c>
      <c r="Z155" s="21">
        <f>+'[18]13'!$N$64/10^6</f>
        <v>4.6595780700000002</v>
      </c>
      <c r="AA155" s="21">
        <f>+'[18]13'!$O$64/10^6</f>
        <v>5.1990865499999996</v>
      </c>
      <c r="AB155" s="21">
        <f>+'[18]13'!$Q$64/10^6</f>
        <v>4.0981259199999993</v>
      </c>
      <c r="AC155" s="21">
        <f>+'[18]13'!$R$64/10^6</f>
        <v>5.0410845999999996</v>
      </c>
      <c r="AD155" s="21">
        <f>+'[18]13'!$S$64/10^6</f>
        <v>4.6380959000000015</v>
      </c>
      <c r="AE155" s="22">
        <f t="shared" si="14"/>
        <v>55.881116149999997</v>
      </c>
      <c r="AG155" s="10">
        <v>1006</v>
      </c>
      <c r="AH155" s="10" t="s">
        <v>14</v>
      </c>
      <c r="AI155" s="21">
        <f>+'[18]13'!$E$89/10^6</f>
        <v>0.65241290000000007</v>
      </c>
      <c r="AJ155" s="21">
        <f>+'[18]13'!$F$89/10^6</f>
        <v>0.64993000000000001</v>
      </c>
      <c r="AK155" s="21">
        <f>+'[18]13'!$G$89/10^6</f>
        <v>0.64522000000000002</v>
      </c>
      <c r="AL155" s="21">
        <f>+'[18]13'!$I$89/10^6</f>
        <v>0.71362523</v>
      </c>
      <c r="AM155" s="21">
        <f>+'[18]13'!$J$89/10^6</f>
        <v>0.66217044999999997</v>
      </c>
      <c r="AN155" s="21">
        <f>+'[18]13'!$K$89/10^6</f>
        <v>0.65497410999999994</v>
      </c>
      <c r="AO155" s="21">
        <f>+'[18]13'!$M$89/10^6</f>
        <v>0.64629000000000003</v>
      </c>
      <c r="AP155" s="21">
        <f>+'[18]13'!$N$89/10^6</f>
        <v>0.65528821999999998</v>
      </c>
      <c r="AQ155" s="21">
        <f>+'[18]13'!$O$89/10^6</f>
        <v>0.69855233999999999</v>
      </c>
      <c r="AR155" s="21">
        <f>+'[18]13'!$Q$89/10^6</f>
        <v>0.64627000000000001</v>
      </c>
      <c r="AS155" s="21">
        <f>+'[18]13'!$R$89/10^6</f>
        <v>0.65610000000000002</v>
      </c>
      <c r="AT155" s="21">
        <f>+'[18]13'!$S$89/10^6</f>
        <v>0.66567578999999999</v>
      </c>
      <c r="AU155" s="22">
        <f t="shared" si="15"/>
        <v>7.9465090400000014</v>
      </c>
      <c r="AW155" s="10">
        <v>1006</v>
      </c>
      <c r="AX155" s="10" t="s">
        <v>14</v>
      </c>
      <c r="AY155" s="21">
        <f>+'[18]13'!$E$92/10^6</f>
        <v>0.83885249999999989</v>
      </c>
      <c r="AZ155" s="21">
        <f>+'[18]13'!$F$92/10^6</f>
        <v>0.8243040399999999</v>
      </c>
      <c r="BA155" s="21">
        <f>+'[18]13'!$G$92/10^6</f>
        <v>0.84743210000000002</v>
      </c>
      <c r="BB155" s="21">
        <f>+'[18]13'!$I$92/10^6</f>
        <v>0.85182942999999989</v>
      </c>
      <c r="BC155" s="21">
        <f>+'[18]13'!$J$92/10^6</f>
        <v>0.82948885999999999</v>
      </c>
      <c r="BD155" s="21">
        <f>+'[18]13'!$K$92/10^6</f>
        <v>0.88857708999999996</v>
      </c>
      <c r="BE155" s="21">
        <f>+'[18]13'!$M$92/10^6</f>
        <v>0.87314801999999991</v>
      </c>
      <c r="BF155" s="21">
        <f>+'[18]13'!$N$92/10^6</f>
        <v>0.89423878000000001</v>
      </c>
      <c r="BG155" s="21">
        <f>+'[18]13'!$O$92/10^6</f>
        <v>0.87922685</v>
      </c>
      <c r="BH155" s="21">
        <f>+'[18]13'!$Q$92/10^6</f>
        <v>0.89886317000000004</v>
      </c>
      <c r="BI155" s="21">
        <f>+'[18]13'!$R$92/10^6</f>
        <v>0.88196982999999995</v>
      </c>
      <c r="BJ155" s="21">
        <f>+'[18]13'!$S$92/10^6</f>
        <v>0.90082048000000015</v>
      </c>
      <c r="BK155" s="22">
        <f t="shared" si="16"/>
        <v>10.408751150000001</v>
      </c>
      <c r="BM155" s="10">
        <v>1006</v>
      </c>
      <c r="BN155" s="10" t="s">
        <v>14</v>
      </c>
      <c r="BO155" s="21">
        <f t="shared" si="17"/>
        <v>5.5698264800000006</v>
      </c>
      <c r="BP155" s="21">
        <f>+'[19]2M'!$I$62/10^6</f>
        <v>11.309417419999997</v>
      </c>
      <c r="BQ155" s="21">
        <f>+'[19]3M'!$I$62/10^6</f>
        <v>17.323500940000002</v>
      </c>
      <c r="BR155" s="21">
        <f>+'[19]4M'!$I$62/10^6</f>
        <v>23.748276100000002</v>
      </c>
      <c r="BS155" s="21">
        <f>+'[19]5M'!$I$62/10^6</f>
        <v>29.595404780000003</v>
      </c>
      <c r="BT155" s="21">
        <f>+'[19]6M'!$I$62/10^6</f>
        <v>35.93191358</v>
      </c>
      <c r="BU155" s="21">
        <f>+'[19]7M'!$I$62/10^6</f>
        <v>42.823399839999993</v>
      </c>
      <c r="BV155" s="21">
        <f>+'[19]8M'!$I$62/10^6</f>
        <v>49.032504910000007</v>
      </c>
      <c r="BW155" s="21">
        <f>+'[19]9M'!$I$62/10^6</f>
        <v>55.809370649999998</v>
      </c>
      <c r="BX155" s="21">
        <f>+'[19]10M'!$I$62/10^6</f>
        <v>61.452629739999992</v>
      </c>
      <c r="BY155" s="21">
        <f>+'[19]11M'!$I$62/10^6</f>
        <v>68.03178416999998</v>
      </c>
      <c r="BZ155" s="21">
        <f>+'[19]12M'!$I$62/10^6</f>
        <v>74.236376340000007</v>
      </c>
      <c r="CA155" s="311"/>
    </row>
    <row r="156" spans="1:79" customFormat="1" x14ac:dyDescent="0.2">
      <c r="A156" s="10">
        <v>1007</v>
      </c>
      <c r="B156" s="10" t="s">
        <v>15</v>
      </c>
      <c r="C156" s="21">
        <f>+'[18]14'!$E$62/10^6</f>
        <v>9.4902852999999983</v>
      </c>
      <c r="D156" s="21">
        <f>+'[18]14'!$F$62/10^6</f>
        <v>9.4044132300000012</v>
      </c>
      <c r="E156" s="21">
        <f>+'[18]14'!$G$62/10^6</f>
        <v>10.073790259999999</v>
      </c>
      <c r="F156" s="21">
        <f>+'[18]14'!$I$62/10^6</f>
        <v>10.368268290000001</v>
      </c>
      <c r="G156" s="21">
        <f>+'[18]14'!$J$62/10^6</f>
        <v>9.59165752</v>
      </c>
      <c r="H156" s="21">
        <f>+'[18]14'!$K$62/10^6</f>
        <v>10.080461780000002</v>
      </c>
      <c r="I156" s="21">
        <f>+'[18]14'!$M$62/10^6</f>
        <v>11.213787809999999</v>
      </c>
      <c r="J156" s="21">
        <f>+'[18]14'!$N$62/10^6</f>
        <v>9.6260958500000005</v>
      </c>
      <c r="K156" s="21">
        <f>+'[18]14'!$O$62/10^6</f>
        <v>10.645996409999999</v>
      </c>
      <c r="L156" s="21">
        <f>+'[18]14'!$Q$62/10^6</f>
        <v>8.9834696699999999</v>
      </c>
      <c r="M156" s="21">
        <f>+'[18]14'!$R$62/10^6</f>
        <v>10.297076730000002</v>
      </c>
      <c r="N156" s="21">
        <f>+'[18]14'!$S$62/10^6</f>
        <v>9.9043853399999993</v>
      </c>
      <c r="O156" s="22">
        <f t="shared" si="18"/>
        <v>119.67968818999999</v>
      </c>
      <c r="P156" s="317"/>
      <c r="Q156" s="10">
        <v>1007</v>
      </c>
      <c r="R156" s="10" t="s">
        <v>15</v>
      </c>
      <c r="S156" s="21">
        <f>+'[18]14'!$E$64/10^6</f>
        <v>7.7792140599999993</v>
      </c>
      <c r="T156" s="21">
        <f>+'[18]14'!$F$64/10^6</f>
        <v>7.8088389600000001</v>
      </c>
      <c r="U156" s="21">
        <f>+'[18]14'!$G$64/10^6</f>
        <v>8.44161407</v>
      </c>
      <c r="V156" s="21">
        <f>+'[18]14'!$I$64/10^6</f>
        <v>8.6937481200000004</v>
      </c>
      <c r="W156" s="21">
        <f>+'[18]14'!$J$64/10^6</f>
        <v>7.9687696999999993</v>
      </c>
      <c r="X156" s="21">
        <f>+'[18]14'!$K$64/10^6</f>
        <v>8.4573406700000007</v>
      </c>
      <c r="Y156" s="21">
        <f>+'[18]14'!$M$64/10^6</f>
        <v>9.6310025800000005</v>
      </c>
      <c r="Z156" s="21">
        <f>+'[18]14'!$N$64/10^6</f>
        <v>8.0322415700000001</v>
      </c>
      <c r="AA156" s="21">
        <f>+'[18]14'!$O$64/10^6</f>
        <v>8.9967273599999977</v>
      </c>
      <c r="AB156" s="21">
        <f>+'[18]14'!$Q$64/10^6</f>
        <v>7.3785604400000002</v>
      </c>
      <c r="AC156" s="21">
        <f>+'[18]14'!$R$64/10^6</f>
        <v>8.4344264900000017</v>
      </c>
      <c r="AD156" s="21">
        <f>+'[18]14'!$S$64/10^6</f>
        <v>7.9943338799999992</v>
      </c>
      <c r="AE156" s="22">
        <f t="shared" si="14"/>
        <v>99.616817900000001</v>
      </c>
      <c r="AG156" s="10">
        <v>1007</v>
      </c>
      <c r="AH156" s="10" t="s">
        <v>15</v>
      </c>
      <c r="AI156" s="21">
        <f>+'[18]14'!$E$89/10^6</f>
        <v>0.88948457999999997</v>
      </c>
      <c r="AJ156" s="21">
        <f>+'[18]14'!$F$89/10^6</f>
        <v>0.78620000000000001</v>
      </c>
      <c r="AK156" s="21">
        <f>+'[18]14'!$G$89/10^6</f>
        <v>0.80516158999999998</v>
      </c>
      <c r="AL156" s="21">
        <f>+'[18]14'!$I$89/10^6</f>
        <v>0.82989075000000001</v>
      </c>
      <c r="AM156" s="21">
        <f>+'[18]14'!$J$89/10^6</f>
        <v>0.83291400999999998</v>
      </c>
      <c r="AN156" s="21">
        <f>+'[18]14'!$K$89/10^6</f>
        <v>0.79060504000000009</v>
      </c>
      <c r="AO156" s="21">
        <f>+'[18]14'!$M$89/10^6</f>
        <v>0.76891410999999998</v>
      </c>
      <c r="AP156" s="21">
        <f>+'[18]14'!$N$89/10^6</f>
        <v>0.78675625999999999</v>
      </c>
      <c r="AQ156" s="21">
        <f>+'[18]14'!$O$89/10^6</f>
        <v>0.79329000000000005</v>
      </c>
      <c r="AR156" s="21">
        <f>+'[18]14'!$Q$89/10^6</f>
        <v>0.78267179000000009</v>
      </c>
      <c r="AS156" s="21">
        <f>+'[18]14'!$R$89/10^6</f>
        <v>0.78958139999999999</v>
      </c>
      <c r="AT156" s="21">
        <f>+'[18]14'!$S$89/10^6</f>
        <v>1.03244899</v>
      </c>
      <c r="AU156" s="22">
        <f t="shared" si="15"/>
        <v>9.8879185199999995</v>
      </c>
      <c r="AW156" s="10">
        <v>1007</v>
      </c>
      <c r="AX156" s="10" t="s">
        <v>15</v>
      </c>
      <c r="AY156" s="21">
        <f>+'[18]14'!$E$92/10^6</f>
        <v>0.82158666000000002</v>
      </c>
      <c r="AZ156" s="21">
        <f>+'[18]14'!$F$92/10^6</f>
        <v>0.80937427000000006</v>
      </c>
      <c r="BA156" s="21">
        <f>+'[18]14'!$G$92/10^6</f>
        <v>0.82701459999999993</v>
      </c>
      <c r="BB156" s="21">
        <f>+'[18]14'!$I$92/10^6</f>
        <v>0.84462942000000008</v>
      </c>
      <c r="BC156" s="21">
        <f>+'[18]14'!$J$92/10^6</f>
        <v>0.78997381000000022</v>
      </c>
      <c r="BD156" s="21">
        <f>+'[18]14'!$K$92/10^6</f>
        <v>0.83251606999999994</v>
      </c>
      <c r="BE156" s="21">
        <f>+'[18]14'!$M$92/10^6</f>
        <v>0.81387111999999995</v>
      </c>
      <c r="BF156" s="21">
        <f>+'[18]14'!$N$92/10^6</f>
        <v>0.80709801999999997</v>
      </c>
      <c r="BG156" s="21">
        <f>+'[18]14'!$O$92/10^6</f>
        <v>0.85597905000000007</v>
      </c>
      <c r="BH156" s="21">
        <f>+'[18]14'!$Q$92/10^6</f>
        <v>0.8222374400000001</v>
      </c>
      <c r="BI156" s="21">
        <f>+'[18]14'!$R$92/10^6</f>
        <v>1.0730688399999999</v>
      </c>
      <c r="BJ156" s="21">
        <f>+'[18]14'!$S$92/10^6</f>
        <v>0.87760247000000013</v>
      </c>
      <c r="BK156" s="22">
        <f t="shared" si="16"/>
        <v>10.174951769999998</v>
      </c>
      <c r="BM156" s="10">
        <v>1007</v>
      </c>
      <c r="BN156" s="10" t="s">
        <v>15</v>
      </c>
      <c r="BO156" s="21">
        <f t="shared" si="17"/>
        <v>9.4902852999999983</v>
      </c>
      <c r="BP156" s="21">
        <f>+'[19]2M'!$J$62/10^6</f>
        <v>18.894698529999999</v>
      </c>
      <c r="BQ156" s="21">
        <f>+'[19]3M'!$J$62/10^6</f>
        <v>28.968488789999999</v>
      </c>
      <c r="BR156" s="21">
        <f>+'[19]4M'!$J$62/10^6</f>
        <v>39.336757079999998</v>
      </c>
      <c r="BS156" s="21">
        <f>+'[19]5M'!$J$62/10^6</f>
        <v>48.928414599999996</v>
      </c>
      <c r="BT156" s="21">
        <f>+'[19]6M'!$J$62/10^6</f>
        <v>59.008876380000004</v>
      </c>
      <c r="BU156" s="21">
        <f>+'[19]7M'!$J$62/10^6</f>
        <v>70.222664190000003</v>
      </c>
      <c r="BV156" s="21">
        <f>+'[19]8M'!$J$62/10^6</f>
        <v>79.848760039999988</v>
      </c>
      <c r="BW156" s="21">
        <f>+'[19]9M'!$J$62/10^6</f>
        <v>90.494756449999983</v>
      </c>
      <c r="BX156" s="21">
        <f>+'[19]10M'!$J$62/10^6</f>
        <v>99.478226119999974</v>
      </c>
      <c r="BY156" s="21">
        <f>+'[19]11M'!$J$62/10^6</f>
        <v>109.77530285</v>
      </c>
      <c r="BZ156" s="21">
        <f>+'[19]12M'!$J$62/10^6</f>
        <v>119.67968818999999</v>
      </c>
      <c r="CA156" s="311"/>
    </row>
    <row r="157" spans="1:79" customFormat="1" x14ac:dyDescent="0.2">
      <c r="A157" s="10">
        <v>1008</v>
      </c>
      <c r="B157" s="10" t="s">
        <v>16</v>
      </c>
      <c r="C157" s="21">
        <f>+'[18]15'!$E$62/10^6</f>
        <v>2.6327741700000002</v>
      </c>
      <c r="D157" s="21">
        <f>+'[18]15'!$F$62/10^6</f>
        <v>2.7098307000000004</v>
      </c>
      <c r="E157" s="21">
        <f>+'[18]15'!$G$62/10^6</f>
        <v>2.8128788</v>
      </c>
      <c r="F157" s="21">
        <f>+'[18]15'!$I$62/10^6</f>
        <v>2.9503521299999997</v>
      </c>
      <c r="G157" s="21">
        <f>+'[18]15'!$J$62/10^6</f>
        <v>2.72370117</v>
      </c>
      <c r="H157" s="21">
        <f>+'[18]15'!$K$62/10^6</f>
        <v>2.6999701000000003</v>
      </c>
      <c r="I157" s="21">
        <f>+'[18]15'!$M$62/10^6</f>
        <v>3.0504322200000002</v>
      </c>
      <c r="J157" s="21">
        <f>+'[18]15'!$N$62/10^6</f>
        <v>2.7034258600000003</v>
      </c>
      <c r="K157" s="21">
        <f>+'[18]15'!$O$62/10^6</f>
        <v>2.9026566500000004</v>
      </c>
      <c r="L157" s="21">
        <f>+'[18]15'!$Q$62/10^6</f>
        <v>2.6040111900000005</v>
      </c>
      <c r="M157" s="21">
        <f>+'[18]15'!$R$62/10^6</f>
        <v>2.8243246300000004</v>
      </c>
      <c r="N157" s="21">
        <f>+'[18]15'!$S$62/10^6</f>
        <v>2.6638730099999997</v>
      </c>
      <c r="O157" s="22">
        <f t="shared" si="18"/>
        <v>33.278230630000003</v>
      </c>
      <c r="P157" s="317"/>
      <c r="Q157" s="10">
        <v>1008</v>
      </c>
      <c r="R157" s="10" t="s">
        <v>16</v>
      </c>
      <c r="S157" s="21">
        <f>+'[18]15'!$E$64/10^6</f>
        <v>2.3896531100000002</v>
      </c>
      <c r="T157" s="21">
        <f>+'[18]15'!$F$64/10^6</f>
        <v>2.4647010800000002</v>
      </c>
      <c r="U157" s="21">
        <f>+'[18]15'!$G$64/10^6</f>
        <v>2.5676963599999998</v>
      </c>
      <c r="V157" s="21">
        <f>+'[18]15'!$I$64/10^6</f>
        <v>2.7065991799999995</v>
      </c>
      <c r="W157" s="21">
        <f>+'[18]15'!$J$64/10^6</f>
        <v>2.4804921000000002</v>
      </c>
      <c r="X157" s="21">
        <f>+'[18]15'!$K$64/10^6</f>
        <v>2.45086906</v>
      </c>
      <c r="Y157" s="21">
        <f>+'[18]15'!$M$64/10^6</f>
        <v>2.8012523300000001</v>
      </c>
      <c r="Z157" s="21">
        <f>+'[18]15'!$N$64/10^6</f>
        <v>2.4527461100000005</v>
      </c>
      <c r="AA157" s="21">
        <f>+'[18]15'!$O$64/10^6</f>
        <v>2.6500366100000003</v>
      </c>
      <c r="AB157" s="21">
        <f>+'[18]15'!$Q$64/10^6</f>
        <v>2.3499298200000003</v>
      </c>
      <c r="AC157" s="21">
        <f>+'[18]15'!$R$64/10^6</f>
        <v>2.5745647200000001</v>
      </c>
      <c r="AD157" s="21">
        <f>+'[18]15'!$S$64/10^6</f>
        <v>2.4091648800000001</v>
      </c>
      <c r="AE157" s="22">
        <f t="shared" si="14"/>
        <v>30.297705359999998</v>
      </c>
      <c r="AG157" s="10">
        <v>1008</v>
      </c>
      <c r="AH157" s="10" t="s">
        <v>16</v>
      </c>
      <c r="AI157" s="21">
        <f>+'[18]15'!$E$89/10^6</f>
        <v>0.18298</v>
      </c>
      <c r="AJ157" s="21">
        <f>+'[18]15'!$F$89/10^6</f>
        <v>0.18299000000000001</v>
      </c>
      <c r="AK157" s="21">
        <f>+'[18]15'!$G$89/10^6</f>
        <v>0.18157999999999999</v>
      </c>
      <c r="AL157" s="21">
        <f>+'[18]15'!$I$89/10^6</f>
        <v>0.17796000000000001</v>
      </c>
      <c r="AM157" s="21">
        <f>+'[18]15'!$J$89/10^6</f>
        <v>0.18076999999999999</v>
      </c>
      <c r="AN157" s="21">
        <f>+'[18]15'!$K$89/10^6</f>
        <v>0.18357000000000001</v>
      </c>
      <c r="AO157" s="21">
        <f>+'[18]15'!$M$89/10^6</f>
        <v>0.18325</v>
      </c>
      <c r="AP157" s="21">
        <f>+'[18]15'!$N$89/10^6</f>
        <v>0.18323999999999999</v>
      </c>
      <c r="AQ157" s="21">
        <f>+'[18]15'!$O$89/10^6</f>
        <v>0.18537000000000001</v>
      </c>
      <c r="AR157" s="21">
        <f>+'[18]15'!$Q$89/10^6</f>
        <v>0.18440999999999999</v>
      </c>
      <c r="AS157" s="21">
        <f>+'[18]15'!$R$89/10^6</f>
        <v>0.18174000000000001</v>
      </c>
      <c r="AT157" s="21">
        <f>+'[18]15'!$S$89/10^6</f>
        <v>0.18476000000000001</v>
      </c>
      <c r="AU157" s="22">
        <f t="shared" si="15"/>
        <v>2.1926199999999998</v>
      </c>
      <c r="AW157" s="10">
        <v>1008</v>
      </c>
      <c r="AX157" s="10" t="s">
        <v>16</v>
      </c>
      <c r="AY157" s="21">
        <f>+'[18]15'!$E$92/10^6</f>
        <v>6.0141060000000003E-2</v>
      </c>
      <c r="AZ157" s="21">
        <f>+'[18]15'!$F$92/10^6</f>
        <v>6.2139620000000007E-2</v>
      </c>
      <c r="BA157" s="21">
        <f>+'[18]15'!$G$92/10^6</f>
        <v>6.360244000000001E-2</v>
      </c>
      <c r="BB157" s="21">
        <f>+'[18]15'!$I$92/10^6</f>
        <v>6.5792950000000003E-2</v>
      </c>
      <c r="BC157" s="21">
        <f>+'[18]15'!$J$92/10^6</f>
        <v>6.2439069999999992E-2</v>
      </c>
      <c r="BD157" s="21">
        <f>+'[18]15'!$K$92/10^6</f>
        <v>6.5531039999999999E-2</v>
      </c>
      <c r="BE157" s="21">
        <f>+'[18]15'!$M$92/10^6</f>
        <v>6.5929890000000005E-2</v>
      </c>
      <c r="BF157" s="21">
        <f>+'[18]15'!$N$92/10^6</f>
        <v>6.7439749999999979E-2</v>
      </c>
      <c r="BG157" s="21">
        <f>+'[18]15'!$O$92/10^6</f>
        <v>6.7250039999999997E-2</v>
      </c>
      <c r="BH157" s="21">
        <f>+'[18]15'!$Q$92/10^6</f>
        <v>6.9671369999999996E-2</v>
      </c>
      <c r="BI157" s="21">
        <f>+'[18]15'!$R$92/10^6</f>
        <v>6.8019909999999989E-2</v>
      </c>
      <c r="BJ157" s="21">
        <f>+'[18]15'!$S$92/10^6</f>
        <v>6.9948129999999983E-2</v>
      </c>
      <c r="BK157" s="22">
        <f t="shared" si="16"/>
        <v>0.78790526999999999</v>
      </c>
      <c r="BM157" s="10">
        <v>1008</v>
      </c>
      <c r="BN157" s="10" t="s">
        <v>16</v>
      </c>
      <c r="BO157" s="21">
        <f t="shared" si="17"/>
        <v>2.6327741700000002</v>
      </c>
      <c r="BP157" s="21">
        <f>+'[19]2M'!$K$62/10^6</f>
        <v>5.3426048699999997</v>
      </c>
      <c r="BQ157" s="21">
        <f>+'[19]3M'!$K$62/10^6</f>
        <v>8.1554836700000006</v>
      </c>
      <c r="BR157" s="21">
        <f>+'[19]4M'!$K$62/10^6</f>
        <v>11.105835799999999</v>
      </c>
      <c r="BS157" s="21">
        <f>+'[19]5M'!$K$62/10^6</f>
        <v>13.829536970000003</v>
      </c>
      <c r="BT157" s="21">
        <f>+'[19]6M'!$K$62/10^6</f>
        <v>16.529507070000001</v>
      </c>
      <c r="BU157" s="21">
        <f>+'[19]7M'!$K$62/10^6</f>
        <v>19.579939289999999</v>
      </c>
      <c r="BV157" s="21">
        <f>+'[19]8M'!$K$62/10^6</f>
        <v>22.283365150000002</v>
      </c>
      <c r="BW157" s="21">
        <f>+'[19]9M'!$K$62/10^6</f>
        <v>25.186021799999995</v>
      </c>
      <c r="BX157" s="21">
        <f>+'[19]10M'!$K$62/10^6</f>
        <v>27.790032990000004</v>
      </c>
      <c r="BY157" s="21">
        <f>+'[19]11M'!$K$62/10^6</f>
        <v>30.614357619999996</v>
      </c>
      <c r="BZ157" s="21">
        <f>+'[19]12M'!$K$62/10^6</f>
        <v>33.278230629999996</v>
      </c>
      <c r="CA157" s="311"/>
    </row>
    <row r="158" spans="1:79" customFormat="1" x14ac:dyDescent="0.2">
      <c r="A158" s="10">
        <v>1009</v>
      </c>
      <c r="B158" s="10" t="s">
        <v>17</v>
      </c>
      <c r="C158" s="21">
        <f>+'[18]16'!$E$62/10^6</f>
        <v>2.2873541999999998</v>
      </c>
      <c r="D158" s="21">
        <f>+'[18]16'!$F$62/10^6</f>
        <v>2.3303639500000002</v>
      </c>
      <c r="E158" s="21">
        <f>+'[18]16'!$G$62/10^6</f>
        <v>2.2693200600000001</v>
      </c>
      <c r="F158" s="21">
        <f>+'[18]16'!$I$62/10^6</f>
        <v>2.3950490100000001</v>
      </c>
      <c r="G158" s="21">
        <f>+'[18]16'!$J$62/10^6</f>
        <v>2.2308078300000003</v>
      </c>
      <c r="H158" s="21">
        <f>+'[18]16'!$K$62/10^6</f>
        <v>2.3143572600000004</v>
      </c>
      <c r="I158" s="21">
        <f>+'[18]16'!$M$62/10^6</f>
        <v>2.4610891100000005</v>
      </c>
      <c r="J158" s="21">
        <f>+'[18]16'!$N$62/10^6</f>
        <v>2.51841837</v>
      </c>
      <c r="K158" s="21">
        <f>+'[18]16'!$O$62/10^6</f>
        <v>2.4733696699999999</v>
      </c>
      <c r="L158" s="21">
        <f>+'[18]16'!$Q$62/10^6</f>
        <v>2.2672324299999995</v>
      </c>
      <c r="M158" s="21">
        <f>+'[18]16'!$R$62/10^6</f>
        <v>2.56716503</v>
      </c>
      <c r="N158" s="21">
        <f>+'[18]16'!$S$62/10^6</f>
        <v>2.3932540800000002</v>
      </c>
      <c r="O158" s="22">
        <f t="shared" si="18"/>
        <v>28.507781000000001</v>
      </c>
      <c r="P158" s="317"/>
      <c r="Q158" s="10">
        <v>1009</v>
      </c>
      <c r="R158" s="10" t="s">
        <v>17</v>
      </c>
      <c r="S158" s="21">
        <f>+'[18]16'!$E$64/10^6</f>
        <v>2.0272213199999998</v>
      </c>
      <c r="T158" s="21">
        <f>+'[18]16'!$F$64/10^6</f>
        <v>2.0699659499999998</v>
      </c>
      <c r="U158" s="21">
        <f>+'[18]16'!$G$64/10^6</f>
        <v>2.0067077800000002</v>
      </c>
      <c r="V158" s="21">
        <f>+'[18]16'!$I$64/10^6</f>
        <v>2.1326264799999999</v>
      </c>
      <c r="W158" s="21">
        <f>+'[18]16'!$J$64/10^6</f>
        <v>1.9707548300000002</v>
      </c>
      <c r="X158" s="21">
        <f>+'[18]16'!$K$64/10^6</f>
        <v>2.0441135799999999</v>
      </c>
      <c r="Y158" s="21">
        <f>+'[18]16'!$M$64/10^6</f>
        <v>2.1969827000000004</v>
      </c>
      <c r="Z158" s="21">
        <f>+'[18]16'!$N$64/10^6</f>
        <v>2.25097843</v>
      </c>
      <c r="AA158" s="21">
        <f>+'[18]16'!$O$64/10^6</f>
        <v>2.2063297500000001</v>
      </c>
      <c r="AB158" s="21">
        <f>+'[18]16'!$Q$64/10^6</f>
        <v>2.0000435900000002</v>
      </c>
      <c r="AC158" s="21">
        <f>+'[18]16'!$R$64/10^6</f>
        <v>2.30148698</v>
      </c>
      <c r="AD158" s="21">
        <f>+'[18]16'!$S$64/10^6</f>
        <v>2.1249821899999999</v>
      </c>
      <c r="AE158" s="22">
        <f t="shared" si="14"/>
        <v>25.332193580000002</v>
      </c>
      <c r="AG158" s="10">
        <v>1009</v>
      </c>
      <c r="AH158" s="10" t="s">
        <v>17</v>
      </c>
      <c r="AI158" s="21">
        <f>+'[18]16'!$E$89/10^6</f>
        <v>0.18736</v>
      </c>
      <c r="AJ158" s="21">
        <f>+'[18]16'!$F$89/10^6</f>
        <v>0.18863215</v>
      </c>
      <c r="AK158" s="21">
        <f>+'[18]16'!$G$89/10^6</f>
        <v>0.18880972000000001</v>
      </c>
      <c r="AL158" s="21">
        <f>+'[18]16'!$I$89/10^6</f>
        <v>0.18812112</v>
      </c>
      <c r="AM158" s="21">
        <f>+'[18]16'!$J$89/10^6</f>
        <v>0.18840000000000001</v>
      </c>
      <c r="AN158" s="21">
        <f>+'[18]16'!$K$89/10^6</f>
        <v>0.19381271</v>
      </c>
      <c r="AO158" s="21">
        <f>+'[18]16'!$M$89/10^6</f>
        <v>0.18881000000000001</v>
      </c>
      <c r="AP158" s="21">
        <f>+'[18]16'!$N$89/10^6</f>
        <v>0.19034999999999999</v>
      </c>
      <c r="AQ158" s="21">
        <f>+'[18]16'!$O$89/10^6</f>
        <v>0.19137999999999999</v>
      </c>
      <c r="AR158" s="21">
        <f>+'[18]16'!$Q$89/10^6</f>
        <v>0.19</v>
      </c>
      <c r="AS158" s="21">
        <f>+'[18]16'!$R$89/10^6</f>
        <v>0.19017000000000001</v>
      </c>
      <c r="AT158" s="21">
        <f>+'[18]16'!$S$89/10^6</f>
        <v>0.19087999999999999</v>
      </c>
      <c r="AU158" s="22">
        <f t="shared" si="15"/>
        <v>2.2767257000000001</v>
      </c>
      <c r="AW158" s="10">
        <v>1009</v>
      </c>
      <c r="AX158" s="10" t="s">
        <v>17</v>
      </c>
      <c r="AY158" s="21">
        <f>+'[18]16'!$E$92/10^6</f>
        <v>7.2772879999999998E-2</v>
      </c>
      <c r="AZ158" s="21">
        <f>+'[18]16'!$F$92/10^6</f>
        <v>7.1765849999999992E-2</v>
      </c>
      <c r="BA158" s="21">
        <f>+'[18]16'!$G$92/10^6</f>
        <v>7.3802560000000017E-2</v>
      </c>
      <c r="BB158" s="21">
        <f>+'[18]16'!$I$92/10^6</f>
        <v>7.4301409999999998E-2</v>
      </c>
      <c r="BC158" s="21">
        <f>+'[18]16'!$J$92/10^6</f>
        <v>7.1652999999999994E-2</v>
      </c>
      <c r="BD158" s="21">
        <f>+'[18]16'!$K$92/10^6</f>
        <v>7.6430970000000001E-2</v>
      </c>
      <c r="BE158" s="21">
        <f>+'[18]16'!$M$92/10^6</f>
        <v>7.5296409999999994E-2</v>
      </c>
      <c r="BF158" s="21">
        <f>+'[18]16'!$N$92/10^6</f>
        <v>7.7089939999999996E-2</v>
      </c>
      <c r="BG158" s="21">
        <f>+'[18]16'!$O$92/10^6</f>
        <v>7.5659919999999992E-2</v>
      </c>
      <c r="BH158" s="21">
        <f>+'[18]16'!$Q$92/10^6</f>
        <v>7.7188839999999995E-2</v>
      </c>
      <c r="BI158" s="21">
        <f>+'[18]16'!$R$92/10^6</f>
        <v>7.5508050000000021E-2</v>
      </c>
      <c r="BJ158" s="21">
        <f>+'[18]16'!$S$92/10^6</f>
        <v>7.7391889999999991E-2</v>
      </c>
      <c r="BK158" s="22">
        <f t="shared" si="16"/>
        <v>0.89886172000000009</v>
      </c>
      <c r="BM158" s="10">
        <v>1009</v>
      </c>
      <c r="BN158" s="10" t="s">
        <v>17</v>
      </c>
      <c r="BO158" s="21">
        <f t="shared" si="17"/>
        <v>2.2873541999999998</v>
      </c>
      <c r="BP158" s="21">
        <f>+'[19]2M'!$L$62/10^6</f>
        <v>4.61771815</v>
      </c>
      <c r="BQ158" s="21">
        <f>+'[19]3M'!$L$62/10^6</f>
        <v>6.88703821</v>
      </c>
      <c r="BR158" s="21">
        <f>+'[19]4M'!$L$62/10^6</f>
        <v>9.2820872199999993</v>
      </c>
      <c r="BS158" s="21">
        <f>+'[19]5M'!$L$62/10^6</f>
        <v>11.512895049999999</v>
      </c>
      <c r="BT158" s="21">
        <f>+'[19]6M'!$L$62/10^6</f>
        <v>13.82725231</v>
      </c>
      <c r="BU158" s="21">
        <f>+'[19]7M'!$L$62/10^6</f>
        <v>16.288341419999998</v>
      </c>
      <c r="BV158" s="21">
        <f>+'[19]8M'!$L$62/10^6</f>
        <v>18.806759790000005</v>
      </c>
      <c r="BW158" s="21">
        <f>+'[19]9M'!$L$62/10^6</f>
        <v>21.280129459999998</v>
      </c>
      <c r="BX158" s="21">
        <f>+'[19]10M'!$L$62/10^6</f>
        <v>23.547361890000001</v>
      </c>
      <c r="BY158" s="21">
        <f>+'[19]11M'!$L$62/10^6</f>
        <v>26.114526919999996</v>
      </c>
      <c r="BZ158" s="21">
        <f>+'[19]12M'!$L$62/10^6</f>
        <v>28.507780999999998</v>
      </c>
      <c r="CA158" s="311"/>
    </row>
    <row r="159" spans="1:79" customFormat="1" x14ac:dyDescent="0.2">
      <c r="A159" s="10">
        <v>1010</v>
      </c>
      <c r="B159" s="10" t="s">
        <v>19</v>
      </c>
      <c r="C159" s="21">
        <f>+'[18]18'!$E$62/10^6</f>
        <v>3.2272890699999999</v>
      </c>
      <c r="D159" s="21">
        <f>+'[18]18'!$F$62/10^6</f>
        <v>3.3254110700000004</v>
      </c>
      <c r="E159" s="21">
        <f>+'[18]18'!$G$62/10^6</f>
        <v>3.31205609</v>
      </c>
      <c r="F159" s="21">
        <f>+'[18]18'!$I$62/10^6</f>
        <v>3.4031065499999995</v>
      </c>
      <c r="G159" s="21">
        <f>+'[18]18'!$J$62/10^6</f>
        <v>3.3443194799999993</v>
      </c>
      <c r="H159" s="21">
        <f>+'[18]18'!$K$62/10^6</f>
        <v>3.7542948899999997</v>
      </c>
      <c r="I159" s="21">
        <f>+'[18]18'!$M$62/10^6</f>
        <v>3.6474568999999999</v>
      </c>
      <c r="J159" s="21">
        <f>+'[18]18'!$N$62/10^6</f>
        <v>3.52316582</v>
      </c>
      <c r="K159" s="21">
        <f>+'[18]18'!$O$62/10^6</f>
        <v>3.3909171300000005</v>
      </c>
      <c r="L159" s="21">
        <f>+'[18]18'!$Q$62/10^6</f>
        <v>2.86525366</v>
      </c>
      <c r="M159" s="21">
        <f>+'[18]18'!$R$62/10^6</f>
        <v>3.3306381300000005</v>
      </c>
      <c r="N159" s="21">
        <f>+'[18]18'!$S$62/10^6</f>
        <v>3.2032497199999996</v>
      </c>
      <c r="O159" s="22">
        <f t="shared" si="18"/>
        <v>40.327158510000004</v>
      </c>
      <c r="P159" s="317"/>
      <c r="Q159" s="10">
        <v>1010</v>
      </c>
      <c r="R159" s="10" t="s">
        <v>19</v>
      </c>
      <c r="S159" s="21">
        <f>+'[18]18'!$E$64/10^6</f>
        <v>2.8915261700000001</v>
      </c>
      <c r="T159" s="21">
        <f>+'[18]18'!$F$64/10^6</f>
        <v>2.9810978700000001</v>
      </c>
      <c r="U159" s="21">
        <f>+'[18]18'!$G$64/10^6</f>
        <v>2.9600056600000002</v>
      </c>
      <c r="V159" s="21">
        <f>+'[18]18'!$I$64/10^6</f>
        <v>3.0568466199999995</v>
      </c>
      <c r="W159" s="21">
        <f>+'[18]18'!$J$64/10^6</f>
        <v>3.0023726199999996</v>
      </c>
      <c r="X159" s="21">
        <f>+'[18]18'!$K$64/10^6</f>
        <v>2.9394404099999996</v>
      </c>
      <c r="Y159" s="21">
        <f>+'[18]18'!$M$64/10^6</f>
        <v>3.30434524</v>
      </c>
      <c r="Z159" s="21">
        <f>+'[18]18'!$N$64/10^6</f>
        <v>3.1729788999999999</v>
      </c>
      <c r="AA159" s="21">
        <f>+'[18]18'!$O$64/10^6</f>
        <v>3.0423044200000002</v>
      </c>
      <c r="AB159" s="21">
        <f>+'[18]18'!$Q$64/10^6</f>
        <v>2.51460193</v>
      </c>
      <c r="AC159" s="21">
        <f>+'[18]18'!$R$64/10^6</f>
        <v>2.9820384400000006</v>
      </c>
      <c r="AD159" s="21">
        <f>+'[18]18'!$S$64/10^6</f>
        <v>2.85397313</v>
      </c>
      <c r="AE159" s="22">
        <f t="shared" si="14"/>
        <v>35.701531410000001</v>
      </c>
      <c r="AG159" s="10">
        <v>1010</v>
      </c>
      <c r="AH159" s="10" t="s">
        <v>19</v>
      </c>
      <c r="AI159" s="21">
        <f>+'[18]18'!$E$89/10^6</f>
        <v>0.23227</v>
      </c>
      <c r="AJ159" s="21">
        <f>+'[18]18'!$F$89/10^6</f>
        <v>0.24093999999999999</v>
      </c>
      <c r="AK159" s="21">
        <f>+'[18]18'!$G$89/10^6</f>
        <v>0.24777579999999999</v>
      </c>
      <c r="AL159" s="21">
        <f>+'[18]18'!$I$89/10^6</f>
        <v>0.2407358</v>
      </c>
      <c r="AM159" s="21">
        <f>+'[18]18'!$J$89/10^6</f>
        <v>0.23780000000000001</v>
      </c>
      <c r="AN159" s="21">
        <f>+'[18]18'!$K$89/10^6</f>
        <v>0.70553215000000002</v>
      </c>
      <c r="AO159" s="21">
        <f>+'[18]18'!$M$89/10^6</f>
        <v>0.23427999999999999</v>
      </c>
      <c r="AP159" s="21">
        <f>+'[18]18'!$N$89/10^6</f>
        <v>0.24031</v>
      </c>
      <c r="AQ159" s="21">
        <f>+'[18]18'!$O$89/10^6</f>
        <v>0.2379</v>
      </c>
      <c r="AR159" s="21">
        <f>+'[18]18'!$Q$89/10^6</f>
        <v>0.23799999999999999</v>
      </c>
      <c r="AS159" s="21">
        <f>+'[18]18'!$R$89/10^6</f>
        <v>0.23902000000000001</v>
      </c>
      <c r="AT159" s="21">
        <f>+'[18]18'!$S$89/10^6</f>
        <v>0.23585999999999999</v>
      </c>
      <c r="AU159" s="22">
        <f t="shared" si="15"/>
        <v>3.3304237500000005</v>
      </c>
      <c r="AW159" s="10">
        <v>1010</v>
      </c>
      <c r="AX159" s="10" t="s">
        <v>19</v>
      </c>
      <c r="AY159" s="21">
        <f>+'[18]18'!$E$92/10^6</f>
        <v>0.10349290000000001</v>
      </c>
      <c r="AZ159" s="21">
        <f>+'[18]18'!$F$92/10^6</f>
        <v>0.10337320000000001</v>
      </c>
      <c r="BA159" s="21">
        <f>+'[18]18'!$G$92/10^6</f>
        <v>0.10427462999999999</v>
      </c>
      <c r="BB159" s="21">
        <f>+'[18]18'!$I$92/10^6</f>
        <v>0.10552412999999999</v>
      </c>
      <c r="BC159" s="21">
        <f>+'[18]18'!$J$92/10^6</f>
        <v>0.10414686000000002</v>
      </c>
      <c r="BD159" s="21">
        <f>+'[18]18'!$K$92/10^6</f>
        <v>0.10932233</v>
      </c>
      <c r="BE159" s="21">
        <f>+'[18]18'!$M$92/10^6</f>
        <v>0.10883166</v>
      </c>
      <c r="BF159" s="21">
        <f>+'[18]18'!$N$92/10^6</f>
        <v>0.10987692000000002</v>
      </c>
      <c r="BG159" s="21">
        <f>+'[18]18'!$O$92/10^6</f>
        <v>0.11071270999999999</v>
      </c>
      <c r="BH159" s="21">
        <f>+'[18]18'!$Q$92/10^6</f>
        <v>0.11265173000000001</v>
      </c>
      <c r="BI159" s="21">
        <f>+'[18]18'!$R$92/10^6</f>
        <v>0.10957969000000001</v>
      </c>
      <c r="BJ159" s="21">
        <f>+'[18]18'!$S$92/10^6</f>
        <v>0.11341659</v>
      </c>
      <c r="BK159" s="22">
        <f t="shared" si="16"/>
        <v>1.29520335</v>
      </c>
      <c r="BM159" s="10">
        <v>1010</v>
      </c>
      <c r="BN159" s="10" t="s">
        <v>19</v>
      </c>
      <c r="BO159" s="21">
        <f t="shared" si="17"/>
        <v>3.2272890699999999</v>
      </c>
      <c r="BP159" s="21">
        <f>+'[19]2M'!$M$62/10^6</f>
        <v>6.5527001399999998</v>
      </c>
      <c r="BQ159" s="21">
        <f>+'[19]3M'!$M$62/10^6</f>
        <v>9.8647562300000011</v>
      </c>
      <c r="BR159" s="21">
        <f>+'[19]4M'!$M$62/10^6</f>
        <v>13.267862780000002</v>
      </c>
      <c r="BS159" s="21">
        <f>+'[19]5M'!$M$62/10^6</f>
        <v>16.612182260000001</v>
      </c>
      <c r="BT159" s="21">
        <f>+'[19]6M'!$M$62/10^6</f>
        <v>20.366477149999998</v>
      </c>
      <c r="BU159" s="21">
        <f>+'[19]7M'!$M$62/10^6</f>
        <v>24.013934049999996</v>
      </c>
      <c r="BV159" s="21">
        <f>+'[19]8M'!$M$62/10^6</f>
        <v>27.537099869999999</v>
      </c>
      <c r="BW159" s="21">
        <f>+'[19]9M'!$M$62/10^6</f>
        <v>30.928017000000001</v>
      </c>
      <c r="BX159" s="21">
        <f>+'[19]10M'!$M$62/10^6</f>
        <v>33.793270660000005</v>
      </c>
      <c r="BY159" s="21">
        <f>+'[19]11M'!$M$62/10^6</f>
        <v>37.123908790000002</v>
      </c>
      <c r="BZ159" s="21">
        <f>+'[19]12M'!$M$62/10^6</f>
        <v>40.327158509999997</v>
      </c>
      <c r="CA159" s="311"/>
    </row>
    <row r="160" spans="1:79" customFormat="1" x14ac:dyDescent="0.2">
      <c r="A160" s="10">
        <v>1011</v>
      </c>
      <c r="B160" s="10" t="s">
        <v>20</v>
      </c>
      <c r="C160" s="21">
        <f>+'[18]19'!$E$62/10^6</f>
        <v>2.0139561100000001</v>
      </c>
      <c r="D160" s="21">
        <f>+'[18]19'!$F$62/10^6</f>
        <v>2.04643562</v>
      </c>
      <c r="E160" s="21">
        <f>+'[18]19'!$G$62/10^6</f>
        <v>2.0122437199999998</v>
      </c>
      <c r="F160" s="21">
        <f>+'[18]19'!$I$62/10^6</f>
        <v>2.12684885</v>
      </c>
      <c r="G160" s="21">
        <f>+'[18]19'!$J$62/10^6</f>
        <v>1.9784462</v>
      </c>
      <c r="H160" s="21">
        <f>+'[18]19'!$K$62/10^6</f>
        <v>2.1482905899999998</v>
      </c>
      <c r="I160" s="21">
        <f>+'[18]19'!$M$62/10^6</f>
        <v>2.5212981699999997</v>
      </c>
      <c r="J160" s="21">
        <f>+'[18]19'!$N$62/10^6</f>
        <v>2.1767401500000001</v>
      </c>
      <c r="K160" s="21">
        <f>+'[18]19'!$O$62/10^6</f>
        <v>2.2094084099999995</v>
      </c>
      <c r="L160" s="21">
        <f>+'[18]19'!$Q$62/10^6</f>
        <v>1.8724505699999998</v>
      </c>
      <c r="M160" s="21">
        <f>+'[18]19'!$R$62/10^6</f>
        <v>2.1847668000000002</v>
      </c>
      <c r="N160" s="21">
        <f>+'[18]19'!$S$62/10^6</f>
        <v>2.0828662500000004</v>
      </c>
      <c r="O160" s="22">
        <f t="shared" si="18"/>
        <v>25.373751439999999</v>
      </c>
      <c r="P160" s="317"/>
      <c r="Q160" s="10">
        <v>1011</v>
      </c>
      <c r="R160" s="10" t="s">
        <v>20</v>
      </c>
      <c r="S160" s="21">
        <f>+'[18]19'!$E$64/10^6</f>
        <v>1.76171721</v>
      </c>
      <c r="T160" s="21">
        <f>+'[18]19'!$F$64/10^6</f>
        <v>1.7966352900000002</v>
      </c>
      <c r="U160" s="21">
        <f>+'[18]19'!$G$64/10^6</f>
        <v>1.7621359899999998</v>
      </c>
      <c r="V160" s="21">
        <f>+'[18]19'!$I$64/10^6</f>
        <v>1.8735572199999999</v>
      </c>
      <c r="W160" s="21">
        <f>+'[18]19'!$J$64/10^6</f>
        <v>1.7257871199999999</v>
      </c>
      <c r="X160" s="21">
        <f>+'[18]19'!$K$64/10^6</f>
        <v>1.89375833</v>
      </c>
      <c r="Y160" s="21">
        <f>+'[18]19'!$M$64/10^6</f>
        <v>2.2540864899999997</v>
      </c>
      <c r="Z160" s="21">
        <f>+'[18]19'!$N$64/10^6</f>
        <v>1.8989955900000002</v>
      </c>
      <c r="AA160" s="21">
        <f>+'[18]19'!$O$64/10^6</f>
        <v>1.9388504699999998</v>
      </c>
      <c r="AB160" s="21">
        <f>+'[18]19'!$Q$64/10^6</f>
        <v>1.6034286899999999</v>
      </c>
      <c r="AC160" s="21">
        <f>+'[18]19'!$R$64/10^6</f>
        <v>1.9182006600000001</v>
      </c>
      <c r="AD160" s="21">
        <f>+'[18]19'!$S$64/10^6</f>
        <v>1.8107283000000001</v>
      </c>
      <c r="AE160" s="22">
        <f t="shared" si="14"/>
        <v>22.237881360000003</v>
      </c>
      <c r="AG160" s="10">
        <v>1011</v>
      </c>
      <c r="AH160" s="10" t="s">
        <v>20</v>
      </c>
      <c r="AI160" s="21">
        <f>+'[18]19'!$E$89/10^6</f>
        <v>0.1963</v>
      </c>
      <c r="AJ160" s="21">
        <f>+'[18]19'!$F$89/10^6</f>
        <v>0.1946029</v>
      </c>
      <c r="AK160" s="21">
        <f>+'[18]19'!$G$89/10^6</f>
        <v>0.19389000000000001</v>
      </c>
      <c r="AL160" s="21">
        <f>+'[18]19'!$I$89/10^6</f>
        <v>0.19599</v>
      </c>
      <c r="AM160" s="21">
        <f>+'[18]19'!$J$89/10^6</f>
        <v>0.19422</v>
      </c>
      <c r="AN160" s="21">
        <f>+'[18]19'!$K$89/10^6</f>
        <v>0.19488</v>
      </c>
      <c r="AO160" s="21">
        <f>+'[18]19'!$M$89/10^6</f>
        <v>0.20678505</v>
      </c>
      <c r="AP160" s="21">
        <f>+'[18]19'!$N$89/10^6</f>
        <v>0.21595289000000001</v>
      </c>
      <c r="AQ160" s="21">
        <f>+'[18]19'!$O$89/10^6</f>
        <v>0.20755410999999999</v>
      </c>
      <c r="AR160" s="21">
        <f>+'[18]19'!$Q$89/10^6</f>
        <v>0.20505410999999998</v>
      </c>
      <c r="AS160" s="21">
        <f>+'[18]19'!$R$89/10^6</f>
        <v>0.2046</v>
      </c>
      <c r="AT160" s="21">
        <f>+'[18]19'!$S$89/10^6</f>
        <v>0.20742410999999999</v>
      </c>
      <c r="AU160" s="22">
        <f t="shared" si="15"/>
        <v>2.41725317</v>
      </c>
      <c r="AW160" s="10">
        <v>1011</v>
      </c>
      <c r="AX160" s="10" t="s">
        <v>20</v>
      </c>
      <c r="AY160" s="21">
        <f>+'[18]19'!$E$92/10^6</f>
        <v>5.5938899999999993E-2</v>
      </c>
      <c r="AZ160" s="21">
        <f>+'[18]19'!$F$92/10^6</f>
        <v>5.5197429999999999E-2</v>
      </c>
      <c r="BA160" s="21">
        <f>+'[18]19'!$G$92/10^6</f>
        <v>5.6217729999999994E-2</v>
      </c>
      <c r="BB160" s="21">
        <f>+'[18]19'!$I$92/10^6</f>
        <v>5.7301629999999992E-2</v>
      </c>
      <c r="BC160" s="21">
        <f>+'[18]19'!$J$92/10^6</f>
        <v>5.8439080000000004E-2</v>
      </c>
      <c r="BD160" s="21">
        <f>+'[18]19'!$K$92/10^6</f>
        <v>5.9652259999999992E-2</v>
      </c>
      <c r="BE160" s="21">
        <f>+'[18]19'!$M$92/10^6</f>
        <v>6.0426629999999995E-2</v>
      </c>
      <c r="BF160" s="21">
        <f>+'[18]19'!$N$92/10^6</f>
        <v>6.1791670000000007E-2</v>
      </c>
      <c r="BG160" s="21">
        <f>+'[18]19'!$O$92/10^6</f>
        <v>6.3003829999999997E-2</v>
      </c>
      <c r="BH160" s="21">
        <f>+'[18]19'!$Q$92/10^6</f>
        <v>6.3967769999999993E-2</v>
      </c>
      <c r="BI160" s="21">
        <f>+'[18]19'!$R$92/10^6</f>
        <v>6.196614000000001E-2</v>
      </c>
      <c r="BJ160" s="21">
        <f>+'[18]19'!$S$92/10^6</f>
        <v>6.4713839999999995E-2</v>
      </c>
      <c r="BK160" s="22">
        <f t="shared" si="16"/>
        <v>0.71861690999999994</v>
      </c>
      <c r="BM160" s="10">
        <v>1011</v>
      </c>
      <c r="BN160" s="10" t="s">
        <v>20</v>
      </c>
      <c r="BO160" s="21">
        <f t="shared" si="17"/>
        <v>2.0139561100000001</v>
      </c>
      <c r="BP160" s="21">
        <f>+'[19]2M'!$N$62/10^6</f>
        <v>4.0603917300000001</v>
      </c>
      <c r="BQ160" s="21">
        <f>+'[19]3M'!$N$62/10^6</f>
        <v>6.0726354499999999</v>
      </c>
      <c r="BR160" s="21">
        <f>+'[19]4M'!$N$62/10^6</f>
        <v>8.1994842999999999</v>
      </c>
      <c r="BS160" s="21">
        <f>+'[19]5M'!$N$62/10^6</f>
        <v>10.1779305</v>
      </c>
      <c r="BT160" s="21">
        <f>+'[19]6M'!$N$62/10^6</f>
        <v>12.326221090000001</v>
      </c>
      <c r="BU160" s="21">
        <f>+'[19]7M'!$N$62/10^6</f>
        <v>14.847519259999999</v>
      </c>
      <c r="BV160" s="21">
        <f>+'[19]8M'!$N$62/10^6</f>
        <v>17.024259409999996</v>
      </c>
      <c r="BW160" s="21">
        <f>+'[19]9M'!$N$62/10^6</f>
        <v>19.233667820000001</v>
      </c>
      <c r="BX160" s="21">
        <f>+'[19]10M'!$N$62/10^6</f>
        <v>21.106118389999995</v>
      </c>
      <c r="BY160" s="21">
        <f>+'[19]11M'!$N$62/10^6</f>
        <v>23.290885189999997</v>
      </c>
      <c r="BZ160" s="21">
        <f>+'[19]12M'!$N$62/10^6</f>
        <v>25.373751440000003</v>
      </c>
      <c r="CA160" s="311"/>
    </row>
    <row r="161" spans="1:79" customFormat="1" x14ac:dyDescent="0.2">
      <c r="A161" s="10">
        <v>1012</v>
      </c>
      <c r="B161" s="10" t="s">
        <v>21</v>
      </c>
      <c r="C161" s="21">
        <f>+'[18]20'!$E$62/10^6</f>
        <v>6.1930359400000006</v>
      </c>
      <c r="D161" s="21">
        <f>+'[18]20'!$F$62/10^6</f>
        <v>6.4282633200000001</v>
      </c>
      <c r="E161" s="21">
        <f>+'[18]20'!$G$62/10^6</f>
        <v>6.5268998599999994</v>
      </c>
      <c r="F161" s="21">
        <f>+'[18]20'!$I$62/10^6</f>
        <v>6.4941815399999987</v>
      </c>
      <c r="G161" s="21">
        <f>+'[18]20'!$J$62/10^6</f>
        <v>5.9916072500000004</v>
      </c>
      <c r="H161" s="21">
        <f>+'[18]20'!$K$62/10^6</f>
        <v>6.5140037599999987</v>
      </c>
      <c r="I161" s="21">
        <f>+'[18]20'!$M$62/10^6</f>
        <v>7.0307166699999986</v>
      </c>
      <c r="J161" s="21">
        <f>+'[18]20'!$N$62/10^6</f>
        <v>6.6320709500000001</v>
      </c>
      <c r="K161" s="21">
        <f>+'[18]20'!$O$62/10^6</f>
        <v>7.2163480099999999</v>
      </c>
      <c r="L161" s="21">
        <f>+'[18]20'!$Q$62/10^6</f>
        <v>6.1849141900000006</v>
      </c>
      <c r="M161" s="21">
        <f>+'[18]20'!$R$62/10^6</f>
        <v>7.1979798700000011</v>
      </c>
      <c r="N161" s="21">
        <f>+'[18]20'!$S$62/10^6</f>
        <v>6.7815229000000006</v>
      </c>
      <c r="O161" s="22">
        <f t="shared" si="18"/>
        <v>79.191544259999986</v>
      </c>
      <c r="P161" s="317"/>
      <c r="Q161" s="10">
        <v>1012</v>
      </c>
      <c r="R161" s="10" t="s">
        <v>21</v>
      </c>
      <c r="S161" s="21">
        <f>+'[18]20'!$E$64/10^6</f>
        <v>5.3617596199999999</v>
      </c>
      <c r="T161" s="21">
        <f>+'[18]20'!$F$64/10^6</f>
        <v>5.5950753000000004</v>
      </c>
      <c r="U161" s="21">
        <f>+'[18]20'!$G$64/10^6</f>
        <v>5.6754981300000003</v>
      </c>
      <c r="V161" s="21">
        <f>+'[18]20'!$I$64/10^6</f>
        <v>5.6586492799999997</v>
      </c>
      <c r="W161" s="21">
        <f>+'[18]20'!$J$64/10^6</f>
        <v>5.1580332599999998</v>
      </c>
      <c r="X161" s="21">
        <f>+'[18]20'!$K$64/10^6</f>
        <v>5.6730150699999982</v>
      </c>
      <c r="Y161" s="21">
        <f>+'[18]20'!$M$64/10^6</f>
        <v>6.1966274199999987</v>
      </c>
      <c r="Z161" s="21">
        <f>+'[18]20'!$N$64/10^6</f>
        <v>5.7825781599999999</v>
      </c>
      <c r="AA161" s="21">
        <f>+'[18]20'!$O$64/10^6</f>
        <v>6.3584071799999995</v>
      </c>
      <c r="AB161" s="21">
        <f>+'[18]20'!$Q$64/10^6</f>
        <v>5.3206307800000001</v>
      </c>
      <c r="AC161" s="21">
        <f>+'[18]20'!$R$64/10^6</f>
        <v>6.3338743400000004</v>
      </c>
      <c r="AD161" s="21">
        <f>+'[18]20'!$S$64/10^6</f>
        <v>5.9233918299999999</v>
      </c>
      <c r="AE161" s="22">
        <f t="shared" si="14"/>
        <v>69.037540369999988</v>
      </c>
      <c r="AG161" s="10">
        <v>1012</v>
      </c>
      <c r="AH161" s="10" t="s">
        <v>21</v>
      </c>
      <c r="AI161" s="21">
        <f>+'[18]20'!$E$89/10^6</f>
        <v>0.60854187000000004</v>
      </c>
      <c r="AJ161" s="21">
        <f>+'[18]20'!$F$89/10^6</f>
        <v>0.61370000000000002</v>
      </c>
      <c r="AK161" s="21">
        <f>+'[18]20'!$G$89/10^6</f>
        <v>0.62303505000000003</v>
      </c>
      <c r="AL161" s="21">
        <f>+'[18]20'!$I$89/10^6</f>
        <v>0.60490999999999995</v>
      </c>
      <c r="AM161" s="21">
        <f>+'[18]20'!$J$89/10^6</f>
        <v>0.61397505000000008</v>
      </c>
      <c r="AN161" s="21">
        <f>+'[18]20'!$K$89/10^6</f>
        <v>0.60732410999999997</v>
      </c>
      <c r="AO161" s="21">
        <f>+'[18]20'!$M$89/10^6</f>
        <v>0.60128000000000004</v>
      </c>
      <c r="AP161" s="21">
        <f>+'[18]20'!$N$89/10^6</f>
        <v>0.6109</v>
      </c>
      <c r="AQ161" s="21">
        <f>+'[18]20'!$O$89/10^6</f>
        <v>0.61953000000000003</v>
      </c>
      <c r="AR161" s="21">
        <f>+'[18]20'!$Q$89/10^6</f>
        <v>0.61983999999999995</v>
      </c>
      <c r="AS161" s="21">
        <f>+'[18]20'!$R$89/10^6</f>
        <v>0.63273999999999997</v>
      </c>
      <c r="AT161" s="21">
        <f>+'[18]20'!$S$89/10^6</f>
        <v>0.61040823</v>
      </c>
      <c r="AU161" s="22">
        <f t="shared" si="15"/>
        <v>7.3661843100000004</v>
      </c>
      <c r="AW161" s="10">
        <v>1012</v>
      </c>
      <c r="AX161" s="10" t="s">
        <v>21</v>
      </c>
      <c r="AY161" s="21">
        <f>+'[18]20'!$E$92/10^6</f>
        <v>0.22273445</v>
      </c>
      <c r="AZ161" s="21">
        <f>+'[18]20'!$F$92/10^6</f>
        <v>0.21948802000000001</v>
      </c>
      <c r="BA161" s="21">
        <f>+'[18]20'!$G$92/10^6</f>
        <v>0.22836668000000002</v>
      </c>
      <c r="BB161" s="21">
        <f>+'[18]20'!$I$92/10^6</f>
        <v>0.23062226000000005</v>
      </c>
      <c r="BC161" s="21">
        <f>+'[18]20'!$J$92/10^6</f>
        <v>0.21959893999999999</v>
      </c>
      <c r="BD161" s="21">
        <f>+'[18]20'!$K$92/10^6</f>
        <v>0.23366457999999998</v>
      </c>
      <c r="BE161" s="21">
        <f>+'[18]20'!$M$92/10^6</f>
        <v>0.23280925</v>
      </c>
      <c r="BF161" s="21">
        <f>+'[18]20'!$N$92/10^6</f>
        <v>0.23859279</v>
      </c>
      <c r="BG161" s="21">
        <f>+'[18]20'!$O$92/10^6</f>
        <v>0.23841082999999999</v>
      </c>
      <c r="BH161" s="21">
        <f>+'[18]20'!$Q$92/10^6</f>
        <v>0.24444340999999997</v>
      </c>
      <c r="BI161" s="21">
        <f>+'[18]20'!$R$92/10^6</f>
        <v>0.23136552999999993</v>
      </c>
      <c r="BJ161" s="21">
        <f>+'[18]20'!$S$92/10^6</f>
        <v>0.24772284</v>
      </c>
      <c r="BK161" s="22">
        <f t="shared" si="16"/>
        <v>2.7878195799999999</v>
      </c>
      <c r="BM161" s="10">
        <v>1012</v>
      </c>
      <c r="BN161" s="10" t="s">
        <v>21</v>
      </c>
      <c r="BO161" s="21">
        <f t="shared" si="17"/>
        <v>6.1930359400000006</v>
      </c>
      <c r="BP161" s="21">
        <f>+'[19]2M'!$O$62/10^6</f>
        <v>12.621299260000004</v>
      </c>
      <c r="BQ161" s="21">
        <f>+'[19]3M'!$O$62/10^6</f>
        <v>19.148199119999997</v>
      </c>
      <c r="BR161" s="21">
        <f>+'[19]4M'!$O$62/10^6</f>
        <v>25.642380660000001</v>
      </c>
      <c r="BS161" s="21">
        <f>+'[19]5M'!$O$62/10^6</f>
        <v>31.633987910000002</v>
      </c>
      <c r="BT161" s="21">
        <f>+'[19]6M'!$O$62/10^6</f>
        <v>38.147991670000003</v>
      </c>
      <c r="BU161" s="21">
        <f>+'[19]7M'!$O$62/10^6</f>
        <v>45.178708339999993</v>
      </c>
      <c r="BV161" s="21">
        <f>+'[19]8M'!$O$62/10^6</f>
        <v>51.810779289999999</v>
      </c>
      <c r="BW161" s="21">
        <f>+'[19]9M'!$O$62/10^6</f>
        <v>59.027127299999989</v>
      </c>
      <c r="BX161" s="21">
        <f>+'[19]10M'!$O$62/10^6</f>
        <v>65.21204148999999</v>
      </c>
      <c r="BY161" s="21">
        <f>+'[19]11M'!$O$62/10^6</f>
        <v>72.410021360000002</v>
      </c>
      <c r="BZ161" s="21">
        <f>+'[19]12M'!$O$62/10^6</f>
        <v>79.191544260000001</v>
      </c>
      <c r="CA161" s="311"/>
    </row>
    <row r="162" spans="1:79" customFormat="1" x14ac:dyDescent="0.2">
      <c r="A162" s="10">
        <v>1013</v>
      </c>
      <c r="B162" s="10" t="s">
        <v>22</v>
      </c>
      <c r="C162" s="21">
        <f>+'[18]21'!$E$62/10^6</f>
        <v>0.35499087000000001</v>
      </c>
      <c r="D162" s="21">
        <f>+'[18]21'!$F$62/10^6</f>
        <v>0.36956736000000001</v>
      </c>
      <c r="E162" s="21">
        <f>+'[18]21'!$G$62/10^6</f>
        <v>0.34449853999999996</v>
      </c>
      <c r="F162" s="21">
        <f>+'[18]21'!$I$62/10^6</f>
        <v>0.40421955999999992</v>
      </c>
      <c r="G162" s="21">
        <f>+'[18]21'!$J$62/10^6</f>
        <v>0.36069551</v>
      </c>
      <c r="H162" s="21">
        <f>+'[18]21'!$K$62/10^6</f>
        <v>0.40058526999999999</v>
      </c>
      <c r="I162" s="21">
        <f>+'[18]21'!$M$62/10^6</f>
        <v>0.48014773999999993</v>
      </c>
      <c r="J162" s="21">
        <f>+'[18]21'!$N$62/10^6</f>
        <v>0.40701362000000002</v>
      </c>
      <c r="K162" s="21">
        <f>+'[18]21'!$O$62/10^6</f>
        <v>0.44225249999999999</v>
      </c>
      <c r="L162" s="21">
        <f>+'[18]21'!$Q$62/10^6</f>
        <v>0.38385351000000001</v>
      </c>
      <c r="M162" s="21">
        <f>+'[18]21'!$R$62/10^6</f>
        <v>0.43273285000000006</v>
      </c>
      <c r="N162" s="21">
        <f>+'[18]21'!$S$62/10^6</f>
        <v>0.40438200999999996</v>
      </c>
      <c r="O162" s="22">
        <f t="shared" si="18"/>
        <v>4.7849393399999993</v>
      </c>
      <c r="P162" s="317"/>
      <c r="Q162" s="10">
        <v>1013</v>
      </c>
      <c r="R162" s="10" t="s">
        <v>22</v>
      </c>
      <c r="S162" s="21">
        <f>+'[18]21'!$E$64/10^6</f>
        <v>0.29650370000000004</v>
      </c>
      <c r="T162" s="21">
        <f>+'[18]21'!$F$64/10^6</f>
        <v>0.30546314999999996</v>
      </c>
      <c r="U162" s="21">
        <f>+'[18]21'!$G$64/10^6</f>
        <v>0.28595280000000001</v>
      </c>
      <c r="V162" s="21">
        <f>+'[18]21'!$I$64/10^6</f>
        <v>0.34608569999999994</v>
      </c>
      <c r="W162" s="21">
        <f>+'[18]21'!$J$64/10^6</f>
        <v>0.30237130000000001</v>
      </c>
      <c r="X162" s="21">
        <f>+'[18]21'!$K$64/10^6</f>
        <v>0.34004008000000002</v>
      </c>
      <c r="Y162" s="21">
        <f>+'[18]21'!$M$64/10^6</f>
        <v>0.42027287999999996</v>
      </c>
      <c r="Z162" s="21">
        <f>+'[18]21'!$N$64/10^6</f>
        <v>0.34688993000000001</v>
      </c>
      <c r="AA162" s="21">
        <f>+'[18]21'!$O$64/10^6</f>
        <v>0.38198975000000002</v>
      </c>
      <c r="AB162" s="21">
        <f>+'[18]21'!$Q$64/10^6</f>
        <v>0.32225994000000002</v>
      </c>
      <c r="AC162" s="21">
        <f>+'[18]21'!$R$64/10^6</f>
        <v>0.36907597000000003</v>
      </c>
      <c r="AD162" s="21">
        <f>+'[18]21'!$S$64/10^6</f>
        <v>0.34203309999999998</v>
      </c>
      <c r="AE162" s="22">
        <f t="shared" si="14"/>
        <v>4.0589382999999994</v>
      </c>
      <c r="AG162" s="10">
        <v>1013</v>
      </c>
      <c r="AH162" s="10" t="s">
        <v>22</v>
      </c>
      <c r="AI162" s="21">
        <f>+'[18]21'!$E$89/10^6</f>
        <v>4.3619999999999999E-2</v>
      </c>
      <c r="AJ162" s="21">
        <f>+'[18]21'!$F$89/10^6</f>
        <v>4.9312000000000002E-2</v>
      </c>
      <c r="AK162" s="21">
        <f>+'[18]21'!$G$89/10^6</f>
        <v>4.3439999999999999E-2</v>
      </c>
      <c r="AL162" s="21">
        <f>+'[18]21'!$I$89/10^6</f>
        <v>4.3049999999999998E-2</v>
      </c>
      <c r="AM162" s="21">
        <f>+'[18]21'!$J$89/10^6</f>
        <v>4.3290000000000002E-2</v>
      </c>
      <c r="AN162" s="21">
        <f>+'[18]21'!$K$89/10^6</f>
        <v>4.4569999999999999E-2</v>
      </c>
      <c r="AO162" s="21">
        <f>+'[18]21'!$M$89/10^6</f>
        <v>4.3900000000000002E-2</v>
      </c>
      <c r="AP162" s="21">
        <f>+'[18]21'!$N$89/10^6</f>
        <v>4.3979999999999998E-2</v>
      </c>
      <c r="AQ162" s="21">
        <f>+'[18]21'!$O$89/10^6</f>
        <v>4.3679999999999997E-2</v>
      </c>
      <c r="AR162" s="21">
        <f>+'[18]21'!$Q$89/10^6</f>
        <v>4.4609999999999997E-2</v>
      </c>
      <c r="AS162" s="21">
        <f>+'[18]21'!$R$89/10^6</f>
        <v>4.4609999999999997E-2</v>
      </c>
      <c r="AT162" s="21">
        <f>+'[18]21'!$S$89/10^6</f>
        <v>4.5179999999999998E-2</v>
      </c>
      <c r="AU162" s="22">
        <f t="shared" si="15"/>
        <v>0.53324199999999999</v>
      </c>
      <c r="AW162" s="10">
        <v>1013</v>
      </c>
      <c r="AX162" s="10" t="s">
        <v>22</v>
      </c>
      <c r="AY162" s="21">
        <f>+'[18]21'!$E$92/10^6</f>
        <v>1.4867169999999999E-2</v>
      </c>
      <c r="AZ162" s="21">
        <f>+'[18]21'!$F$92/10^6</f>
        <v>1.4792209999999998E-2</v>
      </c>
      <c r="BA162" s="21">
        <f>+'[18]21'!$G$92/10^6</f>
        <v>1.5105739999999998E-2</v>
      </c>
      <c r="BB162" s="21">
        <f>+'[18]21'!$I$92/10^6</f>
        <v>1.5083859999999998E-2</v>
      </c>
      <c r="BC162" s="21">
        <f>+'[18]21'!$J$92/10^6</f>
        <v>1.5034209999999999E-2</v>
      </c>
      <c r="BD162" s="21">
        <f>+'[18]21'!$K$92/10^6</f>
        <v>1.597519E-2</v>
      </c>
      <c r="BE162" s="21">
        <f>+'[18]21'!$M$92/10^6</f>
        <v>1.597486E-2</v>
      </c>
      <c r="BF162" s="21">
        <f>+'[18]21'!$N$92/10^6</f>
        <v>1.6143689999999999E-2</v>
      </c>
      <c r="BG162" s="21">
        <f>+'[18]21'!$O$92/10^6</f>
        <v>1.6582749999999997E-2</v>
      </c>
      <c r="BH162" s="21">
        <f>+'[18]21'!$Q$92/10^6</f>
        <v>1.698357E-2</v>
      </c>
      <c r="BI162" s="21">
        <f>+'[18]21'!$R$92/10^6</f>
        <v>1.9046879999999999E-2</v>
      </c>
      <c r="BJ162" s="21">
        <f>+'[18]21'!$S$92/10^6</f>
        <v>1.7168909999999999E-2</v>
      </c>
      <c r="BK162" s="22">
        <f t="shared" si="16"/>
        <v>0.19275903999999999</v>
      </c>
      <c r="BM162" s="10">
        <v>1013</v>
      </c>
      <c r="BN162" s="10" t="s">
        <v>22</v>
      </c>
      <c r="BO162" s="21">
        <f t="shared" si="17"/>
        <v>0.35499087000000001</v>
      </c>
      <c r="BP162" s="21">
        <f>+'[19]2M'!$P$62/10^6</f>
        <v>0.72455822999999997</v>
      </c>
      <c r="BQ162" s="21">
        <f>+'[19]3M'!$P$62/10^6</f>
        <v>1.0690567700000002</v>
      </c>
      <c r="BR162" s="21">
        <f>+'[19]4M'!$P$62/10^6</f>
        <v>1.47327633</v>
      </c>
      <c r="BS162" s="21">
        <f>+'[19]5M'!$P$62/10^6</f>
        <v>1.8339718399999998</v>
      </c>
      <c r="BT162" s="21">
        <f>+'[19]6M'!$P$62/10^6</f>
        <v>2.2345571099999999</v>
      </c>
      <c r="BU162" s="21">
        <f>+'[19]7M'!$P$62/10^6</f>
        <v>2.7147048499999999</v>
      </c>
      <c r="BV162" s="21">
        <f>+'[19]8M'!$P$62/10^6</f>
        <v>3.1217184699999998</v>
      </c>
      <c r="BW162" s="21">
        <f>+'[19]9M'!$P$62/10^6</f>
        <v>3.5639709700000006</v>
      </c>
      <c r="BX162" s="21">
        <f>+'[19]10M'!$P$62/10^6</f>
        <v>3.94782448</v>
      </c>
      <c r="BY162" s="21">
        <f>+'[19]11M'!$P$62/10^6</f>
        <v>4.3805573300000002</v>
      </c>
      <c r="BZ162" s="21">
        <f>+'[19]12M'!$P$62/10^6</f>
        <v>4.7849393400000011</v>
      </c>
      <c r="CA162" s="311"/>
    </row>
    <row r="163" spans="1:79" customFormat="1" x14ac:dyDescent="0.2">
      <c r="A163" s="10">
        <v>1014</v>
      </c>
      <c r="B163" s="10" t="s">
        <v>23</v>
      </c>
      <c r="C163" s="21">
        <f>+'[18]22'!$E$62/10^6</f>
        <v>16.003176509999999</v>
      </c>
      <c r="D163" s="21">
        <f>+'[18]22'!$F$62/10^6</f>
        <v>16.171285560000001</v>
      </c>
      <c r="E163" s="21">
        <f>+'[18]22'!$G$62/10^6</f>
        <v>16.345016529999999</v>
      </c>
      <c r="F163" s="21">
        <f>+'[18]22'!$I$62/10^6</f>
        <v>16.926029100000001</v>
      </c>
      <c r="G163" s="21">
        <f>+'[18]22'!$J$62/10^6</f>
        <v>15.94275112</v>
      </c>
      <c r="H163" s="21">
        <f>+'[18]22'!$K$62/10^6</f>
        <v>16.949495579999997</v>
      </c>
      <c r="I163" s="21">
        <f>+'[18]22'!$M$62/10^6</f>
        <v>18.832464260000002</v>
      </c>
      <c r="J163" s="21">
        <f>+'[18]22'!$N$62/10^6</f>
        <v>16.725978600000001</v>
      </c>
      <c r="K163" s="21">
        <f>+'[18]22'!$O$62/10^6</f>
        <v>17.65366908</v>
      </c>
      <c r="L163" s="21">
        <f>+'[18]22'!$Q$62/10^6</f>
        <v>15.823493119999998</v>
      </c>
      <c r="M163" s="21">
        <f>+'[18]22'!$R$62/10^6</f>
        <v>17.574404390000002</v>
      </c>
      <c r="N163" s="21">
        <f>+'[18]22'!$S$62/10^6</f>
        <v>16.09262979</v>
      </c>
      <c r="O163" s="22">
        <f t="shared" si="18"/>
        <v>201.04039363999999</v>
      </c>
      <c r="P163" s="317"/>
      <c r="Q163" s="10">
        <v>1014</v>
      </c>
      <c r="R163" s="10" t="s">
        <v>23</v>
      </c>
      <c r="S163" s="21">
        <f>+'[18]22'!$E$64/10^6</f>
        <v>13.82616204</v>
      </c>
      <c r="T163" s="21">
        <f>+'[18]22'!$F$64/10^6</f>
        <v>13.970349540000001</v>
      </c>
      <c r="U163" s="21">
        <f>+'[18]22'!$G$64/10^6</f>
        <v>14.099173449999999</v>
      </c>
      <c r="V163" s="21">
        <f>+'[18]22'!$I$64/10^6</f>
        <v>14.73703916</v>
      </c>
      <c r="W163" s="21">
        <f>+'[18]22'!$J$64/10^6</f>
        <v>13.742247820000003</v>
      </c>
      <c r="X163" s="21">
        <f>+'[18]22'!$K$64/10^6</f>
        <v>14.758817000000001</v>
      </c>
      <c r="Y163" s="21">
        <f>+'[18]22'!$M$64/10^6</f>
        <v>16.419733999999998</v>
      </c>
      <c r="Z163" s="21">
        <f>+'[18]22'!$N$64/10^6</f>
        <v>14.239803349999999</v>
      </c>
      <c r="AA163" s="21">
        <f>+'[18]22'!$O$64/10^6</f>
        <v>15.173665540000002</v>
      </c>
      <c r="AB163" s="21">
        <f>+'[18]22'!$Q$64/10^6</f>
        <v>13.29965945</v>
      </c>
      <c r="AC163" s="21">
        <f>+'[18]22'!$R$64/10^6</f>
        <v>14.972202680000002</v>
      </c>
      <c r="AD163" s="21">
        <f>+'[18]22'!$S$64/10^6</f>
        <v>13.630514389999998</v>
      </c>
      <c r="AE163" s="22">
        <f t="shared" si="14"/>
        <v>172.86936842</v>
      </c>
      <c r="AG163" s="10">
        <v>1014</v>
      </c>
      <c r="AH163" s="10" t="s">
        <v>23</v>
      </c>
      <c r="AI163" s="21">
        <f>+'[18]22'!$E$89/10^6</f>
        <v>1.5231528000000001</v>
      </c>
      <c r="AJ163" s="21">
        <f>+'[18]22'!$F$89/10^6</f>
        <v>1.55115</v>
      </c>
      <c r="AK163" s="21">
        <f>+'[18]22'!$G$89/10^6</f>
        <v>1.5747299099999998</v>
      </c>
      <c r="AL163" s="21">
        <f>+'[18]22'!$I$89/10^6</f>
        <v>1.5172000000000001</v>
      </c>
      <c r="AM163" s="21">
        <f>+'[18]22'!$J$89/10^6</f>
        <v>1.5616386899999999</v>
      </c>
      <c r="AN163" s="21">
        <f>+'[18]22'!$K$89/10^6</f>
        <v>1.51010402</v>
      </c>
      <c r="AO163" s="21">
        <f>+'[18]22'!$M$89/10^6</f>
        <v>1.4988300000000001</v>
      </c>
      <c r="AP163" s="21">
        <f>+'[18]22'!$N$89/10^6</f>
        <v>1.5564605600000001</v>
      </c>
      <c r="AQ163" s="21">
        <f>+'[18]22'!$O$89/10^6</f>
        <v>1.5553557900000001</v>
      </c>
      <c r="AR163" s="21">
        <f>+'[18]22'!$Q$89/10^6</f>
        <v>1.56552318</v>
      </c>
      <c r="AS163" s="21">
        <f>+'[18]22'!$R$89/10^6</f>
        <v>1.6314166999999999</v>
      </c>
      <c r="AT163" s="21">
        <f>+'[18]22'!$S$89/10^6</f>
        <v>1.5080981299999998</v>
      </c>
      <c r="AU163" s="22">
        <f t="shared" si="15"/>
        <v>18.55365978</v>
      </c>
      <c r="AW163" s="10">
        <v>1014</v>
      </c>
      <c r="AX163" s="10" t="s">
        <v>23</v>
      </c>
      <c r="AY163" s="21">
        <f>+'[18]22'!$E$92/10^6</f>
        <v>0.65386167000000006</v>
      </c>
      <c r="AZ163" s="21">
        <f>+'[18]22'!$F$92/10^6</f>
        <v>0.64978601999999985</v>
      </c>
      <c r="BA163" s="21">
        <f>+'[18]22'!$G$92/10^6</f>
        <v>0.67111317000000004</v>
      </c>
      <c r="BB163" s="21">
        <f>+'[18]22'!$I$92/10^6</f>
        <v>0.67178993999999992</v>
      </c>
      <c r="BC163" s="21">
        <f>+'[18]22'!$J$92/10^6</f>
        <v>0.63886460999999994</v>
      </c>
      <c r="BD163" s="21">
        <f>+'[18]22'!$K$92/10^6</f>
        <v>0.68057455999999994</v>
      </c>
      <c r="BE163" s="21">
        <f>+'[18]22'!$M$92/10^6</f>
        <v>0.91390026000000013</v>
      </c>
      <c r="BF163" s="21">
        <f>+'[18]22'!$N$92/10^6</f>
        <v>0.92971468999999995</v>
      </c>
      <c r="BG163" s="21">
        <f>+'[18]22'!$O$92/10^6</f>
        <v>0.9246477500000001</v>
      </c>
      <c r="BH163" s="21">
        <f>+'[18]22'!$Q$92/10^6</f>
        <v>0.95831049000000001</v>
      </c>
      <c r="BI163" s="21">
        <f>+'[18]22'!$R$92/10^6</f>
        <v>0.97078501000000006</v>
      </c>
      <c r="BJ163" s="21">
        <f>+'[18]22'!$S$92/10^6</f>
        <v>0.95401727000000003</v>
      </c>
      <c r="BK163" s="22">
        <f t="shared" si="16"/>
        <v>9.6173654399999986</v>
      </c>
      <c r="BM163" s="10">
        <v>1014</v>
      </c>
      <c r="BN163" s="10" t="s">
        <v>23</v>
      </c>
      <c r="BO163" s="21">
        <f t="shared" si="17"/>
        <v>16.003176509999999</v>
      </c>
      <c r="BP163" s="21">
        <f>+'[19]2M'!$Q$62/10^6</f>
        <v>32.174462069999997</v>
      </c>
      <c r="BQ163" s="21">
        <f>+'[19]3M'!$Q$62/10^6</f>
        <v>48.519478599999992</v>
      </c>
      <c r="BR163" s="21">
        <f>+'[19]4M'!$Q$62/10^6</f>
        <v>65.445507699999993</v>
      </c>
      <c r="BS163" s="21">
        <f>+'[19]5M'!$Q$62/10^6</f>
        <v>81.388258820000004</v>
      </c>
      <c r="BT163" s="21">
        <f>+'[19]6M'!$Q$62/10^6</f>
        <v>98.337754400000023</v>
      </c>
      <c r="BU163" s="21">
        <f>+'[19]7M'!$Q$62/10^6</f>
        <v>117.17021866000002</v>
      </c>
      <c r="BV163" s="21">
        <f>+'[19]8M'!$Q$62/10^6</f>
        <v>133.89619726000001</v>
      </c>
      <c r="BW163" s="21">
        <f>+'[19]9M'!$Q$62/10^6</f>
        <v>151.54986633999997</v>
      </c>
      <c r="BX163" s="21">
        <f>+'[19]10M'!$Q$62/10^6</f>
        <v>167.37335945999999</v>
      </c>
      <c r="BY163" s="21">
        <f>+'[19]11M'!$Q$62/10^6</f>
        <v>184.94776385</v>
      </c>
      <c r="BZ163" s="21">
        <f>+'[19]12M'!$Q$62/10^6</f>
        <v>201.04039364000002</v>
      </c>
      <c r="CA163" s="311"/>
    </row>
    <row r="164" spans="1:79" customFormat="1" x14ac:dyDescent="0.2">
      <c r="A164" s="10">
        <v>1015</v>
      </c>
      <c r="B164" s="10" t="s">
        <v>24</v>
      </c>
      <c r="C164" s="21">
        <f>+'[18]23'!$E$62/10^6</f>
        <v>1.6737061099999999</v>
      </c>
      <c r="D164" s="21">
        <f>+'[18]23'!$F$62/10^6</f>
        <v>1.7151719299999999</v>
      </c>
      <c r="E164" s="21">
        <f>+'[18]23'!$G$62/10^6</f>
        <v>1.8378965199999997</v>
      </c>
      <c r="F164" s="21">
        <f>+'[18]23'!$I$62/10^6</f>
        <v>2.03745252</v>
      </c>
      <c r="G164" s="21">
        <f>+'[18]23'!$J$62/10^6</f>
        <v>1.7717096400000001</v>
      </c>
      <c r="H164" s="21">
        <f>+'[18]23'!$K$62/10^6</f>
        <v>1.95353603</v>
      </c>
      <c r="I164" s="21">
        <f>+'[18]23'!$M$62/10^6</f>
        <v>2.1802126500000001</v>
      </c>
      <c r="J164" s="21">
        <f>+'[18]23'!$N$62/10^6</f>
        <v>1.9150916499999999</v>
      </c>
      <c r="K164" s="21">
        <f>+'[18]23'!$O$62/10^6</f>
        <v>2.0403630100000001</v>
      </c>
      <c r="L164" s="21">
        <f>+'[18]23'!$Q$62/10^6</f>
        <v>1.7046499399999999</v>
      </c>
      <c r="M164" s="21">
        <f>+'[18]23'!$R$62/10^6</f>
        <v>1.9518456900000001</v>
      </c>
      <c r="N164" s="21">
        <f>+'[18]23'!$S$62/10^6</f>
        <v>1.8717392500000001</v>
      </c>
      <c r="O164" s="22">
        <f t="shared" si="18"/>
        <v>22.653374939999999</v>
      </c>
      <c r="P164" s="317"/>
      <c r="Q164" s="10">
        <v>1015</v>
      </c>
      <c r="R164" s="10" t="s">
        <v>24</v>
      </c>
      <c r="S164" s="21">
        <f>+'[18]23'!$E$64/10^6</f>
        <v>1.40730946</v>
      </c>
      <c r="T164" s="21">
        <f>+'[18]23'!$F$64/10^6</f>
        <v>1.4466110300000001</v>
      </c>
      <c r="U164" s="21">
        <f>+'[18]23'!$G$64/10^6</f>
        <v>1.5690270799999999</v>
      </c>
      <c r="V164" s="21">
        <f>+'[18]23'!$I$64/10^6</f>
        <v>1.7670966699999999</v>
      </c>
      <c r="W164" s="21">
        <f>+'[18]23'!$J$64/10^6</f>
        <v>1.5006491500000001</v>
      </c>
      <c r="X164" s="21">
        <f>+'[18]23'!$K$64/10^6</f>
        <v>1.6792035900000002</v>
      </c>
      <c r="Y164" s="21">
        <f>+'[18]23'!$M$64/10^6</f>
        <v>1.9064349600000001</v>
      </c>
      <c r="Z164" s="21">
        <f>+'[18]23'!$N$64/10^6</f>
        <v>1.6356815699999998</v>
      </c>
      <c r="AA164" s="21">
        <f>+'[18]23'!$O$64/10^6</f>
        <v>1.76140919</v>
      </c>
      <c r="AB164" s="21">
        <f>+'[18]23'!$Q$64/10^6</f>
        <v>1.4213623299999998</v>
      </c>
      <c r="AC164" s="21">
        <f>+'[18]23'!$R$64/10^6</f>
        <v>1.6684584100000002</v>
      </c>
      <c r="AD164" s="21">
        <f>+'[18]23'!$S$64/10^6</f>
        <v>1.5846171</v>
      </c>
      <c r="AE164" s="22">
        <f t="shared" si="14"/>
        <v>19.347860539999999</v>
      </c>
      <c r="AG164" s="10">
        <v>1015</v>
      </c>
      <c r="AH164" s="10" t="s">
        <v>24</v>
      </c>
      <c r="AI164" s="21">
        <f>+'[18]23'!$E$89/10^6</f>
        <v>0.19073000000000001</v>
      </c>
      <c r="AJ164" s="21">
        <f>+'[18]23'!$F$89/10^6</f>
        <v>0.19370999999999999</v>
      </c>
      <c r="AK164" s="21">
        <f>+'[18]23'!$G$89/10^6</f>
        <v>0.19177</v>
      </c>
      <c r="AL164" s="21">
        <f>+'[18]23'!$I$89/10^6</f>
        <v>0.19270999999999999</v>
      </c>
      <c r="AM164" s="21">
        <f>+'[18]23'!$J$89/10^6</f>
        <v>0.1958</v>
      </c>
      <c r="AN164" s="21">
        <f>+'[18]23'!$K$89/10^6</f>
        <v>0.19420999999999999</v>
      </c>
      <c r="AO164" s="21">
        <f>+'[18]23'!$M$89/10^6</f>
        <v>0.19414999999999999</v>
      </c>
      <c r="AP164" s="21">
        <f>+'[18]23'!$N$89/10^6</f>
        <v>0.19747000000000001</v>
      </c>
      <c r="AQ164" s="21">
        <f>+'[18]23'!$O$89/10^6</f>
        <v>0.19708000000000001</v>
      </c>
      <c r="AR164" s="21">
        <f>+'[18]23'!$Q$89/10^6</f>
        <v>0.19746</v>
      </c>
      <c r="AS164" s="21">
        <f>+'[18]23'!$R$89/10^6</f>
        <v>0.19994504999999999</v>
      </c>
      <c r="AT164" s="21">
        <f>+'[18]23'!$S$89/10^6</f>
        <v>0.20011999999999999</v>
      </c>
      <c r="AU164" s="22">
        <f t="shared" si="15"/>
        <v>2.3451550500000002</v>
      </c>
      <c r="AW164" s="10">
        <v>1015</v>
      </c>
      <c r="AX164" s="10" t="s">
        <v>24</v>
      </c>
      <c r="AY164" s="21">
        <f>+'[18]23'!$E$92/10^6</f>
        <v>7.5666649999999988E-2</v>
      </c>
      <c r="AZ164" s="21">
        <f>+'[18]23'!$F$92/10^6</f>
        <v>7.4850900000000012E-2</v>
      </c>
      <c r="BA164" s="21">
        <f>+'[18]23'!$G$92/10^6</f>
        <v>7.7099440000000005E-2</v>
      </c>
      <c r="BB164" s="21">
        <f>+'[18]23'!$I$92/10^6</f>
        <v>7.7645850000000002E-2</v>
      </c>
      <c r="BC164" s="21">
        <f>+'[18]23'!$J$92/10^6</f>
        <v>7.5260489999999999E-2</v>
      </c>
      <c r="BD164" s="21">
        <f>+'[18]23'!$K$92/10^6</f>
        <v>8.0122440000000003E-2</v>
      </c>
      <c r="BE164" s="21">
        <f>+'[18]23'!$M$92/10^6</f>
        <v>7.9627690000000001E-2</v>
      </c>
      <c r="BF164" s="21">
        <f>+'[18]23'!$N$92/10^6</f>
        <v>8.1940079999999998E-2</v>
      </c>
      <c r="BG164" s="21">
        <f>+'[18]23'!$O$92/10^6</f>
        <v>8.1873820000000014E-2</v>
      </c>
      <c r="BH164" s="21">
        <f>+'[18]23'!$Q$92/10^6</f>
        <v>8.5827609999999985E-2</v>
      </c>
      <c r="BI164" s="21">
        <f>+'[18]23'!$R$92/10^6</f>
        <v>8.3442229999999992E-2</v>
      </c>
      <c r="BJ164" s="21">
        <f>+'[18]23'!$S$92/10^6</f>
        <v>8.700215E-2</v>
      </c>
      <c r="BK164" s="22">
        <f t="shared" si="16"/>
        <v>0.96035934999999994</v>
      </c>
      <c r="BM164" s="10">
        <v>1015</v>
      </c>
      <c r="BN164" s="10" t="s">
        <v>24</v>
      </c>
      <c r="BO164" s="21">
        <f t="shared" si="17"/>
        <v>1.6737061099999999</v>
      </c>
      <c r="BP164" s="21">
        <f>+'[19]2M'!$R$62/10^6</f>
        <v>3.3888780400000003</v>
      </c>
      <c r="BQ164" s="21">
        <f>+'[19]3M'!$R$62/10^6</f>
        <v>5.2267745600000008</v>
      </c>
      <c r="BR164" s="21">
        <f>+'[19]4M'!$R$62/10^6</f>
        <v>7.2642270800000004</v>
      </c>
      <c r="BS164" s="21">
        <f>+'[19]5M'!$R$62/10^6</f>
        <v>9.0359367200000005</v>
      </c>
      <c r="BT164" s="21">
        <f>+'[19]6M'!$R$62/10^6</f>
        <v>10.989472749999999</v>
      </c>
      <c r="BU164" s="21">
        <f>+'[19]7M'!$R$62/10^6</f>
        <v>13.169685400000002</v>
      </c>
      <c r="BV164" s="21">
        <f>+'[19]8M'!$R$62/10^6</f>
        <v>15.084777050000001</v>
      </c>
      <c r="BW164" s="21">
        <f>+'[19]9M'!$R$62/10^6</f>
        <v>17.125140060000003</v>
      </c>
      <c r="BX164" s="21">
        <f>+'[19]10M'!$R$62/10^6</f>
        <v>18.829789999999999</v>
      </c>
      <c r="BY164" s="21">
        <f>+'[19]11M'!$R$62/10^6</f>
        <v>20.781635690000005</v>
      </c>
      <c r="BZ164" s="21">
        <f>+'[19]12M'!$R$62/10^6</f>
        <v>22.653374939999999</v>
      </c>
      <c r="CA164" s="311"/>
    </row>
    <row r="165" spans="1:79" customFormat="1" x14ac:dyDescent="0.2">
      <c r="A165" s="10">
        <v>1016</v>
      </c>
      <c r="B165" s="10" t="s">
        <v>25</v>
      </c>
      <c r="C165" s="21">
        <f>+'[18]24'!$E$62/10^6</f>
        <v>2.1146389399999999</v>
      </c>
      <c r="D165" s="21">
        <f>+'[18]24'!$F$62/10^6</f>
        <v>2.17708865</v>
      </c>
      <c r="E165" s="21">
        <f>+'[18]24'!$G$62/10^6</f>
        <v>2.2746192800000005</v>
      </c>
      <c r="F165" s="21">
        <f>+'[18]24'!$I$62/10^6</f>
        <v>2.4506087799999996</v>
      </c>
      <c r="G165" s="21">
        <f>+'[18]24'!$J$62/10^6</f>
        <v>2.2018063799999998</v>
      </c>
      <c r="H165" s="21">
        <f>+'[18]24'!$K$62/10^6</f>
        <v>2.4353321700000001</v>
      </c>
      <c r="I165" s="21">
        <f>+'[18]24'!$M$62/10^6</f>
        <v>2.6762281100000003</v>
      </c>
      <c r="J165" s="21">
        <f>+'[18]24'!$N$62/10^6</f>
        <v>2.4297391200000003</v>
      </c>
      <c r="K165" s="21">
        <f>+'[18]24'!$O$62/10^6</f>
        <v>2.5697923399999998</v>
      </c>
      <c r="L165" s="21">
        <f>+'[18]24'!$Q$62/10^6</f>
        <v>2.17053977</v>
      </c>
      <c r="M165" s="21">
        <f>+'[18]24'!$R$62/10^6</f>
        <v>2.40562085</v>
      </c>
      <c r="N165" s="21">
        <f>+'[18]24'!$S$62/10^6</f>
        <v>2.3193793899999999</v>
      </c>
      <c r="O165" s="22">
        <f t="shared" si="18"/>
        <v>28.225393780000005</v>
      </c>
      <c r="P165" s="317"/>
      <c r="Q165" s="10">
        <v>1016</v>
      </c>
      <c r="R165" s="10" t="s">
        <v>25</v>
      </c>
      <c r="S165" s="21">
        <f>+'[18]24'!$E$64/10^6</f>
        <v>1.75506999</v>
      </c>
      <c r="T165" s="21">
        <f>+'[18]24'!$F$64/10^6</f>
        <v>1.8011573599999999</v>
      </c>
      <c r="U165" s="21">
        <f>+'[18]24'!$G$64/10^6</f>
        <v>1.89790082</v>
      </c>
      <c r="V165" s="21">
        <f>+'[18]24'!$I$64/10^6</f>
        <v>2.0707573800000003</v>
      </c>
      <c r="W165" s="21">
        <f>+'[18]24'!$J$64/10^6</f>
        <v>1.8210499200000001</v>
      </c>
      <c r="X165" s="21">
        <f>+'[18]24'!$K$64/10^6</f>
        <v>2.0376333299999998</v>
      </c>
      <c r="Y165" s="21">
        <f>+'[18]24'!$M$64/10^6</f>
        <v>2.2864722800000004</v>
      </c>
      <c r="Z165" s="21">
        <f>+'[18]24'!$N$64/10^6</f>
        <v>2.0327594699999998</v>
      </c>
      <c r="AA165" s="21">
        <f>+'[18]24'!$O$64/10^6</f>
        <v>2.1750175999999994</v>
      </c>
      <c r="AB165" s="21">
        <f>+'[18]24'!$Q$64/10^6</f>
        <v>1.7733768000000001</v>
      </c>
      <c r="AC165" s="21">
        <f>+'[18]24'!$R$64/10^6</f>
        <v>2.0034269999999998</v>
      </c>
      <c r="AD165" s="21">
        <f>+'[18]24'!$S$64/10^6</f>
        <v>1.9169281400000002</v>
      </c>
      <c r="AE165" s="22">
        <f t="shared" si="14"/>
        <v>23.571550089999999</v>
      </c>
      <c r="AG165" s="10">
        <v>1016</v>
      </c>
      <c r="AH165" s="10" t="s">
        <v>25</v>
      </c>
      <c r="AI165" s="21">
        <f>+'[18]24'!$E$89/10^6</f>
        <v>0.27696999999999999</v>
      </c>
      <c r="AJ165" s="21">
        <f>+'[18]24'!$F$89/10^6</f>
        <v>0.28404252000000002</v>
      </c>
      <c r="AK165" s="21">
        <f>+'[18]24'!$G$89/10^6</f>
        <v>0.28088999999999997</v>
      </c>
      <c r="AL165" s="21">
        <f>+'[18]24'!$I$89/10^6</f>
        <v>0.28166000000000002</v>
      </c>
      <c r="AM165" s="21">
        <f>+'[18]24'!$J$89/10^6</f>
        <v>0.28389999999999999</v>
      </c>
      <c r="AN165" s="21">
        <f>+'[18]24'!$K$89/10^6</f>
        <v>0.29267410999999999</v>
      </c>
      <c r="AO165" s="21">
        <f>+'[18]24'!$M$89/10^6</f>
        <v>0.28710999999999998</v>
      </c>
      <c r="AP165" s="21">
        <f>+'[18]24'!$N$89/10^6</f>
        <v>0.29260410999999997</v>
      </c>
      <c r="AQ165" s="21">
        <f>+'[18]24'!$O$89/10^6</f>
        <v>0.28915000000000002</v>
      </c>
      <c r="AR165" s="21">
        <f>+'[18]24'!$Q$89/10^6</f>
        <v>0.28976000000000002</v>
      </c>
      <c r="AS165" s="21">
        <f>+'[18]24'!$R$89/10^6</f>
        <v>0.29440411</v>
      </c>
      <c r="AT165" s="21">
        <f>+'[18]24'!$S$89/10^6</f>
        <v>0.29241</v>
      </c>
      <c r="AU165" s="22">
        <f t="shared" si="15"/>
        <v>3.4455748499999999</v>
      </c>
      <c r="AW165" s="10">
        <v>1016</v>
      </c>
      <c r="AX165" s="10" t="s">
        <v>25</v>
      </c>
      <c r="AY165" s="21">
        <f>+'[18]24'!$E$92/10^6</f>
        <v>8.259894999999999E-2</v>
      </c>
      <c r="AZ165" s="21">
        <f>+'[18]24'!$F$92/10^6</f>
        <v>9.1888769999999995E-2</v>
      </c>
      <c r="BA165" s="21">
        <f>+'[18]24'!$G$92/10^6</f>
        <v>9.5828460000000004E-2</v>
      </c>
      <c r="BB165" s="21">
        <f>+'[18]24'!$I$92/10^6</f>
        <v>9.8191400000000012E-2</v>
      </c>
      <c r="BC165" s="21">
        <f>+'[18]24'!$J$92/10^6</f>
        <v>9.6856460000000019E-2</v>
      </c>
      <c r="BD165" s="21">
        <f>+'[18]24'!$K$92/10^6</f>
        <v>0.10502473000000001</v>
      </c>
      <c r="BE165" s="21">
        <f>+'[18]24'!$M$92/10^6</f>
        <v>0.10264583000000001</v>
      </c>
      <c r="BF165" s="21">
        <f>+'[18]24'!$N$92/10^6</f>
        <v>0.10437553999999999</v>
      </c>
      <c r="BG165" s="21">
        <f>+'[18]24'!$O$92/10^6</f>
        <v>0.10562474000000001</v>
      </c>
      <c r="BH165" s="21">
        <f>+'[18]24'!$Q$92/10^6</f>
        <v>0.10740297</v>
      </c>
      <c r="BI165" s="21">
        <f>+'[18]24'!$R$92/10^6</f>
        <v>0.10778974000000002</v>
      </c>
      <c r="BJ165" s="21">
        <f>+'[18]24'!$S$92/10^6</f>
        <v>0.11004124999999998</v>
      </c>
      <c r="BK165" s="22">
        <f t="shared" si="16"/>
        <v>1.2082688400000001</v>
      </c>
      <c r="BM165" s="10">
        <v>1016</v>
      </c>
      <c r="BN165" s="10" t="s">
        <v>25</v>
      </c>
      <c r="BO165" s="21">
        <f t="shared" si="17"/>
        <v>2.1146389399999999</v>
      </c>
      <c r="BP165" s="21">
        <f>+'[19]2M'!$S$62/10^6</f>
        <v>4.2917275899999998</v>
      </c>
      <c r="BQ165" s="21">
        <f>+'[19]3M'!$S$62/10^6</f>
        <v>6.5663468699999994</v>
      </c>
      <c r="BR165" s="21">
        <f>+'[19]4M'!$S$62/10^6</f>
        <v>9.0169556499999981</v>
      </c>
      <c r="BS165" s="21">
        <f>+'[19]5M'!$S$62/10^6</f>
        <v>11.218762029999999</v>
      </c>
      <c r="BT165" s="21">
        <f>+'[19]6M'!$S$62/10^6</f>
        <v>13.654094199999999</v>
      </c>
      <c r="BU165" s="21">
        <f>+'[19]7M'!$S$62/10^6</f>
        <v>16.33032231</v>
      </c>
      <c r="BV165" s="21">
        <f>+'[19]8M'!$S$62/10^6</f>
        <v>18.76006143</v>
      </c>
      <c r="BW165" s="21">
        <f>+'[19]9M'!$S$62/10^6</f>
        <v>21.329853769999993</v>
      </c>
      <c r="BX165" s="21">
        <f>+'[19]10M'!$S$62/10^6</f>
        <v>23.500393539999997</v>
      </c>
      <c r="BY165" s="21">
        <f>+'[19]11M'!$S$62/10^6</f>
        <v>25.906014389999999</v>
      </c>
      <c r="BZ165" s="21">
        <f>+'[19]12M'!$S$62/10^6</f>
        <v>28.225393779999997</v>
      </c>
      <c r="CA165" s="311"/>
    </row>
    <row r="166" spans="1:79" customFormat="1" x14ac:dyDescent="0.2">
      <c r="A166" s="10">
        <v>1017</v>
      </c>
      <c r="B166" s="10" t="s">
        <v>26</v>
      </c>
      <c r="C166" s="21">
        <f>+'[18]25'!$E$62/10^6</f>
        <v>4.5088407200000002</v>
      </c>
      <c r="D166" s="21">
        <f>+'[18]25'!$F$62/10^6</f>
        <v>4.6256321400000004</v>
      </c>
      <c r="E166" s="21">
        <f>+'[18]25'!$G$62/10^6</f>
        <v>4.6433583999999994</v>
      </c>
      <c r="F166" s="21">
        <f>+'[18]25'!$I$62/10^6</f>
        <v>4.89097866</v>
      </c>
      <c r="G166" s="21">
        <f>+'[18]25'!$J$62/10^6</f>
        <v>4.4430314500000003</v>
      </c>
      <c r="H166" s="21">
        <f>+'[18]25'!$K$62/10^6</f>
        <v>4.76500521</v>
      </c>
      <c r="I166" s="21">
        <f>+'[18]25'!$M$62/10^6</f>
        <v>5.3152714100000003</v>
      </c>
      <c r="J166" s="21">
        <f>+'[18]25'!$N$62/10^6</f>
        <v>4.6465629100000001</v>
      </c>
      <c r="K166" s="21">
        <f>+'[18]25'!$O$62/10^6</f>
        <v>4.9737633399999996</v>
      </c>
      <c r="L166" s="21">
        <f>+'[18]25'!$Q$62/10^6</f>
        <v>4.4141373800000006</v>
      </c>
      <c r="M166" s="21">
        <f>+'[18]25'!$R$62/10^6</f>
        <v>4.9764218399999995</v>
      </c>
      <c r="N166" s="21">
        <f>+'[18]25'!$S$62/10^6</f>
        <v>4.6871294799999985</v>
      </c>
      <c r="O166" s="22">
        <f t="shared" si="18"/>
        <v>56.890132939999994</v>
      </c>
      <c r="P166" s="317"/>
      <c r="Q166" s="10">
        <v>1017</v>
      </c>
      <c r="R166" s="10" t="s">
        <v>26</v>
      </c>
      <c r="S166" s="21">
        <f>+'[18]25'!$E$64/10^6</f>
        <v>3.8894966499999999</v>
      </c>
      <c r="T166" s="21">
        <f>+'[18]25'!$F$64/10^6</f>
        <v>3.9989685000000001</v>
      </c>
      <c r="U166" s="21">
        <f>+'[18]25'!$G$64/10^6</f>
        <v>4.0016401000000004</v>
      </c>
      <c r="V166" s="21">
        <f>+'[18]25'!$I$64/10^6</f>
        <v>4.2424972099999998</v>
      </c>
      <c r="W166" s="21">
        <f>+'[18]25'!$J$64/10^6</f>
        <v>3.8197329600000005</v>
      </c>
      <c r="X166" s="21">
        <f>+'[18]25'!$K$64/10^6</f>
        <v>4.1053899700000001</v>
      </c>
      <c r="Y166" s="21">
        <f>+'[18]25'!$M$64/10^6</f>
        <v>4.6781818599999996</v>
      </c>
      <c r="Z166" s="21">
        <f>+'[18]25'!$N$64/10^6</f>
        <v>4.0094510799999998</v>
      </c>
      <c r="AA166" s="21">
        <f>+'[18]25'!$O$64/10^6</f>
        <v>4.3146831799999994</v>
      </c>
      <c r="AB166" s="21">
        <f>+'[18]25'!$Q$64/10^6</f>
        <v>3.7680148100000004</v>
      </c>
      <c r="AC166" s="21">
        <f>+'[18]25'!$R$64/10^6</f>
        <v>4.3104311399999995</v>
      </c>
      <c r="AD166" s="21">
        <f>+'[18]25'!$S$64/10^6</f>
        <v>4.0318308999999992</v>
      </c>
      <c r="AE166" s="22">
        <f t="shared" si="14"/>
        <v>49.170318359999996</v>
      </c>
      <c r="AG166" s="10">
        <v>1017</v>
      </c>
      <c r="AH166" s="10" t="s">
        <v>26</v>
      </c>
      <c r="AI166" s="21">
        <f>+'[18]25'!$E$89/10^6</f>
        <v>0.45494000000000001</v>
      </c>
      <c r="AJ166" s="21">
        <f>+'[18]25'!$F$89/10^6</f>
        <v>0.46320672999999996</v>
      </c>
      <c r="AK166" s="21">
        <f>+'[18]25'!$G$89/10^6</f>
        <v>0.47294261999999998</v>
      </c>
      <c r="AL166" s="21">
        <f>+'[18]25'!$I$89/10^6</f>
        <v>0.47859215000000005</v>
      </c>
      <c r="AM166" s="21">
        <f>+'[18]25'!$J$89/10^6</f>
        <v>0.45948411</v>
      </c>
      <c r="AN166" s="21">
        <f>+'[18]25'!$K$89/10^6</f>
        <v>0.48696757000000002</v>
      </c>
      <c r="AO166" s="21">
        <f>+'[18]25'!$M$89/10^6</f>
        <v>0.46530410999999999</v>
      </c>
      <c r="AP166" s="21">
        <f>+'[18]25'!$N$89/10^6</f>
        <v>0.46187</v>
      </c>
      <c r="AQ166" s="21">
        <f>+'[18]25'!$O$89/10^6</f>
        <v>0.48508373999999999</v>
      </c>
      <c r="AR166" s="21">
        <f>+'[18]25'!$Q$89/10^6</f>
        <v>0.46863019</v>
      </c>
      <c r="AS166" s="21">
        <f>+'[18]25'!$R$89/10^6</f>
        <v>0.48110999999999998</v>
      </c>
      <c r="AT166" s="21">
        <f>+'[18]25'!$S$89/10^6</f>
        <v>0.47469411</v>
      </c>
      <c r="AU166" s="22">
        <f t="shared" si="15"/>
        <v>5.6528253299999998</v>
      </c>
      <c r="AW166" s="10">
        <v>1017</v>
      </c>
      <c r="AX166" s="10" t="s">
        <v>26</v>
      </c>
      <c r="AY166" s="21">
        <f>+'[18]25'!$E$92/10^6</f>
        <v>0.16440407000000001</v>
      </c>
      <c r="AZ166" s="21">
        <f>+'[18]25'!$F$92/10^6</f>
        <v>0.16345691000000001</v>
      </c>
      <c r="BA166" s="21">
        <f>+'[18]25'!$G$92/10^6</f>
        <v>0.16877568000000001</v>
      </c>
      <c r="BB166" s="21">
        <f>+'[18]25'!$I$92/10^6</f>
        <v>0.16988930000000002</v>
      </c>
      <c r="BC166" s="21">
        <f>+'[18]25'!$J$92/10^6</f>
        <v>0.16381438000000001</v>
      </c>
      <c r="BD166" s="21">
        <f>+'[18]25'!$K$92/10^6</f>
        <v>0.17264767</v>
      </c>
      <c r="BE166" s="21">
        <f>+'[18]25'!$M$92/10^6</f>
        <v>0.17178544000000001</v>
      </c>
      <c r="BF166" s="21">
        <f>+'[18]25'!$N$92/10^6</f>
        <v>0.17524183000000002</v>
      </c>
      <c r="BG166" s="21">
        <f>+'[18]25'!$O$92/10^6</f>
        <v>0.17399642000000001</v>
      </c>
      <c r="BH166" s="21">
        <f>+'[18]25'!$Q$92/10^6</f>
        <v>0.17749238000000001</v>
      </c>
      <c r="BI166" s="21">
        <f>+'[18]25'!$R$92/10^6</f>
        <v>0.18488070000000001</v>
      </c>
      <c r="BJ166" s="21">
        <f>+'[18]25'!$S$92/10^6</f>
        <v>0.18060446999999999</v>
      </c>
      <c r="BK166" s="22">
        <f t="shared" si="16"/>
        <v>2.0669892500000002</v>
      </c>
      <c r="BM166" s="10">
        <v>1017</v>
      </c>
      <c r="BN166" s="10" t="s">
        <v>26</v>
      </c>
      <c r="BO166" s="21">
        <f t="shared" si="17"/>
        <v>4.5088407200000002</v>
      </c>
      <c r="BP166" s="21">
        <f>+'[19]2M'!$T$62/10^6</f>
        <v>9.1344728600000007</v>
      </c>
      <c r="BQ166" s="21">
        <f>+'[19]3M'!$T$62/10^6</f>
        <v>13.777831259999999</v>
      </c>
      <c r="BR166" s="21">
        <f>+'[19]4M'!$T$62/10^6</f>
        <v>18.668809920000001</v>
      </c>
      <c r="BS166" s="21">
        <f>+'[19]5M'!$T$62/10^6</f>
        <v>23.11184137</v>
      </c>
      <c r="BT166" s="21">
        <f>+'[19]6M'!$T$62/10^6</f>
        <v>27.876846580000002</v>
      </c>
      <c r="BU166" s="21">
        <f>+'[19]7M'!$T$62/10^6</f>
        <v>33.192117989999993</v>
      </c>
      <c r="BV166" s="21">
        <f>+'[19]8M'!$T$62/10^6</f>
        <v>37.8386809</v>
      </c>
      <c r="BW166" s="21">
        <f>+'[19]9M'!$T$62/10^6</f>
        <v>42.812444240000012</v>
      </c>
      <c r="BX166" s="21">
        <f>+'[19]10M'!$T$62/10^6</f>
        <v>47.22658161999999</v>
      </c>
      <c r="BY166" s="21">
        <f>+'[19]11M'!$T$62/10^6</f>
        <v>52.203003459999998</v>
      </c>
      <c r="BZ166" s="21">
        <f>+'[19]12M'!$T$62/10^6</f>
        <v>56.890132940000001</v>
      </c>
      <c r="CA166" s="311"/>
    </row>
    <row r="167" spans="1:79" customFormat="1" x14ac:dyDescent="0.2">
      <c r="A167" s="10">
        <v>1018</v>
      </c>
      <c r="B167" s="10" t="s">
        <v>27</v>
      </c>
      <c r="C167" s="21">
        <f>+'[18]26'!$E$62/10^6</f>
        <v>1.7267789500000001</v>
      </c>
      <c r="D167" s="21">
        <f>+'[18]26'!$F$62/10^6</f>
        <v>1.7309025099999999</v>
      </c>
      <c r="E167" s="21">
        <f>+'[18]26'!$G$62/10^6</f>
        <v>1.81003376</v>
      </c>
      <c r="F167" s="21">
        <f>+'[18]26'!$I$62/10^6</f>
        <v>1.8927624700000003</v>
      </c>
      <c r="G167" s="21">
        <f>+'[18]26'!$J$62/10^6</f>
        <v>1.8315219700000001</v>
      </c>
      <c r="H167" s="21">
        <f>+'[18]26'!$K$62/10^6</f>
        <v>1.8420366300000002</v>
      </c>
      <c r="I167" s="21">
        <f>+'[18]26'!$M$62/10^6</f>
        <v>2.1911959400000005</v>
      </c>
      <c r="J167" s="21">
        <f>+'[18]26'!$N$62/10^6</f>
        <v>1.97616441</v>
      </c>
      <c r="K167" s="21">
        <f>+'[18]26'!$O$62/10^6</f>
        <v>2.1289579500000002</v>
      </c>
      <c r="L167" s="21">
        <f>+'[18]26'!$Q$62/10^6</f>
        <v>1.7191453199999998</v>
      </c>
      <c r="M167" s="21">
        <f>+'[18]26'!$R$62/10^6</f>
        <v>2.0012089100000003</v>
      </c>
      <c r="N167" s="21">
        <f>+'[18]26'!$S$62/10^6</f>
        <v>1.88547789</v>
      </c>
      <c r="O167" s="22">
        <f t="shared" si="18"/>
        <v>22.736186709999998</v>
      </c>
      <c r="P167" s="317"/>
      <c r="Q167" s="10">
        <v>1018</v>
      </c>
      <c r="R167" s="10" t="s">
        <v>27</v>
      </c>
      <c r="S167" s="21">
        <f>+'[18]26'!$E$64/10^6</f>
        <v>1.4795147200000003</v>
      </c>
      <c r="T167" s="21">
        <f>+'[18]26'!$F$64/10^6</f>
        <v>1.4833299900000001</v>
      </c>
      <c r="U167" s="21">
        <f>+'[18]26'!$G$64/10^6</f>
        <v>1.55570293</v>
      </c>
      <c r="V167" s="21">
        <f>+'[18]26'!$I$64/10^6</f>
        <v>1.6431824700000002</v>
      </c>
      <c r="W167" s="21">
        <f>+'[18]26'!$J$64/10^6</f>
        <v>1.5784329799999999</v>
      </c>
      <c r="X167" s="21">
        <f>+'[18]26'!$K$64/10^6</f>
        <v>1.59045335</v>
      </c>
      <c r="Y167" s="21">
        <f>+'[18]26'!$M$64/10^6</f>
        <v>1.9400134800000002</v>
      </c>
      <c r="Z167" s="21">
        <f>+'[18]26'!$N$64/10^6</f>
        <v>1.7205174299999999</v>
      </c>
      <c r="AA167" s="21">
        <f>+'[18]26'!$O$64/10^6</f>
        <v>1.8742381600000002</v>
      </c>
      <c r="AB167" s="21">
        <f>+'[18]26'!$Q$64/10^6</f>
        <v>1.46104141</v>
      </c>
      <c r="AC167" s="21">
        <f>+'[18]26'!$R$64/10^6</f>
        <v>1.7081785600000003</v>
      </c>
      <c r="AD167" s="21">
        <f>+'[18]26'!$S$64/10^6</f>
        <v>1.63307114</v>
      </c>
      <c r="AE167" s="22">
        <f t="shared" si="14"/>
        <v>19.667676620000002</v>
      </c>
      <c r="AG167" s="10">
        <v>1018</v>
      </c>
      <c r="AH167" s="10" t="s">
        <v>27</v>
      </c>
      <c r="AI167" s="21">
        <f>+'[18]26'!$E$89/10^6</f>
        <v>0.19863</v>
      </c>
      <c r="AJ167" s="21">
        <f>+'[18]26'!$F$89/10^6</f>
        <v>0.19963</v>
      </c>
      <c r="AK167" s="21">
        <f>+'[18]26'!$G$89/10^6</f>
        <v>0.2046</v>
      </c>
      <c r="AL167" s="21">
        <f>+'[18]26'!$I$89/10^6</f>
        <v>0.20005999999999999</v>
      </c>
      <c r="AM167" s="21">
        <f>+'[18]26'!$J$89/10^6</f>
        <v>0.20626981</v>
      </c>
      <c r="AN167" s="21">
        <f>+'[18]26'!$K$89/10^6</f>
        <v>0.20118</v>
      </c>
      <c r="AO167" s="21">
        <f>+'[18]26'!$M$89/10^6</f>
        <v>0.20136000000000001</v>
      </c>
      <c r="AP167" s="21">
        <f>+'[18]26'!$N$89/10^6</f>
        <v>0.20429</v>
      </c>
      <c r="AQ167" s="21">
        <f>+'[18]26'!$O$89/10^6</f>
        <v>0.20385</v>
      </c>
      <c r="AR167" s="21">
        <f>+'[18]26'!$Q$89/10^6</f>
        <v>0.20616000000000001</v>
      </c>
      <c r="AS167" s="21">
        <f>+'[18]26'!$R$89/10^6</f>
        <v>0.20404</v>
      </c>
      <c r="AT167" s="21">
        <f>+'[18]26'!$S$89/10^6</f>
        <v>0.20066999999999999</v>
      </c>
      <c r="AU167" s="22">
        <f t="shared" si="15"/>
        <v>2.4307398100000004</v>
      </c>
      <c r="AW167" s="10">
        <v>1018</v>
      </c>
      <c r="AX167" s="10" t="s">
        <v>27</v>
      </c>
      <c r="AY167" s="21">
        <f>+'[18]26'!$E$92/10^6</f>
        <v>4.8634229999999994E-2</v>
      </c>
      <c r="AZ167" s="21">
        <f>+'[18]26'!$F$92/10^6</f>
        <v>4.7942519999999995E-2</v>
      </c>
      <c r="BA167" s="21">
        <f>+'[18]26'!$G$92/10^6</f>
        <v>4.9730830000000004E-2</v>
      </c>
      <c r="BB167" s="21">
        <f>+'[18]26'!$I$92/10^6</f>
        <v>4.9520000000000002E-2</v>
      </c>
      <c r="BC167" s="21">
        <f>+'[18]26'!$J$92/10^6</f>
        <v>4.6819180000000002E-2</v>
      </c>
      <c r="BD167" s="21">
        <f>+'[18]26'!$K$92/10^6</f>
        <v>5.0403280000000002E-2</v>
      </c>
      <c r="BE167" s="21">
        <f>+'[18]26'!$M$92/10^6</f>
        <v>4.9822459999999999E-2</v>
      </c>
      <c r="BF167" s="21">
        <f>+'[18]26'!$N$92/10^6</f>
        <v>5.1356980000000003E-2</v>
      </c>
      <c r="BG167" s="21">
        <f>+'[18]26'!$O$92/10^6</f>
        <v>5.0869789999999991E-2</v>
      </c>
      <c r="BH167" s="21">
        <f>+'[18]26'!$Q$92/10^6</f>
        <v>5.1943910000000003E-2</v>
      </c>
      <c r="BI167" s="21">
        <f>+'[18]26'!$R$92/10^6</f>
        <v>8.899035000000001E-2</v>
      </c>
      <c r="BJ167" s="21">
        <f>+'[18]26'!$S$92/10^6</f>
        <v>5.1736749999999998E-2</v>
      </c>
      <c r="BK167" s="22">
        <f t="shared" si="16"/>
        <v>0.63777028000000002</v>
      </c>
      <c r="BM167" s="10">
        <v>1018</v>
      </c>
      <c r="BN167" s="10" t="s">
        <v>27</v>
      </c>
      <c r="BO167" s="21">
        <f t="shared" si="17"/>
        <v>1.7267789500000001</v>
      </c>
      <c r="BP167" s="21">
        <f>+'[19]2M'!$U$62/10^6</f>
        <v>3.4576814599999994</v>
      </c>
      <c r="BQ167" s="21">
        <f>+'[19]3M'!$U$62/10^6</f>
        <v>5.2677152199999995</v>
      </c>
      <c r="BR167" s="21">
        <f>+'[19]4M'!$U$62/10^6</f>
        <v>7.1604776900000013</v>
      </c>
      <c r="BS167" s="21">
        <f>+'[19]5M'!$U$62/10^6</f>
        <v>8.9919996599999994</v>
      </c>
      <c r="BT167" s="21">
        <f>+'[19]6M'!$U$62/10^6</f>
        <v>10.834036290000002</v>
      </c>
      <c r="BU167" s="21">
        <f>+'[19]7M'!$U$62/10^6</f>
        <v>13.025232230000002</v>
      </c>
      <c r="BV167" s="21">
        <f>+'[19]8M'!$U$62/10^6</f>
        <v>15.001396640000001</v>
      </c>
      <c r="BW167" s="21">
        <f>+'[19]9M'!$U$62/10^6</f>
        <v>17.13035459</v>
      </c>
      <c r="BX167" s="21">
        <f>+'[19]10M'!$U$62/10^6</f>
        <v>18.849499909999995</v>
      </c>
      <c r="BY167" s="21">
        <f>+'[19]11M'!$U$62/10^6</f>
        <v>20.850708819999998</v>
      </c>
      <c r="BZ167" s="21">
        <f>+'[19]12M'!$U$62/10^6</f>
        <v>22.736186709999998</v>
      </c>
      <c r="CA167" s="311"/>
    </row>
    <row r="168" spans="1:79" customFormat="1" x14ac:dyDescent="0.2">
      <c r="A168" s="10">
        <v>1019</v>
      </c>
      <c r="B168" s="10" t="s">
        <v>28</v>
      </c>
      <c r="C168" s="21">
        <f>+'[18]27'!$E$62/10^6</f>
        <v>1.1568249799999999</v>
      </c>
      <c r="D168" s="21">
        <f>+'[18]27'!$F$62/10^6</f>
        <v>1.2211977199999999</v>
      </c>
      <c r="E168" s="21">
        <f>+'[18]27'!$G$62/10^6</f>
        <v>1.1901343999999998</v>
      </c>
      <c r="F168" s="21">
        <f>+'[18]27'!$I$62/10^6</f>
        <v>1.1972967999999999</v>
      </c>
      <c r="G168" s="21">
        <f>+'[18]27'!$J$62/10^6</f>
        <v>1.2251733600000001</v>
      </c>
      <c r="H168" s="21">
        <f>+'[18]27'!$K$62/10^6</f>
        <v>1.2003942600000002</v>
      </c>
      <c r="I168" s="21">
        <f>+'[18]27'!$M$62/10^6</f>
        <v>1.3941258700000001</v>
      </c>
      <c r="J168" s="21">
        <f>+'[18]27'!$N$62/10^6</f>
        <v>1.19846382</v>
      </c>
      <c r="K168" s="21">
        <f>+'[18]27'!$O$62/10^6</f>
        <v>1.2962251199999999</v>
      </c>
      <c r="L168" s="21">
        <f>+'[18]27'!$Q$62/10^6</f>
        <v>1.0651993299999998</v>
      </c>
      <c r="M168" s="21">
        <f>+'[18]27'!$R$62/10^6</f>
        <v>1.26357052</v>
      </c>
      <c r="N168" s="21">
        <f>+'[18]27'!$S$62/10^6</f>
        <v>1.1756119599999999</v>
      </c>
      <c r="O168" s="22">
        <f t="shared" si="18"/>
        <v>14.584218140000003</v>
      </c>
      <c r="P168" s="317"/>
      <c r="Q168" s="10">
        <v>1019</v>
      </c>
      <c r="R168" s="10" t="s">
        <v>28</v>
      </c>
      <c r="S168" s="21">
        <f>+'[18]27'!$E$64/10^6</f>
        <v>1.0052206800000001</v>
      </c>
      <c r="T168" s="21">
        <f>+'[18]27'!$F$64/10^6</f>
        <v>1.0682915800000001</v>
      </c>
      <c r="U168" s="21">
        <f>+'[18]27'!$G$64/10^6</f>
        <v>1.03606088</v>
      </c>
      <c r="V168" s="21">
        <f>+'[18]27'!$I$64/10^6</f>
        <v>1.0290099000000001</v>
      </c>
      <c r="W168" s="21">
        <f>+'[18]27'!$J$64/10^6</f>
        <v>1.0715147899999999</v>
      </c>
      <c r="X168" s="21">
        <f>+'[18]27'!$K$64/10^6</f>
        <v>1.0398587699999999</v>
      </c>
      <c r="Y168" s="21">
        <f>+'[18]27'!$M$64/10^6</f>
        <v>1.23949004</v>
      </c>
      <c r="Z168" s="21">
        <f>+'[18]27'!$N$64/10^6</f>
        <v>1.04277362</v>
      </c>
      <c r="AA168" s="21">
        <f>+'[18]27'!$O$64/10^6</f>
        <v>1.1409587899999998</v>
      </c>
      <c r="AB168" s="21">
        <f>+'[18]27'!$Q$64/10^6</f>
        <v>0.90932154999999992</v>
      </c>
      <c r="AC168" s="21">
        <f>+'[18]27'!$R$64/10^6</f>
        <v>1.1032214499999999</v>
      </c>
      <c r="AD168" s="21">
        <f>+'[18]27'!$S$64/10^6</f>
        <v>1.01559084</v>
      </c>
      <c r="AE168" s="22">
        <f t="shared" si="14"/>
        <v>12.701312889999999</v>
      </c>
      <c r="AG168" s="10">
        <v>1019</v>
      </c>
      <c r="AH168" s="10" t="s">
        <v>28</v>
      </c>
      <c r="AI168" s="21">
        <f>+'[18]27'!$E$89/10^6</f>
        <v>0.12620112</v>
      </c>
      <c r="AJ168" s="21">
        <f>+'[18]27'!$F$89/10^6</f>
        <v>0.12753999999999999</v>
      </c>
      <c r="AK168" s="21">
        <f>+'[18]27'!$G$89/10^6</f>
        <v>0.12825</v>
      </c>
      <c r="AL168" s="21">
        <f>+'[18]27'!$I$89/10^6</f>
        <v>0.14232</v>
      </c>
      <c r="AM168" s="21">
        <f>+'[18]27'!$J$89/10^6</f>
        <v>0.12844</v>
      </c>
      <c r="AN168" s="21">
        <f>+'[18]27'!$K$89/10^6</f>
        <v>0.13343111999999999</v>
      </c>
      <c r="AO168" s="21">
        <f>+'[18]27'!$M$89/10^6</f>
        <v>0.12731000000000001</v>
      </c>
      <c r="AP168" s="21">
        <f>+'[18]27'!$N$89/10^6</f>
        <v>0.12808</v>
      </c>
      <c r="AQ168" s="21">
        <f>+'[18]27'!$O$89/10^6</f>
        <v>0.12716</v>
      </c>
      <c r="AR168" s="21">
        <f>+'[18]27'!$Q$89/10^6</f>
        <v>0.12784000000000001</v>
      </c>
      <c r="AS168" s="21">
        <f>+'[18]27'!$R$89/10^6</f>
        <v>0.132545</v>
      </c>
      <c r="AT168" s="21">
        <f>+'[18]27'!$S$89/10^6</f>
        <v>0.13211410999999998</v>
      </c>
      <c r="AU168" s="22">
        <f t="shared" si="15"/>
        <v>1.5612313499999999</v>
      </c>
      <c r="AW168" s="10">
        <v>1019</v>
      </c>
      <c r="AX168" s="10" t="s">
        <v>28</v>
      </c>
      <c r="AY168" s="21">
        <f>+'[18]27'!$E$92/10^6</f>
        <v>2.5403180000000001E-2</v>
      </c>
      <c r="AZ168" s="21">
        <f>+'[18]27'!$F$92/10^6</f>
        <v>2.5366139999999999E-2</v>
      </c>
      <c r="BA168" s="21">
        <f>+'[18]27'!$G$92/10^6</f>
        <v>2.5823520000000003E-2</v>
      </c>
      <c r="BB168" s="21">
        <f>+'[18]27'!$I$92/10^6</f>
        <v>2.5966900000000001E-2</v>
      </c>
      <c r="BC168" s="21">
        <f>+'[18]27'!$J$92/10^6</f>
        <v>2.5218569999999999E-2</v>
      </c>
      <c r="BD168" s="21">
        <f>+'[18]27'!$K$92/10^6</f>
        <v>2.7104369999999999E-2</v>
      </c>
      <c r="BE168" s="21">
        <f>+'[18]27'!$M$92/10^6</f>
        <v>2.7325830000000002E-2</v>
      </c>
      <c r="BF168" s="21">
        <f>+'[18]27'!$N$92/10^6</f>
        <v>2.7610200000000001E-2</v>
      </c>
      <c r="BG168" s="21">
        <f>+'[18]27'!$O$92/10^6</f>
        <v>2.8106330000000006E-2</v>
      </c>
      <c r="BH168" s="21">
        <f>+'[18]27'!$Q$92/10^6</f>
        <v>2.8037779999999998E-2</v>
      </c>
      <c r="BI168" s="21">
        <f>+'[18]27'!$R$92/10^6</f>
        <v>2.780407E-2</v>
      </c>
      <c r="BJ168" s="21">
        <f>+'[18]27'!$S$92/10^6</f>
        <v>2.7907009999999999E-2</v>
      </c>
      <c r="BK168" s="22">
        <f t="shared" si="16"/>
        <v>0.32167390000000001</v>
      </c>
      <c r="BM168" s="10">
        <v>1019</v>
      </c>
      <c r="BN168" s="10" t="s">
        <v>28</v>
      </c>
      <c r="BO168" s="21">
        <f t="shared" si="17"/>
        <v>1.1568249799999999</v>
      </c>
      <c r="BP168" s="21">
        <f>+'[19]2M'!$V$62/10^6</f>
        <v>2.3780226999999998</v>
      </c>
      <c r="BQ168" s="21">
        <f>+'[19]3M'!$V$62/10^6</f>
        <v>3.5681571000000001</v>
      </c>
      <c r="BR168" s="21">
        <f>+'[19]4M'!$V$62/10^6</f>
        <v>4.7654538999999998</v>
      </c>
      <c r="BS168" s="21">
        <f>+'[19]5M'!$V$62/10^6</f>
        <v>5.9906272600000001</v>
      </c>
      <c r="BT168" s="21">
        <f>+'[19]6M'!$V$62/10^6</f>
        <v>7.1910215200000005</v>
      </c>
      <c r="BU168" s="21">
        <f>+'[19]7M'!$V$62/10^6</f>
        <v>8.5851473899999995</v>
      </c>
      <c r="BV168" s="21">
        <f>+'[19]8M'!$V$62/10^6</f>
        <v>9.7836112100000019</v>
      </c>
      <c r="BW168" s="21">
        <f>+'[19]9M'!$V$62/10^6</f>
        <v>11.079836330000001</v>
      </c>
      <c r="BX168" s="21">
        <f>+'[19]10M'!$V$62/10^6</f>
        <v>12.14503566</v>
      </c>
      <c r="BY168" s="21">
        <f>+'[19]11M'!$V$62/10^6</f>
        <v>13.408606180000001</v>
      </c>
      <c r="BZ168" s="21">
        <f>+'[19]12M'!$V$62/10^6</f>
        <v>14.584218139999999</v>
      </c>
      <c r="CA168" s="311"/>
    </row>
    <row r="169" spans="1:79" customFormat="1" x14ac:dyDescent="0.2">
      <c r="A169" s="10">
        <v>1020</v>
      </c>
      <c r="B169" s="10" t="s">
        <v>29</v>
      </c>
      <c r="C169" s="21">
        <f>+'[18]28'!$E$62/10^6</f>
        <v>6.2125693900000005</v>
      </c>
      <c r="D169" s="21">
        <f>+'[18]28'!$F$62/10^6</f>
        <v>6.6448123599999986</v>
      </c>
      <c r="E169" s="21">
        <f>+'[18]28'!$G$62/10^6</f>
        <v>6.6126928600000001</v>
      </c>
      <c r="F169" s="21">
        <f>+'[18]28'!$I$62/10^6</f>
        <v>6.9010947999999992</v>
      </c>
      <c r="G169" s="21">
        <f>+'[18]28'!$J$62/10^6</f>
        <v>6.1264789799999999</v>
      </c>
      <c r="H169" s="21">
        <f>+'[18]28'!$K$62/10^6</f>
        <v>6.2955251399999996</v>
      </c>
      <c r="I169" s="21">
        <f>+'[18]28'!$M$62/10^6</f>
        <v>7.0482241800000001</v>
      </c>
      <c r="J169" s="21">
        <f>+'[18]28'!$N$62/10^6</f>
        <v>6.1459209799999996</v>
      </c>
      <c r="K169" s="21">
        <f>+'[18]28'!$O$62/10^6</f>
        <v>6.6381545599999994</v>
      </c>
      <c r="L169" s="21">
        <f>+'[18]28'!$Q$62/10^6</f>
        <v>6.0423347500000002</v>
      </c>
      <c r="M169" s="21">
        <f>+'[18]28'!$R$62/10^6</f>
        <v>6.8066530700000003</v>
      </c>
      <c r="N169" s="21">
        <f>+'[18]28'!$S$62/10^6</f>
        <v>6.4945526499999993</v>
      </c>
      <c r="O169" s="22">
        <f t="shared" si="18"/>
        <v>77.969013719999992</v>
      </c>
      <c r="P169" s="317"/>
      <c r="Q169" s="10">
        <v>1020</v>
      </c>
      <c r="R169" s="10" t="s">
        <v>29</v>
      </c>
      <c r="S169" s="21">
        <f>+'[18]28'!$E$64/10^6</f>
        <v>5.4586264400000006</v>
      </c>
      <c r="T169" s="21">
        <f>+'[18]28'!$F$64/10^6</f>
        <v>5.8685274299999985</v>
      </c>
      <c r="U169" s="21">
        <f>+'[18]28'!$G$64/10^6</f>
        <v>5.7967295400000003</v>
      </c>
      <c r="V169" s="21">
        <f>+'[18]28'!$I$64/10^6</f>
        <v>6.1130444899999992</v>
      </c>
      <c r="W169" s="21">
        <f>+'[18]28'!$J$64/10^6</f>
        <v>5.2922964600000002</v>
      </c>
      <c r="X169" s="21">
        <f>+'[18]28'!$K$64/10^6</f>
        <v>5.4666383099999996</v>
      </c>
      <c r="Y169" s="21">
        <f>+'[18]28'!$M$64/10^6</f>
        <v>6.2371062100000003</v>
      </c>
      <c r="Z169" s="21">
        <f>+'[18]28'!$N$64/10^6</f>
        <v>5.3386381199999988</v>
      </c>
      <c r="AA169" s="21">
        <f>+'[18]28'!$O$64/10^6</f>
        <v>5.8323982799999996</v>
      </c>
      <c r="AB169" s="21">
        <f>+'[18]28'!$Q$64/10^6</f>
        <v>5.2141785700000005</v>
      </c>
      <c r="AC169" s="21">
        <f>+'[18]28'!$R$64/10^6</f>
        <v>5.9860936599999999</v>
      </c>
      <c r="AD169" s="21">
        <f>+'[18]28'!$S$64/10^6</f>
        <v>5.6719183999999991</v>
      </c>
      <c r="AE169" s="22">
        <f t="shared" si="14"/>
        <v>68.276195909999998</v>
      </c>
      <c r="AG169" s="10">
        <v>1020</v>
      </c>
      <c r="AH169" s="10" t="s">
        <v>29</v>
      </c>
      <c r="AI169" s="21">
        <f>+'[18]28'!$E$89/10^6</f>
        <v>0.56315000000000004</v>
      </c>
      <c r="AJ169" s="21">
        <f>+'[18]28'!$F$89/10^6</f>
        <v>0.58364963000000003</v>
      </c>
      <c r="AK169" s="21">
        <f>+'[18]28'!$G$89/10^6</f>
        <v>0.61510038</v>
      </c>
      <c r="AL169" s="21">
        <f>+'[18]28'!$I$89/10^6</f>
        <v>0.58568692</v>
      </c>
      <c r="AM169" s="21">
        <f>+'[18]28'!$J$89/10^6</f>
        <v>0.63646084999999997</v>
      </c>
      <c r="AN169" s="21">
        <f>+'[18]28'!$K$89/10^6</f>
        <v>0.62086710999999994</v>
      </c>
      <c r="AO169" s="21">
        <f>+'[18]28'!$M$89/10^6</f>
        <v>0.60403692000000009</v>
      </c>
      <c r="AP169" s="21">
        <f>+'[18]28'!$N$89/10^6</f>
        <v>0.5971069200000001</v>
      </c>
      <c r="AQ169" s="21">
        <f>+'[18]28'!$O$89/10^6</f>
        <v>0.59394345999999998</v>
      </c>
      <c r="AR169" s="21">
        <f>+'[18]28'!$Q$89/10^6</f>
        <v>0.60742037999999998</v>
      </c>
      <c r="AS169" s="21">
        <f>+'[18]28'!$R$89/10^6</f>
        <v>0.59393692000000009</v>
      </c>
      <c r="AT169" s="21">
        <f>+'[18]28'!$S$89/10^6</f>
        <v>0.59738345999999998</v>
      </c>
      <c r="AU169" s="22">
        <f t="shared" si="15"/>
        <v>7.1987429499999998</v>
      </c>
      <c r="AW169" s="10">
        <v>1020</v>
      </c>
      <c r="AX169" s="10" t="s">
        <v>29</v>
      </c>
      <c r="AY169" s="21">
        <f>+'[18]28'!$E$92/10^6</f>
        <v>0.19079295000000002</v>
      </c>
      <c r="AZ169" s="21">
        <f>+'[18]28'!$F$92/10^6</f>
        <v>0.19263530000000001</v>
      </c>
      <c r="BA169" s="21">
        <f>+'[18]28'!$G$92/10^6</f>
        <v>0.20086293999999999</v>
      </c>
      <c r="BB169" s="21">
        <f>+'[18]28'!$I$92/10^6</f>
        <v>0.20236339</v>
      </c>
      <c r="BC169" s="21">
        <f>+'[18]28'!$J$92/10^6</f>
        <v>0.19772167000000002</v>
      </c>
      <c r="BD169" s="21">
        <f>+'[18]28'!$K$92/10^6</f>
        <v>0.20801971999999999</v>
      </c>
      <c r="BE169" s="21">
        <f>+'[18]28'!$M$92/10^6</f>
        <v>0.20708105000000002</v>
      </c>
      <c r="BF169" s="21">
        <f>+'[18]28'!$N$92/10^6</f>
        <v>0.21017593999999998</v>
      </c>
      <c r="BG169" s="21">
        <f>+'[18]28'!$O$92/10^6</f>
        <v>0.21181282000000001</v>
      </c>
      <c r="BH169" s="21">
        <f>+'[18]28'!$Q$92/10^6</f>
        <v>0.22073579999999998</v>
      </c>
      <c r="BI169" s="21">
        <f>+'[18]28'!$R$92/10^6</f>
        <v>0.22662248999999995</v>
      </c>
      <c r="BJ169" s="21">
        <f>+'[18]28'!$S$92/10^6</f>
        <v>0.22525078999999998</v>
      </c>
      <c r="BK169" s="22">
        <f t="shared" si="16"/>
        <v>2.4940748600000004</v>
      </c>
      <c r="BM169" s="10">
        <v>1020</v>
      </c>
      <c r="BN169" s="10" t="s">
        <v>29</v>
      </c>
      <c r="BO169" s="21">
        <f t="shared" si="17"/>
        <v>6.2125693900000005</v>
      </c>
      <c r="BP169" s="21">
        <f>+'[19]2M'!$W$62/10^6</f>
        <v>12.85738175</v>
      </c>
      <c r="BQ169" s="21">
        <f>+'[19]3M'!$W$62/10^6</f>
        <v>19.470074610000005</v>
      </c>
      <c r="BR169" s="21">
        <f>+'[19]4M'!$W$62/10^6</f>
        <v>26.371169409999997</v>
      </c>
      <c r="BS169" s="21">
        <f>+'[19]5M'!$W$62/10^6</f>
        <v>32.497648390000002</v>
      </c>
      <c r="BT169" s="21">
        <f>+'[19]6M'!$W$62/10^6</f>
        <v>38.793173529999997</v>
      </c>
      <c r="BU169" s="21">
        <f>+'[19]7M'!$W$62/10^6</f>
        <v>45.841397710000003</v>
      </c>
      <c r="BV169" s="21">
        <f>+'[19]8M'!$W$62/10^6</f>
        <v>51.987318690000002</v>
      </c>
      <c r="BW169" s="21">
        <f>+'[19]9M'!$W$62/10^6</f>
        <v>58.625473250000006</v>
      </c>
      <c r="BX169" s="21">
        <f>+'[19]10M'!$W$62/10^6</f>
        <v>64.667808000000008</v>
      </c>
      <c r="BY169" s="21">
        <f>+'[19]11M'!$W$62/10^6</f>
        <v>71.474461070000018</v>
      </c>
      <c r="BZ169" s="21">
        <f>+'[19]12M'!$W$62/10^6</f>
        <v>77.969013719999992</v>
      </c>
      <c r="CA169" s="311"/>
    </row>
    <row r="170" spans="1:79" customFormat="1" x14ac:dyDescent="0.2">
      <c r="A170" s="10">
        <v>1021</v>
      </c>
      <c r="B170" s="10" t="s">
        <v>30</v>
      </c>
      <c r="C170" s="21">
        <f>+'[18]29'!$E$62/10^6</f>
        <v>1.8131041499999996</v>
      </c>
      <c r="D170" s="21">
        <f>+'[18]29'!$F$62/10^6</f>
        <v>1.92070421</v>
      </c>
      <c r="E170" s="21">
        <f>+'[18]29'!$G$62/10^6</f>
        <v>1.9711158699999998</v>
      </c>
      <c r="F170" s="21">
        <f>+'[18]29'!$I$62/10^6</f>
        <v>2.0631157999999998</v>
      </c>
      <c r="G170" s="21">
        <f>+'[18]29'!$J$62/10^6</f>
        <v>1.8215852000000001</v>
      </c>
      <c r="H170" s="21">
        <f>+'[18]29'!$K$62/10^6</f>
        <v>1.8746914000000001</v>
      </c>
      <c r="I170" s="21">
        <f>+'[18]29'!$M$62/10^6</f>
        <v>2.0982036000000002</v>
      </c>
      <c r="J170" s="21">
        <f>+'[18]29'!$N$62/10^6</f>
        <v>1.9069874400000002</v>
      </c>
      <c r="K170" s="21">
        <f>+'[18]29'!$O$62/10^6</f>
        <v>1.8931504699999999</v>
      </c>
      <c r="L170" s="21">
        <f>+'[18]29'!$Q$62/10^6</f>
        <v>1.83450183</v>
      </c>
      <c r="M170" s="21">
        <f>+'[18]29'!$R$62/10^6</f>
        <v>2.0508471000000004</v>
      </c>
      <c r="N170" s="21">
        <f>+'[18]29'!$S$62/10^6</f>
        <v>2.0499598299999997</v>
      </c>
      <c r="O170" s="22">
        <f t="shared" si="18"/>
        <v>23.297966899999999</v>
      </c>
      <c r="P170" s="317"/>
      <c r="Q170" s="10">
        <v>1021</v>
      </c>
      <c r="R170" s="10" t="s">
        <v>30</v>
      </c>
      <c r="S170" s="21">
        <f>+'[18]29'!$E$64/10^6</f>
        <v>1.5634422399999997</v>
      </c>
      <c r="T170" s="21">
        <f>+'[18]29'!$F$64/10^6</f>
        <v>1.67558476</v>
      </c>
      <c r="U170" s="21">
        <f>+'[18]29'!$G$64/10^6</f>
        <v>1.7219008299999998</v>
      </c>
      <c r="V170" s="21">
        <f>+'[18]29'!$I$64/10^6</f>
        <v>1.8074680999999999</v>
      </c>
      <c r="W170" s="21">
        <f>+'[18]29'!$J$64/10^6</f>
        <v>1.5763671500000001</v>
      </c>
      <c r="X170" s="21">
        <f>+'[18]29'!$K$64/10^6</f>
        <v>1.6003461000000001</v>
      </c>
      <c r="Y170" s="21">
        <f>+'[18]29'!$M$64/10^6</f>
        <v>1.8446411899999999</v>
      </c>
      <c r="Z170" s="21">
        <f>+'[18]29'!$N$64/10^6</f>
        <v>1.6507116100000001</v>
      </c>
      <c r="AA170" s="21">
        <f>+'[18]29'!$O$64/10^6</f>
        <v>1.6382915200000001</v>
      </c>
      <c r="AB170" s="21">
        <f>+'[18]29'!$Q$64/10^6</f>
        <v>1.5733309300000002</v>
      </c>
      <c r="AC170" s="21">
        <f>+'[18]29'!$R$64/10^6</f>
        <v>1.8045230600000002</v>
      </c>
      <c r="AD170" s="21">
        <f>+'[18]29'!$S$64/10^6</f>
        <v>1.7890586099999999</v>
      </c>
      <c r="AE170" s="22">
        <f t="shared" si="14"/>
        <v>20.245666100000001</v>
      </c>
      <c r="AG170" s="10">
        <v>1021</v>
      </c>
      <c r="AH170" s="10" t="s">
        <v>30</v>
      </c>
      <c r="AI170" s="21">
        <f>+'[18]29'!$E$89/10^6</f>
        <v>0.18414</v>
      </c>
      <c r="AJ170" s="21">
        <f>+'[18]29'!$F$89/10^6</f>
        <v>0.17987</v>
      </c>
      <c r="AK170" s="21">
        <f>+'[18]29'!$G$89/10^6</f>
        <v>0.18201999999999999</v>
      </c>
      <c r="AL170" s="21">
        <f>+'[18]29'!$I$89/10^6</f>
        <v>0.18661560999999999</v>
      </c>
      <c r="AM170" s="21">
        <f>+'[18]29'!$J$89/10^6</f>
        <v>0.17965999999999999</v>
      </c>
      <c r="AN170" s="21">
        <f>+'[18]29'!$K$89/10^6</f>
        <v>0.19451727999999999</v>
      </c>
      <c r="AO170" s="21">
        <f>+'[18]29'!$M$89/10^6</f>
        <v>0.18414421</v>
      </c>
      <c r="AP170" s="21">
        <f>+'[18]29'!$N$89/10^6</f>
        <v>0.18454999999999999</v>
      </c>
      <c r="AQ170" s="21">
        <f>+'[18]29'!$O$89/10^6</f>
        <v>0.18357000000000001</v>
      </c>
      <c r="AR170" s="21">
        <f>+'[18]29'!$Q$89/10^6</f>
        <v>0.18831999999999999</v>
      </c>
      <c r="AS170" s="21">
        <f>+'[18]29'!$R$89/10^6</f>
        <v>0.18043999999999999</v>
      </c>
      <c r="AT170" s="21">
        <f>+'[18]29'!$S$89/10^6</f>
        <v>0.18592</v>
      </c>
      <c r="AU170" s="22">
        <f t="shared" si="15"/>
        <v>2.2137670999999997</v>
      </c>
      <c r="AW170" s="10">
        <v>1021</v>
      </c>
      <c r="AX170" s="10" t="s">
        <v>30</v>
      </c>
      <c r="AY170" s="21">
        <f>+'[18]29'!$E$92/10^6</f>
        <v>6.5521910000000003E-2</v>
      </c>
      <c r="AZ170" s="21">
        <f>+'[18]29'!$F$92/10^6</f>
        <v>6.5249450000000001E-2</v>
      </c>
      <c r="BA170" s="21">
        <f>+'[18]29'!$G$92/10^6</f>
        <v>6.7195039999999998E-2</v>
      </c>
      <c r="BB170" s="21">
        <f>+'[18]29'!$I$92/10^6</f>
        <v>6.9032090000000004E-2</v>
      </c>
      <c r="BC170" s="21">
        <f>+'[18]29'!$J$92/10^6</f>
        <v>6.5558050000000007E-2</v>
      </c>
      <c r="BD170" s="21">
        <f>+'[18]29'!$K$92/10^6</f>
        <v>7.9828019999999986E-2</v>
      </c>
      <c r="BE170" s="21">
        <f>+'[18]29'!$M$92/10^6</f>
        <v>6.9418199999999999E-2</v>
      </c>
      <c r="BF170" s="21">
        <f>+'[18]29'!$N$92/10^6</f>
        <v>7.1725830000000004E-2</v>
      </c>
      <c r="BG170" s="21">
        <f>+'[18]29'!$O$92/10^6</f>
        <v>7.1288950000000004E-2</v>
      </c>
      <c r="BH170" s="21">
        <f>+'[18]29'!$Q$92/10^6</f>
        <v>7.2850899999999996E-2</v>
      </c>
      <c r="BI170" s="21">
        <f>+'[18]29'!$R$92/10^6</f>
        <v>6.5884039999999991E-2</v>
      </c>
      <c r="BJ170" s="21">
        <f>+'[18]29'!$S$92/10^6</f>
        <v>7.4981220000000001E-2</v>
      </c>
      <c r="BK170" s="22">
        <f t="shared" si="16"/>
        <v>0.83853369999999994</v>
      </c>
      <c r="BM170" s="10">
        <v>1021</v>
      </c>
      <c r="BN170" s="10" t="s">
        <v>30</v>
      </c>
      <c r="BO170" s="21">
        <f t="shared" si="17"/>
        <v>1.8131041499999996</v>
      </c>
      <c r="BP170" s="21">
        <f>+'[19]2M'!$X$62/10^6</f>
        <v>3.7338083599999998</v>
      </c>
      <c r="BQ170" s="21">
        <f>+'[19]3M'!$X$62/10^6</f>
        <v>5.7049242300000005</v>
      </c>
      <c r="BR170" s="21">
        <f>+'[19]4M'!$X$62/10^6</f>
        <v>7.7680400299999999</v>
      </c>
      <c r="BS170" s="21">
        <f>+'[19]5M'!$X$62/10^6</f>
        <v>9.5896252300000011</v>
      </c>
      <c r="BT170" s="21">
        <f>+'[19]6M'!$X$62/10^6</f>
        <v>11.464316629999999</v>
      </c>
      <c r="BU170" s="21">
        <f>+'[19]7M'!$X$62/10^6</f>
        <v>13.562520229999999</v>
      </c>
      <c r="BV170" s="21">
        <f>+'[19]8M'!$X$62/10^6</f>
        <v>15.469507669999999</v>
      </c>
      <c r="BW170" s="21">
        <f>+'[19]9M'!$X$62/10^6</f>
        <v>17.362658140000001</v>
      </c>
      <c r="BX170" s="21">
        <f>+'[19]10M'!$X$62/10^6</f>
        <v>19.197159970000001</v>
      </c>
      <c r="BY170" s="21">
        <f>+'[19]11M'!$X$62/10^6</f>
        <v>21.24800707</v>
      </c>
      <c r="BZ170" s="21">
        <f>+'[19]12M'!$X$62/10^6</f>
        <v>23.297966899999999</v>
      </c>
      <c r="CA170" s="311"/>
    </row>
    <row r="171" spans="1:79" customFormat="1" x14ac:dyDescent="0.2">
      <c r="A171" s="10">
        <v>1022</v>
      </c>
      <c r="B171" s="10" t="s">
        <v>31</v>
      </c>
      <c r="C171" s="21">
        <f>+'[18]30'!$E$62/10^6</f>
        <v>8.8962957799999991</v>
      </c>
      <c r="D171" s="21">
        <f>+'[18]30'!$F$62/10^6</f>
        <v>9.0095973100000002</v>
      </c>
      <c r="E171" s="21">
        <f>+'[18]30'!$G$62/10^6</f>
        <v>8.8886434399999992</v>
      </c>
      <c r="F171" s="21">
        <f>+'[18]30'!$I$62/10^6</f>
        <v>9.1008592400000001</v>
      </c>
      <c r="G171" s="21">
        <f>+'[18]30'!$J$62/10^6</f>
        <v>8.9984910500000002</v>
      </c>
      <c r="H171" s="21">
        <f>+'[18]30'!$K$62/10^6</f>
        <v>9.3580508299999998</v>
      </c>
      <c r="I171" s="21">
        <f>+'[18]30'!$M$62/10^6</f>
        <v>10.993252679999998</v>
      </c>
      <c r="J171" s="21">
        <f>+'[18]30'!$N$62/10^6</f>
        <v>9.4263629399999971</v>
      </c>
      <c r="K171" s="21">
        <f>+'[18]30'!$O$62/10^6</f>
        <v>9.9670682900000003</v>
      </c>
      <c r="L171" s="21">
        <f>+'[18]30'!$Q$62/10^6</f>
        <v>9.1300149000000008</v>
      </c>
      <c r="M171" s="21">
        <f>+'[18]30'!$R$62/10^6</f>
        <v>10.08678815</v>
      </c>
      <c r="N171" s="21">
        <f>+'[18]30'!$S$62/10^6</f>
        <v>9.7483430500000008</v>
      </c>
      <c r="O171" s="22">
        <f t="shared" si="18"/>
        <v>113.60376766000002</v>
      </c>
      <c r="P171" s="317"/>
      <c r="Q171" s="10">
        <v>1022</v>
      </c>
      <c r="R171" s="10" t="s">
        <v>31</v>
      </c>
      <c r="S171" s="21">
        <f>+'[18]30'!$E$64/10^6</f>
        <v>7.5028747499999993</v>
      </c>
      <c r="T171" s="21">
        <f>+'[18]30'!$F$64/10^6</f>
        <v>7.59872484</v>
      </c>
      <c r="U171" s="21">
        <f>+'[18]30'!$G$64/10^6</f>
        <v>7.4719894900000003</v>
      </c>
      <c r="V171" s="21">
        <f>+'[18]30'!$I$64/10^6</f>
        <v>7.6982039300000009</v>
      </c>
      <c r="W171" s="21">
        <f>+'[18]30'!$J$64/10^6</f>
        <v>7.6069840800000001</v>
      </c>
      <c r="X171" s="21">
        <f>+'[18]30'!$K$64/10^6</f>
        <v>7.9340882699999993</v>
      </c>
      <c r="Y171" s="21">
        <f>+'[18]30'!$M$64/10^6</f>
        <v>9.5479216999999998</v>
      </c>
      <c r="Z171" s="21">
        <f>+'[18]30'!$N$64/10^6</f>
        <v>7.9791983299999991</v>
      </c>
      <c r="AA171" s="21">
        <f>+'[18]30'!$O$64/10^6</f>
        <v>8.5114892100000006</v>
      </c>
      <c r="AB171" s="21">
        <f>+'[18]30'!$Q$64/10^6</f>
        <v>7.6769892200000003</v>
      </c>
      <c r="AC171" s="21">
        <f>+'[18]30'!$R$64/10^6</f>
        <v>8.6232997000000005</v>
      </c>
      <c r="AD171" s="21">
        <f>+'[18]30'!$S$64/10^6</f>
        <v>8.1036366500000003</v>
      </c>
      <c r="AE171" s="22">
        <f t="shared" si="14"/>
        <v>96.255400169999987</v>
      </c>
      <c r="AG171" s="10">
        <v>1022</v>
      </c>
      <c r="AH171" s="10" t="s">
        <v>31</v>
      </c>
      <c r="AI171" s="21">
        <f>+'[18]30'!$E$89/10^6</f>
        <v>0.85804999999999998</v>
      </c>
      <c r="AJ171" s="21">
        <f>+'[18]30'!$F$89/10^6</f>
        <v>0.87619400000000003</v>
      </c>
      <c r="AK171" s="21">
        <f>+'[18]30'!$G$89/10^6</f>
        <v>0.86811000000000005</v>
      </c>
      <c r="AL171" s="21">
        <f>+'[18]30'!$I$89/10^6</f>
        <v>0.85150000000000003</v>
      </c>
      <c r="AM171" s="21">
        <f>+'[18]30'!$J$89/10^6</f>
        <v>0.86258000000000001</v>
      </c>
      <c r="AN171" s="21">
        <f>+'[18]30'!$K$89/10^6</f>
        <v>0.86451</v>
      </c>
      <c r="AO171" s="21">
        <f>+'[18]30'!$M$89/10^6</f>
        <v>0.89156411000000002</v>
      </c>
      <c r="AP171" s="21">
        <f>+'[18]30'!$N$89/10^6</f>
        <v>0.87908449</v>
      </c>
      <c r="AQ171" s="21">
        <f>+'[18]30'!$O$89/10^6</f>
        <v>0.89218083999999998</v>
      </c>
      <c r="AR171" s="21">
        <f>+'[18]30'!$Q$89/10^6</f>
        <v>0.87574748000000002</v>
      </c>
      <c r="AS171" s="21">
        <f>+'[18]30'!$R$89/10^6</f>
        <v>0.87961411</v>
      </c>
      <c r="AT171" s="21">
        <f>+'[18]30'!$S$89/10^6</f>
        <v>0.87734579000000001</v>
      </c>
      <c r="AU171" s="22">
        <f t="shared" si="15"/>
        <v>10.476480820000001</v>
      </c>
      <c r="AW171" s="10">
        <v>1022</v>
      </c>
      <c r="AX171" s="10" t="s">
        <v>31</v>
      </c>
      <c r="AY171" s="21">
        <f>+'[18]30'!$E$92/10^6</f>
        <v>0.53537103000000008</v>
      </c>
      <c r="AZ171" s="21">
        <f>+'[18]30'!$F$92/10^6</f>
        <v>0.53467847000000002</v>
      </c>
      <c r="BA171" s="21">
        <f>+'[18]30'!$G$92/10^6</f>
        <v>0.54854395000000011</v>
      </c>
      <c r="BB171" s="21">
        <f>+'[18]30'!$I$92/10^6</f>
        <v>0.55115531000000006</v>
      </c>
      <c r="BC171" s="21">
        <f>+'[18]30'!$J$92/10^6</f>
        <v>0.52892697</v>
      </c>
      <c r="BD171" s="21">
        <f>+'[18]30'!$K$92/10^6</f>
        <v>0.5594525600000001</v>
      </c>
      <c r="BE171" s="21">
        <f>+'[18]30'!$M$92/10^6</f>
        <v>0.55376687000000002</v>
      </c>
      <c r="BF171" s="21">
        <f>+'[18]30'!$N$92/10^6</f>
        <v>0.56808011999999986</v>
      </c>
      <c r="BG171" s="21">
        <f>+'[18]30'!$O$92/10^6</f>
        <v>0.56339823999999994</v>
      </c>
      <c r="BH171" s="21">
        <f>+'[18]30'!$Q$92/10^6</f>
        <v>0.57727820000000007</v>
      </c>
      <c r="BI171" s="21">
        <f>+'[18]30'!$R$92/10^6</f>
        <v>0.58387433999999994</v>
      </c>
      <c r="BJ171" s="21">
        <f>+'[18]30'!$S$92/10^6</f>
        <v>0.76736061</v>
      </c>
      <c r="BK171" s="22">
        <f t="shared" si="16"/>
        <v>6.8718866699999994</v>
      </c>
      <c r="BM171" s="10">
        <v>1022</v>
      </c>
      <c r="BN171" s="10" t="s">
        <v>31</v>
      </c>
      <c r="BO171" s="21">
        <f t="shared" si="17"/>
        <v>8.8962957799999991</v>
      </c>
      <c r="BP171" s="21">
        <f>+'[19]2M'!$Y$62/10^6</f>
        <v>17.905893089999999</v>
      </c>
      <c r="BQ171" s="21">
        <f>+'[19]3M'!$Y$62/10^6</f>
        <v>26.794536529999998</v>
      </c>
      <c r="BR171" s="21">
        <f>+'[19]4M'!$Y$62/10^6</f>
        <v>35.89539577</v>
      </c>
      <c r="BS171" s="21">
        <f>+'[19]5M'!$Y$62/10^6</f>
        <v>44.893886819999992</v>
      </c>
      <c r="BT171" s="21">
        <f>+'[19]6M'!$Y$62/10^6</f>
        <v>54.251937649999995</v>
      </c>
      <c r="BU171" s="21">
        <f>+'[19]7M'!$Y$62/10^6</f>
        <v>65.245190329999986</v>
      </c>
      <c r="BV171" s="21">
        <f>+'[19]8M'!$Y$62/10^6</f>
        <v>74.67155326999999</v>
      </c>
      <c r="BW171" s="21">
        <f>+'[19]9M'!$Y$62/10^6</f>
        <v>84.638621560000004</v>
      </c>
      <c r="BX171" s="21">
        <f>+'[19]10M'!$Y$62/10^6</f>
        <v>93.768636459999996</v>
      </c>
      <c r="BY171" s="21">
        <f>+'[19]11M'!$Y$62/10^6</f>
        <v>103.85542461</v>
      </c>
      <c r="BZ171" s="21">
        <f>+'[19]12M'!$Y$62/10^6</f>
        <v>113.60376766000002</v>
      </c>
      <c r="CA171" s="311"/>
    </row>
    <row r="172" spans="1:79" customFormat="1" x14ac:dyDescent="0.2">
      <c r="A172" s="10">
        <v>1023</v>
      </c>
      <c r="B172" s="10" t="s">
        <v>32</v>
      </c>
      <c r="C172" s="21">
        <f>+'[18]31'!$E$62/10^6</f>
        <v>1.6738803</v>
      </c>
      <c r="D172" s="21">
        <f>+'[18]31'!$F$62/10^6</f>
        <v>1.8219998400000004</v>
      </c>
      <c r="E172" s="21">
        <f>+'[18]31'!$G$62/10^6</f>
        <v>1.7655123799999999</v>
      </c>
      <c r="F172" s="21">
        <f>+'[18]31'!$I$62/10^6</f>
        <v>1.9005963999999995</v>
      </c>
      <c r="G172" s="21">
        <f>+'[18]31'!$J$62/10^6</f>
        <v>1.7213338499999997</v>
      </c>
      <c r="H172" s="21">
        <f>+'[18]31'!$K$62/10^6</f>
        <v>1.7857126399999999</v>
      </c>
      <c r="I172" s="21">
        <f>+'[18]31'!$M$62/10^6</f>
        <v>1.99649692</v>
      </c>
      <c r="J172" s="21">
        <f>+'[18]31'!$N$62/10^6</f>
        <v>1.8346392600000003</v>
      </c>
      <c r="K172" s="21">
        <f>+'[18]31'!$O$62/10^6</f>
        <v>1.8485511100000003</v>
      </c>
      <c r="L172" s="21">
        <f>+'[18]31'!$Q$62/10^6</f>
        <v>1.6201449799999998</v>
      </c>
      <c r="M172" s="21">
        <f>+'[18]31'!$R$62/10^6</f>
        <v>1.92937194</v>
      </c>
      <c r="N172" s="21">
        <f>+'[18]31'!$S$62/10^6</f>
        <v>1.7460401399999999</v>
      </c>
      <c r="O172" s="22">
        <f t="shared" si="18"/>
        <v>21.644279759999996</v>
      </c>
      <c r="P172" s="317"/>
      <c r="Q172" s="10">
        <v>1023</v>
      </c>
      <c r="R172" s="10" t="s">
        <v>32</v>
      </c>
      <c r="S172" s="21">
        <f>+'[18]31'!$E$64/10^6</f>
        <v>1.42168768</v>
      </c>
      <c r="T172" s="21">
        <f>+'[18]31'!$F$64/10^6</f>
        <v>1.5692118000000004</v>
      </c>
      <c r="U172" s="21">
        <f>+'[18]31'!$G$64/10^6</f>
        <v>1.5101378599999999</v>
      </c>
      <c r="V172" s="21">
        <f>+'[18]31'!$I$64/10^6</f>
        <v>1.6443935199999995</v>
      </c>
      <c r="W172" s="21">
        <f>+'[18]31'!$J$64/10^6</f>
        <v>1.4670894799999998</v>
      </c>
      <c r="X172" s="21">
        <f>+'[18]31'!$K$64/10^6</f>
        <v>1.5283811299999999</v>
      </c>
      <c r="Y172" s="21">
        <f>+'[18]31'!$M$64/10^6</f>
        <v>1.7384770999999999</v>
      </c>
      <c r="Z172" s="21">
        <f>+'[18]31'!$N$64/10^6</f>
        <v>1.5736101700000003</v>
      </c>
      <c r="AA172" s="21">
        <f>+'[18]31'!$O$64/10^6</f>
        <v>1.5870441000000004</v>
      </c>
      <c r="AB172" s="21">
        <f>+'[18]31'!$Q$64/10^6</f>
        <v>1.3566782899999998</v>
      </c>
      <c r="AC172" s="21">
        <f>+'[18]31'!$R$64/10^6</f>
        <v>1.6638553200000001</v>
      </c>
      <c r="AD172" s="21">
        <f>+'[18]31'!$S$64/10^6</f>
        <v>1.4754733100000001</v>
      </c>
      <c r="AE172" s="22">
        <f t="shared" si="14"/>
        <v>18.536039760000001</v>
      </c>
      <c r="AG172" s="10">
        <v>1023</v>
      </c>
      <c r="AH172" s="10" t="s">
        <v>32</v>
      </c>
      <c r="AI172" s="21">
        <f>+'[18]31'!$E$89/10^6</f>
        <v>0.20746000000000001</v>
      </c>
      <c r="AJ172" s="21">
        <f>+'[18]31'!$F$89/10^6</f>
        <v>0.20799999999999999</v>
      </c>
      <c r="AK172" s="21">
        <f>+'[18]31'!$G$89/10^6</f>
        <v>0.20957999999999999</v>
      </c>
      <c r="AL172" s="21">
        <f>+'[18]31'!$I$89/10^6</f>
        <v>0.20967</v>
      </c>
      <c r="AM172" s="21">
        <f>+'[18]31'!$J$89/10^6</f>
        <v>0.20863000000000001</v>
      </c>
      <c r="AN172" s="21">
        <f>+'[18]31'!$K$89/10^6</f>
        <v>0.20982999999999999</v>
      </c>
      <c r="AO172" s="21">
        <f>+'[18]31'!$M$89/10^6</f>
        <v>0.20991000000000001</v>
      </c>
      <c r="AP172" s="21">
        <f>+'[18]31'!$N$89/10^6</f>
        <v>0.21171000000000001</v>
      </c>
      <c r="AQ172" s="21">
        <f>+'[18]31'!$O$89/10^6</f>
        <v>0.21167</v>
      </c>
      <c r="AR172" s="21">
        <f>+'[18]31'!$Q$89/10^6</f>
        <v>0.21323</v>
      </c>
      <c r="AS172" s="21">
        <f>+'[18]31'!$R$89/10^6</f>
        <v>0.21235999999999999</v>
      </c>
      <c r="AT172" s="21">
        <f>+'[18]31'!$S$89/10^6</f>
        <v>0.22046813000000001</v>
      </c>
      <c r="AU172" s="22">
        <f t="shared" si="15"/>
        <v>2.5325181300000001</v>
      </c>
      <c r="AW172" s="10">
        <v>1023</v>
      </c>
      <c r="AX172" s="10" t="s">
        <v>32</v>
      </c>
      <c r="AY172" s="21">
        <f>+'[18]31'!$E$92/10^6</f>
        <v>4.4732620000000001E-2</v>
      </c>
      <c r="AZ172" s="21">
        <f>+'[18]31'!$F$92/10^6</f>
        <v>4.4788040000000001E-2</v>
      </c>
      <c r="BA172" s="21">
        <f>+'[18]31'!$G$92/10^6</f>
        <v>4.5794519999999998E-2</v>
      </c>
      <c r="BB172" s="21">
        <f>+'[18]31'!$I$92/10^6</f>
        <v>4.6532879999999999E-2</v>
      </c>
      <c r="BC172" s="21">
        <f>+'[18]31'!$J$92/10^6</f>
        <v>4.5614369999999994E-2</v>
      </c>
      <c r="BD172" s="21">
        <f>+'[18]31'!$K$92/10^6</f>
        <v>4.7501509999999997E-2</v>
      </c>
      <c r="BE172" s="21">
        <f>+'[18]31'!$M$92/10^6</f>
        <v>4.8109819999999998E-2</v>
      </c>
      <c r="BF172" s="21">
        <f>+'[18]31'!$N$92/10^6</f>
        <v>4.9319089999999996E-2</v>
      </c>
      <c r="BG172" s="21">
        <f>+'[18]31'!$O$92/10^6</f>
        <v>4.9837009999999994E-2</v>
      </c>
      <c r="BH172" s="21">
        <f>+'[18]31'!$Q$92/10^6</f>
        <v>5.0236690000000001E-2</v>
      </c>
      <c r="BI172" s="21">
        <f>+'[18]31'!$R$92/10^6</f>
        <v>5.3156619999999988E-2</v>
      </c>
      <c r="BJ172" s="21">
        <f>+'[18]31'!$S$92/10^6</f>
        <v>5.0098699999999989E-2</v>
      </c>
      <c r="BK172" s="22">
        <f t="shared" si="16"/>
        <v>0.57572186999999997</v>
      </c>
      <c r="BM172" s="10">
        <v>1023</v>
      </c>
      <c r="BN172" s="10" t="s">
        <v>32</v>
      </c>
      <c r="BO172" s="21">
        <f t="shared" si="17"/>
        <v>1.6738803</v>
      </c>
      <c r="BP172" s="21">
        <f>+'[19]2M'!$Z$62/10^6</f>
        <v>3.4958801400000006</v>
      </c>
      <c r="BQ172" s="21">
        <f>+'[19]3M'!$Z$62/10^6</f>
        <v>5.2613925199999994</v>
      </c>
      <c r="BR172" s="21">
        <f>+'[19]4M'!$Z$62/10^6</f>
        <v>7.1619889199999998</v>
      </c>
      <c r="BS172" s="21">
        <f>+'[19]5M'!$Z$62/10^6</f>
        <v>8.8833227699999995</v>
      </c>
      <c r="BT172" s="21">
        <f>+'[19]6M'!$Z$62/10^6</f>
        <v>10.669035410000003</v>
      </c>
      <c r="BU172" s="21">
        <f>+'[19]7M'!$Z$62/10^6</f>
        <v>12.665532330000001</v>
      </c>
      <c r="BV172" s="21">
        <f>+'[19]8M'!$Z$62/10^6</f>
        <v>14.500171589999999</v>
      </c>
      <c r="BW172" s="21">
        <f>+'[19]9M'!$Z$62/10^6</f>
        <v>16.3487227</v>
      </c>
      <c r="BX172" s="21">
        <f>+'[19]10M'!$Z$62/10^6</f>
        <v>17.968867680000002</v>
      </c>
      <c r="BY172" s="21">
        <f>+'[19]11M'!$Z$62/10^6</f>
        <v>19.898239620000002</v>
      </c>
      <c r="BZ172" s="21">
        <f>+'[19]12M'!$Z$62/10^6</f>
        <v>21.644279759999996</v>
      </c>
      <c r="CA172" s="311"/>
    </row>
    <row r="173" spans="1:79" customFormat="1" x14ac:dyDescent="0.2">
      <c r="A173" s="10">
        <v>1024</v>
      </c>
      <c r="B173" s="10" t="s">
        <v>33</v>
      </c>
      <c r="C173" s="21">
        <f>+'[18]32'!$E$62/10^6</f>
        <v>15.20570871</v>
      </c>
      <c r="D173" s="21">
        <f>+'[18]32'!$F$62/10^6</f>
        <v>15.765157670000001</v>
      </c>
      <c r="E173" s="21">
        <f>+'[18]32'!$G$62/10^6</f>
        <v>15.699369230000004</v>
      </c>
      <c r="F173" s="21">
        <f>+'[18]32'!$I$62/10^6</f>
        <v>15.58170934</v>
      </c>
      <c r="G173" s="21">
        <f>+'[18]32'!$J$62/10^6</f>
        <v>14.595874280000004</v>
      </c>
      <c r="H173" s="21">
        <f>+'[18]32'!$K$62/10^6</f>
        <v>14.998770499999999</v>
      </c>
      <c r="I173" s="21">
        <f>+'[18]32'!$M$62/10^6</f>
        <v>16.865620140000001</v>
      </c>
      <c r="J173" s="21">
        <f>+'[18]32'!$N$62/10^6</f>
        <v>14.882111810000001</v>
      </c>
      <c r="K173" s="21">
        <f>+'[18]32'!$O$62/10^6</f>
        <v>15.673464870000002</v>
      </c>
      <c r="L173" s="21">
        <f>+'[18]32'!$Q$62/10^6</f>
        <v>14.082076319999999</v>
      </c>
      <c r="M173" s="21">
        <f>+'[18]32'!$R$62/10^6</f>
        <v>15.719878789999999</v>
      </c>
      <c r="N173" s="21">
        <f>+'[18]32'!$S$62/10^6</f>
        <v>16.121397859999998</v>
      </c>
      <c r="O173" s="22">
        <f t="shared" si="18"/>
        <v>185.19113952000001</v>
      </c>
      <c r="P173" s="317"/>
      <c r="Q173" s="10">
        <v>1024</v>
      </c>
      <c r="R173" s="10" t="s">
        <v>33</v>
      </c>
      <c r="S173" s="21">
        <f>+'[18]32'!$E$64/10^6</f>
        <v>12.948613629999999</v>
      </c>
      <c r="T173" s="21">
        <f>+'[18]32'!$F$64/10^6</f>
        <v>13.551200530000001</v>
      </c>
      <c r="U173" s="21">
        <f>+'[18]32'!$G$64/10^6</f>
        <v>13.335133860000003</v>
      </c>
      <c r="V173" s="21">
        <f>+'[18]32'!$I$64/10^6</f>
        <v>13.261615599999999</v>
      </c>
      <c r="W173" s="21">
        <f>+'[18]32'!$J$64/10^6</f>
        <v>12.174010740000002</v>
      </c>
      <c r="X173" s="21">
        <f>+'[18]32'!$K$64/10^6</f>
        <v>12.71234166</v>
      </c>
      <c r="Y173" s="21">
        <f>+'[18]32'!$M$64/10^6</f>
        <v>14.567106000000003</v>
      </c>
      <c r="Z173" s="21">
        <f>+'[18]32'!$N$64/10^6</f>
        <v>12.58978211</v>
      </c>
      <c r="AA173" s="21">
        <f>+'[18]32'!$O$64/10^6</f>
        <v>13.384898980000001</v>
      </c>
      <c r="AB173" s="21">
        <f>+'[18]32'!$Q$64/10^6</f>
        <v>11.756344559999999</v>
      </c>
      <c r="AC173" s="21">
        <f>+'[18]32'!$R$64/10^6</f>
        <v>13.3379236</v>
      </c>
      <c r="AD173" s="21">
        <f>+'[18]32'!$S$64/10^6</f>
        <v>12.818582519999998</v>
      </c>
      <c r="AE173" s="22">
        <f t="shared" si="14"/>
        <v>156.43755379000001</v>
      </c>
      <c r="AG173" s="10">
        <v>1024</v>
      </c>
      <c r="AH173" s="10" t="s">
        <v>33</v>
      </c>
      <c r="AI173" s="21">
        <f>+'[18]32'!$E$89/10^6</f>
        <v>1.3587972699999999</v>
      </c>
      <c r="AJ173" s="21">
        <f>+'[18]32'!$F$89/10^6</f>
        <v>1.3200025200000001</v>
      </c>
      <c r="AK173" s="21">
        <f>+'[18]32'!$G$89/10^6</f>
        <v>1.21366149</v>
      </c>
      <c r="AL173" s="21">
        <f>+'[18]32'!$I$89/10^6</f>
        <v>1.21043196</v>
      </c>
      <c r="AM173" s="21">
        <f>+'[18]32'!$J$89/10^6</f>
        <v>1.4184013999999998</v>
      </c>
      <c r="AN173" s="21">
        <f>+'[18]32'!$K$89/10^6</f>
        <v>1.2291693400000001</v>
      </c>
      <c r="AO173" s="21">
        <f>+'[18]32'!$M$89/10^6</f>
        <v>1.24454205</v>
      </c>
      <c r="AP173" s="21">
        <f>+'[18]32'!$N$89/10^6</f>
        <v>1.2103682099999999</v>
      </c>
      <c r="AQ173" s="21">
        <f>+'[18]32'!$O$89/10^6</f>
        <v>1.2105638300000001</v>
      </c>
      <c r="AR173" s="21">
        <f>+'[18]32'!$Q$89/10^6</f>
        <v>1.2210318600000001</v>
      </c>
      <c r="AS173" s="21">
        <f>+'[18]32'!$R$89/10^6</f>
        <v>1.2408166200000001</v>
      </c>
      <c r="AT173" s="21">
        <f>+'[18]32'!$S$89/10^6</f>
        <v>2.0440607399999999</v>
      </c>
      <c r="AU173" s="22">
        <f t="shared" si="15"/>
        <v>15.921847290000002</v>
      </c>
      <c r="AW173" s="10">
        <v>1024</v>
      </c>
      <c r="AX173" s="10" t="s">
        <v>33</v>
      </c>
      <c r="AY173" s="21">
        <f>+'[18]32'!$E$92/10^6</f>
        <v>0.89829781000000009</v>
      </c>
      <c r="AZ173" s="21">
        <f>+'[18]32'!$F$92/10^6</f>
        <v>0.89395462000000003</v>
      </c>
      <c r="BA173" s="21">
        <f>+'[18]32'!$G$92/10^6</f>
        <v>1.1505738799999998</v>
      </c>
      <c r="BB173" s="21">
        <f>+'[18]32'!$I$92/10^6</f>
        <v>1.1096617800000002</v>
      </c>
      <c r="BC173" s="21">
        <f>+'[18]32'!$J$92/10^6</f>
        <v>1.0034621399999999</v>
      </c>
      <c r="BD173" s="21">
        <f>+'[18]32'!$K$92/10^6</f>
        <v>1.0572595</v>
      </c>
      <c r="BE173" s="21">
        <f>+'[18]32'!$M$92/10^6</f>
        <v>1.0539720899999998</v>
      </c>
      <c r="BF173" s="21">
        <f>+'[18]32'!$N$92/10^6</f>
        <v>1.0819614900000001</v>
      </c>
      <c r="BG173" s="21">
        <f>+'[18]32'!$O$92/10^6</f>
        <v>1.07800206</v>
      </c>
      <c r="BH173" s="21">
        <f>+'[18]32'!$Q$92/10^6</f>
        <v>1.1046999</v>
      </c>
      <c r="BI173" s="21">
        <f>+'[18]32'!$R$92/10^6</f>
        <v>1.1411385699999999</v>
      </c>
      <c r="BJ173" s="21">
        <f>+'[18]32'!$S$92/10^6</f>
        <v>1.2587546000000001</v>
      </c>
      <c r="BK173" s="22">
        <f t="shared" si="16"/>
        <v>12.831738439999999</v>
      </c>
      <c r="BM173" s="10">
        <v>1024</v>
      </c>
      <c r="BN173" s="10" t="s">
        <v>33</v>
      </c>
      <c r="BO173" s="21">
        <f t="shared" si="17"/>
        <v>15.20570871</v>
      </c>
      <c r="BP173" s="21">
        <f>+'[19]2M'!$AA$62/10^6</f>
        <v>30.970866379999997</v>
      </c>
      <c r="BQ173" s="21">
        <f>+'[19]3M'!$AA$62/10^6</f>
        <v>46.670235610000006</v>
      </c>
      <c r="BR173" s="21">
        <f>+'[19]4M'!$AA$62/10^6</f>
        <v>62.251944950000002</v>
      </c>
      <c r="BS173" s="21">
        <f>+'[19]5M'!$AA$62/10^6</f>
        <v>76.847819229999999</v>
      </c>
      <c r="BT173" s="21">
        <f>+'[19]6M'!$AA$62/10^6</f>
        <v>91.846589730000005</v>
      </c>
      <c r="BU173" s="21">
        <f>+'[19]7M'!$AA$62/10^6</f>
        <v>108.71220986999998</v>
      </c>
      <c r="BV173" s="21">
        <f>+'[19]8M'!$AA$62/10^6</f>
        <v>123.59432167999999</v>
      </c>
      <c r="BW173" s="21">
        <f>+'[19]9M'!$AA$62/10^6</f>
        <v>139.26778654999998</v>
      </c>
      <c r="BX173" s="21">
        <f>+'[19]10M'!$AA$62/10^6</f>
        <v>153.34986287000001</v>
      </c>
      <c r="BY173" s="21">
        <f>+'[19]11M'!$AA$62/10^6</f>
        <v>169.06974166000001</v>
      </c>
      <c r="BZ173" s="21">
        <f>+'[19]12M'!$AA$62/10^6</f>
        <v>185.19113951999998</v>
      </c>
      <c r="CA173" s="311"/>
    </row>
    <row r="174" spans="1:79" customFormat="1" x14ac:dyDescent="0.2">
      <c r="A174" s="10">
        <v>1025</v>
      </c>
      <c r="B174" s="10" t="s">
        <v>34</v>
      </c>
      <c r="C174" s="21">
        <f>+'[18]33'!$E$62/10^6</f>
        <v>2.5081054799999998</v>
      </c>
      <c r="D174" s="21">
        <f>+'[18]33'!$F$62/10^6</f>
        <v>2.4763136700000001</v>
      </c>
      <c r="E174" s="21">
        <f>+'[18]33'!$G$62/10^6</f>
        <v>2.5463008500000002</v>
      </c>
      <c r="F174" s="21">
        <f>+'[18]33'!$I$62/10^6</f>
        <v>2.6837524400000001</v>
      </c>
      <c r="G174" s="21">
        <f>+'[18]33'!$J$62/10^6</f>
        <v>2.4956732899999992</v>
      </c>
      <c r="H174" s="21">
        <f>+'[18]33'!$K$62/10^6</f>
        <v>2.6545631399999996</v>
      </c>
      <c r="I174" s="21">
        <f>+'[18]33'!$M$62/10^6</f>
        <v>3.0050088900000005</v>
      </c>
      <c r="J174" s="21">
        <f>+'[18]33'!$N$62/10^6</f>
        <v>2.8264264300000006</v>
      </c>
      <c r="K174" s="21">
        <f>+'[18]33'!$O$62/10^6</f>
        <v>2.8781490000000001</v>
      </c>
      <c r="L174" s="21">
        <f>+'[18]33'!$Q$62/10^6</f>
        <v>2.5710632199999996</v>
      </c>
      <c r="M174" s="21">
        <f>+'[18]33'!$R$62/10^6</f>
        <v>2.9152122899999999</v>
      </c>
      <c r="N174" s="21">
        <f>+'[18]33'!$S$62/10^6</f>
        <v>2.7342062599999992</v>
      </c>
      <c r="O174" s="22">
        <f t="shared" si="18"/>
        <v>32.294774959999998</v>
      </c>
      <c r="P174" s="317"/>
      <c r="Q174" s="10">
        <v>1025</v>
      </c>
      <c r="R174" s="10" t="s">
        <v>34</v>
      </c>
      <c r="S174" s="21">
        <f>+'[18]33'!$E$64/10^6</f>
        <v>2.0394348900000003</v>
      </c>
      <c r="T174" s="21">
        <f>+'[18]33'!$F$64/10^6</f>
        <v>2.0154504499999999</v>
      </c>
      <c r="U174" s="21">
        <f>+'[18]33'!$G$64/10^6</f>
        <v>2.0724286599999999</v>
      </c>
      <c r="V174" s="21">
        <f>+'[18]33'!$I$64/10^6</f>
        <v>2.20465146</v>
      </c>
      <c r="W174" s="21">
        <f>+'[18]33'!$J$64/10^6</f>
        <v>2.0153652499999994</v>
      </c>
      <c r="X174" s="21">
        <f>+'[18]33'!$K$64/10^6</f>
        <v>2.1552861999999999</v>
      </c>
      <c r="Y174" s="21">
        <f>+'[18]33'!$M$64/10^6</f>
        <v>2.5062064800000003</v>
      </c>
      <c r="Z174" s="21">
        <f>+'[18]33'!$N$64/10^6</f>
        <v>2.3045156900000006</v>
      </c>
      <c r="AA174" s="21">
        <f>+'[18]33'!$O$64/10^6</f>
        <v>2.3697775800000001</v>
      </c>
      <c r="AB174" s="21">
        <f>+'[18]33'!$Q$64/10^6</f>
        <v>2.0580649899999996</v>
      </c>
      <c r="AC174" s="21">
        <f>+'[18]33'!$R$64/10^6</f>
        <v>2.3879414300000001</v>
      </c>
      <c r="AD174" s="21">
        <f>+'[18]33'!$S$64/10^6</f>
        <v>2.2070790699999994</v>
      </c>
      <c r="AE174" s="22">
        <f t="shared" si="14"/>
        <v>26.336202149999998</v>
      </c>
      <c r="AG174" s="10">
        <v>1025</v>
      </c>
      <c r="AH174" s="10" t="s">
        <v>34</v>
      </c>
      <c r="AI174" s="21">
        <f>+'[18]33'!$E$89/10^6</f>
        <v>0.31740000000000002</v>
      </c>
      <c r="AJ174" s="21">
        <f>+'[18]33'!$F$89/10^6</f>
        <v>0.30897999999999998</v>
      </c>
      <c r="AK174" s="21">
        <f>+'[18]33'!$G$89/10^6</f>
        <v>0.31881999999999999</v>
      </c>
      <c r="AL174" s="21">
        <f>+'[18]33'!$I$89/10^6</f>
        <v>0.32007000000000002</v>
      </c>
      <c r="AM174" s="21">
        <f>+'[18]33'!$J$89/10^6</f>
        <v>0.31945000000000001</v>
      </c>
      <c r="AN174" s="21">
        <f>+'[18]33'!$K$89/10^6</f>
        <v>0.33084000000000002</v>
      </c>
      <c r="AO174" s="21">
        <f>+'[18]33'!$M$89/10^6</f>
        <v>0.32466</v>
      </c>
      <c r="AP174" s="21">
        <f>+'[18]33'!$N$89/10^6</f>
        <v>0.34522999999999998</v>
      </c>
      <c r="AQ174" s="21">
        <f>+'[18]33'!$O$89/10^6</f>
        <v>0.32962999999999998</v>
      </c>
      <c r="AR174" s="21">
        <f>+'[18]33'!$Q$89/10^6</f>
        <v>0.33133000000000001</v>
      </c>
      <c r="AS174" s="21">
        <f>+'[18]33'!$R$89/10^6</f>
        <v>0.3512786</v>
      </c>
      <c r="AT174" s="21">
        <f>+'[18]33'!$S$89/10^6</f>
        <v>0.34449999999999997</v>
      </c>
      <c r="AU174" s="22">
        <f t="shared" si="15"/>
        <v>3.9421885999999997</v>
      </c>
      <c r="AW174" s="10">
        <v>1025</v>
      </c>
      <c r="AX174" s="10" t="s">
        <v>34</v>
      </c>
      <c r="AY174" s="21">
        <f>+'[18]33'!$E$92/10^6</f>
        <v>0.15127059000000001</v>
      </c>
      <c r="AZ174" s="21">
        <f>+'[18]33'!$F$92/10^6</f>
        <v>0.15188322000000001</v>
      </c>
      <c r="BA174" s="21">
        <f>+'[18]33'!$G$92/10^6</f>
        <v>0.15505219000000001</v>
      </c>
      <c r="BB174" s="21">
        <f>+'[18]33'!$I$92/10^6</f>
        <v>0.15903098000000002</v>
      </c>
      <c r="BC174" s="21">
        <f>+'[18]33'!$J$92/10^6</f>
        <v>0.16085804000000001</v>
      </c>
      <c r="BD174" s="21">
        <f>+'[18]33'!$K$92/10^6</f>
        <v>0.16843694000000001</v>
      </c>
      <c r="BE174" s="21">
        <f>+'[18]33'!$M$92/10^6</f>
        <v>0.17414241</v>
      </c>
      <c r="BF174" s="21">
        <f>+'[18]33'!$N$92/10^6</f>
        <v>0.17668074</v>
      </c>
      <c r="BG174" s="21">
        <f>+'[18]33'!$O$92/10^6</f>
        <v>0.17874142000000001</v>
      </c>
      <c r="BH174" s="21">
        <f>+'[18]33'!$Q$92/10^6</f>
        <v>0.18166823000000001</v>
      </c>
      <c r="BI174" s="21">
        <f>+'[18]33'!$R$92/10^6</f>
        <v>0.17599225999999998</v>
      </c>
      <c r="BJ174" s="21">
        <f>+'[18]33'!$S$92/10^6</f>
        <v>0.18262718999999997</v>
      </c>
      <c r="BK174" s="22">
        <f t="shared" si="16"/>
        <v>2.01638421</v>
      </c>
      <c r="BM174" s="10">
        <v>1025</v>
      </c>
      <c r="BN174" s="10" t="s">
        <v>34</v>
      </c>
      <c r="BO174" s="21">
        <f t="shared" si="17"/>
        <v>2.5081054799999998</v>
      </c>
      <c r="BP174" s="21">
        <f>+'[19]2M'!$AB$62/10^6</f>
        <v>4.984419149999999</v>
      </c>
      <c r="BQ174" s="21">
        <f>+'[19]3M'!$AB$62/10^6</f>
        <v>7.5307199999999996</v>
      </c>
      <c r="BR174" s="21">
        <f>+'[19]4M'!$AB$62/10^6</f>
        <v>10.214472440000002</v>
      </c>
      <c r="BS174" s="21">
        <f>+'[19]5M'!$AB$62/10^6</f>
        <v>12.710145729999999</v>
      </c>
      <c r="BT174" s="21">
        <f>+'[19]6M'!$AB$62/10^6</f>
        <v>15.364708869999999</v>
      </c>
      <c r="BU174" s="21">
        <f>+'[19]7M'!$AB$62/10^6</f>
        <v>18.36971776</v>
      </c>
      <c r="BV174" s="21">
        <f>+'[19]8M'!$AB$62/10^6</f>
        <v>21.196144190000002</v>
      </c>
      <c r="BW174" s="21">
        <f>+'[19]9M'!$AB$62/10^6</f>
        <v>24.074293190000002</v>
      </c>
      <c r="BX174" s="21">
        <f>+'[19]10M'!$AB$62/10^6</f>
        <v>26.645356410000005</v>
      </c>
      <c r="BY174" s="21">
        <f>+'[19]11M'!$AB$62/10^6</f>
        <v>29.560568700000001</v>
      </c>
      <c r="BZ174" s="21">
        <f>+'[19]12M'!$AB$62/10^6</f>
        <v>32.294774959999998</v>
      </c>
      <c r="CA174" s="311"/>
    </row>
    <row r="175" spans="1:79" customFormat="1" x14ac:dyDescent="0.2">
      <c r="A175" s="10">
        <v>1026</v>
      </c>
      <c r="B175" s="10" t="s">
        <v>35</v>
      </c>
      <c r="C175" s="21">
        <f>+'[18]34'!$E$62/10^6</f>
        <v>0.92610365000000006</v>
      </c>
      <c r="D175" s="21">
        <f>+'[18]34'!$F$62/10^6</f>
        <v>0.99220419999999998</v>
      </c>
      <c r="E175" s="21">
        <f>+'[18]34'!$G$62/10^6</f>
        <v>0.93410393000000003</v>
      </c>
      <c r="F175" s="21">
        <f>+'[18]34'!$I$62/10^6</f>
        <v>0.99888983000000009</v>
      </c>
      <c r="G175" s="21">
        <f>+'[18]34'!$J$62/10^6</f>
        <v>0.89597883000000011</v>
      </c>
      <c r="H175" s="21">
        <f>+'[18]34'!$K$62/10^6</f>
        <v>0.91909370999999995</v>
      </c>
      <c r="I175" s="21">
        <f>+'[18]34'!$M$62/10^6</f>
        <v>1.0679511900000001</v>
      </c>
      <c r="J175" s="21">
        <f>+'[18]34'!$N$62/10^6</f>
        <v>0.96114224999999998</v>
      </c>
      <c r="K175" s="21">
        <f>+'[18]34'!$O$62/10^6</f>
        <v>0.97949480999999994</v>
      </c>
      <c r="L175" s="21">
        <f>+'[18]34'!$Q$62/10^6</f>
        <v>0.96025609000000012</v>
      </c>
      <c r="M175" s="21">
        <f>+'[18]34'!$R$62/10^6</f>
        <v>0.9533824500000001</v>
      </c>
      <c r="N175" s="21">
        <f>+'[18]34'!$S$62/10^6</f>
        <v>0.93672474999999999</v>
      </c>
      <c r="O175" s="22">
        <f t="shared" si="18"/>
        <v>11.525325689999999</v>
      </c>
      <c r="P175" s="317"/>
      <c r="Q175" s="10">
        <v>1026</v>
      </c>
      <c r="R175" s="10" t="s">
        <v>35</v>
      </c>
      <c r="S175" s="21">
        <f>+'[18]34'!$E$64/10^6</f>
        <v>0.80628001000000005</v>
      </c>
      <c r="T175" s="21">
        <f>+'[18]34'!$F$64/10^6</f>
        <v>0.87224787000000004</v>
      </c>
      <c r="U175" s="21">
        <f>+'[18]34'!$G$64/10^6</f>
        <v>0.81466499999999997</v>
      </c>
      <c r="V175" s="21">
        <f>+'[18]34'!$I$64/10^6</f>
        <v>0.87906567000000002</v>
      </c>
      <c r="W175" s="21">
        <f>+'[18]34'!$J$64/10^6</f>
        <v>0.77689227000000005</v>
      </c>
      <c r="X175" s="21">
        <f>+'[18]34'!$K$64/10^6</f>
        <v>0.79854156999999992</v>
      </c>
      <c r="Y175" s="21">
        <f>+'[18]34'!$M$64/10^6</f>
        <v>0.94646741000000001</v>
      </c>
      <c r="Z175" s="21">
        <f>+'[18]34'!$N$64/10^6</f>
        <v>0.83860607999999992</v>
      </c>
      <c r="AA175" s="21">
        <f>+'[18]34'!$O$64/10^6</f>
        <v>0.85652532999999997</v>
      </c>
      <c r="AB175" s="21">
        <f>+'[18]34'!$Q$64/10^6</f>
        <v>0.7670829400000001</v>
      </c>
      <c r="AC175" s="21">
        <f>+'[18]34'!$R$64/10^6</f>
        <v>0.82996491000000006</v>
      </c>
      <c r="AD175" s="21">
        <f>+'[18]34'!$S$64/10^6</f>
        <v>0.81289242000000006</v>
      </c>
      <c r="AE175" s="22">
        <f t="shared" si="14"/>
        <v>9.9992314800000006</v>
      </c>
      <c r="AG175" s="10">
        <v>1026</v>
      </c>
      <c r="AH175" s="10" t="s">
        <v>35</v>
      </c>
      <c r="AI175" s="21">
        <f>+'[18]34'!$E$89/10^6</f>
        <v>8.3809999999999996E-2</v>
      </c>
      <c r="AJ175" s="21">
        <f>+'[18]34'!$F$89/10^6</f>
        <v>8.3890000000000006E-2</v>
      </c>
      <c r="AK175" s="21">
        <f>+'[18]34'!$G$89/10^6</f>
        <v>8.2790000000000002E-2</v>
      </c>
      <c r="AL175" s="21">
        <f>+'[18]34'!$I$89/10^6</f>
        <v>8.2790000000000002E-2</v>
      </c>
      <c r="AM175" s="21">
        <f>+'[18]34'!$J$89/10^6</f>
        <v>8.3519999999999997E-2</v>
      </c>
      <c r="AN175" s="21">
        <f>+'[18]34'!$K$89/10^6</f>
        <v>8.3239999999999995E-2</v>
      </c>
      <c r="AO175" s="21">
        <f>+'[18]34'!$M$89/10^6</f>
        <v>8.4070000000000006E-2</v>
      </c>
      <c r="AP175" s="21">
        <f>+'[18]34'!$N$89/10^6</f>
        <v>8.4099999999999994E-2</v>
      </c>
      <c r="AQ175" s="21">
        <f>+'[18]34'!$O$89/10^6</f>
        <v>8.455E-2</v>
      </c>
      <c r="AR175" s="21">
        <f>+'[18]34'!$Q$89/10^6</f>
        <v>0.15424083999999999</v>
      </c>
      <c r="AS175" s="21">
        <f>+'[18]34'!$R$89/10^6</f>
        <v>8.6499999999999994E-2</v>
      </c>
      <c r="AT175" s="21">
        <f>+'[18]34'!$S$89/10^6</f>
        <v>8.4970000000000004E-2</v>
      </c>
      <c r="AU175" s="22">
        <f t="shared" si="15"/>
        <v>1.07847084</v>
      </c>
      <c r="AW175" s="10">
        <v>1026</v>
      </c>
      <c r="AX175" s="10" t="s">
        <v>35</v>
      </c>
      <c r="AY175" s="21">
        <f>+'[18]34'!$E$92/10^6</f>
        <v>3.601364E-2</v>
      </c>
      <c r="AZ175" s="21">
        <f>+'[18]34'!$F$92/10^6</f>
        <v>3.6066330000000001E-2</v>
      </c>
      <c r="BA175" s="21">
        <f>+'[18]34'!$G$92/10^6</f>
        <v>3.6648930000000003E-2</v>
      </c>
      <c r="BB175" s="21">
        <f>+'[18]34'!$I$92/10^6</f>
        <v>3.7034159999999997E-2</v>
      </c>
      <c r="BC175" s="21">
        <f>+'[18]34'!$J$92/10^6</f>
        <v>3.5566560000000004E-2</v>
      </c>
      <c r="BD175" s="21">
        <f>+'[18]34'!$K$92/10^6</f>
        <v>3.7312140000000001E-2</v>
      </c>
      <c r="BE175" s="21">
        <f>+'[18]34'!$M$92/10^6</f>
        <v>3.7413780000000001E-2</v>
      </c>
      <c r="BF175" s="21">
        <f>+'[18]34'!$N$92/10^6</f>
        <v>3.8436169999999999E-2</v>
      </c>
      <c r="BG175" s="21">
        <f>+'[18]34'!$O$92/10^6</f>
        <v>3.8419480000000006E-2</v>
      </c>
      <c r="BH175" s="21">
        <f>+'[18]34'!$Q$92/10^6</f>
        <v>3.8932310000000005E-2</v>
      </c>
      <c r="BI175" s="21">
        <f>+'[18]34'!$R$92/10^6</f>
        <v>3.6917539999999999E-2</v>
      </c>
      <c r="BJ175" s="21">
        <f>+'[18]34'!$S$92/10^6</f>
        <v>3.886233E-2</v>
      </c>
      <c r="BK175" s="22">
        <f t="shared" si="16"/>
        <v>0.44762337000000002</v>
      </c>
      <c r="BM175" s="10">
        <v>1026</v>
      </c>
      <c r="BN175" s="10" t="s">
        <v>35</v>
      </c>
      <c r="BO175" s="21">
        <f t="shared" si="17"/>
        <v>0.92610365000000006</v>
      </c>
      <c r="BP175" s="21">
        <f>+'[19]2M'!$AC$62/10^6</f>
        <v>1.9183078500000001</v>
      </c>
      <c r="BQ175" s="21">
        <f>+'[19]3M'!$AC$62/10^6</f>
        <v>2.8524117799999997</v>
      </c>
      <c r="BR175" s="21">
        <f>+'[19]4M'!$AC$62/10^6</f>
        <v>3.8513016100000002</v>
      </c>
      <c r="BS175" s="21">
        <f>+'[19]5M'!$AC$62/10^6</f>
        <v>4.7472804400000008</v>
      </c>
      <c r="BT175" s="21">
        <f>+'[19]6M'!$AC$62/10^6</f>
        <v>5.6663741499999993</v>
      </c>
      <c r="BU175" s="21">
        <f>+'[19]7M'!$AC$62/10^6</f>
        <v>6.7343253400000007</v>
      </c>
      <c r="BV175" s="21">
        <f>+'[19]8M'!$AC$62/10^6</f>
        <v>7.6954675899999998</v>
      </c>
      <c r="BW175" s="21">
        <f>+'[19]9M'!$AC$62/10^6</f>
        <v>8.6749623999999983</v>
      </c>
      <c r="BX175" s="21">
        <f>+'[19]10M'!$AC$62/10^6</f>
        <v>9.6352184899999997</v>
      </c>
      <c r="BY175" s="21">
        <f>+'[19]11M'!$AC$62/10^6</f>
        <v>10.588600940000003</v>
      </c>
      <c r="BZ175" s="21">
        <f>+'[19]12M'!$AC$62/10^6</f>
        <v>11.525325689999997</v>
      </c>
      <c r="CA175" s="311"/>
    </row>
    <row r="176" spans="1:79" customFormat="1" x14ac:dyDescent="0.2">
      <c r="A176" s="10">
        <v>1027</v>
      </c>
      <c r="B176" s="10" t="s">
        <v>36</v>
      </c>
      <c r="C176" s="21">
        <f>+'[18]35'!$E$62/10^6</f>
        <v>1.34654794</v>
      </c>
      <c r="D176" s="21">
        <f>+'[18]35'!$F$62/10^6</f>
        <v>1.3936872600000001</v>
      </c>
      <c r="E176" s="21">
        <f>+'[18]35'!$G$62/10^6</f>
        <v>1.42448168</v>
      </c>
      <c r="F176" s="21">
        <f>+'[18]35'!$I$62/10^6</f>
        <v>1.4964784899999999</v>
      </c>
      <c r="G176" s="21">
        <f>+'[18]35'!$J$62/10^6</f>
        <v>1.3619895700000002</v>
      </c>
      <c r="H176" s="21">
        <f>+'[18]35'!$K$62/10^6</f>
        <v>1.41396049</v>
      </c>
      <c r="I176" s="21">
        <f>+'[18]35'!$M$62/10^6</f>
        <v>1.6461329099999999</v>
      </c>
      <c r="J176" s="21">
        <f>+'[18]35'!$N$62/10^6</f>
        <v>1.4892209100000002</v>
      </c>
      <c r="K176" s="21">
        <f>+'[18]35'!$O$62/10^6</f>
        <v>1.5390202899999998</v>
      </c>
      <c r="L176" s="21">
        <f>+'[18]35'!$Q$62/10^6</f>
        <v>1.31225912</v>
      </c>
      <c r="M176" s="21">
        <f>+'[18]35'!$R$62/10^6</f>
        <v>1.5312283600000001</v>
      </c>
      <c r="N176" s="21">
        <f>+'[18]35'!$S$62/10^6</f>
        <v>1.39810353</v>
      </c>
      <c r="O176" s="22">
        <f t="shared" si="18"/>
        <v>17.35311055</v>
      </c>
      <c r="P176" s="317"/>
      <c r="Q176" s="10">
        <v>1027</v>
      </c>
      <c r="R176" s="10" t="s">
        <v>36</v>
      </c>
      <c r="S176" s="21">
        <f>+'[18]35'!$E$64/10^6</f>
        <v>1.1566824099999999</v>
      </c>
      <c r="T176" s="21">
        <f>+'[18]35'!$F$64/10^6</f>
        <v>1.2018387800000001</v>
      </c>
      <c r="U176" s="21">
        <f>+'[18]35'!$G$64/10^6</f>
        <v>1.2351238699999998</v>
      </c>
      <c r="V176" s="21">
        <f>+'[18]35'!$I$64/10^6</f>
        <v>1.30190373</v>
      </c>
      <c r="W176" s="21">
        <f>+'[18]35'!$J$64/10^6</f>
        <v>1.1675336400000003</v>
      </c>
      <c r="X176" s="21">
        <f>+'[18]35'!$K$64/10^6</f>
        <v>1.20585794</v>
      </c>
      <c r="Y176" s="21">
        <f>+'[18]35'!$M$64/10^6</f>
        <v>1.4502413099999998</v>
      </c>
      <c r="Z176" s="21">
        <f>+'[18]35'!$N$64/10^6</f>
        <v>1.2895178300000001</v>
      </c>
      <c r="AA176" s="21">
        <f>+'[18]35'!$O$64/10^6</f>
        <v>1.3444259599999999</v>
      </c>
      <c r="AB176" s="21">
        <f>+'[18]35'!$Q$64/10^6</f>
        <v>1.1181636000000001</v>
      </c>
      <c r="AC176" s="21">
        <f>+'[18]35'!$R$64/10^6</f>
        <v>1.3424901</v>
      </c>
      <c r="AD176" s="21">
        <f>+'[18]35'!$S$64/10^6</f>
        <v>1.2042761100000001</v>
      </c>
      <c r="AE176" s="22">
        <f t="shared" si="14"/>
        <v>15.01805528</v>
      </c>
      <c r="AG176" s="10">
        <v>1027</v>
      </c>
      <c r="AH176" s="10" t="s">
        <v>36</v>
      </c>
      <c r="AI176" s="21">
        <f>+'[18]35'!$E$89/10^6</f>
        <v>0.14365</v>
      </c>
      <c r="AJ176" s="21">
        <f>+'[18]35'!$F$89/10^6</f>
        <v>0.14665</v>
      </c>
      <c r="AK176" s="21">
        <f>+'[18]35'!$G$89/10^6</f>
        <v>0.14274000000000001</v>
      </c>
      <c r="AL176" s="21">
        <f>+'[18]35'!$I$89/10^6</f>
        <v>0.14629186999999999</v>
      </c>
      <c r="AM176" s="21">
        <f>+'[18]35'!$J$89/10^6</f>
        <v>0.14765</v>
      </c>
      <c r="AN176" s="21">
        <f>+'[18]35'!$K$89/10^6</f>
        <v>0.15855233999999999</v>
      </c>
      <c r="AO176" s="21">
        <f>+'[18]35'!$M$89/10^6</f>
        <v>0.14687</v>
      </c>
      <c r="AP176" s="21">
        <f>+'[18]35'!$N$89/10^6</f>
        <v>0.14895</v>
      </c>
      <c r="AQ176" s="21">
        <f>+'[18]35'!$O$89/10^6</f>
        <v>0.14409411</v>
      </c>
      <c r="AR176" s="21">
        <f>+'[18]35'!$Q$89/10^6</f>
        <v>0.14266000000000001</v>
      </c>
      <c r="AS176" s="21">
        <f>+'[18]35'!$R$89/10^6</f>
        <v>0.14232</v>
      </c>
      <c r="AT176" s="21">
        <f>+'[18]35'!$S$89/10^6</f>
        <v>0.14260999999999999</v>
      </c>
      <c r="AU176" s="22">
        <f t="shared" si="15"/>
        <v>1.7530383199999997</v>
      </c>
      <c r="AW176" s="10">
        <v>1027</v>
      </c>
      <c r="AX176" s="10" t="s">
        <v>36</v>
      </c>
      <c r="AY176" s="21">
        <f>+'[18]35'!$E$92/10^6</f>
        <v>4.6215530000000005E-2</v>
      </c>
      <c r="AZ176" s="21">
        <f>+'[18]35'!$F$92/10^6</f>
        <v>4.5198480000000006E-2</v>
      </c>
      <c r="BA176" s="21">
        <f>+'[18]35'!$G$92/10^6</f>
        <v>4.6617809999999996E-2</v>
      </c>
      <c r="BB176" s="21">
        <f>+'[18]35'!$I$92/10^6</f>
        <v>4.8282890000000002E-2</v>
      </c>
      <c r="BC176" s="21">
        <f>+'[18]35'!$J$92/10^6</f>
        <v>4.6805930000000003E-2</v>
      </c>
      <c r="BD176" s="21">
        <f>+'[18]35'!$K$92/10^6</f>
        <v>4.9550209999999997E-2</v>
      </c>
      <c r="BE176" s="21">
        <f>+'[18]35'!$M$92/10^6</f>
        <v>4.9021599999999992E-2</v>
      </c>
      <c r="BF176" s="21">
        <f>+'[18]35'!$N$92/10^6</f>
        <v>5.0753079999999992E-2</v>
      </c>
      <c r="BG176" s="21">
        <f>+'[18]35'!$O$92/10^6</f>
        <v>5.0500219999999998E-2</v>
      </c>
      <c r="BH176" s="21">
        <f>+'[18]35'!$Q$92/10^6</f>
        <v>5.1435520000000005E-2</v>
      </c>
      <c r="BI176" s="21">
        <f>+'[18]35'!$R$92/10^6</f>
        <v>4.6418259999999996E-2</v>
      </c>
      <c r="BJ176" s="21">
        <f>+'[18]35'!$S$92/10^6</f>
        <v>5.121742E-2</v>
      </c>
      <c r="BK176" s="22">
        <f t="shared" si="16"/>
        <v>0.58201694999999998</v>
      </c>
      <c r="BM176" s="10">
        <v>1027</v>
      </c>
      <c r="BN176" s="10" t="s">
        <v>36</v>
      </c>
      <c r="BO176" s="21">
        <f t="shared" si="17"/>
        <v>1.34654794</v>
      </c>
      <c r="BP176" s="21">
        <f>+'[19]2M'!$AD$62/10^6</f>
        <v>2.7402351999999999</v>
      </c>
      <c r="BQ176" s="21">
        <f>+'[19]3M'!$AD$62/10^6</f>
        <v>4.1647168800000003</v>
      </c>
      <c r="BR176" s="21">
        <f>+'[19]4M'!$AD$62/10^6</f>
        <v>5.6611953699999988</v>
      </c>
      <c r="BS176" s="21">
        <f>+'[19]5M'!$AD$62/10^6</f>
        <v>7.0231849400000002</v>
      </c>
      <c r="BT176" s="21">
        <f>+'[19]6M'!$AD$62/10^6</f>
        <v>8.4371454299999993</v>
      </c>
      <c r="BU176" s="21">
        <f>+'[19]7M'!$AD$62/10^6</f>
        <v>10.08327834</v>
      </c>
      <c r="BV176" s="21">
        <f>+'[19]8M'!$AD$62/10^6</f>
        <v>11.572499250000002</v>
      </c>
      <c r="BW176" s="21">
        <f>+'[19]9M'!$AD$62/10^6</f>
        <v>13.11151954</v>
      </c>
      <c r="BX176" s="21">
        <f>+'[19]10M'!$AD$62/10^6</f>
        <v>14.423778660000002</v>
      </c>
      <c r="BY176" s="21">
        <f>+'[19]11M'!$AD$62/10^6</f>
        <v>15.95500702</v>
      </c>
      <c r="BZ176" s="21">
        <f>+'[19]12M'!$AD$62/10^6</f>
        <v>17.35311055</v>
      </c>
      <c r="CA176" s="311"/>
    </row>
    <row r="177" spans="1:79" customFormat="1" x14ac:dyDescent="0.2">
      <c r="A177" s="10">
        <v>1028</v>
      </c>
      <c r="B177" s="10" t="s">
        <v>37</v>
      </c>
      <c r="C177" s="21">
        <f>+'[18]36'!$E$62/10^6</f>
        <v>7.2743877999999995</v>
      </c>
      <c r="D177" s="21">
        <f>+'[18]36'!$F$62/10^6</f>
        <v>7.3001196500000001</v>
      </c>
      <c r="E177" s="21">
        <f>+'[18]36'!$G$62/10^6</f>
        <v>7.0712397699999991</v>
      </c>
      <c r="F177" s="21">
        <f>+'[18]36'!$I$62/10^6</f>
        <v>7.28060346</v>
      </c>
      <c r="G177" s="21">
        <f>+'[18]36'!$J$62/10^6</f>
        <v>6.7784216499999994</v>
      </c>
      <c r="H177" s="21">
        <f>+'[18]36'!$K$62/10^6</f>
        <v>6.9955082900000001</v>
      </c>
      <c r="I177" s="21">
        <f>+'[18]36'!$M$62/10^6</f>
        <v>7.7888348700000005</v>
      </c>
      <c r="J177" s="21">
        <f>+'[18]36'!$N$62/10^6</f>
        <v>7.4574065000000003</v>
      </c>
      <c r="K177" s="21">
        <f>+'[18]36'!$O$62/10^6</f>
        <v>7.716763199999999</v>
      </c>
      <c r="L177" s="21">
        <f>+'[18]36'!$Q$62/10^6</f>
        <v>6.7682611099999992</v>
      </c>
      <c r="M177" s="21">
        <f>+'[18]36'!$R$62/10^6</f>
        <v>8.8971543099999995</v>
      </c>
      <c r="N177" s="21">
        <f>+'[18]36'!$S$62/10^6</f>
        <v>8.4177052800000016</v>
      </c>
      <c r="O177" s="22">
        <f t="shared" si="18"/>
        <v>89.746405890000005</v>
      </c>
      <c r="P177" s="317"/>
      <c r="Q177" s="10">
        <v>1028</v>
      </c>
      <c r="R177" s="10" t="s">
        <v>37</v>
      </c>
      <c r="S177" s="21">
        <f>+'[18]36'!$E$64/10^6</f>
        <v>6.1637149100000004</v>
      </c>
      <c r="T177" s="21">
        <f>+'[18]36'!$F$64/10^6</f>
        <v>6.1926088000000004</v>
      </c>
      <c r="U177" s="21">
        <f>+'[18]36'!$G$64/10^6</f>
        <v>5.9504918499999997</v>
      </c>
      <c r="V177" s="21">
        <f>+'[18]36'!$I$64/10^6</f>
        <v>6.1643573299999996</v>
      </c>
      <c r="W177" s="21">
        <f>+'[18]36'!$J$64/10^6</f>
        <v>5.6652157699999997</v>
      </c>
      <c r="X177" s="21">
        <f>+'[18]36'!$K$64/10^6</f>
        <v>5.8666892800000001</v>
      </c>
      <c r="Y177" s="21">
        <f>+'[18]36'!$M$64/10^6</f>
        <v>6.6705329600000001</v>
      </c>
      <c r="Z177" s="21">
        <f>+'[18]36'!$N$64/10^6</f>
        <v>6.3295377400000001</v>
      </c>
      <c r="AA177" s="21">
        <f>+'[18]36'!$O$64/10^6</f>
        <v>6.5833097999999985</v>
      </c>
      <c r="AB177" s="21">
        <f>+'[18]36'!$Q$64/10^6</f>
        <v>5.6318865699999989</v>
      </c>
      <c r="AC177" s="21">
        <f>+'[18]36'!$R$64/10^6</f>
        <v>6.6776960999999995</v>
      </c>
      <c r="AD177" s="21">
        <f>+'[18]36'!$S$64/10^6</f>
        <v>6.1536251100000001</v>
      </c>
      <c r="AE177" s="22">
        <f t="shared" si="14"/>
        <v>74.049666220000006</v>
      </c>
      <c r="AG177" s="10">
        <v>1028</v>
      </c>
      <c r="AH177" s="10" t="s">
        <v>37</v>
      </c>
      <c r="AI177" s="21">
        <f>+'[18]36'!$E$89/10^6</f>
        <v>0.67290000000000005</v>
      </c>
      <c r="AJ177" s="21">
        <f>+'[18]36'!$F$89/10^6</f>
        <v>0.67108000000000001</v>
      </c>
      <c r="AK177" s="21">
        <f>+'[18]36'!$G$89/10^6</f>
        <v>0.67637000000000003</v>
      </c>
      <c r="AL177" s="21">
        <f>+'[18]36'!$I$89/10^6</f>
        <v>0.67300000000000004</v>
      </c>
      <c r="AM177" s="21">
        <f>+'[18]36'!$J$89/10^6</f>
        <v>0.68057252000000001</v>
      </c>
      <c r="AN177" s="21">
        <f>+'[18]36'!$K$89/10^6</f>
        <v>0.67984999999999995</v>
      </c>
      <c r="AO177" s="21">
        <f>+'[18]36'!$M$89/10^6</f>
        <v>0.67362</v>
      </c>
      <c r="AP177" s="21">
        <f>+'[18]36'!$N$89/10^6</f>
        <v>0.67698000000000003</v>
      </c>
      <c r="AQ177" s="21">
        <f>+'[18]36'!$O$89/10^6</f>
        <v>0.68198000000000003</v>
      </c>
      <c r="AR177" s="21">
        <f>+'[18]36'!$Q$89/10^6</f>
        <v>0.67881999999999998</v>
      </c>
      <c r="AS177" s="21">
        <f>+'[18]36'!$R$89/10^6</f>
        <v>1.7665504299999999</v>
      </c>
      <c r="AT177" s="21">
        <f>+'[18]36'!$S$89/10^6</f>
        <v>1.80502907</v>
      </c>
      <c r="AU177" s="22">
        <f t="shared" si="15"/>
        <v>10.33675202</v>
      </c>
      <c r="AW177" s="10">
        <v>1028</v>
      </c>
      <c r="AX177" s="10" t="s">
        <v>37</v>
      </c>
      <c r="AY177" s="21">
        <f>+'[18]36'!$E$92/10^6</f>
        <v>0.43777289000000003</v>
      </c>
      <c r="AZ177" s="21">
        <f>+'[18]36'!$F$92/10^6</f>
        <v>0.43643084999999998</v>
      </c>
      <c r="BA177" s="21">
        <f>+'[18]36'!$G$92/10^6</f>
        <v>0.44437792000000004</v>
      </c>
      <c r="BB177" s="21">
        <f>+'[18]36'!$I$92/10^6</f>
        <v>0.44324613000000002</v>
      </c>
      <c r="BC177" s="21">
        <f>+'[18]36'!$J$92/10^6</f>
        <v>0.43263335999999997</v>
      </c>
      <c r="BD177" s="21">
        <f>+'[18]36'!$K$92/10^6</f>
        <v>0.44896901</v>
      </c>
      <c r="BE177" s="21">
        <f>+'[18]36'!$M$92/10^6</f>
        <v>0.44468191000000001</v>
      </c>
      <c r="BF177" s="21">
        <f>+'[18]36'!$N$92/10^6</f>
        <v>0.45088876</v>
      </c>
      <c r="BG177" s="21">
        <f>+'[18]36'!$O$92/10^6</f>
        <v>0.45147340000000002</v>
      </c>
      <c r="BH177" s="21">
        <f>+'[18]36'!$Q$92/10^6</f>
        <v>0.4575545399999999</v>
      </c>
      <c r="BI177" s="21">
        <f>+'[18]36'!$R$92/10^6</f>
        <v>0.45290777999999998</v>
      </c>
      <c r="BJ177" s="21">
        <f>+'[18]36'!$S$92/10^6</f>
        <v>0.45905109999999999</v>
      </c>
      <c r="BK177" s="22">
        <f t="shared" si="16"/>
        <v>5.3599876500000008</v>
      </c>
      <c r="BM177" s="10">
        <v>1028</v>
      </c>
      <c r="BN177" s="10" t="s">
        <v>37</v>
      </c>
      <c r="BO177" s="21">
        <f t="shared" si="17"/>
        <v>7.2743877999999995</v>
      </c>
      <c r="BP177" s="21">
        <f>+'[19]2M'!$AE$62/10^6</f>
        <v>14.57450745</v>
      </c>
      <c r="BQ177" s="21">
        <f>+'[19]3M'!$AE$62/10^6</f>
        <v>21.645747220000004</v>
      </c>
      <c r="BR177" s="21">
        <f>+'[19]4M'!$AE$62/10^6</f>
        <v>28.926350679999995</v>
      </c>
      <c r="BS177" s="21">
        <f>+'[19]5M'!$AE$62/10^6</f>
        <v>35.704772329999997</v>
      </c>
      <c r="BT177" s="21">
        <f>+'[19]6M'!$AE$62/10^6</f>
        <v>42.700280619999994</v>
      </c>
      <c r="BU177" s="21">
        <f>+'[19]7M'!$AE$62/10^6</f>
        <v>50.489115489999989</v>
      </c>
      <c r="BV177" s="21">
        <f>+'[19]8M'!$AE$62/10^6</f>
        <v>57.946521989999994</v>
      </c>
      <c r="BW177" s="21">
        <f>+'[19]9M'!$AE$62/10^6</f>
        <v>65.663285189999996</v>
      </c>
      <c r="BX177" s="21">
        <f>+'[19]10M'!$AE$62/10^6</f>
        <v>72.431546299999994</v>
      </c>
      <c r="BY177" s="21">
        <f>+'[19]11M'!$AE$62/10^6</f>
        <v>81.328700609999999</v>
      </c>
      <c r="BZ177" s="21">
        <f>+'[19]12M'!$AE$62/10^6</f>
        <v>89.74640589000002</v>
      </c>
      <c r="CA177" s="311"/>
    </row>
    <row r="178" spans="1:79" customFormat="1" x14ac:dyDescent="0.2">
      <c r="A178" s="10">
        <v>1029</v>
      </c>
      <c r="B178" s="10" t="s">
        <v>38</v>
      </c>
      <c r="C178" s="21">
        <f>+'[18]37'!$E$62/10^6</f>
        <v>1.1234901900000001</v>
      </c>
      <c r="D178" s="21">
        <f>+'[18]37'!$F$62/10^6</f>
        <v>1.1407905500000002</v>
      </c>
      <c r="E178" s="21">
        <f>+'[18]37'!$G$62/10^6</f>
        <v>1.2324586200000001</v>
      </c>
      <c r="F178" s="21">
        <f>+'[18]37'!$I$62/10^6</f>
        <v>1.3049810299999998</v>
      </c>
      <c r="G178" s="21">
        <f>+'[18]37'!$J$62/10^6</f>
        <v>1.1869718</v>
      </c>
      <c r="H178" s="21">
        <f>+'[18]37'!$K$62/10^6</f>
        <v>1.2064178499999998</v>
      </c>
      <c r="I178" s="21">
        <f>+'[18]37'!$M$62/10^6</f>
        <v>1.3406962799999997</v>
      </c>
      <c r="J178" s="21">
        <f>+'[18]37'!$N$62/10^6</f>
        <v>1.2342880100000002</v>
      </c>
      <c r="K178" s="21">
        <f>+'[18]37'!$O$62/10^6</f>
        <v>1.2538655899999998</v>
      </c>
      <c r="L178" s="21">
        <f>+'[18]37'!$Q$62/10^6</f>
        <v>1.1232499499999999</v>
      </c>
      <c r="M178" s="21">
        <f>+'[18]37'!$R$62/10^6</f>
        <v>1.2582133799999999</v>
      </c>
      <c r="N178" s="21">
        <f>+'[18]37'!$S$62/10^6</f>
        <v>1.2707570299999997</v>
      </c>
      <c r="O178" s="22">
        <f t="shared" si="18"/>
        <v>14.676180279999999</v>
      </c>
      <c r="P178" s="317"/>
      <c r="Q178" s="10">
        <v>1029</v>
      </c>
      <c r="R178" s="10" t="s">
        <v>38</v>
      </c>
      <c r="S178" s="21">
        <f>+'[18]37'!$E$64/10^6</f>
        <v>0.96058476000000004</v>
      </c>
      <c r="T178" s="21">
        <f>+'[18]37'!$F$64/10^6</f>
        <v>0.97227207000000015</v>
      </c>
      <c r="U178" s="21">
        <f>+'[18]37'!$G$64/10^6</f>
        <v>1.06852035</v>
      </c>
      <c r="V178" s="21">
        <f>+'[18]37'!$I$64/10^6</f>
        <v>1.14041565</v>
      </c>
      <c r="W178" s="21">
        <f>+'[18]37'!$J$64/10^6</f>
        <v>1.0216091999999999</v>
      </c>
      <c r="X178" s="21">
        <f>+'[18]37'!$K$64/10^6</f>
        <v>1.0343791299999998</v>
      </c>
      <c r="Y178" s="21">
        <f>+'[18]37'!$M$64/10^6</f>
        <v>1.1701138999999998</v>
      </c>
      <c r="Z178" s="21">
        <f>+'[18]37'!$N$64/10^6</f>
        <v>1.0563587300000001</v>
      </c>
      <c r="AA178" s="21">
        <f>+'[18]37'!$O$64/10^6</f>
        <v>1.08253697</v>
      </c>
      <c r="AB178" s="21">
        <f>+'[18]37'!$Q$64/10^6</f>
        <v>0.95309283999999994</v>
      </c>
      <c r="AC178" s="21">
        <f>+'[18]37'!$R$64/10^6</f>
        <v>1.0929306299999999</v>
      </c>
      <c r="AD178" s="21">
        <f>+'[18]37'!$S$64/10^6</f>
        <v>1.0877888599999999</v>
      </c>
      <c r="AE178" s="22">
        <f t="shared" si="14"/>
        <v>12.640603089999999</v>
      </c>
      <c r="AG178" s="10">
        <v>1029</v>
      </c>
      <c r="AH178" s="10" t="s">
        <v>38</v>
      </c>
      <c r="AI178" s="21">
        <f>+'[18]37'!$E$89/10^6</f>
        <v>0.12305000000000001</v>
      </c>
      <c r="AJ178" s="21">
        <f>+'[18]37'!$F$89/10^6</f>
        <v>0.12318</v>
      </c>
      <c r="AK178" s="21">
        <f>+'[18]37'!$G$89/10^6</f>
        <v>0.12404</v>
      </c>
      <c r="AL178" s="21">
        <f>+'[18]37'!$I$89/10^6</f>
        <v>0.12365</v>
      </c>
      <c r="AM178" s="21">
        <f>+'[18]37'!$J$89/10^6</f>
        <v>0.12542</v>
      </c>
      <c r="AN178" s="21">
        <f>+'[18]37'!$K$89/10^6</f>
        <v>0.12795092999999999</v>
      </c>
      <c r="AO178" s="21">
        <f>+'[18]37'!$M$89/10^6</f>
        <v>0.12736</v>
      </c>
      <c r="AP178" s="21">
        <f>+'[18]37'!$N$89/10^6</f>
        <v>0.13433074</v>
      </c>
      <c r="AQ178" s="21">
        <f>+'[18]37'!$O$89/10^6</f>
        <v>0.12789092999999999</v>
      </c>
      <c r="AR178" s="21">
        <f>+'[18]37'!$Q$89/10^6</f>
        <v>0.12598999999999999</v>
      </c>
      <c r="AS178" s="21">
        <f>+'[18]37'!$R$89/10^6</f>
        <v>0.12866</v>
      </c>
      <c r="AT178" s="21">
        <f>+'[18]37'!$S$89/10^6</f>
        <v>0.13883075</v>
      </c>
      <c r="AU178" s="22">
        <f t="shared" si="15"/>
        <v>1.5303533499999999</v>
      </c>
      <c r="AW178" s="10">
        <v>1029</v>
      </c>
      <c r="AX178" s="10" t="s">
        <v>38</v>
      </c>
      <c r="AY178" s="21">
        <f>+'[18]37'!$E$92/10^6</f>
        <v>3.9855429999999997E-2</v>
      </c>
      <c r="AZ178" s="21">
        <f>+'[18]37'!$F$92/10^6</f>
        <v>4.533848E-2</v>
      </c>
      <c r="BA178" s="21">
        <f>+'[18]37'!$G$92/10^6</f>
        <v>3.989827E-2</v>
      </c>
      <c r="BB178" s="21">
        <f>+'[18]37'!$I$92/10^6</f>
        <v>4.0915380000000001E-2</v>
      </c>
      <c r="BC178" s="21">
        <f>+'[18]37'!$J$92/10^6</f>
        <v>3.9942600000000002E-2</v>
      </c>
      <c r="BD178" s="21">
        <f>+'[18]37'!$K$92/10^6</f>
        <v>4.4087790000000009E-2</v>
      </c>
      <c r="BE178" s="21">
        <f>+'[18]37'!$M$92/10^6</f>
        <v>4.3222380000000005E-2</v>
      </c>
      <c r="BF178" s="21">
        <f>+'[18]37'!$N$92/10^6</f>
        <v>4.3598539999999991E-2</v>
      </c>
      <c r="BG178" s="21">
        <f>+'[18]37'!$O$92/10^6</f>
        <v>4.3437690000000001E-2</v>
      </c>
      <c r="BH178" s="21">
        <f>+'[18]37'!$Q$92/10^6</f>
        <v>4.4167110000000002E-2</v>
      </c>
      <c r="BI178" s="21">
        <f>+'[18]37'!$R$92/10^6</f>
        <v>3.6622750000000003E-2</v>
      </c>
      <c r="BJ178" s="21">
        <f>+'[18]37'!$S$92/10^6</f>
        <v>4.4137419999999997E-2</v>
      </c>
      <c r="BK178" s="22">
        <f t="shared" si="16"/>
        <v>0.50522383999999998</v>
      </c>
      <c r="BM178" s="10">
        <v>1029</v>
      </c>
      <c r="BN178" s="10" t="s">
        <v>38</v>
      </c>
      <c r="BO178" s="21">
        <f t="shared" si="17"/>
        <v>1.1234901900000001</v>
      </c>
      <c r="BP178" s="21">
        <f>+'[19]2M'!$AF$62/10^6</f>
        <v>2.2642807400000002</v>
      </c>
      <c r="BQ178" s="21">
        <f>+'[19]3M'!$AF$62/10^6</f>
        <v>3.4967393600000007</v>
      </c>
      <c r="BR178" s="21">
        <f>+'[19]4M'!$AF$62/10^6</f>
        <v>4.8017203899999998</v>
      </c>
      <c r="BS178" s="21">
        <f>+'[19]5M'!$AF$62/10^6</f>
        <v>5.9886921899999992</v>
      </c>
      <c r="BT178" s="21">
        <f>+'[19]6M'!$AF$62/10^6</f>
        <v>7.1951100400000003</v>
      </c>
      <c r="BU178" s="21">
        <f>+'[19]7M'!$AF$62/10^6</f>
        <v>8.5358063200000007</v>
      </c>
      <c r="BV178" s="21">
        <f>+'[19]8M'!$AF$62/10^6</f>
        <v>9.7700943300000009</v>
      </c>
      <c r="BW178" s="21">
        <f>+'[19]9M'!$AF$62/10^6</f>
        <v>11.023959919999999</v>
      </c>
      <c r="BX178" s="21">
        <f>+'[19]10M'!$AF$62/10^6</f>
        <v>12.147209869999999</v>
      </c>
      <c r="BY178" s="21">
        <f>+'[19]11M'!$AF$62/10^6</f>
        <v>13.405423250000004</v>
      </c>
      <c r="BZ178" s="21">
        <f>+'[19]12M'!$AF$62/10^6</f>
        <v>14.676180280000001</v>
      </c>
      <c r="CA178" s="311"/>
    </row>
    <row r="179" spans="1:79" customFormat="1" x14ac:dyDescent="0.2">
      <c r="A179" s="15">
        <v>1030</v>
      </c>
      <c r="B179" s="15" t="s">
        <v>18</v>
      </c>
      <c r="C179" s="23">
        <f>+'[18]17'!$E$62/10^6</f>
        <v>1.5936119200000001</v>
      </c>
      <c r="D179" s="23">
        <f>+'[18]17'!$F$62/10^6</f>
        <v>1.61437494</v>
      </c>
      <c r="E179" s="23">
        <f>+'[18]17'!$G$62/10^6</f>
        <v>1.6381205099999998</v>
      </c>
      <c r="F179" s="23">
        <f>+'[18]17'!$I$62/10^6</f>
        <v>1.69082256</v>
      </c>
      <c r="G179" s="23">
        <f>+'[18]17'!$J$62/10^6</f>
        <v>1.48275807</v>
      </c>
      <c r="H179" s="23">
        <f>+'[18]17'!$K$62/10^6</f>
        <v>1.62139319</v>
      </c>
      <c r="I179" s="23">
        <f>+'[18]17'!$M$62/10^6</f>
        <v>1.8298855100000002</v>
      </c>
      <c r="J179" s="23">
        <f>+'[18]17'!$N$62/10^6</f>
        <v>1.65950905</v>
      </c>
      <c r="K179" s="23">
        <f>+'[18]17'!$O$62/10^6</f>
        <v>1.72598359</v>
      </c>
      <c r="L179" s="23">
        <f>+'[18]17'!$Q$62/10^6</f>
        <v>1.5158516</v>
      </c>
      <c r="M179" s="23">
        <f>+'[18]17'!$R$62/10^6</f>
        <v>1.6585527599999998</v>
      </c>
      <c r="N179" s="23">
        <f>+'[18]17'!$S$62/10^6</f>
        <v>1.5395231199999997</v>
      </c>
      <c r="O179" s="24">
        <f>SUM(C179:N179)</f>
        <v>19.57038682</v>
      </c>
      <c r="P179" s="317"/>
      <c r="Q179" s="15">
        <v>1030</v>
      </c>
      <c r="R179" s="15" t="s">
        <v>18</v>
      </c>
      <c r="S179" s="23">
        <f>+'[18]17'!$E$64/10^6</f>
        <v>1.4123126100000001</v>
      </c>
      <c r="T179" s="23">
        <f>+'[18]17'!$F$64/10^6</f>
        <v>1.4324655100000001</v>
      </c>
      <c r="U179" s="23">
        <f>+'[18]17'!$G$64/10^6</f>
        <v>1.4532933699999999</v>
      </c>
      <c r="V179" s="23">
        <f>+'[18]17'!$I$64/10^6</f>
        <v>1.5034906700000001</v>
      </c>
      <c r="W179" s="23">
        <f>+'[18]17'!$J$64/10^6</f>
        <v>1.2991727900000001</v>
      </c>
      <c r="X179" s="23">
        <f>+'[18]17'!$K$64/10^6</f>
        <v>1.43411877</v>
      </c>
      <c r="Y179" s="23">
        <f>+'[18]17'!$M$64/10^6</f>
        <v>1.6405833200000004</v>
      </c>
      <c r="Z179" s="23">
        <f>+'[18]17'!$N$64/10^6</f>
        <v>1.4666892499999999</v>
      </c>
      <c r="AA179" s="23">
        <f>+'[18]17'!$O$64/10^6</f>
        <v>1.5360533000000001</v>
      </c>
      <c r="AB179" s="23">
        <f>+'[18]17'!$Q$64/10^6</f>
        <v>1.3254454</v>
      </c>
      <c r="AC179" s="23">
        <f>+'[18]17'!$R$64/10^6</f>
        <v>1.4636075399999997</v>
      </c>
      <c r="AD179" s="23">
        <f>+'[18]17'!$S$64/10^6</f>
        <v>1.3442018599999999</v>
      </c>
      <c r="AE179" s="24">
        <f t="shared" si="14"/>
        <v>17.311434389999999</v>
      </c>
      <c r="AG179" s="15">
        <v>1030</v>
      </c>
      <c r="AH179" s="15" t="s">
        <v>18</v>
      </c>
      <c r="AI179" s="23">
        <f>+'[18]17'!$E$89/10^6</f>
        <v>0.14030999999999999</v>
      </c>
      <c r="AJ179" s="23">
        <f>+'[18]17'!$F$89/10^6</f>
        <v>0.14052999999999999</v>
      </c>
      <c r="AK179" s="23">
        <f>+'[18]17'!$G$89/10^6</f>
        <v>0.14158999999999999</v>
      </c>
      <c r="AL179" s="23">
        <f>+'[18]17'!$I$89/10^6</f>
        <v>0.14407</v>
      </c>
      <c r="AM179" s="23">
        <f>+'[18]17'!$J$89/10^6</f>
        <v>0.14076</v>
      </c>
      <c r="AN179" s="23">
        <f>+'[18]17'!$K$89/10^6</f>
        <v>0.14216999999999999</v>
      </c>
      <c r="AO179" s="23">
        <f>+'[18]17'!$M$89/10^6</f>
        <v>0.14385999999999999</v>
      </c>
      <c r="AP179" s="23">
        <f>+'[18]17'!$N$89/10^6</f>
        <v>0.14629</v>
      </c>
      <c r="AQ179" s="23">
        <f>+'[18]17'!$O$89/10^6</f>
        <v>0.14344000000000001</v>
      </c>
      <c r="AR179" s="23">
        <f>+'[18]17'!$Q$89/10^6</f>
        <v>0.14338000000000001</v>
      </c>
      <c r="AS179" s="23">
        <f>+'[18]17'!$R$89/10^6</f>
        <v>0.14516000000000001</v>
      </c>
      <c r="AT179" s="23">
        <f>+'[18]17'!$S$89/10^6</f>
        <v>0.14731411</v>
      </c>
      <c r="AU179" s="24">
        <f t="shared" si="15"/>
        <v>1.71887411</v>
      </c>
      <c r="AW179" s="15">
        <v>1030</v>
      </c>
      <c r="AX179" s="15" t="s">
        <v>18</v>
      </c>
      <c r="AY179" s="23">
        <f>+'[18]17'!$E$92/10^6</f>
        <v>4.0989310000000001E-2</v>
      </c>
      <c r="AZ179" s="23">
        <f>+'[18]17'!$F$92/10^6</f>
        <v>4.1379430000000002E-2</v>
      </c>
      <c r="BA179" s="23">
        <f>+'[18]17'!$G$92/10^6</f>
        <v>4.3237140000000007E-2</v>
      </c>
      <c r="BB179" s="23">
        <f>+'[18]17'!$I$92/10^6</f>
        <v>4.3261889999999997E-2</v>
      </c>
      <c r="BC179" s="23">
        <f>+'[18]17'!$J$92/10^6</f>
        <v>4.282528E-2</v>
      </c>
      <c r="BD179" s="23">
        <f>+'[18]17'!$K$92/10^6</f>
        <v>4.5104419999999999E-2</v>
      </c>
      <c r="BE179" s="23">
        <f>+'[18]17'!$M$92/10^6</f>
        <v>4.544219E-2</v>
      </c>
      <c r="BF179" s="23">
        <f>+'[18]17'!$N$92/10^6</f>
        <v>4.6529800000000003E-2</v>
      </c>
      <c r="BG179" s="23">
        <f>+'[18]17'!$O$92/10^6</f>
        <v>4.6490290000000004E-2</v>
      </c>
      <c r="BH179" s="23">
        <f>+'[18]17'!$Q$92/10^6</f>
        <v>4.7026200000000004E-2</v>
      </c>
      <c r="BI179" s="23">
        <f>+'[18]17'!$R$92/10^6</f>
        <v>4.9785219999999998E-2</v>
      </c>
      <c r="BJ179" s="23">
        <f>+'[18]17'!$S$92/10^6</f>
        <v>4.8007149999999998E-2</v>
      </c>
      <c r="BK179" s="24">
        <f t="shared" si="16"/>
        <v>0.54007832</v>
      </c>
      <c r="BM179" s="15">
        <v>1030</v>
      </c>
      <c r="BN179" s="15" t="s">
        <v>18</v>
      </c>
      <c r="BO179" s="23">
        <f t="shared" si="17"/>
        <v>1.5936119200000001</v>
      </c>
      <c r="BP179" s="23">
        <f>+'[19]2M'!$AG$62/10^6</f>
        <v>3.2079868600000006</v>
      </c>
      <c r="BQ179" s="23">
        <f>+'[19]3M'!$AG$62/10^6</f>
        <v>4.8461073699999995</v>
      </c>
      <c r="BR179" s="23">
        <f>+'[19]4M'!$AG$62/10^6</f>
        <v>6.5369299299999994</v>
      </c>
      <c r="BS179" s="23">
        <f>+'[19]5M'!$AG$62/10^6</f>
        <v>8.0196880000000004</v>
      </c>
      <c r="BT179" s="23">
        <f>+'[19]6M'!$AG$62/10^6</f>
        <v>9.6410811900000013</v>
      </c>
      <c r="BU179" s="23">
        <f>+'[19]7M'!$AG$62/10^6</f>
        <v>11.470966700000004</v>
      </c>
      <c r="BV179" s="23">
        <f>+'[19]8M'!$AG$62/10^6</f>
        <v>13.13047575</v>
      </c>
      <c r="BW179" s="23">
        <f>+'[19]9M'!$AG$62/10^6</f>
        <v>14.856459339999997</v>
      </c>
      <c r="BX179" s="23">
        <f>+'[19]10M'!$AG$62/10^6</f>
        <v>16.372310939999998</v>
      </c>
      <c r="BY179" s="23">
        <f>+'[19]11M'!$AG$62/10^6</f>
        <v>18.030863700000005</v>
      </c>
      <c r="BZ179" s="23">
        <f>+'[19]12M'!$AG$62/10^6</f>
        <v>19.57038682</v>
      </c>
      <c r="CA179" s="311"/>
    </row>
    <row r="180" spans="1:79" customFormat="1" x14ac:dyDescent="0.2">
      <c r="A180" s="4">
        <v>10300</v>
      </c>
      <c r="B180" s="4" t="s">
        <v>167</v>
      </c>
      <c r="C180" s="18">
        <f>SUM(C152:C179)</f>
        <v>169.25544735</v>
      </c>
      <c r="D180" s="18">
        <f t="shared" ref="D180:N180" si="19">SUM(D152:D179)</f>
        <v>173.89485246000001</v>
      </c>
      <c r="E180" s="18">
        <f t="shared" si="19"/>
        <v>176.22298859999998</v>
      </c>
      <c r="F180" s="18">
        <f t="shared" si="19"/>
        <v>181.47450293</v>
      </c>
      <c r="G180" s="18">
        <f t="shared" si="19"/>
        <v>164.87503915999997</v>
      </c>
      <c r="H180" s="18">
        <f t="shared" si="19"/>
        <v>176.13252879999996</v>
      </c>
      <c r="I180" s="18">
        <f t="shared" si="19"/>
        <v>193.97398666000001</v>
      </c>
      <c r="J180" s="18">
        <f t="shared" si="19"/>
        <v>171.81372999999994</v>
      </c>
      <c r="K180" s="18">
        <f t="shared" si="19"/>
        <v>184.15843891</v>
      </c>
      <c r="L180" s="18">
        <f t="shared" si="19"/>
        <v>159.84459364999992</v>
      </c>
      <c r="M180" s="18">
        <f t="shared" si="19"/>
        <v>180.38435197999996</v>
      </c>
      <c r="N180" s="18">
        <f t="shared" si="19"/>
        <v>173.51702066999999</v>
      </c>
      <c r="O180" s="18">
        <f>SUM(O152:O179)</f>
        <v>2105.5474811700005</v>
      </c>
      <c r="P180" s="317"/>
      <c r="Q180" s="4">
        <v>10300</v>
      </c>
      <c r="R180" s="4" t="s">
        <v>167</v>
      </c>
      <c r="S180" s="18">
        <f t="shared" ref="S180:AE180" si="20">SUM(S152:S179)</f>
        <v>145.71171972999997</v>
      </c>
      <c r="T180" s="18">
        <f t="shared" si="20"/>
        <v>150.49140166000001</v>
      </c>
      <c r="U180" s="18">
        <f t="shared" si="20"/>
        <v>151.88671459</v>
      </c>
      <c r="V180" s="18">
        <f t="shared" si="20"/>
        <v>157.46843037999994</v>
      </c>
      <c r="W180" s="18">
        <f t="shared" si="20"/>
        <v>140.99806486000003</v>
      </c>
      <c r="X180" s="18">
        <f t="shared" si="20"/>
        <v>151.50210898999998</v>
      </c>
      <c r="Y180" s="18">
        <f t="shared" si="20"/>
        <v>170.09437503999999</v>
      </c>
      <c r="Z180" s="18">
        <f t="shared" si="20"/>
        <v>147.45781630000002</v>
      </c>
      <c r="AA180" s="18">
        <f t="shared" si="20"/>
        <v>159.46999434000003</v>
      </c>
      <c r="AB180" s="18">
        <f t="shared" si="20"/>
        <v>135.32935662</v>
      </c>
      <c r="AC180" s="18">
        <f t="shared" si="20"/>
        <v>154.35262264999997</v>
      </c>
      <c r="AD180" s="18">
        <f t="shared" si="20"/>
        <v>146.18752283999996</v>
      </c>
      <c r="AE180" s="18">
        <f t="shared" si="20"/>
        <v>1810.9501280000006</v>
      </c>
      <c r="AG180" s="4">
        <v>10300</v>
      </c>
      <c r="AH180" s="4" t="s">
        <v>167</v>
      </c>
      <c r="AI180" s="18">
        <f>SUM(AI152:AI179)</f>
        <v>14.998141199999996</v>
      </c>
      <c r="AJ180" s="25">
        <f t="shared" ref="AJ180:AU180" si="21">SUM(AJ152:AJ179)</f>
        <v>14.890360099999999</v>
      </c>
      <c r="AK180" s="25">
        <f t="shared" si="21"/>
        <v>15.08708955</v>
      </c>
      <c r="AL180" s="25">
        <f t="shared" si="21"/>
        <v>15.008771909999998</v>
      </c>
      <c r="AM180" s="25">
        <f t="shared" si="21"/>
        <v>15.311356999999997</v>
      </c>
      <c r="AN180" s="25">
        <f t="shared" si="21"/>
        <v>15.491544120000002</v>
      </c>
      <c r="AO180" s="25">
        <f t="shared" si="21"/>
        <v>14.606373549999999</v>
      </c>
      <c r="AP180" s="25">
        <f t="shared" si="21"/>
        <v>14.927214549999999</v>
      </c>
      <c r="AQ180" s="25">
        <f t="shared" si="21"/>
        <v>15.265788839999997</v>
      </c>
      <c r="AR180" s="25">
        <f t="shared" si="21"/>
        <v>14.928032549999998</v>
      </c>
      <c r="AS180" s="25">
        <f t="shared" si="21"/>
        <v>16.173659880000002</v>
      </c>
      <c r="AT180" s="25">
        <f t="shared" si="21"/>
        <v>17.199655329999999</v>
      </c>
      <c r="AU180" s="18">
        <f t="shared" si="21"/>
        <v>183.88798858000004</v>
      </c>
      <c r="AW180" s="4">
        <v>10300</v>
      </c>
      <c r="AX180" s="4" t="s">
        <v>149</v>
      </c>
      <c r="AY180" s="18">
        <f>SUM(AY152:AY179)</f>
        <v>8.5455864199999994</v>
      </c>
      <c r="AZ180" s="25">
        <f t="shared" ref="AZ180:BK180" si="22">SUM(AZ152:AZ179)</f>
        <v>8.5130906999999993</v>
      </c>
      <c r="BA180" s="25">
        <f t="shared" si="22"/>
        <v>9.2491844600000022</v>
      </c>
      <c r="BB180" s="25">
        <f t="shared" si="22"/>
        <v>8.9973006400000006</v>
      </c>
      <c r="BC180" s="25">
        <f t="shared" si="22"/>
        <v>8.5656172999999995</v>
      </c>
      <c r="BD180" s="25">
        <f t="shared" si="22"/>
        <v>9.138875689999999</v>
      </c>
      <c r="BE180" s="25">
        <f t="shared" si="22"/>
        <v>9.2732380699999961</v>
      </c>
      <c r="BF180" s="25">
        <f t="shared" si="22"/>
        <v>9.4286991499999999</v>
      </c>
      <c r="BG180" s="25">
        <f t="shared" si="22"/>
        <v>9.4226557299999989</v>
      </c>
      <c r="BH180" s="25">
        <f t="shared" si="22"/>
        <v>9.5872044799999969</v>
      </c>
      <c r="BI180" s="25">
        <f t="shared" si="22"/>
        <v>9.8580694500000003</v>
      </c>
      <c r="BJ180" s="25">
        <f t="shared" si="22"/>
        <v>10.129842500000001</v>
      </c>
      <c r="BK180" s="18">
        <f t="shared" si="22"/>
        <v>110.70936458999998</v>
      </c>
      <c r="BM180" s="4">
        <v>10300</v>
      </c>
      <c r="BN180" s="4" t="s">
        <v>55</v>
      </c>
      <c r="BO180" s="25">
        <f>SUM(BO152:BO179)</f>
        <v>169.25544735</v>
      </c>
      <c r="BP180" s="18">
        <f>SUM(BP152:BP179)</f>
        <v>343.15029981000004</v>
      </c>
      <c r="BQ180" s="18">
        <f t="shared" ref="BQ180:BY180" si="23">SUM(BQ152:BQ179)</f>
        <v>519.37328841000021</v>
      </c>
      <c r="BR180" s="18">
        <f t="shared" si="23"/>
        <v>700.84779134000019</v>
      </c>
      <c r="BS180" s="18">
        <f t="shared" si="23"/>
        <v>865.72283049999999</v>
      </c>
      <c r="BT180" s="18">
        <f t="shared" si="23"/>
        <v>1041.8553593000001</v>
      </c>
      <c r="BU180" s="18">
        <f t="shared" si="23"/>
        <v>1235.82934596</v>
      </c>
      <c r="BV180" s="18">
        <f t="shared" si="23"/>
        <v>1407.6430759599998</v>
      </c>
      <c r="BW180" s="18">
        <f t="shared" ref="BW180" si="24">SUM(BW152:BW179)</f>
        <v>1591.8015148699994</v>
      </c>
      <c r="BX180" s="18">
        <f t="shared" si="23"/>
        <v>1751.6461085199999</v>
      </c>
      <c r="BY180" s="18">
        <f t="shared" si="23"/>
        <v>1932.0304605000003</v>
      </c>
      <c r="BZ180" s="18">
        <f>SUM(BZ152:BZ179)</f>
        <v>2105.5474811700001</v>
      </c>
      <c r="CA180" s="311"/>
    </row>
    <row r="181" spans="1:79" customFormat="1" x14ac:dyDescent="0.2">
      <c r="A181" s="32"/>
      <c r="B181" s="32"/>
      <c r="O181" s="32"/>
    </row>
    <row r="182" spans="1:79" customFormat="1" x14ac:dyDescent="0.2">
      <c r="A182" s="3" t="s">
        <v>52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167</v>
      </c>
      <c r="Q182" s="3" t="s">
        <v>52</v>
      </c>
      <c r="R182" s="3" t="s">
        <v>122</v>
      </c>
      <c r="S182" s="3" t="s">
        <v>0</v>
      </c>
      <c r="T182" s="3" t="s">
        <v>1</v>
      </c>
      <c r="U182" s="3" t="s">
        <v>2</v>
      </c>
      <c r="V182" s="3" t="s">
        <v>3</v>
      </c>
      <c r="W182" s="3" t="s">
        <v>4</v>
      </c>
      <c r="X182" s="3" t="s">
        <v>5</v>
      </c>
      <c r="Y182" s="3" t="s">
        <v>6</v>
      </c>
      <c r="Z182" s="3" t="s">
        <v>7</v>
      </c>
      <c r="AA182" s="3" t="s">
        <v>8</v>
      </c>
      <c r="AB182" s="3" t="s">
        <v>9</v>
      </c>
      <c r="AC182" s="3" t="s">
        <v>10</v>
      </c>
      <c r="AD182" s="3" t="s">
        <v>11</v>
      </c>
      <c r="AE182" s="3" t="s">
        <v>167</v>
      </c>
      <c r="AG182" s="3" t="s">
        <v>73</v>
      </c>
      <c r="AH182" s="3" t="s">
        <v>44</v>
      </c>
      <c r="AI182" s="3" t="s">
        <v>74</v>
      </c>
      <c r="AJ182" s="3" t="s">
        <v>75</v>
      </c>
      <c r="AK182" s="3" t="s">
        <v>76</v>
      </c>
      <c r="AL182" s="3" t="s">
        <v>77</v>
      </c>
      <c r="AM182" s="3" t="s">
        <v>78</v>
      </c>
      <c r="AN182" s="3" t="s">
        <v>79</v>
      </c>
      <c r="AO182" s="3" t="s">
        <v>80</v>
      </c>
      <c r="AP182" s="3" t="s">
        <v>81</v>
      </c>
      <c r="AQ182" s="3" t="s">
        <v>82</v>
      </c>
      <c r="AR182" s="3" t="s">
        <v>83</v>
      </c>
      <c r="AS182" s="3" t="s">
        <v>84</v>
      </c>
      <c r="AT182" s="3" t="s">
        <v>85</v>
      </c>
      <c r="AW182" s="3" t="s">
        <v>52</v>
      </c>
      <c r="AX182" s="3" t="s">
        <v>168</v>
      </c>
      <c r="AY182" s="3" t="s">
        <v>0</v>
      </c>
      <c r="AZ182" s="3" t="s">
        <v>1</v>
      </c>
      <c r="BA182" s="3" t="s">
        <v>2</v>
      </c>
      <c r="BB182" s="3" t="s">
        <v>3</v>
      </c>
      <c r="BC182" s="3" t="s">
        <v>4</v>
      </c>
      <c r="BD182" s="3" t="s">
        <v>5</v>
      </c>
      <c r="BE182" s="3" t="s">
        <v>6</v>
      </c>
      <c r="BF182" s="3" t="s">
        <v>7</v>
      </c>
      <c r="BG182" s="3" t="s">
        <v>8</v>
      </c>
      <c r="BH182" s="3" t="s">
        <v>9</v>
      </c>
      <c r="BI182" s="3" t="s">
        <v>10</v>
      </c>
      <c r="BJ182" s="3" t="s">
        <v>11</v>
      </c>
      <c r="BK182" s="3" t="s">
        <v>167</v>
      </c>
    </row>
    <row r="183" spans="1:79" customFormat="1" x14ac:dyDescent="0.2">
      <c r="A183" s="34"/>
      <c r="B183" s="34" t="s">
        <v>46</v>
      </c>
      <c r="C183" s="21">
        <f>+[18]เขต!$E$286/10^6</f>
        <v>7.3956182300000002</v>
      </c>
      <c r="D183" s="21">
        <f>+[18]เขต!$F$286/10^6</f>
        <v>7.7470675099999999</v>
      </c>
      <c r="E183" s="21">
        <f>+[18]เขต!$G$286/10^6</f>
        <v>7.4546156900000007</v>
      </c>
      <c r="F183" s="21">
        <f>+[18]เขต!$I$286/10^6</f>
        <v>8.1354976800000003</v>
      </c>
      <c r="G183" s="21">
        <f>+[18]เขต!$J$286/10^6</f>
        <v>7.6054559600000022</v>
      </c>
      <c r="H183" s="21">
        <f>+[18]เขต!$K$286/10^6</f>
        <v>8.7400284500000005</v>
      </c>
      <c r="I183" s="21">
        <f>+[18]เขต!$M$286/10^6</f>
        <v>7.6707984799999984</v>
      </c>
      <c r="J183" s="21">
        <f>+[18]เขต!$N$286/10^6</f>
        <v>6.9953607699999996</v>
      </c>
      <c r="K183" s="21">
        <f>+[18]เขต!$O$286/10^6</f>
        <v>7.8728688899999986</v>
      </c>
      <c r="L183" s="21">
        <f>+[18]เขต!$Q$286/10^6</f>
        <v>7.96092318</v>
      </c>
      <c r="M183" s="21">
        <f>+[18]เขต!$R$286/10^6</f>
        <v>7.9860070399999996</v>
      </c>
      <c r="N183" s="21">
        <f>+[18]เขต!$S$286/10^6</f>
        <v>9.6033988699999995</v>
      </c>
      <c r="O183" s="329">
        <f t="shared" ref="O183:O210" si="25">SUM(C183:N183)</f>
        <v>95.167640750000004</v>
      </c>
      <c r="Q183" s="34"/>
      <c r="R183" s="34" t="s">
        <v>46</v>
      </c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6">
        <f t="shared" ref="AE183:AE210" si="26">SUM(S183:AD183)</f>
        <v>0</v>
      </c>
      <c r="AG183" s="34"/>
      <c r="AH183" s="34" t="s">
        <v>46</v>
      </c>
      <c r="AI183" s="19">
        <f>+C183</f>
        <v>7.3956182300000002</v>
      </c>
      <c r="AJ183" s="21">
        <f>+'[19]2M'!$F$286/10^6</f>
        <v>15.142685740000001</v>
      </c>
      <c r="AK183" s="21">
        <f>+'[19]3M'!$F$286/10^6</f>
        <v>22.597301430000002</v>
      </c>
      <c r="AL183" s="21">
        <f>+'[19]4M'!$F$286/10^6</f>
        <v>30.732799109999998</v>
      </c>
      <c r="AM183" s="21">
        <f>+'[19]5M'!$F$286/10^6</f>
        <v>38.338255069999995</v>
      </c>
      <c r="AN183" s="21">
        <f>+'[19]6M'!$F$286/10^6</f>
        <v>47.078283520000006</v>
      </c>
      <c r="AO183" s="21">
        <f>+'[19]7M'!$F$286/10^6</f>
        <v>54.749082000000008</v>
      </c>
      <c r="AP183" s="21">
        <f>+'[19]8M'!$F$286/10^6</f>
        <v>61.744442770000006</v>
      </c>
      <c r="AQ183" s="21">
        <f>+'[19]9M'!$F$286/10^6</f>
        <v>69.617311660000013</v>
      </c>
      <c r="AR183" s="21">
        <f>+'[19]10M'!$F$286/10^6</f>
        <v>77.578234840000007</v>
      </c>
      <c r="AS183" s="21">
        <f>+'[19]11M'!$F$286/10^6</f>
        <v>85.564241879999983</v>
      </c>
      <c r="AT183" s="21">
        <f>+'[19]12M'!$F$286/10^6</f>
        <v>95.167640750000018</v>
      </c>
      <c r="AU183" s="311"/>
      <c r="AW183" s="34"/>
      <c r="AX183" s="34" t="s">
        <v>46</v>
      </c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329">
        <f t="shared" ref="BK183:BK210" si="27">SUM(AY183:BJ183)</f>
        <v>0</v>
      </c>
    </row>
    <row r="184" spans="1:79" customFormat="1" x14ac:dyDescent="0.2">
      <c r="A184" s="7">
        <v>1004</v>
      </c>
      <c r="B184" s="10" t="s">
        <v>94</v>
      </c>
      <c r="C184" s="21">
        <f>+'[18]11'!$E$286/10^6</f>
        <v>16.293266579999997</v>
      </c>
      <c r="D184" s="21">
        <f>+'[18]11'!$F$286/10^6</f>
        <v>16.815141789999998</v>
      </c>
      <c r="E184" s="21">
        <f>+'[18]11'!$G$286/10^6</f>
        <v>17.231008070000005</v>
      </c>
      <c r="F184" s="21">
        <f>+'[18]11'!$I$286/10^6</f>
        <v>15.51237098</v>
      </c>
      <c r="G184" s="21">
        <f>+'[18]11'!$J$286/10^6</f>
        <v>18.69364114</v>
      </c>
      <c r="H184" s="21">
        <f>+'[18]11'!$K$286/10^6</f>
        <v>18.121975380000002</v>
      </c>
      <c r="I184" s="21">
        <f>+'[18]11'!$M$286/10^6</f>
        <v>18.235666080000001</v>
      </c>
      <c r="J184" s="21">
        <f>+'[18]11'!$N$286/10^6</f>
        <v>19.179289049999994</v>
      </c>
      <c r="K184" s="21">
        <f>+'[18]11'!$O$286/10^6</f>
        <v>19.473142890000005</v>
      </c>
      <c r="L184" s="21">
        <f>+'[18]11'!$Q$286/10^6</f>
        <v>20.830172249999997</v>
      </c>
      <c r="M184" s="21">
        <f>+'[18]11'!$R$286/10^6</f>
        <v>17.933507870000003</v>
      </c>
      <c r="N184" s="21">
        <f>+'[18]11'!$S$286/10^6</f>
        <v>23.004847379999998</v>
      </c>
      <c r="O184" s="22">
        <f t="shared" si="25"/>
        <v>221.32402946000002</v>
      </c>
      <c r="Q184" s="7">
        <v>1004</v>
      </c>
      <c r="R184" s="10" t="s">
        <v>94</v>
      </c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29">
        <f t="shared" si="26"/>
        <v>0</v>
      </c>
      <c r="AG184" s="10">
        <v>1004</v>
      </c>
      <c r="AH184" s="10" t="s">
        <v>94</v>
      </c>
      <c r="AI184" s="21">
        <f t="shared" ref="AI184:AI210" si="28">+C184</f>
        <v>16.293266579999997</v>
      </c>
      <c r="AJ184" s="21">
        <f>+'[19]2M'!$G$286/10^6</f>
        <v>33.108408369999999</v>
      </c>
      <c r="AK184" s="21">
        <f>+'[19]3M'!$G$286/10^6</f>
        <v>50.339416440000015</v>
      </c>
      <c r="AL184" s="21">
        <f>+'[19]4M'!$G$286/10^6</f>
        <v>65.851787420000008</v>
      </c>
      <c r="AM184" s="21">
        <f>+'[19]5M'!$G$286/10^6</f>
        <v>84.545428560000005</v>
      </c>
      <c r="AN184" s="21">
        <f>+'[19]6M'!$G$286/10^6</f>
        <v>102.66740394</v>
      </c>
      <c r="AO184" s="21">
        <f>+'[19]7M'!$G$286/10^6</f>
        <v>120.90307002000002</v>
      </c>
      <c r="AP184" s="21">
        <f>+'[19]8M'!$G$286/10^6</f>
        <v>140.08235906999997</v>
      </c>
      <c r="AQ184" s="21">
        <f>+'[19]9M'!$G$286/10^6</f>
        <v>159.55550195999999</v>
      </c>
      <c r="AR184" s="21">
        <f>+'[19]10M'!$G$286/10^6</f>
        <v>180.38567421000002</v>
      </c>
      <c r="AS184" s="21">
        <f>+'[19]11M'!$G$286/10^6</f>
        <v>198.31918207999999</v>
      </c>
      <c r="AT184" s="21">
        <f>+'[19]12M'!$G$286/10^6</f>
        <v>221.32402945999999</v>
      </c>
      <c r="AU184" s="311"/>
      <c r="AW184" s="7">
        <v>1004</v>
      </c>
      <c r="AX184" s="10" t="s">
        <v>94</v>
      </c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2">
        <f t="shared" si="27"/>
        <v>0</v>
      </c>
    </row>
    <row r="185" spans="1:79" customFormat="1" x14ac:dyDescent="0.2">
      <c r="A185" s="10">
        <v>1005</v>
      </c>
      <c r="B185" s="10" t="s">
        <v>13</v>
      </c>
      <c r="C185" s="21">
        <f>+'[18]12'!$E$286/10^6</f>
        <v>0.81366802999999999</v>
      </c>
      <c r="D185" s="21">
        <f>+'[18]12'!$F$286/10^6</f>
        <v>0.77565837999999998</v>
      </c>
      <c r="E185" s="21">
        <f>+'[18]12'!$G$286/10^6</f>
        <v>0.80795879000000015</v>
      </c>
      <c r="F185" s="21">
        <f>+'[18]12'!$I$286/10^6</f>
        <v>0.76023388000000003</v>
      </c>
      <c r="G185" s="21">
        <f>+'[18]12'!$J$286/10^6</f>
        <v>0.75967063000000012</v>
      </c>
      <c r="H185" s="21">
        <f>+'[18]12'!$K$286/10^6</f>
        <v>0.90236669000000014</v>
      </c>
      <c r="I185" s="21">
        <f>+'[18]12'!$M$286/10^6</f>
        <v>0.83115678000000004</v>
      </c>
      <c r="J185" s="21">
        <f>+'[18]12'!$N$286/10^6</f>
        <v>0.84652744000000002</v>
      </c>
      <c r="K185" s="21">
        <f>+'[18]12'!$O$286/10^6</f>
        <v>0.96444261000000009</v>
      </c>
      <c r="L185" s="21">
        <f>+'[18]12'!$Q$286/10^6</f>
        <v>0.99591877000000006</v>
      </c>
      <c r="M185" s="21">
        <f>+'[18]12'!$R$286/10^6</f>
        <v>1.2808242700000001</v>
      </c>
      <c r="N185" s="21">
        <f>+'[18]12'!$S$286/10^6</f>
        <v>1.0048375199999999</v>
      </c>
      <c r="O185" s="22">
        <f t="shared" si="25"/>
        <v>10.74326379</v>
      </c>
      <c r="Q185" s="10">
        <v>1005</v>
      </c>
      <c r="R185" s="10" t="s">
        <v>13</v>
      </c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9">
        <f t="shared" si="26"/>
        <v>0</v>
      </c>
      <c r="AG185" s="10">
        <v>1005</v>
      </c>
      <c r="AH185" s="10" t="s">
        <v>13</v>
      </c>
      <c r="AI185" s="21">
        <f t="shared" si="28"/>
        <v>0.81366802999999999</v>
      </c>
      <c r="AJ185" s="21">
        <f>+'[19]2M'!$H$286/10^6</f>
        <v>1.58932641</v>
      </c>
      <c r="AK185" s="21">
        <f>+'[19]3M'!$H$286/10^6</f>
        <v>2.3972851999999998</v>
      </c>
      <c r="AL185" s="21">
        <f>+'[19]4M'!$H$286/10^6</f>
        <v>3.1575190799999997</v>
      </c>
      <c r="AM185" s="21">
        <f>+'[19]5M'!$H$286/10^6</f>
        <v>3.9171897100000002</v>
      </c>
      <c r="AN185" s="21">
        <f>+'[19]6M'!$H$286/10^6</f>
        <v>4.8195563999999997</v>
      </c>
      <c r="AO185" s="21">
        <f>+'[19]7M'!$H$286/10^6</f>
        <v>5.6507131800000012</v>
      </c>
      <c r="AP185" s="21">
        <f>+'[19]8M'!$H$286/10^6</f>
        <v>6.4972406200000021</v>
      </c>
      <c r="AQ185" s="21">
        <f>+'[19]9M'!$H$286/10^6</f>
        <v>7.4616832300000002</v>
      </c>
      <c r="AR185" s="21">
        <f>+'[19]10M'!$H$286/10^6</f>
        <v>8.4576019999999996</v>
      </c>
      <c r="AS185" s="21">
        <f>+'[19]11M'!$H$286/10^6</f>
        <v>9.7384262699999997</v>
      </c>
      <c r="AT185" s="21">
        <f>+'[19]12M'!$H$286/10^6</f>
        <v>10.74326379</v>
      </c>
      <c r="AU185" s="311"/>
      <c r="AW185" s="10">
        <v>1005</v>
      </c>
      <c r="AX185" s="10" t="s">
        <v>13</v>
      </c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2">
        <f t="shared" si="27"/>
        <v>0</v>
      </c>
    </row>
    <row r="186" spans="1:79" customFormat="1" x14ac:dyDescent="0.2">
      <c r="A186" s="10">
        <v>1006</v>
      </c>
      <c r="B186" s="10" t="s">
        <v>14</v>
      </c>
      <c r="C186" s="21">
        <f>+'[18]13'!$E$286/10^6</f>
        <v>2.88427101</v>
      </c>
      <c r="D186" s="21">
        <f>+'[18]13'!$F$286/10^6</f>
        <v>2.8431850499999998</v>
      </c>
      <c r="E186" s="21">
        <f>+'[18]13'!$G$286/10^6</f>
        <v>3.2509462999999998</v>
      </c>
      <c r="F186" s="21">
        <f>+'[18]13'!$I$286/10^6</f>
        <v>3.2202442600000003</v>
      </c>
      <c r="G186" s="21">
        <f>+'[18]13'!$J$286/10^6</f>
        <v>2.9047063900000003</v>
      </c>
      <c r="H186" s="21">
        <f>+'[18]13'!$K$286/10^6</f>
        <v>3.1198036599999996</v>
      </c>
      <c r="I186" s="21">
        <f>+'[18]13'!$M$286/10^6</f>
        <v>2.8233106799999996</v>
      </c>
      <c r="J186" s="21">
        <f>+'[18]13'!$N$286/10^6</f>
        <v>3.3212008700000002</v>
      </c>
      <c r="K186" s="21">
        <f>+'[18]13'!$O$286/10^6</f>
        <v>2.8454703400000003</v>
      </c>
      <c r="L186" s="21">
        <f>+'[18]13'!$Q$286/10^6</f>
        <v>3.0578443099999997</v>
      </c>
      <c r="M186" s="21">
        <f>+'[18]13'!$R$286/10^6</f>
        <v>3.1004647099999998</v>
      </c>
      <c r="N186" s="21">
        <f>+'[18]13'!$S$286/10^6</f>
        <v>3.0318476100000007</v>
      </c>
      <c r="O186" s="22">
        <f t="shared" si="25"/>
        <v>36.403295189999994</v>
      </c>
      <c r="Q186" s="10">
        <v>1006</v>
      </c>
      <c r="R186" s="10" t="s">
        <v>14</v>
      </c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9">
        <f t="shared" si="26"/>
        <v>0</v>
      </c>
      <c r="AG186" s="10">
        <v>1006</v>
      </c>
      <c r="AH186" s="10" t="s">
        <v>14</v>
      </c>
      <c r="AI186" s="21">
        <f t="shared" si="28"/>
        <v>2.88427101</v>
      </c>
      <c r="AJ186" s="21">
        <f>+'[19]2M'!$I$286/10^6</f>
        <v>5.7274560599999997</v>
      </c>
      <c r="AK186" s="21">
        <f>+'[19]3M'!$I$286/10^6</f>
        <v>8.9784023600000005</v>
      </c>
      <c r="AL186" s="21">
        <f>+'[19]4M'!$I$286/10^6</f>
        <v>12.198646620000002</v>
      </c>
      <c r="AM186" s="21">
        <f>+'[19]5M'!$I$286/10^6</f>
        <v>15.103353010000001</v>
      </c>
      <c r="AN186" s="21">
        <f>+'[19]6M'!$I$286/10^6</f>
        <v>18.223156669999998</v>
      </c>
      <c r="AO186" s="21">
        <f>+'[19]7M'!$I$286/10^6</f>
        <v>21.046467350000004</v>
      </c>
      <c r="AP186" s="21">
        <f>+'[19]8M'!$I$286/10^6</f>
        <v>24.367668220000006</v>
      </c>
      <c r="AQ186" s="21">
        <f>+'[19]9M'!$I$286/10^6</f>
        <v>27.213138560000001</v>
      </c>
      <c r="AR186" s="21">
        <f>+'[19]10M'!$I$286/10^6</f>
        <v>30.270982870000005</v>
      </c>
      <c r="AS186" s="21">
        <f>+'[19]11M'!$I$286/10^6</f>
        <v>33.371447580000002</v>
      </c>
      <c r="AT186" s="21">
        <f>+'[19]12M'!$I$286/10^6</f>
        <v>36.403295189999994</v>
      </c>
      <c r="AU186" s="311"/>
      <c r="AW186" s="10">
        <v>1006</v>
      </c>
      <c r="AX186" s="10" t="s">
        <v>14</v>
      </c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2">
        <f t="shared" si="27"/>
        <v>0</v>
      </c>
    </row>
    <row r="187" spans="1:79" customFormat="1" x14ac:dyDescent="0.2">
      <c r="A187" s="10">
        <v>1007</v>
      </c>
      <c r="B187" s="10" t="s">
        <v>15</v>
      </c>
      <c r="C187" s="21">
        <f>+'[18]14'!$E$286/10^6</f>
        <v>2.7448656300000001</v>
      </c>
      <c r="D187" s="21">
        <f>+'[18]14'!$F$286/10^6</f>
        <v>2.6532016899999999</v>
      </c>
      <c r="E187" s="21">
        <f>+'[18]14'!$G$286/10^6</f>
        <v>2.73261624</v>
      </c>
      <c r="F187" s="21">
        <f>+'[18]14'!$I$286/10^6</f>
        <v>2.9275998400000001</v>
      </c>
      <c r="G187" s="21">
        <f>+'[18]14'!$J$286/10^6</f>
        <v>2.6208811699999996</v>
      </c>
      <c r="H187" s="21">
        <f>+'[18]14'!$K$286/10^6</f>
        <v>2.8468392900000006</v>
      </c>
      <c r="I187" s="21">
        <f>+'[18]14'!$M$286/10^6</f>
        <v>2.7497141100000002</v>
      </c>
      <c r="J187" s="21">
        <f>+'[18]14'!$N$286/10^6</f>
        <v>2.9640612499999999</v>
      </c>
      <c r="K187" s="21">
        <f>+'[18]14'!$O$286/10^6</f>
        <v>3.3108217299999998</v>
      </c>
      <c r="L187" s="21">
        <f>+'[18]14'!$Q$286/10^6</f>
        <v>3.0751344300000008</v>
      </c>
      <c r="M187" s="21">
        <f>+'[18]14'!$R$286/10^6</f>
        <v>3.0365479500000001</v>
      </c>
      <c r="N187" s="21">
        <f>+'[18]14'!$S$286/10^6</f>
        <v>2.9480155999999997</v>
      </c>
      <c r="O187" s="22">
        <f t="shared" si="25"/>
        <v>34.610298930000006</v>
      </c>
      <c r="Q187" s="10">
        <v>1007</v>
      </c>
      <c r="R187" s="10" t="s">
        <v>15</v>
      </c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9">
        <f t="shared" si="26"/>
        <v>0</v>
      </c>
      <c r="AG187" s="10">
        <v>1007</v>
      </c>
      <c r="AH187" s="10" t="s">
        <v>15</v>
      </c>
      <c r="AI187" s="21">
        <f t="shared" si="28"/>
        <v>2.7448656300000001</v>
      </c>
      <c r="AJ187" s="21">
        <f>+'[19]2M'!$J$286/10^6</f>
        <v>5.3980673199999991</v>
      </c>
      <c r="AK187" s="21">
        <f>+'[19]3M'!$J$286/10^6</f>
        <v>8.1306835600000014</v>
      </c>
      <c r="AL187" s="21">
        <f>+'[19]4M'!$J$286/10^6</f>
        <v>11.058283400000001</v>
      </c>
      <c r="AM187" s="21">
        <f>+'[19]5M'!$J$286/10^6</f>
        <v>13.679164570000001</v>
      </c>
      <c r="AN187" s="21">
        <f>+'[19]6M'!$J$286/10^6</f>
        <v>16.526003860000003</v>
      </c>
      <c r="AO187" s="21">
        <f>+'[19]7M'!$J$286/10^6</f>
        <v>19.275717970000002</v>
      </c>
      <c r="AP187" s="21">
        <f>+'[19]8M'!$J$286/10^6</f>
        <v>22.239779220000003</v>
      </c>
      <c r="AQ187" s="21">
        <f>+'[19]9M'!$J$286/10^6</f>
        <v>25.550600950000003</v>
      </c>
      <c r="AR187" s="21">
        <f>+'[19]10M'!$J$286/10^6</f>
        <v>28.625735379999998</v>
      </c>
      <c r="AS187" s="21">
        <f>+'[19]11M'!$J$286/10^6</f>
        <v>31.662283330000001</v>
      </c>
      <c r="AT187" s="21">
        <f>+'[19]12M'!$J$286/10^6</f>
        <v>34.610298929999999</v>
      </c>
      <c r="AU187" s="311"/>
      <c r="AW187" s="10">
        <v>1007</v>
      </c>
      <c r="AX187" s="10" t="s">
        <v>15</v>
      </c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2">
        <f t="shared" si="27"/>
        <v>0</v>
      </c>
    </row>
    <row r="188" spans="1:79" customFormat="1" x14ac:dyDescent="0.2">
      <c r="A188" s="10">
        <v>1008</v>
      </c>
      <c r="B188" s="10" t="s">
        <v>16</v>
      </c>
      <c r="C188" s="21">
        <f>+'[18]15'!$E$286/10^6</f>
        <v>1.0397987299999998</v>
      </c>
      <c r="D188" s="21">
        <f>+'[18]15'!$F$286/10^6</f>
        <v>1.2554539100000004</v>
      </c>
      <c r="E188" s="21">
        <f>+'[18]15'!$G$286/10^6</f>
        <v>1.4042805900000002</v>
      </c>
      <c r="F188" s="21">
        <f>+'[18]15'!$I$286/10^6</f>
        <v>1.29030088</v>
      </c>
      <c r="G188" s="21">
        <f>+'[18]15'!$J$286/10^6</f>
        <v>1.4051655199999999</v>
      </c>
      <c r="H188" s="21">
        <f>+'[18]15'!$K$286/10^6</f>
        <v>1.4462522600000001</v>
      </c>
      <c r="I188" s="21">
        <f>+'[18]15'!$M$286/10^6</f>
        <v>1.4669264399999997</v>
      </c>
      <c r="J188" s="21">
        <f>+'[18]15'!$N$286/10^6</f>
        <v>1.3096063200000001</v>
      </c>
      <c r="K188" s="21">
        <f>+'[18]15'!$O$286/10^6</f>
        <v>1.4209160100000002</v>
      </c>
      <c r="L188" s="21">
        <f>+'[18]15'!$Q$286/10^6</f>
        <v>1.4777762800000003</v>
      </c>
      <c r="M188" s="21">
        <f>+'[18]15'!$R$286/10^6</f>
        <v>1.3182092300000001</v>
      </c>
      <c r="N188" s="21">
        <f>+'[18]15'!$S$286/10^6</f>
        <v>2.3344307800000008</v>
      </c>
      <c r="O188" s="22">
        <f t="shared" si="25"/>
        <v>17.169116950000003</v>
      </c>
      <c r="Q188" s="10">
        <v>1008</v>
      </c>
      <c r="R188" s="10" t="s">
        <v>16</v>
      </c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9">
        <f t="shared" si="26"/>
        <v>0</v>
      </c>
      <c r="AG188" s="10">
        <v>1008</v>
      </c>
      <c r="AH188" s="10" t="s">
        <v>16</v>
      </c>
      <c r="AI188" s="21">
        <f t="shared" si="28"/>
        <v>1.0397987299999998</v>
      </c>
      <c r="AJ188" s="21">
        <f>+'[19]2M'!$K$286/10^6</f>
        <v>2.2952526399999997</v>
      </c>
      <c r="AK188" s="21">
        <f>+'[19]3M'!$K$286/10^6</f>
        <v>3.6995332300000006</v>
      </c>
      <c r="AL188" s="21">
        <f>+'[19]4M'!$K$286/10^6</f>
        <v>4.9898341099999994</v>
      </c>
      <c r="AM188" s="21">
        <f>+'[19]5M'!$K$286/10^6</f>
        <v>6.3949996300000009</v>
      </c>
      <c r="AN188" s="21">
        <f>+'[19]6M'!$K$286/10^6</f>
        <v>7.8412518900000014</v>
      </c>
      <c r="AO188" s="21">
        <f>+'[19]7M'!$K$286/10^6</f>
        <v>9.3081783300000023</v>
      </c>
      <c r="AP188" s="21">
        <f>+'[19]8M'!$K$286/10^6</f>
        <v>10.617784649999999</v>
      </c>
      <c r="AQ188" s="21">
        <f>+'[19]9M'!$K$286/10^6</f>
        <v>12.03870066</v>
      </c>
      <c r="AR188" s="21">
        <f>+'[19]10M'!$K$286/10^6</f>
        <v>13.516476939999999</v>
      </c>
      <c r="AS188" s="21">
        <f>+'[19]11M'!$K$286/10^6</f>
        <v>14.834686170000001</v>
      </c>
      <c r="AT188" s="21">
        <f>+'[19]12M'!$K$286/10^6</f>
        <v>17.169116950000003</v>
      </c>
      <c r="AU188" s="311"/>
      <c r="AW188" s="10">
        <v>1008</v>
      </c>
      <c r="AX188" s="10" t="s">
        <v>16</v>
      </c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2">
        <f t="shared" si="27"/>
        <v>0</v>
      </c>
    </row>
    <row r="189" spans="1:79" customFormat="1" x14ac:dyDescent="0.2">
      <c r="A189" s="10">
        <v>1009</v>
      </c>
      <c r="B189" s="10" t="s">
        <v>17</v>
      </c>
      <c r="C189" s="21">
        <f>+'[18]16'!$E$286/10^6</f>
        <v>1.5852824700000001</v>
      </c>
      <c r="D189" s="21">
        <f>+'[18]16'!$F$286/10^6</f>
        <v>0.44237638000000012</v>
      </c>
      <c r="E189" s="21">
        <f>+'[18]16'!$G$286/10^6</f>
        <v>0.96736068000000008</v>
      </c>
      <c r="F189" s="21">
        <f>+'[18]16'!$I$286/10^6</f>
        <v>0.97885021999999999</v>
      </c>
      <c r="G189" s="21">
        <f>+'[18]16'!$J$286/10^6</f>
        <v>0.94188743999999991</v>
      </c>
      <c r="H189" s="21">
        <f>+'[18]16'!$K$286/10^6</f>
        <v>1.0283803400000002</v>
      </c>
      <c r="I189" s="21">
        <f>+'[18]16'!$M$286/10^6</f>
        <v>1.1314466599999999</v>
      </c>
      <c r="J189" s="21">
        <f>+'[18]16'!$N$286/10^6</f>
        <v>1.0801711699999998</v>
      </c>
      <c r="K189" s="21">
        <f>+'[18]16'!$O$286/10^6</f>
        <v>1.2698616599999999</v>
      </c>
      <c r="L189" s="21">
        <f>+'[18]16'!$Q$286/10^6</f>
        <v>1.00028553</v>
      </c>
      <c r="M189" s="21">
        <f>+'[18]16'!$R$286/10^6</f>
        <v>0.99021369000000015</v>
      </c>
      <c r="N189" s="21">
        <f>+'[18]16'!$S$286/10^6</f>
        <v>6.4833595900000009</v>
      </c>
      <c r="O189" s="22">
        <f t="shared" si="25"/>
        <v>17.89947583</v>
      </c>
      <c r="Q189" s="10">
        <v>1009</v>
      </c>
      <c r="R189" s="10" t="s">
        <v>17</v>
      </c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9">
        <f t="shared" si="26"/>
        <v>0</v>
      </c>
      <c r="AG189" s="10">
        <v>1009</v>
      </c>
      <c r="AH189" s="10" t="s">
        <v>17</v>
      </c>
      <c r="AI189" s="21">
        <f t="shared" si="28"/>
        <v>1.5852824700000001</v>
      </c>
      <c r="AJ189" s="21">
        <f>+'[19]2M'!$L$286/10^6</f>
        <v>2.0276588500000003</v>
      </c>
      <c r="AK189" s="21">
        <f>+'[19]3M'!$L$286/10^6</f>
        <v>2.9950195300000004</v>
      </c>
      <c r="AL189" s="21">
        <f>+'[19]4M'!$L$286/10^6</f>
        <v>3.97386975</v>
      </c>
      <c r="AM189" s="21">
        <f>+'[19]5M'!$L$286/10^6</f>
        <v>4.9157571900000008</v>
      </c>
      <c r="AN189" s="21">
        <f>+'[19]6M'!$L$286/10^6</f>
        <v>5.9441375299999999</v>
      </c>
      <c r="AO189" s="21">
        <f>+'[19]7M'!$L$286/10^6</f>
        <v>7.0755841900000007</v>
      </c>
      <c r="AP189" s="21">
        <f>+'[19]8M'!$L$286/10^6</f>
        <v>8.1557553600000006</v>
      </c>
      <c r="AQ189" s="21">
        <f>+'[19]9M'!$L$286/10^6</f>
        <v>9.4256170199999971</v>
      </c>
      <c r="AR189" s="21">
        <f>+'[19]10M'!$L$286/10^6</f>
        <v>10.42590255</v>
      </c>
      <c r="AS189" s="21">
        <f>+'[19]11M'!$L$286/10^6</f>
        <v>11.416116239999999</v>
      </c>
      <c r="AT189" s="21">
        <f>+'[19]12M'!$L$286/10^6</f>
        <v>17.899475830000004</v>
      </c>
      <c r="AU189" s="311"/>
      <c r="AW189" s="10">
        <v>1009</v>
      </c>
      <c r="AX189" s="10" t="s">
        <v>17</v>
      </c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2">
        <f t="shared" si="27"/>
        <v>0</v>
      </c>
    </row>
    <row r="190" spans="1:79" customFormat="1" x14ac:dyDescent="0.2">
      <c r="A190" s="10">
        <v>1010</v>
      </c>
      <c r="B190" s="10" t="s">
        <v>19</v>
      </c>
      <c r="C190" s="21">
        <f>+'[18]18'!$E$286/10^6</f>
        <v>0.91628664999999976</v>
      </c>
      <c r="D190" s="21">
        <f>+'[18]18'!$F$286/10^6</f>
        <v>1.9077957899999995</v>
      </c>
      <c r="E190" s="21">
        <f>+'[18]18'!$G$286/10^6</f>
        <v>1.3508891999999997</v>
      </c>
      <c r="F190" s="21">
        <f>+'[18]18'!$I$286/10^6</f>
        <v>1.4018848399999999</v>
      </c>
      <c r="G190" s="21">
        <f>+'[18]18'!$J$286/10^6</f>
        <v>1.26097444</v>
      </c>
      <c r="H190" s="21">
        <f>+'[18]18'!$K$286/10^6</f>
        <v>1.4753433299999998</v>
      </c>
      <c r="I190" s="21">
        <f>+'[18]18'!$M$286/10^6</f>
        <v>1.3234474800000002</v>
      </c>
      <c r="J190" s="21">
        <f>+'[18]18'!$N$286/10^6</f>
        <v>1.49336202</v>
      </c>
      <c r="K190" s="21">
        <f>+'[18]18'!$O$286/10^6</f>
        <v>1.18947676</v>
      </c>
      <c r="L190" s="21">
        <f>+'[18]18'!$Q$286/10^6</f>
        <v>1.2324557299999996</v>
      </c>
      <c r="M190" s="21">
        <f>+'[18]18'!$R$286/10^6</f>
        <v>1.7436141199999999</v>
      </c>
      <c r="N190" s="21">
        <f>+'[18]18'!$S$286/10^6</f>
        <v>3.2488860500000003</v>
      </c>
      <c r="O190" s="22">
        <f t="shared" si="25"/>
        <v>18.54441641</v>
      </c>
      <c r="Q190" s="10">
        <v>1010</v>
      </c>
      <c r="R190" s="10" t="s">
        <v>19</v>
      </c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9">
        <f t="shared" si="26"/>
        <v>0</v>
      </c>
      <c r="AG190" s="10">
        <v>1010</v>
      </c>
      <c r="AH190" s="10" t="s">
        <v>19</v>
      </c>
      <c r="AI190" s="21">
        <f t="shared" si="28"/>
        <v>0.91628664999999976</v>
      </c>
      <c r="AJ190" s="21">
        <f>+'[19]2M'!$M$286/10^6</f>
        <v>2.8240824399999997</v>
      </c>
      <c r="AK190" s="21">
        <f>+'[19]3M'!$M$286/10^6</f>
        <v>4.1749716399999999</v>
      </c>
      <c r="AL190" s="21">
        <f>+'[19]4M'!$M$286/10^6</f>
        <v>5.5768564799999991</v>
      </c>
      <c r="AM190" s="21">
        <f>+'[19]5M'!$M$286/10^6</f>
        <v>6.8378309200000009</v>
      </c>
      <c r="AN190" s="21">
        <f>+'[19]6M'!$M$286/10^6</f>
        <v>8.3131742499999994</v>
      </c>
      <c r="AO190" s="21">
        <f>+'[19]7M'!$M$286/10^6</f>
        <v>9.6366217299999999</v>
      </c>
      <c r="AP190" s="21">
        <f>+'[19]8M'!$M$286/10^6</f>
        <v>11.129983749999999</v>
      </c>
      <c r="AQ190" s="21">
        <f>+'[19]9M'!$M$286/10^6</f>
        <v>12.319460509999999</v>
      </c>
      <c r="AR190" s="21">
        <f>+'[19]10M'!$M$286/10^6</f>
        <v>13.551916240000001</v>
      </c>
      <c r="AS190" s="21">
        <f>+'[19]11M'!$M$286/10^6</f>
        <v>15.295530360000003</v>
      </c>
      <c r="AT190" s="21">
        <f>+'[19]12M'!$M$286/10^6</f>
        <v>18.544416410000004</v>
      </c>
      <c r="AU190" s="311"/>
      <c r="AW190" s="10">
        <v>1010</v>
      </c>
      <c r="AX190" s="10" t="s">
        <v>19</v>
      </c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2">
        <f t="shared" si="27"/>
        <v>0</v>
      </c>
    </row>
    <row r="191" spans="1:79" customFormat="1" x14ac:dyDescent="0.2">
      <c r="A191" s="10">
        <v>1011</v>
      </c>
      <c r="B191" s="10" t="s">
        <v>20</v>
      </c>
      <c r="C191" s="21">
        <f>+'[18]19'!$E$286/10^6</f>
        <v>1.0411214900000001</v>
      </c>
      <c r="D191" s="21">
        <f>+'[18]19'!$F$286/10^6</f>
        <v>1.05959358</v>
      </c>
      <c r="E191" s="21">
        <f>+'[18]19'!$G$286/10^6</f>
        <v>0.98918531999999992</v>
      </c>
      <c r="F191" s="21">
        <f>+'[18]19'!$I$286/10^6</f>
        <v>0.98912308000000015</v>
      </c>
      <c r="G191" s="21">
        <f>+'[18]19'!$J$286/10^6</f>
        <v>1.2322441599999996</v>
      </c>
      <c r="H191" s="21">
        <f>+'[18]19'!$K$286/10^6</f>
        <v>1.0860800699999997</v>
      </c>
      <c r="I191" s="21">
        <f>+'[18]19'!$M$286/10^6</f>
        <v>1.1253092400000002</v>
      </c>
      <c r="J191" s="21">
        <f>+'[18]19'!$N$286/10^6</f>
        <v>1.1669759100000001</v>
      </c>
      <c r="K191" s="21">
        <f>+'[18]19'!$O$286/10^6</f>
        <v>1.2004136699999999</v>
      </c>
      <c r="L191" s="21">
        <f>+'[18]19'!$Q$286/10^6</f>
        <v>1.06789259</v>
      </c>
      <c r="M191" s="21">
        <f>+'[18]19'!$R$286/10^6</f>
        <v>1.0898508000000002</v>
      </c>
      <c r="N191" s="21">
        <f>+'[18]19'!$S$286/10^6</f>
        <v>1.9246438399999999</v>
      </c>
      <c r="O191" s="22">
        <f t="shared" si="25"/>
        <v>13.972433749999999</v>
      </c>
      <c r="Q191" s="10">
        <v>1011</v>
      </c>
      <c r="R191" s="10" t="s">
        <v>20</v>
      </c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9">
        <f t="shared" si="26"/>
        <v>0</v>
      </c>
      <c r="AG191" s="10">
        <v>1011</v>
      </c>
      <c r="AH191" s="10" t="s">
        <v>20</v>
      </c>
      <c r="AI191" s="21">
        <f t="shared" si="28"/>
        <v>1.0411214900000001</v>
      </c>
      <c r="AJ191" s="21">
        <f>+'[19]2M'!$N$286/10^6</f>
        <v>2.1007150699999997</v>
      </c>
      <c r="AK191" s="21">
        <f>+'[19]3M'!$N$286/10^6</f>
        <v>3.0899003899999991</v>
      </c>
      <c r="AL191" s="21">
        <f>+'[19]4M'!$N$286/10^6</f>
        <v>4.0790234700000001</v>
      </c>
      <c r="AM191" s="21">
        <f>+'[19]5M'!$N$286/10^6</f>
        <v>5.3112676299999997</v>
      </c>
      <c r="AN191" s="21">
        <f>+'[19]6M'!$N$286/10^6</f>
        <v>6.3973477000000001</v>
      </c>
      <c r="AO191" s="21">
        <f>+'[19]7M'!$N$286/10^6</f>
        <v>7.5226569399999992</v>
      </c>
      <c r="AP191" s="21">
        <f>+'[19]8M'!$N$286/10^6</f>
        <v>8.6896328499999989</v>
      </c>
      <c r="AQ191" s="21">
        <f>+'[19]9M'!$N$286/10^6</f>
        <v>9.8900465199999985</v>
      </c>
      <c r="AR191" s="21">
        <f>+'[19]10M'!$N$286/10^6</f>
        <v>10.95793911</v>
      </c>
      <c r="AS191" s="21">
        <f>+'[19]11M'!$N$286/10^6</f>
        <v>12.047789910000004</v>
      </c>
      <c r="AT191" s="21">
        <f>+'[19]12M'!$N$286/10^6</f>
        <v>13.97243375</v>
      </c>
      <c r="AU191" s="311"/>
      <c r="AW191" s="10">
        <v>1011</v>
      </c>
      <c r="AX191" s="10" t="s">
        <v>20</v>
      </c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2">
        <f t="shared" si="27"/>
        <v>0</v>
      </c>
    </row>
    <row r="192" spans="1:79" customFormat="1" x14ac:dyDescent="0.2">
      <c r="A192" s="10">
        <v>1012</v>
      </c>
      <c r="B192" s="10" t="s">
        <v>21</v>
      </c>
      <c r="C192" s="21">
        <f>+'[18]20'!$E$286/10^6</f>
        <v>2.18074799</v>
      </c>
      <c r="D192" s="21">
        <f>+'[18]20'!$F$286/10^6</f>
        <v>2.29109724</v>
      </c>
      <c r="E192" s="21">
        <f>+'[18]20'!$G$286/10^6</f>
        <v>2.57129706</v>
      </c>
      <c r="F192" s="21">
        <f>+'[18]20'!$I$286/10^6</f>
        <v>2.5919651100000007</v>
      </c>
      <c r="G192" s="21">
        <f>+'[18]20'!$J$286/10^6</f>
        <v>2.5783694899999996</v>
      </c>
      <c r="H192" s="21">
        <f>+'[18]20'!$K$286/10^6</f>
        <v>2.7977358999999997</v>
      </c>
      <c r="I192" s="21">
        <f>+'[18]20'!$M$286/10^6</f>
        <v>2.4013158699999995</v>
      </c>
      <c r="J192" s="21">
        <f>+'[18]20'!$N$286/10^6</f>
        <v>2.4216254400000001</v>
      </c>
      <c r="K192" s="21">
        <f>+'[18]20'!$O$286/10^6</f>
        <v>2.6594593799999999</v>
      </c>
      <c r="L192" s="21">
        <f>+'[18]20'!$Q$286/10^6</f>
        <v>2.43454046</v>
      </c>
      <c r="M192" s="21">
        <f>+'[18]20'!$R$286/10^6</f>
        <v>3.0120099100000006</v>
      </c>
      <c r="N192" s="21">
        <f>+'[18]20'!$S$286/10^6</f>
        <v>5.3960653900000004</v>
      </c>
      <c r="O192" s="22">
        <f t="shared" si="25"/>
        <v>33.336229240000002</v>
      </c>
      <c r="Q192" s="10">
        <v>1012</v>
      </c>
      <c r="R192" s="10" t="s">
        <v>21</v>
      </c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9">
        <f t="shared" si="26"/>
        <v>0</v>
      </c>
      <c r="AG192" s="10">
        <v>1012</v>
      </c>
      <c r="AH192" s="10" t="s">
        <v>21</v>
      </c>
      <c r="AI192" s="21">
        <f t="shared" si="28"/>
        <v>2.18074799</v>
      </c>
      <c r="AJ192" s="21">
        <f>+'[19]2M'!$O$286/10^6</f>
        <v>4.4718452300000013</v>
      </c>
      <c r="AK192" s="21">
        <f>+'[19]3M'!$O$286/10^6</f>
        <v>7.0431422900000014</v>
      </c>
      <c r="AL192" s="21">
        <f>+'[19]4M'!$O$286/10^6</f>
        <v>9.6351074000000008</v>
      </c>
      <c r="AM192" s="21">
        <f>+'[19]5M'!$O$286/10^6</f>
        <v>12.213476889999999</v>
      </c>
      <c r="AN192" s="21">
        <f>+'[19]6M'!$O$286/10^6</f>
        <v>15.01121279</v>
      </c>
      <c r="AO192" s="21">
        <f>+'[19]7M'!$O$286/10^6</f>
        <v>17.41252866</v>
      </c>
      <c r="AP192" s="21">
        <f>+'[19]8M'!$O$286/10^6</f>
        <v>19.834154099999999</v>
      </c>
      <c r="AQ192" s="21">
        <f>+'[19]9M'!$O$286/10^6</f>
        <v>22.493613480000004</v>
      </c>
      <c r="AR192" s="21">
        <f>+'[19]10M'!$O$286/10^6</f>
        <v>24.928153939999998</v>
      </c>
      <c r="AS192" s="21">
        <f>+'[19]11M'!$O$286/10^6</f>
        <v>27.940163849999998</v>
      </c>
      <c r="AT192" s="21">
        <f>+'[19]12M'!$O$286/10^6</f>
        <v>33.336229240000002</v>
      </c>
      <c r="AU192" s="311"/>
      <c r="AW192" s="10">
        <v>1012</v>
      </c>
      <c r="AX192" s="10" t="s">
        <v>21</v>
      </c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2">
        <f t="shared" si="27"/>
        <v>0</v>
      </c>
    </row>
    <row r="193" spans="1:63" customFormat="1" x14ac:dyDescent="0.2">
      <c r="A193" s="10">
        <v>1013</v>
      </c>
      <c r="B193" s="10" t="s">
        <v>22</v>
      </c>
      <c r="C193" s="21">
        <f>+'[18]21'!$E$286/10^6</f>
        <v>2.2528187100000001</v>
      </c>
      <c r="D193" s="21">
        <f>+'[18]21'!$F$286/10^6</f>
        <v>-1.3674949000000001</v>
      </c>
      <c r="E193" s="21">
        <f>+'[18]21'!$G$286/10^6</f>
        <v>0.47133363</v>
      </c>
      <c r="F193" s="21">
        <f>+'[18]21'!$I$286/10^6</f>
        <v>0.47610104000000009</v>
      </c>
      <c r="G193" s="21">
        <f>+'[18]21'!$J$286/10^6</f>
        <v>0.49088760999999997</v>
      </c>
      <c r="H193" s="21">
        <f>+'[18]21'!$K$286/10^6</f>
        <v>0.48365393000000001</v>
      </c>
      <c r="I193" s="21">
        <f>+'[18]21'!$M$286/10^6</f>
        <v>0.43997632999999992</v>
      </c>
      <c r="J193" s="21">
        <f>+'[18]21'!$N$286/10^6</f>
        <v>0.41579300999999996</v>
      </c>
      <c r="K193" s="21">
        <f>+'[18]21'!$O$286/10^6</f>
        <v>0.40549749000000007</v>
      </c>
      <c r="L193" s="21">
        <f>+'[18]21'!$Q$286/10^6</f>
        <v>0.4712924</v>
      </c>
      <c r="M193" s="21">
        <f>+'[18]21'!$R$286/10^6</f>
        <v>0.88572311999999997</v>
      </c>
      <c r="N193" s="21">
        <f>+'[18]21'!$S$286/10^6</f>
        <v>0.45287105000000005</v>
      </c>
      <c r="O193" s="22">
        <f t="shared" si="25"/>
        <v>5.8784534199999996</v>
      </c>
      <c r="Q193" s="10">
        <v>1013</v>
      </c>
      <c r="R193" s="10" t="s">
        <v>22</v>
      </c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9">
        <f t="shared" si="26"/>
        <v>0</v>
      </c>
      <c r="AG193" s="10">
        <v>1013</v>
      </c>
      <c r="AH193" s="10" t="s">
        <v>22</v>
      </c>
      <c r="AI193" s="21">
        <f t="shared" si="28"/>
        <v>2.2528187100000001</v>
      </c>
      <c r="AJ193" s="21">
        <f>+'[19]2M'!$P$286/10^6</f>
        <v>0.88532381000000004</v>
      </c>
      <c r="AK193" s="21">
        <f>+'[19]3M'!$P$286/10^6</f>
        <v>1.3566574400000002</v>
      </c>
      <c r="AL193" s="21">
        <f>+'[19]4M'!$P$286/10^6</f>
        <v>1.8327584800000003</v>
      </c>
      <c r="AM193" s="21">
        <f>+'[19]5M'!$P$286/10^6</f>
        <v>2.32364609</v>
      </c>
      <c r="AN193" s="21">
        <f>+'[19]6M'!$P$286/10^6</f>
        <v>2.80730002</v>
      </c>
      <c r="AO193" s="21">
        <f>+'[19]7M'!$P$286/10^6</f>
        <v>3.247276349999999</v>
      </c>
      <c r="AP193" s="21">
        <f>+'[19]8M'!$P$286/10^6</f>
        <v>3.6630693599999997</v>
      </c>
      <c r="AQ193" s="21">
        <f>+'[19]9M'!$P$286/10^6</f>
        <v>4.0685668500000007</v>
      </c>
      <c r="AR193" s="21">
        <f>+'[19]10M'!$P$286/10^6</f>
        <v>4.5398592500000001</v>
      </c>
      <c r="AS193" s="21">
        <f>+'[19]11M'!$P$286/10^6</f>
        <v>5.4255823699999981</v>
      </c>
      <c r="AT193" s="21">
        <f>+'[19]12M'!$P$286/10^6</f>
        <v>5.8784534199999996</v>
      </c>
      <c r="AU193" s="311"/>
      <c r="AW193" s="10">
        <v>1013</v>
      </c>
      <c r="AX193" s="10" t="s">
        <v>22</v>
      </c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2">
        <f t="shared" si="27"/>
        <v>0</v>
      </c>
    </row>
    <row r="194" spans="1:63" customFormat="1" x14ac:dyDescent="0.2">
      <c r="A194" s="10">
        <v>1014</v>
      </c>
      <c r="B194" s="10" t="s">
        <v>23</v>
      </c>
      <c r="C194" s="21">
        <f>+'[18]22'!$E$286/10^6</f>
        <v>2.7580863000000009</v>
      </c>
      <c r="D194" s="21">
        <f>+'[18]22'!$F$286/10^6</f>
        <v>9.950284120000001</v>
      </c>
      <c r="E194" s="21">
        <f>+'[18]22'!$G$286/10^6</f>
        <v>6.5885435299999999</v>
      </c>
      <c r="F194" s="21">
        <f>+'[18]22'!$I$286/10^6</f>
        <v>7.4412414299999998</v>
      </c>
      <c r="G194" s="21">
        <f>+'[18]22'!$J$286/10^6</f>
        <v>7.1533337399999999</v>
      </c>
      <c r="H194" s="21">
        <f>+'[18]22'!$K$286/10^6</f>
        <v>7.1142766800000006</v>
      </c>
      <c r="I194" s="21">
        <f>+'[18]22'!$M$286/10^6</f>
        <v>7.0350219599999999</v>
      </c>
      <c r="J194" s="21">
        <f>+'[18]22'!$N$286/10^6</f>
        <v>7.1182340199999983</v>
      </c>
      <c r="K194" s="21">
        <f>+'[18]22'!$O$286/10^6</f>
        <v>7.4981206199999999</v>
      </c>
      <c r="L194" s="21">
        <f>+'[18]22'!$Q$286/10^6</f>
        <v>7.1405549100000014</v>
      </c>
      <c r="M194" s="21">
        <f>+'[18]22'!$R$286/10^6</f>
        <v>8.152839509999998</v>
      </c>
      <c r="N194" s="21">
        <f>+'[18]22'!$S$286/10^6</f>
        <v>10.683082399999998</v>
      </c>
      <c r="O194" s="22">
        <f t="shared" si="25"/>
        <v>88.63361922</v>
      </c>
      <c r="Q194" s="10">
        <v>1014</v>
      </c>
      <c r="R194" s="10" t="s">
        <v>23</v>
      </c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9">
        <f t="shared" si="26"/>
        <v>0</v>
      </c>
      <c r="AG194" s="10">
        <v>1014</v>
      </c>
      <c r="AH194" s="10" t="s">
        <v>23</v>
      </c>
      <c r="AI194" s="21">
        <f t="shared" si="28"/>
        <v>2.7580863000000009</v>
      </c>
      <c r="AJ194" s="21">
        <f>+'[19]2M'!$Q$286/10^6</f>
        <v>12.708370419999998</v>
      </c>
      <c r="AK194" s="21">
        <f>+'[19]3M'!$Q$286/10^6</f>
        <v>19.296913950000004</v>
      </c>
      <c r="AL194" s="21">
        <f>+'[19]4M'!$Q$286/10^6</f>
        <v>26.738155379999995</v>
      </c>
      <c r="AM194" s="21">
        <f>+'[19]5M'!$Q$286/10^6</f>
        <v>33.891489119999996</v>
      </c>
      <c r="AN194" s="21">
        <f>+'[19]6M'!$Q$286/10^6</f>
        <v>41.005765800000006</v>
      </c>
      <c r="AO194" s="21">
        <f>+'[19]7M'!$Q$286/10^6</f>
        <v>48.040787760000001</v>
      </c>
      <c r="AP194" s="21">
        <f>+'[19]8M'!$Q$286/10^6</f>
        <v>55.159021779999996</v>
      </c>
      <c r="AQ194" s="21">
        <f>+'[19]9M'!$Q$286/10^6</f>
        <v>62.657142399999998</v>
      </c>
      <c r="AR194" s="21">
        <f>+'[19]10M'!$Q$286/10^6</f>
        <v>69.797697310000004</v>
      </c>
      <c r="AS194" s="21">
        <f>+'[19]11M'!$Q$286/10^6</f>
        <v>77.950536820000011</v>
      </c>
      <c r="AT194" s="21">
        <f>+'[19]12M'!$Q$286/10^6</f>
        <v>88.633619219999986</v>
      </c>
      <c r="AU194" s="311"/>
      <c r="AW194" s="10">
        <v>1014</v>
      </c>
      <c r="AX194" s="10" t="s">
        <v>23</v>
      </c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2">
        <f t="shared" si="27"/>
        <v>0</v>
      </c>
    </row>
    <row r="195" spans="1:63" customFormat="1" x14ac:dyDescent="0.2">
      <c r="A195" s="10">
        <v>1015</v>
      </c>
      <c r="B195" s="10" t="s">
        <v>24</v>
      </c>
      <c r="C195" s="21">
        <f>+'[18]23'!$E$286/10^6</f>
        <v>0.83898640000000002</v>
      </c>
      <c r="D195" s="21">
        <f>+'[18]23'!$F$286/10^6</f>
        <v>0.83632372999999993</v>
      </c>
      <c r="E195" s="21">
        <f>+'[18]23'!$G$286/10^6</f>
        <v>0.84411733000000011</v>
      </c>
      <c r="F195" s="21">
        <f>+'[18]23'!$I$286/10^6</f>
        <v>0.93898656000000003</v>
      </c>
      <c r="G195" s="21">
        <f>+'[18]23'!$J$286/10^6</f>
        <v>0.84357093000000016</v>
      </c>
      <c r="H195" s="21">
        <f>+'[18]23'!$K$286/10^6</f>
        <v>0.85107538000000005</v>
      </c>
      <c r="I195" s="21">
        <f>+'[18]23'!$M$286/10^6</f>
        <v>0.91109087</v>
      </c>
      <c r="J195" s="21">
        <f>+'[18]23'!$N$286/10^6</f>
        <v>1.0360115299999999</v>
      </c>
      <c r="K195" s="21">
        <f>+'[18]23'!$O$286/10^6</f>
        <v>0.93546016999999981</v>
      </c>
      <c r="L195" s="21">
        <f>+'[18]23'!$Q$286/10^6</f>
        <v>0.80559071000000004</v>
      </c>
      <c r="M195" s="21">
        <f>+'[18]23'!$R$286/10^6</f>
        <v>0.9774789100000002</v>
      </c>
      <c r="N195" s="21">
        <f>+'[18]23'!$S$286/10^6</f>
        <v>0.91883998999999994</v>
      </c>
      <c r="O195" s="22">
        <f t="shared" si="25"/>
        <v>10.737532510000001</v>
      </c>
      <c r="Q195" s="10">
        <v>1015</v>
      </c>
      <c r="R195" s="10" t="s">
        <v>24</v>
      </c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9">
        <f t="shared" si="26"/>
        <v>0</v>
      </c>
      <c r="AG195" s="10">
        <v>1015</v>
      </c>
      <c r="AH195" s="10" t="s">
        <v>24</v>
      </c>
      <c r="AI195" s="21">
        <f t="shared" si="28"/>
        <v>0.83898640000000002</v>
      </c>
      <c r="AJ195" s="21">
        <f>+'[19]2M'!$R$286/10^6</f>
        <v>1.67531013</v>
      </c>
      <c r="AK195" s="21">
        <f>+'[19]3M'!$R$286/10^6</f>
        <v>2.5194274600000002</v>
      </c>
      <c r="AL195" s="21">
        <f>+'[19]4M'!$R$286/10^6</f>
        <v>3.4584140200000002</v>
      </c>
      <c r="AM195" s="21">
        <f>+'[19]5M'!$R$286/10^6</f>
        <v>4.3019849499999996</v>
      </c>
      <c r="AN195" s="21">
        <f>+'[19]6M'!$R$286/10^6</f>
        <v>5.1530603299999989</v>
      </c>
      <c r="AO195" s="21">
        <f>+'[19]7M'!$R$286/10^6</f>
        <v>6.0641511999999995</v>
      </c>
      <c r="AP195" s="21">
        <f>+'[19]8M'!$R$286/10^6</f>
        <v>7.1001627300000001</v>
      </c>
      <c r="AQ195" s="21">
        <f>+'[19]9M'!$R$286/10^6</f>
        <v>8.0356228999999999</v>
      </c>
      <c r="AR195" s="21">
        <f>+'[19]10M'!$R$286/10^6</f>
        <v>8.8412136100000005</v>
      </c>
      <c r="AS195" s="21">
        <f>+'[19]11M'!$R$286/10^6</f>
        <v>9.818692519999999</v>
      </c>
      <c r="AT195" s="21">
        <f>+'[19]12M'!$R$286/10^6</f>
        <v>10.737532509999999</v>
      </c>
      <c r="AU195" s="311"/>
      <c r="AW195" s="10">
        <v>1015</v>
      </c>
      <c r="AX195" s="10" t="s">
        <v>24</v>
      </c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2">
        <f t="shared" si="27"/>
        <v>0</v>
      </c>
    </row>
    <row r="196" spans="1:63" customFormat="1" x14ac:dyDescent="0.2">
      <c r="A196" s="10">
        <v>1016</v>
      </c>
      <c r="B196" s="10" t="s">
        <v>25</v>
      </c>
      <c r="C196" s="21">
        <f>+'[18]24'!$E$286/10^6</f>
        <v>1.3408721600000002</v>
      </c>
      <c r="D196" s="21">
        <f>+'[18]24'!$F$286/10^6</f>
        <v>1.2553041400000002</v>
      </c>
      <c r="E196" s="21">
        <f>+'[18]24'!$G$286/10^6</f>
        <v>1.2680147000000002</v>
      </c>
      <c r="F196" s="21">
        <f>+'[18]24'!$I$286/10^6</f>
        <v>1.37926203</v>
      </c>
      <c r="G196" s="21">
        <f>+'[18]24'!$J$286/10^6</f>
        <v>1.2774070200000003</v>
      </c>
      <c r="H196" s="21">
        <f>+'[18]24'!$K$286/10^6</f>
        <v>1.3387908199999998</v>
      </c>
      <c r="I196" s="21">
        <f>+'[18]24'!$M$286/10^6</f>
        <v>1.26384652</v>
      </c>
      <c r="J196" s="21">
        <f>+'[18]24'!$N$286/10^6</f>
        <v>1.4297333699999997</v>
      </c>
      <c r="K196" s="21">
        <f>+'[18]24'!$O$286/10^6</f>
        <v>1.4074809799999999</v>
      </c>
      <c r="L196" s="21">
        <f>+'[18]24'!$Q$286/10^6</f>
        <v>1.33902418</v>
      </c>
      <c r="M196" s="21">
        <f>+'[18]24'!$R$286/10^6</f>
        <v>1.3683753900000002</v>
      </c>
      <c r="N196" s="21">
        <f>+'[18]24'!$S$286/10^6</f>
        <v>2.3849873200000005</v>
      </c>
      <c r="O196" s="22">
        <f t="shared" si="25"/>
        <v>17.053098630000001</v>
      </c>
      <c r="Q196" s="10">
        <v>1016</v>
      </c>
      <c r="R196" s="10" t="s">
        <v>25</v>
      </c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9">
        <f t="shared" si="26"/>
        <v>0</v>
      </c>
      <c r="AG196" s="10">
        <v>1016</v>
      </c>
      <c r="AH196" s="10" t="s">
        <v>25</v>
      </c>
      <c r="AI196" s="21">
        <f t="shared" si="28"/>
        <v>1.3408721600000002</v>
      </c>
      <c r="AJ196" s="21">
        <f>+'[19]2M'!$S$286/10^6</f>
        <v>2.5961762999999998</v>
      </c>
      <c r="AK196" s="21">
        <f>+'[19]3M'!$S$286/10^6</f>
        <v>3.8641909999999995</v>
      </c>
      <c r="AL196" s="21">
        <f>+'[19]4M'!$S$286/10^6</f>
        <v>5.2434530300000004</v>
      </c>
      <c r="AM196" s="21">
        <f>+'[19]5M'!$S$286/10^6</f>
        <v>6.5208600499999996</v>
      </c>
      <c r="AN196" s="21">
        <f>+'[19]6M'!$S$286/10^6</f>
        <v>7.8596508700000003</v>
      </c>
      <c r="AO196" s="21">
        <f>+'[19]7M'!$S$286/10^6</f>
        <v>9.1234973899999972</v>
      </c>
      <c r="AP196" s="21">
        <f>+'[19]8M'!$S$286/10^6</f>
        <v>10.55323076</v>
      </c>
      <c r="AQ196" s="21">
        <f>+'[19]9M'!$S$286/10^6</f>
        <v>11.960711740000002</v>
      </c>
      <c r="AR196" s="21">
        <f>+'[19]10M'!$S$286/10^6</f>
        <v>13.29973592</v>
      </c>
      <c r="AS196" s="21">
        <f>+'[19]11M'!$S$286/10^6</f>
        <v>14.66811131</v>
      </c>
      <c r="AT196" s="21">
        <f>+'[19]12M'!$S$286/10^6</f>
        <v>17.053098629999997</v>
      </c>
      <c r="AU196" s="311"/>
      <c r="AW196" s="10">
        <v>1016</v>
      </c>
      <c r="AX196" s="10" t="s">
        <v>25</v>
      </c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2">
        <f t="shared" si="27"/>
        <v>0</v>
      </c>
    </row>
    <row r="197" spans="1:63" customFormat="1" x14ac:dyDescent="0.2">
      <c r="A197" s="10">
        <v>1017</v>
      </c>
      <c r="B197" s="10" t="s">
        <v>26</v>
      </c>
      <c r="C197" s="21">
        <f>+'[18]25'!$E$286/10^6</f>
        <v>1.7633000899999998</v>
      </c>
      <c r="D197" s="21">
        <f>+'[18]25'!$F$286/10^6</f>
        <v>1.76510301</v>
      </c>
      <c r="E197" s="21">
        <f>+'[18]25'!$G$286/10^6</f>
        <v>1.7493087899999995</v>
      </c>
      <c r="F197" s="21">
        <f>+'[18]25'!$I$286/10^6</f>
        <v>1.7460141</v>
      </c>
      <c r="G197" s="21">
        <f>+'[18]25'!$J$286/10^6</f>
        <v>1.8123353800000004</v>
      </c>
      <c r="H197" s="21">
        <f>+'[18]25'!$K$286/10^6</f>
        <v>1.70956818</v>
      </c>
      <c r="I197" s="21">
        <f>+'[18]25'!$M$286/10^6</f>
        <v>1.7956752399999998</v>
      </c>
      <c r="J197" s="21">
        <f>+'[18]25'!$N$286/10^6</f>
        <v>1.9224177000000002</v>
      </c>
      <c r="K197" s="21">
        <f>+'[18]25'!$O$286/10^6</f>
        <v>2.0415750499999996</v>
      </c>
      <c r="L197" s="21">
        <f>+'[18]25'!$Q$286/10^6</f>
        <v>1.7205796299999998</v>
      </c>
      <c r="M197" s="21">
        <f>+'[18]25'!$R$286/10^6</f>
        <v>2.2299408499999998</v>
      </c>
      <c r="N197" s="21">
        <f>+'[18]25'!$S$286/10^6</f>
        <v>2.2180720899999997</v>
      </c>
      <c r="O197" s="22">
        <f t="shared" si="25"/>
        <v>22.473890109999996</v>
      </c>
      <c r="Q197" s="10">
        <v>1017</v>
      </c>
      <c r="R197" s="10" t="s">
        <v>26</v>
      </c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9">
        <f t="shared" si="26"/>
        <v>0</v>
      </c>
      <c r="AG197" s="10">
        <v>1017</v>
      </c>
      <c r="AH197" s="10" t="s">
        <v>26</v>
      </c>
      <c r="AI197" s="21">
        <f t="shared" si="28"/>
        <v>1.7633000899999998</v>
      </c>
      <c r="AJ197" s="21">
        <f>+'[19]2M'!$T$286/10^6</f>
        <v>3.5284031000000007</v>
      </c>
      <c r="AK197" s="21">
        <f>+'[19]3M'!$T$286/10^6</f>
        <v>5.27771189</v>
      </c>
      <c r="AL197" s="21">
        <f>+'[19]4M'!$T$286/10^6</f>
        <v>7.02372599</v>
      </c>
      <c r="AM197" s="21">
        <f>+'[19]5M'!$T$286/10^6</f>
        <v>8.836061370000003</v>
      </c>
      <c r="AN197" s="21">
        <f>+'[19]6M'!$T$286/10^6</f>
        <v>10.545629550000001</v>
      </c>
      <c r="AO197" s="21">
        <f>+'[19]7M'!$T$286/10^6</f>
        <v>12.341304790000001</v>
      </c>
      <c r="AP197" s="21">
        <f>+'[19]8M'!$T$286/10^6</f>
        <v>14.263722490000001</v>
      </c>
      <c r="AQ197" s="21">
        <f>+'[19]9M'!$T$286/10^6</f>
        <v>16.305297539999998</v>
      </c>
      <c r="AR197" s="21">
        <f>+'[19]10M'!$T$286/10^6</f>
        <v>18.025877169999994</v>
      </c>
      <c r="AS197" s="21">
        <f>+'[19]11M'!$T$286/10^6</f>
        <v>20.25581802</v>
      </c>
      <c r="AT197" s="21">
        <f>+'[19]12M'!$T$286/10^6</f>
        <v>22.473890109999996</v>
      </c>
      <c r="AU197" s="311"/>
      <c r="AW197" s="10">
        <v>1017</v>
      </c>
      <c r="AX197" s="10" t="s">
        <v>26</v>
      </c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2">
        <f t="shared" si="27"/>
        <v>0</v>
      </c>
    </row>
    <row r="198" spans="1:63" customFormat="1" x14ac:dyDescent="0.2">
      <c r="A198" s="10">
        <v>1018</v>
      </c>
      <c r="B198" s="10" t="s">
        <v>27</v>
      </c>
      <c r="C198" s="21">
        <f>+'[18]26'!$E$286/10^6</f>
        <v>1.16046826</v>
      </c>
      <c r="D198" s="21">
        <f>+'[18]26'!$F$286/10^6</f>
        <v>1.17368622</v>
      </c>
      <c r="E198" s="21">
        <f>+'[18]26'!$G$286/10^6</f>
        <v>1.3158592600000001</v>
      </c>
      <c r="F198" s="21">
        <f>+'[18]26'!$I$286/10^6</f>
        <v>1.1322768999999999</v>
      </c>
      <c r="G198" s="21">
        <f>+'[18]26'!$J$286/10^6</f>
        <v>1.1379053399999999</v>
      </c>
      <c r="H198" s="21">
        <f>+'[18]26'!$K$286/10^6</f>
        <v>1.2341606500000002</v>
      </c>
      <c r="I198" s="21">
        <f>+'[18]26'!$M$286/10^6</f>
        <v>1.2427433399999999</v>
      </c>
      <c r="J198" s="21">
        <f>+'[18]26'!$N$286/10^6</f>
        <v>1.2437500200000002</v>
      </c>
      <c r="K198" s="21">
        <f>+'[18]26'!$O$286/10^6</f>
        <v>1.29033511</v>
      </c>
      <c r="L198" s="21">
        <f>+'[18]26'!$Q$286/10^6</f>
        <v>1.2336358699999999</v>
      </c>
      <c r="M198" s="21">
        <f>+'[18]26'!$R$286/10^6</f>
        <v>1.1261007299999999</v>
      </c>
      <c r="N198" s="21">
        <f>+'[18]26'!$S$286/10^6</f>
        <v>1.4227585300000001</v>
      </c>
      <c r="O198" s="22">
        <f t="shared" si="25"/>
        <v>14.71368023</v>
      </c>
      <c r="Q198" s="10">
        <v>1018</v>
      </c>
      <c r="R198" s="10" t="s">
        <v>27</v>
      </c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9">
        <f t="shared" si="26"/>
        <v>0</v>
      </c>
      <c r="AG198" s="10">
        <v>1018</v>
      </c>
      <c r="AH198" s="10" t="s">
        <v>27</v>
      </c>
      <c r="AI198" s="21">
        <f t="shared" si="28"/>
        <v>1.16046826</v>
      </c>
      <c r="AJ198" s="21">
        <f>+'[19]2M'!$U$286/10^6</f>
        <v>2.3341544800000005</v>
      </c>
      <c r="AK198" s="21">
        <f>+'[19]3M'!$U$286/10^6</f>
        <v>3.6500137400000003</v>
      </c>
      <c r="AL198" s="21">
        <f>+'[19]4M'!$U$286/10^6</f>
        <v>4.7822906399999994</v>
      </c>
      <c r="AM198" s="21">
        <f>+'[19]5M'!$U$286/10^6</f>
        <v>5.9201959800000008</v>
      </c>
      <c r="AN198" s="21">
        <f>+'[19]6M'!$U$286/10^6</f>
        <v>7.1543566300000005</v>
      </c>
      <c r="AO198" s="21">
        <f>+'[19]7M'!$U$286/10^6</f>
        <v>8.3970999700000011</v>
      </c>
      <c r="AP198" s="21">
        <f>+'[19]8M'!$U$286/10^6</f>
        <v>9.6408499899999995</v>
      </c>
      <c r="AQ198" s="21">
        <f>+'[19]9M'!$U$286/10^6</f>
        <v>10.9311851</v>
      </c>
      <c r="AR198" s="21">
        <f>+'[19]10M'!$U$286/10^6</f>
        <v>12.164820969999997</v>
      </c>
      <c r="AS198" s="21">
        <f>+'[19]11M'!$U$286/10^6</f>
        <v>13.290921699999998</v>
      </c>
      <c r="AT198" s="21">
        <f>+'[19]12M'!$U$286/10^6</f>
        <v>14.713680229999998</v>
      </c>
      <c r="AU198" s="311"/>
      <c r="AW198" s="10">
        <v>1018</v>
      </c>
      <c r="AX198" s="10" t="s">
        <v>27</v>
      </c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2">
        <f t="shared" si="27"/>
        <v>0</v>
      </c>
    </row>
    <row r="199" spans="1:63" customFormat="1" x14ac:dyDescent="0.2">
      <c r="A199" s="10">
        <v>1019</v>
      </c>
      <c r="B199" s="10" t="s">
        <v>28</v>
      </c>
      <c r="C199" s="21">
        <f>+'[18]27'!$E$286/10^6</f>
        <v>0.83331140000000004</v>
      </c>
      <c r="D199" s="21">
        <f>+'[18]27'!$F$286/10^6</f>
        <v>0.85152784000000004</v>
      </c>
      <c r="E199" s="21">
        <f>+'[18]27'!$G$286/10^6</f>
        <v>0.87548409000000005</v>
      </c>
      <c r="F199" s="21">
        <f>+'[18]27'!$I$286/10^6</f>
        <v>0.80259679000000006</v>
      </c>
      <c r="G199" s="21">
        <f>+'[18]27'!$J$286/10^6</f>
        <v>0.84646404999999991</v>
      </c>
      <c r="H199" s="21">
        <f>+'[18]27'!$K$286/10^6</f>
        <v>0.86749211000000004</v>
      </c>
      <c r="I199" s="21">
        <f>+'[18]27'!$M$286/10^6</f>
        <v>0.78408041000000006</v>
      </c>
      <c r="J199" s="21">
        <f>+'[18]27'!$N$286/10^6</f>
        <v>0.84984795000000002</v>
      </c>
      <c r="K199" s="21">
        <f>+'[18]27'!$O$286/10^6</f>
        <v>0.97925005999999981</v>
      </c>
      <c r="L199" s="21">
        <f>+'[18]27'!$Q$286/10^6</f>
        <v>0.7641935299999999</v>
      </c>
      <c r="M199" s="21">
        <f>+'[18]27'!$R$286/10^6</f>
        <v>0.80129777999999996</v>
      </c>
      <c r="N199" s="21">
        <f>+'[18]27'!$S$286/10^6</f>
        <v>1.13374358</v>
      </c>
      <c r="O199" s="22">
        <f t="shared" si="25"/>
        <v>10.389289590000001</v>
      </c>
      <c r="Q199" s="10">
        <v>1019</v>
      </c>
      <c r="R199" s="10" t="s">
        <v>28</v>
      </c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9">
        <f t="shared" si="26"/>
        <v>0</v>
      </c>
      <c r="AG199" s="10">
        <v>1019</v>
      </c>
      <c r="AH199" s="10" t="s">
        <v>28</v>
      </c>
      <c r="AI199" s="21">
        <f t="shared" si="28"/>
        <v>0.83331140000000004</v>
      </c>
      <c r="AJ199" s="21">
        <f>+'[19]2M'!$V$286/10^6</f>
        <v>1.6848392400000003</v>
      </c>
      <c r="AK199" s="21">
        <f>+'[19]3M'!$V$286/10^6</f>
        <v>2.5603233299999997</v>
      </c>
      <c r="AL199" s="21">
        <f>+'[19]4M'!$V$286/10^6</f>
        <v>3.3629201200000005</v>
      </c>
      <c r="AM199" s="21">
        <f>+'[19]5M'!$V$286/10^6</f>
        <v>4.2093841699999999</v>
      </c>
      <c r="AN199" s="21">
        <f>+'[19]6M'!$V$286/10^6</f>
        <v>5.0768762799999996</v>
      </c>
      <c r="AO199" s="21">
        <f>+'[19]7M'!$V$286/10^6</f>
        <v>5.8609566899999983</v>
      </c>
      <c r="AP199" s="21">
        <f>+'[19]8M'!$V$286/10^6</f>
        <v>6.7108046399999983</v>
      </c>
      <c r="AQ199" s="21">
        <f>+'[19]9M'!$V$286/10^6</f>
        <v>7.6900546999999992</v>
      </c>
      <c r="AR199" s="21">
        <f>+'[19]10M'!$V$286/10^6</f>
        <v>8.4542482299999993</v>
      </c>
      <c r="AS199" s="21">
        <f>+'[19]11M'!$V$286/10^6</f>
        <v>9.2555460099999998</v>
      </c>
      <c r="AT199" s="21">
        <f>+'[19]12M'!$V$286/10^6</f>
        <v>10.389289590000001</v>
      </c>
      <c r="AU199" s="311"/>
      <c r="AW199" s="10">
        <v>1019</v>
      </c>
      <c r="AX199" s="10" t="s">
        <v>28</v>
      </c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2">
        <f t="shared" si="27"/>
        <v>0</v>
      </c>
    </row>
    <row r="200" spans="1:63" customFormat="1" x14ac:dyDescent="0.2">
      <c r="A200" s="10">
        <v>1020</v>
      </c>
      <c r="B200" s="10" t="s">
        <v>29</v>
      </c>
      <c r="C200" s="21">
        <f>+'[18]28'!$E$286/10^6</f>
        <v>2.5542515200000002</v>
      </c>
      <c r="D200" s="21">
        <f>+'[18]28'!$F$286/10^6</f>
        <v>2.0776186500000002</v>
      </c>
      <c r="E200" s="21">
        <f>+'[18]28'!$G$286/10^6</f>
        <v>2.1662469499999997</v>
      </c>
      <c r="F200" s="21">
        <f>+'[18]28'!$I$286/10^6</f>
        <v>2.1755722099999995</v>
      </c>
      <c r="G200" s="21">
        <f>+'[18]28'!$J$286/10^6</f>
        <v>2.2409118400000003</v>
      </c>
      <c r="H200" s="21">
        <f>+'[18]28'!$K$286/10^6</f>
        <v>2.3508177999999997</v>
      </c>
      <c r="I200" s="21">
        <f>+'[18]28'!$M$286/10^6</f>
        <v>2.3692065800000011</v>
      </c>
      <c r="J200" s="21">
        <f>+'[18]28'!$N$286/10^6</f>
        <v>2.4313862200000007</v>
      </c>
      <c r="K200" s="21">
        <f>+'[18]28'!$O$286/10^6</f>
        <v>2.5385099400000004</v>
      </c>
      <c r="L200" s="21">
        <f>+'[18]28'!$Q$286/10^6</f>
        <v>2.6447872300000004</v>
      </c>
      <c r="M200" s="21">
        <f>+'[18]28'!$R$286/10^6</f>
        <v>2.4319526300000001</v>
      </c>
      <c r="N200" s="21">
        <f>+'[18]28'!$S$286/10^6</f>
        <v>6.9225128999999992</v>
      </c>
      <c r="O200" s="22">
        <f t="shared" si="25"/>
        <v>32.903774470000002</v>
      </c>
      <c r="Q200" s="10">
        <v>1020</v>
      </c>
      <c r="R200" s="10" t="s">
        <v>29</v>
      </c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9">
        <f t="shared" si="26"/>
        <v>0</v>
      </c>
      <c r="AG200" s="10">
        <v>1020</v>
      </c>
      <c r="AH200" s="10" t="s">
        <v>29</v>
      </c>
      <c r="AI200" s="21">
        <f t="shared" si="28"/>
        <v>2.5542515200000002</v>
      </c>
      <c r="AJ200" s="21">
        <f>+'[19]2M'!$W$286/10^6</f>
        <v>4.6318701699999991</v>
      </c>
      <c r="AK200" s="21">
        <f>+'[19]3M'!$W$286/10^6</f>
        <v>6.7981171200000015</v>
      </c>
      <c r="AL200" s="21">
        <f>+'[19]4M'!$W$286/10^6</f>
        <v>8.9736893300000009</v>
      </c>
      <c r="AM200" s="21">
        <f>+'[19]5M'!$W$286/10^6</f>
        <v>11.214601170000002</v>
      </c>
      <c r="AN200" s="21">
        <f>+'[19]6M'!$W$286/10^6</f>
        <v>13.565418970000003</v>
      </c>
      <c r="AO200" s="21">
        <f>+'[19]7M'!$W$286/10^6</f>
        <v>15.934625549999998</v>
      </c>
      <c r="AP200" s="21">
        <f>+'[19]8M'!$W$286/10^6</f>
        <v>18.36601177</v>
      </c>
      <c r="AQ200" s="21">
        <f>+'[19]9M'!$W$286/10^6</f>
        <v>20.904521709999997</v>
      </c>
      <c r="AR200" s="21">
        <f>+'[19]10M'!$W$286/10^6</f>
        <v>23.549308940000003</v>
      </c>
      <c r="AS200" s="21">
        <f>+'[19]11M'!$W$286/10^6</f>
        <v>25.981261570000001</v>
      </c>
      <c r="AT200" s="21">
        <f>+'[19]12M'!$W$286/10^6</f>
        <v>32.903774469999995</v>
      </c>
      <c r="AU200" s="311"/>
      <c r="AW200" s="10">
        <v>1020</v>
      </c>
      <c r="AX200" s="10" t="s">
        <v>29</v>
      </c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2">
        <f t="shared" si="27"/>
        <v>0</v>
      </c>
    </row>
    <row r="201" spans="1:63" customFormat="1" x14ac:dyDescent="0.2">
      <c r="A201" s="10">
        <v>1021</v>
      </c>
      <c r="B201" s="10" t="s">
        <v>30</v>
      </c>
      <c r="C201" s="21">
        <f>+'[18]29'!$E$286/10^6</f>
        <v>1.20747151</v>
      </c>
      <c r="D201" s="21">
        <f>+'[18]29'!$F$286/10^6</f>
        <v>1.1571245700000001</v>
      </c>
      <c r="E201" s="21">
        <f>+'[18]29'!$G$286/10^6</f>
        <v>1.10565629</v>
      </c>
      <c r="F201" s="21">
        <f>+'[18]29'!$I$286/10^6</f>
        <v>1.0413077500000001</v>
      </c>
      <c r="G201" s="21">
        <f>+'[18]29'!$J$286/10^6</f>
        <v>1.02376022</v>
      </c>
      <c r="H201" s="21">
        <f>+'[18]29'!$K$286/10^6</f>
        <v>1.2144454</v>
      </c>
      <c r="I201" s="21">
        <f>+'[18]29'!$M$286/10^6</f>
        <v>0.62690736999999996</v>
      </c>
      <c r="J201" s="21">
        <f>+'[18]29'!$N$286/10^6</f>
        <v>1.3219852700000001</v>
      </c>
      <c r="K201" s="21">
        <f>+'[18]29'!$O$286/10^6</f>
        <v>1.12060077</v>
      </c>
      <c r="L201" s="21">
        <f>+'[18]29'!$Q$286/10^6</f>
        <v>1.1563388699999999</v>
      </c>
      <c r="M201" s="21">
        <f>+'[18]29'!$R$286/10^6</f>
        <v>1.04025743</v>
      </c>
      <c r="N201" s="21">
        <f>+'[18]29'!$S$286/10^6</f>
        <v>1.6526691999999996</v>
      </c>
      <c r="O201" s="22">
        <f t="shared" si="25"/>
        <v>13.66852465</v>
      </c>
      <c r="Q201" s="10">
        <v>1021</v>
      </c>
      <c r="R201" s="10" t="s">
        <v>30</v>
      </c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9">
        <f t="shared" si="26"/>
        <v>0</v>
      </c>
      <c r="AG201" s="10">
        <v>1021</v>
      </c>
      <c r="AH201" s="10" t="s">
        <v>30</v>
      </c>
      <c r="AI201" s="21">
        <f t="shared" si="28"/>
        <v>1.20747151</v>
      </c>
      <c r="AJ201" s="21">
        <f>+'[19]2M'!$X$286/10^6</f>
        <v>2.3645960799999997</v>
      </c>
      <c r="AK201" s="21">
        <f>+'[19]3M'!$X$286/10^6</f>
        <v>3.4702523700000003</v>
      </c>
      <c r="AL201" s="21">
        <f>+'[19]4M'!$X$286/10^6</f>
        <v>4.5115601199999995</v>
      </c>
      <c r="AM201" s="21">
        <f>+'[19]5M'!$X$286/10^6</f>
        <v>5.5353203399999993</v>
      </c>
      <c r="AN201" s="21">
        <f>+'[19]6M'!$X$286/10^6</f>
        <v>6.7497657400000008</v>
      </c>
      <c r="AO201" s="21">
        <f>+'[19]7M'!$X$286/10^6</f>
        <v>7.3766731099999996</v>
      </c>
      <c r="AP201" s="21">
        <f>+'[19]8M'!$X$286/10^6</f>
        <v>8.6986583799999995</v>
      </c>
      <c r="AQ201" s="21">
        <f>+'[19]9M'!$X$286/10^6</f>
        <v>9.8192591499999988</v>
      </c>
      <c r="AR201" s="21">
        <f>+'[19]10M'!$X$286/10^6</f>
        <v>10.97559802</v>
      </c>
      <c r="AS201" s="21">
        <f>+'[19]11M'!$X$286/10^6</f>
        <v>12.015855450000004</v>
      </c>
      <c r="AT201" s="21">
        <f>+'[19]12M'!$X$286/10^6</f>
        <v>13.668524649999997</v>
      </c>
      <c r="AU201" s="311"/>
      <c r="AW201" s="10">
        <v>1021</v>
      </c>
      <c r="AX201" s="10" t="s">
        <v>30</v>
      </c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2">
        <f t="shared" si="27"/>
        <v>0</v>
      </c>
    </row>
    <row r="202" spans="1:63" customFormat="1" x14ac:dyDescent="0.2">
      <c r="A202" s="10">
        <v>1022</v>
      </c>
      <c r="B202" s="10" t="s">
        <v>31</v>
      </c>
      <c r="C202" s="21">
        <f>+'[18]30'!$E$286/10^6</f>
        <v>3.1977708500000004</v>
      </c>
      <c r="D202" s="21">
        <f>+'[18]30'!$F$286/10^6</f>
        <v>3.0301686499999998</v>
      </c>
      <c r="E202" s="21">
        <f>+'[18]30'!$G$286/10^6</f>
        <v>3.0197666799999996</v>
      </c>
      <c r="F202" s="21">
        <f>+'[18]30'!$I$286/10^6</f>
        <v>3.5626816500000005</v>
      </c>
      <c r="G202" s="21">
        <f>+'[18]30'!$J$286/10^6</f>
        <v>3.0304235799999999</v>
      </c>
      <c r="H202" s="21">
        <f>+'[18]30'!$K$286/10^6</f>
        <v>3.3726136099999997</v>
      </c>
      <c r="I202" s="21">
        <f>+'[18]30'!$M$286/10^6</f>
        <v>3.4822359700000001</v>
      </c>
      <c r="J202" s="21">
        <f>+'[18]30'!$N$286/10^6</f>
        <v>3.5273865400000002</v>
      </c>
      <c r="K202" s="21">
        <f>+'[18]30'!$O$286/10^6</f>
        <v>4.5521046599999995</v>
      </c>
      <c r="L202" s="21">
        <f>+'[18]30'!$Q$286/10^6</f>
        <v>3.1369528400000002</v>
      </c>
      <c r="M202" s="21">
        <f>+'[18]30'!$R$286/10^6</f>
        <v>3.59319728</v>
      </c>
      <c r="N202" s="21">
        <f>+'[18]30'!$S$286/10^6</f>
        <v>4.4484178300000004</v>
      </c>
      <c r="O202" s="22">
        <f t="shared" si="25"/>
        <v>41.953720140000001</v>
      </c>
      <c r="Q202" s="10">
        <v>1022</v>
      </c>
      <c r="R202" s="10" t="s">
        <v>31</v>
      </c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9">
        <f t="shared" si="26"/>
        <v>0</v>
      </c>
      <c r="AG202" s="10">
        <v>1022</v>
      </c>
      <c r="AH202" s="10" t="s">
        <v>31</v>
      </c>
      <c r="AI202" s="21">
        <f t="shared" si="28"/>
        <v>3.1977708500000004</v>
      </c>
      <c r="AJ202" s="21">
        <f>+'[19]2M'!$Y$286/10^6</f>
        <v>6.2279395000000006</v>
      </c>
      <c r="AK202" s="21">
        <f>+'[19]3M'!$Y$286/10^6</f>
        <v>9.2477061800000016</v>
      </c>
      <c r="AL202" s="21">
        <f>+'[19]4M'!$Y$286/10^6</f>
        <v>12.810387829999998</v>
      </c>
      <c r="AM202" s="21">
        <f>+'[19]5M'!$Y$286/10^6</f>
        <v>15.840811410000001</v>
      </c>
      <c r="AN202" s="21">
        <f>+'[19]6M'!$Y$286/10^6</f>
        <v>19.213425019999999</v>
      </c>
      <c r="AO202" s="21">
        <f>+'[19]7M'!$Y$286/10^6</f>
        <v>22.69566099</v>
      </c>
      <c r="AP202" s="21">
        <f>+'[19]8M'!$Y$286/10^6</f>
        <v>26.223047530000006</v>
      </c>
      <c r="AQ202" s="21">
        <f>+'[19]9M'!$Y$286/10^6</f>
        <v>30.775152189999996</v>
      </c>
      <c r="AR202" s="21">
        <f>+'[19]10M'!$Y$286/10^6</f>
        <v>33.912105029999999</v>
      </c>
      <c r="AS202" s="21">
        <f>+'[19]11M'!$Y$286/10^6</f>
        <v>37.505302309999998</v>
      </c>
      <c r="AT202" s="21">
        <f>+'[19]12M'!$Y$286/10^6</f>
        <v>41.953720140000009</v>
      </c>
      <c r="AU202" s="311"/>
      <c r="AW202" s="10">
        <v>1022</v>
      </c>
      <c r="AX202" s="10" t="s">
        <v>31</v>
      </c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2">
        <f t="shared" si="27"/>
        <v>0</v>
      </c>
    </row>
    <row r="203" spans="1:63" customFormat="1" x14ac:dyDescent="0.2">
      <c r="A203" s="10">
        <v>1023</v>
      </c>
      <c r="B203" s="10" t="s">
        <v>32</v>
      </c>
      <c r="C203" s="21">
        <f>+'[18]31'!$E$286/10^6</f>
        <v>1.0641390900000001</v>
      </c>
      <c r="D203" s="21">
        <f>+'[18]31'!$F$286/10^6</f>
        <v>1.0226823199999999</v>
      </c>
      <c r="E203" s="21">
        <f>+'[18]31'!$G$286/10^6</f>
        <v>1.0835823800000002</v>
      </c>
      <c r="F203" s="21">
        <f>+'[18]31'!$I$286/10^6</f>
        <v>1.0834875799999999</v>
      </c>
      <c r="G203" s="21">
        <f>+'[18]31'!$J$286/10^6</f>
        <v>0.99617697999999988</v>
      </c>
      <c r="H203" s="21">
        <f>+'[18]31'!$K$286/10^6</f>
        <v>1.1328683099999999</v>
      </c>
      <c r="I203" s="21">
        <f>+'[18]31'!$M$286/10^6</f>
        <v>1.3138836100000002</v>
      </c>
      <c r="J203" s="21">
        <f>+'[18]31'!$N$286/10^6</f>
        <v>1.0907516300000002</v>
      </c>
      <c r="K203" s="21">
        <f>+'[18]31'!$O$286/10^6</f>
        <v>1.06347054</v>
      </c>
      <c r="L203" s="21">
        <f>+'[18]31'!$Q$286/10^6</f>
        <v>1.1879340300000003</v>
      </c>
      <c r="M203" s="21">
        <f>+'[18]31'!$R$286/10^6</f>
        <v>1.06530295</v>
      </c>
      <c r="N203" s="21">
        <f>+'[18]31'!$S$286/10^6</f>
        <v>2.9373119899999995</v>
      </c>
      <c r="O203" s="22">
        <f t="shared" si="25"/>
        <v>15.041591410000001</v>
      </c>
      <c r="Q203" s="10">
        <v>1023</v>
      </c>
      <c r="R203" s="10" t="s">
        <v>32</v>
      </c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9">
        <f t="shared" si="26"/>
        <v>0</v>
      </c>
      <c r="AG203" s="10">
        <v>1023</v>
      </c>
      <c r="AH203" s="10" t="s">
        <v>32</v>
      </c>
      <c r="AI203" s="21">
        <f t="shared" si="28"/>
        <v>1.0641390900000001</v>
      </c>
      <c r="AJ203" s="21">
        <f>+'[19]2M'!$Z$286/10^6</f>
        <v>2.0868214099999998</v>
      </c>
      <c r="AK203" s="21">
        <f>+'[19]3M'!$Z$286/10^6</f>
        <v>3.1704037900000004</v>
      </c>
      <c r="AL203" s="21">
        <f>+'[19]4M'!$Z$286/10^6</f>
        <v>4.253891369999999</v>
      </c>
      <c r="AM203" s="21">
        <f>+'[19]5M'!$Z$286/10^6</f>
        <v>5.2500683499999994</v>
      </c>
      <c r="AN203" s="21">
        <f>+'[19]6M'!$Z$286/10^6</f>
        <v>6.3829366600000013</v>
      </c>
      <c r="AO203" s="21">
        <f>+'[19]7M'!$Z$286/10^6</f>
        <v>7.6968202700000008</v>
      </c>
      <c r="AP203" s="21">
        <f>+'[19]8M'!$Z$286/10^6</f>
        <v>8.7875718999999979</v>
      </c>
      <c r="AQ203" s="21">
        <f>+'[19]9M'!$Z$286/10^6</f>
        <v>9.8510424400000005</v>
      </c>
      <c r="AR203" s="21">
        <f>+'[19]10M'!$Z$286/10^6</f>
        <v>11.038976470000001</v>
      </c>
      <c r="AS203" s="21">
        <f>+'[19]11M'!$Z$286/10^6</f>
        <v>12.104279420000001</v>
      </c>
      <c r="AT203" s="21">
        <f>+'[19]12M'!$Z$286/10^6</f>
        <v>15.041591410000001</v>
      </c>
      <c r="AU203" s="311"/>
      <c r="AW203" s="10">
        <v>1023</v>
      </c>
      <c r="AX203" s="10" t="s">
        <v>32</v>
      </c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2">
        <f t="shared" si="27"/>
        <v>0</v>
      </c>
    </row>
    <row r="204" spans="1:63" customFormat="1" x14ac:dyDescent="0.2">
      <c r="A204" s="10">
        <v>1024</v>
      </c>
      <c r="B204" s="10" t="s">
        <v>33</v>
      </c>
      <c r="C204" s="21">
        <f>+'[18]32'!$E$286/10^6</f>
        <v>2.7867434100000001</v>
      </c>
      <c r="D204" s="21">
        <f>+'[18]32'!$F$286/10^6</f>
        <v>4.7409788700000002</v>
      </c>
      <c r="E204" s="21">
        <f>+'[18]32'!$G$286/10^6</f>
        <v>3.838426440000001</v>
      </c>
      <c r="F204" s="21">
        <f>+'[18]32'!$I$286/10^6</f>
        <v>4.0699085799999999</v>
      </c>
      <c r="G204" s="21">
        <f>+'[18]32'!$J$286/10^6</f>
        <v>4.3751667700000008</v>
      </c>
      <c r="H204" s="21">
        <f>+'[18]32'!$K$286/10^6</f>
        <v>4.3611958700000013</v>
      </c>
      <c r="I204" s="21">
        <f>+'[18]32'!$M$286/10^6</f>
        <v>3.7302981199999996</v>
      </c>
      <c r="J204" s="21">
        <f>+'[18]32'!$N$286/10^6</f>
        <v>4.4744328499999995</v>
      </c>
      <c r="K204" s="21">
        <f>+'[18]32'!$O$286/10^6</f>
        <v>4.6639148899999991</v>
      </c>
      <c r="L204" s="21">
        <f>+'[18]32'!$Q$286/10^6</f>
        <v>4.3121594599999993</v>
      </c>
      <c r="M204" s="21">
        <f>+'[18]32'!$R$286/10^6</f>
        <v>4.2978776099999996</v>
      </c>
      <c r="N204" s="21">
        <f>+'[18]32'!$S$286/10^6</f>
        <v>10.95431514</v>
      </c>
      <c r="O204" s="22">
        <f t="shared" si="25"/>
        <v>56.605418010000001</v>
      </c>
      <c r="Q204" s="10">
        <v>1024</v>
      </c>
      <c r="R204" s="10" t="s">
        <v>33</v>
      </c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9">
        <f t="shared" si="26"/>
        <v>0</v>
      </c>
      <c r="AG204" s="10">
        <v>1024</v>
      </c>
      <c r="AH204" s="10" t="s">
        <v>33</v>
      </c>
      <c r="AI204" s="21">
        <f t="shared" si="28"/>
        <v>2.7867434100000001</v>
      </c>
      <c r="AJ204" s="21">
        <f>+'[19]2M'!$AA$286/10^6</f>
        <v>7.5277222799999999</v>
      </c>
      <c r="AK204" s="21">
        <f>+'[19]3M'!$AA$286/10^6</f>
        <v>11.366148720000002</v>
      </c>
      <c r="AL204" s="21">
        <f>+'[19]4M'!$AA$286/10^6</f>
        <v>15.4360573</v>
      </c>
      <c r="AM204" s="21">
        <f>+'[19]5M'!$AA$286/10^6</f>
        <v>19.811224070000002</v>
      </c>
      <c r="AN204" s="21">
        <f>+'[19]6M'!$AA$286/10^6</f>
        <v>24.172419939999997</v>
      </c>
      <c r="AO204" s="21">
        <f>+'[19]7M'!$AA$286/10^6</f>
        <v>27.902718060000005</v>
      </c>
      <c r="AP204" s="21">
        <f>+'[19]8M'!$AA$286/10^6</f>
        <v>32.377150909999997</v>
      </c>
      <c r="AQ204" s="21">
        <f>+'[19]9M'!$AA$286/10^6</f>
        <v>37.041065800000005</v>
      </c>
      <c r="AR204" s="21">
        <f>+'[19]10M'!$AA$286/10^6</f>
        <v>41.353225260000002</v>
      </c>
      <c r="AS204" s="21">
        <f>+'[19]11M'!$AA$286/10^6</f>
        <v>45.651102869999988</v>
      </c>
      <c r="AT204" s="21">
        <f>+'[19]12M'!$AA$286/10^6</f>
        <v>56.605418010000001</v>
      </c>
      <c r="AU204" s="311"/>
      <c r="AW204" s="10">
        <v>1024</v>
      </c>
      <c r="AX204" s="10" t="s">
        <v>33</v>
      </c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2">
        <f t="shared" si="27"/>
        <v>0</v>
      </c>
    </row>
    <row r="205" spans="1:63" customFormat="1" x14ac:dyDescent="0.2">
      <c r="A205" s="10">
        <v>1025</v>
      </c>
      <c r="B205" s="10" t="s">
        <v>34</v>
      </c>
      <c r="C205" s="21">
        <f>+'[18]33'!$E$286/10^6</f>
        <v>1.0863139800000001</v>
      </c>
      <c r="D205" s="21">
        <f>+'[18]33'!$F$286/10^6</f>
        <v>1.1114593700000002</v>
      </c>
      <c r="E205" s="21">
        <f>+'[18]33'!$G$286/10^6</f>
        <v>1.2066316299999997</v>
      </c>
      <c r="F205" s="21">
        <f>+'[18]33'!$I$286/10^6</f>
        <v>1.1256920899999998</v>
      </c>
      <c r="G205" s="21">
        <f>+'[18]33'!$J$286/10^6</f>
        <v>1.1215925600000001</v>
      </c>
      <c r="H205" s="21">
        <f>+'[18]33'!$K$286/10^6</f>
        <v>1.1191051900000002</v>
      </c>
      <c r="I205" s="21">
        <f>+'[18]33'!$M$286/10^6</f>
        <v>1.1793462800000001</v>
      </c>
      <c r="J205" s="21">
        <f>+'[18]33'!$N$286/10^6</f>
        <v>1.16679848</v>
      </c>
      <c r="K205" s="21">
        <f>+'[18]33'!$O$286/10^6</f>
        <v>1.2148588999999996</v>
      </c>
      <c r="L205" s="21">
        <f>+'[18]33'!$Q$286/10^6</f>
        <v>1.1155099199999998</v>
      </c>
      <c r="M205" s="21">
        <f>+'[18]33'!$R$286/10^6</f>
        <v>1.1878635500000001</v>
      </c>
      <c r="N205" s="21">
        <f>+'[18]33'!$S$286/10^6</f>
        <v>1.9574439800000003</v>
      </c>
      <c r="O205" s="22">
        <f t="shared" si="25"/>
        <v>14.592615929999999</v>
      </c>
      <c r="Q205" s="10">
        <v>1025</v>
      </c>
      <c r="R205" s="10" t="s">
        <v>34</v>
      </c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9">
        <f t="shared" si="26"/>
        <v>0</v>
      </c>
      <c r="AG205" s="10">
        <v>1025</v>
      </c>
      <c r="AH205" s="10" t="s">
        <v>34</v>
      </c>
      <c r="AI205" s="21">
        <f t="shared" si="28"/>
        <v>1.0863139800000001</v>
      </c>
      <c r="AJ205" s="21">
        <f>+'[19]2M'!$AB$286/10^6</f>
        <v>2.1977733500000003</v>
      </c>
      <c r="AK205" s="21">
        <f>+'[19]3M'!$AB$286/10^6</f>
        <v>3.4044049799999998</v>
      </c>
      <c r="AL205" s="21">
        <f>+'[19]4M'!$AB$286/10^6</f>
        <v>4.5300970700000001</v>
      </c>
      <c r="AM205" s="21">
        <f>+'[19]5M'!$AB$286/10^6</f>
        <v>5.651689629999999</v>
      </c>
      <c r="AN205" s="21">
        <f>+'[19]6M'!$AB$286/10^6</f>
        <v>6.7707948200000017</v>
      </c>
      <c r="AO205" s="21">
        <f>+'[19]7M'!$AB$286/10^6</f>
        <v>7.9501410999999997</v>
      </c>
      <c r="AP205" s="21">
        <f>+'[19]8M'!$AB$286/10^6</f>
        <v>9.1169395799999986</v>
      </c>
      <c r="AQ205" s="21">
        <f>+'[19]9M'!$AB$286/10^6</f>
        <v>10.331798479999998</v>
      </c>
      <c r="AR205" s="21">
        <f>+'[19]10M'!$AB$286/10^6</f>
        <v>11.447308399999997</v>
      </c>
      <c r="AS205" s="21">
        <f>+'[19]11M'!$AB$286/10^6</f>
        <v>12.635171949999997</v>
      </c>
      <c r="AT205" s="21">
        <f>+'[19]12M'!$AB$286/10^6</f>
        <v>14.592615929999997</v>
      </c>
      <c r="AU205" s="311"/>
      <c r="AW205" s="10">
        <v>1025</v>
      </c>
      <c r="AX205" s="10" t="s">
        <v>34</v>
      </c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2">
        <f t="shared" si="27"/>
        <v>0</v>
      </c>
    </row>
    <row r="206" spans="1:63" customFormat="1" x14ac:dyDescent="0.2">
      <c r="A206" s="10">
        <v>1026</v>
      </c>
      <c r="B206" s="10" t="s">
        <v>35</v>
      </c>
      <c r="C206" s="21">
        <f>+'[18]34'!$E$286/10^6</f>
        <v>0.56324388000000003</v>
      </c>
      <c r="D206" s="21">
        <f>+'[18]34'!$F$286/10^6</f>
        <v>0.60551840999999995</v>
      </c>
      <c r="E206" s="21">
        <f>+'[18]34'!$G$286/10^6</f>
        <v>0.7140740499999999</v>
      </c>
      <c r="F206" s="21">
        <f>+'[18]34'!$I$286/10^6</f>
        <v>0.56449241999999999</v>
      </c>
      <c r="G206" s="21">
        <f>+'[18]34'!$J$286/10^6</f>
        <v>0.33300299999999999</v>
      </c>
      <c r="H206" s="21">
        <f>+'[18]34'!$K$286/10^6</f>
        <v>0.66699931999999995</v>
      </c>
      <c r="I206" s="21">
        <f>+'[18]34'!$M$286/10^6</f>
        <v>0.56937963999999996</v>
      </c>
      <c r="J206" s="21">
        <f>+'[18]34'!$N$286/10^6</f>
        <v>0.60905898000000003</v>
      </c>
      <c r="K206" s="21">
        <f>+'[18]34'!$O$286/10^6</f>
        <v>0.57353341000000002</v>
      </c>
      <c r="L206" s="21">
        <f>+'[18]34'!$Q$286/10^6</f>
        <v>0.57040650000000004</v>
      </c>
      <c r="M206" s="21">
        <f>+'[18]34'!$R$286/10^6</f>
        <v>0.73637114999999964</v>
      </c>
      <c r="N206" s="21">
        <f>+'[18]34'!$S$286/10^6</f>
        <v>1.1684081199999998</v>
      </c>
      <c r="O206" s="22">
        <f t="shared" si="25"/>
        <v>7.6744888799999993</v>
      </c>
      <c r="Q206" s="10">
        <v>1026</v>
      </c>
      <c r="R206" s="10" t="s">
        <v>35</v>
      </c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9">
        <f t="shared" si="26"/>
        <v>0</v>
      </c>
      <c r="AG206" s="10">
        <v>1026</v>
      </c>
      <c r="AH206" s="10" t="s">
        <v>35</v>
      </c>
      <c r="AI206" s="21">
        <f t="shared" si="28"/>
        <v>0.56324388000000003</v>
      </c>
      <c r="AJ206" s="21">
        <f>+'[19]2M'!$AC$286/10^6</f>
        <v>1.1687622900000003</v>
      </c>
      <c r="AK206" s="21">
        <f>+'[19]3M'!$AC$286/10^6</f>
        <v>1.8828363400000003</v>
      </c>
      <c r="AL206" s="21">
        <f>+'[19]4M'!$AC$286/10^6</f>
        <v>2.44732876</v>
      </c>
      <c r="AM206" s="21">
        <f>+'[19]5M'!$AC$286/10^6</f>
        <v>2.7803317599999997</v>
      </c>
      <c r="AN206" s="21">
        <f>+'[19]6M'!$AC$286/10^6</f>
        <v>3.4473310799999997</v>
      </c>
      <c r="AO206" s="21">
        <f>+'[19]7M'!$AC$286/10^6</f>
        <v>4.0167107199999998</v>
      </c>
      <c r="AP206" s="21">
        <f>+'[19]8M'!$AC$286/10^6</f>
        <v>4.6257697000000002</v>
      </c>
      <c r="AQ206" s="21">
        <f>+'[19]9M'!$AC$286/10^6</f>
        <v>5.1993031100000007</v>
      </c>
      <c r="AR206" s="21">
        <f>+'[19]10M'!$AC$286/10^6</f>
        <v>5.7697096099999996</v>
      </c>
      <c r="AS206" s="21">
        <f>+'[19]11M'!$AC$286/10^6</f>
        <v>6.5060807600000006</v>
      </c>
      <c r="AT206" s="21">
        <f>+'[19]12M'!$AC$286/10^6</f>
        <v>7.6744888800000002</v>
      </c>
      <c r="AU206" s="311"/>
      <c r="AW206" s="10">
        <v>1026</v>
      </c>
      <c r="AX206" s="10" t="s">
        <v>35</v>
      </c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2">
        <f t="shared" si="27"/>
        <v>0</v>
      </c>
    </row>
    <row r="207" spans="1:63" customFormat="1" x14ac:dyDescent="0.2">
      <c r="A207" s="10">
        <v>1027</v>
      </c>
      <c r="B207" s="10" t="s">
        <v>36</v>
      </c>
      <c r="C207" s="21">
        <f>+'[18]35'!$E$286/10^6</f>
        <v>0.85125072000000013</v>
      </c>
      <c r="D207" s="21">
        <f>+'[18]35'!$F$286/10^6</f>
        <v>0.80741221000000007</v>
      </c>
      <c r="E207" s="21">
        <f>+'[18]35'!$G$286/10^6</f>
        <v>0.85144129000000002</v>
      </c>
      <c r="F207" s="21">
        <f>+'[18]35'!$I$286/10^6</f>
        <v>0.85125531999999982</v>
      </c>
      <c r="G207" s="21">
        <f>+'[18]35'!$J$286/10^6</f>
        <v>0.80670348000000014</v>
      </c>
      <c r="H207" s="21">
        <f>+'[18]35'!$K$286/10^6</f>
        <v>0.83576559000000006</v>
      </c>
      <c r="I207" s="21">
        <f>+'[18]35'!$M$286/10^6</f>
        <v>0.79162768999999999</v>
      </c>
      <c r="J207" s="21">
        <f>+'[18]35'!$N$286/10^6</f>
        <v>0.88297013000000002</v>
      </c>
      <c r="K207" s="21">
        <f>+'[18]35'!$O$286/10^6</f>
        <v>0.85421490999999983</v>
      </c>
      <c r="L207" s="21">
        <f>+'[18]35'!$Q$286/10^6</f>
        <v>0.84556405000000001</v>
      </c>
      <c r="M207" s="21">
        <f>+'[18]35'!$R$286/10^6</f>
        <v>0.89065404000000015</v>
      </c>
      <c r="N207" s="21">
        <f>+'[18]35'!$S$286/10^6</f>
        <v>0.84177546999999986</v>
      </c>
      <c r="O207" s="22">
        <f t="shared" si="25"/>
        <v>10.110634899999999</v>
      </c>
      <c r="Q207" s="10">
        <v>1027</v>
      </c>
      <c r="R207" s="10" t="s">
        <v>36</v>
      </c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9">
        <f t="shared" si="26"/>
        <v>0</v>
      </c>
      <c r="AG207" s="10">
        <v>1027</v>
      </c>
      <c r="AH207" s="10" t="s">
        <v>36</v>
      </c>
      <c r="AI207" s="21">
        <f t="shared" si="28"/>
        <v>0.85125072000000013</v>
      </c>
      <c r="AJ207" s="21">
        <f>+'[19]2M'!$AD$286/10^6</f>
        <v>1.6586629300000004</v>
      </c>
      <c r="AK207" s="21">
        <f>+'[19]3M'!$AD$286/10^6</f>
        <v>2.5101042200000001</v>
      </c>
      <c r="AL207" s="21">
        <f>+'[19]4M'!$AD$286/10^6</f>
        <v>3.3613595399999996</v>
      </c>
      <c r="AM207" s="21">
        <f>+'[19]5M'!$AD$286/10^6</f>
        <v>4.16806302</v>
      </c>
      <c r="AN207" s="21">
        <f>+'[19]6M'!$AD$286/10^6</f>
        <v>5.0038286099999993</v>
      </c>
      <c r="AO207" s="21">
        <f>+'[19]7M'!$AD$286/10^6</f>
        <v>5.7954562999999988</v>
      </c>
      <c r="AP207" s="21">
        <f>+'[19]8M'!$AD$286/10^6</f>
        <v>6.6784264299999991</v>
      </c>
      <c r="AQ207" s="21">
        <f>+'[19]9M'!$AD$286/10^6</f>
        <v>7.5326413399999987</v>
      </c>
      <c r="AR207" s="21">
        <f>+'[19]10M'!$AD$286/10^6</f>
        <v>8.3782053900000015</v>
      </c>
      <c r="AS207" s="21">
        <f>+'[19]11M'!$AD$286/10^6</f>
        <v>9.2688594299999973</v>
      </c>
      <c r="AT207" s="21">
        <f>+'[19]12M'!$AD$286/10^6</f>
        <v>10.110634899999999</v>
      </c>
      <c r="AU207" s="311"/>
      <c r="AW207" s="10">
        <v>1027</v>
      </c>
      <c r="AX207" s="10" t="s">
        <v>36</v>
      </c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2">
        <f t="shared" si="27"/>
        <v>0</v>
      </c>
    </row>
    <row r="208" spans="1:63" customFormat="1" x14ac:dyDescent="0.2">
      <c r="A208" s="10">
        <v>1028</v>
      </c>
      <c r="B208" s="10" t="s">
        <v>37</v>
      </c>
      <c r="C208" s="21">
        <f>+'[18]36'!$E$286/10^6</f>
        <v>2.4150049699999996</v>
      </c>
      <c r="D208" s="21">
        <f>+'[18]36'!$F$286/10^6</f>
        <v>2.3221475200000006</v>
      </c>
      <c r="E208" s="21">
        <f>+'[18]36'!$G$286/10^6</f>
        <v>2.45019265</v>
      </c>
      <c r="F208" s="21">
        <f>+'[18]36'!$I$286/10^6</f>
        <v>2.5777358499999998</v>
      </c>
      <c r="G208" s="21">
        <f>+'[18]36'!$J$286/10^6</f>
        <v>2.2528960800000002</v>
      </c>
      <c r="H208" s="21">
        <f>+'[18]36'!$K$286/10^6</f>
        <v>2.6538226699999994</v>
      </c>
      <c r="I208" s="21">
        <f>+'[18]36'!$M$286/10^6</f>
        <v>2.6857155299999995</v>
      </c>
      <c r="J208" s="21">
        <f>+'[18]36'!$N$286/10^6</f>
        <v>2.7915286500000009</v>
      </c>
      <c r="K208" s="21">
        <f>+'[18]36'!$O$286/10^6</f>
        <v>2.4742717899999995</v>
      </c>
      <c r="L208" s="21">
        <f>+'[18]36'!$Q$286/10^6</f>
        <v>2.6121400299999999</v>
      </c>
      <c r="M208" s="21">
        <f>+'[18]36'!$R$286/10^6</f>
        <v>2.4440786400000007</v>
      </c>
      <c r="N208" s="21">
        <f>+'[18]36'!$S$286/10^6</f>
        <v>5.2527223900000006</v>
      </c>
      <c r="O208" s="22">
        <f t="shared" si="25"/>
        <v>32.932256770000002</v>
      </c>
      <c r="Q208" s="10">
        <v>1028</v>
      </c>
      <c r="R208" s="10" t="s">
        <v>37</v>
      </c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9">
        <f t="shared" si="26"/>
        <v>0</v>
      </c>
      <c r="AG208" s="10">
        <v>1028</v>
      </c>
      <c r="AH208" s="10" t="s">
        <v>37</v>
      </c>
      <c r="AI208" s="21">
        <f t="shared" si="28"/>
        <v>2.4150049699999996</v>
      </c>
      <c r="AJ208" s="21">
        <f>+'[19]2M'!$AE$286/10^6</f>
        <v>4.7371524899999997</v>
      </c>
      <c r="AK208" s="21">
        <f>+'[19]3M'!$AE$286/10^6</f>
        <v>7.1873451399999997</v>
      </c>
      <c r="AL208" s="21">
        <f>+'[19]4M'!$AE$286/10^6</f>
        <v>9.7650809899999977</v>
      </c>
      <c r="AM208" s="21">
        <f>+'[19]5M'!$AE$286/10^6</f>
        <v>12.017977070000001</v>
      </c>
      <c r="AN208" s="21">
        <f>+'[19]6M'!$AE$286/10^6</f>
        <v>14.671799740000001</v>
      </c>
      <c r="AO208" s="21">
        <f>+'[19]7M'!$AE$286/10^6</f>
        <v>17.35751527</v>
      </c>
      <c r="AP208" s="21">
        <f>+'[19]8M'!$AE$286/10^6</f>
        <v>20.149043919999997</v>
      </c>
      <c r="AQ208" s="21">
        <f>+'[19]9M'!$AE$286/10^6</f>
        <v>22.623315709999996</v>
      </c>
      <c r="AR208" s="21">
        <f>+'[19]10M'!$AE$286/10^6</f>
        <v>25.235455739999995</v>
      </c>
      <c r="AS208" s="21">
        <f>+'[19]11M'!$AE$286/10^6</f>
        <v>27.67953438</v>
      </c>
      <c r="AT208" s="21">
        <f>+'[19]12M'!$AE$286/10^6</f>
        <v>32.932256770000002</v>
      </c>
      <c r="AU208" s="311"/>
      <c r="AW208" s="10">
        <v>1028</v>
      </c>
      <c r="AX208" s="10" t="s">
        <v>37</v>
      </c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2">
        <f t="shared" si="27"/>
        <v>0</v>
      </c>
    </row>
    <row r="209" spans="1:63" customFormat="1" x14ac:dyDescent="0.2">
      <c r="A209" s="10">
        <v>1029</v>
      </c>
      <c r="B209" s="10" t="s">
        <v>38</v>
      </c>
      <c r="C209" s="21">
        <f>+'[18]37'!$E$286/10^6</f>
        <v>0.69792285000000021</v>
      </c>
      <c r="D209" s="21">
        <f>+'[18]37'!$F$286/10^6</f>
        <v>0.43890074000000001</v>
      </c>
      <c r="E209" s="21">
        <f>+'[18]37'!$G$286/10^6</f>
        <v>0.62425839000000016</v>
      </c>
      <c r="F209" s="21">
        <f>+'[18]37'!$I$286/10^6</f>
        <v>0.72598552000000005</v>
      </c>
      <c r="G209" s="21">
        <f>+'[18]37'!$J$286/10^6</f>
        <v>0.69929207000000004</v>
      </c>
      <c r="H209" s="21">
        <f>+'[18]37'!$K$286/10^6</f>
        <v>0.71800357000000004</v>
      </c>
      <c r="I209" s="21">
        <f>+'[18]37'!$M$286/10^6</f>
        <v>0.69911555000000003</v>
      </c>
      <c r="J209" s="21">
        <f>+'[18]37'!$N$286/10^6</f>
        <v>0.80734000999999989</v>
      </c>
      <c r="K209" s="21">
        <f>+'[18]37'!$O$286/10^6</f>
        <v>0.70334735999999998</v>
      </c>
      <c r="L209" s="21">
        <f>+'[18]37'!$Q$286/10^6</f>
        <v>0.72031757000000007</v>
      </c>
      <c r="M209" s="21">
        <f>+'[18]37'!$R$286/10^6</f>
        <v>0.70950995000000006</v>
      </c>
      <c r="N209" s="21">
        <f>+'[18]37'!$S$286/10^6</f>
        <v>1.45070363</v>
      </c>
      <c r="O209" s="22">
        <f t="shared" si="25"/>
        <v>8.99469721</v>
      </c>
      <c r="Q209" s="10">
        <v>1029</v>
      </c>
      <c r="R209" s="10" t="s">
        <v>38</v>
      </c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9">
        <f t="shared" si="26"/>
        <v>0</v>
      </c>
      <c r="AG209" s="10">
        <v>1029</v>
      </c>
      <c r="AH209" s="10" t="s">
        <v>38</v>
      </c>
      <c r="AI209" s="21">
        <f t="shared" si="28"/>
        <v>0.69792285000000021</v>
      </c>
      <c r="AJ209" s="21">
        <f>+'[19]2M'!$AF$286/10^6</f>
        <v>1.1368235899999997</v>
      </c>
      <c r="AK209" s="21">
        <f>+'[19]3M'!$AF$286/10^6</f>
        <v>1.7610819799999995</v>
      </c>
      <c r="AL209" s="21">
        <f>+'[19]4M'!$AF$286/10^6</f>
        <v>2.4870675000000002</v>
      </c>
      <c r="AM209" s="21">
        <f>+'[19]5M'!$AF$286/10^6</f>
        <v>3.1863595700000005</v>
      </c>
      <c r="AN209" s="21">
        <f>+'[19]6M'!$AF$286/10^6</f>
        <v>3.904363140000001</v>
      </c>
      <c r="AO209" s="21">
        <f>+'[19]7M'!$AF$286/10^6</f>
        <v>4.6034786899999993</v>
      </c>
      <c r="AP209" s="21">
        <f>+'[19]8M'!$AF$286/10^6</f>
        <v>5.4108186999999992</v>
      </c>
      <c r="AQ209" s="21">
        <f>+'[19]9M'!$AF$286/10^6</f>
        <v>6.1141660600000005</v>
      </c>
      <c r="AR209" s="21">
        <f>+'[19]10M'!$AF$286/10^6</f>
        <v>6.8344836299999994</v>
      </c>
      <c r="AS209" s="21">
        <f>+'[19]11M'!$AF$286/10^6</f>
        <v>7.5439935799999986</v>
      </c>
      <c r="AT209" s="21">
        <f>+'[19]12M'!$AF$286/10^6</f>
        <v>8.9946972100000036</v>
      </c>
      <c r="AU209" s="311"/>
      <c r="AW209" s="10">
        <v>1029</v>
      </c>
      <c r="AX209" s="10" t="s">
        <v>38</v>
      </c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2">
        <f t="shared" si="27"/>
        <v>0</v>
      </c>
    </row>
    <row r="210" spans="1:63" customFormat="1" x14ac:dyDescent="0.2">
      <c r="A210" s="15">
        <v>1030</v>
      </c>
      <c r="B210" s="15" t="s">
        <v>18</v>
      </c>
      <c r="C210" s="23">
        <f>+'[18]17'!$E$286/10^6</f>
        <v>1.68085007</v>
      </c>
      <c r="D210" s="23">
        <f>+'[18]17'!$F$286/10^6</f>
        <v>0.26663939999999992</v>
      </c>
      <c r="E210" s="23">
        <f>+'[18]17'!$G$286/10^6</f>
        <v>1.0615828</v>
      </c>
      <c r="F210" s="23">
        <f>+'[18]17'!$I$286/10^6</f>
        <v>0.95516496999999989</v>
      </c>
      <c r="G210" s="23">
        <f>+'[18]17'!$J$286/10^6</f>
        <v>0.93998166000000016</v>
      </c>
      <c r="H210" s="23">
        <f>+'[18]17'!$K$286/10^6</f>
        <v>0.96399457000000011</v>
      </c>
      <c r="I210" s="23">
        <f>+'[18]17'!$M$286/10^6</f>
        <v>0.9159777600000002</v>
      </c>
      <c r="J210" s="23">
        <f>+'[18]17'!$N$286/10^6</f>
        <v>1.26622426</v>
      </c>
      <c r="K210" s="23">
        <f>+'[18]17'!$O$286/10^6</f>
        <v>1.03772986</v>
      </c>
      <c r="L210" s="23">
        <f>+'[18]17'!$Q$286/10^6</f>
        <v>0.96106624000000007</v>
      </c>
      <c r="M210" s="23">
        <f>+'[18]17'!$R$286/10^6</f>
        <v>0.90605492000000021</v>
      </c>
      <c r="N210" s="23">
        <f>+'[18]17'!$S$286/10^6</f>
        <v>2.1591152200000003</v>
      </c>
      <c r="O210" s="24">
        <f t="shared" si="25"/>
        <v>13.114381730000003</v>
      </c>
      <c r="Q210" s="15">
        <v>1030</v>
      </c>
      <c r="R210" s="15" t="s">
        <v>18</v>
      </c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31">
        <f t="shared" si="26"/>
        <v>0</v>
      </c>
      <c r="AG210" s="15">
        <v>1030</v>
      </c>
      <c r="AH210" s="15" t="s">
        <v>18</v>
      </c>
      <c r="AI210" s="23">
        <f t="shared" si="28"/>
        <v>1.68085007</v>
      </c>
      <c r="AJ210" s="23">
        <f>+'[19]2M'!$AG$286/10^6</f>
        <v>1.9474894700000003</v>
      </c>
      <c r="AK210" s="23">
        <f>+'[19]3M'!$AG$286/10^6</f>
        <v>3.0090722700000003</v>
      </c>
      <c r="AL210" s="23">
        <f>+'[19]4M'!$AG$286/10^6</f>
        <v>3.9642372399999992</v>
      </c>
      <c r="AM210" s="23">
        <f>+'[19]5M'!$AG$286/10^6</f>
        <v>4.9042189</v>
      </c>
      <c r="AN210" s="23">
        <f>+'[19]6M'!$AG$286/10^6</f>
        <v>5.8682134699999988</v>
      </c>
      <c r="AO210" s="23">
        <f>+'[19]7M'!$AG$286/10^6</f>
        <v>6.7841912299999994</v>
      </c>
      <c r="AP210" s="23">
        <f>+'[19]8M'!$AG$286/10^6</f>
        <v>8.0504154900000007</v>
      </c>
      <c r="AQ210" s="23">
        <f>+'[19]9M'!$AG$286/10^6</f>
        <v>9.0881453500000013</v>
      </c>
      <c r="AR210" s="23">
        <f>+'[19]10M'!$AG$286/10^6</f>
        <v>10.049211590000002</v>
      </c>
      <c r="AS210" s="23">
        <f>+'[19]11M'!$AG$286/10^6</f>
        <v>10.955266510000001</v>
      </c>
      <c r="AT210" s="23">
        <f>+'[19]12M'!$AG$286/10^6</f>
        <v>13.11438173</v>
      </c>
      <c r="AU210" s="311"/>
      <c r="AW210" s="15">
        <v>1030</v>
      </c>
      <c r="AX210" s="15" t="s">
        <v>18</v>
      </c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4">
        <f t="shared" si="27"/>
        <v>0</v>
      </c>
    </row>
    <row r="211" spans="1:63" customFormat="1" x14ac:dyDescent="0.2">
      <c r="A211" s="4">
        <v>10300</v>
      </c>
      <c r="B211" s="4" t="s">
        <v>167</v>
      </c>
      <c r="C211" s="18">
        <f t="shared" ref="C211:O211" si="29">SUM(C183:C210)</f>
        <v>65.947732980000012</v>
      </c>
      <c r="D211" s="18">
        <f t="shared" si="29"/>
        <v>69.835956190000005</v>
      </c>
      <c r="E211" s="18">
        <f t="shared" si="29"/>
        <v>69.99467881999999</v>
      </c>
      <c r="F211" s="18">
        <f t="shared" si="29"/>
        <v>70.457833559999997</v>
      </c>
      <c r="G211" s="18">
        <f t="shared" si="29"/>
        <v>71.384808650000011</v>
      </c>
      <c r="H211" s="18">
        <f t="shared" si="29"/>
        <v>74.553455019999987</v>
      </c>
      <c r="I211" s="18">
        <f t="shared" si="29"/>
        <v>71.595220589999997</v>
      </c>
      <c r="J211" s="18">
        <f t="shared" si="29"/>
        <v>75.16383085999999</v>
      </c>
      <c r="K211" s="18">
        <f>SUM(K183:K210)</f>
        <v>77.561150449999985</v>
      </c>
      <c r="L211" s="18">
        <f>SUM(L183:L210)</f>
        <v>75.870991499999988</v>
      </c>
      <c r="M211" s="18">
        <f t="shared" si="29"/>
        <v>76.336126030000003</v>
      </c>
      <c r="N211" s="18">
        <f t="shared" si="29"/>
        <v>117.94008345999998</v>
      </c>
      <c r="O211" s="18">
        <f t="shared" si="29"/>
        <v>916.64186811000013</v>
      </c>
      <c r="Q211" s="4">
        <v>10300</v>
      </c>
      <c r="R211" s="4" t="s">
        <v>167</v>
      </c>
      <c r="S211" s="25">
        <f t="shared" ref="S211:AE211" si="30">SUM(S183:S210)</f>
        <v>0</v>
      </c>
      <c r="T211" s="25">
        <f t="shared" si="30"/>
        <v>0</v>
      </c>
      <c r="U211" s="25">
        <f t="shared" si="30"/>
        <v>0</v>
      </c>
      <c r="V211" s="25">
        <f t="shared" si="30"/>
        <v>0</v>
      </c>
      <c r="W211" s="25">
        <f t="shared" si="30"/>
        <v>0</v>
      </c>
      <c r="X211" s="25">
        <f t="shared" si="30"/>
        <v>0</v>
      </c>
      <c r="Y211" s="25">
        <f t="shared" si="30"/>
        <v>0</v>
      </c>
      <c r="Z211" s="25">
        <f t="shared" si="30"/>
        <v>0</v>
      </c>
      <c r="AA211" s="25">
        <f t="shared" si="30"/>
        <v>0</v>
      </c>
      <c r="AB211" s="25">
        <f t="shared" si="30"/>
        <v>0</v>
      </c>
      <c r="AC211" s="25">
        <f t="shared" si="30"/>
        <v>0</v>
      </c>
      <c r="AD211" s="25">
        <f t="shared" si="30"/>
        <v>0</v>
      </c>
      <c r="AE211" s="25">
        <f t="shared" si="30"/>
        <v>0</v>
      </c>
      <c r="AG211" s="4">
        <v>10300</v>
      </c>
      <c r="AH211" s="4" t="s">
        <v>167</v>
      </c>
      <c r="AI211" s="25">
        <f>SUM(AI183:AI210)</f>
        <v>65.947732980000012</v>
      </c>
      <c r="AJ211" s="25">
        <f>SUM(AJ183:AJ210)</f>
        <v>135.78368917</v>
      </c>
      <c r="AK211" s="25">
        <f t="shared" ref="AK211:AS211" si="31">SUM(AK183:AK210)</f>
        <v>205.77836799000002</v>
      </c>
      <c r="AL211" s="25">
        <f t="shared" si="31"/>
        <v>276.23620155000009</v>
      </c>
      <c r="AM211" s="25">
        <f t="shared" si="31"/>
        <v>347.6210102</v>
      </c>
      <c r="AN211" s="25">
        <f t="shared" si="31"/>
        <v>422.17446522</v>
      </c>
      <c r="AO211" s="25">
        <f t="shared" si="31"/>
        <v>493.76968581000006</v>
      </c>
      <c r="AP211" s="25">
        <f t="shared" si="31"/>
        <v>568.9335166699999</v>
      </c>
      <c r="AQ211" s="25">
        <f t="shared" ref="AQ211" si="32">SUM(AQ183:AQ210)</f>
        <v>646.49466712000014</v>
      </c>
      <c r="AR211" s="25">
        <f t="shared" si="31"/>
        <v>722.36565862000009</v>
      </c>
      <c r="AS211" s="25">
        <f t="shared" si="31"/>
        <v>798.70178464999992</v>
      </c>
      <c r="AT211" s="25">
        <f>SUM(AT183:AT210)</f>
        <v>916.64186811000013</v>
      </c>
      <c r="AW211" s="4">
        <v>10300</v>
      </c>
      <c r="AX211" s="4" t="s">
        <v>149</v>
      </c>
      <c r="AY211" s="18">
        <f>SUM(AY183:AY210)</f>
        <v>0</v>
      </c>
      <c r="AZ211" s="18">
        <f t="shared" ref="AZ211:BK211" si="33">SUM(AZ183:AZ210)</f>
        <v>0</v>
      </c>
      <c r="BA211" s="18">
        <f t="shared" si="33"/>
        <v>0</v>
      </c>
      <c r="BB211" s="18">
        <f t="shared" si="33"/>
        <v>0</v>
      </c>
      <c r="BC211" s="18">
        <f t="shared" si="33"/>
        <v>0</v>
      </c>
      <c r="BD211" s="18">
        <f t="shared" si="33"/>
        <v>0</v>
      </c>
      <c r="BE211" s="18">
        <f t="shared" si="33"/>
        <v>0</v>
      </c>
      <c r="BF211" s="18">
        <f t="shared" si="33"/>
        <v>0</v>
      </c>
      <c r="BG211" s="18">
        <f t="shared" si="33"/>
        <v>0</v>
      </c>
      <c r="BH211" s="18">
        <f t="shared" si="33"/>
        <v>0</v>
      </c>
      <c r="BI211" s="18">
        <f t="shared" si="33"/>
        <v>0</v>
      </c>
      <c r="BJ211" s="18">
        <f t="shared" si="33"/>
        <v>0</v>
      </c>
      <c r="BK211" s="18">
        <f t="shared" si="33"/>
        <v>0</v>
      </c>
    </row>
    <row r="212" spans="1:63" customFormat="1" x14ac:dyDescent="0.2">
      <c r="A212" s="32"/>
      <c r="B212" s="32"/>
      <c r="O212" s="32"/>
    </row>
    <row r="213" spans="1:63" customFormat="1" x14ac:dyDescent="0.2">
      <c r="A213" s="3" t="s">
        <v>52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167</v>
      </c>
      <c r="Q213" s="3" t="s">
        <v>73</v>
      </c>
      <c r="R213" s="3" t="s">
        <v>147</v>
      </c>
      <c r="S213" s="3" t="s">
        <v>74</v>
      </c>
      <c r="T213" s="3" t="s">
        <v>75</v>
      </c>
      <c r="U213" s="3" t="s">
        <v>76</v>
      </c>
      <c r="V213" s="3" t="s">
        <v>77</v>
      </c>
      <c r="W213" s="3" t="s">
        <v>78</v>
      </c>
      <c r="X213" s="3" t="s">
        <v>79</v>
      </c>
      <c r="Y213" s="3" t="s">
        <v>80</v>
      </c>
      <c r="Z213" s="3" t="s">
        <v>81</v>
      </c>
      <c r="AA213" s="3" t="s">
        <v>82</v>
      </c>
      <c r="AB213" s="3" t="s">
        <v>83</v>
      </c>
      <c r="AC213" s="3" t="s">
        <v>84</v>
      </c>
      <c r="AD213" s="3" t="s">
        <v>85</v>
      </c>
    </row>
    <row r="214" spans="1:63" customFormat="1" x14ac:dyDescent="0.2">
      <c r="A214" s="34"/>
      <c r="B214" s="34" t="s">
        <v>46</v>
      </c>
      <c r="C214" s="330">
        <f>+C152-C183</f>
        <v>-7.3088630600000002</v>
      </c>
      <c r="D214" s="330">
        <f t="shared" ref="D214:N214" si="34">+D152-D183</f>
        <v>-7.6612528399999995</v>
      </c>
      <c r="E214" s="330">
        <f t="shared" si="34"/>
        <v>-7.4101605300000006</v>
      </c>
      <c r="F214" s="330">
        <f t="shared" si="34"/>
        <v>-8.0760925199999996</v>
      </c>
      <c r="G214" s="330">
        <f t="shared" si="34"/>
        <v>-7.4829222500000023</v>
      </c>
      <c r="H214" s="330">
        <f t="shared" si="34"/>
        <v>-8.6345093000000013</v>
      </c>
      <c r="I214" s="330">
        <f t="shared" si="34"/>
        <v>-7.6314338099999981</v>
      </c>
      <c r="J214" s="330">
        <f t="shared" si="34"/>
        <v>-6.9037555999999993</v>
      </c>
      <c r="K214" s="330">
        <f t="shared" si="34"/>
        <v>-7.7186042099999987</v>
      </c>
      <c r="L214" s="330">
        <f t="shared" si="34"/>
        <v>-7.8469180200000004</v>
      </c>
      <c r="M214" s="330">
        <f t="shared" si="34"/>
        <v>-7.8425071499999994</v>
      </c>
      <c r="N214" s="330">
        <f t="shared" si="34"/>
        <v>-9.4007440799999991</v>
      </c>
      <c r="O214" s="329">
        <f t="shared" ref="O214:O241" si="35">SUM(C214:N214)</f>
        <v>-93.917763370000003</v>
      </c>
      <c r="Q214" s="34"/>
      <c r="R214" s="34" t="s">
        <v>46</v>
      </c>
      <c r="S214" s="19">
        <f>+C214</f>
        <v>-7.3088630600000002</v>
      </c>
      <c r="T214" s="21">
        <f>+'[19]2M'!$F$287/10^6</f>
        <v>-14.9701159</v>
      </c>
      <c r="U214" s="21">
        <f>+'[19]3M'!$F$287/10^6</f>
        <v>-22.380276430000002</v>
      </c>
      <c r="V214" s="21">
        <f>+'[19]4M'!$F$287/10^6</f>
        <v>-30.456368949999998</v>
      </c>
      <c r="W214" s="21">
        <f>+'[19]5M'!$F$287/10^6</f>
        <v>-37.939291199999992</v>
      </c>
      <c r="X214" s="21">
        <f>+'[19]6M'!$F$287/10^6</f>
        <v>-46.573800499999997</v>
      </c>
      <c r="Y214" s="21">
        <f>+'[19]7M'!$F$287/10^6</f>
        <v>-54.205234310000009</v>
      </c>
      <c r="Z214" s="21">
        <f>+'[19]8M'!$F$287/10^6</f>
        <v>-61.108989910000005</v>
      </c>
      <c r="AA214" s="21">
        <f>+'[19]9M'!$F$287/10^6</f>
        <v>-68.827594120000001</v>
      </c>
      <c r="AB214" s="21">
        <f>+'[19]10M'!$F$287/10^6</f>
        <v>-76.674512140000004</v>
      </c>
      <c r="AC214" s="21">
        <f>+'[19]11M'!$F$287/10^6</f>
        <v>-84.517019289999979</v>
      </c>
      <c r="AD214" s="21">
        <f>+'[19]12M'!$F$287/10^6</f>
        <v>-93.917763370000017</v>
      </c>
      <c r="AE214" s="311"/>
    </row>
    <row r="215" spans="1:63" customFormat="1" x14ac:dyDescent="0.2">
      <c r="A215" s="7">
        <v>1004</v>
      </c>
      <c r="B215" s="10" t="s">
        <v>94</v>
      </c>
      <c r="C215" s="21">
        <f t="shared" ref="C215:N230" si="36">+C153-C184</f>
        <v>44.366501610000014</v>
      </c>
      <c r="D215" s="21">
        <f t="shared" si="36"/>
        <v>45.876144860000011</v>
      </c>
      <c r="E215" s="21">
        <f t="shared" si="36"/>
        <v>46.654190889999995</v>
      </c>
      <c r="F215" s="21">
        <f t="shared" si="36"/>
        <v>49.859533249999998</v>
      </c>
      <c r="G215" s="21">
        <f t="shared" si="36"/>
        <v>38.104372979999994</v>
      </c>
      <c r="H215" s="21">
        <f t="shared" si="36"/>
        <v>44.319317849999997</v>
      </c>
      <c r="I215" s="21">
        <f t="shared" si="36"/>
        <v>48.906230730000004</v>
      </c>
      <c r="J215" s="21">
        <f t="shared" si="36"/>
        <v>38.93395486</v>
      </c>
      <c r="K215" s="21">
        <f t="shared" si="36"/>
        <v>44.567547029999986</v>
      </c>
      <c r="L215" s="21">
        <f t="shared" si="36"/>
        <v>33.209288059999999</v>
      </c>
      <c r="M215" s="21">
        <f t="shared" si="36"/>
        <v>41.815705249999993</v>
      </c>
      <c r="N215" s="21">
        <f t="shared" si="36"/>
        <v>35.116287069999998</v>
      </c>
      <c r="O215" s="331">
        <f t="shared" si="35"/>
        <v>511.72907443999998</v>
      </c>
      <c r="Q215" s="10">
        <v>1004</v>
      </c>
      <c r="R215" s="10" t="s">
        <v>94</v>
      </c>
      <c r="S215" s="21">
        <f t="shared" ref="S215:S241" si="37">+C215</f>
        <v>44.366501610000014</v>
      </c>
      <c r="T215" s="21">
        <f>+'[19]2M'!$G$287/10^6</f>
        <v>90.242646469999997</v>
      </c>
      <c r="U215" s="21">
        <f>+'[19]3M'!$G$287/10^6</f>
        <v>136.89683736000001</v>
      </c>
      <c r="V215" s="21">
        <f>+'[19]4M'!$G$287/10^6</f>
        <v>186.75637061</v>
      </c>
      <c r="W215" s="21">
        <f>+'[19]5M'!$G$287/10^6</f>
        <v>224.86074358999991</v>
      </c>
      <c r="X215" s="21">
        <f>+'[19]6M'!$G$287/10^6</f>
        <v>269.18006144000015</v>
      </c>
      <c r="Y215" s="21">
        <f>+'[19]7M'!$G$287/10^6</f>
        <v>318.08629217000009</v>
      </c>
      <c r="Z215" s="21">
        <f>+'[19]8M'!$G$287/10^6</f>
        <v>357.02024703000006</v>
      </c>
      <c r="AA215" s="21">
        <f>+'[19]9M'!$G$287/10^6</f>
        <v>401.58779406000002</v>
      </c>
      <c r="AB215" s="21">
        <f>+'[19]10M'!$G$287/10^6</f>
        <v>434.79708212000003</v>
      </c>
      <c r="AC215" s="21">
        <f>+'[19]11M'!$G$287/10^6</f>
        <v>476.61278737000009</v>
      </c>
      <c r="AD215" s="21">
        <f>+'[19]12M'!$G$287/10^6</f>
        <v>511.72907443999986</v>
      </c>
      <c r="AE215" s="311"/>
    </row>
    <row r="216" spans="1:63" customFormat="1" x14ac:dyDescent="0.2">
      <c r="A216" s="10">
        <v>1005</v>
      </c>
      <c r="B216" s="10" t="s">
        <v>13</v>
      </c>
      <c r="C216" s="21">
        <f t="shared" si="36"/>
        <v>0.16797230000000007</v>
      </c>
      <c r="D216" s="21">
        <f t="shared" si="36"/>
        <v>0.26717639999999998</v>
      </c>
      <c r="E216" s="21">
        <f t="shared" si="36"/>
        <v>0.23450680999999973</v>
      </c>
      <c r="F216" s="21">
        <f t="shared" si="36"/>
        <v>0.31812684999999996</v>
      </c>
      <c r="G216" s="21">
        <f t="shared" si="36"/>
        <v>0.24490657000000005</v>
      </c>
      <c r="H216" s="21">
        <f t="shared" si="36"/>
        <v>0.16539022000000003</v>
      </c>
      <c r="I216" s="21">
        <f t="shared" si="36"/>
        <v>0.39534810999999992</v>
      </c>
      <c r="J216" s="21">
        <f t="shared" si="36"/>
        <v>0.25030169999999985</v>
      </c>
      <c r="K216" s="21">
        <f t="shared" si="36"/>
        <v>0.16479056000000014</v>
      </c>
      <c r="L216" s="21">
        <f t="shared" si="36"/>
        <v>3.3586369999999865E-2</v>
      </c>
      <c r="M216" s="21">
        <f t="shared" si="36"/>
        <v>-0.18337857000000013</v>
      </c>
      <c r="N216" s="21">
        <f t="shared" si="36"/>
        <v>6.0987169999999979E-2</v>
      </c>
      <c r="O216" s="331">
        <f t="shared" si="35"/>
        <v>2.1197144899999989</v>
      </c>
      <c r="Q216" s="10">
        <v>1005</v>
      </c>
      <c r="R216" s="10" t="s">
        <v>13</v>
      </c>
      <c r="S216" s="21">
        <f t="shared" si="37"/>
        <v>0.16797230000000007</v>
      </c>
      <c r="T216" s="21">
        <f>+'[19]2M'!$H$287/10^6</f>
        <v>0.43514869999999994</v>
      </c>
      <c r="U216" s="21">
        <f>+'[19]3M'!$H$287/10^6</f>
        <v>0.66965551000000068</v>
      </c>
      <c r="V216" s="21">
        <f>+'[19]4M'!$H$287/10^6</f>
        <v>0.98778235999999986</v>
      </c>
      <c r="W216" s="21">
        <f>+'[19]5M'!$H$287/10^6</f>
        <v>1.2326889300000006</v>
      </c>
      <c r="X216" s="21">
        <f>+'[19]6M'!$H$287/10^6</f>
        <v>1.3980791499999994</v>
      </c>
      <c r="Y216" s="21">
        <f>+'[19]7M'!$H$287/10^6</f>
        <v>1.7934272599999979</v>
      </c>
      <c r="Z216" s="21">
        <f>+'[19]8M'!$H$287/10^6</f>
        <v>2.0437289599999962</v>
      </c>
      <c r="AA216" s="21">
        <f>+'[19]9M'!$H$287/10^6</f>
        <v>2.2085195199999994</v>
      </c>
      <c r="AB216" s="21">
        <f>+'[19]10M'!$H$287/10^6</f>
        <v>2.2421058900000004</v>
      </c>
      <c r="AC216" s="21">
        <f>+'[19]11M'!$H$287/10^6</f>
        <v>2.0587273200000022</v>
      </c>
      <c r="AD216" s="21">
        <f>+'[19]12M'!$H$287/10^6</f>
        <v>2.119714490000002</v>
      </c>
      <c r="AE216" s="311"/>
    </row>
    <row r="217" spans="1:63" customFormat="1" x14ac:dyDescent="0.2">
      <c r="A217" s="10">
        <v>1006</v>
      </c>
      <c r="B217" s="10" t="s">
        <v>14</v>
      </c>
      <c r="C217" s="21">
        <f t="shared" si="36"/>
        <v>2.6855554700000006</v>
      </c>
      <c r="D217" s="21">
        <f t="shared" si="36"/>
        <v>2.8964058900000005</v>
      </c>
      <c r="E217" s="21">
        <f t="shared" si="36"/>
        <v>2.7631372199999999</v>
      </c>
      <c r="F217" s="21">
        <f t="shared" si="36"/>
        <v>3.2045309</v>
      </c>
      <c r="G217" s="21">
        <f t="shared" si="36"/>
        <v>2.9424222899999997</v>
      </c>
      <c r="H217" s="21">
        <f t="shared" si="36"/>
        <v>3.2167051400000002</v>
      </c>
      <c r="I217" s="21">
        <f t="shared" si="36"/>
        <v>4.0681755800000001</v>
      </c>
      <c r="J217" s="21">
        <f t="shared" si="36"/>
        <v>2.8879042000000004</v>
      </c>
      <c r="K217" s="21">
        <f t="shared" si="36"/>
        <v>3.9313953999999987</v>
      </c>
      <c r="L217" s="21">
        <f t="shared" si="36"/>
        <v>2.5854147799999994</v>
      </c>
      <c r="M217" s="21">
        <f t="shared" si="36"/>
        <v>3.4786897200000002</v>
      </c>
      <c r="N217" s="21">
        <f t="shared" si="36"/>
        <v>3.1727445600000008</v>
      </c>
      <c r="O217" s="331">
        <f t="shared" si="35"/>
        <v>37.833081149999998</v>
      </c>
      <c r="Q217" s="10">
        <v>1006</v>
      </c>
      <c r="R217" s="10" t="s">
        <v>14</v>
      </c>
      <c r="S217" s="21">
        <f t="shared" si="37"/>
        <v>2.6855554700000006</v>
      </c>
      <c r="T217" s="21">
        <f>+'[19]2M'!$I$287/10^6</f>
        <v>5.5819613599999984</v>
      </c>
      <c r="U217" s="21">
        <f>+'[19]3M'!$I$287/10^6</f>
        <v>8.3450985800000002</v>
      </c>
      <c r="V217" s="21">
        <f>+'[19]4M'!$I$287/10^6</f>
        <v>11.54962948</v>
      </c>
      <c r="W217" s="21">
        <f>+'[19]5M'!$I$287/10^6</f>
        <v>14.49205177</v>
      </c>
      <c r="X217" s="21">
        <f>+'[19]6M'!$I$287/10^6</f>
        <v>17.708756910000002</v>
      </c>
      <c r="Y217" s="21">
        <f>+'[19]7M'!$I$287/10^6</f>
        <v>21.776932489999989</v>
      </c>
      <c r="Z217" s="21">
        <f>+'[19]8M'!$I$287/10^6</f>
        <v>24.664836689999998</v>
      </c>
      <c r="AA217" s="21">
        <f>+'[19]9M'!$I$287/10^6</f>
        <v>28.596232089999997</v>
      </c>
      <c r="AB217" s="21">
        <f>+'[19]10M'!$I$287/10^6</f>
        <v>31.181646869999991</v>
      </c>
      <c r="AC217" s="21">
        <f>+'[19]11M'!$I$287/10^6</f>
        <v>34.660336589999986</v>
      </c>
      <c r="AD217" s="21">
        <f>+'[19]12M'!$I$287/10^6</f>
        <v>37.833081150000005</v>
      </c>
      <c r="AE217" s="311"/>
    </row>
    <row r="218" spans="1:63" customFormat="1" x14ac:dyDescent="0.2">
      <c r="A218" s="10">
        <v>1007</v>
      </c>
      <c r="B218" s="10" t="s">
        <v>15</v>
      </c>
      <c r="C218" s="21">
        <f t="shared" si="36"/>
        <v>6.7454196699999986</v>
      </c>
      <c r="D218" s="21">
        <f t="shared" si="36"/>
        <v>6.7512115400000017</v>
      </c>
      <c r="E218" s="21">
        <f t="shared" si="36"/>
        <v>7.3411740199999986</v>
      </c>
      <c r="F218" s="21">
        <f t="shared" si="36"/>
        <v>7.4406684500000013</v>
      </c>
      <c r="G218" s="21">
        <f t="shared" si="36"/>
        <v>6.9707763500000004</v>
      </c>
      <c r="H218" s="21">
        <f t="shared" si="36"/>
        <v>7.2336224900000019</v>
      </c>
      <c r="I218" s="21">
        <f t="shared" si="36"/>
        <v>8.4640737000000001</v>
      </c>
      <c r="J218" s="21">
        <f t="shared" si="36"/>
        <v>6.6620346000000001</v>
      </c>
      <c r="K218" s="21">
        <f t="shared" si="36"/>
        <v>7.3351746799999988</v>
      </c>
      <c r="L218" s="21">
        <f t="shared" si="36"/>
        <v>5.9083352399999995</v>
      </c>
      <c r="M218" s="21">
        <f t="shared" si="36"/>
        <v>7.2605287800000022</v>
      </c>
      <c r="N218" s="21">
        <f t="shared" si="36"/>
        <v>6.9563697399999995</v>
      </c>
      <c r="O218" s="331">
        <f t="shared" si="35"/>
        <v>85.069389259999994</v>
      </c>
      <c r="Q218" s="10">
        <v>1007</v>
      </c>
      <c r="R218" s="10" t="s">
        <v>15</v>
      </c>
      <c r="S218" s="21">
        <f t="shared" si="37"/>
        <v>6.7454196699999986</v>
      </c>
      <c r="T218" s="21">
        <f>+'[19]2M'!$J$287/10^6</f>
        <v>13.49663121</v>
      </c>
      <c r="U218" s="21">
        <f>+'[19]3M'!$J$287/10^6</f>
        <v>20.837805229999997</v>
      </c>
      <c r="V218" s="21">
        <f>+'[19]4M'!$J$287/10^6</f>
        <v>28.278473680000001</v>
      </c>
      <c r="W218" s="21">
        <f>+'[19]5M'!$J$287/10^6</f>
        <v>35.249250029999992</v>
      </c>
      <c r="X218" s="21">
        <f>+'[19]6M'!$J$287/10^6</f>
        <v>42.482872520000001</v>
      </c>
      <c r="Y218" s="21">
        <f>+'[19]7M'!$J$287/10^6</f>
        <v>50.946946220000001</v>
      </c>
      <c r="Z218" s="21">
        <f>+'[19]8M'!$J$287/10^6</f>
        <v>57.608980819999992</v>
      </c>
      <c r="AA218" s="21">
        <f>+'[19]9M'!$J$287/10^6</f>
        <v>64.944155499999979</v>
      </c>
      <c r="AB218" s="21">
        <f>+'[19]10M'!$J$287/10^6</f>
        <v>70.852490739999979</v>
      </c>
      <c r="AC218" s="21">
        <f>+'[19]11M'!$J$287/10^6</f>
        <v>78.113019520000009</v>
      </c>
      <c r="AD218" s="21">
        <f>+'[19]12M'!$J$287/10^6</f>
        <v>85.069389259999994</v>
      </c>
      <c r="AE218" s="311"/>
    </row>
    <row r="219" spans="1:63" customFormat="1" x14ac:dyDescent="0.2">
      <c r="A219" s="10">
        <v>1008</v>
      </c>
      <c r="B219" s="10" t="s">
        <v>16</v>
      </c>
      <c r="C219" s="21">
        <f t="shared" si="36"/>
        <v>1.5929754400000005</v>
      </c>
      <c r="D219" s="21">
        <f t="shared" si="36"/>
        <v>1.45437679</v>
      </c>
      <c r="E219" s="21">
        <f t="shared" si="36"/>
        <v>1.4085982099999999</v>
      </c>
      <c r="F219" s="21">
        <f t="shared" si="36"/>
        <v>1.6600512499999998</v>
      </c>
      <c r="G219" s="21">
        <f t="shared" si="36"/>
        <v>1.3185356500000001</v>
      </c>
      <c r="H219" s="21">
        <f t="shared" si="36"/>
        <v>1.2537178400000002</v>
      </c>
      <c r="I219" s="21">
        <f t="shared" si="36"/>
        <v>1.5835057800000005</v>
      </c>
      <c r="J219" s="21">
        <f t="shared" si="36"/>
        <v>1.3938195400000002</v>
      </c>
      <c r="K219" s="21">
        <f t="shared" si="36"/>
        <v>1.4817406400000002</v>
      </c>
      <c r="L219" s="21">
        <f t="shared" si="36"/>
        <v>1.1262349100000002</v>
      </c>
      <c r="M219" s="21">
        <f t="shared" si="36"/>
        <v>1.5061154000000003</v>
      </c>
      <c r="N219" s="21">
        <f t="shared" si="36"/>
        <v>0.32944222999999884</v>
      </c>
      <c r="O219" s="331">
        <f t="shared" si="35"/>
        <v>16.109113680000004</v>
      </c>
      <c r="Q219" s="10">
        <v>1008</v>
      </c>
      <c r="R219" s="10" t="s">
        <v>16</v>
      </c>
      <c r="S219" s="21">
        <f t="shared" si="37"/>
        <v>1.5929754400000005</v>
      </c>
      <c r="T219" s="21">
        <f>+'[19]2M'!$K$287/10^6</f>
        <v>3.0473522300000004</v>
      </c>
      <c r="U219" s="21">
        <f>+'[19]3M'!$K$287/10^6</f>
        <v>4.4559504400000005</v>
      </c>
      <c r="V219" s="21">
        <f>+'[19]4M'!$K$287/10^6</f>
        <v>6.1160016899999992</v>
      </c>
      <c r="W219" s="21">
        <f>+'[19]5M'!$K$287/10^6</f>
        <v>7.4345373400000021</v>
      </c>
      <c r="X219" s="21">
        <f>+'[19]6M'!$K$287/10^6</f>
        <v>8.6882551800000005</v>
      </c>
      <c r="Y219" s="21">
        <f>+'[19]7M'!$K$287/10^6</f>
        <v>10.271760959999996</v>
      </c>
      <c r="Z219" s="21">
        <f>+'[19]8M'!$K$287/10^6</f>
        <v>11.665580500000004</v>
      </c>
      <c r="AA219" s="21">
        <f>+'[19]9M'!$K$287/10^6</f>
        <v>13.147321139999997</v>
      </c>
      <c r="AB219" s="21">
        <f>+'[19]10M'!$K$287/10^6</f>
        <v>14.273556050000003</v>
      </c>
      <c r="AC219" s="21">
        <f>+'[19]11M'!$K$287/10^6</f>
        <v>15.779671449999995</v>
      </c>
      <c r="AD219" s="21">
        <f>+'[19]12M'!$K$287/10^6</f>
        <v>16.109113679999997</v>
      </c>
      <c r="AE219" s="311"/>
    </row>
    <row r="220" spans="1:63" customFormat="1" x14ac:dyDescent="0.2">
      <c r="A220" s="10">
        <v>1009</v>
      </c>
      <c r="B220" s="10" t="s">
        <v>17</v>
      </c>
      <c r="C220" s="21">
        <f t="shared" si="36"/>
        <v>0.70207172999999967</v>
      </c>
      <c r="D220" s="21">
        <f t="shared" si="36"/>
        <v>1.8879875699999999</v>
      </c>
      <c r="E220" s="21">
        <f t="shared" si="36"/>
        <v>1.30195938</v>
      </c>
      <c r="F220" s="21">
        <f t="shared" si="36"/>
        <v>1.4161987900000002</v>
      </c>
      <c r="G220" s="21">
        <f t="shared" si="36"/>
        <v>1.2889203900000004</v>
      </c>
      <c r="H220" s="21">
        <f t="shared" si="36"/>
        <v>1.2859769200000002</v>
      </c>
      <c r="I220" s="21">
        <f t="shared" si="36"/>
        <v>1.3296424500000006</v>
      </c>
      <c r="J220" s="21">
        <f t="shared" si="36"/>
        <v>1.4382472000000002</v>
      </c>
      <c r="K220" s="21">
        <f t="shared" si="36"/>
        <v>1.20350801</v>
      </c>
      <c r="L220" s="21">
        <f t="shared" si="36"/>
        <v>1.2669468999999995</v>
      </c>
      <c r="M220" s="21">
        <f t="shared" si="36"/>
        <v>1.5769513399999999</v>
      </c>
      <c r="N220" s="21">
        <f t="shared" si="36"/>
        <v>-4.0901055100000008</v>
      </c>
      <c r="O220" s="331">
        <f t="shared" si="35"/>
        <v>10.608305169999998</v>
      </c>
      <c r="Q220" s="10">
        <v>1009</v>
      </c>
      <c r="R220" s="10" t="s">
        <v>17</v>
      </c>
      <c r="S220" s="21">
        <f t="shared" si="37"/>
        <v>0.70207172999999967</v>
      </c>
      <c r="T220" s="21">
        <f>+'[19]2M'!$L$287/10^6</f>
        <v>2.5900592999999996</v>
      </c>
      <c r="U220" s="21">
        <f>+'[19]3M'!$L$287/10^6</f>
        <v>3.8920186799999996</v>
      </c>
      <c r="V220" s="21">
        <f>+'[19]4M'!$L$287/10^6</f>
        <v>5.3082174699999989</v>
      </c>
      <c r="W220" s="21">
        <f>+'[19]5M'!$L$287/10^6</f>
        <v>6.5971378599999984</v>
      </c>
      <c r="X220" s="21">
        <f>+'[19]6M'!$L$287/10^6</f>
        <v>7.8831147800000005</v>
      </c>
      <c r="Y220" s="21">
        <f>+'[19]7M'!$L$287/10^6</f>
        <v>9.2127572299999976</v>
      </c>
      <c r="Z220" s="21">
        <f>+'[19]8M'!$L$287/10^6</f>
        <v>10.651004430000004</v>
      </c>
      <c r="AA220" s="21">
        <f>+'[19]9M'!$L$287/10^6</f>
        <v>11.854512439999999</v>
      </c>
      <c r="AB220" s="21">
        <f>+'[19]10M'!$L$287/10^6</f>
        <v>13.121459339999999</v>
      </c>
      <c r="AC220" s="21">
        <f>+'[19]11M'!$L$287/10^6</f>
        <v>14.698410679999997</v>
      </c>
      <c r="AD220" s="21">
        <f>+'[19]12M'!$L$287/10^6</f>
        <v>10.608305169999994</v>
      </c>
      <c r="AE220" s="311"/>
    </row>
    <row r="221" spans="1:63" customFormat="1" x14ac:dyDescent="0.2">
      <c r="A221" s="10">
        <v>1010</v>
      </c>
      <c r="B221" s="10" t="s">
        <v>19</v>
      </c>
      <c r="C221" s="21">
        <f t="shared" si="36"/>
        <v>2.3110024200000003</v>
      </c>
      <c r="D221" s="21">
        <f t="shared" si="36"/>
        <v>1.4176152800000008</v>
      </c>
      <c r="E221" s="21">
        <f t="shared" si="36"/>
        <v>1.9611668900000003</v>
      </c>
      <c r="F221" s="21">
        <f t="shared" si="36"/>
        <v>2.0012217099999994</v>
      </c>
      <c r="G221" s="21">
        <f t="shared" si="36"/>
        <v>2.0833450399999993</v>
      </c>
      <c r="H221" s="21">
        <f t="shared" si="36"/>
        <v>2.2789515599999999</v>
      </c>
      <c r="I221" s="21">
        <f t="shared" si="36"/>
        <v>2.3240094199999994</v>
      </c>
      <c r="J221" s="21">
        <f t="shared" si="36"/>
        <v>2.0298037999999998</v>
      </c>
      <c r="K221" s="21">
        <f t="shared" si="36"/>
        <v>2.2014403700000003</v>
      </c>
      <c r="L221" s="21">
        <f t="shared" si="36"/>
        <v>1.6327979300000004</v>
      </c>
      <c r="M221" s="21">
        <f t="shared" si="36"/>
        <v>1.5870240100000006</v>
      </c>
      <c r="N221" s="21">
        <f t="shared" si="36"/>
        <v>-4.5636330000000669E-2</v>
      </c>
      <c r="O221" s="331">
        <f t="shared" si="35"/>
        <v>21.782742099999997</v>
      </c>
      <c r="Q221" s="10">
        <v>1010</v>
      </c>
      <c r="R221" s="10" t="s">
        <v>19</v>
      </c>
      <c r="S221" s="21">
        <f t="shared" si="37"/>
        <v>2.3110024200000003</v>
      </c>
      <c r="T221" s="21">
        <f>+'[19]2M'!$M$287/10^6</f>
        <v>3.7286176999999996</v>
      </c>
      <c r="U221" s="21">
        <f>+'[19]3M'!$M$287/10^6</f>
        <v>5.6897845899999995</v>
      </c>
      <c r="V221" s="21">
        <f>+'[19]4M'!$M$287/10^6</f>
        <v>7.6910063000000015</v>
      </c>
      <c r="W221" s="21">
        <f>+'[19]5M'!$M$287/10^6</f>
        <v>9.7743513399999991</v>
      </c>
      <c r="X221" s="21">
        <f>+'[19]6M'!$M$287/10^6</f>
        <v>12.053302899999998</v>
      </c>
      <c r="Y221" s="21">
        <f>+'[19]7M'!$M$287/10^6</f>
        <v>14.377312319999996</v>
      </c>
      <c r="Z221" s="21">
        <f>+'[19]8M'!$M$287/10^6</f>
        <v>16.407116119999998</v>
      </c>
      <c r="AA221" s="21">
        <f>+'[19]9M'!$M$287/10^6</f>
        <v>18.608556490000002</v>
      </c>
      <c r="AB221" s="21">
        <f>+'[19]10M'!$M$287/10^6</f>
        <v>20.24135442</v>
      </c>
      <c r="AC221" s="21">
        <f>+'[19]11M'!$M$287/10^6</f>
        <v>21.828378429999997</v>
      </c>
      <c r="AD221" s="21">
        <f>+'[19]12M'!$M$287/10^6</f>
        <v>21.782742099999993</v>
      </c>
      <c r="AE221" s="311"/>
    </row>
    <row r="222" spans="1:63" customFormat="1" x14ac:dyDescent="0.2">
      <c r="A222" s="10">
        <v>1011</v>
      </c>
      <c r="B222" s="10" t="s">
        <v>20</v>
      </c>
      <c r="C222" s="21">
        <f t="shared" si="36"/>
        <v>0.97283461999999998</v>
      </c>
      <c r="D222" s="21">
        <f t="shared" si="36"/>
        <v>0.98684203999999998</v>
      </c>
      <c r="E222" s="21">
        <f t="shared" si="36"/>
        <v>1.0230584</v>
      </c>
      <c r="F222" s="21">
        <f t="shared" si="36"/>
        <v>1.1377257699999999</v>
      </c>
      <c r="G222" s="21">
        <f t="shared" si="36"/>
        <v>0.74620204000000045</v>
      </c>
      <c r="H222" s="21">
        <f t="shared" si="36"/>
        <v>1.06221052</v>
      </c>
      <c r="I222" s="21">
        <f t="shared" si="36"/>
        <v>1.3959889299999995</v>
      </c>
      <c r="J222" s="21">
        <f t="shared" si="36"/>
        <v>1.00976424</v>
      </c>
      <c r="K222" s="21">
        <f t="shared" si="36"/>
        <v>1.0089947399999997</v>
      </c>
      <c r="L222" s="21">
        <f t="shared" si="36"/>
        <v>0.80455797999999978</v>
      </c>
      <c r="M222" s="21">
        <f t="shared" si="36"/>
        <v>1.094916</v>
      </c>
      <c r="N222" s="21">
        <f t="shared" si="36"/>
        <v>0.15822241000000048</v>
      </c>
      <c r="O222" s="331">
        <f t="shared" si="35"/>
        <v>11.401317690000001</v>
      </c>
      <c r="Q222" s="10">
        <v>1011</v>
      </c>
      <c r="R222" s="10" t="s">
        <v>20</v>
      </c>
      <c r="S222" s="21">
        <f t="shared" si="37"/>
        <v>0.97283461999999998</v>
      </c>
      <c r="T222" s="21">
        <f>+'[19]2M'!$N$287/10^6</f>
        <v>1.9596766600000002</v>
      </c>
      <c r="U222" s="21">
        <f>+'[19]3M'!$N$287/10^6</f>
        <v>2.9827350600000009</v>
      </c>
      <c r="V222" s="21">
        <f>+'[19]4M'!$N$287/10^6</f>
        <v>4.1204608299999999</v>
      </c>
      <c r="W222" s="21">
        <f>+'[19]5M'!$N$287/10^6</f>
        <v>4.8666628699999999</v>
      </c>
      <c r="X222" s="21">
        <f>+'[19]6M'!$N$287/10^6</f>
        <v>5.9288733899999997</v>
      </c>
      <c r="Y222" s="21">
        <f>+'[19]7M'!$N$287/10^6</f>
        <v>7.3248623199999985</v>
      </c>
      <c r="Z222" s="21">
        <f>+'[19]8M'!$N$287/10^6</f>
        <v>8.3346265599999967</v>
      </c>
      <c r="AA222" s="21">
        <f>+'[19]9M'!$N$287/10^6</f>
        <v>9.3436213000000023</v>
      </c>
      <c r="AB222" s="21">
        <f>+'[19]10M'!$N$287/10^6</f>
        <v>10.148179279999997</v>
      </c>
      <c r="AC222" s="21">
        <f>+'[19]11M'!$N$287/10^6</f>
        <v>11.243095279999993</v>
      </c>
      <c r="AD222" s="21">
        <f>+'[19]12M'!$N$287/10^6</f>
        <v>11.401317690000001</v>
      </c>
      <c r="AE222" s="311"/>
    </row>
    <row r="223" spans="1:63" customFormat="1" x14ac:dyDescent="0.2">
      <c r="A223" s="10">
        <v>1012</v>
      </c>
      <c r="B223" s="10" t="s">
        <v>21</v>
      </c>
      <c r="C223" s="21">
        <f t="shared" si="36"/>
        <v>4.012287950000001</v>
      </c>
      <c r="D223" s="21">
        <f t="shared" si="36"/>
        <v>4.1371660800000001</v>
      </c>
      <c r="E223" s="21">
        <f t="shared" si="36"/>
        <v>3.9556027999999994</v>
      </c>
      <c r="F223" s="21">
        <f t="shared" si="36"/>
        <v>3.902216429999998</v>
      </c>
      <c r="G223" s="21">
        <f t="shared" si="36"/>
        <v>3.4132377600000008</v>
      </c>
      <c r="H223" s="21">
        <f t="shared" si="36"/>
        <v>3.716267859999999</v>
      </c>
      <c r="I223" s="21">
        <f t="shared" si="36"/>
        <v>4.6294007999999991</v>
      </c>
      <c r="J223" s="21">
        <f t="shared" si="36"/>
        <v>4.2104455099999996</v>
      </c>
      <c r="K223" s="21">
        <f t="shared" si="36"/>
        <v>4.5568886299999996</v>
      </c>
      <c r="L223" s="21">
        <f t="shared" si="36"/>
        <v>3.7503737300000006</v>
      </c>
      <c r="M223" s="21">
        <f t="shared" si="36"/>
        <v>4.1859699600000004</v>
      </c>
      <c r="N223" s="21">
        <f t="shared" si="36"/>
        <v>1.3854575100000002</v>
      </c>
      <c r="O223" s="331">
        <f t="shared" si="35"/>
        <v>45.855315019999999</v>
      </c>
      <c r="Q223" s="10">
        <v>1012</v>
      </c>
      <c r="R223" s="10" t="s">
        <v>21</v>
      </c>
      <c r="S223" s="21">
        <f t="shared" si="37"/>
        <v>4.012287950000001</v>
      </c>
      <c r="T223" s="21">
        <f>+'[19]2M'!$O$287/10^6</f>
        <v>8.1494540300000029</v>
      </c>
      <c r="U223" s="21">
        <f>+'[19]3M'!$O$287/10^6</f>
        <v>12.105056829999997</v>
      </c>
      <c r="V223" s="21">
        <f>+'[19]4M'!$O$287/10^6</f>
        <v>16.007273259999998</v>
      </c>
      <c r="W223" s="21">
        <f>+'[19]5M'!$O$287/10^6</f>
        <v>19.420511020000003</v>
      </c>
      <c r="X223" s="21">
        <f>+'[19]6M'!$O$287/10^6</f>
        <v>23.136778880000001</v>
      </c>
      <c r="Y223" s="21">
        <f>+'[19]7M'!$O$287/10^6</f>
        <v>27.766179679999997</v>
      </c>
      <c r="Z223" s="21">
        <f>+'[19]8M'!$O$287/10^6</f>
        <v>31.97662519</v>
      </c>
      <c r="AA223" s="21">
        <f>+'[19]9M'!$O$287/10^6</f>
        <v>36.533513819999989</v>
      </c>
      <c r="AB223" s="21">
        <f>+'[19]10M'!$O$287/10^6</f>
        <v>40.283887549999996</v>
      </c>
      <c r="AC223" s="21">
        <f>+'[19]11M'!$O$287/10^6</f>
        <v>44.469857510000004</v>
      </c>
      <c r="AD223" s="21">
        <f>+'[19]12M'!$O$287/10^6</f>
        <v>45.855315020000006</v>
      </c>
      <c r="AE223" s="311"/>
    </row>
    <row r="224" spans="1:63" customFormat="1" x14ac:dyDescent="0.2">
      <c r="A224" s="10">
        <v>1013</v>
      </c>
      <c r="B224" s="10" t="s">
        <v>22</v>
      </c>
      <c r="C224" s="21">
        <f t="shared" si="36"/>
        <v>-1.8978278400000002</v>
      </c>
      <c r="D224" s="21">
        <f t="shared" si="36"/>
        <v>1.7370622600000001</v>
      </c>
      <c r="E224" s="21">
        <f t="shared" si="36"/>
        <v>-0.12683509000000004</v>
      </c>
      <c r="F224" s="21">
        <f t="shared" si="36"/>
        <v>-7.1881480000000164E-2</v>
      </c>
      <c r="G224" s="21">
        <f t="shared" si="36"/>
        <v>-0.13019209999999998</v>
      </c>
      <c r="H224" s="21">
        <f t="shared" si="36"/>
        <v>-8.3068660000000016E-2</v>
      </c>
      <c r="I224" s="21">
        <f t="shared" si="36"/>
        <v>4.0171410000000018E-2</v>
      </c>
      <c r="J224" s="21">
        <f t="shared" si="36"/>
        <v>-8.7793899999999425E-3</v>
      </c>
      <c r="K224" s="21">
        <f t="shared" si="36"/>
        <v>3.6755009999999921E-2</v>
      </c>
      <c r="L224" s="21">
        <f t="shared" si="36"/>
        <v>-8.7438889999999991E-2</v>
      </c>
      <c r="M224" s="21">
        <f t="shared" si="36"/>
        <v>-0.45299026999999992</v>
      </c>
      <c r="N224" s="21">
        <f t="shared" si="36"/>
        <v>-4.8489040000000094E-2</v>
      </c>
      <c r="O224" s="331">
        <f t="shared" si="35"/>
        <v>-1.0935140800000003</v>
      </c>
      <c r="Q224" s="10">
        <v>1013</v>
      </c>
      <c r="R224" s="10" t="s">
        <v>22</v>
      </c>
      <c r="S224" s="21">
        <f t="shared" si="37"/>
        <v>-1.8978278400000002</v>
      </c>
      <c r="T224" s="21">
        <f>+'[19]2M'!$P$287/10^6</f>
        <v>-0.16076558000000007</v>
      </c>
      <c r="U224" s="21">
        <f>+'[19]3M'!$P$287/10^6</f>
        <v>-0.28760066999999995</v>
      </c>
      <c r="V224" s="21">
        <f>+'[19]4M'!$P$287/10^6</f>
        <v>-0.35948215000000017</v>
      </c>
      <c r="W224" s="21">
        <f>+'[19]5M'!$P$287/10^6</f>
        <v>-0.48967424999999998</v>
      </c>
      <c r="X224" s="21">
        <f>+'[19]6M'!$P$287/10^6</f>
        <v>-0.5727429100000001</v>
      </c>
      <c r="Y224" s="21">
        <f>+'[19]7M'!$P$287/10^6</f>
        <v>-0.53257149999999909</v>
      </c>
      <c r="Z224" s="21">
        <f>+'[19]8M'!$P$287/10^6</f>
        <v>-0.54135089000000014</v>
      </c>
      <c r="AA224" s="21">
        <f>+'[19]9M'!$P$287/10^6</f>
        <v>-0.50459587999999989</v>
      </c>
      <c r="AB224" s="21">
        <f>+'[19]10M'!$P$287/10^6</f>
        <v>-0.59203477000000004</v>
      </c>
      <c r="AC224" s="21">
        <f>+'[19]11M'!$P$287/10^6</f>
        <v>-1.0450250399999981</v>
      </c>
      <c r="AD224" s="21">
        <f>+'[19]12M'!$P$287/10^6</f>
        <v>-1.0935140799999992</v>
      </c>
      <c r="AE224" s="311"/>
    </row>
    <row r="225" spans="1:31" customFormat="1" x14ac:dyDescent="0.2">
      <c r="A225" s="10">
        <v>1014</v>
      </c>
      <c r="B225" s="10" t="s">
        <v>23</v>
      </c>
      <c r="C225" s="21">
        <f t="shared" si="36"/>
        <v>13.245090209999999</v>
      </c>
      <c r="D225" s="21">
        <f t="shared" si="36"/>
        <v>6.2210014400000002</v>
      </c>
      <c r="E225" s="21">
        <f t="shared" si="36"/>
        <v>9.7564729999999997</v>
      </c>
      <c r="F225" s="21">
        <f t="shared" si="36"/>
        <v>9.4847876700000011</v>
      </c>
      <c r="G225" s="21">
        <f t="shared" si="36"/>
        <v>8.7894173799999997</v>
      </c>
      <c r="H225" s="21">
        <f t="shared" si="36"/>
        <v>9.8352188999999974</v>
      </c>
      <c r="I225" s="21">
        <f t="shared" si="36"/>
        <v>11.797442300000002</v>
      </c>
      <c r="J225" s="21">
        <f t="shared" si="36"/>
        <v>9.6077445800000021</v>
      </c>
      <c r="K225" s="21">
        <f t="shared" si="36"/>
        <v>10.15554846</v>
      </c>
      <c r="L225" s="21">
        <f t="shared" si="36"/>
        <v>8.6829382099999961</v>
      </c>
      <c r="M225" s="21">
        <f t="shared" si="36"/>
        <v>9.4215648800000036</v>
      </c>
      <c r="N225" s="21">
        <f t="shared" si="36"/>
        <v>5.409547390000002</v>
      </c>
      <c r="O225" s="331">
        <f t="shared" si="35"/>
        <v>112.40677442</v>
      </c>
      <c r="Q225" s="10">
        <v>1014</v>
      </c>
      <c r="R225" s="10" t="s">
        <v>23</v>
      </c>
      <c r="S225" s="21">
        <f t="shared" si="37"/>
        <v>13.245090209999999</v>
      </c>
      <c r="T225" s="21">
        <f>+'[19]2M'!$Q$287/10^6</f>
        <v>19.466091650000003</v>
      </c>
      <c r="U225" s="21">
        <f>+'[19]3M'!$Q$287/10^6</f>
        <v>29.222564649999992</v>
      </c>
      <c r="V225" s="21">
        <f>+'[19]4M'!$Q$287/10^6</f>
        <v>38.707352319999998</v>
      </c>
      <c r="W225" s="21">
        <f>+'[19]5M'!$Q$287/10^6</f>
        <v>47.496769700000009</v>
      </c>
      <c r="X225" s="21">
        <f>+'[19]6M'!$Q$287/10^6</f>
        <v>57.331988600000017</v>
      </c>
      <c r="Y225" s="21">
        <f>+'[19]7M'!$Q$287/10^6</f>
        <v>69.129430900000003</v>
      </c>
      <c r="Z225" s="21">
        <f>+'[19]8M'!$Q$287/10^6</f>
        <v>78.737175480000019</v>
      </c>
      <c r="AA225" s="21">
        <f>+'[19]9M'!$Q$287/10^6</f>
        <v>88.892723939999968</v>
      </c>
      <c r="AB225" s="21">
        <f>+'[19]10M'!$Q$287/10^6</f>
        <v>97.575662149999971</v>
      </c>
      <c r="AC225" s="21">
        <f>+'[19]11M'!$Q$287/10^6</f>
        <v>106.99722702999999</v>
      </c>
      <c r="AD225" s="21">
        <f>+'[19]12M'!$Q$287/10^6</f>
        <v>112.40677442000003</v>
      </c>
      <c r="AE225" s="311"/>
    </row>
    <row r="226" spans="1:31" customFormat="1" x14ac:dyDescent="0.2">
      <c r="A226" s="10">
        <v>1015</v>
      </c>
      <c r="B226" s="10" t="s">
        <v>24</v>
      </c>
      <c r="C226" s="21">
        <f t="shared" si="36"/>
        <v>0.83471970999999989</v>
      </c>
      <c r="D226" s="21">
        <f t="shared" si="36"/>
        <v>0.87884819999999997</v>
      </c>
      <c r="E226" s="21">
        <f t="shared" si="36"/>
        <v>0.99377918999999959</v>
      </c>
      <c r="F226" s="21">
        <f t="shared" si="36"/>
        <v>1.09846596</v>
      </c>
      <c r="G226" s="21">
        <f t="shared" si="36"/>
        <v>0.92813870999999992</v>
      </c>
      <c r="H226" s="21">
        <f t="shared" si="36"/>
        <v>1.1024606499999998</v>
      </c>
      <c r="I226" s="21">
        <f t="shared" si="36"/>
        <v>1.2691217800000001</v>
      </c>
      <c r="J226" s="21">
        <f t="shared" si="36"/>
        <v>0.87908012000000002</v>
      </c>
      <c r="K226" s="21">
        <f t="shared" si="36"/>
        <v>1.1049028400000003</v>
      </c>
      <c r="L226" s="21">
        <f t="shared" si="36"/>
        <v>0.89905922999999988</v>
      </c>
      <c r="M226" s="21">
        <f t="shared" si="36"/>
        <v>0.97436677999999988</v>
      </c>
      <c r="N226" s="21">
        <f t="shared" si="36"/>
        <v>0.95289926000000014</v>
      </c>
      <c r="O226" s="331">
        <f t="shared" si="35"/>
        <v>11.915842430000001</v>
      </c>
      <c r="Q226" s="10">
        <v>1015</v>
      </c>
      <c r="R226" s="10" t="s">
        <v>24</v>
      </c>
      <c r="S226" s="21">
        <f t="shared" si="37"/>
        <v>0.83471970999999989</v>
      </c>
      <c r="T226" s="21">
        <f>+'[19]2M'!$R$287/10^6</f>
        <v>1.7135679100000001</v>
      </c>
      <c r="U226" s="21">
        <f>+'[19]3M'!$R$287/10^6</f>
        <v>2.7073471000000007</v>
      </c>
      <c r="V226" s="21">
        <f>+'[19]4M'!$R$287/10^6</f>
        <v>3.8058130600000002</v>
      </c>
      <c r="W226" s="21">
        <f>+'[19]5M'!$R$287/10^6</f>
        <v>4.7339517700000018</v>
      </c>
      <c r="X226" s="21">
        <f>+'[19]6M'!$R$287/10^6</f>
        <v>5.8364124200000012</v>
      </c>
      <c r="Y226" s="21">
        <f>+'[19]7M'!$R$287/10^6</f>
        <v>7.1055342000000028</v>
      </c>
      <c r="Z226" s="21">
        <f>+'[19]8M'!$R$287/10^6</f>
        <v>7.9846143200000004</v>
      </c>
      <c r="AA226" s="21">
        <f>+'[19]9M'!$R$287/10^6</f>
        <v>9.0895171600000033</v>
      </c>
      <c r="AB226" s="21">
        <f>+'[19]10M'!$R$287/10^6</f>
        <v>9.9885763899999986</v>
      </c>
      <c r="AC226" s="21">
        <f>+'[19]11M'!$R$287/10^6</f>
        <v>10.962943170000006</v>
      </c>
      <c r="AD226" s="21">
        <f>+'[19]12M'!$R$287/10^6</f>
        <v>11.915842429999998</v>
      </c>
      <c r="AE226" s="311"/>
    </row>
    <row r="227" spans="1:31" customFormat="1" x14ac:dyDescent="0.2">
      <c r="A227" s="10">
        <v>1016</v>
      </c>
      <c r="B227" s="10" t="s">
        <v>25</v>
      </c>
      <c r="C227" s="21">
        <f t="shared" si="36"/>
        <v>0.77376677999999965</v>
      </c>
      <c r="D227" s="21">
        <f t="shared" si="36"/>
        <v>0.92178450999999972</v>
      </c>
      <c r="E227" s="21">
        <f t="shared" si="36"/>
        <v>1.0066045800000003</v>
      </c>
      <c r="F227" s="21">
        <f t="shared" si="36"/>
        <v>1.0713467499999996</v>
      </c>
      <c r="G227" s="21">
        <f t="shared" si="36"/>
        <v>0.92439935999999956</v>
      </c>
      <c r="H227" s="21">
        <f t="shared" si="36"/>
        <v>1.0965413500000003</v>
      </c>
      <c r="I227" s="21">
        <f t="shared" si="36"/>
        <v>1.4123815900000003</v>
      </c>
      <c r="J227" s="21">
        <f t="shared" si="36"/>
        <v>1.0000057500000006</v>
      </c>
      <c r="K227" s="21">
        <f t="shared" si="36"/>
        <v>1.1623113599999999</v>
      </c>
      <c r="L227" s="21">
        <f t="shared" si="36"/>
        <v>0.83151558999999997</v>
      </c>
      <c r="M227" s="21">
        <f t="shared" si="36"/>
        <v>1.0372454599999998</v>
      </c>
      <c r="N227" s="21">
        <f t="shared" si="36"/>
        <v>-6.5607930000000536E-2</v>
      </c>
      <c r="O227" s="331">
        <f t="shared" si="35"/>
        <v>11.172295149999998</v>
      </c>
      <c r="Q227" s="10">
        <v>1016</v>
      </c>
      <c r="R227" s="10" t="s">
        <v>25</v>
      </c>
      <c r="S227" s="21">
        <f t="shared" si="37"/>
        <v>0.77376677999999965</v>
      </c>
      <c r="T227" s="21">
        <f>+'[19]2M'!$S$287/10^6</f>
        <v>1.69555129</v>
      </c>
      <c r="U227" s="21">
        <f>+'[19]3M'!$S$287/10^6</f>
        <v>2.7021558699999995</v>
      </c>
      <c r="V227" s="21">
        <f>+'[19]4M'!$S$287/10^6</f>
        <v>3.7735026199999981</v>
      </c>
      <c r="W227" s="21">
        <f>+'[19]5M'!$S$287/10^6</f>
        <v>4.6979019799999993</v>
      </c>
      <c r="X227" s="21">
        <f>+'[19]6M'!$S$287/10^6</f>
        <v>5.7944433299999991</v>
      </c>
      <c r="Y227" s="21">
        <f>+'[19]7M'!$S$287/10^6</f>
        <v>7.2068249200000034</v>
      </c>
      <c r="Z227" s="21">
        <f>+'[19]8M'!$S$287/10^6</f>
        <v>8.2068306700000004</v>
      </c>
      <c r="AA227" s="21">
        <f>+'[19]9M'!$S$287/10^6</f>
        <v>9.3691420299999901</v>
      </c>
      <c r="AB227" s="21">
        <f>+'[19]10M'!$S$287/10^6</f>
        <v>10.200657619999999</v>
      </c>
      <c r="AC227" s="21">
        <f>+'[19]11M'!$S$287/10^6</f>
        <v>11.237903080000001</v>
      </c>
      <c r="AD227" s="21">
        <f>+'[19]12M'!$S$287/10^6</f>
        <v>11.172295149999998</v>
      </c>
      <c r="AE227" s="311"/>
    </row>
    <row r="228" spans="1:31" customFormat="1" x14ac:dyDescent="0.2">
      <c r="A228" s="10">
        <v>1017</v>
      </c>
      <c r="B228" s="10" t="s">
        <v>26</v>
      </c>
      <c r="C228" s="21">
        <f t="shared" si="36"/>
        <v>2.7455406300000007</v>
      </c>
      <c r="D228" s="21">
        <f t="shared" si="36"/>
        <v>2.8605291300000006</v>
      </c>
      <c r="E228" s="21">
        <f t="shared" si="36"/>
        <v>2.8940496099999997</v>
      </c>
      <c r="F228" s="21">
        <f t="shared" si="36"/>
        <v>3.14496456</v>
      </c>
      <c r="G228" s="21">
        <f t="shared" si="36"/>
        <v>2.6306960699999999</v>
      </c>
      <c r="H228" s="21">
        <f t="shared" si="36"/>
        <v>3.0554370300000002</v>
      </c>
      <c r="I228" s="21">
        <f t="shared" si="36"/>
        <v>3.5195961700000007</v>
      </c>
      <c r="J228" s="21">
        <f t="shared" si="36"/>
        <v>2.7241452099999997</v>
      </c>
      <c r="K228" s="21">
        <f t="shared" si="36"/>
        <v>2.93218829</v>
      </c>
      <c r="L228" s="21">
        <f t="shared" si="36"/>
        <v>2.693557750000001</v>
      </c>
      <c r="M228" s="21">
        <f t="shared" si="36"/>
        <v>2.7464809899999998</v>
      </c>
      <c r="N228" s="21">
        <f t="shared" si="36"/>
        <v>2.4690573899999988</v>
      </c>
      <c r="O228" s="331">
        <f t="shared" si="35"/>
        <v>34.416242829999995</v>
      </c>
      <c r="Q228" s="10">
        <v>1017</v>
      </c>
      <c r="R228" s="10" t="s">
        <v>26</v>
      </c>
      <c r="S228" s="21">
        <f t="shared" si="37"/>
        <v>2.7455406300000007</v>
      </c>
      <c r="T228" s="21">
        <f>+'[19]2M'!$T$287/10^6</f>
        <v>5.6060697600000005</v>
      </c>
      <c r="U228" s="21">
        <f>+'[19]3M'!$T$287/10^6</f>
        <v>8.5001193700000002</v>
      </c>
      <c r="V228" s="21">
        <f>+'[19]4M'!$T$287/10^6</f>
        <v>11.645083930000002</v>
      </c>
      <c r="W228" s="21">
        <f>+'[19]5M'!$T$287/10^6</f>
        <v>14.275779999999997</v>
      </c>
      <c r="X228" s="21">
        <f>+'[19]6M'!$T$287/10^6</f>
        <v>17.331217030000001</v>
      </c>
      <c r="Y228" s="21">
        <f>+'[19]7M'!$T$287/10^6</f>
        <v>20.850813199999994</v>
      </c>
      <c r="Z228" s="21">
        <f>+'[19]8M'!$T$287/10^6</f>
        <v>23.574958409999997</v>
      </c>
      <c r="AA228" s="21">
        <f>+'[19]9M'!$T$287/10^6</f>
        <v>26.50714670000001</v>
      </c>
      <c r="AB228" s="21">
        <f>+'[19]10M'!$T$287/10^6</f>
        <v>29.200704449999996</v>
      </c>
      <c r="AC228" s="21">
        <f>+'[19]11M'!$T$287/10^6</f>
        <v>31.947185440000002</v>
      </c>
      <c r="AD228" s="21">
        <f>+'[19]12M'!$T$287/10^6</f>
        <v>34.416242830000002</v>
      </c>
      <c r="AE228" s="311"/>
    </row>
    <row r="229" spans="1:31" customFormat="1" x14ac:dyDescent="0.2">
      <c r="A229" s="10">
        <v>1018</v>
      </c>
      <c r="B229" s="10" t="s">
        <v>27</v>
      </c>
      <c r="C229" s="21">
        <f t="shared" si="36"/>
        <v>0.56631069000000012</v>
      </c>
      <c r="D229" s="21">
        <f t="shared" si="36"/>
        <v>0.55721628999999995</v>
      </c>
      <c r="E229" s="21">
        <f t="shared" si="36"/>
        <v>0.49417449999999996</v>
      </c>
      <c r="F229" s="21">
        <f t="shared" si="36"/>
        <v>0.76048557000000039</v>
      </c>
      <c r="G229" s="21">
        <f t="shared" si="36"/>
        <v>0.69361663000000018</v>
      </c>
      <c r="H229" s="21">
        <f t="shared" si="36"/>
        <v>0.60787597999999998</v>
      </c>
      <c r="I229" s="21">
        <f t="shared" si="36"/>
        <v>0.94845260000000065</v>
      </c>
      <c r="J229" s="21">
        <f t="shared" si="36"/>
        <v>0.73241438999999975</v>
      </c>
      <c r="K229" s="21">
        <f t="shared" si="36"/>
        <v>0.8386228400000002</v>
      </c>
      <c r="L229" s="21">
        <f t="shared" si="36"/>
        <v>0.4855094499999999</v>
      </c>
      <c r="M229" s="21">
        <f t="shared" si="36"/>
        <v>0.87510818000000046</v>
      </c>
      <c r="N229" s="21">
        <f t="shared" si="36"/>
        <v>0.46271935999999991</v>
      </c>
      <c r="O229" s="331">
        <f t="shared" si="35"/>
        <v>8.0225064800000023</v>
      </c>
      <c r="Q229" s="10">
        <v>1018</v>
      </c>
      <c r="R229" s="10" t="s">
        <v>27</v>
      </c>
      <c r="S229" s="21">
        <f t="shared" si="37"/>
        <v>0.56631069000000012</v>
      </c>
      <c r="T229" s="21">
        <f>+'[19]2M'!$U$287/10^6</f>
        <v>1.123526979999999</v>
      </c>
      <c r="U229" s="21">
        <f>+'[19]3M'!$U$287/10^6</f>
        <v>1.6177014799999996</v>
      </c>
      <c r="V229" s="21">
        <f>+'[19]4M'!$U$287/10^6</f>
        <v>2.3781870500000015</v>
      </c>
      <c r="W229" s="21">
        <f>+'[19]5M'!$U$287/10^6</f>
        <v>3.0718036799999995</v>
      </c>
      <c r="X229" s="21">
        <f>+'[19]6M'!$U$287/10^6</f>
        <v>3.6796796600000019</v>
      </c>
      <c r="Y229" s="21">
        <f>+'[19]7M'!$U$287/10^6</f>
        <v>4.6281322600000019</v>
      </c>
      <c r="Z229" s="21">
        <f>+'[19]8M'!$U$287/10^6</f>
        <v>5.3605466500000007</v>
      </c>
      <c r="AA229" s="21">
        <f>+'[19]9M'!$U$287/10^6</f>
        <v>6.1991694900000001</v>
      </c>
      <c r="AB229" s="21">
        <f>+'[19]10M'!$U$287/10^6</f>
        <v>6.6846789399999995</v>
      </c>
      <c r="AC229" s="21">
        <f>+'[19]11M'!$U$287/10^6</f>
        <v>7.5597871199999975</v>
      </c>
      <c r="AD229" s="21">
        <f>+'[19]12M'!$U$287/10^6</f>
        <v>8.0225064799999988</v>
      </c>
      <c r="AE229" s="311"/>
    </row>
    <row r="230" spans="1:31" customFormat="1" x14ac:dyDescent="0.2">
      <c r="A230" s="10">
        <v>1019</v>
      </c>
      <c r="B230" s="10" t="s">
        <v>28</v>
      </c>
      <c r="C230" s="21">
        <f t="shared" si="36"/>
        <v>0.32351357999999986</v>
      </c>
      <c r="D230" s="21">
        <f t="shared" si="36"/>
        <v>0.3696698799999999</v>
      </c>
      <c r="E230" s="21">
        <f t="shared" si="36"/>
        <v>0.31465030999999977</v>
      </c>
      <c r="F230" s="21">
        <f t="shared" si="36"/>
        <v>0.39470000999999988</v>
      </c>
      <c r="G230" s="21">
        <f t="shared" si="36"/>
        <v>0.37870931000000019</v>
      </c>
      <c r="H230" s="21">
        <f t="shared" si="36"/>
        <v>0.33290215000000012</v>
      </c>
      <c r="I230" s="21">
        <f t="shared" si="36"/>
        <v>0.61004546000000004</v>
      </c>
      <c r="J230" s="21">
        <f t="shared" si="36"/>
        <v>0.34861586999999994</v>
      </c>
      <c r="K230" s="21">
        <f t="shared" si="36"/>
        <v>0.31697506000000009</v>
      </c>
      <c r="L230" s="21">
        <f t="shared" si="36"/>
        <v>0.30100579999999988</v>
      </c>
      <c r="M230" s="21">
        <f t="shared" si="36"/>
        <v>0.46227274000000007</v>
      </c>
      <c r="N230" s="21">
        <f t="shared" si="36"/>
        <v>4.1868379999999927E-2</v>
      </c>
      <c r="O230" s="331">
        <f t="shared" si="35"/>
        <v>4.1949285499999984</v>
      </c>
      <c r="Q230" s="10">
        <v>1019</v>
      </c>
      <c r="R230" s="10" t="s">
        <v>28</v>
      </c>
      <c r="S230" s="21">
        <f t="shared" si="37"/>
        <v>0.32351357999999986</v>
      </c>
      <c r="T230" s="21">
        <f>+'[19]2M'!$V$287/10^6</f>
        <v>0.69318345999999953</v>
      </c>
      <c r="U230" s="21">
        <f>+'[19]3M'!$V$287/10^6</f>
        <v>1.0078337700000004</v>
      </c>
      <c r="V230" s="21">
        <f>+'[19]4M'!$V$287/10^6</f>
        <v>1.4025337799999988</v>
      </c>
      <c r="W230" s="21">
        <f>+'[19]5M'!$V$287/10^6</f>
        <v>1.7812430899999998</v>
      </c>
      <c r="X230" s="21">
        <f>+'[19]6M'!$V$287/10^6</f>
        <v>2.1141452400000014</v>
      </c>
      <c r="Y230" s="21">
        <f>+'[19]7M'!$V$287/10^6</f>
        <v>2.7241907000000003</v>
      </c>
      <c r="Z230" s="21">
        <f>+'[19]8M'!$V$287/10^6</f>
        <v>3.072806570000004</v>
      </c>
      <c r="AA230" s="21">
        <f>+'[19]9M'!$V$287/10^6</f>
        <v>3.3897816300000008</v>
      </c>
      <c r="AB230" s="21">
        <f>+'[19]10M'!$V$287/10^6</f>
        <v>3.6907874300000016</v>
      </c>
      <c r="AC230" s="21">
        <f>+'[19]11M'!$V$287/10^6</f>
        <v>4.1530601700000016</v>
      </c>
      <c r="AD230" s="21">
        <f>+'[19]12M'!$V$287/10^6</f>
        <v>4.1949285499999993</v>
      </c>
      <c r="AE230" s="311"/>
    </row>
    <row r="231" spans="1:31" customFormat="1" x14ac:dyDescent="0.2">
      <c r="A231" s="10">
        <v>1020</v>
      </c>
      <c r="B231" s="10" t="s">
        <v>29</v>
      </c>
      <c r="C231" s="21">
        <f t="shared" ref="C231:N241" si="38">+C169-C200</f>
        <v>3.6583178700000003</v>
      </c>
      <c r="D231" s="21">
        <f t="shared" si="38"/>
        <v>4.567193709999998</v>
      </c>
      <c r="E231" s="21">
        <f t="shared" si="38"/>
        <v>4.4464459100000004</v>
      </c>
      <c r="F231" s="21">
        <f t="shared" si="38"/>
        <v>4.7255225899999997</v>
      </c>
      <c r="G231" s="21">
        <f t="shared" si="38"/>
        <v>3.8855671399999996</v>
      </c>
      <c r="H231" s="21">
        <f t="shared" si="38"/>
        <v>3.9447073399999999</v>
      </c>
      <c r="I231" s="21">
        <f t="shared" si="38"/>
        <v>4.679017599999999</v>
      </c>
      <c r="J231" s="21">
        <f t="shared" si="38"/>
        <v>3.7145347599999989</v>
      </c>
      <c r="K231" s="21">
        <f t="shared" si="38"/>
        <v>4.0996446199999994</v>
      </c>
      <c r="L231" s="21">
        <f t="shared" si="38"/>
        <v>3.3975475199999998</v>
      </c>
      <c r="M231" s="21">
        <f t="shared" si="38"/>
        <v>4.3747004399999998</v>
      </c>
      <c r="N231" s="21">
        <f t="shared" si="38"/>
        <v>-0.42796024999999993</v>
      </c>
      <c r="O231" s="331">
        <f t="shared" si="35"/>
        <v>45.065239249999991</v>
      </c>
      <c r="Q231" s="10">
        <v>1020</v>
      </c>
      <c r="R231" s="10" t="s">
        <v>29</v>
      </c>
      <c r="S231" s="21">
        <f t="shared" si="37"/>
        <v>3.6583178700000003</v>
      </c>
      <c r="T231" s="21">
        <f>+'[19]2M'!$W$287/10^6</f>
        <v>8.2255115800000009</v>
      </c>
      <c r="U231" s="21">
        <f>+'[19]3M'!$W$287/10^6</f>
        <v>12.671957490000002</v>
      </c>
      <c r="V231" s="21">
        <f>+'[19]4M'!$W$287/10^6</f>
        <v>17.397480079999998</v>
      </c>
      <c r="W231" s="21">
        <f>+'[19]5M'!$W$287/10^6</f>
        <v>21.28304722</v>
      </c>
      <c r="X231" s="21">
        <f>+'[19]6M'!$W$287/10^6</f>
        <v>25.22775455999999</v>
      </c>
      <c r="Y231" s="21">
        <f>+'[19]7M'!$W$287/10^6</f>
        <v>29.906772160000003</v>
      </c>
      <c r="Z231" s="21">
        <f>+'[19]8M'!$W$287/10^6</f>
        <v>33.621306920000002</v>
      </c>
      <c r="AA231" s="21">
        <f>+'[19]9M'!$W$287/10^6</f>
        <v>37.720951540000009</v>
      </c>
      <c r="AB231" s="21">
        <f>+'[19]10M'!$W$287/10^6</f>
        <v>41.118499060000005</v>
      </c>
      <c r="AC231" s="21">
        <f>+'[19]11M'!$W$287/10^6</f>
        <v>45.493199500000024</v>
      </c>
      <c r="AD231" s="21">
        <f>+'[19]12M'!$W$287/10^6</f>
        <v>45.065239249999998</v>
      </c>
      <c r="AE231" s="311"/>
    </row>
    <row r="232" spans="1:31" customFormat="1" x14ac:dyDescent="0.2">
      <c r="A232" s="10">
        <v>1021</v>
      </c>
      <c r="B232" s="10" t="s">
        <v>30</v>
      </c>
      <c r="C232" s="21">
        <f t="shared" si="38"/>
        <v>0.60563263999999961</v>
      </c>
      <c r="D232" s="21">
        <f t="shared" si="38"/>
        <v>0.76357963999999989</v>
      </c>
      <c r="E232" s="21">
        <f t="shared" si="38"/>
        <v>0.86545957999999978</v>
      </c>
      <c r="F232" s="21">
        <f t="shared" si="38"/>
        <v>1.0218080499999997</v>
      </c>
      <c r="G232" s="21">
        <f t="shared" si="38"/>
        <v>0.79782498000000013</v>
      </c>
      <c r="H232" s="21">
        <f t="shared" si="38"/>
        <v>0.66024600000000011</v>
      </c>
      <c r="I232" s="21">
        <f t="shared" si="38"/>
        <v>1.4712962300000001</v>
      </c>
      <c r="J232" s="21">
        <f t="shared" si="38"/>
        <v>0.5850021700000001</v>
      </c>
      <c r="K232" s="21">
        <f t="shared" si="38"/>
        <v>0.77254969999999989</v>
      </c>
      <c r="L232" s="21">
        <f t="shared" si="38"/>
        <v>0.67816296000000009</v>
      </c>
      <c r="M232" s="21">
        <f t="shared" si="38"/>
        <v>1.0105896700000003</v>
      </c>
      <c r="N232" s="21">
        <f t="shared" si="38"/>
        <v>0.39729063000000009</v>
      </c>
      <c r="O232" s="331">
        <f t="shared" si="35"/>
        <v>9.6294422500000003</v>
      </c>
      <c r="Q232" s="10">
        <v>1021</v>
      </c>
      <c r="R232" s="10" t="s">
        <v>30</v>
      </c>
      <c r="S232" s="21">
        <f t="shared" si="37"/>
        <v>0.60563263999999961</v>
      </c>
      <c r="T232" s="21">
        <f>+'[19]2M'!$X$287/10^6</f>
        <v>1.3692122800000002</v>
      </c>
      <c r="U232" s="21">
        <f>+'[19]3M'!$X$287/10^6</f>
        <v>2.2346718600000002</v>
      </c>
      <c r="V232" s="21">
        <f>+'[19]4M'!$X$287/10^6</f>
        <v>3.2564799100000013</v>
      </c>
      <c r="W232" s="21">
        <f>+'[19]5M'!$X$287/10^6</f>
        <v>4.0543048900000018</v>
      </c>
      <c r="X232" s="21">
        <f>+'[19]6M'!$X$287/10^6</f>
        <v>4.7145508899999982</v>
      </c>
      <c r="Y232" s="21">
        <f>+'[19]7M'!$X$287/10^6</f>
        <v>6.1858471199999991</v>
      </c>
      <c r="Z232" s="21">
        <f>+'[19]8M'!$X$287/10^6</f>
        <v>6.7708492899999992</v>
      </c>
      <c r="AA232" s="21">
        <f>+'[19]9M'!$X$287/10^6</f>
        <v>7.5433989900000018</v>
      </c>
      <c r="AB232" s="21">
        <f>+'[19]10M'!$X$287/10^6</f>
        <v>8.2215619500000034</v>
      </c>
      <c r="AC232" s="21">
        <f>+'[19]11M'!$X$287/10^6</f>
        <v>9.232151619999998</v>
      </c>
      <c r="AD232" s="21">
        <f>+'[19]12M'!$X$287/10^6</f>
        <v>9.6294422500000021</v>
      </c>
      <c r="AE232" s="311"/>
    </row>
    <row r="233" spans="1:31" customFormat="1" x14ac:dyDescent="0.2">
      <c r="A233" s="10">
        <v>1022</v>
      </c>
      <c r="B233" s="10" t="s">
        <v>31</v>
      </c>
      <c r="C233" s="21">
        <f t="shared" si="38"/>
        <v>5.6985249299999987</v>
      </c>
      <c r="D233" s="21">
        <f t="shared" si="38"/>
        <v>5.97942866</v>
      </c>
      <c r="E233" s="21">
        <f t="shared" si="38"/>
        <v>5.8688767599999991</v>
      </c>
      <c r="F233" s="21">
        <f t="shared" si="38"/>
        <v>5.5381775900000001</v>
      </c>
      <c r="G233" s="21">
        <f t="shared" si="38"/>
        <v>5.9680674700000003</v>
      </c>
      <c r="H233" s="21">
        <f t="shared" si="38"/>
        <v>5.9854372199999997</v>
      </c>
      <c r="I233" s="21">
        <f t="shared" si="38"/>
        <v>7.511016709999998</v>
      </c>
      <c r="J233" s="21">
        <f t="shared" si="38"/>
        <v>5.8989763999999969</v>
      </c>
      <c r="K233" s="21">
        <f t="shared" si="38"/>
        <v>5.4149636300000008</v>
      </c>
      <c r="L233" s="21">
        <f t="shared" si="38"/>
        <v>5.9930620600000006</v>
      </c>
      <c r="M233" s="21">
        <f t="shared" si="38"/>
        <v>6.4935908700000002</v>
      </c>
      <c r="N233" s="21">
        <f t="shared" si="38"/>
        <v>5.2999252200000004</v>
      </c>
      <c r="O233" s="331">
        <f t="shared" si="35"/>
        <v>71.650047520000001</v>
      </c>
      <c r="Q233" s="10">
        <v>1022</v>
      </c>
      <c r="R233" s="10" t="s">
        <v>31</v>
      </c>
      <c r="S233" s="21">
        <f t="shared" si="37"/>
        <v>5.6985249299999987</v>
      </c>
      <c r="T233" s="21">
        <f>+'[19]2M'!$Y$287/10^6</f>
        <v>11.67795359</v>
      </c>
      <c r="U233" s="21">
        <f>+'[19]3M'!$Y$287/10^6</f>
        <v>17.546830349999993</v>
      </c>
      <c r="V233" s="21">
        <f>+'[19]4M'!$Y$287/10^6</f>
        <v>23.085007940000004</v>
      </c>
      <c r="W233" s="21">
        <f>+'[19]5M'!$Y$287/10^6</f>
        <v>29.053075409999991</v>
      </c>
      <c r="X233" s="21">
        <f>+'[19]6M'!$Y$287/10^6</f>
        <v>35.038512629999992</v>
      </c>
      <c r="Y233" s="21">
        <f>+'[19]7M'!$Y$287/10^6</f>
        <v>42.549529339999985</v>
      </c>
      <c r="Z233" s="21">
        <f>+'[19]8M'!$Y$287/10^6</f>
        <v>48.448505739999995</v>
      </c>
      <c r="AA233" s="21">
        <f>+'[19]9M'!$Y$287/10^6</f>
        <v>53.863469370000004</v>
      </c>
      <c r="AB233" s="21">
        <f>+'[19]10M'!$Y$287/10^6</f>
        <v>59.85653142999999</v>
      </c>
      <c r="AC233" s="21">
        <f>+'[19]11M'!$Y$287/10^6</f>
        <v>66.35012230000001</v>
      </c>
      <c r="AD233" s="21">
        <f>+'[19]12M'!$Y$287/10^6</f>
        <v>71.650047520000015</v>
      </c>
      <c r="AE233" s="311"/>
    </row>
    <row r="234" spans="1:31" customFormat="1" x14ac:dyDescent="0.2">
      <c r="A234" s="10">
        <v>1023</v>
      </c>
      <c r="B234" s="10" t="s">
        <v>32</v>
      </c>
      <c r="C234" s="21">
        <f t="shared" si="38"/>
        <v>0.60974120999999992</v>
      </c>
      <c r="D234" s="21">
        <f t="shared" si="38"/>
        <v>0.79931752000000045</v>
      </c>
      <c r="E234" s="21">
        <f t="shared" si="38"/>
        <v>0.6819299999999997</v>
      </c>
      <c r="F234" s="21">
        <f t="shared" si="38"/>
        <v>0.81710881999999962</v>
      </c>
      <c r="G234" s="21">
        <f t="shared" si="38"/>
        <v>0.72515686999999984</v>
      </c>
      <c r="H234" s="21">
        <f t="shared" si="38"/>
        <v>0.65284432999999997</v>
      </c>
      <c r="I234" s="21">
        <f t="shared" si="38"/>
        <v>0.68261330999999981</v>
      </c>
      <c r="J234" s="21">
        <f t="shared" si="38"/>
        <v>0.74388763000000013</v>
      </c>
      <c r="K234" s="21">
        <f t="shared" si="38"/>
        <v>0.78508057000000031</v>
      </c>
      <c r="L234" s="21">
        <f t="shared" si="38"/>
        <v>0.43221094999999954</v>
      </c>
      <c r="M234" s="21">
        <f t="shared" si="38"/>
        <v>0.86406899000000004</v>
      </c>
      <c r="N234" s="21">
        <f t="shared" si="38"/>
        <v>-1.1912718499999997</v>
      </c>
      <c r="O234" s="331">
        <f t="shared" si="35"/>
        <v>6.6026883499999993</v>
      </c>
      <c r="Q234" s="10">
        <v>1023</v>
      </c>
      <c r="R234" s="10" t="s">
        <v>32</v>
      </c>
      <c r="S234" s="21">
        <f t="shared" si="37"/>
        <v>0.60974120999999992</v>
      </c>
      <c r="T234" s="21">
        <f>+'[19]2M'!$Z$287/10^6</f>
        <v>1.4090587300000006</v>
      </c>
      <c r="U234" s="21">
        <f>+'[19]3M'!$Z$287/10^6</f>
        <v>2.090988729999999</v>
      </c>
      <c r="V234" s="21">
        <f>+'[19]4M'!$Z$287/10^6</f>
        <v>2.9080975500000008</v>
      </c>
      <c r="W234" s="21">
        <f>+'[19]5M'!$Z$287/10^6</f>
        <v>3.6332544200000001</v>
      </c>
      <c r="X234" s="21">
        <f>+'[19]6M'!$Z$287/10^6</f>
        <v>4.2860987500000007</v>
      </c>
      <c r="Y234" s="21">
        <f>+'[19]7M'!$Z$287/10^6</f>
        <v>4.9687120600000014</v>
      </c>
      <c r="Z234" s="21">
        <f>+'[19]8M'!$Z$287/10^6</f>
        <v>5.7125996900000011</v>
      </c>
      <c r="AA234" s="21">
        <f>+'[19]9M'!$Z$287/10^6</f>
        <v>6.4976802599999983</v>
      </c>
      <c r="AB234" s="21">
        <f>+'[19]10M'!$Z$287/10^6</f>
        <v>6.9298912100000027</v>
      </c>
      <c r="AC234" s="21">
        <f>+'[19]11M'!$Z$287/10^6</f>
        <v>7.793960199999999</v>
      </c>
      <c r="AD234" s="21">
        <f>+'[19]12M'!$Z$287/10^6</f>
        <v>6.6026883499999975</v>
      </c>
      <c r="AE234" s="311"/>
    </row>
    <row r="235" spans="1:31" customFormat="1" x14ac:dyDescent="0.2">
      <c r="A235" s="10">
        <v>1024</v>
      </c>
      <c r="B235" s="10" t="s">
        <v>33</v>
      </c>
      <c r="C235" s="21">
        <f t="shared" si="38"/>
        <v>12.4189653</v>
      </c>
      <c r="D235" s="21">
        <f t="shared" si="38"/>
        <v>11.024178800000001</v>
      </c>
      <c r="E235" s="21">
        <f t="shared" si="38"/>
        <v>11.860942790000003</v>
      </c>
      <c r="F235" s="21">
        <f t="shared" si="38"/>
        <v>11.51180076</v>
      </c>
      <c r="G235" s="21">
        <f t="shared" si="38"/>
        <v>10.220707510000004</v>
      </c>
      <c r="H235" s="21">
        <f t="shared" si="38"/>
        <v>10.637574629999998</v>
      </c>
      <c r="I235" s="21">
        <f t="shared" si="38"/>
        <v>13.13532202</v>
      </c>
      <c r="J235" s="21">
        <f t="shared" si="38"/>
        <v>10.407678960000002</v>
      </c>
      <c r="K235" s="21">
        <f t="shared" si="38"/>
        <v>11.009549980000003</v>
      </c>
      <c r="L235" s="21">
        <f t="shared" si="38"/>
        <v>9.7699168599999986</v>
      </c>
      <c r="M235" s="21">
        <f t="shared" si="38"/>
        <v>11.422001179999999</v>
      </c>
      <c r="N235" s="21">
        <f t="shared" si="38"/>
        <v>5.167082719999998</v>
      </c>
      <c r="O235" s="331">
        <f t="shared" si="35"/>
        <v>128.58572151000001</v>
      </c>
      <c r="Q235" s="10">
        <v>1024</v>
      </c>
      <c r="R235" s="10" t="s">
        <v>33</v>
      </c>
      <c r="S235" s="21">
        <f t="shared" si="37"/>
        <v>12.4189653</v>
      </c>
      <c r="T235" s="21">
        <f>+'[19]2M'!$AA$287/10^6</f>
        <v>23.443144099999994</v>
      </c>
      <c r="U235" s="21">
        <f>+'[19]3M'!$AA$287/10^6</f>
        <v>35.304086890000001</v>
      </c>
      <c r="V235" s="21">
        <f>+'[19]4M'!$AA$287/10^6</f>
        <v>46.815887650000008</v>
      </c>
      <c r="W235" s="21">
        <f>+'[19]5M'!$AA$287/10^6</f>
        <v>57.036595160000005</v>
      </c>
      <c r="X235" s="21">
        <f>+'[19]6M'!$AA$287/10^6</f>
        <v>67.674169790000008</v>
      </c>
      <c r="Y235" s="21">
        <f>+'[19]7M'!$AA$287/10^6</f>
        <v>80.809491809999969</v>
      </c>
      <c r="Z235" s="21">
        <f>+'[19]8M'!$AA$287/10^6</f>
        <v>91.217170769999996</v>
      </c>
      <c r="AA235" s="21">
        <f>+'[19]9M'!$AA$287/10^6</f>
        <v>102.22672074999997</v>
      </c>
      <c r="AB235" s="21">
        <f>+'[19]10M'!$AA$287/10^6</f>
        <v>111.99663760999999</v>
      </c>
      <c r="AC235" s="21">
        <f>+'[19]11M'!$AA$287/10^6</f>
        <v>123.41863879</v>
      </c>
      <c r="AD235" s="21">
        <f>+'[19]12M'!$AA$287/10^6</f>
        <v>128.58572150999998</v>
      </c>
      <c r="AE235" s="311"/>
    </row>
    <row r="236" spans="1:31" customFormat="1" x14ac:dyDescent="0.2">
      <c r="A236" s="10">
        <v>1025</v>
      </c>
      <c r="B236" s="10" t="s">
        <v>34</v>
      </c>
      <c r="C236" s="21">
        <f t="shared" si="38"/>
        <v>1.4217914999999997</v>
      </c>
      <c r="D236" s="21">
        <f t="shared" si="38"/>
        <v>1.3648543</v>
      </c>
      <c r="E236" s="21">
        <f t="shared" si="38"/>
        <v>1.3396692200000004</v>
      </c>
      <c r="F236" s="21">
        <f t="shared" si="38"/>
        <v>1.5580603500000003</v>
      </c>
      <c r="G236" s="21">
        <f t="shared" si="38"/>
        <v>1.3740807299999991</v>
      </c>
      <c r="H236" s="21">
        <f t="shared" si="38"/>
        <v>1.5354579499999994</v>
      </c>
      <c r="I236" s="21">
        <f t="shared" si="38"/>
        <v>1.8256626100000004</v>
      </c>
      <c r="J236" s="21">
        <f t="shared" si="38"/>
        <v>1.6596279500000006</v>
      </c>
      <c r="K236" s="21">
        <f t="shared" si="38"/>
        <v>1.6632901000000004</v>
      </c>
      <c r="L236" s="21">
        <f t="shared" si="38"/>
        <v>1.4555532999999998</v>
      </c>
      <c r="M236" s="21">
        <f t="shared" si="38"/>
        <v>1.7273487399999998</v>
      </c>
      <c r="N236" s="21">
        <f t="shared" si="38"/>
        <v>0.77676227999999892</v>
      </c>
      <c r="O236" s="331">
        <f t="shared" si="35"/>
        <v>17.702159030000001</v>
      </c>
      <c r="Q236" s="10">
        <v>1025</v>
      </c>
      <c r="R236" s="10" t="s">
        <v>34</v>
      </c>
      <c r="S236" s="21">
        <f t="shared" si="37"/>
        <v>1.4217914999999997</v>
      </c>
      <c r="T236" s="21">
        <f>+'[19]2M'!$AB$287/10^6</f>
        <v>2.7866457999999992</v>
      </c>
      <c r="U236" s="21">
        <f>+'[19]3M'!$AB$287/10^6</f>
        <v>4.1263150199999998</v>
      </c>
      <c r="V236" s="21">
        <f>+'[19]4M'!$AB$287/10^6</f>
        <v>5.6843753700000015</v>
      </c>
      <c r="W236" s="21">
        <f>+'[19]5M'!$AB$287/10^6</f>
        <v>7.0584560999999999</v>
      </c>
      <c r="X236" s="21">
        <f>+'[19]6M'!$AB$287/10^6</f>
        <v>8.5939140499999969</v>
      </c>
      <c r="Y236" s="21">
        <f>+'[19]7M'!$AB$287/10^6</f>
        <v>10.419576660000002</v>
      </c>
      <c r="Z236" s="21">
        <f>+'[19]8M'!$AB$287/10^6</f>
        <v>12.079204610000003</v>
      </c>
      <c r="AA236" s="21">
        <f>+'[19]9M'!$AB$287/10^6</f>
        <v>13.742494710000003</v>
      </c>
      <c r="AB236" s="21">
        <f>+'[19]10M'!$AB$287/10^6</f>
        <v>15.198048010000008</v>
      </c>
      <c r="AC236" s="21">
        <f>+'[19]11M'!$AB$287/10^6</f>
        <v>16.925396750000001</v>
      </c>
      <c r="AD236" s="21">
        <f>+'[19]12M'!$AB$287/10^6</f>
        <v>17.702159030000001</v>
      </c>
      <c r="AE236" s="311"/>
    </row>
    <row r="237" spans="1:31" customFormat="1" x14ac:dyDescent="0.2">
      <c r="A237" s="10">
        <v>1026</v>
      </c>
      <c r="B237" s="10" t="s">
        <v>35</v>
      </c>
      <c r="C237" s="21">
        <f t="shared" si="38"/>
        <v>0.36285977000000003</v>
      </c>
      <c r="D237" s="21">
        <f t="shared" si="38"/>
        <v>0.38668579000000003</v>
      </c>
      <c r="E237" s="21">
        <f t="shared" si="38"/>
        <v>0.22002988000000012</v>
      </c>
      <c r="F237" s="21">
        <f t="shared" si="38"/>
        <v>0.43439741000000009</v>
      </c>
      <c r="G237" s="21">
        <f t="shared" si="38"/>
        <v>0.56297583000000007</v>
      </c>
      <c r="H237" s="21">
        <f t="shared" si="38"/>
        <v>0.25209439</v>
      </c>
      <c r="I237" s="21">
        <f t="shared" si="38"/>
        <v>0.49857155000000009</v>
      </c>
      <c r="J237" s="21">
        <f t="shared" si="38"/>
        <v>0.35208326999999995</v>
      </c>
      <c r="K237" s="21">
        <f t="shared" si="38"/>
        <v>0.40596139999999992</v>
      </c>
      <c r="L237" s="21">
        <f t="shared" si="38"/>
        <v>0.38984959000000008</v>
      </c>
      <c r="M237" s="21">
        <f t="shared" si="38"/>
        <v>0.21701130000000046</v>
      </c>
      <c r="N237" s="21">
        <f t="shared" si="38"/>
        <v>-0.23168336999999983</v>
      </c>
      <c r="O237" s="331">
        <f t="shared" si="35"/>
        <v>3.8508368100000006</v>
      </c>
      <c r="Q237" s="10">
        <v>1026</v>
      </c>
      <c r="R237" s="10" t="s">
        <v>35</v>
      </c>
      <c r="S237" s="21">
        <f t="shared" si="37"/>
        <v>0.36285977000000003</v>
      </c>
      <c r="T237" s="21">
        <f>+'[19]2M'!$AC$287/10^6</f>
        <v>0.74954555999999983</v>
      </c>
      <c r="U237" s="21">
        <f>+'[19]3M'!$AC$287/10^6</f>
        <v>0.96957543999999951</v>
      </c>
      <c r="V237" s="21">
        <f>+'[19]4M'!$AC$287/10^6</f>
        <v>1.4039728500000006</v>
      </c>
      <c r="W237" s="21">
        <f>+'[19]5M'!$AC$287/10^6</f>
        <v>1.9669486800000007</v>
      </c>
      <c r="X237" s="21">
        <f>+'[19]6M'!$AC$287/10^6</f>
        <v>2.2190430699999997</v>
      </c>
      <c r="Y237" s="21">
        <f>+'[19]7M'!$AC$287/10^6</f>
        <v>2.7176146200000009</v>
      </c>
      <c r="Z237" s="21">
        <f>+'[19]8M'!$AC$287/10^6</f>
        <v>3.0696978899999996</v>
      </c>
      <c r="AA237" s="21">
        <f>+'[19]9M'!$AC$287/10^6</f>
        <v>3.4756592899999981</v>
      </c>
      <c r="AB237" s="21">
        <f>+'[19]10M'!$AC$287/10^6</f>
        <v>3.865508880000001</v>
      </c>
      <c r="AC237" s="21">
        <f>+'[19]11M'!$AC$287/10^6</f>
        <v>4.0825201800000022</v>
      </c>
      <c r="AD237" s="21">
        <f>+'[19]12M'!$AC$287/10^6</f>
        <v>3.8508368099999979</v>
      </c>
      <c r="AE237" s="311"/>
    </row>
    <row r="238" spans="1:31" customFormat="1" x14ac:dyDescent="0.2">
      <c r="A238" s="10">
        <v>1027</v>
      </c>
      <c r="B238" s="10" t="s">
        <v>36</v>
      </c>
      <c r="C238" s="21">
        <f t="shared" si="38"/>
        <v>0.49529721999999987</v>
      </c>
      <c r="D238" s="21">
        <f t="shared" si="38"/>
        <v>0.58627505000000002</v>
      </c>
      <c r="E238" s="21">
        <f t="shared" si="38"/>
        <v>0.57304038999999996</v>
      </c>
      <c r="F238" s="21">
        <f t="shared" si="38"/>
        <v>0.64522317000000007</v>
      </c>
      <c r="G238" s="21">
        <f t="shared" si="38"/>
        <v>0.55528609000000007</v>
      </c>
      <c r="H238" s="21">
        <f t="shared" si="38"/>
        <v>0.57819489999999996</v>
      </c>
      <c r="I238" s="21">
        <f t="shared" si="38"/>
        <v>0.85450521999999995</v>
      </c>
      <c r="J238" s="21">
        <f t="shared" si="38"/>
        <v>0.60625078000000021</v>
      </c>
      <c r="K238" s="21">
        <f t="shared" si="38"/>
        <v>0.68480538000000002</v>
      </c>
      <c r="L238" s="21">
        <f t="shared" si="38"/>
        <v>0.46669506999999999</v>
      </c>
      <c r="M238" s="21">
        <f t="shared" si="38"/>
        <v>0.64057431999999992</v>
      </c>
      <c r="N238" s="21">
        <f t="shared" si="38"/>
        <v>0.55632806000000012</v>
      </c>
      <c r="O238" s="331">
        <f t="shared" si="35"/>
        <v>7.2424756500000003</v>
      </c>
      <c r="Q238" s="10">
        <v>1027</v>
      </c>
      <c r="R238" s="10" t="s">
        <v>36</v>
      </c>
      <c r="S238" s="21">
        <f t="shared" si="37"/>
        <v>0.49529721999999987</v>
      </c>
      <c r="T238" s="21">
        <f>+'[19]2M'!$AD$287/10^6</f>
        <v>1.0815722699999992</v>
      </c>
      <c r="U238" s="21">
        <f>+'[19]3M'!$AD$287/10^6</f>
        <v>1.6546126599999997</v>
      </c>
      <c r="V238" s="21">
        <f>+'[19]4M'!$AD$287/10^6</f>
        <v>2.2998358299999997</v>
      </c>
      <c r="W238" s="21">
        <f>+'[19]5M'!$AD$287/10^6</f>
        <v>2.8551219200000002</v>
      </c>
      <c r="X238" s="21">
        <f>+'[19]6M'!$AD$287/10^6</f>
        <v>3.4333168200000004</v>
      </c>
      <c r="Y238" s="21">
        <f>+'[19]7M'!$AD$287/10^6</f>
        <v>4.2878220400000009</v>
      </c>
      <c r="Z238" s="21">
        <f>+'[19]8M'!$AD$287/10^6</f>
        <v>4.8940728200000034</v>
      </c>
      <c r="AA238" s="21">
        <f>+'[19]9M'!$AD$287/10^6</f>
        <v>5.5788782000000001</v>
      </c>
      <c r="AB238" s="21">
        <f>+'[19]10M'!$AD$287/10^6</f>
        <v>6.0455732700000002</v>
      </c>
      <c r="AC238" s="21">
        <f>+'[19]11M'!$AD$287/10^6</f>
        <v>6.6861475900000018</v>
      </c>
      <c r="AD238" s="21">
        <f>+'[19]12M'!$AD$287/10^6</f>
        <v>7.242475650000002</v>
      </c>
      <c r="AE238" s="311"/>
    </row>
    <row r="239" spans="1:31" customFormat="1" x14ac:dyDescent="0.2">
      <c r="A239" s="10">
        <v>1028</v>
      </c>
      <c r="B239" s="10" t="s">
        <v>37</v>
      </c>
      <c r="C239" s="21">
        <f t="shared" si="38"/>
        <v>4.8593828299999995</v>
      </c>
      <c r="D239" s="21">
        <f t="shared" si="38"/>
        <v>4.9779721299999995</v>
      </c>
      <c r="E239" s="21">
        <f t="shared" si="38"/>
        <v>4.6210471199999992</v>
      </c>
      <c r="F239" s="21">
        <f t="shared" si="38"/>
        <v>4.7028676100000002</v>
      </c>
      <c r="G239" s="21">
        <f t="shared" si="38"/>
        <v>4.5255255699999992</v>
      </c>
      <c r="H239" s="21">
        <f t="shared" si="38"/>
        <v>4.3416856200000007</v>
      </c>
      <c r="I239" s="21">
        <f t="shared" si="38"/>
        <v>5.103119340000001</v>
      </c>
      <c r="J239" s="21">
        <f t="shared" si="38"/>
        <v>4.6658778499999993</v>
      </c>
      <c r="K239" s="21">
        <f t="shared" si="38"/>
        <v>5.2424914099999995</v>
      </c>
      <c r="L239" s="21">
        <f t="shared" si="38"/>
        <v>4.1561210799999992</v>
      </c>
      <c r="M239" s="21">
        <f t="shared" si="38"/>
        <v>6.4530756699999987</v>
      </c>
      <c r="N239" s="21">
        <f t="shared" si="38"/>
        <v>3.164982890000001</v>
      </c>
      <c r="O239" s="331">
        <f t="shared" si="35"/>
        <v>56.814149119999996</v>
      </c>
      <c r="Q239" s="10">
        <v>1028</v>
      </c>
      <c r="R239" s="10" t="s">
        <v>37</v>
      </c>
      <c r="S239" s="21">
        <f t="shared" si="37"/>
        <v>4.8593828299999995</v>
      </c>
      <c r="T239" s="21">
        <f>+'[19]2M'!$AE$287/10^6</f>
        <v>9.8373549600000008</v>
      </c>
      <c r="U239" s="21">
        <f>+'[19]3M'!$AE$287/10^6</f>
        <v>14.458402080000003</v>
      </c>
      <c r="V239" s="21">
        <f>+'[19]4M'!$AE$287/10^6</f>
        <v>19.161269689999997</v>
      </c>
      <c r="W239" s="21">
        <f>+'[19]5M'!$AE$287/10^6</f>
        <v>23.686795259999997</v>
      </c>
      <c r="X239" s="21">
        <f>+'[19]6M'!$AE$287/10^6</f>
        <v>28.028480879999996</v>
      </c>
      <c r="Y239" s="21">
        <f>+'[19]7M'!$AE$287/10^6</f>
        <v>33.131600219999989</v>
      </c>
      <c r="Z239" s="21">
        <f>+'[19]8M'!$AE$287/10^6</f>
        <v>37.79747806999999</v>
      </c>
      <c r="AA239" s="21">
        <f>+'[19]9M'!$AE$287/10^6</f>
        <v>43.039969480000003</v>
      </c>
      <c r="AB239" s="21">
        <f>+'[19]10M'!$AE$287/10^6</f>
        <v>47.196090560000002</v>
      </c>
      <c r="AC239" s="21">
        <f>+'[19]11M'!$AE$287/10^6</f>
        <v>53.649166230000006</v>
      </c>
      <c r="AD239" s="21">
        <f>+'[19]12M'!$AE$287/10^6</f>
        <v>56.81414912000001</v>
      </c>
      <c r="AE239" s="311"/>
    </row>
    <row r="240" spans="1:31" customFormat="1" x14ac:dyDescent="0.2">
      <c r="A240" s="10">
        <v>1029</v>
      </c>
      <c r="B240" s="10" t="s">
        <v>38</v>
      </c>
      <c r="C240" s="21">
        <f t="shared" si="38"/>
        <v>0.42556733999999985</v>
      </c>
      <c r="D240" s="21">
        <f t="shared" si="38"/>
        <v>0.70188981000000017</v>
      </c>
      <c r="E240" s="21">
        <f t="shared" si="38"/>
        <v>0.6082002299999999</v>
      </c>
      <c r="F240" s="21">
        <f t="shared" si="38"/>
        <v>0.57899550999999971</v>
      </c>
      <c r="G240" s="21">
        <f t="shared" si="38"/>
        <v>0.48767972999999998</v>
      </c>
      <c r="H240" s="21">
        <f t="shared" si="38"/>
        <v>0.48841427999999976</v>
      </c>
      <c r="I240" s="21">
        <f t="shared" si="38"/>
        <v>0.64158072999999971</v>
      </c>
      <c r="J240" s="21">
        <f t="shared" si="38"/>
        <v>0.42694800000000033</v>
      </c>
      <c r="K240" s="21">
        <f t="shared" si="38"/>
        <v>0.55051822999999978</v>
      </c>
      <c r="L240" s="21">
        <f t="shared" si="38"/>
        <v>0.40293237999999987</v>
      </c>
      <c r="M240" s="21">
        <f t="shared" si="38"/>
        <v>0.54870342999999988</v>
      </c>
      <c r="N240" s="21">
        <f t="shared" si="38"/>
        <v>-0.17994660000000029</v>
      </c>
      <c r="O240" s="331">
        <f t="shared" si="35"/>
        <v>5.6814830699999987</v>
      </c>
      <c r="Q240" s="10">
        <v>1029</v>
      </c>
      <c r="R240" s="10" t="s">
        <v>38</v>
      </c>
      <c r="S240" s="21">
        <f t="shared" si="37"/>
        <v>0.42556733999999985</v>
      </c>
      <c r="T240" s="21">
        <f>+'[19]2M'!$AF$287/10^6</f>
        <v>1.1274571500000006</v>
      </c>
      <c r="U240" s="21">
        <f>+'[19]3M'!$AF$287/10^6</f>
        <v>1.7356573800000012</v>
      </c>
      <c r="V240" s="21">
        <f>+'[19]4M'!$AF$287/10^6</f>
        <v>2.3146528899999996</v>
      </c>
      <c r="W240" s="21">
        <f>+'[19]5M'!$AF$287/10^6</f>
        <v>2.8023326199999992</v>
      </c>
      <c r="X240" s="21">
        <f>+'[19]6M'!$AF$287/10^6</f>
        <v>3.2907468999999989</v>
      </c>
      <c r="Y240" s="21">
        <f>+'[19]7M'!$AF$287/10^6</f>
        <v>3.932327630000001</v>
      </c>
      <c r="Z240" s="21">
        <f>+'[19]8M'!$AF$287/10^6</f>
        <v>4.3592756300000008</v>
      </c>
      <c r="AA240" s="21">
        <f>+'[19]9M'!$AF$287/10^6</f>
        <v>4.9097938599999997</v>
      </c>
      <c r="AB240" s="21">
        <f>+'[19]10M'!$AF$287/10^6</f>
        <v>5.3127262399999999</v>
      </c>
      <c r="AC240" s="21">
        <f>+'[19]11M'!$AF$287/10^6</f>
        <v>5.8614296700000059</v>
      </c>
      <c r="AD240" s="21">
        <f>+'[19]12M'!$AF$287/10^6</f>
        <v>5.6814830699999987</v>
      </c>
      <c r="AE240" s="311"/>
    </row>
    <row r="241" spans="1:31" customFormat="1" x14ac:dyDescent="0.2">
      <c r="A241" s="15">
        <v>1030</v>
      </c>
      <c r="B241" s="15" t="s">
        <v>18</v>
      </c>
      <c r="C241" s="23">
        <f t="shared" si="38"/>
        <v>-8.7238149999999903E-2</v>
      </c>
      <c r="D241" s="23">
        <f t="shared" si="38"/>
        <v>1.3477355400000002</v>
      </c>
      <c r="E241" s="23">
        <f t="shared" si="38"/>
        <v>0.57653770999999976</v>
      </c>
      <c r="F241" s="23">
        <f t="shared" si="38"/>
        <v>0.73565759000000008</v>
      </c>
      <c r="G241" s="23">
        <f t="shared" si="38"/>
        <v>0.54277640999999988</v>
      </c>
      <c r="H241" s="23">
        <f t="shared" si="38"/>
        <v>0.65739861999999993</v>
      </c>
      <c r="I241" s="23">
        <f t="shared" si="38"/>
        <v>0.91390775000000002</v>
      </c>
      <c r="J241" s="23">
        <f t="shared" si="38"/>
        <v>0.39328479000000005</v>
      </c>
      <c r="K241" s="23">
        <f t="shared" si="38"/>
        <v>0.68825373000000001</v>
      </c>
      <c r="L241" s="23">
        <f t="shared" si="38"/>
        <v>0.55478535999999989</v>
      </c>
      <c r="M241" s="23">
        <f t="shared" si="38"/>
        <v>0.75249783999999964</v>
      </c>
      <c r="N241" s="23">
        <f t="shared" si="38"/>
        <v>-0.61959210000000065</v>
      </c>
      <c r="O241" s="332">
        <f t="shared" si="35"/>
        <v>6.4560050899999997</v>
      </c>
      <c r="Q241" s="15">
        <v>1030</v>
      </c>
      <c r="R241" s="15" t="s">
        <v>18</v>
      </c>
      <c r="S241" s="23">
        <f t="shared" si="37"/>
        <v>-8.7238149999999903E-2</v>
      </c>
      <c r="T241" s="23">
        <f>+'[19]2M'!$AG$287/10^6</f>
        <v>1.2604973900000001</v>
      </c>
      <c r="U241" s="23">
        <f>+'[19]3M'!$AG$287/10^6</f>
        <v>1.8370350999999987</v>
      </c>
      <c r="V241" s="23">
        <f>+'[19]4M'!$AG$287/10^6</f>
        <v>2.5726926900000002</v>
      </c>
      <c r="W241" s="23">
        <f>+'[19]5M'!$AG$287/10^6</f>
        <v>3.1154690999999994</v>
      </c>
      <c r="X241" s="23">
        <f>+'[19]6M'!$AG$287/10^6</f>
        <v>3.7728677200000025</v>
      </c>
      <c r="Y241" s="23">
        <f>+'[19]7M'!$AG$287/10^6</f>
        <v>4.6867754700000033</v>
      </c>
      <c r="Z241" s="23">
        <f>+'[19]8M'!$AG$287/10^6</f>
        <v>5.0800602599999998</v>
      </c>
      <c r="AA241" s="23">
        <f>+'[19]9M'!$AG$287/10^6</f>
        <v>5.7683139899999967</v>
      </c>
      <c r="AB241" s="23">
        <f>+'[19]10M'!$AG$287/10^6</f>
        <v>6.3230993499999961</v>
      </c>
      <c r="AC241" s="23">
        <f>+'[19]11M'!$AG$287/10^6</f>
        <v>7.0755971900000016</v>
      </c>
      <c r="AD241" s="23">
        <f>+'[19]12M'!$AG$287/10^6</f>
        <v>6.4560050899999997</v>
      </c>
      <c r="AE241" s="311"/>
    </row>
    <row r="242" spans="1:31" customFormat="1" x14ac:dyDescent="0.2">
      <c r="A242" s="4">
        <v>10300</v>
      </c>
      <c r="B242" s="4" t="s">
        <v>167</v>
      </c>
      <c r="C242" s="18">
        <f t="shared" ref="C242:N242" si="39">SUM(C214:C241)</f>
        <v>103.30771437000001</v>
      </c>
      <c r="D242" s="18">
        <f t="shared" si="39"/>
        <v>104.05889626999999</v>
      </c>
      <c r="E242" s="18">
        <f t="shared" si="39"/>
        <v>106.22830977999998</v>
      </c>
      <c r="F242" s="18">
        <f t="shared" si="39"/>
        <v>111.01666937000002</v>
      </c>
      <c r="G242" s="18">
        <f t="shared" si="39"/>
        <v>93.490230509999989</v>
      </c>
      <c r="H242" s="18">
        <f t="shared" si="39"/>
        <v>101.57907377999997</v>
      </c>
      <c r="I242" s="18">
        <f t="shared" si="39"/>
        <v>122.37876607</v>
      </c>
      <c r="J242" s="18">
        <f t="shared" si="39"/>
        <v>96.649899139999974</v>
      </c>
      <c r="K242" s="18">
        <f t="shared" si="39"/>
        <v>106.59728845999999</v>
      </c>
      <c r="L242" s="18">
        <f t="shared" si="39"/>
        <v>83.973602150000005</v>
      </c>
      <c r="M242" s="18">
        <f t="shared" si="39"/>
        <v>104.04822594999999</v>
      </c>
      <c r="N242" s="18">
        <f t="shared" si="39"/>
        <v>55.576937209999997</v>
      </c>
      <c r="O242" s="18">
        <f>SUM(O214:O241)</f>
        <v>1188.9056130599997</v>
      </c>
      <c r="Q242" s="4">
        <v>10300</v>
      </c>
      <c r="R242" s="4" t="s">
        <v>167</v>
      </c>
      <c r="S242" s="18">
        <f>SUM(S214:S241)</f>
        <v>103.30771437000001</v>
      </c>
      <c r="T242" s="18">
        <f>SUM(T214:T241)</f>
        <v>207.36661063999998</v>
      </c>
      <c r="U242" s="18">
        <f t="shared" ref="U242:AD242" si="40">SUM(U214:U241)</f>
        <v>313.59492041999988</v>
      </c>
      <c r="V242" s="18">
        <f t="shared" si="40"/>
        <v>424.61158978999993</v>
      </c>
      <c r="W242" s="18">
        <f t="shared" si="40"/>
        <v>518.10182029999987</v>
      </c>
      <c r="X242" s="18">
        <f t="shared" si="40"/>
        <v>619.68089408000014</v>
      </c>
      <c r="Y242" s="18">
        <f t="shared" si="40"/>
        <v>742.05966015000001</v>
      </c>
      <c r="Z242" s="18">
        <f t="shared" si="40"/>
        <v>838.70955929000036</v>
      </c>
      <c r="AA242" s="18">
        <f t="shared" si="40"/>
        <v>945.30684774999997</v>
      </c>
      <c r="AB242" s="18">
        <f t="shared" si="40"/>
        <v>1029.2804499000001</v>
      </c>
      <c r="AC242" s="18">
        <f t="shared" si="40"/>
        <v>1133.3286758500003</v>
      </c>
      <c r="AD242" s="18">
        <f t="shared" si="40"/>
        <v>1188.9056130599995</v>
      </c>
      <c r="AE242" s="311"/>
    </row>
    <row r="243" spans="1:31" customFormat="1" x14ac:dyDescent="0.2">
      <c r="A243" s="32"/>
      <c r="B243" s="32"/>
      <c r="O243" s="32"/>
      <c r="Q243" s="32"/>
      <c r="R243" s="32"/>
      <c r="AE243" s="32"/>
    </row>
    <row r="244" spans="1:31" x14ac:dyDescent="0.2">
      <c r="A244" s="3" t="s">
        <v>73</v>
      </c>
      <c r="B244" s="3" t="s">
        <v>93</v>
      </c>
      <c r="C244" s="3" t="s">
        <v>74</v>
      </c>
      <c r="D244" s="3" t="s">
        <v>75</v>
      </c>
      <c r="E244" s="3" t="s">
        <v>76</v>
      </c>
      <c r="F244" s="3" t="s">
        <v>77</v>
      </c>
      <c r="G244" s="3" t="s">
        <v>78</v>
      </c>
      <c r="H244" s="3" t="s">
        <v>79</v>
      </c>
      <c r="I244" s="3" t="s">
        <v>80</v>
      </c>
      <c r="J244" s="3" t="s">
        <v>81</v>
      </c>
      <c r="K244" s="3" t="s">
        <v>82</v>
      </c>
      <c r="L244" s="3" t="s">
        <v>83</v>
      </c>
      <c r="M244" s="3" t="s">
        <v>84</v>
      </c>
      <c r="N244" s="3" t="s">
        <v>85</v>
      </c>
      <c r="O244" s="3" t="s">
        <v>167</v>
      </c>
      <c r="Q244" s="3" t="s">
        <v>144</v>
      </c>
      <c r="R244" s="3" t="s">
        <v>93</v>
      </c>
      <c r="S244" s="3" t="s">
        <v>0</v>
      </c>
      <c r="T244" s="3" t="s">
        <v>1</v>
      </c>
      <c r="U244" s="3" t="s">
        <v>2</v>
      </c>
      <c r="V244" s="3" t="s">
        <v>3</v>
      </c>
      <c r="W244" s="3" t="s">
        <v>4</v>
      </c>
      <c r="X244" s="3" t="s">
        <v>5</v>
      </c>
      <c r="Y244" s="3" t="s">
        <v>6</v>
      </c>
      <c r="Z244" s="3" t="s">
        <v>7</v>
      </c>
      <c r="AA244" s="3" t="s">
        <v>8</v>
      </c>
      <c r="AB244" s="3" t="s">
        <v>9</v>
      </c>
      <c r="AC244" s="3" t="s">
        <v>10</v>
      </c>
      <c r="AD244" s="3" t="s">
        <v>11</v>
      </c>
      <c r="AE244" s="3" t="s">
        <v>167</v>
      </c>
    </row>
    <row r="245" spans="1:31" x14ac:dyDescent="0.2">
      <c r="A245" s="7">
        <v>1004</v>
      </c>
      <c r="B245" s="10" t="s">
        <v>94</v>
      </c>
      <c r="C245" s="8">
        <f>+S245</f>
        <v>5</v>
      </c>
      <c r="D245" s="8">
        <f t="shared" ref="D245:N268" si="41">+C245+T245</f>
        <v>8</v>
      </c>
      <c r="E245" s="8">
        <f t="shared" si="41"/>
        <v>11</v>
      </c>
      <c r="F245" s="8">
        <f t="shared" si="41"/>
        <v>15</v>
      </c>
      <c r="G245" s="8">
        <f t="shared" si="41"/>
        <v>15</v>
      </c>
      <c r="H245" s="8">
        <f t="shared" si="41"/>
        <v>17</v>
      </c>
      <c r="I245" s="8">
        <f t="shared" si="41"/>
        <v>17</v>
      </c>
      <c r="J245" s="8">
        <f t="shared" si="41"/>
        <v>18</v>
      </c>
      <c r="K245" s="8">
        <f t="shared" si="41"/>
        <v>19</v>
      </c>
      <c r="L245" s="8">
        <f t="shared" si="41"/>
        <v>35</v>
      </c>
      <c r="M245" s="8">
        <f t="shared" si="41"/>
        <v>37</v>
      </c>
      <c r="N245" s="8">
        <f t="shared" si="41"/>
        <v>44</v>
      </c>
      <c r="O245" s="9"/>
      <c r="Q245" s="7">
        <v>1004</v>
      </c>
      <c r="R245" s="10" t="s">
        <v>94</v>
      </c>
      <c r="S245" s="8">
        <f>+'[18]11'!$E$12</f>
        <v>5</v>
      </c>
      <c r="T245" s="8">
        <f>+'[18]11'!$F$12</f>
        <v>3</v>
      </c>
      <c r="U245" s="8">
        <f>+'[18]11'!$G$12</f>
        <v>3</v>
      </c>
      <c r="V245" s="8">
        <f>+'[18]11'!$I$12</f>
        <v>4</v>
      </c>
      <c r="W245" s="8">
        <f>+'[18]11'!$J$12</f>
        <v>0</v>
      </c>
      <c r="X245" s="8">
        <f>+'[18]11'!$K$12</f>
        <v>2</v>
      </c>
      <c r="Y245" s="8">
        <f>+'[18]11'!$M$12</f>
        <v>0</v>
      </c>
      <c r="Z245" s="8">
        <f>+'[18]11'!$N$12</f>
        <v>1</v>
      </c>
      <c r="AA245" s="8">
        <f>+'[18]11'!$O$12</f>
        <v>1</v>
      </c>
      <c r="AB245" s="8">
        <f>+'[18]11'!$Q$12</f>
        <v>16</v>
      </c>
      <c r="AC245" s="8">
        <f>+'[18]11'!$R$12</f>
        <v>2</v>
      </c>
      <c r="AD245" s="8">
        <f>+'[18]11'!$S$12</f>
        <v>7</v>
      </c>
      <c r="AE245" s="9">
        <f>SUM(S245:AD245)</f>
        <v>44</v>
      </c>
    </row>
    <row r="246" spans="1:31" x14ac:dyDescent="0.2">
      <c r="A246" s="10">
        <v>1005</v>
      </c>
      <c r="B246" s="10" t="s">
        <v>13</v>
      </c>
      <c r="C246" s="11">
        <f t="shared" ref="C246:C271" si="42">+S246</f>
        <v>0</v>
      </c>
      <c r="D246" s="11">
        <f t="shared" si="41"/>
        <v>0</v>
      </c>
      <c r="E246" s="11">
        <f t="shared" si="41"/>
        <v>0</v>
      </c>
      <c r="F246" s="11">
        <f t="shared" si="41"/>
        <v>0</v>
      </c>
      <c r="G246" s="11">
        <f t="shared" si="41"/>
        <v>0</v>
      </c>
      <c r="H246" s="11">
        <f t="shared" si="41"/>
        <v>0</v>
      </c>
      <c r="I246" s="11">
        <f t="shared" si="41"/>
        <v>0</v>
      </c>
      <c r="J246" s="11">
        <f t="shared" si="41"/>
        <v>0</v>
      </c>
      <c r="K246" s="11">
        <f t="shared" si="41"/>
        <v>0</v>
      </c>
      <c r="L246" s="11">
        <f t="shared" si="41"/>
        <v>0</v>
      </c>
      <c r="M246" s="11">
        <f t="shared" si="41"/>
        <v>0</v>
      </c>
      <c r="N246" s="11">
        <f t="shared" si="41"/>
        <v>0</v>
      </c>
      <c r="O246" s="12"/>
      <c r="Q246" s="10">
        <v>1005</v>
      </c>
      <c r="R246" s="10" t="s">
        <v>13</v>
      </c>
      <c r="S246" s="11">
        <f>+'[18]12'!$E$12</f>
        <v>0</v>
      </c>
      <c r="T246" s="11">
        <f>+'[18]12'!$F$12</f>
        <v>0</v>
      </c>
      <c r="U246" s="11">
        <f>+'[18]12'!$G$12</f>
        <v>0</v>
      </c>
      <c r="V246" s="11">
        <f>+'[18]12'!$I$12</f>
        <v>0</v>
      </c>
      <c r="W246" s="11">
        <f>+'[18]12'!$J$12</f>
        <v>0</v>
      </c>
      <c r="X246" s="11">
        <f>+'[18]12'!$K$12</f>
        <v>0</v>
      </c>
      <c r="Y246" s="11">
        <f>+'[18]12'!$M$12</f>
        <v>0</v>
      </c>
      <c r="Z246" s="11">
        <f>+'[18]12'!$N$12</f>
        <v>0</v>
      </c>
      <c r="AA246" s="11">
        <f>+'[18]12'!$O$12</f>
        <v>0</v>
      </c>
      <c r="AB246" s="11">
        <f>+'[18]12'!$Q$12</f>
        <v>0</v>
      </c>
      <c r="AC246" s="11">
        <f>+'[18]12'!$R$12</f>
        <v>0</v>
      </c>
      <c r="AD246" s="11">
        <f>+'[18]12'!$S$12</f>
        <v>0</v>
      </c>
      <c r="AE246" s="12">
        <f t="shared" ref="AE246:AE271" si="43">SUM(S246:AD246)</f>
        <v>0</v>
      </c>
    </row>
    <row r="247" spans="1:31" x14ac:dyDescent="0.2">
      <c r="A247" s="10">
        <v>1006</v>
      </c>
      <c r="B247" s="10" t="s">
        <v>14</v>
      </c>
      <c r="C247" s="11">
        <f t="shared" si="42"/>
        <v>8</v>
      </c>
      <c r="D247" s="11">
        <f t="shared" si="41"/>
        <v>16</v>
      </c>
      <c r="E247" s="11">
        <f t="shared" si="41"/>
        <v>20</v>
      </c>
      <c r="F247" s="11">
        <f t="shared" si="41"/>
        <v>20</v>
      </c>
      <c r="G247" s="11">
        <f t="shared" si="41"/>
        <v>22</v>
      </c>
      <c r="H247" s="11">
        <f t="shared" si="41"/>
        <v>22</v>
      </c>
      <c r="I247" s="11">
        <f t="shared" si="41"/>
        <v>22</v>
      </c>
      <c r="J247" s="11">
        <f t="shared" si="41"/>
        <v>22</v>
      </c>
      <c r="K247" s="11">
        <f t="shared" si="41"/>
        <v>22</v>
      </c>
      <c r="L247" s="11">
        <f t="shared" si="41"/>
        <v>23</v>
      </c>
      <c r="M247" s="11">
        <f t="shared" si="41"/>
        <v>24</v>
      </c>
      <c r="N247" s="11">
        <f t="shared" si="41"/>
        <v>27</v>
      </c>
      <c r="O247" s="12"/>
      <c r="Q247" s="10">
        <v>1006</v>
      </c>
      <c r="R247" s="10" t="s">
        <v>14</v>
      </c>
      <c r="S247" s="11">
        <f>+'[18]13'!$E$12</f>
        <v>8</v>
      </c>
      <c r="T247" s="11">
        <f>+'[18]13'!$F$12</f>
        <v>8</v>
      </c>
      <c r="U247" s="11">
        <f>+'[18]13'!$G$12</f>
        <v>4</v>
      </c>
      <c r="V247" s="11">
        <f>+'[18]13'!$I$12</f>
        <v>0</v>
      </c>
      <c r="W247" s="11">
        <f>+'[18]13'!$J$12</f>
        <v>2</v>
      </c>
      <c r="X247" s="11">
        <f>+'[18]13'!$K$12</f>
        <v>0</v>
      </c>
      <c r="Y247" s="11">
        <f>+'[18]13'!$M$12</f>
        <v>0</v>
      </c>
      <c r="Z247" s="11">
        <f>+'[18]13'!$N$12</f>
        <v>0</v>
      </c>
      <c r="AA247" s="11">
        <f>+'[18]13'!$O$12</f>
        <v>0</v>
      </c>
      <c r="AB247" s="11">
        <f>+'[18]13'!$Q$12</f>
        <v>1</v>
      </c>
      <c r="AC247" s="11">
        <f>+'[18]13'!$R$12</f>
        <v>1</v>
      </c>
      <c r="AD247" s="11">
        <f>+'[18]13'!$S$12</f>
        <v>3</v>
      </c>
      <c r="AE247" s="12">
        <f t="shared" si="43"/>
        <v>27</v>
      </c>
    </row>
    <row r="248" spans="1:31" x14ac:dyDescent="0.2">
      <c r="A248" s="10">
        <v>1007</v>
      </c>
      <c r="B248" s="10" t="s">
        <v>15</v>
      </c>
      <c r="C248" s="11">
        <f t="shared" si="42"/>
        <v>0</v>
      </c>
      <c r="D248" s="11">
        <f t="shared" si="41"/>
        <v>0</v>
      </c>
      <c r="E248" s="11">
        <f t="shared" si="41"/>
        <v>0</v>
      </c>
      <c r="F248" s="11">
        <f t="shared" si="41"/>
        <v>0</v>
      </c>
      <c r="G248" s="11">
        <f t="shared" si="41"/>
        <v>0</v>
      </c>
      <c r="H248" s="11">
        <f t="shared" si="41"/>
        <v>0</v>
      </c>
      <c r="I248" s="11">
        <f t="shared" si="41"/>
        <v>0</v>
      </c>
      <c r="J248" s="11">
        <f t="shared" si="41"/>
        <v>0</v>
      </c>
      <c r="K248" s="11">
        <f t="shared" si="41"/>
        <v>0</v>
      </c>
      <c r="L248" s="11">
        <f t="shared" si="41"/>
        <v>0</v>
      </c>
      <c r="M248" s="11">
        <f t="shared" si="41"/>
        <v>0</v>
      </c>
      <c r="N248" s="11">
        <f t="shared" si="41"/>
        <v>0</v>
      </c>
      <c r="O248" s="12"/>
      <c r="Q248" s="10">
        <v>1007</v>
      </c>
      <c r="R248" s="10" t="s">
        <v>15</v>
      </c>
      <c r="S248" s="11">
        <f>+'[18]14'!$E$12</f>
        <v>0</v>
      </c>
      <c r="T248" s="11">
        <f>+'[18]14'!$F$12</f>
        <v>0</v>
      </c>
      <c r="U248" s="11">
        <f>+'[18]14'!$G$12</f>
        <v>0</v>
      </c>
      <c r="V248" s="11">
        <f>+'[18]14'!$I$12</f>
        <v>0</v>
      </c>
      <c r="W248" s="11">
        <f>+'[18]14'!$J$12</f>
        <v>0</v>
      </c>
      <c r="X248" s="11">
        <f>+'[18]14'!$K$12</f>
        <v>0</v>
      </c>
      <c r="Y248" s="11">
        <f>+'[18]14'!$M$12</f>
        <v>0</v>
      </c>
      <c r="Z248" s="11">
        <f>+'[18]14'!$N$12</f>
        <v>0</v>
      </c>
      <c r="AA248" s="11">
        <f>+'[18]14'!$O$12</f>
        <v>0</v>
      </c>
      <c r="AB248" s="11">
        <f>+'[18]14'!$Q$12</f>
        <v>0</v>
      </c>
      <c r="AC248" s="11">
        <f>+'[18]14'!$R$12</f>
        <v>0</v>
      </c>
      <c r="AD248" s="11">
        <f>+'[18]14'!$S$12</f>
        <v>0</v>
      </c>
      <c r="AE248" s="12">
        <f t="shared" si="43"/>
        <v>0</v>
      </c>
    </row>
    <row r="249" spans="1:31" x14ac:dyDescent="0.2">
      <c r="A249" s="10">
        <v>1008</v>
      </c>
      <c r="B249" s="10" t="s">
        <v>16</v>
      </c>
      <c r="C249" s="11">
        <f t="shared" si="42"/>
        <v>0</v>
      </c>
      <c r="D249" s="11">
        <f t="shared" si="41"/>
        <v>0</v>
      </c>
      <c r="E249" s="11">
        <f t="shared" si="41"/>
        <v>0</v>
      </c>
      <c r="F249" s="11">
        <f t="shared" si="41"/>
        <v>0</v>
      </c>
      <c r="G249" s="11">
        <f t="shared" si="41"/>
        <v>0</v>
      </c>
      <c r="H249" s="11">
        <f t="shared" si="41"/>
        <v>0</v>
      </c>
      <c r="I249" s="11">
        <f t="shared" si="41"/>
        <v>0</v>
      </c>
      <c r="J249" s="11">
        <f t="shared" si="41"/>
        <v>0</v>
      </c>
      <c r="K249" s="11">
        <f t="shared" si="41"/>
        <v>0</v>
      </c>
      <c r="L249" s="11">
        <f t="shared" si="41"/>
        <v>0</v>
      </c>
      <c r="M249" s="11">
        <f t="shared" si="41"/>
        <v>0</v>
      </c>
      <c r="N249" s="11">
        <f t="shared" si="41"/>
        <v>0</v>
      </c>
      <c r="O249" s="12"/>
      <c r="Q249" s="10">
        <v>1008</v>
      </c>
      <c r="R249" s="10" t="s">
        <v>16</v>
      </c>
      <c r="S249" s="11">
        <f>+'[18]15'!$E$12</f>
        <v>0</v>
      </c>
      <c r="T249" s="11">
        <f>+'[18]15'!$F$12</f>
        <v>0</v>
      </c>
      <c r="U249" s="11">
        <f>+'[18]15'!$G$12</f>
        <v>0</v>
      </c>
      <c r="V249" s="11">
        <f>+'[18]15'!$I$12</f>
        <v>0</v>
      </c>
      <c r="W249" s="11">
        <f>+'[18]15'!$J$12</f>
        <v>0</v>
      </c>
      <c r="X249" s="11">
        <f>+'[18]15'!$K$12</f>
        <v>0</v>
      </c>
      <c r="Y249" s="11">
        <f>+'[18]15'!$M$12</f>
        <v>0</v>
      </c>
      <c r="Z249" s="11">
        <f>+'[18]15'!$N$12</f>
        <v>0</v>
      </c>
      <c r="AA249" s="11">
        <f>+'[18]15'!$O$12</f>
        <v>0</v>
      </c>
      <c r="AB249" s="11">
        <f>+'[18]15'!$Q$12</f>
        <v>0</v>
      </c>
      <c r="AC249" s="11">
        <f>+'[18]15'!$R$12</f>
        <v>0</v>
      </c>
      <c r="AD249" s="11">
        <f>+'[18]15'!$S$12</f>
        <v>0</v>
      </c>
      <c r="AE249" s="12">
        <f t="shared" si="43"/>
        <v>0</v>
      </c>
    </row>
    <row r="250" spans="1:31" x14ac:dyDescent="0.2">
      <c r="A250" s="10">
        <v>1009</v>
      </c>
      <c r="B250" s="10" t="s">
        <v>17</v>
      </c>
      <c r="C250" s="11">
        <f t="shared" si="42"/>
        <v>0</v>
      </c>
      <c r="D250" s="11">
        <f t="shared" si="41"/>
        <v>0</v>
      </c>
      <c r="E250" s="11">
        <f t="shared" si="41"/>
        <v>0</v>
      </c>
      <c r="F250" s="11">
        <f t="shared" si="41"/>
        <v>0</v>
      </c>
      <c r="G250" s="11">
        <f t="shared" si="41"/>
        <v>1</v>
      </c>
      <c r="H250" s="11">
        <f t="shared" si="41"/>
        <v>1</v>
      </c>
      <c r="I250" s="11">
        <f t="shared" si="41"/>
        <v>1</v>
      </c>
      <c r="J250" s="11">
        <f t="shared" si="41"/>
        <v>1</v>
      </c>
      <c r="K250" s="11">
        <f t="shared" si="41"/>
        <v>2</v>
      </c>
      <c r="L250" s="11">
        <f t="shared" si="41"/>
        <v>2</v>
      </c>
      <c r="M250" s="11">
        <f t="shared" si="41"/>
        <v>2</v>
      </c>
      <c r="N250" s="11">
        <f t="shared" si="41"/>
        <v>2</v>
      </c>
      <c r="O250" s="12"/>
      <c r="Q250" s="10">
        <v>1009</v>
      </c>
      <c r="R250" s="10" t="s">
        <v>17</v>
      </c>
      <c r="S250" s="11">
        <f>+'[18]16'!$E$12</f>
        <v>0</v>
      </c>
      <c r="T250" s="11">
        <f>+'[18]16'!$F$12</f>
        <v>0</v>
      </c>
      <c r="U250" s="11">
        <f>+'[18]16'!$G$12</f>
        <v>0</v>
      </c>
      <c r="V250" s="11">
        <f>+'[18]16'!$I$12</f>
        <v>0</v>
      </c>
      <c r="W250" s="11">
        <f>+'[18]16'!$J$12</f>
        <v>1</v>
      </c>
      <c r="X250" s="11">
        <f>+'[18]16'!$K$12</f>
        <v>0</v>
      </c>
      <c r="Y250" s="11">
        <f>+'[18]16'!$M$12</f>
        <v>0</v>
      </c>
      <c r="Z250" s="11">
        <f>+'[18]16'!$N$12</f>
        <v>0</v>
      </c>
      <c r="AA250" s="11">
        <f>+'[18]16'!$O$12</f>
        <v>1</v>
      </c>
      <c r="AB250" s="11">
        <f>+'[18]16'!$Q$12</f>
        <v>0</v>
      </c>
      <c r="AC250" s="11">
        <f>+'[18]16'!$R$12</f>
        <v>0</v>
      </c>
      <c r="AD250" s="11">
        <f>+'[18]16'!$S$12</f>
        <v>0</v>
      </c>
      <c r="AE250" s="12">
        <f t="shared" si="43"/>
        <v>2</v>
      </c>
    </row>
    <row r="251" spans="1:31" x14ac:dyDescent="0.2">
      <c r="A251" s="10">
        <v>1010</v>
      </c>
      <c r="B251" s="10" t="s">
        <v>19</v>
      </c>
      <c r="C251" s="11">
        <f t="shared" si="42"/>
        <v>0</v>
      </c>
      <c r="D251" s="11">
        <f t="shared" si="41"/>
        <v>0</v>
      </c>
      <c r="E251" s="11">
        <f t="shared" si="41"/>
        <v>0</v>
      </c>
      <c r="F251" s="11">
        <f t="shared" si="41"/>
        <v>0</v>
      </c>
      <c r="G251" s="11">
        <f t="shared" si="41"/>
        <v>0</v>
      </c>
      <c r="H251" s="11">
        <f t="shared" si="41"/>
        <v>0</v>
      </c>
      <c r="I251" s="11">
        <f t="shared" si="41"/>
        <v>0</v>
      </c>
      <c r="J251" s="11">
        <f t="shared" si="41"/>
        <v>0</v>
      </c>
      <c r="K251" s="11">
        <f t="shared" si="41"/>
        <v>0</v>
      </c>
      <c r="L251" s="11">
        <f t="shared" si="41"/>
        <v>0</v>
      </c>
      <c r="M251" s="11">
        <f t="shared" si="41"/>
        <v>0</v>
      </c>
      <c r="N251" s="11">
        <f t="shared" si="41"/>
        <v>0</v>
      </c>
      <c r="O251" s="12"/>
      <c r="Q251" s="10">
        <v>1010</v>
      </c>
      <c r="R251" s="10" t="s">
        <v>19</v>
      </c>
      <c r="S251" s="11">
        <f>+'[18]18'!$E$12</f>
        <v>0</v>
      </c>
      <c r="T251" s="11">
        <f>+'[18]18'!$F$12</f>
        <v>0</v>
      </c>
      <c r="U251" s="11">
        <f>+'[18]18'!$G$12</f>
        <v>0</v>
      </c>
      <c r="V251" s="11">
        <f>+'[18]18'!$I$12</f>
        <v>0</v>
      </c>
      <c r="W251" s="11">
        <f>+'[18]18'!$J$12</f>
        <v>0</v>
      </c>
      <c r="X251" s="11">
        <f>+'[18]18'!$K$12</f>
        <v>0</v>
      </c>
      <c r="Y251" s="11">
        <f>+'[18]18'!$M$12</f>
        <v>0</v>
      </c>
      <c r="Z251" s="11">
        <f>+'[18]18'!$N$12</f>
        <v>0</v>
      </c>
      <c r="AA251" s="11">
        <f>+'[18]18'!$O$12</f>
        <v>0</v>
      </c>
      <c r="AB251" s="11">
        <f>+'[18]18'!$Q$12</f>
        <v>0</v>
      </c>
      <c r="AC251" s="11">
        <f>+'[18]18'!$R$12</f>
        <v>0</v>
      </c>
      <c r="AD251" s="11">
        <f>+'[18]18'!$S$12</f>
        <v>0</v>
      </c>
      <c r="AE251" s="12">
        <f t="shared" si="43"/>
        <v>0</v>
      </c>
    </row>
    <row r="252" spans="1:31" x14ac:dyDescent="0.2">
      <c r="A252" s="10">
        <v>1011</v>
      </c>
      <c r="B252" s="10" t="s">
        <v>20</v>
      </c>
      <c r="C252" s="11">
        <f t="shared" si="42"/>
        <v>0</v>
      </c>
      <c r="D252" s="11">
        <f t="shared" si="41"/>
        <v>1</v>
      </c>
      <c r="E252" s="11">
        <f t="shared" si="41"/>
        <v>1</v>
      </c>
      <c r="F252" s="11">
        <f t="shared" si="41"/>
        <v>1</v>
      </c>
      <c r="G252" s="11">
        <f t="shared" si="41"/>
        <v>4</v>
      </c>
      <c r="H252" s="11">
        <f t="shared" si="41"/>
        <v>4</v>
      </c>
      <c r="I252" s="11">
        <f t="shared" si="41"/>
        <v>4</v>
      </c>
      <c r="J252" s="11">
        <f t="shared" si="41"/>
        <v>4</v>
      </c>
      <c r="K252" s="11">
        <f t="shared" si="41"/>
        <v>4</v>
      </c>
      <c r="L252" s="11">
        <f t="shared" si="41"/>
        <v>4</v>
      </c>
      <c r="M252" s="11">
        <f t="shared" si="41"/>
        <v>4</v>
      </c>
      <c r="N252" s="11">
        <f t="shared" si="41"/>
        <v>4</v>
      </c>
      <c r="O252" s="12"/>
      <c r="Q252" s="10">
        <v>1011</v>
      </c>
      <c r="R252" s="10" t="s">
        <v>20</v>
      </c>
      <c r="S252" s="11">
        <f>+'[18]19'!$E$12</f>
        <v>0</v>
      </c>
      <c r="T252" s="11">
        <f>+'[18]19'!$F$12</f>
        <v>1</v>
      </c>
      <c r="U252" s="11">
        <f>+'[18]19'!$G$12</f>
        <v>0</v>
      </c>
      <c r="V252" s="11">
        <f>+'[18]19'!$I$12</f>
        <v>0</v>
      </c>
      <c r="W252" s="11">
        <f>+'[18]19'!$J$12</f>
        <v>3</v>
      </c>
      <c r="X252" s="11">
        <f>+'[18]19'!$K$12</f>
        <v>0</v>
      </c>
      <c r="Y252" s="11">
        <f>+'[18]19'!$M$12</f>
        <v>0</v>
      </c>
      <c r="Z252" s="11">
        <f>+'[18]19'!$N$12</f>
        <v>0</v>
      </c>
      <c r="AA252" s="11">
        <f>+'[18]19'!$O$12</f>
        <v>0</v>
      </c>
      <c r="AB252" s="11">
        <f>+'[18]19'!$Q$12</f>
        <v>0</v>
      </c>
      <c r="AC252" s="11">
        <f>+'[18]19'!$R$12</f>
        <v>0</v>
      </c>
      <c r="AD252" s="11">
        <f>+'[18]19'!$S$12</f>
        <v>0</v>
      </c>
      <c r="AE252" s="12">
        <f t="shared" si="43"/>
        <v>4</v>
      </c>
    </row>
    <row r="253" spans="1:31" x14ac:dyDescent="0.2">
      <c r="A253" s="10">
        <v>1012</v>
      </c>
      <c r="B253" s="10" t="s">
        <v>21</v>
      </c>
      <c r="C253" s="11">
        <f t="shared" si="42"/>
        <v>0</v>
      </c>
      <c r="D253" s="11">
        <f t="shared" si="41"/>
        <v>0</v>
      </c>
      <c r="E253" s="11">
        <f t="shared" si="41"/>
        <v>0</v>
      </c>
      <c r="F253" s="11">
        <f t="shared" si="41"/>
        <v>3</v>
      </c>
      <c r="G253" s="11">
        <f t="shared" si="41"/>
        <v>3</v>
      </c>
      <c r="H253" s="11">
        <f t="shared" si="41"/>
        <v>3</v>
      </c>
      <c r="I253" s="11">
        <f t="shared" si="41"/>
        <v>3</v>
      </c>
      <c r="J253" s="11">
        <f t="shared" si="41"/>
        <v>3</v>
      </c>
      <c r="K253" s="11">
        <f t="shared" si="41"/>
        <v>6</v>
      </c>
      <c r="L253" s="11">
        <f t="shared" si="41"/>
        <v>7</v>
      </c>
      <c r="M253" s="11">
        <f t="shared" si="41"/>
        <v>7</v>
      </c>
      <c r="N253" s="11">
        <f t="shared" si="41"/>
        <v>7</v>
      </c>
      <c r="O253" s="12"/>
      <c r="Q253" s="10">
        <v>1012</v>
      </c>
      <c r="R253" s="10" t="s">
        <v>21</v>
      </c>
      <c r="S253" s="11">
        <f>+'[18]20'!$E$12</f>
        <v>0</v>
      </c>
      <c r="T253" s="11">
        <f>+'[18]20'!$F$12</f>
        <v>0</v>
      </c>
      <c r="U253" s="11">
        <f>+'[18]20'!$G$12</f>
        <v>0</v>
      </c>
      <c r="V253" s="11">
        <f>+'[18]20'!$I$12</f>
        <v>3</v>
      </c>
      <c r="W253" s="11">
        <f>+'[18]20'!$J$12</f>
        <v>0</v>
      </c>
      <c r="X253" s="11">
        <f>+'[18]20'!$K$12</f>
        <v>0</v>
      </c>
      <c r="Y253" s="11">
        <f>+'[18]20'!$M$12</f>
        <v>0</v>
      </c>
      <c r="Z253" s="11">
        <f>+'[18]20'!$N$12</f>
        <v>0</v>
      </c>
      <c r="AA253" s="11">
        <f>+'[18]20'!$O$12</f>
        <v>3</v>
      </c>
      <c r="AB253" s="11">
        <f>+'[18]20'!$Q$12</f>
        <v>1</v>
      </c>
      <c r="AC253" s="11">
        <f>+'[18]20'!$R$12</f>
        <v>0</v>
      </c>
      <c r="AD253" s="11">
        <f>+'[18]20'!$S$12</f>
        <v>0</v>
      </c>
      <c r="AE253" s="12">
        <f t="shared" si="43"/>
        <v>7</v>
      </c>
    </row>
    <row r="254" spans="1:31" x14ac:dyDescent="0.2">
      <c r="A254" s="10">
        <v>1013</v>
      </c>
      <c r="B254" s="10" t="s">
        <v>22</v>
      </c>
      <c r="C254" s="11">
        <f t="shared" si="42"/>
        <v>0</v>
      </c>
      <c r="D254" s="11">
        <f t="shared" si="41"/>
        <v>0</v>
      </c>
      <c r="E254" s="11">
        <f t="shared" si="41"/>
        <v>0</v>
      </c>
      <c r="F254" s="11">
        <f t="shared" si="41"/>
        <v>0</v>
      </c>
      <c r="G254" s="11">
        <f t="shared" si="41"/>
        <v>0</v>
      </c>
      <c r="H254" s="11">
        <f t="shared" si="41"/>
        <v>0</v>
      </c>
      <c r="I254" s="11">
        <f t="shared" si="41"/>
        <v>1</v>
      </c>
      <c r="J254" s="11">
        <f t="shared" si="41"/>
        <v>1</v>
      </c>
      <c r="K254" s="11">
        <f t="shared" si="41"/>
        <v>3</v>
      </c>
      <c r="L254" s="11">
        <f t="shared" si="41"/>
        <v>4</v>
      </c>
      <c r="M254" s="11">
        <f t="shared" si="41"/>
        <v>4</v>
      </c>
      <c r="N254" s="11">
        <f t="shared" si="41"/>
        <v>4</v>
      </c>
      <c r="O254" s="12"/>
      <c r="Q254" s="10">
        <v>1013</v>
      </c>
      <c r="R254" s="10" t="s">
        <v>22</v>
      </c>
      <c r="S254" s="11">
        <f>+'[18]21'!$E$12</f>
        <v>0</v>
      </c>
      <c r="T254" s="11">
        <f>+'[18]21'!$F$12</f>
        <v>0</v>
      </c>
      <c r="U254" s="11">
        <f>+'[18]21'!$G$12</f>
        <v>0</v>
      </c>
      <c r="V254" s="11">
        <f>+'[18]21'!$I$12</f>
        <v>0</v>
      </c>
      <c r="W254" s="11">
        <f>+'[18]21'!$J$12</f>
        <v>0</v>
      </c>
      <c r="X254" s="11">
        <f>+'[18]21'!$K$12</f>
        <v>0</v>
      </c>
      <c r="Y254" s="11">
        <f>+'[18]21'!$M$12</f>
        <v>1</v>
      </c>
      <c r="Z254" s="11">
        <f>+'[18]21'!$N$12</f>
        <v>0</v>
      </c>
      <c r="AA254" s="11">
        <f>+'[18]21'!$O$12</f>
        <v>2</v>
      </c>
      <c r="AB254" s="11">
        <f>+'[18]21'!$Q$12</f>
        <v>1</v>
      </c>
      <c r="AC254" s="11">
        <f>+'[18]21'!$R$12</f>
        <v>0</v>
      </c>
      <c r="AD254" s="11">
        <f>+'[18]21'!$S$12</f>
        <v>0</v>
      </c>
      <c r="AE254" s="12">
        <f t="shared" si="43"/>
        <v>4</v>
      </c>
    </row>
    <row r="255" spans="1:31" x14ac:dyDescent="0.2">
      <c r="A255" s="10">
        <v>1014</v>
      </c>
      <c r="B255" s="10" t="s">
        <v>23</v>
      </c>
      <c r="C255" s="11">
        <f t="shared" si="42"/>
        <v>9</v>
      </c>
      <c r="D255" s="11">
        <f t="shared" si="41"/>
        <v>20</v>
      </c>
      <c r="E255" s="11">
        <f t="shared" si="41"/>
        <v>29</v>
      </c>
      <c r="F255" s="11">
        <f t="shared" si="41"/>
        <v>42</v>
      </c>
      <c r="G255" s="11">
        <f t="shared" si="41"/>
        <v>53</v>
      </c>
      <c r="H255" s="11">
        <f t="shared" si="41"/>
        <v>69</v>
      </c>
      <c r="I255" s="11">
        <f t="shared" si="41"/>
        <v>74</v>
      </c>
      <c r="J255" s="11">
        <f t="shared" si="41"/>
        <v>79</v>
      </c>
      <c r="K255" s="11">
        <f t="shared" si="41"/>
        <v>98</v>
      </c>
      <c r="L255" s="11">
        <f t="shared" si="41"/>
        <v>110</v>
      </c>
      <c r="M255" s="11">
        <f t="shared" si="41"/>
        <v>121</v>
      </c>
      <c r="N255" s="11">
        <f t="shared" si="41"/>
        <v>128</v>
      </c>
      <c r="O255" s="12"/>
      <c r="Q255" s="10">
        <v>1014</v>
      </c>
      <c r="R255" s="10" t="s">
        <v>23</v>
      </c>
      <c r="S255" s="11">
        <f>+'[18]22'!$E$12</f>
        <v>9</v>
      </c>
      <c r="T255" s="11">
        <f>+'[18]22'!$F$12</f>
        <v>11</v>
      </c>
      <c r="U255" s="11">
        <f>+'[18]22'!$G$12</f>
        <v>9</v>
      </c>
      <c r="V255" s="11">
        <f>+'[18]22'!$I$12</f>
        <v>13</v>
      </c>
      <c r="W255" s="11">
        <f>+'[18]22'!$J$12</f>
        <v>11</v>
      </c>
      <c r="X255" s="11">
        <f>+'[18]22'!$K$12</f>
        <v>16</v>
      </c>
      <c r="Y255" s="11">
        <f>+'[18]22'!$M$12</f>
        <v>5</v>
      </c>
      <c r="Z255" s="11">
        <f>+'[18]22'!$N$12</f>
        <v>5</v>
      </c>
      <c r="AA255" s="11">
        <f>+'[18]22'!$O$12</f>
        <v>19</v>
      </c>
      <c r="AB255" s="11">
        <f>+'[18]22'!$Q$12</f>
        <v>12</v>
      </c>
      <c r="AC255" s="11">
        <f>+'[18]22'!$R$12</f>
        <v>11</v>
      </c>
      <c r="AD255" s="11">
        <f>+'[18]22'!$S$12</f>
        <v>7</v>
      </c>
      <c r="AE255" s="12">
        <f t="shared" si="43"/>
        <v>128</v>
      </c>
    </row>
    <row r="256" spans="1:31" x14ac:dyDescent="0.2">
      <c r="A256" s="10">
        <v>1015</v>
      </c>
      <c r="B256" s="10" t="s">
        <v>24</v>
      </c>
      <c r="C256" s="11">
        <f t="shared" si="42"/>
        <v>0</v>
      </c>
      <c r="D256" s="11">
        <f t="shared" si="41"/>
        <v>0</v>
      </c>
      <c r="E256" s="11">
        <f t="shared" si="41"/>
        <v>0</v>
      </c>
      <c r="F256" s="11">
        <f t="shared" si="41"/>
        <v>8</v>
      </c>
      <c r="G256" s="11">
        <f t="shared" si="41"/>
        <v>14</v>
      </c>
      <c r="H256" s="11">
        <f t="shared" si="41"/>
        <v>19</v>
      </c>
      <c r="I256" s="11">
        <f t="shared" si="41"/>
        <v>29</v>
      </c>
      <c r="J256" s="11">
        <f t="shared" si="41"/>
        <v>39</v>
      </c>
      <c r="K256" s="11">
        <f t="shared" si="41"/>
        <v>42</v>
      </c>
      <c r="L256" s="11">
        <f t="shared" si="41"/>
        <v>44</v>
      </c>
      <c r="M256" s="11">
        <f t="shared" si="41"/>
        <v>45</v>
      </c>
      <c r="N256" s="11">
        <f t="shared" si="41"/>
        <v>45</v>
      </c>
      <c r="O256" s="12"/>
      <c r="Q256" s="10">
        <v>1015</v>
      </c>
      <c r="R256" s="10" t="s">
        <v>24</v>
      </c>
      <c r="S256" s="11">
        <f>+'[18]23'!$E$12</f>
        <v>0</v>
      </c>
      <c r="T256" s="11">
        <f>+'[18]23'!$F$12</f>
        <v>0</v>
      </c>
      <c r="U256" s="11">
        <f>+'[18]23'!$G$12</f>
        <v>0</v>
      </c>
      <c r="V256" s="11">
        <f>+'[18]23'!$I$12</f>
        <v>8</v>
      </c>
      <c r="W256" s="11">
        <f>+'[18]23'!$J$12</f>
        <v>6</v>
      </c>
      <c r="X256" s="11">
        <f>+'[18]23'!$K$12</f>
        <v>5</v>
      </c>
      <c r="Y256" s="11">
        <f>+'[18]23'!$M$12</f>
        <v>10</v>
      </c>
      <c r="Z256" s="11">
        <f>+'[18]23'!$N$12</f>
        <v>10</v>
      </c>
      <c r="AA256" s="11">
        <f>+'[18]23'!$O$12</f>
        <v>3</v>
      </c>
      <c r="AB256" s="11">
        <f>+'[18]23'!$Q$12</f>
        <v>2</v>
      </c>
      <c r="AC256" s="11">
        <f>+'[18]23'!$R$12</f>
        <v>1</v>
      </c>
      <c r="AD256" s="11">
        <f>+'[18]23'!$S$12</f>
        <v>0</v>
      </c>
      <c r="AE256" s="12">
        <f t="shared" si="43"/>
        <v>45</v>
      </c>
    </row>
    <row r="257" spans="1:31" x14ac:dyDescent="0.2">
      <c r="A257" s="10">
        <v>1016</v>
      </c>
      <c r="B257" s="10" t="s">
        <v>25</v>
      </c>
      <c r="C257" s="11">
        <f t="shared" si="42"/>
        <v>0</v>
      </c>
      <c r="D257" s="11">
        <f t="shared" si="41"/>
        <v>0</v>
      </c>
      <c r="E257" s="11">
        <f t="shared" si="41"/>
        <v>0</v>
      </c>
      <c r="F257" s="11">
        <f t="shared" si="41"/>
        <v>0</v>
      </c>
      <c r="G257" s="11">
        <f t="shared" si="41"/>
        <v>0</v>
      </c>
      <c r="H257" s="11">
        <f t="shared" si="41"/>
        <v>9</v>
      </c>
      <c r="I257" s="11">
        <f t="shared" si="41"/>
        <v>9</v>
      </c>
      <c r="J257" s="11">
        <f t="shared" si="41"/>
        <v>9</v>
      </c>
      <c r="K257" s="11">
        <f t="shared" si="41"/>
        <v>9</v>
      </c>
      <c r="L257" s="11">
        <f t="shared" si="41"/>
        <v>9</v>
      </c>
      <c r="M257" s="11">
        <f t="shared" si="41"/>
        <v>9</v>
      </c>
      <c r="N257" s="11">
        <f t="shared" si="41"/>
        <v>25</v>
      </c>
      <c r="O257" s="12"/>
      <c r="Q257" s="10">
        <v>1016</v>
      </c>
      <c r="R257" s="10" t="s">
        <v>25</v>
      </c>
      <c r="S257" s="11">
        <f>+'[18]24'!$E$12</f>
        <v>0</v>
      </c>
      <c r="T257" s="11">
        <f>+'[18]24'!$F$12</f>
        <v>0</v>
      </c>
      <c r="U257" s="11">
        <f>+'[18]24'!$G$12</f>
        <v>0</v>
      </c>
      <c r="V257" s="11">
        <f>+'[18]24'!$I$12</f>
        <v>0</v>
      </c>
      <c r="W257" s="11">
        <f>+'[18]24'!$J$12</f>
        <v>0</v>
      </c>
      <c r="X257" s="11">
        <f>+'[18]24'!$K$12</f>
        <v>9</v>
      </c>
      <c r="Y257" s="11">
        <f>+'[18]24'!$M$12</f>
        <v>0</v>
      </c>
      <c r="Z257" s="11">
        <f>+'[18]24'!$N$12</f>
        <v>0</v>
      </c>
      <c r="AA257" s="11">
        <f>+'[18]24'!$O$12</f>
        <v>0</v>
      </c>
      <c r="AB257" s="11">
        <f>+'[18]24'!$Q$12</f>
        <v>0</v>
      </c>
      <c r="AC257" s="11">
        <f>+'[18]24'!$R$12</f>
        <v>0</v>
      </c>
      <c r="AD257" s="11">
        <f>+'[18]24'!$S$12</f>
        <v>16</v>
      </c>
      <c r="AE257" s="12">
        <f t="shared" si="43"/>
        <v>25</v>
      </c>
    </row>
    <row r="258" spans="1:31" x14ac:dyDescent="0.2">
      <c r="A258" s="10">
        <v>1017</v>
      </c>
      <c r="B258" s="10" t="s">
        <v>26</v>
      </c>
      <c r="C258" s="11">
        <f t="shared" si="42"/>
        <v>0</v>
      </c>
      <c r="D258" s="11">
        <f t="shared" si="41"/>
        <v>1</v>
      </c>
      <c r="E258" s="11">
        <f t="shared" si="41"/>
        <v>1</v>
      </c>
      <c r="F258" s="11">
        <f t="shared" si="41"/>
        <v>2</v>
      </c>
      <c r="G258" s="11">
        <f t="shared" si="41"/>
        <v>2</v>
      </c>
      <c r="H258" s="11">
        <f t="shared" si="41"/>
        <v>12</v>
      </c>
      <c r="I258" s="11">
        <f t="shared" si="41"/>
        <v>12</v>
      </c>
      <c r="J258" s="11">
        <f t="shared" si="41"/>
        <v>12</v>
      </c>
      <c r="K258" s="11">
        <f t="shared" si="41"/>
        <v>13</v>
      </c>
      <c r="L258" s="11">
        <f t="shared" si="41"/>
        <v>13</v>
      </c>
      <c r="M258" s="11">
        <f t="shared" si="41"/>
        <v>13</v>
      </c>
      <c r="N258" s="11">
        <f t="shared" si="41"/>
        <v>13</v>
      </c>
      <c r="O258" s="12"/>
      <c r="Q258" s="10">
        <v>1017</v>
      </c>
      <c r="R258" s="10" t="s">
        <v>26</v>
      </c>
      <c r="S258" s="11">
        <f>+'[18]25'!$E$12</f>
        <v>0</v>
      </c>
      <c r="T258" s="11">
        <f>+'[18]25'!$F$12</f>
        <v>1</v>
      </c>
      <c r="U258" s="11">
        <f>+'[18]25'!$G$12</f>
        <v>0</v>
      </c>
      <c r="V258" s="11">
        <f>+'[18]25'!$I$12</f>
        <v>1</v>
      </c>
      <c r="W258" s="11">
        <f>+'[18]25'!$J$12</f>
        <v>0</v>
      </c>
      <c r="X258" s="11">
        <f>+'[18]25'!$K$12</f>
        <v>10</v>
      </c>
      <c r="Y258" s="11">
        <f>+'[18]25'!$M$12</f>
        <v>0</v>
      </c>
      <c r="Z258" s="11">
        <f>+'[18]25'!$N$12</f>
        <v>0</v>
      </c>
      <c r="AA258" s="11">
        <f>+'[18]25'!$O$12</f>
        <v>1</v>
      </c>
      <c r="AB258" s="11">
        <f>+'[18]25'!$Q$12</f>
        <v>0</v>
      </c>
      <c r="AC258" s="11">
        <f>+'[18]25'!$R$12</f>
        <v>0</v>
      </c>
      <c r="AD258" s="11">
        <f>+'[18]25'!$S$12</f>
        <v>0</v>
      </c>
      <c r="AE258" s="12">
        <f t="shared" si="43"/>
        <v>13</v>
      </c>
    </row>
    <row r="259" spans="1:31" x14ac:dyDescent="0.2">
      <c r="A259" s="10">
        <v>1018</v>
      </c>
      <c r="B259" s="10" t="s">
        <v>27</v>
      </c>
      <c r="C259" s="11">
        <f t="shared" si="42"/>
        <v>0</v>
      </c>
      <c r="D259" s="11">
        <f t="shared" si="41"/>
        <v>0</v>
      </c>
      <c r="E259" s="11">
        <f t="shared" si="41"/>
        <v>0</v>
      </c>
      <c r="F259" s="11">
        <f t="shared" si="41"/>
        <v>0</v>
      </c>
      <c r="G259" s="11">
        <f t="shared" si="41"/>
        <v>0</v>
      </c>
      <c r="H259" s="11">
        <f t="shared" si="41"/>
        <v>0</v>
      </c>
      <c r="I259" s="11">
        <f t="shared" si="41"/>
        <v>0</v>
      </c>
      <c r="J259" s="11">
        <f t="shared" si="41"/>
        <v>0</v>
      </c>
      <c r="K259" s="11">
        <f t="shared" si="41"/>
        <v>0</v>
      </c>
      <c r="L259" s="11">
        <f t="shared" si="41"/>
        <v>0</v>
      </c>
      <c r="M259" s="11">
        <f t="shared" si="41"/>
        <v>0</v>
      </c>
      <c r="N259" s="11">
        <f t="shared" si="41"/>
        <v>0</v>
      </c>
      <c r="O259" s="12"/>
      <c r="Q259" s="10">
        <v>1018</v>
      </c>
      <c r="R259" s="10" t="s">
        <v>27</v>
      </c>
      <c r="S259" s="11">
        <f>+'[18]26'!$E$12</f>
        <v>0</v>
      </c>
      <c r="T259" s="11">
        <f>+'[18]26'!$F$12</f>
        <v>0</v>
      </c>
      <c r="U259" s="11">
        <f>+'[18]26'!$G$12</f>
        <v>0</v>
      </c>
      <c r="V259" s="11">
        <f>+'[18]26'!$I$12</f>
        <v>0</v>
      </c>
      <c r="W259" s="11">
        <f>+'[18]26'!$J$12</f>
        <v>0</v>
      </c>
      <c r="X259" s="11">
        <f>+'[18]26'!$K$12</f>
        <v>0</v>
      </c>
      <c r="Y259" s="11">
        <f>+'[18]26'!$M$12</f>
        <v>0</v>
      </c>
      <c r="Z259" s="11">
        <f>+'[18]26'!$N$12</f>
        <v>0</v>
      </c>
      <c r="AA259" s="11">
        <f>+'[18]26'!$O$12</f>
        <v>0</v>
      </c>
      <c r="AB259" s="11">
        <f>+'[18]26'!$Q$12</f>
        <v>0</v>
      </c>
      <c r="AC259" s="11">
        <f>+'[18]26'!$R$12</f>
        <v>0</v>
      </c>
      <c r="AD259" s="11">
        <f>+'[18]26'!$S$12</f>
        <v>0</v>
      </c>
      <c r="AE259" s="12">
        <f t="shared" si="43"/>
        <v>0</v>
      </c>
    </row>
    <row r="260" spans="1:31" x14ac:dyDescent="0.2">
      <c r="A260" s="10">
        <v>1019</v>
      </c>
      <c r="B260" s="10" t="s">
        <v>28</v>
      </c>
      <c r="C260" s="11">
        <f t="shared" si="42"/>
        <v>0</v>
      </c>
      <c r="D260" s="11">
        <f t="shared" si="41"/>
        <v>0</v>
      </c>
      <c r="E260" s="11">
        <f t="shared" si="41"/>
        <v>0</v>
      </c>
      <c r="F260" s="11">
        <f t="shared" si="41"/>
        <v>0</v>
      </c>
      <c r="G260" s="11">
        <f t="shared" si="41"/>
        <v>0</v>
      </c>
      <c r="H260" s="11">
        <f t="shared" si="41"/>
        <v>0</v>
      </c>
      <c r="I260" s="11">
        <f t="shared" si="41"/>
        <v>0</v>
      </c>
      <c r="J260" s="11">
        <f t="shared" si="41"/>
        <v>0</v>
      </c>
      <c r="K260" s="11">
        <f t="shared" si="41"/>
        <v>0</v>
      </c>
      <c r="L260" s="11">
        <f t="shared" si="41"/>
        <v>0</v>
      </c>
      <c r="M260" s="11">
        <f t="shared" si="41"/>
        <v>0</v>
      </c>
      <c r="N260" s="11">
        <f t="shared" si="41"/>
        <v>0</v>
      </c>
      <c r="O260" s="12"/>
      <c r="Q260" s="10">
        <v>1019</v>
      </c>
      <c r="R260" s="10" t="s">
        <v>28</v>
      </c>
      <c r="S260" s="11">
        <f>+'[18]27'!$E$12</f>
        <v>0</v>
      </c>
      <c r="T260" s="11">
        <f>+'[18]27'!$F$12</f>
        <v>0</v>
      </c>
      <c r="U260" s="11">
        <f>+'[18]27'!$G$12</f>
        <v>0</v>
      </c>
      <c r="V260" s="11">
        <f>+'[18]27'!$I$12</f>
        <v>0</v>
      </c>
      <c r="W260" s="11">
        <f>+'[18]27'!$J$12</f>
        <v>0</v>
      </c>
      <c r="X260" s="11">
        <f>+'[18]27'!$K$12</f>
        <v>0</v>
      </c>
      <c r="Y260" s="11">
        <f>+'[18]27'!$M$12</f>
        <v>0</v>
      </c>
      <c r="Z260" s="11">
        <f>+'[18]27'!$N$12</f>
        <v>0</v>
      </c>
      <c r="AA260" s="11">
        <f>+'[18]27'!$O$12</f>
        <v>0</v>
      </c>
      <c r="AB260" s="11">
        <f>+'[18]27'!$Q$12</f>
        <v>0</v>
      </c>
      <c r="AC260" s="11">
        <f>+'[18]27'!$R$12</f>
        <v>0</v>
      </c>
      <c r="AD260" s="11">
        <f>+'[18]27'!$S$12</f>
        <v>0</v>
      </c>
      <c r="AE260" s="12">
        <f t="shared" si="43"/>
        <v>0</v>
      </c>
    </row>
    <row r="261" spans="1:31" x14ac:dyDescent="0.2">
      <c r="A261" s="10">
        <v>1020</v>
      </c>
      <c r="B261" s="10" t="s">
        <v>29</v>
      </c>
      <c r="C261" s="11">
        <f t="shared" si="42"/>
        <v>2</v>
      </c>
      <c r="D261" s="11">
        <f t="shared" si="41"/>
        <v>2</v>
      </c>
      <c r="E261" s="11">
        <f t="shared" si="41"/>
        <v>2</v>
      </c>
      <c r="F261" s="11">
        <f t="shared" si="41"/>
        <v>2</v>
      </c>
      <c r="G261" s="11">
        <f t="shared" si="41"/>
        <v>2</v>
      </c>
      <c r="H261" s="11">
        <f t="shared" si="41"/>
        <v>2</v>
      </c>
      <c r="I261" s="11">
        <f t="shared" si="41"/>
        <v>2</v>
      </c>
      <c r="J261" s="11">
        <f t="shared" si="41"/>
        <v>2</v>
      </c>
      <c r="K261" s="11">
        <f t="shared" si="41"/>
        <v>2</v>
      </c>
      <c r="L261" s="11">
        <f t="shared" si="41"/>
        <v>2</v>
      </c>
      <c r="M261" s="11">
        <f t="shared" si="41"/>
        <v>2</v>
      </c>
      <c r="N261" s="11">
        <f t="shared" si="41"/>
        <v>2</v>
      </c>
      <c r="O261" s="12"/>
      <c r="Q261" s="10">
        <v>1020</v>
      </c>
      <c r="R261" s="10" t="s">
        <v>29</v>
      </c>
      <c r="S261" s="11">
        <f>+'[18]28'!$E$12</f>
        <v>2</v>
      </c>
      <c r="T261" s="11">
        <f>+'[18]28'!$F$12</f>
        <v>0</v>
      </c>
      <c r="U261" s="11">
        <f>+'[18]28'!$G$12</f>
        <v>0</v>
      </c>
      <c r="V261" s="11">
        <f>+'[18]28'!$I$12</f>
        <v>0</v>
      </c>
      <c r="W261" s="11">
        <f>+'[18]28'!$J$12</f>
        <v>0</v>
      </c>
      <c r="X261" s="11">
        <f>+'[18]28'!$K$12</f>
        <v>0</v>
      </c>
      <c r="Y261" s="11">
        <f>+'[18]28'!$M$12</f>
        <v>0</v>
      </c>
      <c r="Z261" s="11">
        <f>+'[18]28'!$N$12</f>
        <v>0</v>
      </c>
      <c r="AA261" s="11">
        <f>+'[18]28'!$O$12</f>
        <v>0</v>
      </c>
      <c r="AB261" s="11">
        <f>+'[18]28'!$Q$12</f>
        <v>0</v>
      </c>
      <c r="AC261" s="11">
        <f>+'[18]28'!$R$12</f>
        <v>0</v>
      </c>
      <c r="AD261" s="11">
        <f>+'[18]28'!$S$12</f>
        <v>0</v>
      </c>
      <c r="AE261" s="12">
        <f t="shared" si="43"/>
        <v>2</v>
      </c>
    </row>
    <row r="262" spans="1:31" x14ac:dyDescent="0.2">
      <c r="A262" s="10">
        <v>1021</v>
      </c>
      <c r="B262" s="10" t="s">
        <v>30</v>
      </c>
      <c r="C262" s="11">
        <f t="shared" si="42"/>
        <v>0</v>
      </c>
      <c r="D262" s="11">
        <f t="shared" si="41"/>
        <v>2</v>
      </c>
      <c r="E262" s="11">
        <f t="shared" si="41"/>
        <v>4</v>
      </c>
      <c r="F262" s="11">
        <f t="shared" si="41"/>
        <v>5</v>
      </c>
      <c r="G262" s="11">
        <f t="shared" si="41"/>
        <v>9</v>
      </c>
      <c r="H262" s="11">
        <f t="shared" si="41"/>
        <v>10</v>
      </c>
      <c r="I262" s="11">
        <f t="shared" si="41"/>
        <v>11</v>
      </c>
      <c r="J262" s="11">
        <f t="shared" si="41"/>
        <v>11</v>
      </c>
      <c r="K262" s="11">
        <f t="shared" si="41"/>
        <v>13</v>
      </c>
      <c r="L262" s="11">
        <f t="shared" si="41"/>
        <v>14</v>
      </c>
      <c r="M262" s="11">
        <f t="shared" si="41"/>
        <v>14</v>
      </c>
      <c r="N262" s="11">
        <f t="shared" si="41"/>
        <v>14</v>
      </c>
      <c r="O262" s="12"/>
      <c r="Q262" s="10">
        <v>1021</v>
      </c>
      <c r="R262" s="10" t="s">
        <v>30</v>
      </c>
      <c r="S262" s="11">
        <f>+'[18]29'!$E$12</f>
        <v>0</v>
      </c>
      <c r="T262" s="11">
        <f>+'[18]29'!$F$12</f>
        <v>2</v>
      </c>
      <c r="U262" s="11">
        <f>+'[18]29'!$G$12</f>
        <v>2</v>
      </c>
      <c r="V262" s="11">
        <f>+'[18]29'!$I$12</f>
        <v>1</v>
      </c>
      <c r="W262" s="11">
        <f>+'[18]29'!$J$12</f>
        <v>4</v>
      </c>
      <c r="X262" s="11">
        <f>+'[18]29'!$K$12</f>
        <v>1</v>
      </c>
      <c r="Y262" s="11">
        <f>+'[18]29'!$M$12</f>
        <v>1</v>
      </c>
      <c r="Z262" s="11">
        <f>+'[18]29'!$N$12</f>
        <v>0</v>
      </c>
      <c r="AA262" s="11">
        <f>+'[18]29'!$O$12</f>
        <v>2</v>
      </c>
      <c r="AB262" s="11">
        <f>+'[18]29'!$Q$12</f>
        <v>1</v>
      </c>
      <c r="AC262" s="11">
        <f>+'[18]29'!$R$12</f>
        <v>0</v>
      </c>
      <c r="AD262" s="11">
        <f>+'[18]29'!$S$12</f>
        <v>0</v>
      </c>
      <c r="AE262" s="12">
        <f t="shared" si="43"/>
        <v>14</v>
      </c>
    </row>
    <row r="263" spans="1:31" x14ac:dyDescent="0.2">
      <c r="A263" s="10">
        <v>1022</v>
      </c>
      <c r="B263" s="10" t="s">
        <v>31</v>
      </c>
      <c r="C263" s="11">
        <f t="shared" si="42"/>
        <v>0</v>
      </c>
      <c r="D263" s="11">
        <f t="shared" si="41"/>
        <v>0</v>
      </c>
      <c r="E263" s="11">
        <f t="shared" si="41"/>
        <v>0</v>
      </c>
      <c r="F263" s="11">
        <f t="shared" si="41"/>
        <v>0</v>
      </c>
      <c r="G263" s="11">
        <f t="shared" si="41"/>
        <v>1</v>
      </c>
      <c r="H263" s="11">
        <f t="shared" si="41"/>
        <v>2</v>
      </c>
      <c r="I263" s="11">
        <f t="shared" si="41"/>
        <v>2</v>
      </c>
      <c r="J263" s="11">
        <f t="shared" si="41"/>
        <v>2</v>
      </c>
      <c r="K263" s="11">
        <f t="shared" si="41"/>
        <v>2</v>
      </c>
      <c r="L263" s="11">
        <f t="shared" si="41"/>
        <v>3</v>
      </c>
      <c r="M263" s="11">
        <f t="shared" si="41"/>
        <v>3</v>
      </c>
      <c r="N263" s="11">
        <f t="shared" si="41"/>
        <v>3</v>
      </c>
      <c r="O263" s="12"/>
      <c r="Q263" s="10">
        <v>1022</v>
      </c>
      <c r="R263" s="10" t="s">
        <v>31</v>
      </c>
      <c r="S263" s="11">
        <f>+'[18]30'!$E$12</f>
        <v>0</v>
      </c>
      <c r="T263" s="11">
        <f>+'[18]30'!$F$12</f>
        <v>0</v>
      </c>
      <c r="U263" s="11">
        <f>+'[18]30'!$G$12</f>
        <v>0</v>
      </c>
      <c r="V263" s="11">
        <f>+'[18]30'!$I$12</f>
        <v>0</v>
      </c>
      <c r="W263" s="11">
        <f>+'[18]30'!$J$12</f>
        <v>1</v>
      </c>
      <c r="X263" s="11">
        <f>+'[18]30'!$K$12</f>
        <v>1</v>
      </c>
      <c r="Y263" s="11">
        <f>+'[18]30'!$M$12</f>
        <v>0</v>
      </c>
      <c r="Z263" s="11">
        <f>+'[18]30'!$N$12</f>
        <v>0</v>
      </c>
      <c r="AA263" s="11">
        <f>+'[18]30'!$O$12</f>
        <v>0</v>
      </c>
      <c r="AB263" s="11">
        <f>+'[18]30'!$Q$12</f>
        <v>1</v>
      </c>
      <c r="AC263" s="11">
        <f>+'[18]30'!$R$12</f>
        <v>0</v>
      </c>
      <c r="AD263" s="11">
        <f>+'[18]30'!$S$12</f>
        <v>0</v>
      </c>
      <c r="AE263" s="12">
        <f t="shared" si="43"/>
        <v>3</v>
      </c>
    </row>
    <row r="264" spans="1:31" x14ac:dyDescent="0.2">
      <c r="A264" s="10">
        <v>1023</v>
      </c>
      <c r="B264" s="10" t="s">
        <v>32</v>
      </c>
      <c r="C264" s="11">
        <f t="shared" si="42"/>
        <v>0</v>
      </c>
      <c r="D264" s="11">
        <f t="shared" si="41"/>
        <v>0</v>
      </c>
      <c r="E264" s="11">
        <f t="shared" si="41"/>
        <v>1</v>
      </c>
      <c r="F264" s="11">
        <f t="shared" si="41"/>
        <v>3</v>
      </c>
      <c r="G264" s="11">
        <f t="shared" si="41"/>
        <v>3</v>
      </c>
      <c r="H264" s="11">
        <f t="shared" si="41"/>
        <v>5</v>
      </c>
      <c r="I264" s="11">
        <f t="shared" si="41"/>
        <v>5</v>
      </c>
      <c r="J264" s="11">
        <f t="shared" si="41"/>
        <v>5</v>
      </c>
      <c r="K264" s="11">
        <f t="shared" si="41"/>
        <v>5</v>
      </c>
      <c r="L264" s="11">
        <f t="shared" si="41"/>
        <v>5</v>
      </c>
      <c r="M264" s="11">
        <f t="shared" si="41"/>
        <v>5</v>
      </c>
      <c r="N264" s="11">
        <f t="shared" si="41"/>
        <v>5</v>
      </c>
      <c r="O264" s="12"/>
      <c r="Q264" s="10">
        <v>1023</v>
      </c>
      <c r="R264" s="10" t="s">
        <v>32</v>
      </c>
      <c r="S264" s="11">
        <f>+'[18]31'!$E$12</f>
        <v>0</v>
      </c>
      <c r="T264" s="11">
        <f>+'[18]31'!$F$12</f>
        <v>0</v>
      </c>
      <c r="U264" s="11">
        <f>+'[18]31'!$G$12</f>
        <v>1</v>
      </c>
      <c r="V264" s="11">
        <f>+'[18]31'!$I$12</f>
        <v>2</v>
      </c>
      <c r="W264" s="11">
        <f>+'[18]31'!$J$12</f>
        <v>0</v>
      </c>
      <c r="X264" s="11">
        <f>+'[18]31'!$K$12</f>
        <v>2</v>
      </c>
      <c r="Y264" s="11">
        <f>+'[18]31'!$M$12</f>
        <v>0</v>
      </c>
      <c r="Z264" s="11">
        <f>+'[18]31'!$N$12</f>
        <v>0</v>
      </c>
      <c r="AA264" s="11">
        <f>+'[18]31'!$O$12</f>
        <v>0</v>
      </c>
      <c r="AB264" s="11">
        <f>+'[18]31'!$Q$12</f>
        <v>0</v>
      </c>
      <c r="AC264" s="11">
        <f>+'[18]31'!$R$12</f>
        <v>0</v>
      </c>
      <c r="AD264" s="11">
        <f>+'[18]31'!$S$12</f>
        <v>0</v>
      </c>
      <c r="AE264" s="12">
        <f t="shared" si="43"/>
        <v>5</v>
      </c>
    </row>
    <row r="265" spans="1:31" x14ac:dyDescent="0.2">
      <c r="A265" s="10">
        <v>1024</v>
      </c>
      <c r="B265" s="10" t="s">
        <v>33</v>
      </c>
      <c r="C265" s="11">
        <f t="shared" si="42"/>
        <v>0</v>
      </c>
      <c r="D265" s="11">
        <f t="shared" si="41"/>
        <v>0</v>
      </c>
      <c r="E265" s="11">
        <f t="shared" si="41"/>
        <v>0</v>
      </c>
      <c r="F265" s="11">
        <f t="shared" si="41"/>
        <v>0</v>
      </c>
      <c r="G265" s="11">
        <f t="shared" si="41"/>
        <v>0</v>
      </c>
      <c r="H265" s="11">
        <f t="shared" si="41"/>
        <v>0</v>
      </c>
      <c r="I265" s="11">
        <f t="shared" si="41"/>
        <v>0</v>
      </c>
      <c r="J265" s="11">
        <f t="shared" si="41"/>
        <v>0</v>
      </c>
      <c r="K265" s="11">
        <f t="shared" si="41"/>
        <v>0</v>
      </c>
      <c r="L265" s="11">
        <f t="shared" si="41"/>
        <v>0</v>
      </c>
      <c r="M265" s="11">
        <f t="shared" si="41"/>
        <v>0</v>
      </c>
      <c r="N265" s="11">
        <f t="shared" si="41"/>
        <v>0</v>
      </c>
      <c r="O265" s="12"/>
      <c r="Q265" s="10">
        <v>1024</v>
      </c>
      <c r="R265" s="10" t="s">
        <v>33</v>
      </c>
      <c r="S265" s="11">
        <f>+'[18]32'!$E$12</f>
        <v>0</v>
      </c>
      <c r="T265" s="11">
        <f>+'[18]32'!$F$12</f>
        <v>0</v>
      </c>
      <c r="U265" s="11">
        <f>+'[18]32'!$G$12</f>
        <v>0</v>
      </c>
      <c r="V265" s="11">
        <f>+'[18]32'!$I$12</f>
        <v>0</v>
      </c>
      <c r="W265" s="11">
        <f>+'[18]32'!$J$12</f>
        <v>0</v>
      </c>
      <c r="X265" s="11">
        <f>+'[18]32'!$K$12</f>
        <v>0</v>
      </c>
      <c r="Y265" s="11">
        <f>+'[18]32'!$M$12</f>
        <v>0</v>
      </c>
      <c r="Z265" s="11">
        <f>+'[18]32'!$N$12</f>
        <v>0</v>
      </c>
      <c r="AA265" s="11">
        <f>+'[18]32'!$O$12</f>
        <v>0</v>
      </c>
      <c r="AB265" s="11">
        <f>+'[18]32'!$Q$12</f>
        <v>0</v>
      </c>
      <c r="AC265" s="11">
        <f>+'[18]32'!$R$12</f>
        <v>0</v>
      </c>
      <c r="AD265" s="11">
        <f>+'[18]32'!$S$12</f>
        <v>0</v>
      </c>
      <c r="AE265" s="12">
        <f t="shared" si="43"/>
        <v>0</v>
      </c>
    </row>
    <row r="266" spans="1:31" x14ac:dyDescent="0.2">
      <c r="A266" s="10">
        <v>1025</v>
      </c>
      <c r="B266" s="10" t="s">
        <v>34</v>
      </c>
      <c r="C266" s="11">
        <f t="shared" si="42"/>
        <v>6</v>
      </c>
      <c r="D266" s="11">
        <f t="shared" si="41"/>
        <v>7</v>
      </c>
      <c r="E266" s="11">
        <f t="shared" si="41"/>
        <v>12</v>
      </c>
      <c r="F266" s="11">
        <f t="shared" si="41"/>
        <v>30</v>
      </c>
      <c r="G266" s="11">
        <f t="shared" si="41"/>
        <v>65</v>
      </c>
      <c r="H266" s="11">
        <f t="shared" si="41"/>
        <v>84</v>
      </c>
      <c r="I266" s="11">
        <f t="shared" si="41"/>
        <v>86</v>
      </c>
      <c r="J266" s="11">
        <f t="shared" si="41"/>
        <v>90</v>
      </c>
      <c r="K266" s="11">
        <f t="shared" si="41"/>
        <v>104</v>
      </c>
      <c r="L266" s="11">
        <f t="shared" si="41"/>
        <v>109</v>
      </c>
      <c r="M266" s="11">
        <f t="shared" si="41"/>
        <v>111</v>
      </c>
      <c r="N266" s="11">
        <f t="shared" si="41"/>
        <v>112</v>
      </c>
      <c r="O266" s="12"/>
      <c r="Q266" s="10">
        <v>1025</v>
      </c>
      <c r="R266" s="10" t="s">
        <v>34</v>
      </c>
      <c r="S266" s="11">
        <f>+'[18]33'!$E$12</f>
        <v>6</v>
      </c>
      <c r="T266" s="11">
        <f>+'[18]33'!$F$12</f>
        <v>1</v>
      </c>
      <c r="U266" s="11">
        <f>+'[18]33'!$G$12</f>
        <v>5</v>
      </c>
      <c r="V266" s="11">
        <f>+'[18]33'!$I$12</f>
        <v>18</v>
      </c>
      <c r="W266" s="11">
        <f>+'[18]33'!$J$12</f>
        <v>35</v>
      </c>
      <c r="X266" s="11">
        <f>+'[18]33'!$K$12</f>
        <v>19</v>
      </c>
      <c r="Y266" s="11">
        <f>+'[18]33'!$M$12</f>
        <v>2</v>
      </c>
      <c r="Z266" s="11">
        <f>+'[18]33'!$N$12</f>
        <v>4</v>
      </c>
      <c r="AA266" s="11">
        <f>+'[18]33'!$O$12</f>
        <v>14</v>
      </c>
      <c r="AB266" s="11">
        <f>+'[18]33'!$Q$12</f>
        <v>5</v>
      </c>
      <c r="AC266" s="11">
        <f>+'[18]33'!$R$12</f>
        <v>2</v>
      </c>
      <c r="AD266" s="11">
        <f>+'[18]33'!$S$12</f>
        <v>1</v>
      </c>
      <c r="AE266" s="12">
        <f>SUM(S266:AD266)</f>
        <v>112</v>
      </c>
    </row>
    <row r="267" spans="1:31" x14ac:dyDescent="0.2">
      <c r="A267" s="10">
        <v>1026</v>
      </c>
      <c r="B267" s="10" t="s">
        <v>35</v>
      </c>
      <c r="C267" s="11">
        <f t="shared" si="42"/>
        <v>0</v>
      </c>
      <c r="D267" s="11">
        <f t="shared" si="41"/>
        <v>0</v>
      </c>
      <c r="E267" s="11">
        <f t="shared" si="41"/>
        <v>0</v>
      </c>
      <c r="F267" s="11">
        <f t="shared" si="41"/>
        <v>0</v>
      </c>
      <c r="G267" s="11">
        <f t="shared" si="41"/>
        <v>0</v>
      </c>
      <c r="H267" s="11">
        <f t="shared" si="41"/>
        <v>0</v>
      </c>
      <c r="I267" s="11">
        <f t="shared" si="41"/>
        <v>0</v>
      </c>
      <c r="J267" s="11">
        <f t="shared" si="41"/>
        <v>0</v>
      </c>
      <c r="K267" s="11">
        <f t="shared" si="41"/>
        <v>0</v>
      </c>
      <c r="L267" s="11">
        <f t="shared" si="41"/>
        <v>0</v>
      </c>
      <c r="M267" s="11">
        <f t="shared" si="41"/>
        <v>0</v>
      </c>
      <c r="N267" s="11">
        <f t="shared" si="41"/>
        <v>0</v>
      </c>
      <c r="O267" s="12"/>
      <c r="Q267" s="10">
        <v>1026</v>
      </c>
      <c r="R267" s="10" t="s">
        <v>35</v>
      </c>
      <c r="S267" s="11">
        <f>+'[18]34'!$E$12</f>
        <v>0</v>
      </c>
      <c r="T267" s="11">
        <f>+'[18]34'!$F$12</f>
        <v>0</v>
      </c>
      <c r="U267" s="11">
        <f>+'[18]34'!$G$12</f>
        <v>0</v>
      </c>
      <c r="V267" s="11">
        <f>+'[18]34'!$I$12</f>
        <v>0</v>
      </c>
      <c r="W267" s="11">
        <f>+'[18]34'!$J$12</f>
        <v>0</v>
      </c>
      <c r="X267" s="11">
        <f>+'[18]34'!$K$12</f>
        <v>0</v>
      </c>
      <c r="Y267" s="11">
        <f>+'[18]34'!$M$12</f>
        <v>0</v>
      </c>
      <c r="Z267" s="11">
        <f>+'[18]34'!$N$12</f>
        <v>0</v>
      </c>
      <c r="AA267" s="11">
        <f>+'[18]34'!$O$12</f>
        <v>0</v>
      </c>
      <c r="AB267" s="11">
        <f>+'[18]34'!$Q$12</f>
        <v>0</v>
      </c>
      <c r="AC267" s="11">
        <f>+'[18]34'!$R$12</f>
        <v>0</v>
      </c>
      <c r="AD267" s="11">
        <f>+'[18]34'!$S$12</f>
        <v>0</v>
      </c>
      <c r="AE267" s="12">
        <f t="shared" si="43"/>
        <v>0</v>
      </c>
    </row>
    <row r="268" spans="1:31" x14ac:dyDescent="0.2">
      <c r="A268" s="10">
        <v>1027</v>
      </c>
      <c r="B268" s="10" t="s">
        <v>36</v>
      </c>
      <c r="C268" s="11">
        <f t="shared" si="42"/>
        <v>0</v>
      </c>
      <c r="D268" s="11">
        <f t="shared" si="41"/>
        <v>1</v>
      </c>
      <c r="E268" s="11">
        <f t="shared" si="41"/>
        <v>1</v>
      </c>
      <c r="F268" s="11">
        <f t="shared" ref="F268:N271" si="44">+E268+V268</f>
        <v>3</v>
      </c>
      <c r="G268" s="11">
        <f t="shared" si="44"/>
        <v>5</v>
      </c>
      <c r="H268" s="11">
        <f t="shared" si="44"/>
        <v>6</v>
      </c>
      <c r="I268" s="11">
        <f t="shared" si="44"/>
        <v>8</v>
      </c>
      <c r="J268" s="11">
        <f t="shared" si="44"/>
        <v>8</v>
      </c>
      <c r="K268" s="11">
        <f t="shared" si="44"/>
        <v>8</v>
      </c>
      <c r="L268" s="11">
        <f t="shared" si="44"/>
        <v>8</v>
      </c>
      <c r="M268" s="11">
        <f t="shared" si="44"/>
        <v>8</v>
      </c>
      <c r="N268" s="11">
        <f t="shared" si="44"/>
        <v>9</v>
      </c>
      <c r="O268" s="12"/>
      <c r="Q268" s="10">
        <v>1027</v>
      </c>
      <c r="R268" s="10" t="s">
        <v>36</v>
      </c>
      <c r="S268" s="11">
        <f>+'[18]35'!$E$12</f>
        <v>0</v>
      </c>
      <c r="T268" s="11">
        <f>+'[18]35'!$F$12</f>
        <v>1</v>
      </c>
      <c r="U268" s="11">
        <f>+'[18]35'!$G$12</f>
        <v>0</v>
      </c>
      <c r="V268" s="11">
        <f>+'[18]35'!$I$12</f>
        <v>2</v>
      </c>
      <c r="W268" s="11">
        <f>+'[18]35'!$J$12</f>
        <v>2</v>
      </c>
      <c r="X268" s="11">
        <f>+'[18]35'!$K$12</f>
        <v>1</v>
      </c>
      <c r="Y268" s="11">
        <f>+'[18]35'!$M$12</f>
        <v>2</v>
      </c>
      <c r="Z268" s="11">
        <f>+'[18]35'!$N$12</f>
        <v>0</v>
      </c>
      <c r="AA268" s="11">
        <f>+'[18]35'!$O$12</f>
        <v>0</v>
      </c>
      <c r="AB268" s="11">
        <f>+'[18]35'!$Q$12</f>
        <v>0</v>
      </c>
      <c r="AC268" s="11">
        <f>+'[18]35'!$R$12</f>
        <v>0</v>
      </c>
      <c r="AD268" s="11">
        <f>+'[18]35'!$S$12</f>
        <v>1</v>
      </c>
      <c r="AE268" s="12">
        <f t="shared" si="43"/>
        <v>9</v>
      </c>
    </row>
    <row r="269" spans="1:31" x14ac:dyDescent="0.2">
      <c r="A269" s="10">
        <v>1028</v>
      </c>
      <c r="B269" s="10" t="s">
        <v>37</v>
      </c>
      <c r="C269" s="11">
        <f t="shared" si="42"/>
        <v>0</v>
      </c>
      <c r="D269" s="11">
        <f t="shared" ref="D269:E271" si="45">+C269+T269</f>
        <v>0</v>
      </c>
      <c r="E269" s="11">
        <f t="shared" si="45"/>
        <v>0</v>
      </c>
      <c r="F269" s="11">
        <f t="shared" si="44"/>
        <v>0</v>
      </c>
      <c r="G269" s="11">
        <f t="shared" si="44"/>
        <v>0</v>
      </c>
      <c r="H269" s="11">
        <f t="shared" si="44"/>
        <v>1</v>
      </c>
      <c r="I269" s="11">
        <f t="shared" si="44"/>
        <v>2</v>
      </c>
      <c r="J269" s="11">
        <f t="shared" si="44"/>
        <v>2</v>
      </c>
      <c r="K269" s="11">
        <f t="shared" si="44"/>
        <v>2</v>
      </c>
      <c r="L269" s="11">
        <f t="shared" si="44"/>
        <v>2</v>
      </c>
      <c r="M269" s="11">
        <f t="shared" si="44"/>
        <v>2</v>
      </c>
      <c r="N269" s="11">
        <f t="shared" si="44"/>
        <v>2</v>
      </c>
      <c r="O269" s="12"/>
      <c r="Q269" s="10">
        <v>1028</v>
      </c>
      <c r="R269" s="10" t="s">
        <v>37</v>
      </c>
      <c r="S269" s="11">
        <f>+'[18]36'!$E$12</f>
        <v>0</v>
      </c>
      <c r="T269" s="11">
        <f>+'[18]36'!$F$12</f>
        <v>0</v>
      </c>
      <c r="U269" s="11">
        <f>+'[18]36'!$G$12</f>
        <v>0</v>
      </c>
      <c r="V269" s="11">
        <f>+'[18]36'!$I$12</f>
        <v>0</v>
      </c>
      <c r="W269" s="11">
        <f>+'[18]36'!$J$12</f>
        <v>0</v>
      </c>
      <c r="X269" s="11">
        <f>+'[18]36'!$K$12</f>
        <v>1</v>
      </c>
      <c r="Y269" s="11">
        <f>+'[18]36'!$M$12</f>
        <v>1</v>
      </c>
      <c r="Z269" s="11">
        <f>+'[18]36'!$N$12</f>
        <v>0</v>
      </c>
      <c r="AA269" s="11">
        <f>+'[18]36'!$O$12</f>
        <v>0</v>
      </c>
      <c r="AB269" s="11">
        <f>+'[18]36'!$Q$12</f>
        <v>0</v>
      </c>
      <c r="AC269" s="11">
        <f>+'[18]36'!$R$12</f>
        <v>0</v>
      </c>
      <c r="AD269" s="11">
        <f>+'[18]36'!$S$12</f>
        <v>0</v>
      </c>
      <c r="AE269" s="12">
        <f t="shared" si="43"/>
        <v>2</v>
      </c>
    </row>
    <row r="270" spans="1:31" x14ac:dyDescent="0.2">
      <c r="A270" s="10">
        <v>1029</v>
      </c>
      <c r="B270" s="10" t="s">
        <v>38</v>
      </c>
      <c r="C270" s="11">
        <f t="shared" si="42"/>
        <v>0</v>
      </c>
      <c r="D270" s="11">
        <f t="shared" si="45"/>
        <v>0</v>
      </c>
      <c r="E270" s="11">
        <f t="shared" si="45"/>
        <v>0</v>
      </c>
      <c r="F270" s="11">
        <f t="shared" si="44"/>
        <v>1</v>
      </c>
      <c r="G270" s="11">
        <f t="shared" si="44"/>
        <v>1</v>
      </c>
      <c r="H270" s="11">
        <f t="shared" si="44"/>
        <v>2</v>
      </c>
      <c r="I270" s="11">
        <f t="shared" si="44"/>
        <v>2</v>
      </c>
      <c r="J270" s="11">
        <f t="shared" si="44"/>
        <v>2</v>
      </c>
      <c r="K270" s="11">
        <f t="shared" si="44"/>
        <v>2</v>
      </c>
      <c r="L270" s="11">
        <f t="shared" si="44"/>
        <v>2</v>
      </c>
      <c r="M270" s="11">
        <f t="shared" si="44"/>
        <v>2</v>
      </c>
      <c r="N270" s="11">
        <f t="shared" si="44"/>
        <v>2</v>
      </c>
      <c r="O270" s="12"/>
      <c r="Q270" s="10">
        <v>1029</v>
      </c>
      <c r="R270" s="10" t="s">
        <v>38</v>
      </c>
      <c r="S270" s="11">
        <f>+'[18]37'!$E$12</f>
        <v>0</v>
      </c>
      <c r="T270" s="11">
        <f>+'[18]37'!$F$12</f>
        <v>0</v>
      </c>
      <c r="U270" s="11">
        <f>+'[18]37'!$G$12</f>
        <v>0</v>
      </c>
      <c r="V270" s="11">
        <f>+'[18]37'!$I$12</f>
        <v>1</v>
      </c>
      <c r="W270" s="11">
        <f>+'[18]37'!$J$12</f>
        <v>0</v>
      </c>
      <c r="X270" s="11">
        <f>+'[18]37'!$K$12</f>
        <v>1</v>
      </c>
      <c r="Y270" s="11">
        <f>+'[18]37'!$M$12</f>
        <v>0</v>
      </c>
      <c r="Z270" s="11">
        <f>+'[18]37'!$N$12</f>
        <v>0</v>
      </c>
      <c r="AA270" s="11">
        <f>+'[18]37'!$O$12</f>
        <v>0</v>
      </c>
      <c r="AB270" s="11">
        <f>+'[18]37'!$Q$12</f>
        <v>0</v>
      </c>
      <c r="AC270" s="11">
        <f>+'[18]37'!$R$12</f>
        <v>0</v>
      </c>
      <c r="AD270" s="11">
        <f>+'[18]37'!$S$12</f>
        <v>0</v>
      </c>
      <c r="AE270" s="12">
        <f t="shared" si="43"/>
        <v>2</v>
      </c>
    </row>
    <row r="271" spans="1:31" x14ac:dyDescent="0.2">
      <c r="A271" s="15">
        <v>1030</v>
      </c>
      <c r="B271" s="15" t="s">
        <v>18</v>
      </c>
      <c r="C271" s="16">
        <f t="shared" si="42"/>
        <v>0</v>
      </c>
      <c r="D271" s="16">
        <f t="shared" si="45"/>
        <v>1</v>
      </c>
      <c r="E271" s="16">
        <f t="shared" si="45"/>
        <v>2</v>
      </c>
      <c r="F271" s="16">
        <f t="shared" si="44"/>
        <v>2</v>
      </c>
      <c r="G271" s="16">
        <f t="shared" si="44"/>
        <v>2</v>
      </c>
      <c r="H271" s="16">
        <f t="shared" si="44"/>
        <v>2</v>
      </c>
      <c r="I271" s="16">
        <f t="shared" si="44"/>
        <v>2</v>
      </c>
      <c r="J271" s="16">
        <f t="shared" si="44"/>
        <v>2</v>
      </c>
      <c r="K271" s="16">
        <f t="shared" si="44"/>
        <v>3</v>
      </c>
      <c r="L271" s="16">
        <f t="shared" si="44"/>
        <v>4</v>
      </c>
      <c r="M271" s="16">
        <f t="shared" si="44"/>
        <v>5</v>
      </c>
      <c r="N271" s="16">
        <f t="shared" si="44"/>
        <v>5</v>
      </c>
      <c r="O271" s="17"/>
      <c r="Q271" s="15">
        <v>1030</v>
      </c>
      <c r="R271" s="15" t="s">
        <v>18</v>
      </c>
      <c r="S271" s="16">
        <f>+'[18]17'!$E$12</f>
        <v>0</v>
      </c>
      <c r="T271" s="16">
        <f>+'[18]17'!$F$12</f>
        <v>1</v>
      </c>
      <c r="U271" s="16">
        <f>+'[18]17'!$G$12</f>
        <v>1</v>
      </c>
      <c r="V271" s="16">
        <f>+'[18]17'!$I$12</f>
        <v>0</v>
      </c>
      <c r="W271" s="16">
        <f>+'[18]17'!$J$12</f>
        <v>0</v>
      </c>
      <c r="X271" s="16">
        <f>+'[18]17'!$K$12</f>
        <v>0</v>
      </c>
      <c r="Y271" s="16">
        <f>+'[18]17'!$M$12</f>
        <v>0</v>
      </c>
      <c r="Z271" s="16">
        <f>+'[18]17'!$N$12</f>
        <v>0</v>
      </c>
      <c r="AA271" s="16">
        <f>+'[18]17'!$O$12</f>
        <v>1</v>
      </c>
      <c r="AB271" s="16">
        <f>+'[18]17'!$Q$12</f>
        <v>1</v>
      </c>
      <c r="AC271" s="16">
        <f>+'[18]17'!$R$12</f>
        <v>1</v>
      </c>
      <c r="AD271" s="16">
        <f>+'[18]17'!$S$12</f>
        <v>0</v>
      </c>
      <c r="AE271" s="17">
        <f t="shared" si="43"/>
        <v>5</v>
      </c>
    </row>
    <row r="272" spans="1:31" x14ac:dyDescent="0.2">
      <c r="A272" s="4">
        <v>10300</v>
      </c>
      <c r="B272" s="4" t="s">
        <v>167</v>
      </c>
      <c r="C272" s="5">
        <f>SUM(C245:C271)</f>
        <v>30</v>
      </c>
      <c r="D272" s="5">
        <f t="shared" ref="D272:N272" si="46">SUM(D245:D271)</f>
        <v>59</v>
      </c>
      <c r="E272" s="5">
        <f t="shared" si="46"/>
        <v>84</v>
      </c>
      <c r="F272" s="5">
        <f t="shared" si="46"/>
        <v>137</v>
      </c>
      <c r="G272" s="5">
        <f t="shared" si="46"/>
        <v>202</v>
      </c>
      <c r="H272" s="5">
        <f t="shared" si="46"/>
        <v>270</v>
      </c>
      <c r="I272" s="5">
        <f t="shared" si="46"/>
        <v>292</v>
      </c>
      <c r="J272" s="5">
        <f t="shared" si="46"/>
        <v>312</v>
      </c>
      <c r="K272" s="5">
        <f t="shared" si="46"/>
        <v>359</v>
      </c>
      <c r="L272" s="5">
        <f t="shared" si="46"/>
        <v>400</v>
      </c>
      <c r="M272" s="5">
        <f t="shared" si="46"/>
        <v>418</v>
      </c>
      <c r="N272" s="5">
        <f t="shared" si="46"/>
        <v>453</v>
      </c>
      <c r="O272" s="6"/>
      <c r="Q272" s="4">
        <v>10300</v>
      </c>
      <c r="R272" s="4" t="s">
        <v>167</v>
      </c>
      <c r="S272" s="6">
        <f>SUM(S245:S271)</f>
        <v>30</v>
      </c>
      <c r="T272" s="6">
        <f>SUM(T245:T271)</f>
        <v>29</v>
      </c>
      <c r="U272" s="6">
        <f>SUM(U245:U271)</f>
        <v>25</v>
      </c>
      <c r="V272" s="6">
        <f t="shared" ref="V272:AD272" si="47">SUM(V245:V271)</f>
        <v>53</v>
      </c>
      <c r="W272" s="6">
        <f t="shared" si="47"/>
        <v>65</v>
      </c>
      <c r="X272" s="6">
        <f t="shared" si="47"/>
        <v>68</v>
      </c>
      <c r="Y272" s="6">
        <f t="shared" si="47"/>
        <v>22</v>
      </c>
      <c r="Z272" s="6">
        <f t="shared" si="47"/>
        <v>20</v>
      </c>
      <c r="AA272" s="6">
        <f t="shared" si="47"/>
        <v>47</v>
      </c>
      <c r="AB272" s="6">
        <f t="shared" si="47"/>
        <v>41</v>
      </c>
      <c r="AC272" s="6">
        <f t="shared" si="47"/>
        <v>18</v>
      </c>
      <c r="AD272" s="6">
        <f t="shared" si="47"/>
        <v>35</v>
      </c>
      <c r="AE272" s="6">
        <f>SUM(S272:AD272)</f>
        <v>453</v>
      </c>
    </row>
    <row r="273" spans="1:31" x14ac:dyDescent="0.2">
      <c r="S273" s="1">
        <f>+C29-S272</f>
        <v>1480</v>
      </c>
      <c r="T273" s="1">
        <f t="shared" ref="T273:AE273" si="48">+D29-T272</f>
        <v>1244</v>
      </c>
      <c r="U273" s="1">
        <f t="shared" si="48"/>
        <v>1534</v>
      </c>
      <c r="V273" s="1">
        <f t="shared" si="48"/>
        <v>1456</v>
      </c>
      <c r="W273" s="1">
        <f t="shared" si="48"/>
        <v>1272</v>
      </c>
      <c r="X273" s="1">
        <f t="shared" si="48"/>
        <v>1891</v>
      </c>
      <c r="Y273" s="1">
        <f t="shared" si="48"/>
        <v>1300</v>
      </c>
      <c r="Z273" s="1">
        <f t="shared" si="48"/>
        <v>1326</v>
      </c>
      <c r="AA273" s="1">
        <f t="shared" si="48"/>
        <v>1435</v>
      </c>
      <c r="AB273" s="1">
        <f t="shared" si="48"/>
        <v>1240</v>
      </c>
      <c r="AC273" s="1">
        <f t="shared" si="48"/>
        <v>1273</v>
      </c>
      <c r="AD273" s="1">
        <f t="shared" si="48"/>
        <v>1517</v>
      </c>
      <c r="AE273" s="1">
        <f t="shared" si="48"/>
        <v>16968</v>
      </c>
    </row>
    <row r="274" spans="1:31" x14ac:dyDescent="0.2">
      <c r="A274" s="3" t="s">
        <v>73</v>
      </c>
      <c r="B274" s="373" t="s">
        <v>152</v>
      </c>
      <c r="C274" s="3" t="s">
        <v>74</v>
      </c>
      <c r="D274" s="3" t="s">
        <v>75</v>
      </c>
      <c r="E274" s="3" t="s">
        <v>76</v>
      </c>
      <c r="F274" s="3" t="s">
        <v>77</v>
      </c>
      <c r="G274" s="3" t="s">
        <v>78</v>
      </c>
      <c r="H274" s="3" t="s">
        <v>79</v>
      </c>
      <c r="I274" s="3" t="s">
        <v>80</v>
      </c>
      <c r="J274" s="3" t="s">
        <v>81</v>
      </c>
      <c r="K274" s="3" t="s">
        <v>82</v>
      </c>
      <c r="L274" s="3" t="s">
        <v>83</v>
      </c>
      <c r="M274" s="3" t="s">
        <v>84</v>
      </c>
      <c r="N274" s="3" t="s">
        <v>85</v>
      </c>
      <c r="O274" s="3" t="s">
        <v>167</v>
      </c>
      <c r="Q274" s="3" t="s">
        <v>144</v>
      </c>
      <c r="R274" s="373" t="s">
        <v>152</v>
      </c>
      <c r="S274" s="3" t="s">
        <v>0</v>
      </c>
      <c r="T274" s="3" t="s">
        <v>1</v>
      </c>
      <c r="U274" s="3" t="s">
        <v>2</v>
      </c>
      <c r="V274" s="3" t="s">
        <v>3</v>
      </c>
      <c r="W274" s="3" t="s">
        <v>4</v>
      </c>
      <c r="X274" s="3" t="s">
        <v>5</v>
      </c>
      <c r="Y274" s="3" t="s">
        <v>6</v>
      </c>
      <c r="Z274" s="3" t="s">
        <v>7</v>
      </c>
      <c r="AA274" s="3" t="s">
        <v>8</v>
      </c>
      <c r="AB274" s="3" t="s">
        <v>9</v>
      </c>
      <c r="AC274" s="3" t="s">
        <v>10</v>
      </c>
      <c r="AD274" s="3" t="s">
        <v>11</v>
      </c>
      <c r="AE274" s="3" t="s">
        <v>167</v>
      </c>
    </row>
    <row r="275" spans="1:31" x14ac:dyDescent="0.2">
      <c r="A275" s="7">
        <v>1004</v>
      </c>
      <c r="B275" s="10" t="s">
        <v>94</v>
      </c>
      <c r="C275" s="8">
        <f>+S275</f>
        <v>468</v>
      </c>
      <c r="D275" s="8">
        <f t="shared" ref="D275:N298" si="49">+C275+T275</f>
        <v>799</v>
      </c>
      <c r="E275" s="8">
        <f t="shared" si="49"/>
        <v>1223</v>
      </c>
      <c r="F275" s="8">
        <f t="shared" si="49"/>
        <v>1669</v>
      </c>
      <c r="G275" s="8">
        <f t="shared" si="49"/>
        <v>2006</v>
      </c>
      <c r="H275" s="8">
        <f t="shared" si="49"/>
        <v>2529</v>
      </c>
      <c r="I275" s="8">
        <f t="shared" si="49"/>
        <v>2820</v>
      </c>
      <c r="J275" s="8">
        <f t="shared" si="49"/>
        <v>3119</v>
      </c>
      <c r="K275" s="8">
        <f t="shared" si="49"/>
        <v>3506</v>
      </c>
      <c r="L275" s="8">
        <f t="shared" si="49"/>
        <v>3939</v>
      </c>
      <c r="M275" s="8">
        <f t="shared" si="49"/>
        <v>4398</v>
      </c>
      <c r="N275" s="8">
        <f t="shared" si="49"/>
        <v>4936</v>
      </c>
      <c r="O275" s="9"/>
      <c r="Q275" s="7">
        <v>1004</v>
      </c>
      <c r="R275" s="10" t="s">
        <v>94</v>
      </c>
      <c r="S275" s="8">
        <f>+'[18]11'!$E$11</f>
        <v>468</v>
      </c>
      <c r="T275" s="8">
        <f>+'[18]11'!$F$11</f>
        <v>331</v>
      </c>
      <c r="U275" s="8">
        <f>+'[18]11'!$G$11</f>
        <v>424</v>
      </c>
      <c r="V275" s="8">
        <f>+'[18]11'!$I$11</f>
        <v>446</v>
      </c>
      <c r="W275" s="8">
        <f>+'[18]11'!$J$11</f>
        <v>337</v>
      </c>
      <c r="X275" s="8">
        <f>+'[18]11'!$K$11</f>
        <v>523</v>
      </c>
      <c r="Y275" s="8">
        <f>+'[18]11'!$M$11</f>
        <v>291</v>
      </c>
      <c r="Z275" s="8">
        <f>+'[18]11'!$N$11</f>
        <v>299</v>
      </c>
      <c r="AA275" s="8">
        <f>+'[18]11'!$O$11</f>
        <v>387</v>
      </c>
      <c r="AB275" s="8">
        <f>+'[18]11'!$Q$11</f>
        <v>433</v>
      </c>
      <c r="AC275" s="8">
        <f>+'[18]11'!$R$11</f>
        <v>459</v>
      </c>
      <c r="AD275" s="8">
        <f>+'[18]11'!$S$11</f>
        <v>538</v>
      </c>
      <c r="AE275" s="9">
        <f>SUM(S275:AD275)</f>
        <v>4936</v>
      </c>
    </row>
    <row r="276" spans="1:31" x14ac:dyDescent="0.2">
      <c r="A276" s="10">
        <v>1005</v>
      </c>
      <c r="B276" s="10" t="s">
        <v>13</v>
      </c>
      <c r="C276" s="11">
        <f t="shared" ref="C276:C301" si="50">+S276</f>
        <v>1</v>
      </c>
      <c r="D276" s="11">
        <f t="shared" si="49"/>
        <v>8</v>
      </c>
      <c r="E276" s="11">
        <f t="shared" si="49"/>
        <v>26</v>
      </c>
      <c r="F276" s="11">
        <f t="shared" si="49"/>
        <v>31</v>
      </c>
      <c r="G276" s="11">
        <f t="shared" si="49"/>
        <v>39</v>
      </c>
      <c r="H276" s="11">
        <f t="shared" si="49"/>
        <v>53</v>
      </c>
      <c r="I276" s="11">
        <f t="shared" si="49"/>
        <v>61</v>
      </c>
      <c r="J276" s="11">
        <f t="shared" si="49"/>
        <v>67</v>
      </c>
      <c r="K276" s="11">
        <f t="shared" si="49"/>
        <v>73</v>
      </c>
      <c r="L276" s="11">
        <f t="shared" si="49"/>
        <v>87</v>
      </c>
      <c r="M276" s="11">
        <f t="shared" si="49"/>
        <v>95</v>
      </c>
      <c r="N276" s="11">
        <f t="shared" si="49"/>
        <v>106</v>
      </c>
      <c r="O276" s="12"/>
      <c r="Q276" s="10">
        <v>1005</v>
      </c>
      <c r="R276" s="10" t="s">
        <v>13</v>
      </c>
      <c r="S276" s="11">
        <f>+'[18]12'!$E$11</f>
        <v>1</v>
      </c>
      <c r="T276" s="11">
        <f>+'[18]12'!$F$11</f>
        <v>7</v>
      </c>
      <c r="U276" s="11">
        <f>+'[18]12'!$G$11</f>
        <v>18</v>
      </c>
      <c r="V276" s="11">
        <f>+'[18]12'!$I$11</f>
        <v>5</v>
      </c>
      <c r="W276" s="11">
        <f>+'[18]12'!$J$11</f>
        <v>8</v>
      </c>
      <c r="X276" s="11">
        <f>+'[18]12'!$K$11</f>
        <v>14</v>
      </c>
      <c r="Y276" s="11">
        <f>+'[18]12'!$M$11</f>
        <v>8</v>
      </c>
      <c r="Z276" s="11">
        <f>+'[18]12'!$N$11</f>
        <v>6</v>
      </c>
      <c r="AA276" s="11">
        <f>+'[18]12'!$O$11</f>
        <v>6</v>
      </c>
      <c r="AB276" s="11">
        <f>+'[18]12'!$Q$11</f>
        <v>14</v>
      </c>
      <c r="AC276" s="11">
        <f>+'[18]12'!$R$11</f>
        <v>8</v>
      </c>
      <c r="AD276" s="11">
        <f>+'[18]12'!$S$11</f>
        <v>11</v>
      </c>
      <c r="AE276" s="12">
        <f t="shared" ref="AE276:AE295" si="51">SUM(S276:AD276)</f>
        <v>106</v>
      </c>
    </row>
    <row r="277" spans="1:31" x14ac:dyDescent="0.2">
      <c r="A277" s="10">
        <v>1006</v>
      </c>
      <c r="B277" s="10" t="s">
        <v>14</v>
      </c>
      <c r="C277" s="11">
        <f t="shared" si="50"/>
        <v>86</v>
      </c>
      <c r="D277" s="11">
        <f t="shared" si="49"/>
        <v>141</v>
      </c>
      <c r="E277" s="11">
        <f t="shared" si="49"/>
        <v>225</v>
      </c>
      <c r="F277" s="11">
        <f t="shared" si="49"/>
        <v>331</v>
      </c>
      <c r="G277" s="11">
        <f t="shared" si="49"/>
        <v>408</v>
      </c>
      <c r="H277" s="11">
        <f t="shared" si="49"/>
        <v>536</v>
      </c>
      <c r="I277" s="11">
        <f t="shared" si="49"/>
        <v>610</v>
      </c>
      <c r="J277" s="11">
        <f t="shared" si="49"/>
        <v>686</v>
      </c>
      <c r="K277" s="11">
        <f t="shared" si="49"/>
        <v>740</v>
      </c>
      <c r="L277" s="11">
        <f t="shared" si="49"/>
        <v>823</v>
      </c>
      <c r="M277" s="11">
        <f t="shared" si="49"/>
        <v>935</v>
      </c>
      <c r="N277" s="11">
        <f t="shared" si="49"/>
        <v>1038</v>
      </c>
      <c r="O277" s="12"/>
      <c r="Q277" s="10">
        <v>1006</v>
      </c>
      <c r="R277" s="10" t="s">
        <v>14</v>
      </c>
      <c r="S277" s="11">
        <f>+'[18]13'!$E$11</f>
        <v>86</v>
      </c>
      <c r="T277" s="11">
        <f>+'[18]13'!$F$11</f>
        <v>55</v>
      </c>
      <c r="U277" s="11">
        <f>+'[18]13'!$G$11</f>
        <v>84</v>
      </c>
      <c r="V277" s="11">
        <f>+'[18]13'!$I$11</f>
        <v>106</v>
      </c>
      <c r="W277" s="11">
        <f>+'[18]13'!$J$11</f>
        <v>77</v>
      </c>
      <c r="X277" s="11">
        <f>+'[18]13'!$K$11</f>
        <v>128</v>
      </c>
      <c r="Y277" s="11">
        <f>+'[18]13'!$M$11</f>
        <v>74</v>
      </c>
      <c r="Z277" s="11">
        <f>+'[18]13'!$N$11</f>
        <v>76</v>
      </c>
      <c r="AA277" s="11">
        <f>+'[18]13'!$O$11</f>
        <v>54</v>
      </c>
      <c r="AB277" s="11">
        <f>+'[18]13'!$Q$11</f>
        <v>83</v>
      </c>
      <c r="AC277" s="11">
        <f>+'[18]13'!$R$11</f>
        <v>112</v>
      </c>
      <c r="AD277" s="11">
        <f>+'[18]13'!$S$11</f>
        <v>103</v>
      </c>
      <c r="AE277" s="12">
        <f t="shared" si="51"/>
        <v>1038</v>
      </c>
    </row>
    <row r="278" spans="1:31" x14ac:dyDescent="0.2">
      <c r="A278" s="10">
        <v>1007</v>
      </c>
      <c r="B278" s="10" t="s">
        <v>15</v>
      </c>
      <c r="C278" s="11">
        <f t="shared" si="50"/>
        <v>65</v>
      </c>
      <c r="D278" s="11">
        <f t="shared" si="49"/>
        <v>128</v>
      </c>
      <c r="E278" s="11">
        <f t="shared" si="49"/>
        <v>208</v>
      </c>
      <c r="F278" s="11">
        <f t="shared" si="49"/>
        <v>271</v>
      </c>
      <c r="G278" s="11">
        <f t="shared" si="49"/>
        <v>335</v>
      </c>
      <c r="H278" s="11">
        <f t="shared" si="49"/>
        <v>432</v>
      </c>
      <c r="I278" s="11">
        <f t="shared" si="49"/>
        <v>518</v>
      </c>
      <c r="J278" s="11">
        <f t="shared" si="49"/>
        <v>569</v>
      </c>
      <c r="K278" s="11">
        <f t="shared" si="49"/>
        <v>635</v>
      </c>
      <c r="L278" s="11">
        <f t="shared" si="49"/>
        <v>700</v>
      </c>
      <c r="M278" s="11">
        <f t="shared" si="49"/>
        <v>765</v>
      </c>
      <c r="N278" s="11">
        <f t="shared" si="49"/>
        <v>819</v>
      </c>
      <c r="O278" s="12"/>
      <c r="Q278" s="10">
        <v>1007</v>
      </c>
      <c r="R278" s="10" t="s">
        <v>15</v>
      </c>
      <c r="S278" s="11">
        <f>+'[18]14'!$E$11</f>
        <v>65</v>
      </c>
      <c r="T278" s="11">
        <f>+'[18]14'!$F$11</f>
        <v>63</v>
      </c>
      <c r="U278" s="11">
        <f>+'[18]14'!$G$11</f>
        <v>80</v>
      </c>
      <c r="V278" s="11">
        <f>+'[18]14'!$I$11</f>
        <v>63</v>
      </c>
      <c r="W278" s="11">
        <f>+'[18]14'!$J$11</f>
        <v>64</v>
      </c>
      <c r="X278" s="11">
        <f>+'[18]14'!$K$11</f>
        <v>97</v>
      </c>
      <c r="Y278" s="11">
        <f>+'[18]14'!$M$11</f>
        <v>86</v>
      </c>
      <c r="Z278" s="11">
        <f>+'[18]14'!$N$11</f>
        <v>51</v>
      </c>
      <c r="AA278" s="11">
        <f>+'[18]14'!$O$11</f>
        <v>66</v>
      </c>
      <c r="AB278" s="11">
        <f>+'[18]14'!$Q$11</f>
        <v>65</v>
      </c>
      <c r="AC278" s="11">
        <f>+'[18]14'!$R$11</f>
        <v>65</v>
      </c>
      <c r="AD278" s="11">
        <f>+'[18]14'!$S$11</f>
        <v>54</v>
      </c>
      <c r="AE278" s="12">
        <f t="shared" si="51"/>
        <v>819</v>
      </c>
    </row>
    <row r="279" spans="1:31" x14ac:dyDescent="0.2">
      <c r="A279" s="10">
        <v>1008</v>
      </c>
      <c r="B279" s="10" t="s">
        <v>16</v>
      </c>
      <c r="C279" s="11">
        <f t="shared" si="50"/>
        <v>16</v>
      </c>
      <c r="D279" s="11">
        <f t="shared" si="49"/>
        <v>34</v>
      </c>
      <c r="E279" s="11">
        <f t="shared" si="49"/>
        <v>41</v>
      </c>
      <c r="F279" s="11">
        <f t="shared" si="49"/>
        <v>68</v>
      </c>
      <c r="G279" s="11">
        <f t="shared" si="49"/>
        <v>84</v>
      </c>
      <c r="H279" s="11">
        <f t="shared" si="49"/>
        <v>103</v>
      </c>
      <c r="I279" s="11">
        <f t="shared" si="49"/>
        <v>130</v>
      </c>
      <c r="J279" s="11">
        <f t="shared" si="49"/>
        <v>148</v>
      </c>
      <c r="K279" s="11">
        <f t="shared" si="49"/>
        <v>164</v>
      </c>
      <c r="L279" s="11">
        <f t="shared" si="49"/>
        <v>194</v>
      </c>
      <c r="M279" s="11">
        <f t="shared" si="49"/>
        <v>202</v>
      </c>
      <c r="N279" s="11">
        <f t="shared" si="49"/>
        <v>221</v>
      </c>
      <c r="O279" s="12"/>
      <c r="Q279" s="10">
        <v>1008</v>
      </c>
      <c r="R279" s="10" t="s">
        <v>16</v>
      </c>
      <c r="S279" s="11">
        <f>+'[18]15'!$E$11</f>
        <v>16</v>
      </c>
      <c r="T279" s="11">
        <f>+'[18]15'!$F$11</f>
        <v>18</v>
      </c>
      <c r="U279" s="11">
        <f>+'[18]15'!$G$11</f>
        <v>7</v>
      </c>
      <c r="V279" s="11">
        <f>+'[18]15'!$I$11</f>
        <v>27</v>
      </c>
      <c r="W279" s="11">
        <f>+'[18]15'!$J$11</f>
        <v>16</v>
      </c>
      <c r="X279" s="11">
        <f>+'[18]15'!$K$11</f>
        <v>19</v>
      </c>
      <c r="Y279" s="11">
        <f>+'[18]15'!$M$11</f>
        <v>27</v>
      </c>
      <c r="Z279" s="11">
        <f>+'[18]15'!$N$11</f>
        <v>18</v>
      </c>
      <c r="AA279" s="11">
        <f>+'[18]15'!$O$11</f>
        <v>16</v>
      </c>
      <c r="AB279" s="11">
        <f>+'[18]15'!$Q$11</f>
        <v>30</v>
      </c>
      <c r="AC279" s="11">
        <f>+'[18]15'!$R$11</f>
        <v>8</v>
      </c>
      <c r="AD279" s="11">
        <f>+'[18]15'!$S$11</f>
        <v>19</v>
      </c>
      <c r="AE279" s="12">
        <f t="shared" si="51"/>
        <v>221</v>
      </c>
    </row>
    <row r="280" spans="1:31" x14ac:dyDescent="0.2">
      <c r="A280" s="10">
        <v>1009</v>
      </c>
      <c r="B280" s="10" t="s">
        <v>17</v>
      </c>
      <c r="C280" s="11">
        <f t="shared" si="50"/>
        <v>24</v>
      </c>
      <c r="D280" s="11">
        <f t="shared" si="49"/>
        <v>39</v>
      </c>
      <c r="E280" s="11">
        <f t="shared" si="49"/>
        <v>50</v>
      </c>
      <c r="F280" s="11">
        <f t="shared" si="49"/>
        <v>67</v>
      </c>
      <c r="G280" s="11">
        <f t="shared" si="49"/>
        <v>84</v>
      </c>
      <c r="H280" s="11">
        <f t="shared" si="49"/>
        <v>99</v>
      </c>
      <c r="I280" s="11">
        <f t="shared" si="49"/>
        <v>116</v>
      </c>
      <c r="J280" s="11">
        <f t="shared" si="49"/>
        <v>130</v>
      </c>
      <c r="K280" s="11">
        <f t="shared" si="49"/>
        <v>142</v>
      </c>
      <c r="L280" s="11">
        <f t="shared" si="49"/>
        <v>151</v>
      </c>
      <c r="M280" s="11">
        <f t="shared" si="49"/>
        <v>165</v>
      </c>
      <c r="N280" s="11">
        <f t="shared" si="49"/>
        <v>181</v>
      </c>
      <c r="O280" s="12"/>
      <c r="Q280" s="10">
        <v>1009</v>
      </c>
      <c r="R280" s="10" t="s">
        <v>17</v>
      </c>
      <c r="S280" s="11">
        <f>+'[18]16'!$E$11</f>
        <v>24</v>
      </c>
      <c r="T280" s="11">
        <f>+'[18]16'!$F$11</f>
        <v>15</v>
      </c>
      <c r="U280" s="11">
        <f>+'[18]16'!$G$11</f>
        <v>11</v>
      </c>
      <c r="V280" s="11">
        <f>+'[18]16'!$I$11</f>
        <v>17</v>
      </c>
      <c r="W280" s="11">
        <f>+'[18]16'!$J$11</f>
        <v>17</v>
      </c>
      <c r="X280" s="11">
        <f>+'[18]16'!$K$11</f>
        <v>15</v>
      </c>
      <c r="Y280" s="11">
        <f>+'[18]16'!$M$11</f>
        <v>17</v>
      </c>
      <c r="Z280" s="11">
        <f>+'[18]16'!$N$11</f>
        <v>14</v>
      </c>
      <c r="AA280" s="11">
        <f>+'[18]16'!$O$11</f>
        <v>12</v>
      </c>
      <c r="AB280" s="11">
        <f>+'[18]16'!$Q$11</f>
        <v>9</v>
      </c>
      <c r="AC280" s="11">
        <f>+'[18]16'!$R$11</f>
        <v>14</v>
      </c>
      <c r="AD280" s="11">
        <f>+'[18]16'!$S$11</f>
        <v>16</v>
      </c>
      <c r="AE280" s="12">
        <f t="shared" si="51"/>
        <v>181</v>
      </c>
    </row>
    <row r="281" spans="1:31" x14ac:dyDescent="0.2">
      <c r="A281" s="10">
        <v>1010</v>
      </c>
      <c r="B281" s="10" t="s">
        <v>19</v>
      </c>
      <c r="C281" s="11">
        <f t="shared" si="50"/>
        <v>23</v>
      </c>
      <c r="D281" s="11">
        <f t="shared" si="49"/>
        <v>38</v>
      </c>
      <c r="E281" s="11">
        <f t="shared" si="49"/>
        <v>49</v>
      </c>
      <c r="F281" s="11">
        <f t="shared" si="49"/>
        <v>64</v>
      </c>
      <c r="G281" s="11">
        <f t="shared" si="49"/>
        <v>89</v>
      </c>
      <c r="H281" s="11">
        <f t="shared" si="49"/>
        <v>156</v>
      </c>
      <c r="I281" s="11">
        <f t="shared" si="49"/>
        <v>170</v>
      </c>
      <c r="J281" s="11">
        <f t="shared" si="49"/>
        <v>190</v>
      </c>
      <c r="K281" s="11">
        <f t="shared" si="49"/>
        <v>218</v>
      </c>
      <c r="L281" s="11">
        <f t="shared" si="49"/>
        <v>257</v>
      </c>
      <c r="M281" s="11">
        <f t="shared" si="49"/>
        <v>270</v>
      </c>
      <c r="N281" s="11">
        <f t="shared" si="49"/>
        <v>292</v>
      </c>
      <c r="O281" s="12"/>
      <c r="Q281" s="10">
        <v>1010</v>
      </c>
      <c r="R281" s="10" t="s">
        <v>19</v>
      </c>
      <c r="S281" s="11">
        <f>+'[18]18'!$E$11</f>
        <v>23</v>
      </c>
      <c r="T281" s="11">
        <f>+'[18]18'!$F$11</f>
        <v>15</v>
      </c>
      <c r="U281" s="11">
        <f>+'[18]18'!$G$11</f>
        <v>11</v>
      </c>
      <c r="V281" s="11">
        <f>+'[18]18'!$I$11</f>
        <v>15</v>
      </c>
      <c r="W281" s="11">
        <f>+'[18]18'!$J$11</f>
        <v>25</v>
      </c>
      <c r="X281" s="11">
        <f>+'[18]18'!$K$11</f>
        <v>67</v>
      </c>
      <c r="Y281" s="11">
        <f>+'[18]18'!$M$11</f>
        <v>14</v>
      </c>
      <c r="Z281" s="11">
        <f>+'[18]18'!$N$11</f>
        <v>20</v>
      </c>
      <c r="AA281" s="11">
        <f>+'[18]18'!$O$11</f>
        <v>28</v>
      </c>
      <c r="AB281" s="11">
        <f>+'[18]18'!$Q$11</f>
        <v>39</v>
      </c>
      <c r="AC281" s="11">
        <f>+'[18]18'!$R$11</f>
        <v>13</v>
      </c>
      <c r="AD281" s="11">
        <f>+'[18]18'!$S$11</f>
        <v>22</v>
      </c>
      <c r="AE281" s="12">
        <f t="shared" si="51"/>
        <v>292</v>
      </c>
    </row>
    <row r="282" spans="1:31" x14ac:dyDescent="0.2">
      <c r="A282" s="10">
        <v>1011</v>
      </c>
      <c r="B282" s="10" t="s">
        <v>20</v>
      </c>
      <c r="C282" s="11">
        <f t="shared" si="50"/>
        <v>36</v>
      </c>
      <c r="D282" s="11">
        <f t="shared" si="49"/>
        <v>48</v>
      </c>
      <c r="E282" s="11">
        <f t="shared" si="49"/>
        <v>63</v>
      </c>
      <c r="F282" s="11">
        <f t="shared" si="49"/>
        <v>91</v>
      </c>
      <c r="G282" s="11">
        <f t="shared" si="49"/>
        <v>109</v>
      </c>
      <c r="H282" s="11">
        <f t="shared" si="49"/>
        <v>139</v>
      </c>
      <c r="I282" s="11">
        <f t="shared" si="49"/>
        <v>176</v>
      </c>
      <c r="J282" s="11">
        <f t="shared" si="49"/>
        <v>191</v>
      </c>
      <c r="K282" s="11">
        <f t="shared" si="49"/>
        <v>226</v>
      </c>
      <c r="L282" s="11">
        <f t="shared" si="49"/>
        <v>240</v>
      </c>
      <c r="M282" s="11">
        <f t="shared" si="49"/>
        <v>255</v>
      </c>
      <c r="N282" s="11">
        <f t="shared" si="49"/>
        <v>274</v>
      </c>
      <c r="O282" s="12"/>
      <c r="Q282" s="10">
        <v>1011</v>
      </c>
      <c r="R282" s="10" t="s">
        <v>20</v>
      </c>
      <c r="S282" s="11">
        <f>+'[18]19'!$E$11</f>
        <v>36</v>
      </c>
      <c r="T282" s="11">
        <f>+'[18]19'!$F$11</f>
        <v>12</v>
      </c>
      <c r="U282" s="11">
        <f>+'[18]19'!$G$11</f>
        <v>15</v>
      </c>
      <c r="V282" s="11">
        <f>+'[18]19'!$I$11</f>
        <v>28</v>
      </c>
      <c r="W282" s="11">
        <f>+'[18]19'!$J$11</f>
        <v>18</v>
      </c>
      <c r="X282" s="11">
        <f>+'[18]19'!$K$11</f>
        <v>30</v>
      </c>
      <c r="Y282" s="11">
        <f>+'[18]19'!$M$11</f>
        <v>37</v>
      </c>
      <c r="Z282" s="11">
        <f>+'[18]19'!$N$11</f>
        <v>15</v>
      </c>
      <c r="AA282" s="11">
        <f>+'[18]19'!$O$11</f>
        <v>35</v>
      </c>
      <c r="AB282" s="11">
        <f>+'[18]19'!$Q$11</f>
        <v>14</v>
      </c>
      <c r="AC282" s="11">
        <f>+'[18]19'!$R$11</f>
        <v>15</v>
      </c>
      <c r="AD282" s="11">
        <f>+'[18]19'!$S$11</f>
        <v>19</v>
      </c>
      <c r="AE282" s="12">
        <f t="shared" si="51"/>
        <v>274</v>
      </c>
    </row>
    <row r="283" spans="1:31" x14ac:dyDescent="0.2">
      <c r="A283" s="10">
        <v>1012</v>
      </c>
      <c r="B283" s="10" t="s">
        <v>21</v>
      </c>
      <c r="C283" s="11">
        <f t="shared" si="50"/>
        <v>63</v>
      </c>
      <c r="D283" s="11">
        <f t="shared" si="49"/>
        <v>111</v>
      </c>
      <c r="E283" s="11">
        <f t="shared" si="49"/>
        <v>186</v>
      </c>
      <c r="F283" s="11">
        <f t="shared" si="49"/>
        <v>229</v>
      </c>
      <c r="G283" s="11">
        <f t="shared" si="49"/>
        <v>263</v>
      </c>
      <c r="H283" s="11">
        <f t="shared" si="49"/>
        <v>327</v>
      </c>
      <c r="I283" s="11">
        <f t="shared" si="49"/>
        <v>378</v>
      </c>
      <c r="J283" s="11">
        <f t="shared" si="49"/>
        <v>430</v>
      </c>
      <c r="K283" s="11">
        <f t="shared" si="49"/>
        <v>515</v>
      </c>
      <c r="L283" s="11">
        <f t="shared" si="49"/>
        <v>558</v>
      </c>
      <c r="M283" s="11">
        <f t="shared" si="49"/>
        <v>597</v>
      </c>
      <c r="N283" s="11">
        <f t="shared" si="49"/>
        <v>662</v>
      </c>
      <c r="O283" s="12"/>
      <c r="Q283" s="10">
        <v>1012</v>
      </c>
      <c r="R283" s="10" t="s">
        <v>21</v>
      </c>
      <c r="S283" s="11">
        <f>+'[18]20'!$E$11</f>
        <v>63</v>
      </c>
      <c r="T283" s="11">
        <f>+'[18]20'!$F$11</f>
        <v>48</v>
      </c>
      <c r="U283" s="11">
        <f>+'[18]20'!$G$11</f>
        <v>75</v>
      </c>
      <c r="V283" s="11">
        <f>+'[18]20'!$I$11</f>
        <v>43</v>
      </c>
      <c r="W283" s="11">
        <f>+'[18]20'!$J$11</f>
        <v>34</v>
      </c>
      <c r="X283" s="11">
        <f>+'[18]20'!$K$11</f>
        <v>64</v>
      </c>
      <c r="Y283" s="11">
        <f>+'[18]20'!$M$11</f>
        <v>51</v>
      </c>
      <c r="Z283" s="11">
        <f>+'[18]20'!$N$11</f>
        <v>52</v>
      </c>
      <c r="AA283" s="11">
        <f>+'[18]20'!$O$11</f>
        <v>85</v>
      </c>
      <c r="AB283" s="11">
        <f>+'[18]20'!$Q$11</f>
        <v>43</v>
      </c>
      <c r="AC283" s="11">
        <f>+'[18]20'!$R$11</f>
        <v>39</v>
      </c>
      <c r="AD283" s="11">
        <f>+'[18]20'!$S$11</f>
        <v>65</v>
      </c>
      <c r="AE283" s="12">
        <f t="shared" si="51"/>
        <v>662</v>
      </c>
    </row>
    <row r="284" spans="1:31" x14ac:dyDescent="0.2">
      <c r="A284" s="10">
        <v>1013</v>
      </c>
      <c r="B284" s="10" t="s">
        <v>22</v>
      </c>
      <c r="C284" s="11">
        <f t="shared" si="50"/>
        <v>6</v>
      </c>
      <c r="D284" s="11">
        <f t="shared" si="49"/>
        <v>8</v>
      </c>
      <c r="E284" s="11">
        <f t="shared" si="49"/>
        <v>15</v>
      </c>
      <c r="F284" s="11">
        <f t="shared" si="49"/>
        <v>15</v>
      </c>
      <c r="G284" s="11">
        <f t="shared" si="49"/>
        <v>23</v>
      </c>
      <c r="H284" s="11">
        <f t="shared" si="49"/>
        <v>35</v>
      </c>
      <c r="I284" s="11">
        <f t="shared" si="49"/>
        <v>42</v>
      </c>
      <c r="J284" s="11">
        <f t="shared" si="49"/>
        <v>44</v>
      </c>
      <c r="K284" s="11">
        <f t="shared" si="49"/>
        <v>55</v>
      </c>
      <c r="L284" s="11">
        <f t="shared" si="49"/>
        <v>58</v>
      </c>
      <c r="M284" s="11">
        <f t="shared" si="49"/>
        <v>59</v>
      </c>
      <c r="N284" s="11">
        <f t="shared" si="49"/>
        <v>66</v>
      </c>
      <c r="O284" s="12"/>
      <c r="Q284" s="10">
        <v>1013</v>
      </c>
      <c r="R284" s="10" t="s">
        <v>22</v>
      </c>
      <c r="S284" s="11">
        <f>+'[18]21'!$E$11</f>
        <v>6</v>
      </c>
      <c r="T284" s="11">
        <f>+'[18]21'!$F$11</f>
        <v>2</v>
      </c>
      <c r="U284" s="11">
        <f>+'[18]21'!$G$11</f>
        <v>7</v>
      </c>
      <c r="V284" s="11">
        <f>+'[18]21'!$I$11</f>
        <v>0</v>
      </c>
      <c r="W284" s="11">
        <f>+'[18]21'!$J$11</f>
        <v>8</v>
      </c>
      <c r="X284" s="11">
        <f>+'[18]21'!$K$11</f>
        <v>12</v>
      </c>
      <c r="Y284" s="11">
        <f>+'[18]21'!$M$11</f>
        <v>7</v>
      </c>
      <c r="Z284" s="11">
        <f>+'[18]21'!$N$11</f>
        <v>2</v>
      </c>
      <c r="AA284" s="11">
        <f>+'[18]21'!$O$11</f>
        <v>11</v>
      </c>
      <c r="AB284" s="11">
        <f>+'[18]21'!$Q$11</f>
        <v>3</v>
      </c>
      <c r="AC284" s="11">
        <f>+'[18]21'!$R$11</f>
        <v>1</v>
      </c>
      <c r="AD284" s="11">
        <f>+'[18]21'!$S$11</f>
        <v>7</v>
      </c>
      <c r="AE284" s="12">
        <f t="shared" si="51"/>
        <v>66</v>
      </c>
    </row>
    <row r="285" spans="1:31" x14ac:dyDescent="0.2">
      <c r="A285" s="10">
        <v>1014</v>
      </c>
      <c r="B285" s="10" t="s">
        <v>23</v>
      </c>
      <c r="C285" s="11">
        <f t="shared" si="50"/>
        <v>99</v>
      </c>
      <c r="D285" s="11">
        <f t="shared" si="49"/>
        <v>193</v>
      </c>
      <c r="E285" s="11">
        <f t="shared" si="49"/>
        <v>299</v>
      </c>
      <c r="F285" s="11">
        <f t="shared" si="49"/>
        <v>366</v>
      </c>
      <c r="G285" s="11">
        <f t="shared" si="49"/>
        <v>469</v>
      </c>
      <c r="H285" s="11">
        <f t="shared" si="49"/>
        <v>624</v>
      </c>
      <c r="I285" s="11">
        <f t="shared" si="49"/>
        <v>676</v>
      </c>
      <c r="J285" s="11">
        <f t="shared" si="49"/>
        <v>819</v>
      </c>
      <c r="K285" s="11">
        <f t="shared" si="49"/>
        <v>947</v>
      </c>
      <c r="L285" s="11">
        <f t="shared" si="49"/>
        <v>1003</v>
      </c>
      <c r="M285" s="11">
        <f t="shared" si="49"/>
        <v>1121</v>
      </c>
      <c r="N285" s="11">
        <f t="shared" si="49"/>
        <v>1197</v>
      </c>
      <c r="O285" s="12"/>
      <c r="Q285" s="10">
        <v>1014</v>
      </c>
      <c r="R285" s="10" t="s">
        <v>23</v>
      </c>
      <c r="S285" s="11">
        <f>+'[18]22'!$E$11</f>
        <v>99</v>
      </c>
      <c r="T285" s="11">
        <f>+'[18]22'!$F$11</f>
        <v>94</v>
      </c>
      <c r="U285" s="11">
        <f>+'[18]22'!$G$11</f>
        <v>106</v>
      </c>
      <c r="V285" s="11">
        <f>+'[18]22'!$I$11</f>
        <v>67</v>
      </c>
      <c r="W285" s="11">
        <f>+'[18]22'!$J$11</f>
        <v>103</v>
      </c>
      <c r="X285" s="11">
        <f>+'[18]22'!$K$11</f>
        <v>155</v>
      </c>
      <c r="Y285" s="11">
        <f>+'[18]22'!$M$11</f>
        <v>52</v>
      </c>
      <c r="Z285" s="11">
        <f>+'[18]22'!$N$11</f>
        <v>143</v>
      </c>
      <c r="AA285" s="11">
        <f>+'[18]22'!$O$11</f>
        <v>128</v>
      </c>
      <c r="AB285" s="11">
        <f>+'[18]22'!$Q$11</f>
        <v>56</v>
      </c>
      <c r="AC285" s="11">
        <f>+'[18]22'!$R$11</f>
        <v>118</v>
      </c>
      <c r="AD285" s="11">
        <f>+'[18]22'!$S$11</f>
        <v>76</v>
      </c>
      <c r="AE285" s="12">
        <f t="shared" si="51"/>
        <v>1197</v>
      </c>
    </row>
    <row r="286" spans="1:31" x14ac:dyDescent="0.2">
      <c r="A286" s="10">
        <v>1015</v>
      </c>
      <c r="B286" s="10" t="s">
        <v>24</v>
      </c>
      <c r="C286" s="11">
        <f t="shared" si="50"/>
        <v>8</v>
      </c>
      <c r="D286" s="11">
        <f t="shared" si="49"/>
        <v>18</v>
      </c>
      <c r="E286" s="11">
        <f t="shared" si="49"/>
        <v>31</v>
      </c>
      <c r="F286" s="11">
        <f t="shared" si="49"/>
        <v>58</v>
      </c>
      <c r="G286" s="11">
        <f t="shared" si="49"/>
        <v>84</v>
      </c>
      <c r="H286" s="11">
        <f t="shared" si="49"/>
        <v>110</v>
      </c>
      <c r="I286" s="11">
        <f t="shared" si="49"/>
        <v>131</v>
      </c>
      <c r="J286" s="11">
        <f t="shared" si="49"/>
        <v>151</v>
      </c>
      <c r="K286" s="11">
        <f t="shared" si="49"/>
        <v>156</v>
      </c>
      <c r="L286" s="11">
        <f t="shared" si="49"/>
        <v>189</v>
      </c>
      <c r="M286" s="11">
        <f t="shared" si="49"/>
        <v>204</v>
      </c>
      <c r="N286" s="11">
        <f t="shared" si="49"/>
        <v>213</v>
      </c>
      <c r="O286" s="12"/>
      <c r="Q286" s="10">
        <v>1015</v>
      </c>
      <c r="R286" s="10" t="s">
        <v>24</v>
      </c>
      <c r="S286" s="11">
        <f>+'[18]23'!$E$11</f>
        <v>8</v>
      </c>
      <c r="T286" s="11">
        <f>+'[18]23'!$F$11</f>
        <v>10</v>
      </c>
      <c r="U286" s="11">
        <f>+'[18]23'!$G$11</f>
        <v>13</v>
      </c>
      <c r="V286" s="11">
        <f>+'[18]23'!$I$11</f>
        <v>27</v>
      </c>
      <c r="W286" s="11">
        <f>+'[18]23'!$J$11</f>
        <v>26</v>
      </c>
      <c r="X286" s="11">
        <f>+'[18]23'!$K$11</f>
        <v>26</v>
      </c>
      <c r="Y286" s="11">
        <f>+'[18]23'!$M$11</f>
        <v>21</v>
      </c>
      <c r="Z286" s="11">
        <f>+'[18]23'!$N$11</f>
        <v>20</v>
      </c>
      <c r="AA286" s="11">
        <f>+'[18]23'!$O$11</f>
        <v>5</v>
      </c>
      <c r="AB286" s="11">
        <f>+'[18]23'!$Q$11</f>
        <v>33</v>
      </c>
      <c r="AC286" s="11">
        <f>+'[18]23'!$R$11</f>
        <v>15</v>
      </c>
      <c r="AD286" s="11">
        <f>+'[18]23'!$S$11</f>
        <v>9</v>
      </c>
      <c r="AE286" s="12">
        <f t="shared" si="51"/>
        <v>213</v>
      </c>
    </row>
    <row r="287" spans="1:31" x14ac:dyDescent="0.2">
      <c r="A287" s="10">
        <v>1016</v>
      </c>
      <c r="B287" s="10" t="s">
        <v>25</v>
      </c>
      <c r="C287" s="11">
        <f t="shared" si="50"/>
        <v>42</v>
      </c>
      <c r="D287" s="11">
        <f t="shared" si="49"/>
        <v>102</v>
      </c>
      <c r="E287" s="11">
        <f t="shared" si="49"/>
        <v>186</v>
      </c>
      <c r="F287" s="11">
        <f t="shared" si="49"/>
        <v>261</v>
      </c>
      <c r="G287" s="11">
        <f t="shared" si="49"/>
        <v>303</v>
      </c>
      <c r="H287" s="11">
        <f t="shared" si="49"/>
        <v>359</v>
      </c>
      <c r="I287" s="11">
        <f t="shared" si="49"/>
        <v>376</v>
      </c>
      <c r="J287" s="11">
        <f t="shared" si="49"/>
        <v>412</v>
      </c>
      <c r="K287" s="11">
        <f t="shared" si="49"/>
        <v>463</v>
      </c>
      <c r="L287" s="11">
        <f t="shared" si="49"/>
        <v>477</v>
      </c>
      <c r="M287" s="11">
        <f t="shared" si="49"/>
        <v>501</v>
      </c>
      <c r="N287" s="11">
        <f t="shared" si="49"/>
        <v>506</v>
      </c>
      <c r="O287" s="12"/>
      <c r="Q287" s="10">
        <v>1016</v>
      </c>
      <c r="R287" s="10" t="s">
        <v>25</v>
      </c>
      <c r="S287" s="11">
        <f>+'[18]24'!$E$11</f>
        <v>42</v>
      </c>
      <c r="T287" s="11">
        <f>+'[18]24'!$F$11</f>
        <v>60</v>
      </c>
      <c r="U287" s="11">
        <f>+'[18]24'!$G$11</f>
        <v>84</v>
      </c>
      <c r="V287" s="11">
        <f>+'[18]24'!$I$11</f>
        <v>75</v>
      </c>
      <c r="W287" s="11">
        <f>+'[18]24'!$J$11</f>
        <v>42</v>
      </c>
      <c r="X287" s="11">
        <f>+'[18]24'!$K$11</f>
        <v>56</v>
      </c>
      <c r="Y287" s="11">
        <f>+'[18]24'!$M$11</f>
        <v>17</v>
      </c>
      <c r="Z287" s="11">
        <f>+'[18]24'!$N$11</f>
        <v>36</v>
      </c>
      <c r="AA287" s="11">
        <f>+'[18]24'!$O$11</f>
        <v>51</v>
      </c>
      <c r="AB287" s="11">
        <f>+'[18]24'!$Q$11</f>
        <v>14</v>
      </c>
      <c r="AC287" s="11">
        <f>+'[18]24'!$R$11</f>
        <v>24</v>
      </c>
      <c r="AD287" s="11">
        <f>+'[18]24'!$S$11</f>
        <v>5</v>
      </c>
      <c r="AE287" s="12">
        <f t="shared" si="51"/>
        <v>506</v>
      </c>
    </row>
    <row r="288" spans="1:31" x14ac:dyDescent="0.2">
      <c r="A288" s="10">
        <v>1017</v>
      </c>
      <c r="B288" s="10" t="s">
        <v>26</v>
      </c>
      <c r="C288" s="11">
        <f t="shared" si="50"/>
        <v>33</v>
      </c>
      <c r="D288" s="11">
        <f t="shared" si="49"/>
        <v>63</v>
      </c>
      <c r="E288" s="11">
        <f t="shared" si="49"/>
        <v>93</v>
      </c>
      <c r="F288" s="11">
        <f t="shared" si="49"/>
        <v>121</v>
      </c>
      <c r="G288" s="11">
        <f t="shared" si="49"/>
        <v>142</v>
      </c>
      <c r="H288" s="11">
        <f t="shared" si="49"/>
        <v>178</v>
      </c>
      <c r="I288" s="11">
        <f t="shared" si="49"/>
        <v>203</v>
      </c>
      <c r="J288" s="11">
        <f t="shared" si="49"/>
        <v>234</v>
      </c>
      <c r="K288" s="11">
        <f t="shared" si="49"/>
        <v>267</v>
      </c>
      <c r="L288" s="11">
        <f t="shared" si="49"/>
        <v>293</v>
      </c>
      <c r="M288" s="11">
        <f t="shared" si="49"/>
        <v>320</v>
      </c>
      <c r="N288" s="11">
        <f t="shared" si="49"/>
        <v>363</v>
      </c>
      <c r="O288" s="12"/>
      <c r="Q288" s="10">
        <v>1017</v>
      </c>
      <c r="R288" s="10" t="s">
        <v>26</v>
      </c>
      <c r="S288" s="11">
        <f>+'[18]25'!$E$11</f>
        <v>33</v>
      </c>
      <c r="T288" s="11">
        <f>+'[18]25'!$F$11</f>
        <v>30</v>
      </c>
      <c r="U288" s="11">
        <f>+'[18]25'!$G$11</f>
        <v>30</v>
      </c>
      <c r="V288" s="11">
        <f>+'[18]25'!$I$11</f>
        <v>28</v>
      </c>
      <c r="W288" s="11">
        <f>+'[18]25'!$J$11</f>
        <v>21</v>
      </c>
      <c r="X288" s="11">
        <f>+'[18]25'!$K$11</f>
        <v>36</v>
      </c>
      <c r="Y288" s="11">
        <f>+'[18]25'!$M$11</f>
        <v>25</v>
      </c>
      <c r="Z288" s="11">
        <f>+'[18]25'!$N$11</f>
        <v>31</v>
      </c>
      <c r="AA288" s="11">
        <f>+'[18]25'!$O$11</f>
        <v>33</v>
      </c>
      <c r="AB288" s="11">
        <f>+'[18]25'!$Q$11</f>
        <v>26</v>
      </c>
      <c r="AC288" s="11">
        <f>+'[18]25'!$R$11</f>
        <v>27</v>
      </c>
      <c r="AD288" s="11">
        <f>+'[18]25'!$S$11</f>
        <v>43</v>
      </c>
      <c r="AE288" s="12">
        <f t="shared" si="51"/>
        <v>363</v>
      </c>
    </row>
    <row r="289" spans="1:31" x14ac:dyDescent="0.2">
      <c r="A289" s="10">
        <v>1018</v>
      </c>
      <c r="B289" s="10" t="s">
        <v>27</v>
      </c>
      <c r="C289" s="11">
        <f t="shared" si="50"/>
        <v>11</v>
      </c>
      <c r="D289" s="11">
        <f t="shared" si="49"/>
        <v>18</v>
      </c>
      <c r="E289" s="11">
        <f t="shared" si="49"/>
        <v>27</v>
      </c>
      <c r="F289" s="11">
        <f t="shared" si="49"/>
        <v>36</v>
      </c>
      <c r="G289" s="11">
        <f t="shared" si="49"/>
        <v>48</v>
      </c>
      <c r="H289" s="11">
        <f t="shared" si="49"/>
        <v>59</v>
      </c>
      <c r="I289" s="11">
        <f t="shared" si="49"/>
        <v>77</v>
      </c>
      <c r="J289" s="11">
        <f t="shared" si="49"/>
        <v>85</v>
      </c>
      <c r="K289" s="11">
        <f t="shared" si="49"/>
        <v>105</v>
      </c>
      <c r="L289" s="11">
        <f t="shared" si="49"/>
        <v>109</v>
      </c>
      <c r="M289" s="11">
        <f t="shared" si="49"/>
        <v>116</v>
      </c>
      <c r="N289" s="11">
        <f t="shared" si="49"/>
        <v>123</v>
      </c>
      <c r="O289" s="12"/>
      <c r="Q289" s="10">
        <v>1018</v>
      </c>
      <c r="R289" s="10" t="s">
        <v>27</v>
      </c>
      <c r="S289" s="11">
        <f>+'[18]26'!$E$11</f>
        <v>11</v>
      </c>
      <c r="T289" s="11">
        <f>+'[18]26'!$F$11</f>
        <v>7</v>
      </c>
      <c r="U289" s="11">
        <f>+'[18]26'!$G$11</f>
        <v>9</v>
      </c>
      <c r="V289" s="11">
        <f>+'[18]26'!$I$11</f>
        <v>9</v>
      </c>
      <c r="W289" s="11">
        <f>+'[18]26'!$J$11</f>
        <v>12</v>
      </c>
      <c r="X289" s="11">
        <f>+'[18]26'!$K$11</f>
        <v>11</v>
      </c>
      <c r="Y289" s="11">
        <f>+'[18]26'!$M$11</f>
        <v>18</v>
      </c>
      <c r="Z289" s="11">
        <f>+'[18]26'!$N$11</f>
        <v>8</v>
      </c>
      <c r="AA289" s="11">
        <f>+'[18]26'!$O$11</f>
        <v>20</v>
      </c>
      <c r="AB289" s="11">
        <f>+'[18]26'!$Q$11</f>
        <v>4</v>
      </c>
      <c r="AC289" s="11">
        <f>+'[18]26'!$R$11</f>
        <v>7</v>
      </c>
      <c r="AD289" s="11">
        <f>+'[18]26'!$S$11</f>
        <v>7</v>
      </c>
      <c r="AE289" s="12">
        <f t="shared" si="51"/>
        <v>123</v>
      </c>
    </row>
    <row r="290" spans="1:31" x14ac:dyDescent="0.2">
      <c r="A290" s="10">
        <v>1019</v>
      </c>
      <c r="B290" s="10" t="s">
        <v>28</v>
      </c>
      <c r="C290" s="11">
        <f t="shared" si="50"/>
        <v>8</v>
      </c>
      <c r="D290" s="11">
        <f t="shared" si="49"/>
        <v>16</v>
      </c>
      <c r="E290" s="11">
        <f t="shared" si="49"/>
        <v>21</v>
      </c>
      <c r="F290" s="11">
        <f t="shared" si="49"/>
        <v>27</v>
      </c>
      <c r="G290" s="11">
        <f t="shared" si="49"/>
        <v>32</v>
      </c>
      <c r="H290" s="11">
        <f t="shared" si="49"/>
        <v>56</v>
      </c>
      <c r="I290" s="11">
        <f t="shared" si="49"/>
        <v>65</v>
      </c>
      <c r="J290" s="11">
        <f t="shared" si="49"/>
        <v>67</v>
      </c>
      <c r="K290" s="11">
        <f t="shared" si="49"/>
        <v>75</v>
      </c>
      <c r="L290" s="11">
        <f t="shared" si="49"/>
        <v>80</v>
      </c>
      <c r="M290" s="11">
        <f t="shared" si="49"/>
        <v>81</v>
      </c>
      <c r="N290" s="11">
        <f t="shared" si="49"/>
        <v>84</v>
      </c>
      <c r="O290" s="12"/>
      <c r="Q290" s="10">
        <v>1019</v>
      </c>
      <c r="R290" s="10" t="s">
        <v>28</v>
      </c>
      <c r="S290" s="11">
        <f>+'[18]27'!$E$11</f>
        <v>8</v>
      </c>
      <c r="T290" s="11">
        <f>+'[18]27'!$F$11</f>
        <v>8</v>
      </c>
      <c r="U290" s="11">
        <f>+'[18]27'!$G$11</f>
        <v>5</v>
      </c>
      <c r="V290" s="11">
        <f>+'[18]27'!$I$11</f>
        <v>6</v>
      </c>
      <c r="W290" s="11">
        <f>+'[18]27'!$J$11</f>
        <v>5</v>
      </c>
      <c r="X290" s="11">
        <f>+'[18]27'!$K$11</f>
        <v>24</v>
      </c>
      <c r="Y290" s="11">
        <f>+'[18]27'!$M$11</f>
        <v>9</v>
      </c>
      <c r="Z290" s="11">
        <f>+'[18]27'!$N$11</f>
        <v>2</v>
      </c>
      <c r="AA290" s="11">
        <f>+'[18]27'!$O$11</f>
        <v>8</v>
      </c>
      <c r="AB290" s="11">
        <f>+'[18]27'!$Q$11</f>
        <v>5</v>
      </c>
      <c r="AC290" s="11">
        <f>+'[18]27'!$R$11</f>
        <v>1</v>
      </c>
      <c r="AD290" s="11">
        <f>+'[18]27'!$S$11</f>
        <v>3</v>
      </c>
      <c r="AE290" s="12">
        <f t="shared" si="51"/>
        <v>84</v>
      </c>
    </row>
    <row r="291" spans="1:31" x14ac:dyDescent="0.2">
      <c r="A291" s="10">
        <v>1020</v>
      </c>
      <c r="B291" s="10" t="s">
        <v>29</v>
      </c>
      <c r="C291" s="11">
        <f t="shared" si="50"/>
        <v>54</v>
      </c>
      <c r="D291" s="11">
        <f t="shared" si="49"/>
        <v>108</v>
      </c>
      <c r="E291" s="11">
        <f t="shared" si="49"/>
        <v>161</v>
      </c>
      <c r="F291" s="11">
        <f t="shared" si="49"/>
        <v>200</v>
      </c>
      <c r="G291" s="11">
        <f t="shared" si="49"/>
        <v>244</v>
      </c>
      <c r="H291" s="11">
        <f t="shared" si="49"/>
        <v>281</v>
      </c>
      <c r="I291" s="11">
        <f t="shared" si="49"/>
        <v>317</v>
      </c>
      <c r="J291" s="11">
        <f t="shared" si="49"/>
        <v>347</v>
      </c>
      <c r="K291" s="11">
        <f t="shared" si="49"/>
        <v>382</v>
      </c>
      <c r="L291" s="11">
        <f t="shared" si="49"/>
        <v>441</v>
      </c>
      <c r="M291" s="11">
        <f t="shared" si="49"/>
        <v>498</v>
      </c>
      <c r="N291" s="11">
        <f t="shared" si="49"/>
        <v>534</v>
      </c>
      <c r="O291" s="12"/>
      <c r="Q291" s="10">
        <v>1020</v>
      </c>
      <c r="R291" s="10" t="s">
        <v>29</v>
      </c>
      <c r="S291" s="11">
        <f>+'[18]28'!$E$11</f>
        <v>54</v>
      </c>
      <c r="T291" s="11">
        <f>+'[18]28'!$F$11</f>
        <v>54</v>
      </c>
      <c r="U291" s="11">
        <f>+'[18]28'!$G$11</f>
        <v>53</v>
      </c>
      <c r="V291" s="11">
        <f>+'[18]28'!$I$11</f>
        <v>39</v>
      </c>
      <c r="W291" s="11">
        <f>+'[18]28'!$J$11</f>
        <v>44</v>
      </c>
      <c r="X291" s="11">
        <f>+'[18]28'!$K$11</f>
        <v>37</v>
      </c>
      <c r="Y291" s="11">
        <f>+'[18]28'!$M$11</f>
        <v>36</v>
      </c>
      <c r="Z291" s="11">
        <f>+'[18]28'!$N$11</f>
        <v>30</v>
      </c>
      <c r="AA291" s="11">
        <f>+'[18]28'!$O$11</f>
        <v>35</v>
      </c>
      <c r="AB291" s="11">
        <f>+'[18]28'!$Q$11</f>
        <v>59</v>
      </c>
      <c r="AC291" s="11">
        <f>+'[18]28'!$R$11</f>
        <v>57</v>
      </c>
      <c r="AD291" s="11">
        <f>+'[18]28'!$S$11</f>
        <v>36</v>
      </c>
      <c r="AE291" s="12">
        <f t="shared" si="51"/>
        <v>534</v>
      </c>
    </row>
    <row r="292" spans="1:31" x14ac:dyDescent="0.2">
      <c r="A292" s="10">
        <v>1021</v>
      </c>
      <c r="B292" s="10" t="s">
        <v>30</v>
      </c>
      <c r="C292" s="11">
        <f t="shared" si="50"/>
        <v>9</v>
      </c>
      <c r="D292" s="11">
        <f t="shared" si="49"/>
        <v>27</v>
      </c>
      <c r="E292" s="11">
        <f t="shared" si="49"/>
        <v>47</v>
      </c>
      <c r="F292" s="11">
        <f t="shared" si="49"/>
        <v>67</v>
      </c>
      <c r="G292" s="11">
        <f t="shared" si="49"/>
        <v>74</v>
      </c>
      <c r="H292" s="11">
        <f t="shared" si="49"/>
        <v>95</v>
      </c>
      <c r="I292" s="11">
        <f t="shared" si="49"/>
        <v>114</v>
      </c>
      <c r="J292" s="11">
        <f t="shared" si="49"/>
        <v>137</v>
      </c>
      <c r="K292" s="11">
        <f t="shared" si="49"/>
        <v>153</v>
      </c>
      <c r="L292" s="11">
        <f t="shared" si="49"/>
        <v>165</v>
      </c>
      <c r="M292" s="11">
        <f t="shared" si="49"/>
        <v>174</v>
      </c>
      <c r="N292" s="11">
        <f t="shared" si="49"/>
        <v>196</v>
      </c>
      <c r="O292" s="12"/>
      <c r="Q292" s="10">
        <v>1021</v>
      </c>
      <c r="R292" s="10" t="s">
        <v>30</v>
      </c>
      <c r="S292" s="11">
        <f>+'[18]29'!$E$11</f>
        <v>9</v>
      </c>
      <c r="T292" s="11">
        <f>+'[18]29'!$F$11</f>
        <v>18</v>
      </c>
      <c r="U292" s="11">
        <f>+'[18]29'!$G$11</f>
        <v>20</v>
      </c>
      <c r="V292" s="11">
        <f>+'[18]29'!$I$11</f>
        <v>20</v>
      </c>
      <c r="W292" s="11">
        <f>+'[18]29'!$J$11</f>
        <v>7</v>
      </c>
      <c r="X292" s="11">
        <f>+'[18]29'!$K$11</f>
        <v>21</v>
      </c>
      <c r="Y292" s="11">
        <f>+'[18]29'!$M$11</f>
        <v>19</v>
      </c>
      <c r="Z292" s="11">
        <f>+'[18]29'!$N$11</f>
        <v>23</v>
      </c>
      <c r="AA292" s="11">
        <f>+'[18]29'!$O$11</f>
        <v>16</v>
      </c>
      <c r="AB292" s="11">
        <f>+'[18]29'!$Q$11</f>
        <v>12</v>
      </c>
      <c r="AC292" s="11">
        <f>+'[18]29'!$R$11</f>
        <v>9</v>
      </c>
      <c r="AD292" s="11">
        <f>+'[18]29'!$S$11</f>
        <v>22</v>
      </c>
      <c r="AE292" s="12">
        <f t="shared" si="51"/>
        <v>196</v>
      </c>
    </row>
    <row r="293" spans="1:31" x14ac:dyDescent="0.2">
      <c r="A293" s="10">
        <v>1022</v>
      </c>
      <c r="B293" s="10" t="s">
        <v>31</v>
      </c>
      <c r="C293" s="11">
        <f t="shared" si="50"/>
        <v>62</v>
      </c>
      <c r="D293" s="11">
        <f t="shared" si="49"/>
        <v>175</v>
      </c>
      <c r="E293" s="11">
        <f t="shared" si="49"/>
        <v>265</v>
      </c>
      <c r="F293" s="11">
        <f t="shared" si="49"/>
        <v>352</v>
      </c>
      <c r="G293" s="11">
        <f t="shared" si="49"/>
        <v>438</v>
      </c>
      <c r="H293" s="11">
        <f t="shared" si="49"/>
        <v>553</v>
      </c>
      <c r="I293" s="11">
        <f t="shared" si="49"/>
        <v>651</v>
      </c>
      <c r="J293" s="11">
        <f t="shared" si="49"/>
        <v>735</v>
      </c>
      <c r="K293" s="11">
        <f t="shared" si="49"/>
        <v>832</v>
      </c>
      <c r="L293" s="11">
        <f t="shared" si="49"/>
        <v>892</v>
      </c>
      <c r="M293" s="11">
        <f t="shared" si="49"/>
        <v>960</v>
      </c>
      <c r="N293" s="11">
        <f t="shared" si="49"/>
        <v>1095</v>
      </c>
      <c r="O293" s="12"/>
      <c r="Q293" s="10">
        <v>1022</v>
      </c>
      <c r="R293" s="10" t="s">
        <v>31</v>
      </c>
      <c r="S293" s="11">
        <f>+'[18]30'!$E$11</f>
        <v>62</v>
      </c>
      <c r="T293" s="11">
        <f>+'[18]30'!$F$11</f>
        <v>113</v>
      </c>
      <c r="U293" s="11">
        <f>+'[18]30'!$G$11</f>
        <v>90</v>
      </c>
      <c r="V293" s="11">
        <f>+'[18]30'!$I$11</f>
        <v>87</v>
      </c>
      <c r="W293" s="11">
        <f>+'[18]30'!$J$11</f>
        <v>86</v>
      </c>
      <c r="X293" s="11">
        <f>+'[18]30'!$K$11</f>
        <v>115</v>
      </c>
      <c r="Y293" s="11">
        <f>+'[18]30'!$M$11</f>
        <v>98</v>
      </c>
      <c r="Z293" s="11">
        <f>+'[18]30'!$N$11</f>
        <v>84</v>
      </c>
      <c r="AA293" s="11">
        <f>+'[18]30'!$O$11</f>
        <v>97</v>
      </c>
      <c r="AB293" s="11">
        <f>+'[18]30'!$Q$11</f>
        <v>60</v>
      </c>
      <c r="AC293" s="11">
        <f>+'[18]30'!$R$11</f>
        <v>68</v>
      </c>
      <c r="AD293" s="11">
        <f>+'[18]30'!$S$11</f>
        <v>135</v>
      </c>
      <c r="AE293" s="12">
        <f t="shared" si="51"/>
        <v>1095</v>
      </c>
    </row>
    <row r="294" spans="1:31" x14ac:dyDescent="0.2">
      <c r="A294" s="10">
        <v>1023</v>
      </c>
      <c r="B294" s="10" t="s">
        <v>32</v>
      </c>
      <c r="C294" s="11">
        <f t="shared" si="50"/>
        <v>15</v>
      </c>
      <c r="D294" s="11">
        <f t="shared" si="49"/>
        <v>33</v>
      </c>
      <c r="E294" s="11">
        <f t="shared" si="49"/>
        <v>54</v>
      </c>
      <c r="F294" s="11">
        <f t="shared" si="49"/>
        <v>71</v>
      </c>
      <c r="G294" s="11">
        <f t="shared" si="49"/>
        <v>91</v>
      </c>
      <c r="H294" s="11">
        <f t="shared" si="49"/>
        <v>100</v>
      </c>
      <c r="I294" s="11">
        <f t="shared" si="49"/>
        <v>131</v>
      </c>
      <c r="J294" s="11">
        <f t="shared" si="49"/>
        <v>151</v>
      </c>
      <c r="K294" s="11">
        <f t="shared" si="49"/>
        <v>177</v>
      </c>
      <c r="L294" s="11">
        <f t="shared" si="49"/>
        <v>180</v>
      </c>
      <c r="M294" s="11">
        <f t="shared" si="49"/>
        <v>193</v>
      </c>
      <c r="N294" s="11">
        <f t="shared" si="49"/>
        <v>193</v>
      </c>
      <c r="O294" s="12"/>
      <c r="Q294" s="10">
        <v>1023</v>
      </c>
      <c r="R294" s="10" t="s">
        <v>32</v>
      </c>
      <c r="S294" s="11">
        <f>+'[18]31'!$E$11</f>
        <v>15</v>
      </c>
      <c r="T294" s="11">
        <f>+'[18]31'!$F$11</f>
        <v>18</v>
      </c>
      <c r="U294" s="11">
        <f>+'[18]31'!$G$11</f>
        <v>21</v>
      </c>
      <c r="V294" s="11">
        <f>+'[18]31'!$I$11</f>
        <v>17</v>
      </c>
      <c r="W294" s="11">
        <f>+'[18]31'!$J$11</f>
        <v>20</v>
      </c>
      <c r="X294" s="11">
        <f>+'[18]31'!$K$11</f>
        <v>9</v>
      </c>
      <c r="Y294" s="11">
        <f>+'[18]31'!$M$11</f>
        <v>31</v>
      </c>
      <c r="Z294" s="11">
        <f>+'[18]31'!$N$11</f>
        <v>20</v>
      </c>
      <c r="AA294" s="11">
        <f>+'[18]31'!$O$11</f>
        <v>26</v>
      </c>
      <c r="AB294" s="11">
        <f>+'[18]31'!$Q$11</f>
        <v>3</v>
      </c>
      <c r="AC294" s="11">
        <f>+'[18]31'!$R$11</f>
        <v>13</v>
      </c>
      <c r="AD294" s="11">
        <f>+'[18]31'!$S$11</f>
        <v>0</v>
      </c>
      <c r="AE294" s="12">
        <f t="shared" si="51"/>
        <v>193</v>
      </c>
    </row>
    <row r="295" spans="1:31" x14ac:dyDescent="0.2">
      <c r="A295" s="10">
        <v>1024</v>
      </c>
      <c r="B295" s="10" t="s">
        <v>33</v>
      </c>
      <c r="C295" s="11">
        <f t="shared" si="50"/>
        <v>220</v>
      </c>
      <c r="D295" s="11">
        <f t="shared" si="49"/>
        <v>373</v>
      </c>
      <c r="E295" s="11">
        <f t="shared" si="49"/>
        <v>565</v>
      </c>
      <c r="F295" s="11">
        <f t="shared" si="49"/>
        <v>738</v>
      </c>
      <c r="G295" s="11">
        <f t="shared" si="49"/>
        <v>865</v>
      </c>
      <c r="H295" s="11">
        <f t="shared" si="49"/>
        <v>1027</v>
      </c>
      <c r="I295" s="11">
        <f t="shared" si="49"/>
        <v>1194</v>
      </c>
      <c r="J295" s="11">
        <f t="shared" si="49"/>
        <v>1425</v>
      </c>
      <c r="K295" s="11">
        <f t="shared" si="49"/>
        <v>1606</v>
      </c>
      <c r="L295" s="11">
        <f t="shared" si="49"/>
        <v>1744</v>
      </c>
      <c r="M295" s="11">
        <f t="shared" si="49"/>
        <v>1855</v>
      </c>
      <c r="N295" s="11">
        <f t="shared" si="49"/>
        <v>1993</v>
      </c>
      <c r="O295" s="12"/>
      <c r="Q295" s="10">
        <v>1024</v>
      </c>
      <c r="R295" s="10" t="s">
        <v>33</v>
      </c>
      <c r="S295" s="11">
        <f>+'[18]32'!$E$11</f>
        <v>220</v>
      </c>
      <c r="T295" s="11">
        <f>+'[18]32'!$F$11</f>
        <v>153</v>
      </c>
      <c r="U295" s="11">
        <f>+'[18]32'!$G$11</f>
        <v>192</v>
      </c>
      <c r="V295" s="11">
        <f>+'[18]32'!$I$11</f>
        <v>173</v>
      </c>
      <c r="W295" s="11">
        <f>+'[18]32'!$J$11</f>
        <v>127</v>
      </c>
      <c r="X295" s="11">
        <f>+'[18]32'!$K$11</f>
        <v>162</v>
      </c>
      <c r="Y295" s="11">
        <f>+'[18]32'!$M$11</f>
        <v>167</v>
      </c>
      <c r="Z295" s="11">
        <f>+'[18]32'!$N$11</f>
        <v>231</v>
      </c>
      <c r="AA295" s="11">
        <f>+'[18]32'!$O$11</f>
        <v>181</v>
      </c>
      <c r="AB295" s="11">
        <f>+'[18]32'!$Q$11</f>
        <v>138</v>
      </c>
      <c r="AC295" s="11">
        <f>+'[18]32'!$R$11</f>
        <v>111</v>
      </c>
      <c r="AD295" s="11">
        <f>+'[18]32'!$S$11</f>
        <v>138</v>
      </c>
      <c r="AE295" s="12">
        <f t="shared" si="51"/>
        <v>1993</v>
      </c>
    </row>
    <row r="296" spans="1:31" x14ac:dyDescent="0.2">
      <c r="A296" s="10">
        <v>1025</v>
      </c>
      <c r="B296" s="10" t="s">
        <v>34</v>
      </c>
      <c r="C296" s="11">
        <f t="shared" si="50"/>
        <v>38</v>
      </c>
      <c r="D296" s="11">
        <f t="shared" si="49"/>
        <v>70</v>
      </c>
      <c r="E296" s="11">
        <f t="shared" si="49"/>
        <v>124</v>
      </c>
      <c r="F296" s="11">
        <f t="shared" si="49"/>
        <v>170</v>
      </c>
      <c r="G296" s="11">
        <f t="shared" si="49"/>
        <v>234</v>
      </c>
      <c r="H296" s="11">
        <f t="shared" si="49"/>
        <v>350</v>
      </c>
      <c r="I296" s="11">
        <f t="shared" si="49"/>
        <v>410</v>
      </c>
      <c r="J296" s="11">
        <f t="shared" si="49"/>
        <v>443</v>
      </c>
      <c r="K296" s="11">
        <f t="shared" si="49"/>
        <v>495</v>
      </c>
      <c r="L296" s="11">
        <f t="shared" si="49"/>
        <v>528</v>
      </c>
      <c r="M296" s="11">
        <f t="shared" si="49"/>
        <v>549</v>
      </c>
      <c r="N296" s="11">
        <f t="shared" si="49"/>
        <v>611</v>
      </c>
      <c r="O296" s="12"/>
      <c r="Q296" s="10">
        <v>1025</v>
      </c>
      <c r="R296" s="10" t="s">
        <v>34</v>
      </c>
      <c r="S296" s="11">
        <f>+'[18]33'!$E$11</f>
        <v>38</v>
      </c>
      <c r="T296" s="11">
        <f>+'[18]33'!$F$11</f>
        <v>32</v>
      </c>
      <c r="U296" s="11">
        <f>+'[18]33'!$G$11</f>
        <v>54</v>
      </c>
      <c r="V296" s="11">
        <f>+'[18]33'!$I$11</f>
        <v>46</v>
      </c>
      <c r="W296" s="11">
        <f>+'[18]33'!$J$11</f>
        <v>64</v>
      </c>
      <c r="X296" s="11">
        <f>+'[18]33'!$K$11</f>
        <v>116</v>
      </c>
      <c r="Y296" s="11">
        <f>+'[18]33'!$M$11</f>
        <v>60</v>
      </c>
      <c r="Z296" s="11">
        <f>+'[18]33'!$N$11</f>
        <v>33</v>
      </c>
      <c r="AA296" s="11">
        <f>+'[18]33'!$O$11</f>
        <v>52</v>
      </c>
      <c r="AB296" s="11">
        <f>+'[18]33'!$Q$11</f>
        <v>33</v>
      </c>
      <c r="AC296" s="11">
        <f>+'[18]33'!$R$11</f>
        <v>21</v>
      </c>
      <c r="AD296" s="11">
        <f>+'[18]33'!$S$11</f>
        <v>62</v>
      </c>
      <c r="AE296" s="12">
        <f>SUM(S296:AD296)</f>
        <v>611</v>
      </c>
    </row>
    <row r="297" spans="1:31" x14ac:dyDescent="0.2">
      <c r="A297" s="10">
        <v>1026</v>
      </c>
      <c r="B297" s="10" t="s">
        <v>35</v>
      </c>
      <c r="C297" s="11">
        <f t="shared" si="50"/>
        <v>8</v>
      </c>
      <c r="D297" s="11">
        <f t="shared" si="49"/>
        <v>10</v>
      </c>
      <c r="E297" s="11">
        <f t="shared" si="49"/>
        <v>13</v>
      </c>
      <c r="F297" s="11">
        <f t="shared" si="49"/>
        <v>27</v>
      </c>
      <c r="G297" s="11">
        <f t="shared" si="49"/>
        <v>33</v>
      </c>
      <c r="H297" s="11">
        <f t="shared" si="49"/>
        <v>50</v>
      </c>
      <c r="I297" s="11">
        <f t="shared" si="49"/>
        <v>65</v>
      </c>
      <c r="J297" s="11">
        <f t="shared" si="49"/>
        <v>82</v>
      </c>
      <c r="K297" s="11">
        <f t="shared" si="49"/>
        <v>94</v>
      </c>
      <c r="L297" s="11">
        <f t="shared" si="49"/>
        <v>99</v>
      </c>
      <c r="M297" s="11">
        <f t="shared" si="49"/>
        <v>99</v>
      </c>
      <c r="N297" s="11">
        <f t="shared" si="49"/>
        <v>105</v>
      </c>
      <c r="O297" s="12"/>
      <c r="Q297" s="10">
        <v>1026</v>
      </c>
      <c r="R297" s="10" t="s">
        <v>35</v>
      </c>
      <c r="S297" s="11">
        <f>+'[18]34'!$E$11</f>
        <v>8</v>
      </c>
      <c r="T297" s="11">
        <f>+'[18]34'!$F$11</f>
        <v>2</v>
      </c>
      <c r="U297" s="11">
        <f>+'[18]34'!$G$11</f>
        <v>3</v>
      </c>
      <c r="V297" s="11">
        <f>+'[18]34'!$I$11</f>
        <v>14</v>
      </c>
      <c r="W297" s="11">
        <f>+'[18]34'!$J$11</f>
        <v>6</v>
      </c>
      <c r="X297" s="11">
        <f>+'[18]34'!$K$11</f>
        <v>17</v>
      </c>
      <c r="Y297" s="11">
        <f>+'[18]34'!$M$11</f>
        <v>15</v>
      </c>
      <c r="Z297" s="11">
        <f>+'[18]34'!$N$11</f>
        <v>17</v>
      </c>
      <c r="AA297" s="11">
        <f>+'[18]34'!$O$11</f>
        <v>12</v>
      </c>
      <c r="AB297" s="11">
        <f>+'[18]34'!$Q$11</f>
        <v>5</v>
      </c>
      <c r="AC297" s="11">
        <f>+'[18]34'!$R$11</f>
        <v>0</v>
      </c>
      <c r="AD297" s="11">
        <f>+'[18]34'!$S$11</f>
        <v>6</v>
      </c>
      <c r="AE297" s="12">
        <f t="shared" ref="AE297:AE300" si="52">SUM(S297:AD297)</f>
        <v>105</v>
      </c>
    </row>
    <row r="298" spans="1:31" x14ac:dyDescent="0.2">
      <c r="A298" s="10">
        <v>1027</v>
      </c>
      <c r="B298" s="10" t="s">
        <v>36</v>
      </c>
      <c r="C298" s="11">
        <f t="shared" si="50"/>
        <v>17</v>
      </c>
      <c r="D298" s="11">
        <f t="shared" si="49"/>
        <v>29</v>
      </c>
      <c r="E298" s="11">
        <f t="shared" si="49"/>
        <v>57</v>
      </c>
      <c r="F298" s="11">
        <f t="shared" ref="F298:N301" si="53">+E298+V298</f>
        <v>85</v>
      </c>
      <c r="G298" s="11">
        <f t="shared" si="53"/>
        <v>104</v>
      </c>
      <c r="H298" s="11">
        <f t="shared" si="53"/>
        <v>127</v>
      </c>
      <c r="I298" s="11">
        <f t="shared" si="53"/>
        <v>146</v>
      </c>
      <c r="J298" s="11">
        <f t="shared" si="53"/>
        <v>181</v>
      </c>
      <c r="K298" s="11">
        <f t="shared" si="53"/>
        <v>187</v>
      </c>
      <c r="L298" s="11">
        <f t="shared" si="53"/>
        <v>196</v>
      </c>
      <c r="M298" s="11">
        <f t="shared" si="53"/>
        <v>201</v>
      </c>
      <c r="N298" s="11">
        <f t="shared" si="53"/>
        <v>210</v>
      </c>
      <c r="O298" s="12"/>
      <c r="Q298" s="10">
        <v>1027</v>
      </c>
      <c r="R298" s="10" t="s">
        <v>36</v>
      </c>
      <c r="S298" s="11">
        <f>+'[18]35'!$E$11</f>
        <v>17</v>
      </c>
      <c r="T298" s="11">
        <f>+'[18]35'!$F$11</f>
        <v>12</v>
      </c>
      <c r="U298" s="11">
        <f>+'[18]35'!$G$11</f>
        <v>28</v>
      </c>
      <c r="V298" s="11">
        <f>+'[18]35'!$I$11</f>
        <v>28</v>
      </c>
      <c r="W298" s="11">
        <f>+'[18]35'!$J$11</f>
        <v>19</v>
      </c>
      <c r="X298" s="11">
        <f>+'[18]35'!$K$11</f>
        <v>23</v>
      </c>
      <c r="Y298" s="11">
        <f>+'[18]35'!$M$11</f>
        <v>19</v>
      </c>
      <c r="Z298" s="11">
        <f>+'[18]35'!$N$11</f>
        <v>35</v>
      </c>
      <c r="AA298" s="11">
        <f>+'[18]35'!$O$11</f>
        <v>6</v>
      </c>
      <c r="AB298" s="11">
        <f>+'[18]35'!$Q$11</f>
        <v>9</v>
      </c>
      <c r="AC298" s="11">
        <f>+'[18]35'!$R$11</f>
        <v>5</v>
      </c>
      <c r="AD298" s="11">
        <f>+'[18]35'!$S$11</f>
        <v>9</v>
      </c>
      <c r="AE298" s="12">
        <f t="shared" si="52"/>
        <v>210</v>
      </c>
    </row>
    <row r="299" spans="1:31" x14ac:dyDescent="0.2">
      <c r="A299" s="10">
        <v>1028</v>
      </c>
      <c r="B299" s="10" t="s">
        <v>37</v>
      </c>
      <c r="C299" s="11">
        <f t="shared" si="50"/>
        <v>47</v>
      </c>
      <c r="D299" s="11">
        <f t="shared" ref="D299:E301" si="54">+C299+T299</f>
        <v>98</v>
      </c>
      <c r="E299" s="11">
        <f t="shared" si="54"/>
        <v>163</v>
      </c>
      <c r="F299" s="11">
        <f t="shared" si="53"/>
        <v>202</v>
      </c>
      <c r="G299" s="11">
        <f t="shared" si="53"/>
        <v>256</v>
      </c>
      <c r="H299" s="11">
        <f t="shared" si="53"/>
        <v>301</v>
      </c>
      <c r="I299" s="11">
        <f t="shared" si="53"/>
        <v>374</v>
      </c>
      <c r="J299" s="11">
        <f t="shared" si="53"/>
        <v>420</v>
      </c>
      <c r="K299" s="11">
        <f t="shared" si="53"/>
        <v>459</v>
      </c>
      <c r="L299" s="11">
        <f t="shared" si="53"/>
        <v>499</v>
      </c>
      <c r="M299" s="11">
        <f t="shared" si="53"/>
        <v>552</v>
      </c>
      <c r="N299" s="11">
        <f t="shared" si="53"/>
        <v>646</v>
      </c>
      <c r="O299" s="12"/>
      <c r="Q299" s="10">
        <v>1028</v>
      </c>
      <c r="R299" s="10" t="s">
        <v>37</v>
      </c>
      <c r="S299" s="11">
        <f>+'[18]36'!$E$11</f>
        <v>47</v>
      </c>
      <c r="T299" s="11">
        <f>+'[18]36'!$F$11</f>
        <v>51</v>
      </c>
      <c r="U299" s="11">
        <f>+'[18]36'!$G$11</f>
        <v>65</v>
      </c>
      <c r="V299" s="11">
        <f>+'[18]36'!$I$11</f>
        <v>39</v>
      </c>
      <c r="W299" s="11">
        <f>+'[18]36'!$J$11</f>
        <v>54</v>
      </c>
      <c r="X299" s="11">
        <f>+'[18]36'!$K$11</f>
        <v>45</v>
      </c>
      <c r="Y299" s="11">
        <f>+'[18]36'!$M$11</f>
        <v>73</v>
      </c>
      <c r="Z299" s="11">
        <f>+'[18]36'!$N$11</f>
        <v>46</v>
      </c>
      <c r="AA299" s="11">
        <f>+'[18]36'!$O$11</f>
        <v>39</v>
      </c>
      <c r="AB299" s="11">
        <f>+'[18]36'!$Q$11</f>
        <v>40</v>
      </c>
      <c r="AC299" s="11">
        <f>+'[18]36'!$R$11</f>
        <v>53</v>
      </c>
      <c r="AD299" s="11">
        <f>+'[18]36'!$S$11</f>
        <v>94</v>
      </c>
      <c r="AE299" s="12">
        <f t="shared" si="52"/>
        <v>646</v>
      </c>
    </row>
    <row r="300" spans="1:31" x14ac:dyDescent="0.2">
      <c r="A300" s="10">
        <v>1029</v>
      </c>
      <c r="B300" s="10" t="s">
        <v>38</v>
      </c>
      <c r="C300" s="11">
        <f t="shared" si="50"/>
        <v>8</v>
      </c>
      <c r="D300" s="11">
        <f t="shared" si="54"/>
        <v>13</v>
      </c>
      <c r="E300" s="11">
        <f t="shared" si="54"/>
        <v>21</v>
      </c>
      <c r="F300" s="11">
        <f t="shared" si="53"/>
        <v>40</v>
      </c>
      <c r="G300" s="11">
        <f t="shared" si="53"/>
        <v>54</v>
      </c>
      <c r="H300" s="11">
        <f t="shared" si="53"/>
        <v>85</v>
      </c>
      <c r="I300" s="11">
        <f t="shared" si="53"/>
        <v>92</v>
      </c>
      <c r="J300" s="11">
        <f t="shared" si="53"/>
        <v>94</v>
      </c>
      <c r="K300" s="11">
        <f t="shared" si="53"/>
        <v>106</v>
      </c>
      <c r="L300" s="11">
        <f t="shared" si="53"/>
        <v>113</v>
      </c>
      <c r="M300" s="11">
        <f t="shared" si="53"/>
        <v>117</v>
      </c>
      <c r="N300" s="11">
        <f t="shared" si="53"/>
        <v>122</v>
      </c>
      <c r="O300" s="12"/>
      <c r="Q300" s="10">
        <v>1029</v>
      </c>
      <c r="R300" s="10" t="s">
        <v>38</v>
      </c>
      <c r="S300" s="11">
        <f>+'[18]37'!$E$11</f>
        <v>8</v>
      </c>
      <c r="T300" s="11">
        <f>+'[18]37'!$F$11</f>
        <v>5</v>
      </c>
      <c r="U300" s="11">
        <f>+'[18]37'!$G$11</f>
        <v>8</v>
      </c>
      <c r="V300" s="11">
        <f>+'[18]37'!$I$11</f>
        <v>19</v>
      </c>
      <c r="W300" s="11">
        <f>+'[18]37'!$J$11</f>
        <v>14</v>
      </c>
      <c r="X300" s="11">
        <f>+'[18]37'!$K$11</f>
        <v>31</v>
      </c>
      <c r="Y300" s="11">
        <f>+'[18]37'!$M$11</f>
        <v>7</v>
      </c>
      <c r="Z300" s="11">
        <f>+'[18]37'!$N$11</f>
        <v>2</v>
      </c>
      <c r="AA300" s="11">
        <f>+'[18]37'!$O$11</f>
        <v>12</v>
      </c>
      <c r="AB300" s="11">
        <f>+'[18]37'!$Q$11</f>
        <v>7</v>
      </c>
      <c r="AC300" s="11">
        <f>+'[18]37'!$R$11</f>
        <v>4</v>
      </c>
      <c r="AD300" s="11">
        <f>+'[18]37'!$S$11</f>
        <v>5</v>
      </c>
      <c r="AE300" s="12">
        <f t="shared" si="52"/>
        <v>122</v>
      </c>
    </row>
    <row r="301" spans="1:31" x14ac:dyDescent="0.2">
      <c r="A301" s="15">
        <v>1030</v>
      </c>
      <c r="B301" s="15" t="s">
        <v>18</v>
      </c>
      <c r="C301" s="16">
        <f t="shared" si="50"/>
        <v>13</v>
      </c>
      <c r="D301" s="16">
        <f t="shared" si="54"/>
        <v>24</v>
      </c>
      <c r="E301" s="16">
        <f t="shared" si="54"/>
        <v>45</v>
      </c>
      <c r="F301" s="16">
        <f t="shared" si="53"/>
        <v>57</v>
      </c>
      <c r="G301" s="16">
        <f t="shared" si="53"/>
        <v>75</v>
      </c>
      <c r="H301" s="16">
        <f t="shared" si="53"/>
        <v>113</v>
      </c>
      <c r="I301" s="16">
        <f t="shared" si="53"/>
        <v>134</v>
      </c>
      <c r="J301" s="16">
        <f t="shared" si="53"/>
        <v>146</v>
      </c>
      <c r="K301" s="16">
        <f t="shared" si="53"/>
        <v>160</v>
      </c>
      <c r="L301" s="16">
        <f t="shared" si="53"/>
        <v>163</v>
      </c>
      <c r="M301" s="16">
        <f t="shared" si="53"/>
        <v>169</v>
      </c>
      <c r="N301" s="16">
        <f t="shared" si="53"/>
        <v>182</v>
      </c>
      <c r="O301" s="17"/>
      <c r="Q301" s="15">
        <v>1030</v>
      </c>
      <c r="R301" s="15" t="s">
        <v>18</v>
      </c>
      <c r="S301" s="16">
        <f>+'[18]17'!$E$11</f>
        <v>13</v>
      </c>
      <c r="T301" s="16">
        <f>+'[18]17'!$F$11</f>
        <v>11</v>
      </c>
      <c r="U301" s="16">
        <f>+'[18]17'!$G$11</f>
        <v>21</v>
      </c>
      <c r="V301" s="16">
        <f>+'[18]17'!$I$11</f>
        <v>12</v>
      </c>
      <c r="W301" s="16">
        <f>+'[18]17'!$J$11</f>
        <v>18</v>
      </c>
      <c r="X301" s="16">
        <f>+'[18]17'!$K$11</f>
        <v>38</v>
      </c>
      <c r="Y301" s="16">
        <f>+'[18]17'!$M$11</f>
        <v>21</v>
      </c>
      <c r="Z301" s="16">
        <f>+'[18]17'!$N$11</f>
        <v>12</v>
      </c>
      <c r="AA301" s="16">
        <f>+'[18]17'!$O$11</f>
        <v>14</v>
      </c>
      <c r="AB301" s="16">
        <f>+'[18]17'!$Q$11</f>
        <v>3</v>
      </c>
      <c r="AC301" s="16">
        <f>+'[18]17'!$R$11</f>
        <v>6</v>
      </c>
      <c r="AD301" s="16">
        <f>+'[18]17'!$S$11</f>
        <v>13</v>
      </c>
      <c r="AE301" s="17">
        <f>SUM(S301:AD301)</f>
        <v>182</v>
      </c>
    </row>
    <row r="302" spans="1:31" x14ac:dyDescent="0.2">
      <c r="A302" s="4">
        <v>10300</v>
      </c>
      <c r="B302" s="4" t="s">
        <v>167</v>
      </c>
      <c r="C302" s="5">
        <f>SUM(C275:C301)</f>
        <v>1480</v>
      </c>
      <c r="D302" s="5">
        <f t="shared" ref="D302:N302" si="55">SUM(D275:D301)</f>
        <v>2724</v>
      </c>
      <c r="E302" s="5">
        <f t="shared" si="55"/>
        <v>4258</v>
      </c>
      <c r="F302" s="5">
        <f t="shared" si="55"/>
        <v>5714</v>
      </c>
      <c r="G302" s="5">
        <f t="shared" si="55"/>
        <v>6986</v>
      </c>
      <c r="H302" s="5">
        <f t="shared" si="55"/>
        <v>8877</v>
      </c>
      <c r="I302" s="5">
        <f t="shared" si="55"/>
        <v>10177</v>
      </c>
      <c r="J302" s="5">
        <f t="shared" si="55"/>
        <v>11503</v>
      </c>
      <c r="K302" s="5">
        <f t="shared" si="55"/>
        <v>12938</v>
      </c>
      <c r="L302" s="5">
        <f t="shared" si="55"/>
        <v>14178</v>
      </c>
      <c r="M302" s="5">
        <f t="shared" si="55"/>
        <v>15451</v>
      </c>
      <c r="N302" s="5">
        <f t="shared" si="55"/>
        <v>16968</v>
      </c>
      <c r="O302" s="6"/>
      <c r="Q302" s="4">
        <v>10300</v>
      </c>
      <c r="R302" s="4" t="s">
        <v>167</v>
      </c>
      <c r="S302" s="6">
        <f>SUM(S275:S301)</f>
        <v>1480</v>
      </c>
      <c r="T302" s="6">
        <f>SUM(T275:T301)</f>
        <v>1244</v>
      </c>
      <c r="U302" s="6">
        <f>SUM(U275:U301)</f>
        <v>1534</v>
      </c>
      <c r="V302" s="6">
        <f>SUM(V275:V301)</f>
        <v>1456</v>
      </c>
      <c r="W302" s="6">
        <f t="shared" ref="W302:AD302" si="56">SUM(W275:W301)</f>
        <v>1272</v>
      </c>
      <c r="X302" s="6">
        <f t="shared" si="56"/>
        <v>1891</v>
      </c>
      <c r="Y302" s="6">
        <f t="shared" si="56"/>
        <v>1300</v>
      </c>
      <c r="Z302" s="6">
        <f t="shared" si="56"/>
        <v>1326</v>
      </c>
      <c r="AA302" s="6">
        <f t="shared" si="56"/>
        <v>1435</v>
      </c>
      <c r="AB302" s="6">
        <f t="shared" si="56"/>
        <v>1240</v>
      </c>
      <c r="AC302" s="6">
        <f t="shared" si="56"/>
        <v>1273</v>
      </c>
      <c r="AD302" s="6">
        <f t="shared" si="56"/>
        <v>1517</v>
      </c>
      <c r="AE302" s="6">
        <f>SUM(S302:AD302)</f>
        <v>16968</v>
      </c>
    </row>
    <row r="304" spans="1:31" x14ac:dyDescent="0.2">
      <c r="A304" s="388" t="s">
        <v>144</v>
      </c>
      <c r="B304" s="388" t="s">
        <v>153</v>
      </c>
      <c r="C304" s="388" t="s">
        <v>0</v>
      </c>
      <c r="D304" s="388" t="s">
        <v>1</v>
      </c>
      <c r="E304" s="388" t="s">
        <v>2</v>
      </c>
      <c r="F304" s="388" t="s">
        <v>3</v>
      </c>
      <c r="G304" s="388" t="s">
        <v>4</v>
      </c>
      <c r="H304" s="388" t="s">
        <v>5</v>
      </c>
      <c r="I304" s="388" t="s">
        <v>6</v>
      </c>
      <c r="J304" s="388" t="s">
        <v>7</v>
      </c>
      <c r="K304" s="388" t="s">
        <v>8</v>
      </c>
      <c r="L304" s="388" t="s">
        <v>9</v>
      </c>
      <c r="M304" s="388" t="s">
        <v>10</v>
      </c>
      <c r="N304" s="388" t="s">
        <v>11</v>
      </c>
      <c r="O304" s="388" t="s">
        <v>167</v>
      </c>
      <c r="Q304" s="388" t="s">
        <v>73</v>
      </c>
      <c r="R304" s="388" t="s">
        <v>153</v>
      </c>
      <c r="S304" s="388" t="s">
        <v>74</v>
      </c>
      <c r="T304" s="388" t="s">
        <v>75</v>
      </c>
      <c r="U304" s="388" t="s">
        <v>76</v>
      </c>
      <c r="V304" s="388" t="s">
        <v>77</v>
      </c>
      <c r="W304" s="388" t="s">
        <v>78</v>
      </c>
      <c r="X304" s="388" t="s">
        <v>79</v>
      </c>
      <c r="Y304" s="388" t="s">
        <v>80</v>
      </c>
      <c r="Z304" s="388" t="s">
        <v>81</v>
      </c>
      <c r="AA304" s="388" t="s">
        <v>82</v>
      </c>
      <c r="AB304" s="388" t="s">
        <v>83</v>
      </c>
      <c r="AC304" s="388" t="s">
        <v>84</v>
      </c>
      <c r="AD304" s="388" t="s">
        <v>85</v>
      </c>
    </row>
    <row r="305" spans="1:30" x14ac:dyDescent="0.2">
      <c r="A305" s="389"/>
      <c r="B305" s="389" t="s">
        <v>46</v>
      </c>
      <c r="C305" s="21">
        <f>+[18]เขต!$E$58*1000</f>
        <v>25724</v>
      </c>
      <c r="D305" s="21">
        <f>+[18]เขต!$F$58*1000</f>
        <v>24700.03</v>
      </c>
      <c r="E305" s="21">
        <f>+[18]เขต!$G$58*1000</f>
        <v>20950</v>
      </c>
      <c r="F305" s="21">
        <f>+[18]เขต!$I$58*1000</f>
        <v>20174</v>
      </c>
      <c r="G305" s="21">
        <f>+[18]เขต!$J$58*1000</f>
        <v>20635</v>
      </c>
      <c r="H305" s="21">
        <f>+[18]เขต!$K$58*1000</f>
        <v>28774</v>
      </c>
      <c r="I305" s="21">
        <f>+[18]เขต!$M$58*1000</f>
        <v>26404.99</v>
      </c>
      <c r="J305" s="21">
        <f>+[18]เขต!$N$58*1000</f>
        <v>29824</v>
      </c>
      <c r="K305" s="21">
        <f>+[18]เขต!$O$58*1000</f>
        <v>31360</v>
      </c>
      <c r="L305" s="21">
        <f>+[18]เขต!$Q$58*1000</f>
        <v>27997</v>
      </c>
      <c r="M305" s="21">
        <f>+[18]เขต!$R$58*1000</f>
        <v>30240.01</v>
      </c>
      <c r="N305" s="21">
        <f>+[18]เขต!$S$58*1000</f>
        <v>29902</v>
      </c>
      <c r="O305" s="450">
        <f>SUM(C305:N305)</f>
        <v>316685.02999999997</v>
      </c>
      <c r="Q305" s="389"/>
      <c r="R305" s="389" t="s">
        <v>46</v>
      </c>
      <c r="S305" s="387">
        <f>+C305</f>
        <v>25724</v>
      </c>
      <c r="T305" s="387">
        <f>+S305+D305</f>
        <v>50424.03</v>
      </c>
      <c r="U305" s="387">
        <f t="shared" ref="U305:AD320" si="57">+T305+E305</f>
        <v>71374.03</v>
      </c>
      <c r="V305" s="387">
        <f t="shared" si="57"/>
        <v>91548.03</v>
      </c>
      <c r="W305" s="387">
        <f t="shared" si="57"/>
        <v>112183.03</v>
      </c>
      <c r="X305" s="387">
        <f t="shared" si="57"/>
        <v>140957.03</v>
      </c>
      <c r="Y305" s="387">
        <f t="shared" si="57"/>
        <v>167362.01999999999</v>
      </c>
      <c r="Z305" s="387">
        <f t="shared" si="57"/>
        <v>197186.02</v>
      </c>
      <c r="AA305" s="387">
        <f t="shared" si="57"/>
        <v>228546.02</v>
      </c>
      <c r="AB305" s="387">
        <f t="shared" si="57"/>
        <v>256543.02</v>
      </c>
      <c r="AC305" s="387">
        <f t="shared" si="57"/>
        <v>286783.02999999997</v>
      </c>
      <c r="AD305" s="387">
        <f t="shared" si="57"/>
        <v>316685.02999999997</v>
      </c>
    </row>
    <row r="306" spans="1:30" x14ac:dyDescent="0.2">
      <c r="A306" s="390">
        <v>1004</v>
      </c>
      <c r="B306" s="390" t="s">
        <v>94</v>
      </c>
      <c r="C306" s="21">
        <f>+'[18]11'!$E$58*1000</f>
        <v>1952006.5</v>
      </c>
      <c r="D306" s="21">
        <f>+'[18]11'!$F$58*1000</f>
        <v>1869968.01</v>
      </c>
      <c r="E306" s="21">
        <f>+'[18]11'!$G$58*1000</f>
        <v>1911364.4</v>
      </c>
      <c r="F306" s="21">
        <f>+'[18]11'!$I$58*1000</f>
        <v>1882657.25</v>
      </c>
      <c r="G306" s="21">
        <f>+'[18]11'!$J$58*1000</f>
        <v>1662932.18</v>
      </c>
      <c r="H306" s="21">
        <f>+'[18]11'!$K$58*1000</f>
        <v>1888911.0599999998</v>
      </c>
      <c r="I306" s="21">
        <f>+'[18]11'!$M$58*1000</f>
        <v>1762537.6099999999</v>
      </c>
      <c r="J306" s="21">
        <f>+'[18]11'!$N$58*1000</f>
        <v>1781362.24</v>
      </c>
      <c r="K306" s="21">
        <f>+'[18]11'!$O$58*1000</f>
        <v>1719262.9</v>
      </c>
      <c r="L306" s="21">
        <f>+'[18]11'!$Q$58*1000</f>
        <v>1673379.3499999999</v>
      </c>
      <c r="M306" s="21">
        <f>+'[18]11'!$R$58*1000</f>
        <v>1599338.2200000002</v>
      </c>
      <c r="N306" s="21">
        <f>+'[18]11'!$S$58*1000</f>
        <v>1543487.5999999996</v>
      </c>
      <c r="O306" s="451">
        <f t="shared" ref="O306:O332" si="58">SUM(C306:N306)</f>
        <v>21247207.32</v>
      </c>
      <c r="Q306" s="390">
        <v>1004</v>
      </c>
      <c r="R306" s="390" t="s">
        <v>94</v>
      </c>
      <c r="S306" s="11">
        <f t="shared" ref="S306:S332" si="59">+C306</f>
        <v>1952006.5</v>
      </c>
      <c r="T306" s="11">
        <f t="shared" ref="T306:AD332" si="60">+S306+D306</f>
        <v>3821974.51</v>
      </c>
      <c r="U306" s="11">
        <f t="shared" si="57"/>
        <v>5733338.9100000001</v>
      </c>
      <c r="V306" s="11">
        <f t="shared" si="57"/>
        <v>7615996.1600000001</v>
      </c>
      <c r="W306" s="11">
        <f t="shared" si="57"/>
        <v>9278928.3399999999</v>
      </c>
      <c r="X306" s="11">
        <f t="shared" si="57"/>
        <v>11167839.4</v>
      </c>
      <c r="Y306" s="11">
        <f t="shared" si="57"/>
        <v>12930377.01</v>
      </c>
      <c r="Z306" s="11">
        <f t="shared" si="57"/>
        <v>14711739.25</v>
      </c>
      <c r="AA306" s="11">
        <f t="shared" si="57"/>
        <v>16431002.15</v>
      </c>
      <c r="AB306" s="11">
        <f t="shared" si="57"/>
        <v>18104381.5</v>
      </c>
      <c r="AC306" s="11">
        <f t="shared" si="57"/>
        <v>19703719.719999999</v>
      </c>
      <c r="AD306" s="11">
        <f t="shared" si="57"/>
        <v>21247207.32</v>
      </c>
    </row>
    <row r="307" spans="1:30" x14ac:dyDescent="0.2">
      <c r="A307" s="390">
        <v>1005</v>
      </c>
      <c r="B307" s="390" t="s">
        <v>13</v>
      </c>
      <c r="C307" s="21">
        <f>+'[18]12'!$E$58*1000</f>
        <v>39801.06</v>
      </c>
      <c r="D307" s="21">
        <f>+'[18]12'!$F$58*1000</f>
        <v>35925.08</v>
      </c>
      <c r="E307" s="21">
        <f>+'[18]12'!$G$58*1000</f>
        <v>36327.600000000006</v>
      </c>
      <c r="F307" s="21">
        <f>+'[18]12'!$I$58*1000</f>
        <v>34180</v>
      </c>
      <c r="G307" s="21">
        <f>+'[18]12'!$J$58*1000</f>
        <v>30612.200000000004</v>
      </c>
      <c r="H307" s="21">
        <f>+'[18]12'!$K$58*1000</f>
        <v>35059.31</v>
      </c>
      <c r="I307" s="21">
        <f>+'[18]12'!$M$58*1000</f>
        <v>35328.19000000001</v>
      </c>
      <c r="J307" s="21">
        <f>+'[18]12'!$N$58*1000</f>
        <v>35598.220000000008</v>
      </c>
      <c r="K307" s="21">
        <f>+'[18]12'!$O$58*1000</f>
        <v>34559.87999999999</v>
      </c>
      <c r="L307" s="21">
        <f>+'[18]12'!$Q$58*1000</f>
        <v>35226.93</v>
      </c>
      <c r="M307" s="21">
        <f>+'[18]12'!$R$58*1000</f>
        <v>33695.4</v>
      </c>
      <c r="N307" s="21">
        <f>+'[18]12'!$S$58*1000</f>
        <v>32916.360000000008</v>
      </c>
      <c r="O307" s="451">
        <f t="shared" si="58"/>
        <v>419230.23000000004</v>
      </c>
      <c r="Q307" s="390">
        <v>1005</v>
      </c>
      <c r="R307" s="390" t="s">
        <v>13</v>
      </c>
      <c r="S307" s="11">
        <f t="shared" si="59"/>
        <v>39801.06</v>
      </c>
      <c r="T307" s="11">
        <f t="shared" si="60"/>
        <v>75726.14</v>
      </c>
      <c r="U307" s="11">
        <f t="shared" si="57"/>
        <v>112053.74</v>
      </c>
      <c r="V307" s="11">
        <f t="shared" si="57"/>
        <v>146233.74</v>
      </c>
      <c r="W307" s="11">
        <f t="shared" si="57"/>
        <v>176845.94</v>
      </c>
      <c r="X307" s="11">
        <f t="shared" si="57"/>
        <v>211905.25</v>
      </c>
      <c r="Y307" s="11">
        <f t="shared" si="57"/>
        <v>247233.44</v>
      </c>
      <c r="Z307" s="11">
        <f t="shared" si="57"/>
        <v>282831.66000000003</v>
      </c>
      <c r="AA307" s="11">
        <f t="shared" si="57"/>
        <v>317391.54000000004</v>
      </c>
      <c r="AB307" s="11">
        <f t="shared" si="57"/>
        <v>352618.47000000003</v>
      </c>
      <c r="AC307" s="11">
        <f t="shared" si="57"/>
        <v>386313.87000000005</v>
      </c>
      <c r="AD307" s="11">
        <f t="shared" si="57"/>
        <v>419230.23000000004</v>
      </c>
    </row>
    <row r="308" spans="1:30" x14ac:dyDescent="0.2">
      <c r="A308" s="390">
        <v>1006</v>
      </c>
      <c r="B308" s="390" t="s">
        <v>14</v>
      </c>
      <c r="C308" s="21">
        <f>+'[18]13'!$E$58*1000</f>
        <v>13490.010000000002</v>
      </c>
      <c r="D308" s="21">
        <f>+'[18]13'!$F$58*1000</f>
        <v>12017.01</v>
      </c>
      <c r="E308" s="21">
        <f>+'[18]13'!$G$58*1000</f>
        <v>12011.990000000002</v>
      </c>
      <c r="F308" s="21">
        <f>+'[18]13'!$I$58*1000</f>
        <v>10847</v>
      </c>
      <c r="G308" s="21">
        <f>+'[18]13'!$J$58*1000</f>
        <v>11980</v>
      </c>
      <c r="H308" s="21">
        <f>+'[18]13'!$K$58*1000</f>
        <v>14228</v>
      </c>
      <c r="I308" s="21">
        <f>+'[18]13'!$M$58*1000</f>
        <v>14312.01</v>
      </c>
      <c r="J308" s="21">
        <f>+'[18]13'!$N$58*1000</f>
        <v>15708</v>
      </c>
      <c r="K308" s="21">
        <f>+'[18]13'!$O$58*1000</f>
        <v>15184.2</v>
      </c>
      <c r="L308" s="21">
        <f>+'[18]13'!$Q$58*1000</f>
        <v>14935</v>
      </c>
      <c r="M308" s="21">
        <f>+'[18]13'!$R$58*1000</f>
        <v>13963.390000000001</v>
      </c>
      <c r="N308" s="21">
        <f>+'[18]13'!$S$58*1000</f>
        <v>13136.000000000002</v>
      </c>
      <c r="O308" s="451">
        <f t="shared" si="58"/>
        <v>161812.61000000002</v>
      </c>
      <c r="Q308" s="390">
        <v>1006</v>
      </c>
      <c r="R308" s="390" t="s">
        <v>14</v>
      </c>
      <c r="S308" s="11">
        <f t="shared" si="59"/>
        <v>13490.010000000002</v>
      </c>
      <c r="T308" s="11">
        <f t="shared" si="60"/>
        <v>25507.020000000004</v>
      </c>
      <c r="U308" s="11">
        <f t="shared" si="57"/>
        <v>37519.010000000009</v>
      </c>
      <c r="V308" s="11">
        <f t="shared" si="57"/>
        <v>48366.010000000009</v>
      </c>
      <c r="W308" s="11">
        <f t="shared" si="57"/>
        <v>60346.010000000009</v>
      </c>
      <c r="X308" s="11">
        <f t="shared" si="57"/>
        <v>74574.010000000009</v>
      </c>
      <c r="Y308" s="11">
        <f t="shared" si="57"/>
        <v>88886.02</v>
      </c>
      <c r="Z308" s="11">
        <f t="shared" si="57"/>
        <v>104594.02</v>
      </c>
      <c r="AA308" s="11">
        <f t="shared" si="57"/>
        <v>119778.22</v>
      </c>
      <c r="AB308" s="11">
        <f t="shared" si="57"/>
        <v>134713.22</v>
      </c>
      <c r="AC308" s="11">
        <f t="shared" si="57"/>
        <v>148676.61000000002</v>
      </c>
      <c r="AD308" s="11">
        <f t="shared" si="57"/>
        <v>161812.61000000002</v>
      </c>
    </row>
    <row r="309" spans="1:30" x14ac:dyDescent="0.2">
      <c r="A309" s="390">
        <v>1007</v>
      </c>
      <c r="B309" s="390" t="s">
        <v>15</v>
      </c>
      <c r="C309" s="21">
        <f>+'[18]14'!$E$58*1000</f>
        <v>190625.01</v>
      </c>
      <c r="D309" s="21">
        <f>+'[18]14'!$F$58*1000</f>
        <v>189795.58</v>
      </c>
      <c r="E309" s="21">
        <f>+'[18]14'!$G$58*1000</f>
        <v>205048.90999999997</v>
      </c>
      <c r="F309" s="21">
        <f>+'[18]14'!$I$58*1000</f>
        <v>205904.64000000001</v>
      </c>
      <c r="G309" s="21">
        <f>+'[18]14'!$J$58*1000</f>
        <v>189341.68</v>
      </c>
      <c r="H309" s="21">
        <f>+'[18]14'!$K$58*1000</f>
        <v>212917.13</v>
      </c>
      <c r="I309" s="21">
        <f>+'[18]14'!$M$58*1000</f>
        <v>199111.70999999996</v>
      </c>
      <c r="J309" s="21">
        <f>+'[18]14'!$N$58*1000</f>
        <v>196831.65999999997</v>
      </c>
      <c r="K309" s="21">
        <f>+'[18]14'!$O$58*1000</f>
        <v>197664.09999999998</v>
      </c>
      <c r="L309" s="21">
        <f>+'[18]14'!$Q$58*1000</f>
        <v>195421.05</v>
      </c>
      <c r="M309" s="21">
        <f>+'[18]14'!$R$58*1000</f>
        <v>189437.15</v>
      </c>
      <c r="N309" s="21">
        <f>+'[18]14'!$S$58*1000</f>
        <v>186069.66999999998</v>
      </c>
      <c r="O309" s="451">
        <f t="shared" si="58"/>
        <v>2358168.29</v>
      </c>
      <c r="Q309" s="390">
        <v>1007</v>
      </c>
      <c r="R309" s="390" t="s">
        <v>15</v>
      </c>
      <c r="S309" s="11">
        <f t="shared" si="59"/>
        <v>190625.01</v>
      </c>
      <c r="T309" s="11">
        <f t="shared" si="60"/>
        <v>380420.58999999997</v>
      </c>
      <c r="U309" s="11">
        <f t="shared" si="57"/>
        <v>585469.5</v>
      </c>
      <c r="V309" s="11">
        <f t="shared" si="57"/>
        <v>791374.14</v>
      </c>
      <c r="W309" s="11">
        <f t="shared" si="57"/>
        <v>980715.82000000007</v>
      </c>
      <c r="X309" s="11">
        <f t="shared" si="57"/>
        <v>1193632.9500000002</v>
      </c>
      <c r="Y309" s="11">
        <f t="shared" si="57"/>
        <v>1392744.6600000001</v>
      </c>
      <c r="Z309" s="11">
        <f t="shared" si="57"/>
        <v>1589576.32</v>
      </c>
      <c r="AA309" s="11">
        <f t="shared" si="57"/>
        <v>1787240.42</v>
      </c>
      <c r="AB309" s="11">
        <f t="shared" si="57"/>
        <v>1982661.47</v>
      </c>
      <c r="AC309" s="11">
        <f t="shared" si="57"/>
        <v>2172098.62</v>
      </c>
      <c r="AD309" s="11">
        <f t="shared" si="57"/>
        <v>2358168.29</v>
      </c>
    </row>
    <row r="310" spans="1:30" x14ac:dyDescent="0.2">
      <c r="A310" s="390">
        <v>1008</v>
      </c>
      <c r="B310" s="390" t="s">
        <v>16</v>
      </c>
      <c r="C310" s="21">
        <f>+'[18]15'!$E$58*1000</f>
        <v>70026.059999999983</v>
      </c>
      <c r="D310" s="21">
        <f>+'[18]15'!$F$58*1000</f>
        <v>68826.369999999981</v>
      </c>
      <c r="E310" s="21">
        <f>+'[18]15'!$G$58*1000</f>
        <v>69238.490000000005</v>
      </c>
      <c r="F310" s="21">
        <f>+'[18]15'!$I$58*1000</f>
        <v>66352.17</v>
      </c>
      <c r="G310" s="21">
        <f>+'[18]15'!$J$58*1000</f>
        <v>58901.850000000006</v>
      </c>
      <c r="H310" s="21">
        <f>+'[18]15'!$K$58*1000</f>
        <v>68609.12999999999</v>
      </c>
      <c r="I310" s="21">
        <f>+'[18]15'!$M$58*1000</f>
        <v>66115.44</v>
      </c>
      <c r="J310" s="21">
        <f>+'[18]15'!$N$58*1000</f>
        <v>68746.16</v>
      </c>
      <c r="K310" s="21">
        <f>+'[18]15'!$O$58*1000</f>
        <v>66779.989999999991</v>
      </c>
      <c r="L310" s="21">
        <f>+'[18]15'!$Q$58*1000</f>
        <v>65513.30999999999</v>
      </c>
      <c r="M310" s="21">
        <f>+'[18]15'!$R$58*1000</f>
        <v>65888.829999999987</v>
      </c>
      <c r="N310" s="21">
        <f>+'[18]15'!$S$58*1000</f>
        <v>63963.72</v>
      </c>
      <c r="O310" s="451">
        <f t="shared" si="58"/>
        <v>798961.51999999979</v>
      </c>
      <c r="Q310" s="390">
        <v>1008</v>
      </c>
      <c r="R310" s="390" t="s">
        <v>16</v>
      </c>
      <c r="S310" s="11">
        <f t="shared" si="59"/>
        <v>70026.059999999983</v>
      </c>
      <c r="T310" s="11">
        <f t="shared" si="60"/>
        <v>138852.42999999996</v>
      </c>
      <c r="U310" s="11">
        <f t="shared" si="57"/>
        <v>208090.91999999998</v>
      </c>
      <c r="V310" s="11">
        <f t="shared" si="57"/>
        <v>274443.08999999997</v>
      </c>
      <c r="W310" s="11">
        <f t="shared" si="57"/>
        <v>333344.93999999994</v>
      </c>
      <c r="X310" s="11">
        <f t="shared" si="57"/>
        <v>401954.06999999995</v>
      </c>
      <c r="Y310" s="11">
        <f t="shared" si="57"/>
        <v>468069.50999999995</v>
      </c>
      <c r="Z310" s="11">
        <f t="shared" si="57"/>
        <v>536815.66999999993</v>
      </c>
      <c r="AA310" s="11">
        <f t="shared" si="57"/>
        <v>603595.65999999992</v>
      </c>
      <c r="AB310" s="11">
        <f t="shared" si="57"/>
        <v>669108.96999999986</v>
      </c>
      <c r="AC310" s="11">
        <f t="shared" si="57"/>
        <v>734997.79999999981</v>
      </c>
      <c r="AD310" s="11">
        <f t="shared" si="57"/>
        <v>798961.51999999979</v>
      </c>
    </row>
    <row r="311" spans="1:30" x14ac:dyDescent="0.2">
      <c r="A311" s="390">
        <v>1009</v>
      </c>
      <c r="B311" s="390" t="s">
        <v>17</v>
      </c>
      <c r="C311" s="21">
        <f>+'[18]16'!$E$58*1000</f>
        <v>60905.120000000003</v>
      </c>
      <c r="D311" s="21">
        <f>+'[18]16'!$F$58*1000</f>
        <v>57234.18</v>
      </c>
      <c r="E311" s="21">
        <f>+'[18]16'!$G$58*1000</f>
        <v>58833.180000000008</v>
      </c>
      <c r="F311" s="21">
        <f>+'[18]16'!$I$58*1000</f>
        <v>63502.15</v>
      </c>
      <c r="G311" s="21">
        <f>+'[18]16'!$J$58*1000</f>
        <v>56486.660000000011</v>
      </c>
      <c r="H311" s="21">
        <f>+'[18]16'!$K$58*1000</f>
        <v>62101.820000000014</v>
      </c>
      <c r="I311" s="21">
        <f>+'[18]16'!$M$58*1000</f>
        <v>62416.880000000012</v>
      </c>
      <c r="J311" s="21">
        <f>+'[18]16'!$N$58*1000</f>
        <v>63879.3</v>
      </c>
      <c r="K311" s="21">
        <f>+'[18]16'!$O$58*1000</f>
        <v>62535.180000000008</v>
      </c>
      <c r="L311" s="21">
        <f>+'[18]16'!$Q$58*1000</f>
        <v>65577.179999999993</v>
      </c>
      <c r="M311" s="21">
        <f>+'[18]16'!$R$58*1000</f>
        <v>61349.79</v>
      </c>
      <c r="N311" s="21">
        <f>+'[18]16'!$S$58*1000</f>
        <v>70547.149999999994</v>
      </c>
      <c r="O311" s="451">
        <f t="shared" si="58"/>
        <v>745368.5900000002</v>
      </c>
      <c r="Q311" s="390">
        <v>1009</v>
      </c>
      <c r="R311" s="390" t="s">
        <v>17</v>
      </c>
      <c r="S311" s="11">
        <f t="shared" si="59"/>
        <v>60905.120000000003</v>
      </c>
      <c r="T311" s="11">
        <f t="shared" si="60"/>
        <v>118139.3</v>
      </c>
      <c r="U311" s="11">
        <f t="shared" si="57"/>
        <v>176972.48</v>
      </c>
      <c r="V311" s="11">
        <f t="shared" si="57"/>
        <v>240474.63</v>
      </c>
      <c r="W311" s="11">
        <f t="shared" si="57"/>
        <v>296961.29000000004</v>
      </c>
      <c r="X311" s="11">
        <f t="shared" si="57"/>
        <v>359063.11000000004</v>
      </c>
      <c r="Y311" s="11">
        <f t="shared" si="57"/>
        <v>421479.99000000005</v>
      </c>
      <c r="Z311" s="11">
        <f t="shared" si="57"/>
        <v>485359.29000000004</v>
      </c>
      <c r="AA311" s="11">
        <f t="shared" si="57"/>
        <v>547894.47000000009</v>
      </c>
      <c r="AB311" s="11">
        <f t="shared" si="57"/>
        <v>613471.65000000014</v>
      </c>
      <c r="AC311" s="11">
        <f t="shared" si="57"/>
        <v>674821.44000000018</v>
      </c>
      <c r="AD311" s="11">
        <f t="shared" si="57"/>
        <v>745368.5900000002</v>
      </c>
    </row>
    <row r="312" spans="1:30" x14ac:dyDescent="0.2">
      <c r="A312" s="390">
        <v>1010</v>
      </c>
      <c r="B312" s="390" t="s">
        <v>19</v>
      </c>
      <c r="C312" s="21">
        <f>+'[18]18'!$E$58*1000</f>
        <v>37919.68</v>
      </c>
      <c r="D312" s="21">
        <f>+'[18]18'!$F$58*1000</f>
        <v>42554.930000000008</v>
      </c>
      <c r="E312" s="21">
        <f>+'[18]18'!$G$58*1000</f>
        <v>37125.990000000005</v>
      </c>
      <c r="F312" s="21">
        <f>+'[18]18'!$I$58*1000</f>
        <v>34009.300000000003</v>
      </c>
      <c r="G312" s="21">
        <f>+'[18]18'!$J$58*1000</f>
        <v>33382.650000000009</v>
      </c>
      <c r="H312" s="21">
        <f>+'[18]18'!$K$58*1000</f>
        <v>40208.04</v>
      </c>
      <c r="I312" s="21">
        <f>+'[18]18'!$M$58*1000</f>
        <v>44245.47</v>
      </c>
      <c r="J312" s="21">
        <f>+'[18]18'!$N$58*1000</f>
        <v>42454.290000000008</v>
      </c>
      <c r="K312" s="21">
        <f>+'[18]18'!$O$58*1000</f>
        <v>37840.22</v>
      </c>
      <c r="L312" s="21">
        <f>+'[18]18'!$Q$58*1000</f>
        <v>37023.75</v>
      </c>
      <c r="M312" s="21">
        <f>+'[18]18'!$R$58*1000</f>
        <v>30505.970000000005</v>
      </c>
      <c r="N312" s="21">
        <f>+'[18]18'!$S$58*1000</f>
        <v>38146.350000000006</v>
      </c>
      <c r="O312" s="451">
        <f t="shared" si="58"/>
        <v>455416.64000000013</v>
      </c>
      <c r="Q312" s="390">
        <v>1010</v>
      </c>
      <c r="R312" s="390" t="s">
        <v>19</v>
      </c>
      <c r="S312" s="11">
        <f t="shared" si="59"/>
        <v>37919.68</v>
      </c>
      <c r="T312" s="11">
        <f t="shared" si="60"/>
        <v>80474.610000000015</v>
      </c>
      <c r="U312" s="11">
        <f t="shared" si="57"/>
        <v>117600.60000000002</v>
      </c>
      <c r="V312" s="11">
        <f t="shared" si="57"/>
        <v>151609.90000000002</v>
      </c>
      <c r="W312" s="11">
        <f t="shared" si="57"/>
        <v>184992.55000000005</v>
      </c>
      <c r="X312" s="11">
        <f t="shared" si="57"/>
        <v>225200.59000000005</v>
      </c>
      <c r="Y312" s="11">
        <f t="shared" si="57"/>
        <v>269446.06000000006</v>
      </c>
      <c r="Z312" s="11">
        <f t="shared" si="57"/>
        <v>311900.35000000009</v>
      </c>
      <c r="AA312" s="11">
        <f t="shared" si="57"/>
        <v>349740.57000000007</v>
      </c>
      <c r="AB312" s="11">
        <f t="shared" si="57"/>
        <v>386764.32000000007</v>
      </c>
      <c r="AC312" s="11">
        <f t="shared" si="57"/>
        <v>417270.2900000001</v>
      </c>
      <c r="AD312" s="11">
        <f t="shared" si="57"/>
        <v>455416.64000000013</v>
      </c>
    </row>
    <row r="313" spans="1:30" x14ac:dyDescent="0.2">
      <c r="A313" s="390">
        <v>1011</v>
      </c>
      <c r="B313" s="390" t="s">
        <v>20</v>
      </c>
      <c r="C313" s="21">
        <f>+'[18]19'!$E$58*1000</f>
        <v>59907.08</v>
      </c>
      <c r="D313" s="21">
        <f>+'[18]19'!$F$58*1000</f>
        <v>56021.21</v>
      </c>
      <c r="E313" s="21">
        <f>+'[18]19'!$G$58*1000</f>
        <v>59595.960000000006</v>
      </c>
      <c r="F313" s="21">
        <f>+'[18]19'!$I$58*1000</f>
        <v>59057.86</v>
      </c>
      <c r="G313" s="21">
        <f>+'[18]19'!$J$58*1000</f>
        <v>54283.700000000004</v>
      </c>
      <c r="H313" s="21">
        <f>+'[18]19'!$K$58*1000</f>
        <v>67615.62</v>
      </c>
      <c r="I313" s="21">
        <f>+'[18]19'!$M$58*1000</f>
        <v>70188.180000000008</v>
      </c>
      <c r="J313" s="21">
        <f>+'[18]19'!$N$58*1000</f>
        <v>71934.809999999983</v>
      </c>
      <c r="K313" s="21">
        <f>+'[18]19'!$O$58*1000</f>
        <v>63816.36</v>
      </c>
      <c r="L313" s="21">
        <f>+'[18]19'!$Q$58*1000</f>
        <v>61881.279999999999</v>
      </c>
      <c r="M313" s="21">
        <f>+'[18]19'!$R$58*1000</f>
        <v>62220.51</v>
      </c>
      <c r="N313" s="21">
        <f>+'[18]19'!$S$58*1000</f>
        <v>61467.66</v>
      </c>
      <c r="O313" s="451">
        <f t="shared" si="58"/>
        <v>747990.2300000001</v>
      </c>
      <c r="Q313" s="390">
        <v>1011</v>
      </c>
      <c r="R313" s="390" t="s">
        <v>20</v>
      </c>
      <c r="S313" s="11">
        <f t="shared" si="59"/>
        <v>59907.08</v>
      </c>
      <c r="T313" s="11">
        <f t="shared" si="60"/>
        <v>115928.29000000001</v>
      </c>
      <c r="U313" s="11">
        <f t="shared" si="57"/>
        <v>175524.25</v>
      </c>
      <c r="V313" s="11">
        <f t="shared" si="57"/>
        <v>234582.11</v>
      </c>
      <c r="W313" s="11">
        <f t="shared" si="57"/>
        <v>288865.81</v>
      </c>
      <c r="X313" s="11">
        <f t="shared" si="57"/>
        <v>356481.43</v>
      </c>
      <c r="Y313" s="11">
        <f t="shared" si="57"/>
        <v>426669.61</v>
      </c>
      <c r="Z313" s="11">
        <f t="shared" si="57"/>
        <v>498604.42</v>
      </c>
      <c r="AA313" s="11">
        <f t="shared" si="57"/>
        <v>562420.78</v>
      </c>
      <c r="AB313" s="11">
        <f t="shared" si="57"/>
        <v>624302.06000000006</v>
      </c>
      <c r="AC313" s="11">
        <f t="shared" si="57"/>
        <v>686522.57000000007</v>
      </c>
      <c r="AD313" s="11">
        <f t="shared" si="57"/>
        <v>747990.2300000001</v>
      </c>
    </row>
    <row r="314" spans="1:30" x14ac:dyDescent="0.2">
      <c r="A314" s="390">
        <v>1012</v>
      </c>
      <c r="B314" s="390" t="s">
        <v>21</v>
      </c>
      <c r="C314" s="21">
        <f>+'[18]20'!$E$58*1000</f>
        <v>247654.48000000004</v>
      </c>
      <c r="D314" s="21">
        <f>+'[18]20'!$F$58*1000</f>
        <v>239807.80999999997</v>
      </c>
      <c r="E314" s="21">
        <f>+'[18]20'!$G$58*1000</f>
        <v>247004.62000000002</v>
      </c>
      <c r="F314" s="21">
        <f>+'[18]20'!$I$58*1000</f>
        <v>227422.59</v>
      </c>
      <c r="G314" s="21">
        <f>+'[18]20'!$J$58*1000</f>
        <v>210884.19999999998</v>
      </c>
      <c r="H314" s="21">
        <f>+'[18]20'!$K$58*1000</f>
        <v>244404.01000000007</v>
      </c>
      <c r="I314" s="21">
        <f>+'[18]20'!$M$58*1000</f>
        <v>214118.83000000002</v>
      </c>
      <c r="J314" s="21">
        <f>+'[18]20'!$N$58*1000</f>
        <v>231568.91999999998</v>
      </c>
      <c r="K314" s="21">
        <f>+'[18]20'!$O$58*1000</f>
        <v>217749.38</v>
      </c>
      <c r="L314" s="21">
        <f>+'[18]20'!$Q$58*1000</f>
        <v>215699.07</v>
      </c>
      <c r="M314" s="21">
        <f>+'[18]20'!$R$58*1000</f>
        <v>219849.33</v>
      </c>
      <c r="N314" s="21">
        <f>+'[18]20'!$S$58*1000</f>
        <v>200908.57</v>
      </c>
      <c r="O314" s="451">
        <f t="shared" si="58"/>
        <v>2717071.8099999996</v>
      </c>
      <c r="Q314" s="390">
        <v>1012</v>
      </c>
      <c r="R314" s="390" t="s">
        <v>21</v>
      </c>
      <c r="S314" s="11">
        <f t="shared" si="59"/>
        <v>247654.48000000004</v>
      </c>
      <c r="T314" s="11">
        <f t="shared" si="60"/>
        <v>487462.29000000004</v>
      </c>
      <c r="U314" s="11">
        <f t="shared" si="57"/>
        <v>734466.91</v>
      </c>
      <c r="V314" s="11">
        <f t="shared" si="57"/>
        <v>961889.5</v>
      </c>
      <c r="W314" s="11">
        <f t="shared" si="57"/>
        <v>1172773.7</v>
      </c>
      <c r="X314" s="11">
        <f t="shared" si="57"/>
        <v>1417177.71</v>
      </c>
      <c r="Y314" s="11">
        <f t="shared" si="57"/>
        <v>1631296.54</v>
      </c>
      <c r="Z314" s="11">
        <f t="shared" si="57"/>
        <v>1862865.46</v>
      </c>
      <c r="AA314" s="11">
        <f t="shared" si="57"/>
        <v>2080614.8399999999</v>
      </c>
      <c r="AB314" s="11">
        <f t="shared" si="57"/>
        <v>2296313.9099999997</v>
      </c>
      <c r="AC314" s="11">
        <f t="shared" si="57"/>
        <v>2516163.2399999998</v>
      </c>
      <c r="AD314" s="11">
        <f t="shared" si="57"/>
        <v>2717071.8099999996</v>
      </c>
    </row>
    <row r="315" spans="1:30" x14ac:dyDescent="0.2">
      <c r="A315" s="390">
        <v>1013</v>
      </c>
      <c r="B315" s="390" t="s">
        <v>22</v>
      </c>
      <c r="C315" s="21">
        <f>+'[18]21'!$E$58*1000</f>
        <v>15485.08</v>
      </c>
      <c r="D315" s="21">
        <f>+'[18]21'!$F$58*1000</f>
        <v>13982.99</v>
      </c>
      <c r="E315" s="21">
        <f>+'[18]21'!$G$58*1000</f>
        <v>16355.49</v>
      </c>
      <c r="F315" s="21">
        <f>+'[18]21'!$I$58*1000</f>
        <v>12846.59</v>
      </c>
      <c r="G315" s="21">
        <f>+'[18]21'!$J$58*1000</f>
        <v>11342.17</v>
      </c>
      <c r="H315" s="21">
        <f>+'[18]21'!$K$58*1000</f>
        <v>14101.08</v>
      </c>
      <c r="I315" s="21">
        <f>+'[18]21'!$M$58*1000</f>
        <v>14795.59</v>
      </c>
      <c r="J315" s="21">
        <f>+'[18]21'!$N$58*1000</f>
        <v>15331.469999999998</v>
      </c>
      <c r="K315" s="21">
        <f>+'[18]21'!$O$58*1000</f>
        <v>15520.680000000002</v>
      </c>
      <c r="L315" s="21">
        <f>+'[18]21'!$Q$58*1000</f>
        <v>16348.779999999997</v>
      </c>
      <c r="M315" s="21">
        <f>+'[18]21'!$R$58*1000</f>
        <v>16224.84</v>
      </c>
      <c r="N315" s="21">
        <f>+'[18]21'!$S$58*1000</f>
        <v>14172.630000000001</v>
      </c>
      <c r="O315" s="451">
        <f t="shared" si="58"/>
        <v>176507.38999999998</v>
      </c>
      <c r="Q315" s="390">
        <v>1013</v>
      </c>
      <c r="R315" s="390" t="s">
        <v>22</v>
      </c>
      <c r="S315" s="11">
        <f t="shared" si="59"/>
        <v>15485.08</v>
      </c>
      <c r="T315" s="11">
        <f t="shared" si="60"/>
        <v>29468.07</v>
      </c>
      <c r="U315" s="11">
        <f t="shared" si="57"/>
        <v>45823.56</v>
      </c>
      <c r="V315" s="11">
        <f t="shared" si="57"/>
        <v>58670.149999999994</v>
      </c>
      <c r="W315" s="11">
        <f t="shared" si="57"/>
        <v>70012.319999999992</v>
      </c>
      <c r="X315" s="11">
        <f t="shared" si="57"/>
        <v>84113.4</v>
      </c>
      <c r="Y315" s="11">
        <f t="shared" si="57"/>
        <v>98908.989999999991</v>
      </c>
      <c r="Z315" s="11">
        <f t="shared" si="57"/>
        <v>114240.45999999999</v>
      </c>
      <c r="AA315" s="11">
        <f t="shared" si="57"/>
        <v>129761.14</v>
      </c>
      <c r="AB315" s="11">
        <f t="shared" si="57"/>
        <v>146109.91999999998</v>
      </c>
      <c r="AC315" s="11">
        <f t="shared" si="57"/>
        <v>162334.75999999998</v>
      </c>
      <c r="AD315" s="11">
        <f t="shared" si="57"/>
        <v>176507.38999999998</v>
      </c>
    </row>
    <row r="316" spans="1:30" x14ac:dyDescent="0.2">
      <c r="A316" s="390">
        <v>1014</v>
      </c>
      <c r="B316" s="390" t="s">
        <v>23</v>
      </c>
      <c r="C316" s="21">
        <f>+'[18]22'!$E$58*1000</f>
        <v>595206.73</v>
      </c>
      <c r="D316" s="21">
        <f>+'[18]22'!$F$58*1000</f>
        <v>430013.89</v>
      </c>
      <c r="E316" s="21">
        <f>+'[18]22'!$G$58*1000</f>
        <v>480870.79000000004</v>
      </c>
      <c r="F316" s="21">
        <f>+'[18]22'!$I$58*1000</f>
        <v>564465.25</v>
      </c>
      <c r="G316" s="21">
        <f>+'[18]22'!$J$58*1000</f>
        <v>484038.64</v>
      </c>
      <c r="H316" s="21">
        <f>+'[18]22'!$K$58*1000</f>
        <v>559338.03</v>
      </c>
      <c r="I316" s="21">
        <f>+'[18]22'!$M$58*1000</f>
        <v>495832.50000000006</v>
      </c>
      <c r="J316" s="21">
        <f>+'[18]22'!$N$58*1000</f>
        <v>515725.1100000001</v>
      </c>
      <c r="K316" s="21">
        <f>+'[18]22'!$O$58*1000</f>
        <v>525705.71000000008</v>
      </c>
      <c r="L316" s="21">
        <f>+'[18]22'!$Q$58*1000</f>
        <v>478382.91</v>
      </c>
      <c r="M316" s="21">
        <f>+'[18]22'!$R$58*1000</f>
        <v>513374.7900000001</v>
      </c>
      <c r="N316" s="21">
        <f>+'[18]22'!$S$58*1000</f>
        <v>457525.46</v>
      </c>
      <c r="O316" s="451">
        <f t="shared" si="58"/>
        <v>6100479.8100000005</v>
      </c>
      <c r="Q316" s="390">
        <v>1014</v>
      </c>
      <c r="R316" s="390" t="s">
        <v>23</v>
      </c>
      <c r="S316" s="11">
        <f t="shared" si="59"/>
        <v>595206.73</v>
      </c>
      <c r="T316" s="11">
        <f t="shared" si="60"/>
        <v>1025220.62</v>
      </c>
      <c r="U316" s="11">
        <f t="shared" si="57"/>
        <v>1506091.4100000001</v>
      </c>
      <c r="V316" s="11">
        <f t="shared" si="57"/>
        <v>2070556.6600000001</v>
      </c>
      <c r="W316" s="11">
        <f t="shared" si="57"/>
        <v>2554595.3000000003</v>
      </c>
      <c r="X316" s="11">
        <f t="shared" si="57"/>
        <v>3113933.33</v>
      </c>
      <c r="Y316" s="11">
        <f t="shared" si="57"/>
        <v>3609765.83</v>
      </c>
      <c r="Z316" s="11">
        <f t="shared" si="57"/>
        <v>4125490.9400000004</v>
      </c>
      <c r="AA316" s="11">
        <f t="shared" si="57"/>
        <v>4651196.6500000004</v>
      </c>
      <c r="AB316" s="11">
        <f t="shared" si="57"/>
        <v>5129579.5600000005</v>
      </c>
      <c r="AC316" s="11">
        <f t="shared" si="57"/>
        <v>5642954.3500000006</v>
      </c>
      <c r="AD316" s="11">
        <f t="shared" si="57"/>
        <v>6100479.8100000005</v>
      </c>
    </row>
    <row r="317" spans="1:30" x14ac:dyDescent="0.2">
      <c r="A317" s="390">
        <v>1015</v>
      </c>
      <c r="B317" s="390" t="s">
        <v>24</v>
      </c>
      <c r="C317" s="21">
        <f>+'[18]23'!$E$58*1000</f>
        <v>70028</v>
      </c>
      <c r="D317" s="21">
        <f>+'[18]23'!$F$58*1000</f>
        <v>67854.999999999985</v>
      </c>
      <c r="E317" s="21">
        <f>+'[18]23'!$G$58*1000</f>
        <v>71516</v>
      </c>
      <c r="F317" s="21">
        <f>+'[18]23'!$I$58*1000</f>
        <v>71791.000000000015</v>
      </c>
      <c r="G317" s="21">
        <f>+'[18]23'!$J$58*1000</f>
        <v>65184.000000000015</v>
      </c>
      <c r="H317" s="21">
        <f>+'[18]23'!$K$58*1000</f>
        <v>74776.009999999995</v>
      </c>
      <c r="I317" s="21">
        <f>+'[18]23'!$M$58*1000</f>
        <v>71296</v>
      </c>
      <c r="J317" s="21">
        <f>+'[18]23'!$N$58*1000</f>
        <v>74259</v>
      </c>
      <c r="K317" s="21">
        <f>+'[18]23'!$O$58*1000</f>
        <v>71375.000000000015</v>
      </c>
      <c r="L317" s="21">
        <f>+'[18]23'!$Q$58*1000</f>
        <v>71158.010000000009</v>
      </c>
      <c r="M317" s="21">
        <f>+'[18]23'!$R$58*1000</f>
        <v>72017.000000000015</v>
      </c>
      <c r="N317" s="21">
        <f>+'[18]23'!$S$58*1000</f>
        <v>67148</v>
      </c>
      <c r="O317" s="451">
        <f t="shared" si="58"/>
        <v>848403.02</v>
      </c>
      <c r="Q317" s="390">
        <v>1015</v>
      </c>
      <c r="R317" s="390" t="s">
        <v>24</v>
      </c>
      <c r="S317" s="11">
        <f t="shared" si="59"/>
        <v>70028</v>
      </c>
      <c r="T317" s="11">
        <f t="shared" si="60"/>
        <v>137883</v>
      </c>
      <c r="U317" s="11">
        <f t="shared" si="57"/>
        <v>209399</v>
      </c>
      <c r="V317" s="11">
        <f t="shared" si="57"/>
        <v>281190</v>
      </c>
      <c r="W317" s="11">
        <f t="shared" si="57"/>
        <v>346374</v>
      </c>
      <c r="X317" s="11">
        <f t="shared" si="57"/>
        <v>421150.01</v>
      </c>
      <c r="Y317" s="11">
        <f t="shared" si="57"/>
        <v>492446.01</v>
      </c>
      <c r="Z317" s="11">
        <f t="shared" si="57"/>
        <v>566705.01</v>
      </c>
      <c r="AA317" s="11">
        <f t="shared" si="57"/>
        <v>638080.01</v>
      </c>
      <c r="AB317" s="11">
        <f t="shared" si="57"/>
        <v>709238.02</v>
      </c>
      <c r="AC317" s="11">
        <f t="shared" si="57"/>
        <v>781255.02</v>
      </c>
      <c r="AD317" s="11">
        <f t="shared" si="57"/>
        <v>848403.02</v>
      </c>
    </row>
    <row r="318" spans="1:30" x14ac:dyDescent="0.2">
      <c r="A318" s="390">
        <v>1016</v>
      </c>
      <c r="B318" s="390" t="s">
        <v>25</v>
      </c>
      <c r="C318" s="21">
        <f>+'[18]24'!$E$58*1000</f>
        <v>60089.979999999996</v>
      </c>
      <c r="D318" s="21">
        <f>+'[18]24'!$F$58*1000</f>
        <v>58254.86</v>
      </c>
      <c r="E318" s="21">
        <f>+'[18]24'!$G$58*1000</f>
        <v>66516.19</v>
      </c>
      <c r="F318" s="21">
        <f>+'[18]24'!$I$58*1000</f>
        <v>74805.98000000001</v>
      </c>
      <c r="G318" s="21">
        <f>+'[18]24'!$J$58*1000</f>
        <v>63670.969999999994</v>
      </c>
      <c r="H318" s="21">
        <f>+'[18]24'!$K$58*1000</f>
        <v>74337.38</v>
      </c>
      <c r="I318" s="21">
        <f>+'[18]24'!$M$58*1000</f>
        <v>77154.31</v>
      </c>
      <c r="J318" s="21">
        <f>+'[18]24'!$N$58*1000</f>
        <v>74155.11</v>
      </c>
      <c r="K318" s="21">
        <f>+'[18]24'!$O$58*1000</f>
        <v>71914.839999999982</v>
      </c>
      <c r="L318" s="21">
        <f>+'[18]24'!$Q$58*1000</f>
        <v>76491.039999999979</v>
      </c>
      <c r="M318" s="21">
        <f>+'[18]24'!$R$58*1000</f>
        <v>72406.91</v>
      </c>
      <c r="N318" s="21">
        <f>+'[18]24'!$S$58*1000</f>
        <v>68052.74000000002</v>
      </c>
      <c r="O318" s="451">
        <f t="shared" si="58"/>
        <v>837850.30999999994</v>
      </c>
      <c r="Q318" s="390">
        <v>1016</v>
      </c>
      <c r="R318" s="390" t="s">
        <v>25</v>
      </c>
      <c r="S318" s="11">
        <f t="shared" si="59"/>
        <v>60089.979999999996</v>
      </c>
      <c r="T318" s="11">
        <f t="shared" si="60"/>
        <v>118344.84</v>
      </c>
      <c r="U318" s="11">
        <f t="shared" si="57"/>
        <v>184861.03</v>
      </c>
      <c r="V318" s="11">
        <f t="shared" si="57"/>
        <v>259667.01</v>
      </c>
      <c r="W318" s="11">
        <f t="shared" si="57"/>
        <v>323337.98</v>
      </c>
      <c r="X318" s="11">
        <f t="shared" si="57"/>
        <v>397675.36</v>
      </c>
      <c r="Y318" s="11">
        <f t="shared" si="57"/>
        <v>474829.67</v>
      </c>
      <c r="Z318" s="11">
        <f t="shared" si="57"/>
        <v>548984.78</v>
      </c>
      <c r="AA318" s="11">
        <f t="shared" si="57"/>
        <v>620899.62</v>
      </c>
      <c r="AB318" s="11">
        <f t="shared" si="57"/>
        <v>697390.65999999992</v>
      </c>
      <c r="AC318" s="11">
        <f t="shared" si="57"/>
        <v>769797.57</v>
      </c>
      <c r="AD318" s="11">
        <f t="shared" si="57"/>
        <v>837850.30999999994</v>
      </c>
    </row>
    <row r="319" spans="1:30" x14ac:dyDescent="0.2">
      <c r="A319" s="390">
        <v>1017</v>
      </c>
      <c r="B319" s="390" t="s">
        <v>26</v>
      </c>
      <c r="C319" s="21">
        <f>+'[18]25'!$E$58*1000</f>
        <v>134648.44</v>
      </c>
      <c r="D319" s="21">
        <f>+'[18]25'!$F$58*1000</f>
        <v>132195.75</v>
      </c>
      <c r="E319" s="21">
        <f>+'[18]25'!$G$58*1000</f>
        <v>126030.35</v>
      </c>
      <c r="F319" s="21">
        <f>+'[18]25'!$I$58*1000</f>
        <v>121629.66999999998</v>
      </c>
      <c r="G319" s="21">
        <f>+'[18]25'!$J$58*1000</f>
        <v>116069.55</v>
      </c>
      <c r="H319" s="21">
        <f>+'[18]25'!$K$58*1000</f>
        <v>136973.26999999999</v>
      </c>
      <c r="I319" s="21">
        <f>+'[18]25'!$M$58*1000</f>
        <v>129611.99000000002</v>
      </c>
      <c r="J319" s="21">
        <f>+'[18]25'!$N$58*1000</f>
        <v>140049.26999999999</v>
      </c>
      <c r="K319" s="21">
        <f>+'[18]25'!$O$58*1000</f>
        <v>132820.4</v>
      </c>
      <c r="L319" s="21">
        <f>+'[18]25'!$Q$58*1000</f>
        <v>127115.69</v>
      </c>
      <c r="M319" s="21">
        <f>+'[18]25'!$R$58*1000</f>
        <v>124737.66000000002</v>
      </c>
      <c r="N319" s="21">
        <f>+'[18]25'!$S$58*1000</f>
        <v>123557.42</v>
      </c>
      <c r="O319" s="451">
        <f t="shared" si="58"/>
        <v>1545439.4599999997</v>
      </c>
      <c r="Q319" s="390">
        <v>1017</v>
      </c>
      <c r="R319" s="390" t="s">
        <v>26</v>
      </c>
      <c r="S319" s="11">
        <f t="shared" si="59"/>
        <v>134648.44</v>
      </c>
      <c r="T319" s="11">
        <f t="shared" si="60"/>
        <v>266844.19</v>
      </c>
      <c r="U319" s="11">
        <f t="shared" si="57"/>
        <v>392874.54000000004</v>
      </c>
      <c r="V319" s="11">
        <f t="shared" si="57"/>
        <v>514504.21</v>
      </c>
      <c r="W319" s="11">
        <f t="shared" si="57"/>
        <v>630573.76</v>
      </c>
      <c r="X319" s="11">
        <f t="shared" si="57"/>
        <v>767547.03</v>
      </c>
      <c r="Y319" s="11">
        <f t="shared" si="57"/>
        <v>897159.02</v>
      </c>
      <c r="Z319" s="11">
        <f t="shared" si="57"/>
        <v>1037208.29</v>
      </c>
      <c r="AA319" s="11">
        <f t="shared" si="57"/>
        <v>1170028.69</v>
      </c>
      <c r="AB319" s="11">
        <f t="shared" si="57"/>
        <v>1297144.3799999999</v>
      </c>
      <c r="AC319" s="11">
        <f t="shared" si="57"/>
        <v>1421882.0399999998</v>
      </c>
      <c r="AD319" s="11">
        <f t="shared" si="57"/>
        <v>1545439.4599999997</v>
      </c>
    </row>
    <row r="320" spans="1:30" x14ac:dyDescent="0.2">
      <c r="A320" s="390">
        <v>1018</v>
      </c>
      <c r="B320" s="390" t="s">
        <v>27</v>
      </c>
      <c r="C320" s="21">
        <f>+'[18]26'!$E$58*1000</f>
        <v>63096.43</v>
      </c>
      <c r="D320" s="21">
        <f>+'[18]26'!$F$58*1000</f>
        <v>59089.04</v>
      </c>
      <c r="E320" s="21">
        <f>+'[18]26'!$G$58*1000</f>
        <v>64212.57</v>
      </c>
      <c r="F320" s="21">
        <f>+'[18]26'!$I$58*1000</f>
        <v>64454.6</v>
      </c>
      <c r="G320" s="21">
        <f>+'[18]26'!$J$58*1000</f>
        <v>57203.16</v>
      </c>
      <c r="H320" s="21">
        <f>+'[18]26'!$K$58*1000</f>
        <v>70629.98000000001</v>
      </c>
      <c r="I320" s="21">
        <f>+'[18]26'!$M$58*1000</f>
        <v>66055.23</v>
      </c>
      <c r="J320" s="21">
        <f>+'[18]26'!$N$58*1000</f>
        <v>68359.05</v>
      </c>
      <c r="K320" s="21">
        <f>+'[18]26'!$O$58*1000</f>
        <v>65920.290000000008</v>
      </c>
      <c r="L320" s="21">
        <f>+'[18]26'!$Q$58*1000</f>
        <v>66297.930000000008</v>
      </c>
      <c r="M320" s="21">
        <f>+'[18]26'!$R$58*1000</f>
        <v>64309.63</v>
      </c>
      <c r="N320" s="21">
        <f>+'[18]26'!$S$58*1000</f>
        <v>65064.30999999999</v>
      </c>
      <c r="O320" s="451">
        <f t="shared" si="58"/>
        <v>774692.22</v>
      </c>
      <c r="Q320" s="390">
        <v>1018</v>
      </c>
      <c r="R320" s="390" t="s">
        <v>27</v>
      </c>
      <c r="S320" s="11">
        <f t="shared" si="59"/>
        <v>63096.43</v>
      </c>
      <c r="T320" s="11">
        <f t="shared" si="60"/>
        <v>122185.47</v>
      </c>
      <c r="U320" s="11">
        <f t="shared" si="57"/>
        <v>186398.04</v>
      </c>
      <c r="V320" s="11">
        <f t="shared" si="57"/>
        <v>250852.64</v>
      </c>
      <c r="W320" s="11">
        <f t="shared" si="57"/>
        <v>308055.80000000005</v>
      </c>
      <c r="X320" s="11">
        <f t="shared" si="57"/>
        <v>378685.78</v>
      </c>
      <c r="Y320" s="11">
        <f t="shared" si="57"/>
        <v>444741.01</v>
      </c>
      <c r="Z320" s="11">
        <f t="shared" si="57"/>
        <v>513100.06</v>
      </c>
      <c r="AA320" s="11">
        <f t="shared" si="57"/>
        <v>579020.35</v>
      </c>
      <c r="AB320" s="11">
        <f t="shared" si="57"/>
        <v>645318.28</v>
      </c>
      <c r="AC320" s="11">
        <f t="shared" si="57"/>
        <v>709627.91</v>
      </c>
      <c r="AD320" s="11">
        <f t="shared" si="57"/>
        <v>774692.22</v>
      </c>
    </row>
    <row r="321" spans="1:30" x14ac:dyDescent="0.2">
      <c r="A321" s="390">
        <v>1019</v>
      </c>
      <c r="B321" s="390" t="s">
        <v>28</v>
      </c>
      <c r="C321" s="21">
        <f>+'[18]27'!$E$58*1000</f>
        <v>26930.449999999997</v>
      </c>
      <c r="D321" s="21">
        <f>+'[18]27'!$F$58*1000</f>
        <v>26544.560000000001</v>
      </c>
      <c r="E321" s="21">
        <f>+'[18]27'!$G$58*1000</f>
        <v>26062.84</v>
      </c>
      <c r="F321" s="21">
        <f>+'[18]27'!$I$58*1000</f>
        <v>26993.88</v>
      </c>
      <c r="G321" s="21">
        <f>+'[18]27'!$J$58*1000</f>
        <v>24276.98</v>
      </c>
      <c r="H321" s="21">
        <f>+'[18]27'!$K$58*1000</f>
        <v>27535.949999999997</v>
      </c>
      <c r="I321" s="21">
        <f>+'[18]27'!$M$58*1000</f>
        <v>28143.259999999995</v>
      </c>
      <c r="J321" s="21">
        <f>+'[18]27'!$N$58*1000</f>
        <v>27016.05</v>
      </c>
      <c r="K321" s="21">
        <f>+'[18]27'!$O$58*1000</f>
        <v>26091.43</v>
      </c>
      <c r="L321" s="21">
        <f>+'[18]27'!$Q$58*1000</f>
        <v>26530.89</v>
      </c>
      <c r="M321" s="21">
        <f>+'[18]27'!$R$58*1000</f>
        <v>27252.919999999991</v>
      </c>
      <c r="N321" s="21">
        <f>+'[18]27'!$S$58*1000</f>
        <v>25612.079999999998</v>
      </c>
      <c r="O321" s="451">
        <f t="shared" si="58"/>
        <v>318991.28999999998</v>
      </c>
      <c r="Q321" s="390">
        <v>1019</v>
      </c>
      <c r="R321" s="390" t="s">
        <v>28</v>
      </c>
      <c r="S321" s="11">
        <f t="shared" si="59"/>
        <v>26930.449999999997</v>
      </c>
      <c r="T321" s="11">
        <f t="shared" si="60"/>
        <v>53475.009999999995</v>
      </c>
      <c r="U321" s="11">
        <f t="shared" si="60"/>
        <v>79537.849999999991</v>
      </c>
      <c r="V321" s="11">
        <f t="shared" si="60"/>
        <v>106531.73</v>
      </c>
      <c r="W321" s="11">
        <f t="shared" si="60"/>
        <v>130808.70999999999</v>
      </c>
      <c r="X321" s="11">
        <f t="shared" si="60"/>
        <v>158344.65999999997</v>
      </c>
      <c r="Y321" s="11">
        <f t="shared" si="60"/>
        <v>186487.91999999998</v>
      </c>
      <c r="Z321" s="11">
        <f t="shared" si="60"/>
        <v>213503.96999999997</v>
      </c>
      <c r="AA321" s="11">
        <f t="shared" si="60"/>
        <v>239595.39999999997</v>
      </c>
      <c r="AB321" s="11">
        <f t="shared" si="60"/>
        <v>266126.28999999998</v>
      </c>
      <c r="AC321" s="11">
        <f t="shared" si="60"/>
        <v>293379.20999999996</v>
      </c>
      <c r="AD321" s="11">
        <f t="shared" si="60"/>
        <v>318991.28999999998</v>
      </c>
    </row>
    <row r="322" spans="1:30" x14ac:dyDescent="0.2">
      <c r="A322" s="390">
        <v>1020</v>
      </c>
      <c r="B322" s="390" t="s">
        <v>29</v>
      </c>
      <c r="C322" s="21">
        <f>+'[18]28'!$E$58*1000</f>
        <v>195176.99999999997</v>
      </c>
      <c r="D322" s="21">
        <f>+'[18]28'!$F$58*1000</f>
        <v>183552.57</v>
      </c>
      <c r="E322" s="21">
        <f>+'[18]28'!$G$58*1000</f>
        <v>195034.34999999992</v>
      </c>
      <c r="F322" s="21">
        <f>+'[18]28'!$I$58*1000</f>
        <v>194599.74999999997</v>
      </c>
      <c r="G322" s="21">
        <f>+'[18]28'!$J$58*1000</f>
        <v>174989.41999999993</v>
      </c>
      <c r="H322" s="21">
        <f>+'[18]28'!$K$58*1000</f>
        <v>195229.7</v>
      </c>
      <c r="I322" s="21">
        <f>+'[18]28'!$M$58*1000</f>
        <v>181011.35999999996</v>
      </c>
      <c r="J322" s="21">
        <f>+'[18]28'!$N$58*1000</f>
        <v>191352.33999999997</v>
      </c>
      <c r="K322" s="21">
        <f>+'[18]28'!$O$58*1000</f>
        <v>187348.43</v>
      </c>
      <c r="L322" s="21">
        <f>+'[18]28'!$Q$58*1000</f>
        <v>193840.16</v>
      </c>
      <c r="M322" s="21">
        <f>+'[18]28'!$R$58*1000</f>
        <v>197147.38</v>
      </c>
      <c r="N322" s="21">
        <f>+'[18]28'!$S$58*1000</f>
        <v>193254.44</v>
      </c>
      <c r="O322" s="451">
        <f t="shared" si="58"/>
        <v>2282536.8999999994</v>
      </c>
      <c r="Q322" s="390">
        <v>1020</v>
      </c>
      <c r="R322" s="390" t="s">
        <v>29</v>
      </c>
      <c r="S322" s="11">
        <f t="shared" si="59"/>
        <v>195176.99999999997</v>
      </c>
      <c r="T322" s="11">
        <f t="shared" si="60"/>
        <v>378729.56999999995</v>
      </c>
      <c r="U322" s="11">
        <f t="shared" si="60"/>
        <v>573763.91999999993</v>
      </c>
      <c r="V322" s="11">
        <f t="shared" si="60"/>
        <v>768363.66999999993</v>
      </c>
      <c r="W322" s="11">
        <f t="shared" si="60"/>
        <v>943353.08999999985</v>
      </c>
      <c r="X322" s="11">
        <f t="shared" si="60"/>
        <v>1138582.7899999998</v>
      </c>
      <c r="Y322" s="11">
        <f t="shared" si="60"/>
        <v>1319594.1499999997</v>
      </c>
      <c r="Z322" s="11">
        <f t="shared" si="60"/>
        <v>1510946.4899999998</v>
      </c>
      <c r="AA322" s="11">
        <f t="shared" si="60"/>
        <v>1698294.9199999997</v>
      </c>
      <c r="AB322" s="11">
        <f t="shared" si="60"/>
        <v>1892135.0799999996</v>
      </c>
      <c r="AC322" s="11">
        <f t="shared" si="60"/>
        <v>2089282.4599999995</v>
      </c>
      <c r="AD322" s="11">
        <f t="shared" si="60"/>
        <v>2282536.8999999994</v>
      </c>
    </row>
    <row r="323" spans="1:30" x14ac:dyDescent="0.2">
      <c r="A323" s="390">
        <v>1021</v>
      </c>
      <c r="B323" s="390" t="s">
        <v>30</v>
      </c>
      <c r="C323" s="21">
        <f>+'[18]29'!$E$58*1000</f>
        <v>67167.89</v>
      </c>
      <c r="D323" s="21">
        <f>+'[18]29'!$F$58*1000</f>
        <v>60310.510000000017</v>
      </c>
      <c r="E323" s="21">
        <f>+'[18]29'!$G$58*1000</f>
        <v>61185.32</v>
      </c>
      <c r="F323" s="21">
        <f>+'[18]29'!$I$58*1000</f>
        <v>59298.91</v>
      </c>
      <c r="G323" s="21">
        <f>+'[18]29'!$J$58*1000</f>
        <v>55535.34</v>
      </c>
      <c r="H323" s="21">
        <f>+'[18]29'!$K$58*1000</f>
        <v>67887.589999999982</v>
      </c>
      <c r="I323" s="21">
        <f>+'[18]29'!$M$58*1000</f>
        <v>67063.47</v>
      </c>
      <c r="J323" s="21">
        <f>+'[18]29'!$N$58*1000</f>
        <v>64995.600000000013</v>
      </c>
      <c r="K323" s="21">
        <f>+'[18]29'!$O$58*1000</f>
        <v>64195.719999999994</v>
      </c>
      <c r="L323" s="21">
        <f>+'[18]29'!$Q$58*1000</f>
        <v>65176.689999999995</v>
      </c>
      <c r="M323" s="21">
        <f>+'[18]29'!$R$58*1000</f>
        <v>62561.57</v>
      </c>
      <c r="N323" s="21">
        <f>+'[18]29'!$S$58*1000</f>
        <v>64591.11</v>
      </c>
      <c r="O323" s="451">
        <f t="shared" si="58"/>
        <v>759969.72</v>
      </c>
      <c r="Q323" s="390">
        <v>1021</v>
      </c>
      <c r="R323" s="390" t="s">
        <v>30</v>
      </c>
      <c r="S323" s="11">
        <f t="shared" si="59"/>
        <v>67167.89</v>
      </c>
      <c r="T323" s="11">
        <f t="shared" si="60"/>
        <v>127478.40000000002</v>
      </c>
      <c r="U323" s="11">
        <f t="shared" si="60"/>
        <v>188663.72000000003</v>
      </c>
      <c r="V323" s="11">
        <f t="shared" si="60"/>
        <v>247962.63000000003</v>
      </c>
      <c r="W323" s="11">
        <f t="shared" si="60"/>
        <v>303497.97000000003</v>
      </c>
      <c r="X323" s="11">
        <f t="shared" si="60"/>
        <v>371385.56</v>
      </c>
      <c r="Y323" s="11">
        <f t="shared" si="60"/>
        <v>438449.03</v>
      </c>
      <c r="Z323" s="11">
        <f t="shared" si="60"/>
        <v>503444.63000000006</v>
      </c>
      <c r="AA323" s="11">
        <f t="shared" si="60"/>
        <v>567640.35000000009</v>
      </c>
      <c r="AB323" s="11">
        <f t="shared" si="60"/>
        <v>632817.04</v>
      </c>
      <c r="AC323" s="11">
        <f t="shared" si="60"/>
        <v>695378.61</v>
      </c>
      <c r="AD323" s="11">
        <f t="shared" si="60"/>
        <v>759969.72</v>
      </c>
    </row>
    <row r="324" spans="1:30" x14ac:dyDescent="0.2">
      <c r="A324" s="390">
        <v>1022</v>
      </c>
      <c r="B324" s="390" t="s">
        <v>31</v>
      </c>
      <c r="C324" s="21">
        <f>+'[18]30'!$E$58*1000</f>
        <v>317733.19000000006</v>
      </c>
      <c r="D324" s="21">
        <f>+'[18]30'!$F$58*1000</f>
        <v>294896.5</v>
      </c>
      <c r="E324" s="21">
        <f>+'[18]30'!$G$58*1000</f>
        <v>292471.05000000005</v>
      </c>
      <c r="F324" s="21">
        <f>+'[18]30'!$I$58*1000</f>
        <v>320308.59999999998</v>
      </c>
      <c r="G324" s="21">
        <f>+'[18]30'!$J$58*1000</f>
        <v>288701.79000000004</v>
      </c>
      <c r="H324" s="21">
        <f>+'[18]30'!$K$58*1000</f>
        <v>350121.10000000003</v>
      </c>
      <c r="I324" s="21">
        <f>+'[18]30'!$M$58*1000</f>
        <v>309722.39</v>
      </c>
      <c r="J324" s="21">
        <f>+'[18]30'!$N$58*1000</f>
        <v>306505.25999999995</v>
      </c>
      <c r="K324" s="21">
        <f>+'[18]30'!$O$58*1000</f>
        <v>286108.90000000002</v>
      </c>
      <c r="L324" s="21">
        <f>+'[18]30'!$Q$58*1000</f>
        <v>291034.84000000003</v>
      </c>
      <c r="M324" s="21">
        <f>+'[18]30'!$R$58*1000</f>
        <v>297930.31</v>
      </c>
      <c r="N324" s="21">
        <f>+'[18]30'!$S$58*1000</f>
        <v>280572.58</v>
      </c>
      <c r="O324" s="451">
        <f t="shared" si="58"/>
        <v>3636106.51</v>
      </c>
      <c r="Q324" s="390">
        <v>1022</v>
      </c>
      <c r="R324" s="390" t="s">
        <v>31</v>
      </c>
      <c r="S324" s="11">
        <f t="shared" si="59"/>
        <v>317733.19000000006</v>
      </c>
      <c r="T324" s="11">
        <f t="shared" si="60"/>
        <v>612629.69000000006</v>
      </c>
      <c r="U324" s="11">
        <f t="shared" si="60"/>
        <v>905100.74000000011</v>
      </c>
      <c r="V324" s="11">
        <f t="shared" si="60"/>
        <v>1225409.3400000001</v>
      </c>
      <c r="W324" s="11">
        <f t="shared" si="60"/>
        <v>1514111.1300000001</v>
      </c>
      <c r="X324" s="11">
        <f t="shared" si="60"/>
        <v>1864232.2300000002</v>
      </c>
      <c r="Y324" s="11">
        <f t="shared" si="60"/>
        <v>2173954.62</v>
      </c>
      <c r="Z324" s="11">
        <f t="shared" si="60"/>
        <v>2480459.88</v>
      </c>
      <c r="AA324" s="11">
        <f t="shared" si="60"/>
        <v>2766568.78</v>
      </c>
      <c r="AB324" s="11">
        <f t="shared" si="60"/>
        <v>3057603.6199999996</v>
      </c>
      <c r="AC324" s="11">
        <f t="shared" si="60"/>
        <v>3355533.9299999997</v>
      </c>
      <c r="AD324" s="11">
        <f t="shared" si="60"/>
        <v>3636106.51</v>
      </c>
    </row>
    <row r="325" spans="1:30" x14ac:dyDescent="0.2">
      <c r="A325" s="390">
        <v>1023</v>
      </c>
      <c r="B325" s="390" t="s">
        <v>32</v>
      </c>
      <c r="C325" s="21">
        <f>+'[18]31'!$E$58*1000</f>
        <v>49957.280000000006</v>
      </c>
      <c r="D325" s="21">
        <f>+'[18]31'!$F$58*1000</f>
        <v>46513.74</v>
      </c>
      <c r="E325" s="21">
        <f>+'[18]31'!$G$58*1000</f>
        <v>48059.26</v>
      </c>
      <c r="F325" s="21">
        <f>+'[18]31'!$I$58*1000</f>
        <v>48543.830000000009</v>
      </c>
      <c r="G325" s="21">
        <f>+'[18]31'!$J$58*1000</f>
        <v>42259.05</v>
      </c>
      <c r="H325" s="21">
        <f>+'[18]31'!$K$58*1000</f>
        <v>53245.45</v>
      </c>
      <c r="I325" s="21">
        <f>+'[18]31'!$M$58*1000</f>
        <v>52368.63</v>
      </c>
      <c r="J325" s="21">
        <f>+'[18]31'!$N$58*1000</f>
        <v>52876.829999999994</v>
      </c>
      <c r="K325" s="21">
        <f>+'[18]31'!$O$58*1000</f>
        <v>50349.64</v>
      </c>
      <c r="L325" s="21">
        <f>+'[18]31'!$Q$58*1000</f>
        <v>50550.94</v>
      </c>
      <c r="M325" s="21">
        <f>+'[18]31'!$R$58*1000</f>
        <v>52685.27</v>
      </c>
      <c r="N325" s="21">
        <f>+'[18]31'!$S$58*1000</f>
        <v>48419.48000000001</v>
      </c>
      <c r="O325" s="451">
        <f t="shared" si="58"/>
        <v>595829.4</v>
      </c>
      <c r="Q325" s="390">
        <v>1023</v>
      </c>
      <c r="R325" s="390" t="s">
        <v>32</v>
      </c>
      <c r="S325" s="11">
        <f t="shared" si="59"/>
        <v>49957.280000000006</v>
      </c>
      <c r="T325" s="11">
        <f t="shared" si="60"/>
        <v>96471.02</v>
      </c>
      <c r="U325" s="11">
        <f t="shared" si="60"/>
        <v>144530.28</v>
      </c>
      <c r="V325" s="11">
        <f t="shared" si="60"/>
        <v>193074.11000000002</v>
      </c>
      <c r="W325" s="11">
        <f t="shared" si="60"/>
        <v>235333.16000000003</v>
      </c>
      <c r="X325" s="11">
        <f t="shared" si="60"/>
        <v>288578.61000000004</v>
      </c>
      <c r="Y325" s="11">
        <f t="shared" si="60"/>
        <v>340947.24000000005</v>
      </c>
      <c r="Z325" s="11">
        <f t="shared" si="60"/>
        <v>393824.07000000007</v>
      </c>
      <c r="AA325" s="11">
        <f t="shared" si="60"/>
        <v>444173.71000000008</v>
      </c>
      <c r="AB325" s="11">
        <f t="shared" si="60"/>
        <v>494724.65000000008</v>
      </c>
      <c r="AC325" s="11">
        <f t="shared" si="60"/>
        <v>547409.92000000004</v>
      </c>
      <c r="AD325" s="11">
        <f t="shared" si="60"/>
        <v>595829.4</v>
      </c>
    </row>
    <row r="326" spans="1:30" x14ac:dyDescent="0.2">
      <c r="A326" s="390">
        <v>1024</v>
      </c>
      <c r="B326" s="390" t="s">
        <v>33</v>
      </c>
      <c r="C326" s="21">
        <f>+'[18]32'!$E$58*1000</f>
        <v>311384.73</v>
      </c>
      <c r="D326" s="21">
        <f>+'[18]32'!$F$58*1000</f>
        <v>316420.84000000008</v>
      </c>
      <c r="E326" s="21">
        <f>+'[18]32'!$G$58*1000</f>
        <v>306405.12000000005</v>
      </c>
      <c r="F326" s="21">
        <f>+'[18]32'!$I$58*1000</f>
        <v>301245.76</v>
      </c>
      <c r="G326" s="21">
        <f>+'[18]32'!$J$58*1000</f>
        <v>280306.52</v>
      </c>
      <c r="H326" s="21">
        <f>+'[18]32'!$K$58*1000</f>
        <v>323679.68</v>
      </c>
      <c r="I326" s="21">
        <f>+'[18]32'!$M$58*1000</f>
        <v>305022.24</v>
      </c>
      <c r="J326" s="21">
        <f>+'[18]32'!$N$58*1000</f>
        <v>324366.08000000002</v>
      </c>
      <c r="K326" s="21">
        <f>+'[18]32'!$O$58*1000</f>
        <v>321217.33000000007</v>
      </c>
      <c r="L326" s="21">
        <f>+'[18]32'!$Q$58*1000</f>
        <v>319196</v>
      </c>
      <c r="M326" s="21">
        <f>+'[18]32'!$R$58*1000</f>
        <v>319535.71999999997</v>
      </c>
      <c r="N326" s="21">
        <f>+'[18]32'!$S$58*1000</f>
        <v>315613.44</v>
      </c>
      <c r="O326" s="451">
        <f t="shared" si="58"/>
        <v>3744393.4600000004</v>
      </c>
      <c r="Q326" s="390">
        <v>1024</v>
      </c>
      <c r="R326" s="390" t="s">
        <v>33</v>
      </c>
      <c r="S326" s="11">
        <f t="shared" si="59"/>
        <v>311384.73</v>
      </c>
      <c r="T326" s="11">
        <f t="shared" si="60"/>
        <v>627805.57000000007</v>
      </c>
      <c r="U326" s="11">
        <f t="shared" si="60"/>
        <v>934210.69000000018</v>
      </c>
      <c r="V326" s="11">
        <f t="shared" si="60"/>
        <v>1235456.4500000002</v>
      </c>
      <c r="W326" s="11">
        <f t="shared" si="60"/>
        <v>1515762.9700000002</v>
      </c>
      <c r="X326" s="11">
        <f t="shared" si="60"/>
        <v>1839442.6500000001</v>
      </c>
      <c r="Y326" s="11">
        <f t="shared" si="60"/>
        <v>2144464.89</v>
      </c>
      <c r="Z326" s="11">
        <f t="shared" si="60"/>
        <v>2468830.9700000002</v>
      </c>
      <c r="AA326" s="11">
        <f t="shared" si="60"/>
        <v>2790048.3000000003</v>
      </c>
      <c r="AB326" s="11">
        <f t="shared" si="60"/>
        <v>3109244.3000000003</v>
      </c>
      <c r="AC326" s="11">
        <f t="shared" si="60"/>
        <v>3428780.0200000005</v>
      </c>
      <c r="AD326" s="11">
        <f t="shared" si="60"/>
        <v>3744393.4600000004</v>
      </c>
    </row>
    <row r="327" spans="1:30" x14ac:dyDescent="0.2">
      <c r="A327" s="390">
        <v>1025</v>
      </c>
      <c r="B327" s="390" t="s">
        <v>34</v>
      </c>
      <c r="C327" s="21">
        <f>+'[18]33'!$E$58*1000</f>
        <v>67001.8</v>
      </c>
      <c r="D327" s="21">
        <f>+'[18]33'!$F$58*1000</f>
        <v>65902.12</v>
      </c>
      <c r="E327" s="21">
        <f>+'[18]33'!$G$58*1000</f>
        <v>68863.28</v>
      </c>
      <c r="F327" s="21">
        <f>+'[18]33'!$I$58*1000</f>
        <v>70880.509999999995</v>
      </c>
      <c r="G327" s="21">
        <f>+'[18]33'!$J$58*1000</f>
        <v>62131.19999999999</v>
      </c>
      <c r="H327" s="21">
        <f>+'[18]33'!$K$58*1000</f>
        <v>73394.45</v>
      </c>
      <c r="I327" s="21">
        <f>+'[18]33'!$M$58*1000</f>
        <v>71572.84</v>
      </c>
      <c r="J327" s="21">
        <f>+'[18]33'!$N$58*1000</f>
        <v>69768.39999999998</v>
      </c>
      <c r="K327" s="21">
        <f>+'[18]33'!$O$58*1000</f>
        <v>72576</v>
      </c>
      <c r="L327" s="21">
        <f>+'[18]33'!$Q$58*1000</f>
        <v>71172.66</v>
      </c>
      <c r="M327" s="21">
        <f>+'[18]33'!$R$58*1000</f>
        <v>69004.25</v>
      </c>
      <c r="N327" s="21">
        <f>+'[18]33'!$S$58*1000</f>
        <v>64641.760000000002</v>
      </c>
      <c r="O327" s="451">
        <f t="shared" si="58"/>
        <v>826909.27</v>
      </c>
      <c r="Q327" s="390">
        <v>1025</v>
      </c>
      <c r="R327" s="390" t="s">
        <v>34</v>
      </c>
      <c r="S327" s="11">
        <f t="shared" si="59"/>
        <v>67001.8</v>
      </c>
      <c r="T327" s="11">
        <f t="shared" si="60"/>
        <v>132903.91999999998</v>
      </c>
      <c r="U327" s="11">
        <f t="shared" si="60"/>
        <v>201767.19999999998</v>
      </c>
      <c r="V327" s="11">
        <f t="shared" si="60"/>
        <v>272647.70999999996</v>
      </c>
      <c r="W327" s="11">
        <f t="shared" si="60"/>
        <v>334778.90999999997</v>
      </c>
      <c r="X327" s="11">
        <f t="shared" si="60"/>
        <v>408173.36</v>
      </c>
      <c r="Y327" s="11">
        <f t="shared" si="60"/>
        <v>479746.19999999995</v>
      </c>
      <c r="Z327" s="11">
        <f t="shared" si="60"/>
        <v>549514.6</v>
      </c>
      <c r="AA327" s="11">
        <f t="shared" si="60"/>
        <v>622090.6</v>
      </c>
      <c r="AB327" s="11">
        <f t="shared" si="60"/>
        <v>693263.26</v>
      </c>
      <c r="AC327" s="11">
        <f t="shared" si="60"/>
        <v>762267.51</v>
      </c>
      <c r="AD327" s="11">
        <f t="shared" si="60"/>
        <v>826909.27</v>
      </c>
    </row>
    <row r="328" spans="1:30" x14ac:dyDescent="0.2">
      <c r="A328" s="390">
        <v>1026</v>
      </c>
      <c r="B328" s="390" t="s">
        <v>35</v>
      </c>
      <c r="C328" s="21">
        <f>+'[18]34'!$E$58*1000</f>
        <v>20997.45</v>
      </c>
      <c r="D328" s="21">
        <f>+'[18]34'!$F$58*1000</f>
        <v>20299.560000000001</v>
      </c>
      <c r="E328" s="21">
        <f>+'[18]34'!$G$58*1000</f>
        <v>20754.79</v>
      </c>
      <c r="F328" s="21">
        <f>+'[18]34'!$I$58*1000</f>
        <v>21071.929999999997</v>
      </c>
      <c r="G328" s="21">
        <f>+'[18]34'!$J$58*1000</f>
        <v>19988.500000000004</v>
      </c>
      <c r="H328" s="21">
        <f>+'[18]34'!$K$58*1000</f>
        <v>24630.139999999996</v>
      </c>
      <c r="I328" s="21">
        <f>+'[18]34'!$M$58*1000</f>
        <v>23950.289999999997</v>
      </c>
      <c r="J328" s="21">
        <f>+'[18]34'!$N$58*1000</f>
        <v>24365.359999999997</v>
      </c>
      <c r="K328" s="21">
        <f>+'[18]34'!$O$58*1000</f>
        <v>22276.18</v>
      </c>
      <c r="L328" s="21">
        <f>+'[18]34'!$Q$58*1000</f>
        <v>24604.909999999996</v>
      </c>
      <c r="M328" s="21">
        <f>+'[18]34'!$R$58*1000</f>
        <v>23868.91</v>
      </c>
      <c r="N328" s="21">
        <f>+'[18]34'!$S$58*1000</f>
        <v>22565.39</v>
      </c>
      <c r="O328" s="451">
        <f t="shared" si="58"/>
        <v>269373.40999999997</v>
      </c>
      <c r="Q328" s="390">
        <v>1026</v>
      </c>
      <c r="R328" s="390" t="s">
        <v>35</v>
      </c>
      <c r="S328" s="11">
        <f t="shared" si="59"/>
        <v>20997.45</v>
      </c>
      <c r="T328" s="11">
        <f t="shared" si="60"/>
        <v>41297.01</v>
      </c>
      <c r="U328" s="11">
        <f t="shared" si="60"/>
        <v>62051.8</v>
      </c>
      <c r="V328" s="11">
        <f t="shared" si="60"/>
        <v>83123.73</v>
      </c>
      <c r="W328" s="11">
        <f t="shared" si="60"/>
        <v>103112.23</v>
      </c>
      <c r="X328" s="11">
        <f t="shared" si="60"/>
        <v>127742.37</v>
      </c>
      <c r="Y328" s="11">
        <f t="shared" si="60"/>
        <v>151692.66</v>
      </c>
      <c r="Z328" s="11">
        <f t="shared" si="60"/>
        <v>176058.02</v>
      </c>
      <c r="AA328" s="11">
        <f t="shared" si="60"/>
        <v>198334.19999999998</v>
      </c>
      <c r="AB328" s="11">
        <f t="shared" si="60"/>
        <v>222939.11</v>
      </c>
      <c r="AC328" s="11">
        <f t="shared" si="60"/>
        <v>246808.02</v>
      </c>
      <c r="AD328" s="11">
        <f t="shared" si="60"/>
        <v>269373.40999999997</v>
      </c>
    </row>
    <row r="329" spans="1:30" x14ac:dyDescent="0.2">
      <c r="A329" s="390">
        <v>1027</v>
      </c>
      <c r="B329" s="390" t="s">
        <v>36</v>
      </c>
      <c r="C329" s="21">
        <f>+'[18]35'!$E$58*1000</f>
        <v>40819.500000000007</v>
      </c>
      <c r="D329" s="21">
        <f>+'[18]35'!$F$58*1000</f>
        <v>41889.53</v>
      </c>
      <c r="E329" s="21">
        <f>+'[18]35'!$G$58*1000</f>
        <v>43398.520000000004</v>
      </c>
      <c r="F329" s="21">
        <f>+'[18]35'!$I$58*1000</f>
        <v>42985.53</v>
      </c>
      <c r="G329" s="21">
        <f>+'[18]35'!$J$58*1000</f>
        <v>37391.029999999992</v>
      </c>
      <c r="H329" s="21">
        <f>+'[18]35'!$K$58*1000</f>
        <v>44679</v>
      </c>
      <c r="I329" s="21">
        <f>+'[18]35'!$M$58*1000</f>
        <v>44942.23</v>
      </c>
      <c r="J329" s="21">
        <f>+'[18]35'!$N$58*1000</f>
        <v>44161.119999999988</v>
      </c>
      <c r="K329" s="21">
        <f>+'[18]35'!$O$58*1000</f>
        <v>42811.850000000006</v>
      </c>
      <c r="L329" s="21">
        <f>+'[18]35'!$Q$58*1000</f>
        <v>44027.869999999995</v>
      </c>
      <c r="M329" s="21">
        <f>+'[18]35'!$R$58*1000</f>
        <v>41950.400000000001</v>
      </c>
      <c r="N329" s="21">
        <f>+'[18]35'!$S$58*1000</f>
        <v>41615.03</v>
      </c>
      <c r="O329" s="451">
        <f t="shared" si="58"/>
        <v>510671.6100000001</v>
      </c>
      <c r="Q329" s="390">
        <v>1027</v>
      </c>
      <c r="R329" s="390" t="s">
        <v>36</v>
      </c>
      <c r="S329" s="11">
        <f t="shared" si="59"/>
        <v>40819.500000000007</v>
      </c>
      <c r="T329" s="11">
        <f t="shared" si="60"/>
        <v>82709.03</v>
      </c>
      <c r="U329" s="11">
        <f t="shared" si="60"/>
        <v>126107.55</v>
      </c>
      <c r="V329" s="11">
        <f t="shared" si="60"/>
        <v>169093.08000000002</v>
      </c>
      <c r="W329" s="11">
        <f t="shared" si="60"/>
        <v>206484.11000000002</v>
      </c>
      <c r="X329" s="11">
        <f t="shared" si="60"/>
        <v>251163.11000000002</v>
      </c>
      <c r="Y329" s="11">
        <f t="shared" si="60"/>
        <v>296105.34000000003</v>
      </c>
      <c r="Z329" s="11">
        <f t="shared" si="60"/>
        <v>340266.46</v>
      </c>
      <c r="AA329" s="11">
        <f t="shared" si="60"/>
        <v>383078.31000000006</v>
      </c>
      <c r="AB329" s="11">
        <f t="shared" si="60"/>
        <v>427106.18000000005</v>
      </c>
      <c r="AC329" s="11">
        <f t="shared" si="60"/>
        <v>469056.58000000007</v>
      </c>
      <c r="AD329" s="11">
        <f t="shared" si="60"/>
        <v>510671.6100000001</v>
      </c>
    </row>
    <row r="330" spans="1:30" x14ac:dyDescent="0.2">
      <c r="A330" s="390">
        <v>1028</v>
      </c>
      <c r="B330" s="390" t="s">
        <v>37</v>
      </c>
      <c r="C330" s="21">
        <f>+'[18]36'!$E$58*1000</f>
        <v>192527.76</v>
      </c>
      <c r="D330" s="21">
        <f>+'[18]36'!$F$58*1000</f>
        <v>194341.47999999998</v>
      </c>
      <c r="E330" s="21">
        <f>+'[18]36'!$G$58*1000</f>
        <v>188502.57999999996</v>
      </c>
      <c r="F330" s="21">
        <f>+'[18]36'!$I$58*1000</f>
        <v>192138.02</v>
      </c>
      <c r="G330" s="21">
        <f>+'[18]36'!$J$58*1000</f>
        <v>177495.51</v>
      </c>
      <c r="H330" s="21">
        <f>+'[18]36'!$K$58*1000</f>
        <v>201723.4</v>
      </c>
      <c r="I330" s="21">
        <f>+'[18]36'!$M$58*1000</f>
        <v>202452.03999999995</v>
      </c>
      <c r="J330" s="21">
        <f>+'[18]36'!$N$58*1000</f>
        <v>205942.06</v>
      </c>
      <c r="K330" s="21">
        <f>+'[18]36'!$O$58*1000</f>
        <v>199271.68999999997</v>
      </c>
      <c r="L330" s="21">
        <f>+'[18]36'!$Q$58*1000</f>
        <v>201820.26999999996</v>
      </c>
      <c r="M330" s="21">
        <f>+'[18]36'!$R$58*1000</f>
        <v>196553.16999999995</v>
      </c>
      <c r="N330" s="21">
        <f>+'[18]36'!$S$58*1000</f>
        <v>188052.38</v>
      </c>
      <c r="O330" s="451">
        <f t="shared" si="58"/>
        <v>2340820.36</v>
      </c>
      <c r="Q330" s="390">
        <v>1028</v>
      </c>
      <c r="R330" s="390" t="s">
        <v>37</v>
      </c>
      <c r="S330" s="11">
        <f t="shared" si="59"/>
        <v>192527.76</v>
      </c>
      <c r="T330" s="11">
        <f t="shared" si="60"/>
        <v>386869.24</v>
      </c>
      <c r="U330" s="11">
        <f t="shared" si="60"/>
        <v>575371.81999999995</v>
      </c>
      <c r="V330" s="11">
        <f t="shared" si="60"/>
        <v>767509.84</v>
      </c>
      <c r="W330" s="11">
        <f t="shared" si="60"/>
        <v>945005.35</v>
      </c>
      <c r="X330" s="11">
        <f t="shared" si="60"/>
        <v>1146728.75</v>
      </c>
      <c r="Y330" s="11">
        <f t="shared" si="60"/>
        <v>1349180.79</v>
      </c>
      <c r="Z330" s="11">
        <f t="shared" si="60"/>
        <v>1555122.85</v>
      </c>
      <c r="AA330" s="11">
        <f t="shared" si="60"/>
        <v>1754394.54</v>
      </c>
      <c r="AB330" s="11">
        <f t="shared" si="60"/>
        <v>1956214.81</v>
      </c>
      <c r="AC330" s="11">
        <f t="shared" si="60"/>
        <v>2152767.98</v>
      </c>
      <c r="AD330" s="11">
        <f t="shared" si="60"/>
        <v>2340820.36</v>
      </c>
    </row>
    <row r="331" spans="1:30" x14ac:dyDescent="0.2">
      <c r="A331" s="390">
        <v>1029</v>
      </c>
      <c r="B331" s="390" t="s">
        <v>38</v>
      </c>
      <c r="C331" s="21">
        <f>+'[18]37'!$E$58*1000</f>
        <v>10654.3</v>
      </c>
      <c r="D331" s="21">
        <f>+'[18]37'!$F$58*1000</f>
        <v>21247.78</v>
      </c>
      <c r="E331" s="21">
        <f>+'[18]37'!$G$58*1000</f>
        <v>22288.410000000003</v>
      </c>
      <c r="F331" s="21">
        <f>+'[18]37'!$I$58*1000</f>
        <v>22181.65</v>
      </c>
      <c r="G331" s="21">
        <f>+'[18]37'!$J$58*1000</f>
        <v>19327.87</v>
      </c>
      <c r="H331" s="21">
        <f>+'[18]37'!$K$58*1000</f>
        <v>25495.269999999997</v>
      </c>
      <c r="I331" s="21">
        <f>+'[18]37'!$M$58*1000</f>
        <v>26061.55</v>
      </c>
      <c r="J331" s="21">
        <f>+'[18]37'!$N$58*1000</f>
        <v>28066.85</v>
      </c>
      <c r="K331" s="21">
        <f>+'[18]37'!$O$58*1000</f>
        <v>25861.32</v>
      </c>
      <c r="L331" s="21">
        <f>+'[18]37'!$Q$58*1000</f>
        <v>26868.67</v>
      </c>
      <c r="M331" s="21">
        <f>+'[18]37'!$R$58*1000</f>
        <v>26195.589999999997</v>
      </c>
      <c r="N331" s="21">
        <f>+'[18]37'!$S$58*1000</f>
        <v>25996.079999999998</v>
      </c>
      <c r="O331" s="451">
        <f t="shared" si="58"/>
        <v>280245.33999999997</v>
      </c>
      <c r="Q331" s="390">
        <v>1029</v>
      </c>
      <c r="R331" s="390" t="s">
        <v>38</v>
      </c>
      <c r="S331" s="11">
        <f t="shared" si="59"/>
        <v>10654.3</v>
      </c>
      <c r="T331" s="11">
        <f t="shared" si="60"/>
        <v>31902.079999999998</v>
      </c>
      <c r="U331" s="11">
        <f t="shared" si="60"/>
        <v>54190.490000000005</v>
      </c>
      <c r="V331" s="11">
        <f t="shared" si="60"/>
        <v>76372.140000000014</v>
      </c>
      <c r="W331" s="11">
        <f t="shared" si="60"/>
        <v>95700.010000000009</v>
      </c>
      <c r="X331" s="11">
        <f t="shared" si="60"/>
        <v>121195.28</v>
      </c>
      <c r="Y331" s="11">
        <f t="shared" si="60"/>
        <v>147256.82999999999</v>
      </c>
      <c r="Z331" s="11">
        <f t="shared" si="60"/>
        <v>175323.68</v>
      </c>
      <c r="AA331" s="11">
        <f t="shared" si="60"/>
        <v>201185</v>
      </c>
      <c r="AB331" s="11">
        <f t="shared" si="60"/>
        <v>228053.66999999998</v>
      </c>
      <c r="AC331" s="11">
        <f t="shared" si="60"/>
        <v>254249.25999999998</v>
      </c>
      <c r="AD331" s="11">
        <f t="shared" si="60"/>
        <v>280245.33999999997</v>
      </c>
    </row>
    <row r="332" spans="1:30" x14ac:dyDescent="0.2">
      <c r="A332" s="391">
        <v>1030</v>
      </c>
      <c r="B332" s="391" t="s">
        <v>18</v>
      </c>
      <c r="C332" s="23">
        <f>+'[18]17'!$E$58*1000</f>
        <v>48401.89</v>
      </c>
      <c r="D332" s="23">
        <f>+'[18]17'!$F$58*1000</f>
        <v>48183.320000000007</v>
      </c>
      <c r="E332" s="23">
        <f>+'[18]17'!$G$58*1000</f>
        <v>50973.240000000013</v>
      </c>
      <c r="F332" s="23">
        <f>+'[18]17'!$I$58*1000</f>
        <v>48916.909999999996</v>
      </c>
      <c r="G332" s="23">
        <f>+'[18]17'!$J$58*1000</f>
        <v>45333.05000000001</v>
      </c>
      <c r="H332" s="23">
        <f>+'[18]17'!$K$58*1000</f>
        <v>52104.229999999996</v>
      </c>
      <c r="I332" s="23">
        <f>+'[18]17'!$M$58*1000</f>
        <v>51404.63</v>
      </c>
      <c r="J332" s="23">
        <f>+'[18]17'!$N$58*1000</f>
        <v>53292.740000000005</v>
      </c>
      <c r="K332" s="23">
        <f>+'[18]17'!$O$58*1000</f>
        <v>53863.950000000004</v>
      </c>
      <c r="L332" s="23">
        <f>+'[18]17'!$Q$58*1000</f>
        <v>52766.899999999994</v>
      </c>
      <c r="M332" s="23">
        <f>+'[18]17'!$R$58*1000</f>
        <v>50323.990000000005</v>
      </c>
      <c r="N332" s="23">
        <f>+'[18]17'!$S$58*1000</f>
        <v>49239.35</v>
      </c>
      <c r="O332" s="452">
        <f t="shared" si="58"/>
        <v>604804.19999999995</v>
      </c>
      <c r="Q332" s="391">
        <v>1030</v>
      </c>
      <c r="R332" s="391" t="s">
        <v>18</v>
      </c>
      <c r="S332" s="16">
        <f t="shared" si="59"/>
        <v>48401.89</v>
      </c>
      <c r="T332" s="16">
        <f t="shared" si="60"/>
        <v>96585.21</v>
      </c>
      <c r="U332" s="16">
        <f t="shared" si="60"/>
        <v>147558.45000000001</v>
      </c>
      <c r="V332" s="16">
        <f t="shared" si="60"/>
        <v>196475.36000000002</v>
      </c>
      <c r="W332" s="16">
        <f t="shared" si="60"/>
        <v>241808.41000000003</v>
      </c>
      <c r="X332" s="16">
        <f t="shared" si="60"/>
        <v>293912.64</v>
      </c>
      <c r="Y332" s="16">
        <f t="shared" si="60"/>
        <v>345317.27</v>
      </c>
      <c r="Z332" s="16">
        <f t="shared" si="60"/>
        <v>398610.01</v>
      </c>
      <c r="AA332" s="16">
        <f t="shared" si="60"/>
        <v>452473.96</v>
      </c>
      <c r="AB332" s="16">
        <f t="shared" si="60"/>
        <v>505240.86</v>
      </c>
      <c r="AC332" s="16">
        <f t="shared" si="60"/>
        <v>555564.85</v>
      </c>
      <c r="AD332" s="16">
        <f t="shared" si="60"/>
        <v>604804.19999999995</v>
      </c>
    </row>
    <row r="333" spans="1:30" x14ac:dyDescent="0.2">
      <c r="A333" s="392">
        <v>10300</v>
      </c>
      <c r="B333" s="392" t="s">
        <v>167</v>
      </c>
      <c r="C333" s="396">
        <f t="shared" ref="C333:N333" si="61">SUM(C305:C332)</f>
        <v>4985366.9000000004</v>
      </c>
      <c r="D333" s="396">
        <f t="shared" si="61"/>
        <v>4678344.2500000009</v>
      </c>
      <c r="E333" s="396">
        <f t="shared" si="61"/>
        <v>4807001.290000001</v>
      </c>
      <c r="F333" s="396">
        <f t="shared" si="61"/>
        <v>4863265.3299999991</v>
      </c>
      <c r="G333" s="396">
        <f t="shared" si="61"/>
        <v>4354684.87</v>
      </c>
      <c r="H333" s="396">
        <f t="shared" si="61"/>
        <v>5032709.83</v>
      </c>
      <c r="I333" s="396">
        <f t="shared" si="61"/>
        <v>4713239.8600000003</v>
      </c>
      <c r="J333" s="396">
        <f t="shared" si="61"/>
        <v>4818495.2999999989</v>
      </c>
      <c r="K333" s="396">
        <f t="shared" si="61"/>
        <v>4681981.57</v>
      </c>
      <c r="L333" s="396">
        <f t="shared" si="61"/>
        <v>4596039.0799999991</v>
      </c>
      <c r="M333" s="396">
        <f t="shared" si="61"/>
        <v>4534568.91</v>
      </c>
      <c r="N333" s="396">
        <f t="shared" si="61"/>
        <v>4356238.7599999988</v>
      </c>
      <c r="O333" s="453">
        <f>SUM(O305:O332)</f>
        <v>56421935.950000003</v>
      </c>
      <c r="Q333" s="392">
        <v>10300</v>
      </c>
      <c r="R333" s="392" t="s">
        <v>167</v>
      </c>
      <c r="S333" s="396">
        <f t="shared" ref="S333:AC333" si="62">SUM(S305:S332)</f>
        <v>4985366.9000000004</v>
      </c>
      <c r="T333" s="396">
        <f t="shared" si="62"/>
        <v>9663711.1500000004</v>
      </c>
      <c r="U333" s="396">
        <f t="shared" si="62"/>
        <v>14470712.439999999</v>
      </c>
      <c r="V333" s="396">
        <f t="shared" si="62"/>
        <v>19333977.770000003</v>
      </c>
      <c r="W333" s="396">
        <f t="shared" si="62"/>
        <v>23688662.640000001</v>
      </c>
      <c r="X333" s="396">
        <f t="shared" si="62"/>
        <v>28721372.470000003</v>
      </c>
      <c r="Y333" s="396">
        <f t="shared" si="62"/>
        <v>33434612.330000002</v>
      </c>
      <c r="Z333" s="396">
        <f t="shared" si="62"/>
        <v>38253107.630000003</v>
      </c>
      <c r="AA333" s="396">
        <f t="shared" si="62"/>
        <v>42935089.20000001</v>
      </c>
      <c r="AB333" s="396">
        <f t="shared" si="62"/>
        <v>47531128.279999979</v>
      </c>
      <c r="AC333" s="396">
        <f t="shared" si="62"/>
        <v>52065697.190000005</v>
      </c>
      <c r="AD333" s="396">
        <f>SUM(AD305:AD332)</f>
        <v>56421935.950000003</v>
      </c>
    </row>
    <row r="335" spans="1:30" x14ac:dyDescent="0.2">
      <c r="A335" s="388" t="s">
        <v>144</v>
      </c>
      <c r="B335" s="388" t="s">
        <v>158</v>
      </c>
      <c r="C335" s="388" t="s">
        <v>0</v>
      </c>
      <c r="D335" s="388" t="s">
        <v>1</v>
      </c>
      <c r="E335" s="388" t="s">
        <v>2</v>
      </c>
      <c r="F335" s="388" t="s">
        <v>3</v>
      </c>
      <c r="G335" s="388" t="s">
        <v>4</v>
      </c>
      <c r="H335" s="388" t="s">
        <v>5</v>
      </c>
      <c r="I335" s="388" t="s">
        <v>6</v>
      </c>
      <c r="J335" s="388" t="s">
        <v>7</v>
      </c>
      <c r="K335" s="388" t="s">
        <v>8</v>
      </c>
      <c r="L335" s="388" t="s">
        <v>9</v>
      </c>
      <c r="M335" s="388" t="s">
        <v>10</v>
      </c>
      <c r="N335" s="388" t="s">
        <v>11</v>
      </c>
      <c r="O335" s="388" t="s">
        <v>167</v>
      </c>
      <c r="Q335" s="388" t="s">
        <v>73</v>
      </c>
      <c r="R335" s="388" t="s">
        <v>158</v>
      </c>
      <c r="S335" s="388" t="s">
        <v>74</v>
      </c>
      <c r="T335" s="388" t="s">
        <v>75</v>
      </c>
      <c r="U335" s="388" t="s">
        <v>76</v>
      </c>
      <c r="V335" s="388" t="s">
        <v>77</v>
      </c>
      <c r="W335" s="388" t="s">
        <v>78</v>
      </c>
      <c r="X335" s="388" t="s">
        <v>79</v>
      </c>
      <c r="Y335" s="388" t="s">
        <v>80</v>
      </c>
      <c r="Z335" s="388" t="s">
        <v>81</v>
      </c>
      <c r="AA335" s="388" t="s">
        <v>82</v>
      </c>
      <c r="AB335" s="388" t="s">
        <v>83</v>
      </c>
      <c r="AC335" s="388" t="s">
        <v>84</v>
      </c>
      <c r="AD335" s="388" t="s">
        <v>85</v>
      </c>
    </row>
    <row r="336" spans="1:30" x14ac:dyDescent="0.2">
      <c r="A336" s="389"/>
      <c r="B336" s="389" t="s">
        <v>46</v>
      </c>
      <c r="C336" s="11">
        <f>+[18]เขต!$E$154</f>
        <v>108313.57</v>
      </c>
      <c r="D336" s="11">
        <f>+[18]เขต!$F$154</f>
        <v>104070.64</v>
      </c>
      <c r="E336" s="11">
        <f>+[18]เขต!$G$154</f>
        <v>85500.55</v>
      </c>
      <c r="F336" s="11">
        <f>+[18]เขต!$I$154</f>
        <v>79758.09</v>
      </c>
      <c r="G336" s="11">
        <f>+[18]เขต!$J$154</f>
        <v>86929.54</v>
      </c>
      <c r="H336" s="11">
        <f>+[18]เขต!$K$154</f>
        <v>122105.3</v>
      </c>
      <c r="I336" s="11">
        <f>+[18]เขต!$M$154</f>
        <v>106992.35</v>
      </c>
      <c r="J336" s="11">
        <f>+[18]เขต!$N$154</f>
        <v>121920.67</v>
      </c>
      <c r="K336" s="11">
        <f>+[18]เขต!$O$154</f>
        <v>130798.88</v>
      </c>
      <c r="L336" s="11">
        <f>+[18]เขต!$Q$154</f>
        <v>116160.45</v>
      </c>
      <c r="M336" s="11">
        <f>+[18]เขต!$R$154</f>
        <v>124341.92</v>
      </c>
      <c r="N336" s="11">
        <f>+[18]เขต!$S$154</f>
        <v>124048.81</v>
      </c>
      <c r="O336" s="393">
        <f>SUM(C336:N336)</f>
        <v>1310940.77</v>
      </c>
      <c r="Q336" s="389"/>
      <c r="R336" s="389" t="s">
        <v>46</v>
      </c>
      <c r="S336" s="387">
        <f>+C336</f>
        <v>108313.57</v>
      </c>
      <c r="T336" s="387">
        <f>+S336+D336</f>
        <v>212384.21000000002</v>
      </c>
      <c r="U336" s="387">
        <f t="shared" ref="U336:AD361" si="63">+T336+E336</f>
        <v>297884.76</v>
      </c>
      <c r="V336" s="387">
        <f t="shared" si="63"/>
        <v>377642.85</v>
      </c>
      <c r="W336" s="387">
        <f t="shared" si="63"/>
        <v>464572.38999999996</v>
      </c>
      <c r="X336" s="387">
        <f t="shared" si="63"/>
        <v>586677.68999999994</v>
      </c>
      <c r="Y336" s="387">
        <f t="shared" si="63"/>
        <v>693670.03999999992</v>
      </c>
      <c r="Z336" s="387">
        <f t="shared" si="63"/>
        <v>815590.71</v>
      </c>
      <c r="AA336" s="387">
        <f t="shared" si="63"/>
        <v>946389.59</v>
      </c>
      <c r="AB336" s="387">
        <f t="shared" si="63"/>
        <v>1062550.04</v>
      </c>
      <c r="AC336" s="387">
        <f t="shared" si="63"/>
        <v>1186891.96</v>
      </c>
      <c r="AD336" s="387">
        <f t="shared" si="63"/>
        <v>1310940.77</v>
      </c>
    </row>
    <row r="337" spans="1:30" x14ac:dyDescent="0.2">
      <c r="A337" s="390">
        <v>1004</v>
      </c>
      <c r="B337" s="390" t="s">
        <v>94</v>
      </c>
      <c r="C337" s="11">
        <f>+'[18]11'!$E$154</f>
        <v>6126708.6500000004</v>
      </c>
      <c r="D337" s="11">
        <f>+'[18]11'!$F$154</f>
        <v>6132539.7000000002</v>
      </c>
      <c r="E337" s="11">
        <f>+'[18]11'!$G$154</f>
        <v>5733127.46</v>
      </c>
      <c r="F337" s="11">
        <f>+'[18]11'!$I$154</f>
        <v>5881861.5899999999</v>
      </c>
      <c r="G337" s="11">
        <f>+'[18]11'!$J$154</f>
        <v>5185487.8299999991</v>
      </c>
      <c r="H337" s="11">
        <f>+'[18]11'!$K$154</f>
        <v>5823868.9799999995</v>
      </c>
      <c r="I337" s="11">
        <f>+'[18]11'!$M$154</f>
        <v>5369018.5900000008</v>
      </c>
      <c r="J337" s="11">
        <f>+'[18]11'!$N$154</f>
        <v>5538279.8499999996</v>
      </c>
      <c r="K337" s="11">
        <f>+'[18]11'!$O$154</f>
        <v>5359110.7500000009</v>
      </c>
      <c r="L337" s="11">
        <f>+'[18]11'!$Q$154</f>
        <v>5262270.28</v>
      </c>
      <c r="M337" s="11">
        <f>+'[18]11'!$R$154</f>
        <v>5004354.42</v>
      </c>
      <c r="N337" s="11">
        <f>+'[18]11'!$S$154</f>
        <v>4846855.5</v>
      </c>
      <c r="O337" s="394">
        <f t="shared" ref="O337:O363" si="64">SUM(C337:N337)</f>
        <v>66263483.600000009</v>
      </c>
      <c r="Q337" s="390">
        <v>1004</v>
      </c>
      <c r="R337" s="390" t="s">
        <v>94</v>
      </c>
      <c r="S337" s="11">
        <f t="shared" ref="S337:S363" si="65">+C337</f>
        <v>6126708.6500000004</v>
      </c>
      <c r="T337" s="11">
        <f t="shared" ref="T337:Y363" si="66">+S337+D337</f>
        <v>12259248.350000001</v>
      </c>
      <c r="U337" s="11">
        <f t="shared" si="63"/>
        <v>17992375.810000002</v>
      </c>
      <c r="V337" s="11">
        <f t="shared" si="63"/>
        <v>23874237.400000002</v>
      </c>
      <c r="W337" s="11">
        <f t="shared" si="63"/>
        <v>29059725.23</v>
      </c>
      <c r="X337" s="11">
        <f t="shared" si="63"/>
        <v>34883594.210000001</v>
      </c>
      <c r="Y337" s="11">
        <f t="shared" si="63"/>
        <v>40252612.800000004</v>
      </c>
      <c r="Z337" s="11">
        <f t="shared" si="63"/>
        <v>45790892.650000006</v>
      </c>
      <c r="AA337" s="11">
        <f t="shared" si="63"/>
        <v>51150003.400000006</v>
      </c>
      <c r="AB337" s="11">
        <f t="shared" si="63"/>
        <v>56412273.680000007</v>
      </c>
      <c r="AC337" s="11">
        <f t="shared" si="63"/>
        <v>61416628.100000009</v>
      </c>
      <c r="AD337" s="11">
        <f t="shared" si="63"/>
        <v>66263483.600000009</v>
      </c>
    </row>
    <row r="338" spans="1:30" x14ac:dyDescent="0.2">
      <c r="A338" s="390">
        <v>1005</v>
      </c>
      <c r="B338" s="390" t="s">
        <v>13</v>
      </c>
      <c r="C338" s="11">
        <f>+'[18]12'!$E$154</f>
        <v>134971.49</v>
      </c>
      <c r="D338" s="11">
        <f>+'[18]12'!$F$154</f>
        <v>121916.77</v>
      </c>
      <c r="E338" s="11">
        <f>+'[18]12'!$G$154</f>
        <v>120850.91</v>
      </c>
      <c r="F338" s="11">
        <f>+'[18]12'!$I$154</f>
        <v>114616.95</v>
      </c>
      <c r="G338" s="11">
        <f>+'[18]12'!$J$154</f>
        <v>104374.66</v>
      </c>
      <c r="H338" s="11">
        <f>+'[18]12'!$K$154</f>
        <v>117389.95000000001</v>
      </c>
      <c r="I338" s="11">
        <f>+'[18]12'!$M$154</f>
        <v>118799.29999999999</v>
      </c>
      <c r="J338" s="11">
        <f>+'[18]12'!$N$154</f>
        <v>121921.17</v>
      </c>
      <c r="K338" s="11">
        <f>+'[18]12'!$O$154</f>
        <v>117587.67</v>
      </c>
      <c r="L338" s="11">
        <f>+'[18]12'!$Q$154</f>
        <v>119712.95000000001</v>
      </c>
      <c r="M338" s="11">
        <f>+'[18]12'!$R$154</f>
        <v>115681.83</v>
      </c>
      <c r="N338" s="11">
        <f>+'[18]12'!$S$154</f>
        <v>113624.50000000001</v>
      </c>
      <c r="O338" s="394">
        <f t="shared" si="64"/>
        <v>1421448.1500000001</v>
      </c>
      <c r="Q338" s="390">
        <v>1005</v>
      </c>
      <c r="R338" s="390" t="s">
        <v>13</v>
      </c>
      <c r="S338" s="11">
        <f t="shared" si="65"/>
        <v>134971.49</v>
      </c>
      <c r="T338" s="11">
        <f t="shared" si="66"/>
        <v>256888.26</v>
      </c>
      <c r="U338" s="11">
        <f t="shared" si="63"/>
        <v>377739.17000000004</v>
      </c>
      <c r="V338" s="11">
        <f t="shared" si="63"/>
        <v>492356.12000000005</v>
      </c>
      <c r="W338" s="11">
        <f t="shared" si="63"/>
        <v>596730.78</v>
      </c>
      <c r="X338" s="11">
        <f t="shared" si="63"/>
        <v>714120.73</v>
      </c>
      <c r="Y338" s="11">
        <f t="shared" si="63"/>
        <v>832920.03</v>
      </c>
      <c r="Z338" s="11">
        <f t="shared" si="63"/>
        <v>954841.20000000007</v>
      </c>
      <c r="AA338" s="11">
        <f t="shared" si="63"/>
        <v>1072428.8700000001</v>
      </c>
      <c r="AB338" s="11">
        <f t="shared" si="63"/>
        <v>1192141.82</v>
      </c>
      <c r="AC338" s="11">
        <f t="shared" si="63"/>
        <v>1307823.6500000001</v>
      </c>
      <c r="AD338" s="11">
        <f t="shared" si="63"/>
        <v>1421448.1500000001</v>
      </c>
    </row>
    <row r="339" spans="1:30" x14ac:dyDescent="0.2">
      <c r="A339" s="390">
        <v>1006</v>
      </c>
      <c r="B339" s="390" t="s">
        <v>14</v>
      </c>
      <c r="C339" s="11">
        <f>+'[18]13'!$E$154</f>
        <v>51924.55</v>
      </c>
      <c r="D339" s="11">
        <f>+'[18]13'!$F$154</f>
        <v>46369.31</v>
      </c>
      <c r="E339" s="11">
        <f>+'[18]13'!$G$154</f>
        <v>45520.479999999996</v>
      </c>
      <c r="F339" s="11">
        <f>+'[18]13'!$I$154</f>
        <v>46035.259999999995</v>
      </c>
      <c r="G339" s="11">
        <f>+'[18]13'!$J$154</f>
        <v>45599.7</v>
      </c>
      <c r="H339" s="11">
        <f>+'[18]13'!$K$154</f>
        <v>55421.149999999994</v>
      </c>
      <c r="I339" s="11">
        <f>+'[18]13'!$M$154</f>
        <v>58555.460000000006</v>
      </c>
      <c r="J339" s="11">
        <f>+'[18]13'!$N$154</f>
        <v>61709.119999999995</v>
      </c>
      <c r="K339" s="11">
        <f>+'[18]13'!$O$154</f>
        <v>59160.600000000006</v>
      </c>
      <c r="L339" s="11">
        <f>+'[18]13'!$Q$154</f>
        <v>58704.78</v>
      </c>
      <c r="M339" s="11">
        <f>+'[18]13'!$R$154</f>
        <v>54768.130000000005</v>
      </c>
      <c r="N339" s="11">
        <f>+'[18]13'!$S$154</f>
        <v>52265.25</v>
      </c>
      <c r="O339" s="394">
        <f t="shared" si="64"/>
        <v>636033.79</v>
      </c>
      <c r="Q339" s="390">
        <v>1006</v>
      </c>
      <c r="R339" s="390" t="s">
        <v>14</v>
      </c>
      <c r="S339" s="11">
        <f t="shared" si="65"/>
        <v>51924.55</v>
      </c>
      <c r="T339" s="11">
        <f t="shared" si="66"/>
        <v>98293.86</v>
      </c>
      <c r="U339" s="11">
        <f t="shared" si="63"/>
        <v>143814.34</v>
      </c>
      <c r="V339" s="11">
        <f t="shared" si="63"/>
        <v>189849.59999999998</v>
      </c>
      <c r="W339" s="11">
        <f t="shared" si="63"/>
        <v>235449.3</v>
      </c>
      <c r="X339" s="11">
        <f t="shared" si="63"/>
        <v>290870.44999999995</v>
      </c>
      <c r="Y339" s="11">
        <f t="shared" si="63"/>
        <v>349425.91</v>
      </c>
      <c r="Z339" s="11">
        <f t="shared" si="63"/>
        <v>411135.02999999997</v>
      </c>
      <c r="AA339" s="11">
        <f t="shared" si="63"/>
        <v>470295.63</v>
      </c>
      <c r="AB339" s="11">
        <f t="shared" si="63"/>
        <v>529000.41</v>
      </c>
      <c r="AC339" s="11">
        <f t="shared" si="63"/>
        <v>583768.54</v>
      </c>
      <c r="AD339" s="11">
        <f t="shared" si="63"/>
        <v>636033.79</v>
      </c>
    </row>
    <row r="340" spans="1:30" x14ac:dyDescent="0.2">
      <c r="A340" s="390">
        <v>1007</v>
      </c>
      <c r="B340" s="390" t="s">
        <v>15</v>
      </c>
      <c r="C340" s="11">
        <f>+'[18]14'!$E$154</f>
        <v>665966.81000000006</v>
      </c>
      <c r="D340" s="11">
        <f>+'[18]14'!$F$154</f>
        <v>660471.19000000006</v>
      </c>
      <c r="E340" s="11">
        <f>+'[18]14'!$G$154</f>
        <v>706830.38</v>
      </c>
      <c r="F340" s="11">
        <f>+'[18]14'!$I$154</f>
        <v>712738.89000000013</v>
      </c>
      <c r="G340" s="11">
        <f>+'[18]14'!$J$154</f>
        <v>657593.32999999996</v>
      </c>
      <c r="H340" s="11">
        <f>+'[18]14'!$K$154</f>
        <v>733102.56</v>
      </c>
      <c r="I340" s="11">
        <f>+'[18]14'!$M$154</f>
        <v>665209.33000000007</v>
      </c>
      <c r="J340" s="11">
        <f>+'[18]14'!$N$154</f>
        <v>688628.7</v>
      </c>
      <c r="K340" s="11">
        <f>+'[18]14'!$O$154</f>
        <v>676536.07</v>
      </c>
      <c r="L340" s="11">
        <f>+'[18]14'!$Q$154</f>
        <v>680607.87</v>
      </c>
      <c r="M340" s="11">
        <f>+'[18]14'!$R$154</f>
        <v>657127.88</v>
      </c>
      <c r="N340" s="11">
        <f>+'[18]14'!$S$154</f>
        <v>643334</v>
      </c>
      <c r="O340" s="394">
        <f t="shared" si="64"/>
        <v>8148147.0100000007</v>
      </c>
      <c r="Q340" s="390">
        <v>1007</v>
      </c>
      <c r="R340" s="390" t="s">
        <v>15</v>
      </c>
      <c r="S340" s="11">
        <f t="shared" si="65"/>
        <v>665966.81000000006</v>
      </c>
      <c r="T340" s="11">
        <f t="shared" si="66"/>
        <v>1326438</v>
      </c>
      <c r="U340" s="11">
        <f t="shared" si="63"/>
        <v>2033268.38</v>
      </c>
      <c r="V340" s="11">
        <f t="shared" si="63"/>
        <v>2746007.27</v>
      </c>
      <c r="W340" s="11">
        <f t="shared" si="63"/>
        <v>3403600.6</v>
      </c>
      <c r="X340" s="11">
        <f t="shared" si="63"/>
        <v>4136703.16</v>
      </c>
      <c r="Y340" s="11">
        <f t="shared" si="63"/>
        <v>4801912.49</v>
      </c>
      <c r="Z340" s="11">
        <f t="shared" si="63"/>
        <v>5490541.1900000004</v>
      </c>
      <c r="AA340" s="11">
        <f t="shared" si="63"/>
        <v>6167077.2600000007</v>
      </c>
      <c r="AB340" s="11">
        <f t="shared" si="63"/>
        <v>6847685.1300000008</v>
      </c>
      <c r="AC340" s="11">
        <f t="shared" si="63"/>
        <v>7504813.0100000007</v>
      </c>
      <c r="AD340" s="11">
        <f t="shared" si="63"/>
        <v>8148147.0100000007</v>
      </c>
    </row>
    <row r="341" spans="1:30" x14ac:dyDescent="0.2">
      <c r="A341" s="390">
        <v>1008</v>
      </c>
      <c r="B341" s="390" t="s">
        <v>16</v>
      </c>
      <c r="C341" s="11">
        <f>+'[18]15'!$E$154</f>
        <v>254956.87</v>
      </c>
      <c r="D341" s="11">
        <f>+'[18]15'!$F$154</f>
        <v>250428.02000000002</v>
      </c>
      <c r="E341" s="11">
        <f>+'[18]15'!$G$154</f>
        <v>252808.36</v>
      </c>
      <c r="F341" s="11">
        <f>+'[18]15'!$I$154</f>
        <v>242406.95</v>
      </c>
      <c r="G341" s="11">
        <f>+'[18]15'!$J$154</f>
        <v>216878.07999999999</v>
      </c>
      <c r="H341" s="11">
        <f>+'[18]15'!$K$154</f>
        <v>253999.32</v>
      </c>
      <c r="I341" s="11">
        <f>+'[18]15'!$M$154</f>
        <v>236286.9</v>
      </c>
      <c r="J341" s="11">
        <f>+'[18]15'!$N$154</f>
        <v>246497.38999999998</v>
      </c>
      <c r="K341" s="11">
        <f>+'[18]15'!$O$154</f>
        <v>243710.52000000002</v>
      </c>
      <c r="L341" s="11">
        <f>+'[18]15'!$Q$154</f>
        <v>241734.39999999997</v>
      </c>
      <c r="M341" s="11">
        <f>+'[18]15'!$R$154</f>
        <v>242468.94999999998</v>
      </c>
      <c r="N341" s="11">
        <f>+'[18]15'!$S$154</f>
        <v>236956.62999999998</v>
      </c>
      <c r="O341" s="394">
        <f t="shared" si="64"/>
        <v>2919132.39</v>
      </c>
      <c r="Q341" s="390">
        <v>1008</v>
      </c>
      <c r="R341" s="390" t="s">
        <v>16</v>
      </c>
      <c r="S341" s="11">
        <f t="shared" si="65"/>
        <v>254956.87</v>
      </c>
      <c r="T341" s="11">
        <f t="shared" si="66"/>
        <v>505384.89</v>
      </c>
      <c r="U341" s="11">
        <f t="shared" si="63"/>
        <v>758193.25</v>
      </c>
      <c r="V341" s="11">
        <f t="shared" si="63"/>
        <v>1000600.2</v>
      </c>
      <c r="W341" s="11">
        <f t="shared" si="63"/>
        <v>1217478.28</v>
      </c>
      <c r="X341" s="11">
        <f t="shared" si="63"/>
        <v>1471477.6</v>
      </c>
      <c r="Y341" s="11">
        <f t="shared" si="63"/>
        <v>1707764.5</v>
      </c>
      <c r="Z341" s="11">
        <f t="shared" si="63"/>
        <v>1954261.89</v>
      </c>
      <c r="AA341" s="11">
        <f t="shared" si="63"/>
        <v>2197972.41</v>
      </c>
      <c r="AB341" s="11">
        <f t="shared" si="63"/>
        <v>2439706.81</v>
      </c>
      <c r="AC341" s="11">
        <f t="shared" si="63"/>
        <v>2682175.7600000002</v>
      </c>
      <c r="AD341" s="11">
        <f t="shared" si="63"/>
        <v>2919132.39</v>
      </c>
    </row>
    <row r="342" spans="1:30" x14ac:dyDescent="0.2">
      <c r="A342" s="390">
        <v>1009</v>
      </c>
      <c r="B342" s="390" t="s">
        <v>17</v>
      </c>
      <c r="C342" s="11">
        <f>+'[18]16'!$E$154</f>
        <v>213019.04</v>
      </c>
      <c r="D342" s="11">
        <f>+'[18]16'!$F$154</f>
        <v>197891.33000000002</v>
      </c>
      <c r="E342" s="11">
        <f>+'[18]16'!$G$154</f>
        <v>200372.46</v>
      </c>
      <c r="F342" s="11">
        <f>+'[18]16'!$I$154</f>
        <v>217033.1</v>
      </c>
      <c r="G342" s="11">
        <f>+'[18]16'!$J$154</f>
        <v>194406.00000000003</v>
      </c>
      <c r="H342" s="11">
        <f>+'[18]16'!$K$154</f>
        <v>211943.17</v>
      </c>
      <c r="I342" s="11">
        <f>+'[18]16'!$M$154</f>
        <v>209955.71</v>
      </c>
      <c r="J342" s="11">
        <f>+'[18]16'!$N$154</f>
        <v>221554.04</v>
      </c>
      <c r="K342" s="11">
        <f>+'[18]16'!$O$154</f>
        <v>214205.24</v>
      </c>
      <c r="L342" s="11">
        <f>+'[18]16'!$Q$154</f>
        <v>226563.75999999998</v>
      </c>
      <c r="M342" s="11">
        <f>+'[18]16'!$R$154</f>
        <v>236750.37999999998</v>
      </c>
      <c r="N342" s="11">
        <f>+'[18]16'!$S$154</f>
        <v>263587.84000000003</v>
      </c>
      <c r="O342" s="394">
        <f t="shared" si="64"/>
        <v>2607282.0699999994</v>
      </c>
      <c r="Q342" s="390">
        <v>1009</v>
      </c>
      <c r="R342" s="390" t="s">
        <v>17</v>
      </c>
      <c r="S342" s="11">
        <f t="shared" si="65"/>
        <v>213019.04</v>
      </c>
      <c r="T342" s="11">
        <f t="shared" si="66"/>
        <v>410910.37</v>
      </c>
      <c r="U342" s="11">
        <f t="shared" si="63"/>
        <v>611282.82999999996</v>
      </c>
      <c r="V342" s="11">
        <f t="shared" si="63"/>
        <v>828315.92999999993</v>
      </c>
      <c r="W342" s="11">
        <f t="shared" si="63"/>
        <v>1022721.9299999999</v>
      </c>
      <c r="X342" s="11">
        <f t="shared" si="63"/>
        <v>1234665.0999999999</v>
      </c>
      <c r="Y342" s="11">
        <f t="shared" si="63"/>
        <v>1444620.8099999998</v>
      </c>
      <c r="Z342" s="11">
        <f t="shared" si="63"/>
        <v>1666174.8499999999</v>
      </c>
      <c r="AA342" s="11">
        <f t="shared" si="63"/>
        <v>1880380.0899999999</v>
      </c>
      <c r="AB342" s="11">
        <f t="shared" si="63"/>
        <v>2106943.8499999996</v>
      </c>
      <c r="AC342" s="11">
        <f t="shared" si="63"/>
        <v>2343694.2299999995</v>
      </c>
      <c r="AD342" s="11">
        <f t="shared" si="63"/>
        <v>2607282.0699999994</v>
      </c>
    </row>
    <row r="343" spans="1:30" x14ac:dyDescent="0.2">
      <c r="A343" s="390">
        <v>1010</v>
      </c>
      <c r="B343" s="390" t="s">
        <v>19</v>
      </c>
      <c r="C343" s="11">
        <f>+'[18]18'!$E$154</f>
        <v>131169.9</v>
      </c>
      <c r="D343" s="11">
        <f>+'[18]18'!$F$154</f>
        <v>141197.88999999998</v>
      </c>
      <c r="E343" s="11">
        <f>+'[18]18'!$G$154</f>
        <v>129128.06</v>
      </c>
      <c r="F343" s="11">
        <f>+'[18]18'!$I$154</f>
        <v>118196.28</v>
      </c>
      <c r="G343" s="11">
        <f>+'[18]18'!$J$154</f>
        <v>139412.09</v>
      </c>
      <c r="H343" s="11">
        <f>+'[18]18'!$K$154</f>
        <v>136045.37</v>
      </c>
      <c r="I343" s="11">
        <f>+'[18]18'!$M$154</f>
        <v>157458.91999999998</v>
      </c>
      <c r="J343" s="11">
        <f>+'[18]18'!$N$154</f>
        <v>144782.09</v>
      </c>
      <c r="K343" s="11">
        <f>+'[18]18'!$O$154</f>
        <v>131076.22</v>
      </c>
      <c r="L343" s="11">
        <f>+'[18]18'!$Q$154</f>
        <v>140565.09999999998</v>
      </c>
      <c r="M343" s="11">
        <f>+'[18]18'!$R$154</f>
        <v>116441.88999999998</v>
      </c>
      <c r="N343" s="11">
        <f>+'[18]18'!$S$154</f>
        <v>131182.36000000002</v>
      </c>
      <c r="O343" s="394">
        <f t="shared" si="64"/>
        <v>1616656.17</v>
      </c>
      <c r="Q343" s="390">
        <v>1010</v>
      </c>
      <c r="R343" s="390" t="s">
        <v>19</v>
      </c>
      <c r="S343" s="11">
        <f t="shared" si="65"/>
        <v>131169.9</v>
      </c>
      <c r="T343" s="11">
        <f t="shared" si="66"/>
        <v>272367.78999999998</v>
      </c>
      <c r="U343" s="11">
        <f t="shared" si="63"/>
        <v>401495.85</v>
      </c>
      <c r="V343" s="11">
        <f t="shared" si="63"/>
        <v>519692.13</v>
      </c>
      <c r="W343" s="11">
        <f t="shared" si="63"/>
        <v>659104.22</v>
      </c>
      <c r="X343" s="11">
        <f t="shared" si="63"/>
        <v>795149.59</v>
      </c>
      <c r="Y343" s="11">
        <f t="shared" si="63"/>
        <v>952608.51</v>
      </c>
      <c r="Z343" s="11">
        <f t="shared" si="63"/>
        <v>1097390.6000000001</v>
      </c>
      <c r="AA343" s="11">
        <f t="shared" si="63"/>
        <v>1228466.82</v>
      </c>
      <c r="AB343" s="11">
        <f t="shared" si="63"/>
        <v>1369031.92</v>
      </c>
      <c r="AC343" s="11">
        <f t="shared" si="63"/>
        <v>1485473.8099999998</v>
      </c>
      <c r="AD343" s="11">
        <f t="shared" si="63"/>
        <v>1616656.17</v>
      </c>
    </row>
    <row r="344" spans="1:30" x14ac:dyDescent="0.2">
      <c r="A344" s="390">
        <v>1011</v>
      </c>
      <c r="B344" s="390" t="s">
        <v>20</v>
      </c>
      <c r="C344" s="11">
        <f>+'[18]19'!$E$154</f>
        <v>212915.33</v>
      </c>
      <c r="D344" s="11">
        <f>+'[18]19'!$F$154</f>
        <v>195176.37</v>
      </c>
      <c r="E344" s="11">
        <f>+'[18]19'!$G$154</f>
        <v>205739.26</v>
      </c>
      <c r="F344" s="11">
        <f>+'[18]19'!$I$154</f>
        <v>202656.16999999998</v>
      </c>
      <c r="G344" s="11">
        <f>+'[18]19'!$J$154</f>
        <v>190347.26000000004</v>
      </c>
      <c r="H344" s="11">
        <f>+'[18]19'!$K$154</f>
        <v>232388.98</v>
      </c>
      <c r="I344" s="11">
        <f>+'[18]19'!$M$154</f>
        <v>240303.72999999998</v>
      </c>
      <c r="J344" s="11">
        <f>+'[18]19'!$N$154</f>
        <v>253411.87</v>
      </c>
      <c r="K344" s="11">
        <f>+'[18]19'!$O$154</f>
        <v>221352.40000000002</v>
      </c>
      <c r="L344" s="11">
        <f>+'[18]19'!$Q$154</f>
        <v>218643.30999999997</v>
      </c>
      <c r="M344" s="11">
        <f>+'[18]19'!$R$154</f>
        <v>218576.46</v>
      </c>
      <c r="N344" s="11">
        <f>+'[18]19'!$S$154</f>
        <v>214359.12999999998</v>
      </c>
      <c r="O344" s="394">
        <f t="shared" si="64"/>
        <v>2605870.2699999996</v>
      </c>
      <c r="Q344" s="390">
        <v>1011</v>
      </c>
      <c r="R344" s="390" t="s">
        <v>20</v>
      </c>
      <c r="S344" s="11">
        <f t="shared" si="65"/>
        <v>212915.33</v>
      </c>
      <c r="T344" s="11">
        <f t="shared" si="66"/>
        <v>408091.69999999995</v>
      </c>
      <c r="U344" s="11">
        <f t="shared" si="63"/>
        <v>613830.96</v>
      </c>
      <c r="V344" s="11">
        <f t="shared" si="63"/>
        <v>816487.12999999989</v>
      </c>
      <c r="W344" s="11">
        <f t="shared" si="63"/>
        <v>1006834.3899999999</v>
      </c>
      <c r="X344" s="11">
        <f t="shared" si="63"/>
        <v>1239223.3699999999</v>
      </c>
      <c r="Y344" s="11">
        <f t="shared" si="63"/>
        <v>1479527.0999999999</v>
      </c>
      <c r="Z344" s="11">
        <f t="shared" si="63"/>
        <v>1732938.9699999997</v>
      </c>
      <c r="AA344" s="11">
        <f t="shared" si="63"/>
        <v>1954291.3699999996</v>
      </c>
      <c r="AB344" s="11">
        <f t="shared" si="63"/>
        <v>2172934.6799999997</v>
      </c>
      <c r="AC344" s="11">
        <f t="shared" si="63"/>
        <v>2391511.1399999997</v>
      </c>
      <c r="AD344" s="11">
        <f t="shared" si="63"/>
        <v>2605870.2699999996</v>
      </c>
    </row>
    <row r="345" spans="1:30" x14ac:dyDescent="0.2">
      <c r="A345" s="390">
        <v>1012</v>
      </c>
      <c r="B345" s="390" t="s">
        <v>21</v>
      </c>
      <c r="C345" s="11">
        <f>+'[18]20'!$E$154</f>
        <v>849700.03</v>
      </c>
      <c r="D345" s="11">
        <f>+'[18]20'!$F$154</f>
        <v>809112.27999999991</v>
      </c>
      <c r="E345" s="11">
        <f>+'[18]20'!$G$154</f>
        <v>842272.67</v>
      </c>
      <c r="F345" s="11">
        <f>+'[18]20'!$I$154</f>
        <v>752900.65</v>
      </c>
      <c r="G345" s="11">
        <f>+'[18]20'!$J$154</f>
        <v>702969.28000000014</v>
      </c>
      <c r="H345" s="11">
        <f>+'[18]20'!$K$154</f>
        <v>828947.25999999989</v>
      </c>
      <c r="I345" s="11">
        <f>+'[18]20'!$M$154</f>
        <v>707553.00000000012</v>
      </c>
      <c r="J345" s="11">
        <f>+'[18]20'!$N$154</f>
        <v>772365.04999999993</v>
      </c>
      <c r="K345" s="11">
        <f>+'[18]20'!$O$154</f>
        <v>732245.93</v>
      </c>
      <c r="L345" s="11">
        <f>+'[18]20'!$Q$154</f>
        <v>732686.70000000007</v>
      </c>
      <c r="M345" s="11">
        <f>+'[18]20'!$R$154</f>
        <v>743432.29</v>
      </c>
      <c r="N345" s="11">
        <f>+'[18]20'!$S$154</f>
        <v>684662.98</v>
      </c>
      <c r="O345" s="394">
        <f t="shared" si="64"/>
        <v>9158848.120000001</v>
      </c>
      <c r="Q345" s="390">
        <v>1012</v>
      </c>
      <c r="R345" s="390" t="s">
        <v>21</v>
      </c>
      <c r="S345" s="11">
        <f t="shared" si="65"/>
        <v>849700.03</v>
      </c>
      <c r="T345" s="11">
        <f t="shared" si="66"/>
        <v>1658812.31</v>
      </c>
      <c r="U345" s="11">
        <f t="shared" si="63"/>
        <v>2501084.98</v>
      </c>
      <c r="V345" s="11">
        <f t="shared" si="63"/>
        <v>3253985.63</v>
      </c>
      <c r="W345" s="11">
        <f t="shared" si="63"/>
        <v>3956954.91</v>
      </c>
      <c r="X345" s="11">
        <f t="shared" si="63"/>
        <v>4785902.17</v>
      </c>
      <c r="Y345" s="11">
        <f t="shared" si="63"/>
        <v>5493455.1699999999</v>
      </c>
      <c r="Z345" s="11">
        <f t="shared" si="63"/>
        <v>6265820.2199999997</v>
      </c>
      <c r="AA345" s="11">
        <f t="shared" si="63"/>
        <v>6998066.1499999994</v>
      </c>
      <c r="AB345" s="11">
        <f t="shared" si="63"/>
        <v>7730752.8499999996</v>
      </c>
      <c r="AC345" s="11">
        <f t="shared" si="63"/>
        <v>8474185.1400000006</v>
      </c>
      <c r="AD345" s="11">
        <f t="shared" si="63"/>
        <v>9158848.120000001</v>
      </c>
    </row>
    <row r="346" spans="1:30" x14ac:dyDescent="0.2">
      <c r="A346" s="390">
        <v>1013</v>
      </c>
      <c r="B346" s="390" t="s">
        <v>22</v>
      </c>
      <c r="C346" s="11">
        <f>+'[18]21'!$E$154</f>
        <v>41016.71</v>
      </c>
      <c r="D346" s="11">
        <f>+'[18]21'!$F$154</f>
        <v>37907.68</v>
      </c>
      <c r="E346" s="11">
        <f>+'[18]21'!$G$154</f>
        <v>39640.209999999992</v>
      </c>
      <c r="F346" s="11">
        <f>+'[18]21'!$I$154</f>
        <v>39940.369999999995</v>
      </c>
      <c r="G346" s="11">
        <f>+'[18]21'!$J$154</f>
        <v>33402.75</v>
      </c>
      <c r="H346" s="11">
        <f>+'[18]21'!$K$154</f>
        <v>38569.350000000006</v>
      </c>
      <c r="I346" s="11">
        <f>+'[18]21'!$M$154</f>
        <v>39485.730000000003</v>
      </c>
      <c r="J346" s="11">
        <f>+'[18]21'!$N$154</f>
        <v>39361.93</v>
      </c>
      <c r="K346" s="11">
        <f>+'[18]21'!$O$154</f>
        <v>39064.899999999994</v>
      </c>
      <c r="L346" s="11">
        <f>+'[18]21'!$Q$154</f>
        <v>42646.39</v>
      </c>
      <c r="M346" s="11">
        <f>+'[18]21'!$R$154</f>
        <v>41962.29</v>
      </c>
      <c r="N346" s="11">
        <f>+'[18]21'!$S$154</f>
        <v>38566.759999999995</v>
      </c>
      <c r="O346" s="394">
        <f t="shared" si="64"/>
        <v>471565.07</v>
      </c>
      <c r="Q346" s="390">
        <v>1013</v>
      </c>
      <c r="R346" s="390" t="s">
        <v>22</v>
      </c>
      <c r="S346" s="11">
        <f t="shared" si="65"/>
        <v>41016.71</v>
      </c>
      <c r="T346" s="11">
        <f t="shared" si="66"/>
        <v>78924.39</v>
      </c>
      <c r="U346" s="11">
        <f t="shared" si="63"/>
        <v>118564.59999999999</v>
      </c>
      <c r="V346" s="11">
        <f t="shared" si="63"/>
        <v>158504.96999999997</v>
      </c>
      <c r="W346" s="11">
        <f t="shared" si="63"/>
        <v>191907.71999999997</v>
      </c>
      <c r="X346" s="11">
        <f t="shared" si="63"/>
        <v>230477.06999999998</v>
      </c>
      <c r="Y346" s="11">
        <f t="shared" si="63"/>
        <v>269962.8</v>
      </c>
      <c r="Z346" s="11">
        <f t="shared" si="63"/>
        <v>309324.73</v>
      </c>
      <c r="AA346" s="11">
        <f t="shared" si="63"/>
        <v>348389.63</v>
      </c>
      <c r="AB346" s="11">
        <f t="shared" si="63"/>
        <v>391036.02</v>
      </c>
      <c r="AC346" s="11">
        <f t="shared" si="63"/>
        <v>432998.31</v>
      </c>
      <c r="AD346" s="11">
        <f t="shared" si="63"/>
        <v>471565.07</v>
      </c>
    </row>
    <row r="347" spans="1:30" x14ac:dyDescent="0.2">
      <c r="A347" s="390">
        <v>1014</v>
      </c>
      <c r="B347" s="390" t="s">
        <v>23</v>
      </c>
      <c r="C347" s="11">
        <f>+'[18]22'!$E$154</f>
        <v>1576237.1199999999</v>
      </c>
      <c r="D347" s="11">
        <f>+'[18]22'!$F$154</f>
        <v>1766541.31</v>
      </c>
      <c r="E347" s="11">
        <f>+'[18]22'!$G$154</f>
        <v>1670397.95</v>
      </c>
      <c r="F347" s="11">
        <f>+'[18]22'!$I$154</f>
        <v>1963173.55</v>
      </c>
      <c r="G347" s="11">
        <f>+'[18]22'!$J$154</f>
        <v>1787708</v>
      </c>
      <c r="H347" s="11">
        <f>+'[18]22'!$K$154</f>
        <v>2078495.0200000003</v>
      </c>
      <c r="I347" s="11">
        <f>+'[18]22'!$M$154</f>
        <v>1840981.6300000001</v>
      </c>
      <c r="J347" s="11">
        <f>+'[18]22'!$N$154</f>
        <v>1899167.7799999998</v>
      </c>
      <c r="K347" s="11">
        <f>+'[18]22'!$O$154</f>
        <v>1926972.9599999997</v>
      </c>
      <c r="L347" s="11">
        <f>+'[18]22'!$Q$154</f>
        <v>1808873.88</v>
      </c>
      <c r="M347" s="11">
        <f>+'[18]22'!$R$154</f>
        <v>1889127.4</v>
      </c>
      <c r="N347" s="11">
        <f>+'[18]22'!$S$154</f>
        <v>1664339.68</v>
      </c>
      <c r="O347" s="394">
        <f t="shared" si="64"/>
        <v>21872016.279999997</v>
      </c>
      <c r="Q347" s="390">
        <v>1014</v>
      </c>
      <c r="R347" s="390" t="s">
        <v>23</v>
      </c>
      <c r="S347" s="11">
        <f t="shared" si="65"/>
        <v>1576237.1199999999</v>
      </c>
      <c r="T347" s="11">
        <f t="shared" si="66"/>
        <v>3342778.4299999997</v>
      </c>
      <c r="U347" s="11">
        <f t="shared" si="63"/>
        <v>5013176.38</v>
      </c>
      <c r="V347" s="11">
        <f t="shared" si="63"/>
        <v>6976349.9299999997</v>
      </c>
      <c r="W347" s="11">
        <f t="shared" si="63"/>
        <v>8764057.9299999997</v>
      </c>
      <c r="X347" s="11">
        <f t="shared" si="63"/>
        <v>10842552.949999999</v>
      </c>
      <c r="Y347" s="11">
        <f t="shared" si="63"/>
        <v>12683534.58</v>
      </c>
      <c r="Z347" s="11">
        <f t="shared" si="63"/>
        <v>14582702.359999999</v>
      </c>
      <c r="AA347" s="11">
        <f t="shared" si="63"/>
        <v>16509675.319999998</v>
      </c>
      <c r="AB347" s="11">
        <f t="shared" si="63"/>
        <v>18318549.199999999</v>
      </c>
      <c r="AC347" s="11">
        <f t="shared" si="63"/>
        <v>20207676.599999998</v>
      </c>
      <c r="AD347" s="11">
        <f t="shared" si="63"/>
        <v>21872016.279999997</v>
      </c>
    </row>
    <row r="348" spans="1:30" x14ac:dyDescent="0.2">
      <c r="A348" s="390">
        <v>1015</v>
      </c>
      <c r="B348" s="390" t="s">
        <v>24</v>
      </c>
      <c r="C348" s="11">
        <f>+'[18]23'!$E$154</f>
        <v>234823.52999999997</v>
      </c>
      <c r="D348" s="11">
        <f>+'[18]23'!$F$154</f>
        <v>226562.90000000002</v>
      </c>
      <c r="E348" s="11">
        <f>+'[18]23'!$G$154</f>
        <v>237713.95</v>
      </c>
      <c r="F348" s="11">
        <f>+'[18]23'!$I$154</f>
        <v>240688.99999999997</v>
      </c>
      <c r="G348" s="11">
        <f>+'[18]23'!$J$154</f>
        <v>220690.88999999998</v>
      </c>
      <c r="H348" s="11">
        <f>+'[18]23'!$K$154</f>
        <v>252503.4</v>
      </c>
      <c r="I348" s="11">
        <f>+'[18]23'!$M$154</f>
        <v>234361.07</v>
      </c>
      <c r="J348" s="11">
        <f>+'[18]23'!$N$154</f>
        <v>250000.17999999996</v>
      </c>
      <c r="K348" s="11">
        <f>+'[18]23'!$O$154</f>
        <v>233005.44</v>
      </c>
      <c r="L348" s="11">
        <f>+'[18]23'!$Q$154</f>
        <v>236826.95</v>
      </c>
      <c r="M348" s="11">
        <f>+'[18]23'!$R$154</f>
        <v>238664.88</v>
      </c>
      <c r="N348" s="11">
        <f>+'[18]23'!$S$154</f>
        <v>223809.87</v>
      </c>
      <c r="O348" s="394">
        <f t="shared" si="64"/>
        <v>2829652.06</v>
      </c>
      <c r="Q348" s="390">
        <v>1015</v>
      </c>
      <c r="R348" s="390" t="s">
        <v>24</v>
      </c>
      <c r="S348" s="11">
        <f t="shared" si="65"/>
        <v>234823.52999999997</v>
      </c>
      <c r="T348" s="11">
        <f t="shared" si="66"/>
        <v>461386.43</v>
      </c>
      <c r="U348" s="11">
        <f t="shared" si="63"/>
        <v>699100.38</v>
      </c>
      <c r="V348" s="11">
        <f t="shared" si="63"/>
        <v>939789.38</v>
      </c>
      <c r="W348" s="11">
        <f t="shared" si="63"/>
        <v>1160480.27</v>
      </c>
      <c r="X348" s="11">
        <f t="shared" si="63"/>
        <v>1412983.67</v>
      </c>
      <c r="Y348" s="11">
        <f t="shared" si="63"/>
        <v>1647344.74</v>
      </c>
      <c r="Z348" s="11">
        <f t="shared" si="63"/>
        <v>1897344.92</v>
      </c>
      <c r="AA348" s="11">
        <f t="shared" si="63"/>
        <v>2130350.36</v>
      </c>
      <c r="AB348" s="11">
        <f t="shared" si="63"/>
        <v>2367177.31</v>
      </c>
      <c r="AC348" s="11">
        <f t="shared" si="63"/>
        <v>2605842.19</v>
      </c>
      <c r="AD348" s="11">
        <f t="shared" si="63"/>
        <v>2829652.06</v>
      </c>
    </row>
    <row r="349" spans="1:30" x14ac:dyDescent="0.2">
      <c r="A349" s="390">
        <v>1016</v>
      </c>
      <c r="B349" s="390" t="s">
        <v>25</v>
      </c>
      <c r="C349" s="11">
        <f>+'[18]24'!$E$154</f>
        <v>214516.5</v>
      </c>
      <c r="D349" s="11">
        <f>+'[18]24'!$F$154</f>
        <v>204772.83</v>
      </c>
      <c r="E349" s="11">
        <f>+'[18]24'!$G$154</f>
        <v>231388.98</v>
      </c>
      <c r="F349" s="11">
        <f>+'[18]24'!$I$154</f>
        <v>256133.13999999998</v>
      </c>
      <c r="G349" s="11">
        <f>+'[18]24'!$J$154</f>
        <v>220721.54</v>
      </c>
      <c r="H349" s="11">
        <f>+'[18]24'!$K$154</f>
        <v>257440.47</v>
      </c>
      <c r="I349" s="11">
        <f>+'[18]24'!$M$154</f>
        <v>267893.34000000003</v>
      </c>
      <c r="J349" s="11">
        <f>+'[18]24'!$N$154</f>
        <v>258841.01</v>
      </c>
      <c r="K349" s="11">
        <f>+'[18]24'!$O$154</f>
        <v>252859.47</v>
      </c>
      <c r="L349" s="11">
        <f>+'[18]24'!$Q$154</f>
        <v>264316.99</v>
      </c>
      <c r="M349" s="11">
        <f>+'[18]24'!$R$154</f>
        <v>251806.43</v>
      </c>
      <c r="N349" s="11">
        <f>+'[18]24'!$S$154</f>
        <v>239858.96000000002</v>
      </c>
      <c r="O349" s="394">
        <f t="shared" si="64"/>
        <v>2920549.6600000006</v>
      </c>
      <c r="Q349" s="390">
        <v>1016</v>
      </c>
      <c r="R349" s="390" t="s">
        <v>25</v>
      </c>
      <c r="S349" s="11">
        <f t="shared" si="65"/>
        <v>214516.5</v>
      </c>
      <c r="T349" s="11">
        <f t="shared" si="66"/>
        <v>419289.32999999996</v>
      </c>
      <c r="U349" s="11">
        <f t="shared" si="63"/>
        <v>650678.30999999994</v>
      </c>
      <c r="V349" s="11">
        <f t="shared" si="63"/>
        <v>906811.45</v>
      </c>
      <c r="W349" s="11">
        <f t="shared" si="63"/>
        <v>1127532.99</v>
      </c>
      <c r="X349" s="11">
        <f t="shared" si="63"/>
        <v>1384973.46</v>
      </c>
      <c r="Y349" s="11">
        <f t="shared" si="63"/>
        <v>1652866.8</v>
      </c>
      <c r="Z349" s="11">
        <f t="shared" si="63"/>
        <v>1911707.81</v>
      </c>
      <c r="AA349" s="11">
        <f t="shared" si="63"/>
        <v>2164567.2800000003</v>
      </c>
      <c r="AB349" s="11">
        <f t="shared" si="63"/>
        <v>2428884.2700000005</v>
      </c>
      <c r="AC349" s="11">
        <f t="shared" si="63"/>
        <v>2680690.7000000007</v>
      </c>
      <c r="AD349" s="11">
        <f t="shared" si="63"/>
        <v>2920549.6600000006</v>
      </c>
    </row>
    <row r="350" spans="1:30" x14ac:dyDescent="0.2">
      <c r="A350" s="390">
        <v>1017</v>
      </c>
      <c r="B350" s="390" t="s">
        <v>26</v>
      </c>
      <c r="C350" s="11">
        <f>+'[18]25'!$E$154</f>
        <v>461307.58</v>
      </c>
      <c r="D350" s="11">
        <f>+'[18]25'!$F$154</f>
        <v>448223.55</v>
      </c>
      <c r="E350" s="11">
        <f>+'[18]25'!$G$154</f>
        <v>432405.81</v>
      </c>
      <c r="F350" s="11">
        <f>+'[18]25'!$I$154</f>
        <v>416588.38</v>
      </c>
      <c r="G350" s="11">
        <f>+'[18]25'!$J$154</f>
        <v>395872.29000000004</v>
      </c>
      <c r="H350" s="11">
        <f>+'[18]25'!$K$154</f>
        <v>470414.04</v>
      </c>
      <c r="I350" s="11">
        <f>+'[18]25'!$M$154</f>
        <v>432862.21</v>
      </c>
      <c r="J350" s="11">
        <f>+'[18]25'!$N$154</f>
        <v>472697.64999999997</v>
      </c>
      <c r="K350" s="11">
        <f>+'[18]25'!$O$154</f>
        <v>449112.1</v>
      </c>
      <c r="L350" s="11">
        <f>+'[18]25'!$Q$154</f>
        <v>434849.53</v>
      </c>
      <c r="M350" s="11">
        <f>+'[18]25'!$R$154</f>
        <v>426448.79</v>
      </c>
      <c r="N350" s="11">
        <f>+'[18]25'!$S$154</f>
        <v>422008.46</v>
      </c>
      <c r="O350" s="394">
        <f t="shared" si="64"/>
        <v>5262790.3899999997</v>
      </c>
      <c r="Q350" s="390">
        <v>1017</v>
      </c>
      <c r="R350" s="390" t="s">
        <v>26</v>
      </c>
      <c r="S350" s="11">
        <f t="shared" si="65"/>
        <v>461307.58</v>
      </c>
      <c r="T350" s="11">
        <f t="shared" si="66"/>
        <v>909531.13</v>
      </c>
      <c r="U350" s="11">
        <f t="shared" si="63"/>
        <v>1341936.94</v>
      </c>
      <c r="V350" s="11">
        <f t="shared" si="63"/>
        <v>1758525.3199999998</v>
      </c>
      <c r="W350" s="11">
        <f t="shared" si="63"/>
        <v>2154397.61</v>
      </c>
      <c r="X350" s="11">
        <f t="shared" si="63"/>
        <v>2624811.65</v>
      </c>
      <c r="Y350" s="11">
        <f t="shared" si="63"/>
        <v>3057673.86</v>
      </c>
      <c r="Z350" s="11">
        <f t="shared" si="63"/>
        <v>3530371.51</v>
      </c>
      <c r="AA350" s="11">
        <f t="shared" si="63"/>
        <v>3979483.61</v>
      </c>
      <c r="AB350" s="11">
        <f t="shared" si="63"/>
        <v>4414333.1399999997</v>
      </c>
      <c r="AC350" s="11">
        <f t="shared" si="63"/>
        <v>4840781.93</v>
      </c>
      <c r="AD350" s="11">
        <f t="shared" si="63"/>
        <v>5262790.3899999997</v>
      </c>
    </row>
    <row r="351" spans="1:30" x14ac:dyDescent="0.2">
      <c r="A351" s="390">
        <v>1018</v>
      </c>
      <c r="B351" s="390" t="s">
        <v>27</v>
      </c>
      <c r="C351" s="11">
        <f>+'[18]26'!$E$154</f>
        <v>217248.02</v>
      </c>
      <c r="D351" s="11">
        <f>+'[18]26'!$F$154</f>
        <v>203364.06999999998</v>
      </c>
      <c r="E351" s="11">
        <f>+'[18]26'!$G$154</f>
        <v>219404.93000000002</v>
      </c>
      <c r="F351" s="11">
        <f>+'[18]26'!$I$154</f>
        <v>220118.15</v>
      </c>
      <c r="G351" s="11">
        <f>+'[18]26'!$J$154</f>
        <v>196895.68</v>
      </c>
      <c r="H351" s="11">
        <f>+'[18]26'!$K$154</f>
        <v>237119.06</v>
      </c>
      <c r="I351" s="11">
        <f>+'[18]26'!$M$154</f>
        <v>218937.51</v>
      </c>
      <c r="J351" s="11">
        <f>+'[18]26'!$N$154</f>
        <v>230863.1</v>
      </c>
      <c r="K351" s="11">
        <f>+'[18]26'!$O$154</f>
        <v>222226.43</v>
      </c>
      <c r="L351" s="11">
        <f>+'[18]26'!$Q$154</f>
        <v>229515.50999999998</v>
      </c>
      <c r="M351" s="11">
        <f>+'[18]26'!$R$154</f>
        <v>217760.14</v>
      </c>
      <c r="N351" s="11">
        <f>+'[18]26'!$S$154</f>
        <v>224460.66</v>
      </c>
      <c r="O351" s="394">
        <f t="shared" si="64"/>
        <v>2637913.2600000002</v>
      </c>
      <c r="Q351" s="390">
        <v>1018</v>
      </c>
      <c r="R351" s="390" t="s">
        <v>27</v>
      </c>
      <c r="S351" s="11">
        <f t="shared" si="65"/>
        <v>217248.02</v>
      </c>
      <c r="T351" s="11">
        <f t="shared" si="66"/>
        <v>420612.08999999997</v>
      </c>
      <c r="U351" s="11">
        <f t="shared" si="63"/>
        <v>640017.02</v>
      </c>
      <c r="V351" s="11">
        <f t="shared" si="63"/>
        <v>860135.17</v>
      </c>
      <c r="W351" s="11">
        <f t="shared" si="63"/>
        <v>1057030.8500000001</v>
      </c>
      <c r="X351" s="11">
        <f t="shared" si="63"/>
        <v>1294149.9100000001</v>
      </c>
      <c r="Y351" s="11">
        <f t="shared" si="63"/>
        <v>1513087.4200000002</v>
      </c>
      <c r="Z351" s="11">
        <f t="shared" si="63"/>
        <v>1743950.5200000003</v>
      </c>
      <c r="AA351" s="11">
        <f t="shared" si="63"/>
        <v>1966176.9500000002</v>
      </c>
      <c r="AB351" s="11">
        <f t="shared" si="63"/>
        <v>2195692.46</v>
      </c>
      <c r="AC351" s="11">
        <f t="shared" si="63"/>
        <v>2413452.6</v>
      </c>
      <c r="AD351" s="11">
        <f t="shared" si="63"/>
        <v>2637913.2600000002</v>
      </c>
    </row>
    <row r="352" spans="1:30" x14ac:dyDescent="0.2">
      <c r="A352" s="390">
        <v>1019</v>
      </c>
      <c r="B352" s="390" t="s">
        <v>28</v>
      </c>
      <c r="C352" s="11">
        <f>+'[18]27'!$E$154</f>
        <v>96198.34</v>
      </c>
      <c r="D352" s="11">
        <f>+'[18]27'!$F$154</f>
        <v>96526.38</v>
      </c>
      <c r="E352" s="11">
        <f>+'[18]27'!$G$154</f>
        <v>94472.739999999991</v>
      </c>
      <c r="F352" s="11">
        <f>+'[18]27'!$I$154</f>
        <v>96854.709999999992</v>
      </c>
      <c r="G352" s="11">
        <f>+'[18]27'!$J$154</f>
        <v>89296.01</v>
      </c>
      <c r="H352" s="11">
        <f>+'[18]27'!$K$154</f>
        <v>100253.67</v>
      </c>
      <c r="I352" s="11">
        <f>+'[18]27'!$M$154</f>
        <v>98941.45</v>
      </c>
      <c r="J352" s="11">
        <f>+'[18]27'!$N$154</f>
        <v>99339.349999999991</v>
      </c>
      <c r="K352" s="11">
        <f>+'[18]27'!$O$154</f>
        <v>92676.61</v>
      </c>
      <c r="L352" s="11">
        <f>+'[18]27'!$Q$154</f>
        <v>96115.849999999991</v>
      </c>
      <c r="M352" s="11">
        <f>+'[18]27'!$R$154</f>
        <v>96278.63</v>
      </c>
      <c r="N352" s="11">
        <f>+'[18]27'!$S$154</f>
        <v>91705.26</v>
      </c>
      <c r="O352" s="394">
        <f t="shared" si="64"/>
        <v>1148658.9999999998</v>
      </c>
      <c r="Q352" s="390">
        <v>1019</v>
      </c>
      <c r="R352" s="390" t="s">
        <v>28</v>
      </c>
      <c r="S352" s="11">
        <f t="shared" si="65"/>
        <v>96198.34</v>
      </c>
      <c r="T352" s="11">
        <f t="shared" si="66"/>
        <v>192724.72</v>
      </c>
      <c r="U352" s="11">
        <f t="shared" si="63"/>
        <v>287197.45999999996</v>
      </c>
      <c r="V352" s="11">
        <f t="shared" si="63"/>
        <v>384052.16999999993</v>
      </c>
      <c r="W352" s="11">
        <f t="shared" si="63"/>
        <v>473348.17999999993</v>
      </c>
      <c r="X352" s="11">
        <f t="shared" si="63"/>
        <v>573601.85</v>
      </c>
      <c r="Y352" s="11">
        <f t="shared" si="63"/>
        <v>672543.29999999993</v>
      </c>
      <c r="Z352" s="11">
        <f t="shared" si="63"/>
        <v>771882.64999999991</v>
      </c>
      <c r="AA352" s="11">
        <f t="shared" si="63"/>
        <v>864559.25999999989</v>
      </c>
      <c r="AB352" s="11">
        <f t="shared" si="63"/>
        <v>960675.10999999987</v>
      </c>
      <c r="AC352" s="11">
        <f t="shared" si="63"/>
        <v>1056953.7399999998</v>
      </c>
      <c r="AD352" s="11">
        <f t="shared" si="63"/>
        <v>1148658.9999999998</v>
      </c>
    </row>
    <row r="353" spans="1:30" x14ac:dyDescent="0.2">
      <c r="A353" s="390">
        <v>1020</v>
      </c>
      <c r="B353" s="390" t="s">
        <v>29</v>
      </c>
      <c r="C353" s="11">
        <f>+'[18]28'!$E$154</f>
        <v>656141.92000000004</v>
      </c>
      <c r="D353" s="11">
        <f>+'[18]28'!$F$154</f>
        <v>613006.79</v>
      </c>
      <c r="E353" s="11">
        <f>+'[18]28'!$G$154</f>
        <v>649339.87</v>
      </c>
      <c r="F353" s="11">
        <f>+'[18]28'!$I$154</f>
        <v>643516.28</v>
      </c>
      <c r="G353" s="11">
        <f>+'[18]28'!$J$154</f>
        <v>581813.05000000005</v>
      </c>
      <c r="H353" s="11">
        <f>+'[18]28'!$K$154</f>
        <v>651521.44999999995</v>
      </c>
      <c r="I353" s="11">
        <f>+'[18]28'!$M$154</f>
        <v>591424.30000000005</v>
      </c>
      <c r="J353" s="11">
        <f>+'[18]28'!$N$154</f>
        <v>633747.53</v>
      </c>
      <c r="K353" s="11">
        <f>+'[18]28'!$O$154</f>
        <v>627020.2300000001</v>
      </c>
      <c r="L353" s="11">
        <f>+'[18]28'!$Q$154</f>
        <v>653078.52</v>
      </c>
      <c r="M353" s="11">
        <f>+'[18]28'!$R$154</f>
        <v>659175.13</v>
      </c>
      <c r="N353" s="11">
        <f>+'[18]28'!$S$154</f>
        <v>649643.27999999991</v>
      </c>
      <c r="O353" s="394">
        <f t="shared" si="64"/>
        <v>7609428.3500000015</v>
      </c>
      <c r="Q353" s="390">
        <v>1020</v>
      </c>
      <c r="R353" s="390" t="s">
        <v>29</v>
      </c>
      <c r="S353" s="11">
        <f t="shared" si="65"/>
        <v>656141.92000000004</v>
      </c>
      <c r="T353" s="11">
        <f t="shared" si="66"/>
        <v>1269148.71</v>
      </c>
      <c r="U353" s="11">
        <f t="shared" si="63"/>
        <v>1918488.58</v>
      </c>
      <c r="V353" s="11">
        <f t="shared" si="63"/>
        <v>2562004.8600000003</v>
      </c>
      <c r="W353" s="11">
        <f t="shared" si="63"/>
        <v>3143817.91</v>
      </c>
      <c r="X353" s="11">
        <f t="shared" si="63"/>
        <v>3795339.3600000003</v>
      </c>
      <c r="Y353" s="11">
        <f t="shared" si="63"/>
        <v>4386763.66</v>
      </c>
      <c r="Z353" s="11">
        <f t="shared" si="63"/>
        <v>5020511.1900000004</v>
      </c>
      <c r="AA353" s="11">
        <f t="shared" si="63"/>
        <v>5647531.4200000009</v>
      </c>
      <c r="AB353" s="11">
        <f t="shared" si="63"/>
        <v>6300609.9400000013</v>
      </c>
      <c r="AC353" s="11">
        <f t="shared" si="63"/>
        <v>6959785.0700000012</v>
      </c>
      <c r="AD353" s="11">
        <f t="shared" si="63"/>
        <v>7609428.3500000015</v>
      </c>
    </row>
    <row r="354" spans="1:30" x14ac:dyDescent="0.2">
      <c r="A354" s="390">
        <v>1021</v>
      </c>
      <c r="B354" s="390" t="s">
        <v>30</v>
      </c>
      <c r="C354" s="11">
        <f>+'[18]29'!$E$154</f>
        <v>223261.76</v>
      </c>
      <c r="D354" s="11">
        <f>+'[18]29'!$F$154</f>
        <v>203337.38999999998</v>
      </c>
      <c r="E354" s="11">
        <f>+'[18]29'!$G$154</f>
        <v>207703.46</v>
      </c>
      <c r="F354" s="11">
        <f>+'[18]29'!$I$154</f>
        <v>201853.28999999998</v>
      </c>
      <c r="G354" s="11">
        <f>+'[18]29'!$J$154</f>
        <v>186310.65000000002</v>
      </c>
      <c r="H354" s="11">
        <f>+'[18]29'!$K$154</f>
        <v>222357.31000000003</v>
      </c>
      <c r="I354" s="11">
        <f>+'[18]29'!$M$154</f>
        <v>219192.24</v>
      </c>
      <c r="J354" s="11">
        <f>+'[18]29'!$N$154</f>
        <v>220334.08999999997</v>
      </c>
      <c r="K354" s="11">
        <f>+'[18]29'!$O$154</f>
        <v>210789.23</v>
      </c>
      <c r="L354" s="11">
        <f>+'[18]29'!$Q$154</f>
        <v>220887.77000000002</v>
      </c>
      <c r="M354" s="11">
        <f>+'[18]29'!$R$154</f>
        <v>207761.80000000002</v>
      </c>
      <c r="N354" s="11">
        <f>+'[18]29'!$S$154</f>
        <v>218612.19999999998</v>
      </c>
      <c r="O354" s="394">
        <f t="shared" si="64"/>
        <v>2542401.19</v>
      </c>
      <c r="Q354" s="390">
        <v>1021</v>
      </c>
      <c r="R354" s="390" t="s">
        <v>30</v>
      </c>
      <c r="S354" s="11">
        <f t="shared" si="65"/>
        <v>223261.76</v>
      </c>
      <c r="T354" s="11">
        <f t="shared" si="66"/>
        <v>426599.15</v>
      </c>
      <c r="U354" s="11">
        <f t="shared" si="63"/>
        <v>634302.61</v>
      </c>
      <c r="V354" s="11">
        <f t="shared" si="63"/>
        <v>836155.89999999991</v>
      </c>
      <c r="W354" s="11">
        <f t="shared" si="63"/>
        <v>1022466.5499999999</v>
      </c>
      <c r="X354" s="11">
        <f t="shared" si="63"/>
        <v>1244823.8599999999</v>
      </c>
      <c r="Y354" s="11">
        <f t="shared" si="63"/>
        <v>1464016.0999999999</v>
      </c>
      <c r="Z354" s="11">
        <f t="shared" si="63"/>
        <v>1684350.19</v>
      </c>
      <c r="AA354" s="11">
        <f t="shared" si="63"/>
        <v>1895139.42</v>
      </c>
      <c r="AB354" s="11">
        <f t="shared" si="63"/>
        <v>2116027.19</v>
      </c>
      <c r="AC354" s="11">
        <f t="shared" si="63"/>
        <v>2323788.9899999998</v>
      </c>
      <c r="AD354" s="11">
        <f t="shared" si="63"/>
        <v>2542401.19</v>
      </c>
    </row>
    <row r="355" spans="1:30" x14ac:dyDescent="0.2">
      <c r="A355" s="390">
        <v>1022</v>
      </c>
      <c r="B355" s="390" t="s">
        <v>31</v>
      </c>
      <c r="C355" s="11">
        <f>+'[18]30'!$E$154</f>
        <v>1079081.94</v>
      </c>
      <c r="D355" s="11">
        <f>+'[18]30'!$F$154</f>
        <v>1007661.6699999999</v>
      </c>
      <c r="E355" s="11">
        <f>+'[18]30'!$G$154</f>
        <v>1003658.87</v>
      </c>
      <c r="F355" s="11">
        <f>+'[18]30'!$I$154</f>
        <v>1071115.6100000001</v>
      </c>
      <c r="G355" s="11">
        <f>+'[18]30'!$J$154</f>
        <v>973482.40000000014</v>
      </c>
      <c r="H355" s="11">
        <f>+'[18]30'!$K$154</f>
        <v>1198587.56</v>
      </c>
      <c r="I355" s="11">
        <f>+'[18]30'!$M$154</f>
        <v>1029424.79</v>
      </c>
      <c r="J355" s="11">
        <f>+'[18]30'!$N$154</f>
        <v>1031611.0800000001</v>
      </c>
      <c r="K355" s="11">
        <f>+'[18]30'!$O$154</f>
        <v>987866.08000000007</v>
      </c>
      <c r="L355" s="11">
        <f>+'[18]30'!$Q$154</f>
        <v>993919.75</v>
      </c>
      <c r="M355" s="11">
        <f>+'[18]30'!$R$154</f>
        <v>1022620.76</v>
      </c>
      <c r="N355" s="11">
        <f>+'[18]30'!$S$154</f>
        <v>951305.42999999993</v>
      </c>
      <c r="O355" s="394">
        <f t="shared" si="64"/>
        <v>12350335.940000001</v>
      </c>
      <c r="Q355" s="390">
        <v>1022</v>
      </c>
      <c r="R355" s="390" t="s">
        <v>31</v>
      </c>
      <c r="S355" s="11">
        <f t="shared" si="65"/>
        <v>1079081.94</v>
      </c>
      <c r="T355" s="11">
        <f t="shared" si="66"/>
        <v>2086743.6099999999</v>
      </c>
      <c r="U355" s="11">
        <f t="shared" si="63"/>
        <v>3090402.48</v>
      </c>
      <c r="V355" s="11">
        <f t="shared" si="63"/>
        <v>4161518.09</v>
      </c>
      <c r="W355" s="11">
        <f t="shared" si="63"/>
        <v>5135000.49</v>
      </c>
      <c r="X355" s="11">
        <f t="shared" si="63"/>
        <v>6333588.0500000007</v>
      </c>
      <c r="Y355" s="11">
        <f t="shared" si="63"/>
        <v>7363012.8400000008</v>
      </c>
      <c r="Z355" s="11">
        <f t="shared" si="63"/>
        <v>8394623.9200000018</v>
      </c>
      <c r="AA355" s="11">
        <f t="shared" si="63"/>
        <v>9382490.0000000019</v>
      </c>
      <c r="AB355" s="11">
        <f t="shared" si="63"/>
        <v>10376409.750000002</v>
      </c>
      <c r="AC355" s="11">
        <f t="shared" si="63"/>
        <v>11399030.510000002</v>
      </c>
      <c r="AD355" s="11">
        <f t="shared" si="63"/>
        <v>12350335.940000001</v>
      </c>
    </row>
    <row r="356" spans="1:30" x14ac:dyDescent="0.2">
      <c r="A356" s="390">
        <v>1023</v>
      </c>
      <c r="B356" s="390" t="s">
        <v>32</v>
      </c>
      <c r="C356" s="11">
        <f>+'[18]31'!$E$154</f>
        <v>171842.62</v>
      </c>
      <c r="D356" s="11">
        <f>+'[18]31'!$F$154</f>
        <v>163470.94</v>
      </c>
      <c r="E356" s="11">
        <f>+'[18]31'!$G$154</f>
        <v>171699.54</v>
      </c>
      <c r="F356" s="11">
        <f>+'[18]31'!$I$154</f>
        <v>168501.08</v>
      </c>
      <c r="G356" s="11">
        <f>+'[18]31'!$J$154</f>
        <v>149918.90999999997</v>
      </c>
      <c r="H356" s="11">
        <f>+'[18]31'!$K$154</f>
        <v>183410.27</v>
      </c>
      <c r="I356" s="11">
        <f>+'[18]31'!$M$154</f>
        <v>175468.62999999998</v>
      </c>
      <c r="J356" s="11">
        <f>+'[18]31'!$N$154</f>
        <v>180553.79</v>
      </c>
      <c r="K356" s="11">
        <f>+'[18]31'!$O$154</f>
        <v>169510.23</v>
      </c>
      <c r="L356" s="11">
        <f>+'[18]31'!$Q$154</f>
        <v>175065.8</v>
      </c>
      <c r="M356" s="11">
        <f>+'[18]31'!$R$154</f>
        <v>176583.78999999998</v>
      </c>
      <c r="N356" s="11">
        <f>+'[18]31'!$S$154</f>
        <v>166598.04999999999</v>
      </c>
      <c r="O356" s="394">
        <f t="shared" si="64"/>
        <v>2052623.65</v>
      </c>
      <c r="Q356" s="390">
        <v>1023</v>
      </c>
      <c r="R356" s="390" t="s">
        <v>32</v>
      </c>
      <c r="S356" s="11">
        <f t="shared" si="65"/>
        <v>171842.62</v>
      </c>
      <c r="T356" s="11">
        <f t="shared" si="66"/>
        <v>335313.56</v>
      </c>
      <c r="U356" s="11">
        <f t="shared" si="63"/>
        <v>507013.1</v>
      </c>
      <c r="V356" s="11">
        <f t="shared" si="63"/>
        <v>675514.17999999993</v>
      </c>
      <c r="W356" s="11">
        <f t="shared" si="63"/>
        <v>825433.08999999985</v>
      </c>
      <c r="X356" s="11">
        <f t="shared" si="63"/>
        <v>1008843.3599999999</v>
      </c>
      <c r="Y356" s="11">
        <f t="shared" si="63"/>
        <v>1184311.9899999998</v>
      </c>
      <c r="Z356" s="11">
        <f t="shared" si="63"/>
        <v>1364865.7799999998</v>
      </c>
      <c r="AA356" s="11">
        <f t="shared" si="63"/>
        <v>1534376.0099999998</v>
      </c>
      <c r="AB356" s="11">
        <f t="shared" si="63"/>
        <v>1709441.8099999998</v>
      </c>
      <c r="AC356" s="11">
        <f t="shared" si="63"/>
        <v>1886025.5999999999</v>
      </c>
      <c r="AD356" s="11">
        <f t="shared" si="63"/>
        <v>2052623.65</v>
      </c>
    </row>
    <row r="357" spans="1:30" x14ac:dyDescent="0.2">
      <c r="A357" s="390">
        <v>1024</v>
      </c>
      <c r="B357" s="390" t="s">
        <v>33</v>
      </c>
      <c r="C357" s="11">
        <f>+'[18]32'!$E$154</f>
        <v>1084083.2300000002</v>
      </c>
      <c r="D357" s="11">
        <f>+'[18]32'!$F$154</f>
        <v>1091859.72</v>
      </c>
      <c r="E357" s="11">
        <f>+'[18]32'!$G$154</f>
        <v>1072834.1399999999</v>
      </c>
      <c r="F357" s="11">
        <f>+'[18]32'!$I$154</f>
        <v>1038858.5</v>
      </c>
      <c r="G357" s="11">
        <f>+'[18]32'!$J$154</f>
        <v>979529.19000000018</v>
      </c>
      <c r="H357" s="11">
        <f>+'[18]32'!$K$154</f>
        <v>1150160.6400000001</v>
      </c>
      <c r="I357" s="11">
        <f>+'[18]32'!$M$154</f>
        <v>1044907.17</v>
      </c>
      <c r="J357" s="11">
        <f>+'[18]32'!$N$154</f>
        <v>1116625.68</v>
      </c>
      <c r="K357" s="11">
        <f>+'[18]32'!$O$154</f>
        <v>1132261.73</v>
      </c>
      <c r="L357" s="11">
        <f>+'[18]32'!$Q$154</f>
        <v>1112961.74</v>
      </c>
      <c r="M357" s="11">
        <f>+'[18]32'!$R$154</f>
        <v>1113970</v>
      </c>
      <c r="N357" s="11">
        <f>+'[18]32'!$S$154</f>
        <v>1109608.3999999999</v>
      </c>
      <c r="O357" s="394">
        <f t="shared" si="64"/>
        <v>13047660.140000001</v>
      </c>
      <c r="Q357" s="390">
        <v>1024</v>
      </c>
      <c r="R357" s="390" t="s">
        <v>33</v>
      </c>
      <c r="S357" s="11">
        <f t="shared" si="65"/>
        <v>1084083.2300000002</v>
      </c>
      <c r="T357" s="11">
        <f t="shared" si="66"/>
        <v>2175942.9500000002</v>
      </c>
      <c r="U357" s="11">
        <f t="shared" si="63"/>
        <v>3248777.09</v>
      </c>
      <c r="V357" s="11">
        <f t="shared" si="63"/>
        <v>4287635.59</v>
      </c>
      <c r="W357" s="11">
        <f t="shared" si="63"/>
        <v>5267164.78</v>
      </c>
      <c r="X357" s="11">
        <f t="shared" si="63"/>
        <v>6417325.4199999999</v>
      </c>
      <c r="Y357" s="11">
        <f t="shared" si="63"/>
        <v>7462232.5899999999</v>
      </c>
      <c r="Z357" s="11">
        <f t="shared" si="63"/>
        <v>8578858.2699999996</v>
      </c>
      <c r="AA357" s="11">
        <f t="shared" si="63"/>
        <v>9711120</v>
      </c>
      <c r="AB357" s="11">
        <f t="shared" si="63"/>
        <v>10824081.74</v>
      </c>
      <c r="AC357" s="11">
        <f t="shared" si="63"/>
        <v>11938051.74</v>
      </c>
      <c r="AD357" s="11">
        <f t="shared" si="63"/>
        <v>13047660.140000001</v>
      </c>
    </row>
    <row r="358" spans="1:30" x14ac:dyDescent="0.2">
      <c r="A358" s="390">
        <v>1025</v>
      </c>
      <c r="B358" s="390" t="s">
        <v>34</v>
      </c>
      <c r="C358" s="11">
        <f>+'[18]33'!$E$154</f>
        <v>224839.84999999998</v>
      </c>
      <c r="D358" s="11">
        <f>+'[18]33'!$F$154</f>
        <v>220050.33000000002</v>
      </c>
      <c r="E358" s="11">
        <f>+'[18]33'!$G$154</f>
        <v>231043.68999999997</v>
      </c>
      <c r="F358" s="11">
        <f>+'[18]33'!$I$154</f>
        <v>234608.81</v>
      </c>
      <c r="G358" s="11">
        <f>+'[18]33'!$J$154</f>
        <v>208772.82</v>
      </c>
      <c r="H358" s="11">
        <f>+'[18]33'!$K$154</f>
        <v>248960.57</v>
      </c>
      <c r="I358" s="11">
        <f>+'[18]33'!$M$154</f>
        <v>242510.78000000003</v>
      </c>
      <c r="J358" s="11">
        <f>+'[18]33'!$N$154</f>
        <v>240664.74</v>
      </c>
      <c r="K358" s="11">
        <f>+'[18]33'!$O$154</f>
        <v>241262.15999999997</v>
      </c>
      <c r="L358" s="11">
        <f>+'[18]33'!$Q$154</f>
        <v>242043.16</v>
      </c>
      <c r="M358" s="11">
        <f>+'[18]33'!$R$154</f>
        <v>235503.15000000002</v>
      </c>
      <c r="N358" s="11">
        <f>+'[18]33'!$S$154</f>
        <v>221039.94000000003</v>
      </c>
      <c r="O358" s="394">
        <f t="shared" si="64"/>
        <v>2791300</v>
      </c>
      <c r="Q358" s="390">
        <v>1025</v>
      </c>
      <c r="R358" s="390" t="s">
        <v>34</v>
      </c>
      <c r="S358" s="11">
        <f t="shared" si="65"/>
        <v>224839.84999999998</v>
      </c>
      <c r="T358" s="11">
        <f t="shared" si="66"/>
        <v>444890.18</v>
      </c>
      <c r="U358" s="11">
        <f t="shared" si="63"/>
        <v>675933.87</v>
      </c>
      <c r="V358" s="11">
        <f t="shared" si="63"/>
        <v>910542.67999999993</v>
      </c>
      <c r="W358" s="11">
        <f t="shared" si="63"/>
        <v>1119315.5</v>
      </c>
      <c r="X358" s="11">
        <f t="shared" si="63"/>
        <v>1368276.07</v>
      </c>
      <c r="Y358" s="11">
        <f t="shared" si="63"/>
        <v>1610786.85</v>
      </c>
      <c r="Z358" s="11">
        <f t="shared" si="63"/>
        <v>1851451.59</v>
      </c>
      <c r="AA358" s="11">
        <f t="shared" si="63"/>
        <v>2092713.75</v>
      </c>
      <c r="AB358" s="11">
        <f t="shared" si="63"/>
        <v>2334756.91</v>
      </c>
      <c r="AC358" s="11">
        <f t="shared" si="63"/>
        <v>2570260.06</v>
      </c>
      <c r="AD358" s="11">
        <f t="shared" si="63"/>
        <v>2791300</v>
      </c>
    </row>
    <row r="359" spans="1:30" x14ac:dyDescent="0.2">
      <c r="A359" s="390">
        <v>1026</v>
      </c>
      <c r="B359" s="390" t="s">
        <v>35</v>
      </c>
      <c r="C359" s="11">
        <f>+'[18]34'!$E$154</f>
        <v>61463.03</v>
      </c>
      <c r="D359" s="11">
        <f>+'[18]34'!$F$154</f>
        <v>60140.88</v>
      </c>
      <c r="E359" s="11">
        <f>+'[18]34'!$G$154</f>
        <v>62130.58</v>
      </c>
      <c r="F359" s="11">
        <f>+'[18]34'!$I$154</f>
        <v>64335.189999999995</v>
      </c>
      <c r="G359" s="11">
        <f>+'[18]34'!$J$154</f>
        <v>59725.49</v>
      </c>
      <c r="H359" s="11">
        <f>+'[18]34'!$K$154</f>
        <v>69734.25</v>
      </c>
      <c r="I359" s="11">
        <f>+'[18]34'!$M$154</f>
        <v>67718.09</v>
      </c>
      <c r="J359" s="11">
        <f>+'[18]34'!$N$154</f>
        <v>69641.25</v>
      </c>
      <c r="K359" s="11">
        <f>+'[18]34'!$O$154</f>
        <v>68975.299999999988</v>
      </c>
      <c r="L359" s="11">
        <f>+'[18]34'!$Q$154</f>
        <v>72261.13</v>
      </c>
      <c r="M359" s="11">
        <f>+'[18]34'!$R$154</f>
        <v>68273.210000000006</v>
      </c>
      <c r="N359" s="11">
        <f>+'[18]34'!$S$154</f>
        <v>64693.000000000007</v>
      </c>
      <c r="O359" s="394">
        <f t="shared" si="64"/>
        <v>789091.4</v>
      </c>
      <c r="Q359" s="390">
        <v>1026</v>
      </c>
      <c r="R359" s="390" t="s">
        <v>35</v>
      </c>
      <c r="S359" s="11">
        <f t="shared" si="65"/>
        <v>61463.03</v>
      </c>
      <c r="T359" s="11">
        <f t="shared" si="66"/>
        <v>121603.91</v>
      </c>
      <c r="U359" s="11">
        <f t="shared" si="63"/>
        <v>183734.49</v>
      </c>
      <c r="V359" s="11">
        <f t="shared" si="63"/>
        <v>248069.68</v>
      </c>
      <c r="W359" s="11">
        <f t="shared" si="63"/>
        <v>307795.17</v>
      </c>
      <c r="X359" s="11">
        <f t="shared" si="63"/>
        <v>377529.42</v>
      </c>
      <c r="Y359" s="11">
        <f t="shared" si="63"/>
        <v>445247.51</v>
      </c>
      <c r="Z359" s="11">
        <f t="shared" si="63"/>
        <v>514888.76</v>
      </c>
      <c r="AA359" s="11">
        <f t="shared" si="63"/>
        <v>583864.06000000006</v>
      </c>
      <c r="AB359" s="11">
        <f t="shared" si="63"/>
        <v>656125.19000000006</v>
      </c>
      <c r="AC359" s="11">
        <f t="shared" si="63"/>
        <v>724398.4</v>
      </c>
      <c r="AD359" s="11">
        <f t="shared" si="63"/>
        <v>789091.4</v>
      </c>
    </row>
    <row r="360" spans="1:30" x14ac:dyDescent="0.2">
      <c r="A360" s="390">
        <v>1027</v>
      </c>
      <c r="B360" s="390" t="s">
        <v>36</v>
      </c>
      <c r="C360" s="11">
        <f>+'[18]35'!$E$154</f>
        <v>139340.06999999998</v>
      </c>
      <c r="D360" s="11">
        <f>+'[18]35'!$F$154</f>
        <v>141732.64000000001</v>
      </c>
      <c r="E360" s="11">
        <f>+'[18]35'!$G$154</f>
        <v>143432.04</v>
      </c>
      <c r="F360" s="11">
        <f>+'[18]35'!$I$154</f>
        <v>141992.57</v>
      </c>
      <c r="G360" s="11">
        <f>+'[18]35'!$J$154</f>
        <v>126353.55</v>
      </c>
      <c r="H360" s="11">
        <f>+'[18]35'!$K$154</f>
        <v>148742.70000000001</v>
      </c>
      <c r="I360" s="11">
        <f>+'[18]35'!$M$154</f>
        <v>147756.75999999998</v>
      </c>
      <c r="J360" s="11">
        <f>+'[18]35'!$N$154</f>
        <v>150989.38</v>
      </c>
      <c r="K360" s="11">
        <f>+'[18]35'!$O$154</f>
        <v>141897.78</v>
      </c>
      <c r="L360" s="11">
        <f>+'[18]35'!$Q$154</f>
        <v>148308.59</v>
      </c>
      <c r="M360" s="11">
        <f>+'[18]35'!$R$154</f>
        <v>141490.30000000002</v>
      </c>
      <c r="N360" s="11">
        <f>+'[18]35'!$S$154</f>
        <v>140389.21000000002</v>
      </c>
      <c r="O360" s="394">
        <f t="shared" si="64"/>
        <v>1712425.59</v>
      </c>
      <c r="Q360" s="390">
        <v>1027</v>
      </c>
      <c r="R360" s="390" t="s">
        <v>36</v>
      </c>
      <c r="S360" s="11">
        <f t="shared" si="65"/>
        <v>139340.06999999998</v>
      </c>
      <c r="T360" s="11">
        <f t="shared" si="66"/>
        <v>281072.70999999996</v>
      </c>
      <c r="U360" s="11">
        <f t="shared" si="63"/>
        <v>424504.75</v>
      </c>
      <c r="V360" s="11">
        <f t="shared" si="63"/>
        <v>566497.32000000007</v>
      </c>
      <c r="W360" s="11">
        <f t="shared" si="63"/>
        <v>692850.87000000011</v>
      </c>
      <c r="X360" s="11">
        <f t="shared" si="63"/>
        <v>841593.57000000007</v>
      </c>
      <c r="Y360" s="11">
        <f t="shared" si="63"/>
        <v>989350.33000000007</v>
      </c>
      <c r="Z360" s="11">
        <f t="shared" si="63"/>
        <v>1140339.71</v>
      </c>
      <c r="AA360" s="11">
        <f t="shared" si="63"/>
        <v>1282237.49</v>
      </c>
      <c r="AB360" s="11">
        <f t="shared" si="63"/>
        <v>1430546.08</v>
      </c>
      <c r="AC360" s="11">
        <f t="shared" si="63"/>
        <v>1572036.3800000001</v>
      </c>
      <c r="AD360" s="11">
        <f t="shared" si="63"/>
        <v>1712425.59</v>
      </c>
    </row>
    <row r="361" spans="1:30" x14ac:dyDescent="0.2">
      <c r="A361" s="390">
        <v>1028</v>
      </c>
      <c r="B361" s="390" t="s">
        <v>37</v>
      </c>
      <c r="C361" s="11">
        <f>+'[18]36'!$E$154</f>
        <v>682737.57</v>
      </c>
      <c r="D361" s="11">
        <f>+'[18]36'!$F$154</f>
        <v>682887.05</v>
      </c>
      <c r="E361" s="11">
        <f>+'[18]36'!$G$154</f>
        <v>654825.46</v>
      </c>
      <c r="F361" s="11">
        <f>+'[18]36'!$I$154</f>
        <v>663904.88</v>
      </c>
      <c r="G361" s="11">
        <f>+'[18]36'!$J$154</f>
        <v>623678.52</v>
      </c>
      <c r="H361" s="11">
        <f>+'[18]36'!$K$154</f>
        <v>703182.86999999988</v>
      </c>
      <c r="I361" s="11">
        <f>+'[18]36'!$M$154</f>
        <v>686374.67999999993</v>
      </c>
      <c r="J361" s="11">
        <f>+'[18]36'!$N$154</f>
        <v>736396.2</v>
      </c>
      <c r="K361" s="11">
        <f>+'[18]36'!$O$154</f>
        <v>697145.71</v>
      </c>
      <c r="L361" s="11">
        <f>+'[18]36'!$Q$154</f>
        <v>716381.54</v>
      </c>
      <c r="M361" s="11">
        <f>+'[18]36'!$R$154</f>
        <v>694639.93</v>
      </c>
      <c r="N361" s="11">
        <f>+'[18]36'!$S$154</f>
        <v>666606.39999999991</v>
      </c>
      <c r="O361" s="394">
        <f t="shared" si="64"/>
        <v>8208760.8099999987</v>
      </c>
      <c r="Q361" s="390">
        <v>1028</v>
      </c>
      <c r="R361" s="390" t="s">
        <v>37</v>
      </c>
      <c r="S361" s="11">
        <f t="shared" si="65"/>
        <v>682737.57</v>
      </c>
      <c r="T361" s="11">
        <f t="shared" si="66"/>
        <v>1365624.62</v>
      </c>
      <c r="U361" s="11">
        <f t="shared" si="63"/>
        <v>2020450.08</v>
      </c>
      <c r="V361" s="11">
        <f t="shared" si="63"/>
        <v>2684354.96</v>
      </c>
      <c r="W361" s="11">
        <f t="shared" si="63"/>
        <v>3308033.48</v>
      </c>
      <c r="X361" s="11">
        <f t="shared" si="63"/>
        <v>4011216.3499999996</v>
      </c>
      <c r="Y361" s="11">
        <f t="shared" si="63"/>
        <v>4697591.0299999993</v>
      </c>
      <c r="Z361" s="11">
        <f t="shared" ref="Z361:AD363" si="67">+Y361+J361</f>
        <v>5433987.2299999995</v>
      </c>
      <c r="AA361" s="11">
        <f t="shared" si="67"/>
        <v>6131132.9399999995</v>
      </c>
      <c r="AB361" s="11">
        <f t="shared" si="67"/>
        <v>6847514.4799999995</v>
      </c>
      <c r="AC361" s="11">
        <f t="shared" si="67"/>
        <v>7542154.4099999992</v>
      </c>
      <c r="AD361" s="11">
        <f t="shared" si="67"/>
        <v>8208760.8099999987</v>
      </c>
    </row>
    <row r="362" spans="1:30" x14ac:dyDescent="0.2">
      <c r="A362" s="390">
        <v>1029</v>
      </c>
      <c r="B362" s="390" t="s">
        <v>38</v>
      </c>
      <c r="C362" s="11">
        <f>+'[18]37'!$E$154</f>
        <v>61889.94</v>
      </c>
      <c r="D362" s="11">
        <f>+'[18]37'!$F$154</f>
        <v>60595.22</v>
      </c>
      <c r="E362" s="11">
        <f>+'[18]37'!$G$154</f>
        <v>63744.93</v>
      </c>
      <c r="F362" s="11">
        <f>+'[18]37'!$I$154</f>
        <v>64185.329999999994</v>
      </c>
      <c r="G362" s="11">
        <f>+'[18]37'!$J$154</f>
        <v>55974.239999999998</v>
      </c>
      <c r="H362" s="11">
        <f>+'[18]37'!$K$154</f>
        <v>73558.38</v>
      </c>
      <c r="I362" s="11">
        <f>+'[18]37'!$M$154</f>
        <v>74681.290000000008</v>
      </c>
      <c r="J362" s="11">
        <f>+'[18]37'!$N$154</f>
        <v>79381.010000000009</v>
      </c>
      <c r="K362" s="11">
        <f>+'[18]37'!$O$154</f>
        <v>71587.3</v>
      </c>
      <c r="L362" s="11">
        <f>+'[18]37'!$Q$154</f>
        <v>75445.8</v>
      </c>
      <c r="M362" s="11">
        <f>+'[18]37'!$R$154</f>
        <v>73979.570000000007</v>
      </c>
      <c r="N362" s="11">
        <f>+'[18]37'!$S$154</f>
        <v>73479.69</v>
      </c>
      <c r="O362" s="394">
        <f t="shared" si="64"/>
        <v>828502.7</v>
      </c>
      <c r="Q362" s="390">
        <v>1029</v>
      </c>
      <c r="R362" s="390" t="s">
        <v>38</v>
      </c>
      <c r="S362" s="11">
        <f t="shared" si="65"/>
        <v>61889.94</v>
      </c>
      <c r="T362" s="11">
        <f t="shared" si="66"/>
        <v>122485.16</v>
      </c>
      <c r="U362" s="11">
        <f t="shared" si="66"/>
        <v>186230.09</v>
      </c>
      <c r="V362" s="11">
        <f t="shared" si="66"/>
        <v>250415.41999999998</v>
      </c>
      <c r="W362" s="11">
        <f t="shared" si="66"/>
        <v>306389.65999999997</v>
      </c>
      <c r="X362" s="11">
        <f t="shared" si="66"/>
        <v>379948.04</v>
      </c>
      <c r="Y362" s="11">
        <f t="shared" si="66"/>
        <v>454629.32999999996</v>
      </c>
      <c r="Z362" s="11">
        <f t="shared" si="67"/>
        <v>534010.34</v>
      </c>
      <c r="AA362" s="11">
        <f t="shared" si="67"/>
        <v>605597.64</v>
      </c>
      <c r="AB362" s="11">
        <f t="shared" si="67"/>
        <v>681043.44000000006</v>
      </c>
      <c r="AC362" s="11">
        <f t="shared" si="67"/>
        <v>755023.01</v>
      </c>
      <c r="AD362" s="11">
        <f t="shared" si="67"/>
        <v>828502.7</v>
      </c>
    </row>
    <row r="363" spans="1:30" x14ac:dyDescent="0.2">
      <c r="A363" s="391">
        <v>1030</v>
      </c>
      <c r="B363" s="391" t="s">
        <v>18</v>
      </c>
      <c r="C363" s="16">
        <f>+'[18]17'!$E$154</f>
        <v>165984.06</v>
      </c>
      <c r="D363" s="16">
        <f>+'[18]17'!$F$154</f>
        <v>158748.17000000001</v>
      </c>
      <c r="E363" s="16">
        <f>+'[18]17'!$G$154</f>
        <v>168393.16</v>
      </c>
      <c r="F363" s="16">
        <f>+'[18]17'!$I$154</f>
        <v>159911.01999999999</v>
      </c>
      <c r="G363" s="16">
        <f>+'[18]17'!$J$154</f>
        <v>150699.92000000001</v>
      </c>
      <c r="H363" s="16">
        <f>+'[18]17'!$K$154</f>
        <v>169878.82</v>
      </c>
      <c r="I363" s="16">
        <f>+'[18]17'!$M$154</f>
        <v>167226.01999999999</v>
      </c>
      <c r="J363" s="16">
        <f>+'[18]17'!$N$154</f>
        <v>184862.48</v>
      </c>
      <c r="K363" s="16">
        <f>+'[18]17'!$O$154</f>
        <v>188223.73</v>
      </c>
      <c r="L363" s="16">
        <f>+'[18]17'!$Q$154</f>
        <v>184546.63</v>
      </c>
      <c r="M363" s="16">
        <f>+'[18]17'!$R$154</f>
        <v>174555.66</v>
      </c>
      <c r="N363" s="16">
        <f>+'[18]17'!$S$154</f>
        <v>172372.65</v>
      </c>
      <c r="O363" s="395">
        <f t="shared" si="64"/>
        <v>2045402.32</v>
      </c>
      <c r="Q363" s="391">
        <v>1030</v>
      </c>
      <c r="R363" s="391" t="s">
        <v>18</v>
      </c>
      <c r="S363" s="16">
        <f t="shared" si="65"/>
        <v>165984.06</v>
      </c>
      <c r="T363" s="16">
        <f t="shared" si="66"/>
        <v>324732.23</v>
      </c>
      <c r="U363" s="16">
        <f t="shared" si="66"/>
        <v>493125.39</v>
      </c>
      <c r="V363" s="16">
        <f t="shared" si="66"/>
        <v>653036.41</v>
      </c>
      <c r="W363" s="16">
        <f t="shared" si="66"/>
        <v>803736.33000000007</v>
      </c>
      <c r="X363" s="16">
        <f t="shared" si="66"/>
        <v>973615.15000000014</v>
      </c>
      <c r="Y363" s="16">
        <f t="shared" si="66"/>
        <v>1140841.1700000002</v>
      </c>
      <c r="Z363" s="16">
        <f t="shared" si="67"/>
        <v>1325703.6500000001</v>
      </c>
      <c r="AA363" s="16">
        <f t="shared" si="67"/>
        <v>1513927.3800000001</v>
      </c>
      <c r="AB363" s="16">
        <f t="shared" si="67"/>
        <v>1698474.0100000002</v>
      </c>
      <c r="AC363" s="16">
        <f t="shared" si="67"/>
        <v>1873029.6700000002</v>
      </c>
      <c r="AD363" s="16">
        <f t="shared" si="67"/>
        <v>2045402.32</v>
      </c>
    </row>
    <row r="364" spans="1:30" x14ac:dyDescent="0.2">
      <c r="A364" s="392">
        <v>10300</v>
      </c>
      <c r="B364" s="392" t="s">
        <v>167</v>
      </c>
      <c r="C364" s="396">
        <f t="shared" ref="C364:N364" si="68">SUM(C336:C363)</f>
        <v>16141660.029999997</v>
      </c>
      <c r="D364" s="396">
        <f t="shared" si="68"/>
        <v>16046563.020000005</v>
      </c>
      <c r="E364" s="396">
        <f t="shared" si="68"/>
        <v>15676380.899999999</v>
      </c>
      <c r="F364" s="396">
        <f t="shared" si="68"/>
        <v>16054483.790000001</v>
      </c>
      <c r="G364" s="396">
        <f t="shared" si="68"/>
        <v>14564843.67</v>
      </c>
      <c r="H364" s="396">
        <f t="shared" si="68"/>
        <v>16770101.870000001</v>
      </c>
      <c r="I364" s="396">
        <f t="shared" si="68"/>
        <v>15450280.98</v>
      </c>
      <c r="J364" s="396">
        <f t="shared" si="68"/>
        <v>16066148.179999996</v>
      </c>
      <c r="K364" s="396">
        <f t="shared" si="68"/>
        <v>15638241.670000002</v>
      </c>
      <c r="L364" s="396">
        <f t="shared" si="68"/>
        <v>15505695.130000001</v>
      </c>
      <c r="M364" s="396">
        <f t="shared" si="68"/>
        <v>15244546.010000004</v>
      </c>
      <c r="N364" s="396">
        <f t="shared" si="68"/>
        <v>14649974.9</v>
      </c>
      <c r="O364" s="396">
        <f>SUM(O336:O363)</f>
        <v>187808920.15000004</v>
      </c>
      <c r="Q364" s="392">
        <v>10300</v>
      </c>
      <c r="R364" s="392" t="s">
        <v>167</v>
      </c>
      <c r="S364" s="396">
        <f t="shared" ref="S364:AC364" si="69">SUM(S336:S363)</f>
        <v>16141660.029999997</v>
      </c>
      <c r="T364" s="396">
        <f t="shared" si="69"/>
        <v>32188223.049999993</v>
      </c>
      <c r="U364" s="396">
        <f t="shared" si="69"/>
        <v>47864603.950000003</v>
      </c>
      <c r="V364" s="396">
        <f t="shared" si="69"/>
        <v>63919087.74000001</v>
      </c>
      <c r="W364" s="396">
        <f t="shared" si="69"/>
        <v>78483931.410000011</v>
      </c>
      <c r="X364" s="396">
        <f t="shared" si="69"/>
        <v>95254033.279999986</v>
      </c>
      <c r="Y364" s="396">
        <f t="shared" si="69"/>
        <v>110704314.25999999</v>
      </c>
      <c r="Z364" s="396">
        <f t="shared" si="69"/>
        <v>126770462.44000003</v>
      </c>
      <c r="AA364" s="396">
        <f t="shared" si="69"/>
        <v>142408704.11000001</v>
      </c>
      <c r="AB364" s="396">
        <f t="shared" si="69"/>
        <v>157914399.23999998</v>
      </c>
      <c r="AC364" s="396">
        <f t="shared" si="69"/>
        <v>173158945.25</v>
      </c>
      <c r="AD364" s="396">
        <f>SUM(AD336:AD363)</f>
        <v>187808920.15000004</v>
      </c>
    </row>
    <row r="366" spans="1:30" x14ac:dyDescent="0.2">
      <c r="A366" s="388" t="s">
        <v>144</v>
      </c>
      <c r="B366" s="388" t="s">
        <v>159</v>
      </c>
      <c r="C366" s="388" t="s">
        <v>0</v>
      </c>
      <c r="D366" s="388" t="s">
        <v>1</v>
      </c>
      <c r="E366" s="388" t="s">
        <v>2</v>
      </c>
      <c r="F366" s="388" t="s">
        <v>3</v>
      </c>
      <c r="G366" s="388" t="s">
        <v>4</v>
      </c>
      <c r="H366" s="388" t="s">
        <v>5</v>
      </c>
      <c r="I366" s="388" t="s">
        <v>6</v>
      </c>
      <c r="J366" s="388" t="s">
        <v>7</v>
      </c>
      <c r="K366" s="388" t="s">
        <v>8</v>
      </c>
      <c r="L366" s="388" t="s">
        <v>9</v>
      </c>
      <c r="M366" s="388" t="s">
        <v>10</v>
      </c>
      <c r="N366" s="388" t="s">
        <v>11</v>
      </c>
      <c r="O366" s="388" t="s">
        <v>167</v>
      </c>
      <c r="Q366" s="388" t="s">
        <v>73</v>
      </c>
      <c r="R366" s="388" t="s">
        <v>159</v>
      </c>
      <c r="S366" s="388" t="s">
        <v>74</v>
      </c>
      <c r="T366" s="388" t="s">
        <v>75</v>
      </c>
      <c r="U366" s="388" t="s">
        <v>76</v>
      </c>
      <c r="V366" s="388" t="s">
        <v>77</v>
      </c>
      <c r="W366" s="388" t="s">
        <v>78</v>
      </c>
      <c r="X366" s="388" t="s">
        <v>79</v>
      </c>
      <c r="Y366" s="388" t="s">
        <v>80</v>
      </c>
      <c r="Z366" s="388" t="s">
        <v>81</v>
      </c>
      <c r="AA366" s="388" t="s">
        <v>82</v>
      </c>
      <c r="AB366" s="388" t="s">
        <v>83</v>
      </c>
      <c r="AC366" s="388" t="s">
        <v>84</v>
      </c>
      <c r="AD366" s="388" t="s">
        <v>85</v>
      </c>
    </row>
    <row r="367" spans="1:30" x14ac:dyDescent="0.2">
      <c r="A367" s="389"/>
      <c r="B367" s="389" t="s">
        <v>46</v>
      </c>
      <c r="C367" s="11">
        <f>+[18]เขต!$E$155</f>
        <v>0</v>
      </c>
      <c r="D367" s="11">
        <f>+[18]เขต!$F$155</f>
        <v>0</v>
      </c>
      <c r="E367" s="11">
        <f>+[18]เขต!$G$155</f>
        <v>0</v>
      </c>
      <c r="F367" s="11">
        <f>+[18]เขต!$I$155</f>
        <v>0</v>
      </c>
      <c r="G367" s="11">
        <f>+[18]เขต!$J$155</f>
        <v>0</v>
      </c>
      <c r="H367" s="11">
        <f>+[18]เขต!$K$155</f>
        <v>0</v>
      </c>
      <c r="I367" s="11">
        <f>+[18]เขต!$M$155</f>
        <v>0</v>
      </c>
      <c r="J367" s="11">
        <f>+[18]เขต!$N$155</f>
        <v>0</v>
      </c>
      <c r="K367" s="11">
        <f>+[18]เขต!$O$155</f>
        <v>0</v>
      </c>
      <c r="L367" s="11">
        <f>+[18]เขต!$Q$155</f>
        <v>0</v>
      </c>
      <c r="M367" s="11">
        <f>+[18]เขต!$R$155</f>
        <v>0</v>
      </c>
      <c r="N367" s="11">
        <f>+[18]เขต!$S$155</f>
        <v>0</v>
      </c>
      <c r="O367" s="393">
        <f>SUM(C367:N367)</f>
        <v>0</v>
      </c>
      <c r="Q367" s="389"/>
      <c r="R367" s="389" t="s">
        <v>46</v>
      </c>
      <c r="S367" s="387">
        <f>+C367</f>
        <v>0</v>
      </c>
      <c r="T367" s="387">
        <f>+S367+D367</f>
        <v>0</v>
      </c>
      <c r="U367" s="387">
        <f t="shared" ref="U367:AD392" si="70">+T367+E367</f>
        <v>0</v>
      </c>
      <c r="V367" s="387">
        <f t="shared" si="70"/>
        <v>0</v>
      </c>
      <c r="W367" s="387">
        <f t="shared" si="70"/>
        <v>0</v>
      </c>
      <c r="X367" s="387">
        <f t="shared" si="70"/>
        <v>0</v>
      </c>
      <c r="Y367" s="387">
        <f t="shared" si="70"/>
        <v>0</v>
      </c>
      <c r="Z367" s="387">
        <f t="shared" si="70"/>
        <v>0</v>
      </c>
      <c r="AA367" s="387">
        <f t="shared" si="70"/>
        <v>0</v>
      </c>
      <c r="AB367" s="387">
        <f t="shared" si="70"/>
        <v>0</v>
      </c>
      <c r="AC367" s="387">
        <f t="shared" si="70"/>
        <v>0</v>
      </c>
      <c r="AD367" s="387">
        <f t="shared" si="70"/>
        <v>0</v>
      </c>
    </row>
    <row r="368" spans="1:30" x14ac:dyDescent="0.2">
      <c r="A368" s="390">
        <v>1004</v>
      </c>
      <c r="B368" s="390" t="s">
        <v>94</v>
      </c>
      <c r="C368" s="11">
        <f>+'[18]11'!$E$155</f>
        <v>2962990.7</v>
      </c>
      <c r="D368" s="11">
        <f>+'[18]11'!$F$155</f>
        <v>2854370.7</v>
      </c>
      <c r="E368" s="11">
        <f>+'[18]11'!$G$155</f>
        <v>3077913.59</v>
      </c>
      <c r="F368" s="11">
        <f>+'[18]11'!$I$155</f>
        <v>2936002.43</v>
      </c>
      <c r="G368" s="11">
        <f>+'[18]11'!$J$155</f>
        <v>2513342.4</v>
      </c>
      <c r="H368" s="11">
        <f>+'[18]11'!$K$155</f>
        <v>2846997.77</v>
      </c>
      <c r="I368" s="11">
        <f>+'[18]11'!$M$155</f>
        <v>2631195.9700000002</v>
      </c>
      <c r="J368" s="11">
        <f>+'[18]11'!$N$155</f>
        <v>2682333.4</v>
      </c>
      <c r="K368" s="11">
        <f>+'[18]11'!$O$155</f>
        <v>2659823.2200000002</v>
      </c>
      <c r="L368" s="11">
        <f>+'[18]11'!$Q$155</f>
        <v>2441129.8199999998</v>
      </c>
      <c r="M368" s="11">
        <f>+'[18]11'!$R$155</f>
        <v>2179394.75</v>
      </c>
      <c r="N368" s="11">
        <f>+'[18]11'!$S$155</f>
        <v>2179427.37</v>
      </c>
      <c r="O368" s="394">
        <f t="shared" ref="O368:O394" si="71">SUM(C368:N368)</f>
        <v>31964922.119999997</v>
      </c>
      <c r="Q368" s="390">
        <v>1004</v>
      </c>
      <c r="R368" s="390" t="s">
        <v>94</v>
      </c>
      <c r="S368" s="11">
        <f t="shared" ref="S368:S394" si="72">+C368</f>
        <v>2962990.7</v>
      </c>
      <c r="T368" s="11">
        <f t="shared" ref="T368:Y394" si="73">+S368+D368</f>
        <v>5817361.4000000004</v>
      </c>
      <c r="U368" s="11">
        <f t="shared" si="70"/>
        <v>8895274.9900000002</v>
      </c>
      <c r="V368" s="11">
        <f t="shared" si="70"/>
        <v>11831277.42</v>
      </c>
      <c r="W368" s="11">
        <f t="shared" si="70"/>
        <v>14344619.82</v>
      </c>
      <c r="X368" s="11">
        <f t="shared" si="70"/>
        <v>17191617.59</v>
      </c>
      <c r="Y368" s="11">
        <f t="shared" si="70"/>
        <v>19822813.559999999</v>
      </c>
      <c r="Z368" s="11">
        <f t="shared" si="70"/>
        <v>22505146.959999997</v>
      </c>
      <c r="AA368" s="11">
        <f t="shared" si="70"/>
        <v>25164970.179999996</v>
      </c>
      <c r="AB368" s="11">
        <f t="shared" si="70"/>
        <v>27606099.999999996</v>
      </c>
      <c r="AC368" s="11">
        <f t="shared" si="70"/>
        <v>29785494.749999996</v>
      </c>
      <c r="AD368" s="11">
        <f t="shared" si="70"/>
        <v>31964922.119999997</v>
      </c>
    </row>
    <row r="369" spans="1:30" x14ac:dyDescent="0.2">
      <c r="A369" s="390">
        <v>1005</v>
      </c>
      <c r="B369" s="390" t="s">
        <v>13</v>
      </c>
      <c r="C369" s="11">
        <f>+'[18]12'!$E$155</f>
        <v>64768.42</v>
      </c>
      <c r="D369" s="11">
        <f>+'[18]12'!$F$155</f>
        <v>57841.22</v>
      </c>
      <c r="E369" s="11">
        <f>+'[18]12'!$G$155</f>
        <v>58149.65</v>
      </c>
      <c r="F369" s="11">
        <f>+'[18]12'!$I$155</f>
        <v>55001.71</v>
      </c>
      <c r="G369" s="11">
        <f>+'[18]12'!$J$155</f>
        <v>49094.87</v>
      </c>
      <c r="H369" s="11">
        <f>+'[18]12'!$K$155</f>
        <v>52434.53</v>
      </c>
      <c r="I369" s="11">
        <f>+'[18]12'!$M$155</f>
        <v>53616.77</v>
      </c>
      <c r="J369" s="11">
        <f>+'[18]12'!$N$155</f>
        <v>53134.76</v>
      </c>
      <c r="K369" s="11">
        <f>+'[18]12'!$O$155</f>
        <v>48932.69</v>
      </c>
      <c r="L369" s="11">
        <f>+'[18]12'!$Q$155</f>
        <v>51951.55</v>
      </c>
      <c r="M369" s="11">
        <f>+'[18]12'!$R$155</f>
        <v>51404.94</v>
      </c>
      <c r="N369" s="11">
        <f>+'[18]12'!$S$155</f>
        <v>50065.94</v>
      </c>
      <c r="O369" s="394">
        <f t="shared" si="71"/>
        <v>646397.05000000005</v>
      </c>
      <c r="Q369" s="390">
        <v>1005</v>
      </c>
      <c r="R369" s="390" t="s">
        <v>13</v>
      </c>
      <c r="S369" s="11">
        <f t="shared" si="72"/>
        <v>64768.42</v>
      </c>
      <c r="T369" s="11">
        <f t="shared" si="73"/>
        <v>122609.64</v>
      </c>
      <c r="U369" s="11">
        <f t="shared" si="70"/>
        <v>180759.29</v>
      </c>
      <c r="V369" s="11">
        <f t="shared" si="70"/>
        <v>235761</v>
      </c>
      <c r="W369" s="11">
        <f t="shared" si="70"/>
        <v>284855.87</v>
      </c>
      <c r="X369" s="11">
        <f t="shared" si="70"/>
        <v>337290.4</v>
      </c>
      <c r="Y369" s="11">
        <f t="shared" si="70"/>
        <v>390907.17000000004</v>
      </c>
      <c r="Z369" s="11">
        <f t="shared" si="70"/>
        <v>444041.93000000005</v>
      </c>
      <c r="AA369" s="11">
        <f t="shared" si="70"/>
        <v>492974.62000000005</v>
      </c>
      <c r="AB369" s="11">
        <f t="shared" si="70"/>
        <v>544926.17000000004</v>
      </c>
      <c r="AC369" s="11">
        <f t="shared" si="70"/>
        <v>596331.1100000001</v>
      </c>
      <c r="AD369" s="11">
        <f t="shared" si="70"/>
        <v>646397.05000000005</v>
      </c>
    </row>
    <row r="370" spans="1:30" x14ac:dyDescent="0.2">
      <c r="A370" s="390">
        <v>1006</v>
      </c>
      <c r="B370" s="390" t="s">
        <v>14</v>
      </c>
      <c r="C370" s="11">
        <f>+'[18]13'!$E$155</f>
        <v>344.14</v>
      </c>
      <c r="D370" s="11">
        <f>+'[18]13'!$F$155</f>
        <v>312.24</v>
      </c>
      <c r="E370" s="11">
        <f>+'[18]13'!$G$155</f>
        <v>312.24</v>
      </c>
      <c r="F370" s="11">
        <f>+'[18]13'!$I$155</f>
        <v>312.24</v>
      </c>
      <c r="G370" s="11">
        <f>+'[18]13'!$J$155</f>
        <v>312.24</v>
      </c>
      <c r="H370" s="11">
        <f>+'[18]13'!$K$155</f>
        <v>312.24</v>
      </c>
      <c r="I370" s="11">
        <f>+'[18]13'!$M$155</f>
        <v>3842.59</v>
      </c>
      <c r="J370" s="11">
        <f>+'[18]13'!$N$155</f>
        <v>312.24</v>
      </c>
      <c r="K370" s="11">
        <f>+'[18]13'!$O$155</f>
        <v>339.29</v>
      </c>
      <c r="L370" s="11">
        <f>+'[18]13'!$Q$155</f>
        <v>402.36</v>
      </c>
      <c r="M370" s="11">
        <f>+'[18]13'!$R$155</f>
        <v>396.36</v>
      </c>
      <c r="N370" s="11">
        <f>+'[18]13'!$S$155</f>
        <v>402.36</v>
      </c>
      <c r="O370" s="394">
        <f t="shared" si="71"/>
        <v>7600.5399999999991</v>
      </c>
      <c r="Q370" s="390">
        <v>1006</v>
      </c>
      <c r="R370" s="390" t="s">
        <v>14</v>
      </c>
      <c r="S370" s="11">
        <f t="shared" si="72"/>
        <v>344.14</v>
      </c>
      <c r="T370" s="11">
        <f t="shared" si="73"/>
        <v>656.38</v>
      </c>
      <c r="U370" s="11">
        <f t="shared" si="70"/>
        <v>968.62</v>
      </c>
      <c r="V370" s="11">
        <f t="shared" si="70"/>
        <v>1280.8600000000001</v>
      </c>
      <c r="W370" s="11">
        <f t="shared" si="70"/>
        <v>1593.1000000000001</v>
      </c>
      <c r="X370" s="11">
        <f t="shared" si="70"/>
        <v>1905.3400000000001</v>
      </c>
      <c r="Y370" s="11">
        <f t="shared" si="70"/>
        <v>5747.93</v>
      </c>
      <c r="Z370" s="11">
        <f t="shared" si="70"/>
        <v>6060.17</v>
      </c>
      <c r="AA370" s="11">
        <f t="shared" si="70"/>
        <v>6399.46</v>
      </c>
      <c r="AB370" s="11">
        <f t="shared" si="70"/>
        <v>6801.82</v>
      </c>
      <c r="AC370" s="11">
        <f t="shared" si="70"/>
        <v>7198.1799999999994</v>
      </c>
      <c r="AD370" s="11">
        <f t="shared" si="70"/>
        <v>7600.5399999999991</v>
      </c>
    </row>
    <row r="371" spans="1:30" x14ac:dyDescent="0.2">
      <c r="A371" s="390">
        <v>1007</v>
      </c>
      <c r="B371" s="390" t="s">
        <v>15</v>
      </c>
      <c r="C371" s="11">
        <f>+'[18]14'!$E$155</f>
        <v>258780.84</v>
      </c>
      <c r="D371" s="11">
        <f>+'[18]14'!$F$155</f>
        <v>270726.69</v>
      </c>
      <c r="E371" s="11">
        <f>+'[18]14'!$G$155</f>
        <v>285019.19</v>
      </c>
      <c r="F371" s="11">
        <f>+'[18]14'!$I$155</f>
        <v>287734.44</v>
      </c>
      <c r="G371" s="11">
        <f>+'[18]14'!$J$155</f>
        <v>258996.41</v>
      </c>
      <c r="H371" s="11">
        <f>+'[18]14'!$K$155</f>
        <v>286505.3</v>
      </c>
      <c r="I371" s="11">
        <f>+'[18]14'!$M$155</f>
        <v>259019.39</v>
      </c>
      <c r="J371" s="11">
        <f>+'[18]14'!$N$155</f>
        <v>268769.61</v>
      </c>
      <c r="K371" s="11">
        <f>+'[18]14'!$O$155</f>
        <v>263367.88</v>
      </c>
      <c r="L371" s="11">
        <f>+'[18]14'!$Q$155</f>
        <v>268284.28999999998</v>
      </c>
      <c r="M371" s="11">
        <f>+'[18]14'!$R$155</f>
        <v>255315.41</v>
      </c>
      <c r="N371" s="11">
        <f>+'[18]14'!$S$155</f>
        <v>249601.27</v>
      </c>
      <c r="O371" s="394">
        <f t="shared" si="71"/>
        <v>3212120.7199999997</v>
      </c>
      <c r="Q371" s="390">
        <v>1007</v>
      </c>
      <c r="R371" s="390" t="s">
        <v>15</v>
      </c>
      <c r="S371" s="11">
        <f t="shared" si="72"/>
        <v>258780.84</v>
      </c>
      <c r="T371" s="11">
        <f t="shared" si="73"/>
        <v>529507.53</v>
      </c>
      <c r="U371" s="11">
        <f t="shared" si="70"/>
        <v>814526.72</v>
      </c>
      <c r="V371" s="11">
        <f t="shared" si="70"/>
        <v>1102261.1599999999</v>
      </c>
      <c r="W371" s="11">
        <f t="shared" si="70"/>
        <v>1361257.5699999998</v>
      </c>
      <c r="X371" s="11">
        <f t="shared" si="70"/>
        <v>1647762.8699999999</v>
      </c>
      <c r="Y371" s="11">
        <f t="shared" si="70"/>
        <v>1906782.2599999998</v>
      </c>
      <c r="Z371" s="11">
        <f t="shared" si="70"/>
        <v>2175551.8699999996</v>
      </c>
      <c r="AA371" s="11">
        <f t="shared" si="70"/>
        <v>2438919.7499999995</v>
      </c>
      <c r="AB371" s="11">
        <f t="shared" si="70"/>
        <v>2707204.0399999996</v>
      </c>
      <c r="AC371" s="11">
        <f t="shared" si="70"/>
        <v>2962519.4499999997</v>
      </c>
      <c r="AD371" s="11">
        <f t="shared" si="70"/>
        <v>3212120.7199999997</v>
      </c>
    </row>
    <row r="372" spans="1:30" x14ac:dyDescent="0.2">
      <c r="A372" s="390">
        <v>1008</v>
      </c>
      <c r="B372" s="390" t="s">
        <v>16</v>
      </c>
      <c r="C372" s="11">
        <f>+'[18]15'!$E$155</f>
        <v>149264.68</v>
      </c>
      <c r="D372" s="11">
        <f>+'[18]15'!$F$155</f>
        <v>151593.42000000001</v>
      </c>
      <c r="E372" s="11">
        <f>+'[18]15'!$G$155</f>
        <v>147980.19</v>
      </c>
      <c r="F372" s="11">
        <f>+'[18]15'!$I$155</f>
        <v>142214.98000000001</v>
      </c>
      <c r="G372" s="11">
        <f>+'[18]15'!$J$155</f>
        <v>125950.58</v>
      </c>
      <c r="H372" s="11">
        <f>+'[18]15'!$K$155</f>
        <v>144958.65</v>
      </c>
      <c r="I372" s="11">
        <f>+'[18]15'!$M$155</f>
        <v>135137.51999999999</v>
      </c>
      <c r="J372" s="11">
        <f>+'[18]15'!$N$155</f>
        <v>138577.75</v>
      </c>
      <c r="K372" s="11">
        <f>+'[18]15'!$O$155</f>
        <v>137599.92000000001</v>
      </c>
      <c r="L372" s="11">
        <f>+'[18]15'!$Q$155</f>
        <v>137475.71</v>
      </c>
      <c r="M372" s="11">
        <f>+'[18]15'!$R$155</f>
        <v>136245.57999999999</v>
      </c>
      <c r="N372" s="11">
        <f>+'[18]15'!$S$155</f>
        <v>133067.79999999999</v>
      </c>
      <c r="O372" s="394">
        <f t="shared" si="71"/>
        <v>1680066.78</v>
      </c>
      <c r="Q372" s="390">
        <v>1008</v>
      </c>
      <c r="R372" s="390" t="s">
        <v>16</v>
      </c>
      <c r="S372" s="11">
        <f t="shared" si="72"/>
        <v>149264.68</v>
      </c>
      <c r="T372" s="11">
        <f t="shared" si="73"/>
        <v>300858.09999999998</v>
      </c>
      <c r="U372" s="11">
        <f t="shared" si="70"/>
        <v>448838.29</v>
      </c>
      <c r="V372" s="11">
        <f t="shared" si="70"/>
        <v>591053.27</v>
      </c>
      <c r="W372" s="11">
        <f t="shared" si="70"/>
        <v>717003.85</v>
      </c>
      <c r="X372" s="11">
        <f t="shared" si="70"/>
        <v>861962.5</v>
      </c>
      <c r="Y372" s="11">
        <f t="shared" si="70"/>
        <v>997100.02</v>
      </c>
      <c r="Z372" s="11">
        <f t="shared" si="70"/>
        <v>1135677.77</v>
      </c>
      <c r="AA372" s="11">
        <f t="shared" si="70"/>
        <v>1273277.69</v>
      </c>
      <c r="AB372" s="11">
        <f t="shared" si="70"/>
        <v>1410753.4</v>
      </c>
      <c r="AC372" s="11">
        <f t="shared" si="70"/>
        <v>1546998.98</v>
      </c>
      <c r="AD372" s="11">
        <f t="shared" si="70"/>
        <v>1680066.78</v>
      </c>
    </row>
    <row r="373" spans="1:30" x14ac:dyDescent="0.2">
      <c r="A373" s="390">
        <v>1009</v>
      </c>
      <c r="B373" s="390" t="s">
        <v>17</v>
      </c>
      <c r="C373" s="11">
        <f>+'[18]16'!$E$155</f>
        <v>117922.75</v>
      </c>
      <c r="D373" s="11">
        <f>+'[18]16'!$F$155</f>
        <v>107483.37</v>
      </c>
      <c r="E373" s="11">
        <f>+'[18]16'!$G$155</f>
        <v>111432.63</v>
      </c>
      <c r="F373" s="11">
        <f>+'[18]16'!$I$155</f>
        <v>124049.45</v>
      </c>
      <c r="G373" s="11">
        <f>+'[18]16'!$J$155</f>
        <v>114671.89</v>
      </c>
      <c r="H373" s="11">
        <f>+'[18]16'!$K$155</f>
        <v>121829.27</v>
      </c>
      <c r="I373" s="11">
        <f>+'[18]16'!$M$155</f>
        <v>120140.51</v>
      </c>
      <c r="J373" s="11">
        <f>+'[18]16'!$N$155</f>
        <v>128314.27</v>
      </c>
      <c r="K373" s="11">
        <f>+'[18]16'!$O$155</f>
        <v>122589.44</v>
      </c>
      <c r="L373" s="11">
        <f>+'[18]16'!$Q$155</f>
        <v>133963.74</v>
      </c>
      <c r="M373" s="11">
        <f>+'[18]16'!$R$155</f>
        <v>151024.54999999999</v>
      </c>
      <c r="N373" s="11">
        <f>+'[18]16'!$S$155</f>
        <v>180589.12</v>
      </c>
      <c r="O373" s="394">
        <f t="shared" si="71"/>
        <v>1534010.9900000002</v>
      </c>
      <c r="Q373" s="390">
        <v>1009</v>
      </c>
      <c r="R373" s="390" t="s">
        <v>17</v>
      </c>
      <c r="S373" s="11">
        <f t="shared" si="72"/>
        <v>117922.75</v>
      </c>
      <c r="T373" s="11">
        <f t="shared" si="73"/>
        <v>225406.12</v>
      </c>
      <c r="U373" s="11">
        <f t="shared" si="70"/>
        <v>336838.75</v>
      </c>
      <c r="V373" s="11">
        <f t="shared" si="70"/>
        <v>460888.2</v>
      </c>
      <c r="W373" s="11">
        <f t="shared" si="70"/>
        <v>575560.09</v>
      </c>
      <c r="X373" s="11">
        <f t="shared" si="70"/>
        <v>697389.36</v>
      </c>
      <c r="Y373" s="11">
        <f t="shared" si="70"/>
        <v>817529.87</v>
      </c>
      <c r="Z373" s="11">
        <f t="shared" si="70"/>
        <v>945844.14</v>
      </c>
      <c r="AA373" s="11">
        <f t="shared" si="70"/>
        <v>1068433.58</v>
      </c>
      <c r="AB373" s="11">
        <f t="shared" si="70"/>
        <v>1202397.32</v>
      </c>
      <c r="AC373" s="11">
        <f t="shared" si="70"/>
        <v>1353421.87</v>
      </c>
      <c r="AD373" s="11">
        <f t="shared" si="70"/>
        <v>1534010.9900000002</v>
      </c>
    </row>
    <row r="374" spans="1:30" x14ac:dyDescent="0.2">
      <c r="A374" s="390">
        <v>1010</v>
      </c>
      <c r="B374" s="390" t="s">
        <v>19</v>
      </c>
      <c r="C374" s="11">
        <f>+'[18]18'!$E$155</f>
        <v>45865.89</v>
      </c>
      <c r="D374" s="11">
        <f>+'[18]18'!$F$155</f>
        <v>60793.06</v>
      </c>
      <c r="E374" s="11">
        <f>+'[18]18'!$G$155</f>
        <v>47797.31</v>
      </c>
      <c r="F374" s="11">
        <f>+'[18]18'!$I$155</f>
        <v>38646.949999999997</v>
      </c>
      <c r="G374" s="11">
        <f>+'[18]18'!$J$155</f>
        <v>67138.28</v>
      </c>
      <c r="H374" s="11">
        <f>+'[18]18'!$K$155</f>
        <v>51087.82</v>
      </c>
      <c r="I374" s="11">
        <f>+'[18]18'!$M$155</f>
        <v>68291.070000000007</v>
      </c>
      <c r="J374" s="11">
        <f>+'[18]18'!$N$155</f>
        <v>56544.29</v>
      </c>
      <c r="K374" s="11">
        <f>+'[18]18'!$O$155</f>
        <v>47610.720000000001</v>
      </c>
      <c r="L374" s="11">
        <f>+'[18]18'!$Q$155</f>
        <v>55534.67</v>
      </c>
      <c r="M374" s="11">
        <f>+'[18]18'!$R$155</f>
        <v>32084.46</v>
      </c>
      <c r="N374" s="11">
        <f>+'[18]18'!$S$155</f>
        <v>48796.41</v>
      </c>
      <c r="O374" s="394">
        <f t="shared" si="71"/>
        <v>620190.93000000005</v>
      </c>
      <c r="Q374" s="390">
        <v>1010</v>
      </c>
      <c r="R374" s="390" t="s">
        <v>19</v>
      </c>
      <c r="S374" s="11">
        <f t="shared" si="72"/>
        <v>45865.89</v>
      </c>
      <c r="T374" s="11">
        <f t="shared" si="73"/>
        <v>106658.95</v>
      </c>
      <c r="U374" s="11">
        <f t="shared" si="70"/>
        <v>154456.26</v>
      </c>
      <c r="V374" s="11">
        <f t="shared" si="70"/>
        <v>193103.21000000002</v>
      </c>
      <c r="W374" s="11">
        <f t="shared" si="70"/>
        <v>260241.49000000002</v>
      </c>
      <c r="X374" s="11">
        <f t="shared" si="70"/>
        <v>311329.31</v>
      </c>
      <c r="Y374" s="11">
        <f t="shared" si="70"/>
        <v>379620.38</v>
      </c>
      <c r="Z374" s="11">
        <f t="shared" si="70"/>
        <v>436164.67</v>
      </c>
      <c r="AA374" s="11">
        <f t="shared" si="70"/>
        <v>483775.39</v>
      </c>
      <c r="AB374" s="11">
        <f t="shared" si="70"/>
        <v>539310.06000000006</v>
      </c>
      <c r="AC374" s="11">
        <f t="shared" si="70"/>
        <v>571394.52</v>
      </c>
      <c r="AD374" s="11">
        <f t="shared" si="70"/>
        <v>620190.93000000005</v>
      </c>
    </row>
    <row r="375" spans="1:30" x14ac:dyDescent="0.2">
      <c r="A375" s="390">
        <v>1011</v>
      </c>
      <c r="B375" s="390" t="s">
        <v>20</v>
      </c>
      <c r="C375" s="11">
        <f>+'[18]19'!$E$155</f>
        <v>103676.79</v>
      </c>
      <c r="D375" s="11">
        <f>+'[18]19'!$F$155</f>
        <v>93217.89</v>
      </c>
      <c r="E375" s="11">
        <f>+'[18]19'!$G$155</f>
        <v>101761.38</v>
      </c>
      <c r="F375" s="11">
        <f>+'[18]19'!$I$155</f>
        <v>98731.35</v>
      </c>
      <c r="G375" s="11">
        <f>+'[18]19'!$J$155</f>
        <v>95073.21</v>
      </c>
      <c r="H375" s="11">
        <f>+'[18]19'!$K$155</f>
        <v>115975.61</v>
      </c>
      <c r="I375" s="11">
        <f>+'[18]19'!$M$155</f>
        <v>119082.73</v>
      </c>
      <c r="J375" s="11">
        <f>+'[18]19'!$N$155</f>
        <v>130230.11</v>
      </c>
      <c r="K375" s="11">
        <f>+'[18]19'!$O$155</f>
        <v>106161.5</v>
      </c>
      <c r="L375" s="11">
        <f>+'[18]19'!$Q$155</f>
        <v>106519.76</v>
      </c>
      <c r="M375" s="11">
        <f>+'[18]19'!$R$155</f>
        <v>108186.36</v>
      </c>
      <c r="N375" s="11">
        <f>+'[18]19'!$S$155</f>
        <v>108471.03</v>
      </c>
      <c r="O375" s="394">
        <f t="shared" si="71"/>
        <v>1287087.7200000002</v>
      </c>
      <c r="Q375" s="390">
        <v>1011</v>
      </c>
      <c r="R375" s="390" t="s">
        <v>20</v>
      </c>
      <c r="S375" s="11">
        <f t="shared" si="72"/>
        <v>103676.79</v>
      </c>
      <c r="T375" s="11">
        <f t="shared" si="73"/>
        <v>196894.68</v>
      </c>
      <c r="U375" s="11">
        <f t="shared" si="70"/>
        <v>298656.06</v>
      </c>
      <c r="V375" s="11">
        <f t="shared" si="70"/>
        <v>397387.41000000003</v>
      </c>
      <c r="W375" s="11">
        <f t="shared" si="70"/>
        <v>492460.62000000005</v>
      </c>
      <c r="X375" s="11">
        <f t="shared" si="70"/>
        <v>608436.2300000001</v>
      </c>
      <c r="Y375" s="11">
        <f t="shared" si="70"/>
        <v>727518.96000000008</v>
      </c>
      <c r="Z375" s="11">
        <f t="shared" si="70"/>
        <v>857749.07000000007</v>
      </c>
      <c r="AA375" s="11">
        <f t="shared" si="70"/>
        <v>963910.57000000007</v>
      </c>
      <c r="AB375" s="11">
        <f t="shared" si="70"/>
        <v>1070430.33</v>
      </c>
      <c r="AC375" s="11">
        <f t="shared" si="70"/>
        <v>1178616.6900000002</v>
      </c>
      <c r="AD375" s="11">
        <f t="shared" si="70"/>
        <v>1287087.7200000002</v>
      </c>
    </row>
    <row r="376" spans="1:30" x14ac:dyDescent="0.2">
      <c r="A376" s="390">
        <v>1012</v>
      </c>
      <c r="B376" s="390" t="s">
        <v>21</v>
      </c>
      <c r="C376" s="11">
        <f>+'[18]20'!$E$155</f>
        <v>339486.49</v>
      </c>
      <c r="D376" s="11">
        <f>+'[18]20'!$F$155</f>
        <v>322805.36</v>
      </c>
      <c r="E376" s="11">
        <f>+'[18]20'!$G$155</f>
        <v>338428.05</v>
      </c>
      <c r="F376" s="11">
        <f>+'[18]20'!$I$155</f>
        <v>290491.51</v>
      </c>
      <c r="G376" s="11">
        <f>+'[18]20'!$J$155</f>
        <v>274865.78000000003</v>
      </c>
      <c r="H376" s="11">
        <f>+'[18]20'!$K$155</f>
        <v>340748.42</v>
      </c>
      <c r="I376" s="11">
        <f>+'[18]20'!$M$155</f>
        <v>309003.25</v>
      </c>
      <c r="J376" s="11">
        <f>+'[18]20'!$N$155</f>
        <v>340496.21</v>
      </c>
      <c r="K376" s="11">
        <f>+'[18]20'!$O$155</f>
        <v>309383.88</v>
      </c>
      <c r="L376" s="11">
        <f>+'[18]20'!$Q$155</f>
        <v>306400.07</v>
      </c>
      <c r="M376" s="11">
        <f>+'[18]20'!$R$155</f>
        <v>319345.95</v>
      </c>
      <c r="N376" s="11">
        <f>+'[18]20'!$S$155</f>
        <v>297530.36</v>
      </c>
      <c r="O376" s="394">
        <f t="shared" si="71"/>
        <v>3788985.3299999996</v>
      </c>
      <c r="Q376" s="390">
        <v>1012</v>
      </c>
      <c r="R376" s="390" t="s">
        <v>21</v>
      </c>
      <c r="S376" s="11">
        <f t="shared" si="72"/>
        <v>339486.49</v>
      </c>
      <c r="T376" s="11">
        <f t="shared" si="73"/>
        <v>662291.85</v>
      </c>
      <c r="U376" s="11">
        <f t="shared" si="70"/>
        <v>1000719.8999999999</v>
      </c>
      <c r="V376" s="11">
        <f t="shared" si="70"/>
        <v>1291211.4099999999</v>
      </c>
      <c r="W376" s="11">
        <f t="shared" si="70"/>
        <v>1566077.19</v>
      </c>
      <c r="X376" s="11">
        <f t="shared" si="70"/>
        <v>1906825.6099999999</v>
      </c>
      <c r="Y376" s="11">
        <f t="shared" si="70"/>
        <v>2215828.86</v>
      </c>
      <c r="Z376" s="11">
        <f t="shared" si="70"/>
        <v>2556325.0699999998</v>
      </c>
      <c r="AA376" s="11">
        <f t="shared" si="70"/>
        <v>2865708.9499999997</v>
      </c>
      <c r="AB376" s="11">
        <f t="shared" si="70"/>
        <v>3172109.0199999996</v>
      </c>
      <c r="AC376" s="11">
        <f t="shared" si="70"/>
        <v>3491454.9699999997</v>
      </c>
      <c r="AD376" s="11">
        <f t="shared" si="70"/>
        <v>3788985.3299999996</v>
      </c>
    </row>
    <row r="377" spans="1:30" x14ac:dyDescent="0.2">
      <c r="A377" s="390">
        <v>1013</v>
      </c>
      <c r="B377" s="390" t="s">
        <v>22</v>
      </c>
      <c r="C377" s="11">
        <f>+'[18]21'!$E$155</f>
        <v>22445.48</v>
      </c>
      <c r="D377" s="11">
        <f>+'[18]21'!$F$155</f>
        <v>21292.240000000002</v>
      </c>
      <c r="E377" s="11">
        <f>+'[18]21'!$G$155</f>
        <v>22697.96</v>
      </c>
      <c r="F377" s="11">
        <f>+'[18]21'!$I$155</f>
        <v>22787.64</v>
      </c>
      <c r="G377" s="11">
        <f>+'[18]21'!$J$155</f>
        <v>18832.060000000001</v>
      </c>
      <c r="H377" s="11">
        <f>+'[18]21'!$K$155</f>
        <v>19741.11</v>
      </c>
      <c r="I377" s="11">
        <f>+'[18]21'!$M$155</f>
        <v>20603.439999999999</v>
      </c>
      <c r="J377" s="11">
        <f>+'[18]21'!$N$155</f>
        <v>19264.68</v>
      </c>
      <c r="K377" s="11">
        <f>+'[18]21'!$O$155</f>
        <v>20053.34</v>
      </c>
      <c r="L377" s="11">
        <f>+'[18]21'!$Q$155</f>
        <v>22754.71</v>
      </c>
      <c r="M377" s="11">
        <f>+'[18]21'!$R$155</f>
        <v>22668.7</v>
      </c>
      <c r="N377" s="11">
        <f>+'[18]21'!$S$155</f>
        <v>20532.37</v>
      </c>
      <c r="O377" s="394">
        <f t="shared" si="71"/>
        <v>253673.72999999998</v>
      </c>
      <c r="Q377" s="390">
        <v>1013</v>
      </c>
      <c r="R377" s="390" t="s">
        <v>22</v>
      </c>
      <c r="S377" s="11">
        <f t="shared" si="72"/>
        <v>22445.48</v>
      </c>
      <c r="T377" s="11">
        <f t="shared" si="73"/>
        <v>43737.72</v>
      </c>
      <c r="U377" s="11">
        <f t="shared" si="70"/>
        <v>66435.679999999993</v>
      </c>
      <c r="V377" s="11">
        <f t="shared" si="70"/>
        <v>89223.319999999992</v>
      </c>
      <c r="W377" s="11">
        <f t="shared" si="70"/>
        <v>108055.37999999999</v>
      </c>
      <c r="X377" s="11">
        <f t="shared" si="70"/>
        <v>127796.48999999999</v>
      </c>
      <c r="Y377" s="11">
        <f t="shared" si="70"/>
        <v>148399.93</v>
      </c>
      <c r="Z377" s="11">
        <f t="shared" si="70"/>
        <v>167664.60999999999</v>
      </c>
      <c r="AA377" s="11">
        <f t="shared" si="70"/>
        <v>187717.94999999998</v>
      </c>
      <c r="AB377" s="11">
        <f t="shared" si="70"/>
        <v>210472.65999999997</v>
      </c>
      <c r="AC377" s="11">
        <f t="shared" si="70"/>
        <v>233141.36</v>
      </c>
      <c r="AD377" s="11">
        <f t="shared" si="70"/>
        <v>253673.72999999998</v>
      </c>
    </row>
    <row r="378" spans="1:30" x14ac:dyDescent="0.2">
      <c r="A378" s="390">
        <v>1014</v>
      </c>
      <c r="B378" s="390" t="s">
        <v>23</v>
      </c>
      <c r="C378" s="11">
        <f>+'[18]22'!$E$155</f>
        <v>566327.43999999994</v>
      </c>
      <c r="D378" s="11">
        <f>+'[18]22'!$F$155</f>
        <v>783356.06</v>
      </c>
      <c r="E378" s="11">
        <f>+'[18]22'!$G$155</f>
        <v>646252.09</v>
      </c>
      <c r="F378" s="11">
        <f>+'[18]22'!$I$155</f>
        <v>884446.38</v>
      </c>
      <c r="G378" s="11">
        <f>+'[18]22'!$J$155</f>
        <v>828516.41</v>
      </c>
      <c r="H378" s="11">
        <f>+'[18]22'!$K$155</f>
        <v>987974.36</v>
      </c>
      <c r="I378" s="11">
        <f>+'[18]22'!$M$155</f>
        <v>842917.91</v>
      </c>
      <c r="J378" s="11">
        <f>+'[18]22'!$N$155</f>
        <v>864918.31</v>
      </c>
      <c r="K378" s="11">
        <f>+'[18]22'!$O$155</f>
        <v>1025763.82</v>
      </c>
      <c r="L378" s="11">
        <f>+'[18]22'!$Q$155</f>
        <v>876360.48</v>
      </c>
      <c r="M378" s="11">
        <f>+'[18]22'!$R$155</f>
        <v>939064.68</v>
      </c>
      <c r="N378" s="11">
        <f>+'[18]22'!$S$155</f>
        <v>664226.24</v>
      </c>
      <c r="O378" s="394">
        <f t="shared" si="71"/>
        <v>9910124.1800000016</v>
      </c>
      <c r="Q378" s="390">
        <v>1014</v>
      </c>
      <c r="R378" s="390" t="s">
        <v>23</v>
      </c>
      <c r="S378" s="11">
        <f t="shared" si="72"/>
        <v>566327.43999999994</v>
      </c>
      <c r="T378" s="11">
        <f t="shared" si="73"/>
        <v>1349683.5</v>
      </c>
      <c r="U378" s="11">
        <f t="shared" si="70"/>
        <v>1995935.5899999999</v>
      </c>
      <c r="V378" s="11">
        <f t="shared" si="70"/>
        <v>2880381.9699999997</v>
      </c>
      <c r="W378" s="11">
        <f t="shared" si="70"/>
        <v>3708898.38</v>
      </c>
      <c r="X378" s="11">
        <f t="shared" si="70"/>
        <v>4696872.74</v>
      </c>
      <c r="Y378" s="11">
        <f t="shared" si="70"/>
        <v>5539790.6500000004</v>
      </c>
      <c r="Z378" s="11">
        <f t="shared" si="70"/>
        <v>6404708.9600000009</v>
      </c>
      <c r="AA378" s="11">
        <f t="shared" si="70"/>
        <v>7430472.7800000012</v>
      </c>
      <c r="AB378" s="11">
        <f t="shared" si="70"/>
        <v>8306833.2600000016</v>
      </c>
      <c r="AC378" s="11">
        <f t="shared" si="70"/>
        <v>9245897.9400000013</v>
      </c>
      <c r="AD378" s="11">
        <f t="shared" si="70"/>
        <v>9910124.1800000016</v>
      </c>
    </row>
    <row r="379" spans="1:30" x14ac:dyDescent="0.2">
      <c r="A379" s="390">
        <v>1015</v>
      </c>
      <c r="B379" s="390" t="s">
        <v>24</v>
      </c>
      <c r="C379" s="11">
        <f>+'[18]23'!$E$155</f>
        <v>107467.48</v>
      </c>
      <c r="D379" s="11">
        <f>+'[18]23'!$F$155</f>
        <v>103924.63</v>
      </c>
      <c r="E379" s="11">
        <f>+'[18]23'!$G$155</f>
        <v>109443.12</v>
      </c>
      <c r="F379" s="11">
        <f>+'[18]23'!$I$155</f>
        <v>110914.86</v>
      </c>
      <c r="G379" s="11">
        <f>+'[18]23'!$J$155</f>
        <v>101160.84</v>
      </c>
      <c r="H379" s="11">
        <f>+'[18]23'!$K$155</f>
        <v>112794.45</v>
      </c>
      <c r="I379" s="11">
        <f>+'[18]23'!$M$155</f>
        <v>104937.94</v>
      </c>
      <c r="J379" s="11">
        <f>+'[18]23'!$N$155</f>
        <v>109558.86</v>
      </c>
      <c r="K379" s="11">
        <f>+'[18]23'!$O$155</f>
        <v>102888.87</v>
      </c>
      <c r="L379" s="11">
        <f>+'[18]23'!$Q$155</f>
        <v>106035.49</v>
      </c>
      <c r="M379" s="11">
        <f>+'[18]23'!$R$155</f>
        <v>107202.64</v>
      </c>
      <c r="N379" s="11">
        <f>+'[18]23'!$S$155</f>
        <v>97005.37</v>
      </c>
      <c r="O379" s="394">
        <f t="shared" si="71"/>
        <v>1273334.5499999998</v>
      </c>
      <c r="Q379" s="390">
        <v>1015</v>
      </c>
      <c r="R379" s="390" t="s">
        <v>24</v>
      </c>
      <c r="S379" s="11">
        <f t="shared" si="72"/>
        <v>107467.48</v>
      </c>
      <c r="T379" s="11">
        <f t="shared" si="73"/>
        <v>211392.11</v>
      </c>
      <c r="U379" s="11">
        <f t="shared" si="70"/>
        <v>320835.23</v>
      </c>
      <c r="V379" s="11">
        <f t="shared" si="70"/>
        <v>431750.08999999997</v>
      </c>
      <c r="W379" s="11">
        <f t="shared" si="70"/>
        <v>532910.92999999993</v>
      </c>
      <c r="X379" s="11">
        <f t="shared" si="70"/>
        <v>645705.37999999989</v>
      </c>
      <c r="Y379" s="11">
        <f t="shared" si="70"/>
        <v>750643.31999999983</v>
      </c>
      <c r="Z379" s="11">
        <f t="shared" si="70"/>
        <v>860202.17999999982</v>
      </c>
      <c r="AA379" s="11">
        <f t="shared" si="70"/>
        <v>963091.04999999981</v>
      </c>
      <c r="AB379" s="11">
        <f t="shared" si="70"/>
        <v>1069126.5399999998</v>
      </c>
      <c r="AC379" s="11">
        <f t="shared" si="70"/>
        <v>1176329.1799999997</v>
      </c>
      <c r="AD379" s="11">
        <f t="shared" si="70"/>
        <v>1273334.5499999998</v>
      </c>
    </row>
    <row r="380" spans="1:30" x14ac:dyDescent="0.2">
      <c r="A380" s="390">
        <v>1016</v>
      </c>
      <c r="B380" s="390" t="s">
        <v>25</v>
      </c>
      <c r="C380" s="11">
        <f>+'[18]24'!$E$155</f>
        <v>101990.82</v>
      </c>
      <c r="D380" s="11">
        <f>+'[18]24'!$F$155</f>
        <v>97523.42</v>
      </c>
      <c r="E380" s="11">
        <f>+'[18]24'!$G$155</f>
        <v>110322.15</v>
      </c>
      <c r="F380" s="11">
        <f>+'[18]24'!$I$155</f>
        <v>127970.17</v>
      </c>
      <c r="G380" s="11">
        <f>+'[18]24'!$J$155</f>
        <v>107259.11</v>
      </c>
      <c r="H380" s="11">
        <f>+'[18]24'!$K$155</f>
        <v>123562.97</v>
      </c>
      <c r="I380" s="11">
        <f>+'[18]24'!$M$155</f>
        <v>125540.85</v>
      </c>
      <c r="J380" s="11">
        <f>+'[18]24'!$N$155</f>
        <v>123089.81</v>
      </c>
      <c r="K380" s="11">
        <f>+'[18]24'!$O$155</f>
        <v>119561.42</v>
      </c>
      <c r="L380" s="11">
        <f>+'[18]24'!$Q$155</f>
        <v>130297.22</v>
      </c>
      <c r="M380" s="11">
        <f>+'[18]24'!$R$155</f>
        <v>120100.16</v>
      </c>
      <c r="N380" s="11">
        <f>+'[18]24'!$S$155</f>
        <v>116690.58</v>
      </c>
      <c r="O380" s="394">
        <f t="shared" si="71"/>
        <v>1403908.6800000002</v>
      </c>
      <c r="Q380" s="390">
        <v>1016</v>
      </c>
      <c r="R380" s="390" t="s">
        <v>25</v>
      </c>
      <c r="S380" s="11">
        <f t="shared" si="72"/>
        <v>101990.82</v>
      </c>
      <c r="T380" s="11">
        <f t="shared" si="73"/>
        <v>199514.23999999999</v>
      </c>
      <c r="U380" s="11">
        <f t="shared" si="70"/>
        <v>309836.39</v>
      </c>
      <c r="V380" s="11">
        <f t="shared" si="70"/>
        <v>437806.56</v>
      </c>
      <c r="W380" s="11">
        <f t="shared" si="70"/>
        <v>545065.67000000004</v>
      </c>
      <c r="X380" s="11">
        <f t="shared" si="70"/>
        <v>668628.64</v>
      </c>
      <c r="Y380" s="11">
        <f t="shared" si="70"/>
        <v>794169.49</v>
      </c>
      <c r="Z380" s="11">
        <f t="shared" si="70"/>
        <v>917259.3</v>
      </c>
      <c r="AA380" s="11">
        <f t="shared" si="70"/>
        <v>1036820.7200000001</v>
      </c>
      <c r="AB380" s="11">
        <f t="shared" si="70"/>
        <v>1167117.9400000002</v>
      </c>
      <c r="AC380" s="11">
        <f t="shared" si="70"/>
        <v>1287218.1000000001</v>
      </c>
      <c r="AD380" s="11">
        <f t="shared" si="70"/>
        <v>1403908.6800000002</v>
      </c>
    </row>
    <row r="381" spans="1:30" x14ac:dyDescent="0.2">
      <c r="A381" s="390">
        <v>1017</v>
      </c>
      <c r="B381" s="390" t="s">
        <v>26</v>
      </c>
      <c r="C381" s="11">
        <f>+'[18]25'!$E$155</f>
        <v>199783.69</v>
      </c>
      <c r="D381" s="11">
        <f>+'[18]25'!$F$155</f>
        <v>197561.33</v>
      </c>
      <c r="E381" s="11">
        <f>+'[18]25'!$G$155</f>
        <v>188882.52</v>
      </c>
      <c r="F381" s="11">
        <f>+'[18]25'!$I$155</f>
        <v>183539.53</v>
      </c>
      <c r="G381" s="11">
        <f>+'[18]25'!$J$155</f>
        <v>171199.43</v>
      </c>
      <c r="H381" s="11">
        <f>+'[18]25'!$K$155</f>
        <v>199446.39</v>
      </c>
      <c r="I381" s="11">
        <f>+'[18]25'!$M$155</f>
        <v>187344.58</v>
      </c>
      <c r="J381" s="11">
        <f>+'[18]25'!$N$155</f>
        <v>205002.31</v>
      </c>
      <c r="K381" s="11">
        <f>+'[18]25'!$O$155</f>
        <v>194649.81</v>
      </c>
      <c r="L381" s="11">
        <f>+'[18]25'!$Q$155</f>
        <v>181517.14</v>
      </c>
      <c r="M381" s="11">
        <f>+'[18]25'!$R$155</f>
        <v>174965.83</v>
      </c>
      <c r="N381" s="11">
        <f>+'[18]25'!$S$155</f>
        <v>169842.02</v>
      </c>
      <c r="O381" s="394">
        <f t="shared" si="71"/>
        <v>2253734.5800000005</v>
      </c>
      <c r="Q381" s="390">
        <v>1017</v>
      </c>
      <c r="R381" s="390" t="s">
        <v>26</v>
      </c>
      <c r="S381" s="11">
        <f t="shared" si="72"/>
        <v>199783.69</v>
      </c>
      <c r="T381" s="11">
        <f t="shared" si="73"/>
        <v>397345.02</v>
      </c>
      <c r="U381" s="11">
        <f t="shared" si="70"/>
        <v>586227.54</v>
      </c>
      <c r="V381" s="11">
        <f t="shared" si="70"/>
        <v>769767.07000000007</v>
      </c>
      <c r="W381" s="11">
        <f t="shared" si="70"/>
        <v>940966.5</v>
      </c>
      <c r="X381" s="11">
        <f t="shared" si="70"/>
        <v>1140412.8900000001</v>
      </c>
      <c r="Y381" s="11">
        <f t="shared" si="70"/>
        <v>1327757.4700000002</v>
      </c>
      <c r="Z381" s="11">
        <f t="shared" si="70"/>
        <v>1532759.7800000003</v>
      </c>
      <c r="AA381" s="11">
        <f t="shared" si="70"/>
        <v>1727409.5900000003</v>
      </c>
      <c r="AB381" s="11">
        <f t="shared" si="70"/>
        <v>1908926.7300000004</v>
      </c>
      <c r="AC381" s="11">
        <f t="shared" si="70"/>
        <v>2083892.5600000005</v>
      </c>
      <c r="AD381" s="11">
        <f t="shared" si="70"/>
        <v>2253734.5800000005</v>
      </c>
    </row>
    <row r="382" spans="1:30" x14ac:dyDescent="0.2">
      <c r="A382" s="390">
        <v>1018</v>
      </c>
      <c r="B382" s="390" t="s">
        <v>27</v>
      </c>
      <c r="C382" s="11">
        <f>+'[18]26'!$E$155</f>
        <v>102316.32</v>
      </c>
      <c r="D382" s="11">
        <f>+'[18]26'!$F$155</f>
        <v>96267.99</v>
      </c>
      <c r="E382" s="11">
        <f>+'[18]26'!$G$155</f>
        <v>104110.24</v>
      </c>
      <c r="F382" s="11">
        <f>+'[18]26'!$I$155</f>
        <v>106179.03</v>
      </c>
      <c r="G382" s="11">
        <f>+'[18]26'!$J$155</f>
        <v>95248.86</v>
      </c>
      <c r="H382" s="11">
        <f>+'[18]26'!$K$155</f>
        <v>115152.32000000001</v>
      </c>
      <c r="I382" s="11">
        <f>+'[18]26'!$M$155</f>
        <v>105092.22</v>
      </c>
      <c r="J382" s="11">
        <f>+'[18]26'!$N$155</f>
        <v>110765.69</v>
      </c>
      <c r="K382" s="11">
        <f>+'[18]26'!$O$155</f>
        <v>104885.14</v>
      </c>
      <c r="L382" s="11">
        <f>+'[18]26'!$Q$155</f>
        <v>107438.55</v>
      </c>
      <c r="M382" s="11">
        <f>+'[18]26'!$R$155</f>
        <v>108475</v>
      </c>
      <c r="N382" s="11">
        <f>+'[18]26'!$S$155</f>
        <v>105613.28</v>
      </c>
      <c r="O382" s="394">
        <f t="shared" si="71"/>
        <v>1261544.6399999999</v>
      </c>
      <c r="Q382" s="390">
        <v>1018</v>
      </c>
      <c r="R382" s="390" t="s">
        <v>27</v>
      </c>
      <c r="S382" s="11">
        <f t="shared" si="72"/>
        <v>102316.32</v>
      </c>
      <c r="T382" s="11">
        <f t="shared" si="73"/>
        <v>198584.31</v>
      </c>
      <c r="U382" s="11">
        <f t="shared" si="70"/>
        <v>302694.55</v>
      </c>
      <c r="V382" s="11">
        <f t="shared" si="70"/>
        <v>408873.57999999996</v>
      </c>
      <c r="W382" s="11">
        <f t="shared" si="70"/>
        <v>504122.43999999994</v>
      </c>
      <c r="X382" s="11">
        <f t="shared" si="70"/>
        <v>619274.76</v>
      </c>
      <c r="Y382" s="11">
        <f t="shared" si="70"/>
        <v>724366.98</v>
      </c>
      <c r="Z382" s="11">
        <f t="shared" si="70"/>
        <v>835132.66999999993</v>
      </c>
      <c r="AA382" s="11">
        <f t="shared" si="70"/>
        <v>940017.80999999994</v>
      </c>
      <c r="AB382" s="11">
        <f t="shared" si="70"/>
        <v>1047456.36</v>
      </c>
      <c r="AC382" s="11">
        <f t="shared" si="70"/>
        <v>1155931.3599999999</v>
      </c>
      <c r="AD382" s="11">
        <f t="shared" si="70"/>
        <v>1261544.6399999999</v>
      </c>
    </row>
    <row r="383" spans="1:30" x14ac:dyDescent="0.2">
      <c r="A383" s="390">
        <v>1019</v>
      </c>
      <c r="B383" s="390" t="s">
        <v>28</v>
      </c>
      <c r="C383" s="11">
        <f>+'[18]27'!$E$155</f>
        <v>55958.43</v>
      </c>
      <c r="D383" s="11">
        <f>+'[18]27'!$F$155</f>
        <v>56048.55</v>
      </c>
      <c r="E383" s="11">
        <f>+'[18]27'!$G$155</f>
        <v>54882.2</v>
      </c>
      <c r="F383" s="11">
        <f>+'[18]27'!$I$155</f>
        <v>56828.47</v>
      </c>
      <c r="G383" s="11">
        <f>+'[18]27'!$J$155</f>
        <v>52205.38</v>
      </c>
      <c r="H383" s="11">
        <f>+'[18]27'!$K$155</f>
        <v>57675.57</v>
      </c>
      <c r="I383" s="11">
        <f>+'[18]27'!$M$155</f>
        <v>56712.480000000003</v>
      </c>
      <c r="J383" s="11">
        <f>+'[18]27'!$N$155</f>
        <v>56604.22</v>
      </c>
      <c r="K383" s="11">
        <f>+'[18]27'!$O$155</f>
        <v>52484.91</v>
      </c>
      <c r="L383" s="11">
        <f>+'[18]27'!$Q$155</f>
        <v>54440.28</v>
      </c>
      <c r="M383" s="11">
        <f>+'[18]27'!$R$155</f>
        <v>55029.16</v>
      </c>
      <c r="N383" s="11">
        <f>+'[18]27'!$S$155</f>
        <v>52008</v>
      </c>
      <c r="O383" s="394">
        <f t="shared" si="71"/>
        <v>660877.65</v>
      </c>
      <c r="Q383" s="390">
        <v>1019</v>
      </c>
      <c r="R383" s="390" t="s">
        <v>28</v>
      </c>
      <c r="S383" s="11">
        <f t="shared" si="72"/>
        <v>55958.43</v>
      </c>
      <c r="T383" s="11">
        <f t="shared" si="73"/>
        <v>112006.98000000001</v>
      </c>
      <c r="U383" s="11">
        <f t="shared" si="70"/>
        <v>166889.18</v>
      </c>
      <c r="V383" s="11">
        <f t="shared" si="70"/>
        <v>223717.65</v>
      </c>
      <c r="W383" s="11">
        <f t="shared" si="70"/>
        <v>275923.02999999997</v>
      </c>
      <c r="X383" s="11">
        <f t="shared" si="70"/>
        <v>333598.59999999998</v>
      </c>
      <c r="Y383" s="11">
        <f t="shared" si="70"/>
        <v>390311.07999999996</v>
      </c>
      <c r="Z383" s="11">
        <f t="shared" si="70"/>
        <v>446915.29999999993</v>
      </c>
      <c r="AA383" s="11">
        <f t="shared" si="70"/>
        <v>499400.20999999996</v>
      </c>
      <c r="AB383" s="11">
        <f t="shared" si="70"/>
        <v>553840.49</v>
      </c>
      <c r="AC383" s="11">
        <f t="shared" si="70"/>
        <v>608869.65</v>
      </c>
      <c r="AD383" s="11">
        <f t="shared" si="70"/>
        <v>660877.65</v>
      </c>
    </row>
    <row r="384" spans="1:30" x14ac:dyDescent="0.2">
      <c r="A384" s="390">
        <v>1020</v>
      </c>
      <c r="B384" s="390" t="s">
        <v>29</v>
      </c>
      <c r="C384" s="11">
        <f>+'[18]28'!$E$155</f>
        <v>367028.63</v>
      </c>
      <c r="D384" s="11">
        <f>+'[18]28'!$F$155</f>
        <v>347618.79</v>
      </c>
      <c r="E384" s="11">
        <f>+'[18]28'!$G$155</f>
        <v>370305.16</v>
      </c>
      <c r="F384" s="11">
        <f>+'[18]28'!$I$155</f>
        <v>364273.19</v>
      </c>
      <c r="G384" s="11">
        <f>+'[18]28'!$J$155</f>
        <v>330674.71999999997</v>
      </c>
      <c r="H384" s="11">
        <f>+'[18]28'!$K$155</f>
        <v>371316.35</v>
      </c>
      <c r="I384" s="11">
        <f>+'[18]28'!$M$155</f>
        <v>334126</v>
      </c>
      <c r="J384" s="11">
        <f>+'[18]28'!$N$155</f>
        <v>354980.37</v>
      </c>
      <c r="K384" s="11">
        <f>+'[18]28'!$O$155</f>
        <v>355983.08</v>
      </c>
      <c r="L384" s="11">
        <f>+'[18]28'!$Q$155</f>
        <v>362971.05</v>
      </c>
      <c r="M384" s="11">
        <f>+'[18]28'!$R$155</f>
        <v>366961.17</v>
      </c>
      <c r="N384" s="11">
        <f>+'[18]28'!$S$155</f>
        <v>361394.16</v>
      </c>
      <c r="O384" s="394">
        <f t="shared" si="71"/>
        <v>4287632.67</v>
      </c>
      <c r="Q384" s="390">
        <v>1020</v>
      </c>
      <c r="R384" s="390" t="s">
        <v>29</v>
      </c>
      <c r="S384" s="11">
        <f t="shared" si="72"/>
        <v>367028.63</v>
      </c>
      <c r="T384" s="11">
        <f t="shared" si="73"/>
        <v>714647.41999999993</v>
      </c>
      <c r="U384" s="11">
        <f t="shared" si="70"/>
        <v>1084952.5799999998</v>
      </c>
      <c r="V384" s="11">
        <f t="shared" si="70"/>
        <v>1449225.7699999998</v>
      </c>
      <c r="W384" s="11">
        <f t="shared" si="70"/>
        <v>1779900.4899999998</v>
      </c>
      <c r="X384" s="11">
        <f t="shared" si="70"/>
        <v>2151216.84</v>
      </c>
      <c r="Y384" s="11">
        <f t="shared" si="70"/>
        <v>2485342.84</v>
      </c>
      <c r="Z384" s="11">
        <f t="shared" si="70"/>
        <v>2840323.21</v>
      </c>
      <c r="AA384" s="11">
        <f t="shared" si="70"/>
        <v>3196306.29</v>
      </c>
      <c r="AB384" s="11">
        <f t="shared" si="70"/>
        <v>3559277.34</v>
      </c>
      <c r="AC384" s="11">
        <f t="shared" si="70"/>
        <v>3926238.51</v>
      </c>
      <c r="AD384" s="11">
        <f t="shared" si="70"/>
        <v>4287632.67</v>
      </c>
    </row>
    <row r="385" spans="1:30" x14ac:dyDescent="0.2">
      <c r="A385" s="390">
        <v>1021</v>
      </c>
      <c r="B385" s="390" t="s">
        <v>30</v>
      </c>
      <c r="C385" s="11">
        <f>+'[18]29'!$E$155</f>
        <v>75499.850000000006</v>
      </c>
      <c r="D385" s="11">
        <f>+'[18]29'!$F$155</f>
        <v>90804.73</v>
      </c>
      <c r="E385" s="11">
        <f>+'[18]29'!$G$155</f>
        <v>85454.42</v>
      </c>
      <c r="F385" s="11">
        <f>+'[18]29'!$I$155</f>
        <v>83720.17</v>
      </c>
      <c r="G385" s="11">
        <f>+'[18]29'!$J$155</f>
        <v>74797.53</v>
      </c>
      <c r="H385" s="11">
        <f>+'[18]29'!$K$155</f>
        <v>78997.69</v>
      </c>
      <c r="I385" s="11">
        <f>+'[18]29'!$M$155</f>
        <v>74382.98</v>
      </c>
      <c r="J385" s="11">
        <f>+'[18]29'!$N$155</f>
        <v>85851.87</v>
      </c>
      <c r="K385" s="11">
        <f>+'[18]29'!$O$155</f>
        <v>83824.509999999995</v>
      </c>
      <c r="L385" s="11">
        <f>+'[18]29'!$Q$155</f>
        <v>84346.28</v>
      </c>
      <c r="M385" s="11">
        <f>+'[18]29'!$R$155</f>
        <v>85737.67</v>
      </c>
      <c r="N385" s="11">
        <f>+'[18]29'!$S$155</f>
        <v>81440.399999999994</v>
      </c>
      <c r="O385" s="394">
        <f t="shared" si="71"/>
        <v>984858.10000000009</v>
      </c>
      <c r="Q385" s="390">
        <v>1021</v>
      </c>
      <c r="R385" s="390" t="s">
        <v>30</v>
      </c>
      <c r="S385" s="11">
        <f t="shared" si="72"/>
        <v>75499.850000000006</v>
      </c>
      <c r="T385" s="11">
        <f t="shared" si="73"/>
        <v>166304.58000000002</v>
      </c>
      <c r="U385" s="11">
        <f t="shared" si="70"/>
        <v>251759</v>
      </c>
      <c r="V385" s="11">
        <f t="shared" si="70"/>
        <v>335479.17</v>
      </c>
      <c r="W385" s="11">
        <f t="shared" si="70"/>
        <v>410276.69999999995</v>
      </c>
      <c r="X385" s="11">
        <f t="shared" si="70"/>
        <v>489274.38999999996</v>
      </c>
      <c r="Y385" s="11">
        <f t="shared" si="70"/>
        <v>563657.37</v>
      </c>
      <c r="Z385" s="11">
        <f t="shared" si="70"/>
        <v>649509.24</v>
      </c>
      <c r="AA385" s="11">
        <f t="shared" si="70"/>
        <v>733333.75</v>
      </c>
      <c r="AB385" s="11">
        <f t="shared" si="70"/>
        <v>817680.03</v>
      </c>
      <c r="AC385" s="11">
        <f t="shared" si="70"/>
        <v>903417.70000000007</v>
      </c>
      <c r="AD385" s="11">
        <f t="shared" si="70"/>
        <v>984858.10000000009</v>
      </c>
    </row>
    <row r="386" spans="1:30" x14ac:dyDescent="0.2">
      <c r="A386" s="390">
        <v>1022</v>
      </c>
      <c r="B386" s="390" t="s">
        <v>31</v>
      </c>
      <c r="C386" s="11">
        <f>+'[18]30'!$E$155</f>
        <v>790352.7</v>
      </c>
      <c r="D386" s="11">
        <f>+'[18]30'!$F$155</f>
        <v>736431.69</v>
      </c>
      <c r="E386" s="11">
        <f>+'[18]30'!$G$155</f>
        <v>729441.9</v>
      </c>
      <c r="F386" s="11">
        <f>+'[18]30'!$I$155</f>
        <v>796124.64</v>
      </c>
      <c r="G386" s="11">
        <f>+'[18]30'!$J$155</f>
        <v>718373.68</v>
      </c>
      <c r="H386" s="11">
        <f>+'[18]30'!$K$155</f>
        <v>889136.59</v>
      </c>
      <c r="I386" s="11">
        <f>+'[18]30'!$M$155</f>
        <v>760010.25</v>
      </c>
      <c r="J386" s="11">
        <f>+'[18]30'!$N$155</f>
        <v>755582.3</v>
      </c>
      <c r="K386" s="11">
        <f>+'[18]30'!$O$155</f>
        <v>712073.04</v>
      </c>
      <c r="L386" s="11">
        <f>+'[18]30'!$Q$155</f>
        <v>710357.87</v>
      </c>
      <c r="M386" s="11">
        <f>+'[18]30'!$R$155</f>
        <v>741246.35</v>
      </c>
      <c r="N386" s="11">
        <f>+'[18]30'!$S$155</f>
        <v>685021.23</v>
      </c>
      <c r="O386" s="394">
        <f t="shared" si="71"/>
        <v>9024152.2400000002</v>
      </c>
      <c r="Q386" s="390">
        <v>1022</v>
      </c>
      <c r="R386" s="390" t="s">
        <v>31</v>
      </c>
      <c r="S386" s="11">
        <f t="shared" si="72"/>
        <v>790352.7</v>
      </c>
      <c r="T386" s="11">
        <f t="shared" si="73"/>
        <v>1526784.39</v>
      </c>
      <c r="U386" s="11">
        <f t="shared" si="70"/>
        <v>2256226.29</v>
      </c>
      <c r="V386" s="11">
        <f t="shared" si="70"/>
        <v>3052350.93</v>
      </c>
      <c r="W386" s="11">
        <f t="shared" si="70"/>
        <v>3770724.6100000003</v>
      </c>
      <c r="X386" s="11">
        <f t="shared" si="70"/>
        <v>4659861.2</v>
      </c>
      <c r="Y386" s="11">
        <f t="shared" si="70"/>
        <v>5419871.4500000002</v>
      </c>
      <c r="Z386" s="11">
        <f t="shared" si="70"/>
        <v>6175453.75</v>
      </c>
      <c r="AA386" s="11">
        <f t="shared" si="70"/>
        <v>6887526.79</v>
      </c>
      <c r="AB386" s="11">
        <f t="shared" si="70"/>
        <v>7597884.6600000001</v>
      </c>
      <c r="AC386" s="11">
        <f t="shared" si="70"/>
        <v>8339131.0099999998</v>
      </c>
      <c r="AD386" s="11">
        <f t="shared" si="70"/>
        <v>9024152.2400000002</v>
      </c>
    </row>
    <row r="387" spans="1:30" x14ac:dyDescent="0.2">
      <c r="A387" s="390">
        <v>1023</v>
      </c>
      <c r="B387" s="390" t="s">
        <v>32</v>
      </c>
      <c r="C387" s="11">
        <f>+'[18]31'!$E$155</f>
        <v>86729.56</v>
      </c>
      <c r="D387" s="11">
        <f>+'[18]31'!$F$155</f>
        <v>83843.8</v>
      </c>
      <c r="E387" s="11">
        <f>+'[18]31'!$G$155</f>
        <v>92733.71</v>
      </c>
      <c r="F387" s="11">
        <f>+'[18]31'!$I$155</f>
        <v>93123.39</v>
      </c>
      <c r="G387" s="11">
        <f>+'[18]31'!$J$155</f>
        <v>81373.95</v>
      </c>
      <c r="H387" s="11">
        <f>+'[18]31'!$K$155</f>
        <v>105699.75</v>
      </c>
      <c r="I387" s="11">
        <f>+'[18]31'!$M$155</f>
        <v>90998.16</v>
      </c>
      <c r="J387" s="11">
        <f>+'[18]31'!$N$155</f>
        <v>93083.92</v>
      </c>
      <c r="K387" s="11">
        <f>+'[18]31'!$O$155</f>
        <v>83511.38</v>
      </c>
      <c r="L387" s="11">
        <f>+'[18]31'!$Q$155</f>
        <v>86259.44</v>
      </c>
      <c r="M387" s="11">
        <f>+'[18]31'!$R$155</f>
        <v>96516</v>
      </c>
      <c r="N387" s="11">
        <f>+'[18]31'!$S$155</f>
        <v>80596</v>
      </c>
      <c r="O387" s="394">
        <f t="shared" si="71"/>
        <v>1074469.06</v>
      </c>
      <c r="Q387" s="390">
        <v>1023</v>
      </c>
      <c r="R387" s="390" t="s">
        <v>32</v>
      </c>
      <c r="S387" s="11">
        <f t="shared" si="72"/>
        <v>86729.56</v>
      </c>
      <c r="T387" s="11">
        <f t="shared" si="73"/>
        <v>170573.36</v>
      </c>
      <c r="U387" s="11">
        <f t="shared" si="70"/>
        <v>263307.07</v>
      </c>
      <c r="V387" s="11">
        <f t="shared" si="70"/>
        <v>356430.46</v>
      </c>
      <c r="W387" s="11">
        <f t="shared" si="70"/>
        <v>437804.41000000003</v>
      </c>
      <c r="X387" s="11">
        <f t="shared" si="70"/>
        <v>543504.16</v>
      </c>
      <c r="Y387" s="11">
        <f t="shared" si="70"/>
        <v>634502.32000000007</v>
      </c>
      <c r="Z387" s="11">
        <f t="shared" si="70"/>
        <v>727586.24000000011</v>
      </c>
      <c r="AA387" s="11">
        <f t="shared" si="70"/>
        <v>811097.62000000011</v>
      </c>
      <c r="AB387" s="11">
        <f t="shared" si="70"/>
        <v>897357.06</v>
      </c>
      <c r="AC387" s="11">
        <f t="shared" si="70"/>
        <v>993873.06</v>
      </c>
      <c r="AD387" s="11">
        <f t="shared" si="70"/>
        <v>1074469.06</v>
      </c>
    </row>
    <row r="388" spans="1:30" x14ac:dyDescent="0.2">
      <c r="A388" s="390">
        <v>1024</v>
      </c>
      <c r="B388" s="390" t="s">
        <v>33</v>
      </c>
      <c r="C388" s="11">
        <f>+'[18]32'!$E$155</f>
        <v>589458.91</v>
      </c>
      <c r="D388" s="11">
        <f>+'[18]32'!$F$155</f>
        <v>591364.21</v>
      </c>
      <c r="E388" s="11">
        <f>+'[18]32'!$G$155</f>
        <v>583794.42000000004</v>
      </c>
      <c r="F388" s="11">
        <f>+'[18]32'!$I$155</f>
        <v>564527.59</v>
      </c>
      <c r="G388" s="11">
        <f>+'[18]32'!$J$155</f>
        <v>531317.31000000006</v>
      </c>
      <c r="H388" s="11">
        <f>+'[18]32'!$K$155</f>
        <v>623528.4</v>
      </c>
      <c r="I388" s="11">
        <f>+'[18]32'!$M$155</f>
        <v>559053.80000000005</v>
      </c>
      <c r="J388" s="11">
        <f>+'[18]32'!$N$155</f>
        <v>600514.37</v>
      </c>
      <c r="K388" s="11">
        <f>+'[18]32'!$O$155</f>
        <v>607829.31999999995</v>
      </c>
      <c r="L388" s="11">
        <f>+'[18]32'!$Q$155</f>
        <v>601733.28</v>
      </c>
      <c r="M388" s="11">
        <f>+'[18]32'!$R$155</f>
        <v>599507</v>
      </c>
      <c r="N388" s="11">
        <f>+'[18]32'!$S$155</f>
        <v>597865.81999999995</v>
      </c>
      <c r="O388" s="394">
        <f t="shared" si="71"/>
        <v>7050494.4300000006</v>
      </c>
      <c r="Q388" s="390">
        <v>1024</v>
      </c>
      <c r="R388" s="390" t="s">
        <v>33</v>
      </c>
      <c r="S388" s="11">
        <f t="shared" si="72"/>
        <v>589458.91</v>
      </c>
      <c r="T388" s="11">
        <f t="shared" si="73"/>
        <v>1180823.1200000001</v>
      </c>
      <c r="U388" s="11">
        <f t="shared" si="70"/>
        <v>1764617.54</v>
      </c>
      <c r="V388" s="11">
        <f t="shared" si="70"/>
        <v>2329145.13</v>
      </c>
      <c r="W388" s="11">
        <f t="shared" si="70"/>
        <v>2860462.44</v>
      </c>
      <c r="X388" s="11">
        <f t="shared" si="70"/>
        <v>3483990.84</v>
      </c>
      <c r="Y388" s="11">
        <f t="shared" si="70"/>
        <v>4043044.6399999997</v>
      </c>
      <c r="Z388" s="11">
        <f t="shared" si="70"/>
        <v>4643559.01</v>
      </c>
      <c r="AA388" s="11">
        <f t="shared" si="70"/>
        <v>5251388.33</v>
      </c>
      <c r="AB388" s="11">
        <f t="shared" si="70"/>
        <v>5853121.6100000003</v>
      </c>
      <c r="AC388" s="11">
        <f t="shared" si="70"/>
        <v>6452628.6100000003</v>
      </c>
      <c r="AD388" s="11">
        <f t="shared" si="70"/>
        <v>7050494.4300000006</v>
      </c>
    </row>
    <row r="389" spans="1:30" x14ac:dyDescent="0.2">
      <c r="A389" s="390">
        <v>1025</v>
      </c>
      <c r="B389" s="390" t="s">
        <v>34</v>
      </c>
      <c r="C389" s="11">
        <f>+'[18]33'!$E$155</f>
        <v>101991.42</v>
      </c>
      <c r="D389" s="11">
        <f>+'[18]33'!$F$155</f>
        <v>100869.94</v>
      </c>
      <c r="E389" s="11">
        <f>+'[18]33'!$G$155</f>
        <v>107509.7</v>
      </c>
      <c r="F389" s="11">
        <f>+'[18]33'!$I$155</f>
        <v>109359.38</v>
      </c>
      <c r="G389" s="11">
        <f>+'[18]33'!$J$155</f>
        <v>96505.72</v>
      </c>
      <c r="H389" s="11">
        <f>+'[18]33'!$K$155</f>
        <v>114277.73</v>
      </c>
      <c r="I389" s="11">
        <f>+'[18]33'!$M$155</f>
        <v>111077.77</v>
      </c>
      <c r="J389" s="11">
        <f>+'[18]33'!$N$155</f>
        <v>107513.01</v>
      </c>
      <c r="K389" s="11">
        <f>+'[18]33'!$O$155</f>
        <v>109226.03</v>
      </c>
      <c r="L389" s="11">
        <f>+'[18]33'!$Q$155</f>
        <v>110186.07</v>
      </c>
      <c r="M389" s="11">
        <f>+'[18]33'!$R$155</f>
        <v>111017.38</v>
      </c>
      <c r="N389" s="11">
        <f>+'[18]33'!$S$155</f>
        <v>104299.46</v>
      </c>
      <c r="O389" s="394">
        <f t="shared" si="71"/>
        <v>1283833.6099999999</v>
      </c>
      <c r="Q389" s="390">
        <v>1025</v>
      </c>
      <c r="R389" s="390" t="s">
        <v>34</v>
      </c>
      <c r="S389" s="11">
        <f t="shared" si="72"/>
        <v>101991.42</v>
      </c>
      <c r="T389" s="11">
        <f t="shared" si="73"/>
        <v>202861.36</v>
      </c>
      <c r="U389" s="11">
        <f t="shared" si="70"/>
        <v>310371.06</v>
      </c>
      <c r="V389" s="11">
        <f t="shared" si="70"/>
        <v>419730.44</v>
      </c>
      <c r="W389" s="11">
        <f t="shared" si="70"/>
        <v>516236.16000000003</v>
      </c>
      <c r="X389" s="11">
        <f t="shared" si="70"/>
        <v>630513.89</v>
      </c>
      <c r="Y389" s="11">
        <f t="shared" si="70"/>
        <v>741591.66</v>
      </c>
      <c r="Z389" s="11">
        <f t="shared" si="70"/>
        <v>849104.67</v>
      </c>
      <c r="AA389" s="11">
        <f t="shared" si="70"/>
        <v>958330.70000000007</v>
      </c>
      <c r="AB389" s="11">
        <f t="shared" si="70"/>
        <v>1068516.77</v>
      </c>
      <c r="AC389" s="11">
        <f t="shared" si="70"/>
        <v>1179534.1499999999</v>
      </c>
      <c r="AD389" s="11">
        <f t="shared" si="70"/>
        <v>1283833.6099999999</v>
      </c>
    </row>
    <row r="390" spans="1:30" x14ac:dyDescent="0.2">
      <c r="A390" s="390">
        <v>1026</v>
      </c>
      <c r="B390" s="390" t="s">
        <v>35</v>
      </c>
      <c r="C390" s="11">
        <f>+'[18]34'!$E$155</f>
        <v>25680.17</v>
      </c>
      <c r="D390" s="11">
        <f>+'[18]34'!$F$155</f>
        <v>25650.06</v>
      </c>
      <c r="E390" s="11">
        <f>+'[18]34'!$G$155</f>
        <v>26761.47</v>
      </c>
      <c r="F390" s="11">
        <f>+'[18]34'!$I$155</f>
        <v>27680.61</v>
      </c>
      <c r="G390" s="11">
        <f>+'[18]34'!$J$155</f>
        <v>25711.07</v>
      </c>
      <c r="H390" s="11">
        <f>+'[18]34'!$K$155</f>
        <v>29423.65</v>
      </c>
      <c r="I390" s="11">
        <f>+'[18]34'!$M$155</f>
        <v>28152.5</v>
      </c>
      <c r="J390" s="11">
        <f>+'[18]34'!$N$155</f>
        <v>26220.35</v>
      </c>
      <c r="K390" s="11">
        <f>+'[18]34'!$O$155</f>
        <v>26176.12</v>
      </c>
      <c r="L390" s="11">
        <f>+'[18]34'!$Q$155</f>
        <v>27996.55</v>
      </c>
      <c r="M390" s="11">
        <f>+'[18]34'!$R$155</f>
        <v>25676.9</v>
      </c>
      <c r="N390" s="11">
        <f>+'[18]34'!$S$155</f>
        <v>25732.79</v>
      </c>
      <c r="O390" s="394">
        <f t="shared" si="71"/>
        <v>320862.24</v>
      </c>
      <c r="Q390" s="390">
        <v>1026</v>
      </c>
      <c r="R390" s="390" t="s">
        <v>35</v>
      </c>
      <c r="S390" s="11">
        <f t="shared" si="72"/>
        <v>25680.17</v>
      </c>
      <c r="T390" s="11">
        <f t="shared" si="73"/>
        <v>51330.229999999996</v>
      </c>
      <c r="U390" s="11">
        <f t="shared" si="70"/>
        <v>78091.7</v>
      </c>
      <c r="V390" s="11">
        <f t="shared" si="70"/>
        <v>105772.31</v>
      </c>
      <c r="W390" s="11">
        <f t="shared" si="70"/>
        <v>131483.38</v>
      </c>
      <c r="X390" s="11">
        <f t="shared" si="70"/>
        <v>160907.03</v>
      </c>
      <c r="Y390" s="11">
        <f t="shared" si="70"/>
        <v>189059.53</v>
      </c>
      <c r="Z390" s="11">
        <f t="shared" si="70"/>
        <v>215279.88</v>
      </c>
      <c r="AA390" s="11">
        <f t="shared" si="70"/>
        <v>241456</v>
      </c>
      <c r="AB390" s="11">
        <f t="shared" si="70"/>
        <v>269452.55</v>
      </c>
      <c r="AC390" s="11">
        <f t="shared" si="70"/>
        <v>295129.45</v>
      </c>
      <c r="AD390" s="11">
        <f t="shared" si="70"/>
        <v>320862.24</v>
      </c>
    </row>
    <row r="391" spans="1:30" x14ac:dyDescent="0.2">
      <c r="A391" s="390">
        <v>1027</v>
      </c>
      <c r="B391" s="390" t="s">
        <v>36</v>
      </c>
      <c r="C391" s="11">
        <f>+'[18]35'!$E$155</f>
        <v>60756.3</v>
      </c>
      <c r="D391" s="11">
        <f>+'[18]35'!$F$155</f>
        <v>65712.67</v>
      </c>
      <c r="E391" s="11">
        <f>+'[18]35'!$G$155</f>
        <v>66828.58</v>
      </c>
      <c r="F391" s="11">
        <f>+'[18]35'!$I$155</f>
        <v>65574.899999999994</v>
      </c>
      <c r="G391" s="11">
        <f>+'[18]35'!$J$155</f>
        <v>58250.31</v>
      </c>
      <c r="H391" s="11">
        <f>+'[18]35'!$K$155</f>
        <v>66845.440000000002</v>
      </c>
      <c r="I391" s="11">
        <f>+'[18]35'!$M$155</f>
        <v>65957.95</v>
      </c>
      <c r="J391" s="11">
        <f>+'[18]35'!$N$155</f>
        <v>65040.78</v>
      </c>
      <c r="K391" s="11">
        <f>+'[18]35'!$O$155</f>
        <v>62003.31</v>
      </c>
      <c r="L391" s="11">
        <f>+'[18]35'!$Q$155</f>
        <v>64026.11</v>
      </c>
      <c r="M391" s="11">
        <f>+'[18]35'!$R$155</f>
        <v>60611.26</v>
      </c>
      <c r="N391" s="11">
        <f>+'[18]35'!$S$155</f>
        <v>60382.02</v>
      </c>
      <c r="O391" s="394">
        <f t="shared" si="71"/>
        <v>761989.63</v>
      </c>
      <c r="Q391" s="390">
        <v>1027</v>
      </c>
      <c r="R391" s="390" t="s">
        <v>36</v>
      </c>
      <c r="S391" s="11">
        <f t="shared" si="72"/>
        <v>60756.3</v>
      </c>
      <c r="T391" s="11">
        <f t="shared" si="73"/>
        <v>126468.97</v>
      </c>
      <c r="U391" s="11">
        <f t="shared" si="70"/>
        <v>193297.55</v>
      </c>
      <c r="V391" s="11">
        <f t="shared" si="70"/>
        <v>258872.44999999998</v>
      </c>
      <c r="W391" s="11">
        <f t="shared" si="70"/>
        <v>317122.76</v>
      </c>
      <c r="X391" s="11">
        <f t="shared" si="70"/>
        <v>383968.2</v>
      </c>
      <c r="Y391" s="11">
        <f t="shared" si="70"/>
        <v>449926.15</v>
      </c>
      <c r="Z391" s="11">
        <f t="shared" si="70"/>
        <v>514966.93000000005</v>
      </c>
      <c r="AA391" s="11">
        <f t="shared" si="70"/>
        <v>576970.23999999999</v>
      </c>
      <c r="AB391" s="11">
        <f t="shared" si="70"/>
        <v>640996.35</v>
      </c>
      <c r="AC391" s="11">
        <f t="shared" si="70"/>
        <v>701607.61</v>
      </c>
      <c r="AD391" s="11">
        <f t="shared" si="70"/>
        <v>761989.63</v>
      </c>
    </row>
    <row r="392" spans="1:30" x14ac:dyDescent="0.2">
      <c r="A392" s="390">
        <v>1028</v>
      </c>
      <c r="B392" s="390" t="s">
        <v>37</v>
      </c>
      <c r="C392" s="11">
        <f>+'[18]36'!$E$155</f>
        <v>263215.25</v>
      </c>
      <c r="D392" s="11">
        <f>+'[18]36'!$F$155</f>
        <v>257949.92</v>
      </c>
      <c r="E392" s="11">
        <f>+'[18]36'!$G$155</f>
        <v>241200.55</v>
      </c>
      <c r="F392" s="11">
        <f>+'[18]36'!$I$155</f>
        <v>249696.02</v>
      </c>
      <c r="G392" s="11">
        <f>+'[18]36'!$J$155</f>
        <v>239501.53</v>
      </c>
      <c r="H392" s="11">
        <f>+'[18]36'!$K$155</f>
        <v>267490.17</v>
      </c>
      <c r="I392" s="11">
        <f>+'[18]36'!$M$155</f>
        <v>257186.52</v>
      </c>
      <c r="J392" s="11">
        <f>+'[18]36'!$N$155</f>
        <v>275997.38</v>
      </c>
      <c r="K392" s="11">
        <f>+'[18]36'!$O$155</f>
        <v>255898.08</v>
      </c>
      <c r="L392" s="11">
        <f>+'[18]36'!$Q$155</f>
        <v>267844.84000000003</v>
      </c>
      <c r="M392" s="11">
        <f>+'[18]36'!$R$155</f>
        <v>257121.92000000001</v>
      </c>
      <c r="N392" s="11">
        <f>+'[18]36'!$S$155</f>
        <v>239201.26</v>
      </c>
      <c r="O392" s="394">
        <f t="shared" si="71"/>
        <v>3072303.4399999995</v>
      </c>
      <c r="Q392" s="390">
        <v>1028</v>
      </c>
      <c r="R392" s="390" t="s">
        <v>37</v>
      </c>
      <c r="S392" s="11">
        <f t="shared" si="72"/>
        <v>263215.25</v>
      </c>
      <c r="T392" s="11">
        <f t="shared" si="73"/>
        <v>521165.17000000004</v>
      </c>
      <c r="U392" s="11">
        <f t="shared" si="70"/>
        <v>762365.72</v>
      </c>
      <c r="V392" s="11">
        <f t="shared" si="70"/>
        <v>1012061.74</v>
      </c>
      <c r="W392" s="11">
        <f t="shared" si="70"/>
        <v>1251563.27</v>
      </c>
      <c r="X392" s="11">
        <f t="shared" si="70"/>
        <v>1519053.44</v>
      </c>
      <c r="Y392" s="11">
        <f t="shared" si="70"/>
        <v>1776239.96</v>
      </c>
      <c r="Z392" s="11">
        <f t="shared" ref="Z392:AD394" si="74">+Y392+J392</f>
        <v>2052237.3399999999</v>
      </c>
      <c r="AA392" s="11">
        <f t="shared" si="74"/>
        <v>2308135.42</v>
      </c>
      <c r="AB392" s="11">
        <f t="shared" si="74"/>
        <v>2575980.2599999998</v>
      </c>
      <c r="AC392" s="11">
        <f t="shared" si="74"/>
        <v>2833102.1799999997</v>
      </c>
      <c r="AD392" s="11">
        <f t="shared" si="74"/>
        <v>3072303.4399999995</v>
      </c>
    </row>
    <row r="393" spans="1:30" x14ac:dyDescent="0.2">
      <c r="A393" s="390">
        <v>1029</v>
      </c>
      <c r="B393" s="390" t="s">
        <v>38</v>
      </c>
      <c r="C393" s="11">
        <f>+'[18]37'!$E$155</f>
        <v>53037.64</v>
      </c>
      <c r="D393" s="11">
        <f>+'[18]37'!$F$155</f>
        <v>49952.62</v>
      </c>
      <c r="E393" s="11">
        <f>+'[18]37'!$G$155</f>
        <v>54244.58</v>
      </c>
      <c r="F393" s="11">
        <f>+'[18]37'!$I$155</f>
        <v>54995.11</v>
      </c>
      <c r="G393" s="11">
        <f>+'[18]37'!$J$155</f>
        <v>48975.57</v>
      </c>
      <c r="H393" s="11">
        <f>+'[18]37'!$K$155</f>
        <v>62161.760000000002</v>
      </c>
      <c r="I393" s="11">
        <f>+'[18]37'!$M$155</f>
        <v>62038.35</v>
      </c>
      <c r="J393" s="11">
        <f>+'[18]37'!$N$155</f>
        <v>66148.66</v>
      </c>
      <c r="K393" s="11">
        <f>+'[18]37'!$O$155</f>
        <v>59420</v>
      </c>
      <c r="L393" s="11">
        <f>+'[18]37'!$Q$155</f>
        <v>62656.51</v>
      </c>
      <c r="M393" s="11">
        <f>+'[18]37'!$R$155</f>
        <v>61748.68</v>
      </c>
      <c r="N393" s="11">
        <f>+'[18]37'!$S$155</f>
        <v>60918.97</v>
      </c>
      <c r="O393" s="394">
        <f t="shared" si="71"/>
        <v>696298.45000000007</v>
      </c>
      <c r="Q393" s="390">
        <v>1029</v>
      </c>
      <c r="R393" s="390" t="s">
        <v>38</v>
      </c>
      <c r="S393" s="11">
        <f t="shared" si="72"/>
        <v>53037.64</v>
      </c>
      <c r="T393" s="11">
        <f t="shared" si="73"/>
        <v>102990.26000000001</v>
      </c>
      <c r="U393" s="11">
        <f t="shared" si="73"/>
        <v>157234.84000000003</v>
      </c>
      <c r="V393" s="11">
        <f t="shared" si="73"/>
        <v>212229.95</v>
      </c>
      <c r="W393" s="11">
        <f t="shared" si="73"/>
        <v>261205.52000000002</v>
      </c>
      <c r="X393" s="11">
        <f t="shared" si="73"/>
        <v>323367.28000000003</v>
      </c>
      <c r="Y393" s="11">
        <f t="shared" si="73"/>
        <v>385405.63</v>
      </c>
      <c r="Z393" s="11">
        <f t="shared" si="74"/>
        <v>451554.29000000004</v>
      </c>
      <c r="AA393" s="11">
        <f t="shared" si="74"/>
        <v>510974.29000000004</v>
      </c>
      <c r="AB393" s="11">
        <f t="shared" si="74"/>
        <v>573630.80000000005</v>
      </c>
      <c r="AC393" s="11">
        <f t="shared" si="74"/>
        <v>635379.4800000001</v>
      </c>
      <c r="AD393" s="11">
        <f t="shared" si="74"/>
        <v>696298.45000000007</v>
      </c>
    </row>
    <row r="394" spans="1:30" x14ac:dyDescent="0.2">
      <c r="A394" s="391">
        <v>1030</v>
      </c>
      <c r="B394" s="391" t="s">
        <v>18</v>
      </c>
      <c r="C394" s="16">
        <f>+'[18]17'!$E$155</f>
        <v>104650.88</v>
      </c>
      <c r="D394" s="16">
        <f>+'[18]17'!$F$155</f>
        <v>99167.18</v>
      </c>
      <c r="E394" s="16">
        <f>+'[18]17'!$G$155</f>
        <v>109872.04</v>
      </c>
      <c r="F394" s="16">
        <f>+'[18]17'!$I$155</f>
        <v>103073.55</v>
      </c>
      <c r="G394" s="16">
        <f>+'[18]17'!$J$155</f>
        <v>95755.02</v>
      </c>
      <c r="H394" s="16">
        <f>+'[18]17'!$K$155</f>
        <v>104580.04</v>
      </c>
      <c r="I394" s="16">
        <f>+'[18]17'!$M$155</f>
        <v>102132.71</v>
      </c>
      <c r="J394" s="16">
        <f>+'[18]17'!$N$155</f>
        <v>114915.28</v>
      </c>
      <c r="K394" s="16">
        <f>+'[18]17'!$O$155</f>
        <v>121822.66</v>
      </c>
      <c r="L394" s="16">
        <f>+'[18]17'!$Q$155</f>
        <v>121144.05</v>
      </c>
      <c r="M394" s="16">
        <f>+'[18]17'!$R$155</f>
        <v>112592.76</v>
      </c>
      <c r="N394" s="16">
        <f>+'[18]17'!$S$155</f>
        <v>111664.23</v>
      </c>
      <c r="O394" s="395">
        <f t="shared" si="71"/>
        <v>1301370.3999999999</v>
      </c>
      <c r="Q394" s="391">
        <v>1030</v>
      </c>
      <c r="R394" s="391" t="s">
        <v>18</v>
      </c>
      <c r="S394" s="16">
        <f t="shared" si="72"/>
        <v>104650.88</v>
      </c>
      <c r="T394" s="16">
        <f t="shared" si="73"/>
        <v>203818.06</v>
      </c>
      <c r="U394" s="16">
        <f t="shared" si="73"/>
        <v>313690.09999999998</v>
      </c>
      <c r="V394" s="16">
        <f t="shared" si="73"/>
        <v>416763.64999999997</v>
      </c>
      <c r="W394" s="16">
        <f t="shared" si="73"/>
        <v>512518.67</v>
      </c>
      <c r="X394" s="16">
        <f t="shared" si="73"/>
        <v>617098.71</v>
      </c>
      <c r="Y394" s="16">
        <f t="shared" si="73"/>
        <v>719231.41999999993</v>
      </c>
      <c r="Z394" s="16">
        <f t="shared" si="74"/>
        <v>834146.7</v>
      </c>
      <c r="AA394" s="16">
        <f t="shared" si="74"/>
        <v>955969.36</v>
      </c>
      <c r="AB394" s="16">
        <f t="shared" si="74"/>
        <v>1077113.4099999999</v>
      </c>
      <c r="AC394" s="16">
        <f t="shared" si="74"/>
        <v>1189706.17</v>
      </c>
      <c r="AD394" s="16">
        <f t="shared" si="74"/>
        <v>1301370.3999999999</v>
      </c>
    </row>
    <row r="395" spans="1:30" x14ac:dyDescent="0.2">
      <c r="A395" s="392">
        <v>10300</v>
      </c>
      <c r="B395" s="392" t="s">
        <v>167</v>
      </c>
      <c r="C395" s="396">
        <f t="shared" ref="C395:N395" si="75">SUM(C367:C394)</f>
        <v>7717791.6699999999</v>
      </c>
      <c r="D395" s="396">
        <f t="shared" si="75"/>
        <v>7724483.7800000003</v>
      </c>
      <c r="E395" s="396">
        <f t="shared" si="75"/>
        <v>7873531.04</v>
      </c>
      <c r="F395" s="396">
        <f t="shared" si="75"/>
        <v>7977999.6900000013</v>
      </c>
      <c r="G395" s="396">
        <f t="shared" si="75"/>
        <v>7175104.1599999992</v>
      </c>
      <c r="H395" s="396">
        <f t="shared" si="75"/>
        <v>8290654.3500000006</v>
      </c>
      <c r="I395" s="396">
        <f t="shared" si="75"/>
        <v>7587596.209999999</v>
      </c>
      <c r="J395" s="396">
        <f t="shared" si="75"/>
        <v>7833764.8099999996</v>
      </c>
      <c r="K395" s="396">
        <f t="shared" si="75"/>
        <v>7793863.3799999999</v>
      </c>
      <c r="L395" s="396">
        <f t="shared" si="75"/>
        <v>7480027.8899999997</v>
      </c>
      <c r="M395" s="396">
        <f t="shared" si="75"/>
        <v>7279641.6199999992</v>
      </c>
      <c r="N395" s="396">
        <f t="shared" si="75"/>
        <v>6882385.8600000003</v>
      </c>
      <c r="O395" s="396">
        <f>SUM(O367:O394)</f>
        <v>91616844.459999993</v>
      </c>
      <c r="Q395" s="392">
        <v>10300</v>
      </c>
      <c r="R395" s="392" t="s">
        <v>167</v>
      </c>
      <c r="S395" s="396">
        <f t="shared" ref="S395:AC395" si="76">SUM(S367:S394)</f>
        <v>7717791.6699999999</v>
      </c>
      <c r="T395" s="396">
        <f t="shared" si="76"/>
        <v>15442275.449999999</v>
      </c>
      <c r="U395" s="396">
        <f t="shared" si="76"/>
        <v>23315806.489999995</v>
      </c>
      <c r="V395" s="396">
        <f t="shared" si="76"/>
        <v>31293806.179999992</v>
      </c>
      <c r="W395" s="396">
        <f t="shared" si="76"/>
        <v>38468910.340000004</v>
      </c>
      <c r="X395" s="396">
        <f t="shared" si="76"/>
        <v>46759564.690000005</v>
      </c>
      <c r="Y395" s="396">
        <f t="shared" si="76"/>
        <v>54347160.899999999</v>
      </c>
      <c r="Z395" s="396">
        <f t="shared" si="76"/>
        <v>62180925.710000001</v>
      </c>
      <c r="AA395" s="396">
        <f t="shared" si="76"/>
        <v>69974789.090000018</v>
      </c>
      <c r="AB395" s="396">
        <f t="shared" si="76"/>
        <v>77454816.979999974</v>
      </c>
      <c r="AC395" s="396">
        <f t="shared" si="76"/>
        <v>84734458.600000024</v>
      </c>
      <c r="AD395" s="396">
        <f>SUM(AD367:AD394)</f>
        <v>91616844.459999993</v>
      </c>
    </row>
    <row r="397" spans="1:30" x14ac:dyDescent="0.2">
      <c r="A397" s="388" t="s">
        <v>144</v>
      </c>
      <c r="B397" s="388" t="s">
        <v>160</v>
      </c>
      <c r="C397" s="388" t="s">
        <v>0</v>
      </c>
      <c r="D397" s="388" t="s">
        <v>1</v>
      </c>
      <c r="E397" s="388" t="s">
        <v>2</v>
      </c>
      <c r="F397" s="388" t="s">
        <v>3</v>
      </c>
      <c r="G397" s="388" t="s">
        <v>4</v>
      </c>
      <c r="H397" s="388" t="s">
        <v>5</v>
      </c>
      <c r="I397" s="388" t="s">
        <v>6</v>
      </c>
      <c r="J397" s="388" t="s">
        <v>7</v>
      </c>
      <c r="K397" s="388" t="s">
        <v>8</v>
      </c>
      <c r="L397" s="388" t="s">
        <v>9</v>
      </c>
      <c r="M397" s="388" t="s">
        <v>10</v>
      </c>
      <c r="N397" s="388" t="s">
        <v>11</v>
      </c>
      <c r="O397" s="388" t="s">
        <v>167</v>
      </c>
      <c r="Q397" s="388" t="s">
        <v>73</v>
      </c>
      <c r="R397" s="388" t="s">
        <v>160</v>
      </c>
      <c r="S397" s="388" t="s">
        <v>74</v>
      </c>
      <c r="T397" s="388" t="s">
        <v>75</v>
      </c>
      <c r="U397" s="388" t="s">
        <v>76</v>
      </c>
      <c r="V397" s="388" t="s">
        <v>77</v>
      </c>
      <c r="W397" s="388" t="s">
        <v>78</v>
      </c>
      <c r="X397" s="388" t="s">
        <v>79</v>
      </c>
      <c r="Y397" s="388" t="s">
        <v>80</v>
      </c>
      <c r="Z397" s="388" t="s">
        <v>81</v>
      </c>
      <c r="AA397" s="388" t="s">
        <v>82</v>
      </c>
      <c r="AB397" s="388" t="s">
        <v>83</v>
      </c>
      <c r="AC397" s="388" t="s">
        <v>84</v>
      </c>
      <c r="AD397" s="388" t="s">
        <v>85</v>
      </c>
    </row>
    <row r="398" spans="1:30" x14ac:dyDescent="0.2">
      <c r="A398" s="389"/>
      <c r="B398" s="389" t="s">
        <v>46</v>
      </c>
      <c r="C398" s="11">
        <f>+[18]เขต!$E$156</f>
        <v>0</v>
      </c>
      <c r="D398" s="11">
        <f>+[18]เขต!$F$156</f>
        <v>0</v>
      </c>
      <c r="E398" s="11">
        <f>+[18]เขต!$G$156</f>
        <v>0</v>
      </c>
      <c r="F398" s="11">
        <f>+[18]เขต!$I$156</f>
        <v>0</v>
      </c>
      <c r="G398" s="11">
        <f>+[18]เขต!$J$156</f>
        <v>0</v>
      </c>
      <c r="H398" s="11">
        <f>+[18]เขต!$K$156</f>
        <v>0</v>
      </c>
      <c r="I398" s="11">
        <f>+[18]เขต!$M$156</f>
        <v>0</v>
      </c>
      <c r="J398" s="11">
        <f>+[18]เขต!$N$156</f>
        <v>0</v>
      </c>
      <c r="K398" s="11">
        <f>+[18]เขต!$O$156</f>
        <v>0</v>
      </c>
      <c r="L398" s="11">
        <f>+[18]เขต!$Q$156</f>
        <v>0</v>
      </c>
      <c r="M398" s="11">
        <f>+[18]เขต!$R$156</f>
        <v>0</v>
      </c>
      <c r="N398" s="11">
        <f>+[18]เขต!$S$156</f>
        <v>0</v>
      </c>
      <c r="O398" s="393">
        <f>SUM(C398:N398)</f>
        <v>0</v>
      </c>
      <c r="Q398" s="389"/>
      <c r="R398" s="389" t="s">
        <v>46</v>
      </c>
      <c r="S398" s="387">
        <f>+C398</f>
        <v>0</v>
      </c>
      <c r="T398" s="387">
        <f>+S398+D398</f>
        <v>0</v>
      </c>
      <c r="U398" s="387">
        <f t="shared" ref="U398:AD423" si="77">+T398+E398</f>
        <v>0</v>
      </c>
      <c r="V398" s="387">
        <f t="shared" si="77"/>
        <v>0</v>
      </c>
      <c r="W398" s="387">
        <f t="shared" si="77"/>
        <v>0</v>
      </c>
      <c r="X398" s="387">
        <f t="shared" si="77"/>
        <v>0</v>
      </c>
      <c r="Y398" s="387">
        <f t="shared" si="77"/>
        <v>0</v>
      </c>
      <c r="Z398" s="387">
        <f t="shared" si="77"/>
        <v>0</v>
      </c>
      <c r="AA398" s="387">
        <f t="shared" si="77"/>
        <v>0</v>
      </c>
      <c r="AB398" s="387">
        <f t="shared" si="77"/>
        <v>0</v>
      </c>
      <c r="AC398" s="387">
        <f t="shared" si="77"/>
        <v>0</v>
      </c>
      <c r="AD398" s="387">
        <f t="shared" si="77"/>
        <v>0</v>
      </c>
    </row>
    <row r="399" spans="1:30" x14ac:dyDescent="0.2">
      <c r="A399" s="390">
        <v>1004</v>
      </c>
      <c r="B399" s="390" t="s">
        <v>94</v>
      </c>
      <c r="C399" s="11">
        <f>+'[18]11'!$E$156</f>
        <v>3130109.43</v>
      </c>
      <c r="D399" s="11">
        <f>+'[18]11'!$F$156</f>
        <v>3245041.13</v>
      </c>
      <c r="E399" s="11">
        <f>+'[18]11'!$G$156</f>
        <v>2631759.5099999998</v>
      </c>
      <c r="F399" s="11">
        <f>+'[18]11'!$I$156</f>
        <v>2921936.81</v>
      </c>
      <c r="G399" s="11">
        <f>+'[18]11'!$J$156</f>
        <v>2648069.0499999998</v>
      </c>
      <c r="H399" s="11">
        <f>+'[18]11'!$K$156</f>
        <v>2947131.5</v>
      </c>
      <c r="I399" s="11">
        <f>+'[18]11'!$M$156</f>
        <v>2712660.67</v>
      </c>
      <c r="J399" s="11">
        <f>+'[18]11'!$N$156</f>
        <v>2819638.38</v>
      </c>
      <c r="K399" s="11">
        <f>+'[18]11'!$O$156</f>
        <v>2663986</v>
      </c>
      <c r="L399" s="11">
        <f>+'[18]11'!$Q$156</f>
        <v>2786436.08</v>
      </c>
      <c r="M399" s="11">
        <f>+'[18]11'!$R$156</f>
        <v>2794367.33</v>
      </c>
      <c r="N399" s="11">
        <f>+'[18]11'!$S$156</f>
        <v>2630500.5499999998</v>
      </c>
      <c r="O399" s="394">
        <f t="shared" ref="O399:O425" si="78">SUM(C399:N399)</f>
        <v>33931636.439999998</v>
      </c>
      <c r="Q399" s="390">
        <v>1004</v>
      </c>
      <c r="R399" s="390" t="s">
        <v>94</v>
      </c>
      <c r="S399" s="11">
        <f t="shared" ref="S399:S425" si="79">+C399</f>
        <v>3130109.43</v>
      </c>
      <c r="T399" s="11">
        <f t="shared" ref="T399:Y425" si="80">+S399+D399</f>
        <v>6375150.5600000005</v>
      </c>
      <c r="U399" s="11">
        <f t="shared" si="77"/>
        <v>9006910.0700000003</v>
      </c>
      <c r="V399" s="11">
        <f t="shared" si="77"/>
        <v>11928846.880000001</v>
      </c>
      <c r="W399" s="11">
        <f t="shared" si="77"/>
        <v>14576915.93</v>
      </c>
      <c r="X399" s="11">
        <f t="shared" si="77"/>
        <v>17524047.43</v>
      </c>
      <c r="Y399" s="11">
        <f t="shared" si="77"/>
        <v>20236708.100000001</v>
      </c>
      <c r="Z399" s="11">
        <f t="shared" si="77"/>
        <v>23056346.48</v>
      </c>
      <c r="AA399" s="11">
        <f t="shared" si="77"/>
        <v>25720332.48</v>
      </c>
      <c r="AB399" s="11">
        <f t="shared" si="77"/>
        <v>28506768.560000002</v>
      </c>
      <c r="AC399" s="11">
        <f t="shared" si="77"/>
        <v>31301135.890000001</v>
      </c>
      <c r="AD399" s="11">
        <f t="shared" si="77"/>
        <v>33931636.439999998</v>
      </c>
    </row>
    <row r="400" spans="1:30" x14ac:dyDescent="0.2">
      <c r="A400" s="390">
        <v>1005</v>
      </c>
      <c r="B400" s="390" t="s">
        <v>13</v>
      </c>
      <c r="C400" s="11">
        <f>+'[18]12'!$E$156</f>
        <v>64878.74</v>
      </c>
      <c r="D400" s="11">
        <f>+'[18]12'!$F$156</f>
        <v>60057.63</v>
      </c>
      <c r="E400" s="11">
        <f>+'[18]12'!$G$156</f>
        <v>59254.9</v>
      </c>
      <c r="F400" s="11">
        <f>+'[18]12'!$I$156</f>
        <v>57088.79</v>
      </c>
      <c r="G400" s="11">
        <f>+'[18]12'!$J$156</f>
        <v>52488.7</v>
      </c>
      <c r="H400" s="11">
        <f>+'[18]12'!$K$156</f>
        <v>59935.57</v>
      </c>
      <c r="I400" s="11">
        <f>+'[18]12'!$M$156</f>
        <v>59996.22</v>
      </c>
      <c r="J400" s="11">
        <f>+'[18]12'!$N$156</f>
        <v>63028.12</v>
      </c>
      <c r="K400" s="11">
        <f>+'[18]12'!$O$156</f>
        <v>62499.34</v>
      </c>
      <c r="L400" s="11">
        <f>+'[18]12'!$Q$156</f>
        <v>59900.800000000003</v>
      </c>
      <c r="M400" s="11">
        <f>+'[18]12'!$R$156</f>
        <v>57490.35</v>
      </c>
      <c r="N400" s="11">
        <f>+'[18]12'!$S$156</f>
        <v>56655.6</v>
      </c>
      <c r="O400" s="394">
        <f t="shared" si="78"/>
        <v>713274.76</v>
      </c>
      <c r="Q400" s="390">
        <v>1005</v>
      </c>
      <c r="R400" s="390" t="s">
        <v>13</v>
      </c>
      <c r="S400" s="11">
        <f t="shared" si="79"/>
        <v>64878.74</v>
      </c>
      <c r="T400" s="11">
        <f t="shared" si="80"/>
        <v>124936.37</v>
      </c>
      <c r="U400" s="11">
        <f t="shared" si="77"/>
        <v>184191.27</v>
      </c>
      <c r="V400" s="11">
        <f t="shared" si="77"/>
        <v>241280.06</v>
      </c>
      <c r="W400" s="11">
        <f t="shared" si="77"/>
        <v>293768.76</v>
      </c>
      <c r="X400" s="11">
        <f t="shared" si="77"/>
        <v>353704.33</v>
      </c>
      <c r="Y400" s="11">
        <f t="shared" si="77"/>
        <v>413700.55000000005</v>
      </c>
      <c r="Z400" s="11">
        <f t="shared" si="77"/>
        <v>476728.67000000004</v>
      </c>
      <c r="AA400" s="11">
        <f t="shared" si="77"/>
        <v>539228.01</v>
      </c>
      <c r="AB400" s="11">
        <f t="shared" si="77"/>
        <v>599128.81000000006</v>
      </c>
      <c r="AC400" s="11">
        <f t="shared" si="77"/>
        <v>656619.16</v>
      </c>
      <c r="AD400" s="11">
        <f t="shared" si="77"/>
        <v>713274.76</v>
      </c>
    </row>
    <row r="401" spans="1:30" x14ac:dyDescent="0.2">
      <c r="A401" s="390">
        <v>1006</v>
      </c>
      <c r="B401" s="390" t="s">
        <v>14</v>
      </c>
      <c r="C401" s="11">
        <f>+'[18]13'!$E$156</f>
        <v>44218.97</v>
      </c>
      <c r="D401" s="11">
        <f>+'[18]13'!$F$156</f>
        <v>40224.49</v>
      </c>
      <c r="E401" s="11">
        <f>+'[18]13'!$G$156</f>
        <v>40393.629999999997</v>
      </c>
      <c r="F401" s="11">
        <f>+'[18]13'!$I$156</f>
        <v>41930.589999999997</v>
      </c>
      <c r="G401" s="11">
        <f>+'[18]13'!$J$156</f>
        <v>40946.730000000003</v>
      </c>
      <c r="H401" s="11">
        <f>+'[18]13'!$K$156</f>
        <v>46771.38</v>
      </c>
      <c r="I401" s="11">
        <f>+'[18]13'!$M$156</f>
        <v>46559.35</v>
      </c>
      <c r="J401" s="11">
        <f>+'[18]13'!$N$156</f>
        <v>50926.29</v>
      </c>
      <c r="K401" s="11">
        <f>+'[18]13'!$O$156</f>
        <v>48523.47</v>
      </c>
      <c r="L401" s="11">
        <f>+'[18]13'!$Q$156</f>
        <v>48327.53</v>
      </c>
      <c r="M401" s="11">
        <f>+'[18]13'!$R$156</f>
        <v>44877.57</v>
      </c>
      <c r="N401" s="11">
        <f>+'[18]13'!$S$156</f>
        <v>41636.39</v>
      </c>
      <c r="O401" s="394">
        <f t="shared" si="78"/>
        <v>535336.39</v>
      </c>
      <c r="Q401" s="390">
        <v>1006</v>
      </c>
      <c r="R401" s="390" t="s">
        <v>14</v>
      </c>
      <c r="S401" s="11">
        <f t="shared" si="79"/>
        <v>44218.97</v>
      </c>
      <c r="T401" s="11">
        <f t="shared" si="80"/>
        <v>84443.459999999992</v>
      </c>
      <c r="U401" s="11">
        <f t="shared" si="77"/>
        <v>124837.09</v>
      </c>
      <c r="V401" s="11">
        <f t="shared" si="77"/>
        <v>166767.67999999999</v>
      </c>
      <c r="W401" s="11">
        <f t="shared" si="77"/>
        <v>207714.41</v>
      </c>
      <c r="X401" s="11">
        <f t="shared" si="77"/>
        <v>254485.79</v>
      </c>
      <c r="Y401" s="11">
        <f t="shared" si="77"/>
        <v>301045.14</v>
      </c>
      <c r="Z401" s="11">
        <f t="shared" si="77"/>
        <v>351971.43</v>
      </c>
      <c r="AA401" s="11">
        <f t="shared" si="77"/>
        <v>400494.9</v>
      </c>
      <c r="AB401" s="11">
        <f t="shared" si="77"/>
        <v>448822.43000000005</v>
      </c>
      <c r="AC401" s="11">
        <f t="shared" si="77"/>
        <v>493700.00000000006</v>
      </c>
      <c r="AD401" s="11">
        <f t="shared" si="77"/>
        <v>535336.39</v>
      </c>
    </row>
    <row r="402" spans="1:30" x14ac:dyDescent="0.2">
      <c r="A402" s="390">
        <v>1007</v>
      </c>
      <c r="B402" s="390" t="s">
        <v>15</v>
      </c>
      <c r="C402" s="11">
        <f>+'[18]14'!$E$156</f>
        <v>394022.71</v>
      </c>
      <c r="D402" s="11">
        <f>+'[18]14'!$F$156</f>
        <v>379385.4</v>
      </c>
      <c r="E402" s="11">
        <f>+'[18]14'!$G$156</f>
        <v>412719.84</v>
      </c>
      <c r="F402" s="11">
        <f>+'[18]14'!$I$156</f>
        <v>417151.89</v>
      </c>
      <c r="G402" s="11">
        <f>+'[18]14'!$J$156</f>
        <v>390436.43</v>
      </c>
      <c r="H402" s="11">
        <f>+'[18]14'!$K$156</f>
        <v>432889.5</v>
      </c>
      <c r="I402" s="11">
        <f>+'[18]14'!$M$156</f>
        <v>393146.9</v>
      </c>
      <c r="J402" s="11">
        <f>+'[18]14'!$N$156</f>
        <v>404446.39</v>
      </c>
      <c r="K402" s="11">
        <f>+'[18]14'!$O$156</f>
        <v>397289.81</v>
      </c>
      <c r="L402" s="11">
        <f>+'[18]14'!$Q$156</f>
        <v>396745.65</v>
      </c>
      <c r="M402" s="11">
        <f>+'[18]14'!$R$156</f>
        <v>387665.33</v>
      </c>
      <c r="N402" s="11">
        <f>+'[18]14'!$S$156</f>
        <v>378470.25</v>
      </c>
      <c r="O402" s="394">
        <f t="shared" si="78"/>
        <v>4784370.1000000006</v>
      </c>
      <c r="Q402" s="390">
        <v>1007</v>
      </c>
      <c r="R402" s="390" t="s">
        <v>15</v>
      </c>
      <c r="S402" s="11">
        <f t="shared" si="79"/>
        <v>394022.71</v>
      </c>
      <c r="T402" s="11">
        <f t="shared" si="80"/>
        <v>773408.1100000001</v>
      </c>
      <c r="U402" s="11">
        <f t="shared" si="77"/>
        <v>1186127.9500000002</v>
      </c>
      <c r="V402" s="11">
        <f t="shared" si="77"/>
        <v>1603279.8400000003</v>
      </c>
      <c r="W402" s="11">
        <f t="shared" si="77"/>
        <v>1993716.2700000003</v>
      </c>
      <c r="X402" s="11">
        <f t="shared" si="77"/>
        <v>2426605.7700000005</v>
      </c>
      <c r="Y402" s="11">
        <f t="shared" si="77"/>
        <v>2819752.6700000004</v>
      </c>
      <c r="Z402" s="11">
        <f t="shared" si="77"/>
        <v>3224199.0600000005</v>
      </c>
      <c r="AA402" s="11">
        <f t="shared" si="77"/>
        <v>3621488.8700000006</v>
      </c>
      <c r="AB402" s="11">
        <f t="shared" si="77"/>
        <v>4018234.5200000005</v>
      </c>
      <c r="AC402" s="11">
        <f t="shared" si="77"/>
        <v>4405899.8500000006</v>
      </c>
      <c r="AD402" s="11">
        <f t="shared" si="77"/>
        <v>4784370.1000000006</v>
      </c>
    </row>
    <row r="403" spans="1:30" x14ac:dyDescent="0.2">
      <c r="A403" s="390">
        <v>1008</v>
      </c>
      <c r="B403" s="390" t="s">
        <v>16</v>
      </c>
      <c r="C403" s="11">
        <f>+'[18]15'!$E$156</f>
        <v>99994.65</v>
      </c>
      <c r="D403" s="11">
        <f>+'[18]15'!$F$156</f>
        <v>94297.37</v>
      </c>
      <c r="E403" s="11">
        <f>+'[18]15'!$G$156</f>
        <v>100583.15</v>
      </c>
      <c r="F403" s="11">
        <f>+'[18]15'!$I$156</f>
        <v>96910.6</v>
      </c>
      <c r="G403" s="11">
        <f>+'[18]15'!$J$156</f>
        <v>87940.66</v>
      </c>
      <c r="H403" s="11">
        <f>+'[18]15'!$K$156</f>
        <v>104106.8</v>
      </c>
      <c r="I403" s="11">
        <f>+'[18]15'!$M$156</f>
        <v>95186.81</v>
      </c>
      <c r="J403" s="11">
        <f>+'[18]15'!$N$156</f>
        <v>100885.67</v>
      </c>
      <c r="K403" s="11">
        <f>+'[18]15'!$O$156</f>
        <v>98884.56</v>
      </c>
      <c r="L403" s="11">
        <f>+'[18]15'!$Q$156</f>
        <v>97378.39</v>
      </c>
      <c r="M403" s="11">
        <f>+'[18]15'!$R$156</f>
        <v>100273.60000000001</v>
      </c>
      <c r="N403" s="11">
        <f>+'[18]15'!$S$156</f>
        <v>97243.3</v>
      </c>
      <c r="O403" s="394">
        <f t="shared" si="78"/>
        <v>1173685.56</v>
      </c>
      <c r="Q403" s="390">
        <v>1008</v>
      </c>
      <c r="R403" s="390" t="s">
        <v>16</v>
      </c>
      <c r="S403" s="11">
        <f t="shared" si="79"/>
        <v>99994.65</v>
      </c>
      <c r="T403" s="11">
        <f t="shared" si="80"/>
        <v>194292.02</v>
      </c>
      <c r="U403" s="11">
        <f t="shared" si="77"/>
        <v>294875.17</v>
      </c>
      <c r="V403" s="11">
        <f t="shared" si="77"/>
        <v>391785.77</v>
      </c>
      <c r="W403" s="11">
        <f t="shared" si="77"/>
        <v>479726.43000000005</v>
      </c>
      <c r="X403" s="11">
        <f t="shared" si="77"/>
        <v>583833.2300000001</v>
      </c>
      <c r="Y403" s="11">
        <f t="shared" si="77"/>
        <v>679020.04</v>
      </c>
      <c r="Z403" s="11">
        <f t="shared" si="77"/>
        <v>779905.71000000008</v>
      </c>
      <c r="AA403" s="11">
        <f t="shared" si="77"/>
        <v>878790.27</v>
      </c>
      <c r="AB403" s="11">
        <f t="shared" si="77"/>
        <v>976168.66</v>
      </c>
      <c r="AC403" s="11">
        <f t="shared" si="77"/>
        <v>1076442.26</v>
      </c>
      <c r="AD403" s="11">
        <f t="shared" si="77"/>
        <v>1173685.56</v>
      </c>
    </row>
    <row r="404" spans="1:30" x14ac:dyDescent="0.2">
      <c r="A404" s="390">
        <v>1009</v>
      </c>
      <c r="B404" s="390" t="s">
        <v>17</v>
      </c>
      <c r="C404" s="11">
        <f>+'[18]16'!$E$156</f>
        <v>88563.13</v>
      </c>
      <c r="D404" s="11">
        <f>+'[18]16'!$F$156</f>
        <v>87049.83</v>
      </c>
      <c r="E404" s="11">
        <f>+'[18]16'!$G$156</f>
        <v>86247.74</v>
      </c>
      <c r="F404" s="11">
        <f>+'[18]16'!$I$156</f>
        <v>90501.33</v>
      </c>
      <c r="G404" s="11">
        <f>+'[18]16'!$J$156</f>
        <v>77447.070000000007</v>
      </c>
      <c r="H404" s="11">
        <f>+'[18]16'!$K$156</f>
        <v>86481.88</v>
      </c>
      <c r="I404" s="11">
        <f>+'[18]16'!$M$156</f>
        <v>84868.800000000003</v>
      </c>
      <c r="J404" s="11">
        <f>+'[18]16'!$N$156</f>
        <v>87151.73</v>
      </c>
      <c r="K404" s="11">
        <f>+'[18]16'!$O$156</f>
        <v>84866.8</v>
      </c>
      <c r="L404" s="11">
        <f>+'[18]16'!$Q$156</f>
        <v>85426.67</v>
      </c>
      <c r="M404" s="11">
        <f>+'[18]16'!$R$156</f>
        <v>79558.929999999993</v>
      </c>
      <c r="N404" s="11">
        <f>+'[18]16'!$S$156</f>
        <v>76227.19</v>
      </c>
      <c r="O404" s="394">
        <f t="shared" si="78"/>
        <v>1014391.1000000001</v>
      </c>
      <c r="Q404" s="390">
        <v>1009</v>
      </c>
      <c r="R404" s="390" t="s">
        <v>17</v>
      </c>
      <c r="S404" s="11">
        <f t="shared" si="79"/>
        <v>88563.13</v>
      </c>
      <c r="T404" s="11">
        <f t="shared" si="80"/>
        <v>175612.96000000002</v>
      </c>
      <c r="U404" s="11">
        <f t="shared" si="77"/>
        <v>261860.7</v>
      </c>
      <c r="V404" s="11">
        <f t="shared" si="77"/>
        <v>352362.03</v>
      </c>
      <c r="W404" s="11">
        <f t="shared" si="77"/>
        <v>429809.10000000003</v>
      </c>
      <c r="X404" s="11">
        <f t="shared" si="77"/>
        <v>516290.98000000004</v>
      </c>
      <c r="Y404" s="11">
        <f t="shared" si="77"/>
        <v>601159.78</v>
      </c>
      <c r="Z404" s="11">
        <f t="shared" si="77"/>
        <v>688311.51</v>
      </c>
      <c r="AA404" s="11">
        <f t="shared" si="77"/>
        <v>773178.31</v>
      </c>
      <c r="AB404" s="11">
        <f t="shared" si="77"/>
        <v>858604.9800000001</v>
      </c>
      <c r="AC404" s="11">
        <f t="shared" si="77"/>
        <v>938163.91000000015</v>
      </c>
      <c r="AD404" s="11">
        <f t="shared" si="77"/>
        <v>1014391.1000000001</v>
      </c>
    </row>
    <row r="405" spans="1:30" x14ac:dyDescent="0.2">
      <c r="A405" s="390">
        <v>1010</v>
      </c>
      <c r="B405" s="390" t="s">
        <v>19</v>
      </c>
      <c r="C405" s="11">
        <f>+'[18]18'!$E$156</f>
        <v>79304.429999999993</v>
      </c>
      <c r="D405" s="11">
        <f>+'[18]18'!$F$156</f>
        <v>75760.03</v>
      </c>
      <c r="E405" s="11">
        <f>+'[18]18'!$G$156</f>
        <v>78521.350000000006</v>
      </c>
      <c r="F405" s="11">
        <f>+'[18]18'!$I$156</f>
        <v>77205.960000000006</v>
      </c>
      <c r="G405" s="11">
        <f>+'[18]18'!$J$156</f>
        <v>70095.66</v>
      </c>
      <c r="H405" s="11">
        <f>+'[18]18'!$K$156</f>
        <v>80228.95</v>
      </c>
      <c r="I405" s="11">
        <f>+'[18]18'!$M$156</f>
        <v>83072.289999999994</v>
      </c>
      <c r="J405" s="11">
        <f>+'[18]18'!$N$156</f>
        <v>79889</v>
      </c>
      <c r="K405" s="11">
        <f>+'[18]18'!$O$156</f>
        <v>74902.649999999994</v>
      </c>
      <c r="L405" s="11">
        <f>+'[18]18'!$Q$156</f>
        <v>77770.69</v>
      </c>
      <c r="M405" s="11">
        <f>+'[18]18'!$R$156</f>
        <v>77544.59</v>
      </c>
      <c r="N405" s="11">
        <f>+'[18]18'!$S$156</f>
        <v>74510.33</v>
      </c>
      <c r="O405" s="394">
        <f t="shared" si="78"/>
        <v>928805.92999999993</v>
      </c>
      <c r="Q405" s="390">
        <v>1010</v>
      </c>
      <c r="R405" s="390" t="s">
        <v>19</v>
      </c>
      <c r="S405" s="11">
        <f t="shared" si="79"/>
        <v>79304.429999999993</v>
      </c>
      <c r="T405" s="11">
        <f t="shared" si="80"/>
        <v>155064.46</v>
      </c>
      <c r="U405" s="11">
        <f t="shared" si="77"/>
        <v>233585.81</v>
      </c>
      <c r="V405" s="11">
        <f t="shared" si="77"/>
        <v>310791.77</v>
      </c>
      <c r="W405" s="11">
        <f t="shared" si="77"/>
        <v>380887.43000000005</v>
      </c>
      <c r="X405" s="11">
        <f t="shared" si="77"/>
        <v>461116.38000000006</v>
      </c>
      <c r="Y405" s="11">
        <f t="shared" si="77"/>
        <v>544188.67000000004</v>
      </c>
      <c r="Z405" s="11">
        <f t="shared" si="77"/>
        <v>624077.67000000004</v>
      </c>
      <c r="AA405" s="11">
        <f t="shared" si="77"/>
        <v>698980.32000000007</v>
      </c>
      <c r="AB405" s="11">
        <f t="shared" si="77"/>
        <v>776751.01</v>
      </c>
      <c r="AC405" s="11">
        <f t="shared" si="77"/>
        <v>854295.6</v>
      </c>
      <c r="AD405" s="11">
        <f t="shared" si="77"/>
        <v>928805.92999999993</v>
      </c>
    </row>
    <row r="406" spans="1:30" x14ac:dyDescent="0.2">
      <c r="A406" s="390">
        <v>1011</v>
      </c>
      <c r="B406" s="390" t="s">
        <v>20</v>
      </c>
      <c r="C406" s="11">
        <f>+'[18]19'!$E$156</f>
        <v>99806.56</v>
      </c>
      <c r="D406" s="11">
        <f>+'[18]19'!$F$156</f>
        <v>94064.97</v>
      </c>
      <c r="E406" s="11">
        <f>+'[18]19'!$G$156</f>
        <v>98692.89</v>
      </c>
      <c r="F406" s="11">
        <f>+'[18]19'!$I$156</f>
        <v>100425.76</v>
      </c>
      <c r="G406" s="11">
        <f>+'[18]19'!$J$156</f>
        <v>90754.82</v>
      </c>
      <c r="H406" s="11">
        <f>+'[18]19'!$K$156</f>
        <v>107753.1</v>
      </c>
      <c r="I406" s="11">
        <f>+'[18]19'!$M$156</f>
        <v>111284.45</v>
      </c>
      <c r="J406" s="11">
        <f>+'[18]19'!$N$156</f>
        <v>110854.86</v>
      </c>
      <c r="K406" s="11">
        <f>+'[18]19'!$O$156</f>
        <v>104080.52</v>
      </c>
      <c r="L406" s="11">
        <f>+'[18]19'!$Q$156</f>
        <v>101559.53</v>
      </c>
      <c r="M406" s="11">
        <f>+'[18]19'!$R$156</f>
        <v>99902.92</v>
      </c>
      <c r="N406" s="11">
        <f>+'[18]19'!$S$156</f>
        <v>96156.45</v>
      </c>
      <c r="O406" s="394">
        <f t="shared" si="78"/>
        <v>1215336.8299999998</v>
      </c>
      <c r="Q406" s="390">
        <v>1011</v>
      </c>
      <c r="R406" s="390" t="s">
        <v>20</v>
      </c>
      <c r="S406" s="11">
        <f t="shared" si="79"/>
        <v>99806.56</v>
      </c>
      <c r="T406" s="11">
        <f t="shared" si="80"/>
        <v>193871.53</v>
      </c>
      <c r="U406" s="11">
        <f t="shared" si="77"/>
        <v>292564.42</v>
      </c>
      <c r="V406" s="11">
        <f t="shared" si="77"/>
        <v>392990.18</v>
      </c>
      <c r="W406" s="11">
        <f t="shared" si="77"/>
        <v>483745</v>
      </c>
      <c r="X406" s="11">
        <f t="shared" si="77"/>
        <v>591498.1</v>
      </c>
      <c r="Y406" s="11">
        <f t="shared" si="77"/>
        <v>702782.54999999993</v>
      </c>
      <c r="Z406" s="11">
        <f t="shared" si="77"/>
        <v>813637.40999999992</v>
      </c>
      <c r="AA406" s="11">
        <f t="shared" si="77"/>
        <v>917717.92999999993</v>
      </c>
      <c r="AB406" s="11">
        <f t="shared" si="77"/>
        <v>1019277.46</v>
      </c>
      <c r="AC406" s="11">
        <f t="shared" si="77"/>
        <v>1119180.3799999999</v>
      </c>
      <c r="AD406" s="11">
        <f t="shared" si="77"/>
        <v>1215336.8299999998</v>
      </c>
    </row>
    <row r="407" spans="1:30" x14ac:dyDescent="0.2">
      <c r="A407" s="390">
        <v>1012</v>
      </c>
      <c r="B407" s="390" t="s">
        <v>21</v>
      </c>
      <c r="C407" s="11">
        <f>+'[18]20'!$E$156</f>
        <v>494344.51</v>
      </c>
      <c r="D407" s="11">
        <f>+'[18]20'!$F$156</f>
        <v>473768.08</v>
      </c>
      <c r="E407" s="11">
        <f>+'[18]20'!$G$156</f>
        <v>494371.06</v>
      </c>
      <c r="F407" s="11">
        <f>+'[18]20'!$I$156</f>
        <v>456062.5</v>
      </c>
      <c r="G407" s="11">
        <f>+'[18]20'!$J$156</f>
        <v>420851.82</v>
      </c>
      <c r="H407" s="11">
        <f>+'[18]20'!$K$156</f>
        <v>474934.24</v>
      </c>
      <c r="I407" s="11">
        <f>+'[18]20'!$M$156</f>
        <v>384383.83</v>
      </c>
      <c r="J407" s="11">
        <f>+'[18]20'!$N$156</f>
        <v>413234</v>
      </c>
      <c r="K407" s="11">
        <f>+'[18]20'!$O$156</f>
        <v>404369.91</v>
      </c>
      <c r="L407" s="11">
        <f>+'[18]20'!$Q$156</f>
        <v>407062.2</v>
      </c>
      <c r="M407" s="11">
        <f>+'[18]20'!$R$156</f>
        <v>405894.65</v>
      </c>
      <c r="N407" s="11">
        <f>+'[18]20'!$S$156</f>
        <v>373045.58</v>
      </c>
      <c r="O407" s="394">
        <f t="shared" si="78"/>
        <v>5202322.3800000008</v>
      </c>
      <c r="Q407" s="390">
        <v>1012</v>
      </c>
      <c r="R407" s="390" t="s">
        <v>21</v>
      </c>
      <c r="S407" s="11">
        <f t="shared" si="79"/>
        <v>494344.51</v>
      </c>
      <c r="T407" s="11">
        <f t="shared" si="80"/>
        <v>968112.59000000008</v>
      </c>
      <c r="U407" s="11">
        <f t="shared" si="77"/>
        <v>1462483.6500000001</v>
      </c>
      <c r="V407" s="11">
        <f t="shared" si="77"/>
        <v>1918546.1500000001</v>
      </c>
      <c r="W407" s="11">
        <f t="shared" si="77"/>
        <v>2339397.9700000002</v>
      </c>
      <c r="X407" s="11">
        <f t="shared" si="77"/>
        <v>2814332.21</v>
      </c>
      <c r="Y407" s="11">
        <f t="shared" si="77"/>
        <v>3198716.04</v>
      </c>
      <c r="Z407" s="11">
        <f t="shared" si="77"/>
        <v>3611950.04</v>
      </c>
      <c r="AA407" s="11">
        <f t="shared" si="77"/>
        <v>4016319.95</v>
      </c>
      <c r="AB407" s="11">
        <f t="shared" si="77"/>
        <v>4423382.1500000004</v>
      </c>
      <c r="AC407" s="11">
        <f t="shared" si="77"/>
        <v>4829276.8000000007</v>
      </c>
      <c r="AD407" s="11">
        <f t="shared" si="77"/>
        <v>5202322.3800000008</v>
      </c>
    </row>
    <row r="408" spans="1:30" x14ac:dyDescent="0.2">
      <c r="A408" s="390">
        <v>1013</v>
      </c>
      <c r="B408" s="390" t="s">
        <v>22</v>
      </c>
      <c r="C408" s="11">
        <f>+'[18]21'!$E$156</f>
        <v>16397.59</v>
      </c>
      <c r="D408" s="11">
        <f>+'[18]21'!$F$156</f>
        <v>15028.37</v>
      </c>
      <c r="E408" s="11">
        <f>+'[18]21'!$G$156</f>
        <v>15464.91</v>
      </c>
      <c r="F408" s="11">
        <f>+'[18]21'!$I$156</f>
        <v>15875.89</v>
      </c>
      <c r="G408" s="11">
        <f>+'[18]21'!$J$156</f>
        <v>13346.41</v>
      </c>
      <c r="H408" s="11">
        <f>+'[18]21'!$K$156</f>
        <v>15962.33</v>
      </c>
      <c r="I408" s="11">
        <f>+'[18]21'!$M$156</f>
        <v>15584.5</v>
      </c>
      <c r="J408" s="11">
        <f>+'[18]21'!$N$156</f>
        <v>16213.61</v>
      </c>
      <c r="K408" s="11">
        <f>+'[18]21'!$O$156</f>
        <v>15511</v>
      </c>
      <c r="L408" s="11">
        <f>+'[18]21'!$Q$156</f>
        <v>16135.73</v>
      </c>
      <c r="M408" s="11">
        <f>+'[18]21'!$R$156</f>
        <v>16206.1</v>
      </c>
      <c r="N408" s="11">
        <f>+'[18]21'!$S$156</f>
        <v>14931.89</v>
      </c>
      <c r="O408" s="394">
        <f t="shared" si="78"/>
        <v>186658.33000000002</v>
      </c>
      <c r="Q408" s="390">
        <v>1013</v>
      </c>
      <c r="R408" s="390" t="s">
        <v>22</v>
      </c>
      <c r="S408" s="11">
        <f t="shared" si="79"/>
        <v>16397.59</v>
      </c>
      <c r="T408" s="11">
        <f t="shared" si="80"/>
        <v>31425.96</v>
      </c>
      <c r="U408" s="11">
        <f t="shared" si="77"/>
        <v>46890.869999999995</v>
      </c>
      <c r="V408" s="11">
        <f t="shared" si="77"/>
        <v>62766.759999999995</v>
      </c>
      <c r="W408" s="11">
        <f t="shared" si="77"/>
        <v>76113.17</v>
      </c>
      <c r="X408" s="11">
        <f t="shared" si="77"/>
        <v>92075.5</v>
      </c>
      <c r="Y408" s="11">
        <f t="shared" si="77"/>
        <v>107660</v>
      </c>
      <c r="Z408" s="11">
        <f t="shared" si="77"/>
        <v>123873.61</v>
      </c>
      <c r="AA408" s="11">
        <f t="shared" si="77"/>
        <v>139384.60999999999</v>
      </c>
      <c r="AB408" s="11">
        <f t="shared" si="77"/>
        <v>155520.34</v>
      </c>
      <c r="AC408" s="11">
        <f t="shared" si="77"/>
        <v>171726.44</v>
      </c>
      <c r="AD408" s="11">
        <f t="shared" si="77"/>
        <v>186658.33000000002</v>
      </c>
    </row>
    <row r="409" spans="1:30" x14ac:dyDescent="0.2">
      <c r="A409" s="390">
        <v>1014</v>
      </c>
      <c r="B409" s="390" t="s">
        <v>23</v>
      </c>
      <c r="C409" s="11">
        <f>+'[18]22'!$E$156</f>
        <v>999633.86</v>
      </c>
      <c r="D409" s="11">
        <f>+'[18]22'!$F$156</f>
        <v>973015.38</v>
      </c>
      <c r="E409" s="11">
        <f>+'[18]22'!$G$156</f>
        <v>1017635.42</v>
      </c>
      <c r="F409" s="11">
        <f>+'[18]22'!$I$156</f>
        <v>1071997.47</v>
      </c>
      <c r="G409" s="11">
        <f>+'[18]22'!$J$156</f>
        <v>950524.13</v>
      </c>
      <c r="H409" s="11">
        <f>+'[18]22'!$K$156</f>
        <v>1078134.82</v>
      </c>
      <c r="I409" s="11">
        <f>+'[18]22'!$M$156</f>
        <v>985208.44</v>
      </c>
      <c r="J409" s="11">
        <f>+'[18]22'!$N$156</f>
        <v>1018190.84</v>
      </c>
      <c r="K409" s="11">
        <f>+'[18]22'!$O$156</f>
        <v>883738.48</v>
      </c>
      <c r="L409" s="11">
        <f>+'[18]22'!$Q$156</f>
        <v>916327.09</v>
      </c>
      <c r="M409" s="11">
        <f>+'[18]22'!$R$156</f>
        <v>933575.97</v>
      </c>
      <c r="N409" s="11">
        <f>+'[18]22'!$S$156</f>
        <v>986289.26</v>
      </c>
      <c r="O409" s="394">
        <f t="shared" si="78"/>
        <v>11814271.16</v>
      </c>
      <c r="Q409" s="390">
        <v>1014</v>
      </c>
      <c r="R409" s="390" t="s">
        <v>23</v>
      </c>
      <c r="S409" s="11">
        <f t="shared" si="79"/>
        <v>999633.86</v>
      </c>
      <c r="T409" s="11">
        <f t="shared" si="80"/>
        <v>1972649.24</v>
      </c>
      <c r="U409" s="11">
        <f t="shared" si="77"/>
        <v>2990284.66</v>
      </c>
      <c r="V409" s="11">
        <f t="shared" si="77"/>
        <v>4062282.13</v>
      </c>
      <c r="W409" s="11">
        <f t="shared" si="77"/>
        <v>5012806.26</v>
      </c>
      <c r="X409" s="11">
        <f t="shared" si="77"/>
        <v>6090941.0800000001</v>
      </c>
      <c r="Y409" s="11">
        <f t="shared" si="77"/>
        <v>7076149.5199999996</v>
      </c>
      <c r="Z409" s="11">
        <f t="shared" si="77"/>
        <v>8094340.3599999994</v>
      </c>
      <c r="AA409" s="11">
        <f t="shared" si="77"/>
        <v>8978078.8399999999</v>
      </c>
      <c r="AB409" s="11">
        <f t="shared" si="77"/>
        <v>9894405.9299999997</v>
      </c>
      <c r="AC409" s="11">
        <f t="shared" si="77"/>
        <v>10827981.9</v>
      </c>
      <c r="AD409" s="11">
        <f t="shared" si="77"/>
        <v>11814271.16</v>
      </c>
    </row>
    <row r="410" spans="1:30" x14ac:dyDescent="0.2">
      <c r="A410" s="390">
        <v>1015</v>
      </c>
      <c r="B410" s="390" t="s">
        <v>24</v>
      </c>
      <c r="C410" s="11">
        <f>+'[18]23'!$E$156</f>
        <v>121598.69</v>
      </c>
      <c r="D410" s="11">
        <f>+'[18]23'!$F$156</f>
        <v>117285.82</v>
      </c>
      <c r="E410" s="11">
        <f>+'[18]23'!$G$156</f>
        <v>124322.35</v>
      </c>
      <c r="F410" s="11">
        <f>+'[18]23'!$I$156</f>
        <v>125977.43</v>
      </c>
      <c r="G410" s="11">
        <f>+'[18]23'!$J$156</f>
        <v>115320.25</v>
      </c>
      <c r="H410" s="11">
        <f>+'[18]23'!$K$156</f>
        <v>131630.54999999999</v>
      </c>
      <c r="I410" s="11">
        <f>+'[18]23'!$M$156</f>
        <v>122107.08</v>
      </c>
      <c r="J410" s="11">
        <f>+'[18]23'!$N$156</f>
        <v>131236.29999999999</v>
      </c>
      <c r="K410" s="11">
        <f>+'[18]23'!$O$156</f>
        <v>121546.21</v>
      </c>
      <c r="L410" s="11">
        <f>+'[18]23'!$Q$156</f>
        <v>122356.29</v>
      </c>
      <c r="M410" s="11">
        <f>+'[18]23'!$R$156</f>
        <v>122114.51</v>
      </c>
      <c r="N410" s="11">
        <f>+'[18]23'!$S$156</f>
        <v>118095.19</v>
      </c>
      <c r="O410" s="394">
        <f t="shared" si="78"/>
        <v>1473590.67</v>
      </c>
      <c r="Q410" s="390">
        <v>1015</v>
      </c>
      <c r="R410" s="390" t="s">
        <v>24</v>
      </c>
      <c r="S410" s="11">
        <f t="shared" si="79"/>
        <v>121598.69</v>
      </c>
      <c r="T410" s="11">
        <f t="shared" si="80"/>
        <v>238884.51</v>
      </c>
      <c r="U410" s="11">
        <f t="shared" si="77"/>
        <v>363206.86</v>
      </c>
      <c r="V410" s="11">
        <f t="shared" si="77"/>
        <v>489184.29</v>
      </c>
      <c r="W410" s="11">
        <f t="shared" si="77"/>
        <v>604504.54</v>
      </c>
      <c r="X410" s="11">
        <f t="shared" si="77"/>
        <v>736135.09000000008</v>
      </c>
      <c r="Y410" s="11">
        <f t="shared" si="77"/>
        <v>858242.17</v>
      </c>
      <c r="Z410" s="11">
        <f t="shared" si="77"/>
        <v>989478.47</v>
      </c>
      <c r="AA410" s="11">
        <f t="shared" si="77"/>
        <v>1111024.68</v>
      </c>
      <c r="AB410" s="11">
        <f t="shared" si="77"/>
        <v>1233380.97</v>
      </c>
      <c r="AC410" s="11">
        <f t="shared" si="77"/>
        <v>1355495.48</v>
      </c>
      <c r="AD410" s="11">
        <f t="shared" si="77"/>
        <v>1473590.67</v>
      </c>
    </row>
    <row r="411" spans="1:30" x14ac:dyDescent="0.2">
      <c r="A411" s="390">
        <v>1016</v>
      </c>
      <c r="B411" s="390" t="s">
        <v>25</v>
      </c>
      <c r="C411" s="11">
        <f>+'[18]24'!$E$156</f>
        <v>104980.72</v>
      </c>
      <c r="D411" s="11">
        <f>+'[18]24'!$F$156</f>
        <v>101275.43</v>
      </c>
      <c r="E411" s="11">
        <f>+'[18]24'!$G$156</f>
        <v>116412.04</v>
      </c>
      <c r="F411" s="11">
        <f>+'[18]24'!$I$156</f>
        <v>124029.5</v>
      </c>
      <c r="G411" s="11">
        <f>+'[18]24'!$J$156</f>
        <v>108682.97</v>
      </c>
      <c r="H411" s="11">
        <f>+'[18]24'!$K$156</f>
        <v>125761.21</v>
      </c>
      <c r="I411" s="11">
        <f>+'[18]24'!$M$156</f>
        <v>134561.65</v>
      </c>
      <c r="J411" s="11">
        <f>+'[18]24'!$N$156</f>
        <v>125720.5</v>
      </c>
      <c r="K411" s="11">
        <f>+'[18]24'!$O$156</f>
        <v>120821.98</v>
      </c>
      <c r="L411" s="11">
        <f>+'[18]24'!$Q$156</f>
        <v>127844.59</v>
      </c>
      <c r="M411" s="11">
        <f>+'[18]24'!$R$156</f>
        <v>123150.2</v>
      </c>
      <c r="N411" s="11">
        <f>+'[18]24'!$S$156</f>
        <v>114197.24</v>
      </c>
      <c r="O411" s="394">
        <f t="shared" si="78"/>
        <v>1427438.03</v>
      </c>
      <c r="Q411" s="390">
        <v>1016</v>
      </c>
      <c r="R411" s="390" t="s">
        <v>25</v>
      </c>
      <c r="S411" s="11">
        <f t="shared" si="79"/>
        <v>104980.72</v>
      </c>
      <c r="T411" s="11">
        <f t="shared" si="80"/>
        <v>206256.15</v>
      </c>
      <c r="U411" s="11">
        <f t="shared" si="77"/>
        <v>322668.19</v>
      </c>
      <c r="V411" s="11">
        <f t="shared" si="77"/>
        <v>446697.69</v>
      </c>
      <c r="W411" s="11">
        <f t="shared" si="77"/>
        <v>555380.66</v>
      </c>
      <c r="X411" s="11">
        <f t="shared" si="77"/>
        <v>681141.87</v>
      </c>
      <c r="Y411" s="11">
        <f t="shared" si="77"/>
        <v>815703.52</v>
      </c>
      <c r="Z411" s="11">
        <f t="shared" si="77"/>
        <v>941424.02</v>
      </c>
      <c r="AA411" s="11">
        <f t="shared" si="77"/>
        <v>1062246</v>
      </c>
      <c r="AB411" s="11">
        <f t="shared" si="77"/>
        <v>1190090.5900000001</v>
      </c>
      <c r="AC411" s="11">
        <f t="shared" si="77"/>
        <v>1313240.79</v>
      </c>
      <c r="AD411" s="11">
        <f t="shared" si="77"/>
        <v>1427438.03</v>
      </c>
    </row>
    <row r="412" spans="1:30" x14ac:dyDescent="0.2">
      <c r="A412" s="390">
        <v>1017</v>
      </c>
      <c r="B412" s="390" t="s">
        <v>26</v>
      </c>
      <c r="C412" s="11">
        <f>+'[18]25'!$E$156</f>
        <v>252530.93</v>
      </c>
      <c r="D412" s="11">
        <f>+'[18]25'!$F$156</f>
        <v>243239.76</v>
      </c>
      <c r="E412" s="11">
        <f>+'[18]25'!$G$156</f>
        <v>238643.87</v>
      </c>
      <c r="F412" s="11">
        <f>+'[18]25'!$I$156</f>
        <v>228621.21</v>
      </c>
      <c r="G412" s="11">
        <f>+'[18]25'!$J$156</f>
        <v>219719.48</v>
      </c>
      <c r="H412" s="11">
        <f>+'[18]25'!$K$156</f>
        <v>260666.05</v>
      </c>
      <c r="I412" s="11">
        <f>+'[18]25'!$M$156</f>
        <v>235050.79</v>
      </c>
      <c r="J412" s="11">
        <f>+'[18]25'!$N$156</f>
        <v>255775.16</v>
      </c>
      <c r="K412" s="11">
        <f>+'[18]25'!$O$156</f>
        <v>243755.11</v>
      </c>
      <c r="L412" s="11">
        <f>+'[18]25'!$Q$156</f>
        <v>243639.15</v>
      </c>
      <c r="M412" s="11">
        <f>+'[18]25'!$R$156</f>
        <v>240696.9</v>
      </c>
      <c r="N412" s="11">
        <f>+'[18]25'!$S$156</f>
        <v>243979.13</v>
      </c>
      <c r="O412" s="394">
        <f t="shared" si="78"/>
        <v>2906317.5399999996</v>
      </c>
      <c r="Q412" s="390">
        <v>1017</v>
      </c>
      <c r="R412" s="390" t="s">
        <v>26</v>
      </c>
      <c r="S412" s="11">
        <f t="shared" si="79"/>
        <v>252530.93</v>
      </c>
      <c r="T412" s="11">
        <f t="shared" si="80"/>
        <v>495770.69</v>
      </c>
      <c r="U412" s="11">
        <f t="shared" si="77"/>
        <v>734414.56</v>
      </c>
      <c r="V412" s="11">
        <f t="shared" si="77"/>
        <v>963035.77</v>
      </c>
      <c r="W412" s="11">
        <f t="shared" si="77"/>
        <v>1182755.25</v>
      </c>
      <c r="X412" s="11">
        <f t="shared" si="77"/>
        <v>1443421.3</v>
      </c>
      <c r="Y412" s="11">
        <f t="shared" si="77"/>
        <v>1678472.09</v>
      </c>
      <c r="Z412" s="11">
        <f t="shared" si="77"/>
        <v>1934247.25</v>
      </c>
      <c r="AA412" s="11">
        <f t="shared" si="77"/>
        <v>2178002.36</v>
      </c>
      <c r="AB412" s="11">
        <f t="shared" si="77"/>
        <v>2421641.5099999998</v>
      </c>
      <c r="AC412" s="11">
        <f t="shared" si="77"/>
        <v>2662338.4099999997</v>
      </c>
      <c r="AD412" s="11">
        <f t="shared" si="77"/>
        <v>2906317.5399999996</v>
      </c>
    </row>
    <row r="413" spans="1:30" x14ac:dyDescent="0.2">
      <c r="A413" s="390">
        <v>1018</v>
      </c>
      <c r="B413" s="390" t="s">
        <v>27</v>
      </c>
      <c r="C413" s="11">
        <f>+'[18]26'!$E$156</f>
        <v>109355.98</v>
      </c>
      <c r="D413" s="11">
        <f>+'[18]26'!$F$156</f>
        <v>104010.43</v>
      </c>
      <c r="E413" s="11">
        <f>+'[18]26'!$G$156</f>
        <v>112284.71</v>
      </c>
      <c r="F413" s="11">
        <f>+'[18]26'!$I$156</f>
        <v>111622.02</v>
      </c>
      <c r="G413" s="11">
        <f>+'[18]26'!$J$156</f>
        <v>99607.63</v>
      </c>
      <c r="H413" s="11">
        <f>+'[18]26'!$K$156</f>
        <v>117639.98</v>
      </c>
      <c r="I413" s="11">
        <f>+'[18]26'!$M$156</f>
        <v>108406.94</v>
      </c>
      <c r="J413" s="11">
        <f>+'[18]26'!$N$156</f>
        <v>114760.45</v>
      </c>
      <c r="K413" s="11">
        <f>+'[18]26'!$O$156</f>
        <v>111358.39</v>
      </c>
      <c r="L413" s="11">
        <f>+'[18]26'!$Q$156</f>
        <v>115433.12</v>
      </c>
      <c r="M413" s="11">
        <f>+'[18]26'!$R$156</f>
        <v>103617.69</v>
      </c>
      <c r="N413" s="11">
        <f>+'[18]26'!$S$156</f>
        <v>112534</v>
      </c>
      <c r="O413" s="394">
        <f t="shared" si="78"/>
        <v>1320631.3399999999</v>
      </c>
      <c r="Q413" s="390">
        <v>1018</v>
      </c>
      <c r="R413" s="390" t="s">
        <v>27</v>
      </c>
      <c r="S413" s="11">
        <f t="shared" si="79"/>
        <v>109355.98</v>
      </c>
      <c r="T413" s="11">
        <f t="shared" si="80"/>
        <v>213366.40999999997</v>
      </c>
      <c r="U413" s="11">
        <f t="shared" si="77"/>
        <v>325651.12</v>
      </c>
      <c r="V413" s="11">
        <f t="shared" si="77"/>
        <v>437273.14</v>
      </c>
      <c r="W413" s="11">
        <f t="shared" si="77"/>
        <v>536880.77</v>
      </c>
      <c r="X413" s="11">
        <f t="shared" si="77"/>
        <v>654520.75</v>
      </c>
      <c r="Y413" s="11">
        <f t="shared" si="77"/>
        <v>762927.69</v>
      </c>
      <c r="Z413" s="11">
        <f t="shared" si="77"/>
        <v>877688.1399999999</v>
      </c>
      <c r="AA413" s="11">
        <f t="shared" si="77"/>
        <v>989046.52999999991</v>
      </c>
      <c r="AB413" s="11">
        <f t="shared" si="77"/>
        <v>1104479.6499999999</v>
      </c>
      <c r="AC413" s="11">
        <f t="shared" si="77"/>
        <v>1208097.3399999999</v>
      </c>
      <c r="AD413" s="11">
        <f t="shared" si="77"/>
        <v>1320631.3399999999</v>
      </c>
    </row>
    <row r="414" spans="1:30" x14ac:dyDescent="0.2">
      <c r="A414" s="390">
        <v>1019</v>
      </c>
      <c r="B414" s="390" t="s">
        <v>28</v>
      </c>
      <c r="C414" s="11">
        <f>+'[18]27'!$E$156</f>
        <v>37305.620000000003</v>
      </c>
      <c r="D414" s="11">
        <f>+'[18]27'!$F$156</f>
        <v>37365.69</v>
      </c>
      <c r="E414" s="11">
        <f>+'[18]27'!$G$156</f>
        <v>36588.129999999997</v>
      </c>
      <c r="F414" s="11">
        <f>+'[18]27'!$I$156</f>
        <v>37885.65</v>
      </c>
      <c r="G414" s="11">
        <f>+'[18]27'!$J$156</f>
        <v>34803.589999999997</v>
      </c>
      <c r="H414" s="11">
        <f>+'[18]27'!$K$156</f>
        <v>38450.379999999997</v>
      </c>
      <c r="I414" s="11">
        <f>+'[18]27'!$M$156</f>
        <v>37808.32</v>
      </c>
      <c r="J414" s="11">
        <f>+'[18]27'!$N$156</f>
        <v>37736.15</v>
      </c>
      <c r="K414" s="11">
        <f>+'[18]27'!$O$156</f>
        <v>34989.94</v>
      </c>
      <c r="L414" s="11">
        <f>+'[18]27'!$Q$156</f>
        <v>36293.53</v>
      </c>
      <c r="M414" s="11">
        <f>+'[18]27'!$R$156</f>
        <v>36686.11</v>
      </c>
      <c r="N414" s="11">
        <f>+'[18]27'!$S$156</f>
        <v>34672</v>
      </c>
      <c r="O414" s="394">
        <f t="shared" si="78"/>
        <v>440585.11</v>
      </c>
      <c r="Q414" s="390">
        <v>1019</v>
      </c>
      <c r="R414" s="390" t="s">
        <v>28</v>
      </c>
      <c r="S414" s="11">
        <f t="shared" si="79"/>
        <v>37305.620000000003</v>
      </c>
      <c r="T414" s="11">
        <f t="shared" si="80"/>
        <v>74671.31</v>
      </c>
      <c r="U414" s="11">
        <f t="shared" si="77"/>
        <v>111259.44</v>
      </c>
      <c r="V414" s="11">
        <f t="shared" si="77"/>
        <v>149145.09</v>
      </c>
      <c r="W414" s="11">
        <f t="shared" si="77"/>
        <v>183948.68</v>
      </c>
      <c r="X414" s="11">
        <f t="shared" si="77"/>
        <v>222399.06</v>
      </c>
      <c r="Y414" s="11">
        <f t="shared" si="77"/>
        <v>260207.38</v>
      </c>
      <c r="Z414" s="11">
        <f t="shared" si="77"/>
        <v>297943.53000000003</v>
      </c>
      <c r="AA414" s="11">
        <f t="shared" si="77"/>
        <v>332933.47000000003</v>
      </c>
      <c r="AB414" s="11">
        <f t="shared" si="77"/>
        <v>369227</v>
      </c>
      <c r="AC414" s="11">
        <f t="shared" si="77"/>
        <v>405913.11</v>
      </c>
      <c r="AD414" s="11">
        <f t="shared" si="77"/>
        <v>440585.11</v>
      </c>
    </row>
    <row r="415" spans="1:30" x14ac:dyDescent="0.2">
      <c r="A415" s="390">
        <v>1020</v>
      </c>
      <c r="B415" s="390" t="s">
        <v>29</v>
      </c>
      <c r="C415" s="11">
        <f>+'[18]28'!$E$156</f>
        <v>278692.90999999997</v>
      </c>
      <c r="D415" s="11">
        <f>+'[18]28'!$F$156</f>
        <v>258512.97</v>
      </c>
      <c r="E415" s="11">
        <f>+'[18]28'!$G$156</f>
        <v>273109.40999999997</v>
      </c>
      <c r="F415" s="11">
        <f>+'[18]28'!$I$156</f>
        <v>275018.38</v>
      </c>
      <c r="G415" s="11">
        <f>+'[18]28'!$J$156</f>
        <v>247122.78</v>
      </c>
      <c r="H415" s="11">
        <f>+'[18]28'!$K$156</f>
        <v>272360.12</v>
      </c>
      <c r="I415" s="11">
        <f>+'[18]28'!$M$156</f>
        <v>248181.3</v>
      </c>
      <c r="J415" s="11">
        <f>+'[18]28'!$N$156</f>
        <v>268493.40000000002</v>
      </c>
      <c r="K415" s="11">
        <f>+'[18]28'!$O$156</f>
        <v>258099.84</v>
      </c>
      <c r="L415" s="11">
        <f>+'[18]28'!$Q$156</f>
        <v>277114.67</v>
      </c>
      <c r="M415" s="11">
        <f>+'[18]28'!$R$156</f>
        <v>282034.12</v>
      </c>
      <c r="N415" s="11">
        <f>+'[18]28'!$S$156</f>
        <v>276383.21999999997</v>
      </c>
      <c r="O415" s="394">
        <f t="shared" si="78"/>
        <v>3215123.12</v>
      </c>
      <c r="Q415" s="390">
        <v>1020</v>
      </c>
      <c r="R415" s="390" t="s">
        <v>29</v>
      </c>
      <c r="S415" s="11">
        <f t="shared" si="79"/>
        <v>278692.90999999997</v>
      </c>
      <c r="T415" s="11">
        <f t="shared" si="80"/>
        <v>537205.88</v>
      </c>
      <c r="U415" s="11">
        <f t="shared" si="77"/>
        <v>810315.29</v>
      </c>
      <c r="V415" s="11">
        <f t="shared" si="77"/>
        <v>1085333.67</v>
      </c>
      <c r="W415" s="11">
        <f t="shared" si="77"/>
        <v>1332456.45</v>
      </c>
      <c r="X415" s="11">
        <f t="shared" si="77"/>
        <v>1604816.5699999998</v>
      </c>
      <c r="Y415" s="11">
        <f t="shared" si="77"/>
        <v>1852997.8699999999</v>
      </c>
      <c r="Z415" s="11">
        <f t="shared" si="77"/>
        <v>2121491.27</v>
      </c>
      <c r="AA415" s="11">
        <f t="shared" si="77"/>
        <v>2379591.11</v>
      </c>
      <c r="AB415" s="11">
        <f t="shared" si="77"/>
        <v>2656705.7799999998</v>
      </c>
      <c r="AC415" s="11">
        <f t="shared" si="77"/>
        <v>2938739.9</v>
      </c>
      <c r="AD415" s="11">
        <f t="shared" si="77"/>
        <v>3215123.12</v>
      </c>
    </row>
    <row r="416" spans="1:30" x14ac:dyDescent="0.2">
      <c r="A416" s="390">
        <v>1021</v>
      </c>
      <c r="B416" s="390" t="s">
        <v>30</v>
      </c>
      <c r="C416" s="11">
        <f>+'[18]29'!$E$156</f>
        <v>143786.94</v>
      </c>
      <c r="D416" s="11">
        <f>+'[18]29'!$F$156</f>
        <v>109189.67</v>
      </c>
      <c r="E416" s="11">
        <f>+'[18]29'!$G$156</f>
        <v>119655.33</v>
      </c>
      <c r="F416" s="11">
        <f>+'[18]29'!$I$156</f>
        <v>115789.75</v>
      </c>
      <c r="G416" s="11">
        <f>+'[18]29'!$J$156</f>
        <v>108985.73</v>
      </c>
      <c r="H416" s="11">
        <f>+'[18]29'!$K$156</f>
        <v>139070.42000000001</v>
      </c>
      <c r="I416" s="11">
        <f>+'[18]29'!$M$156</f>
        <v>141064.57999999999</v>
      </c>
      <c r="J416" s="11">
        <f>+'[18]29'!$N$156</f>
        <v>129787.42</v>
      </c>
      <c r="K416" s="11">
        <f>+'[18]29'!$O$156</f>
        <v>121992.02</v>
      </c>
      <c r="L416" s="11">
        <f>+'[18]29'!$Q$156</f>
        <v>131384.79</v>
      </c>
      <c r="M416" s="11">
        <f>+'[18]29'!$R$156</f>
        <v>117584.71</v>
      </c>
      <c r="N416" s="11">
        <f>+'[18]29'!$S$156</f>
        <v>132274.22</v>
      </c>
      <c r="O416" s="394">
        <f t="shared" si="78"/>
        <v>1510565.58</v>
      </c>
      <c r="Q416" s="390">
        <v>1021</v>
      </c>
      <c r="R416" s="390" t="s">
        <v>30</v>
      </c>
      <c r="S416" s="11">
        <f t="shared" si="79"/>
        <v>143786.94</v>
      </c>
      <c r="T416" s="11">
        <f t="shared" si="80"/>
        <v>252976.61</v>
      </c>
      <c r="U416" s="11">
        <f t="shared" si="77"/>
        <v>372631.94</v>
      </c>
      <c r="V416" s="11">
        <f t="shared" si="77"/>
        <v>488421.69</v>
      </c>
      <c r="W416" s="11">
        <f t="shared" si="77"/>
        <v>597407.42000000004</v>
      </c>
      <c r="X416" s="11">
        <f t="shared" si="77"/>
        <v>736477.84000000008</v>
      </c>
      <c r="Y416" s="11">
        <f t="shared" si="77"/>
        <v>877542.42</v>
      </c>
      <c r="Z416" s="11">
        <f t="shared" si="77"/>
        <v>1007329.8400000001</v>
      </c>
      <c r="AA416" s="11">
        <f t="shared" si="77"/>
        <v>1129321.8600000001</v>
      </c>
      <c r="AB416" s="11">
        <f t="shared" si="77"/>
        <v>1260706.6500000001</v>
      </c>
      <c r="AC416" s="11">
        <f t="shared" si="77"/>
        <v>1378291.36</v>
      </c>
      <c r="AD416" s="11">
        <f t="shared" si="77"/>
        <v>1510565.58</v>
      </c>
    </row>
    <row r="417" spans="1:30" x14ac:dyDescent="0.2">
      <c r="A417" s="390">
        <v>1022</v>
      </c>
      <c r="B417" s="390" t="s">
        <v>31</v>
      </c>
      <c r="C417" s="11">
        <f>+'[18]30'!$E$156</f>
        <v>276319.05</v>
      </c>
      <c r="D417" s="11">
        <f>+'[18]30'!$F$156</f>
        <v>262267.67</v>
      </c>
      <c r="E417" s="11">
        <f>+'[18]30'!$G$156</f>
        <v>268319.73</v>
      </c>
      <c r="F417" s="11">
        <f>+'[18]30'!$I$156</f>
        <v>269083.38</v>
      </c>
      <c r="G417" s="11">
        <f>+'[18]30'!$J$156</f>
        <v>248008.79</v>
      </c>
      <c r="H417" s="11">
        <f>+'[18]30'!$K$156</f>
        <v>297371.93</v>
      </c>
      <c r="I417" s="11">
        <f>+'[18]30'!$M$156</f>
        <v>256196.5</v>
      </c>
      <c r="J417" s="11">
        <f>+'[18]30'!$N$156</f>
        <v>260313.4</v>
      </c>
      <c r="K417" s="11">
        <f>+'[18]30'!$O$156</f>
        <v>260311.99</v>
      </c>
      <c r="L417" s="11">
        <f>+'[18]30'!$Q$156</f>
        <v>269684.74</v>
      </c>
      <c r="M417" s="11">
        <f>+'[18]30'!$R$156</f>
        <v>266458.2</v>
      </c>
      <c r="N417" s="11">
        <f>+'[18]30'!$S$156</f>
        <v>254075.22</v>
      </c>
      <c r="O417" s="394">
        <f t="shared" si="78"/>
        <v>3188410.600000001</v>
      </c>
      <c r="Q417" s="390">
        <v>1022</v>
      </c>
      <c r="R417" s="390" t="s">
        <v>31</v>
      </c>
      <c r="S417" s="11">
        <f t="shared" si="79"/>
        <v>276319.05</v>
      </c>
      <c r="T417" s="11">
        <f t="shared" si="80"/>
        <v>538586.72</v>
      </c>
      <c r="U417" s="11">
        <f t="shared" si="77"/>
        <v>806906.45</v>
      </c>
      <c r="V417" s="11">
        <f t="shared" si="77"/>
        <v>1075989.83</v>
      </c>
      <c r="W417" s="11">
        <f t="shared" si="77"/>
        <v>1323998.6200000001</v>
      </c>
      <c r="X417" s="11">
        <f t="shared" si="77"/>
        <v>1621370.55</v>
      </c>
      <c r="Y417" s="11">
        <f t="shared" si="77"/>
        <v>1877567.05</v>
      </c>
      <c r="Z417" s="11">
        <f t="shared" si="77"/>
        <v>2137880.4500000002</v>
      </c>
      <c r="AA417" s="11">
        <f t="shared" si="77"/>
        <v>2398192.4400000004</v>
      </c>
      <c r="AB417" s="11">
        <f t="shared" si="77"/>
        <v>2667877.1800000006</v>
      </c>
      <c r="AC417" s="11">
        <f t="shared" si="77"/>
        <v>2934335.3800000008</v>
      </c>
      <c r="AD417" s="11">
        <f t="shared" si="77"/>
        <v>3188410.600000001</v>
      </c>
    </row>
    <row r="418" spans="1:30" x14ac:dyDescent="0.2">
      <c r="A418" s="390">
        <v>1023</v>
      </c>
      <c r="B418" s="390" t="s">
        <v>32</v>
      </c>
      <c r="C418" s="11">
        <f>+'[18]31'!$E$156</f>
        <v>78313.070000000007</v>
      </c>
      <c r="D418" s="11">
        <f>+'[18]31'!$F$156</f>
        <v>74575.509999999995</v>
      </c>
      <c r="E418" s="11">
        <f>+'[18]31'!$G$156</f>
        <v>75170.58</v>
      </c>
      <c r="F418" s="11">
        <f>+'[18]31'!$I$156</f>
        <v>72391.59</v>
      </c>
      <c r="G418" s="11">
        <f>+'[18]31'!$J$156</f>
        <v>64706.41</v>
      </c>
      <c r="H418" s="11">
        <f>+'[18]31'!$K$156</f>
        <v>69958.289999999994</v>
      </c>
      <c r="I418" s="11">
        <f>+'[18]31'!$M$156</f>
        <v>77525.64</v>
      </c>
      <c r="J418" s="11">
        <f>+'[18]31'!$N$156</f>
        <v>79221.919999999998</v>
      </c>
      <c r="K418" s="11">
        <f>+'[18]31'!$O$156</f>
        <v>77931.16</v>
      </c>
      <c r="L418" s="11">
        <f>+'[18]31'!$Q$156</f>
        <v>80855.09</v>
      </c>
      <c r="M418" s="11">
        <f>+'[18]31'!$R$156</f>
        <v>72585.929999999993</v>
      </c>
      <c r="N418" s="11">
        <f>+'[18]31'!$S$156</f>
        <v>77025.539999999994</v>
      </c>
      <c r="O418" s="394">
        <f t="shared" si="78"/>
        <v>900260.73</v>
      </c>
      <c r="Q418" s="390">
        <v>1023</v>
      </c>
      <c r="R418" s="390" t="s">
        <v>32</v>
      </c>
      <c r="S418" s="11">
        <f t="shared" si="79"/>
        <v>78313.070000000007</v>
      </c>
      <c r="T418" s="11">
        <f t="shared" si="80"/>
        <v>152888.58000000002</v>
      </c>
      <c r="U418" s="11">
        <f t="shared" si="77"/>
        <v>228059.16000000003</v>
      </c>
      <c r="V418" s="11">
        <f t="shared" si="77"/>
        <v>300450.75</v>
      </c>
      <c r="W418" s="11">
        <f t="shared" si="77"/>
        <v>365157.16000000003</v>
      </c>
      <c r="X418" s="11">
        <f t="shared" si="77"/>
        <v>435115.45</v>
      </c>
      <c r="Y418" s="11">
        <f t="shared" si="77"/>
        <v>512641.09</v>
      </c>
      <c r="Z418" s="11">
        <f t="shared" si="77"/>
        <v>591863.01</v>
      </c>
      <c r="AA418" s="11">
        <f t="shared" si="77"/>
        <v>669794.17000000004</v>
      </c>
      <c r="AB418" s="11">
        <f t="shared" si="77"/>
        <v>750649.26</v>
      </c>
      <c r="AC418" s="11">
        <f t="shared" si="77"/>
        <v>823235.19</v>
      </c>
      <c r="AD418" s="11">
        <f t="shared" si="77"/>
        <v>900260.73</v>
      </c>
    </row>
    <row r="419" spans="1:30" x14ac:dyDescent="0.2">
      <c r="A419" s="390">
        <v>1024</v>
      </c>
      <c r="B419" s="390" t="s">
        <v>33</v>
      </c>
      <c r="C419" s="11">
        <f>+'[18]32'!$E$156</f>
        <v>477080.2</v>
      </c>
      <c r="D419" s="11">
        <f>+'[18]32'!$F$156</f>
        <v>485525.09</v>
      </c>
      <c r="E419" s="11">
        <f>+'[18]32'!$G$156</f>
        <v>477287.29</v>
      </c>
      <c r="F419" s="11">
        <f>+'[18]32'!$I$156</f>
        <v>463287.39</v>
      </c>
      <c r="G419" s="11">
        <f>+'[18]32'!$J$156</f>
        <v>433874.84</v>
      </c>
      <c r="H419" s="11">
        <f>+'[18]32'!$K$156</f>
        <v>504597.68</v>
      </c>
      <c r="I419" s="11">
        <f>+'[18]32'!$M$156</f>
        <v>466675.94</v>
      </c>
      <c r="J419" s="11">
        <f>+'[18]32'!$N$156</f>
        <v>493574.24</v>
      </c>
      <c r="K419" s="11">
        <f>+'[18]32'!$O$156</f>
        <v>499677.82</v>
      </c>
      <c r="L419" s="11">
        <f>+'[18]32'!$Q$156</f>
        <v>490155.28</v>
      </c>
      <c r="M419" s="11">
        <f>+'[18]32'!$R$156</f>
        <v>491830.34</v>
      </c>
      <c r="N419" s="11">
        <f>+'[18]32'!$S$156</f>
        <v>490051.29</v>
      </c>
      <c r="O419" s="394">
        <f t="shared" si="78"/>
        <v>5773617.4000000004</v>
      </c>
      <c r="Q419" s="390">
        <v>1024</v>
      </c>
      <c r="R419" s="390" t="s">
        <v>33</v>
      </c>
      <c r="S419" s="11">
        <f t="shared" si="79"/>
        <v>477080.2</v>
      </c>
      <c r="T419" s="11">
        <f t="shared" si="80"/>
        <v>962605.29</v>
      </c>
      <c r="U419" s="11">
        <f t="shared" si="77"/>
        <v>1439892.58</v>
      </c>
      <c r="V419" s="11">
        <f t="shared" si="77"/>
        <v>1903179.9700000002</v>
      </c>
      <c r="W419" s="11">
        <f t="shared" si="77"/>
        <v>2337054.81</v>
      </c>
      <c r="X419" s="11">
        <f t="shared" si="77"/>
        <v>2841652.49</v>
      </c>
      <c r="Y419" s="11">
        <f t="shared" si="77"/>
        <v>3308328.43</v>
      </c>
      <c r="Z419" s="11">
        <f t="shared" si="77"/>
        <v>3801902.67</v>
      </c>
      <c r="AA419" s="11">
        <f t="shared" si="77"/>
        <v>4301580.49</v>
      </c>
      <c r="AB419" s="11">
        <f t="shared" si="77"/>
        <v>4791735.7700000005</v>
      </c>
      <c r="AC419" s="11">
        <f t="shared" si="77"/>
        <v>5283566.1100000003</v>
      </c>
      <c r="AD419" s="11">
        <f t="shared" si="77"/>
        <v>5773617.4000000004</v>
      </c>
    </row>
    <row r="420" spans="1:30" x14ac:dyDescent="0.2">
      <c r="A420" s="390">
        <v>1025</v>
      </c>
      <c r="B420" s="390" t="s">
        <v>34</v>
      </c>
      <c r="C420" s="11">
        <f>+'[18]33'!$E$156</f>
        <v>117617.07</v>
      </c>
      <c r="D420" s="11">
        <f>+'[18]33'!$F$156</f>
        <v>114929.16</v>
      </c>
      <c r="E420" s="11">
        <f>+'[18]33'!$G$156</f>
        <v>120448.34</v>
      </c>
      <c r="F420" s="11">
        <f>+'[18]33'!$I$156</f>
        <v>122609.37</v>
      </c>
      <c r="G420" s="11">
        <f>+'[18]33'!$J$156</f>
        <v>108658.16</v>
      </c>
      <c r="H420" s="11">
        <f>+'[18]33'!$K$156</f>
        <v>128016.46</v>
      </c>
      <c r="I420" s="11">
        <f>+'[18]33'!$M$156</f>
        <v>125408.81</v>
      </c>
      <c r="J420" s="11">
        <f>+'[18]33'!$N$156</f>
        <v>125662.93</v>
      </c>
      <c r="K420" s="11">
        <f>+'[18]33'!$O$156</f>
        <v>128775.89</v>
      </c>
      <c r="L420" s="11">
        <f>+'[18]33'!$Q$156</f>
        <v>125915.51</v>
      </c>
      <c r="M420" s="11">
        <f>+'[18]33'!$R$156</f>
        <v>118251.26</v>
      </c>
      <c r="N420" s="11">
        <f>+'[18]33'!$S$156</f>
        <v>110442.13</v>
      </c>
      <c r="O420" s="394">
        <f t="shared" si="78"/>
        <v>1446735.0899999999</v>
      </c>
      <c r="Q420" s="390">
        <v>1025</v>
      </c>
      <c r="R420" s="390" t="s">
        <v>34</v>
      </c>
      <c r="S420" s="11">
        <f t="shared" si="79"/>
        <v>117617.07</v>
      </c>
      <c r="T420" s="11">
        <f t="shared" si="80"/>
        <v>232546.23</v>
      </c>
      <c r="U420" s="11">
        <f t="shared" si="77"/>
        <v>352994.57</v>
      </c>
      <c r="V420" s="11">
        <f t="shared" si="77"/>
        <v>475603.94</v>
      </c>
      <c r="W420" s="11">
        <f t="shared" si="77"/>
        <v>584262.1</v>
      </c>
      <c r="X420" s="11">
        <f t="shared" si="77"/>
        <v>712278.55999999994</v>
      </c>
      <c r="Y420" s="11">
        <f t="shared" si="77"/>
        <v>837687.36999999988</v>
      </c>
      <c r="Z420" s="11">
        <f t="shared" si="77"/>
        <v>963350.29999999981</v>
      </c>
      <c r="AA420" s="11">
        <f t="shared" si="77"/>
        <v>1092126.1899999997</v>
      </c>
      <c r="AB420" s="11">
        <f t="shared" si="77"/>
        <v>1218041.6999999997</v>
      </c>
      <c r="AC420" s="11">
        <f t="shared" si="77"/>
        <v>1336292.9599999997</v>
      </c>
      <c r="AD420" s="11">
        <f t="shared" si="77"/>
        <v>1446735.0899999999</v>
      </c>
    </row>
    <row r="421" spans="1:30" x14ac:dyDescent="0.2">
      <c r="A421" s="390">
        <v>1026</v>
      </c>
      <c r="B421" s="390" t="s">
        <v>35</v>
      </c>
      <c r="C421" s="11">
        <f>+'[18]34'!$E$156</f>
        <v>32352.83</v>
      </c>
      <c r="D421" s="11">
        <f>+'[18]34'!$F$156</f>
        <v>32385.3</v>
      </c>
      <c r="E421" s="11">
        <f>+'[18]34'!$G$156</f>
        <v>33789.599999999999</v>
      </c>
      <c r="F421" s="11">
        <f>+'[18]34'!$I$156</f>
        <v>34904.559999999998</v>
      </c>
      <c r="G421" s="11">
        <f>+'[18]34'!$J$156</f>
        <v>32365.78</v>
      </c>
      <c r="H421" s="11">
        <f>+'[18]34'!$K$156</f>
        <v>37072.9</v>
      </c>
      <c r="I421" s="11">
        <f>+'[18]34'!$M$156</f>
        <v>35501.71</v>
      </c>
      <c r="J421" s="11">
        <f>+'[18]34'!$N$156</f>
        <v>39394.559999999998</v>
      </c>
      <c r="K421" s="11">
        <f>+'[18]34'!$O$156</f>
        <v>38393.56</v>
      </c>
      <c r="L421" s="11">
        <f>+'[18]34'!$Q$156</f>
        <v>40020.44</v>
      </c>
      <c r="M421" s="11">
        <f>+'[18]34'!$R$156</f>
        <v>39212.160000000003</v>
      </c>
      <c r="N421" s="11">
        <f>+'[18]34'!$S$156</f>
        <v>35530.980000000003</v>
      </c>
      <c r="O421" s="394">
        <f t="shared" si="78"/>
        <v>430924.38</v>
      </c>
      <c r="Q421" s="390">
        <v>1026</v>
      </c>
      <c r="R421" s="390" t="s">
        <v>35</v>
      </c>
      <c r="S421" s="11">
        <f t="shared" si="79"/>
        <v>32352.83</v>
      </c>
      <c r="T421" s="11">
        <f t="shared" si="80"/>
        <v>64738.130000000005</v>
      </c>
      <c r="U421" s="11">
        <f t="shared" si="77"/>
        <v>98527.73000000001</v>
      </c>
      <c r="V421" s="11">
        <f t="shared" si="77"/>
        <v>133432.29</v>
      </c>
      <c r="W421" s="11">
        <f t="shared" si="77"/>
        <v>165798.07</v>
      </c>
      <c r="X421" s="11">
        <f t="shared" si="77"/>
        <v>202870.97</v>
      </c>
      <c r="Y421" s="11">
        <f t="shared" si="77"/>
        <v>238372.68</v>
      </c>
      <c r="Z421" s="11">
        <f t="shared" si="77"/>
        <v>277767.24</v>
      </c>
      <c r="AA421" s="11">
        <f t="shared" si="77"/>
        <v>316160.8</v>
      </c>
      <c r="AB421" s="11">
        <f t="shared" si="77"/>
        <v>356181.24</v>
      </c>
      <c r="AC421" s="11">
        <f t="shared" si="77"/>
        <v>395393.4</v>
      </c>
      <c r="AD421" s="11">
        <f t="shared" si="77"/>
        <v>430924.38</v>
      </c>
    </row>
    <row r="422" spans="1:30" x14ac:dyDescent="0.2">
      <c r="A422" s="390">
        <v>1027</v>
      </c>
      <c r="B422" s="390" t="s">
        <v>36</v>
      </c>
      <c r="C422" s="11">
        <f>+'[18]35'!$E$156</f>
        <v>73541.62</v>
      </c>
      <c r="D422" s="11">
        <f>+'[18]35'!$F$156</f>
        <v>72487.77</v>
      </c>
      <c r="E422" s="11">
        <f>+'[18]35'!$G$156</f>
        <v>73941.64</v>
      </c>
      <c r="F422" s="11">
        <f>+'[18]35'!$I$156</f>
        <v>73965.38</v>
      </c>
      <c r="G422" s="11">
        <f>+'[18]35'!$J$156</f>
        <v>65534.54</v>
      </c>
      <c r="H422" s="11">
        <f>+'[18]35'!$K$156</f>
        <v>77345.16</v>
      </c>
      <c r="I422" s="11">
        <f>+'[18]35'!$M$156</f>
        <v>77152.84</v>
      </c>
      <c r="J422" s="11">
        <f>+'[18]35'!$N$156</f>
        <v>80123.44</v>
      </c>
      <c r="K422" s="11">
        <f>+'[18]35'!$O$156</f>
        <v>74534.97</v>
      </c>
      <c r="L422" s="11">
        <f>+'[18]35'!$Q$156</f>
        <v>78877.919999999998</v>
      </c>
      <c r="M422" s="11">
        <f>+'[18]35'!$R$156</f>
        <v>75207.850000000006</v>
      </c>
      <c r="N422" s="11">
        <f>+'[18]35'!$S$156</f>
        <v>74193.3</v>
      </c>
      <c r="O422" s="394">
        <f t="shared" si="78"/>
        <v>896906.42999999993</v>
      </c>
      <c r="Q422" s="390">
        <v>1027</v>
      </c>
      <c r="R422" s="390" t="s">
        <v>36</v>
      </c>
      <c r="S422" s="11">
        <f t="shared" si="79"/>
        <v>73541.62</v>
      </c>
      <c r="T422" s="11">
        <f t="shared" si="80"/>
        <v>146029.39000000001</v>
      </c>
      <c r="U422" s="11">
        <f t="shared" si="77"/>
        <v>219971.03000000003</v>
      </c>
      <c r="V422" s="11">
        <f t="shared" si="77"/>
        <v>293936.41000000003</v>
      </c>
      <c r="W422" s="11">
        <f t="shared" si="77"/>
        <v>359470.95</v>
      </c>
      <c r="X422" s="11">
        <f t="shared" si="77"/>
        <v>436816.11</v>
      </c>
      <c r="Y422" s="11">
        <f t="shared" si="77"/>
        <v>513968.94999999995</v>
      </c>
      <c r="Z422" s="11">
        <f t="shared" si="77"/>
        <v>594092.3899999999</v>
      </c>
      <c r="AA422" s="11">
        <f t="shared" si="77"/>
        <v>668627.35999999987</v>
      </c>
      <c r="AB422" s="11">
        <f t="shared" si="77"/>
        <v>747505.27999999991</v>
      </c>
      <c r="AC422" s="11">
        <f t="shared" si="77"/>
        <v>822713.12999999989</v>
      </c>
      <c r="AD422" s="11">
        <f t="shared" si="77"/>
        <v>896906.42999999993</v>
      </c>
    </row>
    <row r="423" spans="1:30" x14ac:dyDescent="0.2">
      <c r="A423" s="390">
        <v>1028</v>
      </c>
      <c r="B423" s="390" t="s">
        <v>37</v>
      </c>
      <c r="C423" s="11">
        <f>+'[18]36'!$E$156</f>
        <v>403485.23</v>
      </c>
      <c r="D423" s="11">
        <f>+'[18]36'!$F$156</f>
        <v>412393.83</v>
      </c>
      <c r="E423" s="11">
        <f>+'[18]36'!$G$156</f>
        <v>404910.58</v>
      </c>
      <c r="F423" s="11">
        <f>+'[18]36'!$I$156</f>
        <v>407444.39</v>
      </c>
      <c r="G423" s="11">
        <f>+'[18]36'!$J$156</f>
        <v>376797.86</v>
      </c>
      <c r="H423" s="11">
        <f>+'[18]36'!$K$156</f>
        <v>424104.24</v>
      </c>
      <c r="I423" s="11">
        <f>+'[18]36'!$M$156</f>
        <v>417130.17</v>
      </c>
      <c r="J423" s="11">
        <f>+'[18]36'!$N$156</f>
        <v>442292.37</v>
      </c>
      <c r="K423" s="11">
        <f>+'[18]36'!$O$156</f>
        <v>423452.77</v>
      </c>
      <c r="L423" s="11">
        <f>+'[18]36'!$Q$156</f>
        <v>430157.05</v>
      </c>
      <c r="M423" s="11">
        <f>+'[18]36'!$R$156</f>
        <v>421857.4</v>
      </c>
      <c r="N423" s="11">
        <f>+'[18]36'!$S$156</f>
        <v>410041.41</v>
      </c>
      <c r="O423" s="394">
        <f t="shared" si="78"/>
        <v>4974067.3</v>
      </c>
      <c r="Q423" s="390">
        <v>1028</v>
      </c>
      <c r="R423" s="390" t="s">
        <v>37</v>
      </c>
      <c r="S423" s="11">
        <f t="shared" si="79"/>
        <v>403485.23</v>
      </c>
      <c r="T423" s="11">
        <f t="shared" si="80"/>
        <v>815879.06</v>
      </c>
      <c r="U423" s="11">
        <f t="shared" si="77"/>
        <v>1220789.6400000001</v>
      </c>
      <c r="V423" s="11">
        <f t="shared" si="77"/>
        <v>1628234.0300000003</v>
      </c>
      <c r="W423" s="11">
        <f t="shared" si="77"/>
        <v>2005031.8900000001</v>
      </c>
      <c r="X423" s="11">
        <f t="shared" si="77"/>
        <v>2429136.13</v>
      </c>
      <c r="Y423" s="11">
        <f t="shared" si="77"/>
        <v>2846266.3</v>
      </c>
      <c r="Z423" s="11">
        <f t="shared" ref="Z423:AD425" si="81">+Y423+J423</f>
        <v>3288558.67</v>
      </c>
      <c r="AA423" s="11">
        <f t="shared" si="81"/>
        <v>3712011.44</v>
      </c>
      <c r="AB423" s="11">
        <f t="shared" si="81"/>
        <v>4142168.4899999998</v>
      </c>
      <c r="AC423" s="11">
        <f t="shared" si="81"/>
        <v>4564025.8899999997</v>
      </c>
      <c r="AD423" s="11">
        <f t="shared" si="81"/>
        <v>4974067.3</v>
      </c>
    </row>
    <row r="424" spans="1:30" x14ac:dyDescent="0.2">
      <c r="A424" s="390">
        <v>1029</v>
      </c>
      <c r="B424" s="390" t="s">
        <v>38</v>
      </c>
      <c r="C424" s="11">
        <f>+'[18]37'!$E$156</f>
        <v>8006.94</v>
      </c>
      <c r="D424" s="11">
        <f>+'[18]37'!$F$156</f>
        <v>7000.65</v>
      </c>
      <c r="E424" s="11">
        <f>+'[18]37'!$G$156</f>
        <v>7917.06</v>
      </c>
      <c r="F424" s="11">
        <f>+'[18]37'!$I$156</f>
        <v>7887.09</v>
      </c>
      <c r="G424" s="11">
        <f>+'[18]37'!$J$156</f>
        <v>5620.42</v>
      </c>
      <c r="H424" s="11">
        <f>+'[18]37'!$K$156</f>
        <v>8376.74</v>
      </c>
      <c r="I424" s="11">
        <f>+'[18]37'!$M$156</f>
        <v>9322.6200000000008</v>
      </c>
      <c r="J424" s="11">
        <f>+'[18]37'!$N$156</f>
        <v>9619.11</v>
      </c>
      <c r="K424" s="11">
        <f>+'[18]37'!$O$156</f>
        <v>7983.24</v>
      </c>
      <c r="L424" s="11">
        <f>+'[18]37'!$Q$156</f>
        <v>8488.81</v>
      </c>
      <c r="M424" s="11">
        <f>+'[18]37'!$R$156</f>
        <v>8910.57</v>
      </c>
      <c r="N424" s="11">
        <f>+'[18]37'!$S$156</f>
        <v>8774.73</v>
      </c>
      <c r="O424" s="394">
        <f t="shared" si="78"/>
        <v>97907.98</v>
      </c>
      <c r="Q424" s="390">
        <v>1029</v>
      </c>
      <c r="R424" s="390" t="s">
        <v>38</v>
      </c>
      <c r="S424" s="11">
        <f t="shared" si="79"/>
        <v>8006.94</v>
      </c>
      <c r="T424" s="11">
        <f t="shared" si="80"/>
        <v>15007.59</v>
      </c>
      <c r="U424" s="11">
        <f t="shared" si="80"/>
        <v>22924.65</v>
      </c>
      <c r="V424" s="11">
        <f t="shared" si="80"/>
        <v>30811.74</v>
      </c>
      <c r="W424" s="11">
        <f t="shared" si="80"/>
        <v>36432.160000000003</v>
      </c>
      <c r="X424" s="11">
        <f t="shared" si="80"/>
        <v>44808.9</v>
      </c>
      <c r="Y424" s="11">
        <f t="shared" si="80"/>
        <v>54131.520000000004</v>
      </c>
      <c r="Z424" s="11">
        <f t="shared" si="81"/>
        <v>63750.630000000005</v>
      </c>
      <c r="AA424" s="11">
        <f t="shared" si="81"/>
        <v>71733.87000000001</v>
      </c>
      <c r="AB424" s="11">
        <f t="shared" si="81"/>
        <v>80222.680000000008</v>
      </c>
      <c r="AC424" s="11">
        <f t="shared" si="81"/>
        <v>89133.25</v>
      </c>
      <c r="AD424" s="11">
        <f t="shared" si="81"/>
        <v>97907.98</v>
      </c>
    </row>
    <row r="425" spans="1:30" x14ac:dyDescent="0.2">
      <c r="A425" s="391">
        <v>1030</v>
      </c>
      <c r="B425" s="391" t="s">
        <v>18</v>
      </c>
      <c r="C425" s="16">
        <f>+'[18]17'!$E$156</f>
        <v>56037.5</v>
      </c>
      <c r="D425" s="16">
        <f>+'[18]17'!$F$156</f>
        <v>55549.26</v>
      </c>
      <c r="E425" s="16">
        <f>+'[18]17'!$G$156</f>
        <v>55011.61</v>
      </c>
      <c r="F425" s="16">
        <f>+'[18]17'!$I$156</f>
        <v>54126.07</v>
      </c>
      <c r="G425" s="16">
        <f>+'[18]17'!$J$156</f>
        <v>51978.12</v>
      </c>
      <c r="H425" s="16">
        <f>+'[18]17'!$K$156</f>
        <v>59916.74</v>
      </c>
      <c r="I425" s="16">
        <f>+'[18]17'!$M$156</f>
        <v>59050.32</v>
      </c>
      <c r="J425" s="16">
        <f>+'[18]17'!$N$156</f>
        <v>63235.76</v>
      </c>
      <c r="K425" s="16">
        <f>+'[18]17'!$O$156</f>
        <v>59618.28</v>
      </c>
      <c r="L425" s="16">
        <f>+'[18]17'!$Q$156</f>
        <v>56206.7</v>
      </c>
      <c r="M425" s="16">
        <f>+'[18]17'!$R$156</f>
        <v>55642.02</v>
      </c>
      <c r="N425" s="16">
        <f>+'[18]17'!$S$156</f>
        <v>54214.79</v>
      </c>
      <c r="O425" s="395">
        <f t="shared" si="78"/>
        <v>680587.17</v>
      </c>
      <c r="Q425" s="391">
        <v>1030</v>
      </c>
      <c r="R425" s="391" t="s">
        <v>18</v>
      </c>
      <c r="S425" s="16">
        <f t="shared" si="79"/>
        <v>56037.5</v>
      </c>
      <c r="T425" s="16">
        <f t="shared" si="80"/>
        <v>111586.76000000001</v>
      </c>
      <c r="U425" s="16">
        <f t="shared" si="80"/>
        <v>166598.37</v>
      </c>
      <c r="V425" s="16">
        <f t="shared" si="80"/>
        <v>220724.44</v>
      </c>
      <c r="W425" s="16">
        <f t="shared" si="80"/>
        <v>272702.56</v>
      </c>
      <c r="X425" s="16">
        <f t="shared" si="80"/>
        <v>332619.3</v>
      </c>
      <c r="Y425" s="16">
        <f t="shared" si="80"/>
        <v>391669.62</v>
      </c>
      <c r="Z425" s="16">
        <f t="shared" si="81"/>
        <v>454905.38</v>
      </c>
      <c r="AA425" s="16">
        <f t="shared" si="81"/>
        <v>514523.66000000003</v>
      </c>
      <c r="AB425" s="16">
        <f t="shared" si="81"/>
        <v>570730.36</v>
      </c>
      <c r="AC425" s="16">
        <f t="shared" si="81"/>
        <v>626372.38</v>
      </c>
      <c r="AD425" s="16">
        <f t="shared" si="81"/>
        <v>680587.17</v>
      </c>
    </row>
    <row r="426" spans="1:30" x14ac:dyDescent="0.2">
      <c r="A426" s="392">
        <v>10300</v>
      </c>
      <c r="B426" s="392" t="s">
        <v>167</v>
      </c>
      <c r="C426" s="396">
        <f t="shared" ref="C426:N426" si="82">SUM(C398:C425)</f>
        <v>8082279.8800000036</v>
      </c>
      <c r="D426" s="396">
        <f t="shared" si="82"/>
        <v>8025686.6899999985</v>
      </c>
      <c r="E426" s="396">
        <f t="shared" si="82"/>
        <v>7573456.6699999999</v>
      </c>
      <c r="F426" s="396">
        <f t="shared" si="82"/>
        <v>7871730.7499999981</v>
      </c>
      <c r="G426" s="396">
        <f t="shared" si="82"/>
        <v>7164688.8300000019</v>
      </c>
      <c r="H426" s="396">
        <f t="shared" si="82"/>
        <v>8126668.9200000009</v>
      </c>
      <c r="I426" s="396">
        <f t="shared" si="82"/>
        <v>7523097.4700000007</v>
      </c>
      <c r="J426" s="396">
        <f t="shared" si="82"/>
        <v>7821406.0000000009</v>
      </c>
      <c r="K426" s="396">
        <f t="shared" si="82"/>
        <v>7421895.71</v>
      </c>
      <c r="L426" s="396">
        <f t="shared" si="82"/>
        <v>7627498.04</v>
      </c>
      <c r="M426" s="396">
        <f t="shared" si="82"/>
        <v>7573197.3100000005</v>
      </c>
      <c r="N426" s="396">
        <f t="shared" si="82"/>
        <v>7372151.1800000006</v>
      </c>
      <c r="O426" s="396">
        <f>SUM(O398:O425)</f>
        <v>92183757.450000033</v>
      </c>
      <c r="Q426" s="392">
        <v>10300</v>
      </c>
      <c r="R426" s="392" t="s">
        <v>167</v>
      </c>
      <c r="S426" s="396">
        <f t="shared" ref="S426:AC426" si="83">SUM(S398:S425)</f>
        <v>8082279.8800000036</v>
      </c>
      <c r="T426" s="396">
        <f t="shared" si="83"/>
        <v>16107966.570000006</v>
      </c>
      <c r="U426" s="396">
        <f t="shared" si="83"/>
        <v>23681423.240000002</v>
      </c>
      <c r="V426" s="396">
        <f t="shared" si="83"/>
        <v>31553153.990000002</v>
      </c>
      <c r="W426" s="396">
        <f t="shared" si="83"/>
        <v>38717842.820000008</v>
      </c>
      <c r="X426" s="396">
        <f t="shared" si="83"/>
        <v>46844511.740000002</v>
      </c>
      <c r="Y426" s="396">
        <f t="shared" si="83"/>
        <v>54367609.210000008</v>
      </c>
      <c r="Z426" s="396">
        <f t="shared" si="83"/>
        <v>62189015.210000023</v>
      </c>
      <c r="AA426" s="396">
        <f t="shared" si="83"/>
        <v>69610910.919999987</v>
      </c>
      <c r="AB426" s="396">
        <f t="shared" si="83"/>
        <v>77238408.959999993</v>
      </c>
      <c r="AC426" s="396">
        <f t="shared" si="83"/>
        <v>84811606.269999966</v>
      </c>
      <c r="AD426" s="396">
        <f>SUM(AD398:AD425)</f>
        <v>92183757.450000033</v>
      </c>
    </row>
    <row r="428" spans="1:30" x14ac:dyDescent="0.2">
      <c r="A428" s="388" t="s">
        <v>144</v>
      </c>
      <c r="B428" s="388" t="s">
        <v>161</v>
      </c>
      <c r="C428" s="388" t="s">
        <v>0</v>
      </c>
      <c r="D428" s="388" t="s">
        <v>1</v>
      </c>
      <c r="E428" s="388" t="s">
        <v>2</v>
      </c>
      <c r="F428" s="388" t="s">
        <v>3</v>
      </c>
      <c r="G428" s="388" t="s">
        <v>4</v>
      </c>
      <c r="H428" s="388" t="s">
        <v>5</v>
      </c>
      <c r="I428" s="388" t="s">
        <v>6</v>
      </c>
      <c r="J428" s="388" t="s">
        <v>7</v>
      </c>
      <c r="K428" s="388" t="s">
        <v>8</v>
      </c>
      <c r="L428" s="388" t="s">
        <v>9</v>
      </c>
      <c r="M428" s="388" t="s">
        <v>10</v>
      </c>
      <c r="N428" s="388" t="s">
        <v>11</v>
      </c>
      <c r="O428" s="388" t="s">
        <v>167</v>
      </c>
      <c r="Q428" s="388" t="s">
        <v>73</v>
      </c>
      <c r="R428" s="388" t="s">
        <v>161</v>
      </c>
      <c r="S428" s="388" t="s">
        <v>74</v>
      </c>
      <c r="T428" s="388" t="s">
        <v>75</v>
      </c>
      <c r="U428" s="388" t="s">
        <v>76</v>
      </c>
      <c r="V428" s="388" t="s">
        <v>77</v>
      </c>
      <c r="W428" s="388" t="s">
        <v>78</v>
      </c>
      <c r="X428" s="388" t="s">
        <v>79</v>
      </c>
      <c r="Y428" s="388" t="s">
        <v>80</v>
      </c>
      <c r="Z428" s="388" t="s">
        <v>81</v>
      </c>
      <c r="AA428" s="388" t="s">
        <v>82</v>
      </c>
      <c r="AB428" s="388" t="s">
        <v>83</v>
      </c>
      <c r="AC428" s="388" t="s">
        <v>84</v>
      </c>
      <c r="AD428" s="388" t="s">
        <v>85</v>
      </c>
    </row>
    <row r="429" spans="1:30" x14ac:dyDescent="0.2">
      <c r="A429" s="389"/>
      <c r="B429" s="389" t="s">
        <v>46</v>
      </c>
      <c r="C429" s="11">
        <f>+[18]เขต!$E$157</f>
        <v>108313.57</v>
      </c>
      <c r="D429" s="11">
        <f>+[18]เขต!$F$157</f>
        <v>104070.64</v>
      </c>
      <c r="E429" s="11">
        <f>+[18]เขต!$G$157</f>
        <v>85500.55</v>
      </c>
      <c r="F429" s="11">
        <f>+[18]เขต!$I$157</f>
        <v>79758.09</v>
      </c>
      <c r="G429" s="11">
        <f>+[18]เขต!$J$157</f>
        <v>86929.54</v>
      </c>
      <c r="H429" s="11">
        <f>+[18]เขต!$K$157</f>
        <v>122105.3</v>
      </c>
      <c r="I429" s="11">
        <f>+[18]เขต!$M$157</f>
        <v>106992.35</v>
      </c>
      <c r="J429" s="11">
        <f>+[18]เขต!$N$157</f>
        <v>121920.67</v>
      </c>
      <c r="K429" s="11">
        <f>+[18]เขต!$O$157</f>
        <v>130798.88</v>
      </c>
      <c r="L429" s="11">
        <f>+[18]เขต!$Q$157</f>
        <v>116160.45</v>
      </c>
      <c r="M429" s="11">
        <f>+[18]เขต!$R$157</f>
        <v>124341.92</v>
      </c>
      <c r="N429" s="11">
        <f>+[18]เขต!$S$157</f>
        <v>124048.81</v>
      </c>
      <c r="O429" s="393">
        <f>SUM(C429:N429)</f>
        <v>1310940.77</v>
      </c>
      <c r="Q429" s="389"/>
      <c r="R429" s="389" t="s">
        <v>46</v>
      </c>
      <c r="S429" s="387">
        <f>+C429</f>
        <v>108313.57</v>
      </c>
      <c r="T429" s="387">
        <f>+S429+D429</f>
        <v>212384.21000000002</v>
      </c>
      <c r="U429" s="387">
        <f t="shared" ref="U429:AD454" si="84">+T429+E429</f>
        <v>297884.76</v>
      </c>
      <c r="V429" s="387">
        <f t="shared" si="84"/>
        <v>377642.85</v>
      </c>
      <c r="W429" s="387">
        <f t="shared" si="84"/>
        <v>464572.38999999996</v>
      </c>
      <c r="X429" s="387">
        <f t="shared" si="84"/>
        <v>586677.68999999994</v>
      </c>
      <c r="Y429" s="387">
        <f t="shared" si="84"/>
        <v>693670.03999999992</v>
      </c>
      <c r="Z429" s="387">
        <f t="shared" si="84"/>
        <v>815590.71</v>
      </c>
      <c r="AA429" s="387">
        <f t="shared" si="84"/>
        <v>946389.59</v>
      </c>
      <c r="AB429" s="387">
        <f t="shared" si="84"/>
        <v>1062550.04</v>
      </c>
      <c r="AC429" s="387">
        <f t="shared" si="84"/>
        <v>1186891.96</v>
      </c>
      <c r="AD429" s="387">
        <f t="shared" si="84"/>
        <v>1310940.77</v>
      </c>
    </row>
    <row r="430" spans="1:30" x14ac:dyDescent="0.2">
      <c r="A430" s="390">
        <v>1004</v>
      </c>
      <c r="B430" s="390" t="s">
        <v>94</v>
      </c>
      <c r="C430" s="11">
        <f>+'[18]11'!$E$157</f>
        <v>33608.519999999997</v>
      </c>
      <c r="D430" s="11">
        <f>+'[18]11'!$F$157</f>
        <v>33127.870000000003</v>
      </c>
      <c r="E430" s="11">
        <f>+'[18]11'!$G$157</f>
        <v>23454.36</v>
      </c>
      <c r="F430" s="11">
        <f>+'[18]11'!$I$157</f>
        <v>23922.35</v>
      </c>
      <c r="G430" s="11">
        <f>+'[18]11'!$J$157</f>
        <v>24076.38</v>
      </c>
      <c r="H430" s="11">
        <f>+'[18]11'!$K$157</f>
        <v>29739.71</v>
      </c>
      <c r="I430" s="11">
        <f>+'[18]11'!$M$157</f>
        <v>25161.95</v>
      </c>
      <c r="J430" s="11">
        <f>+'[18]11'!$N$157</f>
        <v>36308.07</v>
      </c>
      <c r="K430" s="11">
        <f>+'[18]11'!$O$157</f>
        <v>35301.53</v>
      </c>
      <c r="L430" s="11">
        <f>+'[18]11'!$Q$157</f>
        <v>34704.379999999997</v>
      </c>
      <c r="M430" s="11">
        <f>+'[18]11'!$R$157</f>
        <v>30592.34</v>
      </c>
      <c r="N430" s="11">
        <f>+'[18]11'!$S$157</f>
        <v>36927.58</v>
      </c>
      <c r="O430" s="394">
        <f t="shared" ref="O430:O456" si="85">SUM(C430:N430)</f>
        <v>366925.04000000004</v>
      </c>
      <c r="Q430" s="390">
        <v>1004</v>
      </c>
      <c r="R430" s="390" t="s">
        <v>94</v>
      </c>
      <c r="S430" s="11">
        <f t="shared" ref="S430:S456" si="86">+C430</f>
        <v>33608.519999999997</v>
      </c>
      <c r="T430" s="11">
        <f t="shared" ref="T430:Y456" si="87">+S430+D430</f>
        <v>66736.39</v>
      </c>
      <c r="U430" s="11">
        <f t="shared" si="84"/>
        <v>90190.75</v>
      </c>
      <c r="V430" s="11">
        <f t="shared" si="84"/>
        <v>114113.1</v>
      </c>
      <c r="W430" s="11">
        <f t="shared" si="84"/>
        <v>138189.48000000001</v>
      </c>
      <c r="X430" s="11">
        <f t="shared" si="84"/>
        <v>167929.19</v>
      </c>
      <c r="Y430" s="11">
        <f t="shared" si="84"/>
        <v>193091.14</v>
      </c>
      <c r="Z430" s="11">
        <f t="shared" si="84"/>
        <v>229399.21000000002</v>
      </c>
      <c r="AA430" s="11">
        <f t="shared" si="84"/>
        <v>264700.74</v>
      </c>
      <c r="AB430" s="11">
        <f t="shared" si="84"/>
        <v>299405.12</v>
      </c>
      <c r="AC430" s="11">
        <f t="shared" si="84"/>
        <v>329997.46000000002</v>
      </c>
      <c r="AD430" s="11">
        <f t="shared" si="84"/>
        <v>366925.04000000004</v>
      </c>
    </row>
    <row r="431" spans="1:30" x14ac:dyDescent="0.2">
      <c r="A431" s="390">
        <v>1005</v>
      </c>
      <c r="B431" s="390" t="s">
        <v>13</v>
      </c>
      <c r="C431" s="11">
        <f>+'[18]12'!$E$157</f>
        <v>5324.33</v>
      </c>
      <c r="D431" s="11">
        <f>+'[18]12'!$F$157</f>
        <v>4017.92</v>
      </c>
      <c r="E431" s="11">
        <f>+'[18]12'!$G$157</f>
        <v>3446.36</v>
      </c>
      <c r="F431" s="11">
        <f>+'[18]12'!$I$157</f>
        <v>2526.4499999999998</v>
      </c>
      <c r="G431" s="11">
        <f>+'[18]12'!$J$157</f>
        <v>2791.09</v>
      </c>
      <c r="H431" s="11">
        <f>+'[18]12'!$K$157</f>
        <v>5019.8500000000004</v>
      </c>
      <c r="I431" s="11">
        <f>+'[18]12'!$M$157</f>
        <v>5186.3100000000004</v>
      </c>
      <c r="J431" s="11">
        <f>+'[18]12'!$N$157</f>
        <v>5758.29</v>
      </c>
      <c r="K431" s="11">
        <f>+'[18]12'!$O$157</f>
        <v>6155.64</v>
      </c>
      <c r="L431" s="11">
        <f>+'[18]12'!$Q$157</f>
        <v>7860.6</v>
      </c>
      <c r="M431" s="11">
        <f>+'[18]12'!$R$157</f>
        <v>6786.54</v>
      </c>
      <c r="N431" s="11">
        <f>+'[18]12'!$S$157</f>
        <v>6902.96</v>
      </c>
      <c r="O431" s="394">
        <f t="shared" si="85"/>
        <v>61776.34</v>
      </c>
      <c r="Q431" s="390">
        <v>1005</v>
      </c>
      <c r="R431" s="390" t="s">
        <v>13</v>
      </c>
      <c r="S431" s="11">
        <f t="shared" si="86"/>
        <v>5324.33</v>
      </c>
      <c r="T431" s="11">
        <f t="shared" si="87"/>
        <v>9342.25</v>
      </c>
      <c r="U431" s="11">
        <f t="shared" si="84"/>
        <v>12788.61</v>
      </c>
      <c r="V431" s="11">
        <f t="shared" si="84"/>
        <v>15315.060000000001</v>
      </c>
      <c r="W431" s="11">
        <f t="shared" si="84"/>
        <v>18106.150000000001</v>
      </c>
      <c r="X431" s="11">
        <f t="shared" si="84"/>
        <v>23126</v>
      </c>
      <c r="Y431" s="11">
        <f t="shared" si="84"/>
        <v>28312.31</v>
      </c>
      <c r="Z431" s="11">
        <f t="shared" si="84"/>
        <v>34070.6</v>
      </c>
      <c r="AA431" s="11">
        <f t="shared" si="84"/>
        <v>40226.239999999998</v>
      </c>
      <c r="AB431" s="11">
        <f t="shared" si="84"/>
        <v>48086.84</v>
      </c>
      <c r="AC431" s="11">
        <f t="shared" si="84"/>
        <v>54873.38</v>
      </c>
      <c r="AD431" s="11">
        <f t="shared" si="84"/>
        <v>61776.34</v>
      </c>
    </row>
    <row r="432" spans="1:30" x14ac:dyDescent="0.2">
      <c r="A432" s="390">
        <v>1006</v>
      </c>
      <c r="B432" s="390" t="s">
        <v>14</v>
      </c>
      <c r="C432" s="11">
        <f>+'[18]13'!$E$157</f>
        <v>7361.44</v>
      </c>
      <c r="D432" s="11">
        <f>+'[18]13'!$F$157</f>
        <v>5832.58</v>
      </c>
      <c r="E432" s="11">
        <f>+'[18]13'!$G$157</f>
        <v>4814.6099999999997</v>
      </c>
      <c r="F432" s="11">
        <f>+'[18]13'!$I$157</f>
        <v>3792.43</v>
      </c>
      <c r="G432" s="11">
        <f>+'[18]13'!$J$157</f>
        <v>4340.7299999999996</v>
      </c>
      <c r="H432" s="11">
        <f>+'[18]13'!$K$157</f>
        <v>8337.5300000000007</v>
      </c>
      <c r="I432" s="11">
        <f>+'[18]13'!$M$157</f>
        <v>8153.52</v>
      </c>
      <c r="J432" s="11">
        <f>+'[18]13'!$N$157</f>
        <v>10470.59</v>
      </c>
      <c r="K432" s="11">
        <f>+'[18]13'!$O$157</f>
        <v>10297.84</v>
      </c>
      <c r="L432" s="11">
        <f>+'[18]13'!$Q$157</f>
        <v>9974.89</v>
      </c>
      <c r="M432" s="11">
        <f>+'[18]13'!$R$157</f>
        <v>9494.2000000000007</v>
      </c>
      <c r="N432" s="11">
        <f>+'[18]13'!$S$157</f>
        <v>10226.5</v>
      </c>
      <c r="O432" s="394">
        <f t="shared" si="85"/>
        <v>93096.859999999986</v>
      </c>
      <c r="Q432" s="390">
        <v>1006</v>
      </c>
      <c r="R432" s="390" t="s">
        <v>14</v>
      </c>
      <c r="S432" s="11">
        <f t="shared" si="86"/>
        <v>7361.44</v>
      </c>
      <c r="T432" s="11">
        <f t="shared" si="87"/>
        <v>13194.02</v>
      </c>
      <c r="U432" s="11">
        <f t="shared" si="84"/>
        <v>18008.63</v>
      </c>
      <c r="V432" s="11">
        <f t="shared" si="84"/>
        <v>21801.06</v>
      </c>
      <c r="W432" s="11">
        <f t="shared" si="84"/>
        <v>26141.79</v>
      </c>
      <c r="X432" s="11">
        <f t="shared" si="84"/>
        <v>34479.32</v>
      </c>
      <c r="Y432" s="11">
        <f t="shared" si="84"/>
        <v>42632.84</v>
      </c>
      <c r="Z432" s="11">
        <f t="shared" si="84"/>
        <v>53103.429999999993</v>
      </c>
      <c r="AA432" s="11">
        <f t="shared" si="84"/>
        <v>63401.26999999999</v>
      </c>
      <c r="AB432" s="11">
        <f t="shared" si="84"/>
        <v>73376.159999999989</v>
      </c>
      <c r="AC432" s="11">
        <f t="shared" si="84"/>
        <v>82870.359999999986</v>
      </c>
      <c r="AD432" s="11">
        <f t="shared" si="84"/>
        <v>93096.859999999986</v>
      </c>
    </row>
    <row r="433" spans="1:30" x14ac:dyDescent="0.2">
      <c r="A433" s="390">
        <v>1007</v>
      </c>
      <c r="B433" s="390" t="s">
        <v>15</v>
      </c>
      <c r="C433" s="11">
        <f>+'[18]14'!$E$157</f>
        <v>13163.26</v>
      </c>
      <c r="D433" s="11">
        <f>+'[18]14'!$F$157</f>
        <v>10359.1</v>
      </c>
      <c r="E433" s="11">
        <f>+'[18]14'!$G$157</f>
        <v>9091.35</v>
      </c>
      <c r="F433" s="11">
        <f>+'[18]14'!$I$157</f>
        <v>7852.56</v>
      </c>
      <c r="G433" s="11">
        <f>+'[18]14'!$J$157</f>
        <v>8160.49</v>
      </c>
      <c r="H433" s="11">
        <f>+'[18]14'!$K$157</f>
        <v>13707.76</v>
      </c>
      <c r="I433" s="11">
        <f>+'[18]14'!$M$157</f>
        <v>13043.04</v>
      </c>
      <c r="J433" s="11">
        <f>+'[18]14'!$N$157</f>
        <v>15412.7</v>
      </c>
      <c r="K433" s="11">
        <f>+'[18]14'!$O$157</f>
        <v>15878.38</v>
      </c>
      <c r="L433" s="11">
        <f>+'[18]14'!$Q$157</f>
        <v>15577.93</v>
      </c>
      <c r="M433" s="11">
        <f>+'[18]14'!$R$157</f>
        <v>14147.14</v>
      </c>
      <c r="N433" s="11">
        <f>+'[18]14'!$S$157</f>
        <v>15262.48</v>
      </c>
      <c r="O433" s="394">
        <f t="shared" si="85"/>
        <v>151656.19000000003</v>
      </c>
      <c r="Q433" s="390">
        <v>1007</v>
      </c>
      <c r="R433" s="390" t="s">
        <v>15</v>
      </c>
      <c r="S433" s="11">
        <f t="shared" si="86"/>
        <v>13163.26</v>
      </c>
      <c r="T433" s="11">
        <f t="shared" si="87"/>
        <v>23522.36</v>
      </c>
      <c r="U433" s="11">
        <f t="shared" si="84"/>
        <v>32613.71</v>
      </c>
      <c r="V433" s="11">
        <f t="shared" si="84"/>
        <v>40466.269999999997</v>
      </c>
      <c r="W433" s="11">
        <f t="shared" si="84"/>
        <v>48626.759999999995</v>
      </c>
      <c r="X433" s="11">
        <f t="shared" si="84"/>
        <v>62334.52</v>
      </c>
      <c r="Y433" s="11">
        <f t="shared" si="84"/>
        <v>75377.56</v>
      </c>
      <c r="Z433" s="11">
        <f t="shared" si="84"/>
        <v>90790.26</v>
      </c>
      <c r="AA433" s="11">
        <f t="shared" si="84"/>
        <v>106668.64</v>
      </c>
      <c r="AB433" s="11">
        <f t="shared" si="84"/>
        <v>122246.57</v>
      </c>
      <c r="AC433" s="11">
        <f t="shared" si="84"/>
        <v>136393.71000000002</v>
      </c>
      <c r="AD433" s="11">
        <f t="shared" si="84"/>
        <v>151656.19000000003</v>
      </c>
    </row>
    <row r="434" spans="1:30" x14ac:dyDescent="0.2">
      <c r="A434" s="390">
        <v>1008</v>
      </c>
      <c r="B434" s="390" t="s">
        <v>16</v>
      </c>
      <c r="C434" s="11">
        <f>+'[18]15'!$E$157</f>
        <v>5697.54</v>
      </c>
      <c r="D434" s="11">
        <f>+'[18]15'!$F$157</f>
        <v>4537.2299999999996</v>
      </c>
      <c r="E434" s="11">
        <f>+'[18]15'!$G$157</f>
        <v>4245.0200000000004</v>
      </c>
      <c r="F434" s="11">
        <f>+'[18]15'!$I$157</f>
        <v>3281.37</v>
      </c>
      <c r="G434" s="11">
        <f>+'[18]15'!$J$157</f>
        <v>2986.84</v>
      </c>
      <c r="H434" s="11">
        <f>+'[18]15'!$K$157</f>
        <v>4933.87</v>
      </c>
      <c r="I434" s="11">
        <f>+'[18]15'!$M$157</f>
        <v>5962.57</v>
      </c>
      <c r="J434" s="11">
        <f>+'[18]15'!$N$157</f>
        <v>7033.97</v>
      </c>
      <c r="K434" s="11">
        <f>+'[18]15'!$O$157</f>
        <v>7226.04</v>
      </c>
      <c r="L434" s="11">
        <f>+'[18]15'!$Q$157</f>
        <v>6880.3</v>
      </c>
      <c r="M434" s="11">
        <f>+'[18]15'!$R$157</f>
        <v>5949.77</v>
      </c>
      <c r="N434" s="11">
        <f>+'[18]15'!$S$157</f>
        <v>6645.53</v>
      </c>
      <c r="O434" s="394">
        <f t="shared" si="85"/>
        <v>65380.05</v>
      </c>
      <c r="Q434" s="390">
        <v>1008</v>
      </c>
      <c r="R434" s="390" t="s">
        <v>16</v>
      </c>
      <c r="S434" s="11">
        <f t="shared" si="86"/>
        <v>5697.54</v>
      </c>
      <c r="T434" s="11">
        <f t="shared" si="87"/>
        <v>10234.77</v>
      </c>
      <c r="U434" s="11">
        <f t="shared" si="84"/>
        <v>14479.79</v>
      </c>
      <c r="V434" s="11">
        <f t="shared" si="84"/>
        <v>17761.16</v>
      </c>
      <c r="W434" s="11">
        <f t="shared" si="84"/>
        <v>20748</v>
      </c>
      <c r="X434" s="11">
        <f t="shared" si="84"/>
        <v>25681.87</v>
      </c>
      <c r="Y434" s="11">
        <f t="shared" si="84"/>
        <v>31644.44</v>
      </c>
      <c r="Z434" s="11">
        <f t="shared" si="84"/>
        <v>38678.409999999996</v>
      </c>
      <c r="AA434" s="11">
        <f t="shared" si="84"/>
        <v>45904.45</v>
      </c>
      <c r="AB434" s="11">
        <f t="shared" si="84"/>
        <v>52784.75</v>
      </c>
      <c r="AC434" s="11">
        <f t="shared" si="84"/>
        <v>58734.520000000004</v>
      </c>
      <c r="AD434" s="11">
        <f t="shared" si="84"/>
        <v>65380.05</v>
      </c>
    </row>
    <row r="435" spans="1:30" x14ac:dyDescent="0.2">
      <c r="A435" s="390">
        <v>1009</v>
      </c>
      <c r="B435" s="390" t="s">
        <v>17</v>
      </c>
      <c r="C435" s="11">
        <f>+'[18]16'!$E$157</f>
        <v>6533.16</v>
      </c>
      <c r="D435" s="11">
        <f>+'[18]16'!$F$157</f>
        <v>3358.13</v>
      </c>
      <c r="E435" s="11">
        <f>+'[18]16'!$G$157</f>
        <v>2692.09</v>
      </c>
      <c r="F435" s="11">
        <f>+'[18]16'!$I$157</f>
        <v>2482.3200000000002</v>
      </c>
      <c r="G435" s="11">
        <f>+'[18]16'!$J$157</f>
        <v>2287.04</v>
      </c>
      <c r="H435" s="11">
        <f>+'[18]16'!$K$157</f>
        <v>3632.02</v>
      </c>
      <c r="I435" s="11">
        <f>+'[18]16'!$M$157</f>
        <v>4946.3999999999996</v>
      </c>
      <c r="J435" s="11">
        <f>+'[18]16'!$N$157</f>
        <v>6088.04</v>
      </c>
      <c r="K435" s="11">
        <f>+'[18]16'!$O$157</f>
        <v>6749</v>
      </c>
      <c r="L435" s="11">
        <f>+'[18]16'!$Q$157</f>
        <v>7173.35</v>
      </c>
      <c r="M435" s="11">
        <f>+'[18]16'!$R$157</f>
        <v>6166.9</v>
      </c>
      <c r="N435" s="11">
        <f>+'[18]16'!$S$157</f>
        <v>6771.53</v>
      </c>
      <c r="O435" s="394">
        <f t="shared" si="85"/>
        <v>58879.98</v>
      </c>
      <c r="Q435" s="390">
        <v>1009</v>
      </c>
      <c r="R435" s="390" t="s">
        <v>17</v>
      </c>
      <c r="S435" s="11">
        <f t="shared" si="86"/>
        <v>6533.16</v>
      </c>
      <c r="T435" s="11">
        <f t="shared" si="87"/>
        <v>9891.2900000000009</v>
      </c>
      <c r="U435" s="11">
        <f t="shared" si="84"/>
        <v>12583.380000000001</v>
      </c>
      <c r="V435" s="11">
        <f t="shared" si="84"/>
        <v>15065.7</v>
      </c>
      <c r="W435" s="11">
        <f t="shared" si="84"/>
        <v>17352.740000000002</v>
      </c>
      <c r="X435" s="11">
        <f t="shared" si="84"/>
        <v>20984.760000000002</v>
      </c>
      <c r="Y435" s="11">
        <f t="shared" si="84"/>
        <v>25931.160000000003</v>
      </c>
      <c r="Z435" s="11">
        <f t="shared" si="84"/>
        <v>32019.200000000004</v>
      </c>
      <c r="AA435" s="11">
        <f t="shared" si="84"/>
        <v>38768.200000000004</v>
      </c>
      <c r="AB435" s="11">
        <f t="shared" si="84"/>
        <v>45941.55</v>
      </c>
      <c r="AC435" s="11">
        <f t="shared" si="84"/>
        <v>52108.450000000004</v>
      </c>
      <c r="AD435" s="11">
        <f t="shared" si="84"/>
        <v>58879.98</v>
      </c>
    </row>
    <row r="436" spans="1:30" x14ac:dyDescent="0.2">
      <c r="A436" s="390">
        <v>1010</v>
      </c>
      <c r="B436" s="390" t="s">
        <v>19</v>
      </c>
      <c r="C436" s="11">
        <f>+'[18]18'!$E$157</f>
        <v>5999.58</v>
      </c>
      <c r="D436" s="11">
        <f>+'[18]18'!$F$157</f>
        <v>4644.8</v>
      </c>
      <c r="E436" s="11">
        <f>+'[18]18'!$G$157</f>
        <v>2809.4</v>
      </c>
      <c r="F436" s="11">
        <f>+'[18]18'!$I$157</f>
        <v>2343.37</v>
      </c>
      <c r="G436" s="11">
        <f>+'[18]18'!$J$157</f>
        <v>2178.15</v>
      </c>
      <c r="H436" s="11">
        <f>+'[18]18'!$K$157</f>
        <v>4728.6000000000004</v>
      </c>
      <c r="I436" s="11">
        <f>+'[18]18'!$M$157</f>
        <v>6095.56</v>
      </c>
      <c r="J436" s="11">
        <f>+'[18]18'!$N$157</f>
        <v>8348.7999999999993</v>
      </c>
      <c r="K436" s="11">
        <f>+'[18]18'!$O$157</f>
        <v>8562.85</v>
      </c>
      <c r="L436" s="11">
        <f>+'[18]18'!$Q$157</f>
        <v>7259.74</v>
      </c>
      <c r="M436" s="11">
        <f>+'[18]18'!$R$157</f>
        <v>6812.84</v>
      </c>
      <c r="N436" s="11">
        <f>+'[18]18'!$S$157</f>
        <v>7875.62</v>
      </c>
      <c r="O436" s="394">
        <f t="shared" si="85"/>
        <v>67659.31</v>
      </c>
      <c r="Q436" s="390">
        <v>1010</v>
      </c>
      <c r="R436" s="390" t="s">
        <v>19</v>
      </c>
      <c r="S436" s="11">
        <f t="shared" si="86"/>
        <v>5999.58</v>
      </c>
      <c r="T436" s="11">
        <f t="shared" si="87"/>
        <v>10644.380000000001</v>
      </c>
      <c r="U436" s="11">
        <f t="shared" si="84"/>
        <v>13453.78</v>
      </c>
      <c r="V436" s="11">
        <f t="shared" si="84"/>
        <v>15797.150000000001</v>
      </c>
      <c r="W436" s="11">
        <f t="shared" si="84"/>
        <v>17975.300000000003</v>
      </c>
      <c r="X436" s="11">
        <f t="shared" si="84"/>
        <v>22703.9</v>
      </c>
      <c r="Y436" s="11">
        <f t="shared" si="84"/>
        <v>28799.460000000003</v>
      </c>
      <c r="Z436" s="11">
        <f t="shared" si="84"/>
        <v>37148.26</v>
      </c>
      <c r="AA436" s="11">
        <f t="shared" si="84"/>
        <v>45711.11</v>
      </c>
      <c r="AB436" s="11">
        <f t="shared" si="84"/>
        <v>52970.85</v>
      </c>
      <c r="AC436" s="11">
        <f t="shared" si="84"/>
        <v>59783.69</v>
      </c>
      <c r="AD436" s="11">
        <f t="shared" si="84"/>
        <v>67659.31</v>
      </c>
    </row>
    <row r="437" spans="1:30" x14ac:dyDescent="0.2">
      <c r="A437" s="390">
        <v>1011</v>
      </c>
      <c r="B437" s="390" t="s">
        <v>20</v>
      </c>
      <c r="C437" s="11">
        <f>+'[18]19'!$E$157</f>
        <v>9431.98</v>
      </c>
      <c r="D437" s="11">
        <f>+'[18]19'!$F$157</f>
        <v>7893.51</v>
      </c>
      <c r="E437" s="11">
        <f>+'[18]19'!$G$157</f>
        <v>5284.99</v>
      </c>
      <c r="F437" s="11">
        <f>+'[18]19'!$I$157</f>
        <v>3499.06</v>
      </c>
      <c r="G437" s="11">
        <f>+'[18]19'!$J$157</f>
        <v>4519.2299999999996</v>
      </c>
      <c r="H437" s="11">
        <f>+'[18]19'!$K$157</f>
        <v>8660.27</v>
      </c>
      <c r="I437" s="11">
        <f>+'[18]19'!$M$157</f>
        <v>9936.5499999999993</v>
      </c>
      <c r="J437" s="11">
        <f>+'[18]19'!$N$157</f>
        <v>12326.9</v>
      </c>
      <c r="K437" s="11">
        <f>+'[18]19'!$O$157</f>
        <v>11110.38</v>
      </c>
      <c r="L437" s="11">
        <f>+'[18]19'!$Q$157</f>
        <v>10564.02</v>
      </c>
      <c r="M437" s="11">
        <f>+'[18]19'!$R$157</f>
        <v>10487.18</v>
      </c>
      <c r="N437" s="11">
        <f>+'[18]19'!$S$157</f>
        <v>9731.65</v>
      </c>
      <c r="O437" s="394">
        <f t="shared" si="85"/>
        <v>103445.72</v>
      </c>
      <c r="Q437" s="390">
        <v>1011</v>
      </c>
      <c r="R437" s="390" t="s">
        <v>20</v>
      </c>
      <c r="S437" s="11">
        <f t="shared" si="86"/>
        <v>9431.98</v>
      </c>
      <c r="T437" s="11">
        <f t="shared" si="87"/>
        <v>17325.489999999998</v>
      </c>
      <c r="U437" s="11">
        <f t="shared" si="84"/>
        <v>22610.479999999996</v>
      </c>
      <c r="V437" s="11">
        <f t="shared" si="84"/>
        <v>26109.539999999997</v>
      </c>
      <c r="W437" s="11">
        <f t="shared" si="84"/>
        <v>30628.769999999997</v>
      </c>
      <c r="X437" s="11">
        <f t="shared" si="84"/>
        <v>39289.039999999994</v>
      </c>
      <c r="Y437" s="11">
        <f t="shared" si="84"/>
        <v>49225.59</v>
      </c>
      <c r="Z437" s="11">
        <f t="shared" si="84"/>
        <v>61552.49</v>
      </c>
      <c r="AA437" s="11">
        <f t="shared" si="84"/>
        <v>72662.87</v>
      </c>
      <c r="AB437" s="11">
        <f t="shared" si="84"/>
        <v>83226.89</v>
      </c>
      <c r="AC437" s="11">
        <f t="shared" si="84"/>
        <v>93714.07</v>
      </c>
      <c r="AD437" s="11">
        <f t="shared" si="84"/>
        <v>103445.72</v>
      </c>
    </row>
    <row r="438" spans="1:30" x14ac:dyDescent="0.2">
      <c r="A438" s="390">
        <v>1012</v>
      </c>
      <c r="B438" s="390" t="s">
        <v>21</v>
      </c>
      <c r="C438" s="11">
        <f>+'[18]20'!$E$157</f>
        <v>15869.03</v>
      </c>
      <c r="D438" s="11">
        <f>+'[18]20'!$F$157</f>
        <v>12538.84</v>
      </c>
      <c r="E438" s="11">
        <f>+'[18]20'!$G$157</f>
        <v>9473.56</v>
      </c>
      <c r="F438" s="11">
        <f>+'[18]20'!$I$157</f>
        <v>6346.64</v>
      </c>
      <c r="G438" s="11">
        <f>+'[18]20'!$J$157</f>
        <v>7251.68</v>
      </c>
      <c r="H438" s="11">
        <f>+'[18]20'!$K$157</f>
        <v>13264.6</v>
      </c>
      <c r="I438" s="11">
        <f>+'[18]20'!$M$157</f>
        <v>14165.92</v>
      </c>
      <c r="J438" s="11">
        <f>+'[18]20'!$N$157</f>
        <v>18634.84</v>
      </c>
      <c r="K438" s="11">
        <f>+'[18]20'!$O$157</f>
        <v>18492.14</v>
      </c>
      <c r="L438" s="11">
        <f>+'[18]20'!$Q$157</f>
        <v>19224.43</v>
      </c>
      <c r="M438" s="11">
        <f>+'[18]20'!$R$157</f>
        <v>18191.689999999999</v>
      </c>
      <c r="N438" s="11">
        <f>+'[18]20'!$S$157</f>
        <v>14087.04</v>
      </c>
      <c r="O438" s="394">
        <f t="shared" si="85"/>
        <v>167540.41</v>
      </c>
      <c r="Q438" s="390">
        <v>1012</v>
      </c>
      <c r="R438" s="390" t="s">
        <v>21</v>
      </c>
      <c r="S438" s="11">
        <f t="shared" si="86"/>
        <v>15869.03</v>
      </c>
      <c r="T438" s="11">
        <f t="shared" si="87"/>
        <v>28407.870000000003</v>
      </c>
      <c r="U438" s="11">
        <f t="shared" si="84"/>
        <v>37881.43</v>
      </c>
      <c r="V438" s="11">
        <f t="shared" si="84"/>
        <v>44228.07</v>
      </c>
      <c r="W438" s="11">
        <f t="shared" si="84"/>
        <v>51479.75</v>
      </c>
      <c r="X438" s="11">
        <f t="shared" si="84"/>
        <v>64744.35</v>
      </c>
      <c r="Y438" s="11">
        <f t="shared" si="84"/>
        <v>78910.27</v>
      </c>
      <c r="Z438" s="11">
        <f t="shared" si="84"/>
        <v>97545.11</v>
      </c>
      <c r="AA438" s="11">
        <f t="shared" si="84"/>
        <v>116037.25</v>
      </c>
      <c r="AB438" s="11">
        <f t="shared" si="84"/>
        <v>135261.68</v>
      </c>
      <c r="AC438" s="11">
        <f t="shared" si="84"/>
        <v>153453.37</v>
      </c>
      <c r="AD438" s="11">
        <f t="shared" si="84"/>
        <v>167540.41</v>
      </c>
    </row>
    <row r="439" spans="1:30" x14ac:dyDescent="0.2">
      <c r="A439" s="390">
        <v>1013</v>
      </c>
      <c r="B439" s="390" t="s">
        <v>22</v>
      </c>
      <c r="C439" s="11">
        <f>+'[18]21'!$E$157</f>
        <v>2173.64</v>
      </c>
      <c r="D439" s="11">
        <f>+'[18]21'!$F$157</f>
        <v>1587.07</v>
      </c>
      <c r="E439" s="11">
        <f>+'[18]21'!$G$157</f>
        <v>1477.34</v>
      </c>
      <c r="F439" s="11">
        <f>+'[18]21'!$I$157</f>
        <v>1276.8399999999999</v>
      </c>
      <c r="G439" s="11">
        <f>+'[18]21'!$J$157</f>
        <v>1224.28</v>
      </c>
      <c r="H439" s="11">
        <f>+'[18]21'!$K$157</f>
        <v>2865.91</v>
      </c>
      <c r="I439" s="11">
        <f>+'[18]21'!$M$157</f>
        <v>3297.79</v>
      </c>
      <c r="J439" s="11">
        <f>+'[18]21'!$N$157</f>
        <v>3883.64</v>
      </c>
      <c r="K439" s="11">
        <f>+'[18]21'!$O$157</f>
        <v>3500.56</v>
      </c>
      <c r="L439" s="11">
        <f>+'[18]21'!$Q$157</f>
        <v>3755.95</v>
      </c>
      <c r="M439" s="11">
        <f>+'[18]21'!$R$157</f>
        <v>3087.49</v>
      </c>
      <c r="N439" s="11">
        <f>+'[18]21'!$S$157</f>
        <v>3102.5</v>
      </c>
      <c r="O439" s="394">
        <f t="shared" si="85"/>
        <v>31233.010000000002</v>
      </c>
      <c r="Q439" s="390">
        <v>1013</v>
      </c>
      <c r="R439" s="390" t="s">
        <v>22</v>
      </c>
      <c r="S439" s="11">
        <f t="shared" si="86"/>
        <v>2173.64</v>
      </c>
      <c r="T439" s="11">
        <f t="shared" si="87"/>
        <v>3760.71</v>
      </c>
      <c r="U439" s="11">
        <f t="shared" si="84"/>
        <v>5238.05</v>
      </c>
      <c r="V439" s="11">
        <f t="shared" si="84"/>
        <v>6514.89</v>
      </c>
      <c r="W439" s="11">
        <f t="shared" si="84"/>
        <v>7739.17</v>
      </c>
      <c r="X439" s="11">
        <f t="shared" si="84"/>
        <v>10605.08</v>
      </c>
      <c r="Y439" s="11">
        <f t="shared" si="84"/>
        <v>13902.869999999999</v>
      </c>
      <c r="Z439" s="11">
        <f t="shared" si="84"/>
        <v>17786.509999999998</v>
      </c>
      <c r="AA439" s="11">
        <f t="shared" si="84"/>
        <v>21287.07</v>
      </c>
      <c r="AB439" s="11">
        <f t="shared" si="84"/>
        <v>25043.02</v>
      </c>
      <c r="AC439" s="11">
        <f t="shared" si="84"/>
        <v>28130.510000000002</v>
      </c>
      <c r="AD439" s="11">
        <f t="shared" si="84"/>
        <v>31233.010000000002</v>
      </c>
    </row>
    <row r="440" spans="1:30" x14ac:dyDescent="0.2">
      <c r="A440" s="390">
        <v>1014</v>
      </c>
      <c r="B440" s="390" t="s">
        <v>23</v>
      </c>
      <c r="C440" s="11">
        <f>+'[18]22'!$E$157</f>
        <v>10275.82</v>
      </c>
      <c r="D440" s="11">
        <f>+'[18]22'!$F$157</f>
        <v>10169.870000000001</v>
      </c>
      <c r="E440" s="11">
        <f>+'[18]22'!$G$157</f>
        <v>6510.44</v>
      </c>
      <c r="F440" s="11">
        <f>+'[18]22'!$I$157</f>
        <v>6729.7</v>
      </c>
      <c r="G440" s="11">
        <f>+'[18]22'!$J$157</f>
        <v>8667.4599999999991</v>
      </c>
      <c r="H440" s="11">
        <f>+'[18]22'!$K$157</f>
        <v>12385.84</v>
      </c>
      <c r="I440" s="11">
        <f>+'[18]22'!$M$157</f>
        <v>12855.28</v>
      </c>
      <c r="J440" s="11">
        <f>+'[18]22'!$N$157</f>
        <v>16058.63</v>
      </c>
      <c r="K440" s="11">
        <f>+'[18]22'!$O$157</f>
        <v>17470.66</v>
      </c>
      <c r="L440" s="11">
        <f>+'[18]22'!$Q$157</f>
        <v>16186.31</v>
      </c>
      <c r="M440" s="11">
        <f>+'[18]22'!$R$157</f>
        <v>16486.75</v>
      </c>
      <c r="N440" s="11">
        <f>+'[18]22'!$S$157</f>
        <v>13824.18</v>
      </c>
      <c r="O440" s="394">
        <f t="shared" si="85"/>
        <v>147620.94</v>
      </c>
      <c r="Q440" s="390">
        <v>1014</v>
      </c>
      <c r="R440" s="390" t="s">
        <v>23</v>
      </c>
      <c r="S440" s="11">
        <f t="shared" si="86"/>
        <v>10275.82</v>
      </c>
      <c r="T440" s="11">
        <f t="shared" si="87"/>
        <v>20445.690000000002</v>
      </c>
      <c r="U440" s="11">
        <f t="shared" si="84"/>
        <v>26956.13</v>
      </c>
      <c r="V440" s="11">
        <f t="shared" si="84"/>
        <v>33685.83</v>
      </c>
      <c r="W440" s="11">
        <f t="shared" si="84"/>
        <v>42353.29</v>
      </c>
      <c r="X440" s="11">
        <f t="shared" si="84"/>
        <v>54739.130000000005</v>
      </c>
      <c r="Y440" s="11">
        <f t="shared" si="84"/>
        <v>67594.41</v>
      </c>
      <c r="Z440" s="11">
        <f t="shared" si="84"/>
        <v>83653.040000000008</v>
      </c>
      <c r="AA440" s="11">
        <f t="shared" si="84"/>
        <v>101123.70000000001</v>
      </c>
      <c r="AB440" s="11">
        <f t="shared" si="84"/>
        <v>117310.01000000001</v>
      </c>
      <c r="AC440" s="11">
        <f t="shared" si="84"/>
        <v>133796.76</v>
      </c>
      <c r="AD440" s="11">
        <f t="shared" si="84"/>
        <v>147620.94</v>
      </c>
    </row>
    <row r="441" spans="1:30" x14ac:dyDescent="0.2">
      <c r="A441" s="390">
        <v>1015</v>
      </c>
      <c r="B441" s="390" t="s">
        <v>24</v>
      </c>
      <c r="C441" s="11">
        <f>+'[18]23'!$E$157</f>
        <v>5757.36</v>
      </c>
      <c r="D441" s="11">
        <f>+'[18]23'!$F$157</f>
        <v>5352.45</v>
      </c>
      <c r="E441" s="11">
        <f>+'[18]23'!$G$157</f>
        <v>3948.48</v>
      </c>
      <c r="F441" s="11">
        <f>+'[18]23'!$I$157</f>
        <v>3796.71</v>
      </c>
      <c r="G441" s="11">
        <f>+'[18]23'!$J$157</f>
        <v>4209.8</v>
      </c>
      <c r="H441" s="11">
        <f>+'[18]23'!$K$157</f>
        <v>8078.4</v>
      </c>
      <c r="I441" s="11">
        <f>+'[18]23'!$M$157</f>
        <v>7316.05</v>
      </c>
      <c r="J441" s="11">
        <f>+'[18]23'!$N$157</f>
        <v>9205.02</v>
      </c>
      <c r="K441" s="11">
        <f>+'[18]23'!$O$157</f>
        <v>8570.36</v>
      </c>
      <c r="L441" s="11">
        <f>+'[18]23'!$Q$157</f>
        <v>8435.17</v>
      </c>
      <c r="M441" s="11">
        <f>+'[18]23'!$R$157</f>
        <v>9347.73</v>
      </c>
      <c r="N441" s="11">
        <f>+'[18]23'!$S$157</f>
        <v>8709.31</v>
      </c>
      <c r="O441" s="394">
        <f t="shared" si="85"/>
        <v>82726.84</v>
      </c>
      <c r="Q441" s="390">
        <v>1015</v>
      </c>
      <c r="R441" s="390" t="s">
        <v>24</v>
      </c>
      <c r="S441" s="11">
        <f t="shared" si="86"/>
        <v>5757.36</v>
      </c>
      <c r="T441" s="11">
        <f t="shared" si="87"/>
        <v>11109.81</v>
      </c>
      <c r="U441" s="11">
        <f t="shared" si="84"/>
        <v>15058.289999999999</v>
      </c>
      <c r="V441" s="11">
        <f t="shared" si="84"/>
        <v>18855</v>
      </c>
      <c r="W441" s="11">
        <f t="shared" si="84"/>
        <v>23064.799999999999</v>
      </c>
      <c r="X441" s="11">
        <f t="shared" si="84"/>
        <v>31143.199999999997</v>
      </c>
      <c r="Y441" s="11">
        <f t="shared" si="84"/>
        <v>38459.25</v>
      </c>
      <c r="Z441" s="11">
        <f t="shared" si="84"/>
        <v>47664.270000000004</v>
      </c>
      <c r="AA441" s="11">
        <f t="shared" si="84"/>
        <v>56234.630000000005</v>
      </c>
      <c r="AB441" s="11">
        <f t="shared" si="84"/>
        <v>64669.8</v>
      </c>
      <c r="AC441" s="11">
        <f t="shared" si="84"/>
        <v>74017.53</v>
      </c>
      <c r="AD441" s="11">
        <f t="shared" si="84"/>
        <v>82726.84</v>
      </c>
    </row>
    <row r="442" spans="1:30" x14ac:dyDescent="0.2">
      <c r="A442" s="390">
        <v>1016</v>
      </c>
      <c r="B442" s="390" t="s">
        <v>25</v>
      </c>
      <c r="C442" s="11">
        <f>+'[18]24'!$E$157</f>
        <v>7544.96</v>
      </c>
      <c r="D442" s="11">
        <f>+'[18]24'!$F$157</f>
        <v>5973.98</v>
      </c>
      <c r="E442" s="11">
        <f>+'[18]24'!$G$157</f>
        <v>4654.79</v>
      </c>
      <c r="F442" s="11">
        <f>+'[18]24'!$I$157</f>
        <v>4133.47</v>
      </c>
      <c r="G442" s="11">
        <f>+'[18]24'!$J$157</f>
        <v>4779.46</v>
      </c>
      <c r="H442" s="11">
        <f>+'[18]24'!$K$157</f>
        <v>8116.29</v>
      </c>
      <c r="I442" s="11">
        <f>+'[18]24'!$M$157</f>
        <v>7790.84</v>
      </c>
      <c r="J442" s="11">
        <f>+'[18]24'!$N$157</f>
        <v>10030.700000000001</v>
      </c>
      <c r="K442" s="11">
        <f>+'[18]24'!$O$157</f>
        <v>12476.07</v>
      </c>
      <c r="L442" s="11">
        <f>+'[18]24'!$Q$157</f>
        <v>6175.18</v>
      </c>
      <c r="M442" s="11">
        <f>+'[18]24'!$R$157</f>
        <v>8556.07</v>
      </c>
      <c r="N442" s="11">
        <f>+'[18]24'!$S$157</f>
        <v>8971.14</v>
      </c>
      <c r="O442" s="394">
        <f t="shared" si="85"/>
        <v>89202.95</v>
      </c>
      <c r="Q442" s="390">
        <v>1016</v>
      </c>
      <c r="R442" s="390" t="s">
        <v>25</v>
      </c>
      <c r="S442" s="11">
        <f t="shared" si="86"/>
        <v>7544.96</v>
      </c>
      <c r="T442" s="11">
        <f t="shared" si="87"/>
        <v>13518.939999999999</v>
      </c>
      <c r="U442" s="11">
        <f t="shared" si="84"/>
        <v>18173.73</v>
      </c>
      <c r="V442" s="11">
        <f t="shared" si="84"/>
        <v>22307.200000000001</v>
      </c>
      <c r="W442" s="11">
        <f t="shared" si="84"/>
        <v>27086.66</v>
      </c>
      <c r="X442" s="11">
        <f t="shared" si="84"/>
        <v>35202.949999999997</v>
      </c>
      <c r="Y442" s="11">
        <f t="shared" si="84"/>
        <v>42993.789999999994</v>
      </c>
      <c r="Z442" s="11">
        <f t="shared" si="84"/>
        <v>53024.489999999991</v>
      </c>
      <c r="AA442" s="11">
        <f t="shared" si="84"/>
        <v>65500.55999999999</v>
      </c>
      <c r="AB442" s="11">
        <f t="shared" si="84"/>
        <v>71675.739999999991</v>
      </c>
      <c r="AC442" s="11">
        <f t="shared" si="84"/>
        <v>80231.81</v>
      </c>
      <c r="AD442" s="11">
        <f t="shared" si="84"/>
        <v>89202.95</v>
      </c>
    </row>
    <row r="443" spans="1:30" x14ac:dyDescent="0.2">
      <c r="A443" s="390">
        <v>1017</v>
      </c>
      <c r="B443" s="390" t="s">
        <v>26</v>
      </c>
      <c r="C443" s="11">
        <f>+'[18]25'!$E$157</f>
        <v>8992.9599999999991</v>
      </c>
      <c r="D443" s="11">
        <f>+'[18]25'!$F$157</f>
        <v>7422.46</v>
      </c>
      <c r="E443" s="11">
        <f>+'[18]25'!$G$157</f>
        <v>4879.42</v>
      </c>
      <c r="F443" s="11">
        <f>+'[18]25'!$I$157</f>
        <v>4427.6400000000003</v>
      </c>
      <c r="G443" s="11">
        <f>+'[18]25'!$J$157</f>
        <v>4953.38</v>
      </c>
      <c r="H443" s="11">
        <f>+'[18]25'!$K$157</f>
        <v>10301.6</v>
      </c>
      <c r="I443" s="11">
        <f>+'[18]25'!$M$157</f>
        <v>10466.84</v>
      </c>
      <c r="J443" s="11">
        <f>+'[18]25'!$N$157</f>
        <v>11920.18</v>
      </c>
      <c r="K443" s="11">
        <f>+'[18]25'!$O$157</f>
        <v>10707.18</v>
      </c>
      <c r="L443" s="11">
        <f>+'[18]25'!$Q$157</f>
        <v>9693.24</v>
      </c>
      <c r="M443" s="11">
        <f>+'[18]25'!$R$157</f>
        <v>10786.06</v>
      </c>
      <c r="N443" s="11">
        <f>+'[18]25'!$S$157</f>
        <v>8187.31</v>
      </c>
      <c r="O443" s="394">
        <f t="shared" si="85"/>
        <v>102738.27</v>
      </c>
      <c r="Q443" s="390">
        <v>1017</v>
      </c>
      <c r="R443" s="390" t="s">
        <v>26</v>
      </c>
      <c r="S443" s="11">
        <f t="shared" si="86"/>
        <v>8992.9599999999991</v>
      </c>
      <c r="T443" s="11">
        <f t="shared" si="87"/>
        <v>16415.419999999998</v>
      </c>
      <c r="U443" s="11">
        <f t="shared" si="84"/>
        <v>21294.839999999997</v>
      </c>
      <c r="V443" s="11">
        <f t="shared" si="84"/>
        <v>25722.479999999996</v>
      </c>
      <c r="W443" s="11">
        <f t="shared" si="84"/>
        <v>30675.859999999997</v>
      </c>
      <c r="X443" s="11">
        <f t="shared" si="84"/>
        <v>40977.46</v>
      </c>
      <c r="Y443" s="11">
        <f t="shared" si="84"/>
        <v>51444.3</v>
      </c>
      <c r="Z443" s="11">
        <f t="shared" si="84"/>
        <v>63364.480000000003</v>
      </c>
      <c r="AA443" s="11">
        <f t="shared" si="84"/>
        <v>74071.66</v>
      </c>
      <c r="AB443" s="11">
        <f t="shared" si="84"/>
        <v>83764.900000000009</v>
      </c>
      <c r="AC443" s="11">
        <f t="shared" si="84"/>
        <v>94550.96</v>
      </c>
      <c r="AD443" s="11">
        <f t="shared" si="84"/>
        <v>102738.27</v>
      </c>
    </row>
    <row r="444" spans="1:30" x14ac:dyDescent="0.2">
      <c r="A444" s="390">
        <v>1018</v>
      </c>
      <c r="B444" s="390" t="s">
        <v>27</v>
      </c>
      <c r="C444" s="11">
        <f>+'[18]26'!$E$157</f>
        <v>5575.72</v>
      </c>
      <c r="D444" s="11">
        <f>+'[18]26'!$F$157</f>
        <v>3085.65</v>
      </c>
      <c r="E444" s="11">
        <f>+'[18]26'!$G$157</f>
        <v>3009.98</v>
      </c>
      <c r="F444" s="11">
        <f>+'[18]26'!$I$157</f>
        <v>2317.1</v>
      </c>
      <c r="G444" s="11">
        <f>+'[18]26'!$J$157</f>
        <v>2039.19</v>
      </c>
      <c r="H444" s="11">
        <f>+'[18]26'!$K$157</f>
        <v>4326.76</v>
      </c>
      <c r="I444" s="11">
        <f>+'[18]26'!$M$157</f>
        <v>5438.35</v>
      </c>
      <c r="J444" s="11">
        <f>+'[18]26'!$N$157</f>
        <v>5336.96</v>
      </c>
      <c r="K444" s="11">
        <f>+'[18]26'!$O$157</f>
        <v>5982.9</v>
      </c>
      <c r="L444" s="11">
        <f>+'[18]26'!$Q$157</f>
        <v>6643.84</v>
      </c>
      <c r="M444" s="11">
        <f>+'[18]26'!$R$157</f>
        <v>5667.45</v>
      </c>
      <c r="N444" s="11">
        <f>+'[18]26'!$S$157</f>
        <v>6313.38</v>
      </c>
      <c r="O444" s="394">
        <f t="shared" si="85"/>
        <v>55737.279999999992</v>
      </c>
      <c r="Q444" s="390">
        <v>1018</v>
      </c>
      <c r="R444" s="390" t="s">
        <v>27</v>
      </c>
      <c r="S444" s="11">
        <f t="shared" si="86"/>
        <v>5575.72</v>
      </c>
      <c r="T444" s="11">
        <f t="shared" si="87"/>
        <v>8661.3700000000008</v>
      </c>
      <c r="U444" s="11">
        <f t="shared" si="84"/>
        <v>11671.35</v>
      </c>
      <c r="V444" s="11">
        <f t="shared" si="84"/>
        <v>13988.45</v>
      </c>
      <c r="W444" s="11">
        <f t="shared" si="84"/>
        <v>16027.640000000001</v>
      </c>
      <c r="X444" s="11">
        <f t="shared" si="84"/>
        <v>20354.400000000001</v>
      </c>
      <c r="Y444" s="11">
        <f t="shared" si="84"/>
        <v>25792.75</v>
      </c>
      <c r="Z444" s="11">
        <f t="shared" si="84"/>
        <v>31129.71</v>
      </c>
      <c r="AA444" s="11">
        <f t="shared" si="84"/>
        <v>37112.61</v>
      </c>
      <c r="AB444" s="11">
        <f t="shared" si="84"/>
        <v>43756.45</v>
      </c>
      <c r="AC444" s="11">
        <f t="shared" si="84"/>
        <v>49423.899999999994</v>
      </c>
      <c r="AD444" s="11">
        <f t="shared" si="84"/>
        <v>55737.279999999992</v>
      </c>
    </row>
    <row r="445" spans="1:30" x14ac:dyDescent="0.2">
      <c r="A445" s="390">
        <v>1019</v>
      </c>
      <c r="B445" s="390" t="s">
        <v>28</v>
      </c>
      <c r="C445" s="11">
        <f>+'[18]27'!$E$157</f>
        <v>2934.29</v>
      </c>
      <c r="D445" s="11">
        <f>+'[18]27'!$F$157</f>
        <v>3112.14</v>
      </c>
      <c r="E445" s="11">
        <f>+'[18]27'!$G$157</f>
        <v>3002.41</v>
      </c>
      <c r="F445" s="11">
        <f>+'[18]27'!$I$157</f>
        <v>2140.59</v>
      </c>
      <c r="G445" s="11">
        <f>+'[18]27'!$J$157</f>
        <v>2287.04</v>
      </c>
      <c r="H445" s="11">
        <f>+'[18]27'!$K$157</f>
        <v>4127.72</v>
      </c>
      <c r="I445" s="11">
        <f>+'[18]27'!$M$157</f>
        <v>4420.6499999999996</v>
      </c>
      <c r="J445" s="11">
        <f>+'[18]27'!$N$157</f>
        <v>4998.9799999999996</v>
      </c>
      <c r="K445" s="11">
        <f>+'[18]27'!$O$157</f>
        <v>5201.76</v>
      </c>
      <c r="L445" s="11">
        <f>+'[18]27'!$Q$157</f>
        <v>5382.04</v>
      </c>
      <c r="M445" s="11">
        <f>+'[18]27'!$R$157</f>
        <v>4563.3599999999997</v>
      </c>
      <c r="N445" s="11">
        <f>+'[18]27'!$S$157</f>
        <v>5025.26</v>
      </c>
      <c r="O445" s="394">
        <f t="shared" si="85"/>
        <v>47196.240000000005</v>
      </c>
      <c r="Q445" s="390">
        <v>1019</v>
      </c>
      <c r="R445" s="390" t="s">
        <v>28</v>
      </c>
      <c r="S445" s="11">
        <f t="shared" si="86"/>
        <v>2934.29</v>
      </c>
      <c r="T445" s="11">
        <f t="shared" si="87"/>
        <v>6046.43</v>
      </c>
      <c r="U445" s="11">
        <f t="shared" si="84"/>
        <v>9048.84</v>
      </c>
      <c r="V445" s="11">
        <f t="shared" si="84"/>
        <v>11189.43</v>
      </c>
      <c r="W445" s="11">
        <f t="shared" si="84"/>
        <v>13476.470000000001</v>
      </c>
      <c r="X445" s="11">
        <f t="shared" si="84"/>
        <v>17604.190000000002</v>
      </c>
      <c r="Y445" s="11">
        <f t="shared" si="84"/>
        <v>22024.840000000004</v>
      </c>
      <c r="Z445" s="11">
        <f t="shared" si="84"/>
        <v>27023.820000000003</v>
      </c>
      <c r="AA445" s="11">
        <f t="shared" si="84"/>
        <v>32225.58</v>
      </c>
      <c r="AB445" s="11">
        <f t="shared" si="84"/>
        <v>37607.620000000003</v>
      </c>
      <c r="AC445" s="11">
        <f t="shared" si="84"/>
        <v>42170.98</v>
      </c>
      <c r="AD445" s="11">
        <f t="shared" si="84"/>
        <v>47196.240000000005</v>
      </c>
    </row>
    <row r="446" spans="1:30" x14ac:dyDescent="0.2">
      <c r="A446" s="390">
        <v>1020</v>
      </c>
      <c r="B446" s="390" t="s">
        <v>29</v>
      </c>
      <c r="C446" s="11">
        <f>+'[18]28'!$E$157</f>
        <v>10420.379999999999</v>
      </c>
      <c r="D446" s="11">
        <f>+'[18]28'!$F$157</f>
        <v>6875.03</v>
      </c>
      <c r="E446" s="11">
        <f>+'[18]28'!$G$157</f>
        <v>5925.3</v>
      </c>
      <c r="F446" s="11">
        <f>+'[18]28'!$I$157</f>
        <v>4224.71</v>
      </c>
      <c r="G446" s="11">
        <f>+'[18]28'!$J$157</f>
        <v>4015.55</v>
      </c>
      <c r="H446" s="11">
        <f>+'[18]28'!$K$157</f>
        <v>7844.98</v>
      </c>
      <c r="I446" s="11">
        <f>+'[18]28'!$M$157</f>
        <v>9117</v>
      </c>
      <c r="J446" s="11">
        <f>+'[18]28'!$N$157</f>
        <v>10273.76</v>
      </c>
      <c r="K446" s="11">
        <f>+'[18]28'!$O$157</f>
        <v>12937.31</v>
      </c>
      <c r="L446" s="11">
        <f>+'[18]28'!$Q$157</f>
        <v>12992.8</v>
      </c>
      <c r="M446" s="11">
        <f>+'[18]28'!$R$157</f>
        <v>10179.84</v>
      </c>
      <c r="N446" s="11">
        <f>+'[18]28'!$S$157</f>
        <v>11865.9</v>
      </c>
      <c r="O446" s="394">
        <f t="shared" si="85"/>
        <v>106672.56</v>
      </c>
      <c r="Q446" s="390">
        <v>1020</v>
      </c>
      <c r="R446" s="390" t="s">
        <v>29</v>
      </c>
      <c r="S446" s="11">
        <f t="shared" si="86"/>
        <v>10420.379999999999</v>
      </c>
      <c r="T446" s="11">
        <f t="shared" si="87"/>
        <v>17295.41</v>
      </c>
      <c r="U446" s="11">
        <f t="shared" si="84"/>
        <v>23220.71</v>
      </c>
      <c r="V446" s="11">
        <f t="shared" si="84"/>
        <v>27445.42</v>
      </c>
      <c r="W446" s="11">
        <f t="shared" si="84"/>
        <v>31460.969999999998</v>
      </c>
      <c r="X446" s="11">
        <f t="shared" si="84"/>
        <v>39305.949999999997</v>
      </c>
      <c r="Y446" s="11">
        <f t="shared" si="84"/>
        <v>48422.95</v>
      </c>
      <c r="Z446" s="11">
        <f t="shared" si="84"/>
        <v>58696.71</v>
      </c>
      <c r="AA446" s="11">
        <f t="shared" si="84"/>
        <v>71634.02</v>
      </c>
      <c r="AB446" s="11">
        <f t="shared" si="84"/>
        <v>84626.82</v>
      </c>
      <c r="AC446" s="11">
        <f t="shared" si="84"/>
        <v>94806.66</v>
      </c>
      <c r="AD446" s="11">
        <f t="shared" si="84"/>
        <v>106672.56</v>
      </c>
    </row>
    <row r="447" spans="1:30" x14ac:dyDescent="0.2">
      <c r="A447" s="390">
        <v>1021</v>
      </c>
      <c r="B447" s="390" t="s">
        <v>30</v>
      </c>
      <c r="C447" s="11">
        <f>+'[18]29'!$E$157</f>
        <v>3974.97</v>
      </c>
      <c r="D447" s="11">
        <f>+'[18]29'!$F$157</f>
        <v>3342.99</v>
      </c>
      <c r="E447" s="11">
        <f>+'[18]29'!$G$157</f>
        <v>2593.71</v>
      </c>
      <c r="F447" s="11">
        <f>+'[18]29'!$I$157</f>
        <v>2343.37</v>
      </c>
      <c r="G447" s="11">
        <f>+'[18]29'!$J$157</f>
        <v>2527.39</v>
      </c>
      <c r="H447" s="11">
        <f>+'[18]29'!$K$157</f>
        <v>4289.2</v>
      </c>
      <c r="I447" s="11">
        <f>+'[18]29'!$M$157</f>
        <v>3744.68</v>
      </c>
      <c r="J447" s="11">
        <f>+'[18]29'!$N$157</f>
        <v>4694.8</v>
      </c>
      <c r="K447" s="11">
        <f>+'[18]29'!$O$157</f>
        <v>4972.7</v>
      </c>
      <c r="L447" s="11">
        <f>+'[18]29'!$Q$157</f>
        <v>5156.7</v>
      </c>
      <c r="M447" s="11">
        <f>+'[18]29'!$R$157</f>
        <v>4439.42</v>
      </c>
      <c r="N447" s="11">
        <f>+'[18]29'!$S$157</f>
        <v>4897.58</v>
      </c>
      <c r="O447" s="394">
        <f t="shared" si="85"/>
        <v>46977.509999999995</v>
      </c>
      <c r="Q447" s="390">
        <v>1021</v>
      </c>
      <c r="R447" s="390" t="s">
        <v>30</v>
      </c>
      <c r="S447" s="11">
        <f t="shared" si="86"/>
        <v>3974.97</v>
      </c>
      <c r="T447" s="11">
        <f t="shared" si="87"/>
        <v>7317.9599999999991</v>
      </c>
      <c r="U447" s="11">
        <f t="shared" si="84"/>
        <v>9911.6699999999983</v>
      </c>
      <c r="V447" s="11">
        <f t="shared" si="84"/>
        <v>12255.039999999997</v>
      </c>
      <c r="W447" s="11">
        <f t="shared" si="84"/>
        <v>14782.429999999997</v>
      </c>
      <c r="X447" s="11">
        <f t="shared" si="84"/>
        <v>19071.629999999997</v>
      </c>
      <c r="Y447" s="11">
        <f t="shared" si="84"/>
        <v>22816.309999999998</v>
      </c>
      <c r="Z447" s="11">
        <f t="shared" si="84"/>
        <v>27511.109999999997</v>
      </c>
      <c r="AA447" s="11">
        <f t="shared" si="84"/>
        <v>32483.809999999998</v>
      </c>
      <c r="AB447" s="11">
        <f t="shared" si="84"/>
        <v>37640.509999999995</v>
      </c>
      <c r="AC447" s="11">
        <f t="shared" si="84"/>
        <v>42079.929999999993</v>
      </c>
      <c r="AD447" s="11">
        <f t="shared" si="84"/>
        <v>46977.509999999995</v>
      </c>
    </row>
    <row r="448" spans="1:30" x14ac:dyDescent="0.2">
      <c r="A448" s="390">
        <v>1022</v>
      </c>
      <c r="B448" s="390" t="s">
        <v>31</v>
      </c>
      <c r="C448" s="11">
        <f>+'[18]30'!$E$157</f>
        <v>12410.19</v>
      </c>
      <c r="D448" s="11">
        <f>+'[18]30'!$F$157</f>
        <v>8962.31</v>
      </c>
      <c r="E448" s="11">
        <f>+'[18]30'!$G$157</f>
        <v>5897.24</v>
      </c>
      <c r="F448" s="11">
        <f>+'[18]30'!$I$157</f>
        <v>5907.59</v>
      </c>
      <c r="G448" s="11">
        <f>+'[18]30'!$J$157</f>
        <v>7099.93</v>
      </c>
      <c r="H448" s="11">
        <f>+'[18]30'!$K$157</f>
        <v>12079.04</v>
      </c>
      <c r="I448" s="11">
        <f>+'[18]30'!$M$157</f>
        <v>13218.04</v>
      </c>
      <c r="J448" s="11">
        <f>+'[18]30'!$N$157</f>
        <v>15715.38</v>
      </c>
      <c r="K448" s="11">
        <f>+'[18]30'!$O$157</f>
        <v>15481.05</v>
      </c>
      <c r="L448" s="11">
        <f>+'[18]30'!$Q$157</f>
        <v>13877.14</v>
      </c>
      <c r="M448" s="11">
        <f>+'[18]30'!$R$157</f>
        <v>14916.21</v>
      </c>
      <c r="N448" s="11">
        <f>+'[18]30'!$S$157</f>
        <v>12208.98</v>
      </c>
      <c r="O448" s="394">
        <f t="shared" si="85"/>
        <v>137773.1</v>
      </c>
      <c r="Q448" s="390">
        <v>1022</v>
      </c>
      <c r="R448" s="390" t="s">
        <v>31</v>
      </c>
      <c r="S448" s="11">
        <f t="shared" si="86"/>
        <v>12410.19</v>
      </c>
      <c r="T448" s="11">
        <f t="shared" si="87"/>
        <v>21372.5</v>
      </c>
      <c r="U448" s="11">
        <f t="shared" si="84"/>
        <v>27269.739999999998</v>
      </c>
      <c r="V448" s="11">
        <f t="shared" si="84"/>
        <v>33177.33</v>
      </c>
      <c r="W448" s="11">
        <f t="shared" si="84"/>
        <v>40277.26</v>
      </c>
      <c r="X448" s="11">
        <f t="shared" si="84"/>
        <v>52356.3</v>
      </c>
      <c r="Y448" s="11">
        <f t="shared" si="84"/>
        <v>65574.34</v>
      </c>
      <c r="Z448" s="11">
        <f t="shared" si="84"/>
        <v>81289.72</v>
      </c>
      <c r="AA448" s="11">
        <f t="shared" si="84"/>
        <v>96770.77</v>
      </c>
      <c r="AB448" s="11">
        <f t="shared" si="84"/>
        <v>110647.91</v>
      </c>
      <c r="AC448" s="11">
        <f t="shared" si="84"/>
        <v>125564.12</v>
      </c>
      <c r="AD448" s="11">
        <f t="shared" si="84"/>
        <v>137773.1</v>
      </c>
    </row>
    <row r="449" spans="1:30" x14ac:dyDescent="0.2">
      <c r="A449" s="390">
        <v>1023</v>
      </c>
      <c r="B449" s="390" t="s">
        <v>32</v>
      </c>
      <c r="C449" s="11">
        <f>+'[18]31'!$E$157</f>
        <v>6799.99</v>
      </c>
      <c r="D449" s="11">
        <f>+'[18]31'!$F$157</f>
        <v>5051.63</v>
      </c>
      <c r="E449" s="11">
        <f>+'[18]31'!$G$157</f>
        <v>3795.25</v>
      </c>
      <c r="F449" s="11">
        <f>+'[18]31'!$I$157</f>
        <v>2986.1</v>
      </c>
      <c r="G449" s="11">
        <f>+'[18]31'!$J$157</f>
        <v>3838.55</v>
      </c>
      <c r="H449" s="11">
        <f>+'[18]31'!$K$157</f>
        <v>7752.23</v>
      </c>
      <c r="I449" s="11">
        <f>+'[18]31'!$M$157</f>
        <v>6944.83</v>
      </c>
      <c r="J449" s="11">
        <f>+'[18]31'!$N$157</f>
        <v>8247.9500000000007</v>
      </c>
      <c r="K449" s="11">
        <f>+'[18]31'!$O$157</f>
        <v>8067.69</v>
      </c>
      <c r="L449" s="11">
        <f>+'[18]31'!$Q$157</f>
        <v>7951.27</v>
      </c>
      <c r="M449" s="11">
        <f>+'[18]31'!$R$157</f>
        <v>7481.86</v>
      </c>
      <c r="N449" s="11">
        <f>+'[18]31'!$S$157</f>
        <v>8976.51</v>
      </c>
      <c r="O449" s="394">
        <f t="shared" si="85"/>
        <v>77893.86</v>
      </c>
      <c r="Q449" s="390">
        <v>1023</v>
      </c>
      <c r="R449" s="390" t="s">
        <v>32</v>
      </c>
      <c r="S449" s="11">
        <f t="shared" si="86"/>
        <v>6799.99</v>
      </c>
      <c r="T449" s="11">
        <f t="shared" si="87"/>
        <v>11851.619999999999</v>
      </c>
      <c r="U449" s="11">
        <f t="shared" si="84"/>
        <v>15646.869999999999</v>
      </c>
      <c r="V449" s="11">
        <f t="shared" si="84"/>
        <v>18632.969999999998</v>
      </c>
      <c r="W449" s="11">
        <f t="shared" si="84"/>
        <v>22471.519999999997</v>
      </c>
      <c r="X449" s="11">
        <f t="shared" si="84"/>
        <v>30223.749999999996</v>
      </c>
      <c r="Y449" s="11">
        <f t="shared" si="84"/>
        <v>37168.579999999994</v>
      </c>
      <c r="Z449" s="11">
        <f t="shared" si="84"/>
        <v>45416.53</v>
      </c>
      <c r="AA449" s="11">
        <f t="shared" si="84"/>
        <v>53484.22</v>
      </c>
      <c r="AB449" s="11">
        <f t="shared" si="84"/>
        <v>61435.490000000005</v>
      </c>
      <c r="AC449" s="11">
        <f t="shared" si="84"/>
        <v>68917.350000000006</v>
      </c>
      <c r="AD449" s="11">
        <f t="shared" si="84"/>
        <v>77893.86</v>
      </c>
    </row>
    <row r="450" spans="1:30" x14ac:dyDescent="0.2">
      <c r="A450" s="390">
        <v>1024</v>
      </c>
      <c r="B450" s="390" t="s">
        <v>33</v>
      </c>
      <c r="C450" s="11">
        <f>+'[18]32'!$E$157</f>
        <v>17544.12</v>
      </c>
      <c r="D450" s="11">
        <f>+'[18]32'!$F$157</f>
        <v>14970.42</v>
      </c>
      <c r="E450" s="11">
        <f>+'[18]32'!$G$157</f>
        <v>11752.43</v>
      </c>
      <c r="F450" s="11">
        <f>+'[18]32'!$I$157</f>
        <v>11043.52</v>
      </c>
      <c r="G450" s="11">
        <f>+'[18]32'!$J$157</f>
        <v>14337.04</v>
      </c>
      <c r="H450" s="11">
        <f>+'[18]32'!$K$157</f>
        <v>22034.560000000001</v>
      </c>
      <c r="I450" s="11">
        <f>+'[18]32'!$M$157</f>
        <v>19177.43</v>
      </c>
      <c r="J450" s="11">
        <f>+'[18]32'!$N$157</f>
        <v>22537.07</v>
      </c>
      <c r="K450" s="11">
        <f>+'[18]32'!$O$157</f>
        <v>24754.59</v>
      </c>
      <c r="L450" s="11">
        <f>+'[18]32'!$Q$157</f>
        <v>21073.18</v>
      </c>
      <c r="M450" s="11">
        <f>+'[18]32'!$R$157</f>
        <v>22632.66</v>
      </c>
      <c r="N450" s="11">
        <f>+'[18]32'!$S$157</f>
        <v>21691.29</v>
      </c>
      <c r="O450" s="394">
        <f t="shared" si="85"/>
        <v>223548.31</v>
      </c>
      <c r="Q450" s="390">
        <v>1024</v>
      </c>
      <c r="R450" s="390" t="s">
        <v>33</v>
      </c>
      <c r="S450" s="11">
        <f t="shared" si="86"/>
        <v>17544.12</v>
      </c>
      <c r="T450" s="11">
        <f t="shared" si="87"/>
        <v>32514.54</v>
      </c>
      <c r="U450" s="11">
        <f t="shared" si="84"/>
        <v>44266.97</v>
      </c>
      <c r="V450" s="11">
        <f t="shared" si="84"/>
        <v>55310.490000000005</v>
      </c>
      <c r="W450" s="11">
        <f t="shared" si="84"/>
        <v>69647.53</v>
      </c>
      <c r="X450" s="11">
        <f t="shared" si="84"/>
        <v>91682.09</v>
      </c>
      <c r="Y450" s="11">
        <f t="shared" si="84"/>
        <v>110859.51999999999</v>
      </c>
      <c r="Z450" s="11">
        <f t="shared" si="84"/>
        <v>133396.59</v>
      </c>
      <c r="AA450" s="11">
        <f t="shared" si="84"/>
        <v>158151.18</v>
      </c>
      <c r="AB450" s="11">
        <f t="shared" si="84"/>
        <v>179224.36</v>
      </c>
      <c r="AC450" s="11">
        <f t="shared" si="84"/>
        <v>201857.02</v>
      </c>
      <c r="AD450" s="11">
        <f t="shared" si="84"/>
        <v>223548.31</v>
      </c>
    </row>
    <row r="451" spans="1:30" x14ac:dyDescent="0.2">
      <c r="A451" s="390">
        <v>1025</v>
      </c>
      <c r="B451" s="390" t="s">
        <v>34</v>
      </c>
      <c r="C451" s="11">
        <f>+'[18]33'!$E$157</f>
        <v>5231.3599999999997</v>
      </c>
      <c r="D451" s="11">
        <f>+'[18]33'!$F$157</f>
        <v>4251.2299999999996</v>
      </c>
      <c r="E451" s="11">
        <f>+'[18]33'!$G$157</f>
        <v>3085.65</v>
      </c>
      <c r="F451" s="11">
        <f>+'[18]33'!$I$157</f>
        <v>2640.06</v>
      </c>
      <c r="G451" s="11">
        <f>+'[18]33'!$J$157</f>
        <v>3608.94</v>
      </c>
      <c r="H451" s="11">
        <f>+'[18]33'!$K$157</f>
        <v>6666.38</v>
      </c>
      <c r="I451" s="11">
        <f>+'[18]33'!$M$157</f>
        <v>6024.2</v>
      </c>
      <c r="J451" s="11">
        <f>+'[18]33'!$N$157</f>
        <v>7488.8</v>
      </c>
      <c r="K451" s="11">
        <f>+'[18]33'!$O$157</f>
        <v>3260.24</v>
      </c>
      <c r="L451" s="11">
        <f>+'[18]33'!$Q$157</f>
        <v>5941.58</v>
      </c>
      <c r="M451" s="11">
        <f>+'[18]33'!$R$157</f>
        <v>6234.51</v>
      </c>
      <c r="N451" s="11">
        <f>+'[18]33'!$S$157</f>
        <v>6298.35</v>
      </c>
      <c r="O451" s="394">
        <f t="shared" si="85"/>
        <v>60731.3</v>
      </c>
      <c r="Q451" s="390">
        <v>1025</v>
      </c>
      <c r="R451" s="390" t="s">
        <v>34</v>
      </c>
      <c r="S451" s="11">
        <f t="shared" si="86"/>
        <v>5231.3599999999997</v>
      </c>
      <c r="T451" s="11">
        <f t="shared" si="87"/>
        <v>9482.59</v>
      </c>
      <c r="U451" s="11">
        <f t="shared" si="84"/>
        <v>12568.24</v>
      </c>
      <c r="V451" s="11">
        <f t="shared" si="84"/>
        <v>15208.3</v>
      </c>
      <c r="W451" s="11">
        <f t="shared" si="84"/>
        <v>18817.239999999998</v>
      </c>
      <c r="X451" s="11">
        <f t="shared" si="84"/>
        <v>25483.62</v>
      </c>
      <c r="Y451" s="11">
        <f t="shared" si="84"/>
        <v>31507.82</v>
      </c>
      <c r="Z451" s="11">
        <f t="shared" si="84"/>
        <v>38996.620000000003</v>
      </c>
      <c r="AA451" s="11">
        <f t="shared" si="84"/>
        <v>42256.86</v>
      </c>
      <c r="AB451" s="11">
        <f t="shared" si="84"/>
        <v>48198.44</v>
      </c>
      <c r="AC451" s="11">
        <f t="shared" si="84"/>
        <v>54432.950000000004</v>
      </c>
      <c r="AD451" s="11">
        <f t="shared" si="84"/>
        <v>60731.3</v>
      </c>
    </row>
    <row r="452" spans="1:30" x14ac:dyDescent="0.2">
      <c r="A452" s="390">
        <v>1026</v>
      </c>
      <c r="B452" s="390" t="s">
        <v>35</v>
      </c>
      <c r="C452" s="11">
        <f>+'[18]34'!$E$157</f>
        <v>3430.03</v>
      </c>
      <c r="D452" s="11">
        <f>+'[18]34'!$F$157</f>
        <v>2105.52</v>
      </c>
      <c r="E452" s="11">
        <f>+'[18]34'!$G$157</f>
        <v>1579.51</v>
      </c>
      <c r="F452" s="11">
        <f>+'[18]34'!$I$157</f>
        <v>1750.02</v>
      </c>
      <c r="G452" s="11">
        <f>+'[18]34'!$J$157</f>
        <v>1648.64</v>
      </c>
      <c r="H452" s="11">
        <f>+'[18]34'!$K$157</f>
        <v>3237.7</v>
      </c>
      <c r="I452" s="11">
        <f>+'[18]34'!$M$157</f>
        <v>4063.88</v>
      </c>
      <c r="J452" s="11">
        <f>+'[18]34'!$N$157</f>
        <v>4026.34</v>
      </c>
      <c r="K452" s="11">
        <f>+'[18]34'!$O$157</f>
        <v>4405.62</v>
      </c>
      <c r="L452" s="11">
        <f>+'[18]34'!$Q$157</f>
        <v>4244.1400000000003</v>
      </c>
      <c r="M452" s="11">
        <f>+'[18]34'!$R$157</f>
        <v>3384.15</v>
      </c>
      <c r="N452" s="11">
        <f>+'[18]34'!$S$157</f>
        <v>3429.23</v>
      </c>
      <c r="O452" s="394">
        <f t="shared" si="85"/>
        <v>37304.78</v>
      </c>
      <c r="Q452" s="390">
        <v>1026</v>
      </c>
      <c r="R452" s="390" t="s">
        <v>35</v>
      </c>
      <c r="S452" s="11">
        <f t="shared" si="86"/>
        <v>3430.03</v>
      </c>
      <c r="T452" s="11">
        <f t="shared" si="87"/>
        <v>5535.55</v>
      </c>
      <c r="U452" s="11">
        <f t="shared" si="84"/>
        <v>7115.06</v>
      </c>
      <c r="V452" s="11">
        <f t="shared" si="84"/>
        <v>8865.08</v>
      </c>
      <c r="W452" s="11">
        <f t="shared" si="84"/>
        <v>10513.72</v>
      </c>
      <c r="X452" s="11">
        <f t="shared" si="84"/>
        <v>13751.419999999998</v>
      </c>
      <c r="Y452" s="11">
        <f t="shared" si="84"/>
        <v>17815.3</v>
      </c>
      <c r="Z452" s="11">
        <f t="shared" si="84"/>
        <v>21841.64</v>
      </c>
      <c r="AA452" s="11">
        <f t="shared" si="84"/>
        <v>26247.26</v>
      </c>
      <c r="AB452" s="11">
        <f t="shared" si="84"/>
        <v>30491.399999999998</v>
      </c>
      <c r="AC452" s="11">
        <f t="shared" si="84"/>
        <v>33875.549999999996</v>
      </c>
      <c r="AD452" s="11">
        <f t="shared" si="84"/>
        <v>37304.78</v>
      </c>
    </row>
    <row r="453" spans="1:30" x14ac:dyDescent="0.2">
      <c r="A453" s="390">
        <v>1027</v>
      </c>
      <c r="B453" s="390" t="s">
        <v>36</v>
      </c>
      <c r="C453" s="11">
        <f>+'[18]35'!$E$157</f>
        <v>5042.1499999999996</v>
      </c>
      <c r="D453" s="11">
        <f>+'[18]35'!$F$157</f>
        <v>3532.2</v>
      </c>
      <c r="E453" s="11">
        <f>+'[18]35'!$G$157</f>
        <v>2661.82</v>
      </c>
      <c r="F453" s="11">
        <f>+'[18]35'!$I$157</f>
        <v>2452.29</v>
      </c>
      <c r="G453" s="11">
        <f>+'[18]35'!$J$157</f>
        <v>2568.6999999999998</v>
      </c>
      <c r="H453" s="11">
        <f>+'[18]35'!$K$157</f>
        <v>4552.1000000000004</v>
      </c>
      <c r="I453" s="11">
        <f>+'[18]35'!$M$157</f>
        <v>4645.97</v>
      </c>
      <c r="J453" s="11">
        <f>+'[18]35'!$N$157</f>
        <v>5825.16</v>
      </c>
      <c r="K453" s="11">
        <f>+'[18]35'!$O$157</f>
        <v>5359.5</v>
      </c>
      <c r="L453" s="11">
        <f>+'[18]35'!$Q$157</f>
        <v>5404.56</v>
      </c>
      <c r="M453" s="11">
        <f>+'[18]35'!$R$157</f>
        <v>5671.19</v>
      </c>
      <c r="N453" s="11">
        <f>+'[18]35'!$S$157</f>
        <v>5813.89</v>
      </c>
      <c r="O453" s="394">
        <f t="shared" si="85"/>
        <v>53529.53</v>
      </c>
      <c r="Q453" s="390">
        <v>1027</v>
      </c>
      <c r="R453" s="390" t="s">
        <v>36</v>
      </c>
      <c r="S453" s="11">
        <f t="shared" si="86"/>
        <v>5042.1499999999996</v>
      </c>
      <c r="T453" s="11">
        <f t="shared" si="87"/>
        <v>8574.3499999999985</v>
      </c>
      <c r="U453" s="11">
        <f t="shared" si="84"/>
        <v>11236.169999999998</v>
      </c>
      <c r="V453" s="11">
        <f t="shared" si="84"/>
        <v>13688.46</v>
      </c>
      <c r="W453" s="11">
        <f t="shared" si="84"/>
        <v>16257.16</v>
      </c>
      <c r="X453" s="11">
        <f t="shared" si="84"/>
        <v>20809.260000000002</v>
      </c>
      <c r="Y453" s="11">
        <f t="shared" si="84"/>
        <v>25455.230000000003</v>
      </c>
      <c r="Z453" s="11">
        <f t="shared" si="84"/>
        <v>31280.390000000003</v>
      </c>
      <c r="AA453" s="11">
        <f t="shared" si="84"/>
        <v>36639.89</v>
      </c>
      <c r="AB453" s="11">
        <f t="shared" si="84"/>
        <v>42044.45</v>
      </c>
      <c r="AC453" s="11">
        <f t="shared" si="84"/>
        <v>47715.64</v>
      </c>
      <c r="AD453" s="11">
        <f t="shared" si="84"/>
        <v>53529.53</v>
      </c>
    </row>
    <row r="454" spans="1:30" x14ac:dyDescent="0.2">
      <c r="A454" s="390">
        <v>1028</v>
      </c>
      <c r="B454" s="390" t="s">
        <v>37</v>
      </c>
      <c r="C454" s="11">
        <f>+'[18]36'!$E$157</f>
        <v>16037.09</v>
      </c>
      <c r="D454" s="11">
        <f>+'[18]36'!$F$157</f>
        <v>12543.3</v>
      </c>
      <c r="E454" s="11">
        <f>+'[18]36'!$G$157</f>
        <v>8714.33</v>
      </c>
      <c r="F454" s="11">
        <f>+'[18]36'!$I$157</f>
        <v>6764.47</v>
      </c>
      <c r="G454" s="11">
        <f>+'[18]36'!$J$157</f>
        <v>7379.13</v>
      </c>
      <c r="H454" s="11">
        <f>+'[18]36'!$K$157</f>
        <v>11588.46</v>
      </c>
      <c r="I454" s="11">
        <f>+'[18]36'!$M$157</f>
        <v>12057.99</v>
      </c>
      <c r="J454" s="11">
        <f>+'[18]36'!$N$157</f>
        <v>18106.45</v>
      </c>
      <c r="K454" s="11">
        <f>+'[18]36'!$O$157</f>
        <v>17794.86</v>
      </c>
      <c r="L454" s="11">
        <f>+'[18]36'!$Q$157</f>
        <v>18379.650000000001</v>
      </c>
      <c r="M454" s="11">
        <f>+'[18]36'!$R$157</f>
        <v>15660.61</v>
      </c>
      <c r="N454" s="11">
        <f>+'[18]36'!$S$157</f>
        <v>17363.73</v>
      </c>
      <c r="O454" s="394">
        <f t="shared" si="85"/>
        <v>162390.07000000004</v>
      </c>
      <c r="Q454" s="390">
        <v>1028</v>
      </c>
      <c r="R454" s="390" t="s">
        <v>37</v>
      </c>
      <c r="S454" s="11">
        <f t="shared" si="86"/>
        <v>16037.09</v>
      </c>
      <c r="T454" s="11">
        <f t="shared" si="87"/>
        <v>28580.39</v>
      </c>
      <c r="U454" s="11">
        <f t="shared" si="84"/>
        <v>37294.720000000001</v>
      </c>
      <c r="V454" s="11">
        <f t="shared" si="84"/>
        <v>44059.19</v>
      </c>
      <c r="W454" s="11">
        <f t="shared" si="84"/>
        <v>51438.32</v>
      </c>
      <c r="X454" s="11">
        <f t="shared" si="84"/>
        <v>63026.78</v>
      </c>
      <c r="Y454" s="11">
        <f t="shared" si="84"/>
        <v>75084.77</v>
      </c>
      <c r="Z454" s="11">
        <f t="shared" ref="Z454:AD456" si="88">+Y454+J454</f>
        <v>93191.22</v>
      </c>
      <c r="AA454" s="11">
        <f t="shared" si="88"/>
        <v>110986.08</v>
      </c>
      <c r="AB454" s="11">
        <f t="shared" si="88"/>
        <v>129365.73000000001</v>
      </c>
      <c r="AC454" s="11">
        <f t="shared" si="88"/>
        <v>145026.34000000003</v>
      </c>
      <c r="AD454" s="11">
        <f t="shared" si="88"/>
        <v>162390.07000000004</v>
      </c>
    </row>
    <row r="455" spans="1:30" x14ac:dyDescent="0.2">
      <c r="A455" s="390">
        <v>1029</v>
      </c>
      <c r="B455" s="390" t="s">
        <v>38</v>
      </c>
      <c r="C455" s="11">
        <f>+'[18]37'!$E$157</f>
        <v>845.36</v>
      </c>
      <c r="D455" s="11">
        <f>+'[18]37'!$F$157</f>
        <v>3641.95</v>
      </c>
      <c r="E455" s="11">
        <f>+'[18]37'!$G$157</f>
        <v>1583.29</v>
      </c>
      <c r="F455" s="11">
        <f>+'[18]37'!$I$157</f>
        <v>1303.1300000000001</v>
      </c>
      <c r="G455" s="11">
        <f>+'[18]37'!$J$157</f>
        <v>1378.25</v>
      </c>
      <c r="H455" s="11">
        <f>+'[18]37'!$K$157</f>
        <v>3019.88</v>
      </c>
      <c r="I455" s="11">
        <f>+'[18]37'!$M$157</f>
        <v>3320.32</v>
      </c>
      <c r="J455" s="11">
        <f>+'[18]37'!$N$157</f>
        <v>3613.24</v>
      </c>
      <c r="K455" s="11">
        <f>+'[18]37'!$O$157</f>
        <v>4184.0600000000004</v>
      </c>
      <c r="L455" s="11">
        <f>+'[18]37'!$Q$157</f>
        <v>4300.4799999999996</v>
      </c>
      <c r="M455" s="11">
        <f>+'[18]37'!$R$157</f>
        <v>3320.32</v>
      </c>
      <c r="N455" s="11">
        <f>+'[18]37'!$S$157</f>
        <v>3785.99</v>
      </c>
      <c r="O455" s="394">
        <f t="shared" si="85"/>
        <v>34296.269999999997</v>
      </c>
      <c r="Q455" s="390">
        <v>1029</v>
      </c>
      <c r="R455" s="390" t="s">
        <v>38</v>
      </c>
      <c r="S455" s="11">
        <f t="shared" si="86"/>
        <v>845.36</v>
      </c>
      <c r="T455" s="11">
        <f t="shared" si="87"/>
        <v>4487.3099999999995</v>
      </c>
      <c r="U455" s="11">
        <f t="shared" si="87"/>
        <v>6070.5999999999995</v>
      </c>
      <c r="V455" s="11">
        <f t="shared" si="87"/>
        <v>7373.73</v>
      </c>
      <c r="W455" s="11">
        <f t="shared" si="87"/>
        <v>8751.98</v>
      </c>
      <c r="X455" s="11">
        <f t="shared" si="87"/>
        <v>11771.86</v>
      </c>
      <c r="Y455" s="11">
        <f t="shared" si="87"/>
        <v>15092.18</v>
      </c>
      <c r="Z455" s="11">
        <f t="shared" si="88"/>
        <v>18705.419999999998</v>
      </c>
      <c r="AA455" s="11">
        <f t="shared" si="88"/>
        <v>22889.48</v>
      </c>
      <c r="AB455" s="11">
        <f t="shared" si="88"/>
        <v>27189.96</v>
      </c>
      <c r="AC455" s="11">
        <f t="shared" si="88"/>
        <v>30510.28</v>
      </c>
      <c r="AD455" s="11">
        <f t="shared" si="88"/>
        <v>34296.269999999997</v>
      </c>
    </row>
    <row r="456" spans="1:30" x14ac:dyDescent="0.2">
      <c r="A456" s="391">
        <v>1030</v>
      </c>
      <c r="B456" s="391" t="s">
        <v>18</v>
      </c>
      <c r="C456" s="16">
        <f>+'[18]17'!$E$157</f>
        <v>5295.68</v>
      </c>
      <c r="D456" s="16">
        <f>+'[18]17'!$F$157</f>
        <v>4031.73</v>
      </c>
      <c r="E456" s="16">
        <f>+'[18]17'!$G$157</f>
        <v>3509.51</v>
      </c>
      <c r="F456" s="16">
        <f>+'[18]17'!$I$157</f>
        <v>2711.4</v>
      </c>
      <c r="G456" s="16">
        <f>+'[18]17'!$J$157</f>
        <v>2966.78</v>
      </c>
      <c r="H456" s="16">
        <f>+'[18]17'!$K$157</f>
        <v>5382.04</v>
      </c>
      <c r="I456" s="16">
        <f>+'[18]17'!$M$157</f>
        <v>6042.99</v>
      </c>
      <c r="J456" s="16">
        <f>+'[18]17'!$N$157</f>
        <v>6711.44</v>
      </c>
      <c r="K456" s="16">
        <f>+'[18]17'!$O$157</f>
        <v>6782.79</v>
      </c>
      <c r="L456" s="16">
        <f>+'[18]17'!$Q$157</f>
        <v>7195.88</v>
      </c>
      <c r="M456" s="16">
        <f>+'[18]17'!$R$157</f>
        <v>6320.88</v>
      </c>
      <c r="N456" s="16">
        <f>+'[18]17'!$S$157</f>
        <v>6493.63</v>
      </c>
      <c r="O456" s="395">
        <f t="shared" si="85"/>
        <v>63444.749999999993</v>
      </c>
      <c r="Q456" s="391">
        <v>1030</v>
      </c>
      <c r="R456" s="391" t="s">
        <v>18</v>
      </c>
      <c r="S456" s="16">
        <f t="shared" si="86"/>
        <v>5295.68</v>
      </c>
      <c r="T456" s="16">
        <f t="shared" si="87"/>
        <v>9327.41</v>
      </c>
      <c r="U456" s="16">
        <f t="shared" si="87"/>
        <v>12836.92</v>
      </c>
      <c r="V456" s="16">
        <f t="shared" si="87"/>
        <v>15548.32</v>
      </c>
      <c r="W456" s="16">
        <f t="shared" si="87"/>
        <v>18515.099999999999</v>
      </c>
      <c r="X456" s="16">
        <f t="shared" si="87"/>
        <v>23897.14</v>
      </c>
      <c r="Y456" s="16">
        <f t="shared" si="87"/>
        <v>29940.129999999997</v>
      </c>
      <c r="Z456" s="16">
        <f t="shared" si="88"/>
        <v>36651.57</v>
      </c>
      <c r="AA456" s="16">
        <f t="shared" si="88"/>
        <v>43434.36</v>
      </c>
      <c r="AB456" s="16">
        <f t="shared" si="88"/>
        <v>50630.239999999998</v>
      </c>
      <c r="AC456" s="16">
        <f t="shared" si="88"/>
        <v>56951.119999999995</v>
      </c>
      <c r="AD456" s="16">
        <f t="shared" si="88"/>
        <v>63444.749999999993</v>
      </c>
    </row>
    <row r="457" spans="1:30" x14ac:dyDescent="0.2">
      <c r="A457" s="392">
        <v>10300</v>
      </c>
      <c r="B457" s="392" t="s">
        <v>167</v>
      </c>
      <c r="C457" s="396">
        <f t="shared" ref="C457:N457" si="89">SUM(C429:C456)</f>
        <v>341588.47999999998</v>
      </c>
      <c r="D457" s="396">
        <f t="shared" si="89"/>
        <v>296392.55000000005</v>
      </c>
      <c r="E457" s="396">
        <f t="shared" si="89"/>
        <v>229393.19000000003</v>
      </c>
      <c r="F457" s="396">
        <f t="shared" si="89"/>
        <v>204753.34999999998</v>
      </c>
      <c r="G457" s="396">
        <f t="shared" si="89"/>
        <v>225050.68</v>
      </c>
      <c r="H457" s="396">
        <f t="shared" si="89"/>
        <v>352778.6</v>
      </c>
      <c r="I457" s="396">
        <f t="shared" si="89"/>
        <v>339587.3</v>
      </c>
      <c r="J457" s="396">
        <f t="shared" si="89"/>
        <v>410977.37000000005</v>
      </c>
      <c r="K457" s="396">
        <f t="shared" si="89"/>
        <v>422482.58</v>
      </c>
      <c r="L457" s="396">
        <f t="shared" si="89"/>
        <v>398169.2</v>
      </c>
      <c r="M457" s="396">
        <f t="shared" si="89"/>
        <v>391707.08</v>
      </c>
      <c r="N457" s="396">
        <f t="shared" si="89"/>
        <v>395437.86</v>
      </c>
      <c r="O457" s="396">
        <f>SUM(O429:O456)</f>
        <v>4008318.2399999998</v>
      </c>
      <c r="Q457" s="392">
        <v>10300</v>
      </c>
      <c r="R457" s="392" t="s">
        <v>167</v>
      </c>
      <c r="S457" s="396">
        <f t="shared" ref="S457:AC457" si="90">SUM(S429:S456)</f>
        <v>341588.47999999998</v>
      </c>
      <c r="T457" s="396">
        <f t="shared" si="90"/>
        <v>637981.03000000014</v>
      </c>
      <c r="U457" s="396">
        <f t="shared" si="90"/>
        <v>867374.22000000009</v>
      </c>
      <c r="V457" s="396">
        <f t="shared" si="90"/>
        <v>1072127.5699999998</v>
      </c>
      <c r="W457" s="396">
        <f t="shared" si="90"/>
        <v>1297178.2500000002</v>
      </c>
      <c r="X457" s="396">
        <f t="shared" si="90"/>
        <v>1649956.8499999999</v>
      </c>
      <c r="Y457" s="396">
        <f t="shared" si="90"/>
        <v>1989544.1500000001</v>
      </c>
      <c r="Z457" s="396">
        <f t="shared" si="90"/>
        <v>2400521.5200000005</v>
      </c>
      <c r="AA457" s="396">
        <f t="shared" si="90"/>
        <v>2823004.1</v>
      </c>
      <c r="AB457" s="396">
        <f t="shared" si="90"/>
        <v>3221173.3000000007</v>
      </c>
      <c r="AC457" s="396">
        <f t="shared" si="90"/>
        <v>3612880.3799999994</v>
      </c>
      <c r="AD457" s="396">
        <f>SUM(AD429:AD456)</f>
        <v>4008318.2399999998</v>
      </c>
    </row>
    <row r="459" spans="1:30" ht="15" x14ac:dyDescent="0.2">
      <c r="A459" s="414" t="s">
        <v>157</v>
      </c>
      <c r="B459" s="414"/>
      <c r="C459" s="415"/>
      <c r="D459" s="415"/>
      <c r="E459" s="415"/>
      <c r="F459" s="415"/>
      <c r="G459" s="415"/>
      <c r="H459" s="415"/>
      <c r="I459" s="415"/>
      <c r="J459" s="415"/>
      <c r="K459" s="415"/>
      <c r="L459" s="415"/>
      <c r="M459" s="415"/>
      <c r="N459" s="415"/>
      <c r="O459" s="415"/>
      <c r="P459" s="415"/>
      <c r="Q459" s="415"/>
      <c r="R459" s="415"/>
      <c r="S459" s="415"/>
      <c r="T459" s="415"/>
      <c r="U459" s="415"/>
      <c r="V459" s="415"/>
      <c r="W459" s="415"/>
      <c r="X459" s="415"/>
      <c r="Y459" s="415"/>
      <c r="Z459" s="415"/>
      <c r="AA459" s="415"/>
      <c r="AB459" s="415"/>
      <c r="AC459" s="415"/>
      <c r="AD459" s="415"/>
    </row>
    <row r="461" spans="1:30" x14ac:dyDescent="0.2">
      <c r="A461" s="397" t="s">
        <v>144</v>
      </c>
      <c r="B461" s="397" t="s">
        <v>154</v>
      </c>
      <c r="C461" s="397" t="s">
        <v>0</v>
      </c>
      <c r="D461" s="397" t="s">
        <v>1</v>
      </c>
      <c r="E461" s="397" t="s">
        <v>2</v>
      </c>
      <c r="F461" s="397" t="s">
        <v>3</v>
      </c>
      <c r="G461" s="397" t="s">
        <v>4</v>
      </c>
      <c r="H461" s="397" t="s">
        <v>5</v>
      </c>
      <c r="I461" s="397" t="s">
        <v>6</v>
      </c>
      <c r="J461" s="397" t="s">
        <v>7</v>
      </c>
      <c r="K461" s="397" t="s">
        <v>8</v>
      </c>
      <c r="L461" s="397" t="s">
        <v>9</v>
      </c>
      <c r="M461" s="397" t="s">
        <v>10</v>
      </c>
      <c r="N461" s="397" t="s">
        <v>11</v>
      </c>
      <c r="O461" s="397" t="s">
        <v>167</v>
      </c>
      <c r="Q461" s="397" t="s">
        <v>73</v>
      </c>
      <c r="R461" s="397" t="s">
        <v>154</v>
      </c>
      <c r="S461" s="397" t="s">
        <v>74</v>
      </c>
      <c r="T461" s="397" t="s">
        <v>75</v>
      </c>
      <c r="U461" s="397" t="s">
        <v>76</v>
      </c>
      <c r="V461" s="397" t="s">
        <v>77</v>
      </c>
      <c r="W461" s="397" t="s">
        <v>78</v>
      </c>
      <c r="X461" s="397" t="s">
        <v>79</v>
      </c>
      <c r="Y461" s="397" t="s">
        <v>80</v>
      </c>
      <c r="Z461" s="397" t="s">
        <v>81</v>
      </c>
      <c r="AA461" s="397" t="s">
        <v>82</v>
      </c>
      <c r="AB461" s="397" t="s">
        <v>83</v>
      </c>
      <c r="AC461" s="397" t="s">
        <v>84</v>
      </c>
      <c r="AD461" s="397" t="s">
        <v>85</v>
      </c>
    </row>
    <row r="462" spans="1:30" x14ac:dyDescent="0.2">
      <c r="A462" s="398"/>
      <c r="B462" s="398" t="s">
        <v>46</v>
      </c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403"/>
      <c r="Q462" s="398"/>
      <c r="R462" s="398" t="s">
        <v>46</v>
      </c>
      <c r="S462" s="387"/>
      <c r="T462" s="387"/>
      <c r="U462" s="387"/>
      <c r="V462" s="387"/>
      <c r="W462" s="387"/>
      <c r="X462" s="387"/>
      <c r="Y462" s="387"/>
      <c r="Z462" s="387"/>
      <c r="AA462" s="387"/>
      <c r="AB462" s="387"/>
      <c r="AC462" s="387"/>
      <c r="AD462" s="387"/>
    </row>
    <row r="463" spans="1:30" x14ac:dyDescent="0.2">
      <c r="A463" s="399">
        <v>1004</v>
      </c>
      <c r="B463" s="399" t="s">
        <v>94</v>
      </c>
      <c r="C463" s="21">
        <f t="shared" ref="C463:O478" si="91">+C306/(C32*10^6)</f>
        <v>0.69864401950899657</v>
      </c>
      <c r="D463" s="21">
        <f t="shared" si="91"/>
        <v>0.64710619540380632</v>
      </c>
      <c r="E463" s="21">
        <f t="shared" si="91"/>
        <v>0.65273889752894421</v>
      </c>
      <c r="F463" s="21">
        <f t="shared" si="91"/>
        <v>0.62384387279088249</v>
      </c>
      <c r="G463" s="21">
        <f t="shared" si="91"/>
        <v>0.58837571957782409</v>
      </c>
      <c r="H463" s="21">
        <f t="shared" si="91"/>
        <v>0.68960835045874436</v>
      </c>
      <c r="I463" s="21">
        <f t="shared" si="91"/>
        <v>0.55893316602164778</v>
      </c>
      <c r="J463" s="21">
        <f t="shared" si="91"/>
        <v>0.65143316872235357</v>
      </c>
      <c r="K463" s="21">
        <f t="shared" si="91"/>
        <v>0.56766285784283455</v>
      </c>
      <c r="L463" s="21">
        <f t="shared" si="91"/>
        <v>0.62032957500560681</v>
      </c>
      <c r="M463" s="21">
        <f t="shared" si="91"/>
        <v>0.60574132702394701</v>
      </c>
      <c r="N463" s="21">
        <f t="shared" si="91"/>
        <v>0.56796650534595627</v>
      </c>
      <c r="O463" s="404">
        <f>+O306/(O32*10^6)</f>
        <v>0.62185922944294869</v>
      </c>
      <c r="Q463" s="399">
        <v>1004</v>
      </c>
      <c r="R463" s="399" t="s">
        <v>94</v>
      </c>
      <c r="S463" s="21">
        <f t="shared" ref="S463:AD478" si="92">+S306/(S32*10^6)</f>
        <v>0.69864401950899657</v>
      </c>
      <c r="T463" s="21">
        <f t="shared" si="92"/>
        <v>0.67244101410833579</v>
      </c>
      <c r="U463" s="21">
        <f t="shared" si="92"/>
        <v>0.66574193382825786</v>
      </c>
      <c r="V463" s="21">
        <f t="shared" si="92"/>
        <v>0.6548697327930656</v>
      </c>
      <c r="W463" s="21">
        <f t="shared" si="92"/>
        <v>0.64186949618078126</v>
      </c>
      <c r="X463" s="21">
        <f t="shared" si="92"/>
        <v>0.64947404814307241</v>
      </c>
      <c r="Y463" s="21">
        <f t="shared" si="92"/>
        <v>0.63544304642859717</v>
      </c>
      <c r="Z463" s="21">
        <f t="shared" si="92"/>
        <v>0.63733730596055671</v>
      </c>
      <c r="AA463" s="21">
        <f t="shared" si="92"/>
        <v>0.6292558693200675</v>
      </c>
      <c r="AB463" s="21">
        <f t="shared" si="92"/>
        <v>0.62842005566037684</v>
      </c>
      <c r="AC463" s="21">
        <f t="shared" si="92"/>
        <v>0.62651610437021543</v>
      </c>
      <c r="AD463" s="21">
        <f t="shared" si="92"/>
        <v>0.62185922944294869</v>
      </c>
    </row>
    <row r="464" spans="1:30" x14ac:dyDescent="0.2">
      <c r="A464" s="399">
        <v>1005</v>
      </c>
      <c r="B464" s="399" t="s">
        <v>13</v>
      </c>
      <c r="C464" s="21">
        <f t="shared" si="91"/>
        <v>0.77006984618361218</v>
      </c>
      <c r="D464" s="21">
        <f t="shared" si="91"/>
        <v>0.66156713257094457</v>
      </c>
      <c r="E464" s="21">
        <f t="shared" si="91"/>
        <v>0.66678168936529503</v>
      </c>
      <c r="F464" s="21">
        <f t="shared" si="91"/>
        <v>0.60854238253778914</v>
      </c>
      <c r="G464" s="21">
        <f t="shared" si="91"/>
        <v>0.54412982811639032</v>
      </c>
      <c r="H464" s="21">
        <f t="shared" si="91"/>
        <v>0.66872622885154587</v>
      </c>
      <c r="I464" s="21">
        <f t="shared" si="91"/>
        <v>0.54430613974270092</v>
      </c>
      <c r="J464" s="21">
        <f t="shared" si="91"/>
        <v>0.6080696240370328</v>
      </c>
      <c r="K464" s="21">
        <f t="shared" si="91"/>
        <v>0.57264800914649283</v>
      </c>
      <c r="L464" s="21">
        <f t="shared" si="91"/>
        <v>0.60170689213425566</v>
      </c>
      <c r="M464" s="21">
        <f t="shared" si="91"/>
        <v>0.62592461872828942</v>
      </c>
      <c r="N464" s="21">
        <f t="shared" si="91"/>
        <v>0.58775016070280706</v>
      </c>
      <c r="O464" s="404">
        <f t="shared" si="91"/>
        <v>0.61878635402890603</v>
      </c>
      <c r="Q464" s="399">
        <v>1005</v>
      </c>
      <c r="R464" s="399" t="s">
        <v>13</v>
      </c>
      <c r="S464" s="21">
        <f t="shared" si="92"/>
        <v>0.77006984618361218</v>
      </c>
      <c r="T464" s="21">
        <f t="shared" si="92"/>
        <v>0.71447843152054946</v>
      </c>
      <c r="U464" s="21">
        <f t="shared" si="92"/>
        <v>0.69828466380008725</v>
      </c>
      <c r="V464" s="21">
        <f t="shared" si="92"/>
        <v>0.67501737930270445</v>
      </c>
      <c r="W464" s="21">
        <f t="shared" si="92"/>
        <v>0.64803419617729829</v>
      </c>
      <c r="X464" s="21">
        <f t="shared" si="92"/>
        <v>0.65136879347602228</v>
      </c>
      <c r="Y464" s="21">
        <f t="shared" si="92"/>
        <v>0.63356150763143604</v>
      </c>
      <c r="Z464" s="21">
        <f t="shared" si="92"/>
        <v>0.63023604466420524</v>
      </c>
      <c r="AA464" s="21">
        <f t="shared" si="92"/>
        <v>0.62340959534257034</v>
      </c>
      <c r="AB464" s="21">
        <f t="shared" si="92"/>
        <v>0.6211713381260493</v>
      </c>
      <c r="AC464" s="21">
        <f t="shared" si="92"/>
        <v>0.62158305711987138</v>
      </c>
      <c r="AD464" s="21">
        <f t="shared" si="92"/>
        <v>0.61878635402890614</v>
      </c>
    </row>
    <row r="465" spans="1:30" x14ac:dyDescent="0.2">
      <c r="A465" s="399">
        <v>1006</v>
      </c>
      <c r="B465" s="399" t="s">
        <v>14</v>
      </c>
      <c r="C465" s="21">
        <f t="shared" si="91"/>
        <v>5.1531858812743532E-2</v>
      </c>
      <c r="D465" s="21">
        <f t="shared" si="91"/>
        <v>4.3942056648895327E-2</v>
      </c>
      <c r="E465" s="21">
        <f t="shared" si="91"/>
        <v>4.145739500177744E-2</v>
      </c>
      <c r="F465" s="21">
        <f t="shared" si="91"/>
        <v>3.5254733078735681E-2</v>
      </c>
      <c r="G465" s="21">
        <f t="shared" si="91"/>
        <v>3.9323943292116505E-2</v>
      </c>
      <c r="H465" s="21">
        <f t="shared" si="91"/>
        <v>5.0131070834625251E-2</v>
      </c>
      <c r="I465" s="21">
        <f t="shared" si="91"/>
        <v>4.2437894000225358E-2</v>
      </c>
      <c r="J465" s="21">
        <f t="shared" si="91"/>
        <v>5.2246451046392507E-2</v>
      </c>
      <c r="K465" s="21">
        <f t="shared" si="91"/>
        <v>4.5854321435042582E-2</v>
      </c>
      <c r="L465" s="21">
        <f t="shared" si="91"/>
        <v>5.1384827111646311E-2</v>
      </c>
      <c r="M465" s="21">
        <f t="shared" si="91"/>
        <v>4.6616889512077056E-2</v>
      </c>
      <c r="N465" s="21">
        <f t="shared" si="91"/>
        <v>4.407979731883694E-2</v>
      </c>
      <c r="O465" s="404">
        <f t="shared" si="91"/>
        <v>4.5219705088776582E-2</v>
      </c>
      <c r="Q465" s="399">
        <v>1006</v>
      </c>
      <c r="R465" s="399" t="s">
        <v>14</v>
      </c>
      <c r="S465" s="21">
        <f t="shared" si="92"/>
        <v>5.1531858812743532E-2</v>
      </c>
      <c r="T465" s="21">
        <f t="shared" si="92"/>
        <v>4.76540483583495E-2</v>
      </c>
      <c r="U465" s="21">
        <f t="shared" si="92"/>
        <v>4.5477753252436082E-2</v>
      </c>
      <c r="V465" s="21">
        <f t="shared" si="92"/>
        <v>4.2700808354051316E-2</v>
      </c>
      <c r="W465" s="21">
        <f t="shared" si="92"/>
        <v>4.1985061096303476E-2</v>
      </c>
      <c r="X465" s="21">
        <f t="shared" si="92"/>
        <v>4.3328340509790918E-2</v>
      </c>
      <c r="Y465" s="21">
        <f t="shared" si="92"/>
        <v>4.3182449524699733E-2</v>
      </c>
      <c r="Z465" s="21">
        <f t="shared" si="92"/>
        <v>4.4337629581587386E-2</v>
      </c>
      <c r="AA465" s="21">
        <f t="shared" si="92"/>
        <v>4.4524322767106231E-2</v>
      </c>
      <c r="AB465" s="21">
        <f t="shared" si="92"/>
        <v>4.5193266964682594E-2</v>
      </c>
      <c r="AC465" s="21">
        <f t="shared" si="92"/>
        <v>4.5323260251923576E-2</v>
      </c>
      <c r="AD465" s="21">
        <f t="shared" si="92"/>
        <v>4.5219705088776582E-2</v>
      </c>
    </row>
    <row r="466" spans="1:30" x14ac:dyDescent="0.2">
      <c r="A466" s="399">
        <v>1007</v>
      </c>
      <c r="B466" s="399" t="s">
        <v>15</v>
      </c>
      <c r="C466" s="21">
        <f t="shared" si="91"/>
        <v>0.42496251412826125</v>
      </c>
      <c r="D466" s="21">
        <f t="shared" si="91"/>
        <v>0.42174452530414974</v>
      </c>
      <c r="E466" s="21">
        <f t="shared" si="91"/>
        <v>0.42685441699349663</v>
      </c>
      <c r="F466" s="21">
        <f t="shared" si="91"/>
        <v>0.41704908470017299</v>
      </c>
      <c r="G466" s="21">
        <f t="shared" si="91"/>
        <v>0.38843223216282252</v>
      </c>
      <c r="H466" s="21">
        <f t="shared" si="91"/>
        <v>0.4636202365165738</v>
      </c>
      <c r="I466" s="21">
        <f t="shared" si="91"/>
        <v>0.36654309987758066</v>
      </c>
      <c r="J466" s="21">
        <f t="shared" si="91"/>
        <v>0.42078456858347951</v>
      </c>
      <c r="K466" s="21">
        <f t="shared" si="91"/>
        <v>0.38299276889929157</v>
      </c>
      <c r="L466" s="21">
        <f t="shared" si="91"/>
        <v>0.4248182108688705</v>
      </c>
      <c r="M466" s="21">
        <f t="shared" si="91"/>
        <v>0.40968330381337331</v>
      </c>
      <c r="N466" s="21">
        <f t="shared" si="91"/>
        <v>0.40011713021301482</v>
      </c>
      <c r="O466" s="404">
        <f t="shared" si="91"/>
        <v>0.411266052706663</v>
      </c>
      <c r="Q466" s="399">
        <v>1007</v>
      </c>
      <c r="R466" s="399" t="s">
        <v>15</v>
      </c>
      <c r="S466" s="21">
        <f t="shared" si="92"/>
        <v>0.42496251412826125</v>
      </c>
      <c r="T466" s="21">
        <f t="shared" si="92"/>
        <v>0.42335091264798114</v>
      </c>
      <c r="U466" s="21">
        <f t="shared" si="92"/>
        <v>0.42457138174545273</v>
      </c>
      <c r="V466" s="21">
        <f t="shared" si="92"/>
        <v>0.42258818893096756</v>
      </c>
      <c r="W466" s="21">
        <f t="shared" si="92"/>
        <v>0.4155337809066007</v>
      </c>
      <c r="X466" s="21">
        <f t="shared" si="92"/>
        <v>0.4233665758193989</v>
      </c>
      <c r="Y466" s="21">
        <f t="shared" si="92"/>
        <v>0.4141869607407842</v>
      </c>
      <c r="Z466" s="21">
        <f t="shared" si="92"/>
        <v>0.41499267434076903</v>
      </c>
      <c r="AA466" s="21">
        <f t="shared" si="92"/>
        <v>0.4111929802442254</v>
      </c>
      <c r="AB466" s="21">
        <f t="shared" si="92"/>
        <v>0.41249700040799026</v>
      </c>
      <c r="AC466" s="21">
        <f t="shared" si="92"/>
        <v>0.41225006955929588</v>
      </c>
      <c r="AD466" s="21">
        <f t="shared" si="92"/>
        <v>0.411266052706663</v>
      </c>
    </row>
    <row r="467" spans="1:30" x14ac:dyDescent="0.2">
      <c r="A467" s="399">
        <v>1008</v>
      </c>
      <c r="B467" s="399" t="s">
        <v>16</v>
      </c>
      <c r="C467" s="21">
        <f t="shared" si="91"/>
        <v>0.56055378112917542</v>
      </c>
      <c r="D467" s="21">
        <f t="shared" si="91"/>
        <v>0.53410912448976411</v>
      </c>
      <c r="E467" s="21">
        <f t="shared" si="91"/>
        <v>0.51629288553170238</v>
      </c>
      <c r="F467" s="21">
        <f t="shared" si="91"/>
        <v>0.4705827659574468</v>
      </c>
      <c r="G467" s="21">
        <f t="shared" si="91"/>
        <v>0.43291721177733028</v>
      </c>
      <c r="H467" s="21">
        <f t="shared" si="91"/>
        <v>0.55508106664940693</v>
      </c>
      <c r="I467" s="21">
        <f t="shared" si="91"/>
        <v>0.44752726165092904</v>
      </c>
      <c r="J467" s="21">
        <f t="shared" si="91"/>
        <v>0.52571087727884502</v>
      </c>
      <c r="K467" s="21">
        <f t="shared" si="91"/>
        <v>0.47574599804800199</v>
      </c>
      <c r="L467" s="21">
        <f t="shared" si="91"/>
        <v>0.50408813209811942</v>
      </c>
      <c r="M467" s="21">
        <f t="shared" si="91"/>
        <v>0.50723513833931222</v>
      </c>
      <c r="N467" s="21">
        <f t="shared" si="91"/>
        <v>0.50236575692126451</v>
      </c>
      <c r="O467" s="404">
        <f t="shared" si="91"/>
        <v>0.50103851033261393</v>
      </c>
      <c r="Q467" s="399">
        <v>1008</v>
      </c>
      <c r="R467" s="399" t="s">
        <v>16</v>
      </c>
      <c r="S467" s="21">
        <f t="shared" si="92"/>
        <v>0.56055378112917542</v>
      </c>
      <c r="T467" s="21">
        <f t="shared" si="92"/>
        <v>0.54712622889453666</v>
      </c>
      <c r="U467" s="21">
        <f t="shared" si="92"/>
        <v>0.53646612974745544</v>
      </c>
      <c r="V467" s="21">
        <f t="shared" si="92"/>
        <v>0.51890194973643011</v>
      </c>
      <c r="W467" s="21">
        <f t="shared" si="92"/>
        <v>0.50130827881795614</v>
      </c>
      <c r="X467" s="21">
        <f t="shared" si="92"/>
        <v>0.50973692286621552</v>
      </c>
      <c r="Y467" s="21">
        <f t="shared" si="92"/>
        <v>0.49992097508563077</v>
      </c>
      <c r="Z467" s="21">
        <f t="shared" si="92"/>
        <v>0.50308153750275286</v>
      </c>
      <c r="AA467" s="21">
        <f t="shared" si="92"/>
        <v>0.49990364610940308</v>
      </c>
      <c r="AB467" s="21">
        <f t="shared" si="92"/>
        <v>0.50031028392657917</v>
      </c>
      <c r="AC467" s="21">
        <f t="shared" si="92"/>
        <v>0.50092333737253669</v>
      </c>
      <c r="AD467" s="21">
        <f t="shared" si="92"/>
        <v>0.50103851033261393</v>
      </c>
    </row>
    <row r="468" spans="1:30" x14ac:dyDescent="0.2">
      <c r="A468" s="399">
        <v>1009</v>
      </c>
      <c r="B468" s="399" t="s">
        <v>17</v>
      </c>
      <c r="C468" s="21">
        <f t="shared" si="91"/>
        <v>0.56483061143106217</v>
      </c>
      <c r="D468" s="21">
        <f t="shared" si="91"/>
        <v>0.52003652619527885</v>
      </c>
      <c r="E468" s="21">
        <f t="shared" si="91"/>
        <v>0.54794803017602689</v>
      </c>
      <c r="F468" s="21">
        <f t="shared" si="91"/>
        <v>0.55777031181379011</v>
      </c>
      <c r="G468" s="21">
        <f t="shared" si="91"/>
        <v>0.50363020355031707</v>
      </c>
      <c r="H468" s="21">
        <f t="shared" si="91"/>
        <v>0.59801841187912885</v>
      </c>
      <c r="I468" s="21">
        <f t="shared" si="91"/>
        <v>0.53224933913191785</v>
      </c>
      <c r="J468" s="21">
        <f t="shared" si="91"/>
        <v>0.52559982227488156</v>
      </c>
      <c r="K468" s="21">
        <f t="shared" si="91"/>
        <v>0.52417984761234193</v>
      </c>
      <c r="L468" s="21">
        <f t="shared" si="91"/>
        <v>0.57654829832690058</v>
      </c>
      <c r="M468" s="21">
        <f t="shared" si="91"/>
        <v>0.52365002816709061</v>
      </c>
      <c r="N468" s="21">
        <f t="shared" si="91"/>
        <v>0.62064213323010864</v>
      </c>
      <c r="O468" s="404">
        <f t="shared" si="91"/>
        <v>0.54895881236071076</v>
      </c>
      <c r="Q468" s="399">
        <v>1009</v>
      </c>
      <c r="R468" s="399" t="s">
        <v>17</v>
      </c>
      <c r="S468" s="21">
        <f t="shared" si="92"/>
        <v>0.56483061143106217</v>
      </c>
      <c r="T468" s="21">
        <f t="shared" si="92"/>
        <v>0.54220444542354529</v>
      </c>
      <c r="U468" s="21">
        <f t="shared" si="92"/>
        <v>0.54410044979815964</v>
      </c>
      <c r="V468" s="21">
        <f t="shared" si="92"/>
        <v>0.54764471985188123</v>
      </c>
      <c r="W468" s="21">
        <f t="shared" si="92"/>
        <v>0.53868965254523227</v>
      </c>
      <c r="X468" s="21">
        <f t="shared" si="92"/>
        <v>0.54809423426833892</v>
      </c>
      <c r="Y468" s="21">
        <f t="shared" si="92"/>
        <v>0.54568851941137941</v>
      </c>
      <c r="Z468" s="21">
        <f t="shared" si="92"/>
        <v>0.54295728467264337</v>
      </c>
      <c r="AA468" s="21">
        <f t="shared" si="92"/>
        <v>0.54074634407763777</v>
      </c>
      <c r="AB468" s="21">
        <f t="shared" si="92"/>
        <v>0.54435973770142698</v>
      </c>
      <c r="AC468" s="21">
        <f t="shared" si="92"/>
        <v>0.542409514210067</v>
      </c>
      <c r="AD468" s="21">
        <f t="shared" si="92"/>
        <v>0.54895881236071087</v>
      </c>
    </row>
    <row r="469" spans="1:30" x14ac:dyDescent="0.2">
      <c r="A469" s="399">
        <v>1010</v>
      </c>
      <c r="B469" s="399" t="s">
        <v>19</v>
      </c>
      <c r="C469" s="21">
        <f t="shared" si="91"/>
        <v>0.24061016002741151</v>
      </c>
      <c r="D469" s="21">
        <f t="shared" si="91"/>
        <v>0.26400805270863842</v>
      </c>
      <c r="E469" s="21">
        <f t="shared" si="91"/>
        <v>0.23287725108673155</v>
      </c>
      <c r="F469" s="21">
        <f t="shared" si="91"/>
        <v>0.2068880980624753</v>
      </c>
      <c r="G469" s="21">
        <f t="shared" si="91"/>
        <v>0.19468280535597654</v>
      </c>
      <c r="H469" s="21">
        <f t="shared" si="91"/>
        <v>0.26362470495672702</v>
      </c>
      <c r="I469" s="21">
        <f t="shared" si="91"/>
        <v>0.24714135698685688</v>
      </c>
      <c r="J469" s="21">
        <f t="shared" si="91"/>
        <v>0.24389345604329321</v>
      </c>
      <c r="K469" s="21">
        <f t="shared" si="91"/>
        <v>0.22435267751268795</v>
      </c>
      <c r="L469" s="21">
        <f t="shared" si="91"/>
        <v>0.24714958979459689</v>
      </c>
      <c r="M469" s="21">
        <f t="shared" si="91"/>
        <v>0.19453973254427306</v>
      </c>
      <c r="N469" s="21">
        <f t="shared" si="91"/>
        <v>0.23966243002632459</v>
      </c>
      <c r="O469" s="404">
        <f t="shared" si="91"/>
        <v>0.23305351898467305</v>
      </c>
      <c r="Q469" s="399">
        <v>1010</v>
      </c>
      <c r="R469" s="399" t="s">
        <v>19</v>
      </c>
      <c r="S469" s="21">
        <f t="shared" si="92"/>
        <v>0.24061016002741151</v>
      </c>
      <c r="T469" s="21">
        <f t="shared" si="92"/>
        <v>0.25244085373887187</v>
      </c>
      <c r="U469" s="21">
        <f t="shared" si="92"/>
        <v>0.24591883465179454</v>
      </c>
      <c r="V469" s="21">
        <f t="shared" si="92"/>
        <v>0.23593419795391807</v>
      </c>
      <c r="W469" s="21">
        <f t="shared" si="92"/>
        <v>0.22724514965617043</v>
      </c>
      <c r="X469" s="21">
        <f t="shared" si="92"/>
        <v>0.23298556983031005</v>
      </c>
      <c r="Y469" s="21">
        <f t="shared" si="92"/>
        <v>0.23519774095136678</v>
      </c>
      <c r="Z469" s="21">
        <f t="shared" si="92"/>
        <v>0.23634472343379179</v>
      </c>
      <c r="AA469" s="21">
        <f t="shared" si="92"/>
        <v>0.23498574930056684</v>
      </c>
      <c r="AB469" s="21">
        <f t="shared" si="92"/>
        <v>0.23609808863773857</v>
      </c>
      <c r="AC469" s="21">
        <f t="shared" si="92"/>
        <v>0.23246747842015603</v>
      </c>
      <c r="AD469" s="21">
        <f t="shared" si="92"/>
        <v>0.23305351898467302</v>
      </c>
    </row>
    <row r="470" spans="1:30" x14ac:dyDescent="0.2">
      <c r="A470" s="399">
        <v>1011</v>
      </c>
      <c r="B470" s="399" t="s">
        <v>20</v>
      </c>
      <c r="C470" s="21">
        <f t="shared" si="91"/>
        <v>0.57436726397637605</v>
      </c>
      <c r="D470" s="21">
        <f t="shared" si="91"/>
        <v>0.52746695164206081</v>
      </c>
      <c r="E470" s="21">
        <f t="shared" si="91"/>
        <v>0.56957680250783704</v>
      </c>
      <c r="F470" s="21">
        <f t="shared" si="91"/>
        <v>0.53209593570649871</v>
      </c>
      <c r="G470" s="21">
        <f t="shared" si="91"/>
        <v>0.49172690544775988</v>
      </c>
      <c r="H470" s="21">
        <f t="shared" si="91"/>
        <v>0.63622661748654441</v>
      </c>
      <c r="I470" s="21">
        <f t="shared" si="91"/>
        <v>0.53155145254612102</v>
      </c>
      <c r="J470" s="21">
        <f t="shared" si="91"/>
        <v>0.63274994282497388</v>
      </c>
      <c r="K470" s="21">
        <f t="shared" si="91"/>
        <v>0.5484766914191419</v>
      </c>
      <c r="L470" s="21">
        <f t="shared" si="91"/>
        <v>0.59722318197172219</v>
      </c>
      <c r="M470" s="21">
        <f t="shared" si="91"/>
        <v>0.57986887354265104</v>
      </c>
      <c r="N470" s="21">
        <f t="shared" si="91"/>
        <v>0.56813498225377113</v>
      </c>
      <c r="O470" s="404">
        <f t="shared" si="91"/>
        <v>0.56495071722487744</v>
      </c>
      <c r="Q470" s="399">
        <v>1011</v>
      </c>
      <c r="R470" s="399" t="s">
        <v>20</v>
      </c>
      <c r="S470" s="21">
        <f t="shared" si="92"/>
        <v>0.57436726397637605</v>
      </c>
      <c r="T470" s="21">
        <f t="shared" si="92"/>
        <v>0.55070467295935099</v>
      </c>
      <c r="U470" s="21">
        <f t="shared" si="92"/>
        <v>0.55697053065135926</v>
      </c>
      <c r="V470" s="21">
        <f t="shared" si="92"/>
        <v>0.55049165516788223</v>
      </c>
      <c r="W470" s="21">
        <f t="shared" si="92"/>
        <v>0.53840039438908827</v>
      </c>
      <c r="X470" s="21">
        <f t="shared" si="92"/>
        <v>0.55457423903472602</v>
      </c>
      <c r="Y470" s="21">
        <f t="shared" si="92"/>
        <v>0.55065085191121843</v>
      </c>
      <c r="Z470" s="21">
        <f t="shared" si="92"/>
        <v>0.56115527634345186</v>
      </c>
      <c r="AA470" s="21">
        <f t="shared" si="92"/>
        <v>0.55968726738608632</v>
      </c>
      <c r="AB470" s="21">
        <f t="shared" si="92"/>
        <v>0.56319587117354197</v>
      </c>
      <c r="AC470" s="21">
        <f t="shared" si="92"/>
        <v>0.56466735482809682</v>
      </c>
      <c r="AD470" s="21">
        <f t="shared" si="92"/>
        <v>0.56495071722487755</v>
      </c>
    </row>
    <row r="471" spans="1:30" x14ac:dyDescent="0.2">
      <c r="A471" s="399">
        <v>1012</v>
      </c>
      <c r="B471" s="399" t="s">
        <v>21</v>
      </c>
      <c r="C471" s="21">
        <f t="shared" si="91"/>
        <v>0.81232813986289254</v>
      </c>
      <c r="D471" s="21">
        <f t="shared" si="91"/>
        <v>0.75806743356061956</v>
      </c>
      <c r="E471" s="21">
        <f t="shared" si="91"/>
        <v>0.76923078360416819</v>
      </c>
      <c r="F471" s="21">
        <f t="shared" si="91"/>
        <v>0.70850586780232339</v>
      </c>
      <c r="G471" s="21">
        <f t="shared" si="91"/>
        <v>0.6634958689646927</v>
      </c>
      <c r="H471" s="21">
        <f t="shared" si="91"/>
        <v>0.80865287391310126</v>
      </c>
      <c r="I471" s="21">
        <f t="shared" si="91"/>
        <v>0.61222287985360557</v>
      </c>
      <c r="J471" s="21">
        <f t="shared" si="91"/>
        <v>0.70145404647302401</v>
      </c>
      <c r="K471" s="21">
        <f t="shared" si="91"/>
        <v>0.60504930714363125</v>
      </c>
      <c r="L471" s="21">
        <f t="shared" si="91"/>
        <v>0.65519807904936633</v>
      </c>
      <c r="M471" s="21">
        <f t="shared" si="91"/>
        <v>0.65636658118101554</v>
      </c>
      <c r="N471" s="21">
        <f t="shared" si="91"/>
        <v>0.60064148405034534</v>
      </c>
      <c r="O471" s="404">
        <f t="shared" si="91"/>
        <v>0.69281508547765858</v>
      </c>
      <c r="Q471" s="399">
        <v>1012</v>
      </c>
      <c r="R471" s="399" t="s">
        <v>21</v>
      </c>
      <c r="S471" s="21">
        <f t="shared" si="92"/>
        <v>0.81232813986289254</v>
      </c>
      <c r="T471" s="21">
        <f t="shared" si="92"/>
        <v>0.78469680994058388</v>
      </c>
      <c r="U471" s="21">
        <f t="shared" si="92"/>
        <v>0.77942657301099316</v>
      </c>
      <c r="V471" s="21">
        <f t="shared" si="92"/>
        <v>0.76140657924525013</v>
      </c>
      <c r="W471" s="21">
        <f t="shared" si="92"/>
        <v>0.74172478914001505</v>
      </c>
      <c r="X471" s="21">
        <f t="shared" si="92"/>
        <v>0.75246509467022049</v>
      </c>
      <c r="Y471" s="21">
        <f t="shared" si="92"/>
        <v>0.73050106577344698</v>
      </c>
      <c r="Z471" s="21">
        <f t="shared" si="92"/>
        <v>0.72676002741834866</v>
      </c>
      <c r="AA471" s="21">
        <f t="shared" si="92"/>
        <v>0.71177538901740389</v>
      </c>
      <c r="AB471" s="21">
        <f t="shared" si="92"/>
        <v>0.70604846778294794</v>
      </c>
      <c r="AC471" s="21">
        <f t="shared" si="92"/>
        <v>0.70140962480085967</v>
      </c>
      <c r="AD471" s="21">
        <f t="shared" si="92"/>
        <v>0.69281508547765869</v>
      </c>
    </row>
    <row r="472" spans="1:30" x14ac:dyDescent="0.2">
      <c r="A472" s="399">
        <v>1013</v>
      </c>
      <c r="B472" s="399" t="s">
        <v>22</v>
      </c>
      <c r="C472" s="21">
        <f t="shared" si="91"/>
        <v>0.89400611973904509</v>
      </c>
      <c r="D472" s="21">
        <f t="shared" si="91"/>
        <v>0.79372140546063463</v>
      </c>
      <c r="E472" s="21">
        <f t="shared" si="91"/>
        <v>0.97825767091333216</v>
      </c>
      <c r="F472" s="21">
        <f t="shared" si="91"/>
        <v>0.64361673346693382</v>
      </c>
      <c r="G472" s="21">
        <f t="shared" si="91"/>
        <v>0.60520623232484927</v>
      </c>
      <c r="H472" s="21">
        <f t="shared" si="91"/>
        <v>0.76769817073170732</v>
      </c>
      <c r="I472" s="21">
        <f t="shared" si="91"/>
        <v>0.61761521122057106</v>
      </c>
      <c r="J472" s="21">
        <f t="shared" si="91"/>
        <v>0.75823293768545985</v>
      </c>
      <c r="K472" s="21">
        <f t="shared" si="91"/>
        <v>0.69947631709405567</v>
      </c>
      <c r="L472" s="21">
        <f t="shared" si="91"/>
        <v>0.80990686614485274</v>
      </c>
      <c r="M472" s="21">
        <f t="shared" si="91"/>
        <v>0.81327518796992482</v>
      </c>
      <c r="N472" s="21">
        <f t="shared" si="91"/>
        <v>0.70962497496495103</v>
      </c>
      <c r="O472" s="404">
        <f t="shared" si="91"/>
        <v>0.75045978086641518</v>
      </c>
      <c r="Q472" s="399">
        <v>1013</v>
      </c>
      <c r="R472" s="399" t="s">
        <v>22</v>
      </c>
      <c r="S472" s="21">
        <f t="shared" si="92"/>
        <v>0.89400611973904509</v>
      </c>
      <c r="T472" s="21">
        <f t="shared" si="92"/>
        <v>0.8434389489953632</v>
      </c>
      <c r="U472" s="21">
        <f t="shared" si="92"/>
        <v>0.88707358150879834</v>
      </c>
      <c r="V472" s="21">
        <f t="shared" si="92"/>
        <v>0.81922099501515</v>
      </c>
      <c r="W472" s="21">
        <f t="shared" si="92"/>
        <v>0.77483255494809522</v>
      </c>
      <c r="X472" s="21">
        <f t="shared" si="92"/>
        <v>0.77362728326251307</v>
      </c>
      <c r="Y472" s="21">
        <f t="shared" si="92"/>
        <v>0.74545899217678346</v>
      </c>
      <c r="Z472" s="21">
        <f t="shared" si="92"/>
        <v>0.74714823874115444</v>
      </c>
      <c r="AA472" s="21">
        <f t="shared" si="92"/>
        <v>0.7411068530078645</v>
      </c>
      <c r="AB472" s="21">
        <f t="shared" si="92"/>
        <v>0.74821878664666086</v>
      </c>
      <c r="AC472" s="21">
        <f t="shared" si="92"/>
        <v>0.75424904867883669</v>
      </c>
      <c r="AD472" s="21">
        <f t="shared" si="92"/>
        <v>0.75045978086641518</v>
      </c>
    </row>
    <row r="473" spans="1:30" x14ac:dyDescent="0.2">
      <c r="A473" s="399">
        <v>1014</v>
      </c>
      <c r="B473" s="399" t="s">
        <v>23</v>
      </c>
      <c r="C473" s="21">
        <f t="shared" si="91"/>
        <v>0.74814001573690703</v>
      </c>
      <c r="D473" s="21">
        <f t="shared" si="91"/>
        <v>0.53666875503110711</v>
      </c>
      <c r="E473" s="21">
        <f t="shared" si="91"/>
        <v>0.593796664460426</v>
      </c>
      <c r="F473" s="21">
        <f t="shared" si="91"/>
        <v>0.667320728529747</v>
      </c>
      <c r="G473" s="21">
        <f t="shared" si="91"/>
        <v>0.57119837056250289</v>
      </c>
      <c r="H473" s="21">
        <f t="shared" si="91"/>
        <v>0.69746201191577661</v>
      </c>
      <c r="I473" s="21">
        <f t="shared" si="91"/>
        <v>0.52845227348543555</v>
      </c>
      <c r="J473" s="21">
        <f t="shared" si="91"/>
        <v>0.62057870930245163</v>
      </c>
      <c r="K473" s="21">
        <f t="shared" si="91"/>
        <v>0.5945047750982444</v>
      </c>
      <c r="L473" s="21">
        <f t="shared" si="91"/>
        <v>0.57613311029055769</v>
      </c>
      <c r="M473" s="21">
        <f t="shared" si="91"/>
        <v>0.63159558919419023</v>
      </c>
      <c r="N473" s="21">
        <f t="shared" si="91"/>
        <v>0.57028934185416613</v>
      </c>
      <c r="O473" s="404">
        <f t="shared" si="91"/>
        <v>0.60999173976159404</v>
      </c>
      <c r="Q473" s="399">
        <v>1014</v>
      </c>
      <c r="R473" s="399" t="s">
        <v>23</v>
      </c>
      <c r="S473" s="21">
        <f t="shared" si="92"/>
        <v>0.74814001573690703</v>
      </c>
      <c r="T473" s="21">
        <f t="shared" si="92"/>
        <v>0.64202808409321621</v>
      </c>
      <c r="U473" s="21">
        <f t="shared" si="92"/>
        <v>0.62579862806341213</v>
      </c>
      <c r="V473" s="21">
        <f t="shared" si="92"/>
        <v>0.63659702773740767</v>
      </c>
      <c r="W473" s="21">
        <f t="shared" si="92"/>
        <v>0.62307992686736513</v>
      </c>
      <c r="X473" s="21">
        <f t="shared" si="92"/>
        <v>0.63524898049943801</v>
      </c>
      <c r="Y473" s="21">
        <f t="shared" si="92"/>
        <v>0.61809121905940279</v>
      </c>
      <c r="Z473" s="21">
        <f t="shared" si="92"/>
        <v>0.61840108753688616</v>
      </c>
      <c r="AA473" s="21">
        <f t="shared" si="92"/>
        <v>0.61560432755118566</v>
      </c>
      <c r="AB473" s="21">
        <f t="shared" si="92"/>
        <v>0.61169603346406587</v>
      </c>
      <c r="AC473" s="21">
        <f t="shared" si="92"/>
        <v>0.61345442098968195</v>
      </c>
      <c r="AD473" s="21">
        <f t="shared" si="92"/>
        <v>0.60999173976159404</v>
      </c>
    </row>
    <row r="474" spans="1:30" x14ac:dyDescent="0.2">
      <c r="A474" s="399">
        <v>1015</v>
      </c>
      <c r="B474" s="399" t="s">
        <v>24</v>
      </c>
      <c r="C474" s="21">
        <f t="shared" si="91"/>
        <v>0.7756327186132802</v>
      </c>
      <c r="D474" s="21">
        <f t="shared" si="91"/>
        <v>0.73450455716481555</v>
      </c>
      <c r="E474" s="21">
        <f t="shared" si="91"/>
        <v>0.72549835150900333</v>
      </c>
      <c r="F474" s="21">
        <f t="shared" si="91"/>
        <v>0.663993710691824</v>
      </c>
      <c r="G474" s="21">
        <f t="shared" si="91"/>
        <v>0.63815789473684226</v>
      </c>
      <c r="H474" s="21">
        <f t="shared" si="91"/>
        <v>0.7548328841242441</v>
      </c>
      <c r="I474" s="21">
        <f t="shared" si="91"/>
        <v>0.6046697029064787</v>
      </c>
      <c r="J474" s="21">
        <f t="shared" si="91"/>
        <v>0.71270622786559557</v>
      </c>
      <c r="K474" s="21">
        <f t="shared" si="91"/>
        <v>0.63966330095479451</v>
      </c>
      <c r="L474" s="21">
        <f t="shared" si="91"/>
        <v>0.71831792210938616</v>
      </c>
      <c r="M474" s="21">
        <f t="shared" si="91"/>
        <v>0.72538552190247896</v>
      </c>
      <c r="N474" s="21">
        <f t="shared" si="91"/>
        <v>0.66566211313123302</v>
      </c>
      <c r="O474" s="404">
        <f t="shared" si="91"/>
        <v>0.69343990691918322</v>
      </c>
      <c r="Q474" s="399">
        <v>1015</v>
      </c>
      <c r="R474" s="399" t="s">
        <v>24</v>
      </c>
      <c r="S474" s="21">
        <f t="shared" si="92"/>
        <v>0.7756327186132802</v>
      </c>
      <c r="T474" s="21">
        <f t="shared" si="92"/>
        <v>0.75483256417415301</v>
      </c>
      <c r="U474" s="21">
        <f t="shared" si="92"/>
        <v>0.74455095611608513</v>
      </c>
      <c r="V474" s="21">
        <f t="shared" si="92"/>
        <v>0.72218141472460073</v>
      </c>
      <c r="W474" s="21">
        <f t="shared" si="92"/>
        <v>0.70471977961611865</v>
      </c>
      <c r="X474" s="21">
        <f t="shared" si="92"/>
        <v>0.71312583288320253</v>
      </c>
      <c r="Y474" s="21">
        <f t="shared" si="92"/>
        <v>0.69507593743207274</v>
      </c>
      <c r="Z474" s="21">
        <f t="shared" si="92"/>
        <v>0.69733632675461532</v>
      </c>
      <c r="AA474" s="21">
        <f t="shared" si="92"/>
        <v>0.69037364590397821</v>
      </c>
      <c r="AB474" s="21">
        <f t="shared" si="92"/>
        <v>0.69307879095778846</v>
      </c>
      <c r="AC474" s="21">
        <f t="shared" si="92"/>
        <v>0.69593595787706874</v>
      </c>
      <c r="AD474" s="21">
        <f t="shared" si="92"/>
        <v>0.69343990691918311</v>
      </c>
    </row>
    <row r="475" spans="1:30" x14ac:dyDescent="0.2">
      <c r="A475" s="399">
        <v>1016</v>
      </c>
      <c r="B475" s="399" t="s">
        <v>25</v>
      </c>
      <c r="C475" s="21">
        <f t="shared" si="91"/>
        <v>0.5428967149723537</v>
      </c>
      <c r="D475" s="21">
        <f t="shared" si="91"/>
        <v>0.51330842636731311</v>
      </c>
      <c r="E475" s="21">
        <f t="shared" si="91"/>
        <v>0.5570870184254606</v>
      </c>
      <c r="F475" s="21">
        <f t="shared" si="91"/>
        <v>0.57697068328538503</v>
      </c>
      <c r="G475" s="21">
        <f t="shared" si="91"/>
        <v>0.51134769828777016</v>
      </c>
      <c r="H475" s="21">
        <f t="shared" si="91"/>
        <v>0.61453627082213869</v>
      </c>
      <c r="I475" s="21">
        <f t="shared" si="91"/>
        <v>0.54079239358234799</v>
      </c>
      <c r="J475" s="21">
        <f t="shared" si="91"/>
        <v>0.57071367001708562</v>
      </c>
      <c r="K475" s="21">
        <f t="shared" si="91"/>
        <v>0.52515199976632254</v>
      </c>
      <c r="L475" s="21">
        <f t="shared" si="91"/>
        <v>0.62936422653183788</v>
      </c>
      <c r="M475" s="21">
        <f t="shared" si="91"/>
        <v>0.60756284822447471</v>
      </c>
      <c r="N475" s="21">
        <f t="shared" si="91"/>
        <v>0.55908791416435966</v>
      </c>
      <c r="O475" s="404">
        <f t="shared" si="91"/>
        <v>0.56205724884868369</v>
      </c>
      <c r="Q475" s="399">
        <v>1016</v>
      </c>
      <c r="R475" s="399" t="s">
        <v>25</v>
      </c>
      <c r="S475" s="21">
        <f t="shared" si="92"/>
        <v>0.5428967149723537</v>
      </c>
      <c r="T475" s="21">
        <f t="shared" si="92"/>
        <v>0.52791745660717393</v>
      </c>
      <c r="U475" s="21">
        <f t="shared" si="92"/>
        <v>0.53805459101850261</v>
      </c>
      <c r="V475" s="21">
        <f t="shared" si="92"/>
        <v>0.54871670195635913</v>
      </c>
      <c r="W475" s="21">
        <f t="shared" si="92"/>
        <v>0.54093234204723772</v>
      </c>
      <c r="X475" s="21">
        <f t="shared" si="92"/>
        <v>0.55332056039526534</v>
      </c>
      <c r="Y475" s="21">
        <f t="shared" si="92"/>
        <v>0.55124553040716251</v>
      </c>
      <c r="Z475" s="21">
        <f t="shared" si="92"/>
        <v>0.55379727834885151</v>
      </c>
      <c r="AA475" s="21">
        <f t="shared" si="92"/>
        <v>0.55032046947000268</v>
      </c>
      <c r="AB475" s="21">
        <f t="shared" si="92"/>
        <v>0.55800716601535616</v>
      </c>
      <c r="AC475" s="21">
        <f t="shared" si="92"/>
        <v>0.56232126630064772</v>
      </c>
      <c r="AD475" s="21">
        <f t="shared" si="92"/>
        <v>0.56205724884868358</v>
      </c>
    </row>
    <row r="476" spans="1:30" x14ac:dyDescent="0.2">
      <c r="A476" s="399">
        <v>1017</v>
      </c>
      <c r="B476" s="399" t="s">
        <v>26</v>
      </c>
      <c r="C476" s="21">
        <f t="shared" si="91"/>
        <v>0.61501559823691965</v>
      </c>
      <c r="D476" s="21">
        <f t="shared" si="91"/>
        <v>0.58829229543725048</v>
      </c>
      <c r="E476" s="21">
        <f t="shared" si="91"/>
        <v>0.56086775609018014</v>
      </c>
      <c r="F476" s="21">
        <f t="shared" si="91"/>
        <v>0.51240108353133473</v>
      </c>
      <c r="G476" s="21">
        <f t="shared" si="91"/>
        <v>0.5010124314758061</v>
      </c>
      <c r="H476" s="21">
        <f t="shared" si="91"/>
        <v>0.62700908653956189</v>
      </c>
      <c r="I476" s="21">
        <f t="shared" si="91"/>
        <v>0.4956784736350982</v>
      </c>
      <c r="J476" s="21">
        <f t="shared" si="91"/>
        <v>0.61383926575587433</v>
      </c>
      <c r="K476" s="21">
        <f t="shared" si="91"/>
        <v>0.54219489892557393</v>
      </c>
      <c r="L476" s="21">
        <f t="shared" si="91"/>
        <v>0.55591815760586727</v>
      </c>
      <c r="M476" s="21">
        <f t="shared" si="91"/>
        <v>0.54339135889594614</v>
      </c>
      <c r="N476" s="21">
        <f t="shared" si="91"/>
        <v>0.53868873900779102</v>
      </c>
      <c r="O476" s="404">
        <f t="shared" si="91"/>
        <v>0.55630689185229543</v>
      </c>
      <c r="Q476" s="399">
        <v>1017</v>
      </c>
      <c r="R476" s="399" t="s">
        <v>26</v>
      </c>
      <c r="S476" s="21">
        <f t="shared" si="92"/>
        <v>0.61501559823691965</v>
      </c>
      <c r="T476" s="21">
        <f t="shared" si="92"/>
        <v>0.60147998629537969</v>
      </c>
      <c r="U476" s="21">
        <f t="shared" si="92"/>
        <v>0.5878257864119506</v>
      </c>
      <c r="V476" s="21">
        <f t="shared" si="92"/>
        <v>0.56805849243257334</v>
      </c>
      <c r="W476" s="21">
        <f t="shared" si="92"/>
        <v>0.55440222121797722</v>
      </c>
      <c r="X476" s="21">
        <f t="shared" si="92"/>
        <v>0.56610067197748426</v>
      </c>
      <c r="Y476" s="21">
        <f t="shared" si="92"/>
        <v>0.5547150895950308</v>
      </c>
      <c r="Z476" s="21">
        <f t="shared" si="92"/>
        <v>0.5620244694351515</v>
      </c>
      <c r="AA476" s="21">
        <f t="shared" si="92"/>
        <v>0.559700758782542</v>
      </c>
      <c r="AB476" s="21">
        <f t="shared" si="92"/>
        <v>0.55932780334550314</v>
      </c>
      <c r="AC476" s="21">
        <f t="shared" si="92"/>
        <v>0.5578924355359095</v>
      </c>
      <c r="AD476" s="21">
        <f t="shared" si="92"/>
        <v>0.55630689185229543</v>
      </c>
    </row>
    <row r="477" spans="1:30" x14ac:dyDescent="0.2">
      <c r="A477" s="399">
        <v>1018</v>
      </c>
      <c r="B477" s="399" t="s">
        <v>27</v>
      </c>
      <c r="C477" s="21">
        <f t="shared" si="91"/>
        <v>0.70449214519388592</v>
      </c>
      <c r="D477" s="21">
        <f t="shared" si="91"/>
        <v>0.65028767635859397</v>
      </c>
      <c r="E477" s="21">
        <f t="shared" si="91"/>
        <v>0.67888745572765241</v>
      </c>
      <c r="F477" s="21">
        <f t="shared" si="91"/>
        <v>0.6478760830669642</v>
      </c>
      <c r="G477" s="21">
        <f t="shared" si="91"/>
        <v>0.56205512159174653</v>
      </c>
      <c r="H477" s="21">
        <f t="shared" si="91"/>
        <v>0.75965002097292889</v>
      </c>
      <c r="I477" s="21">
        <f t="shared" si="91"/>
        <v>0.57210488480859167</v>
      </c>
      <c r="J477" s="21">
        <f t="shared" si="91"/>
        <v>0.6600785036982677</v>
      </c>
      <c r="K477" s="21">
        <f t="shared" si="91"/>
        <v>0.58847418741463509</v>
      </c>
      <c r="L477" s="21">
        <f t="shared" si="91"/>
        <v>0.69506342782856667</v>
      </c>
      <c r="M477" s="21">
        <f t="shared" si="91"/>
        <v>0.66566225028464965</v>
      </c>
      <c r="N477" s="21">
        <f t="shared" si="91"/>
        <v>0.65995506598099174</v>
      </c>
      <c r="O477" s="404">
        <f t="shared" si="91"/>
        <v>0.65052299315797779</v>
      </c>
      <c r="Q477" s="399">
        <v>1018</v>
      </c>
      <c r="R477" s="399" t="s">
        <v>27</v>
      </c>
      <c r="S477" s="21">
        <f t="shared" si="92"/>
        <v>0.70449214519388592</v>
      </c>
      <c r="T477" s="21">
        <f t="shared" si="92"/>
        <v>0.67719418718720381</v>
      </c>
      <c r="U477" s="21">
        <f t="shared" si="92"/>
        <v>0.67777654955747713</v>
      </c>
      <c r="V477" s="21">
        <f t="shared" si="92"/>
        <v>0.66983348464619497</v>
      </c>
      <c r="W477" s="21">
        <f t="shared" si="92"/>
        <v>0.6468023725788673</v>
      </c>
      <c r="X477" s="21">
        <f t="shared" si="92"/>
        <v>0.66523399127275795</v>
      </c>
      <c r="Y477" s="21">
        <f t="shared" si="92"/>
        <v>0.64953003598593273</v>
      </c>
      <c r="Z477" s="21">
        <f t="shared" si="92"/>
        <v>0.65091587442944965</v>
      </c>
      <c r="AA477" s="21">
        <f t="shared" si="92"/>
        <v>0.64314656450733254</v>
      </c>
      <c r="AB477" s="21">
        <f t="shared" si="92"/>
        <v>0.64812010320616031</v>
      </c>
      <c r="AC477" s="21">
        <f t="shared" si="92"/>
        <v>0.6496716613856981</v>
      </c>
      <c r="AD477" s="21">
        <f t="shared" si="92"/>
        <v>0.65052299315797779</v>
      </c>
    </row>
    <row r="478" spans="1:30" x14ac:dyDescent="0.2">
      <c r="A478" s="399">
        <v>1019</v>
      </c>
      <c r="B478" s="399" t="s">
        <v>28</v>
      </c>
      <c r="C478" s="21">
        <f t="shared" si="91"/>
        <v>0.46398211639847003</v>
      </c>
      <c r="D478" s="21">
        <f t="shared" si="91"/>
        <v>0.43200520790951258</v>
      </c>
      <c r="E478" s="21">
        <f t="shared" si="91"/>
        <v>0.43493158000133503</v>
      </c>
      <c r="F478" s="21">
        <f t="shared" si="91"/>
        <v>0.44647502480979162</v>
      </c>
      <c r="G478" s="21">
        <f t="shared" si="91"/>
        <v>0.36831854110721707</v>
      </c>
      <c r="H478" s="21">
        <f t="shared" si="91"/>
        <v>0.48303599621092513</v>
      </c>
      <c r="I478" s="21">
        <f t="shared" si="91"/>
        <v>0.3937882688755806</v>
      </c>
      <c r="J478" s="21">
        <f t="shared" si="91"/>
        <v>0.43495001046479803</v>
      </c>
      <c r="K478" s="21">
        <f t="shared" si="91"/>
        <v>0.38984908930625906</v>
      </c>
      <c r="L478" s="21">
        <f t="shared" si="91"/>
        <v>0.45786331866425056</v>
      </c>
      <c r="M478" s="21">
        <f t="shared" si="91"/>
        <v>0.44562225092793945</v>
      </c>
      <c r="N478" s="21">
        <f t="shared" si="91"/>
        <v>0.42631379207030856</v>
      </c>
      <c r="O478" s="404">
        <f t="shared" si="91"/>
        <v>0.42963062878630742</v>
      </c>
      <c r="Q478" s="399">
        <v>1019</v>
      </c>
      <c r="R478" s="399" t="s">
        <v>28</v>
      </c>
      <c r="S478" s="21">
        <f t="shared" si="92"/>
        <v>0.46398211639847003</v>
      </c>
      <c r="T478" s="21">
        <f t="shared" si="92"/>
        <v>0.44753830960690277</v>
      </c>
      <c r="U478" s="21">
        <f t="shared" si="92"/>
        <v>0.44332761090457101</v>
      </c>
      <c r="V478" s="21">
        <f t="shared" si="92"/>
        <v>0.444120923329623</v>
      </c>
      <c r="W478" s="21">
        <f t="shared" si="92"/>
        <v>0.4277814077911205</v>
      </c>
      <c r="X478" s="21">
        <f t="shared" si="92"/>
        <v>0.43646368422503368</v>
      </c>
      <c r="Y478" s="21">
        <f t="shared" si="92"/>
        <v>0.42944037876101299</v>
      </c>
      <c r="Z478" s="21">
        <f t="shared" si="92"/>
        <v>0.43012982224988966</v>
      </c>
      <c r="AA478" s="21">
        <f t="shared" si="92"/>
        <v>0.42534395648484458</v>
      </c>
      <c r="AB478" s="21">
        <f t="shared" si="92"/>
        <v>0.42837712457122251</v>
      </c>
      <c r="AC478" s="21">
        <f t="shared" si="92"/>
        <v>0.42992264067995306</v>
      </c>
      <c r="AD478" s="21">
        <f t="shared" si="92"/>
        <v>0.42963062878630742</v>
      </c>
    </row>
    <row r="479" spans="1:30" x14ac:dyDescent="0.2">
      <c r="A479" s="399">
        <v>1020</v>
      </c>
      <c r="B479" s="399" t="s">
        <v>29</v>
      </c>
      <c r="C479" s="21">
        <f t="shared" ref="C479:O490" si="93">+C322/(C48*10^6)</f>
        <v>0.64352198354737122</v>
      </c>
      <c r="D479" s="21">
        <f t="shared" si="93"/>
        <v>0.57135208242544977</v>
      </c>
      <c r="E479" s="21">
        <f t="shared" si="93"/>
        <v>0.6144246218016165</v>
      </c>
      <c r="F479" s="21">
        <f t="shared" si="93"/>
        <v>0.58403461595022788</v>
      </c>
      <c r="G479" s="21">
        <f t="shared" si="93"/>
        <v>0.55498988271561844</v>
      </c>
      <c r="H479" s="21">
        <f t="shared" si="93"/>
        <v>0.67995618571960958</v>
      </c>
      <c r="I479" s="21">
        <f t="shared" si="93"/>
        <v>0.52479382115801088</v>
      </c>
      <c r="J479" s="21">
        <f t="shared" si="93"/>
        <v>0.64455090828861772</v>
      </c>
      <c r="K479" s="21">
        <f t="shared" si="93"/>
        <v>0.57249854085751739</v>
      </c>
      <c r="L479" s="21">
        <f t="shared" si="93"/>
        <v>0.61850721123165286</v>
      </c>
      <c r="M479" s="21">
        <f t="shared" si="93"/>
        <v>0.62533068585874285</v>
      </c>
      <c r="N479" s="21">
        <f t="shared" si="93"/>
        <v>0.60849141676847318</v>
      </c>
      <c r="O479" s="404">
        <f t="shared" si="93"/>
        <v>0.60179026083132459</v>
      </c>
      <c r="Q479" s="399">
        <v>1020</v>
      </c>
      <c r="R479" s="399" t="s">
        <v>29</v>
      </c>
      <c r="S479" s="21">
        <f t="shared" ref="S479:AD490" si="94">+S322/(S48*10^6)</f>
        <v>0.64352198354737122</v>
      </c>
      <c r="T479" s="21">
        <f t="shared" si="94"/>
        <v>0.60639906813651312</v>
      </c>
      <c r="U479" s="21">
        <f t="shared" si="94"/>
        <v>0.60910349571806643</v>
      </c>
      <c r="V479" s="21">
        <f t="shared" si="94"/>
        <v>0.60255310622814029</v>
      </c>
      <c r="W479" s="21">
        <f t="shared" si="94"/>
        <v>0.59312402781043727</v>
      </c>
      <c r="X479" s="21">
        <f t="shared" si="94"/>
        <v>0.60640230655788252</v>
      </c>
      <c r="Y479" s="21">
        <f t="shared" si="94"/>
        <v>0.59373727234196094</v>
      </c>
      <c r="Z479" s="21">
        <f t="shared" si="94"/>
        <v>0.59972497012184245</v>
      </c>
      <c r="AA479" s="21">
        <f t="shared" si="94"/>
        <v>0.59659505256361334</v>
      </c>
      <c r="AB479" s="21">
        <f t="shared" si="94"/>
        <v>0.59876820780456985</v>
      </c>
      <c r="AC479" s="21">
        <f t="shared" si="94"/>
        <v>0.60117786733001166</v>
      </c>
      <c r="AD479" s="21">
        <f t="shared" si="94"/>
        <v>0.60179026083132436</v>
      </c>
    </row>
    <row r="480" spans="1:30" x14ac:dyDescent="0.2">
      <c r="A480" s="399">
        <v>1021</v>
      </c>
      <c r="B480" s="399" t="s">
        <v>30</v>
      </c>
      <c r="C480" s="21">
        <f t="shared" si="93"/>
        <v>0.77619333217773157</v>
      </c>
      <c r="D480" s="21">
        <f t="shared" si="93"/>
        <v>0.6549510229790193</v>
      </c>
      <c r="E480" s="21">
        <f t="shared" si="93"/>
        <v>0.65261556840241486</v>
      </c>
      <c r="F480" s="21">
        <f t="shared" si="93"/>
        <v>0.59979072684239276</v>
      </c>
      <c r="G480" s="21">
        <f t="shared" si="93"/>
        <v>0.58842275905912267</v>
      </c>
      <c r="H480" s="21">
        <f t="shared" si="93"/>
        <v>0.80467949173837783</v>
      </c>
      <c r="I480" s="21">
        <f t="shared" si="93"/>
        <v>0.65527505276322995</v>
      </c>
      <c r="J480" s="21">
        <f t="shared" si="93"/>
        <v>0.69197994186975009</v>
      </c>
      <c r="K480" s="21">
        <f t="shared" si="93"/>
        <v>0.69361785806897736</v>
      </c>
      <c r="L480" s="21">
        <f t="shared" si="93"/>
        <v>0.69532927935136279</v>
      </c>
      <c r="M480" s="21">
        <f t="shared" si="93"/>
        <v>0.65832801927791984</v>
      </c>
      <c r="N480" s="21">
        <f t="shared" si="93"/>
        <v>0.65394150164014098</v>
      </c>
      <c r="O480" s="404">
        <f t="shared" si="93"/>
        <v>0.6747213733612939</v>
      </c>
      <c r="Q480" s="399">
        <v>1021</v>
      </c>
      <c r="R480" s="399" t="s">
        <v>30</v>
      </c>
      <c r="S480" s="21">
        <f t="shared" si="94"/>
        <v>0.77619333217773157</v>
      </c>
      <c r="T480" s="21">
        <f t="shared" si="94"/>
        <v>0.71368891327350403</v>
      </c>
      <c r="U480" s="21">
        <f t="shared" si="94"/>
        <v>0.69266674743825574</v>
      </c>
      <c r="V480" s="21">
        <f t="shared" si="94"/>
        <v>0.66793259867632448</v>
      </c>
      <c r="W480" s="21">
        <f t="shared" si="94"/>
        <v>0.65181612004664768</v>
      </c>
      <c r="X480" s="21">
        <f t="shared" si="94"/>
        <v>0.67526488904242843</v>
      </c>
      <c r="Y480" s="21">
        <f t="shared" si="94"/>
        <v>0.6721286804664518</v>
      </c>
      <c r="Z480" s="21">
        <f t="shared" si="94"/>
        <v>0.6746272458780902</v>
      </c>
      <c r="AA480" s="21">
        <f t="shared" si="94"/>
        <v>0.67672262305557418</v>
      </c>
      <c r="AB480" s="21">
        <f t="shared" si="94"/>
        <v>0.678592879899372</v>
      </c>
      <c r="AC480" s="21">
        <f t="shared" si="94"/>
        <v>0.67671876672628928</v>
      </c>
      <c r="AD480" s="21">
        <f t="shared" si="94"/>
        <v>0.6747213733612939</v>
      </c>
    </row>
    <row r="481" spans="1:30" x14ac:dyDescent="0.2">
      <c r="A481" s="399">
        <v>1022</v>
      </c>
      <c r="B481" s="399" t="s">
        <v>31</v>
      </c>
      <c r="C481" s="21">
        <f t="shared" si="93"/>
        <v>0.73723247660569735</v>
      </c>
      <c r="D481" s="21">
        <f t="shared" si="93"/>
        <v>0.67561038193402356</v>
      </c>
      <c r="E481" s="21">
        <f t="shared" si="93"/>
        <v>0.67773641438472831</v>
      </c>
      <c r="F481" s="21">
        <f t="shared" si="93"/>
        <v>0.72021054856400213</v>
      </c>
      <c r="G481" s="21">
        <f t="shared" si="93"/>
        <v>0.61930049723922831</v>
      </c>
      <c r="H481" s="21">
        <f t="shared" si="93"/>
        <v>0.81396253347716119</v>
      </c>
      <c r="I481" s="21">
        <f t="shared" si="93"/>
        <v>0.57417243207569557</v>
      </c>
      <c r="J481" s="21">
        <f t="shared" si="93"/>
        <v>0.66066850314270187</v>
      </c>
      <c r="K481" s="21">
        <f t="shared" si="93"/>
        <v>0.58270295700840935</v>
      </c>
      <c r="L481" s="21">
        <f t="shared" si="93"/>
        <v>0.61788606356033859</v>
      </c>
      <c r="M481" s="21">
        <f t="shared" si="93"/>
        <v>0.63597404704320293</v>
      </c>
      <c r="N481" s="21">
        <f t="shared" si="93"/>
        <v>0.59928996635873344</v>
      </c>
      <c r="O481" s="404">
        <f t="shared" si="93"/>
        <v>0.65608987482330672</v>
      </c>
      <c r="Q481" s="399">
        <v>1022</v>
      </c>
      <c r="R481" s="399" t="s">
        <v>31</v>
      </c>
      <c r="S481" s="21">
        <f t="shared" si="94"/>
        <v>0.73723247660569735</v>
      </c>
      <c r="T481" s="21">
        <f t="shared" si="94"/>
        <v>0.7062257945519731</v>
      </c>
      <c r="U481" s="21">
        <f t="shared" si="94"/>
        <v>0.69676141310581674</v>
      </c>
      <c r="V481" s="21">
        <f t="shared" si="94"/>
        <v>0.70274209550200317</v>
      </c>
      <c r="W481" s="21">
        <f t="shared" si="94"/>
        <v>0.68514047968983616</v>
      </c>
      <c r="X481" s="21">
        <f t="shared" si="94"/>
        <v>0.70612931389749989</v>
      </c>
      <c r="Y481" s="21">
        <f t="shared" si="94"/>
        <v>0.6837418949418399</v>
      </c>
      <c r="Z481" s="21">
        <f t="shared" si="94"/>
        <v>0.68080386932306602</v>
      </c>
      <c r="AA481" s="21">
        <f t="shared" si="94"/>
        <v>0.6691534530386406</v>
      </c>
      <c r="AB481" s="21">
        <f t="shared" si="94"/>
        <v>0.6639101386010654</v>
      </c>
      <c r="AC481" s="21">
        <f t="shared" si="94"/>
        <v>0.66133086094730464</v>
      </c>
      <c r="AD481" s="21">
        <f t="shared" si="94"/>
        <v>0.65608987482330661</v>
      </c>
    </row>
    <row r="482" spans="1:30" x14ac:dyDescent="0.2">
      <c r="A482" s="399">
        <v>1023</v>
      </c>
      <c r="B482" s="399" t="s">
        <v>32</v>
      </c>
      <c r="C482" s="21">
        <f t="shared" si="93"/>
        <v>0.58939688532326573</v>
      </c>
      <c r="D482" s="21">
        <f t="shared" si="93"/>
        <v>0.50212926278971859</v>
      </c>
      <c r="E482" s="21">
        <f t="shared" si="93"/>
        <v>0.53558663575981813</v>
      </c>
      <c r="F482" s="21">
        <f t="shared" si="93"/>
        <v>0.49827383396288399</v>
      </c>
      <c r="G482" s="21">
        <f t="shared" si="93"/>
        <v>0.45203613375264751</v>
      </c>
      <c r="H482" s="21">
        <f t="shared" si="93"/>
        <v>0.62185919671116408</v>
      </c>
      <c r="I482" s="21">
        <f t="shared" si="93"/>
        <v>0.50693709827305811</v>
      </c>
      <c r="J482" s="21">
        <f t="shared" si="93"/>
        <v>0.55785485198236018</v>
      </c>
      <c r="K482" s="21">
        <f t="shared" si="93"/>
        <v>0.52676354581881712</v>
      </c>
      <c r="L482" s="21">
        <f t="shared" si="93"/>
        <v>0.57097125430620665</v>
      </c>
      <c r="M482" s="21">
        <f t="shared" si="93"/>
        <v>0.56454148986327202</v>
      </c>
      <c r="N482" s="21">
        <f t="shared" si="93"/>
        <v>0.54320293480821669</v>
      </c>
      <c r="O482" s="404">
        <f t="shared" si="93"/>
        <v>0.53759350805312878</v>
      </c>
      <c r="Q482" s="399">
        <v>1023</v>
      </c>
      <c r="R482" s="399" t="s">
        <v>32</v>
      </c>
      <c r="S482" s="21">
        <f t="shared" si="94"/>
        <v>0.58939688532326573</v>
      </c>
      <c r="T482" s="21">
        <f t="shared" si="94"/>
        <v>0.5438265320503064</v>
      </c>
      <c r="U482" s="21">
        <f t="shared" si="94"/>
        <v>0.54105860552175944</v>
      </c>
      <c r="V482" s="21">
        <f t="shared" si="94"/>
        <v>0.52962457721732881</v>
      </c>
      <c r="W482" s="21">
        <f t="shared" si="94"/>
        <v>0.51378859694128187</v>
      </c>
      <c r="X482" s="21">
        <f t="shared" si="94"/>
        <v>0.53080909321669145</v>
      </c>
      <c r="Y482" s="21">
        <f t="shared" si="94"/>
        <v>0.52699731978076003</v>
      </c>
      <c r="Z482" s="21">
        <f t="shared" si="94"/>
        <v>0.53094052157875726</v>
      </c>
      <c r="AA482" s="21">
        <f t="shared" si="94"/>
        <v>0.53046371148327254</v>
      </c>
      <c r="AB482" s="21">
        <f t="shared" si="94"/>
        <v>0.53433720430386267</v>
      </c>
      <c r="AC482" s="21">
        <f t="shared" si="94"/>
        <v>0.53710291505999863</v>
      </c>
      <c r="AD482" s="21">
        <f t="shared" si="94"/>
        <v>0.53759350805312878</v>
      </c>
    </row>
    <row r="483" spans="1:30" x14ac:dyDescent="0.2">
      <c r="A483" s="399">
        <v>1024</v>
      </c>
      <c r="B483" s="399" t="s">
        <v>33</v>
      </c>
      <c r="C483" s="21">
        <f t="shared" si="93"/>
        <v>0.44463143329987248</v>
      </c>
      <c r="D483" s="21">
        <f t="shared" si="93"/>
        <v>0.4329715987148543</v>
      </c>
      <c r="E483" s="21">
        <f t="shared" si="93"/>
        <v>0.42777402070145959</v>
      </c>
      <c r="F483" s="21">
        <f t="shared" si="93"/>
        <v>0.41881221099812871</v>
      </c>
      <c r="G483" s="21">
        <f t="shared" si="93"/>
        <v>0.39547802629592582</v>
      </c>
      <c r="H483" s="21">
        <f t="shared" si="93"/>
        <v>0.49551176244559669</v>
      </c>
      <c r="I483" s="21">
        <f t="shared" si="93"/>
        <v>0.38782821861236277</v>
      </c>
      <c r="J483" s="21">
        <f t="shared" si="93"/>
        <v>0.46551215997841544</v>
      </c>
      <c r="K483" s="21">
        <f t="shared" si="93"/>
        <v>0.43609193484149655</v>
      </c>
      <c r="L483" s="21">
        <f t="shared" si="93"/>
        <v>0.45936603239204332</v>
      </c>
      <c r="M483" s="21">
        <f t="shared" si="93"/>
        <v>0.46210401317706795</v>
      </c>
      <c r="N483" s="21">
        <f t="shared" si="93"/>
        <v>0.44683377387153084</v>
      </c>
      <c r="O483" s="404">
        <f t="shared" si="93"/>
        <v>0.43839002791089621</v>
      </c>
      <c r="Q483" s="399">
        <v>1024</v>
      </c>
      <c r="R483" s="399" t="s">
        <v>33</v>
      </c>
      <c r="S483" s="21">
        <f t="shared" si="94"/>
        <v>0.44463143329987248</v>
      </c>
      <c r="T483" s="21">
        <f t="shared" si="94"/>
        <v>0.43867730672131805</v>
      </c>
      <c r="U483" s="21">
        <f t="shared" si="94"/>
        <v>0.4350404696632364</v>
      </c>
      <c r="V483" s="21">
        <f t="shared" si="94"/>
        <v>0.43096861998320724</v>
      </c>
      <c r="W483" s="21">
        <f t="shared" si="94"/>
        <v>0.42393319658697198</v>
      </c>
      <c r="X483" s="21">
        <f t="shared" si="94"/>
        <v>0.43499020620763035</v>
      </c>
      <c r="Y483" s="21">
        <f t="shared" si="94"/>
        <v>0.42759420336669401</v>
      </c>
      <c r="Z483" s="21">
        <f t="shared" si="94"/>
        <v>0.43221974477856284</v>
      </c>
      <c r="AA483" s="21">
        <f t="shared" si="94"/>
        <v>0.4326620424506753</v>
      </c>
      <c r="AB483" s="21">
        <f t="shared" si="94"/>
        <v>0.43525961835997135</v>
      </c>
      <c r="AC483" s="21">
        <f t="shared" si="94"/>
        <v>0.43762880660721659</v>
      </c>
      <c r="AD483" s="21">
        <f t="shared" si="94"/>
        <v>0.43839002791089621</v>
      </c>
    </row>
    <row r="484" spans="1:30" x14ac:dyDescent="0.2">
      <c r="A484" s="399">
        <v>1025</v>
      </c>
      <c r="B484" s="399" t="s">
        <v>34</v>
      </c>
      <c r="C484" s="21">
        <f t="shared" si="93"/>
        <v>0.51517257817726081</v>
      </c>
      <c r="D484" s="21">
        <f t="shared" si="93"/>
        <v>0.51022049487473287</v>
      </c>
      <c r="E484" s="21">
        <f t="shared" si="93"/>
        <v>0.52439293329272008</v>
      </c>
      <c r="F484" s="21">
        <f t="shared" si="93"/>
        <v>0.50451634256754829</v>
      </c>
      <c r="G484" s="21">
        <f t="shared" si="93"/>
        <v>0.44527642008399382</v>
      </c>
      <c r="H484" s="21">
        <f t="shared" si="93"/>
        <v>0.56931994477023795</v>
      </c>
      <c r="I484" s="21">
        <f t="shared" si="93"/>
        <v>0.45149529408796141</v>
      </c>
      <c r="J484" s="21">
        <f t="shared" si="93"/>
        <v>0.47018182308304002</v>
      </c>
      <c r="K484" s="21">
        <f t="shared" si="93"/>
        <v>0.47930260203407737</v>
      </c>
      <c r="L484" s="21">
        <f t="shared" si="93"/>
        <v>0.49779445501342884</v>
      </c>
      <c r="M484" s="21">
        <f t="shared" si="93"/>
        <v>0.48558977931655689</v>
      </c>
      <c r="N484" s="21">
        <f t="shared" si="93"/>
        <v>0.45591073871891441</v>
      </c>
      <c r="O484" s="404">
        <f t="shared" si="93"/>
        <v>0.49084084861270311</v>
      </c>
      <c r="Q484" s="399">
        <v>1025</v>
      </c>
      <c r="R484" s="399" t="s">
        <v>34</v>
      </c>
      <c r="S484" s="21">
        <f t="shared" si="94"/>
        <v>0.51517257817726081</v>
      </c>
      <c r="T484" s="21">
        <f t="shared" si="94"/>
        <v>0.51270506633336033</v>
      </c>
      <c r="U484" s="21">
        <f t="shared" si="94"/>
        <v>0.51663512921818699</v>
      </c>
      <c r="V484" s="21">
        <f t="shared" si="94"/>
        <v>0.51342893944444123</v>
      </c>
      <c r="W484" s="21">
        <f t="shared" si="94"/>
        <v>0.49924751739945444</v>
      </c>
      <c r="X484" s="21">
        <f t="shared" si="94"/>
        <v>0.51054664076659539</v>
      </c>
      <c r="Y484" s="21">
        <f t="shared" si="94"/>
        <v>0.50077525529562927</v>
      </c>
      <c r="Z484" s="21">
        <f t="shared" si="94"/>
        <v>0.49667215898871375</v>
      </c>
      <c r="AA484" s="21">
        <f t="shared" si="94"/>
        <v>0.49458114998016395</v>
      </c>
      <c r="AB484" s="21">
        <f t="shared" si="94"/>
        <v>0.49490912621386945</v>
      </c>
      <c r="AC484" s="21">
        <f t="shared" si="94"/>
        <v>0.49405079289360959</v>
      </c>
      <c r="AD484" s="21">
        <f t="shared" si="94"/>
        <v>0.49084084861270311</v>
      </c>
    </row>
    <row r="485" spans="1:30" x14ac:dyDescent="0.2">
      <c r="A485" s="399">
        <v>1026</v>
      </c>
      <c r="B485" s="399" t="s">
        <v>35</v>
      </c>
      <c r="C485" s="21">
        <f t="shared" si="93"/>
        <v>0.45782984104833963</v>
      </c>
      <c r="D485" s="21">
        <f t="shared" si="93"/>
        <v>0.41276047173647828</v>
      </c>
      <c r="E485" s="21">
        <f t="shared" si="93"/>
        <v>0.45678169773532584</v>
      </c>
      <c r="F485" s="21">
        <f t="shared" si="93"/>
        <v>0.42336916338503572</v>
      </c>
      <c r="G485" s="21">
        <f t="shared" si="93"/>
        <v>0.42262559201623823</v>
      </c>
      <c r="H485" s="21">
        <f t="shared" si="93"/>
        <v>0.57178335964342086</v>
      </c>
      <c r="I485" s="21">
        <f t="shared" si="93"/>
        <v>0.44807097957045566</v>
      </c>
      <c r="J485" s="21">
        <f t="shared" si="93"/>
        <v>0.50452147264670555</v>
      </c>
      <c r="K485" s="21">
        <f t="shared" si="93"/>
        <v>0.45135510799529927</v>
      </c>
      <c r="L485" s="21">
        <f t="shared" si="93"/>
        <v>0.51913473710861668</v>
      </c>
      <c r="M485" s="21">
        <f t="shared" si="93"/>
        <v>0.53278816964285713</v>
      </c>
      <c r="N485" s="21">
        <f t="shared" si="93"/>
        <v>0.48301275739543642</v>
      </c>
      <c r="O485" s="404">
        <f t="shared" si="93"/>
        <v>0.47205655774764382</v>
      </c>
      <c r="Q485" s="399">
        <v>1026</v>
      </c>
      <c r="R485" s="399" t="s">
        <v>35</v>
      </c>
      <c r="S485" s="21">
        <f t="shared" si="94"/>
        <v>0.45782984104833963</v>
      </c>
      <c r="T485" s="21">
        <f t="shared" si="94"/>
        <v>0.43450869606388687</v>
      </c>
      <c r="U485" s="21">
        <f t="shared" si="94"/>
        <v>0.44171269931662871</v>
      </c>
      <c r="V485" s="21">
        <f t="shared" si="94"/>
        <v>0.43691383007800177</v>
      </c>
      <c r="W485" s="21">
        <f t="shared" si="94"/>
        <v>0.43406903025914761</v>
      </c>
      <c r="X485" s="21">
        <f t="shared" si="94"/>
        <v>0.4552082858201722</v>
      </c>
      <c r="Y485" s="21">
        <f t="shared" si="94"/>
        <v>0.45406632023850863</v>
      </c>
      <c r="Z485" s="21">
        <f t="shared" si="94"/>
        <v>0.4604388942647174</v>
      </c>
      <c r="AA485" s="21">
        <f t="shared" si="94"/>
        <v>0.45940045028768378</v>
      </c>
      <c r="AB485" s="21">
        <f t="shared" si="94"/>
        <v>0.46530954666889296</v>
      </c>
      <c r="AC485" s="21">
        <f t="shared" si="94"/>
        <v>0.47107959230416852</v>
      </c>
      <c r="AD485" s="21">
        <f t="shared" si="94"/>
        <v>0.47205655774764382</v>
      </c>
    </row>
    <row r="486" spans="1:30" x14ac:dyDescent="0.2">
      <c r="A486" s="399">
        <v>1027</v>
      </c>
      <c r="B486" s="399" t="s">
        <v>36</v>
      </c>
      <c r="C486" s="21">
        <f t="shared" si="93"/>
        <v>0.6003220777692807</v>
      </c>
      <c r="D486" s="21">
        <f t="shared" si="93"/>
        <v>0.59546156251776883</v>
      </c>
      <c r="E486" s="21">
        <f t="shared" si="93"/>
        <v>0.60201306718084591</v>
      </c>
      <c r="F486" s="21">
        <f t="shared" si="93"/>
        <v>0.56461100968042766</v>
      </c>
      <c r="G486" s="21">
        <f t="shared" si="93"/>
        <v>0.5059473904983558</v>
      </c>
      <c r="H486" s="21">
        <f t="shared" si="93"/>
        <v>0.67373897308301289</v>
      </c>
      <c r="I486" s="21">
        <f t="shared" si="93"/>
        <v>0.53785026149187998</v>
      </c>
      <c r="J486" s="21">
        <f t="shared" si="93"/>
        <v>0.58156475933364049</v>
      </c>
      <c r="K486" s="21">
        <f t="shared" si="93"/>
        <v>0.54100449869841039</v>
      </c>
      <c r="L486" s="21">
        <f t="shared" si="93"/>
        <v>0.61742374735306893</v>
      </c>
      <c r="M486" s="21">
        <f t="shared" si="93"/>
        <v>0.57387688098495215</v>
      </c>
      <c r="N486" s="21">
        <f t="shared" si="93"/>
        <v>0.58528634918848976</v>
      </c>
      <c r="O486" s="404">
        <f t="shared" si="93"/>
        <v>0.57970062082611096</v>
      </c>
      <c r="Q486" s="399">
        <v>1027</v>
      </c>
      <c r="R486" s="399" t="s">
        <v>36</v>
      </c>
      <c r="S486" s="21">
        <f t="shared" si="94"/>
        <v>0.6003220777692807</v>
      </c>
      <c r="T486" s="21">
        <f t="shared" si="94"/>
        <v>0.59785050309373733</v>
      </c>
      <c r="U486" s="21">
        <f t="shared" si="94"/>
        <v>0.59927649180499254</v>
      </c>
      <c r="V486" s="21">
        <f t="shared" si="94"/>
        <v>0.59006679089633807</v>
      </c>
      <c r="W486" s="21">
        <f t="shared" si="94"/>
        <v>0.57282071412520918</v>
      </c>
      <c r="X486" s="21">
        <f t="shared" si="94"/>
        <v>0.58850170109469901</v>
      </c>
      <c r="Y486" s="21">
        <f t="shared" si="94"/>
        <v>0.58020848723309626</v>
      </c>
      <c r="Z486" s="21">
        <f t="shared" si="94"/>
        <v>0.5803841522281239</v>
      </c>
      <c r="AA486" s="21">
        <f t="shared" si="94"/>
        <v>0.57570093415808565</v>
      </c>
      <c r="AB486" s="21">
        <f t="shared" si="94"/>
        <v>0.57973938573761308</v>
      </c>
      <c r="AC486" s="21">
        <f t="shared" si="94"/>
        <v>0.57921019583340028</v>
      </c>
      <c r="AD486" s="21">
        <f t="shared" si="94"/>
        <v>0.57970062082611096</v>
      </c>
    </row>
    <row r="487" spans="1:30" x14ac:dyDescent="0.2">
      <c r="A487" s="399">
        <v>1028</v>
      </c>
      <c r="B487" s="399" t="s">
        <v>37</v>
      </c>
      <c r="C487" s="21">
        <f t="shared" si="93"/>
        <v>0.54438042888165039</v>
      </c>
      <c r="D487" s="21">
        <f t="shared" si="93"/>
        <v>0.54586010089094106</v>
      </c>
      <c r="E487" s="21">
        <f t="shared" si="93"/>
        <v>0.54746016809846587</v>
      </c>
      <c r="F487" s="21">
        <f t="shared" si="93"/>
        <v>0.54052128461633675</v>
      </c>
      <c r="G487" s="21">
        <f t="shared" si="93"/>
        <v>0.5052001639451581</v>
      </c>
      <c r="H487" s="21">
        <f t="shared" si="93"/>
        <v>0.63343004816901227</v>
      </c>
      <c r="I487" s="21">
        <f t="shared" si="93"/>
        <v>0.5289876566435685</v>
      </c>
      <c r="J487" s="21">
        <f t="shared" si="93"/>
        <v>0.55996753449799475</v>
      </c>
      <c r="K487" s="21">
        <f t="shared" si="93"/>
        <v>0.52329750525210073</v>
      </c>
      <c r="L487" s="21">
        <f t="shared" si="93"/>
        <v>0.57206589151681431</v>
      </c>
      <c r="M487" s="21">
        <f t="shared" si="93"/>
        <v>0.54332777713277924</v>
      </c>
      <c r="N487" s="21">
        <f t="shared" si="93"/>
        <v>0.52640053521142527</v>
      </c>
      <c r="O487" s="404">
        <f t="shared" si="93"/>
        <v>0.54661872741317641</v>
      </c>
      <c r="Q487" s="399">
        <v>1028</v>
      </c>
      <c r="R487" s="399" t="s">
        <v>37</v>
      </c>
      <c r="S487" s="21">
        <f t="shared" si="94"/>
        <v>0.54438042888165039</v>
      </c>
      <c r="T487" s="21">
        <f t="shared" si="94"/>
        <v>0.54512272929665262</v>
      </c>
      <c r="U487" s="21">
        <f t="shared" si="94"/>
        <v>0.54588631650053976</v>
      </c>
      <c r="V487" s="21">
        <f t="shared" si="94"/>
        <v>0.54453326825032178</v>
      </c>
      <c r="W487" s="21">
        <f t="shared" si="94"/>
        <v>0.5366851164145775</v>
      </c>
      <c r="X487" s="21">
        <f t="shared" si="94"/>
        <v>0.55150253861791643</v>
      </c>
      <c r="Y487" s="21">
        <f t="shared" si="94"/>
        <v>0.54800261332568645</v>
      </c>
      <c r="Z487" s="21">
        <f t="shared" si="94"/>
        <v>0.54955764987426547</v>
      </c>
      <c r="AA487" s="21">
        <f t="shared" si="94"/>
        <v>0.54644298274575376</v>
      </c>
      <c r="AB487" s="21">
        <f t="shared" si="94"/>
        <v>0.5489797870776042</v>
      </c>
      <c r="AC487" s="21">
        <f t="shared" si="94"/>
        <v>0.54845887083254996</v>
      </c>
      <c r="AD487" s="21">
        <f t="shared" si="94"/>
        <v>0.54661872741317641</v>
      </c>
    </row>
    <row r="488" spans="1:30" x14ac:dyDescent="0.2">
      <c r="A488" s="399">
        <v>1029</v>
      </c>
      <c r="B488" s="399" t="s">
        <v>38</v>
      </c>
      <c r="C488" s="21">
        <f t="shared" si="93"/>
        <v>0.18846827404432964</v>
      </c>
      <c r="D488" s="21">
        <f t="shared" si="93"/>
        <v>0.37191332201431793</v>
      </c>
      <c r="E488" s="21">
        <f t="shared" si="93"/>
        <v>0.36712913852742551</v>
      </c>
      <c r="F488" s="21">
        <f t="shared" si="93"/>
        <v>0.34307179534768623</v>
      </c>
      <c r="G488" s="21">
        <f t="shared" si="93"/>
        <v>0.30772452992405541</v>
      </c>
      <c r="H488" s="21">
        <f t="shared" si="93"/>
        <v>0.4512197582429251</v>
      </c>
      <c r="I488" s="21">
        <f t="shared" si="93"/>
        <v>0.38408273646358354</v>
      </c>
      <c r="J488" s="21">
        <f t="shared" si="93"/>
        <v>0.44908397068706196</v>
      </c>
      <c r="K488" s="21">
        <f t="shared" si="93"/>
        <v>0.40597981193387861</v>
      </c>
      <c r="L488" s="21">
        <f t="shared" si="93"/>
        <v>0.44463940557357512</v>
      </c>
      <c r="M488" s="21">
        <f t="shared" si="93"/>
        <v>0.43427702254641903</v>
      </c>
      <c r="N488" s="21">
        <f t="shared" si="93"/>
        <v>0.40991642751269353</v>
      </c>
      <c r="O488" s="404">
        <f t="shared" si="93"/>
        <v>0.38047914695224683</v>
      </c>
      <c r="Q488" s="399">
        <v>1029</v>
      </c>
      <c r="R488" s="399" t="s">
        <v>38</v>
      </c>
      <c r="S488" s="21">
        <f t="shared" si="94"/>
        <v>0.18846827404432964</v>
      </c>
      <c r="T488" s="21">
        <f t="shared" si="94"/>
        <v>0.28067498372367194</v>
      </c>
      <c r="U488" s="21">
        <f t="shared" si="94"/>
        <v>0.31077518179524238</v>
      </c>
      <c r="V488" s="21">
        <f t="shared" si="94"/>
        <v>0.31951127064611684</v>
      </c>
      <c r="W488" s="21">
        <f t="shared" si="94"/>
        <v>0.31705857797420467</v>
      </c>
      <c r="X488" s="21">
        <f t="shared" si="94"/>
        <v>0.33821309370988445</v>
      </c>
      <c r="Y488" s="21">
        <f t="shared" si="94"/>
        <v>0.34551596221439063</v>
      </c>
      <c r="Z488" s="21">
        <f t="shared" si="94"/>
        <v>0.35876110106160936</v>
      </c>
      <c r="AA488" s="21">
        <f t="shared" si="94"/>
        <v>0.36420628067336119</v>
      </c>
      <c r="AB488" s="21">
        <f t="shared" si="94"/>
        <v>0.3721374920245879</v>
      </c>
      <c r="AC488" s="21">
        <f t="shared" si="94"/>
        <v>0.37770580012211408</v>
      </c>
      <c r="AD488" s="21">
        <f t="shared" si="94"/>
        <v>0.38047914695224683</v>
      </c>
    </row>
    <row r="489" spans="1:30" x14ac:dyDescent="0.2">
      <c r="A489" s="400">
        <v>1030</v>
      </c>
      <c r="B489" s="400" t="s">
        <v>18</v>
      </c>
      <c r="C489" s="23">
        <f t="shared" si="93"/>
        <v>0.59384450224523344</v>
      </c>
      <c r="D489" s="23">
        <f t="shared" si="93"/>
        <v>0.57358363887433939</v>
      </c>
      <c r="E489" s="23">
        <f t="shared" si="93"/>
        <v>0.61388395115254002</v>
      </c>
      <c r="F489" s="23">
        <f t="shared" si="93"/>
        <v>0.56970220348458023</v>
      </c>
      <c r="G489" s="23">
        <f t="shared" si="93"/>
        <v>0.55175874198220576</v>
      </c>
      <c r="H489" s="23">
        <f t="shared" si="93"/>
        <v>0.6692126793305847</v>
      </c>
      <c r="I489" s="23">
        <f t="shared" si="93"/>
        <v>0.54512380831185903</v>
      </c>
      <c r="J489" s="23">
        <f t="shared" si="93"/>
        <v>0.62514944632132141</v>
      </c>
      <c r="K489" s="23">
        <f t="shared" si="93"/>
        <v>0.6013212244351166</v>
      </c>
      <c r="L489" s="23">
        <f t="shared" si="93"/>
        <v>0.63139448619154737</v>
      </c>
      <c r="M489" s="23">
        <f t="shared" si="93"/>
        <v>0.63009741194736257</v>
      </c>
      <c r="N489" s="23">
        <f t="shared" si="93"/>
        <v>0.61973707395660271</v>
      </c>
      <c r="O489" s="405">
        <f t="shared" si="93"/>
        <v>0.60093298968047826</v>
      </c>
      <c r="Q489" s="400">
        <v>1030</v>
      </c>
      <c r="R489" s="400" t="s">
        <v>18</v>
      </c>
      <c r="S489" s="23">
        <f t="shared" si="94"/>
        <v>0.59384450224523344</v>
      </c>
      <c r="T489" s="23">
        <f t="shared" si="94"/>
        <v>0.58356117455138667</v>
      </c>
      <c r="U489" s="23">
        <f t="shared" si="94"/>
        <v>0.59369145905755127</v>
      </c>
      <c r="V489" s="23">
        <f t="shared" si="94"/>
        <v>0.58753187722781752</v>
      </c>
      <c r="W489" s="23">
        <f t="shared" si="94"/>
        <v>0.5804762476324451</v>
      </c>
      <c r="X489" s="23">
        <f t="shared" si="94"/>
        <v>0.59444982889318565</v>
      </c>
      <c r="Y489" s="23">
        <f t="shared" si="94"/>
        <v>0.58654906263854045</v>
      </c>
      <c r="Z489" s="23">
        <f t="shared" si="94"/>
        <v>0.59143144775399681</v>
      </c>
      <c r="AA489" s="23">
        <f t="shared" si="94"/>
        <v>0.59259166709230948</v>
      </c>
      <c r="AB489" s="23">
        <f t="shared" si="94"/>
        <v>0.59641971708948993</v>
      </c>
      <c r="AC489" s="23">
        <f t="shared" si="94"/>
        <v>0.59932129796437927</v>
      </c>
      <c r="AD489" s="23">
        <f t="shared" si="94"/>
        <v>0.60093298968047826</v>
      </c>
    </row>
    <row r="490" spans="1:30" x14ac:dyDescent="0.2">
      <c r="A490" s="401">
        <v>10300</v>
      </c>
      <c r="B490" s="401" t="s">
        <v>167</v>
      </c>
      <c r="C490" s="406">
        <f t="shared" si="93"/>
        <v>0.61719418545586491</v>
      </c>
      <c r="D490" s="406">
        <f t="shared" si="93"/>
        <v>0.56290272919151796</v>
      </c>
      <c r="E490" s="406">
        <f t="shared" si="93"/>
        <v>0.57302383895352316</v>
      </c>
      <c r="F490" s="406">
        <f t="shared" si="93"/>
        <v>0.55941840799104481</v>
      </c>
      <c r="G490" s="406">
        <f t="shared" si="93"/>
        <v>0.51535226195659389</v>
      </c>
      <c r="H490" s="406">
        <f t="shared" si="93"/>
        <v>0.63197345056177046</v>
      </c>
      <c r="I490" s="406">
        <f t="shared" si="93"/>
        <v>0.50073293244157202</v>
      </c>
      <c r="J490" s="406">
        <f t="shared" si="93"/>
        <v>0.57738698254404708</v>
      </c>
      <c r="K490" s="406">
        <f t="shared" si="93"/>
        <v>0.52157105390548086</v>
      </c>
      <c r="L490" s="406">
        <f t="shared" si="93"/>
        <v>0.5600667151257549</v>
      </c>
      <c r="M490" s="406">
        <f t="shared" si="93"/>
        <v>0.55528172917302199</v>
      </c>
      <c r="N490" s="406">
        <f t="shared" si="93"/>
        <v>0.52789725423645828</v>
      </c>
      <c r="O490" s="406">
        <f>+O333/(O59*10^6)</f>
        <v>0.55728944903979616</v>
      </c>
      <c r="Q490" s="401">
        <v>10300</v>
      </c>
      <c r="R490" s="401" t="s">
        <v>167</v>
      </c>
      <c r="S490" s="406">
        <f t="shared" si="94"/>
        <v>0.61719418545586491</v>
      </c>
      <c r="T490" s="406">
        <f t="shared" si="94"/>
        <v>0.58966146538060804</v>
      </c>
      <c r="U490" s="406">
        <f t="shared" si="94"/>
        <v>0.58402850047914645</v>
      </c>
      <c r="V490" s="406">
        <f t="shared" si="94"/>
        <v>0.5776364844036328</v>
      </c>
      <c r="W490" s="406">
        <f t="shared" si="94"/>
        <v>0.56508192528388912</v>
      </c>
      <c r="X490" s="406">
        <f t="shared" si="94"/>
        <v>0.57576043845189506</v>
      </c>
      <c r="Y490" s="406">
        <f t="shared" si="94"/>
        <v>0.56385071329923808</v>
      </c>
      <c r="Z490" s="406">
        <f t="shared" si="94"/>
        <v>0.56552074707840594</v>
      </c>
      <c r="AA490" s="406">
        <f t="shared" si="94"/>
        <v>0.56037159393047486</v>
      </c>
      <c r="AB490" s="406">
        <f t="shared" si="94"/>
        <v>0.56034209907232702</v>
      </c>
      <c r="AC490" s="406">
        <f t="shared" si="94"/>
        <v>0.55989771151518053</v>
      </c>
      <c r="AD490" s="406">
        <f t="shared" si="94"/>
        <v>0.55728944903979605</v>
      </c>
    </row>
    <row r="492" spans="1:30" x14ac:dyDescent="0.2">
      <c r="A492" s="397" t="s">
        <v>144</v>
      </c>
      <c r="B492" s="397" t="s">
        <v>155</v>
      </c>
      <c r="C492" s="397" t="s">
        <v>0</v>
      </c>
      <c r="D492" s="397" t="s">
        <v>1</v>
      </c>
      <c r="E492" s="397" t="s">
        <v>2</v>
      </c>
      <c r="F492" s="397" t="s">
        <v>3</v>
      </c>
      <c r="G492" s="397" t="s">
        <v>4</v>
      </c>
      <c r="H492" s="397" t="s">
        <v>5</v>
      </c>
      <c r="I492" s="397" t="s">
        <v>6</v>
      </c>
      <c r="J492" s="397" t="s">
        <v>7</v>
      </c>
      <c r="K492" s="397" t="s">
        <v>8</v>
      </c>
      <c r="L492" s="397" t="s">
        <v>9</v>
      </c>
      <c r="M492" s="397" t="s">
        <v>10</v>
      </c>
      <c r="N492" s="397" t="s">
        <v>11</v>
      </c>
      <c r="O492" s="397" t="s">
        <v>167</v>
      </c>
      <c r="Q492" s="397" t="s">
        <v>73</v>
      </c>
      <c r="R492" s="397" t="s">
        <v>155</v>
      </c>
      <c r="S492" s="397" t="s">
        <v>74</v>
      </c>
      <c r="T492" s="397" t="s">
        <v>75</v>
      </c>
      <c r="U492" s="397" t="s">
        <v>76</v>
      </c>
      <c r="V492" s="397" t="s">
        <v>77</v>
      </c>
      <c r="W492" s="397" t="s">
        <v>78</v>
      </c>
      <c r="X492" s="397" t="s">
        <v>79</v>
      </c>
      <c r="Y492" s="397" t="s">
        <v>80</v>
      </c>
      <c r="Z492" s="397" t="s">
        <v>81</v>
      </c>
      <c r="AA492" s="397" t="s">
        <v>82</v>
      </c>
      <c r="AB492" s="397" t="s">
        <v>83</v>
      </c>
      <c r="AC492" s="397" t="s">
        <v>84</v>
      </c>
      <c r="AD492" s="397" t="s">
        <v>85</v>
      </c>
    </row>
    <row r="493" spans="1:30" x14ac:dyDescent="0.2">
      <c r="A493" s="398"/>
      <c r="B493" s="398" t="s">
        <v>46</v>
      </c>
      <c r="C493" s="387"/>
      <c r="D493" s="387"/>
      <c r="E493" s="387"/>
      <c r="F493" s="387"/>
      <c r="G493" s="387"/>
      <c r="H493" s="387"/>
      <c r="I493" s="387"/>
      <c r="J493" s="387"/>
      <c r="K493" s="387"/>
      <c r="L493" s="387"/>
      <c r="M493" s="387"/>
      <c r="N493" s="387"/>
      <c r="O493" s="402">
        <f>SUM(C493:N493)</f>
        <v>0</v>
      </c>
      <c r="Q493" s="398"/>
      <c r="R493" s="398" t="s">
        <v>46</v>
      </c>
      <c r="S493" s="387"/>
      <c r="T493" s="387"/>
      <c r="U493" s="387"/>
      <c r="V493" s="387"/>
      <c r="W493" s="387"/>
      <c r="X493" s="387"/>
      <c r="Y493" s="387"/>
      <c r="Z493" s="387"/>
      <c r="AA493" s="387"/>
      <c r="AB493" s="387"/>
      <c r="AC493" s="387"/>
      <c r="AD493" s="387"/>
    </row>
    <row r="494" spans="1:30" x14ac:dyDescent="0.2">
      <c r="A494" s="399">
        <v>1004</v>
      </c>
      <c r="B494" s="399" t="s">
        <v>94</v>
      </c>
      <c r="C494" s="21">
        <f t="shared" ref="C494:O509" si="95">+C337/(C32*10^6)</f>
        <v>2.1928146026135358</v>
      </c>
      <c r="D494" s="21">
        <f t="shared" si="95"/>
        <v>2.1221777122432166</v>
      </c>
      <c r="E494" s="21">
        <f t="shared" si="95"/>
        <v>1.9578868883575085</v>
      </c>
      <c r="F494" s="21">
        <f t="shared" si="95"/>
        <v>1.9490341715283213</v>
      </c>
      <c r="G494" s="21">
        <f t="shared" si="95"/>
        <v>1.8347201227041616</v>
      </c>
      <c r="H494" s="21">
        <f t="shared" si="95"/>
        <v>2.1261925802825519</v>
      </c>
      <c r="I494" s="21">
        <f t="shared" si="95"/>
        <v>1.7026147651611154</v>
      </c>
      <c r="J494" s="21">
        <f t="shared" si="95"/>
        <v>2.0253147343892621</v>
      </c>
      <c r="K494" s="21">
        <f t="shared" si="95"/>
        <v>1.7694606937899127</v>
      </c>
      <c r="L494" s="21">
        <f t="shared" si="95"/>
        <v>1.9507482785400909</v>
      </c>
      <c r="M494" s="21">
        <f t="shared" si="95"/>
        <v>1.8953741299754308</v>
      </c>
      <c r="N494" s="21">
        <f t="shared" si="95"/>
        <v>1.7835268519499787</v>
      </c>
      <c r="O494" s="21">
        <f t="shared" si="95"/>
        <v>1.9393870559597606</v>
      </c>
      <c r="Q494" s="399">
        <v>1004</v>
      </c>
      <c r="R494" s="399" t="s">
        <v>94</v>
      </c>
      <c r="S494" s="21">
        <f t="shared" ref="S494:AD509" si="96">+S337/(S32*10^6)</f>
        <v>2.1928146026135358</v>
      </c>
      <c r="T494" s="21">
        <f t="shared" si="96"/>
        <v>2.1569011962562628</v>
      </c>
      <c r="U494" s="21">
        <f t="shared" si="96"/>
        <v>2.0892326886557919</v>
      </c>
      <c r="V494" s="21">
        <f t="shared" si="96"/>
        <v>2.0528523305841864</v>
      </c>
      <c r="W494" s="21">
        <f t="shared" si="96"/>
        <v>2.010205328574834</v>
      </c>
      <c r="X494" s="21">
        <f t="shared" si="96"/>
        <v>2.0286814963822764</v>
      </c>
      <c r="Y494" s="21">
        <f t="shared" si="96"/>
        <v>1.9781513628381628</v>
      </c>
      <c r="Z494" s="21">
        <f t="shared" si="96"/>
        <v>1.9837385412523583</v>
      </c>
      <c r="AA494" s="21">
        <f t="shared" si="96"/>
        <v>1.958884769252581</v>
      </c>
      <c r="AB494" s="21">
        <f t="shared" si="96"/>
        <v>1.9581229088612617</v>
      </c>
      <c r="AC494" s="21">
        <f t="shared" si="96"/>
        <v>1.9528549496016845</v>
      </c>
      <c r="AD494" s="21">
        <f t="shared" si="96"/>
        <v>1.9393870559597606</v>
      </c>
    </row>
    <row r="495" spans="1:30" x14ac:dyDescent="0.2">
      <c r="A495" s="399">
        <v>1005</v>
      </c>
      <c r="B495" s="399" t="s">
        <v>13</v>
      </c>
      <c r="C495" s="21">
        <f t="shared" si="95"/>
        <v>2.611424784753797</v>
      </c>
      <c r="D495" s="21">
        <f t="shared" si="95"/>
        <v>2.2451203432591202</v>
      </c>
      <c r="E495" s="21">
        <f t="shared" si="95"/>
        <v>2.2181804999816452</v>
      </c>
      <c r="F495" s="21">
        <f t="shared" si="95"/>
        <v>2.0406457528441968</v>
      </c>
      <c r="G495" s="21">
        <f t="shared" si="95"/>
        <v>1.8552526706838017</v>
      </c>
      <c r="H495" s="21">
        <f t="shared" si="95"/>
        <v>2.2391124802105788</v>
      </c>
      <c r="I495" s="21">
        <f t="shared" si="95"/>
        <v>1.8303566751405898</v>
      </c>
      <c r="J495" s="21">
        <f t="shared" si="95"/>
        <v>2.0825917701518541</v>
      </c>
      <c r="K495" s="21">
        <f t="shared" si="95"/>
        <v>1.9483963811701546</v>
      </c>
      <c r="L495" s="21">
        <f t="shared" si="95"/>
        <v>2.0448022888376465</v>
      </c>
      <c r="M495" s="21">
        <f t="shared" si="95"/>
        <v>2.1489017888655657</v>
      </c>
      <c r="N495" s="21">
        <f t="shared" si="95"/>
        <v>2.0288640097135922</v>
      </c>
      <c r="O495" s="404">
        <f t="shared" si="95"/>
        <v>2.0980660630785941</v>
      </c>
      <c r="Q495" s="399">
        <v>1005</v>
      </c>
      <c r="R495" s="399" t="s">
        <v>13</v>
      </c>
      <c r="S495" s="21">
        <f t="shared" si="96"/>
        <v>2.611424784753797</v>
      </c>
      <c r="T495" s="21">
        <f t="shared" si="96"/>
        <v>2.4237485375702912</v>
      </c>
      <c r="U495" s="21">
        <f t="shared" si="96"/>
        <v>2.3539550694833928</v>
      </c>
      <c r="V495" s="21">
        <f t="shared" si="96"/>
        <v>2.2727240499083723</v>
      </c>
      <c r="W495" s="21">
        <f t="shared" si="96"/>
        <v>2.1866600463180115</v>
      </c>
      <c r="X495" s="21">
        <f t="shared" si="96"/>
        <v>2.1951129492842498</v>
      </c>
      <c r="Y495" s="21">
        <f t="shared" si="96"/>
        <v>2.1344445554906364</v>
      </c>
      <c r="Z495" s="21">
        <f t="shared" si="96"/>
        <v>2.1276802645447233</v>
      </c>
      <c r="AA495" s="21">
        <f t="shared" si="96"/>
        <v>2.1064280663573767</v>
      </c>
      <c r="AB495" s="21">
        <f t="shared" si="96"/>
        <v>2.1000724368335661</v>
      </c>
      <c r="AC495" s="21">
        <f t="shared" si="96"/>
        <v>2.1043019308125506</v>
      </c>
      <c r="AD495" s="21">
        <f t="shared" si="96"/>
        <v>2.0980660630785946</v>
      </c>
    </row>
    <row r="496" spans="1:30" x14ac:dyDescent="0.2">
      <c r="A496" s="399">
        <v>1006</v>
      </c>
      <c r="B496" s="399" t="s">
        <v>14</v>
      </c>
      <c r="C496" s="21">
        <f t="shared" si="95"/>
        <v>0.19835186034074415</v>
      </c>
      <c r="D496" s="21">
        <f t="shared" si="95"/>
        <v>0.16955655747895595</v>
      </c>
      <c r="E496" s="21">
        <f t="shared" si="95"/>
        <v>0.15710640119002012</v>
      </c>
      <c r="F496" s="21">
        <f t="shared" si="95"/>
        <v>0.14962301129438529</v>
      </c>
      <c r="G496" s="21">
        <f t="shared" si="95"/>
        <v>0.14967946719011058</v>
      </c>
      <c r="H496" s="21">
        <f t="shared" si="95"/>
        <v>0.19527140823632211</v>
      </c>
      <c r="I496" s="21">
        <f t="shared" si="95"/>
        <v>0.17362833065477429</v>
      </c>
      <c r="J496" s="21">
        <f t="shared" si="95"/>
        <v>0.20525098785306597</v>
      </c>
      <c r="K496" s="21">
        <f t="shared" si="95"/>
        <v>0.17865736546475813</v>
      </c>
      <c r="L496" s="21">
        <f t="shared" si="95"/>
        <v>0.20197756752107346</v>
      </c>
      <c r="M496" s="21">
        <f t="shared" si="95"/>
        <v>0.1828438412873287</v>
      </c>
      <c r="N496" s="21">
        <f t="shared" si="95"/>
        <v>0.17538380228519657</v>
      </c>
      <c r="O496" s="404">
        <f t="shared" si="95"/>
        <v>0.177744246324788</v>
      </c>
      <c r="Q496" s="399">
        <v>1006</v>
      </c>
      <c r="R496" s="399" t="s">
        <v>14</v>
      </c>
      <c r="S496" s="21">
        <f t="shared" si="96"/>
        <v>0.19835186034074415</v>
      </c>
      <c r="T496" s="21">
        <f t="shared" si="96"/>
        <v>0.18363965519174075</v>
      </c>
      <c r="U496" s="21">
        <f t="shared" si="96"/>
        <v>0.17432104601592491</v>
      </c>
      <c r="V496" s="21">
        <f t="shared" si="96"/>
        <v>0.16761215956605263</v>
      </c>
      <c r="W496" s="21">
        <f t="shared" si="96"/>
        <v>0.16381121544874108</v>
      </c>
      <c r="X496" s="21">
        <f t="shared" si="96"/>
        <v>0.16899901053780145</v>
      </c>
      <c r="Y496" s="21">
        <f t="shared" si="96"/>
        <v>0.1697574795361213</v>
      </c>
      <c r="Z496" s="21">
        <f t="shared" si="96"/>
        <v>0.17428102168895332</v>
      </c>
      <c r="AA496" s="21">
        <f t="shared" si="96"/>
        <v>0.17481971618946723</v>
      </c>
      <c r="AB496" s="21">
        <f t="shared" si="96"/>
        <v>0.17746778492531431</v>
      </c>
      <c r="AC496" s="21">
        <f t="shared" si="96"/>
        <v>0.17795868136424053</v>
      </c>
      <c r="AD496" s="21">
        <f t="shared" si="96"/>
        <v>0.177744246324788</v>
      </c>
    </row>
    <row r="497" spans="1:30" x14ac:dyDescent="0.2">
      <c r="A497" s="399">
        <v>1007</v>
      </c>
      <c r="B497" s="399" t="s">
        <v>15</v>
      </c>
      <c r="C497" s="21">
        <f t="shared" si="95"/>
        <v>1.4846474232503808</v>
      </c>
      <c r="D497" s="21">
        <f t="shared" si="95"/>
        <v>1.4676322204321983</v>
      </c>
      <c r="E497" s="21">
        <f t="shared" si="95"/>
        <v>1.4714229388890276</v>
      </c>
      <c r="F497" s="21">
        <f t="shared" si="95"/>
        <v>1.4436153634260855</v>
      </c>
      <c r="G497" s="21">
        <f t="shared" si="95"/>
        <v>1.3490449911888578</v>
      </c>
      <c r="H497" s="21">
        <f t="shared" si="95"/>
        <v>1.5963073626725373</v>
      </c>
      <c r="I497" s="21">
        <f t="shared" si="95"/>
        <v>1.2245783529541712</v>
      </c>
      <c r="J497" s="21">
        <f t="shared" si="95"/>
        <v>1.472142898371646</v>
      </c>
      <c r="K497" s="21">
        <f t="shared" si="95"/>
        <v>1.3108522119572799</v>
      </c>
      <c r="L497" s="21">
        <f t="shared" si="95"/>
        <v>1.4795469456165178</v>
      </c>
      <c r="M497" s="21">
        <f t="shared" si="95"/>
        <v>1.421127381330842</v>
      </c>
      <c r="N497" s="21">
        <f t="shared" si="95"/>
        <v>1.3834009263759091</v>
      </c>
      <c r="O497" s="404">
        <f t="shared" si="95"/>
        <v>1.4210420316000003</v>
      </c>
      <c r="Q497" s="399">
        <v>1007</v>
      </c>
      <c r="R497" s="399" t="s">
        <v>15</v>
      </c>
      <c r="S497" s="21">
        <f t="shared" si="96"/>
        <v>1.4846474232503808</v>
      </c>
      <c r="T497" s="21">
        <f t="shared" si="96"/>
        <v>1.4761260368976423</v>
      </c>
      <c r="U497" s="21">
        <f t="shared" si="96"/>
        <v>1.4744876813496488</v>
      </c>
      <c r="V497" s="21">
        <f t="shared" si="96"/>
        <v>1.4663484442650228</v>
      </c>
      <c r="W497" s="21">
        <f t="shared" si="96"/>
        <v>1.442121149849479</v>
      </c>
      <c r="X497" s="21">
        <f t="shared" si="96"/>
        <v>1.4672365169129145</v>
      </c>
      <c r="Y497" s="21">
        <f t="shared" si="96"/>
        <v>1.4280360191625585</v>
      </c>
      <c r="Z497" s="21">
        <f t="shared" si="96"/>
        <v>1.4334224430420859</v>
      </c>
      <c r="AA497" s="21">
        <f t="shared" si="96"/>
        <v>1.4188683568021543</v>
      </c>
      <c r="AB497" s="21">
        <f t="shared" si="96"/>
        <v>1.424675678931411</v>
      </c>
      <c r="AC497" s="21">
        <f t="shared" si="96"/>
        <v>1.4243642792802882</v>
      </c>
      <c r="AD497" s="21">
        <f t="shared" si="96"/>
        <v>1.4210420316000003</v>
      </c>
    </row>
    <row r="498" spans="1:30" x14ac:dyDescent="0.2">
      <c r="A498" s="399">
        <v>1008</v>
      </c>
      <c r="B498" s="399" t="s">
        <v>16</v>
      </c>
      <c r="C498" s="21">
        <f t="shared" si="95"/>
        <v>2.0409121618917254</v>
      </c>
      <c r="D498" s="21">
        <f t="shared" si="95"/>
        <v>1.943381446819078</v>
      </c>
      <c r="E498" s="21">
        <f t="shared" si="95"/>
        <v>1.8851242664439589</v>
      </c>
      <c r="F498" s="21">
        <f t="shared" si="95"/>
        <v>1.7191982269503547</v>
      </c>
      <c r="G498" s="21">
        <f t="shared" si="95"/>
        <v>1.5940119654853075</v>
      </c>
      <c r="H498" s="21">
        <f t="shared" si="95"/>
        <v>2.0549774275497161</v>
      </c>
      <c r="I498" s="21">
        <f t="shared" si="95"/>
        <v>1.5993968930855924</v>
      </c>
      <c r="J498" s="21">
        <f t="shared" si="95"/>
        <v>1.8849977823320689</v>
      </c>
      <c r="K498" s="21">
        <f t="shared" si="95"/>
        <v>1.7362132664619683</v>
      </c>
      <c r="L498" s="21">
        <f t="shared" si="95"/>
        <v>1.8600104644363051</v>
      </c>
      <c r="M498" s="21">
        <f t="shared" si="95"/>
        <v>1.8666103404209453</v>
      </c>
      <c r="N498" s="21">
        <f t="shared" si="95"/>
        <v>1.8610377380718632</v>
      </c>
      <c r="O498" s="404">
        <f t="shared" si="95"/>
        <v>1.8306235125682691</v>
      </c>
      <c r="Q498" s="399">
        <v>1008</v>
      </c>
      <c r="R498" s="399" t="s">
        <v>16</v>
      </c>
      <c r="S498" s="21">
        <f t="shared" si="96"/>
        <v>2.0409121618917254</v>
      </c>
      <c r="T498" s="21">
        <f t="shared" si="96"/>
        <v>1.9913899166617415</v>
      </c>
      <c r="U498" s="21">
        <f t="shared" si="96"/>
        <v>1.9546503923772596</v>
      </c>
      <c r="V498" s="21">
        <f t="shared" si="96"/>
        <v>1.8918800057478653</v>
      </c>
      <c r="W498" s="21">
        <f t="shared" si="96"/>
        <v>1.8309320700804572</v>
      </c>
      <c r="X498" s="21">
        <f t="shared" si="96"/>
        <v>1.8660501780478651</v>
      </c>
      <c r="Y498" s="21">
        <f t="shared" si="96"/>
        <v>1.8239754476992631</v>
      </c>
      <c r="Z498" s="21">
        <f t="shared" si="96"/>
        <v>1.8314537582411403</v>
      </c>
      <c r="AA498" s="21">
        <f t="shared" si="96"/>
        <v>1.8203815809525072</v>
      </c>
      <c r="AB498" s="21">
        <f t="shared" si="96"/>
        <v>1.8242326161143962</v>
      </c>
      <c r="AC498" s="21">
        <f t="shared" si="96"/>
        <v>1.8279842920875686</v>
      </c>
      <c r="AD498" s="21">
        <f t="shared" si="96"/>
        <v>1.8306235125682691</v>
      </c>
    </row>
    <row r="499" spans="1:30" x14ac:dyDescent="0.2">
      <c r="A499" s="399">
        <v>1009</v>
      </c>
      <c r="B499" s="399" t="s">
        <v>17</v>
      </c>
      <c r="C499" s="21">
        <f t="shared" si="95"/>
        <v>1.9755264353745283</v>
      </c>
      <c r="D499" s="21">
        <f t="shared" si="95"/>
        <v>1.7980640207890386</v>
      </c>
      <c r="E499" s="21">
        <f t="shared" si="95"/>
        <v>1.8661866443140542</v>
      </c>
      <c r="F499" s="21">
        <f t="shared" si="95"/>
        <v>1.9063074220465526</v>
      </c>
      <c r="G499" s="21">
        <f t="shared" si="95"/>
        <v>1.7333071799855564</v>
      </c>
      <c r="H499" s="21">
        <f t="shared" si="95"/>
        <v>2.0409372532403753</v>
      </c>
      <c r="I499" s="21">
        <f t="shared" si="95"/>
        <v>1.7903616440692418</v>
      </c>
      <c r="J499" s="21">
        <f t="shared" si="95"/>
        <v>1.822949907846235</v>
      </c>
      <c r="K499" s="21">
        <f t="shared" si="95"/>
        <v>1.7955024685459466</v>
      </c>
      <c r="L499" s="21">
        <f t="shared" si="95"/>
        <v>1.9919269216905071</v>
      </c>
      <c r="M499" s="21">
        <f t="shared" si="95"/>
        <v>2.0207786066679185</v>
      </c>
      <c r="N499" s="21">
        <f t="shared" si="95"/>
        <v>2.3189274026111133</v>
      </c>
      <c r="O499" s="404">
        <f t="shared" si="95"/>
        <v>1.9202452153726717</v>
      </c>
      <c r="Q499" s="399">
        <v>1009</v>
      </c>
      <c r="R499" s="399" t="s">
        <v>17</v>
      </c>
      <c r="S499" s="21">
        <f t="shared" si="96"/>
        <v>1.9755264353745283</v>
      </c>
      <c r="T499" s="21">
        <f t="shared" si="96"/>
        <v>1.8858875013194913</v>
      </c>
      <c r="U499" s="21">
        <f t="shared" si="96"/>
        <v>1.8793840870450136</v>
      </c>
      <c r="V499" s="21">
        <f t="shared" si="96"/>
        <v>1.8863646673817542</v>
      </c>
      <c r="W499" s="21">
        <f t="shared" si="96"/>
        <v>1.8552240297787275</v>
      </c>
      <c r="X499" s="21">
        <f t="shared" si="96"/>
        <v>1.8846626225744603</v>
      </c>
      <c r="Y499" s="21">
        <f t="shared" si="96"/>
        <v>1.8703449976824937</v>
      </c>
      <c r="Z499" s="21">
        <f t="shared" si="96"/>
        <v>1.8639012191274813</v>
      </c>
      <c r="AA499" s="21">
        <f t="shared" si="96"/>
        <v>1.8558476400462285</v>
      </c>
      <c r="AB499" s="21">
        <f t="shared" si="96"/>
        <v>1.8695817509050894</v>
      </c>
      <c r="AC499" s="21">
        <f t="shared" si="96"/>
        <v>1.8838198868596061</v>
      </c>
      <c r="AD499" s="21">
        <f t="shared" si="96"/>
        <v>1.9202452153726723</v>
      </c>
    </row>
    <row r="500" spans="1:30" x14ac:dyDescent="0.2">
      <c r="A500" s="399">
        <v>1010</v>
      </c>
      <c r="B500" s="399" t="s">
        <v>19</v>
      </c>
      <c r="C500" s="21">
        <f t="shared" si="95"/>
        <v>0.8323068820670313</v>
      </c>
      <c r="D500" s="21">
        <f t="shared" si="95"/>
        <v>0.87598264138769621</v>
      </c>
      <c r="E500" s="21">
        <f t="shared" si="95"/>
        <v>0.8099713341236835</v>
      </c>
      <c r="F500" s="21">
        <f t="shared" si="95"/>
        <v>0.71902107856556252</v>
      </c>
      <c r="G500" s="21">
        <f t="shared" si="95"/>
        <v>0.81303122375664827</v>
      </c>
      <c r="H500" s="21">
        <f t="shared" si="95"/>
        <v>0.89198380540257016</v>
      </c>
      <c r="I500" s="21">
        <f t="shared" si="95"/>
        <v>0.87951627948544642</v>
      </c>
      <c r="J500" s="21">
        <f t="shared" si="95"/>
        <v>0.83175114466102518</v>
      </c>
      <c r="K500" s="21">
        <f t="shared" si="95"/>
        <v>0.77714402599250587</v>
      </c>
      <c r="L500" s="21">
        <f t="shared" si="95"/>
        <v>0.9383330106873693</v>
      </c>
      <c r="M500" s="21">
        <f t="shared" si="95"/>
        <v>0.74256200139020845</v>
      </c>
      <c r="N500" s="21">
        <f t="shared" si="95"/>
        <v>0.82418064045939177</v>
      </c>
      <c r="O500" s="404">
        <f t="shared" si="95"/>
        <v>0.82730268574899612</v>
      </c>
      <c r="Q500" s="399">
        <v>1010</v>
      </c>
      <c r="R500" s="399" t="s">
        <v>19</v>
      </c>
      <c r="S500" s="21">
        <f t="shared" si="96"/>
        <v>0.8323068820670313</v>
      </c>
      <c r="T500" s="21">
        <f t="shared" si="96"/>
        <v>0.85439068842420929</v>
      </c>
      <c r="U500" s="21">
        <f t="shared" si="96"/>
        <v>0.83958237925258616</v>
      </c>
      <c r="V500" s="21">
        <f t="shared" si="96"/>
        <v>0.80874102465942732</v>
      </c>
      <c r="W500" s="21">
        <f t="shared" si="96"/>
        <v>0.80964469711301046</v>
      </c>
      <c r="X500" s="21">
        <f t="shared" si="96"/>
        <v>0.8226371890343952</v>
      </c>
      <c r="Y500" s="21">
        <f t="shared" si="96"/>
        <v>0.83152587038402959</v>
      </c>
      <c r="Z500" s="21">
        <f t="shared" si="96"/>
        <v>0.83155558451871814</v>
      </c>
      <c r="AA500" s="21">
        <f t="shared" si="96"/>
        <v>0.82538950568012326</v>
      </c>
      <c r="AB500" s="21">
        <f t="shared" si="96"/>
        <v>0.83571778181620615</v>
      </c>
      <c r="AC500" s="21">
        <f t="shared" si="96"/>
        <v>0.82757953093157399</v>
      </c>
      <c r="AD500" s="21">
        <f t="shared" si="96"/>
        <v>0.82730268574899601</v>
      </c>
    </row>
    <row r="501" spans="1:30" x14ac:dyDescent="0.2">
      <c r="A501" s="399">
        <v>1011</v>
      </c>
      <c r="B501" s="399" t="s">
        <v>20</v>
      </c>
      <c r="C501" s="21">
        <f t="shared" si="95"/>
        <v>2.0413546370600471</v>
      </c>
      <c r="D501" s="21">
        <f t="shared" si="95"/>
        <v>1.8376804948779752</v>
      </c>
      <c r="E501" s="21">
        <f t="shared" si="95"/>
        <v>1.9663129826439332</v>
      </c>
      <c r="F501" s="21">
        <f t="shared" si="95"/>
        <v>1.825879305529277</v>
      </c>
      <c r="G501" s="21">
        <f t="shared" si="95"/>
        <v>1.7242536732068776</v>
      </c>
      <c r="H501" s="21">
        <f t="shared" si="95"/>
        <v>2.1866553125823329</v>
      </c>
      <c r="I501" s="21">
        <f t="shared" si="95"/>
        <v>1.819876177637757</v>
      </c>
      <c r="J501" s="21">
        <f t="shared" si="95"/>
        <v>2.2290508066076735</v>
      </c>
      <c r="K501" s="21">
        <f t="shared" si="95"/>
        <v>1.9024374312431245</v>
      </c>
      <c r="L501" s="21">
        <f t="shared" si="95"/>
        <v>2.1101511364184717</v>
      </c>
      <c r="M501" s="21">
        <f t="shared" si="95"/>
        <v>2.0370402885341234</v>
      </c>
      <c r="N501" s="21">
        <f t="shared" si="95"/>
        <v>1.9812844757468202</v>
      </c>
      <c r="O501" s="404">
        <f t="shared" si="95"/>
        <v>1.9681918546335622</v>
      </c>
      <c r="Q501" s="399">
        <v>1011</v>
      </c>
      <c r="R501" s="399" t="s">
        <v>20</v>
      </c>
      <c r="S501" s="21">
        <f t="shared" si="96"/>
        <v>2.0413546370600471</v>
      </c>
      <c r="T501" s="21">
        <f t="shared" si="96"/>
        <v>1.9385950244407599</v>
      </c>
      <c r="U501" s="21">
        <f t="shared" si="96"/>
        <v>1.9477978428703342</v>
      </c>
      <c r="V501" s="21">
        <f t="shared" si="96"/>
        <v>1.9160427520111136</v>
      </c>
      <c r="W501" s="21">
        <f t="shared" si="96"/>
        <v>1.876580799439356</v>
      </c>
      <c r="X501" s="21">
        <f t="shared" si="96"/>
        <v>1.9278461641376348</v>
      </c>
      <c r="Y501" s="21">
        <f t="shared" si="96"/>
        <v>1.9094466513345876</v>
      </c>
      <c r="Z501" s="21">
        <f t="shared" si="96"/>
        <v>1.9503394025201115</v>
      </c>
      <c r="AA501" s="21">
        <f t="shared" si="96"/>
        <v>1.9447930009831975</v>
      </c>
      <c r="AB501" s="21">
        <f t="shared" si="96"/>
        <v>1.9602495626969441</v>
      </c>
      <c r="AC501" s="21">
        <f t="shared" si="96"/>
        <v>1.9670267642704389</v>
      </c>
      <c r="AD501" s="21">
        <f t="shared" si="96"/>
        <v>1.9681918546335624</v>
      </c>
    </row>
    <row r="502" spans="1:30" x14ac:dyDescent="0.2">
      <c r="A502" s="399">
        <v>1012</v>
      </c>
      <c r="B502" s="399" t="s">
        <v>21</v>
      </c>
      <c r="C502" s="21">
        <f t="shared" si="95"/>
        <v>2.7870896775674878</v>
      </c>
      <c r="D502" s="21">
        <f t="shared" si="95"/>
        <v>2.5577218254984335</v>
      </c>
      <c r="E502" s="21">
        <f t="shared" si="95"/>
        <v>2.6230362247980419</v>
      </c>
      <c r="F502" s="21">
        <f t="shared" si="95"/>
        <v>2.3455652685917587</v>
      </c>
      <c r="G502" s="21">
        <f t="shared" si="95"/>
        <v>2.2117219464003681</v>
      </c>
      <c r="H502" s="21">
        <f t="shared" si="95"/>
        <v>2.7427151629852164</v>
      </c>
      <c r="I502" s="21">
        <f t="shared" si="95"/>
        <v>2.0230828615542977</v>
      </c>
      <c r="J502" s="21">
        <f t="shared" si="95"/>
        <v>2.339599760092328</v>
      </c>
      <c r="K502" s="21">
        <f t="shared" si="95"/>
        <v>2.0346551278595784</v>
      </c>
      <c r="L502" s="21">
        <f t="shared" si="95"/>
        <v>2.2255771357058673</v>
      </c>
      <c r="M502" s="21">
        <f t="shared" si="95"/>
        <v>2.2195387656031218</v>
      </c>
      <c r="N502" s="21">
        <f t="shared" si="95"/>
        <v>2.0468862447307843</v>
      </c>
      <c r="O502" s="404">
        <f t="shared" si="95"/>
        <v>2.3353774161510636</v>
      </c>
      <c r="Q502" s="399">
        <v>1012</v>
      </c>
      <c r="R502" s="399" t="s">
        <v>21</v>
      </c>
      <c r="S502" s="21">
        <f t="shared" si="96"/>
        <v>2.7870896775674878</v>
      </c>
      <c r="T502" s="21">
        <f t="shared" si="96"/>
        <v>2.6702880502759934</v>
      </c>
      <c r="U502" s="21">
        <f t="shared" si="96"/>
        <v>2.654186414975003</v>
      </c>
      <c r="V502" s="21">
        <f t="shared" si="96"/>
        <v>2.5757699480569234</v>
      </c>
      <c r="W502" s="21">
        <f t="shared" si="96"/>
        <v>2.5025898400145716</v>
      </c>
      <c r="X502" s="21">
        <f t="shared" si="96"/>
        <v>2.5411240270152597</v>
      </c>
      <c r="Y502" s="21">
        <f t="shared" si="96"/>
        <v>2.4599910304864943</v>
      </c>
      <c r="Z502" s="21">
        <f t="shared" si="96"/>
        <v>2.4444855372892271</v>
      </c>
      <c r="AA502" s="21">
        <f t="shared" si="96"/>
        <v>2.3940285152853065</v>
      </c>
      <c r="AB502" s="21">
        <f t="shared" si="96"/>
        <v>2.3769773726411643</v>
      </c>
      <c r="AC502" s="21">
        <f t="shared" si="96"/>
        <v>2.3622771865709402</v>
      </c>
      <c r="AD502" s="21">
        <f t="shared" si="96"/>
        <v>2.3353774161510641</v>
      </c>
    </row>
    <row r="503" spans="1:30" x14ac:dyDescent="0.2">
      <c r="A503" s="399">
        <v>1013</v>
      </c>
      <c r="B503" s="399" t="s">
        <v>22</v>
      </c>
      <c r="C503" s="21">
        <f t="shared" si="95"/>
        <v>2.3680336008313607</v>
      </c>
      <c r="D503" s="21">
        <f t="shared" si="95"/>
        <v>2.1517670431969123</v>
      </c>
      <c r="E503" s="21">
        <f t="shared" si="95"/>
        <v>2.3709677612297382</v>
      </c>
      <c r="F503" s="21">
        <f t="shared" si="95"/>
        <v>2.001020541082164</v>
      </c>
      <c r="G503" s="21">
        <f t="shared" si="95"/>
        <v>1.782335521050104</v>
      </c>
      <c r="H503" s="21">
        <f t="shared" si="95"/>
        <v>2.0998121733449482</v>
      </c>
      <c r="I503" s="21">
        <f t="shared" si="95"/>
        <v>1.6482605610285526</v>
      </c>
      <c r="J503" s="21">
        <f t="shared" si="95"/>
        <v>1.9466829871414442</v>
      </c>
      <c r="K503" s="21">
        <f t="shared" si="95"/>
        <v>1.7605525260264092</v>
      </c>
      <c r="L503" s="21">
        <f t="shared" si="95"/>
        <v>2.1126716536213217</v>
      </c>
      <c r="M503" s="21">
        <f t="shared" si="95"/>
        <v>2.103372932330827</v>
      </c>
      <c r="N503" s="21">
        <f t="shared" si="95"/>
        <v>1.9310414580412576</v>
      </c>
      <c r="O503" s="404">
        <f t="shared" si="95"/>
        <v>2.0049620534100909</v>
      </c>
      <c r="Q503" s="399">
        <v>1013</v>
      </c>
      <c r="R503" s="399" t="s">
        <v>22</v>
      </c>
      <c r="S503" s="21">
        <f t="shared" si="96"/>
        <v>2.3680336008313607</v>
      </c>
      <c r="T503" s="21">
        <f t="shared" si="96"/>
        <v>2.2589842005838916</v>
      </c>
      <c r="U503" s="21">
        <f t="shared" si="96"/>
        <v>2.29522813945835</v>
      </c>
      <c r="V503" s="21">
        <f t="shared" si="96"/>
        <v>2.2132310764204024</v>
      </c>
      <c r="W503" s="21">
        <f t="shared" si="96"/>
        <v>2.1238597578520992</v>
      </c>
      <c r="X503" s="21">
        <f t="shared" si="96"/>
        <v>2.1197971966227027</v>
      </c>
      <c r="Y503" s="21">
        <f t="shared" si="96"/>
        <v>2.0346603156419105</v>
      </c>
      <c r="Z503" s="21">
        <f t="shared" si="96"/>
        <v>2.0230260559050892</v>
      </c>
      <c r="AA503" s="21">
        <f t="shared" si="96"/>
        <v>1.989763208845686</v>
      </c>
      <c r="AB503" s="21">
        <f t="shared" si="96"/>
        <v>2.0024683910547583</v>
      </c>
      <c r="AC503" s="21">
        <f t="shared" si="96"/>
        <v>2.0118215186756307</v>
      </c>
      <c r="AD503" s="21">
        <f t="shared" si="96"/>
        <v>2.0049620534100909</v>
      </c>
    </row>
    <row r="504" spans="1:30" x14ac:dyDescent="0.2">
      <c r="A504" s="399">
        <v>1014</v>
      </c>
      <c r="B504" s="399" t="s">
        <v>23</v>
      </c>
      <c r="C504" s="21">
        <f t="shared" si="95"/>
        <v>1.9812377856713701</v>
      </c>
      <c r="D504" s="21">
        <f t="shared" si="95"/>
        <v>2.2046904706932162</v>
      </c>
      <c r="E504" s="21">
        <f t="shared" si="95"/>
        <v>2.0626678759829296</v>
      </c>
      <c r="F504" s="21">
        <f t="shared" si="95"/>
        <v>2.3208982370771798</v>
      </c>
      <c r="G504" s="21">
        <f t="shared" si="95"/>
        <v>2.1096164897941843</v>
      </c>
      <c r="H504" s="21">
        <f t="shared" si="95"/>
        <v>2.591762477523873</v>
      </c>
      <c r="I504" s="21">
        <f t="shared" si="95"/>
        <v>1.962095925173164</v>
      </c>
      <c r="J504" s="21">
        <f t="shared" si="95"/>
        <v>2.2852932052527013</v>
      </c>
      <c r="K504" s="21">
        <f t="shared" si="95"/>
        <v>2.1791557603686633</v>
      </c>
      <c r="L504" s="21">
        <f t="shared" si="95"/>
        <v>2.1784894753195703</v>
      </c>
      <c r="M504" s="21">
        <f t="shared" si="95"/>
        <v>2.3241587949145077</v>
      </c>
      <c r="N504" s="21">
        <f t="shared" si="95"/>
        <v>2.0745406839850475</v>
      </c>
      <c r="O504" s="404">
        <f t="shared" si="95"/>
        <v>2.1869999866012351</v>
      </c>
      <c r="Q504" s="399">
        <v>1014</v>
      </c>
      <c r="R504" s="399" t="s">
        <v>23</v>
      </c>
      <c r="S504" s="21">
        <f t="shared" si="96"/>
        <v>1.9812377856713701</v>
      </c>
      <c r="T504" s="21">
        <f t="shared" si="96"/>
        <v>2.0933617497480972</v>
      </c>
      <c r="U504" s="21">
        <f t="shared" si="96"/>
        <v>2.0830335263939275</v>
      </c>
      <c r="V504" s="21">
        <f t="shared" si="96"/>
        <v>2.1448935523909167</v>
      </c>
      <c r="W504" s="21">
        <f t="shared" si="96"/>
        <v>2.137602215930543</v>
      </c>
      <c r="X504" s="21">
        <f t="shared" si="96"/>
        <v>2.2119037171225093</v>
      </c>
      <c r="Y504" s="21">
        <f t="shared" si="96"/>
        <v>2.1717700592601292</v>
      </c>
      <c r="Z504" s="21">
        <f t="shared" si="96"/>
        <v>2.1859117205213678</v>
      </c>
      <c r="AA504" s="21">
        <f t="shared" si="96"/>
        <v>2.1851210211585022</v>
      </c>
      <c r="AB504" s="21">
        <f t="shared" si="96"/>
        <v>2.1844643899930727</v>
      </c>
      <c r="AC504" s="21">
        <f t="shared" si="96"/>
        <v>2.1968082283351702</v>
      </c>
      <c r="AD504" s="21">
        <f t="shared" si="96"/>
        <v>2.1869999866012351</v>
      </c>
    </row>
    <row r="505" spans="1:30" x14ac:dyDescent="0.2">
      <c r="A505" s="399">
        <v>1015</v>
      </c>
      <c r="B505" s="399" t="s">
        <v>24</v>
      </c>
      <c r="C505" s="21">
        <f t="shared" si="95"/>
        <v>2.6009141053331115</v>
      </c>
      <c r="D505" s="21">
        <f t="shared" si="95"/>
        <v>2.4524571886298201</v>
      </c>
      <c r="E505" s="21">
        <f t="shared" si="95"/>
        <v>2.4115034237889934</v>
      </c>
      <c r="F505" s="21">
        <f t="shared" si="95"/>
        <v>2.2261283758786532</v>
      </c>
      <c r="G505" s="21">
        <f t="shared" si="95"/>
        <v>2.1605859375000001</v>
      </c>
      <c r="H505" s="21">
        <f t="shared" si="95"/>
        <v>2.5489173556221796</v>
      </c>
      <c r="I505" s="21">
        <f t="shared" si="95"/>
        <v>1.9876436065101053</v>
      </c>
      <c r="J505" s="21">
        <f t="shared" si="95"/>
        <v>2.3993951609033233</v>
      </c>
      <c r="K505" s="21">
        <f t="shared" si="95"/>
        <v>2.0881965518854542</v>
      </c>
      <c r="L505" s="21">
        <f t="shared" si="95"/>
        <v>2.3906942117058003</v>
      </c>
      <c r="M505" s="21">
        <f t="shared" si="95"/>
        <v>2.4039330788368369</v>
      </c>
      <c r="N505" s="21">
        <f t="shared" si="95"/>
        <v>2.2187071990800402</v>
      </c>
      <c r="O505" s="404">
        <f t="shared" si="95"/>
        <v>2.3128084351940132</v>
      </c>
      <c r="Q505" s="399">
        <v>1015</v>
      </c>
      <c r="R505" s="399" t="s">
        <v>24</v>
      </c>
      <c r="S505" s="21">
        <f t="shared" si="96"/>
        <v>2.6009141053331115</v>
      </c>
      <c r="T505" s="21">
        <f t="shared" si="96"/>
        <v>2.5258335112527166</v>
      </c>
      <c r="U505" s="21">
        <f t="shared" si="96"/>
        <v>2.4857609460891332</v>
      </c>
      <c r="V505" s="21">
        <f t="shared" si="96"/>
        <v>2.4136648671416316</v>
      </c>
      <c r="W505" s="21">
        <f t="shared" si="96"/>
        <v>2.3610704040235522</v>
      </c>
      <c r="X505" s="21">
        <f t="shared" si="96"/>
        <v>2.3925801557481003</v>
      </c>
      <c r="Y505" s="21">
        <f t="shared" si="96"/>
        <v>2.3251882768413417</v>
      </c>
      <c r="Z505" s="21">
        <f t="shared" si="96"/>
        <v>2.3347023826370079</v>
      </c>
      <c r="AA505" s="21">
        <f t="shared" si="96"/>
        <v>2.304942518236941</v>
      </c>
      <c r="AB505" s="21">
        <f t="shared" si="96"/>
        <v>2.3132437090689386</v>
      </c>
      <c r="AC505" s="21">
        <f t="shared" si="96"/>
        <v>2.3212641636198748</v>
      </c>
      <c r="AD505" s="21">
        <f t="shared" si="96"/>
        <v>2.3128084351940128</v>
      </c>
    </row>
    <row r="506" spans="1:30" x14ac:dyDescent="0.2">
      <c r="A506" s="399">
        <v>1016</v>
      </c>
      <c r="B506" s="399" t="s">
        <v>25</v>
      </c>
      <c r="C506" s="21">
        <f t="shared" si="95"/>
        <v>1.9380985508293882</v>
      </c>
      <c r="D506" s="21">
        <f t="shared" si="95"/>
        <v>1.8043407731145749</v>
      </c>
      <c r="E506" s="21">
        <f t="shared" si="95"/>
        <v>1.9379311557788945</v>
      </c>
      <c r="F506" s="21">
        <f t="shared" si="95"/>
        <v>1.975528063369147</v>
      </c>
      <c r="G506" s="21">
        <f t="shared" si="95"/>
        <v>1.7726359664621414</v>
      </c>
      <c r="H506" s="21">
        <f t="shared" si="95"/>
        <v>2.1282227917166123</v>
      </c>
      <c r="I506" s="21">
        <f t="shared" si="95"/>
        <v>1.8777263455971516</v>
      </c>
      <c r="J506" s="21">
        <f t="shared" si="95"/>
        <v>1.9920960641556482</v>
      </c>
      <c r="K506" s="21">
        <f t="shared" si="95"/>
        <v>1.8464847635112931</v>
      </c>
      <c r="L506" s="21">
        <f t="shared" si="95"/>
        <v>2.1747861967960374</v>
      </c>
      <c r="M506" s="21">
        <f t="shared" si="95"/>
        <v>2.1128954655299723</v>
      </c>
      <c r="N506" s="21">
        <f t="shared" si="95"/>
        <v>1.970563501778658</v>
      </c>
      <c r="O506" s="404">
        <f t="shared" si="95"/>
        <v>1.9591997370336462</v>
      </c>
      <c r="Q506" s="399">
        <v>1016</v>
      </c>
      <c r="R506" s="399" t="s">
        <v>25</v>
      </c>
      <c r="S506" s="21">
        <f t="shared" si="96"/>
        <v>1.9380985508293882</v>
      </c>
      <c r="T506" s="21">
        <f t="shared" si="96"/>
        <v>1.8703828293327027</v>
      </c>
      <c r="U506" s="21">
        <f t="shared" si="96"/>
        <v>1.893857520817992</v>
      </c>
      <c r="V506" s="21">
        <f t="shared" si="96"/>
        <v>1.9162333641853997</v>
      </c>
      <c r="W506" s="21">
        <f t="shared" si="96"/>
        <v>1.8863205028256338</v>
      </c>
      <c r="X506" s="21">
        <f t="shared" si="96"/>
        <v>1.9270348834782463</v>
      </c>
      <c r="Y506" s="21">
        <f t="shared" si="96"/>
        <v>1.918867950813582</v>
      </c>
      <c r="Z506" s="21">
        <f t="shared" si="96"/>
        <v>1.9284661811138797</v>
      </c>
      <c r="AA506" s="21">
        <f t="shared" si="96"/>
        <v>1.9185157203494614</v>
      </c>
      <c r="AB506" s="21">
        <f t="shared" si="96"/>
        <v>1.9434370229190874</v>
      </c>
      <c r="AC506" s="21">
        <f t="shared" si="96"/>
        <v>1.9581893314944736</v>
      </c>
      <c r="AD506" s="21">
        <f t="shared" si="96"/>
        <v>1.959199737033646</v>
      </c>
    </row>
    <row r="507" spans="1:30" x14ac:dyDescent="0.2">
      <c r="A507" s="399">
        <v>1017</v>
      </c>
      <c r="B507" s="399" t="s">
        <v>26</v>
      </c>
      <c r="C507" s="21">
        <f t="shared" si="95"/>
        <v>2.1070526868705324</v>
      </c>
      <c r="D507" s="21">
        <f t="shared" si="95"/>
        <v>1.9946667052347236</v>
      </c>
      <c r="E507" s="21">
        <f t="shared" si="95"/>
        <v>1.9243180422418626</v>
      </c>
      <c r="F507" s="21">
        <f t="shared" si="95"/>
        <v>1.7550021906543316</v>
      </c>
      <c r="G507" s="21">
        <f t="shared" si="95"/>
        <v>1.7087766650839558</v>
      </c>
      <c r="H507" s="21">
        <f t="shared" si="95"/>
        <v>2.1533681536243163</v>
      </c>
      <c r="I507" s="21">
        <f t="shared" si="95"/>
        <v>1.6554061051536615</v>
      </c>
      <c r="J507" s="21">
        <f t="shared" si="95"/>
        <v>2.0718449899847906</v>
      </c>
      <c r="K507" s="21">
        <f t="shared" si="95"/>
        <v>1.8333500702132524</v>
      </c>
      <c r="L507" s="21">
        <f t="shared" si="95"/>
        <v>1.901738090344137</v>
      </c>
      <c r="M507" s="21">
        <f t="shared" si="95"/>
        <v>1.8577275499446753</v>
      </c>
      <c r="N507" s="21">
        <f t="shared" si="95"/>
        <v>1.839883069491252</v>
      </c>
      <c r="O507" s="404">
        <f t="shared" si="95"/>
        <v>1.8944297981954143</v>
      </c>
      <c r="Q507" s="399">
        <v>1017</v>
      </c>
      <c r="R507" s="399" t="s">
        <v>26</v>
      </c>
      <c r="S507" s="21">
        <f t="shared" si="96"/>
        <v>2.1070526868705324</v>
      </c>
      <c r="T507" s="21">
        <f t="shared" si="96"/>
        <v>2.0501280976273875</v>
      </c>
      <c r="U507" s="21">
        <f t="shared" si="96"/>
        <v>2.0078296167289094</v>
      </c>
      <c r="V507" s="21">
        <f t="shared" si="96"/>
        <v>1.9415686456359773</v>
      </c>
      <c r="W507" s="21">
        <f t="shared" si="96"/>
        <v>1.894152430907847</v>
      </c>
      <c r="X507" s="21">
        <f t="shared" si="96"/>
        <v>1.9359173846055129</v>
      </c>
      <c r="Y507" s="21">
        <f t="shared" si="96"/>
        <v>1.8905654308667417</v>
      </c>
      <c r="Z507" s="21">
        <f t="shared" si="96"/>
        <v>1.9129765871970852</v>
      </c>
      <c r="AA507" s="21">
        <f t="shared" si="96"/>
        <v>1.9036456243476298</v>
      </c>
      <c r="AB507" s="21">
        <f t="shared" si="96"/>
        <v>1.9034575460531675</v>
      </c>
      <c r="AC507" s="21">
        <f t="shared" si="96"/>
        <v>1.8993387249099234</v>
      </c>
      <c r="AD507" s="21">
        <f t="shared" si="96"/>
        <v>1.8944297981954143</v>
      </c>
    </row>
    <row r="508" spans="1:30" x14ac:dyDescent="0.2">
      <c r="A508" s="399">
        <v>1018</v>
      </c>
      <c r="B508" s="399" t="s">
        <v>27</v>
      </c>
      <c r="C508" s="21">
        <f t="shared" si="95"/>
        <v>2.4256447416902067</v>
      </c>
      <c r="D508" s="21">
        <f t="shared" si="95"/>
        <v>2.2380656131006096</v>
      </c>
      <c r="E508" s="21">
        <f t="shared" si="95"/>
        <v>2.3196588253951473</v>
      </c>
      <c r="F508" s="21">
        <f t="shared" si="95"/>
        <v>2.2125540277023901</v>
      </c>
      <c r="G508" s="21">
        <f t="shared" si="95"/>
        <v>1.9346173421763693</v>
      </c>
      <c r="H508" s="21">
        <f t="shared" si="95"/>
        <v>2.5502980306957634</v>
      </c>
      <c r="I508" s="21">
        <f t="shared" si="95"/>
        <v>1.8962195565563833</v>
      </c>
      <c r="J508" s="21">
        <f t="shared" si="95"/>
        <v>2.229225970915973</v>
      </c>
      <c r="K508" s="21">
        <f t="shared" si="95"/>
        <v>1.9838280113195081</v>
      </c>
      <c r="L508" s="21">
        <f t="shared" si="95"/>
        <v>2.4062265159775222</v>
      </c>
      <c r="M508" s="21">
        <f t="shared" si="95"/>
        <v>2.2540124210744232</v>
      </c>
      <c r="N508" s="21">
        <f t="shared" si="95"/>
        <v>2.2767312783373397</v>
      </c>
      <c r="O508" s="404">
        <f t="shared" si="95"/>
        <v>2.2151032181352215</v>
      </c>
      <c r="Q508" s="399">
        <v>1018</v>
      </c>
      <c r="R508" s="399" t="s">
        <v>27</v>
      </c>
      <c r="S508" s="21">
        <f t="shared" si="96"/>
        <v>2.4256447416902067</v>
      </c>
      <c r="T508" s="21">
        <f t="shared" si="96"/>
        <v>2.3311778594350132</v>
      </c>
      <c r="U508" s="21">
        <f t="shared" si="96"/>
        <v>2.3272161417236941</v>
      </c>
      <c r="V508" s="21">
        <f t="shared" si="96"/>
        <v>2.2967561281708946</v>
      </c>
      <c r="W508" s="21">
        <f t="shared" si="96"/>
        <v>2.2193708466747153</v>
      </c>
      <c r="X508" s="21">
        <f t="shared" si="96"/>
        <v>2.2734218061596625</v>
      </c>
      <c r="Y508" s="21">
        <f t="shared" si="96"/>
        <v>2.2098158349787944</v>
      </c>
      <c r="Z508" s="21">
        <f t="shared" si="96"/>
        <v>2.2123659032265435</v>
      </c>
      <c r="AA508" s="21">
        <f t="shared" si="96"/>
        <v>2.1839300649899536</v>
      </c>
      <c r="AB508" s="21">
        <f t="shared" si="96"/>
        <v>2.2052256504870553</v>
      </c>
      <c r="AC508" s="21">
        <f t="shared" si="96"/>
        <v>2.2095407159473655</v>
      </c>
      <c r="AD508" s="21">
        <f t="shared" si="96"/>
        <v>2.2151032181352215</v>
      </c>
    </row>
    <row r="509" spans="1:30" x14ac:dyDescent="0.2">
      <c r="A509" s="399">
        <v>1019</v>
      </c>
      <c r="B509" s="399" t="s">
        <v>28</v>
      </c>
      <c r="C509" s="21">
        <f t="shared" si="95"/>
        <v>1.6573918886323695</v>
      </c>
      <c r="D509" s="21">
        <f t="shared" si="95"/>
        <v>1.5709395394255026</v>
      </c>
      <c r="E509" s="21">
        <f t="shared" si="95"/>
        <v>1.5765426206528268</v>
      </c>
      <c r="F509" s="21">
        <f t="shared" si="95"/>
        <v>1.6019634469070458</v>
      </c>
      <c r="G509" s="21">
        <f t="shared" si="95"/>
        <v>1.3547556627675874</v>
      </c>
      <c r="H509" s="21">
        <f t="shared" si="95"/>
        <v>1.7586511946110936</v>
      </c>
      <c r="I509" s="21">
        <f t="shared" si="95"/>
        <v>1.384416102311524</v>
      </c>
      <c r="J509" s="21">
        <f t="shared" si="95"/>
        <v>1.5993326678795099</v>
      </c>
      <c r="K509" s="21">
        <f t="shared" si="95"/>
        <v>1.3847417335305632</v>
      </c>
      <c r="L509" s="21">
        <f t="shared" si="95"/>
        <v>1.658742773319527</v>
      </c>
      <c r="M509" s="21">
        <f t="shared" si="95"/>
        <v>1.5742863449809508</v>
      </c>
      <c r="N509" s="21">
        <f t="shared" si="95"/>
        <v>1.5264366323779086</v>
      </c>
      <c r="O509" s="404">
        <f t="shared" si="95"/>
        <v>1.5470613270696234</v>
      </c>
      <c r="Q509" s="399">
        <v>1019</v>
      </c>
      <c r="R509" s="399" t="s">
        <v>28</v>
      </c>
      <c r="S509" s="21">
        <f t="shared" si="96"/>
        <v>1.6573918886323695</v>
      </c>
      <c r="T509" s="21">
        <f t="shared" si="96"/>
        <v>1.6129346288717601</v>
      </c>
      <c r="U509" s="21">
        <f t="shared" si="96"/>
        <v>1.6007795508636593</v>
      </c>
      <c r="V509" s="21">
        <f t="shared" si="96"/>
        <v>1.6010779544004901</v>
      </c>
      <c r="W509" s="21">
        <f t="shared" si="96"/>
        <v>1.5479821704209504</v>
      </c>
      <c r="X509" s="21">
        <f t="shared" si="96"/>
        <v>1.5810850629840953</v>
      </c>
      <c r="Y509" s="21">
        <f t="shared" si="96"/>
        <v>1.5487182734687672</v>
      </c>
      <c r="Z509" s="21">
        <f t="shared" si="96"/>
        <v>1.5550518664466697</v>
      </c>
      <c r="AA509" s="21">
        <f t="shared" si="96"/>
        <v>1.5348168465004313</v>
      </c>
      <c r="AB509" s="21">
        <f t="shared" si="96"/>
        <v>1.5463757499078459</v>
      </c>
      <c r="AC509" s="21">
        <f t="shared" si="96"/>
        <v>1.5488771101992962</v>
      </c>
      <c r="AD509" s="21">
        <f t="shared" si="96"/>
        <v>1.5470613270696234</v>
      </c>
    </row>
    <row r="510" spans="1:30" x14ac:dyDescent="0.2">
      <c r="A510" s="399">
        <v>1020</v>
      </c>
      <c r="B510" s="399" t="s">
        <v>29</v>
      </c>
      <c r="C510" s="21">
        <f t="shared" ref="C510:O521" si="97">+C353/(C48*10^6)</f>
        <v>2.1633786247712625</v>
      </c>
      <c r="D510" s="21">
        <f t="shared" si="97"/>
        <v>1.9081329452779681</v>
      </c>
      <c r="E510" s="21">
        <f t="shared" si="97"/>
        <v>2.0456417243704044</v>
      </c>
      <c r="F510" s="21">
        <f t="shared" si="97"/>
        <v>1.9313271648474335</v>
      </c>
      <c r="G510" s="21">
        <f t="shared" si="97"/>
        <v>1.8452564525439104</v>
      </c>
      <c r="H510" s="21">
        <f t="shared" si="97"/>
        <v>2.2691529006934359</v>
      </c>
      <c r="I510" s="21">
        <f t="shared" si="97"/>
        <v>1.7146759094164139</v>
      </c>
      <c r="J510" s="21">
        <f t="shared" si="97"/>
        <v>2.1347141408731565</v>
      </c>
      <c r="K510" s="21">
        <f t="shared" si="97"/>
        <v>1.9160457697091191</v>
      </c>
      <c r="L510" s="21">
        <f t="shared" si="97"/>
        <v>2.0838497766432673</v>
      </c>
      <c r="M510" s="21">
        <f t="shared" si="97"/>
        <v>2.0908339544960017</v>
      </c>
      <c r="N510" s="21">
        <f t="shared" si="97"/>
        <v>2.0455020844091232</v>
      </c>
      <c r="O510" s="404">
        <f t="shared" si="97"/>
        <v>2.0062238080461166</v>
      </c>
      <c r="Q510" s="399">
        <v>1020</v>
      </c>
      <c r="R510" s="399" t="s">
        <v>29</v>
      </c>
      <c r="S510" s="21">
        <f t="shared" ref="S510:AD521" si="98">+S353/(S48*10^6)</f>
        <v>2.1633786247712625</v>
      </c>
      <c r="T510" s="21">
        <f t="shared" si="98"/>
        <v>2.0320847803636188</v>
      </c>
      <c r="U510" s="21">
        <f t="shared" si="98"/>
        <v>2.0366531596709487</v>
      </c>
      <c r="V510" s="21">
        <f t="shared" si="98"/>
        <v>2.0091319343151559</v>
      </c>
      <c r="W510" s="21">
        <f t="shared" si="98"/>
        <v>1.9766447592616578</v>
      </c>
      <c r="X510" s="21">
        <f t="shared" si="98"/>
        <v>2.0213747847654697</v>
      </c>
      <c r="Y510" s="21">
        <f t="shared" si="98"/>
        <v>1.9737773844308404</v>
      </c>
      <c r="Z510" s="21">
        <f t="shared" si="98"/>
        <v>1.992741598293879</v>
      </c>
      <c r="AA510" s="21">
        <f t="shared" si="98"/>
        <v>1.9839247380952887</v>
      </c>
      <c r="AB510" s="21">
        <f t="shared" si="98"/>
        <v>1.9938348808846458</v>
      </c>
      <c r="AC510" s="21">
        <f t="shared" si="98"/>
        <v>2.0026343137240801</v>
      </c>
      <c r="AD510" s="21">
        <f t="shared" si="98"/>
        <v>2.0062238080461161</v>
      </c>
    </row>
    <row r="511" spans="1:30" x14ac:dyDescent="0.2">
      <c r="A511" s="399">
        <v>1021</v>
      </c>
      <c r="B511" s="399" t="s">
        <v>30</v>
      </c>
      <c r="C511" s="21">
        <f t="shared" si="97"/>
        <v>2.5800168717859826</v>
      </c>
      <c r="D511" s="21">
        <f t="shared" si="97"/>
        <v>2.2081728639068676</v>
      </c>
      <c r="E511" s="21">
        <f t="shared" si="97"/>
        <v>2.2154090492139002</v>
      </c>
      <c r="F511" s="21">
        <f t="shared" si="97"/>
        <v>2.0416856148726557</v>
      </c>
      <c r="G511" s="21">
        <f t="shared" si="97"/>
        <v>1.9740479974570886</v>
      </c>
      <c r="H511" s="21">
        <f t="shared" si="97"/>
        <v>2.6356270298461468</v>
      </c>
      <c r="I511" s="21">
        <f t="shared" si="97"/>
        <v>2.1417204721331977</v>
      </c>
      <c r="J511" s="21">
        <f t="shared" si="97"/>
        <v>2.3458014202518975</v>
      </c>
      <c r="K511" s="21">
        <f t="shared" si="97"/>
        <v>2.2775221497104332</v>
      </c>
      <c r="L511" s="21">
        <f t="shared" si="97"/>
        <v>2.3565132554542063</v>
      </c>
      <c r="M511" s="21">
        <f t="shared" si="97"/>
        <v>2.1862529069461547</v>
      </c>
      <c r="N511" s="21">
        <f t="shared" si="97"/>
        <v>2.213301340460859</v>
      </c>
      <c r="O511" s="404">
        <f t="shared" si="97"/>
        <v>2.2572115406811051</v>
      </c>
      <c r="Q511" s="399">
        <v>1021</v>
      </c>
      <c r="R511" s="399" t="s">
        <v>30</v>
      </c>
      <c r="S511" s="21">
        <f t="shared" si="98"/>
        <v>2.5800168717859826</v>
      </c>
      <c r="T511" s="21">
        <f t="shared" si="98"/>
        <v>2.3883189918205789</v>
      </c>
      <c r="U511" s="21">
        <f t="shared" si="98"/>
        <v>2.3288013496198228</v>
      </c>
      <c r="V511" s="21">
        <f t="shared" si="98"/>
        <v>2.2523385204679465</v>
      </c>
      <c r="W511" s="21">
        <f t="shared" si="98"/>
        <v>2.1959296119788925</v>
      </c>
      <c r="X511" s="21">
        <f t="shared" si="98"/>
        <v>2.2633778375773881</v>
      </c>
      <c r="Y511" s="21">
        <f t="shared" si="98"/>
        <v>2.2442909942682294</v>
      </c>
      <c r="Z511" s="21">
        <f t="shared" si="98"/>
        <v>2.2570675344653846</v>
      </c>
      <c r="AA511" s="21">
        <f t="shared" si="98"/>
        <v>2.2593244461187778</v>
      </c>
      <c r="AB511" s="21">
        <f t="shared" si="98"/>
        <v>2.2690934251825383</v>
      </c>
      <c r="AC511" s="21">
        <f t="shared" si="98"/>
        <v>2.2614322569469447</v>
      </c>
      <c r="AD511" s="21">
        <f t="shared" si="98"/>
        <v>2.2572115406811051</v>
      </c>
    </row>
    <row r="512" spans="1:30" x14ac:dyDescent="0.2">
      <c r="A512" s="399">
        <v>1022</v>
      </c>
      <c r="B512" s="399" t="s">
        <v>31</v>
      </c>
      <c r="C512" s="21">
        <f t="shared" si="97"/>
        <v>2.5037807699179311</v>
      </c>
      <c r="D512" s="21">
        <f t="shared" si="97"/>
        <v>2.3085614299558519</v>
      </c>
      <c r="E512" s="21">
        <f t="shared" si="97"/>
        <v>2.3257555365538849</v>
      </c>
      <c r="F512" s="21">
        <f t="shared" si="97"/>
        <v>2.4083922849825634</v>
      </c>
      <c r="G512" s="21">
        <f t="shared" si="97"/>
        <v>2.0882382972881373</v>
      </c>
      <c r="H512" s="21">
        <f t="shared" si="97"/>
        <v>2.7864797835143582</v>
      </c>
      <c r="I512" s="21">
        <f t="shared" si="97"/>
        <v>1.9083778066975146</v>
      </c>
      <c r="J512" s="21">
        <f t="shared" si="97"/>
        <v>2.2236256175473992</v>
      </c>
      <c r="K512" s="21">
        <f t="shared" si="97"/>
        <v>2.0119349168946017</v>
      </c>
      <c r="L512" s="21">
        <f t="shared" si="97"/>
        <v>2.1101568520881413</v>
      </c>
      <c r="M512" s="21">
        <f t="shared" si="97"/>
        <v>2.1829274884035668</v>
      </c>
      <c r="N512" s="21">
        <f t="shared" si="97"/>
        <v>2.0319441020985742</v>
      </c>
      <c r="O512" s="404">
        <f t="shared" si="97"/>
        <v>2.2284634233391549</v>
      </c>
      <c r="Q512" s="399">
        <v>1022</v>
      </c>
      <c r="R512" s="399" t="s">
        <v>31</v>
      </c>
      <c r="S512" s="21">
        <f t="shared" si="98"/>
        <v>2.5037807699179311</v>
      </c>
      <c r="T512" s="21">
        <f t="shared" si="98"/>
        <v>2.4055513274234266</v>
      </c>
      <c r="U512" s="21">
        <f t="shared" si="98"/>
        <v>2.3790425793161103</v>
      </c>
      <c r="V512" s="21">
        <f t="shared" si="98"/>
        <v>2.3865281972113039</v>
      </c>
      <c r="W512" s="21">
        <f t="shared" si="98"/>
        <v>2.3236053346534367</v>
      </c>
      <c r="X512" s="21">
        <f t="shared" si="98"/>
        <v>2.399020954731538</v>
      </c>
      <c r="Y512" s="21">
        <f t="shared" si="98"/>
        <v>2.3157798720300327</v>
      </c>
      <c r="Z512" s="21">
        <f t="shared" si="98"/>
        <v>2.304045508790074</v>
      </c>
      <c r="AA512" s="21">
        <f t="shared" si="98"/>
        <v>2.2693545980087713</v>
      </c>
      <c r="AB512" s="21">
        <f t="shared" si="98"/>
        <v>2.2530728280940315</v>
      </c>
      <c r="AC512" s="21">
        <f t="shared" si="98"/>
        <v>2.2465964637535034</v>
      </c>
      <c r="AD512" s="21">
        <f t="shared" si="98"/>
        <v>2.2284634233391545</v>
      </c>
    </row>
    <row r="513" spans="1:30" x14ac:dyDescent="0.2">
      <c r="A513" s="399">
        <v>1023</v>
      </c>
      <c r="B513" s="399" t="s">
        <v>32</v>
      </c>
      <c r="C513" s="21">
        <f t="shared" si="97"/>
        <v>2.0274023124115148</v>
      </c>
      <c r="D513" s="21">
        <f t="shared" si="97"/>
        <v>1.764716029924541</v>
      </c>
      <c r="E513" s="21">
        <f t="shared" si="97"/>
        <v>1.9134705567690458</v>
      </c>
      <c r="F513" s="21">
        <f t="shared" si="97"/>
        <v>1.7295643783872556</v>
      </c>
      <c r="G513" s="21">
        <f t="shared" si="97"/>
        <v>1.6036509209935175</v>
      </c>
      <c r="H513" s="21">
        <f t="shared" si="97"/>
        <v>2.1420677855249171</v>
      </c>
      <c r="I513" s="21">
        <f t="shared" si="97"/>
        <v>1.6985656896151162</v>
      </c>
      <c r="J513" s="21">
        <f t="shared" si="97"/>
        <v>1.9048571519000697</v>
      </c>
      <c r="K513" s="21">
        <f t="shared" si="97"/>
        <v>1.7734349204356423</v>
      </c>
      <c r="L513" s="21">
        <f t="shared" si="97"/>
        <v>1.9773626249505845</v>
      </c>
      <c r="M513" s="21">
        <f t="shared" si="97"/>
        <v>1.8921583944108695</v>
      </c>
      <c r="N513" s="21">
        <f t="shared" si="97"/>
        <v>1.8690111850297855</v>
      </c>
      <c r="O513" s="404">
        <f t="shared" si="97"/>
        <v>1.8520018460255863</v>
      </c>
      <c r="Q513" s="399">
        <v>1023</v>
      </c>
      <c r="R513" s="399" t="s">
        <v>32</v>
      </c>
      <c r="S513" s="21">
        <f t="shared" si="98"/>
        <v>2.0274023124115148</v>
      </c>
      <c r="T513" s="21">
        <f t="shared" si="98"/>
        <v>1.8902299414294814</v>
      </c>
      <c r="U513" s="21">
        <f t="shared" si="98"/>
        <v>1.8980368741226017</v>
      </c>
      <c r="V513" s="21">
        <f t="shared" si="98"/>
        <v>1.85301339463282</v>
      </c>
      <c r="W513" s="21">
        <f t="shared" si="98"/>
        <v>1.8021179385854789</v>
      </c>
      <c r="X513" s="21">
        <f t="shared" si="98"/>
        <v>1.8556580791600599</v>
      </c>
      <c r="Y513" s="21">
        <f t="shared" si="98"/>
        <v>1.8305742686587463</v>
      </c>
      <c r="Z513" s="21">
        <f t="shared" si="98"/>
        <v>1.8400666803280896</v>
      </c>
      <c r="AA513" s="21">
        <f t="shared" si="98"/>
        <v>1.8324605323342857</v>
      </c>
      <c r="AB513" s="21">
        <f t="shared" si="98"/>
        <v>1.8463166484134852</v>
      </c>
      <c r="AC513" s="21">
        <f t="shared" si="98"/>
        <v>1.8505142318900303</v>
      </c>
      <c r="AD513" s="21">
        <f t="shared" si="98"/>
        <v>1.8520018460255863</v>
      </c>
    </row>
    <row r="514" spans="1:30" x14ac:dyDescent="0.2">
      <c r="A514" s="399">
        <v>1024</v>
      </c>
      <c r="B514" s="399" t="s">
        <v>33</v>
      </c>
      <c r="C514" s="21">
        <f t="shared" si="97"/>
        <v>1.547980468956379</v>
      </c>
      <c r="D514" s="21">
        <f t="shared" si="97"/>
        <v>1.4940363869230391</v>
      </c>
      <c r="E514" s="21">
        <f t="shared" si="97"/>
        <v>1.4977901596866019</v>
      </c>
      <c r="F514" s="21">
        <f t="shared" si="97"/>
        <v>1.444291283300384</v>
      </c>
      <c r="G514" s="21">
        <f t="shared" si="97"/>
        <v>1.3819952199486725</v>
      </c>
      <c r="H514" s="21">
        <f t="shared" si="97"/>
        <v>1.7607473098773316</v>
      </c>
      <c r="I514" s="21">
        <f t="shared" si="97"/>
        <v>1.3285735700989716</v>
      </c>
      <c r="J514" s="21">
        <f t="shared" si="97"/>
        <v>1.6025190802446634</v>
      </c>
      <c r="K514" s="21">
        <f t="shared" si="97"/>
        <v>1.5371842128900082</v>
      </c>
      <c r="L514" s="21">
        <f t="shared" si="97"/>
        <v>1.6017018343210594</v>
      </c>
      <c r="M514" s="21">
        <f t="shared" si="97"/>
        <v>1.6109936239956473</v>
      </c>
      <c r="N514" s="21">
        <f t="shared" si="97"/>
        <v>1.5709423175754211</v>
      </c>
      <c r="O514" s="404">
        <f t="shared" si="97"/>
        <v>1.5276076496903419</v>
      </c>
      <c r="Q514" s="399">
        <v>1024</v>
      </c>
      <c r="R514" s="399" t="s">
        <v>33</v>
      </c>
      <c r="S514" s="21">
        <f t="shared" si="98"/>
        <v>1.547980468956379</v>
      </c>
      <c r="T514" s="21">
        <f t="shared" si="98"/>
        <v>1.5204337751976931</v>
      </c>
      <c r="U514" s="21">
        <f t="shared" si="98"/>
        <v>1.5128809016997677</v>
      </c>
      <c r="V514" s="21">
        <f t="shared" si="98"/>
        <v>1.4956710074346886</v>
      </c>
      <c r="W514" s="21">
        <f t="shared" si="98"/>
        <v>1.473136662083594</v>
      </c>
      <c r="X514" s="21">
        <f t="shared" si="98"/>
        <v>1.5175649579220465</v>
      </c>
      <c r="Y514" s="21">
        <f t="shared" si="98"/>
        <v>1.4879270882621127</v>
      </c>
      <c r="Z514" s="21">
        <f t="shared" si="98"/>
        <v>1.5019059534686827</v>
      </c>
      <c r="AA514" s="21">
        <f t="shared" si="98"/>
        <v>1.5059355831523065</v>
      </c>
      <c r="AB514" s="21">
        <f t="shared" si="98"/>
        <v>1.5152510490248496</v>
      </c>
      <c r="AC514" s="21">
        <f t="shared" si="98"/>
        <v>1.5237009390271135</v>
      </c>
      <c r="AD514" s="21">
        <f t="shared" si="98"/>
        <v>1.5276076496903419</v>
      </c>
    </row>
    <row r="515" spans="1:30" x14ac:dyDescent="0.2">
      <c r="A515" s="399">
        <v>1025</v>
      </c>
      <c r="B515" s="399" t="s">
        <v>34</v>
      </c>
      <c r="C515" s="21">
        <f t="shared" si="97"/>
        <v>1.728779304458814</v>
      </c>
      <c r="D515" s="21">
        <f t="shared" si="97"/>
        <v>1.7036506302065593</v>
      </c>
      <c r="E515" s="21">
        <f t="shared" si="97"/>
        <v>1.7593945324398415</v>
      </c>
      <c r="F515" s="21">
        <f t="shared" si="97"/>
        <v>1.6699086780741963</v>
      </c>
      <c r="G515" s="21">
        <f t="shared" si="97"/>
        <v>1.4962146860263448</v>
      </c>
      <c r="H515" s="21">
        <f t="shared" si="97"/>
        <v>1.9311844146576065</v>
      </c>
      <c r="I515" s="21">
        <f t="shared" si="97"/>
        <v>1.5298048245060687</v>
      </c>
      <c r="J515" s="21">
        <f t="shared" si="97"/>
        <v>1.6218830617443694</v>
      </c>
      <c r="K515" s="21">
        <f t="shared" si="97"/>
        <v>1.5933308677849687</v>
      </c>
      <c r="L515" s="21">
        <f t="shared" si="97"/>
        <v>1.6928936324977619</v>
      </c>
      <c r="M515" s="21">
        <f t="shared" si="97"/>
        <v>1.6572591200810676</v>
      </c>
      <c r="N515" s="21">
        <f t="shared" si="97"/>
        <v>1.5589687275189372</v>
      </c>
      <c r="O515" s="404">
        <f t="shared" si="97"/>
        <v>1.6568735052790473</v>
      </c>
      <c r="Q515" s="399">
        <v>1025</v>
      </c>
      <c r="R515" s="399" t="s">
        <v>34</v>
      </c>
      <c r="S515" s="21">
        <f t="shared" si="98"/>
        <v>1.728779304458814</v>
      </c>
      <c r="T515" s="21">
        <f t="shared" si="98"/>
        <v>1.7162582506818509</v>
      </c>
      <c r="U515" s="21">
        <f t="shared" si="98"/>
        <v>1.7307628904519627</v>
      </c>
      <c r="V515" s="21">
        <f t="shared" si="98"/>
        <v>1.7146630812021098</v>
      </c>
      <c r="W515" s="21">
        <f t="shared" si="98"/>
        <v>1.6692075512215783</v>
      </c>
      <c r="X515" s="21">
        <f t="shared" si="98"/>
        <v>1.7114511127816352</v>
      </c>
      <c r="Y515" s="21">
        <f t="shared" si="98"/>
        <v>1.6813936119464681</v>
      </c>
      <c r="Z515" s="21">
        <f t="shared" si="98"/>
        <v>1.6734122414006598</v>
      </c>
      <c r="AA515" s="21">
        <f t="shared" si="98"/>
        <v>1.6637717609851386</v>
      </c>
      <c r="AB515" s="21">
        <f t="shared" si="98"/>
        <v>1.6667441777455421</v>
      </c>
      <c r="AC515" s="21">
        <f t="shared" si="98"/>
        <v>1.6658705820818425</v>
      </c>
      <c r="AD515" s="21">
        <f t="shared" si="98"/>
        <v>1.6568735052790473</v>
      </c>
    </row>
    <row r="516" spans="1:30" x14ac:dyDescent="0.2">
      <c r="A516" s="399">
        <v>1026</v>
      </c>
      <c r="B516" s="399" t="s">
        <v>35</v>
      </c>
      <c r="C516" s="21">
        <f t="shared" si="97"/>
        <v>1.3401441248937052</v>
      </c>
      <c r="D516" s="21">
        <f t="shared" si="97"/>
        <v>1.2228727124847498</v>
      </c>
      <c r="E516" s="21">
        <f t="shared" si="97"/>
        <v>1.3674005766225763</v>
      </c>
      <c r="F516" s="21">
        <f t="shared" si="97"/>
        <v>1.292598047094752</v>
      </c>
      <c r="G516" s="21">
        <f t="shared" si="97"/>
        <v>1.2628021397158322</v>
      </c>
      <c r="H516" s="21">
        <f t="shared" si="97"/>
        <v>1.6188654935462903</v>
      </c>
      <c r="I516" s="21">
        <f t="shared" si="97"/>
        <v>1.2668953453565814</v>
      </c>
      <c r="J516" s="21">
        <f t="shared" si="97"/>
        <v>1.4420269598707913</v>
      </c>
      <c r="K516" s="21">
        <f t="shared" si="97"/>
        <v>1.3975625075981681</v>
      </c>
      <c r="L516" s="21">
        <f t="shared" si="97"/>
        <v>1.5246250738458942</v>
      </c>
      <c r="M516" s="21">
        <f t="shared" si="97"/>
        <v>1.523955580357143</v>
      </c>
      <c r="N516" s="21">
        <f t="shared" si="97"/>
        <v>1.3847553405539623</v>
      </c>
      <c r="O516" s="404">
        <f t="shared" si="97"/>
        <v>1.3828230857391202</v>
      </c>
      <c r="Q516" s="399">
        <v>1026</v>
      </c>
      <c r="R516" s="399" t="s">
        <v>35</v>
      </c>
      <c r="S516" s="21">
        <f t="shared" si="98"/>
        <v>1.3401441248937052</v>
      </c>
      <c r="T516" s="21">
        <f t="shared" si="98"/>
        <v>1.2794620329745483</v>
      </c>
      <c r="U516" s="21">
        <f t="shared" si="98"/>
        <v>1.3079049686788153</v>
      </c>
      <c r="V516" s="21">
        <f t="shared" si="98"/>
        <v>1.3039005109013309</v>
      </c>
      <c r="W516" s="21">
        <f t="shared" si="98"/>
        <v>1.2957177917726102</v>
      </c>
      <c r="X516" s="21">
        <f t="shared" si="98"/>
        <v>1.3453212127259251</v>
      </c>
      <c r="Y516" s="21">
        <f t="shared" si="98"/>
        <v>1.3327731115075612</v>
      </c>
      <c r="Z516" s="21">
        <f t="shared" si="98"/>
        <v>1.3465720637079268</v>
      </c>
      <c r="AA516" s="21">
        <f t="shared" si="98"/>
        <v>1.3524012100323357</v>
      </c>
      <c r="AB516" s="21">
        <f t="shared" si="98"/>
        <v>1.3694381157121391</v>
      </c>
      <c r="AC516" s="21">
        <f t="shared" si="98"/>
        <v>1.3826507863795998</v>
      </c>
      <c r="AD516" s="21">
        <f t="shared" si="98"/>
        <v>1.3828230857391202</v>
      </c>
    </row>
    <row r="517" spans="1:30" x14ac:dyDescent="0.2">
      <c r="A517" s="399">
        <v>1027</v>
      </c>
      <c r="B517" s="399" t="s">
        <v>36</v>
      </c>
      <c r="C517" s="21">
        <f t="shared" si="97"/>
        <v>2.0492392199541145</v>
      </c>
      <c r="D517" s="21">
        <f t="shared" si="97"/>
        <v>2.0147358844601126</v>
      </c>
      <c r="E517" s="21">
        <f t="shared" si="97"/>
        <v>1.9896522354312032</v>
      </c>
      <c r="F517" s="21">
        <f t="shared" si="97"/>
        <v>1.8650594354616266</v>
      </c>
      <c r="G517" s="21">
        <f t="shared" si="97"/>
        <v>1.7097215268662977</v>
      </c>
      <c r="H517" s="21">
        <f t="shared" si="97"/>
        <v>2.2429721782402172</v>
      </c>
      <c r="I517" s="21">
        <f t="shared" si="97"/>
        <v>1.7682925836833852</v>
      </c>
      <c r="J517" s="21">
        <f t="shared" si="97"/>
        <v>1.9884029762296702</v>
      </c>
      <c r="K517" s="21">
        <f t="shared" si="97"/>
        <v>1.7931329137917962</v>
      </c>
      <c r="L517" s="21">
        <f t="shared" si="97"/>
        <v>2.0798018482940441</v>
      </c>
      <c r="M517" s="21">
        <f t="shared" si="97"/>
        <v>1.9355718194254448</v>
      </c>
      <c r="N517" s="21">
        <f t="shared" si="97"/>
        <v>1.9744762453939413</v>
      </c>
      <c r="O517" s="404">
        <f t="shared" si="97"/>
        <v>1.9438992851815655</v>
      </c>
      <c r="Q517" s="399">
        <v>1027</v>
      </c>
      <c r="R517" s="399" t="s">
        <v>36</v>
      </c>
      <c r="S517" s="21">
        <f t="shared" si="98"/>
        <v>2.0492392199541145</v>
      </c>
      <c r="T517" s="21">
        <f t="shared" si="98"/>
        <v>2.0316942549008266</v>
      </c>
      <c r="U517" s="21">
        <f t="shared" si="98"/>
        <v>2.0172917270580184</v>
      </c>
      <c r="V517" s="21">
        <f t="shared" si="98"/>
        <v>1.9768476371935264</v>
      </c>
      <c r="W517" s="21">
        <f t="shared" si="98"/>
        <v>1.9220817046680856</v>
      </c>
      <c r="X517" s="21">
        <f t="shared" si="98"/>
        <v>1.9719426454599986</v>
      </c>
      <c r="Y517" s="21">
        <f t="shared" si="98"/>
        <v>1.9385988051173428</v>
      </c>
      <c r="Z517" s="21">
        <f t="shared" si="98"/>
        <v>1.9450494645884717</v>
      </c>
      <c r="AA517" s="21">
        <f t="shared" si="98"/>
        <v>1.9269828166609559</v>
      </c>
      <c r="AB517" s="21">
        <f t="shared" si="98"/>
        <v>1.9417745388009844</v>
      </c>
      <c r="AC517" s="21">
        <f t="shared" si="98"/>
        <v>1.9412146387905478</v>
      </c>
      <c r="AD517" s="21">
        <f t="shared" si="98"/>
        <v>1.9438992851815653</v>
      </c>
    </row>
    <row r="518" spans="1:30" x14ac:dyDescent="0.2">
      <c r="A518" s="399">
        <v>1028</v>
      </c>
      <c r="B518" s="399" t="s">
        <v>37</v>
      </c>
      <c r="C518" s="21">
        <f t="shared" si="97"/>
        <v>1.930469513436482</v>
      </c>
      <c r="D518" s="21">
        <f t="shared" si="97"/>
        <v>1.9180711910299191</v>
      </c>
      <c r="E518" s="21">
        <f t="shared" si="97"/>
        <v>1.901782227101376</v>
      </c>
      <c r="F518" s="21">
        <f t="shared" si="97"/>
        <v>1.8676923942520847</v>
      </c>
      <c r="G518" s="21">
        <f t="shared" si="97"/>
        <v>1.7751575268189801</v>
      </c>
      <c r="H518" s="21">
        <f t="shared" si="97"/>
        <v>2.208058952088475</v>
      </c>
      <c r="I518" s="21">
        <f t="shared" si="97"/>
        <v>1.7934308468943025</v>
      </c>
      <c r="J518" s="21">
        <f t="shared" si="97"/>
        <v>2.0023008632995718</v>
      </c>
      <c r="K518" s="21">
        <f t="shared" si="97"/>
        <v>1.8307397846638656</v>
      </c>
      <c r="L518" s="21">
        <f t="shared" si="97"/>
        <v>2.0306059661216809</v>
      </c>
      <c r="M518" s="21">
        <f t="shared" si="97"/>
        <v>1.9201784894874476</v>
      </c>
      <c r="N518" s="21">
        <f t="shared" si="97"/>
        <v>1.8659799239731047</v>
      </c>
      <c r="O518" s="404">
        <f t="shared" si="97"/>
        <v>1.9168760082048137</v>
      </c>
      <c r="Q518" s="399">
        <v>1028</v>
      </c>
      <c r="R518" s="399" t="s">
        <v>37</v>
      </c>
      <c r="S518" s="21">
        <f t="shared" si="98"/>
        <v>1.930469513436482</v>
      </c>
      <c r="T518" s="21">
        <f t="shared" si="98"/>
        <v>1.9242497026879268</v>
      </c>
      <c r="U518" s="21">
        <f t="shared" si="98"/>
        <v>1.9169100979683382</v>
      </c>
      <c r="V518" s="21">
        <f t="shared" si="98"/>
        <v>1.9044975104329107</v>
      </c>
      <c r="W518" s="21">
        <f t="shared" si="98"/>
        <v>1.8786902458458252</v>
      </c>
      <c r="X518" s="21">
        <f t="shared" si="98"/>
        <v>1.9291362495016304</v>
      </c>
      <c r="Y518" s="21">
        <f t="shared" si="98"/>
        <v>1.9080409236891838</v>
      </c>
      <c r="Z518" s="21">
        <f t="shared" si="98"/>
        <v>1.920291539389039</v>
      </c>
      <c r="AA518" s="21">
        <f t="shared" si="98"/>
        <v>1.9096699715813878</v>
      </c>
      <c r="AB518" s="21">
        <f t="shared" si="98"/>
        <v>1.9216432786546644</v>
      </c>
      <c r="AC518" s="21">
        <f t="shared" si="98"/>
        <v>1.9215082766854124</v>
      </c>
      <c r="AD518" s="21">
        <f t="shared" si="98"/>
        <v>1.9168760082048137</v>
      </c>
    </row>
    <row r="519" spans="1:30" x14ac:dyDescent="0.2">
      <c r="A519" s="399">
        <v>1029</v>
      </c>
      <c r="B519" s="399" t="s">
        <v>38</v>
      </c>
      <c r="C519" s="21">
        <f t="shared" si="97"/>
        <v>1.0947964833454211</v>
      </c>
      <c r="D519" s="21">
        <f t="shared" si="97"/>
        <v>1.0606364320596524</v>
      </c>
      <c r="E519" s="21">
        <f t="shared" si="97"/>
        <v>1.0499906111019601</v>
      </c>
      <c r="F519" s="21">
        <f t="shared" si="97"/>
        <v>0.99272039717891591</v>
      </c>
      <c r="G519" s="21">
        <f t="shared" si="97"/>
        <v>0.89118183699788234</v>
      </c>
      <c r="H519" s="21">
        <f t="shared" si="97"/>
        <v>1.3018491053572379</v>
      </c>
      <c r="I519" s="21">
        <f t="shared" si="97"/>
        <v>1.1006173549090696</v>
      </c>
      <c r="J519" s="21">
        <f t="shared" si="97"/>
        <v>1.2701368043777403</v>
      </c>
      <c r="K519" s="21">
        <f t="shared" si="97"/>
        <v>1.1238018241471879</v>
      </c>
      <c r="L519" s="21">
        <f t="shared" si="97"/>
        <v>1.2485238631098168</v>
      </c>
      <c r="M519" s="21">
        <f t="shared" si="97"/>
        <v>1.2264517572944298</v>
      </c>
      <c r="N519" s="21">
        <f t="shared" si="97"/>
        <v>1.1586566905295026</v>
      </c>
      <c r="O519" s="404">
        <f t="shared" si="97"/>
        <v>1.1248286966828183</v>
      </c>
      <c r="Q519" s="399">
        <v>1029</v>
      </c>
      <c r="R519" s="399" t="s">
        <v>38</v>
      </c>
      <c r="S519" s="21">
        <f t="shared" si="98"/>
        <v>1.0947964833454211</v>
      </c>
      <c r="T519" s="21">
        <f t="shared" si="98"/>
        <v>1.0776262955077336</v>
      </c>
      <c r="U519" s="21">
        <f t="shared" si="98"/>
        <v>1.0680045534833573</v>
      </c>
      <c r="V519" s="21">
        <f t="shared" si="98"/>
        <v>1.047640527469585</v>
      </c>
      <c r="W519" s="21">
        <f t="shared" si="98"/>
        <v>1.0150831740310167</v>
      </c>
      <c r="X519" s="21">
        <f t="shared" si="98"/>
        <v>1.0603003851091142</v>
      </c>
      <c r="Y519" s="21">
        <f t="shared" si="98"/>
        <v>1.0667192170701605</v>
      </c>
      <c r="Z519" s="21">
        <f t="shared" si="98"/>
        <v>1.0927339510366447</v>
      </c>
      <c r="AA519" s="21">
        <f t="shared" si="98"/>
        <v>1.0963166441283652</v>
      </c>
      <c r="AB519" s="21">
        <f t="shared" si="98"/>
        <v>1.1113252320008618</v>
      </c>
      <c r="AC519" s="21">
        <f t="shared" si="98"/>
        <v>1.1216416917109491</v>
      </c>
      <c r="AD519" s="21">
        <f t="shared" si="98"/>
        <v>1.1248286966828183</v>
      </c>
    </row>
    <row r="520" spans="1:30" x14ac:dyDescent="0.2">
      <c r="A520" s="400">
        <v>1030</v>
      </c>
      <c r="B520" s="400" t="s">
        <v>18</v>
      </c>
      <c r="C520" s="23">
        <f t="shared" si="97"/>
        <v>2.0364643093759969</v>
      </c>
      <c r="D520" s="23">
        <f t="shared" si="97"/>
        <v>1.8897691776582068</v>
      </c>
      <c r="E520" s="23">
        <f t="shared" si="97"/>
        <v>2.0280025049979526</v>
      </c>
      <c r="F520" s="23">
        <f t="shared" si="97"/>
        <v>1.8623756172551942</v>
      </c>
      <c r="G520" s="23">
        <f t="shared" si="97"/>
        <v>1.8342026022078604</v>
      </c>
      <c r="H520" s="23">
        <f t="shared" si="97"/>
        <v>2.1818777533746903</v>
      </c>
      <c r="I520" s="23">
        <f t="shared" si="97"/>
        <v>1.7733594205664958</v>
      </c>
      <c r="J520" s="23">
        <f t="shared" si="97"/>
        <v>2.1685257132132132</v>
      </c>
      <c r="K520" s="23">
        <f t="shared" si="97"/>
        <v>2.1012741136018578</v>
      </c>
      <c r="L520" s="23">
        <f t="shared" si="97"/>
        <v>2.2082351744603455</v>
      </c>
      <c r="M520" s="23">
        <f t="shared" si="97"/>
        <v>2.1855792755455945</v>
      </c>
      <c r="N520" s="23">
        <f t="shared" si="97"/>
        <v>2.1695193324271256</v>
      </c>
      <c r="O520" s="405">
        <f t="shared" si="97"/>
        <v>2.0323101778343906</v>
      </c>
      <c r="Q520" s="400">
        <v>1030</v>
      </c>
      <c r="R520" s="400" t="s">
        <v>18</v>
      </c>
      <c r="S520" s="23">
        <f t="shared" si="98"/>
        <v>2.0364643093759969</v>
      </c>
      <c r="T520" s="23">
        <f t="shared" si="98"/>
        <v>1.9620097275089117</v>
      </c>
      <c r="U520" s="23">
        <f t="shared" si="98"/>
        <v>1.9840567062572423</v>
      </c>
      <c r="V520" s="23">
        <f t="shared" si="98"/>
        <v>1.9528133597282362</v>
      </c>
      <c r="W520" s="23">
        <f t="shared" si="98"/>
        <v>1.9294194479185922</v>
      </c>
      <c r="X520" s="23">
        <f t="shared" si="98"/>
        <v>1.9691747837905622</v>
      </c>
      <c r="Y520" s="23">
        <f t="shared" si="98"/>
        <v>1.9378101734759916</v>
      </c>
      <c r="Z520" s="23">
        <f t="shared" si="98"/>
        <v>1.9669923216736529</v>
      </c>
      <c r="AA520" s="23">
        <f t="shared" si="98"/>
        <v>1.9827455926323194</v>
      </c>
      <c r="AB520" s="23">
        <f t="shared" si="98"/>
        <v>2.0049910225551666</v>
      </c>
      <c r="AC520" s="23">
        <f t="shared" si="98"/>
        <v>2.0205500275083876</v>
      </c>
      <c r="AD520" s="23">
        <f t="shared" si="98"/>
        <v>2.0323101778343906</v>
      </c>
    </row>
    <row r="521" spans="1:30" x14ac:dyDescent="0.2">
      <c r="A521" s="401">
        <v>10300</v>
      </c>
      <c r="B521" s="401" t="s">
        <v>167</v>
      </c>
      <c r="C521" s="406">
        <f t="shared" si="97"/>
        <v>1.998356171964262</v>
      </c>
      <c r="D521" s="406">
        <f t="shared" si="97"/>
        <v>1.9307373795978542</v>
      </c>
      <c r="E521" s="406">
        <f t="shared" si="97"/>
        <v>1.8687201068372679</v>
      </c>
      <c r="F521" s="406">
        <f t="shared" si="97"/>
        <v>1.8467373572068375</v>
      </c>
      <c r="G521" s="406">
        <f t="shared" si="97"/>
        <v>1.7236666611833793</v>
      </c>
      <c r="H521" s="406">
        <f t="shared" si="97"/>
        <v>2.1058752646298107</v>
      </c>
      <c r="I521" s="406">
        <f t="shared" si="97"/>
        <v>1.6414323760220524</v>
      </c>
      <c r="J521" s="406">
        <f t="shared" si="97"/>
        <v>1.9251621598044797</v>
      </c>
      <c r="K521" s="406">
        <f t="shared" si="97"/>
        <v>1.7420944672899485</v>
      </c>
      <c r="L521" s="406">
        <f t="shared" si="97"/>
        <v>1.889501717901084</v>
      </c>
      <c r="M521" s="406">
        <f t="shared" si="97"/>
        <v>1.8667745571630303</v>
      </c>
      <c r="N521" s="406">
        <f t="shared" si="97"/>
        <v>1.7753116737667141</v>
      </c>
      <c r="O521" s="406">
        <f t="shared" si="97"/>
        <v>1.8550219497591092</v>
      </c>
      <c r="Q521" s="401">
        <v>10300</v>
      </c>
      <c r="R521" s="401" t="s">
        <v>167</v>
      </c>
      <c r="S521" s="406">
        <f t="shared" si="98"/>
        <v>1.998356171964262</v>
      </c>
      <c r="T521" s="406">
        <f t="shared" si="98"/>
        <v>1.9640647859865783</v>
      </c>
      <c r="U521" s="406">
        <f t="shared" si="98"/>
        <v>1.9317841458638461</v>
      </c>
      <c r="V521" s="406">
        <f t="shared" si="98"/>
        <v>1.909694816434091</v>
      </c>
      <c r="W521" s="406">
        <f t="shared" si="98"/>
        <v>1.8721973350291041</v>
      </c>
      <c r="X521" s="406">
        <f t="shared" si="98"/>
        <v>1.9095015052950286</v>
      </c>
      <c r="Y521" s="406">
        <f t="shared" si="98"/>
        <v>1.8669487160404592</v>
      </c>
      <c r="Z521" s="406">
        <f t="shared" si="98"/>
        <v>1.874130784875629</v>
      </c>
      <c r="AA521" s="406">
        <f t="shared" si="98"/>
        <v>1.8586613885896868</v>
      </c>
      <c r="AB521" s="406">
        <f t="shared" si="98"/>
        <v>1.8616449713254548</v>
      </c>
      <c r="AC521" s="406">
        <f t="shared" si="98"/>
        <v>1.8620954372330651</v>
      </c>
      <c r="AD521" s="406">
        <f t="shared" si="98"/>
        <v>1.8550219497591089</v>
      </c>
    </row>
    <row r="523" spans="1:30" x14ac:dyDescent="0.2">
      <c r="A523" s="397" t="s">
        <v>144</v>
      </c>
      <c r="B523" s="397" t="s">
        <v>162</v>
      </c>
      <c r="C523" s="397" t="s">
        <v>0</v>
      </c>
      <c r="D523" s="397" t="s">
        <v>1</v>
      </c>
      <c r="E523" s="397" t="s">
        <v>2</v>
      </c>
      <c r="F523" s="397" t="s">
        <v>3</v>
      </c>
      <c r="G523" s="397" t="s">
        <v>4</v>
      </c>
      <c r="H523" s="397" t="s">
        <v>5</v>
      </c>
      <c r="I523" s="397" t="s">
        <v>6</v>
      </c>
      <c r="J523" s="397" t="s">
        <v>7</v>
      </c>
      <c r="K523" s="397" t="s">
        <v>8</v>
      </c>
      <c r="L523" s="397" t="s">
        <v>9</v>
      </c>
      <c r="M523" s="397" t="s">
        <v>10</v>
      </c>
      <c r="N523" s="397" t="s">
        <v>11</v>
      </c>
      <c r="O523" s="397" t="s">
        <v>167</v>
      </c>
      <c r="Q523" s="397" t="s">
        <v>73</v>
      </c>
      <c r="R523" s="397" t="s">
        <v>162</v>
      </c>
      <c r="S523" s="397" t="s">
        <v>74</v>
      </c>
      <c r="T523" s="397" t="s">
        <v>75</v>
      </c>
      <c r="U523" s="397" t="s">
        <v>76</v>
      </c>
      <c r="V523" s="397" t="s">
        <v>77</v>
      </c>
      <c r="W523" s="397" t="s">
        <v>78</v>
      </c>
      <c r="X523" s="397" t="s">
        <v>79</v>
      </c>
      <c r="Y523" s="397" t="s">
        <v>80</v>
      </c>
      <c r="Z523" s="397" t="s">
        <v>81</v>
      </c>
      <c r="AA523" s="397" t="s">
        <v>82</v>
      </c>
      <c r="AB523" s="397" t="s">
        <v>83</v>
      </c>
      <c r="AC523" s="397" t="s">
        <v>84</v>
      </c>
      <c r="AD523" s="397" t="s">
        <v>85</v>
      </c>
    </row>
    <row r="524" spans="1:30" x14ac:dyDescent="0.2">
      <c r="A524" s="398"/>
      <c r="B524" s="398" t="s">
        <v>46</v>
      </c>
      <c r="C524" s="387"/>
      <c r="D524" s="387"/>
      <c r="E524" s="387"/>
      <c r="F524" s="387"/>
      <c r="G524" s="387"/>
      <c r="H524" s="387"/>
      <c r="I524" s="387"/>
      <c r="J524" s="387"/>
      <c r="K524" s="387"/>
      <c r="L524" s="387"/>
      <c r="M524" s="387"/>
      <c r="N524" s="387"/>
      <c r="O524" s="402"/>
      <c r="Q524" s="398"/>
      <c r="R524" s="398" t="s">
        <v>46</v>
      </c>
      <c r="S524" s="387"/>
      <c r="T524" s="387"/>
      <c r="U524" s="387"/>
      <c r="V524" s="387"/>
      <c r="W524" s="387"/>
      <c r="X524" s="387"/>
      <c r="Y524" s="387"/>
      <c r="Z524" s="387"/>
      <c r="AA524" s="387"/>
      <c r="AB524" s="387"/>
      <c r="AC524" s="387"/>
      <c r="AD524" s="387"/>
    </row>
    <row r="525" spans="1:30" x14ac:dyDescent="0.2">
      <c r="A525" s="399">
        <v>1004</v>
      </c>
      <c r="B525" s="399" t="s">
        <v>94</v>
      </c>
      <c r="C525" s="21">
        <f>+C368/(C32*10^6)</f>
        <v>1.0604860856845384</v>
      </c>
      <c r="D525" s="21">
        <f t="shared" ref="D525:N525" si="99">+D368/(D32*10^6)</f>
        <v>0.9877607285640676</v>
      </c>
      <c r="E525" s="21">
        <f t="shared" si="99"/>
        <v>1.051120300988108</v>
      </c>
      <c r="F525" s="21">
        <f t="shared" si="99"/>
        <v>0.97288400554835031</v>
      </c>
      <c r="G525" s="21">
        <f t="shared" si="99"/>
        <v>0.88926635790129172</v>
      </c>
      <c r="H525" s="21">
        <f t="shared" si="99"/>
        <v>1.0393890308045652</v>
      </c>
      <c r="I525" s="21">
        <f t="shared" si="99"/>
        <v>0.83440074446723478</v>
      </c>
      <c r="J525" s="21">
        <f t="shared" si="99"/>
        <v>0.98091275715589665</v>
      </c>
      <c r="K525" s="21">
        <f t="shared" si="99"/>
        <v>0.87821522259447971</v>
      </c>
      <c r="L525" s="21">
        <f t="shared" si="99"/>
        <v>0.9049382758154112</v>
      </c>
      <c r="M525" s="21">
        <f t="shared" si="99"/>
        <v>0.82543482764641429</v>
      </c>
      <c r="N525" s="21">
        <f t="shared" si="99"/>
        <v>0.80197712439946311</v>
      </c>
      <c r="O525" s="404">
        <f>+O368/(O32*10^6)</f>
        <v>0.9355432711402123</v>
      </c>
      <c r="Q525" s="399">
        <v>1004</v>
      </c>
      <c r="R525" s="399" t="s">
        <v>94</v>
      </c>
      <c r="S525" s="21">
        <f>+S368/(S32*10^6)</f>
        <v>1.0604860856845384</v>
      </c>
      <c r="T525" s="21">
        <f t="shared" ref="T525:AD525" si="100">+T368/(T32*10^6)</f>
        <v>1.0235108551916241</v>
      </c>
      <c r="U525" s="21">
        <f t="shared" si="100"/>
        <v>1.0328985721475057</v>
      </c>
      <c r="V525" s="21">
        <f t="shared" si="100"/>
        <v>1.0173252874429008</v>
      </c>
      <c r="W525" s="21">
        <f t="shared" si="100"/>
        <v>0.99228850136461444</v>
      </c>
      <c r="X525" s="21">
        <f t="shared" si="100"/>
        <v>0.99979137148990083</v>
      </c>
      <c r="Y525" s="21">
        <f t="shared" si="100"/>
        <v>0.97416100300949426</v>
      </c>
      <c r="Z525" s="21">
        <f t="shared" si="100"/>
        <v>0.97496084521296911</v>
      </c>
      <c r="AA525" s="21">
        <f t="shared" si="100"/>
        <v>0.96373946290485224</v>
      </c>
      <c r="AB525" s="21">
        <f t="shared" si="100"/>
        <v>0.95823361314861411</v>
      </c>
      <c r="AC525" s="21">
        <f t="shared" si="100"/>
        <v>0.94708473337487686</v>
      </c>
      <c r="AD525" s="21">
        <f t="shared" si="100"/>
        <v>0.9355432711402123</v>
      </c>
    </row>
    <row r="526" spans="1:30" x14ac:dyDescent="0.2">
      <c r="A526" s="399">
        <v>1005</v>
      </c>
      <c r="B526" s="399" t="s">
        <v>13</v>
      </c>
      <c r="C526" s="21">
        <f t="shared" ref="C526:O541" si="101">+C369/(C33*10^6)</f>
        <v>1.253137660830028</v>
      </c>
      <c r="D526" s="21">
        <f t="shared" si="101"/>
        <v>1.0651569894849271</v>
      </c>
      <c r="E526" s="21">
        <f t="shared" si="101"/>
        <v>1.0673185639293712</v>
      </c>
      <c r="F526" s="21">
        <f t="shared" si="101"/>
        <v>0.97925312015952426</v>
      </c>
      <c r="G526" s="21">
        <f t="shared" si="101"/>
        <v>0.87265806359871312</v>
      </c>
      <c r="H526" s="21">
        <f t="shared" si="101"/>
        <v>1.0001436282831366</v>
      </c>
      <c r="I526" s="21">
        <f t="shared" si="101"/>
        <v>0.82608073337955457</v>
      </c>
      <c r="J526" s="21">
        <f t="shared" si="101"/>
        <v>0.90761935671216032</v>
      </c>
      <c r="K526" s="21">
        <f t="shared" si="101"/>
        <v>0.81080164371758545</v>
      </c>
      <c r="L526" s="21">
        <f t="shared" si="101"/>
        <v>0.88737808523358108</v>
      </c>
      <c r="M526" s="21">
        <f t="shared" si="101"/>
        <v>0.95489643898723831</v>
      </c>
      <c r="N526" s="21">
        <f t="shared" si="101"/>
        <v>0.89397078780087136</v>
      </c>
      <c r="O526" s="404">
        <f t="shared" si="101"/>
        <v>0.95408595373606642</v>
      </c>
      <c r="Q526" s="399">
        <v>1005</v>
      </c>
      <c r="R526" s="399" t="s">
        <v>13</v>
      </c>
      <c r="S526" s="21">
        <f t="shared" ref="S526:AD541" si="102">+S369/(S33*10^6)</f>
        <v>1.253137660830028</v>
      </c>
      <c r="T526" s="21">
        <f t="shared" si="102"/>
        <v>1.1568256783786843</v>
      </c>
      <c r="U526" s="21">
        <f t="shared" si="102"/>
        <v>1.1264366548264473</v>
      </c>
      <c r="V526" s="21">
        <f t="shared" si="102"/>
        <v>1.0882767025023425</v>
      </c>
      <c r="W526" s="21">
        <f t="shared" si="102"/>
        <v>1.0438257431402438</v>
      </c>
      <c r="X526" s="21">
        <f t="shared" si="102"/>
        <v>1.0367862093980444</v>
      </c>
      <c r="Y526" s="21">
        <f t="shared" si="102"/>
        <v>1.001740444048095</v>
      </c>
      <c r="Z526" s="21">
        <f t="shared" si="102"/>
        <v>0.98946217558621219</v>
      </c>
      <c r="AA526" s="21">
        <f t="shared" si="102"/>
        <v>0.9682838690922807</v>
      </c>
      <c r="AB526" s="21">
        <f t="shared" si="102"/>
        <v>0.95993984149157874</v>
      </c>
      <c r="AC526" s="21">
        <f t="shared" si="102"/>
        <v>0.95950299275945305</v>
      </c>
      <c r="AD526" s="21">
        <f t="shared" si="102"/>
        <v>0.95408595373606653</v>
      </c>
    </row>
    <row r="527" spans="1:30" x14ac:dyDescent="0.2">
      <c r="A527" s="399">
        <v>1006</v>
      </c>
      <c r="B527" s="399" t="s">
        <v>14</v>
      </c>
      <c r="C527" s="21">
        <f t="shared" si="101"/>
        <v>1.3146153258461303E-3</v>
      </c>
      <c r="D527" s="21">
        <f t="shared" si="101"/>
        <v>1.1417538778823581E-3</v>
      </c>
      <c r="E527" s="21">
        <f t="shared" si="101"/>
        <v>1.077644671312163E-3</v>
      </c>
      <c r="F527" s="21">
        <f t="shared" si="101"/>
        <v>1.0148370845860079E-3</v>
      </c>
      <c r="G527" s="21">
        <f t="shared" si="101"/>
        <v>1.0249171997938611E-3</v>
      </c>
      <c r="H527" s="21">
        <f t="shared" si="101"/>
        <v>1.1001493925641966E-3</v>
      </c>
      <c r="I527" s="21">
        <f t="shared" si="101"/>
        <v>1.1394026912105703E-2</v>
      </c>
      <c r="J527" s="21">
        <f t="shared" si="101"/>
        <v>1.0385429000971222E-3</v>
      </c>
      <c r="K527" s="21">
        <f t="shared" si="101"/>
        <v>1.0246119466086852E-3</v>
      </c>
      <c r="L527" s="21">
        <f t="shared" si="101"/>
        <v>1.3843454326509547E-3</v>
      </c>
      <c r="M527" s="21">
        <f t="shared" si="101"/>
        <v>1.3232510391106215E-3</v>
      </c>
      <c r="N527" s="21">
        <f t="shared" si="101"/>
        <v>1.3501786882770424E-3</v>
      </c>
      <c r="O527" s="404">
        <f t="shared" si="101"/>
        <v>2.1240259168642658E-3</v>
      </c>
      <c r="Q527" s="399">
        <v>1006</v>
      </c>
      <c r="R527" s="399" t="s">
        <v>14</v>
      </c>
      <c r="S527" s="21">
        <f t="shared" si="102"/>
        <v>1.3146153258461303E-3</v>
      </c>
      <c r="T527" s="21">
        <f t="shared" si="102"/>
        <v>1.2262963004480115E-3</v>
      </c>
      <c r="U527" s="21">
        <f t="shared" si="102"/>
        <v>1.1740891178998226E-3</v>
      </c>
      <c r="V527" s="21">
        <f t="shared" si="102"/>
        <v>1.1308304610690475E-3</v>
      </c>
      <c r="W527" s="21">
        <f t="shared" si="102"/>
        <v>1.1083814958523532E-3</v>
      </c>
      <c r="X527" s="21">
        <f t="shared" si="102"/>
        <v>1.1070240195870521E-3</v>
      </c>
      <c r="Y527" s="21">
        <f t="shared" si="102"/>
        <v>2.7924492186342386E-3</v>
      </c>
      <c r="Z527" s="21">
        <f t="shared" si="102"/>
        <v>2.5689190707217147E-3</v>
      </c>
      <c r="AA527" s="21">
        <f t="shared" si="102"/>
        <v>2.3788266562584219E-3</v>
      </c>
      <c r="AB527" s="21">
        <f t="shared" si="102"/>
        <v>2.2818582103947731E-3</v>
      </c>
      <c r="AC527" s="21">
        <f t="shared" si="102"/>
        <v>2.1943262324866783E-3</v>
      </c>
      <c r="AD527" s="21">
        <f t="shared" si="102"/>
        <v>2.1240259168642658E-3</v>
      </c>
    </row>
    <row r="528" spans="1:30" x14ac:dyDescent="0.2">
      <c r="A528" s="399">
        <v>1007</v>
      </c>
      <c r="B528" s="399" t="s">
        <v>15</v>
      </c>
      <c r="C528" s="21">
        <f t="shared" si="101"/>
        <v>0.5769030851440915</v>
      </c>
      <c r="D528" s="21">
        <f t="shared" si="101"/>
        <v>0.60158144547525139</v>
      </c>
      <c r="E528" s="21">
        <f t="shared" si="101"/>
        <v>0.59333014830173281</v>
      </c>
      <c r="F528" s="21">
        <f t="shared" si="101"/>
        <v>0.58279106696535266</v>
      </c>
      <c r="G528" s="21">
        <f t="shared" si="101"/>
        <v>0.53132809246467849</v>
      </c>
      <c r="H528" s="21">
        <f t="shared" si="101"/>
        <v>0.62385612162465243</v>
      </c>
      <c r="I528" s="21">
        <f t="shared" si="101"/>
        <v>0.47682665243043731</v>
      </c>
      <c r="J528" s="21">
        <f t="shared" si="101"/>
        <v>0.57457273079036197</v>
      </c>
      <c r="K528" s="21">
        <f t="shared" si="101"/>
        <v>0.51030001705082695</v>
      </c>
      <c r="L528" s="21">
        <f t="shared" si="101"/>
        <v>0.5832127709989543</v>
      </c>
      <c r="M528" s="21">
        <f t="shared" si="101"/>
        <v>0.55215389739164666</v>
      </c>
      <c r="N528" s="21">
        <f t="shared" si="101"/>
        <v>0.53673306267444809</v>
      </c>
      <c r="O528" s="404">
        <f t="shared" si="101"/>
        <v>0.5601959007478996</v>
      </c>
      <c r="Q528" s="399">
        <v>1007</v>
      </c>
      <c r="R528" s="399" t="s">
        <v>15</v>
      </c>
      <c r="S528" s="21">
        <f t="shared" si="102"/>
        <v>0.5769030851440915</v>
      </c>
      <c r="T528" s="21">
        <f t="shared" si="102"/>
        <v>0.58926225859509418</v>
      </c>
      <c r="U528" s="21">
        <f t="shared" si="102"/>
        <v>0.59067933509600667</v>
      </c>
      <c r="V528" s="21">
        <f t="shared" si="102"/>
        <v>0.58859965696294725</v>
      </c>
      <c r="W528" s="21">
        <f t="shared" si="102"/>
        <v>0.57677106182485316</v>
      </c>
      <c r="X528" s="21">
        <f t="shared" si="102"/>
        <v>0.58444073953743081</v>
      </c>
      <c r="Y528" s="21">
        <f t="shared" si="102"/>
        <v>0.56705609559748271</v>
      </c>
      <c r="Z528" s="21">
        <f t="shared" si="102"/>
        <v>0.56797404273005325</v>
      </c>
      <c r="AA528" s="21">
        <f t="shared" si="102"/>
        <v>0.56112578327822349</v>
      </c>
      <c r="AB528" s="21">
        <f t="shared" si="102"/>
        <v>0.56323964675239935</v>
      </c>
      <c r="AC528" s="21">
        <f t="shared" si="102"/>
        <v>0.56226675809649318</v>
      </c>
      <c r="AD528" s="21">
        <f t="shared" si="102"/>
        <v>0.5601959007478996</v>
      </c>
    </row>
    <row r="529" spans="1:30" x14ac:dyDescent="0.2">
      <c r="A529" s="399">
        <v>1008</v>
      </c>
      <c r="B529" s="399" t="s">
        <v>16</v>
      </c>
      <c r="C529" s="21">
        <f t="shared" si="101"/>
        <v>1.1948534697373581</v>
      </c>
      <c r="D529" s="21">
        <f t="shared" si="101"/>
        <v>1.1764012664711088</v>
      </c>
      <c r="E529" s="21">
        <f t="shared" si="101"/>
        <v>1.1034486641264065</v>
      </c>
      <c r="F529" s="21">
        <f t="shared" si="101"/>
        <v>1.0086168794326242</v>
      </c>
      <c r="G529" s="21">
        <f t="shared" si="101"/>
        <v>0.92571241676343918</v>
      </c>
      <c r="H529" s="21">
        <f t="shared" si="101"/>
        <v>1.1727856345366579</v>
      </c>
      <c r="I529" s="21">
        <f t="shared" si="101"/>
        <v>0.91472921108742</v>
      </c>
      <c r="J529" s="21">
        <f t="shared" si="101"/>
        <v>1.0597221797381622</v>
      </c>
      <c r="K529" s="21">
        <f t="shared" si="101"/>
        <v>0.98027285226795102</v>
      </c>
      <c r="L529" s="21">
        <f t="shared" si="101"/>
        <v>1.0577983903234742</v>
      </c>
      <c r="M529" s="21">
        <f t="shared" si="101"/>
        <v>1.0488658793822843</v>
      </c>
      <c r="N529" s="21">
        <f t="shared" si="101"/>
        <v>1.0451034753583348</v>
      </c>
      <c r="O529" s="404">
        <f t="shared" si="101"/>
        <v>1.0535903615364499</v>
      </c>
      <c r="Q529" s="399">
        <v>1008</v>
      </c>
      <c r="R529" s="399" t="s">
        <v>16</v>
      </c>
      <c r="S529" s="21">
        <f t="shared" si="102"/>
        <v>1.1948534697373581</v>
      </c>
      <c r="T529" s="21">
        <f t="shared" si="102"/>
        <v>1.1854841696711784</v>
      </c>
      <c r="U529" s="21">
        <f t="shared" si="102"/>
        <v>1.1571218019448712</v>
      </c>
      <c r="V529" s="21">
        <f t="shared" si="102"/>
        <v>1.1175311216656709</v>
      </c>
      <c r="W529" s="21">
        <f t="shared" si="102"/>
        <v>1.0782823520565457</v>
      </c>
      <c r="X529" s="21">
        <f t="shared" si="102"/>
        <v>1.0930953190151063</v>
      </c>
      <c r="Y529" s="21">
        <f t="shared" si="102"/>
        <v>1.0649512596030919</v>
      </c>
      <c r="Z529" s="21">
        <f t="shared" si="102"/>
        <v>1.0643104338576737</v>
      </c>
      <c r="AA529" s="21">
        <f t="shared" si="102"/>
        <v>1.054540650177568</v>
      </c>
      <c r="AB529" s="21">
        <f t="shared" si="102"/>
        <v>1.0548572291661058</v>
      </c>
      <c r="AC529" s="21">
        <f t="shared" si="102"/>
        <v>1.0543268183571572</v>
      </c>
      <c r="AD529" s="21">
        <f t="shared" si="102"/>
        <v>1.0535903615364499</v>
      </c>
    </row>
    <row r="530" spans="1:30" x14ac:dyDescent="0.2">
      <c r="A530" s="399">
        <v>1009</v>
      </c>
      <c r="B530" s="399" t="s">
        <v>17</v>
      </c>
      <c r="C530" s="21">
        <f t="shared" si="101"/>
        <v>1.0936088621799331</v>
      </c>
      <c r="D530" s="21">
        <f t="shared" si="101"/>
        <v>0.9766066074251758</v>
      </c>
      <c r="E530" s="21">
        <f t="shared" si="101"/>
        <v>1.0378376641519977</v>
      </c>
      <c r="F530" s="21">
        <f t="shared" si="101"/>
        <v>1.0895867369345631</v>
      </c>
      <c r="G530" s="21">
        <f t="shared" si="101"/>
        <v>1.0224047111689656</v>
      </c>
      <c r="H530" s="21">
        <f t="shared" si="101"/>
        <v>1.173172486181461</v>
      </c>
      <c r="I530" s="21">
        <f t="shared" si="101"/>
        <v>1.0244777863051078</v>
      </c>
      <c r="J530" s="21">
        <f t="shared" si="101"/>
        <v>1.0557717055028963</v>
      </c>
      <c r="K530" s="21">
        <f t="shared" si="101"/>
        <v>1.0275642282964939</v>
      </c>
      <c r="L530" s="21">
        <f t="shared" si="101"/>
        <v>1.1777963970775709</v>
      </c>
      <c r="M530" s="21">
        <f t="shared" si="101"/>
        <v>1.2890673278820053</v>
      </c>
      <c r="N530" s="21">
        <f t="shared" si="101"/>
        <v>1.5887419502410529</v>
      </c>
      <c r="O530" s="404">
        <f t="shared" si="101"/>
        <v>1.1297884865508996</v>
      </c>
      <c r="Q530" s="399">
        <v>1009</v>
      </c>
      <c r="R530" s="399" t="s">
        <v>17</v>
      </c>
      <c r="S530" s="21">
        <f t="shared" si="102"/>
        <v>1.0936088621799331</v>
      </c>
      <c r="T530" s="21">
        <f t="shared" si="102"/>
        <v>1.0345092639762812</v>
      </c>
      <c r="U530" s="21">
        <f t="shared" si="102"/>
        <v>1.0356079961384381</v>
      </c>
      <c r="V530" s="21">
        <f t="shared" si="102"/>
        <v>1.0496033996269702</v>
      </c>
      <c r="W530" s="21">
        <f t="shared" si="102"/>
        <v>1.0440696324460423</v>
      </c>
      <c r="X530" s="21">
        <f t="shared" si="102"/>
        <v>1.0645345528703489</v>
      </c>
      <c r="Y530" s="21">
        <f t="shared" si="102"/>
        <v>1.0584527733686182</v>
      </c>
      <c r="Z530" s="21">
        <f t="shared" si="102"/>
        <v>1.058088258654597</v>
      </c>
      <c r="AA530" s="21">
        <f t="shared" si="102"/>
        <v>1.0544942208940022</v>
      </c>
      <c r="AB530" s="21">
        <f t="shared" si="102"/>
        <v>1.0669387733371194</v>
      </c>
      <c r="AC530" s="21">
        <f t="shared" si="102"/>
        <v>1.0878565136104454</v>
      </c>
      <c r="AD530" s="21">
        <f t="shared" si="102"/>
        <v>1.1297884865509</v>
      </c>
    </row>
    <row r="531" spans="1:30" x14ac:dyDescent="0.2">
      <c r="A531" s="399">
        <v>1010</v>
      </c>
      <c r="B531" s="399" t="s">
        <v>19</v>
      </c>
      <c r="C531" s="21">
        <f t="shared" si="101"/>
        <v>0.29103091409789467</v>
      </c>
      <c r="D531" s="21">
        <f t="shared" si="101"/>
        <v>0.37715623991860436</v>
      </c>
      <c r="E531" s="21">
        <f t="shared" si="101"/>
        <v>0.29981439315531633</v>
      </c>
      <c r="F531" s="21">
        <f t="shared" si="101"/>
        <v>0.23510022203972381</v>
      </c>
      <c r="G531" s="21">
        <f t="shared" si="101"/>
        <v>0.39154077633666134</v>
      </c>
      <c r="H531" s="21">
        <f t="shared" si="101"/>
        <v>0.33495816942040391</v>
      </c>
      <c r="I531" s="21">
        <f t="shared" si="101"/>
        <v>0.38145255796546934</v>
      </c>
      <c r="J531" s="21">
        <f t="shared" si="101"/>
        <v>0.32483836869287469</v>
      </c>
      <c r="K531" s="21">
        <f t="shared" si="101"/>
        <v>0.28228145899539914</v>
      </c>
      <c r="L531" s="21">
        <f t="shared" si="101"/>
        <v>0.37071800965267715</v>
      </c>
      <c r="M531" s="21">
        <f t="shared" si="101"/>
        <v>0.20460592688012957</v>
      </c>
      <c r="N531" s="21">
        <f t="shared" si="101"/>
        <v>0.30657366162583954</v>
      </c>
      <c r="O531" s="404">
        <f t="shared" si="101"/>
        <v>0.31737461037628534</v>
      </c>
      <c r="Q531" s="399">
        <v>1010</v>
      </c>
      <c r="R531" s="399" t="s">
        <v>19</v>
      </c>
      <c r="S531" s="21">
        <f t="shared" si="102"/>
        <v>0.29103091409789467</v>
      </c>
      <c r="T531" s="21">
        <f t="shared" si="102"/>
        <v>0.3345785260331382</v>
      </c>
      <c r="U531" s="21">
        <f t="shared" si="102"/>
        <v>0.32298902781001615</v>
      </c>
      <c r="V531" s="21">
        <f t="shared" si="102"/>
        <v>0.30050577814296431</v>
      </c>
      <c r="W531" s="21">
        <f t="shared" si="102"/>
        <v>0.3196810700852265</v>
      </c>
      <c r="X531" s="21">
        <f t="shared" si="102"/>
        <v>0.32209168144376188</v>
      </c>
      <c r="Y531" s="21">
        <f t="shared" si="102"/>
        <v>0.33136819961330816</v>
      </c>
      <c r="Z531" s="21">
        <f t="shared" si="102"/>
        <v>0.33050690165221369</v>
      </c>
      <c r="AA531" s="21">
        <f t="shared" si="102"/>
        <v>0.32504185177122558</v>
      </c>
      <c r="AB531" s="21">
        <f t="shared" si="102"/>
        <v>0.32921877165169761</v>
      </c>
      <c r="AC531" s="21">
        <f t="shared" si="102"/>
        <v>0.31833237695282685</v>
      </c>
      <c r="AD531" s="21">
        <f t="shared" si="102"/>
        <v>0.31737461037628534</v>
      </c>
    </row>
    <row r="532" spans="1:30" x14ac:dyDescent="0.2">
      <c r="A532" s="399">
        <v>1011</v>
      </c>
      <c r="B532" s="399" t="s">
        <v>20</v>
      </c>
      <c r="C532" s="21">
        <f t="shared" si="101"/>
        <v>0.99401530186671261</v>
      </c>
      <c r="D532" s="21">
        <f t="shared" si="101"/>
        <v>0.87769179346188608</v>
      </c>
      <c r="E532" s="21">
        <f t="shared" si="101"/>
        <v>0.97256460738588579</v>
      </c>
      <c r="F532" s="21">
        <f t="shared" si="101"/>
        <v>0.88954374679028037</v>
      </c>
      <c r="G532" s="21">
        <f t="shared" si="101"/>
        <v>0.8612171857166151</v>
      </c>
      <c r="H532" s="21">
        <f t="shared" si="101"/>
        <v>1.0912681132146487</v>
      </c>
      <c r="I532" s="21">
        <f t="shared" si="101"/>
        <v>0.90184128017933418</v>
      </c>
      <c r="J532" s="21">
        <f t="shared" si="101"/>
        <v>1.1455246028534736</v>
      </c>
      <c r="K532" s="21">
        <f t="shared" si="101"/>
        <v>0.91241663228822878</v>
      </c>
      <c r="L532" s="21">
        <f t="shared" si="101"/>
        <v>1.0280341649375091</v>
      </c>
      <c r="M532" s="21">
        <f t="shared" si="101"/>
        <v>1.0082511812564654</v>
      </c>
      <c r="N532" s="21">
        <f t="shared" si="101"/>
        <v>1.0025790261756877</v>
      </c>
      <c r="O532" s="404">
        <f t="shared" si="101"/>
        <v>0.97212650831727077</v>
      </c>
      <c r="Q532" s="399">
        <v>1011</v>
      </c>
      <c r="R532" s="399" t="s">
        <v>20</v>
      </c>
      <c r="S532" s="21">
        <f t="shared" si="102"/>
        <v>0.99401530186671261</v>
      </c>
      <c r="T532" s="21">
        <f t="shared" si="102"/>
        <v>0.93532666061783576</v>
      </c>
      <c r="U532" s="21">
        <f t="shared" si="102"/>
        <v>0.94769027197349753</v>
      </c>
      <c r="V532" s="21">
        <f t="shared" si="102"/>
        <v>0.93254533806426188</v>
      </c>
      <c r="W532" s="21">
        <f t="shared" si="102"/>
        <v>0.91786906878697405</v>
      </c>
      <c r="X532" s="21">
        <f t="shared" si="102"/>
        <v>0.9465375496653714</v>
      </c>
      <c r="Y532" s="21">
        <f t="shared" si="102"/>
        <v>0.93892071456779813</v>
      </c>
      <c r="Z532" s="21">
        <f t="shared" si="102"/>
        <v>0.96535529390050112</v>
      </c>
      <c r="AA532" s="21">
        <f t="shared" si="102"/>
        <v>0.95922571162442627</v>
      </c>
      <c r="AB532" s="21">
        <f t="shared" si="102"/>
        <v>0.96565746112535966</v>
      </c>
      <c r="AC532" s="21">
        <f t="shared" si="102"/>
        <v>0.96941658989965473</v>
      </c>
      <c r="AD532" s="21">
        <f t="shared" si="102"/>
        <v>0.97212650831727099</v>
      </c>
    </row>
    <row r="533" spans="1:30" x14ac:dyDescent="0.2">
      <c r="A533" s="399">
        <v>1012</v>
      </c>
      <c r="B533" s="399" t="s">
        <v>21</v>
      </c>
      <c r="C533" s="21">
        <f t="shared" si="101"/>
        <v>1.1135450847902384</v>
      </c>
      <c r="D533" s="21">
        <f t="shared" si="101"/>
        <v>1.0204347839831067</v>
      </c>
      <c r="E533" s="21">
        <f t="shared" si="101"/>
        <v>1.0539449589855063</v>
      </c>
      <c r="F533" s="21">
        <f t="shared" si="101"/>
        <v>0.90498898716155385</v>
      </c>
      <c r="G533" s="21">
        <f t="shared" si="101"/>
        <v>0.86479835639539648</v>
      </c>
      <c r="H533" s="21">
        <f t="shared" si="101"/>
        <v>1.1274249923900528</v>
      </c>
      <c r="I533" s="21">
        <f t="shared" si="101"/>
        <v>0.88352275976439643</v>
      </c>
      <c r="J533" s="21">
        <f t="shared" si="101"/>
        <v>1.0314097604861161</v>
      </c>
      <c r="K533" s="21">
        <f t="shared" si="101"/>
        <v>0.85966950737314773</v>
      </c>
      <c r="L533" s="21">
        <f t="shared" si="101"/>
        <v>0.93070747724870295</v>
      </c>
      <c r="M533" s="21">
        <f t="shared" si="101"/>
        <v>0.95341663954811029</v>
      </c>
      <c r="N533" s="21">
        <f t="shared" si="101"/>
        <v>0.88950449938712661</v>
      </c>
      <c r="O533" s="404">
        <f t="shared" si="101"/>
        <v>0.96613795248847123</v>
      </c>
      <c r="Q533" s="399">
        <v>1012</v>
      </c>
      <c r="R533" s="399" t="s">
        <v>21</v>
      </c>
      <c r="S533" s="21">
        <f t="shared" si="102"/>
        <v>1.1135450847902384</v>
      </c>
      <c r="T533" s="21">
        <f t="shared" si="102"/>
        <v>1.0661302681375571</v>
      </c>
      <c r="U533" s="21">
        <f t="shared" si="102"/>
        <v>1.0619779755644863</v>
      </c>
      <c r="V533" s="21">
        <f t="shared" si="102"/>
        <v>1.0220891929587921</v>
      </c>
      <c r="W533" s="21">
        <f t="shared" si="102"/>
        <v>0.99047094382295342</v>
      </c>
      <c r="X533" s="21">
        <f t="shared" si="102"/>
        <v>1.0124486879971115</v>
      </c>
      <c r="Y533" s="21">
        <f t="shared" si="102"/>
        <v>0.99225695887368337</v>
      </c>
      <c r="Z533" s="21">
        <f t="shared" si="102"/>
        <v>0.99729954623959371</v>
      </c>
      <c r="AA533" s="21">
        <f t="shared" si="102"/>
        <v>0.98035497175291986</v>
      </c>
      <c r="AB533" s="21">
        <f t="shared" si="102"/>
        <v>0.97532950676219554</v>
      </c>
      <c r="AC533" s="21">
        <f t="shared" si="102"/>
        <v>0.97328348240108487</v>
      </c>
      <c r="AD533" s="21">
        <f t="shared" si="102"/>
        <v>0.96613795248847134</v>
      </c>
    </row>
    <row r="534" spans="1:30" x14ac:dyDescent="0.2">
      <c r="A534" s="399">
        <v>1013</v>
      </c>
      <c r="B534" s="399" t="s">
        <v>22</v>
      </c>
      <c r="C534" s="21">
        <f t="shared" si="101"/>
        <v>1.2958535881300155</v>
      </c>
      <c r="D534" s="21">
        <f t="shared" si="101"/>
        <v>1.2086189476074247</v>
      </c>
      <c r="E534" s="21">
        <f t="shared" si="101"/>
        <v>1.3576146898737962</v>
      </c>
      <c r="F534" s="21">
        <f t="shared" si="101"/>
        <v>1.1416653306613227</v>
      </c>
      <c r="G534" s="21">
        <f t="shared" si="101"/>
        <v>1.004858865588816</v>
      </c>
      <c r="H534" s="21">
        <f t="shared" si="101"/>
        <v>1.0747555531358886</v>
      </c>
      <c r="I534" s="21">
        <f t="shared" si="101"/>
        <v>0.86005343129069955</v>
      </c>
      <c r="J534" s="21">
        <f t="shared" si="101"/>
        <v>0.95275370919881308</v>
      </c>
      <c r="K534" s="21">
        <f t="shared" si="101"/>
        <v>0.9037514083554915</v>
      </c>
      <c r="L534" s="21">
        <f t="shared" si="101"/>
        <v>1.127252055880313</v>
      </c>
      <c r="M534" s="21">
        <f t="shared" si="101"/>
        <v>1.1362756892230577</v>
      </c>
      <c r="N534" s="21">
        <f t="shared" si="101"/>
        <v>1.0280577808932505</v>
      </c>
      <c r="O534" s="404">
        <f t="shared" si="101"/>
        <v>1.0785493560771942</v>
      </c>
      <c r="Q534" s="399">
        <v>1013</v>
      </c>
      <c r="R534" s="399" t="s">
        <v>22</v>
      </c>
      <c r="S534" s="21">
        <f t="shared" si="102"/>
        <v>1.2958535881300155</v>
      </c>
      <c r="T534" s="21">
        <f t="shared" si="102"/>
        <v>1.2518667353597803</v>
      </c>
      <c r="U534" s="21">
        <f t="shared" si="102"/>
        <v>1.2860924947248193</v>
      </c>
      <c r="V534" s="21">
        <f t="shared" si="102"/>
        <v>1.2458399542008181</v>
      </c>
      <c r="W534" s="21">
        <f t="shared" si="102"/>
        <v>1.1958584740698111</v>
      </c>
      <c r="X534" s="21">
        <f t="shared" si="102"/>
        <v>1.1753995364494232</v>
      </c>
      <c r="Y534" s="21">
        <f t="shared" si="102"/>
        <v>1.118463167573597</v>
      </c>
      <c r="Z534" s="21">
        <f t="shared" si="102"/>
        <v>1.0965494892153143</v>
      </c>
      <c r="AA534" s="21">
        <f t="shared" si="102"/>
        <v>1.0721164994203014</v>
      </c>
      <c r="AB534" s="21">
        <f t="shared" si="102"/>
        <v>1.0778159230221684</v>
      </c>
      <c r="AC534" s="21">
        <f t="shared" si="102"/>
        <v>1.0832347242678659</v>
      </c>
      <c r="AD534" s="21">
        <f t="shared" si="102"/>
        <v>1.0785493560771942</v>
      </c>
    </row>
    <row r="535" spans="1:30" x14ac:dyDescent="0.2">
      <c r="A535" s="399">
        <v>1014</v>
      </c>
      <c r="B535" s="399" t="s">
        <v>23</v>
      </c>
      <c r="C535" s="21">
        <f t="shared" si="101"/>
        <v>0.7118404388234022</v>
      </c>
      <c r="D535" s="21">
        <f t="shared" si="101"/>
        <v>0.97764916725427919</v>
      </c>
      <c r="E535" s="21">
        <f t="shared" si="101"/>
        <v>0.79801548237641751</v>
      </c>
      <c r="F535" s="21">
        <f t="shared" si="101"/>
        <v>1.0456080381336095</v>
      </c>
      <c r="G535" s="21">
        <f t="shared" si="101"/>
        <v>0.97770546453955531</v>
      </c>
      <c r="H535" s="21">
        <f t="shared" si="101"/>
        <v>1.2319466009611428</v>
      </c>
      <c r="I535" s="21">
        <f t="shared" si="101"/>
        <v>0.89837169992102517</v>
      </c>
      <c r="J535" s="21">
        <f t="shared" si="101"/>
        <v>1.040767412841034</v>
      </c>
      <c r="K535" s="21">
        <f t="shared" si="101"/>
        <v>1.1600054507930224</v>
      </c>
      <c r="L535" s="21">
        <f t="shared" si="101"/>
        <v>1.0554312842783746</v>
      </c>
      <c r="M535" s="21">
        <f t="shared" si="101"/>
        <v>1.1553140539995228</v>
      </c>
      <c r="N535" s="21">
        <f t="shared" si="101"/>
        <v>0.82793457057420894</v>
      </c>
      <c r="O535" s="404">
        <f t="shared" si="101"/>
        <v>0.99092105507872186</v>
      </c>
      <c r="Q535" s="399">
        <v>1014</v>
      </c>
      <c r="R535" s="399" t="s">
        <v>23</v>
      </c>
      <c r="S535" s="21">
        <f t="shared" si="102"/>
        <v>0.7118404388234022</v>
      </c>
      <c r="T535" s="21">
        <f t="shared" si="102"/>
        <v>0.84521779481691106</v>
      </c>
      <c r="U535" s="21">
        <f t="shared" si="102"/>
        <v>0.82933462446674255</v>
      </c>
      <c r="V535" s="21">
        <f t="shared" si="102"/>
        <v>0.88557953340451867</v>
      </c>
      <c r="W535" s="21">
        <f t="shared" si="102"/>
        <v>0.90462083421545825</v>
      </c>
      <c r="X535" s="21">
        <f t="shared" si="102"/>
        <v>0.95817196562156393</v>
      </c>
      <c r="Y535" s="21">
        <f t="shared" si="102"/>
        <v>0.94856456552816926</v>
      </c>
      <c r="Z535" s="21">
        <f t="shared" si="102"/>
        <v>0.96005034160158376</v>
      </c>
      <c r="AA535" s="21">
        <f t="shared" si="102"/>
        <v>0.98345254852195707</v>
      </c>
      <c r="AB535" s="21">
        <f t="shared" si="102"/>
        <v>0.99057961697534824</v>
      </c>
      <c r="AC535" s="21">
        <f t="shared" si="102"/>
        <v>1.005136071553085</v>
      </c>
      <c r="AD535" s="21">
        <f t="shared" si="102"/>
        <v>0.99092105507872186</v>
      </c>
    </row>
    <row r="536" spans="1:30" x14ac:dyDescent="0.2">
      <c r="A536" s="399">
        <v>1015</v>
      </c>
      <c r="B536" s="399" t="s">
        <v>24</v>
      </c>
      <c r="C536" s="21">
        <f t="shared" si="101"/>
        <v>1.1903137841280389</v>
      </c>
      <c r="D536" s="21">
        <f t="shared" si="101"/>
        <v>1.1249445779480851</v>
      </c>
      <c r="E536" s="21">
        <f t="shared" si="101"/>
        <v>1.1102522952066953</v>
      </c>
      <c r="F536" s="21">
        <f t="shared" si="101"/>
        <v>1.0258496115427302</v>
      </c>
      <c r="G536" s="21">
        <f t="shared" si="101"/>
        <v>0.99037476503759392</v>
      </c>
      <c r="H536" s="21">
        <f t="shared" si="101"/>
        <v>1.1386133066836255</v>
      </c>
      <c r="I536" s="21">
        <f t="shared" si="101"/>
        <v>0.88999092520503098</v>
      </c>
      <c r="J536" s="21">
        <f t="shared" si="101"/>
        <v>1.0514992369928882</v>
      </c>
      <c r="K536" s="21">
        <f t="shared" si="101"/>
        <v>0.92209084715528844</v>
      </c>
      <c r="L536" s="21">
        <f t="shared" si="101"/>
        <v>1.0703952070420546</v>
      </c>
      <c r="M536" s="21">
        <f t="shared" si="101"/>
        <v>1.0797900907525106</v>
      </c>
      <c r="N536" s="21">
        <f t="shared" si="101"/>
        <v>0.96164888871265142</v>
      </c>
      <c r="O536" s="404">
        <f t="shared" si="101"/>
        <v>1.0407565402454366</v>
      </c>
      <c r="Q536" s="399">
        <v>1015</v>
      </c>
      <c r="R536" s="399" t="s">
        <v>24</v>
      </c>
      <c r="S536" s="21">
        <f t="shared" si="102"/>
        <v>1.1903137841280389</v>
      </c>
      <c r="T536" s="21">
        <f t="shared" si="102"/>
        <v>1.1572539648650275</v>
      </c>
      <c r="U536" s="21">
        <f t="shared" si="102"/>
        <v>1.1407799332958803</v>
      </c>
      <c r="V536" s="21">
        <f t="shared" si="102"/>
        <v>1.1088655030537133</v>
      </c>
      <c r="W536" s="21">
        <f t="shared" si="102"/>
        <v>1.084240945176661</v>
      </c>
      <c r="X536" s="21">
        <f t="shared" si="102"/>
        <v>1.0933614531070881</v>
      </c>
      <c r="Y536" s="21">
        <f t="shared" si="102"/>
        <v>1.0595153554521097</v>
      </c>
      <c r="Z536" s="21">
        <f t="shared" si="102"/>
        <v>1.0584876044549392</v>
      </c>
      <c r="AA536" s="21">
        <f t="shared" si="102"/>
        <v>1.0420208580519399</v>
      </c>
      <c r="AB536" s="21">
        <f t="shared" si="102"/>
        <v>1.0447676362923739</v>
      </c>
      <c r="AC536" s="21">
        <f t="shared" si="102"/>
        <v>1.0478649784062144</v>
      </c>
      <c r="AD536" s="21">
        <f t="shared" si="102"/>
        <v>1.0407565402454364</v>
      </c>
    </row>
    <row r="537" spans="1:30" x14ac:dyDescent="0.2">
      <c r="A537" s="399">
        <v>1016</v>
      </c>
      <c r="B537" s="399" t="s">
        <v>25</v>
      </c>
      <c r="C537" s="21">
        <f t="shared" si="101"/>
        <v>0.92145947020346219</v>
      </c>
      <c r="D537" s="21">
        <f t="shared" si="101"/>
        <v>0.85932046277612806</v>
      </c>
      <c r="E537" s="21">
        <f t="shared" si="101"/>
        <v>0.92397110552763817</v>
      </c>
      <c r="F537" s="21">
        <f t="shared" si="101"/>
        <v>0.98702050858830892</v>
      </c>
      <c r="G537" s="21">
        <f t="shared" si="101"/>
        <v>0.86140825275466604</v>
      </c>
      <c r="H537" s="21">
        <f t="shared" si="101"/>
        <v>1.0214770388128798</v>
      </c>
      <c r="I537" s="21">
        <f t="shared" si="101"/>
        <v>0.87994483735079099</v>
      </c>
      <c r="J537" s="21">
        <f t="shared" si="101"/>
        <v>0.94732564224914184</v>
      </c>
      <c r="K537" s="21">
        <f t="shared" si="101"/>
        <v>0.87308709590261502</v>
      </c>
      <c r="L537" s="21">
        <f t="shared" si="101"/>
        <v>1.0720786262619615</v>
      </c>
      <c r="M537" s="21">
        <f t="shared" si="101"/>
        <v>1.0077545814593543</v>
      </c>
      <c r="N537" s="21">
        <f t="shared" si="101"/>
        <v>0.95867253801726904</v>
      </c>
      <c r="O537" s="404">
        <f t="shared" si="101"/>
        <v>0.94178762112720016</v>
      </c>
      <c r="Q537" s="399">
        <v>1016</v>
      </c>
      <c r="R537" s="399" t="s">
        <v>25</v>
      </c>
      <c r="S537" s="21">
        <f t="shared" si="102"/>
        <v>0.92145947020346219</v>
      </c>
      <c r="T537" s="21">
        <f t="shared" si="102"/>
        <v>0.89000120442693809</v>
      </c>
      <c r="U537" s="21">
        <f t="shared" si="102"/>
        <v>0.90180657385766638</v>
      </c>
      <c r="V537" s="21">
        <f t="shared" si="102"/>
        <v>0.92515322488620655</v>
      </c>
      <c r="W537" s="21">
        <f t="shared" si="102"/>
        <v>0.91187447092558338</v>
      </c>
      <c r="X537" s="21">
        <f t="shared" si="102"/>
        <v>0.93032159141346893</v>
      </c>
      <c r="Y537" s="21">
        <f t="shared" si="102"/>
        <v>0.92197773097927038</v>
      </c>
      <c r="Z537" s="21">
        <f t="shared" si="102"/>
        <v>0.92530015837628998</v>
      </c>
      <c r="AA537" s="21">
        <f t="shared" si="102"/>
        <v>0.91896281944354585</v>
      </c>
      <c r="AB537" s="21">
        <f t="shared" si="102"/>
        <v>0.93385273342358877</v>
      </c>
      <c r="AC537" s="21">
        <f t="shared" si="102"/>
        <v>0.94028630409565195</v>
      </c>
      <c r="AD537" s="21">
        <f t="shared" si="102"/>
        <v>0.94178762112720005</v>
      </c>
    </row>
    <row r="538" spans="1:30" x14ac:dyDescent="0.2">
      <c r="A538" s="399">
        <v>1017</v>
      </c>
      <c r="B538" s="399" t="s">
        <v>26</v>
      </c>
      <c r="C538" s="21">
        <f t="shared" si="101"/>
        <v>0.91252513303035143</v>
      </c>
      <c r="D538" s="21">
        <f t="shared" si="101"/>
        <v>0.87917961292504587</v>
      </c>
      <c r="E538" s="21">
        <f t="shared" si="101"/>
        <v>0.84057621959360229</v>
      </c>
      <c r="F538" s="21">
        <f t="shared" si="101"/>
        <v>0.77321474310365168</v>
      </c>
      <c r="G538" s="21">
        <f t="shared" si="101"/>
        <v>0.73897971252212191</v>
      </c>
      <c r="H538" s="21">
        <f t="shared" si="101"/>
        <v>0.91298615275457196</v>
      </c>
      <c r="I538" s="21">
        <f t="shared" si="101"/>
        <v>0.71646670541983448</v>
      </c>
      <c r="J538" s="21">
        <f t="shared" si="101"/>
        <v>0.89852997769040954</v>
      </c>
      <c r="K538" s="21">
        <f t="shared" si="101"/>
        <v>0.79459280395806797</v>
      </c>
      <c r="L538" s="21">
        <f t="shared" si="101"/>
        <v>0.79383335009774392</v>
      </c>
      <c r="M538" s="21">
        <f t="shared" si="101"/>
        <v>0.76219900328463019</v>
      </c>
      <c r="N538" s="21">
        <f t="shared" si="101"/>
        <v>0.7404814990822568</v>
      </c>
      <c r="O538" s="404">
        <f t="shared" si="101"/>
        <v>0.81126961729050129</v>
      </c>
      <c r="Q538" s="399">
        <v>1017</v>
      </c>
      <c r="R538" s="399" t="s">
        <v>26</v>
      </c>
      <c r="S538" s="21">
        <f t="shared" si="102"/>
        <v>0.91252513303035143</v>
      </c>
      <c r="T538" s="21">
        <f t="shared" si="102"/>
        <v>0.89563530382331868</v>
      </c>
      <c r="U538" s="21">
        <f t="shared" si="102"/>
        <v>0.87712394067796617</v>
      </c>
      <c r="V538" s="21">
        <f t="shared" si="102"/>
        <v>0.84989143491836372</v>
      </c>
      <c r="W538" s="21">
        <f t="shared" si="102"/>
        <v>0.82730039019020674</v>
      </c>
      <c r="X538" s="21">
        <f t="shared" si="102"/>
        <v>0.84110611874921182</v>
      </c>
      <c r="Y538" s="21">
        <f t="shared" si="102"/>
        <v>0.82095491157355982</v>
      </c>
      <c r="Z538" s="21">
        <f t="shared" si="102"/>
        <v>0.83054533060668045</v>
      </c>
      <c r="AA538" s="21">
        <f t="shared" si="102"/>
        <v>0.82633226562268314</v>
      </c>
      <c r="AB538" s="21">
        <f t="shared" si="102"/>
        <v>0.82312795021199936</v>
      </c>
      <c r="AC538" s="21">
        <f t="shared" si="102"/>
        <v>0.81764018602665645</v>
      </c>
      <c r="AD538" s="21">
        <f t="shared" si="102"/>
        <v>0.81126961729050129</v>
      </c>
    </row>
    <row r="539" spans="1:30" x14ac:dyDescent="0.2">
      <c r="A539" s="399">
        <v>1018</v>
      </c>
      <c r="B539" s="399" t="s">
        <v>27</v>
      </c>
      <c r="C539" s="21">
        <f t="shared" si="101"/>
        <v>1.1423949622053751</v>
      </c>
      <c r="D539" s="21">
        <f t="shared" si="101"/>
        <v>1.0594500693328639</v>
      </c>
      <c r="E539" s="21">
        <f t="shared" si="101"/>
        <v>1.1007056087117408</v>
      </c>
      <c r="F539" s="21">
        <f t="shared" si="101"/>
        <v>1.0672760991496291</v>
      </c>
      <c r="G539" s="21">
        <f t="shared" si="101"/>
        <v>0.93587678703021371</v>
      </c>
      <c r="H539" s="21">
        <f t="shared" si="101"/>
        <v>1.2385032857588436</v>
      </c>
      <c r="I539" s="21">
        <f t="shared" si="101"/>
        <v>0.91020457301229862</v>
      </c>
      <c r="J539" s="21">
        <f t="shared" si="101"/>
        <v>1.0695592012514243</v>
      </c>
      <c r="K539" s="21">
        <f t="shared" si="101"/>
        <v>0.936315625027897</v>
      </c>
      <c r="L539" s="21">
        <f t="shared" si="101"/>
        <v>1.1263791621236265</v>
      </c>
      <c r="M539" s="21">
        <f t="shared" si="101"/>
        <v>1.1228133733567953</v>
      </c>
      <c r="N539" s="21">
        <f t="shared" si="101"/>
        <v>1.0712481108440091</v>
      </c>
      <c r="O539" s="404">
        <f t="shared" si="101"/>
        <v>1.0593417282739763</v>
      </c>
      <c r="Q539" s="399">
        <v>1018</v>
      </c>
      <c r="R539" s="399" t="s">
        <v>27</v>
      </c>
      <c r="S539" s="21">
        <f t="shared" si="102"/>
        <v>1.1423949622053751</v>
      </c>
      <c r="T539" s="21">
        <f t="shared" si="102"/>
        <v>1.1006230151472325</v>
      </c>
      <c r="U539" s="21">
        <f t="shared" si="102"/>
        <v>1.1006514213821841</v>
      </c>
      <c r="V539" s="21">
        <f t="shared" si="102"/>
        <v>1.0917852603471294</v>
      </c>
      <c r="W539" s="21">
        <f t="shared" si="102"/>
        <v>1.0584692457088865</v>
      </c>
      <c r="X539" s="21">
        <f t="shared" si="102"/>
        <v>1.0878745441386239</v>
      </c>
      <c r="Y539" s="21">
        <f t="shared" si="102"/>
        <v>1.0579148313451494</v>
      </c>
      <c r="Z539" s="21">
        <f t="shared" si="102"/>
        <v>1.059444647419552</v>
      </c>
      <c r="AA539" s="21">
        <f t="shared" si="102"/>
        <v>1.0441243128625903</v>
      </c>
      <c r="AB539" s="21">
        <f t="shared" si="102"/>
        <v>1.0520041740443939</v>
      </c>
      <c r="AC539" s="21">
        <f t="shared" si="102"/>
        <v>1.0582670671719061</v>
      </c>
      <c r="AD539" s="21">
        <f t="shared" si="102"/>
        <v>1.0593417282739763</v>
      </c>
    </row>
    <row r="540" spans="1:30" x14ac:dyDescent="0.2">
      <c r="A540" s="399">
        <v>1019</v>
      </c>
      <c r="B540" s="399" t="s">
        <v>28</v>
      </c>
      <c r="C540" s="21">
        <f t="shared" si="101"/>
        <v>0.96410237414286204</v>
      </c>
      <c r="D540" s="21">
        <f t="shared" si="101"/>
        <v>0.91217430222149898</v>
      </c>
      <c r="E540" s="21">
        <f t="shared" si="101"/>
        <v>0.91586342700754286</v>
      </c>
      <c r="F540" s="21">
        <f t="shared" si="101"/>
        <v>0.93993499834601391</v>
      </c>
      <c r="G540" s="21">
        <f t="shared" si="101"/>
        <v>0.79203465173789689</v>
      </c>
      <c r="H540" s="21">
        <f t="shared" si="101"/>
        <v>1.011745605725713</v>
      </c>
      <c r="I540" s="21">
        <f t="shared" si="101"/>
        <v>0.79353668774836295</v>
      </c>
      <c r="J540" s="21">
        <f t="shared" si="101"/>
        <v>0.91131035371017344</v>
      </c>
      <c r="K540" s="21">
        <f t="shared" si="101"/>
        <v>0.78421130485454305</v>
      </c>
      <c r="L540" s="21">
        <f t="shared" si="101"/>
        <v>0.93951643800155316</v>
      </c>
      <c r="M540" s="21">
        <f t="shared" si="101"/>
        <v>0.8998014945141195</v>
      </c>
      <c r="N540" s="21">
        <f t="shared" si="101"/>
        <v>0.86567462299011289</v>
      </c>
      <c r="O540" s="404">
        <f t="shared" si="101"/>
        <v>0.89009728234371932</v>
      </c>
      <c r="Q540" s="399">
        <v>1019</v>
      </c>
      <c r="R540" s="399" t="s">
        <v>28</v>
      </c>
      <c r="S540" s="21">
        <f t="shared" si="102"/>
        <v>0.96410237414286204</v>
      </c>
      <c r="T540" s="21">
        <f t="shared" si="102"/>
        <v>0.93739888021291029</v>
      </c>
      <c r="U540" s="21">
        <f t="shared" si="102"/>
        <v>0.93020595169749898</v>
      </c>
      <c r="V540" s="21">
        <f t="shared" si="102"/>
        <v>0.93265817877108947</v>
      </c>
      <c r="W540" s="21">
        <f t="shared" si="102"/>
        <v>0.90234619862386511</v>
      </c>
      <c r="X540" s="21">
        <f t="shared" si="102"/>
        <v>0.91953637090327733</v>
      </c>
      <c r="Y540" s="21">
        <f t="shared" si="102"/>
        <v>0.89879997605110318</v>
      </c>
      <c r="Z540" s="21">
        <f t="shared" si="102"/>
        <v>0.90036545245391031</v>
      </c>
      <c r="AA540" s="21">
        <f t="shared" si="102"/>
        <v>0.88656485554715259</v>
      </c>
      <c r="AB540" s="21">
        <f t="shared" si="102"/>
        <v>0.89150379159201787</v>
      </c>
      <c r="AC540" s="21">
        <f t="shared" si="102"/>
        <v>0.89224743552168817</v>
      </c>
      <c r="AD540" s="21">
        <f t="shared" si="102"/>
        <v>0.89009728234371932</v>
      </c>
    </row>
    <row r="541" spans="1:30" x14ac:dyDescent="0.2">
      <c r="A541" s="399">
        <v>1020</v>
      </c>
      <c r="B541" s="399" t="s">
        <v>29</v>
      </c>
      <c r="C541" s="21">
        <f t="shared" si="101"/>
        <v>1.2101374239601708</v>
      </c>
      <c r="D541" s="21">
        <f t="shared" si="101"/>
        <v>1.0820481541430615</v>
      </c>
      <c r="E541" s="21">
        <f t="shared" si="101"/>
        <v>1.1665873620938423</v>
      </c>
      <c r="F541" s="21">
        <f t="shared" si="101"/>
        <v>1.0932601538419984</v>
      </c>
      <c r="G541" s="21">
        <f t="shared" si="101"/>
        <v>1.0487555423054722</v>
      </c>
      <c r="H541" s="21">
        <f t="shared" si="101"/>
        <v>1.2932399580664597</v>
      </c>
      <c r="I541" s="21">
        <f t="shared" si="101"/>
        <v>0.96870859535137233</v>
      </c>
      <c r="J541" s="21">
        <f t="shared" si="101"/>
        <v>1.1957152962337938</v>
      </c>
      <c r="K541" s="21">
        <f t="shared" si="101"/>
        <v>1.0878115918556932</v>
      </c>
      <c r="L541" s="21">
        <f t="shared" si="101"/>
        <v>1.1581718251435864</v>
      </c>
      <c r="M541" s="21">
        <f t="shared" si="101"/>
        <v>1.1639621085485727</v>
      </c>
      <c r="N541" s="21">
        <f t="shared" si="101"/>
        <v>1.1379052632904696</v>
      </c>
      <c r="O541" s="404">
        <f t="shared" si="101"/>
        <v>1.1304332397991941</v>
      </c>
      <c r="Q541" s="399">
        <v>1020</v>
      </c>
      <c r="R541" s="399" t="s">
        <v>29</v>
      </c>
      <c r="S541" s="21">
        <f t="shared" si="102"/>
        <v>1.2101374239601708</v>
      </c>
      <c r="T541" s="21">
        <f t="shared" si="102"/>
        <v>1.1442505784118291</v>
      </c>
      <c r="U541" s="21">
        <f t="shared" si="102"/>
        <v>1.1517775623924473</v>
      </c>
      <c r="V541" s="21">
        <f t="shared" si="102"/>
        <v>1.1364872174908638</v>
      </c>
      <c r="W541" s="21">
        <f t="shared" si="102"/>
        <v>1.1190950227666832</v>
      </c>
      <c r="X541" s="21">
        <f t="shared" si="102"/>
        <v>1.1457250760677309</v>
      </c>
      <c r="Y541" s="21">
        <f t="shared" si="102"/>
        <v>1.1182534256128847</v>
      </c>
      <c r="Z541" s="21">
        <f t="shared" si="102"/>
        <v>1.1273812564028167</v>
      </c>
      <c r="AA541" s="21">
        <f t="shared" si="102"/>
        <v>1.1228323753638492</v>
      </c>
      <c r="AB541" s="21">
        <f t="shared" si="102"/>
        <v>1.1263371925598551</v>
      </c>
      <c r="AC541" s="21">
        <f t="shared" si="102"/>
        <v>1.1297503996040645</v>
      </c>
      <c r="AD541" s="21">
        <f t="shared" si="102"/>
        <v>1.1304332397991939</v>
      </c>
    </row>
    <row r="542" spans="1:30" x14ac:dyDescent="0.2">
      <c r="A542" s="399">
        <v>1021</v>
      </c>
      <c r="B542" s="399" t="s">
        <v>30</v>
      </c>
      <c r="C542" s="21">
        <f t="shared" ref="C542:O552" si="103">+C385/(C49*10^6)</f>
        <v>0.87247761021551984</v>
      </c>
      <c r="D542" s="21">
        <f t="shared" si="103"/>
        <v>0.98610757569175966</v>
      </c>
      <c r="E542" s="21">
        <f t="shared" si="103"/>
        <v>0.91147492373658723</v>
      </c>
      <c r="F542" s="21">
        <f t="shared" si="103"/>
        <v>0.84680446260595144</v>
      </c>
      <c r="G542" s="21">
        <f t="shared" si="103"/>
        <v>0.79251462174189446</v>
      </c>
      <c r="H542" s="21">
        <f t="shared" si="103"/>
        <v>0.93636879785695659</v>
      </c>
      <c r="I542" s="21">
        <f t="shared" si="103"/>
        <v>0.72679375439693583</v>
      </c>
      <c r="J542" s="21">
        <f t="shared" si="103"/>
        <v>0.91402759589894278</v>
      </c>
      <c r="K542" s="21">
        <f t="shared" si="103"/>
        <v>0.90570176765493982</v>
      </c>
      <c r="L542" s="21">
        <f t="shared" si="103"/>
        <v>0.89983762735370987</v>
      </c>
      <c r="M542" s="21">
        <f t="shared" si="103"/>
        <v>0.90220738495859243</v>
      </c>
      <c r="N542" s="21">
        <f t="shared" si="103"/>
        <v>0.82452921880694929</v>
      </c>
      <c r="O542" s="404">
        <f t="shared" si="103"/>
        <v>0.87438327121506187</v>
      </c>
      <c r="Q542" s="399">
        <v>1021</v>
      </c>
      <c r="R542" s="399" t="s">
        <v>30</v>
      </c>
      <c r="S542" s="21">
        <f t="shared" ref="S542:AD552" si="104">+S385/(S49*10^6)</f>
        <v>0.87247761021551984</v>
      </c>
      <c r="T542" s="21">
        <f t="shared" si="104"/>
        <v>0.93105761425156353</v>
      </c>
      <c r="U542" s="21">
        <f t="shared" si="104"/>
        <v>0.9243170211437991</v>
      </c>
      <c r="V542" s="21">
        <f t="shared" si="104"/>
        <v>0.90367437149652918</v>
      </c>
      <c r="W542" s="21">
        <f t="shared" si="104"/>
        <v>0.88114252210498278</v>
      </c>
      <c r="X542" s="21">
        <f t="shared" si="104"/>
        <v>0.88961406220169637</v>
      </c>
      <c r="Y542" s="21">
        <f t="shared" si="104"/>
        <v>0.86406915835414333</v>
      </c>
      <c r="Z542" s="21">
        <f t="shared" si="104"/>
        <v>0.87035714285714283</v>
      </c>
      <c r="AA542" s="21">
        <f t="shared" si="104"/>
        <v>0.87425698133541885</v>
      </c>
      <c r="AB542" s="21">
        <f t="shared" si="104"/>
        <v>0.87682823204935323</v>
      </c>
      <c r="AC542" s="21">
        <f t="shared" si="104"/>
        <v>0.87917531973366403</v>
      </c>
      <c r="AD542" s="21">
        <f t="shared" si="104"/>
        <v>0.87438327121506187</v>
      </c>
    </row>
    <row r="543" spans="1:30" x14ac:dyDescent="0.2">
      <c r="A543" s="399">
        <v>1022</v>
      </c>
      <c r="B543" s="399" t="s">
        <v>31</v>
      </c>
      <c r="C543" s="21">
        <f t="shared" si="103"/>
        <v>1.8338458075878055</v>
      </c>
      <c r="D543" s="21">
        <f t="shared" si="103"/>
        <v>1.6871712460107813</v>
      </c>
      <c r="E543" s="21">
        <f t="shared" si="103"/>
        <v>1.6903188804771738</v>
      </c>
      <c r="F543" s="21">
        <f t="shared" si="103"/>
        <v>1.790077955133639</v>
      </c>
      <c r="G543" s="21">
        <f t="shared" si="103"/>
        <v>1.5409990261147126</v>
      </c>
      <c r="H543" s="21">
        <f t="shared" si="103"/>
        <v>2.067067284444279</v>
      </c>
      <c r="I543" s="21">
        <f t="shared" si="103"/>
        <v>1.4089292467520911</v>
      </c>
      <c r="J543" s="21">
        <f t="shared" si="103"/>
        <v>1.6286488106015538</v>
      </c>
      <c r="K543" s="21">
        <f t="shared" si="103"/>
        <v>1.4502417296839327</v>
      </c>
      <c r="L543" s="21">
        <f t="shared" si="103"/>
        <v>1.5081363729971529</v>
      </c>
      <c r="M543" s="21">
        <f t="shared" si="103"/>
        <v>1.5822943327434611</v>
      </c>
      <c r="N543" s="21">
        <f t="shared" si="103"/>
        <v>1.4631734500987879</v>
      </c>
      <c r="O543" s="404">
        <f t="shared" si="103"/>
        <v>1.628295237569392</v>
      </c>
      <c r="Q543" s="399">
        <v>1022</v>
      </c>
      <c r="R543" s="399" t="s">
        <v>31</v>
      </c>
      <c r="S543" s="21">
        <f t="shared" si="104"/>
        <v>1.8338458075878055</v>
      </c>
      <c r="T543" s="21">
        <f t="shared" si="104"/>
        <v>1.7600428717996011</v>
      </c>
      <c r="U543" s="21">
        <f t="shared" si="104"/>
        <v>1.7368800495145922</v>
      </c>
      <c r="V543" s="21">
        <f t="shared" si="104"/>
        <v>1.7504481308716713</v>
      </c>
      <c r="W543" s="21">
        <f t="shared" si="104"/>
        <v>1.7062658195199121</v>
      </c>
      <c r="X543" s="21">
        <f t="shared" si="104"/>
        <v>1.7650508016448037</v>
      </c>
      <c r="Y543" s="21">
        <f t="shared" si="104"/>
        <v>1.7046322593266354</v>
      </c>
      <c r="Z543" s="21">
        <f t="shared" si="104"/>
        <v>1.6949569883088125</v>
      </c>
      <c r="AA543" s="21">
        <f t="shared" si="104"/>
        <v>1.6658947240865793</v>
      </c>
      <c r="AB543" s="21">
        <f t="shared" si="104"/>
        <v>1.6497601666547967</v>
      </c>
      <c r="AC543" s="21">
        <f t="shared" si="104"/>
        <v>1.6435311951668052</v>
      </c>
      <c r="AD543" s="21">
        <f t="shared" si="104"/>
        <v>1.6282952375693918</v>
      </c>
    </row>
    <row r="544" spans="1:30" x14ac:dyDescent="0.2">
      <c r="A544" s="399">
        <v>1023</v>
      </c>
      <c r="B544" s="399" t="s">
        <v>32</v>
      </c>
      <c r="C544" s="21">
        <f t="shared" si="103"/>
        <v>1.0232369042000944</v>
      </c>
      <c r="D544" s="21">
        <f t="shared" si="103"/>
        <v>0.90511804648451422</v>
      </c>
      <c r="E544" s="21">
        <f t="shared" si="103"/>
        <v>1.0334519457941427</v>
      </c>
      <c r="F544" s="21">
        <f t="shared" si="103"/>
        <v>0.95585677040564954</v>
      </c>
      <c r="G544" s="21">
        <f t="shared" si="103"/>
        <v>0.8704399589243309</v>
      </c>
      <c r="H544" s="21">
        <f t="shared" si="103"/>
        <v>1.2344784695700921</v>
      </c>
      <c r="I544" s="21">
        <f t="shared" si="103"/>
        <v>0.88087741036165113</v>
      </c>
      <c r="J544" s="21">
        <f t="shared" si="103"/>
        <v>0.98204291773046648</v>
      </c>
      <c r="K544" s="21">
        <f t="shared" si="103"/>
        <v>0.87370536601696958</v>
      </c>
      <c r="L544" s="21">
        <f t="shared" si="103"/>
        <v>0.97429762240921669</v>
      </c>
      <c r="M544" s="21">
        <f t="shared" si="103"/>
        <v>1.0342034203420343</v>
      </c>
      <c r="N544" s="21">
        <f t="shared" si="103"/>
        <v>0.90418120421373838</v>
      </c>
      <c r="O544" s="404">
        <f t="shared" si="103"/>
        <v>0.96945130814281355</v>
      </c>
      <c r="Q544" s="399">
        <v>1023</v>
      </c>
      <c r="R544" s="399" t="s">
        <v>32</v>
      </c>
      <c r="S544" s="21">
        <f t="shared" si="104"/>
        <v>1.0232369042000944</v>
      </c>
      <c r="T544" s="21">
        <f t="shared" si="104"/>
        <v>0.96155631845675982</v>
      </c>
      <c r="U544" s="21">
        <f t="shared" si="104"/>
        <v>0.98570732802994854</v>
      </c>
      <c r="V544" s="21">
        <f t="shared" si="104"/>
        <v>0.97772990736499077</v>
      </c>
      <c r="W544" s="21">
        <f t="shared" si="104"/>
        <v>0.9558317814140842</v>
      </c>
      <c r="X544" s="21">
        <f t="shared" si="104"/>
        <v>0.99971702798450501</v>
      </c>
      <c r="Y544" s="21">
        <f t="shared" si="104"/>
        <v>0.98074124909963811</v>
      </c>
      <c r="Z544" s="21">
        <f t="shared" si="104"/>
        <v>0.98090758586474125</v>
      </c>
      <c r="AA544" s="21">
        <f t="shared" si="104"/>
        <v>0.9686702391288512</v>
      </c>
      <c r="AB544" s="21">
        <f t="shared" si="104"/>
        <v>0.96920835196453925</v>
      </c>
      <c r="AC544" s="21">
        <f t="shared" si="104"/>
        <v>0.9751597445029877</v>
      </c>
      <c r="AD544" s="21">
        <f t="shared" si="104"/>
        <v>0.96945130814281355</v>
      </c>
    </row>
    <row r="545" spans="1:30" x14ac:dyDescent="0.2">
      <c r="A545" s="399">
        <v>1024</v>
      </c>
      <c r="B545" s="399" t="s">
        <v>33</v>
      </c>
      <c r="C545" s="21">
        <f t="shared" si="103"/>
        <v>0.8416981784067592</v>
      </c>
      <c r="D545" s="21">
        <f t="shared" si="103"/>
        <v>0.80918787595168107</v>
      </c>
      <c r="E545" s="21">
        <f t="shared" si="103"/>
        <v>0.81503888155157644</v>
      </c>
      <c r="F545" s="21">
        <f t="shared" si="103"/>
        <v>0.78484440125346522</v>
      </c>
      <c r="G545" s="21">
        <f t="shared" si="103"/>
        <v>0.74962338048954613</v>
      </c>
      <c r="H545" s="21">
        <f t="shared" si="103"/>
        <v>0.95454140469640536</v>
      </c>
      <c r="I545" s="21">
        <f t="shared" si="103"/>
        <v>0.71082305133708334</v>
      </c>
      <c r="J545" s="21">
        <f t="shared" si="103"/>
        <v>0.8618248291460604</v>
      </c>
      <c r="K545" s="21">
        <f t="shared" si="103"/>
        <v>0.82520287498869083</v>
      </c>
      <c r="L545" s="21">
        <f t="shared" si="103"/>
        <v>0.8659752296139378</v>
      </c>
      <c r="M545" s="21">
        <f t="shared" si="103"/>
        <v>0.86699099126615486</v>
      </c>
      <c r="N545" s="21">
        <f t="shared" si="103"/>
        <v>0.84643619935639414</v>
      </c>
      <c r="O545" s="404">
        <f t="shared" si="103"/>
        <v>0.82546518761233978</v>
      </c>
      <c r="Q545" s="399">
        <v>1024</v>
      </c>
      <c r="R545" s="399" t="s">
        <v>33</v>
      </c>
      <c r="S545" s="21">
        <f t="shared" si="104"/>
        <v>0.8416981784067592</v>
      </c>
      <c r="T545" s="21">
        <f t="shared" si="104"/>
        <v>0.82509670310166849</v>
      </c>
      <c r="U545" s="21">
        <f t="shared" si="104"/>
        <v>0.82174187428489476</v>
      </c>
      <c r="V545" s="21">
        <f t="shared" si="104"/>
        <v>0.8124838899960477</v>
      </c>
      <c r="W545" s="21">
        <f t="shared" si="104"/>
        <v>0.80002283332345114</v>
      </c>
      <c r="X545" s="21">
        <f t="shared" si="104"/>
        <v>0.82389189677487096</v>
      </c>
      <c r="Y545" s="21">
        <f t="shared" si="104"/>
        <v>0.80616029671475853</v>
      </c>
      <c r="Z545" s="21">
        <f t="shared" si="104"/>
        <v>0.81295071009514908</v>
      </c>
      <c r="AA545" s="21">
        <f t="shared" si="104"/>
        <v>0.81435020338516739</v>
      </c>
      <c r="AB545" s="21">
        <f t="shared" si="104"/>
        <v>0.81937192204006004</v>
      </c>
      <c r="AC545" s="21">
        <f t="shared" si="104"/>
        <v>0.82357460717876041</v>
      </c>
      <c r="AD545" s="21">
        <f t="shared" si="104"/>
        <v>0.82546518761233978</v>
      </c>
    </row>
    <row r="546" spans="1:30" x14ac:dyDescent="0.2">
      <c r="A546" s="399">
        <v>1025</v>
      </c>
      <c r="B546" s="399" t="s">
        <v>34</v>
      </c>
      <c r="C546" s="21">
        <f t="shared" si="103"/>
        <v>0.7842055406475622</v>
      </c>
      <c r="D546" s="21">
        <f t="shared" si="103"/>
        <v>0.7809446904710291</v>
      </c>
      <c r="E546" s="21">
        <f t="shared" si="103"/>
        <v>0.81868489186719462</v>
      </c>
      <c r="F546" s="21">
        <f t="shared" si="103"/>
        <v>0.77840289838567323</v>
      </c>
      <c r="G546" s="21">
        <f t="shared" si="103"/>
        <v>0.69162870698181089</v>
      </c>
      <c r="H546" s="21">
        <f t="shared" si="103"/>
        <v>0.88645109994104687</v>
      </c>
      <c r="I546" s="21">
        <f t="shared" si="103"/>
        <v>0.70070002018621791</v>
      </c>
      <c r="J546" s="21">
        <f t="shared" si="103"/>
        <v>0.72454955319234959</v>
      </c>
      <c r="K546" s="21">
        <f t="shared" si="103"/>
        <v>0.72134480253599265</v>
      </c>
      <c r="L546" s="21">
        <f t="shared" si="103"/>
        <v>0.77066129979856768</v>
      </c>
      <c r="M546" s="21">
        <f t="shared" si="103"/>
        <v>0.78124035917356305</v>
      </c>
      <c r="N546" s="21">
        <f t="shared" si="103"/>
        <v>0.73561183755800996</v>
      </c>
      <c r="O546" s="404">
        <f t="shared" si="103"/>
        <v>0.76206423300818726</v>
      </c>
      <c r="Q546" s="399">
        <v>1025</v>
      </c>
      <c r="R546" s="399" t="s">
        <v>34</v>
      </c>
      <c r="S546" s="21">
        <f t="shared" si="104"/>
        <v>0.7842055406475622</v>
      </c>
      <c r="T546" s="21">
        <f t="shared" si="104"/>
        <v>0.7825807322709194</v>
      </c>
      <c r="U546" s="21">
        <f t="shared" si="104"/>
        <v>0.79472081036306041</v>
      </c>
      <c r="V546" s="21">
        <f t="shared" si="104"/>
        <v>0.79040368489340584</v>
      </c>
      <c r="W546" s="21">
        <f t="shared" si="104"/>
        <v>0.76985023122223439</v>
      </c>
      <c r="X546" s="21">
        <f t="shared" si="104"/>
        <v>0.78865202887365959</v>
      </c>
      <c r="Y546" s="21">
        <f t="shared" si="104"/>
        <v>0.77409837297639794</v>
      </c>
      <c r="Z546" s="21">
        <f t="shared" si="104"/>
        <v>0.76745303883882132</v>
      </c>
      <c r="AA546" s="21">
        <f t="shared" si="104"/>
        <v>0.76190236545496037</v>
      </c>
      <c r="AB546" s="21">
        <f t="shared" si="104"/>
        <v>0.76279637404348555</v>
      </c>
      <c r="AC546" s="21">
        <f t="shared" si="104"/>
        <v>0.76449510756740735</v>
      </c>
      <c r="AD546" s="21">
        <f t="shared" si="104"/>
        <v>0.76206423300818726</v>
      </c>
    </row>
    <row r="547" spans="1:30" x14ac:dyDescent="0.2">
      <c r="A547" s="399">
        <v>1026</v>
      </c>
      <c r="B547" s="399" t="s">
        <v>35</v>
      </c>
      <c r="C547" s="21">
        <f t="shared" si="103"/>
        <v>0.55993218934653199</v>
      </c>
      <c r="D547" s="21">
        <f t="shared" si="103"/>
        <v>0.52155469703131352</v>
      </c>
      <c r="E547" s="21">
        <f t="shared" si="103"/>
        <v>0.58897968615885732</v>
      </c>
      <c r="F547" s="21">
        <f t="shared" si="103"/>
        <v>0.55614823595595919</v>
      </c>
      <c r="G547" s="21">
        <f t="shared" si="103"/>
        <v>0.54362039073071722</v>
      </c>
      <c r="H547" s="21">
        <f t="shared" si="103"/>
        <v>0.68306365493546295</v>
      </c>
      <c r="I547" s="21">
        <f t="shared" si="103"/>
        <v>0.52668749532290648</v>
      </c>
      <c r="J547" s="21">
        <f t="shared" si="103"/>
        <v>0.54293183418230007</v>
      </c>
      <c r="K547" s="21">
        <f t="shared" si="103"/>
        <v>0.53037484297118775</v>
      </c>
      <c r="L547" s="21">
        <f t="shared" si="103"/>
        <v>0.59069436239345086</v>
      </c>
      <c r="M547" s="21">
        <f t="shared" si="103"/>
        <v>0.57314508928571428</v>
      </c>
      <c r="N547" s="21">
        <f t="shared" si="103"/>
        <v>0.5508110364313541</v>
      </c>
      <c r="O547" s="404">
        <f t="shared" si="103"/>
        <v>0.56228684384846428</v>
      </c>
      <c r="Q547" s="399">
        <v>1026</v>
      </c>
      <c r="R547" s="399" t="s">
        <v>35</v>
      </c>
      <c r="S547" s="21">
        <f t="shared" si="104"/>
        <v>0.55993218934653199</v>
      </c>
      <c r="T547" s="21">
        <f t="shared" si="104"/>
        <v>0.54007375608934904</v>
      </c>
      <c r="U547" s="21">
        <f t="shared" si="104"/>
        <v>0.5558919419134396</v>
      </c>
      <c r="V547" s="21">
        <f t="shared" si="104"/>
        <v>0.55595899123268089</v>
      </c>
      <c r="W547" s="21">
        <f t="shared" si="104"/>
        <v>0.55350236583764123</v>
      </c>
      <c r="X547" s="21">
        <f t="shared" si="104"/>
        <v>0.5733901234391926</v>
      </c>
      <c r="Y547" s="21">
        <f t="shared" si="104"/>
        <v>0.56591772530801376</v>
      </c>
      <c r="Z547" s="21">
        <f t="shared" si="104"/>
        <v>0.5630145670423935</v>
      </c>
      <c r="AA547" s="21">
        <f t="shared" si="104"/>
        <v>0.55928324577739486</v>
      </c>
      <c r="AB547" s="21">
        <f t="shared" si="104"/>
        <v>0.56239052846885951</v>
      </c>
      <c r="AC547" s="21">
        <f t="shared" si="104"/>
        <v>0.56331014276988844</v>
      </c>
      <c r="AD547" s="21">
        <f t="shared" si="104"/>
        <v>0.56228684384846428</v>
      </c>
    </row>
    <row r="548" spans="1:30" x14ac:dyDescent="0.2">
      <c r="A548" s="399">
        <v>1027</v>
      </c>
      <c r="B548" s="399" t="s">
        <v>36</v>
      </c>
      <c r="C548" s="21">
        <f t="shared" si="103"/>
        <v>0.89352756044473214</v>
      </c>
      <c r="D548" s="21">
        <f t="shared" si="103"/>
        <v>0.93410857451526697</v>
      </c>
      <c r="E548" s="21">
        <f t="shared" si="103"/>
        <v>0.92702881160787365</v>
      </c>
      <c r="F548" s="21">
        <f t="shared" si="103"/>
        <v>0.86132032101716727</v>
      </c>
      <c r="G548" s="21">
        <f t="shared" si="103"/>
        <v>0.78819953181873537</v>
      </c>
      <c r="H548" s="21">
        <f t="shared" si="103"/>
        <v>1.0079987936364323</v>
      </c>
      <c r="I548" s="21">
        <f t="shared" si="103"/>
        <v>0.78935781902607738</v>
      </c>
      <c r="J548" s="21">
        <f t="shared" si="103"/>
        <v>0.85653229735958381</v>
      </c>
      <c r="K548" s="21">
        <f t="shared" si="103"/>
        <v>0.78352301160057625</v>
      </c>
      <c r="L548" s="21">
        <f t="shared" si="103"/>
        <v>0.89786857198951042</v>
      </c>
      <c r="M548" s="21">
        <f t="shared" si="103"/>
        <v>0.82915540355677153</v>
      </c>
      <c r="N548" s="21">
        <f t="shared" si="103"/>
        <v>0.84923096396725828</v>
      </c>
      <c r="O548" s="404">
        <f t="shared" si="103"/>
        <v>0.86499005020870168</v>
      </c>
      <c r="Q548" s="399">
        <v>1027</v>
      </c>
      <c r="R548" s="399" t="s">
        <v>36</v>
      </c>
      <c r="S548" s="21">
        <f t="shared" si="104"/>
        <v>0.89352756044473214</v>
      </c>
      <c r="T548" s="21">
        <f t="shared" si="104"/>
        <v>0.91416302839299135</v>
      </c>
      <c r="U548" s="21">
        <f t="shared" si="104"/>
        <v>0.91857051888249464</v>
      </c>
      <c r="V548" s="21">
        <f t="shared" si="104"/>
        <v>0.9033606568818352</v>
      </c>
      <c r="W548" s="21">
        <f t="shared" si="104"/>
        <v>0.87975043623723537</v>
      </c>
      <c r="X548" s="21">
        <f t="shared" si="104"/>
        <v>0.89967805728424688</v>
      </c>
      <c r="Y548" s="21">
        <f t="shared" si="104"/>
        <v>0.88161520781121716</v>
      </c>
      <c r="Z548" s="21">
        <f t="shared" si="104"/>
        <v>0.87836645755085485</v>
      </c>
      <c r="AA548" s="21">
        <f t="shared" si="104"/>
        <v>0.86708721814454803</v>
      </c>
      <c r="AB548" s="21">
        <f t="shared" si="104"/>
        <v>0.87006661952082265</v>
      </c>
      <c r="AC548" s="21">
        <f t="shared" si="104"/>
        <v>0.86637369245796292</v>
      </c>
      <c r="AD548" s="21">
        <f t="shared" si="104"/>
        <v>0.86499005020870157</v>
      </c>
    </row>
    <row r="549" spans="1:30" x14ac:dyDescent="0.2">
      <c r="A549" s="399">
        <v>1028</v>
      </c>
      <c r="B549" s="399" t="s">
        <v>37</v>
      </c>
      <c r="C549" s="21">
        <f t="shared" si="103"/>
        <v>0.74425231292978644</v>
      </c>
      <c r="D549" s="21">
        <f t="shared" si="103"/>
        <v>0.72452144213376479</v>
      </c>
      <c r="E549" s="21">
        <f t="shared" si="103"/>
        <v>0.70050868082782969</v>
      </c>
      <c r="F549" s="21">
        <f t="shared" si="103"/>
        <v>0.70244303284683851</v>
      </c>
      <c r="G549" s="21">
        <f t="shared" si="103"/>
        <v>0.68168604502230057</v>
      </c>
      <c r="H549" s="21">
        <f t="shared" si="103"/>
        <v>0.83994376095107104</v>
      </c>
      <c r="I549" s="21">
        <f t="shared" si="103"/>
        <v>0.67200357445207415</v>
      </c>
      <c r="J549" s="21">
        <f t="shared" si="103"/>
        <v>0.75045171640269193</v>
      </c>
      <c r="K549" s="21">
        <f t="shared" si="103"/>
        <v>0.67200126050420161</v>
      </c>
      <c r="L549" s="21">
        <f t="shared" si="103"/>
        <v>0.75921460804099872</v>
      </c>
      <c r="M549" s="21">
        <f t="shared" si="103"/>
        <v>0.71075669370131422</v>
      </c>
      <c r="N549" s="21">
        <f t="shared" si="103"/>
        <v>0.66957765324345964</v>
      </c>
      <c r="O549" s="404">
        <f t="shared" si="103"/>
        <v>0.71743164289630668</v>
      </c>
      <c r="Q549" s="399">
        <v>1028</v>
      </c>
      <c r="R549" s="399" t="s">
        <v>37</v>
      </c>
      <c r="S549" s="21">
        <f t="shared" si="104"/>
        <v>0.74425231292978644</v>
      </c>
      <c r="T549" s="21">
        <f t="shared" si="104"/>
        <v>0.73435401554477164</v>
      </c>
      <c r="U549" s="21">
        <f t="shared" si="104"/>
        <v>0.72329752735732156</v>
      </c>
      <c r="V549" s="21">
        <f t="shared" si="104"/>
        <v>0.71803807356177662</v>
      </c>
      <c r="W549" s="21">
        <f t="shared" si="104"/>
        <v>0.7107847371024506</v>
      </c>
      <c r="X549" s="21">
        <f t="shared" si="104"/>
        <v>0.73056669108215766</v>
      </c>
      <c r="Y549" s="21">
        <f t="shared" si="104"/>
        <v>0.72146308870400733</v>
      </c>
      <c r="Z549" s="21">
        <f t="shared" si="104"/>
        <v>0.72523063342205651</v>
      </c>
      <c r="AA549" s="21">
        <f t="shared" si="104"/>
        <v>0.71891719606350513</v>
      </c>
      <c r="AB549" s="21">
        <f t="shared" si="104"/>
        <v>0.72290685430957935</v>
      </c>
      <c r="AC549" s="21">
        <f t="shared" si="104"/>
        <v>0.72178703744749839</v>
      </c>
      <c r="AD549" s="21">
        <f t="shared" si="104"/>
        <v>0.71743164289630668</v>
      </c>
    </row>
    <row r="550" spans="1:30" x14ac:dyDescent="0.2">
      <c r="A550" s="399">
        <v>1029</v>
      </c>
      <c r="B550" s="399" t="s">
        <v>38</v>
      </c>
      <c r="C550" s="21">
        <f t="shared" si="103"/>
        <v>0.93820452495091189</v>
      </c>
      <c r="D550" s="21">
        <f t="shared" si="103"/>
        <v>0.87435227809770533</v>
      </c>
      <c r="E550" s="21">
        <f t="shared" si="103"/>
        <v>0.89350321199143468</v>
      </c>
      <c r="F550" s="21">
        <f t="shared" si="103"/>
        <v>0.8505801472407819</v>
      </c>
      <c r="G550" s="21">
        <f t="shared" si="103"/>
        <v>0.77975401614418305</v>
      </c>
      <c r="H550" s="21">
        <f t="shared" si="103"/>
        <v>1.1001497265631914</v>
      </c>
      <c r="I550" s="21">
        <f t="shared" si="103"/>
        <v>0.9142917145636219</v>
      </c>
      <c r="J550" s="21">
        <f t="shared" si="103"/>
        <v>1.0584124291977344</v>
      </c>
      <c r="K550" s="21">
        <f t="shared" si="103"/>
        <v>0.93279540352584744</v>
      </c>
      <c r="L550" s="21">
        <f t="shared" si="103"/>
        <v>1.0368787648110147</v>
      </c>
      <c r="M550" s="21">
        <f t="shared" si="103"/>
        <v>1.0236850132625994</v>
      </c>
      <c r="N550" s="21">
        <f t="shared" si="103"/>
        <v>0.96059431076350565</v>
      </c>
      <c r="O550" s="404">
        <f t="shared" si="103"/>
        <v>0.94533968086738474</v>
      </c>
      <c r="Q550" s="399">
        <v>1029</v>
      </c>
      <c r="R550" s="399" t="s">
        <v>38</v>
      </c>
      <c r="S550" s="21">
        <f t="shared" si="104"/>
        <v>0.93820452495091189</v>
      </c>
      <c r="T550" s="21">
        <f t="shared" si="104"/>
        <v>0.90610986961341533</v>
      </c>
      <c r="U550" s="21">
        <f t="shared" si="104"/>
        <v>0.90172068910146141</v>
      </c>
      <c r="V550" s="21">
        <f t="shared" si="104"/>
        <v>0.8878874023126998</v>
      </c>
      <c r="W550" s="21">
        <f t="shared" si="104"/>
        <v>0.86538601960660888</v>
      </c>
      <c r="X550" s="21">
        <f t="shared" si="104"/>
        <v>0.90240352737623497</v>
      </c>
      <c r="Y550" s="21">
        <f t="shared" si="104"/>
        <v>0.90429623598642872</v>
      </c>
      <c r="Z550" s="21">
        <f t="shared" si="104"/>
        <v>0.9240058973750338</v>
      </c>
      <c r="AA550" s="21">
        <f t="shared" si="104"/>
        <v>0.92501948793703037</v>
      </c>
      <c r="AB550" s="21">
        <f t="shared" si="104"/>
        <v>0.93604951527444402</v>
      </c>
      <c r="AC550" s="21">
        <f t="shared" si="104"/>
        <v>0.94390251076668941</v>
      </c>
      <c r="AD550" s="21">
        <f t="shared" si="104"/>
        <v>0.94533968086738474</v>
      </c>
    </row>
    <row r="551" spans="1:30" x14ac:dyDescent="0.2">
      <c r="A551" s="400">
        <v>1030</v>
      </c>
      <c r="B551" s="400" t="s">
        <v>18</v>
      </c>
      <c r="C551" s="23">
        <f t="shared" si="103"/>
        <v>1.2839653522440067</v>
      </c>
      <c r="D551" s="23">
        <f t="shared" si="103"/>
        <v>1.1805054521213274</v>
      </c>
      <c r="E551" s="23">
        <f t="shared" si="103"/>
        <v>1.3232174771780234</v>
      </c>
      <c r="F551" s="23">
        <f t="shared" si="103"/>
        <v>1.2004280024224354</v>
      </c>
      <c r="G551" s="23">
        <f t="shared" si="103"/>
        <v>1.1654558732245226</v>
      </c>
      <c r="H551" s="23">
        <f t="shared" si="103"/>
        <v>1.3431978319783198</v>
      </c>
      <c r="I551" s="23">
        <f t="shared" si="103"/>
        <v>1.083073097275687</v>
      </c>
      <c r="J551" s="23">
        <f t="shared" si="103"/>
        <v>1.348011448948949</v>
      </c>
      <c r="K551" s="23">
        <f t="shared" si="103"/>
        <v>1.3599921854068053</v>
      </c>
      <c r="L551" s="23">
        <f t="shared" si="103"/>
        <v>1.4495770114392381</v>
      </c>
      <c r="M551" s="23">
        <f t="shared" si="103"/>
        <v>1.4097532147194711</v>
      </c>
      <c r="N551" s="23">
        <f t="shared" si="103"/>
        <v>1.4054300709862557</v>
      </c>
      <c r="O551" s="405">
        <f t="shared" si="103"/>
        <v>1.2930406322470642</v>
      </c>
      <c r="Q551" s="400">
        <v>1030</v>
      </c>
      <c r="R551" s="400" t="s">
        <v>18</v>
      </c>
      <c r="S551" s="23">
        <f t="shared" si="104"/>
        <v>1.2839653522440067</v>
      </c>
      <c r="T551" s="23">
        <f t="shared" si="104"/>
        <v>1.2314546553078363</v>
      </c>
      <c r="U551" s="23">
        <f t="shared" si="104"/>
        <v>1.2621109340800822</v>
      </c>
      <c r="V551" s="23">
        <f t="shared" si="104"/>
        <v>1.2462729659577521</v>
      </c>
      <c r="W551" s="23">
        <f t="shared" si="104"/>
        <v>1.230333198101635</v>
      </c>
      <c r="X551" s="23">
        <f t="shared" si="104"/>
        <v>1.2481063167943562</v>
      </c>
      <c r="Y551" s="23">
        <f t="shared" si="104"/>
        <v>1.2216722181928126</v>
      </c>
      <c r="Z551" s="23">
        <f t="shared" si="104"/>
        <v>1.2376522868058903</v>
      </c>
      <c r="AA551" s="23">
        <f t="shared" si="104"/>
        <v>1.2520045943231035</v>
      </c>
      <c r="AB551" s="23">
        <f t="shared" si="104"/>
        <v>1.2714958866658088</v>
      </c>
      <c r="AC551" s="23">
        <f t="shared" si="104"/>
        <v>1.2834077713891194</v>
      </c>
      <c r="AD551" s="23">
        <f t="shared" si="104"/>
        <v>1.2930406322470642</v>
      </c>
    </row>
    <row r="552" spans="1:30" x14ac:dyDescent="0.2">
      <c r="A552" s="401">
        <v>10300</v>
      </c>
      <c r="B552" s="401" t="s">
        <v>167</v>
      </c>
      <c r="C552" s="406">
        <f>+C395/(C59*10^6)</f>
        <v>0.95547153074805968</v>
      </c>
      <c r="D552" s="406">
        <f t="shared" si="103"/>
        <v>0.92941706916022959</v>
      </c>
      <c r="E552" s="406">
        <f t="shared" si="103"/>
        <v>0.93857286704837251</v>
      </c>
      <c r="F552" s="406">
        <f t="shared" si="103"/>
        <v>0.91770437816783701</v>
      </c>
      <c r="G552" s="406">
        <f t="shared" si="103"/>
        <v>0.84913289227979571</v>
      </c>
      <c r="H552" s="406">
        <f t="shared" si="103"/>
        <v>1.0410839515824921</v>
      </c>
      <c r="I552" s="406">
        <f t="shared" si="103"/>
        <v>0.80610353244696897</v>
      </c>
      <c r="J552" s="406">
        <f t="shared" si="103"/>
        <v>0.93869839939568711</v>
      </c>
      <c r="K552" s="406">
        <f t="shared" si="103"/>
        <v>0.86823356229100512</v>
      </c>
      <c r="L552" s="406">
        <f t="shared" si="103"/>
        <v>0.9115054455545083</v>
      </c>
      <c r="M552" s="406">
        <f t="shared" si="103"/>
        <v>0.89143026972182426</v>
      </c>
      <c r="N552" s="406">
        <f t="shared" si="103"/>
        <v>0.83402053887648409</v>
      </c>
      <c r="O552" s="406">
        <f t="shared" si="103"/>
        <v>0.90491579050254278</v>
      </c>
      <c r="Q552" s="401">
        <v>10300</v>
      </c>
      <c r="R552" s="401" t="s">
        <v>167</v>
      </c>
      <c r="S552" s="406">
        <f>+S395/(S59*10^6)</f>
        <v>0.95547153074805968</v>
      </c>
      <c r="T552" s="406">
        <f t="shared" si="104"/>
        <v>0.94225858257963224</v>
      </c>
      <c r="U552" s="406">
        <f t="shared" si="104"/>
        <v>0.94101071790883073</v>
      </c>
      <c r="V552" s="406">
        <f t="shared" si="104"/>
        <v>0.93495732748139349</v>
      </c>
      <c r="W552" s="406">
        <f t="shared" si="104"/>
        <v>0.91765779473739473</v>
      </c>
      <c r="X552" s="406">
        <f t="shared" si="104"/>
        <v>0.93736145429174722</v>
      </c>
      <c r="Y552" s="406">
        <f t="shared" si="104"/>
        <v>0.91652581871743988</v>
      </c>
      <c r="Z552" s="406">
        <f t="shared" si="104"/>
        <v>0.91926135522563968</v>
      </c>
      <c r="AA552" s="406">
        <f t="shared" si="104"/>
        <v>0.91328293076684941</v>
      </c>
      <c r="AB552" s="406">
        <f t="shared" si="104"/>
        <v>0.91311097170185085</v>
      </c>
      <c r="AC552" s="406">
        <f t="shared" si="104"/>
        <v>0.91120703298159011</v>
      </c>
      <c r="AD552" s="406">
        <f t="shared" si="104"/>
        <v>0.90491579050254267</v>
      </c>
    </row>
    <row r="554" spans="1:30" x14ac:dyDescent="0.2">
      <c r="A554" s="397" t="s">
        <v>144</v>
      </c>
      <c r="B554" s="397" t="s">
        <v>163</v>
      </c>
      <c r="C554" s="397" t="s">
        <v>0</v>
      </c>
      <c r="D554" s="397" t="s">
        <v>1</v>
      </c>
      <c r="E554" s="397" t="s">
        <v>2</v>
      </c>
      <c r="F554" s="397" t="s">
        <v>3</v>
      </c>
      <c r="G554" s="397" t="s">
        <v>4</v>
      </c>
      <c r="H554" s="397" t="s">
        <v>5</v>
      </c>
      <c r="I554" s="397" t="s">
        <v>6</v>
      </c>
      <c r="J554" s="397" t="s">
        <v>7</v>
      </c>
      <c r="K554" s="397" t="s">
        <v>8</v>
      </c>
      <c r="L554" s="397" t="s">
        <v>9</v>
      </c>
      <c r="M554" s="397" t="s">
        <v>10</v>
      </c>
      <c r="N554" s="397" t="s">
        <v>11</v>
      </c>
      <c r="O554" s="397" t="s">
        <v>167</v>
      </c>
      <c r="Q554" s="397" t="s">
        <v>73</v>
      </c>
      <c r="R554" s="397" t="s">
        <v>163</v>
      </c>
      <c r="S554" s="397" t="s">
        <v>74</v>
      </c>
      <c r="T554" s="397" t="s">
        <v>75</v>
      </c>
      <c r="U554" s="397" t="s">
        <v>76</v>
      </c>
      <c r="V554" s="397" t="s">
        <v>77</v>
      </c>
      <c r="W554" s="397" t="s">
        <v>78</v>
      </c>
      <c r="X554" s="397" t="s">
        <v>79</v>
      </c>
      <c r="Y554" s="397" t="s">
        <v>80</v>
      </c>
      <c r="Z554" s="397" t="s">
        <v>81</v>
      </c>
      <c r="AA554" s="397" t="s">
        <v>82</v>
      </c>
      <c r="AB554" s="397" t="s">
        <v>83</v>
      </c>
      <c r="AC554" s="397" t="s">
        <v>84</v>
      </c>
      <c r="AD554" s="397" t="s">
        <v>85</v>
      </c>
    </row>
    <row r="555" spans="1:30" x14ac:dyDescent="0.2">
      <c r="A555" s="398"/>
      <c r="B555" s="398" t="s">
        <v>46</v>
      </c>
      <c r="C555" s="387"/>
      <c r="D555" s="387"/>
      <c r="E555" s="387"/>
      <c r="F555" s="387"/>
      <c r="G555" s="387"/>
      <c r="H555" s="387"/>
      <c r="I555" s="387"/>
      <c r="J555" s="387"/>
      <c r="K555" s="387"/>
      <c r="L555" s="387"/>
      <c r="M555" s="387"/>
      <c r="N555" s="387"/>
      <c r="O555" s="402"/>
      <c r="Q555" s="398"/>
      <c r="R555" s="398" t="s">
        <v>46</v>
      </c>
      <c r="S555" s="387"/>
      <c r="T555" s="387"/>
      <c r="U555" s="387"/>
      <c r="V555" s="387"/>
      <c r="W555" s="387"/>
      <c r="X555" s="387"/>
      <c r="Y555" s="387"/>
      <c r="Z555" s="387"/>
      <c r="AA555" s="387"/>
      <c r="AB555" s="387"/>
      <c r="AC555" s="387"/>
      <c r="AD555" s="387"/>
    </row>
    <row r="556" spans="1:30" x14ac:dyDescent="0.2">
      <c r="A556" s="399">
        <v>1004</v>
      </c>
      <c r="B556" s="399" t="s">
        <v>94</v>
      </c>
      <c r="C556" s="21">
        <f>+C399/(C32*10^6)</f>
        <v>1.1202996678946584</v>
      </c>
      <c r="D556" s="21">
        <f t="shared" ref="D556:O556" si="105">+D399/(D32*10^6)</f>
        <v>1.1229530175562568</v>
      </c>
      <c r="E556" s="21">
        <f t="shared" si="105"/>
        <v>0.89875682581443617</v>
      </c>
      <c r="F556" s="21">
        <f t="shared" si="105"/>
        <v>0.96822317264634172</v>
      </c>
      <c r="G556" s="21">
        <f t="shared" si="105"/>
        <v>0.93693510266035918</v>
      </c>
      <c r="H556" s="21">
        <f t="shared" si="105"/>
        <v>1.0759461021420484</v>
      </c>
      <c r="I556" s="21">
        <f t="shared" si="105"/>
        <v>0.86023470252388212</v>
      </c>
      <c r="J556" s="21">
        <f t="shared" si="105"/>
        <v>1.0311243402883423</v>
      </c>
      <c r="K556" s="21">
        <f t="shared" si="105"/>
        <v>0.87958968114376312</v>
      </c>
      <c r="L556" s="21">
        <f t="shared" si="105"/>
        <v>1.0329449262575694</v>
      </c>
      <c r="M556" s="21">
        <f t="shared" si="105"/>
        <v>1.058352607034279</v>
      </c>
      <c r="N556" s="21">
        <f t="shared" si="105"/>
        <v>0.96796126168691998</v>
      </c>
      <c r="O556" s="404">
        <f t="shared" si="105"/>
        <v>0.99310469242019317</v>
      </c>
      <c r="Q556" s="399">
        <v>1004</v>
      </c>
      <c r="R556" s="399" t="s">
        <v>94</v>
      </c>
      <c r="S556" s="21">
        <f>+S399/(S32*10^6)</f>
        <v>1.1202996678946584</v>
      </c>
      <c r="T556" s="21">
        <f t="shared" ref="T556:AD556" si="106">+T399/(T32*10^6)</f>
        <v>1.1216486913879824</v>
      </c>
      <c r="U556" s="21">
        <f t="shared" si="106"/>
        <v>1.0458613771044296</v>
      </c>
      <c r="V556" s="21">
        <f t="shared" si="106"/>
        <v>1.025714903831437</v>
      </c>
      <c r="W556" s="21">
        <f t="shared" si="106"/>
        <v>1.0083575754674601</v>
      </c>
      <c r="X556" s="21">
        <f t="shared" si="106"/>
        <v>1.0191240773227188</v>
      </c>
      <c r="Y556" s="21">
        <f t="shared" si="106"/>
        <v>0.99450119936992232</v>
      </c>
      <c r="Z556" s="21">
        <f t="shared" si="106"/>
        <v>0.99883973615535404</v>
      </c>
      <c r="AA556" s="21">
        <f t="shared" si="106"/>
        <v>0.98500809787208066</v>
      </c>
      <c r="AB556" s="21">
        <f t="shared" si="106"/>
        <v>0.98949666328963959</v>
      </c>
      <c r="AC556" s="21">
        <f t="shared" si="106"/>
        <v>0.99527733843371669</v>
      </c>
      <c r="AD556" s="21">
        <f t="shared" si="106"/>
        <v>0.99310469242019317</v>
      </c>
    </row>
    <row r="557" spans="1:30" x14ac:dyDescent="0.2">
      <c r="A557" s="399">
        <v>1005</v>
      </c>
      <c r="B557" s="399" t="s">
        <v>13</v>
      </c>
      <c r="C557" s="21">
        <f t="shared" ref="C557:O572" si="107">+C400/(C33*10^6)</f>
        <v>1.2552721292444615</v>
      </c>
      <c r="D557" s="21">
        <f t="shared" si="107"/>
        <v>1.1059725981989945</v>
      </c>
      <c r="E557" s="21">
        <f t="shared" si="107"/>
        <v>1.0876050805770714</v>
      </c>
      <c r="F557" s="21">
        <f t="shared" si="107"/>
        <v>1.0164115939964748</v>
      </c>
      <c r="G557" s="21">
        <f t="shared" si="107"/>
        <v>0.93298316713770235</v>
      </c>
      <c r="H557" s="21">
        <f t="shared" si="107"/>
        <v>1.1432195242909189</v>
      </c>
      <c r="I557" s="21">
        <f t="shared" si="107"/>
        <v>0.92436977120406738</v>
      </c>
      <c r="J557" s="21">
        <f t="shared" si="107"/>
        <v>1.076612404557334</v>
      </c>
      <c r="K557" s="21">
        <f t="shared" si="107"/>
        <v>1.0355974217494324</v>
      </c>
      <c r="L557" s="21">
        <f t="shared" si="107"/>
        <v>1.0231582543342728</v>
      </c>
      <c r="M557" s="21">
        <f t="shared" si="107"/>
        <v>1.0679388107666301</v>
      </c>
      <c r="N557" s="21">
        <f t="shared" si="107"/>
        <v>1.011634883222627</v>
      </c>
      <c r="O557" s="404">
        <f t="shared" si="107"/>
        <v>1.0527978580200263</v>
      </c>
      <c r="Q557" s="399">
        <v>1005</v>
      </c>
      <c r="R557" s="399" t="s">
        <v>13</v>
      </c>
      <c r="S557" s="21">
        <f t="shared" ref="S557:AD572" si="108">+S400/(S33*10^6)</f>
        <v>1.2552721292444615</v>
      </c>
      <c r="T557" s="21">
        <f t="shared" si="108"/>
        <v>1.178778446616598</v>
      </c>
      <c r="U557" s="21">
        <f t="shared" si="108"/>
        <v>1.1478237053654887</v>
      </c>
      <c r="V557" s="21">
        <f t="shared" si="108"/>
        <v>1.1137527753800136</v>
      </c>
      <c r="W557" s="21">
        <f t="shared" si="108"/>
        <v>1.0764861339118199</v>
      </c>
      <c r="X557" s="21">
        <f t="shared" si="108"/>
        <v>1.0872404656295436</v>
      </c>
      <c r="Y557" s="21">
        <f t="shared" si="108"/>
        <v>1.0601508605225665</v>
      </c>
      <c r="Z557" s="21">
        <f t="shared" si="108"/>
        <v>1.0622982991325198</v>
      </c>
      <c r="AA557" s="21">
        <f t="shared" si="108"/>
        <v>1.0591331940085089</v>
      </c>
      <c r="AB557" s="21">
        <f t="shared" si="108"/>
        <v>1.0554230032748073</v>
      </c>
      <c r="AC557" s="21">
        <f t="shared" si="108"/>
        <v>1.0565070957361224</v>
      </c>
      <c r="AD557" s="21">
        <f t="shared" si="108"/>
        <v>1.0527978580200266</v>
      </c>
    </row>
    <row r="558" spans="1:30" x14ac:dyDescent="0.2">
      <c r="A558" s="399">
        <v>1006</v>
      </c>
      <c r="B558" s="399" t="s">
        <v>14</v>
      </c>
      <c r="C558" s="21">
        <f t="shared" si="107"/>
        <v>0.16891653296661319</v>
      </c>
      <c r="D558" s="21">
        <f t="shared" si="107"/>
        <v>0.14708707226281109</v>
      </c>
      <c r="E558" s="21">
        <f t="shared" si="107"/>
        <v>0.13941192712162156</v>
      </c>
      <c r="F558" s="21">
        <f t="shared" si="107"/>
        <v>0.13628208336718939</v>
      </c>
      <c r="G558" s="21">
        <f t="shared" si="107"/>
        <v>0.13440625112834773</v>
      </c>
      <c r="H558" s="21">
        <f t="shared" si="107"/>
        <v>0.16479472616061108</v>
      </c>
      <c r="I558" s="21">
        <f t="shared" si="107"/>
        <v>0.13805753070458954</v>
      </c>
      <c r="J558" s="21">
        <f t="shared" si="107"/>
        <v>0.16938616739619228</v>
      </c>
      <c r="K558" s="21">
        <f t="shared" si="107"/>
        <v>0.14653460771878965</v>
      </c>
      <c r="L558" s="21">
        <f t="shared" si="107"/>
        <v>0.16627397213142955</v>
      </c>
      <c r="M558" s="21">
        <f t="shared" si="107"/>
        <v>0.14982412739746606</v>
      </c>
      <c r="N558" s="21">
        <f t="shared" si="107"/>
        <v>0.13971708528380397</v>
      </c>
      <c r="O558" s="404">
        <f t="shared" si="107"/>
        <v>0.14960362903169463</v>
      </c>
      <c r="Q558" s="399">
        <v>1006</v>
      </c>
      <c r="R558" s="399" t="s">
        <v>14</v>
      </c>
      <c r="S558" s="21">
        <f t="shared" si="108"/>
        <v>0.16891653296661319</v>
      </c>
      <c r="T558" s="21">
        <f t="shared" si="108"/>
        <v>0.15776334226367295</v>
      </c>
      <c r="U558" s="21">
        <f t="shared" si="108"/>
        <v>0.15131823509661246</v>
      </c>
      <c r="V558" s="21">
        <f t="shared" si="108"/>
        <v>0.14723386823369872</v>
      </c>
      <c r="W558" s="21">
        <f t="shared" si="108"/>
        <v>0.14451497612572278</v>
      </c>
      <c r="X558" s="21">
        <f t="shared" si="108"/>
        <v>0.1478591129003676</v>
      </c>
      <c r="Y558" s="21">
        <f t="shared" si="108"/>
        <v>0.1462532191530925</v>
      </c>
      <c r="Z558" s="21">
        <f t="shared" si="108"/>
        <v>0.14920144465851504</v>
      </c>
      <c r="AA558" s="21">
        <f t="shared" si="108"/>
        <v>0.14887317739552261</v>
      </c>
      <c r="AB558" s="21">
        <f t="shared" si="108"/>
        <v>0.15056986907986886</v>
      </c>
      <c r="AC558" s="21">
        <f t="shared" si="108"/>
        <v>0.15050177419551514</v>
      </c>
      <c r="AD558" s="21">
        <f t="shared" si="108"/>
        <v>0.14960362903169463</v>
      </c>
    </row>
    <row r="559" spans="1:30" x14ac:dyDescent="0.2">
      <c r="A559" s="399">
        <v>1007</v>
      </c>
      <c r="B559" s="399" t="s">
        <v>15</v>
      </c>
      <c r="C559" s="21">
        <f t="shared" si="107"/>
        <v>0.87839933209829479</v>
      </c>
      <c r="D559" s="21">
        <f t="shared" si="107"/>
        <v>0.84303183156491313</v>
      </c>
      <c r="E559" s="21">
        <f t="shared" si="107"/>
        <v>0.8591671454622668</v>
      </c>
      <c r="F559" s="21">
        <f t="shared" si="107"/>
        <v>0.84491934667158175</v>
      </c>
      <c r="G559" s="21">
        <f t="shared" si="107"/>
        <v>0.80097574935737126</v>
      </c>
      <c r="H559" s="21">
        <f t="shared" si="107"/>
        <v>0.9426030323419321</v>
      </c>
      <c r="I559" s="21">
        <f t="shared" si="107"/>
        <v>0.72374087608037341</v>
      </c>
      <c r="J559" s="21">
        <f t="shared" si="107"/>
        <v>0.86462106620091372</v>
      </c>
      <c r="K559" s="21">
        <f t="shared" si="107"/>
        <v>0.76978634151256331</v>
      </c>
      <c r="L559" s="21">
        <f t="shared" si="107"/>
        <v>0.86246991919758442</v>
      </c>
      <c r="M559" s="21">
        <f t="shared" si="107"/>
        <v>0.83837839182178164</v>
      </c>
      <c r="N559" s="21">
        <f t="shared" si="107"/>
        <v>0.81384800811976654</v>
      </c>
      <c r="O559" s="404">
        <f t="shared" si="107"/>
        <v>0.83439719466110829</v>
      </c>
      <c r="Q559" s="399">
        <v>1007</v>
      </c>
      <c r="R559" s="399" t="s">
        <v>15</v>
      </c>
      <c r="S559" s="21">
        <f t="shared" si="108"/>
        <v>0.87839933209829479</v>
      </c>
      <c r="T559" s="21">
        <f t="shared" si="108"/>
        <v>0.86068692869082153</v>
      </c>
      <c r="U559" s="21">
        <f t="shared" si="108"/>
        <v>0.86015750207039199</v>
      </c>
      <c r="V559" s="21">
        <f t="shared" si="108"/>
        <v>0.85614008556702592</v>
      </c>
      <c r="W559" s="21">
        <f t="shared" si="108"/>
        <v>0.84474670728581214</v>
      </c>
      <c r="X559" s="21">
        <f t="shared" si="108"/>
        <v>0.8606865081166668</v>
      </c>
      <c r="Y559" s="21">
        <f t="shared" si="108"/>
        <v>0.83856346534332538</v>
      </c>
      <c r="Z559" s="21">
        <f t="shared" si="108"/>
        <v>0.84174567378834242</v>
      </c>
      <c r="AA559" s="21">
        <f t="shared" si="108"/>
        <v>0.83320116572598135</v>
      </c>
      <c r="AB559" s="21">
        <f t="shared" si="108"/>
        <v>0.83600236929799254</v>
      </c>
      <c r="AC559" s="21">
        <f t="shared" si="108"/>
        <v>0.83621088974026014</v>
      </c>
      <c r="AD559" s="21">
        <f t="shared" si="108"/>
        <v>0.83439719466110829</v>
      </c>
    </row>
    <row r="560" spans="1:30" x14ac:dyDescent="0.2">
      <c r="A560" s="399">
        <v>1008</v>
      </c>
      <c r="B560" s="399" t="s">
        <v>16</v>
      </c>
      <c r="C560" s="21">
        <f t="shared" si="107"/>
        <v>0.80045027737086039</v>
      </c>
      <c r="D560" s="21">
        <f t="shared" si="107"/>
        <v>0.73177018826341356</v>
      </c>
      <c r="E560" s="21">
        <f t="shared" si="107"/>
        <v>0.75002162452370114</v>
      </c>
      <c r="F560" s="21">
        <f t="shared" si="107"/>
        <v>0.68730921985815607</v>
      </c>
      <c r="G560" s="21">
        <f t="shared" si="107"/>
        <v>0.64634685207779041</v>
      </c>
      <c r="H560" s="21">
        <f t="shared" si="107"/>
        <v>0.84227439685441985</v>
      </c>
      <c r="I560" s="21">
        <f t="shared" si="107"/>
        <v>0.64430778082377227</v>
      </c>
      <c r="J560" s="21">
        <f t="shared" si="107"/>
        <v>0.77148591398507282</v>
      </c>
      <c r="K560" s="21">
        <f t="shared" si="107"/>
        <v>0.70446152640540294</v>
      </c>
      <c r="L560" s="21">
        <f t="shared" si="107"/>
        <v>0.74927202917731062</v>
      </c>
      <c r="M560" s="21">
        <f t="shared" si="107"/>
        <v>0.77194106144821317</v>
      </c>
      <c r="N560" s="21">
        <f t="shared" si="107"/>
        <v>0.76374082073434124</v>
      </c>
      <c r="O560" s="404">
        <f t="shared" si="107"/>
        <v>0.73603252454673906</v>
      </c>
      <c r="Q560" s="399">
        <v>1008</v>
      </c>
      <c r="R560" s="399" t="s">
        <v>16</v>
      </c>
      <c r="S560" s="21">
        <f t="shared" si="108"/>
        <v>0.80045027737086039</v>
      </c>
      <c r="T560" s="21">
        <f t="shared" si="108"/>
        <v>0.76557724057765431</v>
      </c>
      <c r="U560" s="21">
        <f t="shared" si="108"/>
        <v>0.76019915337258825</v>
      </c>
      <c r="V560" s="21">
        <f t="shared" si="108"/>
        <v>0.74076705641227325</v>
      </c>
      <c r="W560" s="21">
        <f t="shared" si="108"/>
        <v>0.72144737198285591</v>
      </c>
      <c r="X560" s="21">
        <f t="shared" si="108"/>
        <v>0.74038646785500528</v>
      </c>
      <c r="Y560" s="21">
        <f t="shared" si="108"/>
        <v>0.72522638891707358</v>
      </c>
      <c r="Z560" s="21">
        <f t="shared" si="108"/>
        <v>0.7308955114778527</v>
      </c>
      <c r="AA560" s="21">
        <f t="shared" si="108"/>
        <v>0.72782243023163362</v>
      </c>
      <c r="AB560" s="21">
        <f t="shared" si="108"/>
        <v>0.72990684827439756</v>
      </c>
      <c r="AC560" s="21">
        <f t="shared" si="108"/>
        <v>0.73362811340120471</v>
      </c>
      <c r="AD560" s="21">
        <f t="shared" si="108"/>
        <v>0.73603252454673906</v>
      </c>
    </row>
    <row r="561" spans="1:30" x14ac:dyDescent="0.2">
      <c r="A561" s="399">
        <v>1009</v>
      </c>
      <c r="B561" s="399" t="s">
        <v>17</v>
      </c>
      <c r="C561" s="21">
        <f t="shared" si="107"/>
        <v>0.82132941972938633</v>
      </c>
      <c r="D561" s="21">
        <f t="shared" si="107"/>
        <v>0.79094504715695357</v>
      </c>
      <c r="E561" s="21">
        <f t="shared" si="107"/>
        <v>0.80327596162801529</v>
      </c>
      <c r="F561" s="21">
        <f t="shared" si="107"/>
        <v>0.79491725955204218</v>
      </c>
      <c r="G561" s="21">
        <f t="shared" si="107"/>
        <v>0.69051141682789619</v>
      </c>
      <c r="H561" s="21">
        <f t="shared" si="107"/>
        <v>0.83278970783660422</v>
      </c>
      <c r="I561" s="21">
        <f t="shared" si="107"/>
        <v>0.72370427219237654</v>
      </c>
      <c r="J561" s="21">
        <f t="shared" si="107"/>
        <v>0.71708571945760924</v>
      </c>
      <c r="K561" s="21">
        <f t="shared" si="107"/>
        <v>0.71136704637848802</v>
      </c>
      <c r="L561" s="21">
        <f t="shared" si="107"/>
        <v>0.75106311708179108</v>
      </c>
      <c r="M561" s="21">
        <f t="shared" si="107"/>
        <v>0.67907381484832441</v>
      </c>
      <c r="N561" s="21">
        <f t="shared" si="107"/>
        <v>0.67061257345954883</v>
      </c>
      <c r="O561" s="404">
        <f t="shared" si="107"/>
        <v>0.74709203070292352</v>
      </c>
      <c r="Q561" s="399">
        <v>1009</v>
      </c>
      <c r="R561" s="399" t="s">
        <v>17</v>
      </c>
      <c r="S561" s="21">
        <f t="shared" si="108"/>
        <v>0.82132941972938633</v>
      </c>
      <c r="T561" s="21">
        <f t="shared" si="108"/>
        <v>0.80598181626255816</v>
      </c>
      <c r="U561" s="21">
        <f t="shared" si="108"/>
        <v>0.80508859148304268</v>
      </c>
      <c r="V561" s="21">
        <f t="shared" si="108"/>
        <v>0.80245140706023821</v>
      </c>
      <c r="W561" s="21">
        <f t="shared" si="108"/>
        <v>0.77967641755522743</v>
      </c>
      <c r="X561" s="21">
        <f t="shared" si="108"/>
        <v>0.78809574546031824</v>
      </c>
      <c r="Y561" s="21">
        <f t="shared" si="108"/>
        <v>0.77831925135489954</v>
      </c>
      <c r="Z561" s="21">
        <f t="shared" si="108"/>
        <v>0.76999401511100574</v>
      </c>
      <c r="AA561" s="21">
        <f t="shared" si="108"/>
        <v>0.76309100993960832</v>
      </c>
      <c r="AB561" s="21">
        <f t="shared" si="108"/>
        <v>0.76187706750905093</v>
      </c>
      <c r="AC561" s="21">
        <f t="shared" si="108"/>
        <v>0.75407952461100969</v>
      </c>
      <c r="AD561" s="21">
        <f t="shared" si="108"/>
        <v>0.74709203070292385</v>
      </c>
    </row>
    <row r="562" spans="1:30" x14ac:dyDescent="0.2">
      <c r="A562" s="399">
        <v>1010</v>
      </c>
      <c r="B562" s="399" t="s">
        <v>19</v>
      </c>
      <c r="C562" s="21">
        <f t="shared" si="107"/>
        <v>0.50320708384624169</v>
      </c>
      <c r="D562" s="21">
        <f t="shared" si="107"/>
        <v>0.47001036057274737</v>
      </c>
      <c r="E562" s="21">
        <f t="shared" si="107"/>
        <v>0.49253464054747437</v>
      </c>
      <c r="F562" s="21">
        <f t="shared" si="107"/>
        <v>0.46966548042704631</v>
      </c>
      <c r="G562" s="21">
        <f t="shared" si="107"/>
        <v>0.40878779042642532</v>
      </c>
      <c r="H562" s="21">
        <f t="shared" si="107"/>
        <v>0.52602248885392078</v>
      </c>
      <c r="I562" s="21">
        <f t="shared" si="107"/>
        <v>0.46401582983762402</v>
      </c>
      <c r="J562" s="21">
        <f t="shared" si="107"/>
        <v>0.45895018642032759</v>
      </c>
      <c r="K562" s="21">
        <f t="shared" si="107"/>
        <v>0.44409387895460795</v>
      </c>
      <c r="L562" s="21">
        <f t="shared" si="107"/>
        <v>0.51915308772187474</v>
      </c>
      <c r="M562" s="21">
        <f t="shared" si="107"/>
        <v>0.49450988769920473</v>
      </c>
      <c r="N562" s="21">
        <f t="shared" si="107"/>
        <v>0.46812674737853954</v>
      </c>
      <c r="O562" s="404">
        <f t="shared" si="107"/>
        <v>0.47530430693163045</v>
      </c>
      <c r="Q562" s="399">
        <v>1010</v>
      </c>
      <c r="R562" s="399" t="s">
        <v>19</v>
      </c>
      <c r="S562" s="21">
        <f t="shared" si="108"/>
        <v>0.50320708384624169</v>
      </c>
      <c r="T562" s="21">
        <f t="shared" si="108"/>
        <v>0.48642180020452591</v>
      </c>
      <c r="U562" s="21">
        <f t="shared" si="108"/>
        <v>0.48845966930777129</v>
      </c>
      <c r="V562" s="21">
        <f t="shared" si="108"/>
        <v>0.4836518392639832</v>
      </c>
      <c r="W562" s="21">
        <f t="shared" si="108"/>
        <v>0.46788273923735918</v>
      </c>
      <c r="X562" s="21">
        <f t="shared" si="108"/>
        <v>0.47705675439122858</v>
      </c>
      <c r="Y562" s="21">
        <f t="shared" si="108"/>
        <v>0.4750188064925826</v>
      </c>
      <c r="Z562" s="21">
        <f t="shared" si="108"/>
        <v>0.4728993228682018</v>
      </c>
      <c r="AA562" s="21">
        <f t="shared" si="108"/>
        <v>0.46963500471663888</v>
      </c>
      <c r="AB562" s="21">
        <f t="shared" si="108"/>
        <v>0.47416325479153021</v>
      </c>
      <c r="AC562" s="21">
        <f t="shared" si="108"/>
        <v>0.47594077200520118</v>
      </c>
      <c r="AD562" s="21">
        <f t="shared" si="108"/>
        <v>0.47530430693163039</v>
      </c>
    </row>
    <row r="563" spans="1:30" x14ac:dyDescent="0.2">
      <c r="A563" s="399">
        <v>1011</v>
      </c>
      <c r="B563" s="399" t="s">
        <v>20</v>
      </c>
      <c r="C563" s="21">
        <f t="shared" si="107"/>
        <v>0.95690894622295086</v>
      </c>
      <c r="D563" s="21">
        <f t="shared" si="107"/>
        <v>0.88566746384453154</v>
      </c>
      <c r="E563" s="21">
        <f t="shared" si="107"/>
        <v>0.94323811071182817</v>
      </c>
      <c r="F563" s="21">
        <f t="shared" si="107"/>
        <v>0.90480993954464772</v>
      </c>
      <c r="G563" s="21">
        <f t="shared" si="107"/>
        <v>0.82209920829030569</v>
      </c>
      <c r="H563" s="21">
        <f t="shared" si="107"/>
        <v>1.013898716549362</v>
      </c>
      <c r="I563" s="21">
        <f t="shared" si="107"/>
        <v>0.84278308745569652</v>
      </c>
      <c r="J563" s="21">
        <f t="shared" si="107"/>
        <v>0.9750968456977992</v>
      </c>
      <c r="K563" s="21">
        <f t="shared" si="107"/>
        <v>0.89453142189218926</v>
      </c>
      <c r="L563" s="21">
        <f t="shared" si="107"/>
        <v>0.98016242821985233</v>
      </c>
      <c r="M563" s="21">
        <f t="shared" si="107"/>
        <v>0.93105301907717541</v>
      </c>
      <c r="N563" s="21">
        <f t="shared" si="107"/>
        <v>0.88875748669032828</v>
      </c>
      <c r="O563" s="404">
        <f t="shared" si="107"/>
        <v>0.9179336657623306</v>
      </c>
      <c r="Q563" s="399">
        <v>1011</v>
      </c>
      <c r="R563" s="399" t="s">
        <v>20</v>
      </c>
      <c r="S563" s="21">
        <f t="shared" si="108"/>
        <v>0.95690894622295086</v>
      </c>
      <c r="T563" s="21">
        <f t="shared" si="108"/>
        <v>0.92096551691376616</v>
      </c>
      <c r="U563" s="21">
        <f t="shared" si="108"/>
        <v>0.92836038471668236</v>
      </c>
      <c r="V563" s="21">
        <f t="shared" si="108"/>
        <v>0.92222639933166251</v>
      </c>
      <c r="W563" s="21">
        <f t="shared" si="108"/>
        <v>0.9016245251861047</v>
      </c>
      <c r="X563" s="21">
        <f t="shared" si="108"/>
        <v>0.92018708715903186</v>
      </c>
      <c r="Y563" s="21">
        <f t="shared" si="108"/>
        <v>0.9069964225149254</v>
      </c>
      <c r="Z563" s="21">
        <f t="shared" si="108"/>
        <v>0.91570974371210034</v>
      </c>
      <c r="AA563" s="21">
        <f t="shared" si="108"/>
        <v>0.91325757997938051</v>
      </c>
      <c r="AB563" s="21">
        <f t="shared" si="108"/>
        <v>0.91951139333459031</v>
      </c>
      <c r="AC563" s="21">
        <f t="shared" si="108"/>
        <v>0.92053000493502213</v>
      </c>
      <c r="AD563" s="21">
        <f t="shared" si="108"/>
        <v>0.91793366576233082</v>
      </c>
    </row>
    <row r="564" spans="1:30" x14ac:dyDescent="0.2">
      <c r="A564" s="399">
        <v>1012</v>
      </c>
      <c r="B564" s="399" t="s">
        <v>21</v>
      </c>
      <c r="C564" s="21">
        <f t="shared" si="107"/>
        <v>1.6214928002099256</v>
      </c>
      <c r="D564" s="21">
        <f t="shared" si="107"/>
        <v>1.4976499410446322</v>
      </c>
      <c r="E564" s="21">
        <f t="shared" si="107"/>
        <v>1.5395883602299552</v>
      </c>
      <c r="F564" s="21">
        <f t="shared" si="107"/>
        <v>1.4208041397057221</v>
      </c>
      <c r="G564" s="21">
        <f t="shared" si="107"/>
        <v>1.3241079417816624</v>
      </c>
      <c r="H564" s="21">
        <f t="shared" si="107"/>
        <v>1.5714019507934196</v>
      </c>
      <c r="I564" s="21">
        <f t="shared" si="107"/>
        <v>1.0990559558529194</v>
      </c>
      <c r="J564" s="21">
        <f t="shared" si="107"/>
        <v>1.2517425112153808</v>
      </c>
      <c r="K564" s="21">
        <f t="shared" si="107"/>
        <v>1.1236024363202894</v>
      </c>
      <c r="L564" s="21">
        <f t="shared" si="107"/>
        <v>1.2364743690995468</v>
      </c>
      <c r="M564" s="21">
        <f t="shared" si="107"/>
        <v>1.2118103054494864</v>
      </c>
      <c r="N564" s="21">
        <f t="shared" si="107"/>
        <v>1.1152667643277827</v>
      </c>
      <c r="O564" s="404">
        <f t="shared" si="107"/>
        <v>1.3265190162132805</v>
      </c>
      <c r="Q564" s="399">
        <v>1012</v>
      </c>
      <c r="R564" s="399" t="s">
        <v>21</v>
      </c>
      <c r="S564" s="21">
        <f t="shared" si="108"/>
        <v>1.6214928002099256</v>
      </c>
      <c r="T564" s="21">
        <f t="shared" si="108"/>
        <v>1.5584279576504603</v>
      </c>
      <c r="U564" s="21">
        <f t="shared" si="108"/>
        <v>1.5520081352665824</v>
      </c>
      <c r="V564" s="21">
        <f t="shared" si="108"/>
        <v>1.5186709712452882</v>
      </c>
      <c r="W564" s="21">
        <f t="shared" si="108"/>
        <v>1.479560349974449</v>
      </c>
      <c r="X564" s="21">
        <f t="shared" si="108"/>
        <v>1.494298659856216</v>
      </c>
      <c r="Y564" s="21">
        <f t="shared" si="108"/>
        <v>1.4323977394855629</v>
      </c>
      <c r="Z564" s="21">
        <f t="shared" si="108"/>
        <v>1.4091307002407494</v>
      </c>
      <c r="AA564" s="21">
        <f t="shared" si="108"/>
        <v>1.3739773647051419</v>
      </c>
      <c r="AB564" s="21">
        <f t="shared" si="108"/>
        <v>1.3600589082465397</v>
      </c>
      <c r="AC564" s="21">
        <f t="shared" si="108"/>
        <v>1.3462168012388167</v>
      </c>
      <c r="AD564" s="21">
        <f t="shared" si="108"/>
        <v>1.3265190162132807</v>
      </c>
    </row>
    <row r="565" spans="1:30" x14ac:dyDescent="0.2">
      <c r="A565" s="399">
        <v>1013</v>
      </c>
      <c r="B565" s="399" t="s">
        <v>22</v>
      </c>
      <c r="C565" s="21">
        <f t="shared" si="107"/>
        <v>0.94668841290918537</v>
      </c>
      <c r="D565" s="21">
        <f t="shared" si="107"/>
        <v>0.85306068002497593</v>
      </c>
      <c r="E565" s="21">
        <f t="shared" si="107"/>
        <v>0.92499013098869554</v>
      </c>
      <c r="F565" s="21">
        <f t="shared" si="107"/>
        <v>0.7953852705410821</v>
      </c>
      <c r="G565" s="21">
        <f t="shared" si="107"/>
        <v>0.71215036550877753</v>
      </c>
      <c r="H565" s="21">
        <f t="shared" si="107"/>
        <v>0.86902929006968643</v>
      </c>
      <c r="I565" s="21">
        <f t="shared" si="107"/>
        <v>0.6505468358657539</v>
      </c>
      <c r="J565" s="21">
        <f t="shared" si="107"/>
        <v>0.80186003956478735</v>
      </c>
      <c r="K565" s="21">
        <f t="shared" si="107"/>
        <v>0.69904006489702109</v>
      </c>
      <c r="L565" s="21">
        <f t="shared" si="107"/>
        <v>0.7993525215495888</v>
      </c>
      <c r="M565" s="21">
        <f t="shared" si="107"/>
        <v>0.81233583959899747</v>
      </c>
      <c r="N565" s="21">
        <f t="shared" si="107"/>
        <v>0.74764119767674742</v>
      </c>
      <c r="O565" s="404">
        <f t="shared" si="107"/>
        <v>0.79361872286871971</v>
      </c>
      <c r="Q565" s="399">
        <v>1013</v>
      </c>
      <c r="R565" s="399" t="s">
        <v>22</v>
      </c>
      <c r="S565" s="21">
        <f t="shared" si="108"/>
        <v>0.94668841290918537</v>
      </c>
      <c r="T565" s="21">
        <f t="shared" si="108"/>
        <v>0.89947793233728313</v>
      </c>
      <c r="U565" s="21">
        <f t="shared" si="108"/>
        <v>0.90773506010802008</v>
      </c>
      <c r="V565" s="21">
        <f t="shared" si="108"/>
        <v>0.87642263708337398</v>
      </c>
      <c r="W565" s="21">
        <f t="shared" si="108"/>
        <v>0.84235120299254074</v>
      </c>
      <c r="X565" s="21">
        <f t="shared" si="108"/>
        <v>0.84685815720250901</v>
      </c>
      <c r="Y565" s="21">
        <f t="shared" si="108"/>
        <v>0.81141375619903222</v>
      </c>
      <c r="Z565" s="21">
        <f t="shared" si="108"/>
        <v>0.81015035774548405</v>
      </c>
      <c r="AA565" s="21">
        <f t="shared" si="108"/>
        <v>0.79606952955891497</v>
      </c>
      <c r="AB565" s="21">
        <f t="shared" si="108"/>
        <v>0.79640889608095167</v>
      </c>
      <c r="AC565" s="21">
        <f t="shared" si="108"/>
        <v>0.79788520956943132</v>
      </c>
      <c r="AD565" s="21">
        <f t="shared" si="108"/>
        <v>0.79361872286871971</v>
      </c>
    </row>
    <row r="566" spans="1:30" x14ac:dyDescent="0.2">
      <c r="A566" s="399">
        <v>1014</v>
      </c>
      <c r="B566" s="399" t="s">
        <v>23</v>
      </c>
      <c r="C566" s="21">
        <f t="shared" si="107"/>
        <v>1.2564812426626042</v>
      </c>
      <c r="D566" s="21">
        <f t="shared" si="107"/>
        <v>1.2143490355874773</v>
      </c>
      <c r="E566" s="21">
        <f t="shared" si="107"/>
        <v>1.2566130665428539</v>
      </c>
      <c r="F566" s="21">
        <f t="shared" si="107"/>
        <v>1.2673342294542411</v>
      </c>
      <c r="G566" s="21">
        <f t="shared" si="107"/>
        <v>1.1216828355611046</v>
      </c>
      <c r="H566" s="21">
        <f t="shared" si="107"/>
        <v>1.344371454009043</v>
      </c>
      <c r="I566" s="21">
        <f t="shared" si="107"/>
        <v>1.0500232235181017</v>
      </c>
      <c r="J566" s="21">
        <f t="shared" si="107"/>
        <v>1.2252022347928315</v>
      </c>
      <c r="K566" s="21">
        <f t="shared" si="107"/>
        <v>0.99939326566961628</v>
      </c>
      <c r="L566" s="21">
        <f t="shared" si="107"/>
        <v>1.1035644571943337</v>
      </c>
      <c r="M566" s="21">
        <f t="shared" si="107"/>
        <v>1.1485613947457129</v>
      </c>
      <c r="N566" s="21">
        <f t="shared" si="107"/>
        <v>1.2293747608345829</v>
      </c>
      <c r="O566" s="404">
        <f t="shared" si="107"/>
        <v>1.1813181984621017</v>
      </c>
      <c r="Q566" s="399">
        <v>1014</v>
      </c>
      <c r="R566" s="399" t="s">
        <v>23</v>
      </c>
      <c r="S566" s="21">
        <f t="shared" si="108"/>
        <v>1.2564812426626042</v>
      </c>
      <c r="T566" s="21">
        <f t="shared" si="108"/>
        <v>1.2353401672170221</v>
      </c>
      <c r="U566" s="21">
        <f t="shared" si="108"/>
        <v>1.2424983140612074</v>
      </c>
      <c r="V566" s="21">
        <f t="shared" si="108"/>
        <v>1.2489572392521657</v>
      </c>
      <c r="W566" s="21">
        <f t="shared" si="108"/>
        <v>1.2226511799661848</v>
      </c>
      <c r="X566" s="21">
        <f t="shared" si="108"/>
        <v>1.24256485329188</v>
      </c>
      <c r="Y566" s="21">
        <f t="shared" si="108"/>
        <v>1.2116314711371201</v>
      </c>
      <c r="Z566" s="21">
        <f t="shared" si="108"/>
        <v>1.2133219910834925</v>
      </c>
      <c r="AA566" s="21">
        <f t="shared" si="108"/>
        <v>1.1882843497919462</v>
      </c>
      <c r="AB566" s="21">
        <f t="shared" si="108"/>
        <v>1.1798956990666756</v>
      </c>
      <c r="AC566" s="21">
        <f t="shared" si="108"/>
        <v>1.1771269010799734</v>
      </c>
      <c r="AD566" s="21">
        <f t="shared" si="108"/>
        <v>1.1813181984621017</v>
      </c>
    </row>
    <row r="567" spans="1:30" x14ac:dyDescent="0.2">
      <c r="A567" s="399">
        <v>1015</v>
      </c>
      <c r="B567" s="399" t="s">
        <v>24</v>
      </c>
      <c r="C567" s="21">
        <f t="shared" si="107"/>
        <v>1.3468315888575069</v>
      </c>
      <c r="D567" s="21">
        <f t="shared" si="107"/>
        <v>1.269574375960685</v>
      </c>
      <c r="E567" s="21">
        <f t="shared" si="107"/>
        <v>1.2611955363936089</v>
      </c>
      <c r="F567" s="21">
        <f t="shared" si="107"/>
        <v>1.1651630595634479</v>
      </c>
      <c r="G567" s="21">
        <f t="shared" si="107"/>
        <v>1.1289968084273183</v>
      </c>
      <c r="H567" s="21">
        <f t="shared" si="107"/>
        <v>1.3287559431876683</v>
      </c>
      <c r="I567" s="21">
        <f t="shared" si="107"/>
        <v>1.0356044067882859</v>
      </c>
      <c r="J567" s="21">
        <f t="shared" si="107"/>
        <v>1.25955006574338</v>
      </c>
      <c r="K567" s="21">
        <f t="shared" si="107"/>
        <v>1.0892980722542156</v>
      </c>
      <c r="L567" s="21">
        <f t="shared" si="107"/>
        <v>1.2351485938099371</v>
      </c>
      <c r="M567" s="21">
        <f t="shared" si="107"/>
        <v>1.2299887188888106</v>
      </c>
      <c r="N567" s="21">
        <f t="shared" si="107"/>
        <v>1.170719808870472</v>
      </c>
      <c r="O567" s="404">
        <f t="shared" si="107"/>
        <v>1.2044353366891325</v>
      </c>
      <c r="Q567" s="399">
        <v>1015</v>
      </c>
      <c r="R567" s="399" t="s">
        <v>24</v>
      </c>
      <c r="S567" s="21">
        <f t="shared" si="108"/>
        <v>1.3468315888575069</v>
      </c>
      <c r="T567" s="21">
        <f t="shared" si="108"/>
        <v>1.3077595296358948</v>
      </c>
      <c r="U567" s="21">
        <f t="shared" si="108"/>
        <v>1.2914389031510229</v>
      </c>
      <c r="V567" s="21">
        <f t="shared" si="108"/>
        <v>1.2563739912985858</v>
      </c>
      <c r="W567" s="21">
        <f t="shared" si="108"/>
        <v>1.2299026664984762</v>
      </c>
      <c r="X567" s="21">
        <f t="shared" si="108"/>
        <v>1.2464844751417703</v>
      </c>
      <c r="Y567" s="21">
        <f t="shared" si="108"/>
        <v>1.2113885963996061</v>
      </c>
      <c r="Z567" s="21">
        <f t="shared" si="108"/>
        <v>1.2175634051172</v>
      </c>
      <c r="AA567" s="21">
        <f t="shared" si="108"/>
        <v>1.2020783397068036</v>
      </c>
      <c r="AB567" s="21">
        <f t="shared" si="108"/>
        <v>1.2052797049401613</v>
      </c>
      <c r="AC567" s="21">
        <f t="shared" si="108"/>
        <v>1.2074649392612375</v>
      </c>
      <c r="AD567" s="21">
        <f t="shared" si="108"/>
        <v>1.2044353366891323</v>
      </c>
    </row>
    <row r="568" spans="1:30" x14ac:dyDescent="0.2">
      <c r="A568" s="399">
        <v>1016</v>
      </c>
      <c r="B568" s="399" t="s">
        <v>25</v>
      </c>
      <c r="C568" s="21">
        <f t="shared" si="107"/>
        <v>0.94847240793610643</v>
      </c>
      <c r="D568" s="21">
        <f t="shared" si="107"/>
        <v>0.89238102371154904</v>
      </c>
      <c r="E568" s="21">
        <f t="shared" si="107"/>
        <v>0.97497520938023441</v>
      </c>
      <c r="F568" s="21">
        <f t="shared" si="107"/>
        <v>0.9566265339020309</v>
      </c>
      <c r="G568" s="21">
        <f t="shared" si="107"/>
        <v>0.87284340968228979</v>
      </c>
      <c r="H568" s="21">
        <f t="shared" si="107"/>
        <v>1.039649568056876</v>
      </c>
      <c r="I568" s="21">
        <f t="shared" si="107"/>
        <v>0.94317370977577464</v>
      </c>
      <c r="J568" s="21">
        <f t="shared" si="107"/>
        <v>0.96757199809133865</v>
      </c>
      <c r="K568" s="21">
        <f t="shared" si="107"/>
        <v>0.88229222803981278</v>
      </c>
      <c r="L568" s="21">
        <f t="shared" si="107"/>
        <v>1.0518985165011479</v>
      </c>
      <c r="M568" s="21">
        <f t="shared" si="107"/>
        <v>1.033347318251997</v>
      </c>
      <c r="N568" s="21">
        <f t="shared" si="107"/>
        <v>0.9381884802129461</v>
      </c>
      <c r="O568" s="404">
        <f t="shared" si="107"/>
        <v>0.95757187467506566</v>
      </c>
      <c r="Q568" s="399">
        <v>1016</v>
      </c>
      <c r="R568" s="399" t="s">
        <v>25</v>
      </c>
      <c r="S568" s="21">
        <f t="shared" si="108"/>
        <v>0.94847240793610643</v>
      </c>
      <c r="T568" s="21">
        <f t="shared" si="108"/>
        <v>0.92007578968029158</v>
      </c>
      <c r="U568" s="21">
        <f t="shared" si="108"/>
        <v>0.93915467746301373</v>
      </c>
      <c r="V568" s="21">
        <f t="shared" si="108"/>
        <v>0.94394156280508679</v>
      </c>
      <c r="W568" s="21">
        <f t="shared" si="108"/>
        <v>0.92913106323463979</v>
      </c>
      <c r="X568" s="21">
        <f t="shared" si="108"/>
        <v>0.94773234433503495</v>
      </c>
      <c r="Y568" s="21">
        <f t="shared" si="108"/>
        <v>0.94697730143398473</v>
      </c>
      <c r="Z568" s="21">
        <f t="shared" si="108"/>
        <v>0.9496767106152465</v>
      </c>
      <c r="AA568" s="21">
        <f t="shared" si="108"/>
        <v>0.94149794682211674</v>
      </c>
      <c r="AB568" s="21">
        <f t="shared" si="108"/>
        <v>0.95223397088146156</v>
      </c>
      <c r="AC568" s="21">
        <f t="shared" si="108"/>
        <v>0.95929534304773545</v>
      </c>
      <c r="AD568" s="21">
        <f t="shared" si="108"/>
        <v>0.95757187467506555</v>
      </c>
    </row>
    <row r="569" spans="1:30" x14ac:dyDescent="0.2">
      <c r="A569" s="399">
        <v>1017</v>
      </c>
      <c r="B569" s="399" t="s">
        <v>26</v>
      </c>
      <c r="C569" s="21">
        <f t="shared" si="107"/>
        <v>1.1534516180601548</v>
      </c>
      <c r="D569" s="21">
        <f t="shared" si="107"/>
        <v>1.082455954537161</v>
      </c>
      <c r="E569" s="21">
        <f t="shared" si="107"/>
        <v>1.0620271376821269</v>
      </c>
      <c r="F569" s="21">
        <f t="shared" si="107"/>
        <v>0.96313469996461243</v>
      </c>
      <c r="G569" s="21">
        <f t="shared" si="107"/>
        <v>0.94841576380195969</v>
      </c>
      <c r="H569" s="21">
        <f t="shared" si="107"/>
        <v>1.1932253782243483</v>
      </c>
      <c r="I569" s="21">
        <f t="shared" si="107"/>
        <v>0.89891079377705718</v>
      </c>
      <c r="J569" s="21">
        <f t="shared" si="107"/>
        <v>1.121068581171407</v>
      </c>
      <c r="K569" s="21">
        <f t="shared" si="107"/>
        <v>0.99504878188171508</v>
      </c>
      <c r="L569" s="21">
        <f t="shared" si="107"/>
        <v>1.0655130565602053</v>
      </c>
      <c r="M569" s="21">
        <f t="shared" si="107"/>
        <v>1.048541519642437</v>
      </c>
      <c r="N569" s="21">
        <f t="shared" si="107"/>
        <v>1.0637063309020043</v>
      </c>
      <c r="O569" s="404">
        <f t="shared" si="107"/>
        <v>1.0461778149583481</v>
      </c>
      <c r="Q569" s="399">
        <v>1017</v>
      </c>
      <c r="R569" s="399" t="s">
        <v>26</v>
      </c>
      <c r="S569" s="21">
        <f t="shared" si="108"/>
        <v>1.1534516180601548</v>
      </c>
      <c r="T569" s="21">
        <f t="shared" si="108"/>
        <v>1.11749162620648</v>
      </c>
      <c r="U569" s="21">
        <f t="shared" si="108"/>
        <v>1.0988439624628938</v>
      </c>
      <c r="V569" s="21">
        <f t="shared" si="108"/>
        <v>1.0632773008112848</v>
      </c>
      <c r="W569" s="21">
        <f t="shared" si="108"/>
        <v>1.0398817384301307</v>
      </c>
      <c r="X569" s="21">
        <f t="shared" si="108"/>
        <v>1.0645885345639523</v>
      </c>
      <c r="Y569" s="21">
        <f t="shared" si="108"/>
        <v>1.0378024129848338</v>
      </c>
      <c r="Z569" s="21">
        <f t="shared" si="108"/>
        <v>1.0480964092927283</v>
      </c>
      <c r="AA569" s="21">
        <f t="shared" si="108"/>
        <v>1.0418800700709032</v>
      </c>
      <c r="AB569" s="21">
        <f t="shared" si="108"/>
        <v>1.0442102260648791</v>
      </c>
      <c r="AC569" s="21">
        <f t="shared" si="108"/>
        <v>1.0446003381375439</v>
      </c>
      <c r="AD569" s="21">
        <f t="shared" si="108"/>
        <v>1.0461778149583481</v>
      </c>
    </row>
    <row r="570" spans="1:30" x14ac:dyDescent="0.2">
      <c r="A570" s="399">
        <v>1018</v>
      </c>
      <c r="B570" s="399" t="s">
        <v>27</v>
      </c>
      <c r="C570" s="21">
        <f t="shared" si="107"/>
        <v>1.2209950537610397</v>
      </c>
      <c r="D570" s="21">
        <f t="shared" si="107"/>
        <v>1.144657297559043</v>
      </c>
      <c r="E570" s="21">
        <f t="shared" si="107"/>
        <v>1.1871302003488926</v>
      </c>
      <c r="F570" s="21">
        <f t="shared" si="107"/>
        <v>1.1219872142814065</v>
      </c>
      <c r="G570" s="21">
        <f t="shared" si="107"/>
        <v>0.9787042986981086</v>
      </c>
      <c r="H570" s="21">
        <f t="shared" si="107"/>
        <v>1.2652589350054315</v>
      </c>
      <c r="I570" s="21">
        <f t="shared" si="107"/>
        <v>0.93891338991858653</v>
      </c>
      <c r="J570" s="21">
        <f t="shared" si="107"/>
        <v>1.1081328093316081</v>
      </c>
      <c r="K570" s="21">
        <f t="shared" si="107"/>
        <v>0.99410269686392483</v>
      </c>
      <c r="L570" s="21">
        <f t="shared" si="107"/>
        <v>1.2101937431854399</v>
      </c>
      <c r="M570" s="21">
        <f t="shared" si="107"/>
        <v>1.0725358658523962</v>
      </c>
      <c r="N570" s="21">
        <f t="shared" si="107"/>
        <v>1.1414458002414063</v>
      </c>
      <c r="O570" s="404">
        <f t="shared" si="107"/>
        <v>1.1089578931811539</v>
      </c>
      <c r="Q570" s="399">
        <v>1018</v>
      </c>
      <c r="R570" s="399" t="s">
        <v>27</v>
      </c>
      <c r="S570" s="21">
        <f t="shared" si="108"/>
        <v>1.2209950537610397</v>
      </c>
      <c r="T570" s="21">
        <f t="shared" si="108"/>
        <v>1.1825505323423617</v>
      </c>
      <c r="U570" s="21">
        <f t="shared" si="108"/>
        <v>1.1841256081508578</v>
      </c>
      <c r="V570" s="21">
        <f t="shared" si="108"/>
        <v>1.167618531375167</v>
      </c>
      <c r="W570" s="21">
        <f t="shared" si="108"/>
        <v>1.127249530208388</v>
      </c>
      <c r="X570" s="21">
        <f t="shared" si="108"/>
        <v>1.1497908659082445</v>
      </c>
      <c r="Y570" s="21">
        <f t="shared" si="108"/>
        <v>1.114231516316349</v>
      </c>
      <c r="Z570" s="21">
        <f t="shared" si="108"/>
        <v>1.11343027931912</v>
      </c>
      <c r="AA570" s="21">
        <f t="shared" si="108"/>
        <v>1.098582939109823</v>
      </c>
      <c r="AB570" s="21">
        <f t="shared" si="108"/>
        <v>1.1092750460239615</v>
      </c>
      <c r="AC570" s="21">
        <f t="shared" si="108"/>
        <v>1.1060255592165793</v>
      </c>
      <c r="AD570" s="21">
        <f t="shared" si="108"/>
        <v>1.1089578931811539</v>
      </c>
    </row>
    <row r="571" spans="1:30" x14ac:dyDescent="0.2">
      <c r="A571" s="399">
        <v>1019</v>
      </c>
      <c r="B571" s="399" t="s">
        <v>28</v>
      </c>
      <c r="C571" s="21">
        <f t="shared" si="107"/>
        <v>0.64273491609524147</v>
      </c>
      <c r="D571" s="21">
        <f t="shared" si="107"/>
        <v>0.60811603873382702</v>
      </c>
      <c r="E571" s="21">
        <f t="shared" si="107"/>
        <v>0.61057556237901334</v>
      </c>
      <c r="F571" s="21">
        <f t="shared" si="107"/>
        <v>0.62662338736354617</v>
      </c>
      <c r="G571" s="21">
        <f t="shared" si="107"/>
        <v>0.52802315173031111</v>
      </c>
      <c r="H571" s="21">
        <f t="shared" si="107"/>
        <v>0.67449707048380869</v>
      </c>
      <c r="I571" s="21">
        <f t="shared" si="107"/>
        <v>0.52902445849890856</v>
      </c>
      <c r="J571" s="21">
        <f t="shared" si="107"/>
        <v>0.60754028947241323</v>
      </c>
      <c r="K571" s="21">
        <f t="shared" si="107"/>
        <v>0.52280753656969536</v>
      </c>
      <c r="L571" s="21">
        <f t="shared" si="107"/>
        <v>0.62634446457847959</v>
      </c>
      <c r="M571" s="21">
        <f t="shared" si="107"/>
        <v>0.59986771751393952</v>
      </c>
      <c r="N571" s="21">
        <f t="shared" si="107"/>
        <v>0.57711641532674185</v>
      </c>
      <c r="O571" s="404">
        <f t="shared" si="107"/>
        <v>0.59339820169755875</v>
      </c>
      <c r="Q571" s="399">
        <v>1019</v>
      </c>
      <c r="R571" s="399" t="s">
        <v>28</v>
      </c>
      <c r="S571" s="21">
        <f t="shared" si="108"/>
        <v>0.64273491609524147</v>
      </c>
      <c r="T571" s="21">
        <f t="shared" si="108"/>
        <v>0.62493250311749393</v>
      </c>
      <c r="U571" s="21">
        <f t="shared" si="108"/>
        <v>0.62013722681440941</v>
      </c>
      <c r="V571" s="21">
        <f t="shared" si="108"/>
        <v>0.62177207749165175</v>
      </c>
      <c r="W571" s="21">
        <f t="shared" si="108"/>
        <v>0.60156411061402815</v>
      </c>
      <c r="X571" s="21">
        <f t="shared" si="108"/>
        <v>0.61302422889274788</v>
      </c>
      <c r="Y571" s="21">
        <f t="shared" si="108"/>
        <v>0.59919996868221193</v>
      </c>
      <c r="Z571" s="21">
        <f t="shared" si="108"/>
        <v>0.60024362825386657</v>
      </c>
      <c r="AA571" s="21">
        <f t="shared" si="108"/>
        <v>0.59104323111390422</v>
      </c>
      <c r="AB571" s="21">
        <f t="shared" si="108"/>
        <v>0.59433587179251923</v>
      </c>
      <c r="AC571" s="21">
        <f t="shared" si="108"/>
        <v>0.59483163833528718</v>
      </c>
      <c r="AD571" s="21">
        <f t="shared" si="108"/>
        <v>0.59339820169755875</v>
      </c>
    </row>
    <row r="572" spans="1:30" x14ac:dyDescent="0.2">
      <c r="A572" s="399">
        <v>1020</v>
      </c>
      <c r="B572" s="399" t="s">
        <v>29</v>
      </c>
      <c r="C572" s="21">
        <f t="shared" si="107"/>
        <v>0.91888395786280674</v>
      </c>
      <c r="D572" s="21">
        <f t="shared" si="107"/>
        <v>0.8046845856938305</v>
      </c>
      <c r="E572" s="21">
        <f t="shared" si="107"/>
        <v>0.86038764940490053</v>
      </c>
      <c r="F572" s="21">
        <f t="shared" si="107"/>
        <v>0.82538777127182261</v>
      </c>
      <c r="G572" s="21">
        <f t="shared" si="107"/>
        <v>0.7837653424336033</v>
      </c>
      <c r="H572" s="21">
        <f t="shared" si="107"/>
        <v>0.94859003695306154</v>
      </c>
      <c r="I572" s="21">
        <f t="shared" si="107"/>
        <v>0.71953502126586244</v>
      </c>
      <c r="J572" s="21">
        <f t="shared" si="107"/>
        <v>0.90439272830161999</v>
      </c>
      <c r="K572" s="21">
        <f t="shared" si="107"/>
        <v>0.78870040061482605</v>
      </c>
      <c r="L572" s="21">
        <f t="shared" si="107"/>
        <v>0.88422038927887681</v>
      </c>
      <c r="M572" s="21">
        <f t="shared" si="107"/>
        <v>0.89458246767046556</v>
      </c>
      <c r="N572" s="21">
        <f t="shared" si="107"/>
        <v>0.87023520447360792</v>
      </c>
      <c r="O572" s="404">
        <f t="shared" si="107"/>
        <v>0.84766637550947044</v>
      </c>
      <c r="Q572" s="399">
        <v>1020</v>
      </c>
      <c r="R572" s="399" t="s">
        <v>29</v>
      </c>
      <c r="S572" s="21">
        <f t="shared" si="108"/>
        <v>0.91888395786280674</v>
      </c>
      <c r="T572" s="21">
        <f t="shared" si="108"/>
        <v>0.86014182898223535</v>
      </c>
      <c r="U572" s="21">
        <f t="shared" si="108"/>
        <v>0.86022466482869619</v>
      </c>
      <c r="V572" s="21">
        <f t="shared" si="108"/>
        <v>0.8511219357267209</v>
      </c>
      <c r="W572" s="21">
        <f t="shared" si="108"/>
        <v>0.83776895934691498</v>
      </c>
      <c r="X572" s="21">
        <f t="shared" si="108"/>
        <v>0.85471559749318671</v>
      </c>
      <c r="Y572" s="21">
        <f t="shared" si="108"/>
        <v>0.83373657043664806</v>
      </c>
      <c r="Z572" s="21">
        <f t="shared" si="108"/>
        <v>0.84206244028833865</v>
      </c>
      <c r="AA572" s="21">
        <f t="shared" si="108"/>
        <v>0.83592800439534798</v>
      </c>
      <c r="AB572" s="21">
        <f t="shared" si="108"/>
        <v>0.84071743892335737</v>
      </c>
      <c r="AC572" s="21">
        <f t="shared" si="108"/>
        <v>0.84560389489873578</v>
      </c>
      <c r="AD572" s="21">
        <f t="shared" si="108"/>
        <v>0.84766637550947022</v>
      </c>
    </row>
    <row r="573" spans="1:30" x14ac:dyDescent="0.2">
      <c r="A573" s="399">
        <v>1021</v>
      </c>
      <c r="B573" s="399" t="s">
        <v>30</v>
      </c>
      <c r="C573" s="21">
        <f t="shared" ref="C573:O583" si="109">+C416/(C49*10^6)</f>
        <v>1.6616044375108339</v>
      </c>
      <c r="D573" s="21">
        <f t="shared" si="109"/>
        <v>1.1857615872464271</v>
      </c>
      <c r="E573" s="21">
        <f t="shared" si="109"/>
        <v>1.2762690658531903</v>
      </c>
      <c r="F573" s="21">
        <f t="shared" si="109"/>
        <v>1.1711786660732708</v>
      </c>
      <c r="G573" s="21">
        <f t="shared" si="109"/>
        <v>1.1547545030726849</v>
      </c>
      <c r="H573" s="21">
        <f t="shared" si="109"/>
        <v>1.6484178460517271</v>
      </c>
      <c r="I573" s="21">
        <f t="shared" si="109"/>
        <v>1.3783375674196825</v>
      </c>
      <c r="J573" s="21">
        <f t="shared" si="109"/>
        <v>1.3817903265301776</v>
      </c>
      <c r="K573" s="21">
        <f t="shared" si="109"/>
        <v>1.3180916673869825</v>
      </c>
      <c r="L573" s="21">
        <f t="shared" si="109"/>
        <v>1.4016620259241479</v>
      </c>
      <c r="M573" s="21">
        <f t="shared" si="109"/>
        <v>1.2373300291483833</v>
      </c>
      <c r="N573" s="21">
        <f t="shared" si="109"/>
        <v>1.3391874215364679</v>
      </c>
      <c r="O573" s="404">
        <f t="shared" si="109"/>
        <v>1.3411203839672712</v>
      </c>
      <c r="Q573" s="399">
        <v>1021</v>
      </c>
      <c r="R573" s="399" t="s">
        <v>30</v>
      </c>
      <c r="S573" s="21">
        <f t="shared" ref="S573:AD583" si="110">+S416/(S49*10^6)</f>
        <v>1.6616044375108339</v>
      </c>
      <c r="T573" s="21">
        <f t="shared" si="110"/>
        <v>1.4162917158868877</v>
      </c>
      <c r="U573" s="21">
        <f t="shared" si="110"/>
        <v>1.368094267787189</v>
      </c>
      <c r="V573" s="21">
        <f t="shared" si="110"/>
        <v>1.3156529621079682</v>
      </c>
      <c r="W573" s="21">
        <f t="shared" si="110"/>
        <v>1.2830391801021865</v>
      </c>
      <c r="X573" s="21">
        <f t="shared" si="110"/>
        <v>1.3390871387401475</v>
      </c>
      <c r="Y573" s="21">
        <f t="shared" si="110"/>
        <v>1.3452451447045892</v>
      </c>
      <c r="Z573" s="21">
        <f t="shared" si="110"/>
        <v>1.3498448789691475</v>
      </c>
      <c r="AA573" s="21">
        <f t="shared" si="110"/>
        <v>1.3463413081420303</v>
      </c>
      <c r="AB573" s="21">
        <f t="shared" si="110"/>
        <v>1.3519018962128289</v>
      </c>
      <c r="AC573" s="21">
        <f t="shared" si="110"/>
        <v>1.3413061833016406</v>
      </c>
      <c r="AD573" s="21">
        <f t="shared" si="110"/>
        <v>1.3411203839672712</v>
      </c>
    </row>
    <row r="574" spans="1:30" x14ac:dyDescent="0.2">
      <c r="A574" s="399">
        <v>1022</v>
      </c>
      <c r="B574" s="399" t="s">
        <v>31</v>
      </c>
      <c r="C574" s="21">
        <f t="shared" si="109"/>
        <v>0.64113974862000878</v>
      </c>
      <c r="D574" s="21">
        <f t="shared" si="109"/>
        <v>0.60085745574344362</v>
      </c>
      <c r="E574" s="21">
        <f t="shared" si="109"/>
        <v>0.62177111792390527</v>
      </c>
      <c r="F574" s="21">
        <f t="shared" si="109"/>
        <v>0.60503117530798689</v>
      </c>
      <c r="G574" s="21">
        <f t="shared" si="109"/>
        <v>0.53200905670414911</v>
      </c>
      <c r="H574" s="21">
        <f t="shared" si="109"/>
        <v>0.69133111237167089</v>
      </c>
      <c r="I574" s="21">
        <f t="shared" si="109"/>
        <v>0.4749445705048348</v>
      </c>
      <c r="J574" s="21">
        <f t="shared" si="109"/>
        <v>0.56110248915789385</v>
      </c>
      <c r="K574" s="21">
        <f t="shared" si="109"/>
        <v>0.53016374645368769</v>
      </c>
      <c r="L574" s="21">
        <f t="shared" si="109"/>
        <v>0.57255840022759263</v>
      </c>
      <c r="M574" s="21">
        <f t="shared" si="109"/>
        <v>0.56879241263450908</v>
      </c>
      <c r="N574" s="21">
        <f t="shared" si="109"/>
        <v>0.54269283921610512</v>
      </c>
      <c r="O574" s="404">
        <f t="shared" si="109"/>
        <v>0.575308755584089</v>
      </c>
      <c r="Q574" s="399">
        <v>1022</v>
      </c>
      <c r="R574" s="399" t="s">
        <v>31</v>
      </c>
      <c r="S574" s="21">
        <f t="shared" si="110"/>
        <v>0.64113974862000878</v>
      </c>
      <c r="T574" s="21">
        <f t="shared" si="110"/>
        <v>0.62087071599017829</v>
      </c>
      <c r="U574" s="21">
        <f t="shared" si="110"/>
        <v>0.6211698361291782</v>
      </c>
      <c r="V574" s="21">
        <f t="shared" si="110"/>
        <v>0.61705368417792883</v>
      </c>
      <c r="W574" s="21">
        <f t="shared" si="110"/>
        <v>0.59911391683348969</v>
      </c>
      <c r="X574" s="21">
        <f t="shared" si="110"/>
        <v>0.61413876212466934</v>
      </c>
      <c r="Y574" s="21">
        <f t="shared" si="110"/>
        <v>0.59052348233808127</v>
      </c>
      <c r="Z574" s="21">
        <f t="shared" si="110"/>
        <v>0.58677719169968512</v>
      </c>
      <c r="AA574" s="21">
        <f t="shared" si="110"/>
        <v>0.58005380667859752</v>
      </c>
      <c r="AB574" s="21">
        <f t="shared" si="110"/>
        <v>0.57928722243742647</v>
      </c>
      <c r="AC574" s="21">
        <f t="shared" si="110"/>
        <v>0.57831825981969354</v>
      </c>
      <c r="AD574" s="21">
        <f t="shared" si="110"/>
        <v>0.57530875558408889</v>
      </c>
    </row>
    <row r="575" spans="1:30" x14ac:dyDescent="0.2">
      <c r="A575" s="399">
        <v>1023</v>
      </c>
      <c r="B575" s="399" t="s">
        <v>32</v>
      </c>
      <c r="C575" s="21">
        <f t="shared" si="109"/>
        <v>0.92393900424728659</v>
      </c>
      <c r="D575" s="21">
        <f t="shared" si="109"/>
        <v>0.8050641779927239</v>
      </c>
      <c r="E575" s="21">
        <f t="shared" si="109"/>
        <v>0.83772322025587309</v>
      </c>
      <c r="F575" s="21">
        <f t="shared" si="109"/>
        <v>0.74305704959763508</v>
      </c>
      <c r="G575" s="21">
        <f t="shared" si="109"/>
        <v>0.69215080332884071</v>
      </c>
      <c r="H575" s="21">
        <f t="shared" si="109"/>
        <v>0.81705020847202259</v>
      </c>
      <c r="I575" s="21">
        <f t="shared" si="109"/>
        <v>0.75046116316889955</v>
      </c>
      <c r="J575" s="21">
        <f t="shared" si="109"/>
        <v>0.83579769164222562</v>
      </c>
      <c r="K575" s="21">
        <f t="shared" si="109"/>
        <v>0.81532448238703537</v>
      </c>
      <c r="L575" s="21">
        <f t="shared" si="109"/>
        <v>0.91325566160275595</v>
      </c>
      <c r="M575" s="21">
        <f t="shared" si="109"/>
        <v>0.77778417127427024</v>
      </c>
      <c r="N575" s="21">
        <f t="shared" si="109"/>
        <v>0.86412533515823953</v>
      </c>
      <c r="O575" s="404">
        <f t="shared" si="109"/>
        <v>0.81226996184339095</v>
      </c>
      <c r="Q575" s="399">
        <v>1023</v>
      </c>
      <c r="R575" s="399" t="s">
        <v>32</v>
      </c>
      <c r="S575" s="21">
        <f t="shared" si="110"/>
        <v>0.92393900424728659</v>
      </c>
      <c r="T575" s="21">
        <f t="shared" si="110"/>
        <v>0.86186365865620407</v>
      </c>
      <c r="U575" s="21">
        <f t="shared" si="110"/>
        <v>0.85375445952269546</v>
      </c>
      <c r="V575" s="21">
        <f t="shared" si="110"/>
        <v>0.82417109908407371</v>
      </c>
      <c r="W575" s="21">
        <f t="shared" si="110"/>
        <v>0.79722545220343433</v>
      </c>
      <c r="X575" s="21">
        <f t="shared" si="110"/>
        <v>0.80034773699642059</v>
      </c>
      <c r="Y575" s="21">
        <f t="shared" si="110"/>
        <v>0.79238207189912235</v>
      </c>
      <c r="Z575" s="21">
        <f t="shared" si="110"/>
        <v>0.79793003823400943</v>
      </c>
      <c r="AA575" s="21">
        <f t="shared" si="110"/>
        <v>0.79991564865029485</v>
      </c>
      <c r="AB575" s="21">
        <f t="shared" si="110"/>
        <v>0.81075367277770216</v>
      </c>
      <c r="AC575" s="21">
        <f t="shared" si="110"/>
        <v>0.80773475995643595</v>
      </c>
      <c r="AD575" s="21">
        <f t="shared" si="110"/>
        <v>0.81226996184339095</v>
      </c>
    </row>
    <row r="576" spans="1:30" x14ac:dyDescent="0.2">
      <c r="A576" s="399">
        <v>1024</v>
      </c>
      <c r="B576" s="399" t="s">
        <v>33</v>
      </c>
      <c r="C576" s="21">
        <f t="shared" si="109"/>
        <v>0.68123074989897492</v>
      </c>
      <c r="D576" s="21">
        <f t="shared" si="109"/>
        <v>0.66436387196707225</v>
      </c>
      <c r="E576" s="21">
        <f t="shared" si="109"/>
        <v>0.66634364031842386</v>
      </c>
      <c r="F576" s="21">
        <f t="shared" si="109"/>
        <v>0.64409343432236965</v>
      </c>
      <c r="G576" s="21">
        <f t="shared" si="109"/>
        <v>0.61214403925624206</v>
      </c>
      <c r="H576" s="21">
        <f t="shared" si="109"/>
        <v>0.77247384124563889</v>
      </c>
      <c r="I576" s="21">
        <f t="shared" si="109"/>
        <v>0.59336689180254498</v>
      </c>
      <c r="J576" s="21">
        <f t="shared" si="109"/>
        <v>0.70835030152383627</v>
      </c>
      <c r="K576" s="21">
        <f t="shared" si="109"/>
        <v>0.67837394489637592</v>
      </c>
      <c r="L576" s="21">
        <f t="shared" si="109"/>
        <v>0.70539946061232306</v>
      </c>
      <c r="M576" s="21">
        <f t="shared" si="109"/>
        <v>0.71127188508452777</v>
      </c>
      <c r="N576" s="21">
        <f t="shared" si="109"/>
        <v>0.69379639631731771</v>
      </c>
      <c r="O576" s="404">
        <f t="shared" si="109"/>
        <v>0.67596963838646273</v>
      </c>
      <c r="Q576" s="399">
        <v>1024</v>
      </c>
      <c r="R576" s="399" t="s">
        <v>33</v>
      </c>
      <c r="S576" s="21">
        <f t="shared" si="110"/>
        <v>0.68123074989897492</v>
      </c>
      <c r="T576" s="21">
        <f t="shared" si="110"/>
        <v>0.67261763232348082</v>
      </c>
      <c r="U576" s="21">
        <f t="shared" si="110"/>
        <v>0.67052491581723295</v>
      </c>
      <c r="V576" s="21">
        <f t="shared" si="110"/>
        <v>0.66389296462095582</v>
      </c>
      <c r="W576" s="21">
        <f t="shared" si="110"/>
        <v>0.65363459578528849</v>
      </c>
      <c r="X576" s="21">
        <f t="shared" si="110"/>
        <v>0.67199213989929296</v>
      </c>
      <c r="Y576" s="21">
        <f t="shared" si="110"/>
        <v>0.65966202855446865</v>
      </c>
      <c r="Z576" s="21">
        <f t="shared" si="110"/>
        <v>0.66560142094310182</v>
      </c>
      <c r="AA576" s="21">
        <f t="shared" si="110"/>
        <v>0.66706035181160717</v>
      </c>
      <c r="AB576" s="21">
        <f t="shared" si="110"/>
        <v>0.67078971006942856</v>
      </c>
      <c r="AC576" s="21">
        <f t="shared" si="110"/>
        <v>0.67436251898995647</v>
      </c>
      <c r="AD576" s="21">
        <f t="shared" si="110"/>
        <v>0.67596963838646273</v>
      </c>
    </row>
    <row r="577" spans="1:30" x14ac:dyDescent="0.2">
      <c r="A577" s="399">
        <v>1025</v>
      </c>
      <c r="B577" s="399" t="s">
        <v>34</v>
      </c>
      <c r="C577" s="21">
        <f t="shared" si="109"/>
        <v>0.90435016954104741</v>
      </c>
      <c r="D577" s="21">
        <f t="shared" si="109"/>
        <v>0.88979251184540586</v>
      </c>
      <c r="E577" s="21">
        <f t="shared" si="109"/>
        <v>0.91721245811757535</v>
      </c>
      <c r="F577" s="21">
        <f t="shared" si="109"/>
        <v>0.87271424707456646</v>
      </c>
      <c r="G577" s="21">
        <f t="shared" si="109"/>
        <v>0.77872174523771986</v>
      </c>
      <c r="H577" s="21">
        <f t="shared" si="109"/>
        <v>0.9930222780725434</v>
      </c>
      <c r="I577" s="21">
        <f t="shared" si="109"/>
        <v>0.79110298756024322</v>
      </c>
      <c r="J577" s="21">
        <f t="shared" si="109"/>
        <v>0.84686513552491471</v>
      </c>
      <c r="K577" s="21">
        <f t="shared" si="109"/>
        <v>0.85045495971470086</v>
      </c>
      <c r="L577" s="21">
        <f t="shared" si="109"/>
        <v>0.88067584769471796</v>
      </c>
      <c r="M577" s="21">
        <f t="shared" si="109"/>
        <v>0.83214589314867982</v>
      </c>
      <c r="N577" s="21">
        <f t="shared" si="109"/>
        <v>0.77893536738465019</v>
      </c>
      <c r="O577" s="404">
        <f t="shared" si="109"/>
        <v>0.85876009020115984</v>
      </c>
      <c r="Q577" s="399">
        <v>1025</v>
      </c>
      <c r="R577" s="399" t="s">
        <v>34</v>
      </c>
      <c r="S577" s="21">
        <f t="shared" si="110"/>
        <v>0.90435016954104741</v>
      </c>
      <c r="T577" s="21">
        <f t="shared" si="110"/>
        <v>0.89709641579964605</v>
      </c>
      <c r="U577" s="21">
        <f t="shared" si="110"/>
        <v>0.90386046535446984</v>
      </c>
      <c r="V577" s="21">
        <f t="shared" si="110"/>
        <v>0.89562030984891716</v>
      </c>
      <c r="W577" s="21">
        <f t="shared" si="110"/>
        <v>0.87129563488808726</v>
      </c>
      <c r="X577" s="21">
        <f t="shared" si="110"/>
        <v>0.89092395960889714</v>
      </c>
      <c r="Y577" s="21">
        <f t="shared" si="110"/>
        <v>0.87440631435887195</v>
      </c>
      <c r="Z577" s="21">
        <f t="shared" si="110"/>
        <v>0.87071257681492908</v>
      </c>
      <c r="AA577" s="21">
        <f t="shared" si="110"/>
        <v>0.86827389286006718</v>
      </c>
      <c r="AB577" s="21">
        <f t="shared" si="110"/>
        <v>0.86953973796196271</v>
      </c>
      <c r="AC577" s="21">
        <f t="shared" si="110"/>
        <v>0.86609567870228188</v>
      </c>
      <c r="AD577" s="21">
        <f t="shared" si="110"/>
        <v>0.85876009020115984</v>
      </c>
    </row>
    <row r="578" spans="1:30" x14ac:dyDescent="0.2">
      <c r="A578" s="399">
        <v>1026</v>
      </c>
      <c r="B578" s="399" t="s">
        <v>35</v>
      </c>
      <c r="C578" s="21">
        <f t="shared" si="109"/>
        <v>0.70542332599263025</v>
      </c>
      <c r="D578" s="21">
        <f t="shared" si="109"/>
        <v>0.65850549003660019</v>
      </c>
      <c r="E578" s="21">
        <f t="shared" si="109"/>
        <v>0.74365825208530489</v>
      </c>
      <c r="F578" s="21">
        <f t="shared" si="109"/>
        <v>0.70128907819657638</v>
      </c>
      <c r="G578" s="21">
        <f t="shared" si="109"/>
        <v>0.68432383288227328</v>
      </c>
      <c r="H578" s="21">
        <f t="shared" si="109"/>
        <v>0.86063933512860991</v>
      </c>
      <c r="I578" s="21">
        <f t="shared" si="109"/>
        <v>0.66417926363840452</v>
      </c>
      <c r="J578" s="21">
        <f t="shared" si="109"/>
        <v>0.8157236923841471</v>
      </c>
      <c r="K578" s="21">
        <f t="shared" si="109"/>
        <v>0.77792195161486399</v>
      </c>
      <c r="L578" s="21">
        <f t="shared" si="109"/>
        <v>0.84438433623090559</v>
      </c>
      <c r="M578" s="21">
        <f t="shared" si="109"/>
        <v>0.8752714285714287</v>
      </c>
      <c r="N578" s="21">
        <f t="shared" si="109"/>
        <v>0.76054154715527211</v>
      </c>
      <c r="O578" s="404">
        <f t="shared" si="109"/>
        <v>0.75516243222498325</v>
      </c>
      <c r="Q578" s="399">
        <v>1026</v>
      </c>
      <c r="R578" s="399" t="s">
        <v>35</v>
      </c>
      <c r="S578" s="21">
        <f t="shared" si="110"/>
        <v>0.70542332599263025</v>
      </c>
      <c r="T578" s="21">
        <f t="shared" si="110"/>
        <v>0.68114569194995955</v>
      </c>
      <c r="U578" s="21">
        <f t="shared" si="110"/>
        <v>0.70136482061503425</v>
      </c>
      <c r="V578" s="21">
        <f t="shared" si="110"/>
        <v>0.70134500557155777</v>
      </c>
      <c r="W578" s="21">
        <f t="shared" si="110"/>
        <v>0.69795607624564304</v>
      </c>
      <c r="X578" s="21">
        <f t="shared" si="110"/>
        <v>0.72292808170363188</v>
      </c>
      <c r="Y578" s="21">
        <f t="shared" si="110"/>
        <v>0.71352829894993952</v>
      </c>
      <c r="Z578" s="21">
        <f t="shared" si="110"/>
        <v>0.72643575594319632</v>
      </c>
      <c r="AA578" s="21">
        <f t="shared" si="110"/>
        <v>0.73232157582158974</v>
      </c>
      <c r="AB578" s="21">
        <f t="shared" si="110"/>
        <v>0.7434071631324094</v>
      </c>
      <c r="AC578" s="21">
        <f t="shared" si="110"/>
        <v>0.75468277599633526</v>
      </c>
      <c r="AD578" s="21">
        <f t="shared" si="110"/>
        <v>0.75516243222498325</v>
      </c>
    </row>
    <row r="579" spans="1:30" x14ac:dyDescent="0.2">
      <c r="A579" s="399">
        <v>1027</v>
      </c>
      <c r="B579" s="399" t="s">
        <v>36</v>
      </c>
      <c r="C579" s="21">
        <f t="shared" si="109"/>
        <v>1.0815580328254601</v>
      </c>
      <c r="D579" s="21">
        <f t="shared" si="109"/>
        <v>1.0304169272758288</v>
      </c>
      <c r="E579" s="21">
        <f t="shared" si="109"/>
        <v>1.0256993438666093</v>
      </c>
      <c r="F579" s="21">
        <f t="shared" si="109"/>
        <v>0.97152850931921775</v>
      </c>
      <c r="G579" s="21">
        <f t="shared" si="109"/>
        <v>0.88676427208638353</v>
      </c>
      <c r="H579" s="21">
        <f t="shared" si="109"/>
        <v>1.1663297896403528</v>
      </c>
      <c r="I579" s="21">
        <f t="shared" si="109"/>
        <v>0.92333369236108609</v>
      </c>
      <c r="J579" s="21">
        <f t="shared" si="109"/>
        <v>1.0551582274313558</v>
      </c>
      <c r="K579" s="21">
        <f t="shared" si="109"/>
        <v>0.94188300856774587</v>
      </c>
      <c r="L579" s="21">
        <f t="shared" si="109"/>
        <v>1.1061425626498758</v>
      </c>
      <c r="M579" s="21">
        <f t="shared" si="109"/>
        <v>1.0288351573187415</v>
      </c>
      <c r="N579" s="21">
        <f t="shared" si="109"/>
        <v>1.0434769767376446</v>
      </c>
      <c r="O579" s="404">
        <f t="shared" si="109"/>
        <v>1.0181439580984946</v>
      </c>
      <c r="Q579" s="399">
        <v>1027</v>
      </c>
      <c r="R579" s="399" t="s">
        <v>36</v>
      </c>
      <c r="S579" s="21">
        <f t="shared" si="110"/>
        <v>1.0815580328254601</v>
      </c>
      <c r="T579" s="21">
        <f t="shared" si="110"/>
        <v>1.0555527525588388</v>
      </c>
      <c r="U579" s="21">
        <f t="shared" si="110"/>
        <v>1.0453257331312105</v>
      </c>
      <c r="V579" s="21">
        <f t="shared" si="110"/>
        <v>1.0257197643823763</v>
      </c>
      <c r="W579" s="21">
        <f t="shared" si="110"/>
        <v>0.99723124596012425</v>
      </c>
      <c r="X579" s="21">
        <f t="shared" si="110"/>
        <v>1.0235062935817649</v>
      </c>
      <c r="Y579" s="21">
        <f t="shared" si="110"/>
        <v>1.0071049274703483</v>
      </c>
      <c r="Z579" s="21">
        <f t="shared" si="110"/>
        <v>1.0133288132933522</v>
      </c>
      <c r="AA579" s="21">
        <f t="shared" si="110"/>
        <v>1.0048321340763315</v>
      </c>
      <c r="AB579" s="21">
        <f t="shared" si="110"/>
        <v>1.0146382144665347</v>
      </c>
      <c r="AC579" s="21">
        <f t="shared" si="110"/>
        <v>1.0159197279398779</v>
      </c>
      <c r="AD579" s="21">
        <f t="shared" si="110"/>
        <v>1.0181439580984943</v>
      </c>
    </row>
    <row r="580" spans="1:30" x14ac:dyDescent="0.2">
      <c r="A580" s="399">
        <v>1028</v>
      </c>
      <c r="B580" s="399" t="s">
        <v>37</v>
      </c>
      <c r="C580" s="21">
        <f t="shared" si="109"/>
        <v>1.1408716465345639</v>
      </c>
      <c r="D580" s="21">
        <f t="shared" si="109"/>
        <v>1.1583185311267654</v>
      </c>
      <c r="E580" s="21">
        <f t="shared" si="109"/>
        <v>1.1759648817095627</v>
      </c>
      <c r="F580" s="21">
        <f t="shared" si="109"/>
        <v>1.1462196034523502</v>
      </c>
      <c r="G580" s="21">
        <f t="shared" si="109"/>
        <v>1.0724684846742585</v>
      </c>
      <c r="H580" s="21">
        <f t="shared" si="109"/>
        <v>1.3317263598168698</v>
      </c>
      <c r="I580" s="21">
        <f t="shared" si="109"/>
        <v>1.0899209074091494</v>
      </c>
      <c r="J580" s="21">
        <f t="shared" si="109"/>
        <v>1.2026167357759499</v>
      </c>
      <c r="K580" s="21">
        <f t="shared" si="109"/>
        <v>1.112008324579832</v>
      </c>
      <c r="L580" s="21">
        <f t="shared" si="109"/>
        <v>1.2192936631216127</v>
      </c>
      <c r="M580" s="21">
        <f t="shared" si="109"/>
        <v>1.1661315022750016</v>
      </c>
      <c r="N580" s="21">
        <f t="shared" si="109"/>
        <v>1.1477973194641167</v>
      </c>
      <c r="O580" s="404">
        <f t="shared" si="109"/>
        <v>1.1615237051310912</v>
      </c>
      <c r="Q580" s="399">
        <v>1028</v>
      </c>
      <c r="R580" s="399" t="s">
        <v>37</v>
      </c>
      <c r="S580" s="21">
        <f t="shared" si="110"/>
        <v>1.1408716465345639</v>
      </c>
      <c r="T580" s="21">
        <f t="shared" si="110"/>
        <v>1.1496241468129837</v>
      </c>
      <c r="U580" s="21">
        <f t="shared" si="110"/>
        <v>1.1582290557810428</v>
      </c>
      <c r="V580" s="21">
        <f t="shared" si="110"/>
        <v>1.1552003005359417</v>
      </c>
      <c r="W580" s="21">
        <f t="shared" si="110"/>
        <v>1.1386927844372421</v>
      </c>
      <c r="X580" s="21">
        <f t="shared" si="110"/>
        <v>1.1682577439028201</v>
      </c>
      <c r="Y580" s="21">
        <f t="shared" si="110"/>
        <v>1.1560803282863463</v>
      </c>
      <c r="Z580" s="21">
        <f t="shared" si="110"/>
        <v>1.1621284930376017</v>
      </c>
      <c r="AA580" s="21">
        <f t="shared" si="110"/>
        <v>1.1561838326628402</v>
      </c>
      <c r="AB580" s="21">
        <f t="shared" si="110"/>
        <v>1.1624320417448231</v>
      </c>
      <c r="AC580" s="21">
        <f t="shared" si="110"/>
        <v>1.1627730017054245</v>
      </c>
      <c r="AD580" s="21">
        <f t="shared" si="110"/>
        <v>1.1615237051310912</v>
      </c>
    </row>
    <row r="581" spans="1:30" x14ac:dyDescent="0.2">
      <c r="A581" s="399">
        <v>1029</v>
      </c>
      <c r="B581" s="399" t="s">
        <v>38</v>
      </c>
      <c r="C581" s="21">
        <f t="shared" si="109"/>
        <v>0.14163803930586757</v>
      </c>
      <c r="D581" s="21">
        <f t="shared" si="109"/>
        <v>0.12253680138628764</v>
      </c>
      <c r="E581" s="21">
        <f t="shared" si="109"/>
        <v>0.13040784055345084</v>
      </c>
      <c r="F581" s="21">
        <f t="shared" si="109"/>
        <v>0.12198543058648847</v>
      </c>
      <c r="G581" s="21">
        <f t="shared" si="109"/>
        <v>8.9484309573468757E-2</v>
      </c>
      <c r="H581" s="21">
        <f t="shared" si="109"/>
        <v>0.14825301311434791</v>
      </c>
      <c r="I581" s="21">
        <f t="shared" si="109"/>
        <v>0.13739234238217352</v>
      </c>
      <c r="J581" s="21">
        <f t="shared" si="109"/>
        <v>0.15391068514192455</v>
      </c>
      <c r="K581" s="21">
        <f t="shared" si="109"/>
        <v>0.12532362129322933</v>
      </c>
      <c r="L581" s="21">
        <f t="shared" si="109"/>
        <v>0.14047808962732508</v>
      </c>
      <c r="M581" s="21">
        <f t="shared" si="109"/>
        <v>0.14772165119363395</v>
      </c>
      <c r="N581" s="21">
        <f t="shared" si="109"/>
        <v>0.13836339840423853</v>
      </c>
      <c r="O581" s="404">
        <f t="shared" si="109"/>
        <v>0.132926187854605</v>
      </c>
      <c r="Q581" s="399">
        <v>1029</v>
      </c>
      <c r="R581" s="399" t="s">
        <v>38</v>
      </c>
      <c r="S581" s="21">
        <f t="shared" si="110"/>
        <v>0.14163803930586757</v>
      </c>
      <c r="T581" s="21">
        <f t="shared" si="110"/>
        <v>0.13203700445179567</v>
      </c>
      <c r="U581" s="21">
        <f t="shared" si="110"/>
        <v>0.131469788727548</v>
      </c>
      <c r="V581" s="21">
        <f t="shared" si="110"/>
        <v>0.12890431246548523</v>
      </c>
      <c r="W581" s="21">
        <f t="shared" si="110"/>
        <v>0.12070143819346205</v>
      </c>
      <c r="X581" s="21">
        <f t="shared" si="110"/>
        <v>0.12504576659038902</v>
      </c>
      <c r="Y581" s="21">
        <f t="shared" si="110"/>
        <v>0.12701145487735632</v>
      </c>
      <c r="Z581" s="21">
        <f t="shared" si="110"/>
        <v>0.13045155230697456</v>
      </c>
      <c r="AA581" s="21">
        <f t="shared" si="110"/>
        <v>0.12986020822132072</v>
      </c>
      <c r="AB581" s="21">
        <f t="shared" si="110"/>
        <v>0.13090719802356643</v>
      </c>
      <c r="AC581" s="21">
        <f t="shared" si="110"/>
        <v>0.13241393705033566</v>
      </c>
      <c r="AD581" s="21">
        <f t="shared" si="110"/>
        <v>0.132926187854605</v>
      </c>
    </row>
    <row r="582" spans="1:30" x14ac:dyDescent="0.2">
      <c r="A582" s="400">
        <v>1030</v>
      </c>
      <c r="B582" s="400" t="s">
        <v>18</v>
      </c>
      <c r="C582" s="23">
        <f t="shared" si="109"/>
        <v>0.68752607170024294</v>
      </c>
      <c r="D582" s="23">
        <f t="shared" si="109"/>
        <v>0.66126922527498688</v>
      </c>
      <c r="E582" s="23">
        <f t="shared" si="109"/>
        <v>0.66251908856612951</v>
      </c>
      <c r="F582" s="23">
        <f t="shared" si="109"/>
        <v>0.6303697708003354</v>
      </c>
      <c r="G582" s="23">
        <f t="shared" si="109"/>
        <v>0.63263738269982106</v>
      </c>
      <c r="H582" s="23">
        <f t="shared" si="109"/>
        <v>0.76955445099474684</v>
      </c>
      <c r="I582" s="23">
        <f t="shared" si="109"/>
        <v>0.62620303502688257</v>
      </c>
      <c r="J582" s="23">
        <f t="shared" si="109"/>
        <v>0.74178584834834838</v>
      </c>
      <c r="K582" s="23">
        <f t="shared" si="109"/>
        <v>0.66556086451728136</v>
      </c>
      <c r="L582" s="23">
        <f t="shared" si="109"/>
        <v>0.67255420475757433</v>
      </c>
      <c r="M582" s="23">
        <f t="shared" si="109"/>
        <v>0.69668348629596699</v>
      </c>
      <c r="N582" s="23">
        <f t="shared" si="109"/>
        <v>0.68235903438554102</v>
      </c>
      <c r="O582" s="405">
        <f t="shared" si="109"/>
        <v>0.67623089060273711</v>
      </c>
      <c r="Q582" s="400">
        <v>1030</v>
      </c>
      <c r="R582" s="400" t="s">
        <v>18</v>
      </c>
      <c r="S582" s="23">
        <f t="shared" si="110"/>
        <v>0.68752607170024294</v>
      </c>
      <c r="T582" s="23">
        <f t="shared" si="110"/>
        <v>0.674199504561658</v>
      </c>
      <c r="U582" s="23">
        <f t="shared" si="110"/>
        <v>0.67029729142526073</v>
      </c>
      <c r="V582" s="23">
        <f t="shared" si="110"/>
        <v>0.66004533384368791</v>
      </c>
      <c r="W582" s="23">
        <f t="shared" si="110"/>
        <v>0.65463959152025231</v>
      </c>
      <c r="X582" s="23">
        <f t="shared" si="110"/>
        <v>0.67273556513789667</v>
      </c>
      <c r="Y582" s="23">
        <f t="shared" si="110"/>
        <v>0.66528224457176244</v>
      </c>
      <c r="Z582" s="23">
        <f t="shared" si="110"/>
        <v>0.67495883378463595</v>
      </c>
      <c r="AA582" s="23">
        <f t="shared" si="110"/>
        <v>0.67385631084236686</v>
      </c>
      <c r="AB582" s="23">
        <f t="shared" si="110"/>
        <v>0.67372785298002769</v>
      </c>
      <c r="AC582" s="23">
        <f t="shared" si="110"/>
        <v>0.67570564946763179</v>
      </c>
      <c r="AD582" s="23">
        <f t="shared" si="110"/>
        <v>0.67623089060273711</v>
      </c>
    </row>
    <row r="583" spans="1:30" x14ac:dyDescent="0.2">
      <c r="A583" s="401">
        <v>10300</v>
      </c>
      <c r="B583" s="401" t="s">
        <v>167</v>
      </c>
      <c r="C583" s="406">
        <f>+C426/(C59*10^6)</f>
        <v>1.0005955925055241</v>
      </c>
      <c r="D583" s="406">
        <f t="shared" si="109"/>
        <v>0.96565808329240388</v>
      </c>
      <c r="E583" s="406">
        <f t="shared" si="109"/>
        <v>0.90280217403302698</v>
      </c>
      <c r="F583" s="406">
        <f t="shared" si="109"/>
        <v>0.90548032761748432</v>
      </c>
      <c r="G583" s="406">
        <f t="shared" si="109"/>
        <v>0.8479002970324333</v>
      </c>
      <c r="H583" s="406">
        <f t="shared" si="109"/>
        <v>1.0204917772788615</v>
      </c>
      <c r="I583" s="406">
        <f t="shared" si="109"/>
        <v>0.79925120916652681</v>
      </c>
      <c r="J583" s="406">
        <f t="shared" si="109"/>
        <v>0.93721747732988492</v>
      </c>
      <c r="K583" s="406">
        <f t="shared" si="109"/>
        <v>0.82679649835555991</v>
      </c>
      <c r="L583" s="406">
        <f t="shared" si="109"/>
        <v>0.92947594603371719</v>
      </c>
      <c r="M583" s="406">
        <f t="shared" si="109"/>
        <v>0.92737770251798401</v>
      </c>
      <c r="N583" s="406">
        <f t="shared" si="109"/>
        <v>0.89337122691091142</v>
      </c>
      <c r="O583" s="406">
        <f t="shared" si="109"/>
        <v>0.910515290458209</v>
      </c>
      <c r="Q583" s="401">
        <v>10300</v>
      </c>
      <c r="R583" s="401" t="s">
        <v>167</v>
      </c>
      <c r="S583" s="406">
        <f>+S426/(S59*10^6)</f>
        <v>1.0005955925055241</v>
      </c>
      <c r="T583" s="406">
        <f t="shared" si="110"/>
        <v>0.98287780176128814</v>
      </c>
      <c r="U583" s="406">
        <f t="shared" si="110"/>
        <v>0.95576677108436903</v>
      </c>
      <c r="V583" s="406">
        <f t="shared" si="110"/>
        <v>0.94270579802316889</v>
      </c>
      <c r="W583" s="406">
        <f t="shared" si="110"/>
        <v>0.92359596217224893</v>
      </c>
      <c r="X583" s="406">
        <f t="shared" si="110"/>
        <v>0.9390643377735266</v>
      </c>
      <c r="Y583" s="406">
        <f t="shared" si="110"/>
        <v>0.91687066477294277</v>
      </c>
      <c r="Z583" s="406">
        <f t="shared" si="110"/>
        <v>0.91938094760301603</v>
      </c>
      <c r="AA583" s="406">
        <f t="shared" si="110"/>
        <v>0.90853373858118558</v>
      </c>
      <c r="AB583" s="406">
        <f t="shared" si="110"/>
        <v>0.91055974835473119</v>
      </c>
      <c r="AC583" s="406">
        <f t="shared" si="110"/>
        <v>0.91203665413741686</v>
      </c>
      <c r="AD583" s="406">
        <f t="shared" si="110"/>
        <v>0.91051529045820889</v>
      </c>
    </row>
    <row r="585" spans="1:30" x14ac:dyDescent="0.2">
      <c r="A585" s="397" t="s">
        <v>144</v>
      </c>
      <c r="B585" s="397" t="s">
        <v>164</v>
      </c>
      <c r="C585" s="397" t="s">
        <v>0</v>
      </c>
      <c r="D585" s="397" t="s">
        <v>1</v>
      </c>
      <c r="E585" s="397" t="s">
        <v>2</v>
      </c>
      <c r="F585" s="397" t="s">
        <v>3</v>
      </c>
      <c r="G585" s="397" t="s">
        <v>4</v>
      </c>
      <c r="H585" s="397" t="s">
        <v>5</v>
      </c>
      <c r="I585" s="397" t="s">
        <v>6</v>
      </c>
      <c r="J585" s="397" t="s">
        <v>7</v>
      </c>
      <c r="K585" s="397" t="s">
        <v>8</v>
      </c>
      <c r="L585" s="397" t="s">
        <v>9</v>
      </c>
      <c r="M585" s="397" t="s">
        <v>10</v>
      </c>
      <c r="N585" s="397" t="s">
        <v>11</v>
      </c>
      <c r="O585" s="397" t="s">
        <v>167</v>
      </c>
      <c r="Q585" s="397" t="s">
        <v>73</v>
      </c>
      <c r="R585" s="397" t="s">
        <v>164</v>
      </c>
      <c r="S585" s="397" t="s">
        <v>74</v>
      </c>
      <c r="T585" s="397" t="s">
        <v>75</v>
      </c>
      <c r="U585" s="397" t="s">
        <v>76</v>
      </c>
      <c r="V585" s="397" t="s">
        <v>77</v>
      </c>
      <c r="W585" s="397" t="s">
        <v>78</v>
      </c>
      <c r="X585" s="397" t="s">
        <v>79</v>
      </c>
      <c r="Y585" s="397" t="s">
        <v>80</v>
      </c>
      <c r="Z585" s="397" t="s">
        <v>81</v>
      </c>
      <c r="AA585" s="397" t="s">
        <v>82</v>
      </c>
      <c r="AB585" s="397" t="s">
        <v>83</v>
      </c>
      <c r="AC585" s="397" t="s">
        <v>84</v>
      </c>
      <c r="AD585" s="397" t="s">
        <v>85</v>
      </c>
    </row>
    <row r="586" spans="1:30" x14ac:dyDescent="0.2">
      <c r="A586" s="398"/>
      <c r="B586" s="398" t="s">
        <v>46</v>
      </c>
      <c r="C586" s="387"/>
      <c r="D586" s="387"/>
      <c r="E586" s="387"/>
      <c r="F586" s="387"/>
      <c r="G586" s="387"/>
      <c r="H586" s="387"/>
      <c r="I586" s="387"/>
      <c r="J586" s="387"/>
      <c r="K586" s="387"/>
      <c r="L586" s="387"/>
      <c r="M586" s="387"/>
      <c r="N586" s="387"/>
      <c r="O586" s="402"/>
      <c r="Q586" s="398"/>
      <c r="R586" s="398" t="s">
        <v>46</v>
      </c>
      <c r="S586" s="387"/>
      <c r="T586" s="387"/>
      <c r="U586" s="387"/>
      <c r="V586" s="387"/>
      <c r="W586" s="387"/>
      <c r="X586" s="387"/>
      <c r="Y586" s="387"/>
      <c r="Z586" s="387"/>
      <c r="AA586" s="387"/>
      <c r="AB586" s="387"/>
      <c r="AC586" s="387"/>
      <c r="AD586" s="387"/>
    </row>
    <row r="587" spans="1:30" x14ac:dyDescent="0.2">
      <c r="A587" s="399">
        <v>1004</v>
      </c>
      <c r="B587" s="399" t="s">
        <v>94</v>
      </c>
      <c r="C587" s="21">
        <f>+C430/(C32*10^6)</f>
        <v>1.2028849034339026E-2</v>
      </c>
      <c r="D587" s="21">
        <f t="shared" ref="D587:O587" si="111">+D430/(D32*10^6)</f>
        <v>1.1463966122892069E-2</v>
      </c>
      <c r="E587" s="21">
        <f t="shared" si="111"/>
        <v>8.0097615549640701E-3</v>
      </c>
      <c r="F587" s="21">
        <f t="shared" si="111"/>
        <v>7.9269933336293501E-3</v>
      </c>
      <c r="G587" s="21">
        <f t="shared" si="111"/>
        <v>8.5186621425109074E-3</v>
      </c>
      <c r="H587" s="21">
        <f t="shared" si="111"/>
        <v>1.0857447335938318E-2</v>
      </c>
      <c r="I587" s="21">
        <f t="shared" si="111"/>
        <v>7.9793181699983132E-3</v>
      </c>
      <c r="J587" s="21">
        <f t="shared" si="111"/>
        <v>1.3277636945023054E-2</v>
      </c>
      <c r="K587" s="21">
        <f t="shared" si="111"/>
        <v>1.1655790051669562E-2</v>
      </c>
      <c r="L587" s="21">
        <f t="shared" si="111"/>
        <v>1.2865076467110152E-2</v>
      </c>
      <c r="M587" s="21">
        <f t="shared" si="111"/>
        <v>1.1586695294737452E-2</v>
      </c>
      <c r="N587" s="21">
        <f t="shared" si="111"/>
        <v>1.3588465863595686E-2</v>
      </c>
      <c r="O587" s="404">
        <f t="shared" si="111"/>
        <v>1.0739092399354588E-2</v>
      </c>
      <c r="Q587" s="399">
        <v>1004</v>
      </c>
      <c r="R587" s="399" t="s">
        <v>94</v>
      </c>
      <c r="S587" s="21">
        <f>+S430/(S32*10^6)</f>
        <v>1.2028849034339026E-2</v>
      </c>
      <c r="T587" s="21">
        <f t="shared" ref="T587:AD587" si="112">+T430/(T32*10^6)</f>
        <v>1.1741649676656113E-2</v>
      </c>
      <c r="U587" s="21">
        <f t="shared" si="112"/>
        <v>1.0472739403856547E-2</v>
      </c>
      <c r="V587" s="21">
        <f t="shared" si="112"/>
        <v>9.8121393098481256E-3</v>
      </c>
      <c r="W587" s="21">
        <f t="shared" si="112"/>
        <v>9.5592517427593535E-3</v>
      </c>
      <c r="X587" s="21">
        <f t="shared" si="112"/>
        <v>9.7660475696567731E-3</v>
      </c>
      <c r="Y587" s="21">
        <f t="shared" si="112"/>
        <v>9.4891604587460342E-3</v>
      </c>
      <c r="Z587" s="21">
        <f t="shared" si="112"/>
        <v>9.937959884034786E-3</v>
      </c>
      <c r="AA587" s="21">
        <f t="shared" si="112"/>
        <v>1.0137208475647674E-2</v>
      </c>
      <c r="AB587" s="21">
        <f t="shared" si="112"/>
        <v>1.0392632423007756E-2</v>
      </c>
      <c r="AC587" s="21">
        <f t="shared" si="112"/>
        <v>1.0492877793090431E-2</v>
      </c>
      <c r="AD587" s="21">
        <f t="shared" si="112"/>
        <v>1.0739092399354588E-2</v>
      </c>
    </row>
    <row r="588" spans="1:30" x14ac:dyDescent="0.2">
      <c r="A588" s="399">
        <v>1005</v>
      </c>
      <c r="B588" s="399" t="s">
        <v>13</v>
      </c>
      <c r="C588" s="21">
        <f t="shared" ref="C588:O603" si="113">+C431/(C33*10^6)</f>
        <v>0.10301499467930735</v>
      </c>
      <c r="D588" s="21">
        <f t="shared" si="113"/>
        <v>7.3990755575198422E-2</v>
      </c>
      <c r="E588" s="21">
        <f t="shared" si="113"/>
        <v>6.3256855475202822E-2</v>
      </c>
      <c r="F588" s="21">
        <f t="shared" si="113"/>
        <v>4.4981038688197694E-2</v>
      </c>
      <c r="G588" s="21">
        <f t="shared" si="113"/>
        <v>4.9611439947386198E-2</v>
      </c>
      <c r="H588" s="21">
        <f t="shared" si="113"/>
        <v>9.5749327636523177E-2</v>
      </c>
      <c r="I588" s="21">
        <f t="shared" si="113"/>
        <v>7.9906170556967873E-2</v>
      </c>
      <c r="J588" s="21">
        <f t="shared" si="113"/>
        <v>9.8360008882359976E-2</v>
      </c>
      <c r="K588" s="21">
        <f t="shared" si="113"/>
        <v>0.10199731570313665</v>
      </c>
      <c r="L588" s="21">
        <f t="shared" si="113"/>
        <v>0.13426594926979246</v>
      </c>
      <c r="M588" s="21">
        <f t="shared" si="113"/>
        <v>0.1260665391116973</v>
      </c>
      <c r="N588" s="21">
        <f t="shared" si="113"/>
        <v>0.12325833869009356</v>
      </c>
      <c r="O588" s="404">
        <f t="shared" si="113"/>
        <v>9.1182251322501393E-2</v>
      </c>
      <c r="Q588" s="399">
        <v>1005</v>
      </c>
      <c r="R588" s="399" t="s">
        <v>13</v>
      </c>
      <c r="S588" s="21">
        <f t="shared" ref="S588:AD603" si="114">+S431/(S33*10^6)</f>
        <v>0.10301499467930735</v>
      </c>
      <c r="T588" s="21">
        <f t="shared" si="114"/>
        <v>8.8144412575008491E-2</v>
      </c>
      <c r="U588" s="21">
        <f t="shared" si="114"/>
        <v>7.9694709291456348E-2</v>
      </c>
      <c r="V588" s="21">
        <f t="shared" si="114"/>
        <v>7.0694572026015881E-2</v>
      </c>
      <c r="W588" s="21">
        <f t="shared" si="114"/>
        <v>6.6348169265947471E-2</v>
      </c>
      <c r="X588" s="21">
        <f t="shared" si="114"/>
        <v>7.1086274256661836E-2</v>
      </c>
      <c r="Y588" s="21">
        <f t="shared" si="114"/>
        <v>7.2553250919974999E-2</v>
      </c>
      <c r="Z588" s="21">
        <f t="shared" si="114"/>
        <v>7.5919789825991429E-2</v>
      </c>
      <c r="AA588" s="21">
        <f t="shared" si="114"/>
        <v>7.9011003256586831E-2</v>
      </c>
      <c r="AB588" s="21">
        <f t="shared" si="114"/>
        <v>8.470959206718022E-2</v>
      </c>
      <c r="AC588" s="21">
        <f t="shared" si="114"/>
        <v>8.8291842316975053E-2</v>
      </c>
      <c r="AD588" s="21">
        <f t="shared" si="114"/>
        <v>9.1182251322501406E-2</v>
      </c>
    </row>
    <row r="589" spans="1:30" x14ac:dyDescent="0.2">
      <c r="A589" s="399">
        <v>1006</v>
      </c>
      <c r="B589" s="399" t="s">
        <v>14</v>
      </c>
      <c r="C589" s="21">
        <f t="shared" si="113"/>
        <v>2.8120712048284816E-2</v>
      </c>
      <c r="D589" s="21">
        <f t="shared" si="113"/>
        <v>2.1327731338262504E-2</v>
      </c>
      <c r="E589" s="21">
        <f t="shared" si="113"/>
        <v>1.6616829397086381E-2</v>
      </c>
      <c r="F589" s="21">
        <f t="shared" si="113"/>
        <v>1.2326090842609896E-2</v>
      </c>
      <c r="G589" s="21">
        <f t="shared" si="113"/>
        <v>1.4248298861969018E-2</v>
      </c>
      <c r="H589" s="21">
        <f t="shared" si="113"/>
        <v>2.9376532683146831E-2</v>
      </c>
      <c r="I589" s="21">
        <f t="shared" si="113"/>
        <v>2.4176773038079028E-2</v>
      </c>
      <c r="J589" s="21">
        <f t="shared" si="113"/>
        <v>3.4826277556776607E-2</v>
      </c>
      <c r="K589" s="21">
        <f t="shared" si="113"/>
        <v>3.1098145799359787E-2</v>
      </c>
      <c r="L589" s="21">
        <f t="shared" si="113"/>
        <v>3.4319249956992946E-2</v>
      </c>
      <c r="M589" s="21">
        <f t="shared" si="113"/>
        <v>3.1696462850751998E-2</v>
      </c>
      <c r="N589" s="21">
        <f t="shared" si="113"/>
        <v>3.4316538313115555E-2</v>
      </c>
      <c r="O589" s="404">
        <f t="shared" si="113"/>
        <v>2.6016591376229085E-2</v>
      </c>
      <c r="Q589" s="399">
        <v>1006</v>
      </c>
      <c r="R589" s="399" t="s">
        <v>14</v>
      </c>
      <c r="S589" s="21">
        <f t="shared" si="114"/>
        <v>2.8120712048284816E-2</v>
      </c>
      <c r="T589" s="21">
        <f t="shared" si="114"/>
        <v>2.4650016627619786E-2</v>
      </c>
      <c r="U589" s="21">
        <f t="shared" si="114"/>
        <v>2.1828721801412612E-2</v>
      </c>
      <c r="V589" s="21">
        <f t="shared" si="114"/>
        <v>1.9247460871284892E-2</v>
      </c>
      <c r="W589" s="21">
        <f t="shared" si="114"/>
        <v>1.8187857827165959E-2</v>
      </c>
      <c r="X589" s="21">
        <f t="shared" si="114"/>
        <v>2.0032873617846808E-2</v>
      </c>
      <c r="Y589" s="21">
        <f t="shared" si="114"/>
        <v>2.0711811164394574E-2</v>
      </c>
      <c r="Z589" s="21">
        <f t="shared" si="114"/>
        <v>2.2510657959716577E-2</v>
      </c>
      <c r="AA589" s="21">
        <f t="shared" si="114"/>
        <v>2.3567712137686207E-2</v>
      </c>
      <c r="AB589" s="21">
        <f t="shared" si="114"/>
        <v>2.4616057635050696E-2</v>
      </c>
      <c r="AC589" s="21">
        <f t="shared" si="114"/>
        <v>2.5262580936238701E-2</v>
      </c>
      <c r="AD589" s="21">
        <f t="shared" si="114"/>
        <v>2.6016591376229085E-2</v>
      </c>
    </row>
    <row r="590" spans="1:30" x14ac:dyDescent="0.2">
      <c r="A590" s="399">
        <v>1007</v>
      </c>
      <c r="B590" s="399" t="s">
        <v>15</v>
      </c>
      <c r="C590" s="21">
        <f t="shared" si="113"/>
        <v>2.934500600799431E-2</v>
      </c>
      <c r="D590" s="21">
        <f t="shared" si="113"/>
        <v>2.3018943392033777E-2</v>
      </c>
      <c r="E590" s="21">
        <f t="shared" si="113"/>
        <v>1.8925645125028104E-2</v>
      </c>
      <c r="F590" s="21">
        <f t="shared" si="113"/>
        <v>1.5904949789150892E-2</v>
      </c>
      <c r="G590" s="21">
        <f t="shared" si="113"/>
        <v>1.674114936680815E-2</v>
      </c>
      <c r="H590" s="21">
        <f t="shared" si="113"/>
        <v>2.9848208705952544E-2</v>
      </c>
      <c r="I590" s="21">
        <f t="shared" si="113"/>
        <v>2.4010824443360366E-2</v>
      </c>
      <c r="J590" s="21">
        <f t="shared" si="113"/>
        <v>3.2949101380370396E-2</v>
      </c>
      <c r="K590" s="21">
        <f t="shared" si="113"/>
        <v>3.0765853393889601E-2</v>
      </c>
      <c r="L590" s="21">
        <f t="shared" si="113"/>
        <v>3.3864255419979089E-2</v>
      </c>
      <c r="M590" s="21">
        <f t="shared" si="113"/>
        <v>3.0595092117413746E-2</v>
      </c>
      <c r="N590" s="21">
        <f t="shared" si="113"/>
        <v>3.2819855581694396E-2</v>
      </c>
      <c r="O590" s="404">
        <f t="shared" si="113"/>
        <v>2.6448936190992423E-2</v>
      </c>
      <c r="Q590" s="399">
        <v>1007</v>
      </c>
      <c r="R590" s="399" t="s">
        <v>15</v>
      </c>
      <c r="S590" s="21">
        <f t="shared" si="114"/>
        <v>2.934500600799431E-2</v>
      </c>
      <c r="T590" s="21">
        <f t="shared" si="114"/>
        <v>2.6176849611726765E-2</v>
      </c>
      <c r="U590" s="21">
        <f t="shared" si="114"/>
        <v>2.3650844183250346E-2</v>
      </c>
      <c r="V590" s="21">
        <f t="shared" si="114"/>
        <v>2.16087017350498E-2</v>
      </c>
      <c r="W590" s="21">
        <f t="shared" si="114"/>
        <v>2.0603380738813667E-2</v>
      </c>
      <c r="X590" s="21">
        <f t="shared" si="114"/>
        <v>2.210926925881682E-2</v>
      </c>
      <c r="Y590" s="21">
        <f t="shared" si="114"/>
        <v>2.2416458221750497E-2</v>
      </c>
      <c r="Z590" s="21">
        <f t="shared" si="114"/>
        <v>2.3702726523690126E-2</v>
      </c>
      <c r="AA590" s="21">
        <f t="shared" si="114"/>
        <v>2.454140779794942E-2</v>
      </c>
      <c r="AB590" s="21">
        <f t="shared" si="114"/>
        <v>2.5433662881018924E-2</v>
      </c>
      <c r="AC590" s="21">
        <f t="shared" si="114"/>
        <v>2.5886631443534747E-2</v>
      </c>
      <c r="AD590" s="21">
        <f t="shared" si="114"/>
        <v>2.6448936190992423E-2</v>
      </c>
    </row>
    <row r="591" spans="1:30" x14ac:dyDescent="0.2">
      <c r="A591" s="399">
        <v>1008</v>
      </c>
      <c r="B591" s="399" t="s">
        <v>16</v>
      </c>
      <c r="C591" s="21">
        <f t="shared" si="113"/>
        <v>4.5608414783506641E-2</v>
      </c>
      <c r="D591" s="21">
        <f t="shared" si="113"/>
        <v>3.5209992084555566E-2</v>
      </c>
      <c r="E591" s="21">
        <f t="shared" si="113"/>
        <v>3.1653977793851179E-2</v>
      </c>
      <c r="F591" s="21">
        <f t="shared" si="113"/>
        <v>2.3272127659574468E-2</v>
      </c>
      <c r="G591" s="21">
        <f t="shared" si="113"/>
        <v>2.195269664407826E-2</v>
      </c>
      <c r="H591" s="21">
        <f t="shared" si="113"/>
        <v>3.9917396158638208E-2</v>
      </c>
      <c r="I591" s="21">
        <f t="shared" si="113"/>
        <v>4.0359901174400109E-2</v>
      </c>
      <c r="J591" s="21">
        <f t="shared" si="113"/>
        <v>5.3789688608833965E-2</v>
      </c>
      <c r="K591" s="21">
        <f t="shared" si="113"/>
        <v>5.1478887788614293E-2</v>
      </c>
      <c r="L591" s="21">
        <f t="shared" si="113"/>
        <v>5.2940044935520604E-2</v>
      </c>
      <c r="M591" s="21">
        <f t="shared" si="113"/>
        <v>4.5803399590447887E-2</v>
      </c>
      <c r="N591" s="21">
        <f t="shared" si="113"/>
        <v>5.219344197918712E-2</v>
      </c>
      <c r="O591" s="404">
        <f t="shared" si="113"/>
        <v>4.1000626485080065E-2</v>
      </c>
      <c r="Q591" s="399">
        <v>1008</v>
      </c>
      <c r="R591" s="399" t="s">
        <v>16</v>
      </c>
      <c r="S591" s="21">
        <f t="shared" si="114"/>
        <v>4.5608414783506641E-2</v>
      </c>
      <c r="T591" s="21">
        <f t="shared" si="114"/>
        <v>4.0328506412908569E-2</v>
      </c>
      <c r="U591" s="21">
        <f t="shared" si="114"/>
        <v>3.7329437059800151E-2</v>
      </c>
      <c r="V591" s="21">
        <f t="shared" si="114"/>
        <v>3.3581827669921266E-2</v>
      </c>
      <c r="W591" s="21">
        <f t="shared" si="114"/>
        <v>3.120234604105572E-2</v>
      </c>
      <c r="X591" s="21">
        <f t="shared" si="114"/>
        <v>3.2568391177753654E-2</v>
      </c>
      <c r="Y591" s="21">
        <f t="shared" si="114"/>
        <v>3.3797799179097858E-2</v>
      </c>
      <c r="Z591" s="21">
        <f t="shared" si="114"/>
        <v>3.6247812905614046E-2</v>
      </c>
      <c r="AA591" s="21">
        <f t="shared" si="114"/>
        <v>3.8018500543305411E-2</v>
      </c>
      <c r="AB591" s="21">
        <f t="shared" si="114"/>
        <v>3.9468538673892689E-2</v>
      </c>
      <c r="AC591" s="21">
        <f t="shared" si="114"/>
        <v>4.002936032920644E-2</v>
      </c>
      <c r="AD591" s="21">
        <f t="shared" si="114"/>
        <v>4.1000626485080065E-2</v>
      </c>
    </row>
    <row r="592" spans="1:30" x14ac:dyDescent="0.2">
      <c r="A592" s="399">
        <v>1009</v>
      </c>
      <c r="B592" s="399" t="s">
        <v>17</v>
      </c>
      <c r="C592" s="21">
        <f t="shared" si="113"/>
        <v>6.0588153465208801E-2</v>
      </c>
      <c r="D592" s="21">
        <f t="shared" si="113"/>
        <v>3.0512366206909086E-2</v>
      </c>
      <c r="E592" s="21">
        <f t="shared" si="113"/>
        <v>2.5073018534041168E-2</v>
      </c>
      <c r="F592" s="21">
        <f t="shared" si="113"/>
        <v>2.1803425559947302E-2</v>
      </c>
      <c r="G592" s="21">
        <f t="shared" si="113"/>
        <v>2.039105198869462E-2</v>
      </c>
      <c r="H592" s="21">
        <f t="shared" si="113"/>
        <v>3.4975059222309958E-2</v>
      </c>
      <c r="I592" s="21">
        <f t="shared" si="113"/>
        <v>4.217958557175748E-2</v>
      </c>
      <c r="J592" s="21">
        <f t="shared" si="113"/>
        <v>5.0092482885729331E-2</v>
      </c>
      <c r="K592" s="21">
        <f t="shared" si="113"/>
        <v>5.6571193870965035E-2</v>
      </c>
      <c r="L592" s="21">
        <f t="shared" si="113"/>
        <v>6.3067407531145328E-2</v>
      </c>
      <c r="M592" s="21">
        <f t="shared" si="113"/>
        <v>5.2637463937588551E-2</v>
      </c>
      <c r="N592" s="21">
        <f t="shared" si="113"/>
        <v>5.9572878910511308E-2</v>
      </c>
      <c r="O592" s="404">
        <f t="shared" si="113"/>
        <v>4.3364698118849347E-2</v>
      </c>
      <c r="Q592" s="399">
        <v>1009</v>
      </c>
      <c r="R592" s="399" t="s">
        <v>17</v>
      </c>
      <c r="S592" s="21">
        <f t="shared" si="114"/>
        <v>6.0588153465208801E-2</v>
      </c>
      <c r="T592" s="21">
        <f t="shared" si="114"/>
        <v>4.5396421080651901E-2</v>
      </c>
      <c r="U592" s="21">
        <f t="shared" si="114"/>
        <v>3.8687499423532778E-2</v>
      </c>
      <c r="V592" s="21">
        <f t="shared" si="114"/>
        <v>3.4309860694545981E-2</v>
      </c>
      <c r="W592" s="21">
        <f t="shared" si="114"/>
        <v>3.1477979777457712E-2</v>
      </c>
      <c r="X592" s="21">
        <f t="shared" si="114"/>
        <v>3.2032324243793431E-2</v>
      </c>
      <c r="Y592" s="21">
        <f t="shared" si="114"/>
        <v>3.3572972958976259E-2</v>
      </c>
      <c r="Z592" s="21">
        <f t="shared" si="114"/>
        <v>3.5818945361878837E-2</v>
      </c>
      <c r="AA592" s="21">
        <f t="shared" si="114"/>
        <v>3.8262409212618399E-2</v>
      </c>
      <c r="AB592" s="21">
        <f t="shared" si="114"/>
        <v>4.0765910058919573E-2</v>
      </c>
      <c r="AC592" s="21">
        <f t="shared" si="114"/>
        <v>4.1883848638151693E-2</v>
      </c>
      <c r="AD592" s="21">
        <f t="shared" si="114"/>
        <v>4.3364698118849361E-2</v>
      </c>
    </row>
    <row r="593" spans="1:30" x14ac:dyDescent="0.2">
      <c r="A593" s="399">
        <v>1010</v>
      </c>
      <c r="B593" s="399" t="s">
        <v>19</v>
      </c>
      <c r="C593" s="21">
        <f t="shared" si="113"/>
        <v>3.8068884122894962E-2</v>
      </c>
      <c r="D593" s="21">
        <f t="shared" si="113"/>
        <v>2.8816040896344642E-2</v>
      </c>
      <c r="E593" s="21">
        <f t="shared" si="113"/>
        <v>1.7622300420892845E-2</v>
      </c>
      <c r="F593" s="21">
        <f t="shared" si="113"/>
        <v>1.4255376098792467E-2</v>
      </c>
      <c r="G593" s="21">
        <f t="shared" si="113"/>
        <v>1.2702656993561632E-2</v>
      </c>
      <c r="H593" s="21">
        <f t="shared" si="113"/>
        <v>3.1003147128245478E-2</v>
      </c>
      <c r="I593" s="21">
        <f t="shared" si="113"/>
        <v>3.4047891682353143E-2</v>
      </c>
      <c r="J593" s="21">
        <f t="shared" si="113"/>
        <v>4.7962589547822988E-2</v>
      </c>
      <c r="K593" s="21">
        <f t="shared" si="113"/>
        <v>5.0768688042498698E-2</v>
      </c>
      <c r="L593" s="21">
        <f t="shared" si="113"/>
        <v>4.8461913312817496E-2</v>
      </c>
      <c r="M593" s="21">
        <f t="shared" si="113"/>
        <v>4.3446186810874241E-2</v>
      </c>
      <c r="N593" s="21">
        <f t="shared" si="113"/>
        <v>4.9480231455012659E-2</v>
      </c>
      <c r="O593" s="404">
        <f t="shared" si="113"/>
        <v>3.4623768441080401E-2</v>
      </c>
      <c r="Q593" s="399">
        <v>1010</v>
      </c>
      <c r="R593" s="399" t="s">
        <v>19</v>
      </c>
      <c r="S593" s="21">
        <f t="shared" si="114"/>
        <v>3.8068884122894962E-2</v>
      </c>
      <c r="T593" s="21">
        <f t="shared" si="114"/>
        <v>3.339036218654521E-2</v>
      </c>
      <c r="U593" s="21">
        <f t="shared" si="114"/>
        <v>2.8133682134798804E-2</v>
      </c>
      <c r="V593" s="21">
        <f t="shared" si="114"/>
        <v>2.4583407252479796E-2</v>
      </c>
      <c r="W593" s="21">
        <f t="shared" si="114"/>
        <v>2.2080887790424858E-2</v>
      </c>
      <c r="X593" s="21">
        <f t="shared" si="114"/>
        <v>2.3488753199404917E-2</v>
      </c>
      <c r="Y593" s="21">
        <f t="shared" si="114"/>
        <v>2.5138864278138818E-2</v>
      </c>
      <c r="Z593" s="21">
        <f t="shared" si="114"/>
        <v>2.8149359998302627E-2</v>
      </c>
      <c r="AA593" s="21">
        <f t="shared" si="114"/>
        <v>3.0712649192258801E-2</v>
      </c>
      <c r="AB593" s="21">
        <f t="shared" si="114"/>
        <v>3.2335755372978434E-2</v>
      </c>
      <c r="AC593" s="21">
        <f t="shared" si="114"/>
        <v>3.3306381973545962E-2</v>
      </c>
      <c r="AD593" s="21">
        <f t="shared" si="114"/>
        <v>3.4623768441080401E-2</v>
      </c>
    </row>
    <row r="594" spans="1:30" x14ac:dyDescent="0.2">
      <c r="A594" s="399">
        <v>1011</v>
      </c>
      <c r="B594" s="399" t="s">
        <v>20</v>
      </c>
      <c r="C594" s="21">
        <f t="shared" si="113"/>
        <v>9.0430388970383788E-2</v>
      </c>
      <c r="D594" s="21">
        <f t="shared" si="113"/>
        <v>7.4321237571557702E-2</v>
      </c>
      <c r="E594" s="21">
        <f t="shared" si="113"/>
        <v>5.0510264546219125E-2</v>
      </c>
      <c r="F594" s="21">
        <f t="shared" si="113"/>
        <v>3.152561919434909E-2</v>
      </c>
      <c r="G594" s="21">
        <f t="shared" si="113"/>
        <v>4.0937279199956517E-2</v>
      </c>
      <c r="H594" s="21">
        <f t="shared" si="113"/>
        <v>8.1488482818322105E-2</v>
      </c>
      <c r="I594" s="21">
        <f t="shared" si="113"/>
        <v>7.5251810002726363E-2</v>
      </c>
      <c r="J594" s="21">
        <f t="shared" si="113"/>
        <v>0.10842935805640096</v>
      </c>
      <c r="K594" s="21">
        <f t="shared" si="113"/>
        <v>9.5489377062706257E-2</v>
      </c>
      <c r="L594" s="21">
        <f t="shared" si="113"/>
        <v>0.10195454326111085</v>
      </c>
      <c r="M594" s="21">
        <f t="shared" si="113"/>
        <v>9.7736088200482754E-2</v>
      </c>
      <c r="N594" s="21">
        <f t="shared" si="113"/>
        <v>8.9947962880804491E-2</v>
      </c>
      <c r="O594" s="404">
        <f t="shared" si="113"/>
        <v>7.8131680553961039E-2</v>
      </c>
      <c r="Q594" s="399">
        <v>1011</v>
      </c>
      <c r="R594" s="399" t="s">
        <v>20</v>
      </c>
      <c r="S594" s="21">
        <f t="shared" si="114"/>
        <v>9.0430388970383788E-2</v>
      </c>
      <c r="T594" s="21">
        <f t="shared" si="114"/>
        <v>8.2302846909158275E-2</v>
      </c>
      <c r="U594" s="21">
        <f t="shared" si="114"/>
        <v>7.1747186180154271E-2</v>
      </c>
      <c r="V594" s="21">
        <f t="shared" si="114"/>
        <v>6.1271014615189655E-2</v>
      </c>
      <c r="W594" s="21">
        <f t="shared" si="114"/>
        <v>5.7087205466277491E-2</v>
      </c>
      <c r="X594" s="21">
        <f t="shared" si="114"/>
        <v>6.1121527313231748E-2</v>
      </c>
      <c r="Y594" s="21">
        <f t="shared" si="114"/>
        <v>6.3529514251864233E-2</v>
      </c>
      <c r="Z594" s="21">
        <f t="shared" si="114"/>
        <v>6.9274364907510363E-2</v>
      </c>
      <c r="AA594" s="21">
        <f t="shared" si="114"/>
        <v>7.2309709379391046E-2</v>
      </c>
      <c r="AB594" s="21">
        <f t="shared" si="114"/>
        <v>7.5080708236994351E-2</v>
      </c>
      <c r="AC594" s="21">
        <f t="shared" si="114"/>
        <v>7.7080169435762472E-2</v>
      </c>
      <c r="AD594" s="21">
        <f t="shared" si="114"/>
        <v>7.8131680553961053E-2</v>
      </c>
    </row>
    <row r="595" spans="1:30" x14ac:dyDescent="0.2">
      <c r="A595" s="399">
        <v>1012</v>
      </c>
      <c r="B595" s="399" t="s">
        <v>21</v>
      </c>
      <c r="C595" s="21">
        <f t="shared" si="113"/>
        <v>5.2051792567323778E-2</v>
      </c>
      <c r="D595" s="21">
        <f t="shared" si="113"/>
        <v>3.9637100470694596E-2</v>
      </c>
      <c r="E595" s="21">
        <f t="shared" si="113"/>
        <v>2.9502905582580206E-2</v>
      </c>
      <c r="F595" s="21">
        <f t="shared" si="113"/>
        <v>1.9772141724482772E-2</v>
      </c>
      <c r="G595" s="21">
        <f t="shared" si="113"/>
        <v>2.281564822330873E-2</v>
      </c>
      <c r="H595" s="21">
        <f t="shared" si="113"/>
        <v>4.3888219801744337E-2</v>
      </c>
      <c r="I595" s="21">
        <f t="shared" si="113"/>
        <v>4.0504145936981761E-2</v>
      </c>
      <c r="J595" s="21">
        <f t="shared" si="113"/>
        <v>5.6447488390831406E-2</v>
      </c>
      <c r="K595" s="21">
        <f t="shared" si="113"/>
        <v>5.1383184166141037E-2</v>
      </c>
      <c r="L595" s="21">
        <f t="shared" si="113"/>
        <v>5.8395289357617584E-2</v>
      </c>
      <c r="M595" s="21">
        <f t="shared" si="113"/>
        <v>5.4311820605525016E-2</v>
      </c>
      <c r="N595" s="21">
        <f t="shared" si="113"/>
        <v>4.2114981015874915E-2</v>
      </c>
      <c r="O595" s="404">
        <f t="shared" si="113"/>
        <v>4.2720447449311978E-2</v>
      </c>
      <c r="Q595" s="399">
        <v>1012</v>
      </c>
      <c r="R595" s="399" t="s">
        <v>21</v>
      </c>
      <c r="S595" s="21">
        <f t="shared" si="114"/>
        <v>5.2051792567323778E-2</v>
      </c>
      <c r="T595" s="21">
        <f t="shared" si="114"/>
        <v>4.5729824487975912E-2</v>
      </c>
      <c r="U595" s="21">
        <f t="shared" si="114"/>
        <v>4.0200304143934579E-2</v>
      </c>
      <c r="V595" s="21">
        <f t="shared" si="114"/>
        <v>3.5009783852843257E-2</v>
      </c>
      <c r="W595" s="21">
        <f t="shared" si="114"/>
        <v>3.2558546217169339E-2</v>
      </c>
      <c r="X595" s="21">
        <f t="shared" si="114"/>
        <v>3.4376679161932266E-2</v>
      </c>
      <c r="Y595" s="21">
        <f t="shared" si="114"/>
        <v>3.5336332127247981E-2</v>
      </c>
      <c r="Z595" s="21">
        <f t="shared" si="114"/>
        <v>3.8055290808884201E-2</v>
      </c>
      <c r="AA595" s="21">
        <f t="shared" si="114"/>
        <v>3.9696178827245007E-2</v>
      </c>
      <c r="AB595" s="21">
        <f t="shared" si="114"/>
        <v>4.1588957632429022E-2</v>
      </c>
      <c r="AC595" s="21">
        <f t="shared" si="114"/>
        <v>4.2776902931038564E-2</v>
      </c>
      <c r="AD595" s="21">
        <f t="shared" si="114"/>
        <v>4.2720447449311985E-2</v>
      </c>
    </row>
    <row r="596" spans="1:30" x14ac:dyDescent="0.2">
      <c r="A596" s="399">
        <v>1013</v>
      </c>
      <c r="B596" s="399" t="s">
        <v>22</v>
      </c>
      <c r="C596" s="21">
        <f t="shared" si="113"/>
        <v>0.12549159979215979</v>
      </c>
      <c r="D596" s="21">
        <f t="shared" si="113"/>
        <v>9.0087415564511553E-2</v>
      </c>
      <c r="E596" s="21">
        <f t="shared" si="113"/>
        <v>8.8362940367246845E-2</v>
      </c>
      <c r="F596" s="21">
        <f t="shared" si="113"/>
        <v>6.3969939879759519E-2</v>
      </c>
      <c r="G596" s="21">
        <f t="shared" si="113"/>
        <v>6.5326289952510538E-2</v>
      </c>
      <c r="H596" s="21">
        <f t="shared" si="113"/>
        <v>0.15602733013937281</v>
      </c>
      <c r="I596" s="21">
        <f t="shared" si="113"/>
        <v>0.13766029387209885</v>
      </c>
      <c r="J596" s="21">
        <f t="shared" si="113"/>
        <v>0.1920692383778437</v>
      </c>
      <c r="K596" s="21">
        <f t="shared" si="113"/>
        <v>0.15776105277389699</v>
      </c>
      <c r="L596" s="21">
        <f t="shared" si="113"/>
        <v>0.18606707619141979</v>
      </c>
      <c r="M596" s="21">
        <f t="shared" si="113"/>
        <v>0.15476140350877191</v>
      </c>
      <c r="N596" s="21">
        <f t="shared" si="113"/>
        <v>0.15534247947125976</v>
      </c>
      <c r="O596" s="404">
        <f t="shared" si="113"/>
        <v>0.13279397446417715</v>
      </c>
      <c r="Q596" s="399">
        <v>1013</v>
      </c>
      <c r="R596" s="399" t="s">
        <v>22</v>
      </c>
      <c r="S596" s="21">
        <f t="shared" si="114"/>
        <v>0.12549159979215979</v>
      </c>
      <c r="T596" s="21">
        <f t="shared" si="114"/>
        <v>0.10763953288682809</v>
      </c>
      <c r="U596" s="21">
        <f t="shared" si="114"/>
        <v>0.10140058462551059</v>
      </c>
      <c r="V596" s="21">
        <f t="shared" si="114"/>
        <v>9.0968485136210683E-2</v>
      </c>
      <c r="W596" s="21">
        <f t="shared" si="114"/>
        <v>8.5650080789747451E-2</v>
      </c>
      <c r="X596" s="21">
        <f t="shared" si="114"/>
        <v>9.7539502970770561E-2</v>
      </c>
      <c r="Y596" s="21">
        <f t="shared" si="114"/>
        <v>0.10478339186928143</v>
      </c>
      <c r="Z596" s="21">
        <f t="shared" si="114"/>
        <v>0.1163262089442911</v>
      </c>
      <c r="AA596" s="21">
        <f t="shared" si="114"/>
        <v>0.12157717986646943</v>
      </c>
      <c r="AB596" s="21">
        <f t="shared" si="114"/>
        <v>0.12824357195163794</v>
      </c>
      <c r="AC596" s="21">
        <f t="shared" si="114"/>
        <v>0.1307015848383335</v>
      </c>
      <c r="AD596" s="21">
        <f t="shared" si="114"/>
        <v>0.13279397446417715</v>
      </c>
    </row>
    <row r="597" spans="1:30" x14ac:dyDescent="0.2">
      <c r="A597" s="399">
        <v>1014</v>
      </c>
      <c r="B597" s="399" t="s">
        <v>23</v>
      </c>
      <c r="C597" s="21">
        <f t="shared" si="113"/>
        <v>1.291610418536367E-2</v>
      </c>
      <c r="D597" s="21">
        <f t="shared" si="113"/>
        <v>1.269226785145988E-2</v>
      </c>
      <c r="E597" s="21">
        <f t="shared" si="113"/>
        <v>8.0393270636582755E-3</v>
      </c>
      <c r="F597" s="21">
        <f t="shared" si="113"/>
        <v>7.9559694893293047E-3</v>
      </c>
      <c r="G597" s="21">
        <f t="shared" si="113"/>
        <v>1.0228189693524613E-2</v>
      </c>
      <c r="H597" s="21">
        <f t="shared" si="113"/>
        <v>1.5444422553687083E-2</v>
      </c>
      <c r="I597" s="21">
        <f t="shared" si="113"/>
        <v>1.3701001734036896E-2</v>
      </c>
      <c r="J597" s="21">
        <f t="shared" si="113"/>
        <v>1.9323557618836178E-2</v>
      </c>
      <c r="K597" s="21">
        <f t="shared" si="113"/>
        <v>1.9757043906024709E-2</v>
      </c>
      <c r="L597" s="21">
        <f t="shared" si="113"/>
        <v>1.9493733846861625E-2</v>
      </c>
      <c r="M597" s="21">
        <f t="shared" si="113"/>
        <v>2.0283346169271993E-2</v>
      </c>
      <c r="N597" s="21">
        <f t="shared" si="113"/>
        <v>1.7231352576255594E-2</v>
      </c>
      <c r="O597" s="404">
        <f t="shared" si="113"/>
        <v>1.476073306041183E-2</v>
      </c>
      <c r="Q597" s="399">
        <v>1014</v>
      </c>
      <c r="R597" s="399" t="s">
        <v>23</v>
      </c>
      <c r="S597" s="21">
        <f t="shared" si="114"/>
        <v>1.291610418536367E-2</v>
      </c>
      <c r="T597" s="21">
        <f t="shared" si="114"/>
        <v>1.2803787714164227E-2</v>
      </c>
      <c r="U597" s="21">
        <f t="shared" si="114"/>
        <v>1.1200587865977527E-2</v>
      </c>
      <c r="V597" s="21">
        <f t="shared" si="114"/>
        <v>1.0356779734232243E-2</v>
      </c>
      <c r="W597" s="21">
        <f t="shared" si="114"/>
        <v>1.0330201748900229E-2</v>
      </c>
      <c r="X597" s="21">
        <f t="shared" si="114"/>
        <v>1.1166898209065447E-2</v>
      </c>
      <c r="Y597" s="21">
        <f t="shared" si="114"/>
        <v>1.1574022594839922E-2</v>
      </c>
      <c r="Z597" s="21">
        <f t="shared" si="114"/>
        <v>1.2539387836291464E-2</v>
      </c>
      <c r="AA597" s="21">
        <f t="shared" si="114"/>
        <v>1.3384122844599106E-2</v>
      </c>
      <c r="AB597" s="21">
        <f t="shared" si="114"/>
        <v>1.3989073951049098E-2</v>
      </c>
      <c r="AC597" s="21">
        <f t="shared" si="114"/>
        <v>1.4545255702112039E-2</v>
      </c>
      <c r="AD597" s="21">
        <f t="shared" si="114"/>
        <v>1.476073306041183E-2</v>
      </c>
    </row>
    <row r="598" spans="1:30" x14ac:dyDescent="0.2">
      <c r="A598" s="399">
        <v>1015</v>
      </c>
      <c r="B598" s="399" t="s">
        <v>24</v>
      </c>
      <c r="C598" s="21">
        <f t="shared" si="113"/>
        <v>6.376873234756604E-2</v>
      </c>
      <c r="D598" s="21">
        <f t="shared" si="113"/>
        <v>5.7938234721049552E-2</v>
      </c>
      <c r="E598" s="21">
        <f t="shared" si="113"/>
        <v>4.0055592188688816E-2</v>
      </c>
      <c r="F598" s="21">
        <f t="shared" si="113"/>
        <v>3.5115704772475026E-2</v>
      </c>
      <c r="G598" s="21">
        <f t="shared" si="113"/>
        <v>4.1214364035087721E-2</v>
      </c>
      <c r="H598" s="21">
        <f t="shared" si="113"/>
        <v>8.1548105750885794E-2</v>
      </c>
      <c r="I598" s="21">
        <f t="shared" si="113"/>
        <v>6.204827451678837E-2</v>
      </c>
      <c r="J598" s="21">
        <f t="shared" si="113"/>
        <v>8.8345858167055369E-2</v>
      </c>
      <c r="K598" s="21">
        <f t="shared" si="113"/>
        <v>7.6807632475950016E-2</v>
      </c>
      <c r="L598" s="21">
        <f t="shared" si="113"/>
        <v>8.5150410853808728E-2</v>
      </c>
      <c r="M598" s="21">
        <f t="shared" si="113"/>
        <v>9.4154269195515755E-2</v>
      </c>
      <c r="N598" s="21">
        <f t="shared" si="113"/>
        <v>8.6338501496916936E-2</v>
      </c>
      <c r="O598" s="404">
        <f t="shared" si="113"/>
        <v>6.7616558259443918E-2</v>
      </c>
      <c r="Q598" s="399">
        <v>1015</v>
      </c>
      <c r="R598" s="399" t="s">
        <v>24</v>
      </c>
      <c r="S598" s="21">
        <f t="shared" si="114"/>
        <v>6.376873234756604E-2</v>
      </c>
      <c r="T598" s="21">
        <f t="shared" si="114"/>
        <v>6.0820016751794242E-2</v>
      </c>
      <c r="U598" s="21">
        <f t="shared" si="114"/>
        <v>5.3542109642229822E-2</v>
      </c>
      <c r="V598" s="21">
        <f t="shared" si="114"/>
        <v>4.8425372789332295E-2</v>
      </c>
      <c r="W598" s="21">
        <f t="shared" si="114"/>
        <v>4.6926792348414868E-2</v>
      </c>
      <c r="X598" s="21">
        <f t="shared" si="114"/>
        <v>5.2734227499242253E-2</v>
      </c>
      <c r="Y598" s="21">
        <f t="shared" si="114"/>
        <v>5.4284324989625647E-2</v>
      </c>
      <c r="Z598" s="21">
        <f t="shared" si="114"/>
        <v>5.8651373064868811E-2</v>
      </c>
      <c r="AA598" s="21">
        <f t="shared" si="114"/>
        <v>6.0843320478197134E-2</v>
      </c>
      <c r="AB598" s="21">
        <f t="shared" si="114"/>
        <v>6.319636783640277E-2</v>
      </c>
      <c r="AC598" s="21">
        <f t="shared" si="114"/>
        <v>6.593424595242238E-2</v>
      </c>
      <c r="AD598" s="21">
        <f t="shared" si="114"/>
        <v>6.7616558259443904E-2</v>
      </c>
    </row>
    <row r="599" spans="1:30" x14ac:dyDescent="0.2">
      <c r="A599" s="399">
        <v>1016</v>
      </c>
      <c r="B599" s="399" t="s">
        <v>25</v>
      </c>
      <c r="C599" s="21">
        <f t="shared" si="113"/>
        <v>6.8166672689819671E-2</v>
      </c>
      <c r="D599" s="21">
        <f t="shared" si="113"/>
        <v>5.2639286626897756E-2</v>
      </c>
      <c r="E599" s="21">
        <f t="shared" si="113"/>
        <v>3.8984840871021775E-2</v>
      </c>
      <c r="F599" s="21">
        <f t="shared" si="113"/>
        <v>3.1881020878807287E-2</v>
      </c>
      <c r="G599" s="21">
        <f t="shared" si="113"/>
        <v>3.8384304025185521E-2</v>
      </c>
      <c r="H599" s="21">
        <f t="shared" si="113"/>
        <v>6.7096184846856533E-2</v>
      </c>
      <c r="I599" s="21">
        <f t="shared" si="113"/>
        <v>5.4607798470585764E-2</v>
      </c>
      <c r="J599" s="21">
        <f t="shared" si="113"/>
        <v>7.7198423815167699E-2</v>
      </c>
      <c r="K599" s="21">
        <f t="shared" si="113"/>
        <v>9.1105439568865423E-2</v>
      </c>
      <c r="L599" s="21">
        <f t="shared" si="113"/>
        <v>5.080905403292825E-2</v>
      </c>
      <c r="M599" s="21">
        <f t="shared" si="113"/>
        <v>7.1793565818621202E-2</v>
      </c>
      <c r="N599" s="21">
        <f t="shared" si="113"/>
        <v>7.3702483548442749E-2</v>
      </c>
      <c r="O599" s="404">
        <f t="shared" si="113"/>
        <v>5.9840241231380209E-2</v>
      </c>
      <c r="Q599" s="399">
        <v>1016</v>
      </c>
      <c r="R599" s="399" t="s">
        <v>25</v>
      </c>
      <c r="S599" s="21">
        <f t="shared" si="114"/>
        <v>6.8166672689819671E-2</v>
      </c>
      <c r="T599" s="21">
        <f t="shared" si="114"/>
        <v>6.0305835225473177E-2</v>
      </c>
      <c r="U599" s="21">
        <f t="shared" si="114"/>
        <v>5.2896269497312069E-2</v>
      </c>
      <c r="V599" s="21">
        <f t="shared" si="114"/>
        <v>4.713857649410641E-2</v>
      </c>
      <c r="W599" s="21">
        <f t="shared" si="114"/>
        <v>4.5314968665410828E-2</v>
      </c>
      <c r="X599" s="21">
        <f t="shared" si="114"/>
        <v>4.8980947729742437E-2</v>
      </c>
      <c r="Y599" s="21">
        <f t="shared" si="114"/>
        <v>4.9912918400326911E-2</v>
      </c>
      <c r="Z599" s="21">
        <f t="shared" si="114"/>
        <v>5.3489312122343154E-2</v>
      </c>
      <c r="AA599" s="21">
        <f t="shared" si="114"/>
        <v>5.8054954083798724E-2</v>
      </c>
      <c r="AB599" s="21">
        <f t="shared" si="114"/>
        <v>5.735031861403693E-2</v>
      </c>
      <c r="AC599" s="21">
        <f t="shared" si="114"/>
        <v>5.8607684351085931E-2</v>
      </c>
      <c r="AD599" s="21">
        <f t="shared" si="114"/>
        <v>5.9840241231380202E-2</v>
      </c>
    </row>
    <row r="600" spans="1:30" x14ac:dyDescent="0.2">
      <c r="A600" s="399">
        <v>1017</v>
      </c>
      <c r="B600" s="399" t="s">
        <v>26</v>
      </c>
      <c r="C600" s="21">
        <f t="shared" si="113"/>
        <v>4.1075935780026031E-2</v>
      </c>
      <c r="D600" s="21">
        <f t="shared" si="113"/>
        <v>3.3031137772516699E-2</v>
      </c>
      <c r="E600" s="21">
        <f t="shared" si="113"/>
        <v>2.1714684966133525E-2</v>
      </c>
      <c r="F600" s="21">
        <f t="shared" si="113"/>
        <v>1.8652747586067438E-2</v>
      </c>
      <c r="G600" s="21">
        <f t="shared" si="113"/>
        <v>2.1381188759873958E-2</v>
      </c>
      <c r="H600" s="21">
        <f t="shared" si="113"/>
        <v>4.7156622645396079E-2</v>
      </c>
      <c r="I600" s="21">
        <f t="shared" si="113"/>
        <v>4.0028605956769825E-2</v>
      </c>
      <c r="J600" s="21">
        <f t="shared" si="113"/>
        <v>5.2246431122974495E-2</v>
      </c>
      <c r="K600" s="21">
        <f t="shared" si="113"/>
        <v>4.3708484373469192E-2</v>
      </c>
      <c r="L600" s="21">
        <f t="shared" si="113"/>
        <v>4.2391683686187731E-2</v>
      </c>
      <c r="M600" s="21">
        <f t="shared" si="113"/>
        <v>4.6987027017608055E-2</v>
      </c>
      <c r="N600" s="21">
        <f t="shared" si="113"/>
        <v>3.5695239506990981E-2</v>
      </c>
      <c r="O600" s="404">
        <f t="shared" si="113"/>
        <v>3.6982365946565093E-2</v>
      </c>
      <c r="Q600" s="399">
        <v>1017</v>
      </c>
      <c r="R600" s="399" t="s">
        <v>26</v>
      </c>
      <c r="S600" s="21">
        <f t="shared" si="114"/>
        <v>4.1075935780026031E-2</v>
      </c>
      <c r="T600" s="21">
        <f t="shared" si="114"/>
        <v>3.7001167597589063E-2</v>
      </c>
      <c r="U600" s="21">
        <f t="shared" si="114"/>
        <v>3.1861713588049408E-2</v>
      </c>
      <c r="V600" s="21">
        <f t="shared" si="114"/>
        <v>2.8399909906329075E-2</v>
      </c>
      <c r="W600" s="21">
        <f t="shared" si="114"/>
        <v>2.6970302287509865E-2</v>
      </c>
      <c r="X600" s="21">
        <f t="shared" si="114"/>
        <v>3.0222731292348926E-2</v>
      </c>
      <c r="Y600" s="21">
        <f t="shared" si="114"/>
        <v>3.1808106308348377E-2</v>
      </c>
      <c r="Z600" s="21">
        <f t="shared" si="114"/>
        <v>3.43348472976766E-2</v>
      </c>
      <c r="AA600" s="21">
        <f t="shared" si="114"/>
        <v>3.5433288654043577E-2</v>
      </c>
      <c r="AB600" s="21">
        <f t="shared" si="114"/>
        <v>3.6119369776289476E-2</v>
      </c>
      <c r="AC600" s="21">
        <f t="shared" si="114"/>
        <v>3.7098200745723162E-2</v>
      </c>
      <c r="AD600" s="21">
        <f t="shared" si="114"/>
        <v>3.6982365946565093E-2</v>
      </c>
    </row>
    <row r="601" spans="1:30" x14ac:dyDescent="0.2">
      <c r="A601" s="399">
        <v>1018</v>
      </c>
      <c r="B601" s="399" t="s">
        <v>27</v>
      </c>
      <c r="C601" s="21">
        <f t="shared" si="113"/>
        <v>6.2254725723792197E-2</v>
      </c>
      <c r="D601" s="21">
        <f t="shared" si="113"/>
        <v>3.3958246208702927E-2</v>
      </c>
      <c r="E601" s="21">
        <f t="shared" si="113"/>
        <v>3.1823016334513926E-2</v>
      </c>
      <c r="F601" s="21">
        <f t="shared" si="113"/>
        <v>2.3290714271354762E-2</v>
      </c>
      <c r="G601" s="21">
        <f t="shared" si="113"/>
        <v>2.0036256448047164E-2</v>
      </c>
      <c r="H601" s="21">
        <f t="shared" si="113"/>
        <v>4.6535809931488432E-2</v>
      </c>
      <c r="I601" s="21">
        <f t="shared" si="113"/>
        <v>4.7101593625498012E-2</v>
      </c>
      <c r="J601" s="21">
        <f t="shared" si="113"/>
        <v>5.1533960332940651E-2</v>
      </c>
      <c r="K601" s="21">
        <f t="shared" si="113"/>
        <v>5.3409689427686369E-2</v>
      </c>
      <c r="L601" s="21">
        <f t="shared" si="113"/>
        <v>6.965361066845592E-2</v>
      </c>
      <c r="M601" s="21">
        <f t="shared" si="113"/>
        <v>5.866318186523134E-2</v>
      </c>
      <c r="N601" s="21">
        <f t="shared" si="113"/>
        <v>6.403736725192466E-2</v>
      </c>
      <c r="O601" s="404">
        <f t="shared" si="113"/>
        <v>4.6803596680090952E-2</v>
      </c>
      <c r="Q601" s="399">
        <v>1018</v>
      </c>
      <c r="R601" s="399" t="s">
        <v>27</v>
      </c>
      <c r="S601" s="21">
        <f t="shared" si="114"/>
        <v>6.2254725723792197E-2</v>
      </c>
      <c r="T601" s="21">
        <f t="shared" si="114"/>
        <v>4.800431194541898E-2</v>
      </c>
      <c r="U601" s="21">
        <f t="shared" si="114"/>
        <v>4.2439112190652113E-2</v>
      </c>
      <c r="V601" s="21">
        <f t="shared" si="114"/>
        <v>3.7352336448598131E-2</v>
      </c>
      <c r="W601" s="21">
        <f t="shared" si="114"/>
        <v>3.3652070757440554E-2</v>
      </c>
      <c r="X601" s="21">
        <f t="shared" si="114"/>
        <v>3.5756396112793631E-2</v>
      </c>
      <c r="Y601" s="21">
        <f t="shared" si="114"/>
        <v>3.7669487317295448E-2</v>
      </c>
      <c r="Z601" s="21">
        <f t="shared" si="114"/>
        <v>3.949097648787097E-2</v>
      </c>
      <c r="AA601" s="21">
        <f t="shared" si="114"/>
        <v>4.1222813017539849E-2</v>
      </c>
      <c r="AB601" s="21">
        <f t="shared" si="114"/>
        <v>4.3946430418700035E-2</v>
      </c>
      <c r="AC601" s="21">
        <f t="shared" si="114"/>
        <v>4.5248089558879663E-2</v>
      </c>
      <c r="AD601" s="21">
        <f t="shared" si="114"/>
        <v>4.6803596680090952E-2</v>
      </c>
    </row>
    <row r="602" spans="1:30" x14ac:dyDescent="0.2">
      <c r="A602" s="399">
        <v>1019</v>
      </c>
      <c r="B602" s="399" t="s">
        <v>28</v>
      </c>
      <c r="C602" s="21">
        <f t="shared" si="113"/>
        <v>5.0554598394266223E-2</v>
      </c>
      <c r="D602" s="21">
        <f t="shared" si="113"/>
        <v>5.0649198470176578E-2</v>
      </c>
      <c r="E602" s="21">
        <f t="shared" si="113"/>
        <v>5.0103631266270605E-2</v>
      </c>
      <c r="F602" s="21">
        <f t="shared" si="113"/>
        <v>3.5405061197485946E-2</v>
      </c>
      <c r="G602" s="21">
        <f t="shared" si="113"/>
        <v>3.4697859299379484E-2</v>
      </c>
      <c r="H602" s="21">
        <f t="shared" si="113"/>
        <v>7.2408518401571767E-2</v>
      </c>
      <c r="I602" s="21">
        <f t="shared" si="113"/>
        <v>6.185495606425253E-2</v>
      </c>
      <c r="J602" s="21">
        <f t="shared" si="113"/>
        <v>8.0482024696923338E-2</v>
      </c>
      <c r="K602" s="21">
        <f t="shared" si="113"/>
        <v>7.7722892106324812E-2</v>
      </c>
      <c r="L602" s="21">
        <f t="shared" si="113"/>
        <v>9.2881870739494346E-2</v>
      </c>
      <c r="M602" s="21">
        <f t="shared" si="113"/>
        <v>7.4617132952891727E-2</v>
      </c>
      <c r="N602" s="21">
        <f t="shared" si="113"/>
        <v>8.3645594061053971E-2</v>
      </c>
      <c r="O602" s="404">
        <f t="shared" si="113"/>
        <v>6.3565843028345628E-2</v>
      </c>
      <c r="Q602" s="399">
        <v>1019</v>
      </c>
      <c r="R602" s="399" t="s">
        <v>28</v>
      </c>
      <c r="S602" s="21">
        <f t="shared" si="114"/>
        <v>5.0554598394266223E-2</v>
      </c>
      <c r="T602" s="21">
        <f t="shared" si="114"/>
        <v>5.0603245541355965E-2</v>
      </c>
      <c r="U602" s="21">
        <f t="shared" si="114"/>
        <v>5.043637235175101E-2</v>
      </c>
      <c r="V602" s="21">
        <f t="shared" si="114"/>
        <v>4.6647698137749043E-2</v>
      </c>
      <c r="W602" s="21">
        <f t="shared" si="114"/>
        <v>4.4071861183057323E-2</v>
      </c>
      <c r="X602" s="21">
        <f t="shared" si="114"/>
        <v>4.8524463188070237E-2</v>
      </c>
      <c r="Y602" s="21">
        <f t="shared" si="114"/>
        <v>5.0718328735452206E-2</v>
      </c>
      <c r="Z602" s="21">
        <f t="shared" si="114"/>
        <v>5.4442785738892892E-2</v>
      </c>
      <c r="AA602" s="21">
        <f t="shared" si="114"/>
        <v>5.7208759839374547E-2</v>
      </c>
      <c r="AB602" s="21">
        <f t="shared" si="114"/>
        <v>6.053608652330892E-2</v>
      </c>
      <c r="AC602" s="21">
        <f t="shared" si="114"/>
        <v>6.1798036342321221E-2</v>
      </c>
      <c r="AD602" s="21">
        <f t="shared" si="114"/>
        <v>6.3565843028345628E-2</v>
      </c>
    </row>
    <row r="603" spans="1:30" x14ac:dyDescent="0.2">
      <c r="A603" s="399">
        <v>1020</v>
      </c>
      <c r="B603" s="399" t="s">
        <v>29</v>
      </c>
      <c r="C603" s="21">
        <f t="shared" si="113"/>
        <v>3.4357242948284669E-2</v>
      </c>
      <c r="D603" s="21">
        <f t="shared" si="113"/>
        <v>2.1400205441075765E-2</v>
      </c>
      <c r="E603" s="21">
        <f t="shared" si="113"/>
        <v>1.8666712871661426E-2</v>
      </c>
      <c r="F603" s="21">
        <f t="shared" si="113"/>
        <v>1.2679239733612646E-2</v>
      </c>
      <c r="G603" s="21">
        <f t="shared" si="113"/>
        <v>1.273556780483473E-2</v>
      </c>
      <c r="H603" s="21">
        <f t="shared" si="113"/>
        <v>2.7322905673914481E-2</v>
      </c>
      <c r="I603" s="21">
        <f t="shared" si="113"/>
        <v>2.6432292799178938E-2</v>
      </c>
      <c r="J603" s="21">
        <f t="shared" si="113"/>
        <v>3.4606116337742569E-2</v>
      </c>
      <c r="K603" s="21">
        <f t="shared" si="113"/>
        <v>3.9533777238599591E-2</v>
      </c>
      <c r="L603" s="21">
        <f t="shared" si="113"/>
        <v>4.145756222080408E-2</v>
      </c>
      <c r="M603" s="21">
        <f t="shared" si="113"/>
        <v>3.228937827696348E-2</v>
      </c>
      <c r="N603" s="21">
        <f t="shared" si="113"/>
        <v>3.7361616645045906E-2</v>
      </c>
      <c r="O603" s="404">
        <f t="shared" si="113"/>
        <v>2.812419273745153E-2</v>
      </c>
      <c r="Q603" s="399">
        <v>1020</v>
      </c>
      <c r="R603" s="399" t="s">
        <v>29</v>
      </c>
      <c r="S603" s="21">
        <f t="shared" si="114"/>
        <v>3.4357242948284669E-2</v>
      </c>
      <c r="T603" s="21">
        <f t="shared" si="114"/>
        <v>2.7692372969554322E-2</v>
      </c>
      <c r="U603" s="21">
        <f t="shared" si="114"/>
        <v>2.4650932449805249E-2</v>
      </c>
      <c r="V603" s="21">
        <f t="shared" si="114"/>
        <v>2.1522781097570536E-2</v>
      </c>
      <c r="W603" s="21">
        <f t="shared" si="114"/>
        <v>1.9780777148059519E-2</v>
      </c>
      <c r="X603" s="21">
        <f t="shared" si="114"/>
        <v>2.0934111204551759E-2</v>
      </c>
      <c r="Y603" s="21">
        <f t="shared" si="114"/>
        <v>2.1787388381307362E-2</v>
      </c>
      <c r="Z603" s="21">
        <f t="shared" si="114"/>
        <v>2.3297901602723506E-2</v>
      </c>
      <c r="AA603" s="21">
        <f t="shared" si="114"/>
        <v>2.5164358336090965E-2</v>
      </c>
      <c r="AB603" s="21">
        <f t="shared" si="114"/>
        <v>2.6780249401432765E-2</v>
      </c>
      <c r="AC603" s="21">
        <f t="shared" si="114"/>
        <v>2.7280019221279223E-2</v>
      </c>
      <c r="AD603" s="21">
        <f t="shared" si="114"/>
        <v>2.8124192737451523E-2</v>
      </c>
    </row>
    <row r="604" spans="1:30" x14ac:dyDescent="0.2">
      <c r="A604" s="399">
        <v>1021</v>
      </c>
      <c r="B604" s="399" t="s">
        <v>30</v>
      </c>
      <c r="C604" s="21">
        <f t="shared" ref="C604:O614" si="115">+C447/(C49*10^6)</f>
        <v>4.5934824059629051E-2</v>
      </c>
      <c r="D604" s="21">
        <f t="shared" si="115"/>
        <v>3.6303700968680769E-2</v>
      </c>
      <c r="E604" s="21">
        <f t="shared" si="115"/>
        <v>2.7665059624122704E-2</v>
      </c>
      <c r="F604" s="21">
        <f t="shared" si="115"/>
        <v>2.3702486193433535E-2</v>
      </c>
      <c r="G604" s="21">
        <f t="shared" si="115"/>
        <v>2.6778872642509007E-2</v>
      </c>
      <c r="H604" s="21">
        <f t="shared" si="115"/>
        <v>5.0840385937462956E-2</v>
      </c>
      <c r="I604" s="21">
        <f t="shared" si="115"/>
        <v>3.6589150316579375E-2</v>
      </c>
      <c r="J604" s="21">
        <f t="shared" si="115"/>
        <v>4.9983497822777265E-2</v>
      </c>
      <c r="K604" s="21">
        <f t="shared" si="115"/>
        <v>5.3728714668510674E-2</v>
      </c>
      <c r="L604" s="21">
        <f t="shared" si="115"/>
        <v>5.5013602176348216E-2</v>
      </c>
      <c r="M604" s="21">
        <f t="shared" si="115"/>
        <v>4.6715492839178793E-2</v>
      </c>
      <c r="N604" s="21">
        <f t="shared" si="115"/>
        <v>4.958470011744219E-2</v>
      </c>
      <c r="O604" s="404">
        <f t="shared" si="115"/>
        <v>4.1707885498772128E-2</v>
      </c>
      <c r="Q604" s="399">
        <v>1021</v>
      </c>
      <c r="R604" s="399" t="s">
        <v>30</v>
      </c>
      <c r="S604" s="21">
        <f t="shared" ref="S604:AD614" si="116">+S447/(S49*10^6)</f>
        <v>4.5934824059629051E-2</v>
      </c>
      <c r="T604" s="21">
        <f t="shared" si="116"/>
        <v>4.0969661682127879E-2</v>
      </c>
      <c r="U604" s="21">
        <f t="shared" si="116"/>
        <v>3.639006068883479E-2</v>
      </c>
      <c r="V604" s="21">
        <f t="shared" si="116"/>
        <v>3.3011186863449143E-2</v>
      </c>
      <c r="W604" s="21">
        <f t="shared" si="116"/>
        <v>3.1747909771723225E-2</v>
      </c>
      <c r="X604" s="21">
        <f t="shared" si="116"/>
        <v>3.46766366355446E-2</v>
      </c>
      <c r="Y604" s="21">
        <f t="shared" si="116"/>
        <v>3.4976691209497042E-2</v>
      </c>
      <c r="Z604" s="21">
        <f t="shared" si="116"/>
        <v>3.6865512639094357E-2</v>
      </c>
      <c r="AA604" s="21">
        <f t="shared" si="116"/>
        <v>3.8726156641329119E-2</v>
      </c>
      <c r="AB604" s="21">
        <f t="shared" si="116"/>
        <v>4.0363296920356485E-2</v>
      </c>
      <c r="AC604" s="21">
        <f t="shared" si="116"/>
        <v>4.0950753911640422E-2</v>
      </c>
      <c r="AD604" s="21">
        <f t="shared" si="116"/>
        <v>4.1707885498772128E-2</v>
      </c>
    </row>
    <row r="605" spans="1:30" x14ac:dyDescent="0.2">
      <c r="A605" s="399">
        <v>1022</v>
      </c>
      <c r="B605" s="399" t="s">
        <v>31</v>
      </c>
      <c r="C605" s="21">
        <f t="shared" si="115"/>
        <v>2.8795213710117153E-2</v>
      </c>
      <c r="D605" s="21">
        <f t="shared" si="115"/>
        <v>2.0532728201627073E-2</v>
      </c>
      <c r="E605" s="21">
        <f t="shared" si="115"/>
        <v>1.3665538152805874E-2</v>
      </c>
      <c r="F605" s="21">
        <f t="shared" si="115"/>
        <v>1.3283154540937125E-2</v>
      </c>
      <c r="G605" s="21">
        <f t="shared" si="115"/>
        <v>1.5230214469275421E-2</v>
      </c>
      <c r="H605" s="21">
        <f t="shared" si="115"/>
        <v>2.8081386698407977E-2</v>
      </c>
      <c r="I605" s="21">
        <f t="shared" si="115"/>
        <v>2.4503989440588483E-2</v>
      </c>
      <c r="J605" s="21">
        <f t="shared" si="115"/>
        <v>3.3874317787951684E-2</v>
      </c>
      <c r="K605" s="21">
        <f t="shared" si="115"/>
        <v>3.1529440756981116E-2</v>
      </c>
      <c r="L605" s="21">
        <f t="shared" si="115"/>
        <v>2.9462078863395587E-2</v>
      </c>
      <c r="M605" s="21">
        <f t="shared" si="115"/>
        <v>3.1840743025596467E-2</v>
      </c>
      <c r="N605" s="21">
        <f t="shared" si="115"/>
        <v>2.6077812783681313E-2</v>
      </c>
      <c r="O605" s="404">
        <f t="shared" si="115"/>
        <v>2.4859430185673773E-2</v>
      </c>
      <c r="Q605" s="399">
        <v>1022</v>
      </c>
      <c r="R605" s="399" t="s">
        <v>31</v>
      </c>
      <c r="S605" s="21">
        <f t="shared" si="116"/>
        <v>2.8795213710117153E-2</v>
      </c>
      <c r="T605" s="21">
        <f t="shared" si="116"/>
        <v>2.4637739633647272E-2</v>
      </c>
      <c r="U605" s="21">
        <f t="shared" si="116"/>
        <v>2.0992693672339954E-2</v>
      </c>
      <c r="V605" s="21">
        <f t="shared" si="116"/>
        <v>1.9026382161704002E-2</v>
      </c>
      <c r="W605" s="21">
        <f t="shared" si="116"/>
        <v>1.8225598300035114E-2</v>
      </c>
      <c r="X605" s="21">
        <f t="shared" si="116"/>
        <v>1.9831390962064672E-2</v>
      </c>
      <c r="Y605" s="21">
        <f t="shared" si="116"/>
        <v>2.0624130365315761E-2</v>
      </c>
      <c r="Z605" s="21">
        <f t="shared" si="116"/>
        <v>2.2311328781576031E-2</v>
      </c>
      <c r="AA605" s="21">
        <f t="shared" si="116"/>
        <v>2.3406067243594102E-2</v>
      </c>
      <c r="AB605" s="21">
        <f t="shared" si="116"/>
        <v>2.4025439001808292E-2</v>
      </c>
      <c r="AC605" s="21">
        <f t="shared" si="116"/>
        <v>2.4747008767004388E-2</v>
      </c>
      <c r="AD605" s="21">
        <f t="shared" si="116"/>
        <v>2.485943018567377E-2</v>
      </c>
    </row>
    <row r="606" spans="1:30" x14ac:dyDescent="0.2">
      <c r="A606" s="399">
        <v>1023</v>
      </c>
      <c r="B606" s="399" t="s">
        <v>32</v>
      </c>
      <c r="C606" s="21">
        <f t="shared" si="115"/>
        <v>8.0226403964134024E-2</v>
      </c>
      <c r="D606" s="21">
        <f t="shared" si="115"/>
        <v>5.4533805447302797E-2</v>
      </c>
      <c r="E606" s="21">
        <f t="shared" si="115"/>
        <v>4.2295390719029997E-2</v>
      </c>
      <c r="F606" s="21">
        <f t="shared" si="115"/>
        <v>3.0650558383971096E-2</v>
      </c>
      <c r="G606" s="21">
        <f t="shared" si="115"/>
        <v>4.1060158740346152E-2</v>
      </c>
      <c r="H606" s="21">
        <f t="shared" si="115"/>
        <v>9.0539107482802514E-2</v>
      </c>
      <c r="I606" s="21">
        <f t="shared" si="115"/>
        <v>6.7227116084565941E-2</v>
      </c>
      <c r="J606" s="21">
        <f t="shared" si="115"/>
        <v>8.7016542527377463E-2</v>
      </c>
      <c r="K606" s="21">
        <f t="shared" si="115"/>
        <v>8.4405072031637426E-2</v>
      </c>
      <c r="L606" s="21">
        <f t="shared" si="115"/>
        <v>8.9809340938611856E-2</v>
      </c>
      <c r="M606" s="21">
        <f t="shared" si="115"/>
        <v>8.0170802794565163E-2</v>
      </c>
      <c r="N606" s="21">
        <f t="shared" si="115"/>
        <v>0.10070464565780765</v>
      </c>
      <c r="O606" s="404">
        <f t="shared" si="115"/>
        <v>7.0280576039381884E-2</v>
      </c>
      <c r="Q606" s="399">
        <v>1023</v>
      </c>
      <c r="R606" s="399" t="s">
        <v>32</v>
      </c>
      <c r="S606" s="21">
        <f t="shared" si="116"/>
        <v>8.0226403964134024E-2</v>
      </c>
      <c r="T606" s="21">
        <f t="shared" si="116"/>
        <v>6.6809964316517562E-2</v>
      </c>
      <c r="U606" s="21">
        <f t="shared" si="116"/>
        <v>5.8575086569957878E-2</v>
      </c>
      <c r="V606" s="21">
        <f t="shared" si="116"/>
        <v>5.1112388183755811E-2</v>
      </c>
      <c r="W606" s="21">
        <f t="shared" si="116"/>
        <v>4.9060704967960958E-2</v>
      </c>
      <c r="X606" s="21">
        <f t="shared" si="116"/>
        <v>5.559331417913467E-2</v>
      </c>
      <c r="Y606" s="21">
        <f t="shared" si="116"/>
        <v>5.7450947659986207E-2</v>
      </c>
      <c r="Z606" s="21">
        <f t="shared" si="116"/>
        <v>6.1229056229339343E-2</v>
      </c>
      <c r="AA606" s="21">
        <f t="shared" si="116"/>
        <v>6.3874644555140081E-2</v>
      </c>
      <c r="AB606" s="21">
        <f t="shared" si="116"/>
        <v>6.6354623671244006E-2</v>
      </c>
      <c r="AC606" s="21">
        <f t="shared" si="116"/>
        <v>6.7619727430606666E-2</v>
      </c>
      <c r="AD606" s="21">
        <f t="shared" si="116"/>
        <v>7.0280576039381884E-2</v>
      </c>
    </row>
    <row r="607" spans="1:30" x14ac:dyDescent="0.2">
      <c r="A607" s="399">
        <v>1024</v>
      </c>
      <c r="B607" s="399" t="s">
        <v>33</v>
      </c>
      <c r="C607" s="21">
        <f t="shared" si="115"/>
        <v>2.505154065064449E-2</v>
      </c>
      <c r="D607" s="21">
        <f t="shared" si="115"/>
        <v>2.0484639004285644E-2</v>
      </c>
      <c r="E607" s="21">
        <f t="shared" si="115"/>
        <v>1.6407637816601935E-2</v>
      </c>
      <c r="F607" s="21">
        <f t="shared" si="115"/>
        <v>1.5353447724549068E-2</v>
      </c>
      <c r="G607" s="21">
        <f t="shared" si="115"/>
        <v>2.0227800202884116E-2</v>
      </c>
      <c r="H607" s="21">
        <f t="shared" si="115"/>
        <v>3.3732063935287035E-2</v>
      </c>
      <c r="I607" s="21">
        <f t="shared" si="115"/>
        <v>2.4383626959343308E-2</v>
      </c>
      <c r="J607" s="21">
        <f t="shared" si="115"/>
        <v>3.2343949574766717E-2</v>
      </c>
      <c r="K607" s="21">
        <f t="shared" si="115"/>
        <v>3.3607393004941422E-2</v>
      </c>
      <c r="L607" s="21">
        <f t="shared" si="115"/>
        <v>3.032714409479868E-2</v>
      </c>
      <c r="M607" s="21">
        <f t="shared" si="115"/>
        <v>3.2730747644964697E-2</v>
      </c>
      <c r="N607" s="21">
        <f t="shared" si="115"/>
        <v>3.0709721901709251E-2</v>
      </c>
      <c r="O607" s="404">
        <f t="shared" si="115"/>
        <v>2.6172823691539528E-2</v>
      </c>
      <c r="Q607" s="399">
        <v>1024</v>
      </c>
      <c r="R607" s="399" t="s">
        <v>33</v>
      </c>
      <c r="S607" s="21">
        <f t="shared" si="116"/>
        <v>2.505154065064449E-2</v>
      </c>
      <c r="T607" s="21">
        <f t="shared" si="116"/>
        <v>2.2719439772543853E-2</v>
      </c>
      <c r="U607" s="21">
        <f t="shared" si="116"/>
        <v>2.0614111597640136E-2</v>
      </c>
      <c r="V607" s="21">
        <f t="shared" si="116"/>
        <v>1.9294152817685303E-2</v>
      </c>
      <c r="W607" s="21">
        <f t="shared" si="116"/>
        <v>1.9479232974854255E-2</v>
      </c>
      <c r="X607" s="21">
        <f t="shared" si="116"/>
        <v>2.1680921247882623E-2</v>
      </c>
      <c r="Y607" s="21">
        <f t="shared" si="116"/>
        <v>2.2104762992885409E-2</v>
      </c>
      <c r="Z607" s="21">
        <f t="shared" si="116"/>
        <v>2.3353822430431753E-2</v>
      </c>
      <c r="AA607" s="21">
        <f t="shared" si="116"/>
        <v>2.4525027955531947E-2</v>
      </c>
      <c r="AB607" s="21">
        <f t="shared" si="116"/>
        <v>2.5089416915361106E-2</v>
      </c>
      <c r="AC607" s="21">
        <f t="shared" si="116"/>
        <v>2.5763812858396507E-2</v>
      </c>
      <c r="AD607" s="21">
        <f t="shared" si="116"/>
        <v>2.6172823691539528E-2</v>
      </c>
    </row>
    <row r="608" spans="1:30" x14ac:dyDescent="0.2">
      <c r="A608" s="399">
        <v>1025</v>
      </c>
      <c r="B608" s="399" t="s">
        <v>34</v>
      </c>
      <c r="C608" s="21">
        <f t="shared" si="115"/>
        <v>4.0223594270204603E-2</v>
      </c>
      <c r="D608" s="21">
        <f t="shared" si="115"/>
        <v>3.2913427890124178E-2</v>
      </c>
      <c r="E608" s="21">
        <f t="shared" si="115"/>
        <v>2.3497182455071583E-2</v>
      </c>
      <c r="F608" s="21">
        <f t="shared" si="115"/>
        <v>1.8791532613956666E-2</v>
      </c>
      <c r="G608" s="21">
        <f t="shared" si="115"/>
        <v>2.5864233806814109E-2</v>
      </c>
      <c r="H608" s="21">
        <f t="shared" si="115"/>
        <v>5.1711036644016259E-2</v>
      </c>
      <c r="I608" s="21">
        <f t="shared" si="115"/>
        <v>3.8001816759607378E-2</v>
      </c>
      <c r="J608" s="21">
        <f t="shared" si="115"/>
        <v>5.0468373027104982E-2</v>
      </c>
      <c r="K608" s="21">
        <f t="shared" si="115"/>
        <v>2.1531105534275525E-2</v>
      </c>
      <c r="L608" s="21">
        <f t="shared" si="115"/>
        <v>4.1556485004476278E-2</v>
      </c>
      <c r="M608" s="21">
        <f t="shared" si="115"/>
        <v>4.3872867758824527E-2</v>
      </c>
      <c r="N608" s="21">
        <f t="shared" si="115"/>
        <v>4.4421522576276927E-2</v>
      </c>
      <c r="O608" s="404">
        <f t="shared" si="115"/>
        <v>3.6049182069699925E-2</v>
      </c>
      <c r="Q608" s="399">
        <v>1025</v>
      </c>
      <c r="R608" s="399" t="s">
        <v>34</v>
      </c>
      <c r="S608" s="21">
        <f t="shared" si="116"/>
        <v>4.0223594270204603E-2</v>
      </c>
      <c r="T608" s="21">
        <f t="shared" si="116"/>
        <v>3.6581102611285353E-2</v>
      </c>
      <c r="U608" s="21">
        <f t="shared" si="116"/>
        <v>3.2181614734432491E-2</v>
      </c>
      <c r="V608" s="21">
        <f t="shared" si="116"/>
        <v>2.8639086459786866E-2</v>
      </c>
      <c r="W608" s="21">
        <f t="shared" si="116"/>
        <v>2.806168511125659E-2</v>
      </c>
      <c r="X608" s="21">
        <f t="shared" si="116"/>
        <v>3.1875124299078281E-2</v>
      </c>
      <c r="Y608" s="21">
        <f t="shared" si="116"/>
        <v>3.2888924611198037E-2</v>
      </c>
      <c r="Z608" s="21">
        <f t="shared" si="116"/>
        <v>3.5246625746909101E-2</v>
      </c>
      <c r="AA608" s="21">
        <f t="shared" si="116"/>
        <v>3.3595502670110737E-2</v>
      </c>
      <c r="AB608" s="21">
        <f t="shared" si="116"/>
        <v>3.440806574009362E-2</v>
      </c>
      <c r="AC608" s="21">
        <f t="shared" si="116"/>
        <v>3.5279795812152889E-2</v>
      </c>
      <c r="AD608" s="21">
        <f t="shared" si="116"/>
        <v>3.6049182069699925E-2</v>
      </c>
    </row>
    <row r="609" spans="1:30" x14ac:dyDescent="0.2">
      <c r="A609" s="399">
        <v>1026</v>
      </c>
      <c r="B609" s="399" t="s">
        <v>35</v>
      </c>
      <c r="C609" s="21">
        <f t="shared" si="115"/>
        <v>7.4788609554542876E-2</v>
      </c>
      <c r="D609" s="21">
        <f t="shared" si="115"/>
        <v>4.2812525416836111E-2</v>
      </c>
      <c r="E609" s="21">
        <f t="shared" si="115"/>
        <v>3.4762638378414069E-2</v>
      </c>
      <c r="F609" s="21">
        <f t="shared" si="115"/>
        <v>3.5160732942216506E-2</v>
      </c>
      <c r="G609" s="21">
        <f t="shared" si="115"/>
        <v>3.4857916102841682E-2</v>
      </c>
      <c r="H609" s="21">
        <f t="shared" si="115"/>
        <v>7.5162503482217466E-2</v>
      </c>
      <c r="I609" s="21">
        <f t="shared" si="115"/>
        <v>7.602858639527052E-2</v>
      </c>
      <c r="J609" s="21">
        <f t="shared" si="115"/>
        <v>8.3371433304344225E-2</v>
      </c>
      <c r="K609" s="21">
        <f t="shared" si="115"/>
        <v>8.926571301211654E-2</v>
      </c>
      <c r="L609" s="21">
        <f t="shared" si="115"/>
        <v>8.9546375221537688E-2</v>
      </c>
      <c r="M609" s="21">
        <f t="shared" si="115"/>
        <v>7.5539062500000004E-2</v>
      </c>
      <c r="N609" s="21">
        <f t="shared" si="115"/>
        <v>7.3402756967335933E-2</v>
      </c>
      <c r="O609" s="404">
        <f t="shared" si="115"/>
        <v>6.5373809665672453E-2</v>
      </c>
      <c r="Q609" s="399">
        <v>1026</v>
      </c>
      <c r="R609" s="399" t="s">
        <v>35</v>
      </c>
      <c r="S609" s="21">
        <f t="shared" si="116"/>
        <v>7.4788609554542876E-2</v>
      </c>
      <c r="T609" s="21">
        <f t="shared" si="116"/>
        <v>5.8242584935239844E-2</v>
      </c>
      <c r="U609" s="21">
        <f t="shared" si="116"/>
        <v>5.0648206150341692E-2</v>
      </c>
      <c r="V609" s="21">
        <f t="shared" si="116"/>
        <v>4.6596514097092277E-2</v>
      </c>
      <c r="W609" s="21">
        <f t="shared" si="116"/>
        <v>4.4259349689325947E-2</v>
      </c>
      <c r="X609" s="21">
        <f t="shared" si="116"/>
        <v>4.9003007583100514E-2</v>
      </c>
      <c r="Y609" s="21">
        <f t="shared" si="116"/>
        <v>5.3327087249607871E-2</v>
      </c>
      <c r="Z609" s="21">
        <f t="shared" si="116"/>
        <v>5.7121740722337E-2</v>
      </c>
      <c r="AA609" s="21">
        <f t="shared" si="116"/>
        <v>6.0796388433350931E-2</v>
      </c>
      <c r="AB609" s="21">
        <f t="shared" si="116"/>
        <v>6.3640424110869925E-2</v>
      </c>
      <c r="AC609" s="21">
        <f t="shared" si="116"/>
        <v>6.4657867613376066E-2</v>
      </c>
      <c r="AD609" s="21">
        <f t="shared" si="116"/>
        <v>6.5373809665672453E-2</v>
      </c>
    </row>
    <row r="610" spans="1:30" x14ac:dyDescent="0.2">
      <c r="A610" s="399">
        <v>1027</v>
      </c>
      <c r="B610" s="399" t="s">
        <v>36</v>
      </c>
      <c r="C610" s="21">
        <f t="shared" si="115"/>
        <v>7.4153626683922572E-2</v>
      </c>
      <c r="D610" s="21">
        <f t="shared" si="115"/>
        <v>5.0210382669016888E-2</v>
      </c>
      <c r="E610" s="21">
        <f t="shared" si="115"/>
        <v>3.6924079956720167E-2</v>
      </c>
      <c r="F610" s="21">
        <f t="shared" si="115"/>
        <v>3.2210605125241355E-2</v>
      </c>
      <c r="G610" s="21">
        <f t="shared" si="115"/>
        <v>3.4757722961178843E-2</v>
      </c>
      <c r="H610" s="21">
        <f t="shared" si="115"/>
        <v>6.8643594963432114E-2</v>
      </c>
      <c r="I610" s="21">
        <f t="shared" si="115"/>
        <v>5.5601072296221833E-2</v>
      </c>
      <c r="J610" s="21">
        <f t="shared" si="115"/>
        <v>7.6712451438730497E-2</v>
      </c>
      <c r="K610" s="21">
        <f t="shared" si="115"/>
        <v>6.7726893623474102E-2</v>
      </c>
      <c r="L610" s="21">
        <f t="shared" si="115"/>
        <v>7.5790713654657907E-2</v>
      </c>
      <c r="M610" s="21">
        <f t="shared" si="115"/>
        <v>7.75812585499316E-2</v>
      </c>
      <c r="N610" s="21">
        <f t="shared" si="115"/>
        <v>8.1768304689038285E-2</v>
      </c>
      <c r="O610" s="404">
        <f t="shared" si="115"/>
        <v>6.0765276874369278E-2</v>
      </c>
      <c r="Q610" s="399">
        <v>1027</v>
      </c>
      <c r="R610" s="399" t="s">
        <v>36</v>
      </c>
      <c r="S610" s="21">
        <f t="shared" si="116"/>
        <v>7.4153626683922572E-2</v>
      </c>
      <c r="T610" s="21">
        <f t="shared" si="116"/>
        <v>6.1978473948996693E-2</v>
      </c>
      <c r="U610" s="21">
        <f t="shared" si="116"/>
        <v>5.3395475044313384E-2</v>
      </c>
      <c r="V610" s="21">
        <f t="shared" si="116"/>
        <v>4.776721592931471E-2</v>
      </c>
      <c r="W610" s="21">
        <f t="shared" si="116"/>
        <v>4.5100022470725636E-2</v>
      </c>
      <c r="X610" s="21">
        <f t="shared" si="116"/>
        <v>4.8758294593986659E-2</v>
      </c>
      <c r="Y610" s="21">
        <f t="shared" si="116"/>
        <v>4.9878669835777122E-2</v>
      </c>
      <c r="Z610" s="21">
        <f t="shared" si="116"/>
        <v>5.3354193744264672E-2</v>
      </c>
      <c r="AA610" s="21">
        <f t="shared" si="116"/>
        <v>5.5063464440076225E-2</v>
      </c>
      <c r="AB610" s="21">
        <f t="shared" si="116"/>
        <v>5.7069704813626866E-2</v>
      </c>
      <c r="AC610" s="21">
        <f t="shared" si="116"/>
        <v>5.8921218392706538E-2</v>
      </c>
      <c r="AD610" s="21">
        <f t="shared" si="116"/>
        <v>6.0765276874369271E-2</v>
      </c>
    </row>
    <row r="611" spans="1:30" x14ac:dyDescent="0.2">
      <c r="A611" s="399">
        <v>1028</v>
      </c>
      <c r="B611" s="399" t="s">
        <v>37</v>
      </c>
      <c r="C611" s="21">
        <f t="shared" si="115"/>
        <v>4.534555397213174E-2</v>
      </c>
      <c r="D611" s="21">
        <f t="shared" si="115"/>
        <v>3.5231217769388923E-2</v>
      </c>
      <c r="E611" s="21">
        <f t="shared" si="115"/>
        <v>2.5308664563983712E-2</v>
      </c>
      <c r="F611" s="21">
        <f t="shared" si="115"/>
        <v>1.9029757952895902E-2</v>
      </c>
      <c r="G611" s="21">
        <f t="shared" si="115"/>
        <v>2.1002997122420923E-2</v>
      </c>
      <c r="H611" s="21">
        <f t="shared" si="115"/>
        <v>3.6388831320534318E-2</v>
      </c>
      <c r="I611" s="21">
        <f t="shared" si="115"/>
        <v>3.150636503307936E-2</v>
      </c>
      <c r="J611" s="21">
        <f t="shared" si="115"/>
        <v>4.9232411120929916E-2</v>
      </c>
      <c r="K611" s="21">
        <f t="shared" si="115"/>
        <v>4.6730199579831933E-2</v>
      </c>
      <c r="L611" s="21">
        <f t="shared" si="115"/>
        <v>5.2097694959069372E-2</v>
      </c>
      <c r="M611" s="21">
        <f t="shared" si="115"/>
        <v>4.3290293511131755E-2</v>
      </c>
      <c r="N611" s="21">
        <f t="shared" si="115"/>
        <v>4.860495126552869E-2</v>
      </c>
      <c r="O611" s="404">
        <f t="shared" si="115"/>
        <v>3.7920660177416035E-2</v>
      </c>
      <c r="Q611" s="399">
        <v>1028</v>
      </c>
      <c r="R611" s="399" t="s">
        <v>37</v>
      </c>
      <c r="S611" s="21">
        <f t="shared" si="116"/>
        <v>4.534555397213174E-2</v>
      </c>
      <c r="T611" s="21">
        <f t="shared" si="116"/>
        <v>4.0271540330171399E-2</v>
      </c>
      <c r="U611" s="21">
        <f t="shared" si="116"/>
        <v>3.5383514829973796E-2</v>
      </c>
      <c r="V611" s="21">
        <f t="shared" si="116"/>
        <v>3.1259136335192644E-2</v>
      </c>
      <c r="W611" s="21">
        <f t="shared" si="116"/>
        <v>2.9212724306132545E-2</v>
      </c>
      <c r="X611" s="21">
        <f t="shared" si="116"/>
        <v>3.031181451665263E-2</v>
      </c>
      <c r="Y611" s="21">
        <f t="shared" si="116"/>
        <v>3.0497506698830262E-2</v>
      </c>
      <c r="Z611" s="21">
        <f t="shared" si="116"/>
        <v>3.2932412929380886E-2</v>
      </c>
      <c r="AA611" s="21">
        <f t="shared" si="116"/>
        <v>3.4568942855042653E-2</v>
      </c>
      <c r="AB611" s="21">
        <f t="shared" si="116"/>
        <v>3.6304382600262003E-2</v>
      </c>
      <c r="AC611" s="21">
        <f t="shared" si="116"/>
        <v>3.6948237532489443E-2</v>
      </c>
      <c r="AD611" s="21">
        <f t="shared" si="116"/>
        <v>3.7920660177416035E-2</v>
      </c>
    </row>
    <row r="612" spans="1:30" x14ac:dyDescent="0.2">
      <c r="A612" s="399">
        <v>1029</v>
      </c>
      <c r="B612" s="399" t="s">
        <v>38</v>
      </c>
      <c r="C612" s="21">
        <f t="shared" si="115"/>
        <v>1.495391908864163E-2</v>
      </c>
      <c r="D612" s="21">
        <f t="shared" si="115"/>
        <v>6.3747352575659444E-2</v>
      </c>
      <c r="E612" s="21">
        <f t="shared" si="115"/>
        <v>2.6079558557074615E-2</v>
      </c>
      <c r="F612" s="21">
        <f t="shared" si="115"/>
        <v>2.015481935164563E-2</v>
      </c>
      <c r="G612" s="21">
        <f t="shared" si="115"/>
        <v>2.1943511280230539E-2</v>
      </c>
      <c r="H612" s="21">
        <f t="shared" si="115"/>
        <v>5.3446365679698425E-2</v>
      </c>
      <c r="I612" s="21">
        <f t="shared" si="115"/>
        <v>4.8933297963274093E-2</v>
      </c>
      <c r="J612" s="21">
        <f t="shared" si="115"/>
        <v>5.7813690038081213E-2</v>
      </c>
      <c r="K612" s="21">
        <f t="shared" si="115"/>
        <v>6.5682799328111038E-2</v>
      </c>
      <c r="L612" s="21">
        <f t="shared" si="115"/>
        <v>7.1167008671476795E-2</v>
      </c>
      <c r="M612" s="21">
        <f t="shared" si="115"/>
        <v>5.5045092838196287E-2</v>
      </c>
      <c r="N612" s="21">
        <f t="shared" si="115"/>
        <v>5.9698981361758489E-2</v>
      </c>
      <c r="O612" s="404">
        <f t="shared" si="115"/>
        <v>4.6562827960828661E-2</v>
      </c>
      <c r="Q612" s="399">
        <v>1029</v>
      </c>
      <c r="R612" s="399" t="s">
        <v>38</v>
      </c>
      <c r="S612" s="21">
        <f t="shared" si="116"/>
        <v>1.495391908864163E-2</v>
      </c>
      <c r="T612" s="21">
        <f t="shared" si="116"/>
        <v>3.9479421442522561E-2</v>
      </c>
      <c r="U612" s="21">
        <f t="shared" si="116"/>
        <v>3.4814075654348173E-2</v>
      </c>
      <c r="V612" s="21">
        <f t="shared" si="116"/>
        <v>3.084881269140017E-2</v>
      </c>
      <c r="W612" s="21">
        <f t="shared" si="116"/>
        <v>2.899571623094584E-2</v>
      </c>
      <c r="X612" s="21">
        <f t="shared" si="116"/>
        <v>3.2851091142490373E-2</v>
      </c>
      <c r="Y612" s="21">
        <f t="shared" si="116"/>
        <v>3.5411526206375499E-2</v>
      </c>
      <c r="Z612" s="21">
        <f t="shared" si="116"/>
        <v>3.8276501354636457E-2</v>
      </c>
      <c r="AA612" s="21">
        <f t="shared" si="116"/>
        <v>4.1436947970014099E-2</v>
      </c>
      <c r="AB612" s="21">
        <f t="shared" si="116"/>
        <v>4.4368518702851238E-2</v>
      </c>
      <c r="AC612" s="21">
        <f t="shared" si="116"/>
        <v>4.5325243893924151E-2</v>
      </c>
      <c r="AD612" s="21">
        <f t="shared" si="116"/>
        <v>4.6562827960828661E-2</v>
      </c>
    </row>
    <row r="613" spans="1:30" x14ac:dyDescent="0.2">
      <c r="A613" s="400">
        <v>1030</v>
      </c>
      <c r="B613" s="400" t="s">
        <v>18</v>
      </c>
      <c r="C613" s="23">
        <f t="shared" si="115"/>
        <v>6.4972885431747354E-2</v>
      </c>
      <c r="D613" s="23">
        <f t="shared" si="115"/>
        <v>4.7994500261892288E-2</v>
      </c>
      <c r="E613" s="23">
        <f t="shared" si="115"/>
        <v>4.226593925379965E-2</v>
      </c>
      <c r="F613" s="23">
        <f t="shared" si="115"/>
        <v>3.157784403242337E-2</v>
      </c>
      <c r="G613" s="23">
        <f t="shared" si="115"/>
        <v>3.6109346283516509E-2</v>
      </c>
      <c r="H613" s="23">
        <f t="shared" si="115"/>
        <v>6.9125470401623451E-2</v>
      </c>
      <c r="I613" s="23">
        <f t="shared" si="115"/>
        <v>6.4083288263926438E-2</v>
      </c>
      <c r="J613" s="23">
        <f t="shared" si="115"/>
        <v>7.8728415915915909E-2</v>
      </c>
      <c r="K613" s="23">
        <f t="shared" si="115"/>
        <v>7.5721063677770831E-2</v>
      </c>
      <c r="L613" s="23">
        <f t="shared" si="115"/>
        <v>8.6103958263533245E-2</v>
      </c>
      <c r="M613" s="23">
        <f t="shared" si="115"/>
        <v>7.9142574530156384E-2</v>
      </c>
      <c r="N613" s="23">
        <f t="shared" si="115"/>
        <v>8.1730227055329008E-2</v>
      </c>
      <c r="O613" s="405">
        <f t="shared" si="115"/>
        <v>6.3038654984589257E-2</v>
      </c>
      <c r="Q613" s="400">
        <v>1030</v>
      </c>
      <c r="R613" s="400" t="s">
        <v>18</v>
      </c>
      <c r="S613" s="23">
        <f t="shared" si="116"/>
        <v>6.4972885431747354E-2</v>
      </c>
      <c r="T613" s="23">
        <f t="shared" si="116"/>
        <v>5.6355567639417556E-2</v>
      </c>
      <c r="U613" s="23">
        <f t="shared" si="116"/>
        <v>5.164848075189906E-2</v>
      </c>
      <c r="V613" s="23">
        <f t="shared" si="116"/>
        <v>4.6495059926796006E-2</v>
      </c>
      <c r="W613" s="23">
        <f t="shared" si="116"/>
        <v>4.4446658296704744E-2</v>
      </c>
      <c r="X613" s="23">
        <f t="shared" si="116"/>
        <v>4.8332901858308991E-2</v>
      </c>
      <c r="Y613" s="23">
        <f t="shared" si="116"/>
        <v>5.085571071141632E-2</v>
      </c>
      <c r="Z613" s="23">
        <f t="shared" si="116"/>
        <v>5.4381201083126225E-2</v>
      </c>
      <c r="AA613" s="23">
        <f t="shared" si="116"/>
        <v>5.6884687466848972E-2</v>
      </c>
      <c r="AB613" s="23">
        <f t="shared" si="116"/>
        <v>5.9767282909329575E-2</v>
      </c>
      <c r="AC613" s="23">
        <f t="shared" si="116"/>
        <v>6.1436606651635937E-2</v>
      </c>
      <c r="AD613" s="23">
        <f t="shared" si="116"/>
        <v>6.3038654984589257E-2</v>
      </c>
    </row>
    <row r="614" spans="1:30" x14ac:dyDescent="0.2">
      <c r="A614" s="401">
        <v>10300</v>
      </c>
      <c r="B614" s="401" t="s">
        <v>167</v>
      </c>
      <c r="C614" s="406">
        <f t="shared" si="115"/>
        <v>4.2289048710679046E-2</v>
      </c>
      <c r="D614" s="406">
        <f t="shared" si="115"/>
        <v>3.5662227145219903E-2</v>
      </c>
      <c r="E614" s="406">
        <f t="shared" si="115"/>
        <v>2.734506575586855E-2</v>
      </c>
      <c r="F614" s="406">
        <f t="shared" si="115"/>
        <v>2.355265142151584E-2</v>
      </c>
      <c r="G614" s="406">
        <f t="shared" si="115"/>
        <v>2.663347187115048E-2</v>
      </c>
      <c r="H614" s="406">
        <f t="shared" si="115"/>
        <v>4.4299535768457084E-2</v>
      </c>
      <c r="I614" s="406">
        <f t="shared" si="115"/>
        <v>3.6077634408556464E-2</v>
      </c>
      <c r="J614" s="406">
        <f t="shared" si="115"/>
        <v>4.9246283078908153E-2</v>
      </c>
      <c r="K614" s="406">
        <f t="shared" si="115"/>
        <v>4.7064406643383391E-2</v>
      </c>
      <c r="L614" s="406">
        <f t="shared" si="115"/>
        <v>4.8520326312858464E-2</v>
      </c>
      <c r="M614" s="406">
        <f t="shared" si="115"/>
        <v>4.7966584923221568E-2</v>
      </c>
      <c r="N614" s="406">
        <f t="shared" si="115"/>
        <v>4.7919907979318624E-2</v>
      </c>
      <c r="O614" s="406">
        <f>+O457/(O59*10^6)</f>
        <v>3.9590868798357229E-2</v>
      </c>
      <c r="Q614" s="401">
        <v>10300</v>
      </c>
      <c r="R614" s="401" t="s">
        <v>167</v>
      </c>
      <c r="S614" s="406">
        <f t="shared" si="116"/>
        <v>4.2289048710679046E-2</v>
      </c>
      <c r="T614" s="406">
        <f t="shared" si="116"/>
        <v>3.8928401645658639E-2</v>
      </c>
      <c r="U614" s="406">
        <f t="shared" si="116"/>
        <v>3.5006656870646052E-2</v>
      </c>
      <c r="V614" s="406">
        <f t="shared" si="116"/>
        <v>3.2031690929528234E-2</v>
      </c>
      <c r="W614" s="406">
        <f t="shared" si="116"/>
        <v>3.0943578119460531E-2</v>
      </c>
      <c r="X614" s="406">
        <f t="shared" si="116"/>
        <v>3.3075713229755263E-2</v>
      </c>
      <c r="Y614" s="406">
        <f t="shared" si="116"/>
        <v>3.355223255007684E-2</v>
      </c>
      <c r="Z614" s="406">
        <f t="shared" si="116"/>
        <v>3.548848204697326E-2</v>
      </c>
      <c r="AA614" s="406">
        <f t="shared" si="116"/>
        <v>3.6844719241651544E-2</v>
      </c>
      <c r="AB614" s="406">
        <f t="shared" si="116"/>
        <v>3.7974251268872591E-2</v>
      </c>
      <c r="AC614" s="406">
        <f t="shared" si="116"/>
        <v>3.8851750114058066E-2</v>
      </c>
      <c r="AD614" s="406">
        <f t="shared" si="116"/>
        <v>3.9590868798357222E-2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03C0C-3039-40F5-96DC-DC2CED286388}">
  <sheetPr>
    <tabColor theme="9" tint="-0.249977111117893"/>
  </sheetPr>
  <dimension ref="A1:BZ614"/>
  <sheetViews>
    <sheetView topLeftCell="A118" zoomScale="70" zoomScaleNormal="70" workbookViewId="0">
      <selection activeCell="O149" sqref="O149"/>
    </sheetView>
  </sheetViews>
  <sheetFormatPr defaultColWidth="9.125" defaultRowHeight="14.25" x14ac:dyDescent="0.2"/>
  <cols>
    <col min="1" max="1" width="7.875" style="41" customWidth="1"/>
    <col min="2" max="2" width="24.625" style="41" bestFit="1" customWidth="1"/>
    <col min="3" max="3" width="14.875" style="41" bestFit="1" customWidth="1"/>
    <col min="4" max="4" width="14.125" style="41" bestFit="1" customWidth="1"/>
    <col min="5" max="14" width="11.875" style="41" customWidth="1"/>
    <col min="15" max="15" width="13.875" style="41" bestFit="1" customWidth="1"/>
    <col min="16" max="16" width="9.125" style="41"/>
    <col min="18" max="18" width="24.625" customWidth="1"/>
    <col min="19" max="19" width="15" customWidth="1"/>
    <col min="20" max="24" width="12" customWidth="1"/>
    <col min="25" max="30" width="13" customWidth="1"/>
    <col min="31" max="31" width="13.875" style="41" customWidth="1"/>
    <col min="32" max="33" width="9.125" style="41"/>
    <col min="34" max="34" width="14.25" style="41" customWidth="1"/>
    <col min="35" max="49" width="9.125" style="41"/>
    <col min="50" max="50" width="18.125" style="41" customWidth="1"/>
    <col min="51" max="58" width="9.125" style="41"/>
    <col min="59" max="59" width="14.125" style="41" bestFit="1" customWidth="1"/>
    <col min="60" max="60" width="13.125" style="41" bestFit="1" customWidth="1"/>
    <col min="61" max="62" width="9.125" style="41"/>
    <col min="63" max="63" width="15.125" style="41" bestFit="1" customWidth="1"/>
    <col min="64" max="65" width="9.125" style="41"/>
    <col min="66" max="66" width="11.25" style="41" bestFit="1" customWidth="1"/>
    <col min="67" max="71" width="9.125" style="41"/>
    <col min="72" max="78" width="10" style="41" bestFit="1" customWidth="1"/>
    <col min="79" max="16384" width="9.125" style="41"/>
  </cols>
  <sheetData>
    <row r="1" spans="1:31" s="2" customFormat="1" x14ac:dyDescent="0.2">
      <c r="A1" s="3" t="s">
        <v>52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176</v>
      </c>
      <c r="Q1" s="3" t="s">
        <v>73</v>
      </c>
      <c r="R1" s="3" t="s">
        <v>12</v>
      </c>
      <c r="S1" s="3" t="s">
        <v>74</v>
      </c>
      <c r="T1" s="3" t="s">
        <v>75</v>
      </c>
      <c r="U1" s="3" t="s">
        <v>76</v>
      </c>
      <c r="V1" s="3" t="s">
        <v>77</v>
      </c>
      <c r="W1" s="3" t="s">
        <v>78</v>
      </c>
      <c r="X1" s="3" t="s">
        <v>79</v>
      </c>
      <c r="Y1" s="3" t="s">
        <v>80</v>
      </c>
      <c r="Z1" s="3" t="s">
        <v>81</v>
      </c>
      <c r="AA1" s="3" t="s">
        <v>82</v>
      </c>
      <c r="AB1" s="3" t="s">
        <v>83</v>
      </c>
      <c r="AC1" s="3" t="s">
        <v>84</v>
      </c>
      <c r="AD1" s="3" t="s">
        <v>85</v>
      </c>
    </row>
    <row r="2" spans="1:31" customFormat="1" x14ac:dyDescent="0.2">
      <c r="A2" s="7">
        <v>1004</v>
      </c>
      <c r="B2" s="7" t="s">
        <v>94</v>
      </c>
      <c r="C2" s="8">
        <f>+'[20]11'!$E$9</f>
        <v>352</v>
      </c>
      <c r="D2" s="8">
        <f>+'[20]11'!$F$9</f>
        <v>322</v>
      </c>
      <c r="E2" s="8">
        <f>+'[20]11'!$G$9</f>
        <v>384</v>
      </c>
      <c r="F2" s="8">
        <f>+'[20]11'!$I$9</f>
        <v>351</v>
      </c>
      <c r="G2" s="8">
        <f>+'[20]11'!$J$9</f>
        <v>300</v>
      </c>
      <c r="H2" s="8">
        <f>+'[20]11'!$K$9</f>
        <v>323</v>
      </c>
      <c r="I2" s="8">
        <f>+'[20]11'!$M$9</f>
        <v>209</v>
      </c>
      <c r="J2" s="8">
        <f>+'[20]11'!$N$9</f>
        <v>254</v>
      </c>
      <c r="K2" s="8">
        <f>+'[20]11'!$O$9</f>
        <v>340</v>
      </c>
      <c r="L2" s="8">
        <f>+'[20]11'!$Q$9</f>
        <v>267</v>
      </c>
      <c r="M2" s="8">
        <f>+'[20]11'!$R$9</f>
        <v>443</v>
      </c>
      <c r="N2" s="8">
        <f>+'[20]11'!$S$9</f>
        <v>404</v>
      </c>
      <c r="O2" s="9">
        <f>SUM(C2:N2)</f>
        <v>3949</v>
      </c>
      <c r="Q2" s="7">
        <v>1004</v>
      </c>
      <c r="R2" s="7" t="s">
        <v>94</v>
      </c>
      <c r="S2" s="8">
        <f>+C2</f>
        <v>352</v>
      </c>
      <c r="T2" s="8">
        <f>+'[21]2M'!$G$9</f>
        <v>674</v>
      </c>
      <c r="U2" s="8">
        <f>+'[21]3M'!$G$9</f>
        <v>1058</v>
      </c>
      <c r="V2" s="8">
        <f>+'[21]4M'!$G$9</f>
        <v>1409</v>
      </c>
      <c r="W2" s="8">
        <f>+'[21]5M'!$G$9</f>
        <v>1709</v>
      </c>
      <c r="X2" s="8">
        <f>+'[21]6M'!$G$9</f>
        <v>2032</v>
      </c>
      <c r="Y2" s="8">
        <f>+'[21]7M'!$G$9</f>
        <v>2241</v>
      </c>
      <c r="Z2" s="8">
        <f>+'[21]8M'!$G$9</f>
        <v>2495</v>
      </c>
      <c r="AA2" s="8">
        <f>+'[21]9M'!$G$9</f>
        <v>2835</v>
      </c>
      <c r="AB2" s="8">
        <f>+'[21]10M'!$G$9</f>
        <v>3102</v>
      </c>
      <c r="AC2" s="8">
        <f>+'[21]11M'!$G$9</f>
        <v>3545</v>
      </c>
      <c r="AD2" s="8">
        <f>+'[21]12M'!$G$9</f>
        <v>3949</v>
      </c>
      <c r="AE2" s="1"/>
    </row>
    <row r="3" spans="1:31" customFormat="1" x14ac:dyDescent="0.2">
      <c r="A3" s="10">
        <v>1005</v>
      </c>
      <c r="B3" s="10" t="s">
        <v>13</v>
      </c>
      <c r="C3" s="11">
        <f>+'[20]12'!$E$9</f>
        <v>7</v>
      </c>
      <c r="D3" s="11">
        <f>+'[20]12'!$F$9</f>
        <v>13</v>
      </c>
      <c r="E3" s="11">
        <f>+'[20]12'!$G$9</f>
        <v>32</v>
      </c>
      <c r="F3" s="11">
        <f>+'[20]12'!$I$9</f>
        <v>7</v>
      </c>
      <c r="G3" s="11">
        <f>+'[20]12'!$J$9</f>
        <v>11</v>
      </c>
      <c r="H3" s="11">
        <f>+'[20]12'!$K$9</f>
        <v>10</v>
      </c>
      <c r="I3" s="11">
        <f>+'[20]12'!$M$9</f>
        <v>8</v>
      </c>
      <c r="J3" s="11">
        <f>+'[20]12'!$N$9</f>
        <v>12</v>
      </c>
      <c r="K3" s="11">
        <f>+'[20]12'!$O$9</f>
        <v>4</v>
      </c>
      <c r="L3" s="11">
        <f>+'[20]12'!$Q$9</f>
        <v>4</v>
      </c>
      <c r="M3" s="11">
        <f>+'[20]12'!$R$9</f>
        <v>4</v>
      </c>
      <c r="N3" s="11">
        <f>+'[20]12'!$S$9</f>
        <v>6</v>
      </c>
      <c r="O3" s="12">
        <f t="shared" ref="O3:O28" si="0">SUM(C3:N3)</f>
        <v>118</v>
      </c>
      <c r="Q3" s="10">
        <v>1005</v>
      </c>
      <c r="R3" s="10" t="s">
        <v>13</v>
      </c>
      <c r="S3" s="11">
        <f t="shared" ref="S3:S28" si="1">+C3</f>
        <v>7</v>
      </c>
      <c r="T3" s="11">
        <f>+'[21]2M'!$H$9</f>
        <v>20</v>
      </c>
      <c r="U3" s="11">
        <f>+'[21]3M'!$H$9</f>
        <v>52</v>
      </c>
      <c r="V3" s="11">
        <f>+'[21]4M'!$H$9</f>
        <v>59</v>
      </c>
      <c r="W3" s="11">
        <f>+'[21]5M'!$H$9</f>
        <v>70</v>
      </c>
      <c r="X3" s="11">
        <f>+'[21]6M'!$H$9</f>
        <v>80</v>
      </c>
      <c r="Y3" s="11">
        <f>+'[21]7M'!$H$9</f>
        <v>88</v>
      </c>
      <c r="Z3" s="11">
        <f>+'[21]8M'!$H$9</f>
        <v>100</v>
      </c>
      <c r="AA3" s="11">
        <f>+'[21]9M'!$H$9</f>
        <v>104</v>
      </c>
      <c r="AB3" s="11">
        <f>+'[21]10M'!$H$9</f>
        <v>108</v>
      </c>
      <c r="AC3" s="11">
        <f>+'[21]11M'!$H$9</f>
        <v>112</v>
      </c>
      <c r="AD3" s="11">
        <f>+'[21]12M'!$H$9</f>
        <v>118</v>
      </c>
      <c r="AE3" s="1"/>
    </row>
    <row r="4" spans="1:31" customFormat="1" x14ac:dyDescent="0.2">
      <c r="A4" s="10">
        <v>1006</v>
      </c>
      <c r="B4" s="10" t="s">
        <v>14</v>
      </c>
      <c r="C4" s="11">
        <f>+'[20]13'!$E$9</f>
        <v>65</v>
      </c>
      <c r="D4" s="11">
        <f>+'[20]13'!$F$9</f>
        <v>122</v>
      </c>
      <c r="E4" s="11">
        <f>+'[20]13'!$G$9</f>
        <v>150</v>
      </c>
      <c r="F4" s="11">
        <f>+'[20]13'!$I$9</f>
        <v>53</v>
      </c>
      <c r="G4" s="11">
        <f>+'[20]13'!$J$9</f>
        <v>70</v>
      </c>
      <c r="H4" s="11">
        <f>+'[20]13'!$K$9</f>
        <v>144</v>
      </c>
      <c r="I4" s="11">
        <f>+'[20]13'!$M$9</f>
        <v>102</v>
      </c>
      <c r="J4" s="11">
        <f>+'[20]13'!$N$9</f>
        <v>117</v>
      </c>
      <c r="K4" s="11">
        <f>+'[20]13'!$O$9</f>
        <v>135</v>
      </c>
      <c r="L4" s="11">
        <f>+'[20]13'!$Q$9</f>
        <v>92</v>
      </c>
      <c r="M4" s="11">
        <f>+'[20]13'!$R$9</f>
        <v>111</v>
      </c>
      <c r="N4" s="11">
        <f>+'[20]13'!$S$9</f>
        <v>97</v>
      </c>
      <c r="O4" s="12">
        <f t="shared" si="0"/>
        <v>1258</v>
      </c>
      <c r="Q4" s="10">
        <v>1006</v>
      </c>
      <c r="R4" s="10" t="s">
        <v>14</v>
      </c>
      <c r="S4" s="11">
        <f t="shared" si="1"/>
        <v>65</v>
      </c>
      <c r="T4" s="11">
        <f>+'[21]2M'!$I$9</f>
        <v>187</v>
      </c>
      <c r="U4" s="11">
        <f>+'[21]3M'!$I$9</f>
        <v>337</v>
      </c>
      <c r="V4" s="11">
        <f>+'[21]4M'!$I$9</f>
        <v>390</v>
      </c>
      <c r="W4" s="11">
        <f>+'[21]5M'!$I$9</f>
        <v>460</v>
      </c>
      <c r="X4" s="11">
        <f>+'[21]6M'!$I$9</f>
        <v>604</v>
      </c>
      <c r="Y4" s="11">
        <f>+'[21]7M'!$I$9</f>
        <v>706</v>
      </c>
      <c r="Z4" s="11">
        <f>+'[21]8M'!$I$9</f>
        <v>823</v>
      </c>
      <c r="AA4" s="11">
        <f>+'[21]9M'!$I$9</f>
        <v>958</v>
      </c>
      <c r="AB4" s="11">
        <f>+'[21]10M'!$I$9</f>
        <v>1050</v>
      </c>
      <c r="AC4" s="11">
        <f>+'[21]11M'!$I$9</f>
        <v>1161</v>
      </c>
      <c r="AD4" s="11">
        <f>+'[21]12M'!$I$9</f>
        <v>1258</v>
      </c>
      <c r="AE4" s="1"/>
    </row>
    <row r="5" spans="1:31" customFormat="1" x14ac:dyDescent="0.2">
      <c r="A5" s="10">
        <v>1007</v>
      </c>
      <c r="B5" s="10" t="s">
        <v>15</v>
      </c>
      <c r="C5" s="11">
        <f>+'[20]14'!$E$9</f>
        <v>42</v>
      </c>
      <c r="D5" s="11">
        <f>+'[20]14'!$F$9</f>
        <v>43</v>
      </c>
      <c r="E5" s="11">
        <f>+'[20]14'!$G$9</f>
        <v>65</v>
      </c>
      <c r="F5" s="11">
        <f>+'[20]14'!$I$9</f>
        <v>56</v>
      </c>
      <c r="G5" s="11">
        <f>+'[20]14'!$J$9</f>
        <v>34</v>
      </c>
      <c r="H5" s="11">
        <f>+'[20]14'!$K$9</f>
        <v>119</v>
      </c>
      <c r="I5" s="11">
        <f>+'[20]14'!$M$9</f>
        <v>38</v>
      </c>
      <c r="J5" s="11">
        <f>+'[20]14'!$N$9</f>
        <v>99</v>
      </c>
      <c r="K5" s="11">
        <f>+'[20]14'!$O$9</f>
        <v>76</v>
      </c>
      <c r="L5" s="11">
        <f>+'[20]14'!$Q$9</f>
        <v>40</v>
      </c>
      <c r="M5" s="11">
        <f>+'[20]14'!$R$9</f>
        <v>94</v>
      </c>
      <c r="N5" s="11">
        <f>+'[20]14'!$S$9</f>
        <v>68</v>
      </c>
      <c r="O5" s="12">
        <f t="shared" si="0"/>
        <v>774</v>
      </c>
      <c r="Q5" s="10">
        <v>1007</v>
      </c>
      <c r="R5" s="10" t="s">
        <v>15</v>
      </c>
      <c r="S5" s="11">
        <f t="shared" si="1"/>
        <v>42</v>
      </c>
      <c r="T5" s="11">
        <f>+'[21]2M'!$J$9</f>
        <v>85</v>
      </c>
      <c r="U5" s="11">
        <f>+'[21]3M'!$J$9</f>
        <v>150</v>
      </c>
      <c r="V5" s="11">
        <f>+'[21]4M'!$J$9</f>
        <v>206</v>
      </c>
      <c r="W5" s="11">
        <f>+'[21]5M'!$J$9</f>
        <v>240</v>
      </c>
      <c r="X5" s="11">
        <f>+'[21]6M'!$J$9</f>
        <v>359</v>
      </c>
      <c r="Y5" s="11">
        <f>+'[21]7M'!$J$9</f>
        <v>397</v>
      </c>
      <c r="Z5" s="11">
        <f>+'[21]8M'!$J$9</f>
        <v>496</v>
      </c>
      <c r="AA5" s="11">
        <f>+'[21]9M'!$J$9</f>
        <v>572</v>
      </c>
      <c r="AB5" s="11">
        <f>+'[21]10M'!$J$9</f>
        <v>612</v>
      </c>
      <c r="AC5" s="11">
        <f>+'[21]11M'!$J$9</f>
        <v>706</v>
      </c>
      <c r="AD5" s="11">
        <f>+'[21]12M'!$J$9</f>
        <v>774</v>
      </c>
      <c r="AE5" s="1"/>
    </row>
    <row r="6" spans="1:31" customFormat="1" x14ac:dyDescent="0.2">
      <c r="A6" s="10">
        <v>1008</v>
      </c>
      <c r="B6" s="10" t="s">
        <v>16</v>
      </c>
      <c r="C6" s="11">
        <f>+'[20]15'!$E$9</f>
        <v>9</v>
      </c>
      <c r="D6" s="11">
        <f>+'[20]15'!$F$9</f>
        <v>18</v>
      </c>
      <c r="E6" s="11">
        <f>+'[20]15'!$G$9</f>
        <v>11</v>
      </c>
      <c r="F6" s="11">
        <f>+'[20]15'!$I$9</f>
        <v>29</v>
      </c>
      <c r="G6" s="11">
        <f>+'[20]15'!$J$9</f>
        <v>34</v>
      </c>
      <c r="H6" s="11">
        <f>+'[20]15'!$K$9</f>
        <v>26</v>
      </c>
      <c r="I6" s="11">
        <f>+'[20]15'!$M$9</f>
        <v>5</v>
      </c>
      <c r="J6" s="11">
        <f>+'[20]15'!$N$9</f>
        <v>8</v>
      </c>
      <c r="K6" s="11">
        <f>+'[20]15'!$O$9</f>
        <v>13</v>
      </c>
      <c r="L6" s="11">
        <f>+'[20]15'!$Q$9</f>
        <v>8</v>
      </c>
      <c r="M6" s="11">
        <f>+'[20]15'!$R$9</f>
        <v>6</v>
      </c>
      <c r="N6" s="11">
        <f>+'[20]15'!$S$9</f>
        <v>9</v>
      </c>
      <c r="O6" s="12">
        <f t="shared" si="0"/>
        <v>176</v>
      </c>
      <c r="Q6" s="10">
        <v>1008</v>
      </c>
      <c r="R6" s="10" t="s">
        <v>16</v>
      </c>
      <c r="S6" s="11">
        <f t="shared" si="1"/>
        <v>9</v>
      </c>
      <c r="T6" s="11">
        <f>+'[21]2M'!$K$9</f>
        <v>27</v>
      </c>
      <c r="U6" s="11">
        <f>+'[21]3M'!$K$9</f>
        <v>38</v>
      </c>
      <c r="V6" s="11">
        <f>+'[21]4M'!$K$9</f>
        <v>67</v>
      </c>
      <c r="W6" s="11">
        <f>+'[21]5M'!$K$9</f>
        <v>101</v>
      </c>
      <c r="X6" s="11">
        <f>+'[21]6M'!$K$9</f>
        <v>127</v>
      </c>
      <c r="Y6" s="11">
        <f>+'[21]7M'!$K$9</f>
        <v>132</v>
      </c>
      <c r="Z6" s="11">
        <f>+'[21]8M'!$K$9</f>
        <v>140</v>
      </c>
      <c r="AA6" s="11">
        <f>+'[21]9M'!$K$9</f>
        <v>153</v>
      </c>
      <c r="AB6" s="11">
        <f>+'[21]10M'!$K$9</f>
        <v>161</v>
      </c>
      <c r="AC6" s="11">
        <f>+'[21]11M'!$K$9</f>
        <v>167</v>
      </c>
      <c r="AD6" s="11">
        <f>+'[21]12M'!$K$9</f>
        <v>176</v>
      </c>
      <c r="AE6" s="1"/>
    </row>
    <row r="7" spans="1:31" customFormat="1" x14ac:dyDescent="0.2">
      <c r="A7" s="10">
        <v>1009</v>
      </c>
      <c r="B7" s="10" t="s">
        <v>17</v>
      </c>
      <c r="C7" s="11">
        <f>+'[20]16'!$E$9</f>
        <v>13</v>
      </c>
      <c r="D7" s="11">
        <f>+'[20]16'!$F$9</f>
        <v>12</v>
      </c>
      <c r="E7" s="11">
        <f>+'[20]16'!$G$9</f>
        <v>13</v>
      </c>
      <c r="F7" s="11">
        <f>+'[20]16'!$I$9</f>
        <v>18</v>
      </c>
      <c r="G7" s="11">
        <f>+'[20]16'!$J$9</f>
        <v>17</v>
      </c>
      <c r="H7" s="11">
        <f>+'[20]16'!$K$9</f>
        <v>35</v>
      </c>
      <c r="I7" s="11">
        <f>+'[20]16'!$M$9</f>
        <v>19</v>
      </c>
      <c r="J7" s="11">
        <f>+'[20]16'!$N$9</f>
        <v>11</v>
      </c>
      <c r="K7" s="11">
        <f>+'[20]16'!$O$9</f>
        <v>38</v>
      </c>
      <c r="L7" s="11">
        <f>+'[20]16'!$Q$9</f>
        <v>17</v>
      </c>
      <c r="M7" s="11">
        <f>+'[20]16'!$R$9</f>
        <v>17</v>
      </c>
      <c r="N7" s="11">
        <f>+'[20]16'!$S$9</f>
        <v>12</v>
      </c>
      <c r="O7" s="12">
        <f t="shared" si="0"/>
        <v>222</v>
      </c>
      <c r="Q7" s="10">
        <v>1009</v>
      </c>
      <c r="R7" s="10" t="s">
        <v>17</v>
      </c>
      <c r="S7" s="11">
        <f t="shared" si="1"/>
        <v>13</v>
      </c>
      <c r="T7" s="11">
        <f>+'[21]2M'!$L$9</f>
        <v>25</v>
      </c>
      <c r="U7" s="11">
        <f>+'[21]3M'!$L$9</f>
        <v>38</v>
      </c>
      <c r="V7" s="11">
        <f>+'[21]4M'!$L$9</f>
        <v>56</v>
      </c>
      <c r="W7" s="11">
        <f>+'[21]5M'!$L$9</f>
        <v>73</v>
      </c>
      <c r="X7" s="11">
        <f>+'[21]6M'!$L$9</f>
        <v>108</v>
      </c>
      <c r="Y7" s="11">
        <f>+'[21]7M'!$L$9</f>
        <v>127</v>
      </c>
      <c r="Z7" s="11">
        <f>+'[21]8M'!$L$9</f>
        <v>138</v>
      </c>
      <c r="AA7" s="11">
        <f>+'[21]9M'!$L$9</f>
        <v>176</v>
      </c>
      <c r="AB7" s="11">
        <f>+'[21]10M'!$L$9</f>
        <v>193</v>
      </c>
      <c r="AC7" s="11">
        <f>+'[21]11M'!$L$9</f>
        <v>210</v>
      </c>
      <c r="AD7" s="11">
        <f>+'[21]12M'!$L$9</f>
        <v>222</v>
      </c>
      <c r="AE7" s="1"/>
    </row>
    <row r="8" spans="1:31" customFormat="1" x14ac:dyDescent="0.2">
      <c r="A8" s="10">
        <v>1010</v>
      </c>
      <c r="B8" s="10" t="s">
        <v>19</v>
      </c>
      <c r="C8" s="11">
        <f>+'[20]18'!$E$9</f>
        <v>9</v>
      </c>
      <c r="D8" s="11">
        <f>+'[20]18'!$F$9</f>
        <v>17</v>
      </c>
      <c r="E8" s="11">
        <f>+'[20]18'!$G$9</f>
        <v>14</v>
      </c>
      <c r="F8" s="11">
        <f>+'[20]18'!$I$9</f>
        <v>16</v>
      </c>
      <c r="G8" s="11">
        <f>+'[20]18'!$J$9</f>
        <v>16</v>
      </c>
      <c r="H8" s="11">
        <f>+'[20]18'!$K$9</f>
        <v>33</v>
      </c>
      <c r="I8" s="11">
        <f>+'[20]18'!$M$9</f>
        <v>28</v>
      </c>
      <c r="J8" s="11">
        <f>+'[20]18'!$N$9</f>
        <v>16</v>
      </c>
      <c r="K8" s="11">
        <f>+'[20]18'!$O$9</f>
        <v>48</v>
      </c>
      <c r="L8" s="11">
        <f>+'[20]18'!$Q$9</f>
        <v>15</v>
      </c>
      <c r="M8" s="11">
        <f>+'[20]18'!$R$9</f>
        <v>28</v>
      </c>
      <c r="N8" s="11">
        <f>+'[20]18'!$S$9</f>
        <v>21</v>
      </c>
      <c r="O8" s="12">
        <f t="shared" si="0"/>
        <v>261</v>
      </c>
      <c r="Q8" s="10">
        <v>1010</v>
      </c>
      <c r="R8" s="10" t="s">
        <v>19</v>
      </c>
      <c r="S8" s="11">
        <f t="shared" si="1"/>
        <v>9</v>
      </c>
      <c r="T8" s="11">
        <f>+'[21]2M'!$M$9</f>
        <v>26</v>
      </c>
      <c r="U8" s="11">
        <f>+'[21]3M'!$M$9</f>
        <v>40</v>
      </c>
      <c r="V8" s="11">
        <f>+'[21]4M'!$M$9</f>
        <v>56</v>
      </c>
      <c r="W8" s="11">
        <f>+'[21]5M'!$M$9</f>
        <v>72</v>
      </c>
      <c r="X8" s="11">
        <f>+'[21]6M'!$M$9</f>
        <v>105</v>
      </c>
      <c r="Y8" s="11">
        <f>+'[21]7M'!$M$9</f>
        <v>133</v>
      </c>
      <c r="Z8" s="11">
        <f>+'[21]8M'!$M$9</f>
        <v>149</v>
      </c>
      <c r="AA8" s="11">
        <f>+'[21]9M'!$M$9</f>
        <v>197</v>
      </c>
      <c r="AB8" s="11">
        <f>+'[21]10M'!$M$9</f>
        <v>212</v>
      </c>
      <c r="AC8" s="11">
        <f>+'[21]11M'!$M$9</f>
        <v>240</v>
      </c>
      <c r="AD8" s="11">
        <f>+'[21]12M'!$M$9</f>
        <v>261</v>
      </c>
      <c r="AE8" s="1"/>
    </row>
    <row r="9" spans="1:31" customFormat="1" x14ac:dyDescent="0.2">
      <c r="A9" s="10">
        <v>1011</v>
      </c>
      <c r="B9" s="10" t="s">
        <v>20</v>
      </c>
      <c r="C9" s="11">
        <f>+'[20]19'!$E$9</f>
        <v>8</v>
      </c>
      <c r="D9" s="11">
        <f>+'[20]19'!$F$9</f>
        <v>15</v>
      </c>
      <c r="E9" s="11">
        <f>+'[20]19'!$G$9</f>
        <v>16</v>
      </c>
      <c r="F9" s="11">
        <f>+'[20]19'!$I$9</f>
        <v>14</v>
      </c>
      <c r="G9" s="11">
        <f>+'[20]19'!$J$9</f>
        <v>24</v>
      </c>
      <c r="H9" s="11">
        <f>+'[20]19'!$K$9</f>
        <v>20</v>
      </c>
      <c r="I9" s="11">
        <f>+'[20]19'!$M$9</f>
        <v>16</v>
      </c>
      <c r="J9" s="11">
        <f>+'[20]19'!$N$9</f>
        <v>20</v>
      </c>
      <c r="K9" s="11">
        <f>+'[20]19'!$O$9</f>
        <v>12</v>
      </c>
      <c r="L9" s="11">
        <f>+'[20]19'!$Q$9</f>
        <v>8</v>
      </c>
      <c r="M9" s="11">
        <f>+'[20]19'!$R$9</f>
        <v>8</v>
      </c>
      <c r="N9" s="11">
        <f>+'[20]19'!$S$9</f>
        <v>14</v>
      </c>
      <c r="O9" s="12">
        <f t="shared" si="0"/>
        <v>175</v>
      </c>
      <c r="Q9" s="10">
        <v>1011</v>
      </c>
      <c r="R9" s="10" t="s">
        <v>20</v>
      </c>
      <c r="S9" s="11">
        <f t="shared" si="1"/>
        <v>8</v>
      </c>
      <c r="T9" s="11">
        <f>+'[21]2M'!$N$9</f>
        <v>23</v>
      </c>
      <c r="U9" s="11">
        <f>+'[21]3M'!$N$9</f>
        <v>39</v>
      </c>
      <c r="V9" s="11">
        <f>+'[21]4M'!$N$9</f>
        <v>53</v>
      </c>
      <c r="W9" s="11">
        <f>+'[21]5M'!$N$9</f>
        <v>77</v>
      </c>
      <c r="X9" s="11">
        <f>+'[21]6M'!$N$9</f>
        <v>97</v>
      </c>
      <c r="Y9" s="11">
        <f>+'[21]7M'!$N$9</f>
        <v>113</v>
      </c>
      <c r="Z9" s="11">
        <f>+'[21]8M'!$N$9</f>
        <v>133</v>
      </c>
      <c r="AA9" s="11">
        <f>+'[21]9M'!$N$9</f>
        <v>145</v>
      </c>
      <c r="AB9" s="11">
        <f>+'[21]10M'!$N$9</f>
        <v>153</v>
      </c>
      <c r="AC9" s="11">
        <f>+'[21]11M'!$N$9</f>
        <v>161</v>
      </c>
      <c r="AD9" s="11">
        <f>+'[21]12M'!$N$9</f>
        <v>175</v>
      </c>
      <c r="AE9" s="1"/>
    </row>
    <row r="10" spans="1:31" customFormat="1" x14ac:dyDescent="0.2">
      <c r="A10" s="10">
        <v>1012</v>
      </c>
      <c r="B10" s="10" t="s">
        <v>21</v>
      </c>
      <c r="C10" s="11">
        <f>+'[20]20'!$E$9</f>
        <v>42</v>
      </c>
      <c r="D10" s="11">
        <f>+'[20]20'!$F$9</f>
        <v>60</v>
      </c>
      <c r="E10" s="11">
        <f>+'[20]20'!$G$9</f>
        <v>53</v>
      </c>
      <c r="F10" s="11">
        <f>+'[20]20'!$I$9</f>
        <v>52</v>
      </c>
      <c r="G10" s="11">
        <f>+'[20]20'!$J$9</f>
        <v>105</v>
      </c>
      <c r="H10" s="11">
        <f>+'[20]20'!$K$9</f>
        <v>84</v>
      </c>
      <c r="I10" s="11">
        <f>+'[20]20'!$M$9</f>
        <v>30</v>
      </c>
      <c r="J10" s="11">
        <f>+'[20]20'!$N$9</f>
        <v>51</v>
      </c>
      <c r="K10" s="11">
        <f>+'[20]20'!$O$9</f>
        <v>54</v>
      </c>
      <c r="L10" s="11">
        <f>+'[20]20'!$Q$9</f>
        <v>54</v>
      </c>
      <c r="M10" s="11">
        <f>+'[20]20'!$R$9</f>
        <v>68</v>
      </c>
      <c r="N10" s="11">
        <f>+'[20]20'!$S$9</f>
        <v>50</v>
      </c>
      <c r="O10" s="12">
        <f t="shared" si="0"/>
        <v>703</v>
      </c>
      <c r="Q10" s="10">
        <v>1012</v>
      </c>
      <c r="R10" s="10" t="s">
        <v>21</v>
      </c>
      <c r="S10" s="11">
        <f t="shared" si="1"/>
        <v>42</v>
      </c>
      <c r="T10" s="11">
        <f>+'[21]2M'!$O$9</f>
        <v>102</v>
      </c>
      <c r="U10" s="11">
        <f>+'[21]3M'!$O$9</f>
        <v>155</v>
      </c>
      <c r="V10" s="11">
        <f>+'[21]4M'!$O$9</f>
        <v>207</v>
      </c>
      <c r="W10" s="11">
        <f>+'[21]5M'!$O$9</f>
        <v>312</v>
      </c>
      <c r="X10" s="11">
        <f>+'[21]6M'!$O$9</f>
        <v>396</v>
      </c>
      <c r="Y10" s="11">
        <f>+'[21]7M'!$O$9</f>
        <v>426</v>
      </c>
      <c r="Z10" s="11">
        <f>+'[21]8M'!$O$9</f>
        <v>477</v>
      </c>
      <c r="AA10" s="11">
        <f>+'[21]9M'!$O$9</f>
        <v>531</v>
      </c>
      <c r="AB10" s="11">
        <f>+'[21]10M'!$O$9</f>
        <v>585</v>
      </c>
      <c r="AC10" s="11">
        <f>+'[21]11M'!$O$9</f>
        <v>653</v>
      </c>
      <c r="AD10" s="11">
        <f>+'[21]12M'!$O$9</f>
        <v>703</v>
      </c>
      <c r="AE10" s="1"/>
    </row>
    <row r="11" spans="1:31" customFormat="1" x14ac:dyDescent="0.2">
      <c r="A11" s="10">
        <v>1013</v>
      </c>
      <c r="B11" s="10" t="s">
        <v>22</v>
      </c>
      <c r="C11" s="11">
        <f>+'[20]21'!$E$9</f>
        <v>2</v>
      </c>
      <c r="D11" s="11">
        <f>+'[20]21'!$F$9</f>
        <v>2</v>
      </c>
      <c r="E11" s="11">
        <f>+'[20]21'!$G$9</f>
        <v>2</v>
      </c>
      <c r="F11" s="11">
        <f>+'[20]21'!$I$9</f>
        <v>3</v>
      </c>
      <c r="G11" s="11">
        <f>+'[20]21'!$J$9</f>
        <v>5</v>
      </c>
      <c r="H11" s="11">
        <f>+'[20]21'!$K$9</f>
        <v>40</v>
      </c>
      <c r="I11" s="11">
        <f>+'[20]21'!$M$9</f>
        <v>33</v>
      </c>
      <c r="J11" s="11">
        <f>+'[20]21'!$N$9</f>
        <v>8</v>
      </c>
      <c r="K11" s="11">
        <f>+'[20]21'!$O$9</f>
        <v>2</v>
      </c>
      <c r="L11" s="11">
        <f>+'[20]21'!$Q$9</f>
        <v>2</v>
      </c>
      <c r="M11" s="11">
        <f>+'[20]21'!$R$9</f>
        <v>1</v>
      </c>
      <c r="N11" s="11">
        <f>+'[20]21'!$S$9</f>
        <v>5</v>
      </c>
      <c r="O11" s="12">
        <f t="shared" si="0"/>
        <v>105</v>
      </c>
      <c r="Q11" s="10">
        <v>1013</v>
      </c>
      <c r="R11" s="10" t="s">
        <v>22</v>
      </c>
      <c r="S11" s="11">
        <f t="shared" si="1"/>
        <v>2</v>
      </c>
      <c r="T11" s="11">
        <f>+'[21]2M'!$P$9</f>
        <v>4</v>
      </c>
      <c r="U11" s="11">
        <f>+'[21]3M'!$P$9</f>
        <v>6</v>
      </c>
      <c r="V11" s="11">
        <f>+'[21]4M'!$P$9</f>
        <v>9</v>
      </c>
      <c r="W11" s="11">
        <f>+'[21]5M'!$P$9</f>
        <v>14</v>
      </c>
      <c r="X11" s="11">
        <f>+'[21]6M'!$P$9</f>
        <v>54</v>
      </c>
      <c r="Y11" s="11">
        <f>+'[21]7M'!$P$9</f>
        <v>87</v>
      </c>
      <c r="Z11" s="11">
        <f>+'[21]8M'!$P$9</f>
        <v>95</v>
      </c>
      <c r="AA11" s="11">
        <f>+'[21]9M'!$P$9</f>
        <v>97</v>
      </c>
      <c r="AB11" s="11">
        <f>+'[21]10M'!$P$9</f>
        <v>99</v>
      </c>
      <c r="AC11" s="11">
        <f>+'[21]11M'!$P$9</f>
        <v>100</v>
      </c>
      <c r="AD11" s="11">
        <f>+'[21]12M'!$P$9</f>
        <v>105</v>
      </c>
      <c r="AE11" s="1"/>
    </row>
    <row r="12" spans="1:31" customFormat="1" x14ac:dyDescent="0.2">
      <c r="A12" s="10">
        <v>1014</v>
      </c>
      <c r="B12" s="10" t="s">
        <v>23</v>
      </c>
      <c r="C12" s="11">
        <f>+'[20]22'!$E$9</f>
        <v>104</v>
      </c>
      <c r="D12" s="11">
        <f>+'[20]22'!$F$9</f>
        <v>122</v>
      </c>
      <c r="E12" s="11">
        <f>+'[20]22'!$G$9</f>
        <v>116</v>
      </c>
      <c r="F12" s="11">
        <f>+'[20]22'!$I$9</f>
        <v>75</v>
      </c>
      <c r="G12" s="11">
        <f>+'[20]22'!$J$9</f>
        <v>119</v>
      </c>
      <c r="H12" s="11">
        <f>+'[20]22'!$K$9</f>
        <v>108</v>
      </c>
      <c r="I12" s="11">
        <f>+'[20]22'!$M$9</f>
        <v>114</v>
      </c>
      <c r="J12" s="11">
        <f>+'[20]22'!$N$9</f>
        <v>156</v>
      </c>
      <c r="K12" s="11">
        <f>+'[20]22'!$O$9</f>
        <v>223</v>
      </c>
      <c r="L12" s="11">
        <f>+'[20]22'!$Q$9</f>
        <v>264</v>
      </c>
      <c r="M12" s="11">
        <f>+'[20]22'!$R$9</f>
        <v>160</v>
      </c>
      <c r="N12" s="11">
        <f>+'[20]22'!$S$9</f>
        <v>151</v>
      </c>
      <c r="O12" s="12">
        <f t="shared" si="0"/>
        <v>1712</v>
      </c>
      <c r="Q12" s="10">
        <v>1014</v>
      </c>
      <c r="R12" s="10" t="s">
        <v>23</v>
      </c>
      <c r="S12" s="11">
        <f t="shared" si="1"/>
        <v>104</v>
      </c>
      <c r="T12" s="11">
        <f>+'[21]2M'!$Q$9</f>
        <v>226</v>
      </c>
      <c r="U12" s="11">
        <f>+'[21]3M'!$Q$9</f>
        <v>342</v>
      </c>
      <c r="V12" s="11">
        <f>+'[21]4M'!$Q$9</f>
        <v>417</v>
      </c>
      <c r="W12" s="11">
        <f>+'[21]5M'!$Q$9</f>
        <v>536</v>
      </c>
      <c r="X12" s="11">
        <f>+'[21]6M'!$Q$9</f>
        <v>644</v>
      </c>
      <c r="Y12" s="11">
        <f>+'[21]7M'!$Q$9</f>
        <v>758</v>
      </c>
      <c r="Z12" s="11">
        <f>+'[21]8M'!$Q$9</f>
        <v>914</v>
      </c>
      <c r="AA12" s="11">
        <f>+'[21]9M'!$Q$9</f>
        <v>1137</v>
      </c>
      <c r="AB12" s="11">
        <f>+'[21]10M'!$Q$9</f>
        <v>1401</v>
      </c>
      <c r="AC12" s="11">
        <f>+'[21]11M'!$Q$9</f>
        <v>1561</v>
      </c>
      <c r="AD12" s="11">
        <f>+'[21]12M'!$Q$9</f>
        <v>1712</v>
      </c>
      <c r="AE12" s="1"/>
    </row>
    <row r="13" spans="1:31" customFormat="1" x14ac:dyDescent="0.2">
      <c r="A13" s="10">
        <v>1015</v>
      </c>
      <c r="B13" s="10" t="s">
        <v>24</v>
      </c>
      <c r="C13" s="11">
        <f>+'[20]23'!$E$9</f>
        <v>22</v>
      </c>
      <c r="D13" s="11">
        <f>+'[20]23'!$F$9</f>
        <v>11</v>
      </c>
      <c r="E13" s="11">
        <f>+'[20]23'!$G$9</f>
        <v>13</v>
      </c>
      <c r="F13" s="11">
        <f>+'[20]23'!$I$9</f>
        <v>18</v>
      </c>
      <c r="G13" s="11">
        <f>+'[20]23'!$J$9</f>
        <v>18</v>
      </c>
      <c r="H13" s="11">
        <f>+'[20]23'!$K$9</f>
        <v>25</v>
      </c>
      <c r="I13" s="11">
        <f>+'[20]23'!$M$9</f>
        <v>9</v>
      </c>
      <c r="J13" s="11">
        <f>+'[20]23'!$N$9</f>
        <v>12</v>
      </c>
      <c r="K13" s="11">
        <f>+'[20]23'!$O$9</f>
        <v>16</v>
      </c>
      <c r="L13" s="11">
        <f>+'[20]23'!$Q$9</f>
        <v>7</v>
      </c>
      <c r="M13" s="11">
        <f>+'[20]23'!$R$9</f>
        <v>14</v>
      </c>
      <c r="N13" s="11">
        <f>+'[20]23'!$S$9</f>
        <v>46</v>
      </c>
      <c r="O13" s="12">
        <f t="shared" si="0"/>
        <v>211</v>
      </c>
      <c r="Q13" s="10">
        <v>1015</v>
      </c>
      <c r="R13" s="10" t="s">
        <v>24</v>
      </c>
      <c r="S13" s="11">
        <f t="shared" si="1"/>
        <v>22</v>
      </c>
      <c r="T13" s="11">
        <f>+'[21]2M'!$R$9</f>
        <v>33</v>
      </c>
      <c r="U13" s="11">
        <f>+'[21]3M'!$R$9</f>
        <v>46</v>
      </c>
      <c r="V13" s="11">
        <f>+'[21]4M'!$R$9</f>
        <v>64</v>
      </c>
      <c r="W13" s="11">
        <f>+'[21]5M'!$R$9</f>
        <v>82</v>
      </c>
      <c r="X13" s="11">
        <f>+'[21]6M'!$R$9</f>
        <v>107</v>
      </c>
      <c r="Y13" s="11">
        <f>+'[21]7M'!$R$9</f>
        <v>116</v>
      </c>
      <c r="Z13" s="11">
        <f>+'[21]8M'!$R$9</f>
        <v>128</v>
      </c>
      <c r="AA13" s="11">
        <f>+'[21]9M'!$R$9</f>
        <v>144</v>
      </c>
      <c r="AB13" s="11">
        <f>+'[21]10M'!$R$9</f>
        <v>151</v>
      </c>
      <c r="AC13" s="11">
        <f>+'[21]11M'!$R$9</f>
        <v>165</v>
      </c>
      <c r="AD13" s="11">
        <f>+'[21]12M'!$R$9</f>
        <v>211</v>
      </c>
      <c r="AE13" s="1"/>
    </row>
    <row r="14" spans="1:31" customFormat="1" x14ac:dyDescent="0.2">
      <c r="A14" s="10">
        <v>1016</v>
      </c>
      <c r="B14" s="10" t="s">
        <v>25</v>
      </c>
      <c r="C14" s="11">
        <f>+'[20]24'!$E$9</f>
        <v>43</v>
      </c>
      <c r="D14" s="11">
        <f>+'[20]24'!$F$9</f>
        <v>51</v>
      </c>
      <c r="E14" s="11">
        <f>+'[20]24'!$G$9</f>
        <v>8</v>
      </c>
      <c r="F14" s="11">
        <f>+'[20]24'!$I$9</f>
        <v>22</v>
      </c>
      <c r="G14" s="11">
        <f>+'[20]24'!$J$9</f>
        <v>38</v>
      </c>
      <c r="H14" s="11">
        <f>+'[20]24'!$K$9</f>
        <v>35</v>
      </c>
      <c r="I14" s="11">
        <f>+'[20]24'!$M$9</f>
        <v>35</v>
      </c>
      <c r="J14" s="11">
        <f>+'[20]24'!$N$9</f>
        <v>32</v>
      </c>
      <c r="K14" s="11">
        <f>+'[20]24'!$O$9</f>
        <v>11</v>
      </c>
      <c r="L14" s="11">
        <f>+'[20]24'!$Q$9</f>
        <v>5</v>
      </c>
      <c r="M14" s="11">
        <f>+'[20]24'!$R$9</f>
        <v>16</v>
      </c>
      <c r="N14" s="11">
        <f>+'[20]24'!$S$9</f>
        <v>18</v>
      </c>
      <c r="O14" s="12">
        <f t="shared" si="0"/>
        <v>314</v>
      </c>
      <c r="Q14" s="10">
        <v>1016</v>
      </c>
      <c r="R14" s="10" t="s">
        <v>25</v>
      </c>
      <c r="S14" s="11">
        <f t="shared" si="1"/>
        <v>43</v>
      </c>
      <c r="T14" s="11">
        <f>+'[21]2M'!$S$9</f>
        <v>94</v>
      </c>
      <c r="U14" s="11">
        <f>+'[21]3M'!$S$9</f>
        <v>102</v>
      </c>
      <c r="V14" s="11">
        <f>+'[21]4M'!$S$9</f>
        <v>124</v>
      </c>
      <c r="W14" s="11">
        <f>+'[21]5M'!$S$9</f>
        <v>162</v>
      </c>
      <c r="X14" s="11">
        <f>+'[21]6M'!$S$9</f>
        <v>197</v>
      </c>
      <c r="Y14" s="11">
        <f>+'[21]7M'!$S$9</f>
        <v>232</v>
      </c>
      <c r="Z14" s="11">
        <f>+'[21]8M'!$S$9</f>
        <v>264</v>
      </c>
      <c r="AA14" s="11">
        <f>+'[21]9M'!$S$9</f>
        <v>275</v>
      </c>
      <c r="AB14" s="11">
        <f>+'[21]10M'!$S$9</f>
        <v>280</v>
      </c>
      <c r="AC14" s="11">
        <f>+'[21]11M'!$S$9</f>
        <v>296</v>
      </c>
      <c r="AD14" s="11">
        <f>+'[21]12M'!$S$9</f>
        <v>314</v>
      </c>
      <c r="AE14" s="1"/>
    </row>
    <row r="15" spans="1:31" customFormat="1" x14ac:dyDescent="0.2">
      <c r="A15" s="10">
        <v>1017</v>
      </c>
      <c r="B15" s="10" t="s">
        <v>26</v>
      </c>
      <c r="C15" s="11">
        <f>+'[20]25'!$E$9</f>
        <v>28</v>
      </c>
      <c r="D15" s="11">
        <f>+'[20]25'!$F$9</f>
        <v>34</v>
      </c>
      <c r="E15" s="11">
        <f>+'[20]25'!$G$9</f>
        <v>33</v>
      </c>
      <c r="F15" s="11">
        <f>+'[20]25'!$I$9</f>
        <v>84</v>
      </c>
      <c r="G15" s="11">
        <f>+'[20]25'!$J$9</f>
        <v>64</v>
      </c>
      <c r="H15" s="11">
        <f>+'[20]25'!$K$9</f>
        <v>39</v>
      </c>
      <c r="I15" s="11">
        <f>+'[20]25'!$M$9</f>
        <v>16</v>
      </c>
      <c r="J15" s="11">
        <f>+'[20]25'!$N$9</f>
        <v>30</v>
      </c>
      <c r="K15" s="11">
        <f>+'[20]25'!$O$9</f>
        <v>33</v>
      </c>
      <c r="L15" s="11">
        <f>+'[20]25'!$Q$9</f>
        <v>20</v>
      </c>
      <c r="M15" s="11">
        <f>+'[20]25'!$R$9</f>
        <v>27</v>
      </c>
      <c r="N15" s="11">
        <f>+'[20]25'!$S$9</f>
        <v>18</v>
      </c>
      <c r="O15" s="12">
        <f t="shared" si="0"/>
        <v>426</v>
      </c>
      <c r="Q15" s="10">
        <v>1017</v>
      </c>
      <c r="R15" s="10" t="s">
        <v>26</v>
      </c>
      <c r="S15" s="11">
        <f t="shared" si="1"/>
        <v>28</v>
      </c>
      <c r="T15" s="11">
        <f>+'[21]2M'!$T$9</f>
        <v>62</v>
      </c>
      <c r="U15" s="11">
        <f>+'[21]3M'!$T$9</f>
        <v>95</v>
      </c>
      <c r="V15" s="11">
        <f>+'[21]4M'!$T$9</f>
        <v>179</v>
      </c>
      <c r="W15" s="11">
        <f>+'[21]5M'!$T$9</f>
        <v>243</v>
      </c>
      <c r="X15" s="11">
        <f>+'[21]6M'!$T$9</f>
        <v>282</v>
      </c>
      <c r="Y15" s="11">
        <f>+'[21]7M'!$T$9</f>
        <v>298</v>
      </c>
      <c r="Z15" s="11">
        <f>+'[21]8M'!$T$9</f>
        <v>328</v>
      </c>
      <c r="AA15" s="11">
        <f>+'[21]9M'!$T$9</f>
        <v>361</v>
      </c>
      <c r="AB15" s="11">
        <f>+'[21]10M'!$T$9</f>
        <v>381</v>
      </c>
      <c r="AC15" s="11">
        <f>+'[21]11M'!$T$9</f>
        <v>408</v>
      </c>
      <c r="AD15" s="11">
        <f>+'[21]12M'!$T$9</f>
        <v>426</v>
      </c>
      <c r="AE15" s="1"/>
    </row>
    <row r="16" spans="1:31" customFormat="1" x14ac:dyDescent="0.2">
      <c r="A16" s="10">
        <v>1018</v>
      </c>
      <c r="B16" s="10" t="s">
        <v>27</v>
      </c>
      <c r="C16" s="11">
        <f>+'[20]26'!$E$9</f>
        <v>7</v>
      </c>
      <c r="D16" s="11">
        <f>+'[20]26'!$F$9</f>
        <v>10</v>
      </c>
      <c r="E16" s="11">
        <f>+'[20]26'!$G$9</f>
        <v>11</v>
      </c>
      <c r="F16" s="11">
        <f>+'[20]26'!$I$9</f>
        <v>8</v>
      </c>
      <c r="G16" s="11">
        <f>+'[20]26'!$J$9</f>
        <v>11</v>
      </c>
      <c r="H16" s="11">
        <f>+'[20]26'!$K$9</f>
        <v>8</v>
      </c>
      <c r="I16" s="11">
        <f>+'[20]26'!$M$9</f>
        <v>10</v>
      </c>
      <c r="J16" s="11">
        <f>+'[20]26'!$N$9</f>
        <v>13</v>
      </c>
      <c r="K16" s="11">
        <f>+'[20]26'!$O$9</f>
        <v>13</v>
      </c>
      <c r="L16" s="11">
        <f>+'[20]26'!$Q$9</f>
        <v>3</v>
      </c>
      <c r="M16" s="11">
        <f>+'[20]26'!$R$9</f>
        <v>18</v>
      </c>
      <c r="N16" s="11">
        <f>+'[20]26'!$S$9</f>
        <v>1</v>
      </c>
      <c r="O16" s="12">
        <f t="shared" si="0"/>
        <v>113</v>
      </c>
      <c r="Q16" s="10">
        <v>1018</v>
      </c>
      <c r="R16" s="10" t="s">
        <v>27</v>
      </c>
      <c r="S16" s="11">
        <f t="shared" si="1"/>
        <v>7</v>
      </c>
      <c r="T16" s="11">
        <f>+'[21]2M'!$U$9</f>
        <v>17</v>
      </c>
      <c r="U16" s="11">
        <f>+'[21]3M'!$U$9</f>
        <v>28</v>
      </c>
      <c r="V16" s="11">
        <f>+'[21]4M'!$U$9</f>
        <v>36</v>
      </c>
      <c r="W16" s="11">
        <f>+'[21]5M'!$U$9</f>
        <v>47</v>
      </c>
      <c r="X16" s="11">
        <f>+'[21]6M'!$U$9</f>
        <v>55</v>
      </c>
      <c r="Y16" s="11">
        <f>+'[21]7M'!$U$9</f>
        <v>65</v>
      </c>
      <c r="Z16" s="11">
        <f>+'[21]8M'!$U$9</f>
        <v>78</v>
      </c>
      <c r="AA16" s="11">
        <f>+'[21]9M'!$U$9</f>
        <v>91</v>
      </c>
      <c r="AB16" s="11">
        <f>+'[21]10M'!$U$9</f>
        <v>94</v>
      </c>
      <c r="AC16" s="11">
        <f>+'[21]11M'!$U$9</f>
        <v>112</v>
      </c>
      <c r="AD16" s="11">
        <f>+'[21]12M'!$U$9</f>
        <v>113</v>
      </c>
      <c r="AE16" s="1"/>
    </row>
    <row r="17" spans="1:31" customFormat="1" x14ac:dyDescent="0.2">
      <c r="A17" s="10">
        <v>1019</v>
      </c>
      <c r="B17" s="10" t="s">
        <v>28</v>
      </c>
      <c r="C17" s="11">
        <f>+'[20]27'!$E$9</f>
        <v>7</v>
      </c>
      <c r="D17" s="11">
        <f>+'[20]27'!$F$9</f>
        <v>8</v>
      </c>
      <c r="E17" s="11">
        <f>+'[20]27'!$G$9</f>
        <v>2</v>
      </c>
      <c r="F17" s="11">
        <f>+'[20]27'!$I$9</f>
        <v>6</v>
      </c>
      <c r="G17" s="11">
        <f>+'[20]27'!$J$9</f>
        <v>8</v>
      </c>
      <c r="H17" s="11">
        <f>+'[20]27'!$K$9</f>
        <v>6</v>
      </c>
      <c r="I17" s="11">
        <f>+'[20]27'!$M$9</f>
        <v>10</v>
      </c>
      <c r="J17" s="11">
        <f>+'[20]27'!$N$9</f>
        <v>9</v>
      </c>
      <c r="K17" s="11">
        <f>+'[20]27'!$O$9</f>
        <v>15</v>
      </c>
      <c r="L17" s="11">
        <f>+'[20]27'!$Q$9</f>
        <v>1</v>
      </c>
      <c r="M17" s="11">
        <f>+'[20]27'!$R$9</f>
        <v>1</v>
      </c>
      <c r="N17" s="11">
        <f>+'[20]27'!$S$9</f>
        <v>4</v>
      </c>
      <c r="O17" s="12">
        <f t="shared" si="0"/>
        <v>77</v>
      </c>
      <c r="Q17" s="10">
        <v>1019</v>
      </c>
      <c r="R17" s="10" t="s">
        <v>28</v>
      </c>
      <c r="S17" s="11">
        <f t="shared" si="1"/>
        <v>7</v>
      </c>
      <c r="T17" s="11">
        <f>+'[21]2M'!$V$9</f>
        <v>15</v>
      </c>
      <c r="U17" s="11">
        <f>+'[21]3M'!$V$9</f>
        <v>17</v>
      </c>
      <c r="V17" s="11">
        <f>+'[21]4M'!$V$9</f>
        <v>23</v>
      </c>
      <c r="W17" s="11">
        <f>+'[21]5M'!$V$9</f>
        <v>31</v>
      </c>
      <c r="X17" s="11">
        <f>+'[21]6M'!$V$9</f>
        <v>37</v>
      </c>
      <c r="Y17" s="11">
        <f>+'[21]7M'!$V$9</f>
        <v>47</v>
      </c>
      <c r="Z17" s="11">
        <f>+'[21]8M'!$V$9</f>
        <v>56</v>
      </c>
      <c r="AA17" s="11">
        <f>+'[21]9M'!$V$9</f>
        <v>71</v>
      </c>
      <c r="AB17" s="11">
        <f>+'[21]10M'!$V$9</f>
        <v>72</v>
      </c>
      <c r="AC17" s="11">
        <f>+'[21]11M'!$V$9</f>
        <v>73</v>
      </c>
      <c r="AD17" s="11">
        <f>+'[21]12M'!$V$9</f>
        <v>77</v>
      </c>
      <c r="AE17" s="1"/>
    </row>
    <row r="18" spans="1:31" customFormat="1" x14ac:dyDescent="0.2">
      <c r="A18" s="10">
        <v>1020</v>
      </c>
      <c r="B18" s="10" t="s">
        <v>29</v>
      </c>
      <c r="C18" s="11">
        <f>+'[20]28'!$E$9</f>
        <v>32</v>
      </c>
      <c r="D18" s="11">
        <f>+'[20]28'!$F$9</f>
        <v>60</v>
      </c>
      <c r="E18" s="11">
        <f>+'[20]28'!$G$9</f>
        <v>38</v>
      </c>
      <c r="F18" s="11">
        <f>+'[20]28'!$I$9</f>
        <v>59</v>
      </c>
      <c r="G18" s="11">
        <f>+'[20]28'!$J$9</f>
        <v>26</v>
      </c>
      <c r="H18" s="11">
        <f>+'[20]28'!$K$9</f>
        <v>83</v>
      </c>
      <c r="I18" s="11">
        <f>+'[20]28'!$M$9</f>
        <v>0</v>
      </c>
      <c r="J18" s="11">
        <f>+'[20]28'!$N$9</f>
        <v>38</v>
      </c>
      <c r="K18" s="11">
        <f>+'[20]28'!$O$9</f>
        <v>39</v>
      </c>
      <c r="L18" s="11">
        <f>+'[20]28'!$Q$9</f>
        <v>31</v>
      </c>
      <c r="M18" s="11">
        <f>+'[20]28'!$R$9</f>
        <v>38</v>
      </c>
      <c r="N18" s="11">
        <f>+'[20]28'!$S$9</f>
        <v>58</v>
      </c>
      <c r="O18" s="12">
        <f t="shared" si="0"/>
        <v>502</v>
      </c>
      <c r="Q18" s="10">
        <v>1020</v>
      </c>
      <c r="R18" s="10" t="s">
        <v>29</v>
      </c>
      <c r="S18" s="11">
        <f t="shared" si="1"/>
        <v>32</v>
      </c>
      <c r="T18" s="11">
        <f>+'[21]2M'!$W$9</f>
        <v>92</v>
      </c>
      <c r="U18" s="11">
        <f>+'[21]3M'!$W$9</f>
        <v>130</v>
      </c>
      <c r="V18" s="11">
        <f>+'[21]4M'!$W$9</f>
        <v>189</v>
      </c>
      <c r="W18" s="11">
        <f>+'[21]5M'!$W$9</f>
        <v>215</v>
      </c>
      <c r="X18" s="11">
        <f>+'[21]6M'!$W$9</f>
        <v>298</v>
      </c>
      <c r="Y18" s="11">
        <f>+'[21]7M'!$W$9</f>
        <v>298</v>
      </c>
      <c r="Z18" s="11">
        <f>+'[21]8M'!$W$9</f>
        <v>336</v>
      </c>
      <c r="AA18" s="11">
        <f>+'[21]9M'!$W$9</f>
        <v>375</v>
      </c>
      <c r="AB18" s="11">
        <f>+'[21]10M'!$W$9</f>
        <v>406</v>
      </c>
      <c r="AC18" s="11">
        <f>+'[21]11M'!$W$9</f>
        <v>444</v>
      </c>
      <c r="AD18" s="11">
        <f>+'[21]12M'!$W$9</f>
        <v>502</v>
      </c>
      <c r="AE18" s="1"/>
    </row>
    <row r="19" spans="1:31" customFormat="1" x14ac:dyDescent="0.2">
      <c r="A19" s="10">
        <v>1021</v>
      </c>
      <c r="B19" s="10" t="s">
        <v>30</v>
      </c>
      <c r="C19" s="11">
        <f>+'[20]29'!$E$9</f>
        <v>21</v>
      </c>
      <c r="D19" s="11">
        <f>+'[20]29'!$F$9</f>
        <v>20</v>
      </c>
      <c r="E19" s="11">
        <f>+'[20]29'!$G$9</f>
        <v>20</v>
      </c>
      <c r="F19" s="11">
        <f>+'[20]29'!$I$9</f>
        <v>23</v>
      </c>
      <c r="G19" s="11">
        <f>+'[20]29'!$J$9</f>
        <v>25</v>
      </c>
      <c r="H19" s="11">
        <f>+'[20]29'!$K$9</f>
        <v>20</v>
      </c>
      <c r="I19" s="11">
        <f>+'[20]29'!$M$9</f>
        <v>9</v>
      </c>
      <c r="J19" s="11">
        <f>+'[20]29'!$N$9</f>
        <v>12</v>
      </c>
      <c r="K19" s="11">
        <f>+'[20]29'!$O$9</f>
        <v>10</v>
      </c>
      <c r="L19" s="11">
        <f>+'[20]29'!$Q$9</f>
        <v>10</v>
      </c>
      <c r="M19" s="11">
        <f>+'[20]29'!$R$9</f>
        <v>15</v>
      </c>
      <c r="N19" s="11">
        <f>+'[20]29'!$S$9</f>
        <v>8</v>
      </c>
      <c r="O19" s="12">
        <f t="shared" si="0"/>
        <v>193</v>
      </c>
      <c r="Q19" s="10">
        <v>1021</v>
      </c>
      <c r="R19" s="10" t="s">
        <v>30</v>
      </c>
      <c r="S19" s="11">
        <f t="shared" si="1"/>
        <v>21</v>
      </c>
      <c r="T19" s="11">
        <f>+'[21]2M'!$X$9</f>
        <v>41</v>
      </c>
      <c r="U19" s="11">
        <f>+'[21]3M'!$X$9</f>
        <v>61</v>
      </c>
      <c r="V19" s="11">
        <f>+'[21]4M'!$X$9</f>
        <v>84</v>
      </c>
      <c r="W19" s="11">
        <f>+'[21]5M'!$X$9</f>
        <v>109</v>
      </c>
      <c r="X19" s="11">
        <f>+'[21]6M'!$X$9</f>
        <v>129</v>
      </c>
      <c r="Y19" s="11">
        <f>+'[21]7M'!$X$9</f>
        <v>138</v>
      </c>
      <c r="Z19" s="11">
        <f>+'[21]8M'!$X$9</f>
        <v>150</v>
      </c>
      <c r="AA19" s="11">
        <f>+'[21]9M'!$X$9</f>
        <v>160</v>
      </c>
      <c r="AB19" s="11">
        <f>+'[21]10M'!$X$9</f>
        <v>170</v>
      </c>
      <c r="AC19" s="11">
        <f>+'[21]11M'!$X$9</f>
        <v>185</v>
      </c>
      <c r="AD19" s="11">
        <f>+'[21]12M'!$X$9</f>
        <v>193</v>
      </c>
      <c r="AE19" s="1"/>
    </row>
    <row r="20" spans="1:31" customFormat="1" x14ac:dyDescent="0.2">
      <c r="A20" s="10">
        <v>1022</v>
      </c>
      <c r="B20" s="10" t="s">
        <v>31</v>
      </c>
      <c r="C20" s="11">
        <f>+'[20]30'!$E$9</f>
        <v>53</v>
      </c>
      <c r="D20" s="11">
        <f>+'[20]30'!$F$9</f>
        <v>67</v>
      </c>
      <c r="E20" s="11">
        <f>+'[20]30'!$G$9</f>
        <v>63</v>
      </c>
      <c r="F20" s="11">
        <f>+'[20]30'!$I$9</f>
        <v>128</v>
      </c>
      <c r="G20" s="11">
        <f>+'[20]30'!$J$9</f>
        <v>94</v>
      </c>
      <c r="H20" s="11">
        <f>+'[20]30'!$K$9</f>
        <v>208</v>
      </c>
      <c r="I20" s="11">
        <f>+'[20]30'!$M$9</f>
        <v>97</v>
      </c>
      <c r="J20" s="11">
        <f>+'[20]30'!$N$9</f>
        <v>74</v>
      </c>
      <c r="K20" s="11">
        <f>+'[20]30'!$O$9</f>
        <v>104</v>
      </c>
      <c r="L20" s="11">
        <f>+'[20]30'!$Q$9</f>
        <v>93</v>
      </c>
      <c r="M20" s="11">
        <f>+'[20]30'!$R$9</f>
        <v>58</v>
      </c>
      <c r="N20" s="11">
        <f>+'[20]30'!$S$9</f>
        <v>73</v>
      </c>
      <c r="O20" s="12">
        <f t="shared" si="0"/>
        <v>1112</v>
      </c>
      <c r="Q20" s="10">
        <v>1022</v>
      </c>
      <c r="R20" s="10" t="s">
        <v>31</v>
      </c>
      <c r="S20" s="11">
        <f t="shared" si="1"/>
        <v>53</v>
      </c>
      <c r="T20" s="11">
        <f>+'[21]2M'!$Y$9</f>
        <v>120</v>
      </c>
      <c r="U20" s="11">
        <f>+'[21]3M'!$Y$9</f>
        <v>183</v>
      </c>
      <c r="V20" s="11">
        <f>+'[21]4M'!$Y$9</f>
        <v>311</v>
      </c>
      <c r="W20" s="11">
        <f>+'[21]5M'!$Y$9</f>
        <v>405</v>
      </c>
      <c r="X20" s="11">
        <f>+'[21]6M'!$Y$9</f>
        <v>613</v>
      </c>
      <c r="Y20" s="11">
        <f>+'[21]7M'!$Y$9</f>
        <v>710</v>
      </c>
      <c r="Z20" s="11">
        <f>+'[21]8M'!$Y$9</f>
        <v>784</v>
      </c>
      <c r="AA20" s="11">
        <f>+'[21]9M'!$Y$9</f>
        <v>888</v>
      </c>
      <c r="AB20" s="11">
        <f>+'[21]10M'!$Y$9</f>
        <v>981</v>
      </c>
      <c r="AC20" s="11">
        <f>+'[21]11M'!$Y$9</f>
        <v>1039</v>
      </c>
      <c r="AD20" s="11">
        <f>+'[21]12M'!$Y$9</f>
        <v>1112</v>
      </c>
      <c r="AE20" s="1"/>
    </row>
    <row r="21" spans="1:31" customFormat="1" x14ac:dyDescent="0.2">
      <c r="A21" s="10">
        <v>1023</v>
      </c>
      <c r="B21" s="10" t="s">
        <v>32</v>
      </c>
      <c r="C21" s="11">
        <f>+'[20]31'!$E$9</f>
        <v>44</v>
      </c>
      <c r="D21" s="11">
        <f>+'[20]31'!$F$9</f>
        <v>3</v>
      </c>
      <c r="E21" s="11">
        <f>+'[20]31'!$G$9</f>
        <v>17</v>
      </c>
      <c r="F21" s="11">
        <f>+'[20]31'!$I$9</f>
        <v>0</v>
      </c>
      <c r="G21" s="11">
        <f>+'[20]31'!$J$9</f>
        <v>27</v>
      </c>
      <c r="H21" s="11">
        <f>+'[20]31'!$K$9</f>
        <v>124</v>
      </c>
      <c r="I21" s="11">
        <f>+'[20]31'!$M$9</f>
        <v>93</v>
      </c>
      <c r="J21" s="11">
        <f>+'[20]31'!$N$9</f>
        <v>187</v>
      </c>
      <c r="K21" s="11">
        <f>+'[20]31'!$O$9</f>
        <v>141</v>
      </c>
      <c r="L21" s="11">
        <f>+'[20]31'!$Q$9</f>
        <v>24</v>
      </c>
      <c r="M21" s="11">
        <f>+'[20]31'!$R$9</f>
        <v>152</v>
      </c>
      <c r="N21" s="11">
        <f>+'[20]31'!$S$9</f>
        <v>46</v>
      </c>
      <c r="O21" s="12">
        <f t="shared" si="0"/>
        <v>858</v>
      </c>
      <c r="Q21" s="10">
        <v>1023</v>
      </c>
      <c r="R21" s="10" t="s">
        <v>32</v>
      </c>
      <c r="S21" s="11">
        <f t="shared" si="1"/>
        <v>44</v>
      </c>
      <c r="T21" s="11">
        <f>+'[21]2M'!$Z$9</f>
        <v>47</v>
      </c>
      <c r="U21" s="11">
        <f>+'[21]3M'!$Z$9</f>
        <v>64</v>
      </c>
      <c r="V21" s="11">
        <f>+'[21]4M'!$Z$9</f>
        <v>64</v>
      </c>
      <c r="W21" s="11">
        <f>+'[21]5M'!$Z$9</f>
        <v>91</v>
      </c>
      <c r="X21" s="11">
        <f>+'[21]6M'!$Z$9</f>
        <v>215</v>
      </c>
      <c r="Y21" s="11">
        <f>+'[21]7M'!$Z$9</f>
        <v>308</v>
      </c>
      <c r="Z21" s="11">
        <f>+'[21]8M'!$Z$9</f>
        <v>495</v>
      </c>
      <c r="AA21" s="11">
        <f>+'[21]9M'!$Z$9</f>
        <v>636</v>
      </c>
      <c r="AB21" s="11">
        <f>+'[21]10M'!$Z$9</f>
        <v>660</v>
      </c>
      <c r="AC21" s="11">
        <f>+'[21]11M'!$Z$9</f>
        <v>812</v>
      </c>
      <c r="AD21" s="11">
        <f>+'[21]12M'!$Z$9</f>
        <v>858</v>
      </c>
      <c r="AE21" s="1"/>
    </row>
    <row r="22" spans="1:31" customFormat="1" x14ac:dyDescent="0.2">
      <c r="A22" s="10">
        <v>1024</v>
      </c>
      <c r="B22" s="10" t="s">
        <v>33</v>
      </c>
      <c r="C22" s="11">
        <f>+'[20]32'!$E$9</f>
        <v>134</v>
      </c>
      <c r="D22" s="11">
        <f>+'[20]32'!$F$9</f>
        <v>142</v>
      </c>
      <c r="E22" s="11">
        <f>+'[20]32'!$G$9</f>
        <v>127</v>
      </c>
      <c r="F22" s="11">
        <f>+'[20]32'!$I$9</f>
        <v>156</v>
      </c>
      <c r="G22" s="11">
        <f>+'[20]32'!$J$9</f>
        <v>173</v>
      </c>
      <c r="H22" s="11">
        <f>+'[20]32'!$K$9</f>
        <v>171</v>
      </c>
      <c r="I22" s="11">
        <f>+'[20]32'!$M$9</f>
        <v>110</v>
      </c>
      <c r="J22" s="11">
        <f>+'[20]32'!$N$9</f>
        <v>145</v>
      </c>
      <c r="K22" s="11">
        <f>+'[20]32'!$O$9</f>
        <v>194</v>
      </c>
      <c r="L22" s="11">
        <f>+'[20]32'!$Q$9</f>
        <v>161</v>
      </c>
      <c r="M22" s="11">
        <f>+'[20]32'!$R$9</f>
        <v>172</v>
      </c>
      <c r="N22" s="11">
        <f>+'[20]32'!$S$9</f>
        <v>196</v>
      </c>
      <c r="O22" s="12">
        <f t="shared" si="0"/>
        <v>1881</v>
      </c>
      <c r="Q22" s="10">
        <v>1024</v>
      </c>
      <c r="R22" s="10" t="s">
        <v>33</v>
      </c>
      <c r="S22" s="11">
        <f t="shared" si="1"/>
        <v>134</v>
      </c>
      <c r="T22" s="11">
        <f>+'[21]2M'!$AA$9</f>
        <v>276</v>
      </c>
      <c r="U22" s="11">
        <f>+'[21]3M'!$AA$9</f>
        <v>403</v>
      </c>
      <c r="V22" s="11">
        <f>+'[21]4M'!$AA$9</f>
        <v>559</v>
      </c>
      <c r="W22" s="11">
        <f>+'[21]5M'!$AA$9</f>
        <v>732</v>
      </c>
      <c r="X22" s="11">
        <f>+'[21]6M'!$AA$9</f>
        <v>903</v>
      </c>
      <c r="Y22" s="11">
        <f>+'[21]7M'!$AA$9</f>
        <v>1013</v>
      </c>
      <c r="Z22" s="11">
        <f>+'[21]8M'!$AA$9</f>
        <v>1158</v>
      </c>
      <c r="AA22" s="11">
        <f>+'[21]9M'!$AA$9</f>
        <v>1352</v>
      </c>
      <c r="AB22" s="11">
        <f>+'[21]10M'!$AA$9</f>
        <v>1513</v>
      </c>
      <c r="AC22" s="11">
        <f>+'[21]11M'!$AA$9</f>
        <v>1685</v>
      </c>
      <c r="AD22" s="11">
        <f>+'[21]12M'!$AA$9</f>
        <v>1881</v>
      </c>
      <c r="AE22" s="1"/>
    </row>
    <row r="23" spans="1:31" customFormat="1" x14ac:dyDescent="0.2">
      <c r="A23" s="10">
        <v>1025</v>
      </c>
      <c r="B23" s="10" t="s">
        <v>34</v>
      </c>
      <c r="C23" s="11">
        <f>+'[20]33'!$E$9</f>
        <v>43</v>
      </c>
      <c r="D23" s="11">
        <f>+'[20]33'!$F$9</f>
        <v>89</v>
      </c>
      <c r="E23" s="11">
        <f>+'[20]33'!$G$9</f>
        <v>61</v>
      </c>
      <c r="F23" s="11">
        <f>+'[20]33'!$I$9</f>
        <v>64</v>
      </c>
      <c r="G23" s="11">
        <f>+'[20]33'!$J$9</f>
        <v>127</v>
      </c>
      <c r="H23" s="11">
        <f>+'[20]33'!$K$9</f>
        <v>117</v>
      </c>
      <c r="I23" s="11">
        <f>+'[20]33'!$M$9</f>
        <v>23</v>
      </c>
      <c r="J23" s="11">
        <f>+'[20]33'!$N$9</f>
        <v>66</v>
      </c>
      <c r="K23" s="11">
        <f>+'[20]33'!$O$9</f>
        <v>73</v>
      </c>
      <c r="L23" s="11">
        <f>+'[20]33'!$Q$9</f>
        <v>42</v>
      </c>
      <c r="M23" s="11">
        <f>+'[20]33'!$R$9</f>
        <v>21</v>
      </c>
      <c r="N23" s="11">
        <f>+'[20]33'!$S$9</f>
        <v>43</v>
      </c>
      <c r="O23" s="12">
        <f t="shared" si="0"/>
        <v>769</v>
      </c>
      <c r="Q23" s="10">
        <v>1025</v>
      </c>
      <c r="R23" s="10" t="s">
        <v>34</v>
      </c>
      <c r="S23" s="11">
        <f t="shared" si="1"/>
        <v>43</v>
      </c>
      <c r="T23" s="11">
        <f>+'[21]2M'!$AB$9</f>
        <v>132</v>
      </c>
      <c r="U23" s="11">
        <f>+'[21]3M'!$AB$9</f>
        <v>193</v>
      </c>
      <c r="V23" s="11">
        <f>+'[21]4M'!$AB$9</f>
        <v>257</v>
      </c>
      <c r="W23" s="11">
        <f>+'[21]5M'!$AB$9</f>
        <v>384</v>
      </c>
      <c r="X23" s="11">
        <f>+'[21]6M'!$AB$9</f>
        <v>501</v>
      </c>
      <c r="Y23" s="11">
        <f>+'[21]7M'!$AB$9</f>
        <v>524</v>
      </c>
      <c r="Z23" s="11">
        <f>+'[21]8M'!$AB$9</f>
        <v>590</v>
      </c>
      <c r="AA23" s="11">
        <f>+'[21]9M'!$AB$9</f>
        <v>663</v>
      </c>
      <c r="AB23" s="11">
        <f>+'[21]10M'!$AB$9</f>
        <v>705</v>
      </c>
      <c r="AC23" s="11">
        <f>+'[21]11M'!$AB$9</f>
        <v>726</v>
      </c>
      <c r="AD23" s="11">
        <f>+'[21]12M'!$AB$9</f>
        <v>769</v>
      </c>
      <c r="AE23" s="1"/>
    </row>
    <row r="24" spans="1:31" customFormat="1" x14ac:dyDescent="0.2">
      <c r="A24" s="10">
        <v>1026</v>
      </c>
      <c r="B24" s="10" t="s">
        <v>35</v>
      </c>
      <c r="C24" s="11">
        <f>+'[20]34'!$E$9</f>
        <v>9</v>
      </c>
      <c r="D24" s="11">
        <f>+'[20]34'!$F$9</f>
        <v>4</v>
      </c>
      <c r="E24" s="11">
        <f>+'[20]34'!$G$9</f>
        <v>12</v>
      </c>
      <c r="F24" s="11">
        <f>+'[20]34'!$I$9</f>
        <v>5</v>
      </c>
      <c r="G24" s="11">
        <f>+'[20]34'!$J$9</f>
        <v>8</v>
      </c>
      <c r="H24" s="11">
        <f>+'[20]34'!$K$9</f>
        <v>10</v>
      </c>
      <c r="I24" s="11">
        <f>+'[20]34'!$M$9</f>
        <v>5</v>
      </c>
      <c r="J24" s="11">
        <f>+'[20]34'!$N$9</f>
        <v>3</v>
      </c>
      <c r="K24" s="11">
        <f>+'[20]34'!$O$9</f>
        <v>6</v>
      </c>
      <c r="L24" s="11">
        <f>+'[20]34'!$Q$9</f>
        <v>4</v>
      </c>
      <c r="M24" s="11">
        <f>+'[20]34'!$R$9</f>
        <v>8</v>
      </c>
      <c r="N24" s="11">
        <f>+'[20]34'!$S$9</f>
        <v>5</v>
      </c>
      <c r="O24" s="12">
        <f t="shared" si="0"/>
        <v>79</v>
      </c>
      <c r="Q24" s="10">
        <v>1026</v>
      </c>
      <c r="R24" s="10" t="s">
        <v>35</v>
      </c>
      <c r="S24" s="11">
        <f t="shared" si="1"/>
        <v>9</v>
      </c>
      <c r="T24" s="11">
        <f>+'[21]2M'!$AC$9</f>
        <v>13</v>
      </c>
      <c r="U24" s="11">
        <f>+'[21]3M'!$AC$9</f>
        <v>25</v>
      </c>
      <c r="V24" s="11">
        <f>+'[21]4M'!$AC$9</f>
        <v>30</v>
      </c>
      <c r="W24" s="11">
        <f>+'[21]5M'!$AC$9</f>
        <v>38</v>
      </c>
      <c r="X24" s="11">
        <f>+'[21]6M'!$AC$9</f>
        <v>48</v>
      </c>
      <c r="Y24" s="11">
        <f>+'[21]7M'!$AC$9</f>
        <v>53</v>
      </c>
      <c r="Z24" s="11">
        <f>+'[21]8M'!$AC$9</f>
        <v>56</v>
      </c>
      <c r="AA24" s="11">
        <f>+'[21]9M'!$AC$9</f>
        <v>62</v>
      </c>
      <c r="AB24" s="11">
        <f>+'[21]10M'!$AC$9</f>
        <v>66</v>
      </c>
      <c r="AC24" s="11">
        <f>+'[21]11M'!$AC$9</f>
        <v>74</v>
      </c>
      <c r="AD24" s="11">
        <f>+'[21]12M'!$AC$9</f>
        <v>79</v>
      </c>
      <c r="AE24" s="1"/>
    </row>
    <row r="25" spans="1:31" customFormat="1" x14ac:dyDescent="0.2">
      <c r="A25" s="10">
        <v>1027</v>
      </c>
      <c r="B25" s="10" t="s">
        <v>36</v>
      </c>
      <c r="C25" s="11">
        <f>+'[20]35'!$E$9</f>
        <v>21</v>
      </c>
      <c r="D25" s="11">
        <f>+'[20]35'!$F$9</f>
        <v>6</v>
      </c>
      <c r="E25" s="11">
        <f>+'[20]35'!$G$9</f>
        <v>7</v>
      </c>
      <c r="F25" s="11">
        <f>+'[20]35'!$I$9</f>
        <v>8</v>
      </c>
      <c r="G25" s="11">
        <f>+'[20]35'!$J$9</f>
        <v>9</v>
      </c>
      <c r="H25" s="11">
        <f>+'[20]35'!$K$9</f>
        <v>26</v>
      </c>
      <c r="I25" s="11">
        <f>+'[20]35'!$M$9</f>
        <v>5</v>
      </c>
      <c r="J25" s="11">
        <f>+'[20]35'!$N$9</f>
        <v>6</v>
      </c>
      <c r="K25" s="11">
        <f>+'[20]35'!$O$9</f>
        <v>8</v>
      </c>
      <c r="L25" s="11">
        <f>+'[20]35'!$Q$9</f>
        <v>13</v>
      </c>
      <c r="M25" s="11">
        <f>+'[20]35'!$R$9</f>
        <v>7</v>
      </c>
      <c r="N25" s="11">
        <f>+'[20]35'!$S$9</f>
        <v>6</v>
      </c>
      <c r="O25" s="12">
        <f t="shared" si="0"/>
        <v>122</v>
      </c>
      <c r="Q25" s="10">
        <v>1027</v>
      </c>
      <c r="R25" s="10" t="s">
        <v>36</v>
      </c>
      <c r="S25" s="11">
        <f t="shared" si="1"/>
        <v>21</v>
      </c>
      <c r="T25" s="11">
        <f>+'[21]2M'!$AD$9</f>
        <v>27</v>
      </c>
      <c r="U25" s="11">
        <f>+'[21]3M'!$AD$9</f>
        <v>34</v>
      </c>
      <c r="V25" s="11">
        <f>+'[21]4M'!$AD$9</f>
        <v>42</v>
      </c>
      <c r="W25" s="11">
        <f>+'[21]5M'!$AD$9</f>
        <v>51</v>
      </c>
      <c r="X25" s="11">
        <f>+'[21]6M'!$AD$9</f>
        <v>77</v>
      </c>
      <c r="Y25" s="11">
        <f>+'[21]7M'!$AD$9</f>
        <v>82</v>
      </c>
      <c r="Z25" s="11">
        <f>+'[21]8M'!$AD$9</f>
        <v>88</v>
      </c>
      <c r="AA25" s="11">
        <f>+'[21]9M'!$AD$9</f>
        <v>96</v>
      </c>
      <c r="AB25" s="11">
        <f>+'[21]10M'!$AD$9</f>
        <v>109</v>
      </c>
      <c r="AC25" s="11">
        <f>+'[21]11M'!$AD$9</f>
        <v>116</v>
      </c>
      <c r="AD25" s="11">
        <f>+'[21]12M'!$AD$9</f>
        <v>122</v>
      </c>
      <c r="AE25" s="1"/>
    </row>
    <row r="26" spans="1:31" customFormat="1" x14ac:dyDescent="0.2">
      <c r="A26" s="10">
        <v>1028</v>
      </c>
      <c r="B26" s="10" t="s">
        <v>37</v>
      </c>
      <c r="C26" s="11">
        <f>+'[20]36'!$E$9</f>
        <v>34</v>
      </c>
      <c r="D26" s="11">
        <f>+'[20]36'!$F$9</f>
        <v>55</v>
      </c>
      <c r="E26" s="11">
        <f>+'[20]36'!$G$9</f>
        <v>48</v>
      </c>
      <c r="F26" s="11">
        <f>+'[20]36'!$I$9</f>
        <v>51</v>
      </c>
      <c r="G26" s="11">
        <f>+'[20]36'!$J$9</f>
        <v>56</v>
      </c>
      <c r="H26" s="11">
        <f>+'[20]36'!$K$9</f>
        <v>40</v>
      </c>
      <c r="I26" s="11">
        <f>+'[20]36'!$M$9</f>
        <v>52</v>
      </c>
      <c r="J26" s="11">
        <f>+'[20]36'!$N$9</f>
        <v>55</v>
      </c>
      <c r="K26" s="11">
        <f>+'[20]36'!$O$9</f>
        <v>45</v>
      </c>
      <c r="L26" s="11">
        <f>+'[20]36'!$Q$9</f>
        <v>41</v>
      </c>
      <c r="M26" s="11">
        <f>+'[20]36'!$R$9</f>
        <v>53</v>
      </c>
      <c r="N26" s="11">
        <f>+'[20]36'!$S$9</f>
        <v>41</v>
      </c>
      <c r="O26" s="12">
        <f t="shared" si="0"/>
        <v>571</v>
      </c>
      <c r="Q26" s="10">
        <v>1028</v>
      </c>
      <c r="R26" s="10" t="s">
        <v>37</v>
      </c>
      <c r="S26" s="11">
        <f t="shared" si="1"/>
        <v>34</v>
      </c>
      <c r="T26" s="11">
        <f>+'[21]2M'!$AE$9</f>
        <v>89</v>
      </c>
      <c r="U26" s="11">
        <f>+'[21]3M'!$AE$9</f>
        <v>137</v>
      </c>
      <c r="V26" s="11">
        <f>+'[21]4M'!$AE$9</f>
        <v>188</v>
      </c>
      <c r="W26" s="11">
        <f>+'[21]5M'!$AE$9</f>
        <v>244</v>
      </c>
      <c r="X26" s="11">
        <f>+'[21]6M'!$AE$9</f>
        <v>284</v>
      </c>
      <c r="Y26" s="11">
        <f>+'[21]7M'!$AE$9</f>
        <v>336</v>
      </c>
      <c r="Z26" s="11">
        <f>+'[21]8M'!$AE$9</f>
        <v>391</v>
      </c>
      <c r="AA26" s="11">
        <f>+'[21]9M'!$AE$9</f>
        <v>436</v>
      </c>
      <c r="AB26" s="11">
        <f>+'[21]10M'!$AE$9</f>
        <v>477</v>
      </c>
      <c r="AC26" s="11">
        <f>+'[21]11M'!$AE$9</f>
        <v>530</v>
      </c>
      <c r="AD26" s="11">
        <f>+'[21]12M'!$AE$9</f>
        <v>571</v>
      </c>
      <c r="AE26" s="1"/>
    </row>
    <row r="27" spans="1:31" customFormat="1" x14ac:dyDescent="0.2">
      <c r="A27" s="10">
        <v>1029</v>
      </c>
      <c r="B27" s="10" t="s">
        <v>38</v>
      </c>
      <c r="C27" s="11">
        <f>+'[20]37'!$E$9</f>
        <v>5</v>
      </c>
      <c r="D27" s="11">
        <f>+'[20]37'!$F$9</f>
        <v>13</v>
      </c>
      <c r="E27" s="11">
        <f>+'[20]37'!$G$9</f>
        <v>8</v>
      </c>
      <c r="F27" s="11">
        <f>+'[20]37'!$I$9</f>
        <v>9</v>
      </c>
      <c r="G27" s="11">
        <f>+'[20]37'!$J$9</f>
        <v>13</v>
      </c>
      <c r="H27" s="11">
        <f>+'[20]37'!$K$9</f>
        <v>9</v>
      </c>
      <c r="I27" s="11">
        <f>+'[20]37'!$M$9</f>
        <v>5</v>
      </c>
      <c r="J27" s="11">
        <f>+'[20]37'!$N$9</f>
        <v>6</v>
      </c>
      <c r="K27" s="11">
        <f>+'[20]37'!$O$9</f>
        <v>5</v>
      </c>
      <c r="L27" s="11">
        <f>+'[20]37'!$Q$9</f>
        <v>3</v>
      </c>
      <c r="M27" s="11">
        <f>+'[20]37'!$R$9</f>
        <v>9</v>
      </c>
      <c r="N27" s="11">
        <f>+'[20]37'!$S$9</f>
        <v>6</v>
      </c>
      <c r="O27" s="12">
        <f t="shared" si="0"/>
        <v>91</v>
      </c>
      <c r="Q27" s="10">
        <v>1029</v>
      </c>
      <c r="R27" s="10" t="s">
        <v>38</v>
      </c>
      <c r="S27" s="11">
        <f t="shared" si="1"/>
        <v>5</v>
      </c>
      <c r="T27" s="11">
        <f>+'[21]2M'!$AF$9</f>
        <v>18</v>
      </c>
      <c r="U27" s="11">
        <f>+'[21]3M'!$AF$9</f>
        <v>26</v>
      </c>
      <c r="V27" s="11">
        <f>+'[21]4M'!$AF$9</f>
        <v>35</v>
      </c>
      <c r="W27" s="11">
        <f>+'[21]5M'!$AF$9</f>
        <v>48</v>
      </c>
      <c r="X27" s="11">
        <f>+'[21]6M'!$AF$9</f>
        <v>57</v>
      </c>
      <c r="Y27" s="11">
        <f>+'[21]7M'!$AF$9</f>
        <v>62</v>
      </c>
      <c r="Z27" s="11">
        <f>+'[21]8M'!$AF$9</f>
        <v>68</v>
      </c>
      <c r="AA27" s="11">
        <f>+'[21]9M'!$AF$9</f>
        <v>73</v>
      </c>
      <c r="AB27" s="11">
        <f>+'[21]10M'!$AF$9</f>
        <v>76</v>
      </c>
      <c r="AC27" s="11">
        <f>+'[21]11M'!$AF$9</f>
        <v>85</v>
      </c>
      <c r="AD27" s="11">
        <f>+'[21]12M'!$AF$9</f>
        <v>91</v>
      </c>
      <c r="AE27" s="1"/>
    </row>
    <row r="28" spans="1:31" customFormat="1" x14ac:dyDescent="0.2">
      <c r="A28" s="15">
        <v>1030</v>
      </c>
      <c r="B28" s="15" t="s">
        <v>18</v>
      </c>
      <c r="C28" s="16">
        <f>+'[20]17'!$E$9</f>
        <v>9</v>
      </c>
      <c r="D28" s="16">
        <f>+'[20]17'!$F$9</f>
        <v>9</v>
      </c>
      <c r="E28" s="16">
        <f>+'[20]17'!$G$9</f>
        <v>12</v>
      </c>
      <c r="F28" s="16">
        <f>+'[20]17'!$I$9</f>
        <v>6</v>
      </c>
      <c r="G28" s="16">
        <f>+'[20]17'!$J$9</f>
        <v>19</v>
      </c>
      <c r="H28" s="16">
        <f>+'[20]17'!$K$9</f>
        <v>22</v>
      </c>
      <c r="I28" s="16">
        <f>+'[20]17'!$M$9</f>
        <v>11</v>
      </c>
      <c r="J28" s="16">
        <f>+'[20]17'!$N$9</f>
        <v>8</v>
      </c>
      <c r="K28" s="16">
        <f>+'[20]17'!$O$9</f>
        <v>9</v>
      </c>
      <c r="L28" s="16">
        <f>+'[20]17'!$Q$9</f>
        <v>3</v>
      </c>
      <c r="M28" s="16">
        <f>+'[20]17'!$R$9</f>
        <v>54</v>
      </c>
      <c r="N28" s="16">
        <f>+'[20]17'!$S$9</f>
        <v>9</v>
      </c>
      <c r="O28" s="17">
        <f t="shared" si="0"/>
        <v>171</v>
      </c>
      <c r="Q28" s="15">
        <v>1030</v>
      </c>
      <c r="R28" s="15" t="s">
        <v>18</v>
      </c>
      <c r="S28" s="16">
        <f t="shared" si="1"/>
        <v>9</v>
      </c>
      <c r="T28" s="16">
        <f>+'[21]2M'!$AG$9</f>
        <v>18</v>
      </c>
      <c r="U28" s="16">
        <f>+'[21]3M'!$AG$9</f>
        <v>30</v>
      </c>
      <c r="V28" s="16">
        <f>+'[21]4M'!$AG$9</f>
        <v>36</v>
      </c>
      <c r="W28" s="16">
        <f>+'[21]5M'!$AG$9</f>
        <v>55</v>
      </c>
      <c r="X28" s="16">
        <f>+'[21]6M'!$AG$9</f>
        <v>77</v>
      </c>
      <c r="Y28" s="16">
        <f>+'[21]7M'!$AG$9</f>
        <v>88</v>
      </c>
      <c r="Z28" s="16">
        <f>+'[21]8M'!$AG$9</f>
        <v>96</v>
      </c>
      <c r="AA28" s="16">
        <f>+'[21]9M'!$AG$9</f>
        <v>105</v>
      </c>
      <c r="AB28" s="16">
        <f>+'[21]10M'!$AG$9</f>
        <v>108</v>
      </c>
      <c r="AC28" s="16">
        <f>+'[21]11M'!$AG$9</f>
        <v>162</v>
      </c>
      <c r="AD28" s="16">
        <f>+'[21]12M'!$AG$9</f>
        <v>171</v>
      </c>
      <c r="AE28" s="1"/>
    </row>
    <row r="29" spans="1:31" customFormat="1" x14ac:dyDescent="0.2">
      <c r="A29" s="4">
        <v>10300</v>
      </c>
      <c r="B29" s="4" t="s">
        <v>176</v>
      </c>
      <c r="C29" s="5">
        <f t="shared" ref="C29:N29" si="2">SUM(C2:C28)</f>
        <v>1165</v>
      </c>
      <c r="D29" s="5">
        <f t="shared" si="2"/>
        <v>1328</v>
      </c>
      <c r="E29" s="5">
        <f>SUM(E2:E28)</f>
        <v>1336</v>
      </c>
      <c r="F29" s="5">
        <f t="shared" si="2"/>
        <v>1321</v>
      </c>
      <c r="G29" s="5">
        <f t="shared" si="2"/>
        <v>1451</v>
      </c>
      <c r="H29" s="5">
        <f t="shared" si="2"/>
        <v>1885</v>
      </c>
      <c r="I29" s="5">
        <f t="shared" si="2"/>
        <v>1092</v>
      </c>
      <c r="J29" s="5">
        <f t="shared" si="2"/>
        <v>1448</v>
      </c>
      <c r="K29" s="5">
        <f t="shared" si="2"/>
        <v>1667</v>
      </c>
      <c r="L29" s="5">
        <f t="shared" si="2"/>
        <v>1232</v>
      </c>
      <c r="M29" s="5">
        <f t="shared" si="2"/>
        <v>1603</v>
      </c>
      <c r="N29" s="5">
        <f t="shared" si="2"/>
        <v>1415</v>
      </c>
      <c r="O29" s="6">
        <f>SUM(C29:N29)</f>
        <v>16943</v>
      </c>
      <c r="Q29" s="4">
        <v>10300</v>
      </c>
      <c r="R29" s="4" t="s">
        <v>176</v>
      </c>
      <c r="S29" s="5">
        <f>SUM(S2:S28)</f>
        <v>1165</v>
      </c>
      <c r="T29" s="5">
        <f>SUM(T2:T28)</f>
        <v>2493</v>
      </c>
      <c r="U29" s="5">
        <f>SUM(U2:U28)</f>
        <v>3829</v>
      </c>
      <c r="V29" s="5">
        <f t="shared" ref="V29:AD29" si="3">SUM(V2:V28)</f>
        <v>5150</v>
      </c>
      <c r="W29" s="5">
        <f t="shared" si="3"/>
        <v>6601</v>
      </c>
      <c r="X29" s="5">
        <f t="shared" si="3"/>
        <v>8486</v>
      </c>
      <c r="Y29" s="5">
        <f t="shared" si="3"/>
        <v>9578</v>
      </c>
      <c r="Z29" s="5">
        <f t="shared" si="3"/>
        <v>11026</v>
      </c>
      <c r="AA29" s="5">
        <f t="shared" si="3"/>
        <v>12693</v>
      </c>
      <c r="AB29" s="5">
        <f t="shared" si="3"/>
        <v>13925</v>
      </c>
      <c r="AC29" s="5">
        <f t="shared" si="3"/>
        <v>15528</v>
      </c>
      <c r="AD29" s="5">
        <f t="shared" si="3"/>
        <v>16943</v>
      </c>
    </row>
    <row r="30" spans="1:31" customFormat="1" x14ac:dyDescent="0.2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31" customFormat="1" x14ac:dyDescent="0.2">
      <c r="A31" s="3" t="s">
        <v>52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176</v>
      </c>
      <c r="Q31" s="3" t="s">
        <v>73</v>
      </c>
      <c r="R31" s="3" t="s">
        <v>39</v>
      </c>
      <c r="S31" s="3" t="s">
        <v>74</v>
      </c>
      <c r="T31" s="3" t="s">
        <v>75</v>
      </c>
      <c r="U31" s="3" t="s">
        <v>76</v>
      </c>
      <c r="V31" s="3" t="s">
        <v>77</v>
      </c>
      <c r="W31" s="3" t="s">
        <v>78</v>
      </c>
      <c r="X31" s="3" t="s">
        <v>79</v>
      </c>
      <c r="Y31" s="3" t="s">
        <v>80</v>
      </c>
      <c r="Z31" s="3" t="s">
        <v>81</v>
      </c>
      <c r="AA31" s="3" t="s">
        <v>82</v>
      </c>
      <c r="AB31" s="3" t="s">
        <v>83</v>
      </c>
      <c r="AC31" s="3" t="s">
        <v>84</v>
      </c>
      <c r="AD31" s="3" t="s">
        <v>169</v>
      </c>
    </row>
    <row r="32" spans="1:31" customFormat="1" x14ac:dyDescent="0.2">
      <c r="A32" s="7">
        <v>1004</v>
      </c>
      <c r="B32" s="7" t="s">
        <v>94</v>
      </c>
      <c r="C32" s="19">
        <f>+'[20]11'!$E$30/10^6</f>
        <v>2.6026039999999999</v>
      </c>
      <c r="D32" s="19">
        <f>+'[20]11'!$F$30/10^6</f>
        <v>2.7301609999999998</v>
      </c>
      <c r="E32" s="19">
        <f>+'[20]11'!$G$30/10^6</f>
        <v>2.7071399999999999</v>
      </c>
      <c r="F32" s="19">
        <f>+'[20]11'!$I$30/10^6</f>
        <v>2.9574400000000001</v>
      </c>
      <c r="G32" s="19">
        <f>+'[20]11'!$J$30/10^6</f>
        <v>2.7372489999999998</v>
      </c>
      <c r="H32" s="19">
        <f>+'[20]11'!$K$30/10^6</f>
        <v>2.6133510000000002</v>
      </c>
      <c r="I32" s="19">
        <f>+'[20]11'!$M$30/10^6</f>
        <v>2.9947689999999998</v>
      </c>
      <c r="J32" s="19">
        <f>+'[20]11'!$N$30/10^6</f>
        <v>2.8403649999999998</v>
      </c>
      <c r="K32" s="19">
        <f>+'[20]11'!$O$30/10^6</f>
        <v>2.8395130000000002</v>
      </c>
      <c r="L32" s="19">
        <f>+'[20]11'!$Q$30/10^6</f>
        <v>2.8963719999999999</v>
      </c>
      <c r="M32" s="19">
        <f>+'[20]11'!$R$30/10^6</f>
        <v>2.9122300000000001</v>
      </c>
      <c r="N32" s="19">
        <f>+'[20]11'!$S$30/10^6</f>
        <v>2.9254470000000001</v>
      </c>
      <c r="O32" s="20">
        <f t="shared" ref="O32:O59" si="4">SUM(C32:N32)</f>
        <v>33.756641000000002</v>
      </c>
      <c r="Q32" s="7">
        <v>1004</v>
      </c>
      <c r="R32" s="7" t="s">
        <v>94</v>
      </c>
      <c r="S32" s="19">
        <f>+C32</f>
        <v>2.6026039999999999</v>
      </c>
      <c r="T32" s="19">
        <f>+'[21]2M'!$G$30/10^6</f>
        <v>5.3327650000000002</v>
      </c>
      <c r="U32" s="19">
        <f>+'[21]3M'!$G$30/10^6</f>
        <v>8.0399049999999992</v>
      </c>
      <c r="V32" s="19">
        <f>+'[21]4M'!$G$30/10^6</f>
        <v>10.997344999999999</v>
      </c>
      <c r="W32" s="19">
        <f>+'[21]5M'!$G$30/10^6</f>
        <v>13.734594</v>
      </c>
      <c r="X32" s="19">
        <f>+'[21]6M'!$G$30/10^6</f>
        <v>16.347944999999999</v>
      </c>
      <c r="Y32" s="19">
        <f>+'[21]7M'!$G$30/10^6</f>
        <v>19.342714000000001</v>
      </c>
      <c r="Z32" s="19">
        <f>+'[21]8M'!$G$30/10^6</f>
        <v>22.183078999999999</v>
      </c>
      <c r="AA32" s="19">
        <f>+'[21]9M'!$G$30/10^6</f>
        <v>25.022592</v>
      </c>
      <c r="AB32" s="19">
        <f>+'[21]10M'!$G$30/10^6</f>
        <v>27.918963999999999</v>
      </c>
      <c r="AC32" s="19">
        <f>+'[21]11M'!$G$30/10^6</f>
        <v>30.831194</v>
      </c>
      <c r="AD32" s="19">
        <f>+'[21]12M'!$G$30/10^6</f>
        <v>33.756641000000002</v>
      </c>
    </row>
    <row r="33" spans="1:30" customFormat="1" x14ac:dyDescent="0.2">
      <c r="A33" s="10">
        <v>1005</v>
      </c>
      <c r="B33" s="10" t="s">
        <v>13</v>
      </c>
      <c r="C33" s="21">
        <f>+'[20]12'!$E$30/10^6</f>
        <v>5.0605999999999998E-2</v>
      </c>
      <c r="D33" s="21">
        <f>+'[20]12'!$F$30/10^6</f>
        <v>5.3099E-2</v>
      </c>
      <c r="E33" s="21">
        <f>+'[20]12'!$G$30/10^6</f>
        <v>5.1672000000000003E-2</v>
      </c>
      <c r="F33" s="21">
        <f>+'[20]12'!$I$30/10^6</f>
        <v>5.6709000000000002E-2</v>
      </c>
      <c r="G33" s="21">
        <f>+'[20]12'!$J$30/10^6</f>
        <v>5.3345999999999998E-2</v>
      </c>
      <c r="H33" s="21">
        <f>+'[20]12'!$K$30/10^6</f>
        <v>5.5861000000000001E-2</v>
      </c>
      <c r="I33" s="21">
        <f>+'[20]12'!$M$30/10^6</f>
        <v>6.3619999999999996E-2</v>
      </c>
      <c r="J33" s="21">
        <f>+'[20]12'!$N$30/10^6</f>
        <v>6.2318999999999999E-2</v>
      </c>
      <c r="K33" s="21">
        <f>+'[20]12'!$O$30/10^6</f>
        <v>6.0840999999999999E-2</v>
      </c>
      <c r="L33" s="21">
        <f>+'[20]12'!$Q$30/10^6</f>
        <v>5.6840000000000002E-2</v>
      </c>
      <c r="M33" s="21">
        <f>+'[20]12'!$R$30/10^6</f>
        <v>5.6372999999999999E-2</v>
      </c>
      <c r="N33" s="21">
        <f>+'[20]12'!$S$30/10^6</f>
        <v>5.8548999999999997E-2</v>
      </c>
      <c r="O33" s="22">
        <f t="shared" si="4"/>
        <v>0.67983499999999997</v>
      </c>
      <c r="Q33" s="10">
        <v>1005</v>
      </c>
      <c r="R33" s="10" t="s">
        <v>13</v>
      </c>
      <c r="S33" s="21">
        <f t="shared" ref="S33:S58" si="5">+C33</f>
        <v>5.0605999999999998E-2</v>
      </c>
      <c r="T33" s="21">
        <f>+'[21]2M'!$H$30/10^6</f>
        <v>0.10370500000000001</v>
      </c>
      <c r="U33" s="21">
        <f>+'[21]3M'!$H$30/10^6</f>
        <v>0.15537699999999999</v>
      </c>
      <c r="V33" s="21">
        <f>+'[21]4M'!$H$30/10^6</f>
        <v>0.212086</v>
      </c>
      <c r="W33" s="21">
        <f>+'[21]5M'!$H$30/10^6</f>
        <v>0.265432</v>
      </c>
      <c r="X33" s="21">
        <f>+'[21]6M'!$H$30/10^6</f>
        <v>0.321293</v>
      </c>
      <c r="Y33" s="21">
        <f>+'[21]7M'!$H$30/10^6</f>
        <v>0.38491300000000001</v>
      </c>
      <c r="Z33" s="21">
        <f>+'[21]8M'!$H$30/10^6</f>
        <v>0.44723200000000002</v>
      </c>
      <c r="AA33" s="21">
        <f>+'[21]9M'!$H$30/10^6</f>
        <v>0.508073</v>
      </c>
      <c r="AB33" s="21">
        <f>+'[21]10M'!$H$30/10^6</f>
        <v>0.564913</v>
      </c>
      <c r="AC33" s="21">
        <f>+'[21]11M'!$H$30/10^6</f>
        <v>0.621286</v>
      </c>
      <c r="AD33" s="21">
        <f>+'[21]12M'!$H$30/10^6</f>
        <v>0.67983499999999997</v>
      </c>
    </row>
    <row r="34" spans="1:30" customFormat="1" x14ac:dyDescent="0.2">
      <c r="A34" s="10">
        <v>1006</v>
      </c>
      <c r="B34" s="10" t="s">
        <v>14</v>
      </c>
      <c r="C34" s="21">
        <f>+'[20]13'!$E$30/10^6</f>
        <v>0.28155000000000002</v>
      </c>
      <c r="D34" s="21">
        <f>+'[20]13'!$F$30/10^6</f>
        <v>0.29414899999999999</v>
      </c>
      <c r="E34" s="21">
        <f>+'[20]13'!$G$30/10^6</f>
        <v>0.297155</v>
      </c>
      <c r="F34" s="21">
        <f>+'[20]13'!$I$30/10^6</f>
        <v>0.312529</v>
      </c>
      <c r="G34" s="21">
        <f>+'[20]13'!$J$30/10^6</f>
        <v>0.30008600000000002</v>
      </c>
      <c r="H34" s="21">
        <f>+'[20]13'!$K$30/10^6</f>
        <v>0.28908600000000001</v>
      </c>
      <c r="I34" s="21">
        <f>+'[20]13'!$M$30/10^6</f>
        <v>0.33388200000000001</v>
      </c>
      <c r="J34" s="21">
        <f>+'[20]13'!$N$30/10^6</f>
        <v>0.31748700000000002</v>
      </c>
      <c r="K34" s="21">
        <f>+'[20]13'!$O$30/10^6</f>
        <v>0.30452099999999999</v>
      </c>
      <c r="L34" s="21">
        <f>+'[20]13'!$Q$30/10^6</f>
        <v>0.299479</v>
      </c>
      <c r="M34" s="21">
        <f>+'[20]13'!$R$30/10^6</f>
        <v>0.28960000000000002</v>
      </c>
      <c r="N34" s="21">
        <f>+'[20]13'!$S$30/10^6</f>
        <v>0.28045900000000001</v>
      </c>
      <c r="O34" s="22">
        <f t="shared" si="4"/>
        <v>3.5999829999999999</v>
      </c>
      <c r="Q34" s="10">
        <v>1006</v>
      </c>
      <c r="R34" s="10" t="s">
        <v>14</v>
      </c>
      <c r="S34" s="21">
        <f t="shared" si="5"/>
        <v>0.28155000000000002</v>
      </c>
      <c r="T34" s="21">
        <f>+'[21]2M'!$I$30/10^6</f>
        <v>0.57569899999999996</v>
      </c>
      <c r="U34" s="21">
        <f>+'[21]3M'!$I$30/10^6</f>
        <v>0.87285400000000002</v>
      </c>
      <c r="V34" s="21">
        <f>+'[21]4M'!$I$30/10^6</f>
        <v>1.1853830000000001</v>
      </c>
      <c r="W34" s="21">
        <f>+'[21]5M'!$I$30/10^6</f>
        <v>1.4854689999999999</v>
      </c>
      <c r="X34" s="21">
        <f>+'[21]6M'!$I$30/10^6</f>
        <v>1.7745550000000001</v>
      </c>
      <c r="Y34" s="21">
        <f>+'[21]7M'!$I$30/10^6</f>
        <v>2.1084369999999999</v>
      </c>
      <c r="Z34" s="21">
        <f>+'[21]8M'!$I$30/10^6</f>
        <v>2.4259240000000002</v>
      </c>
      <c r="AA34" s="21">
        <f>+'[21]9M'!$I$30/10^6</f>
        <v>2.730445</v>
      </c>
      <c r="AB34" s="21">
        <f>+'[21]10M'!$I$30/10^6</f>
        <v>3.0299239999999998</v>
      </c>
      <c r="AC34" s="21">
        <f>+'[21]11M'!$I$30/10^6</f>
        <v>3.3195239999999999</v>
      </c>
      <c r="AD34" s="21">
        <f>+'[21]12M'!$I$30/10^6</f>
        <v>3.5999829999999999</v>
      </c>
    </row>
    <row r="35" spans="1:30" customFormat="1" x14ac:dyDescent="0.2">
      <c r="A35" s="10">
        <v>1007</v>
      </c>
      <c r="B35" s="10" t="s">
        <v>15</v>
      </c>
      <c r="C35" s="21">
        <f>+'[20]14'!$E$30/10^6</f>
        <v>0.44373400000000002</v>
      </c>
      <c r="D35" s="21">
        <f>+'[20]14'!$F$30/10^6</f>
        <v>0.47070307</v>
      </c>
      <c r="E35" s="21">
        <f>+'[20]14'!$G$30/10^6</f>
        <v>0.46466400000000002</v>
      </c>
      <c r="F35" s="21">
        <f>+'[20]14'!$I$30/10^6</f>
        <v>0.49479899999999999</v>
      </c>
      <c r="G35" s="21">
        <f>+'[20]14'!$J$30/10^6</f>
        <v>0.47866799999999998</v>
      </c>
      <c r="H35" s="21">
        <f>+'[20]14'!$K$30/10^6</f>
        <v>0.44069599999999998</v>
      </c>
      <c r="I35" s="21">
        <f>+'[20]14'!$M$30/10^6</f>
        <v>0.51048082000000006</v>
      </c>
      <c r="J35" s="21">
        <f>+'[20]14'!$N$30/10^6</f>
        <v>0.477576</v>
      </c>
      <c r="K35" s="21">
        <f>+'[20]14'!$O$30/10^6</f>
        <v>0.49292799999999998</v>
      </c>
      <c r="L35" s="21">
        <f>+'[20]14'!$Q$30/10^6</f>
        <v>0.46490300000000001</v>
      </c>
      <c r="M35" s="21">
        <f>+'[20]14'!$R$30/10^6</f>
        <v>0.46785251999999999</v>
      </c>
      <c r="N35" s="21">
        <f>+'[20]14'!$S$30/10^6</f>
        <v>0.46110099999999998</v>
      </c>
      <c r="O35" s="22">
        <f t="shared" si="4"/>
        <v>5.6681054099999999</v>
      </c>
      <c r="Q35" s="10">
        <v>1007</v>
      </c>
      <c r="R35" s="10" t="s">
        <v>15</v>
      </c>
      <c r="S35" s="21">
        <f t="shared" si="5"/>
        <v>0.44373400000000002</v>
      </c>
      <c r="T35" s="21">
        <f>+'[21]2M'!$J$30/10^6</f>
        <v>0.91443707000000007</v>
      </c>
      <c r="U35" s="21">
        <f>+'[21]3M'!$J$30/10^6</f>
        <v>1.3791010700000002</v>
      </c>
      <c r="V35" s="21">
        <f>+'[21]4M'!$J$30/10^6</f>
        <v>1.8739000700000001</v>
      </c>
      <c r="W35" s="21">
        <f>+'[21]5M'!$J$30/10^6</f>
        <v>2.3525680700000002</v>
      </c>
      <c r="X35" s="21">
        <f>+'[21]6M'!$J$30/10^6</f>
        <v>2.7932640700000002</v>
      </c>
      <c r="Y35" s="21">
        <f>+'[21]7M'!$J$30/10^6</f>
        <v>3.3037448899999999</v>
      </c>
      <c r="Z35" s="21">
        <f>+'[21]8M'!$J$30/10^6</f>
        <v>3.7813208899999999</v>
      </c>
      <c r="AA35" s="21">
        <f>+'[21]9M'!$J$30/10^6</f>
        <v>4.2742488900000009</v>
      </c>
      <c r="AB35" s="21">
        <f>+'[21]10M'!$J$30/10^6</f>
        <v>4.7391518900000005</v>
      </c>
      <c r="AC35" s="21">
        <f>+'[21]11M'!$J$30/10^6</f>
        <v>5.2070044100000006</v>
      </c>
      <c r="AD35" s="21">
        <f>+'[21]12M'!$J$30/10^6</f>
        <v>5.6681054099999999</v>
      </c>
    </row>
    <row r="36" spans="1:30" customFormat="1" x14ac:dyDescent="0.2">
      <c r="A36" s="10">
        <v>1008</v>
      </c>
      <c r="B36" s="10" t="s">
        <v>16</v>
      </c>
      <c r="C36" s="21">
        <f>+'[20]15'!$E$30/10^6</f>
        <v>0.12345299999999999</v>
      </c>
      <c r="D36" s="21">
        <f>+'[20]15'!$F$30/10^6</f>
        <v>0.129467</v>
      </c>
      <c r="E36" s="21">
        <f>+'[20]15'!$G$30/10^6</f>
        <v>0.12821099999999999</v>
      </c>
      <c r="F36" s="21">
        <f>+'[20]15'!$I$30/10^6</f>
        <v>0.141683</v>
      </c>
      <c r="G36" s="21">
        <f>+'[20]15'!$J$30/10^6</f>
        <v>0.13758899999999999</v>
      </c>
      <c r="H36" s="21">
        <f>+'[20]15'!$K$30/10^6</f>
        <v>0.123865</v>
      </c>
      <c r="I36" s="21">
        <f>+'[20]15'!$M$30/10^6</f>
        <v>0.14084199999999999</v>
      </c>
      <c r="J36" s="21">
        <f>+'[20]15'!$N$30/10^6</f>
        <v>0.13070899999999999</v>
      </c>
      <c r="K36" s="21">
        <f>+'[20]15'!$O$30/10^6</f>
        <v>0.12821299999999999</v>
      </c>
      <c r="L36" s="21">
        <f>+'[20]15'!$Q$30/10^6</f>
        <v>0.13797100000000001</v>
      </c>
      <c r="M36" s="21">
        <f>+'[20]15'!$R$30/10^6</f>
        <v>0.13797200000000001</v>
      </c>
      <c r="N36" s="21">
        <f>+'[20]15'!$S$30/10^6</f>
        <v>0.13928699999999999</v>
      </c>
      <c r="O36" s="22">
        <f t="shared" si="4"/>
        <v>1.599262</v>
      </c>
      <c r="Q36" s="10">
        <v>1008</v>
      </c>
      <c r="R36" s="10" t="s">
        <v>16</v>
      </c>
      <c r="S36" s="21">
        <f t="shared" si="5"/>
        <v>0.12345299999999999</v>
      </c>
      <c r="T36" s="21">
        <f>+'[21]2M'!$K$30/10^6</f>
        <v>0.25291999999999998</v>
      </c>
      <c r="U36" s="21">
        <f>+'[21]3M'!$K$30/10^6</f>
        <v>0.381131</v>
      </c>
      <c r="V36" s="21">
        <f>+'[21]4M'!$K$30/10^6</f>
        <v>0.522814</v>
      </c>
      <c r="W36" s="21">
        <f>+'[21]5M'!$K$30/10^6</f>
        <v>0.66040299999999996</v>
      </c>
      <c r="X36" s="21">
        <f>+'[21]6M'!$K$30/10^6</f>
        <v>0.78426799999999997</v>
      </c>
      <c r="Y36" s="21">
        <f>+'[21]7M'!$K$30/10^6</f>
        <v>0.92510999999999999</v>
      </c>
      <c r="Z36" s="21">
        <f>+'[21]8M'!$K$30/10^6</f>
        <v>1.0558190000000001</v>
      </c>
      <c r="AA36" s="21">
        <f>+'[21]9M'!$K$30/10^6</f>
        <v>1.184032</v>
      </c>
      <c r="AB36" s="21">
        <f>+'[21]10M'!$K$30/10^6</f>
        <v>1.322003</v>
      </c>
      <c r="AC36" s="21">
        <f>+'[21]11M'!$K$30/10^6</f>
        <v>1.459975</v>
      </c>
      <c r="AD36" s="21">
        <f>+'[21]12M'!$K$30/10^6</f>
        <v>1.599262</v>
      </c>
    </row>
    <row r="37" spans="1:30" customFormat="1" x14ac:dyDescent="0.2">
      <c r="A37" s="10">
        <v>1009</v>
      </c>
      <c r="B37" s="10" t="s">
        <v>17</v>
      </c>
      <c r="C37" s="21">
        <f>+'[20]16'!$E$30/10^6</f>
        <v>0.11175599999999999</v>
      </c>
      <c r="D37" s="21">
        <f>+'[20]16'!$F$30/10^6</f>
        <v>0.10852299999999999</v>
      </c>
      <c r="E37" s="21">
        <f>+'[20]16'!$G$30/10^6</f>
        <v>0.106906</v>
      </c>
      <c r="F37" s="21">
        <f>+'[20]16'!$I$30/10^6</f>
        <v>0.11602700000000001</v>
      </c>
      <c r="G37" s="21">
        <f>+'[20]16'!$J$30/10^6</f>
        <v>0.109282</v>
      </c>
      <c r="H37" s="21">
        <f>+'[20]16'!$K$30/10^6</f>
        <v>0.10244399999999999</v>
      </c>
      <c r="I37" s="21">
        <f>+'[20]16'!$M$30/10^6</f>
        <v>0.115272</v>
      </c>
      <c r="J37" s="21">
        <f>+'[20]16'!$N$30/10^6</f>
        <v>0.113123</v>
      </c>
      <c r="K37" s="21">
        <f>+'[20]16'!$O$30/10^6</f>
        <v>0.119405</v>
      </c>
      <c r="L37" s="21">
        <f>+'[20]16'!$Q$30/10^6</f>
        <v>0.11486</v>
      </c>
      <c r="M37" s="21">
        <f>+'[20]16'!$R$30/10^6</f>
        <v>0.116218</v>
      </c>
      <c r="N37" s="21">
        <f>+'[20]16'!$S$30/10^6</f>
        <v>0.115969</v>
      </c>
      <c r="O37" s="22">
        <f t="shared" si="4"/>
        <v>1.349785</v>
      </c>
      <c r="Q37" s="10">
        <v>1009</v>
      </c>
      <c r="R37" s="10" t="s">
        <v>17</v>
      </c>
      <c r="S37" s="21">
        <f t="shared" si="5"/>
        <v>0.11175599999999999</v>
      </c>
      <c r="T37" s="21">
        <f>+'[21]2M'!$L$30/10^6</f>
        <v>0.220279</v>
      </c>
      <c r="U37" s="21">
        <f>+'[21]3M'!$L$30/10^6</f>
        <v>0.327185</v>
      </c>
      <c r="V37" s="21">
        <f>+'[21]4M'!$L$30/10^6</f>
        <v>0.44321199999999999</v>
      </c>
      <c r="W37" s="21">
        <f>+'[21]5M'!$L$30/10^6</f>
        <v>0.55249400000000004</v>
      </c>
      <c r="X37" s="21">
        <f>+'[21]6M'!$L$30/10^6</f>
        <v>0.65493800000000002</v>
      </c>
      <c r="Y37" s="21">
        <f>+'[21]7M'!$L$30/10^6</f>
        <v>0.77020999999999995</v>
      </c>
      <c r="Z37" s="21">
        <f>+'[21]8M'!$L$30/10^6</f>
        <v>0.88333300000000003</v>
      </c>
      <c r="AA37" s="21">
        <f>+'[21]9M'!$L$30/10^6</f>
        <v>1.0027379999999999</v>
      </c>
      <c r="AB37" s="21">
        <f>+'[21]10M'!$L$30/10^6</f>
        <v>1.1175980000000001</v>
      </c>
      <c r="AC37" s="21">
        <f>+'[21]11M'!$L$30/10^6</f>
        <v>1.233816</v>
      </c>
      <c r="AD37" s="21">
        <f>+'[21]12M'!$L$30/10^6</f>
        <v>1.349785</v>
      </c>
    </row>
    <row r="38" spans="1:30" customFormat="1" x14ac:dyDescent="0.2">
      <c r="A38" s="10">
        <v>1010</v>
      </c>
      <c r="B38" s="10" t="s">
        <v>19</v>
      </c>
      <c r="C38" s="21">
        <f>+'[20]18'!$E$30/10^6</f>
        <v>0.155974</v>
      </c>
      <c r="D38" s="21">
        <f>+'[20]18'!$F$30/10^6</f>
        <v>0.14930099999999999</v>
      </c>
      <c r="E38" s="21">
        <f>+'[20]18'!$G$30/10^6</f>
        <v>0.15790299999999999</v>
      </c>
      <c r="F38" s="21">
        <f>+'[20]18'!$I$30/10^6</f>
        <v>0.16079599999999999</v>
      </c>
      <c r="G38" s="21">
        <f>+'[20]18'!$J$30/10^6</f>
        <v>0.157138</v>
      </c>
      <c r="H38" s="21">
        <f>+'[20]18'!$K$30/10^6</f>
        <v>0.148123</v>
      </c>
      <c r="I38" s="21">
        <f>+'[20]18'!$M$30/10^6</f>
        <v>0.17772099999999999</v>
      </c>
      <c r="J38" s="21">
        <f>+'[20]18'!$N$30/10^6</f>
        <v>0.164578</v>
      </c>
      <c r="K38" s="21">
        <f>+'[20]18'!$O$30/10^6</f>
        <v>0.16147400000000001</v>
      </c>
      <c r="L38" s="21">
        <f>+'[20]18'!$Q$30/10^6</f>
        <v>0.15331800000000001</v>
      </c>
      <c r="M38" s="21">
        <f>+'[20]18'!$R$30/10^6</f>
        <v>0.16048299999999999</v>
      </c>
      <c r="N38" s="21">
        <f>+'[20]18'!$S$30/10^6</f>
        <v>0.164074</v>
      </c>
      <c r="O38" s="22">
        <f t="shared" si="4"/>
        <v>1.9108830000000001</v>
      </c>
      <c r="Q38" s="10">
        <v>1010</v>
      </c>
      <c r="R38" s="10" t="s">
        <v>19</v>
      </c>
      <c r="S38" s="21">
        <f t="shared" si="5"/>
        <v>0.155974</v>
      </c>
      <c r="T38" s="21">
        <f>+'[21]2M'!$M$30/10^6</f>
        <v>0.30527500000000002</v>
      </c>
      <c r="U38" s="21">
        <f>+'[21]3M'!$M$30/10^6</f>
        <v>0.46317799999999998</v>
      </c>
      <c r="V38" s="21">
        <f>+'[21]4M'!$M$30/10^6</f>
        <v>0.62397400000000003</v>
      </c>
      <c r="W38" s="21">
        <f>+'[21]5M'!$M$30/10^6</f>
        <v>0.78111200000000003</v>
      </c>
      <c r="X38" s="21">
        <f>+'[21]6M'!$M$30/10^6</f>
        <v>0.92923500000000003</v>
      </c>
      <c r="Y38" s="21">
        <f>+'[21]7M'!$M$30/10^6</f>
        <v>1.1069560000000001</v>
      </c>
      <c r="Z38" s="21">
        <f>+'[21]8M'!$M$30/10^6</f>
        <v>1.2715339999999999</v>
      </c>
      <c r="AA38" s="21">
        <f>+'[21]9M'!$M$30/10^6</f>
        <v>1.4330080000000001</v>
      </c>
      <c r="AB38" s="21">
        <f>+'[21]10M'!$M$30/10^6</f>
        <v>1.5863259999999999</v>
      </c>
      <c r="AC38" s="21">
        <f>+'[21]11M'!$M$30/10^6</f>
        <v>1.7468090000000001</v>
      </c>
      <c r="AD38" s="21">
        <f>+'[21]12M'!$M$30/10^6</f>
        <v>1.9108830000000001</v>
      </c>
    </row>
    <row r="39" spans="1:30" customFormat="1" x14ac:dyDescent="0.2">
      <c r="A39" s="10">
        <v>1011</v>
      </c>
      <c r="B39" s="10" t="s">
        <v>20</v>
      </c>
      <c r="C39" s="21">
        <f>+'[20]19'!$E$30/10^6</f>
        <v>0.105076</v>
      </c>
      <c r="D39" s="21">
        <f>+'[20]19'!$F$30/10^6</f>
        <v>0.10845200000000001</v>
      </c>
      <c r="E39" s="21">
        <f>+'[20]19'!$G$30/10^6</f>
        <v>0.108968</v>
      </c>
      <c r="F39" s="21">
        <f>+'[20]19'!$I$30/10^6</f>
        <v>0.11207</v>
      </c>
      <c r="G39" s="21">
        <f>+'[20]19'!$J$30/10^6</f>
        <v>0.110581</v>
      </c>
      <c r="H39" s="21">
        <f>+'[20]19'!$K$30/10^6</f>
        <v>0.102614</v>
      </c>
      <c r="I39" s="21">
        <f>+'[20]19'!$M$30/10^6</f>
        <v>0.12598999999999999</v>
      </c>
      <c r="J39" s="21">
        <f>+'[20]19'!$N$30/10^6</f>
        <v>0.120532</v>
      </c>
      <c r="K39" s="21">
        <f>+'[20]19'!$O$30/10^6</f>
        <v>0.115201</v>
      </c>
      <c r="L39" s="21">
        <f>+'[20]19'!$Q$30/10^6</f>
        <v>0.11031199999999999</v>
      </c>
      <c r="M39" s="21">
        <f>+'[20]19'!$R$30/10^6</f>
        <v>0.11323900000000001</v>
      </c>
      <c r="N39" s="21">
        <f>+'[20]19'!$S$30/10^6</f>
        <v>0.112091</v>
      </c>
      <c r="O39" s="22">
        <f t="shared" si="4"/>
        <v>1.345126</v>
      </c>
      <c r="Q39" s="10">
        <v>1011</v>
      </c>
      <c r="R39" s="10" t="s">
        <v>20</v>
      </c>
      <c r="S39" s="21">
        <f t="shared" si="5"/>
        <v>0.105076</v>
      </c>
      <c r="T39" s="21">
        <f>+'[21]2M'!$N$30/10^6</f>
        <v>0.213528</v>
      </c>
      <c r="U39" s="21">
        <f>+'[21]3M'!$N$30/10^6</f>
        <v>0.322496</v>
      </c>
      <c r="V39" s="21">
        <f>+'[21]4M'!$N$30/10^6</f>
        <v>0.43456600000000001</v>
      </c>
      <c r="W39" s="21">
        <f>+'[21]5M'!$N$30/10^6</f>
        <v>0.54514700000000005</v>
      </c>
      <c r="X39" s="21">
        <f>+'[21]6M'!$N$30/10^6</f>
        <v>0.64776100000000003</v>
      </c>
      <c r="Y39" s="21">
        <f>+'[21]7M'!$N$30/10^6</f>
        <v>0.77375099999999997</v>
      </c>
      <c r="Z39" s="21">
        <f>+'[21]8M'!$N$30/10^6</f>
        <v>0.89428300000000005</v>
      </c>
      <c r="AA39" s="21">
        <f>+'[21]9M'!$N$30/10^6</f>
        <v>1.009484</v>
      </c>
      <c r="AB39" s="21">
        <f>+'[21]10M'!$N$30/10^6</f>
        <v>1.119796</v>
      </c>
      <c r="AC39" s="21">
        <f>+'[21]11M'!$N$30/10^6</f>
        <v>1.2330350000000001</v>
      </c>
      <c r="AD39" s="21">
        <f>+'[21]12M'!$N$30/10^6</f>
        <v>1.345126</v>
      </c>
    </row>
    <row r="40" spans="1:30" customFormat="1" x14ac:dyDescent="0.2">
      <c r="A40" s="10">
        <v>1012</v>
      </c>
      <c r="B40" s="10" t="s">
        <v>21</v>
      </c>
      <c r="C40" s="21">
        <f>+'[20]20'!$E$30/10^6</f>
        <v>0.317471</v>
      </c>
      <c r="D40" s="21">
        <f>+'[20]20'!$F$30/10^6</f>
        <v>0.33374599999999999</v>
      </c>
      <c r="E40" s="21">
        <f>+'[20]20'!$G$30/10^6</f>
        <v>0.32363599999999998</v>
      </c>
      <c r="F40" s="21">
        <f>+'[20]20'!$I$30/10^6</f>
        <v>0.333229</v>
      </c>
      <c r="G40" s="21">
        <f>+'[20]20'!$J$30/10^6</f>
        <v>0.32354699999999997</v>
      </c>
      <c r="H40" s="21">
        <f>+'[20]20'!$K$30/10^6</f>
        <v>0.30776900000000001</v>
      </c>
      <c r="I40" s="21">
        <f>+'[20]20'!$M$30/10^6</f>
        <v>0.34617399999999998</v>
      </c>
      <c r="J40" s="21">
        <f>+'[20]20'!$N$30/10^6</f>
        <v>0.34837200000000001</v>
      </c>
      <c r="K40" s="21">
        <f>+'[20]20'!$O$30/10^6</f>
        <v>0.34870899999999999</v>
      </c>
      <c r="L40" s="21">
        <f>+'[20]20'!$Q$30/10^6</f>
        <v>0.34298699999999999</v>
      </c>
      <c r="M40" s="21">
        <f>+'[20]20'!$R$30/10^6</f>
        <v>0.33644299999999999</v>
      </c>
      <c r="N40" s="21">
        <f>+'[20]20'!$S$30/10^6</f>
        <v>0.32581300000000002</v>
      </c>
      <c r="O40" s="22">
        <f t="shared" si="4"/>
        <v>3.9878960000000001</v>
      </c>
      <c r="Q40" s="10">
        <v>1012</v>
      </c>
      <c r="R40" s="10" t="s">
        <v>21</v>
      </c>
      <c r="S40" s="21">
        <f t="shared" si="5"/>
        <v>0.317471</v>
      </c>
      <c r="T40" s="21">
        <f>+'[21]2M'!$O$30/10^6</f>
        <v>0.65121700000000005</v>
      </c>
      <c r="U40" s="21">
        <f>+'[21]3M'!$O$30/10^6</f>
        <v>0.97485299999999997</v>
      </c>
      <c r="V40" s="21">
        <f>+'[21]4M'!$O$30/10^6</f>
        <v>1.308082</v>
      </c>
      <c r="W40" s="21">
        <f>+'[21]5M'!$O$30/10^6</f>
        <v>1.631629</v>
      </c>
      <c r="X40" s="21">
        <f>+'[21]6M'!$O$30/10^6</f>
        <v>1.939398</v>
      </c>
      <c r="Y40" s="21">
        <f>+'[21]7M'!$O$30/10^6</f>
        <v>2.2855720000000002</v>
      </c>
      <c r="Z40" s="21">
        <f>+'[21]8M'!$O$30/10^6</f>
        <v>2.6339440000000001</v>
      </c>
      <c r="AA40" s="21">
        <f>+'[21]9M'!$O$30/10^6</f>
        <v>2.982653</v>
      </c>
      <c r="AB40" s="21">
        <f>+'[21]10M'!$O$30/10^6</f>
        <v>3.3256399999999999</v>
      </c>
      <c r="AC40" s="21">
        <f>+'[21]11M'!$O$30/10^6</f>
        <v>3.662083</v>
      </c>
      <c r="AD40" s="21">
        <f>+'[21]12M'!$O$30/10^6</f>
        <v>3.9878960000000001</v>
      </c>
    </row>
    <row r="41" spans="1:30" customFormat="1" x14ac:dyDescent="0.2">
      <c r="A41" s="10">
        <v>1013</v>
      </c>
      <c r="B41" s="10" t="s">
        <v>22</v>
      </c>
      <c r="C41" s="21">
        <f>+'[20]21'!$E$30/10^6</f>
        <v>1.7954000000000001E-2</v>
      </c>
      <c r="D41" s="21">
        <f>+'[20]21'!$F$30/10^6</f>
        <v>1.8332000000000001E-2</v>
      </c>
      <c r="E41" s="21">
        <f>+'[20]21'!$G$30/10^6</f>
        <v>1.8172000000000001E-2</v>
      </c>
      <c r="F41" s="21">
        <f>+'[20]21'!$I$30/10^6</f>
        <v>1.9588999999999999E-2</v>
      </c>
      <c r="G41" s="21">
        <f>+'[20]21'!$J$30/10^6</f>
        <v>1.9005999999999999E-2</v>
      </c>
      <c r="H41" s="21">
        <f>+'[20]21'!$K$30/10^6</f>
        <v>1.7757999999999999E-2</v>
      </c>
      <c r="I41" s="21">
        <f>+'[20]21'!$M$30/10^6</f>
        <v>2.0951000000000001E-2</v>
      </c>
      <c r="J41" s="21">
        <f>+'[20]21'!$N$30/10^6</f>
        <v>2.0729999999999998E-2</v>
      </c>
      <c r="K41" s="21">
        <f>+'[20]21'!$O$30/10^6</f>
        <v>2.1264000000000002E-2</v>
      </c>
      <c r="L41" s="21">
        <f>+'[20]21'!$Q$30/10^6</f>
        <v>2.0722000000000001E-2</v>
      </c>
      <c r="M41" s="21">
        <f>+'[20]21'!$R$30/10^6</f>
        <v>1.9980000000000001E-2</v>
      </c>
      <c r="N41" s="21">
        <f>+'[20]21'!$S$30/10^6</f>
        <v>1.9399E-2</v>
      </c>
      <c r="O41" s="22">
        <f t="shared" si="4"/>
        <v>0.23385699999999998</v>
      </c>
      <c r="Q41" s="10">
        <v>1013</v>
      </c>
      <c r="R41" s="10" t="s">
        <v>22</v>
      </c>
      <c r="S41" s="21">
        <f t="shared" si="5"/>
        <v>1.7954000000000001E-2</v>
      </c>
      <c r="T41" s="21">
        <f>+'[21]2M'!$P$30/10^6</f>
        <v>3.6285999999999999E-2</v>
      </c>
      <c r="U41" s="21">
        <f>+'[21]3M'!$P$30/10^6</f>
        <v>5.4457999999999999E-2</v>
      </c>
      <c r="V41" s="21">
        <f>+'[21]4M'!$P$30/10^6</f>
        <v>7.4047000000000002E-2</v>
      </c>
      <c r="W41" s="21">
        <f>+'[21]5M'!$P$30/10^6</f>
        <v>9.3052999999999997E-2</v>
      </c>
      <c r="X41" s="21">
        <f>+'[21]6M'!$P$30/10^6</f>
        <v>0.11081100000000001</v>
      </c>
      <c r="Y41" s="21">
        <f>+'[21]7M'!$P$30/10^6</f>
        <v>0.13176199999999999</v>
      </c>
      <c r="Z41" s="21">
        <f>+'[21]8M'!$P$30/10^6</f>
        <v>0.15249199999999999</v>
      </c>
      <c r="AA41" s="21">
        <f>+'[21]9M'!$P$30/10^6</f>
        <v>0.17375599999999999</v>
      </c>
      <c r="AB41" s="21">
        <f>+'[21]10M'!$P$30/10^6</f>
        <v>0.19447800000000001</v>
      </c>
      <c r="AC41" s="21">
        <f>+'[21]11M'!$P$30/10^6</f>
        <v>0.21445800000000001</v>
      </c>
      <c r="AD41" s="21">
        <f>+'[21]12M'!$P$30/10^6</f>
        <v>0.23385700000000001</v>
      </c>
    </row>
    <row r="42" spans="1:30" customFormat="1" x14ac:dyDescent="0.2">
      <c r="A42" s="10">
        <v>1014</v>
      </c>
      <c r="B42" s="10" t="s">
        <v>23</v>
      </c>
      <c r="C42" s="21">
        <f>+'[20]22'!$E$30/10^6</f>
        <v>0.76286299999999996</v>
      </c>
      <c r="D42" s="21">
        <f>+'[20]22'!$F$30/10^6</f>
        <v>0.77733399999999997</v>
      </c>
      <c r="E42" s="21">
        <f>+'[20]22'!$G$30/10^6</f>
        <v>0.80269800000000002</v>
      </c>
      <c r="F42" s="21">
        <f>+'[20]22'!$I$30/10^6</f>
        <v>0.83410499999999999</v>
      </c>
      <c r="G42" s="21">
        <f>+'[20]22'!$J$30/10^6</f>
        <v>0.81054199999999998</v>
      </c>
      <c r="H42" s="21">
        <f>+'[20]22'!$K$30/10^6</f>
        <v>0.77403500000000003</v>
      </c>
      <c r="I42" s="21">
        <f>+'[20]22'!$M$30/10^6</f>
        <v>0.92006900000000003</v>
      </c>
      <c r="J42" s="21">
        <f>+'[20]22'!$N$30/10^6</f>
        <v>0.90141400000000005</v>
      </c>
      <c r="K42" s="21">
        <f>+'[20]22'!$O$30/10^6</f>
        <v>0.86582899999999996</v>
      </c>
      <c r="L42" s="21">
        <f>+'[20]22'!$Q$30/10^6</f>
        <v>0.81926100000000002</v>
      </c>
      <c r="M42" s="21">
        <f>+'[20]22'!$R$30/10^6</f>
        <v>0.81936100000000001</v>
      </c>
      <c r="N42" s="21">
        <f>+'[20]22'!$S$30/10^6</f>
        <v>0.81845900000000005</v>
      </c>
      <c r="O42" s="22">
        <f t="shared" si="4"/>
        <v>9.9059699999999999</v>
      </c>
      <c r="Q42" s="10">
        <v>1014</v>
      </c>
      <c r="R42" s="10" t="s">
        <v>23</v>
      </c>
      <c r="S42" s="21">
        <f t="shared" si="5"/>
        <v>0.76286299999999996</v>
      </c>
      <c r="T42" s="21">
        <f>+'[21]2M'!$Q$30/10^6</f>
        <v>1.540197</v>
      </c>
      <c r="U42" s="21">
        <f>+'[21]3M'!$Q$30/10^6</f>
        <v>2.3428949999999999</v>
      </c>
      <c r="V42" s="21">
        <f>+'[21]4M'!$Q$30/10^6</f>
        <v>3.177</v>
      </c>
      <c r="W42" s="21">
        <f>+'[21]5M'!$Q$30/10^6</f>
        <v>3.9875419999999999</v>
      </c>
      <c r="X42" s="21">
        <f>+'[21]6M'!$Q$30/10^6</f>
        <v>4.7615769999999999</v>
      </c>
      <c r="Y42" s="21">
        <f>+'[21]7M'!$Q$30/10^6</f>
        <v>5.6816459999999998</v>
      </c>
      <c r="Z42" s="21">
        <f>+'[21]8M'!$Q$30/10^6</f>
        <v>6.5830599999999997</v>
      </c>
      <c r="AA42" s="21">
        <f>+'[21]9M'!$Q$30/10^6</f>
        <v>7.4488890000000003</v>
      </c>
      <c r="AB42" s="21">
        <f>+'[21]10M'!$Q$30/10^6</f>
        <v>8.2681500000000003</v>
      </c>
      <c r="AC42" s="21">
        <f>+'[21]11M'!$Q$30/10^6</f>
        <v>9.0875109999999992</v>
      </c>
      <c r="AD42" s="21">
        <f>+'[21]12M'!$Q$30/10^6</f>
        <v>9.9059699999999999</v>
      </c>
    </row>
    <row r="43" spans="1:30" customFormat="1" x14ac:dyDescent="0.2">
      <c r="A43" s="10">
        <v>1015</v>
      </c>
      <c r="B43" s="10" t="s">
        <v>24</v>
      </c>
      <c r="C43" s="21">
        <f>+'[20]23'!$E$30/10^6</f>
        <v>9.3510999999999997E-2</v>
      </c>
      <c r="D43" s="21">
        <f>+'[20]23'!$F$30/10^6</f>
        <v>9.6668000000000004E-2</v>
      </c>
      <c r="E43" s="21">
        <f>+'[20]23'!$G$30/10^6</f>
        <v>0.101225</v>
      </c>
      <c r="F43" s="21">
        <f>+'[20]23'!$I$30/10^6</f>
        <v>0.112552</v>
      </c>
      <c r="G43" s="21">
        <f>+'[20]23'!$J$30/10^6</f>
        <v>0.10398122999999999</v>
      </c>
      <c r="H43" s="21">
        <f>+'[20]23'!$K$30/10^6</f>
        <v>9.7229999999999997E-2</v>
      </c>
      <c r="I43" s="21">
        <f>+'[20]23'!$M$30/10^6</f>
        <v>0.117021</v>
      </c>
      <c r="J43" s="21">
        <f>+'[20]23'!$N$30/10^6</f>
        <v>0.114483</v>
      </c>
      <c r="K43" s="21">
        <f>+'[20]23'!$O$30/10^6</f>
        <v>0.101883</v>
      </c>
      <c r="L43" s="21">
        <f>+'[20]23'!$Q$30/10^6</f>
        <v>0.10470483999999999</v>
      </c>
      <c r="M43" s="21">
        <f>+'[20]23'!$R$30/10^6</f>
        <v>0.101893</v>
      </c>
      <c r="N43" s="21">
        <f>+'[20]23'!$S$30/10^6</f>
        <v>0.10084899999999999</v>
      </c>
      <c r="O43" s="22">
        <f t="shared" si="4"/>
        <v>1.2460010699999999</v>
      </c>
      <c r="Q43" s="10">
        <v>1015</v>
      </c>
      <c r="R43" s="10" t="s">
        <v>24</v>
      </c>
      <c r="S43" s="21">
        <f t="shared" si="5"/>
        <v>9.3510999999999997E-2</v>
      </c>
      <c r="T43" s="21">
        <f>+'[21]2M'!$R$30/10^6</f>
        <v>0.19017899999999999</v>
      </c>
      <c r="U43" s="21">
        <f>+'[21]3M'!$R$30/10^6</f>
        <v>0.291404</v>
      </c>
      <c r="V43" s="21">
        <f>+'[21]4M'!$R$30/10^6</f>
        <v>0.40395599999999998</v>
      </c>
      <c r="W43" s="21">
        <f>+'[21]5M'!$R$30/10^6</f>
        <v>0.50793723000000002</v>
      </c>
      <c r="X43" s="21">
        <f>+'[21]6M'!$R$30/10^6</f>
        <v>0.60516722999999994</v>
      </c>
      <c r="Y43" s="21">
        <f>+'[21]7M'!$R$30/10^6</f>
        <v>0.72218822999999999</v>
      </c>
      <c r="Z43" s="21">
        <f>+'[21]8M'!$R$30/10^6</f>
        <v>0.83667122999999999</v>
      </c>
      <c r="AA43" s="21">
        <f>+'[21]9M'!$R$30/10^6</f>
        <v>0.93855422999999993</v>
      </c>
      <c r="AB43" s="21">
        <f>+'[21]10M'!$R$30/10^6</f>
        <v>1.04325907</v>
      </c>
      <c r="AC43" s="21">
        <f>+'[21]11M'!$R$30/10^6</f>
        <v>1.1451520699999997</v>
      </c>
      <c r="AD43" s="21">
        <f>+'[21]12M'!$R$30/10^6</f>
        <v>1.2460010699999999</v>
      </c>
    </row>
    <row r="44" spans="1:30" customFormat="1" x14ac:dyDescent="0.2">
      <c r="A44" s="10">
        <v>1016</v>
      </c>
      <c r="B44" s="10" t="s">
        <v>25</v>
      </c>
      <c r="C44" s="21">
        <f>+'[20]24'!$E$30/10^6</f>
        <v>0.11390400000000001</v>
      </c>
      <c r="D44" s="21">
        <f>+'[20]24'!$F$30/10^6</f>
        <v>0.11602899999999999</v>
      </c>
      <c r="E44" s="21">
        <f>+'[20]24'!$G$30/10^6</f>
        <v>0.120499</v>
      </c>
      <c r="F44" s="21">
        <f>+'[20]24'!$I$30/10^6</f>
        <v>0.132385</v>
      </c>
      <c r="G44" s="21">
        <f>+'[20]24'!$J$30/10^6</f>
        <v>0.12787599999999999</v>
      </c>
      <c r="H44" s="21">
        <f>+'[20]24'!$K$30/10^6</f>
        <v>0.1178</v>
      </c>
      <c r="I44" s="21">
        <f>+'[20]24'!$M$30/10^6</f>
        <v>0.13764899999999999</v>
      </c>
      <c r="J44" s="21">
        <f>+'[20]24'!$N$30/10^6</f>
        <v>0.145145</v>
      </c>
      <c r="K44" s="21">
        <f>+'[20]24'!$O$30/10^6</f>
        <v>0.123364</v>
      </c>
      <c r="L44" s="21">
        <f>+'[20]24'!$Q$30/10^6</f>
        <v>0.12261</v>
      </c>
      <c r="M44" s="21">
        <f>+'[20]24'!$R$30/10^6</f>
        <v>0.12144099999999999</v>
      </c>
      <c r="N44" s="21">
        <f>+'[20]24'!$S$30/10^6</f>
        <v>0.115271</v>
      </c>
      <c r="O44" s="22">
        <f t="shared" si="4"/>
        <v>1.493973</v>
      </c>
      <c r="Q44" s="10">
        <v>1016</v>
      </c>
      <c r="R44" s="10" t="s">
        <v>25</v>
      </c>
      <c r="S44" s="21">
        <f t="shared" si="5"/>
        <v>0.11390400000000001</v>
      </c>
      <c r="T44" s="21">
        <f>+'[21]2M'!$S$30/10^6</f>
        <v>0.229933</v>
      </c>
      <c r="U44" s="21">
        <f>+'[21]3M'!$S$30/10^6</f>
        <v>0.35043200000000002</v>
      </c>
      <c r="V44" s="21">
        <f>+'[21]4M'!$S$30/10^6</f>
        <v>0.482817</v>
      </c>
      <c r="W44" s="21">
        <f>+'[21]5M'!$S$30/10^6</f>
        <v>0.61069300000000004</v>
      </c>
      <c r="X44" s="21">
        <f>+'[21]6M'!$S$30/10^6</f>
        <v>0.72849299999999995</v>
      </c>
      <c r="Y44" s="21">
        <f>+'[21]7M'!$S$30/10^6</f>
        <v>0.86614199999999997</v>
      </c>
      <c r="Z44" s="21">
        <f>+'[21]8M'!$S$30/10^6</f>
        <v>1.011287</v>
      </c>
      <c r="AA44" s="21">
        <f>+'[21]9M'!$S$30/10^6</f>
        <v>1.1346510000000001</v>
      </c>
      <c r="AB44" s="21">
        <f>+'[21]10M'!$S$30/10^6</f>
        <v>1.257261</v>
      </c>
      <c r="AC44" s="21">
        <f>+'[21]11M'!$S$30/10^6</f>
        <v>1.3787020000000001</v>
      </c>
      <c r="AD44" s="21">
        <f>+'[21]12M'!$S$30/10^6</f>
        <v>1.493973</v>
      </c>
    </row>
    <row r="45" spans="1:30" customFormat="1" x14ac:dyDescent="0.2">
      <c r="A45" s="10">
        <v>1017</v>
      </c>
      <c r="B45" s="10" t="s">
        <v>26</v>
      </c>
      <c r="C45" s="21">
        <f>+'[20]25'!$E$30/10^6</f>
        <v>0.21990499999999999</v>
      </c>
      <c r="D45" s="21">
        <f>+'[20]25'!$F$30/10^6</f>
        <v>0.23196600000000001</v>
      </c>
      <c r="E45" s="21">
        <f>+'[20]25'!$G$30/10^6</f>
        <v>0.234261</v>
      </c>
      <c r="F45" s="21">
        <f>+'[20]25'!$I$30/10^6</f>
        <v>0.23901</v>
      </c>
      <c r="G45" s="21">
        <f>+'[20]25'!$J$30/10^6</f>
        <v>0.233011</v>
      </c>
      <c r="H45" s="21">
        <f>+'[20]25'!$K$30/10^6</f>
        <v>0.21215100000000001</v>
      </c>
      <c r="I45" s="21">
        <f>+'[20]25'!$M$30/10^6</f>
        <v>0.244008</v>
      </c>
      <c r="J45" s="21">
        <f>+'[20]25'!$N$30/10^6</f>
        <v>0.23832</v>
      </c>
      <c r="K45" s="21">
        <f>+'[20]25'!$O$30/10^6</f>
        <v>0.22570999999999999</v>
      </c>
      <c r="L45" s="21">
        <f>+'[20]25'!$Q$30/10^6</f>
        <v>0.23013600000000001</v>
      </c>
      <c r="M45" s="21">
        <f>+'[20]25'!$R$30/10^6</f>
        <v>0.23061200000000001</v>
      </c>
      <c r="N45" s="21">
        <f>+'[20]25'!$S$30/10^6</f>
        <v>0.22625999999999999</v>
      </c>
      <c r="O45" s="22">
        <f t="shared" si="4"/>
        <v>2.7653499999999998</v>
      </c>
      <c r="Q45" s="10">
        <v>1017</v>
      </c>
      <c r="R45" s="10" t="s">
        <v>26</v>
      </c>
      <c r="S45" s="21">
        <f t="shared" si="5"/>
        <v>0.21990499999999999</v>
      </c>
      <c r="T45" s="21">
        <f>+'[21]2M'!$T$30/10^6</f>
        <v>0.45187100000000002</v>
      </c>
      <c r="U45" s="21">
        <f>+'[21]3M'!$T$30/10^6</f>
        <v>0.68613199999999996</v>
      </c>
      <c r="V45" s="21">
        <f>+'[21]4M'!$T$30/10^6</f>
        <v>0.92514200000000002</v>
      </c>
      <c r="W45" s="21">
        <f>+'[21]5M'!$T$30/10^6</f>
        <v>1.158153</v>
      </c>
      <c r="X45" s="21">
        <f>+'[21]6M'!$T$30/10^6</f>
        <v>1.370304</v>
      </c>
      <c r="Y45" s="21">
        <f>+'[21]7M'!$T$30/10^6</f>
        <v>1.614312</v>
      </c>
      <c r="Z45" s="21">
        <f>+'[21]8M'!$T$30/10^6</f>
        <v>1.8526320000000001</v>
      </c>
      <c r="AA45" s="21">
        <f>+'[21]9M'!$T$30/10^6</f>
        <v>2.0783420000000001</v>
      </c>
      <c r="AB45" s="21">
        <f>+'[21]10M'!$T$30/10^6</f>
        <v>2.308478</v>
      </c>
      <c r="AC45" s="21">
        <f>+'[21]11M'!$T$30/10^6</f>
        <v>2.5390899999999998</v>
      </c>
      <c r="AD45" s="21">
        <f>+'[21]12M'!$T$30/10^6</f>
        <v>2.7653500000000002</v>
      </c>
    </row>
    <row r="46" spans="1:30" customFormat="1" x14ac:dyDescent="0.2">
      <c r="A46" s="10">
        <v>1018</v>
      </c>
      <c r="B46" s="10" t="s">
        <v>27</v>
      </c>
      <c r="C46" s="21">
        <f>+'[20]26'!$E$30/10^6</f>
        <v>9.1355000000000006E-2</v>
      </c>
      <c r="D46" s="21">
        <f>+'[20]26'!$F$30/10^6</f>
        <v>9.4433000000000003E-2</v>
      </c>
      <c r="E46" s="21">
        <f>+'[20]26'!$G$30/10^6</f>
        <v>9.8071000000000005E-2</v>
      </c>
      <c r="F46" s="21">
        <f>+'[20]26'!$I$30/10^6</f>
        <v>0.10288700000000001</v>
      </c>
      <c r="G46" s="21">
        <f>+'[20]26'!$J$30/10^6</f>
        <v>9.6716999999999997E-2</v>
      </c>
      <c r="H46" s="21">
        <f>+'[20]26'!$K$30/10^6</f>
        <v>8.9237999999999998E-2</v>
      </c>
      <c r="I46" s="21">
        <f>+'[20]26'!$M$30/10^6</f>
        <v>0.113427</v>
      </c>
      <c r="J46" s="21">
        <f>+'[20]26'!$N$30/10^6</f>
        <v>0.10642500000000001</v>
      </c>
      <c r="K46" s="21">
        <f>+'[20]26'!$O$30/10^6</f>
        <v>9.8669000000000007E-2</v>
      </c>
      <c r="L46" s="21">
        <f>+'[20]26'!$Q$30/10^6</f>
        <v>9.4223000000000001E-2</v>
      </c>
      <c r="M46" s="21">
        <f>+'[20]26'!$R$30/10^6</f>
        <v>9.6365999999999993E-2</v>
      </c>
      <c r="N46" s="21">
        <f>+'[20]26'!$S$30/10^6</f>
        <v>9.3133999999999995E-2</v>
      </c>
      <c r="O46" s="22">
        <f t="shared" si="4"/>
        <v>1.1749450000000001</v>
      </c>
      <c r="Q46" s="10">
        <v>1018</v>
      </c>
      <c r="R46" s="10" t="s">
        <v>27</v>
      </c>
      <c r="S46" s="21">
        <f t="shared" si="5"/>
        <v>9.1355000000000006E-2</v>
      </c>
      <c r="T46" s="21">
        <f>+'[21]2M'!$U$30/10^6</f>
        <v>0.18578800000000001</v>
      </c>
      <c r="U46" s="21">
        <f>+'[21]3M'!$U$30/10^6</f>
        <v>0.28385899999999997</v>
      </c>
      <c r="V46" s="21">
        <f>+'[21]4M'!$U$30/10^6</f>
        <v>0.38674599999999998</v>
      </c>
      <c r="W46" s="21">
        <f>+'[21]5M'!$U$30/10^6</f>
        <v>0.48346299999999998</v>
      </c>
      <c r="X46" s="21">
        <f>+'[21]6M'!$U$30/10^6</f>
        <v>0.57270100000000002</v>
      </c>
      <c r="Y46" s="21">
        <f>+'[21]7M'!$U$30/10^6</f>
        <v>0.68612799999999996</v>
      </c>
      <c r="Z46" s="21">
        <f>+'[21]8M'!$U$30/10^6</f>
        <v>0.79255299999999995</v>
      </c>
      <c r="AA46" s="21">
        <f>+'[21]9M'!$U$30/10^6</f>
        <v>0.89122199999999996</v>
      </c>
      <c r="AB46" s="21">
        <f>+'[21]10M'!$U$30/10^6</f>
        <v>0.98544500000000002</v>
      </c>
      <c r="AC46" s="21">
        <f>+'[21]11M'!$U$30/10^6</f>
        <v>1.0818110000000001</v>
      </c>
      <c r="AD46" s="21">
        <f>+'[21]12M'!$U$30/10^6</f>
        <v>1.1749449999999999</v>
      </c>
    </row>
    <row r="47" spans="1:30" customFormat="1" x14ac:dyDescent="0.2">
      <c r="A47" s="10">
        <v>1019</v>
      </c>
      <c r="B47" s="10" t="s">
        <v>28</v>
      </c>
      <c r="C47" s="21">
        <f>+'[20]27'!$E$30/10^6</f>
        <v>5.7110000000000001E-2</v>
      </c>
      <c r="D47" s="21">
        <f>+'[20]27'!$F$30/10^6</f>
        <v>5.5032999999999999E-2</v>
      </c>
      <c r="E47" s="21">
        <f>+'[20]27'!$G$30/10^6</f>
        <v>5.9837000000000001E-2</v>
      </c>
      <c r="F47" s="21">
        <f>+'[20]27'!$I$30/10^6</f>
        <v>6.2585000000000002E-2</v>
      </c>
      <c r="G47" s="21">
        <f>+'[20]27'!$J$30/10^6</f>
        <v>6.0567999999999997E-2</v>
      </c>
      <c r="H47" s="21">
        <f>+'[20]27'!$K$30/10^6</f>
        <v>5.6136999999999999E-2</v>
      </c>
      <c r="I47" s="21">
        <f>+'[20]27'!$M$30/10^6</f>
        <v>6.2354E-2</v>
      </c>
      <c r="J47" s="21">
        <f>+'[20]27'!$N$30/10^6</f>
        <v>5.9865000000000002E-2</v>
      </c>
      <c r="K47" s="21">
        <f>+'[20]27'!$O$30/10^6</f>
        <v>6.1137999999999998E-2</v>
      </c>
      <c r="L47" s="21">
        <f>+'[20]27'!$Q$30/10^6</f>
        <v>5.9755999999999997E-2</v>
      </c>
      <c r="M47" s="21">
        <f>+'[20]27'!$R$30/10^6</f>
        <v>5.7314999999999998E-2</v>
      </c>
      <c r="N47" s="21">
        <f>+'[20]27'!$S$30/10^6</f>
        <v>5.5828999999999997E-2</v>
      </c>
      <c r="O47" s="22">
        <f t="shared" si="4"/>
        <v>0.70752700000000002</v>
      </c>
      <c r="Q47" s="10">
        <v>1019</v>
      </c>
      <c r="R47" s="10" t="s">
        <v>28</v>
      </c>
      <c r="S47" s="21">
        <f t="shared" si="5"/>
        <v>5.7110000000000001E-2</v>
      </c>
      <c r="T47" s="21">
        <f>+'[21]2M'!$V$30/10^6</f>
        <v>0.11214300000000001</v>
      </c>
      <c r="U47" s="21">
        <f>+'[21]3M'!$V$30/10^6</f>
        <v>0.17197999999999999</v>
      </c>
      <c r="V47" s="21">
        <f>+'[21]4M'!$V$30/10^6</f>
        <v>0.234565</v>
      </c>
      <c r="W47" s="21">
        <f>+'[21]5M'!$V$30/10^6</f>
        <v>0.29513299999999998</v>
      </c>
      <c r="X47" s="21">
        <f>+'[21]6M'!$V$30/10^6</f>
        <v>0.35127000000000003</v>
      </c>
      <c r="Y47" s="21">
        <f>+'[21]7M'!$V$30/10^6</f>
        <v>0.41362399999999999</v>
      </c>
      <c r="Z47" s="21">
        <f>+'[21]8M'!$V$30/10^6</f>
        <v>0.47348899999999999</v>
      </c>
      <c r="AA47" s="21">
        <f>+'[21]9M'!$V$30/10^6</f>
        <v>0.53462699999999996</v>
      </c>
      <c r="AB47" s="21">
        <f>+'[21]10M'!$V$30/10^6</f>
        <v>0.59438299999999999</v>
      </c>
      <c r="AC47" s="21">
        <f>+'[21]11M'!$V$30/10^6</f>
        <v>0.651698</v>
      </c>
      <c r="AD47" s="21">
        <f>+'[21]12M'!$V$30/10^6</f>
        <v>0.70752700000000002</v>
      </c>
    </row>
    <row r="48" spans="1:30" customFormat="1" x14ac:dyDescent="0.2">
      <c r="A48" s="10">
        <v>1020</v>
      </c>
      <c r="B48" s="10" t="s">
        <v>29</v>
      </c>
      <c r="C48" s="21">
        <f>+'[20]28'!$E$30/10^6</f>
        <v>0.30718499999999999</v>
      </c>
      <c r="D48" s="21">
        <f>+'[20]28'!$F$30/10^6</f>
        <v>0.31342199999999998</v>
      </c>
      <c r="E48" s="21">
        <f>+'[20]28'!$G$30/10^6</f>
        <v>0.32246200000000003</v>
      </c>
      <c r="F48" s="21">
        <f>+'[20]28'!$I$30/10^6</f>
        <v>0.34185100000000002</v>
      </c>
      <c r="G48" s="21">
        <f>+'[20]28'!$J$30/10^6</f>
        <v>0.32612400000000002</v>
      </c>
      <c r="H48" s="21">
        <f>+'[20]28'!$K$30/10^6</f>
        <v>0.30439500000000003</v>
      </c>
      <c r="I48" s="21">
        <f>+'[20]28'!$M$30/10^6</f>
        <v>0.33626600000000001</v>
      </c>
      <c r="J48" s="21">
        <f>+'[20]28'!$N$30/10^6</f>
        <v>0.32444600000000001</v>
      </c>
      <c r="K48" s="21">
        <f>+'[20]28'!$O$30/10^6</f>
        <v>0.33052999999999999</v>
      </c>
      <c r="L48" s="21">
        <f>+'[20]28'!$Q$30/10^6</f>
        <v>0.33032099999999998</v>
      </c>
      <c r="M48" s="21">
        <f>+'[20]28'!$R$30/10^6</f>
        <v>0.32879799999999998</v>
      </c>
      <c r="N48" s="21">
        <f>+'[20]28'!$S$30/10^6</f>
        <v>0.32888899999999999</v>
      </c>
      <c r="O48" s="22">
        <f t="shared" si="4"/>
        <v>3.8946890000000005</v>
      </c>
      <c r="Q48" s="10">
        <v>1020</v>
      </c>
      <c r="R48" s="10" t="s">
        <v>29</v>
      </c>
      <c r="S48" s="21">
        <f t="shared" si="5"/>
        <v>0.30718499999999999</v>
      </c>
      <c r="T48" s="21">
        <f>+'[21]2M'!$W$30/10^6</f>
        <v>0.62060700000000002</v>
      </c>
      <c r="U48" s="21">
        <f>+'[21]3M'!$W$30/10^6</f>
        <v>0.94306900000000005</v>
      </c>
      <c r="V48" s="21">
        <f>+'[21]4M'!$W$30/10^6</f>
        <v>1.2849200000000001</v>
      </c>
      <c r="W48" s="21">
        <f>+'[21]5M'!$W$30/10^6</f>
        <v>1.6110439999999999</v>
      </c>
      <c r="X48" s="21">
        <f>+'[21]6M'!$W$30/10^6</f>
        <v>1.9154389999999999</v>
      </c>
      <c r="Y48" s="21">
        <f>+'[21]7M'!$W$30/10^6</f>
        <v>2.2517049999999998</v>
      </c>
      <c r="Z48" s="21">
        <f>+'[21]8M'!$W$30/10^6</f>
        <v>2.5761509999999999</v>
      </c>
      <c r="AA48" s="21">
        <f>+'[21]9M'!$W$30/10^6</f>
        <v>2.9066809999999998</v>
      </c>
      <c r="AB48" s="21">
        <f>+'[21]10M'!$W$30/10^6</f>
        <v>3.2370019999999999</v>
      </c>
      <c r="AC48" s="21">
        <f>+'[21]11M'!$W$30/10^6</f>
        <v>3.5657999999999999</v>
      </c>
      <c r="AD48" s="21">
        <f>+'[21]12M'!$W$30/10^6</f>
        <v>3.8946890000000001</v>
      </c>
    </row>
    <row r="49" spans="1:30" customFormat="1" x14ac:dyDescent="0.2">
      <c r="A49" s="10">
        <v>1021</v>
      </c>
      <c r="B49" s="10" t="s">
        <v>30</v>
      </c>
      <c r="C49" s="21">
        <f>+'[20]29'!$E$30/10^6</f>
        <v>9.7004999999999994E-2</v>
      </c>
      <c r="D49" s="21">
        <f>+'[20]29'!$F$30/10^6</f>
        <v>0.100969</v>
      </c>
      <c r="E49" s="21">
        <f>+'[20]29'!$G$30/10^6</f>
        <v>0.101143</v>
      </c>
      <c r="F49" s="21">
        <f>+'[20]29'!$I$30/10^6</f>
        <v>0.10832799999999999</v>
      </c>
      <c r="G49" s="21">
        <f>+'[20]29'!$J$30/10^6</f>
        <v>9.7922999999999996E-2</v>
      </c>
      <c r="H49" s="21">
        <f>+'[20]29'!$K$30/10^6</f>
        <v>8.7682999999999997E-2</v>
      </c>
      <c r="I49" s="21">
        <f>+'[20]29'!$M$30/10^6</f>
        <v>9.5025999999999999E-2</v>
      </c>
      <c r="J49" s="21">
        <f>+'[20]29'!$N$30/10^6</f>
        <v>9.6739000000000006E-2</v>
      </c>
      <c r="K49" s="21">
        <f>+'[20]29'!$O$30/10^6</f>
        <v>9.4969999999999999E-2</v>
      </c>
      <c r="L49" s="21">
        <f>+'[20]29'!$Q$30/10^6</f>
        <v>9.7742999999999997E-2</v>
      </c>
      <c r="M49" s="21">
        <f>+'[20]29'!$R$30/10^6</f>
        <v>9.4206999999999999E-2</v>
      </c>
      <c r="N49" s="21">
        <f>+'[20]29'!$S$30/10^6</f>
        <v>9.5454999999999998E-2</v>
      </c>
      <c r="O49" s="22">
        <f t="shared" si="4"/>
        <v>1.1671909999999999</v>
      </c>
      <c r="Q49" s="10">
        <v>1021</v>
      </c>
      <c r="R49" s="10" t="s">
        <v>30</v>
      </c>
      <c r="S49" s="21">
        <f t="shared" si="5"/>
        <v>9.7004999999999994E-2</v>
      </c>
      <c r="T49" s="21">
        <f>+'[21]2M'!$X$30/10^6</f>
        <v>0.19797400000000001</v>
      </c>
      <c r="U49" s="21">
        <f>+'[21]3M'!$X$30/10^6</f>
        <v>0.29911700000000002</v>
      </c>
      <c r="V49" s="21">
        <f>+'[21]4M'!$X$30/10^6</f>
        <v>0.407445</v>
      </c>
      <c r="W49" s="21">
        <f>+'[21]5M'!$X$30/10^6</f>
        <v>0.50536800000000004</v>
      </c>
      <c r="X49" s="21">
        <f>+'[21]6M'!$X$30/10^6</f>
        <v>0.59305099999999999</v>
      </c>
      <c r="Y49" s="21">
        <f>+'[21]7M'!$X$30/10^6</f>
        <v>0.68807700000000005</v>
      </c>
      <c r="Z49" s="21">
        <f>+'[21]8M'!$X$30/10^6</f>
        <v>0.78481599999999996</v>
      </c>
      <c r="AA49" s="21">
        <f>+'[21]9M'!$X$30/10^6</f>
        <v>0.87978599999999996</v>
      </c>
      <c r="AB49" s="21">
        <f>+'[21]10M'!$X$30/10^6</f>
        <v>0.97752899999999998</v>
      </c>
      <c r="AC49" s="21">
        <f>+'[21]11M'!$X$30/10^6</f>
        <v>1.071736</v>
      </c>
      <c r="AD49" s="21">
        <f>+'[21]12M'!$X$30/10^6</f>
        <v>1.1671910000000001</v>
      </c>
    </row>
    <row r="50" spans="1:30" customFormat="1" x14ac:dyDescent="0.2">
      <c r="A50" s="10">
        <v>1022</v>
      </c>
      <c r="B50" s="10" t="s">
        <v>31</v>
      </c>
      <c r="C50" s="21">
        <f>+'[20]30'!$E$30/10^6</f>
        <v>0.44672400000000001</v>
      </c>
      <c r="D50" s="21">
        <f>+'[20]30'!$F$30/10^6</f>
        <v>0.47173599999999999</v>
      </c>
      <c r="E50" s="21">
        <f>+'[20]30'!$G$30/10^6</f>
        <v>0.45965499999999998</v>
      </c>
      <c r="F50" s="21">
        <f>+'[20]30'!$I$30/10^6</f>
        <v>0.46559</v>
      </c>
      <c r="G50" s="21">
        <f>+'[20]30'!$J$30/10^6</f>
        <v>0.46207500000000001</v>
      </c>
      <c r="H50" s="21">
        <f>+'[20]30'!$K$30/10^6</f>
        <v>0.442687</v>
      </c>
      <c r="I50" s="21">
        <f>+'[20]30'!$M$30/10^6</f>
        <v>0.494753</v>
      </c>
      <c r="J50" s="21">
        <f>+'[20]30'!$N$30/10^6</f>
        <v>0.48788999999999999</v>
      </c>
      <c r="K50" s="21">
        <f>+'[20]30'!$O$30/10^6</f>
        <v>0.46279100000000001</v>
      </c>
      <c r="L50" s="21">
        <f>+'[20]30'!$Q$30/10^6</f>
        <v>0.48505799999999999</v>
      </c>
      <c r="M50" s="21">
        <f>+'[20]30'!$R$30/10^6</f>
        <v>0.47304499999999999</v>
      </c>
      <c r="N50" s="21">
        <f>+'[20]30'!$S$30/10^6</f>
        <v>0.48449700000000001</v>
      </c>
      <c r="O50" s="22">
        <f t="shared" si="4"/>
        <v>5.6365010000000009</v>
      </c>
      <c r="Q50" s="10">
        <v>1022</v>
      </c>
      <c r="R50" s="10" t="s">
        <v>31</v>
      </c>
      <c r="S50" s="21">
        <f t="shared" si="5"/>
        <v>0.44672400000000001</v>
      </c>
      <c r="T50" s="21">
        <f>+'[21]2M'!$Y$30/10^6</f>
        <v>0.91846000000000005</v>
      </c>
      <c r="U50" s="21">
        <f>+'[21]3M'!$Y$30/10^6</f>
        <v>1.378115</v>
      </c>
      <c r="V50" s="21">
        <f>+'[21]4M'!$Y$30/10^6</f>
        <v>1.8437049999999999</v>
      </c>
      <c r="W50" s="21">
        <f>+'[21]5M'!$Y$30/10^6</f>
        <v>2.3057799999999999</v>
      </c>
      <c r="X50" s="21">
        <f>+'[21]6M'!$Y$30/10^6</f>
        <v>2.7484670000000002</v>
      </c>
      <c r="Y50" s="21">
        <f>+'[21]7M'!$Y$30/10^6</f>
        <v>3.24322</v>
      </c>
      <c r="Z50" s="21">
        <f>+'[21]8M'!$Y$30/10^6</f>
        <v>3.7311100000000001</v>
      </c>
      <c r="AA50" s="21">
        <f>+'[21]9M'!$Y$30/10^6</f>
        <v>4.1939010000000003</v>
      </c>
      <c r="AB50" s="21">
        <f>+'[21]10M'!$Y$30/10^6</f>
        <v>4.6789589999999999</v>
      </c>
      <c r="AC50" s="21">
        <f>+'[21]11M'!$Y$30/10^6</f>
        <v>5.1520039999999998</v>
      </c>
      <c r="AD50" s="21">
        <f>+'[21]12M'!$Y$30/10^6</f>
        <v>5.636501</v>
      </c>
    </row>
    <row r="51" spans="1:30" customFormat="1" x14ac:dyDescent="0.2">
      <c r="A51" s="10">
        <v>1023</v>
      </c>
      <c r="B51" s="10" t="s">
        <v>32</v>
      </c>
      <c r="C51" s="21">
        <f>+'[20]31'!$E$30/10^6</f>
        <v>8.8535000000000003E-2</v>
      </c>
      <c r="D51" s="21">
        <f>+'[20]31'!$F$30/10^6</f>
        <v>8.9854000000000003E-2</v>
      </c>
      <c r="E51" s="21">
        <f>+'[20]31'!$G$30/10^6</f>
        <v>9.0320999999999999E-2</v>
      </c>
      <c r="F51" s="21">
        <f>+'[20]31'!$I$30/10^6</f>
        <v>9.7364999999999993E-2</v>
      </c>
      <c r="G51" s="21">
        <f>+'[20]31'!$J$30/10^6</f>
        <v>8.9484999999999995E-2</v>
      </c>
      <c r="H51" s="21">
        <f>+'[20]31'!$K$30/10^6</f>
        <v>8.1906000000000007E-2</v>
      </c>
      <c r="I51" s="21">
        <f>+'[20]31'!$M$30/10^6</f>
        <v>9.6286999999999998E-2</v>
      </c>
      <c r="J51" s="21">
        <f>+'[20]31'!$N$30/10^6</f>
        <v>9.6435999999999994E-2</v>
      </c>
      <c r="K51" s="21">
        <f>+'[20]31'!$O$30/10^6</f>
        <v>9.4723000000000002E-2</v>
      </c>
      <c r="L51" s="21">
        <f>+'[20]31'!$Q$30/10^6</f>
        <v>9.5702999999999996E-2</v>
      </c>
      <c r="M51" s="21">
        <f>+'[20]31'!$R$30/10^6</f>
        <v>9.0318999999999997E-2</v>
      </c>
      <c r="N51" s="21">
        <f>+'[20]31'!$S$30/10^6</f>
        <v>9.3747999999999998E-2</v>
      </c>
      <c r="O51" s="22">
        <f t="shared" si="4"/>
        <v>1.1046819999999999</v>
      </c>
      <c r="Q51" s="10">
        <v>1023</v>
      </c>
      <c r="R51" s="10" t="s">
        <v>32</v>
      </c>
      <c r="S51" s="21">
        <f t="shared" si="5"/>
        <v>8.8535000000000003E-2</v>
      </c>
      <c r="T51" s="21">
        <f>+'[21]2M'!$Z$30/10^6</f>
        <v>0.17838899999999999</v>
      </c>
      <c r="U51" s="21">
        <f>+'[21]3M'!$Z$30/10^6</f>
        <v>0.26871</v>
      </c>
      <c r="V51" s="21">
        <f>+'[21]4M'!$Z$30/10^6</f>
        <v>0.36607499999999998</v>
      </c>
      <c r="W51" s="21">
        <f>+'[21]5M'!$Z$30/10^6</f>
        <v>0.45556000000000002</v>
      </c>
      <c r="X51" s="21">
        <f>+'[21]6M'!$Z$30/10^6</f>
        <v>0.537466</v>
      </c>
      <c r="Y51" s="21">
        <f>+'[21]7M'!$Z$30/10^6</f>
        <v>0.63375300000000001</v>
      </c>
      <c r="Z51" s="21">
        <f>+'[21]8M'!$Z$30/10^6</f>
        <v>0.73018899999999998</v>
      </c>
      <c r="AA51" s="21">
        <f>+'[21]9M'!$Z$30/10^6</f>
        <v>0.82491199999999998</v>
      </c>
      <c r="AB51" s="21">
        <f>+'[21]10M'!$Z$30/10^6</f>
        <v>0.92061499999999996</v>
      </c>
      <c r="AC51" s="21">
        <f>+'[21]11M'!$Z$30/10^6</f>
        <v>1.010934</v>
      </c>
      <c r="AD51" s="21">
        <f>+'[21]12M'!$Z$30/10^6</f>
        <v>1.1046819999999999</v>
      </c>
    </row>
    <row r="52" spans="1:30" customFormat="1" x14ac:dyDescent="0.2">
      <c r="A52" s="10">
        <v>1024</v>
      </c>
      <c r="B52" s="10" t="s">
        <v>33</v>
      </c>
      <c r="C52" s="21">
        <f>+'[20]32'!$E$30/10^6</f>
        <v>0.69392299999999996</v>
      </c>
      <c r="D52" s="21">
        <f>+'[20]32'!$F$30/10^6</f>
        <v>0.70493253</v>
      </c>
      <c r="E52" s="21">
        <f>+'[20]32'!$G$30/10^6</f>
        <v>0.68034872000000002</v>
      </c>
      <c r="F52" s="21">
        <f>+'[20]32'!$I$30/10^6</f>
        <v>0.73275756000000003</v>
      </c>
      <c r="G52" s="21">
        <f>+'[20]32'!$J$30/10^6</f>
        <v>0.70318999999999998</v>
      </c>
      <c r="H52" s="21">
        <f>+'[20]32'!$K$30/10^6</f>
        <v>0.65400400000000003</v>
      </c>
      <c r="I52" s="21">
        <f>+'[20]32'!$M$30/10^6</f>
        <v>0.75324996999999994</v>
      </c>
      <c r="J52" s="21">
        <f>+'[20]32'!$N$30/10^6</f>
        <v>0.70416175999999997</v>
      </c>
      <c r="K52" s="21">
        <f>+'[20]32'!$O$30/10^6</f>
        <v>0.74068400000000001</v>
      </c>
      <c r="L52" s="21">
        <f>+'[20]32'!$Q$30/10^6</f>
        <v>0.72882400000000003</v>
      </c>
      <c r="M52" s="21">
        <f>+'[20]32'!$R$30/10^6</f>
        <v>0.74330949999999996</v>
      </c>
      <c r="N52" s="21">
        <f>+'[20]32'!$S$30/10^6</f>
        <v>0.74121899999999996</v>
      </c>
      <c r="O52" s="22">
        <f t="shared" si="4"/>
        <v>8.580604039999999</v>
      </c>
      <c r="Q52" s="10">
        <v>1024</v>
      </c>
      <c r="R52" s="10" t="s">
        <v>33</v>
      </c>
      <c r="S52" s="21">
        <f t="shared" si="5"/>
        <v>0.69392299999999996</v>
      </c>
      <c r="T52" s="21">
        <f>+'[21]2M'!$AA$30/10^6</f>
        <v>1.3988555300000001</v>
      </c>
      <c r="U52" s="21">
        <f>+'[21]3M'!$AA$30/10^6</f>
        <v>2.0792042500000001</v>
      </c>
      <c r="V52" s="21">
        <f>+'[21]4M'!$AA$30/10^6</f>
        <v>2.8119618100000001</v>
      </c>
      <c r="W52" s="21">
        <f>+'[21]5M'!$AA$30/10^6</f>
        <v>3.5151518099999999</v>
      </c>
      <c r="X52" s="21">
        <f>+'[21]6M'!$AA$30/10^6</f>
        <v>4.1691558100000004</v>
      </c>
      <c r="Y52" s="21">
        <f>+'[21]7M'!$AA$30/10^6</f>
        <v>4.9224057800000001</v>
      </c>
      <c r="Z52" s="21">
        <f>+'[21]8M'!$AA$30/10^6</f>
        <v>5.6265675399999999</v>
      </c>
      <c r="AA52" s="21">
        <f>+'[21]9M'!$AA$30/10^6</f>
        <v>6.3672515399999998</v>
      </c>
      <c r="AB52" s="21">
        <f>+'[21]10M'!$AA$30/10^6</f>
        <v>7.0960755400000002</v>
      </c>
      <c r="AC52" s="21">
        <f>+'[21]11M'!$AA$30/10^6</f>
        <v>7.8393850399999998</v>
      </c>
      <c r="AD52" s="21">
        <f>+'[21]12M'!$AA$30/10^6</f>
        <v>8.580604039999999</v>
      </c>
    </row>
    <row r="53" spans="1:30" customFormat="1" x14ac:dyDescent="0.2">
      <c r="A53" s="10">
        <v>1025</v>
      </c>
      <c r="B53" s="10" t="s">
        <v>34</v>
      </c>
      <c r="C53" s="21">
        <f>+'[20]33'!$E$30/10^6</f>
        <v>0.133489</v>
      </c>
      <c r="D53" s="21">
        <f>+'[20]33'!$F$30/10^6</f>
        <v>0.136715</v>
      </c>
      <c r="E53" s="21">
        <f>+'[20]33'!$G$30/10^6</f>
        <v>0.13641600000000001</v>
      </c>
      <c r="F53" s="21">
        <f>+'[20]33'!$I$30/10^6</f>
        <v>0.149482</v>
      </c>
      <c r="G53" s="21">
        <f>+'[20]33'!$J$30/10^6</f>
        <v>0.14452999999999999</v>
      </c>
      <c r="H53" s="21">
        <f>+'[20]33'!$K$30/10^6</f>
        <v>0.133324</v>
      </c>
      <c r="I53" s="21">
        <f>+'[20]33'!$M$30/10^6</f>
        <v>0.152728</v>
      </c>
      <c r="J53" s="21">
        <f>+'[20]33'!$N$30/10^6</f>
        <v>0.15462300000000001</v>
      </c>
      <c r="K53" s="21">
        <f>+'[20]33'!$O$30/10^6</f>
        <v>0.15396599999999999</v>
      </c>
      <c r="L53" s="21">
        <f>+'[20]33'!$Q$30/10^6</f>
        <v>0.143737</v>
      </c>
      <c r="M53" s="21">
        <f>+'[20]33'!$R$30/10^6</f>
        <v>0.14355999999999999</v>
      </c>
      <c r="N53" s="21">
        <f>+'[20]33'!$S$30/10^6</f>
        <v>0.14053399999999999</v>
      </c>
      <c r="O53" s="22">
        <f t="shared" si="4"/>
        <v>1.7231039999999997</v>
      </c>
      <c r="Q53" s="10">
        <v>1025</v>
      </c>
      <c r="R53" s="10" t="s">
        <v>34</v>
      </c>
      <c r="S53" s="21">
        <f t="shared" si="5"/>
        <v>0.133489</v>
      </c>
      <c r="T53" s="21">
        <f>+'[21]2M'!$AB$30/10^6</f>
        <v>0.270204</v>
      </c>
      <c r="U53" s="21">
        <f>+'[21]3M'!$AB$30/10^6</f>
        <v>0.40661999999999998</v>
      </c>
      <c r="V53" s="21">
        <f>+'[21]4M'!$AB$30/10^6</f>
        <v>0.55610199999999999</v>
      </c>
      <c r="W53" s="21">
        <f>+'[21]5M'!$AB$30/10^6</f>
        <v>0.70063200000000003</v>
      </c>
      <c r="X53" s="21">
        <f>+'[21]6M'!$AB$30/10^6</f>
        <v>0.83395600000000003</v>
      </c>
      <c r="Y53" s="21">
        <f>+'[21]7M'!$AB$30/10^6</f>
        <v>0.98668400000000001</v>
      </c>
      <c r="Z53" s="21">
        <f>+'[21]8M'!$AB$30/10^6</f>
        <v>1.1413070000000001</v>
      </c>
      <c r="AA53" s="21">
        <f>+'[21]9M'!$AB$30/10^6</f>
        <v>1.2952729999999999</v>
      </c>
      <c r="AB53" s="21">
        <f>+'[21]10M'!$AB$30/10^6</f>
        <v>1.4390099999999999</v>
      </c>
      <c r="AC53" s="21">
        <f>+'[21]11M'!$AB$30/10^6</f>
        <v>1.58257</v>
      </c>
      <c r="AD53" s="21">
        <f>+'[21]12M'!$AB$30/10^6</f>
        <v>1.723104</v>
      </c>
    </row>
    <row r="54" spans="1:30" customFormat="1" x14ac:dyDescent="0.2">
      <c r="A54" s="10">
        <v>1026</v>
      </c>
      <c r="B54" s="10" t="s">
        <v>35</v>
      </c>
      <c r="C54" s="21">
        <f>+'[20]34'!$E$30/10^6</f>
        <v>4.5007999999999999E-2</v>
      </c>
      <c r="D54" s="21">
        <f>+'[20]34'!$F$30/10^6</f>
        <v>4.6519999999999999E-2</v>
      </c>
      <c r="E54" s="21">
        <f>+'[20]34'!$G$30/10^6</f>
        <v>4.8321000000000003E-2</v>
      </c>
      <c r="F54" s="21">
        <f>+'[20]34'!$I$30/10^6</f>
        <v>5.1778999999999999E-2</v>
      </c>
      <c r="G54" s="21">
        <f>+'[20]34'!$J$30/10^6</f>
        <v>4.6127000000000001E-2</v>
      </c>
      <c r="H54" s="21">
        <f>+'[20]34'!$K$30/10^6</f>
        <v>4.5369E-2</v>
      </c>
      <c r="I54" s="21">
        <f>+'[20]34'!$M$30/10^6</f>
        <v>4.9959999999999997E-2</v>
      </c>
      <c r="J54" s="21">
        <f>+'[20]34'!$N$30/10^6</f>
        <v>4.7891000000000003E-2</v>
      </c>
      <c r="K54" s="21">
        <f>+'[20]34'!$O$30/10^6</f>
        <v>4.7946000000000003E-2</v>
      </c>
      <c r="L54" s="21">
        <f>+'[20]34'!$Q$30/10^6</f>
        <v>4.9224999999999998E-2</v>
      </c>
      <c r="M54" s="21">
        <f>+'[20]34'!$R$30/10^6</f>
        <v>4.8683999999999998E-2</v>
      </c>
      <c r="N54" s="21">
        <f>+'[20]34'!$S$30/10^6</f>
        <v>4.6837999999999998E-2</v>
      </c>
      <c r="O54" s="22">
        <f t="shared" si="4"/>
        <v>0.57366800000000007</v>
      </c>
      <c r="Q54" s="10">
        <v>1026</v>
      </c>
      <c r="R54" s="10" t="s">
        <v>35</v>
      </c>
      <c r="S54" s="21">
        <f t="shared" si="5"/>
        <v>4.5007999999999999E-2</v>
      </c>
      <c r="T54" s="21">
        <f>+'[21]2M'!$AC$30/10^6</f>
        <v>9.1527999999999998E-2</v>
      </c>
      <c r="U54" s="21">
        <f>+'[21]3M'!$AC$30/10^6</f>
        <v>0.139849</v>
      </c>
      <c r="V54" s="21">
        <f>+'[21]4M'!$AC$30/10^6</f>
        <v>0.19162799999999999</v>
      </c>
      <c r="W54" s="21">
        <f>+'[21]5M'!$AC$30/10^6</f>
        <v>0.23775499999999999</v>
      </c>
      <c r="X54" s="21">
        <f>+'[21]6M'!$AC$30/10^6</f>
        <v>0.28312399999999999</v>
      </c>
      <c r="Y54" s="21">
        <f>+'[21]7M'!$AC$30/10^6</f>
        <v>0.33308399999999999</v>
      </c>
      <c r="Z54" s="21">
        <f>+'[21]8M'!$AC$30/10^6</f>
        <v>0.38097500000000001</v>
      </c>
      <c r="AA54" s="21">
        <f>+'[21]9M'!$AC$30/10^6</f>
        <v>0.428921</v>
      </c>
      <c r="AB54" s="21">
        <f>+'[21]10M'!$AC$30/10^6</f>
        <v>0.47814600000000002</v>
      </c>
      <c r="AC54" s="21">
        <f>+'[21]11M'!$AC$30/10^6</f>
        <v>0.52683000000000002</v>
      </c>
      <c r="AD54" s="21">
        <f>+'[21]12M'!$AC$30/10^6</f>
        <v>0.57366799999999996</v>
      </c>
    </row>
    <row r="55" spans="1:30" customFormat="1" x14ac:dyDescent="0.2">
      <c r="A55" s="10">
        <v>1027</v>
      </c>
      <c r="B55" s="10" t="s">
        <v>36</v>
      </c>
      <c r="C55" s="21">
        <f>+'[20]35'!$E$30/10^6</f>
        <v>7.0461999999999997E-2</v>
      </c>
      <c r="D55" s="21">
        <f>+'[20]35'!$F$30/10^6</f>
        <v>6.7878999999999995E-2</v>
      </c>
      <c r="E55" s="21">
        <f>+'[20]35'!$G$30/10^6</f>
        <v>6.5890000000000004E-2</v>
      </c>
      <c r="F55" s="21">
        <f>+'[20]35'!$I$30/10^6</f>
        <v>7.3242000000000002E-2</v>
      </c>
      <c r="G55" s="21">
        <f>+'[20]35'!$J$30/10^6</f>
        <v>7.0433999999999997E-2</v>
      </c>
      <c r="H55" s="21">
        <f>+'[20]35'!$K$30/10^6</f>
        <v>6.4023999999999998E-2</v>
      </c>
      <c r="I55" s="21">
        <f>+'[20]35'!$M$30/10^6</f>
        <v>7.7127000000000001E-2</v>
      </c>
      <c r="J55" s="21">
        <f>+'[20]35'!$N$30/10^6</f>
        <v>7.8307000000000002E-2</v>
      </c>
      <c r="K55" s="21">
        <f>+'[20]35'!$O$30/10^6</f>
        <v>7.8397999999999995E-2</v>
      </c>
      <c r="L55" s="21">
        <f>+'[20]35'!$Q$30/10^6</f>
        <v>7.4045E-2</v>
      </c>
      <c r="M55" s="21">
        <f>+'[20]35'!$R$30/10^6</f>
        <v>7.5092000000000006E-2</v>
      </c>
      <c r="N55" s="21">
        <f>+'[20]35'!$S$30/10^6</f>
        <v>7.1901000000000007E-2</v>
      </c>
      <c r="O55" s="22">
        <f t="shared" si="4"/>
        <v>0.86680099999999993</v>
      </c>
      <c r="Q55" s="10">
        <v>1027</v>
      </c>
      <c r="R55" s="10" t="s">
        <v>36</v>
      </c>
      <c r="S55" s="21">
        <f t="shared" si="5"/>
        <v>7.0461999999999997E-2</v>
      </c>
      <c r="T55" s="21">
        <f>+'[21]2M'!$AD$30/10^6</f>
        <v>0.13834099999999999</v>
      </c>
      <c r="U55" s="21">
        <f>+'[21]3M'!$AD$30/10^6</f>
        <v>0.204231</v>
      </c>
      <c r="V55" s="21">
        <f>+'[21]4M'!$AD$30/10^6</f>
        <v>0.27747300000000003</v>
      </c>
      <c r="W55" s="21">
        <f>+'[21]5M'!$AD$30/10^6</f>
        <v>0.34790700000000002</v>
      </c>
      <c r="X55" s="21">
        <f>+'[21]6M'!$AD$30/10^6</f>
        <v>0.41193099999999999</v>
      </c>
      <c r="Y55" s="21">
        <f>+'[21]7M'!$AD$30/10^6</f>
        <v>0.48905799999999999</v>
      </c>
      <c r="Z55" s="21">
        <f>+'[21]8M'!$AD$30/10^6</f>
        <v>0.56736500000000001</v>
      </c>
      <c r="AA55" s="21">
        <f>+'[21]9M'!$AD$30/10^6</f>
        <v>0.64576299999999998</v>
      </c>
      <c r="AB55" s="21">
        <f>+'[21]10M'!$AD$30/10^6</f>
        <v>0.719808</v>
      </c>
      <c r="AC55" s="21">
        <f>+'[21]11M'!$AD$30/10^6</f>
        <v>0.79490000000000005</v>
      </c>
      <c r="AD55" s="21">
        <f>+'[21]12M'!$AD$30/10^6</f>
        <v>0.86680100000000004</v>
      </c>
    </row>
    <row r="56" spans="1:30" customFormat="1" x14ac:dyDescent="0.2">
      <c r="A56" s="10">
        <v>1028</v>
      </c>
      <c r="B56" s="10" t="s">
        <v>37</v>
      </c>
      <c r="C56" s="21">
        <f>+'[20]36'!$E$30/10^6</f>
        <v>0.34680499999999997</v>
      </c>
      <c r="D56" s="21">
        <f>+'[20]36'!$F$30/10^6</f>
        <v>0.35750900000000002</v>
      </c>
      <c r="E56" s="21">
        <f>+'[20]36'!$G$30/10^6</f>
        <v>0.34369899999999998</v>
      </c>
      <c r="F56" s="21">
        <f>+'[20]36'!$I$30/10^6</f>
        <v>0.35943799999999998</v>
      </c>
      <c r="G56" s="21">
        <f>+'[20]36'!$J$30/10^6</f>
        <v>0.353605</v>
      </c>
      <c r="H56" s="21">
        <f>+'[20]36'!$K$30/10^6</f>
        <v>0.31937900000000002</v>
      </c>
      <c r="I56" s="21">
        <f>+'[20]36'!$M$30/10^6</f>
        <v>0.38598900000000003</v>
      </c>
      <c r="J56" s="21">
        <f>+'[20]36'!$N$30/10^6</f>
        <v>0.376442</v>
      </c>
      <c r="K56" s="21">
        <f>+'[20]36'!$O$30/10^6</f>
        <v>0.38164900000000002</v>
      </c>
      <c r="L56" s="21">
        <f>+'[20]36'!$Q$30/10^6</f>
        <v>0.36342999999999998</v>
      </c>
      <c r="M56" s="21">
        <f>+'[20]36'!$R$30/10^6</f>
        <v>0.370199</v>
      </c>
      <c r="N56" s="21">
        <f>+'[20]36'!$S$30/10^6</f>
        <v>0.36464000000000002</v>
      </c>
      <c r="O56" s="22">
        <f t="shared" si="4"/>
        <v>4.3227839999999995</v>
      </c>
      <c r="Q56" s="10">
        <v>1028</v>
      </c>
      <c r="R56" s="10" t="s">
        <v>37</v>
      </c>
      <c r="S56" s="21">
        <f t="shared" si="5"/>
        <v>0.34680499999999997</v>
      </c>
      <c r="T56" s="21">
        <f>+'[21]2M'!$AE$30/10^6</f>
        <v>0.704314</v>
      </c>
      <c r="U56" s="21">
        <f>+'[21]3M'!$AE$30/10^6</f>
        <v>1.0480130000000001</v>
      </c>
      <c r="V56" s="21">
        <f>+'[21]4M'!$AE$30/10^6</f>
        <v>1.407451</v>
      </c>
      <c r="W56" s="21">
        <f>+'[21]5M'!$AE$30/10^6</f>
        <v>1.761056</v>
      </c>
      <c r="X56" s="21">
        <f>+'[21]6M'!$AE$30/10^6</f>
        <v>2.080435</v>
      </c>
      <c r="Y56" s="21">
        <f>+'[21]7M'!$AE$30/10^6</f>
        <v>2.4664239999999999</v>
      </c>
      <c r="Z56" s="21">
        <f>+'[21]8M'!$AE$30/10^6</f>
        <v>2.8428659999999999</v>
      </c>
      <c r="AA56" s="21">
        <f>+'[21]9M'!$AE$30/10^6</f>
        <v>3.2245149999999998</v>
      </c>
      <c r="AB56" s="21">
        <f>+'[21]10M'!$AE$30/10^6</f>
        <v>3.5879449999999999</v>
      </c>
      <c r="AC56" s="21">
        <f>+'[21]11M'!$AE$30/10^6</f>
        <v>3.9581439999999999</v>
      </c>
      <c r="AD56" s="21">
        <f>+'[21]12M'!$AE$30/10^6</f>
        <v>4.3227840000000004</v>
      </c>
    </row>
    <row r="57" spans="1:30" customFormat="1" x14ac:dyDescent="0.2">
      <c r="A57" s="10">
        <v>1029</v>
      </c>
      <c r="B57" s="10" t="s">
        <v>38</v>
      </c>
      <c r="C57" s="21">
        <f>+'[20]37'!$E$30/10^6</f>
        <v>5.9714999999999997E-2</v>
      </c>
      <c r="D57" s="21">
        <f>+'[20]37'!$F$30/10^6</f>
        <v>6.0335E-2</v>
      </c>
      <c r="E57" s="21">
        <f>+'[20]37'!$G$30/10^6</f>
        <v>5.9794E-2</v>
      </c>
      <c r="F57" s="21">
        <f>+'[20]37'!$I$30/10^6</f>
        <v>6.3649999999999998E-2</v>
      </c>
      <c r="G57" s="21">
        <f>+'[20]37'!$J$30/10^6</f>
        <v>6.1046999999999997E-2</v>
      </c>
      <c r="H57" s="21">
        <f>+'[20]37'!$K$30/10^6</f>
        <v>5.6273999999999998E-2</v>
      </c>
      <c r="I57" s="21">
        <f>+'[20]37'!$M$30/10^6</f>
        <v>6.0130999999999997E-2</v>
      </c>
      <c r="J57" s="21">
        <f>+'[20]37'!$N$30/10^6</f>
        <v>6.0044E-2</v>
      </c>
      <c r="K57" s="21">
        <f>+'[20]37'!$O$30/10^6</f>
        <v>6.2823000000000004E-2</v>
      </c>
      <c r="L57" s="21">
        <f>+'[20]37'!$Q$30/10^6</f>
        <v>6.1552000000000003E-2</v>
      </c>
      <c r="M57" s="21">
        <f>+'[20]37'!$R$30/10^6</f>
        <v>6.0898000000000001E-2</v>
      </c>
      <c r="N57" s="21">
        <f>+'[20]37'!$S$30/10^6</f>
        <v>5.8637000000000002E-2</v>
      </c>
      <c r="O57" s="22">
        <f t="shared" si="4"/>
        <v>0.7249000000000001</v>
      </c>
      <c r="Q57" s="10">
        <v>1029</v>
      </c>
      <c r="R57" s="10" t="s">
        <v>38</v>
      </c>
      <c r="S57" s="21">
        <f t="shared" si="5"/>
        <v>5.9714999999999997E-2</v>
      </c>
      <c r="T57" s="21">
        <f>+'[21]2M'!$AF$30/10^6</f>
        <v>0.12005</v>
      </c>
      <c r="U57" s="21">
        <f>+'[21]3M'!$AF$30/10^6</f>
        <v>0.179844</v>
      </c>
      <c r="V57" s="21">
        <f>+'[21]4M'!$AF$30/10^6</f>
        <v>0.24349399999999999</v>
      </c>
      <c r="W57" s="21">
        <f>+'[21]5M'!$AF$30/10^6</f>
        <v>0.30454100000000001</v>
      </c>
      <c r="X57" s="21">
        <f>+'[21]6M'!$AF$30/10^6</f>
        <v>0.360815</v>
      </c>
      <c r="Y57" s="21">
        <f>+'[21]7M'!$AF$30/10^6</f>
        <v>0.42094599999999999</v>
      </c>
      <c r="Z57" s="21">
        <f>+'[21]8M'!$AF$30/10^6</f>
        <v>0.48098999999999997</v>
      </c>
      <c r="AA57" s="21">
        <f>+'[21]9M'!$AF$30/10^6</f>
        <v>0.54381299999999999</v>
      </c>
      <c r="AB57" s="21">
        <f>+'[21]10M'!$AF$30/10^6</f>
        <v>0.60536500000000004</v>
      </c>
      <c r="AC57" s="21">
        <f>+'[21]11M'!$AF$30/10^6</f>
        <v>0.66626300000000005</v>
      </c>
      <c r="AD57" s="21">
        <f>+'[21]12M'!$AF$30/10^6</f>
        <v>0.72489999999999999</v>
      </c>
    </row>
    <row r="58" spans="1:30" customFormat="1" x14ac:dyDescent="0.2">
      <c r="A58" s="15">
        <v>1030</v>
      </c>
      <c r="B58" s="15" t="s">
        <v>18</v>
      </c>
      <c r="C58" s="23">
        <f>+'[20]17'!$E$30/10^6</f>
        <v>7.5296000000000002E-2</v>
      </c>
      <c r="D58" s="23">
        <f>+'[20]17'!$F$30/10^6</f>
        <v>7.7647999999999995E-2</v>
      </c>
      <c r="E58" s="23">
        <f>+'[20]17'!$G$30/10^6</f>
        <v>7.8803999999999999E-2</v>
      </c>
      <c r="F58" s="23">
        <f>+'[20]17'!$I$30/10^6</f>
        <v>8.3371000000000001E-2</v>
      </c>
      <c r="G58" s="23">
        <f>+'[20]17'!$J$30/10^6</f>
        <v>8.0432000000000003E-2</v>
      </c>
      <c r="H58" s="23">
        <f>+'[20]17'!$K$30/10^6</f>
        <v>7.5065000000000007E-2</v>
      </c>
      <c r="I58" s="23">
        <f>+'[20]17'!$M$30/10^6</f>
        <v>8.6867E-2</v>
      </c>
      <c r="J58" s="23">
        <f>+'[20]17'!$N$30/10^6</f>
        <v>8.4155999999999995E-2</v>
      </c>
      <c r="K58" s="23">
        <f>+'[20]17'!$O$30/10^6</f>
        <v>8.6405999999999997E-2</v>
      </c>
      <c r="L58" s="23">
        <f>+'[20]17'!$Q$30/10^6</f>
        <v>8.3967E-2</v>
      </c>
      <c r="M58" s="23">
        <f>+'[20]17'!$R$30/10^6</f>
        <v>8.4569000000000005E-2</v>
      </c>
      <c r="N58" s="23">
        <f>+'[20]17'!$S$30/10^6</f>
        <v>8.4440000000000001E-2</v>
      </c>
      <c r="O58" s="24">
        <f t="shared" si="4"/>
        <v>0.98102100000000003</v>
      </c>
      <c r="Q58" s="15">
        <v>1030</v>
      </c>
      <c r="R58" s="15" t="s">
        <v>18</v>
      </c>
      <c r="S58" s="23">
        <f t="shared" si="5"/>
        <v>7.5296000000000002E-2</v>
      </c>
      <c r="T58" s="23">
        <f>+'[21]2M'!$AG$30/10^6</f>
        <v>0.152944</v>
      </c>
      <c r="U58" s="23">
        <f>+'[21]3M'!$AG$30/10^6</f>
        <v>0.23174800000000001</v>
      </c>
      <c r="V58" s="23">
        <f>+'[21]4M'!$AG$30/10^6</f>
        <v>0.31511899999999998</v>
      </c>
      <c r="W58" s="23">
        <f>+'[21]5M'!$AG$30/10^6</f>
        <v>0.39555099999999999</v>
      </c>
      <c r="X58" s="23">
        <f>+'[21]6M'!$AG$30/10^6</f>
        <v>0.47061599999999998</v>
      </c>
      <c r="Y58" s="23">
        <f>+'[21]7M'!$AG$30/10^6</f>
        <v>0.55748299999999995</v>
      </c>
      <c r="Z58" s="23">
        <f>+'[21]8M'!$AG$30/10^6</f>
        <v>0.64163899999999996</v>
      </c>
      <c r="AA58" s="23">
        <f>+'[21]9M'!$AG$30/10^6</f>
        <v>0.72804500000000005</v>
      </c>
      <c r="AB58" s="23">
        <f>+'[21]10M'!$AG$30/10^6</f>
        <v>0.81201199999999996</v>
      </c>
      <c r="AC58" s="23">
        <f>+'[21]11M'!$AG$30/10^6</f>
        <v>0.89658099999999996</v>
      </c>
      <c r="AD58" s="23">
        <f>+'[21]12M'!$AG$30/10^6</f>
        <v>0.98102100000000003</v>
      </c>
    </row>
    <row r="59" spans="1:30" customFormat="1" x14ac:dyDescent="0.2">
      <c r="A59" s="4">
        <v>10300</v>
      </c>
      <c r="B59" s="4" t="s">
        <v>176</v>
      </c>
      <c r="C59" s="18">
        <f t="shared" ref="C59:N59" si="6">SUM(C32:C58)</f>
        <v>7.9129729999999991</v>
      </c>
      <c r="D59" s="18">
        <f t="shared" si="6"/>
        <v>8.1949155999999981</v>
      </c>
      <c r="E59" s="18">
        <f t="shared" si="6"/>
        <v>8.1678717199999991</v>
      </c>
      <c r="F59" s="18">
        <f t="shared" si="6"/>
        <v>8.7152485600000045</v>
      </c>
      <c r="G59" s="18">
        <f t="shared" si="6"/>
        <v>8.2941592299999982</v>
      </c>
      <c r="H59" s="18">
        <f t="shared" si="6"/>
        <v>7.8122680000000004</v>
      </c>
      <c r="I59" s="18">
        <f t="shared" si="6"/>
        <v>9.0126137900000014</v>
      </c>
      <c r="J59" s="18">
        <f t="shared" si="6"/>
        <v>8.6725787600000022</v>
      </c>
      <c r="K59" s="18">
        <f t="shared" si="6"/>
        <v>8.6035479999999982</v>
      </c>
      <c r="L59" s="18">
        <f>SUM(L32:L58)</f>
        <v>8.5420598400000003</v>
      </c>
      <c r="M59" s="18">
        <f t="shared" si="6"/>
        <v>8.5500590199999973</v>
      </c>
      <c r="N59" s="18">
        <f t="shared" si="6"/>
        <v>8.5227890000000013</v>
      </c>
      <c r="O59" s="18">
        <f t="shared" si="4"/>
        <v>101.00108452000002</v>
      </c>
      <c r="Q59" s="4">
        <v>10300</v>
      </c>
      <c r="R59" s="4" t="s">
        <v>176</v>
      </c>
      <c r="S59" s="18">
        <f>SUM(S32:S58)</f>
        <v>7.9129729999999991</v>
      </c>
      <c r="T59" s="18">
        <f>SUM(T32:T58)</f>
        <v>16.107888600000003</v>
      </c>
      <c r="U59" s="18">
        <f>SUM(U32:U58)</f>
        <v>24.27576032</v>
      </c>
      <c r="V59" s="18">
        <f t="shared" ref="V59:AC59" si="7">SUM(V32:V58)</f>
        <v>32.991008879999995</v>
      </c>
      <c r="W59" s="18">
        <f t="shared" si="7"/>
        <v>41.285168110000001</v>
      </c>
      <c r="X59" s="18">
        <f t="shared" si="7"/>
        <v>49.097436110000004</v>
      </c>
      <c r="Y59" s="18">
        <f t="shared" si="7"/>
        <v>58.110049899999986</v>
      </c>
      <c r="Z59" s="18">
        <f t="shared" si="7"/>
        <v>66.782628660000015</v>
      </c>
      <c r="AA59" s="18">
        <f t="shared" si="7"/>
        <v>75.38617665999999</v>
      </c>
      <c r="AB59" s="18">
        <f t="shared" si="7"/>
        <v>83.928236499999997</v>
      </c>
      <c r="AC59" s="18">
        <f t="shared" si="7"/>
        <v>92.478295520000017</v>
      </c>
      <c r="AD59" s="18">
        <f>SUM(AD32:AD58)</f>
        <v>101.00108451999999</v>
      </c>
    </row>
    <row r="60" spans="1:30" customFormat="1" x14ac:dyDescent="0.2">
      <c r="A60" s="32"/>
      <c r="B60" s="32"/>
      <c r="O60" s="32"/>
    </row>
    <row r="61" spans="1:30" customFormat="1" x14ac:dyDescent="0.2">
      <c r="A61" s="3" t="s">
        <v>52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176</v>
      </c>
      <c r="Q61" s="3" t="s">
        <v>73</v>
      </c>
      <c r="R61" s="3" t="s">
        <v>146</v>
      </c>
      <c r="S61" s="3" t="s">
        <v>74</v>
      </c>
      <c r="T61" s="3" t="s">
        <v>75</v>
      </c>
      <c r="U61" s="3" t="s">
        <v>76</v>
      </c>
      <c r="V61" s="3" t="s">
        <v>77</v>
      </c>
      <c r="W61" s="3" t="s">
        <v>78</v>
      </c>
      <c r="X61" s="3" t="s">
        <v>79</v>
      </c>
      <c r="Y61" s="3" t="s">
        <v>80</v>
      </c>
      <c r="Z61" s="3" t="s">
        <v>81</v>
      </c>
      <c r="AA61" s="3" t="s">
        <v>82</v>
      </c>
      <c r="AB61" s="3" t="s">
        <v>83</v>
      </c>
      <c r="AC61" s="3" t="s">
        <v>84</v>
      </c>
      <c r="AD61" s="3" t="s">
        <v>85</v>
      </c>
    </row>
    <row r="62" spans="1:30" customFormat="1" x14ac:dyDescent="0.2">
      <c r="A62" s="7">
        <v>1004</v>
      </c>
      <c r="B62" s="7" t="s">
        <v>94</v>
      </c>
      <c r="C62" s="19">
        <f>+'[20]11'!$E$37/10^6</f>
        <v>1.3058956900000003</v>
      </c>
      <c r="D62" s="19">
        <f>+'[20]11'!$F$37/10^6</f>
        <v>1.0415585600000001</v>
      </c>
      <c r="E62" s="19">
        <f>+'[20]11'!$G$37/10^6</f>
        <v>1.22220726</v>
      </c>
      <c r="F62" s="19">
        <f>+'[20]11'!$I$37/10^6</f>
        <v>0.86523029000000007</v>
      </c>
      <c r="G62" s="19">
        <f>+'[20]11'!$J$37/10^6</f>
        <v>0.71521168999999996</v>
      </c>
      <c r="H62" s="19">
        <f>+'[20]11'!$K$37/10^6</f>
        <v>1.3297096499999999</v>
      </c>
      <c r="I62" s="19">
        <f>+'[20]11'!$M$37/10^6</f>
        <v>0.86641179000000001</v>
      </c>
      <c r="J62" s="19">
        <f>+'[20]11'!$N$37/10^6</f>
        <v>1.0158958600000001</v>
      </c>
      <c r="K62" s="19">
        <f>+'[20]11'!$O$37/10^6</f>
        <v>0.71439638999999999</v>
      </c>
      <c r="L62" s="19">
        <f>+'[20]11'!$Q$37/10^6</f>
        <v>0.82218577000000004</v>
      </c>
      <c r="M62" s="19">
        <f>+'[20]11'!$R$37/10^6</f>
        <v>0.95156580000000002</v>
      </c>
      <c r="N62" s="19">
        <f>+'[20]11'!$S$37/10^6</f>
        <v>0.81307418999999992</v>
      </c>
      <c r="O62" s="20">
        <f t="shared" ref="O62:O88" si="8">SUM(C62:N62)</f>
        <v>11.663342940000001</v>
      </c>
      <c r="Q62" s="7">
        <v>1004</v>
      </c>
      <c r="R62" s="7" t="s">
        <v>94</v>
      </c>
      <c r="S62" s="19">
        <f>+C62</f>
        <v>1.3058956900000003</v>
      </c>
      <c r="T62" s="19">
        <f>+'[21]2M'!$G$37/10^6</f>
        <v>2.3474542499999997</v>
      </c>
      <c r="U62" s="19">
        <f>+'[21]3M'!$G$37/10^6</f>
        <v>3.56966151</v>
      </c>
      <c r="V62" s="19">
        <f>+'[21]4M'!$G$37/10^6</f>
        <v>4.4348917999999999</v>
      </c>
      <c r="W62" s="19">
        <f>+'[21]5M'!$G$37/10^6</f>
        <v>5.1501034899999993</v>
      </c>
      <c r="X62" s="19">
        <f>+'[21]6M'!$G$37/10^6</f>
        <v>6.4798131400000001</v>
      </c>
      <c r="Y62" s="19">
        <f>+'[21]7M'!$G$37/10^6</f>
        <v>7.34622493</v>
      </c>
      <c r="Z62" s="19">
        <f>+'[21]8M'!$G$37/10^6</f>
        <v>8.3621207900000005</v>
      </c>
      <c r="AA62" s="19">
        <f>+'[21]9M'!$G$37/10^6</f>
        <v>9.0765171799999997</v>
      </c>
      <c r="AB62" s="19">
        <f>+'[21]10M'!$G$37/10^6</f>
        <v>9.8987029499999988</v>
      </c>
      <c r="AC62" s="19">
        <f>+'[21]11M'!$G$37/10^6</f>
        <v>10.85026875</v>
      </c>
      <c r="AD62" s="19">
        <f>+'[21]12M'!$G$37/10^6</f>
        <v>11.66334294</v>
      </c>
    </row>
    <row r="63" spans="1:30" customFormat="1" x14ac:dyDescent="0.2">
      <c r="A63" s="10">
        <v>1005</v>
      </c>
      <c r="B63" s="10" t="s">
        <v>13</v>
      </c>
      <c r="C63" s="21">
        <f>+'[20]12'!$E$37/10^6</f>
        <v>1.4806440000000002E-2</v>
      </c>
      <c r="D63" s="21">
        <f>+'[20]12'!$F$37/10^6</f>
        <v>1.2637419999999998E-2</v>
      </c>
      <c r="E63" s="21">
        <f>+'[20]12'!$G$37/10^6</f>
        <v>1.1238850000000005E-2</v>
      </c>
      <c r="F63" s="21">
        <f>+'[20]12'!$I$37/10^6</f>
        <v>8.5136600000000028E-3</v>
      </c>
      <c r="G63" s="21">
        <f>+'[20]12'!$J$37/10^6</f>
        <v>7.4795899999999969E-3</v>
      </c>
      <c r="H63" s="21">
        <f>+'[20]12'!$K$37/10^6</f>
        <v>9.9031100000000014E-3</v>
      </c>
      <c r="I63" s="21">
        <f>+'[20]12'!$M$37/10^6</f>
        <v>1.2647309999999998E-2</v>
      </c>
      <c r="J63" s="21">
        <f>+'[20]12'!$N$37/10^6</f>
        <v>1.2317410000000004E-2</v>
      </c>
      <c r="K63" s="21">
        <f>+'[20]12'!$O$37/10^6</f>
        <v>1.2165699999999996E-2</v>
      </c>
      <c r="L63" s="21">
        <f>+'[20]12'!$Q$37/10^6</f>
        <v>1.0441339999999997E-2</v>
      </c>
      <c r="M63" s="21">
        <f>+'[20]12'!$R$37/10^6</f>
        <v>1.1298830000000001E-2</v>
      </c>
      <c r="N63" s="21">
        <f>+'[20]12'!$S$37/10^6</f>
        <v>1.1713179999999993E-2</v>
      </c>
      <c r="O63" s="22">
        <f t="shared" si="8"/>
        <v>0.13516284000000001</v>
      </c>
      <c r="Q63" s="10">
        <v>1005</v>
      </c>
      <c r="R63" s="10" t="s">
        <v>13</v>
      </c>
      <c r="S63" s="21">
        <f t="shared" ref="S63:S88" si="9">+C63</f>
        <v>1.4806440000000002E-2</v>
      </c>
      <c r="T63" s="21">
        <f>+'[21]2M'!$H$37/10^6</f>
        <v>2.7443859999999987E-2</v>
      </c>
      <c r="U63" s="21">
        <f>+'[21]3M'!$H$37/10^6</f>
        <v>3.8682709999999995E-2</v>
      </c>
      <c r="V63" s="21">
        <f>+'[21]4M'!$H$37/10^6</f>
        <v>4.7196369999999994E-2</v>
      </c>
      <c r="W63" s="21">
        <f>+'[21]5M'!$H$37/10^6</f>
        <v>5.4675959999999961E-2</v>
      </c>
      <c r="X63" s="21">
        <f>+'[21]6M'!$H$37/10^6</f>
        <v>6.4579069999999947E-2</v>
      </c>
      <c r="Y63" s="21">
        <f>+'[21]7M'!$H$37/10^6</f>
        <v>7.7226379999999942E-2</v>
      </c>
      <c r="Z63" s="21">
        <f>+'[21]8M'!$H$37/10^6</f>
        <v>8.9543789999999915E-2</v>
      </c>
      <c r="AA63" s="21">
        <f>+'[21]9M'!$H$37/10^6</f>
        <v>0.10170948999999987</v>
      </c>
      <c r="AB63" s="21">
        <f>+'[21]10M'!$H$37/10^6</f>
        <v>0.11215082999999984</v>
      </c>
      <c r="AC63" s="21">
        <f>+'[21]11M'!$H$37/10^6</f>
        <v>0.12344965999999979</v>
      </c>
      <c r="AD63" s="21">
        <f>+'[21]12M'!$H$37/10^6</f>
        <v>0.13516283999999984</v>
      </c>
    </row>
    <row r="64" spans="1:30" customFormat="1" x14ac:dyDescent="0.2">
      <c r="A64" s="10">
        <v>1006</v>
      </c>
      <c r="B64" s="10" t="s">
        <v>14</v>
      </c>
      <c r="C64" s="21">
        <f>+'[20]13'!$E$37/10^6</f>
        <v>0.10506882000000001</v>
      </c>
      <c r="D64" s="21">
        <f>+'[20]13'!$F$37/10^6</f>
        <v>9.2357999999999996E-2</v>
      </c>
      <c r="E64" s="21">
        <f>+'[20]13'!$G$37/10^6</f>
        <v>9.7627000000000005E-2</v>
      </c>
      <c r="F64" s="21">
        <f>+'[20]13'!$I$37/10^6</f>
        <v>0.12223100000000001</v>
      </c>
      <c r="G64" s="21">
        <f>+'[20]13'!$J$37/10^6</f>
        <v>0.123806</v>
      </c>
      <c r="H64" s="21">
        <f>+'[20]13'!$K$37/10^6</f>
        <v>0.16980100000000001</v>
      </c>
      <c r="I64" s="21">
        <f>+'[20]13'!$M$37/10^6</f>
        <v>9.9397299999999994E-2</v>
      </c>
      <c r="J64" s="21">
        <f>+'[20]13'!$N$37/10^6</f>
        <v>0.112217</v>
      </c>
      <c r="K64" s="21">
        <f>+'[20]13'!$O$37/10^6</f>
        <v>0.107948</v>
      </c>
      <c r="L64" s="21">
        <f>+'[20]13'!$Q$37/10^6</f>
        <v>0.113678</v>
      </c>
      <c r="M64" s="21">
        <f>+'[20]13'!$R$37/10^6</f>
        <v>0.10316599999999999</v>
      </c>
      <c r="N64" s="21">
        <f>+'[20]13'!$S$37/10^6</f>
        <v>0.12984499999999999</v>
      </c>
      <c r="O64" s="22">
        <f t="shared" si="8"/>
        <v>1.3771431199999999</v>
      </c>
      <c r="Q64" s="10">
        <v>1006</v>
      </c>
      <c r="R64" s="10" t="s">
        <v>14</v>
      </c>
      <c r="S64" s="21">
        <f t="shared" si="9"/>
        <v>0.10506882000000001</v>
      </c>
      <c r="T64" s="21">
        <f>+'[21]2M'!$I$37/10^6</f>
        <v>0.19742682000000006</v>
      </c>
      <c r="U64" s="21">
        <f>+'[21]3M'!$I$37/10^6</f>
        <v>0.29505382000000008</v>
      </c>
      <c r="V64" s="21">
        <f>+'[21]4M'!$I$37/10^6</f>
        <v>0.41728482000000006</v>
      </c>
      <c r="W64" s="21">
        <f>+'[21]5M'!$I$37/10^6</f>
        <v>0.54109082000000031</v>
      </c>
      <c r="X64" s="21">
        <f>+'[21]6M'!$I$37/10^6</f>
        <v>0.71089182000000029</v>
      </c>
      <c r="Y64" s="21">
        <f>+'[21]7M'!$I$37/10^6</f>
        <v>0.81028912000000008</v>
      </c>
      <c r="Z64" s="21">
        <f>+'[21]8M'!$I$37/10^6</f>
        <v>0.9225061200000001</v>
      </c>
      <c r="AA64" s="21">
        <f>+'[21]9M'!$I$37/10^6</f>
        <v>1.0304541200000001</v>
      </c>
      <c r="AB64" s="21">
        <f>+'[21]10M'!$I$37/10^6</f>
        <v>1.1441321200000001</v>
      </c>
      <c r="AC64" s="21">
        <f>+'[21]11M'!$I$37/10^6</f>
        <v>1.2472981200000002</v>
      </c>
      <c r="AD64" s="21">
        <f>+'[21]12M'!$I$37/10^6</f>
        <v>1.3771431200000002</v>
      </c>
    </row>
    <row r="65" spans="1:30" customFormat="1" x14ac:dyDescent="0.2">
      <c r="A65" s="10">
        <v>1007</v>
      </c>
      <c r="B65" s="10" t="s">
        <v>15</v>
      </c>
      <c r="C65" s="21">
        <f>+'[20]14'!$E$37/10^6</f>
        <v>0.11773904000000003</v>
      </c>
      <c r="D65" s="21">
        <f>+'[20]14'!$F$37/10^6</f>
        <v>9.5261929999999995E-2</v>
      </c>
      <c r="E65" s="21">
        <f>+'[20]14'!$G$37/10^6</f>
        <v>0.142762</v>
      </c>
      <c r="F65" s="21">
        <f>+'[20]14'!$I$37/10^6</f>
        <v>0.101921</v>
      </c>
      <c r="G65" s="21">
        <f>+'[20]14'!$J$37/10^6</f>
        <v>7.1435999999999999E-2</v>
      </c>
      <c r="H65" s="21">
        <f>+'[20]14'!$K$37/10^6</f>
        <v>0.18140300000000001</v>
      </c>
      <c r="I65" s="21">
        <f>+'[20]14'!$M$37/10^6</f>
        <v>9.2823450000000002E-2</v>
      </c>
      <c r="J65" s="21">
        <f>+'[20]14'!$N$37/10^6</f>
        <v>0.15975955999999999</v>
      </c>
      <c r="K65" s="21">
        <f>+'[20]14'!$O$37/10^6</f>
        <v>0.13561422000000001</v>
      </c>
      <c r="L65" s="21">
        <f>+'[20]14'!$Q$37/10^6</f>
        <v>0.13519400000000001</v>
      </c>
      <c r="M65" s="21">
        <f>+'[20]14'!$R$37/10^6</f>
        <v>0.10536590999999998</v>
      </c>
      <c r="N65" s="21">
        <f>+'[20]14'!$S$37/10^6</f>
        <v>9.033780000000001E-2</v>
      </c>
      <c r="O65" s="22">
        <f t="shared" si="8"/>
        <v>1.4296179099999999</v>
      </c>
      <c r="Q65" s="10">
        <v>1007</v>
      </c>
      <c r="R65" s="10" t="s">
        <v>15</v>
      </c>
      <c r="S65" s="21">
        <f t="shared" si="9"/>
        <v>0.11773904000000003</v>
      </c>
      <c r="T65" s="21">
        <f>+'[21]2M'!$J$37/10^6</f>
        <v>0.21300096999999998</v>
      </c>
      <c r="U65" s="21">
        <f>+'[21]3M'!$J$37/10^6</f>
        <v>0.35576296999999996</v>
      </c>
      <c r="V65" s="21">
        <f>+'[21]4M'!$J$37/10^6</f>
        <v>0.45768397</v>
      </c>
      <c r="W65" s="21">
        <f>+'[21]5M'!$J$37/10^6</f>
        <v>0.52911996999999977</v>
      </c>
      <c r="X65" s="21">
        <f>+'[21]6M'!$J$37/10^6</f>
        <v>0.71052296999999975</v>
      </c>
      <c r="Y65" s="21">
        <f>+'[21]7M'!$J$37/10^6</f>
        <v>0.80334641999999989</v>
      </c>
      <c r="Z65" s="21">
        <f>+'[21]8M'!$J$37/10^6</f>
        <v>0.96310597999999992</v>
      </c>
      <c r="AA65" s="21">
        <f>+'[21]9M'!$J$37/10^6</f>
        <v>1.0987201999999996</v>
      </c>
      <c r="AB65" s="21">
        <f>+'[21]10M'!$J$37/10^6</f>
        <v>1.2339141999999994</v>
      </c>
      <c r="AC65" s="21">
        <f>+'[21]11M'!$J$37/10^6</f>
        <v>1.3392801099999998</v>
      </c>
      <c r="AD65" s="21">
        <f>+'[21]12M'!$J$37/10^6</f>
        <v>1.4296179099999999</v>
      </c>
    </row>
    <row r="66" spans="1:30" customFormat="1" x14ac:dyDescent="0.2">
      <c r="A66" s="10">
        <v>1008</v>
      </c>
      <c r="B66" s="10" t="s">
        <v>16</v>
      </c>
      <c r="C66" s="21">
        <f>+'[20]15'!$E$37/10^6</f>
        <v>3.2731000000000003E-2</v>
      </c>
      <c r="D66" s="21">
        <f>+'[20]15'!$F$37/10^6</f>
        <v>2.1645000000000001E-2</v>
      </c>
      <c r="E66" s="21">
        <f>+'[20]15'!$G$37/10^6</f>
        <v>2.9933999999999999E-2</v>
      </c>
      <c r="F66" s="21">
        <f>+'[20]15'!$I$37/10^6</f>
        <v>2.8098999999999999E-2</v>
      </c>
      <c r="G66" s="21">
        <f>+'[20]15'!$J$37/10^6</f>
        <v>1.3454000000000001E-2</v>
      </c>
      <c r="H66" s="21">
        <f>+'[20]15'!$K$37/10^6</f>
        <v>4.5033999999999998E-2</v>
      </c>
      <c r="I66" s="21">
        <f>+'[20]15'!$M$37/10^6</f>
        <v>2.2679999999999999E-2</v>
      </c>
      <c r="J66" s="21">
        <f>+'[20]15'!$N$37/10^6</f>
        <v>3.1268999999999998E-2</v>
      </c>
      <c r="K66" s="21">
        <f>+'[20]15'!$O$37/10^6</f>
        <v>4.0327000000000002E-2</v>
      </c>
      <c r="L66" s="21">
        <f>+'[20]15'!$Q$37/10^6</f>
        <v>2.7618E-2</v>
      </c>
      <c r="M66" s="21">
        <f>+'[20]15'!$R$37/10^6</f>
        <v>3.1493E-2</v>
      </c>
      <c r="N66" s="21">
        <f>+'[20]15'!$S$37/10^6</f>
        <v>2.8979000000000001E-2</v>
      </c>
      <c r="O66" s="22">
        <f t="shared" si="8"/>
        <v>0.35326299999999994</v>
      </c>
      <c r="Q66" s="10">
        <v>1008</v>
      </c>
      <c r="R66" s="10" t="s">
        <v>16</v>
      </c>
      <c r="S66" s="21">
        <f t="shared" si="9"/>
        <v>3.2731000000000003E-2</v>
      </c>
      <c r="T66" s="21">
        <f>+'[21]2M'!$K$37/10^6</f>
        <v>5.4376000000000001E-2</v>
      </c>
      <c r="U66" s="21">
        <f>+'[21]3M'!$K$37/10^6</f>
        <v>8.4309999999999996E-2</v>
      </c>
      <c r="V66" s="21">
        <f>+'[21]4M'!$K$37/10^6</f>
        <v>0.112409</v>
      </c>
      <c r="W66" s="21">
        <f>+'[21]5M'!$K$37/10^6</f>
        <v>0.125863</v>
      </c>
      <c r="X66" s="21">
        <f>+'[21]6M'!$K$37/10^6</f>
        <v>0.17089699999999999</v>
      </c>
      <c r="Y66" s="21">
        <f>+'[21]7M'!$K$37/10^6</f>
        <v>0.193577</v>
      </c>
      <c r="Z66" s="21">
        <f>+'[21]8M'!$K$37/10^6</f>
        <v>0.22484599999999999</v>
      </c>
      <c r="AA66" s="21">
        <f>+'[21]9M'!$K$37/10^6</f>
        <v>0.26517299999999999</v>
      </c>
      <c r="AB66" s="21">
        <f>+'[21]10M'!$K$37/10^6</f>
        <v>0.29279100000000002</v>
      </c>
      <c r="AC66" s="21">
        <f>+'[21]11M'!$K$37/10^6</f>
        <v>0.32428400000000002</v>
      </c>
      <c r="AD66" s="21">
        <f>+'[21]12M'!$K$37/10^6</f>
        <v>0.35326299999999999</v>
      </c>
    </row>
    <row r="67" spans="1:30" customFormat="1" x14ac:dyDescent="0.2">
      <c r="A67" s="10">
        <v>1009</v>
      </c>
      <c r="B67" s="10" t="s">
        <v>17</v>
      </c>
      <c r="C67" s="21">
        <f>+'[20]16'!$E$37/10^6</f>
        <v>4.1758179999999999E-2</v>
      </c>
      <c r="D67" s="21">
        <f>+'[20]16'!$F$37/10^6</f>
        <v>3.7854559999999995E-2</v>
      </c>
      <c r="E67" s="21">
        <f>+'[20]16'!$G$37/10^6</f>
        <v>5.0846429999999998E-2</v>
      </c>
      <c r="F67" s="21">
        <f>+'[20]16'!$I$37/10^6</f>
        <v>4.3049570000000002E-2</v>
      </c>
      <c r="G67" s="21">
        <f>+'[20]16'!$J$37/10^6</f>
        <v>3.450226E-2</v>
      </c>
      <c r="H67" s="21">
        <f>+'[20]16'!$K$37/10^6</f>
        <v>5.968246E-2</v>
      </c>
      <c r="I67" s="21">
        <f>+'[20]16'!$M$37/10^6</f>
        <v>4.1689320000000002E-2</v>
      </c>
      <c r="J67" s="21">
        <f>+'[20]16'!$N$37/10^6</f>
        <v>5.8017609999999997E-2</v>
      </c>
      <c r="K67" s="21">
        <f>+'[20]16'!$O$37/10^6</f>
        <v>4.3256780000000002E-2</v>
      </c>
      <c r="L67" s="21">
        <f>+'[20]16'!$Q$37/10^6</f>
        <v>5.3061989999999996E-2</v>
      </c>
      <c r="M67" s="21">
        <f>+'[20]16'!$R$37/10^6</f>
        <v>4.7945790000000002E-2</v>
      </c>
      <c r="N67" s="21">
        <f>+'[20]16'!$S$37/10^6</f>
        <v>5.2948470000000004E-2</v>
      </c>
      <c r="O67" s="22">
        <f t="shared" si="8"/>
        <v>0.56461342000000003</v>
      </c>
      <c r="Q67" s="10">
        <v>1009</v>
      </c>
      <c r="R67" s="10" t="s">
        <v>17</v>
      </c>
      <c r="S67" s="21">
        <f t="shared" si="9"/>
        <v>4.1758179999999999E-2</v>
      </c>
      <c r="T67" s="21">
        <f>+'[21]2M'!$L$37/10^6</f>
        <v>7.9612740000000001E-2</v>
      </c>
      <c r="U67" s="21">
        <f>+'[21]3M'!$L$37/10^6</f>
        <v>0.13045916999999999</v>
      </c>
      <c r="V67" s="21">
        <f>+'[21]4M'!$L$37/10^6</f>
        <v>0.17350873999999999</v>
      </c>
      <c r="W67" s="21">
        <f>+'[21]5M'!$L$37/10^6</f>
        <v>0.208011</v>
      </c>
      <c r="X67" s="21">
        <f>+'[21]6M'!$L$37/10^6</f>
        <v>0.26769345999999999</v>
      </c>
      <c r="Y67" s="21">
        <f>+'[21]7M'!$L$37/10^6</f>
        <v>0.30938278000000002</v>
      </c>
      <c r="Z67" s="21">
        <f>+'[21]8M'!$L$37/10^6</f>
        <v>0.36740039000000002</v>
      </c>
      <c r="AA67" s="21">
        <f>+'[21]9M'!$L$37/10^6</f>
        <v>0.41065716999999996</v>
      </c>
      <c r="AB67" s="21">
        <f>+'[21]10M'!$L$37/10^6</f>
        <v>0.46371915999999996</v>
      </c>
      <c r="AC67" s="21">
        <f>+'[21]11M'!$L$37/10^6</f>
        <v>0.51166495000000001</v>
      </c>
      <c r="AD67" s="21">
        <f>+'[21]12M'!$L$37/10^6</f>
        <v>0.56461342000000003</v>
      </c>
    </row>
    <row r="68" spans="1:30" customFormat="1" x14ac:dyDescent="0.2">
      <c r="A68" s="10">
        <v>1010</v>
      </c>
      <c r="B68" s="10" t="s">
        <v>19</v>
      </c>
      <c r="C68" s="21">
        <f>+'[20]18'!$E$37/10^6</f>
        <v>5.6868000000000002E-2</v>
      </c>
      <c r="D68" s="21">
        <f>+'[20]18'!$F$37/10^6</f>
        <v>5.6639000000000002E-2</v>
      </c>
      <c r="E68" s="21">
        <f>+'[20]18'!$G$37/10^6</f>
        <v>5.5142999999999998E-2</v>
      </c>
      <c r="F68" s="21">
        <f>+'[20]18'!$I$37/10^6</f>
        <v>5.5740999999999999E-2</v>
      </c>
      <c r="G68" s="21">
        <f>+'[20]18'!$J$37/10^6</f>
        <v>5.4453000000000001E-2</v>
      </c>
      <c r="H68" s="21">
        <f>+'[20]18'!$K$37/10^6</f>
        <v>5.3990000000000003E-2</v>
      </c>
      <c r="I68" s="21">
        <f>+'[20]18'!$M$37/10^6</f>
        <v>5.7625000000000003E-2</v>
      </c>
      <c r="J68" s="21">
        <f>+'[20]18'!$N$37/10^6</f>
        <v>4.9749000000000002E-2</v>
      </c>
      <c r="K68" s="21">
        <f>+'[20]18'!$O$37/10^6</f>
        <v>4.4232E-2</v>
      </c>
      <c r="L68" s="21">
        <f>+'[20]18'!$Q$37/10^6</f>
        <v>4.2638000000000002E-2</v>
      </c>
      <c r="M68" s="21">
        <f>+'[20]18'!$R$37/10^6</f>
        <v>4.4068999999999997E-2</v>
      </c>
      <c r="N68" s="21">
        <f>+'[20]18'!$S$37/10^6</f>
        <v>4.7565999999999997E-2</v>
      </c>
      <c r="O68" s="22">
        <f t="shared" si="8"/>
        <v>0.61871299999999996</v>
      </c>
      <c r="Q68" s="10">
        <v>1010</v>
      </c>
      <c r="R68" s="10" t="s">
        <v>19</v>
      </c>
      <c r="S68" s="21">
        <f t="shared" si="9"/>
        <v>5.6868000000000002E-2</v>
      </c>
      <c r="T68" s="21">
        <f>+'[21]2M'!$M$37/10^6</f>
        <v>0.113507</v>
      </c>
      <c r="U68" s="21">
        <f>+'[21]3M'!$M$37/10^6</f>
        <v>0.16864999999999999</v>
      </c>
      <c r="V68" s="21">
        <f>+'[21]4M'!$M$37/10^6</f>
        <v>0.22439100000000001</v>
      </c>
      <c r="W68" s="21">
        <f>+'[21]5M'!$M$37/10^6</f>
        <v>0.27884399999999998</v>
      </c>
      <c r="X68" s="21">
        <f>+'[21]6M'!$M$37/10^6</f>
        <v>0.33283400000000002</v>
      </c>
      <c r="Y68" s="21">
        <f>+'[21]7M'!$M$37/10^6</f>
        <v>0.390459</v>
      </c>
      <c r="Z68" s="21">
        <f>+'[21]8M'!$M$37/10^6</f>
        <v>0.44020799999999999</v>
      </c>
      <c r="AA68" s="21">
        <f>+'[21]9M'!$M$37/10^6</f>
        <v>0.48443999999999998</v>
      </c>
      <c r="AB68" s="21">
        <f>+'[21]10M'!$M$37/10^6</f>
        <v>0.52707800000000005</v>
      </c>
      <c r="AC68" s="21">
        <f>+'[21]11M'!$M$37/10^6</f>
        <v>0.57114699999999996</v>
      </c>
      <c r="AD68" s="21">
        <f>+'[21]12M'!$M$37/10^6</f>
        <v>0.61871299999999996</v>
      </c>
    </row>
    <row r="69" spans="1:30" customFormat="1" x14ac:dyDescent="0.2">
      <c r="A69" s="10">
        <v>1011</v>
      </c>
      <c r="B69" s="10" t="s">
        <v>20</v>
      </c>
      <c r="C69" s="21">
        <f>+'[20]19'!$E$37/10^6</f>
        <v>2.3895799999999998E-2</v>
      </c>
      <c r="D69" s="21">
        <f>+'[20]19'!$F$37/10^6</f>
        <v>1.7659640000000001E-2</v>
      </c>
      <c r="E69" s="21">
        <f>+'[20]19'!$G$37/10^6</f>
        <v>2.5454400000000002E-2</v>
      </c>
      <c r="F69" s="21">
        <f>+'[20]19'!$I$37/10^6</f>
        <v>1.6561799999999998E-2</v>
      </c>
      <c r="G69" s="21">
        <f>+'[20]19'!$J$37/10^6</f>
        <v>8.310399999999999E-3</v>
      </c>
      <c r="H69" s="21">
        <f>+'[20]19'!$K$37/10^6</f>
        <v>3.5316300000000002E-2</v>
      </c>
      <c r="I69" s="21">
        <f>+'[20]19'!$M$37/10^6</f>
        <v>4.9927000000000001E-3</v>
      </c>
      <c r="J69" s="21">
        <f>+'[20]19'!$N$37/10^6</f>
        <v>1.4627299999999999E-2</v>
      </c>
      <c r="K69" s="21">
        <f>+'[20]19'!$O$37/10^6</f>
        <v>1.51571E-2</v>
      </c>
      <c r="L69" s="21">
        <f>+'[20]19'!$Q$37/10^6</f>
        <v>2.6454540000000002E-2</v>
      </c>
      <c r="M69" s="21">
        <f>+'[20]19'!$R$37/10^6</f>
        <v>2.01012E-2</v>
      </c>
      <c r="N69" s="21">
        <f>+'[20]19'!$S$37/10^6</f>
        <v>2.06486E-2</v>
      </c>
      <c r="O69" s="22">
        <f t="shared" si="8"/>
        <v>0.22917977999999997</v>
      </c>
      <c r="Q69" s="10">
        <v>1011</v>
      </c>
      <c r="R69" s="10" t="s">
        <v>20</v>
      </c>
      <c r="S69" s="21">
        <f t="shared" si="9"/>
        <v>2.3895799999999998E-2</v>
      </c>
      <c r="T69" s="21">
        <f>+'[21]2M'!$N$37/10^6</f>
        <v>4.1555439999999999E-2</v>
      </c>
      <c r="U69" s="21">
        <f>+'[21]3M'!$N$37/10^6</f>
        <v>6.7009840000000001E-2</v>
      </c>
      <c r="V69" s="21">
        <f>+'[21]4M'!$N$37/10^6</f>
        <v>8.3571640000000003E-2</v>
      </c>
      <c r="W69" s="21">
        <f>+'[21]5M'!$N$37/10^6</f>
        <v>9.1882039999999998E-2</v>
      </c>
      <c r="X69" s="21">
        <f>+'[21]6M'!$N$37/10^6</f>
        <v>0.12719833999999999</v>
      </c>
      <c r="Y69" s="21">
        <f>+'[21]7M'!$N$37/10^6</f>
        <v>0.13219104000000001</v>
      </c>
      <c r="Z69" s="21">
        <f>+'[21]8M'!$N$37/10^6</f>
        <v>0.14681833999999999</v>
      </c>
      <c r="AA69" s="21">
        <f>+'[21]9M'!$N$37/10^6</f>
        <v>0.16197544</v>
      </c>
      <c r="AB69" s="21">
        <f>+'[21]10M'!$N$37/10^6</f>
        <v>0.18842998</v>
      </c>
      <c r="AC69" s="21">
        <f>+'[21]11M'!$N$37/10^6</f>
        <v>0.20853117999999998</v>
      </c>
      <c r="AD69" s="21">
        <f>+'[21]12M'!$N$37/10^6</f>
        <v>0.22917978</v>
      </c>
    </row>
    <row r="70" spans="1:30" customFormat="1" x14ac:dyDescent="0.2">
      <c r="A70" s="10">
        <v>1012</v>
      </c>
      <c r="B70" s="10" t="s">
        <v>21</v>
      </c>
      <c r="C70" s="21">
        <f>+'[20]20'!$E$37/10^6</f>
        <v>9.0785000000000005E-2</v>
      </c>
      <c r="D70" s="21">
        <f>+'[20]20'!$F$37/10^6</f>
        <v>8.9848999999999998E-2</v>
      </c>
      <c r="E70" s="21">
        <f>+'[20]20'!$G$37/10^6</f>
        <v>8.9432999999999999E-2</v>
      </c>
      <c r="F70" s="21">
        <f>+'[20]20'!$I$37/10^6</f>
        <v>8.9995000000000006E-2</v>
      </c>
      <c r="G70" s="21">
        <f>+'[20]20'!$J$37/10^6</f>
        <v>8.1426999999999999E-2</v>
      </c>
      <c r="H70" s="21">
        <f>+'[20]20'!$K$37/10^6</f>
        <v>8.4899000000000002E-2</v>
      </c>
      <c r="I70" s="21">
        <f>+'[20]20'!$M$37/10^6</f>
        <v>7.3958999999999997E-2</v>
      </c>
      <c r="J70" s="21">
        <f>+'[20]20'!$N$37/10^6</f>
        <v>7.7809000000000003E-2</v>
      </c>
      <c r="K70" s="21">
        <f>+'[20]20'!$O$37/10^6</f>
        <v>8.7414000000000006E-2</v>
      </c>
      <c r="L70" s="21">
        <f>+'[20]20'!$Q$37/10^6</f>
        <v>8.7718000000000004E-2</v>
      </c>
      <c r="M70" s="21">
        <f>+'[20]20'!$R$37/10^6</f>
        <v>8.6862999999999996E-2</v>
      </c>
      <c r="N70" s="21">
        <f>+'[20]20'!$S$37/10^6</f>
        <v>8.5288000000000003E-2</v>
      </c>
      <c r="O70" s="22">
        <f t="shared" si="8"/>
        <v>1.025439</v>
      </c>
      <c r="Q70" s="10">
        <v>1012</v>
      </c>
      <c r="R70" s="10" t="s">
        <v>21</v>
      </c>
      <c r="S70" s="21">
        <f t="shared" si="9"/>
        <v>9.0785000000000005E-2</v>
      </c>
      <c r="T70" s="21">
        <f>+'[21]2M'!$O$37/10^6</f>
        <v>0.18063399999999999</v>
      </c>
      <c r="U70" s="21">
        <f>+'[21]3M'!$O$37/10^6</f>
        <v>0.270067</v>
      </c>
      <c r="V70" s="21">
        <f>+'[21]4M'!$O$37/10^6</f>
        <v>0.36006199999999999</v>
      </c>
      <c r="W70" s="21">
        <f>+'[21]5M'!$O$37/10^6</f>
        <v>0.44148900000000002</v>
      </c>
      <c r="X70" s="21">
        <f>+'[21]6M'!$O$37/10^6</f>
        <v>0.52638799999999997</v>
      </c>
      <c r="Y70" s="21">
        <f>+'[21]7M'!$O$37/10^6</f>
        <v>0.60034699999999996</v>
      </c>
      <c r="Z70" s="21">
        <f>+'[21]8M'!$O$37/10^6</f>
        <v>0.67815599999999998</v>
      </c>
      <c r="AA70" s="21">
        <f>+'[21]9M'!$O$37/10^6</f>
        <v>0.76556999999999997</v>
      </c>
      <c r="AB70" s="21">
        <f>+'[21]10M'!$O$37/10^6</f>
        <v>0.85328800000000005</v>
      </c>
      <c r="AC70" s="21">
        <f>+'[21]11M'!$O$37/10^6</f>
        <v>0.94015099999999996</v>
      </c>
      <c r="AD70" s="21">
        <f>+'[21]12M'!$O$37/10^6</f>
        <v>1.025439</v>
      </c>
    </row>
    <row r="71" spans="1:30" customFormat="1" x14ac:dyDescent="0.2">
      <c r="A71" s="10">
        <v>1013</v>
      </c>
      <c r="B71" s="10" t="s">
        <v>22</v>
      </c>
      <c r="C71" s="21">
        <f>+'[20]21'!$E$37/10^6</f>
        <v>5.7349999999999996E-3</v>
      </c>
      <c r="D71" s="21">
        <f>+'[20]21'!$F$37/10^6</f>
        <v>5.633E-3</v>
      </c>
      <c r="E71" s="21">
        <f>+'[20]21'!$G$37/10^6</f>
        <v>5.7660000000000003E-3</v>
      </c>
      <c r="F71" s="21">
        <f>+'[20]21'!$I$37/10^6</f>
        <v>5.6839999999999998E-3</v>
      </c>
      <c r="G71" s="21">
        <f>+'[20]21'!$J$37/10^6</f>
        <v>5.1289999999999999E-3</v>
      </c>
      <c r="H71" s="21">
        <f>+'[20]21'!$K$37/10^6</f>
        <v>5.9030000000000003E-3</v>
      </c>
      <c r="I71" s="21">
        <f>+'[20]21'!$M$37/10^6</f>
        <v>6.3709999999999999E-3</v>
      </c>
      <c r="J71" s="21">
        <f>+'[20]21'!$N$37/10^6</f>
        <v>6.5129999999999997E-3</v>
      </c>
      <c r="K71" s="21">
        <f>+'[20]21'!$O$37/10^6</f>
        <v>6.1180000000000002E-3</v>
      </c>
      <c r="L71" s="21">
        <f>+'[20]21'!$Q$37/10^6</f>
        <v>6.1939999999999999E-3</v>
      </c>
      <c r="M71" s="21">
        <f>+'[20]21'!$R$37/10^6</f>
        <v>6.11E-3</v>
      </c>
      <c r="N71" s="21">
        <f>+'[20]21'!$S$37/10^6</f>
        <v>5.8040000000000001E-3</v>
      </c>
      <c r="O71" s="22">
        <f t="shared" si="8"/>
        <v>7.0959999999999995E-2</v>
      </c>
      <c r="Q71" s="10">
        <v>1013</v>
      </c>
      <c r="R71" s="10" t="s">
        <v>22</v>
      </c>
      <c r="S71" s="21">
        <f t="shared" si="9"/>
        <v>5.7349999999999996E-3</v>
      </c>
      <c r="T71" s="21">
        <f>+'[21]2M'!$P$37/10^6</f>
        <v>1.1368E-2</v>
      </c>
      <c r="U71" s="21">
        <f>+'[21]3M'!$P$37/10^6</f>
        <v>1.7134E-2</v>
      </c>
      <c r="V71" s="21">
        <f>+'[21]4M'!$P$37/10^6</f>
        <v>2.2818000000000001E-2</v>
      </c>
      <c r="W71" s="21">
        <f>+'[21]5M'!$P$37/10^6</f>
        <v>2.7947E-2</v>
      </c>
      <c r="X71" s="21">
        <f>+'[21]6M'!$P$37/10^6</f>
        <v>3.3849999999999998E-2</v>
      </c>
      <c r="Y71" s="21">
        <f>+'[21]7M'!$P$37/10^6</f>
        <v>4.0221E-2</v>
      </c>
      <c r="Z71" s="21">
        <f>+'[21]8M'!$P$37/10^6</f>
        <v>4.6733999999999998E-2</v>
      </c>
      <c r="AA71" s="21">
        <f>+'[21]9M'!$P$37/10^6</f>
        <v>5.2852000000000003E-2</v>
      </c>
      <c r="AB71" s="21">
        <f>+'[21]10M'!$P$37/10^6</f>
        <v>5.9046000000000001E-2</v>
      </c>
      <c r="AC71" s="21">
        <f>+'[21]11M'!$P$37/10^6</f>
        <v>6.5156000000000006E-2</v>
      </c>
      <c r="AD71" s="21">
        <f>+'[21]12M'!$P$37/10^6</f>
        <v>7.0959999999999995E-2</v>
      </c>
    </row>
    <row r="72" spans="1:30" customFormat="1" x14ac:dyDescent="0.2">
      <c r="A72" s="10">
        <v>1014</v>
      </c>
      <c r="B72" s="10" t="s">
        <v>23</v>
      </c>
      <c r="C72" s="21">
        <f>+'[20]22'!$E$37/10^6</f>
        <v>0.30607600000000001</v>
      </c>
      <c r="D72" s="21">
        <f>+'[20]22'!$F$37/10^6</f>
        <v>0.28362100000000001</v>
      </c>
      <c r="E72" s="21">
        <f>+'[20]22'!$G$37/10^6</f>
        <v>0.34809499999999999</v>
      </c>
      <c r="F72" s="21">
        <f>+'[20]22'!$I$37/10^6</f>
        <v>0.26502700000000001</v>
      </c>
      <c r="G72" s="21">
        <f>+'[20]22'!$J$37/10^6</f>
        <v>0.17233999999999999</v>
      </c>
      <c r="H72" s="21">
        <f>+'[20]22'!$K$37/10^6</f>
        <v>0.40830899999999998</v>
      </c>
      <c r="I72" s="21">
        <f>+'[20]22'!$M$37/10^6</f>
        <v>0.21512800000000001</v>
      </c>
      <c r="J72" s="21">
        <f>+'[20]22'!$N$37/10^6</f>
        <v>0.20336499999999999</v>
      </c>
      <c r="K72" s="21">
        <f>+'[20]22'!$O$37/10^6</f>
        <v>0.19137499999999999</v>
      </c>
      <c r="L72" s="21">
        <f>+'[20]22'!$Q$37/10^6</f>
        <v>0.24081900000000001</v>
      </c>
      <c r="M72" s="21">
        <f>+'[20]22'!$R$37/10^6</f>
        <v>0.24427199999999999</v>
      </c>
      <c r="N72" s="21">
        <f>+'[20]22'!$S$37/10^6</f>
        <v>0.236484</v>
      </c>
      <c r="O72" s="22">
        <f t="shared" si="8"/>
        <v>3.1149109999999998</v>
      </c>
      <c r="Q72" s="10">
        <v>1014</v>
      </c>
      <c r="R72" s="10" t="s">
        <v>23</v>
      </c>
      <c r="S72" s="21">
        <f t="shared" si="9"/>
        <v>0.30607600000000001</v>
      </c>
      <c r="T72" s="21">
        <f>+'[21]2M'!$Q$37/10^6</f>
        <v>0.58969700000000003</v>
      </c>
      <c r="U72" s="21">
        <f>+'[21]3M'!$Q$37/10^6</f>
        <v>0.93779199999999996</v>
      </c>
      <c r="V72" s="21">
        <f>+'[21]4M'!$Q$37/10^6</f>
        <v>1.2028190000000001</v>
      </c>
      <c r="W72" s="21">
        <f>+'[21]5M'!$Q$37/10^6</f>
        <v>1.375159</v>
      </c>
      <c r="X72" s="21">
        <f>+'[21]6M'!$Q$37/10^6</f>
        <v>1.7834680000000001</v>
      </c>
      <c r="Y72" s="21">
        <f>+'[21]7M'!$Q$37/10^6</f>
        <v>1.998596</v>
      </c>
      <c r="Z72" s="21">
        <f>+'[21]8M'!$Q$37/10^6</f>
        <v>2.2019609999999998</v>
      </c>
      <c r="AA72" s="21">
        <f>+'[21]9M'!$Q$37/10^6</f>
        <v>2.3933360000000001</v>
      </c>
      <c r="AB72" s="21">
        <f>+'[21]10M'!$Q$37/10^6</f>
        <v>2.6341549999999998</v>
      </c>
      <c r="AC72" s="21">
        <f>+'[21]11M'!$Q$37/10^6</f>
        <v>2.8784269999999998</v>
      </c>
      <c r="AD72" s="21">
        <f>+'[21]12M'!$Q$37/10^6</f>
        <v>3.1149110000000002</v>
      </c>
    </row>
    <row r="73" spans="1:30" customFormat="1" x14ac:dyDescent="0.2">
      <c r="A73" s="10">
        <v>1015</v>
      </c>
      <c r="B73" s="10" t="s">
        <v>24</v>
      </c>
      <c r="C73" s="21">
        <f>+'[20]23'!$E$37/10^6</f>
        <v>2.223E-2</v>
      </c>
      <c r="D73" s="21">
        <f>+'[20]23'!$F$37/10^6</f>
        <v>1.9963999999999999E-2</v>
      </c>
      <c r="E73" s="21">
        <f>+'[20]23'!$G$37/10^6</f>
        <v>2.0885000000000001E-2</v>
      </c>
      <c r="F73" s="21">
        <f>+'[20]23'!$I$37/10^6</f>
        <v>2.3164000000000001E-2</v>
      </c>
      <c r="G73" s="21">
        <f>+'[20]23'!$J$37/10^6</f>
        <v>1.9670770000000004E-2</v>
      </c>
      <c r="H73" s="21">
        <f>+'[20]23'!$K$37/10^6</f>
        <v>2.0222E-2</v>
      </c>
      <c r="I73" s="21">
        <f>+'[20]23'!$M$37/10^6</f>
        <v>2.4205000000000001E-2</v>
      </c>
      <c r="J73" s="21">
        <f>+'[20]23'!$N$37/10^6</f>
        <v>1.8638999999999999E-2</v>
      </c>
      <c r="K73" s="21">
        <f>+'[20]23'!$O$37/10^6</f>
        <v>1.8284999999999999E-2</v>
      </c>
      <c r="L73" s="21">
        <f>+'[20]23'!$Q$37/10^6</f>
        <v>1.7699160000000002E-2</v>
      </c>
      <c r="M73" s="21">
        <f>+'[20]23'!$R$37/10^6</f>
        <v>1.6820999999999999E-2</v>
      </c>
      <c r="N73" s="21">
        <f>+'[20]23'!$S$37/10^6</f>
        <v>1.6372000000000001E-2</v>
      </c>
      <c r="O73" s="22">
        <f t="shared" si="8"/>
        <v>0.23815692999999999</v>
      </c>
      <c r="Q73" s="10">
        <v>1015</v>
      </c>
      <c r="R73" s="10" t="s">
        <v>24</v>
      </c>
      <c r="S73" s="21">
        <f t="shared" si="9"/>
        <v>2.223E-2</v>
      </c>
      <c r="T73" s="21">
        <f>+'[21]2M'!$R$37/10^6</f>
        <v>4.2194000000000002E-2</v>
      </c>
      <c r="U73" s="21">
        <f>+'[21]3M'!$R$37/10^6</f>
        <v>6.3078999999999996E-2</v>
      </c>
      <c r="V73" s="21">
        <f>+'[21]4M'!$R$37/10^6</f>
        <v>8.6243E-2</v>
      </c>
      <c r="W73" s="21">
        <f>+'[21]5M'!$R$37/10^6</f>
        <v>0.10591377000000002</v>
      </c>
      <c r="X73" s="21">
        <f>+'[21]6M'!$R$37/10^6</f>
        <v>0.12613577000000001</v>
      </c>
      <c r="Y73" s="21">
        <f>+'[21]7M'!$R$37/10^6</f>
        <v>0.15034077000000001</v>
      </c>
      <c r="Z73" s="21">
        <f>+'[21]8M'!$R$37/10^6</f>
        <v>0.16897977000000003</v>
      </c>
      <c r="AA73" s="21">
        <f>+'[21]9M'!$R$37/10^6</f>
        <v>0.18726477000000002</v>
      </c>
      <c r="AB73" s="21">
        <f>+'[21]10M'!$R$37/10^6</f>
        <v>0.20496393000000004</v>
      </c>
      <c r="AC73" s="21">
        <f>+'[21]11M'!$R$37/10^6</f>
        <v>0.22178493000000016</v>
      </c>
      <c r="AD73" s="21">
        <f>+'[21]12M'!$R$37/10^6</f>
        <v>0.23815693000000016</v>
      </c>
    </row>
    <row r="74" spans="1:30" customFormat="1" x14ac:dyDescent="0.2">
      <c r="A74" s="10">
        <v>1016</v>
      </c>
      <c r="B74" s="10" t="s">
        <v>25</v>
      </c>
      <c r="C74" s="21">
        <f>+'[20]24'!$E$37/10^6</f>
        <v>8.2664279999999993E-2</v>
      </c>
      <c r="D74" s="21">
        <f>+'[20]24'!$F$37/10^6</f>
        <v>7.6501630000000001E-2</v>
      </c>
      <c r="E74" s="21">
        <f>+'[20]24'!$G$37/10^6</f>
        <v>9.0176289999999992E-2</v>
      </c>
      <c r="F74" s="21">
        <f>+'[20]24'!$I$37/10^6</f>
        <v>8.1185649999999998E-2</v>
      </c>
      <c r="G74" s="21">
        <f>+'[20]24'!$J$37/10^6</f>
        <v>5.9483849999999998E-2</v>
      </c>
      <c r="H74" s="21">
        <f>+'[20]24'!$K$37/10^6</f>
        <v>0.10693548</v>
      </c>
      <c r="I74" s="21">
        <f>+'[20]24'!$M$37/10^6</f>
        <v>9.2142669999999996E-2</v>
      </c>
      <c r="J74" s="21">
        <f>+'[20]24'!$N$37/10^6</f>
        <v>8.0055840000000003E-2</v>
      </c>
      <c r="K74" s="21">
        <f>+'[20]24'!$O$37/10^6</f>
        <v>9.4979279999999999E-2</v>
      </c>
      <c r="L74" s="21">
        <f>+'[20]24'!$Q$37/10^6</f>
        <v>9.5175820000000008E-2</v>
      </c>
      <c r="M74" s="21">
        <f>+'[20]24'!$R$37/10^6</f>
        <v>0.1015316</v>
      </c>
      <c r="N74" s="21">
        <f>+'[20]24'!$S$37/10^6</f>
        <v>9.8832460000000011E-2</v>
      </c>
      <c r="O74" s="22">
        <f t="shared" si="8"/>
        <v>1.0596648499999999</v>
      </c>
      <c r="Q74" s="10">
        <v>1016</v>
      </c>
      <c r="R74" s="10" t="s">
        <v>25</v>
      </c>
      <c r="S74" s="21">
        <f t="shared" si="9"/>
        <v>8.2664279999999993E-2</v>
      </c>
      <c r="T74" s="21">
        <f>+'[21]2M'!$S$37/10^6</f>
        <v>0.15916590999999999</v>
      </c>
      <c r="U74" s="21">
        <f>+'[21]3M'!$S$37/10^6</f>
        <v>0.24934220000000001</v>
      </c>
      <c r="V74" s="21">
        <f>+'[21]4M'!$S$37/10^6</f>
        <v>0.33052784999999996</v>
      </c>
      <c r="W74" s="21">
        <f>+'[21]5M'!$S$37/10^6</f>
        <v>0.39001170000000002</v>
      </c>
      <c r="X74" s="21">
        <f>+'[21]6M'!$S$37/10^6</f>
        <v>0.49694717999999999</v>
      </c>
      <c r="Y74" s="21">
        <f>+'[21]7M'!$S$37/10^6</f>
        <v>0.58908985000000003</v>
      </c>
      <c r="Z74" s="21">
        <f>+'[21]8M'!$S$37/10^6</f>
        <v>0.6691456899999999</v>
      </c>
      <c r="AA74" s="21">
        <f>+'[21]9M'!$S$37/10^6</f>
        <v>0.76412497000000001</v>
      </c>
      <c r="AB74" s="21">
        <f>+'[21]10M'!$S$37/10^6</f>
        <v>0.85930079000000004</v>
      </c>
      <c r="AC74" s="21">
        <f>+'[21]11M'!$S$37/10^6</f>
        <v>0.96083238999999998</v>
      </c>
      <c r="AD74" s="21">
        <f>+'[21]12M'!$S$37/10^6</f>
        <v>1.0596648500000001</v>
      </c>
    </row>
    <row r="75" spans="1:30" customFormat="1" x14ac:dyDescent="0.2">
      <c r="A75" s="10">
        <v>1017</v>
      </c>
      <c r="B75" s="10" t="s">
        <v>26</v>
      </c>
      <c r="C75" s="21">
        <f>+'[20]25'!$E$37/10^6</f>
        <v>0.153609</v>
      </c>
      <c r="D75" s="21">
        <f>+'[20]25'!$F$37/10^6</f>
        <v>0.149038</v>
      </c>
      <c r="E75" s="21">
        <f>+'[20]25'!$G$37/10^6</f>
        <v>0.173903</v>
      </c>
      <c r="F75" s="21">
        <f>+'[20]25'!$I$37/10^6</f>
        <v>0.16820199999999999</v>
      </c>
      <c r="G75" s="21">
        <f>+'[20]25'!$J$37/10^6</f>
        <v>0.11110299999999999</v>
      </c>
      <c r="H75" s="21">
        <f>+'[20]25'!$K$37/10^6</f>
        <v>0.15760099999999999</v>
      </c>
      <c r="I75" s="21">
        <f>+'[20]25'!$M$37/10^6</f>
        <v>0.114582</v>
      </c>
      <c r="J75" s="21">
        <f>+'[20]25'!$N$37/10^6</f>
        <v>0.110372</v>
      </c>
      <c r="K75" s="21">
        <f>+'[20]25'!$O$37/10^6</f>
        <v>0.121347</v>
      </c>
      <c r="L75" s="21">
        <f>+'[20]25'!$Q$37/10^6</f>
        <v>0.11775099999999999</v>
      </c>
      <c r="M75" s="21">
        <f>+'[20]25'!$R$37/10^6</f>
        <v>0.10986</v>
      </c>
      <c r="N75" s="21">
        <f>+'[20]25'!$S$37/10^6</f>
        <v>9.8776000000000003E-2</v>
      </c>
      <c r="O75" s="22">
        <f t="shared" si="8"/>
        <v>1.586144</v>
      </c>
      <c r="Q75" s="10">
        <v>1017</v>
      </c>
      <c r="R75" s="10" t="s">
        <v>26</v>
      </c>
      <c r="S75" s="21">
        <f t="shared" si="9"/>
        <v>0.153609</v>
      </c>
      <c r="T75" s="21">
        <f>+'[21]2M'!$T$37/10^6</f>
        <v>0.302647</v>
      </c>
      <c r="U75" s="21">
        <f>+'[21]3M'!$T$37/10^6</f>
        <v>0.47654999999999997</v>
      </c>
      <c r="V75" s="21">
        <f>+'[21]4M'!$T$37/10^6</f>
        <v>0.64475199999999999</v>
      </c>
      <c r="W75" s="21">
        <f>+'[21]5M'!$T$37/10^6</f>
        <v>0.75585500000000005</v>
      </c>
      <c r="X75" s="21">
        <f>+'[21]6M'!$T$37/10^6</f>
        <v>0.91345600000000005</v>
      </c>
      <c r="Y75" s="21">
        <f>+'[21]7M'!$T$37/10^6</f>
        <v>1.028038</v>
      </c>
      <c r="Z75" s="21">
        <f>+'[21]8M'!$T$37/10^6</f>
        <v>1.1384099999999999</v>
      </c>
      <c r="AA75" s="21">
        <f>+'[21]9M'!$T$37/10^6</f>
        <v>1.259757</v>
      </c>
      <c r="AB75" s="21">
        <f>+'[21]10M'!$T$37/10^6</f>
        <v>1.377508</v>
      </c>
      <c r="AC75" s="21">
        <f>+'[21]11M'!$T$37/10^6</f>
        <v>1.487368</v>
      </c>
      <c r="AD75" s="21">
        <f>+'[21]12M'!$T$37/10^6</f>
        <v>1.586144</v>
      </c>
    </row>
    <row r="76" spans="1:30" customFormat="1" x14ac:dyDescent="0.2">
      <c r="A76" s="10">
        <v>1018</v>
      </c>
      <c r="B76" s="10" t="s">
        <v>27</v>
      </c>
      <c r="C76" s="21">
        <f>+'[20]26'!$E$37/10^6</f>
        <v>4.7060999999999999E-2</v>
      </c>
      <c r="D76" s="21">
        <f>+'[20]26'!$F$37/10^6</f>
        <v>4.7946999999999997E-2</v>
      </c>
      <c r="E76" s="21">
        <f>+'[20]26'!$G$37/10^6</f>
        <v>4.8511220000000001E-2</v>
      </c>
      <c r="F76" s="21">
        <f>+'[20]26'!$I$37/10^6</f>
        <v>5.0892E-2</v>
      </c>
      <c r="G76" s="21">
        <f>+'[20]26'!$J$37/10^6</f>
        <v>4.6544000000000002E-2</v>
      </c>
      <c r="H76" s="21">
        <f>+'[20]26'!$K$37/10^6</f>
        <v>4.3678000000000002E-2</v>
      </c>
      <c r="I76" s="21">
        <f>+'[20]26'!$M$37/10^6</f>
        <v>5.4626000000000001E-2</v>
      </c>
      <c r="J76" s="21">
        <f>+'[20]26'!$N$37/10^6</f>
        <v>5.8035000000000003E-2</v>
      </c>
      <c r="K76" s="21">
        <f>+'[20]26'!$O$37/10^6</f>
        <v>5.3903359999999997E-2</v>
      </c>
      <c r="L76" s="21">
        <f>+'[20]26'!$Q$37/10^6</f>
        <v>5.724489E-2</v>
      </c>
      <c r="M76" s="21">
        <f>+'[20]26'!$R$37/10^6</f>
        <v>6.0366000000000003E-2</v>
      </c>
      <c r="N76" s="21">
        <f>+'[20]26'!$S$37/10^6</f>
        <v>5.7851760000000002E-2</v>
      </c>
      <c r="O76" s="22">
        <f t="shared" si="8"/>
        <v>0.62666023000000015</v>
      </c>
      <c r="Q76" s="10">
        <v>1018</v>
      </c>
      <c r="R76" s="10" t="s">
        <v>27</v>
      </c>
      <c r="S76" s="21">
        <f t="shared" si="9"/>
        <v>4.7060999999999999E-2</v>
      </c>
      <c r="T76" s="21">
        <f>+'[21]2M'!$U$37/10^6</f>
        <v>9.5007999999999995E-2</v>
      </c>
      <c r="U76" s="21">
        <f>+'[21]3M'!$U$37/10^6</f>
        <v>0.14351922</v>
      </c>
      <c r="V76" s="21">
        <f>+'[21]4M'!$U$37/10^6</f>
        <v>0.19441122</v>
      </c>
      <c r="W76" s="21">
        <f>+'[21]5M'!$U$37/10^6</f>
        <v>0.24095522</v>
      </c>
      <c r="X76" s="21">
        <f>+'[21]6M'!$U$37/10^6</f>
        <v>0.28463321999999996</v>
      </c>
      <c r="Y76" s="21">
        <f>+'[21]7M'!$U$37/10^6</f>
        <v>0.33925921999999997</v>
      </c>
      <c r="Z76" s="21">
        <f>+'[21]8M'!$U$37/10^6</f>
        <v>0.39729421999999998</v>
      </c>
      <c r="AA76" s="21">
        <f>+'[21]9M'!$U$37/10^6</f>
        <v>0.45119758000000004</v>
      </c>
      <c r="AB76" s="21">
        <f>+'[21]10M'!$U$37/10^6</f>
        <v>0.50844246999999998</v>
      </c>
      <c r="AC76" s="21">
        <f>+'[21]11M'!$U$37/10^6</f>
        <v>0.56880847000000001</v>
      </c>
      <c r="AD76" s="21">
        <f>+'[21]12M'!$U$37/10^6</f>
        <v>0.62666022999999993</v>
      </c>
    </row>
    <row r="77" spans="1:30" customFormat="1" x14ac:dyDescent="0.2">
      <c r="A77" s="10">
        <v>1019</v>
      </c>
      <c r="B77" s="10" t="s">
        <v>28</v>
      </c>
      <c r="C77" s="21">
        <f>+'[20]27'!$E$37/10^6</f>
        <v>1.8252999999999998E-2</v>
      </c>
      <c r="D77" s="21">
        <f>+'[20]27'!$F$37/10^6</f>
        <v>2.4438000000000001E-2</v>
      </c>
      <c r="E77" s="21">
        <f>+'[20]27'!$G$37/10^6</f>
        <v>2.2658999999999999E-2</v>
      </c>
      <c r="F77" s="21">
        <f>+'[20]27'!$I$37/10^6</f>
        <v>1.5035E-2</v>
      </c>
      <c r="G77" s="21">
        <f>+'[20]27'!$J$37/10^6</f>
        <v>1.0253999999999999E-2</v>
      </c>
      <c r="H77" s="21">
        <f>+'[20]27'!$K$37/10^6</f>
        <v>2.7237000000000001E-2</v>
      </c>
      <c r="I77" s="21">
        <f>+'[20]27'!$M$37/10^6</f>
        <v>1.6003E-2</v>
      </c>
      <c r="J77" s="21">
        <f>+'[20]27'!$N$37/10^6</f>
        <v>1.5939999999999999E-2</v>
      </c>
      <c r="K77" s="21">
        <f>+'[20]27'!$O$37/10^6</f>
        <v>1.9359999999999999E-2</v>
      </c>
      <c r="L77" s="21">
        <f>+'[20]27'!$Q$37/10^6</f>
        <v>2.232E-2</v>
      </c>
      <c r="M77" s="21">
        <f>+'[20]27'!$R$37/10^6</f>
        <v>2.4562E-2</v>
      </c>
      <c r="N77" s="21">
        <f>+'[20]27'!$S$37/10^6</f>
        <v>2.4451000000000001E-2</v>
      </c>
      <c r="O77" s="22">
        <f t="shared" si="8"/>
        <v>0.24051199999999998</v>
      </c>
      <c r="Q77" s="10">
        <v>1019</v>
      </c>
      <c r="R77" s="10" t="s">
        <v>28</v>
      </c>
      <c r="S77" s="21">
        <f t="shared" si="9"/>
        <v>1.8252999999999998E-2</v>
      </c>
      <c r="T77" s="21">
        <f>+'[21]2M'!$V$37/10^6</f>
        <v>4.2691E-2</v>
      </c>
      <c r="U77" s="21">
        <f>+'[21]3M'!$V$37/10^6</f>
        <v>6.5350000000000005E-2</v>
      </c>
      <c r="V77" s="21">
        <f>+'[21]4M'!$V$37/10^6</f>
        <v>8.0384999999999998E-2</v>
      </c>
      <c r="W77" s="21">
        <f>+'[21]5M'!$V$37/10^6</f>
        <v>9.0638999999999997E-2</v>
      </c>
      <c r="X77" s="21">
        <f>+'[21]6M'!$V$37/10^6</f>
        <v>0.11787599999999999</v>
      </c>
      <c r="Y77" s="21">
        <f>+'[21]7M'!$V$37/10^6</f>
        <v>0.133879</v>
      </c>
      <c r="Z77" s="21">
        <f>+'[21]8M'!$V$37/10^6</f>
        <v>0.14981900000000001</v>
      </c>
      <c r="AA77" s="21">
        <f>+'[21]9M'!$V$37/10^6</f>
        <v>0.169179</v>
      </c>
      <c r="AB77" s="21">
        <f>+'[21]10M'!$V$37/10^6</f>
        <v>0.191499</v>
      </c>
      <c r="AC77" s="21">
        <f>+'[21]11M'!$V$37/10^6</f>
        <v>0.216061</v>
      </c>
      <c r="AD77" s="21">
        <f>+'[21]12M'!$V$37/10^6</f>
        <v>0.240512</v>
      </c>
    </row>
    <row r="78" spans="1:30" customFormat="1" x14ac:dyDescent="0.2">
      <c r="A78" s="10">
        <v>1020</v>
      </c>
      <c r="B78" s="10" t="s">
        <v>29</v>
      </c>
      <c r="C78" s="21">
        <f>+'[20]28'!$E$37/10^6</f>
        <v>0.19911799999999999</v>
      </c>
      <c r="D78" s="21">
        <f>+'[20]28'!$F$37/10^6</f>
        <v>0.20896706999999995</v>
      </c>
      <c r="E78" s="21">
        <f>+'[20]28'!$G$37/10^6</f>
        <v>0.20898819000000007</v>
      </c>
      <c r="F78" s="21">
        <f>+'[20]28'!$I$37/10^6</f>
        <v>0.18550106999999996</v>
      </c>
      <c r="G78" s="21">
        <f>+'[20]28'!$J$37/10^6</f>
        <v>0.10861878000000003</v>
      </c>
      <c r="H78" s="21">
        <f>+'[20]28'!$K$37/10^6</f>
        <v>0.16944254000000003</v>
      </c>
      <c r="I78" s="21">
        <f>+'[20]28'!$M$37/10^6</f>
        <v>0.12703258000000001</v>
      </c>
      <c r="J78" s="21">
        <f>+'[20]28'!$N$37/10^6</f>
        <v>0.14954510999999993</v>
      </c>
      <c r="K78" s="21">
        <f>+'[20]28'!$O$37/10^6</f>
        <v>0.13140903999999998</v>
      </c>
      <c r="L78" s="21">
        <f>+'[20]28'!$Q$37/10^6</f>
        <v>0.14849434999999997</v>
      </c>
      <c r="M78" s="21">
        <f>+'[20]28'!$R$37/10^6</f>
        <v>0.13463944</v>
      </c>
      <c r="N78" s="21">
        <f>+'[20]28'!$S$37/10^6</f>
        <v>0.12274653000000003</v>
      </c>
      <c r="O78" s="22">
        <f t="shared" si="8"/>
        <v>1.8945026999999999</v>
      </c>
      <c r="Q78" s="10">
        <v>1020</v>
      </c>
      <c r="R78" s="10" t="s">
        <v>29</v>
      </c>
      <c r="S78" s="21">
        <f t="shared" si="9"/>
        <v>0.19911799999999999</v>
      </c>
      <c r="T78" s="21">
        <f>+'[21]2M'!$W$37/10^6</f>
        <v>0.40808506999999983</v>
      </c>
      <c r="U78" s="21">
        <f>+'[21]3M'!$W$37/10^6</f>
        <v>0.61707325999999973</v>
      </c>
      <c r="V78" s="21">
        <f>+'[21]4M'!$W$37/10^6</f>
        <v>0.80257432999999956</v>
      </c>
      <c r="W78" s="21">
        <f>+'[21]5M'!$W$37/10^6</f>
        <v>0.91119310999999936</v>
      </c>
      <c r="X78" s="21">
        <f>+'[21]6M'!$W$37/10^6</f>
        <v>1.0806356499999994</v>
      </c>
      <c r="Y78" s="21">
        <f>+'[21]7M'!$W$37/10^6</f>
        <v>1.2076682299999995</v>
      </c>
      <c r="Z78" s="21">
        <f>+'[21]8M'!$W$37/10^6</f>
        <v>1.3572133399999999</v>
      </c>
      <c r="AA78" s="21">
        <f>+'[21]9M'!$W$37/10^6</f>
        <v>1.4886223799999998</v>
      </c>
      <c r="AB78" s="21">
        <f>+'[21]10M'!$W$37/10^6</f>
        <v>1.6371167299999996</v>
      </c>
      <c r="AC78" s="21">
        <f>+'[21]11M'!$W$37/10^6</f>
        <v>1.77175617</v>
      </c>
      <c r="AD78" s="21">
        <f>+'[21]12M'!$W$37/10^6</f>
        <v>1.8945027000000001</v>
      </c>
    </row>
    <row r="79" spans="1:30" customFormat="1" x14ac:dyDescent="0.2">
      <c r="A79" s="10">
        <v>1021</v>
      </c>
      <c r="B79" s="10" t="s">
        <v>30</v>
      </c>
      <c r="C79" s="21">
        <f>+'[20]29'!$E$37/10^6</f>
        <v>4.9423680000000011E-2</v>
      </c>
      <c r="D79" s="21">
        <f>+'[20]29'!$F$37/10^6</f>
        <v>4.5126480000000017E-2</v>
      </c>
      <c r="E79" s="21">
        <f>+'[20]29'!$G$37/10^6</f>
        <v>4.8368410000000008E-2</v>
      </c>
      <c r="F79" s="21">
        <f>+'[20]29'!$I$37/10^6</f>
        <v>3.8593580000000002E-2</v>
      </c>
      <c r="G79" s="21">
        <f>+'[20]29'!$J$37/10^6</f>
        <v>3.030490000000001E-2</v>
      </c>
      <c r="H79" s="21">
        <f>+'[20]29'!$K$37/10^6</f>
        <v>4.6125279999999991E-2</v>
      </c>
      <c r="I79" s="21">
        <f>+'[20]29'!$M$37/10^6</f>
        <v>3.9463620000000012E-2</v>
      </c>
      <c r="J79" s="21">
        <f>+'[20]29'!$N$37/10^6</f>
        <v>4.1752719999999986E-2</v>
      </c>
      <c r="K79" s="21">
        <f>+'[20]29'!$O$37/10^6</f>
        <v>5.0323899999999991E-2</v>
      </c>
      <c r="L79" s="21">
        <f>+'[20]29'!$Q$37/10^6</f>
        <v>5.5895089999999988E-2</v>
      </c>
      <c r="M79" s="21">
        <f>+'[20]29'!$R$37/10^6</f>
        <v>6.1776360000000002E-2</v>
      </c>
      <c r="N79" s="21">
        <f>+'[20]29'!$S$37/10^6</f>
        <v>5.6906550000000007E-2</v>
      </c>
      <c r="O79" s="22">
        <f t="shared" si="8"/>
        <v>0.56406056999999998</v>
      </c>
      <c r="Q79" s="10">
        <v>1021</v>
      </c>
      <c r="R79" s="10" t="s">
        <v>30</v>
      </c>
      <c r="S79" s="21">
        <f t="shared" si="9"/>
        <v>4.9423680000000011E-2</v>
      </c>
      <c r="T79" s="21">
        <f>+'[21]2M'!$X$37/10^6</f>
        <v>9.4550160000000036E-2</v>
      </c>
      <c r="U79" s="21">
        <f>+'[21]3M'!$X$37/10^6</f>
        <v>0.14291856999999999</v>
      </c>
      <c r="V79" s="21">
        <f>+'[21]4M'!$X$37/10^6</f>
        <v>0.18151214999999996</v>
      </c>
      <c r="W79" s="21">
        <f>+'[21]5M'!$X$37/10^6</f>
        <v>0.21181704999999998</v>
      </c>
      <c r="X79" s="21">
        <f>+'[21]6M'!$X$37/10^6</f>
        <v>0.25794232999999994</v>
      </c>
      <c r="Y79" s="21">
        <f>+'[21]7M'!$X$37/10^6</f>
        <v>0.29740594999999997</v>
      </c>
      <c r="Z79" s="21">
        <f>+'[21]8M'!$X$37/10^6</f>
        <v>0.33915866999999994</v>
      </c>
      <c r="AA79" s="21">
        <f>+'[21]9M'!$X$37/10^6</f>
        <v>0.38948256999999981</v>
      </c>
      <c r="AB79" s="21">
        <f>+'[21]10M'!$X$37/10^6</f>
        <v>0.44537765999999984</v>
      </c>
      <c r="AC79" s="21">
        <f>+'[21]11M'!$X$37/10^6</f>
        <v>0.50715401999999987</v>
      </c>
      <c r="AD79" s="21">
        <f>+'[21]12M'!$X$37/10^6</f>
        <v>0.56406056999999987</v>
      </c>
    </row>
    <row r="80" spans="1:30" customFormat="1" x14ac:dyDescent="0.2">
      <c r="A80" s="10">
        <v>1022</v>
      </c>
      <c r="B80" s="10" t="s">
        <v>31</v>
      </c>
      <c r="C80" s="21">
        <f>+'[20]30'!$E$37/10^6</f>
        <v>0.13259699999999999</v>
      </c>
      <c r="D80" s="21">
        <f>+'[20]30'!$F$37/10^6</f>
        <v>9.4008999999999995E-2</v>
      </c>
      <c r="E80" s="21">
        <f>+'[20]30'!$G$37/10^6</f>
        <v>0.132609</v>
      </c>
      <c r="F80" s="21">
        <f>+'[20]30'!$I$37/10^6</f>
        <v>0.129272</v>
      </c>
      <c r="G80" s="21">
        <f>+'[20]30'!$J$37/10^6</f>
        <v>9.3492000000000006E-2</v>
      </c>
      <c r="H80" s="21">
        <f>+'[20]30'!$K$37/10^6</f>
        <v>0.16722500000000001</v>
      </c>
      <c r="I80" s="21">
        <f>+'[20]30'!$M$37/10^6</f>
        <v>0.104439</v>
      </c>
      <c r="J80" s="21">
        <f>+'[20]30'!$N$37/10^6</f>
        <v>0.11237</v>
      </c>
      <c r="K80" s="21">
        <f>+'[20]30'!$O$37/10^6</f>
        <v>0.14676800000000001</v>
      </c>
      <c r="L80" s="21">
        <f>+'[20]30'!$Q$37/10^6</f>
        <v>0.12736600000000001</v>
      </c>
      <c r="M80" s="21">
        <f>+'[20]30'!$R$37/10^6</f>
        <v>0.133303</v>
      </c>
      <c r="N80" s="21">
        <f>+'[20]30'!$S$37/10^6</f>
        <v>0.101079</v>
      </c>
      <c r="O80" s="22">
        <f t="shared" si="8"/>
        <v>1.474529</v>
      </c>
      <c r="Q80" s="10">
        <v>1022</v>
      </c>
      <c r="R80" s="10" t="s">
        <v>31</v>
      </c>
      <c r="S80" s="21">
        <f t="shared" si="9"/>
        <v>0.13259699999999999</v>
      </c>
      <c r="T80" s="21">
        <f>+'[21]2M'!$Y$37/10^6</f>
        <v>0.226606</v>
      </c>
      <c r="U80" s="21">
        <f>+'[21]3M'!$Y$37/10^6</f>
        <v>0.35921500000000001</v>
      </c>
      <c r="V80" s="21">
        <f>+'[21]4M'!$Y$37/10^6</f>
        <v>0.488487</v>
      </c>
      <c r="W80" s="21">
        <f>+'[21]5M'!$Y$37/10^6</f>
        <v>0.58197900000000002</v>
      </c>
      <c r="X80" s="21">
        <f>+'[21]6M'!$Y$37/10^6</f>
        <v>0.74920399999999998</v>
      </c>
      <c r="Y80" s="21">
        <f>+'[21]7M'!$Y$37/10^6</f>
        <v>0.85364300000000004</v>
      </c>
      <c r="Z80" s="21">
        <f>+'[21]8M'!$Y$37/10^6</f>
        <v>0.96601300000000001</v>
      </c>
      <c r="AA80" s="21">
        <f>+'[21]9M'!$Y$37/10^6</f>
        <v>1.112781</v>
      </c>
      <c r="AB80" s="21">
        <f>+'[21]10M'!$Y$37/10^6</f>
        <v>1.2401470000000001</v>
      </c>
      <c r="AC80" s="21">
        <f>+'[21]11M'!$Y$37/10^6</f>
        <v>1.3734500000000001</v>
      </c>
      <c r="AD80" s="21">
        <f>+'[21]12M'!$Y$37/10^6</f>
        <v>1.474529</v>
      </c>
    </row>
    <row r="81" spans="1:31" customFormat="1" x14ac:dyDescent="0.2">
      <c r="A81" s="10">
        <v>1023</v>
      </c>
      <c r="B81" s="10" t="s">
        <v>32</v>
      </c>
      <c r="C81" s="21">
        <f>+'[20]31'!$E$37/10^6</f>
        <v>4.0833000000000001E-2</v>
      </c>
      <c r="D81" s="21">
        <f>+'[20]31'!$F$37/10^6</f>
        <v>3.3863999999999998E-2</v>
      </c>
      <c r="E81" s="21">
        <f>+'[20]31'!$G$37/10^6</f>
        <v>4.4796000000000002E-2</v>
      </c>
      <c r="F81" s="21">
        <f>+'[20]31'!$I$37/10^6</f>
        <v>3.5250999999999998E-2</v>
      </c>
      <c r="G81" s="21">
        <f>+'[20]31'!$J$37/10^6</f>
        <v>2.7333E-2</v>
      </c>
      <c r="H81" s="21">
        <f>+'[20]31'!$K$37/10^6</f>
        <v>4.5895999999999999E-2</v>
      </c>
      <c r="I81" s="21">
        <f>+'[20]31'!$M$37/10^6</f>
        <v>2.8466000000000002E-2</v>
      </c>
      <c r="J81" s="21">
        <f>+'[20]31'!$N$37/10^6</f>
        <v>3.1462999999999998E-2</v>
      </c>
      <c r="K81" s="21">
        <f>+'[20]31'!$O$37/10^6</f>
        <v>2.8603E-2</v>
      </c>
      <c r="L81" s="21">
        <f>+'[20]31'!$Q$37/10^6</f>
        <v>4.2438999999999998E-2</v>
      </c>
      <c r="M81" s="21">
        <f>+'[20]31'!$R$37/10^6</f>
        <v>4.4859999999999997E-2</v>
      </c>
      <c r="N81" s="21">
        <f>+'[20]31'!$S$37/10^6</f>
        <v>4.1063000000000002E-2</v>
      </c>
      <c r="O81" s="22">
        <f t="shared" si="8"/>
        <v>0.44486700000000001</v>
      </c>
      <c r="Q81" s="10">
        <v>1023</v>
      </c>
      <c r="R81" s="10" t="s">
        <v>32</v>
      </c>
      <c r="S81" s="21">
        <f t="shared" si="9"/>
        <v>4.0833000000000001E-2</v>
      </c>
      <c r="T81" s="21">
        <f>+'[21]2M'!$Z$37/10^6</f>
        <v>7.4697E-2</v>
      </c>
      <c r="U81" s="21">
        <f>+'[21]3M'!$Z$37/10^6</f>
        <v>0.119493</v>
      </c>
      <c r="V81" s="21">
        <f>+'[21]4M'!$Z$37/10^6</f>
        <v>0.15474399999999999</v>
      </c>
      <c r="W81" s="21">
        <f>+'[21]5M'!$Z$37/10^6</f>
        <v>0.18207699999999999</v>
      </c>
      <c r="X81" s="21">
        <f>+'[21]6M'!$Z$37/10^6</f>
        <v>0.22797300000000001</v>
      </c>
      <c r="Y81" s="21">
        <f>+'[21]7M'!$Z$37/10^6</f>
        <v>0.25643899999999997</v>
      </c>
      <c r="Z81" s="21">
        <f>+'[21]8M'!$Z$37/10^6</f>
        <v>0.28790199999999999</v>
      </c>
      <c r="AA81" s="21">
        <f>+'[21]9M'!$Z$37/10^6</f>
        <v>0.31650499999999998</v>
      </c>
      <c r="AB81" s="21">
        <f>+'[21]10M'!$Z$37/10^6</f>
        <v>0.35894399999999999</v>
      </c>
      <c r="AC81" s="21">
        <f>+'[21]11M'!$Z$37/10^6</f>
        <v>0.403804</v>
      </c>
      <c r="AD81" s="21">
        <f>+'[21]12M'!$Z$37/10^6</f>
        <v>0.44486700000000001</v>
      </c>
    </row>
    <row r="82" spans="1:31" customFormat="1" x14ac:dyDescent="0.2">
      <c r="A82" s="10">
        <v>1024</v>
      </c>
      <c r="B82" s="10" t="s">
        <v>33</v>
      </c>
      <c r="C82" s="21">
        <f>+'[20]32'!$E$37/10^6</f>
        <v>0.345688</v>
      </c>
      <c r="D82" s="21">
        <f>+'[20]32'!$F$37/10^6</f>
        <v>0.31084372999999998</v>
      </c>
      <c r="E82" s="21">
        <f>+'[20]32'!$G$37/10^6</f>
        <v>0.41899028000000005</v>
      </c>
      <c r="F82" s="21">
        <f>+'[20]32'!$I$37/10^6</f>
        <v>0.35209143999999992</v>
      </c>
      <c r="G82" s="21">
        <f>+'[20]32'!$J$37/10^6</f>
        <v>0.23963666</v>
      </c>
      <c r="H82" s="21">
        <f>+'[20]32'!$K$37/10^6</f>
        <v>0.38464478000000002</v>
      </c>
      <c r="I82" s="21">
        <f>+'[20]32'!$M$37/10^6</f>
        <v>0.22258703000000002</v>
      </c>
      <c r="J82" s="21">
        <f>+'[20]32'!$N$37/10^6</f>
        <v>0.24721324</v>
      </c>
      <c r="K82" s="21">
        <f>+'[20]32'!$O$37/10^6</f>
        <v>0.14113100000000001</v>
      </c>
      <c r="L82" s="21">
        <f>+'[20]32'!$Q$37/10^6</f>
        <v>0.177485</v>
      </c>
      <c r="M82" s="21">
        <f>+'[20]32'!$R$37/10^6</f>
        <v>0.1729385</v>
      </c>
      <c r="N82" s="21">
        <f>+'[20]32'!$S$37/10^6</f>
        <v>0.16100500000000001</v>
      </c>
      <c r="O82" s="22">
        <f t="shared" si="8"/>
        <v>3.1742546599999999</v>
      </c>
      <c r="Q82" s="10">
        <v>1024</v>
      </c>
      <c r="R82" s="10" t="s">
        <v>33</v>
      </c>
      <c r="S82" s="21">
        <f t="shared" si="9"/>
        <v>0.345688</v>
      </c>
      <c r="T82" s="21">
        <f>+'[21]2M'!$AA$37/10^6</f>
        <v>0.65653172999999998</v>
      </c>
      <c r="U82" s="21">
        <f>+'[21]3M'!$AA$37/10^6</f>
        <v>1.07552201</v>
      </c>
      <c r="V82" s="21">
        <f>+'[21]4M'!$AA$37/10^6</f>
        <v>1.42761345</v>
      </c>
      <c r="W82" s="21">
        <f>+'[21]5M'!$AA$37/10^6</f>
        <v>1.6672501099999999</v>
      </c>
      <c r="X82" s="21">
        <f>+'[21]6M'!$AA$37/10^6</f>
        <v>2.0518948899999998</v>
      </c>
      <c r="Y82" s="21">
        <f>+'[21]7M'!$AA$37/10^6</f>
        <v>2.2744819199999999</v>
      </c>
      <c r="Z82" s="21">
        <f>+'[21]8M'!$AA$37/10^6</f>
        <v>2.5216951600000002</v>
      </c>
      <c r="AA82" s="21">
        <f>+'[21]9M'!$AA$37/10^6</f>
        <v>2.6628261600000003</v>
      </c>
      <c r="AB82" s="21">
        <f>+'[21]10M'!$AA$37/10^6</f>
        <v>2.8403111600000002</v>
      </c>
      <c r="AC82" s="21">
        <f>+'[21]11M'!$AA$37/10^6</f>
        <v>3.0132496600000001</v>
      </c>
      <c r="AD82" s="21">
        <f>+'[21]12M'!$AA$37/10^6</f>
        <v>3.1742546600000012</v>
      </c>
    </row>
    <row r="83" spans="1:31" customFormat="1" x14ac:dyDescent="0.2">
      <c r="A83" s="10">
        <v>1025</v>
      </c>
      <c r="B83" s="10" t="s">
        <v>34</v>
      </c>
      <c r="C83" s="21">
        <f>+'[20]33'!$E$37/10^6</f>
        <v>3.2259000000000003E-2</v>
      </c>
      <c r="D83" s="21">
        <f>+'[20]33'!$F$37/10^6</f>
        <v>2.7415999999999999E-2</v>
      </c>
      <c r="E83" s="21">
        <f>+'[20]33'!$G$37/10^6</f>
        <v>4.5755999999999998E-2</v>
      </c>
      <c r="F83" s="21">
        <f>+'[20]33'!$I$37/10^6</f>
        <v>4.1665000000000001E-2</v>
      </c>
      <c r="G83" s="21">
        <f>+'[20]33'!$J$37/10^6</f>
        <v>2.0698000000000001E-2</v>
      </c>
      <c r="H83" s="21">
        <f>+'[20]33'!$K$37/10^6</f>
        <v>5.3955999999999997E-2</v>
      </c>
      <c r="I83" s="21">
        <f>+'[20]33'!$M$37/10^6</f>
        <v>3.7139999999999999E-2</v>
      </c>
      <c r="J83" s="21">
        <f>+'[20]33'!$N$37/10^6</f>
        <v>3.8024000000000002E-2</v>
      </c>
      <c r="K83" s="21">
        <f>+'[20]33'!$O$37/10^6</f>
        <v>2.8782080000000002E-2</v>
      </c>
      <c r="L83" s="21">
        <f>+'[20]33'!$Q$37/10^6</f>
        <v>4.2371589999999994E-2</v>
      </c>
      <c r="M83" s="21">
        <f>+'[20]33'!$R$37/10^6</f>
        <v>5.4637979999999996E-2</v>
      </c>
      <c r="N83" s="21">
        <f>+'[20]33'!$S$37/10^6</f>
        <v>4.9950000000000001E-2</v>
      </c>
      <c r="O83" s="22">
        <f t="shared" si="8"/>
        <v>0.47265564999999998</v>
      </c>
      <c r="Q83" s="10">
        <v>1025</v>
      </c>
      <c r="R83" s="10" t="s">
        <v>34</v>
      </c>
      <c r="S83" s="21">
        <f t="shared" si="9"/>
        <v>3.2259000000000003E-2</v>
      </c>
      <c r="T83" s="21">
        <f>+'[21]2M'!$AB$37/10^6</f>
        <v>5.9674999999999999E-2</v>
      </c>
      <c r="U83" s="21">
        <f>+'[21]3M'!$AB$37/10^6</f>
        <v>0.105431</v>
      </c>
      <c r="V83" s="21">
        <f>+'[21]4M'!$AB$37/10^6</f>
        <v>0.147096</v>
      </c>
      <c r="W83" s="21">
        <f>+'[21]5M'!$AB$37/10^6</f>
        <v>0.167794</v>
      </c>
      <c r="X83" s="21">
        <f>+'[21]6M'!$AB$37/10^6</f>
        <v>0.22175</v>
      </c>
      <c r="Y83" s="21">
        <f>+'[21]7M'!$AB$37/10^6</f>
        <v>0.25889000000000001</v>
      </c>
      <c r="Z83" s="21">
        <f>+'[21]8M'!$AB$37/10^6</f>
        <v>0.29691400000000001</v>
      </c>
      <c r="AA83" s="21">
        <f>+'[21]9M'!$AB$37/10^6</f>
        <v>0.32569608</v>
      </c>
      <c r="AB83" s="21">
        <f>+'[21]10M'!$AB$37/10^6</f>
        <v>0.36806766999999996</v>
      </c>
      <c r="AC83" s="21">
        <f>+'[21]11M'!$AB$37/10^6</f>
        <v>0.42270565000000004</v>
      </c>
      <c r="AD83" s="21">
        <f>+'[21]12M'!$AB$37/10^6</f>
        <v>0.47265565000000004</v>
      </c>
    </row>
    <row r="84" spans="1:31" customFormat="1" x14ac:dyDescent="0.2">
      <c r="A84" s="10">
        <v>1026</v>
      </c>
      <c r="B84" s="10" t="s">
        <v>35</v>
      </c>
      <c r="C84" s="21">
        <f>+'[20]34'!$E$37/10^6</f>
        <v>1.6183549999999998E-2</v>
      </c>
      <c r="D84" s="21">
        <f>+'[20]34'!$F$37/10^6</f>
        <v>1.2985479999999999E-2</v>
      </c>
      <c r="E84" s="21">
        <f>+'[20]34'!$G$37/10^6</f>
        <v>1.4421E-2</v>
      </c>
      <c r="F84" s="21">
        <f>+'[20]34'!$I$37/10^6</f>
        <v>6.5310000000000003E-3</v>
      </c>
      <c r="G84" s="21">
        <f>+'[20]34'!$J$37/10^6</f>
        <v>1.0206E-2</v>
      </c>
      <c r="H84" s="21">
        <f>+'[20]34'!$K$37/10^6</f>
        <v>1.8131000000000001E-2</v>
      </c>
      <c r="I84" s="21">
        <f>+'[20]34'!$M$37/10^6</f>
        <v>1.0215E-2</v>
      </c>
      <c r="J84" s="21">
        <f>+'[20]34'!$N$37/10^6</f>
        <v>1.4194E-2</v>
      </c>
      <c r="K84" s="21">
        <f>+'[20]34'!$O$37/10^6</f>
        <v>1.5173000000000001E-2</v>
      </c>
      <c r="L84" s="21">
        <f>+'[20]34'!$Q$37/10^6</f>
        <v>1.5774E-2</v>
      </c>
      <c r="M84" s="21">
        <f>+'[20]34'!$R$37/10^6</f>
        <v>2.1829999999999999E-2</v>
      </c>
      <c r="N84" s="21">
        <f>+'[20]34'!$S$37/10^6</f>
        <v>2.2428E-2</v>
      </c>
      <c r="O84" s="22">
        <f t="shared" si="8"/>
        <v>0.17807203000000002</v>
      </c>
      <c r="Q84" s="10">
        <v>1026</v>
      </c>
      <c r="R84" s="10" t="s">
        <v>35</v>
      </c>
      <c r="S84" s="21">
        <f t="shared" si="9"/>
        <v>1.6183549999999998E-2</v>
      </c>
      <c r="T84" s="21">
        <f>+'[21]2M'!$AC$37/10^6</f>
        <v>2.9169029999999999E-2</v>
      </c>
      <c r="U84" s="21">
        <f>+'[21]3M'!$AC$37/10^6</f>
        <v>4.3590030000000002E-2</v>
      </c>
      <c r="V84" s="21">
        <f>+'[21]4M'!$AC$37/10^6</f>
        <v>5.0121029999999997E-2</v>
      </c>
      <c r="W84" s="21">
        <f>+'[21]5M'!$AC$37/10^6</f>
        <v>6.0327029999999997E-2</v>
      </c>
      <c r="X84" s="21">
        <f>+'[21]6M'!$AC$37/10^6</f>
        <v>7.8458029999999998E-2</v>
      </c>
      <c r="Y84" s="21">
        <f>+'[21]7M'!$AC$37/10^6</f>
        <v>8.867303E-2</v>
      </c>
      <c r="Z84" s="21">
        <f>+'[21]8M'!$AC$37/10^6</f>
        <v>0.10286703</v>
      </c>
      <c r="AA84" s="21">
        <f>+'[21]9M'!$AC$37/10^6</f>
        <v>0.11804003</v>
      </c>
      <c r="AB84" s="21">
        <f>+'[21]10M'!$AC$37/10^6</f>
        <v>0.13381403</v>
      </c>
      <c r="AC84" s="21">
        <f>+'[21]11M'!$AC$37/10^6</f>
        <v>0.15564402999999999</v>
      </c>
      <c r="AD84" s="21">
        <f>+'[21]12M'!$AC$37/10^6</f>
        <v>0.17807202999999999</v>
      </c>
    </row>
    <row r="85" spans="1:31" customFormat="1" x14ac:dyDescent="0.2">
      <c r="A85" s="10">
        <v>1027</v>
      </c>
      <c r="B85" s="10" t="s">
        <v>36</v>
      </c>
      <c r="C85" s="21">
        <f>+'[20]35'!$E$37/10^6</f>
        <v>2.7231999999999999E-2</v>
      </c>
      <c r="D85" s="21">
        <f>+'[20]35'!$F$37/10^6</f>
        <v>2.6454999999999999E-2</v>
      </c>
      <c r="E85" s="21">
        <f>+'[20]35'!$G$37/10^6</f>
        <v>4.6850000000000003E-2</v>
      </c>
      <c r="F85" s="21">
        <f>+'[20]35'!$I$37/10^6</f>
        <v>4.0169999999999997E-2</v>
      </c>
      <c r="G85" s="21">
        <f>+'[20]35'!$J$37/10^6</f>
        <v>2.2894000000000001E-2</v>
      </c>
      <c r="H85" s="21">
        <f>+'[20]35'!$K$37/10^6</f>
        <v>4.3794E-2</v>
      </c>
      <c r="I85" s="21">
        <f>+'[20]35'!$M$37/10^6</f>
        <v>3.2135999999999998E-2</v>
      </c>
      <c r="J85" s="21">
        <f>+'[20]35'!$N$37/10^6</f>
        <v>3.5069999999999997E-2</v>
      </c>
      <c r="K85" s="21">
        <f>+'[20]35'!$O$37/10^6</f>
        <v>3.2092999999999997E-2</v>
      </c>
      <c r="L85" s="21">
        <f>+'[20]35'!$Q$37/10^6</f>
        <v>3.2196000000000002E-2</v>
      </c>
      <c r="M85" s="21">
        <f>+'[20]35'!$R$37/10^6</f>
        <v>3.1648000000000003E-2</v>
      </c>
      <c r="N85" s="21">
        <f>+'[20]35'!$S$37/10^6</f>
        <v>3.2503999999999998E-2</v>
      </c>
      <c r="O85" s="22">
        <f t="shared" si="8"/>
        <v>0.40304199999999996</v>
      </c>
      <c r="Q85" s="10">
        <v>1027</v>
      </c>
      <c r="R85" s="10" t="s">
        <v>36</v>
      </c>
      <c r="S85" s="21">
        <f t="shared" si="9"/>
        <v>2.7231999999999999E-2</v>
      </c>
      <c r="T85" s="21">
        <f>+'[21]2M'!$AD$37/10^6</f>
        <v>5.3686999999999999E-2</v>
      </c>
      <c r="U85" s="21">
        <f>+'[21]3M'!$AD$37/10^6</f>
        <v>0.100537</v>
      </c>
      <c r="V85" s="21">
        <f>+'[21]4M'!$AD$37/10^6</f>
        <v>0.140707</v>
      </c>
      <c r="W85" s="21">
        <f>+'[21]5M'!$AD$37/10^6</f>
        <v>0.163601</v>
      </c>
      <c r="X85" s="21">
        <f>+'[21]6M'!$AD$37/10^6</f>
        <v>0.207395</v>
      </c>
      <c r="Y85" s="21">
        <f>+'[21]7M'!$AD$37/10^6</f>
        <v>0.23953099999999999</v>
      </c>
      <c r="Z85" s="21">
        <f>+'[21]8M'!$AD$37/10^6</f>
        <v>0.27460099999999998</v>
      </c>
      <c r="AA85" s="21">
        <f>+'[21]9M'!$AD$37/10^6</f>
        <v>0.30669400000000002</v>
      </c>
      <c r="AB85" s="21">
        <f>+'[21]10M'!$AD$37/10^6</f>
        <v>0.33889000000000002</v>
      </c>
      <c r="AC85" s="21">
        <f>+'[21]11M'!$AD$37/10^6</f>
        <v>0.37053799999999998</v>
      </c>
      <c r="AD85" s="21">
        <f>+'[21]12M'!$AD$37/10^6</f>
        <v>0.40304200000000001</v>
      </c>
    </row>
    <row r="86" spans="1:31" customFormat="1" x14ac:dyDescent="0.2">
      <c r="A86" s="10">
        <v>1028</v>
      </c>
      <c r="B86" s="10" t="s">
        <v>37</v>
      </c>
      <c r="C86" s="21">
        <f>+'[20]36'!$E$37/10^6</f>
        <v>0.139796</v>
      </c>
      <c r="D86" s="21">
        <f>+'[20]36'!$F$37/10^6</f>
        <v>0.11963600000000001</v>
      </c>
      <c r="E86" s="21">
        <f>+'[20]36'!$G$37/10^6</f>
        <v>0.13506499999999999</v>
      </c>
      <c r="F86" s="21">
        <f>+'[20]36'!$I$37/10^6</f>
        <v>0.124873</v>
      </c>
      <c r="G86" s="21">
        <f>+'[20]36'!$J$37/10^6</f>
        <v>9.4795000000000004E-2</v>
      </c>
      <c r="H86" s="21">
        <f>+'[20]36'!$K$37/10^6</f>
        <v>0.13600000000000001</v>
      </c>
      <c r="I86" s="21">
        <f>+'[20]36'!$M$37/10^6</f>
        <v>0.121087</v>
      </c>
      <c r="J86" s="21">
        <f>+'[20]36'!$N$37/10^6</f>
        <v>0.14874799999999999</v>
      </c>
      <c r="K86" s="21">
        <f>+'[20]36'!$O$37/10^6</f>
        <v>0.111567</v>
      </c>
      <c r="L86" s="21">
        <f>+'[20]36'!$Q$37/10^6</f>
        <v>0.12071800000000001</v>
      </c>
      <c r="M86" s="21">
        <f>+'[20]36'!$R$37/10^6</f>
        <v>0.106556</v>
      </c>
      <c r="N86" s="21">
        <f>+'[20]36'!$S$37/10^6</f>
        <v>0.10143000000000001</v>
      </c>
      <c r="O86" s="22">
        <f t="shared" si="8"/>
        <v>1.4602710000000001</v>
      </c>
      <c r="Q86" s="10">
        <v>1028</v>
      </c>
      <c r="R86" s="10" t="s">
        <v>37</v>
      </c>
      <c r="S86" s="21">
        <f t="shared" si="9"/>
        <v>0.139796</v>
      </c>
      <c r="T86" s="21">
        <f>+'[21]2M'!$AE$37/10^6</f>
        <v>0.259432</v>
      </c>
      <c r="U86" s="21">
        <f>+'[21]3M'!$AE$37/10^6</f>
        <v>0.39449699999999999</v>
      </c>
      <c r="V86" s="21">
        <f>+'[21]4M'!$AE$37/10^6</f>
        <v>0.51937</v>
      </c>
      <c r="W86" s="21">
        <f>+'[21]5M'!$AE$37/10^6</f>
        <v>0.61416499999999996</v>
      </c>
      <c r="X86" s="21">
        <f>+'[21]6M'!$AE$37/10^6</f>
        <v>0.75016499999999997</v>
      </c>
      <c r="Y86" s="21">
        <f>+'[21]7M'!$AE$37/10^6</f>
        <v>0.87125200000000003</v>
      </c>
      <c r="Z86" s="21">
        <f>+'[21]8M'!$AE$37/10^6</f>
        <v>1.02</v>
      </c>
      <c r="AA86" s="21">
        <f>+'[21]9M'!$AE$37/10^6</f>
        <v>1.131567</v>
      </c>
      <c r="AB86" s="21">
        <f>+'[21]10M'!$AE$37/10^6</f>
        <v>1.2522850000000001</v>
      </c>
      <c r="AC86" s="21">
        <f>+'[21]11M'!$AE$37/10^6</f>
        <v>1.358841</v>
      </c>
      <c r="AD86" s="21">
        <f>+'[21]12M'!$AE$37/10^6</f>
        <v>1.4602710000000001</v>
      </c>
    </row>
    <row r="87" spans="1:31" customFormat="1" x14ac:dyDescent="0.2">
      <c r="A87" s="10">
        <v>1029</v>
      </c>
      <c r="B87" s="10" t="s">
        <v>38</v>
      </c>
      <c r="C87" s="21">
        <f>+'[20]37'!$E$37/10^6</f>
        <v>2.1180999999999998E-2</v>
      </c>
      <c r="D87" s="21">
        <f>+'[20]37'!$F$37/10^6</f>
        <v>1.7951999999999999E-2</v>
      </c>
      <c r="E87" s="21">
        <f>+'[20]37'!$G$37/10^6</f>
        <v>2.3879999999999998E-2</v>
      </c>
      <c r="F87" s="21">
        <f>+'[20]37'!$I$37/10^6</f>
        <v>1.745E-2</v>
      </c>
      <c r="G87" s="21">
        <f>+'[20]37'!$J$37/10^6</f>
        <v>1.0914E-2</v>
      </c>
      <c r="H87" s="21">
        <f>+'[20]37'!$K$37/10^6</f>
        <v>2.7349589999999997E-2</v>
      </c>
      <c r="I87" s="21">
        <f>+'[20]37'!$M$37/10^6</f>
        <v>2.3313910000000004E-2</v>
      </c>
      <c r="J87" s="21">
        <f>+'[20]37'!$N$37/10^6</f>
        <v>2.9012300000000001E-2</v>
      </c>
      <c r="K87" s="21">
        <f>+'[20]37'!$O$37/10^6</f>
        <v>2.8358000000000001E-2</v>
      </c>
      <c r="L87" s="21">
        <f>+'[20]37'!$Q$37/10^6</f>
        <v>3.2381979999999998E-2</v>
      </c>
      <c r="M87" s="21">
        <f>+'[20]37'!$R$37/10^6</f>
        <v>3.2216000000000002E-2</v>
      </c>
      <c r="N87" s="21">
        <f>+'[20]37'!$S$37/10^6</f>
        <v>3.2703000000000003E-2</v>
      </c>
      <c r="O87" s="22">
        <f t="shared" si="8"/>
        <v>0.29671177999999998</v>
      </c>
      <c r="Q87" s="10">
        <v>1029</v>
      </c>
      <c r="R87" s="10" t="s">
        <v>38</v>
      </c>
      <c r="S87" s="21">
        <f t="shared" si="9"/>
        <v>2.1180999999999998E-2</v>
      </c>
      <c r="T87" s="21">
        <f>+'[21]2M'!$AF$37/10^6</f>
        <v>3.9133000000000001E-2</v>
      </c>
      <c r="U87" s="21">
        <f>+'[21]3M'!$AF$37/10^6</f>
        <v>6.3013E-2</v>
      </c>
      <c r="V87" s="21">
        <f>+'[21]4M'!$AF$37/10^6</f>
        <v>8.0463000000000007E-2</v>
      </c>
      <c r="W87" s="21">
        <f>+'[21]5M'!$AF$37/10^6</f>
        <v>9.1377E-2</v>
      </c>
      <c r="X87" s="21">
        <f>+'[21]6M'!$AF$37/10^6</f>
        <v>0.11872658999999997</v>
      </c>
      <c r="Y87" s="21">
        <f>+'[21]7M'!$AF$37/10^6</f>
        <v>0.14204049999999999</v>
      </c>
      <c r="Z87" s="21">
        <f>+'[21]8M'!$AF$37/10^6</f>
        <v>0.17105280000000006</v>
      </c>
      <c r="AA87" s="21">
        <f>+'[21]9M'!$AF$37/10^6</f>
        <v>0.19941080000000005</v>
      </c>
      <c r="AB87" s="21">
        <f>+'[21]10M'!$AF$37/10^6</f>
        <v>0.23179278000000003</v>
      </c>
      <c r="AC87" s="21">
        <f>+'[21]11M'!$AF$37/10^6</f>
        <v>0.26400878000000005</v>
      </c>
      <c r="AD87" s="21">
        <f>+'[21]12M'!$AF$37/10^6</f>
        <v>0.29671178000000004</v>
      </c>
    </row>
    <row r="88" spans="1:31" customFormat="1" x14ac:dyDescent="0.2">
      <c r="A88" s="15">
        <v>1030</v>
      </c>
      <c r="B88" s="15" t="s">
        <v>18</v>
      </c>
      <c r="C88" s="23">
        <f>+'[20]17'!$E$37/10^6</f>
        <v>1.8665999999999999E-2</v>
      </c>
      <c r="D88" s="23">
        <f>+'[20]17'!$F$37/10^6</f>
        <v>1.9175999999999999E-2</v>
      </c>
      <c r="E88" s="23">
        <f>+'[20]17'!$G$37/10^6</f>
        <v>1.9497E-2</v>
      </c>
      <c r="F88" s="23">
        <f>+'[20]17'!$I$37/10^6</f>
        <v>2.0456999999999999E-2</v>
      </c>
      <c r="G88" s="23">
        <f>+'[20]17'!$J$37/10^6</f>
        <v>1.9970999999999999E-2</v>
      </c>
      <c r="H88" s="23">
        <f>+'[20]17'!$K$37/10^6</f>
        <v>3.1001999999999998E-2</v>
      </c>
      <c r="I88" s="23">
        <f>+'[20]17'!$M$37/10^6</f>
        <v>2.1510999999999999E-2</v>
      </c>
      <c r="J88" s="23">
        <f>+'[20]17'!$N$37/10^6</f>
        <v>2.1009E-2</v>
      </c>
      <c r="K88" s="23">
        <f>+'[20]17'!$O$37/10^6</f>
        <v>1.7763999999999999E-2</v>
      </c>
      <c r="L88" s="23">
        <f>+'[20]17'!$Q$37/10^6</f>
        <v>1.6944000000000001E-2</v>
      </c>
      <c r="M88" s="23">
        <f>+'[20]17'!$R$37/10^6</f>
        <v>1.7163999999999999E-2</v>
      </c>
      <c r="N88" s="23">
        <f>+'[20]17'!$S$37/10^6</f>
        <v>1.6171999999999999E-2</v>
      </c>
      <c r="O88" s="24">
        <f t="shared" si="8"/>
        <v>0.23933299999999999</v>
      </c>
      <c r="Q88" s="15">
        <v>1030</v>
      </c>
      <c r="R88" s="15" t="s">
        <v>18</v>
      </c>
      <c r="S88" s="23">
        <f t="shared" si="9"/>
        <v>1.8665999999999999E-2</v>
      </c>
      <c r="T88" s="23">
        <f>+'[21]2M'!$AG$37/10^6</f>
        <v>3.7842000000000001E-2</v>
      </c>
      <c r="U88" s="23">
        <f>+'[21]3M'!$AG$37/10^6</f>
        <v>5.7339000000000001E-2</v>
      </c>
      <c r="V88" s="23">
        <f>+'[21]4M'!$AG$37/10^6</f>
        <v>7.7796000000000004E-2</v>
      </c>
      <c r="W88" s="23">
        <f>+'[21]5M'!$AG$37/10^6</f>
        <v>9.7767000000000007E-2</v>
      </c>
      <c r="X88" s="23">
        <f>+'[21]6M'!$AG$37/10^6</f>
        <v>0.12876899999999999</v>
      </c>
      <c r="Y88" s="23">
        <f>+'[21]7M'!$AG$37/10^6</f>
        <v>0.15028</v>
      </c>
      <c r="Z88" s="23">
        <f>+'[21]8M'!$AG$37/10^6</f>
        <v>0.171289</v>
      </c>
      <c r="AA88" s="23">
        <f>+'[21]9M'!$AG$37/10^6</f>
        <v>0.189053</v>
      </c>
      <c r="AB88" s="23">
        <f>+'[21]10M'!$AG$37/10^6</f>
        <v>0.20599700000000001</v>
      </c>
      <c r="AC88" s="23">
        <f>+'[21]11M'!$AG$37/10^6</f>
        <v>0.223161</v>
      </c>
      <c r="AD88" s="23">
        <f>+'[21]12M'!$AG$37/10^6</f>
        <v>0.23933299999999999</v>
      </c>
    </row>
    <row r="89" spans="1:31" customFormat="1" x14ac:dyDescent="0.2">
      <c r="A89" s="4">
        <v>10300</v>
      </c>
      <c r="B89" s="4" t="s">
        <v>176</v>
      </c>
      <c r="C89" s="18">
        <f t="shared" ref="C89:N89" si="10">SUM(C62:C88)</f>
        <v>3.4481534800000002</v>
      </c>
      <c r="D89" s="18">
        <f t="shared" si="10"/>
        <v>2.9890365000000001</v>
      </c>
      <c r="E89" s="18">
        <f t="shared" si="10"/>
        <v>3.5738623299999999</v>
      </c>
      <c r="F89" s="18">
        <f t="shared" si="10"/>
        <v>2.9323870600000004</v>
      </c>
      <c r="G89" s="18">
        <f t="shared" si="10"/>
        <v>2.2134678999999995</v>
      </c>
      <c r="H89" s="18">
        <f t="shared" si="10"/>
        <v>3.8631901900000001</v>
      </c>
      <c r="I89" s="18">
        <f t="shared" si="10"/>
        <v>2.5626746800000006</v>
      </c>
      <c r="J89" s="18">
        <f t="shared" si="10"/>
        <v>2.8929829499999999</v>
      </c>
      <c r="K89" s="18">
        <f t="shared" si="10"/>
        <v>2.4378508500000011</v>
      </c>
      <c r="L89" s="18">
        <f t="shared" si="10"/>
        <v>2.6882585199999989</v>
      </c>
      <c r="M89" s="18">
        <f t="shared" si="10"/>
        <v>2.77696041</v>
      </c>
      <c r="N89" s="18">
        <f t="shared" si="10"/>
        <v>2.5569585399999997</v>
      </c>
      <c r="O89" s="18">
        <f>SUM(C89:N89)</f>
        <v>34.935783409999992</v>
      </c>
      <c r="Q89" s="4">
        <v>10300</v>
      </c>
      <c r="R89" s="4" t="s">
        <v>176</v>
      </c>
      <c r="S89" s="18">
        <f>SUM(S62:S88)</f>
        <v>3.4481534800000002</v>
      </c>
      <c r="T89" s="18">
        <f>SUM(T62:T88)</f>
        <v>6.4371899799999994</v>
      </c>
      <c r="U89" s="18">
        <f>SUM(U62:U88)</f>
        <v>10.01105231</v>
      </c>
      <c r="V89" s="18">
        <f t="shared" ref="V89:AC89" si="11">SUM(V62:V88)</f>
        <v>12.943439369999993</v>
      </c>
      <c r="W89" s="18">
        <f t="shared" si="11"/>
        <v>15.156907269999998</v>
      </c>
      <c r="X89" s="18">
        <f t="shared" si="11"/>
        <v>19.020097459999999</v>
      </c>
      <c r="Y89" s="18">
        <f t="shared" si="11"/>
        <v>21.582772139999999</v>
      </c>
      <c r="Z89" s="18">
        <f t="shared" si="11"/>
        <v>24.475755090000003</v>
      </c>
      <c r="AA89" s="18">
        <f t="shared" si="11"/>
        <v>26.91360594</v>
      </c>
      <c r="AB89" s="18">
        <f t="shared" si="11"/>
        <v>29.601864459999991</v>
      </c>
      <c r="AC89" s="18">
        <f t="shared" si="11"/>
        <v>32.378824870000003</v>
      </c>
      <c r="AD89" s="18">
        <f>SUM(AD62:AD88)</f>
        <v>34.935783409999999</v>
      </c>
    </row>
    <row r="90" spans="1:31" customFormat="1" x14ac:dyDescent="0.2">
      <c r="A90" s="32"/>
      <c r="B90" s="32" t="s">
        <v>144</v>
      </c>
      <c r="O90" s="32"/>
      <c r="R90" t="s">
        <v>73</v>
      </c>
    </row>
    <row r="91" spans="1:31" customFormat="1" x14ac:dyDescent="0.2">
      <c r="A91" s="3" t="s">
        <v>52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176</v>
      </c>
      <c r="Q91" s="3" t="s">
        <v>52</v>
      </c>
      <c r="R91" s="3" t="s">
        <v>41</v>
      </c>
      <c r="S91" s="3" t="s">
        <v>74</v>
      </c>
      <c r="T91" s="3" t="s">
        <v>75</v>
      </c>
      <c r="U91" s="3" t="s">
        <v>76</v>
      </c>
      <c r="V91" s="3" t="s">
        <v>77</v>
      </c>
      <c r="W91" s="3" t="s">
        <v>78</v>
      </c>
      <c r="X91" s="3" t="s">
        <v>79</v>
      </c>
      <c r="Y91" s="3" t="s">
        <v>80</v>
      </c>
      <c r="Z91" s="3" t="s">
        <v>81</v>
      </c>
      <c r="AA91" s="3" t="s">
        <v>82</v>
      </c>
      <c r="AB91" s="3" t="s">
        <v>83</v>
      </c>
      <c r="AC91" s="3" t="s">
        <v>84</v>
      </c>
      <c r="AD91" s="3" t="s">
        <v>85</v>
      </c>
    </row>
    <row r="92" spans="1:31" customFormat="1" x14ac:dyDescent="0.2">
      <c r="A92" s="7">
        <v>1004</v>
      </c>
      <c r="B92" s="7" t="s">
        <v>94</v>
      </c>
      <c r="C92" s="26">
        <f>+'[20]11'!$E$39</f>
        <v>33.011482659606749</v>
      </c>
      <c r="D92" s="26">
        <f>+'[20]11'!$F$39</f>
        <v>27.312655550791735</v>
      </c>
      <c r="E92" s="26">
        <f>+'[20]11'!$G$39</f>
        <v>30.696839741195681</v>
      </c>
      <c r="F92" s="26">
        <f>+'[20]11'!$I$39</f>
        <v>22.457706134123772</v>
      </c>
      <c r="G92" s="26">
        <f>+'[20]11'!$J$39</f>
        <v>20.570348752597852</v>
      </c>
      <c r="H92" s="26">
        <f>+'[20]11'!$K$39</f>
        <v>33.325638776456437</v>
      </c>
      <c r="I92" s="26">
        <f>+'[20]11'!$M$39</f>
        <v>22.260436107457043</v>
      </c>
      <c r="J92" s="26">
        <f>+'[20]11'!$N$39</f>
        <v>26.103107050668346</v>
      </c>
      <c r="K92" s="26">
        <f>+'[20]11'!$O$39</f>
        <v>19.878955637203887</v>
      </c>
      <c r="L92" s="26">
        <f>+'[20]11'!$Q$39</f>
        <v>21.917700568958377</v>
      </c>
      <c r="M92" s="26">
        <f>+'[20]11'!$R$39</f>
        <v>24.437904150971889</v>
      </c>
      <c r="N92" s="26">
        <f>+'[20]11'!$S$39</f>
        <v>21.542954533411052</v>
      </c>
      <c r="O92" s="26">
        <f>+'[20]11'!$T$39</f>
        <v>25.428306317314973</v>
      </c>
      <c r="Q92" s="7">
        <v>1004</v>
      </c>
      <c r="R92" s="7" t="s">
        <v>94</v>
      </c>
      <c r="S92" s="26">
        <f>+C92</f>
        <v>33.011482659606749</v>
      </c>
      <c r="T92" s="26">
        <f>+'[21]2M'!$G$39</f>
        <v>30.214301066373366</v>
      </c>
      <c r="U92" s="26">
        <f>+'[21]3M'!$G$39</f>
        <v>30.377799120730025</v>
      </c>
      <c r="V92" s="26">
        <f>+'[21]4M'!$G$39</f>
        <v>28.422236106169962</v>
      </c>
      <c r="W92" s="26">
        <f>+'[21]5M'!$G$39</f>
        <v>26.991442005415493</v>
      </c>
      <c r="X92" s="26">
        <f>+'[21]6M'!$G$39</f>
        <v>28.086940645526326</v>
      </c>
      <c r="Y92" s="26">
        <f>+'[21]7M'!$G$39</f>
        <v>27.245864820947901</v>
      </c>
      <c r="Z92" s="26">
        <f>+'[21]8M'!$G$39</f>
        <v>27.10172246174627</v>
      </c>
      <c r="AA92" s="26">
        <f>+'[21]9M'!$G$39</f>
        <v>26.348225645857447</v>
      </c>
      <c r="AB92" s="26">
        <f>+'[21]10M'!$G$39</f>
        <v>25.913142798493844</v>
      </c>
      <c r="AC92" s="26">
        <f>+'[21]11M'!$G$39</f>
        <v>25.776677074251836</v>
      </c>
      <c r="AD92" s="26">
        <f>+'[21]12M'!$G$39</f>
        <v>25.428306317314973</v>
      </c>
      <c r="AE92" s="318"/>
    </row>
    <row r="93" spans="1:31" customFormat="1" x14ac:dyDescent="0.2">
      <c r="A93" s="10">
        <v>1005</v>
      </c>
      <c r="B93" s="10" t="s">
        <v>13</v>
      </c>
      <c r="C93" s="28">
        <f>+'[20]12'!$E$39</f>
        <v>21.621414815675838</v>
      </c>
      <c r="D93" s="28">
        <f>+'[20]12'!$F$39</f>
        <v>18.299607781353814</v>
      </c>
      <c r="E93" s="28">
        <f>+'[20]12'!$G$39</f>
        <v>17.125905811594244</v>
      </c>
      <c r="F93" s="28">
        <f>+'[20]12'!$I$39</f>
        <v>12.522913257196555</v>
      </c>
      <c r="G93" s="28">
        <f>+'[20]12'!$J$39</f>
        <v>11.694608880666074</v>
      </c>
      <c r="H93" s="28">
        <f>+'[20]12'!$K$39</f>
        <v>14.451797304666858</v>
      </c>
      <c r="I93" s="28">
        <f>+'[20]12'!$M$39</f>
        <v>15.990164147079605</v>
      </c>
      <c r="J93" s="28">
        <f>+'[20]12'!$N$39</f>
        <v>15.904019204525961</v>
      </c>
      <c r="K93" s="28">
        <f>+'[20]12'!$O$39</f>
        <v>16.040065554144796</v>
      </c>
      <c r="L93" s="28">
        <f>+'[20]12'!$Q$39</f>
        <v>14.735513137903029</v>
      </c>
      <c r="M93" s="28">
        <f>+'[20]12'!$R$39</f>
        <v>15.870072727574074</v>
      </c>
      <c r="N93" s="28">
        <f>+'[20]12'!$S$39</f>
        <v>15.93409239373376</v>
      </c>
      <c r="O93" s="28">
        <f>+'[20]12'!$T$39</f>
        <v>15.871935756789357</v>
      </c>
      <c r="Q93" s="10">
        <v>1005</v>
      </c>
      <c r="R93" s="10" t="s">
        <v>13</v>
      </c>
      <c r="S93" s="28">
        <f t="shared" ref="S93:S119" si="12">+C93</f>
        <v>21.621414815675838</v>
      </c>
      <c r="T93" s="28">
        <f>+'[21]2M'!$H$39</f>
        <v>19.953531678247145</v>
      </c>
      <c r="U93" s="28">
        <f>+'[21]3M'!$H$39</f>
        <v>19.040167163712454</v>
      </c>
      <c r="V93" s="28">
        <f>+'[21]4M'!$H$39</f>
        <v>17.406105004429861</v>
      </c>
      <c r="W93" s="28">
        <f>+'[21]5M'!$H$39</f>
        <v>16.316021356349488</v>
      </c>
      <c r="X93" s="28">
        <f>+'[21]6M'!$H$39</f>
        <v>15.999528975804553</v>
      </c>
      <c r="Y93" s="28">
        <f>+'[21]7M'!$H$39</f>
        <v>15.9979945533421</v>
      </c>
      <c r="Z93" s="28">
        <f>+'[21]8M'!$H$39</f>
        <v>15.985001725982206</v>
      </c>
      <c r="AA93" s="28">
        <f>+'[21]9M'!$H$39</f>
        <v>15.991568120027249</v>
      </c>
      <c r="AB93" s="28">
        <f>+'[21]10M'!$H$39</f>
        <v>15.865659558172856</v>
      </c>
      <c r="AC93" s="28">
        <f>+'[21]11M'!$H$39</f>
        <v>15.866063375027991</v>
      </c>
      <c r="AD93" s="28">
        <f>+'[21]12M'!$H$39</f>
        <v>15.871935756789357</v>
      </c>
      <c r="AE93" s="318"/>
    </row>
    <row r="94" spans="1:31" customFormat="1" x14ac:dyDescent="0.2">
      <c r="A94" s="10">
        <v>1006</v>
      </c>
      <c r="B94" s="10" t="s">
        <v>14</v>
      </c>
      <c r="C94" s="28">
        <f>+'[20]13'!$E$39</f>
        <v>24.456288949352825</v>
      </c>
      <c r="D94" s="28">
        <f>+'[20]13'!$F$39</f>
        <v>21.304846288525905</v>
      </c>
      <c r="E94" s="28">
        <f>+'[20]13'!$G$39</f>
        <v>22.198953117681032</v>
      </c>
      <c r="F94" s="28">
        <f>+'[20]13'!$I$39</f>
        <v>25.371761873131849</v>
      </c>
      <c r="G94" s="28">
        <f>+'[20]13'!$J$39</f>
        <v>26.37582234038927</v>
      </c>
      <c r="H94" s="28">
        <f>+'[20]13'!$K$39</f>
        <v>33.042478210190183</v>
      </c>
      <c r="I94" s="28">
        <f>+'[20]13'!$M$39</f>
        <v>20.738909441738876</v>
      </c>
      <c r="J94" s="28">
        <f>+'[20]13'!$N$39</f>
        <v>23.540184265288314</v>
      </c>
      <c r="K94" s="28">
        <f>+'[20]13'!$O$39</f>
        <v>23.478746935961318</v>
      </c>
      <c r="L94" s="28">
        <f>+'[20]13'!$Q$39</f>
        <v>24.736430954158024</v>
      </c>
      <c r="M94" s="28">
        <f>+'[20]13'!$R$39</f>
        <v>23.512760788210571</v>
      </c>
      <c r="N94" s="28">
        <f>+'[20]13'!$S$39</f>
        <v>28.344000488971936</v>
      </c>
      <c r="O94" s="28">
        <f>+'[20]13'!$T$39</f>
        <v>24.857613169282867</v>
      </c>
      <c r="Q94" s="10">
        <v>1006</v>
      </c>
      <c r="R94" s="10" t="s">
        <v>14</v>
      </c>
      <c r="S94" s="28">
        <f t="shared" si="12"/>
        <v>24.456288949352825</v>
      </c>
      <c r="T94" s="28">
        <f>+'[21]2M'!$I$39</f>
        <v>22.873469362786533</v>
      </c>
      <c r="U94" s="28">
        <f>+'[21]3M'!$I$39</f>
        <v>22.645793928844487</v>
      </c>
      <c r="V94" s="28">
        <f>+'[21]4M'!$I$39</f>
        <v>23.381652054442267</v>
      </c>
      <c r="W94" s="28">
        <f>+'[21]5M'!$I$39</f>
        <v>24.005166819397022</v>
      </c>
      <c r="X94" s="28">
        <f>+'[21]6M'!$I$39</f>
        <v>25.683001380785207</v>
      </c>
      <c r="Y94" s="28">
        <f>+'[21]7M'!$I$39</f>
        <v>24.953270577904814</v>
      </c>
      <c r="Z94" s="28">
        <f>+'[21]8M'!$I$39</f>
        <v>24.772379992995145</v>
      </c>
      <c r="AA94" s="28">
        <f>+'[21]9M'!$I$39</f>
        <v>24.630215759875203</v>
      </c>
      <c r="AB94" s="28">
        <f>+'[21]10M'!$I$39</f>
        <v>24.640728196574262</v>
      </c>
      <c r="AC94" s="28">
        <f>+'[21]11M'!$I$39</f>
        <v>24.543342995130452</v>
      </c>
      <c r="AD94" s="28">
        <f>+'[21]12M'!$I$39</f>
        <v>24.857613169282867</v>
      </c>
      <c r="AE94" s="318"/>
    </row>
    <row r="95" spans="1:31" customFormat="1" x14ac:dyDescent="0.2">
      <c r="A95" s="10">
        <v>1007</v>
      </c>
      <c r="B95" s="10" t="s">
        <v>15</v>
      </c>
      <c r="C95" s="28">
        <f>+'[20]14'!$E$39</f>
        <v>20.455328839031274</v>
      </c>
      <c r="D95" s="28">
        <f>+'[20]14'!$F$39</f>
        <v>16.389262033631198</v>
      </c>
      <c r="E95" s="28">
        <f>+'[20]14'!$G$39</f>
        <v>23.275856446911053</v>
      </c>
      <c r="F95" s="28">
        <f>+'[20]14'!$I$39</f>
        <v>16.858400419470996</v>
      </c>
      <c r="G95" s="28">
        <f>+'[20]14'!$J$39</f>
        <v>12.883840551742049</v>
      </c>
      <c r="H95" s="28">
        <f>+'[20]14'!$K$39</f>
        <v>28.939559755852429</v>
      </c>
      <c r="I95" s="28">
        <f>+'[20]14'!$M$39</f>
        <v>15.311488633102069</v>
      </c>
      <c r="J95" s="28">
        <f>+'[20]14'!$N$39</f>
        <v>24.64596169807071</v>
      </c>
      <c r="K95" s="28">
        <f>+'[20]14'!$O$39</f>
        <v>21.440271548296419</v>
      </c>
      <c r="L95" s="28">
        <f>+'[20]14'!$Q$39</f>
        <v>21.09778915943739</v>
      </c>
      <c r="M95" s="28">
        <f>+'[20]14'!$R$39</f>
        <v>17.913949518683115</v>
      </c>
      <c r="N95" s="28">
        <f>+'[20]14'!$S$39</f>
        <v>15.845206418920696</v>
      </c>
      <c r="O95" s="28">
        <f>+'[20]14'!$T$39</f>
        <v>19.740304224213109</v>
      </c>
      <c r="Q95" s="10">
        <v>1007</v>
      </c>
      <c r="R95" s="10" t="s">
        <v>15</v>
      </c>
      <c r="S95" s="28">
        <f t="shared" si="12"/>
        <v>20.455328839031274</v>
      </c>
      <c r="T95" s="28">
        <f>+'[21]2M'!$J$39</f>
        <v>18.412357370576583</v>
      </c>
      <c r="U95" s="28">
        <f>+'[21]3M'!$J$39</f>
        <v>20.097501784333232</v>
      </c>
      <c r="V95" s="28">
        <f>+'[21]4M'!$J$39</f>
        <v>19.272883710614753</v>
      </c>
      <c r="W95" s="28">
        <f>+'[21]5M'!$J$39</f>
        <v>18.063522850623976</v>
      </c>
      <c r="X95" s="28">
        <f>+'[21]6M'!$J$39</f>
        <v>19.980668505627374</v>
      </c>
      <c r="Y95" s="28">
        <f>+'[21]7M'!$J$39</f>
        <v>19.300605779606631</v>
      </c>
      <c r="Z95" s="28">
        <f>+'[21]8M'!$J$39</f>
        <v>20.020895357152632</v>
      </c>
      <c r="AA95" s="28">
        <f>+'[21]9M'!$J$39</f>
        <v>20.185837689991583</v>
      </c>
      <c r="AB95" s="28">
        <f>+'[21]10M'!$J$39</f>
        <v>20.281891743171361</v>
      </c>
      <c r="AC95" s="28">
        <f>+'[21]11M'!$J$39</f>
        <v>20.073143015149022</v>
      </c>
      <c r="AD95" s="28">
        <f>+'[21]12M'!$J$39</f>
        <v>19.740304224213109</v>
      </c>
      <c r="AE95" s="318"/>
    </row>
    <row r="96" spans="1:31" customFormat="1" x14ac:dyDescent="0.2">
      <c r="A96" s="10">
        <v>1008</v>
      </c>
      <c r="B96" s="10" t="s">
        <v>16</v>
      </c>
      <c r="C96" s="28">
        <f>+'[20]15'!$E$39</f>
        <v>20.536711465823387</v>
      </c>
      <c r="D96" s="28">
        <f>+'[20]15'!$F$39</f>
        <v>14.24978768507607</v>
      </c>
      <c r="E96" s="28">
        <f>+'[20]15'!$G$39</f>
        <v>18.851906666246812</v>
      </c>
      <c r="F96" s="28">
        <f>+'[20]15'!$I$39</f>
        <v>16.493604832035125</v>
      </c>
      <c r="G96" s="28">
        <f>+'[20]15'!$J$39</f>
        <v>8.8878612716763001</v>
      </c>
      <c r="H96" s="28">
        <f>+'[20]15'!$K$39</f>
        <v>26.533353758410616</v>
      </c>
      <c r="I96" s="28">
        <f>+'[20]15'!$M$39</f>
        <v>13.755708801106278</v>
      </c>
      <c r="J96" s="28">
        <f>+'[20]15'!$N$39</f>
        <v>19.264986753742839</v>
      </c>
      <c r="K96" s="28">
        <f>+'[20]15'!$O$39</f>
        <v>23.861988982313715</v>
      </c>
      <c r="L96" s="28">
        <f>+'[20]15'!$Q$39</f>
        <v>16.481470430267947</v>
      </c>
      <c r="M96" s="28">
        <f>+'[20]15'!$R$39</f>
        <v>18.277791319891818</v>
      </c>
      <c r="N96" s="28">
        <f>+'[20]15'!$S$39</f>
        <v>16.912957710310373</v>
      </c>
      <c r="O96" s="28">
        <f>+'[20]15'!$T$39</f>
        <v>17.941913510208103</v>
      </c>
      <c r="Q96" s="10">
        <v>1008</v>
      </c>
      <c r="R96" s="10" t="s">
        <v>16</v>
      </c>
      <c r="S96" s="28">
        <f t="shared" si="12"/>
        <v>20.536711465823387</v>
      </c>
      <c r="T96" s="28">
        <f>+'[21]2M'!$K$39</f>
        <v>17.468797686932778</v>
      </c>
      <c r="U96" s="28">
        <f>+'[21]3M'!$K$39</f>
        <v>17.936008169169892</v>
      </c>
      <c r="V96" s="28">
        <f>+'[21]4M'!$K$39</f>
        <v>17.552305273233472</v>
      </c>
      <c r="W96" s="28">
        <f>+'[21]5M'!$K$39</f>
        <v>15.895847173142643</v>
      </c>
      <c r="X96" s="28">
        <f>+'[21]6M'!$K$39</f>
        <v>17.773555314271928</v>
      </c>
      <c r="Y96" s="28">
        <f>+'[21]7M'!$K$39</f>
        <v>17.185442839628163</v>
      </c>
      <c r="Z96" s="28">
        <f>+'[21]8M'!$K$39</f>
        <v>17.447356311849592</v>
      </c>
      <c r="AA96" s="28">
        <f>+'[21]9M'!$K$39</f>
        <v>18.191041851888439</v>
      </c>
      <c r="AB96" s="28">
        <f>+'[21]10M'!$K$39</f>
        <v>18.014781434852537</v>
      </c>
      <c r="AC96" s="28">
        <f>+'[21]11M'!$K$39</f>
        <v>18.039991455197644</v>
      </c>
      <c r="AD96" s="28">
        <f>+'[21]12M'!$K$39</f>
        <v>17.941913510208103</v>
      </c>
      <c r="AE96" s="318"/>
    </row>
    <row r="97" spans="1:31" customFormat="1" x14ac:dyDescent="0.2">
      <c r="A97" s="10">
        <v>1009</v>
      </c>
      <c r="B97" s="10" t="s">
        <v>17</v>
      </c>
      <c r="C97" s="28">
        <f>+'[20]16'!$E$39</f>
        <v>26.717882438752856</v>
      </c>
      <c r="D97" s="28">
        <f>+'[20]16'!$F$39</f>
        <v>25.31129476584022</v>
      </c>
      <c r="E97" s="28">
        <f>+'[20]16'!$G$39</f>
        <v>31.556740955891939</v>
      </c>
      <c r="F97" s="28">
        <f>+'[20]16'!$I$39</f>
        <v>26.434943598749776</v>
      </c>
      <c r="G97" s="28">
        <f>+'[20]16'!$J$39</f>
        <v>23.414380238200266</v>
      </c>
      <c r="H97" s="28">
        <f>+'[20]16'!$K$39</f>
        <v>36.02881945282882</v>
      </c>
      <c r="I97" s="28">
        <f>+'[20]16'!$M$39</f>
        <v>26.03304608467591</v>
      </c>
      <c r="J97" s="28">
        <f>+'[20]16'!$N$39</f>
        <v>33.169789207082459</v>
      </c>
      <c r="K97" s="28">
        <f>+'[20]16'!$O$39</f>
        <v>26.025690700808624</v>
      </c>
      <c r="L97" s="28">
        <f>+'[20]16'!$Q$39</f>
        <v>30.837802496687356</v>
      </c>
      <c r="M97" s="28">
        <f>+'[20]16'!$R$39</f>
        <v>28.47407710946408</v>
      </c>
      <c r="N97" s="28">
        <f>+'[20]16'!$S$39</f>
        <v>30.58554379722267</v>
      </c>
      <c r="O97" s="28">
        <f>+'[20]16'!$T$39</f>
        <v>28.841225319399022</v>
      </c>
      <c r="Q97" s="10">
        <v>1009</v>
      </c>
      <c r="R97" s="10" t="s">
        <v>17</v>
      </c>
      <c r="S97" s="28">
        <f t="shared" si="12"/>
        <v>26.717882438752856</v>
      </c>
      <c r="T97" s="28">
        <f>+'[21]2M'!$L$39</f>
        <v>26.030080202975981</v>
      </c>
      <c r="U97" s="28">
        <f>+'[21]3M'!$L$39</f>
        <v>27.937018176522987</v>
      </c>
      <c r="V97" s="28">
        <f>+'[21]4M'!$L$39</f>
        <v>27.548634783837468</v>
      </c>
      <c r="W97" s="28">
        <f>+'[21]5M'!$L$39</f>
        <v>26.764773244877006</v>
      </c>
      <c r="X97" s="28">
        <f>+'[21]6M'!$L$39</f>
        <v>28.392427511099516</v>
      </c>
      <c r="Y97" s="28">
        <f>+'[21]7M'!$L$39</f>
        <v>28.049870622516941</v>
      </c>
      <c r="Z97" s="28">
        <f>+'[21]8M'!$L$39</f>
        <v>28.750661444496178</v>
      </c>
      <c r="AA97" s="28">
        <f>+'[21]9M'!$L$39</f>
        <v>28.437030717550737</v>
      </c>
      <c r="AB97" s="28">
        <f>+'[21]10M'!$L$39</f>
        <v>28.692633964066701</v>
      </c>
      <c r="AC97" s="28">
        <f>+'[21]11M'!$L$39</f>
        <v>28.67201163321743</v>
      </c>
      <c r="AD97" s="28">
        <f>+'[21]12M'!$L$39</f>
        <v>28.841225319399022</v>
      </c>
      <c r="AE97" s="318"/>
    </row>
    <row r="98" spans="1:31" customFormat="1" x14ac:dyDescent="0.2">
      <c r="A98" s="10">
        <v>1010</v>
      </c>
      <c r="B98" s="10" t="s">
        <v>19</v>
      </c>
      <c r="C98" s="28">
        <f>+'[20]18'!$E$39</f>
        <v>26.526975715791735</v>
      </c>
      <c r="D98" s="28">
        <f>+'[20]18'!$F$39</f>
        <v>27.038677831138948</v>
      </c>
      <c r="E98" s="28">
        <f>+'[20]18'!$G$39</f>
        <v>25.328997230222271</v>
      </c>
      <c r="F98" s="28">
        <f>+'[20]18'!$I$39</f>
        <v>25.293933467348538</v>
      </c>
      <c r="G98" s="28">
        <f>+'[20]18'!$J$39</f>
        <v>25.242677940644732</v>
      </c>
      <c r="H98" s="28">
        <f>+'[20]18'!$K$39</f>
        <v>26.18585701813949</v>
      </c>
      <c r="I98" s="28">
        <f>+'[20]18'!$M$39</f>
        <v>24.363793183634296</v>
      </c>
      <c r="J98" s="28">
        <f>+'[20]18'!$N$39</f>
        <v>22.928236633375889</v>
      </c>
      <c r="K98" s="28">
        <f>+'[20]18'!$O$39</f>
        <v>21.158979363393705</v>
      </c>
      <c r="L98" s="28">
        <f>+'[20]18'!$Q$39</f>
        <v>21.378217662926303</v>
      </c>
      <c r="M98" s="28">
        <f>+'[20]18'!$R$39</f>
        <v>21.154473886328727</v>
      </c>
      <c r="N98" s="28">
        <f>+'[20]18'!$S$39</f>
        <v>22.149476135040743</v>
      </c>
      <c r="O98" s="28">
        <f>+'[20]18'!$T$39</f>
        <v>24.084856949777492</v>
      </c>
      <c r="Q98" s="10">
        <v>1010</v>
      </c>
      <c r="R98" s="10" t="s">
        <v>19</v>
      </c>
      <c r="S98" s="28">
        <f t="shared" si="12"/>
        <v>26.526975715791735</v>
      </c>
      <c r="T98" s="28">
        <f>+'[21]2M'!$M$39</f>
        <v>26.779866557194492</v>
      </c>
      <c r="U98" s="28">
        <f>+'[21]3M'!$M$39</f>
        <v>26.287527725431332</v>
      </c>
      <c r="V98" s="28">
        <f>+'[21]4M'!$M$39</f>
        <v>26.033492201240932</v>
      </c>
      <c r="W98" s="28">
        <f>+'[21]5M'!$M$39</f>
        <v>25.875191388669787</v>
      </c>
      <c r="X98" s="28">
        <f>+'[21]6M'!$M$39</f>
        <v>25.925083539097855</v>
      </c>
      <c r="Y98" s="28">
        <f>+'[21]7M'!$M$39</f>
        <v>25.682195338044096</v>
      </c>
      <c r="Z98" s="28">
        <f>+'[21]8M'!$M$39</f>
        <v>25.338249700977251</v>
      </c>
      <c r="AA98" s="28">
        <f>+'[21]9M'!$M$39</f>
        <v>24.88938394099381</v>
      </c>
      <c r="AB98" s="28">
        <f>+'[21]10M'!$M$39</f>
        <v>24.56303377080442</v>
      </c>
      <c r="AC98" s="28">
        <f>+'[21]11M'!$M$39</f>
        <v>24.261406935362327</v>
      </c>
      <c r="AD98" s="28">
        <f>+'[21]12M'!$M$39</f>
        <v>24.084856949777492</v>
      </c>
      <c r="AE98" s="318"/>
    </row>
    <row r="99" spans="1:31" customFormat="1" x14ac:dyDescent="0.2">
      <c r="A99" s="10">
        <v>1011</v>
      </c>
      <c r="B99" s="10" t="s">
        <v>20</v>
      </c>
      <c r="C99" s="28">
        <f>+'[20]19'!$E$39</f>
        <v>18.048732590108465</v>
      </c>
      <c r="D99" s="28">
        <f>+'[20]19'!$F$39</f>
        <v>13.647431587570228</v>
      </c>
      <c r="E99" s="28">
        <f>+'[20]19'!$G$39</f>
        <v>18.517139032764941</v>
      </c>
      <c r="F99" s="28">
        <f>+'[20]19'!$I$39</f>
        <v>12.526604796805154</v>
      </c>
      <c r="G99" s="28">
        <f>+'[20]19'!$J$39</f>
        <v>6.9293754690235962</v>
      </c>
      <c r="H99" s="28">
        <f>+'[20]19'!$K$39</f>
        <v>24.415170516215117</v>
      </c>
      <c r="I99" s="28">
        <f>+'[20]19'!$M$39</f>
        <v>3.6660082679217854</v>
      </c>
      <c r="J99" s="28">
        <f>+'[20]19'!$N$39</f>
        <v>10.639816114695549</v>
      </c>
      <c r="K99" s="28">
        <f>+'[20]19'!$O$39</f>
        <v>11.356184910466771</v>
      </c>
      <c r="L99" s="28">
        <f>+'[20]19'!$Q$39</f>
        <v>19.021916389835628</v>
      </c>
      <c r="M99" s="28">
        <f>+'[20]19'!$R$39</f>
        <v>14.407913127620686</v>
      </c>
      <c r="N99" s="28">
        <f>+'[20]19'!$S$39</f>
        <v>15.173756806607827</v>
      </c>
      <c r="O99" s="28">
        <f>+'[20]19'!$T$39</f>
        <v>14.165638866723079</v>
      </c>
      <c r="Q99" s="10">
        <v>1011</v>
      </c>
      <c r="R99" s="10" t="s">
        <v>20</v>
      </c>
      <c r="S99" s="28">
        <f t="shared" si="12"/>
        <v>18.048732590108465</v>
      </c>
      <c r="T99" s="28">
        <f>+'[21]2M'!$N$39</f>
        <v>15.873274890658722</v>
      </c>
      <c r="U99" s="28">
        <f>+'[21]3M'!$N$39</f>
        <v>16.783551529207859</v>
      </c>
      <c r="V99" s="28">
        <f>+'[21]4M'!$N$39</f>
        <v>15.724561218653099</v>
      </c>
      <c r="W99" s="28">
        <f>+'[21]5M'!$N$39</f>
        <v>14.105274469528799</v>
      </c>
      <c r="X99" s="28">
        <f>+'[21]6M'!$N$39</f>
        <v>15.97866719594599</v>
      </c>
      <c r="Y99" s="28">
        <f>+'[21]7M'!$N$39</f>
        <v>14.179936497039389</v>
      </c>
      <c r="Z99" s="28">
        <f>+'[21]8M'!$N$39</f>
        <v>13.724970249140661</v>
      </c>
      <c r="AA99" s="28">
        <f>+'[21]9M'!$N$39</f>
        <v>13.462199973902644</v>
      </c>
      <c r="AB99" s="28">
        <f>+'[21]10M'!$N$39</f>
        <v>14.038251875007917</v>
      </c>
      <c r="AC99" s="28">
        <f>+'[21]11M'!$N$39</f>
        <v>14.073056926283053</v>
      </c>
      <c r="AD99" s="28">
        <f>+'[21]12M'!$N$39</f>
        <v>14.165638866723079</v>
      </c>
      <c r="AE99" s="318"/>
    </row>
    <row r="100" spans="1:31" customFormat="1" x14ac:dyDescent="0.2">
      <c r="A100" s="10">
        <v>1012</v>
      </c>
      <c r="B100" s="10" t="s">
        <v>21</v>
      </c>
      <c r="C100" s="28">
        <f>+'[20]20'!$E$39</f>
        <v>21.947722910149356</v>
      </c>
      <c r="D100" s="28">
        <f>+'[20]20'!$F$39</f>
        <v>20.936356031531879</v>
      </c>
      <c r="E100" s="28">
        <f>+'[20]20'!$G$39</f>
        <v>21.365501951809186</v>
      </c>
      <c r="F100" s="28">
        <f>+'[20]20'!$I$39</f>
        <v>20.980643115751977</v>
      </c>
      <c r="G100" s="28">
        <f>+'[20]20'!$J$39</f>
        <v>19.821229920619661</v>
      </c>
      <c r="H100" s="28">
        <f>+'[20]20'!$K$39</f>
        <v>21.306139452709349</v>
      </c>
      <c r="I100" s="28">
        <f>+'[20]20'!$M$39</f>
        <v>17.277233736380797</v>
      </c>
      <c r="J100" s="28">
        <f>+'[20]20'!$N$39</f>
        <v>18.067594710383023</v>
      </c>
      <c r="K100" s="28">
        <f>+'[20]20'!$O$39</f>
        <v>19.873051093297441</v>
      </c>
      <c r="L100" s="28">
        <f>+'[20]20'!$Q$39</f>
        <v>20.113363814380509</v>
      </c>
      <c r="M100" s="28">
        <f>+'[20]20'!$R$39</f>
        <v>20.274156128484137</v>
      </c>
      <c r="N100" s="28">
        <f>+'[20]20'!$S$39</f>
        <v>20.424300914074156</v>
      </c>
      <c r="O100" s="28">
        <f>+'[20]20'!$T$39</f>
        <v>20.18448396985001</v>
      </c>
      <c r="Q100" s="10">
        <v>1012</v>
      </c>
      <c r="R100" s="10" t="s">
        <v>21</v>
      </c>
      <c r="S100" s="28">
        <f t="shared" si="12"/>
        <v>21.947722910149356</v>
      </c>
      <c r="T100" s="28">
        <f>+'[21]2M'!$O$39</f>
        <v>21.432732752330043</v>
      </c>
      <c r="U100" s="28">
        <f>+'[21]3M'!$O$39</f>
        <v>21.410422386257601</v>
      </c>
      <c r="V100" s="28">
        <f>+'[21]4M'!$O$39</f>
        <v>21.301359975957272</v>
      </c>
      <c r="W100" s="28">
        <f>+'[21]5M'!$O$39</f>
        <v>21.011969267979961</v>
      </c>
      <c r="X100" s="28">
        <f>+'[21]6M'!$O$39</f>
        <v>21.058864147626643</v>
      </c>
      <c r="Y100" s="28">
        <f>+'[21]7M'!$O$39</f>
        <v>20.505930473840163</v>
      </c>
      <c r="Z100" s="28">
        <f>+'[21]8M'!$O$39</f>
        <v>20.193250812159615</v>
      </c>
      <c r="AA100" s="28">
        <f>+'[21]9M'!$O$39</f>
        <v>20.156169040427656</v>
      </c>
      <c r="AB100" s="28">
        <f>+'[21]10M'!$O$39</f>
        <v>20.151760263183377</v>
      </c>
      <c r="AC100" s="28">
        <f>+'[21]11M'!$O$39</f>
        <v>20.163006739367653</v>
      </c>
      <c r="AD100" s="28">
        <f>+'[21]12M'!$O$39</f>
        <v>20.18448396985001</v>
      </c>
      <c r="AE100" s="318"/>
    </row>
    <row r="101" spans="1:31" customFormat="1" x14ac:dyDescent="0.2">
      <c r="A101" s="10">
        <v>1013</v>
      </c>
      <c r="B101" s="10" t="s">
        <v>22</v>
      </c>
      <c r="C101" s="28">
        <f>+'[20]21'!$E$39</f>
        <v>22.996110509643529</v>
      </c>
      <c r="D101" s="28">
        <f>+'[20]21'!$F$39</f>
        <v>22.346967112310072</v>
      </c>
      <c r="E101" s="28">
        <f>+'[20]21'!$G$39</f>
        <v>22.94742707048195</v>
      </c>
      <c r="F101" s="28">
        <f>+'[20]21'!$I$39</f>
        <v>21.745284823443896</v>
      </c>
      <c r="G101" s="28">
        <f>+'[20]21'!$J$39</f>
        <v>20.436705582340519</v>
      </c>
      <c r="H101" s="28">
        <f>+'[20]21'!$K$39</f>
        <v>23.605390490662614</v>
      </c>
      <c r="I101" s="28">
        <f>+'[20]21'!$M$39</f>
        <v>22.086251126672675</v>
      </c>
      <c r="J101" s="28">
        <f>+'[20]21'!$N$39</f>
        <v>22.938752509421338</v>
      </c>
      <c r="K101" s="28">
        <f>+'[20]21'!$O$39</f>
        <v>21.601581809194265</v>
      </c>
      <c r="L101" s="28">
        <f>+'[20]21'!$Q$39</f>
        <v>22.093023255813954</v>
      </c>
      <c r="M101" s="28">
        <f>+'[20]21'!$R$39</f>
        <v>22.668249610447429</v>
      </c>
      <c r="N101" s="28">
        <f>+'[20]21'!$S$39</f>
        <v>21.945778349151134</v>
      </c>
      <c r="O101" s="28">
        <f>+'[20]21'!$T$39</f>
        <v>22.278455578090757</v>
      </c>
      <c r="Q101" s="10">
        <v>1013</v>
      </c>
      <c r="R101" s="10" t="s">
        <v>22</v>
      </c>
      <c r="S101" s="28">
        <f t="shared" si="12"/>
        <v>22.996110509643529</v>
      </c>
      <c r="T101" s="28">
        <f>+'[21]2M'!$P$39</f>
        <v>22.669804171818292</v>
      </c>
      <c r="U101" s="28">
        <f>+'[21]3M'!$P$39</f>
        <v>22.762477913727366</v>
      </c>
      <c r="V101" s="28">
        <f>+'[21]4M'!$P$39</f>
        <v>22.500295822979531</v>
      </c>
      <c r="W101" s="28">
        <f>+'[21]5M'!$P$39</f>
        <v>22.090918432680677</v>
      </c>
      <c r="X101" s="28">
        <f>+'[21]6M'!$P$39</f>
        <v>22.340874891100608</v>
      </c>
      <c r="Y101" s="28">
        <f>+'[21]7M'!$P$39</f>
        <v>22.300151916700859</v>
      </c>
      <c r="Z101" s="28">
        <f>+'[21]8M'!$P$39</f>
        <v>22.387008694402528</v>
      </c>
      <c r="AA101" s="28">
        <f>+'[21]9M'!$P$39</f>
        <v>22.293179009351391</v>
      </c>
      <c r="AB101" s="28">
        <f>+'[21]10M'!$P$39</f>
        <v>22.272012311731224</v>
      </c>
      <c r="AC101" s="28">
        <f>+'[21]11M'!$P$39</f>
        <v>22.308579880643826</v>
      </c>
      <c r="AD101" s="28">
        <f>+'[21]12M'!$P$39</f>
        <v>22.278455578090757</v>
      </c>
      <c r="AE101" s="318"/>
    </row>
    <row r="102" spans="1:31" customFormat="1" x14ac:dyDescent="0.2">
      <c r="A102" s="10">
        <v>1014</v>
      </c>
      <c r="B102" s="10" t="s">
        <v>23</v>
      </c>
      <c r="C102" s="28">
        <f>+'[20]22'!$E$39</f>
        <v>28.307188055483113</v>
      </c>
      <c r="D102" s="28">
        <f>+'[20]22'!$F$39</f>
        <v>26.399286639096537</v>
      </c>
      <c r="E102" s="28">
        <f>+'[20]22'!$G$39</f>
        <v>29.905556877646628</v>
      </c>
      <c r="F102" s="28">
        <f>+'[20]22'!$I$39</f>
        <v>23.824172149413581</v>
      </c>
      <c r="G102" s="28">
        <f>+'[20]22'!$J$39</f>
        <v>17.311486212286191</v>
      </c>
      <c r="H102" s="28">
        <f>+'[20]22'!$K$39</f>
        <v>34.150313267643725</v>
      </c>
      <c r="I102" s="28">
        <f>+'[20]22'!$M$39</f>
        <v>18.746557914183136</v>
      </c>
      <c r="J102" s="28">
        <f>+'[20]22'!$N$39</f>
        <v>18.204498377068052</v>
      </c>
      <c r="K102" s="28">
        <f>+'[20]22'!$O$39</f>
        <v>17.877961832945335</v>
      </c>
      <c r="L102" s="28">
        <f>+'[20]22'!$Q$39</f>
        <v>22.443773835308502</v>
      </c>
      <c r="M102" s="28">
        <f>+'[20]22'!$R$39</f>
        <v>22.677284652504813</v>
      </c>
      <c r="N102" s="28">
        <f>+'[20]22'!$S$39</f>
        <v>22.133971533693177</v>
      </c>
      <c r="O102" s="28">
        <f>+'[20]22'!$T$39</f>
        <v>23.639224019352085</v>
      </c>
      <c r="Q102" s="10">
        <v>1014</v>
      </c>
      <c r="R102" s="10" t="s">
        <v>23</v>
      </c>
      <c r="S102" s="28">
        <f t="shared" si="12"/>
        <v>28.307188055483113</v>
      </c>
      <c r="T102" s="28">
        <f>+'[21]2M'!$Q$39</f>
        <v>27.356297524096352</v>
      </c>
      <c r="U102" s="28">
        <f>+'[21]3M'!$Q$39</f>
        <v>28.250167640780599</v>
      </c>
      <c r="V102" s="28">
        <f>+'[21]4M'!$Q$39</f>
        <v>27.139252536142038</v>
      </c>
      <c r="W102" s="28">
        <f>+'[21]5M'!$Q$39</f>
        <v>25.336638937156003</v>
      </c>
      <c r="X102" s="28">
        <f>+'[21]6M'!$Q$39</f>
        <v>26.927693580147526</v>
      </c>
      <c r="Y102" s="28">
        <f>+'[21]7M'!$Q$39</f>
        <v>25.719526623868479</v>
      </c>
      <c r="Z102" s="28">
        <f>+'[21]8M'!$Q$39</f>
        <v>24.774962398096818</v>
      </c>
      <c r="AA102" s="28">
        <f>+'[21]9M'!$Q$39</f>
        <v>24.033580028719761</v>
      </c>
      <c r="AB102" s="28">
        <f>+'[21]10M'!$Q$39</f>
        <v>23.87894323854114</v>
      </c>
      <c r="AC102" s="28">
        <f>+'[21]11M'!$Q$39</f>
        <v>23.772043895942456</v>
      </c>
      <c r="AD102" s="28">
        <f>+'[21]12M'!$Q$39</f>
        <v>23.639224019352085</v>
      </c>
      <c r="AE102" s="318"/>
    </row>
    <row r="103" spans="1:31" customFormat="1" x14ac:dyDescent="0.2">
      <c r="A103" s="10">
        <v>1015</v>
      </c>
      <c r="B103" s="10" t="s">
        <v>24</v>
      </c>
      <c r="C103" s="28">
        <f>+'[20]23'!$E$39</f>
        <v>19.033349030352326</v>
      </c>
      <c r="D103" s="28">
        <f>+'[20]23'!$F$39</f>
        <v>16.99902930808399</v>
      </c>
      <c r="E103" s="28">
        <f>+'[20]23'!$G$39</f>
        <v>16.996809791985417</v>
      </c>
      <c r="F103" s="28">
        <f>+'[20]23'!$I$39</f>
        <v>16.985891531986038</v>
      </c>
      <c r="G103" s="28">
        <f>+'[20]23'!$J$39</f>
        <v>15.86250080639959</v>
      </c>
      <c r="H103" s="28">
        <f>+'[20]23'!$K$39</f>
        <v>17.002850344311504</v>
      </c>
      <c r="I103" s="28">
        <f>+'[20]23'!$M$39</f>
        <v>16.971196993493383</v>
      </c>
      <c r="J103" s="28">
        <f>+'[20]23'!$N$39</f>
        <v>13.900054439829074</v>
      </c>
      <c r="K103" s="28">
        <f>+'[20]23'!$O$39</f>
        <v>15.110945828684766</v>
      </c>
      <c r="L103" s="28">
        <f>+'[20]23'!$Q$39</f>
        <v>14.348731252533446</v>
      </c>
      <c r="M103" s="28">
        <f>+'[20]23'!$R$39</f>
        <v>14.071675952416804</v>
      </c>
      <c r="N103" s="28">
        <f>+'[20]23'!$S$39</f>
        <v>13.807760750942474</v>
      </c>
      <c r="O103" s="28">
        <f>+'[20]23'!$T$39</f>
        <v>15.923764063687864</v>
      </c>
      <c r="Q103" s="10">
        <v>1015</v>
      </c>
      <c r="R103" s="10" t="s">
        <v>24</v>
      </c>
      <c r="S103" s="28">
        <f t="shared" si="12"/>
        <v>19.033349030352326</v>
      </c>
      <c r="T103" s="28">
        <f>+'[21]2M'!$R$39</f>
        <v>18.013379611248435</v>
      </c>
      <c r="U103" s="28">
        <f>+'[21]3M'!$R$39</f>
        <v>17.663596676682168</v>
      </c>
      <c r="V103" s="28">
        <f>+'[21]4M'!$R$39</f>
        <v>17.476316402727541</v>
      </c>
      <c r="W103" s="28">
        <f>+'[21]5M'!$R$39</f>
        <v>17.152221968508147</v>
      </c>
      <c r="X103" s="28">
        <f>+'[21]6M'!$R$39</f>
        <v>17.128098410430923</v>
      </c>
      <c r="Y103" s="28">
        <f>+'[21]7M'!$R$39</f>
        <v>17.102641487969969</v>
      </c>
      <c r="Z103" s="28">
        <f>+'[21]8M'!$R$39</f>
        <v>16.678767952796399</v>
      </c>
      <c r="AA103" s="28">
        <f>+'[21]9M'!$R$39</f>
        <v>16.51149320899918</v>
      </c>
      <c r="AB103" s="28">
        <f>+'[21]10M'!$R$39</f>
        <v>16.299344412476209</v>
      </c>
      <c r="AC103" s="28">
        <f>+'[21]11M'!$R$39</f>
        <v>16.105964549946421</v>
      </c>
      <c r="AD103" s="28">
        <f>+'[21]12M'!$R$39</f>
        <v>15.923764063687864</v>
      </c>
      <c r="AE103" s="318"/>
    </row>
    <row r="104" spans="1:31" customFormat="1" x14ac:dyDescent="0.2">
      <c r="A104" s="10">
        <v>1016</v>
      </c>
      <c r="B104" s="10" t="s">
        <v>25</v>
      </c>
      <c r="C104" s="28">
        <f>+'[20]24'!$E$39</f>
        <v>41.705824184694869</v>
      </c>
      <c r="D104" s="28">
        <f>+'[20]24'!$F$39</f>
        <v>38.734021923495611</v>
      </c>
      <c r="E104" s="28">
        <f>+'[20]24'!$G$39</f>
        <v>41.94226538481216</v>
      </c>
      <c r="F104" s="28">
        <f>+'[20]24'!$I$39</f>
        <v>37.157094277619876</v>
      </c>
      <c r="G104" s="28">
        <f>+'[20]24'!$J$39</f>
        <v>31.11600790927352</v>
      </c>
      <c r="H104" s="28">
        <f>+'[20]24'!$K$39</f>
        <v>46.837843283255218</v>
      </c>
      <c r="I104" s="28">
        <f>+'[20]24'!$M$39</f>
        <v>39.451391505394753</v>
      </c>
      <c r="J104" s="28">
        <f>+'[20]24'!$N$39</f>
        <v>35.075442847190878</v>
      </c>
      <c r="K104" s="28">
        <f>+'[20]24'!$O$39</f>
        <v>42.719380388876147</v>
      </c>
      <c r="L104" s="28">
        <f>+'[20]24'!$Q$39</f>
        <v>42.976722553610379</v>
      </c>
      <c r="M104" s="28">
        <f>+'[20]24'!$R$39</f>
        <v>44.779853132511526</v>
      </c>
      <c r="N104" s="28">
        <f>+'[20]24'!$S$39</f>
        <v>45.278250671162468</v>
      </c>
      <c r="O104" s="28">
        <f>+'[20]24'!$T$39</f>
        <v>40.767488724801289</v>
      </c>
      <c r="Q104" s="10">
        <v>1016</v>
      </c>
      <c r="R104" s="10" t="s">
        <v>25</v>
      </c>
      <c r="S104" s="28">
        <f t="shared" si="12"/>
        <v>41.705824184694869</v>
      </c>
      <c r="T104" s="28">
        <f>+'[21]2M'!$S$39</f>
        <v>40.2225628169911</v>
      </c>
      <c r="U104" s="28">
        <f>+'[21]3M'!$S$39</f>
        <v>40.827981673909555</v>
      </c>
      <c r="V104" s="28">
        <f>+'[21]4M'!$S$39</f>
        <v>39.86071632294469</v>
      </c>
      <c r="W104" s="28">
        <f>+'[21]5M'!$S$39</f>
        <v>38.222388827636898</v>
      </c>
      <c r="X104" s="28">
        <f>+'[21]6M'!$S$39</f>
        <v>39.79764151887786</v>
      </c>
      <c r="Y104" s="28">
        <f>+'[21]7M'!$S$39</f>
        <v>39.743082283967901</v>
      </c>
      <c r="Z104" s="28">
        <f>+'[21]8M'!$S$39</f>
        <v>39.120254267213255</v>
      </c>
      <c r="AA104" s="28">
        <f>+'[21]9M'!$S$39</f>
        <v>39.534263719741702</v>
      </c>
      <c r="AB104" s="28">
        <f>+'[21]10M'!$S$39</f>
        <v>39.888147572548739</v>
      </c>
      <c r="AC104" s="28">
        <f>+'[21]11M'!$S$39</f>
        <v>40.353966865335778</v>
      </c>
      <c r="AD104" s="28">
        <f>+'[21]12M'!$S$39</f>
        <v>40.767488724801289</v>
      </c>
      <c r="AE104" s="318"/>
    </row>
    <row r="105" spans="1:31" customFormat="1" x14ac:dyDescent="0.2">
      <c r="A105" s="10">
        <v>1017</v>
      </c>
      <c r="B105" s="10" t="s">
        <v>26</v>
      </c>
      <c r="C105" s="28">
        <f>+'[20]25'!$E$39</f>
        <v>40.674532773385167</v>
      </c>
      <c r="D105" s="28">
        <f>+'[20]25'!$F$39</f>
        <v>38.742867540975084</v>
      </c>
      <c r="E105" s="28">
        <f>+'[20]25'!$G$39</f>
        <v>42.252333678343561</v>
      </c>
      <c r="F105" s="28">
        <f>+'[20]25'!$I$39</f>
        <v>40.890040646453649</v>
      </c>
      <c r="G105" s="28">
        <f>+'[20]25'!$J$39</f>
        <v>31.567029114186596</v>
      </c>
      <c r="H105" s="28">
        <f>+'[20]25'!$K$39</f>
        <v>41.991100927208777</v>
      </c>
      <c r="I105" s="28">
        <f>+'[20]25'!$M$39</f>
        <v>31.505402953064422</v>
      </c>
      <c r="J105" s="28">
        <f>+'[20]25'!$N$39</f>
        <v>31.182318756233101</v>
      </c>
      <c r="K105" s="28">
        <f>+'[20]25'!$O$39</f>
        <v>34.442170634166004</v>
      </c>
      <c r="L105" s="28">
        <f>+'[20]25'!$Q$39</f>
        <v>33.260269638927888</v>
      </c>
      <c r="M105" s="28">
        <f>+'[20]25'!$R$39</f>
        <v>31.776976877375461</v>
      </c>
      <c r="N105" s="28">
        <f>+'[20]25'!$S$39</f>
        <v>29.826012911641612</v>
      </c>
      <c r="O105" s="28">
        <f>+'[20]25'!$T$39</f>
        <v>35.938909400706251</v>
      </c>
      <c r="Q105" s="10">
        <v>1017</v>
      </c>
      <c r="R105" s="10" t="s">
        <v>26</v>
      </c>
      <c r="S105" s="28">
        <f t="shared" si="12"/>
        <v>40.674532773385167</v>
      </c>
      <c r="T105" s="28">
        <f>+'[21]2M'!$T$39</f>
        <v>39.69979234959775</v>
      </c>
      <c r="U105" s="28">
        <f>+'[21]3M'!$T$39</f>
        <v>40.594724857975962</v>
      </c>
      <c r="V105" s="28">
        <f>+'[21]4M'!$T$39</f>
        <v>40.671354397633721</v>
      </c>
      <c r="W105" s="28">
        <f>+'[21]5M'!$T$39</f>
        <v>39.017267936932697</v>
      </c>
      <c r="X105" s="28">
        <f>+'[21]6M'!$T$39</f>
        <v>39.499911785767409</v>
      </c>
      <c r="Y105" s="28">
        <f>+'[21]7M'!$T$39</f>
        <v>38.413491754482592</v>
      </c>
      <c r="Z105" s="28">
        <f>+'[21]8M'!$T$39</f>
        <v>37.568819737581592</v>
      </c>
      <c r="AA105" s="28">
        <f>+'[21]9M'!$T$39</f>
        <v>37.243150077457045</v>
      </c>
      <c r="AB105" s="28">
        <f>+'[21]10M'!$T$39</f>
        <v>36.865781768150235</v>
      </c>
      <c r="AC105" s="28">
        <f>+'[21]11M'!$T$39</f>
        <v>36.434817776673817</v>
      </c>
      <c r="AD105" s="28">
        <f>+'[21]12M'!$T$39</f>
        <v>35.938909400706251</v>
      </c>
      <c r="AE105" s="318"/>
    </row>
    <row r="106" spans="1:31" customFormat="1" x14ac:dyDescent="0.2">
      <c r="A106" s="10">
        <v>1018</v>
      </c>
      <c r="B106" s="10" t="s">
        <v>27</v>
      </c>
      <c r="C106" s="28">
        <f>+'[20]26'!$E$39</f>
        <v>33.150420535072769</v>
      </c>
      <c r="D106" s="28">
        <f>+'[20]26'!$F$39</f>
        <v>32.814563870923585</v>
      </c>
      <c r="E106" s="28">
        <f>+'[20]26'!$G$39</f>
        <v>32.56289225853655</v>
      </c>
      <c r="F106" s="28">
        <f>+'[20]26'!$I$39</f>
        <v>32.346061931153706</v>
      </c>
      <c r="G106" s="28">
        <f>+'[20]26'!$J$39</f>
        <v>32.262625982559996</v>
      </c>
      <c r="H106" s="28">
        <f>+'[20]26'!$K$39</f>
        <v>32.371098874222739</v>
      </c>
      <c r="I106" s="28">
        <f>+'[20]26'!$M$39</f>
        <v>31.98262284907991</v>
      </c>
      <c r="J106" s="28">
        <f>+'[20]26'!$N$39</f>
        <v>34.711173845951407</v>
      </c>
      <c r="K106" s="28">
        <f>+'[20]26'!$O$39</f>
        <v>34.229136768310489</v>
      </c>
      <c r="L106" s="28">
        <f>+'[20]26'!$Q$39</f>
        <v>36.582879601226992</v>
      </c>
      <c r="M106" s="28">
        <f>+'[20]26'!$R$39</f>
        <v>37.153566350929665</v>
      </c>
      <c r="N106" s="28">
        <f>+'[20]26'!$S$39</f>
        <v>36.951105944571836</v>
      </c>
      <c r="O106" s="28">
        <f>+'[20]26'!$T$39</f>
        <v>33.973131494717485</v>
      </c>
      <c r="Q106" s="10">
        <v>1018</v>
      </c>
      <c r="R106" s="10" t="s">
        <v>27</v>
      </c>
      <c r="S106" s="28">
        <f t="shared" si="12"/>
        <v>33.150420535072769</v>
      </c>
      <c r="T106" s="28">
        <f>+'[21]2M'!$U$39</f>
        <v>32.980071300381496</v>
      </c>
      <c r="U106" s="28">
        <f>+'[21]3M'!$U$39</f>
        <v>32.837869004745407</v>
      </c>
      <c r="V106" s="28">
        <f>+'[21]4M'!$U$39</f>
        <v>32.707686872255593</v>
      </c>
      <c r="W106" s="28">
        <f>+'[21]5M'!$U$39</f>
        <v>32.620762574188802</v>
      </c>
      <c r="X106" s="28">
        <f>+'[21]6M'!$U$39</f>
        <v>32.582200930647844</v>
      </c>
      <c r="Y106" s="28">
        <f>+'[21]7M'!$U$39</f>
        <v>32.48414567821797</v>
      </c>
      <c r="Z106" s="28">
        <f>+'[21]8M'!$U$39</f>
        <v>32.791468646674005</v>
      </c>
      <c r="AA106" s="28">
        <f>+'[21]9M'!$U$39</f>
        <v>32.956838872916819</v>
      </c>
      <c r="AB106" s="28">
        <f>+'[21]10M'!$U$39</f>
        <v>33.328775591005389</v>
      </c>
      <c r="AC106" s="28">
        <f>+'[21]11M'!$U$39</f>
        <v>33.696924727475434</v>
      </c>
      <c r="AD106" s="28">
        <f>+'[21]12M'!$U$39</f>
        <v>33.973131494717485</v>
      </c>
      <c r="AE106" s="318"/>
    </row>
    <row r="107" spans="1:31" customFormat="1" x14ac:dyDescent="0.2">
      <c r="A107" s="10">
        <v>1019</v>
      </c>
      <c r="B107" s="10" t="s">
        <v>28</v>
      </c>
      <c r="C107" s="28">
        <f>+'[20]27'!$E$39</f>
        <v>21.787862872421695</v>
      </c>
      <c r="D107" s="28">
        <f>+'[20]27'!$F$39</f>
        <v>27.807109371444177</v>
      </c>
      <c r="E107" s="28">
        <f>+'[20]27'!$G$39</f>
        <v>24.730150068212826</v>
      </c>
      <c r="F107" s="28">
        <f>+'[20]27'!$I$39</f>
        <v>17.439567577599409</v>
      </c>
      <c r="G107" s="28">
        <f>+'[20]27'!$J$39</f>
        <v>13.059259542276392</v>
      </c>
      <c r="H107" s="28">
        <f>+'[20]27'!$K$39</f>
        <v>29.848767123287672</v>
      </c>
      <c r="I107" s="28">
        <f>+'[20]27'!$M$39</f>
        <v>18.405042036136127</v>
      </c>
      <c r="J107" s="28">
        <f>+'[20]27'!$N$39</f>
        <v>18.80715002064775</v>
      </c>
      <c r="K107" s="28">
        <f>+'[20]27'!$O$39</f>
        <v>21.906895693303461</v>
      </c>
      <c r="L107" s="28">
        <f>+'[20]27'!$Q$39</f>
        <v>24.813233724653148</v>
      </c>
      <c r="M107" s="28">
        <f>+'[20]27'!$R$39</f>
        <v>27.311746653026731</v>
      </c>
      <c r="N107" s="28">
        <f>+'[20]27'!$S$39</f>
        <v>27.736058804845953</v>
      </c>
      <c r="O107" s="28">
        <f>+'[20]27'!$T$39</f>
        <v>22.963115724509827</v>
      </c>
      <c r="Q107" s="10">
        <v>1019</v>
      </c>
      <c r="R107" s="10" t="s">
        <v>28</v>
      </c>
      <c r="S107" s="28">
        <f t="shared" si="12"/>
        <v>21.787862872421695</v>
      </c>
      <c r="T107" s="28">
        <f>+'[21]2M'!$V$39</f>
        <v>24.869509495514389</v>
      </c>
      <c r="U107" s="28">
        <f>+'[21]3M'!$V$39</f>
        <v>24.821011451468941</v>
      </c>
      <c r="V107" s="28">
        <f>+'[21]4M'!$V$39</f>
        <v>23.000197426587352</v>
      </c>
      <c r="W107" s="28">
        <f>+'[21]5M'!$V$39</f>
        <v>21.176544802063475</v>
      </c>
      <c r="X107" s="28">
        <f>+'[21]6M'!$V$39</f>
        <v>22.700504173198322</v>
      </c>
      <c r="Y107" s="28">
        <f>+'[21]7M'!$V$39</f>
        <v>22.084408996808065</v>
      </c>
      <c r="Z107" s="28">
        <f>+'[21]8M'!$V$39</f>
        <v>21.682417471091362</v>
      </c>
      <c r="AA107" s="28">
        <f>+'[21]9M'!$V$39</f>
        <v>21.707872261799668</v>
      </c>
      <c r="AB107" s="28">
        <f>+'[21]10M'!$V$39</f>
        <v>22.029205241942908</v>
      </c>
      <c r="AC107" s="28">
        <f>+'[21]11M'!$V$39</f>
        <v>22.52446759268912</v>
      </c>
      <c r="AD107" s="28">
        <f>+'[21]12M'!$V$39</f>
        <v>22.963115724509827</v>
      </c>
      <c r="AE107" s="318"/>
    </row>
    <row r="108" spans="1:31" customFormat="1" x14ac:dyDescent="0.2">
      <c r="A108" s="10">
        <v>1020</v>
      </c>
      <c r="B108" s="10" t="s">
        <v>29</v>
      </c>
      <c r="C108" s="28">
        <f>+'[20]28'!$E$39</f>
        <v>34.919198561971157</v>
      </c>
      <c r="D108" s="28">
        <f>+'[20]28'!$F$39</f>
        <v>35.369884351195559</v>
      </c>
      <c r="E108" s="28">
        <f>+'[20]28'!$G$39</f>
        <v>34.560800588473057</v>
      </c>
      <c r="F108" s="28">
        <f>+'[20]28'!$I$39</f>
        <v>31.42162981715579</v>
      </c>
      <c r="G108" s="28">
        <f>+'[20]28'!$J$39</f>
        <v>24.358914038620107</v>
      </c>
      <c r="H108" s="28">
        <f>+'[20]28'!$K$39</f>
        <v>34.212048606709772</v>
      </c>
      <c r="I108" s="28">
        <f>+'[20]28'!$M$39</f>
        <v>26.383739090785348</v>
      </c>
      <c r="J108" s="28">
        <f>+'[20]28'!$N$39</f>
        <v>30.373424985880611</v>
      </c>
      <c r="K108" s="28">
        <f>+'[20]28'!$O$39</f>
        <v>27.359610299364334</v>
      </c>
      <c r="L108" s="28">
        <f>+'[20]28'!$Q$39</f>
        <v>29.88112393924262</v>
      </c>
      <c r="M108" s="28">
        <f>+'[20]28'!$R$39</f>
        <v>28.448551856195436</v>
      </c>
      <c r="N108" s="28">
        <f>+'[20]28'!$S$39</f>
        <v>26.810648542694675</v>
      </c>
      <c r="O108" s="28">
        <f>+'[20]28'!$T$39</f>
        <v>30.658063843348636</v>
      </c>
      <c r="Q108" s="10">
        <v>1020</v>
      </c>
      <c r="R108" s="10" t="s">
        <v>29</v>
      </c>
      <c r="S108" s="28">
        <f t="shared" si="12"/>
        <v>34.919198561971157</v>
      </c>
      <c r="T108" s="28">
        <f>+'[21]2M'!$W$39</f>
        <v>35.148535816992229</v>
      </c>
      <c r="U108" s="28">
        <f>+'[21]3M'!$W$39</f>
        <v>34.947257936086906</v>
      </c>
      <c r="V108" s="28">
        <f>+'[21]4M'!$W$39</f>
        <v>34.06384725822226</v>
      </c>
      <c r="W108" s="28">
        <f>+'[21]5M'!$W$39</f>
        <v>32.519404875687066</v>
      </c>
      <c r="X108" s="28">
        <f>+'[21]6M'!$W$39</f>
        <v>32.773651072183299</v>
      </c>
      <c r="Y108" s="28">
        <f>+'[21]7M'!$W$39</f>
        <v>31.959461633959325</v>
      </c>
      <c r="Z108" s="28">
        <f>+'[21]8M'!$W$39</f>
        <v>31.776629981221671</v>
      </c>
      <c r="AA108" s="28">
        <f>+'[21]9M'!$W$39</f>
        <v>31.330129110055573</v>
      </c>
      <c r="AB108" s="28">
        <f>+'[21]10M'!$W$39</f>
        <v>31.192927431620127</v>
      </c>
      <c r="AC108" s="28">
        <f>+'[21]11M'!$W$39</f>
        <v>30.965922264101081</v>
      </c>
      <c r="AD108" s="28">
        <f>+'[21]12M'!$W$39</f>
        <v>30.658063843348636</v>
      </c>
      <c r="AE108" s="318"/>
    </row>
    <row r="109" spans="1:31" customFormat="1" x14ac:dyDescent="0.2">
      <c r="A109" s="10">
        <v>1021</v>
      </c>
      <c r="B109" s="10" t="s">
        <v>30</v>
      </c>
      <c r="C109" s="28">
        <f>+'[20]29'!$E$39</f>
        <v>30.691774751070177</v>
      </c>
      <c r="D109" s="28">
        <f>+'[20]29'!$F$39</f>
        <v>28.512865720401244</v>
      </c>
      <c r="E109" s="28">
        <f>+'[20]29'!$G$39</f>
        <v>28.660514497144913</v>
      </c>
      <c r="F109" s="28">
        <f>+'[20]29'!$I$39</f>
        <v>23.467802291860085</v>
      </c>
      <c r="G109" s="28">
        <f>+'[20]29'!$J$39</f>
        <v>21.781278158800674</v>
      </c>
      <c r="H109" s="28">
        <f>+'[20]29'!$K$39</f>
        <v>30.211424322626314</v>
      </c>
      <c r="I109" s="28">
        <f>+'[20]29'!$M$39</f>
        <v>25.392457973578185</v>
      </c>
      <c r="J109" s="28">
        <f>+'[20]29'!$N$39</f>
        <v>25.745866192373402</v>
      </c>
      <c r="K109" s="28">
        <f>+'[20]29'!$O$39</f>
        <v>30.828752567587355</v>
      </c>
      <c r="L109" s="28">
        <f>+'[20]29'!$Q$39</f>
        <v>34.010619912296001</v>
      </c>
      <c r="M109" s="28">
        <f>+'[20]29'!$R$39</f>
        <v>37.065116951894289</v>
      </c>
      <c r="N109" s="28">
        <f>+'[20]29'!$S$39</f>
        <v>35.082737026275737</v>
      </c>
      <c r="O109" s="28">
        <f>+'[20]29'!$T$39</f>
        <v>29.403111190687909</v>
      </c>
      <c r="Q109" s="10">
        <v>1021</v>
      </c>
      <c r="R109" s="10" t="s">
        <v>30</v>
      </c>
      <c r="S109" s="28">
        <f t="shared" si="12"/>
        <v>30.691774751070177</v>
      </c>
      <c r="T109" s="28">
        <f>+'[21]2M'!$X$39</f>
        <v>29.611755311417586</v>
      </c>
      <c r="U109" s="28">
        <f>+'[21]3M'!$X$39</f>
        <v>29.282833449411331</v>
      </c>
      <c r="V109" s="28">
        <f>+'[21]4M'!$X$39</f>
        <v>27.817273618870558</v>
      </c>
      <c r="W109" s="28">
        <f>+'[21]5M'!$X$39</f>
        <v>26.756443435298799</v>
      </c>
      <c r="X109" s="28">
        <f>+'[21]6M'!$X$39</f>
        <v>27.315032680901336</v>
      </c>
      <c r="Y109" s="28">
        <f>+'[21]7M'!$X$39</f>
        <v>27.04333495881075</v>
      </c>
      <c r="Z109" s="28">
        <f>+'[21]8M'!$X$39</f>
        <v>26.876592782742765</v>
      </c>
      <c r="AA109" s="28">
        <f>+'[21]9M'!$X$39</f>
        <v>27.329274451564618</v>
      </c>
      <c r="AB109" s="28">
        <f>+'[21]10M'!$X$39</f>
        <v>28.020093314610804</v>
      </c>
      <c r="AC109" s="28">
        <f>+'[21]11M'!$X$39</f>
        <v>28.878516937310948</v>
      </c>
      <c r="AD109" s="28">
        <f>+'[21]12M'!$X$39</f>
        <v>29.403111190687909</v>
      </c>
      <c r="AE109" s="318"/>
    </row>
    <row r="110" spans="1:31" customFormat="1" x14ac:dyDescent="0.2">
      <c r="A110" s="10">
        <v>1022</v>
      </c>
      <c r="B110" s="10" t="s">
        <v>31</v>
      </c>
      <c r="C110" s="28">
        <f>+'[20]30'!$E$39</f>
        <v>21.755473446564984</v>
      </c>
      <c r="D110" s="28">
        <f>+'[20]30'!$F$39</f>
        <v>16.118794429603618</v>
      </c>
      <c r="E110" s="28">
        <f>+'[20]30'!$G$39</f>
        <v>21.97004589207906</v>
      </c>
      <c r="F110" s="28">
        <f>+'[20]30'!$I$39</f>
        <v>21.415271252592589</v>
      </c>
      <c r="G110" s="28">
        <f>+'[20]30'!$J$39</f>
        <v>16.783954961294864</v>
      </c>
      <c r="H110" s="28">
        <f>+'[20]30'!$K$39</f>
        <v>27.080357692295237</v>
      </c>
      <c r="I110" s="28">
        <f>+'[20]30'!$M$39</f>
        <v>17.206899960458681</v>
      </c>
      <c r="J110" s="28">
        <f>+'[20]30'!$N$39</f>
        <v>18.564256248523467</v>
      </c>
      <c r="K110" s="28">
        <f>+'[20]30'!$O$39</f>
        <v>23.675236562019091</v>
      </c>
      <c r="L110" s="28">
        <f>+'[20]30'!$Q$39</f>
        <v>20.632053664139079</v>
      </c>
      <c r="M110" s="28">
        <f>+'[20]30'!$R$39</f>
        <v>21.200092241386166</v>
      </c>
      <c r="N110" s="28">
        <f>+'[20]30'!$S$39</f>
        <v>17.093125309676449</v>
      </c>
      <c r="O110" s="28">
        <f>+'[20]30'!$T$39</f>
        <v>20.354817032498598</v>
      </c>
      <c r="Q110" s="10">
        <v>1022</v>
      </c>
      <c r="R110" s="10" t="s">
        <v>31</v>
      </c>
      <c r="S110" s="28">
        <f t="shared" si="12"/>
        <v>21.755473446564984</v>
      </c>
      <c r="T110" s="28">
        <f>+'[21]2M'!$Y$39</f>
        <v>18.99919008245061</v>
      </c>
      <c r="U110" s="28">
        <f>+'[21]3M'!$Y$39</f>
        <v>19.997450320213058</v>
      </c>
      <c r="V110" s="28">
        <f>+'[21]4M'!$Y$39</f>
        <v>20.354066004763435</v>
      </c>
      <c r="W110" s="28">
        <f>+'[21]5M'!$Y$39</f>
        <v>19.681533185885598</v>
      </c>
      <c r="X110" s="28">
        <f>+'[21]6M'!$Y$39</f>
        <v>20.959721851540387</v>
      </c>
      <c r="Y110" s="28">
        <f>+'[21]7M'!$Y$39</f>
        <v>20.414980052393258</v>
      </c>
      <c r="Z110" s="28">
        <f>+'[21]8M'!$Y$39</f>
        <v>20.180949231389853</v>
      </c>
      <c r="AA110" s="28">
        <f>+'[21]9M'!$Y$39</f>
        <v>20.581599166512383</v>
      </c>
      <c r="AB110" s="28">
        <f>+'[21]10M'!$Y$39</f>
        <v>20.586769588313413</v>
      </c>
      <c r="AC110" s="28">
        <f>+'[21]11M'!$Y$39</f>
        <v>20.644737504669099</v>
      </c>
      <c r="AD110" s="28">
        <f>+'[21]12M'!$Y$39</f>
        <v>20.354817032498598</v>
      </c>
      <c r="AE110" s="318"/>
    </row>
    <row r="111" spans="1:31" customFormat="1" x14ac:dyDescent="0.2">
      <c r="A111" s="10">
        <v>1023</v>
      </c>
      <c r="B111" s="10" t="s">
        <v>32</v>
      </c>
      <c r="C111" s="28">
        <f>+'[20]31'!$E$39</f>
        <v>29.608654982633475</v>
      </c>
      <c r="D111" s="28">
        <f>+'[20]31'!$F$39</f>
        <v>25.099690182184737</v>
      </c>
      <c r="E111" s="28">
        <f>+'[20]31'!$G$39</f>
        <v>30.121437889159346</v>
      </c>
      <c r="F111" s="28">
        <f>+'[20]31'!$I$39</f>
        <v>24.241486493920888</v>
      </c>
      <c r="G111" s="28">
        <f>+'[20]31'!$J$39</f>
        <v>21.218308000434721</v>
      </c>
      <c r="H111" s="28">
        <f>+'[20]31'!$K$39</f>
        <v>32.184230456368681</v>
      </c>
      <c r="I111" s="28">
        <f>+'[20]31'!$M$39</f>
        <v>21.266613374373382</v>
      </c>
      <c r="J111" s="28">
        <f>+'[20]31'!$N$39</f>
        <v>22.930544420960572</v>
      </c>
      <c r="K111" s="28">
        <f>+'[20]31'!$O$39</f>
        <v>21.533214887978801</v>
      </c>
      <c r="L111" s="28">
        <f>+'[20]31'!$Q$39</f>
        <v>28.64751387182568</v>
      </c>
      <c r="M111" s="28">
        <f>+'[20]31'!$R$39</f>
        <v>30.899147277210677</v>
      </c>
      <c r="N111" s="28">
        <f>+'[20]31'!$S$39</f>
        <v>28.553448623540618</v>
      </c>
      <c r="O111" s="28">
        <f>+'[20]31'!$T$39</f>
        <v>26.489434105845316</v>
      </c>
      <c r="Q111" s="10">
        <v>1023</v>
      </c>
      <c r="R111" s="10" t="s">
        <v>32</v>
      </c>
      <c r="S111" s="28">
        <f t="shared" si="12"/>
        <v>29.608654982633475</v>
      </c>
      <c r="T111" s="28">
        <f>+'[21]2M'!$Z$39</f>
        <v>27.378888453122308</v>
      </c>
      <c r="U111" s="28">
        <f>+'[21]3M'!$Z$39</f>
        <v>28.346439881863144</v>
      </c>
      <c r="V111" s="28">
        <f>+'[21]4M'!$Z$39</f>
        <v>27.293588095124711</v>
      </c>
      <c r="W111" s="28">
        <f>+'[21]5M'!$Z$39</f>
        <v>26.168797851041781</v>
      </c>
      <c r="X111" s="28">
        <f>+'[21]6M'!$Z$39</f>
        <v>27.191987432951287</v>
      </c>
      <c r="Y111" s="28">
        <f>+'[21]7M'!$Z$39</f>
        <v>26.37620906858006</v>
      </c>
      <c r="Z111" s="28">
        <f>+'[21]8M'!$Z$39</f>
        <v>25.950068773063311</v>
      </c>
      <c r="AA111" s="28">
        <f>+'[21]9M'!$Z$39</f>
        <v>25.47779160542165</v>
      </c>
      <c r="AB111" s="28">
        <f>+'[21]10M'!$Z$39</f>
        <v>25.815508982897256</v>
      </c>
      <c r="AC111" s="28">
        <f>+'[21]11M'!$Z$39</f>
        <v>26.296136629152606</v>
      </c>
      <c r="AD111" s="28">
        <f>+'[21]12M'!$Z$39</f>
        <v>26.489434105845316</v>
      </c>
      <c r="AE111" s="318"/>
    </row>
    <row r="112" spans="1:31" customFormat="1" x14ac:dyDescent="0.2">
      <c r="A112" s="10">
        <v>1024</v>
      </c>
      <c r="B112" s="10" t="s">
        <v>33</v>
      </c>
      <c r="C112" s="28">
        <f>+'[20]32'!$E$39</f>
        <v>33.05027219378438</v>
      </c>
      <c r="D112" s="28">
        <f>+'[20]32'!$F$39</f>
        <v>30.333260796165352</v>
      </c>
      <c r="E112" s="28">
        <f>+'[20]32'!$G$39</f>
        <v>37.843902474271871</v>
      </c>
      <c r="F112" s="28">
        <f>+'[20]32'!$I$39</f>
        <v>32.235042292927609</v>
      </c>
      <c r="G112" s="28">
        <f>+'[20]32'!$J$39</f>
        <v>25.245347023011259</v>
      </c>
      <c r="H112" s="28">
        <f>+'[20]32'!$K$39</f>
        <v>36.763890707541272</v>
      </c>
      <c r="I112" s="28">
        <f>+'[20]32'!$M$39</f>
        <v>22.377910127247851</v>
      </c>
      <c r="J112" s="28">
        <f>+'[20]32'!$N$39</f>
        <v>25.475395713107996</v>
      </c>
      <c r="K112" s="28">
        <f>+'[20]32'!$O$39</f>
        <v>15.736685295285161</v>
      </c>
      <c r="L112" s="28">
        <f>+'[20]32'!$Q$39</f>
        <v>19.201911914738471</v>
      </c>
      <c r="M112" s="28">
        <f>+'[20]32'!$R$39</f>
        <v>18.373319252736792</v>
      </c>
      <c r="N112" s="28">
        <f>+'[20]32'!$S$39</f>
        <v>17.655528311569824</v>
      </c>
      <c r="O112" s="28">
        <f>+'[20]32'!$T$39</f>
        <v>26.663217078209616</v>
      </c>
      <c r="Q112" s="10">
        <v>1024</v>
      </c>
      <c r="R112" s="10" t="s">
        <v>33</v>
      </c>
      <c r="S112" s="28">
        <f t="shared" si="12"/>
        <v>33.05027219378438</v>
      </c>
      <c r="T112" s="28">
        <f>+'[21]2M'!$AA$39</f>
        <v>31.70566443940913</v>
      </c>
      <c r="U112" s="28">
        <f>+'[21]3M'!$AA$39</f>
        <v>33.844201227114326</v>
      </c>
      <c r="V112" s="28">
        <f>+'[21]4M'!$AA$39</f>
        <v>33.432591551769555</v>
      </c>
      <c r="W112" s="28">
        <f>+'[21]5M'!$AA$39</f>
        <v>31.94359821403253</v>
      </c>
      <c r="X112" s="28">
        <f>+'[21]6M'!$AA$39</f>
        <v>32.748509842532563</v>
      </c>
      <c r="Y112" s="28">
        <f>+'[21]7M'!$AA$39</f>
        <v>31.327717943893667</v>
      </c>
      <c r="Z112" s="28">
        <f>+'[21]8M'!$AA$39</f>
        <v>30.637727645058995</v>
      </c>
      <c r="AA112" s="28">
        <f>+'[21]9M'!$AA$39</f>
        <v>29.173619016086967</v>
      </c>
      <c r="AB112" s="28">
        <f>+'[21]10M'!$AA$39</f>
        <v>28.256677022665443</v>
      </c>
      <c r="AC112" s="28">
        <f>+'[21]11M'!$AA$39</f>
        <v>27.410444815647967</v>
      </c>
      <c r="AD112" s="28">
        <f>+'[21]12M'!$AA$39</f>
        <v>26.663217078209616</v>
      </c>
      <c r="AE112" s="318"/>
    </row>
    <row r="113" spans="1:32" customFormat="1" x14ac:dyDescent="0.2">
      <c r="A113" s="10">
        <v>1025</v>
      </c>
      <c r="B113" s="10" t="s">
        <v>34</v>
      </c>
      <c r="C113" s="28">
        <f>+'[20]33'!$E$39</f>
        <v>18.631527878850886</v>
      </c>
      <c r="D113" s="28">
        <f>+'[20]33'!$F$39</f>
        <v>16.533092115181667</v>
      </c>
      <c r="E113" s="28">
        <f>+'[20]33'!$G$39</f>
        <v>24.647174161297968</v>
      </c>
      <c r="F113" s="28">
        <f>+'[20]33'!$I$39</f>
        <v>21.531409554126963</v>
      </c>
      <c r="G113" s="28">
        <f>+'[20]33'!$J$39</f>
        <v>12.354285918931341</v>
      </c>
      <c r="H113" s="28">
        <f>+'[20]33'!$K$39</f>
        <v>27.785445032648777</v>
      </c>
      <c r="I113" s="28">
        <f>+'[20]33'!$M$39</f>
        <v>19.213558129549252</v>
      </c>
      <c r="J113" s="28">
        <f>+'[20]33'!$N$39</f>
        <v>19.334401138992703</v>
      </c>
      <c r="K113" s="28">
        <f>+'[20]33'!$O$39</f>
        <v>15.39074589992995</v>
      </c>
      <c r="L113" s="28">
        <f>+'[20]33'!$Q$39</f>
        <v>21.971153896012982</v>
      </c>
      <c r="M113" s="28">
        <f>+'[20]33'!$R$39</f>
        <v>26.821583729732119</v>
      </c>
      <c r="N113" s="28">
        <f>+'[20]33'!$S$39</f>
        <v>25.273096169317093</v>
      </c>
      <c r="O113" s="28">
        <f>+'[20]33'!$T$39</f>
        <v>20.997398956917309</v>
      </c>
      <c r="Q113" s="10">
        <v>1025</v>
      </c>
      <c r="R113" s="10" t="s">
        <v>34</v>
      </c>
      <c r="S113" s="28">
        <f t="shared" si="12"/>
        <v>18.631527878850886</v>
      </c>
      <c r="T113" s="28">
        <f>+'[21]2M'!$AB$39</f>
        <v>17.604958594789462</v>
      </c>
      <c r="U113" s="28">
        <f>+'[21]3M'!$AB$39</f>
        <v>20.096986147831441</v>
      </c>
      <c r="V113" s="28">
        <f>+'[21]4M'!$AB$39</f>
        <v>20.48351317817799</v>
      </c>
      <c r="W113" s="28">
        <f>+'[21]5M'!$AB$39</f>
        <v>18.945730622273206</v>
      </c>
      <c r="X113" s="28">
        <f>+'[21]6M'!$AB$39</f>
        <v>20.535373628042571</v>
      </c>
      <c r="Y113" s="28">
        <f>+'[21]7M'!$AB$39</f>
        <v>20.334683009397985</v>
      </c>
      <c r="Z113" s="28">
        <f>+'[21]8M'!$AB$39</f>
        <v>20.200842285737615</v>
      </c>
      <c r="AA113" s="28">
        <f>+'[21]9M'!$AB$39</f>
        <v>19.65791555987709</v>
      </c>
      <c r="AB113" s="28">
        <f>+'[21]10M'!$AB$39</f>
        <v>19.899099298793839</v>
      </c>
      <c r="AC113" s="28">
        <f>+'[21]11M'!$AB$39</f>
        <v>20.585856288585791</v>
      </c>
      <c r="AD113" s="28">
        <f>+'[21]12M'!$AB$39</f>
        <v>20.997398956917309</v>
      </c>
      <c r="AE113" s="318"/>
    </row>
    <row r="114" spans="1:32" customFormat="1" x14ac:dyDescent="0.2">
      <c r="A114" s="10">
        <v>1026</v>
      </c>
      <c r="B114" s="10" t="s">
        <v>35</v>
      </c>
      <c r="C114" s="28">
        <f>+'[20]34'!$E$39</f>
        <v>26.037825401422271</v>
      </c>
      <c r="D114" s="28">
        <f>+'[20]34'!$F$39</f>
        <v>21.620125869934402</v>
      </c>
      <c r="E114" s="28">
        <f>+'[20]34'!$G$39</f>
        <v>22.922859277391872</v>
      </c>
      <c r="F114" s="28">
        <f>+'[20]34'!$I$39</f>
        <v>11.113190852164443</v>
      </c>
      <c r="G114" s="28">
        <f>+'[20]34'!$J$39</f>
        <v>18.029253815715094</v>
      </c>
      <c r="H114" s="28">
        <f>+'[20]34'!$K$39</f>
        <v>28.068735970276336</v>
      </c>
      <c r="I114" s="28">
        <f>+'[20]34'!$M$39</f>
        <v>16.833934839570873</v>
      </c>
      <c r="J114" s="28">
        <f>+'[20]34'!$N$39</f>
        <v>22.708220010878954</v>
      </c>
      <c r="K114" s="28">
        <f>+'[20]34'!$O$39</f>
        <v>23.76797518719258</v>
      </c>
      <c r="L114" s="28">
        <f>+'[20]34'!$Q$39</f>
        <v>24.07545902715243</v>
      </c>
      <c r="M114" s="28">
        <f>+'[20]34'!$R$39</f>
        <v>30.737820332300757</v>
      </c>
      <c r="N114" s="28">
        <f>+'[20]34'!$S$39</f>
        <v>32.125821838339562</v>
      </c>
      <c r="O114" s="28">
        <f>+'[20]34'!$T$39</f>
        <v>23.477640001318434</v>
      </c>
      <c r="Q114" s="10">
        <v>1026</v>
      </c>
      <c r="R114" s="10" t="s">
        <v>35</v>
      </c>
      <c r="S114" s="28">
        <f t="shared" si="12"/>
        <v>26.037825401422271</v>
      </c>
      <c r="T114" s="28">
        <f>+'[21]2M'!$AC$39</f>
        <v>23.866785036329123</v>
      </c>
      <c r="U114" s="28">
        <f>+'[21]3M'!$AC$39</f>
        <v>23.546014357711194</v>
      </c>
      <c r="V114" s="28">
        <f>+'[21]4M'!$AC$39</f>
        <v>20.55024908259702</v>
      </c>
      <c r="W114" s="28">
        <f>+'[21]5M'!$AC$39</f>
        <v>20.075350329281239</v>
      </c>
      <c r="X114" s="28">
        <f>+'[21]6M'!$AC$39</f>
        <v>21.48958087965423</v>
      </c>
      <c r="Y114" s="28">
        <f>+'[21]7M'!$AC$39</f>
        <v>20.826069392807067</v>
      </c>
      <c r="Z114" s="28">
        <f>+'[21]8M'!$AC$39</f>
        <v>21.067005949394307</v>
      </c>
      <c r="AA114" s="28">
        <f>+'[21]9M'!$AC$39</f>
        <v>21.379299540138703</v>
      </c>
      <c r="AB114" s="28">
        <f>+'[21]10M'!$AC$39</f>
        <v>21.665306115840568</v>
      </c>
      <c r="AC114" s="28">
        <f>+'[21]11M'!$AC$39</f>
        <v>22.600931952104226</v>
      </c>
      <c r="AD114" s="28">
        <f>+'[21]12M'!$AC$39</f>
        <v>23.477640001318434</v>
      </c>
      <c r="AE114" s="318"/>
    </row>
    <row r="115" spans="1:32" customFormat="1" x14ac:dyDescent="0.2">
      <c r="A115" s="10">
        <v>1027</v>
      </c>
      <c r="B115" s="10" t="s">
        <v>36</v>
      </c>
      <c r="C115" s="28">
        <f>+'[20]35'!$E$39</f>
        <v>27.278919741956166</v>
      </c>
      <c r="D115" s="28">
        <f>+'[20]35'!$F$39</f>
        <v>27.394068674149857</v>
      </c>
      <c r="E115" s="28">
        <f>+'[20]35'!$G$39</f>
        <v>40.532239784750878</v>
      </c>
      <c r="F115" s="28">
        <f>+'[20]35'!$I$39</f>
        <v>34.272112209813237</v>
      </c>
      <c r="G115" s="28">
        <f>+'[20]35'!$J$39</f>
        <v>23.634223892307059</v>
      </c>
      <c r="H115" s="28">
        <f>+'[20]35'!$K$39</f>
        <v>39.277130044843048</v>
      </c>
      <c r="I115" s="28">
        <f>+'[20]35'!$M$39</f>
        <v>28.531349326135981</v>
      </c>
      <c r="J115" s="28">
        <f>+'[20]35'!$N$39</f>
        <v>29.994611746392863</v>
      </c>
      <c r="K115" s="28">
        <f>+'[20]35'!$O$39</f>
        <v>27.987023746195639</v>
      </c>
      <c r="L115" s="28">
        <f>+'[20]35'!$Q$39</f>
        <v>29.418322033588566</v>
      </c>
      <c r="M115" s="28">
        <f>+'[20]35'!$R$39</f>
        <v>28.56756000469386</v>
      </c>
      <c r="N115" s="28">
        <f>+'[20]35'!$S$39</f>
        <v>30.026512457159747</v>
      </c>
      <c r="O115" s="28">
        <f>+'[20]35'!$T$39</f>
        <v>30.760318897078914</v>
      </c>
      <c r="Q115" s="10">
        <v>1027</v>
      </c>
      <c r="R115" s="10" t="s">
        <v>36</v>
      </c>
      <c r="S115" s="28">
        <f t="shared" si="12"/>
        <v>27.278919741956166</v>
      </c>
      <c r="T115" s="28">
        <f>+'[21]2M'!$AD$39</f>
        <v>27.335539714867618</v>
      </c>
      <c r="U115" s="28">
        <f>+'[21]3M'!$AD$39</f>
        <v>32.224740133402996</v>
      </c>
      <c r="V115" s="28">
        <f>+'[21]4M'!$AD$39</f>
        <v>32.783856326713199</v>
      </c>
      <c r="W115" s="28">
        <f>+'[21]5M'!$AD$39</f>
        <v>31.099067794032663</v>
      </c>
      <c r="X115" s="28">
        <f>+'[21]6M'!$AD$39</f>
        <v>32.529283334692671</v>
      </c>
      <c r="Y115" s="28">
        <f>+'[21]7M'!$AD$39</f>
        <v>31.929037400792858</v>
      </c>
      <c r="Z115" s="28">
        <f>+'[21]8M'!$AD$39</f>
        <v>31.668202403591668</v>
      </c>
      <c r="AA115" s="28">
        <f>+'[21]9M'!$AD$39</f>
        <v>31.23824850528117</v>
      </c>
      <c r="AB115" s="28">
        <f>+'[21]10M'!$AD$39</f>
        <v>31.05572417231166</v>
      </c>
      <c r="AC115" s="28">
        <f>+'[21]11M'!$AD$39</f>
        <v>30.826403996622336</v>
      </c>
      <c r="AD115" s="28">
        <f>+'[21]12M'!$AD$39</f>
        <v>30.760318897078914</v>
      </c>
      <c r="AE115" s="318"/>
    </row>
    <row r="116" spans="1:32" customFormat="1" x14ac:dyDescent="0.2">
      <c r="A116" s="10">
        <v>1028</v>
      </c>
      <c r="B116" s="10" t="s">
        <v>37</v>
      </c>
      <c r="C116" s="28">
        <f>+'[20]36'!$E$39</f>
        <v>26.545644433895088</v>
      </c>
      <c r="D116" s="28">
        <f>+'[20]36'!$F$39</f>
        <v>23.432722685882506</v>
      </c>
      <c r="E116" s="28">
        <f>+'[20]36'!$G$39</f>
        <v>24.65301607698261</v>
      </c>
      <c r="F116" s="28">
        <f>+'[20]36'!$I$39</f>
        <v>23.419059246714717</v>
      </c>
      <c r="G116" s="28">
        <f>+'[20]36'!$J$39</f>
        <v>20.272668947818648</v>
      </c>
      <c r="H116" s="28">
        <f>+'[20]36'!$K$39</f>
        <v>25.121033508872713</v>
      </c>
      <c r="I116" s="28">
        <f>+'[20]36'!$M$39</f>
        <v>22.64256436339701</v>
      </c>
      <c r="J116" s="28">
        <f>+'[20]36'!$N$39</f>
        <v>25.479710169752824</v>
      </c>
      <c r="K116" s="28">
        <f>+'[20]36'!$O$39</f>
        <v>21.368240007967579</v>
      </c>
      <c r="L116" s="28">
        <f>+'[20]36'!$Q$39</f>
        <v>22.997934876206877</v>
      </c>
      <c r="M116" s="28">
        <f>+'[20]36'!$R$39</f>
        <v>21.143112257552456</v>
      </c>
      <c r="N116" s="28">
        <f>+'[20]36'!$S$39</f>
        <v>20.991916156511156</v>
      </c>
      <c r="O116" s="28">
        <f>+'[20]36'!$T$39</f>
        <v>23.252793280744001</v>
      </c>
      <c r="Q116" s="10">
        <v>1028</v>
      </c>
      <c r="R116" s="10" t="s">
        <v>37</v>
      </c>
      <c r="S116" s="28">
        <f t="shared" si="12"/>
        <v>26.545644433895088</v>
      </c>
      <c r="T116" s="28">
        <f>+'[21]2M'!$AE$39</f>
        <v>25.013305359938908</v>
      </c>
      <c r="U116" s="28">
        <f>+'[21]3M'!$AE$39</f>
        <v>24.8887725230909</v>
      </c>
      <c r="V116" s="28">
        <f>+'[21]4M'!$AE$39</f>
        <v>24.518812926324596</v>
      </c>
      <c r="W116" s="28">
        <f>+'[21]5M'!$AE$39</f>
        <v>23.75098178510672</v>
      </c>
      <c r="X116" s="28">
        <f>+'[21]6M'!$AE$39</f>
        <v>23.988162047562859</v>
      </c>
      <c r="Y116" s="28">
        <f>+'[21]7M'!$AE$39</f>
        <v>23.791659543976717</v>
      </c>
      <c r="Z116" s="28">
        <f>+'[21]8M'!$AE$39</f>
        <v>24.02376374182839</v>
      </c>
      <c r="AA116" s="28">
        <f>+'[21]9M'!$AE$39</f>
        <v>23.732967386981972</v>
      </c>
      <c r="AB116" s="28">
        <f>+'[21]10M'!$AE$39</f>
        <v>23.660071568653382</v>
      </c>
      <c r="AC116" s="28">
        <f>+'[21]11M'!$AE$39</f>
        <v>23.4412464128885</v>
      </c>
      <c r="AD116" s="28">
        <f>+'[21]12M'!$AE$39</f>
        <v>23.252793280744001</v>
      </c>
      <c r="AE116" s="318"/>
    </row>
    <row r="117" spans="1:32" customFormat="1" x14ac:dyDescent="0.2">
      <c r="A117" s="10">
        <v>1029</v>
      </c>
      <c r="B117" s="10" t="s">
        <v>38</v>
      </c>
      <c r="C117" s="28">
        <f>+'[20]37'!$E$39</f>
        <v>25.813488678187536</v>
      </c>
      <c r="D117" s="28">
        <f>+'[20]37'!$F$39</f>
        <v>22.275716590147663</v>
      </c>
      <c r="E117" s="28">
        <f>+'[20]37'!$G$39</f>
        <v>27.892308590784324</v>
      </c>
      <c r="F117" s="28">
        <f>+'[20]37'!$I$39</f>
        <v>20.969021125237326</v>
      </c>
      <c r="G117" s="28">
        <f>+'[20]37'!$J$39</f>
        <v>14.648877912595296</v>
      </c>
      <c r="H117" s="28">
        <f>+'[20]37'!$K$39</f>
        <v>31.55906786385987</v>
      </c>
      <c r="I117" s="28">
        <f>+'[20]37'!$M$39</f>
        <v>27.122787452457288</v>
      </c>
      <c r="J117" s="28">
        <f>+'[20]37'!$N$39</f>
        <v>31.442387828067886</v>
      </c>
      <c r="K117" s="28">
        <f>+'[20]37'!$O$39</f>
        <v>29.999259486506784</v>
      </c>
      <c r="L117" s="28">
        <f>+'[20]37'!$Q$39</f>
        <v>33.510624536514719</v>
      </c>
      <c r="M117" s="28">
        <f>+'[20]37'!$R$39</f>
        <v>33.895166550933233</v>
      </c>
      <c r="N117" s="28">
        <f>+'[20]37'!$S$39</f>
        <v>35.003425097401205</v>
      </c>
      <c r="O117" s="28">
        <f>+'[20]37'!$T$39</f>
        <v>28.244659443948994</v>
      </c>
      <c r="Q117" s="10">
        <v>1029</v>
      </c>
      <c r="R117" s="10" t="s">
        <v>38</v>
      </c>
      <c r="S117" s="28">
        <f t="shared" si="12"/>
        <v>25.813488678187536</v>
      </c>
      <c r="T117" s="28">
        <f>+'[21]2M'!$AF$39</f>
        <v>24.060524827230022</v>
      </c>
      <c r="U117" s="28">
        <f>+'[21]3M'!$AF$39</f>
        <v>25.381959969225687</v>
      </c>
      <c r="V117" s="28">
        <f>+'[21]4M'!$AF$39</f>
        <v>24.274082364688955</v>
      </c>
      <c r="W117" s="28">
        <f>+'[21]5M'!$AF$39</f>
        <v>22.507703562481986</v>
      </c>
      <c r="X117" s="28">
        <f>+'[21]6M'!$AF$39</f>
        <v>24.099944343017516</v>
      </c>
      <c r="Y117" s="28">
        <f>+'[21]7M'!$AF$39</f>
        <v>24.549018794520215</v>
      </c>
      <c r="Z117" s="28">
        <f>+'[21]8M'!$AF$39</f>
        <v>25.497129998801565</v>
      </c>
      <c r="AA117" s="28">
        <f>+'[21]9M'!$AF$39</f>
        <v>26.053155488151425</v>
      </c>
      <c r="AB117" s="28">
        <f>+'[21]10M'!$AF$39</f>
        <v>26.889122347670291</v>
      </c>
      <c r="AC117" s="28">
        <f>+'[21]11M'!$AF$39</f>
        <v>27.584882390645411</v>
      </c>
      <c r="AD117" s="28">
        <f>+'[21]12M'!$AF$39</f>
        <v>28.244659443948994</v>
      </c>
      <c r="AE117" s="318"/>
    </row>
    <row r="118" spans="1:32" customFormat="1" x14ac:dyDescent="0.2">
      <c r="A118" s="15">
        <v>1030</v>
      </c>
      <c r="B118" s="15" t="s">
        <v>18</v>
      </c>
      <c r="C118" s="30">
        <f>+'[20]17'!$E$39</f>
        <v>19.214180571710912</v>
      </c>
      <c r="D118" s="30">
        <f>+'[20]17'!$F$39</f>
        <v>19.221940437645973</v>
      </c>
      <c r="E118" s="30">
        <f>+'[20]17'!$G$39</f>
        <v>19.211516859468301</v>
      </c>
      <c r="F118" s="30">
        <f>+'[20]17'!$I$39</f>
        <v>19.269243811461511</v>
      </c>
      <c r="G118" s="30">
        <f>+'[20]17'!$J$39</f>
        <v>19.279260145962855</v>
      </c>
      <c r="H118" s="30">
        <f>+'[20]17'!$K$39</f>
        <v>28.639790111595598</v>
      </c>
      <c r="I118" s="30">
        <f>+'[20]17'!$M$39</f>
        <v>19.281482211844427</v>
      </c>
      <c r="J118" s="30">
        <f>+'[20]17'!$N$39</f>
        <v>19.239891936443975</v>
      </c>
      <c r="K118" s="30">
        <f>+'[20]17'!$O$39</f>
        <v>16.554063498867755</v>
      </c>
      <c r="L118" s="30">
        <f>+'[20]17'!$Q$39</f>
        <v>16.408111091743653</v>
      </c>
      <c r="M118" s="30">
        <f>+'[20]17'!$R$39</f>
        <v>16.359442612325818</v>
      </c>
      <c r="N118" s="30">
        <f>+'[20]17'!$S$39</f>
        <v>15.652342237708092</v>
      </c>
      <c r="O118" s="30">
        <f>+'[20]17'!$T$39</f>
        <v>19.055706170156014</v>
      </c>
      <c r="Q118" s="15">
        <v>1030</v>
      </c>
      <c r="R118" s="15" t="s">
        <v>18</v>
      </c>
      <c r="S118" s="30">
        <f t="shared" si="12"/>
        <v>19.214180571710912</v>
      </c>
      <c r="T118" s="30">
        <f>+'[21]2M'!$AG$39</f>
        <v>19.218112011700896</v>
      </c>
      <c r="U118" s="30">
        <f>+'[21]3M'!$AG$39</f>
        <v>19.215868951788575</v>
      </c>
      <c r="V118" s="30">
        <f>+'[21]4M'!$AG$39</f>
        <v>19.229875567903736</v>
      </c>
      <c r="W118" s="30">
        <f>+'[21]5M'!$AG$39</f>
        <v>19.239942851070364</v>
      </c>
      <c r="X118" s="30">
        <f>+'[21]6M'!$AG$39</f>
        <v>20.890696535008452</v>
      </c>
      <c r="Y118" s="30">
        <f>+'[21]7M'!$AG$39</f>
        <v>20.644076504518811</v>
      </c>
      <c r="Z118" s="30">
        <f>+'[21]8M'!$AG$39</f>
        <v>20.460919880738505</v>
      </c>
      <c r="AA118" s="30">
        <f>+'[21]9M'!$AG$39</f>
        <v>20.01702558390447</v>
      </c>
      <c r="AB118" s="30">
        <f>+'[21]10M'!$AG$39</f>
        <v>19.661323989932491</v>
      </c>
      <c r="AC118" s="30">
        <f>+'[21]11M'!$AG$39</f>
        <v>19.360774566323542</v>
      </c>
      <c r="AD118" s="30">
        <f>+'[21]12M'!$AG$39</f>
        <v>19.055706170156014</v>
      </c>
      <c r="AE118" s="318"/>
    </row>
    <row r="119" spans="1:32" customFormat="1" x14ac:dyDescent="0.2">
      <c r="A119" s="4">
        <v>10300</v>
      </c>
      <c r="B119" s="4" t="s">
        <v>176</v>
      </c>
      <c r="C119" s="25">
        <f>+[20]รวม!$E$39</f>
        <v>29.481953290932211</v>
      </c>
      <c r="D119" s="25">
        <f>+[20]รวม!$F$39</f>
        <v>25.979685609782837</v>
      </c>
      <c r="E119" s="25">
        <f>+[20]รวม!$G$39</f>
        <v>29.523454168165053</v>
      </c>
      <c r="F119" s="25">
        <f>+[20]รวม!$I$39</f>
        <v>24.521737028204985</v>
      </c>
      <c r="G119" s="25">
        <f>+[20]รวม!$J$39</f>
        <v>20.672565961935909</v>
      </c>
      <c r="H119" s="25">
        <f>+[20]รวม!$K$39</f>
        <v>32.155093669593853</v>
      </c>
      <c r="I119" s="25">
        <f>+[20]รวม!$M$39</f>
        <v>21.666379916350621</v>
      </c>
      <c r="J119" s="25">
        <f>+[20]รวม!$N$39</f>
        <v>24.394640559818765</v>
      </c>
      <c r="K119" s="25">
        <f>+[20]รวม!$O$39</f>
        <v>21.569446873982042</v>
      </c>
      <c r="L119" s="25">
        <f>+[20]รวม!$Q$39</f>
        <v>23.321993867242082</v>
      </c>
      <c r="M119" s="25">
        <f>+[20]รวม!$R$39</f>
        <v>23.935089996204365</v>
      </c>
      <c r="N119" s="25">
        <f>+[20]รวม!$S$39</f>
        <v>22.58962446531017</v>
      </c>
      <c r="O119" s="25">
        <f>+[20]รวม!$T$39</f>
        <v>25.057344352724485</v>
      </c>
      <c r="Q119" s="4">
        <v>10300</v>
      </c>
      <c r="R119" s="4" t="s">
        <v>176</v>
      </c>
      <c r="S119" s="25">
        <f t="shared" si="12"/>
        <v>29.481953290932211</v>
      </c>
      <c r="T119" s="25">
        <f>+'[21]2M'!$E$39</f>
        <v>27.745199750357646</v>
      </c>
      <c r="U119" s="25">
        <f>+'[21]3M'!$E$39</f>
        <v>28.354895070562652</v>
      </c>
      <c r="V119" s="25">
        <f>+'[21]4M'!$E$39</f>
        <v>27.385075296149868</v>
      </c>
      <c r="W119" s="25">
        <f>+'[21]5M'!$E$39</f>
        <v>26.145289637922701</v>
      </c>
      <c r="X119" s="25">
        <f>+'[21]6M'!$E$39</f>
        <v>27.176969393493621</v>
      </c>
      <c r="Y119" s="25">
        <f>+'[21]7M'!$E$39</f>
        <v>26.380300794117815</v>
      </c>
      <c r="Z119" s="25">
        <f>+'[21]8M'!$E$39</f>
        <v>26.128914464263026</v>
      </c>
      <c r="AA119" s="25">
        <f>+'[21]9M'!$E$39</f>
        <v>25.638012553140584</v>
      </c>
      <c r="AB119" s="25">
        <f>+'[21]10M'!$E$39</f>
        <v>25.408865842438676</v>
      </c>
      <c r="AC119" s="25">
        <f>+'[21]11M'!$E$39</f>
        <v>25.275389947984216</v>
      </c>
      <c r="AD119" s="25">
        <f>+'[21]12M'!$E$39</f>
        <v>25.057344352724474</v>
      </c>
      <c r="AE119" s="318"/>
    </row>
    <row r="120" spans="1:32" customFormat="1" x14ac:dyDescent="0.2">
      <c r="A120" s="32"/>
      <c r="B120" s="32" t="s">
        <v>144</v>
      </c>
      <c r="O120" s="32"/>
    </row>
    <row r="121" spans="1:32" customFormat="1" x14ac:dyDescent="0.2">
      <c r="A121" s="3" t="s">
        <v>52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176</v>
      </c>
      <c r="Q121" s="3" t="s">
        <v>73</v>
      </c>
      <c r="R121" s="3" t="s">
        <v>42</v>
      </c>
      <c r="S121" s="3" t="s">
        <v>74</v>
      </c>
      <c r="T121" s="3" t="s">
        <v>75</v>
      </c>
      <c r="U121" s="3" t="s">
        <v>76</v>
      </c>
      <c r="V121" s="3" t="s">
        <v>77</v>
      </c>
      <c r="W121" s="3" t="s">
        <v>78</v>
      </c>
      <c r="X121" s="3" t="s">
        <v>79</v>
      </c>
      <c r="Y121" s="3" t="s">
        <v>80</v>
      </c>
      <c r="Z121" s="3" t="s">
        <v>81</v>
      </c>
      <c r="AA121" s="3" t="s">
        <v>82</v>
      </c>
      <c r="AB121" s="3" t="s">
        <v>83</v>
      </c>
      <c r="AC121" s="3" t="s">
        <v>84</v>
      </c>
      <c r="AD121" s="3" t="s">
        <v>85</v>
      </c>
    </row>
    <row r="122" spans="1:32" customFormat="1" x14ac:dyDescent="0.2">
      <c r="A122" s="7">
        <v>1004</v>
      </c>
      <c r="B122" s="7" t="s">
        <v>94</v>
      </c>
      <c r="C122" s="19">
        <f>+'[20]11'!$E$41</f>
        <v>0.64946191641378581</v>
      </c>
      <c r="D122" s="19">
        <f>+'[20]11'!$F$41</f>
        <v>0.702733291120343</v>
      </c>
      <c r="E122" s="19">
        <f>+'[20]11'!$G$41</f>
        <v>0.67302046005667304</v>
      </c>
      <c r="F122" s="19">
        <f>+'[20]11'!$I$41</f>
        <v>0.73357393558308837</v>
      </c>
      <c r="G122" s="19">
        <f>+'[20]11'!$J$41</f>
        <v>0.75030042179658807</v>
      </c>
      <c r="H122" s="19">
        <f>+'[20]11'!$K$41</f>
        <v>0.64585846675801717</v>
      </c>
      <c r="I122" s="19">
        <f>+'[20]11'!$M$41</f>
        <v>0.7636862754098277</v>
      </c>
      <c r="J122" s="19">
        <f>+'[20]11'!$N$41</f>
        <v>0.70012781853047013</v>
      </c>
      <c r="K122" s="19">
        <f>+'[20]11'!$O$41</f>
        <v>0.7221337626188451</v>
      </c>
      <c r="L122" s="19">
        <f>+'[20]11'!$Q$41</f>
        <v>0.7117196646648436</v>
      </c>
      <c r="M122" s="19">
        <f>+'[20]11'!$R$41</f>
        <v>0.71410688639412601</v>
      </c>
      <c r="N122" s="19">
        <f>+'[20]11'!$S$41</f>
        <v>0.73927289405753316</v>
      </c>
      <c r="O122" s="19">
        <f>+'[20]11'!$T$41</f>
        <v>0.69422751303464214</v>
      </c>
      <c r="Q122" s="7">
        <v>1004</v>
      </c>
      <c r="R122" s="7" t="s">
        <v>94</v>
      </c>
      <c r="S122" s="19">
        <f>+C122</f>
        <v>0.64946191641378581</v>
      </c>
      <c r="T122" s="19">
        <f>+'[21]2M'!$G$41</f>
        <v>0.67584083190002842</v>
      </c>
      <c r="U122" s="19">
        <f>+'[21]3M'!$G$41</f>
        <v>0.67472154399597317</v>
      </c>
      <c r="V122" s="19">
        <f>+'[21]4M'!$G$41</f>
        <v>0.68962324531208696</v>
      </c>
      <c r="W122" s="19">
        <f>+'[21]5M'!$G$41</f>
        <v>0.70094885047752564</v>
      </c>
      <c r="X122" s="19">
        <f>+'[21]6M'!$G$41</f>
        <v>0.69157529181165833</v>
      </c>
      <c r="Y122" s="19">
        <f>+'[21]7M'!$G$41</f>
        <v>0.70209666594434184</v>
      </c>
      <c r="Z122" s="19">
        <f>+'[21]8M'!$G$41</f>
        <v>0.70202398525409926</v>
      </c>
      <c r="AA122" s="19">
        <f>+'[21]9M'!$G$41</f>
        <v>0.70422341258923926</v>
      </c>
      <c r="AB122" s="19">
        <f>+'[21]10M'!$G$41</f>
        <v>0.70514428919020167</v>
      </c>
      <c r="AC122" s="19">
        <f>+'[21]11M'!$G$41</f>
        <v>0.70560456732529697</v>
      </c>
      <c r="AD122" s="19">
        <f>+'[21]12M'!$G$41</f>
        <v>0.70817643886385317</v>
      </c>
      <c r="AF122" s="311"/>
    </row>
    <row r="123" spans="1:32" customFormat="1" x14ac:dyDescent="0.2">
      <c r="A123" s="10">
        <v>1005</v>
      </c>
      <c r="B123" s="10" t="s">
        <v>13</v>
      </c>
      <c r="C123" s="21">
        <f>+'[20]12'!$E$41</f>
        <v>0.44632990099883141</v>
      </c>
      <c r="D123" s="21">
        <f>+'[20]12'!$F$41</f>
        <v>0.48300359303224633</v>
      </c>
      <c r="E123" s="21">
        <f>+'[20]12'!$G$41</f>
        <v>0.4524535042555427</v>
      </c>
      <c r="F123" s="21">
        <f>+'[20]12'!$I$41</f>
        <v>0.4942111524098774</v>
      </c>
      <c r="G123" s="21">
        <f>+'[20]12'!$J$41</f>
        <v>0.51367330431768288</v>
      </c>
      <c r="H123" s="21">
        <f>+'[20]12'!$K$41</f>
        <v>0.48459533197135513</v>
      </c>
      <c r="I123" s="21">
        <f>+'[20]12'!$M$41</f>
        <v>0.56938291493265314</v>
      </c>
      <c r="J123" s="21">
        <f>+'[20]12'!$N$41</f>
        <v>0.53880737673027213</v>
      </c>
      <c r="K123" s="21">
        <f>+'[20]12'!$O$41</f>
        <v>0.5429081336724223</v>
      </c>
      <c r="L123" s="21">
        <f>+'[20]12'!$Q$41</f>
        <v>0.49064714666758741</v>
      </c>
      <c r="M123" s="21">
        <f>+'[20]12'!$R$41</f>
        <v>0.48622563394859408</v>
      </c>
      <c r="N123" s="21">
        <f>+'[20]12'!$S$41</f>
        <v>0.5213392101865455</v>
      </c>
      <c r="O123" s="21">
        <f>+'[20]12'!$T$41</f>
        <v>0.49189532387049162</v>
      </c>
      <c r="Q123" s="10">
        <v>1005</v>
      </c>
      <c r="R123" s="10" t="s">
        <v>13</v>
      </c>
      <c r="S123" s="21">
        <f t="shared" ref="S123:S149" si="13">+C123</f>
        <v>0.44632990099883141</v>
      </c>
      <c r="T123" s="21">
        <f>+'[21]2M'!$H$41</f>
        <v>0.46424958143449335</v>
      </c>
      <c r="U123" s="21">
        <f>+'[21]3M'!$H$41</f>
        <v>0.45930933771623844</v>
      </c>
      <c r="V123" s="21">
        <f>+'[21]4M'!$H$41</f>
        <v>0.46861704654551639</v>
      </c>
      <c r="W123" s="21">
        <f>+'[21]5M'!$H$41</f>
        <v>0.47708720710260183</v>
      </c>
      <c r="X123" s="21">
        <f>+'[21]6M'!$H$41</f>
        <v>0.478543278353525</v>
      </c>
      <c r="Y123" s="21">
        <f>+'[21]7M'!$H$41</f>
        <v>0.49197327150536946</v>
      </c>
      <c r="Z123" s="21">
        <f>+'[21]8M'!$H$41</f>
        <v>0.49802757552423066</v>
      </c>
      <c r="AA123" s="21">
        <f>+'[21]9M'!$H$41</f>
        <v>0.50367341273971855</v>
      </c>
      <c r="AB123" s="21">
        <f>+'[21]10M'!$H$41</f>
        <v>0.50264172230684911</v>
      </c>
      <c r="AC123" s="21">
        <f>+'[21]11M'!$H$41</f>
        <v>0.50151029600510155</v>
      </c>
      <c r="AD123" s="21">
        <f>+'[21]12M'!$H$41</f>
        <v>0.50332702170939503</v>
      </c>
      <c r="AF123" s="311"/>
    </row>
    <row r="124" spans="1:32" customFormat="1" x14ac:dyDescent="0.2">
      <c r="A124" s="10">
        <v>1006</v>
      </c>
      <c r="B124" s="10" t="s">
        <v>14</v>
      </c>
      <c r="C124" s="21">
        <f>+'[20]13'!$E$41</f>
        <v>0.44732475014239564</v>
      </c>
      <c r="D124" s="21">
        <f>+'[20]13'!$F$41</f>
        <v>0.48123716737425049</v>
      </c>
      <c r="E124" s="21">
        <f>+'[20]13'!$G$41</f>
        <v>0.46785490208118324</v>
      </c>
      <c r="F124" s="21">
        <f>+'[20]13'!$I$41</f>
        <v>0.4899560491415591</v>
      </c>
      <c r="G124" s="21">
        <f>+'[20]13'!$J$41</f>
        <v>0.51978064614467934</v>
      </c>
      <c r="H124" s="21">
        <f>+'[20]13'!$K$41</f>
        <v>0.45041319738744579</v>
      </c>
      <c r="I124" s="21">
        <f>+'[20]13'!$M$41</f>
        <v>0.53484873969771973</v>
      </c>
      <c r="J124" s="21">
        <f>+'[20]13'!$N$41</f>
        <v>0.49008331757541612</v>
      </c>
      <c r="K124" s="21">
        <f>+'[20]13'!$O$41</f>
        <v>0.48334365030236653</v>
      </c>
      <c r="L124" s="21">
        <f>+'[20]13'!$Q$41</f>
        <v>0.4580226106213639</v>
      </c>
      <c r="M124" s="21">
        <f>+'[20]13'!$R$41</f>
        <v>0.44128178950736741</v>
      </c>
      <c r="N124" s="21">
        <f>+'[20]13'!$S$41</f>
        <v>0.43992533509015475</v>
      </c>
      <c r="O124" s="21">
        <f>+'[20]13'!$T$41</f>
        <v>0.45414836529470115</v>
      </c>
      <c r="Q124" s="10">
        <v>1006</v>
      </c>
      <c r="R124" s="10" t="s">
        <v>14</v>
      </c>
      <c r="S124" s="21">
        <f t="shared" si="13"/>
        <v>0.44732475014239564</v>
      </c>
      <c r="T124" s="21">
        <f>+'[21]2M'!$I$41</f>
        <v>0.4637684778668385</v>
      </c>
      <c r="U124" s="21">
        <f>+'[21]3M'!$I$41</f>
        <v>0.4646770406886675</v>
      </c>
      <c r="V124" s="21">
        <f>+'[21]4M'!$I$41</f>
        <v>0.47153636180651853</v>
      </c>
      <c r="W124" s="21">
        <f>+'[21]5M'!$I$41</f>
        <v>0.48081833071151597</v>
      </c>
      <c r="X124" s="21">
        <f>+'[21]6M'!$I$41</f>
        <v>0.47509146800186119</v>
      </c>
      <c r="Y124" s="21">
        <f>+'[21]7M'!$I$41</f>
        <v>0.48362262866443678</v>
      </c>
      <c r="Z124" s="21">
        <f>+'[21]8M'!$I$41</f>
        <v>0.4843404976445061</v>
      </c>
      <c r="AA124" s="21">
        <f>+'[21]9M'!$I$41</f>
        <v>0.48391861992597424</v>
      </c>
      <c r="AB124" s="21">
        <f>+'[21]10M'!$I$41</f>
        <v>0.48142082128956648</v>
      </c>
      <c r="AC124" s="21">
        <f>+'[21]11M'!$I$41</f>
        <v>0.47763553772638778</v>
      </c>
      <c r="AD124" s="21">
        <f>+'[21]12M'!$I$41</f>
        <v>0.47455756360996326</v>
      </c>
      <c r="AF124" s="311"/>
    </row>
    <row r="125" spans="1:32" customFormat="1" x14ac:dyDescent="0.2">
      <c r="A125" s="10">
        <v>1007</v>
      </c>
      <c r="B125" s="10" t="s">
        <v>15</v>
      </c>
      <c r="C125" s="21">
        <f>+'[20]14'!$E$41</f>
        <v>0.61918460041094403</v>
      </c>
      <c r="D125" s="21">
        <f>+'[20]14'!$F$41</f>
        <v>0.67806574616276649</v>
      </c>
      <c r="E125" s="21">
        <f>+'[20]14'!$G$41</f>
        <v>0.64661409302111994</v>
      </c>
      <c r="F125" s="21">
        <f>+'[20]14'!$I$41</f>
        <v>0.6870819855154271</v>
      </c>
      <c r="G125" s="21">
        <f>+'[20]14'!$J$41</f>
        <v>0.73491759836148629</v>
      </c>
      <c r="H125" s="21">
        <f>+'[20]14'!$K$41</f>
        <v>0.60952707627663683</v>
      </c>
      <c r="I125" s="21">
        <f>+'[20]14'!$M$41</f>
        <v>0.72746044775055929</v>
      </c>
      <c r="J125" s="21">
        <f>+'[20]14'!$N$41</f>
        <v>0.65697253328876259</v>
      </c>
      <c r="K125" s="21">
        <f>+'[20]14'!$O$41</f>
        <v>0.69844562522139575</v>
      </c>
      <c r="L125" s="21">
        <f>+'[20]14'!$Q$41</f>
        <v>0.63614799752876772</v>
      </c>
      <c r="M125" s="21">
        <f>+'[20]14'!$R$41</f>
        <v>0.63866684048977163</v>
      </c>
      <c r="N125" s="21">
        <f>+'[20]14'!$S$41</f>
        <v>0.64860671533668113</v>
      </c>
      <c r="O125" s="21">
        <f>+'[20]14'!$T$41</f>
        <v>0.64765116954679258</v>
      </c>
      <c r="Q125" s="10">
        <v>1007</v>
      </c>
      <c r="R125" s="10" t="s">
        <v>15</v>
      </c>
      <c r="S125" s="21">
        <f t="shared" si="13"/>
        <v>0.61918460041094403</v>
      </c>
      <c r="T125" s="21">
        <f>+'[21]2M'!$J$41</f>
        <v>0.64808143354564285</v>
      </c>
      <c r="U125" s="21">
        <f>+'[21]3M'!$J$41</f>
        <v>0.64727445147627838</v>
      </c>
      <c r="V125" s="21">
        <f>+'[21]4M'!$J$41</f>
        <v>0.65723172143392883</v>
      </c>
      <c r="W125" s="21">
        <f>+'[21]5M'!$J$41</f>
        <v>0.67183790398350518</v>
      </c>
      <c r="X125" s="21">
        <f>+'[21]6M'!$J$41</f>
        <v>0.66033924706220559</v>
      </c>
      <c r="Y125" s="21">
        <f>+'[21]7M'!$J$41</f>
        <v>0.67003621598249008</v>
      </c>
      <c r="Z125" s="21">
        <f>+'[21]8M'!$J$41</f>
        <v>0.66783937326977649</v>
      </c>
      <c r="AA125" s="21">
        <f>+'[21]9M'!$J$41</f>
        <v>0.6709918932290202</v>
      </c>
      <c r="AB125" s="21">
        <f>+'[21]10M'!$J$41</f>
        <v>0.66763663501634185</v>
      </c>
      <c r="AC125" s="21">
        <f>+'[21]11M'!$J$41</f>
        <v>0.66454164245788305</v>
      </c>
      <c r="AD125" s="21">
        <f>+'[21]12M'!$J$41</f>
        <v>0.66316725034946378</v>
      </c>
      <c r="AF125" s="311"/>
    </row>
    <row r="126" spans="1:32" customFormat="1" x14ac:dyDescent="0.2">
      <c r="A126" s="10">
        <v>1008</v>
      </c>
      <c r="B126" s="10" t="s">
        <v>16</v>
      </c>
      <c r="C126" s="21">
        <f>+'[20]15'!$E$41</f>
        <v>0.67252467089583334</v>
      </c>
      <c r="D126" s="21">
        <f>+'[20]15'!$F$41</f>
        <v>0.72781291283694527</v>
      </c>
      <c r="E126" s="21">
        <f>+'[20]15'!$G$41</f>
        <v>0.69615194574607298</v>
      </c>
      <c r="F126" s="21">
        <f>+'[20]15'!$I$41</f>
        <v>0.76729948037248552</v>
      </c>
      <c r="G126" s="21">
        <f>+'[20]15'!$J$41</f>
        <v>0.82103472968134628</v>
      </c>
      <c r="H126" s="21">
        <f>+'[20]15'!$K$41</f>
        <v>0.66455636778217431</v>
      </c>
      <c r="I126" s="21">
        <f>+'[20]15'!$M$41</f>
        <v>0.77933820274457732</v>
      </c>
      <c r="J126" s="21">
        <f>+'[20]15'!$N$41</f>
        <v>0.69964645396809255</v>
      </c>
      <c r="K126" s="21">
        <f>+'[20]15'!$O$41</f>
        <v>0.70828085294442611</v>
      </c>
      <c r="L126" s="21">
        <f>+'[20]15'!$Q$41</f>
        <v>0.73662320744039045</v>
      </c>
      <c r="M126" s="21">
        <f>+'[20]15'!$R$41</f>
        <v>0.73608032372766974</v>
      </c>
      <c r="N126" s="21">
        <f>+'[20]15'!$S$41</f>
        <v>0.76729466203933228</v>
      </c>
      <c r="O126" s="21">
        <f>+'[20]15'!$T$41</f>
        <v>0.71652325854904297</v>
      </c>
      <c r="Q126" s="10">
        <v>1008</v>
      </c>
      <c r="R126" s="10" t="s">
        <v>16</v>
      </c>
      <c r="S126" s="21">
        <f t="shared" si="13"/>
        <v>0.67252467089583334</v>
      </c>
      <c r="T126" s="21">
        <f>+'[21]2M'!$K$41</f>
        <v>0.69931346065048428</v>
      </c>
      <c r="U126" s="21">
        <f>+'[21]3M'!$K$41</f>
        <v>0.69825185586879568</v>
      </c>
      <c r="V126" s="21">
        <f>+'[21]4M'!$K$41</f>
        <v>0.71503411980877318</v>
      </c>
      <c r="W126" s="21">
        <f>+'[21]5M'!$K$41</f>
        <v>0.73362908686144479</v>
      </c>
      <c r="X126" s="21">
        <f>+'[21]6M'!$K$41</f>
        <v>0.72156142584809702</v>
      </c>
      <c r="Y126" s="21">
        <f>+'[21]7M'!$K$41</f>
        <v>0.73057532481070475</v>
      </c>
      <c r="Z126" s="21">
        <f>+'[21]8M'!$K$41</f>
        <v>0.72724649031359956</v>
      </c>
      <c r="AA126" s="21">
        <f>+'[21]9M'!$K$41</f>
        <v>0.72520918871558449</v>
      </c>
      <c r="AB126" s="21">
        <f>+'[21]10M'!$K$41</f>
        <v>0.72690247872083047</v>
      </c>
      <c r="AC126" s="21">
        <f>+'[21]11M'!$K$41</f>
        <v>0.72817616179752864</v>
      </c>
      <c r="AD126" s="21">
        <f>+'[21]12M'!$K$41</f>
        <v>0.7318422792763315</v>
      </c>
      <c r="AF126" s="311"/>
    </row>
    <row r="127" spans="1:32" customFormat="1" x14ac:dyDescent="0.2">
      <c r="A127" s="10">
        <v>1009</v>
      </c>
      <c r="B127" s="10" t="s">
        <v>17</v>
      </c>
      <c r="C127" s="21">
        <f>+'[20]16'!$E$41</f>
        <v>0.59064999722528322</v>
      </c>
      <c r="D127" s="21">
        <f>+'[20]16'!$F$41</f>
        <v>0.59161555864475146</v>
      </c>
      <c r="E127" s="21">
        <f>+'[20]16'!$G$41</f>
        <v>0.56335549214429315</v>
      </c>
      <c r="F127" s="21">
        <f>+'[20]16'!$I$41</f>
        <v>0.61042264561900073</v>
      </c>
      <c r="G127" s="21">
        <f>+'[20]16'!$J$41</f>
        <v>0.63482898038851199</v>
      </c>
      <c r="H127" s="21">
        <f>+'[20]16'!$K$41</f>
        <v>0.53564229861258172</v>
      </c>
      <c r="I127" s="21">
        <f>+'[20]16'!$M$41</f>
        <v>0.62084343189529811</v>
      </c>
      <c r="J127" s="21">
        <f>+'[20]16'!$N$41</f>
        <v>0.58909178016919272</v>
      </c>
      <c r="K127" s="21">
        <f>+'[20]16'!$O$41</f>
        <v>0.64113509450171824</v>
      </c>
      <c r="L127" s="21">
        <f>+'[20]16'!$Q$41</f>
        <v>0.59491992458615628</v>
      </c>
      <c r="M127" s="21">
        <f>+'[20]16'!$R$41</f>
        <v>0.60065172505575315</v>
      </c>
      <c r="N127" s="21">
        <f>+'[20]16'!$S$41</f>
        <v>0.61830347622094262</v>
      </c>
      <c r="O127" s="21">
        <f>+'[20]16'!$T$41</f>
        <v>0.58443952522961851</v>
      </c>
      <c r="Q127" s="10">
        <v>1009</v>
      </c>
      <c r="R127" s="10" t="s">
        <v>17</v>
      </c>
      <c r="S127" s="21">
        <f t="shared" si="13"/>
        <v>0.59064999722528322</v>
      </c>
      <c r="T127" s="21">
        <f>+'[21]2M'!$L$41</f>
        <v>0.59111657350482627</v>
      </c>
      <c r="U127" s="21">
        <f>+'[21]3M'!$L$41</f>
        <v>0.58200780552363529</v>
      </c>
      <c r="V127" s="21">
        <f>+'[21]4M'!$L$41</f>
        <v>0.58887883534824892</v>
      </c>
      <c r="W127" s="21">
        <f>+'[21]5M'!$L$41</f>
        <v>0.59717654027283429</v>
      </c>
      <c r="X127" s="21">
        <f>+'[21]6M'!$L$41</f>
        <v>0.58603703925746109</v>
      </c>
      <c r="Y127" s="21">
        <f>+'[21]7M'!$L$41</f>
        <v>0.59107883148716323</v>
      </c>
      <c r="Z127" s="21">
        <f>+'[21]8M'!$L$41</f>
        <v>0.59146033620850125</v>
      </c>
      <c r="AA127" s="21">
        <f>+'[21]9M'!$L$41</f>
        <v>0.59627158555729975</v>
      </c>
      <c r="AB127" s="21">
        <f>+'[21]10M'!$L$41</f>
        <v>0.59622270686446899</v>
      </c>
      <c r="AC127" s="21">
        <f>+'[21]11M'!$L$41</f>
        <v>0.59658748454213906</v>
      </c>
      <c r="AD127" s="21">
        <f>+'[21]12M'!$L$41</f>
        <v>0.59872761206029479</v>
      </c>
      <c r="AF127" s="311"/>
    </row>
    <row r="128" spans="1:32" customFormat="1" x14ac:dyDescent="0.2">
      <c r="A128" s="10">
        <v>1010</v>
      </c>
      <c r="B128" s="10" t="s">
        <v>19</v>
      </c>
      <c r="C128" s="21">
        <f>+'[20]18'!$E$41</f>
        <v>0.67413671264670871</v>
      </c>
      <c r="D128" s="21">
        <f>+'[20]18'!$F$41</f>
        <v>0.66569020866773676</v>
      </c>
      <c r="E128" s="21">
        <f>+'[20]18'!$G$41</f>
        <v>0.68001403928847515</v>
      </c>
      <c r="F128" s="21">
        <f>+'[20]18'!$I$41</f>
        <v>0.69136524384344999</v>
      </c>
      <c r="G128" s="21">
        <f>+'[20]18'!$J$41</f>
        <v>0.74673294239524035</v>
      </c>
      <c r="H128" s="21">
        <f>+'[20]18'!$K$41</f>
        <v>0.63396063292060245</v>
      </c>
      <c r="I128" s="21">
        <f>+'[20]18'!$M$41</f>
        <v>0.78308437981934342</v>
      </c>
      <c r="J128" s="21">
        <f>+'[20]18'!$N$41</f>
        <v>0.6998836915082044</v>
      </c>
      <c r="K128" s="21">
        <f>+'[20]18'!$O$41</f>
        <v>0.70696350780411987</v>
      </c>
      <c r="L128" s="21">
        <f>+'[20]18'!$Q$41</f>
        <v>0.64726370049520621</v>
      </c>
      <c r="M128" s="21">
        <f>+'[20]18'!$R$41</f>
        <v>0.67587583624804959</v>
      </c>
      <c r="N128" s="21">
        <f>+'[20]18'!$S$41</f>
        <v>0.71221947302166078</v>
      </c>
      <c r="O128" s="21">
        <f>+'[20]18'!$T$41</f>
        <v>0.67244183294726845</v>
      </c>
      <c r="Q128" s="10">
        <v>1010</v>
      </c>
      <c r="R128" s="10" t="s">
        <v>19</v>
      </c>
      <c r="S128" s="21">
        <f t="shared" si="13"/>
        <v>0.67413671264670871</v>
      </c>
      <c r="T128" s="21">
        <f>+'[21]2M'!$M$41</f>
        <v>0.66981304914961004</v>
      </c>
      <c r="U128" s="21">
        <f>+'[21]3M'!$M$41</f>
        <v>0.67324732258102027</v>
      </c>
      <c r="V128" s="21">
        <f>+'[21]4M'!$M$41</f>
        <v>0.67788592898957656</v>
      </c>
      <c r="W128" s="21">
        <f>+'[21]5M'!$M$41</f>
        <v>0.69055228304870919</v>
      </c>
      <c r="X128" s="21">
        <f>+'[21]6M'!$M$41</f>
        <v>0.68030470528804976</v>
      </c>
      <c r="Y128" s="21">
        <f>+'[21]7M'!$M$41</f>
        <v>0.69443949541664252</v>
      </c>
      <c r="Z128" s="21">
        <f>+'[21]8M'!$M$41</f>
        <v>0.69532259727078816</v>
      </c>
      <c r="AA128" s="21">
        <f>+'[21]9M'!$M$41</f>
        <v>0.69552319505943461</v>
      </c>
      <c r="AB128" s="21">
        <f>+'[21]10M'!$M$41</f>
        <v>0.69087483537388417</v>
      </c>
      <c r="AC128" s="21">
        <f>+'[21]11M'!$M$41</f>
        <v>0.689228104405604</v>
      </c>
      <c r="AD128" s="21">
        <f>+'[21]12M'!$M$41</f>
        <v>0.69135634076077368</v>
      </c>
      <c r="AF128" s="311"/>
    </row>
    <row r="129" spans="1:32" customFormat="1" x14ac:dyDescent="0.2">
      <c r="A129" s="10">
        <v>1011</v>
      </c>
      <c r="B129" s="10" t="s">
        <v>20</v>
      </c>
      <c r="C129" s="21">
        <f>+'[20]19'!$E$41</f>
        <v>0.5254706436860358</v>
      </c>
      <c r="D129" s="21">
        <f>+'[20]19'!$F$41</f>
        <v>0.55952122994376519</v>
      </c>
      <c r="E129" s="21">
        <f>+'[20]19'!$G$41</f>
        <v>0.54287208867854031</v>
      </c>
      <c r="F129" s="21">
        <f>+'[20]19'!$I$41</f>
        <v>0.5572502952327677</v>
      </c>
      <c r="G129" s="21">
        <f>+'[20]19'!$J$41</f>
        <v>0.60721424178527506</v>
      </c>
      <c r="H129" s="21">
        <f>+'[20]19'!$K$41</f>
        <v>0.50729946854529728</v>
      </c>
      <c r="I129" s="21">
        <f>+'[20]19'!$M$41</f>
        <v>0.64190548974652906</v>
      </c>
      <c r="J129" s="21">
        <f>+'[20]19'!$N$41</f>
        <v>0.59270259638080258</v>
      </c>
      <c r="K129" s="21">
        <f>+'[20]19'!$O$41</f>
        <v>0.58403548795944227</v>
      </c>
      <c r="L129" s="21">
        <f>+'[20]19'!$Q$41</f>
        <v>0.54051061181791227</v>
      </c>
      <c r="M129" s="21">
        <f>+'[20]19'!$R$41</f>
        <v>0.55430515443731954</v>
      </c>
      <c r="N129" s="21">
        <f>+'[20]19'!$S$41</f>
        <v>0.56667424989257098</v>
      </c>
      <c r="O129" s="21">
        <f>+'[20]19'!$T$41</f>
        <v>0.55280532698248963</v>
      </c>
      <c r="Q129" s="10">
        <v>1011</v>
      </c>
      <c r="R129" s="10" t="s">
        <v>20</v>
      </c>
      <c r="S129" s="21">
        <f t="shared" si="13"/>
        <v>0.5254706436860358</v>
      </c>
      <c r="T129" s="21">
        <f>+'[21]2M'!$N$41</f>
        <v>0.54207650273224051</v>
      </c>
      <c r="U129" s="21">
        <f>+'[21]3M'!$N$41</f>
        <v>0.54225250279957093</v>
      </c>
      <c r="V129" s="21">
        <f>+'[21]4M'!$N$41</f>
        <v>0.54606752868146924</v>
      </c>
      <c r="W129" s="21">
        <f>+'[21]5M'!$N$41</f>
        <v>0.55705061458302463</v>
      </c>
      <c r="X129" s="21">
        <f>+'[21]6M'!$N$41</f>
        <v>0.54831711194367183</v>
      </c>
      <c r="Y129" s="21">
        <f>+'[21]7M'!$N$41</f>
        <v>0.56163251025998739</v>
      </c>
      <c r="Z129" s="21">
        <f>+'[21]8M'!$N$41</f>
        <v>0.56544164626757476</v>
      </c>
      <c r="AA129" s="21">
        <f>+'[21]9M'!$N$41</f>
        <v>0.56770455050949409</v>
      </c>
      <c r="AB129" s="21">
        <f>+'[21]10M'!$N$41</f>
        <v>0.56522011258005378</v>
      </c>
      <c r="AC129" s="21">
        <f>+'[21]11M'!$N$41</f>
        <v>0.56452476879406643</v>
      </c>
      <c r="AD129" s="21">
        <f>+'[21]12M'!$N$41</f>
        <v>0.56518314735507502</v>
      </c>
      <c r="AF129" s="311"/>
    </row>
    <row r="130" spans="1:32" customFormat="1" x14ac:dyDescent="0.2">
      <c r="A130" s="10">
        <v>1012</v>
      </c>
      <c r="B130" s="10" t="s">
        <v>21</v>
      </c>
      <c r="C130" s="21">
        <f>+'[20]20'!$E$41</f>
        <v>0.56812382114723181</v>
      </c>
      <c r="D130" s="21">
        <f>+'[20]20'!$F$41</f>
        <v>0.6161483573795612</v>
      </c>
      <c r="E130" s="21">
        <f>+'[20]20'!$G$41</f>
        <v>0.5771072950658892</v>
      </c>
      <c r="F130" s="21">
        <f>+'[20]20'!$I$41</f>
        <v>0.59308243430964513</v>
      </c>
      <c r="G130" s="21">
        <f>+'[20]20'!$J$41</f>
        <v>0.63532274026830871</v>
      </c>
      <c r="H130" s="21">
        <f>+'[20]20'!$K$41</f>
        <v>0.54349549778641904</v>
      </c>
      <c r="I130" s="21">
        <f>+'[20]20'!$M$41</f>
        <v>0.63026098988630053</v>
      </c>
      <c r="J130" s="21">
        <f>+'[20]20'!$N$41</f>
        <v>0.61279856322015991</v>
      </c>
      <c r="K130" s="21">
        <f>+'[20]20'!$O$41</f>
        <v>0.6324754235136214</v>
      </c>
      <c r="L130" s="21">
        <f>+'[20]20'!$Q$41</f>
        <v>0.60073825297643813</v>
      </c>
      <c r="M130" s="21">
        <f>+'[20]20'!$R$41</f>
        <v>0.5877128854953565</v>
      </c>
      <c r="N130" s="21">
        <f>+'[20]20'!$S$41</f>
        <v>0.58660653199380652</v>
      </c>
      <c r="O130" s="21">
        <f>+'[20]20'!$T$41</f>
        <v>0.58258198068430334</v>
      </c>
      <c r="Q130" s="10">
        <v>1012</v>
      </c>
      <c r="R130" s="10" t="s">
        <v>21</v>
      </c>
      <c r="S130" s="21">
        <f t="shared" si="13"/>
        <v>0.56812382114723181</v>
      </c>
      <c r="T130" s="21">
        <f>+'[21]2M'!$O$41</f>
        <v>0.59166395237011471</v>
      </c>
      <c r="U130" s="21">
        <f>+'[21]3M'!$O$41</f>
        <v>0.58670735920210215</v>
      </c>
      <c r="V130" s="21">
        <f>+'[21]4M'!$O$41</f>
        <v>0.5882737586088107</v>
      </c>
      <c r="W130" s="21">
        <f>+'[21]5M'!$O$41</f>
        <v>0.5961978628462351</v>
      </c>
      <c r="X130" s="21">
        <f>+'[21]6M'!$O$41</f>
        <v>0.58688290835672008</v>
      </c>
      <c r="Y130" s="21">
        <f>+'[21]7M'!$O$41</f>
        <v>0.59348765517051549</v>
      </c>
      <c r="Z130" s="21">
        <f>+'[21]8M'!$O$41</f>
        <v>0.59599030737145264</v>
      </c>
      <c r="AA130" s="21">
        <f>+'[21]9M'!$O$41</f>
        <v>0.60013561463712517</v>
      </c>
      <c r="AB130" s="21">
        <f>+'[21]10M'!$O$41</f>
        <v>0.60020328988878258</v>
      </c>
      <c r="AC130" s="21">
        <f>+'[21]11M'!$O$41</f>
        <v>0.59886003313115588</v>
      </c>
      <c r="AD130" s="21">
        <f>+'[21]12M'!$O$41</f>
        <v>0.59788456089271236</v>
      </c>
      <c r="AF130" s="311"/>
    </row>
    <row r="131" spans="1:32" customFormat="1" x14ac:dyDescent="0.2">
      <c r="A131" s="10">
        <v>1013</v>
      </c>
      <c r="B131" s="10" t="s">
        <v>22</v>
      </c>
      <c r="C131" s="21">
        <f>+'[20]21'!$E$41</f>
        <v>0.40247483691631736</v>
      </c>
      <c r="D131" s="21">
        <f>+'[20]21'!$F$41</f>
        <v>0.4240573675688179</v>
      </c>
      <c r="E131" s="21">
        <f>+'[20]21'!$G$41</f>
        <v>0.40623253526479336</v>
      </c>
      <c r="F131" s="21">
        <f>+'[20]21'!$I$41</f>
        <v>0.43715200678412425</v>
      </c>
      <c r="G131" s="21">
        <f>+'[20]21'!$J$41</f>
        <v>0.46828955797565663</v>
      </c>
      <c r="H131" s="21">
        <f>+'[20]21'!$K$41</f>
        <v>0.3892889634233227</v>
      </c>
      <c r="I131" s="21">
        <f>+'[20]21'!$M$41</f>
        <v>0.46341517363415174</v>
      </c>
      <c r="J131" s="21">
        <f>+'[20]21'!$N$41</f>
        <v>0.4386419661655328</v>
      </c>
      <c r="K131" s="21">
        <f>+'[20]21'!$O$41</f>
        <v>0.46433016704880448</v>
      </c>
      <c r="L131" s="21">
        <f>+'[20]21'!$Q$41</f>
        <v>0.43746833305184935</v>
      </c>
      <c r="M131" s="21">
        <f>+'[20]21'!$R$41</f>
        <v>0.42207997971988082</v>
      </c>
      <c r="N131" s="21">
        <f>+'[20]21'!$S$41</f>
        <v>0.42346649203230735</v>
      </c>
      <c r="O131" s="21">
        <f>+'[20]21'!$T$41</f>
        <v>0.40796186538620893</v>
      </c>
      <c r="Q131" s="10">
        <v>1013</v>
      </c>
      <c r="R131" s="10" t="s">
        <v>22</v>
      </c>
      <c r="S131" s="21">
        <f t="shared" si="13"/>
        <v>0.40247483691631736</v>
      </c>
      <c r="T131" s="21">
        <f>+'[21]2M'!$P$41</f>
        <v>0.41309198542805103</v>
      </c>
      <c r="U131" s="21">
        <f>+'[21]3M'!$P$41</f>
        <v>0.41078055698035781</v>
      </c>
      <c r="V131" s="21">
        <f>+'[21]4M'!$P$41</f>
        <v>0.41733665863521718</v>
      </c>
      <c r="W131" s="21">
        <f>+'[21]5M'!$P$41</f>
        <v>0.42646715094296384</v>
      </c>
      <c r="X131" s="21">
        <f>+'[21]6M'!$P$41</f>
        <v>0.41574028566176058</v>
      </c>
      <c r="Y131" s="21">
        <f>+'[21]7M'!$P$41</f>
        <v>0.41980335557212317</v>
      </c>
      <c r="Z131" s="21">
        <f>+'[21]8M'!$P$41</f>
        <v>0.42344068464926166</v>
      </c>
      <c r="AA131" s="21">
        <f>+'[21]9M'!$P$41</f>
        <v>0.42932132510547349</v>
      </c>
      <c r="AB131" s="21">
        <f>+'[21]10M'!$P$41</f>
        <v>0.43123037624394661</v>
      </c>
      <c r="AC131" s="21">
        <f>+'[21]11M'!$P$41</f>
        <v>0.4321114642783383</v>
      </c>
      <c r="AD131" s="21">
        <f>+'[21]12M'!$P$41</f>
        <v>0.43188682816922214</v>
      </c>
      <c r="AF131" s="311"/>
    </row>
    <row r="132" spans="1:32" customFormat="1" x14ac:dyDescent="0.2">
      <c r="A132" s="10">
        <v>1014</v>
      </c>
      <c r="B132" s="10" t="s">
        <v>23</v>
      </c>
      <c r="C132" s="21">
        <f>+'[20]22'!$E$41</f>
        <v>0.54695851151812547</v>
      </c>
      <c r="D132" s="21">
        <f>+'[20]22'!$F$41</f>
        <v>0.57485764150803864</v>
      </c>
      <c r="E132" s="21">
        <f>+'[20]22'!$G$41</f>
        <v>0.57339749038858545</v>
      </c>
      <c r="F132" s="21">
        <f>+'[20]22'!$I$41</f>
        <v>0.59496313690133129</v>
      </c>
      <c r="G132" s="21">
        <f>+'[20]22'!$J$41</f>
        <v>0.63902006758045882</v>
      </c>
      <c r="H132" s="21">
        <f>+'[20]22'!$K$41</f>
        <v>0.55004782499321359</v>
      </c>
      <c r="I132" s="21">
        <f>+'[20]22'!$M$41</f>
        <v>0.67434705013614193</v>
      </c>
      <c r="J132" s="21">
        <f>+'[20]22'!$N$41</f>
        <v>0.63796640926176384</v>
      </c>
      <c r="K132" s="21">
        <f>+'[20]22'!$O$41</f>
        <v>0.6310959987463054</v>
      </c>
      <c r="L132" s="21">
        <f>+'[20]22'!$Q$41</f>
        <v>0.5752108346711442</v>
      </c>
      <c r="M132" s="21">
        <f>+'[20]22'!$R$41</f>
        <v>0.57298633166047019</v>
      </c>
      <c r="N132" s="21">
        <f>+'[20]22'!$S$41</f>
        <v>0.58984210033223072</v>
      </c>
      <c r="O132" s="21">
        <f>+'[20]22'!$T$41</f>
        <v>0.5789914203101173</v>
      </c>
      <c r="Q132" s="10">
        <v>1014</v>
      </c>
      <c r="R132" s="10" t="s">
        <v>23</v>
      </c>
      <c r="S132" s="21">
        <f t="shared" si="13"/>
        <v>0.54695851151812547</v>
      </c>
      <c r="T132" s="21">
        <f>+'[21]2M'!$Q$41</f>
        <v>0.56064951310723721</v>
      </c>
      <c r="U132" s="21">
        <f>+'[21]3M'!$Q$41</f>
        <v>0.5649687746114852</v>
      </c>
      <c r="V132" s="21">
        <f>+'[21]4M'!$Q$41</f>
        <v>0.57269200121244146</v>
      </c>
      <c r="W132" s="21">
        <f>+'[21]5M'!$Q$41</f>
        <v>0.58485920698767024</v>
      </c>
      <c r="X132" s="21">
        <f>+'[21]6M'!$Q$41</f>
        <v>0.57888065027129088</v>
      </c>
      <c r="Y132" s="21">
        <f>+'[21]7M'!$Q$41</f>
        <v>0.59243364423613321</v>
      </c>
      <c r="Z132" s="21">
        <f>+'[21]8M'!$Q$41</f>
        <v>0.59810312274126254</v>
      </c>
      <c r="AA132" s="21">
        <f>+'[21]9M'!$Q$41</f>
        <v>0.60113037436236372</v>
      </c>
      <c r="AB132" s="21">
        <f>+'[21]10M'!$Q$41</f>
        <v>0.59765669048190428</v>
      </c>
      <c r="AC132" s="21">
        <f>+'[21]11M'!$Q$41</f>
        <v>0.59522750926981804</v>
      </c>
      <c r="AD132" s="21">
        <f>+'[21]12M'!$Q$41</f>
        <v>0.59475025937097736</v>
      </c>
      <c r="AF132" s="311"/>
    </row>
    <row r="133" spans="1:32" customFormat="1" x14ac:dyDescent="0.2">
      <c r="A133" s="10">
        <v>1015</v>
      </c>
      <c r="B133" s="10" t="s">
        <v>24</v>
      </c>
      <c r="C133" s="21">
        <f>+'[20]23'!$E$41</f>
        <v>0.47228493361010521</v>
      </c>
      <c r="D133" s="21">
        <f>+'[20]23'!$F$41</f>
        <v>0.50343983542952375</v>
      </c>
      <c r="E133" s="21">
        <f>+'[20]23'!$G$41</f>
        <v>0.50941069900860547</v>
      </c>
      <c r="F133" s="21">
        <f>+'[20]23'!$I$41</f>
        <v>0.56513497975240956</v>
      </c>
      <c r="G133" s="21">
        <f>+'[20]23'!$J$41</f>
        <v>0.57646931964341153</v>
      </c>
      <c r="H133" s="21">
        <f>+'[20]23'!$K$41</f>
        <v>0.48540611512856546</v>
      </c>
      <c r="I133" s="21">
        <f>+'[20]23'!$M$41</f>
        <v>0.60237819473399734</v>
      </c>
      <c r="J133" s="21">
        <f>+'[20]23'!$N$41</f>
        <v>0.56959975321971157</v>
      </c>
      <c r="K133" s="21">
        <f>+'[20]23'!$O$41</f>
        <v>0.52304019713537653</v>
      </c>
      <c r="L133" s="21">
        <f>+'[20]23'!$Q$41</f>
        <v>0.51974693911994574</v>
      </c>
      <c r="M133" s="21">
        <f>+'[20]23'!$R$41</f>
        <v>0.5052061124718622</v>
      </c>
      <c r="N133" s="21">
        <f>+'[20]23'!$S$41</f>
        <v>0.51440448865085442</v>
      </c>
      <c r="O133" s="21">
        <f>+'[20]23'!$T$41</f>
        <v>0.51699251274327351</v>
      </c>
      <c r="Q133" s="10">
        <v>1015</v>
      </c>
      <c r="R133" s="10" t="s">
        <v>24</v>
      </c>
      <c r="S133" s="21">
        <f t="shared" si="13"/>
        <v>0.47228493361010521</v>
      </c>
      <c r="T133" s="21">
        <f>+'[21]2M'!$R$41</f>
        <v>0.48786300361320145</v>
      </c>
      <c r="U133" s="21">
        <f>+'[21]3M'!$R$41</f>
        <v>0.49518248770557266</v>
      </c>
      <c r="V133" s="21">
        <f>+'[21]4M'!$R$41</f>
        <v>0.51275489804078367</v>
      </c>
      <c r="W133" s="21">
        <f>+'[21]5M'!$R$41</f>
        <v>0.52445006473835176</v>
      </c>
      <c r="X133" s="21">
        <f>+'[21]6M'!$R$41</f>
        <v>0.51756473971977124</v>
      </c>
      <c r="Y133" s="21">
        <f>+'[21]7M'!$R$41</f>
        <v>0.52995461336605176</v>
      </c>
      <c r="Z133" s="21">
        <f>+'[21]8M'!$R$41</f>
        <v>0.53526490190151288</v>
      </c>
      <c r="AA133" s="21">
        <f>+'[21]9M'!$R$41</f>
        <v>0.53404700309399333</v>
      </c>
      <c r="AB133" s="21">
        <f>+'[21]10M'!$R$41</f>
        <v>0.53304958940337799</v>
      </c>
      <c r="AC133" s="21">
        <f>+'[21]11M'!$R$41</f>
        <v>0.53039013003253699</v>
      </c>
      <c r="AD133" s="21">
        <f>+'[21]12M'!$R$41</f>
        <v>0.52786478454365782</v>
      </c>
      <c r="AF133" s="311"/>
    </row>
    <row r="134" spans="1:32" customFormat="1" x14ac:dyDescent="0.2">
      <c r="A134" s="10">
        <v>1016</v>
      </c>
      <c r="B134" s="10" t="s">
        <v>25</v>
      </c>
      <c r="C134" s="21">
        <f>+'[20]24'!$E$41</f>
        <v>0.38374126168617873</v>
      </c>
      <c r="D134" s="21">
        <f>+'[20]24'!$F$41</f>
        <v>0.40204088704088708</v>
      </c>
      <c r="E134" s="21">
        <f>+'[20]24'!$G$41</f>
        <v>0.40295076101477556</v>
      </c>
      <c r="F134" s="21">
        <f>+'[20]24'!$I$41</f>
        <v>0.44217062238224708</v>
      </c>
      <c r="G134" s="21">
        <f>+'[20]24'!$J$41</f>
        <v>0.47150526533140619</v>
      </c>
      <c r="H134" s="21">
        <f>+'[20]24'!$K$41</f>
        <v>0.39102696027989298</v>
      </c>
      <c r="I134" s="21">
        <f>+'[20]24'!$M$41</f>
        <v>0.4706190061028771</v>
      </c>
      <c r="J134" s="21">
        <f>+'[20]24'!$N$41</f>
        <v>0.47901138413152067</v>
      </c>
      <c r="K134" s="21">
        <f>+'[20]24'!$O$41</f>
        <v>0.42020573608556439</v>
      </c>
      <c r="L134" s="21">
        <f>+'[20]24'!$Q$41</f>
        <v>0.40393824136471229</v>
      </c>
      <c r="M134" s="21">
        <f>+'[20]24'!$R$41</f>
        <v>0.39971956664488811</v>
      </c>
      <c r="N134" s="21">
        <f>+'[20]24'!$S$41</f>
        <v>0.39139927336932534</v>
      </c>
      <c r="O134" s="21">
        <f>+'[20]24'!$T$41</f>
        <v>0.4116333999425521</v>
      </c>
      <c r="Q134" s="10">
        <v>1016</v>
      </c>
      <c r="R134" s="10" t="s">
        <v>25</v>
      </c>
      <c r="S134" s="21">
        <f t="shared" si="13"/>
        <v>0.38374126168617873</v>
      </c>
      <c r="T134" s="21">
        <f>+'[21]2M'!$S$41</f>
        <v>0.39264515027322405</v>
      </c>
      <c r="U134" s="21">
        <f>+'[21]3M'!$S$41</f>
        <v>0.39671337585386346</v>
      </c>
      <c r="V134" s="21">
        <f>+'[21]4M'!$S$41</f>
        <v>0.4084005059995458</v>
      </c>
      <c r="W134" s="21">
        <f>+'[21]5M'!$S$41</f>
        <v>0.41999319832922355</v>
      </c>
      <c r="X134" s="21">
        <f>+'[21]6M'!$S$41</f>
        <v>0.41506805529204033</v>
      </c>
      <c r="Y134" s="21">
        <f>+'[21]7M'!$S$41</f>
        <v>0.42289364162075488</v>
      </c>
      <c r="Z134" s="21">
        <f>+'[21]8M'!$S$41</f>
        <v>0.43043645830473615</v>
      </c>
      <c r="AA134" s="21">
        <f>+'[21]9M'!$S$41</f>
        <v>0.42969560808795754</v>
      </c>
      <c r="AB134" s="21">
        <f>+'[21]10M'!$S$41</f>
        <v>0.42750950730661674</v>
      </c>
      <c r="AC134" s="21">
        <f>+'[21]11M'!$S$41</f>
        <v>0.42509201654794765</v>
      </c>
      <c r="AD134" s="21">
        <f>+'[21]12M'!$S$41</f>
        <v>0.42238034284389531</v>
      </c>
      <c r="AF134" s="311"/>
    </row>
    <row r="135" spans="1:32" customFormat="1" x14ac:dyDescent="0.2">
      <c r="A135" s="10">
        <v>1017</v>
      </c>
      <c r="B135" s="10" t="s">
        <v>26</v>
      </c>
      <c r="C135" s="21">
        <f>+'[20]25'!$E$41</f>
        <v>0.52244142564585028</v>
      </c>
      <c r="D135" s="21">
        <f>+'[20]25'!$F$41</f>
        <v>0.56875321809488777</v>
      </c>
      <c r="E135" s="21">
        <f>+'[20]25'!$G$41</f>
        <v>0.55530047041282316</v>
      </c>
      <c r="F135" s="21">
        <f>+'[20]25'!$I$41</f>
        <v>0.56456632372862736</v>
      </c>
      <c r="G135" s="21">
        <f>+'[20]25'!$J$41</f>
        <v>0.60665729386341738</v>
      </c>
      <c r="H135" s="21">
        <f>+'[20]25'!$K$41</f>
        <v>0.49744362312638851</v>
      </c>
      <c r="I135" s="21">
        <f>+'[20]25'!$M$41</f>
        <v>0.59054672184709212</v>
      </c>
      <c r="J135" s="21">
        <f>+'[20]25'!$N$41</f>
        <v>0.55819509424460856</v>
      </c>
      <c r="K135" s="21">
        <f>+'[20]25'!$O$41</f>
        <v>0.54570730881748508</v>
      </c>
      <c r="L135" s="21">
        <f>+'[20]25'!$Q$41</f>
        <v>0.53777695211589482</v>
      </c>
      <c r="M135" s="21">
        <f>+'[20]25'!$R$41</f>
        <v>0.53826538650508648</v>
      </c>
      <c r="N135" s="21">
        <f>+'[20]25'!$S$41</f>
        <v>0.54521795705920628</v>
      </c>
      <c r="O135" s="21">
        <f>+'[20]25'!$T$41</f>
        <v>0.54250126167076107</v>
      </c>
      <c r="Q135" s="10">
        <v>1017</v>
      </c>
      <c r="R135" s="10" t="s">
        <v>26</v>
      </c>
      <c r="S135" s="21">
        <f t="shared" si="13"/>
        <v>0.52244142564585028</v>
      </c>
      <c r="T135" s="21">
        <f>+'[21]2M'!$T$41</f>
        <v>0.54536709942394235</v>
      </c>
      <c r="U135" s="21">
        <f>+'[21]3M'!$T$41</f>
        <v>0.54872210732730975</v>
      </c>
      <c r="V135" s="21">
        <f>+'[21]4M'!$T$41</f>
        <v>0.55179221442276782</v>
      </c>
      <c r="W135" s="21">
        <f>+'[21]5M'!$T$41</f>
        <v>0.5617936214772784</v>
      </c>
      <c r="X135" s="21">
        <f>+'[21]6M'!$T$41</f>
        <v>0.55073826765729328</v>
      </c>
      <c r="Y135" s="21">
        <f>+'[21]7M'!$T$41</f>
        <v>0.55711729918664177</v>
      </c>
      <c r="Z135" s="21">
        <f>+'[21]8M'!$T$41</f>
        <v>0.55769723126440141</v>
      </c>
      <c r="AA135" s="21">
        <f>+'[21]9M'!$T$41</f>
        <v>0.55640229190384494</v>
      </c>
      <c r="AB135" s="21">
        <f>+'[21]10M'!$T$41</f>
        <v>0.55476896782429486</v>
      </c>
      <c r="AC135" s="21">
        <f>+'[21]11M'!$T$41</f>
        <v>0.55329949515117405</v>
      </c>
      <c r="AD135" s="21">
        <f>+'[21]12M'!$T$41</f>
        <v>0.55299451624853202</v>
      </c>
      <c r="AF135" s="311"/>
    </row>
    <row r="136" spans="1:32" customFormat="1" x14ac:dyDescent="0.2">
      <c r="A136" s="10">
        <v>1018</v>
      </c>
      <c r="B136" s="10" t="s">
        <v>27</v>
      </c>
      <c r="C136" s="21">
        <f>+'[20]26'!$E$41</f>
        <v>0.44796465514493694</v>
      </c>
      <c r="D136" s="21">
        <f>+'[20]26'!$F$41</f>
        <v>0.47787561358230857</v>
      </c>
      <c r="E136" s="21">
        <f>+'[20]26'!$G$41</f>
        <v>0.47969380517987725</v>
      </c>
      <c r="F136" s="21">
        <f>+'[20]26'!$I$41</f>
        <v>0.50279283197560487</v>
      </c>
      <c r="G136" s="21">
        <f>+'[20]26'!$J$41</f>
        <v>0.52264768821736596</v>
      </c>
      <c r="H136" s="21">
        <f>+'[20]26'!$K$41</f>
        <v>0.4350049355935508</v>
      </c>
      <c r="I136" s="21">
        <f>+'[20]26'!$M$41</f>
        <v>0.57083113157696086</v>
      </c>
      <c r="J136" s="21">
        <f>+'[20]26'!$N$41</f>
        <v>0.51769049477931572</v>
      </c>
      <c r="K136" s="21">
        <f>+'[20]26'!$O$41</f>
        <v>0.49543822650699204</v>
      </c>
      <c r="L136" s="21">
        <f>+'[20]26'!$Q$41</f>
        <v>0.45764535314360094</v>
      </c>
      <c r="M136" s="21">
        <f>+'[20]26'!$R$41</f>
        <v>0.46735031874934829</v>
      </c>
      <c r="N136" s="21">
        <f>+'[20]26'!$S$41</f>
        <v>0.46641626602564101</v>
      </c>
      <c r="O136" s="21">
        <f>+'[20]26'!$T$41</f>
        <v>0.48055943827129566</v>
      </c>
      <c r="Q136" s="10">
        <v>1018</v>
      </c>
      <c r="R136" s="10" t="s">
        <v>27</v>
      </c>
      <c r="S136" s="21">
        <f t="shared" si="13"/>
        <v>0.44796465514493694</v>
      </c>
      <c r="T136" s="21">
        <f>+'[21]2M'!$U$41</f>
        <v>0.46262700965030562</v>
      </c>
      <c r="U136" s="21">
        <f>+'[21]3M'!$U$41</f>
        <v>0.46844665801920266</v>
      </c>
      <c r="V136" s="21">
        <f>+'[21]4M'!$U$41</f>
        <v>0.47716464417091248</v>
      </c>
      <c r="W136" s="21">
        <f>+'[21]5M'!$U$41</f>
        <v>0.48551697958212214</v>
      </c>
      <c r="X136" s="21">
        <f>+'[21]6M'!$U$41</f>
        <v>0.47691858005589438</v>
      </c>
      <c r="Y136" s="21">
        <f>+'[21]7M'!$U$41</f>
        <v>0.49033449438507376</v>
      </c>
      <c r="Z136" s="21">
        <f>+'[21]8M'!$U$41</f>
        <v>0.4937231273726716</v>
      </c>
      <c r="AA136" s="21">
        <f>+'[21]9M'!$U$41</f>
        <v>0.49406726455534622</v>
      </c>
      <c r="AB136" s="21">
        <f>+'[21]10M'!$U$41</f>
        <v>0.49048197832302043</v>
      </c>
      <c r="AC136" s="21">
        <f>+'[21]11M'!$U$41</f>
        <v>0.48799192552537651</v>
      </c>
      <c r="AD136" s="21">
        <f>+'[21]12M'!$U$41</f>
        <v>0.48673582781587266</v>
      </c>
      <c r="AF136" s="311"/>
    </row>
    <row r="137" spans="1:32" customFormat="1" x14ac:dyDescent="0.2">
      <c r="A137" s="10">
        <v>1019</v>
      </c>
      <c r="B137" s="10" t="s">
        <v>28</v>
      </c>
      <c r="C137" s="21">
        <f>+'[20]27'!$E$41</f>
        <v>0.45409368117232657</v>
      </c>
      <c r="D137" s="21">
        <f>+'[20]27'!$F$41</f>
        <v>0.45177523293518862</v>
      </c>
      <c r="E137" s="21">
        <f>+'[20]27'!$G$41</f>
        <v>0.47519099124855069</v>
      </c>
      <c r="F137" s="21">
        <f>+'[20]27'!$I$41</f>
        <v>0.49689169769675995</v>
      </c>
      <c r="G137" s="21">
        <f>+'[20]27'!$J$41</f>
        <v>0.53161534950672329</v>
      </c>
      <c r="H137" s="21">
        <f>+'[20]27'!$K$41</f>
        <v>0.44476752247130924</v>
      </c>
      <c r="I137" s="21">
        <f>+'[20]27'!$M$41</f>
        <v>0.51011576062502562</v>
      </c>
      <c r="J137" s="21">
        <f>+'[20]27'!$N$41</f>
        <v>0.47302609485806846</v>
      </c>
      <c r="K137" s="21">
        <f>+'[20]27'!$O$41</f>
        <v>0.4979678273264101</v>
      </c>
      <c r="L137" s="21">
        <f>+'[20]27'!$Q$41</f>
        <v>0.47020683088810988</v>
      </c>
      <c r="M137" s="21">
        <f>+'[20]27'!$R$41</f>
        <v>0.45121927217618923</v>
      </c>
      <c r="N137" s="21">
        <f>+'[20]27'!$S$41</f>
        <v>0.45428211074494484</v>
      </c>
      <c r="O137" s="21">
        <f>+'[20]27'!$T$41</f>
        <v>0.47094998469054944</v>
      </c>
      <c r="Q137" s="10">
        <v>1019</v>
      </c>
      <c r="R137" s="10" t="s">
        <v>28</v>
      </c>
      <c r="S137" s="21">
        <f t="shared" si="13"/>
        <v>0.45409368117232657</v>
      </c>
      <c r="T137" s="21">
        <f>+'[21]2M'!$V$41</f>
        <v>0.45286607613390162</v>
      </c>
      <c r="U137" s="21">
        <f>+'[21]3M'!$V$41</f>
        <v>0.46060067169815361</v>
      </c>
      <c r="V137" s="21">
        <f>+'[21]4M'!$V$41</f>
        <v>0.46965460419288346</v>
      </c>
      <c r="W137" s="21">
        <f>+'[21]5M'!$V$41</f>
        <v>0.48087665858234641</v>
      </c>
      <c r="X137" s="21">
        <f>+'[21]6M'!$V$41</f>
        <v>0.47503198253875095</v>
      </c>
      <c r="Y137" s="21">
        <f>+'[21]7M'!$V$41</f>
        <v>0.47966972434507316</v>
      </c>
      <c r="Z137" s="21">
        <f>+'[21]8M'!$V$41</f>
        <v>0.47863286742622974</v>
      </c>
      <c r="AA137" s="21">
        <f>+'[21]9M'!$V$41</f>
        <v>0.48027974478005131</v>
      </c>
      <c r="AB137" s="21">
        <f>+'[21]10M'!$V$41</f>
        <v>0.47945248573862315</v>
      </c>
      <c r="AC137" s="21">
        <f>+'[21]11M'!$V$41</f>
        <v>0.47733214677440916</v>
      </c>
      <c r="AD137" s="21">
        <f>+'[21]12M'!$V$41</f>
        <v>0.47545502501503595</v>
      </c>
      <c r="AF137" s="311"/>
    </row>
    <row r="138" spans="1:32" customFormat="1" x14ac:dyDescent="0.2">
      <c r="A138" s="10">
        <v>1020</v>
      </c>
      <c r="B138" s="10" t="s">
        <v>29</v>
      </c>
      <c r="C138" s="21">
        <f>+'[20]28'!$E$41</f>
        <v>0.59057116326283432</v>
      </c>
      <c r="D138" s="21">
        <f>+'[20]28'!$F$41</f>
        <v>0.62159155139074818</v>
      </c>
      <c r="E138" s="21">
        <f>+'[20]28'!$G$41</f>
        <v>0.61754927570648299</v>
      </c>
      <c r="F138" s="21">
        <f>+'[20]28'!$I$41</f>
        <v>0.653285048157774</v>
      </c>
      <c r="G138" s="21">
        <f>+'[20]28'!$J$41</f>
        <v>0.68878094111683708</v>
      </c>
      <c r="H138" s="21">
        <f>+'[20]28'!$K$41</f>
        <v>0.57911554058488968</v>
      </c>
      <c r="I138" s="21">
        <f>+'[20]28'!$M$41</f>
        <v>0.65977200933937641</v>
      </c>
      <c r="J138" s="21">
        <f>+'[20]28'!$N$41</f>
        <v>0.61562895208964441</v>
      </c>
      <c r="K138" s="21">
        <f>+'[20]28'!$O$41</f>
        <v>0.64686139243602925</v>
      </c>
      <c r="L138" s="21">
        <f>+'[20]28'!$Q$41</f>
        <v>0.62446251525374386</v>
      </c>
      <c r="M138" s="21">
        <f>+'[20]28'!$R$41</f>
        <v>0.62043796997801659</v>
      </c>
      <c r="N138" s="21">
        <f>+'[20]28'!$S$41</f>
        <v>0.64006110851626963</v>
      </c>
      <c r="O138" s="21">
        <f>+'[20]28'!$T$41</f>
        <v>0.61683850171505084</v>
      </c>
      <c r="Q138" s="10">
        <v>1020</v>
      </c>
      <c r="R138" s="10" t="s">
        <v>29</v>
      </c>
      <c r="S138" s="21">
        <f t="shared" si="13"/>
        <v>0.59057116326283432</v>
      </c>
      <c r="T138" s="21">
        <f>+'[21]2M'!$W$41</f>
        <v>0.60557038456603318</v>
      </c>
      <c r="U138" s="21">
        <f>+'[21]3M'!$W$41</f>
        <v>0.60960126074157772</v>
      </c>
      <c r="V138" s="21">
        <f>+'[21]4M'!$W$41</f>
        <v>0.62046767826095983</v>
      </c>
      <c r="W138" s="21">
        <f>+'[21]5M'!$W$41</f>
        <v>0.63335404487334346</v>
      </c>
      <c r="X138" s="21">
        <f>+'[21]6M'!$W$41</f>
        <v>0.62340896279410674</v>
      </c>
      <c r="Y138" s="21">
        <f>+'[21]7M'!$W$41</f>
        <v>0.62925824989632084</v>
      </c>
      <c r="Z138" s="21">
        <f>+'[21]8M'!$W$41</f>
        <v>0.62754576875392576</v>
      </c>
      <c r="AA138" s="21">
        <f>+'[21]9M'!$W$41</f>
        <v>0.6296010377968867</v>
      </c>
      <c r="AB138" s="21">
        <f>+'[21]10M'!$W$41</f>
        <v>0.62914903806533973</v>
      </c>
      <c r="AC138" s="21">
        <f>+'[21]11M'!$W$41</f>
        <v>0.62825315652811642</v>
      </c>
      <c r="AD138" s="21">
        <f>+'[21]12M'!$W$41</f>
        <v>0.62924256652913502</v>
      </c>
      <c r="AF138" s="311"/>
    </row>
    <row r="139" spans="1:32" customFormat="1" x14ac:dyDescent="0.2">
      <c r="A139" s="10">
        <v>1021</v>
      </c>
      <c r="B139" s="10" t="s">
        <v>30</v>
      </c>
      <c r="C139" s="21">
        <f>+'[20]29'!$E$41</f>
        <v>0.54758833640512672</v>
      </c>
      <c r="D139" s="21">
        <f>+'[20]29'!$F$41</f>
        <v>0.58721684259501583</v>
      </c>
      <c r="E139" s="21">
        <f>+'[20]29'!$G$41</f>
        <v>0.56752085916765327</v>
      </c>
      <c r="F139" s="21">
        <f>+'[20]29'!$I$41</f>
        <v>0.60630721139988308</v>
      </c>
      <c r="G139" s="21">
        <f>+'[20]29'!$J$41</f>
        <v>0.60511289903970933</v>
      </c>
      <c r="H139" s="21">
        <f>+'[20]29'!$K$41</f>
        <v>0.48771167703556206</v>
      </c>
      <c r="I139" s="21">
        <f>+'[20]29'!$M$41</f>
        <v>0.54485823227545072</v>
      </c>
      <c r="J139" s="21">
        <f>+'[20]29'!$N$41</f>
        <v>0.53614172377386937</v>
      </c>
      <c r="K139" s="21">
        <f>+'[20]29'!$O$41</f>
        <v>0.54322894322894322</v>
      </c>
      <c r="L139" s="21">
        <f>+'[20]29'!$Q$41</f>
        <v>0.54124109518496266</v>
      </c>
      <c r="M139" s="21">
        <f>+'[20]29'!$R$41</f>
        <v>0.5216161146362801</v>
      </c>
      <c r="N139" s="21">
        <f>+'[20]29'!$S$41</f>
        <v>0.5451144994574838</v>
      </c>
      <c r="O139" s="21">
        <f>+'[20]29'!$T$41</f>
        <v>0.54195128576287366</v>
      </c>
      <c r="Q139" s="10">
        <v>1021</v>
      </c>
      <c r="R139" s="10" t="s">
        <v>30</v>
      </c>
      <c r="S139" s="21">
        <f t="shared" si="13"/>
        <v>0.54758833640512672</v>
      </c>
      <c r="T139" s="21">
        <f>+'[21]2M'!$X$41</f>
        <v>0.56709337931785175</v>
      </c>
      <c r="U139" s="21">
        <f>+'[21]3M'!$X$41</f>
        <v>0.56721419035771714</v>
      </c>
      <c r="V139" s="21">
        <f>+'[21]4M'!$X$41</f>
        <v>0.57735267548753921</v>
      </c>
      <c r="W139" s="21">
        <f>+'[21]5M'!$X$41</f>
        <v>0.58225607985731864</v>
      </c>
      <c r="X139" s="21">
        <f>+'[21]6M'!$X$41</f>
        <v>0.56596126409413428</v>
      </c>
      <c r="Y139" s="21">
        <f>+'[21]7M'!$X$41</f>
        <v>0.56328466268918675</v>
      </c>
      <c r="Z139" s="21">
        <f>+'[21]8M'!$X$41</f>
        <v>0.56027330614121407</v>
      </c>
      <c r="AA139" s="21">
        <f>+'[21]9M'!$X$41</f>
        <v>0.55861663037950093</v>
      </c>
      <c r="AB139" s="21">
        <f>+'[21]10M'!$X$41</f>
        <v>0.55801404269893817</v>
      </c>
      <c r="AC139" s="21">
        <f>+'[21]11M'!$X$41</f>
        <v>0.5545041927894111</v>
      </c>
      <c r="AD139" s="21">
        <f>+'[21]12M'!$X$41</f>
        <v>0.55387261828073708</v>
      </c>
      <c r="AF139" s="311"/>
    </row>
    <row r="140" spans="1:32" customFormat="1" x14ac:dyDescent="0.2">
      <c r="A140" s="10">
        <v>1022</v>
      </c>
      <c r="B140" s="10" t="s">
        <v>31</v>
      </c>
      <c r="C140" s="21">
        <f>+'[20]30'!$E$41</f>
        <v>0.55896711130130239</v>
      </c>
      <c r="D140" s="21">
        <f>+'[20]30'!$F$41</f>
        <v>0.6089116067740602</v>
      </c>
      <c r="E140" s="21">
        <f>+'[20]30'!$G$41</f>
        <v>0.57303552183189854</v>
      </c>
      <c r="F140" s="21">
        <f>+'[20]30'!$I$41</f>
        <v>0.57862316791803647</v>
      </c>
      <c r="G140" s="21">
        <f>+'[20]30'!$J$41</f>
        <v>0.63354877808002807</v>
      </c>
      <c r="H140" s="21">
        <f>+'[20]30'!$K$41</f>
        <v>0.54545275324961751</v>
      </c>
      <c r="I140" s="21">
        <f>+'[20]30'!$M$41</f>
        <v>0.62659878290494375</v>
      </c>
      <c r="J140" s="21">
        <f>+'[20]30'!$N$41</f>
        <v>0.59636562766049128</v>
      </c>
      <c r="K140" s="21">
        <f>+'[20]30'!$O$41</f>
        <v>0.58292994753780358</v>
      </c>
      <c r="L140" s="21">
        <f>+'[20]30'!$Q$41</f>
        <v>0.58948639998736097</v>
      </c>
      <c r="M140" s="21">
        <f>+'[20]30'!$R$41</f>
        <v>0.57360132800933195</v>
      </c>
      <c r="N140" s="21">
        <f>+'[20]30'!$S$41</f>
        <v>0.60588632526730446</v>
      </c>
      <c r="O140" s="21">
        <f>+'[20]30'!$T$41</f>
        <v>0.57012731644209869</v>
      </c>
      <c r="Q140" s="10">
        <v>1022</v>
      </c>
      <c r="R140" s="10" t="s">
        <v>31</v>
      </c>
      <c r="S140" s="21">
        <f t="shared" si="13"/>
        <v>0.55896711130130239</v>
      </c>
      <c r="T140" s="21">
        <f>+'[21]2M'!$Y$41</f>
        <v>0.58342424920954794</v>
      </c>
      <c r="U140" s="21">
        <f>+'[21]3M'!$Y$41</f>
        <v>0.57988196305223039</v>
      </c>
      <c r="V140" s="21">
        <f>+'[21]4M'!$Y$41</f>
        <v>0.57900116054292239</v>
      </c>
      <c r="W140" s="21">
        <f>+'[21]5M'!$Y$41</f>
        <v>0.58904338631610553</v>
      </c>
      <c r="X140" s="21">
        <f>+'[21]6M'!$Y$41</f>
        <v>0.58035690530598483</v>
      </c>
      <c r="Y140" s="21">
        <f>+'[21]7M'!$Y$41</f>
        <v>0.58698158454368587</v>
      </c>
      <c r="Z140" s="21">
        <f>+'[21]8M'!$Y$41</f>
        <v>0.58847011114202419</v>
      </c>
      <c r="AA140" s="21">
        <f>+'[21]9M'!$Y$41</f>
        <v>0.58779341222761095</v>
      </c>
      <c r="AB140" s="21">
        <f>+'[21]10M'!$Y$41</f>
        <v>0.58808316139385608</v>
      </c>
      <c r="AC140" s="21">
        <f>+'[21]11M'!$Y$41</f>
        <v>0.58710121847338992</v>
      </c>
      <c r="AD140" s="21">
        <f>+'[21]12M'!$Y$41</f>
        <v>0.58886777353381192</v>
      </c>
      <c r="AF140" s="311"/>
    </row>
    <row r="141" spans="1:32" customFormat="1" x14ac:dyDescent="0.2">
      <c r="A141" s="10">
        <v>1023</v>
      </c>
      <c r="B141" s="10" t="s">
        <v>32</v>
      </c>
      <c r="C141" s="21">
        <f>+'[20]31'!$E$41</f>
        <v>0.41250346529002441</v>
      </c>
      <c r="D141" s="21">
        <f>+'[20]31'!$F$41</f>
        <v>0.43138892889721064</v>
      </c>
      <c r="E141" s="21">
        <f>+'[20]31'!$G$41</f>
        <v>0.41934091035712295</v>
      </c>
      <c r="F141" s="21">
        <f>+'[20]31'!$I$41</f>
        <v>0.45165465223078849</v>
      </c>
      <c r="G141" s="21">
        <f>+'[20]31'!$J$41</f>
        <v>0.45891626323131207</v>
      </c>
      <c r="H141" s="21">
        <f>+'[20]31'!$K$41</f>
        <v>0.37554246780727235</v>
      </c>
      <c r="I141" s="21">
        <f>+'[20]31'!$M$41</f>
        <v>0.44948766426253994</v>
      </c>
      <c r="J141" s="21">
        <f>+'[20]31'!$N$41</f>
        <v>0.42745980208552653</v>
      </c>
      <c r="K141" s="21">
        <f>+'[20]31'!$O$41</f>
        <v>0.42441472321168539</v>
      </c>
      <c r="L141" s="21">
        <f>+'[20]31'!$Q$41</f>
        <v>0.4104764723290914</v>
      </c>
      <c r="M141" s="21">
        <f>+'[20]31'!$R$41</f>
        <v>0.38300461798767688</v>
      </c>
      <c r="N141" s="21">
        <f>+'[20]31'!$S$41</f>
        <v>0.40567744168938513</v>
      </c>
      <c r="O141" s="21">
        <f>+'[20]31'!$T$41</f>
        <v>0.37399147697216689</v>
      </c>
      <c r="Q141" s="10">
        <v>1023</v>
      </c>
      <c r="R141" s="10" t="s">
        <v>32</v>
      </c>
      <c r="S141" s="21">
        <f t="shared" si="13"/>
        <v>0.41250346529002441</v>
      </c>
      <c r="T141" s="21">
        <f>+'[21]2M'!$Z$41</f>
        <v>0.42251099271336762</v>
      </c>
      <c r="U141" s="21">
        <f>+'[21]3M'!$Z$41</f>
        <v>0.4215574611481876</v>
      </c>
      <c r="V141" s="21">
        <f>+'[21]4M'!$Z$41</f>
        <v>0.42962389205270618</v>
      </c>
      <c r="W141" s="21">
        <f>+'[21]5M'!$Z$41</f>
        <v>0.43481352488060909</v>
      </c>
      <c r="X141" s="21">
        <f>+'[21]6M'!$Z$41</f>
        <v>0.42193311760392777</v>
      </c>
      <c r="Y141" s="21">
        <f>+'[21]7M'!$Z$41</f>
        <v>0.42441981165560111</v>
      </c>
      <c r="Z141" s="21">
        <f>+'[21]8M'!$Z$41</f>
        <v>0.42108926627175258</v>
      </c>
      <c r="AA141" s="21">
        <f>+'[21]9M'!$Z$41</f>
        <v>0.41935405976763274</v>
      </c>
      <c r="AB141" s="21">
        <f>+'[21]10M'!$Z$41</f>
        <v>0.41958279401308957</v>
      </c>
      <c r="AC141" s="21">
        <f>+'[21]11M'!$Z$41</f>
        <v>0.41386730204153072</v>
      </c>
      <c r="AD141" s="21">
        <f>+'[21]12M'!$Z$41</f>
        <v>0.41382730941372259</v>
      </c>
      <c r="AF141" s="311"/>
    </row>
    <row r="142" spans="1:32" customFormat="1" x14ac:dyDescent="0.2">
      <c r="A142" s="10">
        <v>1024</v>
      </c>
      <c r="B142" s="10" t="s">
        <v>33</v>
      </c>
      <c r="C142" s="21">
        <f>+'[20]32'!$E$41</f>
        <v>0.61255542520389139</v>
      </c>
      <c r="D142" s="21">
        <f>+'[20]32'!$F$41</f>
        <v>0.64094680996153952</v>
      </c>
      <c r="E142" s="21">
        <f>+'[20]32'!$G$41</f>
        <v>0.59684895442674402</v>
      </c>
      <c r="F142" s="21">
        <f>+'[20]32'!$I$41</f>
        <v>0.64082146736326229</v>
      </c>
      <c r="G142" s="21">
        <f>+'[20]32'!$J$41</f>
        <v>0.67840645537233779</v>
      </c>
      <c r="H142" s="21">
        <f>+'[20]32'!$K$41</f>
        <v>0.56773151845550196</v>
      </c>
      <c r="I142" s="21">
        <f>+'[20]32'!$M$41</f>
        <v>0.67350676859799719</v>
      </c>
      <c r="J142" s="21">
        <f>+'[20]32'!$N$41</f>
        <v>0.60752070725393403</v>
      </c>
      <c r="K142" s="21">
        <f>+'[20]32'!$O$41</f>
        <v>0.65770176793912116</v>
      </c>
      <c r="L142" s="21">
        <f>+'[20]32'!$Q$41</f>
        <v>0.62366903501348181</v>
      </c>
      <c r="M142" s="21">
        <f>+'[20]32'!$R$41</f>
        <v>0.63367757621638032</v>
      </c>
      <c r="N142" s="21">
        <f>+'[20]32'!$S$41</f>
        <v>0.65032901663508114</v>
      </c>
      <c r="O142" s="21">
        <f>+'[20]32'!$T$41</f>
        <v>0.60738426330731776</v>
      </c>
      <c r="Q142" s="10">
        <v>1024</v>
      </c>
      <c r="R142" s="10" t="s">
        <v>33</v>
      </c>
      <c r="S142" s="21">
        <f t="shared" si="13"/>
        <v>0.61255542520389139</v>
      </c>
      <c r="T142" s="21">
        <f>+'[21]2M'!$AA$41</f>
        <v>0.62650760508298398</v>
      </c>
      <c r="U142" s="21">
        <f>+'[21]3M'!$AA$41</f>
        <v>0.61659471791264497</v>
      </c>
      <c r="V142" s="21">
        <f>+'[21]4M'!$AA$41</f>
        <v>0.62262318563323982</v>
      </c>
      <c r="W142" s="21">
        <f>+'[21]5M'!$AA$41</f>
        <v>0.63282637578433776</v>
      </c>
      <c r="X142" s="21">
        <f>+'[21]6M'!$AA$41</f>
        <v>0.62148863250480224</v>
      </c>
      <c r="Y142" s="21">
        <f>+'[21]7M'!$AA$41</f>
        <v>0.62913605345145085</v>
      </c>
      <c r="Z142" s="21">
        <f>+'[21]8M'!$AA$41</f>
        <v>0.62633320069900456</v>
      </c>
      <c r="AA142" s="21">
        <f>+'[21]9M'!$AA$41</f>
        <v>0.62941441120173025</v>
      </c>
      <c r="AB142" s="21">
        <f>+'[21]10M'!$AA$41</f>
        <v>0.62872486633536695</v>
      </c>
      <c r="AC142" s="21">
        <f>+'[21]11M'!$AA$41</f>
        <v>0.62910543378276307</v>
      </c>
      <c r="AD142" s="21">
        <f>+'[21]12M'!$AA$41</f>
        <v>0.63060138197073679</v>
      </c>
      <c r="AF142" s="311"/>
    </row>
    <row r="143" spans="1:32" customFormat="1" x14ac:dyDescent="0.2">
      <c r="A143" s="10">
        <v>1025</v>
      </c>
      <c r="B143" s="10" t="s">
        <v>34</v>
      </c>
      <c r="C143" s="21">
        <f>+'[20]33'!$E$41</f>
        <v>0.40486054665227045</v>
      </c>
      <c r="D143" s="21">
        <f>+'[20]33'!$F$41</f>
        <v>0.42610254012778553</v>
      </c>
      <c r="E143" s="21">
        <f>+'[20]33'!$G$41</f>
        <v>0.40883691448248782</v>
      </c>
      <c r="F143" s="21">
        <f>+'[20]33'!$I$41</f>
        <v>0.44557383108482718</v>
      </c>
      <c r="G143" s="21">
        <f>+'[20]33'!$J$41</f>
        <v>0.47292919641630071</v>
      </c>
      <c r="H143" s="21">
        <f>+'[20]33'!$K$41</f>
        <v>0.38975705229492841</v>
      </c>
      <c r="I143" s="21">
        <f>+'[20]33'!$M$41</f>
        <v>0.45872529584910193</v>
      </c>
      <c r="J143" s="21">
        <f>+'[20]33'!$N$41</f>
        <v>0.44804300109386203</v>
      </c>
      <c r="K143" s="21">
        <f>+'[20]33'!$O$41</f>
        <v>0.45841632798892412</v>
      </c>
      <c r="L143" s="21">
        <f>+'[20]33'!$Q$41</f>
        <v>0.41214910394265236</v>
      </c>
      <c r="M143" s="21">
        <f>+'[20]33'!$R$41</f>
        <v>0.4106195905245153</v>
      </c>
      <c r="N143" s="21">
        <f>+'[20]33'!$S$41</f>
        <v>0.4144445427467634</v>
      </c>
      <c r="O143" s="21">
        <f>+'[20]33'!$T$41</f>
        <v>0.40565696040492616</v>
      </c>
      <c r="Q143" s="10">
        <v>1025</v>
      </c>
      <c r="R143" s="10" t="s">
        <v>34</v>
      </c>
      <c r="S143" s="21">
        <f t="shared" si="13"/>
        <v>0.40486054665227045</v>
      </c>
      <c r="T143" s="21">
        <f>+'[21]2M'!$AB$41</f>
        <v>0.41490949517532816</v>
      </c>
      <c r="U143" s="21">
        <f>+'[21]3M'!$AB$41</f>
        <v>0.41289014981509198</v>
      </c>
      <c r="V143" s="21">
        <f>+'[21]4M'!$AB$41</f>
        <v>0.42117979147093165</v>
      </c>
      <c r="W143" s="21">
        <f>+'[21]5M'!$AB$41</f>
        <v>0.42974409742220521</v>
      </c>
      <c r="X143" s="21">
        <f>+'[21]6M'!$AB$41</f>
        <v>0.4221452691672416</v>
      </c>
      <c r="Y143" s="21">
        <f>+'[21]7M'!$AB$41</f>
        <v>0.42854102585707426</v>
      </c>
      <c r="Z143" s="21">
        <f>+'[21]8M'!$AB$41</f>
        <v>0.43132855409260751</v>
      </c>
      <c r="AA143" s="21">
        <f>+'[21]9M'!$AB$41</f>
        <v>0.43434702646493739</v>
      </c>
      <c r="AB143" s="21">
        <f>+'[21]10M'!$AB$41</f>
        <v>0.4325476791077616</v>
      </c>
      <c r="AC143" s="21">
        <f>+'[21]11M'!$AB$41</f>
        <v>0.43136461235801543</v>
      </c>
      <c r="AD143" s="21">
        <f>+'[21]12M'!$AB$41</f>
        <v>0.43039913176025241</v>
      </c>
      <c r="AF143" s="311"/>
    </row>
    <row r="144" spans="1:32" customFormat="1" x14ac:dyDescent="0.2">
      <c r="A144" s="10">
        <v>1026</v>
      </c>
      <c r="B144" s="10" t="s">
        <v>35</v>
      </c>
      <c r="C144" s="21">
        <f>+'[20]34'!$E$41</f>
        <v>0.52010423347373658</v>
      </c>
      <c r="D144" s="21">
        <f>+'[20]34'!$F$41</f>
        <v>0.55450265212467964</v>
      </c>
      <c r="E144" s="21">
        <f>+'[20]34'!$G$41</f>
        <v>0.55589940637798541</v>
      </c>
      <c r="F144" s="21">
        <f>+'[20]34'!$I$41</f>
        <v>0.59388100358422935</v>
      </c>
      <c r="G144" s="21">
        <f>+'[20]34'!$J$41</f>
        <v>0.5845964716617662</v>
      </c>
      <c r="H144" s="21">
        <f>+'[20]34'!$K$41</f>
        <v>0.51815051479279806</v>
      </c>
      <c r="I144" s="21">
        <f>+'[20]34'!$M$41</f>
        <v>0.58845700824499414</v>
      </c>
      <c r="J144" s="21">
        <f>+'[20]34'!$N$41</f>
        <v>0.54560161318804012</v>
      </c>
      <c r="K144" s="21">
        <f>+'[20]34'!$O$41</f>
        <v>0.56413695728909274</v>
      </c>
      <c r="L144" s="21">
        <f>+'[20]34'!$Q$41</f>
        <v>0.55990945902907319</v>
      </c>
      <c r="M144" s="21">
        <f>+'[20]34'!$R$41</f>
        <v>0.55287858225778053</v>
      </c>
      <c r="N144" s="21">
        <f>+'[20]34'!$S$41</f>
        <v>0.54867920107772505</v>
      </c>
      <c r="O144" s="21">
        <f>+'[20]34'!$T$41</f>
        <v>0.54696124958584702</v>
      </c>
      <c r="Q144" s="10">
        <v>1026</v>
      </c>
      <c r="R144" s="10" t="s">
        <v>35</v>
      </c>
      <c r="S144" s="21">
        <f t="shared" si="13"/>
        <v>0.52010423347373658</v>
      </c>
      <c r="T144" s="21">
        <f>+'[21]2M'!$AC$41</f>
        <v>0.53722127332382485</v>
      </c>
      <c r="U144" s="21">
        <f>+'[21]3M'!$AC$41</f>
        <v>0.54308604004535777</v>
      </c>
      <c r="V144" s="21">
        <f>+'[21]4M'!$AC$41</f>
        <v>0.55611323202291452</v>
      </c>
      <c r="W144" s="21">
        <f>+'[21]5M'!$AC$41</f>
        <v>0.56143213543985004</v>
      </c>
      <c r="X144" s="21">
        <f>+'[21]6M'!$AC$41</f>
        <v>0.55399799630568858</v>
      </c>
      <c r="Y144" s="21">
        <f>+'[21]7M'!$AC$41</f>
        <v>0.55912844960719799</v>
      </c>
      <c r="Z144" s="21">
        <f>+'[21]8M'!$AC$41</f>
        <v>0.55803465168516286</v>
      </c>
      <c r="AA144" s="21">
        <f>+'[21]9M'!$AC$41</f>
        <v>0.55882596270289675</v>
      </c>
      <c r="AB144" s="21">
        <f>+'[21]10M'!$AC$41</f>
        <v>0.5592350877192982</v>
      </c>
      <c r="AC144" s="21">
        <f>+'[21]11M'!$AC$41</f>
        <v>0.5584612449118046</v>
      </c>
      <c r="AD144" s="21">
        <f>+'[21]12M'!$AC$41</f>
        <v>0.55783252908072101</v>
      </c>
      <c r="AF144" s="311"/>
    </row>
    <row r="145" spans="1:78" customFormat="1" x14ac:dyDescent="0.2">
      <c r="A145" s="10">
        <v>1027</v>
      </c>
      <c r="B145" s="10" t="s">
        <v>36</v>
      </c>
      <c r="C145" s="21">
        <f>+'[20]35'!$E$41</f>
        <v>0.50331438041086896</v>
      </c>
      <c r="D145" s="21">
        <f>+'[20]35'!$F$41</f>
        <v>0.5000294659300184</v>
      </c>
      <c r="E145" s="21">
        <f>+'[20]35'!$G$41</f>
        <v>0.46946082185924726</v>
      </c>
      <c r="F145" s="21">
        <f>+'[20]35'!$I$41</f>
        <v>0.52115256673438237</v>
      </c>
      <c r="G145" s="21">
        <f>+'[20]35'!$J$41</f>
        <v>0.55407488986784137</v>
      </c>
      <c r="H145" s="21">
        <f>+'[20]35'!$K$41</f>
        <v>0.45346148261733343</v>
      </c>
      <c r="I145" s="21">
        <f>+'[20]35'!$M$41</f>
        <v>0.56274488344095441</v>
      </c>
      <c r="J145" s="21">
        <f>+'[20]35'!$N$41</f>
        <v>0.55237967593800918</v>
      </c>
      <c r="K145" s="21">
        <f>+'[20]35'!$O$41</f>
        <v>0.57076917476611699</v>
      </c>
      <c r="L145" s="21">
        <f>+'[20]35'!$Q$41</f>
        <v>0.52072125290969573</v>
      </c>
      <c r="M145" s="21">
        <f>+'[20]35'!$R$41</f>
        <v>0.52727962138553797</v>
      </c>
      <c r="N145" s="21">
        <f>+'[20]35'!$S$41</f>
        <v>0.5211916929433511</v>
      </c>
      <c r="O145" s="21">
        <f>+'[20]35'!$T$41</f>
        <v>0.51147905670341864</v>
      </c>
      <c r="Q145" s="10">
        <v>1027</v>
      </c>
      <c r="R145" s="10" t="s">
        <v>36</v>
      </c>
      <c r="S145" s="21">
        <f t="shared" si="13"/>
        <v>0.50331438041086896</v>
      </c>
      <c r="T145" s="21">
        <f>+'[21]2M'!$AD$41</f>
        <v>0.50218893841931778</v>
      </c>
      <c r="U145" s="21">
        <f>+'[21]3M'!$AD$41</f>
        <v>0.49129183886534106</v>
      </c>
      <c r="V145" s="21">
        <f>+'[21]4M'!$AD$41</f>
        <v>0.49886732613456164</v>
      </c>
      <c r="W145" s="21">
        <f>+'[21]5M'!$AD$41</f>
        <v>0.50917566133694336</v>
      </c>
      <c r="X145" s="21">
        <f>+'[21]6M'!$AD$41</f>
        <v>0.49892144667852811</v>
      </c>
      <c r="Y145" s="21">
        <f>+'[21]7M'!$AD$41</f>
        <v>0.50823471215919058</v>
      </c>
      <c r="Z145" s="21">
        <f>+'[21]8M'!$AD$41</f>
        <v>0.5141676703251491</v>
      </c>
      <c r="AA145" s="21">
        <f>+'[21]9M'!$AD$41</f>
        <v>0.52050439749856625</v>
      </c>
      <c r="AB145" s="21">
        <f>+'[21]10M'!$AD$41</f>
        <v>0.52045048328040677</v>
      </c>
      <c r="AC145" s="21">
        <f>+'[21]11M'!$AD$41</f>
        <v>0.52133051101736183</v>
      </c>
      <c r="AD145" s="21">
        <f>+'[21]12M'!$AD$41</f>
        <v>0.52147502421475023</v>
      </c>
      <c r="AF145" s="311"/>
    </row>
    <row r="146" spans="1:78" customFormat="1" x14ac:dyDescent="0.2">
      <c r="A146" s="10">
        <v>1028</v>
      </c>
      <c r="B146" s="10" t="s">
        <v>37</v>
      </c>
      <c r="C146" s="21">
        <f>+'[20]36'!$E$41</f>
        <v>0.52956181224189391</v>
      </c>
      <c r="D146" s="21">
        <f>+'[20]36'!$F$41</f>
        <v>0.56333010313014564</v>
      </c>
      <c r="E146" s="21">
        <f>+'[20]36'!$G$41</f>
        <v>0.52314747870188416</v>
      </c>
      <c r="F146" s="21">
        <f>+'[20]36'!$I$41</f>
        <v>0.54609901062304</v>
      </c>
      <c r="G146" s="21">
        <f>+'[20]36'!$J$41</f>
        <v>0.59348418628694954</v>
      </c>
      <c r="H146" s="21">
        <f>+'[20]36'!$K$41</f>
        <v>0.4833926893021524</v>
      </c>
      <c r="I146" s="21">
        <f>+'[20]36'!$M$41</f>
        <v>0.60287702363938811</v>
      </c>
      <c r="J146" s="21">
        <f>+'[20]36'!$N$41</f>
        <v>0.56797429011134914</v>
      </c>
      <c r="K146" s="21">
        <f>+'[20]36'!$O$41</f>
        <v>0.59409406838365209</v>
      </c>
      <c r="L146" s="21">
        <f>+'[20]36'!$Q$41</f>
        <v>0.54669254993573058</v>
      </c>
      <c r="M146" s="21">
        <f>+'[20]36'!$R$41</f>
        <v>0.55591570541193358</v>
      </c>
      <c r="N146" s="21">
        <f>+'[20]36'!$S$41</f>
        <v>0.56491293301109247</v>
      </c>
      <c r="O146" s="21">
        <f>+'[20]36'!$T$41</f>
        <v>0.54552021352447899</v>
      </c>
      <c r="Q146" s="10">
        <v>1028</v>
      </c>
      <c r="R146" s="10" t="s">
        <v>37</v>
      </c>
      <c r="S146" s="21">
        <f t="shared" si="13"/>
        <v>0.52956181224189391</v>
      </c>
      <c r="T146" s="21">
        <f>+'[21]2M'!$AE$41</f>
        <v>0.54604545507405933</v>
      </c>
      <c r="U146" s="21">
        <f>+'[21]3M'!$AE$41</f>
        <v>0.53824634531156268</v>
      </c>
      <c r="V146" s="21">
        <f>+'[21]4M'!$AE$41</f>
        <v>0.54015724400068776</v>
      </c>
      <c r="W146" s="21">
        <f>+'[21]5M'!$AE$41</f>
        <v>0.54983841009647316</v>
      </c>
      <c r="X146" s="21">
        <f>+'[21]6M'!$AE$41</f>
        <v>0.53873887918095675</v>
      </c>
      <c r="Y146" s="21">
        <f>+'[21]7M'!$AE$41</f>
        <v>0.54775656073345003</v>
      </c>
      <c r="Z146" s="21">
        <f>+'[21]8M'!$AE$41</f>
        <v>0.55037456952165398</v>
      </c>
      <c r="AA146" s="21">
        <f>+'[21]9M'!$AE$41</f>
        <v>0.55523011594087601</v>
      </c>
      <c r="AB146" s="21">
        <f>+'[21]10M'!$AE$41</f>
        <v>0.55443103501560709</v>
      </c>
      <c r="AC146" s="21">
        <f>+'[21]11M'!$AE$41</f>
        <v>0.55445120712719842</v>
      </c>
      <c r="AD146" s="21">
        <f>+'[21]12M'!$AE$41</f>
        <v>0.55544713608556595</v>
      </c>
      <c r="AF146" s="311"/>
    </row>
    <row r="147" spans="1:78" customFormat="1" x14ac:dyDescent="0.2">
      <c r="A147" s="10">
        <v>1029</v>
      </c>
      <c r="B147" s="10" t="s">
        <v>38</v>
      </c>
      <c r="C147" s="21">
        <f>+'[20]37'!$E$41</f>
        <v>0.46669662570094372</v>
      </c>
      <c r="D147" s="21">
        <f>+'[20]37'!$F$41</f>
        <v>0.48649411385260438</v>
      </c>
      <c r="E147" s="21">
        <f>+'[20]37'!$G$41</f>
        <v>0.46556570351856608</v>
      </c>
      <c r="F147" s="21">
        <f>+'[20]37'!$I$41</f>
        <v>0.49475320637388265</v>
      </c>
      <c r="G147" s="21">
        <f>+'[20]37'!$J$41</f>
        <v>0.52422457321471505</v>
      </c>
      <c r="H147" s="21">
        <f>+'[20]37'!$K$41</f>
        <v>0.43553030772088414</v>
      </c>
      <c r="I147" s="21">
        <f>+'[20]37'!$M$41</f>
        <v>0.48031791676651486</v>
      </c>
      <c r="J147" s="21">
        <f>+'[20]37'!$N$41</f>
        <v>0.46370678137573657</v>
      </c>
      <c r="K147" s="21">
        <f>+'[20]37'!$O$41</f>
        <v>0.50092094247099628</v>
      </c>
      <c r="L147" s="21">
        <f>+'[20]37'!$Q$41</f>
        <v>0.47467090296360842</v>
      </c>
      <c r="M147" s="21">
        <f>+'[20]37'!$R$41</f>
        <v>0.46917879457922751</v>
      </c>
      <c r="N147" s="21">
        <f>+'[20]37'!$S$41</f>
        <v>0.46631675215714341</v>
      </c>
      <c r="O147" s="21">
        <f>+'[20]37'!$T$41</f>
        <v>0.47023260264242306</v>
      </c>
      <c r="Q147" s="10">
        <v>1029</v>
      </c>
      <c r="R147" s="10" t="s">
        <v>38</v>
      </c>
      <c r="S147" s="21">
        <f t="shared" si="13"/>
        <v>0.46669662570094372</v>
      </c>
      <c r="T147" s="21">
        <f>+'[21]2M'!$AF$41</f>
        <v>0.47623297928257613</v>
      </c>
      <c r="U147" s="21">
        <f>+'[21]3M'!$AF$41</f>
        <v>0.47257973817394455</v>
      </c>
      <c r="V147" s="21">
        <f>+'[21]4M'!$AF$41</f>
        <v>0.47822829236868281</v>
      </c>
      <c r="W147" s="21">
        <f>+'[21]5M'!$AF$41</f>
        <v>0.48651014704367057</v>
      </c>
      <c r="X147" s="21">
        <f>+'[21]6M'!$AF$41</f>
        <v>0.47788357237555745</v>
      </c>
      <c r="Y147" s="21">
        <f>+'[21]7M'!$AF$41</f>
        <v>0.47839882896582131</v>
      </c>
      <c r="Z147" s="21">
        <f>+'[21]8M'!$AF$41</f>
        <v>0.47667253848269298</v>
      </c>
      <c r="AA147" s="21">
        <f>+'[21]9M'!$AF$41</f>
        <v>0.4795351494918178</v>
      </c>
      <c r="AB147" s="21">
        <f>+'[21]10M'!$AF$41</f>
        <v>0.47926166951675214</v>
      </c>
      <c r="AC147" s="21">
        <f>+'[21]11M'!$AF$41</f>
        <v>0.47831764697436335</v>
      </c>
      <c r="AD147" s="21">
        <f>+'[21]12M'!$AF$41</f>
        <v>0.47746781999285343</v>
      </c>
      <c r="AF147" s="311"/>
    </row>
    <row r="148" spans="1:78" customFormat="1" x14ac:dyDescent="0.2">
      <c r="A148" s="15">
        <v>1030</v>
      </c>
      <c r="B148" s="15" t="s">
        <v>18</v>
      </c>
      <c r="C148" s="23">
        <f>+'[20]17'!$E$41</f>
        <v>0.51717304925081475</v>
      </c>
      <c r="D148" s="23">
        <f>+'[20]17'!$F$41</f>
        <v>0.55040226829700523</v>
      </c>
      <c r="E148" s="23">
        <f>+'[20]17'!$G$41</f>
        <v>0.5398883967567234</v>
      </c>
      <c r="F148" s="23">
        <f>+'[20]17'!$I$41</f>
        <v>0.57045012127992223</v>
      </c>
      <c r="G148" s="23">
        <f>+'[20]17'!$J$41</f>
        <v>0.60801596540828207</v>
      </c>
      <c r="H148" s="23">
        <f>+'[20]17'!$K$41</f>
        <v>0.51069315889554479</v>
      </c>
      <c r="I148" s="23">
        <f>+'[20]17'!$M$41</f>
        <v>0.60882394168769272</v>
      </c>
      <c r="J148" s="23">
        <f>+'[20]17'!$N$41</f>
        <v>0.56977850297394372</v>
      </c>
      <c r="K148" s="23">
        <f>+'[20]17'!$O$41</f>
        <v>0.60362569422613432</v>
      </c>
      <c r="L148" s="23">
        <f>+'[20]17'!$Q$41</f>
        <v>0.56707063817142389</v>
      </c>
      <c r="M148" s="23">
        <f>+'[20]17'!$R$41</f>
        <v>0.56780773401280382</v>
      </c>
      <c r="N148" s="23">
        <f>+'[20]17'!$S$41</f>
        <v>0.58232474742250262</v>
      </c>
      <c r="O148" s="23">
        <f>+'[20]17'!$T$41</f>
        <v>0.54823636249327634</v>
      </c>
      <c r="Q148" s="15">
        <v>1030</v>
      </c>
      <c r="R148" s="15" t="s">
        <v>18</v>
      </c>
      <c r="S148" s="23">
        <f t="shared" si="13"/>
        <v>0.51717304925081475</v>
      </c>
      <c r="T148" s="23">
        <f>+'[21]2M'!$AG$41</f>
        <v>0.53357707778774</v>
      </c>
      <c r="U148" s="23">
        <f>+'[21]3M'!$AG$41</f>
        <v>0.53567251461988297</v>
      </c>
      <c r="V148" s="23">
        <f>+'[21]4M'!$AG$41</f>
        <v>0.54451500306714018</v>
      </c>
      <c r="W148" s="23">
        <f>+'[21]5M'!$AG$41</f>
        <v>0.55587120347111207</v>
      </c>
      <c r="X148" s="23">
        <f>+'[21]6M'!$AG$41</f>
        <v>0.54760741164807236</v>
      </c>
      <c r="Y148" s="23">
        <f>+'[21]7M'!$AG$41</f>
        <v>0.55630141579285597</v>
      </c>
      <c r="Z148" s="23">
        <f>+'[21]8M'!$AG$41</f>
        <v>0.55818406340432436</v>
      </c>
      <c r="AA148" s="23">
        <f>+'[21]9M'!$AG$41</f>
        <v>0.56333576295553489</v>
      </c>
      <c r="AB148" s="23">
        <f>+'[21]10M'!$AG$41</f>
        <v>0.5640570383830974</v>
      </c>
      <c r="AC148" s="23">
        <f>+'[21]11M'!$AG$41</f>
        <v>0.56202461025406358</v>
      </c>
      <c r="AD148" s="23">
        <f>+'[21]12M'!$AG$41</f>
        <v>0.56411559809492862</v>
      </c>
      <c r="AF148" s="311"/>
    </row>
    <row r="149" spans="1:78" customFormat="1" x14ac:dyDescent="0.2">
      <c r="A149" s="4">
        <v>10300</v>
      </c>
      <c r="B149" s="4" t="s">
        <v>176</v>
      </c>
      <c r="C149" s="18">
        <f>+[20]รวม!$E$41</f>
        <v>0.57161871261968022</v>
      </c>
      <c r="D149" s="18">
        <f>+[20]รวม!$F$41</f>
        <v>0.61046362564003442</v>
      </c>
      <c r="E149" s="18">
        <f>+[20]รวม!$G$41</f>
        <v>0.58750083985240176</v>
      </c>
      <c r="F149" s="18">
        <f>+[20]รวม!$I$41</f>
        <v>0.62539106888089702</v>
      </c>
      <c r="G149" s="18">
        <f>+[20]รวม!$J$41</f>
        <v>0.6573142302708076</v>
      </c>
      <c r="H149" s="18">
        <f>+[20]รวม!$K$41</f>
        <v>0.5574900648752168</v>
      </c>
      <c r="I149" s="18">
        <f>+[20]รวม!$M$41</f>
        <v>0.66279867684624327</v>
      </c>
      <c r="J149" s="18">
        <f>+[20]รวม!$N$41</f>
        <v>0.61589195311537126</v>
      </c>
      <c r="K149" s="18">
        <f>+[20]รวม!$O$41</f>
        <v>0.6296461530580133</v>
      </c>
      <c r="L149" s="18">
        <f>+[20]รวม!$Q$41</f>
        <v>0.60344793265251762</v>
      </c>
      <c r="M149" s="18">
        <f>+[20]รวม!$R$41</f>
        <v>0.60248513325346531</v>
      </c>
      <c r="N149" s="18">
        <f>+[20]รวม!$S$41</f>
        <v>0.61892881198382743</v>
      </c>
      <c r="O149" s="18">
        <f>+[20]รวม!$T$41</f>
        <v>0.61108864724289824</v>
      </c>
      <c r="Q149" s="4">
        <v>10300</v>
      </c>
      <c r="R149" s="4" t="s">
        <v>176</v>
      </c>
      <c r="S149" s="18">
        <f t="shared" si="13"/>
        <v>0.57161871261968022</v>
      </c>
      <c r="T149" s="18">
        <f>+'[21]2M'!$E$41</f>
        <v>0.59072549425743948</v>
      </c>
      <c r="U149" s="18">
        <f>+'[21]3M'!$E$41</f>
        <v>0.58957108304519534</v>
      </c>
      <c r="V149" s="18">
        <f>+'[21]4M'!$E$41</f>
        <v>0.59859954090688106</v>
      </c>
      <c r="W149" s="18">
        <f>+'[21]5M'!$E$41</f>
        <v>0.6093806032648571</v>
      </c>
      <c r="X149" s="18">
        <f>+'[21]6M'!$E$41</f>
        <v>0.60018985216417509</v>
      </c>
      <c r="Y149" s="18">
        <f>+'[21]7M'!$E$41</f>
        <v>0.60926827519644033</v>
      </c>
      <c r="Z149" s="18">
        <f>+'[21]8M'!$E$41</f>
        <v>0.61012164074930286</v>
      </c>
      <c r="AA149" s="18">
        <f>+'[21]9M'!$E$41</f>
        <v>0.61211516400240562</v>
      </c>
      <c r="AB149" s="18">
        <f>+'[21]10M'!$E$41</f>
        <v>0.61133618171137416</v>
      </c>
      <c r="AC149" s="18">
        <f>+'[21]11M'!$E$41</f>
        <v>0.61035949582901217</v>
      </c>
      <c r="AD149" s="18">
        <f>+'[21]12M'!$E$41</f>
        <v>0.61108864724289813</v>
      </c>
      <c r="AF149" s="311"/>
    </row>
    <row r="150" spans="1:78" customFormat="1" x14ac:dyDescent="0.2">
      <c r="A150" s="32"/>
      <c r="B150" s="32"/>
      <c r="O150" s="32"/>
    </row>
    <row r="151" spans="1:78" customFormat="1" x14ac:dyDescent="0.2">
      <c r="A151" s="3" t="s">
        <v>52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176</v>
      </c>
      <c r="Q151" s="3" t="s">
        <v>52</v>
      </c>
      <c r="R151" s="3" t="s">
        <v>95</v>
      </c>
      <c r="S151" s="3" t="s">
        <v>0</v>
      </c>
      <c r="T151" s="3" t="s">
        <v>1</v>
      </c>
      <c r="U151" s="3" t="s">
        <v>2</v>
      </c>
      <c r="V151" s="3" t="s">
        <v>3</v>
      </c>
      <c r="W151" s="3" t="s">
        <v>4</v>
      </c>
      <c r="X151" s="3" t="s">
        <v>5</v>
      </c>
      <c r="Y151" s="3" t="s">
        <v>6</v>
      </c>
      <c r="Z151" s="3" t="s">
        <v>7</v>
      </c>
      <c r="AA151" s="3" t="s">
        <v>8</v>
      </c>
      <c r="AB151" s="3" t="s">
        <v>9</v>
      </c>
      <c r="AC151" s="3" t="s">
        <v>10</v>
      </c>
      <c r="AD151" s="3" t="s">
        <v>11</v>
      </c>
      <c r="AE151" s="3" t="s">
        <v>176</v>
      </c>
      <c r="AG151" s="3" t="s">
        <v>52</v>
      </c>
      <c r="AH151" s="3" t="s">
        <v>96</v>
      </c>
      <c r="AI151" s="3" t="s">
        <v>0</v>
      </c>
      <c r="AJ151" s="3" t="s">
        <v>1</v>
      </c>
      <c r="AK151" s="3" t="s">
        <v>2</v>
      </c>
      <c r="AL151" s="3" t="s">
        <v>3</v>
      </c>
      <c r="AM151" s="3" t="s">
        <v>4</v>
      </c>
      <c r="AN151" s="3" t="s">
        <v>5</v>
      </c>
      <c r="AO151" s="3" t="s">
        <v>6</v>
      </c>
      <c r="AP151" s="3" t="s">
        <v>7</v>
      </c>
      <c r="AQ151" s="3" t="s">
        <v>8</v>
      </c>
      <c r="AR151" s="3" t="s">
        <v>9</v>
      </c>
      <c r="AS151" s="3" t="s">
        <v>10</v>
      </c>
      <c r="AT151" s="3" t="s">
        <v>11</v>
      </c>
      <c r="AU151" s="3" t="s">
        <v>176</v>
      </c>
      <c r="AW151" s="3" t="s">
        <v>52</v>
      </c>
      <c r="AX151" s="3" t="s">
        <v>97</v>
      </c>
      <c r="AY151" s="3" t="s">
        <v>0</v>
      </c>
      <c r="AZ151" s="3" t="s">
        <v>1</v>
      </c>
      <c r="BA151" s="3" t="s">
        <v>2</v>
      </c>
      <c r="BB151" s="3" t="s">
        <v>3</v>
      </c>
      <c r="BC151" s="3" t="s">
        <v>4</v>
      </c>
      <c r="BD151" s="3" t="s">
        <v>5</v>
      </c>
      <c r="BE151" s="3" t="s">
        <v>6</v>
      </c>
      <c r="BF151" s="3" t="s">
        <v>7</v>
      </c>
      <c r="BG151" s="3" t="s">
        <v>8</v>
      </c>
      <c r="BH151" s="3" t="s">
        <v>9</v>
      </c>
      <c r="BI151" s="3" t="s">
        <v>10</v>
      </c>
      <c r="BJ151" s="3" t="s">
        <v>11</v>
      </c>
      <c r="BK151" s="3" t="s">
        <v>176</v>
      </c>
      <c r="BM151" s="3" t="s">
        <v>73</v>
      </c>
      <c r="BN151" s="3" t="s">
        <v>170</v>
      </c>
      <c r="BO151" s="3" t="s">
        <v>74</v>
      </c>
      <c r="BP151" s="3" t="s">
        <v>75</v>
      </c>
      <c r="BQ151" s="3" t="s">
        <v>76</v>
      </c>
      <c r="BR151" s="3" t="s">
        <v>77</v>
      </c>
      <c r="BS151" s="3" t="s">
        <v>78</v>
      </c>
      <c r="BT151" s="3" t="s">
        <v>79</v>
      </c>
      <c r="BU151" s="3" t="s">
        <v>80</v>
      </c>
      <c r="BV151" s="3" t="s">
        <v>81</v>
      </c>
      <c r="BW151" s="3" t="s">
        <v>82</v>
      </c>
      <c r="BX151" s="3" t="s">
        <v>83</v>
      </c>
      <c r="BY151" s="3" t="s">
        <v>84</v>
      </c>
      <c r="BZ151" s="3" t="s">
        <v>85</v>
      </c>
    </row>
    <row r="152" spans="1:78" customFormat="1" x14ac:dyDescent="0.2">
      <c r="A152" s="34"/>
      <c r="B152" s="34" t="s">
        <v>46</v>
      </c>
      <c r="C152" s="21">
        <f>+[20]เขต!$E$62/10^6</f>
        <v>4.4004790000000002E-2</v>
      </c>
      <c r="D152" s="21">
        <f>+[20]เขต!$F$62/10^6</f>
        <v>0.26521835000000005</v>
      </c>
      <c r="E152" s="21">
        <f>+[20]เขต!$G$62/10^6</f>
        <v>3.7574059999999999E-2</v>
      </c>
      <c r="F152" s="21">
        <f>+[20]เขต!$I$62/10^6</f>
        <v>3.6174060000000001E-2</v>
      </c>
      <c r="G152" s="21">
        <f>+[20]เขต!$J$62/10^6</f>
        <v>6.1124060000000001E-2</v>
      </c>
      <c r="H152" s="21">
        <f>+[20]เขต!$K$62/10^6</f>
        <v>7.467406E-2</v>
      </c>
      <c r="I152" s="21">
        <f>+[20]เขต!$M$62/10^6</f>
        <v>2.9574060000000003E-2</v>
      </c>
      <c r="J152" s="21">
        <f>+[20]เขต!$N$62/10^6</f>
        <v>2.062406E-2</v>
      </c>
      <c r="K152" s="21">
        <f>+[20]เขต!$O$62/10^6</f>
        <v>0.10262406</v>
      </c>
      <c r="L152" s="21">
        <f>+[20]เขต!$Q$62/10^6</f>
        <v>8.9224059999999994E-2</v>
      </c>
      <c r="M152" s="21">
        <f>+[20]เขต!$R$62/10^6</f>
        <v>0.16172406</v>
      </c>
      <c r="N152" s="21">
        <f>+[20]เขต!$S$62/10^6</f>
        <v>0.11837406</v>
      </c>
      <c r="O152" s="329">
        <f>SUM(C152:N152)</f>
        <v>1.0409137400000001</v>
      </c>
      <c r="P152" s="317"/>
      <c r="Q152" s="34"/>
      <c r="R152" s="34" t="s">
        <v>46</v>
      </c>
      <c r="S152" s="21">
        <f>+[20]เขต!$E$64/10^6</f>
        <v>0</v>
      </c>
      <c r="T152" s="21">
        <f>+[20]เขต!$F$64/10^6</f>
        <v>0</v>
      </c>
      <c r="U152" s="21">
        <f>+[20]เขต!$G$64/10^6</f>
        <v>0</v>
      </c>
      <c r="V152" s="21">
        <f>+[20]เขต!$I$64/10^6</f>
        <v>0</v>
      </c>
      <c r="W152" s="21">
        <f>+[20]เขต!$J$64/10^6</f>
        <v>0</v>
      </c>
      <c r="X152" s="21">
        <f>+[20]เขต!$K$64/10^6</f>
        <v>0</v>
      </c>
      <c r="Y152" s="21">
        <f>+[20]เขต!$M$64/10^6</f>
        <v>0</v>
      </c>
      <c r="Z152" s="21">
        <f>+[20]เขต!$N$64/10^6</f>
        <v>0</v>
      </c>
      <c r="AA152" s="21">
        <f>+[20]เขต!$O$64/10^6</f>
        <v>0</v>
      </c>
      <c r="AB152" s="21">
        <f>+[20]เขต!$Q$64/10^6</f>
        <v>0</v>
      </c>
      <c r="AC152" s="21">
        <f>+[20]เขต!$R$64/10^6</f>
        <v>0</v>
      </c>
      <c r="AD152" s="21">
        <f>+[20]เขต!$S$64/10^6</f>
        <v>0</v>
      </c>
      <c r="AE152" s="329">
        <f t="shared" ref="AE152:AE178" si="14">SUM(S152:AD152)</f>
        <v>0</v>
      </c>
      <c r="AG152" s="34"/>
      <c r="AH152" s="34" t="s">
        <v>46</v>
      </c>
      <c r="AI152" s="21">
        <f>+[20]เขต!$E$89/10^6</f>
        <v>3.9699999999999999E-2</v>
      </c>
      <c r="AJ152" s="21">
        <f>+[20]เขต!$F$89/10^6</f>
        <v>0.26119429</v>
      </c>
      <c r="AK152" s="21">
        <f>+[20]เขต!$G$89/10^6</f>
        <v>3.3550000000000003E-2</v>
      </c>
      <c r="AL152" s="21">
        <f>+[20]เขต!$I$89/10^6</f>
        <v>3.2149999999999998E-2</v>
      </c>
      <c r="AM152" s="21">
        <f>+[20]เขต!$J$89/10^6</f>
        <v>5.7099999999999998E-2</v>
      </c>
      <c r="AN152" s="21">
        <f>+[20]เขต!$K$89/10^6</f>
        <v>7.0650000000000004E-2</v>
      </c>
      <c r="AO152" s="21">
        <f>+[20]เขต!$M$89/10^6</f>
        <v>2.555E-2</v>
      </c>
      <c r="AP152" s="21">
        <f>+[20]เขต!$N$89/10^6</f>
        <v>1.66E-2</v>
      </c>
      <c r="AQ152" s="21">
        <f>+[20]เขต!$O$89/10^6</f>
        <v>9.8599999999999993E-2</v>
      </c>
      <c r="AR152" s="21">
        <f>+[20]เขต!$Q$89/10^6</f>
        <v>8.5199999999999998E-2</v>
      </c>
      <c r="AS152" s="21">
        <f>+[20]เขต!$R$89/10^6</f>
        <v>0.15770000000000001</v>
      </c>
      <c r="AT152" s="21">
        <f>+[20]เขต!$S$89/10^6</f>
        <v>0.11434999999999999</v>
      </c>
      <c r="AU152" s="329">
        <f t="shared" ref="AU152:AU179" si="15">SUM(AI152:AT152)</f>
        <v>0.99234428999999991</v>
      </c>
      <c r="AW152" s="34"/>
      <c r="AX152" s="34" t="s">
        <v>46</v>
      </c>
      <c r="AY152" s="21">
        <f>+[20]เขต!$E$92/10^6</f>
        <v>4.3047900000000002E-3</v>
      </c>
      <c r="AZ152" s="21">
        <f>+[20]เขต!$F$92/10^6</f>
        <v>4.0240600000000003E-3</v>
      </c>
      <c r="BA152" s="21">
        <f>+[20]เขต!$G$92/10^6</f>
        <v>4.0240600000000003E-3</v>
      </c>
      <c r="BB152" s="21">
        <f>+[20]เขต!$I$92/10^6</f>
        <v>4.0240600000000003E-3</v>
      </c>
      <c r="BC152" s="21">
        <f>+[20]เขต!$J$92/10^6</f>
        <v>4.0240600000000003E-3</v>
      </c>
      <c r="BD152" s="21">
        <f>+[20]เขต!$K$92/10^6</f>
        <v>4.0240600000000003E-3</v>
      </c>
      <c r="BE152" s="21">
        <f>+[20]เขต!$M$92/10^6</f>
        <v>4.0240600000000003E-3</v>
      </c>
      <c r="BF152" s="21">
        <f>+[20]เขต!$N$92/10^6</f>
        <v>4.0240600000000003E-3</v>
      </c>
      <c r="BG152" s="21">
        <f>+[20]เขต!$O$92/10^6</f>
        <v>4.0240600000000003E-3</v>
      </c>
      <c r="BH152" s="21">
        <f>+[20]เขต!$Q$92/10^6</f>
        <v>4.0240600000000003E-3</v>
      </c>
      <c r="BI152" s="21">
        <f>+[20]เขต!$R$92/10^6</f>
        <v>4.0240600000000003E-3</v>
      </c>
      <c r="BJ152" s="21">
        <f>+[20]เขต!$S$92/10^6</f>
        <v>4.0240600000000003E-3</v>
      </c>
      <c r="BK152" s="329">
        <f t="shared" ref="BK152:BK179" si="16">SUM(AY152:BJ152)</f>
        <v>4.8569450000000014E-2</v>
      </c>
      <c r="BM152" s="34"/>
      <c r="BN152" s="34" t="s">
        <v>46</v>
      </c>
      <c r="BO152" s="19">
        <f>+C152</f>
        <v>4.4004790000000002E-2</v>
      </c>
      <c r="BP152" s="26">
        <f>+'[21]2M'!$F$62/10^6</f>
        <v>0.30922314000000001</v>
      </c>
      <c r="BQ152" s="26">
        <f>+'[21]3M'!$F$62/10^6</f>
        <v>0.34679720000000003</v>
      </c>
      <c r="BR152" s="26">
        <f>+'[21]4M'!$F$62/10^6</f>
        <v>0.38297126000000004</v>
      </c>
      <c r="BS152" s="26">
        <f>+'[21]5M'!$F$62/10^6</f>
        <v>0.44409532000000007</v>
      </c>
      <c r="BT152" s="26">
        <f>+'[21]6M'!$F$62/10^6</f>
        <v>0.51876938000000006</v>
      </c>
      <c r="BU152" s="26">
        <f>+'[21]7M'!$F$62/10^6</f>
        <v>0.54834344000000002</v>
      </c>
      <c r="BV152" s="26">
        <f>+'[21]8M'!$F$62/10^6</f>
        <v>0.56896749999999996</v>
      </c>
      <c r="BW152" s="26">
        <f>+'[21]9M'!$F$62/10^6</f>
        <v>0.67159156000000009</v>
      </c>
      <c r="BX152" s="26">
        <f>+'[21]10M'!$F$62/10^6</f>
        <v>0.76081562000000003</v>
      </c>
      <c r="BY152" s="26">
        <f>+'[21]11M'!$F$62/10^6</f>
        <v>0.92253968000000008</v>
      </c>
      <c r="BZ152" s="26">
        <f>+'[21]12M'!$F$62/10^6</f>
        <v>1.0409137399999999</v>
      </c>
    </row>
    <row r="153" spans="1:78" customFormat="1" x14ac:dyDescent="0.2">
      <c r="A153" s="10">
        <v>1004</v>
      </c>
      <c r="B153" s="10" t="s">
        <v>94</v>
      </c>
      <c r="C153" s="21">
        <f>+'[20]11'!$E$62/10^6</f>
        <v>55.665414329999997</v>
      </c>
      <c r="D153" s="21">
        <f>+'[20]11'!$F$62/10^6</f>
        <v>58.498138730000001</v>
      </c>
      <c r="E153" s="21">
        <f>+'[20]11'!$G$62/10^6</f>
        <v>58.177181339999997</v>
      </c>
      <c r="F153" s="21">
        <f>+'[20]11'!$I$62/10^6</f>
        <v>63.936711740000007</v>
      </c>
      <c r="G153" s="21">
        <f>+'[20]11'!$J$62/10^6</f>
        <v>58.943593800000002</v>
      </c>
      <c r="H153" s="21">
        <f>+'[20]11'!$K$62/10^6</f>
        <v>56.306129390000002</v>
      </c>
      <c r="I153" s="21">
        <f>+'[20]11'!$M$62/10^6</f>
        <v>63.986368720000002</v>
      </c>
      <c r="J153" s="21">
        <f>+'[20]11'!$N$62/10^6</f>
        <v>60.866043529999992</v>
      </c>
      <c r="K153" s="21">
        <f>+'[20]11'!$O$62/10^6</f>
        <v>60.923671939999998</v>
      </c>
      <c r="L153" s="21">
        <f>+'[20]11'!$Q$62/10^6</f>
        <v>62.435338229999992</v>
      </c>
      <c r="M153" s="21">
        <f>+'[20]11'!$R$62/10^6</f>
        <v>63.403620700000012</v>
      </c>
      <c r="N153" s="21">
        <f>+'[20]11'!$S$62/10^6</f>
        <v>63.65758271</v>
      </c>
      <c r="O153" s="22">
        <f t="shared" ref="O153:O178" si="17">SUM(C153:N153)</f>
        <v>726.79979516000003</v>
      </c>
      <c r="P153" s="317"/>
      <c r="Q153" s="10">
        <v>1004</v>
      </c>
      <c r="R153" s="10" t="s">
        <v>94</v>
      </c>
      <c r="S153" s="21">
        <f>+'[20]11'!$E$64/10^6</f>
        <v>48.286902570000002</v>
      </c>
      <c r="T153" s="21">
        <f>+'[20]11'!$F$64/10^6</f>
        <v>51.048778420000005</v>
      </c>
      <c r="U153" s="21">
        <f>+'[20]11'!$G$64/10^6</f>
        <v>50.722340009999996</v>
      </c>
      <c r="V153" s="21">
        <f>+'[20]11'!$I$64/10^6</f>
        <v>56.315450260000006</v>
      </c>
      <c r="W153" s="21">
        <f>+'[20]11'!$J$64/10^6</f>
        <v>51.367938170000002</v>
      </c>
      <c r="X153" s="21">
        <f>+'[20]11'!$K$64/10^6</f>
        <v>48.687800059999994</v>
      </c>
      <c r="Y153" s="21">
        <f>+'[20]11'!$M$64/10^6</f>
        <v>56.426947040000002</v>
      </c>
      <c r="Z153" s="21">
        <f>+'[20]11'!$N$64/10^6</f>
        <v>53.272433989999996</v>
      </c>
      <c r="AA153" s="21">
        <f>+'[20]11'!$O$64/10^6</f>
        <v>53.261257369999996</v>
      </c>
      <c r="AB153" s="21">
        <f>+'[20]11'!$Q$64/10^6</f>
        <v>54.79820054999999</v>
      </c>
      <c r="AC153" s="21">
        <f>+'[20]11'!$R$64/10^6</f>
        <v>55.413576320000004</v>
      </c>
      <c r="AD153" s="21">
        <f>+'[20]11'!$S$64/10^6</f>
        <v>55.950670830000007</v>
      </c>
      <c r="AE153" s="22">
        <f t="shared" si="14"/>
        <v>635.55229559000009</v>
      </c>
      <c r="AG153" s="7">
        <v>1004</v>
      </c>
      <c r="AH153" s="10" t="s">
        <v>94</v>
      </c>
      <c r="AI153" s="21">
        <f>+'[20]11'!$E$89/10^6</f>
        <v>4.32001451</v>
      </c>
      <c r="AJ153" s="21">
        <f>+'[20]11'!$F$89/10^6</f>
        <v>4.3763253400000002</v>
      </c>
      <c r="AK153" s="21">
        <f>+'[20]11'!$G$89/10^6</f>
        <v>4.3645454400000006</v>
      </c>
      <c r="AL153" s="21">
        <f>+'[20]11'!$I$89/10^6</f>
        <v>4.3725265599999998</v>
      </c>
      <c r="AM153" s="21">
        <f>+'[20]11'!$J$89/10^6</f>
        <v>4.36059485</v>
      </c>
      <c r="AN153" s="21">
        <f>+'[20]11'!$K$89/10^6</f>
        <v>4.4550730999999999</v>
      </c>
      <c r="AO153" s="21">
        <f>+'[20]11'!$M$89/10^6</f>
        <v>4.38159732</v>
      </c>
      <c r="AP153" s="21">
        <f>+'[20]11'!$N$89/10^6</f>
        <v>4.4079599099999998</v>
      </c>
      <c r="AQ153" s="21">
        <f>+'[20]11'!$O$89/10^6</f>
        <v>4.4596597999999998</v>
      </c>
      <c r="AR153" s="21">
        <f>+'[20]11'!$Q$89/10^6</f>
        <v>4.4198725999999997</v>
      </c>
      <c r="AS153" s="21">
        <f>+'[20]11'!$R$89/10^6</f>
        <v>4.7560547800000004</v>
      </c>
      <c r="AT153" s="21">
        <f>+'[20]11'!$S$89/10^6</f>
        <v>4.4387622999999996</v>
      </c>
      <c r="AU153" s="22">
        <f t="shared" si="15"/>
        <v>53.112986509999999</v>
      </c>
      <c r="AW153" s="7">
        <v>1004</v>
      </c>
      <c r="AX153" s="10" t="s">
        <v>94</v>
      </c>
      <c r="AY153" s="21">
        <f>+'[20]11'!$E$92/10^6</f>
        <v>3.0584972499999998</v>
      </c>
      <c r="AZ153" s="21">
        <f>+'[20]11'!$F$92/10^6</f>
        <v>3.0730349700000001</v>
      </c>
      <c r="BA153" s="21">
        <f>+'[20]11'!$G$92/10^6</f>
        <v>3.0902958900000006</v>
      </c>
      <c r="BB153" s="21">
        <f>+'[20]11'!$I$92/10^6</f>
        <v>3.2487349200000004</v>
      </c>
      <c r="BC153" s="21">
        <f>+'[20]11'!$J$92/10^6</f>
        <v>3.2150607800000004</v>
      </c>
      <c r="BD153" s="21">
        <f>+'[20]11'!$K$92/10^6</f>
        <v>3.1632562300000004</v>
      </c>
      <c r="BE153" s="21">
        <f>+'[20]11'!$M$92/10^6</f>
        <v>3.1778243600000002</v>
      </c>
      <c r="BF153" s="21">
        <f>+'[20]11'!$N$92/10^6</f>
        <v>3.1856496300000003</v>
      </c>
      <c r="BG153" s="21">
        <f>+'[20]11'!$O$92/10^6</f>
        <v>3.2027547699999999</v>
      </c>
      <c r="BH153" s="21">
        <f>+'[20]11'!$Q$92/10^6</f>
        <v>3.2172650800000002</v>
      </c>
      <c r="BI153" s="21">
        <f>+'[20]11'!$R$92/10^6</f>
        <v>3.2339896000000006</v>
      </c>
      <c r="BJ153" s="21">
        <f>+'[20]11'!$S$92/10^6</f>
        <v>3.2681495800000002</v>
      </c>
      <c r="BK153" s="22">
        <f t="shared" si="16"/>
        <v>38.134513059999996</v>
      </c>
      <c r="BM153" s="10">
        <v>1004</v>
      </c>
      <c r="BN153" s="10" t="s">
        <v>94</v>
      </c>
      <c r="BO153" s="21">
        <f t="shared" ref="BO153:BO179" si="18">+C153</f>
        <v>55.665414329999997</v>
      </c>
      <c r="BP153" s="28">
        <f>+'[21]2M'!$G$62/10^6</f>
        <v>114.16355305999998</v>
      </c>
      <c r="BQ153" s="28">
        <f>+'[21]3M'!$G$62/10^6</f>
        <v>172.34073439999997</v>
      </c>
      <c r="BR153" s="28">
        <f>+'[21]4M'!$G$62/10^6</f>
        <v>236.27744614</v>
      </c>
      <c r="BS153" s="28">
        <f>+'[21]5M'!$G$62/10^6</f>
        <v>295.22103994000003</v>
      </c>
      <c r="BT153" s="28">
        <f>+'[21]6M'!$G$62/10^6</f>
        <v>351.52716932999999</v>
      </c>
      <c r="BU153" s="28">
        <f>+'[21]7M'!$G$62/10^6</f>
        <v>415.51353805000002</v>
      </c>
      <c r="BV153" s="28">
        <f>+'[21]8M'!$G$62/10^6</f>
        <v>476.37958157999992</v>
      </c>
      <c r="BW153" s="28">
        <f>+'[21]9M'!$G$62/10^6</f>
        <v>537.30325352</v>
      </c>
      <c r="BX153" s="28">
        <f>+'[21]10M'!$G$62/10^6</f>
        <v>599.73859174999996</v>
      </c>
      <c r="BY153" s="28">
        <f>+'[21]11M'!$G$62/10^6</f>
        <v>663.1422124500001</v>
      </c>
      <c r="BZ153" s="28">
        <f>+'[21]12M'!$G$62/10^6</f>
        <v>726.79979516000003</v>
      </c>
    </row>
    <row r="154" spans="1:78" customFormat="1" x14ac:dyDescent="0.2">
      <c r="A154" s="10">
        <v>1005</v>
      </c>
      <c r="B154" s="10" t="s">
        <v>13</v>
      </c>
      <c r="C154" s="21">
        <f>+'[20]12'!$E$62/10^6</f>
        <v>0.97321035</v>
      </c>
      <c r="D154" s="21">
        <f>+'[20]12'!$F$62/10^6</f>
        <v>1.01788889</v>
      </c>
      <c r="E154" s="21">
        <f>+'[20]12'!$G$62/10^6</f>
        <v>0.99613203999999989</v>
      </c>
      <c r="F154" s="21">
        <f>+'[20]12'!$I$62/10^6</f>
        <v>1.0891785700000001</v>
      </c>
      <c r="G154" s="21">
        <f>+'[20]12'!$J$62/10^6</f>
        <v>1.0255726500000002</v>
      </c>
      <c r="H154" s="21">
        <f>+'[20]12'!$K$62/10^6</f>
        <v>1.0762248999999999</v>
      </c>
      <c r="I154" s="21">
        <f>+'[20]12'!$M$62/10^6</f>
        <v>1.2145808200000001</v>
      </c>
      <c r="J154" s="21">
        <f>+'[20]12'!$N$62/10^6</f>
        <v>1.1854612200000003</v>
      </c>
      <c r="K154" s="21">
        <f>+'[20]12'!$O$62/10^6</f>
        <v>1.17041675</v>
      </c>
      <c r="L154" s="21">
        <f>+'[20]12'!$Q$62/10^6</f>
        <v>1.08326017</v>
      </c>
      <c r="M154" s="21">
        <f>+'[20]12'!$R$62/10^6</f>
        <v>1.0820533400000001</v>
      </c>
      <c r="N154" s="21">
        <f>+'[20]12'!$S$62/10^6</f>
        <v>1.1292319900000001</v>
      </c>
      <c r="O154" s="22">
        <f t="shared" si="17"/>
        <v>13.04321169</v>
      </c>
      <c r="P154" s="317"/>
      <c r="Q154" s="10">
        <v>1005</v>
      </c>
      <c r="R154" s="10" t="s">
        <v>13</v>
      </c>
      <c r="S154" s="21">
        <f>+'[20]12'!$E$64/10^6</f>
        <v>0.82575439000000006</v>
      </c>
      <c r="T154" s="21">
        <f>+'[20]12'!$F$64/10^6</f>
        <v>0.87147531000000023</v>
      </c>
      <c r="U154" s="21">
        <f>+'[20]12'!$G$64/10^6</f>
        <v>0.84678919999999991</v>
      </c>
      <c r="V154" s="21">
        <f>+'[20]12'!$I$64/10^6</f>
        <v>0.93597839999999988</v>
      </c>
      <c r="W154" s="21">
        <f>+'[20]12'!$J$64/10^6</f>
        <v>0.87640273000000013</v>
      </c>
      <c r="X154" s="21">
        <f>+'[20]12'!$K$64/10^6</f>
        <v>0.91814627999999987</v>
      </c>
      <c r="Y154" s="21">
        <f>+'[20]12'!$M$64/10^6</f>
        <v>1.0586402800000001</v>
      </c>
      <c r="Z154" s="21">
        <f>+'[20]12'!$N$64/10^6</f>
        <v>1.0310682400000002</v>
      </c>
      <c r="AA154" s="21">
        <f>+'[20]12'!$O$64/10^6</f>
        <v>1.0154150000000002</v>
      </c>
      <c r="AB154" s="21">
        <f>+'[20]12'!$Q$64/10^6</f>
        <v>0.93033697999999998</v>
      </c>
      <c r="AC154" s="21">
        <f>+'[20]12'!$R$64/10^6</f>
        <v>0.92786763000000005</v>
      </c>
      <c r="AD154" s="21">
        <f>+'[20]12'!$S$64/10^6</f>
        <v>0.97351246000000002</v>
      </c>
      <c r="AE154" s="22">
        <f t="shared" si="14"/>
        <v>11.211386900000001</v>
      </c>
      <c r="AG154" s="10">
        <v>1005</v>
      </c>
      <c r="AH154" s="10" t="s">
        <v>13</v>
      </c>
      <c r="AI154" s="21">
        <f>+'[20]12'!$E$89/10^6</f>
        <v>0.11387</v>
      </c>
      <c r="AJ154" s="21">
        <f>+'[20]12'!$F$89/10^6</f>
        <v>0.11244</v>
      </c>
      <c r="AK154" s="21">
        <f>+'[20]12'!$G$89/10^6</f>
        <v>0.11402</v>
      </c>
      <c r="AL154" s="21">
        <f>+'[20]12'!$I$89/10^6</f>
        <v>0.11764411</v>
      </c>
      <c r="AM154" s="21">
        <f>+'[20]12'!$J$89/10^6</f>
        <v>0.11328000000000001</v>
      </c>
      <c r="AN154" s="21">
        <f>+'[20]12'!$K$89/10^6</f>
        <v>0.12175047</v>
      </c>
      <c r="AO154" s="21">
        <f>+'[20]12'!$M$89/10^6</f>
        <v>0.11924411</v>
      </c>
      <c r="AP154" s="21">
        <f>+'[20]12'!$N$89/10^6</f>
        <v>0.11733</v>
      </c>
      <c r="AQ154" s="21">
        <f>+'[20]12'!$O$89/10^6</f>
        <v>0.11785</v>
      </c>
      <c r="AR154" s="21">
        <f>+'[20]12'!$Q$89/10^6</f>
        <v>0.11487</v>
      </c>
      <c r="AS154" s="21">
        <f>+'[20]12'!$R$89/10^6</f>
        <v>0.11599</v>
      </c>
      <c r="AT154" s="21">
        <f>+'[20]12'!$S$89/10^6</f>
        <v>0.11728</v>
      </c>
      <c r="AU154" s="22">
        <f t="shared" si="15"/>
        <v>1.3955686900000002</v>
      </c>
      <c r="AW154" s="10">
        <v>1005</v>
      </c>
      <c r="AX154" s="10" t="s">
        <v>13</v>
      </c>
      <c r="AY154" s="21">
        <f>+'[20]12'!$E$92/10^6</f>
        <v>3.3585959999999998E-2</v>
      </c>
      <c r="AZ154" s="21">
        <f>+'[20]12'!$F$92/10^6</f>
        <v>3.3973580000000003E-2</v>
      </c>
      <c r="BA154" s="21">
        <f>+'[20]12'!$G$92/10^6</f>
        <v>3.5322839999999994E-2</v>
      </c>
      <c r="BB154" s="21">
        <f>+'[20]12'!$I$92/10^6</f>
        <v>3.555606E-2</v>
      </c>
      <c r="BC154" s="21">
        <f>+'[20]12'!$J$92/10^6</f>
        <v>3.5889919999999999E-2</v>
      </c>
      <c r="BD154" s="21">
        <f>+'[20]12'!$K$92/10^6</f>
        <v>3.6328150000000003E-2</v>
      </c>
      <c r="BE154" s="21">
        <f>+'[20]12'!$M$92/10^6</f>
        <v>3.6696430000000002E-2</v>
      </c>
      <c r="BF154" s="21">
        <f>+'[20]12'!$N$92/10^6</f>
        <v>3.7062980000000002E-2</v>
      </c>
      <c r="BG154" s="21">
        <f>+'[20]12'!$O$92/10^6</f>
        <v>3.7151749999999997E-2</v>
      </c>
      <c r="BH154" s="21">
        <f>+'[20]12'!$Q$92/10^6</f>
        <v>3.8053190000000001E-2</v>
      </c>
      <c r="BI154" s="21">
        <f>+'[20]12'!$R$92/10^6</f>
        <v>3.8195710000000008E-2</v>
      </c>
      <c r="BJ154" s="21">
        <f>+'[20]12'!$S$92/10^6</f>
        <v>3.8439530000000006E-2</v>
      </c>
      <c r="BK154" s="22">
        <f t="shared" si="16"/>
        <v>0.43625609999999998</v>
      </c>
      <c r="BM154" s="10">
        <v>1005</v>
      </c>
      <c r="BN154" s="10" t="s">
        <v>13</v>
      </c>
      <c r="BO154" s="21">
        <f t="shared" si="18"/>
        <v>0.97321035</v>
      </c>
      <c r="BP154" s="28">
        <f>+'[21]2M'!$H$62/10^6</f>
        <v>1.99109924</v>
      </c>
      <c r="BQ154" s="28">
        <f>+'[21]3M'!$H$62/10^6</f>
        <v>2.98723128</v>
      </c>
      <c r="BR154" s="28">
        <f>+'[21]4M'!$H$62/10^6</f>
        <v>4.0764098500000001</v>
      </c>
      <c r="BS154" s="28">
        <f>+'[21]5M'!$H$62/10^6</f>
        <v>5.101982500000001</v>
      </c>
      <c r="BT154" s="28">
        <f>+'[21]6M'!$H$62/10^6</f>
        <v>6.1782074000000007</v>
      </c>
      <c r="BU154" s="28">
        <f>+'[21]7M'!$H$62/10^6</f>
        <v>7.3927882200000017</v>
      </c>
      <c r="BV154" s="28">
        <f>+'[21]8M'!$H$62/10^6</f>
        <v>8.5782494399999987</v>
      </c>
      <c r="BW154" s="28">
        <f>+'[21]9M'!$H$62/10^6</f>
        <v>9.7486661899999998</v>
      </c>
      <c r="BX154" s="28">
        <f>+'[21]10M'!$H$62/10^6</f>
        <v>10.831926359999997</v>
      </c>
      <c r="BY154" s="28">
        <f>+'[21]11M'!$H$62/10^6</f>
        <v>11.913979699999999</v>
      </c>
      <c r="BZ154" s="28">
        <f>+'[21]12M'!$H$62/10^6</f>
        <v>13.04321169</v>
      </c>
    </row>
    <row r="155" spans="1:78" customFormat="1" x14ac:dyDescent="0.2">
      <c r="A155" s="10">
        <v>1006</v>
      </c>
      <c r="B155" s="10" t="s">
        <v>14</v>
      </c>
      <c r="C155" s="21">
        <f>+'[20]13'!$E$62/10^6</f>
        <v>6.0450579100000006</v>
      </c>
      <c r="D155" s="21">
        <f>+'[20]13'!$F$62/10^6</f>
        <v>6.2241037200000005</v>
      </c>
      <c r="E155" s="21">
        <f>+'[20]13'!$G$62/10^6</f>
        <v>6.2973214799999999</v>
      </c>
      <c r="F155" s="21">
        <f>+'[20]13'!$I$62/10^6</f>
        <v>6.4654235699999996</v>
      </c>
      <c r="G155" s="21">
        <f>+'[20]13'!$J$62/10^6</f>
        <v>6.2266245999999983</v>
      </c>
      <c r="H155" s="21">
        <f>+'[20]13'!$K$62/10^6</f>
        <v>6.0700894900000009</v>
      </c>
      <c r="I155" s="21">
        <f>+'[20]13'!$M$62/10^6</f>
        <v>6.9174097699999999</v>
      </c>
      <c r="J155" s="21">
        <f>+'[20]13'!$N$62/10^6</f>
        <v>6.8105512499999996</v>
      </c>
      <c r="K155" s="21">
        <f>+'[20]13'!$O$62/10^6</f>
        <v>6.4544249200000001</v>
      </c>
      <c r="L155" s="21">
        <f>+'[20]13'!$Q$62/10^6</f>
        <v>6.2921560899999998</v>
      </c>
      <c r="M155" s="21">
        <f>+'[20]13'!$R$62/10^6</f>
        <v>6.2943124899999994</v>
      </c>
      <c r="N155" s="21">
        <f>+'[20]13'!$S$62/10^6</f>
        <v>6.0299994599999991</v>
      </c>
      <c r="O155" s="22">
        <f t="shared" si="17"/>
        <v>76.12747474999999</v>
      </c>
      <c r="P155" s="317"/>
      <c r="Q155" s="10">
        <v>1006</v>
      </c>
      <c r="R155" s="10" t="s">
        <v>14</v>
      </c>
      <c r="S155" s="21">
        <f>+'[20]13'!$E$64/10^6</f>
        <v>4.34322316</v>
      </c>
      <c r="T155" s="21">
        <f>+'[20]13'!$F$64/10^6</f>
        <v>4.5762298699999997</v>
      </c>
      <c r="U155" s="21">
        <f>+'[20]13'!$G$64/10^6</f>
        <v>4.6070798199999992</v>
      </c>
      <c r="V155" s="21">
        <f>+'[20]13'!$I$64/10^6</f>
        <v>4.858040149999999</v>
      </c>
      <c r="W155" s="21">
        <f>+'[20]13'!$J$64/10^6</f>
        <v>4.6326020899999989</v>
      </c>
      <c r="X155" s="21">
        <f>+'[20]13'!$K$64/10^6</f>
        <v>4.4626471700000012</v>
      </c>
      <c r="Y155" s="21">
        <f>+'[20]13'!$M$64/10^6</f>
        <v>5.2655226899999992</v>
      </c>
      <c r="Z155" s="21">
        <f>+'[20]13'!$N$64/10^6</f>
        <v>4.96525354</v>
      </c>
      <c r="AA155" s="21">
        <f>+'[20]13'!$O$64/10^6</f>
        <v>4.7547579300000002</v>
      </c>
      <c r="AB155" s="21">
        <f>+'[20]13'!$Q$64/10^6</f>
        <v>4.6434394599999997</v>
      </c>
      <c r="AC155" s="21">
        <f>+'[20]13'!$R$64/10^6</f>
        <v>4.477640909999999</v>
      </c>
      <c r="AD155" s="21">
        <f>+'[20]13'!$S$64/10^6</f>
        <v>4.2937571099999996</v>
      </c>
      <c r="AE155" s="22">
        <f t="shared" si="14"/>
        <v>55.880193899999988</v>
      </c>
      <c r="AG155" s="10">
        <v>1006</v>
      </c>
      <c r="AH155" s="10" t="s">
        <v>14</v>
      </c>
      <c r="AI155" s="21">
        <f>+'[20]13'!$E$89/10^6</f>
        <v>0.79888373000000001</v>
      </c>
      <c r="AJ155" s="21">
        <f>+'[20]13'!$F$89/10^6</f>
        <v>0.73405812000000004</v>
      </c>
      <c r="AK155" s="21">
        <f>+'[20]13'!$G$89/10^6</f>
        <v>0.74970671999999994</v>
      </c>
      <c r="AL155" s="21">
        <f>+'[20]13'!$I$89/10^6</f>
        <v>0.67682345999999993</v>
      </c>
      <c r="AM155" s="21">
        <f>+'[20]13'!$J$89/10^6</f>
        <v>0.65981999999999996</v>
      </c>
      <c r="AN155" s="21">
        <f>+'[20]13'!$K$89/10^6</f>
        <v>0.66842999999999997</v>
      </c>
      <c r="AO155" s="21">
        <f>+'[20]13'!$M$89/10^6</f>
        <v>0.68881336000000004</v>
      </c>
      <c r="AP155" s="21">
        <f>+'[20]13'!$N$89/10^6</f>
        <v>0.83436765000000002</v>
      </c>
      <c r="AQ155" s="21">
        <f>+'[20]13'!$O$89/10^6</f>
        <v>0.72362056000000008</v>
      </c>
      <c r="AR155" s="21">
        <f>+'[20]13'!$Q$89/10^6</f>
        <v>0.66523505000000005</v>
      </c>
      <c r="AS155" s="21">
        <f>+'[20]13'!$R$89/10^6</f>
        <v>0.82679840999999998</v>
      </c>
      <c r="AT155" s="21">
        <f>+'[20]13'!$S$89/10^6</f>
        <v>0.70770084</v>
      </c>
      <c r="AU155" s="22">
        <f t="shared" si="15"/>
        <v>8.7342578999999994</v>
      </c>
      <c r="AW155" s="10">
        <v>1006</v>
      </c>
      <c r="AX155" s="10" t="s">
        <v>14</v>
      </c>
      <c r="AY155" s="21">
        <f>+'[20]13'!$E$92/10^6</f>
        <v>0.90295102000000005</v>
      </c>
      <c r="AZ155" s="21">
        <f>+'[20]13'!$F$92/10^6</f>
        <v>0.91381573000000005</v>
      </c>
      <c r="BA155" s="21">
        <f>+'[20]13'!$G$92/10^6</f>
        <v>0.94053494000000004</v>
      </c>
      <c r="BB155" s="21">
        <f>+'[20]13'!$I$92/10^6</f>
        <v>0.93055996000000007</v>
      </c>
      <c r="BC155" s="21">
        <f>+'[20]13'!$J$92/10^6</f>
        <v>0.93420250999999999</v>
      </c>
      <c r="BD155" s="21">
        <f>+'[20]13'!$K$92/10^6</f>
        <v>0.93901232000000023</v>
      </c>
      <c r="BE155" s="21">
        <f>+'[20]13'!$M$92/10^6</f>
        <v>0.96307372000000013</v>
      </c>
      <c r="BF155" s="21">
        <f>+'[20]13'!$N$92/10^6</f>
        <v>1.01093006</v>
      </c>
      <c r="BG155" s="21">
        <f>+'[20]13'!$O$92/10^6</f>
        <v>0.97604643000000002</v>
      </c>
      <c r="BH155" s="21">
        <f>+'[20]13'!$Q$92/10^6</f>
        <v>0.98348157999999997</v>
      </c>
      <c r="BI155" s="21">
        <f>+'[20]13'!$R$92/10^6</f>
        <v>0.98987317000000008</v>
      </c>
      <c r="BJ155" s="21">
        <f>+'[20]13'!$S$92/10^6</f>
        <v>1.0285415100000002</v>
      </c>
      <c r="BK155" s="22">
        <f t="shared" si="16"/>
        <v>11.51302295</v>
      </c>
      <c r="BM155" s="10">
        <v>1006</v>
      </c>
      <c r="BN155" s="10" t="s">
        <v>14</v>
      </c>
      <c r="BO155" s="21">
        <f t="shared" si="18"/>
        <v>6.0450579100000006</v>
      </c>
      <c r="BP155" s="28">
        <f>+'[21]2M'!$I$62/10^6</f>
        <v>12.269161630000001</v>
      </c>
      <c r="BQ155" s="28">
        <f>+'[21]3M'!$I$62/10^6</f>
        <v>18.566483110000004</v>
      </c>
      <c r="BR155" s="28">
        <f>+'[21]4M'!$I$62/10^6</f>
        <v>25.031906679999999</v>
      </c>
      <c r="BS155" s="28">
        <f>+'[21]5M'!$I$62/10^6</f>
        <v>31.258531280000003</v>
      </c>
      <c r="BT155" s="28">
        <f>+'[21]6M'!$I$62/10^6</f>
        <v>37.328620770000001</v>
      </c>
      <c r="BU155" s="28">
        <f>+'[21]7M'!$I$62/10^6</f>
        <v>44.246030539999992</v>
      </c>
      <c r="BV155" s="28">
        <f>+'[21]8M'!$I$62/10^6</f>
        <v>51.056581789999989</v>
      </c>
      <c r="BW155" s="28">
        <f>+'[21]9M'!$I$62/10^6</f>
        <v>57.511006710000004</v>
      </c>
      <c r="BX155" s="28">
        <f>+'[21]10M'!$I$62/10^6</f>
        <v>63.803162799999996</v>
      </c>
      <c r="BY155" s="28">
        <f>+'[21]11M'!$I$62/10^6</f>
        <v>70.097475290000006</v>
      </c>
      <c r="BZ155" s="28">
        <f>+'[21]12M'!$I$62/10^6</f>
        <v>76.12747474999999</v>
      </c>
    </row>
    <row r="156" spans="1:78" customFormat="1" x14ac:dyDescent="0.2">
      <c r="A156" s="10">
        <v>1007</v>
      </c>
      <c r="B156" s="10" t="s">
        <v>15</v>
      </c>
      <c r="C156" s="21">
        <f>+'[20]14'!$E$62/10^6</f>
        <v>9.259567689999999</v>
      </c>
      <c r="D156" s="21">
        <f>+'[20]14'!$F$62/10^6</f>
        <v>9.8446967000000019</v>
      </c>
      <c r="E156" s="21">
        <f>+'[20]14'!$G$62/10^6</f>
        <v>9.6592923400000004</v>
      </c>
      <c r="F156" s="21">
        <f>+'[20]14'!$I$62/10^6</f>
        <v>11.084787270000001</v>
      </c>
      <c r="G156" s="21">
        <f>+'[20]14'!$J$62/10^6</f>
        <v>9.994798969999998</v>
      </c>
      <c r="H156" s="21">
        <f>+'[20]14'!$K$62/10^6</f>
        <v>9.2197486800000004</v>
      </c>
      <c r="I156" s="21">
        <f>+'[20]14'!$M$62/10^6</f>
        <v>10.593970090000001</v>
      </c>
      <c r="J156" s="21">
        <f>+'[20]14'!$N$62/10^6</f>
        <v>9.9947163799999998</v>
      </c>
      <c r="K156" s="21">
        <f>+'[20]14'!$O$62/10^6</f>
        <v>11.81071083</v>
      </c>
      <c r="L156" s="21">
        <f>+'[20]14'!$Q$62/10^6</f>
        <v>9.7615356200000019</v>
      </c>
      <c r="M156" s="21">
        <f>+'[20]14'!$R$62/10^6</f>
        <v>9.8319699099999998</v>
      </c>
      <c r="N156" s="21">
        <f>+'[20]14'!$S$62/10^6</f>
        <v>9.8425003099999984</v>
      </c>
      <c r="O156" s="22">
        <f t="shared" si="17"/>
        <v>120.89829479000002</v>
      </c>
      <c r="P156" s="317"/>
      <c r="Q156" s="10">
        <v>1007</v>
      </c>
      <c r="R156" s="10" t="s">
        <v>15</v>
      </c>
      <c r="S156" s="21">
        <f>+'[20]14'!$E$64/10^6</f>
        <v>7.5713159899999996</v>
      </c>
      <c r="T156" s="21">
        <f>+'[20]14'!$F$64/10^6</f>
        <v>8.1221372800000005</v>
      </c>
      <c r="U156" s="21">
        <f>+'[20]14'!$G$64/10^6</f>
        <v>8.0274772599999995</v>
      </c>
      <c r="V156" s="21">
        <f>+'[20]14'!$I$64/10^6</f>
        <v>8.6688332000000017</v>
      </c>
      <c r="W156" s="21">
        <f>+'[20]14'!$J$64/10^6</f>
        <v>8.3380607500000004</v>
      </c>
      <c r="X156" s="21">
        <f>+'[20]14'!$K$64/10^6</f>
        <v>7.5527882699999997</v>
      </c>
      <c r="Y156" s="21">
        <f>+'[20]14'!$M$64/10^6</f>
        <v>8.9194835300000008</v>
      </c>
      <c r="Z156" s="21">
        <f>+'[20]14'!$N$64/10^6</f>
        <v>8.28021472</v>
      </c>
      <c r="AA156" s="21">
        <f>+'[20]14'!$O$64/10^6</f>
        <v>8.6505697799999997</v>
      </c>
      <c r="AB156" s="21">
        <f>+'[20]14'!$Q$64/10^6</f>
        <v>8.0367873500000009</v>
      </c>
      <c r="AC156" s="21">
        <f>+'[20]14'!$R$64/10^6</f>
        <v>8.1298589799999998</v>
      </c>
      <c r="AD156" s="21">
        <f>+'[20]14'!$S$64/10^6</f>
        <v>8.0395355199999994</v>
      </c>
      <c r="AE156" s="22">
        <f t="shared" si="14"/>
        <v>98.337062629999991</v>
      </c>
      <c r="AG156" s="10">
        <v>1007</v>
      </c>
      <c r="AH156" s="10" t="s">
        <v>15</v>
      </c>
      <c r="AI156" s="21">
        <f>+'[20]14'!$E$89/10^6</f>
        <v>0.84817560000000003</v>
      </c>
      <c r="AJ156" s="21">
        <f>+'[20]14'!$F$89/10^6</f>
        <v>0.88118001000000001</v>
      </c>
      <c r="AK156" s="21">
        <f>+'[20]14'!$G$89/10^6</f>
        <v>0.78755158999999997</v>
      </c>
      <c r="AL156" s="21">
        <f>+'[20]14'!$I$89/10^6</f>
        <v>1.57037055</v>
      </c>
      <c r="AM156" s="21">
        <f>+'[20]14'!$J$89/10^6</f>
        <v>0.78935860000000002</v>
      </c>
      <c r="AN156" s="21">
        <f>+'[20]14'!$K$89/10^6</f>
        <v>0.80630270999999998</v>
      </c>
      <c r="AO156" s="21">
        <f>+'[20]14'!$M$89/10^6</f>
        <v>0.81282617000000001</v>
      </c>
      <c r="AP156" s="21">
        <f>+'[20]14'!$N$89/10^6</f>
        <v>0.81320606000000006</v>
      </c>
      <c r="AQ156" s="21">
        <f>+'[20]14'!$O$89/10^6</f>
        <v>2.2727856100000001</v>
      </c>
      <c r="AR156" s="21">
        <f>+'[20]14'!$Q$89/10^6</f>
        <v>0.83107409999999993</v>
      </c>
      <c r="AS156" s="21">
        <f>+'[20]14'!$R$89/10^6</f>
        <v>0.80393784999999995</v>
      </c>
      <c r="AT156" s="21">
        <f>+'[20]14'!$S$89/10^6</f>
        <v>0.87561579</v>
      </c>
      <c r="AU156" s="22">
        <f t="shared" si="15"/>
        <v>12.092384640000001</v>
      </c>
      <c r="AW156" s="10">
        <v>1007</v>
      </c>
      <c r="AX156" s="10" t="s">
        <v>15</v>
      </c>
      <c r="AY156" s="21">
        <f>+'[20]14'!$E$92/10^6</f>
        <v>0.84007609999999999</v>
      </c>
      <c r="AZ156" s="21">
        <f>+'[20]14'!$F$92/10^6</f>
        <v>0.84137941000000005</v>
      </c>
      <c r="BA156" s="21">
        <f>+'[20]14'!$G$92/10^6</f>
        <v>0.84426349000000001</v>
      </c>
      <c r="BB156" s="21">
        <f>+'[20]14'!$I$92/10^6</f>
        <v>0.84558352000000014</v>
      </c>
      <c r="BC156" s="21">
        <f>+'[20]14'!$J$92/10^6</f>
        <v>0.86737962000000002</v>
      </c>
      <c r="BD156" s="21">
        <f>+'[20]14'!$K$92/10^6</f>
        <v>0.86065770000000008</v>
      </c>
      <c r="BE156" s="21">
        <f>+'[20]14'!$M$92/10^6</f>
        <v>0.86166039000000016</v>
      </c>
      <c r="BF156" s="21">
        <f>+'[20]14'!$N$92/10^6</f>
        <v>0.90129559999999997</v>
      </c>
      <c r="BG156" s="21">
        <f>+'[20]14'!$O$92/10^6</f>
        <v>0.88735544000000011</v>
      </c>
      <c r="BH156" s="21">
        <f>+'[20]14'!$Q$92/10^6</f>
        <v>0.89367417000000005</v>
      </c>
      <c r="BI156" s="21">
        <f>+'[20]14'!$R$92/10^6</f>
        <v>0.89817308000000007</v>
      </c>
      <c r="BJ156" s="21">
        <f>+'[20]14'!$S$92/10^6</f>
        <v>0.92734899999999998</v>
      </c>
      <c r="BK156" s="22">
        <f t="shared" si="16"/>
        <v>10.468847520000001</v>
      </c>
      <c r="BM156" s="10">
        <v>1007</v>
      </c>
      <c r="BN156" s="10" t="s">
        <v>15</v>
      </c>
      <c r="BO156" s="21">
        <f t="shared" si="18"/>
        <v>9.259567689999999</v>
      </c>
      <c r="BP156" s="28">
        <f>+'[21]2M'!$J$62/10^6</f>
        <v>19.104264390000001</v>
      </c>
      <c r="BQ156" s="28">
        <f>+'[21]3M'!$J$62/10^6</f>
        <v>28.763556730000005</v>
      </c>
      <c r="BR156" s="28">
        <f>+'[21]4M'!$J$62/10^6</f>
        <v>39.848344000000004</v>
      </c>
      <c r="BS156" s="28">
        <f>+'[21]5M'!$J$62/10^6</f>
        <v>49.843142970000009</v>
      </c>
      <c r="BT156" s="28">
        <f>+'[21]6M'!$J$62/10^6</f>
        <v>59.06289164999999</v>
      </c>
      <c r="BU156" s="28">
        <f>+'[21]7M'!$J$62/10^6</f>
        <v>69.656861740000011</v>
      </c>
      <c r="BV156" s="28">
        <f>+'[21]8M'!$J$62/10^6</f>
        <v>79.651578120000011</v>
      </c>
      <c r="BW156" s="28">
        <f>+'[21]9M'!$J$62/10^6</f>
        <v>91.462288949999987</v>
      </c>
      <c r="BX156" s="28">
        <f>+'[21]10M'!$J$62/10^6</f>
        <v>101.22382456999999</v>
      </c>
      <c r="BY156" s="28">
        <f>+'[21]11M'!$J$62/10^6</f>
        <v>111.05579448</v>
      </c>
      <c r="BZ156" s="28">
        <f>+'[21]12M'!$J$62/10^6</f>
        <v>120.89829478999999</v>
      </c>
    </row>
    <row r="157" spans="1:78" customFormat="1" x14ac:dyDescent="0.2">
      <c r="A157" s="10">
        <v>1008</v>
      </c>
      <c r="B157" s="10" t="s">
        <v>16</v>
      </c>
      <c r="C157" s="21">
        <f>+'[20]15'!$E$62/10^6</f>
        <v>2.59099667</v>
      </c>
      <c r="D157" s="21">
        <f>+'[20]15'!$F$62/10^6</f>
        <v>2.7283001099999993</v>
      </c>
      <c r="E157" s="21">
        <f>+'[20]15'!$G$62/10^6</f>
        <v>2.6811645999999998</v>
      </c>
      <c r="F157" s="21">
        <f>+'[20]15'!$I$62/10^6</f>
        <v>2.9818065699999998</v>
      </c>
      <c r="G157" s="21">
        <f>+'[20]15'!$J$62/10^6</f>
        <v>2.8923255299999999</v>
      </c>
      <c r="H157" s="21">
        <f>+'[20]15'!$K$62/10^6</f>
        <v>2.59591992</v>
      </c>
      <c r="I157" s="21">
        <f>+'[20]15'!$M$62/10^6</f>
        <v>2.9106672199999997</v>
      </c>
      <c r="J157" s="21">
        <f>+'[20]15'!$N$62/10^6</f>
        <v>2.7111377799999992</v>
      </c>
      <c r="K157" s="21">
        <f>+'[20]15'!$O$62/10^6</f>
        <v>2.7153119200000004</v>
      </c>
      <c r="L157" s="21">
        <f>+'[20]15'!$Q$62/10^6</f>
        <v>2.9225777699999997</v>
      </c>
      <c r="M157" s="21">
        <f>+'[20]15'!$R$62/10^6</f>
        <v>2.89437123</v>
      </c>
      <c r="N157" s="21">
        <f>+'[20]15'!$S$62/10^6</f>
        <v>2.9381675400000002</v>
      </c>
      <c r="O157" s="22">
        <f t="shared" si="17"/>
        <v>33.562746859999997</v>
      </c>
      <c r="P157" s="317"/>
      <c r="Q157" s="10">
        <v>1008</v>
      </c>
      <c r="R157" s="10" t="s">
        <v>16</v>
      </c>
      <c r="S157" s="21">
        <f>+'[20]15'!$E$64/10^6</f>
        <v>2.3344158500000001</v>
      </c>
      <c r="T157" s="21">
        <f>+'[20]15'!$F$64/10^6</f>
        <v>2.4709885799999998</v>
      </c>
      <c r="U157" s="21">
        <f>+'[20]15'!$G$64/10^6</f>
        <v>2.4237011099999997</v>
      </c>
      <c r="V157" s="21">
        <f>+'[20]15'!$I$64/10^6</f>
        <v>2.7270905399999998</v>
      </c>
      <c r="W157" s="21">
        <f>+'[20]15'!$J$64/10^6</f>
        <v>2.6327523499999996</v>
      </c>
      <c r="X157" s="21">
        <f>+'[20]15'!$K$64/10^6</f>
        <v>2.3341106600000003</v>
      </c>
      <c r="Y157" s="21">
        <f>+'[20]15'!$M$64/10^6</f>
        <v>2.65130848</v>
      </c>
      <c r="Z157" s="21">
        <f>+'[20]15'!$N$64/10^6</f>
        <v>2.4468990399999995</v>
      </c>
      <c r="AA157" s="21">
        <f>+'[20]15'!$O$64/10^6</f>
        <v>2.4530532900000002</v>
      </c>
      <c r="AB157" s="21">
        <f>+'[20]15'!$Q$64/10^6</f>
        <v>2.6292730799999995</v>
      </c>
      <c r="AC157" s="21">
        <f>+'[20]15'!$R$64/10^6</f>
        <v>2.6329508500000003</v>
      </c>
      <c r="AD157" s="21">
        <f>+'[20]15'!$S$64/10^6</f>
        <v>2.6765347000000004</v>
      </c>
      <c r="AE157" s="22">
        <f t="shared" si="14"/>
        <v>30.41307853</v>
      </c>
      <c r="AG157" s="10">
        <v>1008</v>
      </c>
      <c r="AH157" s="10" t="s">
        <v>16</v>
      </c>
      <c r="AI157" s="21">
        <f>+'[20]15'!$E$89/10^6</f>
        <v>0.18637000000000001</v>
      </c>
      <c r="AJ157" s="21">
        <f>+'[20]15'!$F$89/10^6</f>
        <v>0.18637999999999999</v>
      </c>
      <c r="AK157" s="21">
        <f>+'[20]15'!$G$89/10^6</f>
        <v>0.18620999999999999</v>
      </c>
      <c r="AL157" s="21">
        <f>+'[20]15'!$I$89/10^6</f>
        <v>0.18246000000000001</v>
      </c>
      <c r="AM157" s="21">
        <f>+'[20]15'!$J$89/10^6</f>
        <v>0.18623000000000001</v>
      </c>
      <c r="AN157" s="21">
        <f>+'[20]15'!$K$89/10^6</f>
        <v>0.18770999999999999</v>
      </c>
      <c r="AO157" s="21">
        <f>+'[20]15'!$M$89/10^6</f>
        <v>0.18545</v>
      </c>
      <c r="AP157" s="21">
        <f>+'[20]15'!$N$89/10^6</f>
        <v>0.190167</v>
      </c>
      <c r="AQ157" s="21">
        <f>+'[20]15'!$O$89/10^6</f>
        <v>0.18790291000000001</v>
      </c>
      <c r="AR157" s="21">
        <f>+'[20]15'!$Q$89/10^6</f>
        <v>0.21870738000000001</v>
      </c>
      <c r="AS157" s="21">
        <f>+'[20]15'!$R$89/10^6</f>
        <v>0.18662999999999999</v>
      </c>
      <c r="AT157" s="21">
        <f>+'[20]15'!$S$89/10^6</f>
        <v>0.18661</v>
      </c>
      <c r="AU157" s="22">
        <f t="shared" si="15"/>
        <v>2.2708272899999997</v>
      </c>
      <c r="AW157" s="10">
        <v>1008</v>
      </c>
      <c r="AX157" s="10" t="s">
        <v>16</v>
      </c>
      <c r="AY157" s="21">
        <f>+'[20]15'!$E$92/10^6</f>
        <v>7.0210819999999993E-2</v>
      </c>
      <c r="AZ157" s="21">
        <f>+'[20]15'!$F$92/10^6</f>
        <v>7.0931529999999979E-2</v>
      </c>
      <c r="BA157" s="21">
        <f>+'[20]15'!$G$92/10^6</f>
        <v>7.1253489999999989E-2</v>
      </c>
      <c r="BB157" s="21">
        <f>+'[20]15'!$I$92/10^6</f>
        <v>7.2256029999999985E-2</v>
      </c>
      <c r="BC157" s="21">
        <f>+'[20]15'!$J$92/10^6</f>
        <v>7.3343179999999994E-2</v>
      </c>
      <c r="BD157" s="21">
        <f>+'[20]15'!$K$92/10^6</f>
        <v>7.409926E-2</v>
      </c>
      <c r="BE157" s="21">
        <f>+'[20]15'!$M$92/10^6</f>
        <v>7.3908739999999987E-2</v>
      </c>
      <c r="BF157" s="21">
        <f>+'[20]15'!$N$92/10^6</f>
        <v>7.4071739999999997E-2</v>
      </c>
      <c r="BG157" s="21">
        <f>+'[20]15'!$O$92/10^6</f>
        <v>7.4355719999999986E-2</v>
      </c>
      <c r="BH157" s="21">
        <f>+'[20]15'!$Q$92/10^6</f>
        <v>7.459731E-2</v>
      </c>
      <c r="BI157" s="21">
        <f>+'[20]15'!$R$92/10^6</f>
        <v>7.479037999999999E-2</v>
      </c>
      <c r="BJ157" s="21">
        <f>+'[20]15'!$S$92/10^6</f>
        <v>7.5022839999999993E-2</v>
      </c>
      <c r="BK157" s="22">
        <f t="shared" si="16"/>
        <v>0.87884103999999985</v>
      </c>
      <c r="BM157" s="10">
        <v>1008</v>
      </c>
      <c r="BN157" s="10" t="s">
        <v>16</v>
      </c>
      <c r="BO157" s="21">
        <f t="shared" si="18"/>
        <v>2.59099667</v>
      </c>
      <c r="BP157" s="28">
        <f>+'[21]2M'!$K$62/10^6</f>
        <v>5.3192967800000002</v>
      </c>
      <c r="BQ157" s="28">
        <f>+'[21]3M'!$K$62/10^6</f>
        <v>8.0004613799999991</v>
      </c>
      <c r="BR157" s="28">
        <f>+'[21]4M'!$K$62/10^6</f>
        <v>10.982267949999999</v>
      </c>
      <c r="BS157" s="28">
        <f>+'[21]5M'!$K$62/10^6</f>
        <v>13.87459348</v>
      </c>
      <c r="BT157" s="28">
        <f>+'[21]6M'!$K$62/10^6</f>
        <v>16.470513400000002</v>
      </c>
      <c r="BU157" s="28">
        <f>+'[21]7M'!$K$62/10^6</f>
        <v>19.381180619999999</v>
      </c>
      <c r="BV157" s="28">
        <f>+'[21]8M'!$K$62/10^6</f>
        <v>22.0923184</v>
      </c>
      <c r="BW157" s="28">
        <f>+'[21]9M'!$K$62/10^6</f>
        <v>24.807630320000005</v>
      </c>
      <c r="BX157" s="28">
        <f>+'[21]10M'!$K$62/10^6</f>
        <v>27.730208090000001</v>
      </c>
      <c r="BY157" s="28">
        <f>+'[21]11M'!$K$62/10^6</f>
        <v>30.624579319999999</v>
      </c>
      <c r="BZ157" s="28">
        <f>+'[21]12M'!$K$62/10^6</f>
        <v>33.562746859999997</v>
      </c>
    </row>
    <row r="158" spans="1:78" customFormat="1" x14ac:dyDescent="0.2">
      <c r="A158" s="10">
        <v>1009</v>
      </c>
      <c r="B158" s="10" t="s">
        <v>17</v>
      </c>
      <c r="C158" s="21">
        <f>+'[20]16'!$E$62/10^6</f>
        <v>2.3552285099999999</v>
      </c>
      <c r="D158" s="21">
        <f>+'[20]16'!$F$62/10^6</f>
        <v>2.2879141400000003</v>
      </c>
      <c r="E158" s="21">
        <f>+'[20]16'!$G$62/10^6</f>
        <v>2.2576772099999998</v>
      </c>
      <c r="F158" s="21">
        <f>+'[20]16'!$I$62/10^6</f>
        <v>2.45672902</v>
      </c>
      <c r="G158" s="21">
        <f>+'[20]16'!$J$62/10^6</f>
        <v>2.3273621900000001</v>
      </c>
      <c r="H158" s="21">
        <f>+'[20]16'!$K$62/10^6</f>
        <v>2.1709630900000003</v>
      </c>
      <c r="I158" s="21">
        <f>+'[20]16'!$M$62/10^6</f>
        <v>2.4346267500000001</v>
      </c>
      <c r="J158" s="21">
        <f>+'[20]16'!$N$62/10^6</f>
        <v>2.3868770799999997</v>
      </c>
      <c r="K158" s="21">
        <f>+'[20]16'!$O$62/10^6</f>
        <v>2.5446369600000001</v>
      </c>
      <c r="L158" s="21">
        <f>+'[20]16'!$Q$62/10^6</f>
        <v>2.4544379499999995</v>
      </c>
      <c r="M158" s="21">
        <f>+'[20]16'!$R$62/10^6</f>
        <v>2.4766340600000003</v>
      </c>
      <c r="N158" s="21">
        <f>+'[20]16'!$S$62/10^6</f>
        <v>2.4704870899999998</v>
      </c>
      <c r="O158" s="22">
        <f t="shared" si="17"/>
        <v>28.623574050000002</v>
      </c>
      <c r="P158" s="317"/>
      <c r="Q158" s="10">
        <v>1009</v>
      </c>
      <c r="R158" s="10" t="s">
        <v>17</v>
      </c>
      <c r="S158" s="21">
        <f>+'[20]16'!$E$64/10^6</f>
        <v>2.0865315</v>
      </c>
      <c r="T158" s="21">
        <f>+'[20]16'!$F$64/10^6</f>
        <v>2.0184701700000001</v>
      </c>
      <c r="U158" s="21">
        <f>+'[20]16'!$G$64/10^6</f>
        <v>1.9849401899999999</v>
      </c>
      <c r="V158" s="21">
        <f>+'[20]16'!$I$64/10^6</f>
        <v>2.1857943199999998</v>
      </c>
      <c r="W158" s="21">
        <f>+'[20]16'!$J$64/10^6</f>
        <v>2.0505700899999999</v>
      </c>
      <c r="X158" s="21">
        <f>+'[20]16'!$K$64/10^6</f>
        <v>1.8959196600000001</v>
      </c>
      <c r="Y158" s="21">
        <f>+'[20]16'!$M$64/10^6</f>
        <v>2.15692387</v>
      </c>
      <c r="Z158" s="21">
        <f>+'[20]16'!$N$64/10^6</f>
        <v>2.1089136999999996</v>
      </c>
      <c r="AA158" s="21">
        <f>+'[20]16'!$O$64/10^6</f>
        <v>2.2623362600000001</v>
      </c>
      <c r="AB158" s="21">
        <f>+'[20]16'!$Q$64/10^6</f>
        <v>2.1682709600000001</v>
      </c>
      <c r="AC158" s="21">
        <f>+'[20]16'!$R$64/10^6</f>
        <v>2.1842033500000007</v>
      </c>
      <c r="AD158" s="21">
        <f>+'[20]16'!$S$64/10^6</f>
        <v>2.1872247499999999</v>
      </c>
      <c r="AE158" s="22">
        <f t="shared" si="14"/>
        <v>25.290098820000001</v>
      </c>
      <c r="AG158" s="10">
        <v>1009</v>
      </c>
      <c r="AH158" s="10" t="s">
        <v>17</v>
      </c>
      <c r="AI158" s="21">
        <f>+'[20]16'!$E$89/10^6</f>
        <v>0.19134000000000001</v>
      </c>
      <c r="AJ158" s="21">
        <f>+'[20]16'!$F$89/10^6</f>
        <v>0.19164</v>
      </c>
      <c r="AK158" s="21">
        <f>+'[20]16'!$G$89/10^6</f>
        <v>0.19259000000000001</v>
      </c>
      <c r="AL158" s="21">
        <f>+'[20]16'!$I$89/10^6</f>
        <v>0.19155</v>
      </c>
      <c r="AM158" s="21">
        <f>+'[20]16'!$J$89/10^6</f>
        <v>0.19554552</v>
      </c>
      <c r="AN158" s="21">
        <f>+'[20]16'!$K$89/10^6</f>
        <v>0.19264999999999999</v>
      </c>
      <c r="AO158" s="21">
        <f>+'[20]16'!$M$89/10^6</f>
        <v>0.19475420999999998</v>
      </c>
      <c r="AP158" s="21">
        <f>+'[20]16'!$N$89/10^6</f>
        <v>0.19475000000000001</v>
      </c>
      <c r="AQ158" s="21">
        <f>+'[20]16'!$O$89/10^6</f>
        <v>0.19782411</v>
      </c>
      <c r="AR158" s="21">
        <f>+'[20]16'!$Q$89/10^6</f>
        <v>0.20136757</v>
      </c>
      <c r="AS158" s="21">
        <f>+'[20]16'!$R$89/10^6</f>
        <v>0.20638382999999999</v>
      </c>
      <c r="AT158" s="21">
        <f>+'[20]16'!$S$89/10^6</f>
        <v>0.19669</v>
      </c>
      <c r="AU158" s="22">
        <f t="shared" si="15"/>
        <v>2.3470852399999997</v>
      </c>
      <c r="AW158" s="10">
        <v>1009</v>
      </c>
      <c r="AX158" s="10" t="s">
        <v>17</v>
      </c>
      <c r="AY158" s="21">
        <f>+'[20]16'!$E$92/10^6</f>
        <v>7.735700999999999E-2</v>
      </c>
      <c r="AZ158" s="21">
        <f>+'[20]16'!$F$92/10^6</f>
        <v>7.780397E-2</v>
      </c>
      <c r="BA158" s="21">
        <f>+'[20]16'!$G$92/10^6</f>
        <v>8.0147019999999999E-2</v>
      </c>
      <c r="BB158" s="21">
        <f>+'[20]16'!$I$92/10^6</f>
        <v>7.9384700000000002E-2</v>
      </c>
      <c r="BC158" s="21">
        <f>+'[20]16'!$J$92/10^6</f>
        <v>8.1246579999999999E-2</v>
      </c>
      <c r="BD158" s="21">
        <f>+'[20]16'!$K$92/10^6</f>
        <v>8.239342999999999E-2</v>
      </c>
      <c r="BE158" s="21">
        <f>+'[20]16'!$M$92/10^6</f>
        <v>8.2948670000000002E-2</v>
      </c>
      <c r="BF158" s="21">
        <f>+'[20]16'!$N$92/10^6</f>
        <v>8.321337999999999E-2</v>
      </c>
      <c r="BG158" s="21">
        <f>+'[20]16'!$O$92/10^6</f>
        <v>8.447658999999999E-2</v>
      </c>
      <c r="BH158" s="21">
        <f>+'[20]16'!$Q$92/10^6</f>
        <v>8.479942E-2</v>
      </c>
      <c r="BI158" s="21">
        <f>+'[20]16'!$R$92/10^6</f>
        <v>8.6046880000000006E-2</v>
      </c>
      <c r="BJ158" s="21">
        <f>+'[20]16'!$S$92/10^6</f>
        <v>8.6572339999999998E-2</v>
      </c>
      <c r="BK158" s="22">
        <f t="shared" si="16"/>
        <v>0.98638999000000005</v>
      </c>
      <c r="BM158" s="10">
        <v>1009</v>
      </c>
      <c r="BN158" s="10" t="s">
        <v>17</v>
      </c>
      <c r="BO158" s="21">
        <f t="shared" si="18"/>
        <v>2.3552285099999999</v>
      </c>
      <c r="BP158" s="28">
        <f>+'[21]2M'!$L$62/10^6</f>
        <v>4.6431426500000006</v>
      </c>
      <c r="BQ158" s="28">
        <f>+'[21]3M'!$L$62/10^6</f>
        <v>6.9008198600000004</v>
      </c>
      <c r="BR158" s="28">
        <f>+'[21]4M'!$L$62/10^6</f>
        <v>9.3575488799999995</v>
      </c>
      <c r="BS158" s="28">
        <f>+'[21]5M'!$L$62/10^6</f>
        <v>11.684911069999998</v>
      </c>
      <c r="BT158" s="28">
        <f>+'[21]6M'!$L$62/10^6</f>
        <v>13.855874159999999</v>
      </c>
      <c r="BU158" s="28">
        <f>+'[21]7M'!$L$62/10^6</f>
        <v>16.290500909999999</v>
      </c>
      <c r="BV158" s="28">
        <f>+'[21]8M'!$L$62/10^6</f>
        <v>18.677377990000004</v>
      </c>
      <c r="BW158" s="28">
        <f>+'[21]9M'!$L$62/10^6</f>
        <v>21.222014950000005</v>
      </c>
      <c r="BX158" s="28">
        <f>+'[21]10M'!$L$62/10^6</f>
        <v>23.676452900000001</v>
      </c>
      <c r="BY158" s="28">
        <f>+'[21]11M'!$L$62/10^6</f>
        <v>26.15308696</v>
      </c>
      <c r="BZ158" s="28">
        <f>+'[21]12M'!$L$62/10^6</f>
        <v>28.623574050000002</v>
      </c>
    </row>
    <row r="159" spans="1:78" customFormat="1" x14ac:dyDescent="0.2">
      <c r="A159" s="10">
        <v>1010</v>
      </c>
      <c r="B159" s="10" t="s">
        <v>19</v>
      </c>
      <c r="C159" s="21">
        <f>+'[20]18'!$E$62/10^6</f>
        <v>3.1335633399999994</v>
      </c>
      <c r="D159" s="21">
        <f>+'[20]18'!$F$62/10^6</f>
        <v>3.0059625799999998</v>
      </c>
      <c r="E159" s="21">
        <f>+'[20]18'!$G$62/10^6</f>
        <v>3.2231724999999996</v>
      </c>
      <c r="F159" s="21">
        <f>+'[20]18'!$I$62/10^6</f>
        <v>3.2899489800000001</v>
      </c>
      <c r="G159" s="21">
        <f>+'[20]18'!$J$62/10^6</f>
        <v>3.1999969199999998</v>
      </c>
      <c r="H159" s="21">
        <f>+'[20]18'!$K$62/10^6</f>
        <v>3.00096769</v>
      </c>
      <c r="I159" s="21">
        <f>+'[20]18'!$M$62/10^6</f>
        <v>3.5802622900000003</v>
      </c>
      <c r="J159" s="21">
        <f>+'[20]18'!$N$62/10^6</f>
        <v>3.3421135799999999</v>
      </c>
      <c r="K159" s="21">
        <f>+'[20]18'!$O$62/10^6</f>
        <v>3.28548989</v>
      </c>
      <c r="L159" s="21">
        <f>+'[20]18'!$Q$62/10^6</f>
        <v>3.1172315900000003</v>
      </c>
      <c r="M159" s="21">
        <f>+'[20]18'!$R$62/10^6</f>
        <v>3.4617890300000003</v>
      </c>
      <c r="N159" s="21">
        <f>+'[20]18'!$S$62/10^6</f>
        <v>3.3415750900000005</v>
      </c>
      <c r="O159" s="22">
        <f t="shared" si="17"/>
        <v>38.982073479999997</v>
      </c>
      <c r="P159" s="317"/>
      <c r="Q159" s="10">
        <v>1010</v>
      </c>
      <c r="R159" s="10" t="s">
        <v>19</v>
      </c>
      <c r="S159" s="21">
        <f>+'[20]18'!$E$64/10^6</f>
        <v>2.7853810599999997</v>
      </c>
      <c r="T159" s="21">
        <f>+'[20]18'!$F$64/10^6</f>
        <v>2.6556625399999993</v>
      </c>
      <c r="U159" s="21">
        <f>+'[20]18'!$G$64/10^6</f>
        <v>2.8716026799999996</v>
      </c>
      <c r="V159" s="21">
        <f>+'[20]18'!$I$64/10^6</f>
        <v>2.9364691000000001</v>
      </c>
      <c r="W159" s="21">
        <f>+'[20]18'!$J$64/10^6</f>
        <v>2.8463486099999997</v>
      </c>
      <c r="X159" s="21">
        <f>+'[20]18'!$K$64/10^6</f>
        <v>2.6409888500000003</v>
      </c>
      <c r="Y159" s="21">
        <f>+'[20]18'!$M$64/10^6</f>
        <v>3.2217746900000006</v>
      </c>
      <c r="Z159" s="21">
        <f>+'[20]18'!$N$64/10^6</f>
        <v>2.9694814199999997</v>
      </c>
      <c r="AA159" s="21">
        <f>+'[20]18'!$O$64/10^6</f>
        <v>2.9065287900000003</v>
      </c>
      <c r="AB159" s="21">
        <f>+'[20]18'!$Q$64/10^6</f>
        <v>2.7514280000000007</v>
      </c>
      <c r="AC159" s="21">
        <f>+'[20]18'!$R$64/10^6</f>
        <v>2.8976721300000006</v>
      </c>
      <c r="AD159" s="21">
        <f>+'[20]18'!$S$64/10^6</f>
        <v>2.9729099300000001</v>
      </c>
      <c r="AE159" s="22">
        <f t="shared" si="14"/>
        <v>34.4562478</v>
      </c>
      <c r="AG159" s="10">
        <v>1010</v>
      </c>
      <c r="AH159" s="10" t="s">
        <v>19</v>
      </c>
      <c r="AI159" s="21">
        <f>+'[20]18'!$E$89/10^6</f>
        <v>0.23447999999999999</v>
      </c>
      <c r="AJ159" s="21">
        <f>+'[20]18'!$F$89/10^6</f>
        <v>0.23605000000000001</v>
      </c>
      <c r="AK159" s="21">
        <f>+'[20]18'!$G$89/10^6</f>
        <v>0.23610999999999999</v>
      </c>
      <c r="AL159" s="21">
        <f>+'[20]18'!$I$89/10^6</f>
        <v>0.23746</v>
      </c>
      <c r="AM159" s="21">
        <f>+'[20]18'!$J$89/10^6</f>
        <v>0.23710000000000001</v>
      </c>
      <c r="AN159" s="21">
        <f>+'[20]18'!$K$89/10^6</f>
        <v>0.24195410999999997</v>
      </c>
      <c r="AO159" s="21">
        <f>+'[20]18'!$M$89/10^6</f>
        <v>0.23938999999999999</v>
      </c>
      <c r="AP159" s="21">
        <f>+'[20]18'!$N$89/10^6</f>
        <v>0.25297989999999998</v>
      </c>
      <c r="AQ159" s="21">
        <f>+'[20]18'!$O$89/10^6</f>
        <v>0.25715054999999998</v>
      </c>
      <c r="AR159" s="21">
        <f>+'[20]18'!$Q$89/10^6</f>
        <v>0.24132000000000001</v>
      </c>
      <c r="AS159" s="21">
        <f>+'[20]18'!$R$89/10^6</f>
        <v>0.43846663000000002</v>
      </c>
      <c r="AT159" s="21">
        <f>+'[20]18'!$S$89/10^6</f>
        <v>0.24182000000000001</v>
      </c>
      <c r="AU159" s="22">
        <f t="shared" si="15"/>
        <v>3.0942811900000002</v>
      </c>
      <c r="AW159" s="10">
        <v>1010</v>
      </c>
      <c r="AX159" s="10" t="s">
        <v>19</v>
      </c>
      <c r="AY159" s="21">
        <f>+'[20]18'!$E$92/10^6</f>
        <v>0.11370228</v>
      </c>
      <c r="AZ159" s="21">
        <f>+'[20]18'!$F$92/10^6</f>
        <v>0.11425004</v>
      </c>
      <c r="BA159" s="21">
        <f>+'[20]18'!$G$92/10^6</f>
        <v>0.11545982</v>
      </c>
      <c r="BB159" s="21">
        <f>+'[20]18'!$I$92/10^6</f>
        <v>0.11601988000000001</v>
      </c>
      <c r="BC159" s="21">
        <f>+'[20]18'!$J$92/10^6</f>
        <v>0.11654831</v>
      </c>
      <c r="BD159" s="21">
        <f>+'[20]18'!$K$92/10^6</f>
        <v>0.11802472999999999</v>
      </c>
      <c r="BE159" s="21">
        <f>+'[20]18'!$M$92/10^6</f>
        <v>0.1190976</v>
      </c>
      <c r="BF159" s="21">
        <f>+'[20]18'!$N$92/10^6</f>
        <v>0.11965226000000001</v>
      </c>
      <c r="BG159" s="21">
        <f>+'[20]18'!$O$92/10^6</f>
        <v>0.12181055000000002</v>
      </c>
      <c r="BH159" s="21">
        <f>+'[20]18'!$Q$92/10^6</f>
        <v>0.12448358999999999</v>
      </c>
      <c r="BI159" s="21">
        <f>+'[20]18'!$R$92/10^6</f>
        <v>0.12565027000000001</v>
      </c>
      <c r="BJ159" s="21">
        <f>+'[20]18'!$S$92/10^6</f>
        <v>0.12684516000000001</v>
      </c>
      <c r="BK159" s="22">
        <f t="shared" si="16"/>
        <v>1.4315444900000001</v>
      </c>
      <c r="BM159" s="10">
        <v>1010</v>
      </c>
      <c r="BN159" s="10" t="s">
        <v>19</v>
      </c>
      <c r="BO159" s="21">
        <f t="shared" si="18"/>
        <v>3.1335633399999994</v>
      </c>
      <c r="BP159" s="28">
        <f>+'[21]2M'!$M$62/10^6</f>
        <v>6.1395259200000005</v>
      </c>
      <c r="BQ159" s="28">
        <f>+'[21]3M'!$M$62/10^6</f>
        <v>9.3626984199999992</v>
      </c>
      <c r="BR159" s="28">
        <f>+'[21]4M'!$M$62/10^6</f>
        <v>12.652647399999999</v>
      </c>
      <c r="BS159" s="28">
        <f>+'[21]5M'!$M$62/10^6</f>
        <v>15.85264432</v>
      </c>
      <c r="BT159" s="28">
        <f>+'[21]6M'!$M$62/10^6</f>
        <v>18.853612009999999</v>
      </c>
      <c r="BU159" s="28">
        <f>+'[21]7M'!$M$62/10^6</f>
        <v>22.433874299999999</v>
      </c>
      <c r="BV159" s="28">
        <f>+'[21]8M'!$M$62/10^6</f>
        <v>25.775987880000002</v>
      </c>
      <c r="BW159" s="28">
        <f>+'[21]9M'!$M$62/10^6</f>
        <v>29.061477769999996</v>
      </c>
      <c r="BX159" s="28">
        <f>+'[21]10M'!$M$62/10^6</f>
        <v>32.178709359999999</v>
      </c>
      <c r="BY159" s="28">
        <f>+'[21]11M'!$M$62/10^6</f>
        <v>35.640498389999998</v>
      </c>
      <c r="BZ159" s="28">
        <f>+'[21]12M'!$M$62/10^6</f>
        <v>38.982073479999997</v>
      </c>
    </row>
    <row r="160" spans="1:78" customFormat="1" x14ac:dyDescent="0.2">
      <c r="A160" s="10">
        <v>1011</v>
      </c>
      <c r="B160" s="10" t="s">
        <v>20</v>
      </c>
      <c r="C160" s="21">
        <f>+'[20]19'!$E$62/10^6</f>
        <v>2.0199018800000004</v>
      </c>
      <c r="D160" s="21">
        <f>+'[20]19'!$F$62/10^6</f>
        <v>2.08663876</v>
      </c>
      <c r="E160" s="21">
        <f>+'[20]19'!$G$62/10^6</f>
        <v>2.0988190800000002</v>
      </c>
      <c r="F160" s="21">
        <f>+'[20]19'!$I$62/10^6</f>
        <v>2.1497747800000004</v>
      </c>
      <c r="G160" s="21">
        <f>+'[20]19'!$J$62/10^6</f>
        <v>2.12872065</v>
      </c>
      <c r="H160" s="21">
        <f>+'[20]19'!$K$62/10^6</f>
        <v>1.9803127500000002</v>
      </c>
      <c r="I160" s="21">
        <f>+'[20]19'!$M$62/10^6</f>
        <v>2.4036560599999994</v>
      </c>
      <c r="J160" s="21">
        <f>+'[20]19'!$N$62/10^6</f>
        <v>2.2955118699999995</v>
      </c>
      <c r="K160" s="21">
        <f>+'[20]19'!$O$62/10^6</f>
        <v>2.22831314</v>
      </c>
      <c r="L160" s="21">
        <f>+'[20]19'!$Q$62/10^6</f>
        <v>2.1426565399999995</v>
      </c>
      <c r="M160" s="21">
        <f>+'[20]19'!$R$62/10^6</f>
        <v>2.2059380499999999</v>
      </c>
      <c r="N160" s="21">
        <f>+'[20]19'!$S$62/10^6</f>
        <v>2.1859751999999997</v>
      </c>
      <c r="O160" s="22">
        <f t="shared" si="17"/>
        <v>25.926218760000005</v>
      </c>
      <c r="P160" s="317"/>
      <c r="Q160" s="10">
        <v>1011</v>
      </c>
      <c r="R160" s="10" t="s">
        <v>20</v>
      </c>
      <c r="S160" s="21">
        <f>+'[20]19'!$E$64/10^6</f>
        <v>1.7521271000000003</v>
      </c>
      <c r="T160" s="21">
        <f>+'[20]19'!$F$64/10^6</f>
        <v>1.8172081600000001</v>
      </c>
      <c r="U160" s="21">
        <f>+'[20]19'!$G$64/10^6</f>
        <v>1.8201836500000002</v>
      </c>
      <c r="V160" s="21">
        <f>+'[20]19'!$I$64/10^6</f>
        <v>1.8788876300000001</v>
      </c>
      <c r="W160" s="21">
        <f>+'[20]19'!$J$64/10^6</f>
        <v>1.8527589</v>
      </c>
      <c r="X160" s="21">
        <f>+'[20]19'!$K$64/10^6</f>
        <v>1.6974806500000001</v>
      </c>
      <c r="Y160" s="21">
        <f>+'[20]19'!$M$64/10^6</f>
        <v>2.1263707399999996</v>
      </c>
      <c r="Z160" s="21">
        <f>+'[20]19'!$N$64/10^6</f>
        <v>2.0139276499999998</v>
      </c>
      <c r="AA160" s="21">
        <f>+'[20]19'!$O$64/10^6</f>
        <v>1.9447892900000001</v>
      </c>
      <c r="AB160" s="21">
        <f>+'[20]19'!$Q$64/10^6</f>
        <v>1.8647591799999996</v>
      </c>
      <c r="AC160" s="21">
        <f>+'[20]19'!$R$64/10^6</f>
        <v>1.9213501000000002</v>
      </c>
      <c r="AD160" s="21">
        <f>+'[20]19'!$S$64/10^6</f>
        <v>1.9052218000000001</v>
      </c>
      <c r="AE160" s="22">
        <f t="shared" si="14"/>
        <v>22.59506485</v>
      </c>
      <c r="AG160" s="10">
        <v>1011</v>
      </c>
      <c r="AH160" s="10" t="s">
        <v>20</v>
      </c>
      <c r="AI160" s="21">
        <f>+'[20]19'!$E$89/10^6</f>
        <v>0.20352000000000001</v>
      </c>
      <c r="AJ160" s="21">
        <f>+'[20]19'!$F$89/10^6</f>
        <v>0.20479</v>
      </c>
      <c r="AK160" s="21">
        <f>+'[20]19'!$G$89/10^6</f>
        <v>0.21168822000000001</v>
      </c>
      <c r="AL160" s="21">
        <f>+'[20]19'!$I$89/10^6</f>
        <v>0.20419000000000001</v>
      </c>
      <c r="AM160" s="21">
        <f>+'[20]19'!$J$89/10^6</f>
        <v>0.20841821999999999</v>
      </c>
      <c r="AN160" s="21">
        <f>+'[20]19'!$K$89/10^6</f>
        <v>0.21456</v>
      </c>
      <c r="AO160" s="21">
        <f>+'[20]19'!$M$89/10^6</f>
        <v>0.20856</v>
      </c>
      <c r="AP160" s="21">
        <f>+'[20]19'!$N$89/10^6</f>
        <v>0.21192411</v>
      </c>
      <c r="AQ160" s="21">
        <f>+'[20]19'!$O$89/10^6</f>
        <v>0.21354000000000001</v>
      </c>
      <c r="AR160" s="21">
        <f>+'[20]19'!$Q$89/10^6</f>
        <v>0.20766410999999999</v>
      </c>
      <c r="AS160" s="21">
        <f>+'[20]19'!$R$89/10^6</f>
        <v>0.21381410999999997</v>
      </c>
      <c r="AT160" s="21">
        <f>+'[20]19'!$S$89/10^6</f>
        <v>0.20973</v>
      </c>
      <c r="AU160" s="22">
        <f t="shared" si="15"/>
        <v>2.5123987699999999</v>
      </c>
      <c r="AW160" s="10">
        <v>1011</v>
      </c>
      <c r="AX160" s="10" t="s">
        <v>20</v>
      </c>
      <c r="AY160" s="21">
        <f>+'[20]19'!$E$92/10^6</f>
        <v>6.4254779999999997E-2</v>
      </c>
      <c r="AZ160" s="21">
        <f>+'[20]19'!$F$92/10^6</f>
        <v>6.4640599999999993E-2</v>
      </c>
      <c r="BA160" s="21">
        <f>+'[20]19'!$G$92/10^6</f>
        <v>6.6947210000000021E-2</v>
      </c>
      <c r="BB160" s="21">
        <f>+'[20]19'!$I$92/10^6</f>
        <v>6.6697149999999997E-2</v>
      </c>
      <c r="BC160" s="21">
        <f>+'[20]19'!$J$92/10^6</f>
        <v>6.7543530000000004E-2</v>
      </c>
      <c r="BD160" s="21">
        <f>+'[20]19'!$K$92/10^6</f>
        <v>6.8272100000000002E-2</v>
      </c>
      <c r="BE160" s="21">
        <f>+'[20]19'!$M$92/10^6</f>
        <v>6.8725319999999993E-2</v>
      </c>
      <c r="BF160" s="21">
        <f>+'[20]19'!$N$92/10^6</f>
        <v>6.9660110000000011E-2</v>
      </c>
      <c r="BG160" s="21">
        <f>+'[20]19'!$O$92/10^6</f>
        <v>6.9983849999999986E-2</v>
      </c>
      <c r="BH160" s="21">
        <f>+'[20]19'!$Q$92/10^6</f>
        <v>7.0233249999999997E-2</v>
      </c>
      <c r="BI160" s="21">
        <f>+'[20]19'!$R$92/10^6</f>
        <v>7.0773840000000005E-2</v>
      </c>
      <c r="BJ160" s="21">
        <f>+'[20]19'!$S$92/10^6</f>
        <v>7.1023400000000014E-2</v>
      </c>
      <c r="BK160" s="22">
        <f t="shared" si="16"/>
        <v>0.81875513999999994</v>
      </c>
      <c r="BM160" s="10">
        <v>1011</v>
      </c>
      <c r="BN160" s="10" t="s">
        <v>20</v>
      </c>
      <c r="BO160" s="21">
        <f t="shared" si="18"/>
        <v>2.0199018800000004</v>
      </c>
      <c r="BP160" s="28">
        <f>+'[21]2M'!$N$62/10^6</f>
        <v>4.1065406399999995</v>
      </c>
      <c r="BQ160" s="28">
        <f>+'[21]3M'!$N$62/10^6</f>
        <v>6.2053597199999988</v>
      </c>
      <c r="BR160" s="28">
        <f>+'[21]4M'!$N$62/10^6</f>
        <v>8.3551344999999984</v>
      </c>
      <c r="BS160" s="28">
        <f>+'[21]5M'!$N$62/10^6</f>
        <v>10.483855149999998</v>
      </c>
      <c r="BT160" s="28">
        <f>+'[21]6M'!$N$62/10^6</f>
        <v>12.464167899999998</v>
      </c>
      <c r="BU160" s="28">
        <f>+'[21]7M'!$N$62/10^6</f>
        <v>14.867823959999999</v>
      </c>
      <c r="BV160" s="28">
        <f>+'[21]8M'!$N$62/10^6</f>
        <v>17.163335830000001</v>
      </c>
      <c r="BW160" s="28">
        <f>+'[21]9M'!$N$62/10^6</f>
        <v>19.391648969999999</v>
      </c>
      <c r="BX160" s="28">
        <f>+'[21]10M'!$N$62/10^6</f>
        <v>21.534305509999999</v>
      </c>
      <c r="BY160" s="28">
        <f>+'[21]11M'!$N$62/10^6</f>
        <v>23.74024356</v>
      </c>
      <c r="BZ160" s="28">
        <f>+'[21]12M'!$N$62/10^6</f>
        <v>25.926218759999994</v>
      </c>
    </row>
    <row r="161" spans="1:78" customFormat="1" x14ac:dyDescent="0.2">
      <c r="A161" s="10">
        <v>1012</v>
      </c>
      <c r="B161" s="10" t="s">
        <v>21</v>
      </c>
      <c r="C161" s="21">
        <f>+'[20]20'!$E$62/10^6</f>
        <v>6.4845941700000003</v>
      </c>
      <c r="D161" s="21">
        <f>+'[20]20'!$F$62/10^6</f>
        <v>6.8490136899999996</v>
      </c>
      <c r="E161" s="21">
        <f>+'[20]20'!$G$62/10^6</f>
        <v>6.6221850200000008</v>
      </c>
      <c r="F161" s="21">
        <f>+'[20]20'!$I$62/10^6</f>
        <v>7.0050645199999995</v>
      </c>
      <c r="G161" s="21">
        <f>+'[20]20'!$J$62/10^6</f>
        <v>6.5933399699999997</v>
      </c>
      <c r="H161" s="21">
        <f>+'[20]20'!$K$62/10^6</f>
        <v>6.2613414399999998</v>
      </c>
      <c r="I161" s="21">
        <f>+'[20]20'!$M$62/10^6</f>
        <v>7.0592330599999986</v>
      </c>
      <c r="J161" s="21">
        <f>+'[20]20'!$N$62/10^6</f>
        <v>7.6110683100000003</v>
      </c>
      <c r="K161" s="21">
        <f>+'[20]20'!$O$62/10^6</f>
        <v>7.3414190100000001</v>
      </c>
      <c r="L161" s="21">
        <f>+'[20]20'!$Q$62/10^6</f>
        <v>7.3874848099999992</v>
      </c>
      <c r="M161" s="21">
        <f>+'[20]20'!$R$62/10^6</f>
        <v>7.1508650099999986</v>
      </c>
      <c r="N161" s="21">
        <f>+'[20]20'!$S$62/10^6</f>
        <v>6.9543670600000018</v>
      </c>
      <c r="O161" s="22">
        <f t="shared" si="17"/>
        <v>83.31997607000001</v>
      </c>
      <c r="P161" s="317"/>
      <c r="Q161" s="10">
        <v>1012</v>
      </c>
      <c r="R161" s="10" t="s">
        <v>21</v>
      </c>
      <c r="S161" s="21">
        <f>+'[20]20'!$E$64/10^6</f>
        <v>5.6192008600000003</v>
      </c>
      <c r="T161" s="21">
        <f>+'[20]20'!$F$64/10^6</f>
        <v>5.9662984399999992</v>
      </c>
      <c r="U161" s="21">
        <f>+'[20]20'!$G$64/10^6</f>
        <v>5.74507324</v>
      </c>
      <c r="V161" s="21">
        <f>+'[20]20'!$I$64/10^6</f>
        <v>5.9002348999999992</v>
      </c>
      <c r="W161" s="21">
        <f>+'[20]20'!$J$64/10^6</f>
        <v>5.7116518099999993</v>
      </c>
      <c r="X161" s="21">
        <f>+'[20]20'!$K$64/10^6</f>
        <v>5.3704031099999998</v>
      </c>
      <c r="Y161" s="21">
        <f>+'[20]20'!$M$64/10^6</f>
        <v>6.1523430099999992</v>
      </c>
      <c r="Z161" s="21">
        <f>+'[20]20'!$N$64/10^6</f>
        <v>6.2005824200000008</v>
      </c>
      <c r="AA161" s="21">
        <f>+'[20]20'!$O$64/10^6</f>
        <v>6.27173275</v>
      </c>
      <c r="AB161" s="21">
        <f>+'[20]20'!$Q$64/10^6</f>
        <v>6.1294006999999988</v>
      </c>
      <c r="AC161" s="21">
        <f>+'[20]20'!$R$64/10^6</f>
        <v>6.0146466899999993</v>
      </c>
      <c r="AD161" s="21">
        <f>+'[20]20'!$S$64/10^6</f>
        <v>5.8294411400000019</v>
      </c>
      <c r="AE161" s="22">
        <f t="shared" si="14"/>
        <v>70.911009069999992</v>
      </c>
      <c r="AG161" s="10">
        <v>1012</v>
      </c>
      <c r="AH161" s="10" t="s">
        <v>21</v>
      </c>
      <c r="AI161" s="21">
        <f>+'[20]20'!$E$89/10^6</f>
        <v>0.62070000000000003</v>
      </c>
      <c r="AJ161" s="21">
        <f>+'[20]20'!$F$89/10^6</f>
        <v>0.63580999999999999</v>
      </c>
      <c r="AK161" s="21">
        <f>+'[20]20'!$G$89/10^6</f>
        <v>0.61507999999999996</v>
      </c>
      <c r="AL161" s="21">
        <f>+'[20]20'!$I$89/10^6</f>
        <v>0.84617992999999991</v>
      </c>
      <c r="AM161" s="21">
        <f>+'[20]20'!$J$89/10^6</f>
        <v>0.61850000000000005</v>
      </c>
      <c r="AN161" s="21">
        <f>+'[20]20'!$K$89/10^6</f>
        <v>0.62168000000000001</v>
      </c>
      <c r="AO161" s="21">
        <f>+'[20]20'!$M$89/10^6</f>
        <v>0.63668000000000002</v>
      </c>
      <c r="AP161" s="21">
        <f>+'[20]20'!$N$89/10^6</f>
        <v>0.63844000000000001</v>
      </c>
      <c r="AQ161" s="21">
        <f>+'[20]20'!$O$89/10^6</f>
        <v>0.62875999999999999</v>
      </c>
      <c r="AR161" s="21">
        <f>+'[20]20'!$Q$89/10^6</f>
        <v>0.62095999999999996</v>
      </c>
      <c r="AS161" s="21">
        <f>+'[20]20'!$R$89/10^6</f>
        <v>0.64666793999999994</v>
      </c>
      <c r="AT161" s="21">
        <f>+'[20]20'!$S$89/10^6</f>
        <v>0.63259076000000003</v>
      </c>
      <c r="AU161" s="22">
        <f t="shared" si="15"/>
        <v>7.7620486299999998</v>
      </c>
      <c r="AW161" s="10">
        <v>1012</v>
      </c>
      <c r="AX161" s="10" t="s">
        <v>21</v>
      </c>
      <c r="AY161" s="21">
        <f>+'[20]20'!$E$92/10^6</f>
        <v>0.24469330999999997</v>
      </c>
      <c r="AZ161" s="21">
        <f>+'[20]20'!$F$92/10^6</f>
        <v>0.24690524999999997</v>
      </c>
      <c r="BA161" s="21">
        <f>+'[20]20'!$G$92/10^6</f>
        <v>0.26203177999999994</v>
      </c>
      <c r="BB161" s="21">
        <f>+'[20]20'!$I$92/10^6</f>
        <v>0.25864968999999999</v>
      </c>
      <c r="BC161" s="21">
        <f>+'[20]20'!$J$92/10^6</f>
        <v>0.26318815999999995</v>
      </c>
      <c r="BD161" s="21">
        <f>+'[20]20'!$K$92/10^6</f>
        <v>0.26925832999999999</v>
      </c>
      <c r="BE161" s="21">
        <f>+'[20]20'!$M$92/10^6</f>
        <v>0.27021004999999998</v>
      </c>
      <c r="BF161" s="21">
        <f>+'[20]20'!$N$92/10^6</f>
        <v>0.7720458899999999</v>
      </c>
      <c r="BG161" s="21">
        <f>+'[20]20'!$O$92/10^6</f>
        <v>0.44092626000000007</v>
      </c>
      <c r="BH161" s="21">
        <f>+'[20]20'!$Q$92/10^6</f>
        <v>0.63712411000000002</v>
      </c>
      <c r="BI161" s="21">
        <f>+'[20]20'!$R$92/10^6</f>
        <v>0.48955038000000006</v>
      </c>
      <c r="BJ161" s="21">
        <f>+'[20]20'!$S$92/10^6</f>
        <v>0.4923351600000001</v>
      </c>
      <c r="BK161" s="22">
        <f t="shared" si="16"/>
        <v>4.6469183699999999</v>
      </c>
      <c r="BM161" s="10">
        <v>1012</v>
      </c>
      <c r="BN161" s="10" t="s">
        <v>21</v>
      </c>
      <c r="BO161" s="21">
        <f t="shared" si="18"/>
        <v>6.4845941700000003</v>
      </c>
      <c r="BP161" s="28">
        <f>+'[21]2M'!$O$62/10^6</f>
        <v>13.333607859999997</v>
      </c>
      <c r="BQ161" s="28">
        <f>+'[21]3M'!$O$62/10^6</f>
        <v>19.955792880000001</v>
      </c>
      <c r="BR161" s="28">
        <f>+'[21]4M'!$O$62/10^6</f>
        <v>26.960857400000002</v>
      </c>
      <c r="BS161" s="28">
        <f>+'[21]5M'!$O$62/10^6</f>
        <v>33.554197370000004</v>
      </c>
      <c r="BT161" s="28">
        <f>+'[21]6M'!$O$62/10^6</f>
        <v>39.81553881</v>
      </c>
      <c r="BU161" s="28">
        <f>+'[21]7M'!$O$62/10^6</f>
        <v>46.874771870000011</v>
      </c>
      <c r="BV161" s="28">
        <f>+'[21]8M'!$O$62/10^6</f>
        <v>54.485840180000004</v>
      </c>
      <c r="BW161" s="28">
        <f>+'[21]9M'!$O$62/10^6</f>
        <v>61.827259189999999</v>
      </c>
      <c r="BX161" s="28">
        <f>+'[21]10M'!$O$62/10^6</f>
        <v>69.214743999999996</v>
      </c>
      <c r="BY161" s="28">
        <f>+'[21]11M'!$O$62/10^6</f>
        <v>76.36560901</v>
      </c>
      <c r="BZ161" s="28">
        <f>+'[21]12M'!$O$62/10^6</f>
        <v>83.31997607000001</v>
      </c>
    </row>
    <row r="162" spans="1:78" customFormat="1" x14ac:dyDescent="0.2">
      <c r="A162" s="10">
        <v>1013</v>
      </c>
      <c r="B162" s="10" t="s">
        <v>22</v>
      </c>
      <c r="C162" s="21">
        <f>+'[20]21'!$E$62/10^6</f>
        <v>0.36974759999999995</v>
      </c>
      <c r="D162" s="21">
        <f>+'[20]21'!$F$62/10^6</f>
        <v>0.37800126999999994</v>
      </c>
      <c r="E162" s="21">
        <f>+'[20]21'!$G$62/10^6</f>
        <v>0.37149870000000002</v>
      </c>
      <c r="F162" s="21">
        <f>+'[20]21'!$I$62/10^6</f>
        <v>0.39959995000000004</v>
      </c>
      <c r="G162" s="21">
        <f>+'[20]21'!$J$62/10^6</f>
        <v>0.39070488999999997</v>
      </c>
      <c r="H162" s="21">
        <f>+'[20]21'!$K$62/10^6</f>
        <v>0.37358314000000004</v>
      </c>
      <c r="I162" s="21">
        <f>+'[20]21'!$M$62/10^6</f>
        <v>0.42790979000000001</v>
      </c>
      <c r="J162" s="21">
        <f>+'[20]21'!$N$62/10^6</f>
        <v>0.42201980999999994</v>
      </c>
      <c r="K162" s="21">
        <f>+'[20]21'!$O$62/10^6</f>
        <v>0.44400263999999995</v>
      </c>
      <c r="L162" s="21">
        <f>+'[20]21'!$Q$62/10^6</f>
        <v>0.42678483000000006</v>
      </c>
      <c r="M162" s="21">
        <f>+'[20]21'!$R$62/10^6</f>
        <v>0.41280491000000002</v>
      </c>
      <c r="N162" s="21">
        <f>+'[20]21'!$S$62/10^6</f>
        <v>0.40114885000000006</v>
      </c>
      <c r="O162" s="22">
        <f t="shared" si="17"/>
        <v>4.8178063800000004</v>
      </c>
      <c r="P162" s="317"/>
      <c r="Q162" s="10">
        <v>1013</v>
      </c>
      <c r="R162" s="10" t="s">
        <v>22</v>
      </c>
      <c r="S162" s="21">
        <f>+'[20]21'!$E$64/10^6</f>
        <v>0.30758549000000002</v>
      </c>
      <c r="T162" s="21">
        <f>+'[20]21'!$F$64/10^6</f>
        <v>0.31553293999999993</v>
      </c>
      <c r="U162" s="21">
        <f>+'[20]21'!$G$64/10^6</f>
        <v>0.30957813000000001</v>
      </c>
      <c r="V162" s="21">
        <f>+'[20]21'!$I$64/10^6</f>
        <v>0.33722881999999998</v>
      </c>
      <c r="W162" s="21">
        <f>+'[20]21'!$J$64/10^6</f>
        <v>0.32813377999999999</v>
      </c>
      <c r="X162" s="21">
        <f>+'[20]21'!$K$64/10^6</f>
        <v>0.31008398999999998</v>
      </c>
      <c r="Y162" s="21">
        <f>+'[20]21'!$M$64/10^6</f>
        <v>0.35911902000000001</v>
      </c>
      <c r="Z162" s="21">
        <f>+'[20]21'!$N$64/10^6</f>
        <v>0.35488436999999995</v>
      </c>
      <c r="AA162" s="21">
        <f>+'[20]21'!$O$64/10^6</f>
        <v>0.37388992999999998</v>
      </c>
      <c r="AB162" s="21">
        <f>+'[20]21'!$Q$64/10^6</f>
        <v>0.35940568000000006</v>
      </c>
      <c r="AC162" s="21">
        <f>+'[20]21'!$R$64/10^6</f>
        <v>0.34533932000000006</v>
      </c>
      <c r="AD162" s="21">
        <f>+'[20]21'!$S$64/10^6</f>
        <v>0.33316916000000002</v>
      </c>
      <c r="AE162" s="22">
        <f t="shared" si="14"/>
        <v>4.0339506299999996</v>
      </c>
      <c r="AG162" s="10">
        <v>1013</v>
      </c>
      <c r="AH162" s="10" t="s">
        <v>22</v>
      </c>
      <c r="AI162" s="21">
        <f>+'[20]21'!$E$89/10^6</f>
        <v>4.4940000000000001E-2</v>
      </c>
      <c r="AJ162" s="21">
        <f>+'[20]21'!$F$89/10^6</f>
        <v>4.521E-2</v>
      </c>
      <c r="AK162" s="21">
        <f>+'[20]21'!$G$89/10^6</f>
        <v>4.4600000000000001E-2</v>
      </c>
      <c r="AL162" s="21">
        <f>+'[20]21'!$I$89/10^6</f>
        <v>4.4990000000000002E-2</v>
      </c>
      <c r="AM162" s="21">
        <f>+'[20]21'!$J$89/10^6</f>
        <v>4.505E-2</v>
      </c>
      <c r="AN162" s="21">
        <f>+'[20]21'!$K$89/10^6</f>
        <v>4.4729999999999999E-2</v>
      </c>
      <c r="AO162" s="21">
        <f>+'[20]21'!$M$89/10^6</f>
        <v>4.8885050000000006E-2</v>
      </c>
      <c r="AP162" s="21">
        <f>+'[20]21'!$N$89/10^6</f>
        <v>4.6969999999999998E-2</v>
      </c>
      <c r="AQ162" s="21">
        <f>+'[20]21'!$O$89/10^6</f>
        <v>4.9875050000000004E-2</v>
      </c>
      <c r="AR162" s="21">
        <f>+'[20]21'!$Q$89/10^6</f>
        <v>4.7079999999999997E-2</v>
      </c>
      <c r="AS162" s="21">
        <f>+'[20]21'!$R$89/10^6</f>
        <v>4.7140000000000001E-2</v>
      </c>
      <c r="AT162" s="21">
        <f>+'[20]21'!$S$89/10^6</f>
        <v>4.7480000000000001E-2</v>
      </c>
      <c r="AU162" s="22">
        <f t="shared" si="15"/>
        <v>0.5569501</v>
      </c>
      <c r="AW162" s="10">
        <v>1013</v>
      </c>
      <c r="AX162" s="10" t="s">
        <v>22</v>
      </c>
      <c r="AY162" s="21">
        <f>+'[20]21'!$E$92/10^6</f>
        <v>1.7222110000000002E-2</v>
      </c>
      <c r="AZ162" s="21">
        <f>+'[20]21'!$F$92/10^6</f>
        <v>1.7258329999999999E-2</v>
      </c>
      <c r="BA162" s="21">
        <f>+'[20]21'!$G$92/10^6</f>
        <v>1.732057E-2</v>
      </c>
      <c r="BB162" s="21">
        <f>+'[20]21'!$I$92/10^6</f>
        <v>1.7381130000000002E-2</v>
      </c>
      <c r="BC162" s="21">
        <f>+'[20]21'!$J$92/10^6</f>
        <v>1.7521109999999999E-2</v>
      </c>
      <c r="BD162" s="21">
        <f>+'[20]21'!$K$92/10^6</f>
        <v>1.8769149999999998E-2</v>
      </c>
      <c r="BE162" s="21">
        <f>+'[20]21'!$M$92/10^6</f>
        <v>1.9905720000000002E-2</v>
      </c>
      <c r="BF162" s="21">
        <f>+'[20]21'!$N$92/10^6</f>
        <v>2.016544E-2</v>
      </c>
      <c r="BG162" s="21">
        <f>+'[20]21'!$O$92/10^6</f>
        <v>2.0237659999999998E-2</v>
      </c>
      <c r="BH162" s="21">
        <f>+'[20]21'!$Q$92/10^6</f>
        <v>2.0299149999999998E-2</v>
      </c>
      <c r="BI162" s="21">
        <f>+'[20]21'!$R$92/10^6</f>
        <v>2.0325589999999998E-2</v>
      </c>
      <c r="BJ162" s="21">
        <f>+'[20]21'!$S$92/10^6</f>
        <v>2.0499689999999997E-2</v>
      </c>
      <c r="BK162" s="22">
        <f t="shared" si="16"/>
        <v>0.22690564999999999</v>
      </c>
      <c r="BM162" s="10">
        <v>1013</v>
      </c>
      <c r="BN162" s="10" t="s">
        <v>22</v>
      </c>
      <c r="BO162" s="21">
        <f t="shared" si="18"/>
        <v>0.36974759999999995</v>
      </c>
      <c r="BP162" s="28">
        <f>+'[21]2M'!$P$62/10^6</f>
        <v>0.74774887000000012</v>
      </c>
      <c r="BQ162" s="28">
        <f>+'[21]3M'!$P$62/10^6</f>
        <v>1.11924757</v>
      </c>
      <c r="BR162" s="28">
        <f>+'[21]4M'!$P$62/10^6</f>
        <v>1.5188475199999998</v>
      </c>
      <c r="BS162" s="28">
        <f>+'[21]5M'!$P$62/10^6</f>
        <v>1.9095524100000001</v>
      </c>
      <c r="BT162" s="28">
        <f>+'[21]6M'!$P$62/10^6</f>
        <v>2.2831355500000003</v>
      </c>
      <c r="BU162" s="28">
        <f>+'[21]7M'!$P$62/10^6</f>
        <v>2.7110453399999992</v>
      </c>
      <c r="BV162" s="28">
        <f>+'[21]8M'!$P$62/10^6</f>
        <v>3.1330651499999997</v>
      </c>
      <c r="BW162" s="28">
        <f>+'[21]9M'!$P$62/10^6</f>
        <v>3.5770677900000001</v>
      </c>
      <c r="BX162" s="28">
        <f>+'[21]10M'!$P$62/10^6</f>
        <v>4.00385262</v>
      </c>
      <c r="BY162" s="28">
        <f>+'[21]11M'!$P$62/10^6</f>
        <v>4.4166575299999993</v>
      </c>
      <c r="BZ162" s="28">
        <f>+'[21]12M'!$P$62/10^6</f>
        <v>4.8178063799999995</v>
      </c>
    </row>
    <row r="163" spans="1:78" customFormat="1" x14ac:dyDescent="0.2">
      <c r="A163" s="10">
        <v>1014</v>
      </c>
      <c r="B163" s="10" t="s">
        <v>23</v>
      </c>
      <c r="C163" s="21">
        <f>+'[20]22'!$E$62/10^6</f>
        <v>15.51325241</v>
      </c>
      <c r="D163" s="21">
        <f>+'[20]22'!$F$62/10^6</f>
        <v>15.802894870000001</v>
      </c>
      <c r="E163" s="21">
        <f>+'[20]22'!$G$62/10^6</f>
        <v>16.302676829999999</v>
      </c>
      <c r="F163" s="21">
        <f>+'[20]22'!$I$62/10^6</f>
        <v>16.954617500000001</v>
      </c>
      <c r="G163" s="21">
        <f>+'[20]22'!$J$62/10^6</f>
        <v>16.940533210000002</v>
      </c>
      <c r="H163" s="21">
        <f>+'[20]22'!$K$62/10^6</f>
        <v>15.792100709999998</v>
      </c>
      <c r="I163" s="21">
        <f>+'[20]22'!$M$62/10^6</f>
        <v>18.486237169999999</v>
      </c>
      <c r="J163" s="21">
        <f>+'[20]22'!$N$62/10^6</f>
        <v>18.17896979</v>
      </c>
      <c r="K163" s="21">
        <f>+'[20]22'!$O$62/10^6</f>
        <v>17.639130269999999</v>
      </c>
      <c r="L163" s="21">
        <f>+'[20]22'!$Q$62/10^6</f>
        <v>16.676794260000001</v>
      </c>
      <c r="M163" s="21">
        <f>+'[20]22'!$R$62/10^6</f>
        <v>16.77006738</v>
      </c>
      <c r="N163" s="21">
        <f>+'[20]22'!$S$62/10^6</f>
        <v>16.837804650000002</v>
      </c>
      <c r="O163" s="22">
        <f t="shared" si="17"/>
        <v>201.89507905000002</v>
      </c>
      <c r="P163" s="317"/>
      <c r="Q163" s="10">
        <v>1014</v>
      </c>
      <c r="R163" s="10" t="s">
        <v>23</v>
      </c>
      <c r="S163" s="21">
        <f>+'[20]22'!$E$64/10^6</f>
        <v>13.014618990000001</v>
      </c>
      <c r="T163" s="21">
        <f>+'[20]22'!$F$64/10^6</f>
        <v>13.291337220000001</v>
      </c>
      <c r="U163" s="21">
        <f>+'[20]22'!$G$64/10^6</f>
        <v>13.78760024</v>
      </c>
      <c r="V163" s="21">
        <f>+'[20]22'!$I$64/10^6</f>
        <v>14.40267536</v>
      </c>
      <c r="W163" s="21">
        <f>+'[20]22'!$J$64/10^6</f>
        <v>13.92918635</v>
      </c>
      <c r="X163" s="21">
        <f>+'[20]22'!$K$64/10^6</f>
        <v>13.211660649999999</v>
      </c>
      <c r="Y163" s="21">
        <f>+'[20]22'!$M$64/10^6</f>
        <v>15.95895011</v>
      </c>
      <c r="Z163" s="21">
        <f>+'[20]22'!$N$64/10^6</f>
        <v>15.61856951</v>
      </c>
      <c r="AA163" s="21">
        <f>+'[20]22'!$O$64/10^6</f>
        <v>15.055518889999998</v>
      </c>
      <c r="AB163" s="21">
        <f>+'[20]22'!$Q$64/10^6</f>
        <v>14.100891510000002</v>
      </c>
      <c r="AC163" s="21">
        <f>+'[20]22'!$R$64/10^6</f>
        <v>14.148640319999998</v>
      </c>
      <c r="AD163" s="21">
        <f>+'[20]22'!$S$64/10^6</f>
        <v>14.192770040000001</v>
      </c>
      <c r="AE163" s="22">
        <f t="shared" si="14"/>
        <v>170.71241918999999</v>
      </c>
      <c r="AG163" s="10">
        <v>1014</v>
      </c>
      <c r="AH163" s="10" t="s">
        <v>23</v>
      </c>
      <c r="AI163" s="21">
        <f>+'[20]22'!$E$89/10^6</f>
        <v>1.52814074</v>
      </c>
      <c r="AJ163" s="21">
        <f>+'[20]22'!$F$89/10^6</f>
        <v>1.53545683</v>
      </c>
      <c r="AK163" s="21">
        <f>+'[20]22'!$G$89/10^6</f>
        <v>1.5356501899999999</v>
      </c>
      <c r="AL163" s="21">
        <f>+'[20]22'!$I$89/10^6</f>
        <v>1.56254</v>
      </c>
      <c r="AM163" s="21">
        <f>+'[20]22'!$J$89/10^6</f>
        <v>2.0159858900000001</v>
      </c>
      <c r="AN163" s="21">
        <f>+'[20]22'!$K$89/10^6</f>
        <v>1.5819556000000001</v>
      </c>
      <c r="AO163" s="21">
        <f>+'[20]22'!$M$89/10^6</f>
        <v>1.5239806499999999</v>
      </c>
      <c r="AP163" s="21">
        <f>+'[20]22'!$N$89/10^6</f>
        <v>1.55834495</v>
      </c>
      <c r="AQ163" s="21">
        <f>+'[20]22'!$O$89/10^6</f>
        <v>1.5753040600000001</v>
      </c>
      <c r="AR163" s="21">
        <f>+'[20]22'!$Q$89/10^6</f>
        <v>1.55596131</v>
      </c>
      <c r="AS163" s="21">
        <f>+'[20]22'!$R$89/10^6</f>
        <v>1.58838598</v>
      </c>
      <c r="AT163" s="21">
        <f>+'[20]22'!$S$89/10^6</f>
        <v>1.57608207</v>
      </c>
      <c r="AU163" s="22">
        <f t="shared" si="15"/>
        <v>19.137788270000001</v>
      </c>
      <c r="AW163" s="10">
        <v>1014</v>
      </c>
      <c r="AX163" s="10" t="s">
        <v>23</v>
      </c>
      <c r="AY163" s="21">
        <f>+'[20]22'!$E$92/10^6</f>
        <v>0.97049268</v>
      </c>
      <c r="AZ163" s="21">
        <f>+'[20]22'!$F$92/10^6</f>
        <v>0.97610082000000009</v>
      </c>
      <c r="BA163" s="21">
        <f>+'[20]22'!$G$92/10^6</f>
        <v>0.97942639999999992</v>
      </c>
      <c r="BB163" s="21">
        <f>+'[20]22'!$I$92/10^6</f>
        <v>0.98940214000000004</v>
      </c>
      <c r="BC163" s="21">
        <f>+'[20]22'!$J$92/10^6</f>
        <v>0.9953609699999999</v>
      </c>
      <c r="BD163" s="21">
        <f>+'[20]22'!$K$92/10^6</f>
        <v>0.99848446000000002</v>
      </c>
      <c r="BE163" s="21">
        <f>+'[20]22'!$M$92/10^6</f>
        <v>1.00330641</v>
      </c>
      <c r="BF163" s="21">
        <f>+'[20]22'!$N$92/10^6</f>
        <v>1.0020553300000001</v>
      </c>
      <c r="BG163" s="21">
        <f>+'[20]22'!$O$92/10^6</f>
        <v>1.0083073200000001</v>
      </c>
      <c r="BH163" s="21">
        <f>+'[20]22'!$Q$92/10^6</f>
        <v>1.01994144</v>
      </c>
      <c r="BI163" s="21">
        <f>+'[20]22'!$R$92/10^6</f>
        <v>1.0330410800000001</v>
      </c>
      <c r="BJ163" s="21">
        <f>+'[20]22'!$S$92/10^6</f>
        <v>1.06895254</v>
      </c>
      <c r="BK163" s="22">
        <f t="shared" si="16"/>
        <v>12.044871590000001</v>
      </c>
      <c r="BM163" s="10">
        <v>1014</v>
      </c>
      <c r="BN163" s="10" t="s">
        <v>23</v>
      </c>
      <c r="BO163" s="21">
        <f t="shared" si="18"/>
        <v>15.51325241</v>
      </c>
      <c r="BP163" s="28">
        <f>+'[21]2M'!$Q$62/10^6</f>
        <v>31.316147280000003</v>
      </c>
      <c r="BQ163" s="28">
        <f>+'[21]3M'!$Q$62/10^6</f>
        <v>47.618824109999998</v>
      </c>
      <c r="BR163" s="28">
        <f>+'[21]4M'!$Q$62/10^6</f>
        <v>64.573441609999989</v>
      </c>
      <c r="BS163" s="28">
        <f>+'[21]5M'!$Q$62/10^6</f>
        <v>81.513974820000001</v>
      </c>
      <c r="BT163" s="28">
        <f>+'[21]6M'!$Q$62/10^6</f>
        <v>97.306075530000001</v>
      </c>
      <c r="BU163" s="28">
        <f>+'[21]7M'!$Q$62/10^6</f>
        <v>115.79231270000002</v>
      </c>
      <c r="BV163" s="28">
        <f>+'[21]8M'!$Q$62/10^6</f>
        <v>133.97128249000002</v>
      </c>
      <c r="BW163" s="28">
        <f>+'[21]9M'!$Q$62/10^6</f>
        <v>151.61041276000003</v>
      </c>
      <c r="BX163" s="28">
        <f>+'[21]10M'!$Q$62/10^6</f>
        <v>168.28720701999995</v>
      </c>
      <c r="BY163" s="28">
        <f>+'[21]11M'!$Q$62/10^6</f>
        <v>185.05727439999995</v>
      </c>
      <c r="BZ163" s="28">
        <f>+'[21]12M'!$Q$62/10^6</f>
        <v>201.89507904999999</v>
      </c>
    </row>
    <row r="164" spans="1:78" customFormat="1" x14ac:dyDescent="0.2">
      <c r="A164" s="10">
        <v>1015</v>
      </c>
      <c r="B164" s="10" t="s">
        <v>24</v>
      </c>
      <c r="C164" s="21">
        <f>+'[20]23'!$E$62/10^6</f>
        <v>1.7513557599999998</v>
      </c>
      <c r="D164" s="21">
        <f>+'[20]23'!$F$62/10^6</f>
        <v>1.79440826</v>
      </c>
      <c r="E164" s="21">
        <f>+'[20]23'!$G$62/10^6</f>
        <v>1.8883240299999999</v>
      </c>
      <c r="F164" s="21">
        <f>+'[20]23'!$I$62/10^6</f>
        <v>2.1038000700000001</v>
      </c>
      <c r="G164" s="21">
        <f>+'[20]23'!$J$62/10^6</f>
        <v>1.9313549999999999</v>
      </c>
      <c r="H164" s="21">
        <f>+'[20]23'!$K$62/10^6</f>
        <v>1.8106591599999999</v>
      </c>
      <c r="I164" s="21">
        <f>+'[20]23'!$M$62/10^6</f>
        <v>2.1769226100000005</v>
      </c>
      <c r="J164" s="21">
        <f>+'[20]23'!$N$62/10^6</f>
        <v>2.11561551</v>
      </c>
      <c r="K164" s="21">
        <f>+'[20]23'!$O$62/10^6</f>
        <v>1.91718257</v>
      </c>
      <c r="L164" s="21">
        <f>+'[20]23'!$Q$62/10^6</f>
        <v>1.9583297400000002</v>
      </c>
      <c r="M164" s="21">
        <f>+'[20]23'!$R$62/10^6</f>
        <v>1.9063229100000001</v>
      </c>
      <c r="N164" s="21">
        <f>+'[20]23'!$S$62/10^6</f>
        <v>1.8960684800000003</v>
      </c>
      <c r="O164" s="22">
        <f t="shared" si="17"/>
        <v>23.2503441</v>
      </c>
      <c r="P164" s="317"/>
      <c r="Q164" s="10">
        <v>1015</v>
      </c>
      <c r="R164" s="10" t="s">
        <v>24</v>
      </c>
      <c r="S164" s="21">
        <f>+'[20]23'!$E$64/10^6</f>
        <v>1.4650153899999998</v>
      </c>
      <c r="T164" s="21">
        <f>+'[20]23'!$F$64/10^6</f>
        <v>1.5083649800000001</v>
      </c>
      <c r="U164" s="21">
        <f>+'[20]23'!$G$64/10^6</f>
        <v>1.59820144</v>
      </c>
      <c r="V164" s="21">
        <f>+'[20]23'!$I$64/10^6</f>
        <v>1.8135237100000001</v>
      </c>
      <c r="W164" s="21">
        <f>+'[20]23'!$J$64/10^6</f>
        <v>1.64251232</v>
      </c>
      <c r="X164" s="21">
        <f>+'[20]23'!$K$64/10^6</f>
        <v>1.5209382</v>
      </c>
      <c r="Y164" s="21">
        <f>+'[20]23'!$M$64/10^6</f>
        <v>1.8847711200000001</v>
      </c>
      <c r="Z164" s="21">
        <f>+'[20]23'!$N$64/10^6</f>
        <v>1.8228710400000001</v>
      </c>
      <c r="AA164" s="21">
        <f>+'[20]23'!$O$64/10^6</f>
        <v>1.6252973900000001</v>
      </c>
      <c r="AB164" s="21">
        <f>+'[20]23'!$Q$64/10^6</f>
        <v>1.6654586900000001</v>
      </c>
      <c r="AC164" s="21">
        <f>+'[20]23'!$R$64/10^6</f>
        <v>1.6122485800000002</v>
      </c>
      <c r="AD164" s="21">
        <f>+'[20]23'!$S$64/10^6</f>
        <v>1.6014286600000001</v>
      </c>
      <c r="AE164" s="22">
        <f t="shared" si="14"/>
        <v>19.76063152</v>
      </c>
      <c r="AG164" s="10">
        <v>1015</v>
      </c>
      <c r="AH164" s="10" t="s">
        <v>24</v>
      </c>
      <c r="AI164" s="21">
        <f>+'[20]23'!$E$89/10^6</f>
        <v>0.19858999999999999</v>
      </c>
      <c r="AJ164" s="21">
        <f>+'[20]23'!$F$89/10^6</f>
        <v>0.19792999999999999</v>
      </c>
      <c r="AK164" s="21">
        <f>+'[20]23'!$G$89/10^6</f>
        <v>0.20201</v>
      </c>
      <c r="AL164" s="21">
        <f>+'[20]23'!$I$89/10^6</f>
        <v>0.20174</v>
      </c>
      <c r="AM164" s="21">
        <f>+'[20]23'!$J$89/10^6</f>
        <v>0.19982</v>
      </c>
      <c r="AN164" s="21">
        <f>+'[20]23'!$K$89/10^6</f>
        <v>0.19928999999999999</v>
      </c>
      <c r="AO164" s="21">
        <f>+'[20]23'!$M$89/10^6</f>
        <v>0.20179</v>
      </c>
      <c r="AP164" s="21">
        <f>+'[20]23'!$N$89/10^6</f>
        <v>0.20222000000000001</v>
      </c>
      <c r="AQ164" s="21">
        <f>+'[20]23'!$O$89/10^6</f>
        <v>0.20094000000000001</v>
      </c>
      <c r="AR164" s="21">
        <f>+'[20]23'!$Q$89/10^6</f>
        <v>0.20180999999999999</v>
      </c>
      <c r="AS164" s="21">
        <f>+'[20]23'!$R$89/10^6</f>
        <v>0.20250000000000001</v>
      </c>
      <c r="AT164" s="21">
        <f>+'[20]23'!$S$89/10^6</f>
        <v>0.20158000000000001</v>
      </c>
      <c r="AU164" s="22">
        <f t="shared" si="15"/>
        <v>2.4102200000000003</v>
      </c>
      <c r="AW164" s="10">
        <v>1015</v>
      </c>
      <c r="AX164" s="10" t="s">
        <v>24</v>
      </c>
      <c r="AY164" s="21">
        <f>+'[20]23'!$E$92/10^6</f>
        <v>8.7750369999999994E-2</v>
      </c>
      <c r="AZ164" s="21">
        <f>+'[20]23'!$F$92/10^6</f>
        <v>8.8113280000000002E-2</v>
      </c>
      <c r="BA164" s="21">
        <f>+'[20]23'!$G$92/10^6</f>
        <v>8.8112589999999991E-2</v>
      </c>
      <c r="BB164" s="21">
        <f>+'[20]23'!$I$92/10^6</f>
        <v>8.8536360000000008E-2</v>
      </c>
      <c r="BC164" s="21">
        <f>+'[20]23'!$J$92/10^6</f>
        <v>8.9022679999999993E-2</v>
      </c>
      <c r="BD164" s="21">
        <f>+'[20]23'!$K$92/10^6</f>
        <v>9.0430960000000005E-2</v>
      </c>
      <c r="BE164" s="21">
        <f>+'[20]23'!$M$92/10^6</f>
        <v>9.0361490000000003E-2</v>
      </c>
      <c r="BF164" s="21">
        <f>+'[20]23'!$N$92/10^6</f>
        <v>9.0524469999999996E-2</v>
      </c>
      <c r="BG164" s="21">
        <f>+'[20]23'!$O$92/10^6</f>
        <v>9.0945179999999987E-2</v>
      </c>
      <c r="BH164" s="21">
        <f>+'[20]23'!$Q$92/10^6</f>
        <v>9.1061049999999991E-2</v>
      </c>
      <c r="BI164" s="21">
        <f>+'[20]23'!$R$92/10^6</f>
        <v>9.1574329999999995E-2</v>
      </c>
      <c r="BJ164" s="21">
        <f>+'[20]23'!$S$92/10^6</f>
        <v>9.3059819999999988E-2</v>
      </c>
      <c r="BK164" s="22">
        <f t="shared" si="16"/>
        <v>1.0794925799999999</v>
      </c>
      <c r="BM164" s="10">
        <v>1015</v>
      </c>
      <c r="BN164" s="10" t="s">
        <v>24</v>
      </c>
      <c r="BO164" s="21">
        <f t="shared" si="18"/>
        <v>1.7513557599999998</v>
      </c>
      <c r="BP164" s="28">
        <f>+'[21]2M'!$R$62/10^6</f>
        <v>3.5457640199999996</v>
      </c>
      <c r="BQ164" s="28">
        <f>+'[21]3M'!$R$62/10^6</f>
        <v>5.4340880500000006</v>
      </c>
      <c r="BR164" s="28">
        <f>+'[21]4M'!$R$62/10^6</f>
        <v>7.5378881199999999</v>
      </c>
      <c r="BS164" s="28">
        <f>+'[21]5M'!$R$62/10^6</f>
        <v>9.4692431199999998</v>
      </c>
      <c r="BT164" s="28">
        <f>+'[21]6M'!$R$62/10^6</f>
        <v>11.279902280000002</v>
      </c>
      <c r="BU164" s="28">
        <f>+'[21]7M'!$R$62/10^6</f>
        <v>13.456824889999998</v>
      </c>
      <c r="BV164" s="28">
        <f>+'[21]8M'!$R$62/10^6</f>
        <v>15.572440400000001</v>
      </c>
      <c r="BW164" s="28">
        <f>+'[21]9M'!$R$62/10^6</f>
        <v>17.489622970000003</v>
      </c>
      <c r="BX164" s="28">
        <f>+'[21]10M'!$R$62/10^6</f>
        <v>19.447952709999999</v>
      </c>
      <c r="BY164" s="28">
        <f>+'[21]11M'!$R$62/10^6</f>
        <v>21.354275620000003</v>
      </c>
      <c r="BZ164" s="28">
        <f>+'[21]12M'!$R$62/10^6</f>
        <v>23.25034410000001</v>
      </c>
    </row>
    <row r="165" spans="1:78" customFormat="1" x14ac:dyDescent="0.2">
      <c r="A165" s="10">
        <v>1016</v>
      </c>
      <c r="B165" s="10" t="s">
        <v>25</v>
      </c>
      <c r="C165" s="21">
        <f>+'[20]24'!$E$62/10^6</f>
        <v>2.1996906999999997</v>
      </c>
      <c r="D165" s="21">
        <f>+'[20]24'!$F$62/10^6</f>
        <v>2.2275353500000006</v>
      </c>
      <c r="E165" s="21">
        <f>+'[20]24'!$G$62/10^6</f>
        <v>2.3144980199999998</v>
      </c>
      <c r="F165" s="21">
        <f>+'[20]24'!$I$62/10^6</f>
        <v>2.5262583900000002</v>
      </c>
      <c r="G165" s="21">
        <f>+'[20]24'!$J$62/10^6</f>
        <v>2.4423296699999999</v>
      </c>
      <c r="H165" s="21">
        <f>+'[20]24'!$K$62/10^6</f>
        <v>2.2703018699999999</v>
      </c>
      <c r="I165" s="21">
        <f>+'[20]24'!$M$62/10^6</f>
        <v>2.6072994300000003</v>
      </c>
      <c r="J165" s="21">
        <f>+'[20]24'!$N$62/10^6</f>
        <v>2.7394286199999995</v>
      </c>
      <c r="K165" s="21">
        <f>+'[20]24'!$O$62/10^6</f>
        <v>2.3894954299999998</v>
      </c>
      <c r="L165" s="21">
        <f>+'[20]24'!$Q$62/10^6</f>
        <v>2.3692741600000002</v>
      </c>
      <c r="M165" s="21">
        <f>+'[20]24'!$R$62/10^6</f>
        <v>2.3508847800000008</v>
      </c>
      <c r="N165" s="21">
        <f>+'[20]24'!$S$62/10^6</f>
        <v>2.2512760000000003</v>
      </c>
      <c r="O165" s="22">
        <f t="shared" si="17"/>
        <v>28.688272420000001</v>
      </c>
      <c r="P165" s="317"/>
      <c r="Q165" s="10">
        <v>1016</v>
      </c>
      <c r="R165" s="10" t="s">
        <v>25</v>
      </c>
      <c r="S165" s="21">
        <f>+'[20]24'!$E$64/10^6</f>
        <v>1.7843916499999997</v>
      </c>
      <c r="T165" s="21">
        <f>+'[20]24'!$F$64/10^6</f>
        <v>1.8189434400000002</v>
      </c>
      <c r="U165" s="21">
        <f>+'[20]24'!$G$64/10^6</f>
        <v>1.9049786000000002</v>
      </c>
      <c r="V165" s="21">
        <f>+'[20]24'!$I$64/10^6</f>
        <v>2.1166570600000001</v>
      </c>
      <c r="W165" s="21">
        <f>+'[20]24'!$J$64/10^6</f>
        <v>2.0261918399999996</v>
      </c>
      <c r="X165" s="21">
        <f>+'[20]24'!$K$64/10^6</f>
        <v>1.8523398799999999</v>
      </c>
      <c r="Y165" s="21">
        <f>+'[20]24'!$M$64/10^6</f>
        <v>2.1896695500000001</v>
      </c>
      <c r="Z165" s="21">
        <f>+'[20]24'!$N$64/10^6</f>
        <v>2.3170627199999996</v>
      </c>
      <c r="AA165" s="21">
        <f>+'[20]24'!$O$64/10^6</f>
        <v>1.9690738400000001</v>
      </c>
      <c r="AB165" s="21">
        <f>+'[20]24'!$Q$64/10^6</f>
        <v>1.9478436100000001</v>
      </c>
      <c r="AC165" s="21">
        <f>+'[20]24'!$R$64/10^6</f>
        <v>1.9290715600000004</v>
      </c>
      <c r="AD165" s="21">
        <f>+'[20]24'!$S$64/10^6</f>
        <v>1.82799153</v>
      </c>
      <c r="AE165" s="22">
        <f t="shared" si="14"/>
        <v>23.684215279999997</v>
      </c>
      <c r="AG165" s="10">
        <v>1016</v>
      </c>
      <c r="AH165" s="10" t="s">
        <v>25</v>
      </c>
      <c r="AI165" s="21">
        <f>+'[20]24'!$E$89/10^6</f>
        <v>0.30386616999999999</v>
      </c>
      <c r="AJ165" s="21">
        <f>+'[20]24'!$F$89/10^6</f>
        <v>0.29543000000000003</v>
      </c>
      <c r="AK165" s="21">
        <f>+'[20]24'!$G$89/10^6</f>
        <v>0.29613</v>
      </c>
      <c r="AL165" s="21">
        <f>+'[20]24'!$I$89/10^6</f>
        <v>0.29522999999999999</v>
      </c>
      <c r="AM165" s="21">
        <f>+'[20]24'!$J$89/10^6</f>
        <v>0.30015410999999997</v>
      </c>
      <c r="AN165" s="21">
        <f>+'[20]24'!$K$89/10^6</f>
        <v>0.29907</v>
      </c>
      <c r="AO165" s="21">
        <f>+'[20]24'!$M$89/10^6</f>
        <v>0.29751</v>
      </c>
      <c r="AP165" s="21">
        <f>+'[20]24'!$N$89/10^6</f>
        <v>0.30119410999999996</v>
      </c>
      <c r="AQ165" s="21">
        <f>+'[20]24'!$O$89/10^6</f>
        <v>0.29907</v>
      </c>
      <c r="AR165" s="21">
        <f>+'[20]24'!$Q$89/10^6</f>
        <v>0.30003000000000002</v>
      </c>
      <c r="AS165" s="21">
        <f>+'[20]24'!$R$89/10^6</f>
        <v>0.29993999999999998</v>
      </c>
      <c r="AT165" s="21">
        <f>+'[20]24'!$S$89/10^6</f>
        <v>0.30077999999999999</v>
      </c>
      <c r="AU165" s="22">
        <f t="shared" si="15"/>
        <v>3.58840439</v>
      </c>
      <c r="AW165" s="10">
        <v>1016</v>
      </c>
      <c r="AX165" s="10" t="s">
        <v>25</v>
      </c>
      <c r="AY165" s="21">
        <f>+'[20]24'!$E$92/10^6</f>
        <v>0.11143288000000003</v>
      </c>
      <c r="AZ165" s="21">
        <f>+'[20]24'!$F$92/10^6</f>
        <v>0.11316191</v>
      </c>
      <c r="BA165" s="21">
        <f>+'[20]24'!$G$92/10^6</f>
        <v>0.11338942000000003</v>
      </c>
      <c r="BB165" s="21">
        <f>+'[20]24'!$I$92/10^6</f>
        <v>0.11437133000000002</v>
      </c>
      <c r="BC165" s="21">
        <f>+'[20]24'!$J$92/10^6</f>
        <v>0.11598372</v>
      </c>
      <c r="BD165" s="21">
        <f>+'[20]24'!$K$92/10^6</f>
        <v>0.11889199</v>
      </c>
      <c r="BE165" s="21">
        <f>+'[20]24'!$M$92/10^6</f>
        <v>0.12011988</v>
      </c>
      <c r="BF165" s="21">
        <f>+'[20]24'!$N$92/10^6</f>
        <v>0.12117178999999999</v>
      </c>
      <c r="BG165" s="21">
        <f>+'[20]24'!$O$92/10^6</f>
        <v>0.12135159</v>
      </c>
      <c r="BH165" s="21">
        <f>+'[20]24'!$Q$92/10^6</f>
        <v>0.12140055000000001</v>
      </c>
      <c r="BI165" s="21">
        <f>+'[20]24'!$R$92/10^6</f>
        <v>0.12187322</v>
      </c>
      <c r="BJ165" s="21">
        <f>+'[20]24'!$S$92/10^6</f>
        <v>0.12250446999999999</v>
      </c>
      <c r="BK165" s="22">
        <f t="shared" si="16"/>
        <v>1.41565275</v>
      </c>
      <c r="BM165" s="10">
        <v>1016</v>
      </c>
      <c r="BN165" s="10" t="s">
        <v>25</v>
      </c>
      <c r="BO165" s="21">
        <f t="shared" si="18"/>
        <v>2.1996906999999997</v>
      </c>
      <c r="BP165" s="28">
        <f>+'[21]2M'!$S$62/10^6</f>
        <v>4.4272260499999998</v>
      </c>
      <c r="BQ165" s="28">
        <f>+'[21]3M'!$S$62/10^6</f>
        <v>6.7417240700000001</v>
      </c>
      <c r="BR165" s="28">
        <f>+'[21]4M'!$S$62/10^6</f>
        <v>9.2679824599999989</v>
      </c>
      <c r="BS165" s="28">
        <f>+'[21]5M'!$S$62/10^6</f>
        <v>11.71031213</v>
      </c>
      <c r="BT165" s="28">
        <f>+'[21]6M'!$S$62/10^6</f>
        <v>13.980613999999999</v>
      </c>
      <c r="BU165" s="28">
        <f>+'[21]7M'!$S$62/10^6</f>
        <v>16.587913429999997</v>
      </c>
      <c r="BV165" s="28">
        <f>+'[21]8M'!$S$62/10^6</f>
        <v>19.327342050000002</v>
      </c>
      <c r="BW165" s="28">
        <f>+'[21]9M'!$S$62/10^6</f>
        <v>21.716837479999999</v>
      </c>
      <c r="BX165" s="28">
        <f>+'[21]10M'!$S$62/10^6</f>
        <v>24.086111640000002</v>
      </c>
      <c r="BY165" s="28">
        <f>+'[21]11M'!$S$62/10^6</f>
        <v>26.436996420000003</v>
      </c>
      <c r="BZ165" s="28">
        <f>+'[21]12M'!$S$62/10^6</f>
        <v>28.688272420000001</v>
      </c>
    </row>
    <row r="166" spans="1:78" customFormat="1" x14ac:dyDescent="0.2">
      <c r="A166" s="10">
        <v>1017</v>
      </c>
      <c r="B166" s="10" t="s">
        <v>26</v>
      </c>
      <c r="C166" s="21">
        <f>+'[20]25'!$E$62/10^6</f>
        <v>4.5182410400000004</v>
      </c>
      <c r="D166" s="21">
        <f>+'[20]25'!$F$62/10^6</f>
        <v>4.7887753699999998</v>
      </c>
      <c r="E166" s="21">
        <f>+'[20]25'!$G$62/10^6</f>
        <v>4.83005175</v>
      </c>
      <c r="F166" s="21">
        <f>+'[20]25'!$I$62/10^6</f>
        <v>4.9306078700000002</v>
      </c>
      <c r="G166" s="21">
        <f>+'[20]25'!$J$62/10^6</f>
        <v>4.7912974799999999</v>
      </c>
      <c r="H166" s="21">
        <f>+'[20]25'!$K$62/10^6</f>
        <v>4.3801082500000001</v>
      </c>
      <c r="I166" s="21">
        <f>+'[20]25'!$M$62/10^6</f>
        <v>4.9715198400000009</v>
      </c>
      <c r="J166" s="21">
        <f>+'[20]25'!$N$62/10^6</f>
        <v>4.8604366699999986</v>
      </c>
      <c r="K166" s="21">
        <f>+'[20]25'!$O$62/10^6</f>
        <v>4.6369602400000005</v>
      </c>
      <c r="L166" s="21">
        <f>+'[20]25'!$Q$62/10^6</f>
        <v>4.7208577400000005</v>
      </c>
      <c r="M166" s="21">
        <f>+'[20]25'!$R$62/10^6</f>
        <v>4.7629261899999991</v>
      </c>
      <c r="N166" s="21">
        <f>+'[20]25'!$S$62/10^6</f>
        <v>4.6774552399999996</v>
      </c>
      <c r="O166" s="22">
        <f t="shared" si="17"/>
        <v>56.869237679999998</v>
      </c>
      <c r="P166" s="317"/>
      <c r="Q166" s="10">
        <v>1017</v>
      </c>
      <c r="R166" s="10" t="s">
        <v>26</v>
      </c>
      <c r="S166" s="21">
        <f>+'[20]25'!$E$64/10^6</f>
        <v>3.8779065700000004</v>
      </c>
      <c r="T166" s="21">
        <f>+'[20]25'!$F$64/10^6</f>
        <v>4.1299564499999999</v>
      </c>
      <c r="U166" s="21">
        <f>+'[20]25'!$G$64/10^6</f>
        <v>4.1787629800000001</v>
      </c>
      <c r="V166" s="21">
        <f>+'[20]25'!$I$64/10^6</f>
        <v>4.2728780999999998</v>
      </c>
      <c r="W166" s="21">
        <f>+'[20]25'!$J$64/10^6</f>
        <v>4.1405103699999994</v>
      </c>
      <c r="X166" s="21">
        <f>+'[20]25'!$K$64/10^6</f>
        <v>3.7170829499999996</v>
      </c>
      <c r="Y166" s="21">
        <f>+'[20]25'!$M$64/10^6</f>
        <v>4.3058187700000001</v>
      </c>
      <c r="Z166" s="21">
        <f>+'[20]25'!$N$64/10^6</f>
        <v>4.197157709999999</v>
      </c>
      <c r="AA166" s="21">
        <f>+'[20]25'!$O$64/10^6</f>
        <v>3.9761760500000003</v>
      </c>
      <c r="AB166" s="21">
        <f>+'[20]25'!$Q$64/10^6</f>
        <v>4.0581370799999998</v>
      </c>
      <c r="AC166" s="21">
        <f>+'[20]25'!$R$64/10^6</f>
        <v>4.0865868299999999</v>
      </c>
      <c r="AD166" s="21">
        <f>+'[20]25'!$S$64/10^6</f>
        <v>4.0193414599999997</v>
      </c>
      <c r="AE166" s="22">
        <f t="shared" si="14"/>
        <v>48.960315319999999</v>
      </c>
      <c r="AG166" s="10">
        <v>1017</v>
      </c>
      <c r="AH166" s="10" t="s">
        <v>26</v>
      </c>
      <c r="AI166" s="21">
        <f>+'[20]25'!$E$89/10^6</f>
        <v>0.45877000000000001</v>
      </c>
      <c r="AJ166" s="21">
        <f>+'[20]25'!$F$89/10^6</f>
        <v>0.47611523</v>
      </c>
      <c r="AK166" s="21">
        <f>+'[20]25'!$G$89/10^6</f>
        <v>0.46661000000000002</v>
      </c>
      <c r="AL166" s="21">
        <f>+'[20]25'!$I$89/10^6</f>
        <v>0.46818233000000004</v>
      </c>
      <c r="AM166" s="21">
        <f>+'[20]25'!$J$89/10^6</f>
        <v>0.45926644</v>
      </c>
      <c r="AN166" s="21">
        <f>+'[20]25'!$K$89/10^6</f>
        <v>0.47006410999999998</v>
      </c>
      <c r="AO166" s="21">
        <f>+'[20]25'!$M$89/10^6</f>
        <v>0.47220000000000001</v>
      </c>
      <c r="AP166" s="21">
        <f>+'[20]25'!$N$89/10^6</f>
        <v>0.46869</v>
      </c>
      <c r="AQ166" s="21">
        <f>+'[20]25'!$O$89/10^6</f>
        <v>0.46413410999999999</v>
      </c>
      <c r="AR166" s="21">
        <f>+'[20]25'!$Q$89/10^6</f>
        <v>0.46555000000000002</v>
      </c>
      <c r="AS166" s="21">
        <f>+'[20]25'!$R$89/10^6</f>
        <v>0.47783821999999998</v>
      </c>
      <c r="AT166" s="21">
        <f>+'[20]25'!$S$89/10^6</f>
        <v>0.45635999999999999</v>
      </c>
      <c r="AU166" s="22">
        <f t="shared" si="15"/>
        <v>5.6037804400000004</v>
      </c>
      <c r="AW166" s="10">
        <v>1017</v>
      </c>
      <c r="AX166" s="10" t="s">
        <v>26</v>
      </c>
      <c r="AY166" s="21">
        <f>+'[20]25'!$E$92/10^6</f>
        <v>0.18156447000000003</v>
      </c>
      <c r="AZ166" s="21">
        <f>+'[20]25'!$F$92/10^6</f>
        <v>0.18270369000000003</v>
      </c>
      <c r="BA166" s="21">
        <f>+'[20]25'!$G$92/10^6</f>
        <v>0.18467877000000002</v>
      </c>
      <c r="BB166" s="21">
        <f>+'[20]25'!$I$92/10^6</f>
        <v>0.18954744000000004</v>
      </c>
      <c r="BC166" s="21">
        <f>+'[20]25'!$J$92/10^6</f>
        <v>0.19152067000000003</v>
      </c>
      <c r="BD166" s="21">
        <f>+'[20]25'!$K$92/10^6</f>
        <v>0.19296119000000003</v>
      </c>
      <c r="BE166" s="21">
        <f>+'[20]25'!$M$92/10^6</f>
        <v>0.19350107</v>
      </c>
      <c r="BF166" s="21">
        <f>+'[20]25'!$N$92/10^6</f>
        <v>0.19458896000000003</v>
      </c>
      <c r="BG166" s="21">
        <f>+'[20]25'!$O$92/10^6</f>
        <v>0.19665007999999998</v>
      </c>
      <c r="BH166" s="21">
        <f>+'[20]25'!$Q$92/10^6</f>
        <v>0.19717065999999997</v>
      </c>
      <c r="BI166" s="21">
        <f>+'[20]25'!$R$92/10^6</f>
        <v>0.19850114000000002</v>
      </c>
      <c r="BJ166" s="21">
        <f>+'[20]25'!$S$92/10^6</f>
        <v>0.20175377999999997</v>
      </c>
      <c r="BK166" s="22">
        <f t="shared" si="16"/>
        <v>2.3051419200000001</v>
      </c>
      <c r="BM166" s="10">
        <v>1017</v>
      </c>
      <c r="BN166" s="10" t="s">
        <v>26</v>
      </c>
      <c r="BO166" s="21">
        <f t="shared" si="18"/>
        <v>4.5182410400000004</v>
      </c>
      <c r="BP166" s="28">
        <f>+'[21]2M'!$T$62/10^6</f>
        <v>9.307016410000001</v>
      </c>
      <c r="BQ166" s="28">
        <f>+'[21]3M'!$T$62/10^6</f>
        <v>14.137068159999998</v>
      </c>
      <c r="BR166" s="28">
        <f>+'[21]4M'!$T$62/10^6</f>
        <v>19.067676030000001</v>
      </c>
      <c r="BS166" s="28">
        <f>+'[21]5M'!$T$62/10^6</f>
        <v>23.858973509999998</v>
      </c>
      <c r="BT166" s="28">
        <f>+'[21]6M'!$T$62/10^6</f>
        <v>28.239081760000001</v>
      </c>
      <c r="BU166" s="28">
        <f>+'[21]7M'!$T$62/10^6</f>
        <v>33.210601599999997</v>
      </c>
      <c r="BV166" s="28">
        <f>+'[21]8M'!$T$62/10^6</f>
        <v>38.071038269999995</v>
      </c>
      <c r="BW166" s="28">
        <f>+'[21]9M'!$T$62/10^6</f>
        <v>42.707998509999989</v>
      </c>
      <c r="BX166" s="28">
        <f>+'[21]10M'!$T$62/10^6</f>
        <v>47.428856250000003</v>
      </c>
      <c r="BY166" s="28">
        <f>+'[21]11M'!$T$62/10^6</f>
        <v>52.191782439999997</v>
      </c>
      <c r="BZ166" s="28">
        <f>+'[21]12M'!$T$62/10^6</f>
        <v>56.869237680000005</v>
      </c>
    </row>
    <row r="167" spans="1:78" customFormat="1" x14ac:dyDescent="0.2">
      <c r="A167" s="10">
        <v>1018</v>
      </c>
      <c r="B167" s="10" t="s">
        <v>27</v>
      </c>
      <c r="C167" s="21">
        <f>+'[20]26'!$E$62/10^6</f>
        <v>1.7535583600000002</v>
      </c>
      <c r="D167" s="21">
        <f>+'[20]26'!$F$62/10^6</f>
        <v>1.7967766600000001</v>
      </c>
      <c r="E167" s="21">
        <f>+'[20]26'!$G$62/10^6</f>
        <v>1.87554569</v>
      </c>
      <c r="F167" s="21">
        <f>+'[20]26'!$I$62/10^6</f>
        <v>1.9680638599999998</v>
      </c>
      <c r="G167" s="21">
        <f>+'[20]26'!$J$62/10^6</f>
        <v>1.8633258100000001</v>
      </c>
      <c r="H167" s="21">
        <f>+'[20]26'!$K$62/10^6</f>
        <v>1.7073498299999998</v>
      </c>
      <c r="I167" s="21">
        <f>+'[20]26'!$M$62/10^6</f>
        <v>2.16499906</v>
      </c>
      <c r="J167" s="21">
        <f>+'[20]26'!$N$62/10^6</f>
        <v>2.0180229700000001</v>
      </c>
      <c r="K167" s="21">
        <f>+'[20]26'!$O$62/10^6</f>
        <v>1.89289353</v>
      </c>
      <c r="L167" s="21">
        <f>+'[20]26'!$Q$62/10^6</f>
        <v>1.8168518599999999</v>
      </c>
      <c r="M167" s="21">
        <f>+'[20]26'!$R$62/10^6</f>
        <v>1.84730974</v>
      </c>
      <c r="N167" s="21">
        <f>+'[20]26'!$S$62/10^6</f>
        <v>1.8019888500000001</v>
      </c>
      <c r="O167" s="22">
        <f t="shared" si="17"/>
        <v>22.506686220000002</v>
      </c>
      <c r="P167" s="317"/>
      <c r="Q167" s="10">
        <v>1018</v>
      </c>
      <c r="R167" s="10" t="s">
        <v>27</v>
      </c>
      <c r="S167" s="21">
        <f>+'[20]26'!$E$64/10^6</f>
        <v>1.49933136</v>
      </c>
      <c r="T167" s="21">
        <f>+'[20]26'!$F$64/10^6</f>
        <v>1.53370439</v>
      </c>
      <c r="U167" s="21">
        <f>+'[20]26'!$G$64/10^6</f>
        <v>1.6136152800000001</v>
      </c>
      <c r="V167" s="21">
        <f>+'[20]26'!$I$64/10^6</f>
        <v>1.7114115499999998</v>
      </c>
      <c r="W167" s="21">
        <f>+'[20]26'!$J$64/10^6</f>
        <v>1.6019399599999999</v>
      </c>
      <c r="X167" s="21">
        <f>+'[20]26'!$K$64/10^6</f>
        <v>1.4487745499999998</v>
      </c>
      <c r="Y167" s="21">
        <f>+'[20]26'!$M$64/10^6</f>
        <v>1.9070228599999999</v>
      </c>
      <c r="Z167" s="21">
        <f>+'[20]26'!$N$64/10^6</f>
        <v>1.7586497299999999</v>
      </c>
      <c r="AA167" s="21">
        <f>+'[20]26'!$O$64/10^6</f>
        <v>1.6317455700000001</v>
      </c>
      <c r="AB167" s="21">
        <f>+'[20]26'!$Q$64/10^6</f>
        <v>1.54835769</v>
      </c>
      <c r="AC167" s="21">
        <f>+'[20]26'!$R$64/10^6</f>
        <v>1.5844076499999999</v>
      </c>
      <c r="AD167" s="21">
        <f>+'[20]26'!$S$64/10^6</f>
        <v>1.5376787299999999</v>
      </c>
      <c r="AE167" s="22">
        <f t="shared" si="14"/>
        <v>19.376639319999999</v>
      </c>
      <c r="AG167" s="10">
        <v>1018</v>
      </c>
      <c r="AH167" s="10" t="s">
        <v>27</v>
      </c>
      <c r="AI167" s="21">
        <f>+'[20]26'!$E$89/10^6</f>
        <v>0.20227000000000001</v>
      </c>
      <c r="AJ167" s="21">
        <f>+'[20]26'!$F$89/10^6</f>
        <v>0.21073308999999998</v>
      </c>
      <c r="AK167" s="21">
        <f>+'[20]26'!$G$89/10^6</f>
        <v>0.20832000000000001</v>
      </c>
      <c r="AL167" s="21">
        <f>+'[20]26'!$I$89/10^6</f>
        <v>0.20283999999999999</v>
      </c>
      <c r="AM167" s="21">
        <f>+'[20]26'!$J$89/10^6</f>
        <v>0.20447000000000001</v>
      </c>
      <c r="AN167" s="21">
        <f>+'[20]26'!$K$89/10^6</f>
        <v>0.20291999999999999</v>
      </c>
      <c r="AO167" s="21">
        <f>+'[20]26'!$M$89/10^6</f>
        <v>0.20199</v>
      </c>
      <c r="AP167" s="21">
        <f>+'[20]26'!$N$89/10^6</f>
        <v>0.20286999999999999</v>
      </c>
      <c r="AQ167" s="21">
        <f>+'[20]26'!$O$89/10^6</f>
        <v>0.20441999999999999</v>
      </c>
      <c r="AR167" s="21">
        <f>+'[20]26'!$Q$89/10^6</f>
        <v>0.21186720000000001</v>
      </c>
      <c r="AS167" s="21">
        <f>+'[20]26'!$R$89/10^6</f>
        <v>0.20566000000000001</v>
      </c>
      <c r="AT167" s="21">
        <f>+'[20]26'!$S$89/10^6</f>
        <v>0.20705860000000001</v>
      </c>
      <c r="AU167" s="22">
        <f t="shared" si="15"/>
        <v>2.46541889</v>
      </c>
      <c r="AW167" s="10">
        <v>1018</v>
      </c>
      <c r="AX167" s="10" t="s">
        <v>27</v>
      </c>
      <c r="AY167" s="21">
        <f>+'[20]26'!$E$92/10^6</f>
        <v>5.1957000000000003E-2</v>
      </c>
      <c r="AZ167" s="21">
        <f>+'[20]26'!$F$92/10^6</f>
        <v>5.2339179999999992E-2</v>
      </c>
      <c r="BA167" s="21">
        <f>+'[20]26'!$G$92/10^6</f>
        <v>5.3610410000000004E-2</v>
      </c>
      <c r="BB167" s="21">
        <f>+'[20]26'!$I$92/10^6</f>
        <v>5.3812309999999988E-2</v>
      </c>
      <c r="BC167" s="21">
        <f>+'[20]26'!$J$92/10^6</f>
        <v>5.6915849999999997E-2</v>
      </c>
      <c r="BD167" s="21">
        <f>+'[20]26'!$K$92/10^6</f>
        <v>5.5655280000000001E-2</v>
      </c>
      <c r="BE167" s="21">
        <f>+'[20]26'!$M$92/10^6</f>
        <v>5.5986200000000007E-2</v>
      </c>
      <c r="BF167" s="21">
        <f>+'[20]26'!$N$92/10^6</f>
        <v>5.6503239999999996E-2</v>
      </c>
      <c r="BG167" s="21">
        <f>+'[20]26'!$O$92/10^6</f>
        <v>5.6727960000000001E-2</v>
      </c>
      <c r="BH167" s="21">
        <f>+'[20]26'!$Q$92/10^6</f>
        <v>5.6626969999999992E-2</v>
      </c>
      <c r="BI167" s="21">
        <f>+'[20]26'!$R$92/10^6</f>
        <v>5.7242089999999995E-2</v>
      </c>
      <c r="BJ167" s="21">
        <f>+'[20]26'!$S$92/10^6</f>
        <v>5.725152E-2</v>
      </c>
      <c r="BK167" s="22">
        <f t="shared" si="16"/>
        <v>0.66462801000000005</v>
      </c>
      <c r="BM167" s="10">
        <v>1018</v>
      </c>
      <c r="BN167" s="10" t="s">
        <v>27</v>
      </c>
      <c r="BO167" s="21">
        <f t="shared" si="18"/>
        <v>1.7535583600000002</v>
      </c>
      <c r="BP167" s="28">
        <f>+'[21]2M'!$U$62/10^6</f>
        <v>3.5503350199999999</v>
      </c>
      <c r="BQ167" s="28">
        <f>+'[21]3M'!$U$62/10^6</f>
        <v>5.4258807100000013</v>
      </c>
      <c r="BR167" s="28">
        <f>+'[21]4M'!$U$62/10^6</f>
        <v>7.3939445700000004</v>
      </c>
      <c r="BS167" s="28">
        <f>+'[21]5M'!$U$62/10^6</f>
        <v>9.2572703800000014</v>
      </c>
      <c r="BT167" s="28">
        <f>+'[21]6M'!$U$62/10^6</f>
        <v>10.96462021</v>
      </c>
      <c r="BU167" s="28">
        <f>+'[21]7M'!$U$62/10^6</f>
        <v>13.129619270000003</v>
      </c>
      <c r="BV167" s="28">
        <f>+'[21]8M'!$U$62/10^6</f>
        <v>15.14764224</v>
      </c>
      <c r="BW167" s="28">
        <f>+'[21]9M'!$U$62/10^6</f>
        <v>17.040535769999998</v>
      </c>
      <c r="BX167" s="28">
        <f>+'[21]10M'!$U$62/10^6</f>
        <v>18.857387629999998</v>
      </c>
      <c r="BY167" s="28">
        <f>+'[21]11M'!$U$62/10^6</f>
        <v>20.704697370000002</v>
      </c>
      <c r="BZ167" s="28">
        <f>+'[21]12M'!$U$62/10^6</f>
        <v>22.506686219999999</v>
      </c>
    </row>
    <row r="168" spans="1:78" customFormat="1" x14ac:dyDescent="0.2">
      <c r="A168" s="10">
        <v>1019</v>
      </c>
      <c r="B168" s="10" t="s">
        <v>28</v>
      </c>
      <c r="C168" s="21">
        <f>+'[20]27'!$E$62/10^6</f>
        <v>1.1177186799999999</v>
      </c>
      <c r="D168" s="21">
        <f>+'[20]27'!$F$62/10^6</f>
        <v>1.0687401400000001</v>
      </c>
      <c r="E168" s="21">
        <f>+'[20]27'!$G$62/10^6</f>
        <v>1.1555081100000002</v>
      </c>
      <c r="F168" s="21">
        <f>+'[20]27'!$I$62/10^6</f>
        <v>1.21874222</v>
      </c>
      <c r="G168" s="21">
        <f>+'[20]27'!$J$62/10^6</f>
        <v>1.1747210100000003</v>
      </c>
      <c r="H168" s="21">
        <f>+'[20]27'!$K$62/10^6</f>
        <v>1.0982911999999998</v>
      </c>
      <c r="I168" s="21">
        <f>+'[20]27'!$M$62/10^6</f>
        <v>1.2156404299999999</v>
      </c>
      <c r="J168" s="21">
        <f>+'[20]27'!$N$62/10^6</f>
        <v>1.1485472999999997</v>
      </c>
      <c r="K168" s="21">
        <f>+'[20]27'!$O$62/10^6</f>
        <v>1.1898101299999999</v>
      </c>
      <c r="L168" s="21">
        <f>+'[20]27'!$Q$62/10^6</f>
        <v>1.16714257</v>
      </c>
      <c r="M168" s="21">
        <f>+'[20]27'!$R$62/10^6</f>
        <v>1.1293092999999998</v>
      </c>
      <c r="N168" s="21">
        <f>+'[20]27'!$S$62/10^6</f>
        <v>1.10026807</v>
      </c>
      <c r="O168" s="22">
        <f t="shared" si="17"/>
        <v>13.784439159999998</v>
      </c>
      <c r="P168" s="317"/>
      <c r="Q168" s="10">
        <v>1019</v>
      </c>
      <c r="R168" s="10" t="s">
        <v>28</v>
      </c>
      <c r="S168" s="21">
        <f>+'[20]27'!$E$64/10^6</f>
        <v>0.96261048000000005</v>
      </c>
      <c r="T168" s="21">
        <f>+'[20]27'!$F$64/10^6</f>
        <v>0.91422706000000009</v>
      </c>
      <c r="U168" s="21">
        <f>+'[20]27'!$G$64/10^6</f>
        <v>1.0009093200000001</v>
      </c>
      <c r="V168" s="21">
        <f>+'[20]27'!$I$64/10^6</f>
        <v>1.0552787699999999</v>
      </c>
      <c r="W168" s="21">
        <f>+'[20]27'!$J$64/10^6</f>
        <v>1.0188640100000002</v>
      </c>
      <c r="X168" s="21">
        <f>+'[20]27'!$K$64/10^6</f>
        <v>0.94233656999999993</v>
      </c>
      <c r="Y168" s="21">
        <f>+'[20]27'!$M$64/10^6</f>
        <v>1.05200798</v>
      </c>
      <c r="Z168" s="21">
        <f>+'[20]27'!$N$64/10^6</f>
        <v>0.98992512999999993</v>
      </c>
      <c r="AA168" s="21">
        <f>+'[20]27'!$O$64/10^6</f>
        <v>1.0285202499999999</v>
      </c>
      <c r="AB168" s="21">
        <f>+'[20]27'!$Q$64/10^6</f>
        <v>1.00818366</v>
      </c>
      <c r="AC168" s="21">
        <f>+'[20]27'!$R$64/10^6</f>
        <v>0.96889161999999984</v>
      </c>
      <c r="AD168" s="21">
        <f>+'[20]27'!$S$64/10^6</f>
        <v>0.93125981000000002</v>
      </c>
      <c r="AE168" s="22">
        <f t="shared" si="14"/>
        <v>11.873014660000001</v>
      </c>
      <c r="AG168" s="10">
        <v>1019</v>
      </c>
      <c r="AH168" s="10" t="s">
        <v>28</v>
      </c>
      <c r="AI168" s="21">
        <f>+'[20]27'!$E$89/10^6</f>
        <v>0.12703</v>
      </c>
      <c r="AJ168" s="21">
        <f>+'[20]27'!$F$89/10^6</f>
        <v>0.12623999999999999</v>
      </c>
      <c r="AK168" s="21">
        <f>+'[20]27'!$G$89/10^6</f>
        <v>0.12634999999999999</v>
      </c>
      <c r="AL168" s="21">
        <f>+'[20]27'!$I$89/10^6</f>
        <v>0.13506799999999999</v>
      </c>
      <c r="AM168" s="21">
        <f>+'[20]27'!$J$89/10^6</f>
        <v>0.12725</v>
      </c>
      <c r="AN168" s="21">
        <f>+'[20]27'!$K$89/10^6</f>
        <v>0.12654000000000001</v>
      </c>
      <c r="AO168" s="21">
        <f>+'[20]27'!$M$89/10^6</f>
        <v>0.13391092999999998</v>
      </c>
      <c r="AP168" s="21">
        <f>+'[20]27'!$N$89/10^6</f>
        <v>0.12858</v>
      </c>
      <c r="AQ168" s="21">
        <f>+'[20]27'!$O$89/10^6</f>
        <v>0.13074859999999999</v>
      </c>
      <c r="AR168" s="21">
        <f>+'[20]27'!$Q$89/10^6</f>
        <v>0.12845999999999999</v>
      </c>
      <c r="AS168" s="21">
        <f>+'[20]27'!$R$89/10^6</f>
        <v>0.12995999999999999</v>
      </c>
      <c r="AT168" s="21">
        <f>+'[20]27'!$S$89/10^6</f>
        <v>0.13845064999999998</v>
      </c>
      <c r="AU168" s="22">
        <f t="shared" si="15"/>
        <v>1.5585881799999999</v>
      </c>
      <c r="AW168" s="10">
        <v>1019</v>
      </c>
      <c r="AX168" s="10" t="s">
        <v>28</v>
      </c>
      <c r="AY168" s="21">
        <f>+'[20]27'!$E$92/10^6</f>
        <v>2.8078200000000001E-2</v>
      </c>
      <c r="AZ168" s="21">
        <f>+'[20]27'!$F$92/10^6</f>
        <v>2.8273079999999999E-2</v>
      </c>
      <c r="BA168" s="21">
        <f>+'[20]27'!$G$92/10^6</f>
        <v>2.8248789999999996E-2</v>
      </c>
      <c r="BB168" s="21">
        <f>+'[20]27'!$I$92/10^6</f>
        <v>2.8395449999999999E-2</v>
      </c>
      <c r="BC168" s="21">
        <f>+'[20]27'!$J$92/10^6</f>
        <v>2.8606999999999997E-2</v>
      </c>
      <c r="BD168" s="21">
        <f>+'[20]27'!$K$92/10^6</f>
        <v>2.9414630000000001E-2</v>
      </c>
      <c r="BE168" s="21">
        <f>+'[20]27'!$M$92/10^6</f>
        <v>2.9721520000000001E-2</v>
      </c>
      <c r="BF168" s="21">
        <f>+'[20]27'!$N$92/10^6</f>
        <v>3.004217E-2</v>
      </c>
      <c r="BG168" s="21">
        <f>+'[20]27'!$O$92/10^6</f>
        <v>3.0541280000000004E-2</v>
      </c>
      <c r="BH168" s="21">
        <f>+'[20]27'!$Q$92/10^6</f>
        <v>3.0498909999999997E-2</v>
      </c>
      <c r="BI168" s="21">
        <f>+'[20]27'!$R$92/10^6</f>
        <v>3.0457680000000001E-2</v>
      </c>
      <c r="BJ168" s="21">
        <f>+'[20]27'!$S$92/10^6</f>
        <v>3.0557609999999999E-2</v>
      </c>
      <c r="BK168" s="22">
        <f t="shared" si="16"/>
        <v>0.35283631999999998</v>
      </c>
      <c r="BM168" s="10">
        <v>1019</v>
      </c>
      <c r="BN168" s="10" t="s">
        <v>28</v>
      </c>
      <c r="BO168" s="21">
        <f t="shared" si="18"/>
        <v>1.1177186799999999</v>
      </c>
      <c r="BP168" s="28">
        <f>+'[21]2M'!$V$62/10^6</f>
        <v>2.1864588199999999</v>
      </c>
      <c r="BQ168" s="28">
        <f>+'[21]3M'!$V$62/10^6</f>
        <v>3.3419669299999999</v>
      </c>
      <c r="BR168" s="28">
        <f>+'[21]4M'!$V$62/10^6</f>
        <v>4.5607091499999983</v>
      </c>
      <c r="BS168" s="28">
        <f>+'[21]5M'!$V$62/10^6</f>
        <v>5.7354301599999991</v>
      </c>
      <c r="BT168" s="28">
        <f>+'[21]6M'!$V$62/10^6</f>
        <v>6.8337213600000002</v>
      </c>
      <c r="BU168" s="28">
        <f>+'[21]7M'!$V$62/10^6</f>
        <v>8.0493617900000007</v>
      </c>
      <c r="BV168" s="28">
        <f>+'[21]8M'!$V$62/10^6</f>
        <v>9.1979090899999996</v>
      </c>
      <c r="BW168" s="28">
        <f>+'[21]9M'!$V$62/10^6</f>
        <v>10.387719220000001</v>
      </c>
      <c r="BX168" s="28">
        <f>+'[21]10M'!$V$62/10^6</f>
        <v>11.55486179</v>
      </c>
      <c r="BY168" s="28">
        <f>+'[21]11M'!$V$62/10^6</f>
        <v>12.68417109</v>
      </c>
      <c r="BZ168" s="28">
        <f>+'[21]12M'!$V$62/10^6</f>
        <v>13.784439160000002</v>
      </c>
    </row>
    <row r="169" spans="1:78" customFormat="1" x14ac:dyDescent="0.2">
      <c r="A169" s="10">
        <v>1020</v>
      </c>
      <c r="B169" s="10" t="s">
        <v>29</v>
      </c>
      <c r="C169" s="21">
        <f>+'[20]28'!$E$62/10^6</f>
        <v>10.715428850000002</v>
      </c>
      <c r="D169" s="21">
        <f>+'[20]28'!$F$62/10^6</f>
        <v>6.6401071299999996</v>
      </c>
      <c r="E169" s="21">
        <f>+'[20]28'!$G$62/10^6</f>
        <v>6.6657369100000006</v>
      </c>
      <c r="F169" s="21">
        <f>+'[20]28'!$I$62/10^6</f>
        <v>7.0951075599999998</v>
      </c>
      <c r="G169" s="21">
        <f>+'[20]28'!$J$62/10^6</f>
        <v>9.6942023299999995</v>
      </c>
      <c r="H169" s="21">
        <f>+'[20]28'!$K$62/10^6</f>
        <v>6.3260796000000017</v>
      </c>
      <c r="I169" s="21">
        <f>+'[20]28'!$M$62/10^6</f>
        <v>6.9179849599999992</v>
      </c>
      <c r="J169" s="21">
        <f>+'[20]28'!$N$62/10^6</f>
        <v>6.6794389700000005</v>
      </c>
      <c r="K169" s="21">
        <f>+'[20]28'!$O$62/10^6</f>
        <v>6.8651502400000002</v>
      </c>
      <c r="L169" s="21">
        <f>+'[20]28'!$Q$62/10^6</f>
        <v>6.8519406899999993</v>
      </c>
      <c r="M169" s="21">
        <f>+'[20]28'!$R$62/10^6</f>
        <v>6.8430041699999995</v>
      </c>
      <c r="N169" s="21">
        <f>+'[20]28'!$S$62/10^6</f>
        <v>6.8555190199999991</v>
      </c>
      <c r="O169" s="22">
        <f t="shared" si="17"/>
        <v>88.149700429999996</v>
      </c>
      <c r="P169" s="317"/>
      <c r="Q169" s="10">
        <v>1020</v>
      </c>
      <c r="R169" s="10" t="s">
        <v>29</v>
      </c>
      <c r="S169" s="21">
        <f>+'[20]28'!$E$64/10^6</f>
        <v>5.4911889399999998</v>
      </c>
      <c r="T169" s="21">
        <f>+'[20]28'!$F$64/10^6</f>
        <v>5.7891323899999998</v>
      </c>
      <c r="U169" s="21">
        <f>+'[20]28'!$G$64/10^6</f>
        <v>5.8284617499999998</v>
      </c>
      <c r="V169" s="21">
        <f>+'[20]28'!$I$64/10^6</f>
        <v>6.2636998699999991</v>
      </c>
      <c r="W169" s="21">
        <f>+'[20]28'!$J$64/10^6</f>
        <v>5.8988807899999998</v>
      </c>
      <c r="X169" s="21">
        <f>+'[20]28'!$K$64/10^6</f>
        <v>5.4823182000000008</v>
      </c>
      <c r="Y169" s="21">
        <f>+'[20]28'!$M$64/10^6</f>
        <v>6.0741839599999992</v>
      </c>
      <c r="Z169" s="21">
        <f>+'[20]28'!$N$64/10^6</f>
        <v>5.8208011600000003</v>
      </c>
      <c r="AA169" s="21">
        <f>+'[20]28'!$O$64/10^6</f>
        <v>6.0037939000000007</v>
      </c>
      <c r="AB169" s="21">
        <f>+'[20]28'!$Q$64/10^6</f>
        <v>6.0110615199999993</v>
      </c>
      <c r="AC169" s="21">
        <f>+'[20]28'!$R$64/10^6</f>
        <v>5.99626488</v>
      </c>
      <c r="AD169" s="21">
        <f>+'[20]28'!$S$64/10^6</f>
        <v>6.0102697099999993</v>
      </c>
      <c r="AE169" s="22">
        <f t="shared" si="14"/>
        <v>70.670057069999999</v>
      </c>
      <c r="AG169" s="10">
        <v>1020</v>
      </c>
      <c r="AH169" s="10" t="s">
        <v>29</v>
      </c>
      <c r="AI169" s="21">
        <f>+'[20]28'!$E$89/10^6</f>
        <v>4.9972261100000006</v>
      </c>
      <c r="AJ169" s="21">
        <f>+'[20]28'!$F$89/10^6</f>
        <v>0.62001419999999996</v>
      </c>
      <c r="AK169" s="21">
        <f>+'[20]28'!$G$89/10^6</f>
        <v>0.60526261999999997</v>
      </c>
      <c r="AL169" s="21">
        <f>+'[20]28'!$I$89/10^6</f>
        <v>0.59726411000000001</v>
      </c>
      <c r="AM169" s="21">
        <f>+'[20]28'!$J$89/10^6</f>
        <v>3.5602073599999997</v>
      </c>
      <c r="AN169" s="21">
        <f>+'[20]28'!$K$89/10^6</f>
        <v>0.60601998999999995</v>
      </c>
      <c r="AO169" s="21">
        <f>+'[20]28'!$M$89/10^6</f>
        <v>0.60655859999999995</v>
      </c>
      <c r="AP169" s="21">
        <f>+'[20]28'!$N$89/10^6</f>
        <v>0.62019961000000001</v>
      </c>
      <c r="AQ169" s="21">
        <f>+'[20]28'!$O$89/10^6</f>
        <v>0.6216083200000001</v>
      </c>
      <c r="AR169" s="21">
        <f>+'[20]28'!$Q$89/10^6</f>
        <v>0.60028083999999993</v>
      </c>
      <c r="AS169" s="21">
        <f>+'[20]28'!$R$89/10^6</f>
        <v>0.60501485999999993</v>
      </c>
      <c r="AT169" s="21">
        <f>+'[20]28'!$S$89/10^6</f>
        <v>0.60090290000000002</v>
      </c>
      <c r="AU169" s="22">
        <f t="shared" si="15"/>
        <v>14.640559520000002</v>
      </c>
      <c r="AW169" s="10">
        <v>1020</v>
      </c>
      <c r="AX169" s="10" t="s">
        <v>29</v>
      </c>
      <c r="AY169" s="21">
        <f>+'[20]28'!$E$92/10^6</f>
        <v>0.22701379999999996</v>
      </c>
      <c r="AZ169" s="21">
        <f>+'[20]28'!$F$92/10^6</f>
        <v>0.23096053999999994</v>
      </c>
      <c r="BA169" s="21">
        <f>+'[20]28'!$G$92/10^6</f>
        <v>0.23201253999999999</v>
      </c>
      <c r="BB169" s="21">
        <f>+'[20]28'!$I$92/10^6</f>
        <v>0.23414357999999996</v>
      </c>
      <c r="BC169" s="21">
        <f>+'[20]28'!$J$92/10^6</f>
        <v>0.23511418000000001</v>
      </c>
      <c r="BD169" s="21">
        <f>+'[20]28'!$K$92/10^6</f>
        <v>0.23774140999999999</v>
      </c>
      <c r="BE169" s="21">
        <f>+'[20]28'!$M$92/10^6</f>
        <v>0.23724239999999996</v>
      </c>
      <c r="BF169" s="21">
        <f>+'[20]28'!$N$92/10^6</f>
        <v>0.23843819999999999</v>
      </c>
      <c r="BG169" s="21">
        <f>+'[20]28'!$O$92/10^6</f>
        <v>0.23974801999999995</v>
      </c>
      <c r="BH169" s="21">
        <f>+'[20]28'!$Q$92/10^6</f>
        <v>0.24059832999999997</v>
      </c>
      <c r="BI169" s="21">
        <f>+'[20]28'!$R$92/10^6</f>
        <v>0.24172442999999996</v>
      </c>
      <c r="BJ169" s="21">
        <f>+'[20]28'!$S$92/10^6</f>
        <v>0.24434640999999999</v>
      </c>
      <c r="BK169" s="22">
        <f t="shared" si="16"/>
        <v>2.8390838399999998</v>
      </c>
      <c r="BM169" s="10">
        <v>1020</v>
      </c>
      <c r="BN169" s="10" t="s">
        <v>29</v>
      </c>
      <c r="BO169" s="21">
        <f t="shared" si="18"/>
        <v>10.715428850000002</v>
      </c>
      <c r="BP169" s="28">
        <f>+'[21]2M'!$W$62/10^6</f>
        <v>17.355535979999999</v>
      </c>
      <c r="BQ169" s="28">
        <f>+'[21]3M'!$W$62/10^6</f>
        <v>24.021272889999995</v>
      </c>
      <c r="BR169" s="28">
        <f>+'[21]4M'!$W$62/10^6</f>
        <v>31.116380450000005</v>
      </c>
      <c r="BS169" s="28">
        <f>+'[21]5M'!$W$62/10^6</f>
        <v>40.810582780000004</v>
      </c>
      <c r="BT169" s="28">
        <f>+'[21]6M'!$W$62/10^6</f>
        <v>47.136662379999997</v>
      </c>
      <c r="BU169" s="28">
        <f>+'[21]7M'!$W$62/10^6</f>
        <v>54.05464734000001</v>
      </c>
      <c r="BV169" s="28">
        <f>+'[21]8M'!$W$62/10^6</f>
        <v>60.734086310000002</v>
      </c>
      <c r="BW169" s="28">
        <f>+'[21]9M'!$W$62/10^6</f>
        <v>67.599236550000015</v>
      </c>
      <c r="BX169" s="28">
        <f>+'[21]10M'!$W$62/10^6</f>
        <v>74.451177240000007</v>
      </c>
      <c r="BY169" s="28">
        <f>+'[21]11M'!$W$62/10^6</f>
        <v>81.294181410000007</v>
      </c>
      <c r="BZ169" s="28">
        <f>+'[21]12M'!$W$62/10^6</f>
        <v>88.149700429999996</v>
      </c>
    </row>
    <row r="170" spans="1:78" customFormat="1" x14ac:dyDescent="0.2">
      <c r="A170" s="10">
        <v>1021</v>
      </c>
      <c r="B170" s="10" t="s">
        <v>30</v>
      </c>
      <c r="C170" s="21">
        <f>+'[20]29'!$E$62/10^6</f>
        <v>2.0185137499999999</v>
      </c>
      <c r="D170" s="21">
        <f>+'[20]29'!$F$62/10^6</f>
        <v>2.1208665700000005</v>
      </c>
      <c r="E170" s="21">
        <f>+'[20]29'!$G$62/10^6</f>
        <v>2.11351281</v>
      </c>
      <c r="F170" s="21">
        <f>+'[20]29'!$I$62/10^6</f>
        <v>2.26225027</v>
      </c>
      <c r="G170" s="21">
        <f>+'[20]29'!$J$62/10^6</f>
        <v>2.0409125300000004</v>
      </c>
      <c r="H170" s="21">
        <f>+'[20]29'!$K$62/10^6</f>
        <v>1.84084695</v>
      </c>
      <c r="I170" s="21">
        <f>+'[20]29'!$M$62/10^6</f>
        <v>1.9499310899999998</v>
      </c>
      <c r="J170" s="21">
        <f>+'[20]29'!$N$62/10^6</f>
        <v>1.9965906499999999</v>
      </c>
      <c r="K170" s="21">
        <f>+'[20]29'!$O$62/10^6</f>
        <v>1.9690727199999998</v>
      </c>
      <c r="L170" s="21">
        <f>+'[20]29'!$Q$62/10^6</f>
        <v>2.0469473499999999</v>
      </c>
      <c r="M170" s="21">
        <f>+'[20]29'!$R$62/10^6</f>
        <v>1.9625642500000002</v>
      </c>
      <c r="N170" s="21">
        <f>+'[20]29'!$S$62/10^6</f>
        <v>2.0027649799999998</v>
      </c>
      <c r="O170" s="22">
        <f t="shared" si="17"/>
        <v>24.324773919999998</v>
      </c>
      <c r="P170" s="317"/>
      <c r="Q170" s="10">
        <v>1021</v>
      </c>
      <c r="R170" s="10" t="s">
        <v>30</v>
      </c>
      <c r="S170" s="21">
        <f>+'[20]29'!$E$64/10^6</f>
        <v>1.75846733</v>
      </c>
      <c r="T170" s="21">
        <f>+'[20]29'!$F$64/10^6</f>
        <v>1.8506499699999999</v>
      </c>
      <c r="U170" s="21">
        <f>+'[20]29'!$G$64/10^6</f>
        <v>1.8511146199999999</v>
      </c>
      <c r="V170" s="21">
        <f>+'[20]29'!$I$64/10^6</f>
        <v>1.9932924300000001</v>
      </c>
      <c r="W170" s="21">
        <f>+'[20]29'!$J$64/10^6</f>
        <v>1.7749577200000002</v>
      </c>
      <c r="X170" s="21">
        <f>+'[20]29'!$K$64/10^6</f>
        <v>1.57176911</v>
      </c>
      <c r="Y170" s="21">
        <f>+'[20]29'!$M$64/10^6</f>
        <v>1.6877235599999998</v>
      </c>
      <c r="Z170" s="21">
        <f>+'[20]29'!$N$64/10^6</f>
        <v>1.7196501899999999</v>
      </c>
      <c r="AA170" s="21">
        <f>+'[20]29'!$O$64/10^6</f>
        <v>1.6947495499999998</v>
      </c>
      <c r="AB170" s="21">
        <f>+'[20]29'!$Q$64/10^6</f>
        <v>1.7681023200000001</v>
      </c>
      <c r="AC170" s="21">
        <f>+'[20]29'!$R$64/10^6</f>
        <v>1.6947427200000003</v>
      </c>
      <c r="AD170" s="21">
        <f>+'[20]29'!$S$64/10^6</f>
        <v>1.7250027499999998</v>
      </c>
      <c r="AE170" s="22">
        <f t="shared" si="14"/>
        <v>21.090222269999998</v>
      </c>
      <c r="AG170" s="10">
        <v>1021</v>
      </c>
      <c r="AH170" s="10" t="s">
        <v>30</v>
      </c>
      <c r="AI170" s="21">
        <f>+'[20]29'!$E$89/10^6</f>
        <v>0.18418000000000001</v>
      </c>
      <c r="AJ170" s="21">
        <f>+'[20]29'!$F$89/10^6</f>
        <v>0.19305410999999997</v>
      </c>
      <c r="AK170" s="21">
        <f>+'[20]29'!$G$89/10^6</f>
        <v>0.18401999999999999</v>
      </c>
      <c r="AL170" s="21">
        <f>+'[20]29'!$I$89/10^6</f>
        <v>0.1898</v>
      </c>
      <c r="AM170" s="21">
        <f>+'[20]29'!$J$89/10^6</f>
        <v>0.18579000000000001</v>
      </c>
      <c r="AN170" s="21">
        <f>+'[20]29'!$K$89/10^6</f>
        <v>0.18820999999999999</v>
      </c>
      <c r="AO170" s="21">
        <f>+'[20]29'!$M$89/10^6</f>
        <v>0.18101999999999999</v>
      </c>
      <c r="AP170" s="21">
        <f>+'[20]29'!$N$89/10^6</f>
        <v>0.19539999999999999</v>
      </c>
      <c r="AQ170" s="21">
        <f>+'[20]29'!$O$89/10^6</f>
        <v>0.19241</v>
      </c>
      <c r="AR170" s="21">
        <f>+'[20]29'!$Q$89/10^6</f>
        <v>0.19633999999999999</v>
      </c>
      <c r="AS170" s="21">
        <f>+'[20]29'!$R$89/10^6</f>
        <v>0.18473999999999999</v>
      </c>
      <c r="AT170" s="21">
        <f>+'[20]29'!$S$89/10^6</f>
        <v>0.19436999999999999</v>
      </c>
      <c r="AU170" s="22">
        <f t="shared" si="15"/>
        <v>2.26933411</v>
      </c>
      <c r="AW170" s="10">
        <v>1021</v>
      </c>
      <c r="AX170" s="10" t="s">
        <v>30</v>
      </c>
      <c r="AY170" s="21">
        <f>+'[20]29'!$E$92/10^6</f>
        <v>7.5866420000000004E-2</v>
      </c>
      <c r="AZ170" s="21">
        <f>+'[20]29'!$F$92/10^6</f>
        <v>7.7162490000000014E-2</v>
      </c>
      <c r="BA170" s="21">
        <f>+'[20]29'!$G$92/10^6</f>
        <v>7.8378189999999986E-2</v>
      </c>
      <c r="BB170" s="21">
        <f>+'[20]29'!$I$92/10^6</f>
        <v>7.9157839999999993E-2</v>
      </c>
      <c r="BC170" s="21">
        <f>+'[20]29'!$J$92/10^6</f>
        <v>8.0164810000000003E-2</v>
      </c>
      <c r="BD170" s="21">
        <f>+'[20]29'!$K$92/10^6</f>
        <v>8.0867839999999996E-2</v>
      </c>
      <c r="BE170" s="21">
        <f>+'[20]29'!$M$92/10^6</f>
        <v>8.118752999999998E-2</v>
      </c>
      <c r="BF170" s="21">
        <f>+'[20]29'!$N$92/10^6</f>
        <v>8.1540460000000009E-2</v>
      </c>
      <c r="BG170" s="21">
        <f>+'[20]29'!$O$92/10^6</f>
        <v>8.191316999999998E-2</v>
      </c>
      <c r="BH170" s="21">
        <f>+'[20]29'!$Q$92/10^6</f>
        <v>8.2505029999999993E-2</v>
      </c>
      <c r="BI170" s="21">
        <f>+'[20]29'!$R$92/10^6</f>
        <v>8.3081530000000001E-2</v>
      </c>
      <c r="BJ170" s="21">
        <f>+'[20]29'!$S$92/10^6</f>
        <v>8.3392229999999998E-2</v>
      </c>
      <c r="BK170" s="22">
        <f t="shared" si="16"/>
        <v>0.96521753999999993</v>
      </c>
      <c r="BM170" s="10">
        <v>1021</v>
      </c>
      <c r="BN170" s="10" t="s">
        <v>30</v>
      </c>
      <c r="BO170" s="21">
        <f t="shared" si="18"/>
        <v>2.0185137499999999</v>
      </c>
      <c r="BP170" s="28">
        <f>+'[21]2M'!$X$62/10^6</f>
        <v>4.1393803199999999</v>
      </c>
      <c r="BQ170" s="28">
        <f>+'[21]3M'!$X$62/10^6</f>
        <v>6.2528931299999995</v>
      </c>
      <c r="BR170" s="28">
        <f>+'[21]4M'!$X$62/10^6</f>
        <v>8.5151434000000013</v>
      </c>
      <c r="BS170" s="28">
        <f>+'[21]5M'!$X$62/10^6</f>
        <v>10.556055929999999</v>
      </c>
      <c r="BT170" s="28">
        <f>+'[21]6M'!$X$62/10^6</f>
        <v>12.396902879999999</v>
      </c>
      <c r="BU170" s="28">
        <f>+'[21]7M'!$X$62/10^6</f>
        <v>14.34683397</v>
      </c>
      <c r="BV170" s="28">
        <f>+'[21]8M'!$X$62/10^6</f>
        <v>16.34342462</v>
      </c>
      <c r="BW170" s="28">
        <f>+'[21]9M'!$X$62/10^6</f>
        <v>18.312497340000004</v>
      </c>
      <c r="BX170" s="28">
        <f>+'[21]10M'!$X$62/10^6</f>
        <v>20.359444689999997</v>
      </c>
      <c r="BY170" s="28">
        <f>+'[21]11M'!$X$62/10^6</f>
        <v>22.322008939999996</v>
      </c>
      <c r="BZ170" s="28">
        <f>+'[21]12M'!$X$62/10^6</f>
        <v>24.324773919999998</v>
      </c>
    </row>
    <row r="171" spans="1:78" customFormat="1" x14ac:dyDescent="0.2">
      <c r="A171" s="10">
        <v>1022</v>
      </c>
      <c r="B171" s="10" t="s">
        <v>31</v>
      </c>
      <c r="C171" s="21">
        <f>+'[20]30'!$E$62/10^6</f>
        <v>9.3968396799999994</v>
      </c>
      <c r="D171" s="21">
        <f>+'[20]30'!$F$62/10^6</f>
        <v>9.8644900900000003</v>
      </c>
      <c r="E171" s="21">
        <f>+'[20]30'!$G$62/10^6</f>
        <v>9.5950878300000007</v>
      </c>
      <c r="F171" s="21">
        <f>+'[20]30'!$I$62/10^6</f>
        <v>9.7107413499999993</v>
      </c>
      <c r="G171" s="21">
        <f>+'[20]30'!$J$62/10^6</f>
        <v>9.6424034699999996</v>
      </c>
      <c r="H171" s="21">
        <f>+'[20]30'!$K$62/10^6</f>
        <v>9.2926778500000022</v>
      </c>
      <c r="I171" s="21">
        <f>+'[20]30'!$M$62/10^6</f>
        <v>10.218394980000001</v>
      </c>
      <c r="J171" s="21">
        <f>+'[20]30'!$N$62/10^6</f>
        <v>10.10359173</v>
      </c>
      <c r="K171" s="21">
        <f>+'[20]30'!$O$62/10^6</f>
        <v>9.6729431499999983</v>
      </c>
      <c r="L171" s="21">
        <f>+'[20]30'!$Q$62/10^6</f>
        <v>10.16862293</v>
      </c>
      <c r="M171" s="21">
        <f>+'[20]30'!$R$62/10^6</f>
        <v>10.01183202</v>
      </c>
      <c r="N171" s="21">
        <f>+'[20]30'!$S$62/10^6</f>
        <v>10.230016600000001</v>
      </c>
      <c r="O171" s="22">
        <f t="shared" si="17"/>
        <v>117.90764168</v>
      </c>
      <c r="P171" s="317"/>
      <c r="Q171" s="10">
        <v>1022</v>
      </c>
      <c r="R171" s="10" t="s">
        <v>31</v>
      </c>
      <c r="S171" s="21">
        <f>+'[20]30'!$E$64/10^6</f>
        <v>7.7256772099999997</v>
      </c>
      <c r="T171" s="21">
        <f>+'[20]30'!$F$64/10^6</f>
        <v>8.2326479800000012</v>
      </c>
      <c r="U171" s="21">
        <f>+'[20]30'!$G$64/10^6</f>
        <v>7.94272417</v>
      </c>
      <c r="V171" s="21">
        <f>+'[20]30'!$I$64/10^6</f>
        <v>8.0585485200000004</v>
      </c>
      <c r="W171" s="21">
        <f>+'[20]30'!$J$64/10^6</f>
        <v>7.9936155700000002</v>
      </c>
      <c r="X171" s="21">
        <f>+'[20]30'!$K$64/10^6</f>
        <v>7.6091525400000011</v>
      </c>
      <c r="Y171" s="21">
        <f>+'[20]30'!$M$64/10^6</f>
        <v>8.5386999800000005</v>
      </c>
      <c r="Z171" s="21">
        <f>+'[20]30'!$N$64/10^6</f>
        <v>8.4283539199999993</v>
      </c>
      <c r="AA171" s="21">
        <f>+'[20]30'!$O$64/10^6</f>
        <v>7.9749529399999997</v>
      </c>
      <c r="AB171" s="21">
        <f>+'[20]30'!$Q$64/10^6</f>
        <v>8.4825314899999995</v>
      </c>
      <c r="AC171" s="21">
        <f>+'[20]30'!$R$64/10^6</f>
        <v>8.2877797700000002</v>
      </c>
      <c r="AD171" s="21">
        <f>+'[20]30'!$S$64/10^6</f>
        <v>8.5372833299999993</v>
      </c>
      <c r="AE171" s="22">
        <f t="shared" si="14"/>
        <v>97.811967420000002</v>
      </c>
      <c r="AG171" s="10">
        <v>1022</v>
      </c>
      <c r="AH171" s="10" t="s">
        <v>31</v>
      </c>
      <c r="AI171" s="21">
        <f>+'[20]30'!$E$89/10^6</f>
        <v>0.92441243999999989</v>
      </c>
      <c r="AJ171" s="21">
        <f>+'[20]30'!$F$89/10^6</f>
        <v>0.88201149000000001</v>
      </c>
      <c r="AK171" s="21">
        <f>+'[20]30'!$G$89/10^6</f>
        <v>0.89675821999999994</v>
      </c>
      <c r="AL171" s="21">
        <f>+'[20]30'!$I$89/10^6</f>
        <v>0.88743821999999994</v>
      </c>
      <c r="AM171" s="21">
        <f>+'[20]30'!$J$89/10^6</f>
        <v>0.87956411000000001</v>
      </c>
      <c r="AN171" s="21">
        <f>+'[20]30'!$K$89/10^6</f>
        <v>0.90437867999999988</v>
      </c>
      <c r="AO171" s="21">
        <f>+'[20]30'!$M$89/10^6</f>
        <v>0.89620776000000002</v>
      </c>
      <c r="AP171" s="21">
        <f>+'[20]30'!$N$89/10^6</f>
        <v>0.88926000000000005</v>
      </c>
      <c r="AQ171" s="21">
        <f>+'[20]30'!$O$89/10^6</f>
        <v>0.90777233999999996</v>
      </c>
      <c r="AR171" s="21">
        <f>+'[20]30'!$Q$89/10^6</f>
        <v>0.89292598000000001</v>
      </c>
      <c r="AS171" s="21">
        <f>+'[20]30'!$R$89/10^6</f>
        <v>0.92769457999999994</v>
      </c>
      <c r="AT171" s="21">
        <f>+'[20]30'!$S$89/10^6</f>
        <v>0.89178505000000008</v>
      </c>
      <c r="AU171" s="22">
        <f t="shared" si="15"/>
        <v>10.780208869999999</v>
      </c>
      <c r="AW171" s="10">
        <v>1022</v>
      </c>
      <c r="AX171" s="10" t="s">
        <v>31</v>
      </c>
      <c r="AY171" s="21">
        <f>+'[20]30'!$E$92/10^6</f>
        <v>0.74675002999999995</v>
      </c>
      <c r="AZ171" s="21">
        <f>+'[20]30'!$F$92/10^6</f>
        <v>0.74983062</v>
      </c>
      <c r="BA171" s="21">
        <f>+'[20]30'!$G$92/10^6</f>
        <v>0.75560543999999996</v>
      </c>
      <c r="BB171" s="21">
        <f>+'[20]30'!$I$92/10^6</f>
        <v>0.76475461</v>
      </c>
      <c r="BC171" s="21">
        <f>+'[20]30'!$J$92/10^6</f>
        <v>0.76922378999999996</v>
      </c>
      <c r="BD171" s="21">
        <f>+'[20]30'!$K$92/10^6</f>
        <v>0.77914662999999995</v>
      </c>
      <c r="BE171" s="21">
        <f>+'[20]30'!$M$92/10^6</f>
        <v>0.78348724000000003</v>
      </c>
      <c r="BF171" s="21">
        <f>+'[20]30'!$N$92/10^6</f>
        <v>0.78597780999999989</v>
      </c>
      <c r="BG171" s="21">
        <f>+'[20]30'!$O$92/10^6</f>
        <v>0.79021786999999999</v>
      </c>
      <c r="BH171" s="21">
        <f>+'[20]30'!$Q$92/10^6</f>
        <v>0.79316545999999999</v>
      </c>
      <c r="BI171" s="21">
        <f>+'[20]30'!$R$92/10^6</f>
        <v>0.79635767000000002</v>
      </c>
      <c r="BJ171" s="21">
        <f>+'[20]30'!$S$92/10^6</f>
        <v>0.8009482200000001</v>
      </c>
      <c r="BK171" s="22">
        <f t="shared" si="16"/>
        <v>9.3154653900000017</v>
      </c>
      <c r="BM171" s="10">
        <v>1022</v>
      </c>
      <c r="BN171" s="10" t="s">
        <v>31</v>
      </c>
      <c r="BO171" s="21">
        <f t="shared" si="18"/>
        <v>9.3968396799999994</v>
      </c>
      <c r="BP171" s="28">
        <f>+'[21]2M'!$Y$62/10^6</f>
        <v>19.26132977</v>
      </c>
      <c r="BQ171" s="28">
        <f>+'[21]3M'!$Y$62/10^6</f>
        <v>28.856417599999997</v>
      </c>
      <c r="BR171" s="28">
        <f>+'[21]4M'!$Y$62/10^6</f>
        <v>38.56715895</v>
      </c>
      <c r="BS171" s="28">
        <f>+'[21]5M'!$Y$62/10^6</f>
        <v>48.209562420000012</v>
      </c>
      <c r="BT171" s="28">
        <f>+'[21]6M'!$Y$62/10^6</f>
        <v>57.502240270000001</v>
      </c>
      <c r="BU171" s="28">
        <f>+'[21]7M'!$Y$62/10^6</f>
        <v>67.720635250000015</v>
      </c>
      <c r="BV171" s="28">
        <f>+'[21]8M'!$Y$62/10^6</f>
        <v>77.824226980000006</v>
      </c>
      <c r="BW171" s="28">
        <f>+'[21]9M'!$Y$62/10^6</f>
        <v>87.497170130000015</v>
      </c>
      <c r="BX171" s="28">
        <f>+'[21]10M'!$Y$62/10^6</f>
        <v>97.665793059999999</v>
      </c>
      <c r="BY171" s="28">
        <f>+'[21]11M'!$Y$62/10^6</f>
        <v>107.67762508</v>
      </c>
      <c r="BZ171" s="28">
        <f>+'[21]12M'!$Y$62/10^6</f>
        <v>117.90764168000001</v>
      </c>
    </row>
    <row r="172" spans="1:78" customFormat="1" x14ac:dyDescent="0.2">
      <c r="A172" s="10">
        <v>1023</v>
      </c>
      <c r="B172" s="10" t="s">
        <v>32</v>
      </c>
      <c r="C172" s="21">
        <f>+'[20]31'!$E$62/10^6</f>
        <v>1.7341285599999998</v>
      </c>
      <c r="D172" s="21">
        <f>+'[20]31'!$F$62/10^6</f>
        <v>1.7546739200000001</v>
      </c>
      <c r="E172" s="21">
        <f>+'[20]31'!$G$62/10^6</f>
        <v>1.7644003000000001</v>
      </c>
      <c r="F172" s="21">
        <f>+'[20]31'!$I$62/10^6</f>
        <v>1.8882396700000001</v>
      </c>
      <c r="G172" s="21">
        <f>+'[20]31'!$J$62/10^6</f>
        <v>1.7576189999999998</v>
      </c>
      <c r="H172" s="21">
        <f>+'[20]31'!$K$62/10^6</f>
        <v>1.6134963500000004</v>
      </c>
      <c r="I172" s="21">
        <f>+'[20]31'!$M$62/10^6</f>
        <v>1.8700677799999998</v>
      </c>
      <c r="J172" s="21">
        <f>+'[20]31'!$N$62/10^6</f>
        <v>1.8895828000000001</v>
      </c>
      <c r="K172" s="21">
        <f>+'[20]31'!$O$62/10^6</f>
        <v>1.8648908700000002</v>
      </c>
      <c r="L172" s="21">
        <f>+'[20]31'!$Q$62/10^6</f>
        <v>1.8846127100000003</v>
      </c>
      <c r="M172" s="21">
        <f>+'[20]31'!$R$62/10^6</f>
        <v>1.7971938499999998</v>
      </c>
      <c r="N172" s="21">
        <f>+'[20]31'!$S$62/10^6</f>
        <v>1.87425782</v>
      </c>
      <c r="O172" s="22">
        <f t="shared" si="17"/>
        <v>21.693163629999997</v>
      </c>
      <c r="P172" s="317"/>
      <c r="Q172" s="10">
        <v>1023</v>
      </c>
      <c r="R172" s="10" t="s">
        <v>32</v>
      </c>
      <c r="S172" s="21">
        <f>+'[20]31'!$E$64/10^6</f>
        <v>1.4673700399999998</v>
      </c>
      <c r="T172" s="21">
        <f>+'[20]31'!$F$64/10^6</f>
        <v>1.48940512</v>
      </c>
      <c r="U172" s="21">
        <f>+'[20]31'!$G$64/10^6</f>
        <v>1.4973260400000001</v>
      </c>
      <c r="V172" s="21">
        <f>+'[20]31'!$I$64/10^6</f>
        <v>1.6252331400000002</v>
      </c>
      <c r="W172" s="21">
        <f>+'[20]31'!$J$64/10^6</f>
        <v>1.4912217799999998</v>
      </c>
      <c r="X172" s="21">
        <f>+'[20]31'!$K$64/10^6</f>
        <v>1.3438547400000003</v>
      </c>
      <c r="Y172" s="21">
        <f>+'[20]31'!$M$64/10^6</f>
        <v>1.5919241199999998</v>
      </c>
      <c r="Z172" s="21">
        <f>+'[20]31'!$N$64/10^6</f>
        <v>1.5885623100000001</v>
      </c>
      <c r="AA172" s="21">
        <f>+'[20]31'!$O$64/10^6</f>
        <v>1.5770482200000002</v>
      </c>
      <c r="AB172" s="21">
        <f>+'[20]31'!$Q$64/10^6</f>
        <v>1.5866936100000002</v>
      </c>
      <c r="AC172" s="21">
        <f>+'[20]31'!$R$64/10^6</f>
        <v>1.4923542799999998</v>
      </c>
      <c r="AD172" s="21">
        <f>+'[20]31'!$S$64/10^6</f>
        <v>1.56114598</v>
      </c>
      <c r="AE172" s="22">
        <f t="shared" si="14"/>
        <v>18.312139380000001</v>
      </c>
      <c r="AG172" s="10">
        <v>1023</v>
      </c>
      <c r="AH172" s="10" t="s">
        <v>32</v>
      </c>
      <c r="AI172" s="21">
        <f>+'[20]31'!$E$89/10^6</f>
        <v>0.21499093</v>
      </c>
      <c r="AJ172" s="21">
        <f>+'[20]31'!$F$89/10^6</f>
        <v>0.21354000000000001</v>
      </c>
      <c r="AK172" s="21">
        <f>+'[20]31'!$G$89/10^6</f>
        <v>0.21489</v>
      </c>
      <c r="AL172" s="21">
        <f>+'[20]31'!$I$89/10^6</f>
        <v>0.21389</v>
      </c>
      <c r="AM172" s="21">
        <f>+'[20]31'!$J$89/10^6</f>
        <v>0.21634092999999999</v>
      </c>
      <c r="AN172" s="21">
        <f>+'[20]31'!$K$89/10^6</f>
        <v>0.21557999999999999</v>
      </c>
      <c r="AO172" s="21">
        <f>+'[20]31'!$M$89/10^6</f>
        <v>0.22095092999999999</v>
      </c>
      <c r="AP172" s="21">
        <f>+'[20]31'!$N$89/10^6</f>
        <v>0.23769383000000002</v>
      </c>
      <c r="AQ172" s="21">
        <f>+'[20]31'!$O$89/10^6</f>
        <v>0.22048999999999999</v>
      </c>
      <c r="AR172" s="21">
        <f>+'[20]31'!$Q$89/10^6</f>
        <v>0.23014000000000001</v>
      </c>
      <c r="AS172" s="21">
        <f>+'[20]31'!$R$89/10^6</f>
        <v>0.23208999999999999</v>
      </c>
      <c r="AT172" s="21">
        <f>+'[20]31'!$S$89/10^6</f>
        <v>0.23866000000000001</v>
      </c>
      <c r="AU172" s="22">
        <f t="shared" si="15"/>
        <v>2.6692566199999996</v>
      </c>
      <c r="AW172" s="10">
        <v>1023</v>
      </c>
      <c r="AX172" s="10" t="s">
        <v>32</v>
      </c>
      <c r="AY172" s="21">
        <f>+'[20]31'!$E$92/10^6</f>
        <v>5.1767589999999995E-2</v>
      </c>
      <c r="AZ172" s="21">
        <f>+'[20]31'!$F$92/10^6</f>
        <v>5.1728799999999998E-2</v>
      </c>
      <c r="BA172" s="21">
        <f>+'[20]31'!$G$92/10^6</f>
        <v>5.2184260000000003E-2</v>
      </c>
      <c r="BB172" s="21">
        <f>+'[20]31'!$I$92/10^6</f>
        <v>4.9116529999999999E-2</v>
      </c>
      <c r="BC172" s="21">
        <f>+'[20]31'!$J$92/10^6</f>
        <v>5.0056289999999996E-2</v>
      </c>
      <c r="BD172" s="21">
        <f>+'[20]31'!$K$92/10^6</f>
        <v>5.4061609999999996E-2</v>
      </c>
      <c r="BE172" s="21">
        <f>+'[20]31'!$M$92/10^6</f>
        <v>5.7192730000000004E-2</v>
      </c>
      <c r="BF172" s="21">
        <f>+'[20]31'!$N$92/10^6</f>
        <v>6.3326659999999993E-2</v>
      </c>
      <c r="BG172" s="21">
        <f>+'[20]31'!$O$92/10^6</f>
        <v>6.735265E-2</v>
      </c>
      <c r="BH172" s="21">
        <f>+'[20]31'!$Q$92/10^6</f>
        <v>6.7779100000000009E-2</v>
      </c>
      <c r="BI172" s="21">
        <f>+'[20]31'!$R$92/10^6</f>
        <v>7.2749570000000013E-2</v>
      </c>
      <c r="BJ172" s="21">
        <f>+'[20]31'!$S$92/10^6</f>
        <v>7.4451839999999991E-2</v>
      </c>
      <c r="BK172" s="22">
        <f t="shared" si="16"/>
        <v>0.71176762999999998</v>
      </c>
      <c r="BM172" s="10">
        <v>1023</v>
      </c>
      <c r="BN172" s="10" t="s">
        <v>32</v>
      </c>
      <c r="BO172" s="21">
        <f t="shared" si="18"/>
        <v>1.7341285599999998</v>
      </c>
      <c r="BP172" s="28">
        <f>+'[21]2M'!$Z$62/10^6</f>
        <v>3.4888024800000004</v>
      </c>
      <c r="BQ172" s="28">
        <f>+'[21]3M'!$Z$62/10^6</f>
        <v>5.2532027800000005</v>
      </c>
      <c r="BR172" s="28">
        <f>+'[21]4M'!$Z$62/10^6</f>
        <v>7.1414424499999996</v>
      </c>
      <c r="BS172" s="28">
        <f>+'[21]5M'!$Z$62/10^6</f>
        <v>8.8990614500000014</v>
      </c>
      <c r="BT172" s="28">
        <f>+'[21]6M'!$Z$62/10^6</f>
        <v>10.5125578</v>
      </c>
      <c r="BU172" s="28">
        <f>+'[21]7M'!$Z$62/10^6</f>
        <v>12.382625580000001</v>
      </c>
      <c r="BV172" s="28">
        <f>+'[21]8M'!$Z$62/10^6</f>
        <v>14.27220838</v>
      </c>
      <c r="BW172" s="28">
        <f>+'[21]9M'!$Z$62/10^6</f>
        <v>16.137099250000002</v>
      </c>
      <c r="BX172" s="28">
        <f>+'[21]10M'!$Z$62/10^6</f>
        <v>18.021711960000001</v>
      </c>
      <c r="BY172" s="28">
        <f>+'[21]11M'!$Z$62/10^6</f>
        <v>19.81890581</v>
      </c>
      <c r="BZ172" s="28">
        <f>+'[21]12M'!$Z$62/10^6</f>
        <v>21.693163630000008</v>
      </c>
    </row>
    <row r="173" spans="1:78" customFormat="1" x14ac:dyDescent="0.2">
      <c r="A173" s="10">
        <v>1024</v>
      </c>
      <c r="B173" s="10" t="s">
        <v>33</v>
      </c>
      <c r="C173" s="21">
        <f>+'[20]32'!$E$62/10^6</f>
        <v>15.015792660000001</v>
      </c>
      <c r="D173" s="21">
        <f>+'[20]32'!$F$62/10^6</f>
        <v>15.38841566</v>
      </c>
      <c r="E173" s="21">
        <f>+'[20]32'!$G$62/10^6</f>
        <v>14.813713530000001</v>
      </c>
      <c r="F173" s="21">
        <f>+'[20]32'!$I$62/10^6</f>
        <v>15.954702860000001</v>
      </c>
      <c r="G173" s="21">
        <f>+'[20]32'!$J$62/10^6</f>
        <v>14.664731079999997</v>
      </c>
      <c r="H173" s="21">
        <f>+'[20]32'!$K$62/10^6</f>
        <v>14.458802879999999</v>
      </c>
      <c r="I173" s="21">
        <f>+'[20]32'!$M$62/10^6</f>
        <v>16.347726229999999</v>
      </c>
      <c r="J173" s="21">
        <f>+'[20]32'!$N$62/10^6</f>
        <v>15.288870059999999</v>
      </c>
      <c r="K173" s="21">
        <f>+'[20]32'!$O$62/10^6</f>
        <v>16.125695629999996</v>
      </c>
      <c r="L173" s="21">
        <f>+'[20]32'!$Q$62/10^6</f>
        <v>15.945237399999998</v>
      </c>
      <c r="M173" s="21">
        <f>+'[20]32'!$R$62/10^6</f>
        <v>16.252984099999999</v>
      </c>
      <c r="N173" s="21">
        <f>+'[20]32'!$S$62/10^6</f>
        <v>16.297860539999999</v>
      </c>
      <c r="O173" s="22">
        <f t="shared" si="17"/>
        <v>186.55453262999995</v>
      </c>
      <c r="P173" s="317"/>
      <c r="Q173" s="10">
        <v>1024</v>
      </c>
      <c r="R173" s="10" t="s">
        <v>33</v>
      </c>
      <c r="S173" s="21">
        <f>+'[20]32'!$E$64/10^6</f>
        <v>12.619210089999999</v>
      </c>
      <c r="T173" s="21">
        <f>+'[20]32'!$F$64/10^6</f>
        <v>12.927601749999999</v>
      </c>
      <c r="U173" s="21">
        <f>+'[20]32'!$G$64/10^6</f>
        <v>12.391653770000001</v>
      </c>
      <c r="V173" s="21">
        <f>+'[20]32'!$I$64/10^6</f>
        <v>13.525402360000001</v>
      </c>
      <c r="W173" s="21">
        <f>+'[20]32'!$J$64/10^6</f>
        <v>12.88398952</v>
      </c>
      <c r="X173" s="21">
        <f>+'[20]32'!$K$64/10^6</f>
        <v>11.96874249</v>
      </c>
      <c r="Y173" s="21">
        <f>+'[20]32'!$M$64/10^6</f>
        <v>13.839232780000001</v>
      </c>
      <c r="Z173" s="21">
        <f>+'[20]32'!$N$64/10^6</f>
        <v>12.818158309999999</v>
      </c>
      <c r="AA173" s="21">
        <f>+'[20]32'!$O$64/10^6</f>
        <v>13.639975049999997</v>
      </c>
      <c r="AB173" s="21">
        <f>+'[20]32'!$Q$64/10^6</f>
        <v>13.440843649999998</v>
      </c>
      <c r="AC173" s="21">
        <f>+'[20]32'!$R$64/10^6</f>
        <v>13.73511918</v>
      </c>
      <c r="AD173" s="21">
        <f>+'[20]32'!$S$64/10^6</f>
        <v>13.716704829999999</v>
      </c>
      <c r="AE173" s="22">
        <f t="shared" si="14"/>
        <v>157.50663377999999</v>
      </c>
      <c r="AG173" s="10">
        <v>1024</v>
      </c>
      <c r="AH173" s="10" t="s">
        <v>33</v>
      </c>
      <c r="AI173" s="21">
        <f>+'[20]32'!$E$89/10^6</f>
        <v>1.2401447400000001</v>
      </c>
      <c r="AJ173" s="21">
        <f>+'[20]32'!$F$89/10^6</f>
        <v>1.2975118700000001</v>
      </c>
      <c r="AK173" s="21">
        <f>+'[20]32'!$G$89/10^6</f>
        <v>1.2508784099999999</v>
      </c>
      <c r="AL173" s="21">
        <f>+'[20]32'!$I$89/10^6</f>
        <v>1.2508730800000001</v>
      </c>
      <c r="AM173" s="21">
        <f>+'[20]32'!$J$89/10^6</f>
        <v>0.59022934999999999</v>
      </c>
      <c r="AN173" s="21">
        <f>+'[20]32'!$K$89/10^6</f>
        <v>1.2924570900000001</v>
      </c>
      <c r="AO173" s="21">
        <f>+'[20]32'!$M$89/10^6</f>
        <v>1.29918468</v>
      </c>
      <c r="AP173" s="21">
        <f>+'[20]32'!$N$89/10^6</f>
        <v>1.25716476</v>
      </c>
      <c r="AQ173" s="21">
        <f>+'[20]32'!$O$89/10^6</f>
        <v>1.26173756</v>
      </c>
      <c r="AR173" s="21">
        <f>+'[20]32'!$Q$89/10^6</f>
        <v>1.2745844900000001</v>
      </c>
      <c r="AS173" s="21">
        <f>+'[20]32'!$R$89/10^6</f>
        <v>1.26937542</v>
      </c>
      <c r="AT173" s="21">
        <f>+'[20]32'!$S$89/10^6</f>
        <v>1.2937148600000001</v>
      </c>
      <c r="AU173" s="22">
        <f t="shared" si="15"/>
        <v>14.577856310000001</v>
      </c>
      <c r="AW173" s="10">
        <v>1024</v>
      </c>
      <c r="AX173" s="10" t="s">
        <v>33</v>
      </c>
      <c r="AY173" s="21">
        <f>+'[20]32'!$E$92/10^6</f>
        <v>1.1564378299999998</v>
      </c>
      <c r="AZ173" s="21">
        <f>+'[20]32'!$F$92/10^6</f>
        <v>1.16330204</v>
      </c>
      <c r="BA173" s="21">
        <f>+'[20]32'!$G$92/10^6</f>
        <v>1.1711813499999999</v>
      </c>
      <c r="BB173" s="21">
        <f>+'[20]32'!$I$92/10^6</f>
        <v>1.17842742</v>
      </c>
      <c r="BC173" s="21">
        <f>+'[20]32'!$J$92/10^6</f>
        <v>1.1905122100000001</v>
      </c>
      <c r="BD173" s="21">
        <f>+'[20]32'!$K$92/10^6</f>
        <v>1.1976032999999997</v>
      </c>
      <c r="BE173" s="21">
        <f>+'[20]32'!$M$92/10^6</f>
        <v>1.20930877</v>
      </c>
      <c r="BF173" s="21">
        <f>+'[20]32'!$N$92/10^6</f>
        <v>1.21354699</v>
      </c>
      <c r="BG173" s="21">
        <f>+'[20]32'!$O$92/10^6</f>
        <v>1.2239830199999999</v>
      </c>
      <c r="BH173" s="21">
        <f>+'[20]32'!$Q$92/10^6</f>
        <v>1.2298092599999999</v>
      </c>
      <c r="BI173" s="21">
        <f>+'[20]32'!$R$92/10^6</f>
        <v>1.2484895</v>
      </c>
      <c r="BJ173" s="21">
        <f>+'[20]32'!$S$92/10^6</f>
        <v>1.2874408500000001</v>
      </c>
      <c r="BK173" s="22">
        <f t="shared" si="16"/>
        <v>14.47004254</v>
      </c>
      <c r="BM173" s="10">
        <v>1024</v>
      </c>
      <c r="BN173" s="10" t="s">
        <v>33</v>
      </c>
      <c r="BO173" s="21">
        <f t="shared" si="18"/>
        <v>15.015792660000001</v>
      </c>
      <c r="BP173" s="28">
        <f>+'[21]2M'!$AA$62/10^6</f>
        <v>30.404208319999999</v>
      </c>
      <c r="BQ173" s="28">
        <f>+'[21]3M'!$AA$62/10^6</f>
        <v>45.21792185000001</v>
      </c>
      <c r="BR173" s="28">
        <f>+'[21]4M'!$AA$62/10^6</f>
        <v>61.172624710000001</v>
      </c>
      <c r="BS173" s="28">
        <f>+'[21]5M'!$AA$62/10^6</f>
        <v>75.837355789999989</v>
      </c>
      <c r="BT173" s="28">
        <f>+'[21]6M'!$AA$62/10^6</f>
        <v>90.296158669999997</v>
      </c>
      <c r="BU173" s="28">
        <f>+'[21]7M'!$AA$62/10^6</f>
        <v>106.6438849</v>
      </c>
      <c r="BV173" s="28">
        <f>+'[21]8M'!$AA$62/10^6</f>
        <v>121.93275496</v>
      </c>
      <c r="BW173" s="28">
        <f>+'[21]9M'!$AA$62/10^6</f>
        <v>138.05845059000001</v>
      </c>
      <c r="BX173" s="28">
        <f>+'[21]10M'!$AA$62/10^6</f>
        <v>154.00368798999997</v>
      </c>
      <c r="BY173" s="28">
        <f>+'[21]11M'!$AA$62/10^6</f>
        <v>170.25667208999997</v>
      </c>
      <c r="BZ173" s="28">
        <f>+'[21]12M'!$AA$62/10^6</f>
        <v>186.55453262999995</v>
      </c>
    </row>
    <row r="174" spans="1:78" customFormat="1" x14ac:dyDescent="0.2">
      <c r="A174" s="10">
        <v>1025</v>
      </c>
      <c r="B174" s="10" t="s">
        <v>34</v>
      </c>
      <c r="C174" s="21">
        <f>+'[20]33'!$E$62/10^6</f>
        <v>2.5752916999999997</v>
      </c>
      <c r="D174" s="21">
        <f>+'[20]33'!$F$62/10^6</f>
        <v>2.6581410700000001</v>
      </c>
      <c r="E174" s="21">
        <f>+'[20]33'!$G$62/10^6</f>
        <v>2.6527588799999999</v>
      </c>
      <c r="F174" s="21">
        <f>+'[20]33'!$I$62/10^6</f>
        <v>2.8878594800000004</v>
      </c>
      <c r="G174" s="21">
        <f>+'[20]33'!$J$62/10^6</f>
        <v>2.830022099999999</v>
      </c>
      <c r="H174" s="21">
        <f>+'[20]33'!$K$62/10^6</f>
        <v>2.6194793700000001</v>
      </c>
      <c r="I174" s="21">
        <f>+'[20]33'!$M$62/10^6</f>
        <v>2.9309495400000003</v>
      </c>
      <c r="J174" s="21">
        <f>+'[20]33'!$N$62/10^6</f>
        <v>2.9607056899999997</v>
      </c>
      <c r="K174" s="21">
        <f>+'[20]33'!$O$62/10^6</f>
        <v>2.9810680999999994</v>
      </c>
      <c r="L174" s="21">
        <f>+'[20]33'!$Q$62/10^6</f>
        <v>2.7877246900000001</v>
      </c>
      <c r="M174" s="21">
        <f>+'[20]33'!$R$62/10^6</f>
        <v>2.7926847300000004</v>
      </c>
      <c r="N174" s="21">
        <f>+'[20]33'!$S$62/10^6</f>
        <v>2.7470203200000003</v>
      </c>
      <c r="O174" s="22">
        <f t="shared" si="17"/>
        <v>33.423705669999997</v>
      </c>
      <c r="P174" s="317"/>
      <c r="Q174" s="10">
        <v>1025</v>
      </c>
      <c r="R174" s="10" t="s">
        <v>34</v>
      </c>
      <c r="S174" s="21">
        <f>+'[20]33'!$E$64/10^6</f>
        <v>2.0451512200000002</v>
      </c>
      <c r="T174" s="21">
        <f>+'[20]33'!$F$64/10^6</f>
        <v>2.1142526800000003</v>
      </c>
      <c r="U174" s="21">
        <f>+'[20]33'!$G$64/10^6</f>
        <v>2.10947065</v>
      </c>
      <c r="V174" s="21">
        <f>+'[20]33'!$I$64/10^6</f>
        <v>2.3433370800000004</v>
      </c>
      <c r="W174" s="21">
        <f>+'[20]33'!$J$64/10^6</f>
        <v>2.2806097199999993</v>
      </c>
      <c r="X174" s="21">
        <f>+'[20]33'!$K$64/10^6</f>
        <v>2.0514939599999997</v>
      </c>
      <c r="Y174" s="21">
        <f>+'[20]33'!$M$64/10^6</f>
        <v>2.3707923900000005</v>
      </c>
      <c r="Z174" s="21">
        <f>+'[20]33'!$N$64/10^6</f>
        <v>2.38881064</v>
      </c>
      <c r="AA174" s="21">
        <f>+'[20]33'!$O$64/10^6</f>
        <v>2.4042346299999995</v>
      </c>
      <c r="AB174" s="21">
        <f>+'[20]33'!$Q$64/10^6</f>
        <v>2.2104869900000002</v>
      </c>
      <c r="AC174" s="21">
        <f>+'[20]33'!$R$64/10^6</f>
        <v>2.2135950800000006</v>
      </c>
      <c r="AD174" s="21">
        <f>+'[20]33'!$S$64/10^6</f>
        <v>2.1707254400000005</v>
      </c>
      <c r="AE174" s="22">
        <f t="shared" si="14"/>
        <v>26.702960480000002</v>
      </c>
      <c r="AG174" s="10">
        <v>1025</v>
      </c>
      <c r="AH174" s="10" t="s">
        <v>34</v>
      </c>
      <c r="AI174" s="21">
        <f>+'[20]33'!$E$89/10^6</f>
        <v>0.34610999999999997</v>
      </c>
      <c r="AJ174" s="21">
        <f>+'[20]33'!$F$89/10^6</f>
        <v>0.34421000000000002</v>
      </c>
      <c r="AK174" s="21">
        <f>+'[20]33'!$G$89/10^6</f>
        <v>0.34677000000000002</v>
      </c>
      <c r="AL174" s="21">
        <f>+'[20]33'!$I$89/10^6</f>
        <v>0.34594999999999998</v>
      </c>
      <c r="AM174" s="21">
        <f>+'[20]33'!$J$89/10^6</f>
        <v>0.34601999999999999</v>
      </c>
      <c r="AN174" s="21">
        <f>+'[20]33'!$K$89/10^6</f>
        <v>0.35768</v>
      </c>
      <c r="AO174" s="21">
        <f>+'[20]33'!$M$89/10^6</f>
        <v>0.34905000000000003</v>
      </c>
      <c r="AP174" s="21">
        <f>+'[20]33'!$N$89/10^6</f>
        <v>0.35843000000000003</v>
      </c>
      <c r="AQ174" s="21">
        <f>+'[20]33'!$O$89/10^6</f>
        <v>0.36108000000000001</v>
      </c>
      <c r="AR174" s="21">
        <f>+'[20]33'!$Q$89/10^6</f>
        <v>0.35986504999999996</v>
      </c>
      <c r="AS174" s="21">
        <f>+'[20]33'!$R$89/10^6</f>
        <v>0.36109999999999998</v>
      </c>
      <c r="AT174" s="21">
        <f>+'[20]33'!$S$89/10^6</f>
        <v>0.35574</v>
      </c>
      <c r="AU174" s="22">
        <f t="shared" si="15"/>
        <v>4.2320050499999997</v>
      </c>
      <c r="AW174" s="10">
        <v>1025</v>
      </c>
      <c r="AX174" s="10" t="s">
        <v>34</v>
      </c>
      <c r="AY174" s="21">
        <f>+'[20]33'!$E$92/10^6</f>
        <v>0.18403047999999997</v>
      </c>
      <c r="AZ174" s="21">
        <f>+'[20]33'!$F$92/10^6</f>
        <v>0.19967839000000001</v>
      </c>
      <c r="BA174" s="21">
        <f>+'[20]33'!$G$92/10^6</f>
        <v>0.19651823000000002</v>
      </c>
      <c r="BB174" s="21">
        <f>+'[20]33'!$I$92/10^6</f>
        <v>0.19857239999999998</v>
      </c>
      <c r="BC174" s="21">
        <f>+'[20]33'!$J$92/10^6</f>
        <v>0.20339238000000001</v>
      </c>
      <c r="BD174" s="21">
        <f>+'[20]33'!$K$92/10^6</f>
        <v>0.21030541</v>
      </c>
      <c r="BE174" s="21">
        <f>+'[20]33'!$M$92/10^6</f>
        <v>0.21110715000000002</v>
      </c>
      <c r="BF174" s="21">
        <f>+'[20]33'!$N$92/10^6</f>
        <v>0.21346504999999999</v>
      </c>
      <c r="BG174" s="21">
        <f>+'[20]33'!$O$92/10^6</f>
        <v>0.21575347</v>
      </c>
      <c r="BH174" s="21">
        <f>+'[20]33'!$Q$92/10^6</f>
        <v>0.21737265</v>
      </c>
      <c r="BI174" s="21">
        <f>+'[20]33'!$R$92/10^6</f>
        <v>0.21798965000000001</v>
      </c>
      <c r="BJ174" s="21">
        <f>+'[20]33'!$S$92/10^6</f>
        <v>0.22055488000000001</v>
      </c>
      <c r="BK174" s="22">
        <f t="shared" si="16"/>
        <v>2.48874014</v>
      </c>
      <c r="BM174" s="10">
        <v>1025</v>
      </c>
      <c r="BN174" s="10" t="s">
        <v>34</v>
      </c>
      <c r="BO174" s="21">
        <f t="shared" si="18"/>
        <v>2.5752916999999997</v>
      </c>
      <c r="BP174" s="28">
        <f>+'[21]2M'!$AB$62/10^6</f>
        <v>5.2334327699999994</v>
      </c>
      <c r="BQ174" s="28">
        <f>+'[21]3M'!$AB$62/10^6</f>
        <v>7.8861916499999998</v>
      </c>
      <c r="BR174" s="28">
        <f>+'[21]4M'!$AB$62/10^6</f>
        <v>10.774051129999998</v>
      </c>
      <c r="BS174" s="28">
        <f>+'[21]5M'!$AB$62/10^6</f>
        <v>13.604073230000001</v>
      </c>
      <c r="BT174" s="28">
        <f>+'[21]6M'!$AB$62/10^6</f>
        <v>16.223552599999998</v>
      </c>
      <c r="BU174" s="28">
        <f>+'[21]7M'!$AB$62/10^6</f>
        <v>19.154502140000005</v>
      </c>
      <c r="BV174" s="28">
        <f>+'[21]8M'!$AB$62/10^6</f>
        <v>22.115207829999999</v>
      </c>
      <c r="BW174" s="28">
        <f>+'[21]9M'!$AB$62/10^6</f>
        <v>25.096275930000001</v>
      </c>
      <c r="BX174" s="28">
        <f>+'[21]10M'!$AB$62/10^6</f>
        <v>27.884000620000002</v>
      </c>
      <c r="BY174" s="28">
        <f>+'[21]11M'!$AB$62/10^6</f>
        <v>30.676685350000003</v>
      </c>
      <c r="BZ174" s="28">
        <f>+'[21]12M'!$AB$62/10^6</f>
        <v>33.423705670000004</v>
      </c>
    </row>
    <row r="175" spans="1:78" customFormat="1" x14ac:dyDescent="0.2">
      <c r="A175" s="10">
        <v>1026</v>
      </c>
      <c r="B175" s="10" t="s">
        <v>35</v>
      </c>
      <c r="C175" s="21">
        <f>+'[20]34'!$E$62/10^6</f>
        <v>0.90735611999999999</v>
      </c>
      <c r="D175" s="21">
        <f>+'[20]34'!$F$62/10^6</f>
        <v>0.93370452999999987</v>
      </c>
      <c r="E175" s="21">
        <f>+'[20]34'!$G$62/10^6</f>
        <v>0.97430797000000013</v>
      </c>
      <c r="F175" s="21">
        <f>+'[20]34'!$I$62/10^6</f>
        <v>1.04128829</v>
      </c>
      <c r="G175" s="21">
        <f>+'[20]34'!$J$62/10^6</f>
        <v>0.92790106000000006</v>
      </c>
      <c r="H175" s="21">
        <f>+'[20]34'!$K$62/10^6</f>
        <v>0.91671621999999997</v>
      </c>
      <c r="I175" s="21">
        <f>+'[20]34'!$M$62/10^6</f>
        <v>0.99746355000000009</v>
      </c>
      <c r="J175" s="21">
        <f>+'[20]34'!$N$62/10^6</f>
        <v>0.96162027999999999</v>
      </c>
      <c r="K175" s="21">
        <f>+'[20]34'!$O$62/10^6</f>
        <v>0.96248968000000013</v>
      </c>
      <c r="L175" s="21">
        <f>+'[20]34'!$Q$62/10^6</f>
        <v>0.99099824000000003</v>
      </c>
      <c r="M175" s="21">
        <f>+'[20]34'!$R$62/10^6</f>
        <v>0.98080011999999994</v>
      </c>
      <c r="N175" s="21">
        <f>+'[20]34'!$S$62/10^6</f>
        <v>0.9972488100000001</v>
      </c>
      <c r="O175" s="22">
        <f t="shared" si="17"/>
        <v>11.591894869999999</v>
      </c>
      <c r="P175" s="317"/>
      <c r="Q175" s="10">
        <v>1026</v>
      </c>
      <c r="R175" s="10" t="s">
        <v>35</v>
      </c>
      <c r="S175" s="21">
        <f>+'[20]34'!$E$64/10^6</f>
        <v>0.78244108000000001</v>
      </c>
      <c r="T175" s="21">
        <f>+'[20]34'!$F$64/10^6</f>
        <v>0.80837367999999998</v>
      </c>
      <c r="U175" s="21">
        <f>+'[20]34'!$G$64/10^6</f>
        <v>0.84904467000000006</v>
      </c>
      <c r="V175" s="21">
        <f>+'[20]34'!$I$64/10^6</f>
        <v>0.91513390999999999</v>
      </c>
      <c r="W175" s="21">
        <f>+'[20]34'!$J$64/10^6</f>
        <v>0.80155675000000004</v>
      </c>
      <c r="X175" s="21">
        <f>+'[20]34'!$K$64/10^6</f>
        <v>0.78954419999999992</v>
      </c>
      <c r="Y175" s="21">
        <f>+'[20]34'!$M$64/10^6</f>
        <v>0.87021853999999998</v>
      </c>
      <c r="Z175" s="21">
        <f>+'[20]34'!$N$64/10^6</f>
        <v>0.8339864600000001</v>
      </c>
      <c r="AA175" s="21">
        <f>+'[20]34'!$O$64/10^6</f>
        <v>0.83481324000000012</v>
      </c>
      <c r="AB175" s="21">
        <f>+'[20]34'!$Q$64/10^6</f>
        <v>0.86310233999999997</v>
      </c>
      <c r="AC175" s="21">
        <f>+'[20]34'!$R$64/10^6</f>
        <v>0.85215675999999996</v>
      </c>
      <c r="AD175" s="21">
        <f>+'[20]34'!$S$64/10^6</f>
        <v>0.82453693000000006</v>
      </c>
      <c r="AE175" s="22">
        <f t="shared" si="14"/>
        <v>10.02490856</v>
      </c>
      <c r="AG175" s="10">
        <v>1026</v>
      </c>
      <c r="AH175" s="10" t="s">
        <v>35</v>
      </c>
      <c r="AI175" s="21">
        <f>+'[20]34'!$E$89/10^6</f>
        <v>8.566E-2</v>
      </c>
      <c r="AJ175" s="21">
        <f>+'[20]34'!$F$89/10^6</f>
        <v>8.5940000000000003E-2</v>
      </c>
      <c r="AK175" s="21">
        <f>+'[20]34'!$G$89/10^6</f>
        <v>8.5370000000000001E-2</v>
      </c>
      <c r="AL175" s="21">
        <f>+'[20]34'!$I$89/10^6</f>
        <v>8.6059999999999998E-2</v>
      </c>
      <c r="AM175" s="21">
        <f>+'[20]34'!$J$89/10^6</f>
        <v>8.5940000000000003E-2</v>
      </c>
      <c r="AN175" s="21">
        <f>+'[20]34'!$K$89/10^6</f>
        <v>8.6389999999999995E-2</v>
      </c>
      <c r="AO175" s="21">
        <f>+'[20]34'!$M$89/10^6</f>
        <v>8.6330000000000004E-2</v>
      </c>
      <c r="AP175" s="21">
        <f>+'[20]34'!$N$89/10^6</f>
        <v>8.6650000000000005E-2</v>
      </c>
      <c r="AQ175" s="21">
        <f>+'[20]34'!$O$89/10^6</f>
        <v>8.6540000000000006E-2</v>
      </c>
      <c r="AR175" s="21">
        <f>+'[20]34'!$Q$89/10^6</f>
        <v>8.6629999999999999E-2</v>
      </c>
      <c r="AS175" s="21">
        <f>+'[20]34'!$R$89/10^6</f>
        <v>8.6959999999999996E-2</v>
      </c>
      <c r="AT175" s="21">
        <f>+'[20]34'!$S$89/10^6</f>
        <v>0.13083400000000001</v>
      </c>
      <c r="AU175" s="22">
        <f t="shared" si="15"/>
        <v>1.079304</v>
      </c>
      <c r="AW175" s="10">
        <v>1026</v>
      </c>
      <c r="AX175" s="10" t="s">
        <v>35</v>
      </c>
      <c r="AY175" s="21">
        <f>+'[20]34'!$E$92/10^6</f>
        <v>3.9255039999999998E-2</v>
      </c>
      <c r="AZ175" s="21">
        <f>+'[20]34'!$F$92/10^6</f>
        <v>3.9390850000000005E-2</v>
      </c>
      <c r="BA175" s="21">
        <f>+'[20]34'!$G$92/10^6</f>
        <v>3.98933E-2</v>
      </c>
      <c r="BB175" s="21">
        <f>+'[20]34'!$I$92/10^6</f>
        <v>4.0094380000000006E-2</v>
      </c>
      <c r="BC175" s="21">
        <f>+'[20]34'!$J$92/10^6</f>
        <v>4.0404310000000006E-2</v>
      </c>
      <c r="BD175" s="21">
        <f>+'[20]34'!$K$92/10^6</f>
        <v>4.0782020000000002E-2</v>
      </c>
      <c r="BE175" s="21">
        <f>+'[20]34'!$M$92/10^6</f>
        <v>4.0915010000000002E-2</v>
      </c>
      <c r="BF175" s="21">
        <f>+'[20]34'!$N$92/10^6</f>
        <v>4.0983819999999997E-2</v>
      </c>
      <c r="BG175" s="21">
        <f>+'[20]34'!$O$92/10^6</f>
        <v>4.113644000000001E-2</v>
      </c>
      <c r="BH175" s="21">
        <f>+'[20]34'!$Q$92/10^6</f>
        <v>4.1265900000000001E-2</v>
      </c>
      <c r="BI175" s="21">
        <f>+'[20]34'!$R$92/10^6</f>
        <v>4.1683360000000003E-2</v>
      </c>
      <c r="BJ175" s="21">
        <f>+'[20]34'!$S$92/10^6</f>
        <v>4.1877879999999999E-2</v>
      </c>
      <c r="BK175" s="22">
        <f t="shared" si="16"/>
        <v>0.48768231000000001</v>
      </c>
      <c r="BM175" s="10">
        <v>1026</v>
      </c>
      <c r="BN175" s="10" t="s">
        <v>35</v>
      </c>
      <c r="BO175" s="21">
        <f t="shared" si="18"/>
        <v>0.90735611999999999</v>
      </c>
      <c r="BP175" s="28">
        <f>+'[21]2M'!$AC$62/10^6</f>
        <v>1.8410606500000002</v>
      </c>
      <c r="BQ175" s="28">
        <f>+'[21]3M'!$AC$62/10^6</f>
        <v>2.8153686200000001</v>
      </c>
      <c r="BR175" s="28">
        <f>+'[21]4M'!$AC$62/10^6</f>
        <v>3.8566569100000003</v>
      </c>
      <c r="BS175" s="28">
        <f>+'[21]5M'!$AC$62/10^6</f>
        <v>4.7845579699999998</v>
      </c>
      <c r="BT175" s="28">
        <f>+'[21]6M'!$AC$62/10^6</f>
        <v>5.7012741900000004</v>
      </c>
      <c r="BU175" s="28">
        <f>+'[21]7M'!$AC$62/10^6</f>
        <v>6.6987377400000003</v>
      </c>
      <c r="BV175" s="28">
        <f>+'[21]8M'!$AC$62/10^6</f>
        <v>7.6603580199999994</v>
      </c>
      <c r="BW175" s="28">
        <f>+'[21]9M'!$AC$62/10^6</f>
        <v>8.6228476999999994</v>
      </c>
      <c r="BX175" s="28">
        <f>+'[21]10M'!$AC$62/10^6</f>
        <v>9.6138459399999991</v>
      </c>
      <c r="BY175" s="28">
        <f>+'[21]11M'!$AC$62/10^6</f>
        <v>10.594646060000001</v>
      </c>
      <c r="BZ175" s="28">
        <f>+'[21]12M'!$AC$62/10^6</f>
        <v>11.591894869999999</v>
      </c>
    </row>
    <row r="176" spans="1:78" customFormat="1" x14ac:dyDescent="0.2">
      <c r="A176" s="10">
        <v>1027</v>
      </c>
      <c r="B176" s="10" t="s">
        <v>36</v>
      </c>
      <c r="C176" s="21">
        <f>+'[20]35'!$E$62/10^6</f>
        <v>1.3875246900000004</v>
      </c>
      <c r="D176" s="21">
        <f>+'[20]35'!$F$62/10^6</f>
        <v>1.33528443</v>
      </c>
      <c r="E176" s="21">
        <f>+'[20]35'!$G$62/10^6</f>
        <v>1.2969668399999998</v>
      </c>
      <c r="F176" s="21">
        <f>+'[20]35'!$I$62/10^6</f>
        <v>1.4305535</v>
      </c>
      <c r="G176" s="21">
        <f>+'[20]35'!$J$62/10^6</f>
        <v>1.3944419400000001</v>
      </c>
      <c r="H176" s="21">
        <f>+'[20]35'!$K$62/10^6</f>
        <v>1.2651043900000001</v>
      </c>
      <c r="I176" s="21">
        <f>+'[20]35'!$M$62/10^6</f>
        <v>1.5010528300000001</v>
      </c>
      <c r="J176" s="21">
        <f>+'[20]35'!$N$62/10^6</f>
        <v>1.5332982099999999</v>
      </c>
      <c r="K176" s="21">
        <f>+'[20]35'!$O$62/10^6</f>
        <v>1.5496798199999999</v>
      </c>
      <c r="L176" s="21">
        <f>+'[20]35'!$Q$62/10^6</f>
        <v>1.47587497</v>
      </c>
      <c r="M176" s="21">
        <f>+'[20]35'!$R$62/10^6</f>
        <v>1.4850747999999998</v>
      </c>
      <c r="N176" s="21">
        <f>+'[20]35'!$S$62/10^6</f>
        <v>1.4346029599999999</v>
      </c>
      <c r="O176" s="22">
        <f t="shared" si="17"/>
        <v>17.089459380000001</v>
      </c>
      <c r="P176" s="317"/>
      <c r="Q176" s="10">
        <v>1027</v>
      </c>
      <c r="R176" s="10" t="s">
        <v>36</v>
      </c>
      <c r="S176" s="21">
        <f>+'[20]35'!$E$64/10^6</f>
        <v>1.1899935000000001</v>
      </c>
      <c r="T176" s="21">
        <f>+'[20]35'!$F$64/10^6</f>
        <v>1.1402456699999999</v>
      </c>
      <c r="U176" s="21">
        <f>+'[20]35'!$G$64/10^6</f>
        <v>1.1019661999999999</v>
      </c>
      <c r="V176" s="21">
        <f>+'[20]35'!$I$64/10^6</f>
        <v>1.2374279699999999</v>
      </c>
      <c r="W176" s="21">
        <f>+'[20]35'!$J$64/10^6</f>
        <v>1.1995645300000002</v>
      </c>
      <c r="X176" s="21">
        <f>+'[20]35'!$K$64/10^6</f>
        <v>1.0705928300000001</v>
      </c>
      <c r="Y176" s="21">
        <f>+'[20]35'!$M$64/10^6</f>
        <v>1.3087090800000001</v>
      </c>
      <c r="Z176" s="21">
        <f>+'[20]35'!$N$64/10^6</f>
        <v>1.33864491</v>
      </c>
      <c r="AA176" s="21">
        <f>+'[20]35'!$O$64/10^6</f>
        <v>1.3544310299999998</v>
      </c>
      <c r="AB176" s="21">
        <f>+'[20]35'!$Q$64/10^6</f>
        <v>1.2762741000000002</v>
      </c>
      <c r="AC176" s="21">
        <f>+'[20]35'!$R$64/10^6</f>
        <v>1.2899895599999998</v>
      </c>
      <c r="AD176" s="21">
        <f>+'[20]35'!$S$64/10^6</f>
        <v>1.2399294699999999</v>
      </c>
      <c r="AE176" s="22">
        <f t="shared" si="14"/>
        <v>14.74776885</v>
      </c>
      <c r="AG176" s="10">
        <v>1027</v>
      </c>
      <c r="AH176" s="10" t="s">
        <v>36</v>
      </c>
      <c r="AI176" s="21">
        <f>+'[20]35'!$E$89/10^6</f>
        <v>0.14567411</v>
      </c>
      <c r="AJ176" s="21">
        <f>+'[20]35'!$F$89/10^6</f>
        <v>0.14319999999999999</v>
      </c>
      <c r="AK176" s="21">
        <f>+'[20]35'!$G$89/10^6</f>
        <v>0.14348</v>
      </c>
      <c r="AL176" s="21">
        <f>+'[20]35'!$I$89/10^6</f>
        <v>0.14147000000000001</v>
      </c>
      <c r="AM176" s="21">
        <f>+'[20]35'!$J$89/10^6</f>
        <v>0.1431</v>
      </c>
      <c r="AN176" s="21">
        <f>+'[20]35'!$K$89/10^6</f>
        <v>0.14202000000000001</v>
      </c>
      <c r="AO176" s="21">
        <f>+'[20]35'!$M$89/10^6</f>
        <v>0.14149</v>
      </c>
      <c r="AP176" s="21">
        <f>+'[20]35'!$N$89/10^6</f>
        <v>0.14377000000000001</v>
      </c>
      <c r="AQ176" s="21">
        <f>+'[20]35'!$O$89/10^6</f>
        <v>0.14448</v>
      </c>
      <c r="AR176" s="21">
        <f>+'[20]35'!$Q$89/10^6</f>
        <v>0.14857410999999998</v>
      </c>
      <c r="AS176" s="21">
        <f>+'[20]35'!$R$89/10^6</f>
        <v>0.14396</v>
      </c>
      <c r="AT176" s="21">
        <f>+'[20]35'!$S$89/10^6</f>
        <v>0.14332</v>
      </c>
      <c r="AU176" s="22">
        <f t="shared" si="15"/>
        <v>1.7245382199999999</v>
      </c>
      <c r="AW176" s="10">
        <v>1027</v>
      </c>
      <c r="AX176" s="10" t="s">
        <v>36</v>
      </c>
      <c r="AY176" s="21">
        <f>+'[20]35'!$E$92/10^6</f>
        <v>5.1857079999999993E-2</v>
      </c>
      <c r="AZ176" s="21">
        <f>+'[20]35'!$F$92/10^6</f>
        <v>5.1838760000000005E-2</v>
      </c>
      <c r="BA176" s="21">
        <f>+'[20]35'!$G$92/10^6</f>
        <v>5.1520639999999999E-2</v>
      </c>
      <c r="BB176" s="21">
        <f>+'[20]35'!$I$92/10^6</f>
        <v>5.1655529999999998E-2</v>
      </c>
      <c r="BC176" s="21">
        <f>+'[20]35'!$J$92/10^6</f>
        <v>5.1777409999999996E-2</v>
      </c>
      <c r="BD176" s="21">
        <f>+'[20]35'!$K$92/10^6</f>
        <v>5.2491560000000007E-2</v>
      </c>
      <c r="BE176" s="21">
        <f>+'[20]35'!$M$92/10^6</f>
        <v>5.0853749999999996E-2</v>
      </c>
      <c r="BF176" s="21">
        <f>+'[20]35'!$N$92/10^6</f>
        <v>5.0883299999999992E-2</v>
      </c>
      <c r="BG176" s="21">
        <f>+'[20]35'!$O$92/10^6</f>
        <v>5.0768789999999994E-2</v>
      </c>
      <c r="BH176" s="21">
        <f>+'[20]35'!$Q$92/10^6</f>
        <v>5.1026759999999997E-2</v>
      </c>
      <c r="BI176" s="21">
        <f>+'[20]35'!$R$92/10^6</f>
        <v>5.1125239999999988E-2</v>
      </c>
      <c r="BJ176" s="21">
        <f>+'[20]35'!$S$92/10^6</f>
        <v>5.1353489999999988E-2</v>
      </c>
      <c r="BK176" s="22">
        <f t="shared" si="16"/>
        <v>0.61715230999999993</v>
      </c>
      <c r="BM176" s="10">
        <v>1027</v>
      </c>
      <c r="BN176" s="10" t="s">
        <v>36</v>
      </c>
      <c r="BO176" s="21">
        <f t="shared" si="18"/>
        <v>1.3875246900000004</v>
      </c>
      <c r="BP176" s="28">
        <f>+'[21]2M'!$AD$62/10^6</f>
        <v>2.7228091199999995</v>
      </c>
      <c r="BQ176" s="28">
        <f>+'[21]3M'!$AD$62/10^6</f>
        <v>4.0197759599999996</v>
      </c>
      <c r="BR176" s="28">
        <f>+'[21]4M'!$AD$62/10^6</f>
        <v>5.4503294600000007</v>
      </c>
      <c r="BS176" s="28">
        <f>+'[21]5M'!$AD$62/10^6</f>
        <v>6.8447714</v>
      </c>
      <c r="BT176" s="28">
        <f>+'[21]6M'!$AD$62/10^6</f>
        <v>8.1098757900000003</v>
      </c>
      <c r="BU176" s="28">
        <f>+'[21]7M'!$AD$62/10^6</f>
        <v>9.610928620000001</v>
      </c>
      <c r="BV176" s="28">
        <f>+'[21]8M'!$AD$62/10^6</f>
        <v>11.144226829999997</v>
      </c>
      <c r="BW176" s="28">
        <f>+'[21]9M'!$AD$62/10^6</f>
        <v>12.693906650000001</v>
      </c>
      <c r="BX176" s="28">
        <f>+'[21]10M'!$AD$62/10^6</f>
        <v>14.169781620000004</v>
      </c>
      <c r="BY176" s="28">
        <f>+'[21]11M'!$AD$62/10^6</f>
        <v>15.65485642</v>
      </c>
      <c r="BZ176" s="28">
        <f>+'[21]12M'!$AD$62/10^6</f>
        <v>17.089459379999997</v>
      </c>
    </row>
    <row r="177" spans="1:78" customFormat="1" x14ac:dyDescent="0.2">
      <c r="A177" s="10">
        <v>1028</v>
      </c>
      <c r="B177" s="10" t="s">
        <v>37</v>
      </c>
      <c r="C177" s="21">
        <f>+'[20]36'!$E$62/10^6</f>
        <v>7.1096978500000008</v>
      </c>
      <c r="D177" s="21">
        <f>+'[20]36'!$F$62/10^6</f>
        <v>7.3130381500000006</v>
      </c>
      <c r="E177" s="21">
        <f>+'[20]36'!$G$62/10^6</f>
        <v>7.1113097199999986</v>
      </c>
      <c r="F177" s="21">
        <f>+'[20]36'!$I$62/10^6</f>
        <v>7.3963613699999993</v>
      </c>
      <c r="G177" s="21">
        <f>+'[20]36'!$J$62/10^6</f>
        <v>7.2789736399999994</v>
      </c>
      <c r="H177" s="21">
        <f>+'[20]36'!$K$62/10^6</f>
        <v>6.6122258700000005</v>
      </c>
      <c r="I177" s="21">
        <f>+'[20]36'!$M$62/10^6</f>
        <v>7.8344273100000006</v>
      </c>
      <c r="J177" s="21">
        <f>+'[20]36'!$N$62/10^6</f>
        <v>7.6537077900000012</v>
      </c>
      <c r="K177" s="21">
        <f>+'[20]36'!$O$62/10^6</f>
        <v>7.8107717300000008</v>
      </c>
      <c r="L177" s="21">
        <f>+'[20]36'!$Q$62/10^6</f>
        <v>7.5045079399999999</v>
      </c>
      <c r="M177" s="21">
        <f>+'[20]36'!$R$62/10^6</f>
        <v>7.6316914100000002</v>
      </c>
      <c r="N177" s="21">
        <f>+'[20]36'!$S$62/10^6</f>
        <v>7.4802893399999988</v>
      </c>
      <c r="O177" s="22">
        <f t="shared" si="17"/>
        <v>88.73700212</v>
      </c>
      <c r="P177" s="317"/>
      <c r="Q177" s="10">
        <v>1028</v>
      </c>
      <c r="R177" s="10" t="s">
        <v>37</v>
      </c>
      <c r="S177" s="21">
        <f>+'[20]36'!$E$64/10^6</f>
        <v>5.96950716</v>
      </c>
      <c r="T177" s="21">
        <f>+'[20]36'!$F$64/10^6</f>
        <v>6.1656379000000001</v>
      </c>
      <c r="U177" s="21">
        <f>+'[20]36'!$G$64/10^6</f>
        <v>5.947638239999999</v>
      </c>
      <c r="V177" s="21">
        <f>+'[20]36'!$I$64/10^6</f>
        <v>6.2403515599999997</v>
      </c>
      <c r="W177" s="21">
        <f>+'[20]36'!$J$64/10^6</f>
        <v>6.1286612099999997</v>
      </c>
      <c r="X177" s="21">
        <f>+'[20]36'!$K$64/10^6</f>
        <v>5.4549950700000007</v>
      </c>
      <c r="Y177" s="21">
        <f>+'[20]36'!$M$64/10^6</f>
        <v>6.6808544200000002</v>
      </c>
      <c r="Z177" s="21">
        <f>+'[20]36'!$N$64/10^6</f>
        <v>6.5033433700000014</v>
      </c>
      <c r="AA177" s="21">
        <f>+'[20]36'!$O$64/10^6</f>
        <v>6.6463719499999998</v>
      </c>
      <c r="AB177" s="21">
        <f>+'[20]36'!$Q$64/10^6</f>
        <v>6.32325859</v>
      </c>
      <c r="AC177" s="21">
        <f>+'[20]36'!$R$64/10^6</f>
        <v>6.45884897</v>
      </c>
      <c r="AD177" s="21">
        <f>+'[20]36'!$S$64/10^6</f>
        <v>6.3075504899999997</v>
      </c>
      <c r="AE177" s="22">
        <f t="shared" si="14"/>
        <v>74.827018930000008</v>
      </c>
      <c r="AG177" s="10">
        <v>1028</v>
      </c>
      <c r="AH177" s="10" t="s">
        <v>37</v>
      </c>
      <c r="AI177" s="21">
        <f>+'[20]36'!$E$89/10^6</f>
        <v>0.67920999999999998</v>
      </c>
      <c r="AJ177" s="21">
        <f>+'[20]36'!$F$89/10^6</f>
        <v>0.68176999999999999</v>
      </c>
      <c r="AK177" s="21">
        <f>+'[20]36'!$G$89/10^6</f>
        <v>0.69666514000000002</v>
      </c>
      <c r="AL177" s="21">
        <f>+'[20]36'!$I$89/10^6</f>
        <v>0.68715999999999999</v>
      </c>
      <c r="AM177" s="21">
        <f>+'[20]36'!$J$89/10^6</f>
        <v>0.68010999999999999</v>
      </c>
      <c r="AN177" s="21">
        <f>+'[20]36'!$K$89/10^6</f>
        <v>0.68591000000000002</v>
      </c>
      <c r="AO177" s="21">
        <f>+'[20]36'!$M$89/10^6</f>
        <v>0.68345411</v>
      </c>
      <c r="AP177" s="21">
        <f>+'[20]36'!$N$89/10^6</f>
        <v>0.67908000000000002</v>
      </c>
      <c r="AQ177" s="21">
        <f>+'[20]36'!$O$89/10^6</f>
        <v>0.69311999999999996</v>
      </c>
      <c r="AR177" s="21">
        <f>+'[20]36'!$Q$89/10^6</f>
        <v>0.70849421000000001</v>
      </c>
      <c r="AS177" s="21">
        <f>+'[20]36'!$R$89/10^6</f>
        <v>0.69901000000000002</v>
      </c>
      <c r="AT177" s="21">
        <f>+'[20]36'!$S$89/10^6</f>
        <v>0.69403000000000004</v>
      </c>
      <c r="AU177" s="22">
        <f t="shared" si="15"/>
        <v>8.2680134600000006</v>
      </c>
      <c r="AW177" s="10">
        <v>1028</v>
      </c>
      <c r="AX177" s="10" t="s">
        <v>37</v>
      </c>
      <c r="AY177" s="21">
        <f>+'[20]36'!$E$92/10^6</f>
        <v>0.46098069000000003</v>
      </c>
      <c r="AZ177" s="21">
        <f>+'[20]36'!$F$92/10^6</f>
        <v>0.46563024999999997</v>
      </c>
      <c r="BA177" s="21">
        <f>+'[20]36'!$G$92/10^6</f>
        <v>0.46700633999999996</v>
      </c>
      <c r="BB177" s="21">
        <f>+'[20]36'!$I$92/10^6</f>
        <v>0.46884980999999998</v>
      </c>
      <c r="BC177" s="21">
        <f>+'[20]36'!$J$92/10^6</f>
        <v>0.47020242999999995</v>
      </c>
      <c r="BD177" s="21">
        <f>+'[20]36'!$K$92/10^6</f>
        <v>0.47132079999999998</v>
      </c>
      <c r="BE177" s="21">
        <f>+'[20]36'!$M$92/10^6</f>
        <v>0.47011878000000001</v>
      </c>
      <c r="BF177" s="21">
        <f>+'[20]36'!$N$92/10^6</f>
        <v>0.47128441999999998</v>
      </c>
      <c r="BG177" s="21">
        <f>+'[20]36'!$O$92/10^6</f>
        <v>0.47127978000000004</v>
      </c>
      <c r="BH177" s="21">
        <f>+'[20]36'!$Q$92/10^6</f>
        <v>0.47275514000000002</v>
      </c>
      <c r="BI177" s="21">
        <f>+'[20]36'!$R$92/10^6</f>
        <v>0.47383243999999997</v>
      </c>
      <c r="BJ177" s="21">
        <f>+'[20]36'!$S$92/10^6</f>
        <v>0.47870884999999996</v>
      </c>
      <c r="BK177" s="22">
        <f t="shared" si="16"/>
        <v>5.6419697300000005</v>
      </c>
      <c r="BM177" s="10">
        <v>1028</v>
      </c>
      <c r="BN177" s="10" t="s">
        <v>37</v>
      </c>
      <c r="BO177" s="21">
        <f t="shared" si="18"/>
        <v>7.1096978500000008</v>
      </c>
      <c r="BP177" s="28">
        <f>+'[21]2M'!$AE$62/10^6</f>
        <v>14.422736</v>
      </c>
      <c r="BQ177" s="28">
        <f>+'[21]3M'!$AE$62/10^6</f>
        <v>21.534045720000002</v>
      </c>
      <c r="BR177" s="28">
        <f>+'[21]4M'!$AE$62/10^6</f>
        <v>28.930407089999999</v>
      </c>
      <c r="BS177" s="28">
        <f>+'[21]5M'!$AE$62/10^6</f>
        <v>36.209380730000007</v>
      </c>
      <c r="BT177" s="28">
        <f>+'[21]6M'!$AE$62/10^6</f>
        <v>42.821606600000003</v>
      </c>
      <c r="BU177" s="28">
        <f>+'[21]7M'!$AE$62/10^6</f>
        <v>50.656033910000005</v>
      </c>
      <c r="BV177" s="28">
        <f>+'[21]8M'!$AE$62/10^6</f>
        <v>58.309741700000004</v>
      </c>
      <c r="BW177" s="28">
        <f>+'[21]9M'!$AE$62/10^6</f>
        <v>66.120513429999988</v>
      </c>
      <c r="BX177" s="28">
        <f>+'[21]10M'!$AE$62/10^6</f>
        <v>73.625021369999985</v>
      </c>
      <c r="BY177" s="28">
        <f>+'[21]11M'!$AE$62/10^6</f>
        <v>81.256712779999987</v>
      </c>
      <c r="BZ177" s="28">
        <f>+'[21]12M'!$AE$62/10^6</f>
        <v>88.737002119999985</v>
      </c>
    </row>
    <row r="178" spans="1:78" customFormat="1" x14ac:dyDescent="0.2">
      <c r="A178" s="10">
        <v>1029</v>
      </c>
      <c r="B178" s="10" t="s">
        <v>38</v>
      </c>
      <c r="C178" s="21">
        <f>+'[20]37'!$E$62/10^6</f>
        <v>1.1780695000000001</v>
      </c>
      <c r="D178" s="21">
        <f>+'[20]37'!$F$62/10^6</f>
        <v>1.1937765199999999</v>
      </c>
      <c r="E178" s="21">
        <f>+'[20]37'!$G$62/10^6</f>
        <v>1.18282434</v>
      </c>
      <c r="F178" s="21">
        <f>+'[20]37'!$I$62/10^6</f>
        <v>1.26708486</v>
      </c>
      <c r="G178" s="21">
        <f>+'[20]37'!$J$62/10^6</f>
        <v>1.2198869500000002</v>
      </c>
      <c r="H178" s="21">
        <f>+'[20]37'!$K$62/10^6</f>
        <v>1.11997842</v>
      </c>
      <c r="I178" s="21">
        <f>+'[20]37'!$M$62/10^6</f>
        <v>1.18250454</v>
      </c>
      <c r="J178" s="21">
        <f>+'[20]37'!$N$62/10^6</f>
        <v>1.17938367</v>
      </c>
      <c r="K178" s="21">
        <f>+'[20]37'!$O$62/10^6</f>
        <v>1.2389052199999999</v>
      </c>
      <c r="L178" s="21">
        <f>+'[20]37'!$Q$62/10^6</f>
        <v>1.2180374300000001</v>
      </c>
      <c r="M178" s="21">
        <f>+'[20]37'!$R$62/10^6</f>
        <v>1.2098459699999999</v>
      </c>
      <c r="N178" s="21">
        <f>+'[20]37'!$S$62/10^6</f>
        <v>1.1672727700000001</v>
      </c>
      <c r="O178" s="22">
        <f t="shared" si="17"/>
        <v>14.357570190000001</v>
      </c>
      <c r="P178" s="317"/>
      <c r="Q178" s="10">
        <v>1029</v>
      </c>
      <c r="R178" s="10" t="s">
        <v>38</v>
      </c>
      <c r="S178" s="21">
        <f>+'[20]37'!$E$64/10^6</f>
        <v>1.00537572</v>
      </c>
      <c r="T178" s="21">
        <f>+'[20]37'!$F$64/10^6</f>
        <v>1.0215537499999998</v>
      </c>
      <c r="U178" s="21">
        <f>+'[20]37'!$G$64/10^6</f>
        <v>1.01142452</v>
      </c>
      <c r="V178" s="21">
        <f>+'[20]37'!$I$64/10^6</f>
        <v>1.09093025</v>
      </c>
      <c r="W178" s="21">
        <f>+'[20]37'!$J$64/10^6</f>
        <v>1.04622317</v>
      </c>
      <c r="X178" s="21">
        <f>+'[20]37'!$K$64/10^6</f>
        <v>0.94777001000000005</v>
      </c>
      <c r="Y178" s="21">
        <f>+'[20]37'!$M$64/10^6</f>
        <v>1.0092510700000001</v>
      </c>
      <c r="Z178" s="21">
        <f>+'[20]37'!$N$64/10^6</f>
        <v>1.00274032</v>
      </c>
      <c r="AA178" s="21">
        <f>+'[20]37'!$O$64/10^6</f>
        <v>1.0655749999999999</v>
      </c>
      <c r="AB178" s="21">
        <f>+'[20]37'!$Q$64/10^6</f>
        <v>1.0442766900000002</v>
      </c>
      <c r="AC178" s="21">
        <f>+'[20]37'!$R$64/10^6</f>
        <v>1.0330447999999999</v>
      </c>
      <c r="AD178" s="21">
        <f>+'[20]37'!$S$64/10^6</f>
        <v>0.98804000000000014</v>
      </c>
      <c r="AE178" s="22">
        <f t="shared" si="14"/>
        <v>12.266205300000001</v>
      </c>
      <c r="AG178" s="10">
        <v>1029</v>
      </c>
      <c r="AH178" s="10" t="s">
        <v>38</v>
      </c>
      <c r="AI178" s="21">
        <f>+'[20]37'!$E$89/10^6</f>
        <v>0.12849093</v>
      </c>
      <c r="AJ178" s="21">
        <f>+'[20]37'!$F$89/10^6</f>
        <v>0.12745261999999999</v>
      </c>
      <c r="AK178" s="21">
        <f>+'[20]37'!$G$89/10^6</f>
        <v>0.12651000000000001</v>
      </c>
      <c r="AL178" s="21">
        <f>+'[20]37'!$I$89/10^6</f>
        <v>0.13099588000000001</v>
      </c>
      <c r="AM178" s="21">
        <f>+'[20]37'!$J$89/10^6</f>
        <v>0.12815821999999999</v>
      </c>
      <c r="AN178" s="21">
        <f>+'[20]37'!$K$89/10^6</f>
        <v>0.12648000000000001</v>
      </c>
      <c r="AO178" s="21">
        <f>+'[20]37'!$M$89/10^6</f>
        <v>0.12755</v>
      </c>
      <c r="AP178" s="21">
        <f>+'[20]37'!$N$89/10^6</f>
        <v>0.13085822</v>
      </c>
      <c r="AQ178" s="21">
        <f>+'[20]37'!$O$89/10^6</f>
        <v>0.12748999999999999</v>
      </c>
      <c r="AR178" s="21">
        <f>+'[20]37'!$Q$89/10^6</f>
        <v>0.12791</v>
      </c>
      <c r="AS178" s="21">
        <f>+'[20]37'!$R$89/10^6</f>
        <v>0.13065916</v>
      </c>
      <c r="AT178" s="21">
        <f>+'[20]37'!$S$89/10^6</f>
        <v>0.13300204999999998</v>
      </c>
      <c r="AU178" s="22">
        <f t="shared" si="15"/>
        <v>1.54555708</v>
      </c>
      <c r="AW178" s="10">
        <v>1029</v>
      </c>
      <c r="AX178" s="10" t="s">
        <v>38</v>
      </c>
      <c r="AY178" s="21">
        <f>+'[20]37'!$E$92/10^6</f>
        <v>4.4202850000000002E-2</v>
      </c>
      <c r="AZ178" s="21">
        <f>+'[20]37'!$F$92/10^6</f>
        <v>4.4770150000000002E-2</v>
      </c>
      <c r="BA178" s="21">
        <f>+'[20]37'!$G$92/10^6</f>
        <v>4.488981999999999E-2</v>
      </c>
      <c r="BB178" s="21">
        <f>+'[20]37'!$I$92/10^6</f>
        <v>4.5158729999999994E-2</v>
      </c>
      <c r="BC178" s="21">
        <f>+'[20]37'!$J$92/10^6</f>
        <v>4.5505560000000007E-2</v>
      </c>
      <c r="BD178" s="21">
        <f>+'[20]37'!$K$92/10^6</f>
        <v>4.5728410000000004E-2</v>
      </c>
      <c r="BE178" s="21">
        <f>+'[20]37'!$M$92/10^6</f>
        <v>4.5703470000000003E-2</v>
      </c>
      <c r="BF178" s="21">
        <f>+'[20]37'!$N$92/10^6</f>
        <v>4.5785130000000007E-2</v>
      </c>
      <c r="BG178" s="21">
        <f>+'[20]37'!$O$92/10^6</f>
        <v>4.5840220000000001E-2</v>
      </c>
      <c r="BH178" s="21">
        <f>+'[20]37'!$Q$92/10^6</f>
        <v>4.5850740000000008E-2</v>
      </c>
      <c r="BI178" s="21">
        <f>+'[20]37'!$R$92/10^6</f>
        <v>4.6142010000000011E-2</v>
      </c>
      <c r="BJ178" s="21">
        <f>+'[20]37'!$S$92/10^6</f>
        <v>4.6230720000000003E-2</v>
      </c>
      <c r="BK178" s="22">
        <f t="shared" si="16"/>
        <v>0.54580781</v>
      </c>
      <c r="BM178" s="10">
        <v>1029</v>
      </c>
      <c r="BN178" s="10" t="s">
        <v>38</v>
      </c>
      <c r="BO178" s="21">
        <f t="shared" si="18"/>
        <v>1.1780695000000001</v>
      </c>
      <c r="BP178" s="28">
        <f>+'[21]2M'!$AF$62/10^6</f>
        <v>2.37184602</v>
      </c>
      <c r="BQ178" s="28">
        <f>+'[21]3M'!$AF$62/10^6</f>
        <v>3.5546703599999994</v>
      </c>
      <c r="BR178" s="28">
        <f>+'[21]4M'!$AF$62/10^6</f>
        <v>4.82175522</v>
      </c>
      <c r="BS178" s="28">
        <f>+'[21]5M'!$AF$62/10^6</f>
        <v>6.0416421700000011</v>
      </c>
      <c r="BT178" s="28">
        <f>+'[21]6M'!$AF$62/10^6</f>
        <v>7.1616205900000001</v>
      </c>
      <c r="BU178" s="28">
        <f>+'[21]7M'!$AF$62/10^6</f>
        <v>8.3441251300000001</v>
      </c>
      <c r="BV178" s="28">
        <f>+'[21]8M'!$AF$62/10^6</f>
        <v>9.5235087999999966</v>
      </c>
      <c r="BW178" s="28">
        <f>+'[21]9M'!$AF$62/10^6</f>
        <v>10.76241402</v>
      </c>
      <c r="BX178" s="28">
        <f>+'[21]10M'!$AF$62/10^6</f>
        <v>11.98045145</v>
      </c>
      <c r="BY178" s="28">
        <f>+'[21]11M'!$AF$62/10^6</f>
        <v>13.190297419999998</v>
      </c>
      <c r="BZ178" s="28">
        <f>+'[21]12M'!$AF$62/10^6</f>
        <v>14.357570190000001</v>
      </c>
    </row>
    <row r="179" spans="1:78" customFormat="1" x14ac:dyDescent="0.2">
      <c r="A179" s="15">
        <v>1030</v>
      </c>
      <c r="B179" s="15" t="s">
        <v>18</v>
      </c>
      <c r="C179" s="23">
        <f>+'[20]17'!$E$62/10^6</f>
        <v>1.4654548399999998</v>
      </c>
      <c r="D179" s="23">
        <f>+'[20]17'!$F$62/10^6</f>
        <v>1.5094723600000002</v>
      </c>
      <c r="E179" s="23">
        <f>+'[20]17'!$G$62/10^6</f>
        <v>1.51575105</v>
      </c>
      <c r="F179" s="23">
        <f>+'[20]17'!$I$62/10^6</f>
        <v>1.6310163700000004</v>
      </c>
      <c r="G179" s="23">
        <f>+'[20]17'!$J$62/10^6</f>
        <v>1.5666357</v>
      </c>
      <c r="H179" s="23">
        <f>+'[20]17'!$K$62/10^6</f>
        <v>1.4733205200000004</v>
      </c>
      <c r="I179" s="23">
        <f>+'[20]17'!$M$62/10^6</f>
        <v>1.6933142999999999</v>
      </c>
      <c r="J179" s="23">
        <f>+'[20]17'!$N$62/10^6</f>
        <v>1.6398889300000001</v>
      </c>
      <c r="K179" s="23">
        <f>+'[20]17'!$O$62/10^6</f>
        <v>1.71213131</v>
      </c>
      <c r="L179" s="23">
        <f>+'[20]17'!$Q$62/10^6</f>
        <v>1.65601986</v>
      </c>
      <c r="M179" s="23">
        <f>+'[20]17'!$R$62/10^6</f>
        <v>1.6823441699999999</v>
      </c>
      <c r="N179" s="23">
        <f>+'[20]17'!$S$62/10^6</f>
        <v>1.6722701200000001</v>
      </c>
      <c r="O179" s="24">
        <f>SUM(C179:N179)</f>
        <v>19.21761953</v>
      </c>
      <c r="P179" s="317"/>
      <c r="Q179" s="15">
        <v>1030</v>
      </c>
      <c r="R179" s="15" t="s">
        <v>18</v>
      </c>
      <c r="S179" s="23">
        <f>+'[20]17'!$E$64/10^6</f>
        <v>1.2654349599999999</v>
      </c>
      <c r="T179" s="23">
        <f>+'[20]17'!$F$64/10^6</f>
        <v>1.3136223200000001</v>
      </c>
      <c r="U179" s="23">
        <f>+'[20]17'!$G$64/10^6</f>
        <v>1.3169381</v>
      </c>
      <c r="V179" s="23">
        <f>+'[20]17'!$I$64/10^6</f>
        <v>1.4294619600000003</v>
      </c>
      <c r="W179" s="23">
        <f>+'[20]17'!$J$64/10^6</f>
        <v>1.3685737499999999</v>
      </c>
      <c r="X179" s="23">
        <f>+'[20]17'!$K$64/10^6</f>
        <v>1.2716269500000001</v>
      </c>
      <c r="Y179" s="23">
        <f>+'[20]17'!$M$64/10^6</f>
        <v>1.4910991599999999</v>
      </c>
      <c r="Z179" s="23">
        <f>+'[20]17'!$N$64/10^6</f>
        <v>1.4353712700000001</v>
      </c>
      <c r="AA179" s="23">
        <f>+'[20]17'!$O$64/10^6</f>
        <v>1.5117086899999999</v>
      </c>
      <c r="AB179" s="23">
        <f>+'[20]17'!$Q$64/10^6</f>
        <v>1.4521485600000001</v>
      </c>
      <c r="AC179" s="23">
        <f>+'[20]17'!$R$64/10^6</f>
        <v>1.4755006199999998</v>
      </c>
      <c r="AD179" s="23">
        <f>+'[20]17'!$S$64/10^6</f>
        <v>1.4678069500000002</v>
      </c>
      <c r="AE179" s="24">
        <f>SUM(S179:AD179)</f>
        <v>16.799293289999998</v>
      </c>
      <c r="AG179" s="15">
        <v>1030</v>
      </c>
      <c r="AH179" s="15" t="s">
        <v>18</v>
      </c>
      <c r="AI179" s="23">
        <f>+'[20]17'!$E$89/10^6</f>
        <v>0.15152410999999999</v>
      </c>
      <c r="AJ179" s="23">
        <f>+'[20]17'!$F$89/10^6</f>
        <v>0.14710000000000001</v>
      </c>
      <c r="AK179" s="23">
        <f>+'[20]17'!$G$89/10^6</f>
        <v>0.14967411</v>
      </c>
      <c r="AL179" s="23">
        <f>+'[20]17'!$I$89/10^6</f>
        <v>0.15227410999999999</v>
      </c>
      <c r="AM179" s="23">
        <f>+'[20]17'!$J$89/10^6</f>
        <v>0.14821000000000001</v>
      </c>
      <c r="AN179" s="23">
        <f>+'[20]17'!$K$89/10^6</f>
        <v>0.15045</v>
      </c>
      <c r="AO179" s="23">
        <f>+'[20]17'!$M$89/10^6</f>
        <v>0.15055505</v>
      </c>
      <c r="AP179" s="23">
        <f>+'[20]17'!$N$89/10^6</f>
        <v>0.15268010000000001</v>
      </c>
      <c r="AQ179" s="23">
        <f>+'[20]17'!$O$89/10^6</f>
        <v>0.14835999999999999</v>
      </c>
      <c r="AR179" s="23">
        <f>+'[20]17'!$Q$89/10^6</f>
        <v>0.15168000000000001</v>
      </c>
      <c r="AS179" s="23">
        <f>+'[20]17'!$R$89/10^6</f>
        <v>0.15274504999999999</v>
      </c>
      <c r="AT179" s="23">
        <f>+'[20]17'!$S$89/10^6</f>
        <v>0.14935999999999999</v>
      </c>
      <c r="AU179" s="24">
        <f t="shared" si="15"/>
        <v>1.80461253</v>
      </c>
      <c r="AW179" s="15">
        <v>1030</v>
      </c>
      <c r="AX179" s="15" t="s">
        <v>18</v>
      </c>
      <c r="AY179" s="23">
        <f>+'[20]17'!$E$92/10^6</f>
        <v>4.8495769999999994E-2</v>
      </c>
      <c r="AZ179" s="23">
        <f>+'[20]17'!$F$92/10^6</f>
        <v>4.8750040000000001E-2</v>
      </c>
      <c r="BA179" s="23">
        <f>+'[20]17'!$G$92/10^6</f>
        <v>4.9138840000000003E-2</v>
      </c>
      <c r="BB179" s="23">
        <f>+'[20]17'!$I$92/10^6</f>
        <v>4.9280299999999999E-2</v>
      </c>
      <c r="BC179" s="23">
        <f>+'[20]17'!$J$92/10^6</f>
        <v>4.9851950000000006E-2</v>
      </c>
      <c r="BD179" s="23">
        <f>+'[20]17'!$K$92/10^6</f>
        <v>5.1243570000000002E-2</v>
      </c>
      <c r="BE179" s="23">
        <f>+'[20]17'!$M$92/10^6</f>
        <v>5.1660089999999999E-2</v>
      </c>
      <c r="BF179" s="23">
        <f>+'[20]17'!$N$92/10^6</f>
        <v>5.1837559999999998E-2</v>
      </c>
      <c r="BG179" s="23">
        <f>+'[20]17'!$O$92/10^6</f>
        <v>5.2062620000000004E-2</v>
      </c>
      <c r="BH179" s="23">
        <f>+'[20]17'!$Q$92/10^6</f>
        <v>5.2191299999999996E-2</v>
      </c>
      <c r="BI179" s="23">
        <f>+'[20]17'!$R$92/10^6</f>
        <v>5.4098500000000001E-2</v>
      </c>
      <c r="BJ179" s="23">
        <f>+'[20]17'!$S$92/10^6</f>
        <v>5.510317E-2</v>
      </c>
      <c r="BK179" s="24">
        <f t="shared" si="16"/>
        <v>0.61371371000000008</v>
      </c>
      <c r="BM179" s="15">
        <v>1030</v>
      </c>
      <c r="BN179" s="15" t="s">
        <v>18</v>
      </c>
      <c r="BO179" s="23">
        <f t="shared" si="18"/>
        <v>1.4654548399999998</v>
      </c>
      <c r="BP179" s="30">
        <f>+'[21]2M'!$AG$62/10^6</f>
        <v>2.9749272000000002</v>
      </c>
      <c r="BQ179" s="30">
        <f>+'[21]3M'!$AG$62/10^6</f>
        <v>4.4906782500000002</v>
      </c>
      <c r="BR179" s="30">
        <f>+'[21]4M'!$AG$62/10^6</f>
        <v>6.1216946200000004</v>
      </c>
      <c r="BS179" s="30">
        <f>+'[21]5M'!$AG$62/10^6</f>
        <v>7.6883303200000004</v>
      </c>
      <c r="BT179" s="30">
        <f>+'[21]6M'!$AG$62/10^6</f>
        <v>9.1616508400000001</v>
      </c>
      <c r="BU179" s="30">
        <f>+'[21]7M'!$AG$62/10^6</f>
        <v>10.854965139999999</v>
      </c>
      <c r="BV179" s="30">
        <f>+'[21]8M'!$AG$62/10^6</f>
        <v>12.494854070000002</v>
      </c>
      <c r="BW179" s="30">
        <f>+'[21]9M'!$AG$62/10^6</f>
        <v>14.206985380000001</v>
      </c>
      <c r="BX179" s="30">
        <f>+'[21]10M'!$AG$62/10^6</f>
        <v>15.863005240000001</v>
      </c>
      <c r="BY179" s="30">
        <f>+'[21]11M'!$AG$62/10^6</f>
        <v>17.545349409999996</v>
      </c>
      <c r="BZ179" s="30">
        <f>+'[21]12M'!$AG$62/10^6</f>
        <v>19.21761953</v>
      </c>
    </row>
    <row r="180" spans="1:78" customFormat="1" x14ac:dyDescent="0.2">
      <c r="A180" s="4">
        <v>10300</v>
      </c>
      <c r="B180" s="4" t="s">
        <v>176</v>
      </c>
      <c r="C180" s="18">
        <f>SUM(C152:C179)</f>
        <v>169.29920238999998</v>
      </c>
      <c r="D180" s="18">
        <f t="shared" ref="D180:N180" si="19">SUM(D152:D179)</f>
        <v>171.37697802</v>
      </c>
      <c r="E180" s="18">
        <f t="shared" si="19"/>
        <v>170.47499298000005</v>
      </c>
      <c r="F180" s="18">
        <f t="shared" si="19"/>
        <v>183.16249452000002</v>
      </c>
      <c r="G180" s="18">
        <f t="shared" si="19"/>
        <v>175.94545621000006</v>
      </c>
      <c r="H180" s="18">
        <f t="shared" si="19"/>
        <v>163.72749398999997</v>
      </c>
      <c r="I180" s="18">
        <f t="shared" si="19"/>
        <v>186.62469428000003</v>
      </c>
      <c r="J180" s="18">
        <f t="shared" si="19"/>
        <v>180.59382450999999</v>
      </c>
      <c r="K180" s="18">
        <f t="shared" si="19"/>
        <v>181.43929269999995</v>
      </c>
      <c r="L180" s="18">
        <f t="shared" si="19"/>
        <v>179.35246220000002</v>
      </c>
      <c r="M180" s="18">
        <f t="shared" si="19"/>
        <v>180.79292268000003</v>
      </c>
      <c r="N180" s="18">
        <f t="shared" si="19"/>
        <v>180.39339393</v>
      </c>
      <c r="O180" s="18">
        <f>SUM(O152:O179)</f>
        <v>2123.1832084099997</v>
      </c>
      <c r="P180" s="317"/>
      <c r="Q180" s="4">
        <v>10300</v>
      </c>
      <c r="R180" s="4" t="s">
        <v>176</v>
      </c>
      <c r="S180" s="18">
        <f t="shared" ref="S180:AD180" si="20">SUM(S152:S179)</f>
        <v>139.83612966000004</v>
      </c>
      <c r="T180" s="18">
        <f>SUM(T152:T179)</f>
        <v>145.91243846000003</v>
      </c>
      <c r="U180" s="18">
        <f t="shared" si="20"/>
        <v>145.29059588000001</v>
      </c>
      <c r="V180" s="18">
        <f t="shared" si="20"/>
        <v>156.83925091999998</v>
      </c>
      <c r="W180" s="18">
        <f t="shared" si="20"/>
        <v>147.86427863999998</v>
      </c>
      <c r="X180" s="18">
        <f t="shared" si="20"/>
        <v>138.12536159999999</v>
      </c>
      <c r="Y180" s="18">
        <f t="shared" si="20"/>
        <v>161.09936279999997</v>
      </c>
      <c r="Z180" s="18">
        <f t="shared" si="20"/>
        <v>154.22631778999997</v>
      </c>
      <c r="AA180" s="18">
        <f t="shared" si="20"/>
        <v>153.88831657999998</v>
      </c>
      <c r="AB180" s="18">
        <f t="shared" si="20"/>
        <v>153.09895404</v>
      </c>
      <c r="AC180" s="18">
        <f t="shared" si="20"/>
        <v>153.80434946</v>
      </c>
      <c r="AD180" s="18">
        <f t="shared" si="20"/>
        <v>153.82144351000005</v>
      </c>
      <c r="AE180" s="18">
        <f>SUM(AE152:AE179)</f>
        <v>1803.8067993400002</v>
      </c>
      <c r="AG180" s="4">
        <v>10300</v>
      </c>
      <c r="AH180" s="4" t="s">
        <v>176</v>
      </c>
      <c r="AI180" s="18">
        <f>SUM(AI152:AI179)</f>
        <v>19.518284120000004</v>
      </c>
      <c r="AJ180" s="25">
        <f t="shared" ref="AJ180:AU180" si="21">SUM(AJ152:AJ179)</f>
        <v>15.4427872</v>
      </c>
      <c r="AK180" s="25">
        <f t="shared" si="21"/>
        <v>15.071000659999999</v>
      </c>
      <c r="AL180" s="25">
        <f t="shared" si="21"/>
        <v>16.025120339999997</v>
      </c>
      <c r="AM180" s="25">
        <f t="shared" si="21"/>
        <v>17.741613600000001</v>
      </c>
      <c r="AN180" s="25">
        <f t="shared" si="21"/>
        <v>15.260905859999999</v>
      </c>
      <c r="AO180" s="25">
        <f t="shared" si="21"/>
        <v>15.115482930000002</v>
      </c>
      <c r="AP180" s="25">
        <f t="shared" si="21"/>
        <v>15.33778021</v>
      </c>
      <c r="AQ180" s="25">
        <f t="shared" si="21"/>
        <v>16.847273580000003</v>
      </c>
      <c r="AR180" s="25">
        <f t="shared" si="21"/>
        <v>15.294454</v>
      </c>
      <c r="AS180" s="25">
        <f t="shared" si="21"/>
        <v>16.09721682</v>
      </c>
      <c r="AT180" s="25">
        <f t="shared" si="21"/>
        <v>15.474659869999996</v>
      </c>
      <c r="AU180" s="18">
        <f t="shared" si="21"/>
        <v>193.22657919</v>
      </c>
      <c r="AW180" s="4">
        <v>10300</v>
      </c>
      <c r="AX180" s="4" t="s">
        <v>176</v>
      </c>
      <c r="AY180" s="18">
        <f>SUM(AY152:AY179)</f>
        <v>9.944788609999998</v>
      </c>
      <c r="AZ180" s="25">
        <f t="shared" ref="AZ180:BK180" si="22">SUM(AZ152:AZ179)</f>
        <v>10.021752360000001</v>
      </c>
      <c r="BA180" s="25">
        <f t="shared" si="22"/>
        <v>10.113396439999999</v>
      </c>
      <c r="BB180" s="25">
        <f t="shared" si="22"/>
        <v>10.298123259999999</v>
      </c>
      <c r="BC180" s="25">
        <f t="shared" si="22"/>
        <v>10.339563970000004</v>
      </c>
      <c r="BD180" s="25">
        <f t="shared" si="22"/>
        <v>10.341226529999998</v>
      </c>
      <c r="BE180" s="25">
        <f t="shared" si="22"/>
        <v>10.409848550000003</v>
      </c>
      <c r="BF180" s="25">
        <f t="shared" si="22"/>
        <v>11.029726509999998</v>
      </c>
      <c r="BG180" s="25">
        <f t="shared" si="22"/>
        <v>10.70370254</v>
      </c>
      <c r="BH180" s="25">
        <f t="shared" si="22"/>
        <v>10.959054160000001</v>
      </c>
      <c r="BI180" s="25">
        <f t="shared" si="22"/>
        <v>10.891356400000001</v>
      </c>
      <c r="BJ180" s="25">
        <f t="shared" si="22"/>
        <v>11.09729055</v>
      </c>
      <c r="BK180" s="18">
        <f t="shared" si="22"/>
        <v>126.14982987999997</v>
      </c>
      <c r="BM180" s="4">
        <v>10300</v>
      </c>
      <c r="BN180" s="4" t="s">
        <v>176</v>
      </c>
      <c r="BO180" s="25">
        <f>SUM(BO152:BO179)</f>
        <v>169.29920238999998</v>
      </c>
      <c r="BP180" s="25">
        <f>SUM(BP152:BP179)</f>
        <v>340.67618040999997</v>
      </c>
      <c r="BQ180" s="25">
        <f t="shared" ref="BQ180:BZ180" si="23">SUM(BQ152:BQ179)</f>
        <v>511.15117339</v>
      </c>
      <c r="BR180" s="25">
        <f t="shared" si="23"/>
        <v>694.31366791000005</v>
      </c>
      <c r="BS180" s="25">
        <f t="shared" si="23"/>
        <v>870.25912412000014</v>
      </c>
      <c r="BT180" s="25">
        <f t="shared" si="23"/>
        <v>1033.9866181099999</v>
      </c>
      <c r="BU180" s="25">
        <f t="shared" si="23"/>
        <v>1220.6113123900004</v>
      </c>
      <c r="BV180" s="25">
        <f t="shared" si="23"/>
        <v>1401.2051368999996</v>
      </c>
      <c r="BW180" s="25">
        <f t="shared" si="23"/>
        <v>1582.6444296</v>
      </c>
      <c r="BX180" s="25">
        <f t="shared" si="23"/>
        <v>1761.9968917999993</v>
      </c>
      <c r="BY180" s="25">
        <f t="shared" si="23"/>
        <v>1942.7898144800001</v>
      </c>
      <c r="BZ180" s="25">
        <f t="shared" si="23"/>
        <v>2123.1832084100001</v>
      </c>
    </row>
    <row r="181" spans="1:78" customFormat="1" x14ac:dyDescent="0.2">
      <c r="A181" s="32"/>
      <c r="B181" s="32"/>
      <c r="O181" s="32"/>
    </row>
    <row r="182" spans="1:78" customFormat="1" x14ac:dyDescent="0.2">
      <c r="A182" s="3" t="s">
        <v>52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176</v>
      </c>
      <c r="Q182" s="3" t="s">
        <v>52</v>
      </c>
      <c r="R182" s="3" t="s">
        <v>122</v>
      </c>
      <c r="S182" s="3" t="s">
        <v>0</v>
      </c>
      <c r="T182" s="3" t="s">
        <v>1</v>
      </c>
      <c r="U182" s="3" t="s">
        <v>2</v>
      </c>
      <c r="V182" s="3" t="s">
        <v>3</v>
      </c>
      <c r="W182" s="3" t="s">
        <v>4</v>
      </c>
      <c r="X182" s="3" t="s">
        <v>5</v>
      </c>
      <c r="Y182" s="3" t="s">
        <v>6</v>
      </c>
      <c r="Z182" s="3" t="s">
        <v>7</v>
      </c>
      <c r="AA182" s="3" t="s">
        <v>8</v>
      </c>
      <c r="AB182" s="3" t="s">
        <v>9</v>
      </c>
      <c r="AC182" s="3" t="s">
        <v>10</v>
      </c>
      <c r="AD182" s="3" t="s">
        <v>11</v>
      </c>
      <c r="AE182" s="3" t="s">
        <v>176</v>
      </c>
      <c r="AG182" s="3" t="s">
        <v>73</v>
      </c>
      <c r="AH182" s="3" t="s">
        <v>44</v>
      </c>
      <c r="AI182" s="3" t="s">
        <v>74</v>
      </c>
      <c r="AJ182" s="3" t="s">
        <v>75</v>
      </c>
      <c r="AK182" s="3" t="s">
        <v>76</v>
      </c>
      <c r="AL182" s="3" t="s">
        <v>77</v>
      </c>
      <c r="AM182" s="3" t="s">
        <v>78</v>
      </c>
      <c r="AN182" s="3" t="s">
        <v>79</v>
      </c>
      <c r="AO182" s="3" t="s">
        <v>80</v>
      </c>
      <c r="AP182" s="3" t="s">
        <v>81</v>
      </c>
      <c r="AQ182" s="3" t="s">
        <v>82</v>
      </c>
      <c r="AR182" s="3" t="s">
        <v>83</v>
      </c>
      <c r="AS182" s="3" t="s">
        <v>84</v>
      </c>
      <c r="AT182" s="3" t="s">
        <v>85</v>
      </c>
      <c r="AW182" s="3" t="s">
        <v>52</v>
      </c>
      <c r="AX182" s="3" t="s">
        <v>179</v>
      </c>
      <c r="AY182" s="3" t="s">
        <v>0</v>
      </c>
      <c r="AZ182" s="3" t="s">
        <v>1</v>
      </c>
      <c r="BA182" s="3" t="s">
        <v>2</v>
      </c>
      <c r="BB182" s="3" t="s">
        <v>3</v>
      </c>
      <c r="BC182" s="3" t="s">
        <v>4</v>
      </c>
      <c r="BD182" s="3" t="s">
        <v>5</v>
      </c>
      <c r="BE182" s="3" t="s">
        <v>6</v>
      </c>
      <c r="BF182" s="3" t="s">
        <v>7</v>
      </c>
      <c r="BG182" s="3" t="s">
        <v>8</v>
      </c>
      <c r="BH182" s="3" t="s">
        <v>9</v>
      </c>
      <c r="BI182" s="3" t="s">
        <v>10</v>
      </c>
      <c r="BJ182" s="3" t="s">
        <v>11</v>
      </c>
      <c r="BK182" s="3" t="s">
        <v>176</v>
      </c>
    </row>
    <row r="183" spans="1:78" customFormat="1" x14ac:dyDescent="0.2">
      <c r="A183" s="34"/>
      <c r="B183" s="34" t="s">
        <v>46</v>
      </c>
      <c r="C183" s="21">
        <f>+[20]เขต!$E$286/10^6</f>
        <v>7.0155852699999999</v>
      </c>
      <c r="D183" s="21">
        <f>+[20]เขต!$F$286/10^6</f>
        <v>8.0627116000000001</v>
      </c>
      <c r="E183" s="21">
        <f>+[20]เขต!$G$286/10^6</f>
        <v>7.7994254899999991</v>
      </c>
      <c r="F183" s="21">
        <f>+[20]เขต!$I$286/10^6</f>
        <v>8.3840048799999991</v>
      </c>
      <c r="G183" s="21">
        <f>+[20]เขต!$J$286/10^6</f>
        <v>7.7814632200000018</v>
      </c>
      <c r="H183" s="21">
        <f>+[20]เขต!$K$286/10^6</f>
        <v>7.9769610100000001</v>
      </c>
      <c r="I183" s="21">
        <f>+[20]เขต!$M$286/10^6</f>
        <v>7.8309770599999995</v>
      </c>
      <c r="J183" s="21">
        <f>+[20]เขต!$N$286/10^6</f>
        <v>7.9413715900000001</v>
      </c>
      <c r="K183" s="21">
        <f>+[20]เขต!$O$286/10^6</f>
        <v>8.1618086200000004</v>
      </c>
      <c r="L183" s="21">
        <f>+[20]เขต!$Q$286/10^6</f>
        <v>8.2158531000000004</v>
      </c>
      <c r="M183" s="21">
        <f>+[20]เขต!$R$286/10^6</f>
        <v>9.0560544699999994</v>
      </c>
      <c r="N183" s="21">
        <f>+[20]เขต!$S$286/10^6</f>
        <v>9.9859131299999966</v>
      </c>
      <c r="O183" s="329">
        <f t="shared" ref="O183:O210" si="24">SUM(C183:N183)</f>
        <v>98.212129440000012</v>
      </c>
      <c r="Q183" s="34"/>
      <c r="R183" s="34" t="s">
        <v>46</v>
      </c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6">
        <f t="shared" ref="AE183:AE210" si="25">SUM(S183:AD183)</f>
        <v>0</v>
      </c>
      <c r="AG183" s="34"/>
      <c r="AH183" s="34" t="s">
        <v>46</v>
      </c>
      <c r="AI183" s="19">
        <f>+C183</f>
        <v>7.0155852699999999</v>
      </c>
      <c r="AJ183" s="19">
        <f>+'[21]2M'!$F$286/10^6</f>
        <v>15.078296869999999</v>
      </c>
      <c r="AK183" s="19">
        <f>+'[21]3M'!$F$286/10^6</f>
        <v>22.877722359999996</v>
      </c>
      <c r="AL183" s="19">
        <f>+'[21]4M'!$F$286/10^6</f>
        <v>31.261727240000003</v>
      </c>
      <c r="AM183" s="19">
        <f>+'[21]5M'!$F$286/10^6</f>
        <v>39.043190459999998</v>
      </c>
      <c r="AN183" s="19">
        <f>+'[21]6M'!$F$286/10^6</f>
        <v>47.020151469999995</v>
      </c>
      <c r="AO183" s="19">
        <f>+'[21]7M'!$F$286/10^6</f>
        <v>54.851128530000004</v>
      </c>
      <c r="AP183" s="19">
        <f>+'[21]8M'!$F$286/10^6</f>
        <v>62.79250012</v>
      </c>
      <c r="AQ183" s="19">
        <f>+'[21]9M'!$F$286/10^6</f>
        <v>70.954308740000016</v>
      </c>
      <c r="AR183" s="19">
        <f>+'[21]10M'!$F$286/10^6</f>
        <v>79.17016184000002</v>
      </c>
      <c r="AS183" s="19">
        <f>+'[21]11M'!$F$286/10^6</f>
        <v>88.226216309999984</v>
      </c>
      <c r="AT183" s="19">
        <f>+'[21]12M'!$F$286/10^6</f>
        <v>98.212129440000012</v>
      </c>
      <c r="AW183" s="34"/>
      <c r="AX183" s="34" t="s">
        <v>46</v>
      </c>
      <c r="AY183" s="21">
        <f>+[20]เขต!$E$145/10^6</f>
        <v>0</v>
      </c>
      <c r="AZ183" s="21">
        <f>+[20]เขต!$F$145/10^6</f>
        <v>0</v>
      </c>
      <c r="BA183" s="21">
        <f>+[20]เขต!$G$145/10^6</f>
        <v>0</v>
      </c>
      <c r="BB183" s="21">
        <f>+[20]เขต!$I$145/10^6</f>
        <v>0</v>
      </c>
      <c r="BC183" s="21">
        <f>+[20]เขต!$J$145/10^6</f>
        <v>0</v>
      </c>
      <c r="BD183" s="21">
        <f>+[20]เขต!$K$145/10^6</f>
        <v>0</v>
      </c>
      <c r="BE183" s="21">
        <f>+[20]เขต!$M$145/10^6</f>
        <v>0</v>
      </c>
      <c r="BF183" s="21">
        <f>+[20]เขต!$N$145/10^6</f>
        <v>0</v>
      </c>
      <c r="BG183" s="21">
        <f>+[20]เขต!$O$145/10^6</f>
        <v>0</v>
      </c>
      <c r="BH183" s="21">
        <f>+[20]เขต!$Q$145/10^6</f>
        <v>0</v>
      </c>
      <c r="BI183" s="21">
        <f>+[20]เขต!$R$145/10^6</f>
        <v>0</v>
      </c>
      <c r="BJ183" s="21">
        <f>+[20]เขต!$S$145/10^6</f>
        <v>0</v>
      </c>
      <c r="BK183" s="329">
        <f t="shared" ref="BK183:BK210" si="26">SUM(AY183:BJ183)</f>
        <v>0</v>
      </c>
    </row>
    <row r="184" spans="1:78" customFormat="1" x14ac:dyDescent="0.2">
      <c r="A184" s="7">
        <v>1004</v>
      </c>
      <c r="B184" s="10" t="s">
        <v>94</v>
      </c>
      <c r="C184" s="21">
        <f>+'[20]11'!$E$286/10^6</f>
        <v>17.318046960200004</v>
      </c>
      <c r="D184" s="21">
        <f>+'[20]11'!$F$286/10^6</f>
        <v>17.329295980000001</v>
      </c>
      <c r="E184" s="21">
        <f>+'[20]11'!$G$286/10^6</f>
        <v>17.339480859999998</v>
      </c>
      <c r="F184" s="21">
        <f>+'[20]11'!$I$286/10^6</f>
        <v>17.430645649999999</v>
      </c>
      <c r="G184" s="21">
        <f>+'[20]11'!$J$286/10^6</f>
        <v>15.612690169999999</v>
      </c>
      <c r="H184" s="21">
        <f>+'[20]11'!$K$286/10^6</f>
        <v>21.105146850000004</v>
      </c>
      <c r="I184" s="21">
        <f>+'[20]11'!$M$286/10^6</f>
        <v>17.001557579999993</v>
      </c>
      <c r="J184" s="21">
        <f>+'[20]11'!$N$286/10^6</f>
        <v>20.877151430000001</v>
      </c>
      <c r="K184" s="21">
        <f>+'[20]11'!$O$286/10^6</f>
        <v>19.146318259999997</v>
      </c>
      <c r="L184" s="21">
        <f>+'[20]11'!$Q$286/10^6</f>
        <v>18.698922009999997</v>
      </c>
      <c r="M184" s="21">
        <f>+'[20]11'!$R$286/10^6</f>
        <v>21.33353645</v>
      </c>
      <c r="N184" s="21">
        <f>+'[20]11'!$S$286/10^6</f>
        <v>24.317695610000005</v>
      </c>
      <c r="O184" s="22">
        <f t="shared" si="24"/>
        <v>227.51048781019998</v>
      </c>
      <c r="Q184" s="7">
        <v>1004</v>
      </c>
      <c r="R184" s="10" t="s">
        <v>94</v>
      </c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29">
        <f t="shared" si="25"/>
        <v>0</v>
      </c>
      <c r="AG184" s="10">
        <v>1004</v>
      </c>
      <c r="AH184" s="10" t="s">
        <v>94</v>
      </c>
      <c r="AI184" s="21">
        <f t="shared" ref="AI184:AI210" si="27">+C184</f>
        <v>17.318046960200004</v>
      </c>
      <c r="AJ184" s="21">
        <f>+'[21]2M'!$G$286/10^6</f>
        <v>34.647342940200005</v>
      </c>
      <c r="AK184" s="21">
        <f>+'[21]3M'!$G$286/10^6</f>
        <v>51.9868238002</v>
      </c>
      <c r="AL184" s="21">
        <f>+'[21]4M'!$G$286/10^6</f>
        <v>69.417469450199988</v>
      </c>
      <c r="AM184" s="21">
        <f>+'[21]5M'!$G$286/10^6</f>
        <v>85.03015962020001</v>
      </c>
      <c r="AN184" s="21">
        <f>+'[21]6M'!$G$286/10^6</f>
        <v>106.13530647020001</v>
      </c>
      <c r="AO184" s="21">
        <f>+'[21]7M'!$G$286/10^6</f>
        <v>123.1368640502</v>
      </c>
      <c r="AP184" s="21">
        <f>+'[21]8M'!$G$286/10^6</f>
        <v>144.01401548020004</v>
      </c>
      <c r="AQ184" s="21">
        <f>+'[21]9M'!$G$286/10^6</f>
        <v>163.1603337402</v>
      </c>
      <c r="AR184" s="21">
        <f>+'[21]10M'!$G$286/10^6</f>
        <v>181.85925575020002</v>
      </c>
      <c r="AS184" s="21">
        <f>+'[21]11M'!$G$286/10^6</f>
        <v>203.19279220020005</v>
      </c>
      <c r="AT184" s="21">
        <f>+'[21]12M'!$G$286/10^6</f>
        <v>227.51048781020003</v>
      </c>
      <c r="AW184" s="7">
        <v>1004</v>
      </c>
      <c r="AX184" s="10" t="s">
        <v>94</v>
      </c>
      <c r="AY184" s="21">
        <f>+'[20]11'!$E$145/10^6</f>
        <v>0</v>
      </c>
      <c r="AZ184" s="21">
        <f>+'[20]11'!$F$145/10^6</f>
        <v>0</v>
      </c>
      <c r="BA184" s="21">
        <f>+'[20]11'!$G$145/10^6</f>
        <v>0</v>
      </c>
      <c r="BB184" s="21">
        <f>+'[20]11'!$I$145/10^6</f>
        <v>0</v>
      </c>
      <c r="BC184" s="21">
        <f>+'[20]11'!$J$145/10^6</f>
        <v>0</v>
      </c>
      <c r="BD184" s="21">
        <f>+'[20]11'!$K$145/10^6</f>
        <v>0</v>
      </c>
      <c r="BE184" s="21">
        <f>+'[20]11'!$M$145/10^6</f>
        <v>0</v>
      </c>
      <c r="BF184" s="21">
        <f>+'[20]11'!$N$145/10^6</f>
        <v>0</v>
      </c>
      <c r="BG184" s="21">
        <f>+'[20]11'!$O$145/10^6</f>
        <v>0</v>
      </c>
      <c r="BH184" s="21">
        <f>+'[20]11'!$Q$145/10^6</f>
        <v>0</v>
      </c>
      <c r="BI184" s="21">
        <f>+'[20]11'!$R$145/10^6</f>
        <v>0</v>
      </c>
      <c r="BJ184" s="21">
        <f>+'[20]11'!$S$145/10^6</f>
        <v>0</v>
      </c>
      <c r="BK184" s="22">
        <f t="shared" si="26"/>
        <v>0</v>
      </c>
    </row>
    <row r="185" spans="1:78" customFormat="1" x14ac:dyDescent="0.2">
      <c r="A185" s="10">
        <v>1005</v>
      </c>
      <c r="B185" s="10" t="s">
        <v>13</v>
      </c>
      <c r="C185" s="21">
        <f>+'[20]12'!$E$286/10^6</f>
        <v>0.84807205999999991</v>
      </c>
      <c r="D185" s="21">
        <f>+'[20]12'!$F$286/10^6</f>
        <v>0.83860159000000012</v>
      </c>
      <c r="E185" s="21">
        <f>+'[20]12'!$G$286/10^6</f>
        <v>0.86927352999999996</v>
      </c>
      <c r="F185" s="21">
        <f>+'[20]12'!$I$286/10^6</f>
        <v>0.82614109999999996</v>
      </c>
      <c r="G185" s="21">
        <f>+'[20]12'!$J$286/10^6</f>
        <v>1.13805198</v>
      </c>
      <c r="H185" s="21">
        <f>+'[20]12'!$K$286/10^6</f>
        <v>1.0960172800000001</v>
      </c>
      <c r="I185" s="21">
        <f>+'[20]12'!$M$286/10^6</f>
        <v>1.2464996799999999</v>
      </c>
      <c r="J185" s="21">
        <f>+'[20]12'!$N$286/10^6</f>
        <v>0.98376734999999982</v>
      </c>
      <c r="K185" s="21">
        <f>+'[20]12'!$O$286/10^6</f>
        <v>0.97873799000000006</v>
      </c>
      <c r="L185" s="21">
        <f>+'[20]12'!$Q$286/10^6</f>
        <v>1.0285220199999998</v>
      </c>
      <c r="M185" s="21">
        <f>+'[20]12'!$R$286/10^6</f>
        <v>0.92928714000000001</v>
      </c>
      <c r="N185" s="21">
        <f>+'[20]12'!$S$286/10^6</f>
        <v>0.94832729000000004</v>
      </c>
      <c r="O185" s="22">
        <f t="shared" si="24"/>
        <v>11.731299009999999</v>
      </c>
      <c r="Q185" s="10">
        <v>1005</v>
      </c>
      <c r="R185" s="10" t="s">
        <v>13</v>
      </c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9">
        <f t="shared" si="25"/>
        <v>0</v>
      </c>
      <c r="AG185" s="10">
        <v>1005</v>
      </c>
      <c r="AH185" s="10" t="s">
        <v>13</v>
      </c>
      <c r="AI185" s="21">
        <f t="shared" si="27"/>
        <v>0.84807205999999991</v>
      </c>
      <c r="AJ185" s="21">
        <f>+'[21]2M'!$H$286/10^6</f>
        <v>1.6866736500000001</v>
      </c>
      <c r="AK185" s="21">
        <f>+'[21]3M'!$H$286/10^6</f>
        <v>2.5559471799999995</v>
      </c>
      <c r="AL185" s="21">
        <f>+'[21]4M'!$H$286/10^6</f>
        <v>3.3820882800000001</v>
      </c>
      <c r="AM185" s="21">
        <f>+'[21]5M'!$H$286/10^6</f>
        <v>4.5201402599999998</v>
      </c>
      <c r="AN185" s="21">
        <f>+'[21]6M'!$H$286/10^6</f>
        <v>5.6161575399999988</v>
      </c>
      <c r="AO185" s="21">
        <f>+'[21]7M'!$H$286/10^6</f>
        <v>6.86265722</v>
      </c>
      <c r="AP185" s="21">
        <f>+'[21]8M'!$H$286/10^6</f>
        <v>7.846424569999999</v>
      </c>
      <c r="AQ185" s="21">
        <f>+'[21]9M'!$H$286/10^6</f>
        <v>8.8251625600000008</v>
      </c>
      <c r="AR185" s="21">
        <f>+'[21]10M'!$H$286/10^6</f>
        <v>9.8536845799999977</v>
      </c>
      <c r="AS185" s="21">
        <f>+'[21]11M'!$H$286/10^6</f>
        <v>10.782971719999999</v>
      </c>
      <c r="AT185" s="21">
        <f>+'[21]12M'!$H$286/10^6</f>
        <v>11.731299010000004</v>
      </c>
      <c r="AW185" s="10">
        <v>1005</v>
      </c>
      <c r="AX185" s="10" t="s">
        <v>13</v>
      </c>
      <c r="AY185" s="21">
        <f>+'[20]12'!$E$145/10^6</f>
        <v>0</v>
      </c>
      <c r="AZ185" s="21">
        <f>+'[20]12'!$F$145/10^6</f>
        <v>0</v>
      </c>
      <c r="BA185" s="21">
        <f>+'[20]12'!$G$145/10^6</f>
        <v>0</v>
      </c>
      <c r="BB185" s="21">
        <f>+'[20]12'!$I$145/10^6</f>
        <v>0</v>
      </c>
      <c r="BC185" s="21">
        <f>+'[20]12'!$J$145/10^6</f>
        <v>0</v>
      </c>
      <c r="BD185" s="21">
        <f>+'[20]12'!$K$145/10^6</f>
        <v>0</v>
      </c>
      <c r="BE185" s="21">
        <f>+'[20]12'!$M$145/10^6</f>
        <v>0</v>
      </c>
      <c r="BF185" s="21">
        <f>+'[20]12'!$N$145/10^6</f>
        <v>0</v>
      </c>
      <c r="BG185" s="21">
        <f>+'[20]12'!$O$145/10^6</f>
        <v>0</v>
      </c>
      <c r="BH185" s="21">
        <f>+'[20]12'!$Q$145/10^6</f>
        <v>0</v>
      </c>
      <c r="BI185" s="21">
        <f>+'[20]12'!$R$145/10^6</f>
        <v>0</v>
      </c>
      <c r="BJ185" s="21">
        <f>+'[20]12'!$S$145/10^6</f>
        <v>0</v>
      </c>
      <c r="BK185" s="22">
        <f t="shared" si="26"/>
        <v>0</v>
      </c>
    </row>
    <row r="186" spans="1:78" customFormat="1" x14ac:dyDescent="0.2">
      <c r="A186" s="10">
        <v>1006</v>
      </c>
      <c r="B186" s="10" t="s">
        <v>14</v>
      </c>
      <c r="C186" s="21">
        <f>+'[20]13'!$E$286/10^6</f>
        <v>3.2165992898</v>
      </c>
      <c r="D186" s="21">
        <f>+'[20]13'!$F$286/10^6</f>
        <v>3.3446633599999993</v>
      </c>
      <c r="E186" s="21">
        <f>+'[20]13'!$G$286/10^6</f>
        <v>3.6583600399999994</v>
      </c>
      <c r="F186" s="21">
        <f>+'[20]13'!$I$286/10^6</f>
        <v>2.7586553200000004</v>
      </c>
      <c r="G186" s="21">
        <f>+'[20]13'!$J$286/10^6</f>
        <v>2.7809525699999997</v>
      </c>
      <c r="H186" s="21">
        <f>+'[20]13'!$K$286/10^6</f>
        <v>2.9435771399999999</v>
      </c>
      <c r="I186" s="21">
        <f>+'[20]13'!$M$286/10^6</f>
        <v>3.0441793800000001</v>
      </c>
      <c r="J186" s="21">
        <f>+'[20]13'!$N$286/10^6</f>
        <v>3.0066733800000001</v>
      </c>
      <c r="K186" s="21">
        <f>+'[20]13'!$O$286/10^6</f>
        <v>3.0112816500000004</v>
      </c>
      <c r="L186" s="21">
        <f>+'[20]13'!$Q$286/10^6</f>
        <v>2.9593215699999997</v>
      </c>
      <c r="M186" s="21">
        <f>+'[20]13'!$R$286/10^6</f>
        <v>3.1989642699999998</v>
      </c>
      <c r="N186" s="21">
        <f>+'[20]13'!$S$286/10^6</f>
        <v>3.2000217399999999</v>
      </c>
      <c r="O186" s="22">
        <f t="shared" si="24"/>
        <v>37.123249709799993</v>
      </c>
      <c r="Q186" s="10">
        <v>1006</v>
      </c>
      <c r="R186" s="10" t="s">
        <v>14</v>
      </c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9">
        <f t="shared" si="25"/>
        <v>0</v>
      </c>
      <c r="AG186" s="10">
        <v>1006</v>
      </c>
      <c r="AH186" s="10" t="s">
        <v>14</v>
      </c>
      <c r="AI186" s="21">
        <f t="shared" si="27"/>
        <v>3.2165992898</v>
      </c>
      <c r="AJ186" s="21">
        <f>+'[21]2M'!$I$286/10^6</f>
        <v>6.5612626497999997</v>
      </c>
      <c r="AK186" s="21">
        <f>+'[21]3M'!$I$286/10^6</f>
        <v>10.2196226898</v>
      </c>
      <c r="AL186" s="21">
        <f>+'[21]4M'!$I$286/10^6</f>
        <v>12.9782780098</v>
      </c>
      <c r="AM186" s="21">
        <f>+'[21]5M'!$I$286/10^6</f>
        <v>15.759230579799999</v>
      </c>
      <c r="AN186" s="21">
        <f>+'[21]6M'!$I$286/10^6</f>
        <v>18.702807719800003</v>
      </c>
      <c r="AO186" s="21">
        <f>+'[21]7M'!$I$286/10^6</f>
        <v>21.746987099799998</v>
      </c>
      <c r="AP186" s="21">
        <f>+'[21]8M'!$I$286/10^6</f>
        <v>24.753660479800001</v>
      </c>
      <c r="AQ186" s="21">
        <f>+'[21]9M'!$I$286/10^6</f>
        <v>27.764942129800012</v>
      </c>
      <c r="AR186" s="21">
        <f>+'[21]10M'!$I$286/10^6</f>
        <v>30.724263699799998</v>
      </c>
      <c r="AS186" s="21">
        <f>+'[21]11M'!$I$286/10^6</f>
        <v>33.923227969800003</v>
      </c>
      <c r="AT186" s="21">
        <f>+'[21]12M'!$I$286/10^6</f>
        <v>37.123249709800007</v>
      </c>
      <c r="AW186" s="10">
        <v>1006</v>
      </c>
      <c r="AX186" s="10" t="s">
        <v>14</v>
      </c>
      <c r="AY186" s="21">
        <f>+'[20]13'!$E$145/10^6</f>
        <v>0</v>
      </c>
      <c r="AZ186" s="21">
        <f>+'[20]13'!$F$145/10^6</f>
        <v>0</v>
      </c>
      <c r="BA186" s="21">
        <f>+'[20]13'!$G$145/10^6</f>
        <v>0</v>
      </c>
      <c r="BB186" s="21">
        <f>+'[20]13'!$I$145/10^6</f>
        <v>0</v>
      </c>
      <c r="BC186" s="21">
        <f>+'[20]13'!$J$145/10^6</f>
        <v>0</v>
      </c>
      <c r="BD186" s="21">
        <f>+'[20]13'!$K$145/10^6</f>
        <v>0</v>
      </c>
      <c r="BE186" s="21">
        <f>+'[20]13'!$M$145/10^6</f>
        <v>0</v>
      </c>
      <c r="BF186" s="21">
        <f>+'[20]13'!$N$145/10^6</f>
        <v>0</v>
      </c>
      <c r="BG186" s="21">
        <f>+'[20]13'!$O$145/10^6</f>
        <v>0</v>
      </c>
      <c r="BH186" s="21">
        <f>+'[20]13'!$Q$145/10^6</f>
        <v>0</v>
      </c>
      <c r="BI186" s="21">
        <f>+'[20]13'!$R$145/10^6</f>
        <v>0</v>
      </c>
      <c r="BJ186" s="21">
        <f>+'[20]13'!$S$145/10^6</f>
        <v>0</v>
      </c>
      <c r="BK186" s="22">
        <f t="shared" si="26"/>
        <v>0</v>
      </c>
    </row>
    <row r="187" spans="1:78" customFormat="1" x14ac:dyDescent="0.2">
      <c r="A187" s="10">
        <v>1007</v>
      </c>
      <c r="B187" s="10" t="s">
        <v>15</v>
      </c>
      <c r="C187" s="21">
        <f>+'[20]14'!$E$286/10^6</f>
        <v>2.2838440800000002</v>
      </c>
      <c r="D187" s="21">
        <f>+'[20]14'!$F$286/10^6</f>
        <v>2.6676192100000002</v>
      </c>
      <c r="E187" s="21">
        <f>+'[20]14'!$G$286/10^6</f>
        <v>2.8546067499999999</v>
      </c>
      <c r="F187" s="21">
        <f>+'[20]14'!$I$286/10^6</f>
        <v>2.88279935</v>
      </c>
      <c r="G187" s="21">
        <f>+'[20]14'!$J$286/10^6</f>
        <v>2.6080951900000002</v>
      </c>
      <c r="H187" s="21">
        <f>+'[20]14'!$K$286/10^6</f>
        <v>2.8753605399999995</v>
      </c>
      <c r="I187" s="21">
        <f>+'[20]14'!$M$286/10^6</f>
        <v>2.88942152</v>
      </c>
      <c r="J187" s="21">
        <f>+'[20]14'!$N$286/10^6</f>
        <v>4.4159194699999995</v>
      </c>
      <c r="K187" s="21">
        <f>+'[20]14'!$O$286/10^6</f>
        <v>4.2985350000000011</v>
      </c>
      <c r="L187" s="21">
        <f>+'[20]14'!$Q$286/10^6</f>
        <v>3.1746299900000001</v>
      </c>
      <c r="M187" s="21">
        <f>+'[20]14'!$R$286/10^6</f>
        <v>2.6293855100000005</v>
      </c>
      <c r="N187" s="21">
        <f>+'[20]14'!$S$286/10^6</f>
        <v>3.1981328500000004</v>
      </c>
      <c r="O187" s="22">
        <f t="shared" si="24"/>
        <v>36.778349460000001</v>
      </c>
      <c r="Q187" s="10">
        <v>1007</v>
      </c>
      <c r="R187" s="10" t="s">
        <v>15</v>
      </c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9">
        <f t="shared" si="25"/>
        <v>0</v>
      </c>
      <c r="AG187" s="10">
        <v>1007</v>
      </c>
      <c r="AH187" s="10" t="s">
        <v>15</v>
      </c>
      <c r="AI187" s="21">
        <f t="shared" si="27"/>
        <v>2.2838440800000002</v>
      </c>
      <c r="AJ187" s="21">
        <f>+'[21]2M'!$J$286/10^6</f>
        <v>4.9514632900000004</v>
      </c>
      <c r="AK187" s="21">
        <f>+'[21]3M'!$J$286/10^6</f>
        <v>7.8060700400000016</v>
      </c>
      <c r="AL187" s="21">
        <f>+'[21]4M'!$J$286/10^6</f>
        <v>10.688869390000002</v>
      </c>
      <c r="AM187" s="21">
        <f>+'[21]5M'!$J$286/10^6</f>
        <v>13.296964580000003</v>
      </c>
      <c r="AN187" s="21">
        <f>+'[21]6M'!$J$286/10^6</f>
        <v>16.17232512</v>
      </c>
      <c r="AO187" s="21">
        <f>+'[21]7M'!$J$286/10^6</f>
        <v>19.061746639999999</v>
      </c>
      <c r="AP187" s="21">
        <f>+'[21]8M'!$J$286/10^6</f>
        <v>23.477666109999994</v>
      </c>
      <c r="AQ187" s="21">
        <f>+'[21]9M'!$J$286/10^6</f>
        <v>27.776201109999999</v>
      </c>
      <c r="AR187" s="21">
        <f>+'[21]10M'!$J$286/10^6</f>
        <v>30.950831099999998</v>
      </c>
      <c r="AS187" s="21">
        <f>+'[21]11M'!$J$286/10^6</f>
        <v>33.580216610000001</v>
      </c>
      <c r="AT187" s="21">
        <f>+'[21]12M'!$J$286/10^6</f>
        <v>36.778349460000001</v>
      </c>
      <c r="AW187" s="10">
        <v>1007</v>
      </c>
      <c r="AX187" s="10" t="s">
        <v>15</v>
      </c>
      <c r="AY187" s="21">
        <f>+'[20]14'!$E$145/10^6</f>
        <v>0</v>
      </c>
      <c r="AZ187" s="21">
        <f>+'[20]14'!$F$145/10^6</f>
        <v>0</v>
      </c>
      <c r="BA187" s="21">
        <f>+'[20]14'!$G$145/10^6</f>
        <v>0</v>
      </c>
      <c r="BB187" s="21">
        <f>+'[20]14'!$I$145/10^6</f>
        <v>0</v>
      </c>
      <c r="BC187" s="21">
        <f>+'[20]14'!$J$145/10^6</f>
        <v>0</v>
      </c>
      <c r="BD187" s="21">
        <f>+'[20]14'!$K$145/10^6</f>
        <v>0</v>
      </c>
      <c r="BE187" s="21">
        <f>+'[20]14'!$M$145/10^6</f>
        <v>0</v>
      </c>
      <c r="BF187" s="21">
        <f>+'[20]14'!$N$145/10^6</f>
        <v>0</v>
      </c>
      <c r="BG187" s="21">
        <f>+'[20]14'!$O$145/10^6</f>
        <v>0</v>
      </c>
      <c r="BH187" s="21">
        <f>+'[20]14'!$Q$145/10^6</f>
        <v>0</v>
      </c>
      <c r="BI187" s="21">
        <f>+'[20]14'!$R$145/10^6</f>
        <v>0</v>
      </c>
      <c r="BJ187" s="21">
        <f>+'[20]14'!$S$145/10^6</f>
        <v>0</v>
      </c>
      <c r="BK187" s="22">
        <f t="shared" si="26"/>
        <v>0</v>
      </c>
    </row>
    <row r="188" spans="1:78" customFormat="1" x14ac:dyDescent="0.2">
      <c r="A188" s="10">
        <v>1008</v>
      </c>
      <c r="B188" s="10" t="s">
        <v>16</v>
      </c>
      <c r="C188" s="21">
        <f>+'[20]15'!$E$286/10^6</f>
        <v>0.29601259000000008</v>
      </c>
      <c r="D188" s="21">
        <f>+'[20]15'!$F$286/10^6</f>
        <v>1.36282339</v>
      </c>
      <c r="E188" s="21">
        <f>+'[20]15'!$G$286/10^6</f>
        <v>1.2787151900000002</v>
      </c>
      <c r="F188" s="21">
        <f>+'[20]15'!$I$286/10^6</f>
        <v>1.2568917600000002</v>
      </c>
      <c r="G188" s="21">
        <f>+'[20]15'!$J$286/10^6</f>
        <v>1.3263038600000001</v>
      </c>
      <c r="H188" s="21">
        <f>+'[20]15'!$K$286/10^6</f>
        <v>1.2883856</v>
      </c>
      <c r="I188" s="21">
        <f>+'[20]15'!$M$286/10^6</f>
        <v>1.4500470600000004</v>
      </c>
      <c r="J188" s="21">
        <f>+'[20]15'!$N$286/10^6</f>
        <v>1.8746578599999999</v>
      </c>
      <c r="K188" s="21">
        <f>+'[20]15'!$O$286/10^6</f>
        <v>3.8451971899999999</v>
      </c>
      <c r="L188" s="21">
        <f>+'[20]15'!$Q$286/10^6</f>
        <v>1.2514068199999999</v>
      </c>
      <c r="M188" s="21">
        <f>+'[20]15'!$R$286/10^6</f>
        <v>0.61109384000000011</v>
      </c>
      <c r="N188" s="21">
        <f>+'[20]15'!$S$286/10^6</f>
        <v>1.5544219800000001</v>
      </c>
      <c r="O188" s="22">
        <f t="shared" si="24"/>
        <v>17.39595714</v>
      </c>
      <c r="Q188" s="10">
        <v>1008</v>
      </c>
      <c r="R188" s="10" t="s">
        <v>16</v>
      </c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9">
        <f t="shared" si="25"/>
        <v>0</v>
      </c>
      <c r="AG188" s="10">
        <v>1008</v>
      </c>
      <c r="AH188" s="10" t="s">
        <v>16</v>
      </c>
      <c r="AI188" s="21">
        <f t="shared" si="27"/>
        <v>0.29601259000000008</v>
      </c>
      <c r="AJ188" s="21">
        <f>+'[21]2M'!$K$286/10^6</f>
        <v>1.6588359799999999</v>
      </c>
      <c r="AK188" s="21">
        <f>+'[21]3M'!$K$286/10^6</f>
        <v>2.9375511700000003</v>
      </c>
      <c r="AL188" s="21">
        <f>+'[21]4M'!$K$286/10^6</f>
        <v>4.1944429299999983</v>
      </c>
      <c r="AM188" s="21">
        <f>+'[21]5M'!$K$286/10^6</f>
        <v>5.5207467899999987</v>
      </c>
      <c r="AN188" s="21">
        <f>+'[21]6M'!$K$286/10^6</f>
        <v>6.8091323899999985</v>
      </c>
      <c r="AO188" s="21">
        <f>+'[21]7M'!$K$286/10^6</f>
        <v>8.2591794499999995</v>
      </c>
      <c r="AP188" s="21">
        <f>+'[21]8M'!$K$286/10^6</f>
        <v>10.133837310000001</v>
      </c>
      <c r="AQ188" s="21">
        <f>+'[21]9M'!$K$286/10^6</f>
        <v>13.979034500000003</v>
      </c>
      <c r="AR188" s="21">
        <f>+'[21]10M'!$K$286/10^6</f>
        <v>15.230441319999999</v>
      </c>
      <c r="AS188" s="21">
        <f>+'[21]11M'!$K$286/10^6</f>
        <v>15.841535159999999</v>
      </c>
      <c r="AT188" s="21">
        <f>+'[21]12M'!$K$286/10^6</f>
        <v>17.39595714</v>
      </c>
      <c r="AW188" s="10">
        <v>1008</v>
      </c>
      <c r="AX188" s="10" t="s">
        <v>16</v>
      </c>
      <c r="AY188" s="21">
        <f>+'[20]15'!$E$145/10^6</f>
        <v>0</v>
      </c>
      <c r="AZ188" s="21">
        <f>+'[20]15'!$F$145/10^6</f>
        <v>0</v>
      </c>
      <c r="BA188" s="21">
        <f>+'[20]15'!$G$145/10^6</f>
        <v>0</v>
      </c>
      <c r="BB188" s="21">
        <f>+'[20]15'!$I$145/10^6</f>
        <v>0</v>
      </c>
      <c r="BC188" s="21">
        <f>+'[20]15'!$J$145/10^6</f>
        <v>0</v>
      </c>
      <c r="BD188" s="21">
        <f>+'[20]15'!$K$145/10^6</f>
        <v>0</v>
      </c>
      <c r="BE188" s="21">
        <f>+'[20]15'!$M$145/10^6</f>
        <v>0</v>
      </c>
      <c r="BF188" s="21">
        <f>+'[20]15'!$N$145/10^6</f>
        <v>0</v>
      </c>
      <c r="BG188" s="21">
        <f>+'[20]15'!$O$145/10^6</f>
        <v>0</v>
      </c>
      <c r="BH188" s="21">
        <f>+'[20]15'!$Q$145/10^6</f>
        <v>0</v>
      </c>
      <c r="BI188" s="21">
        <f>+'[20]15'!$R$145/10^6</f>
        <v>0</v>
      </c>
      <c r="BJ188" s="21">
        <f>+'[20]15'!$S$145/10^6</f>
        <v>0</v>
      </c>
      <c r="BK188" s="22">
        <f t="shared" si="26"/>
        <v>0</v>
      </c>
    </row>
    <row r="189" spans="1:78" customFormat="1" x14ac:dyDescent="0.2">
      <c r="A189" s="10">
        <v>1009</v>
      </c>
      <c r="B189" s="10" t="s">
        <v>17</v>
      </c>
      <c r="C189" s="21">
        <f>+'[20]16'!$E$286/10^6</f>
        <v>0.70504413999999993</v>
      </c>
      <c r="D189" s="21">
        <f>+'[20]16'!$F$286/10^6</f>
        <v>0.98530439999999986</v>
      </c>
      <c r="E189" s="21">
        <f>+'[20]16'!$G$286/10^6</f>
        <v>1.2442953099999996</v>
      </c>
      <c r="F189" s="21">
        <f>+'[20]16'!$I$286/10^6</f>
        <v>1.1147415900000002</v>
      </c>
      <c r="G189" s="21">
        <f>+'[20]16'!$J$286/10^6</f>
        <v>1.0178611500000001</v>
      </c>
      <c r="H189" s="21">
        <f>+'[20]16'!$K$286/10^6</f>
        <v>1.3146103299999998</v>
      </c>
      <c r="I189" s="21">
        <f>+'[20]16'!$M$286/10^6</f>
        <v>1.2018960599999999</v>
      </c>
      <c r="J189" s="21">
        <f>+'[20]16'!$N$286/10^6</f>
        <v>1.12227901</v>
      </c>
      <c r="K189" s="21">
        <f>+'[20]16'!$O$286/10^6</f>
        <v>1.9088041699999998</v>
      </c>
      <c r="L189" s="21">
        <f>+'[20]16'!$Q$286/10^6</f>
        <v>1.1301626899999999</v>
      </c>
      <c r="M189" s="21">
        <f>+'[20]16'!$R$286/10^6</f>
        <v>0.63909897999999998</v>
      </c>
      <c r="N189" s="21">
        <f>+'[20]16'!$S$286/10^6</f>
        <v>1.2696431699999999</v>
      </c>
      <c r="O189" s="22">
        <f t="shared" si="24"/>
        <v>13.653741</v>
      </c>
      <c r="Q189" s="10">
        <v>1009</v>
      </c>
      <c r="R189" s="10" t="s">
        <v>17</v>
      </c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9">
        <f t="shared" si="25"/>
        <v>0</v>
      </c>
      <c r="AG189" s="10">
        <v>1009</v>
      </c>
      <c r="AH189" s="10" t="s">
        <v>17</v>
      </c>
      <c r="AI189" s="21">
        <f t="shared" si="27"/>
        <v>0.70504413999999993</v>
      </c>
      <c r="AJ189" s="21">
        <f>+'[21]2M'!$L$286/10^6</f>
        <v>1.6903485399999998</v>
      </c>
      <c r="AK189" s="21">
        <f>+'[21]3M'!$L$286/10^6</f>
        <v>2.9346438499999996</v>
      </c>
      <c r="AL189" s="21">
        <f>+'[21]4M'!$L$286/10^6</f>
        <v>4.0493854400000009</v>
      </c>
      <c r="AM189" s="21">
        <f>+'[21]5M'!$L$286/10^6</f>
        <v>5.0672465900000008</v>
      </c>
      <c r="AN189" s="21">
        <f>+'[21]6M'!$L$286/10^6</f>
        <v>6.3818569199999997</v>
      </c>
      <c r="AO189" s="21">
        <f>+'[21]7M'!$L$286/10^6</f>
        <v>7.5837529800000008</v>
      </c>
      <c r="AP189" s="21">
        <f>+'[21]8M'!$L$286/10^6</f>
        <v>8.7060319899999996</v>
      </c>
      <c r="AQ189" s="21">
        <f>+'[21]9M'!$L$286/10^6</f>
        <v>10.614836159999998</v>
      </c>
      <c r="AR189" s="21">
        <f>+'[21]10M'!$L$286/10^6</f>
        <v>11.74499885</v>
      </c>
      <c r="AS189" s="21">
        <f>+'[21]11M'!$L$286/10^6</f>
        <v>12.384097829999998</v>
      </c>
      <c r="AT189" s="21">
        <f>+'[21]12M'!$L$286/10^6</f>
        <v>13.653740999999998</v>
      </c>
      <c r="AW189" s="10">
        <v>1009</v>
      </c>
      <c r="AX189" s="10" t="s">
        <v>17</v>
      </c>
      <c r="AY189" s="21">
        <f>+'[20]16'!$E$145/10^6</f>
        <v>0</v>
      </c>
      <c r="AZ189" s="21">
        <f>+'[20]16'!$F$145/10^6</f>
        <v>0</v>
      </c>
      <c r="BA189" s="21">
        <f>+'[20]16'!$G$145/10^6</f>
        <v>0</v>
      </c>
      <c r="BB189" s="21">
        <f>+'[20]16'!$I$145/10^6</f>
        <v>0</v>
      </c>
      <c r="BC189" s="21">
        <f>+'[20]16'!$J$145/10^6</f>
        <v>0</v>
      </c>
      <c r="BD189" s="21">
        <f>+'[20]16'!$K$145/10^6</f>
        <v>0</v>
      </c>
      <c r="BE189" s="21">
        <f>+'[20]16'!$M$145/10^6</f>
        <v>0</v>
      </c>
      <c r="BF189" s="21">
        <f>+'[20]16'!$N$145/10^6</f>
        <v>0</v>
      </c>
      <c r="BG189" s="21">
        <f>+'[20]16'!$O$145/10^6</f>
        <v>0</v>
      </c>
      <c r="BH189" s="21">
        <f>+'[20]16'!$Q$145/10^6</f>
        <v>0</v>
      </c>
      <c r="BI189" s="21">
        <f>+'[20]16'!$R$145/10^6</f>
        <v>0</v>
      </c>
      <c r="BJ189" s="21">
        <f>+'[20]16'!$S$145/10^6</f>
        <v>0</v>
      </c>
      <c r="BK189" s="22">
        <f t="shared" si="26"/>
        <v>0</v>
      </c>
    </row>
    <row r="190" spans="1:78" customFormat="1" x14ac:dyDescent="0.2">
      <c r="A190" s="10">
        <v>1010</v>
      </c>
      <c r="B190" s="10" t="s">
        <v>19</v>
      </c>
      <c r="C190" s="21">
        <f>+'[20]18'!$E$286/10^6</f>
        <v>0.94059770000000009</v>
      </c>
      <c r="D190" s="21">
        <f>+'[20]18'!$F$286/10^6</f>
        <v>1.0053220399999998</v>
      </c>
      <c r="E190" s="21">
        <f>+'[20]18'!$G$286/10^6</f>
        <v>1.05739666</v>
      </c>
      <c r="F190" s="21">
        <f>+'[20]18'!$I$286/10^6</f>
        <v>1.0906354500000002</v>
      </c>
      <c r="G190" s="21">
        <f>+'[20]18'!$J$286/10^6</f>
        <v>1.08359837</v>
      </c>
      <c r="H190" s="21">
        <f>+'[20]18'!$K$286/10^6</f>
        <v>1.0605500800000001</v>
      </c>
      <c r="I190" s="21">
        <f>+'[20]18'!$M$286/10^6</f>
        <v>1.1847245499999999</v>
      </c>
      <c r="J190" s="21">
        <f>+'[20]18'!$N$286/10^6</f>
        <v>0.51526968999999978</v>
      </c>
      <c r="K190" s="21">
        <f>+'[20]18'!$O$286/10^6</f>
        <v>2.6864565200000001</v>
      </c>
      <c r="L190" s="21">
        <f>+'[20]18'!$Q$286/10^6</f>
        <v>1.2922410300000002</v>
      </c>
      <c r="M190" s="21">
        <f>+'[20]18'!$R$286/10^6</f>
        <v>-4.7629520000000015E-2</v>
      </c>
      <c r="N190" s="21">
        <f>+'[20]18'!$S$286/10^6</f>
        <v>1.9083041999999999</v>
      </c>
      <c r="O190" s="22">
        <f t="shared" si="24"/>
        <v>13.77746677</v>
      </c>
      <c r="Q190" s="10">
        <v>1010</v>
      </c>
      <c r="R190" s="10" t="s">
        <v>19</v>
      </c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9">
        <f t="shared" si="25"/>
        <v>0</v>
      </c>
      <c r="AG190" s="10">
        <v>1010</v>
      </c>
      <c r="AH190" s="10" t="s">
        <v>19</v>
      </c>
      <c r="AI190" s="21">
        <f t="shared" si="27"/>
        <v>0.94059770000000009</v>
      </c>
      <c r="AJ190" s="21">
        <f>+'[21]2M'!$M$286/10^6</f>
        <v>1.9459197399999997</v>
      </c>
      <c r="AK190" s="21">
        <f>+'[21]3M'!$M$286/10^6</f>
        <v>3.0033164000000001</v>
      </c>
      <c r="AL190" s="21">
        <f>+'[21]4M'!$M$286/10^6</f>
        <v>4.0939518499999998</v>
      </c>
      <c r="AM190" s="21">
        <f>+'[21]5M'!$M$286/10^6</f>
        <v>5.1775502200000014</v>
      </c>
      <c r="AN190" s="21">
        <f>+'[21]6M'!$M$286/10^6</f>
        <v>6.2381003000000002</v>
      </c>
      <c r="AO190" s="21">
        <f>+'[21]7M'!$M$286/10^6</f>
        <v>7.4228248499999996</v>
      </c>
      <c r="AP190" s="21">
        <f>+'[21]8M'!$M$286/10^6</f>
        <v>7.9380945400000007</v>
      </c>
      <c r="AQ190" s="21">
        <f>+'[21]9M'!$M$286/10^6</f>
        <v>10.624551059999998</v>
      </c>
      <c r="AR190" s="21">
        <f>+'[21]10M'!$M$286/10^6</f>
        <v>11.916792089999998</v>
      </c>
      <c r="AS190" s="21">
        <f>+'[21]11M'!$M$286/10^6</f>
        <v>11.86916257</v>
      </c>
      <c r="AT190" s="21">
        <f>+'[21]12M'!$M$286/10^6</f>
        <v>13.77746677</v>
      </c>
      <c r="AW190" s="10">
        <v>1010</v>
      </c>
      <c r="AX190" s="10" t="s">
        <v>19</v>
      </c>
      <c r="AY190" s="21">
        <f>+'[20]18'!$E$145/10^6</f>
        <v>0</v>
      </c>
      <c r="AZ190" s="21">
        <f>+'[20]18'!$F$145/10^6</f>
        <v>0</v>
      </c>
      <c r="BA190" s="21">
        <f>+'[20]18'!$G$145/10^6</f>
        <v>0</v>
      </c>
      <c r="BB190" s="21">
        <f>+'[20]18'!$I$145/10^6</f>
        <v>0</v>
      </c>
      <c r="BC190" s="21">
        <f>+'[20]18'!$J$145/10^6</f>
        <v>0</v>
      </c>
      <c r="BD190" s="21">
        <f>+'[20]18'!$K$145/10^6</f>
        <v>0</v>
      </c>
      <c r="BE190" s="21">
        <f>+'[20]18'!$M$145/10^6</f>
        <v>0</v>
      </c>
      <c r="BF190" s="21">
        <f>+'[20]18'!$N$145/10^6</f>
        <v>0</v>
      </c>
      <c r="BG190" s="21">
        <f>+'[20]18'!$O$145/10^6</f>
        <v>0</v>
      </c>
      <c r="BH190" s="21">
        <f>+'[20]18'!$Q$145/10^6</f>
        <v>0</v>
      </c>
      <c r="BI190" s="21">
        <f>+'[20]18'!$R$145/10^6</f>
        <v>0</v>
      </c>
      <c r="BJ190" s="21">
        <f>+'[20]18'!$S$145/10^6</f>
        <v>0</v>
      </c>
      <c r="BK190" s="22">
        <f t="shared" si="26"/>
        <v>0</v>
      </c>
    </row>
    <row r="191" spans="1:78" customFormat="1" x14ac:dyDescent="0.2">
      <c r="A191" s="10">
        <v>1011</v>
      </c>
      <c r="B191" s="10" t="s">
        <v>20</v>
      </c>
      <c r="C191" s="21">
        <f>+'[20]19'!$E$286/10^6</f>
        <v>1.06044205</v>
      </c>
      <c r="D191" s="21">
        <f>+'[20]19'!$F$286/10^6</f>
        <v>1.0630954600000002</v>
      </c>
      <c r="E191" s="21">
        <f>+'[20]19'!$G$286/10^6</f>
        <v>1.0121528100000001</v>
      </c>
      <c r="F191" s="21">
        <f>+'[20]19'!$I$286/10^6</f>
        <v>1.0076800799999999</v>
      </c>
      <c r="G191" s="21">
        <f>+'[20]19'!$J$286/10^6</f>
        <v>1.12965776</v>
      </c>
      <c r="H191" s="21">
        <f>+'[20]19'!$K$286/10^6</f>
        <v>1.13487044</v>
      </c>
      <c r="I191" s="21">
        <f>+'[20]19'!$M$286/10^6</f>
        <v>1.4944749099999999</v>
      </c>
      <c r="J191" s="21">
        <f>+'[20]19'!$N$286/10^6</f>
        <v>1.3510648400000003</v>
      </c>
      <c r="K191" s="21">
        <f>+'[20]19'!$O$286/10^6</f>
        <v>1.1279816599999999</v>
      </c>
      <c r="L191" s="21">
        <f>+'[20]19'!$Q$286/10^6</f>
        <v>1.1188000599999999</v>
      </c>
      <c r="M191" s="21">
        <f>+'[20]19'!$R$286/10^6</f>
        <v>1.3029375999999999</v>
      </c>
      <c r="N191" s="21">
        <f>+'[20]19'!$S$286/10^6</f>
        <v>1.1985309399999997</v>
      </c>
      <c r="O191" s="22">
        <f t="shared" si="24"/>
        <v>14.001688609999999</v>
      </c>
      <c r="Q191" s="10">
        <v>1011</v>
      </c>
      <c r="R191" s="10" t="s">
        <v>20</v>
      </c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9">
        <f t="shared" si="25"/>
        <v>0</v>
      </c>
      <c r="AG191" s="10">
        <v>1011</v>
      </c>
      <c r="AH191" s="10" t="s">
        <v>20</v>
      </c>
      <c r="AI191" s="21">
        <f t="shared" si="27"/>
        <v>1.06044205</v>
      </c>
      <c r="AJ191" s="21">
        <f>+'[21]2M'!$N$286/10^6</f>
        <v>2.1235375100000002</v>
      </c>
      <c r="AK191" s="21">
        <f>+'[21]3M'!$N$286/10^6</f>
        <v>3.1356903199999997</v>
      </c>
      <c r="AL191" s="21">
        <f>+'[21]4M'!$N$286/10^6</f>
        <v>4.1433704000000002</v>
      </c>
      <c r="AM191" s="21">
        <f>+'[21]5M'!$N$286/10^6</f>
        <v>5.27302816</v>
      </c>
      <c r="AN191" s="21">
        <f>+'[21]6M'!$N$286/10^6</f>
        <v>6.4078985999999993</v>
      </c>
      <c r="AO191" s="21">
        <f>+'[21]7M'!$N$286/10^6</f>
        <v>7.9023735099999994</v>
      </c>
      <c r="AP191" s="21">
        <f>+'[21]8M'!$N$286/10^6</f>
        <v>9.2534383499999997</v>
      </c>
      <c r="AQ191" s="21">
        <f>+'[21]9M'!$N$286/10^6</f>
        <v>10.381420009999999</v>
      </c>
      <c r="AR191" s="21">
        <f>+'[21]10M'!$N$286/10^6</f>
        <v>11.500220069999999</v>
      </c>
      <c r="AS191" s="21">
        <f>+'[21]11M'!$N$286/10^6</f>
        <v>12.803157669999999</v>
      </c>
      <c r="AT191" s="21">
        <f>+'[21]12M'!$N$286/10^6</f>
        <v>14.001688609999999</v>
      </c>
      <c r="AW191" s="10">
        <v>1011</v>
      </c>
      <c r="AX191" s="10" t="s">
        <v>20</v>
      </c>
      <c r="AY191" s="21">
        <f>+'[20]19'!$E$145/10^6</f>
        <v>0</v>
      </c>
      <c r="AZ191" s="21">
        <f>+'[20]19'!$F$145/10^6</f>
        <v>0</v>
      </c>
      <c r="BA191" s="21">
        <f>+'[20]19'!$G$145/10^6</f>
        <v>0</v>
      </c>
      <c r="BB191" s="21">
        <f>+'[20]19'!$I$145/10^6</f>
        <v>0</v>
      </c>
      <c r="BC191" s="21">
        <f>+'[20]19'!$J$145/10^6</f>
        <v>0</v>
      </c>
      <c r="BD191" s="21">
        <f>+'[20]19'!$K$145/10^6</f>
        <v>0</v>
      </c>
      <c r="BE191" s="21">
        <f>+'[20]19'!$M$145/10^6</f>
        <v>0</v>
      </c>
      <c r="BF191" s="21">
        <f>+'[20]19'!$N$145/10^6</f>
        <v>0</v>
      </c>
      <c r="BG191" s="21">
        <f>+'[20]19'!$O$145/10^6</f>
        <v>0</v>
      </c>
      <c r="BH191" s="21">
        <f>+'[20]19'!$Q$145/10^6</f>
        <v>0</v>
      </c>
      <c r="BI191" s="21">
        <f>+'[20]19'!$R$145/10^6</f>
        <v>0</v>
      </c>
      <c r="BJ191" s="21">
        <f>+'[20]19'!$S$145/10^6</f>
        <v>0</v>
      </c>
      <c r="BK191" s="22">
        <f t="shared" si="26"/>
        <v>0</v>
      </c>
    </row>
    <row r="192" spans="1:78" customFormat="1" x14ac:dyDescent="0.2">
      <c r="A192" s="10">
        <v>1012</v>
      </c>
      <c r="B192" s="10" t="s">
        <v>21</v>
      </c>
      <c r="C192" s="21">
        <f>+'[20]20'!$E$286/10^6</f>
        <v>2.1661167600000004</v>
      </c>
      <c r="D192" s="21">
        <f>+'[20]20'!$F$286/10^6</f>
        <v>2.6106169799999996</v>
      </c>
      <c r="E192" s="21">
        <f>+'[20]20'!$G$286/10^6</f>
        <v>2.2408268299999996</v>
      </c>
      <c r="F192" s="21">
        <f>+'[20]20'!$I$286/10^6</f>
        <v>2.6047982399999996</v>
      </c>
      <c r="G192" s="21">
        <f>+'[20]20'!$J$286/10^6</f>
        <v>2.09333233</v>
      </c>
      <c r="H192" s="21">
        <f>+'[20]20'!$K$286/10^6</f>
        <v>2.6192650300000002</v>
      </c>
      <c r="I192" s="21">
        <f>+'[20]20'!$M$286/10^6</f>
        <v>2.6030102099999994</v>
      </c>
      <c r="J192" s="21">
        <f>+'[20]20'!$N$286/10^6</f>
        <v>3.0599645199999999</v>
      </c>
      <c r="K192" s="21">
        <f>+'[20]20'!$O$286/10^6</f>
        <v>3.93949221</v>
      </c>
      <c r="L192" s="21">
        <f>+'[20]20'!$Q$286/10^6</f>
        <v>2.5883519800000001</v>
      </c>
      <c r="M192" s="21">
        <f>+'[20]20'!$R$286/10^6</f>
        <v>2.4478202600000003</v>
      </c>
      <c r="N192" s="21">
        <f>+'[20]20'!$S$286/10^6</f>
        <v>2.9311972599999998</v>
      </c>
      <c r="O192" s="22">
        <f t="shared" si="24"/>
        <v>31.904792610000005</v>
      </c>
      <c r="Q192" s="10">
        <v>1012</v>
      </c>
      <c r="R192" s="10" t="s">
        <v>21</v>
      </c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9">
        <f t="shared" si="25"/>
        <v>0</v>
      </c>
      <c r="AG192" s="10">
        <v>1012</v>
      </c>
      <c r="AH192" s="10" t="s">
        <v>21</v>
      </c>
      <c r="AI192" s="21">
        <f t="shared" si="27"/>
        <v>2.1661167600000004</v>
      </c>
      <c r="AJ192" s="21">
        <f>+'[21]2M'!$O$286/10^6</f>
        <v>4.7767337399999983</v>
      </c>
      <c r="AK192" s="21">
        <f>+'[21]3M'!$O$286/10^6</f>
        <v>7.0175605700000006</v>
      </c>
      <c r="AL192" s="21">
        <f>+'[21]4M'!$O$286/10^6</f>
        <v>9.6223588099999997</v>
      </c>
      <c r="AM192" s="21">
        <f>+'[21]5M'!$O$286/10^6</f>
        <v>11.715691140000002</v>
      </c>
      <c r="AN192" s="21">
        <f>+'[21]6M'!$O$286/10^6</f>
        <v>14.334956169999998</v>
      </c>
      <c r="AO192" s="21">
        <f>+'[21]7M'!$O$286/10^6</f>
        <v>16.937966380000002</v>
      </c>
      <c r="AP192" s="21">
        <f>+'[21]8M'!$O$286/10^6</f>
        <v>19.997930900000004</v>
      </c>
      <c r="AQ192" s="21">
        <f>+'[21]9M'!$O$286/10^6</f>
        <v>23.937423110000001</v>
      </c>
      <c r="AR192" s="21">
        <f>+'[21]10M'!$O$286/10^6</f>
        <v>26.525775090000003</v>
      </c>
      <c r="AS192" s="21">
        <f>+'[21]11M'!$O$286/10^6</f>
        <v>28.973595349999997</v>
      </c>
      <c r="AT192" s="21">
        <f>+'[21]12M'!$O$286/10^6</f>
        <v>31.904792609999998</v>
      </c>
      <c r="AW192" s="10">
        <v>1012</v>
      </c>
      <c r="AX192" s="10" t="s">
        <v>21</v>
      </c>
      <c r="AY192" s="21">
        <f>+'[20]20'!$E$145/10^6</f>
        <v>0</v>
      </c>
      <c r="AZ192" s="21">
        <f>+'[20]20'!$F$145/10^6</f>
        <v>0</v>
      </c>
      <c r="BA192" s="21">
        <f>+'[20]20'!$G$145/10^6</f>
        <v>0</v>
      </c>
      <c r="BB192" s="21">
        <f>+'[20]20'!$I$145/10^6</f>
        <v>0</v>
      </c>
      <c r="BC192" s="21">
        <f>+'[20]20'!$J$145/10^6</f>
        <v>0</v>
      </c>
      <c r="BD192" s="21">
        <f>+'[20]20'!$K$145/10^6</f>
        <v>0</v>
      </c>
      <c r="BE192" s="21">
        <f>+'[20]20'!$M$145/10^6</f>
        <v>0</v>
      </c>
      <c r="BF192" s="21">
        <f>+'[20]20'!$N$145/10^6</f>
        <v>0</v>
      </c>
      <c r="BG192" s="21">
        <f>+'[20]20'!$O$145/10^6</f>
        <v>0</v>
      </c>
      <c r="BH192" s="21">
        <f>+'[20]20'!$Q$145/10^6</f>
        <v>0</v>
      </c>
      <c r="BI192" s="21">
        <f>+'[20]20'!$R$145/10^6</f>
        <v>0</v>
      </c>
      <c r="BJ192" s="21">
        <f>+'[20]20'!$S$145/10^6</f>
        <v>0</v>
      </c>
      <c r="BK192" s="22">
        <f t="shared" si="26"/>
        <v>0</v>
      </c>
    </row>
    <row r="193" spans="1:63" customFormat="1" x14ac:dyDescent="0.2">
      <c r="A193" s="10">
        <v>1013</v>
      </c>
      <c r="B193" s="10" t="s">
        <v>22</v>
      </c>
      <c r="C193" s="21">
        <f>+'[20]21'!$E$286/10^6</f>
        <v>0.44566056000000004</v>
      </c>
      <c r="D193" s="21">
        <f>+'[20]21'!$F$286/10^6</f>
        <v>0.48249288000000007</v>
      </c>
      <c r="E193" s="21">
        <f>+'[20]21'!$G$286/10^6</f>
        <v>0.45403920000000003</v>
      </c>
      <c r="F193" s="21">
        <f>+'[20]21'!$I$286/10^6</f>
        <v>0.45579387999999993</v>
      </c>
      <c r="G193" s="21">
        <f>+'[20]21'!$J$286/10^6</f>
        <v>0.41969015000000004</v>
      </c>
      <c r="H193" s="21">
        <f>+'[20]21'!$K$286/10^6</f>
        <v>0.66768862999999978</v>
      </c>
      <c r="I193" s="21">
        <f>+'[20]21'!$M$286/10^6</f>
        <v>-0.14790702000000008</v>
      </c>
      <c r="J193" s="21">
        <f>+'[20]21'!$N$286/10^6</f>
        <v>0.68400675000000022</v>
      </c>
      <c r="K193" s="21">
        <f>+'[20]21'!$O$286/10^6</f>
        <v>0.52187948000000006</v>
      </c>
      <c r="L193" s="21">
        <f>+'[20]21'!$Q$286/10^6</f>
        <v>0.54624808999999985</v>
      </c>
      <c r="M193" s="21">
        <f>+'[20]21'!$R$286/10^6</f>
        <v>0.48106476999999997</v>
      </c>
      <c r="N193" s="21">
        <f>+'[20]21'!$S$286/10^6</f>
        <v>0.48910251000000005</v>
      </c>
      <c r="O193" s="22">
        <f t="shared" si="24"/>
        <v>5.49975988</v>
      </c>
      <c r="Q193" s="10">
        <v>1013</v>
      </c>
      <c r="R193" s="10" t="s">
        <v>22</v>
      </c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9">
        <f t="shared" si="25"/>
        <v>0</v>
      </c>
      <c r="AG193" s="10">
        <v>1013</v>
      </c>
      <c r="AH193" s="10" t="s">
        <v>22</v>
      </c>
      <c r="AI193" s="21">
        <f t="shared" si="27"/>
        <v>0.44566056000000004</v>
      </c>
      <c r="AJ193" s="21">
        <f>+'[21]2M'!$P$286/10^6</f>
        <v>0.92815344</v>
      </c>
      <c r="AK193" s="21">
        <f>+'[21]3M'!$P$286/10^6</f>
        <v>1.38219264</v>
      </c>
      <c r="AL193" s="21">
        <f>+'[21]4M'!$P$286/10^6</f>
        <v>1.8379865200000005</v>
      </c>
      <c r="AM193" s="21">
        <f>+'[21]5M'!$P$286/10^6</f>
        <v>2.2576766699999999</v>
      </c>
      <c r="AN193" s="21">
        <f>+'[21]6M'!$P$286/10^6</f>
        <v>2.9253653000000002</v>
      </c>
      <c r="AO193" s="21">
        <f>+'[21]7M'!$P$286/10^6</f>
        <v>2.7774582800000003</v>
      </c>
      <c r="AP193" s="21">
        <f>+'[21]8M'!$P$286/10^6</f>
        <v>3.4614650300000007</v>
      </c>
      <c r="AQ193" s="21">
        <f>+'[21]9M'!$P$286/10^6</f>
        <v>3.9833445099999998</v>
      </c>
      <c r="AR193" s="21">
        <f>+'[21]10M'!$P$286/10^6</f>
        <v>4.5295926</v>
      </c>
      <c r="AS193" s="21">
        <f>+'[21]11M'!$P$286/10^6</f>
        <v>5.0106573700000014</v>
      </c>
      <c r="AT193" s="21">
        <f>+'[21]12M'!$P$286/10^6</f>
        <v>5.4997598800000009</v>
      </c>
      <c r="AW193" s="10">
        <v>1013</v>
      </c>
      <c r="AX193" s="10" t="s">
        <v>22</v>
      </c>
      <c r="AY193" s="21">
        <f>+'[20]21'!$E$145/10^6</f>
        <v>0</v>
      </c>
      <c r="AZ193" s="21">
        <f>+'[20]21'!$F$145/10^6</f>
        <v>0</v>
      </c>
      <c r="BA193" s="21">
        <f>+'[20]21'!$G$145/10^6</f>
        <v>0</v>
      </c>
      <c r="BB193" s="21">
        <f>+'[20]21'!$I$145/10^6</f>
        <v>0</v>
      </c>
      <c r="BC193" s="21">
        <f>+'[20]21'!$J$145/10^6</f>
        <v>0</v>
      </c>
      <c r="BD193" s="21">
        <f>+'[20]21'!$K$145/10^6</f>
        <v>0</v>
      </c>
      <c r="BE193" s="21">
        <f>+'[20]21'!$M$145/10^6</f>
        <v>0</v>
      </c>
      <c r="BF193" s="21">
        <f>+'[20]21'!$N$145/10^6</f>
        <v>0</v>
      </c>
      <c r="BG193" s="21">
        <f>+'[20]21'!$O$145/10^6</f>
        <v>0</v>
      </c>
      <c r="BH193" s="21">
        <f>+'[20]21'!$Q$145/10^6</f>
        <v>0</v>
      </c>
      <c r="BI193" s="21">
        <f>+'[20]21'!$R$145/10^6</f>
        <v>0</v>
      </c>
      <c r="BJ193" s="21">
        <f>+'[20]21'!$S$145/10^6</f>
        <v>0</v>
      </c>
      <c r="BK193" s="22">
        <f t="shared" si="26"/>
        <v>0</v>
      </c>
    </row>
    <row r="194" spans="1:63" customFormat="1" x14ac:dyDescent="0.2">
      <c r="A194" s="10">
        <v>1014</v>
      </c>
      <c r="B194" s="10" t="s">
        <v>23</v>
      </c>
      <c r="C194" s="21">
        <f>+'[20]22'!$E$286/10^6</f>
        <v>5.3024115800000002</v>
      </c>
      <c r="D194" s="21">
        <f>+'[20]22'!$F$286/10^6</f>
        <v>6.8314390999999981</v>
      </c>
      <c r="E194" s="21">
        <f>+'[20]22'!$G$286/10^6</f>
        <v>7.34718289</v>
      </c>
      <c r="F194" s="21">
        <f>+'[20]22'!$I$286/10^6</f>
        <v>7.2252228399999998</v>
      </c>
      <c r="G194" s="21">
        <f>+'[20]22'!$J$286/10^6</f>
        <v>7.1820241100000004</v>
      </c>
      <c r="H194" s="21">
        <f>+'[20]22'!$K$286/10^6</f>
        <v>9.8808006800000001</v>
      </c>
      <c r="I194" s="21">
        <f>+'[20]22'!$M$286/10^6</f>
        <v>7.5978470900000001</v>
      </c>
      <c r="J194" s="21">
        <f>+'[20]22'!$N$286/10^6</f>
        <v>9.8535843799999991</v>
      </c>
      <c r="K194" s="21">
        <f>+'[20]22'!$O$286/10^6</f>
        <v>8.5147527900000011</v>
      </c>
      <c r="L194" s="21">
        <f>+'[20]22'!$Q$286/10^6</f>
        <v>7.6047955100000006</v>
      </c>
      <c r="M194" s="21">
        <f>+'[20]22'!$R$286/10^6</f>
        <v>7.3894402200000027</v>
      </c>
      <c r="N194" s="21">
        <f>+'[20]22'!$S$286/10^6</f>
        <v>8.1311408400000005</v>
      </c>
      <c r="O194" s="22">
        <f t="shared" si="24"/>
        <v>92.860642029999994</v>
      </c>
      <c r="Q194" s="10">
        <v>1014</v>
      </c>
      <c r="R194" s="10" t="s">
        <v>23</v>
      </c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9">
        <f t="shared" si="25"/>
        <v>0</v>
      </c>
      <c r="AG194" s="10">
        <v>1014</v>
      </c>
      <c r="AH194" s="10" t="s">
        <v>23</v>
      </c>
      <c r="AI194" s="21">
        <f t="shared" si="27"/>
        <v>5.3024115800000002</v>
      </c>
      <c r="AJ194" s="21">
        <f>+'[21]2M'!$Q$286/10^6</f>
        <v>12.133850680000002</v>
      </c>
      <c r="AK194" s="21">
        <f>+'[21]3M'!$Q$286/10^6</f>
        <v>19.481033570000001</v>
      </c>
      <c r="AL194" s="21">
        <f>+'[21]4M'!$Q$286/10^6</f>
        <v>26.706256410000005</v>
      </c>
      <c r="AM194" s="21">
        <f>+'[21]5M'!$Q$286/10^6</f>
        <v>33.888280520000009</v>
      </c>
      <c r="AN194" s="21">
        <f>+'[21]6M'!$Q$286/10^6</f>
        <v>43.769081199999995</v>
      </c>
      <c r="AO194" s="21">
        <f>+'[21]7M'!$Q$286/10^6</f>
        <v>51.366928289999983</v>
      </c>
      <c r="AP194" s="21">
        <f>+'[21]8M'!$Q$286/10^6</f>
        <v>61.220512670000005</v>
      </c>
      <c r="AQ194" s="21">
        <f>+'[21]9M'!$Q$286/10^6</f>
        <v>69.735265460000008</v>
      </c>
      <c r="AR194" s="21">
        <f>+'[21]10M'!$Q$286/10^6</f>
        <v>77.340060969999982</v>
      </c>
      <c r="AS194" s="21">
        <f>+'[21]11M'!$Q$286/10^6</f>
        <v>84.729501190000008</v>
      </c>
      <c r="AT194" s="21">
        <f>+'[21]12M'!$Q$286/10^6</f>
        <v>92.86064202999998</v>
      </c>
      <c r="AW194" s="10">
        <v>1014</v>
      </c>
      <c r="AX194" s="10" t="s">
        <v>23</v>
      </c>
      <c r="AY194" s="21">
        <f>+'[20]22'!$E$145/10^6</f>
        <v>0</v>
      </c>
      <c r="AZ194" s="21">
        <f>+'[20]22'!$F$145/10^6</f>
        <v>0</v>
      </c>
      <c r="BA194" s="21">
        <f>+'[20]22'!$G$145/10^6</f>
        <v>0</v>
      </c>
      <c r="BB194" s="21">
        <f>+'[20]22'!$I$145/10^6</f>
        <v>0</v>
      </c>
      <c r="BC194" s="21">
        <f>+'[20]22'!$J$145/10^6</f>
        <v>0</v>
      </c>
      <c r="BD194" s="21">
        <f>+'[20]22'!$K$145/10^6</f>
        <v>0</v>
      </c>
      <c r="BE194" s="21">
        <f>+'[20]22'!$M$145/10^6</f>
        <v>0</v>
      </c>
      <c r="BF194" s="21">
        <f>+'[20]22'!$N$145/10^6</f>
        <v>0</v>
      </c>
      <c r="BG194" s="21">
        <f>+'[20]22'!$O$145/10^6</f>
        <v>0</v>
      </c>
      <c r="BH194" s="21">
        <f>+'[20]22'!$Q$145/10^6</f>
        <v>0</v>
      </c>
      <c r="BI194" s="21">
        <f>+'[20]22'!$R$145/10^6</f>
        <v>0.16642079000000001</v>
      </c>
      <c r="BJ194" s="21">
        <f>+'[20]22'!$S$145/10^6</f>
        <v>4.1558870000000005E-2</v>
      </c>
      <c r="BK194" s="22">
        <f t="shared" si="26"/>
        <v>0.20797966000000001</v>
      </c>
    </row>
    <row r="195" spans="1:63" customFormat="1" x14ac:dyDescent="0.2">
      <c r="A195" s="10">
        <v>1015</v>
      </c>
      <c r="B195" s="10" t="s">
        <v>24</v>
      </c>
      <c r="C195" s="21">
        <f>+'[20]23'!$E$286/10^6</f>
        <v>0.92859126000000014</v>
      </c>
      <c r="D195" s="21">
        <f>+'[20]23'!$F$286/10^6</f>
        <v>0.93167160999999998</v>
      </c>
      <c r="E195" s="21">
        <f>+'[20]23'!$G$286/10^6</f>
        <v>1.61179435</v>
      </c>
      <c r="F195" s="21">
        <f>+'[20]23'!$I$286/10^6</f>
        <v>0.81638162000000003</v>
      </c>
      <c r="G195" s="21">
        <f>+'[20]23'!$J$286/10^6</f>
        <v>0.89209877999999998</v>
      </c>
      <c r="H195" s="21">
        <f>+'[20]23'!$K$286/10^6</f>
        <v>1.4889424500000001</v>
      </c>
      <c r="I195" s="21">
        <f>+'[20]23'!$M$286/10^6</f>
        <v>1.4267011999999999</v>
      </c>
      <c r="J195" s="21">
        <f>+'[20]23'!$N$286/10^6</f>
        <v>1.1322192700000002</v>
      </c>
      <c r="K195" s="21">
        <f>+'[20]23'!$O$286/10^6</f>
        <v>0.82404653000000005</v>
      </c>
      <c r="L195" s="21">
        <f>+'[20]23'!$Q$286/10^6</f>
        <v>0.99882361000000008</v>
      </c>
      <c r="M195" s="21">
        <f>+'[20]23'!$R$286/10^6</f>
        <v>1.1898751999999999</v>
      </c>
      <c r="N195" s="21">
        <f>+'[20]23'!$S$286/10^6</f>
        <v>1.1384813899999997</v>
      </c>
      <c r="O195" s="22">
        <f t="shared" si="24"/>
        <v>13.379627269999999</v>
      </c>
      <c r="Q195" s="10">
        <v>1015</v>
      </c>
      <c r="R195" s="10" t="s">
        <v>24</v>
      </c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9">
        <f t="shared" si="25"/>
        <v>0</v>
      </c>
      <c r="AG195" s="10">
        <v>1015</v>
      </c>
      <c r="AH195" s="10" t="s">
        <v>24</v>
      </c>
      <c r="AI195" s="21">
        <f t="shared" si="27"/>
        <v>0.92859126000000014</v>
      </c>
      <c r="AJ195" s="21">
        <f>+'[21]2M'!$R$286/10^6</f>
        <v>1.8602628699999999</v>
      </c>
      <c r="AK195" s="21">
        <f>+'[21]3M'!$R$286/10^6</f>
        <v>3.4720572199999999</v>
      </c>
      <c r="AL195" s="21">
        <f>+'[21]4M'!$R$286/10^6</f>
        <v>4.2884388399999995</v>
      </c>
      <c r="AM195" s="21">
        <f>+'[21]5M'!$R$286/10^6</f>
        <v>5.1805376199999991</v>
      </c>
      <c r="AN195" s="21">
        <f>+'[21]6M'!$R$286/10^6</f>
        <v>6.6694800700000005</v>
      </c>
      <c r="AO195" s="21">
        <f>+'[21]7M'!$R$286/10^6</f>
        <v>8.0961812699999989</v>
      </c>
      <c r="AP195" s="21">
        <f>+'[21]8M'!$R$286/10^6</f>
        <v>9.2284005399999991</v>
      </c>
      <c r="AQ195" s="21">
        <f>+'[21]9M'!$R$286/10^6</f>
        <v>10.052447069999998</v>
      </c>
      <c r="AR195" s="21">
        <f>+'[21]10M'!$R$286/10^6</f>
        <v>11.051270679999998</v>
      </c>
      <c r="AS195" s="21">
        <f>+'[21]11M'!$R$286/10^6</f>
        <v>12.241145879999998</v>
      </c>
      <c r="AT195" s="21">
        <f>+'[21]12M'!$R$286/10^6</f>
        <v>13.379627269999995</v>
      </c>
      <c r="AW195" s="10">
        <v>1015</v>
      </c>
      <c r="AX195" s="10" t="s">
        <v>24</v>
      </c>
      <c r="AY195" s="21">
        <f>+'[20]23'!$E$145/10^6</f>
        <v>0</v>
      </c>
      <c r="AZ195" s="21">
        <f>+'[20]23'!$F$145/10^6</f>
        <v>0</v>
      </c>
      <c r="BA195" s="21">
        <f>+'[20]23'!$G$145/10^6</f>
        <v>0</v>
      </c>
      <c r="BB195" s="21">
        <f>+'[20]23'!$I$145/10^6</f>
        <v>0</v>
      </c>
      <c r="BC195" s="21">
        <f>+'[20]23'!$J$145/10^6</f>
        <v>0</v>
      </c>
      <c r="BD195" s="21">
        <f>+'[20]23'!$K$145/10^6</f>
        <v>0</v>
      </c>
      <c r="BE195" s="21">
        <f>+'[20]23'!$M$145/10^6</f>
        <v>0</v>
      </c>
      <c r="BF195" s="21">
        <f>+'[20]23'!$N$145/10^6</f>
        <v>0</v>
      </c>
      <c r="BG195" s="21">
        <f>+'[20]23'!$O$145/10^6</f>
        <v>0</v>
      </c>
      <c r="BH195" s="21">
        <f>+'[20]23'!$Q$145/10^6</f>
        <v>0</v>
      </c>
      <c r="BI195" s="21">
        <f>+'[20]23'!$R$145/10^6</f>
        <v>0</v>
      </c>
      <c r="BJ195" s="21">
        <f>+'[20]23'!$S$145/10^6</f>
        <v>0</v>
      </c>
      <c r="BK195" s="22">
        <f t="shared" si="26"/>
        <v>0</v>
      </c>
    </row>
    <row r="196" spans="1:63" customFormat="1" x14ac:dyDescent="0.2">
      <c r="A196" s="10">
        <v>1016</v>
      </c>
      <c r="B196" s="10" t="s">
        <v>25</v>
      </c>
      <c r="C196" s="21">
        <f>+'[20]24'!$E$286/10^6</f>
        <v>1.4217917499999999</v>
      </c>
      <c r="D196" s="21">
        <f>+'[20]24'!$F$286/10^6</f>
        <v>1.5166772200000003</v>
      </c>
      <c r="E196" s="21">
        <f>+'[20]24'!$G$286/10^6</f>
        <v>1.6481330200000004</v>
      </c>
      <c r="F196" s="21">
        <f>+'[20]24'!$I$286/10^6</f>
        <v>1.4143897700000001</v>
      </c>
      <c r="G196" s="21">
        <f>+'[20]24'!$J$286/10^6</f>
        <v>1.3628489100000001</v>
      </c>
      <c r="H196" s="21">
        <f>+'[20]24'!$K$286/10^6</f>
        <v>1.5441487500000002</v>
      </c>
      <c r="I196" s="21">
        <f>+'[20]24'!$M$286/10^6</f>
        <v>2.0653044299999999</v>
      </c>
      <c r="J196" s="21">
        <f>+'[20]24'!$N$286/10^6</f>
        <v>1.5251801500000002</v>
      </c>
      <c r="K196" s="21">
        <f>+'[20]24'!$O$286/10^6</f>
        <v>1.5382566299999998</v>
      </c>
      <c r="L196" s="21">
        <f>+'[20]24'!$Q$286/10^6</f>
        <v>1.6401037599999999</v>
      </c>
      <c r="M196" s="21">
        <f>+'[20]24'!$R$286/10^6</f>
        <v>1.4296343699999998</v>
      </c>
      <c r="N196" s="21">
        <f>+'[20]24'!$S$286/10^6</f>
        <v>1.7626100600000001</v>
      </c>
      <c r="O196" s="22">
        <f t="shared" si="24"/>
        <v>18.869078819999999</v>
      </c>
      <c r="Q196" s="10">
        <v>1016</v>
      </c>
      <c r="R196" s="10" t="s">
        <v>25</v>
      </c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9">
        <f t="shared" si="25"/>
        <v>0</v>
      </c>
      <c r="AG196" s="10">
        <v>1016</v>
      </c>
      <c r="AH196" s="10" t="s">
        <v>25</v>
      </c>
      <c r="AI196" s="21">
        <f t="shared" si="27"/>
        <v>1.4217917499999999</v>
      </c>
      <c r="AJ196" s="21">
        <f>+'[21]2M'!$S$286/10^6</f>
        <v>2.9384689700000002</v>
      </c>
      <c r="AK196" s="21">
        <f>+'[21]3M'!$S$286/10^6</f>
        <v>4.586601990000001</v>
      </c>
      <c r="AL196" s="21">
        <f>+'[21]4M'!$S$286/10^6</f>
        <v>6.0009917600000016</v>
      </c>
      <c r="AM196" s="21">
        <f>+'[21]5M'!$S$286/10^6</f>
        <v>7.3638406700000001</v>
      </c>
      <c r="AN196" s="21">
        <f>+'[21]6M'!$S$286/10^6</f>
        <v>8.9079894199999998</v>
      </c>
      <c r="AO196" s="21">
        <f>+'[21]7M'!$S$286/10^6</f>
        <v>10.973293849999999</v>
      </c>
      <c r="AP196" s="21">
        <f>+'[21]8M'!$S$286/10^6</f>
        <v>12.498473999999998</v>
      </c>
      <c r="AQ196" s="21">
        <f>+'[21]9M'!$S$286/10^6</f>
        <v>14.036730630000003</v>
      </c>
      <c r="AR196" s="21">
        <f>+'[21]10M'!$S$286/10^6</f>
        <v>15.676834389999998</v>
      </c>
      <c r="AS196" s="21">
        <f>+'[21]11M'!$S$286/10^6</f>
        <v>17.106468759999998</v>
      </c>
      <c r="AT196" s="21">
        <f>+'[21]12M'!$S$286/10^6</f>
        <v>18.869078819999999</v>
      </c>
      <c r="AW196" s="10">
        <v>1016</v>
      </c>
      <c r="AX196" s="10" t="s">
        <v>25</v>
      </c>
      <c r="AY196" s="21">
        <f>+'[20]24'!$E$145/10^6</f>
        <v>0</v>
      </c>
      <c r="AZ196" s="21">
        <f>+'[20]24'!$F$145/10^6</f>
        <v>0</v>
      </c>
      <c r="BA196" s="21">
        <f>+'[20]24'!$G$145/10^6</f>
        <v>0</v>
      </c>
      <c r="BB196" s="21">
        <f>+'[20]24'!$I$145/10^6</f>
        <v>0</v>
      </c>
      <c r="BC196" s="21">
        <f>+'[20]24'!$J$145/10^6</f>
        <v>0</v>
      </c>
      <c r="BD196" s="21">
        <f>+'[20]24'!$K$145/10^6</f>
        <v>0</v>
      </c>
      <c r="BE196" s="21">
        <f>+'[20]24'!$M$145/10^6</f>
        <v>0</v>
      </c>
      <c r="BF196" s="21">
        <f>+'[20]24'!$N$145/10^6</f>
        <v>0</v>
      </c>
      <c r="BG196" s="21">
        <f>+'[20]24'!$O$145/10^6</f>
        <v>0</v>
      </c>
      <c r="BH196" s="21">
        <f>+'[20]24'!$Q$145/10^6</f>
        <v>0</v>
      </c>
      <c r="BI196" s="21">
        <f>+'[20]24'!$R$145/10^6</f>
        <v>0</v>
      </c>
      <c r="BJ196" s="21">
        <f>+'[20]24'!$S$145/10^6</f>
        <v>0</v>
      </c>
      <c r="BK196" s="22">
        <f t="shared" si="26"/>
        <v>0</v>
      </c>
    </row>
    <row r="197" spans="1:63" customFormat="1" x14ac:dyDescent="0.2">
      <c r="A197" s="10">
        <v>1017</v>
      </c>
      <c r="B197" s="10" t="s">
        <v>26</v>
      </c>
      <c r="C197" s="21">
        <f>+'[20]25'!$E$286/10^6</f>
        <v>1.7561349399999999</v>
      </c>
      <c r="D197" s="21">
        <f>+'[20]25'!$F$286/10^6</f>
        <v>1.70759946</v>
      </c>
      <c r="E197" s="21">
        <f>+'[20]25'!$G$286/10^6</f>
        <v>1.7357477100000003</v>
      </c>
      <c r="F197" s="21">
        <f>+'[20]25'!$I$286/10^6</f>
        <v>1.9487181700000002</v>
      </c>
      <c r="G197" s="21">
        <f>+'[20]25'!$J$286/10^6</f>
        <v>2.0516327799999998</v>
      </c>
      <c r="H197" s="21">
        <f>+'[20]25'!$K$286/10^6</f>
        <v>1.83319246</v>
      </c>
      <c r="I197" s="21">
        <f>+'[20]25'!$M$286/10^6</f>
        <v>2.1156699699999999</v>
      </c>
      <c r="J197" s="21">
        <f>+'[20]25'!$N$286/10^6</f>
        <v>1.7776695</v>
      </c>
      <c r="K197" s="21">
        <f>+'[20]25'!$O$286/10^6</f>
        <v>2.1901474799999998</v>
      </c>
      <c r="L197" s="21">
        <f>+'[20]25'!$Q$286/10^6</f>
        <v>1.9266690300000002</v>
      </c>
      <c r="M197" s="21">
        <f>+'[20]25'!$R$286/10^6</f>
        <v>2.11280358</v>
      </c>
      <c r="N197" s="21">
        <f>+'[20]25'!$S$286/10^6</f>
        <v>4.66585757</v>
      </c>
      <c r="O197" s="22">
        <f t="shared" si="24"/>
        <v>25.821842649999997</v>
      </c>
      <c r="Q197" s="10">
        <v>1017</v>
      </c>
      <c r="R197" s="10" t="s">
        <v>26</v>
      </c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9">
        <f t="shared" si="25"/>
        <v>0</v>
      </c>
      <c r="AG197" s="10">
        <v>1017</v>
      </c>
      <c r="AH197" s="10" t="s">
        <v>26</v>
      </c>
      <c r="AI197" s="21">
        <f t="shared" si="27"/>
        <v>1.7561349399999999</v>
      </c>
      <c r="AJ197" s="21">
        <f>+'[21]2M'!$T$286/10^6</f>
        <v>3.4637343999999999</v>
      </c>
      <c r="AK197" s="21">
        <f>+'[21]3M'!$T$286/10^6</f>
        <v>5.1994821099999999</v>
      </c>
      <c r="AL197" s="21">
        <f>+'[21]4M'!$T$286/10^6</f>
        <v>7.1482002800000011</v>
      </c>
      <c r="AM197" s="21">
        <f>+'[21]5M'!$T$286/10^6</f>
        <v>9.1998330599999978</v>
      </c>
      <c r="AN197" s="21">
        <f>+'[21]6M'!$T$286/10^6</f>
        <v>11.033025519999999</v>
      </c>
      <c r="AO197" s="21">
        <f>+'[21]7M'!$T$286/10^6</f>
        <v>13.14869549</v>
      </c>
      <c r="AP197" s="21">
        <f>+'[21]8M'!$T$286/10^6</f>
        <v>14.926364990000001</v>
      </c>
      <c r="AQ197" s="21">
        <f>+'[21]9M'!$T$286/10^6</f>
        <v>17.11651247</v>
      </c>
      <c r="AR197" s="21">
        <f>+'[21]10M'!$T$286/10^6</f>
        <v>19.043181500000006</v>
      </c>
      <c r="AS197" s="21">
        <f>+'[21]11M'!$T$286/10^6</f>
        <v>21.155985079999997</v>
      </c>
      <c r="AT197" s="21">
        <f>+'[21]12M'!$T$286/10^6</f>
        <v>25.821842649999997</v>
      </c>
      <c r="AW197" s="10">
        <v>1017</v>
      </c>
      <c r="AX197" s="10" t="s">
        <v>26</v>
      </c>
      <c r="AY197" s="21">
        <f>+'[20]25'!$E$145/10^6</f>
        <v>0</v>
      </c>
      <c r="AZ197" s="21">
        <f>+'[20]25'!$F$145/10^6</f>
        <v>0</v>
      </c>
      <c r="BA197" s="21">
        <f>+'[20]25'!$G$145/10^6</f>
        <v>0</v>
      </c>
      <c r="BB197" s="21">
        <f>+'[20]25'!$I$145/10^6</f>
        <v>0</v>
      </c>
      <c r="BC197" s="21">
        <f>+'[20]25'!$J$145/10^6</f>
        <v>0</v>
      </c>
      <c r="BD197" s="21">
        <f>+'[20]25'!$K$145/10^6</f>
        <v>0</v>
      </c>
      <c r="BE197" s="21">
        <f>+'[20]25'!$M$145/10^6</f>
        <v>0</v>
      </c>
      <c r="BF197" s="21">
        <f>+'[20]25'!$N$145/10^6</f>
        <v>0</v>
      </c>
      <c r="BG197" s="21">
        <f>+'[20]25'!$O$145/10^6</f>
        <v>0</v>
      </c>
      <c r="BH197" s="21">
        <f>+'[20]25'!$Q$145/10^6</f>
        <v>0</v>
      </c>
      <c r="BI197" s="21">
        <f>+'[20]25'!$R$145/10^6</f>
        <v>0</v>
      </c>
      <c r="BJ197" s="21">
        <f>+'[20]25'!$S$145/10^6</f>
        <v>0</v>
      </c>
      <c r="BK197" s="22">
        <f t="shared" si="26"/>
        <v>0</v>
      </c>
    </row>
    <row r="198" spans="1:63" customFormat="1" x14ac:dyDescent="0.2">
      <c r="A198" s="10">
        <v>1018</v>
      </c>
      <c r="B198" s="10" t="s">
        <v>27</v>
      </c>
      <c r="C198" s="21">
        <f>+'[20]26'!$E$286/10^6</f>
        <v>1.2202128400000003</v>
      </c>
      <c r="D198" s="21">
        <f>+'[20]26'!$F$286/10^6</f>
        <v>1.2504703700000002</v>
      </c>
      <c r="E198" s="21">
        <f>+'[20]26'!$G$286/10^6</f>
        <v>1.2519525499999997</v>
      </c>
      <c r="F198" s="21">
        <f>+'[20]26'!$I$286/10^6</f>
        <v>1.2159933700000001</v>
      </c>
      <c r="G198" s="21">
        <f>+'[20]26'!$J$286/10^6</f>
        <v>1.1341461800000001</v>
      </c>
      <c r="H198" s="21">
        <f>+'[20]26'!$K$286/10^6</f>
        <v>1.2315138400000001</v>
      </c>
      <c r="I198" s="21">
        <f>+'[20]26'!$M$286/10^6</f>
        <v>1.35744694</v>
      </c>
      <c r="J198" s="21">
        <f>+'[20]26'!$N$286/10^6</f>
        <v>1.2459475699999998</v>
      </c>
      <c r="K198" s="21">
        <f>+'[20]26'!$O$286/10^6</f>
        <v>1.3241843</v>
      </c>
      <c r="L198" s="21">
        <f>+'[20]26'!$Q$286/10^6</f>
        <v>1.2817077900000002</v>
      </c>
      <c r="M198" s="21">
        <f>+'[20]26'!$R$286/10^6</f>
        <v>1.4604450200000001</v>
      </c>
      <c r="N198" s="21">
        <f>+'[20]26'!$S$286/10^6</f>
        <v>2.2614196800000004</v>
      </c>
      <c r="O198" s="22">
        <f t="shared" si="24"/>
        <v>16.235440450000002</v>
      </c>
      <c r="Q198" s="10">
        <v>1018</v>
      </c>
      <c r="R198" s="10" t="s">
        <v>27</v>
      </c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9">
        <f t="shared" si="25"/>
        <v>0</v>
      </c>
      <c r="AG198" s="10">
        <v>1018</v>
      </c>
      <c r="AH198" s="10" t="s">
        <v>27</v>
      </c>
      <c r="AI198" s="21">
        <f t="shared" si="27"/>
        <v>1.2202128400000003</v>
      </c>
      <c r="AJ198" s="21">
        <f>+'[21]2M'!$U$286/10^6</f>
        <v>2.4706832099999998</v>
      </c>
      <c r="AK198" s="21">
        <f>+'[21]3M'!$U$286/10^6</f>
        <v>3.7226357600000002</v>
      </c>
      <c r="AL198" s="21">
        <f>+'[21]4M'!$U$286/10^6</f>
        <v>4.9386291299999989</v>
      </c>
      <c r="AM198" s="21">
        <f>+'[21]5M'!$U$286/10^6</f>
        <v>6.0727753099999999</v>
      </c>
      <c r="AN198" s="21">
        <f>+'[21]6M'!$U$286/10^6</f>
        <v>7.3042891500000007</v>
      </c>
      <c r="AO198" s="21">
        <f>+'[21]7M'!$U$286/10^6</f>
        <v>8.6617360899999998</v>
      </c>
      <c r="AP198" s="21">
        <f>+'[21]8M'!$U$286/10^6</f>
        <v>9.9076836599999982</v>
      </c>
      <c r="AQ198" s="21">
        <f>+'[21]9M'!$U$286/10^6</f>
        <v>11.231867960000001</v>
      </c>
      <c r="AR198" s="21">
        <f>+'[21]10M'!$U$286/10^6</f>
        <v>12.513575749999999</v>
      </c>
      <c r="AS198" s="21">
        <f>+'[21]11M'!$U$286/10^6</f>
        <v>13.974020769999999</v>
      </c>
      <c r="AT198" s="21">
        <f>+'[21]12M'!$U$286/10^6</f>
        <v>16.235440449999999</v>
      </c>
      <c r="AW198" s="10">
        <v>1018</v>
      </c>
      <c r="AX198" s="10" t="s">
        <v>27</v>
      </c>
      <c r="AY198" s="21">
        <f>+'[20]26'!$E$145/10^6</f>
        <v>0</v>
      </c>
      <c r="AZ198" s="21">
        <f>+'[20]26'!$F$145/10^6</f>
        <v>0</v>
      </c>
      <c r="BA198" s="21">
        <f>+'[20]26'!$G$145/10^6</f>
        <v>0</v>
      </c>
      <c r="BB198" s="21">
        <f>+'[20]26'!$I$145/10^6</f>
        <v>0</v>
      </c>
      <c r="BC198" s="21">
        <f>+'[20]26'!$J$145/10^6</f>
        <v>0</v>
      </c>
      <c r="BD198" s="21">
        <f>+'[20]26'!$K$145/10^6</f>
        <v>0</v>
      </c>
      <c r="BE198" s="21">
        <f>+'[20]26'!$M$145/10^6</f>
        <v>0</v>
      </c>
      <c r="BF198" s="21">
        <f>+'[20]26'!$N$145/10^6</f>
        <v>0</v>
      </c>
      <c r="BG198" s="21">
        <f>+'[20]26'!$O$145/10^6</f>
        <v>0</v>
      </c>
      <c r="BH198" s="21">
        <f>+'[20]26'!$Q$145/10^6</f>
        <v>0</v>
      </c>
      <c r="BI198" s="21">
        <f>+'[20]26'!$R$145/10^6</f>
        <v>0</v>
      </c>
      <c r="BJ198" s="21">
        <f>+'[20]26'!$S$145/10^6</f>
        <v>0</v>
      </c>
      <c r="BK198" s="22">
        <f t="shared" si="26"/>
        <v>0</v>
      </c>
    </row>
    <row r="199" spans="1:63" customFormat="1" x14ac:dyDescent="0.2">
      <c r="A199" s="10">
        <v>1019</v>
      </c>
      <c r="B199" s="10" t="s">
        <v>28</v>
      </c>
      <c r="C199" s="21">
        <f>+'[20]27'!$E$286/10^6</f>
        <v>0.87507934999999992</v>
      </c>
      <c r="D199" s="21">
        <f>+'[20]27'!$F$286/10^6</f>
        <v>0.92813908999999994</v>
      </c>
      <c r="E199" s="21">
        <f>+'[20]27'!$G$286/10^6</f>
        <v>1.01561031</v>
      </c>
      <c r="F199" s="21">
        <f>+'[20]27'!$I$286/10^6</f>
        <v>0.90381669999999992</v>
      </c>
      <c r="G199" s="21">
        <f>+'[20]27'!$J$286/10^6</f>
        <v>0.97398990000000008</v>
      </c>
      <c r="H199" s="21">
        <f>+'[20]27'!$K$286/10^6</f>
        <v>1.0565221999999999</v>
      </c>
      <c r="I199" s="21">
        <f>+'[20]27'!$M$286/10^6</f>
        <v>0.89861094000000008</v>
      </c>
      <c r="J199" s="21">
        <f>+'[20]27'!$N$286/10^6</f>
        <v>0.95938228999999975</v>
      </c>
      <c r="K199" s="21">
        <f>+'[20]27'!$O$286/10^6</f>
        <v>0.92256572000000003</v>
      </c>
      <c r="L199" s="21">
        <f>+'[20]27'!$Q$286/10^6</f>
        <v>0.94047322999999994</v>
      </c>
      <c r="M199" s="21">
        <f>+'[20]27'!$R$286/10^6</f>
        <v>0.95537585999999997</v>
      </c>
      <c r="N199" s="21">
        <f>+'[20]27'!$S$286/10^6</f>
        <v>1.0653341300000001</v>
      </c>
      <c r="O199" s="22">
        <f t="shared" si="24"/>
        <v>11.494899720000001</v>
      </c>
      <c r="Q199" s="10">
        <v>1019</v>
      </c>
      <c r="R199" s="10" t="s">
        <v>28</v>
      </c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9">
        <f t="shared" si="25"/>
        <v>0</v>
      </c>
      <c r="AG199" s="10">
        <v>1019</v>
      </c>
      <c r="AH199" s="10" t="s">
        <v>28</v>
      </c>
      <c r="AI199" s="21">
        <f t="shared" si="27"/>
        <v>0.87507934999999992</v>
      </c>
      <c r="AJ199" s="21">
        <f>+'[21]2M'!$V$286/10^6</f>
        <v>1.8032184400000002</v>
      </c>
      <c r="AK199" s="21">
        <f>+'[21]3M'!$V$286/10^6</f>
        <v>2.8188287500000002</v>
      </c>
      <c r="AL199" s="21">
        <f>+'[21]4M'!$V$286/10^6</f>
        <v>3.7226454499999999</v>
      </c>
      <c r="AM199" s="21">
        <f>+'[21]5M'!$V$286/10^6</f>
        <v>4.6966353499999984</v>
      </c>
      <c r="AN199" s="21">
        <f>+'[21]6M'!$V$286/10^6</f>
        <v>5.7531575500000001</v>
      </c>
      <c r="AO199" s="21">
        <f>+'[21]7M'!$V$286/10^6</f>
        <v>6.6517684899999994</v>
      </c>
      <c r="AP199" s="21">
        <f>+'[21]8M'!$V$286/10^6</f>
        <v>7.61115078</v>
      </c>
      <c r="AQ199" s="21">
        <f>+'[21]9M'!$V$286/10^6</f>
        <v>8.5337165000000006</v>
      </c>
      <c r="AR199" s="21">
        <f>+'[21]10M'!$V$286/10^6</f>
        <v>9.4741897299999973</v>
      </c>
      <c r="AS199" s="21">
        <f>+'[21]11M'!$V$286/10^6</f>
        <v>10.429565589999999</v>
      </c>
      <c r="AT199" s="21">
        <f>+'[21]12M'!$V$286/10^6</f>
        <v>11.494899720000001</v>
      </c>
      <c r="AW199" s="10">
        <v>1019</v>
      </c>
      <c r="AX199" s="10" t="s">
        <v>28</v>
      </c>
      <c r="AY199" s="21">
        <f>+'[20]27'!$E$145/10^6</f>
        <v>0</v>
      </c>
      <c r="AZ199" s="21">
        <f>+'[20]27'!$F$145/10^6</f>
        <v>0</v>
      </c>
      <c r="BA199" s="21">
        <f>+'[20]27'!$G$145/10^6</f>
        <v>0</v>
      </c>
      <c r="BB199" s="21">
        <f>+'[20]27'!$I$145/10^6</f>
        <v>0</v>
      </c>
      <c r="BC199" s="21">
        <f>+'[20]27'!$J$145/10^6</f>
        <v>0</v>
      </c>
      <c r="BD199" s="21">
        <f>+'[20]27'!$K$145/10^6</f>
        <v>0</v>
      </c>
      <c r="BE199" s="21">
        <f>+'[20]27'!$M$145/10^6</f>
        <v>0</v>
      </c>
      <c r="BF199" s="21">
        <f>+'[20]27'!$N$145/10^6</f>
        <v>0</v>
      </c>
      <c r="BG199" s="21">
        <f>+'[20]27'!$O$145/10^6</f>
        <v>0</v>
      </c>
      <c r="BH199" s="21">
        <f>+'[20]27'!$Q$145/10^6</f>
        <v>0</v>
      </c>
      <c r="BI199" s="21">
        <f>+'[20]27'!$R$145/10^6</f>
        <v>0</v>
      </c>
      <c r="BJ199" s="21">
        <f>+'[20]27'!$S$145/10^6</f>
        <v>0</v>
      </c>
      <c r="BK199" s="22">
        <f t="shared" si="26"/>
        <v>0</v>
      </c>
    </row>
    <row r="200" spans="1:63" customFormat="1" x14ac:dyDescent="0.2">
      <c r="A200" s="10">
        <v>1020</v>
      </c>
      <c r="B200" s="10" t="s">
        <v>29</v>
      </c>
      <c r="C200" s="21">
        <f>+'[20]28'!$E$286/10^6</f>
        <v>2.2624308099999997</v>
      </c>
      <c r="D200" s="21">
        <f>+'[20]28'!$F$286/10^6</f>
        <v>2.6850553999999995</v>
      </c>
      <c r="E200" s="21">
        <f>+'[20]28'!$G$286/10^6</f>
        <v>2.4557317199999993</v>
      </c>
      <c r="F200" s="21">
        <f>+'[20]28'!$I$286/10^6</f>
        <v>2.5057451599999996</v>
      </c>
      <c r="G200" s="21">
        <f>+'[20]28'!$J$286/10^6</f>
        <v>2.07564365</v>
      </c>
      <c r="H200" s="21">
        <f>+'[20]28'!$K$286/10^6</f>
        <v>2.3799291800000004</v>
      </c>
      <c r="I200" s="21">
        <f>+'[20]28'!$M$286/10^6</f>
        <v>2.71557403</v>
      </c>
      <c r="J200" s="21">
        <f>+'[20]28'!$N$286/10^6</f>
        <v>2.6905964300000007</v>
      </c>
      <c r="K200" s="21">
        <f>+'[20]28'!$O$286/10^6</f>
        <v>2.6591243900000001</v>
      </c>
      <c r="L200" s="21">
        <f>+'[20]28'!$Q$286/10^6</f>
        <v>2.3833216400000006</v>
      </c>
      <c r="M200" s="21">
        <f>+'[20]28'!$R$286/10^6</f>
        <v>3.0776286900000005</v>
      </c>
      <c r="N200" s="21">
        <f>+'[20]28'!$S$286/10^6</f>
        <v>3.8752429700000004</v>
      </c>
      <c r="O200" s="22">
        <f t="shared" si="24"/>
        <v>31.76602407</v>
      </c>
      <c r="Q200" s="10">
        <v>1020</v>
      </c>
      <c r="R200" s="10" t="s">
        <v>29</v>
      </c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9">
        <f t="shared" si="25"/>
        <v>0</v>
      </c>
      <c r="AG200" s="10">
        <v>1020</v>
      </c>
      <c r="AH200" s="10" t="s">
        <v>29</v>
      </c>
      <c r="AI200" s="21">
        <f t="shared" si="27"/>
        <v>2.2624308099999997</v>
      </c>
      <c r="AJ200" s="21">
        <f>+'[21]2M'!$W$286/10^6</f>
        <v>4.9474862100000019</v>
      </c>
      <c r="AK200" s="21">
        <f>+'[21]3M'!$W$286/10^6</f>
        <v>7.4032179300000012</v>
      </c>
      <c r="AL200" s="21">
        <f>+'[21]4M'!$W$286/10^6</f>
        <v>9.9089630900000021</v>
      </c>
      <c r="AM200" s="21">
        <f>+'[21]5M'!$W$286/10^6</f>
        <v>11.98460674</v>
      </c>
      <c r="AN200" s="21">
        <f>+'[21]6M'!$W$286/10^6</f>
        <v>14.364535919999998</v>
      </c>
      <c r="AO200" s="21">
        <f>+'[21]7M'!$W$286/10^6</f>
        <v>17.080109949999997</v>
      </c>
      <c r="AP200" s="21">
        <f>+'[21]8M'!$W$286/10^6</f>
        <v>19.770706379999996</v>
      </c>
      <c r="AQ200" s="21">
        <f>+'[21]9M'!$W$286/10^6</f>
        <v>22.429830769999995</v>
      </c>
      <c r="AR200" s="21">
        <f>+'[21]10M'!$W$286/10^6</f>
        <v>24.813152409999997</v>
      </c>
      <c r="AS200" s="21">
        <f>+'[21]11M'!$W$286/10^6</f>
        <v>27.890781100000002</v>
      </c>
      <c r="AT200" s="21">
        <f>+'[21]12M'!$W$286/10^6</f>
        <v>31.76602407</v>
      </c>
      <c r="AW200" s="10">
        <v>1020</v>
      </c>
      <c r="AX200" s="10" t="s">
        <v>29</v>
      </c>
      <c r="AY200" s="21">
        <f>+'[20]28'!$E$145/10^6</f>
        <v>0</v>
      </c>
      <c r="AZ200" s="21">
        <f>+'[20]28'!$F$145/10^6</f>
        <v>0</v>
      </c>
      <c r="BA200" s="21">
        <f>+'[20]28'!$G$145/10^6</f>
        <v>0</v>
      </c>
      <c r="BB200" s="21">
        <f>+'[20]28'!$I$145/10^6</f>
        <v>0</v>
      </c>
      <c r="BC200" s="21">
        <f>+'[20]28'!$J$145/10^6</f>
        <v>0</v>
      </c>
      <c r="BD200" s="21">
        <f>+'[20]28'!$K$145/10^6</f>
        <v>0</v>
      </c>
      <c r="BE200" s="21">
        <f>+'[20]28'!$M$145/10^6</f>
        <v>0</v>
      </c>
      <c r="BF200" s="21">
        <f>+'[20]28'!$N$145/10^6</f>
        <v>0</v>
      </c>
      <c r="BG200" s="21">
        <f>+'[20]28'!$O$145/10^6</f>
        <v>0</v>
      </c>
      <c r="BH200" s="21">
        <f>+'[20]28'!$Q$145/10^6</f>
        <v>0</v>
      </c>
      <c r="BI200" s="21">
        <f>+'[20]28'!$R$145/10^6</f>
        <v>0</v>
      </c>
      <c r="BJ200" s="21">
        <f>+'[20]28'!$S$145/10^6</f>
        <v>0</v>
      </c>
      <c r="BK200" s="22">
        <f t="shared" si="26"/>
        <v>0</v>
      </c>
    </row>
    <row r="201" spans="1:63" customFormat="1" x14ac:dyDescent="0.2">
      <c r="A201" s="10">
        <v>1021</v>
      </c>
      <c r="B201" s="10" t="s">
        <v>30</v>
      </c>
      <c r="C201" s="21">
        <f>+'[20]29'!$E$286/10^6</f>
        <v>1.06297643</v>
      </c>
      <c r="D201" s="21">
        <f>+'[20]29'!$F$286/10^6</f>
        <v>1.0886175399999998</v>
      </c>
      <c r="E201" s="21">
        <f>+'[20]29'!$G$286/10^6</f>
        <v>1.0958545900000001</v>
      </c>
      <c r="F201" s="21">
        <f>+'[20]29'!$I$286/10^6</f>
        <v>1.1980204699999999</v>
      </c>
      <c r="G201" s="21">
        <f>+'[20]29'!$J$286/10^6</f>
        <v>1.035722</v>
      </c>
      <c r="H201" s="21">
        <f>+'[20]29'!$K$286/10^6</f>
        <v>1.5843232799999998</v>
      </c>
      <c r="I201" s="21">
        <f>+'[20]29'!$M$286/10^6</f>
        <v>1.4749754399999999</v>
      </c>
      <c r="J201" s="21">
        <f>+'[20]29'!$N$286/10^6</f>
        <v>0.98298815999999989</v>
      </c>
      <c r="K201" s="21">
        <f>+'[20]29'!$O$286/10^6</f>
        <v>1.21429454</v>
      </c>
      <c r="L201" s="21">
        <f>+'[20]29'!$Q$286/10^6</f>
        <v>1.11104983</v>
      </c>
      <c r="M201" s="21">
        <f>+'[20]29'!$R$286/10^6</f>
        <v>1.3950126800000002</v>
      </c>
      <c r="N201" s="21">
        <f>+'[20]29'!$S$286/10^6</f>
        <v>1.5779141599999997</v>
      </c>
      <c r="O201" s="22">
        <f t="shared" si="24"/>
        <v>14.82174912</v>
      </c>
      <c r="Q201" s="10">
        <v>1021</v>
      </c>
      <c r="R201" s="10" t="s">
        <v>30</v>
      </c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9">
        <f t="shared" si="25"/>
        <v>0</v>
      </c>
      <c r="AG201" s="10">
        <v>1021</v>
      </c>
      <c r="AH201" s="10" t="s">
        <v>30</v>
      </c>
      <c r="AI201" s="21">
        <f t="shared" si="27"/>
        <v>1.06297643</v>
      </c>
      <c r="AJ201" s="21">
        <f>+'[21]2M'!$X$286/10^6</f>
        <v>2.1515939700000004</v>
      </c>
      <c r="AK201" s="21">
        <f>+'[21]3M'!$X$286/10^6</f>
        <v>3.24744856</v>
      </c>
      <c r="AL201" s="21">
        <f>+'[21]4M'!$X$286/10^6</f>
        <v>4.4454690300000008</v>
      </c>
      <c r="AM201" s="21">
        <f>+'[21]5M'!$X$286/10^6</f>
        <v>5.4811910300000006</v>
      </c>
      <c r="AN201" s="21">
        <f>+'[21]6M'!$X$286/10^6</f>
        <v>7.065514310000002</v>
      </c>
      <c r="AO201" s="21">
        <f>+'[21]7M'!$X$286/10^6</f>
        <v>8.5404897500000008</v>
      </c>
      <c r="AP201" s="21">
        <f>+'[21]8M'!$X$286/10^6</f>
        <v>9.5234779100000004</v>
      </c>
      <c r="AQ201" s="21">
        <f>+'[21]9M'!$X$286/10^6</f>
        <v>10.737772449999998</v>
      </c>
      <c r="AR201" s="21">
        <f>+'[21]10M'!$X$286/10^6</f>
        <v>11.848822280000002</v>
      </c>
      <c r="AS201" s="21">
        <f>+'[21]11M'!$X$286/10^6</f>
        <v>13.243834960000001</v>
      </c>
      <c r="AT201" s="21">
        <f>+'[21]12M'!$X$286/10^6</f>
        <v>14.821749120000003</v>
      </c>
      <c r="AW201" s="10">
        <v>1021</v>
      </c>
      <c r="AX201" s="10" t="s">
        <v>30</v>
      </c>
      <c r="AY201" s="21">
        <f>+'[20]29'!$E$145/10^6</f>
        <v>0</v>
      </c>
      <c r="AZ201" s="21">
        <f>+'[20]29'!$F$145/10^6</f>
        <v>0</v>
      </c>
      <c r="BA201" s="21">
        <f>+'[20]29'!$G$145/10^6</f>
        <v>0</v>
      </c>
      <c r="BB201" s="21">
        <f>+'[20]29'!$I$145/10^6</f>
        <v>0</v>
      </c>
      <c r="BC201" s="21">
        <f>+'[20]29'!$J$145/10^6</f>
        <v>0</v>
      </c>
      <c r="BD201" s="21">
        <f>+'[20]29'!$K$145/10^6</f>
        <v>0</v>
      </c>
      <c r="BE201" s="21">
        <f>+'[20]29'!$M$145/10^6</f>
        <v>0</v>
      </c>
      <c r="BF201" s="21">
        <f>+'[20]29'!$N$145/10^6</f>
        <v>0</v>
      </c>
      <c r="BG201" s="21">
        <f>+'[20]29'!$O$145/10^6</f>
        <v>0</v>
      </c>
      <c r="BH201" s="21">
        <f>+'[20]29'!$Q$145/10^6</f>
        <v>0</v>
      </c>
      <c r="BI201" s="21">
        <f>+'[20]29'!$R$145/10^6</f>
        <v>0</v>
      </c>
      <c r="BJ201" s="21">
        <f>+'[20]29'!$S$145/10^6</f>
        <v>0</v>
      </c>
      <c r="BK201" s="22">
        <f t="shared" si="26"/>
        <v>0</v>
      </c>
    </row>
    <row r="202" spans="1:63" customFormat="1" x14ac:dyDescent="0.2">
      <c r="A202" s="10">
        <v>1022</v>
      </c>
      <c r="B202" s="10" t="s">
        <v>31</v>
      </c>
      <c r="C202" s="21">
        <f>+'[20]30'!$E$286/10^6</f>
        <v>3.0454614899999997</v>
      </c>
      <c r="D202" s="21">
        <f>+'[20]30'!$F$286/10^6</f>
        <v>3.3285251099999997</v>
      </c>
      <c r="E202" s="21">
        <f>+'[20]30'!$G$286/10^6</f>
        <v>2.9773900800000002</v>
      </c>
      <c r="F202" s="21">
        <f>+'[20]30'!$I$286/10^6</f>
        <v>3.0564328500000002</v>
      </c>
      <c r="G202" s="21">
        <f>+'[20]30'!$J$286/10^6</f>
        <v>3.3456421199999999</v>
      </c>
      <c r="H202" s="21">
        <f>+'[20]30'!$K$286/10^6</f>
        <v>3.7371147900000001</v>
      </c>
      <c r="I202" s="21">
        <f>+'[20]30'!$M$286/10^6</f>
        <v>3.7994173099999995</v>
      </c>
      <c r="J202" s="21">
        <f>+'[20]30'!$N$286/10^6</f>
        <v>3.8805527899999999</v>
      </c>
      <c r="K202" s="21">
        <f>+'[20]30'!$O$286/10^6</f>
        <v>4.4296570600000003</v>
      </c>
      <c r="L202" s="21">
        <f>+'[20]30'!$Q$286/10^6</f>
        <v>3.8890005699999999</v>
      </c>
      <c r="M202" s="21">
        <f>+'[20]30'!$R$286/10^6</f>
        <v>4.5239754500000009</v>
      </c>
      <c r="N202" s="21">
        <f>+'[20]30'!$S$286/10^6</f>
        <v>4.1862245200000006</v>
      </c>
      <c r="O202" s="22">
        <f t="shared" si="24"/>
        <v>44.199394140000003</v>
      </c>
      <c r="Q202" s="10">
        <v>1022</v>
      </c>
      <c r="R202" s="10" t="s">
        <v>31</v>
      </c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9">
        <f t="shared" si="25"/>
        <v>0</v>
      </c>
      <c r="AG202" s="10">
        <v>1022</v>
      </c>
      <c r="AH202" s="10" t="s">
        <v>31</v>
      </c>
      <c r="AI202" s="21">
        <f t="shared" si="27"/>
        <v>3.0454614899999997</v>
      </c>
      <c r="AJ202" s="21">
        <f>+'[21]2M'!$Y$286/10^6</f>
        <v>6.3739865999999994</v>
      </c>
      <c r="AK202" s="21">
        <f>+'[21]3M'!$Y$286/10^6</f>
        <v>9.3513766800000013</v>
      </c>
      <c r="AL202" s="21">
        <f>+'[21]4M'!$Y$286/10^6</f>
        <v>12.407809530000002</v>
      </c>
      <c r="AM202" s="21">
        <f>+'[21]5M'!$Y$286/10^6</f>
        <v>15.753451650000001</v>
      </c>
      <c r="AN202" s="21">
        <f>+'[21]6M'!$Y$286/10^6</f>
        <v>19.490566440000002</v>
      </c>
      <c r="AO202" s="21">
        <f>+'[21]7M'!$Y$286/10^6</f>
        <v>23.289983750000008</v>
      </c>
      <c r="AP202" s="21">
        <f>+'[21]8M'!$Y$286/10^6</f>
        <v>27.170536540000001</v>
      </c>
      <c r="AQ202" s="21">
        <f>+'[21]9M'!$Y$286/10^6</f>
        <v>31.600193599999997</v>
      </c>
      <c r="AR202" s="21">
        <f>+'[21]10M'!$Y$286/10^6</f>
        <v>35.489194169999998</v>
      </c>
      <c r="AS202" s="21">
        <f>+'[21]11M'!$Y$286/10^6</f>
        <v>40.013169619999999</v>
      </c>
      <c r="AT202" s="21">
        <f>+'[21]12M'!$Y$286/10^6</f>
        <v>44.199394140000003</v>
      </c>
      <c r="AW202" s="10">
        <v>1022</v>
      </c>
      <c r="AX202" s="10" t="s">
        <v>31</v>
      </c>
      <c r="AY202" s="21">
        <f>+'[20]30'!$E$145/10^6</f>
        <v>0</v>
      </c>
      <c r="AZ202" s="21">
        <f>+'[20]30'!$F$145/10^6</f>
        <v>0</v>
      </c>
      <c r="BA202" s="21">
        <f>+'[20]30'!$G$145/10^6</f>
        <v>0</v>
      </c>
      <c r="BB202" s="21">
        <f>+'[20]30'!$I$145/10^6</f>
        <v>0</v>
      </c>
      <c r="BC202" s="21">
        <f>+'[20]30'!$J$145/10^6</f>
        <v>0</v>
      </c>
      <c r="BD202" s="21">
        <f>+'[20]30'!$K$145/10^6</f>
        <v>0</v>
      </c>
      <c r="BE202" s="21">
        <f>+'[20]30'!$M$145/10^6</f>
        <v>0</v>
      </c>
      <c r="BF202" s="21">
        <f>+'[20]30'!$N$145/10^6</f>
        <v>0</v>
      </c>
      <c r="BG202" s="21">
        <f>+'[20]30'!$O$145/10^6</f>
        <v>0</v>
      </c>
      <c r="BH202" s="21">
        <f>+'[20]30'!$Q$145/10^6</f>
        <v>0</v>
      </c>
      <c r="BI202" s="21">
        <f>+'[20]30'!$R$145/10^6</f>
        <v>0</v>
      </c>
      <c r="BJ202" s="21">
        <f>+'[20]30'!$S$145/10^6</f>
        <v>0</v>
      </c>
      <c r="BK202" s="22">
        <f t="shared" si="26"/>
        <v>0</v>
      </c>
    </row>
    <row r="203" spans="1:63" customFormat="1" x14ac:dyDescent="0.2">
      <c r="A203" s="10">
        <v>1023</v>
      </c>
      <c r="B203" s="10" t="s">
        <v>32</v>
      </c>
      <c r="C203" s="21">
        <f>+'[20]31'!$E$286/10^6</f>
        <v>0.97381806000000004</v>
      </c>
      <c r="D203" s="21">
        <f>+'[20]31'!$F$286/10^6</f>
        <v>0.97177735999999992</v>
      </c>
      <c r="E203" s="21">
        <f>+'[20]31'!$G$286/10^6</f>
        <v>1.06319002</v>
      </c>
      <c r="F203" s="21">
        <f>+'[20]31'!$I$286/10^6</f>
        <v>1.2350828100000002</v>
      </c>
      <c r="G203" s="21">
        <f>+'[20]31'!$J$286/10^6</f>
        <v>1.06435495</v>
      </c>
      <c r="H203" s="21">
        <f>+'[20]31'!$K$286/10^6</f>
        <v>1.2042089599999999</v>
      </c>
      <c r="I203" s="21">
        <f>+'[20]31'!$M$286/10^6</f>
        <v>1.3418047399999999</v>
      </c>
      <c r="J203" s="21">
        <f>+'[20]31'!$N$286/10^6</f>
        <v>1.1385406899999999</v>
      </c>
      <c r="K203" s="21">
        <f>+'[20]31'!$O$286/10^6</f>
        <v>1.3036302799999997</v>
      </c>
      <c r="L203" s="21">
        <f>+'[20]31'!$Q$286/10^6</f>
        <v>1.2330959799999996</v>
      </c>
      <c r="M203" s="21">
        <f>+'[20]31'!$R$286/10^6</f>
        <v>1.1070739200000002</v>
      </c>
      <c r="N203" s="21">
        <f>+'[20]31'!$S$286/10^6</f>
        <v>2.9818806000000002</v>
      </c>
      <c r="O203" s="22">
        <f t="shared" si="24"/>
        <v>15.618458369999999</v>
      </c>
      <c r="Q203" s="10">
        <v>1023</v>
      </c>
      <c r="R203" s="10" t="s">
        <v>32</v>
      </c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9">
        <f t="shared" si="25"/>
        <v>0</v>
      </c>
      <c r="AG203" s="10">
        <v>1023</v>
      </c>
      <c r="AH203" s="10" t="s">
        <v>32</v>
      </c>
      <c r="AI203" s="21">
        <f t="shared" si="27"/>
        <v>0.97381806000000004</v>
      </c>
      <c r="AJ203" s="21">
        <f>+'[21]2M'!$Z$286/10^6</f>
        <v>1.9455954199999999</v>
      </c>
      <c r="AK203" s="21">
        <f>+'[21]3M'!$Z$286/10^6</f>
        <v>3.00878544</v>
      </c>
      <c r="AL203" s="21">
        <f>+'[21]4M'!$Z$286/10^6</f>
        <v>4.2438682500000002</v>
      </c>
      <c r="AM203" s="21">
        <f>+'[21]5M'!$Z$286/10^6</f>
        <v>5.3082232000000005</v>
      </c>
      <c r="AN203" s="21">
        <f>+'[21]6M'!$Z$286/10^6</f>
        <v>6.5124321599999995</v>
      </c>
      <c r="AO203" s="21">
        <f>+'[21]7M'!$Z$286/10^6</f>
        <v>7.8542368999999983</v>
      </c>
      <c r="AP203" s="21">
        <f>+'[21]8M'!$Z$286/10^6</f>
        <v>8.9927775899999993</v>
      </c>
      <c r="AQ203" s="21">
        <f>+'[21]9M'!$Z$286/10^6</f>
        <v>10.296407869999999</v>
      </c>
      <c r="AR203" s="21">
        <f>+'[21]10M'!$Z$286/10^6</f>
        <v>11.529503850000001</v>
      </c>
      <c r="AS203" s="21">
        <f>+'[21]11M'!$Z$286/10^6</f>
        <v>12.636577770000001</v>
      </c>
      <c r="AT203" s="21">
        <f>+'[21]12M'!$Z$286/10^6</f>
        <v>15.618458370000001</v>
      </c>
      <c r="AW203" s="10">
        <v>1023</v>
      </c>
      <c r="AX203" s="10" t="s">
        <v>32</v>
      </c>
      <c r="AY203" s="21">
        <f>+'[20]31'!$E$145/10^6</f>
        <v>0</v>
      </c>
      <c r="AZ203" s="21">
        <f>+'[20]31'!$F$145/10^6</f>
        <v>0</v>
      </c>
      <c r="BA203" s="21">
        <f>+'[20]31'!$G$145/10^6</f>
        <v>0</v>
      </c>
      <c r="BB203" s="21">
        <f>+'[20]31'!$I$145/10^6</f>
        <v>0</v>
      </c>
      <c r="BC203" s="21">
        <f>+'[20]31'!$J$145/10^6</f>
        <v>0</v>
      </c>
      <c r="BD203" s="21">
        <f>+'[20]31'!$K$145/10^6</f>
        <v>0</v>
      </c>
      <c r="BE203" s="21">
        <f>+'[20]31'!$M$145/10^6</f>
        <v>0</v>
      </c>
      <c r="BF203" s="21">
        <f>+'[20]31'!$N$145/10^6</f>
        <v>0</v>
      </c>
      <c r="BG203" s="21">
        <f>+'[20]31'!$O$145/10^6</f>
        <v>0</v>
      </c>
      <c r="BH203" s="21">
        <f>+'[20]31'!$Q$145/10^6</f>
        <v>0</v>
      </c>
      <c r="BI203" s="21">
        <f>+'[20]31'!$R$145/10^6</f>
        <v>0</v>
      </c>
      <c r="BJ203" s="21">
        <f>+'[20]31'!$S$145/10^6</f>
        <v>0</v>
      </c>
      <c r="BK203" s="22">
        <f t="shared" si="26"/>
        <v>0</v>
      </c>
    </row>
    <row r="204" spans="1:63" customFormat="1" x14ac:dyDescent="0.2">
      <c r="A204" s="10">
        <v>1024</v>
      </c>
      <c r="B204" s="10" t="s">
        <v>33</v>
      </c>
      <c r="C204" s="21">
        <f>+'[20]32'!$E$286/10^6</f>
        <v>3.7288609999999993</v>
      </c>
      <c r="D204" s="21">
        <f>+'[20]32'!$F$286/10^6</f>
        <v>4.1048358199999999</v>
      </c>
      <c r="E204" s="21">
        <f>+'[20]32'!$G$286/10^6</f>
        <v>4.023986569999999</v>
      </c>
      <c r="F204" s="21">
        <f>+'[20]32'!$I$286/10^6</f>
        <v>3.6703912500000002</v>
      </c>
      <c r="G204" s="21">
        <f>+'[20]32'!$J$286/10^6</f>
        <v>4.4563433100000003</v>
      </c>
      <c r="H204" s="21">
        <f>+'[20]32'!$K$286/10^6</f>
        <v>4.3115772299999993</v>
      </c>
      <c r="I204" s="21">
        <f>+'[20]32'!$M$286/10^6</f>
        <v>3.9911782100000006</v>
      </c>
      <c r="J204" s="21">
        <f>+'[20]32'!$N$286/10^6</f>
        <v>4.0086207700000003</v>
      </c>
      <c r="K204" s="21">
        <f>+'[20]32'!$O$286/10^6</f>
        <v>4.8832053099999992</v>
      </c>
      <c r="L204" s="21">
        <f>+'[20]32'!$Q$286/10^6</f>
        <v>4.6156623299999993</v>
      </c>
      <c r="M204" s="21">
        <f>+'[20]32'!$R$286/10^6</f>
        <v>4.7817758399999999</v>
      </c>
      <c r="N204" s="21">
        <f>+'[20]32'!$S$286/10^6</f>
        <v>6.9320318099999998</v>
      </c>
      <c r="O204" s="22">
        <f t="shared" si="24"/>
        <v>53.50846945</v>
      </c>
      <c r="Q204" s="10">
        <v>1024</v>
      </c>
      <c r="R204" s="10" t="s">
        <v>33</v>
      </c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9">
        <f t="shared" si="25"/>
        <v>0</v>
      </c>
      <c r="AG204" s="10">
        <v>1024</v>
      </c>
      <c r="AH204" s="10" t="s">
        <v>33</v>
      </c>
      <c r="AI204" s="21">
        <f t="shared" si="27"/>
        <v>3.7288609999999993</v>
      </c>
      <c r="AJ204" s="21">
        <f>+'[21]2M'!$AA$286/10^6</f>
        <v>7.8336968200000001</v>
      </c>
      <c r="AK204" s="21">
        <f>+'[21]3M'!$AA$286/10^6</f>
        <v>11.857683389999998</v>
      </c>
      <c r="AL204" s="21">
        <f>+'[21]4M'!$AA$286/10^6</f>
        <v>15.528074639999996</v>
      </c>
      <c r="AM204" s="21">
        <f>+'[21]5M'!$AA$286/10^6</f>
        <v>19.984417950000001</v>
      </c>
      <c r="AN204" s="21">
        <f>+'[21]6M'!$AA$286/10^6</f>
        <v>24.295995180000002</v>
      </c>
      <c r="AO204" s="21">
        <f>+'[21]7M'!$AA$286/10^6</f>
        <v>28.28717339</v>
      </c>
      <c r="AP204" s="21">
        <f>+'[21]8M'!$AA$286/10^6</f>
        <v>32.29579416</v>
      </c>
      <c r="AQ204" s="21">
        <f>+'[21]9M'!$AA$286/10^6</f>
        <v>37.178999470000001</v>
      </c>
      <c r="AR204" s="21">
        <f>+'[21]10M'!$AA$286/10^6</f>
        <v>41.794661800000007</v>
      </c>
      <c r="AS204" s="21">
        <f>+'[21]11M'!$AA$286/10^6</f>
        <v>46.576437640000002</v>
      </c>
      <c r="AT204" s="21">
        <f>+'[21]12M'!$AA$286/10^6</f>
        <v>53.50846945</v>
      </c>
      <c r="AW204" s="10">
        <v>1024</v>
      </c>
      <c r="AX204" s="10" t="s">
        <v>33</v>
      </c>
      <c r="AY204" s="21">
        <f>+'[20]32'!$E$145/10^6</f>
        <v>0</v>
      </c>
      <c r="AZ204" s="21">
        <f>+'[20]32'!$F$145/10^6</f>
        <v>0</v>
      </c>
      <c r="BA204" s="21">
        <f>+'[20]32'!$G$145/10^6</f>
        <v>0</v>
      </c>
      <c r="BB204" s="21">
        <f>+'[20]32'!$I$145/10^6</f>
        <v>0</v>
      </c>
      <c r="BC204" s="21">
        <f>+'[20]32'!$J$145/10^6</f>
        <v>0</v>
      </c>
      <c r="BD204" s="21">
        <f>+'[20]32'!$K$145/10^6</f>
        <v>0</v>
      </c>
      <c r="BE204" s="21">
        <f>+'[20]32'!$M$145/10^6</f>
        <v>0</v>
      </c>
      <c r="BF204" s="21">
        <f>+'[20]32'!$N$145/10^6</f>
        <v>0</v>
      </c>
      <c r="BG204" s="21">
        <f>+'[20]32'!$O$145/10^6</f>
        <v>0</v>
      </c>
      <c r="BH204" s="21">
        <f>+'[20]32'!$Q$145/10^6</f>
        <v>0</v>
      </c>
      <c r="BI204" s="21">
        <f>+'[20]32'!$R$145/10^6</f>
        <v>0</v>
      </c>
      <c r="BJ204" s="21">
        <f>+'[20]32'!$S$145/10^6</f>
        <v>0</v>
      </c>
      <c r="BK204" s="22">
        <f t="shared" si="26"/>
        <v>0</v>
      </c>
    </row>
    <row r="205" spans="1:63" customFormat="1" x14ac:dyDescent="0.2">
      <c r="A205" s="10">
        <v>1025</v>
      </c>
      <c r="B205" s="10" t="s">
        <v>34</v>
      </c>
      <c r="C205" s="21">
        <f>+'[20]33'!$E$286/10^6</f>
        <v>1.2411840600000001</v>
      </c>
      <c r="D205" s="21">
        <f>+'[20]33'!$F$286/10^6</f>
        <v>1.1933762900000002</v>
      </c>
      <c r="E205" s="21">
        <f>+'[20]33'!$G$286/10^6</f>
        <v>1.2156589199999999</v>
      </c>
      <c r="F205" s="21">
        <f>+'[20]33'!$I$286/10^6</f>
        <v>1.3037743700000002</v>
      </c>
      <c r="G205" s="21">
        <f>+'[20]33'!$J$286/10^6</f>
        <v>1.20081357</v>
      </c>
      <c r="H205" s="21">
        <f>+'[20]33'!$K$286/10^6</f>
        <v>1.3967257099999997</v>
      </c>
      <c r="I205" s="21">
        <f>+'[20]33'!$M$286/10^6</f>
        <v>1.5203562299999998</v>
      </c>
      <c r="J205" s="21">
        <f>+'[20]33'!$N$286/10^6</f>
        <v>1.3162907000000004</v>
      </c>
      <c r="K205" s="21">
        <f>+'[20]33'!$O$286/10^6</f>
        <v>1.5798671799999999</v>
      </c>
      <c r="L205" s="21">
        <f>+'[20]33'!$Q$286/10^6</f>
        <v>1.3026384100000001</v>
      </c>
      <c r="M205" s="21">
        <f>+'[20]33'!$R$286/10^6</f>
        <v>1.3661599800000002</v>
      </c>
      <c r="N205" s="21">
        <f>+'[20]33'!$S$286/10^6</f>
        <v>1.4261911699999998</v>
      </c>
      <c r="O205" s="22">
        <f t="shared" si="24"/>
        <v>16.063036589999999</v>
      </c>
      <c r="Q205" s="10">
        <v>1025</v>
      </c>
      <c r="R205" s="10" t="s">
        <v>34</v>
      </c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9">
        <f t="shared" si="25"/>
        <v>0</v>
      </c>
      <c r="AG205" s="10">
        <v>1025</v>
      </c>
      <c r="AH205" s="10" t="s">
        <v>34</v>
      </c>
      <c r="AI205" s="21">
        <f t="shared" si="27"/>
        <v>1.2411840600000001</v>
      </c>
      <c r="AJ205" s="21">
        <f>+'[21]2M'!$AB$286/10^6</f>
        <v>2.4345603499999995</v>
      </c>
      <c r="AK205" s="21">
        <f>+'[21]3M'!$AB$286/10^6</f>
        <v>3.6502192699999996</v>
      </c>
      <c r="AL205" s="21">
        <f>+'[21]4M'!$AB$286/10^6</f>
        <v>4.9539936399999984</v>
      </c>
      <c r="AM205" s="21">
        <f>+'[21]5M'!$AB$286/10^6</f>
        <v>6.1548072099999986</v>
      </c>
      <c r="AN205" s="21">
        <f>+'[21]6M'!$AB$286/10^6</f>
        <v>7.5515329199999996</v>
      </c>
      <c r="AO205" s="21">
        <f>+'[21]7M'!$AB$286/10^6</f>
        <v>9.0718891500000005</v>
      </c>
      <c r="AP205" s="21">
        <f>+'[21]8M'!$AB$286/10^6</f>
        <v>10.388179850000002</v>
      </c>
      <c r="AQ205" s="21">
        <f>+'[21]9M'!$AB$286/10^6</f>
        <v>11.968047030000003</v>
      </c>
      <c r="AR205" s="21">
        <f>+'[21]10M'!$AB$286/10^6</f>
        <v>13.270685439999999</v>
      </c>
      <c r="AS205" s="21">
        <f>+'[21]11M'!$AB$286/10^6</f>
        <v>14.636845420000002</v>
      </c>
      <c r="AT205" s="21">
        <f>+'[21]12M'!$AB$286/10^6</f>
        <v>16.063036590000003</v>
      </c>
      <c r="AW205" s="10">
        <v>1025</v>
      </c>
      <c r="AX205" s="10" t="s">
        <v>34</v>
      </c>
      <c r="AY205" s="21">
        <f>+'[20]33'!$E$145/10^6</f>
        <v>0</v>
      </c>
      <c r="AZ205" s="21">
        <f>+'[20]33'!$F$145/10^6</f>
        <v>0</v>
      </c>
      <c r="BA205" s="21">
        <f>+'[20]33'!$G$145/10^6</f>
        <v>0</v>
      </c>
      <c r="BB205" s="21">
        <f>+'[20]33'!$I$145/10^6</f>
        <v>0</v>
      </c>
      <c r="BC205" s="21">
        <f>+'[20]33'!$J$145/10^6</f>
        <v>0</v>
      </c>
      <c r="BD205" s="21">
        <f>+'[20]33'!$K$145/10^6</f>
        <v>0</v>
      </c>
      <c r="BE205" s="21">
        <f>+'[20]33'!$M$145/10^6</f>
        <v>0</v>
      </c>
      <c r="BF205" s="21">
        <f>+'[20]33'!$N$145/10^6</f>
        <v>0</v>
      </c>
      <c r="BG205" s="21">
        <f>+'[20]33'!$O$145/10^6</f>
        <v>0</v>
      </c>
      <c r="BH205" s="21">
        <f>+'[20]33'!$Q$145/10^6</f>
        <v>0</v>
      </c>
      <c r="BI205" s="21">
        <f>+'[20]33'!$R$145/10^6</f>
        <v>0</v>
      </c>
      <c r="BJ205" s="21">
        <f>+'[20]33'!$S$145/10^6</f>
        <v>0</v>
      </c>
      <c r="BK205" s="22">
        <f t="shared" si="26"/>
        <v>0</v>
      </c>
    </row>
    <row r="206" spans="1:63" customFormat="1" x14ac:dyDescent="0.2">
      <c r="A206" s="10">
        <v>1026</v>
      </c>
      <c r="B206" s="10" t="s">
        <v>35</v>
      </c>
      <c r="C206" s="21">
        <f>+'[20]34'!$E$286/10^6</f>
        <v>0.44616028000000002</v>
      </c>
      <c r="D206" s="21">
        <f>+'[20]34'!$F$286/10^6</f>
        <v>0.6096962600000001</v>
      </c>
      <c r="E206" s="21">
        <f>+'[20]34'!$G$286/10^6</f>
        <v>0.58039713000000004</v>
      </c>
      <c r="F206" s="21">
        <f>+'[20]34'!$I$286/10^6</f>
        <v>0.54668262000000001</v>
      </c>
      <c r="G206" s="21">
        <f>+'[20]34'!$J$286/10^6</f>
        <v>0.53791087000000004</v>
      </c>
      <c r="H206" s="21">
        <f>+'[20]34'!$K$286/10^6</f>
        <v>0.64882645000000005</v>
      </c>
      <c r="I206" s="21">
        <f>+'[20]34'!$M$286/10^6</f>
        <v>0.61017994999999992</v>
      </c>
      <c r="J206" s="21">
        <f>+'[20]34'!$N$286/10^6</f>
        <v>0.75562353999999998</v>
      </c>
      <c r="K206" s="21">
        <f>+'[20]34'!$O$286/10^6</f>
        <v>0.91420866999999995</v>
      </c>
      <c r="L206" s="21">
        <f>+'[20]34'!$Q$286/10^6</f>
        <v>0.84155449999999998</v>
      </c>
      <c r="M206" s="21">
        <f>+'[20]34'!$R$286/10^6</f>
        <v>0.50508866000000008</v>
      </c>
      <c r="N206" s="21">
        <f>+'[20]34'!$S$286/10^6</f>
        <v>0.66266042000000014</v>
      </c>
      <c r="O206" s="22">
        <f t="shared" si="24"/>
        <v>7.6589893500000006</v>
      </c>
      <c r="Q206" s="10">
        <v>1026</v>
      </c>
      <c r="R206" s="10" t="s">
        <v>35</v>
      </c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9">
        <f t="shared" si="25"/>
        <v>0</v>
      </c>
      <c r="AG206" s="10">
        <v>1026</v>
      </c>
      <c r="AH206" s="10" t="s">
        <v>35</v>
      </c>
      <c r="AI206" s="21">
        <f t="shared" si="27"/>
        <v>0.44616028000000002</v>
      </c>
      <c r="AJ206" s="21">
        <f>+'[21]2M'!$AC$286/10^6</f>
        <v>1.05585654</v>
      </c>
      <c r="AK206" s="21">
        <f>+'[21]3M'!$AC$286/10^6</f>
        <v>1.6362536699999999</v>
      </c>
      <c r="AL206" s="21">
        <f>+'[21]4M'!$AC$286/10^6</f>
        <v>2.1829362900000007</v>
      </c>
      <c r="AM206" s="21">
        <f>+'[21]5M'!$AC$286/10^6</f>
        <v>2.7208471600000008</v>
      </c>
      <c r="AN206" s="21">
        <f>+'[21]6M'!$AC$286/10^6</f>
        <v>3.3696736100000004</v>
      </c>
      <c r="AO206" s="21">
        <f>+'[21]7M'!$AC$286/10^6</f>
        <v>3.97985356</v>
      </c>
      <c r="AP206" s="21">
        <f>+'[21]8M'!$AC$286/10^6</f>
        <v>4.7354771000000007</v>
      </c>
      <c r="AQ206" s="21">
        <f>+'[21]9M'!$AC$286/10^6</f>
        <v>5.6496857700000005</v>
      </c>
      <c r="AR206" s="21">
        <f>+'[21]10M'!$AC$286/10^6</f>
        <v>6.4912402699999996</v>
      </c>
      <c r="AS206" s="21">
        <f>+'[21]11M'!$AC$286/10^6</f>
        <v>6.9963289299999998</v>
      </c>
      <c r="AT206" s="21">
        <f>+'[21]12M'!$AC$286/10^6</f>
        <v>7.6589893499999997</v>
      </c>
      <c r="AW206" s="10">
        <v>1026</v>
      </c>
      <c r="AX206" s="10" t="s">
        <v>35</v>
      </c>
      <c r="AY206" s="21">
        <f>+'[20]34'!$E$145/10^6</f>
        <v>0</v>
      </c>
      <c r="AZ206" s="21">
        <f>+'[20]34'!$F$145/10^6</f>
        <v>0</v>
      </c>
      <c r="BA206" s="21">
        <f>+'[20]34'!$G$145/10^6</f>
        <v>0</v>
      </c>
      <c r="BB206" s="21">
        <f>+'[20]34'!$I$145/10^6</f>
        <v>0</v>
      </c>
      <c r="BC206" s="21">
        <f>+'[20]34'!$J$145/10^6</f>
        <v>0</v>
      </c>
      <c r="BD206" s="21">
        <f>+'[20]34'!$K$145/10^6</f>
        <v>0</v>
      </c>
      <c r="BE206" s="21">
        <f>+'[20]34'!$M$145/10^6</f>
        <v>0</v>
      </c>
      <c r="BF206" s="21">
        <f>+'[20]34'!$N$145/10^6</f>
        <v>0</v>
      </c>
      <c r="BG206" s="21">
        <f>+'[20]34'!$O$145/10^6</f>
        <v>0</v>
      </c>
      <c r="BH206" s="21">
        <f>+'[20]34'!$Q$145/10^6</f>
        <v>0</v>
      </c>
      <c r="BI206" s="21">
        <f>+'[20]34'!$R$145/10^6</f>
        <v>0</v>
      </c>
      <c r="BJ206" s="21">
        <f>+'[20]34'!$S$145/10^6</f>
        <v>0</v>
      </c>
      <c r="BK206" s="22">
        <f t="shared" si="26"/>
        <v>0</v>
      </c>
    </row>
    <row r="207" spans="1:63" customFormat="1" x14ac:dyDescent="0.2">
      <c r="A207" s="10">
        <v>1027</v>
      </c>
      <c r="B207" s="10" t="s">
        <v>36</v>
      </c>
      <c r="C207" s="21">
        <f>+'[20]35'!$E$286/10^6</f>
        <v>0.79856086000000004</v>
      </c>
      <c r="D207" s="21">
        <f>+'[20]35'!$F$286/10^6</f>
        <v>0.82353385999999984</v>
      </c>
      <c r="E207" s="21">
        <f>+'[20]35'!$G$286/10^6</f>
        <v>0.89141988000000016</v>
      </c>
      <c r="F207" s="21">
        <f>+'[20]35'!$I$286/10^6</f>
        <v>0.90527372999999989</v>
      </c>
      <c r="G207" s="21">
        <f>+'[20]35'!$J$286/10^6</f>
        <v>0.83758544000000001</v>
      </c>
      <c r="H207" s="21">
        <f>+'[20]35'!$K$286/10^6</f>
        <v>0.89490584999999989</v>
      </c>
      <c r="I207" s="21">
        <f>+'[20]35'!$M$286/10^6</f>
        <v>0.85581864000000007</v>
      </c>
      <c r="J207" s="21">
        <f>+'[20]35'!$N$286/10^6</f>
        <v>0.99333213000000009</v>
      </c>
      <c r="K207" s="21">
        <f>+'[20]35'!$O$286/10^6</f>
        <v>0.96419308999999997</v>
      </c>
      <c r="L207" s="21">
        <f>+'[20]35'!$Q$286/10^6</f>
        <v>0.94060395999999968</v>
      </c>
      <c r="M207" s="21">
        <f>+'[20]35'!$R$286/10^6</f>
        <v>0.9130002199999997</v>
      </c>
      <c r="N207" s="21">
        <f>+'[20]35'!$S$286/10^6</f>
        <v>1.1980939900000001</v>
      </c>
      <c r="O207" s="22">
        <f t="shared" si="24"/>
        <v>11.016321649999998</v>
      </c>
      <c r="Q207" s="10">
        <v>1027</v>
      </c>
      <c r="R207" s="10" t="s">
        <v>36</v>
      </c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9">
        <f t="shared" si="25"/>
        <v>0</v>
      </c>
      <c r="AG207" s="10">
        <v>1027</v>
      </c>
      <c r="AH207" s="10" t="s">
        <v>36</v>
      </c>
      <c r="AI207" s="21">
        <f t="shared" si="27"/>
        <v>0.79856086000000004</v>
      </c>
      <c r="AJ207" s="21">
        <f>+'[21]2M'!$AD$286/10^6</f>
        <v>1.6220947199999998</v>
      </c>
      <c r="AK207" s="21">
        <f>+'[21]3M'!$AD$286/10^6</f>
        <v>2.5135145999999993</v>
      </c>
      <c r="AL207" s="21">
        <f>+'[21]4M'!$AD$286/10^6</f>
        <v>3.4187883300000004</v>
      </c>
      <c r="AM207" s="21">
        <f>+'[21]5M'!$AD$286/10^6</f>
        <v>4.2563737699999997</v>
      </c>
      <c r="AN207" s="21">
        <f>+'[21]6M'!$AD$286/10^6</f>
        <v>5.1512796200000004</v>
      </c>
      <c r="AO207" s="21">
        <f>+'[21]7M'!$AD$286/10^6</f>
        <v>6.0070982599999994</v>
      </c>
      <c r="AP207" s="21">
        <f>+'[21]8M'!$AD$286/10^6</f>
        <v>7.0004303900000009</v>
      </c>
      <c r="AQ207" s="21">
        <f>+'[21]9M'!$AD$286/10^6</f>
        <v>7.9646234800000011</v>
      </c>
      <c r="AR207" s="21">
        <f>+'[21]10M'!$AD$286/10^6</f>
        <v>8.9052274400000009</v>
      </c>
      <c r="AS207" s="21">
        <f>+'[21]11M'!$AD$286/10^6</f>
        <v>9.8182276599999998</v>
      </c>
      <c r="AT207" s="21">
        <f>+'[21]12M'!$AD$286/10^6</f>
        <v>11.01632165</v>
      </c>
      <c r="AW207" s="10">
        <v>1027</v>
      </c>
      <c r="AX207" s="10" t="s">
        <v>36</v>
      </c>
      <c r="AY207" s="21">
        <f>+'[20]35'!$E$145/10^6</f>
        <v>0</v>
      </c>
      <c r="AZ207" s="21">
        <f>+'[20]35'!$F$145/10^6</f>
        <v>0</v>
      </c>
      <c r="BA207" s="21">
        <f>+'[20]35'!$G$145/10^6</f>
        <v>0</v>
      </c>
      <c r="BB207" s="21">
        <f>+'[20]35'!$I$145/10^6</f>
        <v>0</v>
      </c>
      <c r="BC207" s="21">
        <f>+'[20]35'!$J$145/10^6</f>
        <v>0</v>
      </c>
      <c r="BD207" s="21">
        <f>+'[20]35'!$K$145/10^6</f>
        <v>0</v>
      </c>
      <c r="BE207" s="21">
        <f>+'[20]35'!$M$145/10^6</f>
        <v>0</v>
      </c>
      <c r="BF207" s="21">
        <f>+'[20]35'!$N$145/10^6</f>
        <v>0</v>
      </c>
      <c r="BG207" s="21">
        <f>+'[20]35'!$O$145/10^6</f>
        <v>0</v>
      </c>
      <c r="BH207" s="21">
        <f>+'[20]35'!$Q$145/10^6</f>
        <v>0</v>
      </c>
      <c r="BI207" s="21">
        <f>+'[20]35'!$R$145/10^6</f>
        <v>0</v>
      </c>
      <c r="BJ207" s="21">
        <f>+'[20]35'!$S$145/10^6</f>
        <v>0</v>
      </c>
      <c r="BK207" s="22">
        <f t="shared" si="26"/>
        <v>0</v>
      </c>
    </row>
    <row r="208" spans="1:63" customFormat="1" x14ac:dyDescent="0.2">
      <c r="A208" s="10">
        <v>1028</v>
      </c>
      <c r="B208" s="10" t="s">
        <v>37</v>
      </c>
      <c r="C208" s="21">
        <f>+'[20]36'!$E$286/10^6</f>
        <v>2.4204336099999995</v>
      </c>
      <c r="D208" s="21">
        <f>+'[20]36'!$F$286/10^6</f>
        <v>2.4514590699999994</v>
      </c>
      <c r="E208" s="21">
        <f>+'[20]36'!$G$286/10^6</f>
        <v>2.3784682200000002</v>
      </c>
      <c r="F208" s="21">
        <f>+'[20]36'!$I$286/10^6</f>
        <v>2.4229153999999999</v>
      </c>
      <c r="G208" s="21">
        <f>+'[20]36'!$J$286/10^6</f>
        <v>2.5060563599999996</v>
      </c>
      <c r="H208" s="21">
        <f>+'[20]36'!$K$286/10^6</f>
        <v>2.5792662800000001</v>
      </c>
      <c r="I208" s="21">
        <f>+'[20]36'!$M$286/10^6</f>
        <v>2.5779354900000002</v>
      </c>
      <c r="J208" s="21">
        <f>+'[20]36'!$N$286/10^6</f>
        <v>3.0255752700000005</v>
      </c>
      <c r="K208" s="21">
        <f>+'[20]36'!$O$286/10^6</f>
        <v>3.0520920300000003</v>
      </c>
      <c r="L208" s="21">
        <f>+'[20]36'!$Q$286/10^6</f>
        <v>2.8171584200000006</v>
      </c>
      <c r="M208" s="21">
        <f>+'[20]36'!$R$286/10^6</f>
        <v>3.0399680999999998</v>
      </c>
      <c r="N208" s="21">
        <f>+'[20]36'!$S$286/10^6</f>
        <v>5.2754522700000006</v>
      </c>
      <c r="O208" s="22">
        <f t="shared" si="24"/>
        <v>34.546780519999999</v>
      </c>
      <c r="Q208" s="10">
        <v>1028</v>
      </c>
      <c r="R208" s="10" t="s">
        <v>37</v>
      </c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9">
        <f t="shared" si="25"/>
        <v>0</v>
      </c>
      <c r="AG208" s="10">
        <v>1028</v>
      </c>
      <c r="AH208" s="10" t="s">
        <v>37</v>
      </c>
      <c r="AI208" s="21">
        <f t="shared" si="27"/>
        <v>2.4204336099999995</v>
      </c>
      <c r="AJ208" s="21">
        <f>+'[21]2M'!$AE$286/10^6</f>
        <v>4.8718926799999993</v>
      </c>
      <c r="AK208" s="21">
        <f>+'[21]3M'!$AE$286/10^6</f>
        <v>7.2503609000000004</v>
      </c>
      <c r="AL208" s="21">
        <f>+'[21]4M'!$AE$286/10^6</f>
        <v>9.6732762999999995</v>
      </c>
      <c r="AM208" s="21">
        <f>+'[21]5M'!$AE$286/10^6</f>
        <v>12.179332659999996</v>
      </c>
      <c r="AN208" s="21">
        <f>+'[21]6M'!$AE$286/10^6</f>
        <v>14.758598939999997</v>
      </c>
      <c r="AO208" s="21">
        <f>+'[21]7M'!$AE$286/10^6</f>
        <v>17.33653443</v>
      </c>
      <c r="AP208" s="21">
        <f>+'[21]8M'!$AE$286/10^6</f>
        <v>20.362109699999998</v>
      </c>
      <c r="AQ208" s="21">
        <f>+'[21]9M'!$AE$286/10^6</f>
        <v>23.414201729999991</v>
      </c>
      <c r="AR208" s="21">
        <f>+'[21]10M'!$AE$286/10^6</f>
        <v>26.231360150000004</v>
      </c>
      <c r="AS208" s="21">
        <f>+'[21]11M'!$AE$286/10^6</f>
        <v>29.27132825</v>
      </c>
      <c r="AT208" s="21">
        <f>+'[21]12M'!$AE$286/10^6</f>
        <v>34.546780520000013</v>
      </c>
      <c r="AW208" s="10">
        <v>1028</v>
      </c>
      <c r="AX208" s="10" t="s">
        <v>37</v>
      </c>
      <c r="AY208" s="21">
        <f>+'[20]36'!$E$145/10^6</f>
        <v>0</v>
      </c>
      <c r="AZ208" s="21">
        <f>+'[20]36'!$F$145/10^6</f>
        <v>0</v>
      </c>
      <c r="BA208" s="21">
        <f>+'[20]36'!$G$145/10^6</f>
        <v>0</v>
      </c>
      <c r="BB208" s="21">
        <f>+'[20]36'!$I$145/10^6</f>
        <v>0</v>
      </c>
      <c r="BC208" s="21">
        <f>+'[20]36'!$J$145/10^6</f>
        <v>0</v>
      </c>
      <c r="BD208" s="21">
        <f>+'[20]36'!$K$145/10^6</f>
        <v>0</v>
      </c>
      <c r="BE208" s="21">
        <f>+'[20]36'!$M$145/10^6</f>
        <v>0</v>
      </c>
      <c r="BF208" s="21">
        <f>+'[20]36'!$N$145/10^6</f>
        <v>0</v>
      </c>
      <c r="BG208" s="21">
        <f>+'[20]36'!$O$145/10^6</f>
        <v>0</v>
      </c>
      <c r="BH208" s="21">
        <f>+'[20]36'!$Q$145/10^6</f>
        <v>0</v>
      </c>
      <c r="BI208" s="21">
        <f>+'[20]36'!$R$145/10^6</f>
        <v>0</v>
      </c>
      <c r="BJ208" s="21">
        <f>+'[20]36'!$S$145/10^6</f>
        <v>0</v>
      </c>
      <c r="BK208" s="22">
        <f t="shared" si="26"/>
        <v>0</v>
      </c>
    </row>
    <row r="209" spans="1:63" customFormat="1" x14ac:dyDescent="0.2">
      <c r="A209" s="10">
        <v>1029</v>
      </c>
      <c r="B209" s="10" t="s">
        <v>38</v>
      </c>
      <c r="C209" s="21">
        <f>+'[20]37'!$E$286/10^6</f>
        <v>0.75361573999999987</v>
      </c>
      <c r="D209" s="21">
        <f>+'[20]37'!$F$286/10^6</f>
        <v>0.83865085999999989</v>
      </c>
      <c r="E209" s="21">
        <f>+'[20]37'!$G$286/10^6</f>
        <v>0.81899438000000013</v>
      </c>
      <c r="F209" s="21">
        <f>+'[20]37'!$I$286/10^6</f>
        <v>0.77434000000000003</v>
      </c>
      <c r="G209" s="21">
        <f>+'[20]37'!$J$286/10^6</f>
        <v>0.84334869000000001</v>
      </c>
      <c r="H209" s="21">
        <f>+'[20]37'!$K$286/10^6</f>
        <v>0.82993906000000006</v>
      </c>
      <c r="I209" s="21">
        <f>+'[20]37'!$M$286/10^6</f>
        <v>1.0836316699999999</v>
      </c>
      <c r="J209" s="21">
        <f>+'[20]37'!$N$286/10^6</f>
        <v>0.81877457999999992</v>
      </c>
      <c r="K209" s="21">
        <f>+'[20]37'!$O$286/10^6</f>
        <v>0.86372419000000011</v>
      </c>
      <c r="L209" s="21">
        <f>+'[20]37'!$Q$286/10^6</f>
        <v>0.77834510000000001</v>
      </c>
      <c r="M209" s="21">
        <f>+'[20]37'!$R$286/10^6</f>
        <v>0.90254861999999991</v>
      </c>
      <c r="N209" s="21">
        <f>+'[20]37'!$S$286/10^6</f>
        <v>0.87165720000000002</v>
      </c>
      <c r="O209" s="22">
        <f t="shared" si="24"/>
        <v>10.177570089999998</v>
      </c>
      <c r="Q209" s="10">
        <v>1029</v>
      </c>
      <c r="R209" s="10" t="s">
        <v>38</v>
      </c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9">
        <f t="shared" si="25"/>
        <v>0</v>
      </c>
      <c r="AG209" s="10">
        <v>1029</v>
      </c>
      <c r="AH209" s="10" t="s">
        <v>38</v>
      </c>
      <c r="AI209" s="21">
        <f t="shared" si="27"/>
        <v>0.75361573999999987</v>
      </c>
      <c r="AJ209" s="21">
        <f>+'[21]2M'!$AF$286/10^6</f>
        <v>1.5922666000000005</v>
      </c>
      <c r="AK209" s="21">
        <f>+'[21]3M'!$AF$286/10^6</f>
        <v>2.4112609799999998</v>
      </c>
      <c r="AL209" s="21">
        <f>+'[21]4M'!$AF$286/10^6</f>
        <v>3.1856009800000002</v>
      </c>
      <c r="AM209" s="21">
        <f>+'[21]5M'!$AF$286/10^6</f>
        <v>4.0289496700000003</v>
      </c>
      <c r="AN209" s="21">
        <f>+'[21]6M'!$AF$286/10^6</f>
        <v>4.8588887299999994</v>
      </c>
      <c r="AO209" s="21">
        <f>+'[21]7M'!$AF$286/10^6</f>
        <v>5.9425203999999985</v>
      </c>
      <c r="AP209" s="21">
        <f>+'[21]8M'!$AF$286/10^6</f>
        <v>6.7612949799999997</v>
      </c>
      <c r="AQ209" s="21">
        <f>+'[21]9M'!$AF$286/10^6</f>
        <v>7.6250191699999998</v>
      </c>
      <c r="AR209" s="21">
        <f>+'[21]10M'!$AF$286/10^6</f>
        <v>8.4033642699999991</v>
      </c>
      <c r="AS209" s="21">
        <f>+'[21]11M'!$AF$286/10^6</f>
        <v>9.3059128899999983</v>
      </c>
      <c r="AT209" s="21">
        <f>+'[21]12M'!$AF$286/10^6</f>
        <v>10.177570090000001</v>
      </c>
      <c r="AW209" s="10">
        <v>1029</v>
      </c>
      <c r="AX209" s="10" t="s">
        <v>38</v>
      </c>
      <c r="AY209" s="21">
        <f>+'[20]37'!$E$145/10^6</f>
        <v>0</v>
      </c>
      <c r="AZ209" s="21">
        <f>+'[20]37'!$F$145/10^6</f>
        <v>0</v>
      </c>
      <c r="BA209" s="21">
        <f>+'[20]37'!$G$145/10^6</f>
        <v>0</v>
      </c>
      <c r="BB209" s="21">
        <f>+'[20]37'!$I$145/10^6</f>
        <v>0</v>
      </c>
      <c r="BC209" s="21">
        <f>+'[20]37'!$J$145/10^6</f>
        <v>0</v>
      </c>
      <c r="BD209" s="21">
        <f>+'[20]37'!$K$145/10^6</f>
        <v>0</v>
      </c>
      <c r="BE209" s="21">
        <f>+'[20]37'!$M$145/10^6</f>
        <v>0</v>
      </c>
      <c r="BF209" s="21">
        <f>+'[20]37'!$N$145/10^6</f>
        <v>0</v>
      </c>
      <c r="BG209" s="21">
        <f>+'[20]37'!$O$145/10^6</f>
        <v>0</v>
      </c>
      <c r="BH209" s="21">
        <f>+'[20]37'!$Q$145/10^6</f>
        <v>0</v>
      </c>
      <c r="BI209" s="21">
        <f>+'[20]37'!$R$145/10^6</f>
        <v>0</v>
      </c>
      <c r="BJ209" s="21">
        <f>+'[20]37'!$S$145/10^6</f>
        <v>0</v>
      </c>
      <c r="BK209" s="22">
        <f t="shared" si="26"/>
        <v>0</v>
      </c>
    </row>
    <row r="210" spans="1:63" customFormat="1" x14ac:dyDescent="0.2">
      <c r="A210" s="15">
        <v>1030</v>
      </c>
      <c r="B210" s="15" t="s">
        <v>18</v>
      </c>
      <c r="C210" s="23">
        <f>+'[20]17'!$E$286/10^6</f>
        <v>0.96641592000000009</v>
      </c>
      <c r="D210" s="23">
        <f>+'[20]17'!$F$286/10^6</f>
        <v>0.90124671000000023</v>
      </c>
      <c r="E210" s="23">
        <f>+'[20]17'!$G$286/10^6</f>
        <v>0.9005261200000001</v>
      </c>
      <c r="F210" s="23">
        <f>+'[20]17'!$I$286/10^6</f>
        <v>0.95369641999999988</v>
      </c>
      <c r="G210" s="23">
        <f>+'[20]17'!$J$286/10^6</f>
        <v>0.91721296000000019</v>
      </c>
      <c r="H210" s="23">
        <f>+'[20]17'!$K$286/10^6</f>
        <v>1.3635448900000002</v>
      </c>
      <c r="I210" s="23">
        <f>+'[20]17'!$M$286/10^6</f>
        <v>0.86897691999999982</v>
      </c>
      <c r="J210" s="23">
        <f>+'[20]17'!$N$286/10^6</f>
        <v>1.18750735</v>
      </c>
      <c r="K210" s="23">
        <f>+'[20]17'!$O$286/10^6</f>
        <v>1.7991781900000001</v>
      </c>
      <c r="L210" s="23">
        <f>+'[20]17'!$Q$286/10^6</f>
        <v>0.99570294000000004</v>
      </c>
      <c r="M210" s="23">
        <f>+'[20]17'!$R$286/10^6</f>
        <v>1.03427158</v>
      </c>
      <c r="N210" s="23">
        <f>+'[20]17'!$S$286/10^6</f>
        <v>1.8791610299999999</v>
      </c>
      <c r="O210" s="24">
        <f t="shared" si="24"/>
        <v>13.767441030000002</v>
      </c>
      <c r="Q210" s="15">
        <v>1030</v>
      </c>
      <c r="R210" s="15" t="s">
        <v>18</v>
      </c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31">
        <f t="shared" si="25"/>
        <v>0</v>
      </c>
      <c r="AG210" s="15">
        <v>1030</v>
      </c>
      <c r="AH210" s="15" t="s">
        <v>18</v>
      </c>
      <c r="AI210" s="23">
        <f t="shared" si="27"/>
        <v>0.96641592000000009</v>
      </c>
      <c r="AJ210" s="23">
        <f>+'[21]2M'!$AG$286/10^6</f>
        <v>1.8676626300000001</v>
      </c>
      <c r="AK210" s="23">
        <f>+'[21]3M'!$AG$286/10^6</f>
        <v>2.7681887500000006</v>
      </c>
      <c r="AL210" s="23">
        <f>+'[21]4M'!$AG$286/10^6</f>
        <v>3.7218851699999997</v>
      </c>
      <c r="AM210" s="23">
        <f>+'[21]5M'!$AG$286/10^6</f>
        <v>4.6390981299999998</v>
      </c>
      <c r="AN210" s="23">
        <f>+'[21]6M'!$AG$286/10^6</f>
        <v>6.0026430200000016</v>
      </c>
      <c r="AO210" s="23">
        <f>+'[21]7M'!$AG$286/10^6</f>
        <v>6.8716199400000004</v>
      </c>
      <c r="AP210" s="23">
        <f>+'[21]8M'!$AG$286/10^6</f>
        <v>8.0591272899999993</v>
      </c>
      <c r="AQ210" s="23">
        <f>+'[21]9M'!$AG$286/10^6</f>
        <v>9.8583054800000003</v>
      </c>
      <c r="AR210" s="23">
        <f>+'[21]10M'!$AG$286/10^6</f>
        <v>10.854008419999998</v>
      </c>
      <c r="AS210" s="23">
        <f>+'[21]11M'!$AG$286/10^6</f>
        <v>11.88828</v>
      </c>
      <c r="AT210" s="23">
        <f>+'[21]12M'!$AG$286/10^6</f>
        <v>13.767441029999999</v>
      </c>
      <c r="AW210" s="15">
        <v>1030</v>
      </c>
      <c r="AX210" s="15" t="s">
        <v>18</v>
      </c>
      <c r="AY210" s="23">
        <f>+'[20]17'!$E$145/10^6</f>
        <v>0</v>
      </c>
      <c r="AZ210" s="23">
        <f>+'[20]17'!$F$145/10^6</f>
        <v>0</v>
      </c>
      <c r="BA210" s="23">
        <f>+'[20]17'!$G$145/10^6</f>
        <v>0</v>
      </c>
      <c r="BB210" s="23">
        <f>+'[20]17'!$I$145/10^6</f>
        <v>0</v>
      </c>
      <c r="BC210" s="23">
        <f>+'[20]17'!$J$145/10^6</f>
        <v>0</v>
      </c>
      <c r="BD210" s="23">
        <f>+'[20]17'!$K$145/10^6</f>
        <v>0</v>
      </c>
      <c r="BE210" s="23">
        <f>+'[20]17'!$M$145/10^6</f>
        <v>0</v>
      </c>
      <c r="BF210" s="23">
        <f>+'[20]17'!$N$145/10^6</f>
        <v>0</v>
      </c>
      <c r="BG210" s="23">
        <f>+'[20]17'!$O$145/10^6</f>
        <v>0</v>
      </c>
      <c r="BH210" s="23">
        <f>+'[20]17'!$Q$145/10^6</f>
        <v>0</v>
      </c>
      <c r="BI210" s="23">
        <f>+'[20]17'!$R$145/10^6</f>
        <v>0</v>
      </c>
      <c r="BJ210" s="23">
        <f>+'[20]17'!$S$145/10^6</f>
        <v>0</v>
      </c>
      <c r="BK210" s="24">
        <f t="shared" si="26"/>
        <v>0</v>
      </c>
    </row>
    <row r="211" spans="1:63" customFormat="1" x14ac:dyDescent="0.2">
      <c r="A211" s="4">
        <v>10300</v>
      </c>
      <c r="B211" s="4" t="s">
        <v>176</v>
      </c>
      <c r="C211" s="18">
        <f t="shared" ref="C211:N211" si="28">SUM(C183:C210)</f>
        <v>65.500161439999999</v>
      </c>
      <c r="D211" s="18">
        <f t="shared" si="28"/>
        <v>71.915318020000001</v>
      </c>
      <c r="E211" s="18">
        <f t="shared" si="28"/>
        <v>72.820611130000003</v>
      </c>
      <c r="F211" s="18">
        <f t="shared" si="28"/>
        <v>71.909664849999999</v>
      </c>
      <c r="G211" s="18">
        <f t="shared" si="28"/>
        <v>69.409071330000003</v>
      </c>
      <c r="H211" s="18">
        <f t="shared" si="28"/>
        <v>82.04791499000001</v>
      </c>
      <c r="I211" s="18">
        <f t="shared" si="28"/>
        <v>76.100310190000002</v>
      </c>
      <c r="J211" s="18">
        <f t="shared" si="28"/>
        <v>83.124511460000008</v>
      </c>
      <c r="K211" s="18">
        <f>SUM(K183:K210)</f>
        <v>88.603621129999965</v>
      </c>
      <c r="L211" s="18">
        <f>SUM(L183:L210)</f>
        <v>77.305165970000004</v>
      </c>
      <c r="M211" s="18">
        <f t="shared" si="28"/>
        <v>79.76569176000001</v>
      </c>
      <c r="N211" s="18">
        <f t="shared" si="28"/>
        <v>100.89264449</v>
      </c>
      <c r="O211" s="18">
        <f>SUM(O183:O210)</f>
        <v>939.39468676000001</v>
      </c>
      <c r="Q211" s="4">
        <v>10300</v>
      </c>
      <c r="R211" s="4" t="s">
        <v>176</v>
      </c>
      <c r="S211" s="25">
        <f t="shared" ref="S211:AE211" si="29">SUM(S183:S210)</f>
        <v>0</v>
      </c>
      <c r="T211" s="25">
        <f t="shared" si="29"/>
        <v>0</v>
      </c>
      <c r="U211" s="25">
        <f t="shared" si="29"/>
        <v>0</v>
      </c>
      <c r="V211" s="25">
        <f t="shared" si="29"/>
        <v>0</v>
      </c>
      <c r="W211" s="25">
        <f t="shared" si="29"/>
        <v>0</v>
      </c>
      <c r="X211" s="25">
        <f t="shared" si="29"/>
        <v>0</v>
      </c>
      <c r="Y211" s="25">
        <f t="shared" si="29"/>
        <v>0</v>
      </c>
      <c r="Z211" s="25">
        <f t="shared" si="29"/>
        <v>0</v>
      </c>
      <c r="AA211" s="25">
        <f t="shared" si="29"/>
        <v>0</v>
      </c>
      <c r="AB211" s="25">
        <f t="shared" si="29"/>
        <v>0</v>
      </c>
      <c r="AC211" s="25">
        <f t="shared" si="29"/>
        <v>0</v>
      </c>
      <c r="AD211" s="25">
        <f t="shared" si="29"/>
        <v>0</v>
      </c>
      <c r="AE211" s="25">
        <f t="shared" si="29"/>
        <v>0</v>
      </c>
      <c r="AG211" s="4">
        <v>10300</v>
      </c>
      <c r="AH211" s="4" t="s">
        <v>176</v>
      </c>
      <c r="AI211" s="18">
        <f>SUM(AI183:AI210)</f>
        <v>65.500161439999999</v>
      </c>
      <c r="AJ211" s="18">
        <f>SUM(AJ183:AJ210)</f>
        <v>137.41547946000003</v>
      </c>
      <c r="AK211" s="18">
        <f t="shared" ref="AK211:AT211" si="30">SUM(AK183:AK210)</f>
        <v>210.23609059000009</v>
      </c>
      <c r="AL211" s="18">
        <f t="shared" si="30"/>
        <v>282.14575544000002</v>
      </c>
      <c r="AM211" s="18">
        <f t="shared" si="30"/>
        <v>351.55482676999998</v>
      </c>
      <c r="AN211" s="18">
        <f t="shared" si="30"/>
        <v>433.60274176000007</v>
      </c>
      <c r="AO211" s="18">
        <f t="shared" si="30"/>
        <v>509.70305195000003</v>
      </c>
      <c r="AP211" s="18">
        <f t="shared" si="30"/>
        <v>592.82756341000015</v>
      </c>
      <c r="AQ211" s="18">
        <f t="shared" si="30"/>
        <v>681.43118453999989</v>
      </c>
      <c r="AR211" s="18">
        <f t="shared" si="30"/>
        <v>758.73635051000019</v>
      </c>
      <c r="AS211" s="18">
        <f t="shared" si="30"/>
        <v>838.50204227000006</v>
      </c>
      <c r="AT211" s="18">
        <f t="shared" si="30"/>
        <v>939.39468676000013</v>
      </c>
      <c r="AW211" s="4">
        <v>10300</v>
      </c>
      <c r="AX211" s="4" t="s">
        <v>176</v>
      </c>
      <c r="AY211" s="18">
        <f>SUM(AY183:AY210)</f>
        <v>0</v>
      </c>
      <c r="AZ211" s="18">
        <f t="shared" ref="AZ211:BK211" si="31">SUM(AZ183:AZ210)</f>
        <v>0</v>
      </c>
      <c r="BA211" s="18">
        <f t="shared" si="31"/>
        <v>0</v>
      </c>
      <c r="BB211" s="18">
        <f t="shared" si="31"/>
        <v>0</v>
      </c>
      <c r="BC211" s="18">
        <f t="shared" si="31"/>
        <v>0</v>
      </c>
      <c r="BD211" s="18">
        <f t="shared" si="31"/>
        <v>0</v>
      </c>
      <c r="BE211" s="18">
        <f t="shared" si="31"/>
        <v>0</v>
      </c>
      <c r="BF211" s="18">
        <f t="shared" si="31"/>
        <v>0</v>
      </c>
      <c r="BG211" s="18">
        <f t="shared" si="31"/>
        <v>0</v>
      </c>
      <c r="BH211" s="18">
        <f t="shared" si="31"/>
        <v>0</v>
      </c>
      <c r="BI211" s="18">
        <f t="shared" si="31"/>
        <v>0.16642079000000001</v>
      </c>
      <c r="BJ211" s="18">
        <f t="shared" si="31"/>
        <v>4.1558870000000005E-2</v>
      </c>
      <c r="BK211" s="18">
        <f t="shared" si="31"/>
        <v>0.20797966000000001</v>
      </c>
    </row>
    <row r="212" spans="1:63" customFormat="1" x14ac:dyDescent="0.2">
      <c r="A212" s="32"/>
      <c r="B212" s="32"/>
      <c r="O212" s="32"/>
    </row>
    <row r="213" spans="1:63" customFormat="1" x14ac:dyDescent="0.2">
      <c r="A213" s="3" t="s">
        <v>52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176</v>
      </c>
      <c r="Q213" s="3" t="s">
        <v>73</v>
      </c>
      <c r="R213" s="3" t="s">
        <v>147</v>
      </c>
      <c r="S213" s="3" t="s">
        <v>74</v>
      </c>
      <c r="T213" s="3" t="s">
        <v>75</v>
      </c>
      <c r="U213" s="3" t="s">
        <v>76</v>
      </c>
      <c r="V213" s="3" t="s">
        <v>77</v>
      </c>
      <c r="W213" s="3" t="s">
        <v>78</v>
      </c>
      <c r="X213" s="3" t="s">
        <v>79</v>
      </c>
      <c r="Y213" s="3" t="s">
        <v>80</v>
      </c>
      <c r="Z213" s="3" t="s">
        <v>81</v>
      </c>
      <c r="AA213" s="3" t="s">
        <v>82</v>
      </c>
      <c r="AB213" s="3" t="s">
        <v>83</v>
      </c>
      <c r="AC213" s="3" t="s">
        <v>84</v>
      </c>
      <c r="AD213" s="3" t="s">
        <v>85</v>
      </c>
    </row>
    <row r="214" spans="1:63" customFormat="1" x14ac:dyDescent="0.2">
      <c r="A214" s="34"/>
      <c r="B214" s="34" t="s">
        <v>46</v>
      </c>
      <c r="C214" s="330">
        <f>+C152-C183</f>
        <v>-6.9715804800000001</v>
      </c>
      <c r="D214" s="330">
        <f t="shared" ref="D214:N214" si="32">+D152-D183</f>
        <v>-7.7974932500000005</v>
      </c>
      <c r="E214" s="330">
        <f t="shared" si="32"/>
        <v>-7.7618514299999992</v>
      </c>
      <c r="F214" s="330">
        <f t="shared" si="32"/>
        <v>-8.3478308199999987</v>
      </c>
      <c r="G214" s="330">
        <f t="shared" si="32"/>
        <v>-7.7203391600000018</v>
      </c>
      <c r="H214" s="330">
        <f t="shared" si="32"/>
        <v>-7.9022869499999997</v>
      </c>
      <c r="I214" s="330">
        <f t="shared" si="32"/>
        <v>-7.8014029999999996</v>
      </c>
      <c r="J214" s="330">
        <f t="shared" si="32"/>
        <v>-7.9207475299999999</v>
      </c>
      <c r="K214" s="330">
        <f t="shared" si="32"/>
        <v>-8.0591845600000003</v>
      </c>
      <c r="L214" s="330">
        <f t="shared" si="32"/>
        <v>-8.126629040000001</v>
      </c>
      <c r="M214" s="330">
        <f t="shared" si="32"/>
        <v>-8.8943304100000002</v>
      </c>
      <c r="N214" s="330">
        <f t="shared" si="32"/>
        <v>-9.8675390699999959</v>
      </c>
      <c r="O214" s="329">
        <f t="shared" ref="O214:O241" si="33">SUM(C214:N214)</f>
        <v>-97.171215699999991</v>
      </c>
      <c r="Q214" s="34"/>
      <c r="R214" s="34" t="s">
        <v>46</v>
      </c>
      <c r="S214" s="19">
        <f>+C214</f>
        <v>-6.9715804800000001</v>
      </c>
      <c r="T214" s="21">
        <f>+'[21]2M'!$F$287/10^6</f>
        <v>-14.769073729999999</v>
      </c>
      <c r="U214" s="21">
        <f>+'[21]3M'!$F$287/10^6</f>
        <v>-22.530925159999995</v>
      </c>
      <c r="V214" s="21">
        <f>+'[21]4M'!$F$287/10^6</f>
        <v>-30.878755980000001</v>
      </c>
      <c r="W214" s="21">
        <f>+'[21]5M'!$F$287/10^6</f>
        <v>-38.599095140000003</v>
      </c>
      <c r="X214" s="21">
        <f>+'[21]6M'!$F$287/10^6</f>
        <v>-46.501382089999986</v>
      </c>
      <c r="Y214" s="21">
        <f>+'[21]7M'!$F$287/10^6</f>
        <v>-54.30278509</v>
      </c>
      <c r="Z214" s="21">
        <f>+'[21]8M'!$F$287/10^6</f>
        <v>-62.22353262</v>
      </c>
      <c r="AA214" s="21">
        <f>+'[21]9M'!$F$287/10^6</f>
        <v>-70.282717180000006</v>
      </c>
      <c r="AB214" s="21">
        <f>+'[21]10M'!$F$287/10^6</f>
        <v>-78.409346220000018</v>
      </c>
      <c r="AC214" s="21">
        <f>+'[21]11M'!$F$287/10^6</f>
        <v>-87.303676629999984</v>
      </c>
      <c r="AD214" s="21">
        <f>+'[21]12M'!$F$287/10^6</f>
        <v>-97.171215700000019</v>
      </c>
    </row>
    <row r="215" spans="1:63" customFormat="1" x14ac:dyDescent="0.2">
      <c r="A215" s="7">
        <v>1004</v>
      </c>
      <c r="B215" s="10" t="s">
        <v>94</v>
      </c>
      <c r="C215" s="21">
        <f t="shared" ref="C215:N230" si="34">+C153-C184</f>
        <v>38.347367369799997</v>
      </c>
      <c r="D215" s="21">
        <f t="shared" si="34"/>
        <v>41.168842749999996</v>
      </c>
      <c r="E215" s="21">
        <f t="shared" si="34"/>
        <v>40.837700479999995</v>
      </c>
      <c r="F215" s="21">
        <f t="shared" si="34"/>
        <v>46.506066090000004</v>
      </c>
      <c r="G215" s="21">
        <f t="shared" si="34"/>
        <v>43.330903630000002</v>
      </c>
      <c r="H215" s="21">
        <f t="shared" si="34"/>
        <v>35.200982539999998</v>
      </c>
      <c r="I215" s="21">
        <f t="shared" si="34"/>
        <v>46.984811140000005</v>
      </c>
      <c r="J215" s="21">
        <f t="shared" si="34"/>
        <v>39.988892099999987</v>
      </c>
      <c r="K215" s="21">
        <f t="shared" si="34"/>
        <v>41.777353680000004</v>
      </c>
      <c r="L215" s="21">
        <f t="shared" si="34"/>
        <v>43.736416219999995</v>
      </c>
      <c r="M215" s="21">
        <f t="shared" si="34"/>
        <v>42.070084250000008</v>
      </c>
      <c r="N215" s="21">
        <f t="shared" si="34"/>
        <v>39.339887099999999</v>
      </c>
      <c r="O215" s="331">
        <f t="shared" si="33"/>
        <v>499.28930734980003</v>
      </c>
      <c r="Q215" s="10">
        <v>1004</v>
      </c>
      <c r="R215" s="10" t="s">
        <v>94</v>
      </c>
      <c r="S215" s="21">
        <f t="shared" ref="S215:S241" si="35">+C215</f>
        <v>38.347367369799997</v>
      </c>
      <c r="T215" s="21">
        <f>+'[21]2M'!$G$287/10^6</f>
        <v>79.516210119799965</v>
      </c>
      <c r="U215" s="21">
        <f>+'[21]3M'!$G$287/10^6</f>
        <v>120.35391059979997</v>
      </c>
      <c r="V215" s="21">
        <f>+'[21]4M'!$G$287/10^6</f>
        <v>166.85997668979999</v>
      </c>
      <c r="W215" s="21">
        <f>+'[21]5M'!$G$287/10^6</f>
        <v>210.19088031979999</v>
      </c>
      <c r="X215" s="21">
        <f>+'[21]6M'!$G$287/10^6</f>
        <v>245.39186285979997</v>
      </c>
      <c r="Y215" s="21">
        <f>+'[21]7M'!$G$287/10^6</f>
        <v>292.3766739998</v>
      </c>
      <c r="Z215" s="21">
        <f>+'[21]8M'!$G$287/10^6</f>
        <v>332.36556609979988</v>
      </c>
      <c r="AA215" s="21">
        <f>+'[21]9M'!$G$287/10^6</f>
        <v>374.14291977979991</v>
      </c>
      <c r="AB215" s="21">
        <f>+'[21]10M'!$G$287/10^6</f>
        <v>417.87933599979999</v>
      </c>
      <c r="AC215" s="21">
        <f>+'[21]11M'!$G$287/10^6</f>
        <v>459.94942024979997</v>
      </c>
      <c r="AD215" s="21">
        <f>+'[21]12M'!$G$287/10^6</f>
        <v>499.28930734980003</v>
      </c>
    </row>
    <row r="216" spans="1:63" customFormat="1" x14ac:dyDescent="0.2">
      <c r="A216" s="10">
        <v>1005</v>
      </c>
      <c r="B216" s="10" t="s">
        <v>13</v>
      </c>
      <c r="C216" s="21">
        <f t="shared" si="34"/>
        <v>0.1251382900000001</v>
      </c>
      <c r="D216" s="21">
        <f t="shared" si="34"/>
        <v>0.17928729999999993</v>
      </c>
      <c r="E216" s="21">
        <f t="shared" si="34"/>
        <v>0.12685850999999992</v>
      </c>
      <c r="F216" s="21">
        <f t="shared" si="34"/>
        <v>0.26303747000000011</v>
      </c>
      <c r="G216" s="21">
        <f t="shared" si="34"/>
        <v>-0.11247932999999977</v>
      </c>
      <c r="H216" s="21">
        <f t="shared" si="34"/>
        <v>-1.9792380000000165E-2</v>
      </c>
      <c r="I216" s="21">
        <f t="shared" si="34"/>
        <v>-3.1918859999999771E-2</v>
      </c>
      <c r="J216" s="21">
        <f t="shared" si="34"/>
        <v>0.2016938700000005</v>
      </c>
      <c r="K216" s="21">
        <f t="shared" si="34"/>
        <v>0.19167875999999995</v>
      </c>
      <c r="L216" s="21">
        <f t="shared" si="34"/>
        <v>5.4738150000000152E-2</v>
      </c>
      <c r="M216" s="21">
        <f t="shared" si="34"/>
        <v>0.15276620000000007</v>
      </c>
      <c r="N216" s="21">
        <f t="shared" si="34"/>
        <v>0.18090470000000003</v>
      </c>
      <c r="O216" s="331">
        <f t="shared" si="33"/>
        <v>1.3119126800000012</v>
      </c>
      <c r="Q216" s="10">
        <v>1005</v>
      </c>
      <c r="R216" s="10" t="s">
        <v>13</v>
      </c>
      <c r="S216" s="21">
        <f t="shared" si="35"/>
        <v>0.1251382900000001</v>
      </c>
      <c r="T216" s="21">
        <f>+'[21]2M'!$H$287/10^6</f>
        <v>0.30442558999999986</v>
      </c>
      <c r="U216" s="21">
        <f>+'[21]3M'!$H$287/10^6</f>
        <v>0.43128410000000056</v>
      </c>
      <c r="V216" s="21">
        <f>+'[21]4M'!$H$287/10^6</f>
        <v>0.69432156999999983</v>
      </c>
      <c r="W216" s="21">
        <f>+'[21]5M'!$H$287/10^6</f>
        <v>0.58184224000000118</v>
      </c>
      <c r="X216" s="21">
        <f>+'[21]6M'!$H$287/10^6</f>
        <v>0.56204986000000123</v>
      </c>
      <c r="Y216" s="21">
        <f>+'[21]7M'!$H$287/10^6</f>
        <v>0.53013100000000191</v>
      </c>
      <c r="Z216" s="21">
        <f>+'[21]8M'!$H$287/10^6</f>
        <v>0.73182487000000007</v>
      </c>
      <c r="AA216" s="21">
        <f>+'[21]9M'!$H$287/10^6</f>
        <v>0.92350362999999891</v>
      </c>
      <c r="AB216" s="21">
        <f>+'[21]10M'!$H$287/10^6</f>
        <v>0.97824177999999928</v>
      </c>
      <c r="AC216" s="21">
        <f>+'[21]11M'!$H$287/10^6</f>
        <v>1.1310079800000004</v>
      </c>
      <c r="AD216" s="21">
        <f>+'[21]12M'!$H$287/10^6</f>
        <v>1.3119126799999961</v>
      </c>
    </row>
    <row r="217" spans="1:63" customFormat="1" x14ac:dyDescent="0.2">
      <c r="A217" s="10">
        <v>1006</v>
      </c>
      <c r="B217" s="10" t="s">
        <v>14</v>
      </c>
      <c r="C217" s="21">
        <f t="shared" si="34"/>
        <v>2.8284586202000006</v>
      </c>
      <c r="D217" s="21">
        <f t="shared" si="34"/>
        <v>2.8794403600000011</v>
      </c>
      <c r="E217" s="21">
        <f t="shared" si="34"/>
        <v>2.6389614400000005</v>
      </c>
      <c r="F217" s="21">
        <f t="shared" si="34"/>
        <v>3.7067682499999992</v>
      </c>
      <c r="G217" s="21">
        <f t="shared" si="34"/>
        <v>3.4456720299999986</v>
      </c>
      <c r="H217" s="21">
        <f t="shared" si="34"/>
        <v>3.1265123500000009</v>
      </c>
      <c r="I217" s="21">
        <f t="shared" si="34"/>
        <v>3.8732303899999998</v>
      </c>
      <c r="J217" s="21">
        <f t="shared" si="34"/>
        <v>3.8038778699999996</v>
      </c>
      <c r="K217" s="21">
        <f t="shared" si="34"/>
        <v>3.4431432699999998</v>
      </c>
      <c r="L217" s="21">
        <f t="shared" si="34"/>
        <v>3.33283452</v>
      </c>
      <c r="M217" s="21">
        <f t="shared" si="34"/>
        <v>3.0953482199999995</v>
      </c>
      <c r="N217" s="21">
        <f t="shared" si="34"/>
        <v>2.8299777199999991</v>
      </c>
      <c r="O217" s="331">
        <f t="shared" si="33"/>
        <v>39.004225040200005</v>
      </c>
      <c r="Q217" s="10">
        <v>1006</v>
      </c>
      <c r="R217" s="10" t="s">
        <v>14</v>
      </c>
      <c r="S217" s="21">
        <f t="shared" si="35"/>
        <v>2.8284586202000006</v>
      </c>
      <c r="T217" s="21">
        <f>+'[21]2M'!$I$287/10^6</f>
        <v>5.7078989802000013</v>
      </c>
      <c r="U217" s="21">
        <f>+'[21]3M'!$I$287/10^6</f>
        <v>8.3468604202000041</v>
      </c>
      <c r="V217" s="21">
        <f>+'[21]4M'!$I$287/10^6</f>
        <v>12.0536286702</v>
      </c>
      <c r="W217" s="21">
        <f>+'[21]5M'!$I$287/10^6</f>
        <v>15.499300700200006</v>
      </c>
      <c r="X217" s="21">
        <f>+'[21]6M'!$I$287/10^6</f>
        <v>18.625813050200001</v>
      </c>
      <c r="Y217" s="21">
        <f>+'[21]7M'!$I$287/10^6</f>
        <v>22.499043440199994</v>
      </c>
      <c r="Z217" s="21">
        <f>+'[21]8M'!$I$287/10^6</f>
        <v>26.302921310199991</v>
      </c>
      <c r="AA217" s="21">
        <f>+'[21]9M'!$I$287/10^6</f>
        <v>29.746064580199992</v>
      </c>
      <c r="AB217" s="21">
        <f>+'[21]10M'!$I$287/10^6</f>
        <v>33.078899100199997</v>
      </c>
      <c r="AC217" s="21">
        <f>+'[21]11M'!$I$287/10^6</f>
        <v>36.174247320200003</v>
      </c>
      <c r="AD217" s="21">
        <f>+'[21]12M'!$I$287/10^6</f>
        <v>39.004225040199977</v>
      </c>
    </row>
    <row r="218" spans="1:63" customFormat="1" x14ac:dyDescent="0.2">
      <c r="A218" s="10">
        <v>1007</v>
      </c>
      <c r="B218" s="10" t="s">
        <v>15</v>
      </c>
      <c r="C218" s="21">
        <f t="shared" si="34"/>
        <v>6.9757236099999993</v>
      </c>
      <c r="D218" s="21">
        <f t="shared" si="34"/>
        <v>7.1770774900000021</v>
      </c>
      <c r="E218" s="21">
        <f t="shared" si="34"/>
        <v>6.8046855900000001</v>
      </c>
      <c r="F218" s="21">
        <f t="shared" si="34"/>
        <v>8.2019879200000005</v>
      </c>
      <c r="G218" s="21">
        <f t="shared" si="34"/>
        <v>7.3867037799999977</v>
      </c>
      <c r="H218" s="21">
        <f t="shared" si="34"/>
        <v>6.3443881400000013</v>
      </c>
      <c r="I218" s="21">
        <f t="shared" si="34"/>
        <v>7.7045485700000009</v>
      </c>
      <c r="J218" s="21">
        <f t="shared" si="34"/>
        <v>5.5787969100000003</v>
      </c>
      <c r="K218" s="21">
        <f t="shared" si="34"/>
        <v>7.5121758299999986</v>
      </c>
      <c r="L218" s="21">
        <f t="shared" si="34"/>
        <v>6.5869056300000022</v>
      </c>
      <c r="M218" s="21">
        <f t="shared" si="34"/>
        <v>7.2025843999999992</v>
      </c>
      <c r="N218" s="21">
        <f t="shared" si="34"/>
        <v>6.644367459999998</v>
      </c>
      <c r="O218" s="331">
        <f t="shared" si="33"/>
        <v>84.119945329999993</v>
      </c>
      <c r="Q218" s="10">
        <v>1007</v>
      </c>
      <c r="R218" s="10" t="s">
        <v>15</v>
      </c>
      <c r="S218" s="21">
        <f t="shared" si="35"/>
        <v>6.9757236099999993</v>
      </c>
      <c r="T218" s="21">
        <f>+'[21]2M'!$J$287/10^6</f>
        <v>14.152801100000001</v>
      </c>
      <c r="U218" s="21">
        <f>+'[21]3M'!$J$287/10^6</f>
        <v>20.95748669</v>
      </c>
      <c r="V218" s="21">
        <f>+'[21]4M'!$J$287/10^6</f>
        <v>29.159474610000007</v>
      </c>
      <c r="W218" s="21">
        <f>+'[21]5M'!$J$287/10^6</f>
        <v>36.546178390000001</v>
      </c>
      <c r="X218" s="21">
        <f>+'[21]6M'!$J$287/10^6</f>
        <v>42.890566529999987</v>
      </c>
      <c r="Y218" s="21">
        <f>+'[21]7M'!$J$287/10^6</f>
        <v>50.595115100000008</v>
      </c>
      <c r="Z218" s="21">
        <f>+'[21]8M'!$J$287/10^6</f>
        <v>56.173912010000002</v>
      </c>
      <c r="AA218" s="21">
        <f>+'[21]9M'!$J$287/10^6</f>
        <v>63.686087839999992</v>
      </c>
      <c r="AB218" s="21">
        <f>+'[21]10M'!$J$287/10^6</f>
        <v>70.272993470000003</v>
      </c>
      <c r="AC218" s="21">
        <f>+'[21]11M'!$J$287/10^6</f>
        <v>77.475577870000009</v>
      </c>
      <c r="AD218" s="21">
        <f>+'[21]12M'!$J$287/10^6</f>
        <v>84.119945329999979</v>
      </c>
    </row>
    <row r="219" spans="1:63" customFormat="1" x14ac:dyDescent="0.2">
      <c r="A219" s="10">
        <v>1008</v>
      </c>
      <c r="B219" s="10" t="s">
        <v>16</v>
      </c>
      <c r="C219" s="21">
        <f t="shared" si="34"/>
        <v>2.2949840799999999</v>
      </c>
      <c r="D219" s="21">
        <f t="shared" si="34"/>
        <v>1.3654767199999993</v>
      </c>
      <c r="E219" s="21">
        <f t="shared" si="34"/>
        <v>1.4024494099999996</v>
      </c>
      <c r="F219" s="21">
        <f t="shared" si="34"/>
        <v>1.7249148099999996</v>
      </c>
      <c r="G219" s="21">
        <f t="shared" si="34"/>
        <v>1.5660216699999998</v>
      </c>
      <c r="H219" s="21">
        <f t="shared" si="34"/>
        <v>1.30753432</v>
      </c>
      <c r="I219" s="21">
        <f t="shared" si="34"/>
        <v>1.4606201599999993</v>
      </c>
      <c r="J219" s="21">
        <f t="shared" si="34"/>
        <v>0.83647991999999927</v>
      </c>
      <c r="K219" s="21">
        <f t="shared" si="34"/>
        <v>-1.1298852699999995</v>
      </c>
      <c r="L219" s="21">
        <f t="shared" si="34"/>
        <v>1.6711709499999998</v>
      </c>
      <c r="M219" s="21">
        <f t="shared" si="34"/>
        <v>2.2832773899999999</v>
      </c>
      <c r="N219" s="21">
        <f t="shared" si="34"/>
        <v>1.3837455600000002</v>
      </c>
      <c r="O219" s="331">
        <f t="shared" si="33"/>
        <v>16.166789719999997</v>
      </c>
      <c r="Q219" s="10">
        <v>1008</v>
      </c>
      <c r="R219" s="10" t="s">
        <v>16</v>
      </c>
      <c r="S219" s="21">
        <f t="shared" si="35"/>
        <v>2.2949840799999999</v>
      </c>
      <c r="T219" s="21">
        <f>+'[21]2M'!$K$287/10^6</f>
        <v>3.6604608000000001</v>
      </c>
      <c r="U219" s="21">
        <f>+'[21]3M'!$K$287/10^6</f>
        <v>5.0629102099999992</v>
      </c>
      <c r="V219" s="21">
        <f>+'[21]4M'!$K$287/10^6</f>
        <v>6.7878250200000005</v>
      </c>
      <c r="W219" s="21">
        <f>+'[21]5M'!$K$287/10^6</f>
        <v>8.353846690000001</v>
      </c>
      <c r="X219" s="21">
        <f>+'[21]6M'!$K$287/10^6</f>
        <v>9.6613810100000013</v>
      </c>
      <c r="Y219" s="21">
        <f>+'[21]7M'!$K$287/10^6</f>
        <v>11.122001169999997</v>
      </c>
      <c r="Z219" s="21">
        <f>+'[21]8M'!$K$287/10^6</f>
        <v>11.958481089999998</v>
      </c>
      <c r="AA219" s="21">
        <f>+'[21]9M'!$K$287/10^6</f>
        <v>10.828595820000002</v>
      </c>
      <c r="AB219" s="21">
        <f>+'[21]10M'!$K$287/10^6</f>
        <v>12.499766770000001</v>
      </c>
      <c r="AC219" s="21">
        <f>+'[21]11M'!$K$287/10^6</f>
        <v>14.783044159999999</v>
      </c>
      <c r="AD219" s="21">
        <f>+'[21]12M'!$K$287/10^6</f>
        <v>16.166789719999997</v>
      </c>
    </row>
    <row r="220" spans="1:63" customFormat="1" x14ac:dyDescent="0.2">
      <c r="A220" s="10">
        <v>1009</v>
      </c>
      <c r="B220" s="10" t="s">
        <v>17</v>
      </c>
      <c r="C220" s="21">
        <f t="shared" si="34"/>
        <v>1.6501843699999998</v>
      </c>
      <c r="D220" s="21">
        <f t="shared" si="34"/>
        <v>1.3026097400000003</v>
      </c>
      <c r="E220" s="21">
        <f t="shared" si="34"/>
        <v>1.0133819000000002</v>
      </c>
      <c r="F220" s="21">
        <f t="shared" si="34"/>
        <v>1.3419874299999999</v>
      </c>
      <c r="G220" s="21">
        <f t="shared" si="34"/>
        <v>1.30950104</v>
      </c>
      <c r="H220" s="21">
        <f t="shared" si="34"/>
        <v>0.85635276000000049</v>
      </c>
      <c r="I220" s="21">
        <f t="shared" si="34"/>
        <v>1.2327306900000001</v>
      </c>
      <c r="J220" s="21">
        <f t="shared" si="34"/>
        <v>1.2645980699999997</v>
      </c>
      <c r="K220" s="21">
        <f t="shared" si="34"/>
        <v>0.63583279000000026</v>
      </c>
      <c r="L220" s="21">
        <f t="shared" si="34"/>
        <v>1.3242752599999996</v>
      </c>
      <c r="M220" s="21">
        <f t="shared" si="34"/>
        <v>1.8375350800000003</v>
      </c>
      <c r="N220" s="21">
        <f t="shared" si="34"/>
        <v>1.2008439199999998</v>
      </c>
      <c r="O220" s="331">
        <f t="shared" si="33"/>
        <v>14.969833050000002</v>
      </c>
      <c r="Q220" s="10">
        <v>1009</v>
      </c>
      <c r="R220" s="10" t="s">
        <v>17</v>
      </c>
      <c r="S220" s="21">
        <f t="shared" si="35"/>
        <v>1.6501843699999998</v>
      </c>
      <c r="T220" s="21">
        <f>+'[21]2M'!$L$287/10^6</f>
        <v>2.9527941100000001</v>
      </c>
      <c r="U220" s="21">
        <f>+'[21]3M'!$L$287/10^6</f>
        <v>3.9661760100000008</v>
      </c>
      <c r="V220" s="21">
        <f>+'[21]4M'!$L$287/10^6</f>
        <v>5.3081634399999977</v>
      </c>
      <c r="W220" s="21">
        <f>+'[21]5M'!$L$287/10^6</f>
        <v>6.6176644799999975</v>
      </c>
      <c r="X220" s="21">
        <f>+'[21]6M'!$L$287/10^6</f>
        <v>7.4740172399999985</v>
      </c>
      <c r="Y220" s="21">
        <f>+'[21]7M'!$L$287/10^6</f>
        <v>8.7067479300000006</v>
      </c>
      <c r="Z220" s="21">
        <f>+'[21]8M'!$L$287/10^6</f>
        <v>9.9713460000000023</v>
      </c>
      <c r="AA220" s="21">
        <f>+'[21]9M'!$L$287/10^6</f>
        <v>10.607178790000008</v>
      </c>
      <c r="AB220" s="21">
        <f>+'[21]10M'!$L$287/10^6</f>
        <v>11.931454050000003</v>
      </c>
      <c r="AC220" s="21">
        <f>+'[21]11M'!$L$287/10^6</f>
        <v>13.768989130000003</v>
      </c>
      <c r="AD220" s="21">
        <f>+'[21]12M'!$L$287/10^6</f>
        <v>14.969833050000002</v>
      </c>
    </row>
    <row r="221" spans="1:63" customFormat="1" x14ac:dyDescent="0.2">
      <c r="A221" s="10">
        <v>1010</v>
      </c>
      <c r="B221" s="10" t="s">
        <v>19</v>
      </c>
      <c r="C221" s="21">
        <f t="shared" si="34"/>
        <v>2.1929656399999993</v>
      </c>
      <c r="D221" s="21">
        <f t="shared" si="34"/>
        <v>2.00064054</v>
      </c>
      <c r="E221" s="21">
        <f t="shared" si="34"/>
        <v>2.1657758399999993</v>
      </c>
      <c r="F221" s="21">
        <f t="shared" si="34"/>
        <v>2.19931353</v>
      </c>
      <c r="G221" s="21">
        <f t="shared" si="34"/>
        <v>2.1163985499999995</v>
      </c>
      <c r="H221" s="21">
        <f t="shared" si="34"/>
        <v>1.9404176099999999</v>
      </c>
      <c r="I221" s="21">
        <f t="shared" si="34"/>
        <v>2.3955377400000004</v>
      </c>
      <c r="J221" s="21">
        <f t="shared" si="34"/>
        <v>2.8268438900000001</v>
      </c>
      <c r="K221" s="21">
        <f t="shared" si="34"/>
        <v>0.5990333699999999</v>
      </c>
      <c r="L221" s="21">
        <f t="shared" si="34"/>
        <v>1.82499056</v>
      </c>
      <c r="M221" s="21">
        <f t="shared" si="34"/>
        <v>3.5094185500000004</v>
      </c>
      <c r="N221" s="21">
        <f t="shared" si="34"/>
        <v>1.4332708900000006</v>
      </c>
      <c r="O221" s="331">
        <f t="shared" si="33"/>
        <v>25.20460671</v>
      </c>
      <c r="Q221" s="10">
        <v>1010</v>
      </c>
      <c r="R221" s="10" t="s">
        <v>19</v>
      </c>
      <c r="S221" s="21">
        <f t="shared" si="35"/>
        <v>2.1929656399999993</v>
      </c>
      <c r="T221" s="21">
        <f>+'[21]2M'!$M$287/10^6</f>
        <v>4.1936061800000015</v>
      </c>
      <c r="U221" s="21">
        <f>+'[21]3M'!$M$287/10^6</f>
        <v>6.35938202</v>
      </c>
      <c r="V221" s="21">
        <f>+'[21]4M'!$M$287/10^6</f>
        <v>8.5586955499999995</v>
      </c>
      <c r="W221" s="21">
        <f>+'[21]5M'!$M$287/10^6</f>
        <v>10.675094099999997</v>
      </c>
      <c r="X221" s="21">
        <f>+'[21]6M'!$M$287/10^6</f>
        <v>12.615511709999998</v>
      </c>
      <c r="Y221" s="21">
        <f>+'[21]7M'!$M$287/10^6</f>
        <v>15.011049450000002</v>
      </c>
      <c r="Z221" s="21">
        <f>+'[21]8M'!$M$287/10^6</f>
        <v>17.837893340000004</v>
      </c>
      <c r="AA221" s="21">
        <f>+'[21]9M'!$M$287/10^6</f>
        <v>18.436926709999998</v>
      </c>
      <c r="AB221" s="21">
        <f>+'[21]10M'!$M$287/10^6</f>
        <v>20.261917270000005</v>
      </c>
      <c r="AC221" s="21">
        <f>+'[21]11M'!$M$287/10^6</f>
        <v>23.771335820000001</v>
      </c>
      <c r="AD221" s="21">
        <f>+'[21]12M'!$M$287/10^6</f>
        <v>25.204606709999997</v>
      </c>
    </row>
    <row r="222" spans="1:63" customFormat="1" x14ac:dyDescent="0.2">
      <c r="A222" s="10">
        <v>1011</v>
      </c>
      <c r="B222" s="10" t="s">
        <v>20</v>
      </c>
      <c r="C222" s="21">
        <f t="shared" si="34"/>
        <v>0.95945983000000035</v>
      </c>
      <c r="D222" s="21">
        <f t="shared" si="34"/>
        <v>1.0235432999999998</v>
      </c>
      <c r="E222" s="21">
        <f t="shared" si="34"/>
        <v>1.08666627</v>
      </c>
      <c r="F222" s="21">
        <f t="shared" si="34"/>
        <v>1.1420947000000006</v>
      </c>
      <c r="G222" s="21">
        <f t="shared" si="34"/>
        <v>0.99906289000000004</v>
      </c>
      <c r="H222" s="21">
        <f t="shared" si="34"/>
        <v>0.84544231000000014</v>
      </c>
      <c r="I222" s="21">
        <f t="shared" si="34"/>
        <v>0.90918114999999955</v>
      </c>
      <c r="J222" s="21">
        <f t="shared" si="34"/>
        <v>0.94444702999999919</v>
      </c>
      <c r="K222" s="21">
        <f t="shared" si="34"/>
        <v>1.1003314800000001</v>
      </c>
      <c r="L222" s="21">
        <f t="shared" si="34"/>
        <v>1.0238564799999996</v>
      </c>
      <c r="M222" s="21">
        <f t="shared" si="34"/>
        <v>0.90300044999999995</v>
      </c>
      <c r="N222" s="21">
        <f t="shared" si="34"/>
        <v>0.98744425999999996</v>
      </c>
      <c r="O222" s="331">
        <f t="shared" si="33"/>
        <v>11.924530149999999</v>
      </c>
      <c r="Q222" s="10">
        <v>1011</v>
      </c>
      <c r="R222" s="10" t="s">
        <v>20</v>
      </c>
      <c r="S222" s="21">
        <f t="shared" si="35"/>
        <v>0.95945983000000035</v>
      </c>
      <c r="T222" s="21">
        <f>+'[21]2M'!$N$287/10^6</f>
        <v>1.9830031299999995</v>
      </c>
      <c r="U222" s="21">
        <f>+'[21]3M'!$N$287/10^6</f>
        <v>3.0696693999999991</v>
      </c>
      <c r="V222" s="21">
        <f>+'[21]4M'!$N$287/10^6</f>
        <v>4.211764099999999</v>
      </c>
      <c r="W222" s="21">
        <f>+'[21]5M'!$N$287/10^6</f>
        <v>5.2108269899999984</v>
      </c>
      <c r="X222" s="21">
        <f>+'[21]6M'!$N$287/10^6</f>
        <v>6.0562692999999985</v>
      </c>
      <c r="Y222" s="21">
        <f>+'[21]7M'!$N$287/10^6</f>
        <v>6.9654504499999996</v>
      </c>
      <c r="Z222" s="21">
        <f>+'[21]8M'!$N$287/10^6</f>
        <v>7.9098974800000024</v>
      </c>
      <c r="AA222" s="21">
        <f>+'[21]9M'!$N$287/10^6</f>
        <v>9.0102289599999992</v>
      </c>
      <c r="AB222" s="21">
        <f>+'[21]10M'!$N$287/10^6</f>
        <v>10.03408544</v>
      </c>
      <c r="AC222" s="21">
        <f>+'[21]11M'!$N$287/10^6</f>
        <v>10.937085889999999</v>
      </c>
      <c r="AD222" s="21">
        <f>+'[21]12M'!$N$287/10^6</f>
        <v>11.924530149999995</v>
      </c>
    </row>
    <row r="223" spans="1:63" customFormat="1" x14ac:dyDescent="0.2">
      <c r="A223" s="10">
        <v>1012</v>
      </c>
      <c r="B223" s="10" t="s">
        <v>21</v>
      </c>
      <c r="C223" s="21">
        <f t="shared" si="34"/>
        <v>4.3184774099999998</v>
      </c>
      <c r="D223" s="21">
        <f t="shared" si="34"/>
        <v>4.23839671</v>
      </c>
      <c r="E223" s="21">
        <f t="shared" si="34"/>
        <v>4.3813581900000012</v>
      </c>
      <c r="F223" s="21">
        <f t="shared" si="34"/>
        <v>4.4002662800000003</v>
      </c>
      <c r="G223" s="21">
        <f t="shared" si="34"/>
        <v>4.5000076399999998</v>
      </c>
      <c r="H223" s="21">
        <f t="shared" si="34"/>
        <v>3.6420764099999996</v>
      </c>
      <c r="I223" s="21">
        <f t="shared" si="34"/>
        <v>4.4562228499999996</v>
      </c>
      <c r="J223" s="21">
        <f t="shared" si="34"/>
        <v>4.5511037900000009</v>
      </c>
      <c r="K223" s="21">
        <f t="shared" si="34"/>
        <v>3.4019268</v>
      </c>
      <c r="L223" s="21">
        <f t="shared" si="34"/>
        <v>4.7991328299999996</v>
      </c>
      <c r="M223" s="21">
        <f t="shared" si="34"/>
        <v>4.7030447499999983</v>
      </c>
      <c r="N223" s="21">
        <f t="shared" si="34"/>
        <v>4.0231698000000016</v>
      </c>
      <c r="O223" s="331">
        <f t="shared" si="33"/>
        <v>51.415183459999994</v>
      </c>
      <c r="Q223" s="10">
        <v>1012</v>
      </c>
      <c r="R223" s="10" t="s">
        <v>21</v>
      </c>
      <c r="S223" s="21">
        <f t="shared" si="35"/>
        <v>4.3184774099999998</v>
      </c>
      <c r="T223" s="21">
        <f>+'[21]2M'!$O$287/10^6</f>
        <v>8.5568741199999998</v>
      </c>
      <c r="U223" s="21">
        <f>+'[21]3M'!$O$287/10^6</f>
        <v>12.938232309999998</v>
      </c>
      <c r="V223" s="21">
        <f>+'[21]4M'!$O$287/10^6</f>
        <v>17.338498590000004</v>
      </c>
      <c r="W223" s="21">
        <f>+'[21]5M'!$O$287/10^6</f>
        <v>21.838506229999997</v>
      </c>
      <c r="X223" s="21">
        <f>+'[21]6M'!$O$287/10^6</f>
        <v>25.480582640000005</v>
      </c>
      <c r="Y223" s="21">
        <f>+'[21]7M'!$O$287/10^6</f>
        <v>29.936805490000008</v>
      </c>
      <c r="Z223" s="21">
        <f>+'[21]8M'!$O$287/10^6</f>
        <v>34.487909280000004</v>
      </c>
      <c r="AA223" s="21">
        <f>+'[21]9M'!$O$287/10^6</f>
        <v>37.889836079999995</v>
      </c>
      <c r="AB223" s="21">
        <f>+'[21]10M'!$O$287/10^6</f>
        <v>42.68896891</v>
      </c>
      <c r="AC223" s="21">
        <f>+'[21]11M'!$O$287/10^6</f>
        <v>47.392013660000011</v>
      </c>
      <c r="AD223" s="21">
        <f>+'[21]12M'!$O$287/10^6</f>
        <v>51.415183460000009</v>
      </c>
    </row>
    <row r="224" spans="1:63" customFormat="1" x14ac:dyDescent="0.2">
      <c r="A224" s="10">
        <v>1013</v>
      </c>
      <c r="B224" s="10" t="s">
        <v>22</v>
      </c>
      <c r="C224" s="21">
        <f t="shared" si="34"/>
        <v>-7.5912960000000085E-2</v>
      </c>
      <c r="D224" s="21">
        <f t="shared" si="34"/>
        <v>-0.10449161000000012</v>
      </c>
      <c r="E224" s="21">
        <f t="shared" si="34"/>
        <v>-8.2540500000000017E-2</v>
      </c>
      <c r="F224" s="21">
        <f t="shared" si="34"/>
        <v>-5.6193929999999892E-2</v>
      </c>
      <c r="G224" s="21">
        <f t="shared" si="34"/>
        <v>-2.8985260000000068E-2</v>
      </c>
      <c r="H224" s="21">
        <f t="shared" si="34"/>
        <v>-0.29410548999999975</v>
      </c>
      <c r="I224" s="21">
        <f t="shared" si="34"/>
        <v>0.57581681000000007</v>
      </c>
      <c r="J224" s="21">
        <f t="shared" si="34"/>
        <v>-0.26198694000000028</v>
      </c>
      <c r="K224" s="21">
        <f t="shared" si="34"/>
        <v>-7.7876840000000114E-2</v>
      </c>
      <c r="L224" s="21">
        <f t="shared" si="34"/>
        <v>-0.11946325999999979</v>
      </c>
      <c r="M224" s="21">
        <f t="shared" si="34"/>
        <v>-6.825985999999995E-2</v>
      </c>
      <c r="N224" s="21">
        <f t="shared" si="34"/>
        <v>-8.7953659999999989E-2</v>
      </c>
      <c r="O224" s="331">
        <f t="shared" si="33"/>
        <v>-0.68195349999999988</v>
      </c>
      <c r="Q224" s="10">
        <v>1013</v>
      </c>
      <c r="R224" s="10" t="s">
        <v>22</v>
      </c>
      <c r="S224" s="21">
        <f t="shared" si="35"/>
        <v>-7.5912960000000085E-2</v>
      </c>
      <c r="T224" s="21">
        <f>+'[21]2M'!$P$287/10^6</f>
        <v>-0.18040456999999982</v>
      </c>
      <c r="U224" s="21">
        <f>+'[21]3M'!$P$287/10^6</f>
        <v>-0.26294506999999984</v>
      </c>
      <c r="V224" s="21">
        <f>+'[21]4M'!$P$287/10^6</f>
        <v>-0.31913900000000067</v>
      </c>
      <c r="W224" s="21">
        <f>+'[21]5M'!$P$287/10^6</f>
        <v>-0.3481242599999998</v>
      </c>
      <c r="X224" s="21">
        <f>+'[21]6M'!$P$287/10^6</f>
        <v>-0.64222975000000004</v>
      </c>
      <c r="Y224" s="21">
        <f>+'[21]7M'!$P$287/10^6</f>
        <v>-6.6412940000000878E-2</v>
      </c>
      <c r="Z224" s="21">
        <f>+'[21]8M'!$P$287/10^6</f>
        <v>-0.32839988000000081</v>
      </c>
      <c r="AA224" s="21">
        <f>+'[21]9M'!$P$287/10^6</f>
        <v>-0.40627671999999976</v>
      </c>
      <c r="AB224" s="21">
        <f>+'[21]10M'!$P$287/10^6</f>
        <v>-0.52573997999999955</v>
      </c>
      <c r="AC224" s="21">
        <f>+'[21]11M'!$P$287/10^6</f>
        <v>-0.59399984000000172</v>
      </c>
      <c r="AD224" s="21">
        <f>+'[21]12M'!$P$287/10^6</f>
        <v>-0.68195350000000088</v>
      </c>
    </row>
    <row r="225" spans="1:30" customFormat="1" x14ac:dyDescent="0.2">
      <c r="A225" s="10">
        <v>1014</v>
      </c>
      <c r="B225" s="10" t="s">
        <v>23</v>
      </c>
      <c r="C225" s="21">
        <f t="shared" si="34"/>
        <v>10.210840829999999</v>
      </c>
      <c r="D225" s="21">
        <f t="shared" si="34"/>
        <v>8.9714557700000022</v>
      </c>
      <c r="E225" s="21">
        <f t="shared" si="34"/>
        <v>8.9554939400000002</v>
      </c>
      <c r="F225" s="21">
        <f t="shared" si="34"/>
        <v>9.7293946600000005</v>
      </c>
      <c r="G225" s="21">
        <f t="shared" si="34"/>
        <v>9.7585091000000013</v>
      </c>
      <c r="H225" s="21">
        <f t="shared" si="34"/>
        <v>5.9113000299999978</v>
      </c>
      <c r="I225" s="21">
        <f t="shared" si="34"/>
        <v>10.888390079999999</v>
      </c>
      <c r="J225" s="21">
        <f t="shared" si="34"/>
        <v>8.3253854100000009</v>
      </c>
      <c r="K225" s="21">
        <f t="shared" si="34"/>
        <v>9.1243774799999979</v>
      </c>
      <c r="L225" s="21">
        <f t="shared" si="34"/>
        <v>9.0719987500000006</v>
      </c>
      <c r="M225" s="21">
        <f t="shared" si="34"/>
        <v>9.3806271599999977</v>
      </c>
      <c r="N225" s="21">
        <f t="shared" si="34"/>
        <v>8.706663810000002</v>
      </c>
      <c r="O225" s="331">
        <f t="shared" si="33"/>
        <v>109.03443702000001</v>
      </c>
      <c r="Q225" s="10">
        <v>1014</v>
      </c>
      <c r="R225" s="10" t="s">
        <v>23</v>
      </c>
      <c r="S225" s="21">
        <f t="shared" si="35"/>
        <v>10.210840829999999</v>
      </c>
      <c r="T225" s="21">
        <f>+'[21]2M'!$Q$287/10^6</f>
        <v>19.182296600000001</v>
      </c>
      <c r="U225" s="21">
        <f>+'[21]3M'!$Q$287/10^6</f>
        <v>28.137790539999997</v>
      </c>
      <c r="V225" s="21">
        <f>+'[21]4M'!$Q$287/10^6</f>
        <v>37.867185199999987</v>
      </c>
      <c r="W225" s="21">
        <f>+'[21]5M'!$Q$287/10^6</f>
        <v>47.625694299999999</v>
      </c>
      <c r="X225" s="21">
        <f>+'[21]6M'!$Q$287/10^6</f>
        <v>53.536994330000006</v>
      </c>
      <c r="Y225" s="21">
        <f>+'[21]7M'!$Q$287/10^6</f>
        <v>64.425384410000035</v>
      </c>
      <c r="Z225" s="21">
        <f>+'[21]8M'!$Q$287/10^6</f>
        <v>72.750769820000002</v>
      </c>
      <c r="AA225" s="21">
        <f>+'[21]9M'!$Q$287/10^6</f>
        <v>81.875147300000009</v>
      </c>
      <c r="AB225" s="21">
        <f>+'[21]10M'!$Q$287/10^6</f>
        <v>90.947146049999972</v>
      </c>
      <c r="AC225" s="21">
        <f>+'[21]11M'!$Q$287/10^6</f>
        <v>100.32777320999993</v>
      </c>
      <c r="AD225" s="21">
        <f>+'[21]12M'!$Q$287/10^6</f>
        <v>109.03443702</v>
      </c>
    </row>
    <row r="226" spans="1:30" customFormat="1" x14ac:dyDescent="0.2">
      <c r="A226" s="10">
        <v>1015</v>
      </c>
      <c r="B226" s="10" t="s">
        <v>24</v>
      </c>
      <c r="C226" s="21">
        <f t="shared" si="34"/>
        <v>0.82276449999999968</v>
      </c>
      <c r="D226" s="21">
        <f t="shared" si="34"/>
        <v>0.86273664999999999</v>
      </c>
      <c r="E226" s="21">
        <f t="shared" si="34"/>
        <v>0.27652967999999989</v>
      </c>
      <c r="F226" s="21">
        <f t="shared" si="34"/>
        <v>1.2874184500000001</v>
      </c>
      <c r="G226" s="21">
        <f t="shared" si="34"/>
        <v>1.03925622</v>
      </c>
      <c r="H226" s="21">
        <f t="shared" si="34"/>
        <v>0.32171670999999979</v>
      </c>
      <c r="I226" s="21">
        <f t="shared" si="34"/>
        <v>0.75022141000000064</v>
      </c>
      <c r="J226" s="21">
        <f t="shared" si="34"/>
        <v>0.98339623999999981</v>
      </c>
      <c r="K226" s="21">
        <f t="shared" si="34"/>
        <v>1.0931360400000001</v>
      </c>
      <c r="L226" s="21">
        <f t="shared" si="34"/>
        <v>0.95950613000000007</v>
      </c>
      <c r="M226" s="21">
        <f t="shared" si="34"/>
        <v>0.71644771000000018</v>
      </c>
      <c r="N226" s="21">
        <f t="shared" si="34"/>
        <v>0.75758709000000057</v>
      </c>
      <c r="O226" s="331">
        <f t="shared" si="33"/>
        <v>9.870716830000001</v>
      </c>
      <c r="Q226" s="10">
        <v>1015</v>
      </c>
      <c r="R226" s="10" t="s">
        <v>24</v>
      </c>
      <c r="S226" s="21">
        <f t="shared" si="35"/>
        <v>0.82276449999999968</v>
      </c>
      <c r="T226" s="21">
        <f>+'[21]2M'!$R$287/10^6</f>
        <v>1.6855011499999997</v>
      </c>
      <c r="U226" s="21">
        <f>+'[21]3M'!$R$287/10^6</f>
        <v>1.9620308300000011</v>
      </c>
      <c r="V226" s="21">
        <f>+'[21]4M'!$R$287/10^6</f>
        <v>3.2494492800000003</v>
      </c>
      <c r="W226" s="21">
        <f>+'[21]5M'!$R$287/10^6</f>
        <v>4.2887054999999998</v>
      </c>
      <c r="X226" s="21">
        <f>+'[21]6M'!$R$287/10^6</f>
        <v>4.6104222100000012</v>
      </c>
      <c r="Y226" s="21">
        <f>+'[21]7M'!$R$287/10^6</f>
        <v>5.3606436199999994</v>
      </c>
      <c r="Z226" s="21">
        <f>+'[21]8M'!$R$287/10^6</f>
        <v>6.3440398600000032</v>
      </c>
      <c r="AA226" s="21">
        <f>+'[21]9M'!$R$287/10^6</f>
        <v>7.4371759000000042</v>
      </c>
      <c r="AB226" s="21">
        <f>+'[21]10M'!$R$287/10^6</f>
        <v>8.3966820300000027</v>
      </c>
      <c r="AC226" s="21">
        <f>+'[21]11M'!$R$287/10^6</f>
        <v>9.1131297400000033</v>
      </c>
      <c r="AD226" s="21">
        <f>+'[21]12M'!$R$287/10^6</f>
        <v>9.8707168300000134</v>
      </c>
    </row>
    <row r="227" spans="1:30" customFormat="1" x14ac:dyDescent="0.2">
      <c r="A227" s="10">
        <v>1016</v>
      </c>
      <c r="B227" s="10" t="s">
        <v>25</v>
      </c>
      <c r="C227" s="21">
        <f t="shared" si="34"/>
        <v>0.77789894999999976</v>
      </c>
      <c r="D227" s="21">
        <f t="shared" si="34"/>
        <v>0.71085813000000031</v>
      </c>
      <c r="E227" s="21">
        <f t="shared" si="34"/>
        <v>0.66636499999999943</v>
      </c>
      <c r="F227" s="21">
        <f t="shared" si="34"/>
        <v>1.1118686200000001</v>
      </c>
      <c r="G227" s="21">
        <f t="shared" si="34"/>
        <v>1.0794807599999998</v>
      </c>
      <c r="H227" s="21">
        <f t="shared" si="34"/>
        <v>0.72615311999999976</v>
      </c>
      <c r="I227" s="21">
        <f t="shared" si="34"/>
        <v>0.54199500000000045</v>
      </c>
      <c r="J227" s="21">
        <f t="shared" si="34"/>
        <v>1.2142484699999994</v>
      </c>
      <c r="K227" s="21">
        <f t="shared" si="34"/>
        <v>0.85123879999999996</v>
      </c>
      <c r="L227" s="21">
        <f t="shared" si="34"/>
        <v>0.72917040000000033</v>
      </c>
      <c r="M227" s="21">
        <f t="shared" si="34"/>
        <v>0.92125041000000096</v>
      </c>
      <c r="N227" s="21">
        <f t="shared" si="34"/>
        <v>0.48866594000000019</v>
      </c>
      <c r="O227" s="331">
        <f t="shared" si="33"/>
        <v>9.8191936000000002</v>
      </c>
      <c r="Q227" s="10">
        <v>1016</v>
      </c>
      <c r="R227" s="10" t="s">
        <v>25</v>
      </c>
      <c r="S227" s="21">
        <f t="shared" si="35"/>
        <v>0.77789894999999976</v>
      </c>
      <c r="T227" s="21">
        <f>+'[21]2M'!$S$287/10^6</f>
        <v>1.4887570799999996</v>
      </c>
      <c r="U227" s="21">
        <f>+'[21]3M'!$S$287/10^6</f>
        <v>2.1551220799999991</v>
      </c>
      <c r="V227" s="21">
        <f>+'[21]4M'!$S$287/10^6</f>
        <v>3.2669906999999974</v>
      </c>
      <c r="W227" s="21">
        <f>+'[21]5M'!$S$287/10^6</f>
        <v>4.346471460000001</v>
      </c>
      <c r="X227" s="21">
        <f>+'[21]6M'!$S$287/10^6</f>
        <v>5.0726245800000003</v>
      </c>
      <c r="Y227" s="21">
        <f>+'[21]7M'!$S$287/10^6</f>
        <v>5.6146195799999985</v>
      </c>
      <c r="Z227" s="21">
        <f>+'[21]8M'!$S$287/10^6</f>
        <v>6.8288680500000023</v>
      </c>
      <c r="AA227" s="21">
        <f>+'[21]9M'!$S$287/10^6</f>
        <v>7.6801068499999978</v>
      </c>
      <c r="AB227" s="21">
        <f>+'[21]10M'!$S$287/10^6</f>
        <v>8.4092772500000024</v>
      </c>
      <c r="AC227" s="21">
        <f>+'[21]11M'!$S$287/10^6</f>
        <v>9.3305276600000031</v>
      </c>
      <c r="AD227" s="21">
        <f>+'[21]12M'!$S$287/10^6</f>
        <v>9.819193600000002</v>
      </c>
    </row>
    <row r="228" spans="1:30" customFormat="1" x14ac:dyDescent="0.2">
      <c r="A228" s="10">
        <v>1017</v>
      </c>
      <c r="B228" s="10" t="s">
        <v>26</v>
      </c>
      <c r="C228" s="21">
        <f t="shared" si="34"/>
        <v>2.7621061000000005</v>
      </c>
      <c r="D228" s="21">
        <f t="shared" si="34"/>
        <v>3.0811759099999998</v>
      </c>
      <c r="E228" s="21">
        <f t="shared" si="34"/>
        <v>3.0943040399999999</v>
      </c>
      <c r="F228" s="21">
        <f t="shared" si="34"/>
        <v>2.9818897</v>
      </c>
      <c r="G228" s="21">
        <f t="shared" si="34"/>
        <v>2.7396647000000001</v>
      </c>
      <c r="H228" s="21">
        <f t="shared" si="34"/>
        <v>2.5469157899999999</v>
      </c>
      <c r="I228" s="21">
        <f t="shared" si="34"/>
        <v>2.855849870000001</v>
      </c>
      <c r="J228" s="21">
        <f t="shared" si="34"/>
        <v>3.0827671699999986</v>
      </c>
      <c r="K228" s="21">
        <f t="shared" si="34"/>
        <v>2.4468127600000007</v>
      </c>
      <c r="L228" s="21">
        <f t="shared" si="34"/>
        <v>2.7941887100000002</v>
      </c>
      <c r="M228" s="21">
        <f t="shared" si="34"/>
        <v>2.650122609999999</v>
      </c>
      <c r="N228" s="21">
        <f t="shared" si="34"/>
        <v>1.159766999999956E-2</v>
      </c>
      <c r="O228" s="331">
        <f t="shared" si="33"/>
        <v>31.047395030000001</v>
      </c>
      <c r="Q228" s="10">
        <v>1017</v>
      </c>
      <c r="R228" s="10" t="s">
        <v>26</v>
      </c>
      <c r="S228" s="21">
        <f t="shared" si="35"/>
        <v>2.7621061000000005</v>
      </c>
      <c r="T228" s="21">
        <f>+'[21]2M'!$T$287/10^6</f>
        <v>5.8432820099999994</v>
      </c>
      <c r="U228" s="21">
        <f>+'[21]3M'!$T$287/10^6</f>
        <v>8.9375860499999966</v>
      </c>
      <c r="V228" s="21">
        <f>+'[21]4M'!$T$287/10^6</f>
        <v>11.91947575</v>
      </c>
      <c r="W228" s="21">
        <f>+'[21]5M'!$T$287/10^6</f>
        <v>14.659140449999999</v>
      </c>
      <c r="X228" s="21">
        <f>+'[21]6M'!$T$287/10^6</f>
        <v>17.206056240000002</v>
      </c>
      <c r="Y228" s="21">
        <f>+'[21]7M'!$T$287/10^6</f>
        <v>20.061906109999999</v>
      </c>
      <c r="Z228" s="21">
        <f>+'[21]8M'!$T$287/10^6</f>
        <v>23.144673279999992</v>
      </c>
      <c r="AA228" s="21">
        <f>+'[21]9M'!$T$287/10^6</f>
        <v>25.591486039999992</v>
      </c>
      <c r="AB228" s="21">
        <f>+'[21]10M'!$T$287/10^6</f>
        <v>28.385674749999993</v>
      </c>
      <c r="AC228" s="21">
        <f>+'[21]11M'!$T$287/10^6</f>
        <v>31.03579736</v>
      </c>
      <c r="AD228" s="21">
        <f>+'[21]12M'!$T$287/10^6</f>
        <v>31.047395030000008</v>
      </c>
    </row>
    <row r="229" spans="1:30" customFormat="1" x14ac:dyDescent="0.2">
      <c r="A229" s="10">
        <v>1018</v>
      </c>
      <c r="B229" s="10" t="s">
        <v>27</v>
      </c>
      <c r="C229" s="21">
        <f t="shared" si="34"/>
        <v>0.53334551999999991</v>
      </c>
      <c r="D229" s="21">
        <f t="shared" si="34"/>
        <v>0.54630628999999997</v>
      </c>
      <c r="E229" s="21">
        <f t="shared" si="34"/>
        <v>0.62359314000000032</v>
      </c>
      <c r="F229" s="21">
        <f t="shared" si="34"/>
        <v>0.7520704899999997</v>
      </c>
      <c r="G229" s="21">
        <f t="shared" si="34"/>
        <v>0.72917962999999997</v>
      </c>
      <c r="H229" s="21">
        <f t="shared" si="34"/>
        <v>0.47583598999999976</v>
      </c>
      <c r="I229" s="21">
        <f t="shared" si="34"/>
        <v>0.80755211999999998</v>
      </c>
      <c r="J229" s="21">
        <f t="shared" si="34"/>
        <v>0.7720754000000003</v>
      </c>
      <c r="K229" s="21">
        <f t="shared" si="34"/>
        <v>0.56870923000000007</v>
      </c>
      <c r="L229" s="21">
        <f t="shared" si="34"/>
        <v>0.53514406999999964</v>
      </c>
      <c r="M229" s="21">
        <f t="shared" si="34"/>
        <v>0.38686471999999994</v>
      </c>
      <c r="N229" s="21">
        <f t="shared" si="34"/>
        <v>-0.45943083000000029</v>
      </c>
      <c r="O229" s="331">
        <f t="shared" si="33"/>
        <v>6.2712457699999984</v>
      </c>
      <c r="Q229" s="10">
        <v>1018</v>
      </c>
      <c r="R229" s="10" t="s">
        <v>27</v>
      </c>
      <c r="S229" s="21">
        <f t="shared" si="35"/>
        <v>0.53334551999999991</v>
      </c>
      <c r="T229" s="21">
        <f>+'[21]2M'!$U$287/10^6</f>
        <v>1.0796518100000001</v>
      </c>
      <c r="U229" s="21">
        <f>+'[21]3M'!$U$287/10^6</f>
        <v>1.7032449500000006</v>
      </c>
      <c r="V229" s="21">
        <f>+'[21]4M'!$U$287/10^6</f>
        <v>2.4553154400000015</v>
      </c>
      <c r="W229" s="21">
        <f>+'[21]5M'!$U$287/10^6</f>
        <v>3.1844950700000014</v>
      </c>
      <c r="X229" s="21">
        <f>+'[21]6M'!$U$287/10^6</f>
        <v>3.6603310599999985</v>
      </c>
      <c r="Y229" s="21">
        <f>+'[21]7M'!$U$287/10^6</f>
        <v>4.4678831800000038</v>
      </c>
      <c r="Z229" s="21">
        <f>+'[21]8M'!$U$287/10^6</f>
        <v>5.2399585800000024</v>
      </c>
      <c r="AA229" s="21">
        <f>+'[21]9M'!$U$287/10^6</f>
        <v>5.8086678099999984</v>
      </c>
      <c r="AB229" s="21">
        <f>+'[21]10M'!$U$287/10^6</f>
        <v>6.3438118799999987</v>
      </c>
      <c r="AC229" s="21">
        <f>+'[21]11M'!$U$287/10^6</f>
        <v>6.7306766000000016</v>
      </c>
      <c r="AD229" s="21">
        <f>+'[21]12M'!$U$287/10^6</f>
        <v>6.2712457699999993</v>
      </c>
    </row>
    <row r="230" spans="1:30" customFormat="1" x14ac:dyDescent="0.2">
      <c r="A230" s="10">
        <v>1019</v>
      </c>
      <c r="B230" s="10" t="s">
        <v>28</v>
      </c>
      <c r="C230" s="21">
        <f t="shared" si="34"/>
        <v>0.24263932999999993</v>
      </c>
      <c r="D230" s="21">
        <f t="shared" si="34"/>
        <v>0.14060105000000012</v>
      </c>
      <c r="E230" s="21">
        <f t="shared" si="34"/>
        <v>0.13989780000000018</v>
      </c>
      <c r="F230" s="21">
        <f t="shared" si="34"/>
        <v>0.31492552000000007</v>
      </c>
      <c r="G230" s="21">
        <f t="shared" si="34"/>
        <v>0.20073111000000021</v>
      </c>
      <c r="H230" s="21">
        <f t="shared" si="34"/>
        <v>4.1768999999999945E-2</v>
      </c>
      <c r="I230" s="21">
        <f t="shared" si="34"/>
        <v>0.3170294899999998</v>
      </c>
      <c r="J230" s="21">
        <f t="shared" si="34"/>
        <v>0.18916500999999997</v>
      </c>
      <c r="K230" s="21">
        <f t="shared" si="34"/>
        <v>0.26724440999999988</v>
      </c>
      <c r="L230" s="21">
        <f t="shared" si="34"/>
        <v>0.22666934000000005</v>
      </c>
      <c r="M230" s="21">
        <f t="shared" si="34"/>
        <v>0.17393343999999988</v>
      </c>
      <c r="N230" s="21">
        <f t="shared" si="34"/>
        <v>3.4933939999999941E-2</v>
      </c>
      <c r="O230" s="331">
        <f t="shared" si="33"/>
        <v>2.2895394400000004</v>
      </c>
      <c r="Q230" s="10">
        <v>1019</v>
      </c>
      <c r="R230" s="10" t="s">
        <v>28</v>
      </c>
      <c r="S230" s="21">
        <f t="shared" si="35"/>
        <v>0.24263932999999993</v>
      </c>
      <c r="T230" s="21">
        <f>+'[21]2M'!$V$287/10^6</f>
        <v>0.38324037999999966</v>
      </c>
      <c r="U230" s="21">
        <f>+'[21]3M'!$V$287/10^6</f>
        <v>0.52313817999999968</v>
      </c>
      <c r="V230" s="21">
        <f>+'[21]4M'!$V$287/10^6</f>
        <v>0.83806369999999875</v>
      </c>
      <c r="W230" s="21">
        <f>+'[21]5M'!$V$287/10^6</f>
        <v>1.0387948100000006</v>
      </c>
      <c r="X230" s="21">
        <f>+'[21]6M'!$V$287/10^6</f>
        <v>1.0805638100000006</v>
      </c>
      <c r="Y230" s="21">
        <f>+'[21]7M'!$V$287/10^6</f>
        <v>1.3975933000000016</v>
      </c>
      <c r="Z230" s="21">
        <f>+'[21]8M'!$V$287/10^6</f>
        <v>1.5867583099999996</v>
      </c>
      <c r="AA230" s="21">
        <f>+'[21]9M'!$V$287/10^6</f>
        <v>1.8540027200000007</v>
      </c>
      <c r="AB230" s="21">
        <f>+'[21]10M'!$V$287/10^6</f>
        <v>2.0806720600000044</v>
      </c>
      <c r="AC230" s="21">
        <f>+'[21]11M'!$V$287/10^6</f>
        <v>2.2546054999999998</v>
      </c>
      <c r="AD230" s="21">
        <f>+'[21]12M'!$V$287/10^6</f>
        <v>2.2895394400000013</v>
      </c>
    </row>
    <row r="231" spans="1:30" customFormat="1" x14ac:dyDescent="0.2">
      <c r="A231" s="10">
        <v>1020</v>
      </c>
      <c r="B231" s="10" t="s">
        <v>29</v>
      </c>
      <c r="C231" s="21">
        <f t="shared" ref="C231:N241" si="36">+C169-C200</f>
        <v>8.4529980400000024</v>
      </c>
      <c r="D231" s="21">
        <f t="shared" si="36"/>
        <v>3.9550517300000001</v>
      </c>
      <c r="E231" s="21">
        <f t="shared" si="36"/>
        <v>4.2100051900000013</v>
      </c>
      <c r="F231" s="21">
        <f t="shared" si="36"/>
        <v>4.5893624000000006</v>
      </c>
      <c r="G231" s="21">
        <f t="shared" si="36"/>
        <v>7.6185586799999996</v>
      </c>
      <c r="H231" s="21">
        <f t="shared" si="36"/>
        <v>3.9461504200000013</v>
      </c>
      <c r="I231" s="21">
        <f t="shared" si="36"/>
        <v>4.2024109299999992</v>
      </c>
      <c r="J231" s="21">
        <f t="shared" si="36"/>
        <v>3.9888425399999998</v>
      </c>
      <c r="K231" s="21">
        <f t="shared" si="36"/>
        <v>4.2060258499999996</v>
      </c>
      <c r="L231" s="21">
        <f t="shared" si="36"/>
        <v>4.4686190499999991</v>
      </c>
      <c r="M231" s="21">
        <f t="shared" si="36"/>
        <v>3.765375479999999</v>
      </c>
      <c r="N231" s="21">
        <f t="shared" si="36"/>
        <v>2.9802760499999987</v>
      </c>
      <c r="O231" s="331">
        <f t="shared" si="33"/>
        <v>56.383676360000003</v>
      </c>
      <c r="Q231" s="10">
        <v>1020</v>
      </c>
      <c r="R231" s="10" t="s">
        <v>29</v>
      </c>
      <c r="S231" s="21">
        <f t="shared" si="35"/>
        <v>8.4529980400000024</v>
      </c>
      <c r="T231" s="21">
        <f>+'[21]2M'!$W$287/10^6</f>
        <v>12.40804977</v>
      </c>
      <c r="U231" s="21">
        <f>+'[21]3M'!$W$287/10^6</f>
        <v>16.618054959999995</v>
      </c>
      <c r="V231" s="21">
        <f>+'[21]4M'!$W$287/10^6</f>
        <v>21.207417360000001</v>
      </c>
      <c r="W231" s="21">
        <f>+'[21]5M'!$W$287/10^6</f>
        <v>28.82597604</v>
      </c>
      <c r="X231" s="21">
        <f>+'[21]6M'!$W$287/10^6</f>
        <v>32.772126459999996</v>
      </c>
      <c r="Y231" s="21">
        <f>+'[21]7M'!$W$287/10^6</f>
        <v>36.974537390000016</v>
      </c>
      <c r="Z231" s="21">
        <f>+'[21]8M'!$W$287/10^6</f>
        <v>40.963379930000009</v>
      </c>
      <c r="AA231" s="21">
        <f>+'[21]9M'!$W$287/10^6</f>
        <v>45.169405780000019</v>
      </c>
      <c r="AB231" s="21">
        <f>+'[21]10M'!$W$287/10^6</f>
        <v>49.638024830000013</v>
      </c>
      <c r="AC231" s="21">
        <f>+'[21]11M'!$W$287/10^6</f>
        <v>53.403400310000009</v>
      </c>
      <c r="AD231" s="21">
        <f>+'[21]12M'!$W$287/10^6</f>
        <v>56.383676359999995</v>
      </c>
    </row>
    <row r="232" spans="1:30" customFormat="1" x14ac:dyDescent="0.2">
      <c r="A232" s="10">
        <v>1021</v>
      </c>
      <c r="B232" s="10" t="s">
        <v>30</v>
      </c>
      <c r="C232" s="21">
        <f t="shared" si="36"/>
        <v>0.95553731999999991</v>
      </c>
      <c r="D232" s="21">
        <f t="shared" si="36"/>
        <v>1.0322490300000007</v>
      </c>
      <c r="E232" s="21">
        <f t="shared" si="36"/>
        <v>1.0176582199999999</v>
      </c>
      <c r="F232" s="21">
        <f t="shared" si="36"/>
        <v>1.0642298000000001</v>
      </c>
      <c r="G232" s="21">
        <f t="shared" si="36"/>
        <v>1.0051905300000004</v>
      </c>
      <c r="H232" s="21">
        <f t="shared" si="36"/>
        <v>0.2565236700000002</v>
      </c>
      <c r="I232" s="21">
        <f t="shared" si="36"/>
        <v>0.47495564999999984</v>
      </c>
      <c r="J232" s="21">
        <f t="shared" si="36"/>
        <v>1.01360249</v>
      </c>
      <c r="K232" s="21">
        <f t="shared" si="36"/>
        <v>0.75477817999999974</v>
      </c>
      <c r="L232" s="21">
        <f t="shared" si="36"/>
        <v>0.93589751999999993</v>
      </c>
      <c r="M232" s="21">
        <f t="shared" si="36"/>
        <v>0.56755157000000001</v>
      </c>
      <c r="N232" s="21">
        <f t="shared" si="36"/>
        <v>0.42485082000000007</v>
      </c>
      <c r="O232" s="331">
        <f t="shared" si="33"/>
        <v>9.5030248000000022</v>
      </c>
      <c r="Q232" s="10">
        <v>1021</v>
      </c>
      <c r="R232" s="10" t="s">
        <v>30</v>
      </c>
      <c r="S232" s="21">
        <f t="shared" si="35"/>
        <v>0.95553731999999991</v>
      </c>
      <c r="T232" s="21">
        <f>+'[21]2M'!$X$287/10^6</f>
        <v>1.9877863499999997</v>
      </c>
      <c r="U232" s="21">
        <f>+'[21]3M'!$X$287/10^6</f>
        <v>3.0054445699999999</v>
      </c>
      <c r="V232" s="21">
        <f>+'[21]4M'!$X$287/10^6</f>
        <v>4.0696743699999995</v>
      </c>
      <c r="W232" s="21">
        <f>+'[21]5M'!$X$287/10^6</f>
        <v>5.0748648999999997</v>
      </c>
      <c r="X232" s="21">
        <f>+'[21]6M'!$X$287/10^6</f>
        <v>5.331388569999997</v>
      </c>
      <c r="Y232" s="21">
        <f>+'[21]7M'!$X$287/10^6</f>
        <v>5.8063442200000006</v>
      </c>
      <c r="Z232" s="21">
        <f>+'[21]8M'!$X$287/10^6</f>
        <v>6.8199467099999991</v>
      </c>
      <c r="AA232" s="21">
        <f>+'[21]9M'!$X$287/10^6</f>
        <v>7.5747248900000059</v>
      </c>
      <c r="AB232" s="21">
        <f>+'[21]10M'!$X$287/10^6</f>
        <v>8.5106224099999963</v>
      </c>
      <c r="AC232" s="21">
        <f>+'[21]11M'!$X$287/10^6</f>
        <v>9.0781739799999972</v>
      </c>
      <c r="AD232" s="21">
        <f>+'[21]12M'!$X$287/10^6</f>
        <v>9.5030247999999951</v>
      </c>
    </row>
    <row r="233" spans="1:30" customFormat="1" x14ac:dyDescent="0.2">
      <c r="A233" s="10">
        <v>1022</v>
      </c>
      <c r="B233" s="10" t="s">
        <v>31</v>
      </c>
      <c r="C233" s="21">
        <f t="shared" si="36"/>
        <v>6.3513781900000001</v>
      </c>
      <c r="D233" s="21">
        <f t="shared" si="36"/>
        <v>6.535964980000001</v>
      </c>
      <c r="E233" s="21">
        <f t="shared" si="36"/>
        <v>6.6176977500000005</v>
      </c>
      <c r="F233" s="21">
        <f t="shared" si="36"/>
        <v>6.6543084999999991</v>
      </c>
      <c r="G233" s="21">
        <f t="shared" si="36"/>
        <v>6.2967613499999997</v>
      </c>
      <c r="H233" s="21">
        <f t="shared" si="36"/>
        <v>5.5555630600000026</v>
      </c>
      <c r="I233" s="21">
        <f t="shared" si="36"/>
        <v>6.4189776700000021</v>
      </c>
      <c r="J233" s="21">
        <f t="shared" si="36"/>
        <v>6.2230389400000004</v>
      </c>
      <c r="K233" s="21">
        <f t="shared" si="36"/>
        <v>5.243286089999998</v>
      </c>
      <c r="L233" s="21">
        <f t="shared" si="36"/>
        <v>6.2796223599999994</v>
      </c>
      <c r="M233" s="21">
        <f t="shared" si="36"/>
        <v>5.487856569999999</v>
      </c>
      <c r="N233" s="21">
        <f t="shared" si="36"/>
        <v>6.0437920800000002</v>
      </c>
      <c r="O233" s="331">
        <f t="shared" si="33"/>
        <v>73.708247540000016</v>
      </c>
      <c r="Q233" s="10">
        <v>1022</v>
      </c>
      <c r="R233" s="10" t="s">
        <v>31</v>
      </c>
      <c r="S233" s="21">
        <f t="shared" si="35"/>
        <v>6.3513781900000001</v>
      </c>
      <c r="T233" s="21">
        <f>+'[21]2M'!$Y$287/10^6</f>
        <v>12.887343169999999</v>
      </c>
      <c r="U233" s="21">
        <f>+'[21]3M'!$Y$287/10^6</f>
        <v>19.505040919999995</v>
      </c>
      <c r="V233" s="21">
        <f>+'[21]4M'!$Y$287/10^6</f>
        <v>26.159349420000002</v>
      </c>
      <c r="W233" s="21">
        <f>+'[21]5M'!$Y$287/10^6</f>
        <v>32.456110770000009</v>
      </c>
      <c r="X233" s="21">
        <f>+'[21]6M'!$Y$287/10^6</f>
        <v>38.011673829999999</v>
      </c>
      <c r="Y233" s="21">
        <f>+'[21]7M'!$Y$287/10^6</f>
        <v>44.43065150000001</v>
      </c>
      <c r="Z233" s="21">
        <f>+'[21]8M'!$Y$287/10^6</f>
        <v>50.653690440000005</v>
      </c>
      <c r="AA233" s="21">
        <f>+'[21]9M'!$Y$287/10^6</f>
        <v>55.896976530000018</v>
      </c>
      <c r="AB233" s="21">
        <f>+'[21]10M'!$Y$287/10^6</f>
        <v>62.176598890000008</v>
      </c>
      <c r="AC233" s="21">
        <f>+'[21]11M'!$Y$287/10^6</f>
        <v>67.664455460000013</v>
      </c>
      <c r="AD233" s="21">
        <f>+'[21]12M'!$Y$287/10^6</f>
        <v>73.708247540000002</v>
      </c>
    </row>
    <row r="234" spans="1:30" customFormat="1" x14ac:dyDescent="0.2">
      <c r="A234" s="10">
        <v>1023</v>
      </c>
      <c r="B234" s="10" t="s">
        <v>32</v>
      </c>
      <c r="C234" s="21">
        <f t="shared" si="36"/>
        <v>0.76031049999999978</v>
      </c>
      <c r="D234" s="21">
        <f t="shared" si="36"/>
        <v>0.78289656000000019</v>
      </c>
      <c r="E234" s="21">
        <f t="shared" si="36"/>
        <v>0.70121028000000019</v>
      </c>
      <c r="F234" s="21">
        <f t="shared" si="36"/>
        <v>0.65315685999999995</v>
      </c>
      <c r="G234" s="21">
        <f t="shared" si="36"/>
        <v>0.6932640499999998</v>
      </c>
      <c r="H234" s="21">
        <f t="shared" si="36"/>
        <v>0.40928739000000047</v>
      </c>
      <c r="I234" s="21">
        <f t="shared" si="36"/>
        <v>0.52826303999999991</v>
      </c>
      <c r="J234" s="21">
        <f t="shared" si="36"/>
        <v>0.75104211000000021</v>
      </c>
      <c r="K234" s="21">
        <f t="shared" si="36"/>
        <v>0.5612605900000005</v>
      </c>
      <c r="L234" s="21">
        <f t="shared" si="36"/>
        <v>0.65151673000000065</v>
      </c>
      <c r="M234" s="21">
        <f t="shared" si="36"/>
        <v>0.6901199299999996</v>
      </c>
      <c r="N234" s="21">
        <f t="shared" si="36"/>
        <v>-1.1076227800000003</v>
      </c>
      <c r="O234" s="331">
        <f t="shared" si="33"/>
        <v>6.0747052600000018</v>
      </c>
      <c r="Q234" s="10">
        <v>1023</v>
      </c>
      <c r="R234" s="10" t="s">
        <v>32</v>
      </c>
      <c r="S234" s="21">
        <f t="shared" si="35"/>
        <v>0.76031049999999978</v>
      </c>
      <c r="T234" s="21">
        <f>+'[21]2M'!$Z$287/10^6</f>
        <v>1.5432070600000005</v>
      </c>
      <c r="U234" s="21">
        <f>+'[21]3M'!$Z$287/10^6</f>
        <v>2.2444173400000005</v>
      </c>
      <c r="V234" s="21">
        <f>+'[21]4M'!$Z$287/10^6</f>
        <v>2.8975741999999993</v>
      </c>
      <c r="W234" s="21">
        <f>+'[21]5M'!$Z$287/10^6</f>
        <v>3.5908382500000009</v>
      </c>
      <c r="X234" s="21">
        <f>+'[21]6M'!$Z$287/10^6</f>
        <v>4.0001256399999994</v>
      </c>
      <c r="Y234" s="21">
        <f>+'[21]7M'!$Z$287/10^6</f>
        <v>4.5283886800000017</v>
      </c>
      <c r="Z234" s="21">
        <f>+'[21]8M'!$Z$287/10^6</f>
        <v>5.279430790000001</v>
      </c>
      <c r="AA234" s="21">
        <f>+'[21]9M'!$Z$287/10^6</f>
        <v>5.8406913800000027</v>
      </c>
      <c r="AB234" s="21">
        <f>+'[21]10M'!$Z$287/10^6</f>
        <v>6.4922081099999991</v>
      </c>
      <c r="AC234" s="21">
        <f>+'[21]11M'!$Z$287/10^6</f>
        <v>7.1823280399999971</v>
      </c>
      <c r="AD234" s="21">
        <f>+'[21]12M'!$Z$287/10^6</f>
        <v>6.0747052600000053</v>
      </c>
    </row>
    <row r="235" spans="1:30" customFormat="1" x14ac:dyDescent="0.2">
      <c r="A235" s="10">
        <v>1024</v>
      </c>
      <c r="B235" s="10" t="s">
        <v>33</v>
      </c>
      <c r="C235" s="21">
        <f t="shared" si="36"/>
        <v>11.28693166</v>
      </c>
      <c r="D235" s="21">
        <f t="shared" si="36"/>
        <v>11.28357984</v>
      </c>
      <c r="E235" s="21">
        <f t="shared" si="36"/>
        <v>10.789726960000003</v>
      </c>
      <c r="F235" s="21">
        <f t="shared" si="36"/>
        <v>12.284311610000001</v>
      </c>
      <c r="G235" s="21">
        <f t="shared" si="36"/>
        <v>10.208387769999998</v>
      </c>
      <c r="H235" s="21">
        <f t="shared" si="36"/>
        <v>10.147225649999999</v>
      </c>
      <c r="I235" s="21">
        <f t="shared" si="36"/>
        <v>12.356548019999998</v>
      </c>
      <c r="J235" s="21">
        <f t="shared" si="36"/>
        <v>11.280249289999999</v>
      </c>
      <c r="K235" s="21">
        <f t="shared" si="36"/>
        <v>11.242490319999996</v>
      </c>
      <c r="L235" s="21">
        <f t="shared" si="36"/>
        <v>11.329575069999999</v>
      </c>
      <c r="M235" s="21">
        <f t="shared" si="36"/>
        <v>11.471208259999999</v>
      </c>
      <c r="N235" s="21">
        <f t="shared" si="36"/>
        <v>9.3658287299999987</v>
      </c>
      <c r="O235" s="331">
        <f t="shared" si="33"/>
        <v>133.04606318</v>
      </c>
      <c r="Q235" s="10">
        <v>1024</v>
      </c>
      <c r="R235" s="10" t="s">
        <v>33</v>
      </c>
      <c r="S235" s="21">
        <f t="shared" si="35"/>
        <v>11.28693166</v>
      </c>
      <c r="T235" s="21">
        <f>+'[21]2M'!$AA$287/10^6</f>
        <v>22.570511499999999</v>
      </c>
      <c r="U235" s="21">
        <f>+'[21]3M'!$AA$287/10^6</f>
        <v>33.360238460000005</v>
      </c>
      <c r="V235" s="21">
        <f>+'[21]4M'!$AA$287/10^6</f>
        <v>45.644550070000008</v>
      </c>
      <c r="W235" s="21">
        <f>+'[21]5M'!$AA$287/10^6</f>
        <v>55.852937839999989</v>
      </c>
      <c r="X235" s="21">
        <f>+'[21]6M'!$AA$287/10^6</f>
        <v>66.000163489999991</v>
      </c>
      <c r="Y235" s="21">
        <f>+'[21]7M'!$AA$287/10^6</f>
        <v>78.356711510000011</v>
      </c>
      <c r="Z235" s="21">
        <f>+'[21]8M'!$AA$287/10^6</f>
        <v>89.636960799999997</v>
      </c>
      <c r="AA235" s="21">
        <f>+'[21]9M'!$AA$287/10^6</f>
        <v>100.87945112</v>
      </c>
      <c r="AB235" s="21">
        <f>+'[21]10M'!$AA$287/10^6</f>
        <v>112.20902618999997</v>
      </c>
      <c r="AC235" s="21">
        <f>+'[21]11M'!$AA$287/10^6</f>
        <v>123.68023444999997</v>
      </c>
      <c r="AD235" s="21">
        <f>+'[21]12M'!$AA$287/10^6</f>
        <v>133.04606317999998</v>
      </c>
    </row>
    <row r="236" spans="1:30" customFormat="1" x14ac:dyDescent="0.2">
      <c r="A236" s="10">
        <v>1025</v>
      </c>
      <c r="B236" s="10" t="s">
        <v>34</v>
      </c>
      <c r="C236" s="21">
        <f t="shared" si="36"/>
        <v>1.3341076399999996</v>
      </c>
      <c r="D236" s="21">
        <f t="shared" si="36"/>
        <v>1.4647647799999999</v>
      </c>
      <c r="E236" s="21">
        <f t="shared" si="36"/>
        <v>1.4370999600000001</v>
      </c>
      <c r="F236" s="21">
        <f t="shared" si="36"/>
        <v>1.5840851100000002</v>
      </c>
      <c r="G236" s="21">
        <f t="shared" si="36"/>
        <v>1.629208529999999</v>
      </c>
      <c r="H236" s="21">
        <f t="shared" si="36"/>
        <v>1.2227536600000004</v>
      </c>
      <c r="I236" s="21">
        <f t="shared" si="36"/>
        <v>1.4105933100000005</v>
      </c>
      <c r="J236" s="21">
        <f t="shared" si="36"/>
        <v>1.6444149899999994</v>
      </c>
      <c r="K236" s="21">
        <f t="shared" si="36"/>
        <v>1.4012009199999995</v>
      </c>
      <c r="L236" s="21">
        <f t="shared" si="36"/>
        <v>1.48508628</v>
      </c>
      <c r="M236" s="21">
        <f t="shared" si="36"/>
        <v>1.4265247500000002</v>
      </c>
      <c r="N236" s="21">
        <f t="shared" si="36"/>
        <v>1.3208291500000005</v>
      </c>
      <c r="O236" s="331">
        <f t="shared" si="33"/>
        <v>17.360669079999997</v>
      </c>
      <c r="Q236" s="10">
        <v>1025</v>
      </c>
      <c r="R236" s="10" t="s">
        <v>34</v>
      </c>
      <c r="S236" s="21">
        <f t="shared" si="35"/>
        <v>1.3341076399999996</v>
      </c>
      <c r="T236" s="21">
        <f>+'[21]2M'!$AB$287/10^6</f>
        <v>2.7988724199999999</v>
      </c>
      <c r="U236" s="21">
        <f>+'[21]3M'!$AB$287/10^6</f>
        <v>4.2359723799999998</v>
      </c>
      <c r="V236" s="21">
        <f>+'[21]4M'!$AB$287/10^6</f>
        <v>5.8200574899999999</v>
      </c>
      <c r="W236" s="21">
        <f>+'[21]5M'!$AB$287/10^6</f>
        <v>7.4492660200000014</v>
      </c>
      <c r="X236" s="21">
        <f>+'[21]6M'!$AB$287/10^6</f>
        <v>8.6720196799999982</v>
      </c>
      <c r="Y236" s="21">
        <f>+'[21]7M'!$AB$287/10^6</f>
        <v>10.082612990000005</v>
      </c>
      <c r="Z236" s="21">
        <f>+'[21]8M'!$AB$287/10^6</f>
        <v>11.727027979999997</v>
      </c>
      <c r="AA236" s="21">
        <f>+'[21]9M'!$AB$287/10^6</f>
        <v>13.128228899999996</v>
      </c>
      <c r="AB236" s="21">
        <f>+'[21]10M'!$AB$287/10^6</f>
        <v>14.613315180000001</v>
      </c>
      <c r="AC236" s="21">
        <f>+'[21]11M'!$AB$287/10^6</f>
        <v>16.039839929999999</v>
      </c>
      <c r="AD236" s="21">
        <f>+'[21]12M'!$AB$287/10^6</f>
        <v>17.360669080000005</v>
      </c>
    </row>
    <row r="237" spans="1:30" customFormat="1" x14ac:dyDescent="0.2">
      <c r="A237" s="10">
        <v>1026</v>
      </c>
      <c r="B237" s="10" t="s">
        <v>35</v>
      </c>
      <c r="C237" s="21">
        <f t="shared" si="36"/>
        <v>0.46119583999999997</v>
      </c>
      <c r="D237" s="21">
        <f t="shared" si="36"/>
        <v>0.32400826999999977</v>
      </c>
      <c r="E237" s="21">
        <f t="shared" si="36"/>
        <v>0.3939108400000001</v>
      </c>
      <c r="F237" s="21">
        <f t="shared" si="36"/>
        <v>0.49460567</v>
      </c>
      <c r="G237" s="21">
        <f t="shared" si="36"/>
        <v>0.38999019000000001</v>
      </c>
      <c r="H237" s="21">
        <f t="shared" si="36"/>
        <v>0.26788976999999992</v>
      </c>
      <c r="I237" s="21">
        <f t="shared" si="36"/>
        <v>0.38728360000000017</v>
      </c>
      <c r="J237" s="21">
        <f t="shared" si="36"/>
        <v>0.20599674000000001</v>
      </c>
      <c r="K237" s="21">
        <f t="shared" si="36"/>
        <v>4.828101000000018E-2</v>
      </c>
      <c r="L237" s="21">
        <f t="shared" si="36"/>
        <v>0.14944374000000005</v>
      </c>
      <c r="M237" s="21">
        <f t="shared" si="36"/>
        <v>0.47571145999999986</v>
      </c>
      <c r="N237" s="21">
        <f t="shared" si="36"/>
        <v>0.33458838999999996</v>
      </c>
      <c r="O237" s="331">
        <f t="shared" si="33"/>
        <v>3.9329055199999998</v>
      </c>
      <c r="Q237" s="10">
        <v>1026</v>
      </c>
      <c r="R237" s="10" t="s">
        <v>35</v>
      </c>
      <c r="S237" s="21">
        <f t="shared" si="35"/>
        <v>0.46119583999999997</v>
      </c>
      <c r="T237" s="21">
        <f>+'[21]2M'!$AC$287/10^6</f>
        <v>0.78520411000000012</v>
      </c>
      <c r="U237" s="21">
        <f>+'[21]3M'!$AC$287/10^6</f>
        <v>1.1791149500000002</v>
      </c>
      <c r="V237" s="21">
        <f>+'[21]4M'!$AC$287/10^6</f>
        <v>1.6737206199999997</v>
      </c>
      <c r="W237" s="21">
        <f>+'[21]5M'!$AC$287/10^6</f>
        <v>2.063710809999999</v>
      </c>
      <c r="X237" s="21">
        <f>+'[21]6M'!$AC$287/10^6</f>
        <v>2.3316005799999999</v>
      </c>
      <c r="Y237" s="21">
        <f>+'[21]7M'!$AC$287/10^6</f>
        <v>2.7188841800000003</v>
      </c>
      <c r="Z237" s="21">
        <f>+'[21]8M'!$AC$287/10^6</f>
        <v>2.9248809199999988</v>
      </c>
      <c r="AA237" s="21">
        <f>+'[21]9M'!$AC$287/10^6</f>
        <v>2.973161929999999</v>
      </c>
      <c r="AB237" s="21">
        <f>+'[21]10M'!$AC$287/10^6</f>
        <v>3.12260567</v>
      </c>
      <c r="AC237" s="21">
        <f>+'[21]11M'!$AC$287/10^6</f>
        <v>3.5983171300000008</v>
      </c>
      <c r="AD237" s="21">
        <f>+'[21]12M'!$AC$287/10^6</f>
        <v>3.9329055199999994</v>
      </c>
    </row>
    <row r="238" spans="1:30" customFormat="1" x14ac:dyDescent="0.2">
      <c r="A238" s="10">
        <v>1027</v>
      </c>
      <c r="B238" s="10" t="s">
        <v>36</v>
      </c>
      <c r="C238" s="21">
        <f t="shared" si="36"/>
        <v>0.58896383000000041</v>
      </c>
      <c r="D238" s="21">
        <f t="shared" si="36"/>
        <v>0.51175057000000013</v>
      </c>
      <c r="E238" s="21">
        <f t="shared" si="36"/>
        <v>0.40554695999999968</v>
      </c>
      <c r="F238" s="21">
        <f t="shared" si="36"/>
        <v>0.52527977000000015</v>
      </c>
      <c r="G238" s="21">
        <f t="shared" si="36"/>
        <v>0.55685650000000009</v>
      </c>
      <c r="H238" s="21">
        <f t="shared" si="36"/>
        <v>0.37019854000000019</v>
      </c>
      <c r="I238" s="21">
        <f t="shared" si="36"/>
        <v>0.64523419000000004</v>
      </c>
      <c r="J238" s="21">
        <f t="shared" si="36"/>
        <v>0.53996607999999979</v>
      </c>
      <c r="K238" s="21">
        <f t="shared" si="36"/>
        <v>0.58548672999999996</v>
      </c>
      <c r="L238" s="21">
        <f t="shared" si="36"/>
        <v>0.53527101000000032</v>
      </c>
      <c r="M238" s="21">
        <f t="shared" si="36"/>
        <v>0.57207458000000011</v>
      </c>
      <c r="N238" s="21">
        <f t="shared" si="36"/>
        <v>0.23650896999999982</v>
      </c>
      <c r="O238" s="331">
        <f t="shared" si="33"/>
        <v>6.0731377300000009</v>
      </c>
      <c r="Q238" s="10">
        <v>1027</v>
      </c>
      <c r="R238" s="10" t="s">
        <v>36</v>
      </c>
      <c r="S238" s="21">
        <f t="shared" si="35"/>
        <v>0.58896383000000041</v>
      </c>
      <c r="T238" s="21">
        <f>+'[21]2M'!$AD$287/10^6</f>
        <v>1.1007144</v>
      </c>
      <c r="U238" s="21">
        <f>+'[21]3M'!$AD$287/10^6</f>
        <v>1.5062613600000008</v>
      </c>
      <c r="V238" s="21">
        <f>+'[21]4M'!$AD$287/10^6</f>
        <v>2.0315411300000004</v>
      </c>
      <c r="W238" s="21">
        <f>+'[21]5M'!$AD$287/10^6</f>
        <v>2.5883976300000007</v>
      </c>
      <c r="X238" s="21">
        <f>+'[21]6M'!$AD$287/10^6</f>
        <v>2.9585961700000007</v>
      </c>
      <c r="Y238" s="21">
        <f>+'[21]7M'!$AD$287/10^6</f>
        <v>3.6038303600000012</v>
      </c>
      <c r="Z238" s="21">
        <f>+'[21]8M'!$AD$287/10^6</f>
        <v>4.1437964399999974</v>
      </c>
      <c r="AA238" s="21">
        <f>+'[21]9M'!$AD$287/10^6</f>
        <v>4.7292831699999986</v>
      </c>
      <c r="AB238" s="21">
        <f>+'[21]10M'!$AD$287/10^6</f>
        <v>5.264554180000002</v>
      </c>
      <c r="AC238" s="21">
        <f>+'[21]11M'!$AD$287/10^6</f>
        <v>5.83662876</v>
      </c>
      <c r="AD238" s="21">
        <f>+'[21]12M'!$AD$287/10^6</f>
        <v>6.0731377299999982</v>
      </c>
    </row>
    <row r="239" spans="1:30" customFormat="1" x14ac:dyDescent="0.2">
      <c r="A239" s="10">
        <v>1028</v>
      </c>
      <c r="B239" s="10" t="s">
        <v>37</v>
      </c>
      <c r="C239" s="21">
        <f t="shared" si="36"/>
        <v>4.6892642400000017</v>
      </c>
      <c r="D239" s="21">
        <f t="shared" si="36"/>
        <v>4.8615790800000012</v>
      </c>
      <c r="E239" s="21">
        <f t="shared" si="36"/>
        <v>4.7328414999999984</v>
      </c>
      <c r="F239" s="21">
        <f t="shared" si="36"/>
        <v>4.9734459699999993</v>
      </c>
      <c r="G239" s="21">
        <f t="shared" si="36"/>
        <v>4.7729172799999997</v>
      </c>
      <c r="H239" s="21">
        <f t="shared" si="36"/>
        <v>4.0329595900000008</v>
      </c>
      <c r="I239" s="21">
        <f t="shared" si="36"/>
        <v>5.2564918200000008</v>
      </c>
      <c r="J239" s="21">
        <f t="shared" si="36"/>
        <v>4.6281325200000012</v>
      </c>
      <c r="K239" s="21">
        <f t="shared" si="36"/>
        <v>4.7586797000000001</v>
      </c>
      <c r="L239" s="21">
        <f t="shared" si="36"/>
        <v>4.6873495199999997</v>
      </c>
      <c r="M239" s="21">
        <f t="shared" si="36"/>
        <v>4.5917233100000008</v>
      </c>
      <c r="N239" s="21">
        <f t="shared" si="36"/>
        <v>2.2048370699999982</v>
      </c>
      <c r="O239" s="331">
        <f t="shared" si="33"/>
        <v>54.190221600000001</v>
      </c>
      <c r="Q239" s="10">
        <v>1028</v>
      </c>
      <c r="R239" s="10" t="s">
        <v>37</v>
      </c>
      <c r="S239" s="21">
        <f t="shared" si="35"/>
        <v>4.6892642400000017</v>
      </c>
      <c r="T239" s="21">
        <f>+'[21]2M'!$AE$287/10^6</f>
        <v>9.5508433200000002</v>
      </c>
      <c r="U239" s="21">
        <f>+'[21]3M'!$AE$287/10^6</f>
        <v>14.283684820000001</v>
      </c>
      <c r="V239" s="21">
        <f>+'[21]4M'!$AE$287/10^6</f>
        <v>19.257130789999998</v>
      </c>
      <c r="W239" s="21">
        <f>+'[21]5M'!$AE$287/10^6</f>
        <v>24.030048070000007</v>
      </c>
      <c r="X239" s="21">
        <f>+'[21]6M'!$AE$287/10^6</f>
        <v>28.063007660000004</v>
      </c>
      <c r="Y239" s="21">
        <f>+'[21]7M'!$AE$287/10^6</f>
        <v>33.319499480000005</v>
      </c>
      <c r="Z239" s="21">
        <f>+'[21]8M'!$AE$287/10^6</f>
        <v>37.947631999999999</v>
      </c>
      <c r="AA239" s="21">
        <f>+'[21]9M'!$AE$287/10^6</f>
        <v>42.706311700000001</v>
      </c>
      <c r="AB239" s="21">
        <f>+'[21]10M'!$AE$287/10^6</f>
        <v>47.393661219999984</v>
      </c>
      <c r="AC239" s="21">
        <f>+'[21]11M'!$AE$287/10^6</f>
        <v>51.985384529999983</v>
      </c>
      <c r="AD239" s="21">
        <f>+'[21]12M'!$AE$287/10^6</f>
        <v>54.19022159999998</v>
      </c>
    </row>
    <row r="240" spans="1:30" customFormat="1" x14ac:dyDescent="0.2">
      <c r="A240" s="10">
        <v>1029</v>
      </c>
      <c r="B240" s="10" t="s">
        <v>38</v>
      </c>
      <c r="C240" s="21">
        <f t="shared" si="36"/>
        <v>0.42445376000000024</v>
      </c>
      <c r="D240" s="21">
        <f t="shared" si="36"/>
        <v>0.35512566000000001</v>
      </c>
      <c r="E240" s="21">
        <f t="shared" si="36"/>
        <v>0.3638299599999999</v>
      </c>
      <c r="F240" s="21">
        <f t="shared" si="36"/>
        <v>0.49274485999999995</v>
      </c>
      <c r="G240" s="21">
        <f t="shared" si="36"/>
        <v>0.37653826000000024</v>
      </c>
      <c r="H240" s="21">
        <f t="shared" si="36"/>
        <v>0.29003935999999997</v>
      </c>
      <c r="I240" s="21">
        <f t="shared" si="36"/>
        <v>9.8872870000000113E-2</v>
      </c>
      <c r="J240" s="21">
        <f t="shared" si="36"/>
        <v>0.36060909000000008</v>
      </c>
      <c r="K240" s="21">
        <f t="shared" si="36"/>
        <v>0.3751810299999998</v>
      </c>
      <c r="L240" s="21">
        <f t="shared" si="36"/>
        <v>0.43969233000000008</v>
      </c>
      <c r="M240" s="21">
        <f t="shared" si="36"/>
        <v>0.30729735000000002</v>
      </c>
      <c r="N240" s="21">
        <f t="shared" si="36"/>
        <v>0.29561557000000005</v>
      </c>
      <c r="O240" s="331">
        <f t="shared" si="33"/>
        <v>4.1800001</v>
      </c>
      <c r="Q240" s="10">
        <v>1029</v>
      </c>
      <c r="R240" s="10" t="s">
        <v>38</v>
      </c>
      <c r="S240" s="21">
        <f t="shared" si="35"/>
        <v>0.42445376000000024</v>
      </c>
      <c r="T240" s="21">
        <f>+'[21]2M'!$AF$287/10^6</f>
        <v>0.77957941999999947</v>
      </c>
      <c r="U240" s="21">
        <f>+'[21]3M'!$AF$287/10^6</f>
        <v>1.1434093799999994</v>
      </c>
      <c r="V240" s="21">
        <f>+'[21]4M'!$AF$287/10^6</f>
        <v>1.6361542399999993</v>
      </c>
      <c r="W240" s="21">
        <f>+'[21]5M'!$AF$287/10^6</f>
        <v>2.0126925000000004</v>
      </c>
      <c r="X240" s="21">
        <f>+'[21]6M'!$AF$287/10^6</f>
        <v>2.3027318600000002</v>
      </c>
      <c r="Y240" s="21">
        <f>+'[21]7M'!$AF$287/10^6</f>
        <v>2.4016047300000012</v>
      </c>
      <c r="Z240" s="21">
        <f>+'[21]8M'!$AF$287/10^6</f>
        <v>2.7622138199999977</v>
      </c>
      <c r="AA240" s="21">
        <f>+'[21]9M'!$AF$287/10^6</f>
        <v>3.1373948499999997</v>
      </c>
      <c r="AB240" s="21">
        <f>+'[21]10M'!$AF$287/10^6</f>
        <v>3.5770871800000017</v>
      </c>
      <c r="AC240" s="21">
        <f>+'[21]11M'!$AF$287/10^6</f>
        <v>3.8843845299999993</v>
      </c>
      <c r="AD240" s="21">
        <f>+'[21]12M'!$AF$287/10^6</f>
        <v>4.1800001</v>
      </c>
    </row>
    <row r="241" spans="1:31" customFormat="1" x14ac:dyDescent="0.2">
      <c r="A241" s="15">
        <v>1030</v>
      </c>
      <c r="B241" s="15" t="s">
        <v>18</v>
      </c>
      <c r="C241" s="23">
        <f t="shared" si="36"/>
        <v>0.49903891999999972</v>
      </c>
      <c r="D241" s="23">
        <f t="shared" si="36"/>
        <v>0.60822564999999995</v>
      </c>
      <c r="E241" s="23">
        <f t="shared" si="36"/>
        <v>0.61522492999999989</v>
      </c>
      <c r="F241" s="23">
        <f t="shared" si="36"/>
        <v>0.67731995000000056</v>
      </c>
      <c r="G241" s="23">
        <f t="shared" si="36"/>
        <v>0.64942273999999978</v>
      </c>
      <c r="H241" s="23">
        <f t="shared" si="36"/>
        <v>0.10977563000000012</v>
      </c>
      <c r="I241" s="23">
        <f t="shared" si="36"/>
        <v>0.82433738000000012</v>
      </c>
      <c r="J241" s="23">
        <f t="shared" si="36"/>
        <v>0.45238158000000017</v>
      </c>
      <c r="K241" s="23">
        <f t="shared" si="36"/>
        <v>-8.704688000000016E-2</v>
      </c>
      <c r="L241" s="23">
        <f t="shared" si="36"/>
        <v>0.66031691999999997</v>
      </c>
      <c r="M241" s="23">
        <f t="shared" si="36"/>
        <v>0.64807258999999995</v>
      </c>
      <c r="N241" s="23">
        <f t="shared" si="36"/>
        <v>-0.20689090999999982</v>
      </c>
      <c r="O241" s="332">
        <f t="shared" si="33"/>
        <v>5.4501784999999998</v>
      </c>
      <c r="Q241" s="15">
        <v>1030</v>
      </c>
      <c r="R241" s="15" t="s">
        <v>18</v>
      </c>
      <c r="S241" s="23">
        <f t="shared" si="35"/>
        <v>0.49903891999999972</v>
      </c>
      <c r="T241" s="23">
        <f>+'[21]2M'!$AG$287/10^6</f>
        <v>1.1072645700000001</v>
      </c>
      <c r="U241" s="23">
        <f>+'[21]3M'!$AG$287/10^6</f>
        <v>1.7224894999999996</v>
      </c>
      <c r="V241" s="23">
        <f>+'[21]4M'!$AG$287/10^6</f>
        <v>2.3998094500000002</v>
      </c>
      <c r="W241" s="23">
        <f>+'[21]5M'!$AG$287/10^6</f>
        <v>3.0492321900000006</v>
      </c>
      <c r="X241" s="23">
        <f>+'[21]6M'!$AG$287/10^6</f>
        <v>3.1590078199999985</v>
      </c>
      <c r="Y241" s="23">
        <f>+'[21]7M'!$AG$287/10^6</f>
        <v>3.9833451999999983</v>
      </c>
      <c r="Z241" s="23">
        <f>+'[21]8M'!$AG$287/10^6</f>
        <v>4.4357267800000022</v>
      </c>
      <c r="AA241" s="23">
        <f>+'[21]9M'!$AG$287/10^6</f>
        <v>4.3486799000000005</v>
      </c>
      <c r="AB241" s="23">
        <f>+'[21]10M'!$AG$287/10^6</f>
        <v>5.0089968200000037</v>
      </c>
      <c r="AC241" s="23">
        <f>+'[21]11M'!$AG$287/10^6</f>
        <v>5.6570694099999965</v>
      </c>
      <c r="AD241" s="23">
        <f>+'[21]12M'!$AG$287/10^6</f>
        <v>5.4501785000000016</v>
      </c>
    </row>
    <row r="242" spans="1:31" customFormat="1" x14ac:dyDescent="0.2">
      <c r="A242" s="4">
        <v>10300</v>
      </c>
      <c r="B242" s="4" t="s">
        <v>176</v>
      </c>
      <c r="C242" s="18">
        <f t="shared" ref="C242:N242" si="37">SUM(C214:C241)</f>
        <v>103.79904094999999</v>
      </c>
      <c r="D242" s="18">
        <f t="shared" si="37"/>
        <v>99.461659999999995</v>
      </c>
      <c r="E242" s="18">
        <f t="shared" si="37"/>
        <v>97.654381850000007</v>
      </c>
      <c r="F242" s="18">
        <f t="shared" si="37"/>
        <v>111.25282967000001</v>
      </c>
      <c r="G242" s="18">
        <f t="shared" si="37"/>
        <v>106.53638488000003</v>
      </c>
      <c r="H242" s="18">
        <f t="shared" si="37"/>
        <v>81.679579000000004</v>
      </c>
      <c r="I242" s="18">
        <f t="shared" si="37"/>
        <v>110.52438408999997</v>
      </c>
      <c r="J242" s="18">
        <f t="shared" si="37"/>
        <v>97.469313049999968</v>
      </c>
      <c r="K242" s="18">
        <f t="shared" si="37"/>
        <v>92.835671569999988</v>
      </c>
      <c r="L242" s="18">
        <f t="shared" si="37"/>
        <v>102.04729623</v>
      </c>
      <c r="M242" s="18">
        <f t="shared" si="37"/>
        <v>101.02723092000002</v>
      </c>
      <c r="N242" s="18">
        <f t="shared" si="37"/>
        <v>79.500749439999993</v>
      </c>
      <c r="O242" s="18">
        <f>SUM(O214:O241)</f>
        <v>1183.7885216500001</v>
      </c>
      <c r="Q242" s="4">
        <v>10300</v>
      </c>
      <c r="R242" s="4" t="s">
        <v>176</v>
      </c>
      <c r="S242" s="18">
        <f>SUM(S214:S241)</f>
        <v>103.79904094999999</v>
      </c>
      <c r="T242" s="18">
        <f>SUM(T214:T241)</f>
        <v>203.26070095</v>
      </c>
      <c r="U242" s="18">
        <f t="shared" ref="U242:AD242" si="38">SUM(U214:U241)</f>
        <v>300.91508279999999</v>
      </c>
      <c r="V242" s="18">
        <f t="shared" si="38"/>
        <v>412.16791247000009</v>
      </c>
      <c r="W242" s="18">
        <f t="shared" si="38"/>
        <v>518.70429734999982</v>
      </c>
      <c r="X242" s="18">
        <f t="shared" si="38"/>
        <v>600.38387635000004</v>
      </c>
      <c r="Y242" s="18">
        <f t="shared" si="38"/>
        <v>710.90826044000005</v>
      </c>
      <c r="Z242" s="18">
        <f t="shared" si="38"/>
        <v>808.37757348999958</v>
      </c>
      <c r="AA242" s="18">
        <f t="shared" si="38"/>
        <v>901.21324505999974</v>
      </c>
      <c r="AB242" s="18">
        <f t="shared" si="38"/>
        <v>1003.26054129</v>
      </c>
      <c r="AC242" s="18">
        <f t="shared" si="38"/>
        <v>1104.2877722099997</v>
      </c>
      <c r="AD242" s="18">
        <f t="shared" si="38"/>
        <v>1183.7885216500001</v>
      </c>
    </row>
    <row r="243" spans="1:31" customFormat="1" x14ac:dyDescent="0.2">
      <c r="A243" s="32"/>
      <c r="B243" s="32"/>
      <c r="O243" s="32"/>
      <c r="Q243" s="32"/>
      <c r="R243" s="32"/>
      <c r="AE243" s="32"/>
    </row>
    <row r="244" spans="1:31" x14ac:dyDescent="0.2">
      <c r="A244" s="3" t="s">
        <v>73</v>
      </c>
      <c r="B244" s="3" t="s">
        <v>93</v>
      </c>
      <c r="C244" s="3" t="s">
        <v>74</v>
      </c>
      <c r="D244" s="3" t="s">
        <v>75</v>
      </c>
      <c r="E244" s="3" t="s">
        <v>76</v>
      </c>
      <c r="F244" s="3" t="s">
        <v>77</v>
      </c>
      <c r="G244" s="3" t="s">
        <v>78</v>
      </c>
      <c r="H244" s="3" t="s">
        <v>79</v>
      </c>
      <c r="I244" s="3" t="s">
        <v>80</v>
      </c>
      <c r="J244" s="3" t="s">
        <v>81</v>
      </c>
      <c r="K244" s="3" t="s">
        <v>82</v>
      </c>
      <c r="L244" s="3" t="s">
        <v>83</v>
      </c>
      <c r="M244" s="3" t="s">
        <v>84</v>
      </c>
      <c r="N244" s="3" t="s">
        <v>85</v>
      </c>
      <c r="O244" s="3" t="s">
        <v>176</v>
      </c>
      <c r="Q244" s="3" t="s">
        <v>144</v>
      </c>
      <c r="R244" s="3" t="s">
        <v>93</v>
      </c>
      <c r="S244" s="3" t="s">
        <v>0</v>
      </c>
      <c r="T244" s="3" t="s">
        <v>1</v>
      </c>
      <c r="U244" s="3" t="s">
        <v>2</v>
      </c>
      <c r="V244" s="3" t="s">
        <v>3</v>
      </c>
      <c r="W244" s="3" t="s">
        <v>4</v>
      </c>
      <c r="X244" s="3" t="s">
        <v>5</v>
      </c>
      <c r="Y244" s="3" t="s">
        <v>6</v>
      </c>
      <c r="Z244" s="3" t="s">
        <v>7</v>
      </c>
      <c r="AA244" s="3" t="s">
        <v>8</v>
      </c>
      <c r="AB244" s="3" t="s">
        <v>9</v>
      </c>
      <c r="AC244" s="3" t="s">
        <v>10</v>
      </c>
      <c r="AD244" s="3" t="s">
        <v>11</v>
      </c>
      <c r="AE244" s="3" t="s">
        <v>176</v>
      </c>
    </row>
    <row r="245" spans="1:31" x14ac:dyDescent="0.2">
      <c r="A245" s="7">
        <v>1004</v>
      </c>
      <c r="B245" s="10" t="s">
        <v>94</v>
      </c>
      <c r="C245" s="8">
        <f>+S245</f>
        <v>196</v>
      </c>
      <c r="D245" s="8">
        <f t="shared" ref="D245:N268" si="39">+C245+T245</f>
        <v>258</v>
      </c>
      <c r="E245" s="8">
        <f t="shared" si="39"/>
        <v>305</v>
      </c>
      <c r="F245" s="8">
        <f t="shared" si="39"/>
        <v>337</v>
      </c>
      <c r="G245" s="8">
        <f t="shared" si="39"/>
        <v>364</v>
      </c>
      <c r="H245" s="8">
        <f t="shared" si="39"/>
        <v>381</v>
      </c>
      <c r="I245" s="8">
        <f t="shared" si="39"/>
        <v>397</v>
      </c>
      <c r="J245" s="8">
        <f t="shared" si="39"/>
        <v>412</v>
      </c>
      <c r="K245" s="8">
        <f t="shared" si="39"/>
        <v>422</v>
      </c>
      <c r="L245" s="8">
        <f t="shared" si="39"/>
        <v>439</v>
      </c>
      <c r="M245" s="8">
        <f t="shared" si="39"/>
        <v>441</v>
      </c>
      <c r="N245" s="8">
        <f t="shared" si="39"/>
        <v>441</v>
      </c>
      <c r="O245" s="9"/>
      <c r="Q245" s="7">
        <v>1004</v>
      </c>
      <c r="R245" s="10" t="s">
        <v>94</v>
      </c>
      <c r="S245" s="8">
        <f>+'[20]11'!$E$12</f>
        <v>196</v>
      </c>
      <c r="T245" s="8">
        <f>+'[20]11'!$F$12</f>
        <v>62</v>
      </c>
      <c r="U245" s="8">
        <f>+'[20]11'!$G$12</f>
        <v>47</v>
      </c>
      <c r="V245" s="8">
        <f>+'[20]11'!$I$12</f>
        <v>32</v>
      </c>
      <c r="W245" s="8">
        <f>+'[20]11'!$J$12</f>
        <v>27</v>
      </c>
      <c r="X245" s="8">
        <f>+'[20]11'!$K$12</f>
        <v>17</v>
      </c>
      <c r="Y245" s="8">
        <f>+'[20]11'!$M$12</f>
        <v>16</v>
      </c>
      <c r="Z245" s="8">
        <f>+'[20]11'!$N$12</f>
        <v>15</v>
      </c>
      <c r="AA245" s="8">
        <f>+'[20]11'!$O$12</f>
        <v>10</v>
      </c>
      <c r="AB245" s="8">
        <f>+'[20]11'!$Q$12</f>
        <v>17</v>
      </c>
      <c r="AC245" s="8">
        <f>+'[20]11'!$R$12</f>
        <v>2</v>
      </c>
      <c r="AD245" s="8">
        <f>+'[20]11'!$S$12</f>
        <v>0</v>
      </c>
      <c r="AE245" s="9">
        <f>SUM(S245:AD245)</f>
        <v>441</v>
      </c>
    </row>
    <row r="246" spans="1:31" x14ac:dyDescent="0.2">
      <c r="A246" s="10">
        <v>1005</v>
      </c>
      <c r="B246" s="10" t="s">
        <v>13</v>
      </c>
      <c r="C246" s="11">
        <f t="shared" ref="C246:C271" si="40">+S246</f>
        <v>0</v>
      </c>
      <c r="D246" s="11">
        <f t="shared" si="39"/>
        <v>0</v>
      </c>
      <c r="E246" s="11">
        <f t="shared" si="39"/>
        <v>11</v>
      </c>
      <c r="F246" s="11">
        <f t="shared" si="39"/>
        <v>11</v>
      </c>
      <c r="G246" s="11">
        <f t="shared" si="39"/>
        <v>11</v>
      </c>
      <c r="H246" s="11">
        <f t="shared" si="39"/>
        <v>11</v>
      </c>
      <c r="I246" s="11">
        <f t="shared" si="39"/>
        <v>11</v>
      </c>
      <c r="J246" s="11">
        <f t="shared" si="39"/>
        <v>11</v>
      </c>
      <c r="K246" s="11">
        <f t="shared" si="39"/>
        <v>11</v>
      </c>
      <c r="L246" s="11">
        <f t="shared" si="39"/>
        <v>11</v>
      </c>
      <c r="M246" s="11">
        <f t="shared" si="39"/>
        <v>11</v>
      </c>
      <c r="N246" s="11">
        <f t="shared" si="39"/>
        <v>11</v>
      </c>
      <c r="O246" s="12"/>
      <c r="Q246" s="10">
        <v>1005</v>
      </c>
      <c r="R246" s="10" t="s">
        <v>13</v>
      </c>
      <c r="S246" s="11">
        <f>+'[20]12'!$E$12</f>
        <v>0</v>
      </c>
      <c r="T246" s="11">
        <f>+'[20]12'!$F$12</f>
        <v>0</v>
      </c>
      <c r="U246" s="11">
        <f>+'[20]12'!$G$12</f>
        <v>11</v>
      </c>
      <c r="V246" s="11">
        <f>+'[20]12'!$I$12</f>
        <v>0</v>
      </c>
      <c r="W246" s="11">
        <f>+'[20]12'!$J$12</f>
        <v>0</v>
      </c>
      <c r="X246" s="11">
        <f>+'[20]12'!$K$12</f>
        <v>0</v>
      </c>
      <c r="Y246" s="11">
        <f>+'[20]12'!$M$12</f>
        <v>0</v>
      </c>
      <c r="Z246" s="11">
        <f>+'[20]12'!$N$12</f>
        <v>0</v>
      </c>
      <c r="AA246" s="11">
        <f>+'[20]12'!$O$12</f>
        <v>0</v>
      </c>
      <c r="AB246" s="11">
        <f>+'[20]12'!$Q$12</f>
        <v>0</v>
      </c>
      <c r="AC246" s="11">
        <f>+'[20]12'!$R$12</f>
        <v>0</v>
      </c>
      <c r="AD246" s="11">
        <f>+'[20]12'!$S$12</f>
        <v>0</v>
      </c>
      <c r="AE246" s="12">
        <f t="shared" ref="AE246:AE271" si="41">SUM(S246:AD246)</f>
        <v>11</v>
      </c>
    </row>
    <row r="247" spans="1:31" x14ac:dyDescent="0.2">
      <c r="A247" s="10">
        <v>1006</v>
      </c>
      <c r="B247" s="10" t="s">
        <v>14</v>
      </c>
      <c r="C247" s="11">
        <f t="shared" si="40"/>
        <v>6</v>
      </c>
      <c r="D247" s="11">
        <f t="shared" si="39"/>
        <v>8</v>
      </c>
      <c r="E247" s="11">
        <f t="shared" si="39"/>
        <v>11</v>
      </c>
      <c r="F247" s="11">
        <f t="shared" si="39"/>
        <v>12</v>
      </c>
      <c r="G247" s="11">
        <f t="shared" si="39"/>
        <v>12</v>
      </c>
      <c r="H247" s="11">
        <f t="shared" si="39"/>
        <v>23</v>
      </c>
      <c r="I247" s="11">
        <f t="shared" si="39"/>
        <v>30</v>
      </c>
      <c r="J247" s="11">
        <f t="shared" si="39"/>
        <v>61</v>
      </c>
      <c r="K247" s="11">
        <f t="shared" si="39"/>
        <v>92</v>
      </c>
      <c r="L247" s="11">
        <f t="shared" si="39"/>
        <v>129</v>
      </c>
      <c r="M247" s="11">
        <f t="shared" si="39"/>
        <v>142</v>
      </c>
      <c r="N247" s="11">
        <f t="shared" si="39"/>
        <v>145</v>
      </c>
      <c r="O247" s="12"/>
      <c r="Q247" s="10">
        <v>1006</v>
      </c>
      <c r="R247" s="10" t="s">
        <v>14</v>
      </c>
      <c r="S247" s="11">
        <f>+'[20]13'!$E$12</f>
        <v>6</v>
      </c>
      <c r="T247" s="11">
        <f>+'[20]13'!$F$12</f>
        <v>2</v>
      </c>
      <c r="U247" s="11">
        <f>+'[20]13'!$G$12</f>
        <v>3</v>
      </c>
      <c r="V247" s="11">
        <f>+'[20]13'!$I$12</f>
        <v>1</v>
      </c>
      <c r="W247" s="11">
        <f>+'[20]13'!$J$12</f>
        <v>0</v>
      </c>
      <c r="X247" s="11">
        <f>+'[20]13'!$K$12</f>
        <v>11</v>
      </c>
      <c r="Y247" s="11">
        <f>+'[20]13'!$M$12</f>
        <v>7</v>
      </c>
      <c r="Z247" s="11">
        <f>+'[20]13'!$N$12</f>
        <v>31</v>
      </c>
      <c r="AA247" s="11">
        <f>+'[20]13'!$O$12</f>
        <v>31</v>
      </c>
      <c r="AB247" s="11">
        <f>+'[20]13'!$Q$12</f>
        <v>37</v>
      </c>
      <c r="AC247" s="11">
        <f>+'[20]13'!$R$12</f>
        <v>13</v>
      </c>
      <c r="AD247" s="11">
        <f>+'[20]13'!$S$12</f>
        <v>3</v>
      </c>
      <c r="AE247" s="12">
        <f t="shared" si="41"/>
        <v>145</v>
      </c>
    </row>
    <row r="248" spans="1:31" x14ac:dyDescent="0.2">
      <c r="A248" s="10">
        <v>1007</v>
      </c>
      <c r="B248" s="10" t="s">
        <v>15</v>
      </c>
      <c r="C248" s="11">
        <f t="shared" si="40"/>
        <v>0</v>
      </c>
      <c r="D248" s="11">
        <f t="shared" si="39"/>
        <v>1</v>
      </c>
      <c r="E248" s="11">
        <f t="shared" si="39"/>
        <v>2</v>
      </c>
      <c r="F248" s="11">
        <f t="shared" si="39"/>
        <v>2</v>
      </c>
      <c r="G248" s="11">
        <f t="shared" si="39"/>
        <v>2</v>
      </c>
      <c r="H248" s="11">
        <f t="shared" si="39"/>
        <v>2</v>
      </c>
      <c r="I248" s="11">
        <f t="shared" si="39"/>
        <v>3</v>
      </c>
      <c r="J248" s="11">
        <f t="shared" si="39"/>
        <v>3</v>
      </c>
      <c r="K248" s="11">
        <f t="shared" si="39"/>
        <v>3</v>
      </c>
      <c r="L248" s="11">
        <f t="shared" si="39"/>
        <v>3</v>
      </c>
      <c r="M248" s="11">
        <f t="shared" si="39"/>
        <v>3</v>
      </c>
      <c r="N248" s="11">
        <f t="shared" si="39"/>
        <v>3</v>
      </c>
      <c r="O248" s="12"/>
      <c r="Q248" s="10">
        <v>1007</v>
      </c>
      <c r="R248" s="10" t="s">
        <v>15</v>
      </c>
      <c r="S248" s="11">
        <f>+'[20]14'!$E$12</f>
        <v>0</v>
      </c>
      <c r="T248" s="11">
        <f>+'[20]14'!$F$12</f>
        <v>1</v>
      </c>
      <c r="U248" s="11">
        <f>+'[20]14'!$G$12</f>
        <v>1</v>
      </c>
      <c r="V248" s="11">
        <f>+'[20]14'!$I$12</f>
        <v>0</v>
      </c>
      <c r="W248" s="11">
        <f>+'[20]14'!$J$12</f>
        <v>0</v>
      </c>
      <c r="X248" s="11">
        <f>+'[20]14'!$K$12</f>
        <v>0</v>
      </c>
      <c r="Y248" s="11">
        <f>+'[20]14'!$M$12</f>
        <v>1</v>
      </c>
      <c r="Z248" s="11">
        <f>+'[20]14'!$N$12</f>
        <v>0</v>
      </c>
      <c r="AA248" s="11">
        <f>+'[20]14'!$O$12</f>
        <v>0</v>
      </c>
      <c r="AB248" s="11">
        <f>+'[20]14'!$Q$12</f>
        <v>0</v>
      </c>
      <c r="AC248" s="11">
        <f>+'[20]14'!$R$12</f>
        <v>0</v>
      </c>
      <c r="AD248" s="11">
        <f>+'[20]14'!$S$12</f>
        <v>0</v>
      </c>
      <c r="AE248" s="12">
        <f t="shared" si="41"/>
        <v>3</v>
      </c>
    </row>
    <row r="249" spans="1:31" x14ac:dyDescent="0.2">
      <c r="A249" s="10">
        <v>1008</v>
      </c>
      <c r="B249" s="10" t="s">
        <v>16</v>
      </c>
      <c r="C249" s="11">
        <f t="shared" si="40"/>
        <v>5</v>
      </c>
      <c r="D249" s="11">
        <f t="shared" si="39"/>
        <v>13</v>
      </c>
      <c r="E249" s="11">
        <f t="shared" si="39"/>
        <v>18</v>
      </c>
      <c r="F249" s="11">
        <f t="shared" si="39"/>
        <v>23</v>
      </c>
      <c r="G249" s="11">
        <f t="shared" si="39"/>
        <v>23</v>
      </c>
      <c r="H249" s="11">
        <f t="shared" si="39"/>
        <v>23</v>
      </c>
      <c r="I249" s="11">
        <f t="shared" si="39"/>
        <v>24</v>
      </c>
      <c r="J249" s="11">
        <f t="shared" si="39"/>
        <v>24</v>
      </c>
      <c r="K249" s="11">
        <f t="shared" si="39"/>
        <v>24</v>
      </c>
      <c r="L249" s="11">
        <f t="shared" si="39"/>
        <v>24</v>
      </c>
      <c r="M249" s="11">
        <f t="shared" si="39"/>
        <v>24</v>
      </c>
      <c r="N249" s="11">
        <f t="shared" si="39"/>
        <v>24</v>
      </c>
      <c r="O249" s="12"/>
      <c r="Q249" s="10">
        <v>1008</v>
      </c>
      <c r="R249" s="10" t="s">
        <v>16</v>
      </c>
      <c r="S249" s="11">
        <f>+'[20]15'!$E$12</f>
        <v>5</v>
      </c>
      <c r="T249" s="11">
        <f>+'[20]15'!$F$12</f>
        <v>8</v>
      </c>
      <c r="U249" s="11">
        <f>+'[20]15'!$G$12</f>
        <v>5</v>
      </c>
      <c r="V249" s="11">
        <f>+'[20]15'!$I$12</f>
        <v>5</v>
      </c>
      <c r="W249" s="11">
        <f>+'[20]15'!$J$12</f>
        <v>0</v>
      </c>
      <c r="X249" s="11">
        <f>+'[20]15'!$K$12</f>
        <v>0</v>
      </c>
      <c r="Y249" s="11">
        <f>+'[20]15'!$M$12</f>
        <v>1</v>
      </c>
      <c r="Z249" s="11">
        <f>+'[20]15'!$N$12</f>
        <v>0</v>
      </c>
      <c r="AA249" s="11">
        <f>+'[20]15'!$O$12</f>
        <v>0</v>
      </c>
      <c r="AB249" s="11">
        <f>+'[20]15'!$Q$12</f>
        <v>0</v>
      </c>
      <c r="AC249" s="11">
        <f>+'[20]15'!$R$12</f>
        <v>0</v>
      </c>
      <c r="AD249" s="11">
        <f>+'[20]15'!$S$12</f>
        <v>0</v>
      </c>
      <c r="AE249" s="12">
        <f t="shared" si="41"/>
        <v>24</v>
      </c>
    </row>
    <row r="250" spans="1:31" x14ac:dyDescent="0.2">
      <c r="A250" s="10">
        <v>1009</v>
      </c>
      <c r="B250" s="10" t="s">
        <v>17</v>
      </c>
      <c r="C250" s="11">
        <f t="shared" si="40"/>
        <v>1</v>
      </c>
      <c r="D250" s="11">
        <f t="shared" si="39"/>
        <v>1</v>
      </c>
      <c r="E250" s="11">
        <f t="shared" si="39"/>
        <v>4</v>
      </c>
      <c r="F250" s="11">
        <f t="shared" si="39"/>
        <v>4</v>
      </c>
      <c r="G250" s="11">
        <f t="shared" si="39"/>
        <v>4</v>
      </c>
      <c r="H250" s="11">
        <f t="shared" si="39"/>
        <v>4</v>
      </c>
      <c r="I250" s="11">
        <f t="shared" si="39"/>
        <v>4</v>
      </c>
      <c r="J250" s="11">
        <f t="shared" si="39"/>
        <v>4</v>
      </c>
      <c r="K250" s="11">
        <f t="shared" si="39"/>
        <v>4</v>
      </c>
      <c r="L250" s="11">
        <f t="shared" si="39"/>
        <v>4</v>
      </c>
      <c r="M250" s="11">
        <f t="shared" si="39"/>
        <v>4</v>
      </c>
      <c r="N250" s="11">
        <f t="shared" si="39"/>
        <v>4</v>
      </c>
      <c r="O250" s="12"/>
      <c r="Q250" s="10">
        <v>1009</v>
      </c>
      <c r="R250" s="10" t="s">
        <v>17</v>
      </c>
      <c r="S250" s="11">
        <f>+'[20]16'!$E$12</f>
        <v>1</v>
      </c>
      <c r="T250" s="11">
        <f>+'[20]16'!$F$12</f>
        <v>0</v>
      </c>
      <c r="U250" s="11">
        <f>+'[20]16'!$G$12</f>
        <v>3</v>
      </c>
      <c r="V250" s="11">
        <f>+'[20]16'!$I$12</f>
        <v>0</v>
      </c>
      <c r="W250" s="11">
        <f>+'[20]16'!$J$12</f>
        <v>0</v>
      </c>
      <c r="X250" s="11">
        <f>+'[20]16'!$K$12</f>
        <v>0</v>
      </c>
      <c r="Y250" s="11">
        <f>+'[20]16'!$M$12</f>
        <v>0</v>
      </c>
      <c r="Z250" s="11">
        <f>+'[20]16'!$N$12</f>
        <v>0</v>
      </c>
      <c r="AA250" s="11">
        <f>+'[20]16'!$O$12</f>
        <v>0</v>
      </c>
      <c r="AB250" s="11">
        <f>+'[20]16'!$Q$12</f>
        <v>0</v>
      </c>
      <c r="AC250" s="11">
        <f>+'[20]16'!$R$12</f>
        <v>0</v>
      </c>
      <c r="AD250" s="11">
        <f>+'[20]16'!$S$12</f>
        <v>0</v>
      </c>
      <c r="AE250" s="12">
        <f t="shared" si="41"/>
        <v>4</v>
      </c>
    </row>
    <row r="251" spans="1:31" x14ac:dyDescent="0.2">
      <c r="A251" s="10">
        <v>1010</v>
      </c>
      <c r="B251" s="10" t="s">
        <v>19</v>
      </c>
      <c r="C251" s="11">
        <f t="shared" si="40"/>
        <v>0</v>
      </c>
      <c r="D251" s="11">
        <f t="shared" si="39"/>
        <v>0</v>
      </c>
      <c r="E251" s="11">
        <f t="shared" si="39"/>
        <v>0</v>
      </c>
      <c r="F251" s="11">
        <f t="shared" si="39"/>
        <v>0</v>
      </c>
      <c r="G251" s="11">
        <f t="shared" si="39"/>
        <v>0</v>
      </c>
      <c r="H251" s="11">
        <f t="shared" si="39"/>
        <v>0</v>
      </c>
      <c r="I251" s="11">
        <f t="shared" si="39"/>
        <v>0</v>
      </c>
      <c r="J251" s="11">
        <f t="shared" si="39"/>
        <v>0</v>
      </c>
      <c r="K251" s="11">
        <f t="shared" si="39"/>
        <v>0</v>
      </c>
      <c r="L251" s="11">
        <f t="shared" si="39"/>
        <v>0</v>
      </c>
      <c r="M251" s="11">
        <f t="shared" si="39"/>
        <v>0</v>
      </c>
      <c r="N251" s="11">
        <f t="shared" si="39"/>
        <v>0</v>
      </c>
      <c r="O251" s="12"/>
      <c r="Q251" s="10">
        <v>1010</v>
      </c>
      <c r="R251" s="10" t="s">
        <v>19</v>
      </c>
      <c r="S251" s="11">
        <f>+'[20]18'!$E$12</f>
        <v>0</v>
      </c>
      <c r="T251" s="11">
        <f>+'[20]18'!$F$12</f>
        <v>0</v>
      </c>
      <c r="U251" s="11">
        <f>+'[20]18'!$G$12</f>
        <v>0</v>
      </c>
      <c r="V251" s="11">
        <f>+'[20]18'!$I$12</f>
        <v>0</v>
      </c>
      <c r="W251" s="11">
        <f>+'[20]18'!$J$12</f>
        <v>0</v>
      </c>
      <c r="X251" s="11">
        <f>+'[20]18'!$K$12</f>
        <v>0</v>
      </c>
      <c r="Y251" s="11">
        <f>+'[20]18'!$M$12</f>
        <v>0</v>
      </c>
      <c r="Z251" s="11">
        <f>+'[20]18'!$N$12</f>
        <v>0</v>
      </c>
      <c r="AA251" s="11">
        <f>+'[20]18'!$O$12</f>
        <v>0</v>
      </c>
      <c r="AB251" s="11">
        <f>+'[20]18'!$Q$12</f>
        <v>0</v>
      </c>
      <c r="AC251" s="11">
        <f>+'[20]18'!$R$12</f>
        <v>0</v>
      </c>
      <c r="AD251" s="11">
        <f>+'[20]18'!$S$12</f>
        <v>0</v>
      </c>
      <c r="AE251" s="12">
        <f t="shared" si="41"/>
        <v>0</v>
      </c>
    </row>
    <row r="252" spans="1:31" x14ac:dyDescent="0.2">
      <c r="A252" s="10">
        <v>1011</v>
      </c>
      <c r="B252" s="10" t="s">
        <v>20</v>
      </c>
      <c r="C252" s="11">
        <f t="shared" si="40"/>
        <v>0</v>
      </c>
      <c r="D252" s="11">
        <f t="shared" si="39"/>
        <v>0</v>
      </c>
      <c r="E252" s="11">
        <f t="shared" si="39"/>
        <v>0</v>
      </c>
      <c r="F252" s="11">
        <f t="shared" si="39"/>
        <v>0</v>
      </c>
      <c r="G252" s="11">
        <f t="shared" si="39"/>
        <v>0</v>
      </c>
      <c r="H252" s="11">
        <f t="shared" si="39"/>
        <v>0</v>
      </c>
      <c r="I252" s="11">
        <f t="shared" si="39"/>
        <v>0</v>
      </c>
      <c r="J252" s="11">
        <f t="shared" si="39"/>
        <v>0</v>
      </c>
      <c r="K252" s="11">
        <f t="shared" si="39"/>
        <v>0</v>
      </c>
      <c r="L252" s="11">
        <f t="shared" si="39"/>
        <v>0</v>
      </c>
      <c r="M252" s="11">
        <f t="shared" si="39"/>
        <v>0</v>
      </c>
      <c r="N252" s="11">
        <f t="shared" si="39"/>
        <v>0</v>
      </c>
      <c r="O252" s="12"/>
      <c r="Q252" s="10">
        <v>1011</v>
      </c>
      <c r="R252" s="10" t="s">
        <v>20</v>
      </c>
      <c r="S252" s="11">
        <f>+'[20]19'!$E$12</f>
        <v>0</v>
      </c>
      <c r="T252" s="11">
        <f>+'[20]19'!$F$12</f>
        <v>0</v>
      </c>
      <c r="U252" s="11">
        <f>+'[20]19'!$G$12</f>
        <v>0</v>
      </c>
      <c r="V252" s="11">
        <f>+'[20]19'!$I$12</f>
        <v>0</v>
      </c>
      <c r="W252" s="11">
        <f>+'[20]19'!$J$12</f>
        <v>0</v>
      </c>
      <c r="X252" s="11">
        <f>+'[20]19'!$K$12</f>
        <v>0</v>
      </c>
      <c r="Y252" s="11">
        <f>+'[20]19'!$M$12</f>
        <v>0</v>
      </c>
      <c r="Z252" s="11">
        <f>+'[20]19'!$N$12</f>
        <v>0</v>
      </c>
      <c r="AA252" s="11">
        <f>+'[20]19'!$O$12</f>
        <v>0</v>
      </c>
      <c r="AB252" s="11">
        <f>+'[20]19'!$Q$12</f>
        <v>0</v>
      </c>
      <c r="AC252" s="11">
        <f>+'[20]19'!$R$12</f>
        <v>0</v>
      </c>
      <c r="AD252" s="11">
        <f>+'[20]19'!$S$12</f>
        <v>0</v>
      </c>
      <c r="AE252" s="12">
        <f t="shared" si="41"/>
        <v>0</v>
      </c>
    </row>
    <row r="253" spans="1:31" x14ac:dyDescent="0.2">
      <c r="A253" s="10">
        <v>1012</v>
      </c>
      <c r="B253" s="10" t="s">
        <v>21</v>
      </c>
      <c r="C253" s="11">
        <f t="shared" si="40"/>
        <v>20</v>
      </c>
      <c r="D253" s="11">
        <f t="shared" si="39"/>
        <v>57</v>
      </c>
      <c r="E253" s="11">
        <f t="shared" si="39"/>
        <v>89</v>
      </c>
      <c r="F253" s="11">
        <f t="shared" si="39"/>
        <v>113</v>
      </c>
      <c r="G253" s="11">
        <f t="shared" si="39"/>
        <v>191</v>
      </c>
      <c r="H253" s="11">
        <f t="shared" si="39"/>
        <v>213</v>
      </c>
      <c r="I253" s="11">
        <f t="shared" si="39"/>
        <v>234</v>
      </c>
      <c r="J253" s="11">
        <f t="shared" si="39"/>
        <v>248</v>
      </c>
      <c r="K253" s="11">
        <f t="shared" si="39"/>
        <v>250</v>
      </c>
      <c r="L253" s="11">
        <f t="shared" si="39"/>
        <v>250</v>
      </c>
      <c r="M253" s="11">
        <f t="shared" si="39"/>
        <v>250</v>
      </c>
      <c r="N253" s="11">
        <f t="shared" si="39"/>
        <v>250</v>
      </c>
      <c r="O253" s="12"/>
      <c r="Q253" s="10">
        <v>1012</v>
      </c>
      <c r="R253" s="10" t="s">
        <v>21</v>
      </c>
      <c r="S253" s="11">
        <f>+'[20]20'!$E$12</f>
        <v>20</v>
      </c>
      <c r="T253" s="11">
        <f>+'[20]20'!$F$12</f>
        <v>37</v>
      </c>
      <c r="U253" s="11">
        <f>+'[20]20'!$G$12</f>
        <v>32</v>
      </c>
      <c r="V253" s="11">
        <f>+'[20]20'!$I$12</f>
        <v>24</v>
      </c>
      <c r="W253" s="11">
        <f>+'[20]20'!$J$12</f>
        <v>78</v>
      </c>
      <c r="X253" s="11">
        <f>+'[20]20'!$K$12</f>
        <v>22</v>
      </c>
      <c r="Y253" s="11">
        <f>+'[20]20'!$M$12</f>
        <v>21</v>
      </c>
      <c r="Z253" s="11">
        <f>+'[20]20'!$N$12</f>
        <v>14</v>
      </c>
      <c r="AA253" s="11">
        <f>+'[20]20'!$O$12</f>
        <v>2</v>
      </c>
      <c r="AB253" s="11">
        <f>+'[20]20'!$Q$12</f>
        <v>0</v>
      </c>
      <c r="AC253" s="11">
        <f>+'[20]20'!$R$12</f>
        <v>0</v>
      </c>
      <c r="AD253" s="11">
        <f>+'[20]20'!$S$12</f>
        <v>0</v>
      </c>
      <c r="AE253" s="12">
        <f t="shared" si="41"/>
        <v>250</v>
      </c>
    </row>
    <row r="254" spans="1:31" x14ac:dyDescent="0.2">
      <c r="A254" s="10">
        <v>1013</v>
      </c>
      <c r="B254" s="10" t="s">
        <v>22</v>
      </c>
      <c r="C254" s="11">
        <f t="shared" si="40"/>
        <v>0</v>
      </c>
      <c r="D254" s="11">
        <f t="shared" si="39"/>
        <v>0</v>
      </c>
      <c r="E254" s="11">
        <f t="shared" si="39"/>
        <v>0</v>
      </c>
      <c r="F254" s="11">
        <f t="shared" si="39"/>
        <v>0</v>
      </c>
      <c r="G254" s="11">
        <f t="shared" si="39"/>
        <v>0</v>
      </c>
      <c r="H254" s="11">
        <f t="shared" si="39"/>
        <v>0</v>
      </c>
      <c r="I254" s="11">
        <f t="shared" si="39"/>
        <v>0</v>
      </c>
      <c r="J254" s="11">
        <f t="shared" si="39"/>
        <v>0</v>
      </c>
      <c r="K254" s="11">
        <f t="shared" si="39"/>
        <v>0</v>
      </c>
      <c r="L254" s="11">
        <f t="shared" si="39"/>
        <v>0</v>
      </c>
      <c r="M254" s="11">
        <f t="shared" si="39"/>
        <v>0</v>
      </c>
      <c r="N254" s="11">
        <f t="shared" si="39"/>
        <v>0</v>
      </c>
      <c r="O254" s="12"/>
      <c r="Q254" s="10">
        <v>1013</v>
      </c>
      <c r="R254" s="10" t="s">
        <v>22</v>
      </c>
      <c r="S254" s="11">
        <f>+'[20]21'!$E$12</f>
        <v>0</v>
      </c>
      <c r="T254" s="11">
        <f>+'[20]21'!$F$12</f>
        <v>0</v>
      </c>
      <c r="U254" s="11">
        <f>+'[20]21'!$G$12</f>
        <v>0</v>
      </c>
      <c r="V254" s="11">
        <f>+'[20]21'!$I$12</f>
        <v>0</v>
      </c>
      <c r="W254" s="11">
        <f>+'[20]21'!$J$12</f>
        <v>0</v>
      </c>
      <c r="X254" s="11">
        <f>+'[20]21'!$K$12</f>
        <v>0</v>
      </c>
      <c r="Y254" s="11">
        <f>+'[20]21'!$M$12</f>
        <v>0</v>
      </c>
      <c r="Z254" s="11">
        <f>+'[20]21'!$N$12</f>
        <v>0</v>
      </c>
      <c r="AA254" s="11">
        <f>+'[20]21'!$O$12</f>
        <v>0</v>
      </c>
      <c r="AB254" s="11">
        <f>+'[20]21'!$Q$12</f>
        <v>0</v>
      </c>
      <c r="AC254" s="11">
        <f>+'[20]21'!$R$12</f>
        <v>0</v>
      </c>
      <c r="AD254" s="11">
        <f>+'[20]21'!$S$12</f>
        <v>0</v>
      </c>
      <c r="AE254" s="12">
        <f t="shared" si="41"/>
        <v>0</v>
      </c>
    </row>
    <row r="255" spans="1:31" x14ac:dyDescent="0.2">
      <c r="A255" s="10">
        <v>1014</v>
      </c>
      <c r="B255" s="10" t="s">
        <v>23</v>
      </c>
      <c r="C255" s="11">
        <f t="shared" si="40"/>
        <v>26</v>
      </c>
      <c r="D255" s="11">
        <f t="shared" si="39"/>
        <v>26</v>
      </c>
      <c r="E255" s="11">
        <f t="shared" si="39"/>
        <v>35</v>
      </c>
      <c r="F255" s="11">
        <f t="shared" si="39"/>
        <v>44</v>
      </c>
      <c r="G255" s="11">
        <f t="shared" si="39"/>
        <v>51</v>
      </c>
      <c r="H255" s="11">
        <f t="shared" si="39"/>
        <v>66</v>
      </c>
      <c r="I255" s="11">
        <f t="shared" si="39"/>
        <v>70</v>
      </c>
      <c r="J255" s="11">
        <f t="shared" si="39"/>
        <v>74</v>
      </c>
      <c r="K255" s="11">
        <f t="shared" si="39"/>
        <v>84</v>
      </c>
      <c r="L255" s="11">
        <f t="shared" si="39"/>
        <v>95</v>
      </c>
      <c r="M255" s="11">
        <f t="shared" si="39"/>
        <v>104</v>
      </c>
      <c r="N255" s="11">
        <f t="shared" si="39"/>
        <v>104</v>
      </c>
      <c r="O255" s="12"/>
      <c r="Q255" s="10">
        <v>1014</v>
      </c>
      <c r="R255" s="10" t="s">
        <v>23</v>
      </c>
      <c r="S255" s="11">
        <f>+'[20]22'!$E$12</f>
        <v>26</v>
      </c>
      <c r="T255" s="11">
        <f>+'[20]22'!$F$12</f>
        <v>0</v>
      </c>
      <c r="U255" s="11">
        <f>+'[20]22'!$G$12</f>
        <v>9</v>
      </c>
      <c r="V255" s="11">
        <f>+'[20]22'!$I$12</f>
        <v>9</v>
      </c>
      <c r="W255" s="11">
        <f>+'[20]22'!$J$12</f>
        <v>7</v>
      </c>
      <c r="X255" s="11">
        <f>+'[20]22'!$K$12</f>
        <v>15</v>
      </c>
      <c r="Y255" s="11">
        <f>+'[20]22'!$M$12</f>
        <v>4</v>
      </c>
      <c r="Z255" s="11">
        <f>+'[20]22'!$N$12</f>
        <v>4</v>
      </c>
      <c r="AA255" s="11">
        <f>+'[20]22'!$O$12</f>
        <v>10</v>
      </c>
      <c r="AB255" s="11">
        <f>+'[20]22'!$Q$12</f>
        <v>11</v>
      </c>
      <c r="AC255" s="11">
        <f>+'[20]22'!$R$12</f>
        <v>9</v>
      </c>
      <c r="AD255" s="11">
        <f>+'[20]22'!$S$12</f>
        <v>0</v>
      </c>
      <c r="AE255" s="12">
        <f t="shared" si="41"/>
        <v>104</v>
      </c>
    </row>
    <row r="256" spans="1:31" x14ac:dyDescent="0.2">
      <c r="A256" s="10">
        <v>1015</v>
      </c>
      <c r="B256" s="10" t="s">
        <v>24</v>
      </c>
      <c r="C256" s="11">
        <f t="shared" si="40"/>
        <v>3</v>
      </c>
      <c r="D256" s="11">
        <f t="shared" si="39"/>
        <v>3</v>
      </c>
      <c r="E256" s="11">
        <f t="shared" si="39"/>
        <v>8</v>
      </c>
      <c r="F256" s="11">
        <f t="shared" si="39"/>
        <v>15</v>
      </c>
      <c r="G256" s="11">
        <f t="shared" si="39"/>
        <v>18</v>
      </c>
      <c r="H256" s="11">
        <f t="shared" si="39"/>
        <v>19</v>
      </c>
      <c r="I256" s="11">
        <f t="shared" si="39"/>
        <v>22</v>
      </c>
      <c r="J256" s="11">
        <f t="shared" si="39"/>
        <v>26</v>
      </c>
      <c r="K256" s="11">
        <f t="shared" si="39"/>
        <v>30</v>
      </c>
      <c r="L256" s="11">
        <f t="shared" si="39"/>
        <v>31</v>
      </c>
      <c r="M256" s="11">
        <f t="shared" si="39"/>
        <v>32</v>
      </c>
      <c r="N256" s="11">
        <f t="shared" si="39"/>
        <v>32</v>
      </c>
      <c r="O256" s="12"/>
      <c r="Q256" s="10">
        <v>1015</v>
      </c>
      <c r="R256" s="10" t="s">
        <v>24</v>
      </c>
      <c r="S256" s="11">
        <f>+'[20]23'!$E$12</f>
        <v>3</v>
      </c>
      <c r="T256" s="11">
        <f>+'[20]23'!$F$12</f>
        <v>0</v>
      </c>
      <c r="U256" s="11">
        <f>+'[20]23'!$G$12</f>
        <v>5</v>
      </c>
      <c r="V256" s="11">
        <f>+'[20]23'!$I$12</f>
        <v>7</v>
      </c>
      <c r="W256" s="11">
        <f>+'[20]23'!$J$12</f>
        <v>3</v>
      </c>
      <c r="X256" s="11">
        <f>+'[20]23'!$K$12</f>
        <v>1</v>
      </c>
      <c r="Y256" s="11">
        <f>+'[20]23'!$M$12</f>
        <v>3</v>
      </c>
      <c r="Z256" s="11">
        <f>+'[20]23'!$N$12</f>
        <v>4</v>
      </c>
      <c r="AA256" s="11">
        <f>+'[20]23'!$O$12</f>
        <v>4</v>
      </c>
      <c r="AB256" s="11">
        <f>+'[20]23'!$Q$12</f>
        <v>1</v>
      </c>
      <c r="AC256" s="11">
        <f>+'[20]23'!$R$12</f>
        <v>1</v>
      </c>
      <c r="AD256" s="11">
        <f>+'[20]23'!$S$12</f>
        <v>0</v>
      </c>
      <c r="AE256" s="12">
        <f t="shared" si="41"/>
        <v>32</v>
      </c>
    </row>
    <row r="257" spans="1:31" x14ac:dyDescent="0.2">
      <c r="A257" s="10">
        <v>1016</v>
      </c>
      <c r="B257" s="10" t="s">
        <v>25</v>
      </c>
      <c r="C257" s="11">
        <f t="shared" si="40"/>
        <v>0</v>
      </c>
      <c r="D257" s="11">
        <f t="shared" si="39"/>
        <v>0</v>
      </c>
      <c r="E257" s="11">
        <f t="shared" si="39"/>
        <v>0</v>
      </c>
      <c r="F257" s="11">
        <f t="shared" si="39"/>
        <v>0</v>
      </c>
      <c r="G257" s="11">
        <f t="shared" si="39"/>
        <v>0</v>
      </c>
      <c r="H257" s="11">
        <f t="shared" si="39"/>
        <v>0</v>
      </c>
      <c r="I257" s="11">
        <f t="shared" si="39"/>
        <v>0</v>
      </c>
      <c r="J257" s="11">
        <f t="shared" si="39"/>
        <v>0</v>
      </c>
      <c r="K257" s="11">
        <f t="shared" si="39"/>
        <v>0</v>
      </c>
      <c r="L257" s="11">
        <f t="shared" si="39"/>
        <v>0</v>
      </c>
      <c r="M257" s="11">
        <f t="shared" si="39"/>
        <v>0</v>
      </c>
      <c r="N257" s="11">
        <f t="shared" si="39"/>
        <v>0</v>
      </c>
      <c r="O257" s="12"/>
      <c r="Q257" s="10">
        <v>1016</v>
      </c>
      <c r="R257" s="10" t="s">
        <v>25</v>
      </c>
      <c r="S257" s="11">
        <f>+'[20]24'!$E$12</f>
        <v>0</v>
      </c>
      <c r="T257" s="11">
        <f>+'[20]24'!$F$12</f>
        <v>0</v>
      </c>
      <c r="U257" s="11">
        <f>+'[20]24'!$G$12</f>
        <v>0</v>
      </c>
      <c r="V257" s="11">
        <f>+'[20]24'!$I$12</f>
        <v>0</v>
      </c>
      <c r="W257" s="11">
        <f>+'[20]24'!$J$12</f>
        <v>0</v>
      </c>
      <c r="X257" s="11">
        <f>+'[20]24'!$K$12</f>
        <v>0</v>
      </c>
      <c r="Y257" s="11">
        <f>+'[20]24'!$M$12</f>
        <v>0</v>
      </c>
      <c r="Z257" s="11">
        <f>+'[20]24'!$N$12</f>
        <v>0</v>
      </c>
      <c r="AA257" s="11">
        <f>+'[20]24'!$O$12</f>
        <v>0</v>
      </c>
      <c r="AB257" s="11">
        <f>+'[20]24'!$Q$12</f>
        <v>0</v>
      </c>
      <c r="AC257" s="11">
        <f>+'[20]24'!$R$12</f>
        <v>0</v>
      </c>
      <c r="AD257" s="11">
        <f>+'[20]24'!$S$12</f>
        <v>0</v>
      </c>
      <c r="AE257" s="12">
        <f t="shared" si="41"/>
        <v>0</v>
      </c>
    </row>
    <row r="258" spans="1:31" x14ac:dyDescent="0.2">
      <c r="A258" s="10">
        <v>1017</v>
      </c>
      <c r="B258" s="10" t="s">
        <v>26</v>
      </c>
      <c r="C258" s="11">
        <f t="shared" si="40"/>
        <v>0</v>
      </c>
      <c r="D258" s="11">
        <f t="shared" si="39"/>
        <v>1</v>
      </c>
      <c r="E258" s="11">
        <f t="shared" si="39"/>
        <v>3</v>
      </c>
      <c r="F258" s="11">
        <f t="shared" si="39"/>
        <v>3</v>
      </c>
      <c r="G258" s="11">
        <f t="shared" si="39"/>
        <v>3</v>
      </c>
      <c r="H258" s="11">
        <f t="shared" si="39"/>
        <v>3</v>
      </c>
      <c r="I258" s="11">
        <f t="shared" si="39"/>
        <v>4</v>
      </c>
      <c r="J258" s="11">
        <f t="shared" si="39"/>
        <v>4</v>
      </c>
      <c r="K258" s="11">
        <f t="shared" si="39"/>
        <v>4</v>
      </c>
      <c r="L258" s="11">
        <f t="shared" si="39"/>
        <v>5</v>
      </c>
      <c r="M258" s="11">
        <f t="shared" si="39"/>
        <v>5</v>
      </c>
      <c r="N258" s="11">
        <f t="shared" si="39"/>
        <v>8</v>
      </c>
      <c r="O258" s="12"/>
      <c r="Q258" s="10">
        <v>1017</v>
      </c>
      <c r="R258" s="10" t="s">
        <v>26</v>
      </c>
      <c r="S258" s="11">
        <f>+'[20]25'!$E$12</f>
        <v>0</v>
      </c>
      <c r="T258" s="11">
        <f>+'[20]25'!$F$12</f>
        <v>1</v>
      </c>
      <c r="U258" s="11">
        <f>+'[20]25'!$G$12</f>
        <v>2</v>
      </c>
      <c r="V258" s="11">
        <f>+'[20]25'!$I$12</f>
        <v>0</v>
      </c>
      <c r="W258" s="11">
        <f>+'[20]25'!$J$12</f>
        <v>0</v>
      </c>
      <c r="X258" s="11">
        <f>+'[20]25'!$K$12</f>
        <v>0</v>
      </c>
      <c r="Y258" s="11">
        <f>+'[20]25'!$M$12</f>
        <v>1</v>
      </c>
      <c r="Z258" s="11">
        <f>+'[20]25'!$N$12</f>
        <v>0</v>
      </c>
      <c r="AA258" s="11">
        <f>+'[20]25'!$O$12</f>
        <v>0</v>
      </c>
      <c r="AB258" s="11">
        <f>+'[20]25'!$Q$12</f>
        <v>1</v>
      </c>
      <c r="AC258" s="11">
        <f>+'[20]25'!$R$12</f>
        <v>0</v>
      </c>
      <c r="AD258" s="11">
        <f>+'[20]25'!$S$12</f>
        <v>3</v>
      </c>
      <c r="AE258" s="12">
        <f t="shared" si="41"/>
        <v>8</v>
      </c>
    </row>
    <row r="259" spans="1:31" x14ac:dyDescent="0.2">
      <c r="A259" s="10">
        <v>1018</v>
      </c>
      <c r="B259" s="10" t="s">
        <v>27</v>
      </c>
      <c r="C259" s="11">
        <f t="shared" si="40"/>
        <v>1</v>
      </c>
      <c r="D259" s="11">
        <f t="shared" si="39"/>
        <v>1</v>
      </c>
      <c r="E259" s="11">
        <f t="shared" si="39"/>
        <v>1</v>
      </c>
      <c r="F259" s="11">
        <f t="shared" si="39"/>
        <v>1</v>
      </c>
      <c r="G259" s="11">
        <f t="shared" si="39"/>
        <v>1</v>
      </c>
      <c r="H259" s="11">
        <f t="shared" si="39"/>
        <v>2</v>
      </c>
      <c r="I259" s="11">
        <f t="shared" si="39"/>
        <v>2</v>
      </c>
      <c r="J259" s="11">
        <f t="shared" si="39"/>
        <v>2</v>
      </c>
      <c r="K259" s="11">
        <f t="shared" si="39"/>
        <v>2</v>
      </c>
      <c r="L259" s="11">
        <f t="shared" si="39"/>
        <v>2</v>
      </c>
      <c r="M259" s="11">
        <f t="shared" si="39"/>
        <v>2</v>
      </c>
      <c r="N259" s="11">
        <f t="shared" si="39"/>
        <v>2</v>
      </c>
      <c r="O259" s="12"/>
      <c r="Q259" s="10">
        <v>1018</v>
      </c>
      <c r="R259" s="10" t="s">
        <v>27</v>
      </c>
      <c r="S259" s="11">
        <f>+'[20]26'!$E$12</f>
        <v>1</v>
      </c>
      <c r="T259" s="11">
        <f>+'[20]26'!$F$12</f>
        <v>0</v>
      </c>
      <c r="U259" s="11">
        <f>+'[20]26'!$G$12</f>
        <v>0</v>
      </c>
      <c r="V259" s="11">
        <f>+'[20]26'!$I$12</f>
        <v>0</v>
      </c>
      <c r="W259" s="11">
        <f>+'[20]26'!$J$12</f>
        <v>0</v>
      </c>
      <c r="X259" s="11">
        <f>+'[20]26'!$K$12</f>
        <v>1</v>
      </c>
      <c r="Y259" s="11">
        <f>+'[20]26'!$M$12</f>
        <v>0</v>
      </c>
      <c r="Z259" s="11">
        <f>+'[20]26'!$N$12</f>
        <v>0</v>
      </c>
      <c r="AA259" s="11">
        <f>+'[20]26'!$O$12</f>
        <v>0</v>
      </c>
      <c r="AB259" s="11">
        <f>+'[20]26'!$Q$12</f>
        <v>0</v>
      </c>
      <c r="AC259" s="11">
        <f>+'[20]26'!$R$12</f>
        <v>0</v>
      </c>
      <c r="AD259" s="11">
        <f>+'[20]26'!$S$12</f>
        <v>0</v>
      </c>
      <c r="AE259" s="12">
        <f t="shared" si="41"/>
        <v>2</v>
      </c>
    </row>
    <row r="260" spans="1:31" x14ac:dyDescent="0.2">
      <c r="A260" s="10">
        <v>1019</v>
      </c>
      <c r="B260" s="10" t="s">
        <v>28</v>
      </c>
      <c r="C260" s="11">
        <f t="shared" si="40"/>
        <v>0</v>
      </c>
      <c r="D260" s="11">
        <f t="shared" si="39"/>
        <v>0</v>
      </c>
      <c r="E260" s="11">
        <f t="shared" si="39"/>
        <v>0</v>
      </c>
      <c r="F260" s="11">
        <f t="shared" si="39"/>
        <v>0</v>
      </c>
      <c r="G260" s="11">
        <f t="shared" si="39"/>
        <v>0</v>
      </c>
      <c r="H260" s="11">
        <f t="shared" si="39"/>
        <v>0</v>
      </c>
      <c r="I260" s="11">
        <f t="shared" si="39"/>
        <v>0</v>
      </c>
      <c r="J260" s="11">
        <f t="shared" si="39"/>
        <v>0</v>
      </c>
      <c r="K260" s="11">
        <f t="shared" si="39"/>
        <v>0</v>
      </c>
      <c r="L260" s="11">
        <f t="shared" si="39"/>
        <v>0</v>
      </c>
      <c r="M260" s="11">
        <f t="shared" si="39"/>
        <v>0</v>
      </c>
      <c r="N260" s="11">
        <f t="shared" si="39"/>
        <v>0</v>
      </c>
      <c r="O260" s="12"/>
      <c r="Q260" s="10">
        <v>1019</v>
      </c>
      <c r="R260" s="10" t="s">
        <v>28</v>
      </c>
      <c r="S260" s="11">
        <f>+'[20]27'!$E$12</f>
        <v>0</v>
      </c>
      <c r="T260" s="11">
        <f>+'[20]27'!$F$12</f>
        <v>0</v>
      </c>
      <c r="U260" s="11">
        <f>+'[20]27'!$G$12</f>
        <v>0</v>
      </c>
      <c r="V260" s="11">
        <f>+'[20]27'!$I$12</f>
        <v>0</v>
      </c>
      <c r="W260" s="11">
        <f>+'[20]27'!$J$12</f>
        <v>0</v>
      </c>
      <c r="X260" s="11">
        <f>+'[20]27'!$K$12</f>
        <v>0</v>
      </c>
      <c r="Y260" s="11">
        <f>+'[20]27'!$M$12</f>
        <v>0</v>
      </c>
      <c r="Z260" s="11">
        <f>+'[20]27'!$N$12</f>
        <v>0</v>
      </c>
      <c r="AA260" s="11">
        <f>+'[20]27'!$O$12</f>
        <v>0</v>
      </c>
      <c r="AB260" s="11">
        <f>+'[20]27'!$Q$12</f>
        <v>0</v>
      </c>
      <c r="AC260" s="11">
        <f>+'[20]27'!$R$12</f>
        <v>0</v>
      </c>
      <c r="AD260" s="11">
        <f>+'[20]27'!$S$12</f>
        <v>0</v>
      </c>
      <c r="AE260" s="12">
        <f t="shared" si="41"/>
        <v>0</v>
      </c>
    </row>
    <row r="261" spans="1:31" x14ac:dyDescent="0.2">
      <c r="A261" s="10">
        <v>1020</v>
      </c>
      <c r="B261" s="10" t="s">
        <v>29</v>
      </c>
      <c r="C261" s="11">
        <f t="shared" si="40"/>
        <v>0</v>
      </c>
      <c r="D261" s="11">
        <f t="shared" si="39"/>
        <v>2</v>
      </c>
      <c r="E261" s="11">
        <f t="shared" si="39"/>
        <v>2</v>
      </c>
      <c r="F261" s="11">
        <f t="shared" si="39"/>
        <v>2</v>
      </c>
      <c r="G261" s="11">
        <f t="shared" si="39"/>
        <v>2</v>
      </c>
      <c r="H261" s="11">
        <f t="shared" si="39"/>
        <v>4</v>
      </c>
      <c r="I261" s="11">
        <f t="shared" si="39"/>
        <v>4</v>
      </c>
      <c r="J261" s="11">
        <f t="shared" si="39"/>
        <v>4</v>
      </c>
      <c r="K261" s="11">
        <f t="shared" si="39"/>
        <v>4</v>
      </c>
      <c r="L261" s="11">
        <f t="shared" si="39"/>
        <v>4</v>
      </c>
      <c r="M261" s="11">
        <f t="shared" si="39"/>
        <v>4</v>
      </c>
      <c r="N261" s="11">
        <f t="shared" si="39"/>
        <v>4</v>
      </c>
      <c r="O261" s="12"/>
      <c r="Q261" s="10">
        <v>1020</v>
      </c>
      <c r="R261" s="10" t="s">
        <v>29</v>
      </c>
      <c r="S261" s="11">
        <f>+'[20]28'!$E$12</f>
        <v>0</v>
      </c>
      <c r="T261" s="11">
        <f>+'[20]28'!$F$12</f>
        <v>2</v>
      </c>
      <c r="U261" s="11">
        <f>+'[20]28'!$G$12</f>
        <v>0</v>
      </c>
      <c r="V261" s="11">
        <f>+'[20]28'!$I$12</f>
        <v>0</v>
      </c>
      <c r="W261" s="11">
        <f>+'[20]28'!$J$12</f>
        <v>0</v>
      </c>
      <c r="X261" s="11">
        <f>+'[20]28'!$K$12</f>
        <v>2</v>
      </c>
      <c r="Y261" s="11">
        <f>+'[20]28'!$M$12</f>
        <v>0</v>
      </c>
      <c r="Z261" s="11">
        <f>+'[20]28'!$N$12</f>
        <v>0</v>
      </c>
      <c r="AA261" s="11">
        <f>+'[20]28'!$O$12</f>
        <v>0</v>
      </c>
      <c r="AB261" s="11">
        <f>+'[20]28'!$Q$12</f>
        <v>0</v>
      </c>
      <c r="AC261" s="11">
        <f>+'[20]28'!$R$12</f>
        <v>0</v>
      </c>
      <c r="AD261" s="11">
        <f>+'[20]28'!$S$12</f>
        <v>0</v>
      </c>
      <c r="AE261" s="12">
        <f t="shared" si="41"/>
        <v>4</v>
      </c>
    </row>
    <row r="262" spans="1:31" x14ac:dyDescent="0.2">
      <c r="A262" s="10">
        <v>1021</v>
      </c>
      <c r="B262" s="10" t="s">
        <v>30</v>
      </c>
      <c r="C262" s="11">
        <f t="shared" si="40"/>
        <v>0</v>
      </c>
      <c r="D262" s="11">
        <f t="shared" si="39"/>
        <v>0</v>
      </c>
      <c r="E262" s="11">
        <f t="shared" si="39"/>
        <v>0</v>
      </c>
      <c r="F262" s="11">
        <f t="shared" si="39"/>
        <v>2</v>
      </c>
      <c r="G262" s="11">
        <f t="shared" si="39"/>
        <v>2</v>
      </c>
      <c r="H262" s="11">
        <f t="shared" si="39"/>
        <v>2</v>
      </c>
      <c r="I262" s="11">
        <f t="shared" si="39"/>
        <v>2</v>
      </c>
      <c r="J262" s="11">
        <f t="shared" si="39"/>
        <v>2</v>
      </c>
      <c r="K262" s="11">
        <f t="shared" si="39"/>
        <v>2</v>
      </c>
      <c r="L262" s="11">
        <f t="shared" si="39"/>
        <v>3</v>
      </c>
      <c r="M262" s="11">
        <f t="shared" si="39"/>
        <v>4</v>
      </c>
      <c r="N262" s="11">
        <f t="shared" si="39"/>
        <v>4</v>
      </c>
      <c r="O262" s="12"/>
      <c r="Q262" s="10">
        <v>1021</v>
      </c>
      <c r="R262" s="10" t="s">
        <v>30</v>
      </c>
      <c r="S262" s="11">
        <f>+'[20]29'!$E$12</f>
        <v>0</v>
      </c>
      <c r="T262" s="11">
        <f>+'[20]29'!$F$12</f>
        <v>0</v>
      </c>
      <c r="U262" s="11">
        <f>+'[20]29'!$G$12</f>
        <v>0</v>
      </c>
      <c r="V262" s="11">
        <f>+'[20]29'!$I$12</f>
        <v>2</v>
      </c>
      <c r="W262" s="11">
        <f>+'[20]29'!$J$12</f>
        <v>0</v>
      </c>
      <c r="X262" s="11">
        <f>+'[20]29'!$K$12</f>
        <v>0</v>
      </c>
      <c r="Y262" s="11">
        <f>+'[20]29'!$M$12</f>
        <v>0</v>
      </c>
      <c r="Z262" s="11">
        <f>+'[20]29'!$N$12</f>
        <v>0</v>
      </c>
      <c r="AA262" s="11">
        <f>+'[20]29'!$O$12</f>
        <v>0</v>
      </c>
      <c r="AB262" s="11">
        <f>+'[20]29'!$Q$12</f>
        <v>1</v>
      </c>
      <c r="AC262" s="11">
        <f>+'[20]29'!$R$12</f>
        <v>1</v>
      </c>
      <c r="AD262" s="11">
        <f>+'[20]29'!$S$12</f>
        <v>0</v>
      </c>
      <c r="AE262" s="12">
        <f t="shared" si="41"/>
        <v>4</v>
      </c>
    </row>
    <row r="263" spans="1:31" x14ac:dyDescent="0.2">
      <c r="A263" s="10">
        <v>1022</v>
      </c>
      <c r="B263" s="10" t="s">
        <v>31</v>
      </c>
      <c r="C263" s="11">
        <f t="shared" si="40"/>
        <v>0</v>
      </c>
      <c r="D263" s="11">
        <f t="shared" si="39"/>
        <v>1</v>
      </c>
      <c r="E263" s="11">
        <f t="shared" si="39"/>
        <v>1</v>
      </c>
      <c r="F263" s="11">
        <f t="shared" si="39"/>
        <v>13</v>
      </c>
      <c r="G263" s="11">
        <f t="shared" si="39"/>
        <v>13</v>
      </c>
      <c r="H263" s="11">
        <f t="shared" si="39"/>
        <v>13</v>
      </c>
      <c r="I263" s="11">
        <f t="shared" si="39"/>
        <v>78</v>
      </c>
      <c r="J263" s="11">
        <f t="shared" si="39"/>
        <v>86</v>
      </c>
      <c r="K263" s="11">
        <f t="shared" si="39"/>
        <v>86</v>
      </c>
      <c r="L263" s="11">
        <f t="shared" si="39"/>
        <v>86</v>
      </c>
      <c r="M263" s="11">
        <f t="shared" si="39"/>
        <v>86</v>
      </c>
      <c r="N263" s="11">
        <f t="shared" si="39"/>
        <v>86</v>
      </c>
      <c r="O263" s="12"/>
      <c r="Q263" s="10">
        <v>1022</v>
      </c>
      <c r="R263" s="10" t="s">
        <v>31</v>
      </c>
      <c r="S263" s="11">
        <f>+'[20]30'!$E$12</f>
        <v>0</v>
      </c>
      <c r="T263" s="11">
        <f>+'[20]30'!$F$12</f>
        <v>1</v>
      </c>
      <c r="U263" s="11">
        <f>+'[20]30'!$G$12</f>
        <v>0</v>
      </c>
      <c r="V263" s="11">
        <f>+'[20]30'!$I$12</f>
        <v>12</v>
      </c>
      <c r="W263" s="11">
        <f>+'[20]30'!$J$12</f>
        <v>0</v>
      </c>
      <c r="X263" s="11">
        <f>+'[20]30'!$K$12</f>
        <v>0</v>
      </c>
      <c r="Y263" s="11">
        <f>+'[20]30'!$M$12</f>
        <v>65</v>
      </c>
      <c r="Z263" s="11">
        <f>+'[20]30'!$N$12</f>
        <v>8</v>
      </c>
      <c r="AA263" s="11">
        <f>+'[20]30'!$O$12</f>
        <v>0</v>
      </c>
      <c r="AB263" s="11">
        <f>+'[20]30'!$Q$12</f>
        <v>0</v>
      </c>
      <c r="AC263" s="11">
        <f>+'[20]30'!$R$12</f>
        <v>0</v>
      </c>
      <c r="AD263" s="11">
        <f>+'[20]30'!$S$12</f>
        <v>0</v>
      </c>
      <c r="AE263" s="12">
        <f t="shared" si="41"/>
        <v>86</v>
      </c>
    </row>
    <row r="264" spans="1:31" x14ac:dyDescent="0.2">
      <c r="A264" s="10">
        <v>1023</v>
      </c>
      <c r="B264" s="10" t="s">
        <v>32</v>
      </c>
      <c r="C264" s="11">
        <f t="shared" si="40"/>
        <v>22</v>
      </c>
      <c r="D264" s="11">
        <f t="shared" si="39"/>
        <v>22</v>
      </c>
      <c r="E264" s="11">
        <f t="shared" si="39"/>
        <v>22</v>
      </c>
      <c r="F264" s="11">
        <f t="shared" si="39"/>
        <v>22</v>
      </c>
      <c r="G264" s="11">
        <f t="shared" si="39"/>
        <v>22</v>
      </c>
      <c r="H264" s="11">
        <f t="shared" si="39"/>
        <v>22</v>
      </c>
      <c r="I264" s="11">
        <f t="shared" si="39"/>
        <v>22</v>
      </c>
      <c r="J264" s="11">
        <f t="shared" si="39"/>
        <v>22</v>
      </c>
      <c r="K264" s="11">
        <f t="shared" si="39"/>
        <v>22</v>
      </c>
      <c r="L264" s="11">
        <f t="shared" si="39"/>
        <v>22</v>
      </c>
      <c r="M264" s="11">
        <f t="shared" si="39"/>
        <v>22</v>
      </c>
      <c r="N264" s="11">
        <f t="shared" si="39"/>
        <v>22</v>
      </c>
      <c r="O264" s="12"/>
      <c r="Q264" s="10">
        <v>1023</v>
      </c>
      <c r="R264" s="10" t="s">
        <v>32</v>
      </c>
      <c r="S264" s="11">
        <f>+'[20]31'!$E$12</f>
        <v>22</v>
      </c>
      <c r="T264" s="11">
        <f>+'[20]31'!$F$12</f>
        <v>0</v>
      </c>
      <c r="U264" s="11">
        <f>+'[20]31'!$G$12</f>
        <v>0</v>
      </c>
      <c r="V264" s="11">
        <f>+'[20]31'!$I$12</f>
        <v>0</v>
      </c>
      <c r="W264" s="11">
        <f>+'[20]31'!$J$12</f>
        <v>0</v>
      </c>
      <c r="X264" s="11">
        <f>+'[20]31'!$K$12</f>
        <v>0</v>
      </c>
      <c r="Y264" s="11">
        <f>+'[20]31'!$M$12</f>
        <v>0</v>
      </c>
      <c r="Z264" s="11">
        <f>+'[20]31'!$N$12</f>
        <v>0</v>
      </c>
      <c r="AA264" s="11">
        <f>+'[20]31'!$O$12</f>
        <v>0</v>
      </c>
      <c r="AB264" s="11">
        <f>+'[20]31'!$Q$12</f>
        <v>0</v>
      </c>
      <c r="AC264" s="11">
        <f>+'[20]31'!$R$12</f>
        <v>0</v>
      </c>
      <c r="AD264" s="11">
        <f>+'[20]31'!$S$12</f>
        <v>0</v>
      </c>
      <c r="AE264" s="12">
        <f t="shared" si="41"/>
        <v>22</v>
      </c>
    </row>
    <row r="265" spans="1:31" x14ac:dyDescent="0.2">
      <c r="A265" s="10">
        <v>1024</v>
      </c>
      <c r="B265" s="10" t="s">
        <v>33</v>
      </c>
      <c r="C265" s="11">
        <f t="shared" si="40"/>
        <v>79</v>
      </c>
      <c r="D265" s="11">
        <f t="shared" si="39"/>
        <v>114</v>
      </c>
      <c r="E265" s="11">
        <f t="shared" si="39"/>
        <v>140</v>
      </c>
      <c r="F265" s="11">
        <f t="shared" si="39"/>
        <v>173</v>
      </c>
      <c r="G265" s="11">
        <f t="shared" si="39"/>
        <v>189</v>
      </c>
      <c r="H265" s="11">
        <f t="shared" si="39"/>
        <v>211</v>
      </c>
      <c r="I265" s="11">
        <f t="shared" si="39"/>
        <v>221</v>
      </c>
      <c r="J265" s="11">
        <f t="shared" si="39"/>
        <v>223</v>
      </c>
      <c r="K265" s="11">
        <f t="shared" si="39"/>
        <v>225</v>
      </c>
      <c r="L265" s="11">
        <f t="shared" si="39"/>
        <v>226</v>
      </c>
      <c r="M265" s="11">
        <f t="shared" si="39"/>
        <v>226</v>
      </c>
      <c r="N265" s="11">
        <f t="shared" si="39"/>
        <v>260</v>
      </c>
      <c r="O265" s="12"/>
      <c r="Q265" s="10">
        <v>1024</v>
      </c>
      <c r="R265" s="10" t="s">
        <v>33</v>
      </c>
      <c r="S265" s="11">
        <f>+'[20]32'!$E$12</f>
        <v>79</v>
      </c>
      <c r="T265" s="11">
        <f>+'[20]32'!$F$12</f>
        <v>35</v>
      </c>
      <c r="U265" s="11">
        <f>+'[20]32'!$G$12</f>
        <v>26</v>
      </c>
      <c r="V265" s="11">
        <f>+'[20]32'!$I$12</f>
        <v>33</v>
      </c>
      <c r="W265" s="11">
        <f>+'[20]32'!$J$12</f>
        <v>16</v>
      </c>
      <c r="X265" s="11">
        <f>+'[20]32'!$K$12</f>
        <v>22</v>
      </c>
      <c r="Y265" s="11">
        <f>+'[20]32'!$M$12</f>
        <v>10</v>
      </c>
      <c r="Z265" s="11">
        <f>+'[20]32'!$N$12</f>
        <v>2</v>
      </c>
      <c r="AA265" s="11">
        <f>+'[20]32'!$O$12</f>
        <v>2</v>
      </c>
      <c r="AB265" s="11">
        <f>+'[20]32'!$Q$12</f>
        <v>1</v>
      </c>
      <c r="AC265" s="11">
        <f>+'[20]32'!$R$12</f>
        <v>0</v>
      </c>
      <c r="AD265" s="11">
        <f>+'[20]32'!$S$12</f>
        <v>34</v>
      </c>
      <c r="AE265" s="12">
        <f t="shared" si="41"/>
        <v>260</v>
      </c>
    </row>
    <row r="266" spans="1:31" x14ac:dyDescent="0.2">
      <c r="A266" s="10">
        <v>1025</v>
      </c>
      <c r="B266" s="10" t="s">
        <v>34</v>
      </c>
      <c r="C266" s="11">
        <f t="shared" si="40"/>
        <v>29</v>
      </c>
      <c r="D266" s="11">
        <f t="shared" si="39"/>
        <v>41</v>
      </c>
      <c r="E266" s="11">
        <f t="shared" si="39"/>
        <v>67</v>
      </c>
      <c r="F266" s="11">
        <f t="shared" si="39"/>
        <v>75</v>
      </c>
      <c r="G266" s="11">
        <f t="shared" si="39"/>
        <v>77</v>
      </c>
      <c r="H266" s="11">
        <f t="shared" si="39"/>
        <v>94</v>
      </c>
      <c r="I266" s="11">
        <f t="shared" si="39"/>
        <v>100</v>
      </c>
      <c r="J266" s="11">
        <f t="shared" si="39"/>
        <v>115</v>
      </c>
      <c r="K266" s="11">
        <f t="shared" si="39"/>
        <v>160</v>
      </c>
      <c r="L266" s="11">
        <f t="shared" si="39"/>
        <v>177</v>
      </c>
      <c r="M266" s="11">
        <f t="shared" si="39"/>
        <v>177</v>
      </c>
      <c r="N266" s="11">
        <f t="shared" si="39"/>
        <v>177</v>
      </c>
      <c r="O266" s="12"/>
      <c r="Q266" s="10">
        <v>1025</v>
      </c>
      <c r="R266" s="10" t="s">
        <v>34</v>
      </c>
      <c r="S266" s="11">
        <f>+'[20]33'!$E$12</f>
        <v>29</v>
      </c>
      <c r="T266" s="11">
        <f>+'[20]33'!$F$12</f>
        <v>12</v>
      </c>
      <c r="U266" s="11">
        <f>+'[20]33'!$G$12</f>
        <v>26</v>
      </c>
      <c r="V266" s="11">
        <f>+'[20]33'!$I$12</f>
        <v>8</v>
      </c>
      <c r="W266" s="11">
        <f>+'[20]33'!$J$12</f>
        <v>2</v>
      </c>
      <c r="X266" s="11">
        <f>+'[20]33'!$K$12</f>
        <v>17</v>
      </c>
      <c r="Y266" s="11">
        <f>+'[20]33'!$M$12</f>
        <v>6</v>
      </c>
      <c r="Z266" s="11">
        <f>+'[20]33'!$N$12</f>
        <v>15</v>
      </c>
      <c r="AA266" s="11">
        <f>+'[20]33'!$O$12</f>
        <v>45</v>
      </c>
      <c r="AB266" s="11">
        <f>+'[20]33'!$Q$12</f>
        <v>17</v>
      </c>
      <c r="AC266" s="11">
        <f>+'[20]33'!$R$12</f>
        <v>0</v>
      </c>
      <c r="AD266" s="11">
        <f>+'[20]33'!$S$12</f>
        <v>0</v>
      </c>
      <c r="AE266" s="12">
        <f>SUM(S266:AD266)</f>
        <v>177</v>
      </c>
    </row>
    <row r="267" spans="1:31" x14ac:dyDescent="0.2">
      <c r="A267" s="10">
        <v>1026</v>
      </c>
      <c r="B267" s="10" t="s">
        <v>35</v>
      </c>
      <c r="C267" s="11">
        <f t="shared" si="40"/>
        <v>0</v>
      </c>
      <c r="D267" s="11">
        <f t="shared" si="39"/>
        <v>0</v>
      </c>
      <c r="E267" s="11">
        <f t="shared" si="39"/>
        <v>1</v>
      </c>
      <c r="F267" s="11">
        <f t="shared" si="39"/>
        <v>1</v>
      </c>
      <c r="G267" s="11">
        <f t="shared" si="39"/>
        <v>2</v>
      </c>
      <c r="H267" s="11">
        <f t="shared" si="39"/>
        <v>4</v>
      </c>
      <c r="I267" s="11">
        <f t="shared" si="39"/>
        <v>5</v>
      </c>
      <c r="J267" s="11">
        <f t="shared" si="39"/>
        <v>5</v>
      </c>
      <c r="K267" s="11">
        <f t="shared" si="39"/>
        <v>5</v>
      </c>
      <c r="L267" s="11">
        <f t="shared" si="39"/>
        <v>5</v>
      </c>
      <c r="M267" s="11">
        <f t="shared" si="39"/>
        <v>7</v>
      </c>
      <c r="N267" s="11">
        <f t="shared" si="39"/>
        <v>7</v>
      </c>
      <c r="O267" s="12"/>
      <c r="Q267" s="10">
        <v>1026</v>
      </c>
      <c r="R267" s="10" t="s">
        <v>35</v>
      </c>
      <c r="S267" s="11">
        <f>+'[20]34'!$E$12</f>
        <v>0</v>
      </c>
      <c r="T267" s="11">
        <f>+'[20]34'!$F$12</f>
        <v>0</v>
      </c>
      <c r="U267" s="11">
        <f>+'[20]34'!$G$12</f>
        <v>1</v>
      </c>
      <c r="V267" s="11">
        <f>+'[20]34'!$I$12</f>
        <v>0</v>
      </c>
      <c r="W267" s="11">
        <f>+'[20]34'!$J$12</f>
        <v>1</v>
      </c>
      <c r="X267" s="11">
        <f>+'[20]34'!$K$12</f>
        <v>2</v>
      </c>
      <c r="Y267" s="11">
        <f>+'[20]34'!$M$12</f>
        <v>1</v>
      </c>
      <c r="Z267" s="11">
        <f>+'[20]34'!$N$12</f>
        <v>0</v>
      </c>
      <c r="AA267" s="11">
        <f>+'[20]34'!$O$12</f>
        <v>0</v>
      </c>
      <c r="AB267" s="11">
        <f>+'[20]34'!$Q$12</f>
        <v>0</v>
      </c>
      <c r="AC267" s="11">
        <f>+'[20]34'!$R$12</f>
        <v>2</v>
      </c>
      <c r="AD267" s="11">
        <f>+'[20]34'!$S$12</f>
        <v>0</v>
      </c>
      <c r="AE267" s="12">
        <f t="shared" si="41"/>
        <v>7</v>
      </c>
    </row>
    <row r="268" spans="1:31" x14ac:dyDescent="0.2">
      <c r="A268" s="10">
        <v>1027</v>
      </c>
      <c r="B268" s="10" t="s">
        <v>36</v>
      </c>
      <c r="C268" s="11">
        <f t="shared" si="40"/>
        <v>0</v>
      </c>
      <c r="D268" s="11">
        <f t="shared" si="39"/>
        <v>0</v>
      </c>
      <c r="E268" s="11">
        <f t="shared" si="39"/>
        <v>2</v>
      </c>
      <c r="F268" s="11">
        <f t="shared" ref="F268:N271" si="42">+E268+V268</f>
        <v>2</v>
      </c>
      <c r="G268" s="11">
        <f t="shared" si="42"/>
        <v>4</v>
      </c>
      <c r="H268" s="11">
        <f t="shared" si="42"/>
        <v>4</v>
      </c>
      <c r="I268" s="11">
        <f t="shared" si="42"/>
        <v>5</v>
      </c>
      <c r="J268" s="11">
        <f t="shared" si="42"/>
        <v>7</v>
      </c>
      <c r="K268" s="11">
        <f t="shared" si="42"/>
        <v>7</v>
      </c>
      <c r="L268" s="11">
        <f t="shared" si="42"/>
        <v>7</v>
      </c>
      <c r="M268" s="11">
        <f t="shared" si="42"/>
        <v>7</v>
      </c>
      <c r="N268" s="11">
        <f t="shared" si="42"/>
        <v>7</v>
      </c>
      <c r="O268" s="12"/>
      <c r="Q268" s="10">
        <v>1027</v>
      </c>
      <c r="R268" s="10" t="s">
        <v>36</v>
      </c>
      <c r="S268" s="11">
        <f>+'[20]35'!$E$12</f>
        <v>0</v>
      </c>
      <c r="T268" s="11">
        <f>+'[20]35'!$F$12</f>
        <v>0</v>
      </c>
      <c r="U268" s="11">
        <f>+'[20]35'!$G$12</f>
        <v>2</v>
      </c>
      <c r="V268" s="11">
        <f>+'[20]35'!$I$12</f>
        <v>0</v>
      </c>
      <c r="W268" s="11">
        <f>+'[20]35'!$J$12</f>
        <v>2</v>
      </c>
      <c r="X268" s="11">
        <f>+'[20]35'!$K$12</f>
        <v>0</v>
      </c>
      <c r="Y268" s="11">
        <f>+'[20]35'!$M$12</f>
        <v>1</v>
      </c>
      <c r="Z268" s="11">
        <f>+'[20]35'!$N$12</f>
        <v>2</v>
      </c>
      <c r="AA268" s="11">
        <f>+'[20]35'!$O$12</f>
        <v>0</v>
      </c>
      <c r="AB268" s="11">
        <f>+'[20]35'!$Q$12</f>
        <v>0</v>
      </c>
      <c r="AC268" s="11">
        <f>+'[20]35'!$R$12</f>
        <v>0</v>
      </c>
      <c r="AD268" s="11">
        <f>+'[20]35'!$S$12</f>
        <v>0</v>
      </c>
      <c r="AE268" s="12">
        <f t="shared" si="41"/>
        <v>7</v>
      </c>
    </row>
    <row r="269" spans="1:31" x14ac:dyDescent="0.2">
      <c r="A269" s="10">
        <v>1028</v>
      </c>
      <c r="B269" s="10" t="s">
        <v>37</v>
      </c>
      <c r="C269" s="11">
        <f t="shared" si="40"/>
        <v>0</v>
      </c>
      <c r="D269" s="11">
        <f t="shared" ref="D269:E271" si="43">+C269+T269</f>
        <v>0</v>
      </c>
      <c r="E269" s="11">
        <f t="shared" si="43"/>
        <v>0</v>
      </c>
      <c r="F269" s="11">
        <f t="shared" si="42"/>
        <v>0</v>
      </c>
      <c r="G269" s="11">
        <f t="shared" si="42"/>
        <v>0</v>
      </c>
      <c r="H269" s="11">
        <f t="shared" si="42"/>
        <v>0</v>
      </c>
      <c r="I269" s="11">
        <f t="shared" si="42"/>
        <v>0</v>
      </c>
      <c r="J269" s="11">
        <f t="shared" si="42"/>
        <v>1</v>
      </c>
      <c r="K269" s="11">
        <f t="shared" si="42"/>
        <v>1</v>
      </c>
      <c r="L269" s="11">
        <f t="shared" si="42"/>
        <v>1</v>
      </c>
      <c r="M269" s="11">
        <f t="shared" si="42"/>
        <v>1</v>
      </c>
      <c r="N269" s="11">
        <f t="shared" si="42"/>
        <v>1</v>
      </c>
      <c r="O269" s="12"/>
      <c r="Q269" s="10">
        <v>1028</v>
      </c>
      <c r="R269" s="10" t="s">
        <v>37</v>
      </c>
      <c r="S269" s="11">
        <f>+'[20]36'!$E$12</f>
        <v>0</v>
      </c>
      <c r="T269" s="11">
        <f>+'[20]36'!$F$12</f>
        <v>0</v>
      </c>
      <c r="U269" s="11">
        <f>+'[20]36'!$G$12</f>
        <v>0</v>
      </c>
      <c r="V269" s="11">
        <f>+'[20]36'!$I$12</f>
        <v>0</v>
      </c>
      <c r="W269" s="11">
        <f>+'[20]36'!$J$12</f>
        <v>0</v>
      </c>
      <c r="X269" s="11">
        <f>+'[20]36'!$K$12</f>
        <v>0</v>
      </c>
      <c r="Y269" s="11">
        <f>+'[20]36'!$M$12</f>
        <v>0</v>
      </c>
      <c r="Z269" s="11">
        <f>+'[20]36'!$N$12</f>
        <v>1</v>
      </c>
      <c r="AA269" s="11">
        <f>+'[20]36'!$O$12</f>
        <v>0</v>
      </c>
      <c r="AB269" s="11">
        <f>+'[20]36'!$Q$12</f>
        <v>0</v>
      </c>
      <c r="AC269" s="11">
        <f>+'[20]36'!$R$12</f>
        <v>0</v>
      </c>
      <c r="AD269" s="11">
        <f>+'[20]36'!$S$12</f>
        <v>0</v>
      </c>
      <c r="AE269" s="12">
        <f t="shared" si="41"/>
        <v>1</v>
      </c>
    </row>
    <row r="270" spans="1:31" x14ac:dyDescent="0.2">
      <c r="A270" s="10">
        <v>1029</v>
      </c>
      <c r="B270" s="10" t="s">
        <v>38</v>
      </c>
      <c r="C270" s="11">
        <f t="shared" si="40"/>
        <v>0</v>
      </c>
      <c r="D270" s="11">
        <f t="shared" si="43"/>
        <v>0</v>
      </c>
      <c r="E270" s="11">
        <f t="shared" si="43"/>
        <v>0</v>
      </c>
      <c r="F270" s="11">
        <f t="shared" si="42"/>
        <v>0</v>
      </c>
      <c r="G270" s="11">
        <f t="shared" si="42"/>
        <v>0</v>
      </c>
      <c r="H270" s="11">
        <f t="shared" si="42"/>
        <v>0</v>
      </c>
      <c r="I270" s="11">
        <f t="shared" si="42"/>
        <v>0</v>
      </c>
      <c r="J270" s="11">
        <f t="shared" si="42"/>
        <v>0</v>
      </c>
      <c r="K270" s="11">
        <f t="shared" si="42"/>
        <v>0</v>
      </c>
      <c r="L270" s="11">
        <f t="shared" si="42"/>
        <v>0</v>
      </c>
      <c r="M270" s="11">
        <f t="shared" si="42"/>
        <v>0</v>
      </c>
      <c r="N270" s="11">
        <f t="shared" si="42"/>
        <v>0</v>
      </c>
      <c r="O270" s="12"/>
      <c r="Q270" s="10">
        <v>1029</v>
      </c>
      <c r="R270" s="10" t="s">
        <v>38</v>
      </c>
      <c r="S270" s="11">
        <f>+'[20]37'!$E$12</f>
        <v>0</v>
      </c>
      <c r="T270" s="11">
        <f>+'[20]37'!$F$12</f>
        <v>0</v>
      </c>
      <c r="U270" s="11">
        <f>+'[20]37'!$G$12</f>
        <v>0</v>
      </c>
      <c r="V270" s="11">
        <f>+'[20]37'!$I$12</f>
        <v>0</v>
      </c>
      <c r="W270" s="11">
        <f>+'[20]37'!$J$12</f>
        <v>0</v>
      </c>
      <c r="X270" s="11">
        <f>+'[20]37'!$K$12</f>
        <v>0</v>
      </c>
      <c r="Y270" s="11">
        <f>+'[20]37'!$M$12</f>
        <v>0</v>
      </c>
      <c r="Z270" s="11">
        <f>+'[20]37'!$N$12</f>
        <v>0</v>
      </c>
      <c r="AA270" s="11">
        <f>+'[20]37'!$O$12</f>
        <v>0</v>
      </c>
      <c r="AB270" s="11">
        <f>+'[20]37'!$Q$12</f>
        <v>0</v>
      </c>
      <c r="AC270" s="11">
        <f>+'[20]37'!$R$12</f>
        <v>0</v>
      </c>
      <c r="AD270" s="11">
        <f>+'[20]37'!$S$12</f>
        <v>0</v>
      </c>
      <c r="AE270" s="12">
        <f t="shared" si="41"/>
        <v>0</v>
      </c>
    </row>
    <row r="271" spans="1:31" x14ac:dyDescent="0.2">
      <c r="A271" s="15">
        <v>1030</v>
      </c>
      <c r="B271" s="15" t="s">
        <v>18</v>
      </c>
      <c r="C271" s="16">
        <f t="shared" si="40"/>
        <v>0</v>
      </c>
      <c r="D271" s="16">
        <f t="shared" si="43"/>
        <v>0</v>
      </c>
      <c r="E271" s="16">
        <f t="shared" si="43"/>
        <v>0</v>
      </c>
      <c r="F271" s="16">
        <f t="shared" si="42"/>
        <v>0</v>
      </c>
      <c r="G271" s="16">
        <f t="shared" si="42"/>
        <v>0</v>
      </c>
      <c r="H271" s="16">
        <f t="shared" si="42"/>
        <v>0</v>
      </c>
      <c r="I271" s="16">
        <f t="shared" si="42"/>
        <v>5</v>
      </c>
      <c r="J271" s="16">
        <f t="shared" si="42"/>
        <v>5</v>
      </c>
      <c r="K271" s="16">
        <f t="shared" si="42"/>
        <v>5</v>
      </c>
      <c r="L271" s="16">
        <f t="shared" si="42"/>
        <v>5</v>
      </c>
      <c r="M271" s="16">
        <f t="shared" si="42"/>
        <v>8</v>
      </c>
      <c r="N271" s="16">
        <f t="shared" si="42"/>
        <v>9</v>
      </c>
      <c r="O271" s="17"/>
      <c r="Q271" s="15">
        <v>1030</v>
      </c>
      <c r="R271" s="15" t="s">
        <v>18</v>
      </c>
      <c r="S271" s="16">
        <f>+'[20]17'!$E$12</f>
        <v>0</v>
      </c>
      <c r="T271" s="16">
        <f>+'[20]17'!$F$12</f>
        <v>0</v>
      </c>
      <c r="U271" s="16">
        <f>+'[20]17'!$G$12</f>
        <v>0</v>
      </c>
      <c r="V271" s="16">
        <f>+'[20]17'!$I$12</f>
        <v>0</v>
      </c>
      <c r="W271" s="16">
        <f>+'[20]17'!$J$12</f>
        <v>0</v>
      </c>
      <c r="X271" s="16">
        <f>+'[20]17'!$K$12</f>
        <v>0</v>
      </c>
      <c r="Y271" s="16">
        <f>+'[20]17'!$M$12</f>
        <v>5</v>
      </c>
      <c r="Z271" s="16">
        <f>+'[20]17'!$N$12</f>
        <v>0</v>
      </c>
      <c r="AA271" s="16">
        <f>+'[20]17'!$O$12</f>
        <v>0</v>
      </c>
      <c r="AB271" s="16">
        <f>+'[20]17'!$Q$12</f>
        <v>0</v>
      </c>
      <c r="AC271" s="16">
        <f>+'[20]17'!$R$12</f>
        <v>3</v>
      </c>
      <c r="AD271" s="16">
        <f>+'[20]17'!$S$12</f>
        <v>1</v>
      </c>
      <c r="AE271" s="17">
        <f t="shared" si="41"/>
        <v>9</v>
      </c>
    </row>
    <row r="272" spans="1:31" x14ac:dyDescent="0.2">
      <c r="A272" s="4">
        <v>10300</v>
      </c>
      <c r="B272" s="4" t="s">
        <v>176</v>
      </c>
      <c r="C272" s="5">
        <f>SUM(C245:C271)</f>
        <v>388</v>
      </c>
      <c r="D272" s="5">
        <f t="shared" ref="D272:N272" si="44">SUM(D245:D271)</f>
        <v>549</v>
      </c>
      <c r="E272" s="5">
        <f t="shared" si="44"/>
        <v>722</v>
      </c>
      <c r="F272" s="5">
        <f t="shared" si="44"/>
        <v>855</v>
      </c>
      <c r="G272" s="5">
        <f t="shared" si="44"/>
        <v>991</v>
      </c>
      <c r="H272" s="5">
        <f t="shared" si="44"/>
        <v>1101</v>
      </c>
      <c r="I272" s="5">
        <f t="shared" si="44"/>
        <v>1243</v>
      </c>
      <c r="J272" s="5">
        <f t="shared" si="44"/>
        <v>1339</v>
      </c>
      <c r="K272" s="5">
        <f t="shared" si="44"/>
        <v>1443</v>
      </c>
      <c r="L272" s="5">
        <f t="shared" si="44"/>
        <v>1529</v>
      </c>
      <c r="M272" s="5">
        <f t="shared" si="44"/>
        <v>1560</v>
      </c>
      <c r="N272" s="5">
        <f t="shared" si="44"/>
        <v>1601</v>
      </c>
      <c r="O272" s="6"/>
      <c r="Q272" s="4">
        <v>10300</v>
      </c>
      <c r="R272" s="4" t="s">
        <v>176</v>
      </c>
      <c r="S272" s="6">
        <f>SUM(S245:S271)</f>
        <v>388</v>
      </c>
      <c r="T272" s="6">
        <f t="shared" ref="T272:AC272" si="45">SUM(T245:T271)</f>
        <v>161</v>
      </c>
      <c r="U272" s="6">
        <f t="shared" si="45"/>
        <v>173</v>
      </c>
      <c r="V272" s="6">
        <f t="shared" si="45"/>
        <v>133</v>
      </c>
      <c r="W272" s="6">
        <f t="shared" si="45"/>
        <v>136</v>
      </c>
      <c r="X272" s="6">
        <f t="shared" si="45"/>
        <v>110</v>
      </c>
      <c r="Y272" s="6">
        <f t="shared" si="45"/>
        <v>142</v>
      </c>
      <c r="Z272" s="6">
        <f t="shared" si="45"/>
        <v>96</v>
      </c>
      <c r="AA272" s="6">
        <f t="shared" si="45"/>
        <v>104</v>
      </c>
      <c r="AB272" s="6">
        <f t="shared" si="45"/>
        <v>86</v>
      </c>
      <c r="AC272" s="6">
        <f t="shared" si="45"/>
        <v>31</v>
      </c>
      <c r="AD272" s="6">
        <f>SUM(AD245:AD271)</f>
        <v>41</v>
      </c>
      <c r="AE272" s="6">
        <f>SUM(S272:AD272)</f>
        <v>1601</v>
      </c>
    </row>
    <row r="273" spans="1:31" x14ac:dyDescent="0.2">
      <c r="S273" s="1">
        <f>+C29-S272</f>
        <v>777</v>
      </c>
      <c r="T273" s="1">
        <f t="shared" ref="T273:AE273" si="46">+D29-T272</f>
        <v>1167</v>
      </c>
      <c r="U273" s="1">
        <f t="shared" si="46"/>
        <v>1163</v>
      </c>
      <c r="V273" s="1">
        <f t="shared" si="46"/>
        <v>1188</v>
      </c>
      <c r="W273" s="1">
        <f t="shared" si="46"/>
        <v>1315</v>
      </c>
      <c r="X273" s="1">
        <f t="shared" si="46"/>
        <v>1775</v>
      </c>
      <c r="Y273" s="1">
        <f t="shared" si="46"/>
        <v>950</v>
      </c>
      <c r="Z273" s="1">
        <f t="shared" si="46"/>
        <v>1352</v>
      </c>
      <c r="AA273" s="1">
        <f t="shared" si="46"/>
        <v>1563</v>
      </c>
      <c r="AB273" s="1">
        <f t="shared" si="46"/>
        <v>1146</v>
      </c>
      <c r="AC273" s="1">
        <f t="shared" si="46"/>
        <v>1572</v>
      </c>
      <c r="AD273" s="1">
        <f t="shared" si="46"/>
        <v>1374</v>
      </c>
      <c r="AE273" s="1">
        <f t="shared" si="46"/>
        <v>15342</v>
      </c>
    </row>
    <row r="274" spans="1:31" x14ac:dyDescent="0.2">
      <c r="A274" s="3" t="s">
        <v>73</v>
      </c>
      <c r="B274" s="373" t="s">
        <v>152</v>
      </c>
      <c r="C274" s="3" t="s">
        <v>74</v>
      </c>
      <c r="D274" s="3" t="s">
        <v>75</v>
      </c>
      <c r="E274" s="3" t="s">
        <v>76</v>
      </c>
      <c r="F274" s="3" t="s">
        <v>77</v>
      </c>
      <c r="G274" s="3" t="s">
        <v>78</v>
      </c>
      <c r="H274" s="3" t="s">
        <v>79</v>
      </c>
      <c r="I274" s="3" t="s">
        <v>80</v>
      </c>
      <c r="J274" s="3" t="s">
        <v>81</v>
      </c>
      <c r="K274" s="3" t="s">
        <v>82</v>
      </c>
      <c r="L274" s="3" t="s">
        <v>83</v>
      </c>
      <c r="M274" s="3" t="s">
        <v>84</v>
      </c>
      <c r="N274" s="3" t="s">
        <v>85</v>
      </c>
      <c r="O274" s="3" t="s">
        <v>176</v>
      </c>
      <c r="Q274" s="3" t="s">
        <v>144</v>
      </c>
      <c r="R274" s="373" t="s">
        <v>152</v>
      </c>
      <c r="S274" s="3" t="s">
        <v>0</v>
      </c>
      <c r="T274" s="3" t="s">
        <v>1</v>
      </c>
      <c r="U274" s="3" t="s">
        <v>2</v>
      </c>
      <c r="V274" s="3" t="s">
        <v>3</v>
      </c>
      <c r="W274" s="3" t="s">
        <v>4</v>
      </c>
      <c r="X274" s="3" t="s">
        <v>5</v>
      </c>
      <c r="Y274" s="3" t="s">
        <v>6</v>
      </c>
      <c r="Z274" s="3" t="s">
        <v>7</v>
      </c>
      <c r="AA274" s="3" t="s">
        <v>8</v>
      </c>
      <c r="AB274" s="3" t="s">
        <v>9</v>
      </c>
      <c r="AC274" s="3" t="s">
        <v>10</v>
      </c>
      <c r="AD274" s="3" t="s">
        <v>11</v>
      </c>
      <c r="AE274" s="3" t="s">
        <v>176</v>
      </c>
    </row>
    <row r="275" spans="1:31" x14ac:dyDescent="0.2">
      <c r="A275" s="7">
        <v>1004</v>
      </c>
      <c r="B275" s="10" t="s">
        <v>94</v>
      </c>
      <c r="C275" s="8">
        <f>+S275</f>
        <v>156</v>
      </c>
      <c r="D275" s="8">
        <f t="shared" ref="D275:N298" si="47">+C275+T275</f>
        <v>416</v>
      </c>
      <c r="E275" s="8">
        <f t="shared" si="47"/>
        <v>753</v>
      </c>
      <c r="F275" s="8">
        <f t="shared" si="47"/>
        <v>1072</v>
      </c>
      <c r="G275" s="8">
        <f t="shared" si="47"/>
        <v>1345</v>
      </c>
      <c r="H275" s="8">
        <f t="shared" si="47"/>
        <v>1651</v>
      </c>
      <c r="I275" s="8">
        <f t="shared" si="47"/>
        <v>1844</v>
      </c>
      <c r="J275" s="8">
        <f t="shared" si="47"/>
        <v>2083</v>
      </c>
      <c r="K275" s="8">
        <f t="shared" si="47"/>
        <v>2413</v>
      </c>
      <c r="L275" s="8">
        <f t="shared" si="47"/>
        <v>2663</v>
      </c>
      <c r="M275" s="8">
        <f t="shared" si="47"/>
        <v>3104</v>
      </c>
      <c r="N275" s="8">
        <f t="shared" si="47"/>
        <v>3508</v>
      </c>
      <c r="O275" s="9"/>
      <c r="Q275" s="7">
        <v>1004</v>
      </c>
      <c r="R275" s="10" t="s">
        <v>94</v>
      </c>
      <c r="S275" s="8">
        <f>+'[20]11'!$E$11</f>
        <v>156</v>
      </c>
      <c r="T275" s="8">
        <f>+'[20]11'!$F$11</f>
        <v>260</v>
      </c>
      <c r="U275" s="8">
        <f>+'[20]11'!$G$11</f>
        <v>337</v>
      </c>
      <c r="V275" s="8">
        <f>+'[20]11'!$I$11</f>
        <v>319</v>
      </c>
      <c r="W275" s="8">
        <f>+'[20]11'!$J$11</f>
        <v>273</v>
      </c>
      <c r="X275" s="8">
        <f>+'[20]11'!$K$11</f>
        <v>306</v>
      </c>
      <c r="Y275" s="8">
        <f>+'[20]11'!$M$11</f>
        <v>193</v>
      </c>
      <c r="Z275" s="8">
        <f>+'[20]11'!$N$11</f>
        <v>239</v>
      </c>
      <c r="AA275" s="8">
        <f>+'[20]11'!$O$11</f>
        <v>330</v>
      </c>
      <c r="AB275" s="8">
        <f>+'[20]11'!$Q$11</f>
        <v>250</v>
      </c>
      <c r="AC275" s="8">
        <f>+'[20]11'!$R$11</f>
        <v>441</v>
      </c>
      <c r="AD275" s="8">
        <f>+'[20]11'!$S$11</f>
        <v>404</v>
      </c>
      <c r="AE275" s="9">
        <f>SUM(S275:AD275)</f>
        <v>3508</v>
      </c>
    </row>
    <row r="276" spans="1:31" x14ac:dyDescent="0.2">
      <c r="A276" s="10">
        <v>1005</v>
      </c>
      <c r="B276" s="10" t="s">
        <v>13</v>
      </c>
      <c r="C276" s="11">
        <f t="shared" ref="C276:C301" si="48">+S276</f>
        <v>7</v>
      </c>
      <c r="D276" s="11">
        <f t="shared" si="47"/>
        <v>20</v>
      </c>
      <c r="E276" s="11">
        <f t="shared" si="47"/>
        <v>41</v>
      </c>
      <c r="F276" s="11">
        <f t="shared" si="47"/>
        <v>48</v>
      </c>
      <c r="G276" s="11">
        <f t="shared" si="47"/>
        <v>59</v>
      </c>
      <c r="H276" s="11">
        <f t="shared" si="47"/>
        <v>69</v>
      </c>
      <c r="I276" s="11">
        <f t="shared" si="47"/>
        <v>77</v>
      </c>
      <c r="J276" s="11">
        <f t="shared" si="47"/>
        <v>89</v>
      </c>
      <c r="K276" s="11">
        <f t="shared" si="47"/>
        <v>93</v>
      </c>
      <c r="L276" s="11">
        <f t="shared" si="47"/>
        <v>97</v>
      </c>
      <c r="M276" s="11">
        <f t="shared" si="47"/>
        <v>101</v>
      </c>
      <c r="N276" s="11">
        <f t="shared" si="47"/>
        <v>107</v>
      </c>
      <c r="O276" s="12"/>
      <c r="Q276" s="10">
        <v>1005</v>
      </c>
      <c r="R276" s="10" t="s">
        <v>13</v>
      </c>
      <c r="S276" s="11">
        <f>+'[20]12'!$E$11</f>
        <v>7</v>
      </c>
      <c r="T276" s="11">
        <f>+'[20]12'!$F$11</f>
        <v>13</v>
      </c>
      <c r="U276" s="11">
        <f>+'[20]12'!$G$11</f>
        <v>21</v>
      </c>
      <c r="V276" s="11">
        <f>+'[20]12'!$I$11</f>
        <v>7</v>
      </c>
      <c r="W276" s="11">
        <f>+'[20]12'!$J$11</f>
        <v>11</v>
      </c>
      <c r="X276" s="11">
        <f>+'[20]12'!$K$11</f>
        <v>10</v>
      </c>
      <c r="Y276" s="11">
        <f>+'[20]12'!$M$11</f>
        <v>8</v>
      </c>
      <c r="Z276" s="11">
        <f>+'[20]12'!$N$11</f>
        <v>12</v>
      </c>
      <c r="AA276" s="11">
        <f>+'[20]12'!$O$11</f>
        <v>4</v>
      </c>
      <c r="AB276" s="11">
        <f>+'[20]12'!$Q$11</f>
        <v>4</v>
      </c>
      <c r="AC276" s="11">
        <f>+'[20]12'!$R$11</f>
        <v>4</v>
      </c>
      <c r="AD276" s="11">
        <f>+'[20]12'!$S$11</f>
        <v>6</v>
      </c>
      <c r="AE276" s="12">
        <f t="shared" ref="AE276:AE295" si="49">SUM(S276:AD276)</f>
        <v>107</v>
      </c>
    </row>
    <row r="277" spans="1:31" x14ac:dyDescent="0.2">
      <c r="A277" s="10">
        <v>1006</v>
      </c>
      <c r="B277" s="10" t="s">
        <v>14</v>
      </c>
      <c r="C277" s="11">
        <f t="shared" si="48"/>
        <v>59</v>
      </c>
      <c r="D277" s="11">
        <f t="shared" si="47"/>
        <v>179</v>
      </c>
      <c r="E277" s="11">
        <f t="shared" si="47"/>
        <v>326</v>
      </c>
      <c r="F277" s="11">
        <f t="shared" si="47"/>
        <v>378</v>
      </c>
      <c r="G277" s="11">
        <f t="shared" si="47"/>
        <v>448</v>
      </c>
      <c r="H277" s="11">
        <f t="shared" si="47"/>
        <v>581</v>
      </c>
      <c r="I277" s="11">
        <f t="shared" si="47"/>
        <v>676</v>
      </c>
      <c r="J277" s="11">
        <f t="shared" si="47"/>
        <v>762</v>
      </c>
      <c r="K277" s="11">
        <f t="shared" si="47"/>
        <v>866</v>
      </c>
      <c r="L277" s="11">
        <f t="shared" si="47"/>
        <v>921</v>
      </c>
      <c r="M277" s="11">
        <f t="shared" si="47"/>
        <v>1019</v>
      </c>
      <c r="N277" s="11">
        <f t="shared" si="47"/>
        <v>1113</v>
      </c>
      <c r="O277" s="12"/>
      <c r="Q277" s="10">
        <v>1006</v>
      </c>
      <c r="R277" s="10" t="s">
        <v>14</v>
      </c>
      <c r="S277" s="11">
        <f>+'[20]13'!$E$11</f>
        <v>59</v>
      </c>
      <c r="T277" s="11">
        <f>+'[20]13'!$F$11</f>
        <v>120</v>
      </c>
      <c r="U277" s="11">
        <f>+'[20]13'!$G$11</f>
        <v>147</v>
      </c>
      <c r="V277" s="11">
        <f>+'[20]13'!$I$11</f>
        <v>52</v>
      </c>
      <c r="W277" s="11">
        <f>+'[20]13'!$J$11</f>
        <v>70</v>
      </c>
      <c r="X277" s="11">
        <f>+'[20]13'!$K$11</f>
        <v>133</v>
      </c>
      <c r="Y277" s="11">
        <f>+'[20]13'!$M$11</f>
        <v>95</v>
      </c>
      <c r="Z277" s="11">
        <f>+'[20]13'!$N$11</f>
        <v>86</v>
      </c>
      <c r="AA277" s="11">
        <f>+'[20]13'!$O$11</f>
        <v>104</v>
      </c>
      <c r="AB277" s="11">
        <f>+'[20]13'!$Q$11</f>
        <v>55</v>
      </c>
      <c r="AC277" s="11">
        <f>+'[20]13'!$R$11</f>
        <v>98</v>
      </c>
      <c r="AD277" s="11">
        <f>+'[20]13'!$S$11</f>
        <v>94</v>
      </c>
      <c r="AE277" s="12">
        <f t="shared" si="49"/>
        <v>1113</v>
      </c>
    </row>
    <row r="278" spans="1:31" x14ac:dyDescent="0.2">
      <c r="A278" s="10">
        <v>1007</v>
      </c>
      <c r="B278" s="10" t="s">
        <v>15</v>
      </c>
      <c r="C278" s="11">
        <f t="shared" si="48"/>
        <v>42</v>
      </c>
      <c r="D278" s="11">
        <f t="shared" si="47"/>
        <v>84</v>
      </c>
      <c r="E278" s="11">
        <f t="shared" si="47"/>
        <v>148</v>
      </c>
      <c r="F278" s="11">
        <f t="shared" si="47"/>
        <v>204</v>
      </c>
      <c r="G278" s="11">
        <f t="shared" si="47"/>
        <v>238</v>
      </c>
      <c r="H278" s="11">
        <f t="shared" si="47"/>
        <v>357</v>
      </c>
      <c r="I278" s="11">
        <f t="shared" si="47"/>
        <v>394</v>
      </c>
      <c r="J278" s="11">
        <f t="shared" si="47"/>
        <v>493</v>
      </c>
      <c r="K278" s="11">
        <f t="shared" si="47"/>
        <v>569</v>
      </c>
      <c r="L278" s="11">
        <f t="shared" si="47"/>
        <v>609</v>
      </c>
      <c r="M278" s="11">
        <f t="shared" si="47"/>
        <v>703</v>
      </c>
      <c r="N278" s="11">
        <f t="shared" si="47"/>
        <v>771</v>
      </c>
      <c r="O278" s="12"/>
      <c r="Q278" s="10">
        <v>1007</v>
      </c>
      <c r="R278" s="10" t="s">
        <v>15</v>
      </c>
      <c r="S278" s="11">
        <f>+'[20]14'!$E$11</f>
        <v>42</v>
      </c>
      <c r="T278" s="11">
        <f>+'[20]14'!$F$11</f>
        <v>42</v>
      </c>
      <c r="U278" s="11">
        <f>+'[20]14'!$G$11</f>
        <v>64</v>
      </c>
      <c r="V278" s="11">
        <f>+'[20]14'!$I$11</f>
        <v>56</v>
      </c>
      <c r="W278" s="11">
        <f>+'[20]14'!$J$11</f>
        <v>34</v>
      </c>
      <c r="X278" s="11">
        <f>+'[20]14'!$K$11</f>
        <v>119</v>
      </c>
      <c r="Y278" s="11">
        <f>+'[20]14'!$M$11</f>
        <v>37</v>
      </c>
      <c r="Z278" s="11">
        <f>+'[20]14'!$N$11</f>
        <v>99</v>
      </c>
      <c r="AA278" s="11">
        <f>+'[20]14'!$O$11</f>
        <v>76</v>
      </c>
      <c r="AB278" s="11">
        <f>+'[20]14'!$Q$11</f>
        <v>40</v>
      </c>
      <c r="AC278" s="11">
        <f>+'[20]14'!$R$11</f>
        <v>94</v>
      </c>
      <c r="AD278" s="11">
        <f>+'[20]14'!$S$11</f>
        <v>68</v>
      </c>
      <c r="AE278" s="12">
        <f t="shared" si="49"/>
        <v>771</v>
      </c>
    </row>
    <row r="279" spans="1:31" x14ac:dyDescent="0.2">
      <c r="A279" s="10">
        <v>1008</v>
      </c>
      <c r="B279" s="10" t="s">
        <v>16</v>
      </c>
      <c r="C279" s="11">
        <f t="shared" si="48"/>
        <v>4</v>
      </c>
      <c r="D279" s="11">
        <f t="shared" si="47"/>
        <v>14</v>
      </c>
      <c r="E279" s="11">
        <f t="shared" si="47"/>
        <v>20</v>
      </c>
      <c r="F279" s="11">
        <f t="shared" si="47"/>
        <v>44</v>
      </c>
      <c r="G279" s="11">
        <f t="shared" si="47"/>
        <v>78</v>
      </c>
      <c r="H279" s="11">
        <f t="shared" si="47"/>
        <v>104</v>
      </c>
      <c r="I279" s="11">
        <f t="shared" si="47"/>
        <v>108</v>
      </c>
      <c r="J279" s="11">
        <f t="shared" si="47"/>
        <v>116</v>
      </c>
      <c r="K279" s="11">
        <f t="shared" si="47"/>
        <v>129</v>
      </c>
      <c r="L279" s="11">
        <f t="shared" si="47"/>
        <v>137</v>
      </c>
      <c r="M279" s="11">
        <f t="shared" si="47"/>
        <v>143</v>
      </c>
      <c r="N279" s="11">
        <f t="shared" si="47"/>
        <v>152</v>
      </c>
      <c r="O279" s="12"/>
      <c r="Q279" s="10">
        <v>1008</v>
      </c>
      <c r="R279" s="10" t="s">
        <v>16</v>
      </c>
      <c r="S279" s="11">
        <f>+'[20]15'!$E$11</f>
        <v>4</v>
      </c>
      <c r="T279" s="11">
        <f>+'[20]15'!$F$11</f>
        <v>10</v>
      </c>
      <c r="U279" s="11">
        <f>+'[20]15'!$G$11</f>
        <v>6</v>
      </c>
      <c r="V279" s="11">
        <f>+'[20]15'!$I$11</f>
        <v>24</v>
      </c>
      <c r="W279" s="11">
        <f>+'[20]15'!$J$11</f>
        <v>34</v>
      </c>
      <c r="X279" s="11">
        <f>+'[20]15'!$K$11</f>
        <v>26</v>
      </c>
      <c r="Y279" s="11">
        <f>+'[20]15'!$M$11</f>
        <v>4</v>
      </c>
      <c r="Z279" s="11">
        <f>+'[20]15'!$N$11</f>
        <v>8</v>
      </c>
      <c r="AA279" s="11">
        <f>+'[20]15'!$O$11</f>
        <v>13</v>
      </c>
      <c r="AB279" s="11">
        <f>+'[20]15'!$Q$11</f>
        <v>8</v>
      </c>
      <c r="AC279" s="11">
        <f>+'[20]15'!$R$11</f>
        <v>6</v>
      </c>
      <c r="AD279" s="11">
        <f>+'[20]15'!$S$11</f>
        <v>9</v>
      </c>
      <c r="AE279" s="12">
        <f t="shared" si="49"/>
        <v>152</v>
      </c>
    </row>
    <row r="280" spans="1:31" x14ac:dyDescent="0.2">
      <c r="A280" s="10">
        <v>1009</v>
      </c>
      <c r="B280" s="10" t="s">
        <v>17</v>
      </c>
      <c r="C280" s="11">
        <f t="shared" si="48"/>
        <v>12</v>
      </c>
      <c r="D280" s="11">
        <f t="shared" si="47"/>
        <v>24</v>
      </c>
      <c r="E280" s="11">
        <f t="shared" si="47"/>
        <v>34</v>
      </c>
      <c r="F280" s="11">
        <f t="shared" si="47"/>
        <v>52</v>
      </c>
      <c r="G280" s="11">
        <f t="shared" si="47"/>
        <v>69</v>
      </c>
      <c r="H280" s="11">
        <f t="shared" si="47"/>
        <v>104</v>
      </c>
      <c r="I280" s="11">
        <f t="shared" si="47"/>
        <v>123</v>
      </c>
      <c r="J280" s="11">
        <f t="shared" si="47"/>
        <v>134</v>
      </c>
      <c r="K280" s="11">
        <f t="shared" si="47"/>
        <v>172</v>
      </c>
      <c r="L280" s="11">
        <f t="shared" si="47"/>
        <v>189</v>
      </c>
      <c r="M280" s="11">
        <f t="shared" si="47"/>
        <v>206</v>
      </c>
      <c r="N280" s="11">
        <f t="shared" si="47"/>
        <v>218</v>
      </c>
      <c r="O280" s="12"/>
      <c r="Q280" s="10">
        <v>1009</v>
      </c>
      <c r="R280" s="10" t="s">
        <v>17</v>
      </c>
      <c r="S280" s="11">
        <f>+'[20]16'!$E$11</f>
        <v>12</v>
      </c>
      <c r="T280" s="11">
        <f>+'[20]16'!$F$11</f>
        <v>12</v>
      </c>
      <c r="U280" s="11">
        <f>+'[20]16'!$G$11</f>
        <v>10</v>
      </c>
      <c r="V280" s="11">
        <f>+'[20]16'!$I$11</f>
        <v>18</v>
      </c>
      <c r="W280" s="11">
        <f>+'[20]16'!$J$11</f>
        <v>17</v>
      </c>
      <c r="X280" s="11">
        <f>+'[20]16'!$K$11</f>
        <v>35</v>
      </c>
      <c r="Y280" s="11">
        <f>+'[20]16'!$M$11</f>
        <v>19</v>
      </c>
      <c r="Z280" s="11">
        <f>+'[20]16'!$N$11</f>
        <v>11</v>
      </c>
      <c r="AA280" s="11">
        <f>+'[20]16'!$O$11</f>
        <v>38</v>
      </c>
      <c r="AB280" s="11">
        <f>+'[20]16'!$Q$11</f>
        <v>17</v>
      </c>
      <c r="AC280" s="11">
        <f>+'[20]16'!$R$11</f>
        <v>17</v>
      </c>
      <c r="AD280" s="11">
        <f>+'[20]16'!$S$11</f>
        <v>12</v>
      </c>
      <c r="AE280" s="12">
        <f t="shared" si="49"/>
        <v>218</v>
      </c>
    </row>
    <row r="281" spans="1:31" x14ac:dyDescent="0.2">
      <c r="A281" s="10">
        <v>1010</v>
      </c>
      <c r="B281" s="10" t="s">
        <v>19</v>
      </c>
      <c r="C281" s="11">
        <f t="shared" si="48"/>
        <v>9</v>
      </c>
      <c r="D281" s="11">
        <f t="shared" si="47"/>
        <v>26</v>
      </c>
      <c r="E281" s="11">
        <f t="shared" si="47"/>
        <v>40</v>
      </c>
      <c r="F281" s="11">
        <f t="shared" si="47"/>
        <v>56</v>
      </c>
      <c r="G281" s="11">
        <f t="shared" si="47"/>
        <v>72</v>
      </c>
      <c r="H281" s="11">
        <f t="shared" si="47"/>
        <v>105</v>
      </c>
      <c r="I281" s="11">
        <f t="shared" si="47"/>
        <v>133</v>
      </c>
      <c r="J281" s="11">
        <f t="shared" si="47"/>
        <v>149</v>
      </c>
      <c r="K281" s="11">
        <f t="shared" si="47"/>
        <v>197</v>
      </c>
      <c r="L281" s="11">
        <f t="shared" si="47"/>
        <v>212</v>
      </c>
      <c r="M281" s="11">
        <f t="shared" si="47"/>
        <v>240</v>
      </c>
      <c r="N281" s="11">
        <f t="shared" si="47"/>
        <v>261</v>
      </c>
      <c r="O281" s="12"/>
      <c r="Q281" s="10">
        <v>1010</v>
      </c>
      <c r="R281" s="10" t="s">
        <v>19</v>
      </c>
      <c r="S281" s="11">
        <f>+'[20]18'!$E$11</f>
        <v>9</v>
      </c>
      <c r="T281" s="11">
        <f>+'[20]18'!$F$11</f>
        <v>17</v>
      </c>
      <c r="U281" s="11">
        <f>+'[20]18'!$G$11</f>
        <v>14</v>
      </c>
      <c r="V281" s="11">
        <f>+'[20]18'!$I$11</f>
        <v>16</v>
      </c>
      <c r="W281" s="11">
        <f>+'[20]18'!$J$11</f>
        <v>16</v>
      </c>
      <c r="X281" s="11">
        <f>+'[20]18'!$K$11</f>
        <v>33</v>
      </c>
      <c r="Y281" s="11">
        <f>+'[20]18'!$M$11</f>
        <v>28</v>
      </c>
      <c r="Z281" s="11">
        <f>+'[20]18'!$N$11</f>
        <v>16</v>
      </c>
      <c r="AA281" s="11">
        <f>+'[20]18'!$O$11</f>
        <v>48</v>
      </c>
      <c r="AB281" s="11">
        <f>+'[20]18'!$Q$11</f>
        <v>15</v>
      </c>
      <c r="AC281" s="11">
        <f>+'[20]18'!$R$11</f>
        <v>28</v>
      </c>
      <c r="AD281" s="11">
        <f>+'[20]18'!$S$11</f>
        <v>21</v>
      </c>
      <c r="AE281" s="12">
        <f t="shared" si="49"/>
        <v>261</v>
      </c>
    </row>
    <row r="282" spans="1:31" x14ac:dyDescent="0.2">
      <c r="A282" s="10">
        <v>1011</v>
      </c>
      <c r="B282" s="10" t="s">
        <v>20</v>
      </c>
      <c r="C282" s="11">
        <f t="shared" si="48"/>
        <v>8</v>
      </c>
      <c r="D282" s="11">
        <f t="shared" si="47"/>
        <v>23</v>
      </c>
      <c r="E282" s="11">
        <f t="shared" si="47"/>
        <v>39</v>
      </c>
      <c r="F282" s="11">
        <f t="shared" si="47"/>
        <v>53</v>
      </c>
      <c r="G282" s="11">
        <f t="shared" si="47"/>
        <v>77</v>
      </c>
      <c r="H282" s="11">
        <f t="shared" si="47"/>
        <v>97</v>
      </c>
      <c r="I282" s="11">
        <f t="shared" si="47"/>
        <v>113</v>
      </c>
      <c r="J282" s="11">
        <f t="shared" si="47"/>
        <v>133</v>
      </c>
      <c r="K282" s="11">
        <f t="shared" si="47"/>
        <v>145</v>
      </c>
      <c r="L282" s="11">
        <f t="shared" si="47"/>
        <v>153</v>
      </c>
      <c r="M282" s="11">
        <f t="shared" si="47"/>
        <v>161</v>
      </c>
      <c r="N282" s="11">
        <f t="shared" si="47"/>
        <v>175</v>
      </c>
      <c r="O282" s="12"/>
      <c r="Q282" s="10">
        <v>1011</v>
      </c>
      <c r="R282" s="10" t="s">
        <v>20</v>
      </c>
      <c r="S282" s="11">
        <f>+'[20]19'!$E$11</f>
        <v>8</v>
      </c>
      <c r="T282" s="11">
        <f>+'[20]19'!$F$11</f>
        <v>15</v>
      </c>
      <c r="U282" s="11">
        <f>+'[20]19'!$G$11</f>
        <v>16</v>
      </c>
      <c r="V282" s="11">
        <f>+'[20]19'!$I$11</f>
        <v>14</v>
      </c>
      <c r="W282" s="11">
        <f>+'[20]19'!$J$11</f>
        <v>24</v>
      </c>
      <c r="X282" s="11">
        <f>+'[20]19'!$K$11</f>
        <v>20</v>
      </c>
      <c r="Y282" s="11">
        <f>+'[20]19'!$M$11</f>
        <v>16</v>
      </c>
      <c r="Z282" s="11">
        <f>+'[20]19'!$N$11</f>
        <v>20</v>
      </c>
      <c r="AA282" s="11">
        <f>+'[20]19'!$O$11</f>
        <v>12</v>
      </c>
      <c r="AB282" s="11">
        <f>+'[20]19'!$Q$11</f>
        <v>8</v>
      </c>
      <c r="AC282" s="11">
        <f>+'[20]19'!$R$11</f>
        <v>8</v>
      </c>
      <c r="AD282" s="11">
        <f>+'[20]19'!$S$11</f>
        <v>14</v>
      </c>
      <c r="AE282" s="12">
        <f t="shared" si="49"/>
        <v>175</v>
      </c>
    </row>
    <row r="283" spans="1:31" x14ac:dyDescent="0.2">
      <c r="A283" s="10">
        <v>1012</v>
      </c>
      <c r="B283" s="10" t="s">
        <v>21</v>
      </c>
      <c r="C283" s="11">
        <f t="shared" si="48"/>
        <v>22</v>
      </c>
      <c r="D283" s="11">
        <f t="shared" si="47"/>
        <v>45</v>
      </c>
      <c r="E283" s="11">
        <f t="shared" si="47"/>
        <v>66</v>
      </c>
      <c r="F283" s="11">
        <f t="shared" si="47"/>
        <v>94</v>
      </c>
      <c r="G283" s="11">
        <f t="shared" si="47"/>
        <v>121</v>
      </c>
      <c r="H283" s="11">
        <f t="shared" si="47"/>
        <v>183</v>
      </c>
      <c r="I283" s="11">
        <f t="shared" si="47"/>
        <v>192</v>
      </c>
      <c r="J283" s="11">
        <f t="shared" si="47"/>
        <v>229</v>
      </c>
      <c r="K283" s="11">
        <f t="shared" si="47"/>
        <v>281</v>
      </c>
      <c r="L283" s="11">
        <f t="shared" si="47"/>
        <v>335</v>
      </c>
      <c r="M283" s="11">
        <f t="shared" si="47"/>
        <v>403</v>
      </c>
      <c r="N283" s="11">
        <f t="shared" si="47"/>
        <v>453</v>
      </c>
      <c r="O283" s="12"/>
      <c r="Q283" s="10">
        <v>1012</v>
      </c>
      <c r="R283" s="10" t="s">
        <v>21</v>
      </c>
      <c r="S283" s="11">
        <f>+'[20]20'!$E$11</f>
        <v>22</v>
      </c>
      <c r="T283" s="11">
        <f>+'[20]20'!$F$11</f>
        <v>23</v>
      </c>
      <c r="U283" s="11">
        <f>+'[20]20'!$G$11</f>
        <v>21</v>
      </c>
      <c r="V283" s="11">
        <f>+'[20]20'!$I$11</f>
        <v>28</v>
      </c>
      <c r="W283" s="11">
        <f>+'[20]20'!$J$11</f>
        <v>27</v>
      </c>
      <c r="X283" s="11">
        <f>+'[20]20'!$K$11</f>
        <v>62</v>
      </c>
      <c r="Y283" s="11">
        <f>+'[20]20'!$M$11</f>
        <v>9</v>
      </c>
      <c r="Z283" s="11">
        <f>+'[20]20'!$N$11</f>
        <v>37</v>
      </c>
      <c r="AA283" s="11">
        <f>+'[20]20'!$O$11</f>
        <v>52</v>
      </c>
      <c r="AB283" s="11">
        <f>+'[20]20'!$Q$11</f>
        <v>54</v>
      </c>
      <c r="AC283" s="11">
        <f>+'[20]20'!$R$11</f>
        <v>68</v>
      </c>
      <c r="AD283" s="11">
        <f>+'[20]20'!$S$11</f>
        <v>50</v>
      </c>
      <c r="AE283" s="12">
        <f t="shared" si="49"/>
        <v>453</v>
      </c>
    </row>
    <row r="284" spans="1:31" x14ac:dyDescent="0.2">
      <c r="A284" s="10">
        <v>1013</v>
      </c>
      <c r="B284" s="10" t="s">
        <v>22</v>
      </c>
      <c r="C284" s="11">
        <f t="shared" si="48"/>
        <v>2</v>
      </c>
      <c r="D284" s="11">
        <f t="shared" si="47"/>
        <v>4</v>
      </c>
      <c r="E284" s="11">
        <f t="shared" si="47"/>
        <v>6</v>
      </c>
      <c r="F284" s="11">
        <f t="shared" si="47"/>
        <v>9</v>
      </c>
      <c r="G284" s="11">
        <f t="shared" si="47"/>
        <v>14</v>
      </c>
      <c r="H284" s="11">
        <f t="shared" si="47"/>
        <v>54</v>
      </c>
      <c r="I284" s="11">
        <f t="shared" si="47"/>
        <v>87</v>
      </c>
      <c r="J284" s="11">
        <f t="shared" si="47"/>
        <v>95</v>
      </c>
      <c r="K284" s="11">
        <f t="shared" si="47"/>
        <v>97</v>
      </c>
      <c r="L284" s="11">
        <f t="shared" si="47"/>
        <v>99</v>
      </c>
      <c r="M284" s="11">
        <f t="shared" si="47"/>
        <v>100</v>
      </c>
      <c r="N284" s="11">
        <f t="shared" si="47"/>
        <v>105</v>
      </c>
      <c r="O284" s="12"/>
      <c r="Q284" s="10">
        <v>1013</v>
      </c>
      <c r="R284" s="10" t="s">
        <v>22</v>
      </c>
      <c r="S284" s="11">
        <f>+'[20]21'!$E$11</f>
        <v>2</v>
      </c>
      <c r="T284" s="11">
        <f>+'[20]21'!$F$11</f>
        <v>2</v>
      </c>
      <c r="U284" s="11">
        <f>+'[20]21'!$G$11</f>
        <v>2</v>
      </c>
      <c r="V284" s="11">
        <f>+'[20]21'!$I$11</f>
        <v>3</v>
      </c>
      <c r="W284" s="11">
        <f>+'[20]21'!$J$11</f>
        <v>5</v>
      </c>
      <c r="X284" s="11">
        <f>+'[20]21'!$K$11</f>
        <v>40</v>
      </c>
      <c r="Y284" s="11">
        <f>+'[20]21'!$M$11</f>
        <v>33</v>
      </c>
      <c r="Z284" s="11">
        <f>+'[20]21'!$N$11</f>
        <v>8</v>
      </c>
      <c r="AA284" s="11">
        <f>+'[20]21'!$O$11</f>
        <v>2</v>
      </c>
      <c r="AB284" s="11">
        <f>+'[20]21'!$Q$11</f>
        <v>2</v>
      </c>
      <c r="AC284" s="11">
        <f>+'[20]21'!$R$11</f>
        <v>1</v>
      </c>
      <c r="AD284" s="11">
        <f>+'[20]21'!$S$11</f>
        <v>5</v>
      </c>
      <c r="AE284" s="12">
        <f t="shared" si="49"/>
        <v>105</v>
      </c>
    </row>
    <row r="285" spans="1:31" x14ac:dyDescent="0.2">
      <c r="A285" s="10">
        <v>1014</v>
      </c>
      <c r="B285" s="10" t="s">
        <v>23</v>
      </c>
      <c r="C285" s="11">
        <f t="shared" si="48"/>
        <v>78</v>
      </c>
      <c r="D285" s="11">
        <f t="shared" si="47"/>
        <v>200</v>
      </c>
      <c r="E285" s="11">
        <f t="shared" si="47"/>
        <v>307</v>
      </c>
      <c r="F285" s="11">
        <f t="shared" si="47"/>
        <v>373</v>
      </c>
      <c r="G285" s="11">
        <f t="shared" si="47"/>
        <v>485</v>
      </c>
      <c r="H285" s="11">
        <f t="shared" si="47"/>
        <v>578</v>
      </c>
      <c r="I285" s="11">
        <f t="shared" si="47"/>
        <v>688</v>
      </c>
      <c r="J285" s="11">
        <f t="shared" si="47"/>
        <v>840</v>
      </c>
      <c r="K285" s="11">
        <f t="shared" si="47"/>
        <v>1053</v>
      </c>
      <c r="L285" s="11">
        <f t="shared" si="47"/>
        <v>1306</v>
      </c>
      <c r="M285" s="11">
        <f t="shared" si="47"/>
        <v>1457</v>
      </c>
      <c r="N285" s="11">
        <f t="shared" si="47"/>
        <v>1608</v>
      </c>
      <c r="O285" s="12"/>
      <c r="Q285" s="10">
        <v>1014</v>
      </c>
      <c r="R285" s="10" t="s">
        <v>23</v>
      </c>
      <c r="S285" s="11">
        <f>+'[20]22'!$E$11</f>
        <v>78</v>
      </c>
      <c r="T285" s="11">
        <f>+'[20]22'!$F$11</f>
        <v>122</v>
      </c>
      <c r="U285" s="11">
        <f>+'[20]22'!$G$11</f>
        <v>107</v>
      </c>
      <c r="V285" s="11">
        <f>+'[20]22'!$I$11</f>
        <v>66</v>
      </c>
      <c r="W285" s="11">
        <f>+'[20]22'!$J$11</f>
        <v>112</v>
      </c>
      <c r="X285" s="11">
        <f>+'[20]22'!$K$11</f>
        <v>93</v>
      </c>
      <c r="Y285" s="11">
        <f>+'[20]22'!$M$11</f>
        <v>110</v>
      </c>
      <c r="Z285" s="11">
        <f>+'[20]22'!$N$11</f>
        <v>152</v>
      </c>
      <c r="AA285" s="11">
        <f>+'[20]22'!$O$11</f>
        <v>213</v>
      </c>
      <c r="AB285" s="11">
        <f>+'[20]22'!$Q$11</f>
        <v>253</v>
      </c>
      <c r="AC285" s="11">
        <f>+'[20]22'!$R$11</f>
        <v>151</v>
      </c>
      <c r="AD285" s="11">
        <f>+'[20]22'!$S$11</f>
        <v>151</v>
      </c>
      <c r="AE285" s="12">
        <f t="shared" si="49"/>
        <v>1608</v>
      </c>
    </row>
    <row r="286" spans="1:31" x14ac:dyDescent="0.2">
      <c r="A286" s="10">
        <v>1015</v>
      </c>
      <c r="B286" s="10" t="s">
        <v>24</v>
      </c>
      <c r="C286" s="11">
        <f t="shared" si="48"/>
        <v>19</v>
      </c>
      <c r="D286" s="11">
        <f t="shared" si="47"/>
        <v>30</v>
      </c>
      <c r="E286" s="11">
        <f t="shared" si="47"/>
        <v>38</v>
      </c>
      <c r="F286" s="11">
        <f t="shared" si="47"/>
        <v>49</v>
      </c>
      <c r="G286" s="11">
        <f t="shared" si="47"/>
        <v>64</v>
      </c>
      <c r="H286" s="11">
        <f t="shared" si="47"/>
        <v>88</v>
      </c>
      <c r="I286" s="11">
        <f t="shared" si="47"/>
        <v>94</v>
      </c>
      <c r="J286" s="11">
        <f t="shared" si="47"/>
        <v>102</v>
      </c>
      <c r="K286" s="11">
        <f t="shared" si="47"/>
        <v>114</v>
      </c>
      <c r="L286" s="11">
        <f t="shared" si="47"/>
        <v>120</v>
      </c>
      <c r="M286" s="11">
        <f t="shared" si="47"/>
        <v>133</v>
      </c>
      <c r="N286" s="11">
        <f t="shared" si="47"/>
        <v>179</v>
      </c>
      <c r="O286" s="12"/>
      <c r="Q286" s="10">
        <v>1015</v>
      </c>
      <c r="R286" s="10" t="s">
        <v>24</v>
      </c>
      <c r="S286" s="11">
        <f>+'[20]23'!$E$11</f>
        <v>19</v>
      </c>
      <c r="T286" s="11">
        <f>+'[20]23'!$F$11</f>
        <v>11</v>
      </c>
      <c r="U286" s="11">
        <f>+'[20]23'!$G$11</f>
        <v>8</v>
      </c>
      <c r="V286" s="11">
        <f>+'[20]23'!$I$11</f>
        <v>11</v>
      </c>
      <c r="W286" s="11">
        <f>+'[20]23'!$J$11</f>
        <v>15</v>
      </c>
      <c r="X286" s="11">
        <f>+'[20]23'!$K$11</f>
        <v>24</v>
      </c>
      <c r="Y286" s="11">
        <f>+'[20]23'!$M$11</f>
        <v>6</v>
      </c>
      <c r="Z286" s="11">
        <f>+'[20]23'!$N$11</f>
        <v>8</v>
      </c>
      <c r="AA286" s="11">
        <f>+'[20]23'!$O$11</f>
        <v>12</v>
      </c>
      <c r="AB286" s="11">
        <f>+'[20]23'!$Q$11</f>
        <v>6</v>
      </c>
      <c r="AC286" s="11">
        <f>+'[20]23'!$R$11</f>
        <v>13</v>
      </c>
      <c r="AD286" s="11">
        <f>+'[20]23'!$S$11</f>
        <v>46</v>
      </c>
      <c r="AE286" s="12">
        <f t="shared" si="49"/>
        <v>179</v>
      </c>
    </row>
    <row r="287" spans="1:31" x14ac:dyDescent="0.2">
      <c r="A287" s="10">
        <v>1016</v>
      </c>
      <c r="B287" s="10" t="s">
        <v>25</v>
      </c>
      <c r="C287" s="11">
        <f t="shared" si="48"/>
        <v>43</v>
      </c>
      <c r="D287" s="11">
        <f t="shared" si="47"/>
        <v>94</v>
      </c>
      <c r="E287" s="11">
        <f t="shared" si="47"/>
        <v>102</v>
      </c>
      <c r="F287" s="11">
        <f t="shared" si="47"/>
        <v>124</v>
      </c>
      <c r="G287" s="11">
        <f t="shared" si="47"/>
        <v>162</v>
      </c>
      <c r="H287" s="11">
        <f t="shared" si="47"/>
        <v>197</v>
      </c>
      <c r="I287" s="11">
        <f t="shared" si="47"/>
        <v>232</v>
      </c>
      <c r="J287" s="11">
        <f t="shared" si="47"/>
        <v>264</v>
      </c>
      <c r="K287" s="11">
        <f t="shared" si="47"/>
        <v>275</v>
      </c>
      <c r="L287" s="11">
        <f t="shared" si="47"/>
        <v>280</v>
      </c>
      <c r="M287" s="11">
        <f t="shared" si="47"/>
        <v>296</v>
      </c>
      <c r="N287" s="11">
        <f t="shared" si="47"/>
        <v>314</v>
      </c>
      <c r="O287" s="12"/>
      <c r="Q287" s="10">
        <v>1016</v>
      </c>
      <c r="R287" s="10" t="s">
        <v>25</v>
      </c>
      <c r="S287" s="11">
        <f>+'[20]24'!$E$11</f>
        <v>43</v>
      </c>
      <c r="T287" s="11">
        <f>+'[20]24'!$F$11</f>
        <v>51</v>
      </c>
      <c r="U287" s="11">
        <f>+'[20]24'!$G$11</f>
        <v>8</v>
      </c>
      <c r="V287" s="11">
        <f>+'[20]24'!$I$11</f>
        <v>22</v>
      </c>
      <c r="W287" s="11">
        <f>+'[20]24'!$J$11</f>
        <v>38</v>
      </c>
      <c r="X287" s="11">
        <f>+'[20]24'!$K$11</f>
        <v>35</v>
      </c>
      <c r="Y287" s="11">
        <f>+'[20]24'!$M$11</f>
        <v>35</v>
      </c>
      <c r="Z287" s="11">
        <f>+'[20]24'!$N$11</f>
        <v>32</v>
      </c>
      <c r="AA287" s="11">
        <f>+'[20]24'!$O$11</f>
        <v>11</v>
      </c>
      <c r="AB287" s="11">
        <f>+'[20]24'!$Q$11</f>
        <v>5</v>
      </c>
      <c r="AC287" s="11">
        <f>+'[20]24'!$R$11</f>
        <v>16</v>
      </c>
      <c r="AD287" s="11">
        <f>+'[20]24'!$S$11</f>
        <v>18</v>
      </c>
      <c r="AE287" s="12">
        <f t="shared" si="49"/>
        <v>314</v>
      </c>
    </row>
    <row r="288" spans="1:31" x14ac:dyDescent="0.2">
      <c r="A288" s="10">
        <v>1017</v>
      </c>
      <c r="B288" s="10" t="s">
        <v>26</v>
      </c>
      <c r="C288" s="11">
        <f t="shared" si="48"/>
        <v>28</v>
      </c>
      <c r="D288" s="11">
        <f t="shared" si="47"/>
        <v>61</v>
      </c>
      <c r="E288" s="11">
        <f t="shared" si="47"/>
        <v>92</v>
      </c>
      <c r="F288" s="11">
        <f t="shared" si="47"/>
        <v>176</v>
      </c>
      <c r="G288" s="11">
        <f t="shared" si="47"/>
        <v>240</v>
      </c>
      <c r="H288" s="11">
        <f t="shared" si="47"/>
        <v>279</v>
      </c>
      <c r="I288" s="11">
        <f t="shared" si="47"/>
        <v>294</v>
      </c>
      <c r="J288" s="11">
        <f t="shared" si="47"/>
        <v>324</v>
      </c>
      <c r="K288" s="11">
        <f t="shared" si="47"/>
        <v>357</v>
      </c>
      <c r="L288" s="11">
        <f t="shared" si="47"/>
        <v>376</v>
      </c>
      <c r="M288" s="11">
        <f t="shared" si="47"/>
        <v>403</v>
      </c>
      <c r="N288" s="11">
        <f t="shared" si="47"/>
        <v>418</v>
      </c>
      <c r="O288" s="12"/>
      <c r="Q288" s="10">
        <v>1017</v>
      </c>
      <c r="R288" s="10" t="s">
        <v>26</v>
      </c>
      <c r="S288" s="11">
        <f>+'[20]25'!$E$11</f>
        <v>28</v>
      </c>
      <c r="T288" s="11">
        <f>+'[20]25'!$F$11</f>
        <v>33</v>
      </c>
      <c r="U288" s="11">
        <f>+'[20]25'!$G$11</f>
        <v>31</v>
      </c>
      <c r="V288" s="11">
        <f>+'[20]25'!$I$11</f>
        <v>84</v>
      </c>
      <c r="W288" s="11">
        <f>+'[20]25'!$J$11</f>
        <v>64</v>
      </c>
      <c r="X288" s="11">
        <f>+'[20]25'!$K$11</f>
        <v>39</v>
      </c>
      <c r="Y288" s="11">
        <f>+'[20]25'!$M$11</f>
        <v>15</v>
      </c>
      <c r="Z288" s="11">
        <f>+'[20]25'!$N$11</f>
        <v>30</v>
      </c>
      <c r="AA288" s="11">
        <f>+'[20]25'!$O$11</f>
        <v>33</v>
      </c>
      <c r="AB288" s="11">
        <f>+'[20]25'!$Q$11</f>
        <v>19</v>
      </c>
      <c r="AC288" s="11">
        <f>+'[20]25'!$R$11</f>
        <v>27</v>
      </c>
      <c r="AD288" s="11">
        <f>+'[20]25'!$S$11</f>
        <v>15</v>
      </c>
      <c r="AE288" s="12">
        <f t="shared" si="49"/>
        <v>418</v>
      </c>
    </row>
    <row r="289" spans="1:31" x14ac:dyDescent="0.2">
      <c r="A289" s="10">
        <v>1018</v>
      </c>
      <c r="B289" s="10" t="s">
        <v>27</v>
      </c>
      <c r="C289" s="11">
        <f t="shared" si="48"/>
        <v>6</v>
      </c>
      <c r="D289" s="11">
        <f t="shared" si="47"/>
        <v>16</v>
      </c>
      <c r="E289" s="11">
        <f t="shared" si="47"/>
        <v>27</v>
      </c>
      <c r="F289" s="11">
        <f t="shared" si="47"/>
        <v>35</v>
      </c>
      <c r="G289" s="11">
        <f t="shared" si="47"/>
        <v>46</v>
      </c>
      <c r="H289" s="11">
        <f t="shared" si="47"/>
        <v>53</v>
      </c>
      <c r="I289" s="11">
        <f t="shared" si="47"/>
        <v>63</v>
      </c>
      <c r="J289" s="11">
        <f t="shared" si="47"/>
        <v>76</v>
      </c>
      <c r="K289" s="11">
        <f t="shared" si="47"/>
        <v>89</v>
      </c>
      <c r="L289" s="11">
        <f t="shared" si="47"/>
        <v>92</v>
      </c>
      <c r="M289" s="11">
        <f t="shared" si="47"/>
        <v>110</v>
      </c>
      <c r="N289" s="11">
        <f t="shared" si="47"/>
        <v>111</v>
      </c>
      <c r="O289" s="12"/>
      <c r="Q289" s="10">
        <v>1018</v>
      </c>
      <c r="R289" s="10" t="s">
        <v>27</v>
      </c>
      <c r="S289" s="11">
        <f>+'[20]26'!$E$11</f>
        <v>6</v>
      </c>
      <c r="T289" s="11">
        <f>+'[20]26'!$F$11</f>
        <v>10</v>
      </c>
      <c r="U289" s="11">
        <f>+'[20]26'!$G$11</f>
        <v>11</v>
      </c>
      <c r="V289" s="11">
        <f>+'[20]26'!$I$11</f>
        <v>8</v>
      </c>
      <c r="W289" s="11">
        <f>+'[20]26'!$J$11</f>
        <v>11</v>
      </c>
      <c r="X289" s="11">
        <f>+'[20]26'!$K$11</f>
        <v>7</v>
      </c>
      <c r="Y289" s="11">
        <f>+'[20]26'!$M$11</f>
        <v>10</v>
      </c>
      <c r="Z289" s="11">
        <f>+'[20]26'!$N$11</f>
        <v>13</v>
      </c>
      <c r="AA289" s="11">
        <f>+'[20]26'!$O$11</f>
        <v>13</v>
      </c>
      <c r="AB289" s="11">
        <f>+'[20]26'!$Q$11</f>
        <v>3</v>
      </c>
      <c r="AC289" s="11">
        <f>+'[20]26'!$R$11</f>
        <v>18</v>
      </c>
      <c r="AD289" s="11">
        <f>+'[20]26'!$S$11</f>
        <v>1</v>
      </c>
      <c r="AE289" s="12">
        <f t="shared" si="49"/>
        <v>111</v>
      </c>
    </row>
    <row r="290" spans="1:31" x14ac:dyDescent="0.2">
      <c r="A290" s="10">
        <v>1019</v>
      </c>
      <c r="B290" s="10" t="s">
        <v>28</v>
      </c>
      <c r="C290" s="11">
        <f t="shared" si="48"/>
        <v>7</v>
      </c>
      <c r="D290" s="11">
        <f t="shared" si="47"/>
        <v>15</v>
      </c>
      <c r="E290" s="11">
        <f t="shared" si="47"/>
        <v>17</v>
      </c>
      <c r="F290" s="11">
        <f t="shared" si="47"/>
        <v>23</v>
      </c>
      <c r="G290" s="11">
        <f t="shared" si="47"/>
        <v>31</v>
      </c>
      <c r="H290" s="11">
        <f t="shared" si="47"/>
        <v>37</v>
      </c>
      <c r="I290" s="11">
        <f t="shared" si="47"/>
        <v>47</v>
      </c>
      <c r="J290" s="11">
        <f t="shared" si="47"/>
        <v>56</v>
      </c>
      <c r="K290" s="11">
        <f t="shared" si="47"/>
        <v>71</v>
      </c>
      <c r="L290" s="11">
        <f t="shared" si="47"/>
        <v>72</v>
      </c>
      <c r="M290" s="11">
        <f t="shared" si="47"/>
        <v>73</v>
      </c>
      <c r="N290" s="11">
        <f t="shared" si="47"/>
        <v>77</v>
      </c>
      <c r="O290" s="12"/>
      <c r="Q290" s="10">
        <v>1019</v>
      </c>
      <c r="R290" s="10" t="s">
        <v>28</v>
      </c>
      <c r="S290" s="11">
        <f>+'[20]27'!$E$11</f>
        <v>7</v>
      </c>
      <c r="T290" s="11">
        <f>+'[20]27'!$F$11</f>
        <v>8</v>
      </c>
      <c r="U290" s="11">
        <f>+'[20]27'!$G$11</f>
        <v>2</v>
      </c>
      <c r="V290" s="11">
        <f>+'[20]27'!$I$11</f>
        <v>6</v>
      </c>
      <c r="W290" s="11">
        <f>+'[20]27'!$J$11</f>
        <v>8</v>
      </c>
      <c r="X290" s="11">
        <f>+'[20]27'!$K$11</f>
        <v>6</v>
      </c>
      <c r="Y290" s="11">
        <f>+'[20]27'!$M$11</f>
        <v>10</v>
      </c>
      <c r="Z290" s="11">
        <f>+'[20]27'!$N$11</f>
        <v>9</v>
      </c>
      <c r="AA290" s="11">
        <f>+'[20]27'!$O$11</f>
        <v>15</v>
      </c>
      <c r="AB290" s="11">
        <f>+'[20]27'!$Q$11</f>
        <v>1</v>
      </c>
      <c r="AC290" s="11">
        <f>+'[20]27'!$R$11</f>
        <v>1</v>
      </c>
      <c r="AD290" s="11">
        <f>+'[20]27'!$S$11</f>
        <v>4</v>
      </c>
      <c r="AE290" s="12">
        <f t="shared" si="49"/>
        <v>77</v>
      </c>
    </row>
    <row r="291" spans="1:31" x14ac:dyDescent="0.2">
      <c r="A291" s="10">
        <v>1020</v>
      </c>
      <c r="B291" s="10" t="s">
        <v>29</v>
      </c>
      <c r="C291" s="11">
        <f t="shared" si="48"/>
        <v>32</v>
      </c>
      <c r="D291" s="11">
        <f t="shared" si="47"/>
        <v>90</v>
      </c>
      <c r="E291" s="11">
        <f t="shared" si="47"/>
        <v>128</v>
      </c>
      <c r="F291" s="11">
        <f t="shared" si="47"/>
        <v>187</v>
      </c>
      <c r="G291" s="11">
        <f t="shared" si="47"/>
        <v>213</v>
      </c>
      <c r="H291" s="11">
        <f t="shared" si="47"/>
        <v>294</v>
      </c>
      <c r="I291" s="11">
        <f t="shared" si="47"/>
        <v>294</v>
      </c>
      <c r="J291" s="11">
        <f t="shared" si="47"/>
        <v>332</v>
      </c>
      <c r="K291" s="11">
        <f t="shared" si="47"/>
        <v>371</v>
      </c>
      <c r="L291" s="11">
        <f t="shared" si="47"/>
        <v>402</v>
      </c>
      <c r="M291" s="11">
        <f t="shared" si="47"/>
        <v>440</v>
      </c>
      <c r="N291" s="11">
        <f t="shared" si="47"/>
        <v>498</v>
      </c>
      <c r="O291" s="12"/>
      <c r="Q291" s="10">
        <v>1020</v>
      </c>
      <c r="R291" s="10" t="s">
        <v>29</v>
      </c>
      <c r="S291" s="11">
        <f>+'[20]28'!$E$11</f>
        <v>32</v>
      </c>
      <c r="T291" s="11">
        <f>+'[20]28'!$F$11</f>
        <v>58</v>
      </c>
      <c r="U291" s="11">
        <f>+'[20]28'!$G$11</f>
        <v>38</v>
      </c>
      <c r="V291" s="11">
        <f>+'[20]28'!$I$11</f>
        <v>59</v>
      </c>
      <c r="W291" s="11">
        <f>+'[20]28'!$J$11</f>
        <v>26</v>
      </c>
      <c r="X291" s="11">
        <f>+'[20]28'!$K$11</f>
        <v>81</v>
      </c>
      <c r="Y291" s="11">
        <f>+'[20]28'!$M$11</f>
        <v>0</v>
      </c>
      <c r="Z291" s="11">
        <f>+'[20]28'!$N$11</f>
        <v>38</v>
      </c>
      <c r="AA291" s="11">
        <f>+'[20]28'!$O$11</f>
        <v>39</v>
      </c>
      <c r="AB291" s="11">
        <f>+'[20]28'!$Q$11</f>
        <v>31</v>
      </c>
      <c r="AC291" s="11">
        <f>+'[20]28'!$R$11</f>
        <v>38</v>
      </c>
      <c r="AD291" s="11">
        <f>+'[20]28'!$S$11</f>
        <v>58</v>
      </c>
      <c r="AE291" s="12">
        <f t="shared" si="49"/>
        <v>498</v>
      </c>
    </row>
    <row r="292" spans="1:31" x14ac:dyDescent="0.2">
      <c r="A292" s="10">
        <v>1021</v>
      </c>
      <c r="B292" s="10" t="s">
        <v>30</v>
      </c>
      <c r="C292" s="11">
        <f t="shared" si="48"/>
        <v>21</v>
      </c>
      <c r="D292" s="11">
        <f t="shared" si="47"/>
        <v>41</v>
      </c>
      <c r="E292" s="11">
        <f t="shared" si="47"/>
        <v>61</v>
      </c>
      <c r="F292" s="11">
        <f t="shared" si="47"/>
        <v>82</v>
      </c>
      <c r="G292" s="11">
        <f t="shared" si="47"/>
        <v>107</v>
      </c>
      <c r="H292" s="11">
        <f t="shared" si="47"/>
        <v>127</v>
      </c>
      <c r="I292" s="11">
        <f t="shared" si="47"/>
        <v>136</v>
      </c>
      <c r="J292" s="11">
        <f t="shared" si="47"/>
        <v>148</v>
      </c>
      <c r="K292" s="11">
        <f t="shared" si="47"/>
        <v>158</v>
      </c>
      <c r="L292" s="11">
        <f t="shared" si="47"/>
        <v>167</v>
      </c>
      <c r="M292" s="11">
        <f t="shared" si="47"/>
        <v>181</v>
      </c>
      <c r="N292" s="11">
        <f t="shared" si="47"/>
        <v>189</v>
      </c>
      <c r="O292" s="12"/>
      <c r="Q292" s="10">
        <v>1021</v>
      </c>
      <c r="R292" s="10" t="s">
        <v>30</v>
      </c>
      <c r="S292" s="11">
        <f>+'[20]29'!$E$11</f>
        <v>21</v>
      </c>
      <c r="T292" s="11">
        <f>+'[20]29'!$F$11</f>
        <v>20</v>
      </c>
      <c r="U292" s="11">
        <f>+'[20]29'!$G$11</f>
        <v>20</v>
      </c>
      <c r="V292" s="11">
        <f>+'[20]29'!$I$11</f>
        <v>21</v>
      </c>
      <c r="W292" s="11">
        <f>+'[20]29'!$J$11</f>
        <v>25</v>
      </c>
      <c r="X292" s="11">
        <f>+'[20]29'!$K$11</f>
        <v>20</v>
      </c>
      <c r="Y292" s="11">
        <f>+'[20]29'!$M$11</f>
        <v>9</v>
      </c>
      <c r="Z292" s="11">
        <f>+'[20]29'!$N$11</f>
        <v>12</v>
      </c>
      <c r="AA292" s="11">
        <f>+'[20]29'!$O$11</f>
        <v>10</v>
      </c>
      <c r="AB292" s="11">
        <f>+'[20]29'!$Q$11</f>
        <v>9</v>
      </c>
      <c r="AC292" s="11">
        <f>+'[20]29'!$R$11</f>
        <v>14</v>
      </c>
      <c r="AD292" s="11">
        <f>+'[20]29'!$S$11</f>
        <v>8</v>
      </c>
      <c r="AE292" s="12">
        <f t="shared" si="49"/>
        <v>189</v>
      </c>
    </row>
    <row r="293" spans="1:31" x14ac:dyDescent="0.2">
      <c r="A293" s="10">
        <v>1022</v>
      </c>
      <c r="B293" s="10" t="s">
        <v>31</v>
      </c>
      <c r="C293" s="11">
        <f t="shared" si="48"/>
        <v>53</v>
      </c>
      <c r="D293" s="11">
        <f t="shared" si="47"/>
        <v>119</v>
      </c>
      <c r="E293" s="11">
        <f t="shared" si="47"/>
        <v>182</v>
      </c>
      <c r="F293" s="11">
        <f t="shared" si="47"/>
        <v>298</v>
      </c>
      <c r="G293" s="11">
        <f t="shared" si="47"/>
        <v>392</v>
      </c>
      <c r="H293" s="11">
        <f t="shared" si="47"/>
        <v>600</v>
      </c>
      <c r="I293" s="11">
        <f t="shared" si="47"/>
        <v>632</v>
      </c>
      <c r="J293" s="11">
        <f t="shared" si="47"/>
        <v>698</v>
      </c>
      <c r="K293" s="11">
        <f t="shared" si="47"/>
        <v>802</v>
      </c>
      <c r="L293" s="11">
        <f t="shared" si="47"/>
        <v>895</v>
      </c>
      <c r="M293" s="11">
        <f t="shared" si="47"/>
        <v>953</v>
      </c>
      <c r="N293" s="11">
        <f t="shared" si="47"/>
        <v>1026</v>
      </c>
      <c r="O293" s="12"/>
      <c r="Q293" s="10">
        <v>1022</v>
      </c>
      <c r="R293" s="10" t="s">
        <v>31</v>
      </c>
      <c r="S293" s="11">
        <f>+'[20]30'!$E$11</f>
        <v>53</v>
      </c>
      <c r="T293" s="11">
        <f>+'[20]30'!$F$11</f>
        <v>66</v>
      </c>
      <c r="U293" s="11">
        <f>+'[20]30'!$G$11</f>
        <v>63</v>
      </c>
      <c r="V293" s="11">
        <f>+'[20]30'!$I$11</f>
        <v>116</v>
      </c>
      <c r="W293" s="11">
        <f>+'[20]30'!$J$11</f>
        <v>94</v>
      </c>
      <c r="X293" s="11">
        <f>+'[20]30'!$K$11</f>
        <v>208</v>
      </c>
      <c r="Y293" s="11">
        <f>+'[20]30'!$M$11</f>
        <v>32</v>
      </c>
      <c r="Z293" s="11">
        <f>+'[20]30'!$N$11</f>
        <v>66</v>
      </c>
      <c r="AA293" s="11">
        <f>+'[20]30'!$O$11</f>
        <v>104</v>
      </c>
      <c r="AB293" s="11">
        <f>+'[20]30'!$Q$11</f>
        <v>93</v>
      </c>
      <c r="AC293" s="11">
        <f>+'[20]30'!$R$11</f>
        <v>58</v>
      </c>
      <c r="AD293" s="11">
        <f>+'[20]30'!$S$11</f>
        <v>73</v>
      </c>
      <c r="AE293" s="12">
        <f t="shared" si="49"/>
        <v>1026</v>
      </c>
    </row>
    <row r="294" spans="1:31" x14ac:dyDescent="0.2">
      <c r="A294" s="10">
        <v>1023</v>
      </c>
      <c r="B294" s="10" t="s">
        <v>32</v>
      </c>
      <c r="C294" s="11">
        <f t="shared" si="48"/>
        <v>22</v>
      </c>
      <c r="D294" s="11">
        <f t="shared" si="47"/>
        <v>25</v>
      </c>
      <c r="E294" s="11">
        <f t="shared" si="47"/>
        <v>42</v>
      </c>
      <c r="F294" s="11">
        <f t="shared" si="47"/>
        <v>42</v>
      </c>
      <c r="G294" s="11">
        <f t="shared" si="47"/>
        <v>69</v>
      </c>
      <c r="H294" s="11">
        <f t="shared" si="47"/>
        <v>193</v>
      </c>
      <c r="I294" s="11">
        <f t="shared" si="47"/>
        <v>286</v>
      </c>
      <c r="J294" s="11">
        <f t="shared" si="47"/>
        <v>473</v>
      </c>
      <c r="K294" s="11">
        <f t="shared" si="47"/>
        <v>614</v>
      </c>
      <c r="L294" s="11">
        <f t="shared" si="47"/>
        <v>638</v>
      </c>
      <c r="M294" s="11">
        <f t="shared" si="47"/>
        <v>790</v>
      </c>
      <c r="N294" s="11">
        <f t="shared" si="47"/>
        <v>836</v>
      </c>
      <c r="O294" s="12"/>
      <c r="Q294" s="10">
        <v>1023</v>
      </c>
      <c r="R294" s="10" t="s">
        <v>32</v>
      </c>
      <c r="S294" s="11">
        <f>+'[20]31'!$E$11</f>
        <v>22</v>
      </c>
      <c r="T294" s="11">
        <f>+'[20]31'!$F$11</f>
        <v>3</v>
      </c>
      <c r="U294" s="11">
        <f>+'[20]31'!$G$11</f>
        <v>17</v>
      </c>
      <c r="V294" s="11">
        <f>+'[20]31'!$I$11</f>
        <v>0</v>
      </c>
      <c r="W294" s="11">
        <f>+'[20]31'!$J$11</f>
        <v>27</v>
      </c>
      <c r="X294" s="11">
        <f>+'[20]31'!$K$11</f>
        <v>124</v>
      </c>
      <c r="Y294" s="11">
        <f>+'[20]31'!$M$11</f>
        <v>93</v>
      </c>
      <c r="Z294" s="11">
        <f>+'[20]31'!$N$11</f>
        <v>187</v>
      </c>
      <c r="AA294" s="11">
        <f>+'[20]31'!$O$11</f>
        <v>141</v>
      </c>
      <c r="AB294" s="11">
        <f>+'[20]31'!$Q$11</f>
        <v>24</v>
      </c>
      <c r="AC294" s="11">
        <f>+'[20]31'!$R$11</f>
        <v>152</v>
      </c>
      <c r="AD294" s="11">
        <f>+'[20]31'!$S$11</f>
        <v>46</v>
      </c>
      <c r="AE294" s="12">
        <f t="shared" si="49"/>
        <v>836</v>
      </c>
    </row>
    <row r="295" spans="1:31" x14ac:dyDescent="0.2">
      <c r="A295" s="10">
        <v>1024</v>
      </c>
      <c r="B295" s="10" t="s">
        <v>33</v>
      </c>
      <c r="C295" s="11">
        <f t="shared" si="48"/>
        <v>55</v>
      </c>
      <c r="D295" s="11">
        <f t="shared" si="47"/>
        <v>162</v>
      </c>
      <c r="E295" s="11">
        <f t="shared" si="47"/>
        <v>263</v>
      </c>
      <c r="F295" s="11">
        <f t="shared" si="47"/>
        <v>386</v>
      </c>
      <c r="G295" s="11">
        <f t="shared" si="47"/>
        <v>543</v>
      </c>
      <c r="H295" s="11">
        <f t="shared" si="47"/>
        <v>692</v>
      </c>
      <c r="I295" s="11">
        <f t="shared" si="47"/>
        <v>792</v>
      </c>
      <c r="J295" s="11">
        <f t="shared" si="47"/>
        <v>935</v>
      </c>
      <c r="K295" s="11">
        <f t="shared" si="47"/>
        <v>1127</v>
      </c>
      <c r="L295" s="11">
        <f t="shared" si="47"/>
        <v>1287</v>
      </c>
      <c r="M295" s="11">
        <f t="shared" si="47"/>
        <v>1459</v>
      </c>
      <c r="N295" s="11">
        <f t="shared" si="47"/>
        <v>1621</v>
      </c>
      <c r="O295" s="12"/>
      <c r="Q295" s="10">
        <v>1024</v>
      </c>
      <c r="R295" s="10" t="s">
        <v>33</v>
      </c>
      <c r="S295" s="11">
        <f>+'[20]32'!$E$11</f>
        <v>55</v>
      </c>
      <c r="T295" s="11">
        <f>+'[20]32'!$F$11</f>
        <v>107</v>
      </c>
      <c r="U295" s="11">
        <f>+'[20]32'!$G$11</f>
        <v>101</v>
      </c>
      <c r="V295" s="11">
        <f>+'[20]32'!$I$11</f>
        <v>123</v>
      </c>
      <c r="W295" s="11">
        <f>+'[20]32'!$J$11</f>
        <v>157</v>
      </c>
      <c r="X295" s="11">
        <f>+'[20]32'!$K$11</f>
        <v>149</v>
      </c>
      <c r="Y295" s="11">
        <f>+'[20]32'!$M$11</f>
        <v>100</v>
      </c>
      <c r="Z295" s="11">
        <f>+'[20]32'!$N$11</f>
        <v>143</v>
      </c>
      <c r="AA295" s="11">
        <f>+'[20]32'!$O$11</f>
        <v>192</v>
      </c>
      <c r="AB295" s="11">
        <f>+'[20]32'!$Q$11</f>
        <v>160</v>
      </c>
      <c r="AC295" s="11">
        <f>+'[20]32'!$R$11</f>
        <v>172</v>
      </c>
      <c r="AD295" s="11">
        <f>+'[20]32'!$S$11</f>
        <v>162</v>
      </c>
      <c r="AE295" s="12">
        <f t="shared" si="49"/>
        <v>1621</v>
      </c>
    </row>
    <row r="296" spans="1:31" x14ac:dyDescent="0.2">
      <c r="A296" s="10">
        <v>1025</v>
      </c>
      <c r="B296" s="10" t="s">
        <v>34</v>
      </c>
      <c r="C296" s="11">
        <f t="shared" si="48"/>
        <v>14</v>
      </c>
      <c r="D296" s="11">
        <f t="shared" si="47"/>
        <v>91</v>
      </c>
      <c r="E296" s="11">
        <f t="shared" si="47"/>
        <v>126</v>
      </c>
      <c r="F296" s="11">
        <f t="shared" si="47"/>
        <v>182</v>
      </c>
      <c r="G296" s="11">
        <f t="shared" si="47"/>
        <v>307</v>
      </c>
      <c r="H296" s="11">
        <f t="shared" si="47"/>
        <v>407</v>
      </c>
      <c r="I296" s="11">
        <f t="shared" si="47"/>
        <v>424</v>
      </c>
      <c r="J296" s="11">
        <f t="shared" si="47"/>
        <v>475</v>
      </c>
      <c r="K296" s="11">
        <f t="shared" si="47"/>
        <v>503</v>
      </c>
      <c r="L296" s="11">
        <f t="shared" si="47"/>
        <v>528</v>
      </c>
      <c r="M296" s="11">
        <f t="shared" si="47"/>
        <v>549</v>
      </c>
      <c r="N296" s="11">
        <f t="shared" si="47"/>
        <v>592</v>
      </c>
      <c r="O296" s="12"/>
      <c r="Q296" s="10">
        <v>1025</v>
      </c>
      <c r="R296" s="10" t="s">
        <v>34</v>
      </c>
      <c r="S296" s="11">
        <f>+'[20]33'!$E$11</f>
        <v>14</v>
      </c>
      <c r="T296" s="11">
        <f>+'[20]33'!$F$11</f>
        <v>77</v>
      </c>
      <c r="U296" s="11">
        <f>+'[20]33'!$G$11</f>
        <v>35</v>
      </c>
      <c r="V296" s="11">
        <f>+'[20]33'!$I$11</f>
        <v>56</v>
      </c>
      <c r="W296" s="11">
        <f>+'[20]33'!$J$11</f>
        <v>125</v>
      </c>
      <c r="X296" s="11">
        <f>+'[20]33'!$K$11</f>
        <v>100</v>
      </c>
      <c r="Y296" s="11">
        <f>+'[20]33'!$M$11</f>
        <v>17</v>
      </c>
      <c r="Z296" s="11">
        <f>+'[20]33'!$N$11</f>
        <v>51</v>
      </c>
      <c r="AA296" s="11">
        <f>+'[20]33'!$O$11</f>
        <v>28</v>
      </c>
      <c r="AB296" s="11">
        <f>+'[20]33'!$Q$11</f>
        <v>25</v>
      </c>
      <c r="AC296" s="11">
        <f>+'[20]33'!$R$11</f>
        <v>21</v>
      </c>
      <c r="AD296" s="11">
        <f>+'[20]33'!$S$11</f>
        <v>43</v>
      </c>
      <c r="AE296" s="12">
        <f>SUM(S296:AD296)</f>
        <v>592</v>
      </c>
    </row>
    <row r="297" spans="1:31" x14ac:dyDescent="0.2">
      <c r="A297" s="10">
        <v>1026</v>
      </c>
      <c r="B297" s="10" t="s">
        <v>35</v>
      </c>
      <c r="C297" s="11">
        <f t="shared" si="48"/>
        <v>9</v>
      </c>
      <c r="D297" s="11">
        <f t="shared" si="47"/>
        <v>13</v>
      </c>
      <c r="E297" s="11">
        <f t="shared" si="47"/>
        <v>24</v>
      </c>
      <c r="F297" s="11">
        <f t="shared" si="47"/>
        <v>29</v>
      </c>
      <c r="G297" s="11">
        <f t="shared" si="47"/>
        <v>36</v>
      </c>
      <c r="H297" s="11">
        <f t="shared" si="47"/>
        <v>44</v>
      </c>
      <c r="I297" s="11">
        <f t="shared" si="47"/>
        <v>48</v>
      </c>
      <c r="J297" s="11">
        <f t="shared" si="47"/>
        <v>51</v>
      </c>
      <c r="K297" s="11">
        <f t="shared" si="47"/>
        <v>57</v>
      </c>
      <c r="L297" s="11">
        <f t="shared" si="47"/>
        <v>61</v>
      </c>
      <c r="M297" s="11">
        <f t="shared" si="47"/>
        <v>67</v>
      </c>
      <c r="N297" s="11">
        <f t="shared" si="47"/>
        <v>72</v>
      </c>
      <c r="O297" s="12"/>
      <c r="Q297" s="10">
        <v>1026</v>
      </c>
      <c r="R297" s="10" t="s">
        <v>35</v>
      </c>
      <c r="S297" s="11">
        <f>+'[20]34'!$E$11</f>
        <v>9</v>
      </c>
      <c r="T297" s="11">
        <f>+'[20]34'!$F$11</f>
        <v>4</v>
      </c>
      <c r="U297" s="11">
        <f>+'[20]34'!$G$11</f>
        <v>11</v>
      </c>
      <c r="V297" s="11">
        <f>+'[20]34'!$I$11</f>
        <v>5</v>
      </c>
      <c r="W297" s="11">
        <f>+'[20]34'!$J$11</f>
        <v>7</v>
      </c>
      <c r="X297" s="11">
        <f>+'[20]34'!$K$11</f>
        <v>8</v>
      </c>
      <c r="Y297" s="11">
        <f>+'[20]34'!$M$11</f>
        <v>4</v>
      </c>
      <c r="Z297" s="11">
        <f>+'[20]34'!$N$11</f>
        <v>3</v>
      </c>
      <c r="AA297" s="11">
        <f>+'[20]34'!$O$11</f>
        <v>6</v>
      </c>
      <c r="AB297" s="11">
        <f>+'[20]34'!$Q$11</f>
        <v>4</v>
      </c>
      <c r="AC297" s="11">
        <f>+'[20]34'!$R$11</f>
        <v>6</v>
      </c>
      <c r="AD297" s="11">
        <f>+'[20]34'!$S$11</f>
        <v>5</v>
      </c>
      <c r="AE297" s="12">
        <f t="shared" ref="AE297:AE300" si="50">SUM(S297:AD297)</f>
        <v>72</v>
      </c>
    </row>
    <row r="298" spans="1:31" x14ac:dyDescent="0.2">
      <c r="A298" s="10">
        <v>1027</v>
      </c>
      <c r="B298" s="10" t="s">
        <v>36</v>
      </c>
      <c r="C298" s="11">
        <f t="shared" si="48"/>
        <v>21</v>
      </c>
      <c r="D298" s="11">
        <f t="shared" si="47"/>
        <v>27</v>
      </c>
      <c r="E298" s="11">
        <f t="shared" si="47"/>
        <v>32</v>
      </c>
      <c r="F298" s="11">
        <f t="shared" ref="F298:N301" si="51">+E298+V298</f>
        <v>40</v>
      </c>
      <c r="G298" s="11">
        <f t="shared" si="51"/>
        <v>47</v>
      </c>
      <c r="H298" s="11">
        <f t="shared" si="51"/>
        <v>73</v>
      </c>
      <c r="I298" s="11">
        <f t="shared" si="51"/>
        <v>77</v>
      </c>
      <c r="J298" s="11">
        <f t="shared" si="51"/>
        <v>81</v>
      </c>
      <c r="K298" s="11">
        <f t="shared" si="51"/>
        <v>89</v>
      </c>
      <c r="L298" s="11">
        <f t="shared" si="51"/>
        <v>102</v>
      </c>
      <c r="M298" s="11">
        <f t="shared" si="51"/>
        <v>109</v>
      </c>
      <c r="N298" s="11">
        <f t="shared" si="51"/>
        <v>115</v>
      </c>
      <c r="O298" s="12"/>
      <c r="Q298" s="10">
        <v>1027</v>
      </c>
      <c r="R298" s="10" t="s">
        <v>36</v>
      </c>
      <c r="S298" s="11">
        <f>+'[20]35'!$E$11</f>
        <v>21</v>
      </c>
      <c r="T298" s="11">
        <f>+'[20]35'!$F$11</f>
        <v>6</v>
      </c>
      <c r="U298" s="11">
        <f>+'[20]35'!$G$11</f>
        <v>5</v>
      </c>
      <c r="V298" s="11">
        <f>+'[20]35'!$I$11</f>
        <v>8</v>
      </c>
      <c r="W298" s="11">
        <f>+'[20]35'!$J$11</f>
        <v>7</v>
      </c>
      <c r="X298" s="11">
        <f>+'[20]35'!$K$11</f>
        <v>26</v>
      </c>
      <c r="Y298" s="11">
        <f>+'[20]35'!$M$11</f>
        <v>4</v>
      </c>
      <c r="Z298" s="11">
        <f>+'[20]35'!$N$11</f>
        <v>4</v>
      </c>
      <c r="AA298" s="11">
        <f>+'[20]35'!$O$11</f>
        <v>8</v>
      </c>
      <c r="AB298" s="11">
        <f>+'[20]35'!$Q$11</f>
        <v>13</v>
      </c>
      <c r="AC298" s="11">
        <f>+'[20]35'!$R$11</f>
        <v>7</v>
      </c>
      <c r="AD298" s="11">
        <f>+'[20]35'!$S$11</f>
        <v>6</v>
      </c>
      <c r="AE298" s="12">
        <f t="shared" si="50"/>
        <v>115</v>
      </c>
    </row>
    <row r="299" spans="1:31" x14ac:dyDescent="0.2">
      <c r="A299" s="10">
        <v>1028</v>
      </c>
      <c r="B299" s="10" t="s">
        <v>37</v>
      </c>
      <c r="C299" s="11">
        <f t="shared" si="48"/>
        <v>34</v>
      </c>
      <c r="D299" s="11">
        <f t="shared" ref="D299:E301" si="52">+C299+T299</f>
        <v>89</v>
      </c>
      <c r="E299" s="11">
        <f t="shared" si="52"/>
        <v>137</v>
      </c>
      <c r="F299" s="11">
        <f t="shared" si="51"/>
        <v>188</v>
      </c>
      <c r="G299" s="11">
        <f t="shared" si="51"/>
        <v>244</v>
      </c>
      <c r="H299" s="11">
        <f t="shared" si="51"/>
        <v>284</v>
      </c>
      <c r="I299" s="11">
        <f t="shared" si="51"/>
        <v>336</v>
      </c>
      <c r="J299" s="11">
        <f t="shared" si="51"/>
        <v>390</v>
      </c>
      <c r="K299" s="11">
        <f t="shared" si="51"/>
        <v>435</v>
      </c>
      <c r="L299" s="11">
        <f t="shared" si="51"/>
        <v>476</v>
      </c>
      <c r="M299" s="11">
        <f t="shared" si="51"/>
        <v>529</v>
      </c>
      <c r="N299" s="11">
        <f t="shared" si="51"/>
        <v>570</v>
      </c>
      <c r="O299" s="12"/>
      <c r="Q299" s="10">
        <v>1028</v>
      </c>
      <c r="R299" s="10" t="s">
        <v>37</v>
      </c>
      <c r="S299" s="11">
        <f>+'[20]36'!$E$11</f>
        <v>34</v>
      </c>
      <c r="T299" s="11">
        <f>+'[20]36'!$F$11</f>
        <v>55</v>
      </c>
      <c r="U299" s="11">
        <f>+'[20]36'!$G$11</f>
        <v>48</v>
      </c>
      <c r="V299" s="11">
        <f>+'[20]36'!$I$11</f>
        <v>51</v>
      </c>
      <c r="W299" s="11">
        <f>+'[20]36'!$J$11</f>
        <v>56</v>
      </c>
      <c r="X299" s="11">
        <f>+'[20]36'!$K$11</f>
        <v>40</v>
      </c>
      <c r="Y299" s="11">
        <f>+'[20]36'!$M$11</f>
        <v>52</v>
      </c>
      <c r="Z299" s="11">
        <f>+'[20]36'!$N$11</f>
        <v>54</v>
      </c>
      <c r="AA299" s="11">
        <f>+'[20]36'!$O$11</f>
        <v>45</v>
      </c>
      <c r="AB299" s="11">
        <f>+'[20]36'!$Q$11</f>
        <v>41</v>
      </c>
      <c r="AC299" s="11">
        <f>+'[20]36'!$R$11</f>
        <v>53</v>
      </c>
      <c r="AD299" s="11">
        <f>+'[20]36'!$S$11</f>
        <v>41</v>
      </c>
      <c r="AE299" s="12">
        <f t="shared" si="50"/>
        <v>570</v>
      </c>
    </row>
    <row r="300" spans="1:31" x14ac:dyDescent="0.2">
      <c r="A300" s="10">
        <v>1029</v>
      </c>
      <c r="B300" s="10" t="s">
        <v>38</v>
      </c>
      <c r="C300" s="11">
        <f t="shared" si="48"/>
        <v>5</v>
      </c>
      <c r="D300" s="11">
        <f t="shared" si="52"/>
        <v>18</v>
      </c>
      <c r="E300" s="11">
        <f t="shared" si="52"/>
        <v>26</v>
      </c>
      <c r="F300" s="11">
        <f t="shared" si="51"/>
        <v>35</v>
      </c>
      <c r="G300" s="11">
        <f t="shared" si="51"/>
        <v>48</v>
      </c>
      <c r="H300" s="11">
        <f t="shared" si="51"/>
        <v>57</v>
      </c>
      <c r="I300" s="11">
        <f t="shared" si="51"/>
        <v>62</v>
      </c>
      <c r="J300" s="11">
        <f t="shared" si="51"/>
        <v>68</v>
      </c>
      <c r="K300" s="11">
        <f t="shared" si="51"/>
        <v>73</v>
      </c>
      <c r="L300" s="11">
        <f t="shared" si="51"/>
        <v>76</v>
      </c>
      <c r="M300" s="11">
        <f t="shared" si="51"/>
        <v>85</v>
      </c>
      <c r="N300" s="11">
        <f t="shared" si="51"/>
        <v>91</v>
      </c>
      <c r="O300" s="12"/>
      <c r="Q300" s="10">
        <v>1029</v>
      </c>
      <c r="R300" s="10" t="s">
        <v>38</v>
      </c>
      <c r="S300" s="11">
        <f>+'[20]37'!$E$11</f>
        <v>5</v>
      </c>
      <c r="T300" s="11">
        <f>+'[20]37'!$F$11</f>
        <v>13</v>
      </c>
      <c r="U300" s="11">
        <f>+'[20]37'!$G$11</f>
        <v>8</v>
      </c>
      <c r="V300" s="11">
        <f>+'[20]37'!$I$11</f>
        <v>9</v>
      </c>
      <c r="W300" s="11">
        <f>+'[20]37'!$J$11</f>
        <v>13</v>
      </c>
      <c r="X300" s="11">
        <f>+'[20]37'!$K$11</f>
        <v>9</v>
      </c>
      <c r="Y300" s="11">
        <f>+'[20]37'!$M$11</f>
        <v>5</v>
      </c>
      <c r="Z300" s="11">
        <f>+'[20]37'!$N$11</f>
        <v>6</v>
      </c>
      <c r="AA300" s="11">
        <f>+'[20]37'!$O$11</f>
        <v>5</v>
      </c>
      <c r="AB300" s="11">
        <f>+'[20]37'!$Q$11</f>
        <v>3</v>
      </c>
      <c r="AC300" s="11">
        <f>+'[20]37'!$R$11</f>
        <v>9</v>
      </c>
      <c r="AD300" s="11">
        <f>+'[20]37'!$S$11</f>
        <v>6</v>
      </c>
      <c r="AE300" s="12">
        <f t="shared" si="50"/>
        <v>91</v>
      </c>
    </row>
    <row r="301" spans="1:31" x14ac:dyDescent="0.2">
      <c r="A301" s="15">
        <v>1030</v>
      </c>
      <c r="B301" s="15" t="s">
        <v>18</v>
      </c>
      <c r="C301" s="16">
        <f t="shared" si="48"/>
        <v>9</v>
      </c>
      <c r="D301" s="16">
        <f t="shared" si="52"/>
        <v>18</v>
      </c>
      <c r="E301" s="16">
        <f t="shared" si="52"/>
        <v>30</v>
      </c>
      <c r="F301" s="16">
        <f t="shared" si="51"/>
        <v>36</v>
      </c>
      <c r="G301" s="16">
        <f t="shared" si="51"/>
        <v>55</v>
      </c>
      <c r="H301" s="16">
        <f t="shared" si="51"/>
        <v>77</v>
      </c>
      <c r="I301" s="16">
        <f t="shared" si="51"/>
        <v>83</v>
      </c>
      <c r="J301" s="16">
        <f t="shared" si="51"/>
        <v>91</v>
      </c>
      <c r="K301" s="16">
        <f t="shared" si="51"/>
        <v>100</v>
      </c>
      <c r="L301" s="16">
        <f t="shared" si="51"/>
        <v>103</v>
      </c>
      <c r="M301" s="16">
        <f t="shared" si="51"/>
        <v>154</v>
      </c>
      <c r="N301" s="16">
        <f t="shared" si="51"/>
        <v>162</v>
      </c>
      <c r="O301" s="17"/>
      <c r="Q301" s="15">
        <v>1030</v>
      </c>
      <c r="R301" s="15" t="s">
        <v>18</v>
      </c>
      <c r="S301" s="16">
        <f>+'[20]17'!$E$11</f>
        <v>9</v>
      </c>
      <c r="T301" s="16">
        <f>+'[20]17'!$F$11</f>
        <v>9</v>
      </c>
      <c r="U301" s="16">
        <f>+'[20]17'!$G$11</f>
        <v>12</v>
      </c>
      <c r="V301" s="16">
        <f>+'[20]17'!$I$11</f>
        <v>6</v>
      </c>
      <c r="W301" s="16">
        <f>+'[20]17'!$J$11</f>
        <v>19</v>
      </c>
      <c r="X301" s="16">
        <f>+'[20]17'!$K$11</f>
        <v>22</v>
      </c>
      <c r="Y301" s="16">
        <f>+'[20]17'!$M$11</f>
        <v>6</v>
      </c>
      <c r="Z301" s="16">
        <f>+'[20]17'!$N$11</f>
        <v>8</v>
      </c>
      <c r="AA301" s="16">
        <f>+'[20]17'!$O$11</f>
        <v>9</v>
      </c>
      <c r="AB301" s="16">
        <f>+'[20]17'!$Q$11</f>
        <v>3</v>
      </c>
      <c r="AC301" s="16">
        <f>+'[20]17'!$R$11</f>
        <v>51</v>
      </c>
      <c r="AD301" s="16">
        <f>+'[20]17'!$S$11</f>
        <v>8</v>
      </c>
      <c r="AE301" s="17">
        <f>SUM(S301:AD301)</f>
        <v>162</v>
      </c>
    </row>
    <row r="302" spans="1:31" x14ac:dyDescent="0.2">
      <c r="A302" s="4">
        <v>10300</v>
      </c>
      <c r="B302" s="4" t="s">
        <v>176</v>
      </c>
      <c r="C302" s="5">
        <f>SUM(C275:C301)</f>
        <v>777</v>
      </c>
      <c r="D302" s="5">
        <f t="shared" ref="D302:N302" si="53">SUM(D275:D301)</f>
        <v>1944</v>
      </c>
      <c r="E302" s="5">
        <f t="shared" si="53"/>
        <v>3107</v>
      </c>
      <c r="F302" s="5">
        <f t="shared" si="53"/>
        <v>4295</v>
      </c>
      <c r="G302" s="5">
        <f t="shared" si="53"/>
        <v>5610</v>
      </c>
      <c r="H302" s="5">
        <f t="shared" si="53"/>
        <v>7385</v>
      </c>
      <c r="I302" s="5">
        <f t="shared" si="53"/>
        <v>8335</v>
      </c>
      <c r="J302" s="5">
        <f t="shared" si="53"/>
        <v>9687</v>
      </c>
      <c r="K302" s="5">
        <f t="shared" si="53"/>
        <v>11250</v>
      </c>
      <c r="L302" s="5">
        <f t="shared" si="53"/>
        <v>12396</v>
      </c>
      <c r="M302" s="5">
        <f t="shared" si="53"/>
        <v>13968</v>
      </c>
      <c r="N302" s="5">
        <f t="shared" si="53"/>
        <v>15342</v>
      </c>
      <c r="O302" s="6"/>
      <c r="Q302" s="4">
        <v>10300</v>
      </c>
      <c r="R302" s="4" t="s">
        <v>176</v>
      </c>
      <c r="S302" s="6">
        <f>SUM(S275:S301)</f>
        <v>777</v>
      </c>
      <c r="T302" s="6">
        <f t="shared" ref="T302:AD302" si="54">SUM(T275:T301)</f>
        <v>1167</v>
      </c>
      <c r="U302" s="6">
        <f t="shared" si="54"/>
        <v>1163</v>
      </c>
      <c r="V302" s="6">
        <f t="shared" si="54"/>
        <v>1188</v>
      </c>
      <c r="W302" s="6">
        <f t="shared" si="54"/>
        <v>1315</v>
      </c>
      <c r="X302" s="6">
        <f t="shared" si="54"/>
        <v>1775</v>
      </c>
      <c r="Y302" s="6">
        <f t="shared" si="54"/>
        <v>950</v>
      </c>
      <c r="Z302" s="6">
        <f t="shared" si="54"/>
        <v>1352</v>
      </c>
      <c r="AA302" s="6">
        <f t="shared" si="54"/>
        <v>1563</v>
      </c>
      <c r="AB302" s="6">
        <f t="shared" si="54"/>
        <v>1146</v>
      </c>
      <c r="AC302" s="6">
        <f t="shared" si="54"/>
        <v>1572</v>
      </c>
      <c r="AD302" s="6">
        <f t="shared" si="54"/>
        <v>1374</v>
      </c>
      <c r="AE302" s="6">
        <f>SUM(S302:AD302)</f>
        <v>15342</v>
      </c>
    </row>
    <row r="304" spans="1:31" x14ac:dyDescent="0.2">
      <c r="A304" s="388" t="s">
        <v>144</v>
      </c>
      <c r="B304" s="388" t="s">
        <v>153</v>
      </c>
      <c r="C304" s="388" t="s">
        <v>0</v>
      </c>
      <c r="D304" s="388" t="s">
        <v>1</v>
      </c>
      <c r="E304" s="388" t="s">
        <v>2</v>
      </c>
      <c r="F304" s="388" t="s">
        <v>3</v>
      </c>
      <c r="G304" s="388" t="s">
        <v>4</v>
      </c>
      <c r="H304" s="388" t="s">
        <v>5</v>
      </c>
      <c r="I304" s="388" t="s">
        <v>6</v>
      </c>
      <c r="J304" s="388" t="s">
        <v>7</v>
      </c>
      <c r="K304" s="388" t="s">
        <v>8</v>
      </c>
      <c r="L304" s="388" t="s">
        <v>9</v>
      </c>
      <c r="M304" s="388" t="s">
        <v>10</v>
      </c>
      <c r="N304" s="388" t="s">
        <v>11</v>
      </c>
      <c r="O304" s="388" t="s">
        <v>176</v>
      </c>
      <c r="Q304" s="388" t="s">
        <v>73</v>
      </c>
      <c r="R304" s="388" t="s">
        <v>153</v>
      </c>
      <c r="S304" s="388" t="s">
        <v>74</v>
      </c>
      <c r="T304" s="388" t="s">
        <v>75</v>
      </c>
      <c r="U304" s="388" t="s">
        <v>76</v>
      </c>
      <c r="V304" s="388" t="s">
        <v>77</v>
      </c>
      <c r="W304" s="388" t="s">
        <v>78</v>
      </c>
      <c r="X304" s="388" t="s">
        <v>79</v>
      </c>
      <c r="Y304" s="388" t="s">
        <v>80</v>
      </c>
      <c r="Z304" s="388" t="s">
        <v>81</v>
      </c>
      <c r="AA304" s="388" t="s">
        <v>82</v>
      </c>
      <c r="AB304" s="388" t="s">
        <v>83</v>
      </c>
      <c r="AC304" s="388" t="s">
        <v>84</v>
      </c>
      <c r="AD304" s="388" t="s">
        <v>85</v>
      </c>
    </row>
    <row r="305" spans="1:30" x14ac:dyDescent="0.2">
      <c r="A305" s="389"/>
      <c r="B305" s="389" t="s">
        <v>46</v>
      </c>
      <c r="C305" s="21">
        <f>+[20]เขต!$E$58*1000</f>
        <v>27924</v>
      </c>
      <c r="D305" s="21">
        <f>+[20]เขต!$F$58*1000</f>
        <v>25988</v>
      </c>
      <c r="E305" s="21">
        <f>+[20]เขต!$G$58*1000</f>
        <v>18410</v>
      </c>
      <c r="F305" s="21">
        <f>+[20]เขต!$I$58*1000</f>
        <v>18526</v>
      </c>
      <c r="G305" s="21">
        <f>+[20]เขต!$J$58*1000</f>
        <v>18582</v>
      </c>
      <c r="H305" s="21">
        <f>+[20]เขต!$K$58*1000</f>
        <v>32418</v>
      </c>
      <c r="I305" s="21">
        <f>+[20]เขต!$M$58*1000</f>
        <v>26733</v>
      </c>
      <c r="J305" s="21">
        <f>+[20]เขต!$N$58*1000</f>
        <v>27436</v>
      </c>
      <c r="K305" s="21">
        <f>+[20]เขต!$O$58*1000</f>
        <v>28634.99</v>
      </c>
      <c r="L305" s="21">
        <f>+[20]เขต!$Q$58*1000</f>
        <v>24869</v>
      </c>
      <c r="M305" s="21">
        <f>+[20]เขต!$R$58*1000</f>
        <v>28849</v>
      </c>
      <c r="N305" s="21">
        <f>+[20]เขต!$S$58*1000</f>
        <v>27233.99</v>
      </c>
      <c r="O305" s="450">
        <f>SUM(C305:N305)</f>
        <v>305603.98</v>
      </c>
      <c r="Q305" s="389"/>
      <c r="R305" s="389" t="s">
        <v>46</v>
      </c>
      <c r="S305" s="387">
        <f>+C305</f>
        <v>27924</v>
      </c>
      <c r="T305" s="387">
        <f>+S305+D305</f>
        <v>53912</v>
      </c>
      <c r="U305" s="387">
        <f t="shared" ref="U305:AD320" si="55">+T305+E305</f>
        <v>72322</v>
      </c>
      <c r="V305" s="387">
        <f t="shared" si="55"/>
        <v>90848</v>
      </c>
      <c r="W305" s="387">
        <f t="shared" si="55"/>
        <v>109430</v>
      </c>
      <c r="X305" s="387">
        <f t="shared" si="55"/>
        <v>141848</v>
      </c>
      <c r="Y305" s="387">
        <f t="shared" si="55"/>
        <v>168581</v>
      </c>
      <c r="Z305" s="387">
        <f t="shared" si="55"/>
        <v>196017</v>
      </c>
      <c r="AA305" s="387">
        <f t="shared" si="55"/>
        <v>224651.99</v>
      </c>
      <c r="AB305" s="387">
        <f t="shared" si="55"/>
        <v>249520.99</v>
      </c>
      <c r="AC305" s="387">
        <f t="shared" si="55"/>
        <v>278369.99</v>
      </c>
      <c r="AD305" s="387">
        <f t="shared" si="55"/>
        <v>305603.98</v>
      </c>
    </row>
    <row r="306" spans="1:30" x14ac:dyDescent="0.2">
      <c r="A306" s="390">
        <v>1004</v>
      </c>
      <c r="B306" s="390" t="s">
        <v>94</v>
      </c>
      <c r="C306" s="21">
        <f>+'[20]11'!$E$58*1000</f>
        <v>1498689.5100000002</v>
      </c>
      <c r="D306" s="21">
        <f>+'[20]11'!$F$58*1000</f>
        <v>1430036.5600000003</v>
      </c>
      <c r="E306" s="21">
        <f>+'[20]11'!$G$58*1000</f>
        <v>1633184.1099999999</v>
      </c>
      <c r="F306" s="21">
        <f>+'[20]11'!$I$58*1000</f>
        <v>1602060.4100000004</v>
      </c>
      <c r="G306" s="21">
        <f>+'[20]11'!$J$58*1000</f>
        <v>1582402.22</v>
      </c>
      <c r="H306" s="21">
        <f>+'[20]11'!$K$58*1000</f>
        <v>1804086.19</v>
      </c>
      <c r="I306" s="21">
        <f>+'[20]11'!$M$58*1000</f>
        <v>1571105.99</v>
      </c>
      <c r="J306" s="21">
        <f>+'[20]11'!$N$58*1000</f>
        <v>1713523.9300000002</v>
      </c>
      <c r="K306" s="21">
        <f>+'[20]11'!$O$58*1000</f>
        <v>1713784.5999999999</v>
      </c>
      <c r="L306" s="21">
        <f>+'[20]11'!$Q$58*1000</f>
        <v>1619733.6199999999</v>
      </c>
      <c r="M306" s="21">
        <f>+'[20]11'!$R$58*1000</f>
        <v>1743041.1600000001</v>
      </c>
      <c r="N306" s="21">
        <f>+'[20]11'!$S$58*1000</f>
        <v>1478829.6800000002</v>
      </c>
      <c r="O306" s="451">
        <f t="shared" ref="O306:O332" si="56">SUM(C306:N306)</f>
        <v>19390477.979999997</v>
      </c>
      <c r="Q306" s="390">
        <v>1004</v>
      </c>
      <c r="R306" s="390" t="s">
        <v>94</v>
      </c>
      <c r="S306" s="11">
        <f t="shared" ref="S306:S332" si="57">+C306</f>
        <v>1498689.5100000002</v>
      </c>
      <c r="T306" s="11">
        <f t="shared" ref="T306:AD332" si="58">+S306+D306</f>
        <v>2928726.0700000003</v>
      </c>
      <c r="U306" s="11">
        <f t="shared" si="55"/>
        <v>4561910.18</v>
      </c>
      <c r="V306" s="11">
        <f t="shared" si="55"/>
        <v>6163970.5899999999</v>
      </c>
      <c r="W306" s="11">
        <f t="shared" si="55"/>
        <v>7746372.8099999996</v>
      </c>
      <c r="X306" s="11">
        <f t="shared" si="55"/>
        <v>9550459</v>
      </c>
      <c r="Y306" s="11">
        <f t="shared" si="55"/>
        <v>11121564.99</v>
      </c>
      <c r="Z306" s="11">
        <f t="shared" si="55"/>
        <v>12835088.92</v>
      </c>
      <c r="AA306" s="11">
        <f t="shared" si="55"/>
        <v>14548873.52</v>
      </c>
      <c r="AB306" s="11">
        <f t="shared" si="55"/>
        <v>16168607.139999999</v>
      </c>
      <c r="AC306" s="11">
        <f t="shared" si="55"/>
        <v>17911648.299999997</v>
      </c>
      <c r="AD306" s="11">
        <f t="shared" si="55"/>
        <v>19390477.979999997</v>
      </c>
    </row>
    <row r="307" spans="1:30" x14ac:dyDescent="0.2">
      <c r="A307" s="390">
        <v>1005</v>
      </c>
      <c r="B307" s="390" t="s">
        <v>13</v>
      </c>
      <c r="C307" s="21">
        <f>+'[20]12'!$E$58*1000</f>
        <v>32836.17</v>
      </c>
      <c r="D307" s="21">
        <f>+'[20]12'!$F$58*1000</f>
        <v>31620.190000000006</v>
      </c>
      <c r="E307" s="21">
        <f>+'[20]12'!$G$58*1000</f>
        <v>32035.940000000002</v>
      </c>
      <c r="F307" s="21">
        <f>+'[20]12'!$I$58*1000</f>
        <v>32051.65</v>
      </c>
      <c r="G307" s="21">
        <f>+'[20]12'!$J$58*1000</f>
        <v>30184.920000000002</v>
      </c>
      <c r="H307" s="21">
        <f>+'[20]12'!$K$58*1000</f>
        <v>35795.829999999994</v>
      </c>
      <c r="I307" s="21">
        <f>+'[20]12'!$M$58*1000</f>
        <v>37339.909999999996</v>
      </c>
      <c r="J307" s="21">
        <f>+'[20]12'!$N$58*1000</f>
        <v>39107.019999999997</v>
      </c>
      <c r="K307" s="21">
        <f>+'[20]12'!$O$58*1000</f>
        <v>37395.35</v>
      </c>
      <c r="L307" s="21">
        <f>+'[20]12'!$Q$58*1000</f>
        <v>38002.03</v>
      </c>
      <c r="M307" s="21">
        <f>+'[20]12'!$R$58*1000</f>
        <v>37426.42</v>
      </c>
      <c r="N307" s="21">
        <f>+'[20]12'!$S$58*1000</f>
        <v>36746.519999999997</v>
      </c>
      <c r="O307" s="451">
        <f t="shared" si="56"/>
        <v>420541.95</v>
      </c>
      <c r="Q307" s="390">
        <v>1005</v>
      </c>
      <c r="R307" s="390" t="s">
        <v>13</v>
      </c>
      <c r="S307" s="11">
        <f t="shared" si="57"/>
        <v>32836.17</v>
      </c>
      <c r="T307" s="11">
        <f t="shared" si="58"/>
        <v>64456.36</v>
      </c>
      <c r="U307" s="11">
        <f t="shared" si="55"/>
        <v>96492.3</v>
      </c>
      <c r="V307" s="11">
        <f t="shared" si="55"/>
        <v>128543.95000000001</v>
      </c>
      <c r="W307" s="11">
        <f t="shared" si="55"/>
        <v>158728.87000000002</v>
      </c>
      <c r="X307" s="11">
        <f t="shared" si="55"/>
        <v>194524.7</v>
      </c>
      <c r="Y307" s="11">
        <f t="shared" si="55"/>
        <v>231864.61000000002</v>
      </c>
      <c r="Z307" s="11">
        <f t="shared" si="55"/>
        <v>270971.63</v>
      </c>
      <c r="AA307" s="11">
        <f t="shared" si="55"/>
        <v>308366.98</v>
      </c>
      <c r="AB307" s="11">
        <f t="shared" si="55"/>
        <v>346369.01</v>
      </c>
      <c r="AC307" s="11">
        <f t="shared" si="55"/>
        <v>383795.43</v>
      </c>
      <c r="AD307" s="11">
        <f t="shared" si="55"/>
        <v>420541.95</v>
      </c>
    </row>
    <row r="308" spans="1:30" x14ac:dyDescent="0.2">
      <c r="A308" s="390">
        <v>1006</v>
      </c>
      <c r="B308" s="390" t="s">
        <v>14</v>
      </c>
      <c r="C308" s="21">
        <f>+'[20]13'!$E$58*1000</f>
        <v>13246.6</v>
      </c>
      <c r="D308" s="21">
        <f>+'[20]13'!$F$58*1000</f>
        <v>12878.6</v>
      </c>
      <c r="E308" s="21">
        <f>+'[20]13'!$G$58*1000</f>
        <v>11061.6</v>
      </c>
      <c r="F308" s="21">
        <f>+'[20]13'!$I$58*1000</f>
        <v>9389.0000000000018</v>
      </c>
      <c r="G308" s="21">
        <f>+'[20]13'!$J$58*1000</f>
        <v>5455.9999999999991</v>
      </c>
      <c r="H308" s="21">
        <f>+'[20]13'!$K$58*1000</f>
        <v>7663</v>
      </c>
      <c r="I308" s="21">
        <f>+'[20]13'!$M$58*1000</f>
        <v>7324.9999999999991</v>
      </c>
      <c r="J308" s="21">
        <f>+'[20]13'!$N$58*1000</f>
        <v>8059.0000000000009</v>
      </c>
      <c r="K308" s="21">
        <f>+'[20]13'!$O$58*1000</f>
        <v>8438.4100000000017</v>
      </c>
      <c r="L308" s="21">
        <f>+'[20]13'!$Q$58*1000</f>
        <v>8379</v>
      </c>
      <c r="M308" s="21">
        <f>+'[20]13'!$R$58*1000</f>
        <v>7738</v>
      </c>
      <c r="N308" s="21">
        <f>+'[20]13'!$S$58*1000</f>
        <v>7550.99</v>
      </c>
      <c r="O308" s="451">
        <f t="shared" si="56"/>
        <v>107185.20000000001</v>
      </c>
      <c r="Q308" s="390">
        <v>1006</v>
      </c>
      <c r="R308" s="390" t="s">
        <v>14</v>
      </c>
      <c r="S308" s="11">
        <f t="shared" si="57"/>
        <v>13246.6</v>
      </c>
      <c r="T308" s="11">
        <f t="shared" si="58"/>
        <v>26125.200000000001</v>
      </c>
      <c r="U308" s="11">
        <f t="shared" si="55"/>
        <v>37186.800000000003</v>
      </c>
      <c r="V308" s="11">
        <f t="shared" si="55"/>
        <v>46575.8</v>
      </c>
      <c r="W308" s="11">
        <f t="shared" si="55"/>
        <v>52031.8</v>
      </c>
      <c r="X308" s="11">
        <f t="shared" si="55"/>
        <v>59694.8</v>
      </c>
      <c r="Y308" s="11">
        <f t="shared" si="55"/>
        <v>67019.8</v>
      </c>
      <c r="Z308" s="11">
        <f t="shared" si="55"/>
        <v>75078.8</v>
      </c>
      <c r="AA308" s="11">
        <f t="shared" si="55"/>
        <v>83517.210000000006</v>
      </c>
      <c r="AB308" s="11">
        <f t="shared" si="55"/>
        <v>91896.21</v>
      </c>
      <c r="AC308" s="11">
        <f t="shared" si="55"/>
        <v>99634.21</v>
      </c>
      <c r="AD308" s="11">
        <f t="shared" si="55"/>
        <v>107185.20000000001</v>
      </c>
    </row>
    <row r="309" spans="1:30" x14ac:dyDescent="0.2">
      <c r="A309" s="390">
        <v>1007</v>
      </c>
      <c r="B309" s="390" t="s">
        <v>15</v>
      </c>
      <c r="C309" s="21">
        <f>+'[20]14'!$E$58*1000</f>
        <v>189629.55999999997</v>
      </c>
      <c r="D309" s="21">
        <f>+'[20]14'!$F$58*1000</f>
        <v>185480.44999999998</v>
      </c>
      <c r="E309" s="21">
        <f>+'[20]14'!$G$58*1000</f>
        <v>189653.12</v>
      </c>
      <c r="F309" s="21">
        <f>+'[20]14'!$I$58*1000</f>
        <v>191835.85000000003</v>
      </c>
      <c r="G309" s="21">
        <f>+'[20]14'!$J$58*1000</f>
        <v>171419.57</v>
      </c>
      <c r="H309" s="21">
        <f>+'[20]14'!$K$58*1000</f>
        <v>198444.88</v>
      </c>
      <c r="I309" s="21">
        <f>+'[20]14'!$M$58*1000</f>
        <v>194585.62</v>
      </c>
      <c r="J309" s="21">
        <f>+'[20]14'!$N$58*1000</f>
        <v>201864.77000000002</v>
      </c>
      <c r="K309" s="21">
        <f>+'[20]14'!$O$58*1000</f>
        <v>194612.61</v>
      </c>
      <c r="L309" s="21">
        <f>+'[20]14'!$Q$58*1000</f>
        <v>205124.30999999997</v>
      </c>
      <c r="M309" s="21">
        <f>+'[20]14'!$R$58*1000</f>
        <v>187996.08</v>
      </c>
      <c r="N309" s="21">
        <f>+'[20]14'!$S$58*1000</f>
        <v>178160.72</v>
      </c>
      <c r="O309" s="451">
        <f t="shared" si="56"/>
        <v>2288807.5400000005</v>
      </c>
      <c r="Q309" s="390">
        <v>1007</v>
      </c>
      <c r="R309" s="390" t="s">
        <v>15</v>
      </c>
      <c r="S309" s="11">
        <f t="shared" si="57"/>
        <v>189629.55999999997</v>
      </c>
      <c r="T309" s="11">
        <f t="shared" si="58"/>
        <v>375110.00999999995</v>
      </c>
      <c r="U309" s="11">
        <f t="shared" si="55"/>
        <v>564763.12999999989</v>
      </c>
      <c r="V309" s="11">
        <f t="shared" si="55"/>
        <v>756598.98</v>
      </c>
      <c r="W309" s="11">
        <f t="shared" si="55"/>
        <v>928018.55</v>
      </c>
      <c r="X309" s="11">
        <f t="shared" si="55"/>
        <v>1126463.4300000002</v>
      </c>
      <c r="Y309" s="11">
        <f t="shared" si="55"/>
        <v>1321049.0500000003</v>
      </c>
      <c r="Z309" s="11">
        <f t="shared" si="55"/>
        <v>1522913.8200000003</v>
      </c>
      <c r="AA309" s="11">
        <f t="shared" si="55"/>
        <v>1717526.4300000002</v>
      </c>
      <c r="AB309" s="11">
        <f t="shared" si="55"/>
        <v>1922650.7400000002</v>
      </c>
      <c r="AC309" s="11">
        <f t="shared" si="55"/>
        <v>2110646.8200000003</v>
      </c>
      <c r="AD309" s="11">
        <f t="shared" si="55"/>
        <v>2288807.5400000005</v>
      </c>
    </row>
    <row r="310" spans="1:30" x14ac:dyDescent="0.2">
      <c r="A310" s="390">
        <v>1008</v>
      </c>
      <c r="B310" s="390" t="s">
        <v>16</v>
      </c>
      <c r="C310" s="21">
        <f>+'[20]15'!$E$58*1000</f>
        <v>68263.959999999992</v>
      </c>
      <c r="D310" s="21">
        <f>+'[20]15'!$F$58*1000</f>
        <v>66167.740000000005</v>
      </c>
      <c r="E310" s="21">
        <f>+'[20]15'!$G$58*1000</f>
        <v>71231.62000000001</v>
      </c>
      <c r="F310" s="21">
        <f>+'[20]15'!$I$58*1000</f>
        <v>70430.199999999983</v>
      </c>
      <c r="G310" s="21">
        <f>+'[20]15'!$J$58*1000</f>
        <v>61542.930000000008</v>
      </c>
      <c r="H310" s="21">
        <f>+'[20]15'!$K$58*1000</f>
        <v>70829.720000000016</v>
      </c>
      <c r="I310" s="21">
        <f>+'[20]15'!$M$58*1000</f>
        <v>67293.880000000019</v>
      </c>
      <c r="J310" s="21">
        <f>+'[20]15'!$N$58*1000</f>
        <v>67985.820000000007</v>
      </c>
      <c r="K310" s="21">
        <f>+'[20]15'!$O$58*1000</f>
        <v>66723.72</v>
      </c>
      <c r="L310" s="21">
        <f>+'[20]15'!$Q$58*1000</f>
        <v>69570.28</v>
      </c>
      <c r="M310" s="21">
        <f>+'[20]15'!$R$58*1000</f>
        <v>73143.060000000012</v>
      </c>
      <c r="N310" s="21">
        <f>+'[20]15'!$S$58*1000</f>
        <v>72937.86</v>
      </c>
      <c r="O310" s="451">
        <f t="shared" si="56"/>
        <v>826120.79000000015</v>
      </c>
      <c r="Q310" s="390">
        <v>1008</v>
      </c>
      <c r="R310" s="390" t="s">
        <v>16</v>
      </c>
      <c r="S310" s="11">
        <f t="shared" si="57"/>
        <v>68263.959999999992</v>
      </c>
      <c r="T310" s="11">
        <f t="shared" si="58"/>
        <v>134431.70000000001</v>
      </c>
      <c r="U310" s="11">
        <f t="shared" si="55"/>
        <v>205663.32</v>
      </c>
      <c r="V310" s="11">
        <f t="shared" si="55"/>
        <v>276093.52</v>
      </c>
      <c r="W310" s="11">
        <f t="shared" si="55"/>
        <v>337636.45</v>
      </c>
      <c r="X310" s="11">
        <f t="shared" si="55"/>
        <v>408466.17000000004</v>
      </c>
      <c r="Y310" s="11">
        <f t="shared" si="55"/>
        <v>475760.05000000005</v>
      </c>
      <c r="Z310" s="11">
        <f t="shared" si="55"/>
        <v>543745.87000000011</v>
      </c>
      <c r="AA310" s="11">
        <f t="shared" si="55"/>
        <v>610469.59000000008</v>
      </c>
      <c r="AB310" s="11">
        <f t="shared" si="55"/>
        <v>680039.87000000011</v>
      </c>
      <c r="AC310" s="11">
        <f t="shared" si="55"/>
        <v>753182.93000000017</v>
      </c>
      <c r="AD310" s="11">
        <f t="shared" si="55"/>
        <v>826120.79000000015</v>
      </c>
    </row>
    <row r="311" spans="1:30" x14ac:dyDescent="0.2">
      <c r="A311" s="390">
        <v>1009</v>
      </c>
      <c r="B311" s="390" t="s">
        <v>17</v>
      </c>
      <c r="C311" s="21">
        <f>+'[20]16'!$E$58*1000</f>
        <v>53165.82</v>
      </c>
      <c r="D311" s="21">
        <f>+'[20]16'!$F$58*1000</f>
        <v>55396.150000000009</v>
      </c>
      <c r="E311" s="21">
        <f>+'[20]16'!$G$58*1000</f>
        <v>54627.11</v>
      </c>
      <c r="F311" s="21">
        <f>+'[20]16'!$I$58*1000</f>
        <v>57359.12999999999</v>
      </c>
      <c r="G311" s="21">
        <f>+'[20]16'!$J$58*1000</f>
        <v>52022.13</v>
      </c>
      <c r="H311" s="21">
        <f>+'[20]16'!$K$58*1000</f>
        <v>60648.62999999999</v>
      </c>
      <c r="I311" s="21">
        <f>+'[20]16'!$M$58*1000</f>
        <v>59551.37</v>
      </c>
      <c r="J311" s="21">
        <f>+'[20]16'!$N$58*1000</f>
        <v>64483.770000000004</v>
      </c>
      <c r="K311" s="21">
        <f>+'[20]16'!$O$58*1000</f>
        <v>62487.040000000008</v>
      </c>
      <c r="L311" s="21">
        <f>+'[20]16'!$Q$58*1000</f>
        <v>60775.590000000004</v>
      </c>
      <c r="M311" s="21">
        <f>+'[20]16'!$R$58*1000</f>
        <v>61711.630000000005</v>
      </c>
      <c r="N311" s="21">
        <f>+'[20]16'!$S$58*1000</f>
        <v>63608.81</v>
      </c>
      <c r="O311" s="451">
        <f t="shared" si="56"/>
        <v>705837.17999999993</v>
      </c>
      <c r="Q311" s="390">
        <v>1009</v>
      </c>
      <c r="R311" s="390" t="s">
        <v>17</v>
      </c>
      <c r="S311" s="11">
        <f t="shared" si="57"/>
        <v>53165.82</v>
      </c>
      <c r="T311" s="11">
        <f t="shared" si="58"/>
        <v>108561.97</v>
      </c>
      <c r="U311" s="11">
        <f t="shared" si="55"/>
        <v>163189.08000000002</v>
      </c>
      <c r="V311" s="11">
        <f t="shared" si="55"/>
        <v>220548.21000000002</v>
      </c>
      <c r="W311" s="11">
        <f t="shared" si="55"/>
        <v>272570.34000000003</v>
      </c>
      <c r="X311" s="11">
        <f t="shared" si="55"/>
        <v>333218.97000000003</v>
      </c>
      <c r="Y311" s="11">
        <f t="shared" si="55"/>
        <v>392770.34</v>
      </c>
      <c r="Z311" s="11">
        <f t="shared" si="55"/>
        <v>457254.11000000004</v>
      </c>
      <c r="AA311" s="11">
        <f t="shared" si="55"/>
        <v>519741.15</v>
      </c>
      <c r="AB311" s="11">
        <f t="shared" si="55"/>
        <v>580516.74</v>
      </c>
      <c r="AC311" s="11">
        <f t="shared" si="55"/>
        <v>642228.37</v>
      </c>
      <c r="AD311" s="11">
        <f t="shared" si="55"/>
        <v>705837.17999999993</v>
      </c>
    </row>
    <row r="312" spans="1:30" x14ac:dyDescent="0.2">
      <c r="A312" s="390">
        <v>1010</v>
      </c>
      <c r="B312" s="390" t="s">
        <v>19</v>
      </c>
      <c r="C312" s="21">
        <f>+'[20]18'!$E$58*1000</f>
        <v>32888.410000000003</v>
      </c>
      <c r="D312" s="21">
        <f>+'[20]18'!$F$58*1000</f>
        <v>30349.39</v>
      </c>
      <c r="E312" s="21">
        <f>+'[20]18'!$G$58*1000</f>
        <v>31953.87</v>
      </c>
      <c r="F312" s="21">
        <f>+'[20]18'!$I$58*1000</f>
        <v>34237.96</v>
      </c>
      <c r="G312" s="21">
        <f>+'[20]18'!$J$58*1000</f>
        <v>35494.449999999997</v>
      </c>
      <c r="H312" s="21">
        <f>+'[20]18'!$K$58*1000</f>
        <v>43704.71</v>
      </c>
      <c r="I312" s="21">
        <f>+'[20]18'!$M$58*1000</f>
        <v>34724.049999999996</v>
      </c>
      <c r="J312" s="21">
        <f>+'[20]18'!$N$58*1000</f>
        <v>33525.060000000005</v>
      </c>
      <c r="K312" s="21">
        <f>+'[20]18'!$O$58*1000</f>
        <v>31524.28</v>
      </c>
      <c r="L312" s="21">
        <f>+'[20]18'!$Q$58*1000</f>
        <v>40378.07</v>
      </c>
      <c r="M312" s="21">
        <f>+'[20]18'!$R$58*1000</f>
        <v>31221.65</v>
      </c>
      <c r="N312" s="21">
        <f>+'[20]18'!$S$58*1000</f>
        <v>31115.190000000002</v>
      </c>
      <c r="O312" s="451">
        <f t="shared" si="56"/>
        <v>411117.09000000008</v>
      </c>
      <c r="Q312" s="390">
        <v>1010</v>
      </c>
      <c r="R312" s="390" t="s">
        <v>19</v>
      </c>
      <c r="S312" s="11">
        <f t="shared" si="57"/>
        <v>32888.410000000003</v>
      </c>
      <c r="T312" s="11">
        <f t="shared" si="58"/>
        <v>63237.8</v>
      </c>
      <c r="U312" s="11">
        <f t="shared" si="55"/>
        <v>95191.67</v>
      </c>
      <c r="V312" s="11">
        <f t="shared" si="55"/>
        <v>129429.63</v>
      </c>
      <c r="W312" s="11">
        <f t="shared" si="55"/>
        <v>164924.08000000002</v>
      </c>
      <c r="X312" s="11">
        <f t="shared" si="55"/>
        <v>208628.79</v>
      </c>
      <c r="Y312" s="11">
        <f t="shared" si="55"/>
        <v>243352.84</v>
      </c>
      <c r="Z312" s="11">
        <f t="shared" si="55"/>
        <v>276877.90000000002</v>
      </c>
      <c r="AA312" s="11">
        <f t="shared" si="55"/>
        <v>308402.18000000005</v>
      </c>
      <c r="AB312" s="11">
        <f t="shared" si="55"/>
        <v>348780.25000000006</v>
      </c>
      <c r="AC312" s="11">
        <f t="shared" si="55"/>
        <v>380001.90000000008</v>
      </c>
      <c r="AD312" s="11">
        <f t="shared" si="55"/>
        <v>411117.09000000008</v>
      </c>
    </row>
    <row r="313" spans="1:30" x14ac:dyDescent="0.2">
      <c r="A313" s="390">
        <v>1011</v>
      </c>
      <c r="B313" s="390" t="s">
        <v>20</v>
      </c>
      <c r="C313" s="21">
        <f>+'[20]19'!$E$58*1000</f>
        <v>57658.659999999996</v>
      </c>
      <c r="D313" s="21">
        <f>+'[20]19'!$F$58*1000</f>
        <v>57332.69000000001</v>
      </c>
      <c r="E313" s="21">
        <f>+'[20]19'!$G$58*1000</f>
        <v>59834.23</v>
      </c>
      <c r="F313" s="21">
        <f>+'[20]19'!$I$58*1000</f>
        <v>60083.32</v>
      </c>
      <c r="G313" s="21">
        <f>+'[20]19'!$J$58*1000</f>
        <v>57505.58</v>
      </c>
      <c r="H313" s="21">
        <f>+'[20]19'!$K$58*1000</f>
        <v>71657</v>
      </c>
      <c r="I313" s="21">
        <f>+'[20]19'!$M$58*1000</f>
        <v>75299.169999999984</v>
      </c>
      <c r="J313" s="21">
        <f>+'[20]19'!$N$58*1000</f>
        <v>73887.570000000007</v>
      </c>
      <c r="K313" s="21">
        <f>+'[20]19'!$O$58*1000</f>
        <v>62395.560000000005</v>
      </c>
      <c r="L313" s="21">
        <f>+'[20]19'!$Q$58*1000</f>
        <v>63649.06</v>
      </c>
      <c r="M313" s="21">
        <f>+'[20]19'!$R$58*1000</f>
        <v>65961.22</v>
      </c>
      <c r="N313" s="21">
        <f>+'[20]19'!$S$58*1000</f>
        <v>64866.71</v>
      </c>
      <c r="O313" s="451">
        <f t="shared" si="56"/>
        <v>770130.77</v>
      </c>
      <c r="Q313" s="390">
        <v>1011</v>
      </c>
      <c r="R313" s="390" t="s">
        <v>20</v>
      </c>
      <c r="S313" s="11">
        <f t="shared" si="57"/>
        <v>57658.659999999996</v>
      </c>
      <c r="T313" s="11">
        <f t="shared" si="58"/>
        <v>114991.35</v>
      </c>
      <c r="U313" s="11">
        <f t="shared" si="55"/>
        <v>174825.58000000002</v>
      </c>
      <c r="V313" s="11">
        <f t="shared" si="55"/>
        <v>234908.90000000002</v>
      </c>
      <c r="W313" s="11">
        <f t="shared" si="55"/>
        <v>292414.48000000004</v>
      </c>
      <c r="X313" s="11">
        <f t="shared" si="55"/>
        <v>364071.48000000004</v>
      </c>
      <c r="Y313" s="11">
        <f t="shared" si="55"/>
        <v>439370.65</v>
      </c>
      <c r="Z313" s="11">
        <f t="shared" si="55"/>
        <v>513258.22000000003</v>
      </c>
      <c r="AA313" s="11">
        <f t="shared" si="55"/>
        <v>575653.78</v>
      </c>
      <c r="AB313" s="11">
        <f t="shared" si="55"/>
        <v>639302.84000000008</v>
      </c>
      <c r="AC313" s="11">
        <f t="shared" si="55"/>
        <v>705264.06</v>
      </c>
      <c r="AD313" s="11">
        <f t="shared" si="55"/>
        <v>770130.77</v>
      </c>
    </row>
    <row r="314" spans="1:30" x14ac:dyDescent="0.2">
      <c r="A314" s="390">
        <v>1012</v>
      </c>
      <c r="B314" s="390" t="s">
        <v>21</v>
      </c>
      <c r="C314" s="21">
        <f>+'[20]20'!$E$58*1000</f>
        <v>210640.63</v>
      </c>
      <c r="D314" s="21">
        <f>+'[20]20'!$F$58*1000</f>
        <v>227892.58000000002</v>
      </c>
      <c r="E314" s="21">
        <f>+'[20]20'!$G$58*1000</f>
        <v>204397.71000000002</v>
      </c>
      <c r="F314" s="21">
        <f>+'[20]20'!$I$58*1000</f>
        <v>215280.98</v>
      </c>
      <c r="G314" s="21">
        <f>+'[20]20'!$J$58*1000</f>
        <v>198545.74999999997</v>
      </c>
      <c r="H314" s="21">
        <f>+'[20]20'!$K$58*1000</f>
        <v>226726</v>
      </c>
      <c r="I314" s="21">
        <f>+'[20]20'!$M$58*1000</f>
        <v>219934.48</v>
      </c>
      <c r="J314" s="21">
        <f>+'[20]20'!$N$58*1000</f>
        <v>220031.65999999997</v>
      </c>
      <c r="K314" s="21">
        <f>+'[20]20'!$O$58*1000</f>
        <v>215832.75</v>
      </c>
      <c r="L314" s="21">
        <f>+'[20]20'!$Q$58*1000</f>
        <v>217941.2</v>
      </c>
      <c r="M314" s="21">
        <f>+'[20]20'!$R$58*1000</f>
        <v>205145.65000000002</v>
      </c>
      <c r="N314" s="21">
        <f>+'[20]20'!$S$58*1000</f>
        <v>189252.66999999998</v>
      </c>
      <c r="O314" s="451">
        <f t="shared" si="56"/>
        <v>2551622.0599999996</v>
      </c>
      <c r="Q314" s="390">
        <v>1012</v>
      </c>
      <c r="R314" s="390" t="s">
        <v>21</v>
      </c>
      <c r="S314" s="11">
        <f t="shared" si="57"/>
        <v>210640.63</v>
      </c>
      <c r="T314" s="11">
        <f t="shared" si="58"/>
        <v>438533.21</v>
      </c>
      <c r="U314" s="11">
        <f t="shared" si="55"/>
        <v>642930.92000000004</v>
      </c>
      <c r="V314" s="11">
        <f t="shared" si="55"/>
        <v>858211.9</v>
      </c>
      <c r="W314" s="11">
        <f t="shared" si="55"/>
        <v>1056757.6499999999</v>
      </c>
      <c r="X314" s="11">
        <f t="shared" si="55"/>
        <v>1283483.6499999999</v>
      </c>
      <c r="Y314" s="11">
        <f t="shared" si="55"/>
        <v>1503418.13</v>
      </c>
      <c r="Z314" s="11">
        <f t="shared" si="55"/>
        <v>1723449.7899999998</v>
      </c>
      <c r="AA314" s="11">
        <f t="shared" si="55"/>
        <v>1939282.5399999998</v>
      </c>
      <c r="AB314" s="11">
        <f t="shared" si="55"/>
        <v>2157223.7399999998</v>
      </c>
      <c r="AC314" s="11">
        <f t="shared" si="55"/>
        <v>2362369.3899999997</v>
      </c>
      <c r="AD314" s="11">
        <f t="shared" si="55"/>
        <v>2551622.0599999996</v>
      </c>
    </row>
    <row r="315" spans="1:30" x14ac:dyDescent="0.2">
      <c r="A315" s="390">
        <v>1013</v>
      </c>
      <c r="B315" s="390" t="s">
        <v>22</v>
      </c>
      <c r="C315" s="21">
        <f>+'[20]21'!$E$58*1000</f>
        <v>11649.640000000001</v>
      </c>
      <c r="D315" s="21">
        <f>+'[20]21'!$F$58*1000</f>
        <v>10309.459999999999</v>
      </c>
      <c r="E315" s="21">
        <f>+'[20]21'!$G$58*1000</f>
        <v>10620.29</v>
      </c>
      <c r="F315" s="21">
        <f>+'[20]21'!$I$58*1000</f>
        <v>10609.63</v>
      </c>
      <c r="G315" s="21">
        <f>+'[20]21'!$J$58*1000</f>
        <v>9744.66</v>
      </c>
      <c r="H315" s="21">
        <f>+'[20]21'!$K$58*1000</f>
        <v>11758.24</v>
      </c>
      <c r="I315" s="21">
        <f>+'[20]21'!$M$58*1000</f>
        <v>11014.32</v>
      </c>
      <c r="J315" s="21">
        <f>+'[20]21'!$N$58*1000</f>
        <v>11575.93</v>
      </c>
      <c r="K315" s="21">
        <f>+'[20]21'!$O$58*1000</f>
        <v>11322.39</v>
      </c>
      <c r="L315" s="21">
        <f>+'[20]21'!$Q$58*1000</f>
        <v>11897.869999999999</v>
      </c>
      <c r="M315" s="21">
        <f>+'[20]21'!$R$58*1000</f>
        <v>11539.5</v>
      </c>
      <c r="N315" s="21">
        <f>+'[20]21'!$S$58*1000</f>
        <v>10964.230000000001</v>
      </c>
      <c r="O315" s="451">
        <f t="shared" si="56"/>
        <v>133006.15999999997</v>
      </c>
      <c r="Q315" s="390">
        <v>1013</v>
      </c>
      <c r="R315" s="390" t="s">
        <v>22</v>
      </c>
      <c r="S315" s="11">
        <f t="shared" si="57"/>
        <v>11649.640000000001</v>
      </c>
      <c r="T315" s="11">
        <f t="shared" si="58"/>
        <v>21959.1</v>
      </c>
      <c r="U315" s="11">
        <f t="shared" si="55"/>
        <v>32579.39</v>
      </c>
      <c r="V315" s="11">
        <f t="shared" si="55"/>
        <v>43189.02</v>
      </c>
      <c r="W315" s="11">
        <f t="shared" si="55"/>
        <v>52933.679999999993</v>
      </c>
      <c r="X315" s="11">
        <f t="shared" si="55"/>
        <v>64691.919999999991</v>
      </c>
      <c r="Y315" s="11">
        <f t="shared" si="55"/>
        <v>75706.239999999991</v>
      </c>
      <c r="Z315" s="11">
        <f t="shared" si="55"/>
        <v>87282.169999999984</v>
      </c>
      <c r="AA315" s="11">
        <f t="shared" si="55"/>
        <v>98604.559999999983</v>
      </c>
      <c r="AB315" s="11">
        <f t="shared" si="55"/>
        <v>110502.42999999998</v>
      </c>
      <c r="AC315" s="11">
        <f t="shared" si="55"/>
        <v>122041.92999999998</v>
      </c>
      <c r="AD315" s="11">
        <f t="shared" si="55"/>
        <v>133006.15999999997</v>
      </c>
    </row>
    <row r="316" spans="1:30" x14ac:dyDescent="0.2">
      <c r="A316" s="390">
        <v>1014</v>
      </c>
      <c r="B316" s="390" t="s">
        <v>23</v>
      </c>
      <c r="C316" s="21">
        <f>+'[20]22'!$E$58*1000</f>
        <v>464203.64</v>
      </c>
      <c r="D316" s="21">
        <f>+'[20]22'!$F$58*1000</f>
        <v>467489.45</v>
      </c>
      <c r="E316" s="21">
        <f>+'[20]22'!$G$58*1000</f>
        <v>570419.95999999985</v>
      </c>
      <c r="F316" s="21">
        <f>+'[20]22'!$I$58*1000</f>
        <v>469536.06</v>
      </c>
      <c r="G316" s="21">
        <f>+'[20]22'!$J$58*1000</f>
        <v>448799.94000000006</v>
      </c>
      <c r="H316" s="21">
        <f>+'[20]22'!$K$58*1000</f>
        <v>530470.43999999994</v>
      </c>
      <c r="I316" s="21">
        <f>+'[20]22'!$M$58*1000</f>
        <v>507982.42999999993</v>
      </c>
      <c r="J316" s="21">
        <f>+'[20]22'!$N$58*1000</f>
        <v>499907.53</v>
      </c>
      <c r="K316" s="21">
        <f>+'[20]22'!$O$58*1000</f>
        <v>455737.75</v>
      </c>
      <c r="L316" s="21">
        <f>+'[20]22'!$Q$58*1000</f>
        <v>442787.90000000008</v>
      </c>
      <c r="M316" s="21">
        <f>+'[20]22'!$R$58*1000</f>
        <v>431147.65000000008</v>
      </c>
      <c r="N316" s="21">
        <f>+'[20]22'!$S$58*1000</f>
        <v>450987.87000000005</v>
      </c>
      <c r="O316" s="451">
        <f t="shared" si="56"/>
        <v>5739470.620000001</v>
      </c>
      <c r="Q316" s="390">
        <v>1014</v>
      </c>
      <c r="R316" s="390" t="s">
        <v>23</v>
      </c>
      <c r="S316" s="11">
        <f t="shared" si="57"/>
        <v>464203.64</v>
      </c>
      <c r="T316" s="11">
        <f t="shared" si="58"/>
        <v>931693.09000000008</v>
      </c>
      <c r="U316" s="11">
        <f t="shared" si="55"/>
        <v>1502113.0499999998</v>
      </c>
      <c r="V316" s="11">
        <f t="shared" si="55"/>
        <v>1971649.1099999999</v>
      </c>
      <c r="W316" s="11">
        <f t="shared" si="55"/>
        <v>2420449.0499999998</v>
      </c>
      <c r="X316" s="11">
        <f t="shared" si="55"/>
        <v>2950919.4899999998</v>
      </c>
      <c r="Y316" s="11">
        <f t="shared" si="55"/>
        <v>3458901.92</v>
      </c>
      <c r="Z316" s="11">
        <f t="shared" si="55"/>
        <v>3958809.45</v>
      </c>
      <c r="AA316" s="11">
        <f t="shared" si="55"/>
        <v>4414547.2</v>
      </c>
      <c r="AB316" s="11">
        <f t="shared" si="55"/>
        <v>4857335.1000000006</v>
      </c>
      <c r="AC316" s="11">
        <f t="shared" si="55"/>
        <v>5288482.7500000009</v>
      </c>
      <c r="AD316" s="11">
        <f t="shared" si="55"/>
        <v>5739470.620000001</v>
      </c>
    </row>
    <row r="317" spans="1:30" x14ac:dyDescent="0.2">
      <c r="A317" s="390">
        <v>1015</v>
      </c>
      <c r="B317" s="390" t="s">
        <v>24</v>
      </c>
      <c r="C317" s="21">
        <f>+'[20]23'!$E$58*1000</f>
        <v>66924</v>
      </c>
      <c r="D317" s="21">
        <f>+'[20]23'!$F$58*1000</f>
        <v>64847.000000000007</v>
      </c>
      <c r="E317" s="21">
        <f>+'[20]23'!$G$58*1000</f>
        <v>67541</v>
      </c>
      <c r="F317" s="21">
        <f>+'[20]23'!$I$58*1000</f>
        <v>67473.990000000005</v>
      </c>
      <c r="G317" s="21">
        <f>+'[20]23'!$J$58*1000</f>
        <v>60957</v>
      </c>
      <c r="H317" s="21">
        <f>+'[20]23'!$K$58*1000</f>
        <v>72650</v>
      </c>
      <c r="I317" s="21">
        <f>+'[20]23'!$M$58*1000</f>
        <v>72489.999999999985</v>
      </c>
      <c r="J317" s="21">
        <f>+'[20]23'!$N$58*1000</f>
        <v>70191.199999999997</v>
      </c>
      <c r="K317" s="21">
        <f>+'[20]23'!$O$58*1000</f>
        <v>69865</v>
      </c>
      <c r="L317" s="21">
        <f>+'[20]23'!$Q$58*1000</f>
        <v>71268.000000000015</v>
      </c>
      <c r="M317" s="21">
        <f>+'[20]23'!$R$58*1000</f>
        <v>69523</v>
      </c>
      <c r="N317" s="21">
        <f>+'[20]23'!$S$58*1000</f>
        <v>67259.999999999985</v>
      </c>
      <c r="O317" s="451">
        <f t="shared" si="56"/>
        <v>820990.19</v>
      </c>
      <c r="Q317" s="390">
        <v>1015</v>
      </c>
      <c r="R317" s="390" t="s">
        <v>24</v>
      </c>
      <c r="S317" s="11">
        <f t="shared" si="57"/>
        <v>66924</v>
      </c>
      <c r="T317" s="11">
        <f t="shared" si="58"/>
        <v>131771</v>
      </c>
      <c r="U317" s="11">
        <f t="shared" si="55"/>
        <v>199312</v>
      </c>
      <c r="V317" s="11">
        <f t="shared" si="55"/>
        <v>266785.99</v>
      </c>
      <c r="W317" s="11">
        <f t="shared" si="55"/>
        <v>327742.99</v>
      </c>
      <c r="X317" s="11">
        <f t="shared" si="55"/>
        <v>400392.99</v>
      </c>
      <c r="Y317" s="11">
        <f t="shared" si="55"/>
        <v>472882.99</v>
      </c>
      <c r="Z317" s="11">
        <f t="shared" si="55"/>
        <v>543074.18999999994</v>
      </c>
      <c r="AA317" s="11">
        <f t="shared" si="55"/>
        <v>612939.18999999994</v>
      </c>
      <c r="AB317" s="11">
        <f t="shared" si="55"/>
        <v>684207.19</v>
      </c>
      <c r="AC317" s="11">
        <f t="shared" si="55"/>
        <v>753730.19</v>
      </c>
      <c r="AD317" s="11">
        <f t="shared" si="55"/>
        <v>820990.19</v>
      </c>
    </row>
    <row r="318" spans="1:30" x14ac:dyDescent="0.2">
      <c r="A318" s="390">
        <v>1016</v>
      </c>
      <c r="B318" s="390" t="s">
        <v>25</v>
      </c>
      <c r="C318" s="21">
        <f>+'[20]24'!$E$58*1000</f>
        <v>73375.560000000012</v>
      </c>
      <c r="D318" s="21">
        <f>+'[20]24'!$F$58*1000</f>
        <v>72967.949999999983</v>
      </c>
      <c r="E318" s="21">
        <f>+'[20]24'!$G$58*1000</f>
        <v>75472.759999999995</v>
      </c>
      <c r="F318" s="21">
        <f>+'[20]24'!$I$58*1000</f>
        <v>109209.12</v>
      </c>
      <c r="G318" s="21">
        <f>+'[20]24'!$J$58*1000</f>
        <v>78710.049999999988</v>
      </c>
      <c r="H318" s="21">
        <f>+'[20]24'!$K$58*1000</f>
        <v>90214.1</v>
      </c>
      <c r="I318" s="21">
        <f>+'[20]24'!$M$58*1000</f>
        <v>89458.71</v>
      </c>
      <c r="J318" s="21">
        <f>+'[20]24'!$N$58*1000</f>
        <v>94094.85</v>
      </c>
      <c r="K318" s="21">
        <f>+'[20]24'!$O$58*1000</f>
        <v>92141.83</v>
      </c>
      <c r="L318" s="21">
        <f>+'[20]24'!$Q$58*1000</f>
        <v>90231.74000000002</v>
      </c>
      <c r="M318" s="21">
        <f>+'[20]24'!$R$58*1000</f>
        <v>90339.400000000009</v>
      </c>
      <c r="N318" s="21">
        <f>+'[20]24'!$S$58*1000</f>
        <v>92602.799999999988</v>
      </c>
      <c r="O318" s="451">
        <f t="shared" si="56"/>
        <v>1048818.8699999999</v>
      </c>
      <c r="Q318" s="390">
        <v>1016</v>
      </c>
      <c r="R318" s="390" t="s">
        <v>25</v>
      </c>
      <c r="S318" s="11">
        <f t="shared" si="57"/>
        <v>73375.560000000012</v>
      </c>
      <c r="T318" s="11">
        <f t="shared" si="58"/>
        <v>146343.51</v>
      </c>
      <c r="U318" s="11">
        <f t="shared" si="55"/>
        <v>221816.27000000002</v>
      </c>
      <c r="V318" s="11">
        <f t="shared" si="55"/>
        <v>331025.39</v>
      </c>
      <c r="W318" s="11">
        <f t="shared" si="55"/>
        <v>409735.44</v>
      </c>
      <c r="X318" s="11">
        <f t="shared" si="55"/>
        <v>499949.54000000004</v>
      </c>
      <c r="Y318" s="11">
        <f t="shared" si="55"/>
        <v>589408.25</v>
      </c>
      <c r="Z318" s="11">
        <f t="shared" si="55"/>
        <v>683503.1</v>
      </c>
      <c r="AA318" s="11">
        <f t="shared" si="55"/>
        <v>775644.92999999993</v>
      </c>
      <c r="AB318" s="11">
        <f t="shared" si="55"/>
        <v>865876.66999999993</v>
      </c>
      <c r="AC318" s="11">
        <f t="shared" si="55"/>
        <v>956216.07</v>
      </c>
      <c r="AD318" s="11">
        <f t="shared" si="55"/>
        <v>1048818.8699999999</v>
      </c>
    </row>
    <row r="319" spans="1:30" x14ac:dyDescent="0.2">
      <c r="A319" s="390">
        <v>1017</v>
      </c>
      <c r="B319" s="390" t="s">
        <v>26</v>
      </c>
      <c r="C319" s="21">
        <f>+'[20]25'!$E$58*1000</f>
        <v>128299.89</v>
      </c>
      <c r="D319" s="21">
        <f>+'[20]25'!$F$58*1000</f>
        <v>131314.16999999998</v>
      </c>
      <c r="E319" s="21">
        <f>+'[20]25'!$G$58*1000</f>
        <v>138277.35</v>
      </c>
      <c r="F319" s="21">
        <f>+'[20]25'!$I$58*1000</f>
        <v>139080.18000000002</v>
      </c>
      <c r="G319" s="21">
        <f>+'[20]25'!$J$58*1000</f>
        <v>118598.17</v>
      </c>
      <c r="H319" s="21">
        <f>+'[20]25'!$K$58*1000</f>
        <v>129486.87999999999</v>
      </c>
      <c r="I319" s="21">
        <f>+'[20]25'!$M$58*1000</f>
        <v>122857.99999999999</v>
      </c>
      <c r="J319" s="21">
        <f>+'[20]25'!$N$58*1000</f>
        <v>119748.51</v>
      </c>
      <c r="K319" s="21">
        <f>+'[20]25'!$O$58*1000</f>
        <v>119483.52999999998</v>
      </c>
      <c r="L319" s="21">
        <f>+'[20]25'!$Q$58*1000</f>
        <v>118000.03000000001</v>
      </c>
      <c r="M319" s="21">
        <f>+'[20]25'!$R$58*1000</f>
        <v>115939.26000000001</v>
      </c>
      <c r="N319" s="21">
        <f>+'[20]25'!$S$58*1000</f>
        <v>108344.31</v>
      </c>
      <c r="O319" s="451">
        <f t="shared" si="56"/>
        <v>1489430.2800000003</v>
      </c>
      <c r="Q319" s="390">
        <v>1017</v>
      </c>
      <c r="R319" s="390" t="s">
        <v>26</v>
      </c>
      <c r="S319" s="11">
        <f t="shared" si="57"/>
        <v>128299.89</v>
      </c>
      <c r="T319" s="11">
        <f t="shared" si="58"/>
        <v>259614.06</v>
      </c>
      <c r="U319" s="11">
        <f t="shared" si="55"/>
        <v>397891.41000000003</v>
      </c>
      <c r="V319" s="11">
        <f t="shared" si="55"/>
        <v>536971.59000000008</v>
      </c>
      <c r="W319" s="11">
        <f t="shared" si="55"/>
        <v>655569.76000000013</v>
      </c>
      <c r="X319" s="11">
        <f t="shared" si="55"/>
        <v>785056.64000000013</v>
      </c>
      <c r="Y319" s="11">
        <f t="shared" si="55"/>
        <v>907914.64000000013</v>
      </c>
      <c r="Z319" s="11">
        <f t="shared" si="55"/>
        <v>1027663.1500000001</v>
      </c>
      <c r="AA319" s="11">
        <f t="shared" si="55"/>
        <v>1147146.6800000002</v>
      </c>
      <c r="AB319" s="11">
        <f t="shared" si="55"/>
        <v>1265146.7100000002</v>
      </c>
      <c r="AC319" s="11">
        <f t="shared" si="55"/>
        <v>1381085.9700000002</v>
      </c>
      <c r="AD319" s="11">
        <f t="shared" si="55"/>
        <v>1489430.2800000003</v>
      </c>
    </row>
    <row r="320" spans="1:30" x14ac:dyDescent="0.2">
      <c r="A320" s="390">
        <v>1018</v>
      </c>
      <c r="B320" s="390" t="s">
        <v>27</v>
      </c>
      <c r="C320" s="21">
        <f>+'[20]26'!$E$58*1000</f>
        <v>64006.419999999991</v>
      </c>
      <c r="D320" s="21">
        <f>+'[20]26'!$F$58*1000</f>
        <v>63425.060000000005</v>
      </c>
      <c r="E320" s="21">
        <f>+'[20]26'!$G$58*1000</f>
        <v>64765.39</v>
      </c>
      <c r="F320" s="21">
        <f>+'[20]26'!$I$58*1000</f>
        <v>65755.83</v>
      </c>
      <c r="G320" s="21">
        <f>+'[20]26'!$J$58*1000</f>
        <v>56843.819999999992</v>
      </c>
      <c r="H320" s="21">
        <f>+'[20]26'!$K$58*1000</f>
        <v>66625.31</v>
      </c>
      <c r="I320" s="21">
        <f>+'[20]26'!$M$58*1000</f>
        <v>68305.010000000009</v>
      </c>
      <c r="J320" s="21">
        <f>+'[20]26'!$N$58*1000</f>
        <v>66847.399999999994</v>
      </c>
      <c r="K320" s="21">
        <f>+'[20]26'!$O$58*1000</f>
        <v>65282.06</v>
      </c>
      <c r="L320" s="21">
        <f>+'[20]26'!$Q$58*1000</f>
        <v>64731.860000000015</v>
      </c>
      <c r="M320" s="21">
        <f>+'[20]26'!$R$58*1000</f>
        <v>65309.920000000006</v>
      </c>
      <c r="N320" s="21">
        <f>+'[20]26'!$S$58*1000</f>
        <v>61374.07</v>
      </c>
      <c r="O320" s="451">
        <f t="shared" si="56"/>
        <v>773272.15</v>
      </c>
      <c r="Q320" s="390">
        <v>1018</v>
      </c>
      <c r="R320" s="390" t="s">
        <v>27</v>
      </c>
      <c r="S320" s="11">
        <f t="shared" si="57"/>
        <v>64006.419999999991</v>
      </c>
      <c r="T320" s="11">
        <f t="shared" si="58"/>
        <v>127431.48</v>
      </c>
      <c r="U320" s="11">
        <f t="shared" si="55"/>
        <v>192196.87</v>
      </c>
      <c r="V320" s="11">
        <f t="shared" si="55"/>
        <v>257952.7</v>
      </c>
      <c r="W320" s="11">
        <f t="shared" si="55"/>
        <v>314796.52</v>
      </c>
      <c r="X320" s="11">
        <f t="shared" si="55"/>
        <v>381421.83</v>
      </c>
      <c r="Y320" s="11">
        <f t="shared" si="55"/>
        <v>449726.84</v>
      </c>
      <c r="Z320" s="11">
        <f t="shared" si="55"/>
        <v>516574.24</v>
      </c>
      <c r="AA320" s="11">
        <f t="shared" si="55"/>
        <v>581856.30000000005</v>
      </c>
      <c r="AB320" s="11">
        <f t="shared" si="55"/>
        <v>646588.16000000003</v>
      </c>
      <c r="AC320" s="11">
        <f t="shared" si="55"/>
        <v>711898.08000000007</v>
      </c>
      <c r="AD320" s="11">
        <f t="shared" si="55"/>
        <v>773272.15</v>
      </c>
    </row>
    <row r="321" spans="1:30" x14ac:dyDescent="0.2">
      <c r="A321" s="390">
        <v>1019</v>
      </c>
      <c r="B321" s="390" t="s">
        <v>28</v>
      </c>
      <c r="C321" s="21">
        <f>+'[20]27'!$E$58*1000</f>
        <v>26102.44</v>
      </c>
      <c r="D321" s="21">
        <f>+'[20]27'!$F$58*1000</f>
        <v>24801.35</v>
      </c>
      <c r="E321" s="21">
        <f>+'[20]27'!$G$58*1000</f>
        <v>27187.940000000002</v>
      </c>
      <c r="F321" s="21">
        <f>+'[20]27'!$I$58*1000</f>
        <v>27409.139999999996</v>
      </c>
      <c r="G321" s="21">
        <f>+'[20]27'!$J$58*1000</f>
        <v>23765.48</v>
      </c>
      <c r="H321" s="21">
        <f>+'[20]27'!$K$58*1000</f>
        <v>27234.620000000003</v>
      </c>
      <c r="I321" s="21">
        <f>+'[20]27'!$M$58*1000</f>
        <v>28503.599999999999</v>
      </c>
      <c r="J321" s="21">
        <f>+'[20]27'!$N$58*1000</f>
        <v>25467.420000000006</v>
      </c>
      <c r="K321" s="21">
        <f>+'[20]27'!$O$58*1000</f>
        <v>26612.84</v>
      </c>
      <c r="L321" s="21">
        <f>+'[20]27'!$Q$58*1000</f>
        <v>29220.69</v>
      </c>
      <c r="M321" s="21">
        <f>+'[20]27'!$R$58*1000</f>
        <v>27896.400000000005</v>
      </c>
      <c r="N321" s="21">
        <f>+'[20]27'!$S$58*1000</f>
        <v>26238.379999999997</v>
      </c>
      <c r="O321" s="451">
        <f t="shared" si="56"/>
        <v>320440.30000000005</v>
      </c>
      <c r="Q321" s="390">
        <v>1019</v>
      </c>
      <c r="R321" s="390" t="s">
        <v>28</v>
      </c>
      <c r="S321" s="11">
        <f t="shared" si="57"/>
        <v>26102.44</v>
      </c>
      <c r="T321" s="11">
        <f t="shared" si="58"/>
        <v>50903.789999999994</v>
      </c>
      <c r="U321" s="11">
        <f t="shared" si="58"/>
        <v>78091.73</v>
      </c>
      <c r="V321" s="11">
        <f t="shared" si="58"/>
        <v>105500.87</v>
      </c>
      <c r="W321" s="11">
        <f t="shared" si="58"/>
        <v>129266.34999999999</v>
      </c>
      <c r="X321" s="11">
        <f t="shared" si="58"/>
        <v>156500.97</v>
      </c>
      <c r="Y321" s="11">
        <f t="shared" si="58"/>
        <v>185004.57</v>
      </c>
      <c r="Z321" s="11">
        <f t="shared" si="58"/>
        <v>210471.99000000002</v>
      </c>
      <c r="AA321" s="11">
        <f t="shared" si="58"/>
        <v>237084.83000000002</v>
      </c>
      <c r="AB321" s="11">
        <f t="shared" si="58"/>
        <v>266305.52</v>
      </c>
      <c r="AC321" s="11">
        <f t="shared" si="58"/>
        <v>294201.92000000004</v>
      </c>
      <c r="AD321" s="11">
        <f t="shared" si="58"/>
        <v>320440.30000000005</v>
      </c>
    </row>
    <row r="322" spans="1:30" x14ac:dyDescent="0.2">
      <c r="A322" s="390">
        <v>1020</v>
      </c>
      <c r="B322" s="390" t="s">
        <v>29</v>
      </c>
      <c r="C322" s="21">
        <f>+'[20]28'!$E$58*1000</f>
        <v>203244.18</v>
      </c>
      <c r="D322" s="21">
        <f>+'[20]28'!$F$58*1000</f>
        <v>191358.55000000002</v>
      </c>
      <c r="E322" s="21">
        <f>+'[20]28'!$G$58*1000</f>
        <v>197383.49999999997</v>
      </c>
      <c r="F322" s="21">
        <f>+'[20]28'!$I$58*1000</f>
        <v>193882.32</v>
      </c>
      <c r="G322" s="21">
        <f>+'[20]28'!$J$58*1000</f>
        <v>172379.83999999997</v>
      </c>
      <c r="H322" s="21">
        <f>+'[20]28'!$K$58*1000</f>
        <v>189593.91999999995</v>
      </c>
      <c r="I322" s="21">
        <f>+'[20]28'!$M$58*1000</f>
        <v>183846.61000000002</v>
      </c>
      <c r="J322" s="21">
        <f>+'[20]28'!$N$58*1000</f>
        <v>190724.66</v>
      </c>
      <c r="K322" s="21">
        <f>+'[20]28'!$O$58*1000</f>
        <v>184809.64000000004</v>
      </c>
      <c r="L322" s="21">
        <f>+'[20]28'!$Q$58*1000</f>
        <v>187591.78</v>
      </c>
      <c r="M322" s="21">
        <f>+'[20]28'!$R$58*1000</f>
        <v>188005.09</v>
      </c>
      <c r="N322" s="21">
        <f>+'[20]28'!$S$58*1000</f>
        <v>179420.02000000002</v>
      </c>
      <c r="O322" s="451">
        <f t="shared" si="56"/>
        <v>2262240.1100000003</v>
      </c>
      <c r="Q322" s="390">
        <v>1020</v>
      </c>
      <c r="R322" s="390" t="s">
        <v>29</v>
      </c>
      <c r="S322" s="11">
        <f t="shared" si="57"/>
        <v>203244.18</v>
      </c>
      <c r="T322" s="11">
        <f t="shared" si="58"/>
        <v>394602.73</v>
      </c>
      <c r="U322" s="11">
        <f t="shared" si="58"/>
        <v>591986.23</v>
      </c>
      <c r="V322" s="11">
        <f t="shared" si="58"/>
        <v>785868.55</v>
      </c>
      <c r="W322" s="11">
        <f t="shared" si="58"/>
        <v>958248.39</v>
      </c>
      <c r="X322" s="11">
        <f t="shared" si="58"/>
        <v>1147842.31</v>
      </c>
      <c r="Y322" s="11">
        <f t="shared" si="58"/>
        <v>1331688.9200000002</v>
      </c>
      <c r="Z322" s="11">
        <f t="shared" si="58"/>
        <v>1522413.58</v>
      </c>
      <c r="AA322" s="11">
        <f t="shared" si="58"/>
        <v>1707223.2200000002</v>
      </c>
      <c r="AB322" s="11">
        <f t="shared" si="58"/>
        <v>1894815.0000000002</v>
      </c>
      <c r="AC322" s="11">
        <f t="shared" si="58"/>
        <v>2082820.0900000003</v>
      </c>
      <c r="AD322" s="11">
        <f t="shared" si="58"/>
        <v>2262240.1100000003</v>
      </c>
    </row>
    <row r="323" spans="1:30" x14ac:dyDescent="0.2">
      <c r="A323" s="390">
        <v>1021</v>
      </c>
      <c r="B323" s="390" t="s">
        <v>30</v>
      </c>
      <c r="C323" s="21">
        <f>+'[20]29'!$E$58*1000</f>
        <v>65604.610000000015</v>
      </c>
      <c r="D323" s="21">
        <f>+'[20]29'!$F$58*1000</f>
        <v>64807.56</v>
      </c>
      <c r="E323" s="21">
        <f>+'[20]29'!$G$58*1000</f>
        <v>62922.33</v>
      </c>
      <c r="F323" s="21">
        <f>+'[20]29'!$I$58*1000</f>
        <v>68469.170000000013</v>
      </c>
      <c r="G323" s="21">
        <f>+'[20]29'!$J$58*1000</f>
        <v>55886.080000000002</v>
      </c>
      <c r="H323" s="21">
        <f>+'[20]29'!$K$58*1000</f>
        <v>61446.32</v>
      </c>
      <c r="I323" s="21">
        <f>+'[20]29'!$M$58*1000</f>
        <v>61032.69</v>
      </c>
      <c r="J323" s="21">
        <f>+'[20]29'!$N$58*1000</f>
        <v>66940.67</v>
      </c>
      <c r="K323" s="21">
        <f>+'[20]29'!$O$58*1000</f>
        <v>66438.499999999985</v>
      </c>
      <c r="L323" s="21">
        <f>+'[20]29'!$Q$58*1000</f>
        <v>67194.010000000009</v>
      </c>
      <c r="M323" s="21">
        <f>+'[20]29'!$R$58*1000</f>
        <v>68439.74000000002</v>
      </c>
      <c r="N323" s="21">
        <f>+'[20]29'!$S$58*1000</f>
        <v>66120.11</v>
      </c>
      <c r="O323" s="451">
        <f t="shared" si="56"/>
        <v>775301.78999999992</v>
      </c>
      <c r="Q323" s="390">
        <v>1021</v>
      </c>
      <c r="R323" s="390" t="s">
        <v>30</v>
      </c>
      <c r="S323" s="11">
        <f t="shared" si="57"/>
        <v>65604.610000000015</v>
      </c>
      <c r="T323" s="11">
        <f t="shared" si="58"/>
        <v>130412.17000000001</v>
      </c>
      <c r="U323" s="11">
        <f t="shared" si="58"/>
        <v>193334.5</v>
      </c>
      <c r="V323" s="11">
        <f t="shared" si="58"/>
        <v>261803.67</v>
      </c>
      <c r="W323" s="11">
        <f t="shared" si="58"/>
        <v>317689.75</v>
      </c>
      <c r="X323" s="11">
        <f t="shared" si="58"/>
        <v>379136.07</v>
      </c>
      <c r="Y323" s="11">
        <f t="shared" si="58"/>
        <v>440168.76</v>
      </c>
      <c r="Z323" s="11">
        <f t="shared" si="58"/>
        <v>507109.43</v>
      </c>
      <c r="AA323" s="11">
        <f t="shared" si="58"/>
        <v>573547.92999999993</v>
      </c>
      <c r="AB323" s="11">
        <f t="shared" si="58"/>
        <v>640741.93999999994</v>
      </c>
      <c r="AC323" s="11">
        <f t="shared" si="58"/>
        <v>709181.67999999993</v>
      </c>
      <c r="AD323" s="11">
        <f t="shared" si="58"/>
        <v>775301.78999999992</v>
      </c>
    </row>
    <row r="324" spans="1:30" x14ac:dyDescent="0.2">
      <c r="A324" s="390">
        <v>1022</v>
      </c>
      <c r="B324" s="390" t="s">
        <v>31</v>
      </c>
      <c r="C324" s="21">
        <f>+'[20]30'!$E$58*1000</f>
        <v>289801.40999999997</v>
      </c>
      <c r="D324" s="21">
        <f>+'[20]30'!$F$58*1000</f>
        <v>279569.24000000005</v>
      </c>
      <c r="E324" s="21">
        <f>+'[20]30'!$G$58*1000</f>
        <v>281838.87</v>
      </c>
      <c r="F324" s="21">
        <f>+'[20]30'!$I$58*1000</f>
        <v>285282.65999999997</v>
      </c>
      <c r="G324" s="21">
        <f>+'[20]30'!$J$58*1000</f>
        <v>269263.72000000003</v>
      </c>
      <c r="H324" s="21">
        <f>+'[20]30'!$K$58*1000</f>
        <v>298047.51</v>
      </c>
      <c r="I324" s="21">
        <f>+'[20]30'!$M$58*1000</f>
        <v>297474.74</v>
      </c>
      <c r="J324" s="21">
        <f>+'[20]30'!$N$58*1000</f>
        <v>286425.14999999997</v>
      </c>
      <c r="K324" s="21">
        <f>+'[20]30'!$O$58*1000</f>
        <v>294681.02</v>
      </c>
      <c r="L324" s="21">
        <f>+'[20]30'!$Q$58*1000</f>
        <v>298773.63</v>
      </c>
      <c r="M324" s="21">
        <f>+'[20]30'!$R$58*1000</f>
        <v>299002.18</v>
      </c>
      <c r="N324" s="21">
        <f>+'[20]30'!$S$58*1000</f>
        <v>278913.37</v>
      </c>
      <c r="O324" s="451">
        <f t="shared" si="56"/>
        <v>3459073.5</v>
      </c>
      <c r="Q324" s="390">
        <v>1022</v>
      </c>
      <c r="R324" s="390" t="s">
        <v>31</v>
      </c>
      <c r="S324" s="11">
        <f t="shared" si="57"/>
        <v>289801.40999999997</v>
      </c>
      <c r="T324" s="11">
        <f t="shared" si="58"/>
        <v>569370.65</v>
      </c>
      <c r="U324" s="11">
        <f t="shared" si="58"/>
        <v>851209.52</v>
      </c>
      <c r="V324" s="11">
        <f t="shared" si="58"/>
        <v>1136492.18</v>
      </c>
      <c r="W324" s="11">
        <f t="shared" si="58"/>
        <v>1405755.9</v>
      </c>
      <c r="X324" s="11">
        <f t="shared" si="58"/>
        <v>1703803.41</v>
      </c>
      <c r="Y324" s="11">
        <f t="shared" si="58"/>
        <v>2001278.15</v>
      </c>
      <c r="Z324" s="11">
        <f t="shared" si="58"/>
        <v>2287703.2999999998</v>
      </c>
      <c r="AA324" s="11">
        <f t="shared" si="58"/>
        <v>2582384.3199999998</v>
      </c>
      <c r="AB324" s="11">
        <f t="shared" si="58"/>
        <v>2881157.9499999997</v>
      </c>
      <c r="AC324" s="11">
        <f t="shared" si="58"/>
        <v>3180160.13</v>
      </c>
      <c r="AD324" s="11">
        <f t="shared" si="58"/>
        <v>3459073.5</v>
      </c>
    </row>
    <row r="325" spans="1:30" x14ac:dyDescent="0.2">
      <c r="A325" s="390">
        <v>1023</v>
      </c>
      <c r="B325" s="390" t="s">
        <v>32</v>
      </c>
      <c r="C325" s="21">
        <f>+'[20]31'!$E$58*1000</f>
        <v>49581.06</v>
      </c>
      <c r="D325" s="21">
        <f>+'[20]31'!$F$58*1000</f>
        <v>50213</v>
      </c>
      <c r="E325" s="21">
        <f>+'[20]31'!$G$58*1000</f>
        <v>53687.38</v>
      </c>
      <c r="F325" s="21">
        <f>+'[20]31'!$I$58*1000</f>
        <v>69404.73</v>
      </c>
      <c r="G325" s="21">
        <f>+'[20]31'!$J$58*1000</f>
        <v>60805.13</v>
      </c>
      <c r="H325" s="21">
        <f>+'[20]31'!$K$58*1000</f>
        <v>64440.28</v>
      </c>
      <c r="I325" s="21">
        <f>+'[20]31'!$M$58*1000</f>
        <v>62326.409999999996</v>
      </c>
      <c r="J325" s="21">
        <f>+'[20]31'!$N$58*1000</f>
        <v>54326.159999999996</v>
      </c>
      <c r="K325" s="21">
        <f>+'[20]31'!$O$58*1000</f>
        <v>52370.35</v>
      </c>
      <c r="L325" s="21">
        <f>+'[20]31'!$Q$58*1000</f>
        <v>51194.879999999997</v>
      </c>
      <c r="M325" s="21">
        <f>+'[20]31'!$R$58*1000</f>
        <v>49557.18</v>
      </c>
      <c r="N325" s="21">
        <f>+'[20]31'!$S$58*1000</f>
        <v>48622.950000000004</v>
      </c>
      <c r="O325" s="451">
        <f t="shared" si="56"/>
        <v>666529.50999999989</v>
      </c>
      <c r="Q325" s="390">
        <v>1023</v>
      </c>
      <c r="R325" s="390" t="s">
        <v>32</v>
      </c>
      <c r="S325" s="11">
        <f t="shared" si="57"/>
        <v>49581.06</v>
      </c>
      <c r="T325" s="11">
        <f t="shared" si="58"/>
        <v>99794.06</v>
      </c>
      <c r="U325" s="11">
        <f t="shared" si="58"/>
        <v>153481.44</v>
      </c>
      <c r="V325" s="11">
        <f t="shared" si="58"/>
        <v>222886.16999999998</v>
      </c>
      <c r="W325" s="11">
        <f t="shared" si="58"/>
        <v>283691.3</v>
      </c>
      <c r="X325" s="11">
        <f t="shared" si="58"/>
        <v>348131.57999999996</v>
      </c>
      <c r="Y325" s="11">
        <f t="shared" si="58"/>
        <v>410457.98999999993</v>
      </c>
      <c r="Z325" s="11">
        <f t="shared" si="58"/>
        <v>464784.14999999991</v>
      </c>
      <c r="AA325" s="11">
        <f t="shared" si="58"/>
        <v>517154.49999999988</v>
      </c>
      <c r="AB325" s="11">
        <f t="shared" si="58"/>
        <v>568349.37999999989</v>
      </c>
      <c r="AC325" s="11">
        <f t="shared" si="58"/>
        <v>617906.55999999994</v>
      </c>
      <c r="AD325" s="11">
        <f t="shared" si="58"/>
        <v>666529.50999999989</v>
      </c>
    </row>
    <row r="326" spans="1:30" x14ac:dyDescent="0.2">
      <c r="A326" s="390">
        <v>1024</v>
      </c>
      <c r="B326" s="390" t="s">
        <v>33</v>
      </c>
      <c r="C326" s="21">
        <f>+'[20]32'!$E$58*1000</f>
        <v>335577.03</v>
      </c>
      <c r="D326" s="21">
        <f>+'[20]32'!$F$58*1000</f>
        <v>334392.38</v>
      </c>
      <c r="E326" s="21">
        <f>+'[20]32'!$G$58*1000</f>
        <v>534125.97000000009</v>
      </c>
      <c r="F326" s="21">
        <f>+'[20]32'!$I$58*1000</f>
        <v>345671.7</v>
      </c>
      <c r="G326" s="21">
        <f>+'[20]32'!$J$58*1000</f>
        <v>305727.82</v>
      </c>
      <c r="H326" s="21">
        <f>+'[20]32'!$K$58*1000</f>
        <v>339725.34</v>
      </c>
      <c r="I326" s="21">
        <f>+'[20]32'!$M$58*1000</f>
        <v>323791.98000000004</v>
      </c>
      <c r="J326" s="21">
        <f>+'[20]32'!$N$58*1000</f>
        <v>353965.08</v>
      </c>
      <c r="K326" s="21">
        <f>+'[20]32'!$O$58*1000</f>
        <v>344476.98</v>
      </c>
      <c r="L326" s="21">
        <f>+'[20]32'!$Q$58*1000</f>
        <v>344892.10000000003</v>
      </c>
      <c r="M326" s="21">
        <f>+'[20]32'!$R$58*1000</f>
        <v>344497.35</v>
      </c>
      <c r="N326" s="21">
        <f>+'[20]32'!$S$58*1000</f>
        <v>330417</v>
      </c>
      <c r="O326" s="451">
        <f t="shared" si="56"/>
        <v>4237260.7300000004</v>
      </c>
      <c r="Q326" s="390">
        <v>1024</v>
      </c>
      <c r="R326" s="390" t="s">
        <v>33</v>
      </c>
      <c r="S326" s="11">
        <f t="shared" si="57"/>
        <v>335577.03</v>
      </c>
      <c r="T326" s="11">
        <f t="shared" si="58"/>
        <v>669969.41</v>
      </c>
      <c r="U326" s="11">
        <f t="shared" si="58"/>
        <v>1204095.3800000001</v>
      </c>
      <c r="V326" s="11">
        <f t="shared" si="58"/>
        <v>1549767.08</v>
      </c>
      <c r="W326" s="11">
        <f t="shared" si="58"/>
        <v>1855494.9000000001</v>
      </c>
      <c r="X326" s="11">
        <f t="shared" si="58"/>
        <v>2195220.2400000002</v>
      </c>
      <c r="Y326" s="11">
        <f t="shared" si="58"/>
        <v>2519012.2200000002</v>
      </c>
      <c r="Z326" s="11">
        <f t="shared" si="58"/>
        <v>2872977.3000000003</v>
      </c>
      <c r="AA326" s="11">
        <f t="shared" si="58"/>
        <v>3217454.2800000003</v>
      </c>
      <c r="AB326" s="11">
        <f t="shared" si="58"/>
        <v>3562346.3800000004</v>
      </c>
      <c r="AC326" s="11">
        <f t="shared" si="58"/>
        <v>3906843.7300000004</v>
      </c>
      <c r="AD326" s="11">
        <f t="shared" si="58"/>
        <v>4237260.7300000004</v>
      </c>
    </row>
    <row r="327" spans="1:30" x14ac:dyDescent="0.2">
      <c r="A327" s="390">
        <v>1025</v>
      </c>
      <c r="B327" s="390" t="s">
        <v>34</v>
      </c>
      <c r="C327" s="21">
        <f>+'[20]33'!$E$58*1000</f>
        <v>65398.539999999994</v>
      </c>
      <c r="D327" s="21">
        <f>+'[20]33'!$F$58*1000</f>
        <v>62481.909999999996</v>
      </c>
      <c r="E327" s="21">
        <f>+'[20]33'!$G$58*1000</f>
        <v>70304.31</v>
      </c>
      <c r="F327" s="21">
        <f>+'[20]33'!$I$58*1000</f>
        <v>72876.17</v>
      </c>
      <c r="G327" s="21">
        <f>+'[20]33'!$J$58*1000</f>
        <v>62530.159999999996</v>
      </c>
      <c r="H327" s="21">
        <f>+'[20]33'!$K$58*1000</f>
        <v>72352.189999999988</v>
      </c>
      <c r="I327" s="21">
        <f>+'[20]33'!$M$58*1000</f>
        <v>72212.970000000016</v>
      </c>
      <c r="J327" s="21">
        <f>+'[20]33'!$N$58*1000</f>
        <v>74255.300000000017</v>
      </c>
      <c r="K327" s="21">
        <f>+'[20]33'!$O$58*1000</f>
        <v>72687.929999999993</v>
      </c>
      <c r="L327" s="21">
        <f>+'[20]33'!$Q$58*1000</f>
        <v>72857.440000000017</v>
      </c>
      <c r="M327" s="21">
        <f>+'[20]33'!$R$58*1000</f>
        <v>77003.49000000002</v>
      </c>
      <c r="N327" s="21">
        <f>+'[20]33'!$S$58*1000</f>
        <v>73308.639999999985</v>
      </c>
      <c r="O327" s="451">
        <f t="shared" si="56"/>
        <v>848269.05</v>
      </c>
      <c r="Q327" s="390">
        <v>1025</v>
      </c>
      <c r="R327" s="390" t="s">
        <v>34</v>
      </c>
      <c r="S327" s="11">
        <f t="shared" si="57"/>
        <v>65398.539999999994</v>
      </c>
      <c r="T327" s="11">
        <f t="shared" si="58"/>
        <v>127880.44999999998</v>
      </c>
      <c r="U327" s="11">
        <f t="shared" si="58"/>
        <v>198184.75999999998</v>
      </c>
      <c r="V327" s="11">
        <f t="shared" si="58"/>
        <v>271060.93</v>
      </c>
      <c r="W327" s="11">
        <f t="shared" si="58"/>
        <v>333591.08999999997</v>
      </c>
      <c r="X327" s="11">
        <f t="shared" si="58"/>
        <v>405943.27999999997</v>
      </c>
      <c r="Y327" s="11">
        <f t="shared" si="58"/>
        <v>478156.25</v>
      </c>
      <c r="Z327" s="11">
        <f t="shared" si="58"/>
        <v>552411.55000000005</v>
      </c>
      <c r="AA327" s="11">
        <f t="shared" si="58"/>
        <v>625099.48</v>
      </c>
      <c r="AB327" s="11">
        <f t="shared" si="58"/>
        <v>697956.92</v>
      </c>
      <c r="AC327" s="11">
        <f t="shared" si="58"/>
        <v>774960.41</v>
      </c>
      <c r="AD327" s="11">
        <f t="shared" si="58"/>
        <v>848269.05</v>
      </c>
    </row>
    <row r="328" spans="1:30" x14ac:dyDescent="0.2">
      <c r="A328" s="390">
        <v>1026</v>
      </c>
      <c r="B328" s="390" t="s">
        <v>35</v>
      </c>
      <c r="C328" s="21">
        <f>+'[20]34'!$E$58*1000</f>
        <v>18849</v>
      </c>
      <c r="D328" s="21">
        <f>+'[20]34'!$F$58*1000</f>
        <v>17013.29</v>
      </c>
      <c r="E328" s="21">
        <f>+'[20]34'!$G$58*1000</f>
        <v>26158.12</v>
      </c>
      <c r="F328" s="21">
        <f>+'[20]34'!$I$58*1000</f>
        <v>17249.810000000001</v>
      </c>
      <c r="G328" s="21">
        <f>+'[20]34'!$J$58*1000</f>
        <v>15881.119999999999</v>
      </c>
      <c r="H328" s="21">
        <f>+'[20]34'!$K$58*1000</f>
        <v>18954.700000000004</v>
      </c>
      <c r="I328" s="21">
        <f>+'[20]34'!$M$58*1000</f>
        <v>18441.039999999997</v>
      </c>
      <c r="J328" s="21">
        <f>+'[20]34'!$N$58*1000</f>
        <v>18816.5</v>
      </c>
      <c r="K328" s="21">
        <f>+'[20]34'!$O$58*1000</f>
        <v>19924.509999999998</v>
      </c>
      <c r="L328" s="21">
        <f>+'[20]34'!$Q$58*1000</f>
        <v>20445.78</v>
      </c>
      <c r="M328" s="21">
        <f>+'[20]34'!$R$58*1000</f>
        <v>22206.850000000002</v>
      </c>
      <c r="N328" s="21">
        <f>+'[20]34'!$S$58*1000</f>
        <v>20703.519999999997</v>
      </c>
      <c r="O328" s="451">
        <f t="shared" si="56"/>
        <v>234644.24000000002</v>
      </c>
      <c r="Q328" s="390">
        <v>1026</v>
      </c>
      <c r="R328" s="390" t="s">
        <v>35</v>
      </c>
      <c r="S328" s="11">
        <f t="shared" si="57"/>
        <v>18849</v>
      </c>
      <c r="T328" s="11">
        <f t="shared" si="58"/>
        <v>35862.29</v>
      </c>
      <c r="U328" s="11">
        <f t="shared" si="58"/>
        <v>62020.41</v>
      </c>
      <c r="V328" s="11">
        <f t="shared" si="58"/>
        <v>79270.22</v>
      </c>
      <c r="W328" s="11">
        <f t="shared" si="58"/>
        <v>95151.34</v>
      </c>
      <c r="X328" s="11">
        <f t="shared" si="58"/>
        <v>114106.04000000001</v>
      </c>
      <c r="Y328" s="11">
        <f t="shared" si="58"/>
        <v>132547.08000000002</v>
      </c>
      <c r="Z328" s="11">
        <f t="shared" si="58"/>
        <v>151363.58000000002</v>
      </c>
      <c r="AA328" s="11">
        <f t="shared" si="58"/>
        <v>171288.09000000003</v>
      </c>
      <c r="AB328" s="11">
        <f t="shared" si="58"/>
        <v>191733.87000000002</v>
      </c>
      <c r="AC328" s="11">
        <f t="shared" si="58"/>
        <v>213940.72000000003</v>
      </c>
      <c r="AD328" s="11">
        <f t="shared" si="58"/>
        <v>234644.24000000002</v>
      </c>
    </row>
    <row r="329" spans="1:30" x14ac:dyDescent="0.2">
      <c r="A329" s="390">
        <v>1027</v>
      </c>
      <c r="B329" s="390" t="s">
        <v>36</v>
      </c>
      <c r="C329" s="21">
        <f>+'[20]35'!$E$58*1000</f>
        <v>42089.599999999999</v>
      </c>
      <c r="D329" s="21">
        <f>+'[20]35'!$F$58*1000</f>
        <v>41185.17</v>
      </c>
      <c r="E329" s="21">
        <f>+'[20]35'!$G$58*1000</f>
        <v>47280.32</v>
      </c>
      <c r="F329" s="21">
        <f>+'[20]35'!$I$58*1000</f>
        <v>49809.17</v>
      </c>
      <c r="G329" s="21">
        <f>+'[20]35'!$J$58*1000</f>
        <v>40746.399999999994</v>
      </c>
      <c r="H329" s="21">
        <f>+'[20]35'!$K$58*1000</f>
        <v>47399.950000000004</v>
      </c>
      <c r="I329" s="21">
        <f>+'[20]35'!$M$58*1000</f>
        <v>47319.149999999994</v>
      </c>
      <c r="J329" s="21">
        <f>+'[20]35'!$N$58*1000</f>
        <v>50018.670000000006</v>
      </c>
      <c r="K329" s="21">
        <f>+'[20]35'!$O$58*1000</f>
        <v>50324.43</v>
      </c>
      <c r="L329" s="21">
        <f>+'[20]35'!$Q$58*1000</f>
        <v>46714.97</v>
      </c>
      <c r="M329" s="21">
        <f>+'[20]35'!$R$58*1000</f>
        <v>47101.02</v>
      </c>
      <c r="N329" s="21">
        <f>+'[20]35'!$S$58*1000</f>
        <v>45059.200000000004</v>
      </c>
      <c r="O329" s="451">
        <f t="shared" si="56"/>
        <v>555048.04999999993</v>
      </c>
      <c r="Q329" s="390">
        <v>1027</v>
      </c>
      <c r="R329" s="390" t="s">
        <v>36</v>
      </c>
      <c r="S329" s="11">
        <f t="shared" si="57"/>
        <v>42089.599999999999</v>
      </c>
      <c r="T329" s="11">
        <f t="shared" si="58"/>
        <v>83274.76999999999</v>
      </c>
      <c r="U329" s="11">
        <f t="shared" si="58"/>
        <v>130555.09</v>
      </c>
      <c r="V329" s="11">
        <f t="shared" si="58"/>
        <v>180364.26</v>
      </c>
      <c r="W329" s="11">
        <f t="shared" si="58"/>
        <v>221110.66</v>
      </c>
      <c r="X329" s="11">
        <f t="shared" si="58"/>
        <v>268510.61</v>
      </c>
      <c r="Y329" s="11">
        <f t="shared" si="58"/>
        <v>315829.76000000001</v>
      </c>
      <c r="Z329" s="11">
        <f t="shared" si="58"/>
        <v>365848.43</v>
      </c>
      <c r="AA329" s="11">
        <f t="shared" si="58"/>
        <v>416172.86</v>
      </c>
      <c r="AB329" s="11">
        <f t="shared" si="58"/>
        <v>462887.82999999996</v>
      </c>
      <c r="AC329" s="11">
        <f t="shared" si="58"/>
        <v>509988.85</v>
      </c>
      <c r="AD329" s="11">
        <f t="shared" si="58"/>
        <v>555048.04999999993</v>
      </c>
    </row>
    <row r="330" spans="1:30" x14ac:dyDescent="0.2">
      <c r="A330" s="390">
        <v>1028</v>
      </c>
      <c r="B330" s="390" t="s">
        <v>37</v>
      </c>
      <c r="C330" s="21">
        <f>+'[20]36'!$E$58*1000</f>
        <v>191357.56999999998</v>
      </c>
      <c r="D330" s="21">
        <f>+'[20]36'!$F$58*1000</f>
        <v>189160.84999999998</v>
      </c>
      <c r="E330" s="21">
        <f>+'[20]36'!$G$58*1000</f>
        <v>194999.75000000003</v>
      </c>
      <c r="F330" s="21">
        <f>+'[20]36'!$I$58*1000</f>
        <v>198526.05999999997</v>
      </c>
      <c r="G330" s="21">
        <f>+'[20]36'!$J$58*1000</f>
        <v>174288.69</v>
      </c>
      <c r="H330" s="21">
        <f>+'[20]36'!$K$58*1000</f>
        <v>201802.13999999998</v>
      </c>
      <c r="I330" s="21">
        <f>+'[20]36'!$M$58*1000</f>
        <v>204283.36000000002</v>
      </c>
      <c r="J330" s="21">
        <f>+'[20]36'!$N$58*1000</f>
        <v>215035.8</v>
      </c>
      <c r="K330" s="21">
        <f>+'[20]36'!$O$58*1000</f>
        <v>204217.46</v>
      </c>
      <c r="L330" s="21">
        <f>+'[20]36'!$Q$58*1000</f>
        <v>201626.32999999996</v>
      </c>
      <c r="M330" s="21">
        <f>+'[20]36'!$R$58*1000</f>
        <v>195561.13</v>
      </c>
      <c r="N330" s="21">
        <f>+'[20]36'!$S$58*1000</f>
        <v>181247.77999999997</v>
      </c>
      <c r="O330" s="451">
        <f t="shared" si="56"/>
        <v>2352106.9199999995</v>
      </c>
      <c r="Q330" s="390">
        <v>1028</v>
      </c>
      <c r="R330" s="390" t="s">
        <v>37</v>
      </c>
      <c r="S330" s="11">
        <f t="shared" si="57"/>
        <v>191357.56999999998</v>
      </c>
      <c r="T330" s="11">
        <f t="shared" si="58"/>
        <v>380518.41999999993</v>
      </c>
      <c r="U330" s="11">
        <f t="shared" si="58"/>
        <v>575518.16999999993</v>
      </c>
      <c r="V330" s="11">
        <f t="shared" si="58"/>
        <v>774044.22999999986</v>
      </c>
      <c r="W330" s="11">
        <f t="shared" si="58"/>
        <v>948332.91999999993</v>
      </c>
      <c r="X330" s="11">
        <f t="shared" si="58"/>
        <v>1150135.0599999998</v>
      </c>
      <c r="Y330" s="11">
        <f t="shared" si="58"/>
        <v>1354418.42</v>
      </c>
      <c r="Z330" s="11">
        <f t="shared" si="58"/>
        <v>1569454.22</v>
      </c>
      <c r="AA330" s="11">
        <f t="shared" si="58"/>
        <v>1773671.68</v>
      </c>
      <c r="AB330" s="11">
        <f t="shared" si="58"/>
        <v>1975298.0099999998</v>
      </c>
      <c r="AC330" s="11">
        <f t="shared" si="58"/>
        <v>2170859.1399999997</v>
      </c>
      <c r="AD330" s="11">
        <f t="shared" si="58"/>
        <v>2352106.9199999995</v>
      </c>
    </row>
    <row r="331" spans="1:30" x14ac:dyDescent="0.2">
      <c r="A331" s="390">
        <v>1029</v>
      </c>
      <c r="B331" s="390" t="s">
        <v>38</v>
      </c>
      <c r="C331" s="21">
        <f>+'[20]37'!$E$58*1000</f>
        <v>21179.090000000004</v>
      </c>
      <c r="D331" s="21">
        <f>+'[20]37'!$F$58*1000</f>
        <v>20898.29</v>
      </c>
      <c r="E331" s="21">
        <f>+'[20]37'!$G$58*1000</f>
        <v>21706.460000000003</v>
      </c>
      <c r="F331" s="21">
        <f>+'[20]37'!$I$58*1000</f>
        <v>22787.85</v>
      </c>
      <c r="G331" s="21">
        <f>+'[20]37'!$J$58*1000</f>
        <v>20386.099999999999</v>
      </c>
      <c r="H331" s="21">
        <f>+'[20]37'!$K$58*1000</f>
        <v>23153.66</v>
      </c>
      <c r="I331" s="21">
        <f>+'[20]37'!$M$58*1000</f>
        <v>22859.27</v>
      </c>
      <c r="J331" s="21">
        <f>+'[20]37'!$N$58*1000</f>
        <v>24606.99</v>
      </c>
      <c r="K331" s="21">
        <f>+'[20]37'!$O$58*1000</f>
        <v>25830.910000000003</v>
      </c>
      <c r="L331" s="21">
        <f>+'[20]37'!$Q$58*1000</f>
        <v>27054.649999999998</v>
      </c>
      <c r="M331" s="21">
        <f>+'[20]37'!$R$58*1000</f>
        <v>25878.080000000002</v>
      </c>
      <c r="N331" s="21">
        <f>+'[20]37'!$S$58*1000</f>
        <v>24496.3</v>
      </c>
      <c r="O331" s="451">
        <f t="shared" si="56"/>
        <v>280837.64999999997</v>
      </c>
      <c r="Q331" s="390">
        <v>1029</v>
      </c>
      <c r="R331" s="390" t="s">
        <v>38</v>
      </c>
      <c r="S331" s="11">
        <f t="shared" si="57"/>
        <v>21179.090000000004</v>
      </c>
      <c r="T331" s="11">
        <f t="shared" si="58"/>
        <v>42077.380000000005</v>
      </c>
      <c r="U331" s="11">
        <f t="shared" si="58"/>
        <v>63783.840000000011</v>
      </c>
      <c r="V331" s="11">
        <f t="shared" si="58"/>
        <v>86571.69</v>
      </c>
      <c r="W331" s="11">
        <f t="shared" si="58"/>
        <v>106957.79000000001</v>
      </c>
      <c r="X331" s="11">
        <f t="shared" si="58"/>
        <v>130111.45000000001</v>
      </c>
      <c r="Y331" s="11">
        <f t="shared" si="58"/>
        <v>152970.72</v>
      </c>
      <c r="Z331" s="11">
        <f t="shared" si="58"/>
        <v>177577.71</v>
      </c>
      <c r="AA331" s="11">
        <f t="shared" si="58"/>
        <v>203408.62</v>
      </c>
      <c r="AB331" s="11">
        <f t="shared" si="58"/>
        <v>230463.27</v>
      </c>
      <c r="AC331" s="11">
        <f t="shared" si="58"/>
        <v>256341.34999999998</v>
      </c>
      <c r="AD331" s="11">
        <f t="shared" si="58"/>
        <v>280837.64999999997</v>
      </c>
    </row>
    <row r="332" spans="1:30" x14ac:dyDescent="0.2">
      <c r="A332" s="391">
        <v>1030</v>
      </c>
      <c r="B332" s="391" t="s">
        <v>18</v>
      </c>
      <c r="C332" s="23">
        <f>+'[20]17'!$E$58*1000</f>
        <v>53567.530000000006</v>
      </c>
      <c r="D332" s="23">
        <f>+'[20]17'!$F$58*1000</f>
        <v>48019.28</v>
      </c>
      <c r="E332" s="23">
        <f>+'[20]17'!$G$58*1000</f>
        <v>51182.729999999996</v>
      </c>
      <c r="F332" s="23">
        <f>+'[20]17'!$I$58*1000</f>
        <v>53302.84</v>
      </c>
      <c r="G332" s="23">
        <f>+'[20]17'!$J$58*1000</f>
        <v>46550.570000000007</v>
      </c>
      <c r="H332" s="23">
        <f>+'[20]17'!$K$58*1000</f>
        <v>53989.04</v>
      </c>
      <c r="I332" s="23">
        <f>+'[20]17'!$M$58*1000</f>
        <v>51051.930000000008</v>
      </c>
      <c r="J332" s="23">
        <f>+'[20]17'!$N$58*1000</f>
        <v>54125.95</v>
      </c>
      <c r="K332" s="23">
        <f>+'[20]17'!$O$58*1000</f>
        <v>51651.700000000004</v>
      </c>
      <c r="L332" s="23">
        <f>+'[20]17'!$Q$58*1000</f>
        <v>54284.830000000009</v>
      </c>
      <c r="M332" s="23">
        <f>+'[20]17'!$R$58*1000</f>
        <v>52318.38</v>
      </c>
      <c r="N332" s="23">
        <f>+'[20]17'!$S$58*1000</f>
        <v>50943.89</v>
      </c>
      <c r="O332" s="452">
        <f t="shared" si="56"/>
        <v>620988.67000000004</v>
      </c>
      <c r="Q332" s="391">
        <v>1030</v>
      </c>
      <c r="R332" s="391" t="s">
        <v>18</v>
      </c>
      <c r="S332" s="16">
        <f t="shared" si="57"/>
        <v>53567.530000000006</v>
      </c>
      <c r="T332" s="16">
        <f t="shared" si="58"/>
        <v>101586.81</v>
      </c>
      <c r="U332" s="16">
        <f t="shared" si="58"/>
        <v>152769.53999999998</v>
      </c>
      <c r="V332" s="16">
        <f t="shared" si="58"/>
        <v>206072.37999999998</v>
      </c>
      <c r="W332" s="16">
        <f t="shared" si="58"/>
        <v>252622.94999999998</v>
      </c>
      <c r="X332" s="16">
        <f t="shared" si="58"/>
        <v>306611.99</v>
      </c>
      <c r="Y332" s="16">
        <f t="shared" si="58"/>
        <v>357663.92</v>
      </c>
      <c r="Z332" s="16">
        <f t="shared" si="58"/>
        <v>411789.87</v>
      </c>
      <c r="AA332" s="16">
        <f t="shared" si="58"/>
        <v>463441.57</v>
      </c>
      <c r="AB332" s="16">
        <f t="shared" si="58"/>
        <v>517726.4</v>
      </c>
      <c r="AC332" s="16">
        <f t="shared" si="58"/>
        <v>570044.78</v>
      </c>
      <c r="AD332" s="16">
        <f t="shared" si="58"/>
        <v>620988.67000000004</v>
      </c>
    </row>
    <row r="333" spans="1:30" x14ac:dyDescent="0.2">
      <c r="A333" s="392">
        <v>10300</v>
      </c>
      <c r="B333" s="392" t="s">
        <v>176</v>
      </c>
      <c r="C333" s="396">
        <f t="shared" ref="C333:N333" si="59">SUM(C305:C332)</f>
        <v>4355754.5300000012</v>
      </c>
      <c r="D333" s="396">
        <f t="shared" si="59"/>
        <v>4257396.3100000005</v>
      </c>
      <c r="E333" s="396">
        <f t="shared" si="59"/>
        <v>4802263.7400000012</v>
      </c>
      <c r="F333" s="396">
        <f t="shared" si="59"/>
        <v>4557590.93</v>
      </c>
      <c r="G333" s="396">
        <f t="shared" si="59"/>
        <v>4235020.3</v>
      </c>
      <c r="H333" s="396">
        <f t="shared" si="59"/>
        <v>4851318.6000000006</v>
      </c>
      <c r="I333" s="396">
        <f t="shared" si="59"/>
        <v>4539144.6899999995</v>
      </c>
      <c r="J333" s="396">
        <f t="shared" si="59"/>
        <v>4726978.37</v>
      </c>
      <c r="K333" s="396">
        <f t="shared" si="59"/>
        <v>4629688.1399999987</v>
      </c>
      <c r="L333" s="396">
        <f t="shared" si="59"/>
        <v>4549190.6500000004</v>
      </c>
      <c r="M333" s="396">
        <f t="shared" si="59"/>
        <v>4623499.4899999993</v>
      </c>
      <c r="N333" s="396">
        <f t="shared" si="59"/>
        <v>4267327.58</v>
      </c>
      <c r="O333" s="453">
        <f>SUM(O305:O332)</f>
        <v>54395173.329999983</v>
      </c>
      <c r="Q333" s="392">
        <v>10300</v>
      </c>
      <c r="R333" s="392" t="s">
        <v>176</v>
      </c>
      <c r="S333" s="396">
        <f t="shared" ref="S333:AC333" si="60">SUM(S305:S332)</f>
        <v>4355754.5300000012</v>
      </c>
      <c r="T333" s="396">
        <f t="shared" si="60"/>
        <v>8613150.8399999999</v>
      </c>
      <c r="U333" s="396">
        <f t="shared" si="60"/>
        <v>13415414.579999998</v>
      </c>
      <c r="V333" s="396">
        <f t="shared" si="60"/>
        <v>17973005.510000002</v>
      </c>
      <c r="W333" s="396">
        <f t="shared" si="60"/>
        <v>22208025.809999991</v>
      </c>
      <c r="X333" s="396">
        <f t="shared" si="60"/>
        <v>27059344.409999993</v>
      </c>
      <c r="Y333" s="396">
        <f t="shared" si="60"/>
        <v>31598489.100000001</v>
      </c>
      <c r="Z333" s="396">
        <f t="shared" si="60"/>
        <v>36325467.469999991</v>
      </c>
      <c r="AA333" s="396">
        <f t="shared" si="60"/>
        <v>40955155.609999992</v>
      </c>
      <c r="AB333" s="396">
        <f t="shared" si="60"/>
        <v>45504346.259999998</v>
      </c>
      <c r="AC333" s="396">
        <f t="shared" si="60"/>
        <v>50127845.75</v>
      </c>
      <c r="AD333" s="396">
        <f>SUM(AD305:AD332)</f>
        <v>54395173.329999983</v>
      </c>
    </row>
    <row r="335" spans="1:30" x14ac:dyDescent="0.2">
      <c r="A335" s="388" t="s">
        <v>144</v>
      </c>
      <c r="B335" s="388" t="s">
        <v>158</v>
      </c>
      <c r="C335" s="388" t="s">
        <v>0</v>
      </c>
      <c r="D335" s="388" t="s">
        <v>1</v>
      </c>
      <c r="E335" s="388" t="s">
        <v>2</v>
      </c>
      <c r="F335" s="388" t="s">
        <v>3</v>
      </c>
      <c r="G335" s="388" t="s">
        <v>4</v>
      </c>
      <c r="H335" s="388" t="s">
        <v>5</v>
      </c>
      <c r="I335" s="388" t="s">
        <v>6</v>
      </c>
      <c r="J335" s="388" t="s">
        <v>7</v>
      </c>
      <c r="K335" s="388" t="s">
        <v>8</v>
      </c>
      <c r="L335" s="388" t="s">
        <v>9</v>
      </c>
      <c r="M335" s="388" t="s">
        <v>10</v>
      </c>
      <c r="N335" s="388" t="s">
        <v>11</v>
      </c>
      <c r="O335" s="388" t="s">
        <v>176</v>
      </c>
      <c r="Q335" s="388" t="s">
        <v>73</v>
      </c>
      <c r="R335" s="388" t="s">
        <v>158</v>
      </c>
      <c r="S335" s="388" t="s">
        <v>74</v>
      </c>
      <c r="T335" s="388" t="s">
        <v>75</v>
      </c>
      <c r="U335" s="388" t="s">
        <v>76</v>
      </c>
      <c r="V335" s="388" t="s">
        <v>77</v>
      </c>
      <c r="W335" s="388" t="s">
        <v>78</v>
      </c>
      <c r="X335" s="388" t="s">
        <v>79</v>
      </c>
      <c r="Y335" s="388" t="s">
        <v>80</v>
      </c>
      <c r="Z335" s="388" t="s">
        <v>81</v>
      </c>
      <c r="AA335" s="388" t="s">
        <v>82</v>
      </c>
      <c r="AB335" s="388" t="s">
        <v>83</v>
      </c>
      <c r="AC335" s="388" t="s">
        <v>84</v>
      </c>
      <c r="AD335" s="388" t="s">
        <v>85</v>
      </c>
    </row>
    <row r="336" spans="1:30" x14ac:dyDescent="0.2">
      <c r="A336" s="389"/>
      <c r="B336" s="389" t="s">
        <v>46</v>
      </c>
      <c r="C336" s="11">
        <f>+[20]เขต!$E$154</f>
        <v>116269.45</v>
      </c>
      <c r="D336" s="11">
        <f>+[20]เขต!$F$154</f>
        <v>109340.64</v>
      </c>
      <c r="E336" s="11">
        <f>+[20]เขต!$G$154</f>
        <v>75870.13</v>
      </c>
      <c r="F336" s="11">
        <f>+[20]เขต!$I$154</f>
        <v>79285.53</v>
      </c>
      <c r="G336" s="11">
        <f>+[20]เขต!$J$154</f>
        <v>82053.960000000006</v>
      </c>
      <c r="H336" s="11">
        <f>+[20]เขต!$K$154</f>
        <v>140322.47</v>
      </c>
      <c r="I336" s="11">
        <f>+[20]เขต!$M$154</f>
        <v>116927.28</v>
      </c>
      <c r="J336" s="11">
        <f>+[20]เขต!$N$154</f>
        <v>124154.74</v>
      </c>
      <c r="K336" s="11">
        <f>+[20]เขต!$O$154</f>
        <v>130245.39</v>
      </c>
      <c r="L336" s="11">
        <f>+[20]เขต!$Q$154</f>
        <v>113807.25</v>
      </c>
      <c r="M336" s="11">
        <f>+[20]เขต!$R$154</f>
        <v>130534.89</v>
      </c>
      <c r="N336" s="11">
        <f>+[20]เขต!$S$154</f>
        <v>144097.29</v>
      </c>
      <c r="O336" s="393">
        <f>SUM(C336:N336)</f>
        <v>1362909.02</v>
      </c>
      <c r="Q336" s="389"/>
      <c r="R336" s="389" t="s">
        <v>46</v>
      </c>
      <c r="S336" s="387">
        <f>+C336</f>
        <v>116269.45</v>
      </c>
      <c r="T336" s="387">
        <f>+S336+D336</f>
        <v>225610.09</v>
      </c>
      <c r="U336" s="387">
        <f t="shared" ref="U336:AD361" si="61">+T336+E336</f>
        <v>301480.21999999997</v>
      </c>
      <c r="V336" s="387">
        <f t="shared" si="61"/>
        <v>380765.75</v>
      </c>
      <c r="W336" s="387">
        <f t="shared" si="61"/>
        <v>462819.71</v>
      </c>
      <c r="X336" s="387">
        <f t="shared" si="61"/>
        <v>603142.18000000005</v>
      </c>
      <c r="Y336" s="387">
        <f t="shared" si="61"/>
        <v>720069.46000000008</v>
      </c>
      <c r="Z336" s="387">
        <f t="shared" si="61"/>
        <v>844224.20000000007</v>
      </c>
      <c r="AA336" s="387">
        <f t="shared" si="61"/>
        <v>974469.59000000008</v>
      </c>
      <c r="AB336" s="387">
        <f t="shared" si="61"/>
        <v>1088276.8400000001</v>
      </c>
      <c r="AC336" s="387">
        <f t="shared" si="61"/>
        <v>1218811.73</v>
      </c>
      <c r="AD336" s="387">
        <f t="shared" si="61"/>
        <v>1362909.02</v>
      </c>
    </row>
    <row r="337" spans="1:30" x14ac:dyDescent="0.2">
      <c r="A337" s="390">
        <v>1004</v>
      </c>
      <c r="B337" s="390" t="s">
        <v>94</v>
      </c>
      <c r="C337" s="11">
        <f>+'[20]11'!$E$154</f>
        <v>5041198.12</v>
      </c>
      <c r="D337" s="11">
        <f>+'[20]11'!$F$154</f>
        <v>4989066.66</v>
      </c>
      <c r="E337" s="11">
        <f>+'[20]11'!$G$154</f>
        <v>5476983.3300000001</v>
      </c>
      <c r="F337" s="11">
        <f>+'[20]11'!$I$154</f>
        <v>5685832.8600000003</v>
      </c>
      <c r="G337" s="11">
        <f>+'[20]11'!$J$154</f>
        <v>5277732.0500000007</v>
      </c>
      <c r="H337" s="11">
        <f>+'[20]11'!$K$154</f>
        <v>5973115.1000000006</v>
      </c>
      <c r="I337" s="11">
        <f>+'[20]11'!$M$154</f>
        <v>5097592.1899999995</v>
      </c>
      <c r="J337" s="11">
        <f>+'[20]11'!$N$154</f>
        <v>6086577.5100000007</v>
      </c>
      <c r="K337" s="11">
        <f>+'[20]11'!$O$154</f>
        <v>6059278.0300000003</v>
      </c>
      <c r="L337" s="11">
        <f>+'[20]11'!$Q$154</f>
        <v>5638708.3799999999</v>
      </c>
      <c r="M337" s="11">
        <f>+'[20]11'!$R$154</f>
        <v>6195446.7899999991</v>
      </c>
      <c r="N337" s="11">
        <f>+'[20]11'!$S$154</f>
        <v>6678462.1699999999</v>
      </c>
      <c r="O337" s="394">
        <f t="shared" ref="O337:O363" si="62">SUM(C337:N337)</f>
        <v>68199993.189999998</v>
      </c>
      <c r="Q337" s="390">
        <v>1004</v>
      </c>
      <c r="R337" s="390" t="s">
        <v>94</v>
      </c>
      <c r="S337" s="11">
        <f t="shared" ref="S337:S363" si="63">+C337</f>
        <v>5041198.12</v>
      </c>
      <c r="T337" s="11">
        <f t="shared" ref="T337:Y363" si="64">+S337+D337</f>
        <v>10030264.780000001</v>
      </c>
      <c r="U337" s="11">
        <f t="shared" si="61"/>
        <v>15507248.110000001</v>
      </c>
      <c r="V337" s="11">
        <f t="shared" si="61"/>
        <v>21193080.970000003</v>
      </c>
      <c r="W337" s="11">
        <f t="shared" si="61"/>
        <v>26470813.020000003</v>
      </c>
      <c r="X337" s="11">
        <f t="shared" si="61"/>
        <v>32443928.120000005</v>
      </c>
      <c r="Y337" s="11">
        <f t="shared" si="61"/>
        <v>37541520.310000002</v>
      </c>
      <c r="Z337" s="11">
        <f t="shared" si="61"/>
        <v>43628097.82</v>
      </c>
      <c r="AA337" s="11">
        <f t="shared" si="61"/>
        <v>49687375.850000001</v>
      </c>
      <c r="AB337" s="11">
        <f t="shared" si="61"/>
        <v>55326084.230000004</v>
      </c>
      <c r="AC337" s="11">
        <f t="shared" si="61"/>
        <v>61521531.020000003</v>
      </c>
      <c r="AD337" s="11">
        <f t="shared" si="61"/>
        <v>68199993.189999998</v>
      </c>
    </row>
    <row r="338" spans="1:30" x14ac:dyDescent="0.2">
      <c r="A338" s="390">
        <v>1005</v>
      </c>
      <c r="B338" s="390" t="s">
        <v>13</v>
      </c>
      <c r="C338" s="11">
        <f>+'[20]12'!$E$154</f>
        <v>111788.44</v>
      </c>
      <c r="D338" s="11">
        <f>+'[20]12'!$F$154</f>
        <v>108085.33</v>
      </c>
      <c r="E338" s="11">
        <f>+'[20]12'!$G$154</f>
        <v>108776.45</v>
      </c>
      <c r="F338" s="11">
        <f>+'[20]12'!$I$154</f>
        <v>114126.89</v>
      </c>
      <c r="G338" s="11">
        <f>+'[20]12'!$J$154</f>
        <v>108298.97</v>
      </c>
      <c r="H338" s="11">
        <f>+'[20]12'!$K$154</f>
        <v>128196.48</v>
      </c>
      <c r="I338" s="11">
        <f>+'[20]12'!$M$154</f>
        <v>131988.79999999999</v>
      </c>
      <c r="J338" s="11">
        <f>+'[20]12'!$N$154</f>
        <v>148607.74</v>
      </c>
      <c r="K338" s="11">
        <f>+'[20]12'!$O$154</f>
        <v>141603.49</v>
      </c>
      <c r="L338" s="11">
        <f>+'[20]12'!$Q$154</f>
        <v>143295.16</v>
      </c>
      <c r="M338" s="11">
        <f>+'[20]12'!$R$154</f>
        <v>140306.56</v>
      </c>
      <c r="N338" s="11">
        <f>+'[20]12'!$S$154</f>
        <v>163800.83000000002</v>
      </c>
      <c r="O338" s="394">
        <f t="shared" si="62"/>
        <v>1548875.1400000001</v>
      </c>
      <c r="Q338" s="390">
        <v>1005</v>
      </c>
      <c r="R338" s="390" t="s">
        <v>13</v>
      </c>
      <c r="S338" s="11">
        <f t="shared" si="63"/>
        <v>111788.44</v>
      </c>
      <c r="T338" s="11">
        <f t="shared" si="64"/>
        <v>219873.77000000002</v>
      </c>
      <c r="U338" s="11">
        <f t="shared" si="61"/>
        <v>328650.22000000003</v>
      </c>
      <c r="V338" s="11">
        <f t="shared" si="61"/>
        <v>442777.11000000004</v>
      </c>
      <c r="W338" s="11">
        <f t="shared" si="61"/>
        <v>551076.08000000007</v>
      </c>
      <c r="X338" s="11">
        <f t="shared" si="61"/>
        <v>679272.56</v>
      </c>
      <c r="Y338" s="11">
        <f t="shared" si="61"/>
        <v>811261.3600000001</v>
      </c>
      <c r="Z338" s="11">
        <f t="shared" si="61"/>
        <v>959869.10000000009</v>
      </c>
      <c r="AA338" s="11">
        <f t="shared" si="61"/>
        <v>1101472.5900000001</v>
      </c>
      <c r="AB338" s="11">
        <f t="shared" si="61"/>
        <v>1244767.75</v>
      </c>
      <c r="AC338" s="11">
        <f t="shared" si="61"/>
        <v>1385074.31</v>
      </c>
      <c r="AD338" s="11">
        <f t="shared" si="61"/>
        <v>1548875.1400000001</v>
      </c>
    </row>
    <row r="339" spans="1:30" x14ac:dyDescent="0.2">
      <c r="A339" s="390">
        <v>1006</v>
      </c>
      <c r="B339" s="390" t="s">
        <v>14</v>
      </c>
      <c r="C339" s="11">
        <f>+'[20]13'!$E$154</f>
        <v>52598.299999999996</v>
      </c>
      <c r="D339" s="11">
        <f>+'[20]13'!$F$154</f>
        <v>51303.1</v>
      </c>
      <c r="E339" s="11">
        <f>+'[20]13'!$G$154</f>
        <v>43558.09</v>
      </c>
      <c r="F339" s="11">
        <f>+'[20]13'!$I$154</f>
        <v>39191.5</v>
      </c>
      <c r="G339" s="11">
        <f>+'[20]13'!$J$154</f>
        <v>24699.040000000001</v>
      </c>
      <c r="H339" s="11">
        <f>+'[20]13'!$K$154</f>
        <v>32824.39</v>
      </c>
      <c r="I339" s="11">
        <f>+'[20]13'!$M$154</f>
        <v>31589.279999999999</v>
      </c>
      <c r="J339" s="11">
        <f>+'[20]13'!$N$154</f>
        <v>36464.710000000006</v>
      </c>
      <c r="K339" s="11">
        <f>+'[20]13'!$O$154</f>
        <v>41101.14</v>
      </c>
      <c r="L339" s="11">
        <f>+'[20]13'!$Q$154</f>
        <v>39494.229999999996</v>
      </c>
      <c r="M339" s="11">
        <f>+'[20]13'!$R$154</f>
        <v>36892.449999999997</v>
      </c>
      <c r="N339" s="11">
        <f>+'[20]13'!$S$154</f>
        <v>41876.880000000005</v>
      </c>
      <c r="O339" s="394">
        <f t="shared" si="62"/>
        <v>471593.11</v>
      </c>
      <c r="Q339" s="390">
        <v>1006</v>
      </c>
      <c r="R339" s="390" t="s">
        <v>14</v>
      </c>
      <c r="S339" s="11">
        <f t="shared" si="63"/>
        <v>52598.299999999996</v>
      </c>
      <c r="T339" s="11">
        <f t="shared" si="64"/>
        <v>103901.4</v>
      </c>
      <c r="U339" s="11">
        <f t="shared" si="61"/>
        <v>147459.49</v>
      </c>
      <c r="V339" s="11">
        <f t="shared" si="61"/>
        <v>186650.99</v>
      </c>
      <c r="W339" s="11">
        <f t="shared" si="61"/>
        <v>211350.03</v>
      </c>
      <c r="X339" s="11">
        <f t="shared" si="61"/>
        <v>244174.41999999998</v>
      </c>
      <c r="Y339" s="11">
        <f t="shared" si="61"/>
        <v>275763.69999999995</v>
      </c>
      <c r="Z339" s="11">
        <f t="shared" si="61"/>
        <v>312228.40999999997</v>
      </c>
      <c r="AA339" s="11">
        <f t="shared" si="61"/>
        <v>353329.55</v>
      </c>
      <c r="AB339" s="11">
        <f t="shared" si="61"/>
        <v>392823.77999999997</v>
      </c>
      <c r="AC339" s="11">
        <f t="shared" si="61"/>
        <v>429716.23</v>
      </c>
      <c r="AD339" s="11">
        <f t="shared" si="61"/>
        <v>471593.11</v>
      </c>
    </row>
    <row r="340" spans="1:30" x14ac:dyDescent="0.2">
      <c r="A340" s="390">
        <v>1007</v>
      </c>
      <c r="B340" s="390" t="s">
        <v>15</v>
      </c>
      <c r="C340" s="11">
        <f>+'[20]14'!$E$154</f>
        <v>657727.34</v>
      </c>
      <c r="D340" s="11">
        <f>+'[20]14'!$F$154</f>
        <v>658219.46000000008</v>
      </c>
      <c r="E340" s="11">
        <f>+'[20]14'!$G$154</f>
        <v>651753.42000000004</v>
      </c>
      <c r="F340" s="11">
        <f>+'[20]14'!$I$154</f>
        <v>713046.8</v>
      </c>
      <c r="G340" s="11">
        <f>+'[20]14'!$J$154</f>
        <v>633768.01</v>
      </c>
      <c r="H340" s="11">
        <f>+'[20]14'!$K$154</f>
        <v>719659.64</v>
      </c>
      <c r="I340" s="11">
        <f>+'[20]14'!$M$154</f>
        <v>692597.7699999999</v>
      </c>
      <c r="J340" s="11">
        <f>+'[20]14'!$N$154</f>
        <v>788214.20999999985</v>
      </c>
      <c r="K340" s="11">
        <f>+'[20]14'!$O$154</f>
        <v>740741.94</v>
      </c>
      <c r="L340" s="11">
        <f>+'[20]14'!$Q$154</f>
        <v>787319.35999999987</v>
      </c>
      <c r="M340" s="11">
        <f>+'[20]14'!$R$154</f>
        <v>710155.35</v>
      </c>
      <c r="N340" s="11">
        <f>+'[20]14'!$S$154</f>
        <v>813209.97</v>
      </c>
      <c r="O340" s="394">
        <f t="shared" si="62"/>
        <v>8566413.2699999996</v>
      </c>
      <c r="Q340" s="390">
        <v>1007</v>
      </c>
      <c r="R340" s="390" t="s">
        <v>15</v>
      </c>
      <c r="S340" s="11">
        <f t="shared" si="63"/>
        <v>657727.34</v>
      </c>
      <c r="T340" s="11">
        <f t="shared" si="64"/>
        <v>1315946.8</v>
      </c>
      <c r="U340" s="11">
        <f t="shared" si="61"/>
        <v>1967700.2200000002</v>
      </c>
      <c r="V340" s="11">
        <f t="shared" si="61"/>
        <v>2680747.0200000005</v>
      </c>
      <c r="W340" s="11">
        <f t="shared" si="61"/>
        <v>3314515.0300000003</v>
      </c>
      <c r="X340" s="11">
        <f t="shared" si="61"/>
        <v>4034174.6700000004</v>
      </c>
      <c r="Y340" s="11">
        <f t="shared" si="61"/>
        <v>4726772.4400000004</v>
      </c>
      <c r="Z340" s="11">
        <f t="shared" si="61"/>
        <v>5514986.6500000004</v>
      </c>
      <c r="AA340" s="11">
        <f t="shared" si="61"/>
        <v>6255728.5899999999</v>
      </c>
      <c r="AB340" s="11">
        <f t="shared" si="61"/>
        <v>7043047.9499999993</v>
      </c>
      <c r="AC340" s="11">
        <f t="shared" si="61"/>
        <v>7753203.2999999989</v>
      </c>
      <c r="AD340" s="11">
        <f t="shared" si="61"/>
        <v>8566413.2699999996</v>
      </c>
    </row>
    <row r="341" spans="1:30" x14ac:dyDescent="0.2">
      <c r="A341" s="390">
        <v>1008</v>
      </c>
      <c r="B341" s="390" t="s">
        <v>16</v>
      </c>
      <c r="C341" s="11">
        <f>+'[20]15'!$E$154</f>
        <v>249646.71999999997</v>
      </c>
      <c r="D341" s="11">
        <f>+'[20]15'!$F$154</f>
        <v>245624.89</v>
      </c>
      <c r="E341" s="11">
        <f>+'[20]15'!$G$154</f>
        <v>260231.18</v>
      </c>
      <c r="F341" s="11">
        <f>+'[20]15'!$I$154</f>
        <v>270093.06</v>
      </c>
      <c r="G341" s="11">
        <f>+'[20]15'!$J$154</f>
        <v>240208.61000000002</v>
      </c>
      <c r="H341" s="11">
        <f>+'[20]15'!$K$154</f>
        <v>274770.16000000003</v>
      </c>
      <c r="I341" s="11">
        <f>+'[20]15'!$M$154</f>
        <v>254025.96</v>
      </c>
      <c r="J341" s="11">
        <f>+'[20]15'!$N$154</f>
        <v>277752.97000000003</v>
      </c>
      <c r="K341" s="11">
        <f>+'[20]15'!$O$154</f>
        <v>273851.32999999996</v>
      </c>
      <c r="L341" s="11">
        <f>+'[20]15'!$Q$154</f>
        <v>275472.95</v>
      </c>
      <c r="M341" s="11">
        <f>+'[20]15'!$R$154</f>
        <v>298012.56</v>
      </c>
      <c r="N341" s="11">
        <f>+'[20]15'!$S$154</f>
        <v>349394.8</v>
      </c>
      <c r="O341" s="394">
        <f t="shared" si="62"/>
        <v>3269085.19</v>
      </c>
      <c r="Q341" s="390">
        <v>1008</v>
      </c>
      <c r="R341" s="390" t="s">
        <v>16</v>
      </c>
      <c r="S341" s="11">
        <f t="shared" si="63"/>
        <v>249646.71999999997</v>
      </c>
      <c r="T341" s="11">
        <f t="shared" si="64"/>
        <v>495271.61</v>
      </c>
      <c r="U341" s="11">
        <f t="shared" si="61"/>
        <v>755502.79</v>
      </c>
      <c r="V341" s="11">
        <f t="shared" si="61"/>
        <v>1025595.8500000001</v>
      </c>
      <c r="W341" s="11">
        <f t="shared" si="61"/>
        <v>1265804.4600000002</v>
      </c>
      <c r="X341" s="11">
        <f t="shared" si="61"/>
        <v>1540574.62</v>
      </c>
      <c r="Y341" s="11">
        <f t="shared" si="61"/>
        <v>1794600.58</v>
      </c>
      <c r="Z341" s="11">
        <f t="shared" si="61"/>
        <v>2072353.55</v>
      </c>
      <c r="AA341" s="11">
        <f t="shared" si="61"/>
        <v>2346204.88</v>
      </c>
      <c r="AB341" s="11">
        <f t="shared" si="61"/>
        <v>2621677.83</v>
      </c>
      <c r="AC341" s="11">
        <f t="shared" si="61"/>
        <v>2919690.39</v>
      </c>
      <c r="AD341" s="11">
        <f t="shared" si="61"/>
        <v>3269085.19</v>
      </c>
    </row>
    <row r="342" spans="1:30" x14ac:dyDescent="0.2">
      <c r="A342" s="390">
        <v>1009</v>
      </c>
      <c r="B342" s="390" t="s">
        <v>17</v>
      </c>
      <c r="C342" s="11">
        <f>+'[20]16'!$E$154</f>
        <v>190441.58000000002</v>
      </c>
      <c r="D342" s="11">
        <f>+'[20]16'!$F$154</f>
        <v>202182.2</v>
      </c>
      <c r="E342" s="11">
        <f>+'[20]16'!$G$154</f>
        <v>190098.22999999998</v>
      </c>
      <c r="F342" s="11">
        <f>+'[20]16'!$I$154</f>
        <v>220839.25999999998</v>
      </c>
      <c r="G342" s="11">
        <f>+'[20]16'!$J$154</f>
        <v>190186.06</v>
      </c>
      <c r="H342" s="11">
        <f>+'[20]16'!$K$154</f>
        <v>208992.02999999997</v>
      </c>
      <c r="I342" s="11">
        <f>+'[20]16'!$M$154</f>
        <v>217877.62999999998</v>
      </c>
      <c r="J342" s="11">
        <f>+'[20]16'!$N$154</f>
        <v>259171.83000000002</v>
      </c>
      <c r="K342" s="11">
        <f>+'[20]16'!$O$154</f>
        <v>249534.36</v>
      </c>
      <c r="L342" s="11">
        <f>+'[20]16'!$Q$154</f>
        <v>238771.63</v>
      </c>
      <c r="M342" s="11">
        <f>+'[20]16'!$R$154</f>
        <v>240810.63999999998</v>
      </c>
      <c r="N342" s="11">
        <f>+'[20]16'!$S$154</f>
        <v>294860.65999999997</v>
      </c>
      <c r="O342" s="394">
        <f t="shared" si="62"/>
        <v>2703766.1100000003</v>
      </c>
      <c r="Q342" s="390">
        <v>1009</v>
      </c>
      <c r="R342" s="390" t="s">
        <v>17</v>
      </c>
      <c r="S342" s="11">
        <f t="shared" si="63"/>
        <v>190441.58000000002</v>
      </c>
      <c r="T342" s="11">
        <f t="shared" si="64"/>
        <v>392623.78</v>
      </c>
      <c r="U342" s="11">
        <f t="shared" si="61"/>
        <v>582722.01</v>
      </c>
      <c r="V342" s="11">
        <f t="shared" si="61"/>
        <v>803561.27</v>
      </c>
      <c r="W342" s="11">
        <f t="shared" si="61"/>
        <v>993747.33000000007</v>
      </c>
      <c r="X342" s="11">
        <f t="shared" si="61"/>
        <v>1202739.3600000001</v>
      </c>
      <c r="Y342" s="11">
        <f t="shared" si="61"/>
        <v>1420616.99</v>
      </c>
      <c r="Z342" s="11">
        <f t="shared" si="61"/>
        <v>1679788.82</v>
      </c>
      <c r="AA342" s="11">
        <f t="shared" si="61"/>
        <v>1929323.1800000002</v>
      </c>
      <c r="AB342" s="11">
        <f t="shared" si="61"/>
        <v>2168094.81</v>
      </c>
      <c r="AC342" s="11">
        <f t="shared" si="61"/>
        <v>2408905.4500000002</v>
      </c>
      <c r="AD342" s="11">
        <f t="shared" si="61"/>
        <v>2703766.1100000003</v>
      </c>
    </row>
    <row r="343" spans="1:30" x14ac:dyDescent="0.2">
      <c r="A343" s="390">
        <v>1010</v>
      </c>
      <c r="B343" s="390" t="s">
        <v>19</v>
      </c>
      <c r="C343" s="11">
        <f>+'[20]18'!$E$154</f>
        <v>122355.79000000001</v>
      </c>
      <c r="D343" s="11">
        <f>+'[20]18'!$F$154</f>
        <v>111610.72999999998</v>
      </c>
      <c r="E343" s="11">
        <f>+'[20]18'!$G$154</f>
        <v>115954.23999999999</v>
      </c>
      <c r="F343" s="11">
        <f>+'[20]18'!$I$154</f>
        <v>126410.05</v>
      </c>
      <c r="G343" s="11">
        <f>+'[20]18'!$J$154</f>
        <v>128788.31999999999</v>
      </c>
      <c r="H343" s="11">
        <f>+'[20]18'!$K$154</f>
        <v>156807.38</v>
      </c>
      <c r="I343" s="11">
        <f>+'[20]18'!$M$154</f>
        <v>129881.93000000001</v>
      </c>
      <c r="J343" s="11">
        <f>+'[20]18'!$N$154</f>
        <v>136201</v>
      </c>
      <c r="K343" s="11">
        <f>+'[20]18'!$O$154</f>
        <v>126349.93</v>
      </c>
      <c r="L343" s="11">
        <f>+'[20]18'!$Q$154</f>
        <v>166979.04</v>
      </c>
      <c r="M343" s="11">
        <f>+'[20]18'!$R$154</f>
        <v>128459.04</v>
      </c>
      <c r="N343" s="11">
        <f>+'[20]18'!$S$154</f>
        <v>153735.87999999998</v>
      </c>
      <c r="O343" s="394">
        <f t="shared" si="62"/>
        <v>1603533.33</v>
      </c>
      <c r="Q343" s="390">
        <v>1010</v>
      </c>
      <c r="R343" s="390" t="s">
        <v>19</v>
      </c>
      <c r="S343" s="11">
        <f t="shared" si="63"/>
        <v>122355.79000000001</v>
      </c>
      <c r="T343" s="11">
        <f t="shared" si="64"/>
        <v>233966.52</v>
      </c>
      <c r="U343" s="11">
        <f t="shared" si="61"/>
        <v>349920.76</v>
      </c>
      <c r="V343" s="11">
        <f t="shared" si="61"/>
        <v>476330.81</v>
      </c>
      <c r="W343" s="11">
        <f t="shared" si="61"/>
        <v>605119.13</v>
      </c>
      <c r="X343" s="11">
        <f t="shared" si="61"/>
        <v>761926.51</v>
      </c>
      <c r="Y343" s="11">
        <f t="shared" si="61"/>
        <v>891808.44000000006</v>
      </c>
      <c r="Z343" s="11">
        <f t="shared" si="61"/>
        <v>1028009.4400000001</v>
      </c>
      <c r="AA343" s="11">
        <f t="shared" si="61"/>
        <v>1154359.3700000001</v>
      </c>
      <c r="AB343" s="11">
        <f t="shared" si="61"/>
        <v>1321338.4100000001</v>
      </c>
      <c r="AC343" s="11">
        <f t="shared" si="61"/>
        <v>1449797.4500000002</v>
      </c>
      <c r="AD343" s="11">
        <f t="shared" si="61"/>
        <v>1603533.33</v>
      </c>
    </row>
    <row r="344" spans="1:30" x14ac:dyDescent="0.2">
      <c r="A344" s="390">
        <v>1011</v>
      </c>
      <c r="B344" s="390" t="s">
        <v>20</v>
      </c>
      <c r="C344" s="11">
        <f>+'[20]19'!$E$154</f>
        <v>200788.02999999997</v>
      </c>
      <c r="D344" s="11">
        <f>+'[20]19'!$F$154</f>
        <v>197039.9</v>
      </c>
      <c r="E344" s="11">
        <f>+'[20]19'!$G$154</f>
        <v>207124.44</v>
      </c>
      <c r="F344" s="11">
        <f>+'[20]19'!$I$154</f>
        <v>217579.73</v>
      </c>
      <c r="G344" s="11">
        <f>+'[20]19'!$J$154</f>
        <v>208778.77000000002</v>
      </c>
      <c r="H344" s="11">
        <f>+'[20]19'!$K$154</f>
        <v>258433.5</v>
      </c>
      <c r="I344" s="11">
        <f>+'[20]19'!$M$154</f>
        <v>269872.59000000003</v>
      </c>
      <c r="J344" s="11">
        <f>+'[20]19'!$N$154</f>
        <v>286803.27</v>
      </c>
      <c r="K344" s="11">
        <f>+'[20]19'!$O$154</f>
        <v>242957.85</v>
      </c>
      <c r="L344" s="11">
        <f>+'[20]19'!$Q$154</f>
        <v>244041.41</v>
      </c>
      <c r="M344" s="11">
        <f>+'[20]19'!$R$154</f>
        <v>254072.9</v>
      </c>
      <c r="N344" s="11">
        <f>+'[20]19'!$S$154</f>
        <v>295985.77</v>
      </c>
      <c r="O344" s="394">
        <f t="shared" si="62"/>
        <v>2883478.16</v>
      </c>
      <c r="Q344" s="390">
        <v>1011</v>
      </c>
      <c r="R344" s="390" t="s">
        <v>20</v>
      </c>
      <c r="S344" s="11">
        <f t="shared" si="63"/>
        <v>200788.02999999997</v>
      </c>
      <c r="T344" s="11">
        <f t="shared" si="64"/>
        <v>397827.92999999993</v>
      </c>
      <c r="U344" s="11">
        <f t="shared" si="61"/>
        <v>604952.36999999988</v>
      </c>
      <c r="V344" s="11">
        <f t="shared" si="61"/>
        <v>822532.09999999986</v>
      </c>
      <c r="W344" s="11">
        <f t="shared" si="61"/>
        <v>1031310.8699999999</v>
      </c>
      <c r="X344" s="11">
        <f t="shared" si="61"/>
        <v>1289744.3699999999</v>
      </c>
      <c r="Y344" s="11">
        <f t="shared" si="61"/>
        <v>1559616.96</v>
      </c>
      <c r="Z344" s="11">
        <f t="shared" si="61"/>
        <v>1846420.23</v>
      </c>
      <c r="AA344" s="11">
        <f t="shared" si="61"/>
        <v>2089378.08</v>
      </c>
      <c r="AB344" s="11">
        <f t="shared" si="61"/>
        <v>2333419.4900000002</v>
      </c>
      <c r="AC344" s="11">
        <f t="shared" si="61"/>
        <v>2587492.39</v>
      </c>
      <c r="AD344" s="11">
        <f t="shared" si="61"/>
        <v>2883478.16</v>
      </c>
    </row>
    <row r="345" spans="1:30" x14ac:dyDescent="0.2">
      <c r="A345" s="390">
        <v>1012</v>
      </c>
      <c r="B345" s="390" t="s">
        <v>21</v>
      </c>
      <c r="C345" s="11">
        <f>+'[20]20'!$E$154</f>
        <v>706126.02000000014</v>
      </c>
      <c r="D345" s="11">
        <f>+'[20]20'!$F$154</f>
        <v>772660.98</v>
      </c>
      <c r="E345" s="11">
        <f>+'[20]20'!$G$154</f>
        <v>682886.39</v>
      </c>
      <c r="F345" s="11">
        <f>+'[20]20'!$I$154</f>
        <v>758674.01</v>
      </c>
      <c r="G345" s="11">
        <f>+'[20]20'!$J$154</f>
        <v>701195.30999999994</v>
      </c>
      <c r="H345" s="11">
        <f>+'[20]20'!$K$154</f>
        <v>806373.19</v>
      </c>
      <c r="I345" s="11">
        <f>+'[20]20'!$M$154</f>
        <v>756321.58</v>
      </c>
      <c r="J345" s="11">
        <f>+'[20]20'!$N$154</f>
        <v>825097.69000000006</v>
      </c>
      <c r="K345" s="11">
        <f>+'[20]20'!$O$154</f>
        <v>809413.73</v>
      </c>
      <c r="L345" s="11">
        <f>+'[20]20'!$Q$154</f>
        <v>788107.51</v>
      </c>
      <c r="M345" s="11">
        <f>+'[20]20'!$R$154</f>
        <v>770752.99</v>
      </c>
      <c r="N345" s="11">
        <f>+'[20]20'!$S$154</f>
        <v>851431.04999999993</v>
      </c>
      <c r="O345" s="394">
        <f t="shared" si="62"/>
        <v>9229040.4500000011</v>
      </c>
      <c r="Q345" s="390">
        <v>1012</v>
      </c>
      <c r="R345" s="390" t="s">
        <v>21</v>
      </c>
      <c r="S345" s="11">
        <f t="shared" si="63"/>
        <v>706126.02000000014</v>
      </c>
      <c r="T345" s="11">
        <f t="shared" si="64"/>
        <v>1478787</v>
      </c>
      <c r="U345" s="11">
        <f t="shared" si="61"/>
        <v>2161673.39</v>
      </c>
      <c r="V345" s="11">
        <f t="shared" si="61"/>
        <v>2920347.4000000004</v>
      </c>
      <c r="W345" s="11">
        <f t="shared" si="61"/>
        <v>3621542.7100000004</v>
      </c>
      <c r="X345" s="11">
        <f t="shared" si="61"/>
        <v>4427915.9000000004</v>
      </c>
      <c r="Y345" s="11">
        <f t="shared" si="61"/>
        <v>5184237.4800000004</v>
      </c>
      <c r="Z345" s="11">
        <f t="shared" si="61"/>
        <v>6009335.1700000009</v>
      </c>
      <c r="AA345" s="11">
        <f t="shared" si="61"/>
        <v>6818748.9000000004</v>
      </c>
      <c r="AB345" s="11">
        <f t="shared" si="61"/>
        <v>7606856.4100000001</v>
      </c>
      <c r="AC345" s="11">
        <f t="shared" si="61"/>
        <v>8377609.4000000004</v>
      </c>
      <c r="AD345" s="11">
        <f t="shared" si="61"/>
        <v>9229040.4500000011</v>
      </c>
    </row>
    <row r="346" spans="1:30" x14ac:dyDescent="0.2">
      <c r="A346" s="390">
        <v>1013</v>
      </c>
      <c r="B346" s="390" t="s">
        <v>22</v>
      </c>
      <c r="C346" s="11">
        <f>+'[20]21'!$E$154</f>
        <v>39932.090000000004</v>
      </c>
      <c r="D346" s="11">
        <f>+'[20]21'!$F$154</f>
        <v>35898.239999999998</v>
      </c>
      <c r="E346" s="11">
        <f>+'[20]21'!$G$154</f>
        <v>35633.4</v>
      </c>
      <c r="F346" s="11">
        <f>+'[20]21'!$I$154</f>
        <v>38167.79</v>
      </c>
      <c r="G346" s="11">
        <f>+'[20]21'!$J$154</f>
        <v>35164.189999999995</v>
      </c>
      <c r="H346" s="11">
        <f>+'[20]21'!$K$154</f>
        <v>42548.86</v>
      </c>
      <c r="I346" s="11">
        <f>+'[20]21'!$M$154</f>
        <v>38932.42</v>
      </c>
      <c r="J346" s="11">
        <f>+'[20]21'!$N$154</f>
        <v>45515.15</v>
      </c>
      <c r="K346" s="11">
        <f>+'[20]21'!$O$154</f>
        <v>42999.420000000006</v>
      </c>
      <c r="L346" s="11">
        <f>+'[20]21'!$Q$154</f>
        <v>45919.38</v>
      </c>
      <c r="M346" s="11">
        <f>+'[20]21'!$R$154</f>
        <v>43329.37</v>
      </c>
      <c r="N346" s="11">
        <f>+'[20]21'!$S$154</f>
        <v>50756.880000000005</v>
      </c>
      <c r="O346" s="394">
        <f t="shared" si="62"/>
        <v>494797.19</v>
      </c>
      <c r="Q346" s="390">
        <v>1013</v>
      </c>
      <c r="R346" s="390" t="s">
        <v>22</v>
      </c>
      <c r="S346" s="11">
        <f t="shared" si="63"/>
        <v>39932.090000000004</v>
      </c>
      <c r="T346" s="11">
        <f t="shared" si="64"/>
        <v>75830.33</v>
      </c>
      <c r="U346" s="11">
        <f t="shared" si="61"/>
        <v>111463.73000000001</v>
      </c>
      <c r="V346" s="11">
        <f t="shared" si="61"/>
        <v>149631.52000000002</v>
      </c>
      <c r="W346" s="11">
        <f t="shared" si="61"/>
        <v>184795.71000000002</v>
      </c>
      <c r="X346" s="11">
        <f t="shared" si="61"/>
        <v>227344.57</v>
      </c>
      <c r="Y346" s="11">
        <f t="shared" si="61"/>
        <v>266276.99</v>
      </c>
      <c r="Z346" s="11">
        <f t="shared" si="61"/>
        <v>311792.14</v>
      </c>
      <c r="AA346" s="11">
        <f t="shared" si="61"/>
        <v>354791.56</v>
      </c>
      <c r="AB346" s="11">
        <f t="shared" si="61"/>
        <v>400710.94</v>
      </c>
      <c r="AC346" s="11">
        <f t="shared" si="61"/>
        <v>444040.31</v>
      </c>
      <c r="AD346" s="11">
        <f t="shared" si="61"/>
        <v>494797.19</v>
      </c>
    </row>
    <row r="347" spans="1:30" x14ac:dyDescent="0.2">
      <c r="A347" s="390">
        <v>1014</v>
      </c>
      <c r="B347" s="390" t="s">
        <v>23</v>
      </c>
      <c r="C347" s="11">
        <f>+'[20]22'!$E$154</f>
        <v>1652220.2100000002</v>
      </c>
      <c r="D347" s="11">
        <f>+'[20]22'!$F$154</f>
        <v>1689318.71</v>
      </c>
      <c r="E347" s="11">
        <f>+'[20]22'!$G$154</f>
        <v>1999483.54</v>
      </c>
      <c r="F347" s="11">
        <f>+'[20]22'!$I$154</f>
        <v>1767300.11</v>
      </c>
      <c r="G347" s="11">
        <f>+'[20]22'!$J$154</f>
        <v>1692286.0699999998</v>
      </c>
      <c r="H347" s="11">
        <f>+'[20]22'!$K$154</f>
        <v>1986340.2</v>
      </c>
      <c r="I347" s="11">
        <f>+'[20]22'!$M$154</f>
        <v>1840337.68</v>
      </c>
      <c r="J347" s="11">
        <f>+'[20]22'!$N$154</f>
        <v>1981754.0599999998</v>
      </c>
      <c r="K347" s="11">
        <f>+'[20]22'!$O$154</f>
        <v>1804815.62</v>
      </c>
      <c r="L347" s="11">
        <f>+'[20]22'!$Q$154</f>
        <v>1872776.8900000001</v>
      </c>
      <c r="M347" s="11">
        <f>+'[20]22'!$R$154</f>
        <v>1788148.62</v>
      </c>
      <c r="N347" s="11">
        <f>+'[20]22'!$S$154</f>
        <v>2060680.6</v>
      </c>
      <c r="O347" s="394">
        <f t="shared" si="62"/>
        <v>22135462.310000002</v>
      </c>
      <c r="Q347" s="390">
        <v>1014</v>
      </c>
      <c r="R347" s="390" t="s">
        <v>23</v>
      </c>
      <c r="S347" s="11">
        <f t="shared" si="63"/>
        <v>1652220.2100000002</v>
      </c>
      <c r="T347" s="11">
        <f t="shared" si="64"/>
        <v>3341538.92</v>
      </c>
      <c r="U347" s="11">
        <f t="shared" si="61"/>
        <v>5341022.46</v>
      </c>
      <c r="V347" s="11">
        <f t="shared" si="61"/>
        <v>7108322.5700000003</v>
      </c>
      <c r="W347" s="11">
        <f t="shared" si="61"/>
        <v>8800608.6400000006</v>
      </c>
      <c r="X347" s="11">
        <f t="shared" si="61"/>
        <v>10786948.84</v>
      </c>
      <c r="Y347" s="11">
        <f t="shared" si="61"/>
        <v>12627286.52</v>
      </c>
      <c r="Z347" s="11">
        <f t="shared" si="61"/>
        <v>14609040.58</v>
      </c>
      <c r="AA347" s="11">
        <f t="shared" si="61"/>
        <v>16413856.199999999</v>
      </c>
      <c r="AB347" s="11">
        <f t="shared" si="61"/>
        <v>18286633.09</v>
      </c>
      <c r="AC347" s="11">
        <f t="shared" si="61"/>
        <v>20074781.710000001</v>
      </c>
      <c r="AD347" s="11">
        <f t="shared" si="61"/>
        <v>22135462.310000002</v>
      </c>
    </row>
    <row r="348" spans="1:30" x14ac:dyDescent="0.2">
      <c r="A348" s="390">
        <v>1015</v>
      </c>
      <c r="B348" s="390" t="s">
        <v>24</v>
      </c>
      <c r="C348" s="11">
        <f>+'[20]23'!$E$154</f>
        <v>229885.96000000002</v>
      </c>
      <c r="D348" s="11">
        <f>+'[20]23'!$F$154</f>
        <v>223171.78</v>
      </c>
      <c r="E348" s="11">
        <f>+'[20]23'!$G$154</f>
        <v>229244.81999999998</v>
      </c>
      <c r="F348" s="11">
        <f>+'[20]23'!$I$154</f>
        <v>242919.46000000002</v>
      </c>
      <c r="G348" s="11">
        <f>+'[20]23'!$J$154</f>
        <v>220274.67999999996</v>
      </c>
      <c r="H348" s="11">
        <f>+'[20]23'!$K$154</f>
        <v>259249.98</v>
      </c>
      <c r="I348" s="11">
        <f>+'[20]23'!$M$154</f>
        <v>254644.97999999998</v>
      </c>
      <c r="J348" s="11">
        <f>+'[20]23'!$N$154</f>
        <v>268892.24</v>
      </c>
      <c r="K348" s="11">
        <f>+'[20]23'!$O$154</f>
        <v>265183.91000000003</v>
      </c>
      <c r="L348" s="11">
        <f>+'[20]23'!$Q$154</f>
        <v>269577.24</v>
      </c>
      <c r="M348" s="11">
        <f>+'[20]23'!$R$154</f>
        <v>261655.59</v>
      </c>
      <c r="N348" s="11">
        <f>+'[20]23'!$S$154</f>
        <v>303900.39</v>
      </c>
      <c r="O348" s="394">
        <f t="shared" si="62"/>
        <v>3028601.03</v>
      </c>
      <c r="Q348" s="390">
        <v>1015</v>
      </c>
      <c r="R348" s="390" t="s">
        <v>24</v>
      </c>
      <c r="S348" s="11">
        <f t="shared" si="63"/>
        <v>229885.96000000002</v>
      </c>
      <c r="T348" s="11">
        <f t="shared" si="64"/>
        <v>453057.74</v>
      </c>
      <c r="U348" s="11">
        <f t="shared" si="61"/>
        <v>682302.55999999994</v>
      </c>
      <c r="V348" s="11">
        <f t="shared" si="61"/>
        <v>925222.02</v>
      </c>
      <c r="W348" s="11">
        <f t="shared" si="61"/>
        <v>1145496.7</v>
      </c>
      <c r="X348" s="11">
        <f t="shared" si="61"/>
        <v>1404746.68</v>
      </c>
      <c r="Y348" s="11">
        <f t="shared" si="61"/>
        <v>1659391.66</v>
      </c>
      <c r="Z348" s="11">
        <f t="shared" si="61"/>
        <v>1928283.9</v>
      </c>
      <c r="AA348" s="11">
        <f t="shared" si="61"/>
        <v>2193467.81</v>
      </c>
      <c r="AB348" s="11">
        <f t="shared" si="61"/>
        <v>2463045.0499999998</v>
      </c>
      <c r="AC348" s="11">
        <f t="shared" si="61"/>
        <v>2724700.6399999997</v>
      </c>
      <c r="AD348" s="11">
        <f t="shared" si="61"/>
        <v>3028601.03</v>
      </c>
    </row>
    <row r="349" spans="1:30" x14ac:dyDescent="0.2">
      <c r="A349" s="390">
        <v>1016</v>
      </c>
      <c r="B349" s="390" t="s">
        <v>25</v>
      </c>
      <c r="C349" s="11">
        <f>+'[20]24'!$E$154</f>
        <v>255844.43</v>
      </c>
      <c r="D349" s="11">
        <f>+'[20]24'!$F$154</f>
        <v>255503.52000000002</v>
      </c>
      <c r="E349" s="11">
        <f>+'[20]24'!$G$154</f>
        <v>261806.07999999999</v>
      </c>
      <c r="F349" s="11">
        <f>+'[20]24'!$I$154</f>
        <v>314557.36</v>
      </c>
      <c r="G349" s="11">
        <f>+'[20]24'!$J$154</f>
        <v>289787.15000000002</v>
      </c>
      <c r="H349" s="11">
        <f>+'[20]24'!$K$154</f>
        <v>329187.39</v>
      </c>
      <c r="I349" s="11">
        <f>+'[20]24'!$M$154</f>
        <v>325029.53000000003</v>
      </c>
      <c r="J349" s="11">
        <f>+'[20]24'!$N$154</f>
        <v>364480.74</v>
      </c>
      <c r="K349" s="11">
        <f>+'[20]24'!$O$154</f>
        <v>357183.05</v>
      </c>
      <c r="L349" s="11">
        <f>+'[20]24'!$Q$154</f>
        <v>351054.73</v>
      </c>
      <c r="M349" s="11">
        <f>+'[20]24'!$R$154</f>
        <v>350708.88</v>
      </c>
      <c r="N349" s="11">
        <f>+'[20]24'!$S$154</f>
        <v>426462.43999999994</v>
      </c>
      <c r="O349" s="394">
        <f t="shared" si="62"/>
        <v>3881605.3</v>
      </c>
      <c r="Q349" s="390">
        <v>1016</v>
      </c>
      <c r="R349" s="390" t="s">
        <v>25</v>
      </c>
      <c r="S349" s="11">
        <f t="shared" si="63"/>
        <v>255844.43</v>
      </c>
      <c r="T349" s="11">
        <f t="shared" si="64"/>
        <v>511347.95</v>
      </c>
      <c r="U349" s="11">
        <f t="shared" si="61"/>
        <v>773154.03</v>
      </c>
      <c r="V349" s="11">
        <f t="shared" si="61"/>
        <v>1087711.3900000001</v>
      </c>
      <c r="W349" s="11">
        <f t="shared" si="61"/>
        <v>1377498.54</v>
      </c>
      <c r="X349" s="11">
        <f t="shared" si="61"/>
        <v>1706685.9300000002</v>
      </c>
      <c r="Y349" s="11">
        <f t="shared" si="61"/>
        <v>2031715.4600000002</v>
      </c>
      <c r="Z349" s="11">
        <f t="shared" si="61"/>
        <v>2396196.2000000002</v>
      </c>
      <c r="AA349" s="11">
        <f t="shared" si="61"/>
        <v>2753379.25</v>
      </c>
      <c r="AB349" s="11">
        <f t="shared" si="61"/>
        <v>3104433.98</v>
      </c>
      <c r="AC349" s="11">
        <f t="shared" si="61"/>
        <v>3455142.86</v>
      </c>
      <c r="AD349" s="11">
        <f t="shared" si="61"/>
        <v>3881605.3</v>
      </c>
    </row>
    <row r="350" spans="1:30" x14ac:dyDescent="0.2">
      <c r="A350" s="390">
        <v>1017</v>
      </c>
      <c r="B350" s="390" t="s">
        <v>26</v>
      </c>
      <c r="C350" s="11">
        <f>+'[20]25'!$E$154</f>
        <v>434293.30000000005</v>
      </c>
      <c r="D350" s="11">
        <f>+'[20]25'!$F$154</f>
        <v>448654.61000000004</v>
      </c>
      <c r="E350" s="11">
        <f>+'[20]25'!$G$154</f>
        <v>465967.39</v>
      </c>
      <c r="F350" s="11">
        <f>+'[20]25'!$I$154</f>
        <v>490270.70000000007</v>
      </c>
      <c r="G350" s="11">
        <f>+'[20]25'!$J$154</f>
        <v>424047.74</v>
      </c>
      <c r="H350" s="11">
        <f>+'[20]25'!$K$154</f>
        <v>465643.28</v>
      </c>
      <c r="I350" s="11">
        <f>+'[20]25'!$M$154</f>
        <v>431906.66</v>
      </c>
      <c r="J350" s="11">
        <f>+'[20]25'!$N$154</f>
        <v>458570.44</v>
      </c>
      <c r="K350" s="11">
        <f>+'[20]25'!$O$154</f>
        <v>456670.51</v>
      </c>
      <c r="L350" s="11">
        <f>+'[20]25'!$Q$154</f>
        <v>438791.07000000007</v>
      </c>
      <c r="M350" s="11">
        <f>+'[20]25'!$R$154</f>
        <v>443838.27999999997</v>
      </c>
      <c r="N350" s="11">
        <f>+'[20]25'!$S$154</f>
        <v>495690.35000000003</v>
      </c>
      <c r="O350" s="394">
        <f t="shared" si="62"/>
        <v>5454344.330000001</v>
      </c>
      <c r="Q350" s="390">
        <v>1017</v>
      </c>
      <c r="R350" s="390" t="s">
        <v>26</v>
      </c>
      <c r="S350" s="11">
        <f t="shared" si="63"/>
        <v>434293.30000000005</v>
      </c>
      <c r="T350" s="11">
        <f t="shared" si="64"/>
        <v>882947.91000000015</v>
      </c>
      <c r="U350" s="11">
        <f t="shared" si="61"/>
        <v>1348915.3000000003</v>
      </c>
      <c r="V350" s="11">
        <f t="shared" si="61"/>
        <v>1839186.0000000005</v>
      </c>
      <c r="W350" s="11">
        <f t="shared" si="61"/>
        <v>2263233.7400000002</v>
      </c>
      <c r="X350" s="11">
        <f t="shared" si="61"/>
        <v>2728877.0200000005</v>
      </c>
      <c r="Y350" s="11">
        <f t="shared" si="61"/>
        <v>3160783.6800000006</v>
      </c>
      <c r="Z350" s="11">
        <f t="shared" si="61"/>
        <v>3619354.1200000006</v>
      </c>
      <c r="AA350" s="11">
        <f t="shared" si="61"/>
        <v>4076024.6300000008</v>
      </c>
      <c r="AB350" s="11">
        <f t="shared" si="61"/>
        <v>4514815.7000000011</v>
      </c>
      <c r="AC350" s="11">
        <f t="shared" si="61"/>
        <v>4958653.9800000014</v>
      </c>
      <c r="AD350" s="11">
        <f t="shared" si="61"/>
        <v>5454344.330000001</v>
      </c>
    </row>
    <row r="351" spans="1:30" x14ac:dyDescent="0.2">
      <c r="A351" s="390">
        <v>1018</v>
      </c>
      <c r="B351" s="390" t="s">
        <v>27</v>
      </c>
      <c r="C351" s="11">
        <f>+'[20]26'!$E$154</f>
        <v>224247.81</v>
      </c>
      <c r="D351" s="11">
        <f>+'[20]26'!$F$154</f>
        <v>223235.86</v>
      </c>
      <c r="E351" s="11">
        <f>+'[20]26'!$G$154</f>
        <v>225218.09</v>
      </c>
      <c r="F351" s="11">
        <f>+'[20]26'!$I$154</f>
        <v>239873.00999999998</v>
      </c>
      <c r="G351" s="11">
        <f>+'[20]26'!$J$154</f>
        <v>209487.06</v>
      </c>
      <c r="H351" s="11">
        <f>+'[20]26'!$K$154</f>
        <v>242583.67999999999</v>
      </c>
      <c r="I351" s="11">
        <f>+'[20]26'!$M$154</f>
        <v>243539.44</v>
      </c>
      <c r="J351" s="11">
        <f>+'[20]26'!$N$154</f>
        <v>259028.53</v>
      </c>
      <c r="K351" s="11">
        <f>+'[20]26'!$O$154</f>
        <v>250765.83</v>
      </c>
      <c r="L351" s="11">
        <f>+'[20]26'!$Q$154</f>
        <v>248328.53999999998</v>
      </c>
      <c r="M351" s="11">
        <f>+'[20]26'!$R$154</f>
        <v>248865.09</v>
      </c>
      <c r="N351" s="11">
        <f>+'[20]26'!$S$154</f>
        <v>283074.62</v>
      </c>
      <c r="O351" s="394">
        <f t="shared" si="62"/>
        <v>2898247.56</v>
      </c>
      <c r="Q351" s="390">
        <v>1018</v>
      </c>
      <c r="R351" s="390" t="s">
        <v>27</v>
      </c>
      <c r="S351" s="11">
        <f t="shared" si="63"/>
        <v>224247.81</v>
      </c>
      <c r="T351" s="11">
        <f t="shared" si="64"/>
        <v>447483.67</v>
      </c>
      <c r="U351" s="11">
        <f t="shared" si="61"/>
        <v>672701.76</v>
      </c>
      <c r="V351" s="11">
        <f t="shared" si="61"/>
        <v>912574.77</v>
      </c>
      <c r="W351" s="11">
        <f t="shared" si="61"/>
        <v>1122061.83</v>
      </c>
      <c r="X351" s="11">
        <f t="shared" si="61"/>
        <v>1364645.51</v>
      </c>
      <c r="Y351" s="11">
        <f t="shared" si="61"/>
        <v>1608184.95</v>
      </c>
      <c r="Z351" s="11">
        <f t="shared" si="61"/>
        <v>1867213.48</v>
      </c>
      <c r="AA351" s="11">
        <f t="shared" si="61"/>
        <v>2117979.31</v>
      </c>
      <c r="AB351" s="11">
        <f t="shared" si="61"/>
        <v>2366307.85</v>
      </c>
      <c r="AC351" s="11">
        <f t="shared" si="61"/>
        <v>2615172.94</v>
      </c>
      <c r="AD351" s="11">
        <f t="shared" si="61"/>
        <v>2898247.56</v>
      </c>
    </row>
    <row r="352" spans="1:30" x14ac:dyDescent="0.2">
      <c r="A352" s="390">
        <v>1019</v>
      </c>
      <c r="B352" s="390" t="s">
        <v>28</v>
      </c>
      <c r="C352" s="11">
        <f>+'[20]27'!$E$154</f>
        <v>93079.39</v>
      </c>
      <c r="D352" s="11">
        <f>+'[20]27'!$F$154</f>
        <v>90762.909999999989</v>
      </c>
      <c r="E352" s="11">
        <f>+'[20]27'!$G$154</f>
        <v>97032.66</v>
      </c>
      <c r="F352" s="11">
        <f>+'[20]27'!$I$154</f>
        <v>102597.51000000001</v>
      </c>
      <c r="G352" s="11">
        <f>+'[20]27'!$J$154</f>
        <v>90499.410000000018</v>
      </c>
      <c r="H352" s="11">
        <f>+'[20]27'!$K$154</f>
        <v>102842.19</v>
      </c>
      <c r="I352" s="11">
        <f>+'[20]27'!$M$154</f>
        <v>103724.02</v>
      </c>
      <c r="J352" s="11">
        <f>+'[20]27'!$N$154</f>
        <v>102833.58</v>
      </c>
      <c r="K352" s="11">
        <f>+'[20]27'!$O$154</f>
        <v>105993.32999999999</v>
      </c>
      <c r="L352" s="11">
        <f>+'[20]27'!$Q$154</f>
        <v>114447.1</v>
      </c>
      <c r="M352" s="11">
        <f>+'[20]27'!$R$154</f>
        <v>109860.40000000001</v>
      </c>
      <c r="N352" s="11">
        <f>+'[20]27'!$S$154</f>
        <v>124475.64</v>
      </c>
      <c r="O352" s="394">
        <f t="shared" si="62"/>
        <v>1238148.1399999999</v>
      </c>
      <c r="Q352" s="390">
        <v>1019</v>
      </c>
      <c r="R352" s="390" t="s">
        <v>28</v>
      </c>
      <c r="S352" s="11">
        <f t="shared" si="63"/>
        <v>93079.39</v>
      </c>
      <c r="T352" s="11">
        <f t="shared" si="64"/>
        <v>183842.3</v>
      </c>
      <c r="U352" s="11">
        <f t="shared" si="61"/>
        <v>280874.95999999996</v>
      </c>
      <c r="V352" s="11">
        <f t="shared" si="61"/>
        <v>383472.47</v>
      </c>
      <c r="W352" s="11">
        <f t="shared" si="61"/>
        <v>473971.88</v>
      </c>
      <c r="X352" s="11">
        <f t="shared" si="61"/>
        <v>576814.07000000007</v>
      </c>
      <c r="Y352" s="11">
        <f t="shared" si="61"/>
        <v>680538.09000000008</v>
      </c>
      <c r="Z352" s="11">
        <f t="shared" si="61"/>
        <v>783371.67</v>
      </c>
      <c r="AA352" s="11">
        <f t="shared" si="61"/>
        <v>889365</v>
      </c>
      <c r="AB352" s="11">
        <f t="shared" si="61"/>
        <v>1003812.1</v>
      </c>
      <c r="AC352" s="11">
        <f t="shared" si="61"/>
        <v>1113672.5</v>
      </c>
      <c r="AD352" s="11">
        <f t="shared" si="61"/>
        <v>1238148.1399999999</v>
      </c>
    </row>
    <row r="353" spans="1:30" x14ac:dyDescent="0.2">
      <c r="A353" s="390">
        <v>1020</v>
      </c>
      <c r="B353" s="390" t="s">
        <v>29</v>
      </c>
      <c r="C353" s="11">
        <f>+'[20]28'!$E$154</f>
        <v>673456.35</v>
      </c>
      <c r="D353" s="11">
        <f>+'[20]28'!$F$154</f>
        <v>642324.7699999999</v>
      </c>
      <c r="E353" s="11">
        <f>+'[20]28'!$G$154</f>
        <v>654477.71000000008</v>
      </c>
      <c r="F353" s="11">
        <f>+'[20]28'!$I$154</f>
        <v>675998.47</v>
      </c>
      <c r="G353" s="11">
        <f>+'[20]28'!$J$154</f>
        <v>604606.53</v>
      </c>
      <c r="H353" s="11">
        <f>+'[20]28'!$K$154</f>
        <v>665536.32000000007</v>
      </c>
      <c r="I353" s="11">
        <f>+'[20]28'!$M$154</f>
        <v>626763.68999999994</v>
      </c>
      <c r="J353" s="11">
        <f>+'[20]28'!$N$154</f>
        <v>713210.52</v>
      </c>
      <c r="K353" s="11">
        <f>+'[20]28'!$O$154</f>
        <v>690246.11</v>
      </c>
      <c r="L353" s="11">
        <f>+'[20]28'!$Q$154</f>
        <v>681646.99</v>
      </c>
      <c r="M353" s="11">
        <f>+'[20]28'!$R$154</f>
        <v>700001.98</v>
      </c>
      <c r="N353" s="11">
        <f>+'[20]28'!$S$154</f>
        <v>807555.41999999993</v>
      </c>
      <c r="O353" s="394">
        <f t="shared" si="62"/>
        <v>8135824.8599999994</v>
      </c>
      <c r="Q353" s="390">
        <v>1020</v>
      </c>
      <c r="R353" s="390" t="s">
        <v>29</v>
      </c>
      <c r="S353" s="11">
        <f t="shared" si="63"/>
        <v>673456.35</v>
      </c>
      <c r="T353" s="11">
        <f t="shared" si="64"/>
        <v>1315781.1199999999</v>
      </c>
      <c r="U353" s="11">
        <f t="shared" si="61"/>
        <v>1970258.83</v>
      </c>
      <c r="V353" s="11">
        <f t="shared" si="61"/>
        <v>2646257.2999999998</v>
      </c>
      <c r="W353" s="11">
        <f t="shared" si="61"/>
        <v>3250863.83</v>
      </c>
      <c r="X353" s="11">
        <f t="shared" si="61"/>
        <v>3916400.1500000004</v>
      </c>
      <c r="Y353" s="11">
        <f t="shared" si="61"/>
        <v>4543163.84</v>
      </c>
      <c r="Z353" s="11">
        <f t="shared" si="61"/>
        <v>5256374.3599999994</v>
      </c>
      <c r="AA353" s="11">
        <f t="shared" si="61"/>
        <v>5946620.4699999997</v>
      </c>
      <c r="AB353" s="11">
        <f t="shared" si="61"/>
        <v>6628267.46</v>
      </c>
      <c r="AC353" s="11">
        <f t="shared" si="61"/>
        <v>7328269.4399999995</v>
      </c>
      <c r="AD353" s="11">
        <f t="shared" si="61"/>
        <v>8135824.8599999994</v>
      </c>
    </row>
    <row r="354" spans="1:30" x14ac:dyDescent="0.2">
      <c r="A354" s="390">
        <v>1021</v>
      </c>
      <c r="B354" s="390" t="s">
        <v>30</v>
      </c>
      <c r="C354" s="11">
        <f>+'[20]29'!$E$154</f>
        <v>225419.93</v>
      </c>
      <c r="D354" s="11">
        <f>+'[20]29'!$F$154</f>
        <v>225120.07</v>
      </c>
      <c r="E354" s="11">
        <f>+'[20]29'!$G$154</f>
        <v>211511.27999999997</v>
      </c>
      <c r="F354" s="11">
        <f>+'[20]29'!$I$154</f>
        <v>246822.23999999996</v>
      </c>
      <c r="G354" s="11">
        <f>+'[20]29'!$J$154</f>
        <v>206155.81</v>
      </c>
      <c r="H354" s="11">
        <f>+'[20]29'!$K$154</f>
        <v>219464.06999999998</v>
      </c>
      <c r="I354" s="11">
        <f>+'[20]29'!$M$154</f>
        <v>213033.07</v>
      </c>
      <c r="J354" s="11">
        <f>+'[20]29'!$N$154</f>
        <v>253229.11</v>
      </c>
      <c r="K354" s="11">
        <f>+'[20]29'!$O$154</f>
        <v>251406.12000000002</v>
      </c>
      <c r="L354" s="11">
        <f>+'[20]29'!$Q$154</f>
        <v>254168.46</v>
      </c>
      <c r="M354" s="11">
        <f>+'[20]29'!$R$154</f>
        <v>259150.12</v>
      </c>
      <c r="N354" s="11">
        <f>+'[20]29'!$S$154</f>
        <v>296665.88999999996</v>
      </c>
      <c r="O354" s="394">
        <f t="shared" si="62"/>
        <v>2862146.1700000004</v>
      </c>
      <c r="Q354" s="390">
        <v>1021</v>
      </c>
      <c r="R354" s="390" t="s">
        <v>30</v>
      </c>
      <c r="S354" s="11">
        <f t="shared" si="63"/>
        <v>225419.93</v>
      </c>
      <c r="T354" s="11">
        <f t="shared" si="64"/>
        <v>450540</v>
      </c>
      <c r="U354" s="11">
        <f t="shared" si="61"/>
        <v>662051.28</v>
      </c>
      <c r="V354" s="11">
        <f t="shared" si="61"/>
        <v>908873.52</v>
      </c>
      <c r="W354" s="11">
        <f t="shared" si="61"/>
        <v>1115029.33</v>
      </c>
      <c r="X354" s="11">
        <f t="shared" si="61"/>
        <v>1334493.4000000001</v>
      </c>
      <c r="Y354" s="11">
        <f t="shared" si="61"/>
        <v>1547526.4700000002</v>
      </c>
      <c r="Z354" s="11">
        <f t="shared" si="61"/>
        <v>1800755.58</v>
      </c>
      <c r="AA354" s="11">
        <f t="shared" si="61"/>
        <v>2052161.7000000002</v>
      </c>
      <c r="AB354" s="11">
        <f t="shared" si="61"/>
        <v>2306330.16</v>
      </c>
      <c r="AC354" s="11">
        <f t="shared" si="61"/>
        <v>2565480.2800000003</v>
      </c>
      <c r="AD354" s="11">
        <f t="shared" si="61"/>
        <v>2862146.1700000004</v>
      </c>
    </row>
    <row r="355" spans="1:30" x14ac:dyDescent="0.2">
      <c r="A355" s="390">
        <v>1022</v>
      </c>
      <c r="B355" s="390" t="s">
        <v>31</v>
      </c>
      <c r="C355" s="11">
        <f>+'[20]30'!$E$154</f>
        <v>963259.29999999993</v>
      </c>
      <c r="D355" s="11">
        <f>+'[20]30'!$F$154</f>
        <v>948524.54</v>
      </c>
      <c r="E355" s="11">
        <f>+'[20]30'!$G$154</f>
        <v>944394.15999999992</v>
      </c>
      <c r="F355" s="11">
        <f>+'[20]30'!$I$154</f>
        <v>1003702.34</v>
      </c>
      <c r="G355" s="11">
        <f>+'[20]30'!$J$154</f>
        <v>963780.11999999988</v>
      </c>
      <c r="H355" s="11">
        <f>+'[20]30'!$K$154</f>
        <v>1068396.68</v>
      </c>
      <c r="I355" s="11">
        <f>+'[20]30'!$M$154</f>
        <v>1028815.18</v>
      </c>
      <c r="J355" s="11">
        <f>+'[20]30'!$N$154</f>
        <v>1074248.27</v>
      </c>
      <c r="K355" s="11">
        <f>+'[20]30'!$O$154</f>
        <v>1115048.3600000001</v>
      </c>
      <c r="L355" s="11">
        <f>+'[20]30'!$Q$154</f>
        <v>1085048.8900000001</v>
      </c>
      <c r="M355" s="11">
        <f>+'[20]30'!$R$154</f>
        <v>1135094.51</v>
      </c>
      <c r="N355" s="11">
        <f>+'[20]30'!$S$154</f>
        <v>1255790</v>
      </c>
      <c r="O355" s="394">
        <f t="shared" si="62"/>
        <v>12586102.35</v>
      </c>
      <c r="Q355" s="390">
        <v>1022</v>
      </c>
      <c r="R355" s="390" t="s">
        <v>31</v>
      </c>
      <c r="S355" s="11">
        <f t="shared" si="63"/>
        <v>963259.29999999993</v>
      </c>
      <c r="T355" s="11">
        <f t="shared" si="64"/>
        <v>1911783.8399999999</v>
      </c>
      <c r="U355" s="11">
        <f t="shared" si="61"/>
        <v>2856178</v>
      </c>
      <c r="V355" s="11">
        <f t="shared" si="61"/>
        <v>3859880.34</v>
      </c>
      <c r="W355" s="11">
        <f t="shared" si="61"/>
        <v>4823660.46</v>
      </c>
      <c r="X355" s="11">
        <f t="shared" si="61"/>
        <v>5892057.1399999997</v>
      </c>
      <c r="Y355" s="11">
        <f t="shared" si="61"/>
        <v>6920872.3199999994</v>
      </c>
      <c r="Z355" s="11">
        <f t="shared" si="61"/>
        <v>7995120.5899999999</v>
      </c>
      <c r="AA355" s="11">
        <f t="shared" si="61"/>
        <v>9110168.9499999993</v>
      </c>
      <c r="AB355" s="11">
        <f t="shared" si="61"/>
        <v>10195217.84</v>
      </c>
      <c r="AC355" s="11">
        <f t="shared" si="61"/>
        <v>11330312.35</v>
      </c>
      <c r="AD355" s="11">
        <f t="shared" si="61"/>
        <v>12586102.35</v>
      </c>
    </row>
    <row r="356" spans="1:30" x14ac:dyDescent="0.2">
      <c r="A356" s="390">
        <v>1023</v>
      </c>
      <c r="B356" s="390" t="s">
        <v>32</v>
      </c>
      <c r="C356" s="11">
        <f>+'[20]31'!$E$154</f>
        <v>178868.45</v>
      </c>
      <c r="D356" s="11">
        <f>+'[20]31'!$F$154</f>
        <v>178372.08000000002</v>
      </c>
      <c r="E356" s="11">
        <f>+'[20]31'!$G$154</f>
        <v>197070.59</v>
      </c>
      <c r="F356" s="11">
        <f>+'[20]31'!$I$154</f>
        <v>246949.83000000002</v>
      </c>
      <c r="G356" s="11">
        <f>+'[20]31'!$J$154</f>
        <v>224680.49999999997</v>
      </c>
      <c r="H356" s="11">
        <f>+'[20]31'!$K$154</f>
        <v>235467.15000000002</v>
      </c>
      <c r="I356" s="11">
        <f>+'[20]31'!$M$154</f>
        <v>223202.18</v>
      </c>
      <c r="J356" s="11">
        <f>+'[20]31'!$N$154</f>
        <v>215914.71</v>
      </c>
      <c r="K356" s="11">
        <f>+'[20]31'!$O$154</f>
        <v>210458.23999999999</v>
      </c>
      <c r="L356" s="11">
        <f>+'[20]31'!$Q$154</f>
        <v>201830.58000000002</v>
      </c>
      <c r="M356" s="11">
        <f>+'[20]31'!$R$154</f>
        <v>192780.77000000002</v>
      </c>
      <c r="N356" s="11">
        <f>+'[20]31'!$S$154</f>
        <v>224976.88</v>
      </c>
      <c r="O356" s="394">
        <f t="shared" si="62"/>
        <v>2530571.96</v>
      </c>
      <c r="Q356" s="390">
        <v>1023</v>
      </c>
      <c r="R356" s="390" t="s">
        <v>32</v>
      </c>
      <c r="S356" s="11">
        <f t="shared" si="63"/>
        <v>178868.45</v>
      </c>
      <c r="T356" s="11">
        <f t="shared" si="64"/>
        <v>357240.53</v>
      </c>
      <c r="U356" s="11">
        <f t="shared" si="61"/>
        <v>554311.12</v>
      </c>
      <c r="V356" s="11">
        <f t="shared" si="61"/>
        <v>801260.95</v>
      </c>
      <c r="W356" s="11">
        <f t="shared" si="61"/>
        <v>1025941.45</v>
      </c>
      <c r="X356" s="11">
        <f t="shared" si="61"/>
        <v>1261408.6000000001</v>
      </c>
      <c r="Y356" s="11">
        <f t="shared" si="61"/>
        <v>1484610.78</v>
      </c>
      <c r="Z356" s="11">
        <f t="shared" si="61"/>
        <v>1700525.49</v>
      </c>
      <c r="AA356" s="11">
        <f t="shared" si="61"/>
        <v>1910983.73</v>
      </c>
      <c r="AB356" s="11">
        <f t="shared" si="61"/>
        <v>2112814.31</v>
      </c>
      <c r="AC356" s="11">
        <f t="shared" si="61"/>
        <v>2305595.08</v>
      </c>
      <c r="AD356" s="11">
        <f t="shared" si="61"/>
        <v>2530571.96</v>
      </c>
    </row>
    <row r="357" spans="1:30" x14ac:dyDescent="0.2">
      <c r="A357" s="390">
        <v>1024</v>
      </c>
      <c r="B357" s="390" t="s">
        <v>33</v>
      </c>
      <c r="C357" s="11">
        <f>+'[20]32'!$E$154</f>
        <v>1150552.0000000002</v>
      </c>
      <c r="D357" s="11">
        <f>+'[20]32'!$F$154</f>
        <v>1153408.75</v>
      </c>
      <c r="E357" s="11">
        <f>+'[20]32'!$G$154</f>
        <v>1178949.7</v>
      </c>
      <c r="F357" s="11">
        <f>+'[20]32'!$I$154</f>
        <v>1235492.1499999999</v>
      </c>
      <c r="G357" s="11">
        <f>+'[20]32'!$J$154</f>
        <v>1107487.95</v>
      </c>
      <c r="H357" s="11">
        <f>+'[20]32'!$K$154</f>
        <v>1235974.6599999999</v>
      </c>
      <c r="I357" s="11">
        <f>+'[20]32'!$M$154</f>
        <v>1150144.4099999999</v>
      </c>
      <c r="J357" s="11">
        <f>+'[20]32'!$N$154</f>
        <v>1343882.94</v>
      </c>
      <c r="K357" s="11">
        <f>+'[20]32'!$O$154</f>
        <v>1328940.8599999999</v>
      </c>
      <c r="L357" s="11">
        <f>+'[20]32'!$Q$154</f>
        <v>1264073.6500000001</v>
      </c>
      <c r="M357" s="11">
        <f>+'[20]32'!$R$154</f>
        <v>1318870.8</v>
      </c>
      <c r="N357" s="11">
        <f>+'[20]32'!$S$154</f>
        <v>1504966.9</v>
      </c>
      <c r="O357" s="394">
        <f t="shared" si="62"/>
        <v>14972744.770000001</v>
      </c>
      <c r="Q357" s="390">
        <v>1024</v>
      </c>
      <c r="R357" s="390" t="s">
        <v>33</v>
      </c>
      <c r="S357" s="11">
        <f t="shared" si="63"/>
        <v>1150552.0000000002</v>
      </c>
      <c r="T357" s="11">
        <f t="shared" si="64"/>
        <v>2303960.75</v>
      </c>
      <c r="U357" s="11">
        <f t="shared" si="61"/>
        <v>3482910.45</v>
      </c>
      <c r="V357" s="11">
        <f t="shared" si="61"/>
        <v>4718402.5999999996</v>
      </c>
      <c r="W357" s="11">
        <f t="shared" si="61"/>
        <v>5825890.5499999998</v>
      </c>
      <c r="X357" s="11">
        <f t="shared" si="61"/>
        <v>7061865.21</v>
      </c>
      <c r="Y357" s="11">
        <f t="shared" si="61"/>
        <v>8212009.6200000001</v>
      </c>
      <c r="Z357" s="11">
        <f t="shared" si="61"/>
        <v>9555892.5600000005</v>
      </c>
      <c r="AA357" s="11">
        <f t="shared" si="61"/>
        <v>10884833.42</v>
      </c>
      <c r="AB357" s="11">
        <f t="shared" si="61"/>
        <v>12148907.07</v>
      </c>
      <c r="AC357" s="11">
        <f t="shared" si="61"/>
        <v>13467777.870000001</v>
      </c>
      <c r="AD357" s="11">
        <f t="shared" si="61"/>
        <v>14972744.770000001</v>
      </c>
    </row>
    <row r="358" spans="1:30" x14ac:dyDescent="0.2">
      <c r="A358" s="390">
        <v>1025</v>
      </c>
      <c r="B358" s="390" t="s">
        <v>34</v>
      </c>
      <c r="C358" s="11">
        <f>+'[20]33'!$E$154</f>
        <v>228161.41999999998</v>
      </c>
      <c r="D358" s="11">
        <f>+'[20]33'!$F$154</f>
        <v>220516.55</v>
      </c>
      <c r="E358" s="11">
        <f>+'[20]33'!$G$154</f>
        <v>245368.31000000003</v>
      </c>
      <c r="F358" s="11">
        <f>+'[20]33'!$I$154</f>
        <v>264202.40999999997</v>
      </c>
      <c r="G358" s="11">
        <f>+'[20]33'!$J$154</f>
        <v>231623.28999999998</v>
      </c>
      <c r="H358" s="11">
        <f>+'[20]33'!$K$154</f>
        <v>272281.26</v>
      </c>
      <c r="I358" s="11">
        <f>+'[20]33'!$M$154</f>
        <v>257061.37</v>
      </c>
      <c r="J358" s="11">
        <f>+'[20]33'!$N$154</f>
        <v>286500.3</v>
      </c>
      <c r="K358" s="11">
        <f>+'[20]33'!$O$154</f>
        <v>282511.58</v>
      </c>
      <c r="L358" s="11">
        <f>+'[20]33'!$Q$154</f>
        <v>277602.92000000004</v>
      </c>
      <c r="M358" s="11">
        <f>+'[20]33'!$R$154</f>
        <v>302113.90000000002</v>
      </c>
      <c r="N358" s="11">
        <f>+'[20]33'!$S$154</f>
        <v>339199.94</v>
      </c>
      <c r="O358" s="394">
        <f t="shared" si="62"/>
        <v>3207143.2499999995</v>
      </c>
      <c r="Q358" s="390">
        <v>1025</v>
      </c>
      <c r="R358" s="390" t="s">
        <v>34</v>
      </c>
      <c r="S358" s="11">
        <f t="shared" si="63"/>
        <v>228161.41999999998</v>
      </c>
      <c r="T358" s="11">
        <f t="shared" si="64"/>
        <v>448677.97</v>
      </c>
      <c r="U358" s="11">
        <f t="shared" si="61"/>
        <v>694046.28</v>
      </c>
      <c r="V358" s="11">
        <f t="shared" si="61"/>
        <v>958248.69</v>
      </c>
      <c r="W358" s="11">
        <f t="shared" si="61"/>
        <v>1189871.98</v>
      </c>
      <c r="X358" s="11">
        <f t="shared" si="61"/>
        <v>1462153.24</v>
      </c>
      <c r="Y358" s="11">
        <f t="shared" si="61"/>
        <v>1719214.6099999999</v>
      </c>
      <c r="Z358" s="11">
        <f t="shared" si="61"/>
        <v>2005714.91</v>
      </c>
      <c r="AA358" s="11">
        <f t="shared" si="61"/>
        <v>2288226.4899999998</v>
      </c>
      <c r="AB358" s="11">
        <f t="shared" si="61"/>
        <v>2565829.4099999997</v>
      </c>
      <c r="AC358" s="11">
        <f t="shared" si="61"/>
        <v>2867943.3099999996</v>
      </c>
      <c r="AD358" s="11">
        <f t="shared" si="61"/>
        <v>3207143.2499999995</v>
      </c>
    </row>
    <row r="359" spans="1:30" x14ac:dyDescent="0.2">
      <c r="A359" s="390">
        <v>1026</v>
      </c>
      <c r="B359" s="390" t="s">
        <v>35</v>
      </c>
      <c r="C359" s="11">
        <f>+'[20]34'!$E$154</f>
        <v>64662.460000000006</v>
      </c>
      <c r="D359" s="11">
        <f>+'[20]34'!$F$154</f>
        <v>59122.32</v>
      </c>
      <c r="E359" s="11">
        <f>+'[20]34'!$G$154</f>
        <v>61296.42</v>
      </c>
      <c r="F359" s="11">
        <f>+'[20]34'!$I$154</f>
        <v>62075.57</v>
      </c>
      <c r="G359" s="11">
        <f>+'[20]34'!$J$154</f>
        <v>56725.81</v>
      </c>
      <c r="H359" s="11">
        <f>+'[20]34'!$K$154</f>
        <v>68078.849999999991</v>
      </c>
      <c r="I359" s="11">
        <f>+'[20]34'!$M$154</f>
        <v>63092.78</v>
      </c>
      <c r="J359" s="11">
        <f>+'[20]34'!$N$154</f>
        <v>72058.819999999992</v>
      </c>
      <c r="K359" s="11">
        <f>+'[20]34'!$O$154</f>
        <v>74670.710000000006</v>
      </c>
      <c r="L359" s="11">
        <f>+'[20]34'!$Q$154</f>
        <v>76900.25</v>
      </c>
      <c r="M359" s="11">
        <f>+'[20]34'!$R$154</f>
        <v>82787.009999999995</v>
      </c>
      <c r="N359" s="11">
        <f>+'[20]34'!$S$154</f>
        <v>92779.31</v>
      </c>
      <c r="O359" s="394">
        <f t="shared" si="62"/>
        <v>834250.31</v>
      </c>
      <c r="Q359" s="390">
        <v>1026</v>
      </c>
      <c r="R359" s="390" t="s">
        <v>35</v>
      </c>
      <c r="S359" s="11">
        <f t="shared" si="63"/>
        <v>64662.460000000006</v>
      </c>
      <c r="T359" s="11">
        <f t="shared" si="64"/>
        <v>123784.78</v>
      </c>
      <c r="U359" s="11">
        <f t="shared" si="61"/>
        <v>185081.2</v>
      </c>
      <c r="V359" s="11">
        <f t="shared" si="61"/>
        <v>247156.77000000002</v>
      </c>
      <c r="W359" s="11">
        <f t="shared" si="61"/>
        <v>303882.58</v>
      </c>
      <c r="X359" s="11">
        <f t="shared" si="61"/>
        <v>371961.43</v>
      </c>
      <c r="Y359" s="11">
        <f t="shared" si="61"/>
        <v>435054.20999999996</v>
      </c>
      <c r="Z359" s="11">
        <f t="shared" si="61"/>
        <v>507113.02999999997</v>
      </c>
      <c r="AA359" s="11">
        <f t="shared" si="61"/>
        <v>581783.74</v>
      </c>
      <c r="AB359" s="11">
        <f t="shared" si="61"/>
        <v>658683.99</v>
      </c>
      <c r="AC359" s="11">
        <f t="shared" si="61"/>
        <v>741471</v>
      </c>
      <c r="AD359" s="11">
        <f t="shared" si="61"/>
        <v>834250.31</v>
      </c>
    </row>
    <row r="360" spans="1:30" x14ac:dyDescent="0.2">
      <c r="A360" s="390">
        <v>1027</v>
      </c>
      <c r="B360" s="390" t="s">
        <v>36</v>
      </c>
      <c r="C360" s="11">
        <f>+'[20]35'!$E$154</f>
        <v>140303.48000000001</v>
      </c>
      <c r="D360" s="11">
        <f>+'[20]35'!$F$154</f>
        <v>136224.63999999998</v>
      </c>
      <c r="E360" s="11">
        <f>+'[20]35'!$G$154</f>
        <v>154497.12999999998</v>
      </c>
      <c r="F360" s="11">
        <f>+'[20]35'!$I$154</f>
        <v>172305.56</v>
      </c>
      <c r="G360" s="11">
        <f>+'[20]35'!$J$154</f>
        <v>141915.15</v>
      </c>
      <c r="H360" s="11">
        <f>+'[20]35'!$K$154</f>
        <v>163570.32</v>
      </c>
      <c r="I360" s="11">
        <f>+'[20]35'!$M$154</f>
        <v>161982.47000000003</v>
      </c>
      <c r="J360" s="11">
        <f>+'[20]35'!$N$154</f>
        <v>183825.38999999998</v>
      </c>
      <c r="K360" s="11">
        <f>+'[20]35'!$O$154</f>
        <v>186382.18</v>
      </c>
      <c r="L360" s="11">
        <f>+'[20]35'!$Q$154</f>
        <v>170514.58</v>
      </c>
      <c r="M360" s="11">
        <f>+'[20]35'!$R$154</f>
        <v>173272.59</v>
      </c>
      <c r="N360" s="11">
        <f>+'[20]35'!$S$154</f>
        <v>201054.63</v>
      </c>
      <c r="O360" s="394">
        <f t="shared" si="62"/>
        <v>1985848.12</v>
      </c>
      <c r="Q360" s="390">
        <v>1027</v>
      </c>
      <c r="R360" s="390" t="s">
        <v>36</v>
      </c>
      <c r="S360" s="11">
        <f t="shared" si="63"/>
        <v>140303.48000000001</v>
      </c>
      <c r="T360" s="11">
        <f t="shared" si="64"/>
        <v>276528.12</v>
      </c>
      <c r="U360" s="11">
        <f t="shared" si="61"/>
        <v>431025.25</v>
      </c>
      <c r="V360" s="11">
        <f t="shared" si="61"/>
        <v>603330.81000000006</v>
      </c>
      <c r="W360" s="11">
        <f t="shared" si="61"/>
        <v>745245.96000000008</v>
      </c>
      <c r="X360" s="11">
        <f t="shared" si="61"/>
        <v>908816.28</v>
      </c>
      <c r="Y360" s="11">
        <f t="shared" si="61"/>
        <v>1070798.75</v>
      </c>
      <c r="Z360" s="11">
        <f t="shared" si="61"/>
        <v>1254624.1399999999</v>
      </c>
      <c r="AA360" s="11">
        <f t="shared" si="61"/>
        <v>1441006.3199999998</v>
      </c>
      <c r="AB360" s="11">
        <f t="shared" si="61"/>
        <v>1611520.9</v>
      </c>
      <c r="AC360" s="11">
        <f t="shared" si="61"/>
        <v>1784793.49</v>
      </c>
      <c r="AD360" s="11">
        <f t="shared" si="61"/>
        <v>1985848.12</v>
      </c>
    </row>
    <row r="361" spans="1:30" x14ac:dyDescent="0.2">
      <c r="A361" s="390">
        <v>1028</v>
      </c>
      <c r="B361" s="390" t="s">
        <v>37</v>
      </c>
      <c r="C361" s="11">
        <f>+'[20]36'!$E$154</f>
        <v>668965.31999999995</v>
      </c>
      <c r="D361" s="11">
        <f>+'[20]36'!$F$154</f>
        <v>671913.22</v>
      </c>
      <c r="E361" s="11">
        <f>+'[20]36'!$G$154</f>
        <v>673077.36</v>
      </c>
      <c r="F361" s="11">
        <f>+'[20]36'!$I$154</f>
        <v>722981.54</v>
      </c>
      <c r="G361" s="11">
        <f>+'[20]36'!$J$154</f>
        <v>644033.44000000006</v>
      </c>
      <c r="H361" s="11">
        <f>+'[20]36'!$K$154</f>
        <v>737190.39</v>
      </c>
      <c r="I361" s="11">
        <f>+'[20]36'!$M$154</f>
        <v>733313.29</v>
      </c>
      <c r="J361" s="11">
        <f>+'[20]36'!$N$154</f>
        <v>849672.19000000006</v>
      </c>
      <c r="K361" s="11">
        <f>+'[20]36'!$O$154</f>
        <v>790008.89</v>
      </c>
      <c r="L361" s="11">
        <f>+'[20]36'!$Q$154</f>
        <v>783912.57</v>
      </c>
      <c r="M361" s="11">
        <f>+'[20]36'!$R$154</f>
        <v>767254.73</v>
      </c>
      <c r="N361" s="11">
        <f>+'[20]36'!$S$154</f>
        <v>840739.11999999988</v>
      </c>
      <c r="O361" s="394">
        <f t="shared" si="62"/>
        <v>8883062.0600000005</v>
      </c>
      <c r="Q361" s="390">
        <v>1028</v>
      </c>
      <c r="R361" s="390" t="s">
        <v>37</v>
      </c>
      <c r="S361" s="11">
        <f t="shared" si="63"/>
        <v>668965.31999999995</v>
      </c>
      <c r="T361" s="11">
        <f t="shared" si="64"/>
        <v>1340878.54</v>
      </c>
      <c r="U361" s="11">
        <f t="shared" si="61"/>
        <v>2013955.9</v>
      </c>
      <c r="V361" s="11">
        <f t="shared" si="61"/>
        <v>2736937.44</v>
      </c>
      <c r="W361" s="11">
        <f t="shared" si="61"/>
        <v>3380970.88</v>
      </c>
      <c r="X361" s="11">
        <f t="shared" si="61"/>
        <v>4118161.27</v>
      </c>
      <c r="Y361" s="11">
        <f t="shared" si="61"/>
        <v>4851474.5600000005</v>
      </c>
      <c r="Z361" s="11">
        <f t="shared" ref="Z361:AD363" si="65">+Y361+J361</f>
        <v>5701146.7500000009</v>
      </c>
      <c r="AA361" s="11">
        <f t="shared" si="65"/>
        <v>6491155.6400000006</v>
      </c>
      <c r="AB361" s="11">
        <f t="shared" si="65"/>
        <v>7275068.2100000009</v>
      </c>
      <c r="AC361" s="11">
        <f t="shared" si="65"/>
        <v>8042322.9400000013</v>
      </c>
      <c r="AD361" s="11">
        <f t="shared" si="65"/>
        <v>8883062.0600000005</v>
      </c>
    </row>
    <row r="362" spans="1:30" x14ac:dyDescent="0.2">
      <c r="A362" s="390">
        <v>1029</v>
      </c>
      <c r="B362" s="390" t="s">
        <v>38</v>
      </c>
      <c r="C362" s="11">
        <f>+'[20]37'!$E$154</f>
        <v>68296.37</v>
      </c>
      <c r="D362" s="11">
        <f>+'[20]37'!$F$154</f>
        <v>68226.960000000006</v>
      </c>
      <c r="E362" s="11">
        <f>+'[20]37'!$G$154</f>
        <v>68984.509999999995</v>
      </c>
      <c r="F362" s="11">
        <f>+'[20]37'!$I$154</f>
        <v>76730.090000000011</v>
      </c>
      <c r="G362" s="11">
        <f>+'[20]37'!$J$154</f>
        <v>69156.12000000001</v>
      </c>
      <c r="H362" s="11">
        <f>+'[20]37'!$K$154</f>
        <v>78330.149999999994</v>
      </c>
      <c r="I362" s="11">
        <f>+'[20]37'!$M$154</f>
        <v>76254.790000000008</v>
      </c>
      <c r="J362" s="11">
        <f>+'[20]37'!$N$154</f>
        <v>89107.800000000017</v>
      </c>
      <c r="K362" s="11">
        <f>+'[20]37'!$O$154</f>
        <v>93796.479999999996</v>
      </c>
      <c r="L362" s="11">
        <f>+'[20]37'!$Q$154</f>
        <v>97702.91</v>
      </c>
      <c r="M362" s="11">
        <f>+'[20]37'!$R$154</f>
        <v>92860.51999999999</v>
      </c>
      <c r="N362" s="11">
        <f>+'[20]37'!$S$154</f>
        <v>105829.07</v>
      </c>
      <c r="O362" s="394">
        <f t="shared" si="62"/>
        <v>985275.77000000025</v>
      </c>
      <c r="Q362" s="390">
        <v>1029</v>
      </c>
      <c r="R362" s="390" t="s">
        <v>38</v>
      </c>
      <c r="S362" s="11">
        <f t="shared" si="63"/>
        <v>68296.37</v>
      </c>
      <c r="T362" s="11">
        <f t="shared" si="64"/>
        <v>136523.33000000002</v>
      </c>
      <c r="U362" s="11">
        <f t="shared" si="64"/>
        <v>205507.84000000003</v>
      </c>
      <c r="V362" s="11">
        <f t="shared" si="64"/>
        <v>282237.93000000005</v>
      </c>
      <c r="W362" s="11">
        <f t="shared" si="64"/>
        <v>351394.05000000005</v>
      </c>
      <c r="X362" s="11">
        <f t="shared" si="64"/>
        <v>429724.20000000007</v>
      </c>
      <c r="Y362" s="11">
        <f t="shared" si="64"/>
        <v>505978.99000000011</v>
      </c>
      <c r="Z362" s="11">
        <f t="shared" si="65"/>
        <v>595086.79000000015</v>
      </c>
      <c r="AA362" s="11">
        <f t="shared" si="65"/>
        <v>688883.27000000014</v>
      </c>
      <c r="AB362" s="11">
        <f t="shared" si="65"/>
        <v>786586.18000000017</v>
      </c>
      <c r="AC362" s="11">
        <f t="shared" si="65"/>
        <v>879446.70000000019</v>
      </c>
      <c r="AD362" s="11">
        <f t="shared" si="65"/>
        <v>985275.77000000025</v>
      </c>
    </row>
    <row r="363" spans="1:30" x14ac:dyDescent="0.2">
      <c r="A363" s="391">
        <v>1030</v>
      </c>
      <c r="B363" s="391" t="s">
        <v>18</v>
      </c>
      <c r="C363" s="16">
        <f>+'[20]17'!$E$154</f>
        <v>184438.15999999997</v>
      </c>
      <c r="D363" s="16">
        <f>+'[20]17'!$F$154</f>
        <v>169053.13</v>
      </c>
      <c r="E363" s="16">
        <f>+'[20]17'!$G$154</f>
        <v>172667.27</v>
      </c>
      <c r="F363" s="16">
        <f>+'[20]17'!$I$154</f>
        <v>187891.41999999998</v>
      </c>
      <c r="G363" s="16">
        <f>+'[20]17'!$J$154</f>
        <v>165985.63999999998</v>
      </c>
      <c r="H363" s="16">
        <f>+'[20]17'!$K$154</f>
        <v>191252.77</v>
      </c>
      <c r="I363" s="16">
        <f>+'[20]17'!$M$154</f>
        <v>177661.40000000002</v>
      </c>
      <c r="J363" s="16">
        <f>+'[20]17'!$N$154</f>
        <v>206980.45</v>
      </c>
      <c r="K363" s="16">
        <f>+'[20]17'!$O$154</f>
        <v>205316.66</v>
      </c>
      <c r="L363" s="16">
        <f>+'[20]17'!$Q$154</f>
        <v>210804.49000000002</v>
      </c>
      <c r="M363" s="16">
        <f>+'[20]17'!$R$154</f>
        <v>199230.66</v>
      </c>
      <c r="N363" s="16">
        <f>+'[20]17'!$S$154</f>
        <v>222685.65000000002</v>
      </c>
      <c r="O363" s="395">
        <f t="shared" si="62"/>
        <v>2293967.6999999997</v>
      </c>
      <c r="Q363" s="391">
        <v>1030</v>
      </c>
      <c r="R363" s="391" t="s">
        <v>18</v>
      </c>
      <c r="S363" s="16">
        <f t="shared" si="63"/>
        <v>184438.15999999997</v>
      </c>
      <c r="T363" s="16">
        <f t="shared" si="64"/>
        <v>353491.29</v>
      </c>
      <c r="U363" s="16">
        <f t="shared" si="64"/>
        <v>526158.55999999994</v>
      </c>
      <c r="V363" s="16">
        <f t="shared" si="64"/>
        <v>714049.98</v>
      </c>
      <c r="W363" s="16">
        <f t="shared" si="64"/>
        <v>880035.62</v>
      </c>
      <c r="X363" s="16">
        <f t="shared" si="64"/>
        <v>1071288.3899999999</v>
      </c>
      <c r="Y363" s="16">
        <f t="shared" si="64"/>
        <v>1248949.79</v>
      </c>
      <c r="Z363" s="16">
        <f t="shared" si="65"/>
        <v>1455930.24</v>
      </c>
      <c r="AA363" s="16">
        <f t="shared" si="65"/>
        <v>1661246.9</v>
      </c>
      <c r="AB363" s="16">
        <f t="shared" si="65"/>
        <v>1872051.39</v>
      </c>
      <c r="AC363" s="16">
        <f t="shared" si="65"/>
        <v>2071282.0499999998</v>
      </c>
      <c r="AD363" s="16">
        <f t="shared" si="65"/>
        <v>2293967.6999999997</v>
      </c>
    </row>
    <row r="364" spans="1:30" x14ac:dyDescent="0.2">
      <c r="A364" s="392">
        <v>10300</v>
      </c>
      <c r="B364" s="392" t="s">
        <v>176</v>
      </c>
      <c r="C364" s="396">
        <f>SUM(C336:C363)</f>
        <v>14924826.220000004</v>
      </c>
      <c r="D364" s="396">
        <f t="shared" ref="D364:N364" si="66">SUM(D336:D363)</f>
        <v>14884486.550000003</v>
      </c>
      <c r="E364" s="396">
        <f t="shared" si="66"/>
        <v>15689916.32</v>
      </c>
      <c r="F364" s="396">
        <f t="shared" si="66"/>
        <v>16315917.250000002</v>
      </c>
      <c r="G364" s="396">
        <f t="shared" si="66"/>
        <v>14973405.76</v>
      </c>
      <c r="H364" s="396">
        <f t="shared" si="66"/>
        <v>17063432.539999995</v>
      </c>
      <c r="I364" s="396">
        <f t="shared" si="66"/>
        <v>15648114.369999995</v>
      </c>
      <c r="J364" s="396">
        <f t="shared" si="66"/>
        <v>17738750.91</v>
      </c>
      <c r="K364" s="396">
        <f t="shared" si="66"/>
        <v>17327475.050000001</v>
      </c>
      <c r="L364" s="396">
        <f t="shared" si="66"/>
        <v>16881098.160000004</v>
      </c>
      <c r="M364" s="396">
        <f t="shared" si="66"/>
        <v>17375267.989999995</v>
      </c>
      <c r="N364" s="396">
        <f t="shared" si="66"/>
        <v>19424139.030000001</v>
      </c>
      <c r="O364" s="396">
        <f>SUM(O336:O363)</f>
        <v>198246830.15000001</v>
      </c>
      <c r="Q364" s="392">
        <v>10300</v>
      </c>
      <c r="R364" s="392" t="s">
        <v>176</v>
      </c>
      <c r="S364" s="396">
        <f t="shared" ref="S364:AC364" si="67">SUM(S336:S363)</f>
        <v>14924826.220000004</v>
      </c>
      <c r="T364" s="396">
        <f t="shared" si="67"/>
        <v>29809312.77</v>
      </c>
      <c r="U364" s="396">
        <f t="shared" si="67"/>
        <v>45499229.090000018</v>
      </c>
      <c r="V364" s="396">
        <f t="shared" si="67"/>
        <v>61815146.340000004</v>
      </c>
      <c r="W364" s="396">
        <f t="shared" si="67"/>
        <v>76788552.100000009</v>
      </c>
      <c r="X364" s="396">
        <f t="shared" si="67"/>
        <v>93851984.640000001</v>
      </c>
      <c r="Y364" s="396">
        <f t="shared" si="67"/>
        <v>109500099.01000001</v>
      </c>
      <c r="Z364" s="396">
        <f t="shared" si="67"/>
        <v>127238849.92000002</v>
      </c>
      <c r="AA364" s="396">
        <f t="shared" si="67"/>
        <v>144566324.97000003</v>
      </c>
      <c r="AB364" s="396">
        <f t="shared" si="67"/>
        <v>161447423.13</v>
      </c>
      <c r="AC364" s="396">
        <f t="shared" si="67"/>
        <v>178822691.12000003</v>
      </c>
      <c r="AD364" s="396">
        <f>SUM(AD336:AD363)</f>
        <v>198246830.15000001</v>
      </c>
    </row>
    <row r="366" spans="1:30" x14ac:dyDescent="0.2">
      <c r="A366" s="388" t="s">
        <v>144</v>
      </c>
      <c r="B366" s="388" t="s">
        <v>159</v>
      </c>
      <c r="C366" s="388" t="s">
        <v>0</v>
      </c>
      <c r="D366" s="388" t="s">
        <v>1</v>
      </c>
      <c r="E366" s="388" t="s">
        <v>2</v>
      </c>
      <c r="F366" s="388" t="s">
        <v>3</v>
      </c>
      <c r="G366" s="388" t="s">
        <v>4</v>
      </c>
      <c r="H366" s="388" t="s">
        <v>5</v>
      </c>
      <c r="I366" s="388" t="s">
        <v>6</v>
      </c>
      <c r="J366" s="388" t="s">
        <v>7</v>
      </c>
      <c r="K366" s="388" t="s">
        <v>8</v>
      </c>
      <c r="L366" s="388" t="s">
        <v>9</v>
      </c>
      <c r="M366" s="388" t="s">
        <v>10</v>
      </c>
      <c r="N366" s="388" t="s">
        <v>11</v>
      </c>
      <c r="O366" s="388" t="s">
        <v>176</v>
      </c>
      <c r="Q366" s="388" t="s">
        <v>73</v>
      </c>
      <c r="R366" s="388" t="s">
        <v>159</v>
      </c>
      <c r="S366" s="388" t="s">
        <v>74</v>
      </c>
      <c r="T366" s="388" t="s">
        <v>75</v>
      </c>
      <c r="U366" s="388" t="s">
        <v>76</v>
      </c>
      <c r="V366" s="388" t="s">
        <v>77</v>
      </c>
      <c r="W366" s="388" t="s">
        <v>78</v>
      </c>
      <c r="X366" s="388" t="s">
        <v>79</v>
      </c>
      <c r="Y366" s="388" t="s">
        <v>80</v>
      </c>
      <c r="Z366" s="388" t="s">
        <v>81</v>
      </c>
      <c r="AA366" s="388" t="s">
        <v>82</v>
      </c>
      <c r="AB366" s="388" t="s">
        <v>83</v>
      </c>
      <c r="AC366" s="388" t="s">
        <v>84</v>
      </c>
      <c r="AD366" s="388" t="s">
        <v>85</v>
      </c>
    </row>
    <row r="367" spans="1:30" x14ac:dyDescent="0.2">
      <c r="A367" s="389"/>
      <c r="B367" s="389" t="s">
        <v>46</v>
      </c>
      <c r="C367" s="11">
        <f>+[20]เขต!$E$155</f>
        <v>0</v>
      </c>
      <c r="D367" s="11">
        <f>+[20]เขต!$F$155</f>
        <v>0</v>
      </c>
      <c r="E367" s="11">
        <f>+[20]เขต!$G$155</f>
        <v>0</v>
      </c>
      <c r="F367" s="11">
        <f>+[20]เขต!$I$155</f>
        <v>0</v>
      </c>
      <c r="G367" s="11">
        <f>+[20]เขต!$J$155</f>
        <v>0</v>
      </c>
      <c r="H367" s="11">
        <f>+[20]เขต!$K$155</f>
        <v>0</v>
      </c>
      <c r="I367" s="11">
        <f>+[20]เขต!$M$155</f>
        <v>0</v>
      </c>
      <c r="J367" s="11">
        <f>+[20]เขต!$N$155</f>
        <v>0</v>
      </c>
      <c r="K367" s="11">
        <f>+[20]เขต!$O$155</f>
        <v>0</v>
      </c>
      <c r="L367" s="11">
        <f>+[20]เขต!$Q$155</f>
        <v>0</v>
      </c>
      <c r="M367" s="11">
        <f>+[20]เขต!$R$155</f>
        <v>0</v>
      </c>
      <c r="N367" s="11">
        <f>+[20]เขต!$S$155</f>
        <v>0</v>
      </c>
      <c r="O367" s="393">
        <f>SUM(C367:N367)</f>
        <v>0</v>
      </c>
      <c r="Q367" s="389"/>
      <c r="R367" s="389" t="s">
        <v>46</v>
      </c>
      <c r="S367" s="387">
        <f>+C367</f>
        <v>0</v>
      </c>
      <c r="T367" s="387">
        <f>+S367+D367</f>
        <v>0</v>
      </c>
      <c r="U367" s="387">
        <f t="shared" ref="U367:AD392" si="68">+T367+E367</f>
        <v>0</v>
      </c>
      <c r="V367" s="387">
        <f t="shared" si="68"/>
        <v>0</v>
      </c>
      <c r="W367" s="387">
        <f t="shared" si="68"/>
        <v>0</v>
      </c>
      <c r="X367" s="387">
        <f t="shared" si="68"/>
        <v>0</v>
      </c>
      <c r="Y367" s="387">
        <f t="shared" si="68"/>
        <v>0</v>
      </c>
      <c r="Z367" s="387">
        <f t="shared" si="68"/>
        <v>0</v>
      </c>
      <c r="AA367" s="387">
        <f t="shared" si="68"/>
        <v>0</v>
      </c>
      <c r="AB367" s="387">
        <f t="shared" si="68"/>
        <v>0</v>
      </c>
      <c r="AC367" s="387">
        <f t="shared" si="68"/>
        <v>0</v>
      </c>
      <c r="AD367" s="387">
        <f t="shared" si="68"/>
        <v>0</v>
      </c>
    </row>
    <row r="368" spans="1:30" x14ac:dyDescent="0.2">
      <c r="A368" s="390">
        <v>1004</v>
      </c>
      <c r="B368" s="390" t="s">
        <v>94</v>
      </c>
      <c r="C368" s="11">
        <f>+'[20]11'!$E$155</f>
        <v>2343273.77</v>
      </c>
      <c r="D368" s="11">
        <f>+'[20]11'!$F$155</f>
        <v>2254664.27</v>
      </c>
      <c r="E368" s="11">
        <f>+'[20]11'!$G$155</f>
        <v>2783662.26</v>
      </c>
      <c r="F368" s="11">
        <f>+'[20]11'!$I$155</f>
        <v>2938718.85</v>
      </c>
      <c r="G368" s="11">
        <f>+'[20]11'!$J$155</f>
        <v>2782990.5</v>
      </c>
      <c r="H368" s="11">
        <f>+'[20]11'!$K$155</f>
        <v>3300864.5</v>
      </c>
      <c r="I368" s="11">
        <f>+'[20]11'!$M$155</f>
        <v>2457324.0499999998</v>
      </c>
      <c r="J368" s="11">
        <f>+'[20]11'!$N$155</f>
        <v>3082259.66</v>
      </c>
      <c r="K368" s="11">
        <f>+'[20]11'!$O$155</f>
        <v>3178509.74</v>
      </c>
      <c r="L368" s="11">
        <f>+'[20]11'!$Q$155</f>
        <v>2562975.98</v>
      </c>
      <c r="M368" s="11">
        <f>+'[20]11'!$R$155</f>
        <v>3004764.77</v>
      </c>
      <c r="N368" s="11">
        <f>+'[20]11'!$S$155</f>
        <v>3116280.82</v>
      </c>
      <c r="O368" s="394">
        <f t="shared" ref="O368:O394" si="69">SUM(C368:N368)</f>
        <v>33806289.170000002</v>
      </c>
      <c r="Q368" s="390">
        <v>1004</v>
      </c>
      <c r="R368" s="390" t="s">
        <v>94</v>
      </c>
      <c r="S368" s="11">
        <f t="shared" ref="S368:S394" si="70">+C368</f>
        <v>2343273.77</v>
      </c>
      <c r="T368" s="11">
        <f t="shared" ref="T368:Y394" si="71">+S368+D368</f>
        <v>4597938.04</v>
      </c>
      <c r="U368" s="11">
        <f t="shared" si="68"/>
        <v>7381600.2999999998</v>
      </c>
      <c r="V368" s="11">
        <f t="shared" si="68"/>
        <v>10320319.15</v>
      </c>
      <c r="W368" s="11">
        <f t="shared" si="68"/>
        <v>13103309.65</v>
      </c>
      <c r="X368" s="11">
        <f t="shared" si="68"/>
        <v>16404174.15</v>
      </c>
      <c r="Y368" s="11">
        <f t="shared" si="68"/>
        <v>18861498.199999999</v>
      </c>
      <c r="Z368" s="11">
        <f t="shared" si="68"/>
        <v>21943757.859999999</v>
      </c>
      <c r="AA368" s="11">
        <f t="shared" si="68"/>
        <v>25122267.600000001</v>
      </c>
      <c r="AB368" s="11">
        <f t="shared" si="68"/>
        <v>27685243.580000002</v>
      </c>
      <c r="AC368" s="11">
        <f t="shared" si="68"/>
        <v>30690008.350000001</v>
      </c>
      <c r="AD368" s="11">
        <f t="shared" si="68"/>
        <v>33806289.170000002</v>
      </c>
    </row>
    <row r="369" spans="1:30" x14ac:dyDescent="0.2">
      <c r="A369" s="390">
        <v>1005</v>
      </c>
      <c r="B369" s="390" t="s">
        <v>13</v>
      </c>
      <c r="C369" s="11">
        <f>+'[20]12'!$E$155</f>
        <v>49333.97</v>
      </c>
      <c r="D369" s="11">
        <f>+'[20]12'!$F$155</f>
        <v>48893.69</v>
      </c>
      <c r="E369" s="11">
        <f>+'[20]12'!$G$155</f>
        <v>51569.89</v>
      </c>
      <c r="F369" s="11">
        <f>+'[20]12'!$I$155</f>
        <v>54389.17</v>
      </c>
      <c r="G369" s="11">
        <f>+'[20]12'!$J$155</f>
        <v>50423.41</v>
      </c>
      <c r="H369" s="11">
        <f>+'[20]12'!$K$155</f>
        <v>59205.85</v>
      </c>
      <c r="I369" s="11">
        <f>+'[20]12'!$M$155</f>
        <v>60471.6</v>
      </c>
      <c r="J369" s="11">
        <f>+'[20]12'!$N$155</f>
        <v>69720.17</v>
      </c>
      <c r="K369" s="11">
        <f>+'[20]12'!$O$155</f>
        <v>66832.11</v>
      </c>
      <c r="L369" s="11">
        <f>+'[20]12'!$Q$155</f>
        <v>66380.11</v>
      </c>
      <c r="M369" s="11">
        <f>+'[20]12'!$R$155</f>
        <v>66104.72</v>
      </c>
      <c r="N369" s="11">
        <f>+'[20]12'!$S$155</f>
        <v>76326.09</v>
      </c>
      <c r="O369" s="394">
        <f t="shared" si="69"/>
        <v>719650.77999999991</v>
      </c>
      <c r="Q369" s="390">
        <v>1005</v>
      </c>
      <c r="R369" s="390" t="s">
        <v>13</v>
      </c>
      <c r="S369" s="11">
        <f t="shared" si="70"/>
        <v>49333.97</v>
      </c>
      <c r="T369" s="11">
        <f t="shared" si="71"/>
        <v>98227.66</v>
      </c>
      <c r="U369" s="11">
        <f t="shared" si="68"/>
        <v>149797.54999999999</v>
      </c>
      <c r="V369" s="11">
        <f t="shared" si="68"/>
        <v>204186.71999999997</v>
      </c>
      <c r="W369" s="11">
        <f t="shared" si="68"/>
        <v>254610.12999999998</v>
      </c>
      <c r="X369" s="11">
        <f t="shared" si="68"/>
        <v>313815.98</v>
      </c>
      <c r="Y369" s="11">
        <f t="shared" si="68"/>
        <v>374287.57999999996</v>
      </c>
      <c r="Z369" s="11">
        <f t="shared" si="68"/>
        <v>444007.74999999994</v>
      </c>
      <c r="AA369" s="11">
        <f t="shared" si="68"/>
        <v>510839.85999999993</v>
      </c>
      <c r="AB369" s="11">
        <f t="shared" si="68"/>
        <v>577219.97</v>
      </c>
      <c r="AC369" s="11">
        <f t="shared" si="68"/>
        <v>643324.68999999994</v>
      </c>
      <c r="AD369" s="11">
        <f t="shared" si="68"/>
        <v>719650.77999999991</v>
      </c>
    </row>
    <row r="370" spans="1:30" x14ac:dyDescent="0.2">
      <c r="A370" s="390">
        <v>1006</v>
      </c>
      <c r="B370" s="390" t="s">
        <v>14</v>
      </c>
      <c r="C370" s="11">
        <f>+'[20]13'!$E$155</f>
        <v>408.38</v>
      </c>
      <c r="D370" s="11">
        <f>+'[20]13'!$F$155</f>
        <v>408.38</v>
      </c>
      <c r="E370" s="11">
        <f>+'[20]13'!$G$155</f>
        <v>348.29</v>
      </c>
      <c r="F370" s="11">
        <f>+'[20]13'!$I$155</f>
        <v>312.24</v>
      </c>
      <c r="G370" s="11">
        <f>+'[20]13'!$J$155</f>
        <v>312.24</v>
      </c>
      <c r="H370" s="11">
        <f>+'[20]13'!$K$155</f>
        <v>312.24</v>
      </c>
      <c r="I370" s="11">
        <f>+'[20]13'!$M$155</f>
        <v>312.24</v>
      </c>
      <c r="J370" s="11">
        <f>+'[20]13'!$N$155</f>
        <v>312.24</v>
      </c>
      <c r="K370" s="11">
        <f>+'[20]13'!$O$155</f>
        <v>322.20999999999998</v>
      </c>
      <c r="L370" s="11">
        <f>+'[20]13'!$Q$155</f>
        <v>312.24</v>
      </c>
      <c r="M370" s="11">
        <f>+'[20]13'!$R$155</f>
        <v>312.24</v>
      </c>
      <c r="N370" s="11">
        <f>+'[20]13'!$S$155</f>
        <v>312.24</v>
      </c>
      <c r="O370" s="394">
        <f t="shared" si="69"/>
        <v>3985.1799999999994</v>
      </c>
      <c r="Q370" s="390">
        <v>1006</v>
      </c>
      <c r="R370" s="390" t="s">
        <v>14</v>
      </c>
      <c r="S370" s="11">
        <f t="shared" si="70"/>
        <v>408.38</v>
      </c>
      <c r="T370" s="11">
        <f t="shared" si="71"/>
        <v>816.76</v>
      </c>
      <c r="U370" s="11">
        <f t="shared" si="68"/>
        <v>1165.05</v>
      </c>
      <c r="V370" s="11">
        <f t="shared" si="68"/>
        <v>1477.29</v>
      </c>
      <c r="W370" s="11">
        <f t="shared" si="68"/>
        <v>1789.53</v>
      </c>
      <c r="X370" s="11">
        <f t="shared" si="68"/>
        <v>2101.77</v>
      </c>
      <c r="Y370" s="11">
        <f t="shared" si="68"/>
        <v>2414.0100000000002</v>
      </c>
      <c r="Z370" s="11">
        <f t="shared" si="68"/>
        <v>2726.25</v>
      </c>
      <c r="AA370" s="11">
        <f t="shared" si="68"/>
        <v>3048.46</v>
      </c>
      <c r="AB370" s="11">
        <f t="shared" si="68"/>
        <v>3360.7</v>
      </c>
      <c r="AC370" s="11">
        <f t="shared" si="68"/>
        <v>3672.9399999999996</v>
      </c>
      <c r="AD370" s="11">
        <f t="shared" si="68"/>
        <v>3985.1799999999994</v>
      </c>
    </row>
    <row r="371" spans="1:30" x14ac:dyDescent="0.2">
      <c r="A371" s="390">
        <v>1007</v>
      </c>
      <c r="B371" s="390" t="s">
        <v>15</v>
      </c>
      <c r="C371" s="11">
        <f>+'[20]14'!$E$155</f>
        <v>258826.69</v>
      </c>
      <c r="D371" s="11">
        <f>+'[20]14'!$F$155</f>
        <v>263239.90999999997</v>
      </c>
      <c r="E371" s="11">
        <f>+'[20]14'!$G$155</f>
        <v>263438.40000000002</v>
      </c>
      <c r="F371" s="11">
        <f>+'[20]14'!$I$155</f>
        <v>293370.59000000003</v>
      </c>
      <c r="G371" s="11">
        <f>+'[20]14'!$J$155</f>
        <v>251567.44</v>
      </c>
      <c r="H371" s="11">
        <f>+'[20]14'!$K$155</f>
        <v>288479.01</v>
      </c>
      <c r="I371" s="11">
        <f>+'[20]14'!$M$155</f>
        <v>278653.21999999997</v>
      </c>
      <c r="J371" s="11">
        <f>+'[20]14'!$N$155</f>
        <v>319100.42</v>
      </c>
      <c r="K371" s="11">
        <f>+'[20]14'!$O$155</f>
        <v>298710.57</v>
      </c>
      <c r="L371" s="11">
        <f>+'[20]14'!$Q$155</f>
        <v>323819.81</v>
      </c>
      <c r="M371" s="11">
        <f>+'[20]14'!$R$155</f>
        <v>277445.98</v>
      </c>
      <c r="N371" s="11">
        <f>+'[20]14'!$S$155</f>
        <v>305807.64</v>
      </c>
      <c r="O371" s="394">
        <f t="shared" si="69"/>
        <v>3422459.68</v>
      </c>
      <c r="Q371" s="390">
        <v>1007</v>
      </c>
      <c r="R371" s="390" t="s">
        <v>15</v>
      </c>
      <c r="S371" s="11">
        <f t="shared" si="70"/>
        <v>258826.69</v>
      </c>
      <c r="T371" s="11">
        <f t="shared" si="71"/>
        <v>522066.6</v>
      </c>
      <c r="U371" s="11">
        <f t="shared" si="68"/>
        <v>785505</v>
      </c>
      <c r="V371" s="11">
        <f t="shared" si="68"/>
        <v>1078875.5900000001</v>
      </c>
      <c r="W371" s="11">
        <f t="shared" si="68"/>
        <v>1330443.03</v>
      </c>
      <c r="X371" s="11">
        <f t="shared" si="68"/>
        <v>1618922.04</v>
      </c>
      <c r="Y371" s="11">
        <f t="shared" si="68"/>
        <v>1897575.26</v>
      </c>
      <c r="Z371" s="11">
        <f t="shared" si="68"/>
        <v>2216675.6800000002</v>
      </c>
      <c r="AA371" s="11">
        <f t="shared" si="68"/>
        <v>2515386.25</v>
      </c>
      <c r="AB371" s="11">
        <f t="shared" si="68"/>
        <v>2839206.06</v>
      </c>
      <c r="AC371" s="11">
        <f t="shared" si="68"/>
        <v>3116652.04</v>
      </c>
      <c r="AD371" s="11">
        <f t="shared" si="68"/>
        <v>3422459.68</v>
      </c>
    </row>
    <row r="372" spans="1:30" x14ac:dyDescent="0.2">
      <c r="A372" s="390">
        <v>1008</v>
      </c>
      <c r="B372" s="390" t="s">
        <v>16</v>
      </c>
      <c r="C372" s="11">
        <f>+'[20]15'!$E$155</f>
        <v>141858.29999999999</v>
      </c>
      <c r="D372" s="11">
        <f>+'[20]15'!$F$155</f>
        <v>138977.16</v>
      </c>
      <c r="E372" s="11">
        <f>+'[20]15'!$G$155</f>
        <v>150574.22</v>
      </c>
      <c r="F372" s="11">
        <f>+'[20]15'!$I$155</f>
        <v>157064.41</v>
      </c>
      <c r="G372" s="11">
        <f>+'[20]15'!$J$155</f>
        <v>139560.4</v>
      </c>
      <c r="H372" s="11">
        <f>+'[20]15'!$K$155</f>
        <v>158057.43</v>
      </c>
      <c r="I372" s="11">
        <f>+'[20]15'!$M$155</f>
        <v>146798.25</v>
      </c>
      <c r="J372" s="11">
        <f>+'[20]15'!$N$155</f>
        <v>161600.79</v>
      </c>
      <c r="K372" s="11">
        <f>+'[20]15'!$O$155</f>
        <v>157931.85</v>
      </c>
      <c r="L372" s="11">
        <f>+'[20]15'!$Q$155</f>
        <v>160519.14000000001</v>
      </c>
      <c r="M372" s="11">
        <f>+'[20]15'!$R$155</f>
        <v>176978.57</v>
      </c>
      <c r="N372" s="11">
        <f>+'[20]15'!$S$155</f>
        <v>205654.72</v>
      </c>
      <c r="O372" s="394">
        <f t="shared" si="69"/>
        <v>1895575.2400000002</v>
      </c>
      <c r="Q372" s="390">
        <v>1008</v>
      </c>
      <c r="R372" s="390" t="s">
        <v>16</v>
      </c>
      <c r="S372" s="11">
        <f t="shared" si="70"/>
        <v>141858.29999999999</v>
      </c>
      <c r="T372" s="11">
        <f t="shared" si="71"/>
        <v>280835.45999999996</v>
      </c>
      <c r="U372" s="11">
        <f t="shared" si="68"/>
        <v>431409.67999999993</v>
      </c>
      <c r="V372" s="11">
        <f t="shared" si="68"/>
        <v>588474.09</v>
      </c>
      <c r="W372" s="11">
        <f t="shared" si="68"/>
        <v>728034.49</v>
      </c>
      <c r="X372" s="11">
        <f t="shared" si="68"/>
        <v>886091.91999999993</v>
      </c>
      <c r="Y372" s="11">
        <f t="shared" si="68"/>
        <v>1032890.1699999999</v>
      </c>
      <c r="Z372" s="11">
        <f t="shared" si="68"/>
        <v>1194490.96</v>
      </c>
      <c r="AA372" s="11">
        <f t="shared" si="68"/>
        <v>1352422.81</v>
      </c>
      <c r="AB372" s="11">
        <f t="shared" si="68"/>
        <v>1512941.9500000002</v>
      </c>
      <c r="AC372" s="11">
        <f t="shared" si="68"/>
        <v>1689920.5200000003</v>
      </c>
      <c r="AD372" s="11">
        <f t="shared" si="68"/>
        <v>1895575.2400000002</v>
      </c>
    </row>
    <row r="373" spans="1:30" x14ac:dyDescent="0.2">
      <c r="A373" s="390">
        <v>1009</v>
      </c>
      <c r="B373" s="390" t="s">
        <v>17</v>
      </c>
      <c r="C373" s="11">
        <f>+'[20]16'!$E$155</f>
        <v>109550.78</v>
      </c>
      <c r="D373" s="11">
        <f>+'[20]16'!$F$155</f>
        <v>123357.77</v>
      </c>
      <c r="E373" s="11">
        <f>+'[20]16'!$G$155</f>
        <v>110438.59</v>
      </c>
      <c r="F373" s="11">
        <f>+'[20]16'!$I$155</f>
        <v>131068.01</v>
      </c>
      <c r="G373" s="11">
        <f>+'[20]16'!$J$155</f>
        <v>107927.03</v>
      </c>
      <c r="H373" s="11">
        <f>+'[20]16'!$K$155</f>
        <v>117181.8</v>
      </c>
      <c r="I373" s="11">
        <f>+'[20]16'!$M$155</f>
        <v>122546.92</v>
      </c>
      <c r="J373" s="11">
        <f>+'[20]16'!$N$155</f>
        <v>150877.20000000001</v>
      </c>
      <c r="K373" s="11">
        <f>+'[20]16'!$O$155</f>
        <v>142547.28</v>
      </c>
      <c r="L373" s="11">
        <f>+'[20]16'!$Q$155</f>
        <v>127820.63</v>
      </c>
      <c r="M373" s="11">
        <f>+'[20]16'!$R$155</f>
        <v>133747.78</v>
      </c>
      <c r="N373" s="11">
        <f>+'[20]16'!$S$155</f>
        <v>170236.96</v>
      </c>
      <c r="O373" s="394">
        <f t="shared" si="69"/>
        <v>1547300.7500000002</v>
      </c>
      <c r="Q373" s="390">
        <v>1009</v>
      </c>
      <c r="R373" s="390" t="s">
        <v>17</v>
      </c>
      <c r="S373" s="11">
        <f t="shared" si="70"/>
        <v>109550.78</v>
      </c>
      <c r="T373" s="11">
        <f t="shared" si="71"/>
        <v>232908.55</v>
      </c>
      <c r="U373" s="11">
        <f t="shared" si="68"/>
        <v>343347.14</v>
      </c>
      <c r="V373" s="11">
        <f t="shared" si="68"/>
        <v>474415.15</v>
      </c>
      <c r="W373" s="11">
        <f t="shared" si="68"/>
        <v>582342.18000000005</v>
      </c>
      <c r="X373" s="11">
        <f t="shared" si="68"/>
        <v>699523.9800000001</v>
      </c>
      <c r="Y373" s="11">
        <f t="shared" si="68"/>
        <v>822070.90000000014</v>
      </c>
      <c r="Z373" s="11">
        <f t="shared" si="68"/>
        <v>972948.10000000009</v>
      </c>
      <c r="AA373" s="11">
        <f t="shared" si="68"/>
        <v>1115495.3800000001</v>
      </c>
      <c r="AB373" s="11">
        <f t="shared" si="68"/>
        <v>1243316.0100000002</v>
      </c>
      <c r="AC373" s="11">
        <f t="shared" si="68"/>
        <v>1377063.7900000003</v>
      </c>
      <c r="AD373" s="11">
        <f t="shared" si="68"/>
        <v>1547300.7500000002</v>
      </c>
    </row>
    <row r="374" spans="1:30" x14ac:dyDescent="0.2">
      <c r="A374" s="390">
        <v>1010</v>
      </c>
      <c r="B374" s="390" t="s">
        <v>19</v>
      </c>
      <c r="C374" s="11">
        <f>+'[20]18'!$E$155</f>
        <v>38567.760000000002</v>
      </c>
      <c r="D374" s="11">
        <f>+'[20]18'!$F$155</f>
        <v>27954.46</v>
      </c>
      <c r="E374" s="11">
        <f>+'[20]18'!$G$155</f>
        <v>32099.8</v>
      </c>
      <c r="F374" s="11">
        <f>+'[20]18'!$I$155</f>
        <v>39552.21</v>
      </c>
      <c r="G374" s="11">
        <f>+'[20]18'!$J$155</f>
        <v>49111.35</v>
      </c>
      <c r="H374" s="11">
        <f>+'[20]18'!$K$155</f>
        <v>56573.88</v>
      </c>
      <c r="I374" s="11">
        <f>+'[20]18'!$M$155</f>
        <v>35651.4</v>
      </c>
      <c r="J374" s="11">
        <f>+'[20]18'!$N$155</f>
        <v>33075.32</v>
      </c>
      <c r="K374" s="11">
        <f>+'[20]18'!$O$155</f>
        <v>33909.339999999997</v>
      </c>
      <c r="L374" s="11">
        <f>+'[20]18'!$Q$155</f>
        <v>69322.61</v>
      </c>
      <c r="M374" s="11">
        <f>+'[20]18'!$R$155</f>
        <v>30912.34</v>
      </c>
      <c r="N374" s="11">
        <f>+'[20]18'!$S$155</f>
        <v>37586.78</v>
      </c>
      <c r="O374" s="394">
        <f t="shared" si="69"/>
        <v>484317.25</v>
      </c>
      <c r="Q374" s="390">
        <v>1010</v>
      </c>
      <c r="R374" s="390" t="s">
        <v>19</v>
      </c>
      <c r="S374" s="11">
        <f t="shared" si="70"/>
        <v>38567.760000000002</v>
      </c>
      <c r="T374" s="11">
        <f t="shared" si="71"/>
        <v>66522.22</v>
      </c>
      <c r="U374" s="11">
        <f t="shared" si="68"/>
        <v>98622.02</v>
      </c>
      <c r="V374" s="11">
        <f t="shared" si="68"/>
        <v>138174.23000000001</v>
      </c>
      <c r="W374" s="11">
        <f t="shared" si="68"/>
        <v>187285.58000000002</v>
      </c>
      <c r="X374" s="11">
        <f t="shared" si="68"/>
        <v>243859.46000000002</v>
      </c>
      <c r="Y374" s="11">
        <f t="shared" si="68"/>
        <v>279510.86000000004</v>
      </c>
      <c r="Z374" s="11">
        <f t="shared" si="68"/>
        <v>312586.18000000005</v>
      </c>
      <c r="AA374" s="11">
        <f t="shared" si="68"/>
        <v>346495.52</v>
      </c>
      <c r="AB374" s="11">
        <f t="shared" si="68"/>
        <v>415818.13</v>
      </c>
      <c r="AC374" s="11">
        <f t="shared" si="68"/>
        <v>446730.47000000003</v>
      </c>
      <c r="AD374" s="11">
        <f t="shared" si="68"/>
        <v>484317.25</v>
      </c>
    </row>
    <row r="375" spans="1:30" x14ac:dyDescent="0.2">
      <c r="A375" s="390">
        <v>1011</v>
      </c>
      <c r="B375" s="390" t="s">
        <v>20</v>
      </c>
      <c r="C375" s="11">
        <f>+'[20]19'!$E$155</f>
        <v>90991.34</v>
      </c>
      <c r="D375" s="11">
        <f>+'[20]19'!$F$155</f>
        <v>90836.1</v>
      </c>
      <c r="E375" s="11">
        <f>+'[20]19'!$G$155</f>
        <v>99980.37</v>
      </c>
      <c r="F375" s="11">
        <f>+'[20]19'!$I$155</f>
        <v>104727.72</v>
      </c>
      <c r="G375" s="11">
        <f>+'[20]19'!$J$155</f>
        <v>101416.79</v>
      </c>
      <c r="H375" s="11">
        <f>+'[20]19'!$K$155</f>
        <v>124778.59</v>
      </c>
      <c r="I375" s="11">
        <f>+'[20]19'!$M$155</f>
        <v>136929.72</v>
      </c>
      <c r="J375" s="11">
        <f>+'[20]19'!$N$155</f>
        <v>152057.66</v>
      </c>
      <c r="K375" s="11">
        <f>+'[20]19'!$O$155</f>
        <v>121667.14</v>
      </c>
      <c r="L375" s="11">
        <f>+'[20]19'!$Q$155</f>
        <v>116709.94</v>
      </c>
      <c r="M375" s="11">
        <f>+'[20]19'!$R$155</f>
        <v>124285.63</v>
      </c>
      <c r="N375" s="11">
        <f>+'[20]19'!$S$155</f>
        <v>149327.41</v>
      </c>
      <c r="O375" s="394">
        <f t="shared" si="69"/>
        <v>1413708.41</v>
      </c>
      <c r="Q375" s="390">
        <v>1011</v>
      </c>
      <c r="R375" s="390" t="s">
        <v>20</v>
      </c>
      <c r="S375" s="11">
        <f t="shared" si="70"/>
        <v>90991.34</v>
      </c>
      <c r="T375" s="11">
        <f t="shared" si="71"/>
        <v>181827.44</v>
      </c>
      <c r="U375" s="11">
        <f t="shared" si="68"/>
        <v>281807.81</v>
      </c>
      <c r="V375" s="11">
        <f t="shared" si="68"/>
        <v>386535.53</v>
      </c>
      <c r="W375" s="11">
        <f t="shared" si="68"/>
        <v>487952.32</v>
      </c>
      <c r="X375" s="11">
        <f t="shared" si="68"/>
        <v>612730.91</v>
      </c>
      <c r="Y375" s="11">
        <f t="shared" si="68"/>
        <v>749660.63</v>
      </c>
      <c r="Z375" s="11">
        <f t="shared" si="68"/>
        <v>901718.29</v>
      </c>
      <c r="AA375" s="11">
        <f t="shared" si="68"/>
        <v>1023385.43</v>
      </c>
      <c r="AB375" s="11">
        <f t="shared" si="68"/>
        <v>1140095.3700000001</v>
      </c>
      <c r="AC375" s="11">
        <f t="shared" si="68"/>
        <v>1264381</v>
      </c>
      <c r="AD375" s="11">
        <f t="shared" si="68"/>
        <v>1413708.41</v>
      </c>
    </row>
    <row r="376" spans="1:30" x14ac:dyDescent="0.2">
      <c r="A376" s="390">
        <v>1012</v>
      </c>
      <c r="B376" s="390" t="s">
        <v>21</v>
      </c>
      <c r="C376" s="11">
        <f>+'[20]20'!$E$155</f>
        <v>313310.82</v>
      </c>
      <c r="D376" s="11">
        <f>+'[20]20'!$F$155</f>
        <v>352403.25</v>
      </c>
      <c r="E376" s="11">
        <f>+'[20]20'!$G$155</f>
        <v>302564.33</v>
      </c>
      <c r="F376" s="11">
        <f>+'[20]20'!$I$155</f>
        <v>352951.6</v>
      </c>
      <c r="G376" s="11">
        <f>+'[20]20'!$J$155</f>
        <v>319708.24</v>
      </c>
      <c r="H376" s="11">
        <f>+'[20]20'!$K$155</f>
        <v>366095.07</v>
      </c>
      <c r="I376" s="11">
        <f>+'[20]20'!$M$155</f>
        <v>343007.93</v>
      </c>
      <c r="J376" s="11">
        <f>+'[20]20'!$N$155</f>
        <v>358046.09</v>
      </c>
      <c r="K376" s="11">
        <f>+'[20]20'!$O$155</f>
        <v>350751.02</v>
      </c>
      <c r="L376" s="11">
        <f>+'[20]20'!$Q$155</f>
        <v>344918.41</v>
      </c>
      <c r="M376" s="11">
        <f>+'[20]20'!$R$155</f>
        <v>328027.73</v>
      </c>
      <c r="N376" s="11">
        <f>+'[20]20'!$S$155</f>
        <v>349626.35</v>
      </c>
      <c r="O376" s="394">
        <f t="shared" si="69"/>
        <v>4081410.8400000003</v>
      </c>
      <c r="Q376" s="390">
        <v>1012</v>
      </c>
      <c r="R376" s="390" t="s">
        <v>21</v>
      </c>
      <c r="S376" s="11">
        <f t="shared" si="70"/>
        <v>313310.82</v>
      </c>
      <c r="T376" s="11">
        <f t="shared" si="71"/>
        <v>665714.07000000007</v>
      </c>
      <c r="U376" s="11">
        <f t="shared" si="68"/>
        <v>968278.40000000014</v>
      </c>
      <c r="V376" s="11">
        <f t="shared" si="68"/>
        <v>1321230</v>
      </c>
      <c r="W376" s="11">
        <f t="shared" si="68"/>
        <v>1640938.24</v>
      </c>
      <c r="X376" s="11">
        <f t="shared" si="68"/>
        <v>2007033.31</v>
      </c>
      <c r="Y376" s="11">
        <f t="shared" si="68"/>
        <v>2350041.2400000002</v>
      </c>
      <c r="Z376" s="11">
        <f t="shared" si="68"/>
        <v>2708087.33</v>
      </c>
      <c r="AA376" s="11">
        <f t="shared" si="68"/>
        <v>3058838.35</v>
      </c>
      <c r="AB376" s="11">
        <f t="shared" si="68"/>
        <v>3403756.7600000002</v>
      </c>
      <c r="AC376" s="11">
        <f t="shared" si="68"/>
        <v>3731784.49</v>
      </c>
      <c r="AD376" s="11">
        <f t="shared" si="68"/>
        <v>4081410.8400000003</v>
      </c>
    </row>
    <row r="377" spans="1:30" x14ac:dyDescent="0.2">
      <c r="A377" s="390">
        <v>1013</v>
      </c>
      <c r="B377" s="390" t="s">
        <v>22</v>
      </c>
      <c r="C377" s="11">
        <f>+'[20]21'!$E$155</f>
        <v>20522.23</v>
      </c>
      <c r="D377" s="11">
        <f>+'[20]21'!$F$155</f>
        <v>17480.34</v>
      </c>
      <c r="E377" s="11">
        <f>+'[20]21'!$G$155</f>
        <v>18402.080000000002</v>
      </c>
      <c r="F377" s="11">
        <f>+'[20]21'!$I$155</f>
        <v>19975.79</v>
      </c>
      <c r="G377" s="11">
        <f>+'[20]21'!$J$155</f>
        <v>18916.78</v>
      </c>
      <c r="H377" s="11">
        <f>+'[20]21'!$K$155</f>
        <v>22135.49</v>
      </c>
      <c r="I377" s="11">
        <f>+'[20]21'!$M$155</f>
        <v>19950.18</v>
      </c>
      <c r="J377" s="11">
        <f>+'[20]21'!$N$155</f>
        <v>23039.31</v>
      </c>
      <c r="K377" s="11">
        <f>+'[20]21'!$O$155</f>
        <v>21356.34</v>
      </c>
      <c r="L377" s="11">
        <f>+'[20]21'!$Q$155</f>
        <v>23118.19</v>
      </c>
      <c r="M377" s="11">
        <f>+'[20]21'!$R$155</f>
        <v>21775.39</v>
      </c>
      <c r="N377" s="11">
        <f>+'[20]21'!$S$155</f>
        <v>26038.9</v>
      </c>
      <c r="O377" s="394">
        <f t="shared" si="69"/>
        <v>252711.02</v>
      </c>
      <c r="Q377" s="390">
        <v>1013</v>
      </c>
      <c r="R377" s="390" t="s">
        <v>22</v>
      </c>
      <c r="S377" s="11">
        <f t="shared" si="70"/>
        <v>20522.23</v>
      </c>
      <c r="T377" s="11">
        <f t="shared" si="71"/>
        <v>38002.57</v>
      </c>
      <c r="U377" s="11">
        <f t="shared" si="68"/>
        <v>56404.65</v>
      </c>
      <c r="V377" s="11">
        <f t="shared" si="68"/>
        <v>76380.44</v>
      </c>
      <c r="W377" s="11">
        <f t="shared" si="68"/>
        <v>95297.22</v>
      </c>
      <c r="X377" s="11">
        <f t="shared" si="68"/>
        <v>117432.71</v>
      </c>
      <c r="Y377" s="11">
        <f t="shared" si="68"/>
        <v>137382.89000000001</v>
      </c>
      <c r="Z377" s="11">
        <f t="shared" si="68"/>
        <v>160422.20000000001</v>
      </c>
      <c r="AA377" s="11">
        <f t="shared" si="68"/>
        <v>181778.54</v>
      </c>
      <c r="AB377" s="11">
        <f t="shared" si="68"/>
        <v>204896.73</v>
      </c>
      <c r="AC377" s="11">
        <f t="shared" si="68"/>
        <v>226672.12</v>
      </c>
      <c r="AD377" s="11">
        <f t="shared" si="68"/>
        <v>252711.02</v>
      </c>
    </row>
    <row r="378" spans="1:30" x14ac:dyDescent="0.2">
      <c r="A378" s="390">
        <v>1014</v>
      </c>
      <c r="B378" s="390" t="s">
        <v>23</v>
      </c>
      <c r="C378" s="11">
        <f>+'[20]22'!$E$155</f>
        <v>536914.73</v>
      </c>
      <c r="D378" s="11">
        <f>+'[20]22'!$F$155</f>
        <v>643406.59</v>
      </c>
      <c r="E378" s="11">
        <f>+'[20]22'!$G$155</f>
        <v>1036378.8</v>
      </c>
      <c r="F378" s="11">
        <f>+'[20]22'!$I$155</f>
        <v>621522.03</v>
      </c>
      <c r="G378" s="11">
        <f>+'[20]22'!$J$155</f>
        <v>674510.19</v>
      </c>
      <c r="H378" s="11">
        <f>+'[20]22'!$K$155</f>
        <v>797813.86</v>
      </c>
      <c r="I378" s="11">
        <f>+'[20]22'!$M$155</f>
        <v>725787.75</v>
      </c>
      <c r="J378" s="11">
        <f>+'[20]22'!$N$155</f>
        <v>781323.23</v>
      </c>
      <c r="K378" s="11">
        <f>+'[20]22'!$O$155</f>
        <v>661346.9</v>
      </c>
      <c r="L378" s="11">
        <f>+'[20]22'!$Q$155</f>
        <v>801894.75</v>
      </c>
      <c r="M378" s="11">
        <f>+'[20]22'!$R$155</f>
        <v>640544.85</v>
      </c>
      <c r="N378" s="11">
        <f>+'[20]22'!$S$155</f>
        <v>742360.17</v>
      </c>
      <c r="O378" s="394">
        <f t="shared" si="69"/>
        <v>8663803.8499999996</v>
      </c>
      <c r="Q378" s="390">
        <v>1014</v>
      </c>
      <c r="R378" s="390" t="s">
        <v>23</v>
      </c>
      <c r="S378" s="11">
        <f t="shared" si="70"/>
        <v>536914.73</v>
      </c>
      <c r="T378" s="11">
        <f t="shared" si="71"/>
        <v>1180321.3199999998</v>
      </c>
      <c r="U378" s="11">
        <f t="shared" si="68"/>
        <v>2216700.12</v>
      </c>
      <c r="V378" s="11">
        <f t="shared" si="68"/>
        <v>2838222.1500000004</v>
      </c>
      <c r="W378" s="11">
        <f t="shared" si="68"/>
        <v>3512732.3400000003</v>
      </c>
      <c r="X378" s="11">
        <f t="shared" si="68"/>
        <v>4310546.2</v>
      </c>
      <c r="Y378" s="11">
        <f t="shared" si="68"/>
        <v>5036333.95</v>
      </c>
      <c r="Z378" s="11">
        <f t="shared" si="68"/>
        <v>5817657.1799999997</v>
      </c>
      <c r="AA378" s="11">
        <f t="shared" si="68"/>
        <v>6479004.0800000001</v>
      </c>
      <c r="AB378" s="11">
        <f t="shared" si="68"/>
        <v>7280898.8300000001</v>
      </c>
      <c r="AC378" s="11">
        <f t="shared" si="68"/>
        <v>7921443.6799999997</v>
      </c>
      <c r="AD378" s="11">
        <f t="shared" si="68"/>
        <v>8663803.8499999996</v>
      </c>
    </row>
    <row r="379" spans="1:30" x14ac:dyDescent="0.2">
      <c r="A379" s="390">
        <v>1015</v>
      </c>
      <c r="B379" s="390" t="s">
        <v>24</v>
      </c>
      <c r="C379" s="11">
        <f>+'[20]23'!$E$155</f>
        <v>99438.23</v>
      </c>
      <c r="D379" s="11">
        <f>+'[20]23'!$F$155</f>
        <v>96916.46</v>
      </c>
      <c r="E379" s="11">
        <f>+'[20]23'!$G$155</f>
        <v>101738.5</v>
      </c>
      <c r="F379" s="11">
        <f>+'[20]23'!$I$155</f>
        <v>106412.38</v>
      </c>
      <c r="G379" s="11">
        <f>+'[20]23'!$J$155</f>
        <v>95254.92</v>
      </c>
      <c r="H379" s="11">
        <f>+'[20]23'!$K$155</f>
        <v>110671.91</v>
      </c>
      <c r="I379" s="11">
        <f>+'[20]23'!$M$155</f>
        <v>109195.62</v>
      </c>
      <c r="J379" s="11">
        <f>+'[20]23'!$N$155</f>
        <v>115298.75</v>
      </c>
      <c r="K379" s="11">
        <f>+'[20]23'!$O$155</f>
        <v>111138.06</v>
      </c>
      <c r="L379" s="11">
        <f>+'[20]23'!$Q$155</f>
        <v>113018.35</v>
      </c>
      <c r="M379" s="11">
        <f>+'[20]23'!$R$155</f>
        <v>111069.81</v>
      </c>
      <c r="N379" s="11">
        <f>+'[20]23'!$S$155</f>
        <v>132163.16</v>
      </c>
      <c r="O379" s="394">
        <f t="shared" si="69"/>
        <v>1302316.1500000001</v>
      </c>
      <c r="Q379" s="390">
        <v>1015</v>
      </c>
      <c r="R379" s="390" t="s">
        <v>24</v>
      </c>
      <c r="S379" s="11">
        <f t="shared" si="70"/>
        <v>99438.23</v>
      </c>
      <c r="T379" s="11">
        <f t="shared" si="71"/>
        <v>196354.69</v>
      </c>
      <c r="U379" s="11">
        <f t="shared" si="68"/>
        <v>298093.19</v>
      </c>
      <c r="V379" s="11">
        <f t="shared" si="68"/>
        <v>404505.57</v>
      </c>
      <c r="W379" s="11">
        <f t="shared" si="68"/>
        <v>499760.49</v>
      </c>
      <c r="X379" s="11">
        <f t="shared" si="68"/>
        <v>610432.4</v>
      </c>
      <c r="Y379" s="11">
        <f t="shared" si="68"/>
        <v>719628.02</v>
      </c>
      <c r="Z379" s="11">
        <f t="shared" si="68"/>
        <v>834926.77</v>
      </c>
      <c r="AA379" s="11">
        <f t="shared" si="68"/>
        <v>946064.83000000007</v>
      </c>
      <c r="AB379" s="11">
        <f t="shared" si="68"/>
        <v>1059083.1800000002</v>
      </c>
      <c r="AC379" s="11">
        <f t="shared" si="68"/>
        <v>1170152.9900000002</v>
      </c>
      <c r="AD379" s="11">
        <f t="shared" si="68"/>
        <v>1302316.1500000001</v>
      </c>
    </row>
    <row r="380" spans="1:30" x14ac:dyDescent="0.2">
      <c r="A380" s="390">
        <v>1016</v>
      </c>
      <c r="B380" s="390" t="s">
        <v>25</v>
      </c>
      <c r="C380" s="11">
        <f>+'[20]24'!$E$155</f>
        <v>122817.73</v>
      </c>
      <c r="D380" s="11">
        <f>+'[20]24'!$F$155</f>
        <v>119270.98</v>
      </c>
      <c r="E380" s="11">
        <f>+'[20]24'!$G$155</f>
        <v>127236.26</v>
      </c>
      <c r="F380" s="11">
        <f>+'[20]24'!$I$155</f>
        <v>136612.32999999999</v>
      </c>
      <c r="G380" s="11">
        <f>+'[20]24'!$J$155</f>
        <v>125140.02</v>
      </c>
      <c r="H380" s="11">
        <f>+'[20]24'!$K$155</f>
        <v>144077.20000000001</v>
      </c>
      <c r="I380" s="11">
        <f>+'[20]24'!$M$155</f>
        <v>145892.38</v>
      </c>
      <c r="J380" s="11">
        <f>+'[20]24'!$N$155</f>
        <v>159686.64000000001</v>
      </c>
      <c r="K380" s="11">
        <f>+'[20]24'!$O$155</f>
        <v>159057.53</v>
      </c>
      <c r="L380" s="11">
        <f>+'[20]24'!$Q$155</f>
        <v>154689.59</v>
      </c>
      <c r="M380" s="11">
        <f>+'[20]24'!$R$155</f>
        <v>157718.24</v>
      </c>
      <c r="N380" s="11">
        <f>+'[20]24'!$S$155</f>
        <v>196772.55</v>
      </c>
      <c r="O380" s="394">
        <f t="shared" si="69"/>
        <v>1748971.4500000002</v>
      </c>
      <c r="Q380" s="390">
        <v>1016</v>
      </c>
      <c r="R380" s="390" t="s">
        <v>25</v>
      </c>
      <c r="S380" s="11">
        <f t="shared" si="70"/>
        <v>122817.73</v>
      </c>
      <c r="T380" s="11">
        <f t="shared" si="71"/>
        <v>242088.71</v>
      </c>
      <c r="U380" s="11">
        <f t="shared" si="68"/>
        <v>369324.97</v>
      </c>
      <c r="V380" s="11">
        <f t="shared" si="68"/>
        <v>505937.29999999993</v>
      </c>
      <c r="W380" s="11">
        <f t="shared" si="68"/>
        <v>631077.31999999995</v>
      </c>
      <c r="X380" s="11">
        <f t="shared" si="68"/>
        <v>775154.52</v>
      </c>
      <c r="Y380" s="11">
        <f t="shared" si="68"/>
        <v>921046.9</v>
      </c>
      <c r="Z380" s="11">
        <f t="shared" si="68"/>
        <v>1080733.54</v>
      </c>
      <c r="AA380" s="11">
        <f t="shared" si="68"/>
        <v>1239791.07</v>
      </c>
      <c r="AB380" s="11">
        <f t="shared" si="68"/>
        <v>1394480.6600000001</v>
      </c>
      <c r="AC380" s="11">
        <f t="shared" si="68"/>
        <v>1552198.9000000001</v>
      </c>
      <c r="AD380" s="11">
        <f t="shared" si="68"/>
        <v>1748971.4500000002</v>
      </c>
    </row>
    <row r="381" spans="1:30" x14ac:dyDescent="0.2">
      <c r="A381" s="390">
        <v>1017</v>
      </c>
      <c r="B381" s="390" t="s">
        <v>26</v>
      </c>
      <c r="C381" s="11">
        <f>+'[20]25'!$E$155</f>
        <v>178762.11</v>
      </c>
      <c r="D381" s="11">
        <f>+'[20]25'!$F$155</f>
        <v>188525.89</v>
      </c>
      <c r="E381" s="11">
        <f>+'[20]25'!$G$155</f>
        <v>206725.25</v>
      </c>
      <c r="F381" s="11">
        <f>+'[20]25'!$I$155</f>
        <v>218881.97</v>
      </c>
      <c r="G381" s="11">
        <f>+'[20]25'!$J$155</f>
        <v>183929.93</v>
      </c>
      <c r="H381" s="11">
        <f>+'[20]25'!$K$155</f>
        <v>194141.18</v>
      </c>
      <c r="I381" s="11">
        <f>+'[20]25'!$M$155</f>
        <v>181292.31</v>
      </c>
      <c r="J381" s="11">
        <f>+'[20]25'!$N$155</f>
        <v>191046.38</v>
      </c>
      <c r="K381" s="11">
        <f>+'[20]25'!$O$155</f>
        <v>186449.94</v>
      </c>
      <c r="L381" s="11">
        <f>+'[20]25'!$Q$155</f>
        <v>180048.2</v>
      </c>
      <c r="M381" s="11">
        <f>+'[20]25'!$R$155</f>
        <v>175588.39</v>
      </c>
      <c r="N381" s="11">
        <f>+'[20]25'!$S$155</f>
        <v>194685.12</v>
      </c>
      <c r="O381" s="394">
        <f t="shared" si="69"/>
        <v>2280076.67</v>
      </c>
      <c r="Q381" s="390">
        <v>1017</v>
      </c>
      <c r="R381" s="390" t="s">
        <v>26</v>
      </c>
      <c r="S381" s="11">
        <f t="shared" si="70"/>
        <v>178762.11</v>
      </c>
      <c r="T381" s="11">
        <f t="shared" si="71"/>
        <v>367288</v>
      </c>
      <c r="U381" s="11">
        <f t="shared" si="68"/>
        <v>574013.25</v>
      </c>
      <c r="V381" s="11">
        <f t="shared" si="68"/>
        <v>792895.22</v>
      </c>
      <c r="W381" s="11">
        <f t="shared" si="68"/>
        <v>976825.14999999991</v>
      </c>
      <c r="X381" s="11">
        <f t="shared" si="68"/>
        <v>1170966.3299999998</v>
      </c>
      <c r="Y381" s="11">
        <f t="shared" si="68"/>
        <v>1352258.64</v>
      </c>
      <c r="Z381" s="11">
        <f t="shared" si="68"/>
        <v>1543305.02</v>
      </c>
      <c r="AA381" s="11">
        <f t="shared" si="68"/>
        <v>1729754.96</v>
      </c>
      <c r="AB381" s="11">
        <f t="shared" si="68"/>
        <v>1909803.16</v>
      </c>
      <c r="AC381" s="11">
        <f t="shared" si="68"/>
        <v>2085391.5499999998</v>
      </c>
      <c r="AD381" s="11">
        <f t="shared" si="68"/>
        <v>2280076.67</v>
      </c>
    </row>
    <row r="382" spans="1:30" x14ac:dyDescent="0.2">
      <c r="A382" s="390">
        <v>1018</v>
      </c>
      <c r="B382" s="390" t="s">
        <v>27</v>
      </c>
      <c r="C382" s="11">
        <f>+'[20]26'!$E$155</f>
        <v>107424.53</v>
      </c>
      <c r="D382" s="11">
        <f>+'[20]26'!$F$155</f>
        <v>105224.75</v>
      </c>
      <c r="E382" s="11">
        <f>+'[20]26'!$G$155</f>
        <v>112677.45</v>
      </c>
      <c r="F382" s="11">
        <f>+'[20]26'!$I$155</f>
        <v>118654.03</v>
      </c>
      <c r="G382" s="11">
        <f>+'[20]26'!$J$155</f>
        <v>100963.07</v>
      </c>
      <c r="H382" s="11">
        <f>+'[20]26'!$K$155</f>
        <v>122255.31</v>
      </c>
      <c r="I382" s="11">
        <f>+'[20]26'!$M$155</f>
        <v>120221.65</v>
      </c>
      <c r="J382" s="11">
        <f>+'[20]26'!$N$155</f>
        <v>128538.44</v>
      </c>
      <c r="K382" s="11">
        <f>+'[20]26'!$O$155</f>
        <v>123609.99</v>
      </c>
      <c r="L382" s="11">
        <f>+'[20]26'!$Q$155</f>
        <v>123114.29</v>
      </c>
      <c r="M382" s="11">
        <f>+'[20]26'!$R$155</f>
        <v>121601.15</v>
      </c>
      <c r="N382" s="11">
        <f>+'[20]26'!$S$155</f>
        <v>139731.97</v>
      </c>
      <c r="O382" s="394">
        <f t="shared" si="69"/>
        <v>1424016.6300000001</v>
      </c>
      <c r="Q382" s="390">
        <v>1018</v>
      </c>
      <c r="R382" s="390" t="s">
        <v>27</v>
      </c>
      <c r="S382" s="11">
        <f t="shared" si="70"/>
        <v>107424.53</v>
      </c>
      <c r="T382" s="11">
        <f t="shared" si="71"/>
        <v>212649.28</v>
      </c>
      <c r="U382" s="11">
        <f t="shared" si="68"/>
        <v>325326.73</v>
      </c>
      <c r="V382" s="11">
        <f t="shared" si="68"/>
        <v>443980.76</v>
      </c>
      <c r="W382" s="11">
        <f t="shared" si="68"/>
        <v>544943.83000000007</v>
      </c>
      <c r="X382" s="11">
        <f t="shared" si="68"/>
        <v>667199.14000000013</v>
      </c>
      <c r="Y382" s="11">
        <f t="shared" si="68"/>
        <v>787420.79000000015</v>
      </c>
      <c r="Z382" s="11">
        <f t="shared" si="68"/>
        <v>915959.23000000021</v>
      </c>
      <c r="AA382" s="11">
        <f t="shared" si="68"/>
        <v>1039569.2200000002</v>
      </c>
      <c r="AB382" s="11">
        <f t="shared" si="68"/>
        <v>1162683.5100000002</v>
      </c>
      <c r="AC382" s="11">
        <f t="shared" si="68"/>
        <v>1284284.6600000001</v>
      </c>
      <c r="AD382" s="11">
        <f t="shared" si="68"/>
        <v>1424016.6300000001</v>
      </c>
    </row>
    <row r="383" spans="1:30" x14ac:dyDescent="0.2">
      <c r="A383" s="390">
        <v>1019</v>
      </c>
      <c r="B383" s="390" t="s">
        <v>28</v>
      </c>
      <c r="C383" s="11">
        <f>+'[20]27'!$E$155</f>
        <v>53012.73</v>
      </c>
      <c r="D383" s="11">
        <f>+'[20]27'!$F$155</f>
        <v>51927.03</v>
      </c>
      <c r="E383" s="11">
        <f>+'[20]27'!$G$155</f>
        <v>56067.43</v>
      </c>
      <c r="F383" s="11">
        <f>+'[20]27'!$I$155</f>
        <v>59631.93</v>
      </c>
      <c r="G383" s="11">
        <f>+'[20]27'!$J$155</f>
        <v>52342.47</v>
      </c>
      <c r="H383" s="11">
        <f>+'[20]27'!$K$155</f>
        <v>58703.18</v>
      </c>
      <c r="I383" s="11">
        <f>+'[20]27'!$M$155</f>
        <v>59545.3</v>
      </c>
      <c r="J383" s="11">
        <f>+'[20]27'!$N$155</f>
        <v>58450.43</v>
      </c>
      <c r="K383" s="11">
        <f>+'[20]27'!$O$155</f>
        <v>60047.040000000001</v>
      </c>
      <c r="L383" s="11">
        <f>+'[20]27'!$Q$155</f>
        <v>65151.72</v>
      </c>
      <c r="M383" s="11">
        <f>+'[20]27'!$R$155</f>
        <v>62457.06</v>
      </c>
      <c r="N383" s="11">
        <f>+'[20]27'!$S$155</f>
        <v>70708.95</v>
      </c>
      <c r="O383" s="394">
        <f t="shared" si="69"/>
        <v>708045.26999999979</v>
      </c>
      <c r="Q383" s="390">
        <v>1019</v>
      </c>
      <c r="R383" s="390" t="s">
        <v>28</v>
      </c>
      <c r="S383" s="11">
        <f t="shared" si="70"/>
        <v>53012.73</v>
      </c>
      <c r="T383" s="11">
        <f t="shared" si="71"/>
        <v>104939.76000000001</v>
      </c>
      <c r="U383" s="11">
        <f t="shared" si="68"/>
        <v>161007.19</v>
      </c>
      <c r="V383" s="11">
        <f t="shared" si="68"/>
        <v>220639.12</v>
      </c>
      <c r="W383" s="11">
        <f t="shared" si="68"/>
        <v>272981.58999999997</v>
      </c>
      <c r="X383" s="11">
        <f t="shared" si="68"/>
        <v>331684.76999999996</v>
      </c>
      <c r="Y383" s="11">
        <f t="shared" si="68"/>
        <v>391230.06999999995</v>
      </c>
      <c r="Z383" s="11">
        <f t="shared" si="68"/>
        <v>449680.49999999994</v>
      </c>
      <c r="AA383" s="11">
        <f t="shared" si="68"/>
        <v>509727.53999999992</v>
      </c>
      <c r="AB383" s="11">
        <f t="shared" si="68"/>
        <v>574879.25999999989</v>
      </c>
      <c r="AC383" s="11">
        <f t="shared" si="68"/>
        <v>637336.31999999983</v>
      </c>
      <c r="AD383" s="11">
        <f t="shared" si="68"/>
        <v>708045.26999999979</v>
      </c>
    </row>
    <row r="384" spans="1:30" x14ac:dyDescent="0.2">
      <c r="A384" s="390">
        <v>1020</v>
      </c>
      <c r="B384" s="390" t="s">
        <v>29</v>
      </c>
      <c r="C384" s="11">
        <f>+'[20]28'!$E$155</f>
        <v>372400.11</v>
      </c>
      <c r="D384" s="11">
        <f>+'[20]28'!$F$155</f>
        <v>370308.18</v>
      </c>
      <c r="E384" s="11">
        <f>+'[20]28'!$G$155</f>
        <v>380361.27</v>
      </c>
      <c r="F384" s="11">
        <f>+'[20]28'!$I$155</f>
        <v>392389.71</v>
      </c>
      <c r="G384" s="11">
        <f>+'[20]28'!$J$155</f>
        <v>351002.07</v>
      </c>
      <c r="H384" s="11">
        <f>+'[20]28'!$K$155</f>
        <v>384712.21</v>
      </c>
      <c r="I384" s="11">
        <f>+'[20]28'!$M$155</f>
        <v>360392.94</v>
      </c>
      <c r="J384" s="11">
        <f>+'[20]28'!$N$155</f>
        <v>406555.1</v>
      </c>
      <c r="K384" s="11">
        <f>+'[20]28'!$O$155</f>
        <v>394119.46</v>
      </c>
      <c r="L384" s="11">
        <f>+'[20]28'!$Q$155</f>
        <v>384625.91999999998</v>
      </c>
      <c r="M384" s="11">
        <f>+'[20]28'!$R$155</f>
        <v>404111.87</v>
      </c>
      <c r="N384" s="11">
        <f>+'[20]28'!$S$155</f>
        <v>459213.87</v>
      </c>
      <c r="O384" s="394">
        <f t="shared" si="69"/>
        <v>4660192.71</v>
      </c>
      <c r="Q384" s="390">
        <v>1020</v>
      </c>
      <c r="R384" s="390" t="s">
        <v>29</v>
      </c>
      <c r="S384" s="11">
        <f t="shared" si="70"/>
        <v>372400.11</v>
      </c>
      <c r="T384" s="11">
        <f t="shared" si="71"/>
        <v>742708.29</v>
      </c>
      <c r="U384" s="11">
        <f t="shared" si="68"/>
        <v>1123069.56</v>
      </c>
      <c r="V384" s="11">
        <f t="shared" si="68"/>
        <v>1515459.27</v>
      </c>
      <c r="W384" s="11">
        <f t="shared" si="68"/>
        <v>1866461.34</v>
      </c>
      <c r="X384" s="11">
        <f t="shared" si="68"/>
        <v>2251173.5500000003</v>
      </c>
      <c r="Y384" s="11">
        <f t="shared" si="68"/>
        <v>2611566.4900000002</v>
      </c>
      <c r="Z384" s="11">
        <f t="shared" si="68"/>
        <v>3018121.5900000003</v>
      </c>
      <c r="AA384" s="11">
        <f t="shared" si="68"/>
        <v>3412241.0500000003</v>
      </c>
      <c r="AB384" s="11">
        <f t="shared" si="68"/>
        <v>3796866.97</v>
      </c>
      <c r="AC384" s="11">
        <f t="shared" si="68"/>
        <v>4200978.84</v>
      </c>
      <c r="AD384" s="11">
        <f t="shared" si="68"/>
        <v>4660192.71</v>
      </c>
    </row>
    <row r="385" spans="1:30" x14ac:dyDescent="0.2">
      <c r="A385" s="390">
        <v>1021</v>
      </c>
      <c r="B385" s="390" t="s">
        <v>30</v>
      </c>
      <c r="C385" s="11">
        <f>+'[20]29'!$E$155</f>
        <v>89347.85</v>
      </c>
      <c r="D385" s="11">
        <f>+'[20]29'!$F$155</f>
        <v>89198.21</v>
      </c>
      <c r="E385" s="11">
        <f>+'[20]29'!$G$155</f>
        <v>84160.04</v>
      </c>
      <c r="F385" s="11">
        <f>+'[20]29'!$I$155</f>
        <v>102438.48</v>
      </c>
      <c r="G385" s="11">
        <f>+'[20]29'!$J$155</f>
        <v>82918.44</v>
      </c>
      <c r="H385" s="11">
        <f>+'[20]29'!$K$155</f>
        <v>90428.23</v>
      </c>
      <c r="I385" s="11">
        <f>+'[20]29'!$M$155</f>
        <v>86891.89</v>
      </c>
      <c r="J385" s="11">
        <f>+'[20]29'!$N$155</f>
        <v>102837.44</v>
      </c>
      <c r="K385" s="11">
        <f>+'[20]29'!$O$155</f>
        <v>101500.46</v>
      </c>
      <c r="L385" s="11">
        <f>+'[20]29'!$Q$155</f>
        <v>93383.78</v>
      </c>
      <c r="M385" s="11">
        <f>+'[20]29'!$R$155</f>
        <v>106255.93</v>
      </c>
      <c r="N385" s="11">
        <f>+'[20]29'!$S$155</f>
        <v>110832.69</v>
      </c>
      <c r="O385" s="394">
        <f t="shared" si="69"/>
        <v>1140193.44</v>
      </c>
      <c r="Q385" s="390">
        <v>1021</v>
      </c>
      <c r="R385" s="390" t="s">
        <v>30</v>
      </c>
      <c r="S385" s="11">
        <f t="shared" si="70"/>
        <v>89347.85</v>
      </c>
      <c r="T385" s="11">
        <f t="shared" si="71"/>
        <v>178546.06</v>
      </c>
      <c r="U385" s="11">
        <f t="shared" si="68"/>
        <v>262706.09999999998</v>
      </c>
      <c r="V385" s="11">
        <f t="shared" si="68"/>
        <v>365144.57999999996</v>
      </c>
      <c r="W385" s="11">
        <f t="shared" si="68"/>
        <v>448063.01999999996</v>
      </c>
      <c r="X385" s="11">
        <f t="shared" si="68"/>
        <v>538491.25</v>
      </c>
      <c r="Y385" s="11">
        <f t="shared" si="68"/>
        <v>625383.14</v>
      </c>
      <c r="Z385" s="11">
        <f t="shared" si="68"/>
        <v>728220.58000000007</v>
      </c>
      <c r="AA385" s="11">
        <f t="shared" si="68"/>
        <v>829721.04</v>
      </c>
      <c r="AB385" s="11">
        <f t="shared" si="68"/>
        <v>923104.82000000007</v>
      </c>
      <c r="AC385" s="11">
        <f t="shared" si="68"/>
        <v>1029360.75</v>
      </c>
      <c r="AD385" s="11">
        <f t="shared" si="68"/>
        <v>1140193.44</v>
      </c>
    </row>
    <row r="386" spans="1:30" x14ac:dyDescent="0.2">
      <c r="A386" s="390">
        <v>1022</v>
      </c>
      <c r="B386" s="390" t="s">
        <v>31</v>
      </c>
      <c r="C386" s="11">
        <f>+'[20]30'!$E$155</f>
        <v>690097.11</v>
      </c>
      <c r="D386" s="11">
        <f>+'[20]30'!$F$155</f>
        <v>680417.13</v>
      </c>
      <c r="E386" s="11">
        <f>+'[20]30'!$G$155</f>
        <v>682089.7</v>
      </c>
      <c r="F386" s="11">
        <f>+'[20]30'!$I$155</f>
        <v>727223.84</v>
      </c>
      <c r="G386" s="11">
        <f>+'[20]30'!$J$155</f>
        <v>691073.94</v>
      </c>
      <c r="H386" s="11">
        <f>+'[20]30'!$K$155</f>
        <v>766643.4</v>
      </c>
      <c r="I386" s="11">
        <f>+'[20]30'!$M$155</f>
        <v>729818.57</v>
      </c>
      <c r="J386" s="11">
        <f>+'[20]30'!$N$155</f>
        <v>768382.89</v>
      </c>
      <c r="K386" s="11">
        <f>+'[20]30'!$O$155</f>
        <v>784985.87</v>
      </c>
      <c r="L386" s="11">
        <f>+'[20]30'!$Q$155</f>
        <v>754786.88</v>
      </c>
      <c r="M386" s="11">
        <f>+'[20]30'!$R$155</f>
        <v>791837</v>
      </c>
      <c r="N386" s="11">
        <f>+'[20]30'!$S$155</f>
        <v>885756.46</v>
      </c>
      <c r="O386" s="394">
        <f t="shared" si="69"/>
        <v>8953112.7899999991</v>
      </c>
      <c r="Q386" s="390">
        <v>1022</v>
      </c>
      <c r="R386" s="390" t="s">
        <v>31</v>
      </c>
      <c r="S386" s="11">
        <f t="shared" si="70"/>
        <v>690097.11</v>
      </c>
      <c r="T386" s="11">
        <f t="shared" si="71"/>
        <v>1370514.24</v>
      </c>
      <c r="U386" s="11">
        <f t="shared" si="68"/>
        <v>2052603.94</v>
      </c>
      <c r="V386" s="11">
        <f t="shared" si="68"/>
        <v>2779827.78</v>
      </c>
      <c r="W386" s="11">
        <f t="shared" si="68"/>
        <v>3470901.7199999997</v>
      </c>
      <c r="X386" s="11">
        <f t="shared" si="68"/>
        <v>4237545.12</v>
      </c>
      <c r="Y386" s="11">
        <f t="shared" si="68"/>
        <v>4967363.6900000004</v>
      </c>
      <c r="Z386" s="11">
        <f t="shared" si="68"/>
        <v>5735746.5800000001</v>
      </c>
      <c r="AA386" s="11">
        <f t="shared" si="68"/>
        <v>6520732.4500000002</v>
      </c>
      <c r="AB386" s="11">
        <f t="shared" si="68"/>
        <v>7275519.3300000001</v>
      </c>
      <c r="AC386" s="11">
        <f t="shared" si="68"/>
        <v>8067356.3300000001</v>
      </c>
      <c r="AD386" s="11">
        <f t="shared" si="68"/>
        <v>8953112.7899999991</v>
      </c>
    </row>
    <row r="387" spans="1:30" x14ac:dyDescent="0.2">
      <c r="A387" s="390">
        <v>1023</v>
      </c>
      <c r="B387" s="390" t="s">
        <v>32</v>
      </c>
      <c r="C387" s="11">
        <f>+'[20]31'!$E$155</f>
        <v>87927.6</v>
      </c>
      <c r="D387" s="11">
        <f>+'[20]31'!$F$155</f>
        <v>79003.41</v>
      </c>
      <c r="E387" s="11">
        <f>+'[20]31'!$G$155</f>
        <v>86359.35</v>
      </c>
      <c r="F387" s="11">
        <f>+'[20]31'!$I$155</f>
        <v>150852.37</v>
      </c>
      <c r="G387" s="11">
        <f>+'[20]31'!$J$155</f>
        <v>143404.01999999999</v>
      </c>
      <c r="H387" s="11">
        <f>+'[20]31'!$K$155</f>
        <v>135386.57</v>
      </c>
      <c r="I387" s="11">
        <f>+'[20]31'!$M$155</f>
        <v>132129.60999999999</v>
      </c>
      <c r="J387" s="11">
        <f>+'[20]31'!$N$155</f>
        <v>100690.84</v>
      </c>
      <c r="K387" s="11">
        <f>+'[20]31'!$O$155</f>
        <v>94872.67</v>
      </c>
      <c r="L387" s="11">
        <f>+'[20]31'!$Q$155</f>
        <v>91591.81</v>
      </c>
      <c r="M387" s="11">
        <f>+'[20]31'!$R$155</f>
        <v>84787.05</v>
      </c>
      <c r="N387" s="11">
        <f>+'[20]31'!$S$155</f>
        <v>99301.14</v>
      </c>
      <c r="O387" s="394">
        <f t="shared" si="69"/>
        <v>1286306.44</v>
      </c>
      <c r="Q387" s="390">
        <v>1023</v>
      </c>
      <c r="R387" s="390" t="s">
        <v>32</v>
      </c>
      <c r="S387" s="11">
        <f t="shared" si="70"/>
        <v>87927.6</v>
      </c>
      <c r="T387" s="11">
        <f t="shared" si="71"/>
        <v>166931.01</v>
      </c>
      <c r="U387" s="11">
        <f t="shared" si="68"/>
        <v>253290.36000000002</v>
      </c>
      <c r="V387" s="11">
        <f t="shared" si="68"/>
        <v>404142.73</v>
      </c>
      <c r="W387" s="11">
        <f t="shared" si="68"/>
        <v>547546.75</v>
      </c>
      <c r="X387" s="11">
        <f t="shared" si="68"/>
        <v>682933.32000000007</v>
      </c>
      <c r="Y387" s="11">
        <f t="shared" si="68"/>
        <v>815062.93</v>
      </c>
      <c r="Z387" s="11">
        <f t="shared" si="68"/>
        <v>915753.77</v>
      </c>
      <c r="AA387" s="11">
        <f t="shared" si="68"/>
        <v>1010626.4400000001</v>
      </c>
      <c r="AB387" s="11">
        <f t="shared" si="68"/>
        <v>1102218.25</v>
      </c>
      <c r="AC387" s="11">
        <f t="shared" si="68"/>
        <v>1187005.3</v>
      </c>
      <c r="AD387" s="11">
        <f t="shared" si="68"/>
        <v>1286306.44</v>
      </c>
    </row>
    <row r="388" spans="1:30" x14ac:dyDescent="0.2">
      <c r="A388" s="390">
        <v>1024</v>
      </c>
      <c r="B388" s="390" t="s">
        <v>33</v>
      </c>
      <c r="C388" s="11">
        <f>+'[20]32'!$E$155</f>
        <v>624526.53</v>
      </c>
      <c r="D388" s="11">
        <f>+'[20]32'!$F$155</f>
        <v>631043.88</v>
      </c>
      <c r="E388" s="11">
        <f>+'[20]32'!$G$155</f>
        <v>649639.13</v>
      </c>
      <c r="F388" s="11">
        <f>+'[20]32'!$I$155</f>
        <v>678350.15</v>
      </c>
      <c r="G388" s="11">
        <f>+'[20]32'!$J$155</f>
        <v>603065.85</v>
      </c>
      <c r="H388" s="11">
        <f>+'[20]32'!$K$155</f>
        <v>669609.66</v>
      </c>
      <c r="I388" s="11">
        <f>+'[20]32'!$M$155</f>
        <v>616917.1</v>
      </c>
      <c r="J388" s="11">
        <f>+'[20]32'!$N$155</f>
        <v>732147.38</v>
      </c>
      <c r="K388" s="11">
        <f>+'[20]32'!$O$155</f>
        <v>724473.41</v>
      </c>
      <c r="L388" s="11">
        <f>+'[20]32'!$Q$155</f>
        <v>686388.16</v>
      </c>
      <c r="M388" s="11">
        <f>+'[20]32'!$R$155</f>
        <v>721999.85</v>
      </c>
      <c r="N388" s="11">
        <f>+'[20]32'!$S$155</f>
        <v>817468.98</v>
      </c>
      <c r="O388" s="394">
        <f t="shared" si="69"/>
        <v>8155630.0800000001</v>
      </c>
      <c r="Q388" s="390">
        <v>1024</v>
      </c>
      <c r="R388" s="390" t="s">
        <v>33</v>
      </c>
      <c r="S388" s="11">
        <f t="shared" si="70"/>
        <v>624526.53</v>
      </c>
      <c r="T388" s="11">
        <f t="shared" si="71"/>
        <v>1255570.4100000001</v>
      </c>
      <c r="U388" s="11">
        <f t="shared" si="68"/>
        <v>1905209.54</v>
      </c>
      <c r="V388" s="11">
        <f t="shared" si="68"/>
        <v>2583559.69</v>
      </c>
      <c r="W388" s="11">
        <f t="shared" si="68"/>
        <v>3186625.54</v>
      </c>
      <c r="X388" s="11">
        <f t="shared" si="68"/>
        <v>3856235.2</v>
      </c>
      <c r="Y388" s="11">
        <f t="shared" si="68"/>
        <v>4473152.3</v>
      </c>
      <c r="Z388" s="11">
        <f t="shared" si="68"/>
        <v>5205299.68</v>
      </c>
      <c r="AA388" s="11">
        <f t="shared" si="68"/>
        <v>5929773.0899999999</v>
      </c>
      <c r="AB388" s="11">
        <f t="shared" si="68"/>
        <v>6616161.25</v>
      </c>
      <c r="AC388" s="11">
        <f t="shared" si="68"/>
        <v>7338161.0999999996</v>
      </c>
      <c r="AD388" s="11">
        <f t="shared" si="68"/>
        <v>8155630.0800000001</v>
      </c>
    </row>
    <row r="389" spans="1:30" x14ac:dyDescent="0.2">
      <c r="A389" s="390">
        <v>1025</v>
      </c>
      <c r="B389" s="390" t="s">
        <v>34</v>
      </c>
      <c r="C389" s="11">
        <f>+'[20]33'!$E$155</f>
        <v>107032.43</v>
      </c>
      <c r="D389" s="11">
        <f>+'[20]33'!$F$155</f>
        <v>104185.92</v>
      </c>
      <c r="E389" s="11">
        <f>+'[20]33'!$G$155</f>
        <v>111727.1</v>
      </c>
      <c r="F389" s="11">
        <f>+'[20]33'!$I$155</f>
        <v>121251.31</v>
      </c>
      <c r="G389" s="11">
        <f>+'[20]33'!$J$155</f>
        <v>107517.99</v>
      </c>
      <c r="H389" s="11">
        <f>+'[20]33'!$K$155</f>
        <v>127834.88</v>
      </c>
      <c r="I389" s="11">
        <f>+'[20]33'!$M$155</f>
        <v>119788.61</v>
      </c>
      <c r="J389" s="11">
        <f>+'[20]33'!$N$155</f>
        <v>133899.31</v>
      </c>
      <c r="K389" s="11">
        <f>+'[20]33'!$O$155</f>
        <v>131797.29</v>
      </c>
      <c r="L389" s="11">
        <f>+'[20]33'!$Q$155</f>
        <v>128409.99</v>
      </c>
      <c r="M389" s="11">
        <f>+'[20]33'!$R$155</f>
        <v>141257.66</v>
      </c>
      <c r="N389" s="11">
        <f>+'[20]33'!$S$155</f>
        <v>159369.13</v>
      </c>
      <c r="O389" s="394">
        <f t="shared" si="69"/>
        <v>1494071.62</v>
      </c>
      <c r="Q389" s="390">
        <v>1025</v>
      </c>
      <c r="R389" s="390" t="s">
        <v>34</v>
      </c>
      <c r="S389" s="11">
        <f t="shared" si="70"/>
        <v>107032.43</v>
      </c>
      <c r="T389" s="11">
        <f t="shared" si="71"/>
        <v>211218.34999999998</v>
      </c>
      <c r="U389" s="11">
        <f t="shared" si="68"/>
        <v>322945.44999999995</v>
      </c>
      <c r="V389" s="11">
        <f t="shared" si="68"/>
        <v>444196.75999999995</v>
      </c>
      <c r="W389" s="11">
        <f t="shared" si="68"/>
        <v>551714.75</v>
      </c>
      <c r="X389" s="11">
        <f t="shared" si="68"/>
        <v>679549.63</v>
      </c>
      <c r="Y389" s="11">
        <f t="shared" si="68"/>
        <v>799338.24</v>
      </c>
      <c r="Z389" s="11">
        <f t="shared" si="68"/>
        <v>933237.55</v>
      </c>
      <c r="AA389" s="11">
        <f t="shared" si="68"/>
        <v>1065034.8400000001</v>
      </c>
      <c r="AB389" s="11">
        <f t="shared" si="68"/>
        <v>1193444.83</v>
      </c>
      <c r="AC389" s="11">
        <f t="shared" si="68"/>
        <v>1334702.49</v>
      </c>
      <c r="AD389" s="11">
        <f t="shared" si="68"/>
        <v>1494071.62</v>
      </c>
    </row>
    <row r="390" spans="1:30" x14ac:dyDescent="0.2">
      <c r="A390" s="390">
        <v>1026</v>
      </c>
      <c r="B390" s="390" t="s">
        <v>35</v>
      </c>
      <c r="C390" s="11">
        <f>+'[20]34'!$E$155</f>
        <v>25942.52</v>
      </c>
      <c r="D390" s="11">
        <f>+'[20]34'!$F$155</f>
        <v>24069.77</v>
      </c>
      <c r="E390" s="11">
        <f>+'[20]34'!$G$155</f>
        <v>24443.46</v>
      </c>
      <c r="F390" s="11">
        <f>+'[20]34'!$I$155</f>
        <v>24572.51</v>
      </c>
      <c r="G390" s="11">
        <f>+'[20]34'!$J$155</f>
        <v>22459.45</v>
      </c>
      <c r="H390" s="11">
        <f>+'[20]34'!$K$155</f>
        <v>26803.67</v>
      </c>
      <c r="I390" s="11">
        <f>+'[20]34'!$M$155</f>
        <v>24437.81</v>
      </c>
      <c r="J390" s="11">
        <f>+'[20]34'!$N$155</f>
        <v>27577.7</v>
      </c>
      <c r="K390" s="11">
        <f>+'[20]34'!$O$155</f>
        <v>29208.74</v>
      </c>
      <c r="L390" s="11">
        <f>+'[20]34'!$Q$155</f>
        <v>30070.42</v>
      </c>
      <c r="M390" s="11">
        <f>+'[20]34'!$R$155</f>
        <v>32598.26</v>
      </c>
      <c r="N390" s="11">
        <f>+'[20]34'!$S$155</f>
        <v>36606.44</v>
      </c>
      <c r="O390" s="394">
        <f t="shared" si="69"/>
        <v>328790.75</v>
      </c>
      <c r="Q390" s="390">
        <v>1026</v>
      </c>
      <c r="R390" s="390" t="s">
        <v>35</v>
      </c>
      <c r="S390" s="11">
        <f t="shared" si="70"/>
        <v>25942.52</v>
      </c>
      <c r="T390" s="11">
        <f t="shared" si="71"/>
        <v>50012.29</v>
      </c>
      <c r="U390" s="11">
        <f t="shared" si="68"/>
        <v>74455.75</v>
      </c>
      <c r="V390" s="11">
        <f t="shared" si="68"/>
        <v>99028.26</v>
      </c>
      <c r="W390" s="11">
        <f t="shared" si="68"/>
        <v>121487.70999999999</v>
      </c>
      <c r="X390" s="11">
        <f t="shared" si="68"/>
        <v>148291.38</v>
      </c>
      <c r="Y390" s="11">
        <f t="shared" si="68"/>
        <v>172729.19</v>
      </c>
      <c r="Z390" s="11">
        <f t="shared" si="68"/>
        <v>200306.89</v>
      </c>
      <c r="AA390" s="11">
        <f t="shared" si="68"/>
        <v>229515.63</v>
      </c>
      <c r="AB390" s="11">
        <f t="shared" si="68"/>
        <v>259586.05</v>
      </c>
      <c r="AC390" s="11">
        <f t="shared" si="68"/>
        <v>292184.31</v>
      </c>
      <c r="AD390" s="11">
        <f t="shared" si="68"/>
        <v>328790.75</v>
      </c>
    </row>
    <row r="391" spans="1:30" x14ac:dyDescent="0.2">
      <c r="A391" s="390">
        <v>1027</v>
      </c>
      <c r="B391" s="390" t="s">
        <v>36</v>
      </c>
      <c r="C391" s="11">
        <f>+'[20]35'!$E$155</f>
        <v>59834.79</v>
      </c>
      <c r="D391" s="11">
        <f>+'[20]35'!$F$155</f>
        <v>58221.68</v>
      </c>
      <c r="E391" s="11">
        <f>+'[20]35'!$G$155</f>
        <v>68420.289999999994</v>
      </c>
      <c r="F391" s="11">
        <f>+'[20]35'!$I$155</f>
        <v>78122.649999999994</v>
      </c>
      <c r="G391" s="11">
        <f>+'[20]35'!$J$155</f>
        <v>64830.52</v>
      </c>
      <c r="H391" s="11">
        <f>+'[20]35'!$K$155</f>
        <v>73368.570000000007</v>
      </c>
      <c r="I391" s="11">
        <f>+'[20]35'!$M$155</f>
        <v>73046.19</v>
      </c>
      <c r="J391" s="11">
        <f>+'[20]35'!$N$155</f>
        <v>82066.259999999995</v>
      </c>
      <c r="K391" s="11">
        <f>+'[20]35'!$O$155</f>
        <v>84276.26</v>
      </c>
      <c r="L391" s="11">
        <f>+'[20]35'!$Q$155</f>
        <v>74848.100000000006</v>
      </c>
      <c r="M391" s="11">
        <f>+'[20]35'!$R$155</f>
        <v>74802.679999999993</v>
      </c>
      <c r="N391" s="11">
        <f>+'[20]35'!$S$155</f>
        <v>85819.85</v>
      </c>
      <c r="O391" s="394">
        <f t="shared" si="69"/>
        <v>877657.84</v>
      </c>
      <c r="Q391" s="390">
        <v>1027</v>
      </c>
      <c r="R391" s="390" t="s">
        <v>36</v>
      </c>
      <c r="S391" s="11">
        <f t="shared" si="70"/>
        <v>59834.79</v>
      </c>
      <c r="T391" s="11">
        <f t="shared" si="71"/>
        <v>118056.47</v>
      </c>
      <c r="U391" s="11">
        <f t="shared" si="68"/>
        <v>186476.76</v>
      </c>
      <c r="V391" s="11">
        <f t="shared" si="68"/>
        <v>264599.41000000003</v>
      </c>
      <c r="W391" s="11">
        <f t="shared" si="68"/>
        <v>329429.93000000005</v>
      </c>
      <c r="X391" s="11">
        <f t="shared" si="68"/>
        <v>402798.50000000006</v>
      </c>
      <c r="Y391" s="11">
        <f t="shared" si="68"/>
        <v>475844.69000000006</v>
      </c>
      <c r="Z391" s="11">
        <f t="shared" si="68"/>
        <v>557910.95000000007</v>
      </c>
      <c r="AA391" s="11">
        <f t="shared" si="68"/>
        <v>642187.21000000008</v>
      </c>
      <c r="AB391" s="11">
        <f t="shared" si="68"/>
        <v>717035.31</v>
      </c>
      <c r="AC391" s="11">
        <f t="shared" si="68"/>
        <v>791837.99</v>
      </c>
      <c r="AD391" s="11">
        <f t="shared" si="68"/>
        <v>877657.84</v>
      </c>
    </row>
    <row r="392" spans="1:30" x14ac:dyDescent="0.2">
      <c r="A392" s="390">
        <v>1028</v>
      </c>
      <c r="B392" s="390" t="s">
        <v>37</v>
      </c>
      <c r="C392" s="11">
        <f>+'[20]36'!$E$155</f>
        <v>241081.57</v>
      </c>
      <c r="D392" s="11">
        <f>+'[20]36'!$F$155</f>
        <v>249397.73</v>
      </c>
      <c r="E392" s="11">
        <f>+'[20]36'!$G$155</f>
        <v>239714.76</v>
      </c>
      <c r="F392" s="11">
        <f>+'[20]36'!$I$155</f>
        <v>261093.46</v>
      </c>
      <c r="G392" s="11">
        <f>+'[20]36'!$J$155</f>
        <v>233927.6</v>
      </c>
      <c r="H392" s="11">
        <f>+'[20]36'!$K$155</f>
        <v>265645.39</v>
      </c>
      <c r="I392" s="11">
        <f>+'[20]36'!$M$155</f>
        <v>267343.28000000003</v>
      </c>
      <c r="J392" s="11">
        <f>+'[20]36'!$N$155</f>
        <v>311548.03000000003</v>
      </c>
      <c r="K392" s="11">
        <f>+'[20]36'!$O$155</f>
        <v>276711.14</v>
      </c>
      <c r="L392" s="11">
        <f>+'[20]36'!$Q$155</f>
        <v>276100.01</v>
      </c>
      <c r="M392" s="11">
        <f>+'[20]36'!$R$155</f>
        <v>273700.96000000002</v>
      </c>
      <c r="N392" s="11">
        <f>+'[20]36'!$S$155</f>
        <v>316703.90999999997</v>
      </c>
      <c r="O392" s="394">
        <f t="shared" si="69"/>
        <v>3212967.8400000008</v>
      </c>
      <c r="Q392" s="390">
        <v>1028</v>
      </c>
      <c r="R392" s="390" t="s">
        <v>37</v>
      </c>
      <c r="S392" s="11">
        <f t="shared" si="70"/>
        <v>241081.57</v>
      </c>
      <c r="T392" s="11">
        <f t="shared" si="71"/>
        <v>490479.30000000005</v>
      </c>
      <c r="U392" s="11">
        <f t="shared" si="68"/>
        <v>730194.06</v>
      </c>
      <c r="V392" s="11">
        <f t="shared" si="68"/>
        <v>991287.52</v>
      </c>
      <c r="W392" s="11">
        <f t="shared" si="68"/>
        <v>1225215.1200000001</v>
      </c>
      <c r="X392" s="11">
        <f t="shared" si="68"/>
        <v>1490860.5100000002</v>
      </c>
      <c r="Y392" s="11">
        <f t="shared" si="68"/>
        <v>1758203.7900000003</v>
      </c>
      <c r="Z392" s="11">
        <f t="shared" ref="Z392:AD394" si="72">+Y392+J392</f>
        <v>2069751.8200000003</v>
      </c>
      <c r="AA392" s="11">
        <f t="shared" si="72"/>
        <v>2346462.9600000004</v>
      </c>
      <c r="AB392" s="11">
        <f t="shared" si="72"/>
        <v>2622562.9700000007</v>
      </c>
      <c r="AC392" s="11">
        <f t="shared" si="72"/>
        <v>2896263.9300000006</v>
      </c>
      <c r="AD392" s="11">
        <f t="shared" si="72"/>
        <v>3212967.8400000008</v>
      </c>
    </row>
    <row r="393" spans="1:30" x14ac:dyDescent="0.2">
      <c r="A393" s="390">
        <v>1029</v>
      </c>
      <c r="B393" s="390" t="s">
        <v>38</v>
      </c>
      <c r="C393" s="11">
        <f>+'[20]37'!$E$155</f>
        <v>55986.95</v>
      </c>
      <c r="D393" s="11">
        <f>+'[20]37'!$F$155</f>
        <v>54892.480000000003</v>
      </c>
      <c r="E393" s="11">
        <f>+'[20]37'!$G$155</f>
        <v>57580.45</v>
      </c>
      <c r="F393" s="11">
        <f>+'[20]37'!$I$155</f>
        <v>64812.05</v>
      </c>
      <c r="G393" s="11">
        <f>+'[20]37'!$J$155</f>
        <v>58745.33</v>
      </c>
      <c r="H393" s="11">
        <f>+'[20]37'!$K$155</f>
        <v>65146.080000000002</v>
      </c>
      <c r="I393" s="11">
        <f>+'[20]37'!$M$155</f>
        <v>63855.64</v>
      </c>
      <c r="J393" s="11">
        <f>+'[20]37'!$N$155</f>
        <v>73535.320000000007</v>
      </c>
      <c r="K393" s="11">
        <f>+'[20]37'!$O$155</f>
        <v>80172.75</v>
      </c>
      <c r="L393" s="11">
        <f>+'[20]37'!$Q$155</f>
        <v>82942.89</v>
      </c>
      <c r="M393" s="11">
        <f>+'[20]37'!$R$155</f>
        <v>70636.479999999996</v>
      </c>
      <c r="N393" s="11">
        <f>+'[20]37'!$S$155</f>
        <v>81660.61</v>
      </c>
      <c r="O393" s="394">
        <f t="shared" si="69"/>
        <v>809967.03</v>
      </c>
      <c r="Q393" s="390">
        <v>1029</v>
      </c>
      <c r="R393" s="390" t="s">
        <v>38</v>
      </c>
      <c r="S393" s="11">
        <f t="shared" si="70"/>
        <v>55986.95</v>
      </c>
      <c r="T393" s="11">
        <f t="shared" si="71"/>
        <v>110879.43</v>
      </c>
      <c r="U393" s="11">
        <f t="shared" si="71"/>
        <v>168459.88</v>
      </c>
      <c r="V393" s="11">
        <f t="shared" si="71"/>
        <v>233271.93</v>
      </c>
      <c r="W393" s="11">
        <f t="shared" si="71"/>
        <v>292017.26</v>
      </c>
      <c r="X393" s="11">
        <f t="shared" si="71"/>
        <v>357163.34</v>
      </c>
      <c r="Y393" s="11">
        <f t="shared" si="71"/>
        <v>421018.98000000004</v>
      </c>
      <c r="Z393" s="11">
        <f t="shared" si="72"/>
        <v>494554.30000000005</v>
      </c>
      <c r="AA393" s="11">
        <f t="shared" si="72"/>
        <v>574727.05000000005</v>
      </c>
      <c r="AB393" s="11">
        <f t="shared" si="72"/>
        <v>657669.94000000006</v>
      </c>
      <c r="AC393" s="11">
        <f t="shared" si="72"/>
        <v>728306.42</v>
      </c>
      <c r="AD393" s="11">
        <f t="shared" si="72"/>
        <v>809967.03</v>
      </c>
    </row>
    <row r="394" spans="1:30" x14ac:dyDescent="0.2">
      <c r="A394" s="391">
        <v>1030</v>
      </c>
      <c r="B394" s="391" t="s">
        <v>18</v>
      </c>
      <c r="C394" s="16">
        <f>+'[20]17'!$E$155</f>
        <v>123015.34</v>
      </c>
      <c r="D394" s="16">
        <f>+'[20]17'!$F$155</f>
        <v>106769.88</v>
      </c>
      <c r="E394" s="16">
        <f>+'[20]17'!$G$155</f>
        <v>113289.65</v>
      </c>
      <c r="F394" s="16">
        <f>+'[20]17'!$I$155</f>
        <v>126190.84</v>
      </c>
      <c r="G394" s="16">
        <f>+'[20]17'!$J$155</f>
        <v>111672.4</v>
      </c>
      <c r="H394" s="16">
        <f>+'[20]17'!$K$155</f>
        <v>126661.18</v>
      </c>
      <c r="I394" s="16">
        <f>+'[20]17'!$M$155</f>
        <v>116508.74</v>
      </c>
      <c r="J394" s="16">
        <f>+'[20]17'!$N$155</f>
        <v>134783.56</v>
      </c>
      <c r="K394" s="16">
        <f>+'[20]17'!$O$155</f>
        <v>126013.99</v>
      </c>
      <c r="L394" s="16">
        <f>+'[20]17'!$Q$155</f>
        <v>136613.94</v>
      </c>
      <c r="M394" s="16">
        <f>+'[20]17'!$R$155</f>
        <v>134409.4</v>
      </c>
      <c r="N394" s="16">
        <f>+'[20]17'!$S$155</f>
        <v>152191.15</v>
      </c>
      <c r="O394" s="395">
        <f t="shared" si="69"/>
        <v>1508120.0699999998</v>
      </c>
      <c r="Q394" s="391">
        <v>1030</v>
      </c>
      <c r="R394" s="391" t="s">
        <v>18</v>
      </c>
      <c r="S394" s="16">
        <f t="shared" si="70"/>
        <v>123015.34</v>
      </c>
      <c r="T394" s="16">
        <f t="shared" si="71"/>
        <v>229785.22</v>
      </c>
      <c r="U394" s="16">
        <f t="shared" si="71"/>
        <v>343074.87</v>
      </c>
      <c r="V394" s="16">
        <f t="shared" si="71"/>
        <v>469265.70999999996</v>
      </c>
      <c r="W394" s="16">
        <f t="shared" si="71"/>
        <v>580938.11</v>
      </c>
      <c r="X394" s="16">
        <f t="shared" si="71"/>
        <v>707599.29</v>
      </c>
      <c r="Y394" s="16">
        <f t="shared" si="71"/>
        <v>824108.03</v>
      </c>
      <c r="Z394" s="16">
        <f t="shared" si="72"/>
        <v>958891.59000000008</v>
      </c>
      <c r="AA394" s="16">
        <f t="shared" si="72"/>
        <v>1084905.58</v>
      </c>
      <c r="AB394" s="16">
        <f t="shared" si="72"/>
        <v>1221519.52</v>
      </c>
      <c r="AC394" s="16">
        <f t="shared" si="72"/>
        <v>1355928.92</v>
      </c>
      <c r="AD394" s="16">
        <f t="shared" si="72"/>
        <v>1508120.0699999998</v>
      </c>
    </row>
    <row r="395" spans="1:30" x14ac:dyDescent="0.2">
      <c r="A395" s="392">
        <v>10300</v>
      </c>
      <c r="B395" s="392" t="s">
        <v>176</v>
      </c>
      <c r="C395" s="396">
        <f t="shared" ref="C395:N395" si="73">SUM(C367:C394)</f>
        <v>6942206.8999999994</v>
      </c>
      <c r="D395" s="396">
        <f t="shared" si="73"/>
        <v>6970995.2999999998</v>
      </c>
      <c r="E395" s="396">
        <f t="shared" si="73"/>
        <v>7951687.1199999992</v>
      </c>
      <c r="F395" s="396">
        <f t="shared" si="73"/>
        <v>8081142.6299999999</v>
      </c>
      <c r="G395" s="396">
        <f t="shared" si="73"/>
        <v>7524692.3899999997</v>
      </c>
      <c r="H395" s="396">
        <f t="shared" si="73"/>
        <v>8653586.3400000017</v>
      </c>
      <c r="I395" s="396">
        <f t="shared" si="73"/>
        <v>7534710.9000000013</v>
      </c>
      <c r="J395" s="396">
        <f t="shared" si="73"/>
        <v>8658456.5599999987</v>
      </c>
      <c r="K395" s="396">
        <f t="shared" si="73"/>
        <v>8502319.0999999996</v>
      </c>
      <c r="L395" s="396">
        <f t="shared" si="73"/>
        <v>7973575.8599999994</v>
      </c>
      <c r="M395" s="396">
        <f t="shared" si="73"/>
        <v>8269731.7899999991</v>
      </c>
      <c r="N395" s="396">
        <f t="shared" si="73"/>
        <v>9118544.0600000005</v>
      </c>
      <c r="O395" s="396">
        <f>SUM(O367:O394)</f>
        <v>96181648.950000003</v>
      </c>
      <c r="Q395" s="392">
        <v>10300</v>
      </c>
      <c r="R395" s="392" t="s">
        <v>176</v>
      </c>
      <c r="S395" s="396">
        <f t="shared" ref="S395:AC395" si="74">SUM(S367:S394)</f>
        <v>6942206.8999999994</v>
      </c>
      <c r="T395" s="396">
        <f t="shared" si="74"/>
        <v>13913202.199999999</v>
      </c>
      <c r="U395" s="396">
        <f t="shared" si="74"/>
        <v>21864889.32</v>
      </c>
      <c r="V395" s="396">
        <f t="shared" si="74"/>
        <v>29946031.950000007</v>
      </c>
      <c r="W395" s="396">
        <f t="shared" si="74"/>
        <v>37470724.339999989</v>
      </c>
      <c r="X395" s="396">
        <f t="shared" si="74"/>
        <v>46124310.680000007</v>
      </c>
      <c r="Y395" s="396">
        <f t="shared" si="74"/>
        <v>53659021.579999983</v>
      </c>
      <c r="Z395" s="396">
        <f t="shared" si="74"/>
        <v>62317478.140000008</v>
      </c>
      <c r="AA395" s="396">
        <f t="shared" si="74"/>
        <v>70819797.23999998</v>
      </c>
      <c r="AB395" s="396">
        <f t="shared" si="74"/>
        <v>78793373.099999979</v>
      </c>
      <c r="AC395" s="396">
        <f t="shared" si="74"/>
        <v>87063104.889999986</v>
      </c>
      <c r="AD395" s="396">
        <f>SUM(AD367:AD394)</f>
        <v>96181648.950000003</v>
      </c>
    </row>
    <row r="397" spans="1:30" x14ac:dyDescent="0.2">
      <c r="A397" s="388" t="s">
        <v>144</v>
      </c>
      <c r="B397" s="388" t="s">
        <v>160</v>
      </c>
      <c r="C397" s="388" t="s">
        <v>0</v>
      </c>
      <c r="D397" s="388" t="s">
        <v>1</v>
      </c>
      <c r="E397" s="388" t="s">
        <v>2</v>
      </c>
      <c r="F397" s="388" t="s">
        <v>3</v>
      </c>
      <c r="G397" s="388" t="s">
        <v>4</v>
      </c>
      <c r="H397" s="388" t="s">
        <v>5</v>
      </c>
      <c r="I397" s="388" t="s">
        <v>6</v>
      </c>
      <c r="J397" s="388" t="s">
        <v>7</v>
      </c>
      <c r="K397" s="388" t="s">
        <v>8</v>
      </c>
      <c r="L397" s="388" t="s">
        <v>9</v>
      </c>
      <c r="M397" s="388" t="s">
        <v>10</v>
      </c>
      <c r="N397" s="388" t="s">
        <v>11</v>
      </c>
      <c r="O397" s="388" t="s">
        <v>176</v>
      </c>
      <c r="Q397" s="388" t="s">
        <v>73</v>
      </c>
      <c r="R397" s="388" t="s">
        <v>160</v>
      </c>
      <c r="S397" s="388" t="s">
        <v>74</v>
      </c>
      <c r="T397" s="388" t="s">
        <v>75</v>
      </c>
      <c r="U397" s="388" t="s">
        <v>76</v>
      </c>
      <c r="V397" s="388" t="s">
        <v>77</v>
      </c>
      <c r="W397" s="388" t="s">
        <v>78</v>
      </c>
      <c r="X397" s="388" t="s">
        <v>79</v>
      </c>
      <c r="Y397" s="388" t="s">
        <v>80</v>
      </c>
      <c r="Z397" s="388" t="s">
        <v>81</v>
      </c>
      <c r="AA397" s="388" t="s">
        <v>82</v>
      </c>
      <c r="AB397" s="388" t="s">
        <v>83</v>
      </c>
      <c r="AC397" s="388" t="s">
        <v>84</v>
      </c>
      <c r="AD397" s="388" t="s">
        <v>85</v>
      </c>
    </row>
    <row r="398" spans="1:30" x14ac:dyDescent="0.2">
      <c r="A398" s="389"/>
      <c r="B398" s="389" t="s">
        <v>46</v>
      </c>
      <c r="C398" s="11">
        <f>+[20]เขต!$E$156</f>
        <v>0</v>
      </c>
      <c r="D398" s="11">
        <f>+[20]เขต!$F$156</f>
        <v>0</v>
      </c>
      <c r="E398" s="11">
        <f>+[20]เขต!$G$156</f>
        <v>0</v>
      </c>
      <c r="F398" s="11">
        <f>+[20]เขต!$I$156</f>
        <v>0</v>
      </c>
      <c r="G398" s="11">
        <f>+[20]เขต!$J$156</f>
        <v>0</v>
      </c>
      <c r="H398" s="11">
        <f>+[20]เขต!$K$156</f>
        <v>0</v>
      </c>
      <c r="I398" s="11">
        <f>+[20]เขต!$M$156</f>
        <v>0</v>
      </c>
      <c r="J398" s="11">
        <f>+[20]เขต!$N$156</f>
        <v>0</v>
      </c>
      <c r="K398" s="11">
        <f>+[20]เขต!$O$156</f>
        <v>0</v>
      </c>
      <c r="L398" s="11">
        <f>+[20]เขต!$Q$156</f>
        <v>0</v>
      </c>
      <c r="M398" s="11">
        <f>+[20]เขต!$R$156</f>
        <v>0</v>
      </c>
      <c r="N398" s="11">
        <f>+[20]เขต!$S$156</f>
        <v>0</v>
      </c>
      <c r="O398" s="393">
        <f>SUM(C398:N398)</f>
        <v>0</v>
      </c>
      <c r="Q398" s="389"/>
      <c r="R398" s="389" t="s">
        <v>46</v>
      </c>
      <c r="S398" s="387">
        <f>+C398</f>
        <v>0</v>
      </c>
      <c r="T398" s="387">
        <f>+S398+D398</f>
        <v>0</v>
      </c>
      <c r="U398" s="387">
        <f t="shared" ref="U398:AD423" si="75">+T398+E398</f>
        <v>0</v>
      </c>
      <c r="V398" s="387">
        <f t="shared" si="75"/>
        <v>0</v>
      </c>
      <c r="W398" s="387">
        <f t="shared" si="75"/>
        <v>0</v>
      </c>
      <c r="X398" s="387">
        <f t="shared" si="75"/>
        <v>0</v>
      </c>
      <c r="Y398" s="387">
        <f t="shared" si="75"/>
        <v>0</v>
      </c>
      <c r="Z398" s="387">
        <f t="shared" si="75"/>
        <v>0</v>
      </c>
      <c r="AA398" s="387">
        <f t="shared" si="75"/>
        <v>0</v>
      </c>
      <c r="AB398" s="387">
        <f t="shared" si="75"/>
        <v>0</v>
      </c>
      <c r="AC398" s="387">
        <f t="shared" si="75"/>
        <v>0</v>
      </c>
      <c r="AD398" s="387">
        <f t="shared" si="75"/>
        <v>0</v>
      </c>
    </row>
    <row r="399" spans="1:30" x14ac:dyDescent="0.2">
      <c r="A399" s="390">
        <v>1004</v>
      </c>
      <c r="B399" s="390" t="s">
        <v>94</v>
      </c>
      <c r="C399" s="11">
        <f>+'[20]11'!$E$156</f>
        <v>2663880.9700000002</v>
      </c>
      <c r="D399" s="11">
        <f>+'[20]11'!$F$156</f>
        <v>2702259.15</v>
      </c>
      <c r="E399" s="11">
        <f>+'[20]11'!$G$156</f>
        <v>2672034.7400000002</v>
      </c>
      <c r="F399" s="11">
        <f>+'[20]11'!$I$156</f>
        <v>2722215.36</v>
      </c>
      <c r="G399" s="11">
        <f>+'[20]11'!$J$156</f>
        <v>2471263.9700000002</v>
      </c>
      <c r="H399" s="11">
        <f>+'[20]11'!$K$156</f>
        <v>2640818.87</v>
      </c>
      <c r="I399" s="11">
        <f>+'[20]11'!$M$156</f>
        <v>2608458.58</v>
      </c>
      <c r="J399" s="11">
        <f>+'[20]11'!$N$156</f>
        <v>2967101.15</v>
      </c>
      <c r="K399" s="11">
        <f>+'[20]11'!$O$156</f>
        <v>2845659.24</v>
      </c>
      <c r="L399" s="11">
        <f>+'[20]11'!$Q$156</f>
        <v>3039167.32</v>
      </c>
      <c r="M399" s="11">
        <f>+'[20]11'!$R$156</f>
        <v>3158119.42</v>
      </c>
      <c r="N399" s="11">
        <f>+'[20]11'!$S$156</f>
        <v>3518170.36</v>
      </c>
      <c r="O399" s="394">
        <f t="shared" ref="O399:O425" si="76">SUM(C399:N399)</f>
        <v>34009149.130000003</v>
      </c>
      <c r="Q399" s="390">
        <v>1004</v>
      </c>
      <c r="R399" s="390" t="s">
        <v>94</v>
      </c>
      <c r="S399" s="11">
        <f t="shared" ref="S399:S425" si="77">+C399</f>
        <v>2663880.9700000002</v>
      </c>
      <c r="T399" s="11">
        <f>+S399+D399</f>
        <v>5366140.12</v>
      </c>
      <c r="U399" s="11">
        <f t="shared" si="75"/>
        <v>8038174.8600000003</v>
      </c>
      <c r="V399" s="11">
        <f t="shared" si="75"/>
        <v>10760390.220000001</v>
      </c>
      <c r="W399" s="11">
        <f t="shared" si="75"/>
        <v>13231654.190000001</v>
      </c>
      <c r="X399" s="11">
        <f t="shared" si="75"/>
        <v>15872473.060000002</v>
      </c>
      <c r="Y399" s="11">
        <f t="shared" si="75"/>
        <v>18480931.640000001</v>
      </c>
      <c r="Z399" s="11">
        <f t="shared" si="75"/>
        <v>21448032.789999999</v>
      </c>
      <c r="AA399" s="11">
        <f t="shared" si="75"/>
        <v>24293692.030000001</v>
      </c>
      <c r="AB399" s="11">
        <f t="shared" si="75"/>
        <v>27332859.350000001</v>
      </c>
      <c r="AC399" s="11">
        <f t="shared" si="75"/>
        <v>30490978.770000003</v>
      </c>
      <c r="AD399" s="11">
        <f t="shared" si="75"/>
        <v>34009149.130000003</v>
      </c>
    </row>
    <row r="400" spans="1:30" x14ac:dyDescent="0.2">
      <c r="A400" s="390">
        <v>1005</v>
      </c>
      <c r="B400" s="390" t="s">
        <v>13</v>
      </c>
      <c r="C400" s="11">
        <f>+'[20]12'!$E$156</f>
        <v>56850.87</v>
      </c>
      <c r="D400" s="11">
        <f>+'[20]12'!$F$156</f>
        <v>54387.94</v>
      </c>
      <c r="E400" s="11">
        <f>+'[20]12'!$G$156</f>
        <v>53739.78</v>
      </c>
      <c r="F400" s="11">
        <f>+'[20]12'!$I$156</f>
        <v>56365.93</v>
      </c>
      <c r="G400" s="11">
        <f>+'[20]12'!$J$156</f>
        <v>54864.639999999999</v>
      </c>
      <c r="H400" s="11">
        <f>+'[20]12'!$K$156</f>
        <v>62680.88</v>
      </c>
      <c r="I400" s="11">
        <f>+'[20]12'!$M$156</f>
        <v>65842.899999999994</v>
      </c>
      <c r="J400" s="11">
        <f>+'[20]12'!$N$156</f>
        <v>71617.69</v>
      </c>
      <c r="K400" s="11">
        <f>+'[20]12'!$O$156</f>
        <v>67775.81</v>
      </c>
      <c r="L400" s="11">
        <f>+'[20]12'!$Q$156</f>
        <v>69719.98</v>
      </c>
      <c r="M400" s="11">
        <f>+'[20]12'!$R$156</f>
        <v>67804.78</v>
      </c>
      <c r="N400" s="11">
        <f>+'[20]12'!$S$156</f>
        <v>79762.539999999994</v>
      </c>
      <c r="O400" s="394">
        <f t="shared" si="76"/>
        <v>761413.74</v>
      </c>
      <c r="Q400" s="390">
        <v>1005</v>
      </c>
      <c r="R400" s="390" t="s">
        <v>13</v>
      </c>
      <c r="S400" s="11">
        <f t="shared" si="77"/>
        <v>56850.87</v>
      </c>
      <c r="T400" s="11">
        <f t="shared" ref="T400:Y425" si="78">+S400+D400</f>
        <v>111238.81</v>
      </c>
      <c r="U400" s="11">
        <f t="shared" si="75"/>
        <v>164978.59</v>
      </c>
      <c r="V400" s="11">
        <f t="shared" si="75"/>
        <v>221344.52</v>
      </c>
      <c r="W400" s="11">
        <f t="shared" si="75"/>
        <v>276209.15999999997</v>
      </c>
      <c r="X400" s="11">
        <f t="shared" si="75"/>
        <v>338890.04</v>
      </c>
      <c r="Y400" s="11">
        <f t="shared" si="75"/>
        <v>404732.93999999994</v>
      </c>
      <c r="Z400" s="11">
        <f t="shared" si="75"/>
        <v>476350.62999999995</v>
      </c>
      <c r="AA400" s="11">
        <f t="shared" si="75"/>
        <v>544126.43999999994</v>
      </c>
      <c r="AB400" s="11">
        <f t="shared" si="75"/>
        <v>613846.41999999993</v>
      </c>
      <c r="AC400" s="11">
        <f t="shared" si="75"/>
        <v>681651.19999999995</v>
      </c>
      <c r="AD400" s="11">
        <f t="shared" si="75"/>
        <v>761413.74</v>
      </c>
    </row>
    <row r="401" spans="1:30" x14ac:dyDescent="0.2">
      <c r="A401" s="390">
        <v>1006</v>
      </c>
      <c r="B401" s="390" t="s">
        <v>14</v>
      </c>
      <c r="C401" s="11">
        <f>+'[20]13'!$E$156</f>
        <v>42797.13</v>
      </c>
      <c r="D401" s="11">
        <f>+'[20]13'!$F$156</f>
        <v>42298.07</v>
      </c>
      <c r="E401" s="11">
        <f>+'[20]13'!$G$156</f>
        <v>37320.78</v>
      </c>
      <c r="F401" s="11">
        <f>+'[20]13'!$I$156</f>
        <v>33416.79</v>
      </c>
      <c r="G401" s="11">
        <f>+'[20]13'!$J$156</f>
        <v>19249.87</v>
      </c>
      <c r="H401" s="11">
        <f>+'[20]13'!$K$156</f>
        <v>23986.19</v>
      </c>
      <c r="I401" s="11">
        <f>+'[20]13'!$M$156</f>
        <v>22833.46</v>
      </c>
      <c r="J401" s="11">
        <f>+'[20]13'!$N$156</f>
        <v>25769.52</v>
      </c>
      <c r="K401" s="11">
        <f>+'[20]13'!$O$156</f>
        <v>30296.23</v>
      </c>
      <c r="L401" s="11">
        <f>+'[20]13'!$Q$156</f>
        <v>28844.76</v>
      </c>
      <c r="M401" s="11">
        <f>+'[20]13'!$R$156</f>
        <v>26326.1</v>
      </c>
      <c r="N401" s="11">
        <f>+'[20]13'!$S$156</f>
        <v>29866.73</v>
      </c>
      <c r="O401" s="394">
        <f t="shared" si="76"/>
        <v>363005.62999999995</v>
      </c>
      <c r="Q401" s="390">
        <v>1006</v>
      </c>
      <c r="R401" s="390" t="s">
        <v>14</v>
      </c>
      <c r="S401" s="11">
        <f t="shared" si="77"/>
        <v>42797.13</v>
      </c>
      <c r="T401" s="11">
        <f t="shared" si="78"/>
        <v>85095.2</v>
      </c>
      <c r="U401" s="11">
        <f t="shared" si="75"/>
        <v>122415.98</v>
      </c>
      <c r="V401" s="11">
        <f t="shared" si="75"/>
        <v>155832.76999999999</v>
      </c>
      <c r="W401" s="11">
        <f t="shared" si="75"/>
        <v>175082.63999999998</v>
      </c>
      <c r="X401" s="11">
        <f t="shared" si="75"/>
        <v>199068.83</v>
      </c>
      <c r="Y401" s="11">
        <f t="shared" si="75"/>
        <v>221902.28999999998</v>
      </c>
      <c r="Z401" s="11">
        <f t="shared" si="75"/>
        <v>247671.80999999997</v>
      </c>
      <c r="AA401" s="11">
        <f t="shared" si="75"/>
        <v>277968.03999999998</v>
      </c>
      <c r="AB401" s="11">
        <f t="shared" si="75"/>
        <v>306812.79999999999</v>
      </c>
      <c r="AC401" s="11">
        <f t="shared" si="75"/>
        <v>333138.89999999997</v>
      </c>
      <c r="AD401" s="11">
        <f t="shared" si="75"/>
        <v>363005.62999999995</v>
      </c>
    </row>
    <row r="402" spans="1:30" x14ac:dyDescent="0.2">
      <c r="A402" s="390">
        <v>1007</v>
      </c>
      <c r="B402" s="390" t="s">
        <v>15</v>
      </c>
      <c r="C402" s="11">
        <f>+'[20]14'!$E$156</f>
        <v>385117.78</v>
      </c>
      <c r="D402" s="11">
        <f>+'[20]14'!$F$156</f>
        <v>380997.65</v>
      </c>
      <c r="E402" s="11">
        <f>+'[20]14'!$G$156</f>
        <v>379290.25</v>
      </c>
      <c r="F402" s="11">
        <f>+'[20]14'!$I$156</f>
        <v>411393.45</v>
      </c>
      <c r="G402" s="11">
        <f>+'[20]14'!$J$156</f>
        <v>374765.08</v>
      </c>
      <c r="H402" s="11">
        <f>+'[20]14'!$K$156</f>
        <v>418563.51</v>
      </c>
      <c r="I402" s="11">
        <f>+'[20]14'!$M$156</f>
        <v>402135.46</v>
      </c>
      <c r="J402" s="11">
        <f>+'[20]14'!$N$156</f>
        <v>454665.97</v>
      </c>
      <c r="K402" s="11">
        <f>+'[20]14'!$O$156</f>
        <v>427367.42</v>
      </c>
      <c r="L402" s="11">
        <f>+'[20]14'!$Q$156</f>
        <v>449567.11</v>
      </c>
      <c r="M402" s="11">
        <f>+'[20]14'!$R$156</f>
        <v>419716.25</v>
      </c>
      <c r="N402" s="11">
        <f>+'[20]14'!$S$156</f>
        <v>487287.47</v>
      </c>
      <c r="O402" s="394">
        <f t="shared" si="76"/>
        <v>4990867.3999999994</v>
      </c>
      <c r="Q402" s="390">
        <v>1007</v>
      </c>
      <c r="R402" s="390" t="s">
        <v>15</v>
      </c>
      <c r="S402" s="11">
        <f t="shared" si="77"/>
        <v>385117.78</v>
      </c>
      <c r="T402" s="11">
        <f t="shared" si="78"/>
        <v>766115.43</v>
      </c>
      <c r="U402" s="11">
        <f t="shared" si="75"/>
        <v>1145405.6800000002</v>
      </c>
      <c r="V402" s="11">
        <f t="shared" si="75"/>
        <v>1556799.1300000001</v>
      </c>
      <c r="W402" s="11">
        <f t="shared" si="75"/>
        <v>1931564.2100000002</v>
      </c>
      <c r="X402" s="11">
        <f t="shared" si="75"/>
        <v>2350127.7200000002</v>
      </c>
      <c r="Y402" s="11">
        <f t="shared" si="75"/>
        <v>2752263.18</v>
      </c>
      <c r="Z402" s="11">
        <f t="shared" si="75"/>
        <v>3206929.1500000004</v>
      </c>
      <c r="AA402" s="11">
        <f t="shared" si="75"/>
        <v>3634296.5700000003</v>
      </c>
      <c r="AB402" s="11">
        <f t="shared" si="75"/>
        <v>4083863.68</v>
      </c>
      <c r="AC402" s="11">
        <f t="shared" si="75"/>
        <v>4503579.93</v>
      </c>
      <c r="AD402" s="11">
        <f t="shared" si="75"/>
        <v>4990867.3999999994</v>
      </c>
    </row>
    <row r="403" spans="1:30" x14ac:dyDescent="0.2">
      <c r="A403" s="390">
        <v>1008</v>
      </c>
      <c r="B403" s="390" t="s">
        <v>16</v>
      </c>
      <c r="C403" s="11">
        <f>+'[20]15'!$E$156</f>
        <v>101650.84</v>
      </c>
      <c r="D403" s="11">
        <f>+'[20]15'!$F$156</f>
        <v>101107.73</v>
      </c>
      <c r="E403" s="11">
        <f>+'[20]15'!$G$156</f>
        <v>104706.03</v>
      </c>
      <c r="F403" s="11">
        <f>+'[20]15'!$I$156</f>
        <v>108684.14</v>
      </c>
      <c r="G403" s="11">
        <f>+'[20]15'!$J$156</f>
        <v>96787.17</v>
      </c>
      <c r="H403" s="11">
        <f>+'[20]15'!$K$156</f>
        <v>110647.2</v>
      </c>
      <c r="I403" s="11">
        <f>+'[20]15'!$M$156</f>
        <v>101317.43</v>
      </c>
      <c r="J403" s="11">
        <f>+'[20]15'!$N$156</f>
        <v>109220.48</v>
      </c>
      <c r="K403" s="11">
        <f>+'[20]15'!$O$156</f>
        <v>109062.5</v>
      </c>
      <c r="L403" s="11">
        <f>+'[20]15'!$Q$156</f>
        <v>108148.18</v>
      </c>
      <c r="M403" s="11">
        <f>+'[20]15'!$R$156</f>
        <v>114405.8</v>
      </c>
      <c r="N403" s="11">
        <f>+'[20]15'!$S$156</f>
        <v>135832.32999999999</v>
      </c>
      <c r="O403" s="394">
        <f t="shared" si="76"/>
        <v>1301569.83</v>
      </c>
      <c r="Q403" s="390">
        <v>1008</v>
      </c>
      <c r="R403" s="390" t="s">
        <v>16</v>
      </c>
      <c r="S403" s="11">
        <f t="shared" si="77"/>
        <v>101650.84</v>
      </c>
      <c r="T403" s="11">
        <f t="shared" si="78"/>
        <v>202758.57</v>
      </c>
      <c r="U403" s="11">
        <f t="shared" si="75"/>
        <v>307464.59999999998</v>
      </c>
      <c r="V403" s="11">
        <f t="shared" si="75"/>
        <v>416148.74</v>
      </c>
      <c r="W403" s="11">
        <f t="shared" si="75"/>
        <v>512935.91</v>
      </c>
      <c r="X403" s="11">
        <f t="shared" si="75"/>
        <v>623583.11</v>
      </c>
      <c r="Y403" s="11">
        <f t="shared" si="75"/>
        <v>724900.54</v>
      </c>
      <c r="Z403" s="11">
        <f t="shared" si="75"/>
        <v>834121.02</v>
      </c>
      <c r="AA403" s="11">
        <f t="shared" si="75"/>
        <v>943183.52</v>
      </c>
      <c r="AB403" s="11">
        <f t="shared" si="75"/>
        <v>1051331.7</v>
      </c>
      <c r="AC403" s="11">
        <f t="shared" si="75"/>
        <v>1165737.5</v>
      </c>
      <c r="AD403" s="11">
        <f t="shared" si="75"/>
        <v>1301569.83</v>
      </c>
    </row>
    <row r="404" spans="1:30" x14ac:dyDescent="0.2">
      <c r="A404" s="390">
        <v>1009</v>
      </c>
      <c r="B404" s="390" t="s">
        <v>17</v>
      </c>
      <c r="C404" s="11">
        <f>+'[20]16'!$E$156</f>
        <v>74667.570000000007</v>
      </c>
      <c r="D404" s="11">
        <f>+'[20]16'!$F$156</f>
        <v>73213.33</v>
      </c>
      <c r="E404" s="11">
        <f>+'[20]16'!$G$156</f>
        <v>75254.02</v>
      </c>
      <c r="F404" s="11">
        <f>+'[20]16'!$I$156</f>
        <v>86132.73</v>
      </c>
      <c r="G404" s="11">
        <f>+'[20]16'!$J$156</f>
        <v>78895.08</v>
      </c>
      <c r="H404" s="11">
        <f>+'[20]16'!$K$156</f>
        <v>86528.18</v>
      </c>
      <c r="I404" s="11">
        <f>+'[20]16'!$M$156</f>
        <v>88667.94</v>
      </c>
      <c r="J404" s="11">
        <f>+'[20]16'!$N$156</f>
        <v>100197.64</v>
      </c>
      <c r="K404" s="11">
        <f>+'[20]16'!$O$156</f>
        <v>96928.31</v>
      </c>
      <c r="L404" s="11">
        <f>+'[20]16'!$Q$156</f>
        <v>102197.31</v>
      </c>
      <c r="M404" s="11">
        <f>+'[20]16'!$R$156</f>
        <v>98213.58</v>
      </c>
      <c r="N404" s="11">
        <f>+'[20]16'!$S$156</f>
        <v>115022.78</v>
      </c>
      <c r="O404" s="394">
        <f t="shared" si="76"/>
        <v>1075918.47</v>
      </c>
      <c r="Q404" s="390">
        <v>1009</v>
      </c>
      <c r="R404" s="390" t="s">
        <v>17</v>
      </c>
      <c r="S404" s="11">
        <f t="shared" si="77"/>
        <v>74667.570000000007</v>
      </c>
      <c r="T404" s="11">
        <f t="shared" si="78"/>
        <v>147880.90000000002</v>
      </c>
      <c r="U404" s="11">
        <f t="shared" si="75"/>
        <v>223134.92000000004</v>
      </c>
      <c r="V404" s="11">
        <f t="shared" si="75"/>
        <v>309267.65000000002</v>
      </c>
      <c r="W404" s="11">
        <f t="shared" si="75"/>
        <v>388162.73000000004</v>
      </c>
      <c r="X404" s="11">
        <f t="shared" si="75"/>
        <v>474690.91000000003</v>
      </c>
      <c r="Y404" s="11">
        <f t="shared" si="75"/>
        <v>563358.85000000009</v>
      </c>
      <c r="Z404" s="11">
        <f t="shared" si="75"/>
        <v>663556.49000000011</v>
      </c>
      <c r="AA404" s="11">
        <f t="shared" si="75"/>
        <v>760484.8</v>
      </c>
      <c r="AB404" s="11">
        <f t="shared" si="75"/>
        <v>862682.1100000001</v>
      </c>
      <c r="AC404" s="11">
        <f t="shared" si="75"/>
        <v>960895.69000000006</v>
      </c>
      <c r="AD404" s="11">
        <f t="shared" si="75"/>
        <v>1075918.47</v>
      </c>
    </row>
    <row r="405" spans="1:30" x14ac:dyDescent="0.2">
      <c r="A405" s="390">
        <v>1010</v>
      </c>
      <c r="B405" s="390" t="s">
        <v>19</v>
      </c>
      <c r="C405" s="11">
        <f>+'[20]18'!$E$156</f>
        <v>77429.59</v>
      </c>
      <c r="D405" s="11">
        <f>+'[20]18'!$F$156</f>
        <v>77861.149999999994</v>
      </c>
      <c r="E405" s="11">
        <f>+'[20]18'!$G$156</f>
        <v>79242.259999999995</v>
      </c>
      <c r="F405" s="11">
        <f>+'[20]18'!$I$156</f>
        <v>83764.539999999994</v>
      </c>
      <c r="G405" s="11">
        <f>+'[20]18'!$J$156</f>
        <v>76618.98</v>
      </c>
      <c r="H405" s="11">
        <f>+'[20]18'!$K$156</f>
        <v>92495.97</v>
      </c>
      <c r="I405" s="11">
        <f>+'[20]18'!$M$156</f>
        <v>85590.83</v>
      </c>
      <c r="J405" s="11">
        <f>+'[20]18'!$N$156</f>
        <v>90261.42</v>
      </c>
      <c r="K405" s="11">
        <f>+'[20]18'!$O$156</f>
        <v>82918</v>
      </c>
      <c r="L405" s="11">
        <f>+'[20]18'!$Q$156</f>
        <v>89197.85</v>
      </c>
      <c r="M405" s="11">
        <f>+'[20]18'!$R$156</f>
        <v>89075.64</v>
      </c>
      <c r="N405" s="11">
        <f>+'[20]18'!$S$156</f>
        <v>107855.76</v>
      </c>
      <c r="O405" s="394">
        <f t="shared" si="76"/>
        <v>1032311.99</v>
      </c>
      <c r="Q405" s="390">
        <v>1010</v>
      </c>
      <c r="R405" s="390" t="s">
        <v>19</v>
      </c>
      <c r="S405" s="11">
        <f t="shared" si="77"/>
        <v>77429.59</v>
      </c>
      <c r="T405" s="11">
        <f t="shared" si="78"/>
        <v>155290.74</v>
      </c>
      <c r="U405" s="11">
        <f t="shared" si="75"/>
        <v>234533</v>
      </c>
      <c r="V405" s="11">
        <f t="shared" si="75"/>
        <v>318297.53999999998</v>
      </c>
      <c r="W405" s="11">
        <f t="shared" si="75"/>
        <v>394916.51999999996</v>
      </c>
      <c r="X405" s="11">
        <f t="shared" si="75"/>
        <v>487412.49</v>
      </c>
      <c r="Y405" s="11">
        <f t="shared" si="75"/>
        <v>573003.31999999995</v>
      </c>
      <c r="Z405" s="11">
        <f t="shared" si="75"/>
        <v>663264.74</v>
      </c>
      <c r="AA405" s="11">
        <f t="shared" si="75"/>
        <v>746182.74</v>
      </c>
      <c r="AB405" s="11">
        <f t="shared" si="75"/>
        <v>835380.59</v>
      </c>
      <c r="AC405" s="11">
        <f t="shared" si="75"/>
        <v>924456.23</v>
      </c>
      <c r="AD405" s="11">
        <f t="shared" si="75"/>
        <v>1032311.99</v>
      </c>
    </row>
    <row r="406" spans="1:30" x14ac:dyDescent="0.2">
      <c r="A406" s="390">
        <v>1011</v>
      </c>
      <c r="B406" s="390" t="s">
        <v>20</v>
      </c>
      <c r="C406" s="11">
        <f>+'[20]19'!$E$156</f>
        <v>100321.14</v>
      </c>
      <c r="D406" s="11">
        <f>+'[20]19'!$F$156</f>
        <v>97569.14</v>
      </c>
      <c r="E406" s="11">
        <f>+'[20]19'!$G$156</f>
        <v>103307.21</v>
      </c>
      <c r="F406" s="11">
        <f>+'[20]19'!$I$156</f>
        <v>109416.79</v>
      </c>
      <c r="G406" s="11">
        <f>+'[20]19'!$J$156</f>
        <v>103931.22</v>
      </c>
      <c r="H406" s="11">
        <f>+'[20]19'!$K$156</f>
        <v>122940.88</v>
      </c>
      <c r="I406" s="11">
        <f>+'[20]19'!$M$156</f>
        <v>122526.03</v>
      </c>
      <c r="J406" s="11">
        <f>+'[20]19'!$N$156</f>
        <v>122416.09</v>
      </c>
      <c r="K406" s="11">
        <f>+'[20]19'!$O$156</f>
        <v>112650.02</v>
      </c>
      <c r="L406" s="11">
        <f>+'[20]19'!$Q$156</f>
        <v>119078.34</v>
      </c>
      <c r="M406" s="11">
        <f>+'[20]19'!$R$156</f>
        <v>120801.03</v>
      </c>
      <c r="N406" s="11">
        <f>+'[20]19'!$S$156</f>
        <v>136726.03</v>
      </c>
      <c r="O406" s="394">
        <f t="shared" si="76"/>
        <v>1371683.9200000002</v>
      </c>
      <c r="Q406" s="390">
        <v>1011</v>
      </c>
      <c r="R406" s="390" t="s">
        <v>20</v>
      </c>
      <c r="S406" s="11">
        <f t="shared" si="77"/>
        <v>100321.14</v>
      </c>
      <c r="T406" s="11">
        <f t="shared" si="78"/>
        <v>197890.28</v>
      </c>
      <c r="U406" s="11">
        <f t="shared" si="75"/>
        <v>301197.49</v>
      </c>
      <c r="V406" s="11">
        <f t="shared" si="75"/>
        <v>410614.27999999997</v>
      </c>
      <c r="W406" s="11">
        <f t="shared" si="75"/>
        <v>514545.5</v>
      </c>
      <c r="X406" s="11">
        <f t="shared" si="75"/>
        <v>637486.38</v>
      </c>
      <c r="Y406" s="11">
        <f t="shared" si="75"/>
        <v>760012.41</v>
      </c>
      <c r="Z406" s="11">
        <f t="shared" si="75"/>
        <v>882428.5</v>
      </c>
      <c r="AA406" s="11">
        <f t="shared" si="75"/>
        <v>995078.52</v>
      </c>
      <c r="AB406" s="11">
        <f t="shared" si="75"/>
        <v>1114156.8600000001</v>
      </c>
      <c r="AC406" s="11">
        <f t="shared" si="75"/>
        <v>1234957.8900000001</v>
      </c>
      <c r="AD406" s="11">
        <f t="shared" si="75"/>
        <v>1371683.9200000002</v>
      </c>
    </row>
    <row r="407" spans="1:30" x14ac:dyDescent="0.2">
      <c r="A407" s="390">
        <v>1012</v>
      </c>
      <c r="B407" s="390" t="s">
        <v>21</v>
      </c>
      <c r="C407" s="11">
        <f>+'[20]20'!$E$156</f>
        <v>377943.27</v>
      </c>
      <c r="D407" s="11">
        <f>+'[20]20'!$F$156</f>
        <v>404199.1</v>
      </c>
      <c r="E407" s="11">
        <f>+'[20]20'!$G$156</f>
        <v>370099.31</v>
      </c>
      <c r="F407" s="11">
        <f>+'[20]20'!$I$156</f>
        <v>397121.94</v>
      </c>
      <c r="G407" s="11">
        <f>+'[20]20'!$J$156</f>
        <v>373247.46</v>
      </c>
      <c r="H407" s="11">
        <f>+'[20]20'!$K$156</f>
        <v>425476.16</v>
      </c>
      <c r="I407" s="11">
        <f>+'[20]20'!$M$156</f>
        <v>398519.54</v>
      </c>
      <c r="J407" s="11">
        <f>+'[20]20'!$N$156</f>
        <v>446065.93</v>
      </c>
      <c r="K407" s="11">
        <f>+'[20]20'!$O$156</f>
        <v>437938.89</v>
      </c>
      <c r="L407" s="11">
        <f>+'[20]20'!$Q$156</f>
        <v>423924.14</v>
      </c>
      <c r="M407" s="11">
        <f>+'[20]20'!$R$156</f>
        <v>425359.72</v>
      </c>
      <c r="N407" s="11">
        <f>+'[20]20'!$S$156</f>
        <v>482721.37</v>
      </c>
      <c r="O407" s="394">
        <f t="shared" si="76"/>
        <v>4962616.83</v>
      </c>
      <c r="Q407" s="390">
        <v>1012</v>
      </c>
      <c r="R407" s="390" t="s">
        <v>21</v>
      </c>
      <c r="S407" s="11">
        <f t="shared" si="77"/>
        <v>377943.27</v>
      </c>
      <c r="T407" s="11">
        <f t="shared" si="78"/>
        <v>782142.37</v>
      </c>
      <c r="U407" s="11">
        <f t="shared" si="75"/>
        <v>1152241.68</v>
      </c>
      <c r="V407" s="11">
        <f t="shared" si="75"/>
        <v>1549363.6199999999</v>
      </c>
      <c r="W407" s="11">
        <f t="shared" si="75"/>
        <v>1922611.0799999998</v>
      </c>
      <c r="X407" s="11">
        <f t="shared" si="75"/>
        <v>2348087.2399999998</v>
      </c>
      <c r="Y407" s="11">
        <f t="shared" si="75"/>
        <v>2746606.78</v>
      </c>
      <c r="Z407" s="11">
        <f t="shared" si="75"/>
        <v>3192672.71</v>
      </c>
      <c r="AA407" s="11">
        <f t="shared" si="75"/>
        <v>3630611.6</v>
      </c>
      <c r="AB407" s="11">
        <f t="shared" si="75"/>
        <v>4054535.74</v>
      </c>
      <c r="AC407" s="11">
        <f t="shared" si="75"/>
        <v>4479895.46</v>
      </c>
      <c r="AD407" s="11">
        <f t="shared" si="75"/>
        <v>4962616.83</v>
      </c>
    </row>
    <row r="408" spans="1:30" x14ac:dyDescent="0.2">
      <c r="A408" s="390">
        <v>1013</v>
      </c>
      <c r="B408" s="390" t="s">
        <v>22</v>
      </c>
      <c r="C408" s="11">
        <f>+'[20]21'!$E$156</f>
        <v>16859.400000000001</v>
      </c>
      <c r="D408" s="11">
        <f>+'[20]21'!$F$156</f>
        <v>15837.4</v>
      </c>
      <c r="E408" s="11">
        <f>+'[20]21'!$G$156</f>
        <v>15345.56</v>
      </c>
      <c r="F408" s="11">
        <f>+'[20]21'!$I$156</f>
        <v>16510.82</v>
      </c>
      <c r="G408" s="11">
        <f>+'[20]21'!$J$156</f>
        <v>14577.98</v>
      </c>
      <c r="H408" s="11">
        <f>+'[20]21'!$K$156</f>
        <v>17292.63</v>
      </c>
      <c r="I408" s="11">
        <f>+'[20]21'!$M$156</f>
        <v>16030.16</v>
      </c>
      <c r="J408" s="11">
        <f>+'[20]21'!$N$156</f>
        <v>18352.27</v>
      </c>
      <c r="K408" s="11">
        <f>+'[20]21'!$O$156</f>
        <v>17681.599999999999</v>
      </c>
      <c r="L408" s="11">
        <f>+'[20]21'!$Q$156</f>
        <v>19035.060000000001</v>
      </c>
      <c r="M408" s="11">
        <f>+'[20]21'!$R$156</f>
        <v>18357.27</v>
      </c>
      <c r="N408" s="11">
        <f>+'[20]21'!$S$156</f>
        <v>20676.72</v>
      </c>
      <c r="O408" s="394">
        <f t="shared" si="76"/>
        <v>206556.87</v>
      </c>
      <c r="Q408" s="390">
        <v>1013</v>
      </c>
      <c r="R408" s="390" t="s">
        <v>22</v>
      </c>
      <c r="S408" s="11">
        <f t="shared" si="77"/>
        <v>16859.400000000001</v>
      </c>
      <c r="T408" s="11">
        <f t="shared" si="78"/>
        <v>32696.800000000003</v>
      </c>
      <c r="U408" s="11">
        <f t="shared" si="75"/>
        <v>48042.36</v>
      </c>
      <c r="V408" s="11">
        <f t="shared" si="75"/>
        <v>64553.18</v>
      </c>
      <c r="W408" s="11">
        <f t="shared" si="75"/>
        <v>79131.16</v>
      </c>
      <c r="X408" s="11">
        <f t="shared" si="75"/>
        <v>96423.790000000008</v>
      </c>
      <c r="Y408" s="11">
        <f t="shared" si="75"/>
        <v>112453.95000000001</v>
      </c>
      <c r="Z408" s="11">
        <f t="shared" si="75"/>
        <v>130806.22000000002</v>
      </c>
      <c r="AA408" s="11">
        <f t="shared" si="75"/>
        <v>148487.82</v>
      </c>
      <c r="AB408" s="11">
        <f t="shared" si="75"/>
        <v>167522.88</v>
      </c>
      <c r="AC408" s="11">
        <f t="shared" si="75"/>
        <v>185880.15</v>
      </c>
      <c r="AD408" s="11">
        <f t="shared" si="75"/>
        <v>206556.87</v>
      </c>
    </row>
    <row r="409" spans="1:30" x14ac:dyDescent="0.2">
      <c r="A409" s="390">
        <v>1014</v>
      </c>
      <c r="B409" s="390" t="s">
        <v>23</v>
      </c>
      <c r="C409" s="11">
        <f>+'[20]22'!$E$156</f>
        <v>1101860.6100000001</v>
      </c>
      <c r="D409" s="11">
        <f>+'[20]22'!$F$156</f>
        <v>1033822.95</v>
      </c>
      <c r="E409" s="11">
        <f>+'[20]22'!$G$156</f>
        <v>954789.74</v>
      </c>
      <c r="F409" s="11">
        <f>+'[20]22'!$I$156</f>
        <v>1137295.28</v>
      </c>
      <c r="G409" s="11">
        <f>+'[20]22'!$J$156</f>
        <v>1008602.72</v>
      </c>
      <c r="H409" s="11">
        <f>+'[20]22'!$K$156</f>
        <v>1171465.04</v>
      </c>
      <c r="I409" s="11">
        <f>+'[20]22'!$M$156</f>
        <v>1098555.53</v>
      </c>
      <c r="J409" s="11">
        <f>+'[20]22'!$N$156</f>
        <v>1184125.1499999999</v>
      </c>
      <c r="K409" s="11">
        <f>+'[20]22'!$O$156</f>
        <v>1126892.8899999999</v>
      </c>
      <c r="L409" s="11">
        <f>+'[20]22'!$Q$156</f>
        <v>1055615.53</v>
      </c>
      <c r="M409" s="11">
        <f>+'[20]22'!$R$156</f>
        <v>1132769.42</v>
      </c>
      <c r="N409" s="11">
        <f>+'[20]22'!$S$156</f>
        <v>1302104.1000000001</v>
      </c>
      <c r="O409" s="394">
        <f t="shared" si="76"/>
        <v>13307898.959999999</v>
      </c>
      <c r="Q409" s="390">
        <v>1014</v>
      </c>
      <c r="R409" s="390" t="s">
        <v>23</v>
      </c>
      <c r="S409" s="11">
        <f t="shared" si="77"/>
        <v>1101860.6100000001</v>
      </c>
      <c r="T409" s="11">
        <f t="shared" si="78"/>
        <v>2135683.56</v>
      </c>
      <c r="U409" s="11">
        <f t="shared" si="75"/>
        <v>3090473.3</v>
      </c>
      <c r="V409" s="11">
        <f t="shared" si="75"/>
        <v>4227768.58</v>
      </c>
      <c r="W409" s="11">
        <f t="shared" si="75"/>
        <v>5236371.3</v>
      </c>
      <c r="X409" s="11">
        <f t="shared" si="75"/>
        <v>6407836.3399999999</v>
      </c>
      <c r="Y409" s="11">
        <f t="shared" si="75"/>
        <v>7506391.8700000001</v>
      </c>
      <c r="Z409" s="11">
        <f t="shared" si="75"/>
        <v>8690517.0199999996</v>
      </c>
      <c r="AA409" s="11">
        <f t="shared" si="75"/>
        <v>9817409.9100000001</v>
      </c>
      <c r="AB409" s="11">
        <f t="shared" si="75"/>
        <v>10873025.439999999</v>
      </c>
      <c r="AC409" s="11">
        <f t="shared" si="75"/>
        <v>12005794.859999999</v>
      </c>
      <c r="AD409" s="11">
        <f t="shared" si="75"/>
        <v>13307898.959999999</v>
      </c>
    </row>
    <row r="410" spans="1:30" x14ac:dyDescent="0.2">
      <c r="A410" s="390">
        <v>1015</v>
      </c>
      <c r="B410" s="390" t="s">
        <v>24</v>
      </c>
      <c r="C410" s="11">
        <f>+'[20]23'!$E$156</f>
        <v>122857.53</v>
      </c>
      <c r="D410" s="11">
        <f>+'[20]23'!$F$156</f>
        <v>118049.24</v>
      </c>
      <c r="E410" s="11">
        <f>+'[20]23'!$G$156</f>
        <v>122646.3</v>
      </c>
      <c r="F410" s="11">
        <f>+'[20]23'!$I$156</f>
        <v>131083.82</v>
      </c>
      <c r="G410" s="11">
        <f>+'[20]23'!$J$156</f>
        <v>119106.18</v>
      </c>
      <c r="H410" s="11">
        <f>+'[20]23'!$K$156</f>
        <v>139047.94</v>
      </c>
      <c r="I410" s="11">
        <f>+'[20]23'!$M$156</f>
        <v>137598.07999999999</v>
      </c>
      <c r="J410" s="11">
        <f>+'[20]23'!$N$156</f>
        <v>146099.15</v>
      </c>
      <c r="K410" s="11">
        <f>+'[20]23'!$O$156</f>
        <v>144631.32</v>
      </c>
      <c r="L410" s="11">
        <f>+'[20]23'!$Q$156</f>
        <v>148786.09</v>
      </c>
      <c r="M410" s="11">
        <f>+'[20]23'!$R$156</f>
        <v>142376.57</v>
      </c>
      <c r="N410" s="11">
        <f>+'[20]23'!$S$156</f>
        <v>163298.59</v>
      </c>
      <c r="O410" s="394">
        <f t="shared" si="76"/>
        <v>1635580.8100000003</v>
      </c>
      <c r="Q410" s="390">
        <v>1015</v>
      </c>
      <c r="R410" s="390" t="s">
        <v>24</v>
      </c>
      <c r="S410" s="11">
        <f t="shared" si="77"/>
        <v>122857.53</v>
      </c>
      <c r="T410" s="11">
        <f t="shared" si="78"/>
        <v>240906.77000000002</v>
      </c>
      <c r="U410" s="11">
        <f t="shared" si="75"/>
        <v>363553.07</v>
      </c>
      <c r="V410" s="11">
        <f t="shared" si="75"/>
        <v>494636.89</v>
      </c>
      <c r="W410" s="11">
        <f t="shared" si="75"/>
        <v>613743.07000000007</v>
      </c>
      <c r="X410" s="11">
        <f t="shared" si="75"/>
        <v>752791.01</v>
      </c>
      <c r="Y410" s="11">
        <f t="shared" si="75"/>
        <v>890389.09</v>
      </c>
      <c r="Z410" s="11">
        <f t="shared" si="75"/>
        <v>1036488.24</v>
      </c>
      <c r="AA410" s="11">
        <f t="shared" si="75"/>
        <v>1181119.56</v>
      </c>
      <c r="AB410" s="11">
        <f t="shared" si="75"/>
        <v>1329905.6500000001</v>
      </c>
      <c r="AC410" s="11">
        <f t="shared" si="75"/>
        <v>1472282.2200000002</v>
      </c>
      <c r="AD410" s="11">
        <f t="shared" si="75"/>
        <v>1635580.8100000003</v>
      </c>
    </row>
    <row r="411" spans="1:30" x14ac:dyDescent="0.2">
      <c r="A411" s="390">
        <v>1016</v>
      </c>
      <c r="B411" s="390" t="s">
        <v>25</v>
      </c>
      <c r="C411" s="11">
        <f>+'[20]24'!$E$156</f>
        <v>124540.2</v>
      </c>
      <c r="D411" s="11">
        <f>+'[20]24'!$F$156</f>
        <v>127439.41</v>
      </c>
      <c r="E411" s="11">
        <f>+'[20]24'!$G$156</f>
        <v>129142.27</v>
      </c>
      <c r="F411" s="11">
        <f>+'[20]24'!$I$156</f>
        <v>173252.79</v>
      </c>
      <c r="G411" s="11">
        <f>+'[20]24'!$J$156</f>
        <v>159885.18</v>
      </c>
      <c r="H411" s="11">
        <f>+'[20]24'!$K$156</f>
        <v>176427.31</v>
      </c>
      <c r="I411" s="11">
        <f>+'[20]24'!$M$156</f>
        <v>169565.16</v>
      </c>
      <c r="J411" s="11">
        <f>+'[20]24'!$N$156</f>
        <v>192815.3</v>
      </c>
      <c r="K411" s="11">
        <f>+'[20]24'!$O$156</f>
        <v>188504.34</v>
      </c>
      <c r="L411" s="11">
        <f>+'[20]24'!$Q$156</f>
        <v>187317.24</v>
      </c>
      <c r="M411" s="11">
        <f>+'[20]24'!$R$156</f>
        <v>184876.36</v>
      </c>
      <c r="N411" s="11">
        <f>+'[20]24'!$S$156</f>
        <v>219979.67</v>
      </c>
      <c r="O411" s="394">
        <f t="shared" si="76"/>
        <v>2033745.23</v>
      </c>
      <c r="Q411" s="390">
        <v>1016</v>
      </c>
      <c r="R411" s="390" t="s">
        <v>25</v>
      </c>
      <c r="S411" s="11">
        <f t="shared" si="77"/>
        <v>124540.2</v>
      </c>
      <c r="T411" s="11">
        <f t="shared" si="78"/>
        <v>251979.61</v>
      </c>
      <c r="U411" s="11">
        <f t="shared" si="75"/>
        <v>381121.88</v>
      </c>
      <c r="V411" s="11">
        <f t="shared" si="75"/>
        <v>554374.67000000004</v>
      </c>
      <c r="W411" s="11">
        <f t="shared" si="75"/>
        <v>714259.85000000009</v>
      </c>
      <c r="X411" s="11">
        <f t="shared" si="75"/>
        <v>890687.16000000015</v>
      </c>
      <c r="Y411" s="11">
        <f t="shared" si="75"/>
        <v>1060252.32</v>
      </c>
      <c r="Z411" s="11">
        <f t="shared" si="75"/>
        <v>1253067.6200000001</v>
      </c>
      <c r="AA411" s="11">
        <f t="shared" si="75"/>
        <v>1441571.9600000002</v>
      </c>
      <c r="AB411" s="11">
        <f t="shared" si="75"/>
        <v>1628889.2000000002</v>
      </c>
      <c r="AC411" s="11">
        <f t="shared" si="75"/>
        <v>1813765.56</v>
      </c>
      <c r="AD411" s="11">
        <f t="shared" si="75"/>
        <v>2033745.23</v>
      </c>
    </row>
    <row r="412" spans="1:30" x14ac:dyDescent="0.2">
      <c r="A412" s="390">
        <v>1017</v>
      </c>
      <c r="B412" s="390" t="s">
        <v>26</v>
      </c>
      <c r="C412" s="11">
        <f>+'[20]25'!$E$156</f>
        <v>246675.41</v>
      </c>
      <c r="D412" s="11">
        <f>+'[20]25'!$F$156</f>
        <v>251494.52</v>
      </c>
      <c r="E412" s="11">
        <f>+'[20]25'!$G$156</f>
        <v>254506.03</v>
      </c>
      <c r="F412" s="11">
        <f>+'[20]25'!$I$156</f>
        <v>265985.08</v>
      </c>
      <c r="G412" s="11">
        <f>+'[20]25'!$J$156</f>
        <v>233906.13</v>
      </c>
      <c r="H412" s="11">
        <f>+'[20]25'!$K$156</f>
        <v>261238.48</v>
      </c>
      <c r="I412" s="11">
        <f>+'[20]25'!$M$156</f>
        <v>241033.24</v>
      </c>
      <c r="J412" s="11">
        <f>+'[20]25'!$N$156</f>
        <v>257436.2</v>
      </c>
      <c r="K412" s="11">
        <f>+'[20]25'!$O$156</f>
        <v>258441.11</v>
      </c>
      <c r="L412" s="11">
        <f>+'[20]25'!$Q$156</f>
        <v>248301.73</v>
      </c>
      <c r="M412" s="11">
        <f>+'[20]25'!$R$156</f>
        <v>259712.33</v>
      </c>
      <c r="N412" s="11">
        <f>+'[20]25'!$S$156</f>
        <v>290532.58</v>
      </c>
      <c r="O412" s="394">
        <f t="shared" si="76"/>
        <v>3069262.84</v>
      </c>
      <c r="Q412" s="390">
        <v>1017</v>
      </c>
      <c r="R412" s="390" t="s">
        <v>26</v>
      </c>
      <c r="S412" s="11">
        <f t="shared" si="77"/>
        <v>246675.41</v>
      </c>
      <c r="T412" s="11">
        <f t="shared" si="78"/>
        <v>498169.93</v>
      </c>
      <c r="U412" s="11">
        <f t="shared" si="75"/>
        <v>752675.96</v>
      </c>
      <c r="V412" s="11">
        <f t="shared" si="75"/>
        <v>1018661.04</v>
      </c>
      <c r="W412" s="11">
        <f t="shared" si="75"/>
        <v>1252567.17</v>
      </c>
      <c r="X412" s="11">
        <f t="shared" si="75"/>
        <v>1513805.65</v>
      </c>
      <c r="Y412" s="11">
        <f t="shared" si="75"/>
        <v>1754838.89</v>
      </c>
      <c r="Z412" s="11">
        <f t="shared" si="75"/>
        <v>2012275.0899999999</v>
      </c>
      <c r="AA412" s="11">
        <f t="shared" si="75"/>
        <v>2270716.1999999997</v>
      </c>
      <c r="AB412" s="11">
        <f t="shared" si="75"/>
        <v>2519017.9299999997</v>
      </c>
      <c r="AC412" s="11">
        <f t="shared" si="75"/>
        <v>2778730.26</v>
      </c>
      <c r="AD412" s="11">
        <f t="shared" si="75"/>
        <v>3069262.84</v>
      </c>
    </row>
    <row r="413" spans="1:30" x14ac:dyDescent="0.2">
      <c r="A413" s="390">
        <v>1018</v>
      </c>
      <c r="B413" s="390" t="s">
        <v>27</v>
      </c>
      <c r="C413" s="11">
        <f>+'[20]26'!$E$156</f>
        <v>110971.82</v>
      </c>
      <c r="D413" s="11">
        <f>+'[20]26'!$F$156</f>
        <v>113196.15</v>
      </c>
      <c r="E413" s="11">
        <f>+'[20]26'!$G$156</f>
        <v>108131.26</v>
      </c>
      <c r="F413" s="11">
        <f>+'[20]26'!$I$156</f>
        <v>118039.39</v>
      </c>
      <c r="G413" s="11">
        <f>+'[20]26'!$J$156</f>
        <v>105230.66</v>
      </c>
      <c r="H413" s="11">
        <f>+'[20]26'!$K$156</f>
        <v>115328.74</v>
      </c>
      <c r="I413" s="11">
        <f>+'[20]26'!$M$156</f>
        <v>116070.57</v>
      </c>
      <c r="J413" s="11">
        <f>+'[20]26'!$N$156</f>
        <v>124637.51</v>
      </c>
      <c r="K413" s="11">
        <f>+'[20]26'!$O$156</f>
        <v>121577.56</v>
      </c>
      <c r="L413" s="11">
        <f>+'[20]26'!$Q$156</f>
        <v>119490.51</v>
      </c>
      <c r="M413" s="11">
        <f>+'[20]26'!$R$156</f>
        <v>121806.21</v>
      </c>
      <c r="N413" s="11">
        <f>+'[20]26'!$S$156</f>
        <v>136971.93</v>
      </c>
      <c r="O413" s="394">
        <f t="shared" si="76"/>
        <v>1411452.31</v>
      </c>
      <c r="Q413" s="390">
        <v>1018</v>
      </c>
      <c r="R413" s="390" t="s">
        <v>27</v>
      </c>
      <c r="S413" s="11">
        <f t="shared" si="77"/>
        <v>110971.82</v>
      </c>
      <c r="T413" s="11">
        <f t="shared" si="78"/>
        <v>224167.97</v>
      </c>
      <c r="U413" s="11">
        <f t="shared" si="75"/>
        <v>332299.23</v>
      </c>
      <c r="V413" s="11">
        <f t="shared" si="75"/>
        <v>450338.62</v>
      </c>
      <c r="W413" s="11">
        <f t="shared" si="75"/>
        <v>555569.28</v>
      </c>
      <c r="X413" s="11">
        <f t="shared" si="75"/>
        <v>670898.02</v>
      </c>
      <c r="Y413" s="11">
        <f t="shared" si="75"/>
        <v>786968.59000000008</v>
      </c>
      <c r="Z413" s="11">
        <f t="shared" si="75"/>
        <v>911606.10000000009</v>
      </c>
      <c r="AA413" s="11">
        <f t="shared" si="75"/>
        <v>1033183.6600000001</v>
      </c>
      <c r="AB413" s="11">
        <f t="shared" si="75"/>
        <v>1152674.1700000002</v>
      </c>
      <c r="AC413" s="11">
        <f t="shared" si="75"/>
        <v>1274480.3800000001</v>
      </c>
      <c r="AD413" s="11">
        <f t="shared" si="75"/>
        <v>1411452.31</v>
      </c>
    </row>
    <row r="414" spans="1:30" x14ac:dyDescent="0.2">
      <c r="A414" s="390">
        <v>1019</v>
      </c>
      <c r="B414" s="390" t="s">
        <v>28</v>
      </c>
      <c r="C414" s="11">
        <f>+'[20]27'!$E$156</f>
        <v>35341.82</v>
      </c>
      <c r="D414" s="11">
        <f>+'[20]27'!$F$156</f>
        <v>34618.019999999997</v>
      </c>
      <c r="E414" s="11">
        <f>+'[20]27'!$G$156</f>
        <v>37378.29</v>
      </c>
      <c r="F414" s="11">
        <f>+'[20]27'!$I$156</f>
        <v>39754.61</v>
      </c>
      <c r="G414" s="11">
        <f>+'[20]27'!$J$156</f>
        <v>34894.980000000003</v>
      </c>
      <c r="H414" s="11">
        <f>+'[20]27'!$K$156</f>
        <v>39135.46</v>
      </c>
      <c r="I414" s="11">
        <f>+'[20]27'!$M$156</f>
        <v>39696.86</v>
      </c>
      <c r="J414" s="11">
        <f>+'[20]27'!$N$156</f>
        <v>38966.959999999999</v>
      </c>
      <c r="K414" s="11">
        <f>+'[20]27'!$O$156</f>
        <v>40031.360000000001</v>
      </c>
      <c r="L414" s="11">
        <f>+'[20]27'!$Q$156</f>
        <v>43434.47</v>
      </c>
      <c r="M414" s="11">
        <f>+'[20]27'!$R$156</f>
        <v>41638.04</v>
      </c>
      <c r="N414" s="11">
        <f>+'[20]27'!$S$156</f>
        <v>47139.31</v>
      </c>
      <c r="O414" s="394">
        <f t="shared" si="76"/>
        <v>472030.17999999993</v>
      </c>
      <c r="Q414" s="390">
        <v>1019</v>
      </c>
      <c r="R414" s="390" t="s">
        <v>28</v>
      </c>
      <c r="S414" s="11">
        <f t="shared" si="77"/>
        <v>35341.82</v>
      </c>
      <c r="T414" s="11">
        <f t="shared" si="78"/>
        <v>69959.839999999997</v>
      </c>
      <c r="U414" s="11">
        <f t="shared" si="75"/>
        <v>107338.13</v>
      </c>
      <c r="V414" s="11">
        <f t="shared" si="75"/>
        <v>147092.74</v>
      </c>
      <c r="W414" s="11">
        <f t="shared" si="75"/>
        <v>181987.72</v>
      </c>
      <c r="X414" s="11">
        <f t="shared" si="75"/>
        <v>221123.18</v>
      </c>
      <c r="Y414" s="11">
        <f t="shared" si="75"/>
        <v>260820.03999999998</v>
      </c>
      <c r="Z414" s="11">
        <f t="shared" si="75"/>
        <v>299787</v>
      </c>
      <c r="AA414" s="11">
        <f t="shared" si="75"/>
        <v>339818.36</v>
      </c>
      <c r="AB414" s="11">
        <f t="shared" si="75"/>
        <v>383252.82999999996</v>
      </c>
      <c r="AC414" s="11">
        <f t="shared" si="75"/>
        <v>424890.86999999994</v>
      </c>
      <c r="AD414" s="11">
        <f t="shared" si="75"/>
        <v>472030.17999999993</v>
      </c>
    </row>
    <row r="415" spans="1:30" x14ac:dyDescent="0.2">
      <c r="A415" s="390">
        <v>1020</v>
      </c>
      <c r="B415" s="390" t="s">
        <v>29</v>
      </c>
      <c r="C415" s="11">
        <f>+'[20]28'!$E$156</f>
        <v>290120.87</v>
      </c>
      <c r="D415" s="11">
        <f>+'[20]28'!$F$156</f>
        <v>262588</v>
      </c>
      <c r="E415" s="11">
        <f>+'[20]28'!$G$156</f>
        <v>266527.57</v>
      </c>
      <c r="F415" s="11">
        <f>+'[20]28'!$I$156</f>
        <v>278754.15999999997</v>
      </c>
      <c r="G415" s="11">
        <f>+'[20]28'!$J$156</f>
        <v>248190.96</v>
      </c>
      <c r="H415" s="11">
        <f>+'[20]28'!$K$156</f>
        <v>272620.62</v>
      </c>
      <c r="I415" s="11">
        <f>+'[20]28'!$M$156</f>
        <v>258069.68</v>
      </c>
      <c r="J415" s="11">
        <f>+'[20]28'!$N$156</f>
        <v>296193.65999999997</v>
      </c>
      <c r="K415" s="11">
        <f>+'[20]28'!$O$156</f>
        <v>284091.3</v>
      </c>
      <c r="L415" s="11">
        <f>+'[20]28'!$Q$156</f>
        <v>285340.58</v>
      </c>
      <c r="M415" s="11">
        <f>+'[20]28'!$R$156</f>
        <v>284891.36</v>
      </c>
      <c r="N415" s="11">
        <f>+'[20]28'!$S$156</f>
        <v>335661.6</v>
      </c>
      <c r="O415" s="394">
        <f t="shared" si="76"/>
        <v>3363050.3599999994</v>
      </c>
      <c r="Q415" s="390">
        <v>1020</v>
      </c>
      <c r="R415" s="390" t="s">
        <v>29</v>
      </c>
      <c r="S415" s="11">
        <f t="shared" si="77"/>
        <v>290120.87</v>
      </c>
      <c r="T415" s="11">
        <f t="shared" si="78"/>
        <v>552708.87</v>
      </c>
      <c r="U415" s="11">
        <f t="shared" si="75"/>
        <v>819236.44</v>
      </c>
      <c r="V415" s="11">
        <f t="shared" si="75"/>
        <v>1097990.5999999999</v>
      </c>
      <c r="W415" s="11">
        <f t="shared" si="75"/>
        <v>1346181.5599999998</v>
      </c>
      <c r="X415" s="11">
        <f t="shared" si="75"/>
        <v>1618802.1799999997</v>
      </c>
      <c r="Y415" s="11">
        <f t="shared" si="75"/>
        <v>1876871.8599999996</v>
      </c>
      <c r="Z415" s="11">
        <f t="shared" si="75"/>
        <v>2173065.5199999996</v>
      </c>
      <c r="AA415" s="11">
        <f t="shared" si="75"/>
        <v>2457156.8199999994</v>
      </c>
      <c r="AB415" s="11">
        <f t="shared" si="75"/>
        <v>2742497.3999999994</v>
      </c>
      <c r="AC415" s="11">
        <f t="shared" si="75"/>
        <v>3027388.7599999993</v>
      </c>
      <c r="AD415" s="11">
        <f t="shared" si="75"/>
        <v>3363050.3599999994</v>
      </c>
    </row>
    <row r="416" spans="1:30" x14ac:dyDescent="0.2">
      <c r="A416" s="390">
        <v>1021</v>
      </c>
      <c r="B416" s="390" t="s">
        <v>30</v>
      </c>
      <c r="C416" s="11">
        <f>+'[20]29'!$E$156</f>
        <v>131396.06</v>
      </c>
      <c r="D416" s="11">
        <f>+'[20]29'!$F$156</f>
        <v>131129.43</v>
      </c>
      <c r="E416" s="11">
        <f>+'[20]29'!$G$156</f>
        <v>123178.44</v>
      </c>
      <c r="F416" s="11">
        <f>+'[20]29'!$I$156</f>
        <v>141545.43</v>
      </c>
      <c r="G416" s="11">
        <f>+'[20]29'!$J$156</f>
        <v>116148.63</v>
      </c>
      <c r="H416" s="11">
        <f>+'[20]29'!$K$156</f>
        <v>127490.37</v>
      </c>
      <c r="I416" s="11">
        <f>+'[20]29'!$M$156</f>
        <v>122000.57</v>
      </c>
      <c r="J416" s="11">
        <f>+'[20]29'!$N$156</f>
        <v>145316.31</v>
      </c>
      <c r="K416" s="11">
        <f>+'[20]29'!$O$156</f>
        <v>143886.82</v>
      </c>
      <c r="L416" s="11">
        <f>+'[20]29'!$Q$156</f>
        <v>155339.4</v>
      </c>
      <c r="M416" s="11">
        <f>+'[20]29'!$R$156</f>
        <v>147282.66</v>
      </c>
      <c r="N416" s="11">
        <f>+'[20]29'!$S$156</f>
        <v>179627.15</v>
      </c>
      <c r="O416" s="394">
        <f t="shared" si="76"/>
        <v>1664341.2699999998</v>
      </c>
      <c r="Q416" s="390">
        <v>1021</v>
      </c>
      <c r="R416" s="390" t="s">
        <v>30</v>
      </c>
      <c r="S416" s="11">
        <f t="shared" si="77"/>
        <v>131396.06</v>
      </c>
      <c r="T416" s="11">
        <f t="shared" si="78"/>
        <v>262525.49</v>
      </c>
      <c r="U416" s="11">
        <f t="shared" si="75"/>
        <v>385703.93</v>
      </c>
      <c r="V416" s="11">
        <f t="shared" si="75"/>
        <v>527249.36</v>
      </c>
      <c r="W416" s="11">
        <f t="shared" si="75"/>
        <v>643397.99</v>
      </c>
      <c r="X416" s="11">
        <f t="shared" si="75"/>
        <v>770888.36</v>
      </c>
      <c r="Y416" s="11">
        <f t="shared" si="75"/>
        <v>892888.92999999993</v>
      </c>
      <c r="Z416" s="11">
        <f t="shared" si="75"/>
        <v>1038205.24</v>
      </c>
      <c r="AA416" s="11">
        <f t="shared" si="75"/>
        <v>1182092.06</v>
      </c>
      <c r="AB416" s="11">
        <f t="shared" si="75"/>
        <v>1337431.46</v>
      </c>
      <c r="AC416" s="11">
        <f t="shared" si="75"/>
        <v>1484714.1199999999</v>
      </c>
      <c r="AD416" s="11">
        <f t="shared" si="75"/>
        <v>1664341.2699999998</v>
      </c>
    </row>
    <row r="417" spans="1:30" x14ac:dyDescent="0.2">
      <c r="A417" s="390">
        <v>1022</v>
      </c>
      <c r="B417" s="390" t="s">
        <v>31</v>
      </c>
      <c r="C417" s="11">
        <f>+'[20]30'!$E$156</f>
        <v>261211.97</v>
      </c>
      <c r="D417" s="11">
        <f>+'[20]30'!$F$156</f>
        <v>256015.61</v>
      </c>
      <c r="E417" s="11">
        <f>+'[20]30'!$G$156</f>
        <v>256016.21</v>
      </c>
      <c r="F417" s="11">
        <f>+'[20]30'!$I$156</f>
        <v>269181.84999999998</v>
      </c>
      <c r="G417" s="11">
        <f>+'[20]30'!$J$156</f>
        <v>264998.45</v>
      </c>
      <c r="H417" s="11">
        <f>+'[20]30'!$K$156</f>
        <v>288356.75</v>
      </c>
      <c r="I417" s="11">
        <f>+'[20]30'!$M$156</f>
        <v>286603.43</v>
      </c>
      <c r="J417" s="11">
        <f>+'[20]30'!$N$156</f>
        <v>292000.32</v>
      </c>
      <c r="K417" s="11">
        <f>+'[20]30'!$O$156</f>
        <v>314314.18</v>
      </c>
      <c r="L417" s="11">
        <f>+'[20]30'!$Q$156</f>
        <v>315235.64</v>
      </c>
      <c r="M417" s="11">
        <f>+'[20]30'!$R$156</f>
        <v>329254.84000000003</v>
      </c>
      <c r="N417" s="11">
        <f>+'[20]30'!$S$156</f>
        <v>353687.47</v>
      </c>
      <c r="O417" s="394">
        <f t="shared" si="76"/>
        <v>3486876.7199999997</v>
      </c>
      <c r="Q417" s="390">
        <v>1022</v>
      </c>
      <c r="R417" s="390" t="s">
        <v>31</v>
      </c>
      <c r="S417" s="11">
        <f t="shared" si="77"/>
        <v>261211.97</v>
      </c>
      <c r="T417" s="11">
        <f t="shared" si="78"/>
        <v>517227.57999999996</v>
      </c>
      <c r="U417" s="11">
        <f t="shared" si="75"/>
        <v>773243.78999999992</v>
      </c>
      <c r="V417" s="11">
        <f t="shared" si="75"/>
        <v>1042425.6399999999</v>
      </c>
      <c r="W417" s="11">
        <f t="shared" si="75"/>
        <v>1307424.0899999999</v>
      </c>
      <c r="X417" s="11">
        <f t="shared" si="75"/>
        <v>1595780.8399999999</v>
      </c>
      <c r="Y417" s="11">
        <f t="shared" si="75"/>
        <v>1882384.2699999998</v>
      </c>
      <c r="Z417" s="11">
        <f t="shared" si="75"/>
        <v>2174384.59</v>
      </c>
      <c r="AA417" s="11">
        <f t="shared" si="75"/>
        <v>2488698.77</v>
      </c>
      <c r="AB417" s="11">
        <f t="shared" si="75"/>
        <v>2803934.41</v>
      </c>
      <c r="AC417" s="11">
        <f t="shared" si="75"/>
        <v>3133189.25</v>
      </c>
      <c r="AD417" s="11">
        <f t="shared" si="75"/>
        <v>3486876.7199999997</v>
      </c>
    </row>
    <row r="418" spans="1:30" x14ac:dyDescent="0.2">
      <c r="A418" s="390">
        <v>1023</v>
      </c>
      <c r="B418" s="390" t="s">
        <v>32</v>
      </c>
      <c r="C418" s="11">
        <f>+'[20]31'!$E$156</f>
        <v>83301.3</v>
      </c>
      <c r="D418" s="11">
        <f>+'[20]31'!$F$156</f>
        <v>93332.66</v>
      </c>
      <c r="E418" s="11">
        <f>+'[20]31'!$G$156</f>
        <v>107026.12</v>
      </c>
      <c r="F418" s="11">
        <f>+'[20]31'!$I$156</f>
        <v>92307.520000000004</v>
      </c>
      <c r="G418" s="11">
        <f>+'[20]31'!$J$156</f>
        <v>76921.7</v>
      </c>
      <c r="H418" s="11">
        <f>+'[20]31'!$K$156</f>
        <v>93121.26</v>
      </c>
      <c r="I418" s="11">
        <f>+'[20]31'!$M$156</f>
        <v>84227.01</v>
      </c>
      <c r="J418" s="11">
        <f>+'[20]31'!$N$156</f>
        <v>106839.59</v>
      </c>
      <c r="K418" s="11">
        <f>+'[20]31'!$O$156</f>
        <v>106648.49</v>
      </c>
      <c r="L418" s="11">
        <f>+'[20]31'!$Q$156</f>
        <v>101351.57</v>
      </c>
      <c r="M418" s="11">
        <f>+'[20]31'!$R$156</f>
        <v>100045.83</v>
      </c>
      <c r="N418" s="11">
        <f>+'[20]31'!$S$156</f>
        <v>116285.61</v>
      </c>
      <c r="O418" s="394">
        <f t="shared" si="76"/>
        <v>1161408.6599999999</v>
      </c>
      <c r="Q418" s="390">
        <v>1023</v>
      </c>
      <c r="R418" s="390" t="s">
        <v>32</v>
      </c>
      <c r="S418" s="11">
        <f t="shared" si="77"/>
        <v>83301.3</v>
      </c>
      <c r="T418" s="11">
        <f t="shared" si="78"/>
        <v>176633.96000000002</v>
      </c>
      <c r="U418" s="11">
        <f t="shared" si="75"/>
        <v>283660.08</v>
      </c>
      <c r="V418" s="11">
        <f t="shared" si="75"/>
        <v>375967.60000000003</v>
      </c>
      <c r="W418" s="11">
        <f t="shared" si="75"/>
        <v>452889.30000000005</v>
      </c>
      <c r="X418" s="11">
        <f t="shared" si="75"/>
        <v>546010.56000000006</v>
      </c>
      <c r="Y418" s="11">
        <f t="shared" si="75"/>
        <v>630237.57000000007</v>
      </c>
      <c r="Z418" s="11">
        <f t="shared" si="75"/>
        <v>737077.16</v>
      </c>
      <c r="AA418" s="11">
        <f t="shared" si="75"/>
        <v>843725.65</v>
      </c>
      <c r="AB418" s="11">
        <f t="shared" si="75"/>
        <v>945077.22</v>
      </c>
      <c r="AC418" s="11">
        <f t="shared" si="75"/>
        <v>1045123.0499999999</v>
      </c>
      <c r="AD418" s="11">
        <f t="shared" si="75"/>
        <v>1161408.6599999999</v>
      </c>
    </row>
    <row r="419" spans="1:30" x14ac:dyDescent="0.2">
      <c r="A419" s="390">
        <v>1024</v>
      </c>
      <c r="B419" s="390" t="s">
        <v>33</v>
      </c>
      <c r="C419" s="11">
        <f>+'[20]32'!$E$156</f>
        <v>506719.36</v>
      </c>
      <c r="D419" s="11">
        <f>+'[20]32'!$F$156</f>
        <v>505208.31</v>
      </c>
      <c r="E419" s="11">
        <f>+'[20]32'!$G$156</f>
        <v>518761.52</v>
      </c>
      <c r="F419" s="11">
        <f>+'[20]32'!$I$156</f>
        <v>547064.96</v>
      </c>
      <c r="G419" s="11">
        <f>+'[20]32'!$J$156</f>
        <v>491690.76</v>
      </c>
      <c r="H419" s="11">
        <f>+'[20]32'!$K$156</f>
        <v>543008.47</v>
      </c>
      <c r="I419" s="11">
        <f>+'[20]32'!$M$156</f>
        <v>509493.06</v>
      </c>
      <c r="J419" s="11">
        <f>+'[20]32'!$N$156</f>
        <v>587680.96</v>
      </c>
      <c r="K419" s="11">
        <f>+'[20]32'!$O$156</f>
        <v>579133.78</v>
      </c>
      <c r="L419" s="11">
        <f>+'[20]32'!$Q$156</f>
        <v>554433.89</v>
      </c>
      <c r="M419" s="11">
        <f>+'[20]32'!$R$156</f>
        <v>572764.17000000004</v>
      </c>
      <c r="N419" s="11">
        <f>+'[20]32'!$S$156</f>
        <v>662069.59</v>
      </c>
      <c r="O419" s="394">
        <f t="shared" si="76"/>
        <v>6578028.8300000001</v>
      </c>
      <c r="Q419" s="390">
        <v>1024</v>
      </c>
      <c r="R419" s="390" t="s">
        <v>33</v>
      </c>
      <c r="S419" s="11">
        <f t="shared" si="77"/>
        <v>506719.36</v>
      </c>
      <c r="T419" s="11">
        <f t="shared" si="78"/>
        <v>1011927.6699999999</v>
      </c>
      <c r="U419" s="11">
        <f t="shared" si="75"/>
        <v>1530689.19</v>
      </c>
      <c r="V419" s="11">
        <f t="shared" si="75"/>
        <v>2077754.15</v>
      </c>
      <c r="W419" s="11">
        <f t="shared" si="75"/>
        <v>2569444.91</v>
      </c>
      <c r="X419" s="11">
        <f t="shared" si="75"/>
        <v>3112453.38</v>
      </c>
      <c r="Y419" s="11">
        <f t="shared" si="75"/>
        <v>3621946.44</v>
      </c>
      <c r="Z419" s="11">
        <f t="shared" si="75"/>
        <v>4209627.4000000004</v>
      </c>
      <c r="AA419" s="11">
        <f t="shared" si="75"/>
        <v>4788761.1800000006</v>
      </c>
      <c r="AB419" s="11">
        <f t="shared" si="75"/>
        <v>5343195.07</v>
      </c>
      <c r="AC419" s="11">
        <f t="shared" si="75"/>
        <v>5915959.2400000002</v>
      </c>
      <c r="AD419" s="11">
        <f t="shared" si="75"/>
        <v>6578028.8300000001</v>
      </c>
    </row>
    <row r="420" spans="1:30" x14ac:dyDescent="0.2">
      <c r="A420" s="390">
        <v>1025</v>
      </c>
      <c r="B420" s="390" t="s">
        <v>34</v>
      </c>
      <c r="C420" s="11">
        <f>+'[20]33'!$E$156</f>
        <v>115333.87</v>
      </c>
      <c r="D420" s="11">
        <f>+'[20]33'!$F$156</f>
        <v>111012.45</v>
      </c>
      <c r="E420" s="11">
        <f>+'[20]33'!$G$156</f>
        <v>131038.17</v>
      </c>
      <c r="F420" s="11">
        <f>+'[20]33'!$I$156</f>
        <v>140281.44</v>
      </c>
      <c r="G420" s="11">
        <f>+'[20]33'!$J$156</f>
        <v>120572.69</v>
      </c>
      <c r="H420" s="11">
        <f>+'[20]33'!$K$156</f>
        <v>136818.69</v>
      </c>
      <c r="I420" s="11">
        <f>+'[20]33'!$M$156</f>
        <v>130606.07</v>
      </c>
      <c r="J420" s="11">
        <f>+'[20]33'!$N$156</f>
        <v>145813.24</v>
      </c>
      <c r="K420" s="11">
        <f>+'[20]33'!$O$156</f>
        <v>141229.1</v>
      </c>
      <c r="L420" s="11">
        <f>+'[20]33'!$Q$156</f>
        <v>140933.85</v>
      </c>
      <c r="M420" s="11">
        <f>+'[20]33'!$R$156</f>
        <v>150905.53</v>
      </c>
      <c r="N420" s="11">
        <f>+'[20]33'!$S$156</f>
        <v>170573.74</v>
      </c>
      <c r="O420" s="394">
        <f t="shared" si="76"/>
        <v>1635118.8400000003</v>
      </c>
      <c r="Q420" s="390">
        <v>1025</v>
      </c>
      <c r="R420" s="390" t="s">
        <v>34</v>
      </c>
      <c r="S420" s="11">
        <f t="shared" si="77"/>
        <v>115333.87</v>
      </c>
      <c r="T420" s="11">
        <f t="shared" si="78"/>
        <v>226346.32</v>
      </c>
      <c r="U420" s="11">
        <f t="shared" si="75"/>
        <v>357384.49</v>
      </c>
      <c r="V420" s="11">
        <f t="shared" si="75"/>
        <v>497665.93</v>
      </c>
      <c r="W420" s="11">
        <f t="shared" si="75"/>
        <v>618238.62</v>
      </c>
      <c r="X420" s="11">
        <f t="shared" si="75"/>
        <v>755057.31</v>
      </c>
      <c r="Y420" s="11">
        <f t="shared" si="75"/>
        <v>885663.38000000012</v>
      </c>
      <c r="Z420" s="11">
        <f t="shared" si="75"/>
        <v>1031476.6200000001</v>
      </c>
      <c r="AA420" s="11">
        <f t="shared" si="75"/>
        <v>1172705.7200000002</v>
      </c>
      <c r="AB420" s="11">
        <f t="shared" si="75"/>
        <v>1313639.5700000003</v>
      </c>
      <c r="AC420" s="11">
        <f t="shared" si="75"/>
        <v>1464545.1000000003</v>
      </c>
      <c r="AD420" s="11">
        <f t="shared" si="75"/>
        <v>1635118.8400000003</v>
      </c>
    </row>
    <row r="421" spans="1:30" x14ac:dyDescent="0.2">
      <c r="A421" s="390">
        <v>1026</v>
      </c>
      <c r="B421" s="390" t="s">
        <v>35</v>
      </c>
      <c r="C421" s="11">
        <f>+'[20]34'!$E$156</f>
        <v>36158.22</v>
      </c>
      <c r="D421" s="11">
        <f>+'[20]34'!$F$156</f>
        <v>33876.559999999998</v>
      </c>
      <c r="E421" s="11">
        <f>+'[20]34'!$G$156</f>
        <v>34899.61</v>
      </c>
      <c r="F421" s="11">
        <f>+'[20]34'!$I$156</f>
        <v>35433.54</v>
      </c>
      <c r="G421" s="11">
        <f>+'[20]34'!$J$156</f>
        <v>32416.5</v>
      </c>
      <c r="H421" s="11">
        <f>+'[20]34'!$K$156</f>
        <v>38530.99</v>
      </c>
      <c r="I421" s="11">
        <f>+'[20]34'!$M$156</f>
        <v>35200.81</v>
      </c>
      <c r="J421" s="11">
        <f>+'[20]34'!$N$156</f>
        <v>39713.339999999997</v>
      </c>
      <c r="K421" s="11">
        <f>+'[20]34'!$O$156</f>
        <v>41359.19</v>
      </c>
      <c r="L421" s="11">
        <f>+'[20]34'!$Q$156</f>
        <v>42286.48</v>
      </c>
      <c r="M421" s="11">
        <f>+'[20]34'!$R$156</f>
        <v>45545.64</v>
      </c>
      <c r="N421" s="11">
        <f>+'[20]34'!$S$156</f>
        <v>51390.64</v>
      </c>
      <c r="O421" s="394">
        <f t="shared" si="76"/>
        <v>466811.51999999996</v>
      </c>
      <c r="Q421" s="390">
        <v>1026</v>
      </c>
      <c r="R421" s="390" t="s">
        <v>35</v>
      </c>
      <c r="S421" s="11">
        <f t="shared" si="77"/>
        <v>36158.22</v>
      </c>
      <c r="T421" s="11">
        <f t="shared" si="78"/>
        <v>70034.78</v>
      </c>
      <c r="U421" s="11">
        <f t="shared" si="75"/>
        <v>104934.39</v>
      </c>
      <c r="V421" s="11">
        <f t="shared" si="75"/>
        <v>140367.93</v>
      </c>
      <c r="W421" s="11">
        <f t="shared" si="75"/>
        <v>172784.43</v>
      </c>
      <c r="X421" s="11">
        <f t="shared" si="75"/>
        <v>211315.41999999998</v>
      </c>
      <c r="Y421" s="11">
        <f t="shared" si="75"/>
        <v>246516.22999999998</v>
      </c>
      <c r="Z421" s="11">
        <f t="shared" si="75"/>
        <v>286229.56999999995</v>
      </c>
      <c r="AA421" s="11">
        <f t="shared" si="75"/>
        <v>327588.75999999995</v>
      </c>
      <c r="AB421" s="11">
        <f t="shared" si="75"/>
        <v>369875.23999999993</v>
      </c>
      <c r="AC421" s="11">
        <f t="shared" si="75"/>
        <v>415420.87999999995</v>
      </c>
      <c r="AD421" s="11">
        <f t="shared" si="75"/>
        <v>466811.51999999996</v>
      </c>
    </row>
    <row r="422" spans="1:30" x14ac:dyDescent="0.2">
      <c r="A422" s="390">
        <v>1027</v>
      </c>
      <c r="B422" s="390" t="s">
        <v>36</v>
      </c>
      <c r="C422" s="11">
        <f>+'[20]35'!$E$156</f>
        <v>74865.09</v>
      </c>
      <c r="D422" s="11">
        <f>+'[20]35'!$F$156</f>
        <v>73146.679999999993</v>
      </c>
      <c r="E422" s="11">
        <f>+'[20]35'!$G$156</f>
        <v>83214.679999999993</v>
      </c>
      <c r="F422" s="11">
        <f>+'[20]35'!$I$156</f>
        <v>90795.42</v>
      </c>
      <c r="G422" s="11">
        <f>+'[20]35'!$J$156</f>
        <v>73873.66</v>
      </c>
      <c r="H422" s="11">
        <f>+'[20]35'!$K$156</f>
        <v>84343.1</v>
      </c>
      <c r="I422" s="11">
        <f>+'[20]35'!$M$156</f>
        <v>83285.52</v>
      </c>
      <c r="J422" s="11">
        <f>+'[20]35'!$N$156</f>
        <v>95985.51</v>
      </c>
      <c r="K422" s="11">
        <f>+'[20]35'!$O$156</f>
        <v>95501.04</v>
      </c>
      <c r="L422" s="11">
        <f>+'[20]35'!$Q$156</f>
        <v>89448.14</v>
      </c>
      <c r="M422" s="11">
        <f>+'[20]35'!$R$156</f>
        <v>92064.53</v>
      </c>
      <c r="N422" s="11">
        <f>+'[20]35'!$S$156</f>
        <v>107052.82</v>
      </c>
      <c r="O422" s="394">
        <f t="shared" si="76"/>
        <v>1043576.1900000002</v>
      </c>
      <c r="Q422" s="390">
        <v>1027</v>
      </c>
      <c r="R422" s="390" t="s">
        <v>36</v>
      </c>
      <c r="S422" s="11">
        <f t="shared" si="77"/>
        <v>74865.09</v>
      </c>
      <c r="T422" s="11">
        <f t="shared" si="78"/>
        <v>148011.76999999999</v>
      </c>
      <c r="U422" s="11">
        <f t="shared" si="75"/>
        <v>231226.44999999998</v>
      </c>
      <c r="V422" s="11">
        <f t="shared" si="75"/>
        <v>322021.87</v>
      </c>
      <c r="W422" s="11">
        <f t="shared" si="75"/>
        <v>395895.53</v>
      </c>
      <c r="X422" s="11">
        <f t="shared" si="75"/>
        <v>480238.63</v>
      </c>
      <c r="Y422" s="11">
        <f t="shared" si="75"/>
        <v>563524.15</v>
      </c>
      <c r="Z422" s="11">
        <f t="shared" si="75"/>
        <v>659509.66</v>
      </c>
      <c r="AA422" s="11">
        <f t="shared" si="75"/>
        <v>755010.70000000007</v>
      </c>
      <c r="AB422" s="11">
        <f t="shared" si="75"/>
        <v>844458.84000000008</v>
      </c>
      <c r="AC422" s="11">
        <f t="shared" si="75"/>
        <v>936523.37000000011</v>
      </c>
      <c r="AD422" s="11">
        <f t="shared" si="75"/>
        <v>1043576.1900000002</v>
      </c>
    </row>
    <row r="423" spans="1:30" x14ac:dyDescent="0.2">
      <c r="A423" s="390">
        <v>1028</v>
      </c>
      <c r="B423" s="390" t="s">
        <v>37</v>
      </c>
      <c r="C423" s="11">
        <f>+'[20]36'!$E$156</f>
        <v>411766.42</v>
      </c>
      <c r="D423" s="11">
        <f>+'[20]36'!$F$156</f>
        <v>409134.27</v>
      </c>
      <c r="E423" s="11">
        <f>+'[20]36'!$G$156</f>
        <v>425252.97</v>
      </c>
      <c r="F423" s="11">
        <f>+'[20]36'!$I$156</f>
        <v>454292.27</v>
      </c>
      <c r="G423" s="11">
        <f>+'[20]36'!$J$156</f>
        <v>403783.05</v>
      </c>
      <c r="H423" s="11">
        <f>+'[20]36'!$K$156</f>
        <v>459220.84</v>
      </c>
      <c r="I423" s="11">
        <f>+'[20]36'!$M$156</f>
        <v>454572.9</v>
      </c>
      <c r="J423" s="11">
        <f>+'[20]36'!$N$156</f>
        <v>522544.73</v>
      </c>
      <c r="K423" s="11">
        <f>+'[20]36'!$O$156</f>
        <v>495477.01</v>
      </c>
      <c r="L423" s="11">
        <f>+'[20]36'!$Q$156</f>
        <v>489594.91</v>
      </c>
      <c r="M423" s="11">
        <f>+'[20]36'!$R$156</f>
        <v>474617.04</v>
      </c>
      <c r="N423" s="11">
        <f>+'[20]36'!$S$156</f>
        <v>503824.72</v>
      </c>
      <c r="O423" s="394">
        <f t="shared" si="76"/>
        <v>5504081.1299999999</v>
      </c>
      <c r="Q423" s="390">
        <v>1028</v>
      </c>
      <c r="R423" s="390" t="s">
        <v>37</v>
      </c>
      <c r="S423" s="11">
        <f t="shared" si="77"/>
        <v>411766.42</v>
      </c>
      <c r="T423" s="11">
        <f t="shared" si="78"/>
        <v>820900.69</v>
      </c>
      <c r="U423" s="11">
        <f t="shared" si="75"/>
        <v>1246153.6599999999</v>
      </c>
      <c r="V423" s="11">
        <f t="shared" si="75"/>
        <v>1700445.93</v>
      </c>
      <c r="W423" s="11">
        <f t="shared" si="75"/>
        <v>2104228.98</v>
      </c>
      <c r="X423" s="11">
        <f t="shared" si="75"/>
        <v>2563449.8199999998</v>
      </c>
      <c r="Y423" s="11">
        <f t="shared" si="75"/>
        <v>3018022.7199999997</v>
      </c>
      <c r="Z423" s="11">
        <f t="shared" ref="Z423:AD425" si="79">+Y423+J423</f>
        <v>3540567.4499999997</v>
      </c>
      <c r="AA423" s="11">
        <f t="shared" si="79"/>
        <v>4036044.46</v>
      </c>
      <c r="AB423" s="11">
        <f t="shared" si="79"/>
        <v>4525639.37</v>
      </c>
      <c r="AC423" s="11">
        <f t="shared" si="79"/>
        <v>5000256.41</v>
      </c>
      <c r="AD423" s="11">
        <f t="shared" si="79"/>
        <v>5504081.1299999999</v>
      </c>
    </row>
    <row r="424" spans="1:30" x14ac:dyDescent="0.2">
      <c r="A424" s="390">
        <v>1029</v>
      </c>
      <c r="B424" s="390" t="s">
        <v>38</v>
      </c>
      <c r="C424" s="11">
        <f>+'[20]37'!$E$156</f>
        <v>8992.86</v>
      </c>
      <c r="D424" s="11">
        <f>+'[20]37'!$F$156</f>
        <v>9777.57</v>
      </c>
      <c r="E424" s="11">
        <f>+'[20]37'!$G$156</f>
        <v>8549.41</v>
      </c>
      <c r="F424" s="11">
        <f>+'[20]37'!$I$156</f>
        <v>9644.5499999999993</v>
      </c>
      <c r="G424" s="11">
        <f>+'[20]37'!$J$156</f>
        <v>8058.85</v>
      </c>
      <c r="H424" s="11">
        <f>+'[20]37'!$K$156</f>
        <v>9557.31</v>
      </c>
      <c r="I424" s="11">
        <f>+'[20]37'!$M$156</f>
        <v>8952.83</v>
      </c>
      <c r="J424" s="11">
        <f>+'[20]37'!$N$156</f>
        <v>11020.82</v>
      </c>
      <c r="K424" s="11">
        <f>+'[20]37'!$O$156</f>
        <v>8756.18</v>
      </c>
      <c r="L424" s="11">
        <f>+'[20]37'!$Q$156</f>
        <v>9805.19</v>
      </c>
      <c r="M424" s="11">
        <f>+'[20]37'!$R$156</f>
        <v>17186.09</v>
      </c>
      <c r="N424" s="11">
        <f>+'[20]37'!$S$156</f>
        <v>19144.080000000002</v>
      </c>
      <c r="O424" s="394">
        <f t="shared" si="76"/>
        <v>129445.74</v>
      </c>
      <c r="Q424" s="390">
        <v>1029</v>
      </c>
      <c r="R424" s="390" t="s">
        <v>38</v>
      </c>
      <c r="S424" s="11">
        <f t="shared" si="77"/>
        <v>8992.86</v>
      </c>
      <c r="T424" s="11">
        <f t="shared" si="78"/>
        <v>18770.43</v>
      </c>
      <c r="U424" s="11">
        <f t="shared" si="78"/>
        <v>27319.84</v>
      </c>
      <c r="V424" s="11">
        <f t="shared" si="78"/>
        <v>36964.39</v>
      </c>
      <c r="W424" s="11">
        <f t="shared" si="78"/>
        <v>45023.24</v>
      </c>
      <c r="X424" s="11">
        <f t="shared" si="78"/>
        <v>54580.549999999996</v>
      </c>
      <c r="Y424" s="11">
        <f t="shared" si="78"/>
        <v>63533.38</v>
      </c>
      <c r="Z424" s="11">
        <f t="shared" si="79"/>
        <v>74554.2</v>
      </c>
      <c r="AA424" s="11">
        <f t="shared" si="79"/>
        <v>83310.38</v>
      </c>
      <c r="AB424" s="11">
        <f t="shared" si="79"/>
        <v>93115.57</v>
      </c>
      <c r="AC424" s="11">
        <f t="shared" si="79"/>
        <v>110301.66</v>
      </c>
      <c r="AD424" s="11">
        <f t="shared" si="79"/>
        <v>129445.74</v>
      </c>
    </row>
    <row r="425" spans="1:30" x14ac:dyDescent="0.2">
      <c r="A425" s="391">
        <v>1030</v>
      </c>
      <c r="B425" s="391" t="s">
        <v>18</v>
      </c>
      <c r="C425" s="16">
        <f>+'[20]17'!$E$156</f>
        <v>55541.33</v>
      </c>
      <c r="D425" s="16">
        <f>+'[20]17'!$F$156</f>
        <v>56919.99</v>
      </c>
      <c r="E425" s="16">
        <f>+'[20]17'!$G$156</f>
        <v>55542.82</v>
      </c>
      <c r="F425" s="16">
        <f>+'[20]17'!$I$156</f>
        <v>57811.02</v>
      </c>
      <c r="G425" s="16">
        <f>+'[20]17'!$J$156</f>
        <v>51223.87</v>
      </c>
      <c r="H425" s="16">
        <f>+'[20]17'!$K$156</f>
        <v>59948.91</v>
      </c>
      <c r="I425" s="16">
        <f>+'[20]17'!$M$156</f>
        <v>56874.78</v>
      </c>
      <c r="J425" s="16">
        <f>+'[20]17'!$N$156</f>
        <v>66647.72</v>
      </c>
      <c r="K425" s="16">
        <f>+'[20]17'!$O$156</f>
        <v>73874.02</v>
      </c>
      <c r="L425" s="16">
        <f>+'[20]17'!$Q$156</f>
        <v>68678.77</v>
      </c>
      <c r="M425" s="16">
        <f>+'[20]17'!$R$156</f>
        <v>59284.55</v>
      </c>
      <c r="N425" s="16">
        <f>+'[20]17'!$S$156</f>
        <v>63566.86</v>
      </c>
      <c r="O425" s="395">
        <f t="shared" si="76"/>
        <v>725914.64000000013</v>
      </c>
      <c r="Q425" s="391">
        <v>1030</v>
      </c>
      <c r="R425" s="391" t="s">
        <v>18</v>
      </c>
      <c r="S425" s="16">
        <f t="shared" si="77"/>
        <v>55541.33</v>
      </c>
      <c r="T425" s="16">
        <f t="shared" si="78"/>
        <v>112461.32</v>
      </c>
      <c r="U425" s="16">
        <f t="shared" si="78"/>
        <v>168004.14</v>
      </c>
      <c r="V425" s="16">
        <f t="shared" si="78"/>
        <v>225815.16</v>
      </c>
      <c r="W425" s="16">
        <f t="shared" si="78"/>
        <v>277039.03000000003</v>
      </c>
      <c r="X425" s="16">
        <f t="shared" si="78"/>
        <v>336987.94000000006</v>
      </c>
      <c r="Y425" s="16">
        <f t="shared" si="78"/>
        <v>393862.72000000009</v>
      </c>
      <c r="Z425" s="16">
        <f t="shared" si="79"/>
        <v>460510.44000000006</v>
      </c>
      <c r="AA425" s="16">
        <f t="shared" si="79"/>
        <v>534384.46000000008</v>
      </c>
      <c r="AB425" s="16">
        <f t="shared" si="79"/>
        <v>603063.2300000001</v>
      </c>
      <c r="AC425" s="16">
        <f t="shared" si="79"/>
        <v>662347.78000000014</v>
      </c>
      <c r="AD425" s="16">
        <f t="shared" si="79"/>
        <v>725914.64000000013</v>
      </c>
    </row>
    <row r="426" spans="1:30" x14ac:dyDescent="0.2">
      <c r="A426" s="392">
        <v>10300</v>
      </c>
      <c r="B426" s="392" t="s">
        <v>176</v>
      </c>
      <c r="C426" s="396">
        <f t="shared" ref="C426:N426" si="80">SUM(C398:C425)</f>
        <v>7615173.3000000007</v>
      </c>
      <c r="D426" s="396">
        <f t="shared" si="80"/>
        <v>7570492.4799999986</v>
      </c>
      <c r="E426" s="396">
        <f t="shared" si="80"/>
        <v>7506941.3499999996</v>
      </c>
      <c r="F426" s="396">
        <f t="shared" si="80"/>
        <v>8007545.6200000001</v>
      </c>
      <c r="G426" s="396">
        <f t="shared" si="80"/>
        <v>7213706.4200000009</v>
      </c>
      <c r="H426" s="396">
        <f t="shared" si="80"/>
        <v>8017090.7500000009</v>
      </c>
      <c r="I426" s="396">
        <f t="shared" si="80"/>
        <v>7744328.4300000006</v>
      </c>
      <c r="J426" s="396">
        <f t="shared" si="80"/>
        <v>8659504.629999999</v>
      </c>
      <c r="K426" s="396">
        <f t="shared" si="80"/>
        <v>8392627.709999999</v>
      </c>
      <c r="L426" s="396">
        <f t="shared" si="80"/>
        <v>8504274.0399999972</v>
      </c>
      <c r="M426" s="396">
        <f t="shared" si="80"/>
        <v>8695200.7599999998</v>
      </c>
      <c r="N426" s="396">
        <f t="shared" si="80"/>
        <v>9836832.5500000007</v>
      </c>
      <c r="O426" s="396">
        <f>SUM(O398:O425)</f>
        <v>97763718.039999992</v>
      </c>
      <c r="Q426" s="392">
        <v>10300</v>
      </c>
      <c r="R426" s="392" t="s">
        <v>176</v>
      </c>
      <c r="S426" s="396">
        <f t="shared" ref="S426:AC426" si="81">SUM(S398:S425)</f>
        <v>7615173.3000000007</v>
      </c>
      <c r="T426" s="396">
        <f t="shared" si="81"/>
        <v>15185665.779999999</v>
      </c>
      <c r="U426" s="396">
        <f t="shared" si="81"/>
        <v>22692607.129999999</v>
      </c>
      <c r="V426" s="396">
        <f t="shared" si="81"/>
        <v>30700152.75</v>
      </c>
      <c r="W426" s="396">
        <f t="shared" si="81"/>
        <v>37913859.170000002</v>
      </c>
      <c r="X426" s="396">
        <f t="shared" si="81"/>
        <v>45930949.920000009</v>
      </c>
      <c r="Y426" s="396">
        <f t="shared" si="81"/>
        <v>53675278.350000009</v>
      </c>
      <c r="Z426" s="396">
        <f t="shared" si="81"/>
        <v>62334782.979999982</v>
      </c>
      <c r="AA426" s="396">
        <f t="shared" si="81"/>
        <v>70727410.689999998</v>
      </c>
      <c r="AB426" s="396">
        <f t="shared" si="81"/>
        <v>79231684.729999989</v>
      </c>
      <c r="AC426" s="396">
        <f t="shared" si="81"/>
        <v>87926885.48999998</v>
      </c>
      <c r="AD426" s="396">
        <f>SUM(AD398:AD425)</f>
        <v>97763718.039999992</v>
      </c>
    </row>
    <row r="428" spans="1:30" x14ac:dyDescent="0.2">
      <c r="A428" s="388" t="s">
        <v>144</v>
      </c>
      <c r="B428" s="388" t="s">
        <v>161</v>
      </c>
      <c r="C428" s="388" t="s">
        <v>0</v>
      </c>
      <c r="D428" s="388" t="s">
        <v>1</v>
      </c>
      <c r="E428" s="388" t="s">
        <v>2</v>
      </c>
      <c r="F428" s="388" t="s">
        <v>3</v>
      </c>
      <c r="G428" s="388" t="s">
        <v>4</v>
      </c>
      <c r="H428" s="388" t="s">
        <v>5</v>
      </c>
      <c r="I428" s="388" t="s">
        <v>6</v>
      </c>
      <c r="J428" s="388" t="s">
        <v>7</v>
      </c>
      <c r="K428" s="388" t="s">
        <v>8</v>
      </c>
      <c r="L428" s="388" t="s">
        <v>9</v>
      </c>
      <c r="M428" s="388" t="s">
        <v>10</v>
      </c>
      <c r="N428" s="388" t="s">
        <v>11</v>
      </c>
      <c r="O428" s="388" t="s">
        <v>176</v>
      </c>
      <c r="Q428" s="388" t="s">
        <v>73</v>
      </c>
      <c r="R428" s="388" t="s">
        <v>161</v>
      </c>
      <c r="S428" s="388" t="s">
        <v>74</v>
      </c>
      <c r="T428" s="388" t="s">
        <v>75</v>
      </c>
      <c r="U428" s="388" t="s">
        <v>76</v>
      </c>
      <c r="V428" s="388" t="s">
        <v>77</v>
      </c>
      <c r="W428" s="388" t="s">
        <v>78</v>
      </c>
      <c r="X428" s="388" t="s">
        <v>79</v>
      </c>
      <c r="Y428" s="388" t="s">
        <v>80</v>
      </c>
      <c r="Z428" s="388" t="s">
        <v>81</v>
      </c>
      <c r="AA428" s="388" t="s">
        <v>82</v>
      </c>
      <c r="AB428" s="388" t="s">
        <v>83</v>
      </c>
      <c r="AC428" s="388" t="s">
        <v>84</v>
      </c>
      <c r="AD428" s="388" t="s">
        <v>85</v>
      </c>
    </row>
    <row r="429" spans="1:30" x14ac:dyDescent="0.2">
      <c r="A429" s="389"/>
      <c r="B429" s="389" t="s">
        <v>46</v>
      </c>
      <c r="C429" s="11">
        <f>+[20]เขต!$E$157</f>
        <v>116269.45</v>
      </c>
      <c r="D429" s="11">
        <f>+[20]เขต!$F$157</f>
        <v>109340.64</v>
      </c>
      <c r="E429" s="11">
        <f>+[20]เขต!$G$157</f>
        <v>75870.13</v>
      </c>
      <c r="F429" s="11">
        <f>+[20]เขต!$I$157</f>
        <v>79285.53</v>
      </c>
      <c r="G429" s="11">
        <f>+[20]เขต!$J$157</f>
        <v>82053.960000000006</v>
      </c>
      <c r="H429" s="11">
        <f>+[20]เขต!$K$157</f>
        <v>140322.47</v>
      </c>
      <c r="I429" s="11">
        <f>+[20]เขต!$M$157</f>
        <v>116927.28</v>
      </c>
      <c r="J429" s="11">
        <f>+[20]เขต!$N$157</f>
        <v>124154.74</v>
      </c>
      <c r="K429" s="11">
        <f>+[20]เขต!$O$157</f>
        <v>130245.39</v>
      </c>
      <c r="L429" s="11">
        <f>+[20]เขต!$Q$157</f>
        <v>113807.25</v>
      </c>
      <c r="M429" s="11">
        <f>+[20]เขต!$R$157</f>
        <v>130534.89</v>
      </c>
      <c r="N429" s="11">
        <f>+[20]เขต!$S$157</f>
        <v>144097.29</v>
      </c>
      <c r="O429" s="393">
        <f>SUM(C429:N429)</f>
        <v>1362909.02</v>
      </c>
      <c r="Q429" s="389"/>
      <c r="R429" s="389" t="s">
        <v>46</v>
      </c>
      <c r="S429" s="387">
        <f>+C429</f>
        <v>116269.45</v>
      </c>
      <c r="T429" s="387">
        <f>+S429+D429</f>
        <v>225610.09</v>
      </c>
      <c r="U429" s="387">
        <f t="shared" ref="U429:AD454" si="82">+T429+E429</f>
        <v>301480.21999999997</v>
      </c>
      <c r="V429" s="387">
        <f t="shared" si="82"/>
        <v>380765.75</v>
      </c>
      <c r="W429" s="387">
        <f t="shared" si="82"/>
        <v>462819.71</v>
      </c>
      <c r="X429" s="387">
        <f t="shared" si="82"/>
        <v>603142.18000000005</v>
      </c>
      <c r="Y429" s="387">
        <f t="shared" si="82"/>
        <v>720069.46000000008</v>
      </c>
      <c r="Z429" s="387">
        <f t="shared" si="82"/>
        <v>844224.20000000007</v>
      </c>
      <c r="AA429" s="387">
        <f t="shared" si="82"/>
        <v>974469.59000000008</v>
      </c>
      <c r="AB429" s="387">
        <f t="shared" si="82"/>
        <v>1088276.8400000001</v>
      </c>
      <c r="AC429" s="387">
        <f t="shared" si="82"/>
        <v>1218811.73</v>
      </c>
      <c r="AD429" s="387">
        <f t="shared" si="82"/>
        <v>1362909.02</v>
      </c>
    </row>
    <row r="430" spans="1:30" x14ac:dyDescent="0.2">
      <c r="A430" s="390">
        <v>1004</v>
      </c>
      <c r="B430" s="390" t="s">
        <v>94</v>
      </c>
      <c r="C430" s="11">
        <f>+'[20]11'!$E$157</f>
        <v>34043.379999999997</v>
      </c>
      <c r="D430" s="11">
        <f>+'[20]11'!$F$157</f>
        <v>32143.24</v>
      </c>
      <c r="E430" s="11">
        <f>+'[20]11'!$G$157</f>
        <v>21286.33</v>
      </c>
      <c r="F430" s="11">
        <f>+'[20]11'!$I$157</f>
        <v>24898.65</v>
      </c>
      <c r="G430" s="11">
        <f>+'[20]11'!$J$157</f>
        <v>23477.58</v>
      </c>
      <c r="H430" s="11">
        <f>+'[20]11'!$K$157</f>
        <v>31431.73</v>
      </c>
      <c r="I430" s="11">
        <f>+'[20]11'!$M$157</f>
        <v>31809.56</v>
      </c>
      <c r="J430" s="11">
        <f>+'[20]11'!$N$157</f>
        <v>37216.699999999997</v>
      </c>
      <c r="K430" s="11">
        <f>+'[20]11'!$O$157</f>
        <v>35109.050000000003</v>
      </c>
      <c r="L430" s="11">
        <f>+'[20]11'!$Q$157</f>
        <v>36565.08</v>
      </c>
      <c r="M430" s="11">
        <f>+'[20]11'!$R$157</f>
        <v>32562.6</v>
      </c>
      <c r="N430" s="11">
        <f>+'[20]11'!$S$157</f>
        <v>44010.99</v>
      </c>
      <c r="O430" s="394">
        <f t="shared" ref="O430:O456" si="83">SUM(C430:N430)</f>
        <v>384554.88999999996</v>
      </c>
      <c r="Q430" s="390">
        <v>1004</v>
      </c>
      <c r="R430" s="390" t="s">
        <v>94</v>
      </c>
      <c r="S430" s="11">
        <f t="shared" ref="S430:S456" si="84">+C430</f>
        <v>34043.379999999997</v>
      </c>
      <c r="T430" s="11">
        <f t="shared" ref="T430:Y456" si="85">+S430+D430</f>
        <v>66186.62</v>
      </c>
      <c r="U430" s="11">
        <f t="shared" si="82"/>
        <v>87472.95</v>
      </c>
      <c r="V430" s="11">
        <f t="shared" si="82"/>
        <v>112371.6</v>
      </c>
      <c r="W430" s="11">
        <f t="shared" si="82"/>
        <v>135849.18</v>
      </c>
      <c r="X430" s="11">
        <f t="shared" si="82"/>
        <v>167280.91</v>
      </c>
      <c r="Y430" s="11">
        <f t="shared" si="82"/>
        <v>199090.47</v>
      </c>
      <c r="Z430" s="11">
        <f t="shared" si="82"/>
        <v>236307.16999999998</v>
      </c>
      <c r="AA430" s="11">
        <f t="shared" si="82"/>
        <v>271416.21999999997</v>
      </c>
      <c r="AB430" s="11">
        <f t="shared" si="82"/>
        <v>307981.3</v>
      </c>
      <c r="AC430" s="11">
        <f t="shared" si="82"/>
        <v>340543.89999999997</v>
      </c>
      <c r="AD430" s="11">
        <f t="shared" si="82"/>
        <v>384554.88999999996</v>
      </c>
    </row>
    <row r="431" spans="1:30" x14ac:dyDescent="0.2">
      <c r="A431" s="390">
        <v>1005</v>
      </c>
      <c r="B431" s="390" t="s">
        <v>13</v>
      </c>
      <c r="C431" s="11">
        <f>+'[20]12'!$E$157</f>
        <v>5603.6</v>
      </c>
      <c r="D431" s="11">
        <f>+'[20]12'!$F$157</f>
        <v>4803.7</v>
      </c>
      <c r="E431" s="11">
        <f>+'[20]12'!$G$157</f>
        <v>3466.78</v>
      </c>
      <c r="F431" s="11">
        <f>+'[20]12'!$I$157</f>
        <v>3371.79</v>
      </c>
      <c r="G431" s="11">
        <f>+'[20]12'!$J$157</f>
        <v>3010.92</v>
      </c>
      <c r="H431" s="11">
        <f>+'[20]12'!$K$157</f>
        <v>6309.75</v>
      </c>
      <c r="I431" s="11">
        <f>+'[20]12'!$M$157</f>
        <v>5674.3</v>
      </c>
      <c r="J431" s="11">
        <f>+'[20]12'!$N$157</f>
        <v>7269.88</v>
      </c>
      <c r="K431" s="11">
        <f>+'[20]12'!$O$157</f>
        <v>6995.57</v>
      </c>
      <c r="L431" s="11">
        <f>+'[20]12'!$Q$157</f>
        <v>7195.07</v>
      </c>
      <c r="M431" s="11">
        <f>+'[20]12'!$R$157</f>
        <v>6397.06</v>
      </c>
      <c r="N431" s="11">
        <f>+'[20]12'!$S$157</f>
        <v>7712.2</v>
      </c>
      <c r="O431" s="394">
        <f t="shared" si="83"/>
        <v>67810.62</v>
      </c>
      <c r="Q431" s="390">
        <v>1005</v>
      </c>
      <c r="R431" s="390" t="s">
        <v>13</v>
      </c>
      <c r="S431" s="11">
        <f t="shared" si="84"/>
        <v>5603.6</v>
      </c>
      <c r="T431" s="11">
        <f t="shared" si="85"/>
        <v>10407.299999999999</v>
      </c>
      <c r="U431" s="11">
        <f t="shared" si="82"/>
        <v>13874.08</v>
      </c>
      <c r="V431" s="11">
        <f t="shared" si="82"/>
        <v>17245.87</v>
      </c>
      <c r="W431" s="11">
        <f t="shared" si="82"/>
        <v>20256.79</v>
      </c>
      <c r="X431" s="11">
        <f t="shared" si="82"/>
        <v>26566.54</v>
      </c>
      <c r="Y431" s="11">
        <f t="shared" si="82"/>
        <v>32240.84</v>
      </c>
      <c r="Z431" s="11">
        <f t="shared" si="82"/>
        <v>39510.720000000001</v>
      </c>
      <c r="AA431" s="11">
        <f t="shared" si="82"/>
        <v>46506.29</v>
      </c>
      <c r="AB431" s="11">
        <f t="shared" si="82"/>
        <v>53701.36</v>
      </c>
      <c r="AC431" s="11">
        <f t="shared" si="82"/>
        <v>60098.42</v>
      </c>
      <c r="AD431" s="11">
        <f t="shared" si="82"/>
        <v>67810.62</v>
      </c>
    </row>
    <row r="432" spans="1:30" x14ac:dyDescent="0.2">
      <c r="A432" s="390">
        <v>1006</v>
      </c>
      <c r="B432" s="390" t="s">
        <v>14</v>
      </c>
      <c r="C432" s="11">
        <f>+'[20]13'!$E$157</f>
        <v>9392.7900000000009</v>
      </c>
      <c r="D432" s="11">
        <f>+'[20]13'!$F$157</f>
        <v>8596.65</v>
      </c>
      <c r="E432" s="11">
        <f>+'[20]13'!$G$157</f>
        <v>5889.02</v>
      </c>
      <c r="F432" s="11">
        <f>+'[20]13'!$I$157</f>
        <v>5462.47</v>
      </c>
      <c r="G432" s="11">
        <f>+'[20]13'!$J$157</f>
        <v>5136.93</v>
      </c>
      <c r="H432" s="11">
        <f>+'[20]13'!$K$157</f>
        <v>8525.9599999999991</v>
      </c>
      <c r="I432" s="11">
        <f>+'[20]13'!$M$157</f>
        <v>8443.58</v>
      </c>
      <c r="J432" s="11">
        <f>+'[20]13'!$N$157</f>
        <v>10382.950000000001</v>
      </c>
      <c r="K432" s="11">
        <f>+'[20]13'!$O$157</f>
        <v>10482.700000000001</v>
      </c>
      <c r="L432" s="11">
        <f>+'[20]13'!$Q$157</f>
        <v>10337.23</v>
      </c>
      <c r="M432" s="11">
        <f>+'[20]13'!$R$157</f>
        <v>10254.11</v>
      </c>
      <c r="N432" s="11">
        <f>+'[20]13'!$S$157</f>
        <v>11697.91</v>
      </c>
      <c r="O432" s="394">
        <f t="shared" si="83"/>
        <v>104602.3</v>
      </c>
      <c r="Q432" s="390">
        <v>1006</v>
      </c>
      <c r="R432" s="390" t="s">
        <v>14</v>
      </c>
      <c r="S432" s="11">
        <f t="shared" si="84"/>
        <v>9392.7900000000009</v>
      </c>
      <c r="T432" s="11">
        <f t="shared" si="85"/>
        <v>17989.440000000002</v>
      </c>
      <c r="U432" s="11">
        <f t="shared" si="82"/>
        <v>23878.460000000003</v>
      </c>
      <c r="V432" s="11">
        <f t="shared" si="82"/>
        <v>29340.930000000004</v>
      </c>
      <c r="W432" s="11">
        <f t="shared" si="82"/>
        <v>34477.86</v>
      </c>
      <c r="X432" s="11">
        <f t="shared" si="82"/>
        <v>43003.82</v>
      </c>
      <c r="Y432" s="11">
        <f t="shared" si="82"/>
        <v>51447.4</v>
      </c>
      <c r="Z432" s="11">
        <f t="shared" si="82"/>
        <v>61830.350000000006</v>
      </c>
      <c r="AA432" s="11">
        <f t="shared" si="82"/>
        <v>72313.05</v>
      </c>
      <c r="AB432" s="11">
        <f t="shared" si="82"/>
        <v>82650.28</v>
      </c>
      <c r="AC432" s="11">
        <f t="shared" si="82"/>
        <v>92904.39</v>
      </c>
      <c r="AD432" s="11">
        <f t="shared" si="82"/>
        <v>104602.3</v>
      </c>
    </row>
    <row r="433" spans="1:30" x14ac:dyDescent="0.2">
      <c r="A433" s="390">
        <v>1007</v>
      </c>
      <c r="B433" s="390" t="s">
        <v>15</v>
      </c>
      <c r="C433" s="11">
        <f>+'[20]14'!$E$157</f>
        <v>13782.87</v>
      </c>
      <c r="D433" s="11">
        <f>+'[20]14'!$F$157</f>
        <v>13981.9</v>
      </c>
      <c r="E433" s="11">
        <f>+'[20]14'!$G$157</f>
        <v>9024.77</v>
      </c>
      <c r="F433" s="11">
        <f>+'[20]14'!$I$157</f>
        <v>8282.76</v>
      </c>
      <c r="G433" s="11">
        <f>+'[20]14'!$J$157</f>
        <v>7435.49</v>
      </c>
      <c r="H433" s="11">
        <f>+'[20]14'!$K$157</f>
        <v>12617.12</v>
      </c>
      <c r="I433" s="11">
        <f>+'[20]14'!$M$157</f>
        <v>11809.09</v>
      </c>
      <c r="J433" s="11">
        <f>+'[20]14'!$N$157</f>
        <v>14447.82</v>
      </c>
      <c r="K433" s="11">
        <f>+'[20]14'!$O$157</f>
        <v>14663.95</v>
      </c>
      <c r="L433" s="11">
        <f>+'[20]14'!$Q$157</f>
        <v>13932.44</v>
      </c>
      <c r="M433" s="11">
        <f>+'[20]14'!$R$157</f>
        <v>12993.12</v>
      </c>
      <c r="N433" s="11">
        <f>+'[20]14'!$S$157</f>
        <v>20114.86</v>
      </c>
      <c r="O433" s="394">
        <f t="shared" si="83"/>
        <v>153086.19</v>
      </c>
      <c r="Q433" s="390">
        <v>1007</v>
      </c>
      <c r="R433" s="390" t="s">
        <v>15</v>
      </c>
      <c r="S433" s="11">
        <f t="shared" si="84"/>
        <v>13782.87</v>
      </c>
      <c r="T433" s="11">
        <f t="shared" si="85"/>
        <v>27764.77</v>
      </c>
      <c r="U433" s="11">
        <f t="shared" si="82"/>
        <v>36789.54</v>
      </c>
      <c r="V433" s="11">
        <f t="shared" si="82"/>
        <v>45072.3</v>
      </c>
      <c r="W433" s="11">
        <f t="shared" si="82"/>
        <v>52507.79</v>
      </c>
      <c r="X433" s="11">
        <f t="shared" si="82"/>
        <v>65124.91</v>
      </c>
      <c r="Y433" s="11">
        <f t="shared" si="82"/>
        <v>76934</v>
      </c>
      <c r="Z433" s="11">
        <f t="shared" si="82"/>
        <v>91381.82</v>
      </c>
      <c r="AA433" s="11">
        <f t="shared" si="82"/>
        <v>106045.77</v>
      </c>
      <c r="AB433" s="11">
        <f t="shared" si="82"/>
        <v>119978.21</v>
      </c>
      <c r="AC433" s="11">
        <f t="shared" si="82"/>
        <v>132971.33000000002</v>
      </c>
      <c r="AD433" s="11">
        <f t="shared" si="82"/>
        <v>153086.19</v>
      </c>
    </row>
    <row r="434" spans="1:30" x14ac:dyDescent="0.2">
      <c r="A434" s="390">
        <v>1008</v>
      </c>
      <c r="B434" s="390" t="s">
        <v>16</v>
      </c>
      <c r="C434" s="11">
        <f>+'[20]15'!$E$157</f>
        <v>6137.58</v>
      </c>
      <c r="D434" s="11">
        <f>+'[20]15'!$F$157</f>
        <v>5540</v>
      </c>
      <c r="E434" s="11">
        <f>+'[20]15'!$G$157</f>
        <v>4950.93</v>
      </c>
      <c r="F434" s="11">
        <f>+'[20]15'!$I$157</f>
        <v>4344.51</v>
      </c>
      <c r="G434" s="11">
        <f>+'[20]15'!$J$157</f>
        <v>3861.04</v>
      </c>
      <c r="H434" s="11">
        <f>+'[20]15'!$K$157</f>
        <v>6065.53</v>
      </c>
      <c r="I434" s="11">
        <f>+'[20]15'!$M$157</f>
        <v>5910.28</v>
      </c>
      <c r="J434" s="11">
        <f>+'[20]15'!$N$157</f>
        <v>6931.7</v>
      </c>
      <c r="K434" s="11">
        <f>+'[20]15'!$O$157</f>
        <v>6856.98</v>
      </c>
      <c r="L434" s="11">
        <f>+'[20]15'!$Q$157</f>
        <v>6805.63</v>
      </c>
      <c r="M434" s="11">
        <f>+'[20]15'!$R$157</f>
        <v>6628.19</v>
      </c>
      <c r="N434" s="11">
        <f>+'[20]15'!$S$157</f>
        <v>7907.75</v>
      </c>
      <c r="O434" s="394">
        <f t="shared" si="83"/>
        <v>71940.12</v>
      </c>
      <c r="Q434" s="390">
        <v>1008</v>
      </c>
      <c r="R434" s="390" t="s">
        <v>16</v>
      </c>
      <c r="S434" s="11">
        <f t="shared" si="84"/>
        <v>6137.58</v>
      </c>
      <c r="T434" s="11">
        <f t="shared" si="85"/>
        <v>11677.58</v>
      </c>
      <c r="U434" s="11">
        <f t="shared" si="82"/>
        <v>16628.510000000002</v>
      </c>
      <c r="V434" s="11">
        <f t="shared" si="82"/>
        <v>20973.020000000004</v>
      </c>
      <c r="W434" s="11">
        <f t="shared" si="82"/>
        <v>24834.060000000005</v>
      </c>
      <c r="X434" s="11">
        <f t="shared" si="82"/>
        <v>30899.590000000004</v>
      </c>
      <c r="Y434" s="11">
        <f t="shared" si="82"/>
        <v>36809.870000000003</v>
      </c>
      <c r="Z434" s="11">
        <f t="shared" si="82"/>
        <v>43741.57</v>
      </c>
      <c r="AA434" s="11">
        <f t="shared" si="82"/>
        <v>50598.55</v>
      </c>
      <c r="AB434" s="11">
        <f t="shared" si="82"/>
        <v>57404.18</v>
      </c>
      <c r="AC434" s="11">
        <f t="shared" si="82"/>
        <v>64032.37</v>
      </c>
      <c r="AD434" s="11">
        <f t="shared" si="82"/>
        <v>71940.12</v>
      </c>
    </row>
    <row r="435" spans="1:30" x14ac:dyDescent="0.2">
      <c r="A435" s="390">
        <v>1009</v>
      </c>
      <c r="B435" s="390" t="s">
        <v>17</v>
      </c>
      <c r="C435" s="11">
        <f>+'[20]16'!$E$157</f>
        <v>6223.23</v>
      </c>
      <c r="D435" s="11">
        <f>+'[20]16'!$F$157</f>
        <v>5611.1</v>
      </c>
      <c r="E435" s="11">
        <f>+'[20]16'!$G$157</f>
        <v>4405.62</v>
      </c>
      <c r="F435" s="11">
        <f>+'[20]16'!$I$157</f>
        <v>3638.52</v>
      </c>
      <c r="G435" s="11">
        <f>+'[20]16'!$J$157</f>
        <v>3363.95</v>
      </c>
      <c r="H435" s="11">
        <f>+'[20]16'!$K$157</f>
        <v>5282.05</v>
      </c>
      <c r="I435" s="11">
        <f>+'[20]16'!$M$157</f>
        <v>6662.77</v>
      </c>
      <c r="J435" s="11">
        <f>+'[20]16'!$N$157</f>
        <v>8096.99</v>
      </c>
      <c r="K435" s="11">
        <f>+'[20]16'!$O$157</f>
        <v>10058.77</v>
      </c>
      <c r="L435" s="11">
        <f>+'[20]16'!$Q$157</f>
        <v>8753.69</v>
      </c>
      <c r="M435" s="11">
        <f>+'[20]16'!$R$157</f>
        <v>8849.2800000000007</v>
      </c>
      <c r="N435" s="11">
        <f>+'[20]16'!$S$157</f>
        <v>9600.92</v>
      </c>
      <c r="O435" s="394">
        <f t="shared" si="83"/>
        <v>80546.89</v>
      </c>
      <c r="Q435" s="390">
        <v>1009</v>
      </c>
      <c r="R435" s="390" t="s">
        <v>17</v>
      </c>
      <c r="S435" s="11">
        <f t="shared" si="84"/>
        <v>6223.23</v>
      </c>
      <c r="T435" s="11">
        <f t="shared" si="85"/>
        <v>11834.33</v>
      </c>
      <c r="U435" s="11">
        <f t="shared" si="82"/>
        <v>16239.95</v>
      </c>
      <c r="V435" s="11">
        <f t="shared" si="82"/>
        <v>19878.47</v>
      </c>
      <c r="W435" s="11">
        <f t="shared" si="82"/>
        <v>23242.420000000002</v>
      </c>
      <c r="X435" s="11">
        <f t="shared" si="82"/>
        <v>28524.47</v>
      </c>
      <c r="Y435" s="11">
        <f t="shared" si="82"/>
        <v>35187.240000000005</v>
      </c>
      <c r="Z435" s="11">
        <f t="shared" si="82"/>
        <v>43284.23</v>
      </c>
      <c r="AA435" s="11">
        <f t="shared" si="82"/>
        <v>53343</v>
      </c>
      <c r="AB435" s="11">
        <f t="shared" si="82"/>
        <v>62096.69</v>
      </c>
      <c r="AC435" s="11">
        <f t="shared" si="82"/>
        <v>70945.97</v>
      </c>
      <c r="AD435" s="11">
        <f t="shared" si="82"/>
        <v>80546.89</v>
      </c>
    </row>
    <row r="436" spans="1:30" x14ac:dyDescent="0.2">
      <c r="A436" s="390">
        <v>1010</v>
      </c>
      <c r="B436" s="390" t="s">
        <v>19</v>
      </c>
      <c r="C436" s="11">
        <f>+'[20]18'!$E$157</f>
        <v>6358.44</v>
      </c>
      <c r="D436" s="11">
        <f>+'[20]18'!$F$157</f>
        <v>5795.12</v>
      </c>
      <c r="E436" s="11">
        <f>+'[20]18'!$G$157</f>
        <v>4612.18</v>
      </c>
      <c r="F436" s="11">
        <f>+'[20]18'!$I$157</f>
        <v>3093.3</v>
      </c>
      <c r="G436" s="11">
        <f>+'[20]18'!$J$157</f>
        <v>3057.99</v>
      </c>
      <c r="H436" s="11">
        <f>+'[20]18'!$K$157</f>
        <v>7737.53</v>
      </c>
      <c r="I436" s="11">
        <f>+'[20]18'!$M$157</f>
        <v>8639.7000000000007</v>
      </c>
      <c r="J436" s="11">
        <f>+'[20]18'!$N$157</f>
        <v>12864.26</v>
      </c>
      <c r="K436" s="11">
        <f>+'[20]18'!$O$157</f>
        <v>9522.59</v>
      </c>
      <c r="L436" s="11">
        <f>+'[20]18'!$Q$157</f>
        <v>8458.58</v>
      </c>
      <c r="M436" s="11">
        <f>+'[20]18'!$R$157</f>
        <v>8471.06</v>
      </c>
      <c r="N436" s="11">
        <f>+'[20]18'!$S$157</f>
        <v>8293.34</v>
      </c>
      <c r="O436" s="394">
        <f t="shared" si="83"/>
        <v>86904.09</v>
      </c>
      <c r="Q436" s="390">
        <v>1010</v>
      </c>
      <c r="R436" s="390" t="s">
        <v>19</v>
      </c>
      <c r="S436" s="11">
        <f t="shared" si="84"/>
        <v>6358.44</v>
      </c>
      <c r="T436" s="11">
        <f t="shared" si="85"/>
        <v>12153.56</v>
      </c>
      <c r="U436" s="11">
        <f t="shared" si="82"/>
        <v>16765.739999999998</v>
      </c>
      <c r="V436" s="11">
        <f t="shared" si="82"/>
        <v>19859.039999999997</v>
      </c>
      <c r="W436" s="11">
        <f t="shared" si="82"/>
        <v>22917.03</v>
      </c>
      <c r="X436" s="11">
        <f t="shared" si="82"/>
        <v>30654.559999999998</v>
      </c>
      <c r="Y436" s="11">
        <f t="shared" si="82"/>
        <v>39294.259999999995</v>
      </c>
      <c r="Z436" s="11">
        <f t="shared" si="82"/>
        <v>52158.52</v>
      </c>
      <c r="AA436" s="11">
        <f t="shared" si="82"/>
        <v>61681.11</v>
      </c>
      <c r="AB436" s="11">
        <f t="shared" si="82"/>
        <v>70139.69</v>
      </c>
      <c r="AC436" s="11">
        <f t="shared" si="82"/>
        <v>78610.75</v>
      </c>
      <c r="AD436" s="11">
        <f t="shared" si="82"/>
        <v>86904.09</v>
      </c>
    </row>
    <row r="437" spans="1:30" x14ac:dyDescent="0.2">
      <c r="A437" s="390">
        <v>1011</v>
      </c>
      <c r="B437" s="390" t="s">
        <v>20</v>
      </c>
      <c r="C437" s="11">
        <f>+'[20]19'!$E$157</f>
        <v>9475.5499999999993</v>
      </c>
      <c r="D437" s="11">
        <f>+'[20]19'!$F$157</f>
        <v>8634.66</v>
      </c>
      <c r="E437" s="11">
        <f>+'[20]19'!$G$157</f>
        <v>3836.86</v>
      </c>
      <c r="F437" s="11">
        <f>+'[20]19'!$I$157</f>
        <v>3435.22</v>
      </c>
      <c r="G437" s="11">
        <f>+'[20]19'!$J$157</f>
        <v>3430.76</v>
      </c>
      <c r="H437" s="11">
        <f>+'[20]19'!$K$157</f>
        <v>10714.03</v>
      </c>
      <c r="I437" s="11">
        <f>+'[20]19'!$M$157</f>
        <v>10416.84</v>
      </c>
      <c r="J437" s="11">
        <f>+'[20]19'!$N$157</f>
        <v>12329.52</v>
      </c>
      <c r="K437" s="11">
        <f>+'[20]19'!$O$157</f>
        <v>8640.69</v>
      </c>
      <c r="L437" s="11">
        <f>+'[20]19'!$Q$157</f>
        <v>8253.1299999999992</v>
      </c>
      <c r="M437" s="11">
        <f>+'[20]19'!$R$157</f>
        <v>8986.24</v>
      </c>
      <c r="N437" s="11">
        <f>+'[20]19'!$S$157</f>
        <v>9932.33</v>
      </c>
      <c r="O437" s="394">
        <f t="shared" si="83"/>
        <v>98085.830000000016</v>
      </c>
      <c r="Q437" s="390">
        <v>1011</v>
      </c>
      <c r="R437" s="390" t="s">
        <v>20</v>
      </c>
      <c r="S437" s="11">
        <f t="shared" si="84"/>
        <v>9475.5499999999993</v>
      </c>
      <c r="T437" s="11">
        <f t="shared" si="85"/>
        <v>18110.21</v>
      </c>
      <c r="U437" s="11">
        <f t="shared" si="82"/>
        <v>21947.07</v>
      </c>
      <c r="V437" s="11">
        <f t="shared" si="82"/>
        <v>25382.29</v>
      </c>
      <c r="W437" s="11">
        <f t="shared" si="82"/>
        <v>28813.050000000003</v>
      </c>
      <c r="X437" s="11">
        <f t="shared" si="82"/>
        <v>39527.08</v>
      </c>
      <c r="Y437" s="11">
        <f t="shared" si="82"/>
        <v>49943.92</v>
      </c>
      <c r="Z437" s="11">
        <f t="shared" si="82"/>
        <v>62273.440000000002</v>
      </c>
      <c r="AA437" s="11">
        <f t="shared" si="82"/>
        <v>70914.13</v>
      </c>
      <c r="AB437" s="11">
        <f t="shared" si="82"/>
        <v>79167.260000000009</v>
      </c>
      <c r="AC437" s="11">
        <f t="shared" si="82"/>
        <v>88153.500000000015</v>
      </c>
      <c r="AD437" s="11">
        <f t="shared" si="82"/>
        <v>98085.830000000016</v>
      </c>
    </row>
    <row r="438" spans="1:30" x14ac:dyDescent="0.2">
      <c r="A438" s="390">
        <v>1012</v>
      </c>
      <c r="B438" s="390" t="s">
        <v>21</v>
      </c>
      <c r="C438" s="11">
        <f>+'[20]20'!$E$157</f>
        <v>14871.93</v>
      </c>
      <c r="D438" s="11">
        <f>+'[20]20'!$F$157</f>
        <v>16058.63</v>
      </c>
      <c r="E438" s="11">
        <f>+'[20]20'!$G$157</f>
        <v>10222.75</v>
      </c>
      <c r="F438" s="11">
        <f>+'[20]20'!$I$157</f>
        <v>8600.4699999999993</v>
      </c>
      <c r="G438" s="11">
        <f>+'[20]20'!$J$157</f>
        <v>8239.61</v>
      </c>
      <c r="H438" s="11">
        <f>+'[20]20'!$K$157</f>
        <v>14801.96</v>
      </c>
      <c r="I438" s="11">
        <f>+'[20]20'!$M$157</f>
        <v>14794.11</v>
      </c>
      <c r="J438" s="11">
        <f>+'[20]20'!$N$157</f>
        <v>20985.67</v>
      </c>
      <c r="K438" s="11">
        <f>+'[20]20'!$O$157</f>
        <v>20723.82</v>
      </c>
      <c r="L438" s="11">
        <f>+'[20]20'!$Q$157</f>
        <v>19264.96</v>
      </c>
      <c r="M438" s="11">
        <f>+'[20]20'!$R$157</f>
        <v>17365.54</v>
      </c>
      <c r="N438" s="11">
        <f>+'[20]20'!$S$157</f>
        <v>19083.330000000002</v>
      </c>
      <c r="O438" s="394">
        <f t="shared" si="83"/>
        <v>185012.78000000003</v>
      </c>
      <c r="Q438" s="390">
        <v>1012</v>
      </c>
      <c r="R438" s="390" t="s">
        <v>21</v>
      </c>
      <c r="S438" s="11">
        <f t="shared" si="84"/>
        <v>14871.93</v>
      </c>
      <c r="T438" s="11">
        <f t="shared" si="85"/>
        <v>30930.559999999998</v>
      </c>
      <c r="U438" s="11">
        <f t="shared" si="82"/>
        <v>41153.31</v>
      </c>
      <c r="V438" s="11">
        <f t="shared" si="82"/>
        <v>49753.78</v>
      </c>
      <c r="W438" s="11">
        <f t="shared" si="82"/>
        <v>57993.39</v>
      </c>
      <c r="X438" s="11">
        <f t="shared" si="82"/>
        <v>72795.350000000006</v>
      </c>
      <c r="Y438" s="11">
        <f t="shared" si="82"/>
        <v>87589.46</v>
      </c>
      <c r="Z438" s="11">
        <f t="shared" si="82"/>
        <v>108575.13</v>
      </c>
      <c r="AA438" s="11">
        <f t="shared" si="82"/>
        <v>129298.95000000001</v>
      </c>
      <c r="AB438" s="11">
        <f t="shared" si="82"/>
        <v>148563.91</v>
      </c>
      <c r="AC438" s="11">
        <f t="shared" si="82"/>
        <v>165929.45000000001</v>
      </c>
      <c r="AD438" s="11">
        <f t="shared" si="82"/>
        <v>185012.78000000003</v>
      </c>
    </row>
    <row r="439" spans="1:30" x14ac:dyDescent="0.2">
      <c r="A439" s="390">
        <v>1013</v>
      </c>
      <c r="B439" s="390" t="s">
        <v>22</v>
      </c>
      <c r="C439" s="11">
        <f>+'[20]21'!$E$157</f>
        <v>2550.46</v>
      </c>
      <c r="D439" s="11">
        <f>+'[20]21'!$F$157</f>
        <v>2580.5</v>
      </c>
      <c r="E439" s="11">
        <f>+'[20]21'!$G$157</f>
        <v>1885.76</v>
      </c>
      <c r="F439" s="11">
        <f>+'[20]21'!$I$157</f>
        <v>1681.18</v>
      </c>
      <c r="G439" s="11">
        <f>+'[20]21'!$J$157</f>
        <v>1669.43</v>
      </c>
      <c r="H439" s="11">
        <f>+'[20]21'!$K$157</f>
        <v>3120.74</v>
      </c>
      <c r="I439" s="11">
        <f>+'[20]21'!$M$157</f>
        <v>2952.08</v>
      </c>
      <c r="J439" s="11">
        <f>+'[20]21'!$N$157</f>
        <v>4123.57</v>
      </c>
      <c r="K439" s="11">
        <f>+'[20]21'!$O$157</f>
        <v>3961.48</v>
      </c>
      <c r="L439" s="11">
        <f>+'[20]21'!$Q$157</f>
        <v>3766.13</v>
      </c>
      <c r="M439" s="11">
        <f>+'[20]21'!$R$157</f>
        <v>3196.71</v>
      </c>
      <c r="N439" s="11">
        <f>+'[20]21'!$S$157</f>
        <v>4041.26</v>
      </c>
      <c r="O439" s="394">
        <f t="shared" si="83"/>
        <v>35529.300000000003</v>
      </c>
      <c r="Q439" s="390">
        <v>1013</v>
      </c>
      <c r="R439" s="390" t="s">
        <v>22</v>
      </c>
      <c r="S439" s="11">
        <f t="shared" si="84"/>
        <v>2550.46</v>
      </c>
      <c r="T439" s="11">
        <f t="shared" si="85"/>
        <v>5130.96</v>
      </c>
      <c r="U439" s="11">
        <f t="shared" si="82"/>
        <v>7016.72</v>
      </c>
      <c r="V439" s="11">
        <f t="shared" si="82"/>
        <v>8697.9</v>
      </c>
      <c r="W439" s="11">
        <f t="shared" si="82"/>
        <v>10367.33</v>
      </c>
      <c r="X439" s="11">
        <f t="shared" si="82"/>
        <v>13488.07</v>
      </c>
      <c r="Y439" s="11">
        <f t="shared" si="82"/>
        <v>16440.150000000001</v>
      </c>
      <c r="Z439" s="11">
        <f t="shared" si="82"/>
        <v>20563.72</v>
      </c>
      <c r="AA439" s="11">
        <f t="shared" si="82"/>
        <v>24525.200000000001</v>
      </c>
      <c r="AB439" s="11">
        <f t="shared" si="82"/>
        <v>28291.33</v>
      </c>
      <c r="AC439" s="11">
        <f t="shared" si="82"/>
        <v>31488.04</v>
      </c>
      <c r="AD439" s="11">
        <f t="shared" si="82"/>
        <v>35529.300000000003</v>
      </c>
    </row>
    <row r="440" spans="1:30" x14ac:dyDescent="0.2">
      <c r="A440" s="390">
        <v>1014</v>
      </c>
      <c r="B440" s="390" t="s">
        <v>23</v>
      </c>
      <c r="C440" s="11">
        <f>+'[20]22'!$E$157</f>
        <v>13444.87</v>
      </c>
      <c r="D440" s="11">
        <f>+'[20]22'!$F$157</f>
        <v>12089.17</v>
      </c>
      <c r="E440" s="11">
        <f>+'[20]22'!$G$157</f>
        <v>8315</v>
      </c>
      <c r="F440" s="11">
        <f>+'[20]22'!$I$157</f>
        <v>8482.7999999999993</v>
      </c>
      <c r="G440" s="11">
        <f>+'[20]22'!$J$157</f>
        <v>9173.16</v>
      </c>
      <c r="H440" s="11">
        <f>+'[20]22'!$K$157</f>
        <v>17061.3</v>
      </c>
      <c r="I440" s="11">
        <f>+'[20]22'!$M$157</f>
        <v>15994.4</v>
      </c>
      <c r="J440" s="11">
        <f>+'[20]22'!$N$157</f>
        <v>16305.68</v>
      </c>
      <c r="K440" s="11">
        <f>+'[20]22'!$O$157</f>
        <v>16575.830000000002</v>
      </c>
      <c r="L440" s="11">
        <f>+'[20]22'!$Q$157</f>
        <v>15266.61</v>
      </c>
      <c r="M440" s="11">
        <f>+'[20]22'!$R$157</f>
        <v>14834.35</v>
      </c>
      <c r="N440" s="11">
        <f>+'[20]22'!$S$157</f>
        <v>16216.33</v>
      </c>
      <c r="O440" s="394">
        <f t="shared" si="83"/>
        <v>163759.5</v>
      </c>
      <c r="Q440" s="390">
        <v>1014</v>
      </c>
      <c r="R440" s="390" t="s">
        <v>23</v>
      </c>
      <c r="S440" s="11">
        <f t="shared" si="84"/>
        <v>13444.87</v>
      </c>
      <c r="T440" s="11">
        <f t="shared" si="85"/>
        <v>25534.04</v>
      </c>
      <c r="U440" s="11">
        <f t="shared" si="82"/>
        <v>33849.040000000001</v>
      </c>
      <c r="V440" s="11">
        <f t="shared" si="82"/>
        <v>42331.839999999997</v>
      </c>
      <c r="W440" s="11">
        <f t="shared" si="82"/>
        <v>51505</v>
      </c>
      <c r="X440" s="11">
        <f t="shared" si="82"/>
        <v>68566.3</v>
      </c>
      <c r="Y440" s="11">
        <f t="shared" si="82"/>
        <v>84560.7</v>
      </c>
      <c r="Z440" s="11">
        <f t="shared" si="82"/>
        <v>100866.38</v>
      </c>
      <c r="AA440" s="11">
        <f t="shared" si="82"/>
        <v>117442.21</v>
      </c>
      <c r="AB440" s="11">
        <f t="shared" si="82"/>
        <v>132708.82</v>
      </c>
      <c r="AC440" s="11">
        <f t="shared" si="82"/>
        <v>147543.17000000001</v>
      </c>
      <c r="AD440" s="11">
        <f t="shared" si="82"/>
        <v>163759.5</v>
      </c>
    </row>
    <row r="441" spans="1:30" x14ac:dyDescent="0.2">
      <c r="A441" s="390">
        <v>1015</v>
      </c>
      <c r="B441" s="390" t="s">
        <v>24</v>
      </c>
      <c r="C441" s="11">
        <f>+'[20]23'!$E$157</f>
        <v>7590.2</v>
      </c>
      <c r="D441" s="11">
        <f>+'[20]23'!$F$157</f>
        <v>8206.08</v>
      </c>
      <c r="E441" s="11">
        <f>+'[20]23'!$G$157</f>
        <v>4860.0200000000004</v>
      </c>
      <c r="F441" s="11">
        <f>+'[20]23'!$I$157</f>
        <v>5423.26</v>
      </c>
      <c r="G441" s="11">
        <f>+'[20]23'!$J$157</f>
        <v>5913.58</v>
      </c>
      <c r="H441" s="11">
        <f>+'[20]23'!$K$157</f>
        <v>9530.1299999999992</v>
      </c>
      <c r="I441" s="11">
        <f>+'[20]23'!$M$157</f>
        <v>7851.28</v>
      </c>
      <c r="J441" s="11">
        <f>+'[20]23'!$N$157</f>
        <v>7494.34</v>
      </c>
      <c r="K441" s="11">
        <f>+'[20]23'!$O$157</f>
        <v>9414.5300000000007</v>
      </c>
      <c r="L441" s="11">
        <f>+'[20]23'!$Q$157</f>
        <v>7772.8</v>
      </c>
      <c r="M441" s="11">
        <f>+'[20]23'!$R$157</f>
        <v>8209.2099999999991</v>
      </c>
      <c r="N441" s="11">
        <f>+'[20]23'!$S$157</f>
        <v>8438.64</v>
      </c>
      <c r="O441" s="394">
        <f t="shared" si="83"/>
        <v>90704.069999999992</v>
      </c>
      <c r="Q441" s="390">
        <v>1015</v>
      </c>
      <c r="R441" s="390" t="s">
        <v>24</v>
      </c>
      <c r="S441" s="11">
        <f t="shared" si="84"/>
        <v>7590.2</v>
      </c>
      <c r="T441" s="11">
        <f t="shared" si="85"/>
        <v>15796.279999999999</v>
      </c>
      <c r="U441" s="11">
        <f t="shared" si="82"/>
        <v>20656.3</v>
      </c>
      <c r="V441" s="11">
        <f t="shared" si="82"/>
        <v>26079.559999999998</v>
      </c>
      <c r="W441" s="11">
        <f t="shared" si="82"/>
        <v>31993.14</v>
      </c>
      <c r="X441" s="11">
        <f t="shared" si="82"/>
        <v>41523.269999999997</v>
      </c>
      <c r="Y441" s="11">
        <f t="shared" si="82"/>
        <v>49374.549999999996</v>
      </c>
      <c r="Z441" s="11">
        <f t="shared" si="82"/>
        <v>56868.89</v>
      </c>
      <c r="AA441" s="11">
        <f t="shared" si="82"/>
        <v>66283.42</v>
      </c>
      <c r="AB441" s="11">
        <f t="shared" si="82"/>
        <v>74056.22</v>
      </c>
      <c r="AC441" s="11">
        <f t="shared" si="82"/>
        <v>82265.429999999993</v>
      </c>
      <c r="AD441" s="11">
        <f t="shared" si="82"/>
        <v>90704.069999999992</v>
      </c>
    </row>
    <row r="442" spans="1:30" x14ac:dyDescent="0.2">
      <c r="A442" s="390">
        <v>1016</v>
      </c>
      <c r="B442" s="390" t="s">
        <v>25</v>
      </c>
      <c r="C442" s="11">
        <f>+'[20]24'!$E$157</f>
        <v>8486.5</v>
      </c>
      <c r="D442" s="11">
        <f>+'[20]24'!$F$157</f>
        <v>8793.1299999999992</v>
      </c>
      <c r="E442" s="11">
        <f>+'[20]24'!$G$157</f>
        <v>5427.55</v>
      </c>
      <c r="F442" s="11">
        <f>+'[20]24'!$I$157</f>
        <v>4692.24</v>
      </c>
      <c r="G442" s="11">
        <f>+'[20]24'!$J$157</f>
        <v>4761.95</v>
      </c>
      <c r="H442" s="11">
        <f>+'[20]24'!$K$157</f>
        <v>8682.8799999999992</v>
      </c>
      <c r="I442" s="11">
        <f>+'[20]24'!$M$157</f>
        <v>9571.99</v>
      </c>
      <c r="J442" s="11">
        <f>+'[20]24'!$N$157</f>
        <v>11978.8</v>
      </c>
      <c r="K442" s="11">
        <f>+'[20]24'!$O$157</f>
        <v>9621.18</v>
      </c>
      <c r="L442" s="11">
        <f>+'[20]24'!$Q$157</f>
        <v>9047.9</v>
      </c>
      <c r="M442" s="11">
        <f>+'[20]24'!$R$157</f>
        <v>8114.28</v>
      </c>
      <c r="N442" s="11">
        <f>+'[20]24'!$S$157</f>
        <v>9710.2199999999993</v>
      </c>
      <c r="O442" s="394">
        <f t="shared" si="83"/>
        <v>98888.62</v>
      </c>
      <c r="Q442" s="390">
        <v>1016</v>
      </c>
      <c r="R442" s="390" t="s">
        <v>25</v>
      </c>
      <c r="S442" s="11">
        <f t="shared" si="84"/>
        <v>8486.5</v>
      </c>
      <c r="T442" s="11">
        <f t="shared" si="85"/>
        <v>17279.629999999997</v>
      </c>
      <c r="U442" s="11">
        <f t="shared" si="82"/>
        <v>22707.179999999997</v>
      </c>
      <c r="V442" s="11">
        <f t="shared" si="82"/>
        <v>27399.42</v>
      </c>
      <c r="W442" s="11">
        <f t="shared" si="82"/>
        <v>32161.37</v>
      </c>
      <c r="X442" s="11">
        <f t="shared" si="82"/>
        <v>40844.25</v>
      </c>
      <c r="Y442" s="11">
        <f t="shared" si="82"/>
        <v>50416.24</v>
      </c>
      <c r="Z442" s="11">
        <f t="shared" si="82"/>
        <v>62395.039999999994</v>
      </c>
      <c r="AA442" s="11">
        <f t="shared" si="82"/>
        <v>72016.22</v>
      </c>
      <c r="AB442" s="11">
        <f t="shared" si="82"/>
        <v>81064.12</v>
      </c>
      <c r="AC442" s="11">
        <f t="shared" si="82"/>
        <v>89178.4</v>
      </c>
      <c r="AD442" s="11">
        <f t="shared" si="82"/>
        <v>98888.62</v>
      </c>
    </row>
    <row r="443" spans="1:30" x14ac:dyDescent="0.2">
      <c r="A443" s="390">
        <v>1017</v>
      </c>
      <c r="B443" s="390" t="s">
        <v>26</v>
      </c>
      <c r="C443" s="11">
        <f>+'[20]25'!$E$157</f>
        <v>8855.7800000000007</v>
      </c>
      <c r="D443" s="11">
        <f>+'[20]25'!$F$157</f>
        <v>8634.2000000000007</v>
      </c>
      <c r="E443" s="11">
        <f>+'[20]25'!$G$157</f>
        <v>4736.1099999999997</v>
      </c>
      <c r="F443" s="11">
        <f>+'[20]25'!$I$157</f>
        <v>5403.65</v>
      </c>
      <c r="G443" s="11">
        <f>+'[20]25'!$J$157</f>
        <v>6211.68</v>
      </c>
      <c r="H443" s="11">
        <f>+'[20]25'!$K$157</f>
        <v>10263.620000000001</v>
      </c>
      <c r="I443" s="11">
        <f>+'[20]25'!$M$157</f>
        <v>9581.11</v>
      </c>
      <c r="J443" s="11">
        <f>+'[20]25'!$N$157</f>
        <v>10087.86</v>
      </c>
      <c r="K443" s="11">
        <f>+'[20]25'!$O$157</f>
        <v>11779.46</v>
      </c>
      <c r="L443" s="11">
        <f>+'[20]25'!$Q$157</f>
        <v>10441.14</v>
      </c>
      <c r="M443" s="11">
        <f>+'[20]25'!$R$157</f>
        <v>8537.56</v>
      </c>
      <c r="N443" s="11">
        <f>+'[20]25'!$S$157</f>
        <v>10472.65</v>
      </c>
      <c r="O443" s="394">
        <f t="shared" si="83"/>
        <v>105004.81999999999</v>
      </c>
      <c r="Q443" s="390">
        <v>1017</v>
      </c>
      <c r="R443" s="390" t="s">
        <v>26</v>
      </c>
      <c r="S443" s="11">
        <f t="shared" si="84"/>
        <v>8855.7800000000007</v>
      </c>
      <c r="T443" s="11">
        <f t="shared" si="85"/>
        <v>17489.980000000003</v>
      </c>
      <c r="U443" s="11">
        <f t="shared" si="82"/>
        <v>22226.090000000004</v>
      </c>
      <c r="V443" s="11">
        <f t="shared" si="82"/>
        <v>27629.740000000005</v>
      </c>
      <c r="W443" s="11">
        <f t="shared" si="82"/>
        <v>33841.420000000006</v>
      </c>
      <c r="X443" s="11">
        <f t="shared" si="82"/>
        <v>44105.040000000008</v>
      </c>
      <c r="Y443" s="11">
        <f t="shared" si="82"/>
        <v>53686.150000000009</v>
      </c>
      <c r="Z443" s="11">
        <f t="shared" si="82"/>
        <v>63774.010000000009</v>
      </c>
      <c r="AA443" s="11">
        <f t="shared" si="82"/>
        <v>75553.47</v>
      </c>
      <c r="AB443" s="11">
        <f t="shared" si="82"/>
        <v>85994.61</v>
      </c>
      <c r="AC443" s="11">
        <f t="shared" si="82"/>
        <v>94532.17</v>
      </c>
      <c r="AD443" s="11">
        <f t="shared" si="82"/>
        <v>105004.81999999999</v>
      </c>
    </row>
    <row r="444" spans="1:30" x14ac:dyDescent="0.2">
      <c r="A444" s="390">
        <v>1018</v>
      </c>
      <c r="B444" s="390" t="s">
        <v>27</v>
      </c>
      <c r="C444" s="11">
        <f>+'[20]26'!$E$157</f>
        <v>5851.46</v>
      </c>
      <c r="D444" s="11">
        <f>+'[20]26'!$F$157</f>
        <v>4814.96</v>
      </c>
      <c r="E444" s="11">
        <f>+'[20]26'!$G$157</f>
        <v>4409.38</v>
      </c>
      <c r="F444" s="11">
        <f>+'[20]26'!$I$157</f>
        <v>3179.59</v>
      </c>
      <c r="G444" s="11">
        <f>+'[20]26'!$J$157</f>
        <v>3293.33</v>
      </c>
      <c r="H444" s="11">
        <f>+'[20]26'!$K$157</f>
        <v>4999.63</v>
      </c>
      <c r="I444" s="11">
        <f>+'[20]26'!$M$157</f>
        <v>7247.22</v>
      </c>
      <c r="J444" s="11">
        <f>+'[20]26'!$N$157</f>
        <v>5852.58</v>
      </c>
      <c r="K444" s="11">
        <f>+'[20]26'!$O$157</f>
        <v>5578.28</v>
      </c>
      <c r="L444" s="11">
        <f>+'[20]26'!$Q$157</f>
        <v>5723.74</v>
      </c>
      <c r="M444" s="11">
        <f>+'[20]26'!$R$157</f>
        <v>5457.73</v>
      </c>
      <c r="N444" s="11">
        <f>+'[20]26'!$S$157</f>
        <v>6370.72</v>
      </c>
      <c r="O444" s="394">
        <f t="shared" si="83"/>
        <v>62778.619999999995</v>
      </c>
      <c r="Q444" s="390">
        <v>1018</v>
      </c>
      <c r="R444" s="390" t="s">
        <v>27</v>
      </c>
      <c r="S444" s="11">
        <f t="shared" si="84"/>
        <v>5851.46</v>
      </c>
      <c r="T444" s="11">
        <f t="shared" si="85"/>
        <v>10666.42</v>
      </c>
      <c r="U444" s="11">
        <f t="shared" si="82"/>
        <v>15075.8</v>
      </c>
      <c r="V444" s="11">
        <f t="shared" si="82"/>
        <v>18255.39</v>
      </c>
      <c r="W444" s="11">
        <f t="shared" si="82"/>
        <v>21548.720000000001</v>
      </c>
      <c r="X444" s="11">
        <f t="shared" si="82"/>
        <v>26548.350000000002</v>
      </c>
      <c r="Y444" s="11">
        <f t="shared" si="82"/>
        <v>33795.57</v>
      </c>
      <c r="Z444" s="11">
        <f t="shared" si="82"/>
        <v>39648.15</v>
      </c>
      <c r="AA444" s="11">
        <f t="shared" si="82"/>
        <v>45226.43</v>
      </c>
      <c r="AB444" s="11">
        <f t="shared" si="82"/>
        <v>50950.17</v>
      </c>
      <c r="AC444" s="11">
        <f t="shared" si="82"/>
        <v>56407.899999999994</v>
      </c>
      <c r="AD444" s="11">
        <f t="shared" si="82"/>
        <v>62778.619999999995</v>
      </c>
    </row>
    <row r="445" spans="1:30" x14ac:dyDescent="0.2">
      <c r="A445" s="390">
        <v>1019</v>
      </c>
      <c r="B445" s="390" t="s">
        <v>28</v>
      </c>
      <c r="C445" s="11">
        <f>+'[20]27'!$E$157</f>
        <v>4724.84</v>
      </c>
      <c r="D445" s="11">
        <f>+'[20]27'!$F$157</f>
        <v>4217.8599999999997</v>
      </c>
      <c r="E445" s="11">
        <f>+'[20]27'!$G$157</f>
        <v>3586.94</v>
      </c>
      <c r="F445" s="11">
        <f>+'[20]27'!$I$157</f>
        <v>3210.97</v>
      </c>
      <c r="G445" s="11">
        <f>+'[20]27'!$J$157</f>
        <v>3261.96</v>
      </c>
      <c r="H445" s="11">
        <f>+'[20]27'!$K$157</f>
        <v>5003.55</v>
      </c>
      <c r="I445" s="11">
        <f>+'[20]27'!$M$157</f>
        <v>4481.8599999999997</v>
      </c>
      <c r="J445" s="11">
        <f>+'[20]27'!$N$157</f>
        <v>5416.19</v>
      </c>
      <c r="K445" s="11">
        <f>+'[20]27'!$O$157</f>
        <v>5914.93</v>
      </c>
      <c r="L445" s="11">
        <f>+'[20]27'!$Q$157</f>
        <v>5860.91</v>
      </c>
      <c r="M445" s="11">
        <f>+'[20]27'!$R$157</f>
        <v>5765.3</v>
      </c>
      <c r="N445" s="11">
        <f>+'[20]27'!$S$157</f>
        <v>6627.38</v>
      </c>
      <c r="O445" s="394">
        <f t="shared" si="83"/>
        <v>58072.689999999995</v>
      </c>
      <c r="Q445" s="390">
        <v>1019</v>
      </c>
      <c r="R445" s="390" t="s">
        <v>28</v>
      </c>
      <c r="S445" s="11">
        <f t="shared" si="84"/>
        <v>4724.84</v>
      </c>
      <c r="T445" s="11">
        <f t="shared" si="85"/>
        <v>8942.7000000000007</v>
      </c>
      <c r="U445" s="11">
        <f t="shared" si="82"/>
        <v>12529.640000000001</v>
      </c>
      <c r="V445" s="11">
        <f t="shared" si="82"/>
        <v>15740.61</v>
      </c>
      <c r="W445" s="11">
        <f t="shared" si="82"/>
        <v>19002.57</v>
      </c>
      <c r="X445" s="11">
        <f t="shared" si="82"/>
        <v>24006.12</v>
      </c>
      <c r="Y445" s="11">
        <f t="shared" si="82"/>
        <v>28487.98</v>
      </c>
      <c r="Z445" s="11">
        <f t="shared" si="82"/>
        <v>33904.17</v>
      </c>
      <c r="AA445" s="11">
        <f t="shared" si="82"/>
        <v>39819.1</v>
      </c>
      <c r="AB445" s="11">
        <f t="shared" si="82"/>
        <v>45680.009999999995</v>
      </c>
      <c r="AC445" s="11">
        <f t="shared" si="82"/>
        <v>51445.31</v>
      </c>
      <c r="AD445" s="11">
        <f t="shared" si="82"/>
        <v>58072.689999999995</v>
      </c>
    </row>
    <row r="446" spans="1:30" x14ac:dyDescent="0.2">
      <c r="A446" s="390">
        <v>1020</v>
      </c>
      <c r="B446" s="390" t="s">
        <v>29</v>
      </c>
      <c r="C446" s="11">
        <f>+'[20]28'!$E$157</f>
        <v>10935.37</v>
      </c>
      <c r="D446" s="11">
        <f>+'[20]28'!$F$157</f>
        <v>9428.59</v>
      </c>
      <c r="E446" s="11">
        <f>+'[20]28'!$G$157</f>
        <v>7588.87</v>
      </c>
      <c r="F446" s="11">
        <f>+'[20]28'!$I$157</f>
        <v>4854.6000000000004</v>
      </c>
      <c r="G446" s="11">
        <f>+'[20]28'!$J$157</f>
        <v>5413.5</v>
      </c>
      <c r="H446" s="11">
        <f>+'[20]28'!$K$157</f>
        <v>8203.49</v>
      </c>
      <c r="I446" s="11">
        <f>+'[20]28'!$M$157</f>
        <v>8301.07</v>
      </c>
      <c r="J446" s="11">
        <f>+'[20]28'!$N$157</f>
        <v>10461.76</v>
      </c>
      <c r="K446" s="11">
        <f>+'[20]28'!$O$157</f>
        <v>12035.35</v>
      </c>
      <c r="L446" s="11">
        <f>+'[20]28'!$Q$157</f>
        <v>11680.49</v>
      </c>
      <c r="M446" s="11">
        <f>+'[20]28'!$R$157</f>
        <v>10998.75</v>
      </c>
      <c r="N446" s="11">
        <f>+'[20]28'!$S$157</f>
        <v>12679.95</v>
      </c>
      <c r="O446" s="394">
        <f t="shared" si="83"/>
        <v>112581.79000000001</v>
      </c>
      <c r="Q446" s="390">
        <v>1020</v>
      </c>
      <c r="R446" s="390" t="s">
        <v>29</v>
      </c>
      <c r="S446" s="11">
        <f t="shared" si="84"/>
        <v>10935.37</v>
      </c>
      <c r="T446" s="11">
        <f t="shared" si="85"/>
        <v>20363.96</v>
      </c>
      <c r="U446" s="11">
        <f t="shared" si="82"/>
        <v>27952.829999999998</v>
      </c>
      <c r="V446" s="11">
        <f t="shared" si="82"/>
        <v>32807.43</v>
      </c>
      <c r="W446" s="11">
        <f t="shared" si="82"/>
        <v>38220.93</v>
      </c>
      <c r="X446" s="11">
        <f t="shared" si="82"/>
        <v>46424.42</v>
      </c>
      <c r="Y446" s="11">
        <f t="shared" si="82"/>
        <v>54725.49</v>
      </c>
      <c r="Z446" s="11">
        <f t="shared" si="82"/>
        <v>65187.25</v>
      </c>
      <c r="AA446" s="11">
        <f t="shared" si="82"/>
        <v>77222.600000000006</v>
      </c>
      <c r="AB446" s="11">
        <f t="shared" si="82"/>
        <v>88903.090000000011</v>
      </c>
      <c r="AC446" s="11">
        <f t="shared" si="82"/>
        <v>99901.840000000011</v>
      </c>
      <c r="AD446" s="11">
        <f t="shared" si="82"/>
        <v>112581.79000000001</v>
      </c>
    </row>
    <row r="447" spans="1:30" x14ac:dyDescent="0.2">
      <c r="A447" s="390">
        <v>1021</v>
      </c>
      <c r="B447" s="390" t="s">
        <v>30</v>
      </c>
      <c r="C447" s="11">
        <f>+'[20]29'!$E$157</f>
        <v>4676.0200000000004</v>
      </c>
      <c r="D447" s="11">
        <f>+'[20]29'!$F$157</f>
        <v>4792.43</v>
      </c>
      <c r="E447" s="11">
        <f>+'[20]29'!$G$157</f>
        <v>4172.8</v>
      </c>
      <c r="F447" s="11">
        <f>+'[20]29'!$I$157</f>
        <v>2838.33</v>
      </c>
      <c r="G447" s="11">
        <f>+'[20]29'!$J$157</f>
        <v>7088.74</v>
      </c>
      <c r="H447" s="11">
        <f>+'[20]29'!$K$157</f>
        <v>1545.47</v>
      </c>
      <c r="I447" s="11">
        <f>+'[20]29'!$M$157</f>
        <v>4140.6099999999997</v>
      </c>
      <c r="J447" s="11">
        <f>+'[20]29'!$N$157</f>
        <v>5075.3599999999997</v>
      </c>
      <c r="K447" s="11">
        <f>+'[20]29'!$O$157</f>
        <v>6018.84</v>
      </c>
      <c r="L447" s="11">
        <f>+'[20]29'!$Q$157</f>
        <v>5445.28</v>
      </c>
      <c r="M447" s="11">
        <f>+'[20]29'!$R$157</f>
        <v>5611.53</v>
      </c>
      <c r="N447" s="11">
        <f>+'[20]29'!$S$157</f>
        <v>6206.05</v>
      </c>
      <c r="O447" s="394">
        <f t="shared" si="83"/>
        <v>57611.460000000006</v>
      </c>
      <c r="Q447" s="390">
        <v>1021</v>
      </c>
      <c r="R447" s="390" t="s">
        <v>30</v>
      </c>
      <c r="S447" s="11">
        <f t="shared" si="84"/>
        <v>4676.0200000000004</v>
      </c>
      <c r="T447" s="11">
        <f t="shared" si="85"/>
        <v>9468.4500000000007</v>
      </c>
      <c r="U447" s="11">
        <f t="shared" si="82"/>
        <v>13641.25</v>
      </c>
      <c r="V447" s="11">
        <f t="shared" si="82"/>
        <v>16479.580000000002</v>
      </c>
      <c r="W447" s="11">
        <f t="shared" si="82"/>
        <v>23568.32</v>
      </c>
      <c r="X447" s="11">
        <f t="shared" si="82"/>
        <v>25113.79</v>
      </c>
      <c r="Y447" s="11">
        <f t="shared" si="82"/>
        <v>29254.400000000001</v>
      </c>
      <c r="Z447" s="11">
        <f t="shared" si="82"/>
        <v>34329.760000000002</v>
      </c>
      <c r="AA447" s="11">
        <f t="shared" si="82"/>
        <v>40348.600000000006</v>
      </c>
      <c r="AB447" s="11">
        <f t="shared" si="82"/>
        <v>45793.880000000005</v>
      </c>
      <c r="AC447" s="11">
        <f t="shared" si="82"/>
        <v>51405.41</v>
      </c>
      <c r="AD447" s="11">
        <f t="shared" si="82"/>
        <v>57611.460000000006</v>
      </c>
    </row>
    <row r="448" spans="1:30" x14ac:dyDescent="0.2">
      <c r="A448" s="390">
        <v>1022</v>
      </c>
      <c r="B448" s="390" t="s">
        <v>31</v>
      </c>
      <c r="C448" s="11">
        <f>+'[20]30'!$E$157</f>
        <v>11950.22</v>
      </c>
      <c r="D448" s="11">
        <f>+'[20]30'!$F$157</f>
        <v>12091.8</v>
      </c>
      <c r="E448" s="11">
        <f>+'[20]30'!$G$157</f>
        <v>6288.25</v>
      </c>
      <c r="F448" s="11">
        <f>+'[20]30'!$I$157</f>
        <v>7296.65</v>
      </c>
      <c r="G448" s="11">
        <f>+'[20]30'!$J$157</f>
        <v>7707.73</v>
      </c>
      <c r="H448" s="11">
        <f>+'[20]30'!$K$157</f>
        <v>13396.53</v>
      </c>
      <c r="I448" s="11">
        <f>+'[20]30'!$M$157</f>
        <v>12393.18</v>
      </c>
      <c r="J448" s="11">
        <f>+'[20]30'!$N$157</f>
        <v>13865.06</v>
      </c>
      <c r="K448" s="11">
        <f>+'[20]30'!$O$157</f>
        <v>15748.31</v>
      </c>
      <c r="L448" s="11">
        <f>+'[20]30'!$Q$157</f>
        <v>15026.37</v>
      </c>
      <c r="M448" s="11">
        <f>+'[20]30'!$R$157</f>
        <v>14002.67</v>
      </c>
      <c r="N448" s="11">
        <f>+'[20]30'!$S$157</f>
        <v>16346.07</v>
      </c>
      <c r="O448" s="394">
        <f t="shared" si="83"/>
        <v>146112.83999999997</v>
      </c>
      <c r="Q448" s="390">
        <v>1022</v>
      </c>
      <c r="R448" s="390" t="s">
        <v>31</v>
      </c>
      <c r="S448" s="11">
        <f t="shared" si="84"/>
        <v>11950.22</v>
      </c>
      <c r="T448" s="11">
        <f t="shared" si="85"/>
        <v>24042.019999999997</v>
      </c>
      <c r="U448" s="11">
        <f t="shared" si="82"/>
        <v>30330.269999999997</v>
      </c>
      <c r="V448" s="11">
        <f t="shared" si="82"/>
        <v>37626.92</v>
      </c>
      <c r="W448" s="11">
        <f t="shared" si="82"/>
        <v>45334.649999999994</v>
      </c>
      <c r="X448" s="11">
        <f t="shared" si="82"/>
        <v>58731.179999999993</v>
      </c>
      <c r="Y448" s="11">
        <f t="shared" si="82"/>
        <v>71124.359999999986</v>
      </c>
      <c r="Z448" s="11">
        <f t="shared" si="82"/>
        <v>84989.419999999984</v>
      </c>
      <c r="AA448" s="11">
        <f t="shared" si="82"/>
        <v>100737.72999999998</v>
      </c>
      <c r="AB448" s="11">
        <f t="shared" si="82"/>
        <v>115764.09999999998</v>
      </c>
      <c r="AC448" s="11">
        <f t="shared" si="82"/>
        <v>129766.76999999997</v>
      </c>
      <c r="AD448" s="11">
        <f t="shared" si="82"/>
        <v>146112.83999999997</v>
      </c>
    </row>
    <row r="449" spans="1:30" x14ac:dyDescent="0.2">
      <c r="A449" s="390">
        <v>1023</v>
      </c>
      <c r="B449" s="390" t="s">
        <v>32</v>
      </c>
      <c r="C449" s="11">
        <f>+'[20]31'!$E$157</f>
        <v>7639.55</v>
      </c>
      <c r="D449" s="11">
        <f>+'[20]31'!$F$157</f>
        <v>6036.01</v>
      </c>
      <c r="E449" s="11">
        <f>+'[20]31'!$G$157</f>
        <v>3685.12</v>
      </c>
      <c r="F449" s="11">
        <f>+'[20]31'!$I$157</f>
        <v>3789.94</v>
      </c>
      <c r="G449" s="11">
        <f>+'[20]31'!$J$157</f>
        <v>4354.78</v>
      </c>
      <c r="H449" s="11">
        <f>+'[20]31'!$K$157</f>
        <v>6959.32</v>
      </c>
      <c r="I449" s="11">
        <f>+'[20]31'!$M$157</f>
        <v>6845.56</v>
      </c>
      <c r="J449" s="11">
        <f>+'[20]31'!$N$157</f>
        <v>8384.2800000000007</v>
      </c>
      <c r="K449" s="11">
        <f>+'[20]31'!$O$157</f>
        <v>8937.08</v>
      </c>
      <c r="L449" s="11">
        <f>+'[20]31'!$Q$157</f>
        <v>8887.2000000000007</v>
      </c>
      <c r="M449" s="11">
        <f>+'[20]31'!$R$157</f>
        <v>7947.89</v>
      </c>
      <c r="N449" s="11">
        <f>+'[20]31'!$S$157</f>
        <v>9390.1299999999992</v>
      </c>
      <c r="O449" s="394">
        <f t="shared" si="83"/>
        <v>82856.86</v>
      </c>
      <c r="Q449" s="390">
        <v>1023</v>
      </c>
      <c r="R449" s="390" t="s">
        <v>32</v>
      </c>
      <c r="S449" s="11">
        <f t="shared" si="84"/>
        <v>7639.55</v>
      </c>
      <c r="T449" s="11">
        <f t="shared" si="85"/>
        <v>13675.560000000001</v>
      </c>
      <c r="U449" s="11">
        <f t="shared" si="82"/>
        <v>17360.68</v>
      </c>
      <c r="V449" s="11">
        <f t="shared" si="82"/>
        <v>21150.62</v>
      </c>
      <c r="W449" s="11">
        <f t="shared" si="82"/>
        <v>25505.399999999998</v>
      </c>
      <c r="X449" s="11">
        <f t="shared" si="82"/>
        <v>32464.719999999998</v>
      </c>
      <c r="Y449" s="11">
        <f t="shared" si="82"/>
        <v>39310.28</v>
      </c>
      <c r="Z449" s="11">
        <f t="shared" si="82"/>
        <v>47694.559999999998</v>
      </c>
      <c r="AA449" s="11">
        <f t="shared" si="82"/>
        <v>56631.64</v>
      </c>
      <c r="AB449" s="11">
        <f t="shared" si="82"/>
        <v>65518.84</v>
      </c>
      <c r="AC449" s="11">
        <f t="shared" si="82"/>
        <v>73466.73</v>
      </c>
      <c r="AD449" s="11">
        <f t="shared" si="82"/>
        <v>82856.86</v>
      </c>
    </row>
    <row r="450" spans="1:30" x14ac:dyDescent="0.2">
      <c r="A450" s="390">
        <v>1024</v>
      </c>
      <c r="B450" s="390" t="s">
        <v>33</v>
      </c>
      <c r="C450" s="11">
        <f>+'[20]32'!$E$157</f>
        <v>19306.11</v>
      </c>
      <c r="D450" s="11">
        <f>+'[20]32'!$F$157</f>
        <v>17156.560000000001</v>
      </c>
      <c r="E450" s="11">
        <f>+'[20]32'!$G$157</f>
        <v>10549.05</v>
      </c>
      <c r="F450" s="11">
        <f>+'[20]32'!$I$157</f>
        <v>10077.040000000001</v>
      </c>
      <c r="G450" s="11">
        <f>+'[20]32'!$J$157</f>
        <v>12731.34</v>
      </c>
      <c r="H450" s="11">
        <f>+'[20]32'!$K$157</f>
        <v>23356.53</v>
      </c>
      <c r="I450" s="11">
        <f>+'[20]32'!$M$157</f>
        <v>23734.25</v>
      </c>
      <c r="J450" s="11">
        <f>+'[20]32'!$N$157</f>
        <v>24054.6</v>
      </c>
      <c r="K450" s="11">
        <f>+'[20]32'!$O$157</f>
        <v>25333.67</v>
      </c>
      <c r="L450" s="11">
        <f>+'[20]32'!$Q$157</f>
        <v>23251.599999999999</v>
      </c>
      <c r="M450" s="11">
        <f>+'[20]32'!$R$157</f>
        <v>24106.78</v>
      </c>
      <c r="N450" s="11">
        <f>+'[20]32'!$S$157</f>
        <v>25428.33</v>
      </c>
      <c r="O450" s="394">
        <f t="shared" si="83"/>
        <v>239085.86000000004</v>
      </c>
      <c r="Q450" s="390">
        <v>1024</v>
      </c>
      <c r="R450" s="390" t="s">
        <v>33</v>
      </c>
      <c r="S450" s="11">
        <f t="shared" si="84"/>
        <v>19306.11</v>
      </c>
      <c r="T450" s="11">
        <f t="shared" si="85"/>
        <v>36462.67</v>
      </c>
      <c r="U450" s="11">
        <f t="shared" si="82"/>
        <v>47011.72</v>
      </c>
      <c r="V450" s="11">
        <f t="shared" si="82"/>
        <v>57088.76</v>
      </c>
      <c r="W450" s="11">
        <f t="shared" si="82"/>
        <v>69820.100000000006</v>
      </c>
      <c r="X450" s="11">
        <f t="shared" si="82"/>
        <v>93176.63</v>
      </c>
      <c r="Y450" s="11">
        <f t="shared" si="82"/>
        <v>116910.88</v>
      </c>
      <c r="Z450" s="11">
        <f t="shared" si="82"/>
        <v>140965.48000000001</v>
      </c>
      <c r="AA450" s="11">
        <f t="shared" si="82"/>
        <v>166299.15000000002</v>
      </c>
      <c r="AB450" s="11">
        <f t="shared" si="82"/>
        <v>189550.75000000003</v>
      </c>
      <c r="AC450" s="11">
        <f t="shared" si="82"/>
        <v>213657.53000000003</v>
      </c>
      <c r="AD450" s="11">
        <f t="shared" si="82"/>
        <v>239085.86000000004</v>
      </c>
    </row>
    <row r="451" spans="1:30" x14ac:dyDescent="0.2">
      <c r="A451" s="390">
        <v>1025</v>
      </c>
      <c r="B451" s="390" t="s">
        <v>34</v>
      </c>
      <c r="C451" s="11">
        <f>+'[20]33'!$E$157</f>
        <v>5795.12</v>
      </c>
      <c r="D451" s="11">
        <f>+'[20]33'!$F$157</f>
        <v>5318.18</v>
      </c>
      <c r="E451" s="11">
        <f>+'[20]33'!$G$157</f>
        <v>2603.04</v>
      </c>
      <c r="F451" s="11">
        <f>+'[20]33'!$I$157</f>
        <v>2669.66</v>
      </c>
      <c r="G451" s="11">
        <f>+'[20]33'!$J$157</f>
        <v>3532.61</v>
      </c>
      <c r="H451" s="11">
        <f>+'[20]33'!$K$157</f>
        <v>7627.69</v>
      </c>
      <c r="I451" s="11">
        <f>+'[20]33'!$M$157</f>
        <v>6666.69</v>
      </c>
      <c r="J451" s="11">
        <f>+'[20]33'!$N$157</f>
        <v>6787.75</v>
      </c>
      <c r="K451" s="11">
        <f>+'[20]33'!$O$157</f>
        <v>9485.19</v>
      </c>
      <c r="L451" s="11">
        <f>+'[20]33'!$Q$157</f>
        <v>8259.08</v>
      </c>
      <c r="M451" s="11">
        <f>+'[20]33'!$R$157</f>
        <v>9950.7099999999991</v>
      </c>
      <c r="N451" s="11">
        <f>+'[20]33'!$S$157</f>
        <v>9257.07</v>
      </c>
      <c r="O451" s="394">
        <f t="shared" si="83"/>
        <v>77952.790000000008</v>
      </c>
      <c r="Q451" s="390">
        <v>1025</v>
      </c>
      <c r="R451" s="390" t="s">
        <v>34</v>
      </c>
      <c r="S451" s="11">
        <f t="shared" si="84"/>
        <v>5795.12</v>
      </c>
      <c r="T451" s="11">
        <f t="shared" si="85"/>
        <v>11113.3</v>
      </c>
      <c r="U451" s="11">
        <f t="shared" si="82"/>
        <v>13716.34</v>
      </c>
      <c r="V451" s="11">
        <f t="shared" si="82"/>
        <v>16386</v>
      </c>
      <c r="W451" s="11">
        <f t="shared" si="82"/>
        <v>19918.61</v>
      </c>
      <c r="X451" s="11">
        <f t="shared" si="82"/>
        <v>27546.3</v>
      </c>
      <c r="Y451" s="11">
        <f t="shared" si="82"/>
        <v>34212.99</v>
      </c>
      <c r="Z451" s="11">
        <f t="shared" si="82"/>
        <v>41000.74</v>
      </c>
      <c r="AA451" s="11">
        <f t="shared" si="82"/>
        <v>50485.93</v>
      </c>
      <c r="AB451" s="11">
        <f t="shared" si="82"/>
        <v>58745.01</v>
      </c>
      <c r="AC451" s="11">
        <f t="shared" si="82"/>
        <v>68695.72</v>
      </c>
      <c r="AD451" s="11">
        <f t="shared" si="82"/>
        <v>77952.790000000008</v>
      </c>
    </row>
    <row r="452" spans="1:30" x14ac:dyDescent="0.2">
      <c r="A452" s="390">
        <v>1026</v>
      </c>
      <c r="B452" s="390" t="s">
        <v>35</v>
      </c>
      <c r="C452" s="11">
        <f>+'[20]34'!$E$157</f>
        <v>2561.7199999999998</v>
      </c>
      <c r="D452" s="11">
        <f>+'[20]34'!$F$157</f>
        <v>1175.99</v>
      </c>
      <c r="E452" s="11">
        <f>+'[20]34'!$G$157</f>
        <v>1953.35</v>
      </c>
      <c r="F452" s="11">
        <f>+'[20]34'!$I$157</f>
        <v>2069.52</v>
      </c>
      <c r="G452" s="11">
        <f>+'[20]34'!$J$157</f>
        <v>1849.86</v>
      </c>
      <c r="H452" s="11">
        <f>+'[20]34'!$K$157</f>
        <v>2744.19</v>
      </c>
      <c r="I452" s="11">
        <f>+'[20]34'!$M$157</f>
        <v>3454.16</v>
      </c>
      <c r="J452" s="11">
        <f>+'[20]34'!$N$157</f>
        <v>4767.78</v>
      </c>
      <c r="K452" s="11">
        <f>+'[20]34'!$O$157</f>
        <v>4102.78</v>
      </c>
      <c r="L452" s="11">
        <f>+'[20]34'!$Q$157</f>
        <v>4543.3500000000004</v>
      </c>
      <c r="M452" s="11">
        <f>+'[20]34'!$R$157</f>
        <v>4643.1099999999997</v>
      </c>
      <c r="N452" s="11">
        <f>+'[20]34'!$S$157</f>
        <v>4782.2299999999996</v>
      </c>
      <c r="O452" s="394">
        <f t="shared" si="83"/>
        <v>38648.039999999994</v>
      </c>
      <c r="Q452" s="390">
        <v>1026</v>
      </c>
      <c r="R452" s="390" t="s">
        <v>35</v>
      </c>
      <c r="S452" s="11">
        <f t="shared" si="84"/>
        <v>2561.7199999999998</v>
      </c>
      <c r="T452" s="11">
        <f t="shared" si="85"/>
        <v>3737.71</v>
      </c>
      <c r="U452" s="11">
        <f t="shared" si="82"/>
        <v>5691.0599999999995</v>
      </c>
      <c r="V452" s="11">
        <f t="shared" si="82"/>
        <v>7760.58</v>
      </c>
      <c r="W452" s="11">
        <f t="shared" si="82"/>
        <v>9610.44</v>
      </c>
      <c r="X452" s="11">
        <f t="shared" si="82"/>
        <v>12354.630000000001</v>
      </c>
      <c r="Y452" s="11">
        <f t="shared" si="82"/>
        <v>15808.79</v>
      </c>
      <c r="Z452" s="11">
        <f t="shared" si="82"/>
        <v>20576.57</v>
      </c>
      <c r="AA452" s="11">
        <f t="shared" si="82"/>
        <v>24679.35</v>
      </c>
      <c r="AB452" s="11">
        <f t="shared" si="82"/>
        <v>29222.699999999997</v>
      </c>
      <c r="AC452" s="11">
        <f t="shared" si="82"/>
        <v>33865.81</v>
      </c>
      <c r="AD452" s="11">
        <f t="shared" si="82"/>
        <v>38648.039999999994</v>
      </c>
    </row>
    <row r="453" spans="1:30" x14ac:dyDescent="0.2">
      <c r="A453" s="390">
        <v>1027</v>
      </c>
      <c r="B453" s="390" t="s">
        <v>36</v>
      </c>
      <c r="C453" s="11">
        <f>+'[20]35'!$E$157</f>
        <v>5603.6</v>
      </c>
      <c r="D453" s="11">
        <f>+'[20]35'!$F$157</f>
        <v>4856.28</v>
      </c>
      <c r="E453" s="11">
        <f>+'[20]35'!$G$157</f>
        <v>2862.16</v>
      </c>
      <c r="F453" s="11">
        <f>+'[20]35'!$I$157</f>
        <v>3387.49</v>
      </c>
      <c r="G453" s="11">
        <f>+'[20]35'!$J$157</f>
        <v>3210.97</v>
      </c>
      <c r="H453" s="11">
        <f>+'[20]35'!$K$157</f>
        <v>5858.65</v>
      </c>
      <c r="I453" s="11">
        <f>+'[20]35'!$M$157</f>
        <v>5650.76</v>
      </c>
      <c r="J453" s="11">
        <f>+'[20]35'!$N$157</f>
        <v>5773.62</v>
      </c>
      <c r="K453" s="11">
        <f>+'[20]35'!$O$157</f>
        <v>6604.88</v>
      </c>
      <c r="L453" s="11">
        <f>+'[20]35'!$Q$157</f>
        <v>6218.34</v>
      </c>
      <c r="M453" s="11">
        <f>+'[20]35'!$R$157</f>
        <v>6405.38</v>
      </c>
      <c r="N453" s="11">
        <f>+'[20]35'!$S$157</f>
        <v>8181.96</v>
      </c>
      <c r="O453" s="394">
        <f t="shared" si="83"/>
        <v>64614.09</v>
      </c>
      <c r="Q453" s="390">
        <v>1027</v>
      </c>
      <c r="R453" s="390" t="s">
        <v>36</v>
      </c>
      <c r="S453" s="11">
        <f t="shared" si="84"/>
        <v>5603.6</v>
      </c>
      <c r="T453" s="11">
        <f t="shared" si="85"/>
        <v>10459.880000000001</v>
      </c>
      <c r="U453" s="11">
        <f t="shared" si="82"/>
        <v>13322.04</v>
      </c>
      <c r="V453" s="11">
        <f t="shared" si="82"/>
        <v>16709.53</v>
      </c>
      <c r="W453" s="11">
        <f t="shared" si="82"/>
        <v>19920.5</v>
      </c>
      <c r="X453" s="11">
        <f t="shared" si="82"/>
        <v>25779.15</v>
      </c>
      <c r="Y453" s="11">
        <f t="shared" si="82"/>
        <v>31429.910000000003</v>
      </c>
      <c r="Z453" s="11">
        <f t="shared" si="82"/>
        <v>37203.530000000006</v>
      </c>
      <c r="AA453" s="11">
        <f t="shared" si="82"/>
        <v>43808.41</v>
      </c>
      <c r="AB453" s="11">
        <f t="shared" si="82"/>
        <v>50026.75</v>
      </c>
      <c r="AC453" s="11">
        <f t="shared" si="82"/>
        <v>56432.13</v>
      </c>
      <c r="AD453" s="11">
        <f t="shared" si="82"/>
        <v>64614.09</v>
      </c>
    </row>
    <row r="454" spans="1:30" x14ac:dyDescent="0.2">
      <c r="A454" s="390">
        <v>1028</v>
      </c>
      <c r="B454" s="390" t="s">
        <v>37</v>
      </c>
      <c r="C454" s="11">
        <f>+'[20]36'!$E$157</f>
        <v>16117.33</v>
      </c>
      <c r="D454" s="11">
        <f>+'[20]36'!$F$157</f>
        <v>13381.22</v>
      </c>
      <c r="E454" s="11">
        <f>+'[20]36'!$G$157</f>
        <v>8109.63</v>
      </c>
      <c r="F454" s="11">
        <f>+'[20]36'!$I$157</f>
        <v>7595.81</v>
      </c>
      <c r="G454" s="11">
        <f>+'[20]36'!$J$157</f>
        <v>6322.79</v>
      </c>
      <c r="H454" s="11">
        <f>+'[20]36'!$K$157</f>
        <v>12324.16</v>
      </c>
      <c r="I454" s="11">
        <f>+'[20]36'!$M$157</f>
        <v>11397.11</v>
      </c>
      <c r="J454" s="11">
        <f>+'[20]36'!$N$157</f>
        <v>15579.43</v>
      </c>
      <c r="K454" s="11">
        <f>+'[20]36'!$O$157</f>
        <v>17820.740000000002</v>
      </c>
      <c r="L454" s="11">
        <f>+'[20]36'!$Q$157</f>
        <v>18217.650000000001</v>
      </c>
      <c r="M454" s="11">
        <f>+'[20]36'!$R$157</f>
        <v>18936.73</v>
      </c>
      <c r="N454" s="11">
        <f>+'[20]36'!$S$157</f>
        <v>20210.490000000002</v>
      </c>
      <c r="O454" s="394">
        <f t="shared" si="83"/>
        <v>166013.09000000003</v>
      </c>
      <c r="Q454" s="390">
        <v>1028</v>
      </c>
      <c r="R454" s="390" t="s">
        <v>37</v>
      </c>
      <c r="S454" s="11">
        <f t="shared" si="84"/>
        <v>16117.33</v>
      </c>
      <c r="T454" s="11">
        <f t="shared" si="85"/>
        <v>29498.55</v>
      </c>
      <c r="U454" s="11">
        <f t="shared" si="82"/>
        <v>37608.18</v>
      </c>
      <c r="V454" s="11">
        <f t="shared" si="82"/>
        <v>45203.99</v>
      </c>
      <c r="W454" s="11">
        <f t="shared" si="82"/>
        <v>51526.78</v>
      </c>
      <c r="X454" s="11">
        <f t="shared" si="82"/>
        <v>63850.94</v>
      </c>
      <c r="Y454" s="11">
        <f t="shared" si="82"/>
        <v>75248.05</v>
      </c>
      <c r="Z454" s="11">
        <f t="shared" ref="Z454:AD456" si="86">+Y454+J454</f>
        <v>90827.48000000001</v>
      </c>
      <c r="AA454" s="11">
        <f t="shared" si="86"/>
        <v>108648.22000000002</v>
      </c>
      <c r="AB454" s="11">
        <f t="shared" si="86"/>
        <v>126865.87000000002</v>
      </c>
      <c r="AC454" s="11">
        <f t="shared" si="86"/>
        <v>145802.60000000003</v>
      </c>
      <c r="AD454" s="11">
        <f t="shared" si="86"/>
        <v>166013.09000000003</v>
      </c>
    </row>
    <row r="455" spans="1:30" x14ac:dyDescent="0.2">
      <c r="A455" s="390">
        <v>1029</v>
      </c>
      <c r="B455" s="390" t="s">
        <v>38</v>
      </c>
      <c r="C455" s="11">
        <f>+'[20]37'!$E$157</f>
        <v>3316.56</v>
      </c>
      <c r="D455" s="11">
        <f>+'[20]37'!$F$157</f>
        <v>3556.91</v>
      </c>
      <c r="E455" s="11">
        <f>+'[20]37'!$G$157</f>
        <v>2854.65</v>
      </c>
      <c r="F455" s="11">
        <f>+'[20]37'!$I$157</f>
        <v>2273.4899999999998</v>
      </c>
      <c r="G455" s="11">
        <f>+'[20]37'!$J$157</f>
        <v>2351.94</v>
      </c>
      <c r="H455" s="11">
        <f>+'[20]37'!$K$157</f>
        <v>3626.76</v>
      </c>
      <c r="I455" s="11">
        <f>+'[20]37'!$M$157</f>
        <v>3446.32</v>
      </c>
      <c r="J455" s="11">
        <f>+'[20]37'!$N$157</f>
        <v>4551.66</v>
      </c>
      <c r="K455" s="11">
        <f>+'[20]37'!$O$157</f>
        <v>4867.55</v>
      </c>
      <c r="L455" s="11">
        <f>+'[20]37'!$Q$157</f>
        <v>4954.83</v>
      </c>
      <c r="M455" s="11">
        <f>+'[20]37'!$R$157</f>
        <v>5037.95</v>
      </c>
      <c r="N455" s="11">
        <f>+'[20]37'!$S$157</f>
        <v>5024.38</v>
      </c>
      <c r="O455" s="394">
        <f t="shared" si="83"/>
        <v>45862.999999999993</v>
      </c>
      <c r="Q455" s="390">
        <v>1029</v>
      </c>
      <c r="R455" s="390" t="s">
        <v>38</v>
      </c>
      <c r="S455" s="11">
        <f t="shared" si="84"/>
        <v>3316.56</v>
      </c>
      <c r="T455" s="11">
        <f t="shared" si="85"/>
        <v>6873.4699999999993</v>
      </c>
      <c r="U455" s="11">
        <f t="shared" si="85"/>
        <v>9728.119999999999</v>
      </c>
      <c r="V455" s="11">
        <f t="shared" si="85"/>
        <v>12001.609999999999</v>
      </c>
      <c r="W455" s="11">
        <f t="shared" si="85"/>
        <v>14353.55</v>
      </c>
      <c r="X455" s="11">
        <f t="shared" si="85"/>
        <v>17980.309999999998</v>
      </c>
      <c r="Y455" s="11">
        <f t="shared" si="85"/>
        <v>21426.629999999997</v>
      </c>
      <c r="Z455" s="11">
        <f t="shared" si="86"/>
        <v>25978.289999999997</v>
      </c>
      <c r="AA455" s="11">
        <f t="shared" si="86"/>
        <v>30845.839999999997</v>
      </c>
      <c r="AB455" s="11">
        <f t="shared" si="86"/>
        <v>35800.67</v>
      </c>
      <c r="AC455" s="11">
        <f t="shared" si="86"/>
        <v>40838.619999999995</v>
      </c>
      <c r="AD455" s="11">
        <f t="shared" si="86"/>
        <v>45862.999999999993</v>
      </c>
    </row>
    <row r="456" spans="1:30" x14ac:dyDescent="0.2">
      <c r="A456" s="391">
        <v>1030</v>
      </c>
      <c r="B456" s="391" t="s">
        <v>18</v>
      </c>
      <c r="C456" s="16">
        <f>+'[20]17'!$E$157</f>
        <v>5881.49</v>
      </c>
      <c r="D456" s="16">
        <f>+'[20]17'!$F$157</f>
        <v>5363.26</v>
      </c>
      <c r="E456" s="16">
        <f>+'[20]17'!$G$157</f>
        <v>3834.8</v>
      </c>
      <c r="F456" s="16">
        <f>+'[20]17'!$I$157</f>
        <v>3889.56</v>
      </c>
      <c r="G456" s="16">
        <f>+'[20]17'!$J$157</f>
        <v>3089.37</v>
      </c>
      <c r="H456" s="16">
        <f>+'[20]17'!$K$157</f>
        <v>4642.68</v>
      </c>
      <c r="I456" s="16">
        <f>+'[20]17'!$M$157</f>
        <v>4277.88</v>
      </c>
      <c r="J456" s="16">
        <f>+'[20]17'!$N$157</f>
        <v>5549.17</v>
      </c>
      <c r="K456" s="16">
        <f>+'[20]17'!$O$157</f>
        <v>5428.65</v>
      </c>
      <c r="L456" s="16">
        <f>+'[20]17'!$Q$157</f>
        <v>5511.78</v>
      </c>
      <c r="M456" s="16">
        <f>+'[20]17'!$R$157</f>
        <v>5536.71</v>
      </c>
      <c r="N456" s="16">
        <f>+'[20]17'!$S$157</f>
        <v>6927.64</v>
      </c>
      <c r="O456" s="395">
        <f t="shared" si="83"/>
        <v>59932.99</v>
      </c>
      <c r="Q456" s="391">
        <v>1030</v>
      </c>
      <c r="R456" s="391" t="s">
        <v>18</v>
      </c>
      <c r="S456" s="16">
        <f t="shared" si="84"/>
        <v>5881.49</v>
      </c>
      <c r="T456" s="16">
        <f t="shared" si="85"/>
        <v>11244.75</v>
      </c>
      <c r="U456" s="16">
        <f t="shared" si="85"/>
        <v>15079.55</v>
      </c>
      <c r="V456" s="16">
        <f t="shared" si="85"/>
        <v>18969.11</v>
      </c>
      <c r="W456" s="16">
        <f t="shared" si="85"/>
        <v>22058.48</v>
      </c>
      <c r="X456" s="16">
        <f t="shared" si="85"/>
        <v>26701.16</v>
      </c>
      <c r="Y456" s="16">
        <f t="shared" si="85"/>
        <v>30979.040000000001</v>
      </c>
      <c r="Z456" s="16">
        <f t="shared" si="86"/>
        <v>36528.21</v>
      </c>
      <c r="AA456" s="16">
        <f t="shared" si="86"/>
        <v>41956.86</v>
      </c>
      <c r="AB456" s="16">
        <f t="shared" si="86"/>
        <v>47468.639999999999</v>
      </c>
      <c r="AC456" s="16">
        <f t="shared" si="86"/>
        <v>53005.35</v>
      </c>
      <c r="AD456" s="16">
        <f t="shared" si="86"/>
        <v>59932.99</v>
      </c>
    </row>
    <row r="457" spans="1:30" x14ac:dyDescent="0.2">
      <c r="A457" s="392">
        <v>10300</v>
      </c>
      <c r="B457" s="392" t="s">
        <v>176</v>
      </c>
      <c r="C457" s="396">
        <f t="shared" ref="C457:N457" si="87">SUM(C429:C456)</f>
        <v>367446.01999999996</v>
      </c>
      <c r="D457" s="396">
        <f t="shared" si="87"/>
        <v>342998.76999999996</v>
      </c>
      <c r="E457" s="396">
        <f t="shared" si="87"/>
        <v>231287.84999999995</v>
      </c>
      <c r="F457" s="396">
        <f t="shared" si="87"/>
        <v>227228.99999999991</v>
      </c>
      <c r="G457" s="396">
        <f t="shared" si="87"/>
        <v>235006.94999999998</v>
      </c>
      <c r="H457" s="396">
        <f t="shared" si="87"/>
        <v>392755.44999999995</v>
      </c>
      <c r="I457" s="396">
        <f t="shared" si="87"/>
        <v>369075.03999999986</v>
      </c>
      <c r="J457" s="396">
        <f t="shared" si="87"/>
        <v>420789.72000000003</v>
      </c>
      <c r="K457" s="396">
        <f t="shared" si="87"/>
        <v>432528.24000000017</v>
      </c>
      <c r="L457" s="396">
        <f t="shared" si="87"/>
        <v>403248.26000000013</v>
      </c>
      <c r="M457" s="396">
        <f t="shared" si="87"/>
        <v>410335.44</v>
      </c>
      <c r="N457" s="396">
        <f t="shared" si="87"/>
        <v>468762.4200000001</v>
      </c>
      <c r="O457" s="396">
        <f>SUM(O429:O456)</f>
        <v>4301463.1599999992</v>
      </c>
      <c r="Q457" s="392">
        <v>10300</v>
      </c>
      <c r="R457" s="392" t="s">
        <v>176</v>
      </c>
      <c r="S457" s="396">
        <f t="shared" ref="S457:AC457" si="88">SUM(S429:S456)</f>
        <v>367446.01999999996</v>
      </c>
      <c r="T457" s="396">
        <f t="shared" si="88"/>
        <v>710444.79</v>
      </c>
      <c r="U457" s="396">
        <f t="shared" si="88"/>
        <v>941732.64000000036</v>
      </c>
      <c r="V457" s="396">
        <f t="shared" si="88"/>
        <v>1168961.6400000004</v>
      </c>
      <c r="W457" s="396">
        <f t="shared" si="88"/>
        <v>1403968.5900000003</v>
      </c>
      <c r="X457" s="396">
        <f t="shared" si="88"/>
        <v>1796724.04</v>
      </c>
      <c r="Y457" s="396">
        <f t="shared" si="88"/>
        <v>2165799.0799999996</v>
      </c>
      <c r="Z457" s="396">
        <f t="shared" si="88"/>
        <v>2586588.8000000003</v>
      </c>
      <c r="AA457" s="396">
        <f t="shared" si="88"/>
        <v>3019117.0400000014</v>
      </c>
      <c r="AB457" s="396">
        <f t="shared" si="88"/>
        <v>3422365.2999999993</v>
      </c>
      <c r="AC457" s="396">
        <f t="shared" si="88"/>
        <v>3832700.74</v>
      </c>
      <c r="AD457" s="396">
        <f>SUM(AD429:AD456)</f>
        <v>4301463.1599999992</v>
      </c>
    </row>
    <row r="459" spans="1:30" ht="15" x14ac:dyDescent="0.2">
      <c r="A459" s="414" t="s">
        <v>157</v>
      </c>
      <c r="B459" s="414"/>
      <c r="C459" s="415"/>
      <c r="D459" s="415"/>
      <c r="E459" s="415"/>
      <c r="F459" s="415"/>
      <c r="G459" s="415"/>
      <c r="H459" s="415"/>
      <c r="I459" s="415"/>
      <c r="J459" s="415"/>
      <c r="K459" s="415"/>
      <c r="L459" s="415"/>
      <c r="M459" s="415"/>
      <c r="N459" s="415"/>
      <c r="O459" s="415"/>
      <c r="P459" s="415"/>
      <c r="Q459" s="415"/>
      <c r="R459" s="415"/>
      <c r="S459" s="415"/>
      <c r="T459" s="415"/>
      <c r="U459" s="415"/>
      <c r="V459" s="415"/>
      <c r="W459" s="415"/>
      <c r="X459" s="415"/>
      <c r="Y459" s="415"/>
      <c r="Z459" s="415"/>
      <c r="AA459" s="415"/>
      <c r="AB459" s="415"/>
      <c r="AC459" s="415"/>
      <c r="AD459" s="415"/>
    </row>
    <row r="461" spans="1:30" x14ac:dyDescent="0.2">
      <c r="A461" s="397" t="s">
        <v>144</v>
      </c>
      <c r="B461" s="397" t="s">
        <v>154</v>
      </c>
      <c r="C461" s="397" t="s">
        <v>0</v>
      </c>
      <c r="D461" s="397" t="s">
        <v>1</v>
      </c>
      <c r="E461" s="397" t="s">
        <v>2</v>
      </c>
      <c r="F461" s="397" t="s">
        <v>3</v>
      </c>
      <c r="G461" s="397" t="s">
        <v>4</v>
      </c>
      <c r="H461" s="397" t="s">
        <v>5</v>
      </c>
      <c r="I461" s="397" t="s">
        <v>6</v>
      </c>
      <c r="J461" s="397" t="s">
        <v>7</v>
      </c>
      <c r="K461" s="397" t="s">
        <v>8</v>
      </c>
      <c r="L461" s="397" t="s">
        <v>9</v>
      </c>
      <c r="M461" s="397" t="s">
        <v>10</v>
      </c>
      <c r="N461" s="397" t="s">
        <v>11</v>
      </c>
      <c r="O461" s="397" t="s">
        <v>176</v>
      </c>
      <c r="Q461" s="397" t="s">
        <v>73</v>
      </c>
      <c r="R461" s="397" t="s">
        <v>154</v>
      </c>
      <c r="S461" s="397" t="s">
        <v>74</v>
      </c>
      <c r="T461" s="397" t="s">
        <v>75</v>
      </c>
      <c r="U461" s="397" t="s">
        <v>76</v>
      </c>
      <c r="V461" s="397" t="s">
        <v>77</v>
      </c>
      <c r="W461" s="397" t="s">
        <v>78</v>
      </c>
      <c r="X461" s="397" t="s">
        <v>79</v>
      </c>
      <c r="Y461" s="397" t="s">
        <v>80</v>
      </c>
      <c r="Z461" s="397" t="s">
        <v>81</v>
      </c>
      <c r="AA461" s="397" t="s">
        <v>82</v>
      </c>
      <c r="AB461" s="397" t="s">
        <v>83</v>
      </c>
      <c r="AC461" s="397" t="s">
        <v>84</v>
      </c>
      <c r="AD461" s="397" t="s">
        <v>85</v>
      </c>
    </row>
    <row r="462" spans="1:30" x14ac:dyDescent="0.2">
      <c r="A462" s="398"/>
      <c r="B462" s="398" t="s">
        <v>46</v>
      </c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403"/>
      <c r="Q462" s="398"/>
      <c r="R462" s="398" t="s">
        <v>46</v>
      </c>
      <c r="S462" s="387"/>
      <c r="T462" s="387"/>
      <c r="U462" s="387"/>
      <c r="V462" s="387"/>
      <c r="W462" s="387"/>
      <c r="X462" s="387"/>
      <c r="Y462" s="387"/>
      <c r="Z462" s="387"/>
      <c r="AA462" s="387"/>
      <c r="AB462" s="387"/>
      <c r="AC462" s="387"/>
      <c r="AD462" s="387"/>
    </row>
    <row r="463" spans="1:30" x14ac:dyDescent="0.2">
      <c r="A463" s="399">
        <v>1004</v>
      </c>
      <c r="B463" s="399" t="s">
        <v>94</v>
      </c>
      <c r="C463" s="21">
        <f t="shared" ref="C463:O478" si="89">+C306/(C32*10^6)</f>
        <v>0.57584231408235764</v>
      </c>
      <c r="D463" s="21">
        <f t="shared" si="89"/>
        <v>0.52379202545197889</v>
      </c>
      <c r="E463" s="21">
        <f t="shared" si="89"/>
        <v>0.60328764304764437</v>
      </c>
      <c r="F463" s="21">
        <f t="shared" si="89"/>
        <v>0.54170512673122717</v>
      </c>
      <c r="G463" s="21">
        <f t="shared" si="89"/>
        <v>0.57809947871019407</v>
      </c>
      <c r="H463" s="21">
        <f t="shared" si="89"/>
        <v>0.6903344365146511</v>
      </c>
      <c r="I463" s="21">
        <f t="shared" si="89"/>
        <v>0.52461675341236669</v>
      </c>
      <c r="J463" s="21">
        <f t="shared" si="89"/>
        <v>0.60327596277239026</v>
      </c>
      <c r="K463" s="21">
        <f t="shared" si="89"/>
        <v>0.6035487775544609</v>
      </c>
      <c r="L463" s="21">
        <f t="shared" si="89"/>
        <v>0.55922844855564124</v>
      </c>
      <c r="M463" s="21">
        <f t="shared" si="89"/>
        <v>0.59852455334915178</v>
      </c>
      <c r="N463" s="21">
        <f t="shared" si="89"/>
        <v>0.50550554496458155</v>
      </c>
      <c r="O463" s="404">
        <f>+O306/(O32*10^6)</f>
        <v>0.57441965212119284</v>
      </c>
      <c r="Q463" s="399">
        <v>1004</v>
      </c>
      <c r="R463" s="399" t="s">
        <v>94</v>
      </c>
      <c r="S463" s="21">
        <f t="shared" ref="S463:AD478" si="90">+S306/(S32*10^6)</f>
        <v>0.57584231408235764</v>
      </c>
      <c r="T463" s="21">
        <f t="shared" si="90"/>
        <v>0.5491946616811354</v>
      </c>
      <c r="U463" s="21">
        <f t="shared" si="90"/>
        <v>0.56740846813488466</v>
      </c>
      <c r="V463" s="21">
        <f t="shared" si="90"/>
        <v>0.56049624613940907</v>
      </c>
      <c r="W463" s="21">
        <f t="shared" si="90"/>
        <v>0.56400449915010231</v>
      </c>
      <c r="X463" s="21">
        <f t="shared" si="90"/>
        <v>0.58419935961370073</v>
      </c>
      <c r="Y463" s="21">
        <f t="shared" si="90"/>
        <v>0.57497438001719925</v>
      </c>
      <c r="Z463" s="21">
        <f t="shared" si="90"/>
        <v>0.57859817025400306</v>
      </c>
      <c r="AA463" s="21">
        <f t="shared" si="90"/>
        <v>0.58142951457626768</v>
      </c>
      <c r="AB463" s="21">
        <f t="shared" si="90"/>
        <v>0.57912632932941199</v>
      </c>
      <c r="AC463" s="21">
        <f t="shared" si="90"/>
        <v>0.58095863235137757</v>
      </c>
      <c r="AD463" s="21">
        <f t="shared" si="90"/>
        <v>0.57441965212119284</v>
      </c>
    </row>
    <row r="464" spans="1:30" x14ac:dyDescent="0.2">
      <c r="A464" s="399">
        <v>1005</v>
      </c>
      <c r="B464" s="399" t="s">
        <v>13</v>
      </c>
      <c r="C464" s="21">
        <f t="shared" si="89"/>
        <v>0.64885922617871394</v>
      </c>
      <c r="D464" s="21">
        <f t="shared" si="89"/>
        <v>0.59549501873858279</v>
      </c>
      <c r="E464" s="21">
        <f t="shared" si="89"/>
        <v>0.61998645301130206</v>
      </c>
      <c r="F464" s="21">
        <f t="shared" si="89"/>
        <v>0.56519511894055618</v>
      </c>
      <c r="G464" s="21">
        <f t="shared" si="89"/>
        <v>0.56583286469463501</v>
      </c>
      <c r="H464" s="21">
        <f t="shared" si="89"/>
        <v>0.64080181163960537</v>
      </c>
      <c r="I464" s="21">
        <f t="shared" si="89"/>
        <v>0.58692093681232316</v>
      </c>
      <c r="J464" s="21">
        <f t="shared" si="89"/>
        <v>0.6275296458543943</v>
      </c>
      <c r="K464" s="21">
        <f t="shared" si="89"/>
        <v>0.61464062063411184</v>
      </c>
      <c r="L464" s="21">
        <f t="shared" si="89"/>
        <v>0.66857899366643203</v>
      </c>
      <c r="M464" s="21">
        <f t="shared" si="89"/>
        <v>0.66390683483227786</v>
      </c>
      <c r="N464" s="21">
        <f t="shared" si="89"/>
        <v>0.62761994227057671</v>
      </c>
      <c r="O464" s="404">
        <f t="shared" si="89"/>
        <v>0.61859414416733471</v>
      </c>
      <c r="Q464" s="399">
        <v>1005</v>
      </c>
      <c r="R464" s="399" t="s">
        <v>13</v>
      </c>
      <c r="S464" s="21">
        <f t="shared" si="90"/>
        <v>0.64885922617871394</v>
      </c>
      <c r="T464" s="21">
        <f t="shared" si="90"/>
        <v>0.62153570223229349</v>
      </c>
      <c r="U464" s="21">
        <f t="shared" si="90"/>
        <v>0.62102048565746537</v>
      </c>
      <c r="V464" s="21">
        <f t="shared" si="90"/>
        <v>0.60609351866695593</v>
      </c>
      <c r="W464" s="21">
        <f t="shared" si="90"/>
        <v>0.59800201181470214</v>
      </c>
      <c r="X464" s="21">
        <f t="shared" si="90"/>
        <v>0.60544331809283114</v>
      </c>
      <c r="Y464" s="21">
        <f t="shared" si="90"/>
        <v>0.60238186291447682</v>
      </c>
      <c r="Z464" s="21">
        <f t="shared" si="90"/>
        <v>0.60588605019318831</v>
      </c>
      <c r="AA464" s="21">
        <f t="shared" si="90"/>
        <v>0.60693439722244635</v>
      </c>
      <c r="AB464" s="21">
        <f t="shared" si="90"/>
        <v>0.61313690780704289</v>
      </c>
      <c r="AC464" s="21">
        <f t="shared" si="90"/>
        <v>0.61774356737476777</v>
      </c>
      <c r="AD464" s="21">
        <f t="shared" si="90"/>
        <v>0.61859414416733471</v>
      </c>
    </row>
    <row r="465" spans="1:30" x14ac:dyDescent="0.2">
      <c r="A465" s="399">
        <v>1006</v>
      </c>
      <c r="B465" s="399" t="s">
        <v>14</v>
      </c>
      <c r="C465" s="21">
        <f t="shared" si="89"/>
        <v>4.7048836796306163E-2</v>
      </c>
      <c r="D465" s="21">
        <f t="shared" si="89"/>
        <v>4.378257277774189E-2</v>
      </c>
      <c r="E465" s="21">
        <f t="shared" si="89"/>
        <v>3.7225017246891354E-2</v>
      </c>
      <c r="F465" s="21">
        <f t="shared" si="89"/>
        <v>3.0042012101277007E-2</v>
      </c>
      <c r="G465" s="21">
        <f t="shared" si="89"/>
        <v>1.8181454649667094E-2</v>
      </c>
      <c r="H465" s="21">
        <f t="shared" si="89"/>
        <v>2.6507682834865751E-2</v>
      </c>
      <c r="I465" s="21">
        <f t="shared" si="89"/>
        <v>2.1938888589381873E-2</v>
      </c>
      <c r="J465" s="21">
        <f t="shared" si="89"/>
        <v>2.5383716498628292E-2</v>
      </c>
      <c r="K465" s="21">
        <f t="shared" si="89"/>
        <v>2.771043704703453E-2</v>
      </c>
      <c r="L465" s="21">
        <f t="shared" si="89"/>
        <v>2.7978589483736757E-2</v>
      </c>
      <c r="M465" s="21">
        <f t="shared" si="89"/>
        <v>2.6719613259668509E-2</v>
      </c>
      <c r="N465" s="21">
        <f t="shared" si="89"/>
        <v>2.6923685815038918E-2</v>
      </c>
      <c r="O465" s="404">
        <f t="shared" si="89"/>
        <v>2.9773807265200979E-2</v>
      </c>
      <c r="Q465" s="399">
        <v>1006</v>
      </c>
      <c r="R465" s="399" t="s">
        <v>14</v>
      </c>
      <c r="S465" s="21">
        <f t="shared" si="90"/>
        <v>4.7048836796306163E-2</v>
      </c>
      <c r="T465" s="21">
        <f t="shared" si="90"/>
        <v>4.5379964182671852E-2</v>
      </c>
      <c r="U465" s="21">
        <f t="shared" si="90"/>
        <v>4.2603688589386089E-2</v>
      </c>
      <c r="V465" s="21">
        <f t="shared" si="90"/>
        <v>3.9291773207478092E-2</v>
      </c>
      <c r="W465" s="21">
        <f t="shared" si="90"/>
        <v>3.5027186699958066E-2</v>
      </c>
      <c r="X465" s="21">
        <f t="shared" si="90"/>
        <v>3.3639306755778212E-2</v>
      </c>
      <c r="Y465" s="21">
        <f t="shared" si="90"/>
        <v>3.1786484490644015E-2</v>
      </c>
      <c r="Z465" s="21">
        <f t="shared" si="90"/>
        <v>3.0948537546930572E-2</v>
      </c>
      <c r="AA465" s="21">
        <f t="shared" si="90"/>
        <v>3.0587398757345417E-2</v>
      </c>
      <c r="AB465" s="21">
        <f t="shared" si="90"/>
        <v>3.032954291922834E-2</v>
      </c>
      <c r="AC465" s="21">
        <f t="shared" si="90"/>
        <v>3.0014607516017359E-2</v>
      </c>
      <c r="AD465" s="21">
        <f t="shared" si="90"/>
        <v>2.9773807265200979E-2</v>
      </c>
    </row>
    <row r="466" spans="1:30" x14ac:dyDescent="0.2">
      <c r="A466" s="399">
        <v>1007</v>
      </c>
      <c r="B466" s="399" t="s">
        <v>15</v>
      </c>
      <c r="C466" s="21">
        <f t="shared" si="89"/>
        <v>0.42734962838096691</v>
      </c>
      <c r="D466" s="21">
        <f t="shared" si="89"/>
        <v>0.39404979874042456</v>
      </c>
      <c r="E466" s="21">
        <f t="shared" si="89"/>
        <v>0.40815109412392608</v>
      </c>
      <c r="F466" s="21">
        <f t="shared" si="89"/>
        <v>0.38770460328335349</v>
      </c>
      <c r="G466" s="21">
        <f t="shared" si="89"/>
        <v>0.35811788128723876</v>
      </c>
      <c r="H466" s="21">
        <f t="shared" si="89"/>
        <v>0.45029880007987366</v>
      </c>
      <c r="I466" s="21">
        <f t="shared" si="89"/>
        <v>0.38118105984863443</v>
      </c>
      <c r="J466" s="21">
        <f t="shared" si="89"/>
        <v>0.42268616932174152</v>
      </c>
      <c r="K466" s="21">
        <f t="shared" si="89"/>
        <v>0.39480940421319133</v>
      </c>
      <c r="L466" s="21">
        <f t="shared" si="89"/>
        <v>0.44121958774195902</v>
      </c>
      <c r="M466" s="21">
        <f t="shared" si="89"/>
        <v>0.40182765286804478</v>
      </c>
      <c r="N466" s="21">
        <f t="shared" si="89"/>
        <v>0.38638111823656857</v>
      </c>
      <c r="O466" s="404">
        <f t="shared" si="89"/>
        <v>0.40380468859346785</v>
      </c>
      <c r="Q466" s="399">
        <v>1007</v>
      </c>
      <c r="R466" s="399" t="s">
        <v>15</v>
      </c>
      <c r="S466" s="21">
        <f t="shared" si="90"/>
        <v>0.42734962838096691</v>
      </c>
      <c r="T466" s="21">
        <f t="shared" si="90"/>
        <v>0.41020866531581002</v>
      </c>
      <c r="U466" s="21">
        <f t="shared" si="90"/>
        <v>0.40951540266733305</v>
      </c>
      <c r="V466" s="21">
        <f t="shared" si="90"/>
        <v>0.40375631129572453</v>
      </c>
      <c r="W466" s="21">
        <f t="shared" si="90"/>
        <v>0.39447043502549956</v>
      </c>
      <c r="X466" s="21">
        <f t="shared" si="90"/>
        <v>0.40327853069760067</v>
      </c>
      <c r="Y466" s="21">
        <f t="shared" si="90"/>
        <v>0.39986412207511585</v>
      </c>
      <c r="Z466" s="21">
        <f t="shared" si="90"/>
        <v>0.40274651750066104</v>
      </c>
      <c r="AA466" s="21">
        <f t="shared" si="90"/>
        <v>0.40183116945255848</v>
      </c>
      <c r="AB466" s="21">
        <f t="shared" si="90"/>
        <v>0.40569510845536544</v>
      </c>
      <c r="AC466" s="21">
        <f t="shared" si="90"/>
        <v>0.40534761521356194</v>
      </c>
      <c r="AD466" s="21">
        <f t="shared" si="90"/>
        <v>0.40380468859346785</v>
      </c>
    </row>
    <row r="467" spans="1:30" x14ac:dyDescent="0.2">
      <c r="A467" s="399">
        <v>1008</v>
      </c>
      <c r="B467" s="399" t="s">
        <v>16</v>
      </c>
      <c r="C467" s="21">
        <f t="shared" si="89"/>
        <v>0.55295505172008774</v>
      </c>
      <c r="D467" s="21">
        <f t="shared" si="89"/>
        <v>0.51107803532946627</v>
      </c>
      <c r="E467" s="21">
        <f t="shared" si="89"/>
        <v>0.55558119038148068</v>
      </c>
      <c r="F467" s="21">
        <f t="shared" si="89"/>
        <v>0.49709704057649812</v>
      </c>
      <c r="G467" s="21">
        <f t="shared" si="89"/>
        <v>0.4472954233259927</v>
      </c>
      <c r="H467" s="21">
        <f t="shared" si="89"/>
        <v>0.57182997618374853</v>
      </c>
      <c r="I467" s="21">
        <f t="shared" si="89"/>
        <v>0.47779696397381477</v>
      </c>
      <c r="J467" s="21">
        <f t="shared" si="89"/>
        <v>0.52013113098562469</v>
      </c>
      <c r="K467" s="21">
        <f t="shared" si="89"/>
        <v>0.52041306263795406</v>
      </c>
      <c r="L467" s="21">
        <f t="shared" si="89"/>
        <v>0.50423842691580112</v>
      </c>
      <c r="M467" s="21">
        <f t="shared" si="89"/>
        <v>0.530129736468269</v>
      </c>
      <c r="N467" s="21">
        <f t="shared" si="89"/>
        <v>0.52365159706218101</v>
      </c>
      <c r="O467" s="404">
        <f t="shared" si="89"/>
        <v>0.51656375878373906</v>
      </c>
      <c r="Q467" s="399">
        <v>1008</v>
      </c>
      <c r="R467" s="399" t="s">
        <v>16</v>
      </c>
      <c r="S467" s="21">
        <f t="shared" si="90"/>
        <v>0.55295505172008774</v>
      </c>
      <c r="T467" s="21">
        <f t="shared" si="90"/>
        <v>0.53151866202751874</v>
      </c>
      <c r="U467" s="21">
        <f t="shared" si="90"/>
        <v>0.53961320385904066</v>
      </c>
      <c r="V467" s="21">
        <f t="shared" si="90"/>
        <v>0.52809129059283033</v>
      </c>
      <c r="W467" s="21">
        <f t="shared" si="90"/>
        <v>0.5112582014315501</v>
      </c>
      <c r="X467" s="21">
        <f t="shared" si="90"/>
        <v>0.52082473083180758</v>
      </c>
      <c r="Y467" s="21">
        <f t="shared" si="90"/>
        <v>0.51427403227724278</v>
      </c>
      <c r="Z467" s="21">
        <f t="shared" si="90"/>
        <v>0.51499913337418635</v>
      </c>
      <c r="AA467" s="21">
        <f t="shared" si="90"/>
        <v>0.51558538113834773</v>
      </c>
      <c r="AB467" s="21">
        <f t="shared" si="90"/>
        <v>0.51440115491417204</v>
      </c>
      <c r="AC467" s="21">
        <f t="shared" si="90"/>
        <v>0.51588755286905608</v>
      </c>
      <c r="AD467" s="21">
        <f t="shared" si="90"/>
        <v>0.51656375878373906</v>
      </c>
    </row>
    <row r="468" spans="1:30" x14ac:dyDescent="0.2">
      <c r="A468" s="399">
        <v>1009</v>
      </c>
      <c r="B468" s="399" t="s">
        <v>17</v>
      </c>
      <c r="C468" s="21">
        <f t="shared" si="89"/>
        <v>0.47573123590679695</v>
      </c>
      <c r="D468" s="21">
        <f t="shared" si="89"/>
        <v>0.5104553873372466</v>
      </c>
      <c r="E468" s="21">
        <f t="shared" si="89"/>
        <v>0.51098263895384732</v>
      </c>
      <c r="F468" s="21">
        <f t="shared" si="89"/>
        <v>0.49436019202427012</v>
      </c>
      <c r="G468" s="21">
        <f t="shared" si="89"/>
        <v>0.47603566918614226</v>
      </c>
      <c r="H468" s="21">
        <f t="shared" si="89"/>
        <v>0.59201739486939198</v>
      </c>
      <c r="I468" s="21">
        <f t="shared" si="89"/>
        <v>0.5166160906377959</v>
      </c>
      <c r="J468" s="21">
        <f t="shared" si="89"/>
        <v>0.57003235416316755</v>
      </c>
      <c r="K468" s="21">
        <f t="shared" si="89"/>
        <v>0.52332012897282365</v>
      </c>
      <c r="L468" s="21">
        <f t="shared" si="89"/>
        <v>0.52912754657844341</v>
      </c>
      <c r="M468" s="21">
        <f t="shared" si="89"/>
        <v>0.53099889862155603</v>
      </c>
      <c r="N468" s="21">
        <f t="shared" si="89"/>
        <v>0.54849839181160476</v>
      </c>
      <c r="O468" s="404">
        <f t="shared" si="89"/>
        <v>0.52292563630504107</v>
      </c>
      <c r="Q468" s="399">
        <v>1009</v>
      </c>
      <c r="R468" s="399" t="s">
        <v>17</v>
      </c>
      <c r="S468" s="21">
        <f t="shared" si="90"/>
        <v>0.47573123590679695</v>
      </c>
      <c r="T468" s="21">
        <f t="shared" si="90"/>
        <v>0.49283849118617751</v>
      </c>
      <c r="U468" s="21">
        <f t="shared" si="90"/>
        <v>0.4987669972645446</v>
      </c>
      <c r="V468" s="21">
        <f t="shared" si="90"/>
        <v>0.49761335433156145</v>
      </c>
      <c r="W468" s="21">
        <f t="shared" si="90"/>
        <v>0.49334533949689957</v>
      </c>
      <c r="X468" s="21">
        <f t="shared" si="90"/>
        <v>0.50877941118090575</v>
      </c>
      <c r="Y468" s="21">
        <f t="shared" si="90"/>
        <v>0.50995227275678068</v>
      </c>
      <c r="Z468" s="21">
        <f t="shared" si="90"/>
        <v>0.51764635760239919</v>
      </c>
      <c r="AA468" s="21">
        <f t="shared" si="90"/>
        <v>0.51832198440669452</v>
      </c>
      <c r="AB468" s="21">
        <f t="shared" si="90"/>
        <v>0.51943251509039923</v>
      </c>
      <c r="AC468" s="21">
        <f t="shared" si="90"/>
        <v>0.52052199841791646</v>
      </c>
      <c r="AD468" s="21">
        <f t="shared" si="90"/>
        <v>0.52292563630504107</v>
      </c>
    </row>
    <row r="469" spans="1:30" x14ac:dyDescent="0.2">
      <c r="A469" s="399">
        <v>1010</v>
      </c>
      <c r="B469" s="399" t="s">
        <v>19</v>
      </c>
      <c r="C469" s="21">
        <f t="shared" si="89"/>
        <v>0.21085828407298654</v>
      </c>
      <c r="D469" s="21">
        <f t="shared" si="89"/>
        <v>0.20327653532126375</v>
      </c>
      <c r="E469" s="21">
        <f t="shared" si="89"/>
        <v>0.2023639196215398</v>
      </c>
      <c r="F469" s="21">
        <f t="shared" si="89"/>
        <v>0.21292793353068484</v>
      </c>
      <c r="G469" s="21">
        <f t="shared" si="89"/>
        <v>0.22588075449604805</v>
      </c>
      <c r="H469" s="21">
        <f t="shared" si="89"/>
        <v>0.29505687840510925</v>
      </c>
      <c r="I469" s="21">
        <f t="shared" si="89"/>
        <v>0.19538518239262662</v>
      </c>
      <c r="J469" s="21">
        <f t="shared" si="89"/>
        <v>0.20370316810266259</v>
      </c>
      <c r="K469" s="21">
        <f t="shared" si="89"/>
        <v>0.19522821011432182</v>
      </c>
      <c r="L469" s="21">
        <f t="shared" si="89"/>
        <v>0.26336157528796356</v>
      </c>
      <c r="M469" s="21">
        <f t="shared" si="89"/>
        <v>0.19454802066262472</v>
      </c>
      <c r="N469" s="21">
        <f t="shared" si="89"/>
        <v>0.18964119848361108</v>
      </c>
      <c r="O469" s="404">
        <f t="shared" si="89"/>
        <v>0.21514508737583624</v>
      </c>
      <c r="Q469" s="399">
        <v>1010</v>
      </c>
      <c r="R469" s="399" t="s">
        <v>19</v>
      </c>
      <c r="S469" s="21">
        <f t="shared" si="90"/>
        <v>0.21085828407298654</v>
      </c>
      <c r="T469" s="21">
        <f t="shared" si="90"/>
        <v>0.20715027434280567</v>
      </c>
      <c r="U469" s="21">
        <f t="shared" si="90"/>
        <v>0.20551854794485058</v>
      </c>
      <c r="V469" s="21">
        <f t="shared" si="90"/>
        <v>0.2074279216762237</v>
      </c>
      <c r="W469" s="21">
        <f t="shared" si="90"/>
        <v>0.21114011819047718</v>
      </c>
      <c r="X469" s="21">
        <f t="shared" si="90"/>
        <v>0.22451671536263701</v>
      </c>
      <c r="Y469" s="21">
        <f t="shared" si="90"/>
        <v>0.21983966842403854</v>
      </c>
      <c r="Z469" s="21">
        <f t="shared" si="90"/>
        <v>0.21775107861842469</v>
      </c>
      <c r="AA469" s="21">
        <f t="shared" si="90"/>
        <v>0.21521316001027213</v>
      </c>
      <c r="AB469" s="21">
        <f t="shared" si="90"/>
        <v>0.2198666919662163</v>
      </c>
      <c r="AC469" s="21">
        <f t="shared" si="90"/>
        <v>0.21754061262565058</v>
      </c>
      <c r="AD469" s="21">
        <f t="shared" si="90"/>
        <v>0.21514508737583624</v>
      </c>
    </row>
    <row r="470" spans="1:30" x14ac:dyDescent="0.2">
      <c r="A470" s="399">
        <v>1011</v>
      </c>
      <c r="B470" s="399" t="s">
        <v>20</v>
      </c>
      <c r="C470" s="21">
        <f t="shared" si="89"/>
        <v>0.54873291712665118</v>
      </c>
      <c r="D470" s="21">
        <f t="shared" si="89"/>
        <v>0.52864576033637012</v>
      </c>
      <c r="E470" s="21">
        <f t="shared" si="89"/>
        <v>0.54909909331179796</v>
      </c>
      <c r="F470" s="21">
        <f t="shared" si="89"/>
        <v>0.53612313732488626</v>
      </c>
      <c r="G470" s="21">
        <f t="shared" si="89"/>
        <v>0.52003128928116038</v>
      </c>
      <c r="H470" s="21">
        <f t="shared" si="89"/>
        <v>0.69831601925663167</v>
      </c>
      <c r="I470" s="21">
        <f t="shared" si="89"/>
        <v>0.5976598936423525</v>
      </c>
      <c r="J470" s="21">
        <f t="shared" si="89"/>
        <v>0.61301206318653978</v>
      </c>
      <c r="K470" s="21">
        <f t="shared" si="89"/>
        <v>0.54162342340778291</v>
      </c>
      <c r="L470" s="21">
        <f t="shared" si="89"/>
        <v>0.57699126115019217</v>
      </c>
      <c r="M470" s="21">
        <f t="shared" si="89"/>
        <v>0.58249560663728928</v>
      </c>
      <c r="N470" s="21">
        <f t="shared" si="89"/>
        <v>0.57869686237075235</v>
      </c>
      <c r="O470" s="404">
        <f t="shared" si="89"/>
        <v>0.572534297902204</v>
      </c>
      <c r="Q470" s="399">
        <v>1011</v>
      </c>
      <c r="R470" s="399" t="s">
        <v>20</v>
      </c>
      <c r="S470" s="21">
        <f t="shared" si="90"/>
        <v>0.54873291712665118</v>
      </c>
      <c r="T470" s="21">
        <f t="shared" si="90"/>
        <v>0.53853054400359679</v>
      </c>
      <c r="U470" s="21">
        <f t="shared" si="90"/>
        <v>0.54210154544552491</v>
      </c>
      <c r="V470" s="21">
        <f t="shared" si="90"/>
        <v>0.54055977688084211</v>
      </c>
      <c r="W470" s="21">
        <f t="shared" si="90"/>
        <v>0.53639565108126808</v>
      </c>
      <c r="X470" s="21">
        <f t="shared" si="90"/>
        <v>0.56204600153451667</v>
      </c>
      <c r="Y470" s="21">
        <f t="shared" si="90"/>
        <v>0.56784501732469495</v>
      </c>
      <c r="Z470" s="21">
        <f t="shared" si="90"/>
        <v>0.57393265890104139</v>
      </c>
      <c r="AA470" s="21">
        <f t="shared" si="90"/>
        <v>0.5702455710045925</v>
      </c>
      <c r="AB470" s="21">
        <f t="shared" si="90"/>
        <v>0.57091009433861173</v>
      </c>
      <c r="AC470" s="21">
        <f t="shared" si="90"/>
        <v>0.57197408021670115</v>
      </c>
      <c r="AD470" s="21">
        <f t="shared" si="90"/>
        <v>0.572534297902204</v>
      </c>
    </row>
    <row r="471" spans="1:30" x14ac:dyDescent="0.2">
      <c r="A471" s="399">
        <v>1012</v>
      </c>
      <c r="B471" s="399" t="s">
        <v>21</v>
      </c>
      <c r="C471" s="21">
        <f t="shared" si="89"/>
        <v>0.66349565787111264</v>
      </c>
      <c r="D471" s="21">
        <f t="shared" si="89"/>
        <v>0.68283239349685099</v>
      </c>
      <c r="E471" s="21">
        <f t="shared" si="89"/>
        <v>0.63156666749063772</v>
      </c>
      <c r="F471" s="21">
        <f t="shared" si="89"/>
        <v>0.64604515213261759</v>
      </c>
      <c r="G471" s="21">
        <f t="shared" si="89"/>
        <v>0.6136535032004623</v>
      </c>
      <c r="H471" s="21">
        <f t="shared" si="89"/>
        <v>0.73667588353602864</v>
      </c>
      <c r="I471" s="21">
        <f t="shared" si="89"/>
        <v>0.63532928527272414</v>
      </c>
      <c r="J471" s="21">
        <f t="shared" si="89"/>
        <v>0.63159972672889897</v>
      </c>
      <c r="K471" s="21">
        <f t="shared" si="89"/>
        <v>0.6189480340341087</v>
      </c>
      <c r="L471" s="21">
        <f t="shared" si="89"/>
        <v>0.63542116756611766</v>
      </c>
      <c r="M471" s="21">
        <f t="shared" si="89"/>
        <v>0.60974860526151542</v>
      </c>
      <c r="N471" s="21">
        <f t="shared" si="89"/>
        <v>0.58086285691485606</v>
      </c>
      <c r="O471" s="404">
        <f t="shared" si="89"/>
        <v>0.63984167591130747</v>
      </c>
      <c r="Q471" s="399">
        <v>1012</v>
      </c>
      <c r="R471" s="399" t="s">
        <v>21</v>
      </c>
      <c r="S471" s="21">
        <f t="shared" si="90"/>
        <v>0.66349565787111264</v>
      </c>
      <c r="T471" s="21">
        <f t="shared" si="90"/>
        <v>0.67340565433641941</v>
      </c>
      <c r="U471" s="21">
        <f t="shared" si="90"/>
        <v>0.6595157628893793</v>
      </c>
      <c r="V471" s="21">
        <f t="shared" si="90"/>
        <v>0.65608417515109907</v>
      </c>
      <c r="W471" s="21">
        <f t="shared" si="90"/>
        <v>0.64767030372713397</v>
      </c>
      <c r="X471" s="21">
        <f t="shared" si="90"/>
        <v>0.661794871398238</v>
      </c>
      <c r="Y471" s="21">
        <f t="shared" si="90"/>
        <v>0.65778637907709747</v>
      </c>
      <c r="Z471" s="21">
        <f t="shared" si="90"/>
        <v>0.65432286715283228</v>
      </c>
      <c r="AA471" s="21">
        <f t="shared" si="90"/>
        <v>0.65018711194362866</v>
      </c>
      <c r="AB471" s="21">
        <f t="shared" si="90"/>
        <v>0.64866423906375903</v>
      </c>
      <c r="AC471" s="21">
        <f t="shared" si="90"/>
        <v>0.64508898077951804</v>
      </c>
      <c r="AD471" s="21">
        <f t="shared" si="90"/>
        <v>0.63984167591130747</v>
      </c>
    </row>
    <row r="472" spans="1:30" x14ac:dyDescent="0.2">
      <c r="A472" s="399">
        <v>1013</v>
      </c>
      <c r="B472" s="399" t="s">
        <v>22</v>
      </c>
      <c r="C472" s="21">
        <f t="shared" si="89"/>
        <v>0.64886042107608344</v>
      </c>
      <c r="D472" s="21">
        <f t="shared" si="89"/>
        <v>0.56237508182413265</v>
      </c>
      <c r="E472" s="21">
        <f t="shared" si="89"/>
        <v>0.58443154303323797</v>
      </c>
      <c r="F472" s="21">
        <f t="shared" si="89"/>
        <v>0.54161161876563368</v>
      </c>
      <c r="G472" s="21">
        <f t="shared" si="89"/>
        <v>0.51271493212669683</v>
      </c>
      <c r="H472" s="21">
        <f t="shared" si="89"/>
        <v>0.66213762811127375</v>
      </c>
      <c r="I472" s="21">
        <f t="shared" si="89"/>
        <v>0.52571810414777331</v>
      </c>
      <c r="J472" s="21">
        <f t="shared" si="89"/>
        <v>0.5584143753014954</v>
      </c>
      <c r="K472" s="21">
        <f t="shared" si="89"/>
        <v>0.53246755079006769</v>
      </c>
      <c r="L472" s="21">
        <f t="shared" si="89"/>
        <v>0.57416610365794807</v>
      </c>
      <c r="M472" s="21">
        <f t="shared" si="89"/>
        <v>0.57755255255255256</v>
      </c>
      <c r="N472" s="21">
        <f t="shared" si="89"/>
        <v>0.56519562864065165</v>
      </c>
      <c r="O472" s="404">
        <f t="shared" si="89"/>
        <v>0.56874996258397226</v>
      </c>
      <c r="Q472" s="399">
        <v>1013</v>
      </c>
      <c r="R472" s="399" t="s">
        <v>22</v>
      </c>
      <c r="S472" s="21">
        <f t="shared" si="90"/>
        <v>0.64886042107608344</v>
      </c>
      <c r="T472" s="21">
        <f t="shared" si="90"/>
        <v>0.60516728214738458</v>
      </c>
      <c r="U472" s="21">
        <f t="shared" si="90"/>
        <v>0.59824800763891439</v>
      </c>
      <c r="V472" s="21">
        <f t="shared" si="90"/>
        <v>0.58326495334044592</v>
      </c>
      <c r="W472" s="21">
        <f t="shared" si="90"/>
        <v>0.56885516855985296</v>
      </c>
      <c r="X472" s="21">
        <f t="shared" si="90"/>
        <v>0.58380413496854999</v>
      </c>
      <c r="Y472" s="21">
        <f t="shared" si="90"/>
        <v>0.57456808488031441</v>
      </c>
      <c r="Z472" s="21">
        <f t="shared" si="90"/>
        <v>0.57237212443931473</v>
      </c>
      <c r="AA472" s="21">
        <f t="shared" si="90"/>
        <v>0.56748866226202255</v>
      </c>
      <c r="AB472" s="21">
        <f t="shared" si="90"/>
        <v>0.56820015631588139</v>
      </c>
      <c r="AC472" s="21">
        <f t="shared" si="90"/>
        <v>0.56907147320221196</v>
      </c>
      <c r="AD472" s="21">
        <f t="shared" si="90"/>
        <v>0.56874996258397215</v>
      </c>
    </row>
    <row r="473" spans="1:30" x14ac:dyDescent="0.2">
      <c r="A473" s="399">
        <v>1014</v>
      </c>
      <c r="B473" s="399" t="s">
        <v>23</v>
      </c>
      <c r="C473" s="21">
        <f t="shared" si="89"/>
        <v>0.6085019721758691</v>
      </c>
      <c r="D473" s="21">
        <f t="shared" si="89"/>
        <v>0.60140100651714712</v>
      </c>
      <c r="E473" s="21">
        <f t="shared" si="89"/>
        <v>0.71062835586982886</v>
      </c>
      <c r="F473" s="21">
        <f t="shared" si="89"/>
        <v>0.5629220062222382</v>
      </c>
      <c r="G473" s="21">
        <f t="shared" si="89"/>
        <v>0.55370349716609391</v>
      </c>
      <c r="H473" s="21">
        <f t="shared" si="89"/>
        <v>0.68533133514634348</v>
      </c>
      <c r="I473" s="21">
        <f t="shared" si="89"/>
        <v>0.5521134067118878</v>
      </c>
      <c r="J473" s="21">
        <f t="shared" si="89"/>
        <v>0.55458150195137867</v>
      </c>
      <c r="K473" s="21">
        <f t="shared" si="89"/>
        <v>0.52635999718189153</v>
      </c>
      <c r="L473" s="21">
        <f t="shared" si="89"/>
        <v>0.54047232811033363</v>
      </c>
      <c r="M473" s="21">
        <f t="shared" si="89"/>
        <v>0.52619986794587503</v>
      </c>
      <c r="N473" s="21">
        <f t="shared" si="89"/>
        <v>0.55102072309058858</v>
      </c>
      <c r="O473" s="404">
        <f t="shared" si="89"/>
        <v>0.57939511425938106</v>
      </c>
      <c r="Q473" s="399">
        <v>1014</v>
      </c>
      <c r="R473" s="399" t="s">
        <v>23</v>
      </c>
      <c r="S473" s="21">
        <f t="shared" si="90"/>
        <v>0.6085019721758691</v>
      </c>
      <c r="T473" s="21">
        <f t="shared" si="90"/>
        <v>0.60491813060277355</v>
      </c>
      <c r="U473" s="21">
        <f t="shared" si="90"/>
        <v>0.64113545421369711</v>
      </c>
      <c r="V473" s="21">
        <f t="shared" si="90"/>
        <v>0.62060091595845135</v>
      </c>
      <c r="W473" s="21">
        <f t="shared" si="90"/>
        <v>0.60700277263537283</v>
      </c>
      <c r="X473" s="21">
        <f t="shared" si="90"/>
        <v>0.61973574931162512</v>
      </c>
      <c r="Y473" s="21">
        <f t="shared" si="90"/>
        <v>0.6087851865462931</v>
      </c>
      <c r="Z473" s="21">
        <f t="shared" si="90"/>
        <v>0.60136311229124451</v>
      </c>
      <c r="AA473" s="21">
        <f t="shared" si="90"/>
        <v>0.59264505082570029</v>
      </c>
      <c r="AB473" s="21">
        <f t="shared" si="90"/>
        <v>0.58747544493024439</v>
      </c>
      <c r="AC473" s="21">
        <f t="shared" si="90"/>
        <v>0.58195062982592272</v>
      </c>
      <c r="AD473" s="21">
        <f t="shared" si="90"/>
        <v>0.57939511425938106</v>
      </c>
    </row>
    <row r="474" spans="1:30" x14ac:dyDescent="0.2">
      <c r="A474" s="399">
        <v>1015</v>
      </c>
      <c r="B474" s="399" t="s">
        <v>24</v>
      </c>
      <c r="C474" s="21">
        <f t="shared" si="89"/>
        <v>0.71568050817550877</v>
      </c>
      <c r="D474" s="21">
        <f t="shared" si="89"/>
        <v>0.67082178176852736</v>
      </c>
      <c r="E474" s="21">
        <f t="shared" si="89"/>
        <v>0.66723635465547049</v>
      </c>
      <c r="F474" s="21">
        <f t="shared" si="89"/>
        <v>0.59949170161347654</v>
      </c>
      <c r="G474" s="21">
        <f t="shared" si="89"/>
        <v>0.58623080338634193</v>
      </c>
      <c r="H474" s="21">
        <f t="shared" si="89"/>
        <v>0.7471973670677774</v>
      </c>
      <c r="I474" s="21">
        <f t="shared" si="89"/>
        <v>0.6194614641816425</v>
      </c>
      <c r="J474" s="21">
        <f t="shared" si="89"/>
        <v>0.61311461090292885</v>
      </c>
      <c r="K474" s="21">
        <f t="shared" si="89"/>
        <v>0.6857375617129452</v>
      </c>
      <c r="L474" s="21">
        <f t="shared" si="89"/>
        <v>0.68065621417309852</v>
      </c>
      <c r="M474" s="21">
        <f t="shared" si="89"/>
        <v>0.68231379977034734</v>
      </c>
      <c r="N474" s="21">
        <f t="shared" si="89"/>
        <v>0.66693769893603294</v>
      </c>
      <c r="O474" s="404">
        <f t="shared" si="89"/>
        <v>0.65890006819978097</v>
      </c>
      <c r="Q474" s="399">
        <v>1015</v>
      </c>
      <c r="R474" s="399" t="s">
        <v>24</v>
      </c>
      <c r="S474" s="21">
        <f t="shared" si="90"/>
        <v>0.71568050817550877</v>
      </c>
      <c r="T474" s="21">
        <f t="shared" si="90"/>
        <v>0.69287881416980845</v>
      </c>
      <c r="U474" s="21">
        <f t="shared" si="90"/>
        <v>0.68397139366652482</v>
      </c>
      <c r="V474" s="21">
        <f t="shared" si="90"/>
        <v>0.66043328976423177</v>
      </c>
      <c r="W474" s="21">
        <f t="shared" si="90"/>
        <v>0.64524309430911364</v>
      </c>
      <c r="X474" s="21">
        <f t="shared" si="90"/>
        <v>0.66162371349816806</v>
      </c>
      <c r="Y474" s="21">
        <f t="shared" si="90"/>
        <v>0.65479188161236024</v>
      </c>
      <c r="Z474" s="21">
        <f t="shared" si="90"/>
        <v>0.64908911711951656</v>
      </c>
      <c r="AA474" s="21">
        <f t="shared" si="90"/>
        <v>0.65306742051548794</v>
      </c>
      <c r="AB474" s="21">
        <f t="shared" si="90"/>
        <v>0.65583632069453279</v>
      </c>
      <c r="AC474" s="21">
        <f t="shared" si="90"/>
        <v>0.65819222594602655</v>
      </c>
      <c r="AD474" s="21">
        <f t="shared" si="90"/>
        <v>0.65890006819978097</v>
      </c>
    </row>
    <row r="475" spans="1:30" x14ac:dyDescent="0.2">
      <c r="A475" s="399">
        <v>1016</v>
      </c>
      <c r="B475" s="399" t="s">
        <v>25</v>
      </c>
      <c r="C475" s="21">
        <f t="shared" si="89"/>
        <v>0.6441877370417195</v>
      </c>
      <c r="D475" s="21">
        <f t="shared" si="89"/>
        <v>0.62887683251600879</v>
      </c>
      <c r="E475" s="21">
        <f t="shared" si="89"/>
        <v>0.62633515630835102</v>
      </c>
      <c r="F475" s="21">
        <f t="shared" si="89"/>
        <v>0.82493575556143062</v>
      </c>
      <c r="G475" s="21">
        <f t="shared" si="89"/>
        <v>0.6155185492195564</v>
      </c>
      <c r="H475" s="21">
        <f t="shared" si="89"/>
        <v>0.76582427843803058</v>
      </c>
      <c r="I475" s="21">
        <f t="shared" si="89"/>
        <v>0.64990453980777196</v>
      </c>
      <c r="J475" s="21">
        <f t="shared" si="89"/>
        <v>0.64828171828171832</v>
      </c>
      <c r="K475" s="21">
        <f t="shared" si="89"/>
        <v>0.74691020070685132</v>
      </c>
      <c r="L475" s="21">
        <f t="shared" si="89"/>
        <v>0.73592480221841627</v>
      </c>
      <c r="M475" s="21">
        <f t="shared" si="89"/>
        <v>0.74389538953071865</v>
      </c>
      <c r="N475" s="21">
        <f t="shared" si="89"/>
        <v>0.80334863061828199</v>
      </c>
      <c r="O475" s="404">
        <f t="shared" si="89"/>
        <v>0.70203335000030109</v>
      </c>
      <c r="Q475" s="399">
        <v>1016</v>
      </c>
      <c r="R475" s="399" t="s">
        <v>25</v>
      </c>
      <c r="S475" s="21">
        <f t="shared" si="90"/>
        <v>0.6441877370417195</v>
      </c>
      <c r="T475" s="21">
        <f t="shared" si="90"/>
        <v>0.63646153444699116</v>
      </c>
      <c r="U475" s="21">
        <f t="shared" si="90"/>
        <v>0.63297949388183727</v>
      </c>
      <c r="V475" s="21">
        <f t="shared" si="90"/>
        <v>0.68561254056920118</v>
      </c>
      <c r="W475" s="21">
        <f t="shared" si="90"/>
        <v>0.67093521622157126</v>
      </c>
      <c r="X475" s="21">
        <f t="shared" si="90"/>
        <v>0.68627912690993609</v>
      </c>
      <c r="Y475" s="21">
        <f t="shared" si="90"/>
        <v>0.68049840557322006</v>
      </c>
      <c r="Z475" s="21">
        <f t="shared" si="90"/>
        <v>0.67587450446806885</v>
      </c>
      <c r="AA475" s="21">
        <f t="shared" si="90"/>
        <v>0.68359780231983225</v>
      </c>
      <c r="AB475" s="21">
        <f t="shared" si="90"/>
        <v>0.68870081073062783</v>
      </c>
      <c r="AC475" s="21">
        <f t="shared" si="90"/>
        <v>0.69356254651113869</v>
      </c>
      <c r="AD475" s="21">
        <f t="shared" si="90"/>
        <v>0.70203335000030109</v>
      </c>
    </row>
    <row r="476" spans="1:30" x14ac:dyDescent="0.2">
      <c r="A476" s="399">
        <v>1017</v>
      </c>
      <c r="B476" s="399" t="s">
        <v>26</v>
      </c>
      <c r="C476" s="21">
        <f t="shared" si="89"/>
        <v>0.58343325526932088</v>
      </c>
      <c r="D476" s="21">
        <f t="shared" si="89"/>
        <v>0.56609231525309733</v>
      </c>
      <c r="E476" s="21">
        <f t="shared" si="89"/>
        <v>0.59027046755541901</v>
      </c>
      <c r="F476" s="21">
        <f t="shared" si="89"/>
        <v>0.58190109200451878</v>
      </c>
      <c r="G476" s="21">
        <f t="shared" si="89"/>
        <v>0.50898099231366756</v>
      </c>
      <c r="H476" s="21">
        <f t="shared" si="89"/>
        <v>0.61035243765054137</v>
      </c>
      <c r="I476" s="21">
        <f t="shared" si="89"/>
        <v>0.50349988524966394</v>
      </c>
      <c r="J476" s="21">
        <f t="shared" si="89"/>
        <v>0.50246941087613295</v>
      </c>
      <c r="K476" s="21">
        <f t="shared" si="89"/>
        <v>0.52936746267334178</v>
      </c>
      <c r="L476" s="21">
        <f t="shared" si="89"/>
        <v>0.51274042305419409</v>
      </c>
      <c r="M476" s="21">
        <f t="shared" si="89"/>
        <v>0.50274599760636918</v>
      </c>
      <c r="N476" s="21">
        <f t="shared" si="89"/>
        <v>0.47884871386900024</v>
      </c>
      <c r="O476" s="404">
        <f t="shared" si="89"/>
        <v>0.53860461786030722</v>
      </c>
      <c r="Q476" s="399">
        <v>1017</v>
      </c>
      <c r="R476" s="399" t="s">
        <v>26</v>
      </c>
      <c r="S476" s="21">
        <f t="shared" si="90"/>
        <v>0.58343325526932088</v>
      </c>
      <c r="T476" s="21">
        <f t="shared" si="90"/>
        <v>0.57453135961369506</v>
      </c>
      <c r="U476" s="21">
        <f t="shared" si="90"/>
        <v>0.57990504742527682</v>
      </c>
      <c r="V476" s="21">
        <f t="shared" si="90"/>
        <v>0.58042072460227734</v>
      </c>
      <c r="W476" s="21">
        <f t="shared" si="90"/>
        <v>0.56604762928559538</v>
      </c>
      <c r="X476" s="21">
        <f t="shared" si="90"/>
        <v>0.57290691700527774</v>
      </c>
      <c r="Y476" s="21">
        <f t="shared" si="90"/>
        <v>0.56241584030844105</v>
      </c>
      <c r="Z476" s="21">
        <f t="shared" si="90"/>
        <v>0.5547044151239966</v>
      </c>
      <c r="AA476" s="21">
        <f t="shared" si="90"/>
        <v>0.55195279698913846</v>
      </c>
      <c r="AB476" s="21">
        <f t="shared" si="90"/>
        <v>0.54804365040515879</v>
      </c>
      <c r="AC476" s="21">
        <f t="shared" si="90"/>
        <v>0.5439295062404248</v>
      </c>
      <c r="AD476" s="21">
        <f t="shared" si="90"/>
        <v>0.53860461786030711</v>
      </c>
    </row>
    <row r="477" spans="1:30" x14ac:dyDescent="0.2">
      <c r="A477" s="399">
        <v>1018</v>
      </c>
      <c r="B477" s="399" t="s">
        <v>27</v>
      </c>
      <c r="C477" s="21">
        <f t="shared" si="89"/>
        <v>0.70063401018006666</v>
      </c>
      <c r="D477" s="21">
        <f t="shared" si="89"/>
        <v>0.67164084589073736</v>
      </c>
      <c r="E477" s="21">
        <f t="shared" si="89"/>
        <v>0.66039287862874851</v>
      </c>
      <c r="F477" s="21">
        <f t="shared" si="89"/>
        <v>0.63910727302769055</v>
      </c>
      <c r="G477" s="21">
        <f t="shared" si="89"/>
        <v>0.58773349049288126</v>
      </c>
      <c r="H477" s="21">
        <f t="shared" si="89"/>
        <v>0.74660245635267486</v>
      </c>
      <c r="I477" s="21">
        <f t="shared" si="89"/>
        <v>0.60219356943232216</v>
      </c>
      <c r="J477" s="21">
        <f t="shared" si="89"/>
        <v>0.6281174536058256</v>
      </c>
      <c r="K477" s="21">
        <f t="shared" si="89"/>
        <v>0.66162685341900696</v>
      </c>
      <c r="L477" s="21">
        <f t="shared" si="89"/>
        <v>0.68700699404603982</v>
      </c>
      <c r="M477" s="21">
        <f t="shared" si="89"/>
        <v>0.67772782931739417</v>
      </c>
      <c r="N477" s="21">
        <f t="shared" si="89"/>
        <v>0.65898672879936437</v>
      </c>
      <c r="O477" s="404">
        <f t="shared" si="89"/>
        <v>0.6581347637548991</v>
      </c>
      <c r="Q477" s="399">
        <v>1018</v>
      </c>
      <c r="R477" s="399" t="s">
        <v>27</v>
      </c>
      <c r="S477" s="21">
        <f t="shared" si="90"/>
        <v>0.70063401018006666</v>
      </c>
      <c r="T477" s="21">
        <f t="shared" si="90"/>
        <v>0.6858972592417163</v>
      </c>
      <c r="U477" s="21">
        <f t="shared" si="90"/>
        <v>0.67708570099943988</v>
      </c>
      <c r="V477" s="21">
        <f t="shared" si="90"/>
        <v>0.66698220537510411</v>
      </c>
      <c r="W477" s="21">
        <f t="shared" si="90"/>
        <v>0.65112846277791681</v>
      </c>
      <c r="X477" s="21">
        <f t="shared" si="90"/>
        <v>0.66600517547550997</v>
      </c>
      <c r="Y477" s="21">
        <f t="shared" si="90"/>
        <v>0.65545618310286136</v>
      </c>
      <c r="Z477" s="21">
        <f t="shared" si="90"/>
        <v>0.65178510459237426</v>
      </c>
      <c r="AA477" s="21">
        <f t="shared" si="90"/>
        <v>0.65287470461905117</v>
      </c>
      <c r="AB477" s="21">
        <f t="shared" si="90"/>
        <v>0.65613825226166866</v>
      </c>
      <c r="AC477" s="21">
        <f t="shared" si="90"/>
        <v>0.65806141738251878</v>
      </c>
      <c r="AD477" s="21">
        <f t="shared" si="90"/>
        <v>0.65813476375489921</v>
      </c>
    </row>
    <row r="478" spans="1:30" x14ac:dyDescent="0.2">
      <c r="A478" s="399">
        <v>1019</v>
      </c>
      <c r="B478" s="399" t="s">
        <v>28</v>
      </c>
      <c r="C478" s="21">
        <f t="shared" si="89"/>
        <v>0.45705550691647695</v>
      </c>
      <c r="D478" s="21">
        <f t="shared" si="89"/>
        <v>0.45066323842058398</v>
      </c>
      <c r="E478" s="21">
        <f t="shared" si="89"/>
        <v>0.45436669619131981</v>
      </c>
      <c r="F478" s="21">
        <f t="shared" si="89"/>
        <v>0.43795062714707989</v>
      </c>
      <c r="G478" s="21">
        <f t="shared" si="89"/>
        <v>0.39237683265090478</v>
      </c>
      <c r="H478" s="21">
        <f t="shared" si="89"/>
        <v>0.48514562587954474</v>
      </c>
      <c r="I478" s="21">
        <f t="shared" si="89"/>
        <v>0.4571254450396125</v>
      </c>
      <c r="J478" s="21">
        <f t="shared" si="89"/>
        <v>0.42541418190929603</v>
      </c>
      <c r="K478" s="21">
        <f t="shared" si="89"/>
        <v>0.43529130818803363</v>
      </c>
      <c r="L478" s="21">
        <f t="shared" si="89"/>
        <v>0.4890001004083272</v>
      </c>
      <c r="M478" s="21">
        <f t="shared" si="89"/>
        <v>0.48672075372939028</v>
      </c>
      <c r="N478" s="21">
        <f t="shared" si="89"/>
        <v>0.46997761020258283</v>
      </c>
      <c r="O478" s="404">
        <f t="shared" si="89"/>
        <v>0.45290186805591875</v>
      </c>
      <c r="Q478" s="399">
        <v>1019</v>
      </c>
      <c r="R478" s="399" t="s">
        <v>28</v>
      </c>
      <c r="S478" s="21">
        <f t="shared" si="90"/>
        <v>0.45705550691647695</v>
      </c>
      <c r="T478" s="21">
        <f t="shared" si="90"/>
        <v>0.45391856825660087</v>
      </c>
      <c r="U478" s="21">
        <f t="shared" si="90"/>
        <v>0.45407448540527967</v>
      </c>
      <c r="V478" s="21">
        <f t="shared" si="90"/>
        <v>0.44977242981689508</v>
      </c>
      <c r="W478" s="21">
        <f t="shared" si="90"/>
        <v>0.43799354867127699</v>
      </c>
      <c r="X478" s="21">
        <f t="shared" si="90"/>
        <v>0.4455289947903322</v>
      </c>
      <c r="Y478" s="21">
        <f t="shared" si="90"/>
        <v>0.44727716476800189</v>
      </c>
      <c r="Z478" s="21">
        <f t="shared" si="90"/>
        <v>0.44451294539049485</v>
      </c>
      <c r="AA478" s="21">
        <f t="shared" si="90"/>
        <v>0.44345839248672442</v>
      </c>
      <c r="AB478" s="21">
        <f t="shared" si="90"/>
        <v>0.44803690549696074</v>
      </c>
      <c r="AC478" s="21">
        <f t="shared" si="90"/>
        <v>0.45143904078269387</v>
      </c>
      <c r="AD478" s="21">
        <f t="shared" si="90"/>
        <v>0.45290186805591875</v>
      </c>
    </row>
    <row r="479" spans="1:30" x14ac:dyDescent="0.2">
      <c r="A479" s="399">
        <v>1020</v>
      </c>
      <c r="B479" s="399" t="s">
        <v>29</v>
      </c>
      <c r="C479" s="21">
        <f t="shared" ref="C479:O490" si="91">+C322/(C48*10^6)</f>
        <v>0.6616344548073636</v>
      </c>
      <c r="D479" s="21">
        <f t="shared" si="91"/>
        <v>0.61054600506665135</v>
      </c>
      <c r="E479" s="21">
        <f t="shared" si="91"/>
        <v>0.61211398552387564</v>
      </c>
      <c r="F479" s="21">
        <f t="shared" si="91"/>
        <v>0.56715446203170394</v>
      </c>
      <c r="G479" s="21">
        <f t="shared" si="91"/>
        <v>0.52857146361506657</v>
      </c>
      <c r="H479" s="21">
        <f t="shared" si="91"/>
        <v>0.62285490891768902</v>
      </c>
      <c r="I479" s="21">
        <f t="shared" si="91"/>
        <v>0.54672970208109062</v>
      </c>
      <c r="J479" s="21">
        <f t="shared" si="91"/>
        <v>0.58784716100676226</v>
      </c>
      <c r="K479" s="21">
        <f t="shared" si="91"/>
        <v>0.55913121350558204</v>
      </c>
      <c r="L479" s="21">
        <f t="shared" si="91"/>
        <v>0.56790752026059499</v>
      </c>
      <c r="M479" s="21">
        <f t="shared" si="91"/>
        <v>0.57179511432551289</v>
      </c>
      <c r="N479" s="21">
        <f t="shared" si="91"/>
        <v>0.54553366029268235</v>
      </c>
      <c r="O479" s="404">
        <f t="shared" si="91"/>
        <v>0.58085256871601298</v>
      </c>
      <c r="Q479" s="399">
        <v>1020</v>
      </c>
      <c r="R479" s="399" t="s">
        <v>29</v>
      </c>
      <c r="S479" s="21">
        <f t="shared" ref="S479:AD490" si="92">+S322/(S48*10^6)</f>
        <v>0.6616344548073636</v>
      </c>
      <c r="T479" s="21">
        <f t="shared" si="92"/>
        <v>0.63583351460747295</v>
      </c>
      <c r="U479" s="21">
        <f t="shared" si="92"/>
        <v>0.62772313584689987</v>
      </c>
      <c r="V479" s="21">
        <f t="shared" si="92"/>
        <v>0.6116089328518507</v>
      </c>
      <c r="W479" s="21">
        <f t="shared" si="92"/>
        <v>0.5947996392401449</v>
      </c>
      <c r="X479" s="21">
        <f t="shared" si="92"/>
        <v>0.59925808652742274</v>
      </c>
      <c r="Y479" s="21">
        <f t="shared" si="92"/>
        <v>0.59141358215219142</v>
      </c>
      <c r="Z479" s="21">
        <f t="shared" si="92"/>
        <v>0.59096441939932876</v>
      </c>
      <c r="AA479" s="21">
        <f t="shared" si="92"/>
        <v>0.58734454176430095</v>
      </c>
      <c r="AB479" s="21">
        <f t="shared" si="92"/>
        <v>0.58536108411425147</v>
      </c>
      <c r="AC479" s="21">
        <f t="shared" si="92"/>
        <v>0.58411018284816885</v>
      </c>
      <c r="AD479" s="21">
        <f t="shared" si="92"/>
        <v>0.5808525687160131</v>
      </c>
    </row>
    <row r="480" spans="1:30" x14ac:dyDescent="0.2">
      <c r="A480" s="399">
        <v>1021</v>
      </c>
      <c r="B480" s="399" t="s">
        <v>30</v>
      </c>
      <c r="C480" s="21">
        <f t="shared" si="91"/>
        <v>0.67630132467398607</v>
      </c>
      <c r="D480" s="21">
        <f t="shared" si="91"/>
        <v>0.64185601521258995</v>
      </c>
      <c r="E480" s="21">
        <f t="shared" si="91"/>
        <v>0.62211255351334249</v>
      </c>
      <c r="F480" s="21">
        <f t="shared" si="91"/>
        <v>0.63205422420796109</v>
      </c>
      <c r="G480" s="21">
        <f t="shared" si="91"/>
        <v>0.57071454101692143</v>
      </c>
      <c r="H480" s="21">
        <f t="shared" si="91"/>
        <v>0.70077802994879279</v>
      </c>
      <c r="I480" s="21">
        <f t="shared" si="91"/>
        <v>0.64227358828110204</v>
      </c>
      <c r="J480" s="21">
        <f t="shared" si="91"/>
        <v>0.69197190378234219</v>
      </c>
      <c r="K480" s="21">
        <f t="shared" si="91"/>
        <v>0.69957354954196049</v>
      </c>
      <c r="L480" s="21">
        <f t="shared" si="91"/>
        <v>0.68745598150251175</v>
      </c>
      <c r="M480" s="21">
        <f t="shared" si="91"/>
        <v>0.72648253314509559</v>
      </c>
      <c r="N480" s="21">
        <f t="shared" si="91"/>
        <v>0.69268356817348486</v>
      </c>
      <c r="O480" s="404">
        <f t="shared" si="91"/>
        <v>0.6642458603604724</v>
      </c>
      <c r="Q480" s="399">
        <v>1021</v>
      </c>
      <c r="R480" s="399" t="s">
        <v>30</v>
      </c>
      <c r="S480" s="21">
        <f t="shared" si="92"/>
        <v>0.67630132467398607</v>
      </c>
      <c r="T480" s="21">
        <f t="shared" si="92"/>
        <v>0.65873382363340649</v>
      </c>
      <c r="U480" s="21">
        <f t="shared" si="92"/>
        <v>0.64635075906752204</v>
      </c>
      <c r="V480" s="21">
        <f t="shared" si="92"/>
        <v>0.64254971836689623</v>
      </c>
      <c r="W480" s="21">
        <f t="shared" si="92"/>
        <v>0.62863052270820463</v>
      </c>
      <c r="X480" s="21">
        <f t="shared" si="92"/>
        <v>0.6392975814896189</v>
      </c>
      <c r="Y480" s="21">
        <f t="shared" si="92"/>
        <v>0.63970857912704537</v>
      </c>
      <c r="Z480" s="21">
        <f t="shared" si="92"/>
        <v>0.64615072832358156</v>
      </c>
      <c r="AA480" s="21">
        <f t="shared" si="92"/>
        <v>0.65191754585774264</v>
      </c>
      <c r="AB480" s="21">
        <f t="shared" si="92"/>
        <v>0.65547102950398395</v>
      </c>
      <c r="AC480" s="21">
        <f t="shared" si="92"/>
        <v>0.661713033806833</v>
      </c>
      <c r="AD480" s="21">
        <f t="shared" si="92"/>
        <v>0.66424586036047217</v>
      </c>
    </row>
    <row r="481" spans="1:30" x14ac:dyDescent="0.2">
      <c r="A481" s="399">
        <v>1022</v>
      </c>
      <c r="B481" s="399" t="s">
        <v>31</v>
      </c>
      <c r="C481" s="21">
        <f t="shared" si="91"/>
        <v>0.64872585757649015</v>
      </c>
      <c r="D481" s="21">
        <f t="shared" si="91"/>
        <v>0.59263918802041826</v>
      </c>
      <c r="E481" s="21">
        <f t="shared" si="91"/>
        <v>0.6131530604475095</v>
      </c>
      <c r="F481" s="21">
        <f t="shared" si="91"/>
        <v>0.61273364977770139</v>
      </c>
      <c r="G481" s="21">
        <f t="shared" si="91"/>
        <v>0.58272730617324031</v>
      </c>
      <c r="H481" s="21">
        <f t="shared" si="91"/>
        <v>0.67326917212387083</v>
      </c>
      <c r="I481" s="21">
        <f t="shared" si="91"/>
        <v>0.60125909292111412</v>
      </c>
      <c r="J481" s="21">
        <f t="shared" si="91"/>
        <v>0.58706911393961747</v>
      </c>
      <c r="K481" s="21">
        <f t="shared" si="91"/>
        <v>0.63674751669760221</v>
      </c>
      <c r="L481" s="21">
        <f t="shared" si="91"/>
        <v>0.61595444256150811</v>
      </c>
      <c r="M481" s="21">
        <f t="shared" si="91"/>
        <v>0.6320797809933516</v>
      </c>
      <c r="N481" s="21">
        <f t="shared" si="91"/>
        <v>0.575676154857512</v>
      </c>
      <c r="O481" s="404">
        <f t="shared" si="91"/>
        <v>0.61369163245069935</v>
      </c>
      <c r="Q481" s="399">
        <v>1022</v>
      </c>
      <c r="R481" s="399" t="s">
        <v>31</v>
      </c>
      <c r="S481" s="21">
        <f t="shared" si="92"/>
        <v>0.64872585757649015</v>
      </c>
      <c r="T481" s="21">
        <f t="shared" si="92"/>
        <v>0.61991883152233085</v>
      </c>
      <c r="U481" s="21">
        <f t="shared" si="92"/>
        <v>0.61766218348976687</v>
      </c>
      <c r="V481" s="21">
        <f t="shared" si="92"/>
        <v>0.61641758307321393</v>
      </c>
      <c r="W481" s="21">
        <f t="shared" si="92"/>
        <v>0.60966609997484578</v>
      </c>
      <c r="X481" s="21">
        <f t="shared" si="92"/>
        <v>0.61991044826079411</v>
      </c>
      <c r="Y481" s="21">
        <f t="shared" si="92"/>
        <v>0.61706518521716069</v>
      </c>
      <c r="Z481" s="21">
        <f t="shared" si="92"/>
        <v>0.61314281808898685</v>
      </c>
      <c r="AA481" s="21">
        <f t="shared" si="92"/>
        <v>0.61574756294914912</v>
      </c>
      <c r="AB481" s="21">
        <f t="shared" si="92"/>
        <v>0.61576900973058313</v>
      </c>
      <c r="AC481" s="21">
        <f t="shared" si="92"/>
        <v>0.61726662673398547</v>
      </c>
      <c r="AD481" s="21">
        <f t="shared" si="92"/>
        <v>0.61369163245069946</v>
      </c>
    </row>
    <row r="482" spans="1:30" x14ac:dyDescent="0.2">
      <c r="A482" s="399">
        <v>1023</v>
      </c>
      <c r="B482" s="399" t="s">
        <v>32</v>
      </c>
      <c r="C482" s="21">
        <f t="shared" si="91"/>
        <v>0.56001649065341386</v>
      </c>
      <c r="D482" s="21">
        <f t="shared" si="91"/>
        <v>0.55882876666592474</v>
      </c>
      <c r="E482" s="21">
        <f t="shared" si="91"/>
        <v>0.59440639496905479</v>
      </c>
      <c r="F482" s="21">
        <f t="shared" si="91"/>
        <v>0.7128303805268833</v>
      </c>
      <c r="G482" s="21">
        <f t="shared" si="91"/>
        <v>0.6795008101916522</v>
      </c>
      <c r="H482" s="21">
        <f t="shared" si="91"/>
        <v>0.78675896759700148</v>
      </c>
      <c r="I482" s="21">
        <f t="shared" si="91"/>
        <v>0.64729828533446876</v>
      </c>
      <c r="J482" s="21">
        <f t="shared" si="91"/>
        <v>0.56333900203243603</v>
      </c>
      <c r="K482" s="21">
        <f t="shared" si="91"/>
        <v>0.55287892064229383</v>
      </c>
      <c r="L482" s="21">
        <f t="shared" si="91"/>
        <v>0.5349349550170841</v>
      </c>
      <c r="M482" s="21">
        <f t="shared" si="91"/>
        <v>0.5486905302317342</v>
      </c>
      <c r="N482" s="21">
        <f t="shared" si="91"/>
        <v>0.51865586465844604</v>
      </c>
      <c r="O482" s="404">
        <f t="shared" si="91"/>
        <v>0.60336776556511273</v>
      </c>
      <c r="Q482" s="399">
        <v>1023</v>
      </c>
      <c r="R482" s="399" t="s">
        <v>32</v>
      </c>
      <c r="S482" s="21">
        <f t="shared" si="92"/>
        <v>0.56001649065341386</v>
      </c>
      <c r="T482" s="21">
        <f t="shared" si="92"/>
        <v>0.55941823767160526</v>
      </c>
      <c r="U482" s="21">
        <f t="shared" si="92"/>
        <v>0.57117874288266157</v>
      </c>
      <c r="V482" s="21">
        <f t="shared" si="92"/>
        <v>0.60885384142593724</v>
      </c>
      <c r="W482" s="21">
        <f t="shared" si="92"/>
        <v>0.6227309245763456</v>
      </c>
      <c r="X482" s="21">
        <f t="shared" si="92"/>
        <v>0.64772763300376202</v>
      </c>
      <c r="Y482" s="21">
        <f t="shared" si="92"/>
        <v>0.64766240159809885</v>
      </c>
      <c r="Z482" s="21">
        <f t="shared" si="92"/>
        <v>0.63652581728840052</v>
      </c>
      <c r="AA482" s="21">
        <f t="shared" si="92"/>
        <v>0.62692081094710694</v>
      </c>
      <c r="AB482" s="21">
        <f t="shared" si="92"/>
        <v>0.61735837456482878</v>
      </c>
      <c r="AC482" s="21">
        <f t="shared" si="92"/>
        <v>0.61122344287559816</v>
      </c>
      <c r="AD482" s="21">
        <f t="shared" si="92"/>
        <v>0.60336776556511273</v>
      </c>
    </row>
    <row r="483" spans="1:30" x14ac:dyDescent="0.2">
      <c r="A483" s="399">
        <v>1024</v>
      </c>
      <c r="B483" s="399" t="s">
        <v>33</v>
      </c>
      <c r="C483" s="21">
        <f t="shared" si="91"/>
        <v>0.48359404429598102</v>
      </c>
      <c r="D483" s="21">
        <f t="shared" si="91"/>
        <v>0.47436082996481943</v>
      </c>
      <c r="E483" s="21">
        <f t="shared" si="91"/>
        <v>0.78507676181120778</v>
      </c>
      <c r="F483" s="21">
        <f t="shared" si="91"/>
        <v>0.47174088521174723</v>
      </c>
      <c r="G483" s="21">
        <f t="shared" si="91"/>
        <v>0.43477270723417571</v>
      </c>
      <c r="H483" s="21">
        <f t="shared" si="91"/>
        <v>0.51945452933009584</v>
      </c>
      <c r="I483" s="21">
        <f t="shared" si="91"/>
        <v>0.42985993082747825</v>
      </c>
      <c r="J483" s="21">
        <f t="shared" si="91"/>
        <v>0.50267580562738878</v>
      </c>
      <c r="K483" s="21">
        <f t="shared" si="91"/>
        <v>0.46507954809338392</v>
      </c>
      <c r="L483" s="21">
        <f t="shared" si="91"/>
        <v>0.47321726507359807</v>
      </c>
      <c r="M483" s="21">
        <f t="shared" si="91"/>
        <v>0.46346420972690378</v>
      </c>
      <c r="N483" s="21">
        <f t="shared" si="91"/>
        <v>0.44577513528390394</v>
      </c>
      <c r="O483" s="404">
        <f t="shared" si="91"/>
        <v>0.49381846665424278</v>
      </c>
      <c r="Q483" s="399">
        <v>1024</v>
      </c>
      <c r="R483" s="399" t="s">
        <v>33</v>
      </c>
      <c r="S483" s="21">
        <f t="shared" si="92"/>
        <v>0.48359404429598102</v>
      </c>
      <c r="T483" s="21">
        <f t="shared" si="92"/>
        <v>0.47894110265982937</v>
      </c>
      <c r="U483" s="21">
        <f t="shared" si="92"/>
        <v>0.57911356231596778</v>
      </c>
      <c r="V483" s="21">
        <f t="shared" si="92"/>
        <v>0.55113375810747589</v>
      </c>
      <c r="W483" s="21">
        <f t="shared" si="92"/>
        <v>0.52785626348240133</v>
      </c>
      <c r="X483" s="21">
        <f t="shared" si="92"/>
        <v>0.52653830656427303</v>
      </c>
      <c r="Y483" s="21">
        <f t="shared" si="92"/>
        <v>0.51174412118458057</v>
      </c>
      <c r="Z483" s="21">
        <f t="shared" si="92"/>
        <v>0.51060922659785579</v>
      </c>
      <c r="AA483" s="21">
        <f t="shared" si="92"/>
        <v>0.50531289046576611</v>
      </c>
      <c r="AB483" s="21">
        <f t="shared" si="92"/>
        <v>0.50201641173622569</v>
      </c>
      <c r="AC483" s="21">
        <f t="shared" si="92"/>
        <v>0.4983609951629574</v>
      </c>
      <c r="AD483" s="21">
        <f t="shared" si="92"/>
        <v>0.49381846665424278</v>
      </c>
    </row>
    <row r="484" spans="1:30" x14ac:dyDescent="0.2">
      <c r="A484" s="399">
        <v>1025</v>
      </c>
      <c r="B484" s="399" t="s">
        <v>34</v>
      </c>
      <c r="C484" s="21">
        <f t="shared" si="91"/>
        <v>0.48991707181865168</v>
      </c>
      <c r="D484" s="21">
        <f t="shared" si="91"/>
        <v>0.45702307720440327</v>
      </c>
      <c r="E484" s="21">
        <f t="shared" si="91"/>
        <v>0.5153670390570021</v>
      </c>
      <c r="F484" s="21">
        <f t="shared" si="91"/>
        <v>0.48752471869522751</v>
      </c>
      <c r="G484" s="21">
        <f t="shared" si="91"/>
        <v>0.43264484882031412</v>
      </c>
      <c r="H484" s="21">
        <f t="shared" si="91"/>
        <v>0.54267941255887908</v>
      </c>
      <c r="I484" s="21">
        <f t="shared" si="91"/>
        <v>0.47282076632968423</v>
      </c>
      <c r="J484" s="21">
        <f t="shared" si="91"/>
        <v>0.48023450586264665</v>
      </c>
      <c r="K484" s="21">
        <f t="shared" si="91"/>
        <v>0.47210377615837257</v>
      </c>
      <c r="L484" s="21">
        <f t="shared" si="91"/>
        <v>0.50688020481852281</v>
      </c>
      <c r="M484" s="21">
        <f t="shared" si="91"/>
        <v>0.53638541376427984</v>
      </c>
      <c r="N484" s="21">
        <f t="shared" si="91"/>
        <v>0.52164344571420429</v>
      </c>
      <c r="O484" s="404">
        <f t="shared" si="91"/>
        <v>0.4922912662265308</v>
      </c>
      <c r="Q484" s="399">
        <v>1025</v>
      </c>
      <c r="R484" s="399" t="s">
        <v>34</v>
      </c>
      <c r="S484" s="21">
        <f t="shared" si="92"/>
        <v>0.48991707181865168</v>
      </c>
      <c r="T484" s="21">
        <f t="shared" si="92"/>
        <v>0.47327371171411226</v>
      </c>
      <c r="U484" s="21">
        <f t="shared" si="92"/>
        <v>0.48739550440214446</v>
      </c>
      <c r="V484" s="21">
        <f t="shared" si="92"/>
        <v>0.48743023761827864</v>
      </c>
      <c r="W484" s="21">
        <f t="shared" si="92"/>
        <v>0.47612882369061071</v>
      </c>
      <c r="X484" s="21">
        <f t="shared" si="92"/>
        <v>0.48676822278393583</v>
      </c>
      <c r="Y484" s="21">
        <f t="shared" si="92"/>
        <v>0.4846093075391919</v>
      </c>
      <c r="Z484" s="21">
        <f t="shared" si="92"/>
        <v>0.48401661428520115</v>
      </c>
      <c r="AA484" s="21">
        <f t="shared" si="92"/>
        <v>0.48260056374216093</v>
      </c>
      <c r="AB484" s="21">
        <f t="shared" si="92"/>
        <v>0.48502576076608228</v>
      </c>
      <c r="AC484" s="21">
        <f t="shared" si="92"/>
        <v>0.48968475959989133</v>
      </c>
      <c r="AD484" s="21">
        <f t="shared" si="92"/>
        <v>0.49229126622653074</v>
      </c>
    </row>
    <row r="485" spans="1:30" x14ac:dyDescent="0.2">
      <c r="A485" s="399">
        <v>1026</v>
      </c>
      <c r="B485" s="399" t="s">
        <v>35</v>
      </c>
      <c r="C485" s="21">
        <f t="shared" si="91"/>
        <v>0.41879221471738359</v>
      </c>
      <c r="D485" s="21">
        <f t="shared" si="91"/>
        <v>0.36571990541702498</v>
      </c>
      <c r="E485" s="21">
        <f t="shared" si="91"/>
        <v>0.54134061795078747</v>
      </c>
      <c r="F485" s="21">
        <f t="shared" si="91"/>
        <v>0.33314297301995022</v>
      </c>
      <c r="G485" s="21">
        <f t="shared" si="91"/>
        <v>0.34429119604569991</v>
      </c>
      <c r="H485" s="21">
        <f t="shared" si="91"/>
        <v>0.41778968017809526</v>
      </c>
      <c r="I485" s="21">
        <f t="shared" si="91"/>
        <v>0.36911609287429936</v>
      </c>
      <c r="J485" s="21">
        <f t="shared" si="91"/>
        <v>0.39290263306257961</v>
      </c>
      <c r="K485" s="21">
        <f t="shared" si="91"/>
        <v>0.41556146498143742</v>
      </c>
      <c r="L485" s="21">
        <f t="shared" si="91"/>
        <v>0.41535358049771454</v>
      </c>
      <c r="M485" s="21">
        <f t="shared" si="91"/>
        <v>0.45614267521156854</v>
      </c>
      <c r="N485" s="21">
        <f t="shared" si="91"/>
        <v>0.44202399760877914</v>
      </c>
      <c r="O485" s="404">
        <f t="shared" si="91"/>
        <v>0.40902445316803443</v>
      </c>
      <c r="Q485" s="399">
        <v>1026</v>
      </c>
      <c r="R485" s="399" t="s">
        <v>35</v>
      </c>
      <c r="S485" s="21">
        <f t="shared" si="92"/>
        <v>0.41879221471738359</v>
      </c>
      <c r="T485" s="21">
        <f t="shared" si="92"/>
        <v>0.39181769513154446</v>
      </c>
      <c r="U485" s="21">
        <f t="shared" si="92"/>
        <v>0.44348125478194339</v>
      </c>
      <c r="V485" s="21">
        <f t="shared" si="92"/>
        <v>0.4136672093848498</v>
      </c>
      <c r="W485" s="21">
        <f t="shared" si="92"/>
        <v>0.40020752455258563</v>
      </c>
      <c r="X485" s="21">
        <f t="shared" si="92"/>
        <v>0.40302496432658486</v>
      </c>
      <c r="Y485" s="21">
        <f t="shared" si="92"/>
        <v>0.39793889829592538</v>
      </c>
      <c r="Z485" s="21">
        <f t="shared" si="92"/>
        <v>0.39730580746768163</v>
      </c>
      <c r="AA485" s="21">
        <f t="shared" si="92"/>
        <v>0.39934647639075732</v>
      </c>
      <c r="AB485" s="21">
        <f t="shared" si="92"/>
        <v>0.40099440338306713</v>
      </c>
      <c r="AC485" s="21">
        <f t="shared" si="92"/>
        <v>0.40609061746673508</v>
      </c>
      <c r="AD485" s="21">
        <f t="shared" si="92"/>
        <v>0.40902445316803449</v>
      </c>
    </row>
    <row r="486" spans="1:30" x14ac:dyDescent="0.2">
      <c r="A486" s="399">
        <v>1027</v>
      </c>
      <c r="B486" s="399" t="s">
        <v>36</v>
      </c>
      <c r="C486" s="21">
        <f t="shared" si="91"/>
        <v>0.59733757202463733</v>
      </c>
      <c r="D486" s="21">
        <f t="shared" si="91"/>
        <v>0.60674391196098942</v>
      </c>
      <c r="E486" s="21">
        <f t="shared" si="91"/>
        <v>0.7175644255577478</v>
      </c>
      <c r="F486" s="21">
        <f t="shared" si="91"/>
        <v>0.68006294202779827</v>
      </c>
      <c r="G486" s="21">
        <f t="shared" si="91"/>
        <v>0.57850469943493188</v>
      </c>
      <c r="H486" s="21">
        <f t="shared" si="91"/>
        <v>0.74034658877920789</v>
      </c>
      <c r="I486" s="21">
        <f t="shared" si="91"/>
        <v>0.61352250184760193</v>
      </c>
      <c r="J486" s="21">
        <f t="shared" si="91"/>
        <v>0.63875094180596892</v>
      </c>
      <c r="K486" s="21">
        <f t="shared" si="91"/>
        <v>0.64190961504120003</v>
      </c>
      <c r="L486" s="21">
        <f t="shared" si="91"/>
        <v>0.63089972314133302</v>
      </c>
      <c r="M486" s="21">
        <f t="shared" si="91"/>
        <v>0.6272441804719544</v>
      </c>
      <c r="N486" s="21">
        <f t="shared" si="91"/>
        <v>0.62668391260205014</v>
      </c>
      <c r="O486" s="404">
        <f t="shared" si="91"/>
        <v>0.64034080486755318</v>
      </c>
      <c r="Q486" s="399">
        <v>1027</v>
      </c>
      <c r="R486" s="399" t="s">
        <v>36</v>
      </c>
      <c r="S486" s="21">
        <f t="shared" si="92"/>
        <v>0.59733757202463733</v>
      </c>
      <c r="T486" s="21">
        <f t="shared" si="92"/>
        <v>0.60195292791001942</v>
      </c>
      <c r="U486" s="21">
        <f t="shared" si="92"/>
        <v>0.63925207240820436</v>
      </c>
      <c r="V486" s="21">
        <f t="shared" si="92"/>
        <v>0.6500245429285012</v>
      </c>
      <c r="W486" s="21">
        <f t="shared" si="92"/>
        <v>0.63554530377370966</v>
      </c>
      <c r="X486" s="21">
        <f t="shared" si="92"/>
        <v>0.65183394791846205</v>
      </c>
      <c r="Y486" s="21">
        <f t="shared" si="92"/>
        <v>0.64579203284681985</v>
      </c>
      <c r="Z486" s="21">
        <f t="shared" si="92"/>
        <v>0.64482023036317004</v>
      </c>
      <c r="AA486" s="21">
        <f t="shared" si="92"/>
        <v>0.64446687097278721</v>
      </c>
      <c r="AB486" s="21">
        <f t="shared" si="92"/>
        <v>0.64307124955543693</v>
      </c>
      <c r="AC486" s="21">
        <f t="shared" si="92"/>
        <v>0.64157611020254113</v>
      </c>
      <c r="AD486" s="21">
        <f t="shared" si="92"/>
        <v>0.64034080486755318</v>
      </c>
    </row>
    <row r="487" spans="1:30" x14ac:dyDescent="0.2">
      <c r="A487" s="399">
        <v>1028</v>
      </c>
      <c r="B487" s="399" t="s">
        <v>37</v>
      </c>
      <c r="C487" s="21">
        <f t="shared" si="91"/>
        <v>0.55177281181067162</v>
      </c>
      <c r="D487" s="21">
        <f t="shared" si="91"/>
        <v>0.52910793854140725</v>
      </c>
      <c r="E487" s="21">
        <f t="shared" si="91"/>
        <v>0.56735617502524016</v>
      </c>
      <c r="F487" s="21">
        <f t="shared" si="91"/>
        <v>0.55232351615577646</v>
      </c>
      <c r="G487" s="21">
        <f t="shared" si="91"/>
        <v>0.49289090934800128</v>
      </c>
      <c r="H487" s="21">
        <f t="shared" si="91"/>
        <v>0.63185788671139931</v>
      </c>
      <c r="I487" s="21">
        <f t="shared" si="91"/>
        <v>0.52924658474723374</v>
      </c>
      <c r="J487" s="21">
        <f t="shared" si="91"/>
        <v>0.57123222169683507</v>
      </c>
      <c r="K487" s="21">
        <f t="shared" si="91"/>
        <v>0.53509234925284754</v>
      </c>
      <c r="L487" s="21">
        <f t="shared" si="91"/>
        <v>0.55478724926395717</v>
      </c>
      <c r="M487" s="21">
        <f t="shared" si="91"/>
        <v>0.52825947665985051</v>
      </c>
      <c r="N487" s="21">
        <f t="shared" si="91"/>
        <v>0.497059510750329</v>
      </c>
      <c r="O487" s="404">
        <f t="shared" si="91"/>
        <v>0.5441185402740456</v>
      </c>
      <c r="Q487" s="399">
        <v>1028</v>
      </c>
      <c r="R487" s="399" t="s">
        <v>37</v>
      </c>
      <c r="S487" s="21">
        <f t="shared" si="92"/>
        <v>0.55177281181067162</v>
      </c>
      <c r="T487" s="21">
        <f t="shared" si="92"/>
        <v>0.54026814744559948</v>
      </c>
      <c r="U487" s="21">
        <f t="shared" si="92"/>
        <v>0.54915174716344151</v>
      </c>
      <c r="V487" s="21">
        <f t="shared" si="92"/>
        <v>0.54996176065809743</v>
      </c>
      <c r="W487" s="21">
        <f t="shared" si="92"/>
        <v>0.53850242127450798</v>
      </c>
      <c r="X487" s="21">
        <f t="shared" si="92"/>
        <v>0.55283393136531533</v>
      </c>
      <c r="Y487" s="21">
        <f t="shared" si="92"/>
        <v>0.54914257240442033</v>
      </c>
      <c r="Z487" s="21">
        <f t="shared" si="92"/>
        <v>0.55206760360847118</v>
      </c>
      <c r="AA487" s="21">
        <f t="shared" si="92"/>
        <v>0.55005843669513088</v>
      </c>
      <c r="AB487" s="21">
        <f t="shared" si="92"/>
        <v>0.5505374274131849</v>
      </c>
      <c r="AC487" s="21">
        <f t="shared" si="92"/>
        <v>0.54845380562202883</v>
      </c>
      <c r="AD487" s="21">
        <f t="shared" si="92"/>
        <v>0.54411854027404549</v>
      </c>
    </row>
    <row r="488" spans="1:30" x14ac:dyDescent="0.2">
      <c r="A488" s="399">
        <v>1029</v>
      </c>
      <c r="B488" s="399" t="s">
        <v>38</v>
      </c>
      <c r="C488" s="21">
        <f t="shared" si="91"/>
        <v>0.35466951352256559</v>
      </c>
      <c r="D488" s="21">
        <f t="shared" si="91"/>
        <v>0.34637092897986244</v>
      </c>
      <c r="E488" s="21">
        <f t="shared" si="91"/>
        <v>0.36302070441850359</v>
      </c>
      <c r="F488" s="21">
        <f t="shared" si="91"/>
        <v>0.35801806755695204</v>
      </c>
      <c r="G488" s="21">
        <f t="shared" si="91"/>
        <v>0.33394106180483885</v>
      </c>
      <c r="H488" s="21">
        <f t="shared" si="91"/>
        <v>0.41144507232469701</v>
      </c>
      <c r="I488" s="21">
        <f t="shared" si="91"/>
        <v>0.38015782208844023</v>
      </c>
      <c r="J488" s="21">
        <f t="shared" si="91"/>
        <v>0.40981596828992073</v>
      </c>
      <c r="K488" s="21">
        <f t="shared" si="91"/>
        <v>0.41116963532464224</v>
      </c>
      <c r="L488" s="21">
        <f t="shared" si="91"/>
        <v>0.43954136340005195</v>
      </c>
      <c r="M488" s="21">
        <f t="shared" si="91"/>
        <v>0.42494137738513582</v>
      </c>
      <c r="N488" s="21">
        <f t="shared" si="91"/>
        <v>0.41776182273990825</v>
      </c>
      <c r="O488" s="404">
        <f t="shared" si="91"/>
        <v>0.38741571251207052</v>
      </c>
      <c r="Q488" s="399">
        <v>1029</v>
      </c>
      <c r="R488" s="399" t="s">
        <v>38</v>
      </c>
      <c r="S488" s="21">
        <f t="shared" si="92"/>
        <v>0.35466951352256559</v>
      </c>
      <c r="T488" s="21">
        <f t="shared" si="92"/>
        <v>0.35049879216992924</v>
      </c>
      <c r="U488" s="21">
        <f t="shared" si="92"/>
        <v>0.35466204043504379</v>
      </c>
      <c r="V488" s="21">
        <f t="shared" si="92"/>
        <v>0.35553931513712866</v>
      </c>
      <c r="W488" s="21">
        <f t="shared" si="92"/>
        <v>0.35120982068095924</v>
      </c>
      <c r="X488" s="21">
        <f t="shared" si="92"/>
        <v>0.36060432631681061</v>
      </c>
      <c r="Y488" s="21">
        <f t="shared" si="92"/>
        <v>0.36339749041444747</v>
      </c>
      <c r="Z488" s="21">
        <f t="shared" si="92"/>
        <v>0.36919210378594147</v>
      </c>
      <c r="AA488" s="21">
        <f t="shared" si="92"/>
        <v>0.37404148117091718</v>
      </c>
      <c r="AB488" s="21">
        <f t="shared" si="92"/>
        <v>0.38070134546926232</v>
      </c>
      <c r="AC488" s="21">
        <f t="shared" si="92"/>
        <v>0.38474498809028862</v>
      </c>
      <c r="AD488" s="21">
        <f t="shared" si="92"/>
        <v>0.38741571251207058</v>
      </c>
    </row>
    <row r="489" spans="1:30" x14ac:dyDescent="0.2">
      <c r="A489" s="400">
        <v>1030</v>
      </c>
      <c r="B489" s="400" t="s">
        <v>18</v>
      </c>
      <c r="C489" s="23">
        <f t="shared" si="91"/>
        <v>0.71142597216319603</v>
      </c>
      <c r="D489" s="23">
        <f t="shared" si="91"/>
        <v>0.61842262518030078</v>
      </c>
      <c r="E489" s="23">
        <f t="shared" si="91"/>
        <v>0.64949406121516673</v>
      </c>
      <c r="F489" s="23">
        <f t="shared" si="91"/>
        <v>0.6393450960166005</v>
      </c>
      <c r="G489" s="23">
        <f t="shared" si="91"/>
        <v>0.57875683807439837</v>
      </c>
      <c r="H489" s="23">
        <f t="shared" si="91"/>
        <v>0.7192305335376008</v>
      </c>
      <c r="I489" s="23">
        <f t="shared" si="91"/>
        <v>0.58770223445036673</v>
      </c>
      <c r="J489" s="23">
        <f t="shared" si="91"/>
        <v>0.64316210371215354</v>
      </c>
      <c r="K489" s="23">
        <f t="shared" si="91"/>
        <v>0.59777908941508695</v>
      </c>
      <c r="L489" s="23">
        <f t="shared" si="91"/>
        <v>0.64650195910298103</v>
      </c>
      <c r="M489" s="23">
        <f t="shared" si="91"/>
        <v>0.61864725845167845</v>
      </c>
      <c r="N489" s="23">
        <f t="shared" si="91"/>
        <v>0.60331466129796307</v>
      </c>
      <c r="O489" s="405">
        <f t="shared" si="91"/>
        <v>0.63300242298584841</v>
      </c>
      <c r="Q489" s="400">
        <v>1030</v>
      </c>
      <c r="R489" s="400" t="s">
        <v>18</v>
      </c>
      <c r="S489" s="23">
        <f t="shared" si="92"/>
        <v>0.71142597216319603</v>
      </c>
      <c r="T489" s="23">
        <f t="shared" si="92"/>
        <v>0.66420918767653514</v>
      </c>
      <c r="U489" s="23">
        <f t="shared" si="92"/>
        <v>0.65920543003607357</v>
      </c>
      <c r="V489" s="23">
        <f t="shared" si="92"/>
        <v>0.65395098359667292</v>
      </c>
      <c r="W489" s="23">
        <f t="shared" si="92"/>
        <v>0.63866088064497373</v>
      </c>
      <c r="X489" s="23">
        <f t="shared" si="92"/>
        <v>0.65151203953966719</v>
      </c>
      <c r="Y489" s="23">
        <f t="shared" si="92"/>
        <v>0.64156919583198047</v>
      </c>
      <c r="Z489" s="23">
        <f t="shared" si="92"/>
        <v>0.64177811822535724</v>
      </c>
      <c r="AA489" s="23">
        <f t="shared" si="92"/>
        <v>0.63655621561854003</v>
      </c>
      <c r="AB489" s="23">
        <f t="shared" si="92"/>
        <v>0.6375846662364596</v>
      </c>
      <c r="AC489" s="23">
        <f t="shared" si="92"/>
        <v>0.63579841642863277</v>
      </c>
      <c r="AD489" s="23">
        <f t="shared" si="92"/>
        <v>0.63300242298584841</v>
      </c>
    </row>
    <row r="490" spans="1:30" x14ac:dyDescent="0.2">
      <c r="A490" s="401">
        <v>10300</v>
      </c>
      <c r="B490" s="401" t="s">
        <v>176</v>
      </c>
      <c r="C490" s="406">
        <f t="shared" si="91"/>
        <v>0.55045739824968465</v>
      </c>
      <c r="D490" s="406">
        <f t="shared" si="91"/>
        <v>0.51951679770808157</v>
      </c>
      <c r="E490" s="406">
        <f t="shared" si="91"/>
        <v>0.58794553889002577</v>
      </c>
      <c r="F490" s="406">
        <f t="shared" si="91"/>
        <v>0.52294445747855955</v>
      </c>
      <c r="G490" s="406">
        <f t="shared" si="91"/>
        <v>0.51060272446686561</v>
      </c>
      <c r="H490" s="406">
        <f t="shared" si="91"/>
        <v>0.62098722163653375</v>
      </c>
      <c r="I490" s="406">
        <f t="shared" si="91"/>
        <v>0.50364353735388445</v>
      </c>
      <c r="J490" s="406">
        <f t="shared" si="91"/>
        <v>0.54504876817054115</v>
      </c>
      <c r="K490" s="406">
        <f t="shared" si="91"/>
        <v>0.53811382699323573</v>
      </c>
      <c r="L490" s="406">
        <f t="shared" si="91"/>
        <v>0.53256365972730069</v>
      </c>
      <c r="M490" s="406">
        <f t="shared" si="91"/>
        <v>0.54075644146840063</v>
      </c>
      <c r="N490" s="406">
        <f t="shared" si="91"/>
        <v>0.50069614301140142</v>
      </c>
      <c r="O490" s="406">
        <f>+O333/(O59*10^6)</f>
        <v>0.53856028960984836</v>
      </c>
      <c r="Q490" s="401">
        <v>10300</v>
      </c>
      <c r="R490" s="401" t="s">
        <v>176</v>
      </c>
      <c r="S490" s="406">
        <f t="shared" si="92"/>
        <v>0.55045739824968465</v>
      </c>
      <c r="T490" s="406">
        <f t="shared" si="92"/>
        <v>0.53471631533384201</v>
      </c>
      <c r="U490" s="406">
        <f t="shared" si="92"/>
        <v>0.55262592821644718</v>
      </c>
      <c r="V490" s="406">
        <f t="shared" si="92"/>
        <v>0.5447849617262146</v>
      </c>
      <c r="W490" s="406">
        <f t="shared" si="92"/>
        <v>0.53791777596324752</v>
      </c>
      <c r="X490" s="406">
        <f t="shared" si="92"/>
        <v>0.55113558983762556</v>
      </c>
      <c r="Y490" s="406">
        <f t="shared" si="92"/>
        <v>0.54376978086195049</v>
      </c>
      <c r="Z490" s="406">
        <f t="shared" si="92"/>
        <v>0.54393587372755547</v>
      </c>
      <c r="AA490" s="406">
        <f t="shared" si="92"/>
        <v>0.54327142487557467</v>
      </c>
      <c r="AB490" s="406">
        <f t="shared" si="92"/>
        <v>0.54218160845069108</v>
      </c>
      <c r="AC490" s="406">
        <f t="shared" si="92"/>
        <v>0.54204984497318076</v>
      </c>
      <c r="AD490" s="406">
        <f t="shared" si="92"/>
        <v>0.53856028960984847</v>
      </c>
    </row>
    <row r="492" spans="1:30" x14ac:dyDescent="0.2">
      <c r="A492" s="397" t="s">
        <v>144</v>
      </c>
      <c r="B492" s="397" t="s">
        <v>155</v>
      </c>
      <c r="C492" s="397" t="s">
        <v>0</v>
      </c>
      <c r="D492" s="397" t="s">
        <v>1</v>
      </c>
      <c r="E492" s="397" t="s">
        <v>2</v>
      </c>
      <c r="F492" s="397" t="s">
        <v>3</v>
      </c>
      <c r="G492" s="397" t="s">
        <v>4</v>
      </c>
      <c r="H492" s="397" t="s">
        <v>5</v>
      </c>
      <c r="I492" s="397" t="s">
        <v>6</v>
      </c>
      <c r="J492" s="397" t="s">
        <v>7</v>
      </c>
      <c r="K492" s="397" t="s">
        <v>8</v>
      </c>
      <c r="L492" s="397" t="s">
        <v>9</v>
      </c>
      <c r="M492" s="397" t="s">
        <v>10</v>
      </c>
      <c r="N492" s="397" t="s">
        <v>11</v>
      </c>
      <c r="O492" s="397" t="s">
        <v>176</v>
      </c>
      <c r="Q492" s="397" t="s">
        <v>73</v>
      </c>
      <c r="R492" s="397" t="s">
        <v>155</v>
      </c>
      <c r="S492" s="397" t="s">
        <v>74</v>
      </c>
      <c r="T492" s="397" t="s">
        <v>75</v>
      </c>
      <c r="U492" s="397" t="s">
        <v>76</v>
      </c>
      <c r="V492" s="397" t="s">
        <v>77</v>
      </c>
      <c r="W492" s="397" t="s">
        <v>78</v>
      </c>
      <c r="X492" s="397" t="s">
        <v>79</v>
      </c>
      <c r="Y492" s="397" t="s">
        <v>80</v>
      </c>
      <c r="Z492" s="397" t="s">
        <v>81</v>
      </c>
      <c r="AA492" s="397" t="s">
        <v>82</v>
      </c>
      <c r="AB492" s="397" t="s">
        <v>83</v>
      </c>
      <c r="AC492" s="397" t="s">
        <v>84</v>
      </c>
      <c r="AD492" s="397" t="s">
        <v>85</v>
      </c>
    </row>
    <row r="493" spans="1:30" x14ac:dyDescent="0.2">
      <c r="A493" s="398"/>
      <c r="B493" s="398" t="s">
        <v>46</v>
      </c>
      <c r="C493" s="387"/>
      <c r="D493" s="387"/>
      <c r="E493" s="387"/>
      <c r="F493" s="387"/>
      <c r="G493" s="387"/>
      <c r="H493" s="387"/>
      <c r="I493" s="387"/>
      <c r="J493" s="387"/>
      <c r="K493" s="387"/>
      <c r="L493" s="387"/>
      <c r="M493" s="387"/>
      <c r="N493" s="387"/>
      <c r="O493" s="402">
        <f>SUM(C493:N493)</f>
        <v>0</v>
      </c>
      <c r="Q493" s="398"/>
      <c r="R493" s="398" t="s">
        <v>46</v>
      </c>
      <c r="S493" s="387"/>
      <c r="T493" s="387"/>
      <c r="U493" s="387"/>
      <c r="V493" s="387"/>
      <c r="W493" s="387"/>
      <c r="X493" s="387"/>
      <c r="Y493" s="387"/>
      <c r="Z493" s="387"/>
      <c r="AA493" s="387"/>
      <c r="AB493" s="387"/>
      <c r="AC493" s="387"/>
      <c r="AD493" s="387"/>
    </row>
    <row r="494" spans="1:30" x14ac:dyDescent="0.2">
      <c r="A494" s="399">
        <v>1004</v>
      </c>
      <c r="B494" s="399" t="s">
        <v>94</v>
      </c>
      <c r="C494" s="21">
        <f t="shared" ref="C494:O509" si="93">+C337/(C32*10^6)</f>
        <v>1.9369823914817621</v>
      </c>
      <c r="D494" s="21">
        <f t="shared" si="93"/>
        <v>1.8273891759496967</v>
      </c>
      <c r="E494" s="21">
        <f t="shared" si="93"/>
        <v>2.0231622043928277</v>
      </c>
      <c r="F494" s="21">
        <f t="shared" si="93"/>
        <v>1.9225522276022506</v>
      </c>
      <c r="G494" s="21">
        <f t="shared" si="93"/>
        <v>1.9281154363377249</v>
      </c>
      <c r="H494" s="21">
        <f t="shared" si="93"/>
        <v>2.2856153268351633</v>
      </c>
      <c r="I494" s="21">
        <f t="shared" si="93"/>
        <v>1.7021654057458186</v>
      </c>
      <c r="J494" s="21">
        <f t="shared" si="93"/>
        <v>2.142885688987155</v>
      </c>
      <c r="K494" s="21">
        <f t="shared" si="93"/>
        <v>2.1339145233707328</v>
      </c>
      <c r="L494" s="21">
        <f t="shared" si="93"/>
        <v>1.9468177361195316</v>
      </c>
      <c r="M494" s="21">
        <f t="shared" si="93"/>
        <v>2.1273892481019696</v>
      </c>
      <c r="N494" s="21">
        <f t="shared" si="93"/>
        <v>2.282886058096421</v>
      </c>
      <c r="O494" s="21">
        <f t="shared" si="93"/>
        <v>2.0203429953234977</v>
      </c>
      <c r="Q494" s="399">
        <v>1004</v>
      </c>
      <c r="R494" s="399" t="s">
        <v>94</v>
      </c>
      <c r="S494" s="21">
        <f t="shared" ref="S494:AD509" si="94">+S337/(S32*10^6)</f>
        <v>1.9369823914817621</v>
      </c>
      <c r="T494" s="21">
        <f t="shared" si="94"/>
        <v>1.880875077000393</v>
      </c>
      <c r="U494" s="21">
        <f t="shared" si="94"/>
        <v>1.9287849931062622</v>
      </c>
      <c r="V494" s="21">
        <f t="shared" si="94"/>
        <v>1.9271088585472222</v>
      </c>
      <c r="W494" s="21">
        <f t="shared" si="94"/>
        <v>1.9273094654272274</v>
      </c>
      <c r="X494" s="21">
        <f t="shared" si="94"/>
        <v>1.9845875503006649</v>
      </c>
      <c r="Y494" s="21">
        <f t="shared" si="94"/>
        <v>1.9408610554858021</v>
      </c>
      <c r="Z494" s="21">
        <f t="shared" si="94"/>
        <v>1.9667286863108588</v>
      </c>
      <c r="AA494" s="21">
        <f t="shared" si="94"/>
        <v>1.9857005960853296</v>
      </c>
      <c r="AB494" s="21">
        <f t="shared" si="94"/>
        <v>1.981666806476057</v>
      </c>
      <c r="AC494" s="21">
        <f t="shared" si="94"/>
        <v>1.9954313485231874</v>
      </c>
      <c r="AD494" s="21">
        <f t="shared" si="94"/>
        <v>2.0203429953234977</v>
      </c>
    </row>
    <row r="495" spans="1:30" x14ac:dyDescent="0.2">
      <c r="A495" s="399">
        <v>1005</v>
      </c>
      <c r="B495" s="399" t="s">
        <v>13</v>
      </c>
      <c r="C495" s="21">
        <f t="shared" si="93"/>
        <v>2.2089957712524209</v>
      </c>
      <c r="D495" s="21">
        <f t="shared" si="93"/>
        <v>2.0355436072242417</v>
      </c>
      <c r="E495" s="21">
        <f t="shared" si="93"/>
        <v>2.1051333410744695</v>
      </c>
      <c r="F495" s="21">
        <f t="shared" si="93"/>
        <v>2.0125004849318451</v>
      </c>
      <c r="G495" s="21">
        <f t="shared" si="93"/>
        <v>2.0301235331608742</v>
      </c>
      <c r="H495" s="21">
        <f t="shared" si="93"/>
        <v>2.2949191743792627</v>
      </c>
      <c r="I495" s="21">
        <f t="shared" si="93"/>
        <v>2.0746431939641621</v>
      </c>
      <c r="J495" s="21">
        <f t="shared" si="93"/>
        <v>2.3846297276913941</v>
      </c>
      <c r="K495" s="21">
        <f t="shared" si="93"/>
        <v>2.3274352821288273</v>
      </c>
      <c r="L495" s="21">
        <f t="shared" si="93"/>
        <v>2.5210267417311751</v>
      </c>
      <c r="M495" s="21">
        <f t="shared" si="93"/>
        <v>2.488896457523992</v>
      </c>
      <c r="N495" s="21">
        <f t="shared" si="93"/>
        <v>2.7976708398093906</v>
      </c>
      <c r="O495" s="404">
        <f t="shared" si="93"/>
        <v>2.2783103841373276</v>
      </c>
      <c r="Q495" s="399">
        <v>1005</v>
      </c>
      <c r="R495" s="399" t="s">
        <v>13</v>
      </c>
      <c r="S495" s="21">
        <f t="shared" si="94"/>
        <v>2.2089957712524209</v>
      </c>
      <c r="T495" s="21">
        <f t="shared" si="94"/>
        <v>2.1201848512607882</v>
      </c>
      <c r="U495" s="21">
        <f t="shared" si="94"/>
        <v>2.1151793379972585</v>
      </c>
      <c r="V495" s="21">
        <f t="shared" si="94"/>
        <v>2.0877243665305585</v>
      </c>
      <c r="W495" s="21">
        <f t="shared" si="94"/>
        <v>2.076147864613159</v>
      </c>
      <c r="X495" s="21">
        <f t="shared" si="94"/>
        <v>2.1141841247708482</v>
      </c>
      <c r="Y495" s="21">
        <f t="shared" si="94"/>
        <v>2.1076486374843149</v>
      </c>
      <c r="Z495" s="21">
        <f t="shared" si="94"/>
        <v>2.1462442311820267</v>
      </c>
      <c r="AA495" s="21">
        <f t="shared" si="94"/>
        <v>2.1679415950070169</v>
      </c>
      <c r="AB495" s="21">
        <f t="shared" si="94"/>
        <v>2.2034680561431585</v>
      </c>
      <c r="AC495" s="21">
        <f t="shared" si="94"/>
        <v>2.2293666845864868</v>
      </c>
      <c r="AD495" s="21">
        <f t="shared" si="94"/>
        <v>2.2783103841373276</v>
      </c>
    </row>
    <row r="496" spans="1:30" x14ac:dyDescent="0.2">
      <c r="A496" s="399">
        <v>1006</v>
      </c>
      <c r="B496" s="399" t="s">
        <v>14</v>
      </c>
      <c r="C496" s="21">
        <f t="shared" si="93"/>
        <v>0.18681690641093943</v>
      </c>
      <c r="D496" s="21">
        <f t="shared" si="93"/>
        <v>0.17441194768637663</v>
      </c>
      <c r="E496" s="21">
        <f t="shared" si="93"/>
        <v>0.14658373576079822</v>
      </c>
      <c r="F496" s="21">
        <f t="shared" si="93"/>
        <v>0.12540116277209476</v>
      </c>
      <c r="G496" s="21">
        <f t="shared" si="93"/>
        <v>8.2306538792212905E-2</v>
      </c>
      <c r="H496" s="21">
        <f t="shared" si="93"/>
        <v>0.11354541555108168</v>
      </c>
      <c r="I496" s="21">
        <f t="shared" si="93"/>
        <v>9.4612108469459263E-2</v>
      </c>
      <c r="J496" s="21">
        <f t="shared" si="93"/>
        <v>0.11485418300591838</v>
      </c>
      <c r="K496" s="21">
        <f t="shared" si="93"/>
        <v>0.13496980503807618</v>
      </c>
      <c r="L496" s="21">
        <f t="shared" si="93"/>
        <v>0.13187645878342052</v>
      </c>
      <c r="M496" s="21">
        <f t="shared" si="93"/>
        <v>0.12739105662983424</v>
      </c>
      <c r="N496" s="21">
        <f t="shared" si="93"/>
        <v>0.14931551492375</v>
      </c>
      <c r="O496" s="404">
        <f t="shared" si="93"/>
        <v>0.13099870471610561</v>
      </c>
      <c r="Q496" s="399">
        <v>1006</v>
      </c>
      <c r="R496" s="399" t="s">
        <v>14</v>
      </c>
      <c r="S496" s="21">
        <f t="shared" si="94"/>
        <v>0.18681690641093943</v>
      </c>
      <c r="T496" s="21">
        <f t="shared" si="94"/>
        <v>0.18047868764753802</v>
      </c>
      <c r="U496" s="21">
        <f t="shared" si="94"/>
        <v>0.16893946753981764</v>
      </c>
      <c r="V496" s="21">
        <f t="shared" si="94"/>
        <v>0.1574604916723118</v>
      </c>
      <c r="W496" s="21">
        <f t="shared" si="94"/>
        <v>0.1422783174876083</v>
      </c>
      <c r="X496" s="21">
        <f t="shared" si="94"/>
        <v>0.13759754980826178</v>
      </c>
      <c r="Y496" s="21">
        <f t="shared" si="94"/>
        <v>0.13079058089001472</v>
      </c>
      <c r="Z496" s="21">
        <f t="shared" si="94"/>
        <v>0.12870494294132873</v>
      </c>
      <c r="AA496" s="21">
        <f t="shared" si="94"/>
        <v>0.12940365032073525</v>
      </c>
      <c r="AB496" s="21">
        <f t="shared" si="94"/>
        <v>0.12964806377981758</v>
      </c>
      <c r="AC496" s="21">
        <f t="shared" si="94"/>
        <v>0.12945115926259307</v>
      </c>
      <c r="AD496" s="21">
        <f t="shared" si="94"/>
        <v>0.13099870471610561</v>
      </c>
    </row>
    <row r="497" spans="1:30" x14ac:dyDescent="0.2">
      <c r="A497" s="399">
        <v>1007</v>
      </c>
      <c r="B497" s="399" t="s">
        <v>15</v>
      </c>
      <c r="C497" s="21">
        <f t="shared" si="93"/>
        <v>1.4822559010578409</v>
      </c>
      <c r="D497" s="21">
        <f t="shared" si="93"/>
        <v>1.3983751157603457</v>
      </c>
      <c r="E497" s="21">
        <f t="shared" si="93"/>
        <v>1.4026337740819173</v>
      </c>
      <c r="F497" s="21">
        <f t="shared" si="93"/>
        <v>1.4410837532007947</v>
      </c>
      <c r="G497" s="21">
        <f t="shared" si="93"/>
        <v>1.3240241879549082</v>
      </c>
      <c r="H497" s="21">
        <f t="shared" si="93"/>
        <v>1.6330069707916568</v>
      </c>
      <c r="I497" s="21">
        <f t="shared" si="93"/>
        <v>1.3567557151314711</v>
      </c>
      <c r="J497" s="21">
        <f t="shared" si="93"/>
        <v>1.6504476983768026</v>
      </c>
      <c r="K497" s="21">
        <f t="shared" si="93"/>
        <v>1.5027386149701376</v>
      </c>
      <c r="L497" s="21">
        <f t="shared" si="93"/>
        <v>1.6935131844707387</v>
      </c>
      <c r="M497" s="21">
        <f t="shared" si="93"/>
        <v>1.5179042959948146</v>
      </c>
      <c r="N497" s="21">
        <f t="shared" si="93"/>
        <v>1.7636265590402103</v>
      </c>
      <c r="O497" s="404">
        <f t="shared" si="93"/>
        <v>1.5113362667685462</v>
      </c>
      <c r="Q497" s="399">
        <v>1007</v>
      </c>
      <c r="R497" s="399" t="s">
        <v>15</v>
      </c>
      <c r="S497" s="21">
        <f t="shared" si="94"/>
        <v>1.4822559010578409</v>
      </c>
      <c r="T497" s="21">
        <f t="shared" si="94"/>
        <v>1.4390785797867971</v>
      </c>
      <c r="U497" s="21">
        <f t="shared" si="94"/>
        <v>1.4267991395293458</v>
      </c>
      <c r="V497" s="21">
        <f t="shared" si="94"/>
        <v>1.4305709588878985</v>
      </c>
      <c r="W497" s="21">
        <f t="shared" si="94"/>
        <v>1.4088922961536241</v>
      </c>
      <c r="X497" s="21">
        <f t="shared" si="94"/>
        <v>1.4442510872235577</v>
      </c>
      <c r="Y497" s="21">
        <f t="shared" si="94"/>
        <v>1.4307316688728955</v>
      </c>
      <c r="Z497" s="21">
        <f t="shared" si="94"/>
        <v>1.4584815228416121</v>
      </c>
      <c r="AA497" s="21">
        <f t="shared" si="94"/>
        <v>1.4635854745463825</v>
      </c>
      <c r="AB497" s="21">
        <f t="shared" si="94"/>
        <v>1.4861410044403531</v>
      </c>
      <c r="AC497" s="21">
        <f t="shared" si="94"/>
        <v>1.4889949555468109</v>
      </c>
      <c r="AD497" s="21">
        <f t="shared" si="94"/>
        <v>1.5113362667685462</v>
      </c>
    </row>
    <row r="498" spans="1:30" x14ac:dyDescent="0.2">
      <c r="A498" s="399">
        <v>1008</v>
      </c>
      <c r="B498" s="399" t="s">
        <v>16</v>
      </c>
      <c r="C498" s="21">
        <f t="shared" si="93"/>
        <v>2.0222005135557661</v>
      </c>
      <c r="D498" s="21">
        <f t="shared" si="93"/>
        <v>1.897200753860057</v>
      </c>
      <c r="E498" s="21">
        <f t="shared" si="93"/>
        <v>2.0297102432708582</v>
      </c>
      <c r="F498" s="21">
        <f t="shared" si="93"/>
        <v>1.9063194596387711</v>
      </c>
      <c r="G498" s="21">
        <f t="shared" si="93"/>
        <v>1.7458416733895878</v>
      </c>
      <c r="H498" s="21">
        <f t="shared" si="93"/>
        <v>2.2183034755580677</v>
      </c>
      <c r="I498" s="21">
        <f t="shared" si="93"/>
        <v>1.8036236349952428</v>
      </c>
      <c r="J498" s="21">
        <f t="shared" si="93"/>
        <v>2.1249720371206271</v>
      </c>
      <c r="K498" s="21">
        <f t="shared" si="93"/>
        <v>2.1359092291733286</v>
      </c>
      <c r="L498" s="21">
        <f t="shared" si="93"/>
        <v>1.996600372542056</v>
      </c>
      <c r="M498" s="21">
        <f t="shared" si="93"/>
        <v>2.1599495549821701</v>
      </c>
      <c r="N498" s="21">
        <f t="shared" si="93"/>
        <v>2.508452332234882</v>
      </c>
      <c r="O498" s="404">
        <f t="shared" si="93"/>
        <v>2.0441210946048867</v>
      </c>
      <c r="Q498" s="399">
        <v>1008</v>
      </c>
      <c r="R498" s="399" t="s">
        <v>16</v>
      </c>
      <c r="S498" s="21">
        <f t="shared" si="94"/>
        <v>2.0222005135557661</v>
      </c>
      <c r="T498" s="21">
        <f t="shared" si="94"/>
        <v>1.9582144947018822</v>
      </c>
      <c r="U498" s="21">
        <f t="shared" si="94"/>
        <v>1.9822653890657018</v>
      </c>
      <c r="V498" s="21">
        <f t="shared" si="94"/>
        <v>1.9616839832139157</v>
      </c>
      <c r="W498" s="21">
        <f t="shared" si="94"/>
        <v>1.9167151875445754</v>
      </c>
      <c r="X498" s="21">
        <f t="shared" si="94"/>
        <v>1.9643471619395412</v>
      </c>
      <c r="Y498" s="21">
        <f t="shared" si="94"/>
        <v>1.9398780469349592</v>
      </c>
      <c r="Z498" s="21">
        <f t="shared" si="94"/>
        <v>1.9627924388555236</v>
      </c>
      <c r="AA498" s="21">
        <f t="shared" si="94"/>
        <v>1.9815384043674493</v>
      </c>
      <c r="AB498" s="21">
        <f t="shared" si="94"/>
        <v>1.9831103484636572</v>
      </c>
      <c r="AC498" s="21">
        <f t="shared" si="94"/>
        <v>1.9998221818866762</v>
      </c>
      <c r="AD498" s="21">
        <f t="shared" si="94"/>
        <v>2.0441210946048867</v>
      </c>
    </row>
    <row r="499" spans="1:30" x14ac:dyDescent="0.2">
      <c r="A499" s="399">
        <v>1009</v>
      </c>
      <c r="B499" s="399" t="s">
        <v>17</v>
      </c>
      <c r="C499" s="21">
        <f t="shared" si="93"/>
        <v>1.7040837181001469</v>
      </c>
      <c r="D499" s="21">
        <f t="shared" si="93"/>
        <v>1.863035485565272</v>
      </c>
      <c r="E499" s="21">
        <f t="shared" si="93"/>
        <v>1.7781811123790991</v>
      </c>
      <c r="F499" s="21">
        <f t="shared" si="93"/>
        <v>1.9033437044825772</v>
      </c>
      <c r="G499" s="21">
        <f t="shared" si="93"/>
        <v>1.7403237495653447</v>
      </c>
      <c r="H499" s="21">
        <f t="shared" si="93"/>
        <v>2.0400612041700827</v>
      </c>
      <c r="I499" s="21">
        <f t="shared" si="93"/>
        <v>1.8901175480602399</v>
      </c>
      <c r="J499" s="21">
        <f t="shared" si="93"/>
        <v>2.2910622066246478</v>
      </c>
      <c r="K499" s="21">
        <f t="shared" si="93"/>
        <v>2.0898149993718853</v>
      </c>
      <c r="L499" s="21">
        <f t="shared" si="93"/>
        <v>2.0788057635382207</v>
      </c>
      <c r="M499" s="21">
        <f t="shared" si="93"/>
        <v>2.0720597497805846</v>
      </c>
      <c r="N499" s="21">
        <f t="shared" si="93"/>
        <v>2.5425817244263551</v>
      </c>
      <c r="O499" s="404">
        <f t="shared" si="93"/>
        <v>2.0031087247228263</v>
      </c>
      <c r="Q499" s="399">
        <v>1009</v>
      </c>
      <c r="R499" s="399" t="s">
        <v>17</v>
      </c>
      <c r="S499" s="21">
        <f t="shared" si="94"/>
        <v>1.7040837181001469</v>
      </c>
      <c r="T499" s="21">
        <f t="shared" si="94"/>
        <v>1.7823931468728296</v>
      </c>
      <c r="U499" s="21">
        <f t="shared" si="94"/>
        <v>1.7810168864709568</v>
      </c>
      <c r="V499" s="21">
        <f t="shared" si="94"/>
        <v>1.8130404185807243</v>
      </c>
      <c r="W499" s="21">
        <f t="shared" si="94"/>
        <v>1.7986572342867073</v>
      </c>
      <c r="X499" s="21">
        <f t="shared" si="94"/>
        <v>1.8364171265066314</v>
      </c>
      <c r="Y499" s="21">
        <f t="shared" si="94"/>
        <v>1.8444540969346022</v>
      </c>
      <c r="Z499" s="21">
        <f t="shared" si="94"/>
        <v>1.9016484383579013</v>
      </c>
      <c r="AA499" s="21">
        <f t="shared" si="94"/>
        <v>1.9240551170894096</v>
      </c>
      <c r="AB499" s="21">
        <f t="shared" si="94"/>
        <v>1.9399594576940904</v>
      </c>
      <c r="AC499" s="21">
        <f t="shared" si="94"/>
        <v>1.9524025057220851</v>
      </c>
      <c r="AD499" s="21">
        <f t="shared" si="94"/>
        <v>2.0031087247228263</v>
      </c>
    </row>
    <row r="500" spans="1:30" x14ac:dyDescent="0.2">
      <c r="A500" s="399">
        <v>1010</v>
      </c>
      <c r="B500" s="399" t="s">
        <v>19</v>
      </c>
      <c r="C500" s="21">
        <f t="shared" si="93"/>
        <v>0.78446273096798191</v>
      </c>
      <c r="D500" s="21">
        <f t="shared" si="93"/>
        <v>0.74755514028707093</v>
      </c>
      <c r="E500" s="21">
        <f t="shared" si="93"/>
        <v>0.73433842295586527</v>
      </c>
      <c r="F500" s="21">
        <f t="shared" si="93"/>
        <v>0.78615170775392429</v>
      </c>
      <c r="G500" s="21">
        <f t="shared" si="93"/>
        <v>0.81958736906413465</v>
      </c>
      <c r="H500" s="21">
        <f t="shared" si="93"/>
        <v>1.058629517360572</v>
      </c>
      <c r="I500" s="21">
        <f t="shared" si="93"/>
        <v>0.73081926165169009</v>
      </c>
      <c r="J500" s="21">
        <f t="shared" si="93"/>
        <v>0.82757719743829672</v>
      </c>
      <c r="K500" s="21">
        <f t="shared" si="93"/>
        <v>0.78247847950753679</v>
      </c>
      <c r="L500" s="21">
        <f t="shared" si="93"/>
        <v>1.0891026493953744</v>
      </c>
      <c r="M500" s="21">
        <f t="shared" si="93"/>
        <v>0.80045263361228292</v>
      </c>
      <c r="N500" s="21">
        <f t="shared" si="93"/>
        <v>0.93699111376573974</v>
      </c>
      <c r="O500" s="404">
        <f t="shared" si="93"/>
        <v>0.83915830011570569</v>
      </c>
      <c r="Q500" s="399">
        <v>1010</v>
      </c>
      <c r="R500" s="399" t="s">
        <v>19</v>
      </c>
      <c r="S500" s="21">
        <f t="shared" si="94"/>
        <v>0.78446273096798191</v>
      </c>
      <c r="T500" s="21">
        <f t="shared" si="94"/>
        <v>0.7664123167635738</v>
      </c>
      <c r="U500" s="21">
        <f t="shared" si="94"/>
        <v>0.75547793720772582</v>
      </c>
      <c r="V500" s="21">
        <f t="shared" si="94"/>
        <v>0.76338246465397597</v>
      </c>
      <c r="W500" s="21">
        <f t="shared" si="94"/>
        <v>0.77468932752281361</v>
      </c>
      <c r="X500" s="21">
        <f t="shared" si="94"/>
        <v>0.81995029244486062</v>
      </c>
      <c r="Y500" s="21">
        <f t="shared" si="94"/>
        <v>0.80564036872287614</v>
      </c>
      <c r="Z500" s="21">
        <f t="shared" si="94"/>
        <v>0.80847971033413191</v>
      </c>
      <c r="AA500" s="21">
        <f t="shared" si="94"/>
        <v>0.80554984340631741</v>
      </c>
      <c r="AB500" s="21">
        <f t="shared" si="94"/>
        <v>0.83295514919379754</v>
      </c>
      <c r="AC500" s="21">
        <f t="shared" si="94"/>
        <v>0.82996907503911432</v>
      </c>
      <c r="AD500" s="21">
        <f t="shared" si="94"/>
        <v>0.83915830011570569</v>
      </c>
    </row>
    <row r="501" spans="1:30" x14ac:dyDescent="0.2">
      <c r="A501" s="399">
        <v>1011</v>
      </c>
      <c r="B501" s="399" t="s">
        <v>20</v>
      </c>
      <c r="C501" s="21">
        <f t="shared" si="93"/>
        <v>1.9108838364612277</v>
      </c>
      <c r="D501" s="21">
        <f t="shared" si="93"/>
        <v>1.8168397078892045</v>
      </c>
      <c r="E501" s="21">
        <f t="shared" si="93"/>
        <v>1.9007822479994128</v>
      </c>
      <c r="F501" s="21">
        <f t="shared" si="93"/>
        <v>1.9414627464977248</v>
      </c>
      <c r="G501" s="21">
        <f t="shared" si="93"/>
        <v>1.888016657472803</v>
      </c>
      <c r="H501" s="21">
        <f t="shared" si="93"/>
        <v>2.5185013740815094</v>
      </c>
      <c r="I501" s="21">
        <f t="shared" si="93"/>
        <v>2.1420159536471153</v>
      </c>
      <c r="J501" s="21">
        <f t="shared" si="93"/>
        <v>2.3794782298476753</v>
      </c>
      <c r="K501" s="21">
        <f t="shared" si="93"/>
        <v>2.1089908073714638</v>
      </c>
      <c r="L501" s="21">
        <f t="shared" si="93"/>
        <v>2.2122834324461529</v>
      </c>
      <c r="M501" s="21">
        <f t="shared" si="93"/>
        <v>2.2436872455602752</v>
      </c>
      <c r="N501" s="21">
        <f t="shared" si="93"/>
        <v>2.6405846142866065</v>
      </c>
      <c r="O501" s="404">
        <f t="shared" si="93"/>
        <v>2.1436491153988548</v>
      </c>
      <c r="Q501" s="399">
        <v>1011</v>
      </c>
      <c r="R501" s="399" t="s">
        <v>20</v>
      </c>
      <c r="S501" s="21">
        <f t="shared" si="94"/>
        <v>1.9108838364612277</v>
      </c>
      <c r="T501" s="21">
        <f t="shared" si="94"/>
        <v>1.8631183264021578</v>
      </c>
      <c r="U501" s="21">
        <f t="shared" si="94"/>
        <v>1.8758445686148042</v>
      </c>
      <c r="V501" s="21">
        <f t="shared" si="94"/>
        <v>1.8927668064229597</v>
      </c>
      <c r="W501" s="21">
        <f t="shared" si="94"/>
        <v>1.8918032567362562</v>
      </c>
      <c r="X501" s="21">
        <f t="shared" si="94"/>
        <v>1.9910806146094004</v>
      </c>
      <c r="Y501" s="21">
        <f t="shared" si="94"/>
        <v>2.0156574401842451</v>
      </c>
      <c r="Z501" s="21">
        <f t="shared" si="94"/>
        <v>2.0646934247883499</v>
      </c>
      <c r="AA501" s="21">
        <f t="shared" si="94"/>
        <v>2.0697485844253105</v>
      </c>
      <c r="AB501" s="21">
        <f t="shared" si="94"/>
        <v>2.0837898063575868</v>
      </c>
      <c r="AC501" s="21">
        <f t="shared" si="94"/>
        <v>2.0984744066470133</v>
      </c>
      <c r="AD501" s="21">
        <f t="shared" si="94"/>
        <v>2.1436491153988548</v>
      </c>
    </row>
    <row r="502" spans="1:30" x14ac:dyDescent="0.2">
      <c r="A502" s="399">
        <v>1012</v>
      </c>
      <c r="B502" s="399" t="s">
        <v>21</v>
      </c>
      <c r="C502" s="21">
        <f t="shared" si="93"/>
        <v>2.2242221179257324</v>
      </c>
      <c r="D502" s="21">
        <f t="shared" si="93"/>
        <v>2.3151168253701915</v>
      </c>
      <c r="E502" s="21">
        <f t="shared" si="93"/>
        <v>2.1100445871287494</v>
      </c>
      <c r="F502" s="21">
        <f t="shared" si="93"/>
        <v>2.276734647944807</v>
      </c>
      <c r="G502" s="21">
        <f t="shared" si="93"/>
        <v>2.1672131405947201</v>
      </c>
      <c r="H502" s="21">
        <f t="shared" si="93"/>
        <v>2.6200598175904655</v>
      </c>
      <c r="I502" s="21">
        <f t="shared" si="93"/>
        <v>2.184801804872694</v>
      </c>
      <c r="J502" s="21">
        <f t="shared" si="93"/>
        <v>2.3684385943761268</v>
      </c>
      <c r="K502" s="21">
        <f t="shared" si="93"/>
        <v>2.3211724675875871</v>
      </c>
      <c r="L502" s="21">
        <f t="shared" si="93"/>
        <v>2.29777662127136</v>
      </c>
      <c r="M502" s="21">
        <f t="shared" si="93"/>
        <v>2.2908872825411732</v>
      </c>
      <c r="N502" s="21">
        <f t="shared" si="93"/>
        <v>2.6132506990206035</v>
      </c>
      <c r="O502" s="404">
        <f t="shared" si="93"/>
        <v>2.3142630725575595</v>
      </c>
      <c r="Q502" s="399">
        <v>1012</v>
      </c>
      <c r="R502" s="399" t="s">
        <v>21</v>
      </c>
      <c r="S502" s="21">
        <f t="shared" si="94"/>
        <v>2.2242221179257324</v>
      </c>
      <c r="T502" s="21">
        <f t="shared" si="94"/>
        <v>2.2708052768892704</v>
      </c>
      <c r="U502" s="21">
        <f t="shared" si="94"/>
        <v>2.2174352338249972</v>
      </c>
      <c r="V502" s="21">
        <f t="shared" si="94"/>
        <v>2.2325415379158189</v>
      </c>
      <c r="W502" s="21">
        <f t="shared" si="94"/>
        <v>2.2195871181500211</v>
      </c>
      <c r="X502" s="21">
        <f t="shared" si="94"/>
        <v>2.2831393556144746</v>
      </c>
      <c r="Y502" s="21">
        <f t="shared" si="94"/>
        <v>2.2682450957572109</v>
      </c>
      <c r="Z502" s="21">
        <f t="shared" si="94"/>
        <v>2.2814969376721757</v>
      </c>
      <c r="AA502" s="21">
        <f t="shared" si="94"/>
        <v>2.2861354974916628</v>
      </c>
      <c r="AB502" s="21">
        <f t="shared" si="94"/>
        <v>2.2873360947065828</v>
      </c>
      <c r="AC502" s="21">
        <f t="shared" si="94"/>
        <v>2.2876623495425963</v>
      </c>
      <c r="AD502" s="21">
        <f t="shared" si="94"/>
        <v>2.3142630725575595</v>
      </c>
    </row>
    <row r="503" spans="1:30" x14ac:dyDescent="0.2">
      <c r="A503" s="399">
        <v>1013</v>
      </c>
      <c r="B503" s="399" t="s">
        <v>22</v>
      </c>
      <c r="C503" s="21">
        <f t="shared" si="93"/>
        <v>2.2241333407597197</v>
      </c>
      <c r="D503" s="21">
        <f t="shared" si="93"/>
        <v>1.9582282347807112</v>
      </c>
      <c r="E503" s="21">
        <f t="shared" si="93"/>
        <v>1.9608958837772399</v>
      </c>
      <c r="F503" s="21">
        <f t="shared" si="93"/>
        <v>1.9484297309714635</v>
      </c>
      <c r="G503" s="21">
        <f t="shared" si="93"/>
        <v>1.8501625802378194</v>
      </c>
      <c r="H503" s="21">
        <f t="shared" si="93"/>
        <v>2.396038968352292</v>
      </c>
      <c r="I503" s="21">
        <f t="shared" si="93"/>
        <v>1.8582607035463701</v>
      </c>
      <c r="J503" s="21">
        <f t="shared" si="93"/>
        <v>2.1956174626145684</v>
      </c>
      <c r="K503" s="21">
        <f t="shared" si="93"/>
        <v>2.0221698645598196</v>
      </c>
      <c r="L503" s="21">
        <f t="shared" si="93"/>
        <v>2.2159723964868254</v>
      </c>
      <c r="M503" s="21">
        <f t="shared" si="93"/>
        <v>2.1686371371371371</v>
      </c>
      <c r="N503" s="21">
        <f t="shared" si="93"/>
        <v>2.616468890148977</v>
      </c>
      <c r="O503" s="404">
        <f t="shared" si="93"/>
        <v>2.1158109015338438</v>
      </c>
      <c r="Q503" s="399">
        <v>1013</v>
      </c>
      <c r="R503" s="399" t="s">
        <v>22</v>
      </c>
      <c r="S503" s="21">
        <f t="shared" si="94"/>
        <v>2.2241333407597197</v>
      </c>
      <c r="T503" s="21">
        <f t="shared" si="94"/>
        <v>2.0897957890095356</v>
      </c>
      <c r="U503" s="21">
        <f t="shared" si="94"/>
        <v>2.0467833927063062</v>
      </c>
      <c r="V503" s="21">
        <f t="shared" si="94"/>
        <v>2.0207641092819428</v>
      </c>
      <c r="W503" s="21">
        <f t="shared" si="94"/>
        <v>1.9859188849365417</v>
      </c>
      <c r="X503" s="21">
        <f t="shared" si="94"/>
        <v>2.0516426167077277</v>
      </c>
      <c r="Y503" s="21">
        <f t="shared" si="94"/>
        <v>2.0208936567447369</v>
      </c>
      <c r="Z503" s="21">
        <f t="shared" si="94"/>
        <v>2.0446458830627181</v>
      </c>
      <c r="AA503" s="21">
        <f t="shared" si="94"/>
        <v>2.0418953014572159</v>
      </c>
      <c r="AB503" s="21">
        <f t="shared" si="94"/>
        <v>2.0604435463137221</v>
      </c>
      <c r="AC503" s="21">
        <f t="shared" si="94"/>
        <v>2.0705234125096754</v>
      </c>
      <c r="AD503" s="21">
        <f t="shared" si="94"/>
        <v>2.1158109015338433</v>
      </c>
    </row>
    <row r="504" spans="1:30" x14ac:dyDescent="0.2">
      <c r="A504" s="399">
        <v>1014</v>
      </c>
      <c r="B504" s="399" t="s">
        <v>23</v>
      </c>
      <c r="C504" s="21">
        <f t="shared" si="93"/>
        <v>2.165815107037568</v>
      </c>
      <c r="D504" s="21">
        <f t="shared" si="93"/>
        <v>2.1732211764826959</v>
      </c>
      <c r="E504" s="21">
        <f t="shared" si="93"/>
        <v>2.4909536837017159</v>
      </c>
      <c r="F504" s="21">
        <f t="shared" si="93"/>
        <v>2.1187981249363093</v>
      </c>
      <c r="G504" s="21">
        <f t="shared" si="93"/>
        <v>2.0878450098822761</v>
      </c>
      <c r="H504" s="21">
        <f t="shared" si="93"/>
        <v>2.5662149644395926</v>
      </c>
      <c r="I504" s="21">
        <f t="shared" si="93"/>
        <v>2.0002170272012205</v>
      </c>
      <c r="J504" s="21">
        <f t="shared" si="93"/>
        <v>2.1984948758284206</v>
      </c>
      <c r="K504" s="21">
        <f t="shared" si="93"/>
        <v>2.0844943054575444</v>
      </c>
      <c r="L504" s="21">
        <f t="shared" si="93"/>
        <v>2.2859343847687126</v>
      </c>
      <c r="M504" s="21">
        <f t="shared" si="93"/>
        <v>2.1823697002908364</v>
      </c>
      <c r="N504" s="21">
        <f t="shared" si="93"/>
        <v>2.5177566622152119</v>
      </c>
      <c r="O504" s="404">
        <f t="shared" si="93"/>
        <v>2.234557777784508</v>
      </c>
      <c r="Q504" s="399">
        <v>1014</v>
      </c>
      <c r="R504" s="399" t="s">
        <v>23</v>
      </c>
      <c r="S504" s="21">
        <f t="shared" si="94"/>
        <v>2.165815107037568</v>
      </c>
      <c r="T504" s="21">
        <f t="shared" si="94"/>
        <v>2.1695529338130122</v>
      </c>
      <c r="U504" s="21">
        <f t="shared" si="94"/>
        <v>2.279667872439866</v>
      </c>
      <c r="V504" s="21">
        <f t="shared" si="94"/>
        <v>2.2374323481271641</v>
      </c>
      <c r="W504" s="21">
        <f t="shared" si="94"/>
        <v>2.2070259422972849</v>
      </c>
      <c r="X504" s="21">
        <f t="shared" si="94"/>
        <v>2.2654151849271784</v>
      </c>
      <c r="Y504" s="21">
        <f t="shared" si="94"/>
        <v>2.2224697772441293</v>
      </c>
      <c r="Z504" s="21">
        <f t="shared" si="94"/>
        <v>2.2191869100387964</v>
      </c>
      <c r="AA504" s="21">
        <f t="shared" si="94"/>
        <v>2.2035307815702447</v>
      </c>
      <c r="AB504" s="21">
        <f t="shared" si="94"/>
        <v>2.2116958557839421</v>
      </c>
      <c r="AC504" s="21">
        <f t="shared" si="94"/>
        <v>2.2090517095385085</v>
      </c>
      <c r="AD504" s="21">
        <f t="shared" si="94"/>
        <v>2.234557777784508</v>
      </c>
    </row>
    <row r="505" spans="1:30" x14ac:dyDescent="0.2">
      <c r="A505" s="399">
        <v>1015</v>
      </c>
      <c r="B505" s="399" t="s">
        <v>24</v>
      </c>
      <c r="C505" s="21">
        <f t="shared" si="93"/>
        <v>2.4583841473195669</v>
      </c>
      <c r="D505" s="21">
        <f t="shared" si="93"/>
        <v>2.3086417428725121</v>
      </c>
      <c r="E505" s="21">
        <f t="shared" si="93"/>
        <v>2.2647055569276362</v>
      </c>
      <c r="F505" s="21">
        <f t="shared" si="93"/>
        <v>2.1582864809154882</v>
      </c>
      <c r="G505" s="21">
        <f t="shared" si="93"/>
        <v>2.1184081011544098</v>
      </c>
      <c r="H505" s="21">
        <f t="shared" si="93"/>
        <v>2.666357914224005</v>
      </c>
      <c r="I505" s="21">
        <f t="shared" si="93"/>
        <v>2.1760622452380338</v>
      </c>
      <c r="J505" s="21">
        <f t="shared" si="93"/>
        <v>2.3487525658831441</v>
      </c>
      <c r="K505" s="21">
        <f t="shared" si="93"/>
        <v>2.6028278515552157</v>
      </c>
      <c r="L505" s="21">
        <f t="shared" si="93"/>
        <v>2.5746397205707012</v>
      </c>
      <c r="M505" s="21">
        <f t="shared" si="93"/>
        <v>2.5679447067021286</v>
      </c>
      <c r="N505" s="21">
        <f t="shared" si="93"/>
        <v>3.0134199645013835</v>
      </c>
      <c r="O505" s="404">
        <f t="shared" si="93"/>
        <v>2.4306568452625807</v>
      </c>
      <c r="Q505" s="399">
        <v>1015</v>
      </c>
      <c r="R505" s="399" t="s">
        <v>24</v>
      </c>
      <c r="S505" s="21">
        <f t="shared" si="94"/>
        <v>2.4583841473195669</v>
      </c>
      <c r="T505" s="21">
        <f t="shared" si="94"/>
        <v>2.3822700718796503</v>
      </c>
      <c r="U505" s="21">
        <f t="shared" si="94"/>
        <v>2.3414316893385125</v>
      </c>
      <c r="V505" s="21">
        <f t="shared" si="94"/>
        <v>2.2904029646793216</v>
      </c>
      <c r="W505" s="21">
        <f t="shared" si="94"/>
        <v>2.2551934222266006</v>
      </c>
      <c r="X505" s="21">
        <f t="shared" si="94"/>
        <v>2.3212537136222662</v>
      </c>
      <c r="Y505" s="21">
        <f t="shared" si="94"/>
        <v>2.2977273667282003</v>
      </c>
      <c r="Z505" s="21">
        <f t="shared" si="94"/>
        <v>2.3047092225222086</v>
      </c>
      <c r="AA505" s="21">
        <f t="shared" si="94"/>
        <v>2.3370709330242962</v>
      </c>
      <c r="AB505" s="21">
        <f t="shared" si="94"/>
        <v>2.3609141016142807</v>
      </c>
      <c r="AC505" s="21">
        <f t="shared" si="94"/>
        <v>2.3793352091657138</v>
      </c>
      <c r="AD505" s="21">
        <f t="shared" si="94"/>
        <v>2.4306568452625807</v>
      </c>
    </row>
    <row r="506" spans="1:30" x14ac:dyDescent="0.2">
      <c r="A506" s="399">
        <v>1016</v>
      </c>
      <c r="B506" s="399" t="s">
        <v>25</v>
      </c>
      <c r="C506" s="21">
        <f t="shared" si="93"/>
        <v>2.246140873015873</v>
      </c>
      <c r="D506" s="21">
        <f t="shared" si="93"/>
        <v>2.2020660352153341</v>
      </c>
      <c r="E506" s="21">
        <f t="shared" si="93"/>
        <v>2.172682594876306</v>
      </c>
      <c r="F506" s="21">
        <f t="shared" si="93"/>
        <v>2.3760800694942779</v>
      </c>
      <c r="G506" s="21">
        <f t="shared" si="93"/>
        <v>2.2661574494041106</v>
      </c>
      <c r="H506" s="21">
        <f t="shared" si="93"/>
        <v>2.7944600169779288</v>
      </c>
      <c r="I506" s="21">
        <f t="shared" si="93"/>
        <v>2.361292345022485</v>
      </c>
      <c r="J506" s="21">
        <f t="shared" si="93"/>
        <v>2.5111491267353334</v>
      </c>
      <c r="K506" s="21">
        <f t="shared" si="93"/>
        <v>2.8953588567167081</v>
      </c>
      <c r="L506" s="21">
        <f t="shared" si="93"/>
        <v>2.8631818774977571</v>
      </c>
      <c r="M506" s="21">
        <f t="shared" si="93"/>
        <v>2.8878951919038873</v>
      </c>
      <c r="N506" s="21">
        <f t="shared" si="93"/>
        <v>3.699650736091471</v>
      </c>
      <c r="O506" s="404">
        <f t="shared" si="93"/>
        <v>2.5981763391975625</v>
      </c>
      <c r="Q506" s="399">
        <v>1016</v>
      </c>
      <c r="R506" s="399" t="s">
        <v>25</v>
      </c>
      <c r="S506" s="21">
        <f t="shared" si="94"/>
        <v>2.246140873015873</v>
      </c>
      <c r="T506" s="21">
        <f t="shared" si="94"/>
        <v>2.2238997881991711</v>
      </c>
      <c r="U506" s="21">
        <f t="shared" si="94"/>
        <v>2.2062883241256506</v>
      </c>
      <c r="V506" s="21">
        <f t="shared" si="94"/>
        <v>2.2528440175055975</v>
      </c>
      <c r="W506" s="21">
        <f t="shared" si="94"/>
        <v>2.2556317822539311</v>
      </c>
      <c r="X506" s="21">
        <f t="shared" si="94"/>
        <v>2.3427622914701995</v>
      </c>
      <c r="Y506" s="21">
        <f t="shared" si="94"/>
        <v>2.3457071242359802</v>
      </c>
      <c r="Z506" s="21">
        <f t="shared" si="94"/>
        <v>2.3694521930965196</v>
      </c>
      <c r="AA506" s="21">
        <f t="shared" si="94"/>
        <v>2.4266309640585519</v>
      </c>
      <c r="AB506" s="21">
        <f t="shared" si="94"/>
        <v>2.4692040713901093</v>
      </c>
      <c r="AC506" s="21">
        <f t="shared" si="94"/>
        <v>2.5060838817960662</v>
      </c>
      <c r="AD506" s="21">
        <f t="shared" si="94"/>
        <v>2.5981763391975625</v>
      </c>
    </row>
    <row r="507" spans="1:30" x14ac:dyDescent="0.2">
      <c r="A507" s="399">
        <v>1017</v>
      </c>
      <c r="B507" s="399" t="s">
        <v>26</v>
      </c>
      <c r="C507" s="21">
        <f t="shared" si="93"/>
        <v>1.974913257997772</v>
      </c>
      <c r="D507" s="21">
        <f t="shared" si="93"/>
        <v>1.9341395290689154</v>
      </c>
      <c r="E507" s="21">
        <f t="shared" si="93"/>
        <v>1.9890950264875502</v>
      </c>
      <c r="F507" s="21">
        <f t="shared" si="93"/>
        <v>2.0512560143927034</v>
      </c>
      <c r="G507" s="21">
        <f t="shared" si="93"/>
        <v>1.8198614657677106</v>
      </c>
      <c r="H507" s="21">
        <f t="shared" si="93"/>
        <v>2.1948672407860439</v>
      </c>
      <c r="I507" s="21">
        <f t="shared" si="93"/>
        <v>1.7700512278285956</v>
      </c>
      <c r="J507" s="21">
        <f t="shared" si="93"/>
        <v>1.9241794226250419</v>
      </c>
      <c r="K507" s="21">
        <f t="shared" si="93"/>
        <v>2.0232621948518008</v>
      </c>
      <c r="L507" s="21">
        <f t="shared" si="93"/>
        <v>1.90665984461362</v>
      </c>
      <c r="M507" s="21">
        <f t="shared" si="93"/>
        <v>1.9246105146306349</v>
      </c>
      <c r="N507" s="21">
        <f t="shared" si="93"/>
        <v>2.1907997436577391</v>
      </c>
      <c r="O507" s="404">
        <f t="shared" si="93"/>
        <v>1.9723884246117136</v>
      </c>
      <c r="Q507" s="399">
        <v>1017</v>
      </c>
      <c r="R507" s="399" t="s">
        <v>26</v>
      </c>
      <c r="S507" s="21">
        <f t="shared" si="94"/>
        <v>1.974913257997772</v>
      </c>
      <c r="T507" s="21">
        <f t="shared" si="94"/>
        <v>1.9539822427197147</v>
      </c>
      <c r="U507" s="21">
        <f t="shared" si="94"/>
        <v>1.9659705421114309</v>
      </c>
      <c r="V507" s="21">
        <f t="shared" si="94"/>
        <v>1.9880040037097013</v>
      </c>
      <c r="W507" s="21">
        <f t="shared" si="94"/>
        <v>1.9541750874020964</v>
      </c>
      <c r="X507" s="21">
        <f t="shared" si="94"/>
        <v>1.9914391405118868</v>
      </c>
      <c r="Y507" s="21">
        <f t="shared" si="94"/>
        <v>1.9579757072982178</v>
      </c>
      <c r="Z507" s="21">
        <f t="shared" si="94"/>
        <v>1.9536282003117729</v>
      </c>
      <c r="AA507" s="21">
        <f t="shared" si="94"/>
        <v>1.9611905210980678</v>
      </c>
      <c r="AB507" s="21">
        <f t="shared" si="94"/>
        <v>1.9557542675303821</v>
      </c>
      <c r="AC507" s="21">
        <f t="shared" si="94"/>
        <v>1.9529256465899205</v>
      </c>
      <c r="AD507" s="21">
        <f t="shared" si="94"/>
        <v>1.9723884246117132</v>
      </c>
    </row>
    <row r="508" spans="1:30" x14ac:dyDescent="0.2">
      <c r="A508" s="399">
        <v>1018</v>
      </c>
      <c r="B508" s="399" t="s">
        <v>27</v>
      </c>
      <c r="C508" s="21">
        <f t="shared" si="93"/>
        <v>2.4546856767555143</v>
      </c>
      <c r="D508" s="21">
        <f t="shared" si="93"/>
        <v>2.3639602681266081</v>
      </c>
      <c r="E508" s="21">
        <f t="shared" si="93"/>
        <v>2.2964799991842644</v>
      </c>
      <c r="F508" s="21">
        <f t="shared" si="93"/>
        <v>2.3314219483511036</v>
      </c>
      <c r="G508" s="21">
        <f t="shared" si="93"/>
        <v>2.1659797140109807</v>
      </c>
      <c r="H508" s="21">
        <f t="shared" si="93"/>
        <v>2.7183899235751583</v>
      </c>
      <c r="I508" s="21">
        <f t="shared" si="93"/>
        <v>2.1471028943725923</v>
      </c>
      <c r="J508" s="21">
        <f t="shared" si="93"/>
        <v>2.4339067888184167</v>
      </c>
      <c r="K508" s="21">
        <f t="shared" si="93"/>
        <v>2.54148547162736</v>
      </c>
      <c r="L508" s="21">
        <f t="shared" si="93"/>
        <v>2.6355405792640862</v>
      </c>
      <c r="M508" s="21">
        <f t="shared" si="93"/>
        <v>2.5824989104040843</v>
      </c>
      <c r="N508" s="21">
        <f t="shared" si="93"/>
        <v>3.0394337191573433</v>
      </c>
      <c r="O508" s="404">
        <f t="shared" si="93"/>
        <v>2.4667091310657092</v>
      </c>
      <c r="Q508" s="399">
        <v>1018</v>
      </c>
      <c r="R508" s="399" t="s">
        <v>27</v>
      </c>
      <c r="S508" s="21">
        <f t="shared" si="94"/>
        <v>2.4546856767555143</v>
      </c>
      <c r="T508" s="21">
        <f t="shared" si="94"/>
        <v>2.4085714362606843</v>
      </c>
      <c r="U508" s="21">
        <f t="shared" si="94"/>
        <v>2.3698447468637598</v>
      </c>
      <c r="V508" s="21">
        <f t="shared" si="94"/>
        <v>2.3596230342395268</v>
      </c>
      <c r="W508" s="21">
        <f t="shared" si="94"/>
        <v>2.3208845971666912</v>
      </c>
      <c r="X508" s="21">
        <f t="shared" si="94"/>
        <v>2.3828236898486295</v>
      </c>
      <c r="Y508" s="21">
        <f t="shared" si="94"/>
        <v>2.3438555925424991</v>
      </c>
      <c r="Z508" s="21">
        <f t="shared" si="94"/>
        <v>2.3559477788867116</v>
      </c>
      <c r="AA508" s="21">
        <f t="shared" si="94"/>
        <v>2.3764890341575948</v>
      </c>
      <c r="AB508" s="21">
        <f t="shared" si="94"/>
        <v>2.4012581625560028</v>
      </c>
      <c r="AC508" s="21">
        <f t="shared" si="94"/>
        <v>2.4174027995648038</v>
      </c>
      <c r="AD508" s="21">
        <f t="shared" si="94"/>
        <v>2.4667091310657097</v>
      </c>
    </row>
    <row r="509" spans="1:30" x14ac:dyDescent="0.2">
      <c r="A509" s="399">
        <v>1019</v>
      </c>
      <c r="B509" s="399" t="s">
        <v>28</v>
      </c>
      <c r="C509" s="21">
        <f t="shared" si="93"/>
        <v>1.6298264752232534</v>
      </c>
      <c r="D509" s="21">
        <f t="shared" si="93"/>
        <v>1.6492451801646284</v>
      </c>
      <c r="E509" s="21">
        <f t="shared" si="93"/>
        <v>1.6216163911960828</v>
      </c>
      <c r="F509" s="21">
        <f t="shared" si="93"/>
        <v>1.6393306702884078</v>
      </c>
      <c r="G509" s="21">
        <f t="shared" si="93"/>
        <v>1.494178609166557</v>
      </c>
      <c r="H509" s="21">
        <f t="shared" si="93"/>
        <v>1.8319858560307818</v>
      </c>
      <c r="I509" s="21">
        <f t="shared" si="93"/>
        <v>1.6634701863553261</v>
      </c>
      <c r="J509" s="21">
        <f t="shared" si="93"/>
        <v>1.7177579553996492</v>
      </c>
      <c r="K509" s="21">
        <f t="shared" si="93"/>
        <v>1.7336734927540971</v>
      </c>
      <c r="L509" s="21">
        <f t="shared" si="93"/>
        <v>1.9152403105964255</v>
      </c>
      <c r="M509" s="21">
        <f t="shared" si="93"/>
        <v>1.9167826921399287</v>
      </c>
      <c r="N509" s="21">
        <f t="shared" si="93"/>
        <v>2.2295874903723871</v>
      </c>
      <c r="O509" s="404">
        <f t="shared" si="93"/>
        <v>1.7499659235619276</v>
      </c>
      <c r="Q509" s="399">
        <v>1019</v>
      </c>
      <c r="R509" s="399" t="s">
        <v>28</v>
      </c>
      <c r="S509" s="21">
        <f t="shared" si="94"/>
        <v>1.6298264752232534</v>
      </c>
      <c r="T509" s="21">
        <f t="shared" si="94"/>
        <v>1.6393560008203809</v>
      </c>
      <c r="U509" s="21">
        <f t="shared" si="94"/>
        <v>1.6331838585882077</v>
      </c>
      <c r="V509" s="21">
        <f t="shared" si="94"/>
        <v>1.6348239080851787</v>
      </c>
      <c r="W509" s="21">
        <f t="shared" si="94"/>
        <v>1.6059602958666093</v>
      </c>
      <c r="X509" s="21">
        <f t="shared" si="94"/>
        <v>1.642081788937285</v>
      </c>
      <c r="Y509" s="21">
        <f t="shared" si="94"/>
        <v>1.6453060992592308</v>
      </c>
      <c r="Z509" s="21">
        <f t="shared" si="94"/>
        <v>1.6544664606780728</v>
      </c>
      <c r="AA509" s="21">
        <f t="shared" si="94"/>
        <v>1.6635242888967448</v>
      </c>
      <c r="AB509" s="21">
        <f t="shared" si="94"/>
        <v>1.6888304342486242</v>
      </c>
      <c r="AC509" s="21">
        <f t="shared" si="94"/>
        <v>1.708878192046009</v>
      </c>
      <c r="AD509" s="21">
        <f t="shared" si="94"/>
        <v>1.7499659235619276</v>
      </c>
    </row>
    <row r="510" spans="1:30" x14ac:dyDescent="0.2">
      <c r="A510" s="399">
        <v>1020</v>
      </c>
      <c r="B510" s="399" t="s">
        <v>29</v>
      </c>
      <c r="C510" s="21">
        <f t="shared" ref="C510:O521" si="95">+C353/(C48*10^6)</f>
        <v>2.1923477708872503</v>
      </c>
      <c r="D510" s="21">
        <f t="shared" si="95"/>
        <v>2.0493927356726709</v>
      </c>
      <c r="E510" s="21">
        <f t="shared" si="95"/>
        <v>2.0296273979569688</v>
      </c>
      <c r="F510" s="21">
        <f t="shared" si="95"/>
        <v>1.9774652407042834</v>
      </c>
      <c r="G510" s="21">
        <f t="shared" si="95"/>
        <v>1.8539160871325018</v>
      </c>
      <c r="H510" s="21">
        <f t="shared" si="95"/>
        <v>2.1864232986744199</v>
      </c>
      <c r="I510" s="21">
        <f t="shared" si="95"/>
        <v>1.863892543403139</v>
      </c>
      <c r="J510" s="21">
        <f t="shared" si="95"/>
        <v>2.1982410632277789</v>
      </c>
      <c r="K510" s="21">
        <f t="shared" si="95"/>
        <v>2.0883009409130788</v>
      </c>
      <c r="L510" s="21">
        <f t="shared" si="95"/>
        <v>2.0635896294816254</v>
      </c>
      <c r="M510" s="21">
        <f t="shared" si="95"/>
        <v>2.1289727431432066</v>
      </c>
      <c r="N510" s="21">
        <f t="shared" si="95"/>
        <v>2.4554041637148094</v>
      </c>
      <c r="O510" s="404">
        <f t="shared" si="95"/>
        <v>2.0889536648497478</v>
      </c>
      <c r="Q510" s="399">
        <v>1020</v>
      </c>
      <c r="R510" s="399" t="s">
        <v>29</v>
      </c>
      <c r="S510" s="21">
        <f t="shared" ref="S510:AD521" si="96">+S353/(S48*10^6)</f>
        <v>2.1923477708872503</v>
      </c>
      <c r="T510" s="21">
        <f t="shared" si="96"/>
        <v>2.1201519157856743</v>
      </c>
      <c r="U510" s="21">
        <f t="shared" si="96"/>
        <v>2.0891990193718595</v>
      </c>
      <c r="V510" s="21">
        <f t="shared" si="96"/>
        <v>2.0594724185163278</v>
      </c>
      <c r="W510" s="21">
        <f t="shared" si="96"/>
        <v>2.0178616040281954</v>
      </c>
      <c r="X510" s="21">
        <f t="shared" si="96"/>
        <v>2.0446488507334353</v>
      </c>
      <c r="Y510" s="21">
        <f t="shared" si="96"/>
        <v>2.0176549947706293</v>
      </c>
      <c r="Z510" s="21">
        <f t="shared" si="96"/>
        <v>2.040398392796074</v>
      </c>
      <c r="AA510" s="21">
        <f t="shared" si="96"/>
        <v>2.0458455778257054</v>
      </c>
      <c r="AB510" s="21">
        <f t="shared" si="96"/>
        <v>2.0476562757761658</v>
      </c>
      <c r="AC510" s="21">
        <f t="shared" si="96"/>
        <v>2.0551543664815748</v>
      </c>
      <c r="AD510" s="21">
        <f t="shared" si="96"/>
        <v>2.0889536648497478</v>
      </c>
    </row>
    <row r="511" spans="1:30" x14ac:dyDescent="0.2">
      <c r="A511" s="399">
        <v>1021</v>
      </c>
      <c r="B511" s="399" t="s">
        <v>30</v>
      </c>
      <c r="C511" s="21">
        <f t="shared" si="95"/>
        <v>2.3237970207721252</v>
      </c>
      <c r="D511" s="21">
        <f t="shared" si="95"/>
        <v>2.2295959155780487</v>
      </c>
      <c r="E511" s="21">
        <f t="shared" si="95"/>
        <v>2.0912102666521655</v>
      </c>
      <c r="F511" s="21">
        <f t="shared" si="95"/>
        <v>2.2784713093567679</v>
      </c>
      <c r="G511" s="21">
        <f t="shared" si="95"/>
        <v>2.1052848666809636</v>
      </c>
      <c r="H511" s="21">
        <f t="shared" si="95"/>
        <v>2.5029261088238313</v>
      </c>
      <c r="I511" s="21">
        <f t="shared" si="95"/>
        <v>2.2418398122619072</v>
      </c>
      <c r="J511" s="21">
        <f t="shared" si="95"/>
        <v>2.617652756385739</v>
      </c>
      <c r="K511" s="21">
        <f t="shared" si="95"/>
        <v>2.6472161735284829</v>
      </c>
      <c r="L511" s="21">
        <f t="shared" si="95"/>
        <v>2.6003750652220621</v>
      </c>
      <c r="M511" s="21">
        <f t="shared" si="95"/>
        <v>2.7508584287791775</v>
      </c>
      <c r="N511" s="21">
        <f t="shared" si="95"/>
        <v>3.1079135718401338</v>
      </c>
      <c r="O511" s="404">
        <f t="shared" si="95"/>
        <v>2.4521660722195433</v>
      </c>
      <c r="Q511" s="399">
        <v>1021</v>
      </c>
      <c r="R511" s="399" t="s">
        <v>30</v>
      </c>
      <c r="S511" s="21">
        <f t="shared" si="96"/>
        <v>2.3237970207721252</v>
      </c>
      <c r="T511" s="21">
        <f t="shared" si="96"/>
        <v>2.2757533817572004</v>
      </c>
      <c r="U511" s="21">
        <f t="shared" si="96"/>
        <v>2.2133522334069946</v>
      </c>
      <c r="V511" s="21">
        <f t="shared" si="96"/>
        <v>2.2306655376799323</v>
      </c>
      <c r="W511" s="21">
        <f t="shared" si="96"/>
        <v>2.2063710602966551</v>
      </c>
      <c r="X511" s="21">
        <f t="shared" si="96"/>
        <v>2.2502169290668088</v>
      </c>
      <c r="Y511" s="21">
        <f t="shared" si="96"/>
        <v>2.2490600179921727</v>
      </c>
      <c r="Z511" s="21">
        <f t="shared" si="96"/>
        <v>2.2944939705612528</v>
      </c>
      <c r="AA511" s="21">
        <f t="shared" si="96"/>
        <v>2.3325691702300335</v>
      </c>
      <c r="AB511" s="21">
        <f t="shared" si="96"/>
        <v>2.3593470475044733</v>
      </c>
      <c r="AC511" s="21">
        <f t="shared" si="96"/>
        <v>2.393761411392358</v>
      </c>
      <c r="AD511" s="21">
        <f t="shared" si="96"/>
        <v>2.4521660722195429</v>
      </c>
    </row>
    <row r="512" spans="1:30" x14ac:dyDescent="0.2">
      <c r="A512" s="399">
        <v>1022</v>
      </c>
      <c r="B512" s="399" t="s">
        <v>31</v>
      </c>
      <c r="C512" s="21">
        <f t="shared" si="95"/>
        <v>2.1562738961864594</v>
      </c>
      <c r="D512" s="21">
        <f t="shared" si="95"/>
        <v>2.0107105245306696</v>
      </c>
      <c r="E512" s="21">
        <f t="shared" si="95"/>
        <v>2.0545717113922395</v>
      </c>
      <c r="F512" s="21">
        <f t="shared" si="95"/>
        <v>2.1557643849739039</v>
      </c>
      <c r="G512" s="21">
        <f t="shared" si="95"/>
        <v>2.0857655575393603</v>
      </c>
      <c r="H512" s="21">
        <f t="shared" si="95"/>
        <v>2.4134358587444402</v>
      </c>
      <c r="I512" s="21">
        <f t="shared" si="95"/>
        <v>2.0794521306591371</v>
      </c>
      <c r="J512" s="21">
        <f t="shared" si="95"/>
        <v>2.2018247350837279</v>
      </c>
      <c r="K512" s="21">
        <f t="shared" si="95"/>
        <v>2.4093994049149616</v>
      </c>
      <c r="L512" s="21">
        <f t="shared" si="95"/>
        <v>2.2369466950344084</v>
      </c>
      <c r="M512" s="21">
        <f t="shared" si="95"/>
        <v>2.3995486898709424</v>
      </c>
      <c r="N512" s="21">
        <f t="shared" si="95"/>
        <v>2.5919458737618601</v>
      </c>
      <c r="O512" s="404">
        <f t="shared" si="95"/>
        <v>2.2329637393837061</v>
      </c>
      <c r="Q512" s="399">
        <v>1022</v>
      </c>
      <c r="R512" s="399" t="s">
        <v>31</v>
      </c>
      <c r="S512" s="21">
        <f t="shared" si="96"/>
        <v>2.1562738961864594</v>
      </c>
      <c r="T512" s="21">
        <f t="shared" si="96"/>
        <v>2.0815101800840536</v>
      </c>
      <c r="U512" s="21">
        <f t="shared" si="96"/>
        <v>2.0725251521099475</v>
      </c>
      <c r="V512" s="21">
        <f t="shared" si="96"/>
        <v>2.0935455183990932</v>
      </c>
      <c r="W512" s="21">
        <f t="shared" si="96"/>
        <v>2.0919864254178631</v>
      </c>
      <c r="X512" s="21">
        <f t="shared" si="96"/>
        <v>2.1437612821984038</v>
      </c>
      <c r="Y512" s="21">
        <f t="shared" si="96"/>
        <v>2.1339509253149647</v>
      </c>
      <c r="Z512" s="21">
        <f t="shared" si="96"/>
        <v>2.1428262876195019</v>
      </c>
      <c r="AA512" s="21">
        <f t="shared" si="96"/>
        <v>2.1722422513073147</v>
      </c>
      <c r="AB512" s="21">
        <f t="shared" si="96"/>
        <v>2.1789500271321036</v>
      </c>
      <c r="AC512" s="21">
        <f t="shared" si="96"/>
        <v>2.1992048822167063</v>
      </c>
      <c r="AD512" s="21">
        <f t="shared" si="96"/>
        <v>2.2329637393837061</v>
      </c>
    </row>
    <row r="513" spans="1:30" x14ac:dyDescent="0.2">
      <c r="A513" s="399">
        <v>1023</v>
      </c>
      <c r="B513" s="399" t="s">
        <v>32</v>
      </c>
      <c r="C513" s="21">
        <f t="shared" si="95"/>
        <v>2.0203134353645451</v>
      </c>
      <c r="D513" s="21">
        <f t="shared" si="95"/>
        <v>1.9851323257729208</v>
      </c>
      <c r="E513" s="21">
        <f t="shared" si="95"/>
        <v>2.1818911438093025</v>
      </c>
      <c r="F513" s="21">
        <f t="shared" si="95"/>
        <v>2.536330611616084</v>
      </c>
      <c r="G513" s="21">
        <f t="shared" si="95"/>
        <v>2.5108174554394589</v>
      </c>
      <c r="H513" s="21">
        <f t="shared" si="95"/>
        <v>2.874846165116109</v>
      </c>
      <c r="I513" s="21">
        <f t="shared" si="95"/>
        <v>2.3180925773988181</v>
      </c>
      <c r="J513" s="21">
        <f t="shared" si="95"/>
        <v>2.2389430295740178</v>
      </c>
      <c r="K513" s="21">
        <f t="shared" si="95"/>
        <v>2.2218282782428767</v>
      </c>
      <c r="L513" s="21">
        <f t="shared" si="95"/>
        <v>2.1089263659446416</v>
      </c>
      <c r="M513" s="21">
        <f t="shared" si="95"/>
        <v>2.1344431404244957</v>
      </c>
      <c r="N513" s="21">
        <f t="shared" si="95"/>
        <v>2.3998045824977599</v>
      </c>
      <c r="O513" s="404">
        <f t="shared" si="95"/>
        <v>2.2907696151471644</v>
      </c>
      <c r="Q513" s="399">
        <v>1023</v>
      </c>
      <c r="R513" s="399" t="s">
        <v>32</v>
      </c>
      <c r="S513" s="21">
        <f t="shared" si="96"/>
        <v>2.0203134353645451</v>
      </c>
      <c r="T513" s="21">
        <f t="shared" si="96"/>
        <v>2.0025928168216653</v>
      </c>
      <c r="U513" s="21">
        <f t="shared" si="96"/>
        <v>2.0628600349819508</v>
      </c>
      <c r="V513" s="21">
        <f t="shared" si="96"/>
        <v>2.1887890459605273</v>
      </c>
      <c r="W513" s="21">
        <f t="shared" si="96"/>
        <v>2.2520446263938889</v>
      </c>
      <c r="X513" s="21">
        <f t="shared" si="96"/>
        <v>2.3469551562331388</v>
      </c>
      <c r="Y513" s="21">
        <f t="shared" si="96"/>
        <v>2.3425700233371676</v>
      </c>
      <c r="Z513" s="21">
        <f t="shared" si="96"/>
        <v>2.3288840149605101</v>
      </c>
      <c r="AA513" s="21">
        <f t="shared" si="96"/>
        <v>2.3165910181934559</v>
      </c>
      <c r="AB513" s="21">
        <f t="shared" si="96"/>
        <v>2.295003133774705</v>
      </c>
      <c r="AC513" s="21">
        <f t="shared" si="96"/>
        <v>2.2806583614756257</v>
      </c>
      <c r="AD513" s="21">
        <f t="shared" si="96"/>
        <v>2.2907696151471644</v>
      </c>
    </row>
    <row r="514" spans="1:30" x14ac:dyDescent="0.2">
      <c r="A514" s="399">
        <v>1024</v>
      </c>
      <c r="B514" s="399" t="s">
        <v>33</v>
      </c>
      <c r="C514" s="21">
        <f t="shared" si="95"/>
        <v>1.6580398689768177</v>
      </c>
      <c r="D514" s="21">
        <f t="shared" si="95"/>
        <v>1.6361973677112049</v>
      </c>
      <c r="E514" s="21">
        <f t="shared" si="95"/>
        <v>1.7328609069772336</v>
      </c>
      <c r="F514" s="21">
        <f t="shared" si="95"/>
        <v>1.686085845364734</v>
      </c>
      <c r="G514" s="21">
        <f t="shared" si="95"/>
        <v>1.5749483781054907</v>
      </c>
      <c r="H514" s="21">
        <f t="shared" si="95"/>
        <v>1.8898579519391316</v>
      </c>
      <c r="I514" s="21">
        <f t="shared" si="95"/>
        <v>1.5269093339625357</v>
      </c>
      <c r="J514" s="21">
        <f t="shared" si="95"/>
        <v>1.9084861126227586</v>
      </c>
      <c r="K514" s="21">
        <f t="shared" si="95"/>
        <v>1.7942075973019531</v>
      </c>
      <c r="L514" s="21">
        <f t="shared" si="95"/>
        <v>1.7344017897325008</v>
      </c>
      <c r="M514" s="21">
        <f t="shared" si="95"/>
        <v>1.7743225399379399</v>
      </c>
      <c r="N514" s="21">
        <f t="shared" si="95"/>
        <v>2.0303943908615403</v>
      </c>
      <c r="O514" s="404">
        <f t="shared" si="95"/>
        <v>1.74495230174961</v>
      </c>
      <c r="Q514" s="399">
        <v>1024</v>
      </c>
      <c r="R514" s="399" t="s">
        <v>33</v>
      </c>
      <c r="S514" s="21">
        <f t="shared" si="96"/>
        <v>1.6580398689768177</v>
      </c>
      <c r="T514" s="21">
        <f t="shared" si="96"/>
        <v>1.6470326639091886</v>
      </c>
      <c r="U514" s="21">
        <f t="shared" si="96"/>
        <v>1.6751170309506631</v>
      </c>
      <c r="V514" s="21">
        <f t="shared" si="96"/>
        <v>1.6779753491744611</v>
      </c>
      <c r="W514" s="21">
        <f t="shared" si="96"/>
        <v>1.6573652760675506</v>
      </c>
      <c r="X514" s="21">
        <f t="shared" si="96"/>
        <v>1.6938357624010216</v>
      </c>
      <c r="Y514" s="21">
        <f t="shared" si="96"/>
        <v>1.6682918855178168</v>
      </c>
      <c r="Z514" s="21">
        <f t="shared" si="96"/>
        <v>1.6983520578160518</v>
      </c>
      <c r="AA514" s="21">
        <f t="shared" si="96"/>
        <v>1.7095026561491868</v>
      </c>
      <c r="AB514" s="21">
        <f t="shared" si="96"/>
        <v>1.7120599973207162</v>
      </c>
      <c r="AC514" s="21">
        <f t="shared" si="96"/>
        <v>1.7179635649073821</v>
      </c>
      <c r="AD514" s="21">
        <f t="shared" si="96"/>
        <v>1.74495230174961</v>
      </c>
    </row>
    <row r="515" spans="1:30" x14ac:dyDescent="0.2">
      <c r="A515" s="399">
        <v>1025</v>
      </c>
      <c r="B515" s="399" t="s">
        <v>34</v>
      </c>
      <c r="C515" s="21">
        <f t="shared" si="95"/>
        <v>1.7092151413225058</v>
      </c>
      <c r="D515" s="21">
        <f t="shared" si="95"/>
        <v>1.6129652927623157</v>
      </c>
      <c r="E515" s="21">
        <f t="shared" si="95"/>
        <v>1.7986769147314099</v>
      </c>
      <c r="F515" s="21">
        <f t="shared" si="95"/>
        <v>1.7674530043751084</v>
      </c>
      <c r="G515" s="21">
        <f t="shared" si="95"/>
        <v>1.6025966235383655</v>
      </c>
      <c r="H515" s="21">
        <f t="shared" si="95"/>
        <v>2.0422524076685367</v>
      </c>
      <c r="I515" s="21">
        <f t="shared" si="95"/>
        <v>1.6831319077052014</v>
      </c>
      <c r="J515" s="21">
        <f t="shared" si="95"/>
        <v>1.8528957528957528</v>
      </c>
      <c r="K515" s="21">
        <f t="shared" si="95"/>
        <v>1.8348958861047244</v>
      </c>
      <c r="L515" s="21">
        <f t="shared" si="95"/>
        <v>1.9313254068193997</v>
      </c>
      <c r="M515" s="21">
        <f t="shared" si="95"/>
        <v>2.1044434382836448</v>
      </c>
      <c r="N515" s="21">
        <f t="shared" si="95"/>
        <v>2.4136503621899328</v>
      </c>
      <c r="O515" s="404">
        <f t="shared" si="95"/>
        <v>1.861259244944008</v>
      </c>
      <c r="Q515" s="399">
        <v>1025</v>
      </c>
      <c r="R515" s="399" t="s">
        <v>34</v>
      </c>
      <c r="S515" s="21">
        <f t="shared" si="96"/>
        <v>1.7092151413225058</v>
      </c>
      <c r="T515" s="21">
        <f t="shared" si="96"/>
        <v>1.6605156474367513</v>
      </c>
      <c r="U515" s="21">
        <f t="shared" si="96"/>
        <v>1.7068670503172496</v>
      </c>
      <c r="V515" s="21">
        <f t="shared" si="96"/>
        <v>1.7231527489561267</v>
      </c>
      <c r="W515" s="21">
        <f t="shared" si="96"/>
        <v>1.6982838066203085</v>
      </c>
      <c r="X515" s="21">
        <f t="shared" si="96"/>
        <v>1.7532738417854179</v>
      </c>
      <c r="Y515" s="21">
        <f t="shared" si="96"/>
        <v>1.7424166298429891</v>
      </c>
      <c r="Z515" s="21">
        <f t="shared" si="96"/>
        <v>1.7573842182690547</v>
      </c>
      <c r="AA515" s="21">
        <f t="shared" si="96"/>
        <v>1.7665978446242605</v>
      </c>
      <c r="AB515" s="21">
        <f t="shared" si="96"/>
        <v>1.7830518272979339</v>
      </c>
      <c r="AC515" s="21">
        <f t="shared" si="96"/>
        <v>1.8122062910329397</v>
      </c>
      <c r="AD515" s="21">
        <f t="shared" si="96"/>
        <v>1.8612592449440077</v>
      </c>
    </row>
    <row r="516" spans="1:30" x14ac:dyDescent="0.2">
      <c r="A516" s="399">
        <v>1026</v>
      </c>
      <c r="B516" s="399" t="s">
        <v>35</v>
      </c>
      <c r="C516" s="21">
        <f t="shared" si="95"/>
        <v>1.4366881443298971</v>
      </c>
      <c r="D516" s="21">
        <f t="shared" si="95"/>
        <v>1.2709011177987961</v>
      </c>
      <c r="E516" s="21">
        <f t="shared" si="95"/>
        <v>1.2685254858136215</v>
      </c>
      <c r="F516" s="21">
        <f t="shared" si="95"/>
        <v>1.1988560999633056</v>
      </c>
      <c r="G516" s="21">
        <f t="shared" si="95"/>
        <v>1.2297745355214948</v>
      </c>
      <c r="H516" s="21">
        <f t="shared" si="95"/>
        <v>1.5005587515704555</v>
      </c>
      <c r="I516" s="21">
        <f t="shared" si="95"/>
        <v>1.2628658927141714</v>
      </c>
      <c r="J516" s="21">
        <f t="shared" si="95"/>
        <v>1.5046422083481237</v>
      </c>
      <c r="K516" s="21">
        <f t="shared" si="95"/>
        <v>1.5573918575063614</v>
      </c>
      <c r="L516" s="21">
        <f t="shared" si="95"/>
        <v>1.5622194007110208</v>
      </c>
      <c r="M516" s="21">
        <f t="shared" si="95"/>
        <v>1.7004972886369236</v>
      </c>
      <c r="N516" s="21">
        <f t="shared" si="95"/>
        <v>1.9808555019428669</v>
      </c>
      <c r="O516" s="404">
        <f t="shared" si="95"/>
        <v>1.4542388803279944</v>
      </c>
      <c r="Q516" s="399">
        <v>1026</v>
      </c>
      <c r="R516" s="399" t="s">
        <v>35</v>
      </c>
      <c r="S516" s="21">
        <f t="shared" si="96"/>
        <v>1.4366881443298971</v>
      </c>
      <c r="T516" s="21">
        <f t="shared" si="96"/>
        <v>1.3524252687702123</v>
      </c>
      <c r="U516" s="21">
        <f t="shared" si="96"/>
        <v>1.3234359916767371</v>
      </c>
      <c r="V516" s="21">
        <f t="shared" si="96"/>
        <v>1.2897737804496212</v>
      </c>
      <c r="W516" s="21">
        <f t="shared" si="96"/>
        <v>1.2781332884692227</v>
      </c>
      <c r="X516" s="21">
        <f t="shared" si="96"/>
        <v>1.3137756954549951</v>
      </c>
      <c r="Y516" s="21">
        <f t="shared" si="96"/>
        <v>1.3061396224375832</v>
      </c>
      <c r="Z516" s="21">
        <f t="shared" si="96"/>
        <v>1.3310926701227115</v>
      </c>
      <c r="AA516" s="21">
        <f t="shared" si="96"/>
        <v>1.3563890320128882</v>
      </c>
      <c r="AB516" s="21">
        <f t="shared" si="96"/>
        <v>1.3775792122071502</v>
      </c>
      <c r="AC516" s="21">
        <f t="shared" si="96"/>
        <v>1.4074198508057627</v>
      </c>
      <c r="AD516" s="21">
        <f t="shared" si="96"/>
        <v>1.4542388803279946</v>
      </c>
    </row>
    <row r="517" spans="1:30" x14ac:dyDescent="0.2">
      <c r="A517" s="399">
        <v>1027</v>
      </c>
      <c r="B517" s="399" t="s">
        <v>36</v>
      </c>
      <c r="C517" s="21">
        <f t="shared" si="95"/>
        <v>1.9911935511339447</v>
      </c>
      <c r="D517" s="21">
        <f t="shared" si="95"/>
        <v>2.0068745856597769</v>
      </c>
      <c r="E517" s="21">
        <f t="shared" si="95"/>
        <v>2.3447735619972678</v>
      </c>
      <c r="F517" s="21">
        <f t="shared" si="95"/>
        <v>2.3525512683979137</v>
      </c>
      <c r="G517" s="21">
        <f t="shared" si="95"/>
        <v>2.0148671096345514</v>
      </c>
      <c r="H517" s="21">
        <f t="shared" si="95"/>
        <v>2.5548281894289642</v>
      </c>
      <c r="I517" s="21">
        <f t="shared" si="95"/>
        <v>2.1002044679554506</v>
      </c>
      <c r="J517" s="21">
        <f t="shared" si="95"/>
        <v>2.3474962647017508</v>
      </c>
      <c r="K517" s="21">
        <f t="shared" si="95"/>
        <v>2.3773843720503072</v>
      </c>
      <c r="L517" s="21">
        <f t="shared" si="95"/>
        <v>2.3028506988993178</v>
      </c>
      <c r="M517" s="21">
        <f t="shared" si="95"/>
        <v>2.3074707026048049</v>
      </c>
      <c r="N517" s="21">
        <f t="shared" si="95"/>
        <v>2.7962702883130972</v>
      </c>
      <c r="O517" s="404">
        <f t="shared" si="95"/>
        <v>2.2910081091277008</v>
      </c>
      <c r="Q517" s="399">
        <v>1027</v>
      </c>
      <c r="R517" s="399" t="s">
        <v>36</v>
      </c>
      <c r="S517" s="21">
        <f t="shared" si="96"/>
        <v>1.9911935511339447</v>
      </c>
      <c r="T517" s="21">
        <f t="shared" si="96"/>
        <v>1.9988876761046979</v>
      </c>
      <c r="U517" s="21">
        <f t="shared" si="96"/>
        <v>2.1104790653720542</v>
      </c>
      <c r="V517" s="21">
        <f t="shared" si="96"/>
        <v>2.1743766420516595</v>
      </c>
      <c r="W517" s="21">
        <f t="shared" si="96"/>
        <v>2.1420838327484071</v>
      </c>
      <c r="X517" s="21">
        <f t="shared" si="96"/>
        <v>2.2062342479687134</v>
      </c>
      <c r="Y517" s="21">
        <f t="shared" si="96"/>
        <v>2.18951279807303</v>
      </c>
      <c r="Z517" s="21">
        <f t="shared" si="96"/>
        <v>2.2113174764040782</v>
      </c>
      <c r="AA517" s="21">
        <f t="shared" si="96"/>
        <v>2.2314786074767365</v>
      </c>
      <c r="AB517" s="21">
        <f t="shared" si="96"/>
        <v>2.2388204910198275</v>
      </c>
      <c r="AC517" s="21">
        <f t="shared" si="96"/>
        <v>2.2453056862498428</v>
      </c>
      <c r="AD517" s="21">
        <f t="shared" si="96"/>
        <v>2.2910081091277008</v>
      </c>
    </row>
    <row r="518" spans="1:30" x14ac:dyDescent="0.2">
      <c r="A518" s="399">
        <v>1028</v>
      </c>
      <c r="B518" s="399" t="s">
        <v>37</v>
      </c>
      <c r="C518" s="21">
        <f t="shared" si="95"/>
        <v>1.9289379334207983</v>
      </c>
      <c r="D518" s="21">
        <f t="shared" si="95"/>
        <v>1.8794302241342176</v>
      </c>
      <c r="E518" s="21">
        <f t="shared" si="95"/>
        <v>1.9583337746109239</v>
      </c>
      <c r="F518" s="21">
        <f t="shared" si="95"/>
        <v>2.0114221089589859</v>
      </c>
      <c r="G518" s="21">
        <f t="shared" si="95"/>
        <v>1.8213357842790687</v>
      </c>
      <c r="H518" s="21">
        <f t="shared" si="95"/>
        <v>2.3081993180515941</v>
      </c>
      <c r="I518" s="21">
        <f t="shared" si="95"/>
        <v>1.8998295029132954</v>
      </c>
      <c r="J518" s="21">
        <f t="shared" si="95"/>
        <v>2.2571131542176484</v>
      </c>
      <c r="K518" s="21">
        <f t="shared" si="95"/>
        <v>2.0699881042528605</v>
      </c>
      <c r="L518" s="21">
        <f t="shared" si="95"/>
        <v>2.1569836557246234</v>
      </c>
      <c r="M518" s="21">
        <f t="shared" si="95"/>
        <v>2.0725467383758462</v>
      </c>
      <c r="N518" s="21">
        <f t="shared" si="95"/>
        <v>2.3056689337428695</v>
      </c>
      <c r="O518" s="404">
        <f t="shared" si="95"/>
        <v>2.0549400710283008</v>
      </c>
      <c r="Q518" s="399">
        <v>1028</v>
      </c>
      <c r="R518" s="399" t="s">
        <v>37</v>
      </c>
      <c r="S518" s="21">
        <f t="shared" si="96"/>
        <v>1.9289379334207983</v>
      </c>
      <c r="T518" s="21">
        <f t="shared" si="96"/>
        <v>1.9038078754646366</v>
      </c>
      <c r="U518" s="21">
        <f t="shared" si="96"/>
        <v>1.9216898072829247</v>
      </c>
      <c r="V518" s="21">
        <f t="shared" si="96"/>
        <v>1.9446058441821421</v>
      </c>
      <c r="W518" s="21">
        <f t="shared" si="96"/>
        <v>1.9198542692566278</v>
      </c>
      <c r="X518" s="21">
        <f t="shared" si="96"/>
        <v>1.9794712500030043</v>
      </c>
      <c r="Y518" s="21">
        <f t="shared" si="96"/>
        <v>1.9670075218210659</v>
      </c>
      <c r="Z518" s="21">
        <f t="shared" si="96"/>
        <v>2.0054222569758831</v>
      </c>
      <c r="AA518" s="21">
        <f t="shared" si="96"/>
        <v>2.0130641786439201</v>
      </c>
      <c r="AB518" s="21">
        <f t="shared" si="96"/>
        <v>2.0276420653047915</v>
      </c>
      <c r="AC518" s="21">
        <f t="shared" si="96"/>
        <v>2.0318419289444751</v>
      </c>
      <c r="AD518" s="21">
        <f t="shared" si="96"/>
        <v>2.0549400710283003</v>
      </c>
    </row>
    <row r="519" spans="1:30" x14ac:dyDescent="0.2">
      <c r="A519" s="399">
        <v>1029</v>
      </c>
      <c r="B519" s="399" t="s">
        <v>38</v>
      </c>
      <c r="C519" s="21">
        <f t="shared" si="95"/>
        <v>1.1437054341455244</v>
      </c>
      <c r="D519" s="21">
        <f t="shared" si="95"/>
        <v>1.1308023535261458</v>
      </c>
      <c r="E519" s="21">
        <f t="shared" si="95"/>
        <v>1.1537028798876141</v>
      </c>
      <c r="F519" s="21">
        <f t="shared" si="95"/>
        <v>1.2055002356637865</v>
      </c>
      <c r="G519" s="21">
        <f t="shared" si="95"/>
        <v>1.1328340458990616</v>
      </c>
      <c r="H519" s="21">
        <f t="shared" si="95"/>
        <v>1.3919421047019938</v>
      </c>
      <c r="I519" s="21">
        <f t="shared" si="95"/>
        <v>1.268144384759941</v>
      </c>
      <c r="J519" s="21">
        <f t="shared" si="95"/>
        <v>1.484041702751316</v>
      </c>
      <c r="K519" s="21">
        <f t="shared" si="95"/>
        <v>1.4930277127803508</v>
      </c>
      <c r="L519" s="21">
        <f t="shared" si="95"/>
        <v>1.5873230764231869</v>
      </c>
      <c r="M519" s="21">
        <f t="shared" si="95"/>
        <v>1.5248533613583368</v>
      </c>
      <c r="N519" s="21">
        <f t="shared" si="95"/>
        <v>1.8048172655490562</v>
      </c>
      <c r="O519" s="404">
        <f t="shared" si="95"/>
        <v>1.3591885363498415</v>
      </c>
      <c r="Q519" s="399">
        <v>1029</v>
      </c>
      <c r="R519" s="399" t="s">
        <v>38</v>
      </c>
      <c r="S519" s="21">
        <f t="shared" si="96"/>
        <v>1.1437054341455244</v>
      </c>
      <c r="T519" s="21">
        <f t="shared" si="96"/>
        <v>1.1372205747605166</v>
      </c>
      <c r="U519" s="21">
        <f t="shared" si="96"/>
        <v>1.1427005627099043</v>
      </c>
      <c r="V519" s="21">
        <f t="shared" si="96"/>
        <v>1.1591165696074648</v>
      </c>
      <c r="W519" s="21">
        <f t="shared" si="96"/>
        <v>1.1538480861361855</v>
      </c>
      <c r="X519" s="21">
        <f t="shared" si="96"/>
        <v>1.1909820822305062</v>
      </c>
      <c r="Y519" s="21">
        <f t="shared" si="96"/>
        <v>1.2020045088918772</v>
      </c>
      <c r="Z519" s="21">
        <f t="shared" si="96"/>
        <v>1.2372123952680931</v>
      </c>
      <c r="AA519" s="21">
        <f t="shared" si="96"/>
        <v>1.2667649909068008</v>
      </c>
      <c r="AB519" s="21">
        <f t="shared" si="96"/>
        <v>1.2993585357594182</v>
      </c>
      <c r="AC519" s="21">
        <f t="shared" si="96"/>
        <v>1.3199692914059467</v>
      </c>
      <c r="AD519" s="21">
        <f t="shared" si="96"/>
        <v>1.3591885363498417</v>
      </c>
    </row>
    <row r="520" spans="1:30" x14ac:dyDescent="0.2">
      <c r="A520" s="400">
        <v>1030</v>
      </c>
      <c r="B520" s="400" t="s">
        <v>18</v>
      </c>
      <c r="C520" s="23">
        <f t="shared" si="95"/>
        <v>2.4495080747981297</v>
      </c>
      <c r="D520" s="23">
        <f t="shared" si="95"/>
        <v>2.1771730115392542</v>
      </c>
      <c r="E520" s="23">
        <f t="shared" si="95"/>
        <v>2.1910977869143697</v>
      </c>
      <c r="F520" s="23">
        <f t="shared" si="95"/>
        <v>2.253678377373427</v>
      </c>
      <c r="G520" s="23">
        <f t="shared" si="95"/>
        <v>2.0636766461110003</v>
      </c>
      <c r="H520" s="23">
        <f t="shared" si="95"/>
        <v>2.5478288150269766</v>
      </c>
      <c r="I520" s="23">
        <f t="shared" si="95"/>
        <v>2.0452116453889282</v>
      </c>
      <c r="J520" s="23">
        <f t="shared" si="95"/>
        <v>2.4594853605209375</v>
      </c>
      <c r="K520" s="23">
        <f t="shared" si="95"/>
        <v>2.3761852186190775</v>
      </c>
      <c r="L520" s="23">
        <f t="shared" si="95"/>
        <v>2.5105635547298344</v>
      </c>
      <c r="M520" s="23">
        <f t="shared" si="95"/>
        <v>2.3558355898733581</v>
      </c>
      <c r="N520" s="23">
        <f t="shared" si="95"/>
        <v>2.6372057081951685</v>
      </c>
      <c r="O520" s="405">
        <f t="shared" si="95"/>
        <v>2.3383471913445275</v>
      </c>
      <c r="Q520" s="400">
        <v>1030</v>
      </c>
      <c r="R520" s="400" t="s">
        <v>18</v>
      </c>
      <c r="S520" s="23">
        <f t="shared" si="96"/>
        <v>2.4495080747981297</v>
      </c>
      <c r="T520" s="23">
        <f t="shared" si="96"/>
        <v>2.3112465346793596</v>
      </c>
      <c r="U520" s="23">
        <f t="shared" si="96"/>
        <v>2.2703909418851507</v>
      </c>
      <c r="V520" s="23">
        <f t="shared" si="96"/>
        <v>2.2659693004864829</v>
      </c>
      <c r="W520" s="23">
        <f t="shared" si="96"/>
        <v>2.2248347747825186</v>
      </c>
      <c r="X520" s="23">
        <f t="shared" si="96"/>
        <v>2.27635352389209</v>
      </c>
      <c r="Y520" s="23">
        <f t="shared" si="96"/>
        <v>2.2403369968232214</v>
      </c>
      <c r="Z520" s="23">
        <f t="shared" si="96"/>
        <v>2.2690800278661367</v>
      </c>
      <c r="AA520" s="23">
        <f t="shared" si="96"/>
        <v>2.2817915101401698</v>
      </c>
      <c r="AB520" s="23">
        <f t="shared" si="96"/>
        <v>2.3054479367299989</v>
      </c>
      <c r="AC520" s="23">
        <f t="shared" si="96"/>
        <v>2.3102006957542036</v>
      </c>
      <c r="AD520" s="23">
        <f t="shared" si="96"/>
        <v>2.3383471913445275</v>
      </c>
    </row>
    <row r="521" spans="1:30" x14ac:dyDescent="0.2">
      <c r="A521" s="401">
        <v>10300</v>
      </c>
      <c r="B521" s="401" t="s">
        <v>176</v>
      </c>
      <c r="C521" s="406">
        <f t="shared" si="95"/>
        <v>1.886121211332328</v>
      </c>
      <c r="D521" s="406">
        <f t="shared" si="95"/>
        <v>1.8163074858269446</v>
      </c>
      <c r="E521" s="406">
        <f t="shared" si="95"/>
        <v>1.9209307954214543</v>
      </c>
      <c r="F521" s="406">
        <f t="shared" si="95"/>
        <v>1.8721115224279954</v>
      </c>
      <c r="G521" s="406">
        <f t="shared" si="95"/>
        <v>1.8052951896367202</v>
      </c>
      <c r="H521" s="406">
        <f t="shared" si="95"/>
        <v>2.1841842266547942</v>
      </c>
      <c r="I521" s="406">
        <f t="shared" si="95"/>
        <v>1.7362459697721047</v>
      </c>
      <c r="J521" s="406">
        <f t="shared" si="95"/>
        <v>2.0453836627942019</v>
      </c>
      <c r="K521" s="406">
        <f t="shared" si="95"/>
        <v>2.0139917915260082</v>
      </c>
      <c r="L521" s="406">
        <f t="shared" si="95"/>
        <v>1.9762327209358446</v>
      </c>
      <c r="M521" s="406">
        <f t="shared" si="95"/>
        <v>2.0321810585583537</v>
      </c>
      <c r="N521" s="406">
        <f t="shared" si="95"/>
        <v>2.2790824728853427</v>
      </c>
      <c r="O521" s="406">
        <f t="shared" si="95"/>
        <v>1.962818826076502</v>
      </c>
      <c r="Q521" s="401">
        <v>10300</v>
      </c>
      <c r="R521" s="401" t="s">
        <v>176</v>
      </c>
      <c r="S521" s="406">
        <f t="shared" si="96"/>
        <v>1.886121211332328</v>
      </c>
      <c r="T521" s="406">
        <f t="shared" si="96"/>
        <v>1.8506033602690792</v>
      </c>
      <c r="U521" s="406">
        <f t="shared" si="96"/>
        <v>1.8742658722212997</v>
      </c>
      <c r="V521" s="406">
        <f t="shared" si="96"/>
        <v>1.8736967567388929</v>
      </c>
      <c r="W521" s="406">
        <f t="shared" si="96"/>
        <v>1.8599549333408301</v>
      </c>
      <c r="X521" s="406">
        <f t="shared" si="96"/>
        <v>1.9115455322296255</v>
      </c>
      <c r="Y521" s="406">
        <f t="shared" si="96"/>
        <v>1.8843573391940942</v>
      </c>
      <c r="Z521" s="406">
        <f t="shared" si="96"/>
        <v>1.9052686675121961</v>
      </c>
      <c r="AA521" s="406">
        <f t="shared" si="96"/>
        <v>1.9176768391108381</v>
      </c>
      <c r="AB521" s="406">
        <f t="shared" si="96"/>
        <v>1.9236365478738493</v>
      </c>
      <c r="AC521" s="406">
        <f t="shared" si="96"/>
        <v>1.9336720050309164</v>
      </c>
      <c r="AD521" s="406">
        <f t="shared" si="96"/>
        <v>1.9628188260765025</v>
      </c>
    </row>
    <row r="523" spans="1:30" x14ac:dyDescent="0.2">
      <c r="A523" s="397" t="s">
        <v>144</v>
      </c>
      <c r="B523" s="397" t="s">
        <v>162</v>
      </c>
      <c r="C523" s="397" t="s">
        <v>0</v>
      </c>
      <c r="D523" s="397" t="s">
        <v>1</v>
      </c>
      <c r="E523" s="397" t="s">
        <v>2</v>
      </c>
      <c r="F523" s="397" t="s">
        <v>3</v>
      </c>
      <c r="G523" s="397" t="s">
        <v>4</v>
      </c>
      <c r="H523" s="397" t="s">
        <v>5</v>
      </c>
      <c r="I523" s="397" t="s">
        <v>6</v>
      </c>
      <c r="J523" s="397" t="s">
        <v>7</v>
      </c>
      <c r="K523" s="397" t="s">
        <v>8</v>
      </c>
      <c r="L523" s="397" t="s">
        <v>9</v>
      </c>
      <c r="M523" s="397" t="s">
        <v>10</v>
      </c>
      <c r="N523" s="397" t="s">
        <v>11</v>
      </c>
      <c r="O523" s="397" t="s">
        <v>176</v>
      </c>
      <c r="Q523" s="397" t="s">
        <v>73</v>
      </c>
      <c r="R523" s="397" t="s">
        <v>162</v>
      </c>
      <c r="S523" s="397" t="s">
        <v>74</v>
      </c>
      <c r="T523" s="397" t="s">
        <v>75</v>
      </c>
      <c r="U523" s="397" t="s">
        <v>76</v>
      </c>
      <c r="V523" s="397" t="s">
        <v>77</v>
      </c>
      <c r="W523" s="397" t="s">
        <v>78</v>
      </c>
      <c r="X523" s="397" t="s">
        <v>79</v>
      </c>
      <c r="Y523" s="397" t="s">
        <v>80</v>
      </c>
      <c r="Z523" s="397" t="s">
        <v>81</v>
      </c>
      <c r="AA523" s="397" t="s">
        <v>82</v>
      </c>
      <c r="AB523" s="397" t="s">
        <v>83</v>
      </c>
      <c r="AC523" s="397" t="s">
        <v>84</v>
      </c>
      <c r="AD523" s="397" t="s">
        <v>85</v>
      </c>
    </row>
    <row r="524" spans="1:30" x14ac:dyDescent="0.2">
      <c r="A524" s="398"/>
      <c r="B524" s="398" t="s">
        <v>46</v>
      </c>
      <c r="C524" s="387"/>
      <c r="D524" s="387"/>
      <c r="E524" s="387"/>
      <c r="F524" s="387"/>
      <c r="G524" s="387"/>
      <c r="H524" s="387"/>
      <c r="I524" s="387"/>
      <c r="J524" s="387"/>
      <c r="K524" s="387"/>
      <c r="L524" s="387"/>
      <c r="M524" s="387"/>
      <c r="N524" s="387"/>
      <c r="O524" s="402"/>
      <c r="Q524" s="398"/>
      <c r="R524" s="398" t="s">
        <v>46</v>
      </c>
      <c r="S524" s="387"/>
      <c r="T524" s="387"/>
      <c r="U524" s="387"/>
      <c r="V524" s="387"/>
      <c r="W524" s="387"/>
      <c r="X524" s="387"/>
      <c r="Y524" s="387"/>
      <c r="Z524" s="387"/>
      <c r="AA524" s="387"/>
      <c r="AB524" s="387"/>
      <c r="AC524" s="387"/>
      <c r="AD524" s="387"/>
    </row>
    <row r="525" spans="1:30" x14ac:dyDescent="0.2">
      <c r="A525" s="399">
        <v>1004</v>
      </c>
      <c r="B525" s="399" t="s">
        <v>94</v>
      </c>
      <c r="C525" s="21">
        <f>+C368/(C32*10^6)</f>
        <v>0.90035739974271922</v>
      </c>
      <c r="D525" s="21">
        <f t="shared" ref="D525:N525" si="97">+D368/(D32*10^6)</f>
        <v>0.82583564485757432</v>
      </c>
      <c r="E525" s="21">
        <f t="shared" si="97"/>
        <v>1.0282668277222455</v>
      </c>
      <c r="F525" s="21">
        <f t="shared" si="97"/>
        <v>0.99366981240532359</v>
      </c>
      <c r="G525" s="21">
        <f t="shared" si="97"/>
        <v>1.0167107559451114</v>
      </c>
      <c r="H525" s="21">
        <f t="shared" si="97"/>
        <v>1.2630773669514734</v>
      </c>
      <c r="I525" s="21">
        <f t="shared" si="97"/>
        <v>0.82053876275599213</v>
      </c>
      <c r="J525" s="21">
        <f t="shared" si="97"/>
        <v>1.0851632307819594</v>
      </c>
      <c r="K525" s="21">
        <f t="shared" si="97"/>
        <v>1.1193855213904638</v>
      </c>
      <c r="L525" s="21">
        <f t="shared" si="97"/>
        <v>0.88489185090865397</v>
      </c>
      <c r="M525" s="21">
        <f t="shared" si="97"/>
        <v>1.0317745404724215</v>
      </c>
      <c r="N525" s="21">
        <f t="shared" si="97"/>
        <v>1.0652323627807989</v>
      </c>
      <c r="O525" s="404">
        <f>+O368/(O32*10^6)</f>
        <v>1.0014707674854262</v>
      </c>
      <c r="Q525" s="399">
        <v>1004</v>
      </c>
      <c r="R525" s="399" t="s">
        <v>94</v>
      </c>
      <c r="S525" s="21">
        <f>+S368/(S32*10^6)</f>
        <v>0.90035739974271922</v>
      </c>
      <c r="T525" s="21">
        <f t="shared" ref="T525:AD525" si="98">+T368/(T32*10^6)</f>
        <v>0.86220526124815178</v>
      </c>
      <c r="U525" s="21">
        <f t="shared" si="98"/>
        <v>0.9181203384865867</v>
      </c>
      <c r="V525" s="21">
        <f t="shared" si="98"/>
        <v>0.93843733646621075</v>
      </c>
      <c r="W525" s="21">
        <f t="shared" si="98"/>
        <v>0.95403691219412823</v>
      </c>
      <c r="X525" s="21">
        <f t="shared" si="98"/>
        <v>1.0034395240502705</v>
      </c>
      <c r="Y525" s="21">
        <f t="shared" si="98"/>
        <v>0.97512159875806459</v>
      </c>
      <c r="Z525" s="21">
        <f t="shared" si="98"/>
        <v>0.98921154543064105</v>
      </c>
      <c r="AA525" s="21">
        <f t="shared" si="98"/>
        <v>1.0039834242591656</v>
      </c>
      <c r="AB525" s="21">
        <f t="shared" si="98"/>
        <v>0.99162861415631331</v>
      </c>
      <c r="AC525" s="21">
        <f t="shared" si="98"/>
        <v>0.9954206882159673</v>
      </c>
      <c r="AD525" s="21">
        <f t="shared" si="98"/>
        <v>1.0014707674854262</v>
      </c>
    </row>
    <row r="526" spans="1:30" x14ac:dyDescent="0.2">
      <c r="A526" s="399">
        <v>1005</v>
      </c>
      <c r="B526" s="399" t="s">
        <v>13</v>
      </c>
      <c r="C526" s="21">
        <f t="shared" ref="C526:O541" si="99">+C369/(C33*10^6)</f>
        <v>0.97486404774137458</v>
      </c>
      <c r="D526" s="21">
        <f t="shared" si="99"/>
        <v>0.92080246332322646</v>
      </c>
      <c r="E526" s="21">
        <f t="shared" si="99"/>
        <v>0.99802388140579035</v>
      </c>
      <c r="F526" s="21">
        <f t="shared" si="99"/>
        <v>0.95909238392495011</v>
      </c>
      <c r="G526" s="21">
        <f t="shared" si="99"/>
        <v>0.94521444906834629</v>
      </c>
      <c r="H526" s="21">
        <f t="shared" si="99"/>
        <v>1.0598780902597518</v>
      </c>
      <c r="I526" s="21">
        <f t="shared" si="99"/>
        <v>0.95051241747878035</v>
      </c>
      <c r="J526" s="21">
        <f t="shared" si="99"/>
        <v>1.118762656653669</v>
      </c>
      <c r="K526" s="21">
        <f t="shared" si="99"/>
        <v>1.0984715898818231</v>
      </c>
      <c r="L526" s="21">
        <f t="shared" si="99"/>
        <v>1.16784148486981</v>
      </c>
      <c r="M526" s="21">
        <f t="shared" si="99"/>
        <v>1.1726308693878276</v>
      </c>
      <c r="N526" s="21">
        <f t="shared" si="99"/>
        <v>1.3036275598216878</v>
      </c>
      <c r="O526" s="404">
        <f t="shared" si="99"/>
        <v>1.0585668287157912</v>
      </c>
      <c r="Q526" s="399">
        <v>1005</v>
      </c>
      <c r="R526" s="399" t="s">
        <v>13</v>
      </c>
      <c r="S526" s="21">
        <f t="shared" ref="S526:AD541" si="100">+S369/(S33*10^6)</f>
        <v>0.97486404774137458</v>
      </c>
      <c r="T526" s="21">
        <f t="shared" si="100"/>
        <v>0.94718345306397955</v>
      </c>
      <c r="U526" s="21">
        <f t="shared" si="100"/>
        <v>0.96409088861285763</v>
      </c>
      <c r="V526" s="21">
        <f t="shared" si="100"/>
        <v>0.96275435436568169</v>
      </c>
      <c r="W526" s="21">
        <f t="shared" si="100"/>
        <v>0.95922921878296508</v>
      </c>
      <c r="X526" s="21">
        <f t="shared" si="100"/>
        <v>0.97672834453287183</v>
      </c>
      <c r="Y526" s="21">
        <f t="shared" si="100"/>
        <v>0.97239526854120273</v>
      </c>
      <c r="Z526" s="21">
        <f t="shared" si="100"/>
        <v>0.99279065451488258</v>
      </c>
      <c r="AA526" s="21">
        <f t="shared" si="100"/>
        <v>1.0054457922385167</v>
      </c>
      <c r="AB526" s="21">
        <f t="shared" si="100"/>
        <v>1.021785602384792</v>
      </c>
      <c r="AC526" s="21">
        <f t="shared" si="100"/>
        <v>1.0354726969543817</v>
      </c>
      <c r="AD526" s="21">
        <f t="shared" si="100"/>
        <v>1.0585668287157912</v>
      </c>
    </row>
    <row r="527" spans="1:30" x14ac:dyDescent="0.2">
      <c r="A527" s="399">
        <v>1006</v>
      </c>
      <c r="B527" s="399" t="s">
        <v>14</v>
      </c>
      <c r="C527" s="21">
        <f t="shared" si="99"/>
        <v>1.4504706091280411E-3</v>
      </c>
      <c r="D527" s="21">
        <f t="shared" si="99"/>
        <v>1.3883440025293304E-3</v>
      </c>
      <c r="E527" s="21">
        <f t="shared" si="99"/>
        <v>1.1720819101142502E-3</v>
      </c>
      <c r="F527" s="21">
        <f t="shared" si="99"/>
        <v>9.9907528581347649E-4</v>
      </c>
      <c r="G527" s="21">
        <f t="shared" si="99"/>
        <v>1.0405017228394527E-3</v>
      </c>
      <c r="H527" s="21">
        <f t="shared" si="99"/>
        <v>1.0800938129138043E-3</v>
      </c>
      <c r="I527" s="21">
        <f t="shared" si="99"/>
        <v>9.3518069258001328E-4</v>
      </c>
      <c r="J527" s="21">
        <f t="shared" si="99"/>
        <v>9.8347333906585147E-4</v>
      </c>
      <c r="K527" s="21">
        <f t="shared" si="99"/>
        <v>1.058087947957612E-3</v>
      </c>
      <c r="L527" s="21">
        <f t="shared" si="99"/>
        <v>1.0426106671920234E-3</v>
      </c>
      <c r="M527" s="21">
        <f t="shared" si="99"/>
        <v>1.0781767955801106E-3</v>
      </c>
      <c r="N527" s="21">
        <f t="shared" si="99"/>
        <v>1.1133178111595635E-3</v>
      </c>
      <c r="O527" s="404">
        <f t="shared" si="99"/>
        <v>1.1069996719428952E-3</v>
      </c>
      <c r="Q527" s="399">
        <v>1006</v>
      </c>
      <c r="R527" s="399" t="s">
        <v>14</v>
      </c>
      <c r="S527" s="21">
        <f t="shared" si="100"/>
        <v>1.4504706091280411E-3</v>
      </c>
      <c r="T527" s="21">
        <f t="shared" si="100"/>
        <v>1.4187274947498605E-3</v>
      </c>
      <c r="U527" s="21">
        <f t="shared" si="100"/>
        <v>1.3347593068256545E-3</v>
      </c>
      <c r="V527" s="21">
        <f t="shared" si="100"/>
        <v>1.24625542967969E-3</v>
      </c>
      <c r="W527" s="21">
        <f t="shared" si="100"/>
        <v>1.2046902358783657E-3</v>
      </c>
      <c r="X527" s="21">
        <f t="shared" si="100"/>
        <v>1.1843927069039844E-3</v>
      </c>
      <c r="Y527" s="21">
        <f t="shared" si="100"/>
        <v>1.1449286841390093E-3</v>
      </c>
      <c r="Z527" s="21">
        <f t="shared" si="100"/>
        <v>1.1237986020996536E-3</v>
      </c>
      <c r="AA527" s="21">
        <f t="shared" si="100"/>
        <v>1.1164700259481512E-3</v>
      </c>
      <c r="AB527" s="21">
        <f t="shared" si="100"/>
        <v>1.1091697349504476E-3</v>
      </c>
      <c r="AC527" s="21">
        <f t="shared" si="100"/>
        <v>1.1064658667929498E-3</v>
      </c>
      <c r="AD527" s="21">
        <f t="shared" si="100"/>
        <v>1.1069996719428952E-3</v>
      </c>
    </row>
    <row r="528" spans="1:30" x14ac:dyDescent="0.2">
      <c r="A528" s="399">
        <v>1007</v>
      </c>
      <c r="B528" s="399" t="s">
        <v>15</v>
      </c>
      <c r="C528" s="21">
        <f t="shared" si="99"/>
        <v>0.58329244547409032</v>
      </c>
      <c r="D528" s="21">
        <f t="shared" si="99"/>
        <v>0.55924833887316683</v>
      </c>
      <c r="E528" s="21">
        <f t="shared" si="99"/>
        <v>0.56694385620577459</v>
      </c>
      <c r="F528" s="21">
        <f t="shared" si="99"/>
        <v>0.59290861541757367</v>
      </c>
      <c r="G528" s="21">
        <f t="shared" si="99"/>
        <v>0.5255572547151679</v>
      </c>
      <c r="H528" s="21">
        <f t="shared" si="99"/>
        <v>0.65459865757801294</v>
      </c>
      <c r="I528" s="21">
        <f t="shared" si="99"/>
        <v>0.54586423051114819</v>
      </c>
      <c r="J528" s="21">
        <f t="shared" si="99"/>
        <v>0.66816678392549034</v>
      </c>
      <c r="K528" s="21">
        <f t="shared" si="99"/>
        <v>0.60599229502077379</v>
      </c>
      <c r="L528" s="21">
        <f t="shared" si="99"/>
        <v>0.6965319862422914</v>
      </c>
      <c r="M528" s="21">
        <f t="shared" si="99"/>
        <v>0.59302016797943069</v>
      </c>
      <c r="N528" s="21">
        <f t="shared" si="99"/>
        <v>0.6632118342835952</v>
      </c>
      <c r="O528" s="404">
        <f t="shared" si="99"/>
        <v>0.6038101680257919</v>
      </c>
      <c r="Q528" s="399">
        <v>1007</v>
      </c>
      <c r="R528" s="399" t="s">
        <v>15</v>
      </c>
      <c r="S528" s="21">
        <f t="shared" si="100"/>
        <v>0.58329244547409032</v>
      </c>
      <c r="T528" s="21">
        <f t="shared" si="100"/>
        <v>0.57091583131029444</v>
      </c>
      <c r="U528" s="21">
        <f t="shared" si="100"/>
        <v>0.56957754372563862</v>
      </c>
      <c r="V528" s="21">
        <f t="shared" si="100"/>
        <v>0.57573805950068624</v>
      </c>
      <c r="W528" s="21">
        <f t="shared" si="100"/>
        <v>0.56552796366057956</v>
      </c>
      <c r="X528" s="21">
        <f t="shared" si="100"/>
        <v>0.5795807340191792</v>
      </c>
      <c r="Y528" s="21">
        <f t="shared" si="100"/>
        <v>0.57437100114591477</v>
      </c>
      <c r="Z528" s="21">
        <f t="shared" si="100"/>
        <v>0.5862172887421887</v>
      </c>
      <c r="AA528" s="21">
        <f t="shared" si="100"/>
        <v>0.58849784248291626</v>
      </c>
      <c r="AB528" s="21">
        <f t="shared" si="100"/>
        <v>0.59909581416686764</v>
      </c>
      <c r="AC528" s="21">
        <f t="shared" si="100"/>
        <v>0.59854991365371246</v>
      </c>
      <c r="AD528" s="21">
        <f t="shared" si="100"/>
        <v>0.6038101680257919</v>
      </c>
    </row>
    <row r="529" spans="1:30" x14ac:dyDescent="0.2">
      <c r="A529" s="399">
        <v>1008</v>
      </c>
      <c r="B529" s="399" t="s">
        <v>16</v>
      </c>
      <c r="C529" s="21">
        <f t="shared" si="99"/>
        <v>1.1490875069864643</v>
      </c>
      <c r="D529" s="21">
        <f t="shared" si="99"/>
        <v>1.0734562475379827</v>
      </c>
      <c r="E529" s="21">
        <f t="shared" si="99"/>
        <v>1.1744251273291684</v>
      </c>
      <c r="F529" s="21">
        <f t="shared" si="99"/>
        <v>1.1085621422471292</v>
      </c>
      <c r="G529" s="21">
        <f t="shared" si="99"/>
        <v>1.0143281803051116</v>
      </c>
      <c r="H529" s="21">
        <f t="shared" si="99"/>
        <v>1.2760459371089492</v>
      </c>
      <c r="I529" s="21">
        <f t="shared" si="99"/>
        <v>1.0422902969284731</v>
      </c>
      <c r="J529" s="21">
        <f t="shared" si="99"/>
        <v>1.23634019080553</v>
      </c>
      <c r="K529" s="21">
        <f t="shared" si="99"/>
        <v>1.2317927979222076</v>
      </c>
      <c r="L529" s="21">
        <f t="shared" si="99"/>
        <v>1.1634266621246494</v>
      </c>
      <c r="M529" s="21">
        <f t="shared" si="99"/>
        <v>1.2827136665410375</v>
      </c>
      <c r="N529" s="21">
        <f t="shared" si="99"/>
        <v>1.4764817965782879</v>
      </c>
      <c r="O529" s="404">
        <f t="shared" si="99"/>
        <v>1.1852812359700913</v>
      </c>
      <c r="Q529" s="399">
        <v>1008</v>
      </c>
      <c r="R529" s="399" t="s">
        <v>16</v>
      </c>
      <c r="S529" s="21">
        <f t="shared" si="100"/>
        <v>1.1490875069864643</v>
      </c>
      <c r="T529" s="21">
        <f t="shared" si="100"/>
        <v>1.1103726870156572</v>
      </c>
      <c r="U529" s="21">
        <f t="shared" si="100"/>
        <v>1.1319196811594963</v>
      </c>
      <c r="V529" s="21">
        <f t="shared" si="100"/>
        <v>1.1255897699755553</v>
      </c>
      <c r="W529" s="21">
        <f t="shared" si="100"/>
        <v>1.1024094227312717</v>
      </c>
      <c r="X529" s="21">
        <f t="shared" si="100"/>
        <v>1.1298330672678216</v>
      </c>
      <c r="Y529" s="21">
        <f t="shared" si="100"/>
        <v>1.1165052480245592</v>
      </c>
      <c r="Z529" s="21">
        <f t="shared" si="100"/>
        <v>1.1313406559268206</v>
      </c>
      <c r="AA529" s="21">
        <f t="shared" si="100"/>
        <v>1.1422181241723197</v>
      </c>
      <c r="AB529" s="21">
        <f t="shared" si="100"/>
        <v>1.1444315557528992</v>
      </c>
      <c r="AC529" s="21">
        <f t="shared" si="100"/>
        <v>1.157499628418295</v>
      </c>
      <c r="AD529" s="21">
        <f t="shared" si="100"/>
        <v>1.1852812359700913</v>
      </c>
    </row>
    <row r="530" spans="1:30" x14ac:dyDescent="0.2">
      <c r="A530" s="399">
        <v>1009</v>
      </c>
      <c r="B530" s="399" t="s">
        <v>17</v>
      </c>
      <c r="C530" s="21">
        <f t="shared" si="99"/>
        <v>0.98026754715630482</v>
      </c>
      <c r="D530" s="21">
        <f t="shared" si="99"/>
        <v>1.136697013536301</v>
      </c>
      <c r="E530" s="21">
        <f t="shared" si="99"/>
        <v>1.0330438890240023</v>
      </c>
      <c r="F530" s="21">
        <f t="shared" si="99"/>
        <v>1.1296337059477535</v>
      </c>
      <c r="G530" s="21">
        <f t="shared" si="99"/>
        <v>0.98760116030087297</v>
      </c>
      <c r="H530" s="21">
        <f t="shared" si="99"/>
        <v>1.1438620124165397</v>
      </c>
      <c r="I530" s="21">
        <f t="shared" si="99"/>
        <v>1.0631109029079047</v>
      </c>
      <c r="J530" s="21">
        <f t="shared" si="99"/>
        <v>1.3337446849889061</v>
      </c>
      <c r="K530" s="21">
        <f t="shared" si="99"/>
        <v>1.1938133244001508</v>
      </c>
      <c r="L530" s="21">
        <f t="shared" si="99"/>
        <v>1.1128384990423124</v>
      </c>
      <c r="M530" s="21">
        <f t="shared" si="99"/>
        <v>1.15083532671359</v>
      </c>
      <c r="N530" s="21">
        <f t="shared" si="99"/>
        <v>1.4679522975967714</v>
      </c>
      <c r="O530" s="404">
        <f t="shared" si="99"/>
        <v>1.1463312675722432</v>
      </c>
      <c r="Q530" s="399">
        <v>1009</v>
      </c>
      <c r="R530" s="399" t="s">
        <v>17</v>
      </c>
      <c r="S530" s="21">
        <f t="shared" si="100"/>
        <v>0.98026754715630482</v>
      </c>
      <c r="T530" s="21">
        <f t="shared" si="100"/>
        <v>1.0573343350932227</v>
      </c>
      <c r="U530" s="21">
        <f t="shared" si="100"/>
        <v>1.0493975579565078</v>
      </c>
      <c r="V530" s="21">
        <f t="shared" si="100"/>
        <v>1.0704023131142659</v>
      </c>
      <c r="W530" s="21">
        <f t="shared" si="100"/>
        <v>1.0540244418943918</v>
      </c>
      <c r="X530" s="21">
        <f t="shared" si="100"/>
        <v>1.0680766423692014</v>
      </c>
      <c r="Y530" s="21">
        <f t="shared" si="100"/>
        <v>1.0673334545124058</v>
      </c>
      <c r="Z530" s="21">
        <f t="shared" si="100"/>
        <v>1.1014510948872058</v>
      </c>
      <c r="AA530" s="21">
        <f t="shared" si="100"/>
        <v>1.1124494932873794</v>
      </c>
      <c r="AB530" s="21">
        <f t="shared" si="100"/>
        <v>1.1124894729589712</v>
      </c>
      <c r="AC530" s="21">
        <f t="shared" si="100"/>
        <v>1.1161014203090251</v>
      </c>
      <c r="AD530" s="21">
        <f t="shared" si="100"/>
        <v>1.1463312675722432</v>
      </c>
    </row>
    <row r="531" spans="1:30" x14ac:dyDescent="0.2">
      <c r="A531" s="399">
        <v>1010</v>
      </c>
      <c r="B531" s="399" t="s">
        <v>19</v>
      </c>
      <c r="C531" s="21">
        <f t="shared" si="99"/>
        <v>0.24727044250964905</v>
      </c>
      <c r="D531" s="21">
        <f t="shared" si="99"/>
        <v>0.18723558449039188</v>
      </c>
      <c r="E531" s="21">
        <f t="shared" si="99"/>
        <v>0.20328809458971647</v>
      </c>
      <c r="F531" s="21">
        <f t="shared" si="99"/>
        <v>0.24597757406900669</v>
      </c>
      <c r="G531" s="21">
        <f t="shared" si="99"/>
        <v>0.31253643294429101</v>
      </c>
      <c r="H531" s="21">
        <f t="shared" si="99"/>
        <v>0.38193852406445994</v>
      </c>
      <c r="I531" s="21">
        <f t="shared" si="99"/>
        <v>0.2006031926446509</v>
      </c>
      <c r="J531" s="21">
        <f t="shared" si="99"/>
        <v>0.20097048208144466</v>
      </c>
      <c r="K531" s="21">
        <f t="shared" si="99"/>
        <v>0.20999876141050569</v>
      </c>
      <c r="L531" s="21">
        <f t="shared" si="99"/>
        <v>0.45214919318018759</v>
      </c>
      <c r="M531" s="21">
        <f t="shared" si="99"/>
        <v>0.19262065140856041</v>
      </c>
      <c r="N531" s="21">
        <f t="shared" si="99"/>
        <v>0.2290843156136865</v>
      </c>
      <c r="O531" s="404">
        <f t="shared" si="99"/>
        <v>0.25345206901730771</v>
      </c>
      <c r="Q531" s="399">
        <v>1010</v>
      </c>
      <c r="R531" s="399" t="s">
        <v>19</v>
      </c>
      <c r="S531" s="21">
        <f t="shared" si="100"/>
        <v>0.24727044250964905</v>
      </c>
      <c r="T531" s="21">
        <f t="shared" si="100"/>
        <v>0.21790916386864304</v>
      </c>
      <c r="U531" s="21">
        <f t="shared" si="100"/>
        <v>0.21292466395208753</v>
      </c>
      <c r="V531" s="21">
        <f t="shared" si="100"/>
        <v>0.22144228765942173</v>
      </c>
      <c r="W531" s="21">
        <f t="shared" si="100"/>
        <v>0.23976789500097298</v>
      </c>
      <c r="X531" s="21">
        <f t="shared" si="100"/>
        <v>0.26243034323933129</v>
      </c>
      <c r="Y531" s="21">
        <f t="shared" si="100"/>
        <v>0.25250403810088212</v>
      </c>
      <c r="Z531" s="21">
        <f t="shared" si="100"/>
        <v>0.24583391399679447</v>
      </c>
      <c r="AA531" s="21">
        <f t="shared" si="100"/>
        <v>0.24179594252090708</v>
      </c>
      <c r="AB531" s="21">
        <f t="shared" si="100"/>
        <v>0.26212653010793496</v>
      </c>
      <c r="AC531" s="21">
        <f t="shared" si="100"/>
        <v>0.25574087951229929</v>
      </c>
      <c r="AD531" s="21">
        <f t="shared" si="100"/>
        <v>0.25345206901730771</v>
      </c>
    </row>
    <row r="532" spans="1:30" x14ac:dyDescent="0.2">
      <c r="A532" s="399">
        <v>1011</v>
      </c>
      <c r="B532" s="399" t="s">
        <v>20</v>
      </c>
      <c r="C532" s="21">
        <f t="shared" si="99"/>
        <v>0.86595740226122042</v>
      </c>
      <c r="D532" s="21">
        <f t="shared" si="99"/>
        <v>0.83756961605134073</v>
      </c>
      <c r="E532" s="21">
        <f t="shared" si="99"/>
        <v>0.9175204647235885</v>
      </c>
      <c r="F532" s="21">
        <f t="shared" si="99"/>
        <v>0.93448487552422599</v>
      </c>
      <c r="G532" s="21">
        <f t="shared" si="99"/>
        <v>0.91712672158869968</v>
      </c>
      <c r="H532" s="21">
        <f t="shared" si="99"/>
        <v>1.2159996686611962</v>
      </c>
      <c r="I532" s="21">
        <f t="shared" si="99"/>
        <v>1.0868300658782444</v>
      </c>
      <c r="J532" s="21">
        <f t="shared" si="99"/>
        <v>1.2615542760428766</v>
      </c>
      <c r="K532" s="21">
        <f t="shared" si="99"/>
        <v>1.0561292002673588</v>
      </c>
      <c r="L532" s="21">
        <f t="shared" si="99"/>
        <v>1.0579985858292842</v>
      </c>
      <c r="M532" s="21">
        <f t="shared" si="99"/>
        <v>1.0975514619521543</v>
      </c>
      <c r="N532" s="21">
        <f t="shared" si="99"/>
        <v>1.3321980355247076</v>
      </c>
      <c r="O532" s="404">
        <f t="shared" si="99"/>
        <v>1.0509858630343922</v>
      </c>
      <c r="Q532" s="399">
        <v>1011</v>
      </c>
      <c r="R532" s="399" t="s">
        <v>20</v>
      </c>
      <c r="S532" s="21">
        <f t="shared" si="100"/>
        <v>0.86595740226122042</v>
      </c>
      <c r="T532" s="21">
        <f t="shared" si="100"/>
        <v>0.85153909557528751</v>
      </c>
      <c r="U532" s="21">
        <f t="shared" si="100"/>
        <v>0.87383350491168887</v>
      </c>
      <c r="V532" s="21">
        <f t="shared" si="100"/>
        <v>0.8894748553729469</v>
      </c>
      <c r="W532" s="21">
        <f t="shared" si="100"/>
        <v>0.89508393149003851</v>
      </c>
      <c r="X532" s="21">
        <f t="shared" si="100"/>
        <v>0.94592127343263954</v>
      </c>
      <c r="Y532" s="21">
        <f t="shared" si="100"/>
        <v>0.96886547481037177</v>
      </c>
      <c r="Z532" s="21">
        <f t="shared" si="100"/>
        <v>1.0083142472796642</v>
      </c>
      <c r="AA532" s="21">
        <f t="shared" si="100"/>
        <v>1.0137708274722532</v>
      </c>
      <c r="AB532" s="21">
        <f t="shared" si="100"/>
        <v>1.0181277393382366</v>
      </c>
      <c r="AC532" s="21">
        <f t="shared" si="100"/>
        <v>1.0254218250090223</v>
      </c>
      <c r="AD532" s="21">
        <f t="shared" si="100"/>
        <v>1.0509858630343922</v>
      </c>
    </row>
    <row r="533" spans="1:30" x14ac:dyDescent="0.2">
      <c r="A533" s="399">
        <v>1012</v>
      </c>
      <c r="B533" s="399" t="s">
        <v>21</v>
      </c>
      <c r="C533" s="21">
        <f t="shared" si="99"/>
        <v>0.98689587395384148</v>
      </c>
      <c r="D533" s="21">
        <f t="shared" si="99"/>
        <v>1.0559025426521966</v>
      </c>
      <c r="E533" s="21">
        <f t="shared" si="99"/>
        <v>0.93489083414700469</v>
      </c>
      <c r="F533" s="21">
        <f t="shared" si="99"/>
        <v>1.059186325319825</v>
      </c>
      <c r="G533" s="21">
        <f t="shared" si="99"/>
        <v>0.98813538682169821</v>
      </c>
      <c r="H533" s="21">
        <f t="shared" si="99"/>
        <v>1.1895124915114907</v>
      </c>
      <c r="I533" s="21">
        <f t="shared" si="99"/>
        <v>0.99085410804970908</v>
      </c>
      <c r="J533" s="21">
        <f t="shared" si="99"/>
        <v>1.0277694246380307</v>
      </c>
      <c r="K533" s="21">
        <f t="shared" si="99"/>
        <v>1.0058559429208882</v>
      </c>
      <c r="L533" s="21">
        <f t="shared" si="99"/>
        <v>1.005631146369979</v>
      </c>
      <c r="M533" s="21">
        <f t="shared" si="99"/>
        <v>0.97498753132031279</v>
      </c>
      <c r="N533" s="21">
        <f t="shared" si="99"/>
        <v>1.0730890111812603</v>
      </c>
      <c r="O533" s="404">
        <f t="shared" si="99"/>
        <v>1.0234496686974786</v>
      </c>
      <c r="Q533" s="399">
        <v>1012</v>
      </c>
      <c r="R533" s="399" t="s">
        <v>21</v>
      </c>
      <c r="S533" s="21">
        <f t="shared" si="100"/>
        <v>0.98689587395384148</v>
      </c>
      <c r="T533" s="21">
        <f t="shared" si="100"/>
        <v>1.0222615042297729</v>
      </c>
      <c r="U533" s="21">
        <f t="shared" si="100"/>
        <v>0.99325580369553168</v>
      </c>
      <c r="V533" s="21">
        <f t="shared" si="100"/>
        <v>1.0100513576366008</v>
      </c>
      <c r="W533" s="21">
        <f t="shared" si="100"/>
        <v>1.0057054881961525</v>
      </c>
      <c r="X533" s="21">
        <f t="shared" si="100"/>
        <v>1.0348743837005092</v>
      </c>
      <c r="Y533" s="21">
        <f t="shared" si="100"/>
        <v>1.0282070483887622</v>
      </c>
      <c r="Z533" s="21">
        <f t="shared" si="100"/>
        <v>1.0281491671804717</v>
      </c>
      <c r="AA533" s="21">
        <f t="shared" si="100"/>
        <v>1.0255428137299243</v>
      </c>
      <c r="AB533" s="21">
        <f t="shared" si="100"/>
        <v>1.0234892411686172</v>
      </c>
      <c r="AC533" s="21">
        <f t="shared" si="100"/>
        <v>1.0190332906162969</v>
      </c>
      <c r="AD533" s="21">
        <f t="shared" si="100"/>
        <v>1.0234496686974786</v>
      </c>
    </row>
    <row r="534" spans="1:30" x14ac:dyDescent="0.2">
      <c r="A534" s="399">
        <v>1013</v>
      </c>
      <c r="B534" s="399" t="s">
        <v>22</v>
      </c>
      <c r="C534" s="21">
        <f t="shared" si="99"/>
        <v>1.1430450038988527</v>
      </c>
      <c r="D534" s="21">
        <f t="shared" si="99"/>
        <v>0.95354243945014183</v>
      </c>
      <c r="E534" s="21">
        <f t="shared" si="99"/>
        <v>1.0126612370680168</v>
      </c>
      <c r="F534" s="21">
        <f t="shared" si="99"/>
        <v>1.0197452651998571</v>
      </c>
      <c r="G534" s="21">
        <f t="shared" si="99"/>
        <v>0.99530569293907178</v>
      </c>
      <c r="H534" s="21">
        <f t="shared" si="99"/>
        <v>1.2465080527086385</v>
      </c>
      <c r="I534" s="21">
        <f t="shared" si="99"/>
        <v>0.95223044246098043</v>
      </c>
      <c r="J534" s="21">
        <f t="shared" si="99"/>
        <v>1.111399421128799</v>
      </c>
      <c r="K534" s="21">
        <f t="shared" si="99"/>
        <v>1.0043425507900676</v>
      </c>
      <c r="L534" s="21">
        <f t="shared" si="99"/>
        <v>1.1156350738345719</v>
      </c>
      <c r="M534" s="21">
        <f t="shared" si="99"/>
        <v>1.0898593593593593</v>
      </c>
      <c r="N534" s="21">
        <f t="shared" si="99"/>
        <v>1.3422805299242229</v>
      </c>
      <c r="O534" s="404">
        <f t="shared" si="99"/>
        <v>1.0806220040452073</v>
      </c>
      <c r="Q534" s="399">
        <v>1013</v>
      </c>
      <c r="R534" s="399" t="s">
        <v>22</v>
      </c>
      <c r="S534" s="21">
        <f t="shared" si="100"/>
        <v>1.1430450038988527</v>
      </c>
      <c r="T534" s="21">
        <f t="shared" si="100"/>
        <v>1.0473066747505926</v>
      </c>
      <c r="U534" s="21">
        <f t="shared" si="100"/>
        <v>1.0357458959197914</v>
      </c>
      <c r="V534" s="21">
        <f t="shared" si="100"/>
        <v>1.031512957986144</v>
      </c>
      <c r="W534" s="21">
        <f t="shared" si="100"/>
        <v>1.0241176533803316</v>
      </c>
      <c r="X534" s="21">
        <f t="shared" si="100"/>
        <v>1.0597567930981582</v>
      </c>
      <c r="Y534" s="21">
        <f t="shared" si="100"/>
        <v>1.0426594162201546</v>
      </c>
      <c r="Z534" s="21">
        <f t="shared" si="100"/>
        <v>1.0520040395561736</v>
      </c>
      <c r="AA534" s="21">
        <f t="shared" si="100"/>
        <v>1.0461712976818067</v>
      </c>
      <c r="AB534" s="21">
        <f t="shared" si="100"/>
        <v>1.0535727948662574</v>
      </c>
      <c r="AC534" s="21">
        <f t="shared" si="100"/>
        <v>1.0569534361040389</v>
      </c>
      <c r="AD534" s="21">
        <f t="shared" si="100"/>
        <v>1.080622004045207</v>
      </c>
    </row>
    <row r="535" spans="1:30" x14ac:dyDescent="0.2">
      <c r="A535" s="399">
        <v>1014</v>
      </c>
      <c r="B535" s="399" t="s">
        <v>23</v>
      </c>
      <c r="C535" s="21">
        <f t="shared" si="99"/>
        <v>0.70381540328997472</v>
      </c>
      <c r="D535" s="21">
        <f t="shared" si="99"/>
        <v>0.82770931157005867</v>
      </c>
      <c r="E535" s="21">
        <f t="shared" si="99"/>
        <v>1.2911192004963261</v>
      </c>
      <c r="F535" s="21">
        <f t="shared" si="99"/>
        <v>0.74513643965687781</v>
      </c>
      <c r="G535" s="21">
        <f t="shared" si="99"/>
        <v>0.83217179368866756</v>
      </c>
      <c r="H535" s="21">
        <f t="shared" si="99"/>
        <v>1.0307206521668917</v>
      </c>
      <c r="I535" s="21">
        <f t="shared" si="99"/>
        <v>0.78884056521847823</v>
      </c>
      <c r="J535" s="21">
        <f t="shared" si="99"/>
        <v>0.866775122196904</v>
      </c>
      <c r="K535" s="21">
        <f t="shared" si="99"/>
        <v>0.76383084881656771</v>
      </c>
      <c r="L535" s="21">
        <f t="shared" si="99"/>
        <v>0.97880254277940726</v>
      </c>
      <c r="M535" s="21">
        <f t="shared" si="99"/>
        <v>0.78176145801423302</v>
      </c>
      <c r="N535" s="21">
        <f t="shared" si="99"/>
        <v>0.90702181783082603</v>
      </c>
      <c r="O535" s="404">
        <f t="shared" si="99"/>
        <v>0.87460428913069588</v>
      </c>
      <c r="Q535" s="399">
        <v>1014</v>
      </c>
      <c r="R535" s="399" t="s">
        <v>23</v>
      </c>
      <c r="S535" s="21">
        <f t="shared" si="100"/>
        <v>0.70381540328997472</v>
      </c>
      <c r="T535" s="21">
        <f t="shared" si="100"/>
        <v>0.76634438321851028</v>
      </c>
      <c r="U535" s="21">
        <f t="shared" si="100"/>
        <v>0.94613720205130836</v>
      </c>
      <c r="V535" s="21">
        <f t="shared" si="100"/>
        <v>0.89336548630783774</v>
      </c>
      <c r="W535" s="21">
        <f t="shared" si="100"/>
        <v>0.88092673130464838</v>
      </c>
      <c r="X535" s="21">
        <f t="shared" si="100"/>
        <v>0.90527701221675094</v>
      </c>
      <c r="Y535" s="21">
        <f t="shared" si="100"/>
        <v>0.88642163732129742</v>
      </c>
      <c r="Z535" s="21">
        <f t="shared" si="100"/>
        <v>0.88373145315400436</v>
      </c>
      <c r="AA535" s="21">
        <f t="shared" si="100"/>
        <v>0.86979468750306255</v>
      </c>
      <c r="AB535" s="21">
        <f t="shared" si="100"/>
        <v>0.88059588057788019</v>
      </c>
      <c r="AC535" s="21">
        <f t="shared" si="100"/>
        <v>0.87168463179851996</v>
      </c>
      <c r="AD535" s="21">
        <f t="shared" si="100"/>
        <v>0.87460428913069588</v>
      </c>
    </row>
    <row r="536" spans="1:30" x14ac:dyDescent="0.2">
      <c r="A536" s="399">
        <v>1015</v>
      </c>
      <c r="B536" s="399" t="s">
        <v>24</v>
      </c>
      <c r="C536" s="21">
        <f t="shared" si="99"/>
        <v>1.0633853771214081</v>
      </c>
      <c r="D536" s="21">
        <f t="shared" si="99"/>
        <v>1.0025702404104773</v>
      </c>
      <c r="E536" s="21">
        <f t="shared" si="99"/>
        <v>1.005072857495678</v>
      </c>
      <c r="F536" s="21">
        <f t="shared" si="99"/>
        <v>0.94545081384604457</v>
      </c>
      <c r="G536" s="21">
        <f t="shared" si="99"/>
        <v>0.91607802677464001</v>
      </c>
      <c r="H536" s="21">
        <f t="shared" si="99"/>
        <v>1.1382485858274196</v>
      </c>
      <c r="I536" s="21">
        <f t="shared" si="99"/>
        <v>0.93312841284897574</v>
      </c>
      <c r="J536" s="21">
        <f t="shared" si="99"/>
        <v>1.0071255120847638</v>
      </c>
      <c r="K536" s="21">
        <f t="shared" si="99"/>
        <v>1.0908400812696917</v>
      </c>
      <c r="L536" s="21">
        <f t="shared" si="99"/>
        <v>1.0793994814375345</v>
      </c>
      <c r="M536" s="21">
        <f t="shared" si="99"/>
        <v>1.0900632035566722</v>
      </c>
      <c r="N536" s="21">
        <f t="shared" si="99"/>
        <v>1.3105054090769368</v>
      </c>
      <c r="O536" s="404">
        <f t="shared" si="99"/>
        <v>1.0451966546064044</v>
      </c>
      <c r="Q536" s="399">
        <v>1015</v>
      </c>
      <c r="R536" s="399" t="s">
        <v>24</v>
      </c>
      <c r="S536" s="21">
        <f t="shared" si="100"/>
        <v>1.0633853771214081</v>
      </c>
      <c r="T536" s="21">
        <f t="shared" si="100"/>
        <v>1.0324730385584109</v>
      </c>
      <c r="U536" s="21">
        <f t="shared" si="100"/>
        <v>1.0229550383659798</v>
      </c>
      <c r="V536" s="21">
        <f t="shared" si="100"/>
        <v>1.001360469952173</v>
      </c>
      <c r="W536" s="21">
        <f t="shared" si="100"/>
        <v>0.98390206600921915</v>
      </c>
      <c r="X536" s="21">
        <f t="shared" si="100"/>
        <v>1.0087003554372898</v>
      </c>
      <c r="Y536" s="21">
        <f t="shared" si="100"/>
        <v>0.99645492699320237</v>
      </c>
      <c r="Z536" s="21">
        <f t="shared" si="100"/>
        <v>0.99791499941978412</v>
      </c>
      <c r="AA536" s="21">
        <f t="shared" si="100"/>
        <v>1.0080023079753209</v>
      </c>
      <c r="AB536" s="21">
        <f t="shared" si="100"/>
        <v>1.01516795823304</v>
      </c>
      <c r="AC536" s="21">
        <f t="shared" si="100"/>
        <v>1.0218319650769181</v>
      </c>
      <c r="AD536" s="21">
        <f t="shared" si="100"/>
        <v>1.0451966546064044</v>
      </c>
    </row>
    <row r="537" spans="1:30" x14ac:dyDescent="0.2">
      <c r="A537" s="399">
        <v>1016</v>
      </c>
      <c r="B537" s="399" t="s">
        <v>25</v>
      </c>
      <c r="C537" s="21">
        <f t="shared" si="99"/>
        <v>1.0782565142576204</v>
      </c>
      <c r="D537" s="21">
        <f t="shared" si="99"/>
        <v>1.0279411181687337</v>
      </c>
      <c r="E537" s="21">
        <f t="shared" si="99"/>
        <v>1.055911335363779</v>
      </c>
      <c r="F537" s="21">
        <f t="shared" si="99"/>
        <v>1.0319320920043811</v>
      </c>
      <c r="G537" s="21">
        <f t="shared" si="99"/>
        <v>0.97860442929087565</v>
      </c>
      <c r="H537" s="21">
        <f t="shared" si="99"/>
        <v>1.2230662139219017</v>
      </c>
      <c r="I537" s="21">
        <f t="shared" si="99"/>
        <v>1.0598869588591273</v>
      </c>
      <c r="J537" s="21">
        <f t="shared" si="99"/>
        <v>1.1001869854283648</v>
      </c>
      <c r="K537" s="21">
        <f t="shared" si="99"/>
        <v>1.2893350572290134</v>
      </c>
      <c r="L537" s="21">
        <f t="shared" si="99"/>
        <v>1.261639262702879</v>
      </c>
      <c r="M537" s="21">
        <f t="shared" si="99"/>
        <v>1.2987231659818348</v>
      </c>
      <c r="N537" s="21">
        <f t="shared" si="99"/>
        <v>1.7070429683094619</v>
      </c>
      <c r="O537" s="404">
        <f t="shared" si="99"/>
        <v>1.1706847781050931</v>
      </c>
      <c r="Q537" s="399">
        <v>1016</v>
      </c>
      <c r="R537" s="399" t="s">
        <v>25</v>
      </c>
      <c r="S537" s="21">
        <f t="shared" si="100"/>
        <v>1.0782565142576204</v>
      </c>
      <c r="T537" s="21">
        <f t="shared" si="100"/>
        <v>1.0528663132303757</v>
      </c>
      <c r="U537" s="21">
        <f t="shared" si="100"/>
        <v>1.0539133697835814</v>
      </c>
      <c r="V537" s="21">
        <f t="shared" si="100"/>
        <v>1.0478862591830858</v>
      </c>
      <c r="W537" s="21">
        <f t="shared" si="100"/>
        <v>1.0333789973030638</v>
      </c>
      <c r="X537" s="21">
        <f t="shared" si="100"/>
        <v>1.0640521185515852</v>
      </c>
      <c r="Y537" s="21">
        <f t="shared" si="100"/>
        <v>1.0633901831339434</v>
      </c>
      <c r="Z537" s="21">
        <f t="shared" si="100"/>
        <v>1.0686714453958175</v>
      </c>
      <c r="AA537" s="21">
        <f t="shared" si="100"/>
        <v>1.0926629157335603</v>
      </c>
      <c r="AB537" s="21">
        <f t="shared" si="100"/>
        <v>1.1091417454291512</v>
      </c>
      <c r="AC537" s="21">
        <f t="shared" si="100"/>
        <v>1.1258407545648008</v>
      </c>
      <c r="AD537" s="21">
        <f t="shared" si="100"/>
        <v>1.1706847781050931</v>
      </c>
    </row>
    <row r="538" spans="1:30" x14ac:dyDescent="0.2">
      <c r="A538" s="399">
        <v>1017</v>
      </c>
      <c r="B538" s="399" t="s">
        <v>26</v>
      </c>
      <c r="C538" s="21">
        <f t="shared" si="99"/>
        <v>0.81290607307701046</v>
      </c>
      <c r="D538" s="21">
        <f t="shared" si="99"/>
        <v>0.81273070191321151</v>
      </c>
      <c r="E538" s="21">
        <f t="shared" si="99"/>
        <v>0.88245696039887134</v>
      </c>
      <c r="F538" s="21">
        <f t="shared" si="99"/>
        <v>0.91578582486088445</v>
      </c>
      <c r="G538" s="21">
        <f t="shared" si="99"/>
        <v>0.78936157520460404</v>
      </c>
      <c r="H538" s="21">
        <f t="shared" si="99"/>
        <v>0.91510848405145384</v>
      </c>
      <c r="I538" s="21">
        <f t="shared" si="99"/>
        <v>0.74297691059309534</v>
      </c>
      <c r="J538" s="21">
        <f t="shared" si="99"/>
        <v>0.80163804968110108</v>
      </c>
      <c r="K538" s="21">
        <f t="shared" si="99"/>
        <v>0.82605972265296179</v>
      </c>
      <c r="L538" s="21">
        <f t="shared" si="99"/>
        <v>0.78235565057183587</v>
      </c>
      <c r="M538" s="21">
        <f t="shared" si="99"/>
        <v>0.76140179175411515</v>
      </c>
      <c r="N538" s="21">
        <f t="shared" si="99"/>
        <v>0.86044868735083535</v>
      </c>
      <c r="O538" s="404">
        <f t="shared" si="99"/>
        <v>0.82451648796716526</v>
      </c>
      <c r="Q538" s="399">
        <v>1017</v>
      </c>
      <c r="R538" s="399" t="s">
        <v>26</v>
      </c>
      <c r="S538" s="21">
        <f t="shared" si="100"/>
        <v>0.81290607307701046</v>
      </c>
      <c r="T538" s="21">
        <f t="shared" si="100"/>
        <v>0.81281604705767796</v>
      </c>
      <c r="U538" s="21">
        <f t="shared" si="100"/>
        <v>0.83659303166154619</v>
      </c>
      <c r="V538" s="21">
        <f t="shared" si="100"/>
        <v>0.85705245248837469</v>
      </c>
      <c r="W538" s="21">
        <f t="shared" si="100"/>
        <v>0.84343359642465188</v>
      </c>
      <c r="X538" s="21">
        <f t="shared" si="100"/>
        <v>0.85453033049600657</v>
      </c>
      <c r="Y538" s="21">
        <f t="shared" si="100"/>
        <v>0.83766870344766065</v>
      </c>
      <c r="Z538" s="21">
        <f t="shared" si="100"/>
        <v>0.833033770333234</v>
      </c>
      <c r="AA538" s="21">
        <f t="shared" si="100"/>
        <v>0.8322763818466834</v>
      </c>
      <c r="AB538" s="21">
        <f t="shared" si="100"/>
        <v>0.82729970136167641</v>
      </c>
      <c r="AC538" s="21">
        <f t="shared" si="100"/>
        <v>0.8213145457624581</v>
      </c>
      <c r="AD538" s="21">
        <f t="shared" si="100"/>
        <v>0.82451648796716503</v>
      </c>
    </row>
    <row r="539" spans="1:30" x14ac:dyDescent="0.2">
      <c r="A539" s="399">
        <v>1018</v>
      </c>
      <c r="B539" s="399" t="s">
        <v>27</v>
      </c>
      <c r="C539" s="21">
        <f t="shared" si="99"/>
        <v>1.1759020305402004</v>
      </c>
      <c r="D539" s="21">
        <f t="shared" si="99"/>
        <v>1.1142794362140354</v>
      </c>
      <c r="E539" s="21">
        <f t="shared" si="99"/>
        <v>1.1489375044610537</v>
      </c>
      <c r="F539" s="21">
        <f t="shared" si="99"/>
        <v>1.1532460855112892</v>
      </c>
      <c r="G539" s="21">
        <f t="shared" si="99"/>
        <v>1.0439020027502921</v>
      </c>
      <c r="H539" s="21">
        <f t="shared" si="99"/>
        <v>1.3699915955086397</v>
      </c>
      <c r="I539" s="21">
        <f t="shared" si="99"/>
        <v>1.0599032858137833</v>
      </c>
      <c r="J539" s="21">
        <f t="shared" si="99"/>
        <v>1.2077842612168195</v>
      </c>
      <c r="K539" s="21">
        <f t="shared" si="99"/>
        <v>1.2527743262828244</v>
      </c>
      <c r="L539" s="21">
        <f t="shared" si="99"/>
        <v>1.3066267259586299</v>
      </c>
      <c r="M539" s="21">
        <f t="shared" si="99"/>
        <v>1.2618677749413694</v>
      </c>
      <c r="N539" s="21">
        <f t="shared" si="99"/>
        <v>1.5003325316211051</v>
      </c>
      <c r="O539" s="404">
        <f t="shared" si="99"/>
        <v>1.2119857780576961</v>
      </c>
      <c r="Q539" s="399">
        <v>1018</v>
      </c>
      <c r="R539" s="399" t="s">
        <v>27</v>
      </c>
      <c r="S539" s="21">
        <f t="shared" si="100"/>
        <v>1.1759020305402004</v>
      </c>
      <c r="T539" s="21">
        <f t="shared" si="100"/>
        <v>1.1445802742911275</v>
      </c>
      <c r="U539" s="21">
        <f t="shared" si="100"/>
        <v>1.1460856622478062</v>
      </c>
      <c r="V539" s="21">
        <f t="shared" si="100"/>
        <v>1.1479905674525399</v>
      </c>
      <c r="W539" s="21">
        <f t="shared" si="100"/>
        <v>1.1271676012435285</v>
      </c>
      <c r="X539" s="21">
        <f t="shared" si="100"/>
        <v>1.1650043216268178</v>
      </c>
      <c r="Y539" s="21">
        <f t="shared" si="100"/>
        <v>1.1476295822353848</v>
      </c>
      <c r="Z539" s="21">
        <f t="shared" si="100"/>
        <v>1.1557072271507398</v>
      </c>
      <c r="AA539" s="21">
        <f t="shared" si="100"/>
        <v>1.1664537230903189</v>
      </c>
      <c r="AB539" s="21">
        <f t="shared" si="100"/>
        <v>1.1798563187189546</v>
      </c>
      <c r="AC539" s="21">
        <f t="shared" si="100"/>
        <v>1.1871617685529174</v>
      </c>
      <c r="AD539" s="21">
        <f t="shared" si="100"/>
        <v>1.2119857780576964</v>
      </c>
    </row>
    <row r="540" spans="1:30" x14ac:dyDescent="0.2">
      <c r="A540" s="399">
        <v>1019</v>
      </c>
      <c r="B540" s="399" t="s">
        <v>28</v>
      </c>
      <c r="C540" s="21">
        <f t="shared" si="99"/>
        <v>0.92825652250043778</v>
      </c>
      <c r="D540" s="21">
        <f t="shared" si="99"/>
        <v>0.94356168117311434</v>
      </c>
      <c r="E540" s="21">
        <f t="shared" si="99"/>
        <v>0.93700269064291331</v>
      </c>
      <c r="F540" s="21">
        <f t="shared" si="99"/>
        <v>0.9528150515299193</v>
      </c>
      <c r="G540" s="21">
        <f t="shared" si="99"/>
        <v>0.86419346849821688</v>
      </c>
      <c r="H540" s="21">
        <f t="shared" si="99"/>
        <v>1.045712809733331</v>
      </c>
      <c r="I540" s="21">
        <f t="shared" si="99"/>
        <v>0.95495557622606408</v>
      </c>
      <c r="J540" s="21">
        <f t="shared" si="99"/>
        <v>0.97637066733483668</v>
      </c>
      <c r="K540" s="21">
        <f t="shared" si="99"/>
        <v>0.98215577873008608</v>
      </c>
      <c r="L540" s="21">
        <f t="shared" si="99"/>
        <v>1.0902958698708081</v>
      </c>
      <c r="M540" s="21">
        <f t="shared" si="99"/>
        <v>1.0897157812091076</v>
      </c>
      <c r="N540" s="21">
        <f t="shared" si="99"/>
        <v>1.266527252861416</v>
      </c>
      <c r="O540" s="404">
        <f t="shared" si="99"/>
        <v>1.0007325091480606</v>
      </c>
      <c r="Q540" s="399">
        <v>1019</v>
      </c>
      <c r="R540" s="399" t="s">
        <v>28</v>
      </c>
      <c r="S540" s="21">
        <f t="shared" si="100"/>
        <v>0.92825652250043778</v>
      </c>
      <c r="T540" s="21">
        <f t="shared" si="100"/>
        <v>0.93576736844921227</v>
      </c>
      <c r="U540" s="21">
        <f t="shared" si="100"/>
        <v>0.93619717409001046</v>
      </c>
      <c r="V540" s="21">
        <f t="shared" si="100"/>
        <v>0.94063104043655277</v>
      </c>
      <c r="W540" s="21">
        <f t="shared" si="100"/>
        <v>0.92494431324182647</v>
      </c>
      <c r="X540" s="21">
        <f t="shared" si="100"/>
        <v>0.94424451276795618</v>
      </c>
      <c r="Y540" s="21">
        <f t="shared" si="100"/>
        <v>0.94585921029727471</v>
      </c>
      <c r="Z540" s="21">
        <f t="shared" si="100"/>
        <v>0.9497168888823182</v>
      </c>
      <c r="AA540" s="21">
        <f t="shared" si="100"/>
        <v>0.9534264823886559</v>
      </c>
      <c r="AB540" s="21">
        <f t="shared" si="100"/>
        <v>0.96718657835099575</v>
      </c>
      <c r="AC540" s="21">
        <f t="shared" si="100"/>
        <v>0.97796267596340614</v>
      </c>
      <c r="AD540" s="21">
        <f t="shared" si="100"/>
        <v>1.0007325091480606</v>
      </c>
    </row>
    <row r="541" spans="1:30" x14ac:dyDescent="0.2">
      <c r="A541" s="399">
        <v>1020</v>
      </c>
      <c r="B541" s="399" t="s">
        <v>29</v>
      </c>
      <c r="C541" s="21">
        <f t="shared" si="99"/>
        <v>1.2122991356999853</v>
      </c>
      <c r="D541" s="21">
        <f t="shared" si="99"/>
        <v>1.1815002775810248</v>
      </c>
      <c r="E541" s="21">
        <f t="shared" si="99"/>
        <v>1.1795537768791362</v>
      </c>
      <c r="F541" s="21">
        <f t="shared" si="99"/>
        <v>1.1478384149819658</v>
      </c>
      <c r="G541" s="21">
        <f t="shared" si="99"/>
        <v>1.0762840821282702</v>
      </c>
      <c r="H541" s="21">
        <f t="shared" si="99"/>
        <v>1.2638585062172507</v>
      </c>
      <c r="I541" s="21">
        <f t="shared" si="99"/>
        <v>1.0717495673068345</v>
      </c>
      <c r="J541" s="21">
        <f t="shared" si="99"/>
        <v>1.2530747797784529</v>
      </c>
      <c r="K541" s="21">
        <f t="shared" si="99"/>
        <v>1.1923863491967446</v>
      </c>
      <c r="L541" s="21">
        <f t="shared" si="99"/>
        <v>1.1644004468380755</v>
      </c>
      <c r="M541" s="21">
        <f t="shared" si="99"/>
        <v>1.2290581755363474</v>
      </c>
      <c r="N541" s="21">
        <f t="shared" si="99"/>
        <v>1.3962579168047577</v>
      </c>
      <c r="O541" s="404">
        <f t="shared" si="99"/>
        <v>1.1965506642507269</v>
      </c>
      <c r="Q541" s="399">
        <v>1020</v>
      </c>
      <c r="R541" s="399" t="s">
        <v>29</v>
      </c>
      <c r="S541" s="21">
        <f t="shared" si="100"/>
        <v>1.2122991356999853</v>
      </c>
      <c r="T541" s="21">
        <f t="shared" si="100"/>
        <v>1.1967449448684917</v>
      </c>
      <c r="U541" s="21">
        <f t="shared" si="100"/>
        <v>1.1908667976574354</v>
      </c>
      <c r="V541" s="21">
        <f t="shared" si="100"/>
        <v>1.1794191622824768</v>
      </c>
      <c r="W541" s="21">
        <f t="shared" si="100"/>
        <v>1.1585415047633709</v>
      </c>
      <c r="X541" s="21">
        <f t="shared" si="100"/>
        <v>1.1752781216212056</v>
      </c>
      <c r="Y541" s="21">
        <f t="shared" si="100"/>
        <v>1.1598173339758096</v>
      </c>
      <c r="Z541" s="21">
        <f t="shared" si="100"/>
        <v>1.1715623773606441</v>
      </c>
      <c r="AA541" s="21">
        <f t="shared" si="100"/>
        <v>1.1739303521783093</v>
      </c>
      <c r="AB541" s="21">
        <f t="shared" si="100"/>
        <v>1.1729578696584062</v>
      </c>
      <c r="AC541" s="21">
        <f t="shared" si="100"/>
        <v>1.1781308093555443</v>
      </c>
      <c r="AD541" s="21">
        <f t="shared" si="100"/>
        <v>1.1965506642507271</v>
      </c>
    </row>
    <row r="542" spans="1:30" x14ac:dyDescent="0.2">
      <c r="A542" s="399">
        <v>1021</v>
      </c>
      <c r="B542" s="399" t="s">
        <v>30</v>
      </c>
      <c r="C542" s="21">
        <f t="shared" ref="C542:O552" si="101">+C385/(C49*10^6)</f>
        <v>0.92106437812483899</v>
      </c>
      <c r="D542" s="21">
        <f t="shared" si="101"/>
        <v>0.88342174330735179</v>
      </c>
      <c r="E542" s="21">
        <f t="shared" si="101"/>
        <v>0.83208961569263318</v>
      </c>
      <c r="F542" s="21">
        <f t="shared" si="101"/>
        <v>0.94563252344730808</v>
      </c>
      <c r="G542" s="21">
        <f t="shared" si="101"/>
        <v>0.84677185135259336</v>
      </c>
      <c r="H542" s="21">
        <f t="shared" si="101"/>
        <v>1.0313085774893651</v>
      </c>
      <c r="I542" s="21">
        <f t="shared" si="101"/>
        <v>0.91440121650916595</v>
      </c>
      <c r="J542" s="21">
        <f t="shared" si="101"/>
        <v>1.0630401389305244</v>
      </c>
      <c r="K542" s="21">
        <f t="shared" si="101"/>
        <v>1.0687633989680954</v>
      </c>
      <c r="L542" s="21">
        <f t="shared" si="101"/>
        <v>0.95540120520139549</v>
      </c>
      <c r="M542" s="21">
        <f t="shared" si="101"/>
        <v>1.1278984576517668</v>
      </c>
      <c r="N542" s="21">
        <f t="shared" si="101"/>
        <v>1.1610988423864648</v>
      </c>
      <c r="O542" s="404">
        <f t="shared" si="101"/>
        <v>0.97686962973497926</v>
      </c>
      <c r="Q542" s="399">
        <v>1021</v>
      </c>
      <c r="R542" s="399" t="s">
        <v>30</v>
      </c>
      <c r="S542" s="21">
        <f t="shared" ref="S542:AD552" si="102">+S385/(S49*10^6)</f>
        <v>0.92106437812483899</v>
      </c>
      <c r="T542" s="21">
        <f t="shared" si="102"/>
        <v>0.90186620465313627</v>
      </c>
      <c r="U542" s="21">
        <f t="shared" si="102"/>
        <v>0.87827204739282616</v>
      </c>
      <c r="V542" s="21">
        <f t="shared" si="102"/>
        <v>0.89618127600044173</v>
      </c>
      <c r="W542" s="21">
        <f t="shared" si="102"/>
        <v>0.88660742270978754</v>
      </c>
      <c r="X542" s="21">
        <f t="shared" si="102"/>
        <v>0.9080015883962762</v>
      </c>
      <c r="Y542" s="21">
        <f t="shared" si="102"/>
        <v>0.90888540090716596</v>
      </c>
      <c r="Z542" s="21">
        <f t="shared" si="102"/>
        <v>0.92788702065197459</v>
      </c>
      <c r="AA542" s="21">
        <f t="shared" si="102"/>
        <v>0.94309416153473691</v>
      </c>
      <c r="AB542" s="21">
        <f t="shared" si="102"/>
        <v>0.94432474126087318</v>
      </c>
      <c r="AC542" s="21">
        <f t="shared" si="102"/>
        <v>0.96046111169168524</v>
      </c>
      <c r="AD542" s="21">
        <f t="shared" si="102"/>
        <v>0.97686962973497904</v>
      </c>
    </row>
    <row r="543" spans="1:30" x14ac:dyDescent="0.2">
      <c r="A543" s="399">
        <v>1022</v>
      </c>
      <c r="B543" s="399" t="s">
        <v>31</v>
      </c>
      <c r="C543" s="21">
        <f t="shared" si="101"/>
        <v>1.5447952427001908</v>
      </c>
      <c r="D543" s="21">
        <f t="shared" si="101"/>
        <v>1.4423684645649262</v>
      </c>
      <c r="E543" s="21">
        <f t="shared" si="101"/>
        <v>1.483916633127019</v>
      </c>
      <c r="F543" s="21">
        <f t="shared" si="101"/>
        <v>1.5619404196825533</v>
      </c>
      <c r="G543" s="21">
        <f t="shared" si="101"/>
        <v>1.4955882486609315</v>
      </c>
      <c r="H543" s="21">
        <f t="shared" si="101"/>
        <v>1.7317956027622226</v>
      </c>
      <c r="I543" s="21">
        <f t="shared" si="101"/>
        <v>1.475117017986753</v>
      </c>
      <c r="J543" s="21">
        <f t="shared" si="101"/>
        <v>1.5749101026870811</v>
      </c>
      <c r="K543" s="21">
        <f t="shared" si="101"/>
        <v>1.6961995155480551</v>
      </c>
      <c r="L543" s="21">
        <f t="shared" si="101"/>
        <v>1.5560755208655459</v>
      </c>
      <c r="M543" s="21">
        <f t="shared" si="101"/>
        <v>1.673914743840438</v>
      </c>
      <c r="N543" s="21">
        <f t="shared" si="101"/>
        <v>1.8281980280579653</v>
      </c>
      <c r="O543" s="404">
        <f t="shared" si="101"/>
        <v>1.5884167837458021</v>
      </c>
      <c r="Q543" s="399">
        <v>1022</v>
      </c>
      <c r="R543" s="399" t="s">
        <v>31</v>
      </c>
      <c r="S543" s="21">
        <f t="shared" si="102"/>
        <v>1.5447952427001908</v>
      </c>
      <c r="T543" s="21">
        <f t="shared" si="102"/>
        <v>1.4921871828931037</v>
      </c>
      <c r="U543" s="21">
        <f t="shared" si="102"/>
        <v>1.4894286325887172</v>
      </c>
      <c r="V543" s="21">
        <f t="shared" si="102"/>
        <v>1.5077400017898741</v>
      </c>
      <c r="W543" s="21">
        <f t="shared" si="102"/>
        <v>1.5053048079174942</v>
      </c>
      <c r="X543" s="21">
        <f t="shared" si="102"/>
        <v>1.5417849732232551</v>
      </c>
      <c r="Y543" s="21">
        <f t="shared" si="102"/>
        <v>1.531614780989264</v>
      </c>
      <c r="Z543" s="21">
        <f t="shared" si="102"/>
        <v>1.5372761939476456</v>
      </c>
      <c r="AA543" s="21">
        <f t="shared" si="102"/>
        <v>1.5548131560568548</v>
      </c>
      <c r="AB543" s="21">
        <f t="shared" si="102"/>
        <v>1.5549440228050726</v>
      </c>
      <c r="AC543" s="21">
        <f t="shared" si="102"/>
        <v>1.5658676371369278</v>
      </c>
      <c r="AD543" s="21">
        <f t="shared" si="102"/>
        <v>1.5884167837458025</v>
      </c>
    </row>
    <row r="544" spans="1:30" x14ac:dyDescent="0.2">
      <c r="A544" s="399">
        <v>1023</v>
      </c>
      <c r="B544" s="399" t="s">
        <v>32</v>
      </c>
      <c r="C544" s="21">
        <f t="shared" si="101"/>
        <v>0.99313943638109226</v>
      </c>
      <c r="D544" s="21">
        <f t="shared" si="101"/>
        <v>0.87924199256571778</v>
      </c>
      <c r="E544" s="21">
        <f t="shared" si="101"/>
        <v>0.95613810741687988</v>
      </c>
      <c r="F544" s="21">
        <f t="shared" si="101"/>
        <v>1.5493490473989626</v>
      </c>
      <c r="G544" s="21">
        <f t="shared" si="101"/>
        <v>1.6025481365591998</v>
      </c>
      <c r="H544" s="21">
        <f t="shared" si="101"/>
        <v>1.6529505774912705</v>
      </c>
      <c r="I544" s="21">
        <f t="shared" si="101"/>
        <v>1.3722476554467371</v>
      </c>
      <c r="J544" s="21">
        <f t="shared" si="101"/>
        <v>1.0441208677257456</v>
      </c>
      <c r="K544" s="21">
        <f t="shared" si="101"/>
        <v>1.0015800808673712</v>
      </c>
      <c r="L544" s="21">
        <f t="shared" si="101"/>
        <v>0.95704220348369429</v>
      </c>
      <c r="M544" s="21">
        <f t="shared" si="101"/>
        <v>0.93875098262823997</v>
      </c>
      <c r="N544" s="21">
        <f t="shared" si="101"/>
        <v>1.0592347570081495</v>
      </c>
      <c r="O544" s="404">
        <f t="shared" si="101"/>
        <v>1.1644133243775132</v>
      </c>
      <c r="Q544" s="399">
        <v>1023</v>
      </c>
      <c r="R544" s="399" t="s">
        <v>32</v>
      </c>
      <c r="S544" s="21">
        <f t="shared" si="102"/>
        <v>0.99313943638109226</v>
      </c>
      <c r="T544" s="21">
        <f t="shared" si="102"/>
        <v>0.93576963826244897</v>
      </c>
      <c r="U544" s="21">
        <f t="shared" si="102"/>
        <v>0.94261605448252772</v>
      </c>
      <c r="V544" s="21">
        <f t="shared" si="102"/>
        <v>1.1039888820596873</v>
      </c>
      <c r="W544" s="21">
        <f t="shared" si="102"/>
        <v>1.20192016419352</v>
      </c>
      <c r="X544" s="21">
        <f t="shared" si="102"/>
        <v>1.2706539948573492</v>
      </c>
      <c r="Y544" s="21">
        <f t="shared" si="102"/>
        <v>1.2860892650606783</v>
      </c>
      <c r="Z544" s="21">
        <f t="shared" si="102"/>
        <v>1.2541325191149142</v>
      </c>
      <c r="AA544" s="21">
        <f t="shared" si="102"/>
        <v>1.2251324262466785</v>
      </c>
      <c r="AB544" s="21">
        <f t="shared" si="102"/>
        <v>1.1972629709487679</v>
      </c>
      <c r="AC544" s="21">
        <f t="shared" si="102"/>
        <v>1.1741669584760233</v>
      </c>
      <c r="AD544" s="21">
        <f t="shared" si="102"/>
        <v>1.1644133243775132</v>
      </c>
    </row>
    <row r="545" spans="1:30" x14ac:dyDescent="0.2">
      <c r="A545" s="399">
        <v>1024</v>
      </c>
      <c r="B545" s="399" t="s">
        <v>33</v>
      </c>
      <c r="C545" s="21">
        <f t="shared" si="101"/>
        <v>0.89999399068772767</v>
      </c>
      <c r="D545" s="21">
        <f t="shared" si="101"/>
        <v>0.89518337308110885</v>
      </c>
      <c r="E545" s="21">
        <f t="shared" si="101"/>
        <v>0.95486198607090789</v>
      </c>
      <c r="F545" s="21">
        <f t="shared" si="101"/>
        <v>0.9257497800500345</v>
      </c>
      <c r="G545" s="21">
        <f t="shared" si="101"/>
        <v>0.85761437164919863</v>
      </c>
      <c r="H545" s="21">
        <f t="shared" si="101"/>
        <v>1.0238617195001867</v>
      </c>
      <c r="I545" s="21">
        <f t="shared" si="101"/>
        <v>0.81900713517452917</v>
      </c>
      <c r="J545" s="21">
        <f t="shared" si="101"/>
        <v>1.039743169239977</v>
      </c>
      <c r="K545" s="21">
        <f t="shared" si="101"/>
        <v>0.97811402703447092</v>
      </c>
      <c r="L545" s="21">
        <f t="shared" si="101"/>
        <v>0.94177491410820724</v>
      </c>
      <c r="M545" s="21">
        <f t="shared" si="101"/>
        <v>0.97133139022170434</v>
      </c>
      <c r="N545" s="21">
        <f t="shared" si="101"/>
        <v>1.1028710543037887</v>
      </c>
      <c r="O545" s="404">
        <f t="shared" si="101"/>
        <v>0.95047272219777212</v>
      </c>
      <c r="Q545" s="399">
        <v>1024</v>
      </c>
      <c r="R545" s="399" t="s">
        <v>33</v>
      </c>
      <c r="S545" s="21">
        <f t="shared" si="102"/>
        <v>0.89999399068772767</v>
      </c>
      <c r="T545" s="21">
        <f t="shared" si="102"/>
        <v>0.89756975118081006</v>
      </c>
      <c r="U545" s="21">
        <f t="shared" si="102"/>
        <v>0.91631668221147589</v>
      </c>
      <c r="V545" s="21">
        <f t="shared" si="102"/>
        <v>0.91877481437061193</v>
      </c>
      <c r="W545" s="21">
        <f t="shared" si="102"/>
        <v>0.90653994827039919</v>
      </c>
      <c r="X545" s="21">
        <f t="shared" si="102"/>
        <v>0.92494389169878488</v>
      </c>
      <c r="Y545" s="21">
        <f t="shared" si="102"/>
        <v>0.90873294480813804</v>
      </c>
      <c r="Z545" s="21">
        <f t="shared" si="102"/>
        <v>0.92512880063997238</v>
      </c>
      <c r="AA545" s="21">
        <f t="shared" si="102"/>
        <v>0.93129241914636218</v>
      </c>
      <c r="AB545" s="21">
        <f t="shared" si="102"/>
        <v>0.93236905564283212</v>
      </c>
      <c r="AC545" s="21">
        <f t="shared" si="102"/>
        <v>0.9360633598882393</v>
      </c>
      <c r="AD545" s="21">
        <f t="shared" si="102"/>
        <v>0.95047272219777212</v>
      </c>
    </row>
    <row r="546" spans="1:30" x14ac:dyDescent="0.2">
      <c r="A546" s="399">
        <v>1025</v>
      </c>
      <c r="B546" s="399" t="s">
        <v>34</v>
      </c>
      <c r="C546" s="21">
        <f t="shared" si="101"/>
        <v>0.80180711519301207</v>
      </c>
      <c r="D546" s="21">
        <f t="shared" si="101"/>
        <v>0.76206648868083238</v>
      </c>
      <c r="E546" s="21">
        <f t="shared" si="101"/>
        <v>0.81901756392212066</v>
      </c>
      <c r="F546" s="21">
        <f t="shared" si="101"/>
        <v>0.81114321456764027</v>
      </c>
      <c r="G546" s="21">
        <f t="shared" si="101"/>
        <v>0.74391468899190483</v>
      </c>
      <c r="H546" s="21">
        <f t="shared" si="101"/>
        <v>0.95882871801026071</v>
      </c>
      <c r="I546" s="21">
        <f t="shared" si="101"/>
        <v>0.7843264496359541</v>
      </c>
      <c r="J546" s="21">
        <f t="shared" si="101"/>
        <v>0.86597278542002154</v>
      </c>
      <c r="K546" s="21">
        <f t="shared" si="101"/>
        <v>0.85601554888741671</v>
      </c>
      <c r="L546" s="21">
        <f t="shared" si="101"/>
        <v>0.89336767846831366</v>
      </c>
      <c r="M546" s="21">
        <f t="shared" si="101"/>
        <v>0.98396252438005016</v>
      </c>
      <c r="N546" s="21">
        <f t="shared" si="101"/>
        <v>1.1340254315681615</v>
      </c>
      <c r="O546" s="404">
        <f t="shared" si="101"/>
        <v>0.86708151104054099</v>
      </c>
      <c r="Q546" s="399">
        <v>1025</v>
      </c>
      <c r="R546" s="399" t="s">
        <v>34</v>
      </c>
      <c r="S546" s="21">
        <f t="shared" si="102"/>
        <v>0.80180711519301207</v>
      </c>
      <c r="T546" s="21">
        <f t="shared" si="102"/>
        <v>0.78169956773400828</v>
      </c>
      <c r="U546" s="21">
        <f t="shared" si="102"/>
        <v>0.79421929565687854</v>
      </c>
      <c r="V546" s="21">
        <f t="shared" si="102"/>
        <v>0.79876849930408445</v>
      </c>
      <c r="W546" s="21">
        <f t="shared" si="102"/>
        <v>0.7874529710318684</v>
      </c>
      <c r="X546" s="21">
        <f t="shared" si="102"/>
        <v>0.81485069955729084</v>
      </c>
      <c r="Y546" s="21">
        <f t="shared" si="102"/>
        <v>0.81012587616704035</v>
      </c>
      <c r="Z546" s="21">
        <f t="shared" si="102"/>
        <v>0.81769195317298504</v>
      </c>
      <c r="AA546" s="21">
        <f t="shared" si="102"/>
        <v>0.82224738723033686</v>
      </c>
      <c r="AB546" s="21">
        <f t="shared" si="102"/>
        <v>0.82935131097073689</v>
      </c>
      <c r="AC546" s="21">
        <f t="shared" si="102"/>
        <v>0.84337658997706266</v>
      </c>
      <c r="AD546" s="21">
        <f t="shared" si="102"/>
        <v>0.86708151104054088</v>
      </c>
    </row>
    <row r="547" spans="1:30" x14ac:dyDescent="0.2">
      <c r="A547" s="399">
        <v>1026</v>
      </c>
      <c r="B547" s="399" t="s">
        <v>35</v>
      </c>
      <c r="C547" s="21">
        <f t="shared" si="101"/>
        <v>0.5763979736935656</v>
      </c>
      <c r="D547" s="21">
        <f t="shared" si="101"/>
        <v>0.51740692175408431</v>
      </c>
      <c r="E547" s="21">
        <f t="shared" si="101"/>
        <v>0.50585583907617804</v>
      </c>
      <c r="F547" s="21">
        <f t="shared" si="101"/>
        <v>0.47456517120840491</v>
      </c>
      <c r="G547" s="21">
        <f t="shared" si="101"/>
        <v>0.48690463286144775</v>
      </c>
      <c r="H547" s="21">
        <f t="shared" si="101"/>
        <v>0.59079261169521036</v>
      </c>
      <c r="I547" s="21">
        <f t="shared" si="101"/>
        <v>0.48914751801441153</v>
      </c>
      <c r="J547" s="21">
        <f t="shared" si="101"/>
        <v>0.57584306028272536</v>
      </c>
      <c r="K547" s="21">
        <f t="shared" si="101"/>
        <v>0.60920076753013808</v>
      </c>
      <c r="L547" s="21">
        <f t="shared" si="101"/>
        <v>0.61087699339766377</v>
      </c>
      <c r="M547" s="21">
        <f t="shared" si="101"/>
        <v>0.66958877660011495</v>
      </c>
      <c r="N547" s="21">
        <f t="shared" si="101"/>
        <v>0.78155429352235373</v>
      </c>
      <c r="O547" s="404">
        <f t="shared" si="101"/>
        <v>0.57313768590892278</v>
      </c>
      <c r="Q547" s="399">
        <v>1026</v>
      </c>
      <c r="R547" s="399" t="s">
        <v>35</v>
      </c>
      <c r="S547" s="21">
        <f t="shared" si="102"/>
        <v>0.5763979736935656</v>
      </c>
      <c r="T547" s="21">
        <f t="shared" si="102"/>
        <v>0.54641519535005678</v>
      </c>
      <c r="U547" s="21">
        <f t="shared" si="102"/>
        <v>0.53240101824110286</v>
      </c>
      <c r="V547" s="21">
        <f t="shared" si="102"/>
        <v>0.51677343603231263</v>
      </c>
      <c r="W547" s="21">
        <f t="shared" si="102"/>
        <v>0.51097857037706884</v>
      </c>
      <c r="X547" s="21">
        <f t="shared" si="102"/>
        <v>0.52376831353046727</v>
      </c>
      <c r="Y547" s="21">
        <f t="shared" si="102"/>
        <v>0.51857546444740665</v>
      </c>
      <c r="Z547" s="21">
        <f t="shared" si="102"/>
        <v>0.52577436839687652</v>
      </c>
      <c r="AA547" s="21">
        <f t="shared" si="102"/>
        <v>0.53510000676115188</v>
      </c>
      <c r="AB547" s="21">
        <f t="shared" si="102"/>
        <v>0.54290122682193298</v>
      </c>
      <c r="AC547" s="21">
        <f t="shared" si="102"/>
        <v>0.55460833665508802</v>
      </c>
      <c r="AD547" s="21">
        <f t="shared" si="102"/>
        <v>0.57313768590892289</v>
      </c>
    </row>
    <row r="548" spans="1:30" x14ac:dyDescent="0.2">
      <c r="A548" s="399">
        <v>1027</v>
      </c>
      <c r="B548" s="399" t="s">
        <v>36</v>
      </c>
      <c r="C548" s="21">
        <f t="shared" si="101"/>
        <v>0.84917813857114477</v>
      </c>
      <c r="D548" s="21">
        <f t="shared" si="101"/>
        <v>0.85772742674464852</v>
      </c>
      <c r="E548" s="21">
        <f t="shared" si="101"/>
        <v>1.0384017301563211</v>
      </c>
      <c r="F548" s="21">
        <f t="shared" si="101"/>
        <v>1.0666373119248518</v>
      </c>
      <c r="G548" s="21">
        <f t="shared" si="101"/>
        <v>0.92044353579237292</v>
      </c>
      <c r="H548" s="21">
        <f t="shared" si="101"/>
        <v>1.1459541734349621</v>
      </c>
      <c r="I548" s="21">
        <f t="shared" si="101"/>
        <v>0.9470897351122175</v>
      </c>
      <c r="J548" s="21">
        <f t="shared" si="101"/>
        <v>1.0480066916112225</v>
      </c>
      <c r="K548" s="21">
        <f t="shared" si="101"/>
        <v>1.0749797188703794</v>
      </c>
      <c r="L548" s="21">
        <f t="shared" si="101"/>
        <v>1.0108461070970356</v>
      </c>
      <c r="M548" s="21">
        <f t="shared" si="101"/>
        <v>0.99614712619187118</v>
      </c>
      <c r="N548" s="21">
        <f t="shared" si="101"/>
        <v>1.1935835384765163</v>
      </c>
      <c r="O548" s="404">
        <f t="shared" si="101"/>
        <v>1.0125251816737637</v>
      </c>
      <c r="Q548" s="399">
        <v>1027</v>
      </c>
      <c r="R548" s="399" t="s">
        <v>36</v>
      </c>
      <c r="S548" s="21">
        <f t="shared" si="102"/>
        <v>0.84917813857114477</v>
      </c>
      <c r="T548" s="21">
        <f t="shared" si="102"/>
        <v>0.85337296969083642</v>
      </c>
      <c r="U548" s="21">
        <f t="shared" si="102"/>
        <v>0.91306784964084786</v>
      </c>
      <c r="V548" s="21">
        <f t="shared" si="102"/>
        <v>0.95360417049586821</v>
      </c>
      <c r="W548" s="21">
        <f t="shared" si="102"/>
        <v>0.94689077828270218</v>
      </c>
      <c r="X548" s="21">
        <f t="shared" si="102"/>
        <v>0.97783002493135995</v>
      </c>
      <c r="Y548" s="21">
        <f t="shared" si="102"/>
        <v>0.97298212073005663</v>
      </c>
      <c r="Z548" s="21">
        <f t="shared" si="102"/>
        <v>0.98333691715209803</v>
      </c>
      <c r="AA548" s="21">
        <f t="shared" si="102"/>
        <v>0.99446268987229069</v>
      </c>
      <c r="AB548" s="21">
        <f t="shared" si="102"/>
        <v>0.99614801447052559</v>
      </c>
      <c r="AC548" s="21">
        <f t="shared" si="102"/>
        <v>0.99614793055730277</v>
      </c>
      <c r="AD548" s="21">
        <f t="shared" si="102"/>
        <v>1.0125251816737637</v>
      </c>
    </row>
    <row r="549" spans="1:30" x14ac:dyDescent="0.2">
      <c r="A549" s="399">
        <v>1028</v>
      </c>
      <c r="B549" s="399" t="s">
        <v>37</v>
      </c>
      <c r="C549" s="21">
        <f t="shared" si="101"/>
        <v>0.6951502140972593</v>
      </c>
      <c r="D549" s="21">
        <f t="shared" si="101"/>
        <v>0.69759846605260289</v>
      </c>
      <c r="E549" s="21">
        <f t="shared" si="101"/>
        <v>0.69745550612599982</v>
      </c>
      <c r="F549" s="21">
        <f t="shared" si="101"/>
        <v>0.72639359221896405</v>
      </c>
      <c r="G549" s="21">
        <f t="shared" si="101"/>
        <v>0.66155060024603729</v>
      </c>
      <c r="H549" s="21">
        <f t="shared" si="101"/>
        <v>0.83175597017962988</v>
      </c>
      <c r="I549" s="21">
        <f t="shared" si="101"/>
        <v>0.69261890882900812</v>
      </c>
      <c r="J549" s="21">
        <f t="shared" si="101"/>
        <v>0.827612301496645</v>
      </c>
      <c r="K549" s="21">
        <f t="shared" si="101"/>
        <v>0.7250409145576171</v>
      </c>
      <c r="L549" s="21">
        <f t="shared" si="101"/>
        <v>0.75970616074622355</v>
      </c>
      <c r="M549" s="21">
        <f t="shared" si="101"/>
        <v>0.73933468215743425</v>
      </c>
      <c r="N549" s="21">
        <f t="shared" si="101"/>
        <v>0.86853858600263267</v>
      </c>
      <c r="O549" s="404">
        <f t="shared" si="101"/>
        <v>0.74326356348131239</v>
      </c>
      <c r="Q549" s="399">
        <v>1028</v>
      </c>
      <c r="R549" s="399" t="s">
        <v>37</v>
      </c>
      <c r="S549" s="21">
        <f t="shared" si="102"/>
        <v>0.6951502140972593</v>
      </c>
      <c r="T549" s="21">
        <f t="shared" si="102"/>
        <v>0.69639294405620222</v>
      </c>
      <c r="U549" s="21">
        <f t="shared" si="102"/>
        <v>0.69674141446718696</v>
      </c>
      <c r="V549" s="21">
        <f t="shared" si="102"/>
        <v>0.7043140542725822</v>
      </c>
      <c r="W549" s="21">
        <f t="shared" si="102"/>
        <v>0.69572751803463384</v>
      </c>
      <c r="X549" s="21">
        <f t="shared" si="102"/>
        <v>0.71660999262173553</v>
      </c>
      <c r="Y549" s="21">
        <f t="shared" si="102"/>
        <v>0.71285544983344318</v>
      </c>
      <c r="Z549" s="21">
        <f t="shared" si="102"/>
        <v>0.72805113572007973</v>
      </c>
      <c r="AA549" s="21">
        <f t="shared" si="102"/>
        <v>0.72769485023329106</v>
      </c>
      <c r="AB549" s="21">
        <f t="shared" si="102"/>
        <v>0.73093733878306399</v>
      </c>
      <c r="AC549" s="21">
        <f t="shared" si="102"/>
        <v>0.73172272913769698</v>
      </c>
      <c r="AD549" s="21">
        <f t="shared" si="102"/>
        <v>0.74326356348131217</v>
      </c>
    </row>
    <row r="550" spans="1:30" x14ac:dyDescent="0.2">
      <c r="A550" s="399">
        <v>1029</v>
      </c>
      <c r="B550" s="399" t="s">
        <v>38</v>
      </c>
      <c r="C550" s="21">
        <f t="shared" si="101"/>
        <v>0.93756928744871471</v>
      </c>
      <c r="D550" s="21">
        <f t="shared" si="101"/>
        <v>0.90979497803928078</v>
      </c>
      <c r="E550" s="21">
        <f t="shared" si="101"/>
        <v>0.9629803993711743</v>
      </c>
      <c r="F550" s="21">
        <f t="shared" si="101"/>
        <v>1.0182568735271014</v>
      </c>
      <c r="G550" s="21">
        <f t="shared" si="101"/>
        <v>0.96229675495929368</v>
      </c>
      <c r="H550" s="21">
        <f t="shared" si="101"/>
        <v>1.157658598997761</v>
      </c>
      <c r="I550" s="21">
        <f t="shared" si="101"/>
        <v>1.0619420930967387</v>
      </c>
      <c r="J550" s="21">
        <f t="shared" si="101"/>
        <v>1.2246905602558125</v>
      </c>
      <c r="K550" s="21">
        <f t="shared" si="101"/>
        <v>1.2761687598490996</v>
      </c>
      <c r="L550" s="21">
        <f t="shared" si="101"/>
        <v>1.3475255068884846</v>
      </c>
      <c r="M550" s="21">
        <f t="shared" si="101"/>
        <v>1.1599146113172847</v>
      </c>
      <c r="N550" s="21">
        <f t="shared" si="101"/>
        <v>1.3926464518989716</v>
      </c>
      <c r="O550" s="404">
        <f t="shared" si="101"/>
        <v>1.1173500206925091</v>
      </c>
      <c r="Q550" s="399">
        <v>1029</v>
      </c>
      <c r="R550" s="399" t="s">
        <v>38</v>
      </c>
      <c r="S550" s="21">
        <f t="shared" si="102"/>
        <v>0.93756928744871471</v>
      </c>
      <c r="T550" s="21">
        <f t="shared" si="102"/>
        <v>0.92361041232819652</v>
      </c>
      <c r="U550" s="21">
        <f t="shared" si="102"/>
        <v>0.93670002891394766</v>
      </c>
      <c r="V550" s="21">
        <f t="shared" si="102"/>
        <v>0.95801921197236894</v>
      </c>
      <c r="W550" s="21">
        <f t="shared" si="102"/>
        <v>0.95887667013636924</v>
      </c>
      <c r="X550" s="21">
        <f t="shared" si="102"/>
        <v>0.98987941188697814</v>
      </c>
      <c r="Y550" s="21">
        <f t="shared" si="102"/>
        <v>1.0001733714063088</v>
      </c>
      <c r="Z550" s="21">
        <f t="shared" si="102"/>
        <v>1.0282007941953055</v>
      </c>
      <c r="AA550" s="21">
        <f t="shared" si="102"/>
        <v>1.0568468388949879</v>
      </c>
      <c r="AB550" s="21">
        <f t="shared" si="102"/>
        <v>1.086402319261933</v>
      </c>
      <c r="AC550" s="21">
        <f t="shared" si="102"/>
        <v>1.0931215150773794</v>
      </c>
      <c r="AD550" s="21">
        <f t="shared" si="102"/>
        <v>1.1173500206925093</v>
      </c>
    </row>
    <row r="551" spans="1:30" x14ac:dyDescent="0.2">
      <c r="A551" s="400">
        <v>1030</v>
      </c>
      <c r="B551" s="400" t="s">
        <v>18</v>
      </c>
      <c r="C551" s="23">
        <f t="shared" si="101"/>
        <v>1.6337566404589885</v>
      </c>
      <c r="D551" s="23">
        <f t="shared" si="101"/>
        <v>1.3750499690912839</v>
      </c>
      <c r="E551" s="23">
        <f t="shared" si="101"/>
        <v>1.4376129384295213</v>
      </c>
      <c r="F551" s="23">
        <f t="shared" si="101"/>
        <v>1.5136059301195859</v>
      </c>
      <c r="G551" s="23">
        <f t="shared" si="101"/>
        <v>1.3884075989655857</v>
      </c>
      <c r="H551" s="23">
        <f t="shared" si="101"/>
        <v>1.6873533604209685</v>
      </c>
      <c r="I551" s="23">
        <f t="shared" si="101"/>
        <v>1.3412313076312063</v>
      </c>
      <c r="J551" s="23">
        <f t="shared" si="101"/>
        <v>1.6015918056941869</v>
      </c>
      <c r="K551" s="23">
        <f t="shared" si="101"/>
        <v>1.4583939772700971</v>
      </c>
      <c r="L551" s="23">
        <f t="shared" si="101"/>
        <v>1.6269956054164136</v>
      </c>
      <c r="M551" s="23">
        <f t="shared" si="101"/>
        <v>1.5893459778405798</v>
      </c>
      <c r="N551" s="23">
        <f t="shared" si="101"/>
        <v>1.8023584793936522</v>
      </c>
      <c r="O551" s="405">
        <f t="shared" si="101"/>
        <v>1.5372964187310973</v>
      </c>
      <c r="Q551" s="400">
        <v>1030</v>
      </c>
      <c r="R551" s="400" t="s">
        <v>18</v>
      </c>
      <c r="S551" s="23">
        <f t="shared" si="102"/>
        <v>1.6337566404589885</v>
      </c>
      <c r="T551" s="23">
        <f t="shared" si="102"/>
        <v>1.5024140862014854</v>
      </c>
      <c r="U551" s="23">
        <f t="shared" si="102"/>
        <v>1.4803789892469406</v>
      </c>
      <c r="V551" s="23">
        <f t="shared" si="102"/>
        <v>1.4891698374264959</v>
      </c>
      <c r="W551" s="23">
        <f t="shared" si="102"/>
        <v>1.4686806758167721</v>
      </c>
      <c r="X551" s="23">
        <f t="shared" si="102"/>
        <v>1.503559781222908</v>
      </c>
      <c r="Y551" s="23">
        <f t="shared" si="102"/>
        <v>1.4782657587765009</v>
      </c>
      <c r="Z551" s="23">
        <f t="shared" si="102"/>
        <v>1.4944409395314189</v>
      </c>
      <c r="AA551" s="23">
        <f t="shared" si="102"/>
        <v>1.4901628058705163</v>
      </c>
      <c r="AB551" s="23">
        <f t="shared" si="102"/>
        <v>1.5043121530223691</v>
      </c>
      <c r="AC551" s="23">
        <f t="shared" si="102"/>
        <v>1.5123328734380941</v>
      </c>
      <c r="AD551" s="23">
        <f t="shared" si="102"/>
        <v>1.5372964187310973</v>
      </c>
    </row>
    <row r="552" spans="1:30" x14ac:dyDescent="0.2">
      <c r="A552" s="401">
        <v>10300</v>
      </c>
      <c r="B552" s="401" t="s">
        <v>176</v>
      </c>
      <c r="C552" s="406">
        <f>+C395/(C59*10^6)</f>
        <v>0.87731967491864316</v>
      </c>
      <c r="D552" s="406">
        <f t="shared" si="101"/>
        <v>0.85064882181336943</v>
      </c>
      <c r="E552" s="406">
        <f t="shared" si="101"/>
        <v>0.97353232183230232</v>
      </c>
      <c r="F552" s="406">
        <f t="shared" si="101"/>
        <v>0.92724178482868147</v>
      </c>
      <c r="G552" s="406">
        <f t="shared" si="101"/>
        <v>0.90722786738686723</v>
      </c>
      <c r="H552" s="406">
        <f t="shared" si="101"/>
        <v>1.1076919455400149</v>
      </c>
      <c r="I552" s="406">
        <f t="shared" si="101"/>
        <v>0.83601839328344285</v>
      </c>
      <c r="J552" s="406">
        <f t="shared" si="101"/>
        <v>0.99837162620359954</v>
      </c>
      <c r="K552" s="406">
        <f t="shared" si="101"/>
        <v>0.98823405181211299</v>
      </c>
      <c r="L552" s="406">
        <f t="shared" si="101"/>
        <v>0.93344884130430061</v>
      </c>
      <c r="M552" s="406">
        <f t="shared" si="101"/>
        <v>0.96721341579698261</v>
      </c>
      <c r="N552" s="406">
        <f t="shared" si="101"/>
        <v>1.0699014207673097</v>
      </c>
      <c r="O552" s="406">
        <f t="shared" si="101"/>
        <v>0.95228332851172814</v>
      </c>
      <c r="Q552" s="401">
        <v>10300</v>
      </c>
      <c r="R552" s="401" t="s">
        <v>176</v>
      </c>
      <c r="S552" s="406">
        <f>+S395/(S59*10^6)</f>
        <v>0.87731967491864316</v>
      </c>
      <c r="T552" s="406">
        <f t="shared" si="102"/>
        <v>0.86375083324080082</v>
      </c>
      <c r="U552" s="406">
        <f t="shared" si="102"/>
        <v>0.90068813630468403</v>
      </c>
      <c r="V552" s="406">
        <f t="shared" si="102"/>
        <v>0.90770282469761232</v>
      </c>
      <c r="W552" s="406">
        <f t="shared" si="102"/>
        <v>0.90760740613101476</v>
      </c>
      <c r="X552" s="406">
        <f t="shared" si="102"/>
        <v>0.93944438517443396</v>
      </c>
      <c r="Y552" s="406">
        <f t="shared" si="102"/>
        <v>0.92340346759881198</v>
      </c>
      <c r="Z552" s="406">
        <f t="shared" si="102"/>
        <v>0.93313904214922827</v>
      </c>
      <c r="AA552" s="406">
        <f t="shared" si="102"/>
        <v>0.93942683364093538</v>
      </c>
      <c r="AB552" s="406">
        <f t="shared" si="102"/>
        <v>0.93881840469744626</v>
      </c>
      <c r="AC552" s="406">
        <f t="shared" si="102"/>
        <v>0.94144365875743352</v>
      </c>
      <c r="AD552" s="406">
        <f t="shared" si="102"/>
        <v>0.95228332851172837</v>
      </c>
    </row>
    <row r="554" spans="1:30" x14ac:dyDescent="0.2">
      <c r="A554" s="397" t="s">
        <v>144</v>
      </c>
      <c r="B554" s="397" t="s">
        <v>163</v>
      </c>
      <c r="C554" s="397" t="s">
        <v>0</v>
      </c>
      <c r="D554" s="397" t="s">
        <v>1</v>
      </c>
      <c r="E554" s="397" t="s">
        <v>2</v>
      </c>
      <c r="F554" s="397" t="s">
        <v>3</v>
      </c>
      <c r="G554" s="397" t="s">
        <v>4</v>
      </c>
      <c r="H554" s="397" t="s">
        <v>5</v>
      </c>
      <c r="I554" s="397" t="s">
        <v>6</v>
      </c>
      <c r="J554" s="397" t="s">
        <v>7</v>
      </c>
      <c r="K554" s="397" t="s">
        <v>8</v>
      </c>
      <c r="L554" s="397" t="s">
        <v>9</v>
      </c>
      <c r="M554" s="397" t="s">
        <v>10</v>
      </c>
      <c r="N554" s="397" t="s">
        <v>11</v>
      </c>
      <c r="O554" s="397" t="s">
        <v>176</v>
      </c>
      <c r="Q554" s="397" t="s">
        <v>73</v>
      </c>
      <c r="R554" s="397" t="s">
        <v>163</v>
      </c>
      <c r="S554" s="397" t="s">
        <v>74</v>
      </c>
      <c r="T554" s="397" t="s">
        <v>75</v>
      </c>
      <c r="U554" s="397" t="s">
        <v>76</v>
      </c>
      <c r="V554" s="397" t="s">
        <v>77</v>
      </c>
      <c r="W554" s="397" t="s">
        <v>78</v>
      </c>
      <c r="X554" s="397" t="s">
        <v>79</v>
      </c>
      <c r="Y554" s="397" t="s">
        <v>80</v>
      </c>
      <c r="Z554" s="397" t="s">
        <v>81</v>
      </c>
      <c r="AA554" s="397" t="s">
        <v>82</v>
      </c>
      <c r="AB554" s="397" t="s">
        <v>83</v>
      </c>
      <c r="AC554" s="397" t="s">
        <v>84</v>
      </c>
      <c r="AD554" s="397" t="s">
        <v>85</v>
      </c>
    </row>
    <row r="555" spans="1:30" x14ac:dyDescent="0.2">
      <c r="A555" s="398"/>
      <c r="B555" s="398" t="s">
        <v>46</v>
      </c>
      <c r="C555" s="387"/>
      <c r="D555" s="387"/>
      <c r="E555" s="387"/>
      <c r="F555" s="387"/>
      <c r="G555" s="387"/>
      <c r="H555" s="387"/>
      <c r="I555" s="387"/>
      <c r="J555" s="387"/>
      <c r="K555" s="387"/>
      <c r="L555" s="387"/>
      <c r="M555" s="387"/>
      <c r="N555" s="387"/>
      <c r="O555" s="402"/>
      <c r="Q555" s="398"/>
      <c r="R555" s="398" t="s">
        <v>46</v>
      </c>
      <c r="S555" s="387"/>
      <c r="T555" s="387"/>
      <c r="U555" s="387"/>
      <c r="V555" s="387"/>
      <c r="W555" s="387"/>
      <c r="X555" s="387"/>
      <c r="Y555" s="387"/>
      <c r="Z555" s="387"/>
      <c r="AA555" s="387"/>
      <c r="AB555" s="387"/>
      <c r="AC555" s="387"/>
      <c r="AD555" s="387"/>
    </row>
    <row r="556" spans="1:30" x14ac:dyDescent="0.2">
      <c r="A556" s="399">
        <v>1004</v>
      </c>
      <c r="B556" s="399" t="s">
        <v>94</v>
      </c>
      <c r="C556" s="21">
        <f>+C399/(C32*10^6)</f>
        <v>1.0235444846776538</v>
      </c>
      <c r="D556" s="21">
        <f t="shared" ref="D556:O556" si="103">+D399/(D32*10^6)</f>
        <v>0.98978014483394927</v>
      </c>
      <c r="E556" s="21">
        <f t="shared" si="103"/>
        <v>0.98703234409746088</v>
      </c>
      <c r="F556" s="21">
        <f t="shared" si="103"/>
        <v>0.9204634278294741</v>
      </c>
      <c r="G556" s="21">
        <f t="shared" si="103"/>
        <v>0.9028276090337416</v>
      </c>
      <c r="H556" s="21">
        <f t="shared" si="103"/>
        <v>1.0105105934870593</v>
      </c>
      <c r="I556" s="21">
        <f t="shared" si="103"/>
        <v>0.87100493560605174</v>
      </c>
      <c r="J556" s="21">
        <f t="shared" si="103"/>
        <v>1.0446196703592672</v>
      </c>
      <c r="K556" s="21">
        <f t="shared" si="103"/>
        <v>1.002164540186997</v>
      </c>
      <c r="L556" s="21">
        <f t="shared" si="103"/>
        <v>1.049301443322888</v>
      </c>
      <c r="M556" s="21">
        <f t="shared" si="103"/>
        <v>1.0844333792317227</v>
      </c>
      <c r="N556" s="21">
        <f t="shared" si="103"/>
        <v>1.2026095020692564</v>
      </c>
      <c r="O556" s="404">
        <f t="shared" si="103"/>
        <v>1.0074802504787133</v>
      </c>
      <c r="Q556" s="399">
        <v>1004</v>
      </c>
      <c r="R556" s="399" t="s">
        <v>94</v>
      </c>
      <c r="S556" s="21">
        <f>+S399/(S32*10^6)</f>
        <v>1.0235444846776538</v>
      </c>
      <c r="T556" s="21">
        <f t="shared" ref="T556:AD556" si="104">+T399/(T32*10^6)</f>
        <v>1.006258501921611</v>
      </c>
      <c r="U556" s="21">
        <f t="shared" si="104"/>
        <v>0.99978480591499541</v>
      </c>
      <c r="V556" s="21">
        <f t="shared" si="104"/>
        <v>0.97845345581137999</v>
      </c>
      <c r="W556" s="21">
        <f t="shared" si="104"/>
        <v>0.96338153060803988</v>
      </c>
      <c r="X556" s="21">
        <f t="shared" si="104"/>
        <v>0.97091549182481363</v>
      </c>
      <c r="Y556" s="21">
        <f t="shared" si="104"/>
        <v>0.95544666792881294</v>
      </c>
      <c r="Z556" s="21">
        <f t="shared" si="104"/>
        <v>0.96686455428482221</v>
      </c>
      <c r="AA556" s="21">
        <f t="shared" si="104"/>
        <v>0.97087032510460947</v>
      </c>
      <c r="AB556" s="21">
        <f t="shared" si="104"/>
        <v>0.97900693413981987</v>
      </c>
      <c r="AC556" s="21">
        <f t="shared" si="104"/>
        <v>0.98896522690623023</v>
      </c>
      <c r="AD556" s="21">
        <f t="shared" si="104"/>
        <v>1.0074802504787133</v>
      </c>
    </row>
    <row r="557" spans="1:30" x14ac:dyDescent="0.2">
      <c r="A557" s="399">
        <v>1005</v>
      </c>
      <c r="B557" s="399" t="s">
        <v>13</v>
      </c>
      <c r="C557" s="21">
        <f t="shared" ref="C557:O572" si="105">+C400/(C33*10^6)</f>
        <v>1.1234017705410426</v>
      </c>
      <c r="D557" s="21">
        <f t="shared" si="105"/>
        <v>1.0242742801182696</v>
      </c>
      <c r="E557" s="21">
        <f t="shared" si="105"/>
        <v>1.0400174175568973</v>
      </c>
      <c r="F557" s="21">
        <f t="shared" si="105"/>
        <v>0.99395034297906859</v>
      </c>
      <c r="G557" s="21">
        <f t="shared" si="105"/>
        <v>1.0284677389120085</v>
      </c>
      <c r="H557" s="21">
        <f t="shared" si="105"/>
        <v>1.1220866078301497</v>
      </c>
      <c r="I557" s="21">
        <f t="shared" si="105"/>
        <v>1.0349402703552342</v>
      </c>
      <c r="J557" s="21">
        <f t="shared" si="105"/>
        <v>1.1492111555063464</v>
      </c>
      <c r="K557" s="21">
        <f t="shared" si="105"/>
        <v>1.1139825117930342</v>
      </c>
      <c r="L557" s="21">
        <f t="shared" si="105"/>
        <v>1.2266006333567909</v>
      </c>
      <c r="M557" s="21">
        <f t="shared" si="105"/>
        <v>1.2027882142160253</v>
      </c>
      <c r="N557" s="21">
        <f t="shared" si="105"/>
        <v>1.3623211327264342</v>
      </c>
      <c r="O557" s="404">
        <f t="shared" si="105"/>
        <v>1.1199978524200724</v>
      </c>
      <c r="Q557" s="399">
        <v>1005</v>
      </c>
      <c r="R557" s="399" t="s">
        <v>13</v>
      </c>
      <c r="S557" s="21">
        <f t="shared" ref="S557:AD572" si="106">+S400/(S33*10^6)</f>
        <v>1.1234017705410426</v>
      </c>
      <c r="T557" s="21">
        <f t="shared" si="106"/>
        <v>1.0726465454896099</v>
      </c>
      <c r="U557" s="21">
        <f t="shared" si="106"/>
        <v>1.0617954394794595</v>
      </c>
      <c r="V557" s="21">
        <f t="shared" si="106"/>
        <v>1.0436545552275962</v>
      </c>
      <c r="W557" s="21">
        <f t="shared" si="106"/>
        <v>1.0406023388287771</v>
      </c>
      <c r="X557" s="21">
        <f t="shared" si="106"/>
        <v>1.0547694472023978</v>
      </c>
      <c r="Y557" s="21">
        <f t="shared" si="106"/>
        <v>1.0514919994907939</v>
      </c>
      <c r="Z557" s="21">
        <f t="shared" si="106"/>
        <v>1.0651085566327989</v>
      </c>
      <c r="AA557" s="21">
        <f t="shared" si="106"/>
        <v>1.0709611414107814</v>
      </c>
      <c r="AB557" s="21">
        <f t="shared" si="106"/>
        <v>1.0866211611345462</v>
      </c>
      <c r="AC557" s="21">
        <f t="shared" si="106"/>
        <v>1.0971616936483357</v>
      </c>
      <c r="AD557" s="21">
        <f t="shared" si="106"/>
        <v>1.1199978524200724</v>
      </c>
    </row>
    <row r="558" spans="1:30" x14ac:dyDescent="0.2">
      <c r="A558" s="399">
        <v>1006</v>
      </c>
      <c r="B558" s="399" t="s">
        <v>14</v>
      </c>
      <c r="C558" s="21">
        <f t="shared" si="105"/>
        <v>0.15200543420351623</v>
      </c>
      <c r="D558" s="21">
        <f t="shared" si="105"/>
        <v>0.14379810912156765</v>
      </c>
      <c r="E558" s="21">
        <f t="shared" si="105"/>
        <v>0.12559364641348791</v>
      </c>
      <c r="F558" s="21">
        <f t="shared" si="105"/>
        <v>0.10692380547085231</v>
      </c>
      <c r="G558" s="21">
        <f t="shared" si="105"/>
        <v>6.4147844284638406E-2</v>
      </c>
      <c r="H558" s="21">
        <f t="shared" si="105"/>
        <v>8.2972506451367403E-2</v>
      </c>
      <c r="I558" s="21">
        <f t="shared" si="105"/>
        <v>6.8387813658717753E-2</v>
      </c>
      <c r="J558" s="21">
        <f t="shared" si="105"/>
        <v>8.1167165899706128E-2</v>
      </c>
      <c r="K558" s="21">
        <f t="shared" si="105"/>
        <v>9.9488146958666229E-2</v>
      </c>
      <c r="L558" s="21">
        <f t="shared" si="105"/>
        <v>9.6316469602209159E-2</v>
      </c>
      <c r="M558" s="21">
        <f t="shared" si="105"/>
        <v>9.0905041436464079E-2</v>
      </c>
      <c r="N558" s="21">
        <f t="shared" si="105"/>
        <v>0.10649232151580088</v>
      </c>
      <c r="O558" s="404">
        <f t="shared" si="105"/>
        <v>0.10083537338926321</v>
      </c>
      <c r="Q558" s="399">
        <v>1006</v>
      </c>
      <c r="R558" s="399" t="s">
        <v>14</v>
      </c>
      <c r="S558" s="21">
        <f t="shared" si="106"/>
        <v>0.15200543420351623</v>
      </c>
      <c r="T558" s="21">
        <f t="shared" si="106"/>
        <v>0.14781196423825643</v>
      </c>
      <c r="U558" s="21">
        <f t="shared" si="106"/>
        <v>0.14024794524628403</v>
      </c>
      <c r="V558" s="21">
        <f t="shared" si="106"/>
        <v>0.13146195786509507</v>
      </c>
      <c r="W558" s="21">
        <f t="shared" si="106"/>
        <v>0.11786354343308408</v>
      </c>
      <c r="X558" s="21">
        <f t="shared" si="106"/>
        <v>0.11217957741518296</v>
      </c>
      <c r="Y558" s="21">
        <f t="shared" si="106"/>
        <v>0.10524492313500473</v>
      </c>
      <c r="Z558" s="21">
        <f t="shared" si="106"/>
        <v>0.10209380425767665</v>
      </c>
      <c r="AA558" s="21">
        <f t="shared" si="106"/>
        <v>0.10180320057719529</v>
      </c>
      <c r="AB558" s="21">
        <f t="shared" si="106"/>
        <v>0.10126088971208519</v>
      </c>
      <c r="AC558" s="21">
        <f t="shared" si="106"/>
        <v>0.10035743076416979</v>
      </c>
      <c r="AD558" s="21">
        <f t="shared" si="106"/>
        <v>0.10083537338926321</v>
      </c>
    </row>
    <row r="559" spans="1:30" x14ac:dyDescent="0.2">
      <c r="A559" s="399">
        <v>1007</v>
      </c>
      <c r="B559" s="399" t="s">
        <v>15</v>
      </c>
      <c r="C559" s="21">
        <f t="shared" si="105"/>
        <v>0.86790234690152213</v>
      </c>
      <c r="D559" s="21">
        <f t="shared" si="105"/>
        <v>0.80942248793915883</v>
      </c>
      <c r="E559" s="21">
        <f t="shared" si="105"/>
        <v>0.81626777628566016</v>
      </c>
      <c r="F559" s="21">
        <f t="shared" si="105"/>
        <v>0.83143549198765565</v>
      </c>
      <c r="G559" s="21">
        <f t="shared" si="105"/>
        <v>0.78293322302723389</v>
      </c>
      <c r="H559" s="21">
        <f t="shared" si="105"/>
        <v>0.94977832791765759</v>
      </c>
      <c r="I559" s="21">
        <f t="shared" si="105"/>
        <v>0.78775821587185191</v>
      </c>
      <c r="J559" s="21">
        <f t="shared" si="105"/>
        <v>0.95202851483324114</v>
      </c>
      <c r="K559" s="21">
        <f t="shared" si="105"/>
        <v>0.86699765482991431</v>
      </c>
      <c r="L559" s="21">
        <f t="shared" si="105"/>
        <v>0.96701271017825219</v>
      </c>
      <c r="M559" s="21">
        <f t="shared" si="105"/>
        <v>0.89711229940580417</v>
      </c>
      <c r="N559" s="21">
        <f t="shared" si="105"/>
        <v>1.0567911802403378</v>
      </c>
      <c r="O559" s="404">
        <f t="shared" si="105"/>
        <v>0.88051774605229149</v>
      </c>
      <c r="Q559" s="399">
        <v>1007</v>
      </c>
      <c r="R559" s="399" t="s">
        <v>15</v>
      </c>
      <c r="S559" s="21">
        <f t="shared" si="106"/>
        <v>0.86790234690152213</v>
      </c>
      <c r="T559" s="21">
        <f t="shared" si="106"/>
        <v>0.83780005769013721</v>
      </c>
      <c r="U559" s="21">
        <f t="shared" si="106"/>
        <v>0.83054513183721923</v>
      </c>
      <c r="V559" s="21">
        <f t="shared" si="106"/>
        <v>0.83078022938544427</v>
      </c>
      <c r="W559" s="21">
        <f t="shared" si="106"/>
        <v>0.82104498255814551</v>
      </c>
      <c r="X559" s="21">
        <f t="shared" si="106"/>
        <v>0.8413553681661039</v>
      </c>
      <c r="Y559" s="21">
        <f t="shared" si="106"/>
        <v>0.833073760728541</v>
      </c>
      <c r="Z559" s="21">
        <f t="shared" si="106"/>
        <v>0.84809759427743259</v>
      </c>
      <c r="AA559" s="21">
        <f t="shared" si="106"/>
        <v>0.85027724485178491</v>
      </c>
      <c r="AB559" s="21">
        <f t="shared" si="106"/>
        <v>0.86172880185952416</v>
      </c>
      <c r="AC559" s="21">
        <f t="shared" si="106"/>
        <v>0.86490803068092648</v>
      </c>
      <c r="AD559" s="21">
        <f t="shared" si="106"/>
        <v>0.88051774605229149</v>
      </c>
    </row>
    <row r="560" spans="1:30" x14ac:dyDescent="0.2">
      <c r="A560" s="399">
        <v>1008</v>
      </c>
      <c r="B560" s="399" t="s">
        <v>16</v>
      </c>
      <c r="C560" s="21">
        <f t="shared" si="105"/>
        <v>0.8233970822904263</v>
      </c>
      <c r="D560" s="21">
        <f t="shared" si="105"/>
        <v>0.7809536793159646</v>
      </c>
      <c r="E560" s="21">
        <f t="shared" si="105"/>
        <v>0.81666963053092179</v>
      </c>
      <c r="F560" s="21">
        <f t="shared" si="105"/>
        <v>0.76709372331190051</v>
      </c>
      <c r="G560" s="21">
        <f t="shared" si="105"/>
        <v>0.70345136602490022</v>
      </c>
      <c r="H560" s="21">
        <f t="shared" si="105"/>
        <v>0.89328866104226368</v>
      </c>
      <c r="I560" s="21">
        <f t="shared" si="105"/>
        <v>0.71936943525368846</v>
      </c>
      <c r="J560" s="21">
        <f t="shared" si="105"/>
        <v>0.83560030296307075</v>
      </c>
      <c r="K560" s="21">
        <f t="shared" si="105"/>
        <v>0.85063527099436098</v>
      </c>
      <c r="L560" s="21">
        <f t="shared" si="105"/>
        <v>0.78384718527806563</v>
      </c>
      <c r="M560" s="21">
        <f t="shared" si="105"/>
        <v>0.82919577885368045</v>
      </c>
      <c r="N560" s="21">
        <f t="shared" si="105"/>
        <v>0.97519746997207191</v>
      </c>
      <c r="O560" s="404">
        <f t="shared" si="105"/>
        <v>0.81385653507680422</v>
      </c>
      <c r="Q560" s="399">
        <v>1008</v>
      </c>
      <c r="R560" s="399" t="s">
        <v>16</v>
      </c>
      <c r="S560" s="21">
        <f t="shared" si="106"/>
        <v>0.8233970822904263</v>
      </c>
      <c r="T560" s="21">
        <f t="shared" si="106"/>
        <v>0.80167076545943394</v>
      </c>
      <c r="U560" s="21">
        <f t="shared" si="106"/>
        <v>0.8067163258827017</v>
      </c>
      <c r="V560" s="21">
        <f t="shared" si="106"/>
        <v>0.79597856981641657</v>
      </c>
      <c r="W560" s="21">
        <f t="shared" si="106"/>
        <v>0.77670136265280443</v>
      </c>
      <c r="X560" s="21">
        <f t="shared" si="106"/>
        <v>0.79511482044403192</v>
      </c>
      <c r="Y560" s="21">
        <f t="shared" si="106"/>
        <v>0.78358307660710624</v>
      </c>
      <c r="Z560" s="21">
        <f t="shared" si="106"/>
        <v>0.7900227406402045</v>
      </c>
      <c r="AA560" s="21">
        <f t="shared" si="106"/>
        <v>0.79658617334666637</v>
      </c>
      <c r="AB560" s="21">
        <f t="shared" si="106"/>
        <v>0.79525666734493039</v>
      </c>
      <c r="AC560" s="21">
        <f t="shared" si="106"/>
        <v>0.79846401479477391</v>
      </c>
      <c r="AD560" s="21">
        <f t="shared" si="106"/>
        <v>0.81385653507680422</v>
      </c>
    </row>
    <row r="561" spans="1:30" x14ac:dyDescent="0.2">
      <c r="A561" s="399">
        <v>1009</v>
      </c>
      <c r="B561" s="399" t="s">
        <v>17</v>
      </c>
      <c r="C561" s="21">
        <f t="shared" si="105"/>
        <v>0.66813030172876631</v>
      </c>
      <c r="D561" s="21">
        <f t="shared" si="105"/>
        <v>0.67463422500299475</v>
      </c>
      <c r="E561" s="21">
        <f t="shared" si="105"/>
        <v>0.70392700129085373</v>
      </c>
      <c r="F561" s="21">
        <f t="shared" si="105"/>
        <v>0.74235074594706396</v>
      </c>
      <c r="G561" s="21">
        <f t="shared" si="105"/>
        <v>0.72194030123899633</v>
      </c>
      <c r="H561" s="21">
        <f t="shared" si="105"/>
        <v>0.84463882706649485</v>
      </c>
      <c r="I561" s="21">
        <f t="shared" si="105"/>
        <v>0.76920622527586924</v>
      </c>
      <c r="J561" s="21">
        <f t="shared" si="105"/>
        <v>0.88574065397841284</v>
      </c>
      <c r="K561" s="21">
        <f t="shared" si="105"/>
        <v>0.81176089778484983</v>
      </c>
      <c r="L561" s="21">
        <f t="shared" si="105"/>
        <v>0.88975544140693019</v>
      </c>
      <c r="M561" s="21">
        <f t="shared" si="105"/>
        <v>0.84508062434390541</v>
      </c>
      <c r="N561" s="21">
        <f t="shared" si="105"/>
        <v>0.99184075054540433</v>
      </c>
      <c r="O561" s="404">
        <f t="shared" si="105"/>
        <v>0.79710359057183178</v>
      </c>
      <c r="Q561" s="399">
        <v>1009</v>
      </c>
      <c r="R561" s="399" t="s">
        <v>17</v>
      </c>
      <c r="S561" s="21">
        <f t="shared" si="106"/>
        <v>0.66813030172876631</v>
      </c>
      <c r="T561" s="21">
        <f t="shared" si="106"/>
        <v>0.67133453483990768</v>
      </c>
      <c r="U561" s="21">
        <f t="shared" si="106"/>
        <v>0.68198395403212264</v>
      </c>
      <c r="V561" s="21">
        <f t="shared" si="106"/>
        <v>0.69778717633999088</v>
      </c>
      <c r="W561" s="21">
        <f t="shared" si="106"/>
        <v>0.70256460703645662</v>
      </c>
      <c r="X561" s="21">
        <f t="shared" si="106"/>
        <v>0.72478755240954107</v>
      </c>
      <c r="Y561" s="21">
        <f t="shared" si="106"/>
        <v>0.73143538775139261</v>
      </c>
      <c r="Z561" s="21">
        <f t="shared" si="106"/>
        <v>0.75119630988540009</v>
      </c>
      <c r="AA561" s="21">
        <f t="shared" si="106"/>
        <v>0.75840827813446798</v>
      </c>
      <c r="AB561" s="21">
        <f t="shared" si="106"/>
        <v>0.77190734951207862</v>
      </c>
      <c r="AC561" s="21">
        <f t="shared" si="106"/>
        <v>0.77879982914794432</v>
      </c>
      <c r="AD561" s="21">
        <f t="shared" si="106"/>
        <v>0.79710359057183178</v>
      </c>
    </row>
    <row r="562" spans="1:30" x14ac:dyDescent="0.2">
      <c r="A562" s="399">
        <v>1010</v>
      </c>
      <c r="B562" s="399" t="s">
        <v>19</v>
      </c>
      <c r="C562" s="21">
        <f t="shared" si="105"/>
        <v>0.49642626335158424</v>
      </c>
      <c r="D562" s="21">
        <f t="shared" si="105"/>
        <v>0.52150454451075345</v>
      </c>
      <c r="E562" s="21">
        <f t="shared" si="105"/>
        <v>0.50184138363425645</v>
      </c>
      <c r="F562" s="21">
        <f t="shared" si="105"/>
        <v>0.52093671484365278</v>
      </c>
      <c r="G562" s="21">
        <f t="shared" si="105"/>
        <v>0.48759039824867312</v>
      </c>
      <c r="H562" s="21">
        <f t="shared" si="105"/>
        <v>0.62445379853230087</v>
      </c>
      <c r="I562" s="21">
        <f t="shared" si="105"/>
        <v>0.4816022304623539</v>
      </c>
      <c r="J562" s="21">
        <f t="shared" si="105"/>
        <v>0.5484415900059546</v>
      </c>
      <c r="K562" s="21">
        <f t="shared" si="105"/>
        <v>0.51350681843516599</v>
      </c>
      <c r="L562" s="21">
        <f t="shared" si="105"/>
        <v>0.58178328702435467</v>
      </c>
      <c r="M562" s="21">
        <f t="shared" si="105"/>
        <v>0.55504720126119278</v>
      </c>
      <c r="N562" s="21">
        <f t="shared" si="105"/>
        <v>0.65736045930494769</v>
      </c>
      <c r="O562" s="404">
        <f t="shared" si="105"/>
        <v>0.54022773241480504</v>
      </c>
      <c r="Q562" s="399">
        <v>1010</v>
      </c>
      <c r="R562" s="399" t="s">
        <v>19</v>
      </c>
      <c r="S562" s="21">
        <f t="shared" si="106"/>
        <v>0.49642626335158424</v>
      </c>
      <c r="T562" s="21">
        <f t="shared" si="106"/>
        <v>0.50869131111293098</v>
      </c>
      <c r="U562" s="21">
        <f t="shared" si="106"/>
        <v>0.50635608772437379</v>
      </c>
      <c r="V562" s="21">
        <f t="shared" si="106"/>
        <v>0.51011346626622256</v>
      </c>
      <c r="W562" s="21">
        <f t="shared" si="106"/>
        <v>0.50558245168426541</v>
      </c>
      <c r="X562" s="21">
        <f t="shared" si="106"/>
        <v>0.52453092059597406</v>
      </c>
      <c r="Y562" s="21">
        <f t="shared" si="106"/>
        <v>0.51763874986901015</v>
      </c>
      <c r="Z562" s="21">
        <f t="shared" si="106"/>
        <v>0.52162564272760303</v>
      </c>
      <c r="AA562" s="21">
        <f t="shared" si="106"/>
        <v>0.52071079854404156</v>
      </c>
      <c r="AB562" s="21">
        <f t="shared" si="106"/>
        <v>0.52661343885178702</v>
      </c>
      <c r="AC562" s="21">
        <f t="shared" si="106"/>
        <v>0.52922570813408909</v>
      </c>
      <c r="AD562" s="21">
        <f t="shared" si="106"/>
        <v>0.54022773241480504</v>
      </c>
    </row>
    <row r="563" spans="1:30" x14ac:dyDescent="0.2">
      <c r="A563" s="399">
        <v>1011</v>
      </c>
      <c r="B563" s="399" t="s">
        <v>20</v>
      </c>
      <c r="C563" s="21">
        <f t="shared" si="105"/>
        <v>0.95474837260649437</v>
      </c>
      <c r="D563" s="21">
        <f t="shared" si="105"/>
        <v>0.89965274960351127</v>
      </c>
      <c r="E563" s="21">
        <f t="shared" si="105"/>
        <v>0.94805089567579481</v>
      </c>
      <c r="F563" s="21">
        <f t="shared" si="105"/>
        <v>0.97632542161149272</v>
      </c>
      <c r="G563" s="21">
        <f t="shared" si="105"/>
        <v>0.93986507627892679</v>
      </c>
      <c r="H563" s="21">
        <f t="shared" si="105"/>
        <v>1.1980907088701347</v>
      </c>
      <c r="I563" s="21">
        <f t="shared" si="105"/>
        <v>0.97250599253909054</v>
      </c>
      <c r="J563" s="21">
        <f t="shared" si="105"/>
        <v>1.0156314505691435</v>
      </c>
      <c r="K563" s="21">
        <f t="shared" si="105"/>
        <v>0.9778562686087795</v>
      </c>
      <c r="L563" s="21">
        <f t="shared" si="105"/>
        <v>1.0794685981579519</v>
      </c>
      <c r="M563" s="21">
        <f t="shared" si="105"/>
        <v>1.066779378129443</v>
      </c>
      <c r="N563" s="21">
        <f t="shared" si="105"/>
        <v>1.2197770561418848</v>
      </c>
      <c r="O563" s="404">
        <f t="shared" si="105"/>
        <v>1.0197438158209715</v>
      </c>
      <c r="Q563" s="399">
        <v>1011</v>
      </c>
      <c r="R563" s="399" t="s">
        <v>20</v>
      </c>
      <c r="S563" s="21">
        <f t="shared" si="106"/>
        <v>0.95474837260649437</v>
      </c>
      <c r="T563" s="21">
        <f t="shared" si="106"/>
        <v>0.92676501442433779</v>
      </c>
      <c r="U563" s="21">
        <f t="shared" si="106"/>
        <v>0.93395728939273659</v>
      </c>
      <c r="V563" s="21">
        <f t="shared" si="106"/>
        <v>0.94488358500204794</v>
      </c>
      <c r="W563" s="21">
        <f t="shared" si="106"/>
        <v>0.94386559955388183</v>
      </c>
      <c r="X563" s="21">
        <f t="shared" si="106"/>
        <v>0.98413825469579064</v>
      </c>
      <c r="Y563" s="21">
        <f t="shared" si="106"/>
        <v>0.98224417157457633</v>
      </c>
      <c r="Z563" s="21">
        <f t="shared" si="106"/>
        <v>0.9867441290955995</v>
      </c>
      <c r="AA563" s="21">
        <f t="shared" si="106"/>
        <v>0.98572985802647695</v>
      </c>
      <c r="AB563" s="21">
        <f t="shared" si="106"/>
        <v>0.99496413632483072</v>
      </c>
      <c r="AC563" s="21">
        <f t="shared" si="106"/>
        <v>1.0015594772248964</v>
      </c>
      <c r="AD563" s="21">
        <f t="shared" si="106"/>
        <v>1.0197438158209715</v>
      </c>
    </row>
    <row r="564" spans="1:30" x14ac:dyDescent="0.2">
      <c r="A564" s="399">
        <v>1012</v>
      </c>
      <c r="B564" s="399" t="s">
        <v>21</v>
      </c>
      <c r="C564" s="21">
        <f t="shared" si="105"/>
        <v>1.1904812408062468</v>
      </c>
      <c r="D564" s="21">
        <f t="shared" si="105"/>
        <v>1.2110979607246228</v>
      </c>
      <c r="E564" s="21">
        <f t="shared" si="105"/>
        <v>1.1435665686141221</v>
      </c>
      <c r="F564" s="21">
        <f t="shared" si="105"/>
        <v>1.1917388342551218</v>
      </c>
      <c r="G564" s="21">
        <f t="shared" si="105"/>
        <v>1.1536112527700768</v>
      </c>
      <c r="H564" s="21">
        <f t="shared" si="105"/>
        <v>1.3824529436038067</v>
      </c>
      <c r="I564" s="21">
        <f t="shared" si="105"/>
        <v>1.1512116450108905</v>
      </c>
      <c r="J564" s="21">
        <f t="shared" si="105"/>
        <v>1.2804299139999771</v>
      </c>
      <c r="K564" s="21">
        <f t="shared" si="105"/>
        <v>1.255886398114187</v>
      </c>
      <c r="L564" s="21">
        <f t="shared" si="105"/>
        <v>1.2359772819377994</v>
      </c>
      <c r="M564" s="21">
        <f t="shared" si="105"/>
        <v>1.2642846485140127</v>
      </c>
      <c r="N564" s="21">
        <f t="shared" si="105"/>
        <v>1.4815902680371869</v>
      </c>
      <c r="O564" s="404">
        <f t="shared" si="105"/>
        <v>1.2444198218810119</v>
      </c>
      <c r="Q564" s="399">
        <v>1012</v>
      </c>
      <c r="R564" s="399" t="s">
        <v>21</v>
      </c>
      <c r="S564" s="21">
        <f t="shared" si="106"/>
        <v>1.1904812408062468</v>
      </c>
      <c r="T564" s="21">
        <f t="shared" si="106"/>
        <v>1.2010472238900398</v>
      </c>
      <c r="U564" s="21">
        <f t="shared" si="106"/>
        <v>1.1819645423463845</v>
      </c>
      <c r="V564" s="21">
        <f t="shared" si="106"/>
        <v>1.1844545066746579</v>
      </c>
      <c r="W564" s="21">
        <f t="shared" si="106"/>
        <v>1.1783383845224618</v>
      </c>
      <c r="X564" s="21">
        <f t="shared" si="106"/>
        <v>1.2107299481591709</v>
      </c>
      <c r="Y564" s="21">
        <f t="shared" si="106"/>
        <v>1.2017152730257457</v>
      </c>
      <c r="Z564" s="21">
        <f t="shared" si="106"/>
        <v>1.2121262676807101</v>
      </c>
      <c r="AA564" s="21">
        <f t="shared" si="106"/>
        <v>1.2172423677846536</v>
      </c>
      <c r="AB564" s="21">
        <f t="shared" si="106"/>
        <v>1.2191745769235396</v>
      </c>
      <c r="AC564" s="21">
        <f t="shared" si="106"/>
        <v>1.2233189307833821</v>
      </c>
      <c r="AD564" s="21">
        <f t="shared" si="106"/>
        <v>1.2444198218810119</v>
      </c>
    </row>
    <row r="565" spans="1:30" x14ac:dyDescent="0.2">
      <c r="A565" s="399">
        <v>1013</v>
      </c>
      <c r="B565" s="399" t="s">
        <v>22</v>
      </c>
      <c r="C565" s="21">
        <f t="shared" si="105"/>
        <v>0.93903308454940415</v>
      </c>
      <c r="D565" s="21">
        <f t="shared" si="105"/>
        <v>0.86392101243726815</v>
      </c>
      <c r="E565" s="21">
        <f t="shared" si="105"/>
        <v>0.84446180937706361</v>
      </c>
      <c r="F565" s="21">
        <f t="shared" si="105"/>
        <v>0.84286181019960182</v>
      </c>
      <c r="G565" s="21">
        <f t="shared" si="105"/>
        <v>0.76701988845627689</v>
      </c>
      <c r="H565" s="21">
        <f t="shared" si="105"/>
        <v>0.9737937830836807</v>
      </c>
      <c r="I565" s="21">
        <f t="shared" si="105"/>
        <v>0.76512624695718578</v>
      </c>
      <c r="J565" s="21">
        <f t="shared" si="105"/>
        <v>0.88530004823926678</v>
      </c>
      <c r="K565" s="21">
        <f t="shared" si="105"/>
        <v>0.83152746425884116</v>
      </c>
      <c r="L565" s="21">
        <f t="shared" si="105"/>
        <v>0.91859183476498418</v>
      </c>
      <c r="M565" s="21">
        <f t="shared" si="105"/>
        <v>0.91878228228228231</v>
      </c>
      <c r="N565" s="21">
        <f t="shared" si="105"/>
        <v>1.065865250786123</v>
      </c>
      <c r="O565" s="404">
        <f t="shared" si="105"/>
        <v>0.88326143754516662</v>
      </c>
      <c r="Q565" s="399">
        <v>1013</v>
      </c>
      <c r="R565" s="399" t="s">
        <v>22</v>
      </c>
      <c r="S565" s="21">
        <f t="shared" si="106"/>
        <v>0.93903308454940415</v>
      </c>
      <c r="T565" s="21">
        <f t="shared" si="106"/>
        <v>0.90108581822190381</v>
      </c>
      <c r="U565" s="21">
        <f t="shared" si="106"/>
        <v>0.88219104631091849</v>
      </c>
      <c r="V565" s="21">
        <f t="shared" si="106"/>
        <v>0.87178656799060061</v>
      </c>
      <c r="W565" s="21">
        <f t="shared" si="106"/>
        <v>0.85038805841832077</v>
      </c>
      <c r="X565" s="21">
        <f t="shared" si="106"/>
        <v>0.87016442410951989</v>
      </c>
      <c r="Y565" s="21">
        <f t="shared" si="106"/>
        <v>0.85346268271580583</v>
      </c>
      <c r="Z565" s="21">
        <f t="shared" si="106"/>
        <v>0.8577907037746243</v>
      </c>
      <c r="AA565" s="21">
        <f t="shared" si="106"/>
        <v>0.85457664771288477</v>
      </c>
      <c r="AB565" s="21">
        <f t="shared" si="106"/>
        <v>0.8613975873877765</v>
      </c>
      <c r="AC565" s="21">
        <f t="shared" si="106"/>
        <v>0.86674383795428478</v>
      </c>
      <c r="AD565" s="21">
        <f t="shared" si="106"/>
        <v>0.88326143754516651</v>
      </c>
    </row>
    <row r="566" spans="1:30" x14ac:dyDescent="0.2">
      <c r="A566" s="399">
        <v>1014</v>
      </c>
      <c r="B566" s="399" t="s">
        <v>23</v>
      </c>
      <c r="C566" s="21">
        <f t="shared" si="105"/>
        <v>1.4443754776414639</v>
      </c>
      <c r="D566" s="21">
        <f t="shared" si="105"/>
        <v>1.3299597727617729</v>
      </c>
      <c r="E566" s="21">
        <f t="shared" si="105"/>
        <v>1.1894756683086292</v>
      </c>
      <c r="F566" s="21">
        <f t="shared" si="105"/>
        <v>1.3634917426463096</v>
      </c>
      <c r="G566" s="21">
        <f t="shared" si="105"/>
        <v>1.2443559001260884</v>
      </c>
      <c r="H566" s="21">
        <f t="shared" si="105"/>
        <v>1.5134522857493524</v>
      </c>
      <c r="I566" s="21">
        <f t="shared" si="105"/>
        <v>1.1939925483849581</v>
      </c>
      <c r="J566" s="21">
        <f t="shared" si="105"/>
        <v>1.3136307512419376</v>
      </c>
      <c r="K566" s="21">
        <f t="shared" si="105"/>
        <v>1.3015189950902544</v>
      </c>
      <c r="L566" s="21">
        <f t="shared" si="105"/>
        <v>1.2884972310411456</v>
      </c>
      <c r="M566" s="21">
        <f t="shared" si="105"/>
        <v>1.3825034630645099</v>
      </c>
      <c r="N566" s="21">
        <f t="shared" si="105"/>
        <v>1.5909215977831512</v>
      </c>
      <c r="O566" s="404">
        <f t="shared" si="105"/>
        <v>1.3434220939494061</v>
      </c>
      <c r="Q566" s="399">
        <v>1014</v>
      </c>
      <c r="R566" s="399" t="s">
        <v>23</v>
      </c>
      <c r="S566" s="21">
        <f t="shared" si="106"/>
        <v>1.4443754776414639</v>
      </c>
      <c r="T566" s="21">
        <f t="shared" si="106"/>
        <v>1.3866301258864937</v>
      </c>
      <c r="U566" s="21">
        <f t="shared" si="106"/>
        <v>1.3190831428638501</v>
      </c>
      <c r="V566" s="21">
        <f t="shared" si="106"/>
        <v>1.3307423921938937</v>
      </c>
      <c r="W566" s="21">
        <f t="shared" si="106"/>
        <v>1.3131827326207473</v>
      </c>
      <c r="X566" s="21">
        <f t="shared" si="106"/>
        <v>1.3457382585643369</v>
      </c>
      <c r="Y566" s="21">
        <f t="shared" si="106"/>
        <v>1.3211650057043329</v>
      </c>
      <c r="Z566" s="21">
        <f t="shared" si="106"/>
        <v>1.3201333452831965</v>
      </c>
      <c r="AA566" s="21">
        <f t="shared" si="106"/>
        <v>1.3179696878286145</v>
      </c>
      <c r="AB566" s="21">
        <f t="shared" si="106"/>
        <v>1.3150493689640366</v>
      </c>
      <c r="AC566" s="21">
        <f t="shared" si="106"/>
        <v>1.3211312602537701</v>
      </c>
      <c r="AD566" s="21">
        <f t="shared" si="106"/>
        <v>1.3434220939494061</v>
      </c>
    </row>
    <row r="567" spans="1:30" x14ac:dyDescent="0.2">
      <c r="A567" s="399">
        <v>1015</v>
      </c>
      <c r="B567" s="399" t="s">
        <v>24</v>
      </c>
      <c r="C567" s="21">
        <f t="shared" si="105"/>
        <v>1.3138297098737046</v>
      </c>
      <c r="D567" s="21">
        <f t="shared" si="105"/>
        <v>1.2211821905904747</v>
      </c>
      <c r="E567" s="21">
        <f t="shared" si="105"/>
        <v>1.2116206470733515</v>
      </c>
      <c r="F567" s="21">
        <f t="shared" si="105"/>
        <v>1.1646511834529818</v>
      </c>
      <c r="G567" s="21">
        <f t="shared" si="105"/>
        <v>1.1454584639939343</v>
      </c>
      <c r="H567" s="21">
        <f t="shared" si="105"/>
        <v>1.4300929754191094</v>
      </c>
      <c r="I567" s="21">
        <f t="shared" si="105"/>
        <v>1.1758409174421685</v>
      </c>
      <c r="J567" s="21">
        <f t="shared" si="105"/>
        <v>1.2761645833879265</v>
      </c>
      <c r="K567" s="21">
        <f t="shared" si="105"/>
        <v>1.4195824622360944</v>
      </c>
      <c r="L567" s="21">
        <f t="shared" si="105"/>
        <v>1.4210048933745565</v>
      </c>
      <c r="M567" s="21">
        <f t="shared" si="105"/>
        <v>1.397314535836613</v>
      </c>
      <c r="N567" s="21">
        <f t="shared" si="105"/>
        <v>1.6192385645866592</v>
      </c>
      <c r="O567" s="404">
        <f t="shared" si="105"/>
        <v>1.3126640493173898</v>
      </c>
      <c r="Q567" s="399">
        <v>1015</v>
      </c>
      <c r="R567" s="399" t="s">
        <v>24</v>
      </c>
      <c r="S567" s="21">
        <f t="shared" si="106"/>
        <v>1.3138297098737046</v>
      </c>
      <c r="T567" s="21">
        <f t="shared" si="106"/>
        <v>1.2667369688556571</v>
      </c>
      <c r="U567" s="21">
        <f t="shared" si="106"/>
        <v>1.247591213572909</v>
      </c>
      <c r="V567" s="21">
        <f t="shared" si="106"/>
        <v>1.2244820970600758</v>
      </c>
      <c r="W567" s="21">
        <f t="shared" si="106"/>
        <v>1.2083049513814925</v>
      </c>
      <c r="X567" s="21">
        <f t="shared" si="106"/>
        <v>1.2439388200183941</v>
      </c>
      <c r="Y567" s="21">
        <f t="shared" si="106"/>
        <v>1.232904460378702</v>
      </c>
      <c r="Z567" s="21">
        <f t="shared" si="106"/>
        <v>1.2388238089649624</v>
      </c>
      <c r="AA567" s="21">
        <f t="shared" si="106"/>
        <v>1.2584457266790008</v>
      </c>
      <c r="AB567" s="21">
        <f t="shared" si="106"/>
        <v>1.2747606881577365</v>
      </c>
      <c r="AC567" s="21">
        <f t="shared" si="106"/>
        <v>1.2856652479351502</v>
      </c>
      <c r="AD567" s="21">
        <f t="shared" si="106"/>
        <v>1.3126640493173898</v>
      </c>
    </row>
    <row r="568" spans="1:30" x14ac:dyDescent="0.2">
      <c r="A568" s="399">
        <v>1016</v>
      </c>
      <c r="B568" s="399" t="s">
        <v>25</v>
      </c>
      <c r="C568" s="21">
        <f t="shared" si="105"/>
        <v>1.0933786346396965</v>
      </c>
      <c r="D568" s="21">
        <f t="shared" si="105"/>
        <v>1.0983410181937274</v>
      </c>
      <c r="E568" s="21">
        <f t="shared" si="105"/>
        <v>1.0717289770039586</v>
      </c>
      <c r="F568" s="21">
        <f t="shared" si="105"/>
        <v>1.3087040827888357</v>
      </c>
      <c r="G568" s="21">
        <f t="shared" si="105"/>
        <v>1.250314210641559</v>
      </c>
      <c r="H568" s="21">
        <f t="shared" si="105"/>
        <v>1.497685144312394</v>
      </c>
      <c r="I568" s="21">
        <f t="shared" si="105"/>
        <v>1.2318662685526229</v>
      </c>
      <c r="J568" s="21">
        <f t="shared" si="105"/>
        <v>1.3284322573977745</v>
      </c>
      <c r="K568" s="21">
        <f t="shared" si="105"/>
        <v>1.5280336240718524</v>
      </c>
      <c r="L568" s="21">
        <f t="shared" si="105"/>
        <v>1.5277484707609492</v>
      </c>
      <c r="M568" s="21">
        <f t="shared" si="105"/>
        <v>1.5223553824490903</v>
      </c>
      <c r="N568" s="21">
        <f t="shared" si="105"/>
        <v>1.9083695812476686</v>
      </c>
      <c r="O568" s="404">
        <f t="shared" si="105"/>
        <v>1.3612998561553655</v>
      </c>
      <c r="Q568" s="399">
        <v>1016</v>
      </c>
      <c r="R568" s="399" t="s">
        <v>25</v>
      </c>
      <c r="S568" s="21">
        <f t="shared" si="106"/>
        <v>1.0933786346396965</v>
      </c>
      <c r="T568" s="21">
        <f t="shared" si="106"/>
        <v>1.0958827571509961</v>
      </c>
      <c r="U568" s="21">
        <f t="shared" si="106"/>
        <v>1.0875772760478495</v>
      </c>
      <c r="V568" s="21">
        <f t="shared" si="106"/>
        <v>1.1482086794789745</v>
      </c>
      <c r="W568" s="21">
        <f t="shared" si="106"/>
        <v>1.1695890570221046</v>
      </c>
      <c r="X568" s="21">
        <f t="shared" si="106"/>
        <v>1.2226434022015313</v>
      </c>
      <c r="Y568" s="21">
        <f t="shared" si="106"/>
        <v>1.2241091183662727</v>
      </c>
      <c r="Z568" s="21">
        <f t="shared" si="106"/>
        <v>1.2390821003335355</v>
      </c>
      <c r="AA568" s="21">
        <f t="shared" si="106"/>
        <v>1.2704981179234851</v>
      </c>
      <c r="AB568" s="21">
        <f t="shared" si="106"/>
        <v>1.2955855625840618</v>
      </c>
      <c r="AC568" s="21">
        <f t="shared" si="106"/>
        <v>1.3155602588521669</v>
      </c>
      <c r="AD568" s="21">
        <f t="shared" si="106"/>
        <v>1.3612998561553655</v>
      </c>
    </row>
    <row r="569" spans="1:30" x14ac:dyDescent="0.2">
      <c r="A569" s="399">
        <v>1017</v>
      </c>
      <c r="B569" s="399" t="s">
        <v>26</v>
      </c>
      <c r="C569" s="21">
        <f t="shared" si="105"/>
        <v>1.1217362497442078</v>
      </c>
      <c r="D569" s="21">
        <f t="shared" si="105"/>
        <v>1.0841869929213763</v>
      </c>
      <c r="E569" s="21">
        <f t="shared" si="105"/>
        <v>1.0864208297582612</v>
      </c>
      <c r="F569" s="21">
        <f t="shared" si="105"/>
        <v>1.1128617212668928</v>
      </c>
      <c r="G569" s="21">
        <f t="shared" si="105"/>
        <v>1.0038415782945869</v>
      </c>
      <c r="H569" s="21">
        <f t="shared" si="105"/>
        <v>1.2313799133635948</v>
      </c>
      <c r="I569" s="21">
        <f t="shared" si="105"/>
        <v>0.98780876036851251</v>
      </c>
      <c r="J569" s="21">
        <f t="shared" si="105"/>
        <v>1.0802123195703257</v>
      </c>
      <c r="K569" s="21">
        <f t="shared" si="105"/>
        <v>1.1450140002658278</v>
      </c>
      <c r="L569" s="21">
        <f t="shared" si="105"/>
        <v>1.0789347603156394</v>
      </c>
      <c r="M569" s="21">
        <f t="shared" si="105"/>
        <v>1.1261874056857406</v>
      </c>
      <c r="N569" s="21">
        <f t="shared" si="105"/>
        <v>1.2840651462918766</v>
      </c>
      <c r="O569" s="404">
        <f t="shared" si="105"/>
        <v>1.1099003164156438</v>
      </c>
      <c r="Q569" s="399">
        <v>1017</v>
      </c>
      <c r="R569" s="399" t="s">
        <v>26</v>
      </c>
      <c r="S569" s="21">
        <f t="shared" si="106"/>
        <v>1.1217362497442078</v>
      </c>
      <c r="T569" s="21">
        <f t="shared" si="106"/>
        <v>1.102460503108188</v>
      </c>
      <c r="U569" s="21">
        <f t="shared" si="106"/>
        <v>1.0969841954609316</v>
      </c>
      <c r="V569" s="21">
        <f t="shared" si="106"/>
        <v>1.1010861467753059</v>
      </c>
      <c r="W569" s="21">
        <f t="shared" si="106"/>
        <v>1.0815213274929996</v>
      </c>
      <c r="X569" s="21">
        <f t="shared" si="106"/>
        <v>1.1047224922352996</v>
      </c>
      <c r="Y569" s="21">
        <f t="shared" si="106"/>
        <v>1.0870506382904914</v>
      </c>
      <c r="Z569" s="21">
        <f t="shared" si="106"/>
        <v>1.0861709664952348</v>
      </c>
      <c r="AA569" s="21">
        <f t="shared" si="106"/>
        <v>1.0925613782524721</v>
      </c>
      <c r="AB569" s="21">
        <f t="shared" si="106"/>
        <v>1.0912029181131462</v>
      </c>
      <c r="AC569" s="21">
        <f t="shared" si="106"/>
        <v>1.0943803724956578</v>
      </c>
      <c r="AD569" s="21">
        <f t="shared" si="106"/>
        <v>1.1099003164156436</v>
      </c>
    </row>
    <row r="570" spans="1:30" x14ac:dyDescent="0.2">
      <c r="A570" s="399">
        <v>1018</v>
      </c>
      <c r="B570" s="399" t="s">
        <v>27</v>
      </c>
      <c r="C570" s="21">
        <f t="shared" si="105"/>
        <v>1.2147317607136994</v>
      </c>
      <c r="D570" s="21">
        <f t="shared" si="105"/>
        <v>1.1986927239418423</v>
      </c>
      <c r="E570" s="21">
        <f t="shared" si="105"/>
        <v>1.1025813951117047</v>
      </c>
      <c r="F570" s="21">
        <f t="shared" si="105"/>
        <v>1.1472721529444925</v>
      </c>
      <c r="G570" s="21">
        <f t="shared" si="105"/>
        <v>1.0880265103342743</v>
      </c>
      <c r="H570" s="21">
        <f t="shared" si="105"/>
        <v>1.2923725318810373</v>
      </c>
      <c r="I570" s="21">
        <f t="shared" si="105"/>
        <v>1.023306355629612</v>
      </c>
      <c r="J570" s="21">
        <f t="shared" si="105"/>
        <v>1.1711299976509277</v>
      </c>
      <c r="K570" s="21">
        <f t="shared" si="105"/>
        <v>1.2321758607059967</v>
      </c>
      <c r="L570" s="21">
        <f t="shared" si="105"/>
        <v>1.2681671141865574</v>
      </c>
      <c r="M570" s="21">
        <f t="shared" si="105"/>
        <v>1.2639957038789615</v>
      </c>
      <c r="N570" s="21">
        <f t="shared" si="105"/>
        <v>1.4706973822664118</v>
      </c>
      <c r="O570" s="404">
        <f t="shared" si="105"/>
        <v>1.2012922392111969</v>
      </c>
      <c r="Q570" s="399">
        <v>1018</v>
      </c>
      <c r="R570" s="399" t="s">
        <v>27</v>
      </c>
      <c r="S570" s="21">
        <f t="shared" si="106"/>
        <v>1.2147317607136994</v>
      </c>
      <c r="T570" s="21">
        <f t="shared" si="106"/>
        <v>1.206579380799621</v>
      </c>
      <c r="U570" s="21">
        <f t="shared" si="106"/>
        <v>1.1706489137212488</v>
      </c>
      <c r="V570" s="21">
        <f t="shared" si="106"/>
        <v>1.1644299359269392</v>
      </c>
      <c r="W570" s="21">
        <f t="shared" si="106"/>
        <v>1.1491453947871917</v>
      </c>
      <c r="X570" s="21">
        <f t="shared" si="106"/>
        <v>1.1714629798097087</v>
      </c>
      <c r="Y570" s="21">
        <f t="shared" si="106"/>
        <v>1.1469705215353405</v>
      </c>
      <c r="Z570" s="21">
        <f t="shared" si="106"/>
        <v>1.1502146859579108</v>
      </c>
      <c r="AA570" s="21">
        <f t="shared" si="106"/>
        <v>1.1592887742896834</v>
      </c>
      <c r="AB570" s="21">
        <f t="shared" si="106"/>
        <v>1.1696991409972146</v>
      </c>
      <c r="AC570" s="21">
        <f t="shared" si="106"/>
        <v>1.1780989285559125</v>
      </c>
      <c r="AD570" s="21">
        <f t="shared" si="106"/>
        <v>1.2012922392111971</v>
      </c>
    </row>
    <row r="571" spans="1:30" x14ac:dyDescent="0.2">
      <c r="A571" s="399">
        <v>1019</v>
      </c>
      <c r="B571" s="399" t="s">
        <v>28</v>
      </c>
      <c r="C571" s="21">
        <f t="shared" si="105"/>
        <v>0.61883768166695852</v>
      </c>
      <c r="D571" s="21">
        <f t="shared" si="105"/>
        <v>0.62904112078207619</v>
      </c>
      <c r="E571" s="21">
        <f t="shared" si="105"/>
        <v>0.62466851613550145</v>
      </c>
      <c r="F571" s="21">
        <f t="shared" si="105"/>
        <v>0.63520987457058398</v>
      </c>
      <c r="G571" s="21">
        <f t="shared" si="105"/>
        <v>0.57612897899881133</v>
      </c>
      <c r="H571" s="21">
        <f t="shared" si="105"/>
        <v>0.69714199191264226</v>
      </c>
      <c r="I571" s="21">
        <f t="shared" si="105"/>
        <v>0.6366369439009526</v>
      </c>
      <c r="J571" s="21">
        <f t="shared" si="105"/>
        <v>0.65091388958489937</v>
      </c>
      <c r="K571" s="21">
        <f t="shared" si="105"/>
        <v>0.65477051915339068</v>
      </c>
      <c r="L571" s="21">
        <f t="shared" si="105"/>
        <v>0.72686374589999336</v>
      </c>
      <c r="M571" s="21">
        <f t="shared" si="105"/>
        <v>0.72647718747273837</v>
      </c>
      <c r="N571" s="21">
        <f t="shared" si="105"/>
        <v>0.84435168102599001</v>
      </c>
      <c r="O571" s="404">
        <f t="shared" si="105"/>
        <v>0.66715500609870715</v>
      </c>
      <c r="Q571" s="399">
        <v>1019</v>
      </c>
      <c r="R571" s="399" t="s">
        <v>28</v>
      </c>
      <c r="S571" s="21">
        <f t="shared" si="106"/>
        <v>0.61883768166695852</v>
      </c>
      <c r="T571" s="21">
        <f t="shared" si="106"/>
        <v>0.6238449122994747</v>
      </c>
      <c r="U571" s="21">
        <f t="shared" si="106"/>
        <v>0.62413146877543901</v>
      </c>
      <c r="V571" s="21">
        <f t="shared" si="106"/>
        <v>0.62708733186963095</v>
      </c>
      <c r="W571" s="21">
        <f t="shared" si="106"/>
        <v>0.61662951957253176</v>
      </c>
      <c r="X571" s="21">
        <f t="shared" si="106"/>
        <v>0.62949634184530412</v>
      </c>
      <c r="Y571" s="21">
        <f t="shared" si="106"/>
        <v>0.630572790747152</v>
      </c>
      <c r="Z571" s="21">
        <f t="shared" si="106"/>
        <v>0.63314459258821221</v>
      </c>
      <c r="AA571" s="21">
        <f t="shared" si="106"/>
        <v>0.6356176549257706</v>
      </c>
      <c r="AB571" s="21">
        <f t="shared" si="106"/>
        <v>0.64479103540982829</v>
      </c>
      <c r="AC571" s="21">
        <f t="shared" si="106"/>
        <v>0.65197510196440678</v>
      </c>
      <c r="AD571" s="21">
        <f t="shared" si="106"/>
        <v>0.66715500609870715</v>
      </c>
    </row>
    <row r="572" spans="1:30" x14ac:dyDescent="0.2">
      <c r="A572" s="399">
        <v>1020</v>
      </c>
      <c r="B572" s="399" t="s">
        <v>29</v>
      </c>
      <c r="C572" s="21">
        <f t="shared" si="105"/>
        <v>0.94444998942005631</v>
      </c>
      <c r="D572" s="21">
        <f t="shared" si="105"/>
        <v>0.83780972618386707</v>
      </c>
      <c r="E572" s="21">
        <f t="shared" si="105"/>
        <v>0.82653946821641</v>
      </c>
      <c r="F572" s="21">
        <f t="shared" si="105"/>
        <v>0.81542590192803288</v>
      </c>
      <c r="G572" s="21">
        <f t="shared" si="105"/>
        <v>0.76103249070905543</v>
      </c>
      <c r="H572" s="21">
        <f t="shared" si="105"/>
        <v>0.89561464544424185</v>
      </c>
      <c r="I572" s="21">
        <f t="shared" si="105"/>
        <v>0.76745695372116118</v>
      </c>
      <c r="J572" s="21">
        <f t="shared" si="105"/>
        <v>0.9129212873636906</v>
      </c>
      <c r="K572" s="21">
        <f t="shared" si="105"/>
        <v>0.85950231446464764</v>
      </c>
      <c r="L572" s="21">
        <f t="shared" si="105"/>
        <v>0.86382815503707</v>
      </c>
      <c r="M572" s="21">
        <f t="shared" si="105"/>
        <v>0.86646317799986616</v>
      </c>
      <c r="N572" s="21">
        <f t="shared" si="105"/>
        <v>1.0205923579079872</v>
      </c>
      <c r="O572" s="404">
        <f t="shared" si="105"/>
        <v>0.86349651024767293</v>
      </c>
      <c r="Q572" s="399">
        <v>1020</v>
      </c>
      <c r="R572" s="399" t="s">
        <v>29</v>
      </c>
      <c r="S572" s="21">
        <f t="shared" si="106"/>
        <v>0.94444998942005631</v>
      </c>
      <c r="T572" s="21">
        <f t="shared" si="106"/>
        <v>0.89059399910088022</v>
      </c>
      <c r="U572" s="21">
        <f t="shared" si="106"/>
        <v>0.86869194088661583</v>
      </c>
      <c r="V572" s="21">
        <f t="shared" si="106"/>
        <v>0.85452059272172576</v>
      </c>
      <c r="W572" s="21">
        <f t="shared" si="106"/>
        <v>0.83559577516194461</v>
      </c>
      <c r="X572" s="21">
        <f t="shared" si="106"/>
        <v>0.84513376829019338</v>
      </c>
      <c r="Y572" s="21">
        <f t="shared" si="106"/>
        <v>0.83353363784332302</v>
      </c>
      <c r="Z572" s="21">
        <f t="shared" si="106"/>
        <v>0.84353188924096434</v>
      </c>
      <c r="AA572" s="21">
        <f t="shared" si="106"/>
        <v>0.84534794839887806</v>
      </c>
      <c r="AB572" s="21">
        <f t="shared" si="106"/>
        <v>0.84723376754169433</v>
      </c>
      <c r="AC572" s="21">
        <f t="shared" si="106"/>
        <v>0.84900688765494403</v>
      </c>
      <c r="AD572" s="21">
        <f t="shared" si="106"/>
        <v>0.86349651024767304</v>
      </c>
    </row>
    <row r="573" spans="1:30" x14ac:dyDescent="0.2">
      <c r="A573" s="399">
        <v>1021</v>
      </c>
      <c r="B573" s="399" t="s">
        <v>30</v>
      </c>
      <c r="C573" s="21">
        <f t="shared" ref="C573:O583" si="107">+C416/(C49*10^6)</f>
        <v>1.3545287356321838</v>
      </c>
      <c r="D573" s="21">
        <f t="shared" si="107"/>
        <v>1.2987098020184413</v>
      </c>
      <c r="E573" s="21">
        <f t="shared" si="107"/>
        <v>1.2178642120561978</v>
      </c>
      <c r="F573" s="21">
        <f t="shared" si="107"/>
        <v>1.3066375267705486</v>
      </c>
      <c r="G573" s="21">
        <f t="shared" si="107"/>
        <v>1.1861220550840967</v>
      </c>
      <c r="H573" s="21">
        <f t="shared" si="107"/>
        <v>1.4539918798398777</v>
      </c>
      <c r="I573" s="21">
        <f t="shared" si="107"/>
        <v>1.283865152695052</v>
      </c>
      <c r="J573" s="21">
        <f t="shared" si="107"/>
        <v>1.5021481512109904</v>
      </c>
      <c r="K573" s="21">
        <f t="shared" si="107"/>
        <v>1.5150765504896284</v>
      </c>
      <c r="L573" s="21">
        <f t="shared" si="107"/>
        <v>1.5892636812866394</v>
      </c>
      <c r="M573" s="21">
        <f t="shared" si="107"/>
        <v>1.5633940153067183</v>
      </c>
      <c r="N573" s="21">
        <f t="shared" si="107"/>
        <v>1.8817992771462992</v>
      </c>
      <c r="O573" s="404">
        <f t="shared" si="107"/>
        <v>1.4259373744314343</v>
      </c>
      <c r="Q573" s="399">
        <v>1021</v>
      </c>
      <c r="R573" s="399" t="s">
        <v>30</v>
      </c>
      <c r="S573" s="21">
        <f t="shared" ref="S573:AD583" si="108">+S416/(S49*10^6)</f>
        <v>1.3545287356321838</v>
      </c>
      <c r="T573" s="21">
        <f t="shared" si="108"/>
        <v>1.3260604422802993</v>
      </c>
      <c r="U573" s="21">
        <f t="shared" si="108"/>
        <v>1.2894751217750913</v>
      </c>
      <c r="V573" s="21">
        <f t="shared" si="108"/>
        <v>1.2940381155738812</v>
      </c>
      <c r="W573" s="21">
        <f t="shared" si="108"/>
        <v>1.2731276812144812</v>
      </c>
      <c r="X573" s="21">
        <f t="shared" si="108"/>
        <v>1.299868577913198</v>
      </c>
      <c r="Y573" s="21">
        <f t="shared" si="108"/>
        <v>1.2976584452030804</v>
      </c>
      <c r="Z573" s="21">
        <f t="shared" si="108"/>
        <v>1.3228645185623127</v>
      </c>
      <c r="AA573" s="21">
        <f t="shared" si="108"/>
        <v>1.3436131741127957</v>
      </c>
      <c r="AB573" s="21">
        <f t="shared" si="108"/>
        <v>1.3681757369858081</v>
      </c>
      <c r="AC573" s="21">
        <f t="shared" si="108"/>
        <v>1.3853356796823098</v>
      </c>
      <c r="AD573" s="21">
        <f t="shared" si="108"/>
        <v>1.4259373744314339</v>
      </c>
    </row>
    <row r="574" spans="1:30" x14ac:dyDescent="0.2">
      <c r="A574" s="399">
        <v>1022</v>
      </c>
      <c r="B574" s="399" t="s">
        <v>31</v>
      </c>
      <c r="C574" s="21">
        <f t="shared" si="107"/>
        <v>0.5847278632891898</v>
      </c>
      <c r="D574" s="21">
        <f t="shared" si="107"/>
        <v>0.54270950277273722</v>
      </c>
      <c r="E574" s="21">
        <f t="shared" si="107"/>
        <v>0.55697470929283921</v>
      </c>
      <c r="F574" s="21">
        <f t="shared" si="107"/>
        <v>0.57815212955604711</v>
      </c>
      <c r="G574" s="21">
        <f t="shared" si="107"/>
        <v>0.57349661851431044</v>
      </c>
      <c r="H574" s="21">
        <f t="shared" si="107"/>
        <v>0.65137840054033658</v>
      </c>
      <c r="I574" s="21">
        <f t="shared" si="107"/>
        <v>0.57928588608861387</v>
      </c>
      <c r="J574" s="21">
        <f t="shared" si="107"/>
        <v>0.59849621840988754</v>
      </c>
      <c r="K574" s="21">
        <f t="shared" si="107"/>
        <v>0.67917090003911051</v>
      </c>
      <c r="L574" s="21">
        <f t="shared" si="107"/>
        <v>0.64989267262884032</v>
      </c>
      <c r="M574" s="21">
        <f t="shared" si="107"/>
        <v>0.69603280871798667</v>
      </c>
      <c r="N574" s="21">
        <f t="shared" si="107"/>
        <v>0.73000961822261023</v>
      </c>
      <c r="O574" s="404">
        <f t="shared" si="107"/>
        <v>0.61862434159064272</v>
      </c>
      <c r="Q574" s="399">
        <v>1022</v>
      </c>
      <c r="R574" s="399" t="s">
        <v>31</v>
      </c>
      <c r="S574" s="21">
        <f t="shared" si="108"/>
        <v>0.5847278632891898</v>
      </c>
      <c r="T574" s="21">
        <f t="shared" si="108"/>
        <v>0.56314654965921207</v>
      </c>
      <c r="U574" s="21">
        <f t="shared" si="108"/>
        <v>0.56108800063855335</v>
      </c>
      <c r="V574" s="21">
        <f t="shared" si="108"/>
        <v>0.56539719749092177</v>
      </c>
      <c r="W574" s="21">
        <f t="shared" si="108"/>
        <v>0.56702030983007912</v>
      </c>
      <c r="X574" s="21">
        <f t="shared" si="108"/>
        <v>0.58060760416624968</v>
      </c>
      <c r="Y574" s="21">
        <f t="shared" si="108"/>
        <v>0.58040597615949574</v>
      </c>
      <c r="Z574" s="21">
        <f t="shared" si="108"/>
        <v>0.58277150499449226</v>
      </c>
      <c r="AA574" s="21">
        <f t="shared" si="108"/>
        <v>0.59340904089056934</v>
      </c>
      <c r="AB574" s="21">
        <f t="shared" si="108"/>
        <v>0.5992645821431648</v>
      </c>
      <c r="AC574" s="21">
        <f t="shared" si="108"/>
        <v>0.60814961517887023</v>
      </c>
      <c r="AD574" s="21">
        <f t="shared" si="108"/>
        <v>0.61862434159064283</v>
      </c>
    </row>
    <row r="575" spans="1:30" x14ac:dyDescent="0.2">
      <c r="A575" s="399">
        <v>1023</v>
      </c>
      <c r="B575" s="399" t="s">
        <v>32</v>
      </c>
      <c r="C575" s="21">
        <f t="shared" si="107"/>
        <v>0.94088552549839055</v>
      </c>
      <c r="D575" s="21">
        <f t="shared" si="107"/>
        <v>1.038714581432101</v>
      </c>
      <c r="E575" s="21">
        <f t="shared" si="107"/>
        <v>1.1849527795307846</v>
      </c>
      <c r="F575" s="21">
        <f t="shared" si="107"/>
        <v>0.9480564884712166</v>
      </c>
      <c r="G575" s="21">
        <f t="shared" si="107"/>
        <v>0.85960440297256524</v>
      </c>
      <c r="H575" s="21">
        <f t="shared" si="107"/>
        <v>1.1369284301516371</v>
      </c>
      <c r="I575" s="21">
        <f t="shared" si="107"/>
        <v>0.87474955082202166</v>
      </c>
      <c r="J575" s="21">
        <f t="shared" si="107"/>
        <v>1.1078807706665561</v>
      </c>
      <c r="K575" s="21">
        <f t="shared" si="107"/>
        <v>1.1258985674017927</v>
      </c>
      <c r="L575" s="21">
        <f t="shared" si="107"/>
        <v>1.0590218697428504</v>
      </c>
      <c r="M575" s="21">
        <f t="shared" si="107"/>
        <v>1.1076941728761391</v>
      </c>
      <c r="N575" s="21">
        <f t="shared" si="107"/>
        <v>1.2404063020011094</v>
      </c>
      <c r="O575" s="404">
        <f t="shared" si="107"/>
        <v>1.0513511218613139</v>
      </c>
      <c r="Q575" s="399">
        <v>1023</v>
      </c>
      <c r="R575" s="399" t="s">
        <v>32</v>
      </c>
      <c r="S575" s="21">
        <f t="shared" si="108"/>
        <v>0.94088552549839055</v>
      </c>
      <c r="T575" s="21">
        <f t="shared" si="108"/>
        <v>0.99016172521848334</v>
      </c>
      <c r="U575" s="21">
        <f t="shared" si="108"/>
        <v>1.0556364854303897</v>
      </c>
      <c r="V575" s="21">
        <f t="shared" si="108"/>
        <v>1.0270234241617155</v>
      </c>
      <c r="W575" s="21">
        <f t="shared" si="108"/>
        <v>0.99413754499956108</v>
      </c>
      <c r="X575" s="21">
        <f t="shared" si="108"/>
        <v>1.0158978614461194</v>
      </c>
      <c r="Y575" s="21">
        <f t="shared" si="108"/>
        <v>0.99445299667220521</v>
      </c>
      <c r="Z575" s="21">
        <f t="shared" si="108"/>
        <v>1.0094333932721529</v>
      </c>
      <c r="AA575" s="21">
        <f t="shared" si="108"/>
        <v>1.0228068569738349</v>
      </c>
      <c r="AB575" s="21">
        <f t="shared" si="108"/>
        <v>1.0265716070235658</v>
      </c>
      <c r="AC575" s="21">
        <f t="shared" si="108"/>
        <v>1.0338192701007187</v>
      </c>
      <c r="AD575" s="21">
        <f t="shared" si="108"/>
        <v>1.0513511218613139</v>
      </c>
    </row>
    <row r="576" spans="1:30" x14ac:dyDescent="0.2">
      <c r="A576" s="399">
        <v>1024</v>
      </c>
      <c r="B576" s="399" t="s">
        <v>33</v>
      </c>
      <c r="C576" s="21">
        <f t="shared" si="107"/>
        <v>0.73022418913914078</v>
      </c>
      <c r="D576" s="21">
        <f t="shared" si="107"/>
        <v>0.7166761193443576</v>
      </c>
      <c r="E576" s="21">
        <f t="shared" si="107"/>
        <v>0.76249356359485776</v>
      </c>
      <c r="F576" s="21">
        <f t="shared" si="107"/>
        <v>0.74658384964325708</v>
      </c>
      <c r="G576" s="21">
        <f t="shared" si="107"/>
        <v>0.69922888550747309</v>
      </c>
      <c r="H576" s="21">
        <f t="shared" si="107"/>
        <v>0.83028310224402291</v>
      </c>
      <c r="I576" s="21">
        <f t="shared" si="107"/>
        <v>0.67639307041724805</v>
      </c>
      <c r="J576" s="21">
        <f t="shared" si="107"/>
        <v>0.83458232665176246</v>
      </c>
      <c r="K576" s="21">
        <f t="shared" si="107"/>
        <v>0.78189049581197922</v>
      </c>
      <c r="L576" s="21">
        <f t="shared" si="107"/>
        <v>0.76072397451236518</v>
      </c>
      <c r="M576" s="21">
        <f t="shared" si="107"/>
        <v>0.77055946412631626</v>
      </c>
      <c r="N576" s="21">
        <f t="shared" si="107"/>
        <v>0.89321724078848486</v>
      </c>
      <c r="O576" s="404">
        <f t="shared" si="107"/>
        <v>0.76661605632136831</v>
      </c>
      <c r="Q576" s="399">
        <v>1024</v>
      </c>
      <c r="R576" s="399" t="s">
        <v>33</v>
      </c>
      <c r="S576" s="21">
        <f t="shared" si="108"/>
        <v>0.73022418913914078</v>
      </c>
      <c r="T576" s="21">
        <f t="shared" si="108"/>
        <v>0.72339683998675686</v>
      </c>
      <c r="U576" s="21">
        <f t="shared" si="108"/>
        <v>0.73618991015432944</v>
      </c>
      <c r="V576" s="21">
        <f t="shared" si="108"/>
        <v>0.73889842408634987</v>
      </c>
      <c r="W576" s="21">
        <f t="shared" si="108"/>
        <v>0.73096271480804131</v>
      </c>
      <c r="X576" s="21">
        <f t="shared" si="108"/>
        <v>0.7465428306935834</v>
      </c>
      <c r="Y576" s="21">
        <f t="shared" si="108"/>
        <v>0.73580818036500839</v>
      </c>
      <c r="Z576" s="21">
        <f t="shared" si="108"/>
        <v>0.74816970916517256</v>
      </c>
      <c r="AA576" s="21">
        <f t="shared" si="108"/>
        <v>0.75209235098005889</v>
      </c>
      <c r="AB576" s="21">
        <f t="shared" si="108"/>
        <v>0.75297888810242286</v>
      </c>
      <c r="AC576" s="21">
        <f t="shared" si="108"/>
        <v>0.75464583125004925</v>
      </c>
      <c r="AD576" s="21">
        <f t="shared" si="108"/>
        <v>0.76661605632136831</v>
      </c>
    </row>
    <row r="577" spans="1:30" x14ac:dyDescent="0.2">
      <c r="A577" s="399">
        <v>1025</v>
      </c>
      <c r="B577" s="399" t="s">
        <v>34</v>
      </c>
      <c r="C577" s="21">
        <f t="shared" si="107"/>
        <v>0.86399531047502043</v>
      </c>
      <c r="D577" s="21">
        <f t="shared" si="107"/>
        <v>0.81199904911677578</v>
      </c>
      <c r="E577" s="21">
        <f t="shared" si="107"/>
        <v>0.96057771815622794</v>
      </c>
      <c r="F577" s="21">
        <f t="shared" si="107"/>
        <v>0.93845038198579089</v>
      </c>
      <c r="G577" s="21">
        <f t="shared" si="107"/>
        <v>0.83423988099356539</v>
      </c>
      <c r="H577" s="21">
        <f t="shared" si="107"/>
        <v>1.0262120098406888</v>
      </c>
      <c r="I577" s="21">
        <f t="shared" si="107"/>
        <v>0.8551547195013357</v>
      </c>
      <c r="J577" s="21">
        <f t="shared" si="107"/>
        <v>0.94302425900415843</v>
      </c>
      <c r="K577" s="21">
        <f t="shared" si="107"/>
        <v>0.91727459309198134</v>
      </c>
      <c r="L577" s="21">
        <f t="shared" si="107"/>
        <v>0.98049806243347226</v>
      </c>
      <c r="M577" s="21">
        <f t="shared" si="107"/>
        <v>1.0511669685149065</v>
      </c>
      <c r="N577" s="21">
        <f t="shared" si="107"/>
        <v>1.2137542516401725</v>
      </c>
      <c r="O577" s="404">
        <f t="shared" si="107"/>
        <v>0.94893798633164372</v>
      </c>
      <c r="Q577" s="399">
        <v>1025</v>
      </c>
      <c r="R577" s="399" t="s">
        <v>34</v>
      </c>
      <c r="S577" s="21">
        <f t="shared" si="108"/>
        <v>0.86399531047502043</v>
      </c>
      <c r="T577" s="21">
        <f t="shared" si="108"/>
        <v>0.83768678479963288</v>
      </c>
      <c r="U577" s="21">
        <f t="shared" si="108"/>
        <v>0.87891517879100878</v>
      </c>
      <c r="V577" s="21">
        <f t="shared" si="108"/>
        <v>0.89491843223005851</v>
      </c>
      <c r="W577" s="21">
        <f t="shared" si="108"/>
        <v>0.88240134621313326</v>
      </c>
      <c r="X577" s="21">
        <f t="shared" si="108"/>
        <v>0.90539226290116037</v>
      </c>
      <c r="Y577" s="21">
        <f t="shared" si="108"/>
        <v>0.89761603512370736</v>
      </c>
      <c r="Z577" s="21">
        <f t="shared" si="108"/>
        <v>0.90376789067271135</v>
      </c>
      <c r="AA577" s="21">
        <f t="shared" si="108"/>
        <v>0.90537340004771216</v>
      </c>
      <c r="AB577" s="21">
        <f t="shared" si="108"/>
        <v>0.91287730453575744</v>
      </c>
      <c r="AC577" s="21">
        <f t="shared" si="108"/>
        <v>0.92542200345008452</v>
      </c>
      <c r="AD577" s="21">
        <f t="shared" si="108"/>
        <v>0.9489379863316435</v>
      </c>
    </row>
    <row r="578" spans="1:30" x14ac:dyDescent="0.2">
      <c r="A578" s="399">
        <v>1026</v>
      </c>
      <c r="B578" s="399" t="s">
        <v>35</v>
      </c>
      <c r="C578" s="21">
        <f t="shared" si="107"/>
        <v>0.80337317810167086</v>
      </c>
      <c r="D578" s="21">
        <f t="shared" si="107"/>
        <v>0.72821496130696473</v>
      </c>
      <c r="E578" s="21">
        <f t="shared" si="107"/>
        <v>0.72224519360112582</v>
      </c>
      <c r="F578" s="21">
        <f t="shared" si="107"/>
        <v>0.68432260182699556</v>
      </c>
      <c r="G578" s="21">
        <f t="shared" si="107"/>
        <v>0.70276627571704209</v>
      </c>
      <c r="H578" s="21">
        <f t="shared" si="107"/>
        <v>0.84928012519561813</v>
      </c>
      <c r="I578" s="21">
        <f t="shared" si="107"/>
        <v>0.70457986389111282</v>
      </c>
      <c r="J578" s="21">
        <f t="shared" si="107"/>
        <v>0.82924432565617745</v>
      </c>
      <c r="K578" s="21">
        <f t="shared" si="107"/>
        <v>0.86262023943603228</v>
      </c>
      <c r="L578" s="21">
        <f t="shared" si="107"/>
        <v>0.85904479431183345</v>
      </c>
      <c r="M578" s="21">
        <f t="shared" si="107"/>
        <v>0.93553611042642348</v>
      </c>
      <c r="N578" s="21">
        <f t="shared" si="107"/>
        <v>1.0971997096374739</v>
      </c>
      <c r="O578" s="404">
        <f t="shared" si="107"/>
        <v>0.81373114763242826</v>
      </c>
      <c r="Q578" s="399">
        <v>1026</v>
      </c>
      <c r="R578" s="399" t="s">
        <v>35</v>
      </c>
      <c r="S578" s="21">
        <f t="shared" si="108"/>
        <v>0.80337317810167086</v>
      </c>
      <c r="T578" s="21">
        <f t="shared" si="108"/>
        <v>0.7651732803076654</v>
      </c>
      <c r="U578" s="21">
        <f t="shared" si="108"/>
        <v>0.75034065313302201</v>
      </c>
      <c r="V578" s="21">
        <f t="shared" si="108"/>
        <v>0.73250219174650888</v>
      </c>
      <c r="W578" s="21">
        <f t="shared" si="108"/>
        <v>0.72673310761077581</v>
      </c>
      <c r="X578" s="21">
        <f t="shared" si="108"/>
        <v>0.74637056554725134</v>
      </c>
      <c r="Y578" s="21">
        <f t="shared" si="108"/>
        <v>0.74010228651030963</v>
      </c>
      <c r="Z578" s="21">
        <f t="shared" si="108"/>
        <v>0.75130801233676736</v>
      </c>
      <c r="AA578" s="21">
        <f t="shared" si="108"/>
        <v>0.76375080725821298</v>
      </c>
      <c r="AB578" s="21">
        <f t="shared" si="108"/>
        <v>0.77356129717701272</v>
      </c>
      <c r="AC578" s="21">
        <f t="shared" si="108"/>
        <v>0.78852927889451996</v>
      </c>
      <c r="AD578" s="21">
        <f t="shared" si="108"/>
        <v>0.81373114763242849</v>
      </c>
    </row>
    <row r="579" spans="1:30" x14ac:dyDescent="0.2">
      <c r="A579" s="399">
        <v>1027</v>
      </c>
      <c r="B579" s="399" t="s">
        <v>36</v>
      </c>
      <c r="C579" s="21">
        <f t="shared" si="107"/>
        <v>1.06248885924328</v>
      </c>
      <c r="D579" s="21">
        <f t="shared" si="107"/>
        <v>1.0776039717733024</v>
      </c>
      <c r="E579" s="21">
        <f t="shared" si="107"/>
        <v>1.2629333738048261</v>
      </c>
      <c r="F579" s="21">
        <f t="shared" si="107"/>
        <v>1.2396633079380683</v>
      </c>
      <c r="G579" s="21">
        <f t="shared" si="107"/>
        <v>1.0488352216259194</v>
      </c>
      <c r="H579" s="21">
        <f t="shared" si="107"/>
        <v>1.3173669249031614</v>
      </c>
      <c r="I579" s="21">
        <f t="shared" si="107"/>
        <v>1.0798490800886849</v>
      </c>
      <c r="J579" s="21">
        <f t="shared" si="107"/>
        <v>1.2257589998339866</v>
      </c>
      <c r="K579" s="21">
        <f t="shared" si="107"/>
        <v>1.2181565856271843</v>
      </c>
      <c r="L579" s="21">
        <f t="shared" si="107"/>
        <v>1.2080240394354784</v>
      </c>
      <c r="M579" s="21">
        <f t="shared" si="107"/>
        <v>1.2260231449422043</v>
      </c>
      <c r="N579" s="21">
        <f t="shared" si="107"/>
        <v>1.4888919486516183</v>
      </c>
      <c r="O579" s="404">
        <f t="shared" si="107"/>
        <v>1.2039397624137493</v>
      </c>
      <c r="Q579" s="399">
        <v>1027</v>
      </c>
      <c r="R579" s="399" t="s">
        <v>36</v>
      </c>
      <c r="S579" s="21">
        <f t="shared" si="108"/>
        <v>1.06248885924328</v>
      </c>
      <c r="T579" s="21">
        <f t="shared" si="108"/>
        <v>1.0699053064528954</v>
      </c>
      <c r="U579" s="21">
        <f t="shared" si="108"/>
        <v>1.1321809617540921</v>
      </c>
      <c r="V579" s="21">
        <f t="shared" si="108"/>
        <v>1.1605520897528769</v>
      </c>
      <c r="W579" s="21">
        <f t="shared" si="108"/>
        <v>1.1379349366353653</v>
      </c>
      <c r="X579" s="21">
        <f t="shared" si="108"/>
        <v>1.1658229897725589</v>
      </c>
      <c r="Y579" s="21">
        <f t="shared" si="108"/>
        <v>1.1522644553406753</v>
      </c>
      <c r="Z579" s="21">
        <f t="shared" si="108"/>
        <v>1.1624080794550247</v>
      </c>
      <c r="AA579" s="21">
        <f t="shared" si="108"/>
        <v>1.1691761528610343</v>
      </c>
      <c r="AB579" s="21">
        <f t="shared" si="108"/>
        <v>1.1731723459589225</v>
      </c>
      <c r="AC579" s="21">
        <f t="shared" si="108"/>
        <v>1.1781650144672287</v>
      </c>
      <c r="AD579" s="21">
        <f t="shared" si="108"/>
        <v>1.2039397624137491</v>
      </c>
    </row>
    <row r="580" spans="1:30" x14ac:dyDescent="0.2">
      <c r="A580" s="399">
        <v>1028</v>
      </c>
      <c r="B580" s="399" t="s">
        <v>37</v>
      </c>
      <c r="C580" s="21">
        <f t="shared" si="107"/>
        <v>1.1873139660616197</v>
      </c>
      <c r="D580" s="21">
        <f t="shared" si="107"/>
        <v>1.1444027143372615</v>
      </c>
      <c r="E580" s="21">
        <f t="shared" si="107"/>
        <v>1.2372831169133456</v>
      </c>
      <c r="F580" s="21">
        <f t="shared" si="107"/>
        <v>1.2638960543960294</v>
      </c>
      <c r="G580" s="21">
        <f t="shared" si="107"/>
        <v>1.1419042434354718</v>
      </c>
      <c r="H580" s="21">
        <f t="shared" si="107"/>
        <v>1.437855463258386</v>
      </c>
      <c r="I580" s="21">
        <f t="shared" si="107"/>
        <v>1.177683560930493</v>
      </c>
      <c r="J580" s="21">
        <f t="shared" si="107"/>
        <v>1.3881148490338484</v>
      </c>
      <c r="K580" s="21">
        <f t="shared" si="107"/>
        <v>1.2982531331144587</v>
      </c>
      <c r="L580" s="21">
        <f t="shared" si="107"/>
        <v>1.3471505104146602</v>
      </c>
      <c r="M580" s="21">
        <f t="shared" si="107"/>
        <v>1.2820592167996132</v>
      </c>
      <c r="N580" s="21">
        <f t="shared" si="107"/>
        <v>1.3817044756472137</v>
      </c>
      <c r="O580" s="404">
        <f t="shared" si="107"/>
        <v>1.2732723009060829</v>
      </c>
      <c r="Q580" s="399">
        <v>1028</v>
      </c>
      <c r="R580" s="399" t="s">
        <v>37</v>
      </c>
      <c r="S580" s="21">
        <f t="shared" si="108"/>
        <v>1.1873139660616197</v>
      </c>
      <c r="T580" s="21">
        <f t="shared" si="108"/>
        <v>1.1655322625987841</v>
      </c>
      <c r="U580" s="21">
        <f t="shared" si="108"/>
        <v>1.189063170017929</v>
      </c>
      <c r="V580" s="21">
        <f t="shared" si="108"/>
        <v>1.2081741602371947</v>
      </c>
      <c r="W580" s="21">
        <f t="shared" si="108"/>
        <v>1.1948677270910182</v>
      </c>
      <c r="X580" s="21">
        <f t="shared" si="108"/>
        <v>1.2321701086551611</v>
      </c>
      <c r="Y580" s="21">
        <f t="shared" si="108"/>
        <v>1.223643104348644</v>
      </c>
      <c r="Z580" s="21">
        <f t="shared" si="108"/>
        <v>1.2454218559721069</v>
      </c>
      <c r="AA580" s="21">
        <f t="shared" si="108"/>
        <v>1.2516748906424686</v>
      </c>
      <c r="AB580" s="21">
        <f t="shared" si="108"/>
        <v>1.2613458037957661</v>
      </c>
      <c r="AC580" s="21">
        <f t="shared" si="108"/>
        <v>1.2632830968251787</v>
      </c>
      <c r="AD580" s="21">
        <f t="shared" si="108"/>
        <v>1.2732723009060827</v>
      </c>
    </row>
    <row r="581" spans="1:30" x14ac:dyDescent="0.2">
      <c r="A581" s="399">
        <v>1029</v>
      </c>
      <c r="B581" s="399" t="s">
        <v>38</v>
      </c>
      <c r="C581" s="21">
        <f t="shared" si="107"/>
        <v>0.15059633257975383</v>
      </c>
      <c r="D581" s="21">
        <f t="shared" si="107"/>
        <v>0.16205469462169553</v>
      </c>
      <c r="E581" s="21">
        <f t="shared" si="107"/>
        <v>0.14298106833461552</v>
      </c>
      <c r="F581" s="21">
        <f t="shared" si="107"/>
        <v>0.1515247446975648</v>
      </c>
      <c r="G581" s="21">
        <f t="shared" si="107"/>
        <v>0.13201058201058202</v>
      </c>
      <c r="H581" s="21">
        <f t="shared" si="107"/>
        <v>0.16983527028467854</v>
      </c>
      <c r="I581" s="21">
        <f t="shared" si="107"/>
        <v>0.14888875954166736</v>
      </c>
      <c r="J581" s="21">
        <f t="shared" si="107"/>
        <v>0.18354573312903871</v>
      </c>
      <c r="K581" s="21">
        <f t="shared" si="107"/>
        <v>0.13937857154226954</v>
      </c>
      <c r="L581" s="21">
        <f t="shared" si="107"/>
        <v>0.15929929165583573</v>
      </c>
      <c r="M581" s="21">
        <f t="shared" si="107"/>
        <v>0.28221107425531217</v>
      </c>
      <c r="N581" s="21">
        <f t="shared" si="107"/>
        <v>0.3264846428023262</v>
      </c>
      <c r="O581" s="404">
        <f t="shared" si="107"/>
        <v>0.17857047868671538</v>
      </c>
      <c r="Q581" s="399">
        <v>1029</v>
      </c>
      <c r="R581" s="399" t="s">
        <v>38</v>
      </c>
      <c r="S581" s="21">
        <f t="shared" si="108"/>
        <v>0.15059633257975383</v>
      </c>
      <c r="T581" s="21">
        <f t="shared" si="108"/>
        <v>0.15635510204081632</v>
      </c>
      <c r="U581" s="21">
        <f t="shared" si="108"/>
        <v>0.15190854295945375</v>
      </c>
      <c r="V581" s="21">
        <f t="shared" si="108"/>
        <v>0.1518082170402556</v>
      </c>
      <c r="W581" s="21">
        <f t="shared" si="108"/>
        <v>0.14783966690856074</v>
      </c>
      <c r="X581" s="21">
        <f t="shared" si="108"/>
        <v>0.15127018000914594</v>
      </c>
      <c r="Y581" s="21">
        <f t="shared" si="108"/>
        <v>0.15093000052263236</v>
      </c>
      <c r="Z581" s="21">
        <f t="shared" si="108"/>
        <v>0.1550015592839768</v>
      </c>
      <c r="AA581" s="21">
        <f t="shared" si="108"/>
        <v>0.15319674226250568</v>
      </c>
      <c r="AB581" s="21">
        <f t="shared" si="108"/>
        <v>0.15381723423058816</v>
      </c>
      <c r="AC581" s="21">
        <f t="shared" si="108"/>
        <v>0.16555273217933458</v>
      </c>
      <c r="AD581" s="21">
        <f t="shared" si="108"/>
        <v>0.17857047868671541</v>
      </c>
    </row>
    <row r="582" spans="1:30" x14ac:dyDescent="0.2">
      <c r="A582" s="400">
        <v>1030</v>
      </c>
      <c r="B582" s="400" t="s">
        <v>18</v>
      </c>
      <c r="C582" s="23">
        <f t="shared" si="107"/>
        <v>0.73763984806629834</v>
      </c>
      <c r="D582" s="23">
        <f t="shared" si="107"/>
        <v>0.73305159179888724</v>
      </c>
      <c r="E582" s="23">
        <f t="shared" si="107"/>
        <v>0.70482234404344957</v>
      </c>
      <c r="F582" s="23">
        <f t="shared" si="107"/>
        <v>0.6934188146957575</v>
      </c>
      <c r="G582" s="23">
        <f t="shared" si="107"/>
        <v>0.63685933459319677</v>
      </c>
      <c r="H582" s="23">
        <f t="shared" si="107"/>
        <v>0.79862665689735568</v>
      </c>
      <c r="I582" s="23">
        <f t="shared" si="107"/>
        <v>0.65473401867222303</v>
      </c>
      <c r="J582" s="23">
        <f t="shared" si="107"/>
        <v>0.7919544655164219</v>
      </c>
      <c r="K582" s="23">
        <f t="shared" si="107"/>
        <v>0.85496400712913456</v>
      </c>
      <c r="L582" s="23">
        <f t="shared" si="107"/>
        <v>0.8179257327283338</v>
      </c>
      <c r="M582" s="23">
        <f t="shared" si="107"/>
        <v>0.70101987725998893</v>
      </c>
      <c r="N582" s="23">
        <f t="shared" si="107"/>
        <v>0.75280506868782571</v>
      </c>
      <c r="O582" s="405">
        <f t="shared" si="107"/>
        <v>0.73995830874160706</v>
      </c>
      <c r="Q582" s="400">
        <v>1030</v>
      </c>
      <c r="R582" s="400" t="s">
        <v>18</v>
      </c>
      <c r="S582" s="23">
        <f t="shared" si="108"/>
        <v>0.73763984806629834</v>
      </c>
      <c r="T582" s="23">
        <f t="shared" si="108"/>
        <v>0.73531044042263838</v>
      </c>
      <c r="U582" s="23">
        <f t="shared" si="108"/>
        <v>0.72494321418092067</v>
      </c>
      <c r="V582" s="23">
        <f t="shared" si="108"/>
        <v>0.71660280719347291</v>
      </c>
      <c r="W582" s="23">
        <f t="shared" si="108"/>
        <v>0.70038763648682478</v>
      </c>
      <c r="X582" s="23">
        <f t="shared" si="108"/>
        <v>0.7160571251296175</v>
      </c>
      <c r="Y582" s="23">
        <f t="shared" si="108"/>
        <v>0.70650175879802624</v>
      </c>
      <c r="Z582" s="23">
        <f t="shared" si="108"/>
        <v>0.71770955319112473</v>
      </c>
      <c r="AA582" s="23">
        <f t="shared" si="108"/>
        <v>0.73399921708136184</v>
      </c>
      <c r="AB582" s="23">
        <f t="shared" si="108"/>
        <v>0.74267773136357607</v>
      </c>
      <c r="AC582" s="23">
        <f t="shared" si="108"/>
        <v>0.73874840086952565</v>
      </c>
      <c r="AD582" s="23">
        <f t="shared" si="108"/>
        <v>0.73995830874160706</v>
      </c>
    </row>
    <row r="583" spans="1:30" x14ac:dyDescent="0.2">
      <c r="A583" s="401">
        <v>10300</v>
      </c>
      <c r="B583" s="401" t="s">
        <v>176</v>
      </c>
      <c r="C583" s="406">
        <f>+C426/(C59*10^6)</f>
        <v>0.96236563678405096</v>
      </c>
      <c r="D583" s="406">
        <f t="shared" si="107"/>
        <v>0.92380359353548447</v>
      </c>
      <c r="E583" s="406">
        <f t="shared" si="107"/>
        <v>0.91908169071979506</v>
      </c>
      <c r="F583" s="406">
        <f t="shared" si="107"/>
        <v>0.91879715935491302</v>
      </c>
      <c r="G583" s="406">
        <f t="shared" si="107"/>
        <v>0.86973329302721891</v>
      </c>
      <c r="H583" s="406">
        <f t="shared" si="107"/>
        <v>1.0262180905724179</v>
      </c>
      <c r="I583" s="406">
        <f t="shared" si="107"/>
        <v>0.85927663277802568</v>
      </c>
      <c r="J583" s="406">
        <f t="shared" si="107"/>
        <v>0.9984924749187285</v>
      </c>
      <c r="K583" s="406">
        <f t="shared" si="107"/>
        <v>0.97548449895322265</v>
      </c>
      <c r="L583" s="406">
        <f t="shared" si="107"/>
        <v>0.99557650019927713</v>
      </c>
      <c r="M583" s="406">
        <f t="shared" si="107"/>
        <v>1.0169755249245054</v>
      </c>
      <c r="N583" s="406">
        <f t="shared" si="107"/>
        <v>1.1541799931923691</v>
      </c>
      <c r="O583" s="406">
        <f t="shared" si="107"/>
        <v>0.96794721071179213</v>
      </c>
      <c r="Q583" s="401">
        <v>10300</v>
      </c>
      <c r="R583" s="401" t="s">
        <v>176</v>
      </c>
      <c r="S583" s="406">
        <f>+S426/(S59*10^6)</f>
        <v>0.96236563678405096</v>
      </c>
      <c r="T583" s="406">
        <f t="shared" si="108"/>
        <v>0.94274713198600069</v>
      </c>
      <c r="U583" s="406">
        <f t="shared" si="108"/>
        <v>0.93478460945687891</v>
      </c>
      <c r="V583" s="406">
        <f t="shared" si="108"/>
        <v>0.93056119810301496</v>
      </c>
      <c r="W583" s="406">
        <f t="shared" si="108"/>
        <v>0.91834091771123472</v>
      </c>
      <c r="X583" s="406">
        <f t="shared" si="108"/>
        <v>0.9355060785067133</v>
      </c>
      <c r="Y583" s="406">
        <f t="shared" si="108"/>
        <v>0.92368322591992857</v>
      </c>
      <c r="Z583" s="406">
        <f t="shared" si="108"/>
        <v>0.93339816402488962</v>
      </c>
      <c r="AA583" s="406">
        <f t="shared" si="108"/>
        <v>0.93820132315488625</v>
      </c>
      <c r="AB583" s="406">
        <f t="shared" si="108"/>
        <v>0.94404086198093762</v>
      </c>
      <c r="AC583" s="406">
        <f t="shared" si="108"/>
        <v>0.95078401905649623</v>
      </c>
      <c r="AD583" s="406">
        <f t="shared" si="108"/>
        <v>0.96794721071179246</v>
      </c>
    </row>
    <row r="585" spans="1:30" x14ac:dyDescent="0.2">
      <c r="A585" s="397" t="s">
        <v>144</v>
      </c>
      <c r="B585" s="397" t="s">
        <v>164</v>
      </c>
      <c r="C585" s="397" t="s">
        <v>0</v>
      </c>
      <c r="D585" s="397" t="s">
        <v>1</v>
      </c>
      <c r="E585" s="397" t="s">
        <v>2</v>
      </c>
      <c r="F585" s="397" t="s">
        <v>3</v>
      </c>
      <c r="G585" s="397" t="s">
        <v>4</v>
      </c>
      <c r="H585" s="397" t="s">
        <v>5</v>
      </c>
      <c r="I585" s="397" t="s">
        <v>6</v>
      </c>
      <c r="J585" s="397" t="s">
        <v>7</v>
      </c>
      <c r="K585" s="397" t="s">
        <v>8</v>
      </c>
      <c r="L585" s="397" t="s">
        <v>9</v>
      </c>
      <c r="M585" s="397" t="s">
        <v>10</v>
      </c>
      <c r="N585" s="397" t="s">
        <v>11</v>
      </c>
      <c r="O585" s="397" t="s">
        <v>176</v>
      </c>
      <c r="Q585" s="397" t="s">
        <v>73</v>
      </c>
      <c r="R585" s="397" t="s">
        <v>164</v>
      </c>
      <c r="S585" s="397" t="s">
        <v>74</v>
      </c>
      <c r="T585" s="397" t="s">
        <v>75</v>
      </c>
      <c r="U585" s="397" t="s">
        <v>76</v>
      </c>
      <c r="V585" s="397" t="s">
        <v>77</v>
      </c>
      <c r="W585" s="397" t="s">
        <v>78</v>
      </c>
      <c r="X585" s="397" t="s">
        <v>79</v>
      </c>
      <c r="Y585" s="397" t="s">
        <v>80</v>
      </c>
      <c r="Z585" s="397" t="s">
        <v>81</v>
      </c>
      <c r="AA585" s="397" t="s">
        <v>82</v>
      </c>
      <c r="AB585" s="397" t="s">
        <v>83</v>
      </c>
      <c r="AC585" s="397" t="s">
        <v>84</v>
      </c>
      <c r="AD585" s="397" t="s">
        <v>85</v>
      </c>
    </row>
    <row r="586" spans="1:30" x14ac:dyDescent="0.2">
      <c r="A586" s="398"/>
      <c r="B586" s="398" t="s">
        <v>46</v>
      </c>
      <c r="C586" s="387"/>
      <c r="D586" s="387"/>
      <c r="E586" s="387"/>
      <c r="F586" s="387"/>
      <c r="G586" s="387"/>
      <c r="H586" s="387"/>
      <c r="I586" s="387"/>
      <c r="J586" s="387"/>
      <c r="K586" s="387"/>
      <c r="L586" s="387"/>
      <c r="M586" s="387"/>
      <c r="N586" s="387"/>
      <c r="O586" s="402"/>
      <c r="Q586" s="398"/>
      <c r="R586" s="398" t="s">
        <v>46</v>
      </c>
      <c r="S586" s="387"/>
      <c r="T586" s="387"/>
      <c r="U586" s="387"/>
      <c r="V586" s="387"/>
      <c r="W586" s="387"/>
      <c r="X586" s="387"/>
      <c r="Y586" s="387"/>
      <c r="Z586" s="387"/>
      <c r="AA586" s="387"/>
      <c r="AB586" s="387"/>
      <c r="AC586" s="387"/>
      <c r="AD586" s="387"/>
    </row>
    <row r="587" spans="1:30" x14ac:dyDescent="0.2">
      <c r="A587" s="399">
        <v>1004</v>
      </c>
      <c r="B587" s="399" t="s">
        <v>94</v>
      </c>
      <c r="C587" s="21">
        <f>+C430/(C32*10^6)</f>
        <v>1.3080507061389284E-2</v>
      </c>
      <c r="D587" s="21">
        <f t="shared" ref="D587:O587" si="109">+D430/(D32*10^6)</f>
        <v>1.1773386258173053E-2</v>
      </c>
      <c r="E587" s="21">
        <f t="shared" si="109"/>
        <v>7.8630325731214503E-3</v>
      </c>
      <c r="F587" s="21">
        <f t="shared" si="109"/>
        <v>8.418987367452932E-3</v>
      </c>
      <c r="G587" s="21">
        <f t="shared" si="109"/>
        <v>8.5770713588716272E-3</v>
      </c>
      <c r="H587" s="21">
        <f t="shared" si="109"/>
        <v>1.2027366396630226E-2</v>
      </c>
      <c r="I587" s="21">
        <f t="shared" si="109"/>
        <v>1.0621707383774843E-2</v>
      </c>
      <c r="J587" s="21">
        <f t="shared" si="109"/>
        <v>1.310278784592825E-2</v>
      </c>
      <c r="K587" s="21">
        <f t="shared" si="109"/>
        <v>1.2364461793272299E-2</v>
      </c>
      <c r="L587" s="21">
        <f t="shared" si="109"/>
        <v>1.2624441887989528E-2</v>
      </c>
      <c r="M587" s="21">
        <f t="shared" si="109"/>
        <v>1.1181328397825721E-2</v>
      </c>
      <c r="N587" s="21">
        <f t="shared" si="109"/>
        <v>1.5044193246365427E-2</v>
      </c>
      <c r="O587" s="404">
        <f t="shared" si="109"/>
        <v>1.1391977359358711E-2</v>
      </c>
      <c r="Q587" s="399">
        <v>1004</v>
      </c>
      <c r="R587" s="399" t="s">
        <v>94</v>
      </c>
      <c r="S587" s="21">
        <f>+S430/(S32*10^6)</f>
        <v>1.3080507061389284E-2</v>
      </c>
      <c r="T587" s="21">
        <f t="shared" ref="T587:AD587" si="110">+T430/(T32*10^6)</f>
        <v>1.2411313830630075E-2</v>
      </c>
      <c r="U587" s="21">
        <f t="shared" si="110"/>
        <v>1.087984870467997E-2</v>
      </c>
      <c r="V587" s="21">
        <f t="shared" si="110"/>
        <v>1.0218066269631444E-2</v>
      </c>
      <c r="W587" s="21">
        <f t="shared" si="110"/>
        <v>9.8910226250590299E-3</v>
      </c>
      <c r="X587" s="21">
        <f t="shared" si="110"/>
        <v>1.0232534425580708E-2</v>
      </c>
      <c r="Y587" s="21">
        <f t="shared" si="110"/>
        <v>1.0292788798924495E-2</v>
      </c>
      <c r="Z587" s="21">
        <f t="shared" si="110"/>
        <v>1.0652586595395525E-2</v>
      </c>
      <c r="AA587" s="21">
        <f t="shared" si="110"/>
        <v>1.0846846721554664E-2</v>
      </c>
      <c r="AB587" s="21">
        <f t="shared" si="110"/>
        <v>1.1031258179923868E-2</v>
      </c>
      <c r="AC587" s="21">
        <f t="shared" si="110"/>
        <v>1.1045433400989919E-2</v>
      </c>
      <c r="AD587" s="21">
        <f t="shared" si="110"/>
        <v>1.1391977359358711E-2</v>
      </c>
    </row>
    <row r="588" spans="1:30" x14ac:dyDescent="0.2">
      <c r="A588" s="399">
        <v>1005</v>
      </c>
      <c r="B588" s="399" t="s">
        <v>13</v>
      </c>
      <c r="C588" s="21">
        <f t="shared" ref="C588:O603" si="111">+C431/(C33*10^6)</f>
        <v>0.11072995297000357</v>
      </c>
      <c r="D588" s="21">
        <f t="shared" si="111"/>
        <v>9.0466863782745432E-2</v>
      </c>
      <c r="E588" s="21">
        <f t="shared" si="111"/>
        <v>6.7092042111782019E-2</v>
      </c>
      <c r="F588" s="21">
        <f t="shared" si="111"/>
        <v>5.9457758027826269E-2</v>
      </c>
      <c r="G588" s="21">
        <f t="shared" si="111"/>
        <v>5.6441345180519631E-2</v>
      </c>
      <c r="H588" s="21">
        <f t="shared" si="111"/>
        <v>0.11295447628936109</v>
      </c>
      <c r="I588" s="21">
        <f t="shared" si="111"/>
        <v>8.919050613014777E-2</v>
      </c>
      <c r="J588" s="21">
        <f t="shared" si="111"/>
        <v>0.11665591553137887</v>
      </c>
      <c r="K588" s="21">
        <f t="shared" si="111"/>
        <v>0.11498118045397018</v>
      </c>
      <c r="L588" s="21">
        <f t="shared" si="111"/>
        <v>0.12658462350457425</v>
      </c>
      <c r="M588" s="21">
        <f t="shared" si="111"/>
        <v>0.11347737392013908</v>
      </c>
      <c r="N588" s="21">
        <f t="shared" si="111"/>
        <v>0.13172214726126832</v>
      </c>
      <c r="O588" s="404">
        <f t="shared" si="111"/>
        <v>9.9745703001463584E-2</v>
      </c>
      <c r="Q588" s="399">
        <v>1005</v>
      </c>
      <c r="R588" s="399" t="s">
        <v>13</v>
      </c>
      <c r="S588" s="21">
        <f t="shared" ref="S588:AD603" si="112">+S431/(S33*10^6)</f>
        <v>0.11072995297000357</v>
      </c>
      <c r="T588" s="21">
        <f t="shared" si="112"/>
        <v>0.10035485270719829</v>
      </c>
      <c r="U588" s="21">
        <f t="shared" si="112"/>
        <v>8.9293009904940879E-2</v>
      </c>
      <c r="V588" s="21">
        <f t="shared" si="112"/>
        <v>8.1315456937280151E-2</v>
      </c>
      <c r="W588" s="21">
        <f t="shared" si="112"/>
        <v>7.6316307001416561E-2</v>
      </c>
      <c r="X588" s="21">
        <f t="shared" si="112"/>
        <v>8.2686333035578125E-2</v>
      </c>
      <c r="Y588" s="21">
        <f t="shared" si="112"/>
        <v>8.3761369452317797E-2</v>
      </c>
      <c r="Z588" s="21">
        <f t="shared" si="112"/>
        <v>8.8345020034344593E-2</v>
      </c>
      <c r="AA588" s="21">
        <f t="shared" si="112"/>
        <v>9.1534661357718289E-2</v>
      </c>
      <c r="AB588" s="21">
        <f t="shared" si="112"/>
        <v>9.5061292623819946E-2</v>
      </c>
      <c r="AC588" s="21">
        <f t="shared" si="112"/>
        <v>9.6732293983769146E-2</v>
      </c>
      <c r="AD588" s="21">
        <f t="shared" si="112"/>
        <v>9.9745703001463584E-2</v>
      </c>
    </row>
    <row r="589" spans="1:30" x14ac:dyDescent="0.2">
      <c r="A589" s="399">
        <v>1006</v>
      </c>
      <c r="B589" s="399" t="s">
        <v>14</v>
      </c>
      <c r="C589" s="21">
        <f t="shared" si="111"/>
        <v>3.3361001598295158E-2</v>
      </c>
      <c r="D589" s="21">
        <f t="shared" si="111"/>
        <v>2.9225494562279658E-2</v>
      </c>
      <c r="E589" s="21">
        <f t="shared" si="111"/>
        <v>1.9818007437196077E-2</v>
      </c>
      <c r="F589" s="21">
        <f t="shared" si="111"/>
        <v>1.7478282015428968E-2</v>
      </c>
      <c r="G589" s="21">
        <f t="shared" si="111"/>
        <v>1.7118192784735045E-2</v>
      </c>
      <c r="H589" s="21">
        <f t="shared" si="111"/>
        <v>2.9492815286800464E-2</v>
      </c>
      <c r="I589" s="21">
        <f t="shared" si="111"/>
        <v>2.5289114118161506E-2</v>
      </c>
      <c r="J589" s="21">
        <f t="shared" si="111"/>
        <v>3.2703543767146376E-2</v>
      </c>
      <c r="K589" s="21">
        <f t="shared" si="111"/>
        <v>3.442357013145235E-2</v>
      </c>
      <c r="L589" s="21">
        <f t="shared" si="111"/>
        <v>3.4517378514019342E-2</v>
      </c>
      <c r="M589" s="21">
        <f t="shared" si="111"/>
        <v>3.5407838397790055E-2</v>
      </c>
      <c r="N589" s="21">
        <f t="shared" si="111"/>
        <v>4.1709875596789549E-2</v>
      </c>
      <c r="O589" s="404">
        <f t="shared" si="111"/>
        <v>2.9056331654899483E-2</v>
      </c>
      <c r="Q589" s="399">
        <v>1006</v>
      </c>
      <c r="R589" s="399" t="s">
        <v>14</v>
      </c>
      <c r="S589" s="21">
        <f t="shared" si="112"/>
        <v>3.3361001598295158E-2</v>
      </c>
      <c r="T589" s="21">
        <f t="shared" si="112"/>
        <v>3.1247995914531729E-2</v>
      </c>
      <c r="U589" s="21">
        <f t="shared" si="112"/>
        <v>2.7356762986707975E-2</v>
      </c>
      <c r="V589" s="21">
        <f t="shared" si="112"/>
        <v>2.4752278377537053E-2</v>
      </c>
      <c r="W589" s="21">
        <f t="shared" si="112"/>
        <v>2.3210083818645828E-2</v>
      </c>
      <c r="X589" s="21">
        <f t="shared" si="112"/>
        <v>2.4233579686174844E-2</v>
      </c>
      <c r="Y589" s="21">
        <f t="shared" si="112"/>
        <v>2.4400729070870982E-2</v>
      </c>
      <c r="Z589" s="21">
        <f t="shared" si="112"/>
        <v>2.5487340081552432E-2</v>
      </c>
      <c r="AA589" s="21">
        <f t="shared" si="112"/>
        <v>2.6483979717591821E-2</v>
      </c>
      <c r="AB589" s="21">
        <f t="shared" si="112"/>
        <v>2.7278004332781942E-2</v>
      </c>
      <c r="AC589" s="21">
        <f t="shared" si="112"/>
        <v>2.7987262631630316E-2</v>
      </c>
      <c r="AD589" s="21">
        <f t="shared" si="112"/>
        <v>2.9056331654899483E-2</v>
      </c>
    </row>
    <row r="590" spans="1:30" x14ac:dyDescent="0.2">
      <c r="A590" s="399">
        <v>1007</v>
      </c>
      <c r="B590" s="399" t="s">
        <v>15</v>
      </c>
      <c r="C590" s="21">
        <f t="shared" si="111"/>
        <v>3.1061108682228545E-2</v>
      </c>
      <c r="D590" s="21">
        <f t="shared" si="111"/>
        <v>2.9704288948019818E-2</v>
      </c>
      <c r="E590" s="21">
        <f t="shared" si="111"/>
        <v>1.9422141590482587E-2</v>
      </c>
      <c r="F590" s="21">
        <f t="shared" si="111"/>
        <v>1.6739645795565472E-2</v>
      </c>
      <c r="G590" s="21">
        <f t="shared" si="111"/>
        <v>1.5533710212506371E-2</v>
      </c>
      <c r="H590" s="21">
        <f t="shared" si="111"/>
        <v>2.862998529598635E-2</v>
      </c>
      <c r="I590" s="21">
        <f t="shared" si="111"/>
        <v>2.313326874847129E-2</v>
      </c>
      <c r="J590" s="21">
        <f t="shared" si="111"/>
        <v>3.025239961807126E-2</v>
      </c>
      <c r="K590" s="21">
        <f t="shared" si="111"/>
        <v>2.9748665119449496E-2</v>
      </c>
      <c r="L590" s="21">
        <f t="shared" si="111"/>
        <v>2.9968488050195419E-2</v>
      </c>
      <c r="M590" s="21">
        <f t="shared" si="111"/>
        <v>2.7771828609579788E-2</v>
      </c>
      <c r="N590" s="21">
        <f t="shared" si="111"/>
        <v>4.3623544516277347E-2</v>
      </c>
      <c r="O590" s="404">
        <f t="shared" si="111"/>
        <v>2.7008352690462756E-2</v>
      </c>
      <c r="Q590" s="399">
        <v>1007</v>
      </c>
      <c r="R590" s="399" t="s">
        <v>15</v>
      </c>
      <c r="S590" s="21">
        <f t="shared" si="112"/>
        <v>3.1061108682228545E-2</v>
      </c>
      <c r="T590" s="21">
        <f t="shared" si="112"/>
        <v>3.0362690786365429E-2</v>
      </c>
      <c r="U590" s="21">
        <f t="shared" si="112"/>
        <v>2.6676463966487967E-2</v>
      </c>
      <c r="V590" s="21">
        <f t="shared" si="112"/>
        <v>2.4052670001768025E-2</v>
      </c>
      <c r="W590" s="21">
        <f t="shared" si="112"/>
        <v>2.2319349934899011E-2</v>
      </c>
      <c r="X590" s="21">
        <f t="shared" si="112"/>
        <v>2.3314985038274592E-2</v>
      </c>
      <c r="Y590" s="21">
        <f t="shared" si="112"/>
        <v>2.3286906998439581E-2</v>
      </c>
      <c r="Z590" s="21">
        <f t="shared" si="112"/>
        <v>2.4166639821990882E-2</v>
      </c>
      <c r="AA590" s="21">
        <f t="shared" si="112"/>
        <v>2.4810387211681533E-2</v>
      </c>
      <c r="AB590" s="21">
        <f t="shared" si="112"/>
        <v>2.5316388413961551E-2</v>
      </c>
      <c r="AC590" s="21">
        <f t="shared" si="112"/>
        <v>2.5537011212172184E-2</v>
      </c>
      <c r="AD590" s="21">
        <f t="shared" si="112"/>
        <v>2.7008352690462756E-2</v>
      </c>
    </row>
    <row r="591" spans="1:30" x14ac:dyDescent="0.2">
      <c r="A591" s="399">
        <v>1008</v>
      </c>
      <c r="B591" s="399" t="s">
        <v>16</v>
      </c>
      <c r="C591" s="21">
        <f t="shared" si="111"/>
        <v>4.9715924278875362E-2</v>
      </c>
      <c r="D591" s="21">
        <f t="shared" si="111"/>
        <v>4.2790827006109665E-2</v>
      </c>
      <c r="E591" s="21">
        <f t="shared" si="111"/>
        <v>3.8615485410768195E-2</v>
      </c>
      <c r="F591" s="21">
        <f t="shared" si="111"/>
        <v>3.0663594079741396E-2</v>
      </c>
      <c r="G591" s="21">
        <f t="shared" si="111"/>
        <v>2.8062127059575982E-2</v>
      </c>
      <c r="H591" s="21">
        <f t="shared" si="111"/>
        <v>4.8968877406854232E-2</v>
      </c>
      <c r="I591" s="21">
        <f t="shared" si="111"/>
        <v>4.1963902813081322E-2</v>
      </c>
      <c r="J591" s="21">
        <f t="shared" si="111"/>
        <v>5.3031543352026263E-2</v>
      </c>
      <c r="K591" s="21">
        <f t="shared" si="111"/>
        <v>5.3481160256760231E-2</v>
      </c>
      <c r="L591" s="21">
        <f t="shared" si="111"/>
        <v>4.9326525139340875E-2</v>
      </c>
      <c r="M591" s="21">
        <f t="shared" si="111"/>
        <v>4.8040109587452522E-2</v>
      </c>
      <c r="N591" s="21">
        <f t="shared" si="111"/>
        <v>5.6773065684521888E-2</v>
      </c>
      <c r="O591" s="404">
        <f t="shared" si="111"/>
        <v>4.4983323557991117E-2</v>
      </c>
      <c r="Q591" s="399">
        <v>1008</v>
      </c>
      <c r="R591" s="399" t="s">
        <v>16</v>
      </c>
      <c r="S591" s="21">
        <f t="shared" si="112"/>
        <v>4.9715924278875362E-2</v>
      </c>
      <c r="T591" s="21">
        <f t="shared" si="112"/>
        <v>4.6171042226791088E-2</v>
      </c>
      <c r="U591" s="21">
        <f t="shared" si="112"/>
        <v>4.3629382023503735E-2</v>
      </c>
      <c r="V591" s="21">
        <f t="shared" si="112"/>
        <v>4.011564342194357E-2</v>
      </c>
      <c r="W591" s="21">
        <f t="shared" si="112"/>
        <v>3.7604402160498977E-2</v>
      </c>
      <c r="X591" s="21">
        <f t="shared" si="112"/>
        <v>3.9399274227687478E-2</v>
      </c>
      <c r="Y591" s="21">
        <f t="shared" si="112"/>
        <v>3.9789722303293668E-2</v>
      </c>
      <c r="Z591" s="21">
        <f t="shared" si="112"/>
        <v>4.1429042288498315E-2</v>
      </c>
      <c r="AA591" s="21">
        <f t="shared" si="112"/>
        <v>4.2734106848463557E-2</v>
      </c>
      <c r="AB591" s="21">
        <f t="shared" si="112"/>
        <v>4.3422125365827458E-2</v>
      </c>
      <c r="AC591" s="21">
        <f t="shared" si="112"/>
        <v>4.3858538673607429E-2</v>
      </c>
      <c r="AD591" s="21">
        <f t="shared" si="112"/>
        <v>4.4983323557991117E-2</v>
      </c>
    </row>
    <row r="592" spans="1:30" x14ac:dyDescent="0.2">
      <c r="A592" s="399">
        <v>1009</v>
      </c>
      <c r="B592" s="399" t="s">
        <v>17</v>
      </c>
      <c r="C592" s="21">
        <f t="shared" si="111"/>
        <v>5.5685869215075699E-2</v>
      </c>
      <c r="D592" s="21">
        <f t="shared" si="111"/>
        <v>5.1704247025976063E-2</v>
      </c>
      <c r="E592" s="21">
        <f t="shared" si="111"/>
        <v>4.1210222064243351E-2</v>
      </c>
      <c r="F592" s="21">
        <f t="shared" si="111"/>
        <v>3.1359252587759748E-2</v>
      </c>
      <c r="G592" s="21">
        <f t="shared" si="111"/>
        <v>3.0782288025475373E-2</v>
      </c>
      <c r="H592" s="21">
        <f t="shared" si="111"/>
        <v>5.1560364687048534E-2</v>
      </c>
      <c r="I592" s="21">
        <f t="shared" si="111"/>
        <v>5.78004198764661E-2</v>
      </c>
      <c r="J592" s="21">
        <f t="shared" si="111"/>
        <v>7.1576867657328749E-2</v>
      </c>
      <c r="K592" s="21">
        <f t="shared" si="111"/>
        <v>8.4240777186884969E-2</v>
      </c>
      <c r="L592" s="21">
        <f t="shared" si="111"/>
        <v>7.6211823088977892E-2</v>
      </c>
      <c r="M592" s="21">
        <f t="shared" si="111"/>
        <v>7.6143798723089379E-2</v>
      </c>
      <c r="N592" s="21">
        <f t="shared" si="111"/>
        <v>8.2788676284179394E-2</v>
      </c>
      <c r="O592" s="404">
        <f t="shared" si="111"/>
        <v>5.9673866578751428E-2</v>
      </c>
      <c r="Q592" s="399">
        <v>1009</v>
      </c>
      <c r="R592" s="399" t="s">
        <v>17</v>
      </c>
      <c r="S592" s="21">
        <f t="shared" si="112"/>
        <v>5.5685869215075699E-2</v>
      </c>
      <c r="T592" s="21">
        <f t="shared" si="112"/>
        <v>5.3724276939699202E-2</v>
      </c>
      <c r="U592" s="21">
        <f t="shared" si="112"/>
        <v>4.9635374482326515E-2</v>
      </c>
      <c r="V592" s="21">
        <f t="shared" si="112"/>
        <v>4.4850929126467695E-2</v>
      </c>
      <c r="W592" s="21">
        <f t="shared" si="112"/>
        <v>4.2068185355859072E-2</v>
      </c>
      <c r="X592" s="21">
        <f t="shared" si="112"/>
        <v>4.3552931727888745E-2</v>
      </c>
      <c r="Y592" s="21">
        <f t="shared" si="112"/>
        <v>4.5685254670804074E-2</v>
      </c>
      <c r="Z592" s="21">
        <f t="shared" si="112"/>
        <v>4.9001033585295693E-2</v>
      </c>
      <c r="AA592" s="21">
        <f t="shared" si="112"/>
        <v>5.3197345667562221E-2</v>
      </c>
      <c r="AB592" s="21">
        <f t="shared" si="112"/>
        <v>5.5562635223040842E-2</v>
      </c>
      <c r="AC592" s="21">
        <f t="shared" si="112"/>
        <v>5.7501256265115708E-2</v>
      </c>
      <c r="AD592" s="21">
        <f t="shared" si="112"/>
        <v>5.9673866578751428E-2</v>
      </c>
    </row>
    <row r="593" spans="1:30" x14ac:dyDescent="0.2">
      <c r="A593" s="399">
        <v>1010</v>
      </c>
      <c r="B593" s="399" t="s">
        <v>19</v>
      </c>
      <c r="C593" s="21">
        <f t="shared" si="111"/>
        <v>4.0766025106748559E-2</v>
      </c>
      <c r="D593" s="21">
        <f t="shared" si="111"/>
        <v>3.8815011285925745E-2</v>
      </c>
      <c r="E593" s="21">
        <f t="shared" si="111"/>
        <v>2.9208944731892367E-2</v>
      </c>
      <c r="F593" s="21">
        <f t="shared" si="111"/>
        <v>1.923741884126471E-2</v>
      </c>
      <c r="G593" s="21">
        <f t="shared" si="111"/>
        <v>1.9460537871170563E-2</v>
      </c>
      <c r="H593" s="21">
        <f t="shared" si="111"/>
        <v>5.2237194763811154E-2</v>
      </c>
      <c r="I593" s="21">
        <f t="shared" si="111"/>
        <v>4.8613838544685213E-2</v>
      </c>
      <c r="J593" s="21">
        <f t="shared" si="111"/>
        <v>7.8165125350897452E-2</v>
      </c>
      <c r="K593" s="21">
        <f t="shared" si="111"/>
        <v>5.8972899661865072E-2</v>
      </c>
      <c r="L593" s="21">
        <f t="shared" si="111"/>
        <v>5.5170169190832126E-2</v>
      </c>
      <c r="M593" s="21">
        <f t="shared" si="111"/>
        <v>5.2784780942529738E-2</v>
      </c>
      <c r="N593" s="21">
        <f t="shared" si="111"/>
        <v>5.0546338847105576E-2</v>
      </c>
      <c r="O593" s="404">
        <f t="shared" si="111"/>
        <v>4.5478498683592869E-2</v>
      </c>
      <c r="Q593" s="399">
        <v>1010</v>
      </c>
      <c r="R593" s="399" t="s">
        <v>19</v>
      </c>
      <c r="S593" s="21">
        <f t="shared" si="112"/>
        <v>4.0766025106748559E-2</v>
      </c>
      <c r="T593" s="21">
        <f t="shared" si="112"/>
        <v>3.9811841781999834E-2</v>
      </c>
      <c r="U593" s="21">
        <f t="shared" si="112"/>
        <v>3.6197185531264435E-2</v>
      </c>
      <c r="V593" s="21">
        <f t="shared" si="112"/>
        <v>3.1826710728331625E-2</v>
      </c>
      <c r="W593" s="21">
        <f t="shared" si="112"/>
        <v>2.9338980837575149E-2</v>
      </c>
      <c r="X593" s="21">
        <f t="shared" si="112"/>
        <v>3.2989028609555167E-2</v>
      </c>
      <c r="Y593" s="21">
        <f t="shared" si="112"/>
        <v>3.5497580752983857E-2</v>
      </c>
      <c r="Z593" s="21">
        <f t="shared" si="112"/>
        <v>4.1020153609734385E-2</v>
      </c>
      <c r="AA593" s="21">
        <f t="shared" si="112"/>
        <v>4.3043102341368648E-2</v>
      </c>
      <c r="AB593" s="21">
        <f t="shared" si="112"/>
        <v>4.4215180234075467E-2</v>
      </c>
      <c r="AC593" s="21">
        <f t="shared" si="112"/>
        <v>4.5002487392725825E-2</v>
      </c>
      <c r="AD593" s="21">
        <f t="shared" si="112"/>
        <v>4.5478498683592869E-2</v>
      </c>
    </row>
    <row r="594" spans="1:30" x14ac:dyDescent="0.2">
      <c r="A594" s="399">
        <v>1011</v>
      </c>
      <c r="B594" s="399" t="s">
        <v>20</v>
      </c>
      <c r="C594" s="21">
        <f t="shared" si="111"/>
        <v>9.0178061593513256E-2</v>
      </c>
      <c r="D594" s="21">
        <f t="shared" si="111"/>
        <v>7.9617342234352517E-2</v>
      </c>
      <c r="E594" s="21">
        <f t="shared" si="111"/>
        <v>3.521088760002937E-2</v>
      </c>
      <c r="F594" s="21">
        <f t="shared" si="111"/>
        <v>3.0652449362005889E-2</v>
      </c>
      <c r="G594" s="21">
        <f t="shared" si="111"/>
        <v>3.10248596051763E-2</v>
      </c>
      <c r="H594" s="21">
        <f t="shared" si="111"/>
        <v>0.10441099655017834</v>
      </c>
      <c r="I594" s="21">
        <f t="shared" si="111"/>
        <v>8.2679895229780156E-2</v>
      </c>
      <c r="J594" s="21">
        <f t="shared" si="111"/>
        <v>0.10229250323565527</v>
      </c>
      <c r="K594" s="21">
        <f t="shared" si="111"/>
        <v>7.5005338495325563E-2</v>
      </c>
      <c r="L594" s="21">
        <f t="shared" si="111"/>
        <v>7.4816248458916518E-2</v>
      </c>
      <c r="M594" s="21">
        <f t="shared" si="111"/>
        <v>7.9356405478677838E-2</v>
      </c>
      <c r="N594" s="21">
        <f t="shared" si="111"/>
        <v>8.8609522620014092E-2</v>
      </c>
      <c r="O594" s="404">
        <f t="shared" si="111"/>
        <v>7.2919436543491103E-2</v>
      </c>
      <c r="Q594" s="399">
        <v>1011</v>
      </c>
      <c r="R594" s="399" t="s">
        <v>20</v>
      </c>
      <c r="S594" s="21">
        <f t="shared" si="112"/>
        <v>9.0178061593513256E-2</v>
      </c>
      <c r="T594" s="21">
        <f t="shared" si="112"/>
        <v>8.4814216402532686E-2</v>
      </c>
      <c r="U594" s="21">
        <f t="shared" si="112"/>
        <v>6.8053774310379039E-2</v>
      </c>
      <c r="V594" s="21">
        <f t="shared" si="112"/>
        <v>5.84083660479651E-2</v>
      </c>
      <c r="W594" s="21">
        <f t="shared" si="112"/>
        <v>5.2853725692336199E-2</v>
      </c>
      <c r="X594" s="21">
        <f t="shared" si="112"/>
        <v>6.1021086480970606E-2</v>
      </c>
      <c r="Y594" s="21">
        <f t="shared" si="112"/>
        <v>6.454779379929719E-2</v>
      </c>
      <c r="Z594" s="21">
        <f t="shared" si="112"/>
        <v>6.9635048413086237E-2</v>
      </c>
      <c r="AA594" s="21">
        <f t="shared" si="112"/>
        <v>7.0247898926580316E-2</v>
      </c>
      <c r="AB594" s="21">
        <f t="shared" si="112"/>
        <v>7.0697930694519365E-2</v>
      </c>
      <c r="AC594" s="21">
        <f t="shared" si="112"/>
        <v>7.1493104413094533E-2</v>
      </c>
      <c r="AD594" s="21">
        <f t="shared" si="112"/>
        <v>7.2919436543491103E-2</v>
      </c>
    </row>
    <row r="595" spans="1:30" x14ac:dyDescent="0.2">
      <c r="A595" s="399">
        <v>1012</v>
      </c>
      <c r="B595" s="399" t="s">
        <v>21</v>
      </c>
      <c r="C595" s="21">
        <f t="shared" si="111"/>
        <v>4.6845003165643474E-2</v>
      </c>
      <c r="D595" s="21">
        <f t="shared" si="111"/>
        <v>4.8116321993372201E-2</v>
      </c>
      <c r="E595" s="21">
        <f t="shared" si="111"/>
        <v>3.1587184367622888E-2</v>
      </c>
      <c r="F595" s="21">
        <f t="shared" si="111"/>
        <v>2.5809488369859763E-2</v>
      </c>
      <c r="G595" s="21">
        <f t="shared" si="111"/>
        <v>2.546650100294548E-2</v>
      </c>
      <c r="H595" s="21">
        <f t="shared" si="111"/>
        <v>4.8094382475168063E-2</v>
      </c>
      <c r="I595" s="21">
        <f t="shared" si="111"/>
        <v>4.27360518120945E-2</v>
      </c>
      <c r="J595" s="21">
        <f t="shared" si="111"/>
        <v>6.0239255738119016E-2</v>
      </c>
      <c r="K595" s="21">
        <f t="shared" si="111"/>
        <v>5.9430126552512265E-2</v>
      </c>
      <c r="L595" s="21">
        <f t="shared" si="111"/>
        <v>5.6168192963581706E-2</v>
      </c>
      <c r="M595" s="21">
        <f t="shared" si="111"/>
        <v>5.1615102706847819E-2</v>
      </c>
      <c r="N595" s="21">
        <f t="shared" si="111"/>
        <v>5.8571419802156459E-2</v>
      </c>
      <c r="O595" s="404">
        <f t="shared" si="111"/>
        <v>4.639358197906867E-2</v>
      </c>
      <c r="Q595" s="399">
        <v>1012</v>
      </c>
      <c r="R595" s="399" t="s">
        <v>21</v>
      </c>
      <c r="S595" s="21">
        <f t="shared" si="112"/>
        <v>4.6845003165643474E-2</v>
      </c>
      <c r="T595" s="21">
        <f t="shared" si="112"/>
        <v>4.7496548769457796E-2</v>
      </c>
      <c r="U595" s="21">
        <f t="shared" si="112"/>
        <v>4.2214887783081141E-2</v>
      </c>
      <c r="V595" s="21">
        <f t="shared" si="112"/>
        <v>3.8035673604559957E-2</v>
      </c>
      <c r="W595" s="21">
        <f t="shared" si="112"/>
        <v>3.554324543140628E-2</v>
      </c>
      <c r="X595" s="21">
        <f t="shared" si="112"/>
        <v>3.753502375479402E-2</v>
      </c>
      <c r="Y595" s="21">
        <f t="shared" si="112"/>
        <v>3.8322774342702835E-2</v>
      </c>
      <c r="Z595" s="21">
        <f t="shared" si="112"/>
        <v>4.1221502810993703E-2</v>
      </c>
      <c r="AA595" s="21">
        <f t="shared" si="112"/>
        <v>4.3350315977084837E-2</v>
      </c>
      <c r="AB595" s="21">
        <f t="shared" si="112"/>
        <v>4.4672276614426097E-2</v>
      </c>
      <c r="AC595" s="21">
        <f t="shared" si="112"/>
        <v>4.5310128142917572E-2</v>
      </c>
      <c r="AD595" s="21">
        <f t="shared" si="112"/>
        <v>4.639358197906867E-2</v>
      </c>
    </row>
    <row r="596" spans="1:30" x14ac:dyDescent="0.2">
      <c r="A596" s="399">
        <v>1013</v>
      </c>
      <c r="B596" s="399" t="s">
        <v>22</v>
      </c>
      <c r="C596" s="21">
        <f t="shared" si="111"/>
        <v>0.14205525231146263</v>
      </c>
      <c r="D596" s="21">
        <f t="shared" si="111"/>
        <v>0.14076478289330133</v>
      </c>
      <c r="E596" s="21">
        <f t="shared" si="111"/>
        <v>0.10377283733215936</v>
      </c>
      <c r="F596" s="21">
        <f t="shared" si="111"/>
        <v>8.5822655572004705E-2</v>
      </c>
      <c r="G596" s="21">
        <f t="shared" si="111"/>
        <v>8.7836998842470801E-2</v>
      </c>
      <c r="H596" s="21">
        <f t="shared" si="111"/>
        <v>0.17573713255997295</v>
      </c>
      <c r="I596" s="21">
        <f t="shared" si="111"/>
        <v>0.14090401412820391</v>
      </c>
      <c r="J596" s="21">
        <f t="shared" si="111"/>
        <v>0.19891799324650264</v>
      </c>
      <c r="K596" s="21">
        <f t="shared" si="111"/>
        <v>0.18629984951091047</v>
      </c>
      <c r="L596" s="21">
        <f t="shared" si="111"/>
        <v>0.18174548788726957</v>
      </c>
      <c r="M596" s="21">
        <f t="shared" si="111"/>
        <v>0.15999549549549549</v>
      </c>
      <c r="N596" s="21">
        <f t="shared" si="111"/>
        <v>0.20832310943863086</v>
      </c>
      <c r="O596" s="404">
        <f t="shared" si="111"/>
        <v>0.15192745994346976</v>
      </c>
      <c r="Q596" s="399">
        <v>1013</v>
      </c>
      <c r="R596" s="399" t="s">
        <v>22</v>
      </c>
      <c r="S596" s="21">
        <f t="shared" si="112"/>
        <v>0.14205525231146263</v>
      </c>
      <c r="T596" s="21">
        <f t="shared" si="112"/>
        <v>0.14140329603703908</v>
      </c>
      <c r="U596" s="21">
        <f t="shared" si="112"/>
        <v>0.12884645047559587</v>
      </c>
      <c r="V596" s="21">
        <f t="shared" si="112"/>
        <v>0.11746458330519804</v>
      </c>
      <c r="W596" s="21">
        <f t="shared" si="112"/>
        <v>0.11141317313788916</v>
      </c>
      <c r="X596" s="21">
        <f t="shared" si="112"/>
        <v>0.12172139950004963</v>
      </c>
      <c r="Y596" s="21">
        <f t="shared" si="112"/>
        <v>0.12477155780877644</v>
      </c>
      <c r="Z596" s="21">
        <f t="shared" si="112"/>
        <v>0.13485113973192037</v>
      </c>
      <c r="AA596" s="21">
        <f t="shared" si="112"/>
        <v>0.14114735606252446</v>
      </c>
      <c r="AB596" s="21">
        <f t="shared" si="112"/>
        <v>0.14547316405968799</v>
      </c>
      <c r="AC596" s="21">
        <f t="shared" si="112"/>
        <v>0.14682613845135178</v>
      </c>
      <c r="AD596" s="21">
        <f t="shared" si="112"/>
        <v>0.15192745994346973</v>
      </c>
    </row>
    <row r="597" spans="1:30" x14ac:dyDescent="0.2">
      <c r="A597" s="399">
        <v>1014</v>
      </c>
      <c r="B597" s="399" t="s">
        <v>23</v>
      </c>
      <c r="C597" s="21">
        <f t="shared" si="111"/>
        <v>1.762422610612915E-2</v>
      </c>
      <c r="D597" s="21">
        <f t="shared" si="111"/>
        <v>1.5552092150864364E-2</v>
      </c>
      <c r="E597" s="21">
        <f t="shared" si="111"/>
        <v>1.0358814896760675E-2</v>
      </c>
      <c r="F597" s="21">
        <f t="shared" si="111"/>
        <v>1.0169942633121728E-2</v>
      </c>
      <c r="G597" s="21">
        <f t="shared" si="111"/>
        <v>1.1317316067520252E-2</v>
      </c>
      <c r="H597" s="21">
        <f t="shared" si="111"/>
        <v>2.2042026523348426E-2</v>
      </c>
      <c r="I597" s="21">
        <f t="shared" si="111"/>
        <v>1.7383913597784514E-2</v>
      </c>
      <c r="J597" s="21">
        <f t="shared" si="111"/>
        <v>1.8089002389579039E-2</v>
      </c>
      <c r="K597" s="21">
        <f t="shared" si="111"/>
        <v>1.9144461550721911E-2</v>
      </c>
      <c r="L597" s="21">
        <f t="shared" si="111"/>
        <v>1.8634610948159377E-2</v>
      </c>
      <c r="M597" s="21">
        <f t="shared" si="111"/>
        <v>1.8104779212093327E-2</v>
      </c>
      <c r="N597" s="21">
        <f t="shared" si="111"/>
        <v>1.981324660123476E-2</v>
      </c>
      <c r="O597" s="404">
        <f t="shared" si="111"/>
        <v>1.6531394704405525E-2</v>
      </c>
      <c r="Q597" s="399">
        <v>1014</v>
      </c>
      <c r="R597" s="399" t="s">
        <v>23</v>
      </c>
      <c r="S597" s="21">
        <f t="shared" si="112"/>
        <v>1.762422610612915E-2</v>
      </c>
      <c r="T597" s="21">
        <f t="shared" si="112"/>
        <v>1.6578424708008133E-2</v>
      </c>
      <c r="U597" s="21">
        <f t="shared" si="112"/>
        <v>1.444752752470768E-2</v>
      </c>
      <c r="V597" s="21">
        <f t="shared" si="112"/>
        <v>1.3324469625432798E-2</v>
      </c>
      <c r="W597" s="21">
        <f t="shared" si="112"/>
        <v>1.2916478371889249E-2</v>
      </c>
      <c r="X597" s="21">
        <f t="shared" si="112"/>
        <v>1.4399914146090676E-2</v>
      </c>
      <c r="Y597" s="21">
        <f t="shared" si="112"/>
        <v>1.4883134218499357E-2</v>
      </c>
      <c r="Z597" s="21">
        <f t="shared" si="112"/>
        <v>1.5322111601595611E-2</v>
      </c>
      <c r="AA597" s="21">
        <f t="shared" si="112"/>
        <v>1.5766406238567926E-2</v>
      </c>
      <c r="AB597" s="21">
        <f t="shared" si="112"/>
        <v>1.6050606242025121E-2</v>
      </c>
      <c r="AC597" s="21">
        <f t="shared" si="112"/>
        <v>1.6235817486218176E-2</v>
      </c>
      <c r="AD597" s="21">
        <f t="shared" si="112"/>
        <v>1.6531394704405525E-2</v>
      </c>
    </row>
    <row r="598" spans="1:30" x14ac:dyDescent="0.2">
      <c r="A598" s="399">
        <v>1015</v>
      </c>
      <c r="B598" s="399" t="s">
        <v>24</v>
      </c>
      <c r="C598" s="21">
        <f t="shared" si="111"/>
        <v>8.1169060324453812E-2</v>
      </c>
      <c r="D598" s="21">
        <f t="shared" si="111"/>
        <v>8.4889311871560388E-2</v>
      </c>
      <c r="E598" s="21">
        <f t="shared" si="111"/>
        <v>4.8012052358607067E-2</v>
      </c>
      <c r="F598" s="21">
        <f t="shared" si="111"/>
        <v>4.8184483616461729E-2</v>
      </c>
      <c r="G598" s="21">
        <f t="shared" si="111"/>
        <v>5.6871610385835984E-2</v>
      </c>
      <c r="H598" s="21">
        <f t="shared" si="111"/>
        <v>9.8016352977476073E-2</v>
      </c>
      <c r="I598" s="21">
        <f t="shared" si="111"/>
        <v>6.7092914946889876E-2</v>
      </c>
      <c r="J598" s="21">
        <f t="shared" si="111"/>
        <v>6.5462470410453957E-2</v>
      </c>
      <c r="K598" s="21">
        <f t="shared" si="111"/>
        <v>9.2405308049429258E-2</v>
      </c>
      <c r="L598" s="21">
        <f t="shared" si="111"/>
        <v>7.4235345758610585E-2</v>
      </c>
      <c r="M598" s="21">
        <f t="shared" si="111"/>
        <v>8.0566967308843579E-2</v>
      </c>
      <c r="N598" s="21">
        <f t="shared" si="111"/>
        <v>8.3675990837787179E-2</v>
      </c>
      <c r="O598" s="404">
        <f t="shared" si="111"/>
        <v>7.2796141338787132E-2</v>
      </c>
      <c r="Q598" s="399">
        <v>1015</v>
      </c>
      <c r="R598" s="399" t="s">
        <v>24</v>
      </c>
      <c r="S598" s="21">
        <f t="shared" si="112"/>
        <v>8.1169060324453812E-2</v>
      </c>
      <c r="T598" s="21">
        <f t="shared" si="112"/>
        <v>8.3060064465582423E-2</v>
      </c>
      <c r="U598" s="21">
        <f t="shared" si="112"/>
        <v>7.0885437399623885E-2</v>
      </c>
      <c r="V598" s="21">
        <f t="shared" si="112"/>
        <v>6.4560397667072653E-2</v>
      </c>
      <c r="W598" s="21">
        <f t="shared" si="112"/>
        <v>6.2986404835888868E-2</v>
      </c>
      <c r="X598" s="21">
        <f t="shared" si="112"/>
        <v>6.8614538166582487E-2</v>
      </c>
      <c r="Y598" s="21">
        <f t="shared" si="112"/>
        <v>6.8367979356296071E-2</v>
      </c>
      <c r="Z598" s="21">
        <f t="shared" si="112"/>
        <v>6.797041413746234E-2</v>
      </c>
      <c r="AA598" s="21">
        <f t="shared" si="112"/>
        <v>7.0622898369974846E-2</v>
      </c>
      <c r="AB598" s="21">
        <f t="shared" si="112"/>
        <v>7.0985455223504551E-2</v>
      </c>
      <c r="AC598" s="21">
        <f t="shared" si="112"/>
        <v>7.1837996153646222E-2</v>
      </c>
      <c r="AD598" s="21">
        <f t="shared" si="112"/>
        <v>7.2796141338787132E-2</v>
      </c>
    </row>
    <row r="599" spans="1:30" x14ac:dyDescent="0.2">
      <c r="A599" s="399">
        <v>1016</v>
      </c>
      <c r="B599" s="399" t="s">
        <v>25</v>
      </c>
      <c r="C599" s="21">
        <f t="shared" si="111"/>
        <v>7.450572411855598E-2</v>
      </c>
      <c r="D599" s="21">
        <f t="shared" si="111"/>
        <v>7.5783898852872983E-2</v>
      </c>
      <c r="E599" s="21">
        <f t="shared" si="111"/>
        <v>4.5042282508568537E-2</v>
      </c>
      <c r="F599" s="21">
        <f t="shared" si="111"/>
        <v>3.5443894701061296E-2</v>
      </c>
      <c r="G599" s="21">
        <f t="shared" si="111"/>
        <v>3.7238809471675689E-2</v>
      </c>
      <c r="H599" s="21">
        <f t="shared" si="111"/>
        <v>7.3708658743633276E-2</v>
      </c>
      <c r="I599" s="21">
        <f t="shared" si="111"/>
        <v>6.9539117610734544E-2</v>
      </c>
      <c r="J599" s="21">
        <f t="shared" si="111"/>
        <v>8.2529883909194246E-2</v>
      </c>
      <c r="K599" s="21">
        <f t="shared" si="111"/>
        <v>7.799017541584255E-2</v>
      </c>
      <c r="L599" s="21">
        <f t="shared" si="111"/>
        <v>7.3794144033928713E-2</v>
      </c>
      <c r="M599" s="21">
        <f t="shared" si="111"/>
        <v>6.6816643472962178E-2</v>
      </c>
      <c r="N599" s="21">
        <f t="shared" si="111"/>
        <v>8.4238186534340814E-2</v>
      </c>
      <c r="O599" s="404">
        <f t="shared" si="111"/>
        <v>6.6191704937103954E-2</v>
      </c>
      <c r="Q599" s="399">
        <v>1016</v>
      </c>
      <c r="R599" s="399" t="s">
        <v>25</v>
      </c>
      <c r="S599" s="21">
        <f t="shared" si="112"/>
        <v>7.450572411855598E-2</v>
      </c>
      <c r="T599" s="21">
        <f t="shared" si="112"/>
        <v>7.5150717817799084E-2</v>
      </c>
      <c r="U599" s="21">
        <f t="shared" si="112"/>
        <v>6.4797678294219702E-2</v>
      </c>
      <c r="V599" s="21">
        <f t="shared" si="112"/>
        <v>5.6749078843536992E-2</v>
      </c>
      <c r="W599" s="21">
        <f t="shared" si="112"/>
        <v>5.2663727928762893E-2</v>
      </c>
      <c r="X599" s="21">
        <f t="shared" si="112"/>
        <v>5.6066770717083075E-2</v>
      </c>
      <c r="Y599" s="21">
        <f t="shared" si="112"/>
        <v>5.820782273576388E-2</v>
      </c>
      <c r="Z599" s="21">
        <f t="shared" si="112"/>
        <v>6.1698647367166785E-2</v>
      </c>
      <c r="AA599" s="21">
        <f t="shared" si="112"/>
        <v>6.3469930401506724E-2</v>
      </c>
      <c r="AB599" s="21">
        <f t="shared" si="112"/>
        <v>6.4476763376896284E-2</v>
      </c>
      <c r="AC599" s="21">
        <f t="shared" si="112"/>
        <v>6.468286837909859E-2</v>
      </c>
      <c r="AD599" s="21">
        <f t="shared" si="112"/>
        <v>6.6191704937103954E-2</v>
      </c>
    </row>
    <row r="600" spans="1:30" x14ac:dyDescent="0.2">
      <c r="A600" s="399">
        <v>1017</v>
      </c>
      <c r="B600" s="399" t="s">
        <v>26</v>
      </c>
      <c r="C600" s="21">
        <f t="shared" si="111"/>
        <v>4.0270935176553516E-2</v>
      </c>
      <c r="D600" s="21">
        <f t="shared" si="111"/>
        <v>3.7221834234327449E-2</v>
      </c>
      <c r="E600" s="21">
        <f t="shared" si="111"/>
        <v>2.0217236330417779E-2</v>
      </c>
      <c r="F600" s="21">
        <f t="shared" si="111"/>
        <v>2.2608468264926154E-2</v>
      </c>
      <c r="G600" s="21">
        <f t="shared" si="111"/>
        <v>2.6658312268519512E-2</v>
      </c>
      <c r="H600" s="21">
        <f t="shared" si="111"/>
        <v>4.8378843370995191E-2</v>
      </c>
      <c r="I600" s="21">
        <f t="shared" si="111"/>
        <v>3.9265556866987968E-2</v>
      </c>
      <c r="J600" s="21">
        <f t="shared" si="111"/>
        <v>4.2329053373615311E-2</v>
      </c>
      <c r="K600" s="21">
        <f t="shared" si="111"/>
        <v>5.2188471933011384E-2</v>
      </c>
      <c r="L600" s="21">
        <f t="shared" si="111"/>
        <v>4.5369433726144541E-2</v>
      </c>
      <c r="M600" s="21">
        <f t="shared" si="111"/>
        <v>3.7021317190779314E-2</v>
      </c>
      <c r="N600" s="21">
        <f t="shared" si="111"/>
        <v>4.6285910015026958E-2</v>
      </c>
      <c r="O600" s="404">
        <f t="shared" si="111"/>
        <v>3.7971620228904122E-2</v>
      </c>
      <c r="Q600" s="399">
        <v>1017</v>
      </c>
      <c r="R600" s="399" t="s">
        <v>26</v>
      </c>
      <c r="S600" s="21">
        <f t="shared" si="112"/>
        <v>4.0270935176553516E-2</v>
      </c>
      <c r="T600" s="21">
        <f t="shared" si="112"/>
        <v>3.8705692553848342E-2</v>
      </c>
      <c r="U600" s="21">
        <f t="shared" si="112"/>
        <v>3.2393314988952565E-2</v>
      </c>
      <c r="V600" s="21">
        <f t="shared" si="112"/>
        <v>2.9865404446020184E-2</v>
      </c>
      <c r="W600" s="21">
        <f t="shared" si="112"/>
        <v>2.9220163484444634E-2</v>
      </c>
      <c r="X600" s="21">
        <f t="shared" si="112"/>
        <v>3.2186317780580079E-2</v>
      </c>
      <c r="Y600" s="21">
        <f t="shared" si="112"/>
        <v>3.3256365560065219E-2</v>
      </c>
      <c r="Z600" s="21">
        <f t="shared" si="112"/>
        <v>3.4423463483303759E-2</v>
      </c>
      <c r="AA600" s="21">
        <f t="shared" si="112"/>
        <v>3.6352760998911632E-2</v>
      </c>
      <c r="AB600" s="21">
        <f t="shared" si="112"/>
        <v>3.7251648055558681E-2</v>
      </c>
      <c r="AC600" s="21">
        <f t="shared" si="112"/>
        <v>3.7230728331803915E-2</v>
      </c>
      <c r="AD600" s="21">
        <f t="shared" si="112"/>
        <v>3.7971620228904115E-2</v>
      </c>
    </row>
    <row r="601" spans="1:30" x14ac:dyDescent="0.2">
      <c r="A601" s="399">
        <v>1018</v>
      </c>
      <c r="B601" s="399" t="s">
        <v>27</v>
      </c>
      <c r="C601" s="21">
        <f t="shared" si="111"/>
        <v>6.4051885501614586E-2</v>
      </c>
      <c r="D601" s="21">
        <f t="shared" si="111"/>
        <v>5.098810797073057E-2</v>
      </c>
      <c r="E601" s="21">
        <f t="shared" si="111"/>
        <v>4.4961099611505947E-2</v>
      </c>
      <c r="F601" s="21">
        <f t="shared" si="111"/>
        <v>3.0903709895322054E-2</v>
      </c>
      <c r="G601" s="21">
        <f t="shared" si="111"/>
        <v>3.4051200926414178E-2</v>
      </c>
      <c r="H601" s="21">
        <f t="shared" si="111"/>
        <v>5.6025796185481522E-2</v>
      </c>
      <c r="I601" s="21">
        <f t="shared" si="111"/>
        <v>6.3893252929196759E-2</v>
      </c>
      <c r="J601" s="21">
        <f t="shared" si="111"/>
        <v>5.4992529950669486E-2</v>
      </c>
      <c r="K601" s="21">
        <f t="shared" si="111"/>
        <v>5.6535284638538949E-2</v>
      </c>
      <c r="L601" s="21">
        <f t="shared" si="111"/>
        <v>6.0746739118898781E-2</v>
      </c>
      <c r="M601" s="21">
        <f t="shared" si="111"/>
        <v>5.6635431583753601E-2</v>
      </c>
      <c r="N601" s="21">
        <f t="shared" si="111"/>
        <v>6.8403805269826271E-2</v>
      </c>
      <c r="O601" s="404">
        <f t="shared" si="111"/>
        <v>5.3431113796816004E-2</v>
      </c>
      <c r="Q601" s="399">
        <v>1018</v>
      </c>
      <c r="R601" s="399" t="s">
        <v>27</v>
      </c>
      <c r="S601" s="21">
        <f t="shared" si="112"/>
        <v>6.4051885501614586E-2</v>
      </c>
      <c r="T601" s="21">
        <f t="shared" si="112"/>
        <v>5.7411781169935623E-2</v>
      </c>
      <c r="U601" s="21">
        <f t="shared" si="112"/>
        <v>5.311017089470476E-2</v>
      </c>
      <c r="V601" s="21">
        <f t="shared" si="112"/>
        <v>4.7202530860047678E-2</v>
      </c>
      <c r="W601" s="21">
        <f t="shared" si="112"/>
        <v>4.4571601135971112E-2</v>
      </c>
      <c r="X601" s="21">
        <f t="shared" si="112"/>
        <v>4.635638841210335E-2</v>
      </c>
      <c r="Y601" s="21">
        <f t="shared" si="112"/>
        <v>4.925548877177436E-2</v>
      </c>
      <c r="Z601" s="21">
        <f t="shared" si="112"/>
        <v>5.0025865778061535E-2</v>
      </c>
      <c r="AA601" s="21">
        <f t="shared" si="112"/>
        <v>5.0746536777593013E-2</v>
      </c>
      <c r="AB601" s="21">
        <f t="shared" si="112"/>
        <v>5.1702702839833782E-2</v>
      </c>
      <c r="AC601" s="21">
        <f t="shared" si="112"/>
        <v>5.2142102455974282E-2</v>
      </c>
      <c r="AD601" s="21">
        <f t="shared" si="112"/>
        <v>5.3431113796816018E-2</v>
      </c>
    </row>
    <row r="602" spans="1:30" x14ac:dyDescent="0.2">
      <c r="A602" s="399">
        <v>1019</v>
      </c>
      <c r="B602" s="399" t="s">
        <v>28</v>
      </c>
      <c r="C602" s="21">
        <f t="shared" si="111"/>
        <v>8.2732271055857121E-2</v>
      </c>
      <c r="D602" s="21">
        <f t="shared" si="111"/>
        <v>7.6642378209437964E-2</v>
      </c>
      <c r="E602" s="21">
        <f t="shared" si="111"/>
        <v>5.9945184417667996E-2</v>
      </c>
      <c r="F602" s="21">
        <f t="shared" si="111"/>
        <v>5.1305744187904449E-2</v>
      </c>
      <c r="G602" s="21">
        <f t="shared" si="111"/>
        <v>5.3856161669528467E-2</v>
      </c>
      <c r="H602" s="21">
        <f t="shared" si="111"/>
        <v>8.9131054384808603E-2</v>
      </c>
      <c r="I602" s="21">
        <f t="shared" si="111"/>
        <v>7.1877666228309323E-2</v>
      </c>
      <c r="J602" s="21">
        <f t="shared" si="111"/>
        <v>9.0473398479913134E-2</v>
      </c>
      <c r="K602" s="21">
        <f t="shared" si="111"/>
        <v>9.674719487062057E-2</v>
      </c>
      <c r="L602" s="21">
        <f t="shared" si="111"/>
        <v>9.8080694825624204E-2</v>
      </c>
      <c r="M602" s="21">
        <f t="shared" si="111"/>
        <v>0.10058972345808254</v>
      </c>
      <c r="N602" s="21">
        <f t="shared" si="111"/>
        <v>0.11870855648498092</v>
      </c>
      <c r="O602" s="404">
        <f t="shared" si="111"/>
        <v>8.2078408315159695E-2</v>
      </c>
      <c r="Q602" s="399">
        <v>1019</v>
      </c>
      <c r="R602" s="399" t="s">
        <v>28</v>
      </c>
      <c r="S602" s="21">
        <f t="shared" si="112"/>
        <v>8.2732271055857121E-2</v>
      </c>
      <c r="T602" s="21">
        <f t="shared" si="112"/>
        <v>7.9743720071694182E-2</v>
      </c>
      <c r="U602" s="21">
        <f t="shared" si="112"/>
        <v>7.2855215722758465E-2</v>
      </c>
      <c r="V602" s="21">
        <f t="shared" si="112"/>
        <v>6.7105535778995168E-2</v>
      </c>
      <c r="W602" s="21">
        <f t="shared" si="112"/>
        <v>6.4386463052251014E-2</v>
      </c>
      <c r="X602" s="21">
        <f t="shared" si="112"/>
        <v>6.8340934324024258E-2</v>
      </c>
      <c r="Y602" s="21">
        <f t="shared" si="112"/>
        <v>6.8874098214803781E-2</v>
      </c>
      <c r="Z602" s="21">
        <f t="shared" si="112"/>
        <v>7.1604979207542302E-2</v>
      </c>
      <c r="AA602" s="21">
        <f t="shared" si="112"/>
        <v>7.4480151582318133E-2</v>
      </c>
      <c r="AB602" s="21">
        <f t="shared" si="112"/>
        <v>7.6852820487799942E-2</v>
      </c>
      <c r="AC602" s="21">
        <f t="shared" si="112"/>
        <v>7.8940414118195842E-2</v>
      </c>
      <c r="AD602" s="21">
        <f t="shared" si="112"/>
        <v>8.2078408315159695E-2</v>
      </c>
    </row>
    <row r="603" spans="1:30" x14ac:dyDescent="0.2">
      <c r="A603" s="399">
        <v>1020</v>
      </c>
      <c r="B603" s="399" t="s">
        <v>29</v>
      </c>
      <c r="C603" s="21">
        <f t="shared" si="111"/>
        <v>3.5598645767208691E-2</v>
      </c>
      <c r="D603" s="21">
        <f t="shared" si="111"/>
        <v>3.0082731907779287E-2</v>
      </c>
      <c r="E603" s="21">
        <f t="shared" si="111"/>
        <v>2.3534152861422433E-2</v>
      </c>
      <c r="F603" s="21">
        <f t="shared" si="111"/>
        <v>1.4200923794284646E-2</v>
      </c>
      <c r="G603" s="21">
        <f t="shared" si="111"/>
        <v>1.6599514295176067E-2</v>
      </c>
      <c r="H603" s="21">
        <f t="shared" si="111"/>
        <v>2.6950147012927281E-2</v>
      </c>
      <c r="I603" s="21">
        <f t="shared" si="111"/>
        <v>2.4686022375143488E-2</v>
      </c>
      <c r="J603" s="21">
        <f t="shared" si="111"/>
        <v>3.2244996085635205E-2</v>
      </c>
      <c r="K603" s="21">
        <f t="shared" si="111"/>
        <v>3.6412277251686685E-2</v>
      </c>
      <c r="L603" s="21">
        <f t="shared" si="111"/>
        <v>3.5361027606479759E-2</v>
      </c>
      <c r="M603" s="21">
        <f t="shared" si="111"/>
        <v>3.3451389606992746E-2</v>
      </c>
      <c r="N603" s="21">
        <f t="shared" si="111"/>
        <v>3.855388900206453E-2</v>
      </c>
      <c r="O603" s="404">
        <f t="shared" si="111"/>
        <v>2.8906490351347694E-2</v>
      </c>
      <c r="Q603" s="399">
        <v>1020</v>
      </c>
      <c r="R603" s="399" t="s">
        <v>29</v>
      </c>
      <c r="S603" s="21">
        <f t="shared" si="112"/>
        <v>3.5598645767208691E-2</v>
      </c>
      <c r="T603" s="21">
        <f t="shared" si="112"/>
        <v>3.2812971816302425E-2</v>
      </c>
      <c r="U603" s="21">
        <f t="shared" si="112"/>
        <v>2.9640280827807931E-2</v>
      </c>
      <c r="V603" s="21">
        <f t="shared" si="112"/>
        <v>2.553266351212527E-2</v>
      </c>
      <c r="W603" s="21">
        <f t="shared" si="112"/>
        <v>2.3724324102879873E-2</v>
      </c>
      <c r="X603" s="21">
        <f t="shared" si="112"/>
        <v>2.4236960822036097E-2</v>
      </c>
      <c r="Y603" s="21">
        <f t="shared" si="112"/>
        <v>2.4304022951496754E-2</v>
      </c>
      <c r="Z603" s="21">
        <f t="shared" si="112"/>
        <v>2.5304126194466085E-2</v>
      </c>
      <c r="AA603" s="21">
        <f t="shared" si="112"/>
        <v>2.6567277248518158E-2</v>
      </c>
      <c r="AB603" s="21">
        <f t="shared" si="112"/>
        <v>2.746463857606514E-2</v>
      </c>
      <c r="AC603" s="21">
        <f t="shared" si="112"/>
        <v>2.8016669471086435E-2</v>
      </c>
      <c r="AD603" s="21">
        <f t="shared" si="112"/>
        <v>2.8906490351347697E-2</v>
      </c>
    </row>
    <row r="604" spans="1:30" x14ac:dyDescent="0.2">
      <c r="A604" s="399">
        <v>1021</v>
      </c>
      <c r="B604" s="399" t="s">
        <v>30</v>
      </c>
      <c r="C604" s="21">
        <f t="shared" ref="C604:O614" si="113">+C447/(C49*10^6)</f>
        <v>4.8203907015102319E-2</v>
      </c>
      <c r="D604" s="21">
        <f t="shared" si="113"/>
        <v>4.7464370252255646E-2</v>
      </c>
      <c r="E604" s="21">
        <f t="shared" si="113"/>
        <v>4.1256438903334886E-2</v>
      </c>
      <c r="F604" s="21">
        <f t="shared" si="113"/>
        <v>2.6201259138911453E-2</v>
      </c>
      <c r="G604" s="21">
        <f t="shared" si="113"/>
        <v>7.2390960244273564E-2</v>
      </c>
      <c r="H604" s="21">
        <f t="shared" si="113"/>
        <v>1.762565149458846E-2</v>
      </c>
      <c r="I604" s="21">
        <f t="shared" si="113"/>
        <v>4.3573443057689468E-2</v>
      </c>
      <c r="J604" s="21">
        <f t="shared" si="113"/>
        <v>5.2464466244224149E-2</v>
      </c>
      <c r="K604" s="21">
        <f t="shared" si="113"/>
        <v>6.3376224070759185E-2</v>
      </c>
      <c r="L604" s="21">
        <f t="shared" si="113"/>
        <v>5.5710178734026984E-2</v>
      </c>
      <c r="M604" s="21">
        <f t="shared" si="113"/>
        <v>5.9565955820692726E-2</v>
      </c>
      <c r="N604" s="21">
        <f t="shared" si="113"/>
        <v>6.5015452307369964E-2</v>
      </c>
      <c r="O604" s="404">
        <f t="shared" si="113"/>
        <v>4.9359068053129278E-2</v>
      </c>
      <c r="Q604" s="399">
        <v>1021</v>
      </c>
      <c r="R604" s="399" t="s">
        <v>30</v>
      </c>
      <c r="S604" s="21">
        <f t="shared" ref="S604:AD614" si="114">+S447/(S49*10^6)</f>
        <v>4.8203907015102319E-2</v>
      </c>
      <c r="T604" s="21">
        <f t="shared" si="114"/>
        <v>4.782673482376474E-2</v>
      </c>
      <c r="U604" s="21">
        <f t="shared" si="114"/>
        <v>4.5605064239077016E-2</v>
      </c>
      <c r="V604" s="21">
        <f t="shared" si="114"/>
        <v>4.044614610560935E-2</v>
      </c>
      <c r="W604" s="21">
        <f t="shared" si="114"/>
        <v>4.6635956372386059E-2</v>
      </c>
      <c r="X604" s="21">
        <f t="shared" si="114"/>
        <v>4.2346762757334531E-2</v>
      </c>
      <c r="Y604" s="21">
        <f t="shared" si="114"/>
        <v>4.251617188192601E-2</v>
      </c>
      <c r="Z604" s="21">
        <f t="shared" si="114"/>
        <v>4.3742431346965406E-2</v>
      </c>
      <c r="AA604" s="21">
        <f t="shared" si="114"/>
        <v>4.5861834582500753E-2</v>
      </c>
      <c r="AB604" s="21">
        <f t="shared" si="114"/>
        <v>4.6846569257791848E-2</v>
      </c>
      <c r="AC604" s="21">
        <f t="shared" si="114"/>
        <v>4.7964620018362734E-2</v>
      </c>
      <c r="AD604" s="21">
        <f t="shared" si="114"/>
        <v>4.9359068053129271E-2</v>
      </c>
    </row>
    <row r="605" spans="1:30" x14ac:dyDescent="0.2">
      <c r="A605" s="399">
        <v>1022</v>
      </c>
      <c r="B605" s="399" t="s">
        <v>31</v>
      </c>
      <c r="C605" s="21">
        <f t="shared" si="113"/>
        <v>2.6750790197079179E-2</v>
      </c>
      <c r="D605" s="21">
        <f t="shared" si="113"/>
        <v>2.5632557193006257E-2</v>
      </c>
      <c r="E605" s="21">
        <f t="shared" si="113"/>
        <v>1.368036897238146E-2</v>
      </c>
      <c r="F605" s="21">
        <f t="shared" si="113"/>
        <v>1.5671835735303591E-2</v>
      </c>
      <c r="G605" s="21">
        <f t="shared" si="113"/>
        <v>1.6680690364118379E-2</v>
      </c>
      <c r="H605" s="21">
        <f t="shared" si="113"/>
        <v>3.026185544188106E-2</v>
      </c>
      <c r="I605" s="21">
        <f t="shared" si="113"/>
        <v>2.5049226583770085E-2</v>
      </c>
      <c r="J605" s="21">
        <f t="shared" si="113"/>
        <v>2.841841398675931E-2</v>
      </c>
      <c r="K605" s="21">
        <f t="shared" si="113"/>
        <v>3.4028989327795918E-2</v>
      </c>
      <c r="L605" s="21">
        <f t="shared" si="113"/>
        <v>3.0978501540022019E-2</v>
      </c>
      <c r="M605" s="21">
        <f t="shared" si="113"/>
        <v>2.9601137312517838E-2</v>
      </c>
      <c r="N605" s="21">
        <f t="shared" si="113"/>
        <v>3.3738227481284716E-2</v>
      </c>
      <c r="O605" s="404">
        <f t="shared" si="113"/>
        <v>2.5922614047260869E-2</v>
      </c>
      <c r="Q605" s="399">
        <v>1022</v>
      </c>
      <c r="R605" s="399" t="s">
        <v>31</v>
      </c>
      <c r="S605" s="21">
        <f t="shared" si="114"/>
        <v>2.6750790197079179E-2</v>
      </c>
      <c r="T605" s="21">
        <f t="shared" si="114"/>
        <v>2.6176447531737906E-2</v>
      </c>
      <c r="U605" s="21">
        <f t="shared" si="114"/>
        <v>2.2008518882676697E-2</v>
      </c>
      <c r="V605" s="21">
        <f t="shared" si="114"/>
        <v>2.0408319118297123E-2</v>
      </c>
      <c r="W605" s="21">
        <f t="shared" si="114"/>
        <v>1.9661307670289445E-2</v>
      </c>
      <c r="X605" s="21">
        <f t="shared" si="114"/>
        <v>2.1368704808898922E-2</v>
      </c>
      <c r="Y605" s="21">
        <f t="shared" si="114"/>
        <v>2.1930168166205188E-2</v>
      </c>
      <c r="Z605" s="21">
        <f t="shared" si="114"/>
        <v>2.2778588677364105E-2</v>
      </c>
      <c r="AA605" s="21">
        <f t="shared" si="114"/>
        <v>2.40200543598907E-2</v>
      </c>
      <c r="AB605" s="21">
        <f t="shared" si="114"/>
        <v>2.4741422183866105E-2</v>
      </c>
      <c r="AC605" s="21">
        <f t="shared" si="114"/>
        <v>2.5187629900908459E-2</v>
      </c>
      <c r="AD605" s="21">
        <f t="shared" si="114"/>
        <v>2.5922614047260876E-2</v>
      </c>
    </row>
    <row r="606" spans="1:30" x14ac:dyDescent="0.2">
      <c r="A606" s="399">
        <v>1023</v>
      </c>
      <c r="B606" s="399" t="s">
        <v>32</v>
      </c>
      <c r="C606" s="21">
        <f t="shared" si="113"/>
        <v>8.6288473485062411E-2</v>
      </c>
      <c r="D606" s="21">
        <f t="shared" si="113"/>
        <v>6.7175751775101836E-2</v>
      </c>
      <c r="E606" s="21">
        <f t="shared" si="113"/>
        <v>4.0800256861637935E-2</v>
      </c>
      <c r="F606" s="21">
        <f t="shared" si="113"/>
        <v>3.8925075745904585E-2</v>
      </c>
      <c r="G606" s="21">
        <f t="shared" si="113"/>
        <v>4.8664915907694027E-2</v>
      </c>
      <c r="H606" s="21">
        <f t="shared" si="113"/>
        <v>8.496715747320098E-2</v>
      </c>
      <c r="I606" s="21">
        <f t="shared" si="113"/>
        <v>7.1095371130059093E-2</v>
      </c>
      <c r="J606" s="21">
        <f t="shared" si="113"/>
        <v>8.6941391181716385E-2</v>
      </c>
      <c r="K606" s="21">
        <f t="shared" si="113"/>
        <v>9.4349629973712823E-2</v>
      </c>
      <c r="L606" s="21">
        <f t="shared" si="113"/>
        <v>9.2862292718096623E-2</v>
      </c>
      <c r="M606" s="21">
        <f t="shared" si="113"/>
        <v>8.7997984920116484E-2</v>
      </c>
      <c r="N606" s="21">
        <f t="shared" si="113"/>
        <v>0.10016352348850108</v>
      </c>
      <c r="O606" s="404">
        <f t="shared" si="113"/>
        <v>7.5005168908337416E-2</v>
      </c>
      <c r="Q606" s="399">
        <v>1023</v>
      </c>
      <c r="R606" s="399" t="s">
        <v>32</v>
      </c>
      <c r="S606" s="21">
        <f t="shared" si="114"/>
        <v>8.6288473485062411E-2</v>
      </c>
      <c r="T606" s="21">
        <f t="shared" si="114"/>
        <v>7.6661453340732905E-2</v>
      </c>
      <c r="U606" s="21">
        <f t="shared" si="114"/>
        <v>6.460749506903353E-2</v>
      </c>
      <c r="V606" s="21">
        <f t="shared" si="114"/>
        <v>5.7776739739124491E-2</v>
      </c>
      <c r="W606" s="21">
        <f t="shared" si="114"/>
        <v>5.5986917200807791E-2</v>
      </c>
      <c r="X606" s="21">
        <f t="shared" si="114"/>
        <v>6.0403299929669967E-2</v>
      </c>
      <c r="Y606" s="21">
        <f t="shared" si="114"/>
        <v>6.2027761604284318E-2</v>
      </c>
      <c r="Z606" s="21">
        <f t="shared" si="114"/>
        <v>6.531810257344331E-2</v>
      </c>
      <c r="AA606" s="21">
        <f t="shared" si="114"/>
        <v>6.8651734972942566E-2</v>
      </c>
      <c r="AB606" s="21">
        <f t="shared" si="114"/>
        <v>7.1168555802371233E-2</v>
      </c>
      <c r="AC606" s="21">
        <f t="shared" si="114"/>
        <v>7.2672132898883607E-2</v>
      </c>
      <c r="AD606" s="21">
        <f t="shared" si="114"/>
        <v>7.5005168908337416E-2</v>
      </c>
    </row>
    <row r="607" spans="1:30" x14ac:dyDescent="0.2">
      <c r="A607" s="399">
        <v>1024</v>
      </c>
      <c r="B607" s="399" t="s">
        <v>33</v>
      </c>
      <c r="C607" s="21">
        <f t="shared" si="113"/>
        <v>2.7821689149948915E-2</v>
      </c>
      <c r="D607" s="21">
        <f t="shared" si="113"/>
        <v>2.4337875285738341E-2</v>
      </c>
      <c r="E607" s="21">
        <f t="shared" si="113"/>
        <v>1.5505357311468154E-2</v>
      </c>
      <c r="F607" s="21">
        <f t="shared" si="113"/>
        <v>1.3752215671442544E-2</v>
      </c>
      <c r="G607" s="21">
        <f t="shared" si="113"/>
        <v>1.8105120948818953E-2</v>
      </c>
      <c r="H607" s="21">
        <f t="shared" si="113"/>
        <v>3.5713130194922352E-2</v>
      </c>
      <c r="I607" s="21">
        <f t="shared" si="113"/>
        <v>3.1509128370758518E-2</v>
      </c>
      <c r="J607" s="21">
        <f t="shared" si="113"/>
        <v>3.4160616731019298E-2</v>
      </c>
      <c r="K607" s="21">
        <f t="shared" si="113"/>
        <v>3.4203074455503288E-2</v>
      </c>
      <c r="L607" s="21">
        <f t="shared" si="113"/>
        <v>3.1902901111928256E-2</v>
      </c>
      <c r="M607" s="21">
        <f t="shared" si="113"/>
        <v>3.2431685589919136E-2</v>
      </c>
      <c r="N607" s="21">
        <f t="shared" si="113"/>
        <v>3.4306095769266576E-2</v>
      </c>
      <c r="O607" s="404">
        <f t="shared" si="113"/>
        <v>2.7863523230469457E-2</v>
      </c>
      <c r="Q607" s="399">
        <v>1024</v>
      </c>
      <c r="R607" s="399" t="s">
        <v>33</v>
      </c>
      <c r="S607" s="21">
        <f t="shared" si="114"/>
        <v>2.7821689149948915E-2</v>
      </c>
      <c r="T607" s="21">
        <f t="shared" si="114"/>
        <v>2.6066072741621857E-2</v>
      </c>
      <c r="U607" s="21">
        <f t="shared" si="114"/>
        <v>2.2610438584857645E-2</v>
      </c>
      <c r="V607" s="21">
        <f t="shared" si="114"/>
        <v>2.0302110717499395E-2</v>
      </c>
      <c r="W607" s="21">
        <f t="shared" si="114"/>
        <v>1.9862612989110136E-2</v>
      </c>
      <c r="X607" s="21">
        <f t="shared" si="114"/>
        <v>2.2349040008653454E-2</v>
      </c>
      <c r="Y607" s="21">
        <f t="shared" si="114"/>
        <v>2.3750760344670326E-2</v>
      </c>
      <c r="Z607" s="21">
        <f t="shared" si="114"/>
        <v>2.5053548010906843E-2</v>
      </c>
      <c r="AA607" s="21">
        <f t="shared" si="114"/>
        <v>2.61178860227658E-2</v>
      </c>
      <c r="AB607" s="21">
        <f t="shared" si="114"/>
        <v>2.6712053575461237E-2</v>
      </c>
      <c r="AC607" s="21">
        <f t="shared" si="114"/>
        <v>2.7254373769093503E-2</v>
      </c>
      <c r="AD607" s="21">
        <f t="shared" si="114"/>
        <v>2.7863523230469457E-2</v>
      </c>
    </row>
    <row r="608" spans="1:30" x14ac:dyDescent="0.2">
      <c r="A608" s="399">
        <v>1025</v>
      </c>
      <c r="B608" s="399" t="s">
        <v>34</v>
      </c>
      <c r="C608" s="21">
        <f t="shared" si="113"/>
        <v>4.3412715654473404E-2</v>
      </c>
      <c r="D608" s="21">
        <f t="shared" si="113"/>
        <v>3.8899754964707607E-2</v>
      </c>
      <c r="E608" s="21">
        <f t="shared" si="113"/>
        <v>1.9081632653061224E-2</v>
      </c>
      <c r="F608" s="21">
        <f t="shared" si="113"/>
        <v>1.7859407821677525E-2</v>
      </c>
      <c r="G608" s="21">
        <f t="shared" si="113"/>
        <v>2.4442053552895592E-2</v>
      </c>
      <c r="H608" s="21">
        <f t="shared" si="113"/>
        <v>5.7211679817587228E-2</v>
      </c>
      <c r="I608" s="21">
        <f t="shared" si="113"/>
        <v>4.365073856791158E-2</v>
      </c>
      <c r="J608" s="21">
        <f t="shared" si="113"/>
        <v>4.3898708471572796E-2</v>
      </c>
      <c r="K608" s="21">
        <f t="shared" si="113"/>
        <v>6.1605744125326371E-2</v>
      </c>
      <c r="L608" s="21">
        <f t="shared" si="113"/>
        <v>5.7459665917613416E-2</v>
      </c>
      <c r="M608" s="21">
        <f t="shared" si="113"/>
        <v>6.9313945388687653E-2</v>
      </c>
      <c r="N608" s="21">
        <f t="shared" si="113"/>
        <v>6.5870678981598763E-2</v>
      </c>
      <c r="O608" s="404">
        <f t="shared" si="113"/>
        <v>4.5239747571823884E-2</v>
      </c>
      <c r="Q608" s="399">
        <v>1025</v>
      </c>
      <c r="R608" s="399" t="s">
        <v>34</v>
      </c>
      <c r="S608" s="21">
        <f t="shared" si="114"/>
        <v>4.3412715654473404E-2</v>
      </c>
      <c r="T608" s="21">
        <f t="shared" si="114"/>
        <v>4.1129294903110243E-2</v>
      </c>
      <c r="U608" s="21">
        <f t="shared" si="114"/>
        <v>3.3732575869362055E-2</v>
      </c>
      <c r="V608" s="21">
        <f t="shared" si="114"/>
        <v>2.9465817421983738E-2</v>
      </c>
      <c r="W608" s="21">
        <f t="shared" si="114"/>
        <v>2.8429489375306868E-2</v>
      </c>
      <c r="X608" s="21">
        <f t="shared" si="114"/>
        <v>3.303087932696689E-2</v>
      </c>
      <c r="Y608" s="21">
        <f t="shared" si="114"/>
        <v>3.4674718552241648E-2</v>
      </c>
      <c r="Z608" s="21">
        <f t="shared" si="114"/>
        <v>3.5924374423358482E-2</v>
      </c>
      <c r="AA608" s="21">
        <f t="shared" si="114"/>
        <v>3.8977057346211957E-2</v>
      </c>
      <c r="AB608" s="21">
        <f t="shared" si="114"/>
        <v>4.0823211791439946E-2</v>
      </c>
      <c r="AC608" s="21">
        <f t="shared" si="114"/>
        <v>4.3407697605793112E-2</v>
      </c>
      <c r="AD608" s="21">
        <f t="shared" si="114"/>
        <v>4.5239747571823877E-2</v>
      </c>
    </row>
    <row r="609" spans="1:30" x14ac:dyDescent="0.2">
      <c r="A609" s="399">
        <v>1026</v>
      </c>
      <c r="B609" s="399" t="s">
        <v>35</v>
      </c>
      <c r="C609" s="21">
        <f t="shared" si="113"/>
        <v>5.6916992534660503E-2</v>
      </c>
      <c r="D609" s="21">
        <f t="shared" si="113"/>
        <v>2.5279234737747205E-2</v>
      </c>
      <c r="E609" s="21">
        <f t="shared" si="113"/>
        <v>4.042445313631754E-2</v>
      </c>
      <c r="F609" s="21">
        <f t="shared" si="113"/>
        <v>3.9968326927905133E-2</v>
      </c>
      <c r="G609" s="21">
        <f t="shared" si="113"/>
        <v>4.0103626943005177E-2</v>
      </c>
      <c r="H609" s="21">
        <f t="shared" si="113"/>
        <v>6.0486014679627061E-2</v>
      </c>
      <c r="I609" s="21">
        <f t="shared" si="113"/>
        <v>6.9138510808646914E-2</v>
      </c>
      <c r="J609" s="21">
        <f t="shared" si="113"/>
        <v>9.9554822409220936E-2</v>
      </c>
      <c r="K609" s="21">
        <f t="shared" si="113"/>
        <v>8.5570850540191049E-2</v>
      </c>
      <c r="L609" s="21">
        <f t="shared" si="113"/>
        <v>9.2297613001523629E-2</v>
      </c>
      <c r="M609" s="21">
        <f t="shared" si="113"/>
        <v>9.5372401610385335E-2</v>
      </c>
      <c r="N609" s="21">
        <f t="shared" si="113"/>
        <v>0.10210149878303941</v>
      </c>
      <c r="O609" s="404">
        <f t="shared" si="113"/>
        <v>6.7370046786643115E-2</v>
      </c>
      <c r="Q609" s="399">
        <v>1026</v>
      </c>
      <c r="R609" s="399" t="s">
        <v>35</v>
      </c>
      <c r="S609" s="21">
        <f t="shared" si="114"/>
        <v>5.6916992534660503E-2</v>
      </c>
      <c r="T609" s="21">
        <f t="shared" si="114"/>
        <v>4.0836793112490166E-2</v>
      </c>
      <c r="U609" s="21">
        <f t="shared" si="114"/>
        <v>4.0694320302612101E-2</v>
      </c>
      <c r="V609" s="21">
        <f t="shared" si="114"/>
        <v>4.0498152670799675E-2</v>
      </c>
      <c r="W609" s="21">
        <f t="shared" si="114"/>
        <v>4.0421610481377893E-2</v>
      </c>
      <c r="X609" s="21">
        <f t="shared" si="114"/>
        <v>4.3636816377276393E-2</v>
      </c>
      <c r="Y609" s="21">
        <f t="shared" si="114"/>
        <v>4.7461871479866941E-2</v>
      </c>
      <c r="Z609" s="21">
        <f t="shared" si="114"/>
        <v>5.4010289389067524E-2</v>
      </c>
      <c r="AA609" s="21">
        <f t="shared" si="114"/>
        <v>5.753821799352328E-2</v>
      </c>
      <c r="AB609" s="21">
        <f t="shared" si="114"/>
        <v>6.1116688208204185E-2</v>
      </c>
      <c r="AC609" s="21">
        <f t="shared" si="114"/>
        <v>6.4282235256154729E-2</v>
      </c>
      <c r="AD609" s="21">
        <f t="shared" si="114"/>
        <v>6.7370046786643129E-2</v>
      </c>
    </row>
    <row r="610" spans="1:30" x14ac:dyDescent="0.2">
      <c r="A610" s="399">
        <v>1027</v>
      </c>
      <c r="B610" s="399" t="s">
        <v>36</v>
      </c>
      <c r="C610" s="21">
        <f t="shared" si="113"/>
        <v>7.9526553319519744E-2</v>
      </c>
      <c r="D610" s="21">
        <f t="shared" si="113"/>
        <v>7.1543187141825892E-2</v>
      </c>
      <c r="E610" s="21">
        <f t="shared" si="113"/>
        <v>4.3438458036120807E-2</v>
      </c>
      <c r="F610" s="21">
        <f t="shared" si="113"/>
        <v>4.6250648534993583E-2</v>
      </c>
      <c r="G610" s="21">
        <f t="shared" si="113"/>
        <v>4.558835221625919E-2</v>
      </c>
      <c r="H610" s="21">
        <f t="shared" si="113"/>
        <v>9.1507091090840931E-2</v>
      </c>
      <c r="I610" s="21">
        <f t="shared" si="113"/>
        <v>7.3265652754547703E-2</v>
      </c>
      <c r="J610" s="21">
        <f t="shared" si="113"/>
        <v>7.3730573256541559E-2</v>
      </c>
      <c r="K610" s="21">
        <f t="shared" si="113"/>
        <v>8.4248067552743694E-2</v>
      </c>
      <c r="L610" s="21">
        <f t="shared" si="113"/>
        <v>8.3980552366803976E-2</v>
      </c>
      <c r="M610" s="21">
        <f t="shared" si="113"/>
        <v>8.5300431470729243E-2</v>
      </c>
      <c r="N610" s="21">
        <f t="shared" si="113"/>
        <v>0.11379480118496266</v>
      </c>
      <c r="O610" s="404">
        <f t="shared" si="113"/>
        <v>7.4543165040188014E-2</v>
      </c>
      <c r="Q610" s="399">
        <v>1027</v>
      </c>
      <c r="R610" s="399" t="s">
        <v>36</v>
      </c>
      <c r="S610" s="21">
        <f t="shared" si="114"/>
        <v>7.9526553319519744E-2</v>
      </c>
      <c r="T610" s="21">
        <f t="shared" si="114"/>
        <v>7.5609399960966023E-2</v>
      </c>
      <c r="U610" s="21">
        <f t="shared" si="114"/>
        <v>6.5230253977114155E-2</v>
      </c>
      <c r="V610" s="21">
        <f t="shared" si="114"/>
        <v>6.0220381802914155E-2</v>
      </c>
      <c r="W610" s="21">
        <f t="shared" si="114"/>
        <v>5.7258117830339718E-2</v>
      </c>
      <c r="X610" s="21">
        <f t="shared" si="114"/>
        <v>6.2581233264794353E-2</v>
      </c>
      <c r="Y610" s="21">
        <f t="shared" si="114"/>
        <v>6.4266222002298298E-2</v>
      </c>
      <c r="Z610" s="21">
        <f t="shared" si="114"/>
        <v>6.5572479796956115E-2</v>
      </c>
      <c r="AA610" s="21">
        <f t="shared" si="114"/>
        <v>6.7839764743412065E-2</v>
      </c>
      <c r="AB610" s="21">
        <f t="shared" si="114"/>
        <v>6.9500130590379655E-2</v>
      </c>
      <c r="AC610" s="21">
        <f t="shared" si="114"/>
        <v>7.0992741225311351E-2</v>
      </c>
      <c r="AD610" s="21">
        <f t="shared" si="114"/>
        <v>7.4543165040188E-2</v>
      </c>
    </row>
    <row r="611" spans="1:30" x14ac:dyDescent="0.2">
      <c r="A611" s="399">
        <v>1028</v>
      </c>
      <c r="B611" s="399" t="s">
        <v>37</v>
      </c>
      <c r="C611" s="21">
        <f t="shared" si="113"/>
        <v>4.647375326191952E-2</v>
      </c>
      <c r="D611" s="21">
        <f t="shared" si="113"/>
        <v>3.7429043744353289E-2</v>
      </c>
      <c r="E611" s="21">
        <f t="shared" si="113"/>
        <v>2.3595151571578619E-2</v>
      </c>
      <c r="F611" s="21">
        <f t="shared" si="113"/>
        <v>2.1132462343992568E-2</v>
      </c>
      <c r="G611" s="21">
        <f t="shared" si="113"/>
        <v>1.7880940597559423E-2</v>
      </c>
      <c r="H611" s="21">
        <f t="shared" si="113"/>
        <v>3.8587884613578226E-2</v>
      </c>
      <c r="I611" s="21">
        <f t="shared" si="113"/>
        <v>2.9527033153794541E-2</v>
      </c>
      <c r="J611" s="21">
        <f t="shared" si="113"/>
        <v>4.1386003687154997E-2</v>
      </c>
      <c r="K611" s="21">
        <f t="shared" si="113"/>
        <v>4.6694056580784966E-2</v>
      </c>
      <c r="L611" s="21">
        <f t="shared" si="113"/>
        <v>5.0126984563739929E-2</v>
      </c>
      <c r="M611" s="21">
        <f t="shared" si="113"/>
        <v>5.1152839418799077E-2</v>
      </c>
      <c r="N611" s="21">
        <f t="shared" si="113"/>
        <v>5.5425872093023257E-2</v>
      </c>
      <c r="O611" s="404">
        <f t="shared" si="113"/>
        <v>3.8404206640905506E-2</v>
      </c>
      <c r="Q611" s="399">
        <v>1028</v>
      </c>
      <c r="R611" s="399" t="s">
        <v>37</v>
      </c>
      <c r="S611" s="21">
        <f t="shared" si="114"/>
        <v>4.647375326191952E-2</v>
      </c>
      <c r="T611" s="21">
        <f t="shared" si="114"/>
        <v>4.1882668809650241E-2</v>
      </c>
      <c r="U611" s="21">
        <f t="shared" si="114"/>
        <v>3.58852227978088E-2</v>
      </c>
      <c r="V611" s="21">
        <f t="shared" si="114"/>
        <v>3.2117629672365144E-2</v>
      </c>
      <c r="W611" s="21">
        <f t="shared" si="114"/>
        <v>2.9259024130975961E-2</v>
      </c>
      <c r="X611" s="21">
        <f t="shared" si="114"/>
        <v>3.0691148726107762E-2</v>
      </c>
      <c r="Y611" s="21">
        <f t="shared" si="114"/>
        <v>3.0508967638978538E-2</v>
      </c>
      <c r="Z611" s="21">
        <f t="shared" si="114"/>
        <v>3.1949265283696106E-2</v>
      </c>
      <c r="AA611" s="21">
        <f t="shared" si="114"/>
        <v>3.3694437768160487E-2</v>
      </c>
      <c r="AB611" s="21">
        <f t="shared" si="114"/>
        <v>3.5358922725961528E-2</v>
      </c>
      <c r="AC611" s="21">
        <f t="shared" si="114"/>
        <v>3.6836102981599464E-2</v>
      </c>
      <c r="AD611" s="21">
        <f t="shared" si="114"/>
        <v>3.8404206640905499E-2</v>
      </c>
    </row>
    <row r="612" spans="1:30" x14ac:dyDescent="0.2">
      <c r="A612" s="399">
        <v>1029</v>
      </c>
      <c r="B612" s="399" t="s">
        <v>38</v>
      </c>
      <c r="C612" s="21">
        <f t="shared" si="113"/>
        <v>5.5539814117056018E-2</v>
      </c>
      <c r="D612" s="21">
        <f t="shared" si="113"/>
        <v>5.8952680865169471E-2</v>
      </c>
      <c r="E612" s="21">
        <f t="shared" si="113"/>
        <v>4.7741412181824268E-2</v>
      </c>
      <c r="F612" s="21">
        <f t="shared" si="113"/>
        <v>3.5718617439120186E-2</v>
      </c>
      <c r="G612" s="21">
        <f t="shared" si="113"/>
        <v>3.8526708929185707E-2</v>
      </c>
      <c r="H612" s="21">
        <f t="shared" si="113"/>
        <v>6.4448235419554328E-2</v>
      </c>
      <c r="I612" s="21">
        <f t="shared" si="113"/>
        <v>5.7313532121534651E-2</v>
      </c>
      <c r="J612" s="21">
        <f t="shared" si="113"/>
        <v>7.5805409366464585E-2</v>
      </c>
      <c r="K612" s="21">
        <f t="shared" si="113"/>
        <v>7.7480381388981737E-2</v>
      </c>
      <c r="L612" s="21">
        <f t="shared" si="113"/>
        <v>8.0498277878866653E-2</v>
      </c>
      <c r="M612" s="21">
        <f t="shared" si="113"/>
        <v>8.2727675785740085E-2</v>
      </c>
      <c r="N612" s="21">
        <f t="shared" si="113"/>
        <v>8.5686170847758245E-2</v>
      </c>
      <c r="O612" s="404">
        <f t="shared" si="113"/>
        <v>6.3268036970616615E-2</v>
      </c>
      <c r="Q612" s="399">
        <v>1029</v>
      </c>
      <c r="R612" s="399" t="s">
        <v>38</v>
      </c>
      <c r="S612" s="21">
        <f t="shared" si="114"/>
        <v>5.5539814117056018E-2</v>
      </c>
      <c r="T612" s="21">
        <f t="shared" si="114"/>
        <v>5.7255060391503534E-2</v>
      </c>
      <c r="U612" s="21">
        <f t="shared" si="114"/>
        <v>5.4091990836502742E-2</v>
      </c>
      <c r="V612" s="21">
        <f t="shared" si="114"/>
        <v>4.9289140594840117E-2</v>
      </c>
      <c r="W612" s="21">
        <f t="shared" si="114"/>
        <v>4.7131749091255365E-2</v>
      </c>
      <c r="X612" s="21">
        <f t="shared" si="114"/>
        <v>4.9832490334381876E-2</v>
      </c>
      <c r="Y612" s="21">
        <f t="shared" si="114"/>
        <v>5.0901136962935856E-2</v>
      </c>
      <c r="Z612" s="21">
        <f t="shared" si="114"/>
        <v>5.4010041788810574E-2</v>
      </c>
      <c r="AA612" s="21">
        <f t="shared" si="114"/>
        <v>5.67214097493072E-2</v>
      </c>
      <c r="AB612" s="21">
        <f t="shared" si="114"/>
        <v>5.9138982266896831E-2</v>
      </c>
      <c r="AC612" s="21">
        <f t="shared" si="114"/>
        <v>6.1295044149232356E-2</v>
      </c>
      <c r="AD612" s="21">
        <f t="shared" si="114"/>
        <v>6.3268036970616628E-2</v>
      </c>
    </row>
    <row r="613" spans="1:30" x14ac:dyDescent="0.2">
      <c r="A613" s="400">
        <v>1030</v>
      </c>
      <c r="B613" s="400" t="s">
        <v>18</v>
      </c>
      <c r="C613" s="23">
        <f t="shared" si="113"/>
        <v>7.8111586272843175E-2</v>
      </c>
      <c r="D613" s="23">
        <f t="shared" si="113"/>
        <v>6.9071450649083044E-2</v>
      </c>
      <c r="E613" s="23">
        <f t="shared" si="113"/>
        <v>4.8662504441398913E-2</v>
      </c>
      <c r="F613" s="23">
        <f t="shared" si="113"/>
        <v>4.6653632558083746E-2</v>
      </c>
      <c r="G613" s="23">
        <f t="shared" si="113"/>
        <v>3.840971255221802E-2</v>
      </c>
      <c r="H613" s="23">
        <f t="shared" si="113"/>
        <v>6.1848797708652502E-2</v>
      </c>
      <c r="I613" s="23">
        <f t="shared" si="113"/>
        <v>4.9246319085498522E-2</v>
      </c>
      <c r="J613" s="23">
        <f t="shared" si="113"/>
        <v>6.5939089310328436E-2</v>
      </c>
      <c r="K613" s="23">
        <f t="shared" si="113"/>
        <v>6.2827234219845846E-2</v>
      </c>
      <c r="L613" s="23">
        <f t="shared" si="113"/>
        <v>6.5642216585086996E-2</v>
      </c>
      <c r="M613" s="23">
        <f t="shared" si="113"/>
        <v>6.5469734772789084E-2</v>
      </c>
      <c r="N613" s="23">
        <f t="shared" si="113"/>
        <v>8.2042160113690199E-2</v>
      </c>
      <c r="O613" s="405">
        <f t="shared" si="113"/>
        <v>6.1092463871823335E-2</v>
      </c>
      <c r="Q613" s="400">
        <v>1030</v>
      </c>
      <c r="R613" s="400" t="s">
        <v>18</v>
      </c>
      <c r="S613" s="23">
        <f t="shared" si="114"/>
        <v>7.8111586272843175E-2</v>
      </c>
      <c r="T613" s="23">
        <f t="shared" si="114"/>
        <v>7.3522008055235899E-2</v>
      </c>
      <c r="U613" s="23">
        <f t="shared" si="114"/>
        <v>6.5068738457289818E-2</v>
      </c>
      <c r="V613" s="23">
        <f t="shared" si="114"/>
        <v>6.0196655866513925E-2</v>
      </c>
      <c r="W613" s="23">
        <f t="shared" si="114"/>
        <v>5.5766462478921808E-2</v>
      </c>
      <c r="X613" s="23">
        <f t="shared" si="114"/>
        <v>5.6736617539565166E-2</v>
      </c>
      <c r="Y613" s="23">
        <f t="shared" si="114"/>
        <v>5.5569479248694584E-2</v>
      </c>
      <c r="Z613" s="23">
        <f t="shared" si="114"/>
        <v>5.6929535143593203E-2</v>
      </c>
      <c r="AA613" s="23">
        <f t="shared" si="114"/>
        <v>5.7629487188291931E-2</v>
      </c>
      <c r="AB613" s="23">
        <f t="shared" si="114"/>
        <v>5.8458052344054025E-2</v>
      </c>
      <c r="AC613" s="23">
        <f t="shared" si="114"/>
        <v>5.9119421446584303E-2</v>
      </c>
      <c r="AD613" s="23">
        <f t="shared" si="114"/>
        <v>6.1092463871823335E-2</v>
      </c>
    </row>
    <row r="614" spans="1:30" x14ac:dyDescent="0.2">
      <c r="A614" s="401">
        <v>10300</v>
      </c>
      <c r="B614" s="401" t="s">
        <v>176</v>
      </c>
      <c r="C614" s="406">
        <f t="shared" si="113"/>
        <v>4.6435899629633515E-2</v>
      </c>
      <c r="D614" s="406">
        <f t="shared" si="113"/>
        <v>4.1855070478090103E-2</v>
      </c>
      <c r="E614" s="406">
        <f t="shared" si="113"/>
        <v>2.8316782869356814E-2</v>
      </c>
      <c r="F614" s="406">
        <f t="shared" si="113"/>
        <v>2.6072578244400617E-2</v>
      </c>
      <c r="G614" s="406">
        <f t="shared" si="113"/>
        <v>2.8334029222634061E-2</v>
      </c>
      <c r="H614" s="406">
        <f t="shared" si="113"/>
        <v>5.0274190542362339E-2</v>
      </c>
      <c r="I614" s="406">
        <f t="shared" si="113"/>
        <v>4.0950943710636893E-2</v>
      </c>
      <c r="J614" s="406">
        <f t="shared" si="113"/>
        <v>4.8519561671873469E-2</v>
      </c>
      <c r="K614" s="406">
        <f t="shared" si="113"/>
        <v>5.0273240760672258E-2</v>
      </c>
      <c r="L614" s="406">
        <f t="shared" si="113"/>
        <v>4.7207379432265849E-2</v>
      </c>
      <c r="M614" s="406">
        <f t="shared" si="113"/>
        <v>4.7992117836866126E-2</v>
      </c>
      <c r="N614" s="406">
        <f t="shared" si="113"/>
        <v>5.5001058925663884E-2</v>
      </c>
      <c r="O614" s="406">
        <f>+O457/(O59*10^6)</f>
        <v>4.2588286852981584E-2</v>
      </c>
      <c r="Q614" s="401">
        <v>10300</v>
      </c>
      <c r="R614" s="401" t="s">
        <v>176</v>
      </c>
      <c r="S614" s="406">
        <f t="shared" si="114"/>
        <v>4.6435899629633515E-2</v>
      </c>
      <c r="T614" s="406">
        <f t="shared" si="114"/>
        <v>4.4105395042277604E-2</v>
      </c>
      <c r="U614" s="406">
        <f t="shared" si="114"/>
        <v>3.8793126459735962E-2</v>
      </c>
      <c r="V614" s="406">
        <f t="shared" si="114"/>
        <v>3.5432733938265681E-2</v>
      </c>
      <c r="W614" s="406">
        <f t="shared" si="114"/>
        <v>3.4006609498580052E-2</v>
      </c>
      <c r="X614" s="406">
        <f t="shared" si="114"/>
        <v>3.6595068548478625E-2</v>
      </c>
      <c r="Y614" s="406">
        <f t="shared" si="114"/>
        <v>3.7270645675353313E-2</v>
      </c>
      <c r="Z614" s="406">
        <f t="shared" si="114"/>
        <v>3.8731461338077852E-2</v>
      </c>
      <c r="AA614" s="406">
        <f t="shared" si="114"/>
        <v>4.0048682315015835E-2</v>
      </c>
      <c r="AB614" s="406">
        <f t="shared" si="114"/>
        <v>4.0777281195465122E-2</v>
      </c>
      <c r="AC614" s="406">
        <f t="shared" si="114"/>
        <v>4.1444327216985884E-2</v>
      </c>
      <c r="AD614" s="406">
        <f t="shared" si="114"/>
        <v>4.2588286852981598E-2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>
    <tabColor theme="8" tint="0.59999389629810485"/>
  </sheetPr>
  <dimension ref="A1:AH67"/>
  <sheetViews>
    <sheetView zoomScale="70" zoomScaleNormal="70" workbookViewId="0">
      <selection activeCell="A2" sqref="A2:A3"/>
    </sheetView>
  </sheetViews>
  <sheetFormatPr defaultRowHeight="14.25" x14ac:dyDescent="0.2"/>
  <cols>
    <col min="2" max="2" width="12.875" bestFit="1" customWidth="1"/>
    <col min="3" max="3" width="10.375" bestFit="1" customWidth="1"/>
    <col min="4" max="4" width="13" bestFit="1" customWidth="1"/>
    <col min="5" max="5" width="10.625" bestFit="1" customWidth="1"/>
    <col min="6" max="6" width="14.25" bestFit="1" customWidth="1"/>
    <col min="7" max="7" width="11.375" bestFit="1" customWidth="1"/>
    <col min="8" max="8" width="14.125" bestFit="1" customWidth="1"/>
    <col min="9" max="9" width="10.75" bestFit="1" customWidth="1"/>
    <col min="10" max="10" width="15.125" bestFit="1" customWidth="1"/>
    <col min="11" max="11" width="10.375" bestFit="1" customWidth="1"/>
    <col min="12" max="12" width="14.125" bestFit="1" customWidth="1"/>
    <col min="13" max="13" width="10.75" bestFit="1" customWidth="1"/>
    <col min="14" max="14" width="15.125" bestFit="1" customWidth="1"/>
    <col min="15" max="15" width="10.375" bestFit="1" customWidth="1"/>
    <col min="16" max="16" width="13.125" bestFit="1" customWidth="1"/>
    <col min="17" max="17" width="10.75" bestFit="1" customWidth="1"/>
    <col min="18" max="18" width="15.125" bestFit="1" customWidth="1"/>
    <col min="19" max="19" width="9" bestFit="1" customWidth="1"/>
    <col min="20" max="20" width="11.625" bestFit="1" customWidth="1"/>
    <col min="21" max="21" width="10.625" bestFit="1" customWidth="1"/>
    <col min="22" max="22" width="14.25" bestFit="1" customWidth="1"/>
    <col min="23" max="23" width="9" bestFit="1" customWidth="1"/>
    <col min="24" max="24" width="11.625" bestFit="1" customWidth="1"/>
    <col min="25" max="25" width="10.625" bestFit="1" customWidth="1"/>
    <col min="26" max="26" width="12.625" bestFit="1" customWidth="1"/>
    <col min="27" max="27" width="8" bestFit="1" customWidth="1"/>
    <col min="28" max="28" width="11.625" bestFit="1" customWidth="1"/>
    <col min="29" max="29" width="10.625" bestFit="1" customWidth="1"/>
    <col min="30" max="30" width="12.625" bestFit="1" customWidth="1"/>
    <col min="31" max="31" width="8" bestFit="1" customWidth="1"/>
    <col min="32" max="32" width="11.625" bestFit="1" customWidth="1"/>
    <col min="33" max="33" width="10.625" bestFit="1" customWidth="1"/>
    <col min="34" max="34" width="12.625" bestFit="1" customWidth="1"/>
  </cols>
  <sheetData>
    <row r="1" spans="1:34" ht="15" thickBot="1" x14ac:dyDescent="0.25"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</row>
    <row r="2" spans="1:34" ht="27" customHeight="1" thickBot="1" x14ac:dyDescent="0.25">
      <c r="A2" s="483" t="s">
        <v>85</v>
      </c>
      <c r="B2" s="480">
        <v>2564</v>
      </c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2"/>
    </row>
    <row r="3" spans="1:34" ht="18.75" customHeight="1" x14ac:dyDescent="0.2">
      <c r="A3" s="484"/>
      <c r="B3" s="357"/>
      <c r="C3" s="485" t="s">
        <v>98</v>
      </c>
      <c r="D3" s="486"/>
      <c r="E3" s="486"/>
      <c r="F3" s="487"/>
      <c r="G3" s="485" t="s">
        <v>99</v>
      </c>
      <c r="H3" s="486"/>
      <c r="I3" s="486"/>
      <c r="J3" s="487"/>
      <c r="K3" s="485" t="s">
        <v>100</v>
      </c>
      <c r="L3" s="486"/>
      <c r="M3" s="486"/>
      <c r="N3" s="487"/>
      <c r="O3" s="485" t="s">
        <v>101</v>
      </c>
      <c r="P3" s="486"/>
      <c r="Q3" s="486"/>
      <c r="R3" s="487"/>
      <c r="S3" s="485" t="s">
        <v>121</v>
      </c>
      <c r="T3" s="486"/>
      <c r="U3" s="486"/>
      <c r="V3" s="487"/>
    </row>
    <row r="4" spans="1:34" ht="15" thickBot="1" x14ac:dyDescent="0.25">
      <c r="A4" s="351" t="s">
        <v>102</v>
      </c>
      <c r="B4" s="358" t="s">
        <v>53</v>
      </c>
      <c r="C4" s="361" t="s">
        <v>12</v>
      </c>
      <c r="D4" s="352" t="s">
        <v>103</v>
      </c>
      <c r="E4" s="352" t="s">
        <v>42</v>
      </c>
      <c r="F4" s="353" t="s">
        <v>43</v>
      </c>
      <c r="G4" s="361" t="s">
        <v>12</v>
      </c>
      <c r="H4" s="352" t="s">
        <v>103</v>
      </c>
      <c r="I4" s="352" t="s">
        <v>42</v>
      </c>
      <c r="J4" s="353" t="s">
        <v>43</v>
      </c>
      <c r="K4" s="361" t="s">
        <v>12</v>
      </c>
      <c r="L4" s="352" t="s">
        <v>103</v>
      </c>
      <c r="M4" s="352" t="s">
        <v>42</v>
      </c>
      <c r="N4" s="353" t="s">
        <v>43</v>
      </c>
      <c r="O4" s="361" t="s">
        <v>12</v>
      </c>
      <c r="P4" s="352" t="s">
        <v>103</v>
      </c>
      <c r="Q4" s="352" t="s">
        <v>42</v>
      </c>
      <c r="R4" s="353" t="s">
        <v>43</v>
      </c>
      <c r="S4" s="361" t="s">
        <v>12</v>
      </c>
      <c r="T4" s="352" t="s">
        <v>103</v>
      </c>
      <c r="U4" s="352" t="s">
        <v>42</v>
      </c>
      <c r="V4" s="353" t="s">
        <v>43</v>
      </c>
    </row>
    <row r="5" spans="1:34" x14ac:dyDescent="0.2">
      <c r="A5" s="346">
        <v>1004</v>
      </c>
      <c r="B5" s="157" t="s">
        <v>94</v>
      </c>
      <c r="C5" s="362">
        <f>+'[22]12M'!E106</f>
        <v>127809</v>
      </c>
      <c r="D5" s="347">
        <f>+'[22]12M'!F106</f>
        <v>34155484</v>
      </c>
      <c r="E5" s="348">
        <f>+'[22]12M'!G106</f>
        <v>0.74137830812726213</v>
      </c>
      <c r="F5" s="350">
        <f>+'[22]12M'!H106</f>
        <v>624206234</v>
      </c>
      <c r="G5" s="362">
        <f>+'[22]12M'!K106</f>
        <v>102762</v>
      </c>
      <c r="H5" s="347">
        <f>+'[22]12M'!L106</f>
        <v>20299569</v>
      </c>
      <c r="I5" s="348">
        <f>+'[22]12M'!M106</f>
        <v>0.54904376723641846</v>
      </c>
      <c r="J5" s="350">
        <f>+'[22]12M'!N106</f>
        <v>292102044.20999998</v>
      </c>
      <c r="K5" s="362">
        <f>+'[22]12M'!Q106</f>
        <v>19281</v>
      </c>
      <c r="L5" s="347">
        <f>+'[22]12M'!R106</f>
        <v>8436944</v>
      </c>
      <c r="M5" s="348">
        <f>+'[22]12M'!S106</f>
        <v>1.2132185765028043</v>
      </c>
      <c r="N5" s="350">
        <f>+'[22]12M'!T106</f>
        <v>180593121.5</v>
      </c>
      <c r="O5" s="362">
        <f>+'[22]12M'!W106</f>
        <v>5764</v>
      </c>
      <c r="P5" s="347">
        <f>+'[22]12M'!X106</f>
        <v>5224630</v>
      </c>
      <c r="Q5" s="349">
        <f>+'[22]12M'!Y106</f>
        <v>2.4382859945667876</v>
      </c>
      <c r="R5" s="350">
        <f>+'[22]12M'!Z106</f>
        <v>147089083.28999999</v>
      </c>
      <c r="S5" s="362">
        <f>+'[22]12M'!AC106</f>
        <v>2</v>
      </c>
      <c r="T5" s="347">
        <f>+'[22]12M'!AD106</f>
        <v>194341</v>
      </c>
      <c r="U5" s="349">
        <f>+'[22]12M'!AE106</f>
        <v>265.49316939890713</v>
      </c>
      <c r="V5" s="350">
        <f>+'[22]12M'!AF106</f>
        <v>4421985</v>
      </c>
    </row>
    <row r="6" spans="1:34" x14ac:dyDescent="0.2">
      <c r="A6" s="339">
        <v>1005</v>
      </c>
      <c r="B6" s="359" t="s">
        <v>13</v>
      </c>
      <c r="C6" s="362">
        <f>+'[22]12M'!E107</f>
        <v>3634</v>
      </c>
      <c r="D6" s="227">
        <f>+'[22]12M'!F107</f>
        <v>676852</v>
      </c>
      <c r="E6" s="229">
        <f>+'[22]12M'!G107</f>
        <v>0.51477311186404584</v>
      </c>
      <c r="F6" s="340">
        <f>+'[22]12M'!H107</f>
        <v>10730322.789999999</v>
      </c>
      <c r="G6" s="362">
        <f>+'[22]12M'!K107</f>
        <v>2983</v>
      </c>
      <c r="H6" s="347">
        <f>+'[22]12M'!L107</f>
        <v>446901</v>
      </c>
      <c r="I6" s="348">
        <f>+'[22]12M'!M107</f>
        <v>0.41482622171107775</v>
      </c>
      <c r="J6" s="350">
        <f>+'[22]12M'!N107</f>
        <v>5781495.6499999994</v>
      </c>
      <c r="K6" s="362">
        <f>+'[22]12M'!Q107</f>
        <v>500</v>
      </c>
      <c r="L6" s="347">
        <f>+'[22]12M'!R107</f>
        <v>166432</v>
      </c>
      <c r="M6" s="348">
        <f>+'[22]12M'!S107</f>
        <v>0.91679887184910991</v>
      </c>
      <c r="N6" s="350">
        <f>+'[22]12M'!T107</f>
        <v>3320631.0300000003</v>
      </c>
      <c r="O6" s="363">
        <f>+'[22]12M'!W107</f>
        <v>151</v>
      </c>
      <c r="P6" s="227">
        <f>+'[22]12M'!X107</f>
        <v>63519</v>
      </c>
      <c r="Q6" s="228">
        <f>+'[22]12M'!Y107</f>
        <v>1.1343083681560056</v>
      </c>
      <c r="R6" s="340">
        <f>+'[22]12M'!Z107</f>
        <v>1628196.11</v>
      </c>
      <c r="S6" s="362">
        <f>+'[22]12M'!AC107</f>
        <v>0</v>
      </c>
      <c r="T6" s="347">
        <f>+'[22]12M'!AD107</f>
        <v>0</v>
      </c>
      <c r="U6" s="349" t="e">
        <f>+'[22]12M'!AE107</f>
        <v>#DIV/0!</v>
      </c>
      <c r="V6" s="350">
        <f>+'[22]12M'!AF107</f>
        <v>0</v>
      </c>
    </row>
    <row r="7" spans="1:34" x14ac:dyDescent="0.2">
      <c r="A7" s="339">
        <v>1006</v>
      </c>
      <c r="B7" s="359" t="s">
        <v>14</v>
      </c>
      <c r="C7" s="362">
        <f>+'[22]12M'!E108</f>
        <v>19994</v>
      </c>
      <c r="D7" s="227">
        <f>+'[22]12M'!F108</f>
        <v>3567273</v>
      </c>
      <c r="E7" s="229">
        <f>+'[22]12M'!G108</f>
        <v>0.49765879708877236</v>
      </c>
      <c r="F7" s="340">
        <f>+'[22]12M'!H108</f>
        <v>53202038.460000001</v>
      </c>
      <c r="G7" s="362">
        <f>+'[22]12M'!K108</f>
        <v>17855</v>
      </c>
      <c r="H7" s="347">
        <f>+'[22]12M'!L108</f>
        <v>2869697</v>
      </c>
      <c r="I7" s="348">
        <f>+'[22]12M'!M108</f>
        <v>0.44906656276015744</v>
      </c>
      <c r="J7" s="350">
        <f>+'[22]12M'!N108</f>
        <v>37689743.850000001</v>
      </c>
      <c r="K7" s="362">
        <f>+'[22]12M'!Q108</f>
        <v>1849</v>
      </c>
      <c r="L7" s="347">
        <f>+'[22]12M'!R108</f>
        <v>509526</v>
      </c>
      <c r="M7" s="348">
        <f>+'[22]12M'!S108</f>
        <v>0.75598563181298206</v>
      </c>
      <c r="N7" s="350">
        <f>+'[22]12M'!T108</f>
        <v>10220531.040000001</v>
      </c>
      <c r="O7" s="363">
        <f>+'[22]12M'!W108</f>
        <v>290</v>
      </c>
      <c r="P7" s="227">
        <f>+'[22]12M'!X108</f>
        <v>188050</v>
      </c>
      <c r="Q7" s="228">
        <f>+'[22]12M'!Y108</f>
        <v>1.8123379689864207</v>
      </c>
      <c r="R7" s="340">
        <f>+'[22]12M'!Z108</f>
        <v>5291763.57</v>
      </c>
      <c r="S7" s="362">
        <f>+'[22]12M'!AC108</f>
        <v>0</v>
      </c>
      <c r="T7" s="347">
        <f>+'[22]12M'!AD108</f>
        <v>0</v>
      </c>
      <c r="U7" s="349" t="e">
        <f>+'[22]12M'!AE108</f>
        <v>#DIV/0!</v>
      </c>
      <c r="V7" s="350">
        <f>+'[22]12M'!AF108</f>
        <v>0</v>
      </c>
    </row>
    <row r="8" spans="1:34" x14ac:dyDescent="0.2">
      <c r="A8" s="339">
        <v>1007</v>
      </c>
      <c r="B8" s="359" t="s">
        <v>15</v>
      </c>
      <c r="C8" s="362">
        <f>+'[22]12M'!E109</f>
        <v>22893</v>
      </c>
      <c r="D8" s="227">
        <f>+'[22]12M'!F109</f>
        <v>5731252</v>
      </c>
      <c r="E8" s="229">
        <f>+'[22]12M'!G109</f>
        <v>0.69482000576586744</v>
      </c>
      <c r="F8" s="340">
        <f>+'[22]12M'!H109</f>
        <v>96609420.080000013</v>
      </c>
      <c r="G8" s="362">
        <f>+'[22]12M'!K109</f>
        <v>20516</v>
      </c>
      <c r="H8" s="347">
        <f>+'[22]12M'!L109</f>
        <v>3687173</v>
      </c>
      <c r="I8" s="348">
        <f>+'[22]12M'!M109</f>
        <v>0.49892250244645936</v>
      </c>
      <c r="J8" s="350">
        <f>+'[22]12M'!N109</f>
        <v>47750252.95000001</v>
      </c>
      <c r="K8" s="362">
        <f>+'[22]12M'!Q109</f>
        <v>1833</v>
      </c>
      <c r="L8" s="347">
        <f>+'[22]12M'!R109</f>
        <v>1500411</v>
      </c>
      <c r="M8" s="348">
        <f>+'[22]12M'!S109</f>
        <v>2.2481401735987809</v>
      </c>
      <c r="N8" s="350">
        <f>+'[22]12M'!T109</f>
        <v>33480317.510000002</v>
      </c>
      <c r="O8" s="363">
        <f>+'[22]12M'!W109</f>
        <v>543</v>
      </c>
      <c r="P8" s="227">
        <f>+'[22]12M'!X109</f>
        <v>539843</v>
      </c>
      <c r="Q8" s="228">
        <f>+'[22]12M'!Y109</f>
        <v>2.8337768959019014</v>
      </c>
      <c r="R8" s="340">
        <f>+'[22]12M'!Z109</f>
        <v>15321474.620000001</v>
      </c>
      <c r="S8" s="362">
        <f>+'[22]12M'!AC109</f>
        <v>1</v>
      </c>
      <c r="T8" s="347">
        <f>+'[22]12M'!AD109</f>
        <v>3825</v>
      </c>
      <c r="U8" s="349">
        <f>+'[22]12M'!AE109</f>
        <v>10.450819672131148</v>
      </c>
      <c r="V8" s="350">
        <f>+'[22]12M'!AF109</f>
        <v>57375</v>
      </c>
    </row>
    <row r="9" spans="1:34" x14ac:dyDescent="0.2">
      <c r="A9" s="339">
        <v>1008</v>
      </c>
      <c r="B9" s="359" t="s">
        <v>16</v>
      </c>
      <c r="C9" s="362">
        <f>+'[22]12M'!E110</f>
        <v>5855</v>
      </c>
      <c r="D9" s="227">
        <f>+'[22]12M'!F110</f>
        <v>1586133</v>
      </c>
      <c r="E9" s="229">
        <f>+'[22]12M'!G110</f>
        <v>0.75126925913347942</v>
      </c>
      <c r="F9" s="340">
        <f>+'[22]12M'!H110</f>
        <v>29456382.309999995</v>
      </c>
      <c r="G9" s="362">
        <f>+'[22]12M'!K110</f>
        <v>4461</v>
      </c>
      <c r="H9" s="347">
        <f>+'[22]12M'!L110</f>
        <v>600813</v>
      </c>
      <c r="I9" s="348">
        <f>+'[22]12M'!M110</f>
        <v>0.37659223991064278</v>
      </c>
      <c r="J9" s="350">
        <f>+'[22]12M'!N110</f>
        <v>7890498.1200000001</v>
      </c>
      <c r="K9" s="362">
        <f>+'[22]12M'!Q110</f>
        <v>1214</v>
      </c>
      <c r="L9" s="347">
        <f>+'[22]12M'!R110</f>
        <v>877234</v>
      </c>
      <c r="M9" s="348">
        <f>+'[22]12M'!S110</f>
        <v>1.9533938122659114</v>
      </c>
      <c r="N9" s="350">
        <f>+'[22]12M'!T110</f>
        <v>18563703.739999995</v>
      </c>
      <c r="O9" s="363">
        <f>+'[22]12M'!W110</f>
        <v>180</v>
      </c>
      <c r="P9" s="227">
        <f>+'[22]12M'!X110</f>
        <v>108086</v>
      </c>
      <c r="Q9" s="228">
        <f>+'[22]12M'!Y110</f>
        <v>1.6181750130997827</v>
      </c>
      <c r="R9" s="340">
        <f>+'[22]12M'!Z110</f>
        <v>3002180.45</v>
      </c>
      <c r="S9" s="362">
        <f>+'[22]12M'!AC110</f>
        <v>0</v>
      </c>
      <c r="T9" s="347">
        <f>+'[22]12M'!AD110</f>
        <v>0</v>
      </c>
      <c r="U9" s="349" t="e">
        <f>+'[22]12M'!AE110</f>
        <v>#DIV/0!</v>
      </c>
      <c r="V9" s="350">
        <f>+'[22]12M'!AF110</f>
        <v>0</v>
      </c>
    </row>
    <row r="10" spans="1:34" x14ac:dyDescent="0.2">
      <c r="A10" s="339">
        <v>1009</v>
      </c>
      <c r="B10" s="359" t="s">
        <v>17</v>
      </c>
      <c r="C10" s="362">
        <f>+'[22]12M'!E111</f>
        <v>6041</v>
      </c>
      <c r="D10" s="227">
        <f>+'[22]12M'!F111</f>
        <v>1350241</v>
      </c>
      <c r="E10" s="229">
        <f>+'[22]12M'!G111</f>
        <v>0.61728152934146896</v>
      </c>
      <c r="F10" s="340">
        <f>+'[22]12M'!H111</f>
        <v>24485181.060000002</v>
      </c>
      <c r="G10" s="362">
        <f>+'[22]12M'!K111</f>
        <v>4283</v>
      </c>
      <c r="H10" s="347">
        <f>+'[22]12M'!L111</f>
        <v>610208</v>
      </c>
      <c r="I10" s="348">
        <f>+'[22]12M'!M111</f>
        <v>0.39307673527704717</v>
      </c>
      <c r="J10" s="350">
        <f>+'[22]12M'!N111</f>
        <v>7917763.3700000001</v>
      </c>
      <c r="K10" s="362">
        <f>+'[22]12M'!Q111</f>
        <v>1460</v>
      </c>
      <c r="L10" s="347">
        <f>+'[22]12M'!R111</f>
        <v>590407</v>
      </c>
      <c r="M10" s="348">
        <f>+'[22]12M'!S111</f>
        <v>1.121399985944679</v>
      </c>
      <c r="N10" s="350">
        <f>+'[22]12M'!T111</f>
        <v>12471830.620000001</v>
      </c>
      <c r="O10" s="363">
        <f>+'[22]12M'!W111</f>
        <v>298</v>
      </c>
      <c r="P10" s="227">
        <f>+'[22]12M'!X111</f>
        <v>149626</v>
      </c>
      <c r="Q10" s="228">
        <f>+'[22]12M'!Y111</f>
        <v>1.3788000258019333</v>
      </c>
      <c r="R10" s="340">
        <f>+'[22]12M'!Z111</f>
        <v>4095587.07</v>
      </c>
      <c r="S10" s="362">
        <f>+'[22]12M'!AC111</f>
        <v>0</v>
      </c>
      <c r="T10" s="347">
        <f>+'[22]12M'!AD111</f>
        <v>0</v>
      </c>
      <c r="U10" s="349" t="e">
        <f>+'[22]12M'!AE111</f>
        <v>#DIV/0!</v>
      </c>
      <c r="V10" s="350">
        <f>+'[22]12M'!AF111</f>
        <v>0</v>
      </c>
    </row>
    <row r="11" spans="1:34" x14ac:dyDescent="0.2">
      <c r="A11" s="339">
        <v>1010</v>
      </c>
      <c r="B11" s="359" t="s">
        <v>19</v>
      </c>
      <c r="C11" s="362">
        <f>+'[22]12M'!E113</f>
        <v>7434</v>
      </c>
      <c r="D11" s="227">
        <f>+'[22]12M'!F113</f>
        <v>1953424</v>
      </c>
      <c r="E11" s="229">
        <f>+'[22]12M'!G113</f>
        <v>0.72972710469180302</v>
      </c>
      <c r="F11" s="340">
        <f>+'[22]12M'!H113</f>
        <v>34693488.140000001</v>
      </c>
      <c r="G11" s="363">
        <f>+'[22]12M'!K113</f>
        <v>5886</v>
      </c>
      <c r="H11" s="227">
        <f>+'[22]12M'!L113</f>
        <v>996525</v>
      </c>
      <c r="I11" s="229">
        <f>+'[22]12M'!M113</f>
        <v>0.47376820978586115</v>
      </c>
      <c r="J11" s="340">
        <f>+'[22]12M'!N113</f>
        <v>13610336.489999998</v>
      </c>
      <c r="K11" s="363">
        <f>+'[22]12M'!Q113</f>
        <v>1156</v>
      </c>
      <c r="L11" s="227">
        <f>+'[22]12M'!R113</f>
        <v>733061</v>
      </c>
      <c r="M11" s="229">
        <f>+'[22]12M'!S113</f>
        <v>1.7281267533251294</v>
      </c>
      <c r="N11" s="340">
        <f>+'[22]12M'!T113</f>
        <v>15179013.23</v>
      </c>
      <c r="O11" s="363">
        <f>+'[22]12M'!W113</f>
        <v>392</v>
      </c>
      <c r="P11" s="227">
        <f>+'[22]12M'!X113</f>
        <v>223838</v>
      </c>
      <c r="Q11" s="228">
        <f>+'[22]12M'!Y113</f>
        <v>1.4989687131683274</v>
      </c>
      <c r="R11" s="340">
        <f>+'[22]12M'!Z113</f>
        <v>5904138.4199999999</v>
      </c>
      <c r="S11" s="362">
        <f>+'[22]12M'!AC113</f>
        <v>0</v>
      </c>
      <c r="T11" s="347">
        <f>+'[22]12M'!AD113</f>
        <v>0</v>
      </c>
      <c r="U11" s="349" t="e">
        <f>+'[22]12M'!AE113</f>
        <v>#DIV/0!</v>
      </c>
      <c r="V11" s="350">
        <f>+'[22]12M'!AF113</f>
        <v>0</v>
      </c>
    </row>
    <row r="12" spans="1:34" x14ac:dyDescent="0.2">
      <c r="A12" s="339">
        <v>1011</v>
      </c>
      <c r="B12" s="359" t="s">
        <v>20</v>
      </c>
      <c r="C12" s="362">
        <f>+'[22]12M'!E114</f>
        <v>6409</v>
      </c>
      <c r="D12" s="227">
        <f>+'[22]12M'!F114</f>
        <v>1321388</v>
      </c>
      <c r="E12" s="229">
        <f>+'[22]12M'!G114</f>
        <v>0.57507959967759736</v>
      </c>
      <c r="F12" s="340">
        <f>+'[22]12M'!H114</f>
        <v>21417272.859999999</v>
      </c>
      <c r="G12" s="363">
        <f>+'[22]12M'!K114</f>
        <v>5315</v>
      </c>
      <c r="H12" s="227">
        <f>+'[22]12M'!L114</f>
        <v>876030</v>
      </c>
      <c r="I12" s="229">
        <f>+'[22]12M'!M114</f>
        <v>0.46126895166003745</v>
      </c>
      <c r="J12" s="340">
        <f>+'[22]12M'!N114</f>
        <v>11835274.799999999</v>
      </c>
      <c r="K12" s="363">
        <f>+'[22]12M'!Q114</f>
        <v>848</v>
      </c>
      <c r="L12" s="227">
        <f>+'[22]12M'!R114</f>
        <v>345292</v>
      </c>
      <c r="M12" s="229">
        <f>+'[22]12M'!S114</f>
        <v>1.1184597095759601</v>
      </c>
      <c r="N12" s="340">
        <f>+'[22]12M'!T114</f>
        <v>6943757.6399999987</v>
      </c>
      <c r="O12" s="363">
        <f>+'[22]12M'!W114</f>
        <v>246</v>
      </c>
      <c r="P12" s="227">
        <f>+'[22]12M'!X114</f>
        <v>100066</v>
      </c>
      <c r="Q12" s="228">
        <f>+'[22]12M'!Y114</f>
        <v>1.1136634280435822</v>
      </c>
      <c r="R12" s="340">
        <f>+'[22]12M'!Z114</f>
        <v>2638240.42</v>
      </c>
      <c r="S12" s="363">
        <f>+'[22]12M'!AC114</f>
        <v>0</v>
      </c>
      <c r="T12" s="227">
        <f>+'[22]12M'!AD114</f>
        <v>0</v>
      </c>
      <c r="U12" s="228" t="e">
        <f>+'[22]12M'!AE114</f>
        <v>#DIV/0!</v>
      </c>
      <c r="V12" s="340">
        <f>+'[22]12M'!AF114</f>
        <v>0</v>
      </c>
    </row>
    <row r="13" spans="1:34" x14ac:dyDescent="0.2">
      <c r="A13" s="339">
        <v>1012</v>
      </c>
      <c r="B13" s="359" t="s">
        <v>21</v>
      </c>
      <c r="C13" s="362">
        <f>+'[22]12M'!E115</f>
        <v>17684</v>
      </c>
      <c r="D13" s="227">
        <f>+'[22]12M'!F115</f>
        <v>3920772</v>
      </c>
      <c r="E13" s="229">
        <f>+'[22]12M'!G115</f>
        <v>0.61298305122903918</v>
      </c>
      <c r="F13" s="340">
        <f>+'[22]12M'!H115</f>
        <v>66420963.619999997</v>
      </c>
      <c r="G13" s="363">
        <f>+'[22]12M'!K115</f>
        <v>14456</v>
      </c>
      <c r="H13" s="227">
        <f>+'[22]12M'!L115</f>
        <v>2502530</v>
      </c>
      <c r="I13" s="229">
        <f>+'[22]12M'!M115</f>
        <v>0.47824814025335283</v>
      </c>
      <c r="J13" s="340">
        <f>+'[22]12M'!N115</f>
        <v>34056075.079999998</v>
      </c>
      <c r="K13" s="363">
        <f>+'[22]12M'!Q115</f>
        <v>2730</v>
      </c>
      <c r="L13" s="227">
        <f>+'[22]12M'!R115</f>
        <v>1137767</v>
      </c>
      <c r="M13" s="229">
        <f>+'[22]12M'!S115</f>
        <v>1.1564929335805361</v>
      </c>
      <c r="N13" s="340">
        <f>+'[22]12M'!T115</f>
        <v>24441789.359999999</v>
      </c>
      <c r="O13" s="363">
        <f>+'[22]12M'!W115</f>
        <v>498</v>
      </c>
      <c r="P13" s="227">
        <f>+'[22]12M'!X115</f>
        <v>280475</v>
      </c>
      <c r="Q13" s="228">
        <f>+'[22]12M'!Y115</f>
        <v>1.5607436590876207</v>
      </c>
      <c r="R13" s="340">
        <f>+'[22]12M'!Z115</f>
        <v>7923099.1800000006</v>
      </c>
      <c r="S13" s="363">
        <f>+'[22]12M'!AC115</f>
        <v>0</v>
      </c>
      <c r="T13" s="227">
        <f>+'[22]12M'!AD115</f>
        <v>0</v>
      </c>
      <c r="U13" s="228" t="e">
        <f>+'[22]12M'!AE115</f>
        <v>#DIV/0!</v>
      </c>
      <c r="V13" s="340">
        <f>+'[22]12M'!AF115</f>
        <v>0</v>
      </c>
    </row>
    <row r="14" spans="1:34" x14ac:dyDescent="0.2">
      <c r="A14" s="339">
        <v>1013</v>
      </c>
      <c r="B14" s="359" t="s">
        <v>22</v>
      </c>
      <c r="C14" s="362">
        <f>+'[22]12M'!E116</f>
        <v>1424</v>
      </c>
      <c r="D14" s="227">
        <f>+'[22]12M'!F116</f>
        <v>235160</v>
      </c>
      <c r="E14" s="229">
        <f>+'[22]12M'!G116</f>
        <v>0.45943057647635738</v>
      </c>
      <c r="F14" s="340">
        <f>+'[22]12M'!H116</f>
        <v>3917247.7200000007</v>
      </c>
      <c r="G14" s="363">
        <f>+'[22]12M'!K116</f>
        <v>1080</v>
      </c>
      <c r="H14" s="227">
        <f>+'[22]12M'!L116</f>
        <v>140441</v>
      </c>
      <c r="I14" s="229">
        <f>+'[22]12M'!M116</f>
        <v>0.3611468981035037</v>
      </c>
      <c r="J14" s="340">
        <f>+'[22]12M'!N116</f>
        <v>1811449.2700000005</v>
      </c>
      <c r="K14" s="363">
        <f>+'[22]12M'!Q116</f>
        <v>279</v>
      </c>
      <c r="L14" s="227">
        <f>+'[22]12M'!R116</f>
        <v>73434</v>
      </c>
      <c r="M14" s="229">
        <f>+'[22]12M'!S116</f>
        <v>0.74173509893639589</v>
      </c>
      <c r="N14" s="340">
        <f>+'[22]12M'!T116</f>
        <v>1479172.4000000001</v>
      </c>
      <c r="O14" s="363">
        <f>+'[22]12M'!W116</f>
        <v>65</v>
      </c>
      <c r="P14" s="227">
        <f>+'[22]12M'!X116</f>
        <v>21285</v>
      </c>
      <c r="Q14" s="228">
        <f>+'[22]12M'!Y116</f>
        <v>0.88787385809035169</v>
      </c>
      <c r="R14" s="340">
        <f>+'[22]12M'!Z116</f>
        <v>626626.05000000005</v>
      </c>
      <c r="S14" s="363">
        <f>+'[22]12M'!AC116</f>
        <v>0</v>
      </c>
      <c r="T14" s="227">
        <f>+'[22]12M'!AD116</f>
        <v>0</v>
      </c>
      <c r="U14" s="228" t="e">
        <f>+'[22]12M'!AE116</f>
        <v>#DIV/0!</v>
      </c>
      <c r="V14" s="340">
        <f>+'[22]12M'!AF116</f>
        <v>0</v>
      </c>
    </row>
    <row r="15" spans="1:34" x14ac:dyDescent="0.2">
      <c r="A15" s="339">
        <v>1014</v>
      </c>
      <c r="B15" s="359" t="s">
        <v>23</v>
      </c>
      <c r="C15" s="362">
        <f>+'[22]12M'!E117</f>
        <v>44628</v>
      </c>
      <c r="D15" s="227">
        <f>+'[22]12M'!F117</f>
        <v>9986168</v>
      </c>
      <c r="E15" s="229">
        <f>+'[22]12M'!G117</f>
        <v>0.6186004947481788</v>
      </c>
      <c r="F15" s="340">
        <f>+'[22]12M'!H117</f>
        <v>167041708.17000002</v>
      </c>
      <c r="G15" s="363">
        <f>+'[22]12M'!K117</f>
        <v>37184</v>
      </c>
      <c r="H15" s="227">
        <f>+'[22]12M'!L117</f>
        <v>6212460</v>
      </c>
      <c r="I15" s="229">
        <f>+'[22]12M'!M117</f>
        <v>0.46141121663167717</v>
      </c>
      <c r="J15" s="340">
        <f>+'[22]12M'!N117</f>
        <v>81931541.989999995</v>
      </c>
      <c r="K15" s="363">
        <f>+'[22]12M'!Q117</f>
        <v>6105</v>
      </c>
      <c r="L15" s="227">
        <f>+'[22]12M'!R117</f>
        <v>3061392</v>
      </c>
      <c r="M15" s="229">
        <f>+'[22]12M'!S117</f>
        <v>1.3943088875468315</v>
      </c>
      <c r="N15" s="340">
        <f>+'[22]12M'!T117</f>
        <v>65693600.030000009</v>
      </c>
      <c r="O15" s="363">
        <f>+'[22]12M'!W117</f>
        <v>1339</v>
      </c>
      <c r="P15" s="227">
        <f>+'[22]12M'!X117</f>
        <v>712316</v>
      </c>
      <c r="Q15" s="228">
        <f>+'[22]12M'!Y117</f>
        <v>1.4732918843565272</v>
      </c>
      <c r="R15" s="340">
        <f>+'[22]12M'!Z117</f>
        <v>19416566.150000002</v>
      </c>
      <c r="S15" s="363">
        <f>+'[22]12M'!AC117</f>
        <v>0</v>
      </c>
      <c r="T15" s="227">
        <f>+'[22]12M'!AD117</f>
        <v>0</v>
      </c>
      <c r="U15" s="228" t="e">
        <f>+'[22]12M'!AE117</f>
        <v>#DIV/0!</v>
      </c>
      <c r="V15" s="340">
        <f>+'[22]12M'!AF117</f>
        <v>0</v>
      </c>
    </row>
    <row r="16" spans="1:34" x14ac:dyDescent="0.2">
      <c r="A16" s="339">
        <v>1015</v>
      </c>
      <c r="B16" s="359" t="s">
        <v>24</v>
      </c>
      <c r="C16" s="362">
        <f>+'[22]12M'!E118</f>
        <v>6348</v>
      </c>
      <c r="D16" s="227">
        <f>+'[22]12M'!F118</f>
        <v>1220549</v>
      </c>
      <c r="E16" s="229">
        <f>+'[22]12M'!G118</f>
        <v>0.53545814600727892</v>
      </c>
      <c r="F16" s="340">
        <f>+'[22]12M'!H118</f>
        <v>18553153.48</v>
      </c>
      <c r="G16" s="363">
        <f>+'[22]12M'!K118</f>
        <v>5632</v>
      </c>
      <c r="H16" s="227">
        <f>+'[22]12M'!L118</f>
        <v>931733</v>
      </c>
      <c r="I16" s="229">
        <f>+'[22]12M'!M118</f>
        <v>0.46030532126118301</v>
      </c>
      <c r="J16" s="340">
        <f>+'[22]12M'!N118</f>
        <v>12202377.32</v>
      </c>
      <c r="K16" s="363">
        <f>+'[22]12M'!Q118</f>
        <v>570</v>
      </c>
      <c r="L16" s="227">
        <f>+'[22]12M'!R118</f>
        <v>224853</v>
      </c>
      <c r="M16" s="229">
        <f>+'[22]12M'!S118</f>
        <v>1.1079395113009802</v>
      </c>
      <c r="N16" s="340">
        <f>+'[22]12M'!T118</f>
        <v>4524401.12</v>
      </c>
      <c r="O16" s="363">
        <f>+'[22]12M'!W118</f>
        <v>146</v>
      </c>
      <c r="P16" s="227">
        <f>+'[22]12M'!X118</f>
        <v>63963</v>
      </c>
      <c r="Q16" s="228">
        <f>+'[22]12M'!Y118</f>
        <v>1.2221139516221484</v>
      </c>
      <c r="R16" s="340">
        <f>+'[22]12M'!Z118</f>
        <v>1826375.0399999998</v>
      </c>
      <c r="S16" s="363">
        <f>+'[22]12M'!AC118</f>
        <v>0</v>
      </c>
      <c r="T16" s="227">
        <f>+'[22]12M'!AD118</f>
        <v>0</v>
      </c>
      <c r="U16" s="228" t="e">
        <f>+'[22]12M'!AE118</f>
        <v>#DIV/0!</v>
      </c>
      <c r="V16" s="340">
        <f>+'[22]12M'!AF118</f>
        <v>0</v>
      </c>
    </row>
    <row r="17" spans="1:22" x14ac:dyDescent="0.2">
      <c r="A17" s="339">
        <v>1016</v>
      </c>
      <c r="B17" s="359" t="s">
        <v>25</v>
      </c>
      <c r="C17" s="362">
        <f>+'[22]12M'!E119</f>
        <v>9493</v>
      </c>
      <c r="D17" s="227">
        <f>+'[22]12M'!F119</f>
        <v>1484667</v>
      </c>
      <c r="E17" s="229">
        <f>+'[22]12M'!G119</f>
        <v>0.43922551167936269</v>
      </c>
      <c r="F17" s="340">
        <f>+'[22]12M'!H119</f>
        <v>22600467.639999997</v>
      </c>
      <c r="G17" s="363">
        <f>+'[22]12M'!K119</f>
        <v>8202</v>
      </c>
      <c r="H17" s="227">
        <f>+'[22]12M'!L119</f>
        <v>1035379</v>
      </c>
      <c r="I17" s="229">
        <f>+'[22]12M'!M119</f>
        <v>0.35512231629232982</v>
      </c>
      <c r="J17" s="340">
        <f>+'[22]12M'!N119</f>
        <v>12784085.01</v>
      </c>
      <c r="K17" s="363">
        <f>+'[22]12M'!Q119</f>
        <v>1062</v>
      </c>
      <c r="L17" s="227">
        <f>+'[22]12M'!R119</f>
        <v>328543</v>
      </c>
      <c r="M17" s="229">
        <f>+'[22]12M'!S119</f>
        <v>0.8639638786769539</v>
      </c>
      <c r="N17" s="340">
        <f>+'[22]12M'!T119</f>
        <v>6482587.3200000003</v>
      </c>
      <c r="O17" s="363">
        <f>+'[22]12M'!W119</f>
        <v>229</v>
      </c>
      <c r="P17" s="227">
        <f>+'[22]12M'!X119</f>
        <v>120745</v>
      </c>
      <c r="Q17" s="228">
        <f>+'[22]12M'!Y119</f>
        <v>1.4312554081765703</v>
      </c>
      <c r="R17" s="340">
        <f>+'[22]12M'!Z119</f>
        <v>3333795.31</v>
      </c>
      <c r="S17" s="363">
        <f>+'[22]12M'!AC119</f>
        <v>0</v>
      </c>
      <c r="T17" s="227">
        <f>+'[22]12M'!AD119</f>
        <v>0</v>
      </c>
      <c r="U17" s="228" t="e">
        <f>+'[22]12M'!AE119</f>
        <v>#DIV/0!</v>
      </c>
      <c r="V17" s="340">
        <f>+'[22]12M'!AF119</f>
        <v>0</v>
      </c>
    </row>
    <row r="18" spans="1:22" x14ac:dyDescent="0.2">
      <c r="A18" s="339">
        <v>1017</v>
      </c>
      <c r="B18" s="359" t="s">
        <v>26</v>
      </c>
      <c r="C18" s="362">
        <f>+'[22]12M'!E120</f>
        <v>13410</v>
      </c>
      <c r="D18" s="227">
        <f>+'[22]12M'!F120</f>
        <v>2777197</v>
      </c>
      <c r="E18" s="229">
        <f>+'[22]12M'!G120</f>
        <v>0.57058840811784728</v>
      </c>
      <c r="F18" s="340">
        <f>+'[22]12M'!H120</f>
        <v>47561018</v>
      </c>
      <c r="G18" s="363">
        <f>+'[22]12M'!K120</f>
        <v>10318</v>
      </c>
      <c r="H18" s="227">
        <f>+'[22]12M'!L120</f>
        <v>1622189</v>
      </c>
      <c r="I18" s="229">
        <f>+'[22]12M'!M120</f>
        <v>0.43363764626882506</v>
      </c>
      <c r="J18" s="340">
        <f>+'[22]12M'!N120</f>
        <v>21615040.139999997</v>
      </c>
      <c r="K18" s="363">
        <f>+'[22]12M'!Q120</f>
        <v>2307</v>
      </c>
      <c r="L18" s="227">
        <f>+'[22]12M'!R120</f>
        <v>840999</v>
      </c>
      <c r="M18" s="229">
        <f>+'[22]12M'!S120</f>
        <v>1.006047055783641</v>
      </c>
      <c r="N18" s="340">
        <f>+'[22]12M'!T120</f>
        <v>17508111.170000002</v>
      </c>
      <c r="O18" s="363">
        <f>+'[22]12M'!W120</f>
        <v>785</v>
      </c>
      <c r="P18" s="227">
        <f>+'[22]12M'!X120</f>
        <v>314009</v>
      </c>
      <c r="Q18" s="228">
        <f>+'[22]12M'!Y120</f>
        <v>1.0812200219681083</v>
      </c>
      <c r="R18" s="340">
        <f>+'[22]12M'!Z120</f>
        <v>8437866.6899999995</v>
      </c>
      <c r="S18" s="363">
        <f>+'[22]12M'!AC120</f>
        <v>0</v>
      </c>
      <c r="T18" s="227">
        <f>+'[22]12M'!AD120</f>
        <v>0</v>
      </c>
      <c r="U18" s="228" t="e">
        <f>+'[22]12M'!AE120</f>
        <v>#DIV/0!</v>
      </c>
      <c r="V18" s="340">
        <f>+'[22]12M'!AF120</f>
        <v>0</v>
      </c>
    </row>
    <row r="19" spans="1:22" x14ac:dyDescent="0.2">
      <c r="A19" s="339">
        <v>1018</v>
      </c>
      <c r="B19" s="359" t="s">
        <v>27</v>
      </c>
      <c r="C19" s="362">
        <f>+'[22]12M'!E121</f>
        <v>6539</v>
      </c>
      <c r="D19" s="227">
        <f>+'[22]12M'!F121</f>
        <v>1188904</v>
      </c>
      <c r="E19" s="229">
        <f>+'[22]12M'!G121</f>
        <v>0.50048094672204813</v>
      </c>
      <c r="F19" s="340">
        <f>+'[22]12M'!H121</f>
        <v>18980253.020000003</v>
      </c>
      <c r="G19" s="363">
        <f>+'[22]12M'!K121</f>
        <v>5520</v>
      </c>
      <c r="H19" s="227">
        <f>+'[22]12M'!L121</f>
        <v>816357</v>
      </c>
      <c r="I19" s="229">
        <f>+'[22]12M'!M121</f>
        <v>0.40735706447947712</v>
      </c>
      <c r="J19" s="340">
        <f>+'[22]12M'!N121</f>
        <v>10474588.290000001</v>
      </c>
      <c r="K19" s="363">
        <f>+'[22]12M'!Q121</f>
        <v>812</v>
      </c>
      <c r="L19" s="227">
        <f>+'[22]12M'!R121</f>
        <v>267166</v>
      </c>
      <c r="M19" s="229">
        <f>+'[22]12M'!S121</f>
        <v>0.89952156331962996</v>
      </c>
      <c r="N19" s="340">
        <f>+'[22]12M'!T121</f>
        <v>5574159.4100000001</v>
      </c>
      <c r="O19" s="363">
        <f>+'[22]12M'!W121</f>
        <v>207</v>
      </c>
      <c r="P19" s="227">
        <f>+'[22]12M'!X121</f>
        <v>105381</v>
      </c>
      <c r="Q19" s="228">
        <f>+'[22]12M'!Y121</f>
        <v>1.4148709066741851</v>
      </c>
      <c r="R19" s="340">
        <f>+'[22]12M'!Z121</f>
        <v>2931505.3200000003</v>
      </c>
      <c r="S19" s="363">
        <f>+'[22]12M'!AC121</f>
        <v>0</v>
      </c>
      <c r="T19" s="227">
        <f>+'[22]12M'!AD121</f>
        <v>0</v>
      </c>
      <c r="U19" s="228" t="e">
        <f>+'[22]12M'!AE121</f>
        <v>#DIV/0!</v>
      </c>
      <c r="V19" s="340">
        <f>+'[22]12M'!AF121</f>
        <v>0</v>
      </c>
    </row>
    <row r="20" spans="1:22" x14ac:dyDescent="0.2">
      <c r="A20" s="339">
        <v>1019</v>
      </c>
      <c r="B20" s="359" t="s">
        <v>28</v>
      </c>
      <c r="C20" s="362">
        <f>+'[22]12M'!E122</f>
        <v>4016</v>
      </c>
      <c r="D20" s="227">
        <f>+'[22]12M'!F122</f>
        <v>741386</v>
      </c>
      <c r="E20" s="229">
        <f>+'[22]12M'!G122</f>
        <v>0.50679129565753545</v>
      </c>
      <c r="F20" s="340">
        <f>+'[22]12M'!H122</f>
        <v>12270346.039999999</v>
      </c>
      <c r="G20" s="363">
        <f>+'[22]12M'!K122</f>
        <v>3450</v>
      </c>
      <c r="H20" s="227">
        <f>+'[22]12M'!L122</f>
        <v>464047</v>
      </c>
      <c r="I20" s="229">
        <f>+'[22]12M'!M122</f>
        <v>0.36970053306373418</v>
      </c>
      <c r="J20" s="340">
        <f>+'[22]12M'!N122</f>
        <v>5977753.8099999996</v>
      </c>
      <c r="K20" s="363">
        <f>+'[22]12M'!Q122</f>
        <v>447</v>
      </c>
      <c r="L20" s="227">
        <f>+'[22]12M'!R122</f>
        <v>192354</v>
      </c>
      <c r="M20" s="229">
        <f>+'[22]12M'!S122</f>
        <v>1.1692043983296558</v>
      </c>
      <c r="N20" s="340">
        <f>+'[22]12M'!T122</f>
        <v>3895932.5300000003</v>
      </c>
      <c r="O20" s="363">
        <f>+'[22]12M'!W122</f>
        <v>119</v>
      </c>
      <c r="P20" s="227">
        <f>+'[22]12M'!X122</f>
        <v>84985</v>
      </c>
      <c r="Q20" s="228">
        <f>+'[22]12M'!Y122</f>
        <v>1.9677919792534964</v>
      </c>
      <c r="R20" s="340">
        <f>+'[22]12M'!Z122</f>
        <v>2396659.7000000002</v>
      </c>
      <c r="S20" s="363">
        <f>+'[22]12M'!AC122</f>
        <v>0</v>
      </c>
      <c r="T20" s="227">
        <f>+'[22]12M'!AD122</f>
        <v>0</v>
      </c>
      <c r="U20" s="228" t="e">
        <f>+'[22]12M'!AE122</f>
        <v>#DIV/0!</v>
      </c>
      <c r="V20" s="340">
        <f>+'[22]12M'!AF122</f>
        <v>0</v>
      </c>
    </row>
    <row r="21" spans="1:22" x14ac:dyDescent="0.2">
      <c r="A21" s="339">
        <v>1020</v>
      </c>
      <c r="B21" s="359" t="s">
        <v>29</v>
      </c>
      <c r="C21" s="362">
        <f>+'[22]12M'!E123</f>
        <v>16613</v>
      </c>
      <c r="D21" s="227">
        <f>+'[22]12M'!F123</f>
        <v>3768093</v>
      </c>
      <c r="E21" s="229">
        <f>+'[22]12M'!G123</f>
        <v>0.62722895489056729</v>
      </c>
      <c r="F21" s="340">
        <f>+'[22]12M'!H123</f>
        <v>65541540.930000007</v>
      </c>
      <c r="G21" s="363">
        <f>+'[22]12M'!K123</f>
        <v>12448</v>
      </c>
      <c r="H21" s="227">
        <f>+'[22]12M'!L123</f>
        <v>2058797</v>
      </c>
      <c r="I21" s="229">
        <f>+'[22]12M'!M123</f>
        <v>0.45758792933381165</v>
      </c>
      <c r="J21" s="340">
        <f>+'[22]12M'!N123</f>
        <v>26916380.5</v>
      </c>
      <c r="K21" s="363">
        <f>+'[22]12M'!Q123</f>
        <v>3002</v>
      </c>
      <c r="L21" s="227">
        <f>+'[22]12M'!R123</f>
        <v>1207133</v>
      </c>
      <c r="M21" s="229">
        <f>+'[22]12M'!S123</f>
        <v>1.1142491877123024</v>
      </c>
      <c r="N21" s="340">
        <f>+'[22]12M'!T123</f>
        <v>25419921.09</v>
      </c>
      <c r="O21" s="363">
        <f>+'[22]12M'!W123</f>
        <v>1163</v>
      </c>
      <c r="P21" s="227">
        <f>+'[22]12M'!X123</f>
        <v>502163</v>
      </c>
      <c r="Q21" s="228">
        <f>+'[22]12M'!Y123</f>
        <v>1.1817657662745984</v>
      </c>
      <c r="R21" s="340">
        <f>+'[22]12M'!Z123</f>
        <v>13205239.340000002</v>
      </c>
      <c r="S21" s="363">
        <f>+'[22]12M'!AC123</f>
        <v>0</v>
      </c>
      <c r="T21" s="227">
        <f>+'[22]12M'!AD123</f>
        <v>0</v>
      </c>
      <c r="U21" s="228" t="e">
        <f>+'[22]12M'!AE123</f>
        <v>#DIV/0!</v>
      </c>
      <c r="V21" s="340">
        <f>+'[22]12M'!AF123</f>
        <v>0</v>
      </c>
    </row>
    <row r="22" spans="1:22" x14ac:dyDescent="0.2">
      <c r="A22" s="339">
        <v>1021</v>
      </c>
      <c r="B22" s="359" t="s">
        <v>30</v>
      </c>
      <c r="C22" s="362">
        <f>+'[22]12M'!E124</f>
        <v>5656</v>
      </c>
      <c r="D22" s="227">
        <f>+'[22]12M'!F124</f>
        <v>1121678</v>
      </c>
      <c r="E22" s="229">
        <f>+'[22]12M'!G124</f>
        <v>0.55001686810320138</v>
      </c>
      <c r="F22" s="340">
        <f>+'[22]12M'!H124</f>
        <v>19537473.050000001</v>
      </c>
      <c r="G22" s="363">
        <f>+'[22]12M'!K124</f>
        <v>4105</v>
      </c>
      <c r="H22" s="227">
        <f>+'[22]12M'!L124</f>
        <v>580768</v>
      </c>
      <c r="I22" s="229">
        <f>+'[22]12M'!M124</f>
        <v>0.39330717913189989</v>
      </c>
      <c r="J22" s="340">
        <f>+'[22]12M'!N124</f>
        <v>7540480.2500000009</v>
      </c>
      <c r="K22" s="363">
        <f>+'[22]12M'!Q124</f>
        <v>1295</v>
      </c>
      <c r="L22" s="227">
        <f>+'[22]12M'!R124</f>
        <v>409182</v>
      </c>
      <c r="M22" s="229">
        <f>+'[22]12M'!S124</f>
        <v>0.87104293459865767</v>
      </c>
      <c r="N22" s="340">
        <f>+'[22]12M'!T124</f>
        <v>8472874.25</v>
      </c>
      <c r="O22" s="363">
        <f>+'[22]12M'!W124</f>
        <v>256</v>
      </c>
      <c r="P22" s="227">
        <f>+'[22]12M'!X124</f>
        <v>131728</v>
      </c>
      <c r="Q22" s="228">
        <f>+'[22]12M'!Y124</f>
        <v>1.4169786153779957</v>
      </c>
      <c r="R22" s="340">
        <f>+'[22]12M'!Z124</f>
        <v>3524118.55</v>
      </c>
      <c r="S22" s="363">
        <f>+'[22]12M'!AC124</f>
        <v>0</v>
      </c>
      <c r="T22" s="227">
        <f>+'[22]12M'!AD124</f>
        <v>0</v>
      </c>
      <c r="U22" s="228" t="e">
        <f>+'[22]12M'!AE124</f>
        <v>#DIV/0!</v>
      </c>
      <c r="V22" s="340">
        <f>+'[22]12M'!AF124</f>
        <v>0</v>
      </c>
    </row>
    <row r="23" spans="1:22" x14ac:dyDescent="0.2">
      <c r="A23" s="339">
        <v>1022</v>
      </c>
      <c r="B23" s="359" t="s">
        <v>31</v>
      </c>
      <c r="C23" s="362">
        <f>+'[22]12M'!E125</f>
        <v>25498</v>
      </c>
      <c r="D23" s="227">
        <f>+'[22]12M'!F125</f>
        <v>5539728</v>
      </c>
      <c r="E23" s="229">
        <f>+'[22]12M'!G125</f>
        <v>0.60425042326875389</v>
      </c>
      <c r="F23" s="340">
        <f>+'[22]12M'!H125</f>
        <v>93148908.969999984</v>
      </c>
      <c r="G23" s="363">
        <f>+'[22]12M'!K125</f>
        <v>21917</v>
      </c>
      <c r="H23" s="227">
        <f>+'[22]12M'!L125</f>
        <v>3560349</v>
      </c>
      <c r="I23" s="229">
        <f>+'[22]12M'!M125</f>
        <v>0.4521475985124786</v>
      </c>
      <c r="J23" s="340">
        <f>+'[22]12M'!N125</f>
        <v>46863825.309999995</v>
      </c>
      <c r="K23" s="363">
        <f>+'[22]12M'!Q125</f>
        <v>2650</v>
      </c>
      <c r="L23" s="227">
        <f>+'[22]12M'!R125</f>
        <v>1401274</v>
      </c>
      <c r="M23" s="229">
        <f>+'[22]12M'!S125</f>
        <v>1.4615833122117954</v>
      </c>
      <c r="N23" s="340">
        <f>+'[22]12M'!T125</f>
        <v>30297624.109999999</v>
      </c>
      <c r="O23" s="363">
        <f>+'[22]12M'!W125</f>
        <v>931</v>
      </c>
      <c r="P23" s="227">
        <f>+'[22]12M'!X125</f>
        <v>578105</v>
      </c>
      <c r="Q23" s="228">
        <f>+'[22]12M'!Y125</f>
        <v>1.7262533966377018</v>
      </c>
      <c r="R23" s="340">
        <f>+'[22]12M'!Z125</f>
        <v>15987459.550000003</v>
      </c>
      <c r="S23" s="363">
        <f>+'[22]12M'!AC125</f>
        <v>0</v>
      </c>
      <c r="T23" s="227">
        <f>+'[22]12M'!AD125</f>
        <v>0</v>
      </c>
      <c r="U23" s="228" t="e">
        <f>+'[22]12M'!AE125</f>
        <v>#DIV/0!</v>
      </c>
      <c r="V23" s="340">
        <f>+'[22]12M'!AF125</f>
        <v>0</v>
      </c>
    </row>
    <row r="24" spans="1:22" x14ac:dyDescent="0.2">
      <c r="A24" s="339">
        <v>1023</v>
      </c>
      <c r="B24" s="359" t="s">
        <v>32</v>
      </c>
      <c r="C24" s="362">
        <f>+'[22]12M'!E126</f>
        <v>6889</v>
      </c>
      <c r="D24" s="227">
        <f>+'[22]12M'!F126</f>
        <v>1104361</v>
      </c>
      <c r="E24" s="229">
        <f>+'[22]12M'!G126</f>
        <v>0.44356924386927821</v>
      </c>
      <c r="F24" s="340">
        <f>+'[22]12M'!H126</f>
        <v>17837073.010000002</v>
      </c>
      <c r="G24" s="363">
        <f>+'[22]12M'!K126</f>
        <v>5336</v>
      </c>
      <c r="H24" s="227">
        <f>+'[22]12M'!L126</f>
        <v>653118</v>
      </c>
      <c r="I24" s="229">
        <f>+'[22]12M'!M126</f>
        <v>0.33918939552101607</v>
      </c>
      <c r="J24" s="340">
        <f>+'[22]12M'!N126</f>
        <v>7955557.6000000006</v>
      </c>
      <c r="K24" s="363">
        <f>+'[22]12M'!Q126</f>
        <v>1301</v>
      </c>
      <c r="L24" s="227">
        <f>+'[22]12M'!R126</f>
        <v>368737</v>
      </c>
      <c r="M24" s="229">
        <f>+'[22]12M'!S126</f>
        <v>0.78220352645691205</v>
      </c>
      <c r="N24" s="340">
        <f>+'[22]12M'!T126</f>
        <v>7678505.6400000006</v>
      </c>
      <c r="O24" s="363">
        <f>+'[22]12M'!W126</f>
        <v>252</v>
      </c>
      <c r="P24" s="227">
        <f>+'[22]12M'!X126</f>
        <v>82506</v>
      </c>
      <c r="Q24" s="228">
        <f>+'[22]12M'!Y126</f>
        <v>0.88925534322760047</v>
      </c>
      <c r="R24" s="340">
        <f>+'[22]12M'!Z126</f>
        <v>2203009.77</v>
      </c>
      <c r="S24" s="363">
        <f>+'[22]12M'!AC126</f>
        <v>0</v>
      </c>
      <c r="T24" s="227">
        <f>+'[22]12M'!AD126</f>
        <v>0</v>
      </c>
      <c r="U24" s="228" t="e">
        <f>+'[22]12M'!AE126</f>
        <v>#DIV/0!</v>
      </c>
      <c r="V24" s="340">
        <f>+'[22]12M'!AF126</f>
        <v>0</v>
      </c>
    </row>
    <row r="25" spans="1:22" x14ac:dyDescent="0.2">
      <c r="A25" s="339">
        <v>1024</v>
      </c>
      <c r="B25" s="359" t="s">
        <v>33</v>
      </c>
      <c r="C25" s="362">
        <f>+'[22]12M'!E127</f>
        <v>36086</v>
      </c>
      <c r="D25" s="227">
        <f>+'[22]12M'!F127</f>
        <v>8532264</v>
      </c>
      <c r="E25" s="229">
        <f>+'[22]12M'!G127</f>
        <v>0.66092642099431498</v>
      </c>
      <c r="F25" s="340">
        <f>+'[22]12M'!H127</f>
        <v>151434271.41</v>
      </c>
      <c r="G25" s="363">
        <f>+'[22]12M'!K127</f>
        <v>28049</v>
      </c>
      <c r="H25" s="227">
        <f>+'[22]12M'!L127</f>
        <v>4600461</v>
      </c>
      <c r="I25" s="229">
        <f>+'[22]12M'!M127</f>
        <v>0.45881024871406384</v>
      </c>
      <c r="J25" s="340">
        <f>+'[22]12M'!N127</f>
        <v>62365655.390000001</v>
      </c>
      <c r="K25" s="363">
        <f>+'[22]12M'!Q127</f>
        <v>6833</v>
      </c>
      <c r="L25" s="227">
        <f>+'[22]12M'!R127</f>
        <v>2924999</v>
      </c>
      <c r="M25" s="229">
        <f>+'[22]12M'!S127</f>
        <v>1.2041284535856693</v>
      </c>
      <c r="N25" s="340">
        <f>+'[22]12M'!T127</f>
        <v>61665406.980000004</v>
      </c>
      <c r="O25" s="363">
        <f>+'[22]12M'!W127</f>
        <v>1203</v>
      </c>
      <c r="P25" s="227">
        <f>+'[22]12M'!X127</f>
        <v>918591</v>
      </c>
      <c r="Q25" s="228">
        <f>+'[22]12M'!Y127</f>
        <v>2.0273113694748273</v>
      </c>
      <c r="R25" s="340">
        <f>+'[22]12M'!Z127</f>
        <v>25594842.539999995</v>
      </c>
      <c r="S25" s="363">
        <f>+'[22]12M'!AC127</f>
        <v>1</v>
      </c>
      <c r="T25" s="227">
        <f>+'[22]12M'!AD127</f>
        <v>88213</v>
      </c>
      <c r="U25" s="228">
        <f>+'[22]12M'!AE127</f>
        <v>241.01912568306011</v>
      </c>
      <c r="V25" s="340">
        <f>+'[22]12M'!AF127</f>
        <v>1808366.5</v>
      </c>
    </row>
    <row r="26" spans="1:22" x14ac:dyDescent="0.2">
      <c r="A26" s="339">
        <v>1025</v>
      </c>
      <c r="B26" s="359" t="s">
        <v>34</v>
      </c>
      <c r="C26" s="362">
        <f>+'[22]12M'!E128</f>
        <v>10511</v>
      </c>
      <c r="D26" s="227">
        <f>+'[22]12M'!F128</f>
        <v>1682426</v>
      </c>
      <c r="E26" s="229">
        <f>+'[22]12M'!G128</f>
        <v>0.45137395421511939</v>
      </c>
      <c r="F26" s="340">
        <f>+'[22]12M'!H128</f>
        <v>25237873.619999997</v>
      </c>
      <c r="G26" s="363">
        <f>+'[22]12M'!K128</f>
        <v>9333</v>
      </c>
      <c r="H26" s="227">
        <f>+'[22]12M'!L128</f>
        <v>1285462</v>
      </c>
      <c r="I26" s="229">
        <f>+'[22]12M'!M128</f>
        <v>0.38948613882235661</v>
      </c>
      <c r="J26" s="340">
        <f>+'[22]12M'!N128</f>
        <v>16449989.869999999</v>
      </c>
      <c r="K26" s="363">
        <f>+'[22]12M'!Q128</f>
        <v>927</v>
      </c>
      <c r="L26" s="227">
        <f>+'[22]12M'!R128</f>
        <v>289991</v>
      </c>
      <c r="M26" s="229">
        <f>+'[22]12M'!S128</f>
        <v>0.86122297457828467</v>
      </c>
      <c r="N26" s="340">
        <f>+'[22]12M'!T128</f>
        <v>5927366.0499999989</v>
      </c>
      <c r="O26" s="363">
        <f>+'[22]12M'!W128</f>
        <v>251</v>
      </c>
      <c r="P26" s="227">
        <f>+'[22]12M'!X128</f>
        <v>106973</v>
      </c>
      <c r="Q26" s="228">
        <f>+'[22]12M'!Y128</f>
        <v>1.18570367660914</v>
      </c>
      <c r="R26" s="340">
        <f>+'[22]12M'!Z128</f>
        <v>2860517.7</v>
      </c>
      <c r="S26" s="363">
        <f>+'[22]12M'!AC128</f>
        <v>0</v>
      </c>
      <c r="T26" s="227">
        <f>+'[22]12M'!AD128</f>
        <v>0</v>
      </c>
      <c r="U26" s="228" t="e">
        <f>+'[22]12M'!AE128</f>
        <v>#DIV/0!</v>
      </c>
      <c r="V26" s="340">
        <f>+'[22]12M'!AF128</f>
        <v>0</v>
      </c>
    </row>
    <row r="27" spans="1:22" x14ac:dyDescent="0.2">
      <c r="A27" s="339">
        <v>1026</v>
      </c>
      <c r="B27" s="359" t="s">
        <v>35</v>
      </c>
      <c r="C27" s="362">
        <f>+'[22]12M'!E129</f>
        <v>2771</v>
      </c>
      <c r="D27" s="227">
        <f>+'[22]12M'!F129</f>
        <v>569323</v>
      </c>
      <c r="E27" s="229">
        <f>+'[22]12M'!G129</f>
        <v>0.57041705992092839</v>
      </c>
      <c r="F27" s="340">
        <f>+'[22]12M'!H129</f>
        <v>9661456.6300000008</v>
      </c>
      <c r="G27" s="363">
        <f>+'[22]12M'!K129</f>
        <v>1987</v>
      </c>
      <c r="H27" s="227">
        <f>+'[22]12M'!L129</f>
        <v>290831</v>
      </c>
      <c r="I27" s="229">
        <f>+'[22]12M'!M129</f>
        <v>0.40614373553755939</v>
      </c>
      <c r="J27" s="340">
        <f>+'[22]12M'!N129</f>
        <v>3823300.26</v>
      </c>
      <c r="K27" s="363">
        <f>+'[22]12M'!Q129</f>
        <v>631</v>
      </c>
      <c r="L27" s="227">
        <f>+'[22]12M'!R129</f>
        <v>209635</v>
      </c>
      <c r="M27" s="229">
        <f>+'[22]12M'!S129</f>
        <v>0.92982666240862955</v>
      </c>
      <c r="N27" s="340">
        <f>+'[22]12M'!T129</f>
        <v>4264014.07</v>
      </c>
      <c r="O27" s="363">
        <f>+'[22]12M'!W129</f>
        <v>152</v>
      </c>
      <c r="P27" s="227">
        <f>+'[22]12M'!X129</f>
        <v>46980</v>
      </c>
      <c r="Q27" s="228">
        <f>+'[22]12M'!Y129</f>
        <v>0.83622577027820788</v>
      </c>
      <c r="R27" s="340">
        <f>+'[22]12M'!Z129</f>
        <v>1245987.3</v>
      </c>
      <c r="S27" s="363">
        <f>+'[22]12M'!AC129</f>
        <v>1</v>
      </c>
      <c r="T27" s="227">
        <f>+'[22]12M'!AD129</f>
        <v>21877</v>
      </c>
      <c r="U27" s="228">
        <f>+'[22]12M'!AE129</f>
        <v>59.77322404371585</v>
      </c>
      <c r="V27" s="340">
        <f>+'[22]12M'!AF129</f>
        <v>328155</v>
      </c>
    </row>
    <row r="28" spans="1:22" x14ac:dyDescent="0.2">
      <c r="A28" s="339">
        <v>1027</v>
      </c>
      <c r="B28" s="359" t="s">
        <v>36</v>
      </c>
      <c r="C28" s="362">
        <f>+'[22]12M'!E130</f>
        <v>4469</v>
      </c>
      <c r="D28" s="227">
        <f>+'[22]12M'!F130</f>
        <v>879739</v>
      </c>
      <c r="E28" s="229">
        <f>+'[22]12M'!G130</f>
        <v>0.54890579354769475</v>
      </c>
      <c r="F28" s="340">
        <f>+'[22]12M'!H130</f>
        <v>14459268.149999999</v>
      </c>
      <c r="G28" s="363">
        <f>+'[22]12M'!K130</f>
        <v>3546</v>
      </c>
      <c r="H28" s="227">
        <f>+'[22]12M'!L130</f>
        <v>535402</v>
      </c>
      <c r="I28" s="229">
        <f>+'[22]12M'!M130</f>
        <v>0.42181285886260639</v>
      </c>
      <c r="J28" s="340">
        <f>+'[22]12M'!N130</f>
        <v>6968252.6399999997</v>
      </c>
      <c r="K28" s="363">
        <f>+'[22]12M'!Q130</f>
        <v>696</v>
      </c>
      <c r="L28" s="227">
        <f>+'[22]12M'!R130</f>
        <v>249796</v>
      </c>
      <c r="M28" s="229">
        <f>+'[22]12M'!S130</f>
        <v>1.0029430304782323</v>
      </c>
      <c r="N28" s="340">
        <f>+'[22]12M'!T130</f>
        <v>5024919.49</v>
      </c>
      <c r="O28" s="363">
        <f>+'[22]12M'!W130</f>
        <v>227</v>
      </c>
      <c r="P28" s="227">
        <f>+'[22]12M'!X130</f>
        <v>94541</v>
      </c>
      <c r="Q28" s="228">
        <f>+'[22]12M'!Y130</f>
        <v>1.1206453065917523</v>
      </c>
      <c r="R28" s="340">
        <f>+'[22]12M'!Z130</f>
        <v>2466096.02</v>
      </c>
      <c r="S28" s="363">
        <f>+'[22]12M'!AC130</f>
        <v>0</v>
      </c>
      <c r="T28" s="227">
        <f>+'[22]12M'!AD130</f>
        <v>0</v>
      </c>
      <c r="U28" s="228" t="e">
        <f>+'[22]12M'!AE130</f>
        <v>#DIV/0!</v>
      </c>
      <c r="V28" s="340">
        <f>+'[22]12M'!AF130</f>
        <v>0</v>
      </c>
    </row>
    <row r="29" spans="1:22" x14ac:dyDescent="0.2">
      <c r="A29" s="339">
        <v>1028</v>
      </c>
      <c r="B29" s="359" t="s">
        <v>37</v>
      </c>
      <c r="C29" s="362">
        <f>+'[22]12M'!E131</f>
        <v>20901</v>
      </c>
      <c r="D29" s="227">
        <f>+'[22]12M'!F131</f>
        <v>4281266</v>
      </c>
      <c r="E29" s="229">
        <f>+'[22]12M'!G131</f>
        <v>0.5653125887991346</v>
      </c>
      <c r="F29" s="340">
        <f>+'[22]12M'!H131</f>
        <v>71414674.439999998</v>
      </c>
      <c r="G29" s="363">
        <f>+'[22]12M'!K131</f>
        <v>16295</v>
      </c>
      <c r="H29" s="227">
        <f>+'[22]12M'!L131</f>
        <v>2639010</v>
      </c>
      <c r="I29" s="229">
        <f>+'[22]12M'!M131</f>
        <v>0.44715719913584956</v>
      </c>
      <c r="J29" s="340">
        <f>+'[22]12M'!N131</f>
        <v>35435068.390000001</v>
      </c>
      <c r="K29" s="363">
        <f>+'[22]12M'!Q131</f>
        <v>3668</v>
      </c>
      <c r="L29" s="227">
        <f>+'[22]12M'!R131</f>
        <v>1216086</v>
      </c>
      <c r="M29" s="229">
        <f>+'[22]12M'!S131</f>
        <v>0.92308357945889563</v>
      </c>
      <c r="N29" s="340">
        <f>+'[22]12M'!T131</f>
        <v>24577138.559999995</v>
      </c>
      <c r="O29" s="363">
        <f>+'[22]12M'!W131</f>
        <v>938</v>
      </c>
      <c r="P29" s="227">
        <f>+'[22]12M'!X131</f>
        <v>426170</v>
      </c>
      <c r="Q29" s="228">
        <f>+'[22]12M'!Y131</f>
        <v>1.2035130822778555</v>
      </c>
      <c r="R29" s="340">
        <f>+'[22]12M'!Z131</f>
        <v>11402467.489999998</v>
      </c>
      <c r="S29" s="363">
        <f>+'[22]12M'!AC131</f>
        <v>0</v>
      </c>
      <c r="T29" s="227">
        <f>+'[22]12M'!AD131</f>
        <v>0</v>
      </c>
      <c r="U29" s="228" t="e">
        <f>+'[22]12M'!AE131</f>
        <v>#DIV/0!</v>
      </c>
      <c r="V29" s="340">
        <f>+'[22]12M'!AF131</f>
        <v>0</v>
      </c>
    </row>
    <row r="30" spans="1:22" x14ac:dyDescent="0.2">
      <c r="A30" s="339">
        <v>1029</v>
      </c>
      <c r="B30" s="359" t="s">
        <v>38</v>
      </c>
      <c r="C30" s="362">
        <f>+'[22]12M'!E132</f>
        <v>4108</v>
      </c>
      <c r="D30" s="227">
        <f>+'[22]12M'!F132</f>
        <v>736480</v>
      </c>
      <c r="E30" s="229">
        <f>+'[22]12M'!G132</f>
        <v>0.49617567184279865</v>
      </c>
      <c r="F30" s="340">
        <f>+'[22]12M'!H132</f>
        <v>12205326.270000001</v>
      </c>
      <c r="G30" s="363">
        <f>+'[22]12M'!K132</f>
        <v>3140</v>
      </c>
      <c r="H30" s="227">
        <f>+'[22]12M'!L132</f>
        <v>420698</v>
      </c>
      <c r="I30" s="229">
        <f>+'[22]12M'!M132</f>
        <v>0.37271338762376588</v>
      </c>
      <c r="J30" s="340">
        <f>+'[22]12M'!N132</f>
        <v>5295618.28</v>
      </c>
      <c r="K30" s="363">
        <f>+'[22]12M'!Q132</f>
        <v>790</v>
      </c>
      <c r="L30" s="227">
        <f>+'[22]12M'!R132</f>
        <v>222242</v>
      </c>
      <c r="M30" s="229">
        <f>+'[22]12M'!S132</f>
        <v>0.7637969550125443</v>
      </c>
      <c r="N30" s="340">
        <f>+'[22]12M'!T132</f>
        <v>4307444.1400000006</v>
      </c>
      <c r="O30" s="363">
        <f>+'[22]12M'!W132</f>
        <v>178</v>
      </c>
      <c r="P30" s="227">
        <f>+'[22]12M'!X132</f>
        <v>93540</v>
      </c>
      <c r="Q30" s="228">
        <f>+'[22]12M'!Y132</f>
        <v>1.4480100311150328</v>
      </c>
      <c r="R30" s="340">
        <f>+'[22]12M'!Z132</f>
        <v>2602263.85</v>
      </c>
      <c r="S30" s="363">
        <f>+'[22]12M'!AC132</f>
        <v>0</v>
      </c>
      <c r="T30" s="227">
        <f>+'[22]12M'!AD132</f>
        <v>0</v>
      </c>
      <c r="U30" s="228" t="e">
        <f>+'[22]12M'!AE132</f>
        <v>#DIV/0!</v>
      </c>
      <c r="V30" s="340">
        <f>+'[22]12M'!AF132</f>
        <v>0</v>
      </c>
    </row>
    <row r="31" spans="1:22" x14ac:dyDescent="0.2">
      <c r="A31" s="339">
        <v>1030</v>
      </c>
      <c r="B31" s="359" t="s">
        <v>18</v>
      </c>
      <c r="C31" s="362">
        <f>+'[22]12M'!E112</f>
        <v>4656</v>
      </c>
      <c r="D31" s="227">
        <f>+'[22]12M'!F112</f>
        <v>1002128</v>
      </c>
      <c r="E31" s="229">
        <f>+'[22]12M'!G112</f>
        <v>0.59750237748144963</v>
      </c>
      <c r="F31" s="340">
        <f>+'[22]12M'!H112</f>
        <v>16623000.420000002</v>
      </c>
      <c r="G31" s="363">
        <f>+'[22]12M'!K112</f>
        <v>3623</v>
      </c>
      <c r="H31" s="227">
        <f>+'[22]12M'!L112</f>
        <v>612084</v>
      </c>
      <c r="I31" s="229">
        <f>+'[22]12M'!M112</f>
        <v>0.47055730324639983</v>
      </c>
      <c r="J31" s="340">
        <f>+'[22]12M'!N112</f>
        <v>8189684.5000000009</v>
      </c>
      <c r="K31" s="363">
        <f>+'[22]12M'!Q112</f>
        <v>854</v>
      </c>
      <c r="L31" s="227">
        <f>+'[22]12M'!R112</f>
        <v>306945</v>
      </c>
      <c r="M31" s="229">
        <f>+'[22]12M'!S112</f>
        <v>0.98548477201363882</v>
      </c>
      <c r="N31" s="340">
        <f>+'[22]12M'!T112</f>
        <v>6165701.6699999999</v>
      </c>
      <c r="O31" s="363">
        <f>+'[22]12M'!W112</f>
        <v>179</v>
      </c>
      <c r="P31" s="227">
        <f>+'[22]12M'!X112</f>
        <v>83099</v>
      </c>
      <c r="Q31" s="228">
        <f>+'[22]12M'!Y112</f>
        <v>1.2791349188024321</v>
      </c>
      <c r="R31" s="340">
        <f>+'[22]12M'!Z112</f>
        <v>2267614.25</v>
      </c>
      <c r="S31" s="363">
        <f>+'[22]12M'!AC112</f>
        <v>0</v>
      </c>
      <c r="T31" s="227">
        <f>+'[22]12M'!AD112</f>
        <v>0</v>
      </c>
      <c r="U31" s="228" t="e">
        <f>+'[22]12M'!AE112</f>
        <v>#DIV/0!</v>
      </c>
      <c r="V31" s="340">
        <f>+'[22]12M'!AF112</f>
        <v>0</v>
      </c>
    </row>
    <row r="32" spans="1:22" ht="15" thickBot="1" x14ac:dyDescent="0.25">
      <c r="A32" s="341">
        <v>10300</v>
      </c>
      <c r="B32" s="360" t="s">
        <v>104</v>
      </c>
      <c r="C32" s="364">
        <f>SUM(C5:C31)</f>
        <v>441769</v>
      </c>
      <c r="D32" s="342">
        <f>SUM(D5:D31)</f>
        <v>101114336</v>
      </c>
      <c r="E32" s="343">
        <f>+'[22]12M'!G134</f>
        <v>0.63526543123990464</v>
      </c>
      <c r="F32" s="345">
        <f>SUM(F5:F31)</f>
        <v>1749246364.2900004</v>
      </c>
      <c r="G32" s="364">
        <f>SUM(G5:G31)</f>
        <v>359682</v>
      </c>
      <c r="H32" s="342">
        <f t="shared" ref="H32:R32" si="0">SUM(H5:H31)</f>
        <v>61349032</v>
      </c>
      <c r="I32" s="343">
        <f>+'[22]12M'!M134</f>
        <v>0.47400849495346448</v>
      </c>
      <c r="J32" s="345">
        <f t="shared" si="0"/>
        <v>833234133.33999979</v>
      </c>
      <c r="K32" s="364">
        <f>SUM(K5:K31)</f>
        <v>65100</v>
      </c>
      <c r="L32" s="342">
        <f t="shared" si="0"/>
        <v>28091835</v>
      </c>
      <c r="M32" s="343">
        <f>+'[22]12M'!S134</f>
        <v>1.1959960972798593</v>
      </c>
      <c r="N32" s="345">
        <f t="shared" si="0"/>
        <v>594173575.69999993</v>
      </c>
      <c r="O32" s="364">
        <f t="shared" si="0"/>
        <v>16982</v>
      </c>
      <c r="P32" s="342">
        <f t="shared" si="0"/>
        <v>11365213</v>
      </c>
      <c r="Q32" s="344">
        <f>+'[22]12M'!Y134</f>
        <v>1.8176892636473279</v>
      </c>
      <c r="R32" s="345">
        <f t="shared" si="0"/>
        <v>315222773.75</v>
      </c>
      <c r="S32" s="364">
        <f>SUM(S5:S31)</f>
        <v>5</v>
      </c>
      <c r="T32" s="342">
        <f>SUM(T5:T31)</f>
        <v>308256</v>
      </c>
      <c r="U32" s="344">
        <f>+'[22]12M'!AE134</f>
        <v>168.44590163934424</v>
      </c>
      <c r="V32" s="345">
        <f>SUM(V5:V31)</f>
        <v>6615881.5</v>
      </c>
    </row>
    <row r="33" spans="1:22" x14ac:dyDescent="0.2">
      <c r="A33" t="s">
        <v>105</v>
      </c>
      <c r="C33">
        <v>380081</v>
      </c>
      <c r="D33">
        <v>84514818</v>
      </c>
      <c r="E33">
        <v>0.67630038764823086</v>
      </c>
      <c r="F33">
        <v>1581986610.7499998</v>
      </c>
      <c r="G33">
        <v>18.718452552900246</v>
      </c>
      <c r="K33" s="315"/>
      <c r="L33" s="315"/>
      <c r="M33" s="310"/>
      <c r="N33" s="315"/>
      <c r="S33" s="315"/>
      <c r="T33" s="315"/>
      <c r="U33" s="479"/>
      <c r="V33" s="315"/>
    </row>
    <row r="34" spans="1:22" ht="15" thickBot="1" x14ac:dyDescent="0.25">
      <c r="A34" t="s">
        <v>171</v>
      </c>
    </row>
    <row r="35" spans="1:22" ht="26.25" customHeight="1" thickBot="1" x14ac:dyDescent="0.25">
      <c r="A35" s="483" t="s">
        <v>85</v>
      </c>
      <c r="B35" s="480">
        <v>2565</v>
      </c>
      <c r="C35" s="481"/>
      <c r="D35" s="481"/>
      <c r="E35" s="481"/>
      <c r="F35" s="481"/>
      <c r="G35" s="481"/>
      <c r="H35" s="481"/>
      <c r="I35" s="481"/>
      <c r="J35" s="481"/>
      <c r="K35" s="481"/>
      <c r="L35" s="481"/>
      <c r="M35" s="481"/>
      <c r="N35" s="481"/>
      <c r="O35" s="481"/>
      <c r="P35" s="481"/>
      <c r="Q35" s="481"/>
      <c r="R35" s="481"/>
      <c r="S35" s="481"/>
      <c r="T35" s="481"/>
      <c r="U35" s="481"/>
      <c r="V35" s="482"/>
    </row>
    <row r="36" spans="1:22" ht="18.75" customHeight="1" x14ac:dyDescent="0.2">
      <c r="A36" s="484"/>
      <c r="B36" s="365"/>
      <c r="C36" s="488" t="s">
        <v>98</v>
      </c>
      <c r="D36" s="489"/>
      <c r="E36" s="489"/>
      <c r="F36" s="490"/>
      <c r="G36" s="488" t="s">
        <v>99</v>
      </c>
      <c r="H36" s="489"/>
      <c r="I36" s="489"/>
      <c r="J36" s="490"/>
      <c r="K36" s="488" t="s">
        <v>100</v>
      </c>
      <c r="L36" s="489"/>
      <c r="M36" s="489"/>
      <c r="N36" s="490"/>
      <c r="O36" s="488" t="s">
        <v>101</v>
      </c>
      <c r="P36" s="489"/>
      <c r="Q36" s="489"/>
      <c r="R36" s="490"/>
      <c r="S36" s="488" t="s">
        <v>121</v>
      </c>
      <c r="T36" s="489"/>
      <c r="U36" s="489"/>
      <c r="V36" s="490"/>
    </row>
    <row r="37" spans="1:22" ht="15" thickBot="1" x14ac:dyDescent="0.25">
      <c r="A37" s="354" t="s">
        <v>102</v>
      </c>
      <c r="B37" s="366" t="s">
        <v>53</v>
      </c>
      <c r="C37" s="367" t="s">
        <v>12</v>
      </c>
      <c r="D37" s="355" t="s">
        <v>103</v>
      </c>
      <c r="E37" s="355" t="s">
        <v>42</v>
      </c>
      <c r="F37" s="356" t="s">
        <v>43</v>
      </c>
      <c r="G37" s="367" t="s">
        <v>12</v>
      </c>
      <c r="H37" s="355" t="s">
        <v>103</v>
      </c>
      <c r="I37" s="355" t="s">
        <v>42</v>
      </c>
      <c r="J37" s="356" t="s">
        <v>43</v>
      </c>
      <c r="K37" s="367" t="s">
        <v>12</v>
      </c>
      <c r="L37" s="355" t="s">
        <v>103</v>
      </c>
      <c r="M37" s="355" t="s">
        <v>42</v>
      </c>
      <c r="N37" s="356" t="s">
        <v>43</v>
      </c>
      <c r="O37" s="367" t="s">
        <v>12</v>
      </c>
      <c r="P37" s="355" t="s">
        <v>103</v>
      </c>
      <c r="Q37" s="355" t="s">
        <v>42</v>
      </c>
      <c r="R37" s="356" t="s">
        <v>43</v>
      </c>
      <c r="S37" s="367" t="s">
        <v>12</v>
      </c>
      <c r="T37" s="355" t="s">
        <v>103</v>
      </c>
      <c r="U37" s="355" t="s">
        <v>42</v>
      </c>
      <c r="V37" s="356" t="s">
        <v>43</v>
      </c>
    </row>
    <row r="38" spans="1:22" x14ac:dyDescent="0.2">
      <c r="A38" s="346">
        <v>1004</v>
      </c>
      <c r="B38" s="157" t="s">
        <v>94</v>
      </c>
      <c r="C38" s="362">
        <f>+'[22]12M'!E37</f>
        <v>130886</v>
      </c>
      <c r="D38" s="347">
        <f>+'[22]12M'!F37</f>
        <v>33679515</v>
      </c>
      <c r="E38" s="348">
        <f>+'[22]12M'!G37</f>
        <v>0.71337013730931365</v>
      </c>
      <c r="F38" s="350">
        <f>+'[22]12M'!H37</f>
        <v>634342268.87</v>
      </c>
      <c r="G38" s="362">
        <f>+'[22]12M'!K37</f>
        <v>105280</v>
      </c>
      <c r="H38" s="347">
        <f>+'[22]12M'!L37</f>
        <v>20001093</v>
      </c>
      <c r="I38" s="348">
        <f>+'[22]12M'!M37</f>
        <v>0.52679281172545112</v>
      </c>
      <c r="J38" s="350">
        <f>+'[22]12M'!N37</f>
        <v>300022914.40000004</v>
      </c>
      <c r="K38" s="362">
        <f>+'[22]12M'!Q37</f>
        <v>19943</v>
      </c>
      <c r="L38" s="347">
        <f>+'[22]12M'!R37</f>
        <v>8258349</v>
      </c>
      <c r="M38" s="348">
        <f>+'[22]12M'!S37</f>
        <v>1.1536617223449999</v>
      </c>
      <c r="N38" s="350">
        <f>+'[22]12M'!T37</f>
        <v>183006838.48999998</v>
      </c>
      <c r="O38" s="362">
        <f>+'[22]12M'!W37</f>
        <v>5661</v>
      </c>
      <c r="P38" s="347">
        <f>+'[22]12M'!X37</f>
        <v>5185818</v>
      </c>
      <c r="Q38" s="348">
        <f>+'[22]12M'!Y37</f>
        <v>2.4871283234915018</v>
      </c>
      <c r="R38" s="350">
        <f>+'[22]12M'!Z37</f>
        <v>146470153.48000002</v>
      </c>
      <c r="S38" s="362">
        <f>+'[22]12M'!AC37</f>
        <v>2</v>
      </c>
      <c r="T38" s="347">
        <f>+'[22]12M'!AD37</f>
        <v>234255</v>
      </c>
      <c r="U38" s="348">
        <f>+'[22]12M'!AE37</f>
        <v>320.89726027397262</v>
      </c>
      <c r="V38" s="350">
        <f>+'[22]12M'!AF37</f>
        <v>4842362.5</v>
      </c>
    </row>
    <row r="39" spans="1:22" x14ac:dyDescent="0.2">
      <c r="A39" s="339">
        <v>1005</v>
      </c>
      <c r="B39" s="359" t="s">
        <v>13</v>
      </c>
      <c r="C39" s="363">
        <f>+'[22]12M'!E38</f>
        <v>3706</v>
      </c>
      <c r="D39" s="227">
        <f>+'[22]12M'!F38</f>
        <v>678987</v>
      </c>
      <c r="E39" s="229">
        <f>+'[22]12M'!G38</f>
        <v>0.5068769362845732</v>
      </c>
      <c r="F39" s="340">
        <f>+'[22]12M'!H38</f>
        <v>11196910.320000002</v>
      </c>
      <c r="G39" s="363">
        <f>+'[22]12M'!K38</f>
        <v>3056</v>
      </c>
      <c r="H39" s="227">
        <f>+'[22]12M'!L38</f>
        <v>448105</v>
      </c>
      <c r="I39" s="229">
        <f>+'[22]12M'!M38</f>
        <v>0.40658550472159277</v>
      </c>
      <c r="J39" s="340">
        <f>+'[22]12M'!N38</f>
        <v>6076507.8500000006</v>
      </c>
      <c r="K39" s="363">
        <f>+'[22]12M'!Q38</f>
        <v>511</v>
      </c>
      <c r="L39" s="227">
        <f>+'[22]12M'!R38</f>
        <v>167405</v>
      </c>
      <c r="M39" s="229">
        <f>+'[22]12M'!S38</f>
        <v>0.90730729103152996</v>
      </c>
      <c r="N39" s="340">
        <f>+'[22]12M'!T38</f>
        <v>3455785.41</v>
      </c>
      <c r="O39" s="363">
        <f>+'[22]12M'!W38</f>
        <v>139</v>
      </c>
      <c r="P39" s="227">
        <f>+'[22]12M'!X38</f>
        <v>63477</v>
      </c>
      <c r="Q39" s="229">
        <f>+'[22]12M'!Y38</f>
        <v>1.1993764761454888</v>
      </c>
      <c r="R39" s="340">
        <f>+'[22]12M'!Z38</f>
        <v>1664617.06</v>
      </c>
      <c r="S39" s="363">
        <f>+'[22]12M'!AC38</f>
        <v>0</v>
      </c>
      <c r="T39" s="227">
        <f>+'[22]12M'!AD38</f>
        <v>0</v>
      </c>
      <c r="U39" s="229" t="e">
        <f>+'[22]12M'!AE38</f>
        <v>#DIV/0!</v>
      </c>
      <c r="V39" s="340">
        <f>+'[22]12M'!AF38</f>
        <v>0</v>
      </c>
    </row>
    <row r="40" spans="1:22" x14ac:dyDescent="0.2">
      <c r="A40" s="339">
        <v>1006</v>
      </c>
      <c r="B40" s="359" t="s">
        <v>14</v>
      </c>
      <c r="C40" s="363">
        <f>+'[22]12M'!E39</f>
        <v>21048</v>
      </c>
      <c r="D40" s="227">
        <f>+'[22]12M'!F39</f>
        <v>3585295</v>
      </c>
      <c r="E40" s="229">
        <f>+'[22]12M'!G39</f>
        <v>0.47866702535925448</v>
      </c>
      <c r="F40" s="340">
        <f>+'[22]12M'!H39</f>
        <v>55603068.929999992</v>
      </c>
      <c r="G40" s="363">
        <f>+'[22]12M'!K39</f>
        <v>18890</v>
      </c>
      <c r="H40" s="227">
        <f>+'[22]12M'!L39</f>
        <v>2891435</v>
      </c>
      <c r="I40" s="229">
        <f>+'[22]12M'!M39</f>
        <v>0.43117375022601157</v>
      </c>
      <c r="J40" s="340">
        <f>+'[22]12M'!N39</f>
        <v>39536157.529999994</v>
      </c>
      <c r="K40" s="363">
        <f>+'[22]12M'!Q39</f>
        <v>1842</v>
      </c>
      <c r="L40" s="227">
        <f>+'[22]12M'!R39</f>
        <v>501856</v>
      </c>
      <c r="M40" s="229">
        <f>+'[22]12M'!S39</f>
        <v>0.74502733416715217</v>
      </c>
      <c r="N40" s="340">
        <f>+'[22]12M'!T39</f>
        <v>10606898.399999999</v>
      </c>
      <c r="O40" s="363">
        <f>+'[22]12M'!W39</f>
        <v>316</v>
      </c>
      <c r="P40" s="227">
        <f>+'[22]12M'!X39</f>
        <v>192004</v>
      </c>
      <c r="Q40" s="229">
        <f>+'[22]12M'!Y39</f>
        <v>1.7361001853610019</v>
      </c>
      <c r="R40" s="340">
        <f>+'[22]12M'!Z39</f>
        <v>5460013</v>
      </c>
      <c r="S40" s="363">
        <f>+'[22]12M'!AC39</f>
        <v>0</v>
      </c>
      <c r="T40" s="227">
        <f>+'[22]12M'!AD39</f>
        <v>0</v>
      </c>
      <c r="U40" s="229" t="e">
        <f>+'[22]12M'!AE39</f>
        <v>#DIV/0!</v>
      </c>
      <c r="V40" s="340">
        <f>+'[22]12M'!AF39</f>
        <v>0</v>
      </c>
    </row>
    <row r="41" spans="1:22" x14ac:dyDescent="0.2">
      <c r="A41" s="339">
        <v>1007</v>
      </c>
      <c r="B41" s="359" t="s">
        <v>15</v>
      </c>
      <c r="C41" s="363">
        <f>+'[22]12M'!E40</f>
        <v>23524</v>
      </c>
      <c r="D41" s="227">
        <f>+'[22]12M'!F40</f>
        <v>5663973</v>
      </c>
      <c r="E41" s="229">
        <f>+'[22]12M'!G40</f>
        <v>0.66862288586403007</v>
      </c>
      <c r="F41" s="340">
        <f>+'[22]12M'!H40</f>
        <v>98317717.590000004</v>
      </c>
      <c r="G41" s="363">
        <f>+'[22]12M'!K40</f>
        <v>20964</v>
      </c>
      <c r="H41" s="227">
        <f>+'[22]12M'!L40</f>
        <v>3591451</v>
      </c>
      <c r="I41" s="229">
        <f>+'[22]12M'!M40</f>
        <v>0.47442583321224291</v>
      </c>
      <c r="J41" s="340">
        <f>+'[22]12M'!N40</f>
        <v>48533607.060000002</v>
      </c>
      <c r="K41" s="363">
        <f>+'[22]12M'!Q40</f>
        <v>2054</v>
      </c>
      <c r="L41" s="227">
        <f>+'[22]12M'!R40</f>
        <v>1574536</v>
      </c>
      <c r="M41" s="229">
        <f>+'[22]12M'!S40</f>
        <v>2.2196023978770119</v>
      </c>
      <c r="N41" s="340">
        <f>+'[22]12M'!T40</f>
        <v>35592426.030000001</v>
      </c>
      <c r="O41" s="363">
        <f>+'[22]12M'!W40</f>
        <v>505</v>
      </c>
      <c r="P41" s="227">
        <f>+'[22]12M'!X40</f>
        <v>494749</v>
      </c>
      <c r="Q41" s="229">
        <f>+'[22]12M'!Y40</f>
        <v>2.586787618948029</v>
      </c>
      <c r="R41" s="340">
        <f>+'[22]12M'!Z40</f>
        <v>14143129.5</v>
      </c>
      <c r="S41" s="363">
        <f>+'[22]12M'!AC40</f>
        <v>1</v>
      </c>
      <c r="T41" s="227">
        <f>+'[22]12M'!AD40</f>
        <v>3237</v>
      </c>
      <c r="U41" s="229">
        <f>+'[22]12M'!AE40</f>
        <v>8.868493150684932</v>
      </c>
      <c r="V41" s="340">
        <f>+'[22]12M'!AF40</f>
        <v>48555</v>
      </c>
    </row>
    <row r="42" spans="1:22" x14ac:dyDescent="0.2">
      <c r="A42" s="339">
        <v>1008</v>
      </c>
      <c r="B42" s="359" t="s">
        <v>16</v>
      </c>
      <c r="C42" s="363">
        <f>+'[22]12M'!E41</f>
        <v>6002</v>
      </c>
      <c r="D42" s="227">
        <f>+'[22]12M'!F41</f>
        <v>1589574</v>
      </c>
      <c r="E42" s="229">
        <f>+'[22]12M'!G41</f>
        <v>0.7345867015727372</v>
      </c>
      <c r="F42" s="340">
        <f>+'[22]12M'!H41</f>
        <v>30229627.550000001</v>
      </c>
      <c r="G42" s="363">
        <f>+'[22]12M'!K41</f>
        <v>4558</v>
      </c>
      <c r="H42" s="227">
        <f>+'[22]12M'!L41</f>
        <v>605566</v>
      </c>
      <c r="I42" s="229">
        <f>+'[22]12M'!M41</f>
        <v>0.36790884388665024</v>
      </c>
      <c r="J42" s="340">
        <f>+'[22]12M'!N41</f>
        <v>8342094.8100000015</v>
      </c>
      <c r="K42" s="363">
        <f>+'[22]12M'!Q41</f>
        <v>1266</v>
      </c>
      <c r="L42" s="227">
        <f>+'[22]12M'!R41</f>
        <v>874076</v>
      </c>
      <c r="M42" s="229">
        <f>+'[22]12M'!S41</f>
        <v>1.9312328767123288</v>
      </c>
      <c r="N42" s="340">
        <f>+'[22]12M'!T41</f>
        <v>18783245.489999998</v>
      </c>
      <c r="O42" s="363">
        <f>+'[22]12M'!W41</f>
        <v>178</v>
      </c>
      <c r="P42" s="227">
        <f>+'[22]12M'!X41</f>
        <v>109932</v>
      </c>
      <c r="Q42" s="229">
        <f>+'[22]12M'!Y41</f>
        <v>1.6825897298538304</v>
      </c>
      <c r="R42" s="340">
        <f>+'[22]12M'!Z41</f>
        <v>3104287.25</v>
      </c>
      <c r="S42" s="363">
        <f>+'[22]12M'!AC41</f>
        <v>0</v>
      </c>
      <c r="T42" s="227">
        <f>+'[22]12M'!AD41</f>
        <v>0</v>
      </c>
      <c r="U42" s="229" t="e">
        <f>+'[22]12M'!AE41</f>
        <v>#DIV/0!</v>
      </c>
      <c r="V42" s="340">
        <f>+'[22]12M'!AF41</f>
        <v>0</v>
      </c>
    </row>
    <row r="43" spans="1:22" x14ac:dyDescent="0.2">
      <c r="A43" s="339">
        <v>1009</v>
      </c>
      <c r="B43" s="359" t="s">
        <v>17</v>
      </c>
      <c r="C43" s="363">
        <f>+'[22]12M'!E42</f>
        <v>6207</v>
      </c>
      <c r="D43" s="227">
        <f>+'[22]12M'!F42</f>
        <v>1348725</v>
      </c>
      <c r="E43" s="229">
        <f>+'[22]12M'!G42</f>
        <v>0.60338618326279714</v>
      </c>
      <c r="F43" s="340">
        <f>+'[22]12M'!H42</f>
        <v>25274092.650000002</v>
      </c>
      <c r="G43" s="363">
        <f>+'[22]12M'!K42</f>
        <v>4326</v>
      </c>
      <c r="H43" s="227">
        <f>+'[22]12M'!L42</f>
        <v>590136</v>
      </c>
      <c r="I43" s="229">
        <f>+'[22]12M'!M42</f>
        <v>0.37560946890558938</v>
      </c>
      <c r="J43" s="340">
        <f>+'[22]12M'!N42</f>
        <v>7982641.5399999991</v>
      </c>
      <c r="K43" s="363">
        <f>+'[22]12M'!Q42</f>
        <v>1585</v>
      </c>
      <c r="L43" s="227">
        <f>+'[22]12M'!R42</f>
        <v>612588</v>
      </c>
      <c r="M43" s="229">
        <f>+'[22]12M'!S42</f>
        <v>1.1023469869761793</v>
      </c>
      <c r="N43" s="340">
        <f>+'[22]12M'!T42</f>
        <v>13271626.6</v>
      </c>
      <c r="O43" s="363">
        <f>+'[22]12M'!W42</f>
        <v>296</v>
      </c>
      <c r="P43" s="227">
        <f>+'[22]12M'!X42</f>
        <v>146001</v>
      </c>
      <c r="Q43" s="229">
        <f>+'[22]12M'!Y42</f>
        <v>1.3468105714681058</v>
      </c>
      <c r="R43" s="340">
        <f>+'[22]12M'!Z42</f>
        <v>4019824.5100000002</v>
      </c>
      <c r="S43" s="363">
        <f>+'[22]12M'!AC42</f>
        <v>0</v>
      </c>
      <c r="T43" s="227">
        <f>+'[22]12M'!AD42</f>
        <v>0</v>
      </c>
      <c r="U43" s="229" t="e">
        <f>+'[22]12M'!AE42</f>
        <v>#DIV/0!</v>
      </c>
      <c r="V43" s="340">
        <f>+'[22]12M'!AF42</f>
        <v>0</v>
      </c>
    </row>
    <row r="44" spans="1:22" x14ac:dyDescent="0.2">
      <c r="A44" s="339">
        <v>1010</v>
      </c>
      <c r="B44" s="359" t="s">
        <v>19</v>
      </c>
      <c r="C44" s="363">
        <f>+'[22]12M'!E44</f>
        <v>7661</v>
      </c>
      <c r="D44" s="227">
        <f>+'[22]12M'!F44</f>
        <v>1907248</v>
      </c>
      <c r="E44" s="229">
        <f>+'[22]12M'!G44</f>
        <v>0.69232686138474586</v>
      </c>
      <c r="F44" s="340">
        <f>+'[22]12M'!H44</f>
        <v>34394207.539999999</v>
      </c>
      <c r="G44" s="363">
        <f>+'[22]12M'!K44</f>
        <v>6143</v>
      </c>
      <c r="H44" s="227">
        <f>+'[22]12M'!L44</f>
        <v>1032047</v>
      </c>
      <c r="I44" s="229">
        <f>+'[22]12M'!M44</f>
        <v>0.47011821887060612</v>
      </c>
      <c r="J44" s="340">
        <f>+'[22]12M'!N44</f>
        <v>14774083.609999999</v>
      </c>
      <c r="K44" s="363">
        <f>+'[22]12M'!Q44</f>
        <v>1154</v>
      </c>
      <c r="L44" s="227">
        <f>+'[22]12M'!R44</f>
        <v>655172</v>
      </c>
      <c r="M44" s="229">
        <f>+'[22]12M'!S44</f>
        <v>1.5541054379410544</v>
      </c>
      <c r="N44" s="340">
        <f>+'[22]12M'!T44</f>
        <v>13777877.43</v>
      </c>
      <c r="O44" s="363">
        <f>+'[22]12M'!W44</f>
        <v>364</v>
      </c>
      <c r="P44" s="227">
        <f>+'[22]12M'!X44</f>
        <v>220029</v>
      </c>
      <c r="Q44" s="229">
        <f>+'[22]12M'!Y44</f>
        <v>1.5947597303761687</v>
      </c>
      <c r="R44" s="340">
        <f>+'[22]12M'!Z44</f>
        <v>5842246.5</v>
      </c>
      <c r="S44" s="363">
        <f>+'[22]12M'!AC44</f>
        <v>0</v>
      </c>
      <c r="T44" s="227">
        <f>+'[22]12M'!AD44</f>
        <v>0</v>
      </c>
      <c r="U44" s="229" t="e">
        <f>+'[22]12M'!AE44</f>
        <v>#DIV/0!</v>
      </c>
      <c r="V44" s="340">
        <f>+'[22]12M'!AF44</f>
        <v>0</v>
      </c>
    </row>
    <row r="45" spans="1:22" x14ac:dyDescent="0.2">
      <c r="A45" s="339">
        <v>1011</v>
      </c>
      <c r="B45" s="359" t="s">
        <v>20</v>
      </c>
      <c r="C45" s="363">
        <f>+'[22]12M'!E45</f>
        <v>6550</v>
      </c>
      <c r="D45" s="227">
        <f>+'[22]12M'!F45</f>
        <v>1342924</v>
      </c>
      <c r="E45" s="229">
        <f>+'[22]12M'!G45</f>
        <v>0.56782835644979368</v>
      </c>
      <c r="F45" s="340">
        <f>+'[22]12M'!H45</f>
        <v>22551875.359999999</v>
      </c>
      <c r="G45" s="363">
        <f>+'[22]12M'!K45</f>
        <v>5426</v>
      </c>
      <c r="H45" s="227">
        <f>+'[22]12M'!L45</f>
        <v>910496</v>
      </c>
      <c r="I45" s="229">
        <f>+'[22]12M'!M45</f>
        <v>0.46448367731888945</v>
      </c>
      <c r="J45" s="340">
        <f>+'[22]12M'!N45</f>
        <v>13042682.359999999</v>
      </c>
      <c r="K45" s="363">
        <f>+'[22]12M'!Q45</f>
        <v>874</v>
      </c>
      <c r="L45" s="227">
        <f>+'[22]12M'!R45</f>
        <v>337971</v>
      </c>
      <c r="M45" s="229">
        <f>+'[22]12M'!S45</f>
        <v>1.0754331535487567</v>
      </c>
      <c r="N45" s="340">
        <f>+'[22]12M'!T45</f>
        <v>6992857.75</v>
      </c>
      <c r="O45" s="363">
        <f>+'[22]12M'!W45</f>
        <v>250</v>
      </c>
      <c r="P45" s="227">
        <f>+'[22]12M'!X45</f>
        <v>94457</v>
      </c>
      <c r="Q45" s="229">
        <f>+'[22]12M'!Y45</f>
        <v>1.0434931506849314</v>
      </c>
      <c r="R45" s="340">
        <f>+'[22]12M'!Z45</f>
        <v>2516335.25</v>
      </c>
      <c r="S45" s="363">
        <f>+'[22]12M'!AC45</f>
        <v>0</v>
      </c>
      <c r="T45" s="227">
        <f>+'[22]12M'!AD45</f>
        <v>0</v>
      </c>
      <c r="U45" s="229" t="e">
        <f>+'[22]12M'!AE45</f>
        <v>#DIV/0!</v>
      </c>
      <c r="V45" s="340">
        <f>+'[22]12M'!AF45</f>
        <v>0</v>
      </c>
    </row>
    <row r="46" spans="1:22" x14ac:dyDescent="0.2">
      <c r="A46" s="339">
        <v>1012</v>
      </c>
      <c r="B46" s="359" t="s">
        <v>21</v>
      </c>
      <c r="C46" s="363">
        <f>+'[22]12M'!E46</f>
        <v>18173</v>
      </c>
      <c r="D46" s="227">
        <f>+'[22]12M'!F46</f>
        <v>3979323</v>
      </c>
      <c r="E46" s="229">
        <f>+'[22]12M'!G46</f>
        <v>0.60809631561594935</v>
      </c>
      <c r="F46" s="340">
        <f>+'[22]12M'!H46</f>
        <v>70771134.420000002</v>
      </c>
      <c r="G46" s="363">
        <f>+'[22]12M'!K46</f>
        <v>14856</v>
      </c>
      <c r="H46" s="227">
        <f>+'[22]12M'!L46</f>
        <v>2509592</v>
      </c>
      <c r="I46" s="229">
        <f>+'[22]12M'!M46</f>
        <v>0.46913172219895916</v>
      </c>
      <c r="J46" s="340">
        <f>+'[22]12M'!N46</f>
        <v>35877946.650000006</v>
      </c>
      <c r="K46" s="363">
        <f>+'[22]12M'!Q46</f>
        <v>2852</v>
      </c>
      <c r="L46" s="227">
        <f>+'[22]12M'!R46</f>
        <v>1154744</v>
      </c>
      <c r="M46" s="229">
        <f>+'[22]12M'!S46</f>
        <v>1.133529986306278</v>
      </c>
      <c r="N46" s="340">
        <f>+'[22]12M'!T46</f>
        <v>25885448.82</v>
      </c>
      <c r="O46" s="363">
        <f>+'[22]12M'!W46</f>
        <v>465</v>
      </c>
      <c r="P46" s="227">
        <f>+'[22]12M'!X46</f>
        <v>314987</v>
      </c>
      <c r="Q46" s="229">
        <f>+'[22]12M'!Y46</f>
        <v>1.7922701603152251</v>
      </c>
      <c r="R46" s="340">
        <f>+'[22]12M'!Z46</f>
        <v>9007738.9499999993</v>
      </c>
      <c r="S46" s="363">
        <f>+'[22]12M'!AC46</f>
        <v>0</v>
      </c>
      <c r="T46" s="227">
        <f>+'[22]12M'!AD46</f>
        <v>0</v>
      </c>
      <c r="U46" s="229" t="e">
        <f>+'[22]12M'!AE46</f>
        <v>#DIV/0!</v>
      </c>
      <c r="V46" s="340">
        <f>+'[22]12M'!AF46</f>
        <v>0</v>
      </c>
    </row>
    <row r="47" spans="1:22" x14ac:dyDescent="0.2">
      <c r="A47" s="339">
        <v>1013</v>
      </c>
      <c r="B47" s="359" t="s">
        <v>22</v>
      </c>
      <c r="C47" s="363">
        <f>+'[22]12M'!E47</f>
        <v>1510</v>
      </c>
      <c r="D47" s="227">
        <f>+'[22]12M'!F47</f>
        <v>233719</v>
      </c>
      <c r="E47" s="229">
        <f>+'[22]12M'!G47</f>
        <v>0.43648672624216789</v>
      </c>
      <c r="F47" s="340">
        <f>+'[22]12M'!H47</f>
        <v>4023940.2300000004</v>
      </c>
      <c r="G47" s="363">
        <f>+'[22]12M'!K47</f>
        <v>1180</v>
      </c>
      <c r="H47" s="227">
        <f>+'[22]12M'!L47</f>
        <v>144418</v>
      </c>
      <c r="I47" s="229">
        <f>+'[22]12M'!M47</f>
        <v>0.35014668444659958</v>
      </c>
      <c r="J47" s="340">
        <f>+'[22]12M'!N47</f>
        <v>1966772.3800000001</v>
      </c>
      <c r="K47" s="363">
        <f>+'[22]12M'!Q47</f>
        <v>268</v>
      </c>
      <c r="L47" s="227">
        <f>+'[22]12M'!R47</f>
        <v>64866</v>
      </c>
      <c r="M47" s="229">
        <f>+'[22]12M'!S47</f>
        <v>0.6497808720042072</v>
      </c>
      <c r="N47" s="340">
        <f>+'[22]12M'!T47</f>
        <v>1353410.9</v>
      </c>
      <c r="O47" s="363">
        <f>+'[22]12M'!W47</f>
        <v>62</v>
      </c>
      <c r="P47" s="227">
        <f>+'[22]12M'!X47</f>
        <v>24435</v>
      </c>
      <c r="Q47" s="229">
        <f>+'[22]12M'!Y47</f>
        <v>1.0542552044008198</v>
      </c>
      <c r="R47" s="340">
        <f>+'[22]12M'!Z47</f>
        <v>703756.95</v>
      </c>
      <c r="S47" s="363">
        <f>+'[22]12M'!AC47</f>
        <v>0</v>
      </c>
      <c r="T47" s="227">
        <f>+'[22]12M'!AD47</f>
        <v>0</v>
      </c>
      <c r="U47" s="229" t="e">
        <f>+'[22]12M'!AE47</f>
        <v>#DIV/0!</v>
      </c>
      <c r="V47" s="340">
        <f>+'[22]12M'!AF47</f>
        <v>0</v>
      </c>
    </row>
    <row r="48" spans="1:22" x14ac:dyDescent="0.2">
      <c r="A48" s="339">
        <v>1014</v>
      </c>
      <c r="B48" s="359" t="s">
        <v>23</v>
      </c>
      <c r="C48" s="363">
        <f>+'[22]12M'!E48</f>
        <v>45940</v>
      </c>
      <c r="D48" s="227">
        <f>+'[22]12M'!F48</f>
        <v>9894593</v>
      </c>
      <c r="E48" s="229">
        <f>+'[22]12M'!G48</f>
        <v>0.59863249652421913</v>
      </c>
      <c r="F48" s="340">
        <f>+'[22]12M'!H48</f>
        <v>170514292.65000001</v>
      </c>
      <c r="G48" s="363">
        <f>+'[22]12M'!K48</f>
        <v>38136</v>
      </c>
      <c r="H48" s="227">
        <f>+'[22]12M'!L48</f>
        <v>6075216</v>
      </c>
      <c r="I48" s="229">
        <f>+'[22]12M'!M48</f>
        <v>0.44196567703824413</v>
      </c>
      <c r="J48" s="340">
        <f>+'[22]12M'!N48</f>
        <v>83484169.070000008</v>
      </c>
      <c r="K48" s="363">
        <f>+'[22]12M'!Q48</f>
        <v>6473</v>
      </c>
      <c r="L48" s="227">
        <f>+'[22]12M'!R48</f>
        <v>3155280</v>
      </c>
      <c r="M48" s="229">
        <f>+'[22]12M'!S48</f>
        <v>1.3745591890167002</v>
      </c>
      <c r="N48" s="340">
        <f>+'[22]12M'!T48</f>
        <v>68794613.110000014</v>
      </c>
      <c r="O48" s="363">
        <f>+'[22]12M'!W48</f>
        <v>1331</v>
      </c>
      <c r="P48" s="227">
        <f>+'[22]12M'!X48</f>
        <v>664097</v>
      </c>
      <c r="Q48" s="229">
        <f>+'[22]12M'!Y48</f>
        <v>1.3628792776153096</v>
      </c>
      <c r="R48" s="340">
        <f>+'[22]12M'!Z48</f>
        <v>18235510.469999999</v>
      </c>
      <c r="S48" s="363">
        <f>+'[22]12M'!AC48</f>
        <v>0</v>
      </c>
      <c r="T48" s="227">
        <f>+'[22]12M'!AD48</f>
        <v>0</v>
      </c>
      <c r="U48" s="229" t="e">
        <f>+'[22]12M'!AE48</f>
        <v>#DIV/0!</v>
      </c>
      <c r="V48" s="340">
        <f>+'[22]12M'!AF48</f>
        <v>0</v>
      </c>
    </row>
    <row r="49" spans="1:22" x14ac:dyDescent="0.2">
      <c r="A49" s="339">
        <v>1015</v>
      </c>
      <c r="B49" s="359" t="s">
        <v>24</v>
      </c>
      <c r="C49" s="363">
        <f>+'[22]12M'!E49</f>
        <v>6479</v>
      </c>
      <c r="D49" s="227">
        <f>+'[22]12M'!F49</f>
        <v>1243407</v>
      </c>
      <c r="E49" s="229">
        <f>+'[22]12M'!G49</f>
        <v>0.53115997825648176</v>
      </c>
      <c r="F49" s="340">
        <f>+'[22]12M'!H49</f>
        <v>19703098.93</v>
      </c>
      <c r="G49" s="363">
        <f>+'[22]12M'!K49</f>
        <v>5730</v>
      </c>
      <c r="H49" s="227">
        <f>+'[22]12M'!L49</f>
        <v>934167</v>
      </c>
      <c r="I49" s="229">
        <f>+'[22]12M'!M49</f>
        <v>0.45051252311839751</v>
      </c>
      <c r="J49" s="340">
        <f>+'[22]12M'!N49</f>
        <v>12791617.08</v>
      </c>
      <c r="K49" s="363">
        <f>+'[22]12M'!Q49</f>
        <v>597</v>
      </c>
      <c r="L49" s="227">
        <f>+'[22]12M'!R49</f>
        <v>243952</v>
      </c>
      <c r="M49" s="229">
        <f>+'[22]12M'!S49</f>
        <v>1.1454355507037128</v>
      </c>
      <c r="N49" s="340">
        <f>+'[22]12M'!T49</f>
        <v>5056894.4499999993</v>
      </c>
      <c r="O49" s="363">
        <f>+'[22]12M'!W49</f>
        <v>152</v>
      </c>
      <c r="P49" s="227">
        <f>+'[22]12M'!X49</f>
        <v>65288</v>
      </c>
      <c r="Q49" s="229">
        <f>+'[22]12M'!Y49</f>
        <v>1.2004780729980693</v>
      </c>
      <c r="R49" s="340">
        <f>+'[22]12M'!Z49</f>
        <v>1854587.4</v>
      </c>
      <c r="S49" s="363">
        <f>+'[22]12M'!AC49</f>
        <v>0</v>
      </c>
      <c r="T49" s="227">
        <f>+'[22]12M'!AD49</f>
        <v>0</v>
      </c>
      <c r="U49" s="229" t="e">
        <f>+'[22]12M'!AE49</f>
        <v>#DIV/0!</v>
      </c>
      <c r="V49" s="340">
        <f>+'[22]12M'!AF49</f>
        <v>0</v>
      </c>
    </row>
    <row r="50" spans="1:22" x14ac:dyDescent="0.2">
      <c r="A50" s="339">
        <v>1016</v>
      </c>
      <c r="B50" s="359" t="s">
        <v>25</v>
      </c>
      <c r="C50" s="363">
        <f>+'[22]12M'!E50</f>
        <v>9761</v>
      </c>
      <c r="D50" s="227">
        <f>+'[22]12M'!F50</f>
        <v>1488305</v>
      </c>
      <c r="E50" s="229">
        <f>+'[22]12M'!G50</f>
        <v>0.42355333387404998</v>
      </c>
      <c r="F50" s="340">
        <f>+'[22]12M'!H50</f>
        <v>23581314.239999998</v>
      </c>
      <c r="G50" s="363">
        <f>+'[22]12M'!K50</f>
        <v>8470</v>
      </c>
      <c r="H50" s="227">
        <f>+'[22]12M'!L50</f>
        <v>1027882</v>
      </c>
      <c r="I50" s="229">
        <f>+'[22]12M'!M50</f>
        <v>0.33782570399390005</v>
      </c>
      <c r="J50" s="340">
        <f>+'[22]12M'!N50</f>
        <v>13268431.949999999</v>
      </c>
      <c r="K50" s="363">
        <f>+'[22]12M'!Q50</f>
        <v>1070</v>
      </c>
      <c r="L50" s="227">
        <f>+'[22]12M'!R50</f>
        <v>339232</v>
      </c>
      <c r="M50" s="229">
        <f>+'[22]12M'!S50</f>
        <v>0.87185998098126405</v>
      </c>
      <c r="N50" s="340">
        <f>+'[22]12M'!T50</f>
        <v>6925285.3899999997</v>
      </c>
      <c r="O50" s="363">
        <f>+'[22]12M'!W50</f>
        <v>221</v>
      </c>
      <c r="P50" s="227">
        <f>+'[22]12M'!X50</f>
        <v>121191</v>
      </c>
      <c r="Q50" s="229">
        <f>+'[22]12M'!Y50</f>
        <v>1.4756894977168951</v>
      </c>
      <c r="R50" s="340">
        <f>+'[22]12M'!Z50</f>
        <v>3387596.9</v>
      </c>
      <c r="S50" s="363">
        <f>+'[22]12M'!AC50</f>
        <v>0</v>
      </c>
      <c r="T50" s="227">
        <f>+'[22]12M'!AD50</f>
        <v>0</v>
      </c>
      <c r="U50" s="229" t="e">
        <f>+'[22]12M'!AE50</f>
        <v>#DIV/0!</v>
      </c>
      <c r="V50" s="340">
        <f>+'[22]12M'!AF50</f>
        <v>0</v>
      </c>
    </row>
    <row r="51" spans="1:22" x14ac:dyDescent="0.2">
      <c r="A51" s="339">
        <v>1017</v>
      </c>
      <c r="B51" s="359" t="s">
        <v>26</v>
      </c>
      <c r="C51" s="363">
        <f>+'[22]12M'!E51</f>
        <v>13747</v>
      </c>
      <c r="D51" s="227">
        <f>+'[22]12M'!F51</f>
        <v>2763986</v>
      </c>
      <c r="E51" s="229">
        <f>+'[22]12M'!G51</f>
        <v>0.55768784354395873</v>
      </c>
      <c r="F51" s="340">
        <f>+'[22]12M'!H51</f>
        <v>48908027.829999998</v>
      </c>
      <c r="G51" s="363">
        <f>+'[22]12M'!K51</f>
        <v>10539</v>
      </c>
      <c r="H51" s="227">
        <f>+'[22]12M'!L51</f>
        <v>1571708</v>
      </c>
      <c r="I51" s="229">
        <f>+'[22]12M'!M51</f>
        <v>0.41291166659332534</v>
      </c>
      <c r="J51" s="340">
        <f>+'[22]12M'!N51</f>
        <v>21752002.449999999</v>
      </c>
      <c r="K51" s="363">
        <f>+'[22]12M'!Q51</f>
        <v>2452</v>
      </c>
      <c r="L51" s="227">
        <f>+'[22]12M'!R51</f>
        <v>895671</v>
      </c>
      <c r="M51" s="229">
        <f>+'[22]12M'!S51</f>
        <v>1.0312641944462835</v>
      </c>
      <c r="N51" s="340">
        <f>+'[22]12M'!T51</f>
        <v>19111024.559999999</v>
      </c>
      <c r="O51" s="363">
        <f>+'[22]12M'!W51</f>
        <v>756</v>
      </c>
      <c r="P51" s="227">
        <f>+'[22]12M'!X51</f>
        <v>296607</v>
      </c>
      <c r="Q51" s="229">
        <f>+'[22]12M'!Y51</f>
        <v>1.0546682904714071</v>
      </c>
      <c r="R51" s="340">
        <f>+'[22]12M'!Z51</f>
        <v>8045000.8199999994</v>
      </c>
      <c r="S51" s="363">
        <f>+'[22]12M'!AC51</f>
        <v>0</v>
      </c>
      <c r="T51" s="227">
        <f>+'[22]12M'!AD51</f>
        <v>0</v>
      </c>
      <c r="U51" s="229" t="e">
        <f>+'[22]12M'!AE51</f>
        <v>#DIV/0!</v>
      </c>
      <c r="V51" s="340">
        <f>+'[22]12M'!AF51</f>
        <v>0</v>
      </c>
    </row>
    <row r="52" spans="1:22" x14ac:dyDescent="0.2">
      <c r="A52" s="339">
        <v>1018</v>
      </c>
      <c r="B52" s="359" t="s">
        <v>27</v>
      </c>
      <c r="C52" s="363">
        <f>+'[22]12M'!E52</f>
        <v>6620</v>
      </c>
      <c r="D52" s="227">
        <f>+'[22]12M'!F52</f>
        <v>1168030</v>
      </c>
      <c r="E52" s="229">
        <f>+'[22]12M'!G52</f>
        <v>0.48637163793309857</v>
      </c>
      <c r="F52" s="340">
        <f>+'[22]12M'!H52</f>
        <v>19253059.510000002</v>
      </c>
      <c r="G52" s="363">
        <f>+'[22]12M'!K52</f>
        <v>5580</v>
      </c>
      <c r="H52" s="227">
        <f>+'[22]12M'!L52</f>
        <v>804450</v>
      </c>
      <c r="I52" s="229">
        <f>+'[22]12M'!M52</f>
        <v>0.39711218067382448</v>
      </c>
      <c r="J52" s="340">
        <f>+'[22]12M'!N52</f>
        <v>10746533.190000001</v>
      </c>
      <c r="K52" s="363">
        <f>+'[22]12M'!Q52</f>
        <v>836</v>
      </c>
      <c r="L52" s="227">
        <f>+'[22]12M'!R52</f>
        <v>255193</v>
      </c>
      <c r="M52" s="229">
        <f>+'[22]12M'!S52</f>
        <v>0.8484938156669769</v>
      </c>
      <c r="N52" s="340">
        <f>+'[22]12M'!T52</f>
        <v>5495935.6199999992</v>
      </c>
      <c r="O52" s="363">
        <f>+'[22]12M'!W52</f>
        <v>204</v>
      </c>
      <c r="P52" s="227">
        <f>+'[22]12M'!X52</f>
        <v>108387</v>
      </c>
      <c r="Q52" s="229">
        <f>+'[22]12M'!Y52</f>
        <v>1.4450154984501551</v>
      </c>
      <c r="R52" s="340">
        <f>+'[22]12M'!Z52</f>
        <v>3010590.6999999997</v>
      </c>
      <c r="S52" s="363">
        <f>+'[22]12M'!AC52</f>
        <v>0</v>
      </c>
      <c r="T52" s="227">
        <f>+'[22]12M'!AD52</f>
        <v>0</v>
      </c>
      <c r="U52" s="229" t="e">
        <f>+'[22]12M'!AE52</f>
        <v>#DIV/0!</v>
      </c>
      <c r="V52" s="340">
        <f>+'[22]12M'!AF52</f>
        <v>0</v>
      </c>
    </row>
    <row r="53" spans="1:22" x14ac:dyDescent="0.2">
      <c r="A53" s="339">
        <v>1019</v>
      </c>
      <c r="B53" s="359" t="s">
        <v>28</v>
      </c>
      <c r="C53" s="363">
        <f>+'[22]12M'!E53</f>
        <v>4059</v>
      </c>
      <c r="D53" s="227">
        <f>+'[22]12M'!F53</f>
        <v>706377</v>
      </c>
      <c r="E53" s="229">
        <f>+'[22]12M'!G53</f>
        <v>0.47932618007549094</v>
      </c>
      <c r="F53" s="340">
        <f>+'[22]12M'!H53</f>
        <v>11852660.449999999</v>
      </c>
      <c r="G53" s="363">
        <f>+'[22]12M'!K53</f>
        <v>3510</v>
      </c>
      <c r="H53" s="227">
        <f>+'[22]12M'!L53</f>
        <v>458579</v>
      </c>
      <c r="I53" s="229">
        <f>+'[22]12M'!M53</f>
        <v>0.36102897181546212</v>
      </c>
      <c r="J53" s="340">
        <f>+'[22]12M'!N53</f>
        <v>6175785.25</v>
      </c>
      <c r="K53" s="363">
        <f>+'[22]12M'!Q53</f>
        <v>434</v>
      </c>
      <c r="L53" s="227">
        <f>+'[22]12M'!R53</f>
        <v>175908</v>
      </c>
      <c r="M53" s="229">
        <f>+'[22]12M'!S53</f>
        <v>1.094074292911231</v>
      </c>
      <c r="N53" s="340">
        <f>+'[22]12M'!T53</f>
        <v>3655609</v>
      </c>
      <c r="O53" s="363">
        <f>+'[22]12M'!W53</f>
        <v>115</v>
      </c>
      <c r="P53" s="227">
        <f>+'[22]12M'!X53</f>
        <v>71890</v>
      </c>
      <c r="Q53" s="229">
        <f>+'[22]12M'!Y53</f>
        <v>1.6834094368340944</v>
      </c>
      <c r="R53" s="340">
        <f>+'[22]12M'!Z53</f>
        <v>2021266.2</v>
      </c>
      <c r="S53" s="363">
        <f>+'[22]12M'!AC53</f>
        <v>0</v>
      </c>
      <c r="T53" s="227">
        <f>+'[22]12M'!AD53</f>
        <v>0</v>
      </c>
      <c r="U53" s="229" t="e">
        <f>+'[22]12M'!AE53</f>
        <v>#DIV/0!</v>
      </c>
      <c r="V53" s="340">
        <f>+'[22]12M'!AF53</f>
        <v>0</v>
      </c>
    </row>
    <row r="54" spans="1:22" x14ac:dyDescent="0.2">
      <c r="A54" s="339">
        <v>1020</v>
      </c>
      <c r="B54" s="359" t="s">
        <v>29</v>
      </c>
      <c r="C54" s="363">
        <f>+'[22]12M'!E54</f>
        <v>16997</v>
      </c>
      <c r="D54" s="227">
        <f>+'[22]12M'!F54</f>
        <v>3858638</v>
      </c>
      <c r="E54" s="229">
        <f>+'[22]12M'!G54</f>
        <v>0.62907533227635282</v>
      </c>
      <c r="F54" s="340">
        <f>+'[22]12M'!H54</f>
        <v>69799470.049999997</v>
      </c>
      <c r="G54" s="363">
        <f>+'[22]12M'!K54</f>
        <v>12655</v>
      </c>
      <c r="H54" s="227">
        <f>+'[22]12M'!L54</f>
        <v>2064514</v>
      </c>
      <c r="I54" s="229">
        <f>+'[22]12M'!M54</f>
        <v>0.45063958409162475</v>
      </c>
      <c r="J54" s="340">
        <f>+'[22]12M'!N54</f>
        <v>28236591.25</v>
      </c>
      <c r="K54" s="363">
        <f>+'[22]12M'!Q54</f>
        <v>3184</v>
      </c>
      <c r="L54" s="227">
        <f>+'[22]12M'!R54</f>
        <v>1254648</v>
      </c>
      <c r="M54" s="229">
        <f>+'[22]12M'!S54</f>
        <v>1.111345548277374</v>
      </c>
      <c r="N54" s="340">
        <f>+'[22]12M'!T54</f>
        <v>27218373.099999994</v>
      </c>
      <c r="O54" s="363">
        <f>+'[22]12M'!W54</f>
        <v>1158</v>
      </c>
      <c r="P54" s="227">
        <f>+'[22]12M'!X54</f>
        <v>539476</v>
      </c>
      <c r="Q54" s="229">
        <f>+'[22]12M'!Y54</f>
        <v>1.2736031351625716</v>
      </c>
      <c r="R54" s="340">
        <f>+'[22]12M'!Z54</f>
        <v>14344505.699999999</v>
      </c>
      <c r="S54" s="363">
        <f>+'[22]12M'!AC54</f>
        <v>0</v>
      </c>
      <c r="T54" s="227">
        <f>+'[22]12M'!AD54</f>
        <v>0</v>
      </c>
      <c r="U54" s="229" t="e">
        <f>+'[22]12M'!AE54</f>
        <v>#DIV/0!</v>
      </c>
      <c r="V54" s="340">
        <f>+'[22]12M'!AF54</f>
        <v>0</v>
      </c>
    </row>
    <row r="55" spans="1:22" x14ac:dyDescent="0.2">
      <c r="A55" s="339">
        <v>1021</v>
      </c>
      <c r="B55" s="359" t="s">
        <v>30</v>
      </c>
      <c r="C55" s="363">
        <f>+'[22]12M'!E55</f>
        <v>5764</v>
      </c>
      <c r="D55" s="227">
        <f>+'[22]12M'!F55</f>
        <v>1164257</v>
      </c>
      <c r="E55" s="229">
        <f>+'[22]12M'!G55</f>
        <v>0.55862437924333652</v>
      </c>
      <c r="F55" s="340">
        <f>+'[22]12M'!H55</f>
        <v>21036504.399999999</v>
      </c>
      <c r="G55" s="363">
        <f>+'[22]12M'!K55</f>
        <v>4187</v>
      </c>
      <c r="H55" s="227">
        <f>+'[22]12M'!L55</f>
        <v>592803</v>
      </c>
      <c r="I55" s="229">
        <f>+'[22]12M'!M55</f>
        <v>0.39173126102729811</v>
      </c>
      <c r="J55" s="340">
        <f>+'[22]12M'!N55</f>
        <v>8093465.8499999996</v>
      </c>
      <c r="K55" s="363">
        <f>+'[22]12M'!Q55</f>
        <v>1316</v>
      </c>
      <c r="L55" s="227">
        <f>+'[22]12M'!R55</f>
        <v>429159</v>
      </c>
      <c r="M55" s="229">
        <f>+'[22]12M'!S55</f>
        <v>0.90063430271296874</v>
      </c>
      <c r="N55" s="340">
        <f>+'[22]12M'!T55</f>
        <v>9134684.3399999999</v>
      </c>
      <c r="O55" s="363">
        <f>+'[22]12M'!W55</f>
        <v>261</v>
      </c>
      <c r="P55" s="227">
        <f>+'[22]12M'!X55</f>
        <v>142295</v>
      </c>
      <c r="Q55" s="229">
        <f>+'[22]12M'!Y55</f>
        <v>1.50812114146419</v>
      </c>
      <c r="R55" s="340">
        <f>+'[22]12M'!Z55</f>
        <v>3808354.2100000004</v>
      </c>
      <c r="S55" s="363">
        <f>+'[22]12M'!AC55</f>
        <v>0</v>
      </c>
      <c r="T55" s="227">
        <f>+'[22]12M'!AD55</f>
        <v>0</v>
      </c>
      <c r="U55" s="229" t="e">
        <f>+'[22]12M'!AE55</f>
        <v>#DIV/0!</v>
      </c>
      <c r="V55" s="340">
        <f>+'[22]12M'!AF55</f>
        <v>0</v>
      </c>
    </row>
    <row r="56" spans="1:22" x14ac:dyDescent="0.2">
      <c r="A56" s="339">
        <v>1022</v>
      </c>
      <c r="B56" s="359" t="s">
        <v>31</v>
      </c>
      <c r="C56" s="363">
        <f>+'[22]12M'!E56</f>
        <v>26461</v>
      </c>
      <c r="D56" s="227">
        <f>+'[22]12M'!F56</f>
        <v>5635640</v>
      </c>
      <c r="E56" s="229">
        <f>+'[22]12M'!G56</f>
        <v>0.59431896645590165</v>
      </c>
      <c r="F56" s="340">
        <f>+'[22]12M'!H56</f>
        <v>97766495.74000001</v>
      </c>
      <c r="G56" s="363">
        <f>+'[22]12M'!K56</f>
        <v>22747</v>
      </c>
      <c r="H56" s="227">
        <f>+'[22]12M'!L56</f>
        <v>3620372</v>
      </c>
      <c r="I56" s="229">
        <f>+'[22]12M'!M56</f>
        <v>0.44415311648129469</v>
      </c>
      <c r="J56" s="340">
        <f>+'[22]12M'!N56</f>
        <v>49979811.669999994</v>
      </c>
      <c r="K56" s="363">
        <f>+'[22]12M'!Q56</f>
        <v>2864</v>
      </c>
      <c r="L56" s="227">
        <f>+'[22]12M'!R56</f>
        <v>1440071</v>
      </c>
      <c r="M56" s="229">
        <f>+'[22]12M'!S56</f>
        <v>1.4310482408414944</v>
      </c>
      <c r="N56" s="340">
        <f>+'[22]12M'!T56</f>
        <v>31765780.859999999</v>
      </c>
      <c r="O56" s="363">
        <f>+'[22]12M'!W56</f>
        <v>850</v>
      </c>
      <c r="P56" s="227">
        <f>+'[22]12M'!X56</f>
        <v>575197</v>
      </c>
      <c r="Q56" s="229">
        <f>+'[22]12M'!Y56</f>
        <v>1.769659957081215</v>
      </c>
      <c r="R56" s="340">
        <f>+'[22]12M'!Z56</f>
        <v>16020903.210000001</v>
      </c>
      <c r="S56" s="363">
        <f>+'[22]12M'!AC56</f>
        <v>0</v>
      </c>
      <c r="T56" s="227">
        <f>+'[22]12M'!AD56</f>
        <v>0</v>
      </c>
      <c r="U56" s="229" t="e">
        <f>+'[22]12M'!AE56</f>
        <v>#DIV/0!</v>
      </c>
      <c r="V56" s="340">
        <f>+'[22]12M'!AF56</f>
        <v>0</v>
      </c>
    </row>
    <row r="57" spans="1:22" x14ac:dyDescent="0.2">
      <c r="A57" s="339">
        <v>1023</v>
      </c>
      <c r="B57" s="359" t="s">
        <v>32</v>
      </c>
      <c r="C57" s="363">
        <f>+'[22]12M'!E57</f>
        <v>7648</v>
      </c>
      <c r="D57" s="227">
        <f>+'[22]12M'!F57</f>
        <v>1096677</v>
      </c>
      <c r="E57" s="229">
        <f>+'[22]12M'!G57</f>
        <v>0.4133720190614219</v>
      </c>
      <c r="F57" s="340">
        <f>+'[22]12M'!H57</f>
        <v>18159357.16</v>
      </c>
      <c r="G57" s="363">
        <f>+'[22]12M'!K57</f>
        <v>6088</v>
      </c>
      <c r="H57" s="227">
        <f>+'[22]12M'!L57</f>
        <v>666756</v>
      </c>
      <c r="I57" s="229">
        <f>+'[22]12M'!M57</f>
        <v>0.31980545642914698</v>
      </c>
      <c r="J57" s="340">
        <f>+'[22]12M'!N57</f>
        <v>8527765.8100000005</v>
      </c>
      <c r="K57" s="363">
        <f>+'[22]12M'!Q57</f>
        <v>1316</v>
      </c>
      <c r="L57" s="227">
        <f>+'[22]12M'!R57</f>
        <v>355129</v>
      </c>
      <c r="M57" s="229">
        <f>+'[22]12M'!S57</f>
        <v>0.74356604079752509</v>
      </c>
      <c r="N57" s="340">
        <f>+'[22]12M'!T57</f>
        <v>7616398.25</v>
      </c>
      <c r="O57" s="363">
        <f>+'[22]12M'!W57</f>
        <v>244</v>
      </c>
      <c r="P57" s="227">
        <f>+'[22]12M'!X57</f>
        <v>74792</v>
      </c>
      <c r="Q57" s="229">
        <f>+'[22]12M'!Y57</f>
        <v>0.82624834290764471</v>
      </c>
      <c r="R57" s="340">
        <f>+'[22]12M'!Z57</f>
        <v>2015193.1</v>
      </c>
      <c r="S57" s="363">
        <f>+'[22]12M'!AC57</f>
        <v>0</v>
      </c>
      <c r="T57" s="227">
        <f>+'[22]12M'!AD57</f>
        <v>0</v>
      </c>
      <c r="U57" s="229" t="e">
        <f>+'[22]12M'!AE57</f>
        <v>#DIV/0!</v>
      </c>
      <c r="V57" s="340">
        <f>+'[22]12M'!AF57</f>
        <v>0</v>
      </c>
    </row>
    <row r="58" spans="1:22" x14ac:dyDescent="0.2">
      <c r="A58" s="339">
        <v>1024</v>
      </c>
      <c r="B58" s="359" t="s">
        <v>33</v>
      </c>
      <c r="C58" s="363">
        <f>+'[22]12M'!E58</f>
        <v>37663</v>
      </c>
      <c r="D58" s="227">
        <f>+'[22]12M'!F58</f>
        <v>8574894</v>
      </c>
      <c r="E58" s="229">
        <f>+'[22]12M'!G58</f>
        <v>0.63710315459118372</v>
      </c>
      <c r="F58" s="340">
        <f>+'[22]12M'!H58</f>
        <v>157395154.94</v>
      </c>
      <c r="G58" s="363">
        <f>+'[22]12M'!K58</f>
        <v>29351</v>
      </c>
      <c r="H58" s="227">
        <f>+'[22]12M'!L58</f>
        <v>4630711</v>
      </c>
      <c r="I58" s="229">
        <f>+'[22]12M'!M58</f>
        <v>0.44205154885208342</v>
      </c>
      <c r="J58" s="340">
        <f>+'[22]12M'!N58</f>
        <v>65529581.809999995</v>
      </c>
      <c r="K58" s="363">
        <f>+'[22]12M'!Q58</f>
        <v>7112</v>
      </c>
      <c r="L58" s="227">
        <f>+'[22]12M'!R58</f>
        <v>2956234</v>
      </c>
      <c r="M58" s="229">
        <f>+'[22]12M'!S58</f>
        <v>1.1616021847080262</v>
      </c>
      <c r="N58" s="340">
        <f>+'[22]12M'!T58</f>
        <v>64464519.329999998</v>
      </c>
      <c r="O58" s="363">
        <f>+'[22]12M'!W58</f>
        <v>1199</v>
      </c>
      <c r="P58" s="227">
        <f>+'[22]12M'!X58</f>
        <v>937135</v>
      </c>
      <c r="Q58" s="229">
        <f>+'[22]12M'!Y58</f>
        <v>2.1377961287967788</v>
      </c>
      <c r="R58" s="340">
        <f>+'[22]12M'!Z58</f>
        <v>26312421.800000001</v>
      </c>
      <c r="S58" s="363">
        <f>+'[22]12M'!AC58</f>
        <v>1</v>
      </c>
      <c r="T58" s="227">
        <f>+'[22]12M'!AD58</f>
        <v>50814</v>
      </c>
      <c r="U58" s="229">
        <f>+'[22]12M'!AE58</f>
        <v>139.21643835616439</v>
      </c>
      <c r="V58" s="340">
        <f>+'[22]12M'!AF58</f>
        <v>1088632</v>
      </c>
    </row>
    <row r="59" spans="1:22" x14ac:dyDescent="0.2">
      <c r="A59" s="339">
        <v>1025</v>
      </c>
      <c r="B59" s="359" t="s">
        <v>34</v>
      </c>
      <c r="C59" s="363">
        <f>+'[22]12M'!E59</f>
        <v>11226</v>
      </c>
      <c r="D59" s="227">
        <f>+'[22]12M'!F59</f>
        <v>1720663</v>
      </c>
      <c r="E59" s="229">
        <f>+'[22]12M'!G59</f>
        <v>0.43374386580295832</v>
      </c>
      <c r="F59" s="340">
        <f>+'[22]12M'!H59</f>
        <v>26662718.220000003</v>
      </c>
      <c r="G59" s="363">
        <f>+'[22]12M'!K59</f>
        <v>10043</v>
      </c>
      <c r="H59" s="227">
        <f>+'[22]12M'!L59</f>
        <v>1329411</v>
      </c>
      <c r="I59" s="229">
        <f>+'[22]12M'!M59</f>
        <v>0.37595189077293756</v>
      </c>
      <c r="J59" s="340">
        <f>+'[22]12M'!N59</f>
        <v>17709048.59</v>
      </c>
      <c r="K59" s="363">
        <f>+'[22]12M'!Q59</f>
        <v>932</v>
      </c>
      <c r="L59" s="227">
        <f>+'[22]12M'!R59</f>
        <v>279098</v>
      </c>
      <c r="M59" s="229">
        <f>+'[22]12M'!S59</f>
        <v>0.82264879483003828</v>
      </c>
      <c r="N59" s="340">
        <f>+'[22]12M'!T59</f>
        <v>5918961.5800000001</v>
      </c>
      <c r="O59" s="363">
        <f>+'[22]12M'!W59</f>
        <v>251</v>
      </c>
      <c r="P59" s="227">
        <f>+'[22]12M'!X59</f>
        <v>112154</v>
      </c>
      <c r="Q59" s="229">
        <f>+'[22]12M'!Y59</f>
        <v>1.2241881787916826</v>
      </c>
      <c r="R59" s="340">
        <f>+'[22]12M'!Z59</f>
        <v>3034708.05</v>
      </c>
      <c r="S59" s="363">
        <f>+'[22]12M'!AC59</f>
        <v>0</v>
      </c>
      <c r="T59" s="227">
        <f>+'[22]12M'!AD59</f>
        <v>0</v>
      </c>
      <c r="U59" s="229" t="e">
        <f>+'[22]12M'!AE59</f>
        <v>#DIV/0!</v>
      </c>
      <c r="V59" s="340">
        <f>+'[22]12M'!AF59</f>
        <v>0</v>
      </c>
    </row>
    <row r="60" spans="1:22" x14ac:dyDescent="0.2">
      <c r="A60" s="339">
        <v>1026</v>
      </c>
      <c r="B60" s="359" t="s">
        <v>35</v>
      </c>
      <c r="C60" s="363">
        <f>+'[22]12M'!E60</f>
        <v>2833</v>
      </c>
      <c r="D60" s="227">
        <f>+'[22]12M'!F60</f>
        <v>538671</v>
      </c>
      <c r="E60" s="229">
        <f>+'[22]12M'!G60</f>
        <v>0.52669912880232317</v>
      </c>
      <c r="F60" s="340">
        <f>+'[22]12M'!H60</f>
        <v>9411573.8600000013</v>
      </c>
      <c r="G60" s="363">
        <f>+'[22]12M'!K60</f>
        <v>1997</v>
      </c>
      <c r="H60" s="227">
        <f>+'[22]12M'!L60</f>
        <v>275258</v>
      </c>
      <c r="I60" s="229">
        <f>+'[22]12M'!M60</f>
        <v>0.37858007371953567</v>
      </c>
      <c r="J60" s="340">
        <f>+'[22]12M'!N60</f>
        <v>3783367.68</v>
      </c>
      <c r="K60" s="363">
        <f>+'[22]12M'!Q60</f>
        <v>678</v>
      </c>
      <c r="L60" s="227">
        <f>+'[22]12M'!R60</f>
        <v>195002</v>
      </c>
      <c r="M60" s="229">
        <f>+'[22]12M'!S60</f>
        <v>0.81627510281821314</v>
      </c>
      <c r="N60" s="340">
        <f>+'[22]12M'!T60</f>
        <v>4054893.2800000003</v>
      </c>
      <c r="O60" s="363">
        <f>+'[22]12M'!W60</f>
        <v>157</v>
      </c>
      <c r="P60" s="227">
        <f>+'[22]12M'!X60</f>
        <v>46247</v>
      </c>
      <c r="Q60" s="229">
        <f>+'[22]12M'!Y60</f>
        <v>0.82009132420091324</v>
      </c>
      <c r="R60" s="340">
        <f>+'[22]12M'!Z60</f>
        <v>1240852.8999999999</v>
      </c>
      <c r="S60" s="363">
        <f>+'[22]12M'!AC60</f>
        <v>1</v>
      </c>
      <c r="T60" s="227">
        <f>+'[22]12M'!AD60</f>
        <v>22164</v>
      </c>
      <c r="U60" s="229">
        <f>+'[22]12M'!AE60</f>
        <v>60.723287671232875</v>
      </c>
      <c r="V60" s="340">
        <f>+'[22]12M'!AF60</f>
        <v>332460</v>
      </c>
    </row>
    <row r="61" spans="1:22" x14ac:dyDescent="0.2">
      <c r="A61" s="339">
        <v>1027</v>
      </c>
      <c r="B61" s="359" t="s">
        <v>36</v>
      </c>
      <c r="C61" s="363">
        <f>+'[22]12M'!E61</f>
        <v>4582</v>
      </c>
      <c r="D61" s="227">
        <f>+'[22]12M'!F61</f>
        <v>866165</v>
      </c>
      <c r="E61" s="229">
        <f>+'[22]12M'!G61</f>
        <v>0.52437405690433059</v>
      </c>
      <c r="F61" s="340">
        <f>+'[22]12M'!H61</f>
        <v>14736338.98</v>
      </c>
      <c r="G61" s="363">
        <f>+'[22]12M'!K61</f>
        <v>3582</v>
      </c>
      <c r="H61" s="227">
        <f>+'[22]12M'!L61</f>
        <v>529435</v>
      </c>
      <c r="I61" s="229">
        <f>+'[22]12M'!M61</f>
        <v>0.40698845379210674</v>
      </c>
      <c r="J61" s="340">
        <f>+'[22]12M'!N61</f>
        <v>7233411.2200000007</v>
      </c>
      <c r="K61" s="363">
        <f>+'[22]12M'!Q61</f>
        <v>765</v>
      </c>
      <c r="L61" s="227">
        <f>+'[22]12M'!R61</f>
        <v>238030</v>
      </c>
      <c r="M61" s="229">
        <f>+'[22]12M'!S61</f>
        <v>0.8927268806315809</v>
      </c>
      <c r="N61" s="340">
        <f>+'[22]12M'!T61</f>
        <v>4912000.2599999988</v>
      </c>
      <c r="O61" s="363">
        <f>+'[22]12M'!W61</f>
        <v>235</v>
      </c>
      <c r="P61" s="227">
        <f>+'[22]12M'!X61</f>
        <v>98700</v>
      </c>
      <c r="Q61" s="229">
        <f>+'[22]12M'!Y61</f>
        <v>1.1706102117061021</v>
      </c>
      <c r="R61" s="340">
        <f>+'[22]12M'!Z61</f>
        <v>2590927.5</v>
      </c>
      <c r="S61" s="363">
        <f>+'[22]12M'!AC61</f>
        <v>0</v>
      </c>
      <c r="T61" s="227">
        <f>+'[22]12M'!AD61</f>
        <v>0</v>
      </c>
      <c r="U61" s="229" t="e">
        <f>+'[22]12M'!AE61</f>
        <v>#DIV/0!</v>
      </c>
      <c r="V61" s="340">
        <f>+'[22]12M'!AF61</f>
        <v>0</v>
      </c>
    </row>
    <row r="62" spans="1:22" x14ac:dyDescent="0.2">
      <c r="A62" s="339">
        <v>1028</v>
      </c>
      <c r="B62" s="359" t="s">
        <v>37</v>
      </c>
      <c r="C62" s="363">
        <f>+'[22]12M'!E62</f>
        <v>21374</v>
      </c>
      <c r="D62" s="227">
        <f>+'[22]12M'!F62</f>
        <v>4322547</v>
      </c>
      <c r="E62" s="229">
        <f>+'[22]12M'!G62</f>
        <v>0.56026467276394776</v>
      </c>
      <c r="F62" s="340">
        <f>+'[22]12M'!H62</f>
        <v>74827522.24000001</v>
      </c>
      <c r="G62" s="363">
        <f>+'[22]12M'!K62</f>
        <v>16611</v>
      </c>
      <c r="H62" s="227">
        <f>+'[22]12M'!L62</f>
        <v>2646318</v>
      </c>
      <c r="I62" s="229">
        <f>+'[22]12M'!M62</f>
        <v>0.44066044498692414</v>
      </c>
      <c r="J62" s="340">
        <f>+'[22]12M'!N62</f>
        <v>37213768.370000005</v>
      </c>
      <c r="K62" s="363">
        <f>+'[22]12M'!Q62</f>
        <v>3903</v>
      </c>
      <c r="L62" s="227">
        <f>+'[22]12M'!R62</f>
        <v>1256003</v>
      </c>
      <c r="M62" s="229">
        <f>+'[22]12M'!S62</f>
        <v>0.90902235096791473</v>
      </c>
      <c r="N62" s="340">
        <f>+'[22]12M'!T62</f>
        <v>26271280.020000003</v>
      </c>
      <c r="O62" s="363">
        <f>+'[22]12M'!W62</f>
        <v>860</v>
      </c>
      <c r="P62" s="227">
        <f>+'[22]12M'!X62</f>
        <v>420226</v>
      </c>
      <c r="Q62" s="229">
        <f>+'[22]12M'!Y62</f>
        <v>1.2806497325795785</v>
      </c>
      <c r="R62" s="340">
        <f>+'[22]12M'!Z62</f>
        <v>11342473.85</v>
      </c>
      <c r="S62" s="363">
        <f>+'[22]12M'!AC62</f>
        <v>0</v>
      </c>
      <c r="T62" s="227">
        <f>+'[22]12M'!AD62</f>
        <v>0</v>
      </c>
      <c r="U62" s="229" t="e">
        <f>+'[22]12M'!AE62</f>
        <v>#DIV/0!</v>
      </c>
      <c r="V62" s="340">
        <f>+'[22]12M'!AF62</f>
        <v>0</v>
      </c>
    </row>
    <row r="63" spans="1:22" x14ac:dyDescent="0.2">
      <c r="A63" s="339">
        <v>1029</v>
      </c>
      <c r="B63" s="359" t="s">
        <v>38</v>
      </c>
      <c r="C63" s="363">
        <f>+'[22]12M'!E63</f>
        <v>4171</v>
      </c>
      <c r="D63" s="227">
        <f>+'[22]12M'!F63</f>
        <v>724862</v>
      </c>
      <c r="E63" s="229">
        <f>+'[22]12M'!G63</f>
        <v>0.47974955614717552</v>
      </c>
      <c r="F63" s="340">
        <f>+'[22]12M'!H63</f>
        <v>12265689.98</v>
      </c>
      <c r="G63" s="363">
        <f>+'[22]12M'!K63</f>
        <v>3193</v>
      </c>
      <c r="H63" s="227">
        <f>+'[22]12M'!L63</f>
        <v>428424</v>
      </c>
      <c r="I63" s="229">
        <f>+'[22]12M'!M63</f>
        <v>0.37068194649033437</v>
      </c>
      <c r="J63" s="340">
        <f>+'[22]12M'!N63</f>
        <v>5672574.0899999999</v>
      </c>
      <c r="K63" s="363">
        <f>+'[22]12M'!Q63</f>
        <v>808</v>
      </c>
      <c r="L63" s="227">
        <f>+'[22]12M'!R63</f>
        <v>216092</v>
      </c>
      <c r="M63" s="229">
        <f>+'[22]12M'!S63</f>
        <v>0.74096730502168806</v>
      </c>
      <c r="N63" s="340">
        <f>+'[22]12M'!T63</f>
        <v>4354919.8899999997</v>
      </c>
      <c r="O63" s="363">
        <f>+'[22]12M'!W63</f>
        <v>170</v>
      </c>
      <c r="P63" s="227">
        <f>+'[22]12M'!X63</f>
        <v>80346</v>
      </c>
      <c r="Q63" s="229">
        <f>+'[22]12M'!Y63</f>
        <v>1.2650921114785074</v>
      </c>
      <c r="R63" s="340">
        <f>+'[22]12M'!Z63</f>
        <v>2238196</v>
      </c>
      <c r="S63" s="363">
        <f>+'[22]12M'!AC63</f>
        <v>0</v>
      </c>
      <c r="T63" s="227">
        <f>+'[22]12M'!AD63</f>
        <v>0</v>
      </c>
      <c r="U63" s="229" t="e">
        <f>+'[22]12M'!AE63</f>
        <v>#DIV/0!</v>
      </c>
      <c r="V63" s="340">
        <f>+'[22]12M'!AF63</f>
        <v>0</v>
      </c>
    </row>
    <row r="64" spans="1:22" x14ac:dyDescent="0.2">
      <c r="A64" s="339">
        <v>1030</v>
      </c>
      <c r="B64" s="359" t="s">
        <v>18</v>
      </c>
      <c r="C64" s="363">
        <f>+'[22]12M'!E43</f>
        <v>4809</v>
      </c>
      <c r="D64" s="227">
        <f>+'[22]12M'!F43</f>
        <v>979419</v>
      </c>
      <c r="E64" s="229">
        <f>+'[22]12M'!G43</f>
        <v>0.56700258341836185</v>
      </c>
      <c r="F64" s="340">
        <f>+'[22]12M'!H43</f>
        <v>16779791.66</v>
      </c>
      <c r="G64" s="363">
        <f>+'[22]12M'!K43</f>
        <v>3748</v>
      </c>
      <c r="H64" s="227">
        <f>+'[22]12M'!L43</f>
        <v>614093</v>
      </c>
      <c r="I64" s="229">
        <f>+'[22]12M'!M43</f>
        <v>0.45650429394721631</v>
      </c>
      <c r="J64" s="340">
        <f>+'[22]12M'!N43</f>
        <v>8613814.8900000006</v>
      </c>
      <c r="K64" s="363">
        <f>+'[22]12M'!Q43</f>
        <v>875</v>
      </c>
      <c r="L64" s="227">
        <f>+'[22]12M'!R43</f>
        <v>273349</v>
      </c>
      <c r="M64" s="229">
        <f>+'[22]12M'!S43</f>
        <v>0.86628267190632002</v>
      </c>
      <c r="N64" s="340">
        <f>+'[22]12M'!T43</f>
        <v>5666385.0600000005</v>
      </c>
      <c r="O64" s="363">
        <f>+'[22]12M'!W43</f>
        <v>186</v>
      </c>
      <c r="P64" s="227">
        <f>+'[22]12M'!X43</f>
        <v>91977</v>
      </c>
      <c r="Q64" s="229">
        <f>+'[22]12M'!Y43</f>
        <v>1.380776881215988</v>
      </c>
      <c r="R64" s="340">
        <f>+'[22]12M'!Z43</f>
        <v>2499591.71</v>
      </c>
      <c r="S64" s="363">
        <f>+'[22]12M'!AC43</f>
        <v>0</v>
      </c>
      <c r="T64" s="227">
        <f>+'[22]12M'!AD43</f>
        <v>0</v>
      </c>
      <c r="U64" s="229" t="e">
        <f>+'[22]12M'!AE43</f>
        <v>#DIV/0!</v>
      </c>
      <c r="V64" s="340">
        <f>+'[22]12M'!AF43</f>
        <v>0</v>
      </c>
    </row>
    <row r="65" spans="1:22" ht="15" thickBot="1" x14ac:dyDescent="0.25">
      <c r="A65" s="341">
        <v>10300</v>
      </c>
      <c r="B65" s="360"/>
      <c r="C65" s="364">
        <f>SUM(C38:C64)</f>
        <v>455401</v>
      </c>
      <c r="D65" s="342">
        <f>SUM(D38:D64)</f>
        <v>100756414</v>
      </c>
      <c r="E65" s="343">
        <f>+'[22]12M'!G65</f>
        <v>0.6153682576613434</v>
      </c>
      <c r="F65" s="345">
        <f>SUM(F38:F64)</f>
        <v>1799357914.3000002</v>
      </c>
      <c r="G65" s="364">
        <f>SUM(G38:G64)</f>
        <v>370846</v>
      </c>
      <c r="H65" s="342">
        <f>SUM(H38:H64)</f>
        <v>60994436</v>
      </c>
      <c r="I65" s="343">
        <f>+'[22]12M'!M65</f>
        <v>0.45749935344193904</v>
      </c>
      <c r="J65" s="345">
        <f>SUM(J38:J64)</f>
        <v>864967148.41000021</v>
      </c>
      <c r="K65" s="364">
        <f>SUM(K38:K64)</f>
        <v>67964</v>
      </c>
      <c r="L65" s="342">
        <f>SUM(L38:L64)</f>
        <v>28159614</v>
      </c>
      <c r="M65" s="343">
        <f>+'[22]12M'!S65</f>
        <v>1.1595867762469227</v>
      </c>
      <c r="N65" s="345">
        <f>SUM(N38:N64)</f>
        <v>613143973.41999984</v>
      </c>
      <c r="O65" s="364">
        <f>SUM(O38:O64)</f>
        <v>16586</v>
      </c>
      <c r="P65" s="342">
        <f>SUM(P38:P64)</f>
        <v>11291894</v>
      </c>
      <c r="Q65" s="343">
        <f>+'[22]12M'!Y65</f>
        <v>1.8432254462828266</v>
      </c>
      <c r="R65" s="345">
        <f>SUM(R38:R64)</f>
        <v>314934782.96999997</v>
      </c>
      <c r="S65" s="364">
        <f>SUM(S38:S64)</f>
        <v>5</v>
      </c>
      <c r="T65" s="342">
        <f>SUM(T38:T64)</f>
        <v>310470</v>
      </c>
      <c r="U65" s="343">
        <f>+'[22]12M'!AE65</f>
        <v>170.12054794520549</v>
      </c>
      <c r="V65" s="345">
        <f>SUM(V38:V64)</f>
        <v>6312009.5</v>
      </c>
    </row>
    <row r="66" spans="1:22" x14ac:dyDescent="0.2">
      <c r="F66" s="1"/>
      <c r="G66" s="1"/>
    </row>
    <row r="67" spans="1:22" x14ac:dyDescent="0.2">
      <c r="C67" s="1">
        <v>448417</v>
      </c>
      <c r="D67" s="1">
        <v>49034540</v>
      </c>
      <c r="E67" s="317">
        <v>0.60531293336572234</v>
      </c>
      <c r="F67" s="1">
        <v>872736430.21000004</v>
      </c>
      <c r="G67" s="315">
        <v>365004</v>
      </c>
      <c r="H67" s="315">
        <v>29772143</v>
      </c>
      <c r="I67" s="310">
        <v>0.45145953777692216</v>
      </c>
      <c r="J67" s="315">
        <v>420235795.25999999</v>
      </c>
      <c r="K67" s="315">
        <v>66756</v>
      </c>
      <c r="L67" s="315">
        <v>13627943</v>
      </c>
      <c r="M67" s="310">
        <v>1.1357664071761269</v>
      </c>
      <c r="N67" s="315">
        <v>296579305.88</v>
      </c>
      <c r="O67" s="315">
        <v>16652</v>
      </c>
      <c r="P67" s="315">
        <v>5479334</v>
      </c>
      <c r="Q67" s="315">
        <v>1.7902260075656045</v>
      </c>
      <c r="R67" s="315">
        <v>152659054.57000005</v>
      </c>
    </row>
  </sheetData>
  <mergeCells count="14">
    <mergeCell ref="B2:V2"/>
    <mergeCell ref="B35:V35"/>
    <mergeCell ref="A2:A3"/>
    <mergeCell ref="A35:A36"/>
    <mergeCell ref="S3:V3"/>
    <mergeCell ref="S36:V36"/>
    <mergeCell ref="C36:F36"/>
    <mergeCell ref="G36:J36"/>
    <mergeCell ref="K36:N36"/>
    <mergeCell ref="O36:R36"/>
    <mergeCell ref="C3:F3"/>
    <mergeCell ref="G3:J3"/>
    <mergeCell ref="K3:N3"/>
    <mergeCell ref="O3:R3"/>
  </mergeCells>
  <pageMargins left="0.7" right="0.7" top="0.75" bottom="0.75" header="0.3" footer="0.3"/>
  <pageSetup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3"/>
  <dimension ref="A1:X243"/>
  <sheetViews>
    <sheetView zoomScale="55" zoomScaleNormal="55" workbookViewId="0"/>
  </sheetViews>
  <sheetFormatPr defaultRowHeight="14.25" x14ac:dyDescent="0.2"/>
  <cols>
    <col min="1" max="1" width="6" style="41" bestFit="1" customWidth="1"/>
    <col min="2" max="2" width="16" style="41" bestFit="1" customWidth="1"/>
    <col min="3" max="14" width="9.75" style="41" bestFit="1" customWidth="1"/>
    <col min="15" max="15" width="10.625" style="41" bestFit="1" customWidth="1"/>
  </cols>
  <sheetData>
    <row r="1" spans="1:15" x14ac:dyDescent="0.2">
      <c r="A1" s="3" t="s">
        <v>52</v>
      </c>
      <c r="B1" s="3" t="s">
        <v>47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55</v>
      </c>
    </row>
    <row r="2" spans="1:15" x14ac:dyDescent="0.2">
      <c r="A2" s="7">
        <v>1004</v>
      </c>
      <c r="B2" s="7" t="s">
        <v>94</v>
      </c>
      <c r="C2" s="217">
        <v>606</v>
      </c>
      <c r="D2" s="217">
        <v>545</v>
      </c>
      <c r="E2" s="217">
        <v>559</v>
      </c>
      <c r="F2" s="217">
        <v>383</v>
      </c>
      <c r="G2" s="217">
        <v>545</v>
      </c>
      <c r="H2" s="217">
        <v>610</v>
      </c>
      <c r="I2" s="217">
        <v>499</v>
      </c>
      <c r="J2" s="217">
        <v>616</v>
      </c>
      <c r="K2" s="217">
        <v>672</v>
      </c>
      <c r="L2" s="217">
        <v>562</v>
      </c>
      <c r="M2" s="47">
        <v>670</v>
      </c>
      <c r="N2" s="47">
        <v>935</v>
      </c>
      <c r="O2" s="9">
        <f>SUM(C2:N2)</f>
        <v>7202</v>
      </c>
    </row>
    <row r="3" spans="1:15" x14ac:dyDescent="0.2">
      <c r="A3" s="10">
        <v>1005</v>
      </c>
      <c r="B3" s="10" t="s">
        <v>13</v>
      </c>
      <c r="C3" s="218">
        <v>8</v>
      </c>
      <c r="D3" s="218">
        <v>5</v>
      </c>
      <c r="E3" s="218">
        <v>12</v>
      </c>
      <c r="F3" s="218">
        <v>9</v>
      </c>
      <c r="G3" s="218">
        <v>22</v>
      </c>
      <c r="H3" s="218">
        <v>25</v>
      </c>
      <c r="I3" s="218">
        <v>13</v>
      </c>
      <c r="J3" s="218">
        <v>16</v>
      </c>
      <c r="K3" s="218">
        <v>7</v>
      </c>
      <c r="L3" s="218">
        <v>8</v>
      </c>
      <c r="M3" s="48">
        <v>8</v>
      </c>
      <c r="N3" s="48">
        <v>10</v>
      </c>
      <c r="O3" s="12">
        <f t="shared" ref="O3:O29" si="0">SUM(C3:N3)</f>
        <v>143</v>
      </c>
    </row>
    <row r="4" spans="1:15" x14ac:dyDescent="0.2">
      <c r="A4" s="10">
        <v>1006</v>
      </c>
      <c r="B4" s="10" t="s">
        <v>14</v>
      </c>
      <c r="C4" s="218">
        <v>157</v>
      </c>
      <c r="D4" s="218">
        <v>110</v>
      </c>
      <c r="E4" s="218">
        <v>115</v>
      </c>
      <c r="F4" s="218">
        <v>86</v>
      </c>
      <c r="G4" s="218">
        <v>143</v>
      </c>
      <c r="H4" s="218">
        <v>124</v>
      </c>
      <c r="I4" s="218">
        <v>93</v>
      </c>
      <c r="J4" s="218">
        <v>149</v>
      </c>
      <c r="K4" s="218">
        <v>154</v>
      </c>
      <c r="L4" s="218">
        <v>130</v>
      </c>
      <c r="M4" s="48">
        <v>125</v>
      </c>
      <c r="N4" s="48">
        <v>107</v>
      </c>
      <c r="O4" s="12">
        <f t="shared" si="0"/>
        <v>1493</v>
      </c>
    </row>
    <row r="5" spans="1:15" x14ac:dyDescent="0.2">
      <c r="A5" s="10">
        <v>1007</v>
      </c>
      <c r="B5" s="10" t="s">
        <v>15</v>
      </c>
      <c r="C5" s="218">
        <v>113</v>
      </c>
      <c r="D5" s="218">
        <v>156</v>
      </c>
      <c r="E5" s="218">
        <v>77</v>
      </c>
      <c r="F5" s="218">
        <v>66</v>
      </c>
      <c r="G5" s="218">
        <v>92</v>
      </c>
      <c r="H5" s="218">
        <v>158</v>
      </c>
      <c r="I5" s="218">
        <v>95</v>
      </c>
      <c r="J5" s="218">
        <v>109</v>
      </c>
      <c r="K5" s="218">
        <v>149</v>
      </c>
      <c r="L5" s="218">
        <v>91</v>
      </c>
      <c r="M5" s="48">
        <v>69</v>
      </c>
      <c r="N5" s="48">
        <v>67</v>
      </c>
      <c r="O5" s="12">
        <f t="shared" si="0"/>
        <v>1242</v>
      </c>
    </row>
    <row r="6" spans="1:15" x14ac:dyDescent="0.2">
      <c r="A6" s="10">
        <v>1008</v>
      </c>
      <c r="B6" s="10" t="s">
        <v>16</v>
      </c>
      <c r="C6" s="218">
        <v>25</v>
      </c>
      <c r="D6" s="218">
        <v>24</v>
      </c>
      <c r="E6" s="218">
        <v>21</v>
      </c>
      <c r="F6" s="218">
        <v>16</v>
      </c>
      <c r="G6" s="218">
        <v>39</v>
      </c>
      <c r="H6" s="218">
        <v>62</v>
      </c>
      <c r="I6" s="218">
        <v>48</v>
      </c>
      <c r="J6" s="218">
        <v>25</v>
      </c>
      <c r="K6" s="218">
        <v>34</v>
      </c>
      <c r="L6" s="218">
        <v>22</v>
      </c>
      <c r="M6" s="48">
        <v>17</v>
      </c>
      <c r="N6" s="48">
        <v>13</v>
      </c>
      <c r="O6" s="12">
        <f t="shared" si="0"/>
        <v>346</v>
      </c>
    </row>
    <row r="7" spans="1:15" x14ac:dyDescent="0.2">
      <c r="A7" s="10">
        <v>1009</v>
      </c>
      <c r="B7" s="10" t="s">
        <v>17</v>
      </c>
      <c r="C7" s="218">
        <v>32</v>
      </c>
      <c r="D7" s="218">
        <v>29</v>
      </c>
      <c r="E7" s="218">
        <v>22</v>
      </c>
      <c r="F7" s="218">
        <v>26</v>
      </c>
      <c r="G7" s="218">
        <v>32</v>
      </c>
      <c r="H7" s="218">
        <v>36</v>
      </c>
      <c r="I7" s="218">
        <v>36</v>
      </c>
      <c r="J7" s="218">
        <v>28</v>
      </c>
      <c r="K7" s="218">
        <v>40</v>
      </c>
      <c r="L7" s="218">
        <v>28</v>
      </c>
      <c r="M7" s="48">
        <v>22</v>
      </c>
      <c r="N7" s="48">
        <v>21</v>
      </c>
      <c r="O7" s="12">
        <f t="shared" si="0"/>
        <v>352</v>
      </c>
    </row>
    <row r="8" spans="1:15" x14ac:dyDescent="0.2">
      <c r="A8" s="10">
        <v>1010</v>
      </c>
      <c r="B8" s="10" t="s">
        <v>19</v>
      </c>
      <c r="C8" s="218">
        <v>34</v>
      </c>
      <c r="D8" s="218">
        <v>16</v>
      </c>
      <c r="E8" s="218">
        <v>13</v>
      </c>
      <c r="F8" s="218">
        <v>19</v>
      </c>
      <c r="G8" s="218">
        <v>22</v>
      </c>
      <c r="H8" s="218">
        <v>15</v>
      </c>
      <c r="I8" s="218">
        <v>18</v>
      </c>
      <c r="J8" s="218">
        <v>23</v>
      </c>
      <c r="K8" s="218">
        <v>31</v>
      </c>
      <c r="L8" s="218">
        <v>17</v>
      </c>
      <c r="M8" s="48">
        <v>18</v>
      </c>
      <c r="N8" s="48">
        <v>14</v>
      </c>
      <c r="O8" s="12">
        <f t="shared" si="0"/>
        <v>240</v>
      </c>
    </row>
    <row r="9" spans="1:15" x14ac:dyDescent="0.2">
      <c r="A9" s="10">
        <v>1011</v>
      </c>
      <c r="B9" s="10" t="s">
        <v>20</v>
      </c>
      <c r="C9" s="218">
        <v>9</v>
      </c>
      <c r="D9" s="218">
        <v>18</v>
      </c>
      <c r="E9" s="218">
        <v>12</v>
      </c>
      <c r="F9" s="218">
        <v>20</v>
      </c>
      <c r="G9" s="218">
        <v>17</v>
      </c>
      <c r="H9" s="218">
        <v>33</v>
      </c>
      <c r="I9" s="218">
        <v>35</v>
      </c>
      <c r="J9" s="218">
        <v>27</v>
      </c>
      <c r="K9" s="218">
        <v>19</v>
      </c>
      <c r="L9" s="218">
        <v>13</v>
      </c>
      <c r="M9" s="48">
        <v>15</v>
      </c>
      <c r="N9" s="48">
        <v>13</v>
      </c>
      <c r="O9" s="12">
        <f t="shared" si="0"/>
        <v>231</v>
      </c>
    </row>
    <row r="10" spans="1:15" x14ac:dyDescent="0.2">
      <c r="A10" s="10">
        <v>1012</v>
      </c>
      <c r="B10" s="10" t="s">
        <v>21</v>
      </c>
      <c r="C10" s="218">
        <v>62</v>
      </c>
      <c r="D10" s="218">
        <v>50</v>
      </c>
      <c r="E10" s="218">
        <v>70</v>
      </c>
      <c r="F10" s="218">
        <v>70</v>
      </c>
      <c r="G10" s="218">
        <v>199</v>
      </c>
      <c r="H10" s="218">
        <v>166</v>
      </c>
      <c r="I10" s="218">
        <v>141</v>
      </c>
      <c r="J10" s="218">
        <v>167</v>
      </c>
      <c r="K10" s="218">
        <v>66</v>
      </c>
      <c r="L10" s="218">
        <v>50</v>
      </c>
      <c r="M10" s="48">
        <v>72</v>
      </c>
      <c r="N10" s="48">
        <v>52</v>
      </c>
      <c r="O10" s="12">
        <f t="shared" si="0"/>
        <v>1165</v>
      </c>
    </row>
    <row r="11" spans="1:15" x14ac:dyDescent="0.2">
      <c r="A11" s="10">
        <v>1013</v>
      </c>
      <c r="B11" s="10" t="s">
        <v>22</v>
      </c>
      <c r="C11" s="218">
        <v>3</v>
      </c>
      <c r="D11" s="218">
        <v>3</v>
      </c>
      <c r="E11" s="218">
        <v>6</v>
      </c>
      <c r="F11" s="218">
        <v>14</v>
      </c>
      <c r="G11" s="218">
        <v>14</v>
      </c>
      <c r="H11" s="218">
        <v>11</v>
      </c>
      <c r="I11" s="218">
        <v>7</v>
      </c>
      <c r="J11" s="218">
        <v>9</v>
      </c>
      <c r="K11" s="218">
        <v>9</v>
      </c>
      <c r="L11" s="218">
        <v>4</v>
      </c>
      <c r="M11" s="48">
        <v>5</v>
      </c>
      <c r="N11" s="48">
        <v>9</v>
      </c>
      <c r="O11" s="12">
        <f t="shared" si="0"/>
        <v>94</v>
      </c>
    </row>
    <row r="12" spans="1:15" x14ac:dyDescent="0.2">
      <c r="A12" s="10">
        <v>1014</v>
      </c>
      <c r="B12" s="10" t="s">
        <v>23</v>
      </c>
      <c r="C12" s="218">
        <v>103</v>
      </c>
      <c r="D12" s="218">
        <v>126</v>
      </c>
      <c r="E12" s="218">
        <v>83</v>
      </c>
      <c r="F12" s="218">
        <v>102</v>
      </c>
      <c r="G12" s="218">
        <v>91</v>
      </c>
      <c r="H12" s="218">
        <v>123</v>
      </c>
      <c r="I12" s="218">
        <v>131</v>
      </c>
      <c r="J12" s="218">
        <v>133</v>
      </c>
      <c r="K12" s="218">
        <v>155</v>
      </c>
      <c r="L12" s="218">
        <v>155</v>
      </c>
      <c r="M12" s="48">
        <v>180</v>
      </c>
      <c r="N12" s="48">
        <v>176</v>
      </c>
      <c r="O12" s="12">
        <f t="shared" si="0"/>
        <v>1558</v>
      </c>
    </row>
    <row r="13" spans="1:15" x14ac:dyDescent="0.2">
      <c r="A13" s="10">
        <v>1015</v>
      </c>
      <c r="B13" s="10" t="s">
        <v>24</v>
      </c>
      <c r="C13" s="218">
        <v>16</v>
      </c>
      <c r="D13" s="218">
        <v>12</v>
      </c>
      <c r="E13" s="218">
        <v>23</v>
      </c>
      <c r="F13" s="218">
        <v>24</v>
      </c>
      <c r="G13" s="218">
        <v>25</v>
      </c>
      <c r="H13" s="218">
        <v>25</v>
      </c>
      <c r="I13" s="218">
        <v>15</v>
      </c>
      <c r="J13" s="218">
        <v>14</v>
      </c>
      <c r="K13" s="218">
        <v>10</v>
      </c>
      <c r="L13" s="218">
        <v>22</v>
      </c>
      <c r="M13" s="48">
        <v>30</v>
      </c>
      <c r="N13" s="48">
        <v>22</v>
      </c>
      <c r="O13" s="12">
        <f t="shared" si="0"/>
        <v>238</v>
      </c>
    </row>
    <row r="14" spans="1:15" x14ac:dyDescent="0.2">
      <c r="A14" s="10">
        <v>1016</v>
      </c>
      <c r="B14" s="10" t="s">
        <v>25</v>
      </c>
      <c r="C14" s="218">
        <v>25</v>
      </c>
      <c r="D14" s="218">
        <v>15</v>
      </c>
      <c r="E14" s="218">
        <v>17</v>
      </c>
      <c r="F14" s="218">
        <v>20</v>
      </c>
      <c r="G14" s="218">
        <v>35</v>
      </c>
      <c r="H14" s="218">
        <v>40</v>
      </c>
      <c r="I14" s="218">
        <v>14</v>
      </c>
      <c r="J14" s="218">
        <v>35</v>
      </c>
      <c r="K14" s="218">
        <v>45</v>
      </c>
      <c r="L14" s="218">
        <v>19</v>
      </c>
      <c r="M14" s="48">
        <v>33</v>
      </c>
      <c r="N14" s="48">
        <v>19</v>
      </c>
      <c r="O14" s="12">
        <f t="shared" si="0"/>
        <v>317</v>
      </c>
    </row>
    <row r="15" spans="1:15" x14ac:dyDescent="0.2">
      <c r="A15" s="10">
        <v>1017</v>
      </c>
      <c r="B15" s="10" t="s">
        <v>26</v>
      </c>
      <c r="C15" s="218">
        <v>50</v>
      </c>
      <c r="D15" s="218">
        <v>36</v>
      </c>
      <c r="E15" s="218">
        <v>34</v>
      </c>
      <c r="F15" s="218">
        <v>35</v>
      </c>
      <c r="G15" s="218">
        <v>46</v>
      </c>
      <c r="H15" s="218">
        <v>46</v>
      </c>
      <c r="I15" s="218">
        <v>41</v>
      </c>
      <c r="J15" s="218">
        <v>40</v>
      </c>
      <c r="K15" s="218">
        <v>43</v>
      </c>
      <c r="L15" s="218">
        <v>30</v>
      </c>
      <c r="M15" s="48">
        <v>46</v>
      </c>
      <c r="N15" s="48">
        <v>34</v>
      </c>
      <c r="O15" s="12">
        <f t="shared" si="0"/>
        <v>481</v>
      </c>
    </row>
    <row r="16" spans="1:15" x14ac:dyDescent="0.2">
      <c r="A16" s="10">
        <v>1018</v>
      </c>
      <c r="B16" s="10" t="s">
        <v>27</v>
      </c>
      <c r="C16" s="218">
        <v>5</v>
      </c>
      <c r="D16" s="218">
        <v>10</v>
      </c>
      <c r="E16" s="218">
        <v>16</v>
      </c>
      <c r="F16" s="218">
        <v>10</v>
      </c>
      <c r="G16" s="218">
        <v>19</v>
      </c>
      <c r="H16" s="218">
        <v>23</v>
      </c>
      <c r="I16" s="218">
        <v>8</v>
      </c>
      <c r="J16" s="218">
        <v>12</v>
      </c>
      <c r="K16" s="218">
        <v>10</v>
      </c>
      <c r="L16" s="218">
        <v>9</v>
      </c>
      <c r="M16" s="48">
        <v>15</v>
      </c>
      <c r="N16" s="48">
        <v>11</v>
      </c>
      <c r="O16" s="12">
        <f t="shared" si="0"/>
        <v>148</v>
      </c>
    </row>
    <row r="17" spans="1:24" x14ac:dyDescent="0.2">
      <c r="A17" s="10">
        <v>1019</v>
      </c>
      <c r="B17" s="10" t="s">
        <v>28</v>
      </c>
      <c r="C17" s="218">
        <v>13</v>
      </c>
      <c r="D17" s="218">
        <v>6</v>
      </c>
      <c r="E17" s="218">
        <v>7</v>
      </c>
      <c r="F17" s="218">
        <v>5</v>
      </c>
      <c r="G17" s="218">
        <v>9</v>
      </c>
      <c r="H17" s="218">
        <v>28</v>
      </c>
      <c r="I17" s="218">
        <v>16</v>
      </c>
      <c r="J17" s="218">
        <v>16</v>
      </c>
      <c r="K17" s="218">
        <v>11</v>
      </c>
      <c r="L17" s="218">
        <v>8</v>
      </c>
      <c r="M17" s="48">
        <v>5</v>
      </c>
      <c r="N17" s="48">
        <v>3</v>
      </c>
      <c r="O17" s="12">
        <f t="shared" si="0"/>
        <v>127</v>
      </c>
    </row>
    <row r="18" spans="1:24" x14ac:dyDescent="0.2">
      <c r="A18" s="10">
        <v>1020</v>
      </c>
      <c r="B18" s="10" t="s">
        <v>29</v>
      </c>
      <c r="C18" s="218">
        <v>33</v>
      </c>
      <c r="D18" s="218">
        <v>63</v>
      </c>
      <c r="E18" s="218">
        <v>25</v>
      </c>
      <c r="F18" s="218">
        <v>46</v>
      </c>
      <c r="G18" s="218">
        <v>41</v>
      </c>
      <c r="H18" s="218">
        <v>63</v>
      </c>
      <c r="I18" s="218">
        <v>33</v>
      </c>
      <c r="J18" s="218">
        <v>51</v>
      </c>
      <c r="K18" s="218">
        <v>58</v>
      </c>
      <c r="L18" s="218">
        <v>30</v>
      </c>
      <c r="M18" s="48">
        <v>53</v>
      </c>
      <c r="N18" s="48">
        <v>47</v>
      </c>
      <c r="O18" s="12">
        <f t="shared" si="0"/>
        <v>543</v>
      </c>
    </row>
    <row r="19" spans="1:24" x14ac:dyDescent="0.2">
      <c r="A19" s="10">
        <v>1021</v>
      </c>
      <c r="B19" s="10" t="s">
        <v>30</v>
      </c>
      <c r="C19" s="218">
        <v>16</v>
      </c>
      <c r="D19" s="218">
        <v>14</v>
      </c>
      <c r="E19" s="218">
        <v>10</v>
      </c>
      <c r="F19" s="218">
        <v>17</v>
      </c>
      <c r="G19" s="218">
        <v>22</v>
      </c>
      <c r="H19" s="218">
        <v>19</v>
      </c>
      <c r="I19" s="218">
        <v>13</v>
      </c>
      <c r="J19" s="218">
        <v>17</v>
      </c>
      <c r="K19" s="218">
        <v>16</v>
      </c>
      <c r="L19" s="218">
        <v>20</v>
      </c>
      <c r="M19" s="48">
        <v>18</v>
      </c>
      <c r="N19" s="48">
        <v>34</v>
      </c>
      <c r="O19" s="12">
        <f t="shared" si="0"/>
        <v>216</v>
      </c>
    </row>
    <row r="20" spans="1:24" x14ac:dyDescent="0.2">
      <c r="A20" s="10">
        <v>1022</v>
      </c>
      <c r="B20" s="10" t="s">
        <v>31</v>
      </c>
      <c r="C20" s="218">
        <v>74</v>
      </c>
      <c r="D20" s="218">
        <v>74</v>
      </c>
      <c r="E20" s="218">
        <v>97</v>
      </c>
      <c r="F20" s="218">
        <v>129</v>
      </c>
      <c r="G20" s="218">
        <v>108</v>
      </c>
      <c r="H20" s="218">
        <v>130</v>
      </c>
      <c r="I20" s="218">
        <v>92</v>
      </c>
      <c r="J20" s="218">
        <v>86</v>
      </c>
      <c r="K20" s="218">
        <v>101</v>
      </c>
      <c r="L20" s="218">
        <v>54</v>
      </c>
      <c r="M20" s="48">
        <v>88</v>
      </c>
      <c r="N20" s="48">
        <v>90</v>
      </c>
      <c r="O20" s="12">
        <f t="shared" si="0"/>
        <v>1123</v>
      </c>
    </row>
    <row r="21" spans="1:24" x14ac:dyDescent="0.2">
      <c r="A21" s="10">
        <v>1023</v>
      </c>
      <c r="B21" s="10" t="s">
        <v>32</v>
      </c>
      <c r="C21" s="218">
        <v>17</v>
      </c>
      <c r="D21" s="218">
        <v>17</v>
      </c>
      <c r="E21" s="218">
        <v>12</v>
      </c>
      <c r="F21" s="218">
        <v>39</v>
      </c>
      <c r="G21" s="218">
        <v>15</v>
      </c>
      <c r="H21" s="218">
        <v>31</v>
      </c>
      <c r="I21" s="218">
        <v>39</v>
      </c>
      <c r="J21" s="218">
        <v>27</v>
      </c>
      <c r="K21" s="218">
        <v>15</v>
      </c>
      <c r="L21" s="218">
        <v>17</v>
      </c>
      <c r="M21" s="48">
        <v>52</v>
      </c>
      <c r="N21" s="48">
        <v>15</v>
      </c>
      <c r="O21" s="12">
        <f t="shared" si="0"/>
        <v>296</v>
      </c>
    </row>
    <row r="22" spans="1:24" x14ac:dyDescent="0.2">
      <c r="A22" s="10">
        <v>1024</v>
      </c>
      <c r="B22" s="10" t="s">
        <v>33</v>
      </c>
      <c r="C22" s="218">
        <v>147</v>
      </c>
      <c r="D22" s="218">
        <v>156</v>
      </c>
      <c r="E22" s="218">
        <v>184</v>
      </c>
      <c r="F22" s="218">
        <v>159</v>
      </c>
      <c r="G22" s="218">
        <v>193</v>
      </c>
      <c r="H22" s="218">
        <v>172</v>
      </c>
      <c r="I22" s="218">
        <v>186</v>
      </c>
      <c r="J22" s="218">
        <v>174</v>
      </c>
      <c r="K22" s="218">
        <v>261</v>
      </c>
      <c r="L22" s="218">
        <v>170</v>
      </c>
      <c r="M22" s="48">
        <v>192</v>
      </c>
      <c r="N22" s="48">
        <v>203</v>
      </c>
      <c r="O22" s="12">
        <f t="shared" si="0"/>
        <v>2197</v>
      </c>
    </row>
    <row r="23" spans="1:24" x14ac:dyDescent="0.2">
      <c r="A23" s="10">
        <v>1025</v>
      </c>
      <c r="B23" s="10" t="s">
        <v>34</v>
      </c>
      <c r="C23" s="218">
        <v>50</v>
      </c>
      <c r="D23" s="218">
        <v>35</v>
      </c>
      <c r="E23" s="218">
        <v>42</v>
      </c>
      <c r="F23" s="218">
        <v>28</v>
      </c>
      <c r="G23" s="218">
        <v>62</v>
      </c>
      <c r="H23" s="218">
        <v>61</v>
      </c>
      <c r="I23" s="218">
        <v>61</v>
      </c>
      <c r="J23" s="218">
        <v>59</v>
      </c>
      <c r="K23" s="218">
        <v>67</v>
      </c>
      <c r="L23" s="218">
        <v>48</v>
      </c>
      <c r="M23" s="48">
        <v>46</v>
      </c>
      <c r="N23" s="48">
        <v>38</v>
      </c>
      <c r="O23" s="12">
        <f t="shared" si="0"/>
        <v>597</v>
      </c>
    </row>
    <row r="24" spans="1:24" x14ac:dyDescent="0.2">
      <c r="A24" s="10">
        <v>1026</v>
      </c>
      <c r="B24" s="10" t="s">
        <v>35</v>
      </c>
      <c r="C24" s="218">
        <v>8</v>
      </c>
      <c r="D24" s="218">
        <v>15</v>
      </c>
      <c r="E24" s="218">
        <v>5</v>
      </c>
      <c r="F24" s="218">
        <v>7</v>
      </c>
      <c r="G24" s="218">
        <v>10</v>
      </c>
      <c r="H24" s="218">
        <v>11</v>
      </c>
      <c r="I24" s="218">
        <v>10</v>
      </c>
      <c r="J24" s="218">
        <v>8</v>
      </c>
      <c r="K24" s="218">
        <v>26</v>
      </c>
      <c r="L24" s="218">
        <v>6</v>
      </c>
      <c r="M24" s="48">
        <v>4</v>
      </c>
      <c r="N24" s="48">
        <v>17</v>
      </c>
      <c r="O24" s="12">
        <f t="shared" si="0"/>
        <v>127</v>
      </c>
    </row>
    <row r="25" spans="1:24" x14ac:dyDescent="0.2">
      <c r="A25" s="10">
        <v>1027</v>
      </c>
      <c r="B25" s="10" t="s">
        <v>36</v>
      </c>
      <c r="C25" s="218">
        <v>23</v>
      </c>
      <c r="D25" s="218">
        <v>7</v>
      </c>
      <c r="E25" s="218">
        <v>20</v>
      </c>
      <c r="F25" s="218">
        <v>13</v>
      </c>
      <c r="G25" s="218">
        <v>14</v>
      </c>
      <c r="H25" s="218">
        <v>16</v>
      </c>
      <c r="I25" s="218">
        <v>38</v>
      </c>
      <c r="J25" s="218">
        <v>38</v>
      </c>
      <c r="K25" s="218">
        <v>22</v>
      </c>
      <c r="L25" s="218">
        <v>36</v>
      </c>
      <c r="M25" s="48">
        <v>25</v>
      </c>
      <c r="N25" s="48">
        <v>26</v>
      </c>
      <c r="O25" s="12">
        <f t="shared" si="0"/>
        <v>278</v>
      </c>
    </row>
    <row r="26" spans="1:24" x14ac:dyDescent="0.2">
      <c r="A26" s="10">
        <v>1028</v>
      </c>
      <c r="B26" s="10" t="s">
        <v>37</v>
      </c>
      <c r="C26" s="218">
        <v>90</v>
      </c>
      <c r="D26" s="218">
        <v>64</v>
      </c>
      <c r="E26" s="218">
        <v>103</v>
      </c>
      <c r="F26" s="218">
        <v>61</v>
      </c>
      <c r="G26" s="218">
        <v>62</v>
      </c>
      <c r="H26" s="218">
        <v>66</v>
      </c>
      <c r="I26" s="218">
        <v>89</v>
      </c>
      <c r="J26" s="218">
        <v>71</v>
      </c>
      <c r="K26" s="218">
        <v>39</v>
      </c>
      <c r="L26" s="218">
        <v>83</v>
      </c>
      <c r="M26" s="48">
        <v>79</v>
      </c>
      <c r="N26" s="48">
        <v>80</v>
      </c>
      <c r="O26" s="12">
        <f t="shared" si="0"/>
        <v>887</v>
      </c>
    </row>
    <row r="27" spans="1:24" x14ac:dyDescent="0.2">
      <c r="A27" s="10">
        <v>1029</v>
      </c>
      <c r="B27" s="10" t="s">
        <v>38</v>
      </c>
      <c r="C27" s="218">
        <v>17</v>
      </c>
      <c r="D27" s="218">
        <v>27</v>
      </c>
      <c r="E27" s="218">
        <v>21</v>
      </c>
      <c r="F27" s="218">
        <v>32</v>
      </c>
      <c r="G27" s="218">
        <v>59</v>
      </c>
      <c r="H27" s="218">
        <v>38</v>
      </c>
      <c r="I27" s="218">
        <v>29</v>
      </c>
      <c r="J27" s="218">
        <v>42</v>
      </c>
      <c r="K27" s="218">
        <v>42</v>
      </c>
      <c r="L27" s="218">
        <v>23</v>
      </c>
      <c r="M27" s="48">
        <v>4</v>
      </c>
      <c r="N27" s="48">
        <v>25</v>
      </c>
      <c r="O27" s="12">
        <f t="shared" si="0"/>
        <v>359</v>
      </c>
    </row>
    <row r="28" spans="1:24" x14ac:dyDescent="0.2">
      <c r="A28" s="15">
        <v>1030</v>
      </c>
      <c r="B28" s="15" t="s">
        <v>18</v>
      </c>
      <c r="C28" s="219">
        <v>16</v>
      </c>
      <c r="D28" s="219">
        <v>16</v>
      </c>
      <c r="E28" s="219">
        <v>9</v>
      </c>
      <c r="F28" s="219">
        <v>13</v>
      </c>
      <c r="G28" s="219">
        <v>11</v>
      </c>
      <c r="H28" s="219">
        <v>29</v>
      </c>
      <c r="I28" s="219">
        <v>18</v>
      </c>
      <c r="J28" s="219">
        <v>21</v>
      </c>
      <c r="K28" s="219">
        <v>23</v>
      </c>
      <c r="L28" s="219">
        <v>11</v>
      </c>
      <c r="M28" s="49">
        <v>12</v>
      </c>
      <c r="N28" s="49">
        <v>18</v>
      </c>
      <c r="O28" s="17">
        <f t="shared" si="0"/>
        <v>197</v>
      </c>
    </row>
    <row r="29" spans="1:24" x14ac:dyDescent="0.2">
      <c r="A29" s="4">
        <v>10300</v>
      </c>
      <c r="B29" s="4" t="s">
        <v>55</v>
      </c>
      <c r="C29" s="5">
        <f t="shared" ref="C29:N29" si="1">SUM(C2:C28)</f>
        <v>1752</v>
      </c>
      <c r="D29" s="5">
        <f t="shared" si="1"/>
        <v>1649</v>
      </c>
      <c r="E29" s="5">
        <f t="shared" si="1"/>
        <v>1615</v>
      </c>
      <c r="F29" s="5">
        <f t="shared" si="1"/>
        <v>1449</v>
      </c>
      <c r="G29" s="5">
        <f t="shared" si="1"/>
        <v>1947</v>
      </c>
      <c r="H29" s="253">
        <f t="shared" si="1"/>
        <v>2161</v>
      </c>
      <c r="I29" s="5">
        <f t="shared" si="1"/>
        <v>1818</v>
      </c>
      <c r="J29" s="5">
        <f t="shared" si="1"/>
        <v>2013</v>
      </c>
      <c r="K29" s="5">
        <f t="shared" si="1"/>
        <v>2125</v>
      </c>
      <c r="L29" s="5">
        <f t="shared" si="1"/>
        <v>1666</v>
      </c>
      <c r="M29" s="5">
        <f t="shared" si="1"/>
        <v>1903</v>
      </c>
      <c r="N29" s="5">
        <f t="shared" si="1"/>
        <v>2099</v>
      </c>
      <c r="O29" s="6">
        <f t="shared" si="0"/>
        <v>22197</v>
      </c>
    </row>
    <row r="30" spans="1:24" x14ac:dyDescent="0.2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24" x14ac:dyDescent="0.2">
      <c r="A31" s="3" t="s">
        <v>52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55</v>
      </c>
    </row>
    <row r="32" spans="1:24" x14ac:dyDescent="0.2">
      <c r="A32" s="7">
        <v>1004</v>
      </c>
      <c r="B32" s="7" t="s">
        <v>94</v>
      </c>
      <c r="C32" s="220">
        <v>2.8587458317715622</v>
      </c>
      <c r="D32" s="220">
        <v>2.9736452664782709</v>
      </c>
      <c r="E32" s="220">
        <v>2.9574939459788516</v>
      </c>
      <c r="F32" s="220">
        <v>3.1117177079694747</v>
      </c>
      <c r="G32" s="220">
        <v>2.9670697689221592</v>
      </c>
      <c r="H32" s="220">
        <v>2.9345853574508154</v>
      </c>
      <c r="I32" s="220">
        <v>3.3391570248446119</v>
      </c>
      <c r="J32" s="220">
        <v>3.3057602604381899</v>
      </c>
      <c r="K32" s="220">
        <v>3.2045480359451597</v>
      </c>
      <c r="L32" s="220">
        <v>3.0279934741836914</v>
      </c>
      <c r="M32" s="224">
        <f>+W32/10^6</f>
        <v>2.9732035016432561</v>
      </c>
      <c r="N32" s="224">
        <f>+X32/10^6</f>
        <v>3.0581528331529246</v>
      </c>
      <c r="O32" s="20">
        <f t="shared" ref="O32:O59" si="2">SUM(C32:N32)</f>
        <v>36.712073008778965</v>
      </c>
      <c r="S32">
        <v>3339157.024844612</v>
      </c>
      <c r="T32">
        <v>3305760.2604381898</v>
      </c>
      <c r="U32">
        <v>3204548.0359451598</v>
      </c>
      <c r="V32">
        <v>3027993.4741836912</v>
      </c>
      <c r="W32">
        <v>2973203.5016432563</v>
      </c>
      <c r="X32">
        <v>3058152.8331529247</v>
      </c>
    </row>
    <row r="33" spans="1:24" x14ac:dyDescent="0.2">
      <c r="A33" s="10">
        <v>1005</v>
      </c>
      <c r="B33" s="10" t="s">
        <v>13</v>
      </c>
      <c r="C33" s="221">
        <v>4.9616788698885056E-2</v>
      </c>
      <c r="D33" s="221">
        <v>5.0358078198671483E-2</v>
      </c>
      <c r="E33" s="221">
        <v>4.9413909571079939E-2</v>
      </c>
      <c r="F33" s="221">
        <v>5.3719983671816705E-2</v>
      </c>
      <c r="G33" s="221">
        <v>5.0222616798046675E-2</v>
      </c>
      <c r="H33" s="221">
        <v>4.9295274227503801E-2</v>
      </c>
      <c r="I33" s="221">
        <v>6.1088175768488434E-2</v>
      </c>
      <c r="J33" s="221">
        <v>6.2682183250107479E-2</v>
      </c>
      <c r="K33" s="221">
        <v>5.8018441565784631E-2</v>
      </c>
      <c r="L33" s="221">
        <v>5.3042333851764302E-2</v>
      </c>
      <c r="M33" s="225">
        <f t="shared" ref="M33:M58" si="3">+W33/10^6</f>
        <v>5.2791798915261701E-2</v>
      </c>
      <c r="N33" s="225">
        <f t="shared" ref="N33:N58" si="4">+X33/10^6</f>
        <v>5.3462898178467472E-2</v>
      </c>
      <c r="O33" s="22">
        <f t="shared" si="2"/>
        <v>0.64371248269587777</v>
      </c>
      <c r="S33">
        <v>61088.175768488436</v>
      </c>
      <c r="T33">
        <v>62682.183250107475</v>
      </c>
      <c r="U33">
        <v>58018.441565784633</v>
      </c>
      <c r="V33">
        <v>53042.333851764299</v>
      </c>
      <c r="W33">
        <v>52791.798915261701</v>
      </c>
      <c r="X33">
        <v>53462.898178467469</v>
      </c>
    </row>
    <row r="34" spans="1:24" x14ac:dyDescent="0.2">
      <c r="A34" s="10">
        <v>1006</v>
      </c>
      <c r="B34" s="10" t="s">
        <v>14</v>
      </c>
      <c r="C34" s="221">
        <v>0.23031886491312223</v>
      </c>
      <c r="D34" s="221">
        <v>0.24760186162532788</v>
      </c>
      <c r="E34" s="221">
        <v>0.24458889187504185</v>
      </c>
      <c r="F34" s="221">
        <v>0.25952933026346836</v>
      </c>
      <c r="G34" s="221">
        <v>0.24746911608704361</v>
      </c>
      <c r="H34" s="221">
        <v>0.24868326267397189</v>
      </c>
      <c r="I34" s="221">
        <v>0.28881805375923281</v>
      </c>
      <c r="J34" s="221">
        <v>0.30117382268861242</v>
      </c>
      <c r="K34" s="221">
        <v>0.27675258557161081</v>
      </c>
      <c r="L34" s="221">
        <v>0.25298723423166786</v>
      </c>
      <c r="M34" s="225">
        <f t="shared" si="3"/>
        <v>0.24677603158990702</v>
      </c>
      <c r="N34" s="225">
        <f t="shared" si="4"/>
        <v>0.25018839729136733</v>
      </c>
      <c r="O34" s="22">
        <f t="shared" si="2"/>
        <v>3.094887452570374</v>
      </c>
      <c r="S34">
        <v>288818.0537592328</v>
      </c>
      <c r="T34">
        <v>301173.82268861245</v>
      </c>
      <c r="U34">
        <v>276752.58557161083</v>
      </c>
      <c r="V34">
        <v>252987.23423166788</v>
      </c>
      <c r="W34">
        <v>246776.03158990701</v>
      </c>
      <c r="X34">
        <v>250188.39729136735</v>
      </c>
    </row>
    <row r="35" spans="1:24" x14ac:dyDescent="0.2">
      <c r="A35" s="10">
        <v>1007</v>
      </c>
      <c r="B35" s="10" t="s">
        <v>15</v>
      </c>
      <c r="C35" s="221">
        <v>0.43514395271150019</v>
      </c>
      <c r="D35" s="221">
        <v>0.45244595583326741</v>
      </c>
      <c r="E35" s="221">
        <v>0.44981797568557169</v>
      </c>
      <c r="F35" s="221">
        <v>0.46288468096400431</v>
      </c>
      <c r="G35" s="221">
        <v>0.44445363679727462</v>
      </c>
      <c r="H35" s="221">
        <v>0.44346991580897283</v>
      </c>
      <c r="I35" s="221">
        <v>0.49933592020379364</v>
      </c>
      <c r="J35" s="221">
        <v>0.51935780138030574</v>
      </c>
      <c r="K35" s="221">
        <v>0.48317799888203677</v>
      </c>
      <c r="L35" s="221">
        <v>0.45373120044015364</v>
      </c>
      <c r="M35" s="225">
        <f t="shared" si="3"/>
        <v>0.44738789240963045</v>
      </c>
      <c r="N35" s="225">
        <f t="shared" si="4"/>
        <v>0.45134989301139483</v>
      </c>
      <c r="O35" s="22">
        <f t="shared" si="2"/>
        <v>5.5425568241279066</v>
      </c>
      <c r="S35">
        <v>499335.92020379362</v>
      </c>
      <c r="T35">
        <v>519357.80138030573</v>
      </c>
      <c r="U35">
        <v>483177.99888203677</v>
      </c>
      <c r="V35">
        <v>453731.20044015365</v>
      </c>
      <c r="W35">
        <v>447387.89240963047</v>
      </c>
      <c r="X35">
        <v>451349.89301139483</v>
      </c>
    </row>
    <row r="36" spans="1:24" x14ac:dyDescent="0.2">
      <c r="A36" s="10">
        <v>1008</v>
      </c>
      <c r="B36" s="10" t="s">
        <v>16</v>
      </c>
      <c r="C36" s="221">
        <v>0.10094962993451817</v>
      </c>
      <c r="D36" s="221">
        <v>0.10401882744480073</v>
      </c>
      <c r="E36" s="221">
        <v>0.10378331249788882</v>
      </c>
      <c r="F36" s="221">
        <v>0.11331506141088026</v>
      </c>
      <c r="G36" s="221">
        <v>0.10730286195042446</v>
      </c>
      <c r="H36" s="221">
        <v>0.1055257513847014</v>
      </c>
      <c r="I36" s="221">
        <v>0.11822978374545171</v>
      </c>
      <c r="J36" s="221">
        <v>0.12938443811523576</v>
      </c>
      <c r="K36" s="221">
        <v>0.11662078145951604</v>
      </c>
      <c r="L36" s="221">
        <v>0.11286683828327716</v>
      </c>
      <c r="M36" s="225">
        <f t="shared" si="3"/>
        <v>0.11405376550658278</v>
      </c>
      <c r="N36" s="225">
        <f t="shared" si="4"/>
        <v>0.11331120503342929</v>
      </c>
      <c r="O36" s="22">
        <f t="shared" si="2"/>
        <v>1.3393622567667067</v>
      </c>
      <c r="S36">
        <v>118229.7837454517</v>
      </c>
      <c r="T36">
        <v>129384.43811523575</v>
      </c>
      <c r="U36">
        <v>116620.78145951605</v>
      </c>
      <c r="V36">
        <v>112866.83828327716</v>
      </c>
      <c r="W36">
        <v>114053.76550658277</v>
      </c>
      <c r="X36">
        <v>113311.20503342929</v>
      </c>
    </row>
    <row r="37" spans="1:24" x14ac:dyDescent="0.2">
      <c r="A37" s="10">
        <v>1009</v>
      </c>
      <c r="B37" s="10" t="s">
        <v>17</v>
      </c>
      <c r="C37" s="221">
        <v>0.10249063455865179</v>
      </c>
      <c r="D37" s="221">
        <v>0.10591939202277999</v>
      </c>
      <c r="E37" s="221">
        <v>0.10169758991303969</v>
      </c>
      <c r="F37" s="221">
        <v>0.10541622941502726</v>
      </c>
      <c r="G37" s="221">
        <v>0.10399383130112233</v>
      </c>
      <c r="H37" s="221">
        <v>0.10058906995025341</v>
      </c>
      <c r="I37" s="221">
        <v>0.11191876266126581</v>
      </c>
      <c r="J37" s="221">
        <v>0.1215275137023621</v>
      </c>
      <c r="K37" s="221">
        <v>0.11705703062173159</v>
      </c>
      <c r="L37" s="221">
        <v>0.11222586661452053</v>
      </c>
      <c r="M37" s="225">
        <f t="shared" si="3"/>
        <v>0.1098445691978578</v>
      </c>
      <c r="N37" s="225">
        <f t="shared" si="4"/>
        <v>0.10920300624671499</v>
      </c>
      <c r="O37" s="22">
        <f t="shared" si="2"/>
        <v>1.3018834962053274</v>
      </c>
      <c r="S37">
        <v>111918.76266126581</v>
      </c>
      <c r="T37">
        <v>121527.51370236211</v>
      </c>
      <c r="U37">
        <v>117057.0306217316</v>
      </c>
      <c r="V37">
        <v>112225.86661452052</v>
      </c>
      <c r="W37">
        <v>109844.5691978578</v>
      </c>
      <c r="X37">
        <v>109203.00624671498</v>
      </c>
    </row>
    <row r="38" spans="1:24" x14ac:dyDescent="0.2">
      <c r="A38" s="10">
        <v>1010</v>
      </c>
      <c r="B38" s="10" t="s">
        <v>19</v>
      </c>
      <c r="C38" s="221">
        <v>0.13282137281142631</v>
      </c>
      <c r="D38" s="221">
        <v>0.13406924215651819</v>
      </c>
      <c r="E38" s="221">
        <v>0.13372530459223156</v>
      </c>
      <c r="F38" s="221">
        <v>0.13906887537639259</v>
      </c>
      <c r="G38" s="221">
        <v>0.13497075692680824</v>
      </c>
      <c r="H38" s="221">
        <v>0.13560600844754561</v>
      </c>
      <c r="I38" s="221">
        <v>0.1579061800825495</v>
      </c>
      <c r="J38" s="221">
        <v>0.16062221007385485</v>
      </c>
      <c r="K38" s="221">
        <v>0.15653993752242248</v>
      </c>
      <c r="L38" s="221">
        <v>0.13682649850534409</v>
      </c>
      <c r="M38" s="225">
        <f t="shared" si="3"/>
        <v>0.1353408426733109</v>
      </c>
      <c r="N38" s="225">
        <f t="shared" si="4"/>
        <v>0.14200782459389208</v>
      </c>
      <c r="O38" s="22">
        <f t="shared" si="2"/>
        <v>1.6995050537622964</v>
      </c>
      <c r="S38">
        <v>157906.18008254952</v>
      </c>
      <c r="T38">
        <v>160622.21007385486</v>
      </c>
      <c r="U38">
        <v>156539.93752242249</v>
      </c>
      <c r="V38">
        <v>136826.49850534409</v>
      </c>
      <c r="W38">
        <v>135340.84267331089</v>
      </c>
      <c r="X38">
        <v>142007.82459389209</v>
      </c>
    </row>
    <row r="39" spans="1:24" x14ac:dyDescent="0.2">
      <c r="A39" s="10">
        <v>1011</v>
      </c>
      <c r="B39" s="10" t="s">
        <v>20</v>
      </c>
      <c r="C39" s="221">
        <v>8.8349011727687471E-2</v>
      </c>
      <c r="D39" s="221">
        <v>8.9769360696250924E-2</v>
      </c>
      <c r="E39" s="221">
        <v>8.946368154649291E-2</v>
      </c>
      <c r="F39" s="221">
        <v>9.2211905186107959E-2</v>
      </c>
      <c r="G39" s="221">
        <v>9.0927703209194854E-2</v>
      </c>
      <c r="H39" s="221">
        <v>9.0640032515350827E-2</v>
      </c>
      <c r="I39" s="221">
        <v>0.10747119332822667</v>
      </c>
      <c r="J39" s="221">
        <v>0.11540102613258314</v>
      </c>
      <c r="K39" s="221">
        <v>0.10793624315484084</v>
      </c>
      <c r="L39" s="221">
        <v>9.4654509917751373E-2</v>
      </c>
      <c r="M39" s="225">
        <f t="shared" si="3"/>
        <v>9.2530685379851596E-2</v>
      </c>
      <c r="N39" s="225">
        <f t="shared" si="4"/>
        <v>9.063870356220835E-2</v>
      </c>
      <c r="O39" s="22">
        <f t="shared" si="2"/>
        <v>1.1499940563565469</v>
      </c>
      <c r="S39">
        <v>107471.19332822667</v>
      </c>
      <c r="T39">
        <v>115401.02613258314</v>
      </c>
      <c r="U39">
        <v>107936.24315484083</v>
      </c>
      <c r="V39">
        <v>94654.509917751377</v>
      </c>
      <c r="W39">
        <v>92530.685379851595</v>
      </c>
      <c r="X39">
        <v>90638.703562208349</v>
      </c>
    </row>
    <row r="40" spans="1:24" x14ac:dyDescent="0.2">
      <c r="A40" s="10">
        <v>1012</v>
      </c>
      <c r="B40" s="10" t="s">
        <v>21</v>
      </c>
      <c r="C40" s="221">
        <v>0.28465030996981677</v>
      </c>
      <c r="D40" s="221">
        <v>0.28794520695602932</v>
      </c>
      <c r="E40" s="221">
        <v>0.28673747458270749</v>
      </c>
      <c r="F40" s="221">
        <v>0.29366259041407694</v>
      </c>
      <c r="G40" s="221">
        <v>0.28544469854481425</v>
      </c>
      <c r="H40" s="221">
        <v>0.27752109681140635</v>
      </c>
      <c r="I40" s="221">
        <v>0.3181096730436741</v>
      </c>
      <c r="J40" s="221">
        <v>0.34205443301222233</v>
      </c>
      <c r="K40" s="221">
        <v>0.32015483206531964</v>
      </c>
      <c r="L40" s="221">
        <v>0.30607975454489716</v>
      </c>
      <c r="M40" s="225">
        <f t="shared" si="3"/>
        <v>0.30094010954339251</v>
      </c>
      <c r="N40" s="225">
        <f t="shared" si="4"/>
        <v>0.30576846088002924</v>
      </c>
      <c r="O40" s="22">
        <f t="shared" si="2"/>
        <v>3.609068640368386</v>
      </c>
      <c r="S40">
        <v>318109.67304367409</v>
      </c>
      <c r="T40">
        <v>342054.43301222235</v>
      </c>
      <c r="U40">
        <v>320154.83206531964</v>
      </c>
      <c r="V40">
        <v>306079.75454489718</v>
      </c>
      <c r="W40">
        <v>300940.10954339249</v>
      </c>
      <c r="X40">
        <v>305768.46088002925</v>
      </c>
    </row>
    <row r="41" spans="1:24" x14ac:dyDescent="0.2">
      <c r="A41" s="10">
        <v>1013</v>
      </c>
      <c r="B41" s="10" t="s">
        <v>22</v>
      </c>
      <c r="C41" s="221">
        <v>1.4347855680265998E-2</v>
      </c>
      <c r="D41" s="221">
        <v>1.5834644111273867E-2</v>
      </c>
      <c r="E41" s="221">
        <v>1.5208662991405119E-2</v>
      </c>
      <c r="F41" s="221">
        <v>1.6154113587739691E-2</v>
      </c>
      <c r="G41" s="221">
        <v>1.4878044551889034E-2</v>
      </c>
      <c r="H41" s="221">
        <v>1.5632042579448051E-2</v>
      </c>
      <c r="I41" s="221">
        <v>2.0608483798000392E-2</v>
      </c>
      <c r="J41" s="221">
        <v>2.0208424675871361E-2</v>
      </c>
      <c r="K41" s="221">
        <v>1.9441200970014536E-2</v>
      </c>
      <c r="L41" s="221">
        <v>1.7339182081734301E-2</v>
      </c>
      <c r="M41" s="225">
        <f t="shared" si="3"/>
        <v>1.6949795452283402E-2</v>
      </c>
      <c r="N41" s="225">
        <f t="shared" si="4"/>
        <v>1.7496761733284603E-2</v>
      </c>
      <c r="O41" s="22">
        <f t="shared" si="2"/>
        <v>0.20409921221321034</v>
      </c>
      <c r="S41">
        <v>20608.48379800039</v>
      </c>
      <c r="T41">
        <v>20208.42467587136</v>
      </c>
      <c r="U41">
        <v>19441.200970014535</v>
      </c>
      <c r="V41">
        <v>17339.182081734303</v>
      </c>
      <c r="W41">
        <v>16949.795452283401</v>
      </c>
      <c r="X41">
        <v>17496.761733284602</v>
      </c>
    </row>
    <row r="42" spans="1:24" x14ac:dyDescent="0.2">
      <c r="A42" s="10">
        <v>1014</v>
      </c>
      <c r="B42" s="10" t="s">
        <v>23</v>
      </c>
      <c r="C42" s="221">
        <v>0.73112062148111268</v>
      </c>
      <c r="D42" s="221">
        <v>0.74689493142621044</v>
      </c>
      <c r="E42" s="221">
        <v>0.74226830979135927</v>
      </c>
      <c r="F42" s="221">
        <v>0.76574306716796048</v>
      </c>
      <c r="G42" s="221">
        <v>0.73236333001239007</v>
      </c>
      <c r="H42" s="221">
        <v>0.73549702505911219</v>
      </c>
      <c r="I42" s="221">
        <v>0.83799632957323311</v>
      </c>
      <c r="J42" s="221">
        <v>0.88670444808832671</v>
      </c>
      <c r="K42" s="221">
        <v>0.83360548747569996</v>
      </c>
      <c r="L42" s="221">
        <v>0.80750042889570328</v>
      </c>
      <c r="M42" s="225">
        <f t="shared" si="3"/>
        <v>0.75653179300343276</v>
      </c>
      <c r="N42" s="225">
        <f t="shared" si="4"/>
        <v>0.78480301442231915</v>
      </c>
      <c r="O42" s="22">
        <f t="shared" si="2"/>
        <v>9.3610287863968615</v>
      </c>
      <c r="S42">
        <v>837996.32957323315</v>
      </c>
      <c r="T42">
        <v>886704.44808832672</v>
      </c>
      <c r="U42">
        <v>833605.48747569998</v>
      </c>
      <c r="V42">
        <v>807500.42889570328</v>
      </c>
      <c r="W42">
        <v>756531.7930034328</v>
      </c>
      <c r="X42">
        <v>784803.01442231913</v>
      </c>
    </row>
    <row r="43" spans="1:24" x14ac:dyDescent="0.2">
      <c r="A43" s="10">
        <v>1015</v>
      </c>
      <c r="B43" s="10" t="s">
        <v>24</v>
      </c>
      <c r="C43" s="221">
        <v>8.2124345169880028E-2</v>
      </c>
      <c r="D43" s="221">
        <v>8.6742541426018491E-2</v>
      </c>
      <c r="E43" s="221">
        <v>8.3865183275142849E-2</v>
      </c>
      <c r="F43" s="221">
        <v>9.0168131583911695E-2</v>
      </c>
      <c r="G43" s="221">
        <v>8.1615122973266535E-2</v>
      </c>
      <c r="H43" s="221">
        <v>8.3590653061820411E-2</v>
      </c>
      <c r="I43" s="221">
        <v>9.8103316393149564E-2</v>
      </c>
      <c r="J43" s="221">
        <v>0.10969159896386395</v>
      </c>
      <c r="K43" s="221">
        <v>9.4192369814106239E-2</v>
      </c>
      <c r="L43" s="221">
        <v>9.1919134250673079E-2</v>
      </c>
      <c r="M43" s="225">
        <f t="shared" si="3"/>
        <v>8.6611910812725318E-2</v>
      </c>
      <c r="N43" s="225">
        <f t="shared" si="4"/>
        <v>8.8705096811563355E-2</v>
      </c>
      <c r="O43" s="22">
        <f t="shared" si="2"/>
        <v>1.0773294045361217</v>
      </c>
      <c r="S43">
        <v>98103.316393149566</v>
      </c>
      <c r="T43">
        <v>109691.59896386394</v>
      </c>
      <c r="U43">
        <v>94192.369814106234</v>
      </c>
      <c r="V43">
        <v>91919.134250673073</v>
      </c>
      <c r="W43">
        <v>86611.910812725313</v>
      </c>
      <c r="X43">
        <v>88705.096811563359</v>
      </c>
    </row>
    <row r="44" spans="1:24" x14ac:dyDescent="0.2">
      <c r="A44" s="10">
        <v>1016</v>
      </c>
      <c r="B44" s="10" t="s">
        <v>25</v>
      </c>
      <c r="C44" s="221">
        <v>0.1076901730726202</v>
      </c>
      <c r="D44" s="221">
        <v>0.11292286665423376</v>
      </c>
      <c r="E44" s="221">
        <v>0.11050633359343882</v>
      </c>
      <c r="F44" s="221">
        <v>0.1209486735931556</v>
      </c>
      <c r="G44" s="221">
        <v>0.11209776407492789</v>
      </c>
      <c r="H44" s="221">
        <v>0.116221718298126</v>
      </c>
      <c r="I44" s="221">
        <v>0.13586794796189419</v>
      </c>
      <c r="J44" s="221">
        <v>0.14903337252203921</v>
      </c>
      <c r="K44" s="221">
        <v>0.12702538092955318</v>
      </c>
      <c r="L44" s="221">
        <v>0.11674123705081442</v>
      </c>
      <c r="M44" s="225">
        <f t="shared" si="3"/>
        <v>0.11766666319409282</v>
      </c>
      <c r="N44" s="225">
        <f t="shared" si="4"/>
        <v>0.11530606711570215</v>
      </c>
      <c r="O44" s="22">
        <f t="shared" si="2"/>
        <v>1.4420281980605985</v>
      </c>
      <c r="S44">
        <v>135867.94796189418</v>
      </c>
      <c r="T44">
        <v>149033.37252203922</v>
      </c>
      <c r="U44">
        <v>127025.38092955318</v>
      </c>
      <c r="V44">
        <v>116741.23705081442</v>
      </c>
      <c r="W44">
        <v>117666.66319409282</v>
      </c>
      <c r="X44">
        <v>115306.06711570216</v>
      </c>
    </row>
    <row r="45" spans="1:24" x14ac:dyDescent="0.2">
      <c r="A45" s="10">
        <v>1017</v>
      </c>
      <c r="B45" s="10" t="s">
        <v>26</v>
      </c>
      <c r="C45" s="221">
        <v>0.20987674615833368</v>
      </c>
      <c r="D45" s="221">
        <v>0.21507896708203911</v>
      </c>
      <c r="E45" s="221">
        <v>0.21481512046040296</v>
      </c>
      <c r="F45" s="221">
        <v>0.21893633759753645</v>
      </c>
      <c r="G45" s="221">
        <v>0.21011770684820133</v>
      </c>
      <c r="H45" s="221">
        <v>0.20475970175045025</v>
      </c>
      <c r="I45" s="221">
        <v>0.24239356062443779</v>
      </c>
      <c r="J45" s="221">
        <v>0.24691073819763695</v>
      </c>
      <c r="K45" s="221">
        <v>0.23751627978112533</v>
      </c>
      <c r="L45" s="221">
        <v>0.22759724060529277</v>
      </c>
      <c r="M45" s="225">
        <f t="shared" si="3"/>
        <v>0.21625447941818335</v>
      </c>
      <c r="N45" s="225">
        <f t="shared" si="4"/>
        <v>0.21849762146770466</v>
      </c>
      <c r="O45" s="22">
        <f t="shared" si="2"/>
        <v>2.6627544999913448</v>
      </c>
      <c r="S45">
        <v>242393.56062443779</v>
      </c>
      <c r="T45">
        <v>246910.73819763697</v>
      </c>
      <c r="U45">
        <v>237516.27978112534</v>
      </c>
      <c r="V45">
        <v>227597.24060529275</v>
      </c>
      <c r="W45">
        <v>216254.47941818336</v>
      </c>
      <c r="X45">
        <v>218497.62146770465</v>
      </c>
    </row>
    <row r="46" spans="1:24" x14ac:dyDescent="0.2">
      <c r="A46" s="10">
        <v>1018</v>
      </c>
      <c r="B46" s="10" t="s">
        <v>27</v>
      </c>
      <c r="C46" s="221">
        <v>9.0655790333233538E-2</v>
      </c>
      <c r="D46" s="221">
        <v>9.2803108704043416E-2</v>
      </c>
      <c r="E46" s="221">
        <v>8.9840229426403365E-2</v>
      </c>
      <c r="F46" s="221">
        <v>9.5467396798188386E-2</v>
      </c>
      <c r="G46" s="221">
        <v>8.7794144745066388E-2</v>
      </c>
      <c r="H46" s="221">
        <v>8.9633397506547266E-2</v>
      </c>
      <c r="I46" s="221">
        <v>0.10770404763743172</v>
      </c>
      <c r="J46" s="221">
        <v>0.11474270128367701</v>
      </c>
      <c r="K46" s="221">
        <v>0.10669336156981714</v>
      </c>
      <c r="L46" s="221">
        <v>9.9266256346620341E-2</v>
      </c>
      <c r="M46" s="225">
        <f t="shared" si="3"/>
        <v>9.3492491664808497E-2</v>
      </c>
      <c r="N46" s="225">
        <f t="shared" si="4"/>
        <v>9.0774113511938523E-2</v>
      </c>
      <c r="O46" s="22">
        <f t="shared" si="2"/>
        <v>1.1588670395277756</v>
      </c>
      <c r="S46">
        <v>107704.04763743172</v>
      </c>
      <c r="T46">
        <v>114742.70128367702</v>
      </c>
      <c r="U46">
        <v>106693.36156981713</v>
      </c>
      <c r="V46">
        <v>99266.256346620343</v>
      </c>
      <c r="W46">
        <v>93492.491664808491</v>
      </c>
      <c r="X46">
        <v>90774.113511938529</v>
      </c>
    </row>
    <row r="47" spans="1:24" x14ac:dyDescent="0.2">
      <c r="A47" s="10">
        <v>1019</v>
      </c>
      <c r="B47" s="10" t="s">
        <v>28</v>
      </c>
      <c r="C47" s="221">
        <v>5.6672619622996689E-2</v>
      </c>
      <c r="D47" s="221">
        <v>5.7804227981468219E-2</v>
      </c>
      <c r="E47" s="221">
        <v>5.7979506285279758E-2</v>
      </c>
      <c r="F47" s="221">
        <v>5.8613738100156396E-2</v>
      </c>
      <c r="G47" s="221">
        <v>5.3410562905918571E-2</v>
      </c>
      <c r="H47" s="221">
        <v>5.7673520040035051E-2</v>
      </c>
      <c r="I47" s="221">
        <v>6.6643780361078278E-2</v>
      </c>
      <c r="J47" s="221">
        <v>7.0506364933063878E-2</v>
      </c>
      <c r="K47" s="221">
        <v>6.4033074228855541E-2</v>
      </c>
      <c r="L47" s="221">
        <v>5.9284756859053683E-2</v>
      </c>
      <c r="M47" s="225">
        <f t="shared" si="3"/>
        <v>5.5915922730360876E-2</v>
      </c>
      <c r="N47" s="225">
        <f t="shared" si="4"/>
        <v>5.9546262977755192E-2</v>
      </c>
      <c r="O47" s="22">
        <f t="shared" si="2"/>
        <v>0.71808433702602215</v>
      </c>
      <c r="S47">
        <v>66643.780361078272</v>
      </c>
      <c r="T47">
        <v>70506.364933063873</v>
      </c>
      <c r="U47">
        <v>64033.074228855541</v>
      </c>
      <c r="V47">
        <v>59284.756859053683</v>
      </c>
      <c r="W47">
        <v>55915.922730360879</v>
      </c>
      <c r="X47">
        <v>59546.262977755192</v>
      </c>
    </row>
    <row r="48" spans="1:24" x14ac:dyDescent="0.2">
      <c r="A48" s="10">
        <v>1020</v>
      </c>
      <c r="B48" s="10" t="s">
        <v>29</v>
      </c>
      <c r="C48" s="221">
        <v>0.28007281836111203</v>
      </c>
      <c r="D48" s="221">
        <v>0.29632500066040479</v>
      </c>
      <c r="E48" s="221">
        <v>0.29138594865699358</v>
      </c>
      <c r="F48" s="221">
        <v>0.31063677956946806</v>
      </c>
      <c r="G48" s="221">
        <v>0.27782488566249486</v>
      </c>
      <c r="H48" s="221">
        <v>0.28404377052255825</v>
      </c>
      <c r="I48" s="221">
        <v>0.32455310225859685</v>
      </c>
      <c r="J48" s="221">
        <v>0.31469945971165869</v>
      </c>
      <c r="K48" s="221">
        <v>0.32068107274170243</v>
      </c>
      <c r="L48" s="221">
        <v>0.31517368621428515</v>
      </c>
      <c r="M48" s="225">
        <f t="shared" si="3"/>
        <v>0.2951913879090034</v>
      </c>
      <c r="N48" s="225">
        <f t="shared" si="4"/>
        <v>0.30338235815518</v>
      </c>
      <c r="O48" s="22">
        <f t="shared" si="2"/>
        <v>3.613970270423458</v>
      </c>
      <c r="S48">
        <v>324553.10225859686</v>
      </c>
      <c r="T48">
        <v>314699.45971165871</v>
      </c>
      <c r="U48">
        <v>320681.07274170243</v>
      </c>
      <c r="V48">
        <v>315173.68621428515</v>
      </c>
      <c r="W48">
        <v>295191.38790900342</v>
      </c>
      <c r="X48">
        <v>303382.35815518</v>
      </c>
    </row>
    <row r="49" spans="1:24" x14ac:dyDescent="0.2">
      <c r="A49" s="10">
        <v>1021</v>
      </c>
      <c r="B49" s="10" t="s">
        <v>30</v>
      </c>
      <c r="C49" s="221">
        <v>7.5413525043828866E-2</v>
      </c>
      <c r="D49" s="221">
        <v>7.8671402129964693E-2</v>
      </c>
      <c r="E49" s="221">
        <v>7.4595319378343239E-2</v>
      </c>
      <c r="F49" s="221">
        <v>8.5635384928506586E-2</v>
      </c>
      <c r="G49" s="221">
        <v>7.217646692099354E-2</v>
      </c>
      <c r="H49" s="221">
        <v>7.4837152907871046E-2</v>
      </c>
      <c r="I49" s="221">
        <v>8.5769884817550282E-2</v>
      </c>
      <c r="J49" s="221">
        <v>8.5363138197420738E-2</v>
      </c>
      <c r="K49" s="221">
        <v>8.6499889811464059E-2</v>
      </c>
      <c r="L49" s="221">
        <v>8.5958310616508285E-2</v>
      </c>
      <c r="M49" s="225">
        <f t="shared" si="3"/>
        <v>7.8409395660248918E-2</v>
      </c>
      <c r="N49" s="225">
        <f t="shared" si="4"/>
        <v>8.1439855945879616E-2</v>
      </c>
      <c r="O49" s="22">
        <f t="shared" si="2"/>
        <v>0.96476972635857994</v>
      </c>
      <c r="S49">
        <v>85769.884817550279</v>
      </c>
      <c r="T49">
        <v>85363.138197420732</v>
      </c>
      <c r="U49">
        <v>86499.889811464061</v>
      </c>
      <c r="V49">
        <v>85958.310616508286</v>
      </c>
      <c r="W49">
        <v>78409.39566024892</v>
      </c>
      <c r="X49">
        <v>81439.855945879623</v>
      </c>
    </row>
    <row r="50" spans="1:24" x14ac:dyDescent="0.2">
      <c r="A50" s="10">
        <v>1022</v>
      </c>
      <c r="B50" s="10" t="s">
        <v>31</v>
      </c>
      <c r="C50" s="221">
        <v>0.38789318542408174</v>
      </c>
      <c r="D50" s="221">
        <v>0.39778578103437467</v>
      </c>
      <c r="E50" s="221">
        <v>0.38232195047293849</v>
      </c>
      <c r="F50" s="221">
        <v>0.40020032144159989</v>
      </c>
      <c r="G50" s="221">
        <v>0.37892962162692806</v>
      </c>
      <c r="H50" s="221">
        <v>0.37819573384868876</v>
      </c>
      <c r="I50" s="221">
        <v>0.45365348218051432</v>
      </c>
      <c r="J50" s="221">
        <v>0.44344949812770834</v>
      </c>
      <c r="K50" s="221">
        <v>0.44064187595155385</v>
      </c>
      <c r="L50" s="221">
        <v>0.43125568970108924</v>
      </c>
      <c r="M50" s="225">
        <f t="shared" si="3"/>
        <v>0.40428687640363131</v>
      </c>
      <c r="N50" s="225">
        <f t="shared" si="4"/>
        <v>0.42106677492614653</v>
      </c>
      <c r="O50" s="22">
        <f t="shared" si="2"/>
        <v>4.919680791139255</v>
      </c>
      <c r="S50">
        <v>453653.48218051431</v>
      </c>
      <c r="T50">
        <v>443449.49812770833</v>
      </c>
      <c r="U50">
        <v>440641.87595155387</v>
      </c>
      <c r="V50">
        <v>431255.68970108923</v>
      </c>
      <c r="W50">
        <v>404286.87640363129</v>
      </c>
      <c r="X50">
        <v>421066.77492614655</v>
      </c>
    </row>
    <row r="51" spans="1:24" x14ac:dyDescent="0.2">
      <c r="A51" s="10">
        <v>1023</v>
      </c>
      <c r="B51" s="10" t="s">
        <v>32</v>
      </c>
      <c r="C51" s="221">
        <v>8.3735293833119576E-2</v>
      </c>
      <c r="D51" s="221">
        <v>8.6938467741546718E-2</v>
      </c>
      <c r="E51" s="221">
        <v>8.3303079921426409E-2</v>
      </c>
      <c r="F51" s="221">
        <v>9.6125523021774059E-2</v>
      </c>
      <c r="G51" s="221">
        <v>8.3773611198699943E-2</v>
      </c>
      <c r="H51" s="221">
        <v>8.3338318023204461E-2</v>
      </c>
      <c r="I51" s="221">
        <v>9.9086592303144636E-2</v>
      </c>
      <c r="J51" s="221">
        <v>9.8098516563251095E-2</v>
      </c>
      <c r="K51" s="221">
        <v>9.5925680739982408E-2</v>
      </c>
      <c r="L51" s="221">
        <v>9.4305792858020362E-2</v>
      </c>
      <c r="M51" s="225">
        <f t="shared" si="3"/>
        <v>8.7978595071372109E-2</v>
      </c>
      <c r="N51" s="225">
        <f t="shared" si="4"/>
        <v>8.6698722522764116E-2</v>
      </c>
      <c r="O51" s="22">
        <f t="shared" si="2"/>
        <v>1.0793081937983058</v>
      </c>
      <c r="S51">
        <v>99086.592303144629</v>
      </c>
      <c r="T51">
        <v>98098.516563251091</v>
      </c>
      <c r="U51">
        <v>95925.680739982403</v>
      </c>
      <c r="V51">
        <v>94305.792858020359</v>
      </c>
      <c r="W51">
        <v>87978.59507137211</v>
      </c>
      <c r="X51">
        <v>86698.722522764117</v>
      </c>
    </row>
    <row r="52" spans="1:24" x14ac:dyDescent="0.2">
      <c r="A52" s="10">
        <v>1024</v>
      </c>
      <c r="B52" s="10" t="s">
        <v>33</v>
      </c>
      <c r="C52" s="221">
        <v>0.62468167386703111</v>
      </c>
      <c r="D52" s="221">
        <v>0.65167871869458938</v>
      </c>
      <c r="E52" s="221">
        <v>0.62965291271303314</v>
      </c>
      <c r="F52" s="221">
        <v>0.66118865529355109</v>
      </c>
      <c r="G52" s="221">
        <v>0.64081025007400738</v>
      </c>
      <c r="H52" s="221">
        <v>0.62253931158113807</v>
      </c>
      <c r="I52" s="221">
        <v>0.67954753340197016</v>
      </c>
      <c r="J52" s="221">
        <v>0.67037156611977866</v>
      </c>
      <c r="K52" s="221">
        <v>0.68481161254460199</v>
      </c>
      <c r="L52" s="221">
        <v>0.67728304323206723</v>
      </c>
      <c r="M52" s="225">
        <f t="shared" si="3"/>
        <v>0.6418080482215156</v>
      </c>
      <c r="N52" s="225">
        <f t="shared" si="4"/>
        <v>0.66941987732552366</v>
      </c>
      <c r="O52" s="22">
        <f t="shared" si="2"/>
        <v>7.8537932030688076</v>
      </c>
      <c r="S52">
        <v>679547.53340197017</v>
      </c>
      <c r="T52">
        <v>670371.56611977867</v>
      </c>
      <c r="U52">
        <v>684811.61254460202</v>
      </c>
      <c r="V52">
        <v>677283.04323206726</v>
      </c>
      <c r="W52">
        <v>641808.04822151561</v>
      </c>
      <c r="X52">
        <v>669419.87732552364</v>
      </c>
    </row>
    <row r="53" spans="1:24" x14ac:dyDescent="0.2">
      <c r="A53" s="10">
        <v>1025</v>
      </c>
      <c r="B53" s="10" t="s">
        <v>34</v>
      </c>
      <c r="C53" s="221">
        <v>0.1025010892401154</v>
      </c>
      <c r="D53" s="221">
        <v>0.10494902450484406</v>
      </c>
      <c r="E53" s="221">
        <v>0.10099407647915942</v>
      </c>
      <c r="F53" s="221">
        <v>0.1075330879275302</v>
      </c>
      <c r="G53" s="221">
        <v>0.10135952058950273</v>
      </c>
      <c r="H53" s="221">
        <v>0.10217690370833171</v>
      </c>
      <c r="I53" s="221">
        <v>0.11822217757423298</v>
      </c>
      <c r="J53" s="221">
        <v>0.12343436478504981</v>
      </c>
      <c r="K53" s="221">
        <v>0.11773034976494924</v>
      </c>
      <c r="L53" s="221">
        <v>0.11631070316536464</v>
      </c>
      <c r="M53" s="225">
        <f t="shared" si="3"/>
        <v>0.11169433351644414</v>
      </c>
      <c r="N53" s="225">
        <f t="shared" si="4"/>
        <v>0.1125766280396276</v>
      </c>
      <c r="O53" s="22">
        <f t="shared" si="2"/>
        <v>1.3194822592951518</v>
      </c>
      <c r="S53">
        <v>118222.17757423298</v>
      </c>
      <c r="T53">
        <v>123434.36478504981</v>
      </c>
      <c r="U53">
        <v>117730.34976494923</v>
      </c>
      <c r="V53">
        <v>116310.70316536464</v>
      </c>
      <c r="W53">
        <v>111694.33351644414</v>
      </c>
      <c r="X53">
        <v>112576.6280396276</v>
      </c>
    </row>
    <row r="54" spans="1:24" x14ac:dyDescent="0.2">
      <c r="A54" s="10">
        <v>1026</v>
      </c>
      <c r="B54" s="10" t="s">
        <v>35</v>
      </c>
      <c r="C54" s="221">
        <v>4.2474600857323574E-2</v>
      </c>
      <c r="D54" s="221">
        <v>4.1508425436785387E-2</v>
      </c>
      <c r="E54" s="221">
        <v>4.3693357299863782E-2</v>
      </c>
      <c r="F54" s="221">
        <v>4.3743824718652839E-2</v>
      </c>
      <c r="G54" s="221">
        <v>4.1701687900187273E-2</v>
      </c>
      <c r="H54" s="221">
        <v>4.0577836234840819E-2</v>
      </c>
      <c r="I54" s="221">
        <v>4.8037122861016086E-2</v>
      </c>
      <c r="J54" s="221">
        <v>4.6130915096269695E-2</v>
      </c>
      <c r="K54" s="221">
        <v>4.5901835435594722E-2</v>
      </c>
      <c r="L54" s="221">
        <v>4.5644584323102776E-2</v>
      </c>
      <c r="M54" s="225">
        <f t="shared" si="3"/>
        <v>4.2760353315153356E-2</v>
      </c>
      <c r="N54" s="225">
        <f t="shared" si="4"/>
        <v>4.5365618066842299E-2</v>
      </c>
      <c r="O54" s="22">
        <f t="shared" si="2"/>
        <v>0.52754016154563255</v>
      </c>
      <c r="S54">
        <v>48037.122861016083</v>
      </c>
      <c r="T54">
        <v>46130.915096269695</v>
      </c>
      <c r="U54">
        <v>45901.835435594723</v>
      </c>
      <c r="V54">
        <v>45644.584323102776</v>
      </c>
      <c r="W54">
        <v>42760.353315153356</v>
      </c>
      <c r="X54">
        <v>45365.618066842297</v>
      </c>
    </row>
    <row r="55" spans="1:24" x14ac:dyDescent="0.2">
      <c r="A55" s="10">
        <v>1027</v>
      </c>
      <c r="B55" s="10" t="s">
        <v>36</v>
      </c>
      <c r="C55" s="221">
        <v>6.3535775205841735E-2</v>
      </c>
      <c r="D55" s="221">
        <v>6.6181587016354015E-2</v>
      </c>
      <c r="E55" s="221">
        <v>6.1044618375405126E-2</v>
      </c>
      <c r="F55" s="221">
        <v>6.4994765790344772E-2</v>
      </c>
      <c r="G55" s="221">
        <v>6.0874129875051322E-2</v>
      </c>
      <c r="H55" s="221">
        <v>6.4118557496539358E-2</v>
      </c>
      <c r="I55" s="221">
        <v>7.2446322854550743E-2</v>
      </c>
      <c r="J55" s="221">
        <v>7.2474587697425125E-2</v>
      </c>
      <c r="K55" s="221">
        <v>7.0023572784076504E-2</v>
      </c>
      <c r="L55" s="221">
        <v>6.7322113805934322E-2</v>
      </c>
      <c r="M55" s="225">
        <f t="shared" si="3"/>
        <v>6.6120839214259819E-2</v>
      </c>
      <c r="N55" s="225">
        <f t="shared" si="4"/>
        <v>6.2170388419024281E-2</v>
      </c>
      <c r="O55" s="22">
        <f t="shared" si="2"/>
        <v>0.7913072585348071</v>
      </c>
      <c r="S55">
        <v>72446.322854550745</v>
      </c>
      <c r="T55">
        <v>72474.58769742513</v>
      </c>
      <c r="U55">
        <v>70023.572784076503</v>
      </c>
      <c r="V55">
        <v>67322.113805934321</v>
      </c>
      <c r="W55">
        <v>66120.839214259817</v>
      </c>
      <c r="X55">
        <v>62170.388419024282</v>
      </c>
    </row>
    <row r="56" spans="1:24" x14ac:dyDescent="0.2">
      <c r="A56" s="10">
        <v>1028</v>
      </c>
      <c r="B56" s="10" t="s">
        <v>37</v>
      </c>
      <c r="C56" s="221">
        <v>0.32171701444997175</v>
      </c>
      <c r="D56" s="221">
        <v>0.32370123201085349</v>
      </c>
      <c r="E56" s="221">
        <v>0.31444492497230359</v>
      </c>
      <c r="F56" s="221">
        <v>0.33080976045802307</v>
      </c>
      <c r="G56" s="221">
        <v>0.32082359579332542</v>
      </c>
      <c r="H56" s="221">
        <v>0.30800520282505367</v>
      </c>
      <c r="I56" s="221">
        <v>0.35665785986762355</v>
      </c>
      <c r="J56" s="221">
        <v>0.3546642329971374</v>
      </c>
      <c r="K56" s="221">
        <v>0.36007961920058773</v>
      </c>
      <c r="L56" s="221">
        <v>0.34942996379173874</v>
      </c>
      <c r="M56" s="225">
        <f t="shared" si="3"/>
        <v>0.33293614270087862</v>
      </c>
      <c r="N56" s="225">
        <f t="shared" si="4"/>
        <v>0.33098931337324733</v>
      </c>
      <c r="O56" s="22">
        <f t="shared" si="2"/>
        <v>4.0042588624407438</v>
      </c>
      <c r="S56">
        <v>356657.85986762354</v>
      </c>
      <c r="T56">
        <v>354664.23299713741</v>
      </c>
      <c r="U56">
        <v>360079.61920058774</v>
      </c>
      <c r="V56">
        <v>349429.96379173873</v>
      </c>
      <c r="W56">
        <v>332936.14270087861</v>
      </c>
      <c r="X56">
        <v>330989.31337324734</v>
      </c>
    </row>
    <row r="57" spans="1:24" x14ac:dyDescent="0.2">
      <c r="A57" s="10">
        <v>1029</v>
      </c>
      <c r="B57" s="10" t="s">
        <v>38</v>
      </c>
      <c r="C57" s="221">
        <v>5.0308989438183023E-2</v>
      </c>
      <c r="D57" s="221">
        <v>5.3012086952033972E-2</v>
      </c>
      <c r="E57" s="221">
        <v>5.2479259522723615E-2</v>
      </c>
      <c r="F57" s="221">
        <v>5.5645618614339795E-2</v>
      </c>
      <c r="G57" s="221">
        <v>5.2639823925158438E-2</v>
      </c>
      <c r="H57" s="221">
        <v>5.3446280895005346E-2</v>
      </c>
      <c r="I57" s="221">
        <v>5.9480308479215357E-2</v>
      </c>
      <c r="J57" s="221">
        <v>6.5204498871736169E-2</v>
      </c>
      <c r="K57" s="221">
        <v>5.8934475710708228E-2</v>
      </c>
      <c r="L57" s="221">
        <v>5.7075420106260349E-2</v>
      </c>
      <c r="M57" s="225">
        <f t="shared" si="3"/>
        <v>5.2822401969183135E-2</v>
      </c>
      <c r="N57" s="225">
        <f t="shared" si="4"/>
        <v>5.6077621970190977E-2</v>
      </c>
      <c r="O57" s="22">
        <f t="shared" si="2"/>
        <v>0.66712678645473833</v>
      </c>
      <c r="S57">
        <v>59480.30847921536</v>
      </c>
      <c r="T57">
        <v>65204.498871736163</v>
      </c>
      <c r="U57">
        <v>58934.475710708226</v>
      </c>
      <c r="V57">
        <v>57075.420106260346</v>
      </c>
      <c r="W57">
        <v>52822.401969183134</v>
      </c>
      <c r="X57">
        <v>56077.621970190979</v>
      </c>
    </row>
    <row r="58" spans="1:24" x14ac:dyDescent="0.2">
      <c r="A58" s="15">
        <v>1030</v>
      </c>
      <c r="B58" s="15" t="s">
        <v>18</v>
      </c>
      <c r="C58" s="222">
        <v>6.5852227737611832E-2</v>
      </c>
      <c r="D58" s="222">
        <v>6.8717845252967938E-2</v>
      </c>
      <c r="E58" s="222">
        <v>6.7236580635636742E-2</v>
      </c>
      <c r="F58" s="222">
        <v>7.3346537674361292E-2</v>
      </c>
      <c r="G58" s="223">
        <v>6.9662113093425154E-2</v>
      </c>
      <c r="H58" s="223">
        <v>6.8799597463674422E-2</v>
      </c>
      <c r="I58" s="223">
        <v>8.1918823334390573E-2</v>
      </c>
      <c r="J58" s="223">
        <v>8.2397862975524774E-2</v>
      </c>
      <c r="K58" s="223">
        <v>7.9350099388011547E-2</v>
      </c>
      <c r="L58" s="223">
        <v>7.2307372327256064E-2</v>
      </c>
      <c r="M58" s="226">
        <f t="shared" si="3"/>
        <v>7.2588734088134613E-2</v>
      </c>
      <c r="N58" s="226">
        <f t="shared" si="4"/>
        <v>7.317445136845338E-2</v>
      </c>
      <c r="O58" s="24">
        <f t="shared" si="2"/>
        <v>0.87535224533944822</v>
      </c>
      <c r="S58">
        <v>81918.823334390574</v>
      </c>
      <c r="T58">
        <v>82397.862975524768</v>
      </c>
      <c r="U58">
        <v>79350.099388011542</v>
      </c>
      <c r="V58">
        <v>72307.37232725606</v>
      </c>
      <c r="W58">
        <v>72588.734088134617</v>
      </c>
      <c r="X58">
        <v>73174.451368453374</v>
      </c>
    </row>
    <row r="59" spans="1:24" x14ac:dyDescent="0.2">
      <c r="A59" s="4">
        <v>10300</v>
      </c>
      <c r="B59" s="4" t="s">
        <v>55</v>
      </c>
      <c r="C59" s="18">
        <f t="shared" ref="C59:N59" si="5">SUM(C32:C58)</f>
        <v>7.6737607420738314</v>
      </c>
      <c r="D59" s="18">
        <f t="shared" si="5"/>
        <v>7.9433240502319249</v>
      </c>
      <c r="E59" s="18">
        <f t="shared" si="5"/>
        <v>7.8323574604941655</v>
      </c>
      <c r="F59" s="18">
        <f t="shared" si="5"/>
        <v>8.2274180825380494</v>
      </c>
      <c r="G59" s="18">
        <f t="shared" si="5"/>
        <v>7.8247073733083212</v>
      </c>
      <c r="H59" s="18">
        <f t="shared" si="5"/>
        <v>7.7690024930729651</v>
      </c>
      <c r="I59" s="18">
        <f t="shared" si="5"/>
        <v>8.8907254437193259</v>
      </c>
      <c r="J59" s="18">
        <f t="shared" si="5"/>
        <v>9.0120499786009152</v>
      </c>
      <c r="K59" s="301">
        <f t="shared" si="5"/>
        <v>8.6838931256308314</v>
      </c>
      <c r="L59" s="18">
        <f t="shared" si="5"/>
        <v>8.2821226268045862</v>
      </c>
      <c r="M59" s="18">
        <f t="shared" si="5"/>
        <v>8.0028893612047636</v>
      </c>
      <c r="N59" s="18">
        <f t="shared" si="5"/>
        <v>8.1915737701035756</v>
      </c>
      <c r="O59" s="18">
        <f t="shared" si="2"/>
        <v>98.333824507783248</v>
      </c>
      <c r="S59">
        <f t="shared" ref="S59:X59" si="6">SUM(S32:S58)</f>
        <v>8890725.4437193256</v>
      </c>
      <c r="T59">
        <f t="shared" si="6"/>
        <v>9012049.9786009137</v>
      </c>
      <c r="U59">
        <f t="shared" si="6"/>
        <v>8683893.1256308258</v>
      </c>
      <c r="V59">
        <f t="shared" si="6"/>
        <v>8282122.6268045874</v>
      </c>
      <c r="W59">
        <f t="shared" si="6"/>
        <v>8002889.3612047648</v>
      </c>
      <c r="X59">
        <f t="shared" si="6"/>
        <v>8191573.7701035757</v>
      </c>
    </row>
    <row r="60" spans="1:24" x14ac:dyDescent="0.2">
      <c r="A60" s="32"/>
      <c r="B60" s="32"/>
      <c r="C60"/>
      <c r="D60"/>
      <c r="E60"/>
      <c r="F60"/>
      <c r="G60"/>
      <c r="H60"/>
      <c r="I60"/>
      <c r="J60"/>
      <c r="K60"/>
      <c r="L60"/>
      <c r="M60"/>
      <c r="N60"/>
      <c r="O60" s="32"/>
    </row>
    <row r="61" spans="1:24" x14ac:dyDescent="0.2">
      <c r="A61" s="3" t="s">
        <v>52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55</v>
      </c>
    </row>
    <row r="62" spans="1:24" x14ac:dyDescent="0.2">
      <c r="A62" s="7">
        <v>1004</v>
      </c>
      <c r="B62" s="7" t="s">
        <v>94</v>
      </c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20">
        <f t="shared" ref="O62:O89" si="7">SUM(C62:N62)</f>
        <v>0</v>
      </c>
    </row>
    <row r="63" spans="1:24" x14ac:dyDescent="0.2">
      <c r="A63" s="10">
        <v>1005</v>
      </c>
      <c r="B63" s="10" t="s">
        <v>13</v>
      </c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2">
        <f t="shared" si="7"/>
        <v>0</v>
      </c>
    </row>
    <row r="64" spans="1:24" x14ac:dyDescent="0.2">
      <c r="A64" s="10">
        <v>1006</v>
      </c>
      <c r="B64" s="10" t="s">
        <v>14</v>
      </c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2">
        <f t="shared" si="7"/>
        <v>0</v>
      </c>
    </row>
    <row r="65" spans="1:15" x14ac:dyDescent="0.2">
      <c r="A65" s="10">
        <v>1007</v>
      </c>
      <c r="B65" s="10" t="s">
        <v>15</v>
      </c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2">
        <f t="shared" si="7"/>
        <v>0</v>
      </c>
    </row>
    <row r="66" spans="1:15" x14ac:dyDescent="0.2">
      <c r="A66" s="10">
        <v>1008</v>
      </c>
      <c r="B66" s="10" t="s">
        <v>16</v>
      </c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2">
        <f t="shared" si="7"/>
        <v>0</v>
      </c>
    </row>
    <row r="67" spans="1:15" x14ac:dyDescent="0.2">
      <c r="A67" s="10">
        <v>1009</v>
      </c>
      <c r="B67" s="10" t="s">
        <v>17</v>
      </c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2">
        <f t="shared" si="7"/>
        <v>0</v>
      </c>
    </row>
    <row r="68" spans="1:15" x14ac:dyDescent="0.2">
      <c r="A68" s="10">
        <v>1010</v>
      </c>
      <c r="B68" s="10" t="s">
        <v>19</v>
      </c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2">
        <f t="shared" si="7"/>
        <v>0</v>
      </c>
    </row>
    <row r="69" spans="1:15" x14ac:dyDescent="0.2">
      <c r="A69" s="10">
        <v>1011</v>
      </c>
      <c r="B69" s="10" t="s">
        <v>20</v>
      </c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2">
        <f t="shared" si="7"/>
        <v>0</v>
      </c>
    </row>
    <row r="70" spans="1:15" x14ac:dyDescent="0.2">
      <c r="A70" s="10">
        <v>1012</v>
      </c>
      <c r="B70" s="10" t="s">
        <v>21</v>
      </c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2">
        <f t="shared" si="7"/>
        <v>0</v>
      </c>
    </row>
    <row r="71" spans="1:15" x14ac:dyDescent="0.2">
      <c r="A71" s="10">
        <v>1013</v>
      </c>
      <c r="B71" s="10" t="s">
        <v>22</v>
      </c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2">
        <f t="shared" si="7"/>
        <v>0</v>
      </c>
    </row>
    <row r="72" spans="1:15" x14ac:dyDescent="0.2">
      <c r="A72" s="10">
        <v>1014</v>
      </c>
      <c r="B72" s="10" t="s">
        <v>23</v>
      </c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2">
        <f t="shared" si="7"/>
        <v>0</v>
      </c>
    </row>
    <row r="73" spans="1:15" x14ac:dyDescent="0.2">
      <c r="A73" s="10">
        <v>1015</v>
      </c>
      <c r="B73" s="10" t="s">
        <v>24</v>
      </c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2">
        <f t="shared" si="7"/>
        <v>0</v>
      </c>
    </row>
    <row r="74" spans="1:15" x14ac:dyDescent="0.2">
      <c r="A74" s="10">
        <v>1016</v>
      </c>
      <c r="B74" s="10" t="s">
        <v>25</v>
      </c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2">
        <f t="shared" si="7"/>
        <v>0</v>
      </c>
    </row>
    <row r="75" spans="1:15" x14ac:dyDescent="0.2">
      <c r="A75" s="10">
        <v>1017</v>
      </c>
      <c r="B75" s="10" t="s">
        <v>26</v>
      </c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2">
        <f t="shared" si="7"/>
        <v>0</v>
      </c>
    </row>
    <row r="76" spans="1:15" x14ac:dyDescent="0.2">
      <c r="A76" s="10">
        <v>1018</v>
      </c>
      <c r="B76" s="10" t="s">
        <v>27</v>
      </c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2">
        <f t="shared" si="7"/>
        <v>0</v>
      </c>
    </row>
    <row r="77" spans="1:15" x14ac:dyDescent="0.2">
      <c r="A77" s="10">
        <v>1019</v>
      </c>
      <c r="B77" s="10" t="s">
        <v>28</v>
      </c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2">
        <f t="shared" si="7"/>
        <v>0</v>
      </c>
    </row>
    <row r="78" spans="1:15" x14ac:dyDescent="0.2">
      <c r="A78" s="10">
        <v>1020</v>
      </c>
      <c r="B78" s="10" t="s">
        <v>29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2">
        <f t="shared" si="7"/>
        <v>0</v>
      </c>
    </row>
    <row r="79" spans="1:15" x14ac:dyDescent="0.2">
      <c r="A79" s="10">
        <v>1021</v>
      </c>
      <c r="B79" s="10" t="s">
        <v>30</v>
      </c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2">
        <f t="shared" si="7"/>
        <v>0</v>
      </c>
    </row>
    <row r="80" spans="1:15" x14ac:dyDescent="0.2">
      <c r="A80" s="10">
        <v>1022</v>
      </c>
      <c r="B80" s="10" t="s">
        <v>31</v>
      </c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2">
        <f t="shared" si="7"/>
        <v>0</v>
      </c>
    </row>
    <row r="81" spans="1:15" x14ac:dyDescent="0.2">
      <c r="A81" s="10">
        <v>1023</v>
      </c>
      <c r="B81" s="10" t="s">
        <v>32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2">
        <f t="shared" si="7"/>
        <v>0</v>
      </c>
    </row>
    <row r="82" spans="1:15" x14ac:dyDescent="0.2">
      <c r="A82" s="10">
        <v>1024</v>
      </c>
      <c r="B82" s="10" t="s">
        <v>33</v>
      </c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2">
        <f t="shared" si="7"/>
        <v>0</v>
      </c>
    </row>
    <row r="83" spans="1:15" x14ac:dyDescent="0.2">
      <c r="A83" s="10">
        <v>1025</v>
      </c>
      <c r="B83" s="10" t="s">
        <v>34</v>
      </c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2">
        <f t="shared" si="7"/>
        <v>0</v>
      </c>
    </row>
    <row r="84" spans="1:15" x14ac:dyDescent="0.2">
      <c r="A84" s="10">
        <v>1026</v>
      </c>
      <c r="B84" s="10" t="s">
        <v>35</v>
      </c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2">
        <f t="shared" si="7"/>
        <v>0</v>
      </c>
    </row>
    <row r="85" spans="1:15" x14ac:dyDescent="0.2">
      <c r="A85" s="10">
        <v>1027</v>
      </c>
      <c r="B85" s="10" t="s">
        <v>36</v>
      </c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2">
        <f t="shared" si="7"/>
        <v>0</v>
      </c>
    </row>
    <row r="86" spans="1:15" x14ac:dyDescent="0.2">
      <c r="A86" s="10">
        <v>1028</v>
      </c>
      <c r="B86" s="10" t="s">
        <v>37</v>
      </c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2">
        <f t="shared" si="7"/>
        <v>0</v>
      </c>
    </row>
    <row r="87" spans="1:15" x14ac:dyDescent="0.2">
      <c r="A87" s="10">
        <v>1029</v>
      </c>
      <c r="B87" s="10" t="s">
        <v>38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2">
        <f t="shared" si="7"/>
        <v>0</v>
      </c>
    </row>
    <row r="88" spans="1:15" x14ac:dyDescent="0.2">
      <c r="A88" s="15">
        <v>1030</v>
      </c>
      <c r="B88" s="15" t="s">
        <v>18</v>
      </c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4">
        <f t="shared" si="7"/>
        <v>0</v>
      </c>
    </row>
    <row r="89" spans="1:15" x14ac:dyDescent="0.2">
      <c r="A89" s="4">
        <v>10300</v>
      </c>
      <c r="B89" s="4" t="s">
        <v>55</v>
      </c>
      <c r="C89" s="18">
        <f t="shared" ref="C89:N89" si="8">SUM(C62:C88)</f>
        <v>0</v>
      </c>
      <c r="D89" s="18">
        <f t="shared" si="8"/>
        <v>0</v>
      </c>
      <c r="E89" s="18">
        <f t="shared" si="8"/>
        <v>0</v>
      </c>
      <c r="F89" s="18">
        <f t="shared" si="8"/>
        <v>0</v>
      </c>
      <c r="G89" s="18">
        <f t="shared" si="8"/>
        <v>0</v>
      </c>
      <c r="H89" s="18">
        <f t="shared" si="8"/>
        <v>0</v>
      </c>
      <c r="I89" s="18">
        <f t="shared" si="8"/>
        <v>0</v>
      </c>
      <c r="J89" s="18">
        <f t="shared" si="8"/>
        <v>0</v>
      </c>
      <c r="K89" s="18">
        <f t="shared" si="8"/>
        <v>0</v>
      </c>
      <c r="L89" s="18">
        <f t="shared" si="8"/>
        <v>0</v>
      </c>
      <c r="M89" s="18">
        <f t="shared" si="8"/>
        <v>0</v>
      </c>
      <c r="N89" s="18">
        <f t="shared" si="8"/>
        <v>0</v>
      </c>
      <c r="O89" s="18">
        <f t="shared" si="7"/>
        <v>0</v>
      </c>
    </row>
    <row r="90" spans="1:15" x14ac:dyDescent="0.2">
      <c r="A90" s="32"/>
      <c r="B90" s="32"/>
      <c r="C90"/>
      <c r="D90"/>
      <c r="E90"/>
      <c r="F90"/>
      <c r="G90"/>
      <c r="H90"/>
      <c r="I90"/>
      <c r="J90"/>
      <c r="K90"/>
      <c r="L90"/>
      <c r="M90"/>
      <c r="N90"/>
      <c r="O90" s="32"/>
    </row>
    <row r="91" spans="1:15" x14ac:dyDescent="0.2">
      <c r="A91" s="3" t="s">
        <v>52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55</v>
      </c>
    </row>
    <row r="92" spans="1:15" x14ac:dyDescent="0.2">
      <c r="A92" s="7">
        <v>1004</v>
      </c>
      <c r="B92" s="7" t="s">
        <v>94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7"/>
    </row>
    <row r="93" spans="1:15" x14ac:dyDescent="0.2">
      <c r="A93" s="10">
        <v>1005</v>
      </c>
      <c r="B93" s="10" t="s">
        <v>13</v>
      </c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9"/>
    </row>
    <row r="94" spans="1:15" x14ac:dyDescent="0.2">
      <c r="A94" s="10">
        <v>1006</v>
      </c>
      <c r="B94" s="10" t="s">
        <v>14</v>
      </c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9"/>
    </row>
    <row r="95" spans="1:15" x14ac:dyDescent="0.2">
      <c r="A95" s="10">
        <v>1007</v>
      </c>
      <c r="B95" s="10" t="s">
        <v>15</v>
      </c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9"/>
    </row>
    <row r="96" spans="1:15" x14ac:dyDescent="0.2">
      <c r="A96" s="10">
        <v>1008</v>
      </c>
      <c r="B96" s="10" t="s">
        <v>16</v>
      </c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9"/>
    </row>
    <row r="97" spans="1:15" x14ac:dyDescent="0.2">
      <c r="A97" s="10">
        <v>1009</v>
      </c>
      <c r="B97" s="10" t="s">
        <v>17</v>
      </c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9"/>
    </row>
    <row r="98" spans="1:15" x14ac:dyDescent="0.2">
      <c r="A98" s="10">
        <v>1010</v>
      </c>
      <c r="B98" s="10" t="s">
        <v>19</v>
      </c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9"/>
    </row>
    <row r="99" spans="1:15" x14ac:dyDescent="0.2">
      <c r="A99" s="10">
        <v>1011</v>
      </c>
      <c r="B99" s="10" t="s">
        <v>20</v>
      </c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9"/>
    </row>
    <row r="100" spans="1:15" x14ac:dyDescent="0.2">
      <c r="A100" s="10">
        <v>1012</v>
      </c>
      <c r="B100" s="10" t="s">
        <v>21</v>
      </c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9"/>
    </row>
    <row r="101" spans="1:15" x14ac:dyDescent="0.2">
      <c r="A101" s="10">
        <v>1013</v>
      </c>
      <c r="B101" s="10" t="s">
        <v>22</v>
      </c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9"/>
    </row>
    <row r="102" spans="1:15" x14ac:dyDescent="0.2">
      <c r="A102" s="10">
        <v>1014</v>
      </c>
      <c r="B102" s="10" t="s">
        <v>23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9"/>
    </row>
    <row r="103" spans="1:15" x14ac:dyDescent="0.2">
      <c r="A103" s="10">
        <v>1015</v>
      </c>
      <c r="B103" s="10" t="s">
        <v>24</v>
      </c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9"/>
    </row>
    <row r="104" spans="1:15" x14ac:dyDescent="0.2">
      <c r="A104" s="10">
        <v>1016</v>
      </c>
      <c r="B104" s="10" t="s">
        <v>25</v>
      </c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9"/>
    </row>
    <row r="105" spans="1:15" x14ac:dyDescent="0.2">
      <c r="A105" s="10">
        <v>1017</v>
      </c>
      <c r="B105" s="10" t="s">
        <v>26</v>
      </c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9"/>
    </row>
    <row r="106" spans="1:15" x14ac:dyDescent="0.2">
      <c r="A106" s="10">
        <v>1018</v>
      </c>
      <c r="B106" s="10" t="s">
        <v>27</v>
      </c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9"/>
    </row>
    <row r="107" spans="1:15" x14ac:dyDescent="0.2">
      <c r="A107" s="10">
        <v>1019</v>
      </c>
      <c r="B107" s="10" t="s">
        <v>28</v>
      </c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9"/>
    </row>
    <row r="108" spans="1:15" x14ac:dyDescent="0.2">
      <c r="A108" s="10">
        <v>1020</v>
      </c>
      <c r="B108" s="10" t="s">
        <v>29</v>
      </c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9"/>
    </row>
    <row r="109" spans="1:15" x14ac:dyDescent="0.2">
      <c r="A109" s="10">
        <v>1021</v>
      </c>
      <c r="B109" s="10" t="s">
        <v>30</v>
      </c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9"/>
    </row>
    <row r="110" spans="1:15" x14ac:dyDescent="0.2">
      <c r="A110" s="10">
        <v>1022</v>
      </c>
      <c r="B110" s="10" t="s">
        <v>31</v>
      </c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9"/>
    </row>
    <row r="111" spans="1:15" x14ac:dyDescent="0.2">
      <c r="A111" s="10">
        <v>1023</v>
      </c>
      <c r="B111" s="10" t="s">
        <v>32</v>
      </c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9"/>
    </row>
    <row r="112" spans="1:15" x14ac:dyDescent="0.2">
      <c r="A112" s="10">
        <v>1024</v>
      </c>
      <c r="B112" s="10" t="s">
        <v>33</v>
      </c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9"/>
    </row>
    <row r="113" spans="1:15" x14ac:dyDescent="0.2">
      <c r="A113" s="10">
        <v>1025</v>
      </c>
      <c r="B113" s="10" t="s">
        <v>34</v>
      </c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9"/>
    </row>
    <row r="114" spans="1:15" x14ac:dyDescent="0.2">
      <c r="A114" s="10">
        <v>1026</v>
      </c>
      <c r="B114" s="10" t="s">
        <v>35</v>
      </c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9"/>
    </row>
    <row r="115" spans="1:15" x14ac:dyDescent="0.2">
      <c r="A115" s="10">
        <v>1027</v>
      </c>
      <c r="B115" s="10" t="s">
        <v>36</v>
      </c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9"/>
    </row>
    <row r="116" spans="1:15" x14ac:dyDescent="0.2">
      <c r="A116" s="10">
        <v>1028</v>
      </c>
      <c r="B116" s="10" t="s">
        <v>37</v>
      </c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9"/>
    </row>
    <row r="117" spans="1:15" x14ac:dyDescent="0.2">
      <c r="A117" s="10">
        <v>1029</v>
      </c>
      <c r="B117" s="10" t="s">
        <v>38</v>
      </c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9"/>
    </row>
    <row r="118" spans="1:15" x14ac:dyDescent="0.2">
      <c r="A118" s="15">
        <v>1030</v>
      </c>
      <c r="B118" s="15" t="s">
        <v>18</v>
      </c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1"/>
    </row>
    <row r="119" spans="1:15" x14ac:dyDescent="0.2">
      <c r="A119" s="4">
        <v>10300</v>
      </c>
      <c r="B119" s="4" t="s">
        <v>55</v>
      </c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</row>
    <row r="120" spans="1:15" x14ac:dyDescent="0.2">
      <c r="A120" s="32"/>
      <c r="B120" s="32"/>
      <c r="C120"/>
      <c r="D120"/>
      <c r="E120"/>
      <c r="F120"/>
      <c r="G120"/>
      <c r="H120"/>
      <c r="I120"/>
      <c r="J120"/>
      <c r="K120"/>
      <c r="L120"/>
      <c r="M120"/>
      <c r="N120"/>
      <c r="O120" s="32"/>
    </row>
    <row r="121" spans="1:15" x14ac:dyDescent="0.2">
      <c r="A121" s="3" t="s">
        <v>52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254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55</v>
      </c>
    </row>
    <row r="122" spans="1:15" x14ac:dyDescent="0.2">
      <c r="A122" s="7">
        <v>1004</v>
      </c>
      <c r="B122" s="7" t="s">
        <v>94</v>
      </c>
      <c r="C122" s="220">
        <v>0.81704667862618852</v>
      </c>
      <c r="D122" s="220">
        <v>0.87467358090615421</v>
      </c>
      <c r="E122" s="220">
        <v>0.83850892988430725</v>
      </c>
      <c r="F122" s="220">
        <v>0.8793246863185139</v>
      </c>
      <c r="G122" s="220">
        <v>0.92496106928913402</v>
      </c>
      <c r="H122" s="220">
        <v>0.82333026421576472</v>
      </c>
      <c r="I122" s="220">
        <v>0.9651398360422202</v>
      </c>
      <c r="J122" s="220">
        <v>0.92115430187077818</v>
      </c>
      <c r="K122" s="220">
        <v>0.91924638013836824</v>
      </c>
      <c r="L122" s="50">
        <v>0.77045559650303819</v>
      </c>
      <c r="M122" s="50">
        <v>0.82345791585607619</v>
      </c>
      <c r="N122" s="50">
        <v>0.87207360445337712</v>
      </c>
      <c r="O122" s="122">
        <v>0.84059592851543807</v>
      </c>
    </row>
    <row r="123" spans="1:15" x14ac:dyDescent="0.2">
      <c r="A123" s="10">
        <v>1005</v>
      </c>
      <c r="B123" s="10" t="s">
        <v>13</v>
      </c>
      <c r="C123" s="221">
        <v>0.51622047119231607</v>
      </c>
      <c r="D123" s="221">
        <v>0.54035171627953726</v>
      </c>
      <c r="E123" s="221">
        <v>0.51229216870900285</v>
      </c>
      <c r="F123" s="221">
        <v>0.55613051960553961</v>
      </c>
      <c r="G123" s="221">
        <v>0.57406461374444684</v>
      </c>
      <c r="H123" s="221">
        <v>0.50465570814696614</v>
      </c>
      <c r="I123" s="221">
        <v>0.64195224641118576</v>
      </c>
      <c r="J123" s="221">
        <v>0.63515184900071919</v>
      </c>
      <c r="K123" s="221">
        <v>0.60796857975253726</v>
      </c>
      <c r="L123" s="51">
        <v>0.47631064222228975</v>
      </c>
      <c r="M123" s="51">
        <v>0.53501767368238229</v>
      </c>
      <c r="N123" s="51">
        <v>0.55935235591616939</v>
      </c>
      <c r="O123" s="123">
        <v>0.5415334164480009</v>
      </c>
    </row>
    <row r="124" spans="1:15" x14ac:dyDescent="0.2">
      <c r="A124" s="10">
        <v>1006</v>
      </c>
      <c r="B124" s="10" t="s">
        <v>14</v>
      </c>
      <c r="C124" s="221">
        <v>0.4526129030550779</v>
      </c>
      <c r="D124" s="221">
        <v>0.50111690270254583</v>
      </c>
      <c r="E124" s="221">
        <v>0.47708091994398405</v>
      </c>
      <c r="F124" s="221">
        <v>0.50372526350581959</v>
      </c>
      <c r="G124" s="221">
        <v>0.53029626600632496</v>
      </c>
      <c r="H124" s="221">
        <v>0.47998807703096075</v>
      </c>
      <c r="I124" s="221">
        <v>0.57392282682888274</v>
      </c>
      <c r="J124" s="221">
        <v>0.5757035111764669</v>
      </c>
      <c r="K124" s="221">
        <v>0.54444559641881263</v>
      </c>
      <c r="L124" s="51">
        <v>0.43649223192112208</v>
      </c>
      <c r="M124" s="51">
        <v>0.46704316043659344</v>
      </c>
      <c r="N124" s="51">
        <v>0.48670051024485433</v>
      </c>
      <c r="O124" s="123">
        <v>0.48078064179751434</v>
      </c>
    </row>
    <row r="125" spans="1:15" x14ac:dyDescent="0.2">
      <c r="A125" s="10">
        <v>1007</v>
      </c>
      <c r="B125" s="10" t="s">
        <v>15</v>
      </c>
      <c r="C125" s="221">
        <v>0.70360409525669032</v>
      </c>
      <c r="D125" s="221">
        <v>0.75129679491426293</v>
      </c>
      <c r="E125" s="221">
        <v>0.71832956832572925</v>
      </c>
      <c r="F125" s="221">
        <v>0.73682526040289442</v>
      </c>
      <c r="G125" s="221">
        <v>0.78063067627280602</v>
      </c>
      <c r="H125" s="221">
        <v>0.70152418375481351</v>
      </c>
      <c r="I125" s="221">
        <v>0.81297924993087589</v>
      </c>
      <c r="J125" s="221">
        <v>0.81511555033842553</v>
      </c>
      <c r="K125" s="221">
        <v>0.78008056067943199</v>
      </c>
      <c r="L125" s="51">
        <v>0.68802692619171335</v>
      </c>
      <c r="M125" s="51">
        <v>0.69648508745161208</v>
      </c>
      <c r="N125" s="51">
        <v>0.72215405158581913</v>
      </c>
      <c r="O125" s="123">
        <v>0.72673477797160735</v>
      </c>
    </row>
    <row r="126" spans="1:15" x14ac:dyDescent="0.2">
      <c r="A126" s="10">
        <v>1008</v>
      </c>
      <c r="B126" s="10" t="s">
        <v>16</v>
      </c>
      <c r="C126" s="221">
        <v>0.62865630797433159</v>
      </c>
      <c r="D126" s="221">
        <v>0.66672324741083056</v>
      </c>
      <c r="E126" s="221">
        <v>0.64110470897251592</v>
      </c>
      <c r="F126" s="221">
        <v>0.69851415280743334</v>
      </c>
      <c r="G126" s="221">
        <v>0.72642310106303032</v>
      </c>
      <c r="H126" s="221">
        <v>0.6383004868330564</v>
      </c>
      <c r="I126" s="221">
        <v>0.73416408187687343</v>
      </c>
      <c r="J126" s="221">
        <v>0.77340712537837097</v>
      </c>
      <c r="K126" s="221">
        <v>0.7208157578312383</v>
      </c>
      <c r="L126" s="51">
        <v>0.69683764418558714</v>
      </c>
      <c r="M126" s="51">
        <v>0.6822091092191358</v>
      </c>
      <c r="N126" s="51">
        <v>0.7029667165049277</v>
      </c>
      <c r="O126" s="123">
        <v>0.74212203117255027</v>
      </c>
    </row>
    <row r="127" spans="1:15" x14ac:dyDescent="0.2">
      <c r="A127" s="10">
        <v>1009</v>
      </c>
      <c r="B127" s="10" t="s">
        <v>17</v>
      </c>
      <c r="C127" s="221">
        <v>0.61055392463379377</v>
      </c>
      <c r="D127" s="221">
        <v>0.65003155680002445</v>
      </c>
      <c r="E127" s="221">
        <v>0.60221522102793335</v>
      </c>
      <c r="F127" s="221">
        <v>0.62280650723754738</v>
      </c>
      <c r="G127" s="221">
        <v>0.67849203573465688</v>
      </c>
      <c r="H127" s="221">
        <v>0.59168648943703339</v>
      </c>
      <c r="I127" s="221">
        <v>0.67841888016770213</v>
      </c>
      <c r="J127" s="221">
        <v>0.71006020240817824</v>
      </c>
      <c r="K127" s="221">
        <v>0.70995287858886214</v>
      </c>
      <c r="L127" s="51">
        <v>0.60806978896921826</v>
      </c>
      <c r="M127" s="51">
        <v>0.64325555050029892</v>
      </c>
      <c r="N127" s="51">
        <v>0.66057530318915392</v>
      </c>
      <c r="O127" s="123">
        <v>0.6317965452979859</v>
      </c>
    </row>
    <row r="128" spans="1:15" x14ac:dyDescent="0.2">
      <c r="A128" s="10">
        <v>1010</v>
      </c>
      <c r="B128" s="10" t="s">
        <v>19</v>
      </c>
      <c r="C128" s="221">
        <v>0.65608458973613315</v>
      </c>
      <c r="D128" s="221">
        <v>0.68239040136671336</v>
      </c>
      <c r="E128" s="221">
        <v>0.65617881091804242</v>
      </c>
      <c r="F128" s="221">
        <v>0.6798140254700985</v>
      </c>
      <c r="G128" s="221">
        <v>0.72942183187674015</v>
      </c>
      <c r="H128" s="221">
        <v>0.66128304902126456</v>
      </c>
      <c r="I128" s="221">
        <v>0.79216484853412361</v>
      </c>
      <c r="J128" s="221">
        <v>0.77798222451736343</v>
      </c>
      <c r="K128" s="221">
        <v>0.77834097813455894</v>
      </c>
      <c r="L128" s="51">
        <v>0.66495295698924728</v>
      </c>
      <c r="M128" s="51">
        <v>0.64958096036645319</v>
      </c>
      <c r="N128" s="51">
        <v>0.70320049812519292</v>
      </c>
      <c r="O128" s="123">
        <v>0.70007378065752157</v>
      </c>
    </row>
    <row r="129" spans="1:15" x14ac:dyDescent="0.2">
      <c r="A129" s="10">
        <v>1011</v>
      </c>
      <c r="B129" s="10" t="s">
        <v>20</v>
      </c>
      <c r="C129" s="221">
        <v>0.51360031001044926</v>
      </c>
      <c r="D129" s="221">
        <v>0.53794373450936883</v>
      </c>
      <c r="E129" s="221">
        <v>0.5173763376079582</v>
      </c>
      <c r="F129" s="221">
        <v>0.531744295074838</v>
      </c>
      <c r="G129" s="221">
        <v>0.57870764889191106</v>
      </c>
      <c r="H129" s="221">
        <v>0.51727059117633256</v>
      </c>
      <c r="I129" s="221">
        <v>0.63042201688357047</v>
      </c>
      <c r="J129" s="221">
        <v>0.65177514597082364</v>
      </c>
      <c r="K129" s="221">
        <v>0.62938419869291129</v>
      </c>
      <c r="L129" s="51">
        <v>0.50582452968758829</v>
      </c>
      <c r="M129" s="51">
        <v>0.52219398507783243</v>
      </c>
      <c r="N129" s="51">
        <v>0.52667830885387934</v>
      </c>
      <c r="O129" s="123">
        <v>0.5505438599064254</v>
      </c>
    </row>
    <row r="130" spans="1:15" x14ac:dyDescent="0.2">
      <c r="A130" s="10">
        <v>1012</v>
      </c>
      <c r="B130" s="10" t="s">
        <v>21</v>
      </c>
      <c r="C130" s="221">
        <v>0.56871995686367571</v>
      </c>
      <c r="D130" s="221">
        <v>0.59357907020414213</v>
      </c>
      <c r="E130" s="221">
        <v>0.57008295557971567</v>
      </c>
      <c r="F130" s="221">
        <v>0.58145020792725677</v>
      </c>
      <c r="G130" s="221">
        <v>0.62227703460751727</v>
      </c>
      <c r="H130" s="221">
        <v>0.54527308110179307</v>
      </c>
      <c r="I130" s="221">
        <v>0.64512857166200044</v>
      </c>
      <c r="J130" s="221">
        <v>0.66604376109233721</v>
      </c>
      <c r="K130" s="221">
        <v>0.64795553949670037</v>
      </c>
      <c r="L130" s="51">
        <v>0.56044554755130449</v>
      </c>
      <c r="M130" s="51">
        <v>0.58724490164791565</v>
      </c>
      <c r="N130" s="51">
        <v>0.61542022336952018</v>
      </c>
      <c r="O130" s="123">
        <v>0.59773526050056536</v>
      </c>
    </row>
    <row r="131" spans="1:15" x14ac:dyDescent="0.2">
      <c r="A131" s="10">
        <v>1013</v>
      </c>
      <c r="B131" s="10" t="s">
        <v>22</v>
      </c>
      <c r="C131" s="221">
        <v>0.39289817843983782</v>
      </c>
      <c r="D131" s="221">
        <v>0.4465494673230081</v>
      </c>
      <c r="E131" s="221">
        <v>0.41453488126811178</v>
      </c>
      <c r="F131" s="221">
        <v>0.43845219883397868</v>
      </c>
      <c r="G131" s="221">
        <v>0.44409421980446045</v>
      </c>
      <c r="H131" s="221">
        <v>0.41777915331127702</v>
      </c>
      <c r="I131" s="221">
        <v>0.56399791455939763</v>
      </c>
      <c r="J131" s="221">
        <v>0.53215074854170796</v>
      </c>
      <c r="K131" s="221">
        <v>0.52472877112050031</v>
      </c>
      <c r="L131" s="51">
        <v>0.46141348497156781</v>
      </c>
      <c r="M131" s="51">
        <v>0.44380486626213345</v>
      </c>
      <c r="N131" s="51">
        <v>0.47053278830938822</v>
      </c>
      <c r="O131" s="123">
        <v>0.47093136031780963</v>
      </c>
    </row>
    <row r="132" spans="1:15" x14ac:dyDescent="0.2">
      <c r="A132" s="10">
        <v>1014</v>
      </c>
      <c r="B132" s="10" t="s">
        <v>23</v>
      </c>
      <c r="C132" s="221">
        <v>0.58664352159219169</v>
      </c>
      <c r="D132" s="221">
        <v>0.61539691799008844</v>
      </c>
      <c r="E132" s="221">
        <v>0.58940869991944955</v>
      </c>
      <c r="F132" s="221">
        <v>0.60681682933886716</v>
      </c>
      <c r="G132" s="221">
        <v>0.64043077335834619</v>
      </c>
      <c r="H132" s="221">
        <v>0.57868997989652959</v>
      </c>
      <c r="I132" s="221">
        <v>0.67912793235696767</v>
      </c>
      <c r="J132" s="221">
        <v>0.69385235040684623</v>
      </c>
      <c r="K132" s="221">
        <v>0.67058063041540972</v>
      </c>
      <c r="L132" s="51">
        <v>0.57801483213385452</v>
      </c>
      <c r="M132" s="51">
        <v>0.58768606143638946</v>
      </c>
      <c r="N132" s="51">
        <v>0.62903758294545165</v>
      </c>
      <c r="O132" s="123">
        <v>0.6045828287880961</v>
      </c>
    </row>
    <row r="133" spans="1:15" x14ac:dyDescent="0.2">
      <c r="A133" s="10">
        <v>1015</v>
      </c>
      <c r="B133" s="10" t="s">
        <v>24</v>
      </c>
      <c r="C133" s="221">
        <v>0.47117339703598748</v>
      </c>
      <c r="D133" s="221">
        <v>0.51329984866571099</v>
      </c>
      <c r="E133" s="221">
        <v>0.47924331138114146</v>
      </c>
      <c r="F133" s="221">
        <v>0.51357807114551701</v>
      </c>
      <c r="G133" s="221">
        <v>0.51308322838827758</v>
      </c>
      <c r="H133" s="221">
        <v>0.47398008075471287</v>
      </c>
      <c r="I133" s="221">
        <v>0.57310034112133179</v>
      </c>
      <c r="J133" s="221">
        <v>0.61887864910427204</v>
      </c>
      <c r="K133" s="221">
        <v>0.54751864338132494</v>
      </c>
      <c r="L133" s="51">
        <v>0.51009729693270156</v>
      </c>
      <c r="M133" s="51">
        <v>0.48666305641214197</v>
      </c>
      <c r="N133" s="51">
        <v>0.51391962464333807</v>
      </c>
      <c r="O133" s="123">
        <v>0.51139019631249172</v>
      </c>
    </row>
    <row r="134" spans="1:15" x14ac:dyDescent="0.2">
      <c r="A134" s="10">
        <v>1016</v>
      </c>
      <c r="B134" s="10" t="s">
        <v>25</v>
      </c>
      <c r="C134" s="221">
        <v>0.42048980823454385</v>
      </c>
      <c r="D134" s="221">
        <v>0.45526071058794454</v>
      </c>
      <c r="E134" s="221">
        <v>0.4303398851328577</v>
      </c>
      <c r="F134" s="221">
        <v>0.4701253302697006</v>
      </c>
      <c r="G134" s="221">
        <v>0.4813913995195776</v>
      </c>
      <c r="H134" s="221">
        <v>0.44958480477711027</v>
      </c>
      <c r="I134" s="221">
        <v>0.54277703723990967</v>
      </c>
      <c r="J134" s="221">
        <v>0.57489125810131336</v>
      </c>
      <c r="K134" s="221">
        <v>0.50159087417146708</v>
      </c>
      <c r="L134" s="51">
        <v>0.41140427354349257</v>
      </c>
      <c r="M134" s="51">
        <v>0.44954092647748817</v>
      </c>
      <c r="N134" s="51">
        <v>0.45517948490329285</v>
      </c>
      <c r="O134" s="123">
        <v>0.45301568597270858</v>
      </c>
    </row>
    <row r="135" spans="1:15" x14ac:dyDescent="0.2">
      <c r="A135" s="10">
        <v>1017</v>
      </c>
      <c r="B135" s="10" t="s">
        <v>26</v>
      </c>
      <c r="C135" s="221">
        <v>0.54215956900987095</v>
      </c>
      <c r="D135" s="221">
        <v>0.5734521598731912</v>
      </c>
      <c r="E135" s="221">
        <v>0.55374141080803174</v>
      </c>
      <c r="F135" s="221">
        <v>0.56368924121209485</v>
      </c>
      <c r="G135" s="221">
        <v>0.59796835061215114</v>
      </c>
      <c r="H135" s="221">
        <v>0.52498920393986115</v>
      </c>
      <c r="I135" s="221">
        <v>0.6415583098418236</v>
      </c>
      <c r="J135" s="221">
        <v>0.63125520289315773</v>
      </c>
      <c r="K135" s="221">
        <v>0.626807800335485</v>
      </c>
      <c r="L135" s="51">
        <v>0.53684250774270026</v>
      </c>
      <c r="M135" s="51">
        <v>0.55047945937846965</v>
      </c>
      <c r="N135" s="51">
        <v>0.57502400512580831</v>
      </c>
      <c r="O135" s="123">
        <v>0.56349067819765197</v>
      </c>
    </row>
    <row r="136" spans="1:15" x14ac:dyDescent="0.2">
      <c r="A136" s="10">
        <v>1018</v>
      </c>
      <c r="B136" s="10" t="s">
        <v>27</v>
      </c>
      <c r="C136" s="221">
        <v>0.46951598833268271</v>
      </c>
      <c r="D136" s="221">
        <v>0.49641931425843655</v>
      </c>
      <c r="E136" s="221">
        <v>0.46476977258932789</v>
      </c>
      <c r="F136" s="221">
        <v>0.49360369371739887</v>
      </c>
      <c r="G136" s="221">
        <v>0.50164069585899629</v>
      </c>
      <c r="H136" s="221">
        <v>0.46147951792610975</v>
      </c>
      <c r="I136" s="221">
        <v>0.57332081144166791</v>
      </c>
      <c r="J136" s="221">
        <v>0.59070818077940868</v>
      </c>
      <c r="K136" s="221">
        <v>0.5662227966343848</v>
      </c>
      <c r="L136" s="51">
        <v>0.47625939897862296</v>
      </c>
      <c r="M136" s="51">
        <v>0.47970205629028917</v>
      </c>
      <c r="N136" s="51">
        <v>0.48219980617231628</v>
      </c>
      <c r="O136" s="123">
        <v>0.49803989429529827</v>
      </c>
    </row>
    <row r="137" spans="1:15" x14ac:dyDescent="0.2">
      <c r="A137" s="10">
        <v>1019</v>
      </c>
      <c r="B137" s="10" t="s">
        <v>28</v>
      </c>
      <c r="C137" s="221">
        <v>0.47521419810155113</v>
      </c>
      <c r="D137" s="221">
        <v>0.50027459415351783</v>
      </c>
      <c r="E137" s="221">
        <v>0.48541569020603764</v>
      </c>
      <c r="F137" s="221">
        <v>0.49072560217138211</v>
      </c>
      <c r="G137" s="221">
        <v>0.49430425078590473</v>
      </c>
      <c r="H137" s="221">
        <v>0.4786919156885916</v>
      </c>
      <c r="I137" s="221">
        <v>0.57173062549717568</v>
      </c>
      <c r="J137" s="221">
        <v>0.58370303318581085</v>
      </c>
      <c r="K137" s="221">
        <v>0.54533362484121572</v>
      </c>
      <c r="L137" s="51">
        <v>0.4764306019033494</v>
      </c>
      <c r="M137" s="51">
        <v>0.46054881728963798</v>
      </c>
      <c r="N137" s="51">
        <v>0.5093995720754112</v>
      </c>
      <c r="O137" s="123">
        <v>0.49462316078868024</v>
      </c>
    </row>
    <row r="138" spans="1:15" x14ac:dyDescent="0.2">
      <c r="A138" s="10">
        <v>1020</v>
      </c>
      <c r="B138" s="10" t="s">
        <v>29</v>
      </c>
      <c r="C138" s="221">
        <v>0.59917147222249156</v>
      </c>
      <c r="D138" s="221">
        <v>0.6541174147884834</v>
      </c>
      <c r="E138" s="221">
        <v>0.62114962701937948</v>
      </c>
      <c r="F138" s="221">
        <v>0.66057162572493833</v>
      </c>
      <c r="G138" s="221">
        <v>0.65218334067892092</v>
      </c>
      <c r="H138" s="221">
        <v>0.60000669732965972</v>
      </c>
      <c r="I138" s="221">
        <v>0.70833737588903489</v>
      </c>
      <c r="J138" s="221">
        <v>0.66341625111551672</v>
      </c>
      <c r="K138" s="221">
        <v>0.69580921668934625</v>
      </c>
      <c r="L138" s="51">
        <v>0.61698294070884263</v>
      </c>
      <c r="M138" s="51">
        <v>0.61857235518866471</v>
      </c>
      <c r="N138" s="51">
        <v>0.65582005653951569</v>
      </c>
      <c r="O138" s="123">
        <v>0.6336575148080299</v>
      </c>
    </row>
    <row r="139" spans="1:15" x14ac:dyDescent="0.2">
      <c r="A139" s="10">
        <v>1021</v>
      </c>
      <c r="B139" s="10" t="s">
        <v>30</v>
      </c>
      <c r="C139" s="221">
        <v>0.48673356467637929</v>
      </c>
      <c r="D139" s="221">
        <v>0.52452846704646927</v>
      </c>
      <c r="E139" s="221">
        <v>0.47991635921576514</v>
      </c>
      <c r="F139" s="221">
        <v>0.54897292764056216</v>
      </c>
      <c r="G139" s="221">
        <v>0.51018920563365755</v>
      </c>
      <c r="H139" s="221">
        <v>0.47596642482364304</v>
      </c>
      <c r="I139" s="221">
        <v>0.56279451980019879</v>
      </c>
      <c r="J139" s="221">
        <v>0.54099206665454547</v>
      </c>
      <c r="K139" s="221">
        <v>0.56430759572994138</v>
      </c>
      <c r="L139" s="51">
        <v>0.48767379880823675</v>
      </c>
      <c r="M139" s="51">
        <v>0.49232804747036446</v>
      </c>
      <c r="N139" s="51">
        <v>0.5257406535998167</v>
      </c>
      <c r="O139" s="123">
        <v>0.52027082383824919</v>
      </c>
    </row>
    <row r="140" spans="1:15" x14ac:dyDescent="0.2">
      <c r="A140" s="10">
        <v>1022</v>
      </c>
      <c r="B140" s="10" t="s">
        <v>31</v>
      </c>
      <c r="C140" s="221">
        <v>0.56230461299974521</v>
      </c>
      <c r="D140" s="221">
        <v>0.59451760007528831</v>
      </c>
      <c r="E140" s="221">
        <v>0.55145279994135066</v>
      </c>
      <c r="F140" s="221">
        <v>0.57509300554342058</v>
      </c>
      <c r="G140" s="221">
        <v>0.598986468337809</v>
      </c>
      <c r="H140" s="221">
        <v>0.53813821407625617</v>
      </c>
      <c r="I140" s="221">
        <v>0.6653517870135508</v>
      </c>
      <c r="J140" s="221">
        <v>0.62752835078189362</v>
      </c>
      <c r="K140" s="221">
        <v>0.64314136665725818</v>
      </c>
      <c r="L140" s="51">
        <v>0.56217088284486971</v>
      </c>
      <c r="M140" s="51">
        <v>0.56932431754715251</v>
      </c>
      <c r="N140" s="51">
        <v>0.61081267986182253</v>
      </c>
      <c r="O140" s="123">
        <v>0.58468213619121678</v>
      </c>
    </row>
    <row r="141" spans="1:15" x14ac:dyDescent="0.2">
      <c r="A141" s="10">
        <v>1023</v>
      </c>
      <c r="B141" s="10" t="s">
        <v>32</v>
      </c>
      <c r="C141" s="221">
        <v>0.43500096799191446</v>
      </c>
      <c r="D141" s="221">
        <v>0.46617050184480391</v>
      </c>
      <c r="E141" s="221">
        <v>0.4303989951946226</v>
      </c>
      <c r="F141" s="221">
        <v>0.49360447680404879</v>
      </c>
      <c r="G141" s="221">
        <v>0.47528430272722083</v>
      </c>
      <c r="H141" s="221">
        <v>0.42550377326024191</v>
      </c>
      <c r="I141" s="221">
        <v>0.52087784420514438</v>
      </c>
      <c r="J141" s="221">
        <v>0.49716705046879911</v>
      </c>
      <c r="K141" s="221">
        <v>0.50378488913388164</v>
      </c>
      <c r="L141" s="51">
        <v>0.429509125204173</v>
      </c>
      <c r="M141" s="51">
        <v>0.44472603554818041</v>
      </c>
      <c r="N141" s="51">
        <v>0.45446727746901572</v>
      </c>
      <c r="O141" s="123">
        <v>0.45202443023855726</v>
      </c>
    </row>
    <row r="142" spans="1:15" x14ac:dyDescent="0.2">
      <c r="A142" s="10">
        <v>1024</v>
      </c>
      <c r="B142" s="10" t="s">
        <v>33</v>
      </c>
      <c r="C142" s="221">
        <v>0.68138778763576058</v>
      </c>
      <c r="D142" s="221">
        <v>0.73267193809084141</v>
      </c>
      <c r="E142" s="221">
        <v>0.68309150249930495</v>
      </c>
      <c r="F142" s="221">
        <v>0.71470775906147177</v>
      </c>
      <c r="G142" s="221">
        <v>0.7654847515606984</v>
      </c>
      <c r="H142" s="221">
        <v>0.66988836069153734</v>
      </c>
      <c r="I142" s="221">
        <v>0.75417294645354882</v>
      </c>
      <c r="J142" s="221">
        <v>0.71650671712899772</v>
      </c>
      <c r="K142" s="221">
        <v>0.75208980615411869</v>
      </c>
      <c r="L142" s="51">
        <v>0.67351752057325964</v>
      </c>
      <c r="M142" s="51">
        <v>0.68008492819251054</v>
      </c>
      <c r="N142" s="51">
        <v>0.73044489617659747</v>
      </c>
      <c r="O142" s="123">
        <v>0.69350111116639779</v>
      </c>
    </row>
    <row r="143" spans="1:15" x14ac:dyDescent="0.2">
      <c r="A143" s="10">
        <v>1025</v>
      </c>
      <c r="B143" s="10" t="s">
        <v>34</v>
      </c>
      <c r="C143" s="221">
        <v>0.43838074241712194</v>
      </c>
      <c r="D143" s="221">
        <v>0.46154770325590544</v>
      </c>
      <c r="E143" s="221">
        <v>0.42698210154804644</v>
      </c>
      <c r="F143" s="221">
        <v>0.45287672667730855</v>
      </c>
      <c r="G143" s="221">
        <v>0.46973112024868957</v>
      </c>
      <c r="H143" s="221">
        <v>0.42683620200487804</v>
      </c>
      <c r="I143" s="221">
        <v>0.50697790460239711</v>
      </c>
      <c r="J143" s="221">
        <v>0.50878529296493002</v>
      </c>
      <c r="K143" s="221">
        <v>0.50170608439848818</v>
      </c>
      <c r="L143" s="51">
        <v>0.41616267612967311</v>
      </c>
      <c r="M143" s="51">
        <v>0.44391585248068605</v>
      </c>
      <c r="N143" s="51">
        <v>0.45852324877658684</v>
      </c>
      <c r="O143" s="123">
        <v>0.43533365159723242</v>
      </c>
    </row>
    <row r="144" spans="1:15" x14ac:dyDescent="0.2">
      <c r="A144" s="10">
        <v>1026</v>
      </c>
      <c r="B144" s="10" t="s">
        <v>35</v>
      </c>
      <c r="C144" s="221">
        <v>0.58242228044734257</v>
      </c>
      <c r="D144" s="221">
        <v>0.58665006623963523</v>
      </c>
      <c r="E144" s="221">
        <v>0.59370814604266353</v>
      </c>
      <c r="F144" s="221">
        <v>0.59066183338490719</v>
      </c>
      <c r="G144" s="221">
        <v>0.62120792343493625</v>
      </c>
      <c r="H144" s="221">
        <v>0.54449353543611212</v>
      </c>
      <c r="I144" s="221">
        <v>0.66593363639032477</v>
      </c>
      <c r="J144" s="221">
        <v>0.61733832622424334</v>
      </c>
      <c r="K144" s="221">
        <v>0.62694578208829777</v>
      </c>
      <c r="L144" s="51">
        <v>0.58829781580485729</v>
      </c>
      <c r="M144" s="51">
        <v>0.56764042632620948</v>
      </c>
      <c r="N144" s="51">
        <v>0.61822864631837404</v>
      </c>
      <c r="O144" s="123">
        <v>0.59232731321914223</v>
      </c>
    </row>
    <row r="145" spans="1:15" x14ac:dyDescent="0.2">
      <c r="A145" s="10">
        <v>1027</v>
      </c>
      <c r="B145" s="10" t="s">
        <v>36</v>
      </c>
      <c r="C145" s="221">
        <v>0.54306866340018911</v>
      </c>
      <c r="D145" s="221">
        <v>0.58423011137318159</v>
      </c>
      <c r="E145" s="221">
        <v>0.52060310321646908</v>
      </c>
      <c r="F145" s="221">
        <v>0.55231963858683819</v>
      </c>
      <c r="G145" s="221">
        <v>0.57220057032928506</v>
      </c>
      <c r="H145" s="221">
        <v>0.54251555787658889</v>
      </c>
      <c r="I145" s="221">
        <v>0.63026945804124368</v>
      </c>
      <c r="J145" s="221">
        <v>0.6046527675477541</v>
      </c>
      <c r="K145" s="221">
        <v>0.60871537170492895</v>
      </c>
      <c r="L145" s="51">
        <v>0.50325779513771973</v>
      </c>
      <c r="M145" s="51">
        <v>0.55624730661994726</v>
      </c>
      <c r="N145" s="51">
        <v>0.53806212660889075</v>
      </c>
      <c r="O145" s="123">
        <v>0.53162192515943574</v>
      </c>
    </row>
    <row r="146" spans="1:15" x14ac:dyDescent="0.2">
      <c r="A146" s="10">
        <v>1028</v>
      </c>
      <c r="B146" s="10" t="s">
        <v>37</v>
      </c>
      <c r="C146" s="221">
        <v>0.54739006319234162</v>
      </c>
      <c r="D146" s="221">
        <v>0.56852526829803729</v>
      </c>
      <c r="E146" s="221">
        <v>0.53374998297863196</v>
      </c>
      <c r="F146" s="221">
        <v>0.56054012320000512</v>
      </c>
      <c r="G146" s="221">
        <v>0.60049188009262278</v>
      </c>
      <c r="H146" s="221">
        <v>0.51983737268006014</v>
      </c>
      <c r="I146" s="221">
        <v>0.61950419889636987</v>
      </c>
      <c r="J146" s="221">
        <v>0.59461977129414922</v>
      </c>
      <c r="K146" s="221">
        <v>0.62395206889782051</v>
      </c>
      <c r="L146" s="51">
        <v>0.5427446964448861</v>
      </c>
      <c r="M146" s="51">
        <v>0.55654232781428081</v>
      </c>
      <c r="N146" s="51">
        <v>0.57230921840655558</v>
      </c>
      <c r="O146" s="123">
        <v>0.56105741958342881</v>
      </c>
    </row>
    <row r="147" spans="1:15" x14ac:dyDescent="0.2">
      <c r="A147" s="10">
        <v>1029</v>
      </c>
      <c r="B147" s="10" t="s">
        <v>38</v>
      </c>
      <c r="C147" s="221">
        <v>0.45325251418465634</v>
      </c>
      <c r="D147" s="221">
        <v>0.4889511801515769</v>
      </c>
      <c r="E147" s="221">
        <v>0.46348510320128605</v>
      </c>
      <c r="F147" s="221">
        <v>0.48685108633069807</v>
      </c>
      <c r="G147" s="221">
        <v>0.50694181248828407</v>
      </c>
      <c r="H147" s="221">
        <v>0.46395952025248571</v>
      </c>
      <c r="I147" s="221">
        <v>0.53290604738803349</v>
      </c>
      <c r="J147" s="221">
        <v>0.56030126034798289</v>
      </c>
      <c r="K147" s="221">
        <v>0.52316445371245657</v>
      </c>
      <c r="L147" s="51">
        <v>0.43762894162127636</v>
      </c>
      <c r="M147" s="51">
        <v>0.45547940406811299</v>
      </c>
      <c r="N147" s="51">
        <v>0.49846775084614203</v>
      </c>
      <c r="O147" s="123">
        <v>0.46476547963121595</v>
      </c>
    </row>
    <row r="148" spans="1:15" x14ac:dyDescent="0.2">
      <c r="A148" s="15">
        <v>1030</v>
      </c>
      <c r="B148" s="15" t="s">
        <v>18</v>
      </c>
      <c r="C148" s="223">
        <v>0.51823991483061826</v>
      </c>
      <c r="D148" s="223">
        <v>0.55725455340362429</v>
      </c>
      <c r="E148" s="223">
        <v>0.52611812152535642</v>
      </c>
      <c r="F148" s="223">
        <v>0.57267756125722746</v>
      </c>
      <c r="G148" s="223">
        <v>0.59842035128790616</v>
      </c>
      <c r="H148" s="223">
        <v>0.53075256574600416</v>
      </c>
      <c r="I148" s="223">
        <v>0.65216800680193121</v>
      </c>
      <c r="J148" s="223">
        <v>0.63217875606032536</v>
      </c>
      <c r="K148" s="223">
        <v>0.62789396152729215</v>
      </c>
      <c r="L148" s="124">
        <v>0.54229229037617821</v>
      </c>
      <c r="M148" s="124">
        <v>0.55520380968800975</v>
      </c>
      <c r="N148" s="124">
        <v>0.57676717402422462</v>
      </c>
      <c r="O148" s="125">
        <v>0.58206609489589922</v>
      </c>
    </row>
    <row r="149" spans="1:15" x14ac:dyDescent="0.2">
      <c r="A149" s="4">
        <v>10300</v>
      </c>
      <c r="B149" s="4" t="s">
        <v>55</v>
      </c>
      <c r="C149" s="126">
        <v>0.63765778267354667</v>
      </c>
      <c r="D149" s="126">
        <v>0.67967598082560887</v>
      </c>
      <c r="E149" s="126">
        <v>0.6463022531494661</v>
      </c>
      <c r="F149" s="126">
        <v>0.67683993621905858</v>
      </c>
      <c r="G149" s="126">
        <v>0.71007050993586107</v>
      </c>
      <c r="H149" s="255">
        <v>0.63613572302754218</v>
      </c>
      <c r="I149" s="126">
        <v>0.75012026625150396</v>
      </c>
      <c r="J149" s="126">
        <v>0.73305038644977971</v>
      </c>
      <c r="K149" s="126">
        <v>0.72777606326724908</v>
      </c>
      <c r="L149" s="126">
        <v>0.62301514269686842</v>
      </c>
      <c r="M149" s="126">
        <v>0.6469988604969974</v>
      </c>
      <c r="N149" s="126">
        <v>0.68261498031190937</v>
      </c>
      <c r="O149" s="126">
        <v>0.6632039687794562</v>
      </c>
    </row>
    <row r="150" spans="1:15" x14ac:dyDescent="0.2">
      <c r="A150" s="32"/>
      <c r="B150" s="32"/>
      <c r="C150"/>
      <c r="D150"/>
      <c r="E150"/>
      <c r="F150"/>
      <c r="G150"/>
      <c r="H150"/>
      <c r="I150"/>
      <c r="J150"/>
      <c r="K150"/>
      <c r="L150"/>
      <c r="M150"/>
      <c r="N150"/>
      <c r="O150" s="32"/>
    </row>
    <row r="151" spans="1:15" x14ac:dyDescent="0.2">
      <c r="A151" s="3" t="s">
        <v>52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55</v>
      </c>
    </row>
    <row r="152" spans="1:15" x14ac:dyDescent="0.2">
      <c r="A152" s="34"/>
      <c r="B152" s="34" t="s">
        <v>46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6">
        <f t="shared" ref="O152:O179" si="9">SUM(C152:N152)</f>
        <v>0</v>
      </c>
    </row>
    <row r="153" spans="1:15" x14ac:dyDescent="0.2">
      <c r="A153" s="7">
        <v>1004</v>
      </c>
      <c r="B153" s="10" t="s">
        <v>94</v>
      </c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9">
        <f t="shared" si="9"/>
        <v>0</v>
      </c>
    </row>
    <row r="154" spans="1:15" x14ac:dyDescent="0.2">
      <c r="A154" s="10">
        <v>1005</v>
      </c>
      <c r="B154" s="10" t="s">
        <v>13</v>
      </c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9">
        <f t="shared" si="9"/>
        <v>0</v>
      </c>
    </row>
    <row r="155" spans="1:15" x14ac:dyDescent="0.2">
      <c r="A155" s="10">
        <v>1006</v>
      </c>
      <c r="B155" s="10" t="s">
        <v>14</v>
      </c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9">
        <f t="shared" si="9"/>
        <v>0</v>
      </c>
    </row>
    <row r="156" spans="1:15" x14ac:dyDescent="0.2">
      <c r="A156" s="10">
        <v>1007</v>
      </c>
      <c r="B156" s="10" t="s">
        <v>15</v>
      </c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9">
        <f t="shared" si="9"/>
        <v>0</v>
      </c>
    </row>
    <row r="157" spans="1:15" x14ac:dyDescent="0.2">
      <c r="A157" s="10">
        <v>1008</v>
      </c>
      <c r="B157" s="10" t="s">
        <v>16</v>
      </c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9">
        <f t="shared" si="9"/>
        <v>0</v>
      </c>
    </row>
    <row r="158" spans="1:15" x14ac:dyDescent="0.2">
      <c r="A158" s="10">
        <v>1009</v>
      </c>
      <c r="B158" s="10" t="s">
        <v>17</v>
      </c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9">
        <f t="shared" si="9"/>
        <v>0</v>
      </c>
    </row>
    <row r="159" spans="1:15" x14ac:dyDescent="0.2">
      <c r="A159" s="10">
        <v>1010</v>
      </c>
      <c r="B159" s="10" t="s">
        <v>19</v>
      </c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9">
        <f t="shared" si="9"/>
        <v>0</v>
      </c>
    </row>
    <row r="160" spans="1:15" x14ac:dyDescent="0.2">
      <c r="A160" s="10">
        <v>1011</v>
      </c>
      <c r="B160" s="10" t="s">
        <v>20</v>
      </c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9">
        <f t="shared" si="9"/>
        <v>0</v>
      </c>
    </row>
    <row r="161" spans="1:15" x14ac:dyDescent="0.2">
      <c r="A161" s="10">
        <v>1012</v>
      </c>
      <c r="B161" s="10" t="s">
        <v>21</v>
      </c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9">
        <f t="shared" si="9"/>
        <v>0</v>
      </c>
    </row>
    <row r="162" spans="1:15" x14ac:dyDescent="0.2">
      <c r="A162" s="10">
        <v>1013</v>
      </c>
      <c r="B162" s="10" t="s">
        <v>22</v>
      </c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9">
        <f t="shared" si="9"/>
        <v>0</v>
      </c>
    </row>
    <row r="163" spans="1:15" x14ac:dyDescent="0.2">
      <c r="A163" s="10">
        <v>1014</v>
      </c>
      <c r="B163" s="10" t="s">
        <v>23</v>
      </c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9">
        <f t="shared" si="9"/>
        <v>0</v>
      </c>
    </row>
    <row r="164" spans="1:15" x14ac:dyDescent="0.2">
      <c r="A164" s="10">
        <v>1015</v>
      </c>
      <c r="B164" s="10" t="s">
        <v>24</v>
      </c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9">
        <f t="shared" si="9"/>
        <v>0</v>
      </c>
    </row>
    <row r="165" spans="1:15" x14ac:dyDescent="0.2">
      <c r="A165" s="10">
        <v>1016</v>
      </c>
      <c r="B165" s="10" t="s">
        <v>25</v>
      </c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9">
        <f t="shared" si="9"/>
        <v>0</v>
      </c>
    </row>
    <row r="166" spans="1:15" x14ac:dyDescent="0.2">
      <c r="A166" s="10">
        <v>1017</v>
      </c>
      <c r="B166" s="10" t="s">
        <v>26</v>
      </c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9">
        <f t="shared" si="9"/>
        <v>0</v>
      </c>
    </row>
    <row r="167" spans="1:15" x14ac:dyDescent="0.2">
      <c r="A167" s="10">
        <v>1018</v>
      </c>
      <c r="B167" s="10" t="s">
        <v>27</v>
      </c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9">
        <f t="shared" si="9"/>
        <v>0</v>
      </c>
    </row>
    <row r="168" spans="1:15" x14ac:dyDescent="0.2">
      <c r="A168" s="10">
        <v>1019</v>
      </c>
      <c r="B168" s="10" t="s">
        <v>28</v>
      </c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9">
        <f t="shared" si="9"/>
        <v>0</v>
      </c>
    </row>
    <row r="169" spans="1:15" x14ac:dyDescent="0.2">
      <c r="A169" s="10">
        <v>1020</v>
      </c>
      <c r="B169" s="10" t="s">
        <v>29</v>
      </c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9">
        <f t="shared" si="9"/>
        <v>0</v>
      </c>
    </row>
    <row r="170" spans="1:15" x14ac:dyDescent="0.2">
      <c r="A170" s="10">
        <v>1021</v>
      </c>
      <c r="B170" s="10" t="s">
        <v>30</v>
      </c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9">
        <f t="shared" si="9"/>
        <v>0</v>
      </c>
    </row>
    <row r="171" spans="1:15" x14ac:dyDescent="0.2">
      <c r="A171" s="10">
        <v>1022</v>
      </c>
      <c r="B171" s="10" t="s">
        <v>31</v>
      </c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9">
        <f t="shared" si="9"/>
        <v>0</v>
      </c>
    </row>
    <row r="172" spans="1:15" x14ac:dyDescent="0.2">
      <c r="A172" s="10">
        <v>1023</v>
      </c>
      <c r="B172" s="10" t="s">
        <v>32</v>
      </c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9">
        <f t="shared" si="9"/>
        <v>0</v>
      </c>
    </row>
    <row r="173" spans="1:15" x14ac:dyDescent="0.2">
      <c r="A173" s="10">
        <v>1024</v>
      </c>
      <c r="B173" s="10" t="s">
        <v>33</v>
      </c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9">
        <f t="shared" si="9"/>
        <v>0</v>
      </c>
    </row>
    <row r="174" spans="1:15" x14ac:dyDescent="0.2">
      <c r="A174" s="10">
        <v>1025</v>
      </c>
      <c r="B174" s="10" t="s">
        <v>34</v>
      </c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9">
        <f t="shared" si="9"/>
        <v>0</v>
      </c>
    </row>
    <row r="175" spans="1:15" x14ac:dyDescent="0.2">
      <c r="A175" s="10">
        <v>1026</v>
      </c>
      <c r="B175" s="10" t="s">
        <v>35</v>
      </c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9">
        <f t="shared" si="9"/>
        <v>0</v>
      </c>
    </row>
    <row r="176" spans="1:15" x14ac:dyDescent="0.2">
      <c r="A176" s="10">
        <v>1027</v>
      </c>
      <c r="B176" s="10" t="s">
        <v>36</v>
      </c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9">
        <f t="shared" si="9"/>
        <v>0</v>
      </c>
    </row>
    <row r="177" spans="1:15" x14ac:dyDescent="0.2">
      <c r="A177" s="10">
        <v>1028</v>
      </c>
      <c r="B177" s="10" t="s">
        <v>37</v>
      </c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9">
        <f t="shared" si="9"/>
        <v>0</v>
      </c>
    </row>
    <row r="178" spans="1:15" x14ac:dyDescent="0.2">
      <c r="A178" s="10">
        <v>1029</v>
      </c>
      <c r="B178" s="10" t="s">
        <v>38</v>
      </c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9">
        <f t="shared" si="9"/>
        <v>0</v>
      </c>
    </row>
    <row r="179" spans="1:15" x14ac:dyDescent="0.2">
      <c r="A179" s="15">
        <v>1030</v>
      </c>
      <c r="B179" s="15" t="s">
        <v>18</v>
      </c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1">
        <f t="shared" si="9"/>
        <v>0</v>
      </c>
    </row>
    <row r="180" spans="1:15" x14ac:dyDescent="0.2">
      <c r="A180" s="4">
        <v>10300</v>
      </c>
      <c r="B180" s="4" t="s">
        <v>55</v>
      </c>
      <c r="C180" s="25">
        <f t="shared" ref="C180:O180" si="10">SUM(C152:C179)</f>
        <v>0</v>
      </c>
      <c r="D180" s="25">
        <f t="shared" si="10"/>
        <v>0</v>
      </c>
      <c r="E180" s="25">
        <f t="shared" si="10"/>
        <v>0</v>
      </c>
      <c r="F180" s="25">
        <f t="shared" si="10"/>
        <v>0</v>
      </c>
      <c r="G180" s="25">
        <f t="shared" si="10"/>
        <v>0</v>
      </c>
      <c r="H180" s="25">
        <f t="shared" si="10"/>
        <v>0</v>
      </c>
      <c r="I180" s="25">
        <f t="shared" si="10"/>
        <v>0</v>
      </c>
      <c r="J180" s="25">
        <f t="shared" si="10"/>
        <v>0</v>
      </c>
      <c r="K180" s="25">
        <f t="shared" si="10"/>
        <v>0</v>
      </c>
      <c r="L180" s="25">
        <f t="shared" si="10"/>
        <v>0</v>
      </c>
      <c r="M180" s="25">
        <f t="shared" si="10"/>
        <v>0</v>
      </c>
      <c r="N180" s="25">
        <f t="shared" si="10"/>
        <v>0</v>
      </c>
      <c r="O180" s="25">
        <f t="shared" si="10"/>
        <v>0</v>
      </c>
    </row>
    <row r="181" spans="1:15" x14ac:dyDescent="0.2">
      <c r="A181" s="32"/>
      <c r="B181" s="32"/>
      <c r="C181"/>
      <c r="D181"/>
      <c r="E181"/>
      <c r="F181"/>
      <c r="G181"/>
      <c r="H181"/>
      <c r="I181"/>
      <c r="J181"/>
      <c r="K181"/>
      <c r="L181"/>
      <c r="M181"/>
      <c r="N181"/>
      <c r="O181" s="32"/>
    </row>
    <row r="182" spans="1:15" x14ac:dyDescent="0.2">
      <c r="A182" s="3" t="s">
        <v>52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55</v>
      </c>
    </row>
    <row r="183" spans="1:15" x14ac:dyDescent="0.2">
      <c r="A183" s="34"/>
      <c r="B183" s="34" t="s">
        <v>46</v>
      </c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6">
        <f t="shared" ref="O183:O210" si="11">SUM(C183:N183)</f>
        <v>0</v>
      </c>
    </row>
    <row r="184" spans="1:15" x14ac:dyDescent="0.2">
      <c r="A184" s="7">
        <v>1004</v>
      </c>
      <c r="B184" s="10" t="s">
        <v>94</v>
      </c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9">
        <f t="shared" si="11"/>
        <v>0</v>
      </c>
    </row>
    <row r="185" spans="1:15" x14ac:dyDescent="0.2">
      <c r="A185" s="10">
        <v>1005</v>
      </c>
      <c r="B185" s="10" t="s">
        <v>13</v>
      </c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9">
        <f t="shared" si="11"/>
        <v>0</v>
      </c>
    </row>
    <row r="186" spans="1:15" x14ac:dyDescent="0.2">
      <c r="A186" s="10">
        <v>1006</v>
      </c>
      <c r="B186" s="10" t="s">
        <v>14</v>
      </c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9">
        <f t="shared" si="11"/>
        <v>0</v>
      </c>
    </row>
    <row r="187" spans="1:15" x14ac:dyDescent="0.2">
      <c r="A187" s="10">
        <v>1007</v>
      </c>
      <c r="B187" s="10" t="s">
        <v>15</v>
      </c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9">
        <f t="shared" si="11"/>
        <v>0</v>
      </c>
    </row>
    <row r="188" spans="1:15" x14ac:dyDescent="0.2">
      <c r="A188" s="10">
        <v>1008</v>
      </c>
      <c r="B188" s="10" t="s">
        <v>16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9">
        <f t="shared" si="11"/>
        <v>0</v>
      </c>
    </row>
    <row r="189" spans="1:15" x14ac:dyDescent="0.2">
      <c r="A189" s="10">
        <v>1009</v>
      </c>
      <c r="B189" s="10" t="s">
        <v>17</v>
      </c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9">
        <f t="shared" si="11"/>
        <v>0</v>
      </c>
    </row>
    <row r="190" spans="1:15" x14ac:dyDescent="0.2">
      <c r="A190" s="10">
        <v>1010</v>
      </c>
      <c r="B190" s="10" t="s">
        <v>19</v>
      </c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9">
        <f t="shared" si="11"/>
        <v>0</v>
      </c>
    </row>
    <row r="191" spans="1:15" x14ac:dyDescent="0.2">
      <c r="A191" s="10">
        <v>1011</v>
      </c>
      <c r="B191" s="10" t="s">
        <v>20</v>
      </c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9">
        <f t="shared" si="11"/>
        <v>0</v>
      </c>
    </row>
    <row r="192" spans="1:15" x14ac:dyDescent="0.2">
      <c r="A192" s="10">
        <v>1012</v>
      </c>
      <c r="B192" s="10" t="s">
        <v>21</v>
      </c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9">
        <f t="shared" si="11"/>
        <v>0</v>
      </c>
    </row>
    <row r="193" spans="1:15" x14ac:dyDescent="0.2">
      <c r="A193" s="10">
        <v>1013</v>
      </c>
      <c r="B193" s="10" t="s">
        <v>22</v>
      </c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9">
        <f t="shared" si="11"/>
        <v>0</v>
      </c>
    </row>
    <row r="194" spans="1:15" x14ac:dyDescent="0.2">
      <c r="A194" s="10">
        <v>1014</v>
      </c>
      <c r="B194" s="10" t="s">
        <v>23</v>
      </c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9">
        <f t="shared" si="11"/>
        <v>0</v>
      </c>
    </row>
    <row r="195" spans="1:15" x14ac:dyDescent="0.2">
      <c r="A195" s="10">
        <v>1015</v>
      </c>
      <c r="B195" s="10" t="s">
        <v>24</v>
      </c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9">
        <f t="shared" si="11"/>
        <v>0</v>
      </c>
    </row>
    <row r="196" spans="1:15" x14ac:dyDescent="0.2">
      <c r="A196" s="10">
        <v>1016</v>
      </c>
      <c r="B196" s="10" t="s">
        <v>25</v>
      </c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9">
        <f t="shared" si="11"/>
        <v>0</v>
      </c>
    </row>
    <row r="197" spans="1:15" x14ac:dyDescent="0.2">
      <c r="A197" s="10">
        <v>1017</v>
      </c>
      <c r="B197" s="10" t="s">
        <v>26</v>
      </c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9">
        <f t="shared" si="11"/>
        <v>0</v>
      </c>
    </row>
    <row r="198" spans="1:15" x14ac:dyDescent="0.2">
      <c r="A198" s="10">
        <v>1018</v>
      </c>
      <c r="B198" s="10" t="s">
        <v>27</v>
      </c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9">
        <f t="shared" si="11"/>
        <v>0</v>
      </c>
    </row>
    <row r="199" spans="1:15" x14ac:dyDescent="0.2">
      <c r="A199" s="10">
        <v>1019</v>
      </c>
      <c r="B199" s="10" t="s">
        <v>28</v>
      </c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9">
        <f t="shared" si="11"/>
        <v>0</v>
      </c>
    </row>
    <row r="200" spans="1:15" x14ac:dyDescent="0.2">
      <c r="A200" s="10">
        <v>1020</v>
      </c>
      <c r="B200" s="10" t="s">
        <v>29</v>
      </c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9">
        <f t="shared" si="11"/>
        <v>0</v>
      </c>
    </row>
    <row r="201" spans="1:15" x14ac:dyDescent="0.2">
      <c r="A201" s="10">
        <v>1021</v>
      </c>
      <c r="B201" s="10" t="s">
        <v>30</v>
      </c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9">
        <f t="shared" si="11"/>
        <v>0</v>
      </c>
    </row>
    <row r="202" spans="1:15" x14ac:dyDescent="0.2">
      <c r="A202" s="10">
        <v>1022</v>
      </c>
      <c r="B202" s="10" t="s">
        <v>31</v>
      </c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9">
        <f t="shared" si="11"/>
        <v>0</v>
      </c>
    </row>
    <row r="203" spans="1:15" x14ac:dyDescent="0.2">
      <c r="A203" s="10">
        <v>1023</v>
      </c>
      <c r="B203" s="10" t="s">
        <v>32</v>
      </c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9">
        <f t="shared" si="11"/>
        <v>0</v>
      </c>
    </row>
    <row r="204" spans="1:15" x14ac:dyDescent="0.2">
      <c r="A204" s="10">
        <v>1024</v>
      </c>
      <c r="B204" s="10" t="s">
        <v>33</v>
      </c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9">
        <f t="shared" si="11"/>
        <v>0</v>
      </c>
    </row>
    <row r="205" spans="1:15" x14ac:dyDescent="0.2">
      <c r="A205" s="10">
        <v>1025</v>
      </c>
      <c r="B205" s="10" t="s">
        <v>34</v>
      </c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9">
        <f t="shared" si="11"/>
        <v>0</v>
      </c>
    </row>
    <row r="206" spans="1:15" x14ac:dyDescent="0.2">
      <c r="A206" s="10">
        <v>1026</v>
      </c>
      <c r="B206" s="10" t="s">
        <v>35</v>
      </c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9">
        <f t="shared" si="11"/>
        <v>0</v>
      </c>
    </row>
    <row r="207" spans="1:15" x14ac:dyDescent="0.2">
      <c r="A207" s="10">
        <v>1027</v>
      </c>
      <c r="B207" s="10" t="s">
        <v>36</v>
      </c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9">
        <f t="shared" si="11"/>
        <v>0</v>
      </c>
    </row>
    <row r="208" spans="1:15" x14ac:dyDescent="0.2">
      <c r="A208" s="10">
        <v>1028</v>
      </c>
      <c r="B208" s="10" t="s">
        <v>37</v>
      </c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9">
        <f t="shared" si="11"/>
        <v>0</v>
      </c>
    </row>
    <row r="209" spans="1:15" x14ac:dyDescent="0.2">
      <c r="A209" s="10">
        <v>1029</v>
      </c>
      <c r="B209" s="10" t="s">
        <v>38</v>
      </c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9">
        <f t="shared" si="11"/>
        <v>0</v>
      </c>
    </row>
    <row r="210" spans="1:15" x14ac:dyDescent="0.2">
      <c r="A210" s="15">
        <v>1030</v>
      </c>
      <c r="B210" s="15" t="s">
        <v>18</v>
      </c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1">
        <f t="shared" si="11"/>
        <v>0</v>
      </c>
    </row>
    <row r="211" spans="1:15" x14ac:dyDescent="0.2">
      <c r="A211" s="4">
        <v>10300</v>
      </c>
      <c r="B211" s="4" t="s">
        <v>55</v>
      </c>
      <c r="C211" s="25">
        <f t="shared" ref="C211:O211" si="12">SUM(C183:C210)</f>
        <v>0</v>
      </c>
      <c r="D211" s="25">
        <f t="shared" si="12"/>
        <v>0</v>
      </c>
      <c r="E211" s="25">
        <f t="shared" si="12"/>
        <v>0</v>
      </c>
      <c r="F211" s="25">
        <f t="shared" si="12"/>
        <v>0</v>
      </c>
      <c r="G211" s="25">
        <f t="shared" si="12"/>
        <v>0</v>
      </c>
      <c r="H211" s="25">
        <f t="shared" si="12"/>
        <v>0</v>
      </c>
      <c r="I211" s="25">
        <f t="shared" si="12"/>
        <v>0</v>
      </c>
      <c r="J211" s="25">
        <f t="shared" si="12"/>
        <v>0</v>
      </c>
      <c r="K211" s="25">
        <f t="shared" si="12"/>
        <v>0</v>
      </c>
      <c r="L211" s="25">
        <f t="shared" si="12"/>
        <v>0</v>
      </c>
      <c r="M211" s="25">
        <f t="shared" si="12"/>
        <v>0</v>
      </c>
      <c r="N211" s="25">
        <f t="shared" si="12"/>
        <v>0</v>
      </c>
      <c r="O211" s="25">
        <f t="shared" si="12"/>
        <v>0</v>
      </c>
    </row>
    <row r="212" spans="1:15" x14ac:dyDescent="0.2">
      <c r="A212" s="32"/>
      <c r="B212" s="32"/>
      <c r="C212"/>
      <c r="D212"/>
      <c r="E212"/>
      <c r="F212"/>
      <c r="G212"/>
      <c r="H212"/>
      <c r="I212"/>
      <c r="J212"/>
      <c r="K212"/>
      <c r="L212"/>
      <c r="M212"/>
      <c r="N212"/>
      <c r="O212" s="32"/>
    </row>
    <row r="213" spans="1:15" x14ac:dyDescent="0.2">
      <c r="A213" s="3" t="s">
        <v>52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55</v>
      </c>
    </row>
    <row r="214" spans="1:15" x14ac:dyDescent="0.2">
      <c r="A214" s="34"/>
      <c r="B214" s="34" t="s">
        <v>46</v>
      </c>
      <c r="C214" s="37">
        <f t="shared" ref="C214:N214" si="13">+C152-C183</f>
        <v>0</v>
      </c>
      <c r="D214" s="37">
        <f t="shared" si="13"/>
        <v>0</v>
      </c>
      <c r="E214" s="37">
        <f t="shared" si="13"/>
        <v>0</v>
      </c>
      <c r="F214" s="37">
        <f t="shared" si="13"/>
        <v>0</v>
      </c>
      <c r="G214" s="37">
        <f t="shared" si="13"/>
        <v>0</v>
      </c>
      <c r="H214" s="37">
        <f t="shared" si="13"/>
        <v>0</v>
      </c>
      <c r="I214" s="37">
        <f t="shared" si="13"/>
        <v>0</v>
      </c>
      <c r="J214" s="37">
        <f t="shared" si="13"/>
        <v>0</v>
      </c>
      <c r="K214" s="37">
        <f t="shared" si="13"/>
        <v>0</v>
      </c>
      <c r="L214" s="37">
        <f t="shared" si="13"/>
        <v>0</v>
      </c>
      <c r="M214" s="37">
        <f t="shared" si="13"/>
        <v>0</v>
      </c>
      <c r="N214" s="37">
        <f t="shared" si="13"/>
        <v>0</v>
      </c>
      <c r="O214" s="38">
        <f t="shared" ref="O214:O241" si="14">SUM(C214:N214)</f>
        <v>0</v>
      </c>
    </row>
    <row r="215" spans="1:15" x14ac:dyDescent="0.2">
      <c r="A215" s="7">
        <v>1004</v>
      </c>
      <c r="B215" s="10" t="s">
        <v>94</v>
      </c>
      <c r="C215" s="28">
        <f t="shared" ref="C215:N215" si="15">+C153-C184</f>
        <v>0</v>
      </c>
      <c r="D215" s="28">
        <f t="shared" si="15"/>
        <v>0</v>
      </c>
      <c r="E215" s="28">
        <f t="shared" si="15"/>
        <v>0</v>
      </c>
      <c r="F215" s="28">
        <f t="shared" si="15"/>
        <v>0</v>
      </c>
      <c r="G215" s="28">
        <f t="shared" si="15"/>
        <v>0</v>
      </c>
      <c r="H215" s="28">
        <f t="shared" si="15"/>
        <v>0</v>
      </c>
      <c r="I215" s="28">
        <f t="shared" si="15"/>
        <v>0</v>
      </c>
      <c r="J215" s="28">
        <f t="shared" si="15"/>
        <v>0</v>
      </c>
      <c r="K215" s="28">
        <f t="shared" si="15"/>
        <v>0</v>
      </c>
      <c r="L215" s="28">
        <f t="shared" si="15"/>
        <v>0</v>
      </c>
      <c r="M215" s="28">
        <f t="shared" si="15"/>
        <v>0</v>
      </c>
      <c r="N215" s="28">
        <f t="shared" si="15"/>
        <v>0</v>
      </c>
      <c r="O215" s="39">
        <f t="shared" si="14"/>
        <v>0</v>
      </c>
    </row>
    <row r="216" spans="1:15" x14ac:dyDescent="0.2">
      <c r="A216" s="10">
        <v>1005</v>
      </c>
      <c r="B216" s="10" t="s">
        <v>13</v>
      </c>
      <c r="C216" s="28">
        <f t="shared" ref="C216:N216" si="16">+C154-C185</f>
        <v>0</v>
      </c>
      <c r="D216" s="28">
        <f t="shared" si="16"/>
        <v>0</v>
      </c>
      <c r="E216" s="28">
        <f t="shared" si="16"/>
        <v>0</v>
      </c>
      <c r="F216" s="28">
        <f t="shared" si="16"/>
        <v>0</v>
      </c>
      <c r="G216" s="28">
        <f t="shared" si="16"/>
        <v>0</v>
      </c>
      <c r="H216" s="28">
        <f t="shared" si="16"/>
        <v>0</v>
      </c>
      <c r="I216" s="28">
        <f t="shared" si="16"/>
        <v>0</v>
      </c>
      <c r="J216" s="28">
        <f t="shared" si="16"/>
        <v>0</v>
      </c>
      <c r="K216" s="28">
        <f t="shared" si="16"/>
        <v>0</v>
      </c>
      <c r="L216" s="28">
        <f t="shared" si="16"/>
        <v>0</v>
      </c>
      <c r="M216" s="28">
        <f t="shared" si="16"/>
        <v>0</v>
      </c>
      <c r="N216" s="28">
        <f t="shared" si="16"/>
        <v>0</v>
      </c>
      <c r="O216" s="39">
        <f t="shared" si="14"/>
        <v>0</v>
      </c>
    </row>
    <row r="217" spans="1:15" x14ac:dyDescent="0.2">
      <c r="A217" s="10">
        <v>1006</v>
      </c>
      <c r="B217" s="10" t="s">
        <v>14</v>
      </c>
      <c r="C217" s="28">
        <f t="shared" ref="C217:N217" si="17">+C155-C186</f>
        <v>0</v>
      </c>
      <c r="D217" s="28">
        <f t="shared" si="17"/>
        <v>0</v>
      </c>
      <c r="E217" s="28">
        <f t="shared" si="17"/>
        <v>0</v>
      </c>
      <c r="F217" s="28">
        <f t="shared" si="17"/>
        <v>0</v>
      </c>
      <c r="G217" s="28">
        <f t="shared" si="17"/>
        <v>0</v>
      </c>
      <c r="H217" s="28">
        <f t="shared" si="17"/>
        <v>0</v>
      </c>
      <c r="I217" s="28">
        <f t="shared" si="17"/>
        <v>0</v>
      </c>
      <c r="J217" s="28">
        <f t="shared" si="17"/>
        <v>0</v>
      </c>
      <c r="K217" s="28">
        <f t="shared" si="17"/>
        <v>0</v>
      </c>
      <c r="L217" s="28">
        <f t="shared" si="17"/>
        <v>0</v>
      </c>
      <c r="M217" s="28">
        <f t="shared" si="17"/>
        <v>0</v>
      </c>
      <c r="N217" s="28">
        <f t="shared" si="17"/>
        <v>0</v>
      </c>
      <c r="O217" s="39">
        <f t="shared" si="14"/>
        <v>0</v>
      </c>
    </row>
    <row r="218" spans="1:15" x14ac:dyDescent="0.2">
      <c r="A218" s="10">
        <v>1007</v>
      </c>
      <c r="B218" s="10" t="s">
        <v>15</v>
      </c>
      <c r="C218" s="28">
        <f t="shared" ref="C218:N218" si="18">+C156-C187</f>
        <v>0</v>
      </c>
      <c r="D218" s="28">
        <f t="shared" si="18"/>
        <v>0</v>
      </c>
      <c r="E218" s="28">
        <f t="shared" si="18"/>
        <v>0</v>
      </c>
      <c r="F218" s="28">
        <f t="shared" si="18"/>
        <v>0</v>
      </c>
      <c r="G218" s="28">
        <f t="shared" si="18"/>
        <v>0</v>
      </c>
      <c r="H218" s="28">
        <f t="shared" si="18"/>
        <v>0</v>
      </c>
      <c r="I218" s="28">
        <f t="shared" si="18"/>
        <v>0</v>
      </c>
      <c r="J218" s="28">
        <f t="shared" si="18"/>
        <v>0</v>
      </c>
      <c r="K218" s="28">
        <f t="shared" si="18"/>
        <v>0</v>
      </c>
      <c r="L218" s="28">
        <f t="shared" si="18"/>
        <v>0</v>
      </c>
      <c r="M218" s="28">
        <f t="shared" si="18"/>
        <v>0</v>
      </c>
      <c r="N218" s="28">
        <f t="shared" si="18"/>
        <v>0</v>
      </c>
      <c r="O218" s="39">
        <f t="shared" si="14"/>
        <v>0</v>
      </c>
    </row>
    <row r="219" spans="1:15" x14ac:dyDescent="0.2">
      <c r="A219" s="10">
        <v>1008</v>
      </c>
      <c r="B219" s="10" t="s">
        <v>16</v>
      </c>
      <c r="C219" s="28">
        <f t="shared" ref="C219:N219" si="19">+C157-C188</f>
        <v>0</v>
      </c>
      <c r="D219" s="28">
        <f t="shared" si="19"/>
        <v>0</v>
      </c>
      <c r="E219" s="28">
        <f t="shared" si="19"/>
        <v>0</v>
      </c>
      <c r="F219" s="28">
        <f t="shared" si="19"/>
        <v>0</v>
      </c>
      <c r="G219" s="28">
        <f t="shared" si="19"/>
        <v>0</v>
      </c>
      <c r="H219" s="28">
        <f t="shared" si="19"/>
        <v>0</v>
      </c>
      <c r="I219" s="28">
        <f t="shared" si="19"/>
        <v>0</v>
      </c>
      <c r="J219" s="28">
        <f t="shared" si="19"/>
        <v>0</v>
      </c>
      <c r="K219" s="28">
        <f t="shared" si="19"/>
        <v>0</v>
      </c>
      <c r="L219" s="28">
        <f t="shared" si="19"/>
        <v>0</v>
      </c>
      <c r="M219" s="28">
        <f t="shared" si="19"/>
        <v>0</v>
      </c>
      <c r="N219" s="28">
        <f t="shared" si="19"/>
        <v>0</v>
      </c>
      <c r="O219" s="39">
        <f t="shared" si="14"/>
        <v>0</v>
      </c>
    </row>
    <row r="220" spans="1:15" x14ac:dyDescent="0.2">
      <c r="A220" s="10">
        <v>1009</v>
      </c>
      <c r="B220" s="10" t="s">
        <v>17</v>
      </c>
      <c r="C220" s="28">
        <f t="shared" ref="C220:N220" si="20">+C158-C189</f>
        <v>0</v>
      </c>
      <c r="D220" s="28">
        <f t="shared" si="20"/>
        <v>0</v>
      </c>
      <c r="E220" s="28">
        <f t="shared" si="20"/>
        <v>0</v>
      </c>
      <c r="F220" s="28">
        <f t="shared" si="20"/>
        <v>0</v>
      </c>
      <c r="G220" s="28">
        <f t="shared" si="20"/>
        <v>0</v>
      </c>
      <c r="H220" s="28">
        <f t="shared" si="20"/>
        <v>0</v>
      </c>
      <c r="I220" s="28">
        <f t="shared" si="20"/>
        <v>0</v>
      </c>
      <c r="J220" s="28">
        <f t="shared" si="20"/>
        <v>0</v>
      </c>
      <c r="K220" s="28">
        <f t="shared" si="20"/>
        <v>0</v>
      </c>
      <c r="L220" s="28">
        <f t="shared" si="20"/>
        <v>0</v>
      </c>
      <c r="M220" s="28">
        <f t="shared" si="20"/>
        <v>0</v>
      </c>
      <c r="N220" s="28">
        <f t="shared" si="20"/>
        <v>0</v>
      </c>
      <c r="O220" s="39">
        <f t="shared" si="14"/>
        <v>0</v>
      </c>
    </row>
    <row r="221" spans="1:15" x14ac:dyDescent="0.2">
      <c r="A221" s="10">
        <v>1010</v>
      </c>
      <c r="B221" s="10" t="s">
        <v>19</v>
      </c>
      <c r="C221" s="28">
        <f t="shared" ref="C221:N221" si="21">+C159-C190</f>
        <v>0</v>
      </c>
      <c r="D221" s="28">
        <f t="shared" si="21"/>
        <v>0</v>
      </c>
      <c r="E221" s="28">
        <f t="shared" si="21"/>
        <v>0</v>
      </c>
      <c r="F221" s="28">
        <f t="shared" si="21"/>
        <v>0</v>
      </c>
      <c r="G221" s="28">
        <f t="shared" si="21"/>
        <v>0</v>
      </c>
      <c r="H221" s="28">
        <f t="shared" si="21"/>
        <v>0</v>
      </c>
      <c r="I221" s="28">
        <f t="shared" si="21"/>
        <v>0</v>
      </c>
      <c r="J221" s="28">
        <f t="shared" si="21"/>
        <v>0</v>
      </c>
      <c r="K221" s="28">
        <f t="shared" si="21"/>
        <v>0</v>
      </c>
      <c r="L221" s="28">
        <f t="shared" si="21"/>
        <v>0</v>
      </c>
      <c r="M221" s="28">
        <f t="shared" si="21"/>
        <v>0</v>
      </c>
      <c r="N221" s="28">
        <f t="shared" si="21"/>
        <v>0</v>
      </c>
      <c r="O221" s="39">
        <f t="shared" si="14"/>
        <v>0</v>
      </c>
    </row>
    <row r="222" spans="1:15" x14ac:dyDescent="0.2">
      <c r="A222" s="10">
        <v>1011</v>
      </c>
      <c r="B222" s="10" t="s">
        <v>20</v>
      </c>
      <c r="C222" s="28">
        <f t="shared" ref="C222:N222" si="22">+C160-C191</f>
        <v>0</v>
      </c>
      <c r="D222" s="28">
        <f t="shared" si="22"/>
        <v>0</v>
      </c>
      <c r="E222" s="28">
        <f t="shared" si="22"/>
        <v>0</v>
      </c>
      <c r="F222" s="28">
        <f t="shared" si="22"/>
        <v>0</v>
      </c>
      <c r="G222" s="28">
        <f t="shared" si="22"/>
        <v>0</v>
      </c>
      <c r="H222" s="28">
        <f t="shared" si="22"/>
        <v>0</v>
      </c>
      <c r="I222" s="28">
        <f t="shared" si="22"/>
        <v>0</v>
      </c>
      <c r="J222" s="28">
        <f t="shared" si="22"/>
        <v>0</v>
      </c>
      <c r="K222" s="28">
        <f t="shared" si="22"/>
        <v>0</v>
      </c>
      <c r="L222" s="28">
        <f t="shared" si="22"/>
        <v>0</v>
      </c>
      <c r="M222" s="28">
        <f t="shared" si="22"/>
        <v>0</v>
      </c>
      <c r="N222" s="28">
        <f t="shared" si="22"/>
        <v>0</v>
      </c>
      <c r="O222" s="39">
        <f t="shared" si="14"/>
        <v>0</v>
      </c>
    </row>
    <row r="223" spans="1:15" x14ac:dyDescent="0.2">
      <c r="A223" s="10">
        <v>1012</v>
      </c>
      <c r="B223" s="10" t="s">
        <v>21</v>
      </c>
      <c r="C223" s="28">
        <f t="shared" ref="C223:N223" si="23">+C161-C192</f>
        <v>0</v>
      </c>
      <c r="D223" s="28">
        <f t="shared" si="23"/>
        <v>0</v>
      </c>
      <c r="E223" s="28">
        <f t="shared" si="23"/>
        <v>0</v>
      </c>
      <c r="F223" s="28">
        <f t="shared" si="23"/>
        <v>0</v>
      </c>
      <c r="G223" s="28">
        <f t="shared" si="23"/>
        <v>0</v>
      </c>
      <c r="H223" s="28">
        <f t="shared" si="23"/>
        <v>0</v>
      </c>
      <c r="I223" s="28">
        <f t="shared" si="23"/>
        <v>0</v>
      </c>
      <c r="J223" s="28">
        <f t="shared" si="23"/>
        <v>0</v>
      </c>
      <c r="K223" s="28">
        <f t="shared" si="23"/>
        <v>0</v>
      </c>
      <c r="L223" s="28">
        <f t="shared" si="23"/>
        <v>0</v>
      </c>
      <c r="M223" s="28">
        <f t="shared" si="23"/>
        <v>0</v>
      </c>
      <c r="N223" s="28">
        <f t="shared" si="23"/>
        <v>0</v>
      </c>
      <c r="O223" s="39">
        <f t="shared" si="14"/>
        <v>0</v>
      </c>
    </row>
    <row r="224" spans="1:15" x14ac:dyDescent="0.2">
      <c r="A224" s="10">
        <v>1013</v>
      </c>
      <c r="B224" s="10" t="s">
        <v>22</v>
      </c>
      <c r="C224" s="28">
        <f t="shared" ref="C224:N224" si="24">+C162-C193</f>
        <v>0</v>
      </c>
      <c r="D224" s="28">
        <f t="shared" si="24"/>
        <v>0</v>
      </c>
      <c r="E224" s="28">
        <f t="shared" si="24"/>
        <v>0</v>
      </c>
      <c r="F224" s="28">
        <f t="shared" si="24"/>
        <v>0</v>
      </c>
      <c r="G224" s="28">
        <f t="shared" si="24"/>
        <v>0</v>
      </c>
      <c r="H224" s="28">
        <f t="shared" si="24"/>
        <v>0</v>
      </c>
      <c r="I224" s="28">
        <f t="shared" si="24"/>
        <v>0</v>
      </c>
      <c r="J224" s="28">
        <f t="shared" si="24"/>
        <v>0</v>
      </c>
      <c r="K224" s="28">
        <f t="shared" si="24"/>
        <v>0</v>
      </c>
      <c r="L224" s="28">
        <f t="shared" si="24"/>
        <v>0</v>
      </c>
      <c r="M224" s="28">
        <f t="shared" si="24"/>
        <v>0</v>
      </c>
      <c r="N224" s="28">
        <f t="shared" si="24"/>
        <v>0</v>
      </c>
      <c r="O224" s="39">
        <f t="shared" si="14"/>
        <v>0</v>
      </c>
    </row>
    <row r="225" spans="1:15" x14ac:dyDescent="0.2">
      <c r="A225" s="10">
        <v>1014</v>
      </c>
      <c r="B225" s="10" t="s">
        <v>23</v>
      </c>
      <c r="C225" s="28">
        <f t="shared" ref="C225:N225" si="25">+C163-C194</f>
        <v>0</v>
      </c>
      <c r="D225" s="28">
        <f t="shared" si="25"/>
        <v>0</v>
      </c>
      <c r="E225" s="28">
        <f t="shared" si="25"/>
        <v>0</v>
      </c>
      <c r="F225" s="28">
        <f t="shared" si="25"/>
        <v>0</v>
      </c>
      <c r="G225" s="28">
        <f t="shared" si="25"/>
        <v>0</v>
      </c>
      <c r="H225" s="28">
        <f t="shared" si="25"/>
        <v>0</v>
      </c>
      <c r="I225" s="28">
        <f t="shared" si="25"/>
        <v>0</v>
      </c>
      <c r="J225" s="28">
        <f t="shared" si="25"/>
        <v>0</v>
      </c>
      <c r="K225" s="28">
        <f t="shared" si="25"/>
        <v>0</v>
      </c>
      <c r="L225" s="28">
        <f t="shared" si="25"/>
        <v>0</v>
      </c>
      <c r="M225" s="28">
        <f t="shared" si="25"/>
        <v>0</v>
      </c>
      <c r="N225" s="28">
        <f t="shared" si="25"/>
        <v>0</v>
      </c>
      <c r="O225" s="39">
        <f t="shared" si="14"/>
        <v>0</v>
      </c>
    </row>
    <row r="226" spans="1:15" x14ac:dyDescent="0.2">
      <c r="A226" s="10">
        <v>1015</v>
      </c>
      <c r="B226" s="10" t="s">
        <v>24</v>
      </c>
      <c r="C226" s="28">
        <f t="shared" ref="C226:N226" si="26">+C164-C195</f>
        <v>0</v>
      </c>
      <c r="D226" s="28">
        <f t="shared" si="26"/>
        <v>0</v>
      </c>
      <c r="E226" s="28">
        <f t="shared" si="26"/>
        <v>0</v>
      </c>
      <c r="F226" s="28">
        <f t="shared" si="26"/>
        <v>0</v>
      </c>
      <c r="G226" s="28">
        <f t="shared" si="26"/>
        <v>0</v>
      </c>
      <c r="H226" s="28">
        <f t="shared" si="26"/>
        <v>0</v>
      </c>
      <c r="I226" s="28">
        <f t="shared" si="26"/>
        <v>0</v>
      </c>
      <c r="J226" s="28">
        <f t="shared" si="26"/>
        <v>0</v>
      </c>
      <c r="K226" s="28">
        <f t="shared" si="26"/>
        <v>0</v>
      </c>
      <c r="L226" s="28">
        <f t="shared" si="26"/>
        <v>0</v>
      </c>
      <c r="M226" s="28">
        <f t="shared" si="26"/>
        <v>0</v>
      </c>
      <c r="N226" s="28">
        <f t="shared" si="26"/>
        <v>0</v>
      </c>
      <c r="O226" s="39">
        <f t="shared" si="14"/>
        <v>0</v>
      </c>
    </row>
    <row r="227" spans="1:15" x14ac:dyDescent="0.2">
      <c r="A227" s="10">
        <v>1016</v>
      </c>
      <c r="B227" s="10" t="s">
        <v>25</v>
      </c>
      <c r="C227" s="28">
        <f t="shared" ref="C227:N227" si="27">+C165-C196</f>
        <v>0</v>
      </c>
      <c r="D227" s="28">
        <f t="shared" si="27"/>
        <v>0</v>
      </c>
      <c r="E227" s="28">
        <f t="shared" si="27"/>
        <v>0</v>
      </c>
      <c r="F227" s="28">
        <f t="shared" si="27"/>
        <v>0</v>
      </c>
      <c r="G227" s="28">
        <f t="shared" si="27"/>
        <v>0</v>
      </c>
      <c r="H227" s="28">
        <f t="shared" si="27"/>
        <v>0</v>
      </c>
      <c r="I227" s="28">
        <f t="shared" si="27"/>
        <v>0</v>
      </c>
      <c r="J227" s="28">
        <f t="shared" si="27"/>
        <v>0</v>
      </c>
      <c r="K227" s="28">
        <f t="shared" si="27"/>
        <v>0</v>
      </c>
      <c r="L227" s="28">
        <f t="shared" si="27"/>
        <v>0</v>
      </c>
      <c r="M227" s="28">
        <f t="shared" si="27"/>
        <v>0</v>
      </c>
      <c r="N227" s="28">
        <f t="shared" si="27"/>
        <v>0</v>
      </c>
      <c r="O227" s="39">
        <f t="shared" si="14"/>
        <v>0</v>
      </c>
    </row>
    <row r="228" spans="1:15" x14ac:dyDescent="0.2">
      <c r="A228" s="10">
        <v>1017</v>
      </c>
      <c r="B228" s="10" t="s">
        <v>26</v>
      </c>
      <c r="C228" s="28">
        <f t="shared" ref="C228:N228" si="28">+C166-C197</f>
        <v>0</v>
      </c>
      <c r="D228" s="28">
        <f t="shared" si="28"/>
        <v>0</v>
      </c>
      <c r="E228" s="28">
        <f t="shared" si="28"/>
        <v>0</v>
      </c>
      <c r="F228" s="28">
        <f t="shared" si="28"/>
        <v>0</v>
      </c>
      <c r="G228" s="28">
        <f t="shared" si="28"/>
        <v>0</v>
      </c>
      <c r="H228" s="28">
        <f t="shared" si="28"/>
        <v>0</v>
      </c>
      <c r="I228" s="28">
        <f t="shared" si="28"/>
        <v>0</v>
      </c>
      <c r="J228" s="28">
        <f t="shared" si="28"/>
        <v>0</v>
      </c>
      <c r="K228" s="28">
        <f t="shared" si="28"/>
        <v>0</v>
      </c>
      <c r="L228" s="28">
        <f t="shared" si="28"/>
        <v>0</v>
      </c>
      <c r="M228" s="28">
        <f t="shared" si="28"/>
        <v>0</v>
      </c>
      <c r="N228" s="28">
        <f t="shared" si="28"/>
        <v>0</v>
      </c>
      <c r="O228" s="39">
        <f t="shared" si="14"/>
        <v>0</v>
      </c>
    </row>
    <row r="229" spans="1:15" x14ac:dyDescent="0.2">
      <c r="A229" s="10">
        <v>1018</v>
      </c>
      <c r="B229" s="10" t="s">
        <v>27</v>
      </c>
      <c r="C229" s="28">
        <f t="shared" ref="C229:N229" si="29">+C167-C198</f>
        <v>0</v>
      </c>
      <c r="D229" s="28">
        <f t="shared" si="29"/>
        <v>0</v>
      </c>
      <c r="E229" s="28">
        <f t="shared" si="29"/>
        <v>0</v>
      </c>
      <c r="F229" s="28">
        <f t="shared" si="29"/>
        <v>0</v>
      </c>
      <c r="G229" s="28">
        <f t="shared" si="29"/>
        <v>0</v>
      </c>
      <c r="H229" s="28">
        <f t="shared" si="29"/>
        <v>0</v>
      </c>
      <c r="I229" s="28">
        <f t="shared" si="29"/>
        <v>0</v>
      </c>
      <c r="J229" s="28">
        <f t="shared" si="29"/>
        <v>0</v>
      </c>
      <c r="K229" s="28">
        <f t="shared" si="29"/>
        <v>0</v>
      </c>
      <c r="L229" s="28">
        <f t="shared" si="29"/>
        <v>0</v>
      </c>
      <c r="M229" s="28">
        <f t="shared" si="29"/>
        <v>0</v>
      </c>
      <c r="N229" s="28">
        <f t="shared" si="29"/>
        <v>0</v>
      </c>
      <c r="O229" s="39">
        <f t="shared" si="14"/>
        <v>0</v>
      </c>
    </row>
    <row r="230" spans="1:15" x14ac:dyDescent="0.2">
      <c r="A230" s="10">
        <v>1019</v>
      </c>
      <c r="B230" s="10" t="s">
        <v>28</v>
      </c>
      <c r="C230" s="28">
        <f t="shared" ref="C230:N230" si="30">+C168-C199</f>
        <v>0</v>
      </c>
      <c r="D230" s="28">
        <f t="shared" si="30"/>
        <v>0</v>
      </c>
      <c r="E230" s="28">
        <f t="shared" si="30"/>
        <v>0</v>
      </c>
      <c r="F230" s="28">
        <f t="shared" si="30"/>
        <v>0</v>
      </c>
      <c r="G230" s="28">
        <f t="shared" si="30"/>
        <v>0</v>
      </c>
      <c r="H230" s="28">
        <f t="shared" si="30"/>
        <v>0</v>
      </c>
      <c r="I230" s="28">
        <f t="shared" si="30"/>
        <v>0</v>
      </c>
      <c r="J230" s="28">
        <f t="shared" si="30"/>
        <v>0</v>
      </c>
      <c r="K230" s="28">
        <f t="shared" si="30"/>
        <v>0</v>
      </c>
      <c r="L230" s="28">
        <f t="shared" si="30"/>
        <v>0</v>
      </c>
      <c r="M230" s="28">
        <f t="shared" si="30"/>
        <v>0</v>
      </c>
      <c r="N230" s="28">
        <f t="shared" si="30"/>
        <v>0</v>
      </c>
      <c r="O230" s="39">
        <f t="shared" si="14"/>
        <v>0</v>
      </c>
    </row>
    <row r="231" spans="1:15" x14ac:dyDescent="0.2">
      <c r="A231" s="10">
        <v>1020</v>
      </c>
      <c r="B231" s="10" t="s">
        <v>29</v>
      </c>
      <c r="C231" s="28">
        <f t="shared" ref="C231:N231" si="31">+C169-C200</f>
        <v>0</v>
      </c>
      <c r="D231" s="28">
        <f t="shared" si="31"/>
        <v>0</v>
      </c>
      <c r="E231" s="28">
        <f t="shared" si="31"/>
        <v>0</v>
      </c>
      <c r="F231" s="28">
        <f t="shared" si="31"/>
        <v>0</v>
      </c>
      <c r="G231" s="28">
        <f t="shared" si="31"/>
        <v>0</v>
      </c>
      <c r="H231" s="28">
        <f t="shared" si="31"/>
        <v>0</v>
      </c>
      <c r="I231" s="28">
        <f t="shared" si="31"/>
        <v>0</v>
      </c>
      <c r="J231" s="28">
        <f t="shared" si="31"/>
        <v>0</v>
      </c>
      <c r="K231" s="28">
        <f t="shared" si="31"/>
        <v>0</v>
      </c>
      <c r="L231" s="28">
        <f t="shared" si="31"/>
        <v>0</v>
      </c>
      <c r="M231" s="28">
        <f t="shared" si="31"/>
        <v>0</v>
      </c>
      <c r="N231" s="28">
        <f t="shared" si="31"/>
        <v>0</v>
      </c>
      <c r="O231" s="39">
        <f t="shared" si="14"/>
        <v>0</v>
      </c>
    </row>
    <row r="232" spans="1:15" x14ac:dyDescent="0.2">
      <c r="A232" s="10">
        <v>1021</v>
      </c>
      <c r="B232" s="10" t="s">
        <v>30</v>
      </c>
      <c r="C232" s="28">
        <f t="shared" ref="C232:N232" si="32">+C170-C201</f>
        <v>0</v>
      </c>
      <c r="D232" s="28">
        <f t="shared" si="32"/>
        <v>0</v>
      </c>
      <c r="E232" s="28">
        <f t="shared" si="32"/>
        <v>0</v>
      </c>
      <c r="F232" s="28">
        <f t="shared" si="32"/>
        <v>0</v>
      </c>
      <c r="G232" s="28">
        <f t="shared" si="32"/>
        <v>0</v>
      </c>
      <c r="H232" s="28">
        <f t="shared" si="32"/>
        <v>0</v>
      </c>
      <c r="I232" s="28">
        <f t="shared" si="32"/>
        <v>0</v>
      </c>
      <c r="J232" s="28">
        <f t="shared" si="32"/>
        <v>0</v>
      </c>
      <c r="K232" s="28">
        <f t="shared" si="32"/>
        <v>0</v>
      </c>
      <c r="L232" s="28">
        <f t="shared" si="32"/>
        <v>0</v>
      </c>
      <c r="M232" s="28">
        <f t="shared" si="32"/>
        <v>0</v>
      </c>
      <c r="N232" s="28">
        <f t="shared" si="32"/>
        <v>0</v>
      </c>
      <c r="O232" s="39">
        <f t="shared" si="14"/>
        <v>0</v>
      </c>
    </row>
    <row r="233" spans="1:15" x14ac:dyDescent="0.2">
      <c r="A233" s="10">
        <v>1022</v>
      </c>
      <c r="B233" s="10" t="s">
        <v>31</v>
      </c>
      <c r="C233" s="28">
        <f t="shared" ref="C233:N233" si="33">+C171-C202</f>
        <v>0</v>
      </c>
      <c r="D233" s="28">
        <f t="shared" si="33"/>
        <v>0</v>
      </c>
      <c r="E233" s="28">
        <f t="shared" si="33"/>
        <v>0</v>
      </c>
      <c r="F233" s="28">
        <f t="shared" si="33"/>
        <v>0</v>
      </c>
      <c r="G233" s="28">
        <f t="shared" si="33"/>
        <v>0</v>
      </c>
      <c r="H233" s="28">
        <f t="shared" si="33"/>
        <v>0</v>
      </c>
      <c r="I233" s="28">
        <f t="shared" si="33"/>
        <v>0</v>
      </c>
      <c r="J233" s="28">
        <f t="shared" si="33"/>
        <v>0</v>
      </c>
      <c r="K233" s="28">
        <f t="shared" si="33"/>
        <v>0</v>
      </c>
      <c r="L233" s="28">
        <f t="shared" si="33"/>
        <v>0</v>
      </c>
      <c r="M233" s="28">
        <f t="shared" si="33"/>
        <v>0</v>
      </c>
      <c r="N233" s="28">
        <f t="shared" si="33"/>
        <v>0</v>
      </c>
      <c r="O233" s="39">
        <f t="shared" si="14"/>
        <v>0</v>
      </c>
    </row>
    <row r="234" spans="1:15" x14ac:dyDescent="0.2">
      <c r="A234" s="10">
        <v>1023</v>
      </c>
      <c r="B234" s="10" t="s">
        <v>32</v>
      </c>
      <c r="C234" s="28">
        <f t="shared" ref="C234:N234" si="34">+C172-C203</f>
        <v>0</v>
      </c>
      <c r="D234" s="28">
        <f t="shared" si="34"/>
        <v>0</v>
      </c>
      <c r="E234" s="28">
        <f t="shared" si="34"/>
        <v>0</v>
      </c>
      <c r="F234" s="28">
        <f t="shared" si="34"/>
        <v>0</v>
      </c>
      <c r="G234" s="28">
        <f t="shared" si="34"/>
        <v>0</v>
      </c>
      <c r="H234" s="28">
        <f t="shared" si="34"/>
        <v>0</v>
      </c>
      <c r="I234" s="28">
        <f t="shared" si="34"/>
        <v>0</v>
      </c>
      <c r="J234" s="28">
        <f t="shared" si="34"/>
        <v>0</v>
      </c>
      <c r="K234" s="28">
        <f t="shared" si="34"/>
        <v>0</v>
      </c>
      <c r="L234" s="28">
        <f t="shared" si="34"/>
        <v>0</v>
      </c>
      <c r="M234" s="28">
        <f t="shared" si="34"/>
        <v>0</v>
      </c>
      <c r="N234" s="28">
        <f t="shared" si="34"/>
        <v>0</v>
      </c>
      <c r="O234" s="39">
        <f t="shared" si="14"/>
        <v>0</v>
      </c>
    </row>
    <row r="235" spans="1:15" x14ac:dyDescent="0.2">
      <c r="A235" s="10">
        <v>1024</v>
      </c>
      <c r="B235" s="10" t="s">
        <v>33</v>
      </c>
      <c r="C235" s="28">
        <f t="shared" ref="C235:N235" si="35">+C173-C204</f>
        <v>0</v>
      </c>
      <c r="D235" s="28">
        <f t="shared" si="35"/>
        <v>0</v>
      </c>
      <c r="E235" s="28">
        <f t="shared" si="35"/>
        <v>0</v>
      </c>
      <c r="F235" s="28">
        <f t="shared" si="35"/>
        <v>0</v>
      </c>
      <c r="G235" s="28">
        <f t="shared" si="35"/>
        <v>0</v>
      </c>
      <c r="H235" s="28">
        <f t="shared" si="35"/>
        <v>0</v>
      </c>
      <c r="I235" s="28">
        <f t="shared" si="35"/>
        <v>0</v>
      </c>
      <c r="J235" s="28">
        <f t="shared" si="35"/>
        <v>0</v>
      </c>
      <c r="K235" s="28">
        <f t="shared" si="35"/>
        <v>0</v>
      </c>
      <c r="L235" s="28">
        <f t="shared" si="35"/>
        <v>0</v>
      </c>
      <c r="M235" s="28">
        <f t="shared" si="35"/>
        <v>0</v>
      </c>
      <c r="N235" s="28">
        <f t="shared" si="35"/>
        <v>0</v>
      </c>
      <c r="O235" s="39">
        <f t="shared" si="14"/>
        <v>0</v>
      </c>
    </row>
    <row r="236" spans="1:15" x14ac:dyDescent="0.2">
      <c r="A236" s="10">
        <v>1025</v>
      </c>
      <c r="B236" s="10" t="s">
        <v>34</v>
      </c>
      <c r="C236" s="28">
        <f t="shared" ref="C236:N236" si="36">+C174-C205</f>
        <v>0</v>
      </c>
      <c r="D236" s="28">
        <f t="shared" si="36"/>
        <v>0</v>
      </c>
      <c r="E236" s="28">
        <f t="shared" si="36"/>
        <v>0</v>
      </c>
      <c r="F236" s="28">
        <f t="shared" si="36"/>
        <v>0</v>
      </c>
      <c r="G236" s="28">
        <f t="shared" si="36"/>
        <v>0</v>
      </c>
      <c r="H236" s="28">
        <f t="shared" si="36"/>
        <v>0</v>
      </c>
      <c r="I236" s="28">
        <f t="shared" si="36"/>
        <v>0</v>
      </c>
      <c r="J236" s="28">
        <f t="shared" si="36"/>
        <v>0</v>
      </c>
      <c r="K236" s="28">
        <f t="shared" si="36"/>
        <v>0</v>
      </c>
      <c r="L236" s="28">
        <f t="shared" si="36"/>
        <v>0</v>
      </c>
      <c r="M236" s="28">
        <f t="shared" si="36"/>
        <v>0</v>
      </c>
      <c r="N236" s="28">
        <f t="shared" si="36"/>
        <v>0</v>
      </c>
      <c r="O236" s="39">
        <f t="shared" si="14"/>
        <v>0</v>
      </c>
    </row>
    <row r="237" spans="1:15" x14ac:dyDescent="0.2">
      <c r="A237" s="10">
        <v>1026</v>
      </c>
      <c r="B237" s="10" t="s">
        <v>35</v>
      </c>
      <c r="C237" s="28">
        <f t="shared" ref="C237:N237" si="37">+C175-C206</f>
        <v>0</v>
      </c>
      <c r="D237" s="28">
        <f t="shared" si="37"/>
        <v>0</v>
      </c>
      <c r="E237" s="28">
        <f t="shared" si="37"/>
        <v>0</v>
      </c>
      <c r="F237" s="28">
        <f t="shared" si="37"/>
        <v>0</v>
      </c>
      <c r="G237" s="28">
        <f t="shared" si="37"/>
        <v>0</v>
      </c>
      <c r="H237" s="28">
        <f t="shared" si="37"/>
        <v>0</v>
      </c>
      <c r="I237" s="28">
        <f t="shared" si="37"/>
        <v>0</v>
      </c>
      <c r="J237" s="28">
        <f t="shared" si="37"/>
        <v>0</v>
      </c>
      <c r="K237" s="28">
        <f t="shared" si="37"/>
        <v>0</v>
      </c>
      <c r="L237" s="28">
        <f t="shared" si="37"/>
        <v>0</v>
      </c>
      <c r="M237" s="28">
        <f t="shared" si="37"/>
        <v>0</v>
      </c>
      <c r="N237" s="28">
        <f t="shared" si="37"/>
        <v>0</v>
      </c>
      <c r="O237" s="39">
        <f t="shared" si="14"/>
        <v>0</v>
      </c>
    </row>
    <row r="238" spans="1:15" x14ac:dyDescent="0.2">
      <c r="A238" s="10">
        <v>1027</v>
      </c>
      <c r="B238" s="10" t="s">
        <v>36</v>
      </c>
      <c r="C238" s="28">
        <f t="shared" ref="C238:N238" si="38">+C176-C207</f>
        <v>0</v>
      </c>
      <c r="D238" s="28">
        <f t="shared" si="38"/>
        <v>0</v>
      </c>
      <c r="E238" s="28">
        <f t="shared" si="38"/>
        <v>0</v>
      </c>
      <c r="F238" s="28">
        <f t="shared" si="38"/>
        <v>0</v>
      </c>
      <c r="G238" s="28">
        <f t="shared" si="38"/>
        <v>0</v>
      </c>
      <c r="H238" s="28">
        <f t="shared" si="38"/>
        <v>0</v>
      </c>
      <c r="I238" s="28">
        <f t="shared" si="38"/>
        <v>0</v>
      </c>
      <c r="J238" s="28">
        <f t="shared" si="38"/>
        <v>0</v>
      </c>
      <c r="K238" s="28">
        <f t="shared" si="38"/>
        <v>0</v>
      </c>
      <c r="L238" s="28">
        <f t="shared" si="38"/>
        <v>0</v>
      </c>
      <c r="M238" s="28">
        <f t="shared" si="38"/>
        <v>0</v>
      </c>
      <c r="N238" s="28">
        <f t="shared" si="38"/>
        <v>0</v>
      </c>
      <c r="O238" s="39">
        <f t="shared" si="14"/>
        <v>0</v>
      </c>
    </row>
    <row r="239" spans="1:15" x14ac:dyDescent="0.2">
      <c r="A239" s="10">
        <v>1028</v>
      </c>
      <c r="B239" s="10" t="s">
        <v>37</v>
      </c>
      <c r="C239" s="28">
        <f t="shared" ref="C239:N239" si="39">+C177-C208</f>
        <v>0</v>
      </c>
      <c r="D239" s="28">
        <f t="shared" si="39"/>
        <v>0</v>
      </c>
      <c r="E239" s="28">
        <f t="shared" si="39"/>
        <v>0</v>
      </c>
      <c r="F239" s="28">
        <f t="shared" si="39"/>
        <v>0</v>
      </c>
      <c r="G239" s="28">
        <f t="shared" si="39"/>
        <v>0</v>
      </c>
      <c r="H239" s="28">
        <f t="shared" si="39"/>
        <v>0</v>
      </c>
      <c r="I239" s="28">
        <f t="shared" si="39"/>
        <v>0</v>
      </c>
      <c r="J239" s="28">
        <f t="shared" si="39"/>
        <v>0</v>
      </c>
      <c r="K239" s="28">
        <f t="shared" si="39"/>
        <v>0</v>
      </c>
      <c r="L239" s="28">
        <f t="shared" si="39"/>
        <v>0</v>
      </c>
      <c r="M239" s="28">
        <f t="shared" si="39"/>
        <v>0</v>
      </c>
      <c r="N239" s="28">
        <f t="shared" si="39"/>
        <v>0</v>
      </c>
      <c r="O239" s="39">
        <f t="shared" si="14"/>
        <v>0</v>
      </c>
    </row>
    <row r="240" spans="1:15" x14ac:dyDescent="0.2">
      <c r="A240" s="10">
        <v>1029</v>
      </c>
      <c r="B240" s="10" t="s">
        <v>38</v>
      </c>
      <c r="C240" s="28">
        <f t="shared" ref="C240:N240" si="40">+C178-C209</f>
        <v>0</v>
      </c>
      <c r="D240" s="28">
        <f t="shared" si="40"/>
        <v>0</v>
      </c>
      <c r="E240" s="28">
        <f t="shared" si="40"/>
        <v>0</v>
      </c>
      <c r="F240" s="28">
        <f t="shared" si="40"/>
        <v>0</v>
      </c>
      <c r="G240" s="28">
        <f t="shared" si="40"/>
        <v>0</v>
      </c>
      <c r="H240" s="28">
        <f t="shared" si="40"/>
        <v>0</v>
      </c>
      <c r="I240" s="28">
        <f t="shared" si="40"/>
        <v>0</v>
      </c>
      <c r="J240" s="28">
        <f t="shared" si="40"/>
        <v>0</v>
      </c>
      <c r="K240" s="28">
        <f t="shared" si="40"/>
        <v>0</v>
      </c>
      <c r="L240" s="28">
        <f t="shared" si="40"/>
        <v>0</v>
      </c>
      <c r="M240" s="28">
        <f t="shared" si="40"/>
        <v>0</v>
      </c>
      <c r="N240" s="28">
        <f t="shared" si="40"/>
        <v>0</v>
      </c>
      <c r="O240" s="39">
        <f t="shared" si="14"/>
        <v>0</v>
      </c>
    </row>
    <row r="241" spans="1:15" x14ac:dyDescent="0.2">
      <c r="A241" s="15">
        <v>1030</v>
      </c>
      <c r="B241" s="15" t="s">
        <v>18</v>
      </c>
      <c r="C241" s="30">
        <f t="shared" ref="C241:N241" si="41">+C179-C210</f>
        <v>0</v>
      </c>
      <c r="D241" s="30">
        <f t="shared" si="41"/>
        <v>0</v>
      </c>
      <c r="E241" s="30">
        <f t="shared" si="41"/>
        <v>0</v>
      </c>
      <c r="F241" s="30">
        <f t="shared" si="41"/>
        <v>0</v>
      </c>
      <c r="G241" s="30">
        <f t="shared" si="41"/>
        <v>0</v>
      </c>
      <c r="H241" s="30">
        <f t="shared" si="41"/>
        <v>0</v>
      </c>
      <c r="I241" s="30">
        <f t="shared" si="41"/>
        <v>0</v>
      </c>
      <c r="J241" s="30">
        <f t="shared" si="41"/>
        <v>0</v>
      </c>
      <c r="K241" s="30">
        <f t="shared" si="41"/>
        <v>0</v>
      </c>
      <c r="L241" s="30">
        <f t="shared" si="41"/>
        <v>0</v>
      </c>
      <c r="M241" s="30">
        <f t="shared" si="41"/>
        <v>0</v>
      </c>
      <c r="N241" s="30">
        <f t="shared" si="41"/>
        <v>0</v>
      </c>
      <c r="O241" s="40">
        <f t="shared" si="14"/>
        <v>0</v>
      </c>
    </row>
    <row r="242" spans="1:15" x14ac:dyDescent="0.2">
      <c r="A242" s="4">
        <v>10300</v>
      </c>
      <c r="B242" s="4" t="s">
        <v>55</v>
      </c>
      <c r="C242" s="25">
        <f t="shared" ref="C242:O242" si="42">SUM(C214:C241)</f>
        <v>0</v>
      </c>
      <c r="D242" s="25">
        <f t="shared" si="42"/>
        <v>0</v>
      </c>
      <c r="E242" s="25">
        <f t="shared" si="42"/>
        <v>0</v>
      </c>
      <c r="F242" s="25">
        <f t="shared" si="42"/>
        <v>0</v>
      </c>
      <c r="G242" s="25">
        <f t="shared" si="42"/>
        <v>0</v>
      </c>
      <c r="H242" s="25">
        <f t="shared" si="42"/>
        <v>0</v>
      </c>
      <c r="I242" s="25">
        <f t="shared" si="42"/>
        <v>0</v>
      </c>
      <c r="J242" s="25">
        <f t="shared" si="42"/>
        <v>0</v>
      </c>
      <c r="K242" s="25">
        <f t="shared" si="42"/>
        <v>0</v>
      </c>
      <c r="L242" s="25">
        <f t="shared" si="42"/>
        <v>0</v>
      </c>
      <c r="M242" s="25">
        <f t="shared" si="42"/>
        <v>0</v>
      </c>
      <c r="N242" s="25">
        <f t="shared" si="42"/>
        <v>0</v>
      </c>
      <c r="O242" s="25">
        <f t="shared" si="42"/>
        <v>0</v>
      </c>
    </row>
    <row r="243" spans="1:15" x14ac:dyDescent="0.2">
      <c r="A243" s="32"/>
      <c r="B243" s="32"/>
      <c r="C243"/>
      <c r="D243"/>
      <c r="E243"/>
      <c r="F243"/>
      <c r="G243"/>
      <c r="H243"/>
      <c r="I243"/>
      <c r="J243"/>
      <c r="K243"/>
      <c r="L243"/>
      <c r="M243"/>
      <c r="N243"/>
      <c r="O243" s="3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243"/>
  <sheetViews>
    <sheetView workbookViewId="0">
      <selection activeCell="K27" sqref="K27"/>
    </sheetView>
  </sheetViews>
  <sheetFormatPr defaultRowHeight="14.25" x14ac:dyDescent="0.2"/>
  <cols>
    <col min="1" max="1" width="6" style="41" bestFit="1" customWidth="1"/>
    <col min="2" max="2" width="16" style="41" bestFit="1" customWidth="1"/>
    <col min="3" max="14" width="9.75" style="41" bestFit="1" customWidth="1"/>
    <col min="15" max="15" width="10.625" style="41" bestFit="1" customWidth="1"/>
  </cols>
  <sheetData>
    <row r="1" spans="1:15" x14ac:dyDescent="0.2">
      <c r="A1" s="3" t="s">
        <v>52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63</v>
      </c>
    </row>
    <row r="2" spans="1:15" x14ac:dyDescent="0.2">
      <c r="A2" s="7">
        <v>1004</v>
      </c>
      <c r="B2" s="7" t="s">
        <v>94</v>
      </c>
      <c r="C2" s="8">
        <f>+'[2]11'!$E$5</f>
        <v>247</v>
      </c>
      <c r="D2" s="8">
        <f>+'[2]11'!$F$5</f>
        <v>338</v>
      </c>
      <c r="E2" s="8">
        <f>+'[2]11'!$G$5</f>
        <v>509</v>
      </c>
      <c r="F2" s="8">
        <f>+'[2]11'!$I$5</f>
        <v>232</v>
      </c>
      <c r="G2" s="8">
        <f>+'[2]11'!$J$5</f>
        <v>331</v>
      </c>
      <c r="H2" s="8">
        <f>+'[2]11'!$K$5</f>
        <v>437</v>
      </c>
      <c r="I2" s="8">
        <f>+'[2]11'!$M$5</f>
        <v>310</v>
      </c>
      <c r="J2" s="8">
        <f>+'[2]11'!$N$5</f>
        <v>331</v>
      </c>
      <c r="K2" s="8">
        <f>+'[2]11'!$O$5</f>
        <v>462</v>
      </c>
      <c r="L2" s="8">
        <f>+'[2]11'!$Q$5</f>
        <v>384</v>
      </c>
      <c r="M2" s="8">
        <f>+'[2]11'!$R$5</f>
        <v>406</v>
      </c>
      <c r="N2" s="8">
        <f>+'[2]11'!$S$5</f>
        <v>408</v>
      </c>
      <c r="O2" s="9">
        <f>SUM(C2:N2)</f>
        <v>4395</v>
      </c>
    </row>
    <row r="3" spans="1:15" x14ac:dyDescent="0.2">
      <c r="A3" s="10">
        <v>1005</v>
      </c>
      <c r="B3" s="10" t="s">
        <v>13</v>
      </c>
      <c r="C3" s="11">
        <f>+'[2]12'!$E$5</f>
        <v>4</v>
      </c>
      <c r="D3" s="11">
        <f>+'[2]12'!$F$5</f>
        <v>2</v>
      </c>
      <c r="E3" s="11">
        <f>+'[2]12'!$G$5</f>
        <v>4</v>
      </c>
      <c r="F3" s="11">
        <f>+'[2]12'!$I$5</f>
        <v>1</v>
      </c>
      <c r="G3" s="11">
        <f>+'[2]12'!$J$5</f>
        <v>5</v>
      </c>
      <c r="H3" s="11">
        <f>+'[2]12'!$K$5</f>
        <v>5</v>
      </c>
      <c r="I3" s="11">
        <f>+'[2]12'!$M$5</f>
        <v>6</v>
      </c>
      <c r="J3" s="11">
        <f>+'[2]12'!$N$5</f>
        <v>19</v>
      </c>
      <c r="K3" s="11">
        <f>+'[2]12'!$O$5</f>
        <v>8</v>
      </c>
      <c r="L3" s="11">
        <f>+'[2]12'!$Q$5</f>
        <v>2</v>
      </c>
      <c r="M3" s="11">
        <f>+'[2]12'!$R$5</f>
        <v>3</v>
      </c>
      <c r="N3" s="11">
        <f>+'[2]12'!$S$5</f>
        <v>12</v>
      </c>
      <c r="O3" s="12">
        <f t="shared" ref="O3:O29" si="0">SUM(C3:N3)</f>
        <v>71</v>
      </c>
    </row>
    <row r="4" spans="1:15" x14ac:dyDescent="0.2">
      <c r="A4" s="10">
        <v>1006</v>
      </c>
      <c r="B4" s="10" t="s">
        <v>14</v>
      </c>
      <c r="C4" s="11">
        <f>+'[2]13'!$E$5</f>
        <v>45</v>
      </c>
      <c r="D4" s="11">
        <f>+'[2]13'!$F$5</f>
        <v>55</v>
      </c>
      <c r="E4" s="11">
        <f>+'[2]13'!$G$5</f>
        <v>55</v>
      </c>
      <c r="F4" s="11">
        <f>+'[2]13'!$I$5</f>
        <v>101</v>
      </c>
      <c r="G4" s="11">
        <f>+'[2]13'!$J$5</f>
        <v>42</v>
      </c>
      <c r="H4" s="11">
        <f>+'[2]13'!$K$5</f>
        <v>171</v>
      </c>
      <c r="I4" s="11">
        <f>+'[2]13'!$M$5</f>
        <v>47</v>
      </c>
      <c r="J4" s="11">
        <f>+'[2]13'!$N$5</f>
        <v>89</v>
      </c>
      <c r="K4" s="11">
        <f>+'[2]13'!$O$5</f>
        <v>128</v>
      </c>
      <c r="L4" s="11">
        <f>+'[2]13'!$Q$5</f>
        <v>73</v>
      </c>
      <c r="M4" s="11">
        <f>+'[2]13'!$R$5</f>
        <v>92</v>
      </c>
      <c r="N4" s="11">
        <f>+'[2]13'!$S$5</f>
        <v>61</v>
      </c>
      <c r="O4" s="12">
        <f t="shared" si="0"/>
        <v>959</v>
      </c>
    </row>
    <row r="5" spans="1:15" x14ac:dyDescent="0.2">
      <c r="A5" s="10">
        <v>1007</v>
      </c>
      <c r="B5" s="10" t="s">
        <v>15</v>
      </c>
      <c r="C5" s="11">
        <f>+'[2]14'!$E$5</f>
        <v>38</v>
      </c>
      <c r="D5" s="11">
        <f>+'[2]14'!$F$5</f>
        <v>40</v>
      </c>
      <c r="E5" s="11">
        <f>+'[2]14'!$G$5</f>
        <v>73</v>
      </c>
      <c r="F5" s="11">
        <f>+'[2]14'!$I$5</f>
        <v>111</v>
      </c>
      <c r="G5" s="11">
        <f>+'[2]14'!$J$5</f>
        <v>118</v>
      </c>
      <c r="H5" s="11">
        <f>+'[2]14'!$K$5</f>
        <v>91</v>
      </c>
      <c r="I5" s="11">
        <f>+'[2]14'!$M$5</f>
        <v>49</v>
      </c>
      <c r="J5" s="11">
        <f>+'[2]14'!$N$5</f>
        <v>54</v>
      </c>
      <c r="K5" s="11">
        <f>+'[2]14'!$O$5</f>
        <v>70</v>
      </c>
      <c r="L5" s="11">
        <f>+'[2]14'!$Q$5</f>
        <v>82</v>
      </c>
      <c r="M5" s="11">
        <f>+'[2]14'!$R$5</f>
        <v>52</v>
      </c>
      <c r="N5" s="11">
        <f>+'[2]14'!$S$5</f>
        <v>82</v>
      </c>
      <c r="O5" s="12">
        <f t="shared" si="0"/>
        <v>860</v>
      </c>
    </row>
    <row r="6" spans="1:15" x14ac:dyDescent="0.2">
      <c r="A6" s="10">
        <v>1008</v>
      </c>
      <c r="B6" s="10" t="s">
        <v>16</v>
      </c>
      <c r="C6" s="11">
        <f>+'[2]15'!$E$5</f>
        <v>16</v>
      </c>
      <c r="D6" s="11">
        <f>+'[2]15'!$F$5</f>
        <v>5</v>
      </c>
      <c r="E6" s="11">
        <f>+'[2]15'!$G$5</f>
        <v>13</v>
      </c>
      <c r="F6" s="11">
        <f>+'[2]15'!$I$5</f>
        <v>23</v>
      </c>
      <c r="G6" s="11">
        <f>+'[2]15'!$J$5</f>
        <v>20</v>
      </c>
      <c r="H6" s="11">
        <f>+'[2]15'!$K$5</f>
        <v>25</v>
      </c>
      <c r="I6" s="11">
        <f>+'[2]15'!$M$5</f>
        <v>21</v>
      </c>
      <c r="J6" s="11">
        <f>+'[2]15'!$N$5</f>
        <v>27</v>
      </c>
      <c r="K6" s="11">
        <f>+'[2]15'!$O$5</f>
        <v>10</v>
      </c>
      <c r="L6" s="11">
        <f>+'[2]15'!$Q$5</f>
        <v>12</v>
      </c>
      <c r="M6" s="11">
        <f>+'[2]15'!$R$5</f>
        <v>9</v>
      </c>
      <c r="N6" s="11">
        <f>+'[2]15'!$S$5</f>
        <v>7</v>
      </c>
      <c r="O6" s="12">
        <f t="shared" si="0"/>
        <v>188</v>
      </c>
    </row>
    <row r="7" spans="1:15" x14ac:dyDescent="0.2">
      <c r="A7" s="10">
        <v>1009</v>
      </c>
      <c r="B7" s="10" t="s">
        <v>17</v>
      </c>
      <c r="C7" s="11">
        <f>+'[2]16'!$E$5</f>
        <v>16</v>
      </c>
      <c r="D7" s="11">
        <f>+'[2]16'!$F$5</f>
        <v>14</v>
      </c>
      <c r="E7" s="11">
        <f>+'[2]16'!$G$5</f>
        <v>34</v>
      </c>
      <c r="F7" s="11">
        <f>+'[2]16'!$I$5</f>
        <v>30</v>
      </c>
      <c r="G7" s="11">
        <f>+'[2]16'!$J$5</f>
        <v>33</v>
      </c>
      <c r="H7" s="11">
        <f>+'[2]16'!$K$5</f>
        <v>23</v>
      </c>
      <c r="I7" s="11">
        <f>+'[2]16'!$M$5</f>
        <v>38</v>
      </c>
      <c r="J7" s="11">
        <f>+'[2]16'!$N$5</f>
        <v>34</v>
      </c>
      <c r="K7" s="11">
        <f>+'[2]16'!$O$5</f>
        <v>30</v>
      </c>
      <c r="L7" s="11">
        <f>+'[2]16'!$Q$5</f>
        <v>18</v>
      </c>
      <c r="M7" s="11">
        <f>+'[2]16'!$R$5</f>
        <v>14</v>
      </c>
      <c r="N7" s="11">
        <f>+'[2]16'!$S$5</f>
        <v>12</v>
      </c>
      <c r="O7" s="12">
        <f t="shared" si="0"/>
        <v>296</v>
      </c>
    </row>
    <row r="8" spans="1:15" x14ac:dyDescent="0.2">
      <c r="A8" s="10">
        <v>1010</v>
      </c>
      <c r="B8" s="10" t="s">
        <v>19</v>
      </c>
      <c r="C8" s="11">
        <f>+'[2]17'!$E$5</f>
        <v>13</v>
      </c>
      <c r="D8" s="14">
        <f>+'[2]17'!$F$5</f>
        <v>22</v>
      </c>
      <c r="E8" s="14">
        <f>+'[2]17'!$G$5</f>
        <v>22</v>
      </c>
      <c r="F8" s="14">
        <f>+'[2]17'!$I$5</f>
        <v>29</v>
      </c>
      <c r="G8" s="14">
        <f>+'[2]17'!$J$5</f>
        <v>22</v>
      </c>
      <c r="H8" s="14">
        <f>+'[2]17'!$K$5</f>
        <v>25</v>
      </c>
      <c r="I8" s="14">
        <f>+'[2]17'!$M$5</f>
        <v>31</v>
      </c>
      <c r="J8" s="14">
        <f>+'[2]17'!$N$5</f>
        <v>22</v>
      </c>
      <c r="K8" s="14">
        <f>+'[2]17'!$O$5</f>
        <v>32</v>
      </c>
      <c r="L8" s="14">
        <f>+'[2]17'!$Q$5</f>
        <v>25</v>
      </c>
      <c r="M8" s="14">
        <f>+'[2]17'!$R$5</f>
        <v>34</v>
      </c>
      <c r="N8" s="14">
        <f>+'[2]17'!$S$5</f>
        <v>12</v>
      </c>
      <c r="O8" s="12">
        <f>SUM(C8:N8)</f>
        <v>289</v>
      </c>
    </row>
    <row r="9" spans="1:15" x14ac:dyDescent="0.2">
      <c r="A9" s="42">
        <v>1011</v>
      </c>
      <c r="B9" s="42" t="s">
        <v>20</v>
      </c>
      <c r="C9" s="43">
        <f>+'[2]18'!$E$5</f>
        <v>6</v>
      </c>
      <c r="D9" s="43">
        <f>+'[2]18'!$F$5</f>
        <v>10</v>
      </c>
      <c r="E9" s="43">
        <f>+'[2]18'!$G$5</f>
        <v>8</v>
      </c>
      <c r="F9" s="43">
        <f>+'[2]18'!$I$5</f>
        <v>14</v>
      </c>
      <c r="G9" s="43">
        <f>+'[2]18'!$J$5</f>
        <v>27</v>
      </c>
      <c r="H9" s="43">
        <f>+'[2]18'!$K$5</f>
        <v>16</v>
      </c>
      <c r="I9" s="43">
        <f>+'[2]18'!$M$5</f>
        <v>21</v>
      </c>
      <c r="J9" s="43">
        <f>+'[2]18'!$N$5</f>
        <v>30</v>
      </c>
      <c r="K9" s="43">
        <f>+'[2]18'!$O$5</f>
        <v>3</v>
      </c>
      <c r="L9" s="43">
        <f>+'[2]18'!$Q$5</f>
        <v>8</v>
      </c>
      <c r="M9" s="43">
        <f>+'[2]18'!$R$5</f>
        <v>6</v>
      </c>
      <c r="N9" s="43">
        <f>+'[2]18'!$S$5</f>
        <v>10</v>
      </c>
      <c r="O9" s="44">
        <f t="shared" si="0"/>
        <v>159</v>
      </c>
    </row>
    <row r="10" spans="1:15" x14ac:dyDescent="0.2">
      <c r="A10" s="10">
        <v>1012</v>
      </c>
      <c r="B10" s="10" t="s">
        <v>21</v>
      </c>
      <c r="C10" s="11">
        <f>+'[2]19'!$E$5</f>
        <v>57</v>
      </c>
      <c r="D10" s="11">
        <f>+'[2]19'!$F$5</f>
        <v>70</v>
      </c>
      <c r="E10" s="11">
        <f>+'[2]19'!$G$5</f>
        <v>38</v>
      </c>
      <c r="F10" s="11">
        <f>+'[2]19'!$I$5</f>
        <v>55</v>
      </c>
      <c r="G10" s="11">
        <f>+'[2]19'!$J$5</f>
        <v>43</v>
      </c>
      <c r="H10" s="11">
        <f>+'[2]19'!$K$5</f>
        <v>43</v>
      </c>
      <c r="I10" s="11">
        <f>+'[2]19'!$M$5</f>
        <v>61</v>
      </c>
      <c r="J10" s="11">
        <f>+'[2]19'!$N$5</f>
        <v>46</v>
      </c>
      <c r="K10" s="11">
        <f>+'[2]19'!$O$5</f>
        <v>50</v>
      </c>
      <c r="L10" s="11">
        <f>+'[2]19'!$Q$5</f>
        <v>66</v>
      </c>
      <c r="M10" s="11">
        <f>+'[2]19'!$R$5</f>
        <v>65</v>
      </c>
      <c r="N10" s="11">
        <f>+'[2]19'!$S$5</f>
        <v>28</v>
      </c>
      <c r="O10" s="12">
        <f t="shared" si="0"/>
        <v>622</v>
      </c>
    </row>
    <row r="11" spans="1:15" x14ac:dyDescent="0.2">
      <c r="A11" s="10">
        <v>1013</v>
      </c>
      <c r="B11" s="10" t="s">
        <v>22</v>
      </c>
      <c r="C11" s="11">
        <f>+'[2]20'!$E$5</f>
        <v>0</v>
      </c>
      <c r="D11" s="11">
        <f>+'[2]20'!$F$5</f>
        <v>0</v>
      </c>
      <c r="E11" s="11">
        <f>+'[2]20'!$G$5</f>
        <v>1</v>
      </c>
      <c r="F11" s="11">
        <f>+'[2]20'!$I$5</f>
        <v>3</v>
      </c>
      <c r="G11" s="11">
        <f>+'[2]20'!$J$5</f>
        <v>9</v>
      </c>
      <c r="H11" s="11">
        <f>+'[2]20'!$K$5</f>
        <v>3</v>
      </c>
      <c r="I11" s="11">
        <f>+'[2]20'!$M$5</f>
        <v>5</v>
      </c>
      <c r="J11" s="11">
        <f>+'[2]20'!$N$5</f>
        <v>4</v>
      </c>
      <c r="K11" s="11">
        <f>+'[2]20'!$O$5</f>
        <v>2</v>
      </c>
      <c r="L11" s="11">
        <f>+'[2]20'!$Q$5</f>
        <v>4</v>
      </c>
      <c r="M11" s="11">
        <f>+'[2]20'!$R$5</f>
        <v>3</v>
      </c>
      <c r="N11" s="11">
        <f>+'[2]20'!$S$5</f>
        <v>7</v>
      </c>
      <c r="O11" s="12">
        <f t="shared" si="0"/>
        <v>41</v>
      </c>
    </row>
    <row r="12" spans="1:15" x14ac:dyDescent="0.2">
      <c r="A12" s="10">
        <v>1014</v>
      </c>
      <c r="B12" s="10" t="s">
        <v>23</v>
      </c>
      <c r="C12" s="11">
        <f>+'[2]21'!$E$5</f>
        <v>140</v>
      </c>
      <c r="D12" s="11">
        <f>+'[2]21'!$F$5</f>
        <v>97</v>
      </c>
      <c r="E12" s="11">
        <f>+'[2]21'!$G$5</f>
        <v>67</v>
      </c>
      <c r="F12" s="11">
        <f>+'[2]21'!$I$5</f>
        <v>101</v>
      </c>
      <c r="G12" s="11">
        <f>+'[2]21'!$J$5</f>
        <v>129</v>
      </c>
      <c r="H12" s="11">
        <f>+'[2]21'!$K$5</f>
        <v>137</v>
      </c>
      <c r="I12" s="11">
        <f>+'[2]21'!$M$5</f>
        <v>94</v>
      </c>
      <c r="J12" s="11">
        <f>+'[2]21'!$N$5</f>
        <v>74</v>
      </c>
      <c r="K12" s="11">
        <f>+'[2]21'!$O$5</f>
        <v>129</v>
      </c>
      <c r="L12" s="11">
        <f>+'[2]21'!$Q$5</f>
        <v>77</v>
      </c>
      <c r="M12" s="11">
        <f>+'[2]21'!$R$5</f>
        <v>79</v>
      </c>
      <c r="N12" s="11">
        <f>+'[2]21'!$S$5</f>
        <v>65</v>
      </c>
      <c r="O12" s="12">
        <f t="shared" si="0"/>
        <v>1189</v>
      </c>
    </row>
    <row r="13" spans="1:15" x14ac:dyDescent="0.2">
      <c r="A13" s="10">
        <v>1015</v>
      </c>
      <c r="B13" s="10" t="s">
        <v>24</v>
      </c>
      <c r="C13" s="11">
        <f>+'[2]22'!$E$5</f>
        <v>11</v>
      </c>
      <c r="D13" s="11">
        <f>+'[2]22'!$F$5</f>
        <v>10</v>
      </c>
      <c r="E13" s="11">
        <f>+'[2]22'!$G$5</f>
        <v>28</v>
      </c>
      <c r="F13" s="11">
        <f>+'[2]22'!$I$5</f>
        <v>12</v>
      </c>
      <c r="G13" s="11">
        <f>+'[2]22'!$J$5</f>
        <v>9</v>
      </c>
      <c r="H13" s="11">
        <f>+'[2]22'!$K$5</f>
        <v>13</v>
      </c>
      <c r="I13" s="11">
        <f>+'[2]22'!$M$5</f>
        <v>12</v>
      </c>
      <c r="J13" s="11">
        <f>+'[2]22'!$N$5</f>
        <v>10</v>
      </c>
      <c r="K13" s="11">
        <f>+'[2]22'!$O$5</f>
        <v>8</v>
      </c>
      <c r="L13" s="11">
        <f>+'[2]22'!$Q$5</f>
        <v>9</v>
      </c>
      <c r="M13" s="11">
        <f>+'[2]22'!$R$5</f>
        <v>8</v>
      </c>
      <c r="N13" s="11">
        <f>+'[2]22'!$S$5</f>
        <v>4</v>
      </c>
      <c r="O13" s="12">
        <f t="shared" si="0"/>
        <v>134</v>
      </c>
    </row>
    <row r="14" spans="1:15" x14ac:dyDescent="0.2">
      <c r="A14" s="10">
        <v>1016</v>
      </c>
      <c r="B14" s="10" t="s">
        <v>25</v>
      </c>
      <c r="C14" s="11">
        <f>+'[2]23'!$E$5</f>
        <v>18</v>
      </c>
      <c r="D14" s="13">
        <f>+'[2]23'!$F$5</f>
        <v>8</v>
      </c>
      <c r="E14" s="13">
        <f>+'[2]23'!$G$5</f>
        <v>15</v>
      </c>
      <c r="F14" s="13">
        <f>+'[2]23'!$I$5</f>
        <v>21</v>
      </c>
      <c r="G14" s="13">
        <f>+'[2]23'!$J$5</f>
        <v>20</v>
      </c>
      <c r="H14" s="13">
        <f>+'[2]23'!$K$5</f>
        <v>22</v>
      </c>
      <c r="I14" s="13">
        <f>+'[2]23'!$M$5</f>
        <v>12</v>
      </c>
      <c r="J14" s="13">
        <f>+'[2]23'!$N$5</f>
        <v>16</v>
      </c>
      <c r="K14" s="13">
        <f>+'[2]23'!$O$5</f>
        <v>26</v>
      </c>
      <c r="L14" s="13">
        <f>+'[2]23'!$Q$5</f>
        <v>12</v>
      </c>
      <c r="M14" s="13">
        <f>+'[2]23'!$R$5</f>
        <v>15</v>
      </c>
      <c r="N14" s="13">
        <f>+'[2]23'!$S$5</f>
        <v>13</v>
      </c>
      <c r="O14" s="12">
        <f t="shared" si="0"/>
        <v>198</v>
      </c>
    </row>
    <row r="15" spans="1:15" x14ac:dyDescent="0.2">
      <c r="A15" s="10">
        <v>1017</v>
      </c>
      <c r="B15" s="10" t="s">
        <v>26</v>
      </c>
      <c r="C15" s="11">
        <f>+'[2]24'!$E$5</f>
        <v>17</v>
      </c>
      <c r="D15" s="13">
        <f>+'[2]24'!$F$5</f>
        <v>24</v>
      </c>
      <c r="E15" s="13">
        <f>+'[2]24'!$G$5</f>
        <v>22</v>
      </c>
      <c r="F15" s="13">
        <f>+'[2]24'!$I$5</f>
        <v>14</v>
      </c>
      <c r="G15" s="13">
        <f>+'[2]24'!$J$5</f>
        <v>19</v>
      </c>
      <c r="H15" s="13">
        <f>+'[2]24'!$K$5</f>
        <v>40</v>
      </c>
      <c r="I15" s="13">
        <f>+'[2]24'!$M$5</f>
        <v>37</v>
      </c>
      <c r="J15" s="13">
        <f>+'[2]24'!$N$5</f>
        <v>38</v>
      </c>
      <c r="K15" s="13">
        <f>+'[2]24'!$O$5</f>
        <v>53</v>
      </c>
      <c r="L15" s="13">
        <f>+'[2]24'!$Q$5</f>
        <v>24</v>
      </c>
      <c r="M15" s="13">
        <f>+'[2]24'!$R$5</f>
        <v>37</v>
      </c>
      <c r="N15" s="13">
        <f>+'[2]24'!$S$5</f>
        <v>34</v>
      </c>
      <c r="O15" s="12">
        <f t="shared" si="0"/>
        <v>359</v>
      </c>
    </row>
    <row r="16" spans="1:15" x14ac:dyDescent="0.2">
      <c r="A16" s="10">
        <v>1018</v>
      </c>
      <c r="B16" s="10" t="s">
        <v>27</v>
      </c>
      <c r="C16" s="11">
        <f>+'[2]25'!$E$5</f>
        <v>18</v>
      </c>
      <c r="D16" s="13">
        <f>+'[2]25'!$F$5</f>
        <v>13</v>
      </c>
      <c r="E16" s="13">
        <f>+'[2]25'!$G$5</f>
        <v>13</v>
      </c>
      <c r="F16" s="13">
        <f>+'[2]25'!$I$5</f>
        <v>14</v>
      </c>
      <c r="G16" s="13">
        <f>+'[2]25'!$J$5</f>
        <v>9</v>
      </c>
      <c r="H16" s="13">
        <f>+'[2]25'!$K$5</f>
        <v>16</v>
      </c>
      <c r="I16" s="13">
        <f>+'[2]25'!$M$5</f>
        <v>8</v>
      </c>
      <c r="J16" s="13">
        <f>+'[2]25'!$N$5</f>
        <v>13</v>
      </c>
      <c r="K16" s="13">
        <f>+'[2]25'!$O$5</f>
        <v>20</v>
      </c>
      <c r="L16" s="13">
        <f>+'[2]25'!$Q$5</f>
        <v>7</v>
      </c>
      <c r="M16" s="13">
        <f>+'[2]25'!$R$5</f>
        <v>4</v>
      </c>
      <c r="N16" s="13">
        <f>+'[2]25'!$S$5</f>
        <v>3</v>
      </c>
      <c r="O16" s="12">
        <f t="shared" si="0"/>
        <v>138</v>
      </c>
    </row>
    <row r="17" spans="1:15" x14ac:dyDescent="0.2">
      <c r="A17" s="10">
        <v>1019</v>
      </c>
      <c r="B17" s="10" t="s">
        <v>28</v>
      </c>
      <c r="C17" s="11">
        <f>+'[2]26'!$E$5</f>
        <v>9</v>
      </c>
      <c r="D17" s="13">
        <f>+'[2]26'!$F$5</f>
        <v>9</v>
      </c>
      <c r="E17" s="13">
        <f>+'[2]26'!$G$5</f>
        <v>17</v>
      </c>
      <c r="F17" s="13">
        <f>+'[2]26'!$I$5</f>
        <v>4</v>
      </c>
      <c r="G17" s="13">
        <f>+'[2]26'!$J$5</f>
        <v>4</v>
      </c>
      <c r="H17" s="13">
        <f>+'[2]26'!$K$5</f>
        <v>12</v>
      </c>
      <c r="I17" s="13">
        <f>+'[2]26'!$M$5</f>
        <v>24</v>
      </c>
      <c r="J17" s="13">
        <f>+'[2]26'!$N$5</f>
        <v>3</v>
      </c>
      <c r="K17" s="13">
        <f>+'[2]26'!$O$5</f>
        <v>24</v>
      </c>
      <c r="L17" s="13">
        <f>+'[2]26'!$Q$5</f>
        <v>17</v>
      </c>
      <c r="M17" s="13">
        <f>+'[2]26'!$R$5</f>
        <v>5</v>
      </c>
      <c r="N17" s="13">
        <f>+'[2]26'!$S$5</f>
        <v>5</v>
      </c>
      <c r="O17" s="12">
        <f t="shared" si="0"/>
        <v>133</v>
      </c>
    </row>
    <row r="18" spans="1:15" x14ac:dyDescent="0.2">
      <c r="A18" s="10">
        <v>1020</v>
      </c>
      <c r="B18" s="10" t="s">
        <v>29</v>
      </c>
      <c r="C18" s="11">
        <f>+'[2]27'!$E$5</f>
        <v>0</v>
      </c>
      <c r="D18" s="13">
        <f>+'[2]27'!$F$5</f>
        <v>111</v>
      </c>
      <c r="E18" s="13">
        <f>+'[2]27'!$G$5</f>
        <v>18</v>
      </c>
      <c r="F18" s="13">
        <f>+'[2]27'!$I$5</f>
        <v>107</v>
      </c>
      <c r="G18" s="13">
        <f>+'[2]27'!$J$5</f>
        <v>66</v>
      </c>
      <c r="H18" s="13">
        <f>+'[2]27'!$K$5</f>
        <v>36</v>
      </c>
      <c r="I18" s="13">
        <f>+'[2]27'!$M$5</f>
        <v>64</v>
      </c>
      <c r="J18" s="13">
        <f>+'[2]27'!$N$5</f>
        <v>82</v>
      </c>
      <c r="K18" s="13">
        <f>+'[2]27'!$O$5</f>
        <v>62</v>
      </c>
      <c r="L18" s="13">
        <f>+'[2]27'!$Q$5</f>
        <v>59</v>
      </c>
      <c r="M18" s="13">
        <f>+'[2]27'!$R$5</f>
        <v>61</v>
      </c>
      <c r="N18" s="13">
        <f>+'[2]27'!$S$5</f>
        <v>29</v>
      </c>
      <c r="O18" s="12">
        <f t="shared" si="0"/>
        <v>695</v>
      </c>
    </row>
    <row r="19" spans="1:15" x14ac:dyDescent="0.2">
      <c r="A19" s="10">
        <v>1021</v>
      </c>
      <c r="B19" s="10" t="s">
        <v>30</v>
      </c>
      <c r="C19" s="11">
        <f>+'[2]28'!$E$5</f>
        <v>5</v>
      </c>
      <c r="D19" s="13">
        <f>+'[2]28'!$F$5</f>
        <v>11</v>
      </c>
      <c r="E19" s="13">
        <f>+'[2]28'!$G$5</f>
        <v>20</v>
      </c>
      <c r="F19" s="13">
        <f>+'[2]28'!$I$5</f>
        <v>17</v>
      </c>
      <c r="G19" s="13">
        <f>+'[2]28'!$J$5</f>
        <v>7</v>
      </c>
      <c r="H19" s="13">
        <f>+'[2]28'!$K$5</f>
        <v>14</v>
      </c>
      <c r="I19" s="13">
        <f>+'[2]28'!$M$5</f>
        <v>10</v>
      </c>
      <c r="J19" s="13">
        <f>+'[2]28'!$N$5</f>
        <v>10</v>
      </c>
      <c r="K19" s="13">
        <f>+'[2]28'!$O$5</f>
        <v>10</v>
      </c>
      <c r="L19" s="13">
        <f>+'[2]28'!$Q$5</f>
        <v>9</v>
      </c>
      <c r="M19" s="13">
        <f>+'[2]28'!$R$5</f>
        <v>16</v>
      </c>
      <c r="N19" s="13">
        <f>+'[2]28'!$S$5</f>
        <v>8</v>
      </c>
      <c r="O19" s="12">
        <f t="shared" si="0"/>
        <v>137</v>
      </c>
    </row>
    <row r="20" spans="1:15" x14ac:dyDescent="0.2">
      <c r="A20" s="10">
        <v>1022</v>
      </c>
      <c r="B20" s="10" t="s">
        <v>31</v>
      </c>
      <c r="C20" s="11">
        <f>+'[2]29'!$E$5</f>
        <v>43</v>
      </c>
      <c r="D20" s="13">
        <f>+'[2]29'!$F$5</f>
        <v>60</v>
      </c>
      <c r="E20" s="13">
        <f>+'[2]29'!$G$5</f>
        <v>76</v>
      </c>
      <c r="F20" s="13">
        <f>+'[2]29'!$I$5</f>
        <v>82</v>
      </c>
      <c r="G20" s="13">
        <f>+'[2]29'!$J$5</f>
        <v>82</v>
      </c>
      <c r="H20" s="13">
        <f>+'[2]29'!$K$5</f>
        <v>178</v>
      </c>
      <c r="I20" s="13">
        <f>+'[2]29'!$M$5</f>
        <v>97</v>
      </c>
      <c r="J20" s="13">
        <f>+'[2]29'!$N$5</f>
        <v>86</v>
      </c>
      <c r="K20" s="13">
        <f>+'[2]29'!$O$5</f>
        <v>120</v>
      </c>
      <c r="L20" s="13">
        <f>+'[2]29'!$Q$5</f>
        <v>85</v>
      </c>
      <c r="M20" s="13">
        <f>+'[2]29'!$R$5</f>
        <v>74</v>
      </c>
      <c r="N20" s="13">
        <f>+'[2]29'!$S$5</f>
        <v>34</v>
      </c>
      <c r="O20" s="12">
        <f t="shared" si="0"/>
        <v>1017</v>
      </c>
    </row>
    <row r="21" spans="1:15" x14ac:dyDescent="0.2">
      <c r="A21" s="10">
        <v>1023</v>
      </c>
      <c r="B21" s="10" t="s">
        <v>32</v>
      </c>
      <c r="C21" s="11">
        <f>+'[2]30'!$E$5</f>
        <v>24</v>
      </c>
      <c r="D21" s="13">
        <f>+'[2]30'!$F$5</f>
        <v>19</v>
      </c>
      <c r="E21" s="13">
        <f>+'[2]30'!$G$5</f>
        <v>20</v>
      </c>
      <c r="F21" s="13">
        <f>+'[2]30'!$I$5</f>
        <v>14</v>
      </c>
      <c r="G21" s="13">
        <f>+'[2]30'!$J$5</f>
        <v>22</v>
      </c>
      <c r="H21" s="13">
        <f>+'[2]30'!$K$5</f>
        <v>31</v>
      </c>
      <c r="I21" s="13">
        <f>+'[2]30'!$M$5</f>
        <v>21</v>
      </c>
      <c r="J21" s="13">
        <f>+'[2]30'!$N$5</f>
        <v>18</v>
      </c>
      <c r="K21" s="13">
        <f>+'[2]30'!$O$5</f>
        <v>19</v>
      </c>
      <c r="L21" s="13">
        <f>+'[2]30'!$Q$5</f>
        <v>18</v>
      </c>
      <c r="M21" s="13">
        <f>+'[2]30'!$R$5</f>
        <v>9</v>
      </c>
      <c r="N21" s="13">
        <f>+'[2]30'!$S$5</f>
        <v>19</v>
      </c>
      <c r="O21" s="12">
        <f t="shared" si="0"/>
        <v>234</v>
      </c>
    </row>
    <row r="22" spans="1:15" x14ac:dyDescent="0.2">
      <c r="A22" s="10">
        <v>1024</v>
      </c>
      <c r="B22" s="10" t="s">
        <v>33</v>
      </c>
      <c r="C22" s="11">
        <f>+'[2]31'!$E$5</f>
        <v>109</v>
      </c>
      <c r="D22" s="13">
        <f>+'[2]31'!$F$5</f>
        <v>126</v>
      </c>
      <c r="E22" s="13">
        <f>+'[2]31'!$G$5</f>
        <v>67</v>
      </c>
      <c r="F22" s="13">
        <f>+'[2]31'!$I$5</f>
        <v>99</v>
      </c>
      <c r="G22" s="13">
        <f>+'[2]31'!$J$5</f>
        <v>84</v>
      </c>
      <c r="H22" s="13">
        <f>+'[2]31'!$K$5</f>
        <v>199</v>
      </c>
      <c r="I22" s="13">
        <f>+'[2]31'!$M$5</f>
        <v>103</v>
      </c>
      <c r="J22" s="13">
        <f>+'[2]31'!$N$5</f>
        <v>148</v>
      </c>
      <c r="K22" s="13">
        <f>+'[2]31'!$O$5</f>
        <v>160</v>
      </c>
      <c r="L22" s="13">
        <f>+'[2]31'!$Q$5</f>
        <v>146</v>
      </c>
      <c r="M22" s="13">
        <f>+'[2]31'!$R$5</f>
        <v>126</v>
      </c>
      <c r="N22" s="13">
        <f>+'[2]31'!$S$5</f>
        <v>121</v>
      </c>
      <c r="O22" s="12">
        <f t="shared" si="0"/>
        <v>1488</v>
      </c>
    </row>
    <row r="23" spans="1:15" x14ac:dyDescent="0.2">
      <c r="A23" s="10">
        <v>1025</v>
      </c>
      <c r="B23" s="10" t="s">
        <v>34</v>
      </c>
      <c r="C23" s="11">
        <f>+'[2]32'!$E$5</f>
        <v>17</v>
      </c>
      <c r="D23" s="13">
        <f>+'[2]32'!$F$5</f>
        <v>20</v>
      </c>
      <c r="E23" s="13">
        <f>+'[2]32'!$G$5</f>
        <v>14</v>
      </c>
      <c r="F23" s="13">
        <f>+'[2]32'!$I$5</f>
        <v>24</v>
      </c>
      <c r="G23" s="13">
        <f>+'[2]32'!$J$5</f>
        <v>24</v>
      </c>
      <c r="H23" s="13">
        <f>+'[2]32'!$K$5</f>
        <v>28</v>
      </c>
      <c r="I23" s="13">
        <f>+'[2]32'!$M$5</f>
        <v>22</v>
      </c>
      <c r="J23" s="13">
        <f>+'[2]32'!$N$5</f>
        <v>37</v>
      </c>
      <c r="K23" s="13">
        <f>+'[2]32'!$O$5</f>
        <v>70</v>
      </c>
      <c r="L23" s="13">
        <f>+'[2]32'!$Q$5</f>
        <v>20</v>
      </c>
      <c r="M23" s="13">
        <f>+'[2]32'!$R$5</f>
        <v>11</v>
      </c>
      <c r="N23" s="13">
        <f>+'[2]32'!$S$5</f>
        <v>24</v>
      </c>
      <c r="O23" s="12">
        <f t="shared" si="0"/>
        <v>311</v>
      </c>
    </row>
    <row r="24" spans="1:15" x14ac:dyDescent="0.2">
      <c r="A24" s="10">
        <v>1026</v>
      </c>
      <c r="B24" s="10" t="s">
        <v>35</v>
      </c>
      <c r="C24" s="11">
        <f>+'[2]33'!$E$5</f>
        <v>5</v>
      </c>
      <c r="D24" s="13">
        <f>+'[2]33'!$F$5</f>
        <v>6</v>
      </c>
      <c r="E24" s="13">
        <f>+'[2]33'!$G$5</f>
        <v>6</v>
      </c>
      <c r="F24" s="13">
        <f>+'[2]33'!$I$5</f>
        <v>12</v>
      </c>
      <c r="G24" s="13">
        <f>+'[2]33'!$J$5</f>
        <v>11</v>
      </c>
      <c r="H24" s="13">
        <f>+'[2]33'!$K$5</f>
        <v>10</v>
      </c>
      <c r="I24" s="13">
        <f>+'[2]33'!$M$5</f>
        <v>13</v>
      </c>
      <c r="J24" s="13">
        <f>+'[2]33'!$N$5</f>
        <v>18</v>
      </c>
      <c r="K24" s="13">
        <f>+'[2]33'!$O$5</f>
        <v>10</v>
      </c>
      <c r="L24" s="13">
        <f>+'[2]33'!$Q$5</f>
        <v>8</v>
      </c>
      <c r="M24" s="13">
        <f>+'[2]33'!$R$5</f>
        <v>6</v>
      </c>
      <c r="N24" s="13">
        <f>+'[2]33'!$S$5</f>
        <v>2</v>
      </c>
      <c r="O24" s="12">
        <f t="shared" si="0"/>
        <v>107</v>
      </c>
    </row>
    <row r="25" spans="1:15" x14ac:dyDescent="0.2">
      <c r="A25" s="10">
        <v>1027</v>
      </c>
      <c r="B25" s="10" t="s">
        <v>36</v>
      </c>
      <c r="C25" s="11">
        <f>+'[2]34'!$E$5</f>
        <v>5</v>
      </c>
      <c r="D25" s="13">
        <f>+'[2]34'!$F$5</f>
        <v>6</v>
      </c>
      <c r="E25" s="13">
        <f>+'[2]34'!$G$5</f>
        <v>8</v>
      </c>
      <c r="F25" s="13">
        <f>+'[2]34'!$I$5</f>
        <v>11</v>
      </c>
      <c r="G25" s="13">
        <f>+'[2]34'!$J$5</f>
        <v>17</v>
      </c>
      <c r="H25" s="13">
        <f>+'[2]34'!$K$5</f>
        <v>27</v>
      </c>
      <c r="I25" s="13">
        <f>+'[2]34'!$M$5</f>
        <v>8</v>
      </c>
      <c r="J25" s="13">
        <f>+'[2]34'!$N$5</f>
        <v>9</v>
      </c>
      <c r="K25" s="13">
        <f>+'[2]34'!$O$5</f>
        <v>5</v>
      </c>
      <c r="L25" s="13">
        <f>+'[2]34'!$Q$5</f>
        <v>12</v>
      </c>
      <c r="M25" s="13">
        <f>+'[2]34'!$R$5</f>
        <v>10</v>
      </c>
      <c r="N25" s="13">
        <f>+'[2]34'!$S$5</f>
        <v>1</v>
      </c>
      <c r="O25" s="12">
        <f t="shared" si="0"/>
        <v>119</v>
      </c>
    </row>
    <row r="26" spans="1:15" x14ac:dyDescent="0.2">
      <c r="A26" s="10">
        <v>1028</v>
      </c>
      <c r="B26" s="10" t="s">
        <v>37</v>
      </c>
      <c r="C26" s="11">
        <f>+'[2]35'!$E$5</f>
        <v>31</v>
      </c>
      <c r="D26" s="13">
        <f>+'[2]35'!$F$5</f>
        <v>54</v>
      </c>
      <c r="E26" s="13">
        <f>+'[2]35'!$G$5</f>
        <v>55</v>
      </c>
      <c r="F26" s="13">
        <f>+'[2]35'!$I$5</f>
        <v>70</v>
      </c>
      <c r="G26" s="13">
        <f>+'[2]35'!$J$5</f>
        <v>70</v>
      </c>
      <c r="H26" s="13">
        <f>+'[2]35'!$K$5</f>
        <v>79</v>
      </c>
      <c r="I26" s="13">
        <f>+'[2]35'!$M$5</f>
        <v>88</v>
      </c>
      <c r="J26" s="13">
        <f>+'[2]35'!$N$5</f>
        <v>129</v>
      </c>
      <c r="K26" s="13">
        <f>+'[2]35'!$O$5</f>
        <v>111</v>
      </c>
      <c r="L26" s="13">
        <f>+'[2]35'!$Q$5</f>
        <v>97</v>
      </c>
      <c r="M26" s="13">
        <f>+'[2]35'!$R$5</f>
        <v>101</v>
      </c>
      <c r="N26" s="13">
        <f>+'[2]35'!$S$5</f>
        <v>101</v>
      </c>
      <c r="O26" s="12">
        <f t="shared" si="0"/>
        <v>986</v>
      </c>
    </row>
    <row r="27" spans="1:15" x14ac:dyDescent="0.2">
      <c r="A27" s="10">
        <v>1029</v>
      </c>
      <c r="B27" s="10" t="s">
        <v>38</v>
      </c>
      <c r="C27" s="11">
        <f>+'[2]36'!$E$5</f>
        <v>11</v>
      </c>
      <c r="D27" s="13">
        <f>+'[2]36'!$F$5</f>
        <v>12</v>
      </c>
      <c r="E27" s="13">
        <f>+'[2]36'!$G$5</f>
        <v>9</v>
      </c>
      <c r="F27" s="13">
        <f>+'[2]36'!$I$5</f>
        <v>11</v>
      </c>
      <c r="G27" s="13">
        <f>+'[2]36'!$J$5</f>
        <v>12</v>
      </c>
      <c r="H27" s="13">
        <f>+'[2]36'!$K$5</f>
        <v>22</v>
      </c>
      <c r="I27" s="13">
        <f>+'[2]36'!$M$5</f>
        <v>20</v>
      </c>
      <c r="J27" s="13">
        <f>+'[2]36'!$N$5</f>
        <v>15</v>
      </c>
      <c r="K27" s="13">
        <f>+'[2]36'!$O$5</f>
        <v>20</v>
      </c>
      <c r="L27" s="13">
        <f>+'[2]36'!$Q$5</f>
        <v>31</v>
      </c>
      <c r="M27" s="13">
        <f>+'[2]36'!$R$5</f>
        <v>63</v>
      </c>
      <c r="N27" s="13">
        <f>+'[2]36'!$S$5</f>
        <v>35</v>
      </c>
      <c r="O27" s="12">
        <f t="shared" si="0"/>
        <v>261</v>
      </c>
    </row>
    <row r="28" spans="1:15" x14ac:dyDescent="0.2">
      <c r="A28" s="10">
        <v>1030</v>
      </c>
      <c r="B28" s="10" t="s">
        <v>18</v>
      </c>
      <c r="C28" s="11">
        <f>+'[2]37'!$E$5</f>
        <v>23</v>
      </c>
      <c r="D28" s="14">
        <f>+'[2]37'!$F$5</f>
        <v>9</v>
      </c>
      <c r="E28" s="14">
        <f>+'[2]37'!$G$5</f>
        <v>11</v>
      </c>
      <c r="F28" s="14">
        <f>+'[2]37'!$I$5</f>
        <v>9</v>
      </c>
      <c r="G28" s="14">
        <f>+'[2]37'!$J$5</f>
        <v>15</v>
      </c>
      <c r="H28" s="14">
        <f>+'[2]37'!$K$5</f>
        <v>15</v>
      </c>
      <c r="I28" s="14">
        <f>+'[2]37'!$M$5</f>
        <v>19</v>
      </c>
      <c r="J28" s="14">
        <f>+'[2]37'!$N$5</f>
        <v>15</v>
      </c>
      <c r="K28" s="14">
        <f>+'[2]37'!$O$5</f>
        <v>27</v>
      </c>
      <c r="L28" s="14">
        <f>+'[2]37'!$Q$5</f>
        <v>14</v>
      </c>
      <c r="M28" s="14">
        <f>+'[2]37'!$R$5</f>
        <v>15</v>
      </c>
      <c r="N28" s="14">
        <f>+'[2]37'!$S$5</f>
        <v>13</v>
      </c>
      <c r="O28" s="12">
        <f t="shared" si="0"/>
        <v>185</v>
      </c>
    </row>
    <row r="29" spans="1:15" x14ac:dyDescent="0.2">
      <c r="A29" s="4">
        <v>10300</v>
      </c>
      <c r="B29" s="4" t="s">
        <v>63</v>
      </c>
      <c r="C29" s="5">
        <f t="shared" ref="C29:N29" si="1">SUM(C2:C28)</f>
        <v>928</v>
      </c>
      <c r="D29" s="5">
        <f t="shared" si="1"/>
        <v>1151</v>
      </c>
      <c r="E29" s="5">
        <f t="shared" si="1"/>
        <v>1223</v>
      </c>
      <c r="F29" s="5">
        <f t="shared" si="1"/>
        <v>1221</v>
      </c>
      <c r="G29" s="5">
        <f t="shared" si="1"/>
        <v>1250</v>
      </c>
      <c r="H29" s="5">
        <f t="shared" si="1"/>
        <v>1718</v>
      </c>
      <c r="I29" s="5">
        <f t="shared" si="1"/>
        <v>1241</v>
      </c>
      <c r="J29" s="5">
        <f t="shared" si="1"/>
        <v>1377</v>
      </c>
      <c r="K29" s="5">
        <f t="shared" si="1"/>
        <v>1669</v>
      </c>
      <c r="L29" s="5">
        <f t="shared" si="1"/>
        <v>1319</v>
      </c>
      <c r="M29" s="5">
        <f t="shared" si="1"/>
        <v>1324</v>
      </c>
      <c r="N29" s="5">
        <f t="shared" si="1"/>
        <v>1150</v>
      </c>
      <c r="O29" s="6">
        <f t="shared" si="0"/>
        <v>15571</v>
      </c>
    </row>
    <row r="30" spans="1:15" x14ac:dyDescent="0.2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15" x14ac:dyDescent="0.2">
      <c r="A31" s="3" t="s">
        <v>52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63</v>
      </c>
    </row>
    <row r="32" spans="1:15" x14ac:dyDescent="0.2">
      <c r="A32" s="7">
        <v>1004</v>
      </c>
      <c r="B32" s="7" t="s">
        <v>94</v>
      </c>
      <c r="C32" s="19">
        <f>+'[2]11'!$E$18/10^6</f>
        <v>1.953063</v>
      </c>
      <c r="D32" s="19">
        <f>+'[2]11'!$F$18/10^6</f>
        <v>2.01613</v>
      </c>
      <c r="E32" s="19">
        <f>+'[2]11'!$G$18/10^6</f>
        <v>1.980593</v>
      </c>
      <c r="F32" s="19">
        <f>+'[2]11'!$I$18/10^6</f>
        <v>2.0810339999999998</v>
      </c>
      <c r="G32" s="19">
        <f>+'[2]11'!$J$18/10^6</f>
        <v>1.979546</v>
      </c>
      <c r="H32" s="19">
        <f>+'[2]11'!$K$18/10^6</f>
        <v>1.9866410000000001</v>
      </c>
      <c r="I32" s="19">
        <f>+'[2]11'!$M$18/10^6</f>
        <v>1.9629080000000001</v>
      </c>
      <c r="J32" s="19">
        <f>+'[2]11'!$N$18/10^6</f>
        <v>2.4116949999999999</v>
      </c>
      <c r="K32" s="19">
        <f>+'[2]11'!$O$18/10^6</f>
        <v>2.2624460000000002</v>
      </c>
      <c r="L32" s="19">
        <f>+'[2]11'!$Q$18/10^6</f>
        <v>2.1080390000000002</v>
      </c>
      <c r="M32" s="19">
        <f>+'[2]11'!$R$18/10^6</f>
        <v>2.0992090000000001</v>
      </c>
      <c r="N32" s="19">
        <f>+'[2]11'!$S$18/10^6</f>
        <v>2.0088460000000001</v>
      </c>
      <c r="O32" s="20">
        <f>SUM(C32:N32)</f>
        <v>24.850149999999999</v>
      </c>
    </row>
    <row r="33" spans="1:15" x14ac:dyDescent="0.2">
      <c r="A33" s="10">
        <v>1005</v>
      </c>
      <c r="B33" s="10" t="s">
        <v>13</v>
      </c>
      <c r="C33" s="21">
        <f>+'[2]12'!$E$18/10^6</f>
        <v>3.6052000000000001E-2</v>
      </c>
      <c r="D33" s="21">
        <f>+'[2]12'!$F$18/10^6</f>
        <v>3.8355E-2</v>
      </c>
      <c r="E33" s="21">
        <f>+'[2]12'!$G$18/10^6</f>
        <v>3.8371000000000002E-2</v>
      </c>
      <c r="F33" s="21">
        <f>+'[2]12'!$I$18/10^6</f>
        <v>3.7830999999999997E-2</v>
      </c>
      <c r="G33" s="21">
        <f>+'[2]12'!$J$18/10^6</f>
        <v>3.5855999999999999E-2</v>
      </c>
      <c r="H33" s="21">
        <f>+'[2]12'!$K$18/10^6</f>
        <v>3.9433000000000003E-2</v>
      </c>
      <c r="I33" s="21">
        <f>+'[2]12'!$M$18/10^6</f>
        <v>4.6399999999999997E-2</v>
      </c>
      <c r="J33" s="21">
        <f>+'[2]12'!$N$18/10^6</f>
        <v>5.3587000000000003E-2</v>
      </c>
      <c r="K33" s="21">
        <f>+'[2]12'!$O$18/10^6</f>
        <v>4.5213000000000003E-2</v>
      </c>
      <c r="L33" s="21">
        <f>+'[2]12'!$Q$18/10^6</f>
        <v>3.8894999999999999E-2</v>
      </c>
      <c r="M33" s="21">
        <f>+'[2]12'!$R$18/10^6</f>
        <v>4.0709000000000002E-2</v>
      </c>
      <c r="N33" s="21">
        <f>+'[2]12'!$S$18/10^6</f>
        <v>3.9498999999999999E-2</v>
      </c>
      <c r="O33" s="22">
        <f t="shared" ref="O33:O59" si="2">SUM(C33:N33)</f>
        <v>0.490201</v>
      </c>
    </row>
    <row r="34" spans="1:15" x14ac:dyDescent="0.2">
      <c r="A34" s="10">
        <v>1006</v>
      </c>
      <c r="B34" s="10" t="s">
        <v>14</v>
      </c>
      <c r="C34" s="21">
        <f>+'[2]13'!$E$18/10^6</f>
        <v>0.121722</v>
      </c>
      <c r="D34" s="21">
        <f>+'[2]13'!$F$18/10^6</f>
        <v>0.12751799999999999</v>
      </c>
      <c r="E34" s="21">
        <f>+'[2]13'!$G$18/10^6</f>
        <v>0.12920400000000001</v>
      </c>
      <c r="F34" s="21">
        <f>+'[2]13'!$I$18/10^6</f>
        <v>0.13287099999999999</v>
      </c>
      <c r="G34" s="21">
        <f>+'[2]13'!$J$18/10^6</f>
        <v>0.126856</v>
      </c>
      <c r="H34" s="21">
        <f>+'[2]13'!$K$18/10^6</f>
        <v>0.13408700000000001</v>
      </c>
      <c r="I34" s="21">
        <f>+'[2]13'!$M$18/10^6</f>
        <v>0.15323500000000001</v>
      </c>
      <c r="J34" s="21">
        <f>+'[2]13'!$N$18/10^6</f>
        <v>0.16678299999999999</v>
      </c>
      <c r="K34" s="21">
        <f>+'[2]13'!$O$18/10^6</f>
        <v>0.154865</v>
      </c>
      <c r="L34" s="21">
        <f>+'[2]13'!$Q$18/10^6</f>
        <v>0.14346100000000001</v>
      </c>
      <c r="M34" s="21">
        <f>+'[2]13'!$R$18/10^6</f>
        <v>0.13903799999999999</v>
      </c>
      <c r="N34" s="21">
        <f>+'[2]13'!$S$18/10^6</f>
        <v>0.124791</v>
      </c>
      <c r="O34" s="22">
        <f t="shared" si="2"/>
        <v>1.654431</v>
      </c>
    </row>
    <row r="35" spans="1:15" x14ac:dyDescent="0.2">
      <c r="A35" s="10">
        <v>1007</v>
      </c>
      <c r="B35" s="10" t="s">
        <v>15</v>
      </c>
      <c r="C35" s="21">
        <f>+'[2]14'!$E$18/10^6</f>
        <v>0.32329599999999997</v>
      </c>
      <c r="D35" s="21">
        <f>+'[2]14'!$F$18/10^6</f>
        <v>0.32228000000000001</v>
      </c>
      <c r="E35" s="21">
        <f>+'[2]14'!$G$18/10^6</f>
        <v>0.32971299999999998</v>
      </c>
      <c r="F35" s="21">
        <f>+'[2]14'!$I$18/10^6</f>
        <v>0.340472</v>
      </c>
      <c r="G35" s="21">
        <f>+'[2]14'!$J$18/10^6</f>
        <v>0.32380599999999998</v>
      </c>
      <c r="H35" s="21">
        <f>+'[2]14'!$K$18/10^6</f>
        <v>0.327291</v>
      </c>
      <c r="I35" s="21">
        <f>+'[2]14'!$M$18/10^6</f>
        <v>0.37079600000000001</v>
      </c>
      <c r="J35" s="21">
        <f>+'[2]14'!$N$18/10^6</f>
        <v>0.39280300000000001</v>
      </c>
      <c r="K35" s="21">
        <f>+'[2]14'!$O$18/10^6</f>
        <v>0.38519100000000001</v>
      </c>
      <c r="L35" s="21">
        <f>+'[2]14'!$Q$18/10^6</f>
        <v>0.33909299999999998</v>
      </c>
      <c r="M35" s="21">
        <f>+'[2]14'!$R$18/10^6</f>
        <v>0.33383699999999999</v>
      </c>
      <c r="N35" s="21">
        <f>+'[2]14'!$S$18/10^6</f>
        <v>0.32832899999999998</v>
      </c>
      <c r="O35" s="22">
        <f t="shared" si="2"/>
        <v>4.1169069999999994</v>
      </c>
    </row>
    <row r="36" spans="1:15" x14ac:dyDescent="0.2">
      <c r="A36" s="10">
        <v>1008</v>
      </c>
      <c r="B36" s="10" t="s">
        <v>16</v>
      </c>
      <c r="C36" s="21">
        <f>+'[2]15'!$E$18/10^6</f>
        <v>4.0599999999999997E-2</v>
      </c>
      <c r="D36" s="21">
        <f>+'[2]15'!$F$18/10^6</f>
        <v>4.2631000000000002E-2</v>
      </c>
      <c r="E36" s="21">
        <f>+'[2]15'!$G$18/10^6</f>
        <v>4.3078999999999999E-2</v>
      </c>
      <c r="F36" s="21">
        <f>+'[2]15'!$I$18/10^6</f>
        <v>4.4561000000000003E-2</v>
      </c>
      <c r="G36" s="21">
        <f>+'[2]15'!$J$18/10^6</f>
        <v>4.2298000000000002E-2</v>
      </c>
      <c r="H36" s="21">
        <f>+'[2]15'!$K$18/10^6</f>
        <v>4.3263000000000003E-2</v>
      </c>
      <c r="I36" s="21">
        <f>+'[2]15'!$M$18/10^6</f>
        <v>4.6440000000000002E-2</v>
      </c>
      <c r="J36" s="21">
        <f>+'[2]15'!$N$18/10^6</f>
        <v>5.6253999999999998E-2</v>
      </c>
      <c r="K36" s="21">
        <f>+'[2]15'!$O$18/10^6</f>
        <v>5.2313999999999999E-2</v>
      </c>
      <c r="L36" s="21">
        <f>+'[2]15'!$Q$18/10^6</f>
        <v>4.3351000000000001E-2</v>
      </c>
      <c r="M36" s="21">
        <f>+'[2]15'!$R$18/10^6</f>
        <v>4.079E-2</v>
      </c>
      <c r="N36" s="21">
        <f>+'[2]15'!$S$18/10^6</f>
        <v>3.9745999999999997E-2</v>
      </c>
      <c r="O36" s="22">
        <f t="shared" si="2"/>
        <v>0.53532699999999989</v>
      </c>
    </row>
    <row r="37" spans="1:15" x14ac:dyDescent="0.2">
      <c r="A37" s="10">
        <v>1009</v>
      </c>
      <c r="B37" s="10" t="s">
        <v>17</v>
      </c>
      <c r="C37" s="21">
        <f>+'[2]16'!$E$18/10^6</f>
        <v>8.1406999999999993E-2</v>
      </c>
      <c r="D37" s="21">
        <f>+'[2]16'!$F$18/10^6</f>
        <v>7.4049000000000004E-2</v>
      </c>
      <c r="E37" s="21">
        <f>+'[2]16'!$G$18/10^6</f>
        <v>7.0386000000000004E-2</v>
      </c>
      <c r="F37" s="21">
        <f>+'[2]16'!$I$18/10^6</f>
        <v>7.8951999999999994E-2</v>
      </c>
      <c r="G37" s="21">
        <f>+'[2]16'!$J$18/10^6</f>
        <v>7.2824E-2</v>
      </c>
      <c r="H37" s="21">
        <f>+'[2]16'!$K$18/10^6</f>
        <v>7.7651999999999999E-2</v>
      </c>
      <c r="I37" s="21">
        <f>+'[2]16'!$M$18/10^6</f>
        <v>7.9936999999999994E-2</v>
      </c>
      <c r="J37" s="21">
        <f>+'[2]16'!$N$18/10^6</f>
        <v>9.5169000000000004E-2</v>
      </c>
      <c r="K37" s="21">
        <f>+'[2]16'!$O$18/10^6</f>
        <v>8.7094000000000005E-2</v>
      </c>
      <c r="L37" s="21">
        <f>+'[2]16'!$Q$18/10^6</f>
        <v>8.6826E-2</v>
      </c>
      <c r="M37" s="21">
        <f>+'[2]16'!$R$18/10^6</f>
        <v>8.2906999999999995E-2</v>
      </c>
      <c r="N37" s="21">
        <f>+'[2]16'!$S$18/10^6</f>
        <v>7.8648999999999997E-2</v>
      </c>
      <c r="O37" s="22">
        <f t="shared" si="2"/>
        <v>0.96585199999999993</v>
      </c>
    </row>
    <row r="38" spans="1:15" x14ac:dyDescent="0.2">
      <c r="A38" s="10">
        <v>1010</v>
      </c>
      <c r="B38" s="10" t="s">
        <v>19</v>
      </c>
      <c r="C38" s="21">
        <f>+'[2]17'!$E$18/10^6</f>
        <v>0.12587400000000001</v>
      </c>
      <c r="D38" s="21">
        <f>+'[2]17'!$F$18/10^6</f>
        <v>0.12671199999999999</v>
      </c>
      <c r="E38" s="21">
        <f>+'[2]17'!$G$18/10^6</f>
        <v>0.132435</v>
      </c>
      <c r="F38" s="21">
        <f>+'[2]17'!$I$18/10^6</f>
        <v>0.13620599999999999</v>
      </c>
      <c r="G38" s="21">
        <f>+'[2]17'!$J$18/10^6</f>
        <v>0.124413</v>
      </c>
      <c r="H38" s="21">
        <f>+'[2]17'!$K$18/10^6</f>
        <v>0.12995799999999999</v>
      </c>
      <c r="I38" s="21">
        <f>+'[2]17'!$M$18/10^6</f>
        <v>0.13214200000000001</v>
      </c>
      <c r="J38" s="21">
        <f>+'[2]17'!$N$18/10^6</f>
        <v>0.166906</v>
      </c>
      <c r="K38" s="21">
        <f>+'[2]17'!$O$18/10^6</f>
        <v>0.14521800000000001</v>
      </c>
      <c r="L38" s="21">
        <f>+'[2]17'!$Q$18/10^6</f>
        <v>0.123725</v>
      </c>
      <c r="M38" s="21">
        <f>+'[2]17'!$R$18/10^6</f>
        <v>0.11511299999999999</v>
      </c>
      <c r="N38" s="21">
        <f>+'[2]17'!$S$18/10^6</f>
        <v>0.13922300000000001</v>
      </c>
      <c r="O38" s="22">
        <f>SUM(C38:N38)</f>
        <v>1.5979250000000003</v>
      </c>
    </row>
    <row r="39" spans="1:15" x14ac:dyDescent="0.2">
      <c r="A39" s="42">
        <v>1011</v>
      </c>
      <c r="B39" s="42" t="s">
        <v>20</v>
      </c>
      <c r="C39" s="45">
        <f>+'[2]18'!$E$18/10^6</f>
        <v>6.9748000000000004E-2</v>
      </c>
      <c r="D39" s="45">
        <f>+'[2]18'!$F$18/10^6</f>
        <v>6.8937999999999999E-2</v>
      </c>
      <c r="E39" s="45">
        <f>+'[2]18'!$G$18/10^6</f>
        <v>7.1254999999999999E-2</v>
      </c>
      <c r="F39" s="45">
        <f>+'[2]18'!$I$18/10^6</f>
        <v>7.7630000000000005E-2</v>
      </c>
      <c r="G39" s="45">
        <f>+'[2]18'!$J$18/10^6</f>
        <v>6.6344E-2</v>
      </c>
      <c r="H39" s="45">
        <f>+'[2]18'!$K$18/10^6</f>
        <v>7.3548000000000002E-2</v>
      </c>
      <c r="I39" s="45">
        <f>+'[2]18'!$M$18/10^6</f>
        <v>8.4310999999999997E-2</v>
      </c>
      <c r="J39" s="45">
        <f>+'[2]18'!$N$18/10^6</f>
        <v>9.5311999999999994E-2</v>
      </c>
      <c r="K39" s="45">
        <f>+'[2]18'!$O$18/10^6</f>
        <v>8.7399000000000004E-2</v>
      </c>
      <c r="L39" s="45">
        <f>+'[2]18'!$Q$18/10^6</f>
        <v>7.2886000000000006E-2</v>
      </c>
      <c r="M39" s="45">
        <f>+'[2]18'!$R$18/10^6</f>
        <v>6.8141999999999994E-2</v>
      </c>
      <c r="N39" s="45">
        <f>+'[2]18'!$S$18/10^6</f>
        <v>6.5134999999999998E-2</v>
      </c>
      <c r="O39" s="46">
        <f t="shared" si="2"/>
        <v>0.90064800000000012</v>
      </c>
    </row>
    <row r="40" spans="1:15" x14ac:dyDescent="0.2">
      <c r="A40" s="10">
        <v>1012</v>
      </c>
      <c r="B40" s="10" t="s">
        <v>21</v>
      </c>
      <c r="C40" s="21">
        <f>+'[2]19'!$E$18/10^6</f>
        <v>0.20247799999999999</v>
      </c>
      <c r="D40" s="21">
        <f>+'[2]19'!$F$18/10^6</f>
        <v>0.18997600000000001</v>
      </c>
      <c r="E40" s="21">
        <f>+'[2]19'!$G$18/10^6</f>
        <v>0.197854</v>
      </c>
      <c r="F40" s="21">
        <f>+'[2]19'!$I$18/10^6</f>
        <v>0.200126</v>
      </c>
      <c r="G40" s="21">
        <f>+'[2]19'!$J$18/10^6</f>
        <v>0.19037299999999999</v>
      </c>
      <c r="H40" s="21">
        <f>+'[2]19'!$K$18/10^6</f>
        <v>0.200238</v>
      </c>
      <c r="I40" s="21">
        <f>+'[2]19'!$M$18/10^6</f>
        <v>0.214142</v>
      </c>
      <c r="J40" s="21">
        <f>+'[2]19'!$N$18/10^6</f>
        <v>0.25922299999999998</v>
      </c>
      <c r="K40" s="21">
        <f>+'[2]19'!$O$18/10^6</f>
        <v>0.27196799999999999</v>
      </c>
      <c r="L40" s="21">
        <f>+'[2]19'!$Q$18/10^6</f>
        <v>0.23009199999999999</v>
      </c>
      <c r="M40" s="21">
        <f>+'[2]19'!$R$18/10^6</f>
        <v>0.23014599999999999</v>
      </c>
      <c r="N40" s="21">
        <f>+'[2]19'!$S$18/10^6</f>
        <v>0.21537200000000001</v>
      </c>
      <c r="O40" s="22">
        <f t="shared" si="2"/>
        <v>2.601988</v>
      </c>
    </row>
    <row r="41" spans="1:15" x14ac:dyDescent="0.2">
      <c r="A41" s="10">
        <v>1013</v>
      </c>
      <c r="B41" s="10" t="s">
        <v>22</v>
      </c>
      <c r="C41" s="21">
        <f>+'[2]20'!$E$18/10^6</f>
        <v>1.4368000000000001E-2</v>
      </c>
      <c r="D41" s="21">
        <f>+'[2]20'!$F$18/10^6</f>
        <v>1.2567E-2</v>
      </c>
      <c r="E41" s="21">
        <f>+'[2]20'!$G$18/10^6</f>
        <v>1.3745E-2</v>
      </c>
      <c r="F41" s="21">
        <f>+'[2]20'!$I$18/10^6</f>
        <v>1.3757E-2</v>
      </c>
      <c r="G41" s="21">
        <f>+'[2]20'!$J$18/10^6</f>
        <v>1.1945000000000001E-2</v>
      </c>
      <c r="H41" s="21">
        <f>+'[2]20'!$K$18/10^6</f>
        <v>1.2912E-2</v>
      </c>
      <c r="I41" s="21">
        <f>+'[2]20'!$M$18/10^6</f>
        <v>1.4779E-2</v>
      </c>
      <c r="J41" s="21">
        <f>+'[2]20'!$N$18/10^6</f>
        <v>1.8190000000000001E-2</v>
      </c>
      <c r="K41" s="21">
        <f>+'[2]20'!$O$18/10^6</f>
        <v>1.3807E-2</v>
      </c>
      <c r="L41" s="21">
        <f>+'[2]20'!$Q$18/10^6</f>
        <v>1.2867999999999999E-2</v>
      </c>
      <c r="M41" s="21">
        <f>+'[2]20'!$R$18/10^6</f>
        <v>1.3152E-2</v>
      </c>
      <c r="N41" s="21">
        <f>+'[2]20'!$S$18/10^6</f>
        <v>1.2392E-2</v>
      </c>
      <c r="O41" s="22">
        <f t="shared" si="2"/>
        <v>0.16448200000000002</v>
      </c>
    </row>
    <row r="42" spans="1:15" x14ac:dyDescent="0.2">
      <c r="A42" s="10">
        <v>1014</v>
      </c>
      <c r="B42" s="10" t="s">
        <v>23</v>
      </c>
      <c r="C42" s="21">
        <f>+'[2]21'!$E$18/10^6</f>
        <v>0.60413300000000003</v>
      </c>
      <c r="D42" s="21">
        <f>+'[2]21'!$F$18/10^6</f>
        <v>0.62288500000000002</v>
      </c>
      <c r="E42" s="21">
        <f>+'[2]21'!$G$18/10^6</f>
        <v>0.60600399999999999</v>
      </c>
      <c r="F42" s="21">
        <f>+'[2]21'!$I$18/10^6</f>
        <v>0.62263900000000005</v>
      </c>
      <c r="G42" s="21">
        <f>+'[2]21'!$J$18/10^6</f>
        <v>0.60337099999999999</v>
      </c>
      <c r="H42" s="21">
        <f>+'[2]21'!$K$18/10^6</f>
        <v>0.60277999999999998</v>
      </c>
      <c r="I42" s="21">
        <f>+'[2]21'!$M$18/10^6</f>
        <v>0.63473299999999999</v>
      </c>
      <c r="J42" s="21">
        <f>+'[2]21'!$N$18/10^6</f>
        <v>0.79546499999999998</v>
      </c>
      <c r="K42" s="21">
        <f>+'[2]21'!$O$18/10^6</f>
        <v>0.67779</v>
      </c>
      <c r="L42" s="21">
        <f>+'[2]21'!$Q$18/10^6</f>
        <v>0.63977499999999998</v>
      </c>
      <c r="M42" s="21">
        <f>+'[2]21'!$R$18/10^6</f>
        <v>0.62286399999999997</v>
      </c>
      <c r="N42" s="21">
        <f>+'[2]21'!$S$18/10^6</f>
        <v>0.60944799999999999</v>
      </c>
      <c r="O42" s="22">
        <f t="shared" si="2"/>
        <v>7.6418870000000005</v>
      </c>
    </row>
    <row r="43" spans="1:15" x14ac:dyDescent="0.2">
      <c r="A43" s="10">
        <v>1015</v>
      </c>
      <c r="B43" s="10" t="s">
        <v>24</v>
      </c>
      <c r="C43" s="21">
        <f>+'[2]22'!$E$18/10^6</f>
        <v>6.4823000000000006E-2</v>
      </c>
      <c r="D43" s="21">
        <f>+'[2]22'!$F$18/10^6</f>
        <v>6.1705999999999997E-2</v>
      </c>
      <c r="E43" s="21">
        <f>+'[2]22'!$G$18/10^6</f>
        <v>6.5798999999999996E-2</v>
      </c>
      <c r="F43" s="21">
        <f>+'[2]22'!$I$18/10^6</f>
        <v>6.9963999999999998E-2</v>
      </c>
      <c r="G43" s="21">
        <f>+'[2]22'!$J$18/10^6</f>
        <v>6.4271999999999996E-2</v>
      </c>
      <c r="H43" s="21">
        <f>+'[2]22'!$K$18/10^6</f>
        <v>7.0152000000000006E-2</v>
      </c>
      <c r="I43" s="21">
        <f>+'[2]22'!$M$18/10^6</f>
        <v>8.1118999999999997E-2</v>
      </c>
      <c r="J43" s="21">
        <f>+'[2]22'!$N$18/10^6</f>
        <v>8.6676000000000003E-2</v>
      </c>
      <c r="K43" s="21">
        <f>+'[2]22'!$O$18/10^6</f>
        <v>6.7700999999999997E-2</v>
      </c>
      <c r="L43" s="21">
        <f>+'[2]22'!$Q$18/10^6</f>
        <v>7.2909000000000002E-2</v>
      </c>
      <c r="M43" s="21">
        <f>+'[2]22'!$R$18/10^6</f>
        <v>6.2746999999999997E-2</v>
      </c>
      <c r="N43" s="21">
        <f>+'[2]22'!$S$18/10^6</f>
        <v>5.6524999999999999E-2</v>
      </c>
      <c r="O43" s="22">
        <f t="shared" si="2"/>
        <v>0.82439300000000004</v>
      </c>
    </row>
    <row r="44" spans="1:15" x14ac:dyDescent="0.2">
      <c r="A44" s="10">
        <v>1016</v>
      </c>
      <c r="B44" s="10" t="s">
        <v>25</v>
      </c>
      <c r="C44" s="21">
        <f>+'[2]23'!$E$18/10^6</f>
        <v>8.7985999999999995E-2</v>
      </c>
      <c r="D44" s="21">
        <f>+'[2]23'!$F$18/10^6</f>
        <v>9.1102000000000002E-2</v>
      </c>
      <c r="E44" s="21">
        <f>+'[2]23'!$G$18/10^6</f>
        <v>8.6498000000000005E-2</v>
      </c>
      <c r="F44" s="21">
        <f>+'[2]23'!$I$18/10^6</f>
        <v>9.9043999999999993E-2</v>
      </c>
      <c r="G44" s="21">
        <f>+'[2]23'!$J$18/10^6</f>
        <v>8.6743000000000001E-2</v>
      </c>
      <c r="H44" s="21">
        <f>+'[2]23'!$K$18/10^6</f>
        <v>0.101276</v>
      </c>
      <c r="I44" s="21">
        <f>+'[2]23'!$M$18/10^6</f>
        <v>0.111539</v>
      </c>
      <c r="J44" s="21">
        <f>+'[2]23'!$N$18/10^6</f>
        <v>0.12800400000000001</v>
      </c>
      <c r="K44" s="21">
        <f>+'[2]23'!$O$18/10^6</f>
        <v>0.11067</v>
      </c>
      <c r="L44" s="21">
        <f>+'[2]23'!$Q$18/10^6</f>
        <v>9.9627999999999994E-2</v>
      </c>
      <c r="M44" s="21">
        <f>+'[2]23'!$R$18/10^6</f>
        <v>9.0262999999999996E-2</v>
      </c>
      <c r="N44" s="21">
        <f>+'[2]23'!$S$18/10^6</f>
        <v>8.3904999999999993E-2</v>
      </c>
      <c r="O44" s="22">
        <f t="shared" si="2"/>
        <v>1.176658</v>
      </c>
    </row>
    <row r="45" spans="1:15" x14ac:dyDescent="0.2">
      <c r="A45" s="10">
        <v>1017</v>
      </c>
      <c r="B45" s="10" t="s">
        <v>26</v>
      </c>
      <c r="C45" s="21">
        <f>+'[2]24'!$E$18/10^6</f>
        <v>0.19272300000000001</v>
      </c>
      <c r="D45" s="21">
        <f>+'[2]24'!$F$18/10^6</f>
        <v>0.188863</v>
      </c>
      <c r="E45" s="21">
        <f>+'[2]24'!$G$18/10^6</f>
        <v>0.19067500000000001</v>
      </c>
      <c r="F45" s="21">
        <f>+'[2]24'!$I$18/10^6</f>
        <v>0.18262600000000001</v>
      </c>
      <c r="G45" s="21">
        <f>+'[2]24'!$J$18/10^6</f>
        <v>0.17762</v>
      </c>
      <c r="H45" s="21">
        <f>+'[2]24'!$K$18/10^6</f>
        <v>0.189466</v>
      </c>
      <c r="I45" s="21">
        <f>+'[2]24'!$M$18/10^6</f>
        <v>0.20716499999999999</v>
      </c>
      <c r="J45" s="21">
        <f>+'[2]24'!$N$18/10^6</f>
        <v>0.25229099999999999</v>
      </c>
      <c r="K45" s="21">
        <f>+'[2]24'!$O$18/10^6</f>
        <v>0.209395</v>
      </c>
      <c r="L45" s="21">
        <f>+'[2]24'!$Q$18/10^6</f>
        <v>0.200521</v>
      </c>
      <c r="M45" s="21">
        <f>+'[2]24'!$R$18/10^6</f>
        <v>0.18192800000000001</v>
      </c>
      <c r="N45" s="21">
        <f>+'[2]24'!$S$18/10^6</f>
        <v>0.188884</v>
      </c>
      <c r="O45" s="22">
        <f t="shared" si="2"/>
        <v>2.3621569999999998</v>
      </c>
    </row>
    <row r="46" spans="1:15" x14ac:dyDescent="0.2">
      <c r="A46" s="10">
        <v>1018</v>
      </c>
      <c r="B46" s="10" t="s">
        <v>27</v>
      </c>
      <c r="C46" s="21">
        <f>+'[2]25'!$E$18/10^6</f>
        <v>7.8766000000000003E-2</v>
      </c>
      <c r="D46" s="21">
        <f>+'[2]25'!$F$18/10^6</f>
        <v>7.6963000000000004E-2</v>
      </c>
      <c r="E46" s="21">
        <f>+'[2]25'!$G$18/10^6</f>
        <v>8.0570000000000003E-2</v>
      </c>
      <c r="F46" s="21">
        <f>+'[2]25'!$I$18/10^6</f>
        <v>8.5582000000000005E-2</v>
      </c>
      <c r="G46" s="21">
        <f>+'[2]25'!$J$18/10^6</f>
        <v>7.6412999999999995E-2</v>
      </c>
      <c r="H46" s="21">
        <f>+'[2]25'!$K$18/10^6</f>
        <v>8.8354000000000002E-2</v>
      </c>
      <c r="I46" s="21">
        <f>+'[2]25'!$M$18/10^6</f>
        <v>0.105598</v>
      </c>
      <c r="J46" s="21">
        <f>+'[2]25'!$N$18/10^6</f>
        <v>9.9804000000000004E-2</v>
      </c>
      <c r="K46" s="21">
        <f>+'[2]25'!$O$18/10^6</f>
        <v>9.5812999999999995E-2</v>
      </c>
      <c r="L46" s="21">
        <f>+'[2]25'!$Q$18/10^6</f>
        <v>8.5231000000000001E-2</v>
      </c>
      <c r="M46" s="21">
        <f>+'[2]25'!$R$18/10^6</f>
        <v>7.7865000000000004E-2</v>
      </c>
      <c r="N46" s="21">
        <f>+'[2]25'!$S$18/10^6</f>
        <v>7.7268000000000003E-2</v>
      </c>
      <c r="O46" s="22">
        <f t="shared" si="2"/>
        <v>1.028227</v>
      </c>
    </row>
    <row r="47" spans="1:15" x14ac:dyDescent="0.2">
      <c r="A47" s="10">
        <v>1019</v>
      </c>
      <c r="B47" s="10" t="s">
        <v>28</v>
      </c>
      <c r="C47" s="21">
        <f>+'[2]26'!$E$18/10^6</f>
        <v>5.5862000000000002E-2</v>
      </c>
      <c r="D47" s="21">
        <f>+'[2]26'!$F$18/10^6</f>
        <v>5.5724000000000003E-2</v>
      </c>
      <c r="E47" s="21">
        <f>+'[2]26'!$G$18/10^6</f>
        <v>4.5643999999999997E-2</v>
      </c>
      <c r="F47" s="21">
        <f>+'[2]26'!$I$18/10^6</f>
        <v>5.2908999999999998E-2</v>
      </c>
      <c r="G47" s="21">
        <f>+'[2]26'!$J$18/10^6</f>
        <v>4.8568E-2</v>
      </c>
      <c r="H47" s="21">
        <f>+'[2]26'!$K$18/10^6</f>
        <v>5.5892999999999998E-2</v>
      </c>
      <c r="I47" s="21">
        <f>+'[2]26'!$M$18/10^6</f>
        <v>5.6644E-2</v>
      </c>
      <c r="J47" s="21">
        <f>+'[2]26'!$N$18/10^6</f>
        <v>6.8224000000000007E-2</v>
      </c>
      <c r="K47" s="21">
        <f>+'[2]26'!$O$18/10^6</f>
        <v>5.6800000000000003E-2</v>
      </c>
      <c r="L47" s="21">
        <f>+'[2]26'!$Q$18/10^6</f>
        <v>5.9636000000000002E-2</v>
      </c>
      <c r="M47" s="21">
        <f>+'[2]26'!$R$18/10^6</f>
        <v>5.5218999999999997E-2</v>
      </c>
      <c r="N47" s="21">
        <f>+'[2]26'!$S$18/10^6</f>
        <v>4.7476999999999998E-2</v>
      </c>
      <c r="O47" s="22">
        <f t="shared" si="2"/>
        <v>0.65860000000000007</v>
      </c>
    </row>
    <row r="48" spans="1:15" x14ac:dyDescent="0.2">
      <c r="A48" s="10">
        <v>1020</v>
      </c>
      <c r="B48" s="10" t="s">
        <v>29</v>
      </c>
      <c r="C48" s="21">
        <f>+'[2]27'!$E$18/10^6</f>
        <v>0.22694900000000001</v>
      </c>
      <c r="D48" s="21">
        <f>+'[2]27'!$F$18/10^6</f>
        <v>0.24388799999999999</v>
      </c>
      <c r="E48" s="21">
        <f>+'[2]27'!$G$18/10^6</f>
        <v>0.23496900000000001</v>
      </c>
      <c r="F48" s="21">
        <f>+'[2]27'!$I$18/10^6</f>
        <v>0.25468099999999999</v>
      </c>
      <c r="G48" s="21">
        <f>+'[2]27'!$J$18/10^6</f>
        <v>0.243642</v>
      </c>
      <c r="H48" s="21">
        <f>+'[2]27'!$K$18/10^6</f>
        <v>0.23570099999999999</v>
      </c>
      <c r="I48" s="21">
        <f>+'[2]27'!$M$18/10^6</f>
        <v>0.26354899999999998</v>
      </c>
      <c r="J48" s="21">
        <f>+'[2]27'!$N$18/10^6</f>
        <v>0.28208800000000001</v>
      </c>
      <c r="K48" s="21">
        <f>+'[2]27'!$O$18/10^6</f>
        <v>0.27128000000000002</v>
      </c>
      <c r="L48" s="21">
        <f>+'[2]27'!$Q$18/10^6</f>
        <v>0.270285</v>
      </c>
      <c r="M48" s="21">
        <f>+'[2]27'!$R$18/10^6</f>
        <v>0.27320499999999998</v>
      </c>
      <c r="N48" s="21">
        <f>+'[2]27'!$S$18/10^6</f>
        <v>0.24673200000000001</v>
      </c>
      <c r="O48" s="22">
        <f t="shared" si="2"/>
        <v>3.0469689999999998</v>
      </c>
    </row>
    <row r="49" spans="1:15" x14ac:dyDescent="0.2">
      <c r="A49" s="10">
        <v>1021</v>
      </c>
      <c r="B49" s="10" t="s">
        <v>30</v>
      </c>
      <c r="C49" s="21">
        <f>+'[2]28'!$E$18/10^6</f>
        <v>6.6322999999999993E-2</v>
      </c>
      <c r="D49" s="21">
        <f>+'[2]28'!$F$18/10^6</f>
        <v>6.2425000000000001E-2</v>
      </c>
      <c r="E49" s="21">
        <f>+'[2]28'!$G$18/10^6</f>
        <v>5.7591999999999997E-2</v>
      </c>
      <c r="F49" s="21">
        <f>+'[2]28'!$I$18/10^6</f>
        <v>6.7393999999999996E-2</v>
      </c>
      <c r="G49" s="21">
        <f>+'[2]28'!$J$18/10^6</f>
        <v>6.3916000000000001E-2</v>
      </c>
      <c r="H49" s="21">
        <f>+'[2]28'!$K$18/10^6</f>
        <v>6.2494000000000001E-2</v>
      </c>
      <c r="I49" s="21">
        <f>+'[2]28'!$M$18/10^6</f>
        <v>6.4801999999999998E-2</v>
      </c>
      <c r="J49" s="21">
        <f>+'[2]28'!$N$18/10^6</f>
        <v>7.2871000000000005E-2</v>
      </c>
      <c r="K49" s="21">
        <f>+'[2]28'!$O$18/10^6</f>
        <v>7.3443999999999995E-2</v>
      </c>
      <c r="L49" s="21">
        <f>+'[2]28'!$Q$18/10^6</f>
        <v>6.5176999999999999E-2</v>
      </c>
      <c r="M49" s="21">
        <f>+'[2]28'!$R$18/10^6</f>
        <v>6.1452E-2</v>
      </c>
      <c r="N49" s="21">
        <f>+'[2]28'!$S$18/10^6</f>
        <v>5.2824000000000003E-2</v>
      </c>
      <c r="O49" s="22">
        <f t="shared" si="2"/>
        <v>0.7707139999999999</v>
      </c>
    </row>
    <row r="50" spans="1:15" x14ac:dyDescent="0.2">
      <c r="A50" s="10">
        <v>1022</v>
      </c>
      <c r="B50" s="10" t="s">
        <v>31</v>
      </c>
      <c r="C50" s="21">
        <f>+'[2]29'!$E$18/10^6</f>
        <v>0.28758400000000001</v>
      </c>
      <c r="D50" s="21">
        <f>+'[2]29'!$F$18/10^6</f>
        <v>0.30364799999999997</v>
      </c>
      <c r="E50" s="21">
        <f>+'[2]29'!$G$18/10^6</f>
        <v>0.29742299999999999</v>
      </c>
      <c r="F50" s="21">
        <f>+'[2]29'!$I$18/10^6</f>
        <v>0.30232500000000001</v>
      </c>
      <c r="G50" s="21">
        <f>+'[2]29'!$J$18/10^6</f>
        <v>0.30420900000000001</v>
      </c>
      <c r="H50" s="21">
        <f>+'[2]29'!$K$18/10^6</f>
        <v>0.29518499999999998</v>
      </c>
      <c r="I50" s="21">
        <f>+'[2]29'!$M$18/10^6</f>
        <v>0.35275000000000001</v>
      </c>
      <c r="J50" s="21">
        <f>+'[2]29'!$N$18/10^6</f>
        <v>0.38290099999999999</v>
      </c>
      <c r="K50" s="21">
        <f>+'[2]29'!$O$18/10^6</f>
        <v>0.36551699999999998</v>
      </c>
      <c r="L50" s="21">
        <f>+'[2]29'!$Q$18/10^6</f>
        <v>0.33576600000000001</v>
      </c>
      <c r="M50" s="21">
        <f>+'[2]29'!$R$18/10^6</f>
        <v>0.326872</v>
      </c>
      <c r="N50" s="21">
        <f>+'[2]29'!$S$18/10^6</f>
        <v>0.30272500000000002</v>
      </c>
      <c r="O50" s="22">
        <f t="shared" si="2"/>
        <v>3.8569049999999998</v>
      </c>
    </row>
    <row r="51" spans="1:15" x14ac:dyDescent="0.2">
      <c r="A51" s="10">
        <v>1023</v>
      </c>
      <c r="B51" s="10" t="s">
        <v>32</v>
      </c>
      <c r="C51" s="21">
        <f>+'[2]30'!$E$18/10^6</f>
        <v>6.8719000000000002E-2</v>
      </c>
      <c r="D51" s="21">
        <f>+'[2]30'!$F$18/10^6</f>
        <v>7.3921000000000001E-2</v>
      </c>
      <c r="E51" s="21">
        <f>+'[2]30'!$G$18/10^6</f>
        <v>6.8478999999999998E-2</v>
      </c>
      <c r="F51" s="21">
        <f>+'[2]30'!$I$18/10^6</f>
        <v>7.4911000000000005E-2</v>
      </c>
      <c r="G51" s="21">
        <f>+'[2]30'!$J$18/10^6</f>
        <v>6.7225999999999994E-2</v>
      </c>
      <c r="H51" s="21">
        <f>+'[2]30'!$K$18/10^6</f>
        <v>8.0480999999999997E-2</v>
      </c>
      <c r="I51" s="21">
        <f>+'[2]30'!$M$18/10^6</f>
        <v>7.9488000000000003E-2</v>
      </c>
      <c r="J51" s="21">
        <f>+'[2]30'!$N$18/10^6</f>
        <v>8.6914000000000005E-2</v>
      </c>
      <c r="K51" s="21">
        <f>+'[2]30'!$O$18/10^6</f>
        <v>7.8466999999999995E-2</v>
      </c>
      <c r="L51" s="21">
        <f>+'[2]30'!$Q$18/10^6</f>
        <v>7.2488999999999998E-2</v>
      </c>
      <c r="M51" s="21">
        <f>+'[2]30'!$R$18/10^6</f>
        <v>7.0690000000000003E-2</v>
      </c>
      <c r="N51" s="21">
        <f>+'[2]30'!$S$18/10^6</f>
        <v>6.6473000000000004E-2</v>
      </c>
      <c r="O51" s="22">
        <f t="shared" si="2"/>
        <v>0.8882580000000001</v>
      </c>
    </row>
    <row r="52" spans="1:15" x14ac:dyDescent="0.2">
      <c r="A52" s="10">
        <v>1024</v>
      </c>
      <c r="B52" s="10" t="s">
        <v>33</v>
      </c>
      <c r="C52" s="21">
        <f>+'[2]31'!$E$18/10^6</f>
        <v>0.38788899999999998</v>
      </c>
      <c r="D52" s="21">
        <f>+'[2]31'!$F$18/10^6</f>
        <v>0.410472</v>
      </c>
      <c r="E52" s="21">
        <f>+'[2]31'!$G$18/10^6</f>
        <v>0.39500299999999999</v>
      </c>
      <c r="F52" s="21">
        <f>+'[2]31'!$I$18/10^6</f>
        <v>0.40008337999999988</v>
      </c>
      <c r="G52" s="21">
        <f>+'[2]31'!$J$18/10^6</f>
        <v>0.432313</v>
      </c>
      <c r="H52" s="21">
        <f>+'[2]31'!$K$18/10^6</f>
        <v>0.48705095999999998</v>
      </c>
      <c r="I52" s="21">
        <f>+'[2]31'!$M$18/10^6</f>
        <v>0.42696774999999998</v>
      </c>
      <c r="J52" s="21">
        <f>+'[2]31'!$N$18/10^6</f>
        <v>0.46208014999999991</v>
      </c>
      <c r="K52" s="21">
        <f>+'[2]31'!$O$18/10^6</f>
        <v>0.43583146000000045</v>
      </c>
      <c r="L52" s="21">
        <f>+'[2]31'!$Q$18/10^6</f>
        <v>0.43167557000000029</v>
      </c>
      <c r="M52" s="21">
        <f>+'[2]31'!$R$18/10^6</f>
        <v>0.43948299999999907</v>
      </c>
      <c r="N52" s="21">
        <f>+'[2]31'!$S$18/10^6</f>
        <v>0.43475200000000003</v>
      </c>
      <c r="O52" s="22">
        <f t="shared" si="2"/>
        <v>5.1436012699999996</v>
      </c>
    </row>
    <row r="53" spans="1:15" x14ac:dyDescent="0.2">
      <c r="A53" s="10">
        <v>1025</v>
      </c>
      <c r="B53" s="10" t="s">
        <v>34</v>
      </c>
      <c r="C53" s="21">
        <f>+'[2]32'!$E$18/10^6</f>
        <v>6.8495E-2</v>
      </c>
      <c r="D53" s="21">
        <f>+'[2]32'!$F$18/10^6</f>
        <v>7.6790999999999998E-2</v>
      </c>
      <c r="E53" s="21">
        <f>+'[2]32'!$G$18/10^6</f>
        <v>7.5717999999999994E-2</v>
      </c>
      <c r="F53" s="21">
        <f>+'[2]32'!$I$18/10^6</f>
        <v>7.9934000000000005E-2</v>
      </c>
      <c r="G53" s="21">
        <f>+'[2]32'!$J$18/10^6</f>
        <v>7.6059000000000002E-2</v>
      </c>
      <c r="H53" s="21">
        <f>+'[2]32'!$K$18/10^6</f>
        <v>7.5332999999999997E-2</v>
      </c>
      <c r="I53" s="21">
        <f>+'[2]32'!$M$18/10^6</f>
        <v>7.8495999999999996E-2</v>
      </c>
      <c r="J53" s="21">
        <f>+'[2]32'!$N$18/10^6</f>
        <v>9.7906999999999994E-2</v>
      </c>
      <c r="K53" s="21">
        <f>+'[2]32'!$O$18/10^6</f>
        <v>8.6181999999999995E-2</v>
      </c>
      <c r="L53" s="21">
        <f>+'[2]32'!$Q$18/10^6</f>
        <v>7.9546000000000006E-2</v>
      </c>
      <c r="M53" s="21">
        <f>+'[2]32'!$R$18/10^6</f>
        <v>7.4232999999999993E-2</v>
      </c>
      <c r="N53" s="21">
        <f>+'[2]32'!$S$18/10^6</f>
        <v>7.3326000000000002E-2</v>
      </c>
      <c r="O53" s="22">
        <f t="shared" si="2"/>
        <v>0.94201999999999986</v>
      </c>
    </row>
    <row r="54" spans="1:15" x14ac:dyDescent="0.2">
      <c r="A54" s="10">
        <v>1026</v>
      </c>
      <c r="B54" s="10" t="s">
        <v>35</v>
      </c>
      <c r="C54" s="21">
        <f>+'[2]33'!$E$18/10^6</f>
        <v>3.1788999999999998E-2</v>
      </c>
      <c r="D54" s="21">
        <f>+'[2]33'!$F$18/10^6</f>
        <v>3.1633000000000001E-2</v>
      </c>
      <c r="E54" s="21">
        <f>+'[2]33'!$G$18/10^6</f>
        <v>3.1028E-2</v>
      </c>
      <c r="F54" s="21">
        <f>+'[2]33'!$I$18/10^6</f>
        <v>3.3162999999999998E-2</v>
      </c>
      <c r="G54" s="21">
        <f>+'[2]33'!$J$18/10^6</f>
        <v>3.0463E-2</v>
      </c>
      <c r="H54" s="21">
        <f>+'[2]33'!$K$18/10^6</f>
        <v>3.0828999999999999E-2</v>
      </c>
      <c r="I54" s="21">
        <f>+'[2]33'!$M$18/10^6</f>
        <v>3.4914000000000001E-2</v>
      </c>
      <c r="J54" s="21">
        <f>+'[2]33'!$N$18/10^6</f>
        <v>3.7317999999999997E-2</v>
      </c>
      <c r="K54" s="21">
        <f>+'[2]33'!$O$18/10^6</f>
        <v>3.6054999999999997E-2</v>
      </c>
      <c r="L54" s="21">
        <f>+'[2]33'!$Q$18/10^6</f>
        <v>3.3752999999999998E-2</v>
      </c>
      <c r="M54" s="21">
        <f>+'[2]33'!$R$18/10^6</f>
        <v>3.2149999999999998E-2</v>
      </c>
      <c r="N54" s="21">
        <f>+'[2]33'!$S$18/10^6</f>
        <v>3.1710000000000002E-2</v>
      </c>
      <c r="O54" s="22">
        <f t="shared" si="2"/>
        <v>0.39480500000000002</v>
      </c>
    </row>
    <row r="55" spans="1:15" x14ac:dyDescent="0.2">
      <c r="A55" s="10">
        <v>1027</v>
      </c>
      <c r="B55" s="10" t="s">
        <v>36</v>
      </c>
      <c r="C55" s="21">
        <f>+'[2]34'!$E$18/10^6</f>
        <v>3.9433000000000003E-2</v>
      </c>
      <c r="D55" s="21">
        <f>+'[2]34'!$F$18/10^6</f>
        <v>3.5199000000000001E-2</v>
      </c>
      <c r="E55" s="21">
        <f>+'[2]34'!$G$18/10^6</f>
        <v>3.4778000000000003E-2</v>
      </c>
      <c r="F55" s="21">
        <f>+'[2]34'!$I$18/10^6</f>
        <v>4.0731000000000003E-2</v>
      </c>
      <c r="G55" s="21">
        <f>+'[2]34'!$J$18/10^6</f>
        <v>3.5888000000000003E-2</v>
      </c>
      <c r="H55" s="21">
        <f>+'[2]34'!$K$18/10^6</f>
        <v>3.7677000000000002E-2</v>
      </c>
      <c r="I55" s="21">
        <f>+'[2]34'!$M$18/10^6</f>
        <v>4.1119999999999997E-2</v>
      </c>
      <c r="J55" s="21">
        <f>+'[2]34'!$N$18/10^6</f>
        <v>4.3853999999999997E-2</v>
      </c>
      <c r="K55" s="21">
        <f>+'[2]34'!$O$18/10^6</f>
        <v>4.3744999999999999E-2</v>
      </c>
      <c r="L55" s="21">
        <f>+'[2]34'!$Q$18/10^6</f>
        <v>3.9650999999999999E-2</v>
      </c>
      <c r="M55" s="21">
        <f>+'[2]34'!$R$18/10^6</f>
        <v>3.7969000000000003E-2</v>
      </c>
      <c r="N55" s="21">
        <f>+'[2]34'!$S$18/10^6</f>
        <v>3.9766999999999997E-2</v>
      </c>
      <c r="O55" s="22">
        <f t="shared" si="2"/>
        <v>0.46981200000000001</v>
      </c>
    </row>
    <row r="56" spans="1:15" x14ac:dyDescent="0.2">
      <c r="A56" s="10">
        <v>1028</v>
      </c>
      <c r="B56" s="10" t="s">
        <v>37</v>
      </c>
      <c r="C56" s="21">
        <f>+'[2]35'!$E$18/10^6</f>
        <v>0.23510300000000001</v>
      </c>
      <c r="D56" s="21">
        <f>+'[2]35'!$F$18/10^6</f>
        <v>0.24466199999999999</v>
      </c>
      <c r="E56" s="21">
        <f>+'[2]35'!$G$18/10^6</f>
        <v>0.24579400000000001</v>
      </c>
      <c r="F56" s="21">
        <f>+'[2]35'!$I$18/10^6</f>
        <v>0.240284</v>
      </c>
      <c r="G56" s="21">
        <f>+'[2]35'!$J$18/10^6</f>
        <v>0.24046999999999999</v>
      </c>
      <c r="H56" s="21">
        <f>+'[2]35'!$K$18/10^6</f>
        <v>0.235315</v>
      </c>
      <c r="I56" s="21">
        <f>+'[2]35'!$M$18/10^6</f>
        <v>0.26100800000000002</v>
      </c>
      <c r="J56" s="21">
        <f>+'[2]35'!$N$18/10^6</f>
        <v>0.27877600000000002</v>
      </c>
      <c r="K56" s="21">
        <f>+'[2]35'!$O$18/10^6</f>
        <v>0.27187699999999998</v>
      </c>
      <c r="L56" s="21">
        <f>+'[2]35'!$Q$18/10^6</f>
        <v>0.26006299999999999</v>
      </c>
      <c r="M56" s="21">
        <f>+'[2]35'!$R$18/10^6</f>
        <v>0.25880300000000001</v>
      </c>
      <c r="N56" s="21">
        <f>+'[2]35'!$S$18/10^6</f>
        <v>0.255691</v>
      </c>
      <c r="O56" s="22">
        <f t="shared" si="2"/>
        <v>3.0278460000000003</v>
      </c>
    </row>
    <row r="57" spans="1:15" x14ac:dyDescent="0.2">
      <c r="A57" s="10">
        <v>1029</v>
      </c>
      <c r="B57" s="10" t="s">
        <v>38</v>
      </c>
      <c r="C57" s="21">
        <f>+'[2]36'!$E$18/10^6</f>
        <v>2.5304E-2</v>
      </c>
      <c r="D57" s="21">
        <f>+'[2]36'!$F$18/10^6</f>
        <v>3.0002000000000001E-2</v>
      </c>
      <c r="E57" s="21">
        <f>+'[2]36'!$G$18/10^6</f>
        <v>2.6102E-2</v>
      </c>
      <c r="F57" s="21">
        <f>+'[2]36'!$I$18/10^6</f>
        <v>3.2992E-2</v>
      </c>
      <c r="G57" s="21">
        <f>+'[2]36'!$J$18/10^6</f>
        <v>2.5152000000000001E-2</v>
      </c>
      <c r="H57" s="21">
        <f>+'[2]36'!$K$18/10^6</f>
        <v>2.6252000000000001E-2</v>
      </c>
      <c r="I57" s="21">
        <f>+'[2]36'!$M$18/10^6</f>
        <v>3.1633000000000001E-2</v>
      </c>
      <c r="J57" s="21">
        <f>+'[2]36'!$N$18/10^6</f>
        <v>3.4368999999999997E-2</v>
      </c>
      <c r="K57" s="21">
        <f>+'[2]36'!$O$18/10^6</f>
        <v>3.2013E-2</v>
      </c>
      <c r="L57" s="21">
        <f>+'[2]36'!$Q$18/10^6</f>
        <v>3.1109000000000001E-2</v>
      </c>
      <c r="M57" s="21">
        <f>+'[2]36'!$R$18/10^6</f>
        <v>2.8868000000000001E-2</v>
      </c>
      <c r="N57" s="21">
        <f>+'[2]36'!$S$18/10^6</f>
        <v>2.8695999999999999E-2</v>
      </c>
      <c r="O57" s="22">
        <f t="shared" si="2"/>
        <v>0.35249200000000003</v>
      </c>
    </row>
    <row r="58" spans="1:15" x14ac:dyDescent="0.2">
      <c r="A58" s="10">
        <v>1030</v>
      </c>
      <c r="B58" s="15" t="s">
        <v>18</v>
      </c>
      <c r="C58" s="21">
        <f>+'[2]37'!$E$18/10^6</f>
        <v>4.2771000000000003E-2</v>
      </c>
      <c r="D58" s="21">
        <f>+'[2]37'!$F$18/10^6</f>
        <v>4.6566999999999997E-2</v>
      </c>
      <c r="E58" s="21">
        <f>+'[2]37'!$G$18/10^6</f>
        <v>4.5215999999999999E-2</v>
      </c>
      <c r="F58" s="21">
        <f>+'[2]37'!$I$18/10^6</f>
        <v>4.6515000000000001E-2</v>
      </c>
      <c r="G58" s="21">
        <f>+'[2]37'!$J$18/10^6</f>
        <v>4.3610000000000003E-2</v>
      </c>
      <c r="H58" s="21">
        <f>+'[2]37'!$K$18/10^6</f>
        <v>4.5815000000000002E-2</v>
      </c>
      <c r="I58" s="21">
        <f>+'[2]37'!$M$18/10^6</f>
        <v>5.3074999999999997E-2</v>
      </c>
      <c r="J58" s="21">
        <f>+'[2]37'!$N$18/10^6</f>
        <v>6.2142999999999997E-2</v>
      </c>
      <c r="K58" s="21">
        <f>+'[2]37'!$O$18/10^6</f>
        <v>6.0797999999999998E-2</v>
      </c>
      <c r="L58" s="21">
        <f>+'[2]37'!$Q$18/10^6</f>
        <v>5.0164E-2</v>
      </c>
      <c r="M58" s="21">
        <f>+'[2]37'!$R$18/10^6</f>
        <v>4.9834999999999997E-2</v>
      </c>
      <c r="N58" s="21">
        <f>+'[2]37'!$S$18/10^6</f>
        <v>4.7419000000000003E-2</v>
      </c>
      <c r="O58" s="22">
        <f t="shared" si="2"/>
        <v>0.59392800000000001</v>
      </c>
    </row>
    <row r="59" spans="1:15" x14ac:dyDescent="0.2">
      <c r="A59" s="4">
        <v>10300</v>
      </c>
      <c r="B59" s="4" t="s">
        <v>63</v>
      </c>
      <c r="C59" s="18">
        <f t="shared" ref="C59:N59" si="3">SUM(C32:C58)</f>
        <v>5.5332600000000003</v>
      </c>
      <c r="D59" s="18">
        <f t="shared" si="3"/>
        <v>5.6756070000000012</v>
      </c>
      <c r="E59" s="18">
        <f t="shared" si="3"/>
        <v>5.5939270000000016</v>
      </c>
      <c r="F59" s="18">
        <f t="shared" si="3"/>
        <v>5.8292173800000002</v>
      </c>
      <c r="G59" s="18">
        <f t="shared" si="3"/>
        <v>5.5941960000000002</v>
      </c>
      <c r="H59" s="18">
        <f t="shared" si="3"/>
        <v>5.7450769600000013</v>
      </c>
      <c r="I59" s="18">
        <f t="shared" si="3"/>
        <v>5.9896907500000021</v>
      </c>
      <c r="J59" s="18">
        <f t="shared" si="3"/>
        <v>6.9876071499999979</v>
      </c>
      <c r="K59" s="18">
        <f t="shared" si="3"/>
        <v>6.4788934599999992</v>
      </c>
      <c r="L59" s="18">
        <f t="shared" si="3"/>
        <v>6.0266145700000013</v>
      </c>
      <c r="M59" s="18">
        <f t="shared" si="3"/>
        <v>5.9074889999999991</v>
      </c>
      <c r="N59" s="18">
        <f t="shared" si="3"/>
        <v>5.6956039999999994</v>
      </c>
      <c r="O59" s="18">
        <f t="shared" si="2"/>
        <v>71.05718327000001</v>
      </c>
    </row>
    <row r="60" spans="1:15" x14ac:dyDescent="0.2">
      <c r="A60" s="32"/>
      <c r="B60" s="32"/>
      <c r="C60"/>
      <c r="D60"/>
      <c r="E60"/>
      <c r="F60"/>
      <c r="G60"/>
      <c r="H60"/>
      <c r="I60"/>
      <c r="J60"/>
      <c r="K60"/>
      <c r="L60"/>
      <c r="M60"/>
      <c r="N60"/>
      <c r="O60" s="32"/>
    </row>
    <row r="61" spans="1:15" x14ac:dyDescent="0.2">
      <c r="A61" s="3" t="s">
        <v>52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63</v>
      </c>
    </row>
    <row r="62" spans="1:15" x14ac:dyDescent="0.2">
      <c r="A62" s="7">
        <v>1004</v>
      </c>
      <c r="B62" s="7" t="s">
        <v>94</v>
      </c>
      <c r="C62" s="19">
        <f>+'[2]11'!$E$23/10^6</f>
        <v>0.78890099999999996</v>
      </c>
      <c r="D62" s="19">
        <f>+'[2]11'!$F$23/10^6</f>
        <v>0.69518599999999997</v>
      </c>
      <c r="E62" s="19">
        <f>+'[2]11'!$G$23/10^6</f>
        <v>0.715283</v>
      </c>
      <c r="F62" s="19">
        <f>+'[2]11'!$I$23/10^6</f>
        <v>0.74202699999999999</v>
      </c>
      <c r="G62" s="19">
        <f>+'[2]11'!$J$23/10^6</f>
        <v>0.713113</v>
      </c>
      <c r="H62" s="19">
        <f>+'[2]11'!$K$23/10^6</f>
        <v>0.70837399999999995</v>
      </c>
      <c r="I62" s="19">
        <f>+'[2]11'!$M$23/10^6</f>
        <v>0.79094299999999995</v>
      </c>
      <c r="J62" s="19">
        <f>+'[2]11'!$N$23/10^6</f>
        <v>0.74598500000000001</v>
      </c>
      <c r="K62" s="19">
        <f>+'[2]11'!$O$23/10^6</f>
        <v>0.77628799999999998</v>
      </c>
      <c r="L62" s="19">
        <f>+'[2]11'!$Q$23/10^6</f>
        <v>0.84558299999999997</v>
      </c>
      <c r="M62" s="19">
        <f>+'[2]11'!$R$23/10^6</f>
        <v>0.79402200000000001</v>
      </c>
      <c r="N62" s="19">
        <f>+'[2]11'!$S$23/10^6</f>
        <v>0.80985700000000005</v>
      </c>
      <c r="O62" s="20">
        <f>SUM(C62:N62)</f>
        <v>9.1255619999999986</v>
      </c>
    </row>
    <row r="63" spans="1:15" x14ac:dyDescent="0.2">
      <c r="A63" s="10">
        <v>1005</v>
      </c>
      <c r="B63" s="10" t="s">
        <v>13</v>
      </c>
      <c r="C63" s="21">
        <f>+'[2]12'!$E$23/10^6</f>
        <v>1.0029E-2</v>
      </c>
      <c r="D63" s="21">
        <f>+'[2]12'!$F$23/10^6</f>
        <v>1.5845999999999999E-2</v>
      </c>
      <c r="E63" s="21">
        <f>+'[2]12'!$G$23/10^6</f>
        <v>1.2907999999999999E-2</v>
      </c>
      <c r="F63" s="21">
        <f>+'[2]12'!$I$23/10^6</f>
        <v>1.1162999999999999E-2</v>
      </c>
      <c r="G63" s="21">
        <f>+'[2]12'!$J$23/10^6</f>
        <v>1.4213E-2</v>
      </c>
      <c r="H63" s="21">
        <f>+'[2]12'!$K$23/10^6</f>
        <v>1.2799E-2</v>
      </c>
      <c r="I63" s="21">
        <f>+'[2]12'!$M$23/10^6</f>
        <v>6.2719999999999998E-3</v>
      </c>
      <c r="J63" s="21">
        <f>+'[2]12'!$N$23/10^6</f>
        <v>8.9560000000000004E-3</v>
      </c>
      <c r="K63" s="21">
        <f>+'[2]12'!$O$23/10^6</f>
        <v>1.0057999999999999E-2</v>
      </c>
      <c r="L63" s="21">
        <f>+'[2]12'!$Q$23/10^6</f>
        <v>1.0454E-2</v>
      </c>
      <c r="M63" s="21">
        <f>+'[2]12'!$R$23/10^6</f>
        <v>1.0619E-2</v>
      </c>
      <c r="N63" s="21">
        <f>+'[2]12'!$S$23/10^6</f>
        <v>1.0647E-2</v>
      </c>
      <c r="O63" s="22">
        <f t="shared" ref="O63:O89" si="4">SUM(C63:N63)</f>
        <v>0.133964</v>
      </c>
    </row>
    <row r="64" spans="1:15" x14ac:dyDescent="0.2">
      <c r="A64" s="10">
        <v>1006</v>
      </c>
      <c r="B64" s="10" t="s">
        <v>14</v>
      </c>
      <c r="C64" s="21">
        <f>+'[2]13'!$E$23/10^6</f>
        <v>5.9825999999999997E-2</v>
      </c>
      <c r="D64" s="21">
        <f>+'[2]13'!$F$23/10^6</f>
        <v>4.7391000000000003E-2</v>
      </c>
      <c r="E64" s="21">
        <f>+'[2]13'!$G$23/10^6</f>
        <v>4.6131999999999999E-2</v>
      </c>
      <c r="F64" s="21">
        <f>+'[2]13'!$I$23/10^6</f>
        <v>5.3006999999999999E-2</v>
      </c>
      <c r="G64" s="21">
        <f>+'[2]13'!$J$23/10^6</f>
        <v>5.1007999999999998E-2</v>
      </c>
      <c r="H64" s="21">
        <f>+'[2]13'!$K$23/10^6</f>
        <v>5.3648000000000001E-2</v>
      </c>
      <c r="I64" s="21">
        <f>+'[2]13'!$M$23/10^6</f>
        <v>3.0445E-2</v>
      </c>
      <c r="J64" s="21">
        <f>+'[2]13'!$N$23/10^6</f>
        <v>1.7693E-2</v>
      </c>
      <c r="K64" s="21">
        <f>+'[2]13'!$O$23/10^6</f>
        <v>3.2037000000000003E-2</v>
      </c>
      <c r="L64" s="21">
        <f>+'[2]13'!$Q$23/10^6</f>
        <v>1.7965999999999999E-2</v>
      </c>
      <c r="M64" s="21">
        <f>+'[2]13'!$R$23/10^6</f>
        <v>2.4145E-2</v>
      </c>
      <c r="N64" s="21">
        <f>+'[2]13'!$S$23/10^6</f>
        <v>3.4828999999999999E-2</v>
      </c>
      <c r="O64" s="22">
        <f t="shared" si="4"/>
        <v>0.46812700000000007</v>
      </c>
    </row>
    <row r="65" spans="1:15" x14ac:dyDescent="0.2">
      <c r="A65" s="10">
        <v>1007</v>
      </c>
      <c r="B65" s="10" t="s">
        <v>15</v>
      </c>
      <c r="C65" s="21">
        <f>+'[2]14'!$E$23/10^6</f>
        <v>8.5599999999999996E-2</v>
      </c>
      <c r="D65" s="21">
        <f>+'[2]14'!$F$23/10^6</f>
        <v>0.10213899999999999</v>
      </c>
      <c r="E65" s="21">
        <f>+'[2]14'!$G$23/10^6</f>
        <v>0.10976</v>
      </c>
      <c r="F65" s="21">
        <f>+'[2]14'!$I$23/10^6</f>
        <v>0.112252</v>
      </c>
      <c r="G65" s="21">
        <f>+'[2]14'!$J$23/10^6</f>
        <v>5.6620999999999998E-2</v>
      </c>
      <c r="H65" s="21">
        <f>+'[2]14'!$K$23/10^6</f>
        <v>0.13109499999999999</v>
      </c>
      <c r="I65" s="21">
        <f>+'[2]14'!$M$23/10^6</f>
        <v>9.3384999999999996E-2</v>
      </c>
      <c r="J65" s="21">
        <f>+'[2]14'!$N$23/10^6</f>
        <v>0.13300100000000001</v>
      </c>
      <c r="K65" s="21">
        <f>+'[2]14'!$O$23/10^6</f>
        <v>6.1088000000000003E-2</v>
      </c>
      <c r="L65" s="21">
        <f>+'[2]14'!$Q$23/10^6</f>
        <v>7.1612999999999996E-2</v>
      </c>
      <c r="M65" s="21">
        <f>+'[2]14'!$R$23/10^6</f>
        <v>0.11185199999999999</v>
      </c>
      <c r="N65" s="21">
        <f>+'[2]14'!$S$23/10^6</f>
        <v>9.6692E-2</v>
      </c>
      <c r="O65" s="22">
        <f t="shared" si="4"/>
        <v>1.1650980000000002</v>
      </c>
    </row>
    <row r="66" spans="1:15" x14ac:dyDescent="0.2">
      <c r="A66" s="10">
        <v>1008</v>
      </c>
      <c r="B66" s="10" t="s">
        <v>16</v>
      </c>
      <c r="C66" s="21">
        <f>+'[2]15'!$E$23/10^6</f>
        <v>1.2038E-2</v>
      </c>
      <c r="D66" s="21">
        <f>+'[2]15'!$F$23/10^6</f>
        <v>1.0191E-2</v>
      </c>
      <c r="E66" s="21">
        <f>+'[2]15'!$G$23/10^6</f>
        <v>1.2781000000000001E-2</v>
      </c>
      <c r="F66" s="21">
        <f>+'[2]15'!$I$23/10^6</f>
        <v>1.2619E-2</v>
      </c>
      <c r="G66" s="21">
        <f>+'[2]15'!$J$23/10^6</f>
        <v>1.1405E-2</v>
      </c>
      <c r="H66" s="21">
        <f>+'[2]15'!$K$23/10^6</f>
        <v>1.3431999999999999E-2</v>
      </c>
      <c r="I66" s="21">
        <f>+'[2]15'!$M$23/10^6</f>
        <v>1.3306999999999999E-2</v>
      </c>
      <c r="J66" s="21">
        <f>+'[2]15'!$N$23/10^6</f>
        <v>1.1381E-2</v>
      </c>
      <c r="K66" s="21">
        <f>+'[2]15'!$O$23/10^6</f>
        <v>1.4442999999999999E-2</v>
      </c>
      <c r="L66" s="21">
        <f>+'[2]15'!$Q$23/10^6</f>
        <v>1.1653999999999999E-2</v>
      </c>
      <c r="M66" s="21">
        <f>+'[2]15'!$R$23/10^6</f>
        <v>1.1498E-2</v>
      </c>
      <c r="N66" s="21">
        <f>+'[2]15'!$S$23/10^6</f>
        <v>1.217E-2</v>
      </c>
      <c r="O66" s="22">
        <f t="shared" si="4"/>
        <v>0.14691900000000002</v>
      </c>
    </row>
    <row r="67" spans="1:15" x14ac:dyDescent="0.2">
      <c r="A67" s="10">
        <v>1009</v>
      </c>
      <c r="B67" s="10" t="s">
        <v>17</v>
      </c>
      <c r="C67" s="21">
        <f>+'[2]16'!$E$23/10^6</f>
        <v>1.6476000000000001E-2</v>
      </c>
      <c r="D67" s="21">
        <f>+'[2]16'!$F$23/10^6</f>
        <v>1.8572000000000002E-2</v>
      </c>
      <c r="E67" s="21">
        <f>+'[2]16'!$G$23/10^6</f>
        <v>2.6015E-2</v>
      </c>
      <c r="F67" s="21">
        <f>+'[2]16'!$I$23/10^6</f>
        <v>2.6948E-2</v>
      </c>
      <c r="G67" s="21">
        <f>+'[2]16'!$J$23/10^6</f>
        <v>2.6464999999999999E-2</v>
      </c>
      <c r="H67" s="21">
        <f>+'[2]16'!$K$23/10^6</f>
        <v>2.7836E-2</v>
      </c>
      <c r="I67" s="21">
        <f>+'[2]16'!$M$23/10^6</f>
        <v>3.7713999999999998E-2</v>
      </c>
      <c r="J67" s="21">
        <f>+'[2]16'!$N$23/10^6</f>
        <v>3.6712000000000002E-2</v>
      </c>
      <c r="K67" s="21">
        <f>+'[2]16'!$O$23/10^6</f>
        <v>2.4854999999999999E-2</v>
      </c>
      <c r="L67" s="21">
        <f>+'[2]16'!$Q$23/10^6</f>
        <v>2.1915E-2</v>
      </c>
      <c r="M67" s="21">
        <f>+'[2]16'!$R$23/10^6</f>
        <v>2.6907E-2</v>
      </c>
      <c r="N67" s="21">
        <f>+'[2]16'!$S$23/10^6</f>
        <v>3.1289999999999998E-2</v>
      </c>
      <c r="O67" s="22">
        <f t="shared" si="4"/>
        <v>0.32170499999999996</v>
      </c>
    </row>
    <row r="68" spans="1:15" x14ac:dyDescent="0.2">
      <c r="A68" s="10">
        <v>1010</v>
      </c>
      <c r="B68" s="15" t="s">
        <v>19</v>
      </c>
      <c r="C68" s="23">
        <f>+'[2]17'!$E$23/10^6</f>
        <v>5.7235000000000001E-2</v>
      </c>
      <c r="D68" s="23">
        <f>+'[2]17'!$F$23/10^6</f>
        <v>6.0222999999999999E-2</v>
      </c>
      <c r="E68" s="23">
        <f>+'[2]17'!$G$23/10^6</f>
        <v>5.4496000000000003E-2</v>
      </c>
      <c r="F68" s="23">
        <f>+'[2]17'!$I$23/10^6</f>
        <v>5.2204E-2</v>
      </c>
      <c r="G68" s="23">
        <f>+'[2]17'!$J$23/10^6</f>
        <v>5.9847999999999998E-2</v>
      </c>
      <c r="H68" s="23">
        <f>+'[2]17'!$K$23/10^6</f>
        <v>4.5732000000000002E-2</v>
      </c>
      <c r="I68" s="23">
        <f>+'[2]17'!$M$23/10^6</f>
        <v>5.7155999999999998E-2</v>
      </c>
      <c r="J68" s="23">
        <f>+'[2]17'!$N$23/10^6</f>
        <v>4.9782E-2</v>
      </c>
      <c r="K68" s="23">
        <f>+'[2]17'!$O$23/10^6</f>
        <v>3.5687000000000003E-2</v>
      </c>
      <c r="L68" s="23">
        <f>+'[2]17'!$Q$23/10^6</f>
        <v>5.0907000000000001E-2</v>
      </c>
      <c r="M68" s="23">
        <f>+'[2]17'!$R$23/10^6</f>
        <v>5.8102000000000001E-2</v>
      </c>
      <c r="N68" s="23">
        <f>+'[2]17'!$S$23/10^6</f>
        <v>5.4461000000000002E-2</v>
      </c>
      <c r="O68" s="24">
        <f>SUM(C68:N68)</f>
        <v>0.63583299999999998</v>
      </c>
    </row>
    <row r="69" spans="1:15" x14ac:dyDescent="0.2">
      <c r="A69" s="42">
        <v>1011</v>
      </c>
      <c r="B69" s="10" t="s">
        <v>20</v>
      </c>
      <c r="C69" s="21">
        <f>+'[2]18'!$E$23/10^6</f>
        <v>1.8449E-2</v>
      </c>
      <c r="D69" s="21">
        <f>+'[2]18'!$F$23/10^6</f>
        <v>1.3851E-2</v>
      </c>
      <c r="E69" s="21">
        <f>+'[2]18'!$G$23/10^6</f>
        <v>1.2359999999999999E-2</v>
      </c>
      <c r="F69" s="21">
        <f>+'[2]18'!$I$23/10^6</f>
        <v>9.1750000000000009E-3</v>
      </c>
      <c r="G69" s="21">
        <f>+'[2]18'!$J$23/10^6</f>
        <v>4.7800000000000004E-3</v>
      </c>
      <c r="H69" s="21">
        <f>+'[2]18'!$K$23/10^6</f>
        <v>3.679E-3</v>
      </c>
      <c r="I69" s="21">
        <f>+'[2]18'!$M$23/10^6</f>
        <v>3.8730000000000001E-3</v>
      </c>
      <c r="J69" s="21">
        <f>+'[2]18'!$N$23/10^6</f>
        <v>5.071E-3</v>
      </c>
      <c r="K69" s="21">
        <f>+'[2]18'!$O$23/10^6</f>
        <v>5.9519999999999998E-3</v>
      </c>
      <c r="L69" s="21">
        <f>+'[2]18'!$Q$23/10^6</f>
        <v>6.1260000000000004E-3</v>
      </c>
      <c r="M69" s="21">
        <f>+'[2]18'!$R$23/10^6</f>
        <v>5.8780000000000004E-3</v>
      </c>
      <c r="N69" s="21">
        <f>+'[2]18'!$S$23/10^6</f>
        <v>8.3619999999999996E-3</v>
      </c>
      <c r="O69" s="22">
        <f t="shared" si="4"/>
        <v>9.7556000000000004E-2</v>
      </c>
    </row>
    <row r="70" spans="1:15" x14ac:dyDescent="0.2">
      <c r="A70" s="10">
        <v>1012</v>
      </c>
      <c r="B70" s="10" t="s">
        <v>21</v>
      </c>
      <c r="C70" s="21">
        <f>+'[2]19'!$E$23/10^6</f>
        <v>6.2825000000000006E-2</v>
      </c>
      <c r="D70" s="21">
        <f>+'[2]19'!$F$23/10^6</f>
        <v>7.0338999999999999E-2</v>
      </c>
      <c r="E70" s="21">
        <f>+'[2]19'!$G$23/10^6</f>
        <v>6.6831489999999993E-2</v>
      </c>
      <c r="F70" s="21">
        <f>+'[2]19'!$I$23/10^6</f>
        <v>6.3303999999999999E-2</v>
      </c>
      <c r="G70" s="21">
        <f>+'[2]19'!$J$23/10^6</f>
        <v>5.9826999999999998E-2</v>
      </c>
      <c r="H70" s="21">
        <f>+'[2]19'!$K$23/10^6</f>
        <v>7.4610999999999997E-2</v>
      </c>
      <c r="I70" s="21">
        <f>+'[2]19'!$M$23/10^6</f>
        <v>7.3152999999999996E-2</v>
      </c>
      <c r="J70" s="21">
        <f>+'[2]19'!$N$23/10^6</f>
        <v>7.0126999999999995E-2</v>
      </c>
      <c r="K70" s="21">
        <f>+'[2]19'!$O$23/10^6</f>
        <v>4.6530000000000231E-2</v>
      </c>
      <c r="L70" s="21">
        <f>+'[2]19'!$Q$23/10^6</f>
        <v>6.8855E-2</v>
      </c>
      <c r="M70" s="21">
        <f>+'[2]19'!$R$23/10^6</f>
        <v>6.2153E-2</v>
      </c>
      <c r="N70" s="21">
        <f>+'[2]19'!$S$23/10^6</f>
        <v>6.5643999999999994E-2</v>
      </c>
      <c r="O70" s="22">
        <f t="shared" si="4"/>
        <v>0.78419949000000022</v>
      </c>
    </row>
    <row r="71" spans="1:15" x14ac:dyDescent="0.2">
      <c r="A71" s="10">
        <v>1013</v>
      </c>
      <c r="B71" s="10" t="s">
        <v>22</v>
      </c>
      <c r="C71" s="21">
        <f>+'[2]20'!$E$23/10^6</f>
        <v>5.2459999999999998E-3</v>
      </c>
      <c r="D71" s="21">
        <f>+'[2]20'!$F$23/10^6</f>
        <v>4.9529999999999999E-3</v>
      </c>
      <c r="E71" s="21">
        <f>+'[2]20'!$G$23/10^6</f>
        <v>5.2350000000000001E-3</v>
      </c>
      <c r="F71" s="21">
        <f>+'[2]20'!$I$23/10^6</f>
        <v>5.241E-3</v>
      </c>
      <c r="G71" s="21">
        <f>+'[2]20'!$J$23/10^6</f>
        <v>5.7369999999999999E-3</v>
      </c>
      <c r="H71" s="21">
        <f>+'[2]20'!$K$23/10^6</f>
        <v>4.9940000000000002E-3</v>
      </c>
      <c r="I71" s="21">
        <f>+'[2]20'!$M$23/10^6</f>
        <v>5.5310000000000003E-3</v>
      </c>
      <c r="J71" s="21">
        <f>+'[2]20'!$N$23/10^6</f>
        <v>5.6839999999999998E-3</v>
      </c>
      <c r="K71" s="21">
        <f>+'[2]20'!$O$23/10^6</f>
        <v>5.2750000000000002E-3</v>
      </c>
      <c r="L71" s="21">
        <f>+'[2]20'!$Q$23/10^6</f>
        <v>5.0390000000000001E-3</v>
      </c>
      <c r="M71" s="21">
        <f>+'[2]20'!$R$23/10^6</f>
        <v>5.215E-3</v>
      </c>
      <c r="N71" s="21">
        <f>+'[2]20'!$S$23/10^6</f>
        <v>4.8910000000000004E-3</v>
      </c>
      <c r="O71" s="22">
        <f t="shared" si="4"/>
        <v>6.3041E-2</v>
      </c>
    </row>
    <row r="72" spans="1:15" x14ac:dyDescent="0.2">
      <c r="A72" s="10">
        <v>1014</v>
      </c>
      <c r="B72" s="10" t="s">
        <v>23</v>
      </c>
      <c r="C72" s="21">
        <f>+'[2]21'!$E$23/10^6</f>
        <v>0.19742499999999999</v>
      </c>
      <c r="D72" s="21">
        <f>+'[2]21'!$F$23/10^6</f>
        <v>0.19724900000000001</v>
      </c>
      <c r="E72" s="21">
        <f>+'[2]21'!$G$23/10^6</f>
        <v>0.23697199999999999</v>
      </c>
      <c r="F72" s="21">
        <f>+'[2]21'!$I$23/10^6</f>
        <v>0.22892299999999999</v>
      </c>
      <c r="G72" s="21">
        <f>+'[2]21'!$J$23/10^6</f>
        <v>0.238873</v>
      </c>
      <c r="H72" s="21">
        <f>+'[2]21'!$K$23/10^6</f>
        <v>0.36085200000000001</v>
      </c>
      <c r="I72" s="21">
        <f>+'[2]21'!$M$23/10^6</f>
        <v>0.33215899999999998</v>
      </c>
      <c r="J72" s="21">
        <f>+'[2]21'!$N$23/10^6</f>
        <v>0.18659899999999999</v>
      </c>
      <c r="K72" s="21">
        <f>+'[2]21'!$O$23/10^6</f>
        <v>0.208208</v>
      </c>
      <c r="L72" s="21">
        <f>+'[2]21'!$Q$23/10^6</f>
        <v>0.21962200000000001</v>
      </c>
      <c r="M72" s="21">
        <f>+'[2]21'!$R$23/10^6</f>
        <v>0.25845699999999999</v>
      </c>
      <c r="N72" s="21">
        <f>+'[2]21'!$S$23/10^6</f>
        <v>0.30273800000000001</v>
      </c>
      <c r="O72" s="22">
        <f t="shared" si="4"/>
        <v>2.9680770000000001</v>
      </c>
    </row>
    <row r="73" spans="1:15" x14ac:dyDescent="0.2">
      <c r="A73" s="10">
        <v>1015</v>
      </c>
      <c r="B73" s="10" t="s">
        <v>24</v>
      </c>
      <c r="C73" s="21">
        <f>+'[2]22'!$E$23/10^6</f>
        <v>8.848E-3</v>
      </c>
      <c r="D73" s="21">
        <f>+'[2]22'!$F$23/10^6</f>
        <v>9.3860000000000002E-3</v>
      </c>
      <c r="E73" s="21">
        <f>+'[2]22'!$G$23/10^6</f>
        <v>1.0774000000000001E-2</v>
      </c>
      <c r="F73" s="21">
        <f>+'[2]22'!$I$23/10^6</f>
        <v>6.1510000000000002E-3</v>
      </c>
      <c r="G73" s="21">
        <f>+'[2]22'!$J$23/10^6</f>
        <v>8.0169999999999998E-3</v>
      </c>
      <c r="H73" s="21">
        <f>+'[2]22'!$K$23/10^6</f>
        <v>1.2107E-2</v>
      </c>
      <c r="I73" s="21">
        <f>+'[2]22'!$M$23/10^6</f>
        <v>1.4481000000000001E-2</v>
      </c>
      <c r="J73" s="21">
        <f>+'[2]22'!$N$23/10^6</f>
        <v>4.457E-3</v>
      </c>
      <c r="K73" s="21">
        <f>+'[2]22'!$O$23/10^6</f>
        <v>8.9009999999999992E-3</v>
      </c>
      <c r="L73" s="21">
        <f>+'[2]22'!$Q$23/10^6</f>
        <v>8.6309999999999998E-3</v>
      </c>
      <c r="M73" s="21">
        <f>+'[2]22'!$R$23/10^6</f>
        <v>7.156E-3</v>
      </c>
      <c r="N73" s="21">
        <f>+'[2]22'!$S$23/10^6</f>
        <v>8.5249999999999996E-3</v>
      </c>
      <c r="O73" s="22">
        <f t="shared" si="4"/>
        <v>0.107434</v>
      </c>
    </row>
    <row r="74" spans="1:15" x14ac:dyDescent="0.2">
      <c r="A74" s="10">
        <v>1016</v>
      </c>
      <c r="B74" s="10" t="s">
        <v>25</v>
      </c>
      <c r="C74" s="21">
        <f>+'[2]23'!$E$23/10^6</f>
        <v>4.4698000000000002E-2</v>
      </c>
      <c r="D74" s="21">
        <f>+'[2]23'!$F$23/10^6</f>
        <v>4.0190999999999998E-2</v>
      </c>
      <c r="E74" s="21">
        <f>+'[2]23'!$G$23/10^6</f>
        <v>5.6111000000000001E-2</v>
      </c>
      <c r="F74" s="21">
        <f>+'[2]23'!$I$23/10^6</f>
        <v>4.5557E-2</v>
      </c>
      <c r="G74" s="21">
        <f>+'[2]23'!$J$23/10^6</f>
        <v>4.8884999999999998E-2</v>
      </c>
      <c r="H74" s="21">
        <f>+'[2]23'!$K$23/10^6</f>
        <v>5.0539000000000001E-2</v>
      </c>
      <c r="I74" s="21">
        <f>+'[2]23'!$M$23/10^6</f>
        <v>5.6853000000000001E-2</v>
      </c>
      <c r="J74" s="21">
        <f>+'[2]23'!$N$23/10^6</f>
        <v>2.6776000000000001E-2</v>
      </c>
      <c r="K74" s="21">
        <f>+'[2]23'!$O$23/10^6</f>
        <v>2.5284999999999998E-2</v>
      </c>
      <c r="L74" s="21">
        <f>+'[2]23'!$Q$23/10^6</f>
        <v>3.2960999999999997E-2</v>
      </c>
      <c r="M74" s="21">
        <f>+'[2]23'!$R$23/10^6</f>
        <v>3.5090000000000003E-2</v>
      </c>
      <c r="N74" s="21">
        <f>+'[2]23'!$S$23/10^6</f>
        <v>3.9631E-2</v>
      </c>
      <c r="O74" s="22">
        <f t="shared" si="4"/>
        <v>0.50257700000000005</v>
      </c>
    </row>
    <row r="75" spans="1:15" x14ac:dyDescent="0.2">
      <c r="A75" s="10">
        <v>1017</v>
      </c>
      <c r="B75" s="10" t="s">
        <v>26</v>
      </c>
      <c r="C75" s="21">
        <f>+'[2]24'!$E$23/10^6</f>
        <v>6.8823999999999996E-2</v>
      </c>
      <c r="D75" s="21">
        <f>+'[2]24'!$F$23/10^6</f>
        <v>7.2221999999999995E-2</v>
      </c>
      <c r="E75" s="21">
        <f>+'[2]24'!$G$23/10^6</f>
        <v>7.2437000000000001E-2</v>
      </c>
      <c r="F75" s="21">
        <f>+'[2]24'!$I$23/10^6</f>
        <v>7.3631000000000002E-2</v>
      </c>
      <c r="G75" s="21">
        <f>+'[2]24'!$J$23/10^6</f>
        <v>6.5314999999999998E-2</v>
      </c>
      <c r="H75" s="21">
        <f>+'[2]24'!$K$23/10^6</f>
        <v>7.4303999999999995E-2</v>
      </c>
      <c r="I75" s="21">
        <f>+'[2]24'!$M$23/10^6</f>
        <v>7.7979000000000007E-2</v>
      </c>
      <c r="J75" s="21">
        <f>+'[2]24'!$N$23/10^6</f>
        <v>5.8833999999999997E-2</v>
      </c>
      <c r="K75" s="21">
        <f>+'[2]24'!$O$23/10^6</f>
        <v>6.1337000000000003E-2</v>
      </c>
      <c r="L75" s="21">
        <f>+'[2]24'!$Q$23/10^6</f>
        <v>7.1665000000000006E-2</v>
      </c>
      <c r="M75" s="21">
        <f>+'[2]24'!$R$23/10^6</f>
        <v>6.9679000000000005E-2</v>
      </c>
      <c r="N75" s="21">
        <f>+'[2]24'!$S$23/10^6</f>
        <v>6.3726000000000005E-2</v>
      </c>
      <c r="O75" s="22">
        <f t="shared" si="4"/>
        <v>0.82995299999999994</v>
      </c>
    </row>
    <row r="76" spans="1:15" x14ac:dyDescent="0.2">
      <c r="A76" s="10">
        <v>1018</v>
      </c>
      <c r="B76" s="10" t="s">
        <v>27</v>
      </c>
      <c r="C76" s="21">
        <f>+'[2]25'!$E$23/10^6</f>
        <v>4.7931000000000001E-2</v>
      </c>
      <c r="D76" s="21">
        <f>+'[2]25'!$F$23/10^6</f>
        <v>4.7552999999999998E-2</v>
      </c>
      <c r="E76" s="21">
        <f>+'[2]25'!$G$23/10^6</f>
        <v>4.4519000000000003E-2</v>
      </c>
      <c r="F76" s="21">
        <f>+'[2]25'!$I$23/10^6</f>
        <v>4.1197999999999999E-2</v>
      </c>
      <c r="G76" s="21">
        <f>+'[2]25'!$J$23/10^6</f>
        <v>4.5683000000000001E-2</v>
      </c>
      <c r="H76" s="21">
        <f>+'[2]25'!$K$23/10^6</f>
        <v>4.4618999999999999E-2</v>
      </c>
      <c r="I76" s="21">
        <f>+'[2]25'!$M$23/10^6</f>
        <v>4.5099E-2</v>
      </c>
      <c r="J76" s="21">
        <f>+'[2]25'!$N$23/10^6</f>
        <v>4.5415999999999998E-2</v>
      </c>
      <c r="K76" s="21">
        <f>+'[2]25'!$O$23/10^6</f>
        <v>3.9784E-2</v>
      </c>
      <c r="L76" s="21">
        <f>+'[2]25'!$Q$23/10^6</f>
        <v>4.1144E-2</v>
      </c>
      <c r="M76" s="21">
        <f>+'[2]25'!$R$23/10^6</f>
        <v>3.9559999999999998E-2</v>
      </c>
      <c r="N76" s="21">
        <f>+'[2]25'!$S$23/10^6</f>
        <v>3.9293000000000002E-2</v>
      </c>
      <c r="O76" s="22">
        <f t="shared" si="4"/>
        <v>0.52179900000000001</v>
      </c>
    </row>
    <row r="77" spans="1:15" x14ac:dyDescent="0.2">
      <c r="A77" s="10">
        <v>1019</v>
      </c>
      <c r="B77" s="10" t="s">
        <v>28</v>
      </c>
      <c r="C77" s="21">
        <f>+'[2]26'!$E$23/10^6</f>
        <v>9.3299999999999998E-3</v>
      </c>
      <c r="D77" s="21">
        <f>+'[2]26'!$F$23/10^6</f>
        <v>1.1794000000000001E-2</v>
      </c>
      <c r="E77" s="21">
        <f>+'[2]26'!$G$23/10^6</f>
        <v>9.077E-3</v>
      </c>
      <c r="F77" s="21">
        <f>+'[2]26'!$I$23/10^6</f>
        <v>1.1417999999999999E-2</v>
      </c>
      <c r="G77" s="21">
        <f>+'[2]26'!$J$23/10^6</f>
        <v>1.2853E-2</v>
      </c>
      <c r="H77" s="21">
        <f>+'[2]26'!$K$23/10^6</f>
        <v>9.9780000000000008E-3</v>
      </c>
      <c r="I77" s="21">
        <f>+'[2]26'!$M$23/10^6</f>
        <v>1.0825E-2</v>
      </c>
      <c r="J77" s="21">
        <f>+'[2]26'!$N$23/10^6</f>
        <v>1.1873E-2</v>
      </c>
      <c r="K77" s="21">
        <f>+'[2]26'!$O$23/10^6</f>
        <v>9.4719999999999995E-3</v>
      </c>
      <c r="L77" s="21">
        <f>+'[2]26'!$Q$23/10^6</f>
        <v>1.0684000000000001E-2</v>
      </c>
      <c r="M77" s="21">
        <f>+'[2]26'!$R$23/10^6</f>
        <v>8.763E-3</v>
      </c>
      <c r="N77" s="21">
        <f>+'[2]26'!$S$23/10^6</f>
        <v>8.4270000000000005E-3</v>
      </c>
      <c r="O77" s="22">
        <f t="shared" si="4"/>
        <v>0.12449399999999998</v>
      </c>
    </row>
    <row r="78" spans="1:15" x14ac:dyDescent="0.2">
      <c r="A78" s="10">
        <v>1020</v>
      </c>
      <c r="B78" s="10" t="s">
        <v>29</v>
      </c>
      <c r="C78" s="21">
        <f>+'[2]27'!$E$23/10^6</f>
        <v>8.8024000000000005E-2</v>
      </c>
      <c r="D78" s="21">
        <f>+'[2]27'!$F$23/10^6</f>
        <v>5.6174000000000002E-2</v>
      </c>
      <c r="E78" s="21">
        <f>+'[2]27'!$G$23/10^6</f>
        <v>6.9015000000000007E-2</v>
      </c>
      <c r="F78" s="21">
        <f>+'[2]27'!$I$23/10^6</f>
        <v>5.0431999999999998E-2</v>
      </c>
      <c r="G78" s="21">
        <f>+'[2]27'!$J$23/10^6</f>
        <v>3.7257999999999999E-2</v>
      </c>
      <c r="H78" s="21">
        <f>+'[2]27'!$K$23/10^6</f>
        <v>0.108289</v>
      </c>
      <c r="I78" s="21">
        <f>+'[2]27'!$M$23/10^6</f>
        <v>0.10324899999999999</v>
      </c>
      <c r="J78" s="21">
        <f>+'[2]27'!$N$23/10^6</f>
        <v>6.3678999999999999E-2</v>
      </c>
      <c r="K78" s="21">
        <f>+'[2]27'!$O$23/10^6</f>
        <v>7.1350999999999998E-2</v>
      </c>
      <c r="L78" s="21">
        <f>+'[2]27'!$Q$23/10^6</f>
        <v>7.6776999999999998E-2</v>
      </c>
      <c r="M78" s="21">
        <f>+'[2]27'!$R$23/10^6</f>
        <v>5.2093E-2</v>
      </c>
      <c r="N78" s="21">
        <f>+'[2]27'!$S$23/10^6</f>
        <v>6.7983000000000002E-2</v>
      </c>
      <c r="O78" s="22">
        <f t="shared" si="4"/>
        <v>0.84432400000000019</v>
      </c>
    </row>
    <row r="79" spans="1:15" x14ac:dyDescent="0.2">
      <c r="A79" s="10">
        <v>1021</v>
      </c>
      <c r="B79" s="10" t="s">
        <v>30</v>
      </c>
      <c r="C79" s="21">
        <f>+'[2]28'!$E$23/10^6</f>
        <v>9.3089999999999996E-3</v>
      </c>
      <c r="D79" s="21">
        <f>+'[2]28'!$F$23/10^6</f>
        <v>9.8440000000000003E-3</v>
      </c>
      <c r="E79" s="21">
        <f>+'[2]28'!$G$23/10^6</f>
        <v>8.8859999999999998E-3</v>
      </c>
      <c r="F79" s="21">
        <f>+'[2]28'!$I$23/10^6</f>
        <v>7.3460000000000001E-3</v>
      </c>
      <c r="G79" s="21">
        <f>+'[2]28'!$J$23/10^6</f>
        <v>8.6660000000000001E-3</v>
      </c>
      <c r="H79" s="21">
        <f>+'[2]28'!$K$23/10^6</f>
        <v>1.0071E-2</v>
      </c>
      <c r="I79" s="21">
        <f>+'[2]28'!$M$23/10^6</f>
        <v>1.1575999999999999E-2</v>
      </c>
      <c r="J79" s="21">
        <f>+'[2]28'!$N$23/10^6</f>
        <v>1.2050999999999999E-2</v>
      </c>
      <c r="K79" s="21">
        <f>+'[2]28'!$O$23/10^6</f>
        <v>9.7099999999999999E-3</v>
      </c>
      <c r="L79" s="21">
        <f>+'[2]28'!$Q$23/10^6</f>
        <v>9.8029999999999992E-3</v>
      </c>
      <c r="M79" s="21">
        <f>+'[2]28'!$R$23/10^6</f>
        <v>8.9379999999999998E-3</v>
      </c>
      <c r="N79" s="21">
        <f>+'[2]28'!$S$23/10^6</f>
        <v>7.8700000000000003E-3</v>
      </c>
      <c r="O79" s="22">
        <f t="shared" si="4"/>
        <v>0.11407000000000002</v>
      </c>
    </row>
    <row r="80" spans="1:15" x14ac:dyDescent="0.2">
      <c r="A80" s="10">
        <v>1022</v>
      </c>
      <c r="B80" s="10" t="s">
        <v>31</v>
      </c>
      <c r="C80" s="21">
        <f>+'[2]29'!$E$23/10^6</f>
        <v>0.120894</v>
      </c>
      <c r="D80" s="21">
        <f>+'[2]29'!$F$23/10^6</f>
        <v>0.158442</v>
      </c>
      <c r="E80" s="21">
        <f>+'[2]29'!$G$23/10^6</f>
        <v>0.137324</v>
      </c>
      <c r="F80" s="21">
        <f>+'[2]29'!$I$23/10^6</f>
        <v>0.137103</v>
      </c>
      <c r="G80" s="21">
        <f>+'[2]29'!$J$23/10^6</f>
        <v>0.14208899999999999</v>
      </c>
      <c r="H80" s="21">
        <f>+'[2]29'!$K$23/10^6</f>
        <v>0.147566</v>
      </c>
      <c r="I80" s="21">
        <f>+'[2]29'!$M$23/10^6</f>
        <v>0.21313499999999999</v>
      </c>
      <c r="J80" s="21">
        <f>+'[2]29'!$N$23/10^6</f>
        <v>0.153533</v>
      </c>
      <c r="K80" s="21">
        <f>+'[2]29'!$O$23/10^6</f>
        <v>0.17794199999999999</v>
      </c>
      <c r="L80" s="21">
        <f>+'[2]29'!$Q$23/10^6</f>
        <v>0.150889</v>
      </c>
      <c r="M80" s="21">
        <f>+'[2]29'!$R$23/10^6</f>
        <v>0.124801</v>
      </c>
      <c r="N80" s="21">
        <f>+'[2]29'!$S$23/10^6</f>
        <v>0.12581200000000001</v>
      </c>
      <c r="O80" s="22">
        <f t="shared" si="4"/>
        <v>1.7895300000000001</v>
      </c>
    </row>
    <row r="81" spans="1:15" x14ac:dyDescent="0.2">
      <c r="A81" s="10">
        <v>1023</v>
      </c>
      <c r="B81" s="10" t="s">
        <v>32</v>
      </c>
      <c r="C81" s="21">
        <f>+'[2]30'!$E$23/10^6</f>
        <v>2.2348E-2</v>
      </c>
      <c r="D81" s="21">
        <f>+'[2]30'!$F$23/10^6</f>
        <v>2.7889000000000001E-2</v>
      </c>
      <c r="E81" s="21">
        <f>+'[2]30'!$G$23/10^6</f>
        <v>2.6637000000000001E-2</v>
      </c>
      <c r="F81" s="21">
        <f>+'[2]30'!$I$23/10^6</f>
        <v>3.1088000000000001E-2</v>
      </c>
      <c r="G81" s="21">
        <f>+'[2]30'!$J$23/10^6</f>
        <v>2.6436000000000001E-2</v>
      </c>
      <c r="H81" s="21">
        <f>+'[2]30'!$K$23/10^6</f>
        <v>2.9512E-2</v>
      </c>
      <c r="I81" s="21">
        <f>+'[2]30'!$M$23/10^6</f>
        <v>3.2183999999999997E-2</v>
      </c>
      <c r="J81" s="21">
        <f>+'[2]30'!$N$23/10^6</f>
        <v>1.9281E-2</v>
      </c>
      <c r="K81" s="21">
        <f>+'[2]30'!$O$23/10^6</f>
        <v>2.1248E-2</v>
      </c>
      <c r="L81" s="21">
        <f>+'[2]30'!$Q$23/10^6</f>
        <v>3.0924E-2</v>
      </c>
      <c r="M81" s="21">
        <f>+'[2]30'!$R$23/10^6</f>
        <v>2.3400000000000001E-2</v>
      </c>
      <c r="N81" s="21">
        <f>+'[2]30'!$S$23/10^6</f>
        <v>2.8072E-2</v>
      </c>
      <c r="O81" s="22">
        <f t="shared" si="4"/>
        <v>0.31901899999999994</v>
      </c>
    </row>
    <row r="82" spans="1:15" x14ac:dyDescent="0.2">
      <c r="A82" s="10">
        <v>1024</v>
      </c>
      <c r="B82" s="10" t="s">
        <v>33</v>
      </c>
      <c r="C82" s="21">
        <f>+'[2]31'!$E$23/10^6</f>
        <v>0.31252600000000003</v>
      </c>
      <c r="D82" s="21">
        <f>+'[2]31'!$F$23/10^6</f>
        <v>0.35846099999999997</v>
      </c>
      <c r="E82" s="21">
        <f>+'[2]31'!$G$23/10^6</f>
        <v>0.30664200000000003</v>
      </c>
      <c r="F82" s="21">
        <f>+'[2]31'!$I$23/10^6</f>
        <v>0.46214962000000009</v>
      </c>
      <c r="G82" s="21">
        <f>+'[2]31'!$J$23/10^6</f>
        <v>0.35654000000000002</v>
      </c>
      <c r="H82" s="21">
        <f>+'[2]31'!$K$23/10^6</f>
        <v>0.32655004000000004</v>
      </c>
      <c r="I82" s="21">
        <f>+'[2]31'!$M$23/10^6</f>
        <v>0.36808125000000003</v>
      </c>
      <c r="J82" s="21">
        <f>+'[2]31'!$N$23/10^6</f>
        <v>0.34655885000000008</v>
      </c>
      <c r="K82" s="21">
        <f>+'[2]31'!$O$23/10^6</f>
        <v>0.32788953999999959</v>
      </c>
      <c r="L82" s="21">
        <f>+'[2]31'!$Q$23/10^6</f>
        <v>0.34933342999999972</v>
      </c>
      <c r="M82" s="21">
        <f>+'[2]31'!$R$23/10^6</f>
        <v>0.36748800000000093</v>
      </c>
      <c r="N82" s="21">
        <f>+'[2]31'!$S$23/10^6</f>
        <v>0.34015899999999999</v>
      </c>
      <c r="O82" s="22">
        <f t="shared" si="4"/>
        <v>4.2223787300000009</v>
      </c>
    </row>
    <row r="83" spans="1:15" x14ac:dyDescent="0.2">
      <c r="A83" s="10">
        <v>1025</v>
      </c>
      <c r="B83" s="10" t="s">
        <v>34</v>
      </c>
      <c r="C83" s="21">
        <f>+'[2]32'!$E$23/10^6</f>
        <v>1.8304999999999998E-2</v>
      </c>
      <c r="D83" s="21">
        <f>+'[2]32'!$F$23/10^6</f>
        <v>1.7868999999999999E-2</v>
      </c>
      <c r="E83" s="21">
        <f>+'[2]32'!$G$23/10^6</f>
        <v>1.7432E-2</v>
      </c>
      <c r="F83" s="21">
        <f>+'[2]32'!$I$23/10^6</f>
        <v>1.6354E-2</v>
      </c>
      <c r="G83" s="21">
        <f>+'[2]32'!$J$23/10^6</f>
        <v>1.86535E-2</v>
      </c>
      <c r="H83" s="21">
        <f>+'[2]32'!$K$23/10^6</f>
        <v>1.7417999999999999E-2</v>
      </c>
      <c r="I83" s="21">
        <f>+'[2]32'!$M$23/10^6</f>
        <v>1.7576000000000001E-2</v>
      </c>
      <c r="J83" s="21">
        <f>+'[2]32'!$N$23/10^6</f>
        <v>2.9239000000000001E-2</v>
      </c>
      <c r="K83" s="21">
        <f>+'[2]32'!$O$23/10^6</f>
        <v>2.2346999999999999E-2</v>
      </c>
      <c r="L83" s="21">
        <f>+'[2]32'!$Q$23/10^6</f>
        <v>1.9245999999999999E-2</v>
      </c>
      <c r="M83" s="21">
        <f>+'[2]32'!$R$23/10^6</f>
        <v>2.1519E-2</v>
      </c>
      <c r="N83" s="21">
        <f>+'[2]32'!$S$23/10^6</f>
        <v>2.1326999999999999E-2</v>
      </c>
      <c r="O83" s="22">
        <f t="shared" si="4"/>
        <v>0.23728549999999998</v>
      </c>
    </row>
    <row r="84" spans="1:15" x14ac:dyDescent="0.2">
      <c r="A84" s="10">
        <v>1026</v>
      </c>
      <c r="B84" s="10" t="s">
        <v>35</v>
      </c>
      <c r="C84" s="21">
        <f>+'[2]33'!$E$23/10^6</f>
        <v>7.9459999999999999E-3</v>
      </c>
      <c r="D84" s="21">
        <f>+'[2]33'!$F$23/10^6</f>
        <v>8.0780000000000001E-3</v>
      </c>
      <c r="E84" s="21">
        <f>+'[2]33'!$G$23/10^6</f>
        <v>1.0461E-2</v>
      </c>
      <c r="F84" s="21">
        <f>+'[2]33'!$I$23/10^6</f>
        <v>1.1063E-2</v>
      </c>
      <c r="G84" s="21">
        <f>+'[2]33'!$J$23/10^6</f>
        <v>8.9160000000000003E-3</v>
      </c>
      <c r="H84" s="21">
        <f>+'[2]33'!$K$23/10^6</f>
        <v>1.2326999999999999E-2</v>
      </c>
      <c r="I84" s="21">
        <f>+'[2]33'!$M$23/10^6</f>
        <v>1.0095E-2</v>
      </c>
      <c r="J84" s="21">
        <f>+'[2]33'!$N$23/10^6</f>
        <v>8.9549999999999994E-3</v>
      </c>
      <c r="K84" s="21">
        <f>+'[2]33'!$O$23/10^6</f>
        <v>7.247E-3</v>
      </c>
      <c r="L84" s="21">
        <f>+'[2]33'!$Q$23/10^6</f>
        <v>8.2400000000000008E-3</v>
      </c>
      <c r="M84" s="21">
        <f>+'[2]33'!$R$23/10^6</f>
        <v>6.8269999999999997E-3</v>
      </c>
      <c r="N84" s="21">
        <f>+'[2]33'!$S$23/10^6</f>
        <v>7.5810000000000001E-3</v>
      </c>
      <c r="O84" s="22">
        <f t="shared" si="4"/>
        <v>0.10773600000000001</v>
      </c>
    </row>
    <row r="85" spans="1:15" x14ac:dyDescent="0.2">
      <c r="A85" s="10">
        <v>1027</v>
      </c>
      <c r="B85" s="10" t="s">
        <v>36</v>
      </c>
      <c r="C85" s="21">
        <f>+'[2]34'!$E$23/10^6</f>
        <v>9.1780000000000004E-3</v>
      </c>
      <c r="D85" s="21">
        <f>+'[2]34'!$F$23/10^6</f>
        <v>1.2005E-2</v>
      </c>
      <c r="E85" s="21">
        <f>+'[2]34'!$G$23/10^6</f>
        <v>1.5821000000000002E-2</v>
      </c>
      <c r="F85" s="21">
        <f>+'[2]34'!$I$23/10^6</f>
        <v>1.1778E-2</v>
      </c>
      <c r="G85" s="21">
        <f>+'[2]34'!$J$23/10^6</f>
        <v>1.3377E-2</v>
      </c>
      <c r="H85" s="21">
        <f>+'[2]34'!$K$23/10^6</f>
        <v>1.9635E-2</v>
      </c>
      <c r="I85" s="21">
        <f>+'[2]34'!$M$23/10^6</f>
        <v>1.7863E-2</v>
      </c>
      <c r="J85" s="21">
        <f>+'[2]34'!$N$23/10^6</f>
        <v>6.3090000000000004E-3</v>
      </c>
      <c r="K85" s="21">
        <f>+'[2]34'!$O$23/10^6</f>
        <v>3.261E-3</v>
      </c>
      <c r="L85" s="21">
        <f>+'[2]34'!$Q$23/10^6</f>
        <v>7.613E-3</v>
      </c>
      <c r="M85" s="21">
        <f>+'[2]34'!$R$23/10^6</f>
        <v>3.0929999999999998E-3</v>
      </c>
      <c r="N85" s="21">
        <f>+'[2]34'!$S$23/10^6</f>
        <v>4.9719999999999999E-3</v>
      </c>
      <c r="O85" s="22">
        <f t="shared" si="4"/>
        <v>0.124905</v>
      </c>
    </row>
    <row r="86" spans="1:15" x14ac:dyDescent="0.2">
      <c r="A86" s="10">
        <v>1028</v>
      </c>
      <c r="B86" s="10" t="s">
        <v>37</v>
      </c>
      <c r="C86" s="21">
        <f>+'[2]35'!$E$23/10^6</f>
        <v>0.11650099999999999</v>
      </c>
      <c r="D86" s="21">
        <f>+'[2]35'!$F$23/10^6</f>
        <v>9.6028000000000002E-2</v>
      </c>
      <c r="E86" s="21">
        <f>+'[2]35'!$G$23/10^6</f>
        <v>0.108071</v>
      </c>
      <c r="F86" s="21">
        <f>+'[2]35'!$I$23/10^6</f>
        <v>9.8143999999999995E-2</v>
      </c>
      <c r="G86" s="21">
        <f>+'[2]35'!$J$23/10^6</f>
        <v>0.10659299999999999</v>
      </c>
      <c r="H86" s="21">
        <f>+'[2]35'!$K$23/10^6</f>
        <v>9.8393999999999995E-2</v>
      </c>
      <c r="I86" s="21">
        <f>+'[2]35'!$M$23/10^6</f>
        <v>0.10685799999999999</v>
      </c>
      <c r="J86" s="21">
        <f>+'[2]35'!$N$23/10^6</f>
        <v>8.2607E-2</v>
      </c>
      <c r="K86" s="21">
        <f>+'[2]35'!$O$23/10^6</f>
        <v>7.9812999999999995E-2</v>
      </c>
      <c r="L86" s="21">
        <f>+'[2]35'!$Q$23/10^6</f>
        <v>9.6165E-2</v>
      </c>
      <c r="M86" s="21">
        <f>+'[2]35'!$R$23/10^6</f>
        <v>9.8997000000000002E-2</v>
      </c>
      <c r="N86" s="21">
        <f>+'[2]35'!$S$23/10^6</f>
        <v>9.9697999999999995E-2</v>
      </c>
      <c r="O86" s="22">
        <f t="shared" si="4"/>
        <v>1.1878690000000001</v>
      </c>
    </row>
    <row r="87" spans="1:15" x14ac:dyDescent="0.2">
      <c r="A87" s="10">
        <v>1029</v>
      </c>
      <c r="B87" s="10" t="s">
        <v>38</v>
      </c>
      <c r="C87" s="21">
        <f>+'[2]36'!$E$23/10^6</f>
        <v>4.2059999999999997E-3</v>
      </c>
      <c r="D87" s="21">
        <f>+'[2]36'!$F$23/10^6</f>
        <v>5.1209999999999997E-3</v>
      </c>
      <c r="E87" s="21">
        <f>+'[2]36'!$G$23/10^6</f>
        <v>4.829E-3</v>
      </c>
      <c r="F87" s="21">
        <f>+'[2]36'!$I$23/10^6</f>
        <v>5.6010000000000001E-3</v>
      </c>
      <c r="G87" s="21">
        <f>+'[2]36'!$J$23/10^6</f>
        <v>4.7479999999999996E-3</v>
      </c>
      <c r="H87" s="21">
        <f>+'[2]36'!$K$23/10^6</f>
        <v>4.692E-3</v>
      </c>
      <c r="I87" s="21">
        <f>+'[2]36'!$M$23/10^6</f>
        <v>5.6759999999999996E-3</v>
      </c>
      <c r="J87" s="21">
        <f>+'[2]36'!$N$23/10^6</f>
        <v>6.1120000000000002E-3</v>
      </c>
      <c r="K87" s="21">
        <f>+'[2]36'!$O$23/10^6</f>
        <v>5.7250000000000001E-3</v>
      </c>
      <c r="L87" s="21">
        <f>+'[2]36'!$Q$23/10^6</f>
        <v>5.4279999999999997E-3</v>
      </c>
      <c r="M87" s="21">
        <f>+'[2]36'!$R$23/10^6</f>
        <v>5.071E-3</v>
      </c>
      <c r="N87" s="21">
        <f>+'[2]36'!$S$23/10^6</f>
        <v>7.417E-3</v>
      </c>
      <c r="O87" s="22">
        <f t="shared" si="4"/>
        <v>6.4625999999999989E-2</v>
      </c>
    </row>
    <row r="88" spans="1:15" x14ac:dyDescent="0.2">
      <c r="A88" s="10">
        <v>1030</v>
      </c>
      <c r="B88" s="15" t="s">
        <v>18</v>
      </c>
      <c r="C88" s="21">
        <f>+'[2]37'!$E$23/10^6</f>
        <v>9.8639999999999995E-3</v>
      </c>
      <c r="D88" s="21">
        <f>+'[2]37'!$F$23/10^6</f>
        <v>1.0793000000000001E-2</v>
      </c>
      <c r="E88" s="21">
        <f>+'[2]37'!$G$23/10^6</f>
        <v>9.7260000000000003E-3</v>
      </c>
      <c r="F88" s="21">
        <f>+'[2]37'!$I$23/10^6</f>
        <v>1.0664999999999999E-2</v>
      </c>
      <c r="G88" s="21">
        <f>+'[2]37'!$J$23/10^6</f>
        <v>9.9120000000000007E-3</v>
      </c>
      <c r="H88" s="21">
        <f>+'[2]37'!$K$23/10^6</f>
        <v>1.1419E-2</v>
      </c>
      <c r="I88" s="21">
        <f>+'[2]37'!$M$23/10^6</f>
        <v>1.4093E-2</v>
      </c>
      <c r="J88" s="21">
        <f>+'[2]37'!$N$23/10^6</f>
        <v>1.2977000000000001E-2</v>
      </c>
      <c r="K88" s="21">
        <f>+'[2]37'!$O$23/10^6</f>
        <v>1.2232E-2</v>
      </c>
      <c r="L88" s="21">
        <f>+'[2]37'!$Q$23/10^6</f>
        <v>1.0182E-2</v>
      </c>
      <c r="M88" s="21">
        <f>+'[2]37'!$R$23/10^6</f>
        <v>9.6469999999999993E-3</v>
      </c>
      <c r="N88" s="21">
        <f>+'[2]37'!$S$23/10^6</f>
        <v>1.0031E-2</v>
      </c>
      <c r="O88" s="22">
        <f t="shared" si="4"/>
        <v>0.13154099999999999</v>
      </c>
    </row>
    <row r="89" spans="1:15" x14ac:dyDescent="0.2">
      <c r="A89" s="4">
        <v>10300</v>
      </c>
      <c r="B89" s="4" t="s">
        <v>63</v>
      </c>
      <c r="C89" s="18">
        <f t="shared" ref="C89:N89" si="5">SUM(C62:C88)</f>
        <v>2.2127819999999994</v>
      </c>
      <c r="D89" s="18">
        <f t="shared" si="5"/>
        <v>2.1777899999999994</v>
      </c>
      <c r="E89" s="18">
        <f t="shared" si="5"/>
        <v>2.2065354899999998</v>
      </c>
      <c r="F89" s="18">
        <f t="shared" si="5"/>
        <v>2.3365416200000007</v>
      </c>
      <c r="G89" s="18">
        <f t="shared" si="5"/>
        <v>2.1558315000000006</v>
      </c>
      <c r="H89" s="18">
        <f t="shared" si="5"/>
        <v>2.4144720400000002</v>
      </c>
      <c r="I89" s="18">
        <f t="shared" si="5"/>
        <v>2.5495612500000004</v>
      </c>
      <c r="J89" s="18">
        <f t="shared" si="5"/>
        <v>2.1596488499999991</v>
      </c>
      <c r="K89" s="18">
        <f t="shared" si="5"/>
        <v>2.1039655399999999</v>
      </c>
      <c r="L89" s="18">
        <f t="shared" si="5"/>
        <v>2.2594194299999999</v>
      </c>
      <c r="M89" s="18">
        <f t="shared" si="5"/>
        <v>2.2509700000000006</v>
      </c>
      <c r="N89" s="18">
        <f t="shared" si="5"/>
        <v>2.3121049999999999</v>
      </c>
      <c r="O89" s="18">
        <f t="shared" si="4"/>
        <v>27.139622720000002</v>
      </c>
    </row>
    <row r="90" spans="1:15" x14ac:dyDescent="0.2">
      <c r="A90" s="32"/>
      <c r="B90" s="32"/>
      <c r="C90"/>
      <c r="D90"/>
      <c r="E90"/>
      <c r="F90"/>
      <c r="G90"/>
      <c r="H90"/>
      <c r="I90"/>
      <c r="J90"/>
      <c r="K90"/>
      <c r="L90"/>
      <c r="M90"/>
      <c r="N90"/>
      <c r="O90" s="32"/>
    </row>
    <row r="91" spans="1:15" x14ac:dyDescent="0.2">
      <c r="A91" s="3" t="s">
        <v>52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63</v>
      </c>
    </row>
    <row r="92" spans="1:15" x14ac:dyDescent="0.2">
      <c r="A92" s="7">
        <v>1004</v>
      </c>
      <c r="B92" s="7" t="s">
        <v>94</v>
      </c>
      <c r="C92" s="26">
        <f>+'[2]11'!$E$25</f>
        <v>28.770943608438493</v>
      </c>
      <c r="D92" s="26">
        <f>+'[2]11'!$F$25</f>
        <v>25.640168833142283</v>
      </c>
      <c r="E92" s="26">
        <f>+'[2]11'!$G$25</f>
        <v>26.532252679995548</v>
      </c>
      <c r="F92" s="26">
        <f>+'[2]11'!$I$25</f>
        <v>26.283533752744706</v>
      </c>
      <c r="G92" s="26">
        <f>+'[2]11'!$J$25</f>
        <v>26.482300334485668</v>
      </c>
      <c r="H92" s="26">
        <f>+'[2]11'!$K$25</f>
        <v>26.282291971214566</v>
      </c>
      <c r="I92" s="26">
        <f>+'[2]11'!$M$25</f>
        <v>28.716390144086066</v>
      </c>
      <c r="J92" s="26">
        <f>+'[2]11'!$N$25</f>
        <v>23.621562296948643</v>
      </c>
      <c r="K92" s="26">
        <f>+'[2]11'!$O$25</f>
        <v>25.54214980506659</v>
      </c>
      <c r="L92" s="26">
        <f>+'[2]11'!$Q$25</f>
        <v>28.625821240068696</v>
      </c>
      <c r="M92" s="26">
        <f>+'[2]11'!$R$25</f>
        <v>27.44246745876659</v>
      </c>
      <c r="N92" s="26">
        <f>+'[2]11'!$S$25</f>
        <v>28.72935644101744</v>
      </c>
      <c r="O92" s="27">
        <f>+'[2]11'!$T$25</f>
        <v>26.857024596811861</v>
      </c>
    </row>
    <row r="93" spans="1:15" x14ac:dyDescent="0.2">
      <c r="A93" s="10">
        <v>1005</v>
      </c>
      <c r="B93" s="10" t="s">
        <v>13</v>
      </c>
      <c r="C93" s="28">
        <f>+'[2]12'!$E$25</f>
        <v>21.758184539951838</v>
      </c>
      <c r="D93" s="28">
        <f>+'[2]12'!$F$25</f>
        <v>29.190384084001106</v>
      </c>
      <c r="E93" s="28">
        <f>+'[2]12'!$G$25</f>
        <v>25.136803567603359</v>
      </c>
      <c r="F93" s="28">
        <f>+'[2]12'!$I$25</f>
        <v>22.739865553065798</v>
      </c>
      <c r="G93" s="28">
        <f>+'[2]12'!$J$25</f>
        <v>28.291896411011805</v>
      </c>
      <c r="H93" s="28">
        <f>+'[2]12'!$K$25</f>
        <v>24.452638416567957</v>
      </c>
      <c r="I93" s="28">
        <f>+'[2]12'!$M$25</f>
        <v>11.84334755844254</v>
      </c>
      <c r="J93" s="28">
        <f>+'[2]12'!$N$25</f>
        <v>14.284119363945198</v>
      </c>
      <c r="K93" s="28">
        <f>+'[2]12'!$O$25</f>
        <v>18.157856730213748</v>
      </c>
      <c r="L93" s="28">
        <f>+'[2]12'!$Q$25</f>
        <v>21.114499808123448</v>
      </c>
      <c r="M93" s="28">
        <f>+'[2]12'!$R$25</f>
        <v>20.639455782312925</v>
      </c>
      <c r="N93" s="28">
        <f>+'[2]12'!$S$25</f>
        <v>21.166998011928431</v>
      </c>
      <c r="O93" s="29">
        <f>+'[2]12'!$T$25</f>
        <v>21.409986766990354</v>
      </c>
    </row>
    <row r="94" spans="1:15" x14ac:dyDescent="0.2">
      <c r="A94" s="10">
        <v>1006</v>
      </c>
      <c r="B94" s="10" t="s">
        <v>14</v>
      </c>
      <c r="C94" s="28">
        <f>+'[2]13'!$E$25</f>
        <v>32.94528393321292</v>
      </c>
      <c r="D94" s="28">
        <f>+'[2]13'!$F$25</f>
        <v>27.09125312265979</v>
      </c>
      <c r="E94" s="28">
        <f>+'[2]13'!$G$25</f>
        <v>26.299676755468649</v>
      </c>
      <c r="F94" s="28">
        <f>+'[2]13'!$I$25</f>
        <v>28.501911526694162</v>
      </c>
      <c r="G94" s="28">
        <f>+'[2]13'!$J$25</f>
        <v>28.65762875651016</v>
      </c>
      <c r="H94" s="28">
        <f>+'[2]13'!$K$25</f>
        <v>28.525548997713617</v>
      </c>
      <c r="I94" s="28">
        <f>+'[2]13'!$M$25</f>
        <v>16.539004780530203</v>
      </c>
      <c r="J94" s="28">
        <f>+'[2]13'!$N$25</f>
        <v>9.5692667149826391</v>
      </c>
      <c r="K94" s="28">
        <f>+'[2]13'!$O$25</f>
        <v>17.124027195758146</v>
      </c>
      <c r="L94" s="28">
        <f>+'[2]13'!$Q$25</f>
        <v>11.081436158073609</v>
      </c>
      <c r="M94" s="28">
        <f>+'[2]13'!$R$25</f>
        <v>14.767132503593162</v>
      </c>
      <c r="N94" s="28">
        <f>+'[2]13'!$S$25</f>
        <v>21.765132294309531</v>
      </c>
      <c r="O94" s="29">
        <f>+'[2]13'!$T$25</f>
        <v>22.022396534577542</v>
      </c>
    </row>
    <row r="95" spans="1:15" x14ac:dyDescent="0.2">
      <c r="A95" s="10">
        <v>1007</v>
      </c>
      <c r="B95" s="10" t="s">
        <v>15</v>
      </c>
      <c r="C95" s="28">
        <f>+'[2]14'!$E$25</f>
        <v>20.93441853185162</v>
      </c>
      <c r="D95" s="28">
        <f>+'[2]14'!$F$25</f>
        <v>24.065604979984403</v>
      </c>
      <c r="E95" s="28">
        <f>+'[2]14'!$G$25</f>
        <v>24.975027248173404</v>
      </c>
      <c r="F95" s="28">
        <f>+'[2]14'!$I$25</f>
        <v>24.792278640369283</v>
      </c>
      <c r="G95" s="28">
        <f>+'[2]14'!$J$25</f>
        <v>14.882130456838116</v>
      </c>
      <c r="H95" s="28">
        <f>+'[2]14'!$K$25</f>
        <v>28.591025870303891</v>
      </c>
      <c r="I95" s="28">
        <f>+'[2]14'!$M$25</f>
        <v>20.107876491107188</v>
      </c>
      <c r="J95" s="28">
        <f>+'[2]14'!$N$25</f>
        <v>25.284784377542717</v>
      </c>
      <c r="K95" s="28">
        <f>+'[2]14'!$O$25</f>
        <v>13.682626146788991</v>
      </c>
      <c r="L95" s="28">
        <f>+'[2]14'!$Q$25</f>
        <v>17.426843661406306</v>
      </c>
      <c r="M95" s="28">
        <f>+'[2]14'!$R$25</f>
        <v>25.091694651762221</v>
      </c>
      <c r="N95" s="28">
        <f>+'[2]14'!$S$25</f>
        <v>22.749934709108491</v>
      </c>
      <c r="O95" s="29">
        <f>+'[2]14'!$T$25</f>
        <v>22.053009840682773</v>
      </c>
    </row>
    <row r="96" spans="1:15" x14ac:dyDescent="0.2">
      <c r="A96" s="10">
        <v>1008</v>
      </c>
      <c r="B96" s="10" t="s">
        <v>16</v>
      </c>
      <c r="C96" s="28">
        <f>+'[2]15'!$E$25</f>
        <v>22.869409931988297</v>
      </c>
      <c r="D96" s="28">
        <f>+'[2]15'!$F$25</f>
        <v>19.293097572980955</v>
      </c>
      <c r="E96" s="28">
        <f>+'[2]15'!$G$25</f>
        <v>22.880415324024348</v>
      </c>
      <c r="F96" s="28">
        <f>+'[2]15'!$I$25</f>
        <v>22.068905211612453</v>
      </c>
      <c r="G96" s="28">
        <f>+'[2]15'!$J$25</f>
        <v>21.237174831946074</v>
      </c>
      <c r="H96" s="28">
        <f>+'[2]15'!$K$25</f>
        <v>23.691683569979716</v>
      </c>
      <c r="I96" s="28">
        <f>+'[2]15'!$M$25</f>
        <v>22.272247978978022</v>
      </c>
      <c r="J96" s="28">
        <f>+'[2]15'!$N$25</f>
        <v>16.82708656760553</v>
      </c>
      <c r="K96" s="28">
        <f>+'[2]15'!$O$25</f>
        <v>21.635184325239301</v>
      </c>
      <c r="L96" s="28">
        <f>+'[2]15'!$Q$25</f>
        <v>21.18716480319971</v>
      </c>
      <c r="M96" s="28">
        <f>+'[2]15'!$R$25</f>
        <v>21.989749082007343</v>
      </c>
      <c r="N96" s="28">
        <f>+'[2]15'!$S$25</f>
        <v>23.441713537252486</v>
      </c>
      <c r="O96" s="29">
        <f>+'[2]15'!$T$25</f>
        <v>21.534607751456221</v>
      </c>
    </row>
    <row r="97" spans="1:15" x14ac:dyDescent="0.2">
      <c r="A97" s="10">
        <v>1009</v>
      </c>
      <c r="B97" s="10" t="s">
        <v>17</v>
      </c>
      <c r="C97" s="28">
        <f>+'[2]16'!$E$25</f>
        <v>16.830965052967077</v>
      </c>
      <c r="D97" s="28">
        <f>+'[2]16'!$F$25</f>
        <v>20.039491999093627</v>
      </c>
      <c r="E97" s="28">
        <f>+'[2]16'!$G$25</f>
        <v>26.970567195745254</v>
      </c>
      <c r="F97" s="28">
        <f>+'[2]16'!$I$25</f>
        <v>25.435359189028478</v>
      </c>
      <c r="G97" s="28">
        <f>+'[2]16'!$J$25</f>
        <v>26.615644548142487</v>
      </c>
      <c r="H97" s="28">
        <f>+'[2]16'!$K$25</f>
        <v>26.266076601526745</v>
      </c>
      <c r="I97" s="28">
        <f>+'[2]16'!$M$25</f>
        <v>31.664497712102765</v>
      </c>
      <c r="J97" s="28">
        <f>+'[2]16'!$N$25</f>
        <v>27.501479500490671</v>
      </c>
      <c r="K97" s="28">
        <f>+'[2]16'!$O$25</f>
        <v>22.071164075195583</v>
      </c>
      <c r="L97" s="28">
        <f>+'[2]16'!$Q$25</f>
        <v>20.09573326731039</v>
      </c>
      <c r="M97" s="28">
        <f>+'[2]16'!$R$25</f>
        <v>24.50234032090626</v>
      </c>
      <c r="N97" s="28">
        <f>+'[2]16'!$S$25</f>
        <v>28.461237595393808</v>
      </c>
      <c r="O97" s="29">
        <f>+'[2]16'!$T$25</f>
        <v>24.892099802073353</v>
      </c>
    </row>
    <row r="98" spans="1:15" x14ac:dyDescent="0.2">
      <c r="A98" s="10">
        <v>1010</v>
      </c>
      <c r="B98" s="10" t="s">
        <v>19</v>
      </c>
      <c r="C98" s="30">
        <f>+'[2]17'!$E$25</f>
        <v>31.222042811320343</v>
      </c>
      <c r="D98" s="30">
        <f>+'[2]17'!$F$25</f>
        <v>32.183299933199734</v>
      </c>
      <c r="E98" s="30">
        <f>+'[2]17'!$G$25</f>
        <v>29.104114929637639</v>
      </c>
      <c r="F98" s="30">
        <f>+'[2]17'!$I$25</f>
        <v>27.655257539718278</v>
      </c>
      <c r="G98" s="30">
        <f>+'[2]17'!$J$25</f>
        <v>32.423881243905079</v>
      </c>
      <c r="H98" s="30">
        <f>+'[2]17'!$K$25</f>
        <v>25.994134097264851</v>
      </c>
      <c r="I98" s="30">
        <f>+'[2]17'!$M$25</f>
        <v>30.160363469423292</v>
      </c>
      <c r="J98" s="30">
        <f>+'[2]17'!$N$25</f>
        <v>22.946724069584135</v>
      </c>
      <c r="K98" s="30">
        <f>+'[2]17'!$O$25</f>
        <v>19.719843067911807</v>
      </c>
      <c r="L98" s="30">
        <f>+'[2]17'!$Q$25</f>
        <v>29.118000343190527</v>
      </c>
      <c r="M98" s="30">
        <f>+'[2]17'!$R$25</f>
        <v>33.471786156637961</v>
      </c>
      <c r="N98" s="30">
        <f>+'[2]17'!$S$25</f>
        <v>28.074561697433332</v>
      </c>
      <c r="O98" s="31">
        <f>+'[2]17'!$T$25</f>
        <v>28.426137455907796</v>
      </c>
    </row>
    <row r="99" spans="1:15" x14ac:dyDescent="0.2">
      <c r="A99" s="42">
        <v>1011</v>
      </c>
      <c r="B99" s="10" t="s">
        <v>20</v>
      </c>
      <c r="C99" s="28">
        <f>+'[2]18'!$E$25</f>
        <v>20.917945054820457</v>
      </c>
      <c r="D99" s="28">
        <f>+'[2]18'!$F$25</f>
        <v>16.73048351834181</v>
      </c>
      <c r="E99" s="28">
        <f>+'[2]18'!$G$25</f>
        <v>14.780799311186051</v>
      </c>
      <c r="F99" s="28">
        <f>+'[2]18'!$I$25</f>
        <v>10.569667645872933</v>
      </c>
      <c r="G99" s="28">
        <f>+'[2]18'!$J$25</f>
        <v>6.7193342517360621</v>
      </c>
      <c r="H99" s="28">
        <f>+'[2]18'!$K$25</f>
        <v>4.7406739256491202</v>
      </c>
      <c r="I99" s="28">
        <f>+'[2]18'!$M$25</f>
        <v>4.3551107612729112</v>
      </c>
      <c r="J99" s="28">
        <f>+'[2]18'!$N$25</f>
        <v>5.0246227321819603</v>
      </c>
      <c r="K99" s="28">
        <f>+'[2]18'!$O$25</f>
        <v>6.3759359835459719</v>
      </c>
      <c r="L99" s="28">
        <f>+'[2]18'!$Q$25</f>
        <v>7.7532526704804337</v>
      </c>
      <c r="M99" s="28">
        <f>+'[2]18'!$R$25</f>
        <v>7.9410970008105917</v>
      </c>
      <c r="N99" s="28">
        <f>+'[2]18'!$S$25</f>
        <v>11.374239971707224</v>
      </c>
      <c r="O99" s="29">
        <f>+'[2]18'!$T$25</f>
        <v>9.7564878403934756</v>
      </c>
    </row>
    <row r="100" spans="1:15" x14ac:dyDescent="0.2">
      <c r="A100" s="10">
        <v>1012</v>
      </c>
      <c r="B100" s="10" t="s">
        <v>21</v>
      </c>
      <c r="C100" s="28">
        <f>+'[2]19'!$E$25</f>
        <v>23.680471008620334</v>
      </c>
      <c r="D100" s="28">
        <f>+'[2]19'!$F$25</f>
        <v>27.020724890997446</v>
      </c>
      <c r="E100" s="28">
        <f>+'[2]19'!$G$25</f>
        <v>25.244723496360447</v>
      </c>
      <c r="F100" s="28">
        <f>+'[2]19'!$I$25</f>
        <v>24.030672284857456</v>
      </c>
      <c r="G100" s="28">
        <f>+'[2]19'!$J$25</f>
        <v>23.911670663469224</v>
      </c>
      <c r="H100" s="28">
        <f>+'[2]19'!$K$25</f>
        <v>27.144005733598672</v>
      </c>
      <c r="I100" s="28">
        <f>+'[2]19'!$M$25</f>
        <v>25.461791475957607</v>
      </c>
      <c r="J100" s="28">
        <f>+'[2]19'!$N$25</f>
        <v>21.292158029609297</v>
      </c>
      <c r="K100" s="28">
        <f>+'[2]19'!$O$25</f>
        <v>14.600349554898067</v>
      </c>
      <c r="L100" s="28">
        <f>+'[2]19'!$Q$25</f>
        <v>23.032125558618105</v>
      </c>
      <c r="M100" s="28">
        <f>+'[2]19'!$R$25</f>
        <v>21.263500730416457</v>
      </c>
      <c r="N100" s="28">
        <f>+'[2]19'!$S$25</f>
        <v>23.358942150642473</v>
      </c>
      <c r="O100" s="29">
        <f>+'[2]19'!$T$25</f>
        <v>23.156776596925447</v>
      </c>
    </row>
    <row r="101" spans="1:15" x14ac:dyDescent="0.2">
      <c r="A101" s="10">
        <v>1013</v>
      </c>
      <c r="B101" s="10" t="s">
        <v>22</v>
      </c>
      <c r="C101" s="28">
        <f>+'[2]20'!$E$25</f>
        <v>26.746201692668503</v>
      </c>
      <c r="D101" s="28">
        <f>+'[2]20'!$F$25</f>
        <v>28.270547945205479</v>
      </c>
      <c r="E101" s="28">
        <f>+'[2]20'!$G$25</f>
        <v>27.581664910432032</v>
      </c>
      <c r="F101" s="28">
        <f>+'[2]20'!$I$25</f>
        <v>27.587114433098222</v>
      </c>
      <c r="G101" s="28">
        <f>+'[2]20'!$J$25</f>
        <v>32.445424725709763</v>
      </c>
      <c r="H101" s="28">
        <f>+'[2]20'!$K$25</f>
        <v>27.890092706355411</v>
      </c>
      <c r="I101" s="28">
        <f>+'[2]20'!$M$25</f>
        <v>27.192723697148477</v>
      </c>
      <c r="J101" s="28">
        <f>+'[2]20'!$N$25</f>
        <v>23.808327050347657</v>
      </c>
      <c r="K101" s="28">
        <f>+'[2]20'!$O$25</f>
        <v>27.643852845613669</v>
      </c>
      <c r="L101" s="28">
        <f>+'[2]20'!$Q$25</f>
        <v>28.13983358463171</v>
      </c>
      <c r="M101" s="28">
        <f>+'[2]20'!$R$25</f>
        <v>28.393314095932922</v>
      </c>
      <c r="N101" s="28">
        <f>+'[2]20'!$S$25</f>
        <v>28.299485043105943</v>
      </c>
      <c r="O101" s="29">
        <f>+'[2]20'!$T$25</f>
        <v>27.703875580633962</v>
      </c>
    </row>
    <row r="102" spans="1:15" x14ac:dyDescent="0.2">
      <c r="A102" s="10">
        <v>1014</v>
      </c>
      <c r="B102" s="10" t="s">
        <v>23</v>
      </c>
      <c r="C102" s="28">
        <f>+'[2]21'!$E$25</f>
        <v>24.6080228947785</v>
      </c>
      <c r="D102" s="28">
        <f>+'[2]21'!$F$25</f>
        <v>24.033624093936915</v>
      </c>
      <c r="E102" s="28">
        <f>+'[2]21'!$G$25</f>
        <v>28.088899425117052</v>
      </c>
      <c r="F102" s="28">
        <f>+'[2]21'!$I$25</f>
        <v>26.859691279514532</v>
      </c>
      <c r="G102" s="28">
        <f>+'[2]21'!$J$25</f>
        <v>28.345678367749912</v>
      </c>
      <c r="H102" s="28">
        <f>+'[2]21'!$K$25</f>
        <v>37.404881628743709</v>
      </c>
      <c r="I102" s="28">
        <f>+'[2]21'!$M$25</f>
        <v>34.30324423578594</v>
      </c>
      <c r="J102" s="28">
        <f>+'[2]21'!$N$25</f>
        <v>18.978974519623918</v>
      </c>
      <c r="K102" s="28">
        <f>+'[2]21'!$O$25</f>
        <v>23.468359509730767</v>
      </c>
      <c r="L102" s="28">
        <f>+'[2]21'!$Q$25</f>
        <v>25.524827846703666</v>
      </c>
      <c r="M102" s="28">
        <f>+'[2]21'!$R$25</f>
        <v>29.29992699306661</v>
      </c>
      <c r="N102" s="28">
        <f>+'[2]21'!$S$25</f>
        <v>33.161104179833963</v>
      </c>
      <c r="O102" s="29">
        <f>+'[2]21'!$T$25</f>
        <v>27.946639122490765</v>
      </c>
    </row>
    <row r="103" spans="1:15" x14ac:dyDescent="0.2">
      <c r="A103" s="10">
        <v>1015</v>
      </c>
      <c r="B103" s="10" t="s">
        <v>24</v>
      </c>
      <c r="C103" s="28">
        <f>+'[2]22'!$E$25</f>
        <v>12.007219530730502</v>
      </c>
      <c r="D103" s="28">
        <f>+'[2]22'!$F$25</f>
        <v>13.202610701626062</v>
      </c>
      <c r="E103" s="28">
        <f>+'[2]22'!$G$25</f>
        <v>14.070233633264989</v>
      </c>
      <c r="F103" s="28">
        <f>+'[2]22'!$I$25</f>
        <v>8.0811929317480136</v>
      </c>
      <c r="G103" s="28">
        <f>+'[2]22'!$J$25</f>
        <v>11.089286949304931</v>
      </c>
      <c r="H103" s="28">
        <f>+'[2]22'!$K$25</f>
        <v>14.70938426398406</v>
      </c>
      <c r="I103" s="28">
        <f>+'[2]22'!$M$25</f>
        <v>15.090033762660997</v>
      </c>
      <c r="J103" s="28">
        <f>+'[2]22'!$N$25</f>
        <v>4.8835807812414398</v>
      </c>
      <c r="K103" s="28">
        <f>+'[2]22'!$O$25</f>
        <v>11.599812338728595</v>
      </c>
      <c r="L103" s="28">
        <f>+'[2]22'!$Q$25</f>
        <v>10.577205882352942</v>
      </c>
      <c r="M103" s="28">
        <f>+'[2]22'!$R$25</f>
        <v>10.23352925193416</v>
      </c>
      <c r="N103" s="28">
        <f>+'[2]22'!$S$25</f>
        <v>13.105303612605688</v>
      </c>
      <c r="O103" s="29">
        <f>+'[2]22'!$T$25</f>
        <v>11.519688788049049</v>
      </c>
    </row>
    <row r="104" spans="1:15" x14ac:dyDescent="0.2">
      <c r="A104" s="10">
        <v>1016</v>
      </c>
      <c r="B104" s="10" t="s">
        <v>25</v>
      </c>
      <c r="C104" s="28">
        <f>+'[2]23'!$E$25</f>
        <v>33.623951555271375</v>
      </c>
      <c r="D104" s="28">
        <f>+'[2]23'!$F$25</f>
        <v>30.611685314525527</v>
      </c>
      <c r="E104" s="28">
        <f>+'[2]23'!$G$25</f>
        <v>39.346044078564468</v>
      </c>
      <c r="F104" s="28">
        <f>+'[2]23'!$I$25</f>
        <v>31.50531462438019</v>
      </c>
      <c r="G104" s="28">
        <f>+'[2]23'!$J$25</f>
        <v>36.043442357035417</v>
      </c>
      <c r="H104" s="28">
        <f>+'[2]23'!$K$25</f>
        <v>33.199542791076546</v>
      </c>
      <c r="I104" s="28">
        <f>+'[2]23'!$M$25</f>
        <v>33.660546710795082</v>
      </c>
      <c r="J104" s="28">
        <f>+'[2]23'!$N$25</f>
        <v>17.27952090243808</v>
      </c>
      <c r="K104" s="28">
        <f>+'[2]23'!$O$25</f>
        <v>18.564610866372981</v>
      </c>
      <c r="L104" s="28">
        <f>+'[2]23'!$Q$25</f>
        <v>24.852780395852967</v>
      </c>
      <c r="M104" s="28">
        <f>+'[2]23'!$R$25</f>
        <v>27.992947915087793</v>
      </c>
      <c r="N104" s="28">
        <f>+'[2]23'!$S$25</f>
        <v>32.080527133790959</v>
      </c>
      <c r="O104" s="29">
        <f>+'[2]23'!$T$25</f>
        <v>29.899867151892447</v>
      </c>
    </row>
    <row r="105" spans="1:15" x14ac:dyDescent="0.2">
      <c r="A105" s="10">
        <v>1017</v>
      </c>
      <c r="B105" s="10" t="s">
        <v>26</v>
      </c>
      <c r="C105" s="28">
        <f>+'[2]24'!$E$25</f>
        <v>26.314199742302531</v>
      </c>
      <c r="D105" s="28">
        <f>+'[2]24'!$F$25</f>
        <v>27.662255587260855</v>
      </c>
      <c r="E105" s="28">
        <f>+'[2]24'!$G$25</f>
        <v>27.530861382225059</v>
      </c>
      <c r="F105" s="28">
        <f>+'[2]24'!$I$25</f>
        <v>28.733263871816185</v>
      </c>
      <c r="G105" s="28">
        <f>+'[2]24'!$J$25</f>
        <v>26.885792495935128</v>
      </c>
      <c r="H105" s="28">
        <f>+'[2]24'!$K$25</f>
        <v>28.16999658793646</v>
      </c>
      <c r="I105" s="28">
        <f>+'[2]24'!$M$25</f>
        <v>27.34723508122212</v>
      </c>
      <c r="J105" s="28">
        <f>+'[2]24'!$N$25</f>
        <v>18.838152750605964</v>
      </c>
      <c r="K105" s="28">
        <f>+'[2]24'!$O$25</f>
        <v>22.655984516052776</v>
      </c>
      <c r="L105" s="28">
        <f>+'[2]24'!$Q$25</f>
        <v>26.329421792450752</v>
      </c>
      <c r="M105" s="28">
        <f>+'[2]24'!$R$25</f>
        <v>27.693585631560332</v>
      </c>
      <c r="N105" s="28">
        <f>+'[2]24'!$S$25</f>
        <v>25.227029808796168</v>
      </c>
      <c r="O105" s="29">
        <f>+'[2]24'!$T$25</f>
        <v>25.990465030197619</v>
      </c>
    </row>
    <row r="106" spans="1:15" x14ac:dyDescent="0.2">
      <c r="A106" s="10">
        <v>1018</v>
      </c>
      <c r="B106" s="10" t="s">
        <v>27</v>
      </c>
      <c r="C106" s="28">
        <f>+'[2]25'!$E$25</f>
        <v>37.830904986661196</v>
      </c>
      <c r="D106" s="28">
        <f>+'[2]25'!$F$25</f>
        <v>38.189659326362452</v>
      </c>
      <c r="E106" s="28">
        <f>+'[2]25'!$G$25</f>
        <v>35.580757826424019</v>
      </c>
      <c r="F106" s="28">
        <f>+'[2]25'!$I$25</f>
        <v>32.472353808198882</v>
      </c>
      <c r="G106" s="28">
        <f>+'[2]25'!$J$25</f>
        <v>37.381655715302728</v>
      </c>
      <c r="H106" s="28">
        <f>+'[2]25'!$K$25</f>
        <v>33.516619718309862</v>
      </c>
      <c r="I106" s="28">
        <f>+'[2]25'!$M$25</f>
        <v>29.841196321048105</v>
      </c>
      <c r="J106" s="28">
        <f>+'[2]25'!$N$25</f>
        <v>31.160633422070973</v>
      </c>
      <c r="K106" s="28">
        <f>+'[2]25'!$O$25</f>
        <v>29.158818226460177</v>
      </c>
      <c r="L106" s="28">
        <f>+'[2]25'!$Q$25</f>
        <v>32.556814585047796</v>
      </c>
      <c r="M106" s="28">
        <f>+'[2]25'!$R$25</f>
        <v>33.689015303124492</v>
      </c>
      <c r="N106" s="28">
        <f>+'[2]25'!$S$25</f>
        <v>33.707932640753548</v>
      </c>
      <c r="O106" s="29">
        <f>+'[2]25'!$T$25</f>
        <v>33.616109478691612</v>
      </c>
    </row>
    <row r="107" spans="1:15" x14ac:dyDescent="0.2">
      <c r="A107" s="10">
        <v>1019</v>
      </c>
      <c r="B107" s="10" t="s">
        <v>28</v>
      </c>
      <c r="C107" s="28">
        <f>+'[2]26'!$E$25</f>
        <v>14.309377012975062</v>
      </c>
      <c r="D107" s="28">
        <f>+'[2]26'!$F$25</f>
        <v>17.467934476732129</v>
      </c>
      <c r="E107" s="28">
        <f>+'[2]26'!$G$25</f>
        <v>16.587781656036988</v>
      </c>
      <c r="F107" s="28">
        <f>+'[2]26'!$I$25</f>
        <v>17.749933931319664</v>
      </c>
      <c r="G107" s="28">
        <f>+'[2]26'!$J$25</f>
        <v>20.926067631591803</v>
      </c>
      <c r="H107" s="28">
        <f>+'[2]26'!$K$25</f>
        <v>15.143191027606198</v>
      </c>
      <c r="I107" s="28">
        <f>+'[2]26'!$M$25</f>
        <v>15.998403854396051</v>
      </c>
      <c r="J107" s="28">
        <f>+'[2]26'!$N$25</f>
        <v>14.80368564766904</v>
      </c>
      <c r="K107" s="28">
        <f>+'[2]26'!$O$25</f>
        <v>14.281621760173696</v>
      </c>
      <c r="L107" s="28">
        <f>+'[2]26'!$Q$25</f>
        <v>15.170318201826005</v>
      </c>
      <c r="M107" s="28">
        <f>+'[2]26'!$R$25</f>
        <v>13.688765308672831</v>
      </c>
      <c r="N107" s="28">
        <f>+'[2]26'!$S$25</f>
        <v>15.072437846539081</v>
      </c>
      <c r="O107" s="29">
        <f>+'[2]26'!$T$25</f>
        <v>15.886996536595451</v>
      </c>
    </row>
    <row r="108" spans="1:15" x14ac:dyDescent="0.2">
      <c r="A108" s="10">
        <v>1020</v>
      </c>
      <c r="B108" s="10" t="s">
        <v>29</v>
      </c>
      <c r="C108" s="28">
        <f>+'[2]27'!$E$25</f>
        <v>27.931446993904355</v>
      </c>
      <c r="D108" s="28">
        <f>+'[2]27'!$F$25</f>
        <v>18.706521340965931</v>
      </c>
      <c r="E108" s="28">
        <f>+'[2]27'!$G$25</f>
        <v>22.669193677655002</v>
      </c>
      <c r="F108" s="28">
        <f>+'[2]27'!$I$25</f>
        <v>16.498946569480612</v>
      </c>
      <c r="G108" s="28">
        <f>+'[2]27'!$J$25</f>
        <v>13.209761424433344</v>
      </c>
      <c r="H108" s="28">
        <f>+'[2]27'!$K$25</f>
        <v>31.25277782587866</v>
      </c>
      <c r="I108" s="28">
        <f>+'[2]27'!$M$25</f>
        <v>27.807358450421624</v>
      </c>
      <c r="J108" s="28">
        <f>+'[2]27'!$N$25</f>
        <v>18.239860219981669</v>
      </c>
      <c r="K108" s="28">
        <f>+'[2]27'!$O$25</f>
        <v>20.67126343540864</v>
      </c>
      <c r="L108" s="28">
        <f>+'[2]27'!$Q$25</f>
        <v>22.017435691548851</v>
      </c>
      <c r="M108" s="28">
        <f>+'[2]27'!$R$25</f>
        <v>16.012455122215119</v>
      </c>
      <c r="N108" s="28">
        <f>+'[2]27'!$S$25</f>
        <v>21.598292037450637</v>
      </c>
      <c r="O108" s="29">
        <f>+'[2]27'!$T$25</f>
        <v>21.602367570607388</v>
      </c>
    </row>
    <row r="109" spans="1:15" x14ac:dyDescent="0.2">
      <c r="A109" s="10">
        <v>1021</v>
      </c>
      <c r="B109" s="10" t="s">
        <v>30</v>
      </c>
      <c r="C109" s="28">
        <f>+'[2]28'!$E$25</f>
        <v>12.304702989927829</v>
      </c>
      <c r="D109" s="28">
        <f>+'[2]28'!$F$25</f>
        <v>13.615491009681881</v>
      </c>
      <c r="E109" s="28">
        <f>+'[2]28'!$G$25</f>
        <v>13.357786028892264</v>
      </c>
      <c r="F109" s="28">
        <f>+'[2]28'!$I$25</f>
        <v>9.8267674403049963</v>
      </c>
      <c r="G109" s="28">
        <f>+'[2]28'!$J$25</f>
        <v>11.935817092486744</v>
      </c>
      <c r="H109" s="28">
        <f>+'[2]28'!$K$25</f>
        <v>13.803453947368421</v>
      </c>
      <c r="I109" s="28">
        <f>+'[2]28'!$M$25</f>
        <v>15.106355213362912</v>
      </c>
      <c r="J109" s="28">
        <f>+'[2]28'!$N$25</f>
        <v>14.146690770783932</v>
      </c>
      <c r="K109" s="28">
        <f>+'[2]28'!$O$25</f>
        <v>11.637104506232022</v>
      </c>
      <c r="L109" s="28">
        <f>+'[2]28'!$Q$25</f>
        <v>13.041106824531063</v>
      </c>
      <c r="M109" s="28">
        <f>+'[2]28'!$R$25</f>
        <v>12.677474717387913</v>
      </c>
      <c r="N109" s="28">
        <f>+'[2]28'!$S$25</f>
        <v>12.903120030167397</v>
      </c>
      <c r="O109" s="29">
        <f>+'[2]28'!$T$25</f>
        <v>12.8642783113929</v>
      </c>
    </row>
    <row r="110" spans="1:15" x14ac:dyDescent="0.2">
      <c r="A110" s="10">
        <v>1022</v>
      </c>
      <c r="B110" s="10" t="s">
        <v>31</v>
      </c>
      <c r="C110" s="28">
        <f>+'[2]29'!$E$25</f>
        <v>29.596208363730728</v>
      </c>
      <c r="D110" s="28">
        <f>+'[2]29'!$F$25</f>
        <v>34.276183285704086</v>
      </c>
      <c r="E110" s="28">
        <f>+'[2]29'!$G$25</f>
        <v>31.55915905977956</v>
      </c>
      <c r="F110" s="28">
        <f>+'[2]29'!$I$25</f>
        <v>31.141653946794591</v>
      </c>
      <c r="G110" s="28">
        <f>+'[2]29'!$J$25</f>
        <v>31.777864254850918</v>
      </c>
      <c r="H110" s="28">
        <f>+'[2]29'!$K$25</f>
        <v>33.218452644919623</v>
      </c>
      <c r="I110" s="28">
        <f>+'[2]29'!$M$25</f>
        <v>37.534208459395394</v>
      </c>
      <c r="J110" s="28">
        <f>+'[2]29'!$N$25</f>
        <v>28.572571760362077</v>
      </c>
      <c r="K110" s="28">
        <f>+'[2]29'!$O$25</f>
        <v>32.69123717874524</v>
      </c>
      <c r="L110" s="28">
        <f>+'[2]29'!$Q$25</f>
        <v>30.962196280572012</v>
      </c>
      <c r="M110" s="28">
        <f>+'[2]29'!$R$25</f>
        <v>27.616950652799293</v>
      </c>
      <c r="N110" s="28">
        <f>+'[2]29'!$S$25</f>
        <v>29.346028517513801</v>
      </c>
      <c r="O110" s="29">
        <f>+'[2]29'!$T$25</f>
        <v>31.645501347762757</v>
      </c>
    </row>
    <row r="111" spans="1:15" x14ac:dyDescent="0.2">
      <c r="A111" s="10">
        <v>1023</v>
      </c>
      <c r="B111" s="10" t="s">
        <v>32</v>
      </c>
      <c r="C111" s="28">
        <f>+'[2]30'!$E$25</f>
        <v>24.540173718251399</v>
      </c>
      <c r="D111" s="28">
        <f>+'[2]30'!$F$25</f>
        <v>27.393183380807386</v>
      </c>
      <c r="E111" s="28">
        <f>+'[2]30'!$G$25</f>
        <v>27.997687618246793</v>
      </c>
      <c r="F111" s="28">
        <f>+'[2]30'!$I$25</f>
        <v>29.286582321410066</v>
      </c>
      <c r="G111" s="28">
        <f>+'[2]30'!$J$25</f>
        <v>28.198099220274983</v>
      </c>
      <c r="H111" s="28">
        <f>+'[2]30'!$K$25</f>
        <v>26.741088418114931</v>
      </c>
      <c r="I111" s="28">
        <f>+'[2]30'!$M$25</f>
        <v>28.623011179196201</v>
      </c>
      <c r="J111" s="28">
        <f>+'[2]30'!$N$25</f>
        <v>18.102695546855195</v>
      </c>
      <c r="K111" s="28">
        <f>+'[2]30'!$O$25</f>
        <v>21.291647878150208</v>
      </c>
      <c r="L111" s="28">
        <f>+'[2]30'!$Q$25</f>
        <v>29.897614881130782</v>
      </c>
      <c r="M111" s="28">
        <f>+'[2]30'!$R$25</f>
        <v>24.8698055053672</v>
      </c>
      <c r="N111" s="28">
        <f>+'[2]30'!$S$25</f>
        <v>29.691681210005818</v>
      </c>
      <c r="O111" s="29">
        <f>+'[2]30'!$T$25</f>
        <v>26.384962624907576</v>
      </c>
    </row>
    <row r="112" spans="1:15" x14ac:dyDescent="0.2">
      <c r="A112" s="10">
        <v>1024</v>
      </c>
      <c r="B112" s="10" t="s">
        <v>33</v>
      </c>
      <c r="C112" s="28">
        <f>+'[2]31'!$E$25</f>
        <v>44.620118072856805</v>
      </c>
      <c r="D112" s="28">
        <f>+'[2]31'!$F$25</f>
        <v>46.617975818439319</v>
      </c>
      <c r="E112" s="28">
        <f>+'[2]31'!$G$25</f>
        <v>43.70329725145907</v>
      </c>
      <c r="F112" s="28">
        <f>+'[2]31'!$I$25</f>
        <v>53.597727357072628</v>
      </c>
      <c r="G112" s="28">
        <f>+'[2]31'!$J$25</f>
        <v>45.187128499550077</v>
      </c>
      <c r="H112" s="28">
        <f>+'[2]31'!$K$25</f>
        <v>40.096467262843952</v>
      </c>
      <c r="I112" s="28">
        <f>+'[2]31'!$M$25</f>
        <v>46.219124466494137</v>
      </c>
      <c r="J112" s="28">
        <f>+'[2]31'!$N$25</f>
        <v>42.812950911211267</v>
      </c>
      <c r="K112" s="28">
        <f>+'[2]31'!$O$25</f>
        <v>42.904618903496143</v>
      </c>
      <c r="L112" s="28">
        <f>+'[2]31'!$Q$25</f>
        <v>44.725785347017336</v>
      </c>
      <c r="M112" s="28">
        <f>+'[2]31'!$R$25</f>
        <v>45.539182944616464</v>
      </c>
      <c r="N112" s="28">
        <f>+'[2]31'!$S$25</f>
        <v>43.896524891245576</v>
      </c>
      <c r="O112" s="29">
        <f>+'[2]31'!$T$25</f>
        <v>45.064125023266463</v>
      </c>
    </row>
    <row r="113" spans="1:15" x14ac:dyDescent="0.2">
      <c r="A113" s="10">
        <v>1025</v>
      </c>
      <c r="B113" s="10" t="s">
        <v>34</v>
      </c>
      <c r="C113" s="28">
        <f>+'[2]32'!$E$25</f>
        <v>21.088709677419356</v>
      </c>
      <c r="D113" s="28">
        <f>+'[2]32'!$F$25</f>
        <v>18.873046049852132</v>
      </c>
      <c r="E113" s="28">
        <f>+'[2]32'!$G$25</f>
        <v>18.713902308105208</v>
      </c>
      <c r="F113" s="28">
        <f>+'[2]32'!$I$25</f>
        <v>16.977410514076904</v>
      </c>
      <c r="G113" s="28">
        <f>+'[2]32'!$J$25</f>
        <v>19.553139970020649</v>
      </c>
      <c r="H113" s="28">
        <f>+'[2]32'!$K$25</f>
        <v>18.631268184151978</v>
      </c>
      <c r="I113" s="28">
        <f>+'[2]32'!$M$25</f>
        <v>17.84727863525589</v>
      </c>
      <c r="J113" s="28">
        <f>+'[2]32'!$N$25</f>
        <v>22.884805034203154</v>
      </c>
      <c r="K113" s="28">
        <f>+'[2]32'!$O$25</f>
        <v>20.552934359738433</v>
      </c>
      <c r="L113" s="28">
        <f>+'[2]32'!$Q$25</f>
        <v>19.445903892009863</v>
      </c>
      <c r="M113" s="28">
        <f>+'[2]32'!$R$25</f>
        <v>22.445552403204271</v>
      </c>
      <c r="N113" s="28">
        <f>+'[2]32'!$S$25</f>
        <v>22.531773953281988</v>
      </c>
      <c r="O113" s="29">
        <f>+'[2]32'!$T$25</f>
        <v>20.035640795496477</v>
      </c>
    </row>
    <row r="114" spans="1:15" x14ac:dyDescent="0.2">
      <c r="A114" s="10">
        <v>1026</v>
      </c>
      <c r="B114" s="10" t="s">
        <v>35</v>
      </c>
      <c r="C114" s="28">
        <f>+'[2]33'!$E$25</f>
        <v>19.99748332704165</v>
      </c>
      <c r="D114" s="28">
        <f>+'[2]33'!$F$25</f>
        <v>20.341970738586287</v>
      </c>
      <c r="E114" s="28">
        <f>+'[2]33'!$G$25</f>
        <v>25.213912121285158</v>
      </c>
      <c r="F114" s="28">
        <f>+'[2]33'!$I$25</f>
        <v>25.01469723691946</v>
      </c>
      <c r="G114" s="28">
        <f>+'[2]33'!$J$25</f>
        <v>22.641509433962263</v>
      </c>
      <c r="H114" s="28">
        <f>+'[2]33'!$K$25</f>
        <v>28.543972583707681</v>
      </c>
      <c r="I114" s="28">
        <f>+'[2]33'!$M$25</f>
        <v>22.341485006086092</v>
      </c>
      <c r="J114" s="28">
        <f>+'[2]33'!$N$25</f>
        <v>19.347520795073997</v>
      </c>
      <c r="K114" s="28">
        <f>+'[2]33'!$O$25</f>
        <v>16.726676822231454</v>
      </c>
      <c r="L114" s="28">
        <f>+'[2]33'!$Q$25</f>
        <v>19.62231800538185</v>
      </c>
      <c r="M114" s="28">
        <f>+'[2]33'!$R$25</f>
        <v>17.457232720484825</v>
      </c>
      <c r="N114" s="28">
        <f>+'[2]33'!$S$25</f>
        <v>19.294494922501336</v>
      </c>
      <c r="O114" s="29">
        <f>+'[2]33'!$T$25</f>
        <v>21.422393137580457</v>
      </c>
    </row>
    <row r="115" spans="1:15" x14ac:dyDescent="0.2">
      <c r="A115" s="10">
        <v>1027</v>
      </c>
      <c r="B115" s="10" t="s">
        <v>36</v>
      </c>
      <c r="C115" s="28">
        <f>+'[2]34'!$E$25</f>
        <v>18.880500298286396</v>
      </c>
      <c r="D115" s="28">
        <f>+'[2]34'!$F$25</f>
        <v>25.428934547765305</v>
      </c>
      <c r="E115" s="28">
        <f>+'[2]34'!$G$25</f>
        <v>31.263091333043512</v>
      </c>
      <c r="F115" s="28">
        <f>+'[2]34'!$I$25</f>
        <v>22.430440495914986</v>
      </c>
      <c r="G115" s="28">
        <f>+'[2]34'!$J$25</f>
        <v>27.12947189097104</v>
      </c>
      <c r="H115" s="28">
        <f>+'[2]34'!$K$25</f>
        <v>34.235349502205636</v>
      </c>
      <c r="I115" s="28">
        <f>+'[2]34'!$M$25</f>
        <v>30.276784352277158</v>
      </c>
      <c r="J115" s="28">
        <f>+'[2]34'!$N$25</f>
        <v>12.572988700452381</v>
      </c>
      <c r="K115" s="28">
        <f>+'[2]34'!$O$25</f>
        <v>6.9374122452452882</v>
      </c>
      <c r="L115" s="28">
        <f>+'[2]34'!$Q$25</f>
        <v>16.107396750169261</v>
      </c>
      <c r="M115" s="28">
        <f>+'[2]34'!$R$25</f>
        <v>7.5325118114071401</v>
      </c>
      <c r="N115" s="28">
        <f>+'[2]34'!$S$25</f>
        <v>11.113346297413889</v>
      </c>
      <c r="O115" s="29">
        <f>+'[2]34'!$T$25</f>
        <v>20.997871718058118</v>
      </c>
    </row>
    <row r="116" spans="1:15" x14ac:dyDescent="0.2">
      <c r="A116" s="10">
        <v>1028</v>
      </c>
      <c r="B116" s="10" t="s">
        <v>37</v>
      </c>
      <c r="C116" s="28">
        <f>+'[2]35'!$E$25</f>
        <v>33.134150919784759</v>
      </c>
      <c r="D116" s="28">
        <f>+'[2]35'!$F$25</f>
        <v>28.186327746631836</v>
      </c>
      <c r="E116" s="28">
        <f>+'[2]35'!$G$25</f>
        <v>30.540177751402371</v>
      </c>
      <c r="F116" s="28">
        <f>+'[2]35'!$I$25</f>
        <v>28.999964541940972</v>
      </c>
      <c r="G116" s="28">
        <f>+'[2]35'!$J$25</f>
        <v>30.697123899539513</v>
      </c>
      <c r="H116" s="28">
        <f>+'[2]35'!$K$25</f>
        <v>29.450375784568141</v>
      </c>
      <c r="I116" s="28">
        <f>+'[2]35'!$M$25</f>
        <v>29.012823332328754</v>
      </c>
      <c r="J116" s="28">
        <f>+'[2]35'!$N$25</f>
        <v>22.847952294420427</v>
      </c>
      <c r="K116" s="28">
        <f>+'[2]35'!$O$25</f>
        <v>22.688585918311652</v>
      </c>
      <c r="L116" s="28">
        <f>+'[2]35'!$Q$25</f>
        <v>26.994896612900508</v>
      </c>
      <c r="M116" s="28">
        <f>+'[2]35'!$R$25</f>
        <v>27.664384518653065</v>
      </c>
      <c r="N116" s="28">
        <f>+'[2]35'!$S$25</f>
        <v>28.050362242385876</v>
      </c>
      <c r="O116" s="29">
        <f>+'[2]35'!$T$25</f>
        <v>28.168058546699871</v>
      </c>
    </row>
    <row r="117" spans="1:15" x14ac:dyDescent="0.2">
      <c r="A117" s="10">
        <v>1029</v>
      </c>
      <c r="B117" s="10" t="s">
        <v>38</v>
      </c>
      <c r="C117" s="28">
        <f>+'[2]36'!$E$25</f>
        <v>14.207539521686259</v>
      </c>
      <c r="D117" s="28">
        <f>+'[2]36'!$F$25</f>
        <v>14.580189619337755</v>
      </c>
      <c r="E117" s="28">
        <f>+'[2]36'!$G$25</f>
        <v>15.612169021370146</v>
      </c>
      <c r="F117" s="28">
        <f>+'[2]36'!$I$25</f>
        <v>14.512994584510144</v>
      </c>
      <c r="G117" s="28">
        <f>+'[2]36'!$J$25</f>
        <v>15.873758817826218</v>
      </c>
      <c r="H117" s="28">
        <f>+'[2]36'!$K$25</f>
        <v>15.159445575264128</v>
      </c>
      <c r="I117" s="28">
        <f>+'[2]36'!$M$25</f>
        <v>15.179311635867675</v>
      </c>
      <c r="J117" s="28">
        <f>+'[2]36'!$N$25</f>
        <v>15.089495124058757</v>
      </c>
      <c r="K117" s="28">
        <f>+'[2]36'!$O$25</f>
        <v>15.170385288038581</v>
      </c>
      <c r="L117" s="28">
        <f>+'[2]36'!$Q$25</f>
        <v>14.848857885378198</v>
      </c>
      <c r="M117" s="28">
        <f>+'[2]36'!$R$25</f>
        <v>14.941512713986858</v>
      </c>
      <c r="N117" s="28">
        <f>+'[2]36'!$S$25</f>
        <v>20.538310303768725</v>
      </c>
      <c r="O117" s="29">
        <f>+'[2]36'!$T$25</f>
        <v>15.484622240964548</v>
      </c>
    </row>
    <row r="118" spans="1:15" x14ac:dyDescent="0.2">
      <c r="A118" s="10">
        <v>1030</v>
      </c>
      <c r="B118" s="10" t="s">
        <v>18</v>
      </c>
      <c r="C118" s="28">
        <f>+'[2]37'!$E$25</f>
        <v>18.047754093861496</v>
      </c>
      <c r="D118" s="28">
        <f>+'[2]37'!$F$25</f>
        <v>17.869205298013245</v>
      </c>
      <c r="E118" s="28">
        <f>+'[2]37'!$G$25</f>
        <v>17.693287247589595</v>
      </c>
      <c r="F118" s="28">
        <f>+'[2]37'!$I$25</f>
        <v>18.015202702702702</v>
      </c>
      <c r="G118" s="28">
        <f>+'[2]37'!$J$25</f>
        <v>17.845954412876743</v>
      </c>
      <c r="H118" s="28">
        <f>+'[2]37'!$K$25</f>
        <v>18.183121019108281</v>
      </c>
      <c r="I118" s="28">
        <f>+'[2]37'!$M$25</f>
        <v>19.452035886818496</v>
      </c>
      <c r="J118" s="28">
        <f>+'[2]37'!$N$25</f>
        <v>17.03465476503019</v>
      </c>
      <c r="K118" s="28">
        <f>+'[2]37'!$O$25</f>
        <v>16.287616511318241</v>
      </c>
      <c r="L118" s="28">
        <f>+'[2]37'!$Q$25</f>
        <v>16.726352794296414</v>
      </c>
      <c r="M118" s="28">
        <f>+'[2]37'!$R$25</f>
        <v>16.21344537815126</v>
      </c>
      <c r="N118" s="28">
        <f>+'[2]37'!$S$25</f>
        <v>17.445217391304347</v>
      </c>
      <c r="O118" s="29">
        <f>+'[2]37'!$T$25</f>
        <v>17.558207672213687</v>
      </c>
    </row>
    <row r="119" spans="1:15" x14ac:dyDescent="0.2">
      <c r="A119" s="4">
        <v>10300</v>
      </c>
      <c r="B119" s="4" t="s">
        <v>63</v>
      </c>
      <c r="C119" s="25">
        <f>+[2]รวม!$E$25</f>
        <v>28.553271097500769</v>
      </c>
      <c r="D119" s="25">
        <f>+[2]รวม!$F$25</f>
        <v>27.71492111366695</v>
      </c>
      <c r="E119" s="25">
        <f>+[2]รวม!$G$25</f>
        <v>28.279060596994576</v>
      </c>
      <c r="F119" s="25">
        <f>+[2]รวม!$I$25</f>
        <v>28.595680556507435</v>
      </c>
      <c r="G119" s="25">
        <f>+[2]รวม!$J$25</f>
        <v>27.792916532482739</v>
      </c>
      <c r="H119" s="25">
        <f>+[2]รวม!$K$25</f>
        <v>29.532860932556904</v>
      </c>
      <c r="I119" s="25">
        <f>+[2]รวม!$M$25</f>
        <v>29.773328176406146</v>
      </c>
      <c r="J119" s="25">
        <f>+[2]รวม!$N$25</f>
        <v>23.57265487623981</v>
      </c>
      <c r="K119" s="25">
        <f>+[2]รวม!$O$25</f>
        <v>24.482123509914306</v>
      </c>
      <c r="L119" s="25">
        <f>+[2]รวม!$Q$25</f>
        <v>27.246600354393291</v>
      </c>
      <c r="M119" s="25">
        <f>+[2]รวม!$R$25</f>
        <v>27.581810074589523</v>
      </c>
      <c r="N119" s="25">
        <f>+[2]รวม!$S$25</f>
        <v>28.86457511202617</v>
      </c>
      <c r="O119" s="25">
        <f>+[2]รวม!$T$25</f>
        <v>27.610098665978807</v>
      </c>
    </row>
    <row r="120" spans="1:15" x14ac:dyDescent="0.2">
      <c r="A120" s="32"/>
      <c r="B120" s="32"/>
      <c r="C120"/>
      <c r="D120"/>
      <c r="E120"/>
      <c r="F120"/>
      <c r="G120"/>
      <c r="H120"/>
      <c r="I120"/>
      <c r="J120"/>
      <c r="K120"/>
      <c r="L120"/>
      <c r="M120"/>
      <c r="N120"/>
      <c r="O120" s="32"/>
    </row>
    <row r="121" spans="1:15" x14ac:dyDescent="0.2">
      <c r="A121" s="3" t="s">
        <v>52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63</v>
      </c>
    </row>
    <row r="122" spans="1:15" x14ac:dyDescent="0.2">
      <c r="A122" s="7">
        <v>1004</v>
      </c>
      <c r="B122" s="7" t="s">
        <v>94</v>
      </c>
      <c r="C122" s="19">
        <f>+'[2]11'!$E$27</f>
        <v>0.85726964693963947</v>
      </c>
      <c r="D122" s="19">
        <f>+'[2]11'!$F$27</f>
        <v>0.91097962401921251</v>
      </c>
      <c r="E122" s="19">
        <f>+'[2]11'!$G$27</f>
        <v>0.8612498385640045</v>
      </c>
      <c r="F122" s="19">
        <f>+'[2]11'!$I$27</f>
        <v>0.90059805918014024</v>
      </c>
      <c r="G122" s="19">
        <f>+'[2]11'!$J$27</f>
        <v>0.945117159338419</v>
      </c>
      <c r="H122" s="19">
        <f>+'[2]11'!$K$27</f>
        <v>0.85253115980852989</v>
      </c>
      <c r="I122" s="19">
        <f>+'[2]11'!$M$27</f>
        <v>0.86639080338009766</v>
      </c>
      <c r="J122" s="19">
        <f>+'[2]11'!$N$27</f>
        <v>1.0261374781141701</v>
      </c>
      <c r="K122" s="19">
        <f>+'[2]11'!$O$27</f>
        <v>0.99024871702283646</v>
      </c>
      <c r="L122" s="19">
        <f>+'[2]11'!$Q$27</f>
        <v>0.88858010224383399</v>
      </c>
      <c r="M122" s="19">
        <f>+'[2]11'!$R$27</f>
        <v>0.88208600343680954</v>
      </c>
      <c r="N122" s="19">
        <f>+'[2]11'!$S$27</f>
        <v>0.86939319579508623</v>
      </c>
      <c r="O122" s="20">
        <f>+'[2]11'!$T$27</f>
        <v>0.90422348048617451</v>
      </c>
    </row>
    <row r="123" spans="1:15" x14ac:dyDescent="0.2">
      <c r="A123" s="10">
        <v>1005</v>
      </c>
      <c r="B123" s="10" t="s">
        <v>13</v>
      </c>
      <c r="C123" s="21">
        <f>+'[2]12'!$E$27</f>
        <v>0.47731079086209066</v>
      </c>
      <c r="D123" s="21">
        <f>+'[2]12'!$F$27</f>
        <v>0.5244052502050861</v>
      </c>
      <c r="E123" s="21">
        <f>+'[2]12'!$G$27</f>
        <v>0.50728450555261762</v>
      </c>
      <c r="F123" s="21">
        <f>+'[2]12'!$I$27</f>
        <v>0.49994053204001532</v>
      </c>
      <c r="G123" s="21">
        <f>+'[2]12'!$J$27</f>
        <v>0.52428717648779066</v>
      </c>
      <c r="H123" s="21">
        <f>+'[2]12'!$K$27</f>
        <v>0.51993961089904606</v>
      </c>
      <c r="I123" s="21">
        <f>+'[2]12'!$M$27</f>
        <v>0.63116370808678501</v>
      </c>
      <c r="J123" s="21">
        <f>+'[2]12'!$N$27</f>
        <v>0.70240264251353368</v>
      </c>
      <c r="K123" s="21">
        <f>+'[2]12'!$O$27</f>
        <v>0.6095449949443883</v>
      </c>
      <c r="L123" s="21">
        <f>+'[2]12'!$Q$27</f>
        <v>0.50673562978789932</v>
      </c>
      <c r="M123" s="21">
        <f>+'[2]12'!$R$27</f>
        <v>0.53026188103658256</v>
      </c>
      <c r="N123" s="21">
        <f>+'[2]12'!$S$27</f>
        <v>0.53047273704002151</v>
      </c>
      <c r="O123" s="22">
        <f>+'[2]12'!$T$27</f>
        <v>0.54571980428938005</v>
      </c>
    </row>
    <row r="124" spans="1:15" x14ac:dyDescent="0.2">
      <c r="A124" s="10">
        <v>1006</v>
      </c>
      <c r="B124" s="10" t="s">
        <v>14</v>
      </c>
      <c r="C124" s="21">
        <f>+'[2]13'!$E$27</f>
        <v>0.51236590709626906</v>
      </c>
      <c r="D124" s="21">
        <f>+'[2]13'!$F$27</f>
        <v>0.55109555296253077</v>
      </c>
      <c r="E124" s="21">
        <f>+'[2]13'!$G$27</f>
        <v>0.53661271633087881</v>
      </c>
      <c r="F124" s="21">
        <f>+'[2]13'!$I$27</f>
        <v>0.54646029072768287</v>
      </c>
      <c r="G124" s="21">
        <f>+'[2]13'!$J$27</f>
        <v>0.5724755406332358</v>
      </c>
      <c r="H124" s="21">
        <f>+'[2]13'!$K$27</f>
        <v>0.53939233031228251</v>
      </c>
      <c r="I124" s="21">
        <f>+'[2]13'!$M$27</f>
        <v>0.62857904668143405</v>
      </c>
      <c r="J124" s="21">
        <f>+'[2]13'!$N$27</f>
        <v>0.65666993460192213</v>
      </c>
      <c r="K124" s="21">
        <f>+'[2]13'!$O$27</f>
        <v>0.62198526015623434</v>
      </c>
      <c r="L124" s="21">
        <f>+'[2]13'!$Q$27</f>
        <v>0.55102389635630022</v>
      </c>
      <c r="M124" s="21">
        <f>+'[2]13'!$R$27</f>
        <v>0.52893410863772017</v>
      </c>
      <c r="N124" s="21">
        <f>+'[2]13'!$S$27</f>
        <v>0.48625869425448592</v>
      </c>
      <c r="O124" s="22">
        <f>+'[2]13'!$T$27</f>
        <v>0.55869440049708818</v>
      </c>
    </row>
    <row r="125" spans="1:15" x14ac:dyDescent="0.2">
      <c r="A125" s="10">
        <v>1007</v>
      </c>
      <c r="B125" s="10" t="s">
        <v>15</v>
      </c>
      <c r="C125" s="21">
        <f>+'[2]14'!$E$27</f>
        <v>0.81561828692812355</v>
      </c>
      <c r="D125" s="21">
        <f>+'[2]14'!$F$27</f>
        <v>0.83812495936545084</v>
      </c>
      <c r="E125" s="21">
        <f>+'[2]14'!$G$27</f>
        <v>0.82637840222263714</v>
      </c>
      <c r="F125" s="21">
        <f>+'[2]14'!$I$27</f>
        <v>0.84745121465551576</v>
      </c>
      <c r="G125" s="21">
        <f>+'[2]14'!$J$27</f>
        <v>0.88460950049720799</v>
      </c>
      <c r="H125" s="21">
        <f>+'[2]14'!$K$27</f>
        <v>0.80144033047773078</v>
      </c>
      <c r="I125" s="21">
        <f>+'[2]14'!$M$27</f>
        <v>0.93363044655109462</v>
      </c>
      <c r="J125" s="21">
        <f>+'[2]14'!$N$27</f>
        <v>0.95378731773647218</v>
      </c>
      <c r="K125" s="21">
        <f>+'[2]14'!$O$27</f>
        <v>0.96231590781337828</v>
      </c>
      <c r="L125" s="21">
        <f>+'[2]14'!$Q$27</f>
        <v>0.81548319759702848</v>
      </c>
      <c r="M125" s="21">
        <f>+'[2]14'!$R$27</f>
        <v>0.79917888563049855</v>
      </c>
      <c r="N125" s="21">
        <f>+'[2]14'!$S$27</f>
        <v>0.80838349891051442</v>
      </c>
      <c r="O125" s="22">
        <f>+'[2]14'!$T$27</f>
        <v>0.856041079255766</v>
      </c>
    </row>
    <row r="126" spans="1:15" x14ac:dyDescent="0.2">
      <c r="A126" s="10">
        <v>1008</v>
      </c>
      <c r="B126" s="10" t="s">
        <v>16</v>
      </c>
      <c r="C126" s="21">
        <f>+'[2]15'!$E$27</f>
        <v>0.55028462998102468</v>
      </c>
      <c r="D126" s="21">
        <f>+'[2]15'!$F$27</f>
        <v>0.59445025447953703</v>
      </c>
      <c r="E126" s="21">
        <f>+'[2]15'!$G$27</f>
        <v>0.57926017561080556</v>
      </c>
      <c r="F126" s="21">
        <f>+'[2]15'!$I$27</f>
        <v>0.59497169408246098</v>
      </c>
      <c r="G126" s="21">
        <f>+'[2]15'!$J$27</f>
        <v>0.6198780702268597</v>
      </c>
      <c r="H126" s="21">
        <f>+'[2]15'!$K$27</f>
        <v>0.5674245355402685</v>
      </c>
      <c r="I126" s="21">
        <f>+'[2]15'!$M$27</f>
        <v>0.62369057211925871</v>
      </c>
      <c r="J126" s="21">
        <f>+'[2]15'!$N$27</f>
        <v>0.72426468221525542</v>
      </c>
      <c r="K126" s="21">
        <f>+'[2]15'!$O$27</f>
        <v>0.69143536875495637</v>
      </c>
      <c r="L126" s="21">
        <f>+'[2]15'!$Q$27</f>
        <v>0.55273492286115011</v>
      </c>
      <c r="M126" s="21">
        <f>+'[2]15'!$R$27</f>
        <v>0.51823806680303397</v>
      </c>
      <c r="N126" s="21">
        <f>+'[2]15'!$S$27</f>
        <v>0.52026965115518031</v>
      </c>
      <c r="O126" s="22">
        <f>+'[2]15'!$T$27</f>
        <v>0.5959566497637111</v>
      </c>
    </row>
    <row r="127" spans="1:15" x14ac:dyDescent="0.2">
      <c r="A127" s="10">
        <v>1009</v>
      </c>
      <c r="B127" s="10" t="s">
        <v>17</v>
      </c>
      <c r="C127" s="21">
        <f>+'[2]16'!$E$27</f>
        <v>0.75266043510017655</v>
      </c>
      <c r="D127" s="21">
        <f>+'[2]16'!$F$27</f>
        <v>0.70462460747930344</v>
      </c>
      <c r="E127" s="21">
        <f>+'[2]16'!$G$27</f>
        <v>0.64402669948440161</v>
      </c>
      <c r="F127" s="21">
        <f>+'[2]16'!$I$27</f>
        <v>0.7162088609891506</v>
      </c>
      <c r="G127" s="21">
        <f>+'[2]16'!$J$27</f>
        <v>0.7253819949399366</v>
      </c>
      <c r="H127" s="21">
        <f>+'[2]16'!$K$27</f>
        <v>0.69349480227199656</v>
      </c>
      <c r="I127" s="21">
        <f>+'[2]16'!$M$27</f>
        <v>0.73182275931520646</v>
      </c>
      <c r="J127" s="21">
        <f>+'[2]16'!$N$27</f>
        <v>0.83513812348625782</v>
      </c>
      <c r="K127" s="21">
        <f>+'[2]16'!$O$27</f>
        <v>0.78336031660370575</v>
      </c>
      <c r="L127" s="21">
        <f>+'[2]16'!$Q$27</f>
        <v>0.75160035144973014</v>
      </c>
      <c r="M127" s="21">
        <f>+'[2]16'!$R$27</f>
        <v>0.7151810014276534</v>
      </c>
      <c r="N127" s="21">
        <f>+'[2]16'!$S$27</f>
        <v>0.6993819750122271</v>
      </c>
      <c r="O127" s="22">
        <f>+'[2]16'!$T$27</f>
        <v>0.73169358855625566</v>
      </c>
    </row>
    <row r="128" spans="1:15" x14ac:dyDescent="0.2">
      <c r="A128" s="10">
        <v>1010</v>
      </c>
      <c r="B128" s="10" t="s">
        <v>19</v>
      </c>
      <c r="C128" s="23">
        <f>+'[2]17'!$E$27</f>
        <v>0.78515935664763137</v>
      </c>
      <c r="D128" s="23">
        <f>+'[2]17'!$F$27</f>
        <v>0.81421365461847395</v>
      </c>
      <c r="E128" s="23">
        <f>+'[2]17'!$G$27</f>
        <v>0.8205314077006719</v>
      </c>
      <c r="F128" s="23">
        <f>+'[2]17'!$I$27</f>
        <v>0.84002331239534866</v>
      </c>
      <c r="G128" s="23">
        <f>+'[2]17'!$J$27</f>
        <v>0.84538078930202221</v>
      </c>
      <c r="H128" s="23">
        <f>+'[2]17'!$K$27</f>
        <v>0.79427691329804784</v>
      </c>
      <c r="I128" s="23">
        <f>+'[2]17'!$M$27</f>
        <v>0.83037672416501718</v>
      </c>
      <c r="J128" s="23">
        <f>+'[2]17'!$N$27</f>
        <v>1.0104277969651934</v>
      </c>
      <c r="K128" s="23">
        <f>+'[2]17'!$O$27</f>
        <v>0.90436244745446048</v>
      </c>
      <c r="L128" s="23">
        <f>+'[2]17'!$Q$27</f>
        <v>0.74184554502938005</v>
      </c>
      <c r="M128" s="23">
        <f>+'[2]17'!$R$27</f>
        <v>0.68663509257491884</v>
      </c>
      <c r="N128" s="23">
        <f>+'[2]17'!$S$27</f>
        <v>0.85496806681405058</v>
      </c>
      <c r="O128" s="24">
        <f>+'[2]17'!$T$27</f>
        <v>0.8262483178878488</v>
      </c>
    </row>
    <row r="129" spans="1:15" x14ac:dyDescent="0.2">
      <c r="A129" s="42">
        <v>1011</v>
      </c>
      <c r="B129" s="10" t="s">
        <v>20</v>
      </c>
      <c r="C129" s="21">
        <f>+'[2]18'!$E$27</f>
        <v>0.54683083822359158</v>
      </c>
      <c r="D129" s="21">
        <f>+'[2]18'!$F$27</f>
        <v>0.55775080906148866</v>
      </c>
      <c r="E129" s="21">
        <f>+'[2]18'!$G$27</f>
        <v>0.55681889222305581</v>
      </c>
      <c r="F129" s="21">
        <f>+'[2]18'!$I$27</f>
        <v>0.60509690670221017</v>
      </c>
      <c r="G129" s="21">
        <f>+'[2]18'!$J$27</f>
        <v>0.57005378838652021</v>
      </c>
      <c r="H129" s="21">
        <f>+'[2]18'!$K$27</f>
        <v>0.56813125695216904</v>
      </c>
      <c r="I129" s="21">
        <f>+'[2]18'!$M$27</f>
        <v>0.67001231771764613</v>
      </c>
      <c r="J129" s="21">
        <f>+'[2]18'!$N$27</f>
        <v>0.7286599467143714</v>
      </c>
      <c r="K129" s="21">
        <f>+'[2]18'!$O$27</f>
        <v>0.68799149840595109</v>
      </c>
      <c r="L129" s="21">
        <f>+'[2]18'!$Q$27</f>
        <v>0.55478086133142535</v>
      </c>
      <c r="M129" s="21">
        <f>+'[2]18'!$R$27</f>
        <v>0.51806010658922097</v>
      </c>
      <c r="N129" s="21">
        <f>+'[2]18'!$S$27</f>
        <v>0.51098297638660073</v>
      </c>
      <c r="O129" s="22">
        <f>+'[2]18'!$T$27</f>
        <v>0.58989451760059475</v>
      </c>
    </row>
    <row r="130" spans="1:15" x14ac:dyDescent="0.2">
      <c r="A130" s="10">
        <v>1012</v>
      </c>
      <c r="B130" s="10" t="s">
        <v>21</v>
      </c>
      <c r="C130" s="21">
        <f>+'[2]19'!$E$27</f>
        <v>0.60620431454793955</v>
      </c>
      <c r="D130" s="21">
        <f>+'[2]19'!$F$27</f>
        <v>0.58899068347052352</v>
      </c>
      <c r="E130" s="21">
        <f>+'[2]19'!$G$27</f>
        <v>0.59379328248352736</v>
      </c>
      <c r="F130" s="21">
        <f>+'[2]19'!$I$27</f>
        <v>0.59969135340035662</v>
      </c>
      <c r="G130" s="21">
        <f>+'[2]19'!$J$27</f>
        <v>0.62913257280334178</v>
      </c>
      <c r="H130" s="21">
        <f>+'[2]19'!$K$27</f>
        <v>0.59551839972162868</v>
      </c>
      <c r="I130" s="21">
        <f>+'[2]19'!$M$27</f>
        <v>0.65522917814087267</v>
      </c>
      <c r="J130" s="21">
        <f>+'[2]19'!$N$27</f>
        <v>0.76438888962608131</v>
      </c>
      <c r="K130" s="21">
        <f>+'[2]19'!$O$27</f>
        <v>0.82572183258948906</v>
      </c>
      <c r="L130" s="21">
        <f>+'[2]19'!$Q$27</f>
        <v>0.67282985819201024</v>
      </c>
      <c r="M130" s="21">
        <f>+'[2]19'!$R$27</f>
        <v>0.66919636885965672</v>
      </c>
      <c r="N130" s="21">
        <f>+'[2]19'!$S$27</f>
        <v>0.64609338673146444</v>
      </c>
      <c r="O130" s="22">
        <f>+'[2]19'!$T$27</f>
        <v>0.65105568716154549</v>
      </c>
    </row>
    <row r="131" spans="1:15" x14ac:dyDescent="0.2">
      <c r="A131" s="10">
        <v>1013</v>
      </c>
      <c r="B131" s="10" t="s">
        <v>22</v>
      </c>
      <c r="C131" s="21">
        <f>+'[2]20'!$E$27</f>
        <v>0.54082131968231262</v>
      </c>
      <c r="D131" s="21">
        <f>+'[2]20'!$F$27</f>
        <v>0.48879813302217034</v>
      </c>
      <c r="E131" s="21">
        <f>+'[2]20'!$G$27</f>
        <v>0.51797558034368407</v>
      </c>
      <c r="F131" s="21">
        <f>+'[2]20'!$I$27</f>
        <v>0.51812515300453832</v>
      </c>
      <c r="G131" s="21">
        <f>+'[2]20'!$J$27</f>
        <v>0.49490387802452768</v>
      </c>
      <c r="H131" s="21">
        <f>+'[2]20'!$K$27</f>
        <v>0.48041076012947875</v>
      </c>
      <c r="I131" s="21">
        <f>+'[2]20'!$M$27</f>
        <v>0.56624521072796929</v>
      </c>
      <c r="J131" s="21">
        <f>+'[2]20'!$N$27</f>
        <v>0.67175065088538877</v>
      </c>
      <c r="K131" s="21">
        <f>+'[2]20'!$O$27</f>
        <v>0.52688418240793744</v>
      </c>
      <c r="L131" s="21">
        <f>+'[2]20'!$Q$27</f>
        <v>0.47575561512154541</v>
      </c>
      <c r="M131" s="21">
        <f>+'[2]20'!$R$27</f>
        <v>0.48709307062701379</v>
      </c>
      <c r="N131" s="21">
        <f>+'[2]20'!$S$27</f>
        <v>0.47342884431709648</v>
      </c>
      <c r="O131" s="22">
        <f>+'[2]20'!$T$27</f>
        <v>0.52006418515678732</v>
      </c>
    </row>
    <row r="132" spans="1:15" x14ac:dyDescent="0.2">
      <c r="A132" s="10">
        <v>1014</v>
      </c>
      <c r="B132" s="10" t="s">
        <v>23</v>
      </c>
      <c r="C132" s="21">
        <f>+'[2]21'!$E$27</f>
        <v>0.6263671548973927</v>
      </c>
      <c r="D132" s="21">
        <f>+'[2]21'!$F$27</f>
        <v>0.66520891736750765</v>
      </c>
      <c r="E132" s="21">
        <f>+'[2]21'!$G$27</f>
        <v>0.62506246715478286</v>
      </c>
      <c r="F132" s="21">
        <f>+'[2]21'!$I$27</f>
        <v>0.64082728028262148</v>
      </c>
      <c r="G132" s="21">
        <f>+'[2]21'!$J$27</f>
        <v>0.68530154035568336</v>
      </c>
      <c r="H132" s="21">
        <f>+'[2]21'!$K$27</f>
        <v>0.61590776608011455</v>
      </c>
      <c r="I132" s="21">
        <f>+'[2]21'!$M$27</f>
        <v>0.66803803629972269</v>
      </c>
      <c r="J132" s="21">
        <f>+'[2]21'!$N$27</f>
        <v>0.80847415767108544</v>
      </c>
      <c r="K132" s="21">
        <f>+'[2]21'!$O$27</f>
        <v>0.70977977443372808</v>
      </c>
      <c r="L132" s="21">
        <f>+'[2]21'!$Q$27</f>
        <v>0.64656098077371049</v>
      </c>
      <c r="M132" s="21">
        <f>+'[2]21'!$R$27</f>
        <v>0.62819137697241456</v>
      </c>
      <c r="N132" s="21">
        <f>+'[2]21'!$S$27</f>
        <v>0.63387105161887525</v>
      </c>
      <c r="O132" s="22">
        <f>+'[2]21'!$T$27</f>
        <v>0.66332974407783696</v>
      </c>
    </row>
    <row r="133" spans="1:15" x14ac:dyDescent="0.2">
      <c r="A133" s="10">
        <v>1015</v>
      </c>
      <c r="B133" s="10" t="s">
        <v>24</v>
      </c>
      <c r="C133" s="21">
        <f>+'[2]22'!$E$27</f>
        <v>0.54158625126367066</v>
      </c>
      <c r="D133" s="21">
        <f>+'[2]22'!$F$27</f>
        <v>0.53217766278568346</v>
      </c>
      <c r="E133" s="21">
        <f>+'[2]22'!$G$27</f>
        <v>0.54648516660576063</v>
      </c>
      <c r="F133" s="21">
        <f>+'[2]22'!$I$27</f>
        <v>0.57817426048583365</v>
      </c>
      <c r="G133" s="21">
        <f>+'[2]22'!$J$27</f>
        <v>0.58654109401522203</v>
      </c>
      <c r="H133" s="21">
        <f>+'[2]22'!$K$27</f>
        <v>0.5766257464480784</v>
      </c>
      <c r="I133" s="21">
        <f>+'[2]22'!$M$27</f>
        <v>0.68680890695114727</v>
      </c>
      <c r="J133" s="21">
        <f>+'[2]22'!$N$27</f>
        <v>0.70820668693009114</v>
      </c>
      <c r="K133" s="21">
        <f>+'[2]22'!$O$27</f>
        <v>0.57044994944388272</v>
      </c>
      <c r="L133" s="21">
        <f>+'[2]22'!$Q$27</f>
        <v>0.59346536104124437</v>
      </c>
      <c r="M133" s="21">
        <f>+'[2]22'!$R$27</f>
        <v>0.50978384943799226</v>
      </c>
      <c r="N133" s="21">
        <f>+'[2]22'!$S$27</f>
        <v>0.47388497652582162</v>
      </c>
      <c r="O133" s="22">
        <f>+'[2]22'!$T$27</f>
        <v>0.57617626502655861</v>
      </c>
    </row>
    <row r="134" spans="1:15" x14ac:dyDescent="0.2">
      <c r="A134" s="10">
        <v>1016</v>
      </c>
      <c r="B134" s="10" t="s">
        <v>25</v>
      </c>
      <c r="C134" s="21">
        <f>+'[2]23'!$E$27</f>
        <v>0.44185538483943787</v>
      </c>
      <c r="D134" s="21">
        <f>+'[2]23'!$F$27</f>
        <v>0.47183550859747253</v>
      </c>
      <c r="E134" s="21">
        <f>+'[2]23'!$G$27</f>
        <v>0.43276588825376178</v>
      </c>
      <c r="F134" s="21">
        <f>+'[2]23'!$I$27</f>
        <v>0.49415632850289753</v>
      </c>
      <c r="G134" s="21">
        <f>+'[2]23'!$J$27</f>
        <v>0.47767547385926845</v>
      </c>
      <c r="H134" s="21">
        <f>+'[2]23'!$K$27</f>
        <v>0.50214690161934894</v>
      </c>
      <c r="I134" s="21">
        <f>+'[2]23'!$M$27</f>
        <v>0.57024028629856849</v>
      </c>
      <c r="J134" s="21">
        <f>+'[2]23'!$N$27</f>
        <v>0.63224028331382343</v>
      </c>
      <c r="K134" s="21">
        <f>+'[2]23'!$O$27</f>
        <v>0.56324910298496067</v>
      </c>
      <c r="L134" s="21">
        <f>+'[2]23'!$Q$27</f>
        <v>0.48946184154933037</v>
      </c>
      <c r="M134" s="21">
        <f>+'[2]23'!$R$27</f>
        <v>0.44260996844559625</v>
      </c>
      <c r="N134" s="21">
        <f>+'[2]23'!$S$27</f>
        <v>0.42430908493261521</v>
      </c>
      <c r="O134" s="22">
        <f>+'[2]23'!$T$27</f>
        <v>0.49546154583035512</v>
      </c>
    </row>
    <row r="135" spans="1:15" x14ac:dyDescent="0.2">
      <c r="A135" s="10">
        <v>1017</v>
      </c>
      <c r="B135" s="10" t="s">
        <v>26</v>
      </c>
      <c r="C135" s="21">
        <f>+'[2]24'!$E$27</f>
        <v>0.6206010449455388</v>
      </c>
      <c r="D135" s="21">
        <f>+'[2]24'!$F$27</f>
        <v>0.62737887621040744</v>
      </c>
      <c r="E135" s="21">
        <f>+'[2]24'!$G$27</f>
        <v>0.61180747516913547</v>
      </c>
      <c r="F135" s="21">
        <f>+'[2]24'!$I$27</f>
        <v>0.58507908335709413</v>
      </c>
      <c r="G135" s="21">
        <f>+'[2]24'!$J$27</f>
        <v>0.62913531970360292</v>
      </c>
      <c r="H135" s="21">
        <f>+'[2]24'!$K$27</f>
        <v>0.60459060753911398</v>
      </c>
      <c r="I135" s="21">
        <f>+'[2]24'!$M$27</f>
        <v>0.68081435472739815</v>
      </c>
      <c r="J135" s="21">
        <f>+'[2]24'!$N$27</f>
        <v>0.79968746731244078</v>
      </c>
      <c r="K135" s="21">
        <f>+'[2]24'!$O$27</f>
        <v>0.68325909973406429</v>
      </c>
      <c r="L135" s="21">
        <f>+'[2]24'!$Q$27</f>
        <v>0.631311668440241</v>
      </c>
      <c r="M135" s="21">
        <f>+'[2]24'!$R$27</f>
        <v>0.5711854748445494</v>
      </c>
      <c r="N135" s="21">
        <f>+'[2]24'!$S$27</f>
        <v>0.61083030156035245</v>
      </c>
      <c r="O135" s="22">
        <f>+'[2]24'!$T$27</f>
        <v>0.63659876192195852</v>
      </c>
    </row>
    <row r="136" spans="1:15" x14ac:dyDescent="0.2">
      <c r="A136" s="10">
        <v>1018</v>
      </c>
      <c r="B136" s="10" t="s">
        <v>27</v>
      </c>
      <c r="C136" s="21">
        <f>+'[2]25'!$E$27</f>
        <v>0.47403707270101109</v>
      </c>
      <c r="D136" s="21">
        <f>+'[2]25'!$F$27</f>
        <v>0.47782330663686595</v>
      </c>
      <c r="E136" s="21">
        <f>+'[2]25'!$G$27</f>
        <v>0.48304660497435481</v>
      </c>
      <c r="F136" s="21">
        <f>+'[2]25'!$I$27</f>
        <v>0.51190611485617554</v>
      </c>
      <c r="G136" s="21">
        <f>+'[2]25'!$J$27</f>
        <v>0.50523664061570195</v>
      </c>
      <c r="H136" s="21">
        <f>+'[2]25'!$K$27</f>
        <v>0.52682606880925409</v>
      </c>
      <c r="I136" s="21">
        <f>+'[2]25'!$M$27</f>
        <v>0.64943419434194338</v>
      </c>
      <c r="J136" s="21">
        <f>+'[2]25'!$N$27</f>
        <v>0.59312525257327597</v>
      </c>
      <c r="K136" s="21">
        <f>+'[2]25'!$O$27</f>
        <v>0.58708946078431368</v>
      </c>
      <c r="L136" s="21">
        <f>+'[2]25'!$Q$27</f>
        <v>0.50452098298452952</v>
      </c>
      <c r="M136" s="21">
        <f>+'[2]25'!$R$27</f>
        <v>0.46058021335809796</v>
      </c>
      <c r="N136" s="21">
        <f>+'[2]25'!$S$27</f>
        <v>0.47224055738907222</v>
      </c>
      <c r="O136" s="22">
        <f>+'[2]25'!$T$27</f>
        <v>0.52119524032795606</v>
      </c>
    </row>
    <row r="137" spans="1:15" x14ac:dyDescent="0.2">
      <c r="A137" s="10">
        <v>1019</v>
      </c>
      <c r="B137" s="10" t="s">
        <v>28</v>
      </c>
      <c r="C137" s="21">
        <f>+'[2]26'!$E$27</f>
        <v>0.57452574525745259</v>
      </c>
      <c r="D137" s="21">
        <f>+'[2]26'!$F$27</f>
        <v>0.59070334446387873</v>
      </c>
      <c r="E137" s="21">
        <f>+'[2]26'!$G$27</f>
        <v>0.46660975971294361</v>
      </c>
      <c r="F137" s="21">
        <f>+'[2]26'!$I$27</f>
        <v>0.53934015973577842</v>
      </c>
      <c r="G137" s="21">
        <f>+'[2]26'!$J$27</f>
        <v>0.54796127896743918</v>
      </c>
      <c r="H137" s="21">
        <f>+'[2]26'!$K$27</f>
        <v>0.56876971608832805</v>
      </c>
      <c r="I137" s="21">
        <f>+'[2]26'!$M$27</f>
        <v>0.5925414509127046</v>
      </c>
      <c r="J137" s="21">
        <f>+'[2]26'!$N$27</f>
        <v>0.68806446570216884</v>
      </c>
      <c r="K137" s="21">
        <f>+'[2]26'!$O$27</f>
        <v>0.59000727121637064</v>
      </c>
      <c r="L137" s="21">
        <f>+'[2]26'!$Q$27</f>
        <v>0.59623181016081539</v>
      </c>
      <c r="M137" s="21">
        <f>+'[2]26'!$R$27</f>
        <v>0.55045057617927351</v>
      </c>
      <c r="N137" s="21">
        <f>+'[2]26'!$S$27</f>
        <v>0.48867273943698214</v>
      </c>
      <c r="O137" s="22">
        <f>+'[2]26'!$T$27</f>
        <v>0.56643652853361659</v>
      </c>
    </row>
    <row r="138" spans="1:15" x14ac:dyDescent="0.2">
      <c r="A138" s="10">
        <v>1020</v>
      </c>
      <c r="B138" s="10" t="s">
        <v>29</v>
      </c>
      <c r="C138" s="21">
        <f>+'[2]27'!$E$27</f>
        <v>0.63513950322048907</v>
      </c>
      <c r="D138" s="21">
        <f>+'[2]27'!$F$27</f>
        <v>0.70200768533310309</v>
      </c>
      <c r="E138" s="21">
        <f>+'[2]27'!$G$27</f>
        <v>0.65097652435181197</v>
      </c>
      <c r="F138" s="21">
        <f>+'[2]27'!$I$27</f>
        <v>0.70191089999848422</v>
      </c>
      <c r="G138" s="21">
        <f>+'[2]27'!$J$27</f>
        <v>0.73894951382106921</v>
      </c>
      <c r="H138" s="21">
        <f>+'[2]27'!$K$27</f>
        <v>0.64385282958050039</v>
      </c>
      <c r="I138" s="21">
        <f>+'[2]27'!$M$27</f>
        <v>0.74119102861562258</v>
      </c>
      <c r="J138" s="21">
        <f>+'[2]27'!$N$27</f>
        <v>0.76345439241763624</v>
      </c>
      <c r="K138" s="21">
        <f>+'[2]27'!$O$27</f>
        <v>0.75456163773920781</v>
      </c>
      <c r="L138" s="21">
        <f>+'[2]27'!$Q$27</f>
        <v>0.72421886931987167</v>
      </c>
      <c r="M138" s="21">
        <f>+'[2]27'!$R$27</f>
        <v>0.72871378502803308</v>
      </c>
      <c r="N138" s="21">
        <f>+'[2]27'!$S$27</f>
        <v>0.67776999464337218</v>
      </c>
      <c r="O138" s="22">
        <f>+'[2]27'!$T$27</f>
        <v>0.70520466939578486</v>
      </c>
    </row>
    <row r="139" spans="1:15" x14ac:dyDescent="0.2">
      <c r="A139" s="10">
        <v>1021</v>
      </c>
      <c r="B139" s="10" t="s">
        <v>30</v>
      </c>
      <c r="C139" s="21">
        <f>+'[2]28'!$E$27</f>
        <v>0.56809655148784544</v>
      </c>
      <c r="D139" s="21">
        <f>+'[2]28'!$F$27</f>
        <v>0.55172566176145654</v>
      </c>
      <c r="E139" s="21">
        <f>+'[2]28'!$G$27</f>
        <v>0.4908987849419747</v>
      </c>
      <c r="F139" s="21">
        <f>+'[2]28'!$I$27</f>
        <v>0.57218055007237789</v>
      </c>
      <c r="G139" s="21">
        <f>+'[2]28'!$J$27</f>
        <v>0.59905899113352201</v>
      </c>
      <c r="H139" s="21">
        <f>+'[2]28'!$K$27</f>
        <v>0.52759368852943411</v>
      </c>
      <c r="I139" s="21">
        <f>+'[2]28'!$M$27</f>
        <v>0.56383885843556947</v>
      </c>
      <c r="J139" s="21">
        <f>+'[2]28'!$N$27</f>
        <v>0.61471689836685117</v>
      </c>
      <c r="K139" s="21">
        <f>+'[2]28'!$O$27</f>
        <v>0.64129229425889545</v>
      </c>
      <c r="L139" s="21">
        <f>+'[2]28'!$Q$27</f>
        <v>0.54959714311011421</v>
      </c>
      <c r="M139" s="21">
        <f>+'[2]28'!$R$27</f>
        <v>0.51656614479352736</v>
      </c>
      <c r="N139" s="21">
        <f>+'[2]28'!$S$27</f>
        <v>0.45758835758835759</v>
      </c>
      <c r="O139" s="22">
        <f>+'[2]28'!$T$27</f>
        <v>0.5544296193985695</v>
      </c>
    </row>
    <row r="140" spans="1:15" x14ac:dyDescent="0.2">
      <c r="A140" s="10">
        <v>1022</v>
      </c>
      <c r="B140" s="10" t="s">
        <v>31</v>
      </c>
      <c r="C140" s="21">
        <f>+'[2]29'!$E$27</f>
        <v>0.57789218375421736</v>
      </c>
      <c r="D140" s="21">
        <f>+'[2]29'!$F$27</f>
        <v>0.62886610748679717</v>
      </c>
      <c r="E140" s="21">
        <f>+'[2]29'!$G$27</f>
        <v>0.59381632249679062</v>
      </c>
      <c r="F140" s="21">
        <f>+'[2]29'!$I$27</f>
        <v>0.60094397848468495</v>
      </c>
      <c r="G140" s="21">
        <f>+'[2]29'!$J$27</f>
        <v>0.66647898309095133</v>
      </c>
      <c r="H140" s="21">
        <f>+'[2]29'!$K$27</f>
        <v>0.5798201719709879</v>
      </c>
      <c r="I140" s="21">
        <f>+'[2]29'!$M$27</f>
        <v>0.71043038688498172</v>
      </c>
      <c r="J140" s="21">
        <f>+'[2]29'!$N$27</f>
        <v>0.74250947768502085</v>
      </c>
      <c r="K140" s="21">
        <f>+'[2]29'!$O$27</f>
        <v>0.7282012969548457</v>
      </c>
      <c r="L140" s="21">
        <f>+'[2]29'!$Q$27</f>
        <v>0.64371575480343401</v>
      </c>
      <c r="M140" s="21">
        <f>+'[2]29'!$R$27</f>
        <v>0.62390213689039553</v>
      </c>
      <c r="N140" s="21">
        <f>+'[2]29'!$S$27</f>
        <v>0.59534696205394455</v>
      </c>
      <c r="O140" s="22">
        <f>+'[2]29'!$T$27</f>
        <v>0.64037712948903891</v>
      </c>
    </row>
    <row r="141" spans="1:15" x14ac:dyDescent="0.2">
      <c r="A141" s="10">
        <v>1023</v>
      </c>
      <c r="B141" s="10" t="s">
        <v>32</v>
      </c>
      <c r="C141" s="21">
        <f>+'[2]30'!$E$27</f>
        <v>0.47194846401615309</v>
      </c>
      <c r="D141" s="21">
        <f>+'[2]30'!$F$27</f>
        <v>0.52231761172937641</v>
      </c>
      <c r="E141" s="21">
        <f>+'[2]30'!$G$27</f>
        <v>0.46642736486486486</v>
      </c>
      <c r="F141" s="21">
        <f>+'[2]30'!$I$27</f>
        <v>0.50846583292324921</v>
      </c>
      <c r="G141" s="21">
        <f>+'[2]30'!$J$27</f>
        <v>0.50339208961706083</v>
      </c>
      <c r="H141" s="21">
        <f>+'[2]30'!$K$27</f>
        <v>0.54148738978466593</v>
      </c>
      <c r="I141" s="21">
        <f>+'[2]30'!$M$27</f>
        <v>0.54988066825775661</v>
      </c>
      <c r="J141" s="21">
        <f>+'[2]30'!$N$27</f>
        <v>0.579631469785991</v>
      </c>
      <c r="K141" s="21">
        <f>+'[2]30'!$O$27</f>
        <v>0.53879218594431288</v>
      </c>
      <c r="L141" s="21">
        <f>+'[2]30'!$Q$27</f>
        <v>0.48025361238646075</v>
      </c>
      <c r="M141" s="21">
        <f>+'[2]30'!$R$27</f>
        <v>0.46732709922024002</v>
      </c>
      <c r="N141" s="21">
        <f>+'[2]30'!$S$27</f>
        <v>0.45289047862374382</v>
      </c>
      <c r="O141" s="22">
        <f>+'[2]30'!$T$27</f>
        <v>0.50773702517083985</v>
      </c>
    </row>
    <row r="142" spans="1:15" x14ac:dyDescent="0.2">
      <c r="A142" s="10">
        <v>1024</v>
      </c>
      <c r="B142" s="10" t="s">
        <v>33</v>
      </c>
      <c r="C142" s="21">
        <f>+'[2]31'!$E$27</f>
        <v>0.76013294375170248</v>
      </c>
      <c r="D142" s="21">
        <f>+'[2]31'!$F$27</f>
        <v>0.82603235933349428</v>
      </c>
      <c r="E142" s="21">
        <f>+'[2]31'!$G$27</f>
        <v>0.7653561737132184</v>
      </c>
      <c r="F142" s="21">
        <f>+'[2]31'!$I$27</f>
        <v>0.7718387347569502</v>
      </c>
      <c r="G142" s="21">
        <f>+'[2]31'!$J$27</f>
        <v>0.92026523617940692</v>
      </c>
      <c r="H142" s="21">
        <f>+'[2]31'!$K$27</f>
        <v>0.93112402822903251</v>
      </c>
      <c r="I142" s="21">
        <f>+'[2]31'!$M$27</f>
        <v>0.8367732800266533</v>
      </c>
      <c r="J142" s="21">
        <f>+'[2]31'!$N$27</f>
        <v>0.87023447997913284</v>
      </c>
      <c r="K142" s="21">
        <f>+'[2]31'!$O$27</f>
        <v>0.84106497616704379</v>
      </c>
      <c r="L142" s="21">
        <f>+'[2]31'!$Q$27</f>
        <v>0.80005851118051041</v>
      </c>
      <c r="M142" s="21">
        <f>+'[2]31'!$R$27</f>
        <v>0.80913594930323074</v>
      </c>
      <c r="N142" s="21">
        <f>+'[2]31'!$S$27</f>
        <v>0.82173645960326236</v>
      </c>
      <c r="O142" s="22">
        <f>+'[2]31'!$T$27</f>
        <v>0.82631982373476032</v>
      </c>
    </row>
    <row r="143" spans="1:15" x14ac:dyDescent="0.2">
      <c r="A143" s="10">
        <v>1025</v>
      </c>
      <c r="B143" s="10" t="s">
        <v>34</v>
      </c>
      <c r="C143" s="21">
        <f>+'[2]32'!$E$27</f>
        <v>0.45755148664987744</v>
      </c>
      <c r="D143" s="21">
        <f>+'[2]32'!$F$27</f>
        <v>0.52875438958892795</v>
      </c>
      <c r="E143" s="21">
        <f>+'[2]32'!$G$27</f>
        <v>0.50293753300365651</v>
      </c>
      <c r="F143" s="21">
        <f>+'[2]32'!$I$27</f>
        <v>0.52898063986711619</v>
      </c>
      <c r="G143" s="21">
        <f>+'[2]32'!$J$27</f>
        <v>0.55481880252100846</v>
      </c>
      <c r="H143" s="21">
        <f>+'[2]32'!$K$27</f>
        <v>0.4940225196571556</v>
      </c>
      <c r="I143" s="21">
        <f>+'[2]32'!$M$27</f>
        <v>0.52934115584328001</v>
      </c>
      <c r="J143" s="21">
        <f>+'[2]32'!$N$27</f>
        <v>0.6352791557036398</v>
      </c>
      <c r="K143" s="21">
        <f>+'[2]32'!$O$27</f>
        <v>0.57202973582901895</v>
      </c>
      <c r="L143" s="21">
        <f>+'[2]32'!$Q$27</f>
        <v>0.50676409598104077</v>
      </c>
      <c r="M143" s="21">
        <f>+'[2]32'!$R$27</f>
        <v>0.47170548669867163</v>
      </c>
      <c r="N143" s="21">
        <f>+'[2]32'!$S$27</f>
        <v>0.47996072655866473</v>
      </c>
      <c r="O143" s="22">
        <f>+'[2]32'!$T$27</f>
        <v>0.51981404075101045</v>
      </c>
    </row>
    <row r="144" spans="1:15" x14ac:dyDescent="0.2">
      <c r="A144" s="10">
        <v>1026</v>
      </c>
      <c r="B144" s="10" t="s">
        <v>35</v>
      </c>
      <c r="C144" s="21">
        <f>+'[2]33'!$E$27</f>
        <v>0.61904715538981336</v>
      </c>
      <c r="D144" s="21">
        <f>+'[2]33'!$F$27</f>
        <v>0.63462734476878324</v>
      </c>
      <c r="E144" s="21">
        <f>+'[2]33'!$G$27</f>
        <v>0.6006019956834393</v>
      </c>
      <c r="F144" s="21">
        <f>+'[2]33'!$I$27</f>
        <v>0.63886186536183165</v>
      </c>
      <c r="G144" s="21">
        <f>+'[2]33'!$J$27</f>
        <v>0.64567613395506573</v>
      </c>
      <c r="H144" s="21">
        <f>+'[2]33'!$K$27</f>
        <v>0.58688927174254468</v>
      </c>
      <c r="I144" s="21">
        <f>+'[2]33'!$M$27</f>
        <v>0.68258064516129036</v>
      </c>
      <c r="J144" s="21">
        <f>+'[2]33'!$N$27</f>
        <v>0.70029461990279418</v>
      </c>
      <c r="K144" s="21">
        <f>+'[2]33'!$O$27</f>
        <v>0.69409952834729038</v>
      </c>
      <c r="L144" s="21">
        <f>+'[2]33'!$Q$27</f>
        <v>0.62611066797751769</v>
      </c>
      <c r="M144" s="21">
        <f>+'[2]33'!$R$27</f>
        <v>0.59432479896478418</v>
      </c>
      <c r="N144" s="21">
        <f>+'[2]33'!$S$27</f>
        <v>0.60521042084168342</v>
      </c>
      <c r="O144" s="22">
        <f>+'[2]33'!$T$27</f>
        <v>0.63645633083058273</v>
      </c>
    </row>
    <row r="145" spans="1:15" x14ac:dyDescent="0.2">
      <c r="A145" s="10">
        <v>1027</v>
      </c>
      <c r="B145" s="10" t="s">
        <v>36</v>
      </c>
      <c r="C145" s="21">
        <f>+'[2]34'!$E$27</f>
        <v>0.56472020335827577</v>
      </c>
      <c r="D145" s="21">
        <f>+'[2]34'!$F$27</f>
        <v>0.51973421926910301</v>
      </c>
      <c r="E145" s="21">
        <f>+'[2]34'!$G$27</f>
        <v>0.49563550596065187</v>
      </c>
      <c r="F145" s="21">
        <f>+'[2]34'!$I$27</f>
        <v>0.57817523687852657</v>
      </c>
      <c r="G145" s="21">
        <f>+'[2]34'!$J$27</f>
        <v>0.56055730842522877</v>
      </c>
      <c r="H145" s="21">
        <f>+'[2]34'!$K$27</f>
        <v>0.52648347272003182</v>
      </c>
      <c r="I145" s="21">
        <f>+'[2]34'!$M$27</f>
        <v>0.5894072959220239</v>
      </c>
      <c r="J145" s="21">
        <f>+'[2]34'!$N$27</f>
        <v>0.60675323237843559</v>
      </c>
      <c r="K145" s="21">
        <f>+'[2]34'!$O$27</f>
        <v>0.62421518264840181</v>
      </c>
      <c r="L145" s="21">
        <f>+'[2]34'!$Q$27</f>
        <v>0.54579241140560364</v>
      </c>
      <c r="M145" s="21">
        <f>+'[2]34'!$R$27</f>
        <v>0.52041914238916642</v>
      </c>
      <c r="N145" s="21">
        <f>+'[2]34'!$S$27</f>
        <v>0.56203801851459256</v>
      </c>
      <c r="O145" s="22">
        <f>+'[2]34'!$T$27</f>
        <v>0.55854031867370868</v>
      </c>
    </row>
    <row r="146" spans="1:15" x14ac:dyDescent="0.2">
      <c r="A146" s="10">
        <v>1028</v>
      </c>
      <c r="B146" s="10" t="s">
        <v>37</v>
      </c>
      <c r="C146" s="21">
        <f>+'[2]35'!$E$27</f>
        <v>0.62958390685169219</v>
      </c>
      <c r="D146" s="21">
        <f>+'[2]35'!$F$27</f>
        <v>0.67472491106147103</v>
      </c>
      <c r="E146" s="21">
        <f>+'[2]35'!$G$27</f>
        <v>0.65308996414294462</v>
      </c>
      <c r="F146" s="21">
        <f>+'[2]35'!$I$27</f>
        <v>0.635752688172043</v>
      </c>
      <c r="G146" s="21">
        <f>+'[2]35'!$J$27</f>
        <v>0.70107871720116621</v>
      </c>
      <c r="H146" s="21">
        <f>+'[2]35'!$K$27</f>
        <v>0.61626194045974447</v>
      </c>
      <c r="I146" s="21">
        <f>+'[2]35'!$M$27</f>
        <v>0.70191743982788757</v>
      </c>
      <c r="J146" s="21">
        <f>+'[2]35'!$N$27</f>
        <v>0.71933561521004574</v>
      </c>
      <c r="K146" s="21">
        <f>+'[2]35'!$O$27</f>
        <v>0.71822528662756913</v>
      </c>
      <c r="L146" s="21">
        <f>+'[2]35'!$Q$27</f>
        <v>0.65962643751046268</v>
      </c>
      <c r="M146" s="21">
        <f>+'[2]35'!$R$27</f>
        <v>0.65179247148126185</v>
      </c>
      <c r="N146" s="21">
        <f>+'[2]35'!$S$27</f>
        <v>0.66075147944285084</v>
      </c>
      <c r="O146" s="22">
        <f>+'[2]35'!$T$27</f>
        <v>0.66427518362833804</v>
      </c>
    </row>
    <row r="147" spans="1:15" x14ac:dyDescent="0.2">
      <c r="A147" s="10">
        <v>1029</v>
      </c>
      <c r="B147" s="10" t="s">
        <v>38</v>
      </c>
      <c r="C147" s="21">
        <f>+'[2]36'!$E$27</f>
        <v>0.48630209384338935</v>
      </c>
      <c r="D147" s="21">
        <f>+'[2]36'!$F$27</f>
        <v>0.59175542406311632</v>
      </c>
      <c r="E147" s="21">
        <f>+'[2]36'!$G$27</f>
        <v>0.49558563861094762</v>
      </c>
      <c r="F147" s="21">
        <f>+'[2]36'!$I$27</f>
        <v>0.62328437160534644</v>
      </c>
      <c r="G147" s="21">
        <f>+'[2]36'!$J$27</f>
        <v>0.5225629518823236</v>
      </c>
      <c r="H147" s="21">
        <f>+'[2]36'!$K$27</f>
        <v>0.48795085547532085</v>
      </c>
      <c r="I147" s="21">
        <f>+'[2]36'!$M$27</f>
        <v>0.60081671415004745</v>
      </c>
      <c r="J147" s="21">
        <f>+'[2]36'!$N$27</f>
        <v>0.6260177410247536</v>
      </c>
      <c r="K147" s="21">
        <f>+'[2]36'!$O$27</f>
        <v>0.5968120805369127</v>
      </c>
      <c r="L147" s="21">
        <f>+'[2]36'!$Q$27</f>
        <v>0.55351137839617104</v>
      </c>
      <c r="M147" s="21">
        <f>+'[2]36'!$R$27</f>
        <v>0.50079365767766226</v>
      </c>
      <c r="N147" s="21">
        <f>+'[2]36'!$S$27</f>
        <v>0.50119640206095539</v>
      </c>
      <c r="O147" s="22">
        <f>+'[2]36'!$T$27</f>
        <v>0.53666657785457905</v>
      </c>
    </row>
    <row r="148" spans="1:15" x14ac:dyDescent="0.2">
      <c r="A148" s="10">
        <v>1030</v>
      </c>
      <c r="B148" s="15" t="s">
        <v>18</v>
      </c>
      <c r="C148" s="21">
        <f>+'[2]37'!$E$27</f>
        <v>0.47355746607837818</v>
      </c>
      <c r="D148" s="21">
        <f>+'[2]37'!$F$27</f>
        <v>0.53167779870982479</v>
      </c>
      <c r="E148" s="21">
        <f>+'[2]37'!$G$27</f>
        <v>0.49789405876814824</v>
      </c>
      <c r="F148" s="21">
        <f>+'[2]37'!$I$27</f>
        <v>0.51054231744394074</v>
      </c>
      <c r="G148" s="21">
        <f>+'[2]37'!$J$27</f>
        <v>0.52787663107947802</v>
      </c>
      <c r="H148" s="21">
        <f>+'[2]37'!$K$27</f>
        <v>0.49836561315341482</v>
      </c>
      <c r="I148" s="21">
        <f>+'[2]37'!$M$27</f>
        <v>0.59328191370444894</v>
      </c>
      <c r="J148" s="21">
        <f>+'[2]37'!$N$27</f>
        <v>0.66865006778712688</v>
      </c>
      <c r="K148" s="21">
        <f>+'[2]37'!$O$27</f>
        <v>0.67150430748840295</v>
      </c>
      <c r="L148" s="21">
        <f>+'[2]37'!$Q$27</f>
        <v>0.53273861675295364</v>
      </c>
      <c r="M148" s="21">
        <f>+'[2]37'!$R$27</f>
        <v>0.526816531267013</v>
      </c>
      <c r="N148" s="21">
        <f>+'[2]37'!$S$27</f>
        <v>0.51570418705818377</v>
      </c>
      <c r="O148" s="22">
        <f>+'[2]37'!$T$27</f>
        <v>0.54394116663880998</v>
      </c>
    </row>
    <row r="149" spans="1:15" x14ac:dyDescent="0.2">
      <c r="A149" s="4">
        <v>10300</v>
      </c>
      <c r="B149" s="4" t="s">
        <v>63</v>
      </c>
      <c r="C149" s="18">
        <f>+[2]รวม!$E$27</f>
        <v>0.68399500322666562</v>
      </c>
      <c r="D149" s="18">
        <f>+[2]รวม!$F$27</f>
        <v>0.72265007868722209</v>
      </c>
      <c r="E149" s="18">
        <f>+[2]รวม!$G$27</f>
        <v>0.68652476298540055</v>
      </c>
      <c r="F149" s="18">
        <f>+[2]รวม!$I$27</f>
        <v>0.71240353900667219</v>
      </c>
      <c r="G149" s="18">
        <f>+[2]รวม!$J$27</f>
        <v>0.75378685799659795</v>
      </c>
      <c r="H149" s="18">
        <f>+[2]รวม!$K$27</f>
        <v>0.69566595742787218</v>
      </c>
      <c r="I149" s="18">
        <f>+[2]รวม!$M$27</f>
        <v>0.74563606102082725</v>
      </c>
      <c r="J149" s="18">
        <f>+[2]รวม!$N$27</f>
        <v>0.83808637260670793</v>
      </c>
      <c r="K149" s="18">
        <f>+[2]รวม!$O$27</f>
        <v>0.79893278138365997</v>
      </c>
      <c r="L149" s="18">
        <f>+[2]รวม!$Q$27</f>
        <v>0.71566801259333257</v>
      </c>
      <c r="M149" s="18">
        <f>+[2]รวม!$R$27</f>
        <v>0.69875773477165115</v>
      </c>
      <c r="N149" s="18">
        <f>+[2]รวม!$S$27</f>
        <v>0.69365914196338918</v>
      </c>
      <c r="O149" s="18">
        <f>+[2]รวม!$T$27</f>
        <v>0.72801839308004712</v>
      </c>
    </row>
    <row r="150" spans="1:15" x14ac:dyDescent="0.2">
      <c r="A150" s="32"/>
      <c r="B150" s="32"/>
      <c r="C150"/>
      <c r="D150"/>
      <c r="E150"/>
      <c r="F150"/>
      <c r="G150"/>
      <c r="H150"/>
      <c r="I150"/>
      <c r="J150"/>
      <c r="K150"/>
      <c r="L150"/>
      <c r="M150"/>
      <c r="N150"/>
      <c r="O150" s="32"/>
    </row>
    <row r="151" spans="1:15" x14ac:dyDescent="0.2">
      <c r="A151" s="3" t="s">
        <v>52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63</v>
      </c>
    </row>
    <row r="152" spans="1:15" x14ac:dyDescent="0.2">
      <c r="A152" s="34"/>
      <c r="B152" s="34" t="s">
        <v>46</v>
      </c>
      <c r="C152" s="35">
        <f>+[2]เขต!$E$43/10^6</f>
        <v>6.5100000000000002E-3</v>
      </c>
      <c r="D152" s="35">
        <f>+[2]เขต!$F$43/10^6</f>
        <v>8.3750000000000005E-3</v>
      </c>
      <c r="E152" s="35">
        <f>+[2]เขต!$G$43/10^6</f>
        <v>3.8E-3</v>
      </c>
      <c r="F152" s="35">
        <f>+[2]เขต!$I$43/10^6</f>
        <v>7.8750000000000001E-3</v>
      </c>
      <c r="G152" s="35">
        <f>+[2]เขต!$J$43/10^6</f>
        <v>4.4999999999999999E-4</v>
      </c>
      <c r="H152" s="35">
        <f>+[2]เขต!$K$43/10^6</f>
        <v>6.8250000000000003E-3</v>
      </c>
      <c r="I152" s="35">
        <f>+[2]เขต!$M$43/10^6</f>
        <v>4.3E-3</v>
      </c>
      <c r="J152" s="35">
        <f>+[2]เขต!$N$43/10^6</f>
        <v>2.0000000000000001E-4</v>
      </c>
      <c r="K152" s="35">
        <f>+[2]เขต!$O$43/10^6</f>
        <v>1.455E-2</v>
      </c>
      <c r="L152" s="35">
        <f>+[2]เขต!$Q$43/10^6</f>
        <v>5.9999999999999995E-4</v>
      </c>
      <c r="M152" s="35">
        <f>+[2]เขต!$R$43/10^6</f>
        <v>9.8750000000000001E-3</v>
      </c>
      <c r="N152" s="35">
        <f>+[2]เขต!$S$43/10^6</f>
        <v>3.7499999999999999E-3</v>
      </c>
      <c r="O152" s="36">
        <f>SUM(C152:N152)</f>
        <v>6.7110000000000003E-2</v>
      </c>
    </row>
    <row r="153" spans="1:15" x14ac:dyDescent="0.2">
      <c r="A153" s="7">
        <v>1004</v>
      </c>
      <c r="B153" s="10" t="s">
        <v>94</v>
      </c>
      <c r="C153" s="28">
        <f>+'[2]11'!$E$43/10^6</f>
        <v>33.381950409999995</v>
      </c>
      <c r="D153" s="28">
        <f>+'[2]11'!$F$43/10^6</f>
        <v>34.098526469999996</v>
      </c>
      <c r="E153" s="28">
        <f>+'[2]11'!$G$43/10^6</f>
        <v>34.01573947</v>
      </c>
      <c r="F153" s="28">
        <f>+'[2]11'!$I$43/10^6</f>
        <v>35.651187649999997</v>
      </c>
      <c r="G153" s="28">
        <f>+'[2]11'!$J$43/10^6</f>
        <v>34.831502780000001</v>
      </c>
      <c r="H153" s="28">
        <f>+'[2]11'!$K$43/10^6</f>
        <v>34.616000050000004</v>
      </c>
      <c r="I153" s="28">
        <f>+'[2]11'!$M$43/10^6</f>
        <v>33.02706001</v>
      </c>
      <c r="J153" s="28">
        <f>+'[2]11'!$N$43/10^6</f>
        <v>40.264519039999989</v>
      </c>
      <c r="K153" s="28">
        <f>+'[2]11'!$O$43/10^6</f>
        <v>38.696647989999995</v>
      </c>
      <c r="L153" s="28">
        <f>+'[2]11'!$Q$43/10^6</f>
        <v>35.809423659999993</v>
      </c>
      <c r="M153" s="28">
        <f>+'[2]11'!$R$43/10^6</f>
        <v>37.15639439000001</v>
      </c>
      <c r="N153" s="28">
        <f>+'[2]11'!$S$43/10^6</f>
        <v>36.109090030000004</v>
      </c>
      <c r="O153" s="29">
        <f>SUM(C153:N153)</f>
        <v>427.65804194999993</v>
      </c>
    </row>
    <row r="154" spans="1:15" x14ac:dyDescent="0.2">
      <c r="A154" s="10">
        <v>1005</v>
      </c>
      <c r="B154" s="10" t="s">
        <v>13</v>
      </c>
      <c r="C154" s="28">
        <f>+'[2]12'!$E$43/10^6</f>
        <v>0.56020183000000001</v>
      </c>
      <c r="D154" s="28">
        <f>+'[2]12'!$F$43/10^6</f>
        <v>0.59909314999999985</v>
      </c>
      <c r="E154" s="28">
        <f>+'[2]12'!$G$43/10^6</f>
        <v>0.59867454000000009</v>
      </c>
      <c r="F154" s="28">
        <f>+'[2]12'!$I$43/10^6</f>
        <v>0.59281976999999997</v>
      </c>
      <c r="G154" s="28">
        <f>+'[2]12'!$J$43/10^6</f>
        <v>0.56423361999999999</v>
      </c>
      <c r="H154" s="28">
        <f>+'[2]12'!$K$43/10^6</f>
        <v>0.60858810000000008</v>
      </c>
      <c r="I154" s="28">
        <f>+'[2]12'!$M$43/10^6</f>
        <v>0.70946845999999997</v>
      </c>
      <c r="J154" s="28">
        <f>+'[2]12'!$N$43/10^6</f>
        <v>0.85058222999999999</v>
      </c>
      <c r="K154" s="28">
        <f>+'[2]12'!$O$43/10^6</f>
        <v>0.71760921</v>
      </c>
      <c r="L154" s="28">
        <f>+'[2]12'!$Q$43/10^6</f>
        <v>0.59628298999999996</v>
      </c>
      <c r="M154" s="28">
        <f>+'[2]12'!$R$43/10^6</f>
        <v>0.63514918000000009</v>
      </c>
      <c r="N154" s="28">
        <f>+'[2]12'!$S$43/10^6</f>
        <v>0.67029769000000006</v>
      </c>
      <c r="O154" s="29">
        <f t="shared" ref="O154:O179" si="6">SUM(C154:N154)</f>
        <v>7.7030007699999992</v>
      </c>
    </row>
    <row r="155" spans="1:15" x14ac:dyDescent="0.2">
      <c r="A155" s="10">
        <v>1006</v>
      </c>
      <c r="B155" s="10" t="s">
        <v>14</v>
      </c>
      <c r="C155" s="28">
        <f>+'[2]13'!$E$43/10^6</f>
        <v>1.92000105</v>
      </c>
      <c r="D155" s="28">
        <f>+'[2]13'!$F$43/10^6</f>
        <v>2.0009384099999998</v>
      </c>
      <c r="E155" s="28">
        <f>+'[2]13'!$G$43/10^6</f>
        <v>2.5012041699999998</v>
      </c>
      <c r="F155" s="28">
        <f>+'[2]13'!$I$43/10^6</f>
        <v>3.3459700800000003</v>
      </c>
      <c r="G155" s="28">
        <f>+'[2]13'!$J$43/10^6</f>
        <v>2.5487458099999998</v>
      </c>
      <c r="H155" s="28">
        <f>+'[2]13'!$K$43/10^6</f>
        <v>2.29819504</v>
      </c>
      <c r="I155" s="28">
        <f>+'[2]13'!$M$43/10^6</f>
        <v>2.3751645399999997</v>
      </c>
      <c r="J155" s="28">
        <f>+'[2]13'!$N$43/10^6</f>
        <v>3.2907060599999998</v>
      </c>
      <c r="K155" s="28">
        <f>+'[2]13'!$O$43/10^6</f>
        <v>4.1243839600000003</v>
      </c>
      <c r="L155" s="28">
        <f>+'[2]13'!$Q$43/10^6</f>
        <v>2.29201291</v>
      </c>
      <c r="M155" s="28">
        <f>+'[2]13'!$R$43/10^6</f>
        <v>2.3248062599999999</v>
      </c>
      <c r="N155" s="28">
        <f>+'[2]13'!$S$43/10^6</f>
        <v>2.0595520899999999</v>
      </c>
      <c r="O155" s="29">
        <f t="shared" si="6"/>
        <v>31.081680379999995</v>
      </c>
    </row>
    <row r="156" spans="1:15" x14ac:dyDescent="0.2">
      <c r="A156" s="10">
        <v>1007</v>
      </c>
      <c r="B156" s="10" t="s">
        <v>15</v>
      </c>
      <c r="C156" s="28">
        <f>+'[2]14'!$E$43/10^6</f>
        <v>5.1584336999999989</v>
      </c>
      <c r="D156" s="28">
        <f>+'[2]14'!$F$43/10^6</f>
        <v>5.3756135899999995</v>
      </c>
      <c r="E156" s="28">
        <f>+'[2]14'!$G$43/10^6</f>
        <v>5.2972418799999996</v>
      </c>
      <c r="F156" s="28">
        <f>+'[2]14'!$I$43/10^6</f>
        <v>5.61256793</v>
      </c>
      <c r="G156" s="28">
        <f>+'[2]14'!$J$43/10^6</f>
        <v>5.4282747100000002</v>
      </c>
      <c r="H156" s="28">
        <f>+'[2]14'!$K$43/10^6</f>
        <v>5.4962792799999995</v>
      </c>
      <c r="I156" s="28">
        <f>+'[2]14'!$M$43/10^6</f>
        <v>6.0486625999999992</v>
      </c>
      <c r="J156" s="28">
        <f>+'[2]14'!$N$43/10^6</f>
        <v>6.3850518199999984</v>
      </c>
      <c r="K156" s="28">
        <f>+'[2]14'!$O$43/10^6</f>
        <v>6.3479158099999999</v>
      </c>
      <c r="L156" s="28">
        <f>+'[2]14'!$Q$43/10^6</f>
        <v>5.7042412000000002</v>
      </c>
      <c r="M156" s="28">
        <f>+'[2]14'!$R$43/10^6</f>
        <v>5.4817944699999996</v>
      </c>
      <c r="N156" s="28">
        <f>+'[2]14'!$S$43/10^6</f>
        <v>5.4898890900000001</v>
      </c>
      <c r="O156" s="29">
        <f t="shared" si="6"/>
        <v>67.825966080000001</v>
      </c>
    </row>
    <row r="157" spans="1:15" x14ac:dyDescent="0.2">
      <c r="A157" s="10">
        <v>1008</v>
      </c>
      <c r="B157" s="10" t="s">
        <v>16</v>
      </c>
      <c r="C157" s="28">
        <f>+'[2]15'!$E$43/10^6</f>
        <v>0.69351448999999998</v>
      </c>
      <c r="D157" s="28">
        <f>+'[2]15'!$F$43/10^6</f>
        <v>0.69240660999999992</v>
      </c>
      <c r="E157" s="28">
        <f>+'[2]15'!$G$43/10^6</f>
        <v>0.73822438999999995</v>
      </c>
      <c r="F157" s="28">
        <f>+'[2]15'!$I$43/10^6</f>
        <v>0.76020495999999993</v>
      </c>
      <c r="G157" s="28">
        <f>+'[2]15'!$J$43/10^6</f>
        <v>0.76933012000000001</v>
      </c>
      <c r="H157" s="28">
        <f>+'[2]15'!$K$43/10^6</f>
        <v>0.72304053000000001</v>
      </c>
      <c r="I157" s="28">
        <f>+'[2]15'!$M$43/10^6</f>
        <v>0.78360128000000007</v>
      </c>
      <c r="J157" s="28">
        <f>+'[2]15'!$N$43/10^6</f>
        <v>0.90746638000000013</v>
      </c>
      <c r="K157" s="28">
        <f>+'[2]15'!$O$43/10^6</f>
        <v>0.84351991999999998</v>
      </c>
      <c r="L157" s="28">
        <f>+'[2]15'!$Q$43/10^6</f>
        <v>0.71045562999999989</v>
      </c>
      <c r="M157" s="28">
        <f>+'[2]15'!$R$43/10^6</f>
        <v>0.6697710899999999</v>
      </c>
      <c r="N157" s="28">
        <f>+'[2]15'!$S$43/10^6</f>
        <v>0.66853437999999987</v>
      </c>
      <c r="O157" s="29">
        <f t="shared" si="6"/>
        <v>8.9600697799999995</v>
      </c>
    </row>
    <row r="158" spans="1:15" x14ac:dyDescent="0.2">
      <c r="A158" s="10">
        <v>1009</v>
      </c>
      <c r="B158" s="10" t="s">
        <v>17</v>
      </c>
      <c r="C158" s="28">
        <f>+'[2]16'!$E$43/10^6</f>
        <v>1.3818749399999999</v>
      </c>
      <c r="D158" s="28">
        <f>+'[2]16'!$F$43/10^6</f>
        <v>1.2450187499999998</v>
      </c>
      <c r="E158" s="28">
        <f>+'[2]16'!$G$43/10^6</f>
        <v>1.20503363</v>
      </c>
      <c r="F158" s="28">
        <f>+'[2]16'!$I$43/10^6</f>
        <v>1.3667156899999999</v>
      </c>
      <c r="G158" s="28">
        <f>+'[2]16'!$J$43/10^6</f>
        <v>1.2450105300000003</v>
      </c>
      <c r="H158" s="28">
        <f>+'[2]16'!$K$43/10^6</f>
        <v>1.3250363000000001</v>
      </c>
      <c r="I158" s="28">
        <f>+'[2]16'!$M$43/10^6</f>
        <v>1.3742780699999999</v>
      </c>
      <c r="J158" s="28">
        <f>+'[2]16'!$N$43/10^6</f>
        <v>1.5861074299999998</v>
      </c>
      <c r="K158" s="28">
        <f>+'[2]16'!$O$43/10^6</f>
        <v>1.4876493899999998</v>
      </c>
      <c r="L158" s="28">
        <f>+'[2]16'!$Q$43/10^6</f>
        <v>1.4564413800000002</v>
      </c>
      <c r="M158" s="28">
        <f>+'[2]16'!$R$43/10^6</f>
        <v>1.40778889</v>
      </c>
      <c r="N158" s="28">
        <f>+'[2]16'!$S$43/10^6</f>
        <v>1.3407257499999998</v>
      </c>
      <c r="O158" s="29">
        <f t="shared" si="6"/>
        <v>16.42168075</v>
      </c>
    </row>
    <row r="159" spans="1:15" x14ac:dyDescent="0.2">
      <c r="A159" s="10">
        <v>1010</v>
      </c>
      <c r="B159" s="15" t="s">
        <v>19</v>
      </c>
      <c r="C159" s="30">
        <f>+'[2]17'!$E$43/10^6</f>
        <v>2.0699023999999997</v>
      </c>
      <c r="D159" s="30">
        <f>+'[2]17'!$F$43/10^6</f>
        <v>2.0798874700000001</v>
      </c>
      <c r="E159" s="30">
        <f>+'[2]17'!$G$43/10^6</f>
        <v>2.2054406000000002</v>
      </c>
      <c r="F159" s="30">
        <f>+'[2]17'!$I$43/10^6</f>
        <v>2.3052162600000004</v>
      </c>
      <c r="G159" s="30">
        <f>+'[2]17'!$J$43/10^6</f>
        <v>2.0422617199999999</v>
      </c>
      <c r="H159" s="30">
        <f>+'[2]17'!$K$43/10^6</f>
        <v>2.1742533399999999</v>
      </c>
      <c r="I159" s="30">
        <f>+'[2]17'!$M$43/10^6</f>
        <v>2.1683688700000001</v>
      </c>
      <c r="J159" s="30">
        <f>+'[2]17'!$N$43/10^6</f>
        <v>2.7181467700000002</v>
      </c>
      <c r="K159" s="30">
        <f>+'[2]17'!$O$43/10^6</f>
        <v>2.3572683600000004</v>
      </c>
      <c r="L159" s="30">
        <f>+'[2]17'!$Q$43/10^6</f>
        <v>2.0114218400000001</v>
      </c>
      <c r="M159" s="30">
        <f>+'[2]17'!$R$43/10^6</f>
        <v>1.9101427800000002</v>
      </c>
      <c r="N159" s="30">
        <f>+'[2]17'!$S$43/10^6</f>
        <v>2.2825039</v>
      </c>
      <c r="O159" s="31">
        <f>SUM(C159:N159)</f>
        <v>26.324814310000001</v>
      </c>
    </row>
    <row r="160" spans="1:15" x14ac:dyDescent="0.2">
      <c r="A160" s="42">
        <v>1011</v>
      </c>
      <c r="B160" s="10" t="s">
        <v>20</v>
      </c>
      <c r="C160" s="28">
        <f>+'[2]18'!$E$43/10^6</f>
        <v>1.0991664099999998</v>
      </c>
      <c r="D160" s="28">
        <f>+'[2]18'!$F$43/10^6</f>
        <v>1.09812227</v>
      </c>
      <c r="E160" s="28">
        <f>+'[2]18'!$G$43/10^6</f>
        <v>1.1368296800000002</v>
      </c>
      <c r="F160" s="28">
        <f>+'[2]18'!$I$43/10^6</f>
        <v>1.23369258</v>
      </c>
      <c r="G160" s="28">
        <f>+'[2]18'!$J$43/10^6</f>
        <v>1.0850234599999999</v>
      </c>
      <c r="H160" s="28">
        <f>+'[2]18'!$K$43/10^6</f>
        <v>1.1610637000000001</v>
      </c>
      <c r="I160" s="28">
        <f>+'[2]18'!$M$43/10^6</f>
        <v>1.3281894400000001</v>
      </c>
      <c r="J160" s="28">
        <f>+'[2]18'!$N$43/10^6</f>
        <v>1.4718274800000002</v>
      </c>
      <c r="K160" s="28">
        <f>+'[2]18'!$O$43/10^6</f>
        <v>1.3624119800000001</v>
      </c>
      <c r="L160" s="28">
        <f>+'[2]18'!$Q$43/10^6</f>
        <v>1.1618158199999997</v>
      </c>
      <c r="M160" s="28">
        <f>+'[2]18'!$R$43/10^6</f>
        <v>1.0921848999999999</v>
      </c>
      <c r="N160" s="28">
        <f>+'[2]18'!$S$43/10^6</f>
        <v>1.0591798400000001</v>
      </c>
      <c r="O160" s="29">
        <f t="shared" si="6"/>
        <v>14.289507559999997</v>
      </c>
    </row>
    <row r="161" spans="1:15" x14ac:dyDescent="0.2">
      <c r="A161" s="10">
        <v>1012</v>
      </c>
      <c r="B161" s="10" t="s">
        <v>21</v>
      </c>
      <c r="C161" s="28">
        <f>+'[2]19'!$E$43/10^6</f>
        <v>3.2688830800000002</v>
      </c>
      <c r="D161" s="28">
        <f>+'[2]19'!$F$43/10^6</f>
        <v>3.7325038699999999</v>
      </c>
      <c r="E161" s="28">
        <f>+'[2]19'!$G$43/10^6</f>
        <v>3.1669443099999999</v>
      </c>
      <c r="F161" s="28">
        <f>+'[2]19'!$I$43/10^6</f>
        <v>3.2106896700000003</v>
      </c>
      <c r="G161" s="28">
        <f>+'[2]19'!$J$43/10^6</f>
        <v>3.0669207899999997</v>
      </c>
      <c r="H161" s="28">
        <f>+'[2]19'!$K$43/10^6</f>
        <v>3.2070873799999999</v>
      </c>
      <c r="I161" s="28">
        <f>+'[2]19'!$M$43/10^6</f>
        <v>3.4218799</v>
      </c>
      <c r="J161" s="28">
        <f>+'[2]19'!$N$43/10^6</f>
        <v>5.0229324999999996</v>
      </c>
      <c r="K161" s="28">
        <f>+'[2]19'!$O$43/10^6</f>
        <v>4.1953295400000004</v>
      </c>
      <c r="L161" s="28">
        <f>+'[2]19'!$Q$43/10^6</f>
        <v>3.6691717599999998</v>
      </c>
      <c r="M161" s="28">
        <f>+'[2]19'!$R$43/10^6</f>
        <v>3.6537451299999999</v>
      </c>
      <c r="N161" s="28">
        <f>+'[2]19'!$S$43/10^6</f>
        <v>3.4892900300000003</v>
      </c>
      <c r="O161" s="29">
        <f t="shared" si="6"/>
        <v>43.105377959999998</v>
      </c>
    </row>
    <row r="162" spans="1:15" x14ac:dyDescent="0.2">
      <c r="A162" s="10">
        <v>1013</v>
      </c>
      <c r="B162" s="10" t="s">
        <v>22</v>
      </c>
      <c r="C162" s="28">
        <f>+'[2]20'!$E$43/10^6</f>
        <v>0.23861144999999997</v>
      </c>
      <c r="D162" s="28">
        <f>+'[2]20'!$F$43/10^6</f>
        <v>0.2083091</v>
      </c>
      <c r="E162" s="28">
        <f>+'[2]20'!$G$43/10^6</f>
        <v>0.22791238999999999</v>
      </c>
      <c r="F162" s="28">
        <f>+'[2]20'!$I$43/10^6</f>
        <v>0.22868274</v>
      </c>
      <c r="G162" s="28">
        <f>+'[2]20'!$J$43/10^6</f>
        <v>0.20300255</v>
      </c>
      <c r="H162" s="28">
        <f>+'[2]20'!$K$43/10^6</f>
        <v>0.21233592999999995</v>
      </c>
      <c r="I162" s="28">
        <f>+'[2]20'!$M$43/10^6</f>
        <v>0.23575621999999999</v>
      </c>
      <c r="J162" s="28">
        <f>+'[2]20'!$N$43/10^6</f>
        <v>0.28838323999999999</v>
      </c>
      <c r="K162" s="28">
        <f>+'[2]20'!$O$43/10^6</f>
        <v>0.23163223999999999</v>
      </c>
      <c r="L162" s="28">
        <f>+'[2]20'!$Q$43/10^6</f>
        <v>0.21894907</v>
      </c>
      <c r="M162" s="28">
        <f>+'[2]20'!$R$43/10^6</f>
        <v>0.21674076</v>
      </c>
      <c r="N162" s="28">
        <f>+'[2]20'!$S$43/10^6</f>
        <v>0.21456107000000002</v>
      </c>
      <c r="O162" s="29">
        <f t="shared" si="6"/>
        <v>2.7248767599999999</v>
      </c>
    </row>
    <row r="163" spans="1:15" x14ac:dyDescent="0.2">
      <c r="A163" s="10">
        <v>1014</v>
      </c>
      <c r="B163" s="10" t="s">
        <v>23</v>
      </c>
      <c r="C163" s="28">
        <f>+'[2]21'!$E$43/10^6</f>
        <v>9.7421645599999991</v>
      </c>
      <c r="D163" s="28">
        <f>+'[2]21'!$F$43/10^6</f>
        <v>10.278690289999998</v>
      </c>
      <c r="E163" s="28">
        <f>+'[2]21'!$G$43/10^6</f>
        <v>9.6010533900000006</v>
      </c>
      <c r="F163" s="28">
        <f>+'[2]21'!$I$43/10^6</f>
        <v>10.36435605</v>
      </c>
      <c r="G163" s="28">
        <f>+'[2]21'!$J$43/10^6</f>
        <v>9.5979033000000005</v>
      </c>
      <c r="H163" s="28">
        <f>+'[2]21'!$K$43/10^6</f>
        <v>9.85609249</v>
      </c>
      <c r="I163" s="28">
        <f>+'[2]21'!$M$43/10^6</f>
        <v>9.9993795700000003</v>
      </c>
      <c r="J163" s="28">
        <f>+'[2]21'!$N$43/10^6</f>
        <v>12.379042639999998</v>
      </c>
      <c r="K163" s="28">
        <f>+'[2]21'!$O$43/10^6</f>
        <v>10.70681738</v>
      </c>
      <c r="L163" s="28">
        <f>+'[2]21'!$Q$43/10^6</f>
        <v>10.145906719999999</v>
      </c>
      <c r="M163" s="28">
        <f>+'[2]21'!$R$43/10^6</f>
        <v>10.711434829999998</v>
      </c>
      <c r="N163" s="28">
        <f>+'[2]21'!$S$43/10^6</f>
        <v>9.8066274399999998</v>
      </c>
      <c r="O163" s="29">
        <f t="shared" si="6"/>
        <v>123.18946866</v>
      </c>
    </row>
    <row r="164" spans="1:15" x14ac:dyDescent="0.2">
      <c r="A164" s="10">
        <v>1015</v>
      </c>
      <c r="B164" s="10" t="s">
        <v>24</v>
      </c>
      <c r="C164" s="28">
        <f>+'[2]22'!$E$43/10^6</f>
        <v>0.97688764000000006</v>
      </c>
      <c r="D164" s="28">
        <f>+'[2]22'!$F$43/10^6</f>
        <v>0.93666018999999989</v>
      </c>
      <c r="E164" s="28">
        <f>+'[2]22'!$G$43/10^6</f>
        <v>1.0052518699999999</v>
      </c>
      <c r="F164" s="28">
        <f>+'[2]22'!$I$43/10^6</f>
        <v>1.0692536799999999</v>
      </c>
      <c r="G164" s="28">
        <f>+'[2]22'!$J$43/10^6</f>
        <v>1.0965096699999999</v>
      </c>
      <c r="H164" s="28">
        <f>+'[2]22'!$K$43/10^6</f>
        <v>1.05650829</v>
      </c>
      <c r="I164" s="28">
        <f>+'[2]22'!$M$43/10^6</f>
        <v>1.2064485600000003</v>
      </c>
      <c r="J164" s="28">
        <f>+'[2]22'!$N$43/10^6</f>
        <v>1.27227494</v>
      </c>
      <c r="K164" s="28">
        <f>+'[2]22'!$O$43/10^6</f>
        <v>1.0297422899999999</v>
      </c>
      <c r="L164" s="28">
        <f>+'[2]22'!$Q$43/10^6</f>
        <v>1.1135681000000002</v>
      </c>
      <c r="M164" s="28">
        <f>+'[2]22'!$R$43/10^6</f>
        <v>0.96348129000000005</v>
      </c>
      <c r="N164" s="28">
        <f>+'[2]22'!$S$43/10^6</f>
        <v>0.86666267000000008</v>
      </c>
      <c r="O164" s="29">
        <f t="shared" si="6"/>
        <v>12.593249190000002</v>
      </c>
    </row>
    <row r="165" spans="1:15" x14ac:dyDescent="0.2">
      <c r="A165" s="10">
        <v>1016</v>
      </c>
      <c r="B165" s="10" t="s">
        <v>25</v>
      </c>
      <c r="C165" s="28">
        <f>+'[2]23'!$E$43/10^6</f>
        <v>1.3880096399999999</v>
      </c>
      <c r="D165" s="28">
        <f>+'[2]23'!$F$43/10^6</f>
        <v>1.4116636899999999</v>
      </c>
      <c r="E165" s="28">
        <f>+'[2]23'!$G$43/10^6</f>
        <v>1.3720508199999999</v>
      </c>
      <c r="F165" s="28">
        <f>+'[2]23'!$I$43/10^6</f>
        <v>1.5386760299999998</v>
      </c>
      <c r="G165" s="28">
        <f>+'[2]23'!$J$43/10^6</f>
        <v>1.3813053100000001</v>
      </c>
      <c r="H165" s="28">
        <f>+'[2]23'!$K$43/10^6</f>
        <v>1.58661999</v>
      </c>
      <c r="I165" s="28">
        <f>+'[2]23'!$M$43/10^6</f>
        <v>1.7040508199999995</v>
      </c>
      <c r="J165" s="28">
        <f>+'[2]23'!$N$43/10^6</f>
        <v>1.9411935000000002</v>
      </c>
      <c r="K165" s="28">
        <f>+'[2]23'!$O$43/10^6</f>
        <v>1.7392247799999998</v>
      </c>
      <c r="L165" s="28">
        <f>+'[2]23'!$Q$43/10^6</f>
        <v>1.5609588000000001</v>
      </c>
      <c r="M165" s="28">
        <f>+'[2]23'!$R$43/10^6</f>
        <v>1.4507996899999998</v>
      </c>
      <c r="N165" s="28">
        <f>+'[2]23'!$S$43/10^6</f>
        <v>1.3875791899999999</v>
      </c>
      <c r="O165" s="29">
        <f t="shared" si="6"/>
        <v>18.462132259999997</v>
      </c>
    </row>
    <row r="166" spans="1:15" x14ac:dyDescent="0.2">
      <c r="A166" s="10">
        <v>1017</v>
      </c>
      <c r="B166" s="10" t="s">
        <v>26</v>
      </c>
      <c r="C166" s="28">
        <f>+'[2]24'!$E$43/10^6</f>
        <v>2.9514065400000002</v>
      </c>
      <c r="D166" s="28">
        <f>+'[2]24'!$F$43/10^6</f>
        <v>3.0962044500000001</v>
      </c>
      <c r="E166" s="28">
        <f>+'[2]24'!$G$43/10^6</f>
        <v>3.13678203</v>
      </c>
      <c r="F166" s="28">
        <f>+'[2]24'!$I$43/10^6</f>
        <v>2.9715791499999997</v>
      </c>
      <c r="G166" s="28">
        <f>+'[2]24'!$J$43/10^6</f>
        <v>2.9872777600000004</v>
      </c>
      <c r="H166" s="28">
        <f>+'[2]24'!$K$43/10^6</f>
        <v>3.2241798699999999</v>
      </c>
      <c r="I166" s="28">
        <f>+'[2]24'!$M$43/10^6</f>
        <v>3.36767408</v>
      </c>
      <c r="J166" s="28">
        <f>+'[2]24'!$N$43/10^6</f>
        <v>4.0815384699999999</v>
      </c>
      <c r="K166" s="28">
        <f>+'[2]24'!$O$43/10^6</f>
        <v>3.5990894000000004</v>
      </c>
      <c r="L166" s="28">
        <f>+'[2]24'!$Q$43/10^6</f>
        <v>3.3406224399999997</v>
      </c>
      <c r="M166" s="28">
        <f>+'[2]24'!$R$43/10^6</f>
        <v>3.1205578200000001</v>
      </c>
      <c r="N166" s="28">
        <f>+'[2]24'!$S$43/10^6</f>
        <v>3.1661677000000004</v>
      </c>
      <c r="O166" s="29">
        <f t="shared" si="6"/>
        <v>39.043079710000008</v>
      </c>
    </row>
    <row r="167" spans="1:15" x14ac:dyDescent="0.2">
      <c r="A167" s="10">
        <v>1018</v>
      </c>
      <c r="B167" s="10" t="s">
        <v>27</v>
      </c>
      <c r="C167" s="28">
        <f>+'[2]25'!$E$43/10^6</f>
        <v>3.7780442800000005</v>
      </c>
      <c r="D167" s="28">
        <f>+'[2]25'!$F$43/10^6</f>
        <v>1.2997018999999999</v>
      </c>
      <c r="E167" s="28">
        <f>+'[2]25'!$G$43/10^6</f>
        <v>1.28074171</v>
      </c>
      <c r="F167" s="28">
        <f>+'[2]25'!$I$43/10^6</f>
        <v>1.3646532900000001</v>
      </c>
      <c r="G167" s="28">
        <f>+'[2]25'!$J$43/10^6</f>
        <v>1.2357363000000001</v>
      </c>
      <c r="H167" s="28">
        <f>+'[2]25'!$K$43/10^6</f>
        <v>1.3936263900000001</v>
      </c>
      <c r="I167" s="28">
        <f>+'[2]25'!$M$43/10^6</f>
        <v>1.62312257</v>
      </c>
      <c r="J167" s="28">
        <f>+'[2]25'!$N$43/10^6</f>
        <v>1.5423300900000001</v>
      </c>
      <c r="K167" s="28">
        <f>+'[2]25'!$O$43/10^6</f>
        <v>1.53225546</v>
      </c>
      <c r="L167" s="28">
        <f>+'[2]25'!$Q$43/10^6</f>
        <v>1.3665119099999998</v>
      </c>
      <c r="M167" s="28">
        <f>+'[2]25'!$R$43/10^6</f>
        <v>1.2747283600000001</v>
      </c>
      <c r="N167" s="28">
        <f>+'[2]25'!$S$43/10^6</f>
        <v>1.2610722900000002</v>
      </c>
      <c r="O167" s="29">
        <f t="shared" si="6"/>
        <v>18.952524550000003</v>
      </c>
    </row>
    <row r="168" spans="1:15" x14ac:dyDescent="0.2">
      <c r="A168" s="10">
        <v>1019</v>
      </c>
      <c r="B168" s="10" t="s">
        <v>28</v>
      </c>
      <c r="C168" s="28">
        <f>+'[2]26'!$E$43/10^6</f>
        <v>0.91298480999999998</v>
      </c>
      <c r="D168" s="28">
        <f>+'[2]26'!$F$43/10^6</f>
        <v>0.89371325999999995</v>
      </c>
      <c r="E168" s="28">
        <f>+'[2]26'!$G$43/10^6</f>
        <v>0.80175998999999998</v>
      </c>
      <c r="F168" s="28">
        <f>+'[2]26'!$I$43/10^6</f>
        <v>0.83699902999999998</v>
      </c>
      <c r="G168" s="28">
        <f>+'[2]26'!$J$43/10^6</f>
        <v>0.79378354000000007</v>
      </c>
      <c r="H168" s="28">
        <f>+'[2]26'!$K$43/10^6</f>
        <v>0.90134505000000009</v>
      </c>
      <c r="I168" s="28">
        <f>+'[2]26'!$M$43/10^6</f>
        <v>0.98233488999999985</v>
      </c>
      <c r="J168" s="28">
        <f>+'[2]26'!$N$43/10^6</f>
        <v>1.0548279700000001</v>
      </c>
      <c r="K168" s="28">
        <f>+'[2]26'!$O$43/10^6</f>
        <v>0.92937457999999995</v>
      </c>
      <c r="L168" s="28">
        <f>+'[2]26'!$Q$43/10^6</f>
        <v>0.99023613999999993</v>
      </c>
      <c r="M168" s="28">
        <f>+'[2]26'!$R$43/10^6</f>
        <v>0.88633084999999989</v>
      </c>
      <c r="N168" s="28">
        <f>+'[2]26'!$S$43/10^6</f>
        <v>0.85937627000000005</v>
      </c>
      <c r="O168" s="29">
        <f t="shared" si="6"/>
        <v>10.84306638</v>
      </c>
    </row>
    <row r="169" spans="1:15" x14ac:dyDescent="0.2">
      <c r="A169" s="10">
        <v>1020</v>
      </c>
      <c r="B169" s="10" t="s">
        <v>29</v>
      </c>
      <c r="C169" s="28">
        <f>+'[2]27'!$E$43/10^6</f>
        <v>3.6065367699999999</v>
      </c>
      <c r="D169" s="28">
        <f>+'[2]27'!$F$43/10^6</f>
        <v>4.0478365700000003</v>
      </c>
      <c r="E169" s="28">
        <f>+'[2]27'!$G$43/10^6</f>
        <v>3.7185053200000002</v>
      </c>
      <c r="F169" s="28">
        <f>+'[2]27'!$I$43/10^6</f>
        <v>4.2285984799999996</v>
      </c>
      <c r="G169" s="28">
        <f>+'[2]27'!$J$43/10^6</f>
        <v>4.0085742300000007</v>
      </c>
      <c r="H169" s="28">
        <f>+'[2]27'!$K$43/10^6</f>
        <v>3.7463608200000005</v>
      </c>
      <c r="I169" s="28">
        <f>+'[2]27'!$M$43/10^6</f>
        <v>4.1953596599999994</v>
      </c>
      <c r="J169" s="28">
        <f>+'[2]27'!$N$43/10^6</f>
        <v>4.629880280000001</v>
      </c>
      <c r="K169" s="28">
        <f>+'[2]27'!$O$43/10^6</f>
        <v>4.3664615700000002</v>
      </c>
      <c r="L169" s="28">
        <f>+'[2]27'!$Q$43/10^6</f>
        <v>4.4524147699999999</v>
      </c>
      <c r="M169" s="28">
        <f>+'[2]27'!$R$43/10^6</f>
        <v>4.6211615600000009</v>
      </c>
      <c r="N169" s="28">
        <f>+'[2]27'!$S$43/10^6</f>
        <v>4.1603600199999997</v>
      </c>
      <c r="O169" s="29">
        <f t="shared" si="6"/>
        <v>49.782050049999995</v>
      </c>
    </row>
    <row r="170" spans="1:15" x14ac:dyDescent="0.2">
      <c r="A170" s="10">
        <v>1021</v>
      </c>
      <c r="B170" s="10" t="s">
        <v>30</v>
      </c>
      <c r="C170" s="28">
        <f>+'[2]28'!$E$43/10^6</f>
        <v>1.0935859800000001</v>
      </c>
      <c r="D170" s="28">
        <f>+'[2]28'!$F$43/10^6</f>
        <v>1.0322895499999998</v>
      </c>
      <c r="E170" s="28">
        <f>+'[2]28'!$G$43/10^6</f>
        <v>0.98724990999999984</v>
      </c>
      <c r="F170" s="28">
        <f>+'[2]28'!$I$43/10^6</f>
        <v>1.1098535099999998</v>
      </c>
      <c r="G170" s="28">
        <f>+'[2]28'!$J$43/10^6</f>
        <v>1.0456703900000002</v>
      </c>
      <c r="H170" s="28">
        <f>+'[2]28'!$K$43/10^6</f>
        <v>1.0390100299999998</v>
      </c>
      <c r="I170" s="28">
        <f>+'[2]28'!$M$43/10^6</f>
        <v>1.04420975</v>
      </c>
      <c r="J170" s="28">
        <f>+'[2]28'!$N$43/10^6</f>
        <v>1.1405201199999999</v>
      </c>
      <c r="K170" s="28">
        <f>+'[2]28'!$O$43/10^6</f>
        <v>1.15885602</v>
      </c>
      <c r="L170" s="28">
        <f>+'[2]28'!$Q$43/10^6</f>
        <v>1.0559127500000001</v>
      </c>
      <c r="M170" s="28">
        <f>+'[2]28'!$R$43/10^6</f>
        <v>1.0347380300000002</v>
      </c>
      <c r="N170" s="28">
        <f>+'[2]28'!$S$43/10^6</f>
        <v>0.90328912999999988</v>
      </c>
      <c r="O170" s="29">
        <f t="shared" si="6"/>
        <v>12.64518517</v>
      </c>
    </row>
    <row r="171" spans="1:15" x14ac:dyDescent="0.2">
      <c r="A171" s="10">
        <v>1022</v>
      </c>
      <c r="B171" s="10" t="s">
        <v>31</v>
      </c>
      <c r="C171" s="28">
        <f>+'[2]29'!$E$43/10^6</f>
        <v>4.6675780500000004</v>
      </c>
      <c r="D171" s="28">
        <f>+'[2]29'!$F$43/10^6</f>
        <v>5.2734576999999989</v>
      </c>
      <c r="E171" s="28">
        <f>+'[2]29'!$G$43/10^6</f>
        <v>4.7877364199999999</v>
      </c>
      <c r="F171" s="28">
        <f>+'[2]29'!$I$43/10^6</f>
        <v>4.8797259899999998</v>
      </c>
      <c r="G171" s="28">
        <f>+'[2]29'!$J$43/10^6</f>
        <v>4.9893373899999993</v>
      </c>
      <c r="H171" s="28">
        <f>+'[2]29'!$K$43/10^6</f>
        <v>4.8103806100000002</v>
      </c>
      <c r="I171" s="28">
        <f>+'[2]29'!$M$43/10^6</f>
        <v>5.6472896899999983</v>
      </c>
      <c r="J171" s="28">
        <f>+'[2]29'!$N$43/10^6</f>
        <v>6.0622955800000007</v>
      </c>
      <c r="K171" s="28">
        <f>+'[2]29'!$O$43/10^6</f>
        <v>5.9683084100000015</v>
      </c>
      <c r="L171" s="28">
        <f>+'[2]29'!$Q$43/10^6</f>
        <v>5.4472394300000007</v>
      </c>
      <c r="M171" s="28">
        <f>+'[2]29'!$R$43/10^6</f>
        <v>5.2964456500000008</v>
      </c>
      <c r="N171" s="28">
        <f>+'[2]29'!$S$43/10^6</f>
        <v>5.1397601100000001</v>
      </c>
      <c r="O171" s="29">
        <f t="shared" si="6"/>
        <v>62.969555030000002</v>
      </c>
    </row>
    <row r="172" spans="1:15" x14ac:dyDescent="0.2">
      <c r="A172" s="10">
        <v>1023</v>
      </c>
      <c r="B172" s="10" t="s">
        <v>32</v>
      </c>
      <c r="C172" s="28">
        <f>+'[2]30'!$E$43/10^6</f>
        <v>1.1566308600000001</v>
      </c>
      <c r="D172" s="28">
        <f>+'[2]30'!$F$43/10^6</f>
        <v>1.1997323499999999</v>
      </c>
      <c r="E172" s="28">
        <f>+'[2]30'!$G$43/10^6</f>
        <v>1.12006089</v>
      </c>
      <c r="F172" s="28">
        <f>+'[2]30'!$I$43/10^6</f>
        <v>1.2541115199999999</v>
      </c>
      <c r="G172" s="28">
        <f>+'[2]30'!$J$43/10^6</f>
        <v>1.1094612699999999</v>
      </c>
      <c r="H172" s="28">
        <f>+'[2]30'!$K$43/10^6</f>
        <v>1.0849497100000001</v>
      </c>
      <c r="I172" s="28">
        <f>+'[2]30'!$M$43/10^6</f>
        <v>1.2503701199999997</v>
      </c>
      <c r="J172" s="28">
        <f>+'[2]30'!$N$43/10^6</f>
        <v>1.34702681</v>
      </c>
      <c r="K172" s="28">
        <f>+'[2]30'!$O$43/10^6</f>
        <v>1.2754861400000002</v>
      </c>
      <c r="L172" s="28">
        <f>+'[2]30'!$Q$43/10^6</f>
        <v>1.1797949099999998</v>
      </c>
      <c r="M172" s="28">
        <f>+'[2]30'!$R$43/10^6</f>
        <v>1.17020685</v>
      </c>
      <c r="N172" s="28">
        <f>+'[2]30'!$S$43/10^6</f>
        <v>1.1135612399999997</v>
      </c>
      <c r="O172" s="29">
        <f t="shared" si="6"/>
        <v>14.261392669999999</v>
      </c>
    </row>
    <row r="173" spans="1:15" x14ac:dyDescent="0.2">
      <c r="A173" s="10">
        <v>1024</v>
      </c>
      <c r="B173" s="10" t="s">
        <v>33</v>
      </c>
      <c r="C173" s="28">
        <f>+'[2]31'!$E$43/10^6</f>
        <v>6.8478245899999992</v>
      </c>
      <c r="D173" s="28">
        <f>+'[2]31'!$F$43/10^6</f>
        <v>6.9439008700000002</v>
      </c>
      <c r="E173" s="28">
        <f>+'[2]31'!$G$43/10^6</f>
        <v>6.7122783099999994</v>
      </c>
      <c r="F173" s="28">
        <f>+'[2]31'!$I$43/10^6</f>
        <v>6.7739552400000012</v>
      </c>
      <c r="G173" s="28">
        <f>+'[2]31'!$J$43/10^6</f>
        <v>7.3649084999999994</v>
      </c>
      <c r="H173" s="28">
        <f>+'[2]31'!$K$43/10^6</f>
        <v>6.8607833999999999</v>
      </c>
      <c r="I173" s="28">
        <f>+'[2]31'!$M$43/10^6</f>
        <v>7.2886399900000001</v>
      </c>
      <c r="J173" s="28">
        <f>+'[2]31'!$N$43/10^6</f>
        <v>7.7598517500000002</v>
      </c>
      <c r="K173" s="28">
        <f>+'[2]31'!$O$43/10^6</f>
        <v>7.6426123600000011</v>
      </c>
      <c r="L173" s="28">
        <f>+'[2]31'!$Q$43/10^6</f>
        <v>7.7333208300000011</v>
      </c>
      <c r="M173" s="28">
        <f>+'[2]31'!$R$43/10^6</f>
        <v>8.3960183099999988</v>
      </c>
      <c r="N173" s="28">
        <f>+'[2]31'!$S$43/10^6</f>
        <v>7.6470977800000002</v>
      </c>
      <c r="O173" s="29">
        <f t="shared" si="6"/>
        <v>87.971191929999989</v>
      </c>
    </row>
    <row r="174" spans="1:15" x14ac:dyDescent="0.2">
      <c r="A174" s="10">
        <v>1025</v>
      </c>
      <c r="B174" s="10" t="s">
        <v>34</v>
      </c>
      <c r="C174" s="28">
        <f>+'[2]32'!$E$43/10^6</f>
        <v>1.0551149900000001</v>
      </c>
      <c r="D174" s="28">
        <f>+'[2]32'!$F$43/10^6</f>
        <v>1.1714874500000001</v>
      </c>
      <c r="E174" s="28">
        <f>+'[2]32'!$G$43/10^6</f>
        <v>1.1814318199999998</v>
      </c>
      <c r="F174" s="28">
        <f>+'[2]32'!$I$43/10^6</f>
        <v>1.2415745600000001</v>
      </c>
      <c r="G174" s="28">
        <f>+'[2]32'!$J$43/10^6</f>
        <v>1.18429786</v>
      </c>
      <c r="H174" s="28">
        <f>+'[2]32'!$K$43/10^6</f>
        <v>1.1626851199999999</v>
      </c>
      <c r="I174" s="28">
        <f>+'[2]32'!$M$43/10^6</f>
        <v>1.1928381100000001</v>
      </c>
      <c r="J174" s="28">
        <f>+'[2]32'!$N$43/10^6</f>
        <v>1.4956502</v>
      </c>
      <c r="K174" s="28">
        <f>+'[2]32'!$O$43/10^6</f>
        <v>1.4729964799999999</v>
      </c>
      <c r="L174" s="28">
        <f>+'[2]32'!$Q$43/10^6</f>
        <v>1.22804844</v>
      </c>
      <c r="M174" s="28">
        <f>+'[2]32'!$R$43/10^6</f>
        <v>1.1409237599999997</v>
      </c>
      <c r="N174" s="28">
        <f>+'[2]32'!$S$43/10^6</f>
        <v>1.1803323600000002</v>
      </c>
      <c r="O174" s="29">
        <f t="shared" si="6"/>
        <v>14.70738115</v>
      </c>
    </row>
    <row r="175" spans="1:15" x14ac:dyDescent="0.2">
      <c r="A175" s="10">
        <v>1026</v>
      </c>
      <c r="B175" s="10" t="s">
        <v>35</v>
      </c>
      <c r="C175" s="28">
        <f>+'[2]33'!$E$43/10^6</f>
        <v>0.49890745000000003</v>
      </c>
      <c r="D175" s="28">
        <f>+'[2]33'!$F$43/10^6</f>
        <v>0.49783443999999999</v>
      </c>
      <c r="E175" s="28">
        <f>+'[2]33'!$G$43/10^6</f>
        <v>0.48504666999999996</v>
      </c>
      <c r="F175" s="28">
        <f>+'[2]33'!$I$43/10^6</f>
        <v>0.52982075999999989</v>
      </c>
      <c r="G175" s="28">
        <f>+'[2]33'!$J$43/10^6</f>
        <v>0.48845582999999992</v>
      </c>
      <c r="H175" s="28">
        <f>+'[2]33'!$K$43/10^6</f>
        <v>0.49366714</v>
      </c>
      <c r="I175" s="28">
        <f>+'[2]33'!$M$43/10^6</f>
        <v>0.54990486999999999</v>
      </c>
      <c r="J175" s="28">
        <f>+'[2]33'!$N$43/10^6</f>
        <v>0.59093426000000016</v>
      </c>
      <c r="K175" s="28">
        <f>+'[2]33'!$O$43/10^6</f>
        <v>0.57798768</v>
      </c>
      <c r="L175" s="28">
        <f>+'[2]33'!$Q$43/10^6</f>
        <v>0.55528551999999998</v>
      </c>
      <c r="M175" s="28">
        <f>+'[2]33'!$R$43/10^6</f>
        <v>0.50460774999999991</v>
      </c>
      <c r="N175" s="28">
        <f>+'[2]33'!$S$43/10^6</f>
        <v>0.50181964000000001</v>
      </c>
      <c r="O175" s="29">
        <f t="shared" si="6"/>
        <v>6.2742720099999989</v>
      </c>
    </row>
    <row r="176" spans="1:15" x14ac:dyDescent="0.2">
      <c r="A176" s="10">
        <v>1027</v>
      </c>
      <c r="B176" s="10" t="s">
        <v>36</v>
      </c>
      <c r="C176" s="28">
        <f>+'[2]34'!$E$43/10^6</f>
        <v>0.60854937999999992</v>
      </c>
      <c r="D176" s="28">
        <f>+'[2]34'!$F$43/10^6</f>
        <v>0.5547106799999999</v>
      </c>
      <c r="E176" s="28">
        <f>+'[2]34'!$G$43/10^6</f>
        <v>0.54982836000000002</v>
      </c>
      <c r="F176" s="28">
        <f>+'[2]34'!$I$43/10^6</f>
        <v>0.64966349999999995</v>
      </c>
      <c r="G176" s="28">
        <f>+'[2]34'!$J$43/10^6</f>
        <v>0.58251017000000005</v>
      </c>
      <c r="H176" s="28">
        <f>+'[2]34'!$K$43/10^6</f>
        <v>0.61250608000000006</v>
      </c>
      <c r="I176" s="28">
        <f>+'[2]34'!$M$43/10^6</f>
        <v>0.63550360999999989</v>
      </c>
      <c r="J176" s="28">
        <f>+'[2]34'!$N$43/10^6</f>
        <v>0.67158372999999993</v>
      </c>
      <c r="K176" s="28">
        <f>+'[2]34'!$O$43/10^6</f>
        <v>0.66579685999999993</v>
      </c>
      <c r="L176" s="28">
        <f>+'[2]34'!$Q$43/10^6</f>
        <v>0.63403219000000011</v>
      </c>
      <c r="M176" s="28">
        <f>+'[2]34'!$R$43/10^6</f>
        <v>0.60211115000000004</v>
      </c>
      <c r="N176" s="28">
        <f>+'[2]34'!$S$43/10^6</f>
        <v>0.60981240000000014</v>
      </c>
      <c r="O176" s="29">
        <f t="shared" si="6"/>
        <v>7.3766081100000003</v>
      </c>
    </row>
    <row r="177" spans="1:15" x14ac:dyDescent="0.2">
      <c r="A177" s="10">
        <v>1028</v>
      </c>
      <c r="B177" s="10" t="s">
        <v>37</v>
      </c>
      <c r="C177" s="28">
        <f>+'[2]35'!$E$43/10^6</f>
        <v>3.8157011500000002</v>
      </c>
      <c r="D177" s="28">
        <f>+'[2]35'!$F$43/10^6</f>
        <v>3.9906764900000002</v>
      </c>
      <c r="E177" s="28">
        <f>+'[2]35'!$G$43/10^6</f>
        <v>4.2747728199999999</v>
      </c>
      <c r="F177" s="28">
        <f>+'[2]35'!$I$43/10^6</f>
        <v>3.9983483999999998</v>
      </c>
      <c r="G177" s="28">
        <f>+'[2]35'!$J$43/10^6</f>
        <v>4.0579431799999996</v>
      </c>
      <c r="H177" s="28">
        <f>+'[2]35'!$K$43/10^6</f>
        <v>3.9811028400000001</v>
      </c>
      <c r="I177" s="28">
        <f>+'[2]35'!$M$43/10^6</f>
        <v>4.2731287900000003</v>
      </c>
      <c r="J177" s="28">
        <f>+'[2]35'!$N$43/10^6</f>
        <v>4.6420145399999999</v>
      </c>
      <c r="K177" s="28">
        <f>+'[2]35'!$O$43/10^6</f>
        <v>4.5707410000000008</v>
      </c>
      <c r="L177" s="28">
        <f>+'[2]35'!$Q$43/10^6</f>
        <v>4.3368437599999998</v>
      </c>
      <c r="M177" s="28">
        <f>+'[2]35'!$R$43/10^6</f>
        <v>4.4353932</v>
      </c>
      <c r="N177" s="28">
        <f>+'[2]35'!$S$43/10^6</f>
        <v>4.3291818499999994</v>
      </c>
      <c r="O177" s="29">
        <f t="shared" si="6"/>
        <v>50.705848019999998</v>
      </c>
    </row>
    <row r="178" spans="1:15" x14ac:dyDescent="0.2">
      <c r="A178" s="10">
        <v>1029</v>
      </c>
      <c r="B178" s="10" t="s">
        <v>38</v>
      </c>
      <c r="C178" s="28">
        <f>+'[2]36'!$E$43/10^6</f>
        <v>0.41127601000000003</v>
      </c>
      <c r="D178" s="28">
        <f>+'[2]36'!$F$43/10^6</f>
        <v>0.45985796999999995</v>
      </c>
      <c r="E178" s="28">
        <f>+'[2]36'!$G$43/10^6</f>
        <v>0.40559248999999997</v>
      </c>
      <c r="F178" s="28">
        <f>+'[2]36'!$I$43/10^6</f>
        <v>0.51776076000000004</v>
      </c>
      <c r="G178" s="28">
        <f>+'[2]36'!$J$43/10^6</f>
        <v>0.40361292999999998</v>
      </c>
      <c r="H178" s="28">
        <f>+'[2]36'!$K$43/10^6</f>
        <v>0.41368218000000007</v>
      </c>
      <c r="I178" s="28">
        <f>+'[2]36'!$M$43/10^6</f>
        <v>0.50049429000000001</v>
      </c>
      <c r="J178" s="28">
        <f>+'[2]36'!$N$43/10^6</f>
        <v>0.52978934999999994</v>
      </c>
      <c r="K178" s="28">
        <f>+'[2]36'!$O$43/10^6</f>
        <v>0.50136070999999993</v>
      </c>
      <c r="L178" s="28">
        <f>+'[2]36'!$Q$43/10^6</f>
        <v>0.49805634999999998</v>
      </c>
      <c r="M178" s="28">
        <f>+'[2]36'!$R$43/10^6</f>
        <v>0.48928727</v>
      </c>
      <c r="N178" s="28">
        <f>+'[2]36'!$S$43/10^6</f>
        <v>0.48868684999999995</v>
      </c>
      <c r="O178" s="29">
        <f t="shared" si="6"/>
        <v>5.6194571599999996</v>
      </c>
    </row>
    <row r="179" spans="1:15" x14ac:dyDescent="0.2">
      <c r="A179" s="10">
        <v>1030</v>
      </c>
      <c r="B179" s="15" t="s">
        <v>18</v>
      </c>
      <c r="C179" s="28">
        <f>+'[2]37'!$E$43/10^6</f>
        <v>0.69037928000000004</v>
      </c>
      <c r="D179" s="28">
        <f>+'[2]37'!$F$43/10^6</f>
        <v>0.71504986999999998</v>
      </c>
      <c r="E179" s="28">
        <f>+'[2]37'!$G$43/10^6</f>
        <v>0.70217246</v>
      </c>
      <c r="F179" s="28">
        <f>+'[2]37'!$I$43/10^6</f>
        <v>0.72276074999999984</v>
      </c>
      <c r="G179" s="28">
        <f>+'[2]37'!$J$43/10^6</f>
        <v>0.7997386999999998</v>
      </c>
      <c r="H179" s="28">
        <f>+'[2]37'!$K$43/10^6</f>
        <v>0.70492803000000015</v>
      </c>
      <c r="I179" s="28">
        <f>+'[2]37'!$M$43/10^6</f>
        <v>0.80744187999999983</v>
      </c>
      <c r="J179" s="28">
        <f>+'[2]37'!$N$43/10^6</f>
        <v>0.92440745999999996</v>
      </c>
      <c r="K179" s="28">
        <f>+'[2]37'!$O$43/10^6</f>
        <v>0.95613968000000016</v>
      </c>
      <c r="L179" s="28">
        <f>+'[2]37'!$Q$43/10^6</f>
        <v>0.77408975999999996</v>
      </c>
      <c r="M179" s="28">
        <f>+'[2]37'!$R$43/10^6</f>
        <v>0.77828496999999996</v>
      </c>
      <c r="N179" s="28">
        <f>+'[2]37'!$S$43/10^6</f>
        <v>0.75185892999999993</v>
      </c>
      <c r="O179" s="29">
        <f t="shared" si="6"/>
        <v>9.3272517700000002</v>
      </c>
    </row>
    <row r="180" spans="1:15" x14ac:dyDescent="0.2">
      <c r="A180" s="4">
        <v>10300</v>
      </c>
      <c r="B180" s="4" t="s">
        <v>63</v>
      </c>
      <c r="C180" s="25">
        <f t="shared" ref="C180:O180" si="7">SUM(C152:C179)</f>
        <v>93.980631740000007</v>
      </c>
      <c r="D180" s="25">
        <f t="shared" si="7"/>
        <v>94.942262409999998</v>
      </c>
      <c r="E180" s="25">
        <f t="shared" si="7"/>
        <v>93.219360340000023</v>
      </c>
      <c r="F180" s="25">
        <f t="shared" si="7"/>
        <v>98.36731303000002</v>
      </c>
      <c r="G180" s="25">
        <f t="shared" si="7"/>
        <v>94.911782420000009</v>
      </c>
      <c r="H180" s="25">
        <f t="shared" si="7"/>
        <v>94.75713269000002</v>
      </c>
      <c r="I180" s="25">
        <f t="shared" si="7"/>
        <v>97.744920640000018</v>
      </c>
      <c r="J180" s="25">
        <f t="shared" si="7"/>
        <v>114.85108463999997</v>
      </c>
      <c r="K180" s="25">
        <f t="shared" si="7"/>
        <v>109.07216920000003</v>
      </c>
      <c r="L180" s="25">
        <f t="shared" si="7"/>
        <v>100.04365907999995</v>
      </c>
      <c r="M180" s="25">
        <f t="shared" si="7"/>
        <v>101.43490419000001</v>
      </c>
      <c r="N180" s="25">
        <f t="shared" si="7"/>
        <v>97.56061973999995</v>
      </c>
      <c r="O180" s="25">
        <f t="shared" si="7"/>
        <v>1190.8858401199998</v>
      </c>
    </row>
    <row r="181" spans="1:15" x14ac:dyDescent="0.2">
      <c r="A181" s="32"/>
      <c r="B181" s="32"/>
      <c r="C181"/>
      <c r="D181"/>
      <c r="E181"/>
      <c r="F181"/>
      <c r="G181"/>
      <c r="H181"/>
      <c r="I181"/>
      <c r="J181"/>
      <c r="K181"/>
      <c r="L181"/>
      <c r="M181"/>
      <c r="N181"/>
      <c r="O181" s="32"/>
    </row>
    <row r="182" spans="1:15" x14ac:dyDescent="0.2">
      <c r="A182" s="3" t="s">
        <v>52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63</v>
      </c>
    </row>
    <row r="183" spans="1:15" x14ac:dyDescent="0.2">
      <c r="A183" s="34"/>
      <c r="B183" s="34" t="s">
        <v>46</v>
      </c>
      <c r="C183" s="35">
        <f>+[2]เขต!$E$119/10^6</f>
        <v>3.8076428900000008</v>
      </c>
      <c r="D183" s="35">
        <f>+[2]เขต!$F$119/10^6</f>
        <v>4.5048626400000007</v>
      </c>
      <c r="E183" s="35">
        <f>+[2]เขต!$G$119/10^6</f>
        <v>4.1522778600000008</v>
      </c>
      <c r="F183" s="35">
        <f>+[2]เขต!$I$119/10^6</f>
        <v>4.3664341800000006</v>
      </c>
      <c r="G183" s="35">
        <f>+[2]เขต!$J$119/10^6</f>
        <v>4.3539584700000002</v>
      </c>
      <c r="H183" s="35">
        <f>+[2]เขต!$K$119/10^6</f>
        <v>4.3515091900000007</v>
      </c>
      <c r="I183" s="35">
        <f>+[2]เขต!$M$119/10^6</f>
        <v>4.4547216499999998</v>
      </c>
      <c r="J183" s="35">
        <f>+[2]เขต!$N$119/10^6</f>
        <v>4.4450487900000004</v>
      </c>
      <c r="K183" s="35">
        <f>+[2]เขต!$O$119/10^6</f>
        <v>4.7734993000000028</v>
      </c>
      <c r="L183" s="35">
        <f>+[2]เขต!$Q$119/10^6</f>
        <v>4.4459142700000003</v>
      </c>
      <c r="M183" s="35">
        <f>+[2]เขต!$R$119/10^6</f>
        <v>4.9379346200000001</v>
      </c>
      <c r="N183" s="35">
        <f>+[2]เขต!$S$119/10^6</f>
        <v>4.8232666900000005</v>
      </c>
      <c r="O183" s="36">
        <f>SUM(C183:N183)</f>
        <v>53.417070550000005</v>
      </c>
    </row>
    <row r="184" spans="1:15" x14ac:dyDescent="0.2">
      <c r="A184" s="7">
        <v>1004</v>
      </c>
      <c r="B184" s="10" t="s">
        <v>94</v>
      </c>
      <c r="C184" s="28">
        <f>+'[2]11'!$E$119/10^6</f>
        <v>10.728751900000004</v>
      </c>
      <c r="D184" s="28">
        <f>+'[2]11'!$F$119/10^6</f>
        <v>8.8247164600000012</v>
      </c>
      <c r="E184" s="28">
        <f>+'[2]11'!$G$119/10^6</f>
        <v>10.355507380000001</v>
      </c>
      <c r="F184" s="28">
        <f>+'[2]11'!$I$119/10^6</f>
        <v>7.7339534699999986</v>
      </c>
      <c r="G184" s="28">
        <f>+'[2]11'!$J$119/10^6</f>
        <v>9.5681626000000009</v>
      </c>
      <c r="H184" s="28">
        <f>+'[2]11'!$K$119/10^6</f>
        <v>10.004502930000005</v>
      </c>
      <c r="I184" s="28">
        <f>+'[2]11'!$M$119/10^6</f>
        <v>9.3484380900000019</v>
      </c>
      <c r="J184" s="28">
        <f>+'[2]11'!$N$119/10^6</f>
        <v>9.3493896899999989</v>
      </c>
      <c r="K184" s="28">
        <f>+'[2]11'!$O$119/10^6</f>
        <v>9.1323254300000034</v>
      </c>
      <c r="L184" s="28">
        <f>+'[2]11'!$Q$119/10^6</f>
        <v>9.9325630099999955</v>
      </c>
      <c r="M184" s="28">
        <f>+'[2]11'!$R$119/10^6</f>
        <v>10.745232639999998</v>
      </c>
      <c r="N184" s="28">
        <f>+'[2]11'!$S$119/10^6</f>
        <v>11.074484399999996</v>
      </c>
      <c r="O184" s="29">
        <f>SUM(C184:N184)</f>
        <v>116.79802799999999</v>
      </c>
    </row>
    <row r="185" spans="1:15" x14ac:dyDescent="0.2">
      <c r="A185" s="10">
        <v>1005</v>
      </c>
      <c r="B185" s="10" t="s">
        <v>13</v>
      </c>
      <c r="C185" s="28">
        <f>+'[2]12'!$E$119/10^6</f>
        <v>0.50930683999999993</v>
      </c>
      <c r="D185" s="28">
        <f>+'[2]12'!$F$119/10^6</f>
        <v>0.46725613999999993</v>
      </c>
      <c r="E185" s="28">
        <f>+'[2]12'!$G$119/10^6</f>
        <v>0.47956807000000012</v>
      </c>
      <c r="F185" s="28">
        <f>+'[2]12'!$I$119/10^6</f>
        <v>0.50649077999999992</v>
      </c>
      <c r="G185" s="28">
        <f>+'[2]12'!$J$119/10^6</f>
        <v>0.49431111</v>
      </c>
      <c r="H185" s="28">
        <f>+'[2]12'!$K$119/10^6</f>
        <v>0.50020344000000005</v>
      </c>
      <c r="I185" s="28">
        <f>+'[2]12'!$M$119/10^6</f>
        <v>0.47780121000000003</v>
      </c>
      <c r="J185" s="28">
        <f>+'[2]12'!$N$119/10^6</f>
        <v>0.48600242999999993</v>
      </c>
      <c r="K185" s="28">
        <f>+'[2]12'!$O$119/10^6</f>
        <v>0.5980070799999998</v>
      </c>
      <c r="L185" s="28">
        <f>+'[2]12'!$Q$119/10^6</f>
        <v>0.62980173999999989</v>
      </c>
      <c r="M185" s="28">
        <f>+'[2]12'!$R$119/10^6</f>
        <v>0.64948846999999998</v>
      </c>
      <c r="N185" s="28">
        <f>+'[2]12'!$S$119/10^6</f>
        <v>0.53156585000000001</v>
      </c>
      <c r="O185" s="29">
        <f t="shared" ref="O185:O210" si="8">SUM(C185:N185)</f>
        <v>6.3298031599999982</v>
      </c>
    </row>
    <row r="186" spans="1:15" x14ac:dyDescent="0.2">
      <c r="A186" s="10">
        <v>1006</v>
      </c>
      <c r="B186" s="10" t="s">
        <v>14</v>
      </c>
      <c r="C186" s="28">
        <f>+'[2]13'!$E$119/10^6</f>
        <v>1.0435782999999998</v>
      </c>
      <c r="D186" s="28">
        <f>+'[2]13'!$F$119/10^6</f>
        <v>0.97242368999999995</v>
      </c>
      <c r="E186" s="28">
        <f>+'[2]13'!$G$119/10^6</f>
        <v>0.96646653999999999</v>
      </c>
      <c r="F186" s="28">
        <f>+'[2]13'!$I$119/10^6</f>
        <v>0.9290819600000001</v>
      </c>
      <c r="G186" s="28">
        <f>+'[2]13'!$J$119/10^6</f>
        <v>0.78096261999999994</v>
      </c>
      <c r="H186" s="28">
        <f>+'[2]13'!$K$119/10^6</f>
        <v>1.1257390399999998</v>
      </c>
      <c r="I186" s="28">
        <f>+'[2]13'!$M$119/10^6</f>
        <v>1.07178467</v>
      </c>
      <c r="J186" s="28">
        <f>+'[2]13'!$N$119/10^6</f>
        <v>1.0073048799999997</v>
      </c>
      <c r="K186" s="28">
        <f>+'[2]13'!$O$119/10^6</f>
        <v>1.0502940700000001</v>
      </c>
      <c r="L186" s="28">
        <f>+'[2]13'!$Q$119/10^6</f>
        <v>0.91400601000000004</v>
      </c>
      <c r="M186" s="28">
        <f>+'[2]13'!$R$119/10^6</f>
        <v>0.98839951999999986</v>
      </c>
      <c r="N186" s="28">
        <f>+'[2]13'!$S$119/10^6</f>
        <v>0.93510963000000014</v>
      </c>
      <c r="O186" s="29">
        <f t="shared" si="8"/>
        <v>11.785150929999999</v>
      </c>
    </row>
    <row r="187" spans="1:15" x14ac:dyDescent="0.2">
      <c r="A187" s="10">
        <v>1007</v>
      </c>
      <c r="B187" s="10" t="s">
        <v>15</v>
      </c>
      <c r="C187" s="28">
        <f>+'[2]14'!$E$119/10^6</f>
        <v>2.02876952</v>
      </c>
      <c r="D187" s="28">
        <f>+'[2]14'!$F$119/10^6</f>
        <v>2.1032057700000002</v>
      </c>
      <c r="E187" s="28">
        <f>+'[2]14'!$G$119/10^6</f>
        <v>1.9382224500000003</v>
      </c>
      <c r="F187" s="28">
        <f>+'[2]14'!$I$119/10^6</f>
        <v>2.2803911600000002</v>
      </c>
      <c r="G187" s="28">
        <f>+'[2]14'!$J$119/10^6</f>
        <v>2.1944596199999999</v>
      </c>
      <c r="H187" s="28">
        <f>+'[2]14'!$K$119/10^6</f>
        <v>2.0384761899999999</v>
      </c>
      <c r="I187" s="28">
        <f>+'[2]14'!$M$119/10^6</f>
        <v>2.1205170500000001</v>
      </c>
      <c r="J187" s="28">
        <f>+'[2]14'!$N$119/10^6</f>
        <v>2.1320439900000006</v>
      </c>
      <c r="K187" s="28">
        <f>+'[2]14'!$O$119/10^6</f>
        <v>2.1514032300000001</v>
      </c>
      <c r="L187" s="28">
        <f>+'[2]14'!$Q$119/10^6</f>
        <v>2.4277581100000005</v>
      </c>
      <c r="M187" s="28">
        <f>+'[2]14'!$R$119/10^6</f>
        <v>2.5618085500000007</v>
      </c>
      <c r="N187" s="28">
        <f>+'[2]14'!$S$119/10^6</f>
        <v>2.3035597599999993</v>
      </c>
      <c r="O187" s="29">
        <f t="shared" si="8"/>
        <v>26.280615399999999</v>
      </c>
    </row>
    <row r="188" spans="1:15" x14ac:dyDescent="0.2">
      <c r="A188" s="10">
        <v>1008</v>
      </c>
      <c r="B188" s="10" t="s">
        <v>16</v>
      </c>
      <c r="C188" s="28">
        <f>+'[2]15'!$E$119/10^6</f>
        <v>0.5152884499999999</v>
      </c>
      <c r="D188" s="28">
        <f>+'[2]15'!$F$119/10^6</f>
        <v>0.52220214999999992</v>
      </c>
      <c r="E188" s="28">
        <f>+'[2]15'!$G$119/10^6</f>
        <v>0.50177411999999999</v>
      </c>
      <c r="F188" s="28">
        <f>+'[2]15'!$I$119/10^6</f>
        <v>0.51741841999999993</v>
      </c>
      <c r="G188" s="28">
        <f>+'[2]15'!$J$119/10^6</f>
        <v>0.48645457000000009</v>
      </c>
      <c r="H188" s="28">
        <f>+'[2]15'!$K$119/10^6</f>
        <v>0.55705822000000005</v>
      </c>
      <c r="I188" s="28">
        <f>+'[2]15'!$M$119/10^6</f>
        <v>0.61679222000000011</v>
      </c>
      <c r="J188" s="28">
        <f>+'[2]15'!$N$119/10^6</f>
        <v>0.51062949999999996</v>
      </c>
      <c r="K188" s="28">
        <f>+'[2]15'!$O$119/10^6</f>
        <v>0.54538960000000014</v>
      </c>
      <c r="L188" s="28">
        <f>+'[2]15'!$Q$119/10^6</f>
        <v>0.52480339999999992</v>
      </c>
      <c r="M188" s="28">
        <f>+'[2]15'!$R$119/10^6</f>
        <v>0.56851638999999998</v>
      </c>
      <c r="N188" s="28">
        <f>+'[2]15'!$S$119/10^6</f>
        <v>0.54429151999999992</v>
      </c>
      <c r="O188" s="29">
        <f t="shared" si="8"/>
        <v>6.4106185599999996</v>
      </c>
    </row>
    <row r="189" spans="1:15" x14ac:dyDescent="0.2">
      <c r="A189" s="10">
        <v>1009</v>
      </c>
      <c r="B189" s="10" t="s">
        <v>17</v>
      </c>
      <c r="C189" s="28">
        <f>+'[2]16'!$E$119/10^6</f>
        <v>0.59590736999999983</v>
      </c>
      <c r="D189" s="28">
        <f>+'[2]16'!$F$119/10^6</f>
        <v>0.52305776000000004</v>
      </c>
      <c r="E189" s="28">
        <f>+'[2]16'!$G$119/10^6</f>
        <v>0.54845045000000003</v>
      </c>
      <c r="F189" s="28">
        <f>+'[2]16'!$I$119/10^6</f>
        <v>0.59347440000000018</v>
      </c>
      <c r="G189" s="28">
        <f>+'[2]16'!$J$119/10^6</f>
        <v>0.64710524000000003</v>
      </c>
      <c r="H189" s="28">
        <f>+'[2]16'!$K$119/10^6</f>
        <v>0.59621926000000003</v>
      </c>
      <c r="I189" s="28">
        <f>+'[2]16'!$M$119/10^6</f>
        <v>0.54534096999999992</v>
      </c>
      <c r="J189" s="28">
        <f>+'[2]16'!$N$119/10^6</f>
        <v>0.57284830000000009</v>
      </c>
      <c r="K189" s="28">
        <f>+'[2]16'!$O$119/10^6</f>
        <v>0.57675843999999998</v>
      </c>
      <c r="L189" s="28">
        <f>+'[2]16'!$Q$119/10^6</f>
        <v>0.58531684000000006</v>
      </c>
      <c r="M189" s="28">
        <f>+'[2]16'!$R$119/10^6</f>
        <v>0.63150173999999992</v>
      </c>
      <c r="N189" s="28">
        <f>+'[2]16'!$S$119/10^6</f>
        <v>0.61286644000000012</v>
      </c>
      <c r="O189" s="29">
        <f t="shared" si="8"/>
        <v>7.0288472100000003</v>
      </c>
    </row>
    <row r="190" spans="1:15" x14ac:dyDescent="0.2">
      <c r="A190" s="10">
        <v>1010</v>
      </c>
      <c r="B190" s="15" t="s">
        <v>19</v>
      </c>
      <c r="C190" s="30">
        <f>+'[2]17'!$E$119/10^6</f>
        <v>0.93034181000000016</v>
      </c>
      <c r="D190" s="30">
        <f>+'[2]17'!$F$119/10^6</f>
        <v>0.92744795000000002</v>
      </c>
      <c r="E190" s="30">
        <f>+'[2]17'!$G$119/10^6</f>
        <v>0.87263320999999994</v>
      </c>
      <c r="F190" s="30">
        <f>+'[2]17'!$I$119/10^6</f>
        <v>0.92292139000000006</v>
      </c>
      <c r="G190" s="30">
        <f>+'[2]17'!$J$119/10^6</f>
        <v>0.94172042999999994</v>
      </c>
      <c r="H190" s="30">
        <f>+'[2]17'!$K$119/10^6</f>
        <v>1.1537195399999998</v>
      </c>
      <c r="I190" s="30">
        <f>+'[2]17'!$M$119/10^6</f>
        <v>0.92543344999999999</v>
      </c>
      <c r="J190" s="30">
        <f>+'[2]17'!$N$119/10^6</f>
        <v>0.95159752000000009</v>
      </c>
      <c r="K190" s="30">
        <f>+'[2]17'!$O$119/10^6</f>
        <v>0.95888850000000003</v>
      </c>
      <c r="L190" s="30">
        <f>+'[2]17'!$Q$119/10^6</f>
        <v>0.92992101000000005</v>
      </c>
      <c r="M190" s="30">
        <f>+'[2]17'!$R$119/10^6</f>
        <v>1.03913703</v>
      </c>
      <c r="N190" s="30">
        <f>+'[2]17'!$S$119/10^6</f>
        <v>1.0397847999999998</v>
      </c>
      <c r="O190" s="31">
        <f>SUM(C190:N190)</f>
        <v>11.59354664</v>
      </c>
    </row>
    <row r="191" spans="1:15" x14ac:dyDescent="0.2">
      <c r="A191" s="42">
        <v>1011</v>
      </c>
      <c r="B191" s="10" t="s">
        <v>20</v>
      </c>
      <c r="C191" s="28">
        <f>+'[2]18'!$E$119/10^6</f>
        <v>0.76502020999999998</v>
      </c>
      <c r="D191" s="28">
        <f>+'[2]18'!$F$119/10^6</f>
        <v>0.7840492</v>
      </c>
      <c r="E191" s="28">
        <f>+'[2]18'!$G$119/10^6</f>
        <v>0.66671247</v>
      </c>
      <c r="F191" s="28">
        <f>+'[2]18'!$I$119/10^6</f>
        <v>0.6893987800000001</v>
      </c>
      <c r="G191" s="28">
        <f>+'[2]18'!$J$119/10^6</f>
        <v>0.71121124000000002</v>
      </c>
      <c r="H191" s="28">
        <f>+'[2]18'!$K$119/10^6</f>
        <v>0.70019103999999976</v>
      </c>
      <c r="I191" s="28">
        <f>+'[2]18'!$M$119/10^6</f>
        <v>0.72784789999999988</v>
      </c>
      <c r="J191" s="28">
        <f>+'[2]18'!$N$119/10^6</f>
        <v>0.75671204000000014</v>
      </c>
      <c r="K191" s="28">
        <f>+'[2]18'!$O$119/10^6</f>
        <v>0.7322425899999998</v>
      </c>
      <c r="L191" s="28">
        <f>+'[2]18'!$Q$119/10^6</f>
        <v>0.71000412000000013</v>
      </c>
      <c r="M191" s="28">
        <f>+'[2]18'!$R$119/10^6</f>
        <v>0.77375627999999996</v>
      </c>
      <c r="N191" s="28">
        <f>+'[2]18'!$S$119/10^6</f>
        <v>0.75572619000000008</v>
      </c>
      <c r="O191" s="29">
        <f t="shared" si="8"/>
        <v>8.7728720599999992</v>
      </c>
    </row>
    <row r="192" spans="1:15" x14ac:dyDescent="0.2">
      <c r="A192" s="10">
        <v>1012</v>
      </c>
      <c r="B192" s="10" t="s">
        <v>21</v>
      </c>
      <c r="C192" s="28">
        <f>+'[2]19'!$E$119/10^6</f>
        <v>1.42130215</v>
      </c>
      <c r="D192" s="28">
        <f>+'[2]19'!$F$119/10^6</f>
        <v>1.4445419500000003</v>
      </c>
      <c r="E192" s="28">
        <f>+'[2]19'!$G$119/10^6</f>
        <v>1.36216845</v>
      </c>
      <c r="F192" s="28">
        <f>+'[2]19'!$I$119/10^6</f>
        <v>1.35562681</v>
      </c>
      <c r="G192" s="28">
        <f>+'[2]19'!$J$119/10^6</f>
        <v>1.3387803599999999</v>
      </c>
      <c r="H192" s="28">
        <f>+'[2]19'!$K$119/10^6</f>
        <v>1.8846124099999999</v>
      </c>
      <c r="I192" s="28">
        <f>+'[2]19'!$M$119/10^6</f>
        <v>1.4369640299999993</v>
      </c>
      <c r="J192" s="28">
        <f>+'[2]19'!$N$119/10^6</f>
        <v>1.4011324999999997</v>
      </c>
      <c r="K192" s="28">
        <f>+'[2]19'!$O$119/10^6</f>
        <v>1.4889155200000002</v>
      </c>
      <c r="L192" s="28">
        <f>+'[2]19'!$Q$119/10^6</f>
        <v>1.61266686</v>
      </c>
      <c r="M192" s="28">
        <f>+'[2]19'!$R$119/10^6</f>
        <v>1.5080299800000005</v>
      </c>
      <c r="N192" s="28">
        <f>+'[2]19'!$S$119/10^6</f>
        <v>3.5249059000000007</v>
      </c>
      <c r="O192" s="29">
        <f t="shared" si="8"/>
        <v>19.779646919999998</v>
      </c>
    </row>
    <row r="193" spans="1:15" x14ac:dyDescent="0.2">
      <c r="A193" s="10">
        <v>1013</v>
      </c>
      <c r="B193" s="10" t="s">
        <v>22</v>
      </c>
      <c r="C193" s="28">
        <f>+'[2]20'!$E$119/10^6</f>
        <v>0.25220557000000005</v>
      </c>
      <c r="D193" s="28">
        <f>+'[2]20'!$F$119/10^6</f>
        <v>0.28199001999999995</v>
      </c>
      <c r="E193" s="28">
        <f>+'[2]20'!$G$119/10^6</f>
        <v>0.25219238000000005</v>
      </c>
      <c r="F193" s="28">
        <f>+'[2]20'!$I$119/10^6</f>
        <v>0.26944488</v>
      </c>
      <c r="G193" s="28">
        <f>+'[2]20'!$J$119/10^6</f>
        <v>0.25716145000000001</v>
      </c>
      <c r="H193" s="28">
        <f>+'[2]20'!$K$119/10^6</f>
        <v>0.36490001999999999</v>
      </c>
      <c r="I193" s="28">
        <f>+'[2]20'!$M$119/10^6</f>
        <v>0.27046363999999995</v>
      </c>
      <c r="J193" s="28">
        <f>+'[2]20'!$N$119/10^6</f>
        <v>0.24543046000000002</v>
      </c>
      <c r="K193" s="28">
        <f>+'[2]20'!$O$119/10^6</f>
        <v>0.26117332999999998</v>
      </c>
      <c r="L193" s="28">
        <f>+'[2]20'!$Q$119/10^6</f>
        <v>0.24247124999999997</v>
      </c>
      <c r="M193" s="28">
        <f>+'[2]20'!$R$119/10^6</f>
        <v>0.30020939000000002</v>
      </c>
      <c r="N193" s="28">
        <f>+'[2]20'!$S$119/10^6</f>
        <v>0.24577008999999997</v>
      </c>
      <c r="O193" s="29">
        <f t="shared" si="8"/>
        <v>3.2434124800000004</v>
      </c>
    </row>
    <row r="194" spans="1:15" x14ac:dyDescent="0.2">
      <c r="A194" s="10">
        <v>1014</v>
      </c>
      <c r="B194" s="10" t="s">
        <v>23</v>
      </c>
      <c r="C194" s="28">
        <f>+'[2]21'!$E$119/10^6</f>
        <v>3.5322398599999998</v>
      </c>
      <c r="D194" s="28">
        <f>+'[2]21'!$F$119/10^6</f>
        <v>3.553599590000001</v>
      </c>
      <c r="E194" s="28">
        <f>+'[2]21'!$G$119/10^6</f>
        <v>3.5298725899999992</v>
      </c>
      <c r="F194" s="28">
        <f>+'[2]21'!$I$119/10^6</f>
        <v>3.5457820899999999</v>
      </c>
      <c r="G194" s="28">
        <f>+'[2]21'!$J$119/10^6</f>
        <v>3.4585860400000001</v>
      </c>
      <c r="H194" s="28">
        <f>+'[2]21'!$K$119/10^6</f>
        <v>3.882247019999999</v>
      </c>
      <c r="I194" s="28">
        <f>+'[2]21'!$M$119/10^6</f>
        <v>3.9386557699999996</v>
      </c>
      <c r="J194" s="28">
        <f>+'[2]21'!$N$119/10^6</f>
        <v>3.89581299</v>
      </c>
      <c r="K194" s="28">
        <f>+'[2]21'!$O$119/10^6</f>
        <v>3.8887662000000001</v>
      </c>
      <c r="L194" s="28">
        <f>+'[2]21'!$Q$119/10^6</f>
        <v>3.6880821899999998</v>
      </c>
      <c r="M194" s="28">
        <f>+'[2]21'!$R$119/10^6</f>
        <v>3.9912906600000007</v>
      </c>
      <c r="N194" s="28">
        <f>+'[2]21'!$S$119/10^6</f>
        <v>6.6463867100000007</v>
      </c>
      <c r="O194" s="29">
        <f t="shared" si="8"/>
        <v>47.551321710000011</v>
      </c>
    </row>
    <row r="195" spans="1:15" x14ac:dyDescent="0.2">
      <c r="A195" s="10">
        <v>1015</v>
      </c>
      <c r="B195" s="10" t="s">
        <v>24</v>
      </c>
      <c r="C195" s="28">
        <f>+'[2]22'!$E$119/10^6</f>
        <v>0.43804964000000007</v>
      </c>
      <c r="D195" s="28">
        <f>+'[2]22'!$F$119/10^6</f>
        <v>0.49265081999999999</v>
      </c>
      <c r="E195" s="28">
        <f>+'[2]22'!$G$119/10^6</f>
        <v>0.47821456000000012</v>
      </c>
      <c r="F195" s="28">
        <f>+'[2]22'!$I$119/10^6</f>
        <v>0.54797533999999992</v>
      </c>
      <c r="G195" s="28">
        <f>+'[2]22'!$J$119/10^6</f>
        <v>0.42394085999999992</v>
      </c>
      <c r="H195" s="28">
        <f>+'[2]22'!$K$119/10^6</f>
        <v>0.53478775000000012</v>
      </c>
      <c r="I195" s="28">
        <f>+'[2]22'!$M$119/10^6</f>
        <v>0.59573622999999998</v>
      </c>
      <c r="J195" s="28">
        <f>+'[2]22'!$N$119/10^6</f>
        <v>0.73539009999999994</v>
      </c>
      <c r="K195" s="28">
        <f>+'[2]22'!$O$119/10^6</f>
        <v>0.60848880000000005</v>
      </c>
      <c r="L195" s="28">
        <f>+'[2]22'!$Q$119/10^6</f>
        <v>0.49151279999999997</v>
      </c>
      <c r="M195" s="28">
        <f>+'[2]22'!$R$119/10^6</f>
        <v>0.62038614999999997</v>
      </c>
      <c r="N195" s="28">
        <f>+'[2]22'!$S$119/10^6</f>
        <v>0.55249421999999992</v>
      </c>
      <c r="O195" s="29">
        <f t="shared" si="8"/>
        <v>6.5196272699999991</v>
      </c>
    </row>
    <row r="196" spans="1:15" x14ac:dyDescent="0.2">
      <c r="A196" s="10">
        <v>1016</v>
      </c>
      <c r="B196" s="10" t="s">
        <v>25</v>
      </c>
      <c r="C196" s="28">
        <f>+'[2]23'!$E$119/10^6</f>
        <v>0.87280692000000004</v>
      </c>
      <c r="D196" s="28">
        <f>+'[2]23'!$F$119/10^6</f>
        <v>0.89255256000000005</v>
      </c>
      <c r="E196" s="28">
        <f>+'[2]23'!$G$119/10^6</f>
        <v>0.88429199000000014</v>
      </c>
      <c r="F196" s="28">
        <f>+'[2]23'!$I$119/10^6</f>
        <v>0.90828436999999995</v>
      </c>
      <c r="G196" s="28">
        <f>+'[2]23'!$J$119/10^6</f>
        <v>0.97363107999999998</v>
      </c>
      <c r="H196" s="28">
        <f>+'[2]23'!$K$119/10^6</f>
        <v>0.94522902999999991</v>
      </c>
      <c r="I196" s="28">
        <f>+'[2]23'!$M$119/10^6</f>
        <v>1.00262184</v>
      </c>
      <c r="J196" s="28">
        <f>+'[2]23'!$N$119/10^6</f>
        <v>1.2267766999999998</v>
      </c>
      <c r="K196" s="28">
        <f>+'[2]23'!$O$119/10^6</f>
        <v>0.99168648000000004</v>
      </c>
      <c r="L196" s="28">
        <f>+'[2]23'!$Q$119/10^6</f>
        <v>0.94115786000000001</v>
      </c>
      <c r="M196" s="28">
        <f>+'[2]23'!$R$119/10^6</f>
        <v>1.03105219</v>
      </c>
      <c r="N196" s="28">
        <f>+'[2]23'!$S$119/10^6</f>
        <v>0.99060552000000002</v>
      </c>
      <c r="O196" s="29">
        <f t="shared" si="8"/>
        <v>11.660696540000002</v>
      </c>
    </row>
    <row r="197" spans="1:15" x14ac:dyDescent="0.2">
      <c r="A197" s="10">
        <v>1017</v>
      </c>
      <c r="B197" s="10" t="s">
        <v>26</v>
      </c>
      <c r="C197" s="28">
        <f>+'[2]24'!$E$119/10^6</f>
        <v>1.2962931899999997</v>
      </c>
      <c r="D197" s="28">
        <f>+'[2]24'!$F$119/10^6</f>
        <v>1.2627736699999996</v>
      </c>
      <c r="E197" s="28">
        <f>+'[2]24'!$G$119/10^6</f>
        <v>1.2810990600000001</v>
      </c>
      <c r="F197" s="28">
        <f>+'[2]24'!$I$119/10^6</f>
        <v>1.2990703899999998</v>
      </c>
      <c r="G197" s="28">
        <f>+'[2]24'!$J$119/10^6</f>
        <v>1.4676981500000001</v>
      </c>
      <c r="H197" s="28">
        <f>+'[2]24'!$K$119/10^6</f>
        <v>1.2870106399999997</v>
      </c>
      <c r="I197" s="28">
        <f>+'[2]24'!$M$119/10^6</f>
        <v>1.3385772899999995</v>
      </c>
      <c r="J197" s="28">
        <f>+'[2]24'!$N$119/10^6</f>
        <v>1.3562871899999998</v>
      </c>
      <c r="K197" s="28">
        <f>+'[2]24'!$O$119/10^6</f>
        <v>1.2644146599999997</v>
      </c>
      <c r="L197" s="28">
        <f>+'[2]24'!$Q$119/10^6</f>
        <v>1.2572101800000002</v>
      </c>
      <c r="M197" s="28">
        <f>+'[2]24'!$R$119/10^6</f>
        <v>1.5067980899999998</v>
      </c>
      <c r="N197" s="28">
        <f>+'[2]24'!$S$119/10^6</f>
        <v>1.29372815</v>
      </c>
      <c r="O197" s="29">
        <f t="shared" si="8"/>
        <v>15.910960659999999</v>
      </c>
    </row>
    <row r="198" spans="1:15" x14ac:dyDescent="0.2">
      <c r="A198" s="10">
        <v>1018</v>
      </c>
      <c r="B198" s="10" t="s">
        <v>27</v>
      </c>
      <c r="C198" s="28">
        <f>+'[2]25'!$E$119/10^6</f>
        <v>0.77033609000000003</v>
      </c>
      <c r="D198" s="28">
        <f>+'[2]25'!$F$119/10^6</f>
        <v>0.82527903000000014</v>
      </c>
      <c r="E198" s="28">
        <f>+'[2]25'!$G$119/10^6</f>
        <v>0.80924686000000001</v>
      </c>
      <c r="F198" s="28">
        <f>+'[2]25'!$I$119/10^6</f>
        <v>0.84308166000000007</v>
      </c>
      <c r="G198" s="28">
        <f>+'[2]25'!$J$119/10^6</f>
        <v>0.7695081399999999</v>
      </c>
      <c r="H198" s="28">
        <f>+'[2]25'!$K$119/10^6</f>
        <v>0.86958827000000016</v>
      </c>
      <c r="I198" s="28">
        <f>+'[2]25'!$M$119/10^6</f>
        <v>0.87925812999999986</v>
      </c>
      <c r="J198" s="28">
        <f>+'[2]25'!$N$119/10^6</f>
        <v>1.15935466</v>
      </c>
      <c r="K198" s="28">
        <f>+'[2]25'!$O$119/10^6</f>
        <v>0.94420336000000027</v>
      </c>
      <c r="L198" s="28">
        <f>+'[2]25'!$Q$119/10^6</f>
        <v>0.9521131100000001</v>
      </c>
      <c r="M198" s="28">
        <f>+'[2]25'!$R$119/10^6</f>
        <v>1.0432134699999998</v>
      </c>
      <c r="N198" s="28">
        <f>+'[2]25'!$S$119/10^6</f>
        <v>0.91759376000000004</v>
      </c>
      <c r="O198" s="29">
        <f t="shared" si="8"/>
        <v>10.782776540000002</v>
      </c>
    </row>
    <row r="199" spans="1:15" x14ac:dyDescent="0.2">
      <c r="A199" s="10">
        <v>1019</v>
      </c>
      <c r="B199" s="10" t="s">
        <v>28</v>
      </c>
      <c r="C199" s="28">
        <f>+'[2]26'!$E$119/10^6</f>
        <v>0.76146140999999989</v>
      </c>
      <c r="D199" s="28">
        <f>+'[2]26'!$F$119/10^6</f>
        <v>0.7655026399999999</v>
      </c>
      <c r="E199" s="28">
        <f>+'[2]26'!$G$119/10^6</f>
        <v>0.83999863999999991</v>
      </c>
      <c r="F199" s="28">
        <f>+'[2]26'!$I$119/10^6</f>
        <v>0.67207457000000004</v>
      </c>
      <c r="G199" s="28">
        <f>+'[2]26'!$J$119/10^6</f>
        <v>0.66790225999999997</v>
      </c>
      <c r="H199" s="28">
        <f>+'[2]26'!$K$119/10^6</f>
        <v>0.71779418000000006</v>
      </c>
      <c r="I199" s="28">
        <f>+'[2]26'!$M$119/10^6</f>
        <v>0.69903760999999998</v>
      </c>
      <c r="J199" s="28">
        <f>+'[2]26'!$N$119/10^6</f>
        <v>0.71914686000000005</v>
      </c>
      <c r="K199" s="28">
        <f>+'[2]26'!$O$119/10^6</f>
        <v>0.67641040000000008</v>
      </c>
      <c r="L199" s="28">
        <f>+'[2]26'!$Q$119/10^6</f>
        <v>0.78257584000000013</v>
      </c>
      <c r="M199" s="28">
        <f>+'[2]26'!$R$119/10^6</f>
        <v>0.73208125000000002</v>
      </c>
      <c r="N199" s="28">
        <f>+'[2]26'!$S$119/10^6</f>
        <v>0.6491818199999998</v>
      </c>
      <c r="O199" s="29">
        <f t="shared" si="8"/>
        <v>8.6831674799999981</v>
      </c>
    </row>
    <row r="200" spans="1:15" x14ac:dyDescent="0.2">
      <c r="A200" s="10">
        <v>1020</v>
      </c>
      <c r="B200" s="10" t="s">
        <v>29</v>
      </c>
      <c r="C200" s="28">
        <f>+'[2]27'!$E$119/10^6</f>
        <v>1.2149458399999999</v>
      </c>
      <c r="D200" s="28">
        <f>+'[2]27'!$F$119/10^6</f>
        <v>1.21562182</v>
      </c>
      <c r="E200" s="28">
        <f>+'[2]27'!$G$119/10^6</f>
        <v>1.17559177</v>
      </c>
      <c r="F200" s="28">
        <f>+'[2]27'!$I$119/10^6</f>
        <v>1.1241113200000001</v>
      </c>
      <c r="G200" s="28">
        <f>+'[2]27'!$J$119/10^6</f>
        <v>1.1302290700000002</v>
      </c>
      <c r="H200" s="28">
        <f>+'[2]27'!$K$119/10^6</f>
        <v>1.2536521200000004</v>
      </c>
      <c r="I200" s="28">
        <f>+'[2]27'!$M$119/10^6</f>
        <v>1.3178210699999997</v>
      </c>
      <c r="J200" s="28">
        <f>+'[2]27'!$N$119/10^6</f>
        <v>1.8440640699999997</v>
      </c>
      <c r="K200" s="28">
        <f>+'[2]27'!$O$119/10^6</f>
        <v>1.5747551499999999</v>
      </c>
      <c r="L200" s="28">
        <f>+'[2]27'!$Q$119/10^6</f>
        <v>1.9352651000000001</v>
      </c>
      <c r="M200" s="28">
        <f>+'[2]27'!$R$119/10^6</f>
        <v>1.4876948700000001</v>
      </c>
      <c r="N200" s="28">
        <f>+'[2]27'!$S$119/10^6</f>
        <v>1.3689783200000003</v>
      </c>
      <c r="O200" s="29">
        <f t="shared" si="8"/>
        <v>16.642730520000001</v>
      </c>
    </row>
    <row r="201" spans="1:15" x14ac:dyDescent="0.2">
      <c r="A201" s="10">
        <v>1021</v>
      </c>
      <c r="B201" s="10" t="s">
        <v>30</v>
      </c>
      <c r="C201" s="28">
        <f>+'[2]28'!$E$119/10^6</f>
        <v>0.53472966999999993</v>
      </c>
      <c r="D201" s="28">
        <f>+'[2]28'!$F$119/10^6</f>
        <v>0.54097859999999998</v>
      </c>
      <c r="E201" s="28">
        <f>+'[2]28'!$G$119/10^6</f>
        <v>0.51802665999999997</v>
      </c>
      <c r="F201" s="28">
        <f>+'[2]28'!$I$119/10^6</f>
        <v>0.53129050999999994</v>
      </c>
      <c r="G201" s="28">
        <f>+'[2]28'!$J$119/10^6</f>
        <v>0.52678106000000002</v>
      </c>
      <c r="H201" s="28">
        <f>+'[2]28'!$K$119/10^6</f>
        <v>0.56680974000000006</v>
      </c>
      <c r="I201" s="28">
        <f>+'[2]28'!$M$119/10^6</f>
        <v>0.56854522000000007</v>
      </c>
      <c r="J201" s="28">
        <f>+'[2]28'!$N$119/10^6</f>
        <v>0.58521170999999994</v>
      </c>
      <c r="K201" s="28">
        <f>+'[2]28'!$O$119/10^6</f>
        <v>0.61065051000000004</v>
      </c>
      <c r="L201" s="28">
        <f>+'[2]28'!$Q$119/10^6</f>
        <v>0.72604922000000005</v>
      </c>
      <c r="M201" s="28">
        <f>+'[2]28'!$R$119/10^6</f>
        <v>0.65971336999999985</v>
      </c>
      <c r="N201" s="28">
        <f>+'[2]28'!$S$119/10^6</f>
        <v>0.5957819299999999</v>
      </c>
      <c r="O201" s="29">
        <f t="shared" si="8"/>
        <v>6.9645681999999995</v>
      </c>
    </row>
    <row r="202" spans="1:15" x14ac:dyDescent="0.2">
      <c r="A202" s="10">
        <v>1022</v>
      </c>
      <c r="B202" s="10" t="s">
        <v>31</v>
      </c>
      <c r="C202" s="28">
        <f>+'[2]29'!$E$119/10^6</f>
        <v>2.3788708799999996</v>
      </c>
      <c r="D202" s="28">
        <f>+'[2]29'!$F$119/10^6</f>
        <v>2.03526243</v>
      </c>
      <c r="E202" s="28">
        <f>+'[2]29'!$G$119/10^6</f>
        <v>2.2515038200000004</v>
      </c>
      <c r="F202" s="28">
        <f>+'[2]29'!$I$119/10^6</f>
        <v>2.3711310499999994</v>
      </c>
      <c r="G202" s="28">
        <f>+'[2]29'!$J$119/10^6</f>
        <v>2.2208583799999992</v>
      </c>
      <c r="H202" s="28">
        <f>+'[2]29'!$K$119/10^6</f>
        <v>2.3141636099999996</v>
      </c>
      <c r="I202" s="28">
        <f>+'[2]29'!$M$119/10^6</f>
        <v>2.8984335300000001</v>
      </c>
      <c r="J202" s="28">
        <f>+'[2]29'!$N$119/10^6</f>
        <v>2.3846401699999995</v>
      </c>
      <c r="K202" s="28">
        <f>+'[2]29'!$O$119/10^6</f>
        <v>2.4415032100000005</v>
      </c>
      <c r="L202" s="28">
        <f>+'[2]29'!$Q$119/10^6</f>
        <v>2.6025096800000007</v>
      </c>
      <c r="M202" s="28">
        <f>+'[2]29'!$R$119/10^6</f>
        <v>2.9192620499999995</v>
      </c>
      <c r="N202" s="28">
        <f>+'[2]29'!$S$119/10^6</f>
        <v>2.2569147799999998</v>
      </c>
      <c r="O202" s="29">
        <f t="shared" si="8"/>
        <v>29.07505359</v>
      </c>
    </row>
    <row r="203" spans="1:15" x14ac:dyDescent="0.2">
      <c r="A203" s="10">
        <v>1023</v>
      </c>
      <c r="B203" s="10" t="s">
        <v>32</v>
      </c>
      <c r="C203" s="28">
        <f>+'[2]30'!$E$119/10^6</f>
        <v>0.59026529999999988</v>
      </c>
      <c r="D203" s="28">
        <f>+'[2]30'!$F$119/10^6</f>
        <v>0.62617674000000012</v>
      </c>
      <c r="E203" s="28">
        <f>+'[2]30'!$G$119/10^6</f>
        <v>0.71474101000000001</v>
      </c>
      <c r="F203" s="28">
        <f>+'[2]30'!$I$119/10^6</f>
        <v>0.77696396999999995</v>
      </c>
      <c r="G203" s="28">
        <f>+'[2]30'!$J$119/10^6</f>
        <v>0.69579395999999993</v>
      </c>
      <c r="H203" s="28">
        <f>+'[2]30'!$K$119/10^6</f>
        <v>0.78421434000000012</v>
      </c>
      <c r="I203" s="28">
        <f>+'[2]30'!$M$119/10^6</f>
        <v>0.82571467000000021</v>
      </c>
      <c r="J203" s="28">
        <f>+'[2]30'!$N$119/10^6</f>
        <v>0.64094028000000003</v>
      </c>
      <c r="K203" s="28">
        <f>+'[2]30'!$O$119/10^6</f>
        <v>0.67763351999999999</v>
      </c>
      <c r="L203" s="28">
        <f>+'[2]30'!$Q$119/10^6</f>
        <v>0.69906120999999988</v>
      </c>
      <c r="M203" s="28">
        <f>+'[2]30'!$R$119/10^6</f>
        <v>0.68381974999999995</v>
      </c>
      <c r="N203" s="28">
        <f>+'[2]30'!$S$119/10^6</f>
        <v>0.66130241999999995</v>
      </c>
      <c r="O203" s="29">
        <f t="shared" si="8"/>
        <v>8.376627169999999</v>
      </c>
    </row>
    <row r="204" spans="1:15" x14ac:dyDescent="0.2">
      <c r="A204" s="10">
        <v>1024</v>
      </c>
      <c r="B204" s="10" t="s">
        <v>33</v>
      </c>
      <c r="C204" s="28">
        <f>+'[2]31'!$E$119/10^6</f>
        <v>2.1868334899999997</v>
      </c>
      <c r="D204" s="28">
        <f>+'[2]31'!$F$119/10^6</f>
        <v>2.2439293300000003</v>
      </c>
      <c r="E204" s="28">
        <f>+'[2]31'!$G$119/10^6</f>
        <v>2.1731562299999996</v>
      </c>
      <c r="F204" s="28">
        <f>+'[2]31'!$I$119/10^6</f>
        <v>2.3629251600000005</v>
      </c>
      <c r="G204" s="28">
        <f>+'[2]31'!$J$119/10^6</f>
        <v>2.2850959899999999</v>
      </c>
      <c r="H204" s="28">
        <f>+'[2]31'!$K$119/10^6</f>
        <v>2.1272793699999997</v>
      </c>
      <c r="I204" s="28">
        <f>+'[2]31'!$M$119/10^6</f>
        <v>2.1751399500000002</v>
      </c>
      <c r="J204" s="28">
        <f>+'[2]31'!$N$119/10^6</f>
        <v>2.2022694500000002</v>
      </c>
      <c r="K204" s="28">
        <f>+'[2]31'!$O$119/10^6</f>
        <v>2.6339735999999996</v>
      </c>
      <c r="L204" s="28">
        <f>+'[2]31'!$Q$119/10^6</f>
        <v>1.96407263</v>
      </c>
      <c r="M204" s="28">
        <f>+'[2]31'!$R$119/10^6</f>
        <v>2.6107842799999998</v>
      </c>
      <c r="N204" s="28">
        <f>+'[2]31'!$S$119/10^6</f>
        <v>2.6687301500000009</v>
      </c>
      <c r="O204" s="29">
        <f t="shared" si="8"/>
        <v>27.634189630000005</v>
      </c>
    </row>
    <row r="205" spans="1:15" x14ac:dyDescent="0.2">
      <c r="A205" s="10">
        <v>1025</v>
      </c>
      <c r="B205" s="10" t="s">
        <v>34</v>
      </c>
      <c r="C205" s="28">
        <f>+'[2]32'!$E$119/10^6</f>
        <v>0.55876598000000011</v>
      </c>
      <c r="D205" s="28">
        <f>+'[2]32'!$F$119/10^6</f>
        <v>0.57982387999999985</v>
      </c>
      <c r="E205" s="28">
        <f>+'[2]32'!$G$119/10^6</f>
        <v>0.56247340000000012</v>
      </c>
      <c r="F205" s="28">
        <f>+'[2]32'!$I$119/10^6</f>
        <v>0.58425319999999992</v>
      </c>
      <c r="G205" s="28">
        <f>+'[2]32'!$J$119/10^6</f>
        <v>0.58502723999999995</v>
      </c>
      <c r="H205" s="28">
        <f>+'[2]32'!$K$119/10^6</f>
        <v>0.60662716000000005</v>
      </c>
      <c r="I205" s="28">
        <f>+'[2]32'!$M$119/10^6</f>
        <v>0.93052756999999986</v>
      </c>
      <c r="J205" s="28">
        <f>+'[2]32'!$N$119/10^6</f>
        <v>0.57803116999999982</v>
      </c>
      <c r="K205" s="28">
        <f>+'[2]32'!$O$119/10^6</f>
        <v>0.62822575999999986</v>
      </c>
      <c r="L205" s="28">
        <f>+'[2]32'!$Q$119/10^6</f>
        <v>0.62339955000000002</v>
      </c>
      <c r="M205" s="28">
        <f>+'[2]32'!$R$119/10^6</f>
        <v>0.61943451999999999</v>
      </c>
      <c r="N205" s="28">
        <f>+'[2]32'!$S$119/10^6</f>
        <v>0.6167262</v>
      </c>
      <c r="O205" s="29">
        <f t="shared" si="8"/>
        <v>7.4733156300000019</v>
      </c>
    </row>
    <row r="206" spans="1:15" x14ac:dyDescent="0.2">
      <c r="A206" s="10">
        <v>1026</v>
      </c>
      <c r="B206" s="10" t="s">
        <v>35</v>
      </c>
      <c r="C206" s="28">
        <f>+'[2]33'!$E$119/10^6</f>
        <v>0.31954764999999996</v>
      </c>
      <c r="D206" s="28">
        <f>+'[2]33'!$F$119/10^6</f>
        <v>0.30633235000000009</v>
      </c>
      <c r="E206" s="28">
        <f>+'[2]33'!$G$119/10^6</f>
        <v>0.28211138000000008</v>
      </c>
      <c r="F206" s="28">
        <f>+'[2]33'!$I$119/10^6</f>
        <v>0.30814417999999999</v>
      </c>
      <c r="G206" s="28">
        <f>+'[2]33'!$J$119/10^6</f>
        <v>0.33720871000000002</v>
      </c>
      <c r="H206" s="28">
        <f>+'[2]33'!$K$119/10^6</f>
        <v>0.29586492999999997</v>
      </c>
      <c r="I206" s="28">
        <f>+'[2]33'!$M$119/10^6</f>
        <v>0.30491701999999998</v>
      </c>
      <c r="J206" s="28">
        <f>+'[2]33'!$N$119/10^6</f>
        <v>0.29115702999999998</v>
      </c>
      <c r="K206" s="28">
        <f>+'[2]33'!$O$119/10^6</f>
        <v>0.30928713000000002</v>
      </c>
      <c r="L206" s="28">
        <f>+'[2]33'!$Q$119/10^6</f>
        <v>0.31584777000000003</v>
      </c>
      <c r="M206" s="28">
        <f>+'[2]33'!$R$119/10^6</f>
        <v>0.30857154999999997</v>
      </c>
      <c r="N206" s="28">
        <f>+'[2]33'!$S$119/10^6</f>
        <v>0.29508602</v>
      </c>
      <c r="O206" s="29">
        <f t="shared" si="8"/>
        <v>3.6740757199999998</v>
      </c>
    </row>
    <row r="207" spans="1:15" x14ac:dyDescent="0.2">
      <c r="A207" s="10">
        <v>1027</v>
      </c>
      <c r="B207" s="10" t="s">
        <v>36</v>
      </c>
      <c r="C207" s="28">
        <f>+'[2]34'!$E$119/10^6</f>
        <v>0.33179803999999996</v>
      </c>
      <c r="D207" s="28">
        <f>+'[2]34'!$F$119/10^6</f>
        <v>0.33635772000000003</v>
      </c>
      <c r="E207" s="28">
        <f>+'[2]34'!$G$119/10^6</f>
        <v>0.34309904999999996</v>
      </c>
      <c r="F207" s="28">
        <f>+'[2]34'!$I$119/10^6</f>
        <v>0.35536937000000002</v>
      </c>
      <c r="G207" s="28">
        <f>+'[2]34'!$J$119/10^6</f>
        <v>0.34116300000000005</v>
      </c>
      <c r="H207" s="28">
        <f>+'[2]34'!$K$119/10^6</f>
        <v>0.34006903000000005</v>
      </c>
      <c r="I207" s="28">
        <f>+'[2]34'!$M$119/10^6</f>
        <v>0.34506375000000006</v>
      </c>
      <c r="J207" s="28">
        <f>+'[2]34'!$N$119/10^6</f>
        <v>0.33661044000000001</v>
      </c>
      <c r="K207" s="28">
        <f>+'[2]34'!$O$119/10^6</f>
        <v>0.34511965999999999</v>
      </c>
      <c r="L207" s="28">
        <f>+'[2]34'!$Q$119/10^6</f>
        <v>0.33349804000000011</v>
      </c>
      <c r="M207" s="28">
        <f>+'[2]34'!$R$119/10^6</f>
        <v>0.39862307000000002</v>
      </c>
      <c r="N207" s="28">
        <f>+'[2]34'!$S$119/10^6</f>
        <v>0.35188923000000005</v>
      </c>
      <c r="O207" s="29">
        <f t="shared" si="8"/>
        <v>4.1586604000000005</v>
      </c>
    </row>
    <row r="208" spans="1:15" x14ac:dyDescent="0.2">
      <c r="A208" s="10">
        <v>1028</v>
      </c>
      <c r="B208" s="10" t="s">
        <v>37</v>
      </c>
      <c r="C208" s="28">
        <f>+'[2]35'!$E$119/10^6</f>
        <v>1.40576681</v>
      </c>
      <c r="D208" s="28">
        <f>+'[2]35'!$F$119/10^6</f>
        <v>1.3716231000000001</v>
      </c>
      <c r="E208" s="28">
        <f>+'[2]35'!$G$119/10^6</f>
        <v>1.3344743200000002</v>
      </c>
      <c r="F208" s="28">
        <f>+'[2]35'!$I$119/10^6</f>
        <v>1.5495601399999999</v>
      </c>
      <c r="G208" s="28">
        <f>+'[2]35'!$J$119/10^6</f>
        <v>1.3758512300000003</v>
      </c>
      <c r="H208" s="28">
        <f>+'[2]35'!$K$119/10^6</f>
        <v>1.8800449200000002</v>
      </c>
      <c r="I208" s="28">
        <f>+'[2]35'!$M$119/10^6</f>
        <v>1.4473399899999999</v>
      </c>
      <c r="J208" s="28">
        <f>+'[2]35'!$N$119/10^6</f>
        <v>1.4075483699999995</v>
      </c>
      <c r="K208" s="28">
        <f>+'[2]35'!$O$119/10^6</f>
        <v>1.5239983400000003</v>
      </c>
      <c r="L208" s="28">
        <f>+'[2]35'!$Q$119/10^6</f>
        <v>1.4609239700000003</v>
      </c>
      <c r="M208" s="28">
        <f>+'[2]35'!$R$119/10^6</f>
        <v>1.7197967599999999</v>
      </c>
      <c r="N208" s="28">
        <f>+'[2]35'!$S$119/10^6</f>
        <v>2.0201599999999997</v>
      </c>
      <c r="O208" s="29">
        <f t="shared" si="8"/>
        <v>18.497087950000001</v>
      </c>
    </row>
    <row r="209" spans="1:15" x14ac:dyDescent="0.2">
      <c r="A209" s="10">
        <v>1029</v>
      </c>
      <c r="B209" s="10" t="s">
        <v>38</v>
      </c>
      <c r="C209" s="28">
        <f>+'[2]36'!$E$119/10^6</f>
        <v>0.23385466999999999</v>
      </c>
      <c r="D209" s="28">
        <f>+'[2]36'!$F$119/10^6</f>
        <v>0.25175943999999995</v>
      </c>
      <c r="E209" s="28">
        <f>+'[2]36'!$G$119/10^6</f>
        <v>0.26317265999999995</v>
      </c>
      <c r="F209" s="28">
        <f>+'[2]36'!$I$119/10^6</f>
        <v>0.24508072999999997</v>
      </c>
      <c r="G209" s="28">
        <f>+'[2]36'!$J$119/10^6</f>
        <v>0.23911664999999999</v>
      </c>
      <c r="H209" s="28">
        <f>+'[2]36'!$K$119/10^6</f>
        <v>0.22734894999999999</v>
      </c>
      <c r="I209" s="28">
        <f>+'[2]36'!$M$119/10^6</f>
        <v>0.24967612000000003</v>
      </c>
      <c r="J209" s="28">
        <f>+'[2]36'!$N$119/10^6</f>
        <v>0.25019478000000001</v>
      </c>
      <c r="K209" s="28">
        <f>+'[2]36'!$O$119/10^6</f>
        <v>0.27015875</v>
      </c>
      <c r="L209" s="28">
        <f>+'[2]36'!$Q$119/10^6</f>
        <v>0.25736015000000001</v>
      </c>
      <c r="M209" s="28">
        <f>+'[2]36'!$R$119/10^6</f>
        <v>0.28619208000000007</v>
      </c>
      <c r="N209" s="28">
        <f>+'[2]36'!$S$119/10^6</f>
        <v>0.53275905999999995</v>
      </c>
      <c r="O209" s="29">
        <f t="shared" si="8"/>
        <v>3.3066740399999999</v>
      </c>
    </row>
    <row r="210" spans="1:15" x14ac:dyDescent="0.2">
      <c r="A210" s="10">
        <v>1030</v>
      </c>
      <c r="B210" s="15" t="s">
        <v>18</v>
      </c>
      <c r="C210" s="28">
        <f>+'[2]37'!$E$119/10^6</f>
        <v>0.32133533000000003</v>
      </c>
      <c r="D210" s="28">
        <f>+'[2]37'!$F$119/10^6</f>
        <v>0.33909212999999994</v>
      </c>
      <c r="E210" s="28">
        <f>+'[2]37'!$G$119/10^6</f>
        <v>0.32403111999999989</v>
      </c>
      <c r="F210" s="28">
        <f>+'[2]37'!$I$119/10^6</f>
        <v>0.34206324000000005</v>
      </c>
      <c r="G210" s="28">
        <f>+'[2]37'!$J$119/10^6</f>
        <v>0.31793861000000001</v>
      </c>
      <c r="H210" s="28">
        <f>+'[2]37'!$K$119/10^6</f>
        <v>0.41557608999999995</v>
      </c>
      <c r="I210" s="28">
        <f>+'[2]37'!$M$119/10^6</f>
        <v>0.39875294000000011</v>
      </c>
      <c r="J210" s="28">
        <f>+'[2]37'!$N$119/10^6</f>
        <v>0.33780484</v>
      </c>
      <c r="K210" s="28">
        <f>+'[2]37'!$O$119/10^6</f>
        <v>0.38790640000000004</v>
      </c>
      <c r="L210" s="28">
        <f>+'[2]37'!$Q$119/10^6</f>
        <v>0.34692328</v>
      </c>
      <c r="M210" s="28">
        <f>+'[2]37'!$R$119/10^6</f>
        <v>0.39653026000000002</v>
      </c>
      <c r="N210" s="28">
        <f>+'[2]37'!$S$119/10^6</f>
        <v>0.39411871000000004</v>
      </c>
      <c r="O210" s="29">
        <f t="shared" si="8"/>
        <v>4.3220729499999999</v>
      </c>
    </row>
    <row r="211" spans="1:15" x14ac:dyDescent="0.2">
      <c r="A211" s="4">
        <v>10300</v>
      </c>
      <c r="B211" s="4" t="s">
        <v>63</v>
      </c>
      <c r="C211" s="25">
        <f t="shared" ref="C211:O211" si="9">SUM(C183:C210)</f>
        <v>40.346015779999995</v>
      </c>
      <c r="D211" s="25">
        <f t="shared" si="9"/>
        <v>38.995069579999999</v>
      </c>
      <c r="E211" s="25">
        <f t="shared" si="9"/>
        <v>39.861078500000005</v>
      </c>
      <c r="F211" s="25">
        <f t="shared" si="9"/>
        <v>38.531797519999998</v>
      </c>
      <c r="G211" s="25">
        <f t="shared" si="9"/>
        <v>39.590618140000011</v>
      </c>
      <c r="H211" s="25">
        <f t="shared" si="9"/>
        <v>42.325438430000013</v>
      </c>
      <c r="I211" s="25">
        <f t="shared" si="9"/>
        <v>41.911923580000014</v>
      </c>
      <c r="J211" s="25">
        <f t="shared" si="9"/>
        <v>41.809380910000002</v>
      </c>
      <c r="K211" s="25">
        <f t="shared" si="9"/>
        <v>42.046079020000001</v>
      </c>
      <c r="L211" s="25">
        <f t="shared" si="9"/>
        <v>42.332789199999993</v>
      </c>
      <c r="M211" s="25">
        <f t="shared" si="9"/>
        <v>45.719258979999999</v>
      </c>
      <c r="N211" s="25">
        <f t="shared" si="9"/>
        <v>49.203768270000005</v>
      </c>
      <c r="O211" s="25">
        <f t="shared" si="9"/>
        <v>502.67321790999995</v>
      </c>
    </row>
    <row r="212" spans="1:15" x14ac:dyDescent="0.2">
      <c r="A212" s="32"/>
      <c r="B212" s="32"/>
      <c r="C212"/>
      <c r="D212"/>
      <c r="E212"/>
      <c r="F212"/>
      <c r="G212"/>
      <c r="H212"/>
      <c r="I212"/>
      <c r="J212"/>
      <c r="K212"/>
      <c r="L212"/>
      <c r="M212"/>
      <c r="N212"/>
      <c r="O212" s="32"/>
    </row>
    <row r="213" spans="1:15" x14ac:dyDescent="0.2">
      <c r="A213" s="3" t="s">
        <v>52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63</v>
      </c>
    </row>
    <row r="214" spans="1:15" x14ac:dyDescent="0.2">
      <c r="A214" s="34"/>
      <c r="B214" s="34" t="s">
        <v>46</v>
      </c>
      <c r="C214" s="37">
        <f t="shared" ref="C214:N220" si="10">+C152-C183</f>
        <v>-3.8011328900000008</v>
      </c>
      <c r="D214" s="37">
        <f t="shared" si="10"/>
        <v>-4.4964876400000007</v>
      </c>
      <c r="E214" s="37">
        <f t="shared" si="10"/>
        <v>-4.1484778600000007</v>
      </c>
      <c r="F214" s="37">
        <f t="shared" si="10"/>
        <v>-4.3585591800000003</v>
      </c>
      <c r="G214" s="37">
        <f t="shared" si="10"/>
        <v>-4.3535084700000004</v>
      </c>
      <c r="H214" s="37">
        <f t="shared" si="10"/>
        <v>-4.3446841900000006</v>
      </c>
      <c r="I214" s="37">
        <f t="shared" si="10"/>
        <v>-4.45042165</v>
      </c>
      <c r="J214" s="37">
        <f t="shared" si="10"/>
        <v>-4.44484879</v>
      </c>
      <c r="K214" s="37">
        <f t="shared" si="10"/>
        <v>-4.7589493000000029</v>
      </c>
      <c r="L214" s="37">
        <f t="shared" si="10"/>
        <v>-4.4453142699999999</v>
      </c>
      <c r="M214" s="37">
        <f t="shared" si="10"/>
        <v>-4.92805962</v>
      </c>
      <c r="N214" s="37">
        <f t="shared" si="10"/>
        <v>-4.8195166900000004</v>
      </c>
      <c r="O214" s="38">
        <f>SUM(C214:N214)</f>
        <v>-53.349960550000006</v>
      </c>
    </row>
    <row r="215" spans="1:15" x14ac:dyDescent="0.2">
      <c r="A215" s="7">
        <v>1004</v>
      </c>
      <c r="B215" s="10" t="s">
        <v>94</v>
      </c>
      <c r="C215" s="28">
        <f t="shared" si="10"/>
        <v>22.653198509999989</v>
      </c>
      <c r="D215" s="28">
        <f t="shared" si="10"/>
        <v>25.273810009999995</v>
      </c>
      <c r="E215" s="28">
        <f t="shared" si="10"/>
        <v>23.660232090000001</v>
      </c>
      <c r="F215" s="28">
        <f t="shared" si="10"/>
        <v>27.917234179999998</v>
      </c>
      <c r="G215" s="28">
        <f t="shared" si="10"/>
        <v>25.26334018</v>
      </c>
      <c r="H215" s="28">
        <f t="shared" si="10"/>
        <v>24.611497119999999</v>
      </c>
      <c r="I215" s="28">
        <f t="shared" si="10"/>
        <v>23.678621919999998</v>
      </c>
      <c r="J215" s="28">
        <f t="shared" si="10"/>
        <v>30.91512934999999</v>
      </c>
      <c r="K215" s="28">
        <f t="shared" si="10"/>
        <v>29.564322559999994</v>
      </c>
      <c r="L215" s="28">
        <f t="shared" si="10"/>
        <v>25.876860649999998</v>
      </c>
      <c r="M215" s="28">
        <f t="shared" si="10"/>
        <v>26.411161750000012</v>
      </c>
      <c r="N215" s="28">
        <f t="shared" si="10"/>
        <v>25.034605630000009</v>
      </c>
      <c r="O215" s="39">
        <f t="shared" ref="O215:O241" si="11">SUM(C215:N215)</f>
        <v>310.86001395</v>
      </c>
    </row>
    <row r="216" spans="1:15" x14ac:dyDescent="0.2">
      <c r="A216" s="10">
        <v>1005</v>
      </c>
      <c r="B216" s="10" t="s">
        <v>13</v>
      </c>
      <c r="C216" s="28">
        <f t="shared" si="10"/>
        <v>5.0894990000000084E-2</v>
      </c>
      <c r="D216" s="28">
        <f t="shared" si="10"/>
        <v>0.13183700999999992</v>
      </c>
      <c r="E216" s="28">
        <f t="shared" si="10"/>
        <v>0.11910646999999996</v>
      </c>
      <c r="F216" s="28">
        <f t="shared" si="10"/>
        <v>8.632899000000005E-2</v>
      </c>
      <c r="G216" s="28">
        <f t="shared" si="10"/>
        <v>6.9922509999999993E-2</v>
      </c>
      <c r="H216" s="28">
        <f t="shared" si="10"/>
        <v>0.10838466000000002</v>
      </c>
      <c r="I216" s="28">
        <f t="shared" si="10"/>
        <v>0.23166724999999994</v>
      </c>
      <c r="J216" s="28">
        <f t="shared" si="10"/>
        <v>0.36457980000000006</v>
      </c>
      <c r="K216" s="28">
        <f t="shared" si="10"/>
        <v>0.1196021300000002</v>
      </c>
      <c r="L216" s="28">
        <f t="shared" si="10"/>
        <v>-3.3518749999999931E-2</v>
      </c>
      <c r="M216" s="28">
        <f t="shared" si="10"/>
        <v>-1.4339289999999894E-2</v>
      </c>
      <c r="N216" s="28">
        <f t="shared" si="10"/>
        <v>0.13873184000000005</v>
      </c>
      <c r="O216" s="39">
        <f t="shared" si="11"/>
        <v>1.3731976100000005</v>
      </c>
    </row>
    <row r="217" spans="1:15" x14ac:dyDescent="0.2">
      <c r="A217" s="10">
        <v>1006</v>
      </c>
      <c r="B217" s="10" t="s">
        <v>14</v>
      </c>
      <c r="C217" s="28">
        <f t="shared" si="10"/>
        <v>0.87642275000000014</v>
      </c>
      <c r="D217" s="28">
        <f t="shared" si="10"/>
        <v>1.02851472</v>
      </c>
      <c r="E217" s="28">
        <f t="shared" si="10"/>
        <v>1.53473763</v>
      </c>
      <c r="F217" s="28">
        <f t="shared" si="10"/>
        <v>2.4168881200000003</v>
      </c>
      <c r="G217" s="28">
        <f t="shared" si="10"/>
        <v>1.7677831899999998</v>
      </c>
      <c r="H217" s="28">
        <f t="shared" si="10"/>
        <v>1.1724560000000002</v>
      </c>
      <c r="I217" s="28">
        <f t="shared" si="10"/>
        <v>1.3033798699999997</v>
      </c>
      <c r="J217" s="28">
        <f t="shared" si="10"/>
        <v>2.2834011800000003</v>
      </c>
      <c r="K217" s="28">
        <f t="shared" si="10"/>
        <v>3.0740898900000002</v>
      </c>
      <c r="L217" s="28">
        <f t="shared" si="10"/>
        <v>1.3780068999999999</v>
      </c>
      <c r="M217" s="28">
        <f t="shared" si="10"/>
        <v>1.3364067400000001</v>
      </c>
      <c r="N217" s="28">
        <f t="shared" si="10"/>
        <v>1.1244424599999998</v>
      </c>
      <c r="O217" s="39">
        <f t="shared" si="11"/>
        <v>19.296529450000001</v>
      </c>
    </row>
    <row r="218" spans="1:15" x14ac:dyDescent="0.2">
      <c r="A218" s="10">
        <v>1007</v>
      </c>
      <c r="B218" s="10" t="s">
        <v>15</v>
      </c>
      <c r="C218" s="28">
        <f t="shared" si="10"/>
        <v>3.1296641799999989</v>
      </c>
      <c r="D218" s="28">
        <f t="shared" si="10"/>
        <v>3.2724078199999993</v>
      </c>
      <c r="E218" s="28">
        <f t="shared" si="10"/>
        <v>3.3590194299999991</v>
      </c>
      <c r="F218" s="28">
        <f t="shared" si="10"/>
        <v>3.3321767699999998</v>
      </c>
      <c r="G218" s="28">
        <f t="shared" si="10"/>
        <v>3.2338150900000002</v>
      </c>
      <c r="H218" s="28">
        <f t="shared" si="10"/>
        <v>3.4578030899999996</v>
      </c>
      <c r="I218" s="28">
        <f t="shared" si="10"/>
        <v>3.9281455499999991</v>
      </c>
      <c r="J218" s="28">
        <f t="shared" si="10"/>
        <v>4.2530078299999978</v>
      </c>
      <c r="K218" s="28">
        <f t="shared" si="10"/>
        <v>4.1965125800000003</v>
      </c>
      <c r="L218" s="28">
        <f t="shared" si="10"/>
        <v>3.2764830899999997</v>
      </c>
      <c r="M218" s="28">
        <f t="shared" si="10"/>
        <v>2.9199859199999989</v>
      </c>
      <c r="N218" s="28">
        <f t="shared" si="10"/>
        <v>3.1863293300000008</v>
      </c>
      <c r="O218" s="39">
        <f t="shared" si="11"/>
        <v>41.545350679999991</v>
      </c>
    </row>
    <row r="219" spans="1:15" x14ac:dyDescent="0.2">
      <c r="A219" s="10">
        <v>1008</v>
      </c>
      <c r="B219" s="10" t="s">
        <v>16</v>
      </c>
      <c r="C219" s="28">
        <f t="shared" si="10"/>
        <v>0.17822604000000009</v>
      </c>
      <c r="D219" s="28">
        <f t="shared" si="10"/>
        <v>0.17020446</v>
      </c>
      <c r="E219" s="28">
        <f t="shared" si="10"/>
        <v>0.23645026999999996</v>
      </c>
      <c r="F219" s="28">
        <f t="shared" si="10"/>
        <v>0.24278654</v>
      </c>
      <c r="G219" s="28">
        <f t="shared" si="10"/>
        <v>0.28287554999999992</v>
      </c>
      <c r="H219" s="28">
        <f t="shared" si="10"/>
        <v>0.16598230999999997</v>
      </c>
      <c r="I219" s="28">
        <f t="shared" si="10"/>
        <v>0.16680905999999995</v>
      </c>
      <c r="J219" s="28">
        <f t="shared" si="10"/>
        <v>0.39683688000000017</v>
      </c>
      <c r="K219" s="28">
        <f t="shared" si="10"/>
        <v>0.29813031999999984</v>
      </c>
      <c r="L219" s="28">
        <f t="shared" si="10"/>
        <v>0.18565222999999997</v>
      </c>
      <c r="M219" s="28">
        <f t="shared" si="10"/>
        <v>0.10125469999999992</v>
      </c>
      <c r="N219" s="28">
        <f t="shared" si="10"/>
        <v>0.12424285999999996</v>
      </c>
      <c r="O219" s="39">
        <f t="shared" si="11"/>
        <v>2.5494512199999999</v>
      </c>
    </row>
    <row r="220" spans="1:15" x14ac:dyDescent="0.2">
      <c r="A220" s="10">
        <v>1009</v>
      </c>
      <c r="B220" s="10" t="s">
        <v>17</v>
      </c>
      <c r="C220" s="28">
        <f t="shared" si="10"/>
        <v>0.78596757000000006</v>
      </c>
      <c r="D220" s="28">
        <f t="shared" si="10"/>
        <v>0.7219609899999998</v>
      </c>
      <c r="E220" s="28">
        <f t="shared" si="10"/>
        <v>0.65658317999999993</v>
      </c>
      <c r="F220" s="28">
        <f t="shared" si="10"/>
        <v>0.77324128999999975</v>
      </c>
      <c r="G220" s="28">
        <f t="shared" si="10"/>
        <v>0.59790529000000026</v>
      </c>
      <c r="H220" s="28">
        <f t="shared" si="10"/>
        <v>0.72881704000000003</v>
      </c>
      <c r="I220" s="28">
        <f t="shared" si="10"/>
        <v>0.82893709999999998</v>
      </c>
      <c r="J220" s="28">
        <f t="shared" si="10"/>
        <v>1.0132591299999998</v>
      </c>
      <c r="K220" s="28">
        <f t="shared" si="10"/>
        <v>0.91089094999999987</v>
      </c>
      <c r="L220" s="28">
        <f t="shared" si="10"/>
        <v>0.87112454000000017</v>
      </c>
      <c r="M220" s="28">
        <f t="shared" si="10"/>
        <v>0.77628715000000004</v>
      </c>
      <c r="N220" s="28">
        <f t="shared" si="10"/>
        <v>0.7278593099999997</v>
      </c>
      <c r="O220" s="39">
        <f t="shared" si="11"/>
        <v>9.3928335399999998</v>
      </c>
    </row>
    <row r="221" spans="1:15" x14ac:dyDescent="0.2">
      <c r="A221" s="10">
        <v>1010</v>
      </c>
      <c r="B221" s="10" t="s">
        <v>19</v>
      </c>
      <c r="C221" s="28">
        <f t="shared" ref="C221:N236" si="12">+C160-C191</f>
        <v>0.33414619999999984</v>
      </c>
      <c r="D221" s="28">
        <f t="shared" si="12"/>
        <v>0.31407306999999995</v>
      </c>
      <c r="E221" s="28">
        <f t="shared" si="12"/>
        <v>0.47011721000000017</v>
      </c>
      <c r="F221" s="28">
        <f t="shared" si="12"/>
        <v>0.54429379999999994</v>
      </c>
      <c r="G221" s="28">
        <f t="shared" si="12"/>
        <v>0.37381221999999992</v>
      </c>
      <c r="H221" s="28">
        <f t="shared" si="12"/>
        <v>0.46087266000000038</v>
      </c>
      <c r="I221" s="28">
        <f t="shared" si="12"/>
        <v>0.60034154000000017</v>
      </c>
      <c r="J221" s="28">
        <f t="shared" si="12"/>
        <v>0.71511544000000005</v>
      </c>
      <c r="K221" s="28">
        <f t="shared" si="12"/>
        <v>0.63016939000000027</v>
      </c>
      <c r="L221" s="28">
        <f t="shared" si="12"/>
        <v>0.45181169999999959</v>
      </c>
      <c r="M221" s="28">
        <f t="shared" si="12"/>
        <v>0.31842861999999994</v>
      </c>
      <c r="N221" s="28">
        <f t="shared" si="12"/>
        <v>0.30345365000000002</v>
      </c>
      <c r="O221" s="39">
        <f t="shared" si="11"/>
        <v>5.5166354999999996</v>
      </c>
    </row>
    <row r="222" spans="1:15" x14ac:dyDescent="0.2">
      <c r="A222" s="42">
        <v>1011</v>
      </c>
      <c r="B222" s="10" t="s">
        <v>20</v>
      </c>
      <c r="C222" s="28">
        <f t="shared" si="12"/>
        <v>1.8475809300000001</v>
      </c>
      <c r="D222" s="28">
        <f t="shared" si="12"/>
        <v>2.2879619199999999</v>
      </c>
      <c r="E222" s="28">
        <f t="shared" si="12"/>
        <v>1.8047758599999999</v>
      </c>
      <c r="F222" s="28">
        <f t="shared" si="12"/>
        <v>1.8550628600000003</v>
      </c>
      <c r="G222" s="28">
        <f t="shared" si="12"/>
        <v>1.7281404299999998</v>
      </c>
      <c r="H222" s="28">
        <f t="shared" si="12"/>
        <v>1.32247497</v>
      </c>
      <c r="I222" s="28">
        <f t="shared" si="12"/>
        <v>1.9849158700000007</v>
      </c>
      <c r="J222" s="28">
        <f t="shared" si="12"/>
        <v>3.6217999999999999</v>
      </c>
      <c r="K222" s="28">
        <f t="shared" si="12"/>
        <v>2.7064140200000004</v>
      </c>
      <c r="L222" s="28">
        <f t="shared" si="12"/>
        <v>2.0565048999999997</v>
      </c>
      <c r="M222" s="28">
        <f t="shared" si="12"/>
        <v>2.1457151499999991</v>
      </c>
      <c r="N222" s="28">
        <f t="shared" si="12"/>
        <v>-3.5615870000000438E-2</v>
      </c>
      <c r="O222" s="39">
        <f t="shared" si="11"/>
        <v>23.325731040000001</v>
      </c>
    </row>
    <row r="223" spans="1:15" x14ac:dyDescent="0.2">
      <c r="A223" s="10">
        <v>1012</v>
      </c>
      <c r="B223" s="10" t="s">
        <v>21</v>
      </c>
      <c r="C223" s="28">
        <f t="shared" si="12"/>
        <v>-1.3594120000000071E-2</v>
      </c>
      <c r="D223" s="28">
        <f t="shared" si="12"/>
        <v>-7.3680919999999955E-2</v>
      </c>
      <c r="E223" s="28">
        <f t="shared" si="12"/>
        <v>-2.4279990000000057E-2</v>
      </c>
      <c r="F223" s="28">
        <f t="shared" si="12"/>
        <v>-4.0762140000000002E-2</v>
      </c>
      <c r="G223" s="28">
        <f t="shared" si="12"/>
        <v>-5.415890000000001E-2</v>
      </c>
      <c r="H223" s="28">
        <f t="shared" si="12"/>
        <v>-0.15256409000000004</v>
      </c>
      <c r="I223" s="28">
        <f t="shared" si="12"/>
        <v>-3.4707419999999961E-2</v>
      </c>
      <c r="J223" s="28">
        <f t="shared" si="12"/>
        <v>4.2952779999999968E-2</v>
      </c>
      <c r="K223" s="28">
        <f t="shared" si="12"/>
        <v>-2.9541089999999992E-2</v>
      </c>
      <c r="L223" s="28">
        <f t="shared" si="12"/>
        <v>-2.3522179999999976E-2</v>
      </c>
      <c r="M223" s="28">
        <f t="shared" si="12"/>
        <v>-8.3468630000000016E-2</v>
      </c>
      <c r="N223" s="28">
        <f t="shared" si="12"/>
        <v>-3.1209019999999948E-2</v>
      </c>
      <c r="O223" s="39">
        <f t="shared" si="11"/>
        <v>-0.51853572000000003</v>
      </c>
    </row>
    <row r="224" spans="1:15" x14ac:dyDescent="0.2">
      <c r="A224" s="10">
        <v>1013</v>
      </c>
      <c r="B224" s="10" t="s">
        <v>22</v>
      </c>
      <c r="C224" s="28">
        <f t="shared" si="12"/>
        <v>6.2099246999999993</v>
      </c>
      <c r="D224" s="28">
        <f t="shared" si="12"/>
        <v>6.7250906999999973</v>
      </c>
      <c r="E224" s="28">
        <f t="shared" si="12"/>
        <v>6.0711808000000014</v>
      </c>
      <c r="F224" s="28">
        <f t="shared" si="12"/>
        <v>6.8185739600000002</v>
      </c>
      <c r="G224" s="28">
        <f t="shared" si="12"/>
        <v>6.1393172600000003</v>
      </c>
      <c r="H224" s="28">
        <f t="shared" si="12"/>
        <v>5.9738454700000005</v>
      </c>
      <c r="I224" s="28">
        <f t="shared" si="12"/>
        <v>6.0607238000000008</v>
      </c>
      <c r="J224" s="28">
        <f t="shared" si="12"/>
        <v>8.4832296499999984</v>
      </c>
      <c r="K224" s="28">
        <f t="shared" si="12"/>
        <v>6.8180511800000003</v>
      </c>
      <c r="L224" s="28">
        <f t="shared" si="12"/>
        <v>6.4578245299999999</v>
      </c>
      <c r="M224" s="28">
        <f t="shared" si="12"/>
        <v>6.7201441699999975</v>
      </c>
      <c r="N224" s="28">
        <f t="shared" si="12"/>
        <v>3.1602407299999991</v>
      </c>
      <c r="O224" s="39">
        <f t="shared" si="11"/>
        <v>75.638146949999992</v>
      </c>
    </row>
    <row r="225" spans="1:15" x14ac:dyDescent="0.2">
      <c r="A225" s="10">
        <v>1014</v>
      </c>
      <c r="B225" s="10" t="s">
        <v>23</v>
      </c>
      <c r="C225" s="28">
        <f t="shared" si="12"/>
        <v>0.53883799999999993</v>
      </c>
      <c r="D225" s="28">
        <f t="shared" si="12"/>
        <v>0.4440093699999999</v>
      </c>
      <c r="E225" s="28">
        <f t="shared" si="12"/>
        <v>0.52703730999999987</v>
      </c>
      <c r="F225" s="28">
        <f t="shared" si="12"/>
        <v>0.52127833999999995</v>
      </c>
      <c r="G225" s="28">
        <f t="shared" si="12"/>
        <v>0.67256881000000002</v>
      </c>
      <c r="H225" s="28">
        <f t="shared" si="12"/>
        <v>0.5217205399999999</v>
      </c>
      <c r="I225" s="28">
        <f t="shared" si="12"/>
        <v>0.61071233000000036</v>
      </c>
      <c r="J225" s="28">
        <f t="shared" si="12"/>
        <v>0.53688484000000003</v>
      </c>
      <c r="K225" s="28">
        <f t="shared" si="12"/>
        <v>0.4212534899999999</v>
      </c>
      <c r="L225" s="28">
        <f t="shared" si="12"/>
        <v>0.6220553000000002</v>
      </c>
      <c r="M225" s="28">
        <f t="shared" si="12"/>
        <v>0.34309514000000008</v>
      </c>
      <c r="N225" s="28">
        <f t="shared" si="12"/>
        <v>0.31416845000000015</v>
      </c>
      <c r="O225" s="39">
        <f t="shared" si="11"/>
        <v>6.0736219200000008</v>
      </c>
    </row>
    <row r="226" spans="1:15" x14ac:dyDescent="0.2">
      <c r="A226" s="10">
        <v>1015</v>
      </c>
      <c r="B226" s="10" t="s">
        <v>24</v>
      </c>
      <c r="C226" s="28">
        <f t="shared" si="12"/>
        <v>0.51520271999999989</v>
      </c>
      <c r="D226" s="28">
        <f t="shared" si="12"/>
        <v>0.51911112999999987</v>
      </c>
      <c r="E226" s="28">
        <f t="shared" si="12"/>
        <v>0.48775882999999975</v>
      </c>
      <c r="F226" s="28">
        <f t="shared" si="12"/>
        <v>0.6303916599999998</v>
      </c>
      <c r="G226" s="28">
        <f t="shared" si="12"/>
        <v>0.40767423000000014</v>
      </c>
      <c r="H226" s="28">
        <f t="shared" si="12"/>
        <v>0.64139096000000007</v>
      </c>
      <c r="I226" s="28">
        <f t="shared" si="12"/>
        <v>0.70142897999999954</v>
      </c>
      <c r="J226" s="28">
        <f t="shared" si="12"/>
        <v>0.71441680000000041</v>
      </c>
      <c r="K226" s="28">
        <f t="shared" si="12"/>
        <v>0.74753829999999977</v>
      </c>
      <c r="L226" s="28">
        <f t="shared" si="12"/>
        <v>0.61980094000000008</v>
      </c>
      <c r="M226" s="28">
        <f t="shared" si="12"/>
        <v>0.41974749999999972</v>
      </c>
      <c r="N226" s="28">
        <f t="shared" si="12"/>
        <v>0.39697366999999983</v>
      </c>
      <c r="O226" s="39">
        <f t="shared" si="11"/>
        <v>6.801435719999998</v>
      </c>
    </row>
    <row r="227" spans="1:15" x14ac:dyDescent="0.2">
      <c r="A227" s="10">
        <v>1016</v>
      </c>
      <c r="B227" s="10" t="s">
        <v>25</v>
      </c>
      <c r="C227" s="28">
        <f t="shared" si="12"/>
        <v>1.6551133500000006</v>
      </c>
      <c r="D227" s="28">
        <f t="shared" si="12"/>
        <v>1.8334307800000005</v>
      </c>
      <c r="E227" s="28">
        <f t="shared" si="12"/>
        <v>1.8556829699999999</v>
      </c>
      <c r="F227" s="28">
        <f t="shared" si="12"/>
        <v>1.6725087599999999</v>
      </c>
      <c r="G227" s="28">
        <f t="shared" si="12"/>
        <v>1.5195796100000003</v>
      </c>
      <c r="H227" s="28">
        <f t="shared" si="12"/>
        <v>1.9371692300000003</v>
      </c>
      <c r="I227" s="28">
        <f t="shared" si="12"/>
        <v>2.0290967900000005</v>
      </c>
      <c r="J227" s="28">
        <f t="shared" si="12"/>
        <v>2.7252512800000002</v>
      </c>
      <c r="K227" s="28">
        <f t="shared" si="12"/>
        <v>2.3346747400000005</v>
      </c>
      <c r="L227" s="28">
        <f t="shared" si="12"/>
        <v>2.0834122599999993</v>
      </c>
      <c r="M227" s="28">
        <f t="shared" si="12"/>
        <v>1.6137597300000004</v>
      </c>
      <c r="N227" s="28">
        <f t="shared" si="12"/>
        <v>1.8724395500000004</v>
      </c>
      <c r="O227" s="39">
        <f t="shared" si="11"/>
        <v>23.132119050000004</v>
      </c>
    </row>
    <row r="228" spans="1:15" x14ac:dyDescent="0.2">
      <c r="A228" s="10">
        <v>1017</v>
      </c>
      <c r="B228" s="10" t="s">
        <v>26</v>
      </c>
      <c r="C228" s="28">
        <f t="shared" si="12"/>
        <v>3.0077081900000007</v>
      </c>
      <c r="D228" s="28">
        <f t="shared" si="12"/>
        <v>0.47442286999999972</v>
      </c>
      <c r="E228" s="28">
        <f t="shared" si="12"/>
        <v>0.47149485000000002</v>
      </c>
      <c r="F228" s="28">
        <f t="shared" si="12"/>
        <v>0.52157163000000006</v>
      </c>
      <c r="G228" s="28">
        <f t="shared" si="12"/>
        <v>0.46622816000000022</v>
      </c>
      <c r="H228" s="28">
        <f t="shared" si="12"/>
        <v>0.52403811999999994</v>
      </c>
      <c r="I228" s="28">
        <f t="shared" si="12"/>
        <v>0.74386444000000018</v>
      </c>
      <c r="J228" s="28">
        <f t="shared" si="12"/>
        <v>0.38297543000000012</v>
      </c>
      <c r="K228" s="28">
        <f t="shared" si="12"/>
        <v>0.58805209999999974</v>
      </c>
      <c r="L228" s="28">
        <f t="shared" si="12"/>
        <v>0.41439879999999973</v>
      </c>
      <c r="M228" s="28">
        <f t="shared" si="12"/>
        <v>0.23151489000000036</v>
      </c>
      <c r="N228" s="28">
        <f t="shared" si="12"/>
        <v>0.34347853000000017</v>
      </c>
      <c r="O228" s="39">
        <f t="shared" si="11"/>
        <v>8.1697480100000011</v>
      </c>
    </row>
    <row r="229" spans="1:15" x14ac:dyDescent="0.2">
      <c r="A229" s="10">
        <v>1018</v>
      </c>
      <c r="B229" s="10" t="s">
        <v>27</v>
      </c>
      <c r="C229" s="28">
        <f t="shared" si="12"/>
        <v>0.15152340000000009</v>
      </c>
      <c r="D229" s="28">
        <f t="shared" si="12"/>
        <v>0.12821062000000005</v>
      </c>
      <c r="E229" s="28">
        <f t="shared" si="12"/>
        <v>-3.823864999999993E-2</v>
      </c>
      <c r="F229" s="28">
        <f t="shared" si="12"/>
        <v>0.16492445999999994</v>
      </c>
      <c r="G229" s="28">
        <f t="shared" si="12"/>
        <v>0.1258812800000001</v>
      </c>
      <c r="H229" s="28">
        <f t="shared" si="12"/>
        <v>0.18355087000000003</v>
      </c>
      <c r="I229" s="28">
        <f t="shared" si="12"/>
        <v>0.28329727999999987</v>
      </c>
      <c r="J229" s="28">
        <f t="shared" si="12"/>
        <v>0.33568111</v>
      </c>
      <c r="K229" s="28">
        <f t="shared" si="12"/>
        <v>0.25296417999999987</v>
      </c>
      <c r="L229" s="28">
        <f t="shared" si="12"/>
        <v>0.2076602999999998</v>
      </c>
      <c r="M229" s="28">
        <f t="shared" si="12"/>
        <v>0.15424959999999988</v>
      </c>
      <c r="N229" s="28">
        <f t="shared" si="12"/>
        <v>0.21019445000000025</v>
      </c>
      <c r="O229" s="39">
        <f t="shared" si="11"/>
        <v>2.1598989</v>
      </c>
    </row>
    <row r="230" spans="1:15" x14ac:dyDescent="0.2">
      <c r="A230" s="10">
        <v>1019</v>
      </c>
      <c r="B230" s="10" t="s">
        <v>28</v>
      </c>
      <c r="C230" s="28">
        <f t="shared" si="12"/>
        <v>2.39159093</v>
      </c>
      <c r="D230" s="28">
        <f t="shared" si="12"/>
        <v>2.8322147500000003</v>
      </c>
      <c r="E230" s="28">
        <f t="shared" si="12"/>
        <v>2.5429135500000002</v>
      </c>
      <c r="F230" s="28">
        <f t="shared" si="12"/>
        <v>3.1044871599999997</v>
      </c>
      <c r="G230" s="28">
        <f t="shared" si="12"/>
        <v>2.8783451600000003</v>
      </c>
      <c r="H230" s="28">
        <f t="shared" si="12"/>
        <v>2.4927087000000001</v>
      </c>
      <c r="I230" s="28">
        <f t="shared" si="12"/>
        <v>2.8775385899999995</v>
      </c>
      <c r="J230" s="28">
        <f t="shared" si="12"/>
        <v>2.785816210000001</v>
      </c>
      <c r="K230" s="28">
        <f t="shared" si="12"/>
        <v>2.7917064200000006</v>
      </c>
      <c r="L230" s="28">
        <f t="shared" si="12"/>
        <v>2.5171496699999998</v>
      </c>
      <c r="M230" s="28">
        <f t="shared" si="12"/>
        <v>3.1334666900000006</v>
      </c>
      <c r="N230" s="28">
        <f t="shared" si="12"/>
        <v>2.7913816999999996</v>
      </c>
      <c r="O230" s="39">
        <f t="shared" si="11"/>
        <v>33.139319530000002</v>
      </c>
    </row>
    <row r="231" spans="1:15" x14ac:dyDescent="0.2">
      <c r="A231" s="10">
        <v>1020</v>
      </c>
      <c r="B231" s="10" t="s">
        <v>29</v>
      </c>
      <c r="C231" s="28">
        <f t="shared" si="12"/>
        <v>0.55885631000000013</v>
      </c>
      <c r="D231" s="28">
        <f t="shared" si="12"/>
        <v>0.4913109499999998</v>
      </c>
      <c r="E231" s="28">
        <f t="shared" si="12"/>
        <v>0.46922324999999987</v>
      </c>
      <c r="F231" s="28">
        <f t="shared" si="12"/>
        <v>0.57856299999999983</v>
      </c>
      <c r="G231" s="28">
        <f t="shared" si="12"/>
        <v>0.51888933000000015</v>
      </c>
      <c r="H231" s="28">
        <f t="shared" si="12"/>
        <v>0.47220028999999974</v>
      </c>
      <c r="I231" s="28">
        <f t="shared" si="12"/>
        <v>0.47566452999999997</v>
      </c>
      <c r="J231" s="28">
        <f t="shared" si="12"/>
        <v>0.55530840999999997</v>
      </c>
      <c r="K231" s="28">
        <f t="shared" si="12"/>
        <v>0.54820550999999995</v>
      </c>
      <c r="L231" s="28">
        <f t="shared" si="12"/>
        <v>0.32986353000000002</v>
      </c>
      <c r="M231" s="28">
        <f t="shared" si="12"/>
        <v>0.37502466000000034</v>
      </c>
      <c r="N231" s="28">
        <f t="shared" si="12"/>
        <v>0.30750719999999998</v>
      </c>
      <c r="O231" s="39">
        <f t="shared" si="11"/>
        <v>5.6806169699999991</v>
      </c>
    </row>
    <row r="232" spans="1:15" x14ac:dyDescent="0.2">
      <c r="A232" s="10">
        <v>1021</v>
      </c>
      <c r="B232" s="10" t="s">
        <v>30</v>
      </c>
      <c r="C232" s="28">
        <f t="shared" si="12"/>
        <v>2.2887071700000008</v>
      </c>
      <c r="D232" s="28">
        <f t="shared" si="12"/>
        <v>3.238195269999999</v>
      </c>
      <c r="E232" s="28">
        <f t="shared" si="12"/>
        <v>2.5362325999999995</v>
      </c>
      <c r="F232" s="28">
        <f t="shared" si="12"/>
        <v>2.5085949400000005</v>
      </c>
      <c r="G232" s="28">
        <f t="shared" si="12"/>
        <v>2.7684790100000001</v>
      </c>
      <c r="H232" s="28">
        <f t="shared" si="12"/>
        <v>2.4962170000000006</v>
      </c>
      <c r="I232" s="28">
        <f t="shared" si="12"/>
        <v>2.7488561599999981</v>
      </c>
      <c r="J232" s="28">
        <f t="shared" si="12"/>
        <v>3.6776554100000012</v>
      </c>
      <c r="K232" s="28">
        <f t="shared" si="12"/>
        <v>3.526805200000001</v>
      </c>
      <c r="L232" s="28">
        <f t="shared" si="12"/>
        <v>2.8447297499999999</v>
      </c>
      <c r="M232" s="28">
        <f t="shared" si="12"/>
        <v>2.3771836000000013</v>
      </c>
      <c r="N232" s="28">
        <f t="shared" si="12"/>
        <v>2.8828453300000003</v>
      </c>
      <c r="O232" s="39">
        <f t="shared" si="11"/>
        <v>33.894501439999999</v>
      </c>
    </row>
    <row r="233" spans="1:15" x14ac:dyDescent="0.2">
      <c r="A233" s="10">
        <v>1022</v>
      </c>
      <c r="B233" s="10" t="s">
        <v>31</v>
      </c>
      <c r="C233" s="28">
        <f t="shared" si="12"/>
        <v>0.56636556000000027</v>
      </c>
      <c r="D233" s="28">
        <f t="shared" si="12"/>
        <v>0.57355560999999977</v>
      </c>
      <c r="E233" s="28">
        <f t="shared" si="12"/>
        <v>0.40531987999999997</v>
      </c>
      <c r="F233" s="28">
        <f t="shared" si="12"/>
        <v>0.47714754999999998</v>
      </c>
      <c r="G233" s="28">
        <f t="shared" si="12"/>
        <v>0.41366731000000001</v>
      </c>
      <c r="H233" s="28">
        <f t="shared" si="12"/>
        <v>0.30073536999999995</v>
      </c>
      <c r="I233" s="28">
        <f t="shared" si="12"/>
        <v>0.42465544999999949</v>
      </c>
      <c r="J233" s="28">
        <f t="shared" si="12"/>
        <v>0.70608652999999999</v>
      </c>
      <c r="K233" s="28">
        <f t="shared" si="12"/>
        <v>0.59785262000000017</v>
      </c>
      <c r="L233" s="28">
        <f t="shared" si="12"/>
        <v>0.48073369999999993</v>
      </c>
      <c r="M233" s="28">
        <f t="shared" si="12"/>
        <v>0.48638710000000007</v>
      </c>
      <c r="N233" s="28">
        <f t="shared" si="12"/>
        <v>0.45225881999999973</v>
      </c>
      <c r="O233" s="39">
        <f t="shared" si="11"/>
        <v>5.8847654999999994</v>
      </c>
    </row>
    <row r="234" spans="1:15" x14ac:dyDescent="0.2">
      <c r="A234" s="10">
        <v>1023</v>
      </c>
      <c r="B234" s="10" t="s">
        <v>32</v>
      </c>
      <c r="C234" s="28">
        <f t="shared" si="12"/>
        <v>4.6609910999999995</v>
      </c>
      <c r="D234" s="28">
        <f t="shared" si="12"/>
        <v>4.6999715399999999</v>
      </c>
      <c r="E234" s="28">
        <f t="shared" si="12"/>
        <v>4.5391220800000003</v>
      </c>
      <c r="F234" s="28">
        <f t="shared" si="12"/>
        <v>4.4110300800000006</v>
      </c>
      <c r="G234" s="28">
        <f t="shared" si="12"/>
        <v>5.07981251</v>
      </c>
      <c r="H234" s="28">
        <f t="shared" si="12"/>
        <v>4.7335040300000006</v>
      </c>
      <c r="I234" s="28">
        <f t="shared" si="12"/>
        <v>5.1135000399999999</v>
      </c>
      <c r="J234" s="28">
        <f t="shared" si="12"/>
        <v>5.5575823</v>
      </c>
      <c r="K234" s="28">
        <f t="shared" si="12"/>
        <v>5.008638760000002</v>
      </c>
      <c r="L234" s="28">
        <f t="shared" si="12"/>
        <v>5.7692482000000016</v>
      </c>
      <c r="M234" s="28">
        <f t="shared" si="12"/>
        <v>5.7852340299999989</v>
      </c>
      <c r="N234" s="28">
        <f t="shared" si="12"/>
        <v>4.9783676299999993</v>
      </c>
      <c r="O234" s="39">
        <f t="shared" si="11"/>
        <v>60.337002300000002</v>
      </c>
    </row>
    <row r="235" spans="1:15" x14ac:dyDescent="0.2">
      <c r="A235" s="10">
        <v>1024</v>
      </c>
      <c r="B235" s="10" t="s">
        <v>33</v>
      </c>
      <c r="C235" s="28">
        <f t="shared" si="12"/>
        <v>0.49634900999999998</v>
      </c>
      <c r="D235" s="28">
        <f t="shared" si="12"/>
        <v>0.59166357000000025</v>
      </c>
      <c r="E235" s="28">
        <f t="shared" si="12"/>
        <v>0.61895841999999968</v>
      </c>
      <c r="F235" s="28">
        <f t="shared" si="12"/>
        <v>0.65732136000000019</v>
      </c>
      <c r="G235" s="28">
        <f t="shared" si="12"/>
        <v>0.59927062000000009</v>
      </c>
      <c r="H235" s="28">
        <f t="shared" si="12"/>
        <v>0.55605795999999985</v>
      </c>
      <c r="I235" s="28">
        <f t="shared" si="12"/>
        <v>0.2623105400000002</v>
      </c>
      <c r="J235" s="28">
        <f t="shared" si="12"/>
        <v>0.91761903000000022</v>
      </c>
      <c r="K235" s="28">
        <f t="shared" si="12"/>
        <v>0.84477072000000009</v>
      </c>
      <c r="L235" s="28">
        <f t="shared" si="12"/>
        <v>0.60464888999999999</v>
      </c>
      <c r="M235" s="28">
        <f t="shared" si="12"/>
        <v>0.52148923999999974</v>
      </c>
      <c r="N235" s="28">
        <f t="shared" si="12"/>
        <v>0.56360616000000019</v>
      </c>
      <c r="O235" s="39">
        <f t="shared" si="11"/>
        <v>7.2340655199999988</v>
      </c>
    </row>
    <row r="236" spans="1:15" x14ac:dyDescent="0.2">
      <c r="A236" s="10">
        <v>1025</v>
      </c>
      <c r="B236" s="10" t="s">
        <v>34</v>
      </c>
      <c r="C236" s="28">
        <f t="shared" si="12"/>
        <v>0.17935980000000007</v>
      </c>
      <c r="D236" s="28">
        <f t="shared" si="12"/>
        <v>0.1915020899999999</v>
      </c>
      <c r="E236" s="28">
        <f t="shared" si="12"/>
        <v>0.20293528999999988</v>
      </c>
      <c r="F236" s="28">
        <f t="shared" si="12"/>
        <v>0.2216765799999999</v>
      </c>
      <c r="G236" s="28">
        <f t="shared" si="12"/>
        <v>0.1512471199999999</v>
      </c>
      <c r="H236" s="28">
        <f t="shared" si="12"/>
        <v>0.19780221000000003</v>
      </c>
      <c r="I236" s="28">
        <f t="shared" si="12"/>
        <v>0.24498785000000001</v>
      </c>
      <c r="J236" s="28">
        <f t="shared" si="12"/>
        <v>0.29977723000000017</v>
      </c>
      <c r="K236" s="28">
        <f t="shared" si="12"/>
        <v>0.26870054999999998</v>
      </c>
      <c r="L236" s="28">
        <f t="shared" si="12"/>
        <v>0.23943774999999995</v>
      </c>
      <c r="M236" s="28">
        <f t="shared" si="12"/>
        <v>0.19603619999999994</v>
      </c>
      <c r="N236" s="28">
        <f t="shared" si="12"/>
        <v>0.20673362000000001</v>
      </c>
      <c r="O236" s="39">
        <f t="shared" si="11"/>
        <v>2.60019629</v>
      </c>
    </row>
    <row r="237" spans="1:15" x14ac:dyDescent="0.2">
      <c r="A237" s="10">
        <v>1026</v>
      </c>
      <c r="B237" s="10" t="s">
        <v>35</v>
      </c>
      <c r="C237" s="28">
        <f t="shared" ref="C237:N240" si="13">+C176-C207</f>
        <v>0.27675133999999996</v>
      </c>
      <c r="D237" s="28">
        <f t="shared" si="13"/>
        <v>0.21835295999999987</v>
      </c>
      <c r="E237" s="28">
        <f t="shared" si="13"/>
        <v>0.20672931000000005</v>
      </c>
      <c r="F237" s="28">
        <f t="shared" si="13"/>
        <v>0.29429412999999993</v>
      </c>
      <c r="G237" s="28">
        <f t="shared" si="13"/>
        <v>0.24134717</v>
      </c>
      <c r="H237" s="28">
        <f t="shared" si="13"/>
        <v>0.27243705000000001</v>
      </c>
      <c r="I237" s="28">
        <f t="shared" si="13"/>
        <v>0.29043985999999983</v>
      </c>
      <c r="J237" s="28">
        <f t="shared" si="13"/>
        <v>0.33497328999999992</v>
      </c>
      <c r="K237" s="28">
        <f t="shared" si="13"/>
        <v>0.32067719999999994</v>
      </c>
      <c r="L237" s="28">
        <f t="shared" si="13"/>
        <v>0.30053415</v>
      </c>
      <c r="M237" s="28">
        <f t="shared" si="13"/>
        <v>0.20348808000000002</v>
      </c>
      <c r="N237" s="28">
        <f t="shared" si="13"/>
        <v>0.25792317000000009</v>
      </c>
      <c r="O237" s="39">
        <f t="shared" si="11"/>
        <v>3.2179477099999994</v>
      </c>
    </row>
    <row r="238" spans="1:15" x14ac:dyDescent="0.2">
      <c r="A238" s="10">
        <v>1027</v>
      </c>
      <c r="B238" s="10" t="s">
        <v>36</v>
      </c>
      <c r="C238" s="28">
        <f t="shared" si="13"/>
        <v>2.4099343400000004</v>
      </c>
      <c r="D238" s="28">
        <f t="shared" si="13"/>
        <v>2.6190533900000004</v>
      </c>
      <c r="E238" s="28">
        <f t="shared" si="13"/>
        <v>2.9402984999999999</v>
      </c>
      <c r="F238" s="28">
        <f t="shared" si="13"/>
        <v>2.4487882599999997</v>
      </c>
      <c r="G238" s="28">
        <f t="shared" si="13"/>
        <v>2.6820919499999993</v>
      </c>
      <c r="H238" s="28">
        <f t="shared" si="13"/>
        <v>2.1010579199999997</v>
      </c>
      <c r="I238" s="28">
        <f t="shared" si="13"/>
        <v>2.8257888000000007</v>
      </c>
      <c r="J238" s="28">
        <f t="shared" si="13"/>
        <v>3.2344661700000001</v>
      </c>
      <c r="K238" s="28">
        <f t="shared" si="13"/>
        <v>3.0467426600000005</v>
      </c>
      <c r="L238" s="28">
        <f t="shared" si="13"/>
        <v>2.8759197899999993</v>
      </c>
      <c r="M238" s="28">
        <f t="shared" si="13"/>
        <v>2.7155964400000001</v>
      </c>
      <c r="N238" s="28">
        <f t="shared" si="13"/>
        <v>2.3090218499999997</v>
      </c>
      <c r="O238" s="39">
        <f t="shared" si="11"/>
        <v>32.208760069999997</v>
      </c>
    </row>
    <row r="239" spans="1:15" x14ac:dyDescent="0.2">
      <c r="A239" s="10">
        <v>1028</v>
      </c>
      <c r="B239" s="10" t="s">
        <v>37</v>
      </c>
      <c r="C239" s="28">
        <f t="shared" si="13"/>
        <v>0.17742134000000004</v>
      </c>
      <c r="D239" s="28">
        <f t="shared" si="13"/>
        <v>0.20809853</v>
      </c>
      <c r="E239" s="28">
        <f t="shared" si="13"/>
        <v>0.14241983000000003</v>
      </c>
      <c r="F239" s="28">
        <f t="shared" si="13"/>
        <v>0.27268003000000007</v>
      </c>
      <c r="G239" s="28">
        <f t="shared" si="13"/>
        <v>0.16449627999999999</v>
      </c>
      <c r="H239" s="28">
        <f t="shared" si="13"/>
        <v>0.18633323000000007</v>
      </c>
      <c r="I239" s="28">
        <f t="shared" si="13"/>
        <v>0.25081816999999995</v>
      </c>
      <c r="J239" s="28">
        <f t="shared" si="13"/>
        <v>0.27959456999999993</v>
      </c>
      <c r="K239" s="28">
        <f t="shared" si="13"/>
        <v>0.23120195999999993</v>
      </c>
      <c r="L239" s="28">
        <f t="shared" si="13"/>
        <v>0.24069619999999997</v>
      </c>
      <c r="M239" s="28">
        <f t="shared" si="13"/>
        <v>0.20309518999999993</v>
      </c>
      <c r="N239" s="28">
        <f t="shared" si="13"/>
        <v>-4.4072210000000001E-2</v>
      </c>
      <c r="O239" s="39">
        <f t="shared" si="11"/>
        <v>2.3127831200000002</v>
      </c>
    </row>
    <row r="240" spans="1:15" x14ac:dyDescent="0.2">
      <c r="A240" s="10">
        <v>1029</v>
      </c>
      <c r="B240" s="10" t="s">
        <v>38</v>
      </c>
      <c r="C240" s="28">
        <f t="shared" si="13"/>
        <v>0.36904395000000001</v>
      </c>
      <c r="D240" s="28">
        <f t="shared" si="13"/>
        <v>0.37595774000000004</v>
      </c>
      <c r="E240" s="28">
        <f t="shared" si="13"/>
        <v>0.3781413400000001</v>
      </c>
      <c r="F240" s="28">
        <f t="shared" si="13"/>
        <v>0.38069750999999979</v>
      </c>
      <c r="G240" s="28">
        <f t="shared" si="13"/>
        <v>0.48180008999999979</v>
      </c>
      <c r="H240" s="28">
        <f t="shared" si="13"/>
        <v>0.2893519400000002</v>
      </c>
      <c r="I240" s="28">
        <f t="shared" si="13"/>
        <v>0.40868893999999972</v>
      </c>
      <c r="J240" s="28">
        <f t="shared" si="13"/>
        <v>0.58660261999999996</v>
      </c>
      <c r="K240" s="28">
        <f t="shared" si="13"/>
        <v>0.56823328000000006</v>
      </c>
      <c r="L240" s="28">
        <f t="shared" si="13"/>
        <v>0.42716647999999996</v>
      </c>
      <c r="M240" s="28">
        <f t="shared" si="13"/>
        <v>0.38175470999999994</v>
      </c>
      <c r="N240" s="28">
        <f t="shared" si="13"/>
        <v>0.35774021999999989</v>
      </c>
      <c r="O240" s="39">
        <f t="shared" si="11"/>
        <v>5.0051788200000003</v>
      </c>
    </row>
    <row r="241" spans="1:15" x14ac:dyDescent="0.2">
      <c r="A241" s="10">
        <v>1030</v>
      </c>
      <c r="B241" s="15" t="s">
        <v>18</v>
      </c>
      <c r="C241" s="30">
        <f t="shared" ref="C241:N241" si="14">+C159-C190</f>
        <v>1.1395605899999994</v>
      </c>
      <c r="D241" s="30">
        <f t="shared" si="14"/>
        <v>1.1524395200000002</v>
      </c>
      <c r="E241" s="30">
        <f t="shared" si="14"/>
        <v>1.3328073900000001</v>
      </c>
      <c r="F241" s="30">
        <f t="shared" si="14"/>
        <v>1.3822948700000004</v>
      </c>
      <c r="G241" s="30">
        <f t="shared" si="14"/>
        <v>1.10054129</v>
      </c>
      <c r="H241" s="30">
        <f t="shared" si="14"/>
        <v>1.0205338000000002</v>
      </c>
      <c r="I241" s="30">
        <f t="shared" si="14"/>
        <v>1.2429354200000002</v>
      </c>
      <c r="J241" s="30">
        <f t="shared" si="14"/>
        <v>1.7665492500000002</v>
      </c>
      <c r="K241" s="30">
        <f t="shared" si="14"/>
        <v>1.3983798600000004</v>
      </c>
      <c r="L241" s="30">
        <f t="shared" si="14"/>
        <v>1.08150083</v>
      </c>
      <c r="M241" s="30">
        <f t="shared" si="14"/>
        <v>0.87100575000000013</v>
      </c>
      <c r="N241" s="30">
        <f t="shared" si="14"/>
        <v>1.2427191000000002</v>
      </c>
      <c r="O241" s="40">
        <f t="shared" si="11"/>
        <v>14.731267670000001</v>
      </c>
    </row>
    <row r="242" spans="1:15" x14ac:dyDescent="0.2">
      <c r="A242" s="4">
        <v>10300</v>
      </c>
      <c r="B242" s="4" t="s">
        <v>63</v>
      </c>
      <c r="C242" s="25">
        <f>SUM(C214:C241)</f>
        <v>53.634615959999991</v>
      </c>
      <c r="D242" s="25">
        <f t="shared" ref="D242:O242" si="15">SUM(D214:D241)</f>
        <v>55.947192829999977</v>
      </c>
      <c r="E242" s="25">
        <f t="shared" si="15"/>
        <v>53.358281839999982</v>
      </c>
      <c r="F242" s="25">
        <f t="shared" si="15"/>
        <v>59.835515510000008</v>
      </c>
      <c r="G242" s="25">
        <f t="shared" si="15"/>
        <v>55.321164280000005</v>
      </c>
      <c r="H242" s="25">
        <f t="shared" si="15"/>
        <v>52.43169426</v>
      </c>
      <c r="I242" s="25">
        <f t="shared" si="15"/>
        <v>55.832997060000011</v>
      </c>
      <c r="J242" s="25">
        <f t="shared" si="15"/>
        <v>73.041703729999995</v>
      </c>
      <c r="K242" s="25">
        <f t="shared" si="15"/>
        <v>67.026090179999997</v>
      </c>
      <c r="L242" s="25">
        <f t="shared" si="15"/>
        <v>57.71086987999999</v>
      </c>
      <c r="M242" s="25">
        <f t="shared" si="15"/>
        <v>55.715645210000019</v>
      </c>
      <c r="N242" s="25">
        <f t="shared" si="15"/>
        <v>48.356851470000009</v>
      </c>
      <c r="O242" s="25">
        <f t="shared" si="15"/>
        <v>688.21262220999972</v>
      </c>
    </row>
    <row r="243" spans="1:15" x14ac:dyDescent="0.2">
      <c r="A243" s="32"/>
      <c r="B243" s="32"/>
      <c r="C243"/>
      <c r="D243"/>
      <c r="E243"/>
      <c r="F243"/>
      <c r="G243"/>
      <c r="H243"/>
      <c r="I243"/>
      <c r="J243"/>
      <c r="K243"/>
      <c r="L243"/>
      <c r="M243"/>
      <c r="N243"/>
      <c r="O243" s="3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/>
  <dimension ref="A1:AD243"/>
  <sheetViews>
    <sheetView topLeftCell="A220" zoomScale="70" zoomScaleNormal="70" workbookViewId="0">
      <selection activeCell="B1" sqref="B1"/>
    </sheetView>
  </sheetViews>
  <sheetFormatPr defaultRowHeight="14.25" x14ac:dyDescent="0.2"/>
  <cols>
    <col min="1" max="1" width="6" style="41" bestFit="1" customWidth="1"/>
    <col min="2" max="2" width="16" style="41" bestFit="1" customWidth="1"/>
    <col min="3" max="14" width="9.75" style="41" bestFit="1" customWidth="1"/>
    <col min="15" max="15" width="10.625" style="41" bestFit="1" customWidth="1"/>
  </cols>
  <sheetData>
    <row r="1" spans="1:15" x14ac:dyDescent="0.2">
      <c r="A1" s="3" t="s">
        <v>52</v>
      </c>
      <c r="B1" s="3" t="s">
        <v>47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55</v>
      </c>
    </row>
    <row r="2" spans="1:15" x14ac:dyDescent="0.2">
      <c r="A2" s="7">
        <v>1004</v>
      </c>
      <c r="B2" s="7" t="s">
        <v>94</v>
      </c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47"/>
      <c r="N2" s="47"/>
      <c r="O2" s="9">
        <f>SUM(C2:N2)</f>
        <v>0</v>
      </c>
    </row>
    <row r="3" spans="1:15" x14ac:dyDescent="0.2">
      <c r="A3" s="10">
        <v>1005</v>
      </c>
      <c r="B3" s="10" t="s">
        <v>13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48"/>
      <c r="N3" s="48"/>
      <c r="O3" s="12">
        <f t="shared" ref="O3:O29" si="0">SUM(C3:N3)</f>
        <v>0</v>
      </c>
    </row>
    <row r="4" spans="1:15" x14ac:dyDescent="0.2">
      <c r="A4" s="10">
        <v>1006</v>
      </c>
      <c r="B4" s="10" t="s">
        <v>14</v>
      </c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48"/>
      <c r="N4" s="48"/>
      <c r="O4" s="12">
        <f t="shared" si="0"/>
        <v>0</v>
      </c>
    </row>
    <row r="5" spans="1:15" x14ac:dyDescent="0.2">
      <c r="A5" s="10">
        <v>1007</v>
      </c>
      <c r="B5" s="10" t="s">
        <v>15</v>
      </c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48"/>
      <c r="N5" s="48"/>
      <c r="O5" s="12">
        <f t="shared" si="0"/>
        <v>0</v>
      </c>
    </row>
    <row r="6" spans="1:15" x14ac:dyDescent="0.2">
      <c r="A6" s="10">
        <v>1008</v>
      </c>
      <c r="B6" s="10" t="s">
        <v>16</v>
      </c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48"/>
      <c r="N6" s="48"/>
      <c r="O6" s="12">
        <f t="shared" si="0"/>
        <v>0</v>
      </c>
    </row>
    <row r="7" spans="1:15" x14ac:dyDescent="0.2">
      <c r="A7" s="10">
        <v>1009</v>
      </c>
      <c r="B7" s="10" t="s">
        <v>17</v>
      </c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48"/>
      <c r="N7" s="48"/>
      <c r="O7" s="12">
        <f t="shared" si="0"/>
        <v>0</v>
      </c>
    </row>
    <row r="8" spans="1:15" x14ac:dyDescent="0.2">
      <c r="A8" s="10">
        <v>1010</v>
      </c>
      <c r="B8" s="10" t="s">
        <v>19</v>
      </c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48"/>
      <c r="N8" s="48"/>
      <c r="O8" s="12">
        <f t="shared" si="0"/>
        <v>0</v>
      </c>
    </row>
    <row r="9" spans="1:15" x14ac:dyDescent="0.2">
      <c r="A9" s="10">
        <v>1011</v>
      </c>
      <c r="B9" s="10" t="s">
        <v>20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48"/>
      <c r="N9" s="48"/>
      <c r="O9" s="12">
        <f t="shared" si="0"/>
        <v>0</v>
      </c>
    </row>
    <row r="10" spans="1:15" x14ac:dyDescent="0.2">
      <c r="A10" s="10">
        <v>1012</v>
      </c>
      <c r="B10" s="10" t="s">
        <v>21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48"/>
      <c r="N10" s="48"/>
      <c r="O10" s="12">
        <f t="shared" si="0"/>
        <v>0</v>
      </c>
    </row>
    <row r="11" spans="1:15" x14ac:dyDescent="0.2">
      <c r="A11" s="10">
        <v>1013</v>
      </c>
      <c r="B11" s="10" t="s">
        <v>22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48"/>
      <c r="N11" s="48"/>
      <c r="O11" s="12">
        <f t="shared" si="0"/>
        <v>0</v>
      </c>
    </row>
    <row r="12" spans="1:15" x14ac:dyDescent="0.2">
      <c r="A12" s="10">
        <v>1014</v>
      </c>
      <c r="B12" s="10" t="s">
        <v>23</v>
      </c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48"/>
      <c r="N12" s="48"/>
      <c r="O12" s="12">
        <f t="shared" si="0"/>
        <v>0</v>
      </c>
    </row>
    <row r="13" spans="1:15" x14ac:dyDescent="0.2">
      <c r="A13" s="10">
        <v>1015</v>
      </c>
      <c r="B13" s="10" t="s">
        <v>24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48"/>
      <c r="N13" s="48"/>
      <c r="O13" s="12">
        <f t="shared" si="0"/>
        <v>0</v>
      </c>
    </row>
    <row r="14" spans="1:15" x14ac:dyDescent="0.2">
      <c r="A14" s="10">
        <v>1016</v>
      </c>
      <c r="B14" s="10" t="s">
        <v>25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48"/>
      <c r="N14" s="48"/>
      <c r="O14" s="12">
        <f t="shared" si="0"/>
        <v>0</v>
      </c>
    </row>
    <row r="15" spans="1:15" x14ac:dyDescent="0.2">
      <c r="A15" s="10">
        <v>1017</v>
      </c>
      <c r="B15" s="10" t="s">
        <v>26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48"/>
      <c r="N15" s="48"/>
      <c r="O15" s="12">
        <f t="shared" si="0"/>
        <v>0</v>
      </c>
    </row>
    <row r="16" spans="1:15" x14ac:dyDescent="0.2">
      <c r="A16" s="10">
        <v>1018</v>
      </c>
      <c r="B16" s="10" t="s">
        <v>27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48"/>
      <c r="N16" s="48"/>
      <c r="O16" s="12">
        <f t="shared" si="0"/>
        <v>0</v>
      </c>
    </row>
    <row r="17" spans="1:15" x14ac:dyDescent="0.2">
      <c r="A17" s="10">
        <v>1019</v>
      </c>
      <c r="B17" s="10" t="s">
        <v>28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48"/>
      <c r="N17" s="48"/>
      <c r="O17" s="12">
        <f t="shared" si="0"/>
        <v>0</v>
      </c>
    </row>
    <row r="18" spans="1:15" x14ac:dyDescent="0.2">
      <c r="A18" s="10">
        <v>1020</v>
      </c>
      <c r="B18" s="10" t="s">
        <v>29</v>
      </c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48"/>
      <c r="N18" s="48"/>
      <c r="O18" s="12">
        <f t="shared" si="0"/>
        <v>0</v>
      </c>
    </row>
    <row r="19" spans="1:15" x14ac:dyDescent="0.2">
      <c r="A19" s="10">
        <v>1021</v>
      </c>
      <c r="B19" s="10" t="s">
        <v>30</v>
      </c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48"/>
      <c r="N19" s="48"/>
      <c r="O19" s="12">
        <f t="shared" si="0"/>
        <v>0</v>
      </c>
    </row>
    <row r="20" spans="1:15" x14ac:dyDescent="0.2">
      <c r="A20" s="10">
        <v>1022</v>
      </c>
      <c r="B20" s="10" t="s">
        <v>31</v>
      </c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48"/>
      <c r="N20" s="48"/>
      <c r="O20" s="12">
        <f t="shared" si="0"/>
        <v>0</v>
      </c>
    </row>
    <row r="21" spans="1:15" x14ac:dyDescent="0.2">
      <c r="A21" s="10">
        <v>1023</v>
      </c>
      <c r="B21" s="10" t="s">
        <v>32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48"/>
      <c r="N21" s="48"/>
      <c r="O21" s="12">
        <f t="shared" si="0"/>
        <v>0</v>
      </c>
    </row>
    <row r="22" spans="1:15" x14ac:dyDescent="0.2">
      <c r="A22" s="10">
        <v>1024</v>
      </c>
      <c r="B22" s="10" t="s">
        <v>33</v>
      </c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48"/>
      <c r="N22" s="48"/>
      <c r="O22" s="12">
        <f t="shared" si="0"/>
        <v>0</v>
      </c>
    </row>
    <row r="23" spans="1:15" x14ac:dyDescent="0.2">
      <c r="A23" s="10">
        <v>1025</v>
      </c>
      <c r="B23" s="10" t="s">
        <v>34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48"/>
      <c r="N23" s="48"/>
      <c r="O23" s="12">
        <f t="shared" si="0"/>
        <v>0</v>
      </c>
    </row>
    <row r="24" spans="1:15" x14ac:dyDescent="0.2">
      <c r="A24" s="10">
        <v>1026</v>
      </c>
      <c r="B24" s="10" t="s">
        <v>35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48"/>
      <c r="N24" s="48"/>
      <c r="O24" s="12">
        <f t="shared" si="0"/>
        <v>0</v>
      </c>
    </row>
    <row r="25" spans="1:15" x14ac:dyDescent="0.2">
      <c r="A25" s="10">
        <v>1027</v>
      </c>
      <c r="B25" s="10" t="s">
        <v>36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48"/>
      <c r="N25" s="48"/>
      <c r="O25" s="12">
        <f t="shared" si="0"/>
        <v>0</v>
      </c>
    </row>
    <row r="26" spans="1:15" x14ac:dyDescent="0.2">
      <c r="A26" s="10">
        <v>1028</v>
      </c>
      <c r="B26" s="10" t="s">
        <v>37</v>
      </c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48"/>
      <c r="N26" s="48"/>
      <c r="O26" s="12">
        <f t="shared" si="0"/>
        <v>0</v>
      </c>
    </row>
    <row r="27" spans="1:15" x14ac:dyDescent="0.2">
      <c r="A27" s="10">
        <v>1029</v>
      </c>
      <c r="B27" s="10" t="s">
        <v>38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48"/>
      <c r="N27" s="48"/>
      <c r="O27" s="12">
        <f t="shared" si="0"/>
        <v>0</v>
      </c>
    </row>
    <row r="28" spans="1:15" x14ac:dyDescent="0.2">
      <c r="A28" s="15">
        <v>1030</v>
      </c>
      <c r="B28" s="15" t="s">
        <v>18</v>
      </c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49"/>
      <c r="N28" s="49"/>
      <c r="O28" s="17">
        <f t="shared" si="0"/>
        <v>0</v>
      </c>
    </row>
    <row r="29" spans="1:15" x14ac:dyDescent="0.2">
      <c r="A29" s="4">
        <v>10300</v>
      </c>
      <c r="B29" s="4" t="s">
        <v>55</v>
      </c>
      <c r="C29" s="5">
        <f t="shared" ref="C29:N29" si="1">SUM(C2:C28)</f>
        <v>0</v>
      </c>
      <c r="D29" s="5">
        <f t="shared" si="1"/>
        <v>0</v>
      </c>
      <c r="E29" s="5">
        <f t="shared" si="1"/>
        <v>0</v>
      </c>
      <c r="F29" s="5">
        <f t="shared" si="1"/>
        <v>0</v>
      </c>
      <c r="G29" s="5">
        <f t="shared" si="1"/>
        <v>0</v>
      </c>
      <c r="H29" s="253">
        <f t="shared" si="1"/>
        <v>0</v>
      </c>
      <c r="I29" s="5">
        <f t="shared" si="1"/>
        <v>0</v>
      </c>
      <c r="J29" s="5">
        <f t="shared" si="1"/>
        <v>0</v>
      </c>
      <c r="K29" s="5">
        <f t="shared" si="1"/>
        <v>0</v>
      </c>
      <c r="L29" s="5">
        <f t="shared" si="1"/>
        <v>0</v>
      </c>
      <c r="M29" s="5">
        <f t="shared" si="1"/>
        <v>0</v>
      </c>
      <c r="N29" s="5">
        <f t="shared" si="1"/>
        <v>0</v>
      </c>
      <c r="O29" s="6">
        <f t="shared" si="0"/>
        <v>0</v>
      </c>
    </row>
    <row r="30" spans="1:15" x14ac:dyDescent="0.2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15" x14ac:dyDescent="0.2">
      <c r="A31" s="3" t="s">
        <v>52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55</v>
      </c>
    </row>
    <row r="32" spans="1:15" x14ac:dyDescent="0.2">
      <c r="A32" s="7">
        <v>1004</v>
      </c>
      <c r="B32" s="7" t="s">
        <v>94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4"/>
      <c r="N32" s="224"/>
      <c r="O32" s="20">
        <f t="shared" ref="O32:O59" si="2">SUM(C32:N32)</f>
        <v>0</v>
      </c>
    </row>
    <row r="33" spans="1:15" x14ac:dyDescent="0.2">
      <c r="A33" s="10">
        <v>1005</v>
      </c>
      <c r="B33" s="10" t="s">
        <v>13</v>
      </c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5"/>
      <c r="N33" s="225"/>
      <c r="O33" s="22">
        <f t="shared" si="2"/>
        <v>0</v>
      </c>
    </row>
    <row r="34" spans="1:15" x14ac:dyDescent="0.2">
      <c r="A34" s="10">
        <v>1006</v>
      </c>
      <c r="B34" s="10" t="s">
        <v>14</v>
      </c>
      <c r="C34" s="221"/>
      <c r="D34" s="221"/>
      <c r="E34" s="221"/>
      <c r="F34" s="221"/>
      <c r="G34" s="221"/>
      <c r="H34" s="221"/>
      <c r="I34" s="221"/>
      <c r="J34" s="221"/>
      <c r="K34" s="221"/>
      <c r="L34" s="221"/>
      <c r="M34" s="225"/>
      <c r="N34" s="225"/>
      <c r="O34" s="22">
        <f t="shared" si="2"/>
        <v>0</v>
      </c>
    </row>
    <row r="35" spans="1:15" x14ac:dyDescent="0.2">
      <c r="A35" s="10">
        <v>1007</v>
      </c>
      <c r="B35" s="10" t="s">
        <v>15</v>
      </c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5"/>
      <c r="N35" s="225"/>
      <c r="O35" s="22">
        <f t="shared" si="2"/>
        <v>0</v>
      </c>
    </row>
    <row r="36" spans="1:15" x14ac:dyDescent="0.2">
      <c r="A36" s="10">
        <v>1008</v>
      </c>
      <c r="B36" s="10" t="s">
        <v>16</v>
      </c>
      <c r="C36" s="221"/>
      <c r="D36" s="221"/>
      <c r="E36" s="221"/>
      <c r="F36" s="221"/>
      <c r="G36" s="221"/>
      <c r="H36" s="221"/>
      <c r="I36" s="221"/>
      <c r="J36" s="221"/>
      <c r="K36" s="221"/>
      <c r="L36" s="221"/>
      <c r="M36" s="225"/>
      <c r="N36" s="225"/>
      <c r="O36" s="22">
        <f t="shared" si="2"/>
        <v>0</v>
      </c>
    </row>
    <row r="37" spans="1:15" x14ac:dyDescent="0.2">
      <c r="A37" s="10">
        <v>1009</v>
      </c>
      <c r="B37" s="10" t="s">
        <v>17</v>
      </c>
      <c r="C37" s="221"/>
      <c r="D37" s="221"/>
      <c r="E37" s="221"/>
      <c r="F37" s="221"/>
      <c r="G37" s="221"/>
      <c r="H37" s="221"/>
      <c r="I37" s="221"/>
      <c r="J37" s="221"/>
      <c r="K37" s="221"/>
      <c r="L37" s="221"/>
      <c r="M37" s="225"/>
      <c r="N37" s="225"/>
      <c r="O37" s="22">
        <f t="shared" si="2"/>
        <v>0</v>
      </c>
    </row>
    <row r="38" spans="1:15" x14ac:dyDescent="0.2">
      <c r="A38" s="10">
        <v>1010</v>
      </c>
      <c r="B38" s="10" t="s">
        <v>19</v>
      </c>
      <c r="C38" s="221"/>
      <c r="D38" s="221"/>
      <c r="E38" s="221"/>
      <c r="F38" s="221"/>
      <c r="G38" s="221"/>
      <c r="H38" s="221"/>
      <c r="I38" s="221"/>
      <c r="J38" s="221"/>
      <c r="K38" s="221"/>
      <c r="L38" s="221"/>
      <c r="M38" s="225"/>
      <c r="N38" s="225"/>
      <c r="O38" s="22">
        <f t="shared" si="2"/>
        <v>0</v>
      </c>
    </row>
    <row r="39" spans="1:15" x14ac:dyDescent="0.2">
      <c r="A39" s="10">
        <v>1011</v>
      </c>
      <c r="B39" s="10" t="s">
        <v>20</v>
      </c>
      <c r="C39" s="221"/>
      <c r="D39" s="221"/>
      <c r="E39" s="221"/>
      <c r="F39" s="221"/>
      <c r="G39" s="221"/>
      <c r="H39" s="221"/>
      <c r="I39" s="221"/>
      <c r="J39" s="221"/>
      <c r="K39" s="221"/>
      <c r="L39" s="221"/>
      <c r="M39" s="225"/>
      <c r="N39" s="225"/>
      <c r="O39" s="22">
        <f t="shared" si="2"/>
        <v>0</v>
      </c>
    </row>
    <row r="40" spans="1:15" x14ac:dyDescent="0.2">
      <c r="A40" s="10">
        <v>1012</v>
      </c>
      <c r="B40" s="10" t="s">
        <v>21</v>
      </c>
      <c r="C40" s="221"/>
      <c r="D40" s="221"/>
      <c r="E40" s="221"/>
      <c r="F40" s="221"/>
      <c r="G40" s="221"/>
      <c r="H40" s="221"/>
      <c r="I40" s="221"/>
      <c r="J40" s="221"/>
      <c r="K40" s="221"/>
      <c r="L40" s="221"/>
      <c r="M40" s="225"/>
      <c r="N40" s="225"/>
      <c r="O40" s="22">
        <f t="shared" si="2"/>
        <v>0</v>
      </c>
    </row>
    <row r="41" spans="1:15" x14ac:dyDescent="0.2">
      <c r="A41" s="10">
        <v>1013</v>
      </c>
      <c r="B41" s="10" t="s">
        <v>22</v>
      </c>
      <c r="C41" s="221"/>
      <c r="D41" s="221"/>
      <c r="E41" s="221"/>
      <c r="F41" s="221"/>
      <c r="G41" s="221"/>
      <c r="H41" s="221"/>
      <c r="I41" s="221"/>
      <c r="J41" s="221"/>
      <c r="K41" s="221"/>
      <c r="L41" s="221"/>
      <c r="M41" s="225"/>
      <c r="N41" s="225"/>
      <c r="O41" s="22">
        <f t="shared" si="2"/>
        <v>0</v>
      </c>
    </row>
    <row r="42" spans="1:15" x14ac:dyDescent="0.2">
      <c r="A42" s="10">
        <v>1014</v>
      </c>
      <c r="B42" s="10" t="s">
        <v>23</v>
      </c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225"/>
      <c r="N42" s="225"/>
      <c r="O42" s="22">
        <f t="shared" si="2"/>
        <v>0</v>
      </c>
    </row>
    <row r="43" spans="1:15" x14ac:dyDescent="0.2">
      <c r="A43" s="10">
        <v>1015</v>
      </c>
      <c r="B43" s="10" t="s">
        <v>24</v>
      </c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5"/>
      <c r="N43" s="225"/>
      <c r="O43" s="22">
        <f t="shared" si="2"/>
        <v>0</v>
      </c>
    </row>
    <row r="44" spans="1:15" x14ac:dyDescent="0.2">
      <c r="A44" s="10">
        <v>1016</v>
      </c>
      <c r="B44" s="10" t="s">
        <v>25</v>
      </c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225"/>
      <c r="N44" s="225"/>
      <c r="O44" s="22">
        <f t="shared" si="2"/>
        <v>0</v>
      </c>
    </row>
    <row r="45" spans="1:15" x14ac:dyDescent="0.2">
      <c r="A45" s="10">
        <v>1017</v>
      </c>
      <c r="B45" s="10" t="s">
        <v>26</v>
      </c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225"/>
      <c r="N45" s="225"/>
      <c r="O45" s="22">
        <f t="shared" si="2"/>
        <v>0</v>
      </c>
    </row>
    <row r="46" spans="1:15" x14ac:dyDescent="0.2">
      <c r="A46" s="10">
        <v>1018</v>
      </c>
      <c r="B46" s="10" t="s">
        <v>27</v>
      </c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5"/>
      <c r="N46" s="225"/>
      <c r="O46" s="22">
        <f t="shared" si="2"/>
        <v>0</v>
      </c>
    </row>
    <row r="47" spans="1:15" x14ac:dyDescent="0.2">
      <c r="A47" s="10">
        <v>1019</v>
      </c>
      <c r="B47" s="10" t="s">
        <v>28</v>
      </c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5"/>
      <c r="N47" s="225"/>
      <c r="O47" s="22">
        <f t="shared" si="2"/>
        <v>0</v>
      </c>
    </row>
    <row r="48" spans="1:15" x14ac:dyDescent="0.2">
      <c r="A48" s="10">
        <v>1020</v>
      </c>
      <c r="B48" s="10" t="s">
        <v>29</v>
      </c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5"/>
      <c r="N48" s="225"/>
      <c r="O48" s="22">
        <f t="shared" si="2"/>
        <v>0</v>
      </c>
    </row>
    <row r="49" spans="1:15" x14ac:dyDescent="0.2">
      <c r="A49" s="10">
        <v>1021</v>
      </c>
      <c r="B49" s="10" t="s">
        <v>30</v>
      </c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5"/>
      <c r="N49" s="225"/>
      <c r="O49" s="22">
        <f t="shared" si="2"/>
        <v>0</v>
      </c>
    </row>
    <row r="50" spans="1:15" x14ac:dyDescent="0.2">
      <c r="A50" s="10">
        <v>1022</v>
      </c>
      <c r="B50" s="10" t="s">
        <v>31</v>
      </c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5"/>
      <c r="N50" s="225"/>
      <c r="O50" s="22">
        <f t="shared" si="2"/>
        <v>0</v>
      </c>
    </row>
    <row r="51" spans="1:15" x14ac:dyDescent="0.2">
      <c r="A51" s="10">
        <v>1023</v>
      </c>
      <c r="B51" s="10" t="s">
        <v>32</v>
      </c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5"/>
      <c r="N51" s="225"/>
      <c r="O51" s="22">
        <f t="shared" si="2"/>
        <v>0</v>
      </c>
    </row>
    <row r="52" spans="1:15" x14ac:dyDescent="0.2">
      <c r="A52" s="10">
        <v>1024</v>
      </c>
      <c r="B52" s="10" t="s">
        <v>33</v>
      </c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5"/>
      <c r="N52" s="225"/>
      <c r="O52" s="22">
        <f t="shared" si="2"/>
        <v>0</v>
      </c>
    </row>
    <row r="53" spans="1:15" x14ac:dyDescent="0.2">
      <c r="A53" s="10">
        <v>1025</v>
      </c>
      <c r="B53" s="10" t="s">
        <v>34</v>
      </c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5"/>
      <c r="N53" s="225"/>
      <c r="O53" s="22">
        <f t="shared" si="2"/>
        <v>0</v>
      </c>
    </row>
    <row r="54" spans="1:15" x14ac:dyDescent="0.2">
      <c r="A54" s="10">
        <v>1026</v>
      </c>
      <c r="B54" s="10" t="s">
        <v>35</v>
      </c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5"/>
      <c r="N54" s="225"/>
      <c r="O54" s="22">
        <f t="shared" si="2"/>
        <v>0</v>
      </c>
    </row>
    <row r="55" spans="1:15" x14ac:dyDescent="0.2">
      <c r="A55" s="10">
        <v>1027</v>
      </c>
      <c r="B55" s="10" t="s">
        <v>36</v>
      </c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5"/>
      <c r="N55" s="225"/>
      <c r="O55" s="22">
        <f t="shared" si="2"/>
        <v>0</v>
      </c>
    </row>
    <row r="56" spans="1:15" x14ac:dyDescent="0.2">
      <c r="A56" s="10">
        <v>1028</v>
      </c>
      <c r="B56" s="10" t="s">
        <v>37</v>
      </c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5"/>
      <c r="N56" s="225"/>
      <c r="O56" s="22">
        <f t="shared" si="2"/>
        <v>0</v>
      </c>
    </row>
    <row r="57" spans="1:15" x14ac:dyDescent="0.2">
      <c r="A57" s="10">
        <v>1029</v>
      </c>
      <c r="B57" s="10" t="s">
        <v>38</v>
      </c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5"/>
      <c r="N57" s="225"/>
      <c r="O57" s="22">
        <f t="shared" si="2"/>
        <v>0</v>
      </c>
    </row>
    <row r="58" spans="1:15" x14ac:dyDescent="0.2">
      <c r="A58" s="15">
        <v>1030</v>
      </c>
      <c r="B58" s="15" t="s">
        <v>18</v>
      </c>
      <c r="C58" s="222"/>
      <c r="D58" s="222"/>
      <c r="E58" s="222"/>
      <c r="F58" s="222"/>
      <c r="G58" s="223"/>
      <c r="H58" s="223"/>
      <c r="I58" s="223"/>
      <c r="J58" s="223"/>
      <c r="K58" s="223"/>
      <c r="L58" s="223"/>
      <c r="M58" s="226"/>
      <c r="N58" s="226"/>
      <c r="O58" s="24">
        <f t="shared" si="2"/>
        <v>0</v>
      </c>
    </row>
    <row r="59" spans="1:15" x14ac:dyDescent="0.2">
      <c r="A59" s="4">
        <v>10300</v>
      </c>
      <c r="B59" s="4" t="s">
        <v>55</v>
      </c>
      <c r="C59" s="18">
        <f t="shared" ref="C59:N59" si="3">SUM(C32:C58)</f>
        <v>0</v>
      </c>
      <c r="D59" s="18">
        <f t="shared" si="3"/>
        <v>0</v>
      </c>
      <c r="E59" s="18">
        <f t="shared" si="3"/>
        <v>0</v>
      </c>
      <c r="F59" s="18">
        <f t="shared" si="3"/>
        <v>0</v>
      </c>
      <c r="G59" s="18">
        <f t="shared" si="3"/>
        <v>0</v>
      </c>
      <c r="H59" s="18">
        <f t="shared" si="3"/>
        <v>0</v>
      </c>
      <c r="I59" s="18">
        <f t="shared" si="3"/>
        <v>0</v>
      </c>
      <c r="J59" s="18">
        <f t="shared" si="3"/>
        <v>0</v>
      </c>
      <c r="K59" s="301">
        <f t="shared" si="3"/>
        <v>0</v>
      </c>
      <c r="L59" s="18">
        <f t="shared" si="3"/>
        <v>0</v>
      </c>
      <c r="M59" s="18">
        <f t="shared" si="3"/>
        <v>0</v>
      </c>
      <c r="N59" s="18">
        <f t="shared" si="3"/>
        <v>0</v>
      </c>
      <c r="O59" s="18">
        <f t="shared" si="2"/>
        <v>0</v>
      </c>
    </row>
    <row r="60" spans="1:15" x14ac:dyDescent="0.2">
      <c r="A60" s="32"/>
      <c r="B60" s="32"/>
      <c r="C60"/>
      <c r="D60"/>
      <c r="E60"/>
      <c r="F60"/>
      <c r="G60"/>
      <c r="H60"/>
      <c r="I60"/>
      <c r="J60"/>
      <c r="K60"/>
      <c r="L60"/>
      <c r="M60"/>
      <c r="N60"/>
      <c r="O60" s="32"/>
    </row>
    <row r="61" spans="1:15" x14ac:dyDescent="0.2">
      <c r="A61" s="3" t="s">
        <v>52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55</v>
      </c>
    </row>
    <row r="62" spans="1:15" x14ac:dyDescent="0.2">
      <c r="A62" s="7">
        <v>1004</v>
      </c>
      <c r="B62" s="7" t="s">
        <v>94</v>
      </c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20">
        <f t="shared" ref="O62:O89" si="4">SUM(C62:N62)</f>
        <v>0</v>
      </c>
    </row>
    <row r="63" spans="1:15" x14ac:dyDescent="0.2">
      <c r="A63" s="10">
        <v>1005</v>
      </c>
      <c r="B63" s="10" t="s">
        <v>13</v>
      </c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2">
        <f t="shared" si="4"/>
        <v>0</v>
      </c>
    </row>
    <row r="64" spans="1:15" x14ac:dyDescent="0.2">
      <c r="A64" s="10">
        <v>1006</v>
      </c>
      <c r="B64" s="10" t="s">
        <v>14</v>
      </c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2">
        <f t="shared" si="4"/>
        <v>0</v>
      </c>
    </row>
    <row r="65" spans="1:15" x14ac:dyDescent="0.2">
      <c r="A65" s="10">
        <v>1007</v>
      </c>
      <c r="B65" s="10" t="s">
        <v>15</v>
      </c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2">
        <f t="shared" si="4"/>
        <v>0</v>
      </c>
    </row>
    <row r="66" spans="1:15" x14ac:dyDescent="0.2">
      <c r="A66" s="10">
        <v>1008</v>
      </c>
      <c r="B66" s="10" t="s">
        <v>16</v>
      </c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2">
        <f t="shared" si="4"/>
        <v>0</v>
      </c>
    </row>
    <row r="67" spans="1:15" x14ac:dyDescent="0.2">
      <c r="A67" s="10">
        <v>1009</v>
      </c>
      <c r="B67" s="10" t="s">
        <v>17</v>
      </c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2">
        <f t="shared" si="4"/>
        <v>0</v>
      </c>
    </row>
    <row r="68" spans="1:15" x14ac:dyDescent="0.2">
      <c r="A68" s="10">
        <v>1010</v>
      </c>
      <c r="B68" s="10" t="s">
        <v>19</v>
      </c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2">
        <f t="shared" si="4"/>
        <v>0</v>
      </c>
    </row>
    <row r="69" spans="1:15" x14ac:dyDescent="0.2">
      <c r="A69" s="10">
        <v>1011</v>
      </c>
      <c r="B69" s="10" t="s">
        <v>20</v>
      </c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2">
        <f t="shared" si="4"/>
        <v>0</v>
      </c>
    </row>
    <row r="70" spans="1:15" x14ac:dyDescent="0.2">
      <c r="A70" s="10">
        <v>1012</v>
      </c>
      <c r="B70" s="10" t="s">
        <v>21</v>
      </c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2">
        <f t="shared" si="4"/>
        <v>0</v>
      </c>
    </row>
    <row r="71" spans="1:15" x14ac:dyDescent="0.2">
      <c r="A71" s="10">
        <v>1013</v>
      </c>
      <c r="B71" s="10" t="s">
        <v>22</v>
      </c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2">
        <f t="shared" si="4"/>
        <v>0</v>
      </c>
    </row>
    <row r="72" spans="1:15" x14ac:dyDescent="0.2">
      <c r="A72" s="10">
        <v>1014</v>
      </c>
      <c r="B72" s="10" t="s">
        <v>23</v>
      </c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2">
        <f t="shared" si="4"/>
        <v>0</v>
      </c>
    </row>
    <row r="73" spans="1:15" x14ac:dyDescent="0.2">
      <c r="A73" s="10">
        <v>1015</v>
      </c>
      <c r="B73" s="10" t="s">
        <v>24</v>
      </c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2">
        <f t="shared" si="4"/>
        <v>0</v>
      </c>
    </row>
    <row r="74" spans="1:15" x14ac:dyDescent="0.2">
      <c r="A74" s="10">
        <v>1016</v>
      </c>
      <c r="B74" s="10" t="s">
        <v>25</v>
      </c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2">
        <f t="shared" si="4"/>
        <v>0</v>
      </c>
    </row>
    <row r="75" spans="1:15" x14ac:dyDescent="0.2">
      <c r="A75" s="10">
        <v>1017</v>
      </c>
      <c r="B75" s="10" t="s">
        <v>26</v>
      </c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2">
        <f t="shared" si="4"/>
        <v>0</v>
      </c>
    </row>
    <row r="76" spans="1:15" x14ac:dyDescent="0.2">
      <c r="A76" s="10">
        <v>1018</v>
      </c>
      <c r="B76" s="10" t="s">
        <v>27</v>
      </c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2">
        <f t="shared" si="4"/>
        <v>0</v>
      </c>
    </row>
    <row r="77" spans="1:15" x14ac:dyDescent="0.2">
      <c r="A77" s="10">
        <v>1019</v>
      </c>
      <c r="B77" s="10" t="s">
        <v>28</v>
      </c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2">
        <f t="shared" si="4"/>
        <v>0</v>
      </c>
    </row>
    <row r="78" spans="1:15" x14ac:dyDescent="0.2">
      <c r="A78" s="10">
        <v>1020</v>
      </c>
      <c r="B78" s="10" t="s">
        <v>29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2">
        <f t="shared" si="4"/>
        <v>0</v>
      </c>
    </row>
    <row r="79" spans="1:15" x14ac:dyDescent="0.2">
      <c r="A79" s="10">
        <v>1021</v>
      </c>
      <c r="B79" s="10" t="s">
        <v>30</v>
      </c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2">
        <f t="shared" si="4"/>
        <v>0</v>
      </c>
    </row>
    <row r="80" spans="1:15" x14ac:dyDescent="0.2">
      <c r="A80" s="10">
        <v>1022</v>
      </c>
      <c r="B80" s="10" t="s">
        <v>31</v>
      </c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2">
        <f t="shared" si="4"/>
        <v>0</v>
      </c>
    </row>
    <row r="81" spans="1:15" x14ac:dyDescent="0.2">
      <c r="A81" s="10">
        <v>1023</v>
      </c>
      <c r="B81" s="10" t="s">
        <v>32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2">
        <f t="shared" si="4"/>
        <v>0</v>
      </c>
    </row>
    <row r="82" spans="1:15" x14ac:dyDescent="0.2">
      <c r="A82" s="10">
        <v>1024</v>
      </c>
      <c r="B82" s="10" t="s">
        <v>33</v>
      </c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2">
        <f t="shared" si="4"/>
        <v>0</v>
      </c>
    </row>
    <row r="83" spans="1:15" x14ac:dyDescent="0.2">
      <c r="A83" s="10">
        <v>1025</v>
      </c>
      <c r="B83" s="10" t="s">
        <v>34</v>
      </c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2">
        <f t="shared" si="4"/>
        <v>0</v>
      </c>
    </row>
    <row r="84" spans="1:15" x14ac:dyDescent="0.2">
      <c r="A84" s="10">
        <v>1026</v>
      </c>
      <c r="B84" s="10" t="s">
        <v>35</v>
      </c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2">
        <f t="shared" si="4"/>
        <v>0</v>
      </c>
    </row>
    <row r="85" spans="1:15" x14ac:dyDescent="0.2">
      <c r="A85" s="10">
        <v>1027</v>
      </c>
      <c r="B85" s="10" t="s">
        <v>36</v>
      </c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2">
        <f t="shared" si="4"/>
        <v>0</v>
      </c>
    </row>
    <row r="86" spans="1:15" x14ac:dyDescent="0.2">
      <c r="A86" s="10">
        <v>1028</v>
      </c>
      <c r="B86" s="10" t="s">
        <v>37</v>
      </c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2">
        <f t="shared" si="4"/>
        <v>0</v>
      </c>
    </row>
    <row r="87" spans="1:15" x14ac:dyDescent="0.2">
      <c r="A87" s="10">
        <v>1029</v>
      </c>
      <c r="B87" s="10" t="s">
        <v>38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2">
        <f t="shared" si="4"/>
        <v>0</v>
      </c>
    </row>
    <row r="88" spans="1:15" x14ac:dyDescent="0.2">
      <c r="A88" s="15">
        <v>1030</v>
      </c>
      <c r="B88" s="15" t="s">
        <v>18</v>
      </c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4">
        <f t="shared" si="4"/>
        <v>0</v>
      </c>
    </row>
    <row r="89" spans="1:15" x14ac:dyDescent="0.2">
      <c r="A89" s="4">
        <v>10300</v>
      </c>
      <c r="B89" s="4" t="s">
        <v>55</v>
      </c>
      <c r="C89" s="18">
        <f t="shared" ref="C89:N89" si="5">SUM(C62:C88)</f>
        <v>0</v>
      </c>
      <c r="D89" s="18">
        <f t="shared" si="5"/>
        <v>0</v>
      </c>
      <c r="E89" s="18">
        <f t="shared" si="5"/>
        <v>0</v>
      </c>
      <c r="F89" s="18">
        <f t="shared" si="5"/>
        <v>0</v>
      </c>
      <c r="G89" s="18">
        <f t="shared" si="5"/>
        <v>0</v>
      </c>
      <c r="H89" s="18">
        <f t="shared" si="5"/>
        <v>0</v>
      </c>
      <c r="I89" s="18">
        <f t="shared" si="5"/>
        <v>0</v>
      </c>
      <c r="J89" s="18">
        <f t="shared" si="5"/>
        <v>0</v>
      </c>
      <c r="K89" s="18">
        <f t="shared" si="5"/>
        <v>0</v>
      </c>
      <c r="L89" s="18">
        <f t="shared" si="5"/>
        <v>0</v>
      </c>
      <c r="M89" s="18">
        <f t="shared" si="5"/>
        <v>0</v>
      </c>
      <c r="N89" s="18">
        <f t="shared" si="5"/>
        <v>0</v>
      </c>
      <c r="O89" s="18">
        <f t="shared" si="4"/>
        <v>0</v>
      </c>
    </row>
    <row r="90" spans="1:15" x14ac:dyDescent="0.2">
      <c r="A90" s="32"/>
      <c r="B90" s="32"/>
      <c r="C90"/>
      <c r="D90"/>
      <c r="E90"/>
      <c r="F90"/>
      <c r="G90"/>
      <c r="H90"/>
      <c r="I90"/>
      <c r="J90"/>
      <c r="K90"/>
      <c r="L90"/>
      <c r="M90"/>
      <c r="N90"/>
      <c r="O90" s="32"/>
    </row>
    <row r="91" spans="1:15" x14ac:dyDescent="0.2">
      <c r="A91" s="3" t="s">
        <v>52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55</v>
      </c>
    </row>
    <row r="92" spans="1:15" x14ac:dyDescent="0.2">
      <c r="A92" s="7">
        <v>1004</v>
      </c>
      <c r="B92" s="7" t="s">
        <v>94</v>
      </c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7">
        <v>24.798894866049821</v>
      </c>
    </row>
    <row r="93" spans="1:15" x14ac:dyDescent="0.2">
      <c r="A93" s="10">
        <v>1005</v>
      </c>
      <c r="B93" s="10" t="s">
        <v>13</v>
      </c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9">
        <v>15.498521862982217</v>
      </c>
    </row>
    <row r="94" spans="1:15" x14ac:dyDescent="0.2">
      <c r="A94" s="10">
        <v>1006</v>
      </c>
      <c r="B94" s="10" t="s">
        <v>14</v>
      </c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9">
        <v>39.050575050690597</v>
      </c>
    </row>
    <row r="95" spans="1:15" x14ac:dyDescent="0.2">
      <c r="A95" s="10">
        <v>1007</v>
      </c>
      <c r="B95" s="10" t="s">
        <v>15</v>
      </c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9">
        <v>22.551179780674097</v>
      </c>
    </row>
    <row r="96" spans="1:15" x14ac:dyDescent="0.2">
      <c r="A96" s="10">
        <v>1008</v>
      </c>
      <c r="B96" s="10" t="s">
        <v>16</v>
      </c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9">
        <v>16.832856921875631</v>
      </c>
    </row>
    <row r="97" spans="1:15" x14ac:dyDescent="0.2">
      <c r="A97" s="10">
        <v>1009</v>
      </c>
      <c r="B97" s="10" t="s">
        <v>17</v>
      </c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9">
        <v>21.781417739966901</v>
      </c>
    </row>
    <row r="98" spans="1:15" x14ac:dyDescent="0.2">
      <c r="A98" s="10">
        <v>1010</v>
      </c>
      <c r="B98" s="10" t="s">
        <v>19</v>
      </c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9">
        <v>24.598340978715658</v>
      </c>
    </row>
    <row r="99" spans="1:15" x14ac:dyDescent="0.2">
      <c r="A99" s="10">
        <v>1011</v>
      </c>
      <c r="B99" s="10" t="s">
        <v>20</v>
      </c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9">
        <v>9.6969657604336899</v>
      </c>
    </row>
    <row r="100" spans="1:15" x14ac:dyDescent="0.2">
      <c r="A100" s="10">
        <v>1012</v>
      </c>
      <c r="B100" s="10" t="s">
        <v>21</v>
      </c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9">
        <v>22.342485461056501</v>
      </c>
    </row>
    <row r="101" spans="1:15" x14ac:dyDescent="0.2">
      <c r="A101" s="10">
        <v>1013</v>
      </c>
      <c r="B101" s="10" t="s">
        <v>22</v>
      </c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9">
        <v>19.543842494509502</v>
      </c>
    </row>
    <row r="102" spans="1:15" x14ac:dyDescent="0.2">
      <c r="A102" s="10">
        <v>1014</v>
      </c>
      <c r="B102" s="10" t="s">
        <v>23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9">
        <v>25.260181537392906</v>
      </c>
    </row>
    <row r="103" spans="1:15" x14ac:dyDescent="0.2">
      <c r="A103" s="10">
        <v>1015</v>
      </c>
      <c r="B103" s="10" t="s">
        <v>24</v>
      </c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9">
        <v>15.682254613845034</v>
      </c>
    </row>
    <row r="104" spans="1:15" x14ac:dyDescent="0.2">
      <c r="A104" s="10">
        <v>1016</v>
      </c>
      <c r="B104" s="10" t="s">
        <v>25</v>
      </c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9">
        <v>28.531809984900175</v>
      </c>
    </row>
    <row r="105" spans="1:15" x14ac:dyDescent="0.2">
      <c r="A105" s="10">
        <v>1017</v>
      </c>
      <c r="B105" s="10" t="s">
        <v>26</v>
      </c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9">
        <v>31.172979800806385</v>
      </c>
    </row>
    <row r="106" spans="1:15" x14ac:dyDescent="0.2">
      <c r="A106" s="10">
        <v>1018</v>
      </c>
      <c r="B106" s="10" t="s">
        <v>27</v>
      </c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9">
        <v>20.975108258824264</v>
      </c>
    </row>
    <row r="107" spans="1:15" x14ac:dyDescent="0.2">
      <c r="A107" s="10">
        <v>1019</v>
      </c>
      <c r="B107" s="10" t="s">
        <v>28</v>
      </c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9">
        <v>21.032647630744037</v>
      </c>
    </row>
    <row r="108" spans="1:15" x14ac:dyDescent="0.2">
      <c r="A108" s="10">
        <v>1020</v>
      </c>
      <c r="B108" s="10" t="s">
        <v>29</v>
      </c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9">
        <v>26.86650986863587</v>
      </c>
    </row>
    <row r="109" spans="1:15" x14ac:dyDescent="0.2">
      <c r="A109" s="10">
        <v>1021</v>
      </c>
      <c r="B109" s="10" t="s">
        <v>30</v>
      </c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9">
        <v>28.541479083065909</v>
      </c>
    </row>
    <row r="110" spans="1:15" x14ac:dyDescent="0.2">
      <c r="A110" s="10">
        <v>1022</v>
      </c>
      <c r="B110" s="10" t="s">
        <v>31</v>
      </c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9">
        <v>25.358740482344022</v>
      </c>
    </row>
    <row r="111" spans="1:15" x14ac:dyDescent="0.2">
      <c r="A111" s="10">
        <v>1023</v>
      </c>
      <c r="B111" s="10" t="s">
        <v>32</v>
      </c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9">
        <v>23.425832176637567</v>
      </c>
    </row>
    <row r="112" spans="1:15" x14ac:dyDescent="0.2">
      <c r="A112" s="10">
        <v>1024</v>
      </c>
      <c r="B112" s="10" t="s">
        <v>33</v>
      </c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9">
        <v>22.51742675058447</v>
      </c>
    </row>
    <row r="113" spans="1:30" x14ac:dyDescent="0.2">
      <c r="A113" s="10">
        <v>1025</v>
      </c>
      <c r="B113" s="10" t="s">
        <v>34</v>
      </c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9">
        <v>21.936506252982994</v>
      </c>
    </row>
    <row r="114" spans="1:30" x14ac:dyDescent="0.2">
      <c r="A114" s="10">
        <v>1026</v>
      </c>
      <c r="B114" s="10" t="s">
        <v>35</v>
      </c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9">
        <v>13.59823021490976</v>
      </c>
    </row>
    <row r="115" spans="1:30" x14ac:dyDescent="0.2">
      <c r="A115" s="10">
        <v>1027</v>
      </c>
      <c r="B115" s="10" t="s">
        <v>36</v>
      </c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9">
        <v>21.129485455748341</v>
      </c>
    </row>
    <row r="116" spans="1:30" x14ac:dyDescent="0.2">
      <c r="A116" s="10">
        <v>1028</v>
      </c>
      <c r="B116" s="10" t="s">
        <v>37</v>
      </c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9">
        <v>24.621646886862464</v>
      </c>
    </row>
    <row r="117" spans="1:30" x14ac:dyDescent="0.2">
      <c r="A117" s="10">
        <v>1029</v>
      </c>
      <c r="B117" s="10" t="s">
        <v>38</v>
      </c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9">
        <v>18.026735266429338</v>
      </c>
    </row>
    <row r="118" spans="1:30" x14ac:dyDescent="0.2">
      <c r="A118" s="15">
        <v>1030</v>
      </c>
      <c r="B118" s="15" t="s">
        <v>18</v>
      </c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1">
        <v>15.554242455383141</v>
      </c>
    </row>
    <row r="119" spans="1:30" x14ac:dyDescent="0.2">
      <c r="A119" s="4">
        <v>10300</v>
      </c>
      <c r="B119" s="4" t="s">
        <v>55</v>
      </c>
      <c r="C119" s="25">
        <v>26.866946191316849</v>
      </c>
      <c r="D119" s="25">
        <v>23.716684359591685</v>
      </c>
      <c r="E119" s="25">
        <v>28.072397232107786</v>
      </c>
      <c r="F119" s="25">
        <v>26.680520702655876</v>
      </c>
      <c r="G119" s="25">
        <v>21.105540215203561</v>
      </c>
      <c r="H119" s="25">
        <v>28.52947608103046</v>
      </c>
      <c r="I119" s="25">
        <v>20.676913414690095</v>
      </c>
      <c r="J119" s="25">
        <v>23.973533897288537</v>
      </c>
      <c r="K119" s="25">
        <v>21.625583207582817</v>
      </c>
      <c r="L119" s="25">
        <v>25.489260066589349</v>
      </c>
      <c r="M119" s="25">
        <v>24.916996508214424</v>
      </c>
      <c r="N119" s="25">
        <v>23.32510457356755</v>
      </c>
      <c r="O119" s="25">
        <v>24.601196756155861</v>
      </c>
    </row>
    <row r="120" spans="1:30" x14ac:dyDescent="0.2">
      <c r="A120" s="32"/>
      <c r="B120" s="32"/>
      <c r="C120"/>
      <c r="D120"/>
      <c r="E120"/>
      <c r="F120"/>
      <c r="G120"/>
      <c r="H120"/>
      <c r="I120"/>
      <c r="J120"/>
      <c r="K120"/>
      <c r="L120"/>
      <c r="M120"/>
      <c r="N120"/>
      <c r="O120" s="32"/>
      <c r="R120" t="s">
        <v>73</v>
      </c>
    </row>
    <row r="121" spans="1:30" x14ac:dyDescent="0.2">
      <c r="A121" s="3" t="s">
        <v>52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254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55</v>
      </c>
      <c r="Q121" s="3" t="s">
        <v>52</v>
      </c>
      <c r="R121" s="3" t="s">
        <v>42</v>
      </c>
      <c r="S121" s="3" t="s">
        <v>74</v>
      </c>
      <c r="T121" s="3" t="s">
        <v>75</v>
      </c>
      <c r="U121" s="3" t="s">
        <v>76</v>
      </c>
      <c r="V121" s="3" t="s">
        <v>77</v>
      </c>
      <c r="W121" s="3" t="s">
        <v>78</v>
      </c>
      <c r="X121" s="3" t="s">
        <v>79</v>
      </c>
      <c r="Y121" s="3" t="s">
        <v>80</v>
      </c>
      <c r="Z121" s="3" t="s">
        <v>81</v>
      </c>
      <c r="AA121" s="3" t="s">
        <v>82</v>
      </c>
      <c r="AB121" s="3" t="s">
        <v>83</v>
      </c>
      <c r="AC121" s="3" t="s">
        <v>84</v>
      </c>
      <c r="AD121" s="3" t="s">
        <v>85</v>
      </c>
    </row>
    <row r="122" spans="1:30" x14ac:dyDescent="0.2">
      <c r="A122" s="7">
        <v>1004</v>
      </c>
      <c r="B122" s="7" t="s">
        <v>94</v>
      </c>
      <c r="C122" s="220"/>
      <c r="D122" s="220"/>
      <c r="E122" s="220"/>
      <c r="F122" s="220"/>
      <c r="G122" s="220"/>
      <c r="H122" s="220"/>
      <c r="I122" s="220"/>
      <c r="J122" s="220"/>
      <c r="K122" s="220"/>
      <c r="L122" s="50"/>
      <c r="M122" s="50"/>
      <c r="N122" s="50"/>
      <c r="O122" s="122">
        <v>0.84059592851543807</v>
      </c>
      <c r="Q122" s="7">
        <v>1004</v>
      </c>
      <c r="R122" s="7" t="s">
        <v>94</v>
      </c>
      <c r="S122" s="325"/>
      <c r="T122" s="325"/>
      <c r="U122" s="325"/>
      <c r="V122" s="325"/>
      <c r="W122" s="325"/>
      <c r="X122" s="325"/>
      <c r="Y122" s="325"/>
      <c r="Z122" s="325"/>
      <c r="AA122" s="325"/>
      <c r="AB122" s="325"/>
      <c r="AC122" s="325"/>
      <c r="AD122" s="325"/>
    </row>
    <row r="123" spans="1:30" x14ac:dyDescent="0.2">
      <c r="A123" s="10">
        <v>1005</v>
      </c>
      <c r="B123" s="10" t="s">
        <v>13</v>
      </c>
      <c r="C123" s="221"/>
      <c r="D123" s="221"/>
      <c r="E123" s="221"/>
      <c r="F123" s="221"/>
      <c r="G123" s="221"/>
      <c r="H123" s="221"/>
      <c r="I123" s="221"/>
      <c r="J123" s="221"/>
      <c r="K123" s="221"/>
      <c r="L123" s="51"/>
      <c r="M123" s="51"/>
      <c r="N123" s="51"/>
      <c r="O123" s="123">
        <v>0.5415334164480009</v>
      </c>
      <c r="Q123" s="10">
        <v>1005</v>
      </c>
      <c r="R123" s="10" t="s">
        <v>13</v>
      </c>
      <c r="S123" s="326"/>
      <c r="T123" s="326"/>
      <c r="U123" s="326"/>
      <c r="V123" s="326"/>
      <c r="W123" s="326"/>
      <c r="X123" s="326"/>
      <c r="Y123" s="326"/>
      <c r="Z123" s="326"/>
      <c r="AA123" s="326"/>
      <c r="AB123" s="326"/>
      <c r="AC123" s="326"/>
      <c r="AD123" s="326"/>
    </row>
    <row r="124" spans="1:30" x14ac:dyDescent="0.2">
      <c r="A124" s="10">
        <v>1006</v>
      </c>
      <c r="B124" s="10" t="s">
        <v>14</v>
      </c>
      <c r="C124" s="221"/>
      <c r="D124" s="221"/>
      <c r="E124" s="221"/>
      <c r="F124" s="221"/>
      <c r="G124" s="221"/>
      <c r="H124" s="221"/>
      <c r="I124" s="221"/>
      <c r="J124" s="221"/>
      <c r="K124" s="221"/>
      <c r="L124" s="51"/>
      <c r="M124" s="51"/>
      <c r="N124" s="51"/>
      <c r="O124" s="123">
        <v>0.48078064179751434</v>
      </c>
      <c r="Q124" s="10">
        <v>1006</v>
      </c>
      <c r="R124" s="10" t="s">
        <v>14</v>
      </c>
      <c r="S124" s="326"/>
      <c r="T124" s="326"/>
      <c r="U124" s="326"/>
      <c r="V124" s="326"/>
      <c r="W124" s="326"/>
      <c r="X124" s="326"/>
      <c r="Y124" s="326"/>
      <c r="Z124" s="326"/>
      <c r="AA124" s="326"/>
      <c r="AB124" s="326"/>
      <c r="AC124" s="326"/>
      <c r="AD124" s="326"/>
    </row>
    <row r="125" spans="1:30" x14ac:dyDescent="0.2">
      <c r="A125" s="10">
        <v>1007</v>
      </c>
      <c r="B125" s="10" t="s">
        <v>15</v>
      </c>
      <c r="C125" s="221"/>
      <c r="D125" s="221"/>
      <c r="E125" s="221"/>
      <c r="F125" s="221"/>
      <c r="G125" s="221"/>
      <c r="H125" s="221"/>
      <c r="I125" s="221"/>
      <c r="J125" s="221"/>
      <c r="K125" s="221"/>
      <c r="L125" s="51"/>
      <c r="M125" s="51"/>
      <c r="N125" s="51"/>
      <c r="O125" s="123">
        <v>0.72673477797160735</v>
      </c>
      <c r="Q125" s="10">
        <v>1007</v>
      </c>
      <c r="R125" s="10" t="s">
        <v>15</v>
      </c>
      <c r="S125" s="326"/>
      <c r="T125" s="326"/>
      <c r="U125" s="326"/>
      <c r="V125" s="326"/>
      <c r="W125" s="326"/>
      <c r="X125" s="326"/>
      <c r="Y125" s="326"/>
      <c r="Z125" s="326"/>
      <c r="AA125" s="326"/>
      <c r="AB125" s="326"/>
      <c r="AC125" s="326"/>
      <c r="AD125" s="326"/>
    </row>
    <row r="126" spans="1:30" x14ac:dyDescent="0.2">
      <c r="A126" s="10">
        <v>1008</v>
      </c>
      <c r="B126" s="10" t="s">
        <v>16</v>
      </c>
      <c r="C126" s="221"/>
      <c r="D126" s="221"/>
      <c r="E126" s="221"/>
      <c r="F126" s="221"/>
      <c r="G126" s="221"/>
      <c r="H126" s="221"/>
      <c r="I126" s="221"/>
      <c r="J126" s="221"/>
      <c r="K126" s="221"/>
      <c r="L126" s="51"/>
      <c r="M126" s="51"/>
      <c r="N126" s="51"/>
      <c r="O126" s="123">
        <v>0.74212203117255027</v>
      </c>
      <c r="Q126" s="10">
        <v>1008</v>
      </c>
      <c r="R126" s="10" t="s">
        <v>16</v>
      </c>
      <c r="S126" s="326"/>
      <c r="T126" s="326"/>
      <c r="U126" s="326"/>
      <c r="V126" s="326"/>
      <c r="W126" s="326"/>
      <c r="X126" s="326"/>
      <c r="Y126" s="326"/>
      <c r="Z126" s="326"/>
      <c r="AA126" s="326"/>
      <c r="AB126" s="326"/>
      <c r="AC126" s="326"/>
      <c r="AD126" s="326"/>
    </row>
    <row r="127" spans="1:30" x14ac:dyDescent="0.2">
      <c r="A127" s="10">
        <v>1009</v>
      </c>
      <c r="B127" s="10" t="s">
        <v>17</v>
      </c>
      <c r="C127" s="221"/>
      <c r="D127" s="221"/>
      <c r="E127" s="221"/>
      <c r="F127" s="221"/>
      <c r="G127" s="221"/>
      <c r="H127" s="221"/>
      <c r="I127" s="221"/>
      <c r="J127" s="221"/>
      <c r="K127" s="221"/>
      <c r="L127" s="51"/>
      <c r="M127" s="51"/>
      <c r="N127" s="51"/>
      <c r="O127" s="123">
        <v>0.6317965452979859</v>
      </c>
      <c r="Q127" s="10">
        <v>1009</v>
      </c>
      <c r="R127" s="10" t="s">
        <v>17</v>
      </c>
      <c r="S127" s="326"/>
      <c r="T127" s="326"/>
      <c r="U127" s="326"/>
      <c r="V127" s="326"/>
      <c r="W127" s="326"/>
      <c r="X127" s="326"/>
      <c r="Y127" s="326"/>
      <c r="Z127" s="326"/>
      <c r="AA127" s="326"/>
      <c r="AB127" s="326"/>
      <c r="AC127" s="326"/>
      <c r="AD127" s="326"/>
    </row>
    <row r="128" spans="1:30" x14ac:dyDescent="0.2">
      <c r="A128" s="10">
        <v>1010</v>
      </c>
      <c r="B128" s="10" t="s">
        <v>19</v>
      </c>
      <c r="C128" s="221"/>
      <c r="D128" s="221"/>
      <c r="E128" s="221"/>
      <c r="F128" s="221"/>
      <c r="G128" s="221"/>
      <c r="H128" s="221"/>
      <c r="I128" s="221"/>
      <c r="J128" s="221"/>
      <c r="K128" s="221"/>
      <c r="L128" s="51"/>
      <c r="M128" s="51"/>
      <c r="N128" s="51"/>
      <c r="O128" s="123">
        <v>0.70007378065752157</v>
      </c>
      <c r="Q128" s="10">
        <v>1010</v>
      </c>
      <c r="R128" s="10" t="s">
        <v>19</v>
      </c>
      <c r="S128" s="326"/>
      <c r="T128" s="326"/>
      <c r="U128" s="326"/>
      <c r="V128" s="326"/>
      <c r="W128" s="326"/>
      <c r="X128" s="326"/>
      <c r="Y128" s="326"/>
      <c r="Z128" s="326"/>
      <c r="AA128" s="326"/>
      <c r="AB128" s="326"/>
      <c r="AC128" s="326"/>
      <c r="AD128" s="326"/>
    </row>
    <row r="129" spans="1:30" x14ac:dyDescent="0.2">
      <c r="A129" s="10">
        <v>1011</v>
      </c>
      <c r="B129" s="10" t="s">
        <v>20</v>
      </c>
      <c r="C129" s="221"/>
      <c r="D129" s="221"/>
      <c r="E129" s="221"/>
      <c r="F129" s="221"/>
      <c r="G129" s="221"/>
      <c r="H129" s="221"/>
      <c r="I129" s="221"/>
      <c r="J129" s="221"/>
      <c r="K129" s="221"/>
      <c r="L129" s="51"/>
      <c r="M129" s="51"/>
      <c r="N129" s="51"/>
      <c r="O129" s="123">
        <v>0.5505438599064254</v>
      </c>
      <c r="Q129" s="10">
        <v>1011</v>
      </c>
      <c r="R129" s="10" t="s">
        <v>20</v>
      </c>
      <c r="S129" s="326"/>
      <c r="T129" s="326"/>
      <c r="U129" s="326"/>
      <c r="V129" s="326"/>
      <c r="W129" s="326"/>
      <c r="X129" s="326"/>
      <c r="Y129" s="326"/>
      <c r="Z129" s="326"/>
      <c r="AA129" s="326"/>
      <c r="AB129" s="326"/>
      <c r="AC129" s="326"/>
      <c r="AD129" s="326"/>
    </row>
    <row r="130" spans="1:30" x14ac:dyDescent="0.2">
      <c r="A130" s="10">
        <v>1012</v>
      </c>
      <c r="B130" s="10" t="s">
        <v>21</v>
      </c>
      <c r="C130" s="221"/>
      <c r="D130" s="221"/>
      <c r="E130" s="221"/>
      <c r="F130" s="221"/>
      <c r="G130" s="221"/>
      <c r="H130" s="221"/>
      <c r="I130" s="221"/>
      <c r="J130" s="221"/>
      <c r="K130" s="221"/>
      <c r="L130" s="51"/>
      <c r="M130" s="51"/>
      <c r="N130" s="51"/>
      <c r="O130" s="123">
        <v>0.59773526050056536</v>
      </c>
      <c r="Q130" s="10">
        <v>1012</v>
      </c>
      <c r="R130" s="10" t="s">
        <v>21</v>
      </c>
      <c r="S130" s="326"/>
      <c r="T130" s="326"/>
      <c r="U130" s="326"/>
      <c r="V130" s="326"/>
      <c r="W130" s="326"/>
      <c r="X130" s="326"/>
      <c r="Y130" s="326"/>
      <c r="Z130" s="326"/>
      <c r="AA130" s="326"/>
      <c r="AB130" s="326"/>
      <c r="AC130" s="326"/>
      <c r="AD130" s="326"/>
    </row>
    <row r="131" spans="1:30" x14ac:dyDescent="0.2">
      <c r="A131" s="10">
        <v>1013</v>
      </c>
      <c r="B131" s="10" t="s">
        <v>22</v>
      </c>
      <c r="C131" s="221"/>
      <c r="D131" s="221"/>
      <c r="E131" s="221"/>
      <c r="F131" s="221"/>
      <c r="G131" s="221"/>
      <c r="H131" s="221"/>
      <c r="I131" s="221"/>
      <c r="J131" s="221"/>
      <c r="K131" s="221"/>
      <c r="L131" s="51"/>
      <c r="M131" s="51"/>
      <c r="N131" s="51"/>
      <c r="O131" s="123">
        <v>0.47093136031780963</v>
      </c>
      <c r="Q131" s="10">
        <v>1013</v>
      </c>
      <c r="R131" s="10" t="s">
        <v>22</v>
      </c>
      <c r="S131" s="326"/>
      <c r="T131" s="326"/>
      <c r="U131" s="326"/>
      <c r="V131" s="326"/>
      <c r="W131" s="326"/>
      <c r="X131" s="326"/>
      <c r="Y131" s="326"/>
      <c r="Z131" s="326"/>
      <c r="AA131" s="326"/>
      <c r="AB131" s="326"/>
      <c r="AC131" s="326"/>
      <c r="AD131" s="326"/>
    </row>
    <row r="132" spans="1:30" x14ac:dyDescent="0.2">
      <c r="A132" s="10">
        <v>1014</v>
      </c>
      <c r="B132" s="10" t="s">
        <v>23</v>
      </c>
      <c r="C132" s="221"/>
      <c r="D132" s="221"/>
      <c r="E132" s="221"/>
      <c r="F132" s="221"/>
      <c r="G132" s="221"/>
      <c r="H132" s="221"/>
      <c r="I132" s="221"/>
      <c r="J132" s="221"/>
      <c r="K132" s="221"/>
      <c r="L132" s="51"/>
      <c r="M132" s="51"/>
      <c r="N132" s="51"/>
      <c r="O132" s="123">
        <v>0.6045828287880961</v>
      </c>
      <c r="Q132" s="10">
        <v>1014</v>
      </c>
      <c r="R132" s="10" t="s">
        <v>23</v>
      </c>
      <c r="S132" s="326"/>
      <c r="T132" s="326"/>
      <c r="U132" s="326"/>
      <c r="V132" s="326"/>
      <c r="W132" s="326"/>
      <c r="X132" s="326"/>
      <c r="Y132" s="326"/>
      <c r="Z132" s="326"/>
      <c r="AA132" s="326"/>
      <c r="AB132" s="326"/>
      <c r="AC132" s="326"/>
      <c r="AD132" s="326"/>
    </row>
    <row r="133" spans="1:30" x14ac:dyDescent="0.2">
      <c r="A133" s="10">
        <v>1015</v>
      </c>
      <c r="B133" s="10" t="s">
        <v>24</v>
      </c>
      <c r="C133" s="221"/>
      <c r="D133" s="221"/>
      <c r="E133" s="221"/>
      <c r="F133" s="221"/>
      <c r="G133" s="221"/>
      <c r="H133" s="221"/>
      <c r="I133" s="221"/>
      <c r="J133" s="221"/>
      <c r="K133" s="221"/>
      <c r="L133" s="51"/>
      <c r="M133" s="51"/>
      <c r="N133" s="51"/>
      <c r="O133" s="123">
        <v>0.51139019631249172</v>
      </c>
      <c r="Q133" s="10">
        <v>1015</v>
      </c>
      <c r="R133" s="10" t="s">
        <v>24</v>
      </c>
      <c r="S133" s="326"/>
      <c r="T133" s="326"/>
      <c r="U133" s="326"/>
      <c r="V133" s="326"/>
      <c r="W133" s="326"/>
      <c r="X133" s="326"/>
      <c r="Y133" s="326"/>
      <c r="Z133" s="326"/>
      <c r="AA133" s="326"/>
      <c r="AB133" s="326"/>
      <c r="AC133" s="326"/>
      <c r="AD133" s="326"/>
    </row>
    <row r="134" spans="1:30" x14ac:dyDescent="0.2">
      <c r="A134" s="10">
        <v>1016</v>
      </c>
      <c r="B134" s="10" t="s">
        <v>25</v>
      </c>
      <c r="C134" s="221"/>
      <c r="D134" s="221"/>
      <c r="E134" s="221"/>
      <c r="F134" s="221"/>
      <c r="G134" s="221"/>
      <c r="H134" s="221"/>
      <c r="I134" s="221"/>
      <c r="J134" s="221"/>
      <c r="K134" s="221"/>
      <c r="L134" s="51"/>
      <c r="M134" s="51"/>
      <c r="N134" s="51"/>
      <c r="O134" s="123">
        <v>0.45301568597270858</v>
      </c>
      <c r="Q134" s="10">
        <v>1016</v>
      </c>
      <c r="R134" s="10" t="s">
        <v>25</v>
      </c>
      <c r="S134" s="326"/>
      <c r="T134" s="326"/>
      <c r="U134" s="326"/>
      <c r="V134" s="326"/>
      <c r="W134" s="326"/>
      <c r="X134" s="326"/>
      <c r="Y134" s="326"/>
      <c r="Z134" s="326"/>
      <c r="AA134" s="326"/>
      <c r="AB134" s="326"/>
      <c r="AC134" s="326"/>
      <c r="AD134" s="326"/>
    </row>
    <row r="135" spans="1:30" x14ac:dyDescent="0.2">
      <c r="A135" s="10">
        <v>1017</v>
      </c>
      <c r="B135" s="10" t="s">
        <v>26</v>
      </c>
      <c r="C135" s="221"/>
      <c r="D135" s="221"/>
      <c r="E135" s="221"/>
      <c r="F135" s="221"/>
      <c r="G135" s="221"/>
      <c r="H135" s="221"/>
      <c r="I135" s="221"/>
      <c r="J135" s="221"/>
      <c r="K135" s="221"/>
      <c r="L135" s="51"/>
      <c r="M135" s="51"/>
      <c r="N135" s="51"/>
      <c r="O135" s="123">
        <v>0.56349067819765197</v>
      </c>
      <c r="Q135" s="10">
        <v>1017</v>
      </c>
      <c r="R135" s="10" t="s">
        <v>26</v>
      </c>
      <c r="S135" s="326"/>
      <c r="T135" s="326"/>
      <c r="U135" s="326"/>
      <c r="V135" s="326"/>
      <c r="W135" s="326"/>
      <c r="X135" s="326"/>
      <c r="Y135" s="326"/>
      <c r="Z135" s="326"/>
      <c r="AA135" s="326"/>
      <c r="AB135" s="326"/>
      <c r="AC135" s="326"/>
      <c r="AD135" s="326"/>
    </row>
    <row r="136" spans="1:30" x14ac:dyDescent="0.2">
      <c r="A136" s="10">
        <v>1018</v>
      </c>
      <c r="B136" s="10" t="s">
        <v>27</v>
      </c>
      <c r="C136" s="221"/>
      <c r="D136" s="221"/>
      <c r="E136" s="221"/>
      <c r="F136" s="221"/>
      <c r="G136" s="221"/>
      <c r="H136" s="221"/>
      <c r="I136" s="221"/>
      <c r="J136" s="221"/>
      <c r="K136" s="221"/>
      <c r="L136" s="51"/>
      <c r="M136" s="51"/>
      <c r="N136" s="51"/>
      <c r="O136" s="123">
        <v>0.49803989429529827</v>
      </c>
      <c r="Q136" s="10">
        <v>1018</v>
      </c>
      <c r="R136" s="10" t="s">
        <v>27</v>
      </c>
      <c r="S136" s="326"/>
      <c r="T136" s="326"/>
      <c r="U136" s="326"/>
      <c r="V136" s="326"/>
      <c r="W136" s="326"/>
      <c r="X136" s="326"/>
      <c r="Y136" s="326"/>
      <c r="Z136" s="326"/>
      <c r="AA136" s="326"/>
      <c r="AB136" s="326"/>
      <c r="AC136" s="326"/>
      <c r="AD136" s="326"/>
    </row>
    <row r="137" spans="1:30" x14ac:dyDescent="0.2">
      <c r="A137" s="10">
        <v>1019</v>
      </c>
      <c r="B137" s="10" t="s">
        <v>28</v>
      </c>
      <c r="C137" s="221"/>
      <c r="D137" s="221"/>
      <c r="E137" s="221"/>
      <c r="F137" s="221"/>
      <c r="G137" s="221"/>
      <c r="H137" s="221"/>
      <c r="I137" s="221"/>
      <c r="J137" s="221"/>
      <c r="K137" s="221"/>
      <c r="L137" s="51"/>
      <c r="M137" s="51"/>
      <c r="N137" s="51"/>
      <c r="O137" s="123">
        <v>0.49462316078868024</v>
      </c>
      <c r="Q137" s="10">
        <v>1019</v>
      </c>
      <c r="R137" s="10" t="s">
        <v>28</v>
      </c>
      <c r="S137" s="326"/>
      <c r="T137" s="326"/>
      <c r="U137" s="326"/>
      <c r="V137" s="326"/>
      <c r="W137" s="326"/>
      <c r="X137" s="326"/>
      <c r="Y137" s="326"/>
      <c r="Z137" s="326"/>
      <c r="AA137" s="326"/>
      <c r="AB137" s="326"/>
      <c r="AC137" s="326"/>
      <c r="AD137" s="326"/>
    </row>
    <row r="138" spans="1:30" x14ac:dyDescent="0.2">
      <c r="A138" s="10">
        <v>1020</v>
      </c>
      <c r="B138" s="10" t="s">
        <v>29</v>
      </c>
      <c r="C138" s="221"/>
      <c r="D138" s="221"/>
      <c r="E138" s="221"/>
      <c r="F138" s="221"/>
      <c r="G138" s="221"/>
      <c r="H138" s="221"/>
      <c r="I138" s="221"/>
      <c r="J138" s="221"/>
      <c r="K138" s="221"/>
      <c r="L138" s="51"/>
      <c r="M138" s="51"/>
      <c r="N138" s="51"/>
      <c r="O138" s="123">
        <v>0.6336575148080299</v>
      </c>
      <c r="Q138" s="10">
        <v>1020</v>
      </c>
      <c r="R138" s="10" t="s">
        <v>29</v>
      </c>
      <c r="S138" s="326"/>
      <c r="T138" s="326"/>
      <c r="U138" s="326"/>
      <c r="V138" s="326"/>
      <c r="W138" s="326"/>
      <c r="X138" s="326"/>
      <c r="Y138" s="326"/>
      <c r="Z138" s="326"/>
      <c r="AA138" s="326"/>
      <c r="AB138" s="326"/>
      <c r="AC138" s="326"/>
      <c r="AD138" s="326"/>
    </row>
    <row r="139" spans="1:30" x14ac:dyDescent="0.2">
      <c r="A139" s="10">
        <v>1021</v>
      </c>
      <c r="B139" s="10" t="s">
        <v>30</v>
      </c>
      <c r="C139" s="221"/>
      <c r="D139" s="221"/>
      <c r="E139" s="221"/>
      <c r="F139" s="221"/>
      <c r="G139" s="221"/>
      <c r="H139" s="221"/>
      <c r="I139" s="221"/>
      <c r="J139" s="221"/>
      <c r="K139" s="221"/>
      <c r="L139" s="51"/>
      <c r="M139" s="51"/>
      <c r="N139" s="51"/>
      <c r="O139" s="123">
        <v>0.52027082383824919</v>
      </c>
      <c r="Q139" s="10">
        <v>1021</v>
      </c>
      <c r="R139" s="10" t="s">
        <v>30</v>
      </c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</row>
    <row r="140" spans="1:30" x14ac:dyDescent="0.2">
      <c r="A140" s="10">
        <v>1022</v>
      </c>
      <c r="B140" s="10" t="s">
        <v>31</v>
      </c>
      <c r="C140" s="221"/>
      <c r="D140" s="221"/>
      <c r="E140" s="221"/>
      <c r="F140" s="221"/>
      <c r="G140" s="221"/>
      <c r="H140" s="221"/>
      <c r="I140" s="221"/>
      <c r="J140" s="221"/>
      <c r="K140" s="221"/>
      <c r="L140" s="51"/>
      <c r="M140" s="51"/>
      <c r="N140" s="51"/>
      <c r="O140" s="123">
        <v>0.58468213619121678</v>
      </c>
      <c r="Q140" s="10">
        <v>1022</v>
      </c>
      <c r="R140" s="10" t="s">
        <v>31</v>
      </c>
      <c r="S140" s="326"/>
      <c r="T140" s="326"/>
      <c r="U140" s="326"/>
      <c r="V140" s="326"/>
      <c r="W140" s="326"/>
      <c r="X140" s="326"/>
      <c r="Y140" s="326"/>
      <c r="Z140" s="326"/>
      <c r="AA140" s="326"/>
      <c r="AB140" s="326"/>
      <c r="AC140" s="326"/>
      <c r="AD140" s="326"/>
    </row>
    <row r="141" spans="1:30" x14ac:dyDescent="0.2">
      <c r="A141" s="10">
        <v>1023</v>
      </c>
      <c r="B141" s="10" t="s">
        <v>32</v>
      </c>
      <c r="C141" s="221"/>
      <c r="D141" s="221"/>
      <c r="E141" s="221"/>
      <c r="F141" s="221"/>
      <c r="G141" s="221"/>
      <c r="H141" s="221"/>
      <c r="I141" s="221"/>
      <c r="J141" s="221"/>
      <c r="K141" s="221"/>
      <c r="L141" s="51"/>
      <c r="M141" s="51"/>
      <c r="N141" s="51"/>
      <c r="O141" s="123">
        <v>0.45202443023855726</v>
      </c>
      <c r="Q141" s="10">
        <v>1023</v>
      </c>
      <c r="R141" s="10" t="s">
        <v>32</v>
      </c>
      <c r="S141" s="326"/>
      <c r="T141" s="326"/>
      <c r="U141" s="326"/>
      <c r="V141" s="326"/>
      <c r="W141" s="326"/>
      <c r="X141" s="326"/>
      <c r="Y141" s="326"/>
      <c r="Z141" s="326"/>
      <c r="AA141" s="326"/>
      <c r="AB141" s="326"/>
      <c r="AC141" s="326"/>
      <c r="AD141" s="326"/>
    </row>
    <row r="142" spans="1:30" x14ac:dyDescent="0.2">
      <c r="A142" s="10">
        <v>1024</v>
      </c>
      <c r="B142" s="10" t="s">
        <v>33</v>
      </c>
      <c r="C142" s="221"/>
      <c r="D142" s="221"/>
      <c r="E142" s="221"/>
      <c r="F142" s="221"/>
      <c r="G142" s="221"/>
      <c r="H142" s="221"/>
      <c r="I142" s="221"/>
      <c r="J142" s="221"/>
      <c r="K142" s="221"/>
      <c r="L142" s="51"/>
      <c r="M142" s="51"/>
      <c r="N142" s="51"/>
      <c r="O142" s="123">
        <v>0.69350111116639779</v>
      </c>
      <c r="Q142" s="10">
        <v>1024</v>
      </c>
      <c r="R142" s="10" t="s">
        <v>33</v>
      </c>
      <c r="S142" s="326"/>
      <c r="T142" s="326"/>
      <c r="U142" s="326"/>
      <c r="V142" s="326"/>
      <c r="W142" s="326"/>
      <c r="X142" s="326"/>
      <c r="Y142" s="326"/>
      <c r="Z142" s="326"/>
      <c r="AA142" s="326"/>
      <c r="AB142" s="326"/>
      <c r="AC142" s="326"/>
      <c r="AD142" s="326"/>
    </row>
    <row r="143" spans="1:30" x14ac:dyDescent="0.2">
      <c r="A143" s="10">
        <v>1025</v>
      </c>
      <c r="B143" s="10" t="s">
        <v>34</v>
      </c>
      <c r="C143" s="221"/>
      <c r="D143" s="221"/>
      <c r="E143" s="221"/>
      <c r="F143" s="221"/>
      <c r="G143" s="221"/>
      <c r="H143" s="221"/>
      <c r="I143" s="221"/>
      <c r="J143" s="221"/>
      <c r="K143" s="221"/>
      <c r="L143" s="51"/>
      <c r="M143" s="51"/>
      <c r="N143" s="51"/>
      <c r="O143" s="123">
        <v>0.43533365159723242</v>
      </c>
      <c r="Q143" s="10">
        <v>1025</v>
      </c>
      <c r="R143" s="10" t="s">
        <v>34</v>
      </c>
      <c r="S143" s="326"/>
      <c r="T143" s="326"/>
      <c r="U143" s="326"/>
      <c r="V143" s="326"/>
      <c r="W143" s="326"/>
      <c r="X143" s="326"/>
      <c r="Y143" s="326"/>
      <c r="Z143" s="326"/>
      <c r="AA143" s="326"/>
      <c r="AB143" s="326"/>
      <c r="AC143" s="326"/>
      <c r="AD143" s="326"/>
    </row>
    <row r="144" spans="1:30" x14ac:dyDescent="0.2">
      <c r="A144" s="10">
        <v>1026</v>
      </c>
      <c r="B144" s="10" t="s">
        <v>35</v>
      </c>
      <c r="C144" s="221"/>
      <c r="D144" s="221"/>
      <c r="E144" s="221"/>
      <c r="F144" s="221"/>
      <c r="G144" s="221"/>
      <c r="H144" s="221"/>
      <c r="I144" s="221"/>
      <c r="J144" s="221"/>
      <c r="K144" s="221"/>
      <c r="L144" s="51"/>
      <c r="M144" s="51"/>
      <c r="N144" s="51"/>
      <c r="O144" s="123">
        <v>0.59232731321914223</v>
      </c>
      <c r="Q144" s="10">
        <v>1026</v>
      </c>
      <c r="R144" s="10" t="s">
        <v>35</v>
      </c>
      <c r="S144" s="326"/>
      <c r="T144" s="326"/>
      <c r="U144" s="326"/>
      <c r="V144" s="326"/>
      <c r="W144" s="326"/>
      <c r="X144" s="326"/>
      <c r="Y144" s="326"/>
      <c r="Z144" s="326"/>
      <c r="AA144" s="326"/>
      <c r="AB144" s="326"/>
      <c r="AC144" s="326"/>
      <c r="AD144" s="326"/>
    </row>
    <row r="145" spans="1:30" x14ac:dyDescent="0.2">
      <c r="A145" s="10">
        <v>1027</v>
      </c>
      <c r="B145" s="10" t="s">
        <v>36</v>
      </c>
      <c r="C145" s="221"/>
      <c r="D145" s="221"/>
      <c r="E145" s="221"/>
      <c r="F145" s="221"/>
      <c r="G145" s="221"/>
      <c r="H145" s="221"/>
      <c r="I145" s="221"/>
      <c r="J145" s="221"/>
      <c r="K145" s="221"/>
      <c r="L145" s="51"/>
      <c r="M145" s="51"/>
      <c r="N145" s="51"/>
      <c r="O145" s="123">
        <v>0.53162192515943574</v>
      </c>
      <c r="Q145" s="10">
        <v>1027</v>
      </c>
      <c r="R145" s="10" t="s">
        <v>36</v>
      </c>
      <c r="S145" s="326"/>
      <c r="T145" s="326"/>
      <c r="U145" s="326"/>
      <c r="V145" s="326"/>
      <c r="W145" s="326"/>
      <c r="X145" s="326"/>
      <c r="Y145" s="326"/>
      <c r="Z145" s="326"/>
      <c r="AA145" s="326"/>
      <c r="AB145" s="326"/>
      <c r="AC145" s="326"/>
      <c r="AD145" s="326"/>
    </row>
    <row r="146" spans="1:30" x14ac:dyDescent="0.2">
      <c r="A146" s="10">
        <v>1028</v>
      </c>
      <c r="B146" s="10" t="s">
        <v>37</v>
      </c>
      <c r="C146" s="221"/>
      <c r="D146" s="221"/>
      <c r="E146" s="221"/>
      <c r="F146" s="221"/>
      <c r="G146" s="221"/>
      <c r="H146" s="221"/>
      <c r="I146" s="221"/>
      <c r="J146" s="221"/>
      <c r="K146" s="221"/>
      <c r="L146" s="51"/>
      <c r="M146" s="51"/>
      <c r="N146" s="51"/>
      <c r="O146" s="123">
        <v>0.56105741958342881</v>
      </c>
      <c r="Q146" s="10">
        <v>1028</v>
      </c>
      <c r="R146" s="10" t="s">
        <v>37</v>
      </c>
      <c r="S146" s="326"/>
      <c r="T146" s="326"/>
      <c r="U146" s="326"/>
      <c r="V146" s="326"/>
      <c r="W146" s="326"/>
      <c r="X146" s="326"/>
      <c r="Y146" s="326"/>
      <c r="Z146" s="326"/>
      <c r="AA146" s="326"/>
      <c r="AB146" s="326"/>
      <c r="AC146" s="326"/>
      <c r="AD146" s="326"/>
    </row>
    <row r="147" spans="1:30" x14ac:dyDescent="0.2">
      <c r="A147" s="10">
        <v>1029</v>
      </c>
      <c r="B147" s="10" t="s">
        <v>38</v>
      </c>
      <c r="C147" s="221"/>
      <c r="D147" s="221"/>
      <c r="E147" s="221"/>
      <c r="F147" s="221"/>
      <c r="G147" s="221"/>
      <c r="H147" s="221"/>
      <c r="I147" s="221"/>
      <c r="J147" s="221"/>
      <c r="K147" s="221"/>
      <c r="L147" s="51"/>
      <c r="M147" s="51"/>
      <c r="N147" s="51"/>
      <c r="O147" s="123">
        <v>0.46476547963121595</v>
      </c>
      <c r="Q147" s="10">
        <v>1029</v>
      </c>
      <c r="R147" s="10" t="s">
        <v>38</v>
      </c>
      <c r="S147" s="326"/>
      <c r="T147" s="326"/>
      <c r="U147" s="326"/>
      <c r="V147" s="326"/>
      <c r="W147" s="326"/>
      <c r="X147" s="326"/>
      <c r="Y147" s="326"/>
      <c r="Z147" s="326"/>
      <c r="AA147" s="326"/>
      <c r="AB147" s="326"/>
      <c r="AC147" s="326"/>
      <c r="AD147" s="326"/>
    </row>
    <row r="148" spans="1:30" x14ac:dyDescent="0.2">
      <c r="A148" s="15">
        <v>1030</v>
      </c>
      <c r="B148" s="15" t="s">
        <v>18</v>
      </c>
      <c r="C148" s="223"/>
      <c r="D148" s="223"/>
      <c r="E148" s="223"/>
      <c r="F148" s="223"/>
      <c r="G148" s="223"/>
      <c r="H148" s="223"/>
      <c r="I148" s="223"/>
      <c r="J148" s="223"/>
      <c r="K148" s="223"/>
      <c r="L148" s="124"/>
      <c r="M148" s="124"/>
      <c r="N148" s="124"/>
      <c r="O148" s="125">
        <v>0.58206609489589922</v>
      </c>
      <c r="Q148" s="15">
        <v>1030</v>
      </c>
      <c r="R148" s="15" t="s">
        <v>18</v>
      </c>
      <c r="S148" s="327"/>
      <c r="T148" s="327"/>
      <c r="U148" s="327"/>
      <c r="V148" s="327"/>
      <c r="W148" s="327"/>
      <c r="X148" s="327"/>
      <c r="Y148" s="327"/>
      <c r="Z148" s="327"/>
      <c r="AA148" s="327"/>
      <c r="AB148" s="327"/>
      <c r="AC148" s="327"/>
      <c r="AD148" s="327"/>
    </row>
    <row r="149" spans="1:30" x14ac:dyDescent="0.2">
      <c r="A149" s="4">
        <v>10300</v>
      </c>
      <c r="B149" s="4" t="s">
        <v>55</v>
      </c>
      <c r="C149" s="126">
        <v>0.63765778267354667</v>
      </c>
      <c r="D149" s="126">
        <v>0.67967598082560887</v>
      </c>
      <c r="E149" s="126">
        <v>0.6463022531494661</v>
      </c>
      <c r="F149" s="126">
        <v>0.67683993621905858</v>
      </c>
      <c r="G149" s="126">
        <v>0.71007050993586107</v>
      </c>
      <c r="H149" s="255">
        <v>0.63613572302754218</v>
      </c>
      <c r="I149" s="126">
        <v>0.75012026625150396</v>
      </c>
      <c r="J149" s="126">
        <v>0.73305038644977971</v>
      </c>
      <c r="K149" s="126">
        <v>0.72777606326724908</v>
      </c>
      <c r="L149" s="126">
        <v>0.62301514269686842</v>
      </c>
      <c r="M149" s="126">
        <v>0.6469988604969974</v>
      </c>
      <c r="N149" s="126">
        <v>0.68261498031190937</v>
      </c>
      <c r="O149" s="126">
        <v>0.6632039687794562</v>
      </c>
      <c r="Q149" s="4">
        <v>10300</v>
      </c>
      <c r="R149" s="4" t="s">
        <v>56</v>
      </c>
      <c r="S149" s="328">
        <v>0.62185182950827211</v>
      </c>
      <c r="T149" s="328">
        <v>0.6506647627267107</v>
      </c>
      <c r="U149" s="328">
        <v>0.64608580960070772</v>
      </c>
      <c r="V149" s="328">
        <v>0.64833361535446243</v>
      </c>
      <c r="W149" s="328">
        <v>0.66165345596647129</v>
      </c>
      <c r="X149" s="328">
        <v>0.65523591557211391</v>
      </c>
      <c r="Y149" s="328">
        <v>0.66387296852443667</v>
      </c>
      <c r="Z149" s="328">
        <v>0.66477092333482402</v>
      </c>
      <c r="AA149" s="328">
        <v>0.66668066160616546</v>
      </c>
      <c r="AB149" s="328">
        <v>0.66233797976567355</v>
      </c>
      <c r="AC149" s="328">
        <v>0.66031727724293232</v>
      </c>
      <c r="AD149" s="328">
        <v>0.66043965081316103</v>
      </c>
    </row>
    <row r="150" spans="1:30" x14ac:dyDescent="0.2">
      <c r="A150" s="32"/>
      <c r="B150" s="32"/>
      <c r="C150"/>
      <c r="D150"/>
      <c r="E150"/>
      <c r="F150"/>
      <c r="G150"/>
      <c r="H150"/>
      <c r="I150"/>
      <c r="J150"/>
      <c r="K150"/>
      <c r="L150"/>
      <c r="M150"/>
      <c r="N150"/>
      <c r="O150" s="32"/>
    </row>
    <row r="151" spans="1:30" x14ac:dyDescent="0.2">
      <c r="A151" s="3" t="s">
        <v>52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55</v>
      </c>
    </row>
    <row r="152" spans="1:30" x14ac:dyDescent="0.2">
      <c r="A152" s="34"/>
      <c r="B152" s="34" t="s">
        <v>46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6">
        <f t="shared" ref="O152:O179" si="6">SUM(C152:N152)</f>
        <v>0</v>
      </c>
    </row>
    <row r="153" spans="1:30" x14ac:dyDescent="0.2">
      <c r="A153" s="7">
        <v>1004</v>
      </c>
      <c r="B153" s="10" t="s">
        <v>94</v>
      </c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9">
        <f t="shared" si="6"/>
        <v>0</v>
      </c>
    </row>
    <row r="154" spans="1:30" x14ac:dyDescent="0.2">
      <c r="A154" s="10">
        <v>1005</v>
      </c>
      <c r="B154" s="10" t="s">
        <v>13</v>
      </c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9">
        <f t="shared" si="6"/>
        <v>0</v>
      </c>
    </row>
    <row r="155" spans="1:30" x14ac:dyDescent="0.2">
      <c r="A155" s="10">
        <v>1006</v>
      </c>
      <c r="B155" s="10" t="s">
        <v>14</v>
      </c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9">
        <f t="shared" si="6"/>
        <v>0</v>
      </c>
    </row>
    <row r="156" spans="1:30" x14ac:dyDescent="0.2">
      <c r="A156" s="10">
        <v>1007</v>
      </c>
      <c r="B156" s="10" t="s">
        <v>15</v>
      </c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9">
        <f t="shared" si="6"/>
        <v>0</v>
      </c>
    </row>
    <row r="157" spans="1:30" x14ac:dyDescent="0.2">
      <c r="A157" s="10">
        <v>1008</v>
      </c>
      <c r="B157" s="10" t="s">
        <v>16</v>
      </c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9">
        <f t="shared" si="6"/>
        <v>0</v>
      </c>
    </row>
    <row r="158" spans="1:30" x14ac:dyDescent="0.2">
      <c r="A158" s="10">
        <v>1009</v>
      </c>
      <c r="B158" s="10" t="s">
        <v>17</v>
      </c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9">
        <f t="shared" si="6"/>
        <v>0</v>
      </c>
    </row>
    <row r="159" spans="1:30" x14ac:dyDescent="0.2">
      <c r="A159" s="10">
        <v>1010</v>
      </c>
      <c r="B159" s="10" t="s">
        <v>19</v>
      </c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9">
        <f t="shared" si="6"/>
        <v>0</v>
      </c>
    </row>
    <row r="160" spans="1:30" x14ac:dyDescent="0.2">
      <c r="A160" s="10">
        <v>1011</v>
      </c>
      <c r="B160" s="10" t="s">
        <v>20</v>
      </c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9">
        <f t="shared" si="6"/>
        <v>0</v>
      </c>
    </row>
    <row r="161" spans="1:15" x14ac:dyDescent="0.2">
      <c r="A161" s="10">
        <v>1012</v>
      </c>
      <c r="B161" s="10" t="s">
        <v>21</v>
      </c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9">
        <f t="shared" si="6"/>
        <v>0</v>
      </c>
    </row>
    <row r="162" spans="1:15" x14ac:dyDescent="0.2">
      <c r="A162" s="10">
        <v>1013</v>
      </c>
      <c r="B162" s="10" t="s">
        <v>22</v>
      </c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9">
        <f t="shared" si="6"/>
        <v>0</v>
      </c>
    </row>
    <row r="163" spans="1:15" x14ac:dyDescent="0.2">
      <c r="A163" s="10">
        <v>1014</v>
      </c>
      <c r="B163" s="10" t="s">
        <v>23</v>
      </c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9">
        <f t="shared" si="6"/>
        <v>0</v>
      </c>
    </row>
    <row r="164" spans="1:15" x14ac:dyDescent="0.2">
      <c r="A164" s="10">
        <v>1015</v>
      </c>
      <c r="B164" s="10" t="s">
        <v>24</v>
      </c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9">
        <f t="shared" si="6"/>
        <v>0</v>
      </c>
    </row>
    <row r="165" spans="1:15" x14ac:dyDescent="0.2">
      <c r="A165" s="10">
        <v>1016</v>
      </c>
      <c r="B165" s="10" t="s">
        <v>25</v>
      </c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9">
        <f t="shared" si="6"/>
        <v>0</v>
      </c>
    </row>
    <row r="166" spans="1:15" x14ac:dyDescent="0.2">
      <c r="A166" s="10">
        <v>1017</v>
      </c>
      <c r="B166" s="10" t="s">
        <v>26</v>
      </c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9">
        <f t="shared" si="6"/>
        <v>0</v>
      </c>
    </row>
    <row r="167" spans="1:15" x14ac:dyDescent="0.2">
      <c r="A167" s="10">
        <v>1018</v>
      </c>
      <c r="B167" s="10" t="s">
        <v>27</v>
      </c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9">
        <f t="shared" si="6"/>
        <v>0</v>
      </c>
    </row>
    <row r="168" spans="1:15" x14ac:dyDescent="0.2">
      <c r="A168" s="10">
        <v>1019</v>
      </c>
      <c r="B168" s="10" t="s">
        <v>28</v>
      </c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9">
        <f t="shared" si="6"/>
        <v>0</v>
      </c>
    </row>
    <row r="169" spans="1:15" x14ac:dyDescent="0.2">
      <c r="A169" s="10">
        <v>1020</v>
      </c>
      <c r="B169" s="10" t="s">
        <v>29</v>
      </c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9">
        <f t="shared" si="6"/>
        <v>0</v>
      </c>
    </row>
    <row r="170" spans="1:15" x14ac:dyDescent="0.2">
      <c r="A170" s="10">
        <v>1021</v>
      </c>
      <c r="B170" s="10" t="s">
        <v>30</v>
      </c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9">
        <f t="shared" si="6"/>
        <v>0</v>
      </c>
    </row>
    <row r="171" spans="1:15" x14ac:dyDescent="0.2">
      <c r="A171" s="10">
        <v>1022</v>
      </c>
      <c r="B171" s="10" t="s">
        <v>31</v>
      </c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9">
        <f t="shared" si="6"/>
        <v>0</v>
      </c>
    </row>
    <row r="172" spans="1:15" x14ac:dyDescent="0.2">
      <c r="A172" s="10">
        <v>1023</v>
      </c>
      <c r="B172" s="10" t="s">
        <v>32</v>
      </c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9">
        <f t="shared" si="6"/>
        <v>0</v>
      </c>
    </row>
    <row r="173" spans="1:15" x14ac:dyDescent="0.2">
      <c r="A173" s="10">
        <v>1024</v>
      </c>
      <c r="B173" s="10" t="s">
        <v>33</v>
      </c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9">
        <f t="shared" si="6"/>
        <v>0</v>
      </c>
    </row>
    <row r="174" spans="1:15" x14ac:dyDescent="0.2">
      <c r="A174" s="10">
        <v>1025</v>
      </c>
      <c r="B174" s="10" t="s">
        <v>34</v>
      </c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9">
        <f t="shared" si="6"/>
        <v>0</v>
      </c>
    </row>
    <row r="175" spans="1:15" x14ac:dyDescent="0.2">
      <c r="A175" s="10">
        <v>1026</v>
      </c>
      <c r="B175" s="10" t="s">
        <v>35</v>
      </c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9">
        <f t="shared" si="6"/>
        <v>0</v>
      </c>
    </row>
    <row r="176" spans="1:15" x14ac:dyDescent="0.2">
      <c r="A176" s="10">
        <v>1027</v>
      </c>
      <c r="B176" s="10" t="s">
        <v>36</v>
      </c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9">
        <f t="shared" si="6"/>
        <v>0</v>
      </c>
    </row>
    <row r="177" spans="1:15" x14ac:dyDescent="0.2">
      <c r="A177" s="10">
        <v>1028</v>
      </c>
      <c r="B177" s="10" t="s">
        <v>37</v>
      </c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9">
        <f t="shared" si="6"/>
        <v>0</v>
      </c>
    </row>
    <row r="178" spans="1:15" x14ac:dyDescent="0.2">
      <c r="A178" s="10">
        <v>1029</v>
      </c>
      <c r="B178" s="10" t="s">
        <v>38</v>
      </c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9">
        <f t="shared" si="6"/>
        <v>0</v>
      </c>
    </row>
    <row r="179" spans="1:15" x14ac:dyDescent="0.2">
      <c r="A179" s="15">
        <v>1030</v>
      </c>
      <c r="B179" s="15" t="s">
        <v>18</v>
      </c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1">
        <f t="shared" si="6"/>
        <v>0</v>
      </c>
    </row>
    <row r="180" spans="1:15" x14ac:dyDescent="0.2">
      <c r="A180" s="4">
        <v>10300</v>
      </c>
      <c r="B180" s="4" t="s">
        <v>55</v>
      </c>
      <c r="C180" s="25">
        <f t="shared" ref="C180:O180" si="7">SUM(C152:C179)</f>
        <v>0</v>
      </c>
      <c r="D180" s="25">
        <f t="shared" si="7"/>
        <v>0</v>
      </c>
      <c r="E180" s="25">
        <f t="shared" si="7"/>
        <v>0</v>
      </c>
      <c r="F180" s="25">
        <f t="shared" si="7"/>
        <v>0</v>
      </c>
      <c r="G180" s="25">
        <f t="shared" si="7"/>
        <v>0</v>
      </c>
      <c r="H180" s="25">
        <f t="shared" si="7"/>
        <v>0</v>
      </c>
      <c r="I180" s="25">
        <f t="shared" si="7"/>
        <v>0</v>
      </c>
      <c r="J180" s="25">
        <f t="shared" si="7"/>
        <v>0</v>
      </c>
      <c r="K180" s="25">
        <f t="shared" si="7"/>
        <v>0</v>
      </c>
      <c r="L180" s="25">
        <f t="shared" si="7"/>
        <v>0</v>
      </c>
      <c r="M180" s="25">
        <f t="shared" si="7"/>
        <v>0</v>
      </c>
      <c r="N180" s="25">
        <f t="shared" si="7"/>
        <v>0</v>
      </c>
      <c r="O180" s="25">
        <f t="shared" si="7"/>
        <v>0</v>
      </c>
    </row>
    <row r="181" spans="1:15" x14ac:dyDescent="0.2">
      <c r="A181" s="32"/>
      <c r="B181" s="32"/>
      <c r="C181"/>
      <c r="D181"/>
      <c r="E181"/>
      <c r="F181"/>
      <c r="G181"/>
      <c r="H181"/>
      <c r="I181"/>
      <c r="J181"/>
      <c r="K181"/>
      <c r="L181"/>
      <c r="M181"/>
      <c r="N181"/>
      <c r="O181" s="32"/>
    </row>
    <row r="182" spans="1:15" x14ac:dyDescent="0.2">
      <c r="A182" s="3" t="s">
        <v>52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55</v>
      </c>
    </row>
    <row r="183" spans="1:15" x14ac:dyDescent="0.2">
      <c r="A183" s="34"/>
      <c r="B183" s="34" t="s">
        <v>46</v>
      </c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6">
        <f t="shared" ref="O183:O210" si="8">SUM(C183:N183)</f>
        <v>0</v>
      </c>
    </row>
    <row r="184" spans="1:15" x14ac:dyDescent="0.2">
      <c r="A184" s="7">
        <v>1004</v>
      </c>
      <c r="B184" s="10" t="s">
        <v>94</v>
      </c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9">
        <f t="shared" si="8"/>
        <v>0</v>
      </c>
    </row>
    <row r="185" spans="1:15" x14ac:dyDescent="0.2">
      <c r="A185" s="10">
        <v>1005</v>
      </c>
      <c r="B185" s="10" t="s">
        <v>13</v>
      </c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9">
        <f t="shared" si="8"/>
        <v>0</v>
      </c>
    </row>
    <row r="186" spans="1:15" x14ac:dyDescent="0.2">
      <c r="A186" s="10">
        <v>1006</v>
      </c>
      <c r="B186" s="10" t="s">
        <v>14</v>
      </c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9">
        <f t="shared" si="8"/>
        <v>0</v>
      </c>
    </row>
    <row r="187" spans="1:15" x14ac:dyDescent="0.2">
      <c r="A187" s="10">
        <v>1007</v>
      </c>
      <c r="B187" s="10" t="s">
        <v>15</v>
      </c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9">
        <f t="shared" si="8"/>
        <v>0</v>
      </c>
    </row>
    <row r="188" spans="1:15" x14ac:dyDescent="0.2">
      <c r="A188" s="10">
        <v>1008</v>
      </c>
      <c r="B188" s="10" t="s">
        <v>16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9">
        <f t="shared" si="8"/>
        <v>0</v>
      </c>
    </row>
    <row r="189" spans="1:15" x14ac:dyDescent="0.2">
      <c r="A189" s="10">
        <v>1009</v>
      </c>
      <c r="B189" s="10" t="s">
        <v>17</v>
      </c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9">
        <f t="shared" si="8"/>
        <v>0</v>
      </c>
    </row>
    <row r="190" spans="1:15" x14ac:dyDescent="0.2">
      <c r="A190" s="10">
        <v>1010</v>
      </c>
      <c r="B190" s="10" t="s">
        <v>19</v>
      </c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9">
        <f t="shared" si="8"/>
        <v>0</v>
      </c>
    </row>
    <row r="191" spans="1:15" x14ac:dyDescent="0.2">
      <c r="A191" s="10">
        <v>1011</v>
      </c>
      <c r="B191" s="10" t="s">
        <v>20</v>
      </c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9">
        <f t="shared" si="8"/>
        <v>0</v>
      </c>
    </row>
    <row r="192" spans="1:15" x14ac:dyDescent="0.2">
      <c r="A192" s="10">
        <v>1012</v>
      </c>
      <c r="B192" s="10" t="s">
        <v>21</v>
      </c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9">
        <f t="shared" si="8"/>
        <v>0</v>
      </c>
    </row>
    <row r="193" spans="1:15" x14ac:dyDescent="0.2">
      <c r="A193" s="10">
        <v>1013</v>
      </c>
      <c r="B193" s="10" t="s">
        <v>22</v>
      </c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9">
        <f t="shared" si="8"/>
        <v>0</v>
      </c>
    </row>
    <row r="194" spans="1:15" x14ac:dyDescent="0.2">
      <c r="A194" s="10">
        <v>1014</v>
      </c>
      <c r="B194" s="10" t="s">
        <v>23</v>
      </c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9">
        <f t="shared" si="8"/>
        <v>0</v>
      </c>
    </row>
    <row r="195" spans="1:15" x14ac:dyDescent="0.2">
      <c r="A195" s="10">
        <v>1015</v>
      </c>
      <c r="B195" s="10" t="s">
        <v>24</v>
      </c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9">
        <f t="shared" si="8"/>
        <v>0</v>
      </c>
    </row>
    <row r="196" spans="1:15" x14ac:dyDescent="0.2">
      <c r="A196" s="10">
        <v>1016</v>
      </c>
      <c r="B196" s="10" t="s">
        <v>25</v>
      </c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9">
        <f t="shared" si="8"/>
        <v>0</v>
      </c>
    </row>
    <row r="197" spans="1:15" x14ac:dyDescent="0.2">
      <c r="A197" s="10">
        <v>1017</v>
      </c>
      <c r="B197" s="10" t="s">
        <v>26</v>
      </c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9">
        <f t="shared" si="8"/>
        <v>0</v>
      </c>
    </row>
    <row r="198" spans="1:15" x14ac:dyDescent="0.2">
      <c r="A198" s="10">
        <v>1018</v>
      </c>
      <c r="B198" s="10" t="s">
        <v>27</v>
      </c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9">
        <f t="shared" si="8"/>
        <v>0</v>
      </c>
    </row>
    <row r="199" spans="1:15" x14ac:dyDescent="0.2">
      <c r="A199" s="10">
        <v>1019</v>
      </c>
      <c r="B199" s="10" t="s">
        <v>28</v>
      </c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9">
        <f t="shared" si="8"/>
        <v>0</v>
      </c>
    </row>
    <row r="200" spans="1:15" x14ac:dyDescent="0.2">
      <c r="A200" s="10">
        <v>1020</v>
      </c>
      <c r="B200" s="10" t="s">
        <v>29</v>
      </c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9">
        <f t="shared" si="8"/>
        <v>0</v>
      </c>
    </row>
    <row r="201" spans="1:15" x14ac:dyDescent="0.2">
      <c r="A201" s="10">
        <v>1021</v>
      </c>
      <c r="B201" s="10" t="s">
        <v>30</v>
      </c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9">
        <f t="shared" si="8"/>
        <v>0</v>
      </c>
    </row>
    <row r="202" spans="1:15" x14ac:dyDescent="0.2">
      <c r="A202" s="10">
        <v>1022</v>
      </c>
      <c r="B202" s="10" t="s">
        <v>31</v>
      </c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9">
        <f t="shared" si="8"/>
        <v>0</v>
      </c>
    </row>
    <row r="203" spans="1:15" x14ac:dyDescent="0.2">
      <c r="A203" s="10">
        <v>1023</v>
      </c>
      <c r="B203" s="10" t="s">
        <v>32</v>
      </c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9">
        <f t="shared" si="8"/>
        <v>0</v>
      </c>
    </row>
    <row r="204" spans="1:15" x14ac:dyDescent="0.2">
      <c r="A204" s="10">
        <v>1024</v>
      </c>
      <c r="B204" s="10" t="s">
        <v>33</v>
      </c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9">
        <f t="shared" si="8"/>
        <v>0</v>
      </c>
    </row>
    <row r="205" spans="1:15" x14ac:dyDescent="0.2">
      <c r="A205" s="10">
        <v>1025</v>
      </c>
      <c r="B205" s="10" t="s">
        <v>34</v>
      </c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9">
        <f t="shared" si="8"/>
        <v>0</v>
      </c>
    </row>
    <row r="206" spans="1:15" x14ac:dyDescent="0.2">
      <c r="A206" s="10">
        <v>1026</v>
      </c>
      <c r="B206" s="10" t="s">
        <v>35</v>
      </c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9">
        <f t="shared" si="8"/>
        <v>0</v>
      </c>
    </row>
    <row r="207" spans="1:15" x14ac:dyDescent="0.2">
      <c r="A207" s="10">
        <v>1027</v>
      </c>
      <c r="B207" s="10" t="s">
        <v>36</v>
      </c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9">
        <f t="shared" si="8"/>
        <v>0</v>
      </c>
    </row>
    <row r="208" spans="1:15" x14ac:dyDescent="0.2">
      <c r="A208" s="10">
        <v>1028</v>
      </c>
      <c r="B208" s="10" t="s">
        <v>37</v>
      </c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9">
        <f t="shared" si="8"/>
        <v>0</v>
      </c>
    </row>
    <row r="209" spans="1:15" x14ac:dyDescent="0.2">
      <c r="A209" s="10">
        <v>1029</v>
      </c>
      <c r="B209" s="10" t="s">
        <v>38</v>
      </c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9">
        <f t="shared" si="8"/>
        <v>0</v>
      </c>
    </row>
    <row r="210" spans="1:15" x14ac:dyDescent="0.2">
      <c r="A210" s="15">
        <v>1030</v>
      </c>
      <c r="B210" s="15" t="s">
        <v>18</v>
      </c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1">
        <f t="shared" si="8"/>
        <v>0</v>
      </c>
    </row>
    <row r="211" spans="1:15" x14ac:dyDescent="0.2">
      <c r="A211" s="4">
        <v>10300</v>
      </c>
      <c r="B211" s="4" t="s">
        <v>55</v>
      </c>
      <c r="C211" s="25">
        <f t="shared" ref="C211:O211" si="9">SUM(C183:C210)</f>
        <v>0</v>
      </c>
      <c r="D211" s="25">
        <f t="shared" si="9"/>
        <v>0</v>
      </c>
      <c r="E211" s="25">
        <f t="shared" si="9"/>
        <v>0</v>
      </c>
      <c r="F211" s="25">
        <f t="shared" si="9"/>
        <v>0</v>
      </c>
      <c r="G211" s="25">
        <f t="shared" si="9"/>
        <v>0</v>
      </c>
      <c r="H211" s="25">
        <f t="shared" si="9"/>
        <v>0</v>
      </c>
      <c r="I211" s="25">
        <f t="shared" si="9"/>
        <v>0</v>
      </c>
      <c r="J211" s="25">
        <f t="shared" si="9"/>
        <v>0</v>
      </c>
      <c r="K211" s="25">
        <f t="shared" si="9"/>
        <v>0</v>
      </c>
      <c r="L211" s="25">
        <f t="shared" si="9"/>
        <v>0</v>
      </c>
      <c r="M211" s="25">
        <f t="shared" si="9"/>
        <v>0</v>
      </c>
      <c r="N211" s="25">
        <f t="shared" si="9"/>
        <v>0</v>
      </c>
      <c r="O211" s="25">
        <f t="shared" si="9"/>
        <v>0</v>
      </c>
    </row>
    <row r="212" spans="1:15" x14ac:dyDescent="0.2">
      <c r="A212" s="32"/>
      <c r="B212" s="32"/>
      <c r="C212"/>
      <c r="D212"/>
      <c r="E212"/>
      <c r="F212"/>
      <c r="G212"/>
      <c r="H212"/>
      <c r="I212"/>
      <c r="J212"/>
      <c r="K212"/>
      <c r="L212"/>
      <c r="M212"/>
      <c r="N212"/>
      <c r="O212" s="32"/>
    </row>
    <row r="213" spans="1:15" x14ac:dyDescent="0.2">
      <c r="A213" s="3" t="s">
        <v>52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55</v>
      </c>
    </row>
    <row r="214" spans="1:15" x14ac:dyDescent="0.2">
      <c r="A214" s="34"/>
      <c r="B214" s="34" t="s">
        <v>46</v>
      </c>
      <c r="C214" s="37">
        <f t="shared" ref="C214:N229" si="10">+C152-C183</f>
        <v>0</v>
      </c>
      <c r="D214" s="37">
        <f t="shared" si="10"/>
        <v>0</v>
      </c>
      <c r="E214" s="37">
        <f t="shared" si="10"/>
        <v>0</v>
      </c>
      <c r="F214" s="37">
        <f t="shared" si="10"/>
        <v>0</v>
      </c>
      <c r="G214" s="37">
        <f t="shared" si="10"/>
        <v>0</v>
      </c>
      <c r="H214" s="37">
        <f t="shared" si="10"/>
        <v>0</v>
      </c>
      <c r="I214" s="37">
        <f t="shared" si="10"/>
        <v>0</v>
      </c>
      <c r="J214" s="37">
        <f t="shared" si="10"/>
        <v>0</v>
      </c>
      <c r="K214" s="37">
        <f t="shared" si="10"/>
        <v>0</v>
      </c>
      <c r="L214" s="37">
        <f t="shared" si="10"/>
        <v>0</v>
      </c>
      <c r="M214" s="37">
        <f t="shared" si="10"/>
        <v>0</v>
      </c>
      <c r="N214" s="37">
        <f t="shared" si="10"/>
        <v>0</v>
      </c>
      <c r="O214" s="38">
        <f t="shared" ref="O214:O241" si="11">SUM(C214:N214)</f>
        <v>0</v>
      </c>
    </row>
    <row r="215" spans="1:15" x14ac:dyDescent="0.2">
      <c r="A215" s="7">
        <v>1004</v>
      </c>
      <c r="B215" s="10" t="s">
        <v>94</v>
      </c>
      <c r="C215" s="28">
        <f t="shared" si="10"/>
        <v>0</v>
      </c>
      <c r="D215" s="28">
        <f t="shared" si="10"/>
        <v>0</v>
      </c>
      <c r="E215" s="28">
        <f t="shared" si="10"/>
        <v>0</v>
      </c>
      <c r="F215" s="28">
        <f t="shared" si="10"/>
        <v>0</v>
      </c>
      <c r="G215" s="28">
        <f t="shared" si="10"/>
        <v>0</v>
      </c>
      <c r="H215" s="28">
        <f t="shared" si="10"/>
        <v>0</v>
      </c>
      <c r="I215" s="28">
        <f t="shared" si="10"/>
        <v>0</v>
      </c>
      <c r="J215" s="28">
        <f t="shared" si="10"/>
        <v>0</v>
      </c>
      <c r="K215" s="28">
        <f t="shared" si="10"/>
        <v>0</v>
      </c>
      <c r="L215" s="28">
        <f t="shared" si="10"/>
        <v>0</v>
      </c>
      <c r="M215" s="28">
        <f t="shared" si="10"/>
        <v>0</v>
      </c>
      <c r="N215" s="28">
        <f t="shared" si="10"/>
        <v>0</v>
      </c>
      <c r="O215" s="39">
        <f t="shared" si="11"/>
        <v>0</v>
      </c>
    </row>
    <row r="216" spans="1:15" x14ac:dyDescent="0.2">
      <c r="A216" s="10">
        <v>1005</v>
      </c>
      <c r="B216" s="10" t="s">
        <v>13</v>
      </c>
      <c r="C216" s="28">
        <f t="shared" si="10"/>
        <v>0</v>
      </c>
      <c r="D216" s="28">
        <f t="shared" si="10"/>
        <v>0</v>
      </c>
      <c r="E216" s="28">
        <f t="shared" si="10"/>
        <v>0</v>
      </c>
      <c r="F216" s="28">
        <f t="shared" si="10"/>
        <v>0</v>
      </c>
      <c r="G216" s="28">
        <f t="shared" si="10"/>
        <v>0</v>
      </c>
      <c r="H216" s="28">
        <f t="shared" si="10"/>
        <v>0</v>
      </c>
      <c r="I216" s="28">
        <f t="shared" si="10"/>
        <v>0</v>
      </c>
      <c r="J216" s="28">
        <f t="shared" si="10"/>
        <v>0</v>
      </c>
      <c r="K216" s="28">
        <f t="shared" si="10"/>
        <v>0</v>
      </c>
      <c r="L216" s="28">
        <f t="shared" si="10"/>
        <v>0</v>
      </c>
      <c r="M216" s="28">
        <f t="shared" si="10"/>
        <v>0</v>
      </c>
      <c r="N216" s="28">
        <f t="shared" si="10"/>
        <v>0</v>
      </c>
      <c r="O216" s="39">
        <f t="shared" si="11"/>
        <v>0</v>
      </c>
    </row>
    <row r="217" spans="1:15" x14ac:dyDescent="0.2">
      <c r="A217" s="10">
        <v>1006</v>
      </c>
      <c r="B217" s="10" t="s">
        <v>14</v>
      </c>
      <c r="C217" s="28">
        <f t="shared" si="10"/>
        <v>0</v>
      </c>
      <c r="D217" s="28">
        <f t="shared" si="10"/>
        <v>0</v>
      </c>
      <c r="E217" s="28">
        <f t="shared" si="10"/>
        <v>0</v>
      </c>
      <c r="F217" s="28">
        <f t="shared" si="10"/>
        <v>0</v>
      </c>
      <c r="G217" s="28">
        <f t="shared" si="10"/>
        <v>0</v>
      </c>
      <c r="H217" s="28">
        <f t="shared" si="10"/>
        <v>0</v>
      </c>
      <c r="I217" s="28">
        <f t="shared" si="10"/>
        <v>0</v>
      </c>
      <c r="J217" s="28">
        <f t="shared" si="10"/>
        <v>0</v>
      </c>
      <c r="K217" s="28">
        <f t="shared" si="10"/>
        <v>0</v>
      </c>
      <c r="L217" s="28">
        <f t="shared" si="10"/>
        <v>0</v>
      </c>
      <c r="M217" s="28">
        <f t="shared" si="10"/>
        <v>0</v>
      </c>
      <c r="N217" s="28">
        <f t="shared" si="10"/>
        <v>0</v>
      </c>
      <c r="O217" s="39">
        <f t="shared" si="11"/>
        <v>0</v>
      </c>
    </row>
    <row r="218" spans="1:15" x14ac:dyDescent="0.2">
      <c r="A218" s="10">
        <v>1007</v>
      </c>
      <c r="B218" s="10" t="s">
        <v>15</v>
      </c>
      <c r="C218" s="28">
        <f t="shared" si="10"/>
        <v>0</v>
      </c>
      <c r="D218" s="28">
        <f t="shared" si="10"/>
        <v>0</v>
      </c>
      <c r="E218" s="28">
        <f t="shared" si="10"/>
        <v>0</v>
      </c>
      <c r="F218" s="28">
        <f t="shared" si="10"/>
        <v>0</v>
      </c>
      <c r="G218" s="28">
        <f t="shared" si="10"/>
        <v>0</v>
      </c>
      <c r="H218" s="28">
        <f t="shared" si="10"/>
        <v>0</v>
      </c>
      <c r="I218" s="28">
        <f t="shared" si="10"/>
        <v>0</v>
      </c>
      <c r="J218" s="28">
        <f t="shared" si="10"/>
        <v>0</v>
      </c>
      <c r="K218" s="28">
        <f t="shared" si="10"/>
        <v>0</v>
      </c>
      <c r="L218" s="28">
        <f t="shared" si="10"/>
        <v>0</v>
      </c>
      <c r="M218" s="28">
        <f t="shared" si="10"/>
        <v>0</v>
      </c>
      <c r="N218" s="28">
        <f t="shared" si="10"/>
        <v>0</v>
      </c>
      <c r="O218" s="39">
        <f t="shared" si="11"/>
        <v>0</v>
      </c>
    </row>
    <row r="219" spans="1:15" x14ac:dyDescent="0.2">
      <c r="A219" s="10">
        <v>1008</v>
      </c>
      <c r="B219" s="10" t="s">
        <v>16</v>
      </c>
      <c r="C219" s="28">
        <f t="shared" si="10"/>
        <v>0</v>
      </c>
      <c r="D219" s="28">
        <f t="shared" si="10"/>
        <v>0</v>
      </c>
      <c r="E219" s="28">
        <f t="shared" si="10"/>
        <v>0</v>
      </c>
      <c r="F219" s="28">
        <f t="shared" si="10"/>
        <v>0</v>
      </c>
      <c r="G219" s="28">
        <f t="shared" si="10"/>
        <v>0</v>
      </c>
      <c r="H219" s="28">
        <f t="shared" si="10"/>
        <v>0</v>
      </c>
      <c r="I219" s="28">
        <f t="shared" si="10"/>
        <v>0</v>
      </c>
      <c r="J219" s="28">
        <f t="shared" si="10"/>
        <v>0</v>
      </c>
      <c r="K219" s="28">
        <f t="shared" si="10"/>
        <v>0</v>
      </c>
      <c r="L219" s="28">
        <f t="shared" si="10"/>
        <v>0</v>
      </c>
      <c r="M219" s="28">
        <f t="shared" si="10"/>
        <v>0</v>
      </c>
      <c r="N219" s="28">
        <f t="shared" si="10"/>
        <v>0</v>
      </c>
      <c r="O219" s="39">
        <f t="shared" si="11"/>
        <v>0</v>
      </c>
    </row>
    <row r="220" spans="1:15" x14ac:dyDescent="0.2">
      <c r="A220" s="10">
        <v>1009</v>
      </c>
      <c r="B220" s="10" t="s">
        <v>17</v>
      </c>
      <c r="C220" s="28">
        <f t="shared" si="10"/>
        <v>0</v>
      </c>
      <c r="D220" s="28">
        <f t="shared" si="10"/>
        <v>0</v>
      </c>
      <c r="E220" s="28">
        <f t="shared" si="10"/>
        <v>0</v>
      </c>
      <c r="F220" s="28">
        <f t="shared" si="10"/>
        <v>0</v>
      </c>
      <c r="G220" s="28">
        <f t="shared" si="10"/>
        <v>0</v>
      </c>
      <c r="H220" s="28">
        <f t="shared" si="10"/>
        <v>0</v>
      </c>
      <c r="I220" s="28">
        <f t="shared" si="10"/>
        <v>0</v>
      </c>
      <c r="J220" s="28">
        <f t="shared" si="10"/>
        <v>0</v>
      </c>
      <c r="K220" s="28">
        <f t="shared" si="10"/>
        <v>0</v>
      </c>
      <c r="L220" s="28">
        <f t="shared" si="10"/>
        <v>0</v>
      </c>
      <c r="M220" s="28">
        <f t="shared" si="10"/>
        <v>0</v>
      </c>
      <c r="N220" s="28">
        <f t="shared" si="10"/>
        <v>0</v>
      </c>
      <c r="O220" s="39">
        <f t="shared" si="11"/>
        <v>0</v>
      </c>
    </row>
    <row r="221" spans="1:15" x14ac:dyDescent="0.2">
      <c r="A221" s="10">
        <v>1010</v>
      </c>
      <c r="B221" s="10" t="s">
        <v>19</v>
      </c>
      <c r="C221" s="28">
        <f t="shared" si="10"/>
        <v>0</v>
      </c>
      <c r="D221" s="28">
        <f t="shared" si="10"/>
        <v>0</v>
      </c>
      <c r="E221" s="28">
        <f t="shared" si="10"/>
        <v>0</v>
      </c>
      <c r="F221" s="28">
        <f t="shared" si="10"/>
        <v>0</v>
      </c>
      <c r="G221" s="28">
        <f t="shared" si="10"/>
        <v>0</v>
      </c>
      <c r="H221" s="28">
        <f t="shared" si="10"/>
        <v>0</v>
      </c>
      <c r="I221" s="28">
        <f t="shared" si="10"/>
        <v>0</v>
      </c>
      <c r="J221" s="28">
        <f t="shared" si="10"/>
        <v>0</v>
      </c>
      <c r="K221" s="28">
        <f t="shared" si="10"/>
        <v>0</v>
      </c>
      <c r="L221" s="28">
        <f t="shared" si="10"/>
        <v>0</v>
      </c>
      <c r="M221" s="28">
        <f t="shared" si="10"/>
        <v>0</v>
      </c>
      <c r="N221" s="28">
        <f t="shared" si="10"/>
        <v>0</v>
      </c>
      <c r="O221" s="39">
        <f t="shared" si="11"/>
        <v>0</v>
      </c>
    </row>
    <row r="222" spans="1:15" x14ac:dyDescent="0.2">
      <c r="A222" s="10">
        <v>1011</v>
      </c>
      <c r="B222" s="10" t="s">
        <v>20</v>
      </c>
      <c r="C222" s="28">
        <f t="shared" si="10"/>
        <v>0</v>
      </c>
      <c r="D222" s="28">
        <f t="shared" si="10"/>
        <v>0</v>
      </c>
      <c r="E222" s="28">
        <f t="shared" si="10"/>
        <v>0</v>
      </c>
      <c r="F222" s="28">
        <f t="shared" si="10"/>
        <v>0</v>
      </c>
      <c r="G222" s="28">
        <f t="shared" si="10"/>
        <v>0</v>
      </c>
      <c r="H222" s="28">
        <f t="shared" si="10"/>
        <v>0</v>
      </c>
      <c r="I222" s="28">
        <f t="shared" si="10"/>
        <v>0</v>
      </c>
      <c r="J222" s="28">
        <f t="shared" si="10"/>
        <v>0</v>
      </c>
      <c r="K222" s="28">
        <f t="shared" si="10"/>
        <v>0</v>
      </c>
      <c r="L222" s="28">
        <f t="shared" si="10"/>
        <v>0</v>
      </c>
      <c r="M222" s="28">
        <f t="shared" si="10"/>
        <v>0</v>
      </c>
      <c r="N222" s="28">
        <f t="shared" si="10"/>
        <v>0</v>
      </c>
      <c r="O222" s="39">
        <f t="shared" si="11"/>
        <v>0</v>
      </c>
    </row>
    <row r="223" spans="1:15" x14ac:dyDescent="0.2">
      <c r="A223" s="10">
        <v>1012</v>
      </c>
      <c r="B223" s="10" t="s">
        <v>21</v>
      </c>
      <c r="C223" s="28">
        <f t="shared" si="10"/>
        <v>0</v>
      </c>
      <c r="D223" s="28">
        <f t="shared" si="10"/>
        <v>0</v>
      </c>
      <c r="E223" s="28">
        <f t="shared" si="10"/>
        <v>0</v>
      </c>
      <c r="F223" s="28">
        <f t="shared" si="10"/>
        <v>0</v>
      </c>
      <c r="G223" s="28">
        <f t="shared" si="10"/>
        <v>0</v>
      </c>
      <c r="H223" s="28">
        <f t="shared" si="10"/>
        <v>0</v>
      </c>
      <c r="I223" s="28">
        <f t="shared" si="10"/>
        <v>0</v>
      </c>
      <c r="J223" s="28">
        <f t="shared" si="10"/>
        <v>0</v>
      </c>
      <c r="K223" s="28">
        <f t="shared" si="10"/>
        <v>0</v>
      </c>
      <c r="L223" s="28">
        <f t="shared" si="10"/>
        <v>0</v>
      </c>
      <c r="M223" s="28">
        <f t="shared" si="10"/>
        <v>0</v>
      </c>
      <c r="N223" s="28">
        <f t="shared" si="10"/>
        <v>0</v>
      </c>
      <c r="O223" s="39">
        <f t="shared" si="11"/>
        <v>0</v>
      </c>
    </row>
    <row r="224" spans="1:15" x14ac:dyDescent="0.2">
      <c r="A224" s="10">
        <v>1013</v>
      </c>
      <c r="B224" s="10" t="s">
        <v>22</v>
      </c>
      <c r="C224" s="28">
        <f t="shared" si="10"/>
        <v>0</v>
      </c>
      <c r="D224" s="28">
        <f t="shared" si="10"/>
        <v>0</v>
      </c>
      <c r="E224" s="28">
        <f t="shared" si="10"/>
        <v>0</v>
      </c>
      <c r="F224" s="28">
        <f t="shared" si="10"/>
        <v>0</v>
      </c>
      <c r="G224" s="28">
        <f t="shared" si="10"/>
        <v>0</v>
      </c>
      <c r="H224" s="28">
        <f t="shared" si="10"/>
        <v>0</v>
      </c>
      <c r="I224" s="28">
        <f t="shared" si="10"/>
        <v>0</v>
      </c>
      <c r="J224" s="28">
        <f t="shared" si="10"/>
        <v>0</v>
      </c>
      <c r="K224" s="28">
        <f t="shared" si="10"/>
        <v>0</v>
      </c>
      <c r="L224" s="28">
        <f t="shared" si="10"/>
        <v>0</v>
      </c>
      <c r="M224" s="28">
        <f t="shared" si="10"/>
        <v>0</v>
      </c>
      <c r="N224" s="28">
        <f t="shared" si="10"/>
        <v>0</v>
      </c>
      <c r="O224" s="39">
        <f t="shared" si="11"/>
        <v>0</v>
      </c>
    </row>
    <row r="225" spans="1:15" x14ac:dyDescent="0.2">
      <c r="A225" s="10">
        <v>1014</v>
      </c>
      <c r="B225" s="10" t="s">
        <v>23</v>
      </c>
      <c r="C225" s="28">
        <f t="shared" si="10"/>
        <v>0</v>
      </c>
      <c r="D225" s="28">
        <f t="shared" si="10"/>
        <v>0</v>
      </c>
      <c r="E225" s="28">
        <f t="shared" si="10"/>
        <v>0</v>
      </c>
      <c r="F225" s="28">
        <f t="shared" si="10"/>
        <v>0</v>
      </c>
      <c r="G225" s="28">
        <f t="shared" si="10"/>
        <v>0</v>
      </c>
      <c r="H225" s="28">
        <f t="shared" si="10"/>
        <v>0</v>
      </c>
      <c r="I225" s="28">
        <f t="shared" si="10"/>
        <v>0</v>
      </c>
      <c r="J225" s="28">
        <f t="shared" si="10"/>
        <v>0</v>
      </c>
      <c r="K225" s="28">
        <f t="shared" si="10"/>
        <v>0</v>
      </c>
      <c r="L225" s="28">
        <f t="shared" si="10"/>
        <v>0</v>
      </c>
      <c r="M225" s="28">
        <f t="shared" si="10"/>
        <v>0</v>
      </c>
      <c r="N225" s="28">
        <f t="shared" si="10"/>
        <v>0</v>
      </c>
      <c r="O225" s="39">
        <f t="shared" si="11"/>
        <v>0</v>
      </c>
    </row>
    <row r="226" spans="1:15" x14ac:dyDescent="0.2">
      <c r="A226" s="10">
        <v>1015</v>
      </c>
      <c r="B226" s="10" t="s">
        <v>24</v>
      </c>
      <c r="C226" s="28">
        <f t="shared" si="10"/>
        <v>0</v>
      </c>
      <c r="D226" s="28">
        <f t="shared" si="10"/>
        <v>0</v>
      </c>
      <c r="E226" s="28">
        <f t="shared" si="10"/>
        <v>0</v>
      </c>
      <c r="F226" s="28">
        <f t="shared" si="10"/>
        <v>0</v>
      </c>
      <c r="G226" s="28">
        <f t="shared" si="10"/>
        <v>0</v>
      </c>
      <c r="H226" s="28">
        <f t="shared" si="10"/>
        <v>0</v>
      </c>
      <c r="I226" s="28">
        <f t="shared" si="10"/>
        <v>0</v>
      </c>
      <c r="J226" s="28">
        <f t="shared" si="10"/>
        <v>0</v>
      </c>
      <c r="K226" s="28">
        <f t="shared" si="10"/>
        <v>0</v>
      </c>
      <c r="L226" s="28">
        <f t="shared" si="10"/>
        <v>0</v>
      </c>
      <c r="M226" s="28">
        <f t="shared" si="10"/>
        <v>0</v>
      </c>
      <c r="N226" s="28">
        <f t="shared" si="10"/>
        <v>0</v>
      </c>
      <c r="O226" s="39">
        <f t="shared" si="11"/>
        <v>0</v>
      </c>
    </row>
    <row r="227" spans="1:15" x14ac:dyDescent="0.2">
      <c r="A227" s="10">
        <v>1016</v>
      </c>
      <c r="B227" s="10" t="s">
        <v>25</v>
      </c>
      <c r="C227" s="28">
        <f t="shared" si="10"/>
        <v>0</v>
      </c>
      <c r="D227" s="28">
        <f t="shared" si="10"/>
        <v>0</v>
      </c>
      <c r="E227" s="28">
        <f t="shared" si="10"/>
        <v>0</v>
      </c>
      <c r="F227" s="28">
        <f t="shared" si="10"/>
        <v>0</v>
      </c>
      <c r="G227" s="28">
        <f t="shared" si="10"/>
        <v>0</v>
      </c>
      <c r="H227" s="28">
        <f t="shared" si="10"/>
        <v>0</v>
      </c>
      <c r="I227" s="28">
        <f t="shared" si="10"/>
        <v>0</v>
      </c>
      <c r="J227" s="28">
        <f t="shared" si="10"/>
        <v>0</v>
      </c>
      <c r="K227" s="28">
        <f t="shared" si="10"/>
        <v>0</v>
      </c>
      <c r="L227" s="28">
        <f t="shared" si="10"/>
        <v>0</v>
      </c>
      <c r="M227" s="28">
        <f t="shared" si="10"/>
        <v>0</v>
      </c>
      <c r="N227" s="28">
        <f t="shared" si="10"/>
        <v>0</v>
      </c>
      <c r="O227" s="39">
        <f t="shared" si="11"/>
        <v>0</v>
      </c>
    </row>
    <row r="228" spans="1:15" x14ac:dyDescent="0.2">
      <c r="A228" s="10">
        <v>1017</v>
      </c>
      <c r="B228" s="10" t="s">
        <v>26</v>
      </c>
      <c r="C228" s="28">
        <f t="shared" si="10"/>
        <v>0</v>
      </c>
      <c r="D228" s="28">
        <f t="shared" si="10"/>
        <v>0</v>
      </c>
      <c r="E228" s="28">
        <f t="shared" si="10"/>
        <v>0</v>
      </c>
      <c r="F228" s="28">
        <f t="shared" si="10"/>
        <v>0</v>
      </c>
      <c r="G228" s="28">
        <f t="shared" si="10"/>
        <v>0</v>
      </c>
      <c r="H228" s="28">
        <f t="shared" si="10"/>
        <v>0</v>
      </c>
      <c r="I228" s="28">
        <f t="shared" si="10"/>
        <v>0</v>
      </c>
      <c r="J228" s="28">
        <f t="shared" si="10"/>
        <v>0</v>
      </c>
      <c r="K228" s="28">
        <f t="shared" si="10"/>
        <v>0</v>
      </c>
      <c r="L228" s="28">
        <f t="shared" si="10"/>
        <v>0</v>
      </c>
      <c r="M228" s="28">
        <f t="shared" si="10"/>
        <v>0</v>
      </c>
      <c r="N228" s="28">
        <f t="shared" si="10"/>
        <v>0</v>
      </c>
      <c r="O228" s="39">
        <f t="shared" si="11"/>
        <v>0</v>
      </c>
    </row>
    <row r="229" spans="1:15" x14ac:dyDescent="0.2">
      <c r="A229" s="10">
        <v>1018</v>
      </c>
      <c r="B229" s="10" t="s">
        <v>27</v>
      </c>
      <c r="C229" s="28">
        <f t="shared" si="10"/>
        <v>0</v>
      </c>
      <c r="D229" s="28">
        <f t="shared" si="10"/>
        <v>0</v>
      </c>
      <c r="E229" s="28">
        <f t="shared" si="10"/>
        <v>0</v>
      </c>
      <c r="F229" s="28">
        <f t="shared" si="10"/>
        <v>0</v>
      </c>
      <c r="G229" s="28">
        <f t="shared" si="10"/>
        <v>0</v>
      </c>
      <c r="H229" s="28">
        <f t="shared" si="10"/>
        <v>0</v>
      </c>
      <c r="I229" s="28">
        <f t="shared" si="10"/>
        <v>0</v>
      </c>
      <c r="J229" s="28">
        <f t="shared" si="10"/>
        <v>0</v>
      </c>
      <c r="K229" s="28">
        <f t="shared" si="10"/>
        <v>0</v>
      </c>
      <c r="L229" s="28">
        <f t="shared" si="10"/>
        <v>0</v>
      </c>
      <c r="M229" s="28">
        <f t="shared" si="10"/>
        <v>0</v>
      </c>
      <c r="N229" s="28">
        <f t="shared" si="10"/>
        <v>0</v>
      </c>
      <c r="O229" s="39">
        <f t="shared" si="11"/>
        <v>0</v>
      </c>
    </row>
    <row r="230" spans="1:15" x14ac:dyDescent="0.2">
      <c r="A230" s="10">
        <v>1019</v>
      </c>
      <c r="B230" s="10" t="s">
        <v>28</v>
      </c>
      <c r="C230" s="28">
        <f t="shared" ref="C230:N241" si="12">+C168-C199</f>
        <v>0</v>
      </c>
      <c r="D230" s="28">
        <f t="shared" si="12"/>
        <v>0</v>
      </c>
      <c r="E230" s="28">
        <f t="shared" si="12"/>
        <v>0</v>
      </c>
      <c r="F230" s="28">
        <f t="shared" si="12"/>
        <v>0</v>
      </c>
      <c r="G230" s="28">
        <f t="shared" si="12"/>
        <v>0</v>
      </c>
      <c r="H230" s="28">
        <f t="shared" si="12"/>
        <v>0</v>
      </c>
      <c r="I230" s="28">
        <f t="shared" si="12"/>
        <v>0</v>
      </c>
      <c r="J230" s="28">
        <f t="shared" si="12"/>
        <v>0</v>
      </c>
      <c r="K230" s="28">
        <f t="shared" si="12"/>
        <v>0</v>
      </c>
      <c r="L230" s="28">
        <f t="shared" si="12"/>
        <v>0</v>
      </c>
      <c r="M230" s="28">
        <f t="shared" si="12"/>
        <v>0</v>
      </c>
      <c r="N230" s="28">
        <f t="shared" si="12"/>
        <v>0</v>
      </c>
      <c r="O230" s="39">
        <f t="shared" si="11"/>
        <v>0</v>
      </c>
    </row>
    <row r="231" spans="1:15" x14ac:dyDescent="0.2">
      <c r="A231" s="10">
        <v>1020</v>
      </c>
      <c r="B231" s="10" t="s">
        <v>29</v>
      </c>
      <c r="C231" s="28">
        <f t="shared" si="12"/>
        <v>0</v>
      </c>
      <c r="D231" s="28">
        <f t="shared" si="12"/>
        <v>0</v>
      </c>
      <c r="E231" s="28">
        <f t="shared" si="12"/>
        <v>0</v>
      </c>
      <c r="F231" s="28">
        <f t="shared" si="12"/>
        <v>0</v>
      </c>
      <c r="G231" s="28">
        <f t="shared" si="12"/>
        <v>0</v>
      </c>
      <c r="H231" s="28">
        <f t="shared" si="12"/>
        <v>0</v>
      </c>
      <c r="I231" s="28">
        <f t="shared" si="12"/>
        <v>0</v>
      </c>
      <c r="J231" s="28">
        <f t="shared" si="12"/>
        <v>0</v>
      </c>
      <c r="K231" s="28">
        <f t="shared" si="12"/>
        <v>0</v>
      </c>
      <c r="L231" s="28">
        <f t="shared" si="12"/>
        <v>0</v>
      </c>
      <c r="M231" s="28">
        <f t="shared" si="12"/>
        <v>0</v>
      </c>
      <c r="N231" s="28">
        <f t="shared" si="12"/>
        <v>0</v>
      </c>
      <c r="O231" s="39">
        <f t="shared" si="11"/>
        <v>0</v>
      </c>
    </row>
    <row r="232" spans="1:15" x14ac:dyDescent="0.2">
      <c r="A232" s="10">
        <v>1021</v>
      </c>
      <c r="B232" s="10" t="s">
        <v>30</v>
      </c>
      <c r="C232" s="28">
        <f t="shared" si="12"/>
        <v>0</v>
      </c>
      <c r="D232" s="28">
        <f t="shared" si="12"/>
        <v>0</v>
      </c>
      <c r="E232" s="28">
        <f t="shared" si="12"/>
        <v>0</v>
      </c>
      <c r="F232" s="28">
        <f t="shared" si="12"/>
        <v>0</v>
      </c>
      <c r="G232" s="28">
        <f t="shared" si="12"/>
        <v>0</v>
      </c>
      <c r="H232" s="28">
        <f t="shared" si="12"/>
        <v>0</v>
      </c>
      <c r="I232" s="28">
        <f t="shared" si="12"/>
        <v>0</v>
      </c>
      <c r="J232" s="28">
        <f t="shared" si="12"/>
        <v>0</v>
      </c>
      <c r="K232" s="28">
        <f t="shared" si="12"/>
        <v>0</v>
      </c>
      <c r="L232" s="28">
        <f t="shared" si="12"/>
        <v>0</v>
      </c>
      <c r="M232" s="28">
        <f t="shared" si="12"/>
        <v>0</v>
      </c>
      <c r="N232" s="28">
        <f t="shared" si="12"/>
        <v>0</v>
      </c>
      <c r="O232" s="39">
        <f t="shared" si="11"/>
        <v>0</v>
      </c>
    </row>
    <row r="233" spans="1:15" x14ac:dyDescent="0.2">
      <c r="A233" s="10">
        <v>1022</v>
      </c>
      <c r="B233" s="10" t="s">
        <v>31</v>
      </c>
      <c r="C233" s="28">
        <f t="shared" si="12"/>
        <v>0</v>
      </c>
      <c r="D233" s="28">
        <f t="shared" si="12"/>
        <v>0</v>
      </c>
      <c r="E233" s="28">
        <f t="shared" si="12"/>
        <v>0</v>
      </c>
      <c r="F233" s="28">
        <f t="shared" si="12"/>
        <v>0</v>
      </c>
      <c r="G233" s="28">
        <f t="shared" si="12"/>
        <v>0</v>
      </c>
      <c r="H233" s="28">
        <f t="shared" si="12"/>
        <v>0</v>
      </c>
      <c r="I233" s="28">
        <f t="shared" si="12"/>
        <v>0</v>
      </c>
      <c r="J233" s="28">
        <f t="shared" si="12"/>
        <v>0</v>
      </c>
      <c r="K233" s="28">
        <f t="shared" si="12"/>
        <v>0</v>
      </c>
      <c r="L233" s="28">
        <f t="shared" si="12"/>
        <v>0</v>
      </c>
      <c r="M233" s="28">
        <f t="shared" si="12"/>
        <v>0</v>
      </c>
      <c r="N233" s="28">
        <f t="shared" si="12"/>
        <v>0</v>
      </c>
      <c r="O233" s="39">
        <f t="shared" si="11"/>
        <v>0</v>
      </c>
    </row>
    <row r="234" spans="1:15" x14ac:dyDescent="0.2">
      <c r="A234" s="10">
        <v>1023</v>
      </c>
      <c r="B234" s="10" t="s">
        <v>32</v>
      </c>
      <c r="C234" s="28">
        <f t="shared" si="12"/>
        <v>0</v>
      </c>
      <c r="D234" s="28">
        <f t="shared" si="12"/>
        <v>0</v>
      </c>
      <c r="E234" s="28">
        <f t="shared" si="12"/>
        <v>0</v>
      </c>
      <c r="F234" s="28">
        <f t="shared" si="12"/>
        <v>0</v>
      </c>
      <c r="G234" s="28">
        <f t="shared" si="12"/>
        <v>0</v>
      </c>
      <c r="H234" s="28">
        <f t="shared" si="12"/>
        <v>0</v>
      </c>
      <c r="I234" s="28">
        <f t="shared" si="12"/>
        <v>0</v>
      </c>
      <c r="J234" s="28">
        <f t="shared" si="12"/>
        <v>0</v>
      </c>
      <c r="K234" s="28">
        <f t="shared" si="12"/>
        <v>0</v>
      </c>
      <c r="L234" s="28">
        <f t="shared" si="12"/>
        <v>0</v>
      </c>
      <c r="M234" s="28">
        <f t="shared" si="12"/>
        <v>0</v>
      </c>
      <c r="N234" s="28">
        <f t="shared" si="12"/>
        <v>0</v>
      </c>
      <c r="O234" s="39">
        <f t="shared" si="11"/>
        <v>0</v>
      </c>
    </row>
    <row r="235" spans="1:15" x14ac:dyDescent="0.2">
      <c r="A235" s="10">
        <v>1024</v>
      </c>
      <c r="B235" s="10" t="s">
        <v>33</v>
      </c>
      <c r="C235" s="28">
        <f t="shared" si="12"/>
        <v>0</v>
      </c>
      <c r="D235" s="28">
        <f t="shared" si="12"/>
        <v>0</v>
      </c>
      <c r="E235" s="28">
        <f t="shared" si="12"/>
        <v>0</v>
      </c>
      <c r="F235" s="28">
        <f t="shared" si="12"/>
        <v>0</v>
      </c>
      <c r="G235" s="28">
        <f t="shared" si="12"/>
        <v>0</v>
      </c>
      <c r="H235" s="28">
        <f t="shared" si="12"/>
        <v>0</v>
      </c>
      <c r="I235" s="28">
        <f t="shared" si="12"/>
        <v>0</v>
      </c>
      <c r="J235" s="28">
        <f t="shared" si="12"/>
        <v>0</v>
      </c>
      <c r="K235" s="28">
        <f t="shared" si="12"/>
        <v>0</v>
      </c>
      <c r="L235" s="28">
        <f t="shared" si="12"/>
        <v>0</v>
      </c>
      <c r="M235" s="28">
        <f t="shared" si="12"/>
        <v>0</v>
      </c>
      <c r="N235" s="28">
        <f t="shared" si="12"/>
        <v>0</v>
      </c>
      <c r="O235" s="39">
        <f t="shared" si="11"/>
        <v>0</v>
      </c>
    </row>
    <row r="236" spans="1:15" x14ac:dyDescent="0.2">
      <c r="A236" s="10">
        <v>1025</v>
      </c>
      <c r="B236" s="10" t="s">
        <v>34</v>
      </c>
      <c r="C236" s="28">
        <f t="shared" si="12"/>
        <v>0</v>
      </c>
      <c r="D236" s="28">
        <f t="shared" si="12"/>
        <v>0</v>
      </c>
      <c r="E236" s="28">
        <f t="shared" si="12"/>
        <v>0</v>
      </c>
      <c r="F236" s="28">
        <f t="shared" si="12"/>
        <v>0</v>
      </c>
      <c r="G236" s="28">
        <f t="shared" si="12"/>
        <v>0</v>
      </c>
      <c r="H236" s="28">
        <f t="shared" si="12"/>
        <v>0</v>
      </c>
      <c r="I236" s="28">
        <f t="shared" si="12"/>
        <v>0</v>
      </c>
      <c r="J236" s="28">
        <f t="shared" si="12"/>
        <v>0</v>
      </c>
      <c r="K236" s="28">
        <f t="shared" si="12"/>
        <v>0</v>
      </c>
      <c r="L236" s="28">
        <f t="shared" si="12"/>
        <v>0</v>
      </c>
      <c r="M236" s="28">
        <f t="shared" si="12"/>
        <v>0</v>
      </c>
      <c r="N236" s="28">
        <f t="shared" si="12"/>
        <v>0</v>
      </c>
      <c r="O236" s="39">
        <f t="shared" si="11"/>
        <v>0</v>
      </c>
    </row>
    <row r="237" spans="1:15" x14ac:dyDescent="0.2">
      <c r="A237" s="10">
        <v>1026</v>
      </c>
      <c r="B237" s="10" t="s">
        <v>35</v>
      </c>
      <c r="C237" s="28">
        <f t="shared" si="12"/>
        <v>0</v>
      </c>
      <c r="D237" s="28">
        <f t="shared" si="12"/>
        <v>0</v>
      </c>
      <c r="E237" s="28">
        <f t="shared" si="12"/>
        <v>0</v>
      </c>
      <c r="F237" s="28">
        <f t="shared" si="12"/>
        <v>0</v>
      </c>
      <c r="G237" s="28">
        <f t="shared" si="12"/>
        <v>0</v>
      </c>
      <c r="H237" s="28">
        <f t="shared" si="12"/>
        <v>0</v>
      </c>
      <c r="I237" s="28">
        <f t="shared" si="12"/>
        <v>0</v>
      </c>
      <c r="J237" s="28">
        <f t="shared" si="12"/>
        <v>0</v>
      </c>
      <c r="K237" s="28">
        <f t="shared" si="12"/>
        <v>0</v>
      </c>
      <c r="L237" s="28">
        <f t="shared" si="12"/>
        <v>0</v>
      </c>
      <c r="M237" s="28">
        <f t="shared" si="12"/>
        <v>0</v>
      </c>
      <c r="N237" s="28">
        <f t="shared" si="12"/>
        <v>0</v>
      </c>
      <c r="O237" s="39">
        <f t="shared" si="11"/>
        <v>0</v>
      </c>
    </row>
    <row r="238" spans="1:15" x14ac:dyDescent="0.2">
      <c r="A238" s="10">
        <v>1027</v>
      </c>
      <c r="B238" s="10" t="s">
        <v>36</v>
      </c>
      <c r="C238" s="28">
        <f t="shared" si="12"/>
        <v>0</v>
      </c>
      <c r="D238" s="28">
        <f t="shared" si="12"/>
        <v>0</v>
      </c>
      <c r="E238" s="28">
        <f t="shared" si="12"/>
        <v>0</v>
      </c>
      <c r="F238" s="28">
        <f t="shared" si="12"/>
        <v>0</v>
      </c>
      <c r="G238" s="28">
        <f t="shared" si="12"/>
        <v>0</v>
      </c>
      <c r="H238" s="28">
        <f t="shared" si="12"/>
        <v>0</v>
      </c>
      <c r="I238" s="28">
        <f t="shared" si="12"/>
        <v>0</v>
      </c>
      <c r="J238" s="28">
        <f t="shared" si="12"/>
        <v>0</v>
      </c>
      <c r="K238" s="28">
        <f t="shared" si="12"/>
        <v>0</v>
      </c>
      <c r="L238" s="28">
        <f t="shared" si="12"/>
        <v>0</v>
      </c>
      <c r="M238" s="28">
        <f t="shared" si="12"/>
        <v>0</v>
      </c>
      <c r="N238" s="28">
        <f t="shared" si="12"/>
        <v>0</v>
      </c>
      <c r="O238" s="39">
        <f t="shared" si="11"/>
        <v>0</v>
      </c>
    </row>
    <row r="239" spans="1:15" x14ac:dyDescent="0.2">
      <c r="A239" s="10">
        <v>1028</v>
      </c>
      <c r="B239" s="10" t="s">
        <v>37</v>
      </c>
      <c r="C239" s="28">
        <f t="shared" si="12"/>
        <v>0</v>
      </c>
      <c r="D239" s="28">
        <f t="shared" si="12"/>
        <v>0</v>
      </c>
      <c r="E239" s="28">
        <f t="shared" si="12"/>
        <v>0</v>
      </c>
      <c r="F239" s="28">
        <f t="shared" si="12"/>
        <v>0</v>
      </c>
      <c r="G239" s="28">
        <f t="shared" si="12"/>
        <v>0</v>
      </c>
      <c r="H239" s="28">
        <f t="shared" si="12"/>
        <v>0</v>
      </c>
      <c r="I239" s="28">
        <f t="shared" si="12"/>
        <v>0</v>
      </c>
      <c r="J239" s="28">
        <f t="shared" si="12"/>
        <v>0</v>
      </c>
      <c r="K239" s="28">
        <f t="shared" si="12"/>
        <v>0</v>
      </c>
      <c r="L239" s="28">
        <f t="shared" si="12"/>
        <v>0</v>
      </c>
      <c r="M239" s="28">
        <f t="shared" si="12"/>
        <v>0</v>
      </c>
      <c r="N239" s="28">
        <f t="shared" si="12"/>
        <v>0</v>
      </c>
      <c r="O239" s="39">
        <f t="shared" si="11"/>
        <v>0</v>
      </c>
    </row>
    <row r="240" spans="1:15" x14ac:dyDescent="0.2">
      <c r="A240" s="10">
        <v>1029</v>
      </c>
      <c r="B240" s="10" t="s">
        <v>38</v>
      </c>
      <c r="C240" s="28">
        <f t="shared" si="12"/>
        <v>0</v>
      </c>
      <c r="D240" s="28">
        <f t="shared" si="12"/>
        <v>0</v>
      </c>
      <c r="E240" s="28">
        <f t="shared" si="12"/>
        <v>0</v>
      </c>
      <c r="F240" s="28">
        <f t="shared" si="12"/>
        <v>0</v>
      </c>
      <c r="G240" s="28">
        <f t="shared" si="12"/>
        <v>0</v>
      </c>
      <c r="H240" s="28">
        <f t="shared" si="12"/>
        <v>0</v>
      </c>
      <c r="I240" s="28">
        <f t="shared" si="12"/>
        <v>0</v>
      </c>
      <c r="J240" s="28">
        <f t="shared" si="12"/>
        <v>0</v>
      </c>
      <c r="K240" s="28">
        <f t="shared" si="12"/>
        <v>0</v>
      </c>
      <c r="L240" s="28">
        <f t="shared" si="12"/>
        <v>0</v>
      </c>
      <c r="M240" s="28">
        <f t="shared" si="12"/>
        <v>0</v>
      </c>
      <c r="N240" s="28">
        <f t="shared" si="12"/>
        <v>0</v>
      </c>
      <c r="O240" s="39">
        <f t="shared" si="11"/>
        <v>0</v>
      </c>
    </row>
    <row r="241" spans="1:15" x14ac:dyDescent="0.2">
      <c r="A241" s="15">
        <v>1030</v>
      </c>
      <c r="B241" s="15" t="s">
        <v>18</v>
      </c>
      <c r="C241" s="30">
        <f t="shared" si="12"/>
        <v>0</v>
      </c>
      <c r="D241" s="30">
        <f t="shared" si="12"/>
        <v>0</v>
      </c>
      <c r="E241" s="30">
        <f t="shared" si="12"/>
        <v>0</v>
      </c>
      <c r="F241" s="30">
        <f t="shared" si="12"/>
        <v>0</v>
      </c>
      <c r="G241" s="30">
        <f t="shared" si="12"/>
        <v>0</v>
      </c>
      <c r="H241" s="30">
        <f t="shared" si="12"/>
        <v>0</v>
      </c>
      <c r="I241" s="30">
        <f t="shared" si="12"/>
        <v>0</v>
      </c>
      <c r="J241" s="30">
        <f t="shared" si="12"/>
        <v>0</v>
      </c>
      <c r="K241" s="30">
        <f t="shared" si="12"/>
        <v>0</v>
      </c>
      <c r="L241" s="30">
        <f t="shared" si="12"/>
        <v>0</v>
      </c>
      <c r="M241" s="30">
        <f t="shared" si="12"/>
        <v>0</v>
      </c>
      <c r="N241" s="30">
        <f t="shared" si="12"/>
        <v>0</v>
      </c>
      <c r="O241" s="40">
        <f t="shared" si="11"/>
        <v>0</v>
      </c>
    </row>
    <row r="242" spans="1:15" x14ac:dyDescent="0.2">
      <c r="A242" s="4">
        <v>10300</v>
      </c>
      <c r="B242" s="4" t="s">
        <v>55</v>
      </c>
      <c r="C242" s="25">
        <f t="shared" ref="C242:O242" si="13">SUM(C214:C241)</f>
        <v>0</v>
      </c>
      <c r="D242" s="25">
        <f t="shared" si="13"/>
        <v>0</v>
      </c>
      <c r="E242" s="25">
        <f t="shared" si="13"/>
        <v>0</v>
      </c>
      <c r="F242" s="25">
        <f t="shared" si="13"/>
        <v>0</v>
      </c>
      <c r="G242" s="25">
        <f t="shared" si="13"/>
        <v>0</v>
      </c>
      <c r="H242" s="25">
        <f t="shared" si="13"/>
        <v>0</v>
      </c>
      <c r="I242" s="25">
        <f t="shared" si="13"/>
        <v>0</v>
      </c>
      <c r="J242" s="25">
        <f t="shared" si="13"/>
        <v>0</v>
      </c>
      <c r="K242" s="25">
        <f t="shared" si="13"/>
        <v>0</v>
      </c>
      <c r="L242" s="25">
        <f t="shared" si="13"/>
        <v>0</v>
      </c>
      <c r="M242" s="25">
        <f t="shared" si="13"/>
        <v>0</v>
      </c>
      <c r="N242" s="25">
        <f t="shared" si="13"/>
        <v>0</v>
      </c>
      <c r="O242" s="25">
        <f t="shared" si="13"/>
        <v>0</v>
      </c>
    </row>
    <row r="243" spans="1:15" x14ac:dyDescent="0.2">
      <c r="A243" s="32"/>
      <c r="B243" s="32"/>
      <c r="C243"/>
      <c r="D243"/>
      <c r="E243"/>
      <c r="F243"/>
      <c r="G243"/>
      <c r="H243"/>
      <c r="I243"/>
      <c r="J243"/>
      <c r="K243"/>
      <c r="L243"/>
      <c r="M243"/>
      <c r="N243"/>
      <c r="O243" s="32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34998626667073579"/>
  </sheetPr>
  <dimension ref="A1:AU243"/>
  <sheetViews>
    <sheetView zoomScale="70" zoomScaleNormal="70" workbookViewId="0">
      <selection activeCell="B1" sqref="B1"/>
    </sheetView>
  </sheetViews>
  <sheetFormatPr defaultRowHeight="14.25" x14ac:dyDescent="0.2"/>
  <cols>
    <col min="1" max="1" width="6" style="41" customWidth="1"/>
    <col min="2" max="2" width="16" style="41" bestFit="1" customWidth="1"/>
    <col min="3" max="3" width="15.125" style="41" bestFit="1" customWidth="1"/>
    <col min="4" max="12" width="14.125" style="41" bestFit="1" customWidth="1"/>
    <col min="13" max="14" width="13.75" style="41" bestFit="1" customWidth="1"/>
    <col min="15" max="15" width="15" style="41" bestFit="1" customWidth="1"/>
    <col min="16" max="16" width="8.25" bestFit="1" customWidth="1"/>
    <col min="18" max="18" width="15" bestFit="1" customWidth="1"/>
    <col min="19" max="19" width="11.125" customWidth="1"/>
    <col min="30" max="30" width="9" customWidth="1"/>
    <col min="34" max="34" width="12.375" bestFit="1" customWidth="1"/>
  </cols>
  <sheetData>
    <row r="1" spans="1:47" x14ac:dyDescent="0.2">
      <c r="A1" s="3" t="s">
        <v>52</v>
      </c>
      <c r="B1" s="3" t="s">
        <v>47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176</v>
      </c>
      <c r="Q1" s="3" t="s">
        <v>52</v>
      </c>
      <c r="R1" s="3" t="s">
        <v>151</v>
      </c>
      <c r="S1" s="3" t="s">
        <v>0</v>
      </c>
      <c r="T1" s="3" t="s">
        <v>1</v>
      </c>
      <c r="U1" s="3" t="s">
        <v>2</v>
      </c>
      <c r="V1" s="3" t="s">
        <v>3</v>
      </c>
      <c r="W1" s="3" t="s">
        <v>4</v>
      </c>
      <c r="X1" s="3" t="s">
        <v>5</v>
      </c>
      <c r="Y1" s="3" t="s">
        <v>6</v>
      </c>
      <c r="Z1" s="3" t="s">
        <v>7</v>
      </c>
      <c r="AA1" s="3" t="s">
        <v>8</v>
      </c>
      <c r="AB1" s="3" t="s">
        <v>9</v>
      </c>
      <c r="AC1" s="3" t="s">
        <v>10</v>
      </c>
      <c r="AD1" s="3" t="s">
        <v>11</v>
      </c>
      <c r="AE1" s="3" t="s">
        <v>167</v>
      </c>
      <c r="AG1" s="3" t="s">
        <v>52</v>
      </c>
      <c r="AH1" s="3" t="s">
        <v>150</v>
      </c>
      <c r="AI1" s="3" t="s">
        <v>0</v>
      </c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167</v>
      </c>
    </row>
    <row r="2" spans="1:47" x14ac:dyDescent="0.2">
      <c r="A2" s="7">
        <v>1004</v>
      </c>
      <c r="B2" s="7" t="s">
        <v>94</v>
      </c>
      <c r="C2" s="460">
        <f>+'[23]Y2565 (forcast)'!C39</f>
        <v>352</v>
      </c>
      <c r="D2" s="460">
        <f>+'[23]Y2565 (forcast)'!D39</f>
        <v>322</v>
      </c>
      <c r="E2" s="460">
        <f>+'[23]Y2565 (forcast)'!E39</f>
        <v>384</v>
      </c>
      <c r="F2" s="460">
        <f>+'[23]Y2565 (forcast)'!F39</f>
        <v>351</v>
      </c>
      <c r="G2" s="460">
        <f>+'[23]Y2565 (forcast)'!G39</f>
        <v>300</v>
      </c>
      <c r="H2" s="460">
        <f>+'[23]Y2565 (forcast)'!H39</f>
        <v>323</v>
      </c>
      <c r="I2" s="460">
        <f>+'[23]Y2565 (forcast)'!I39</f>
        <v>209</v>
      </c>
      <c r="J2" s="460">
        <f>+'[23]Y2565 (forcast)'!J39</f>
        <v>254</v>
      </c>
      <c r="K2" s="460">
        <f>+'[23]Y2565 (forcast)'!K39</f>
        <v>340</v>
      </c>
      <c r="L2" s="460">
        <f>+'[23]Y2565 (forcast)'!L39</f>
        <v>267</v>
      </c>
      <c r="M2" s="460">
        <f>+'[23]Y2565 (forcast)'!M39</f>
        <v>443</v>
      </c>
      <c r="N2" s="460">
        <f>+'[23]Y2565 (forcast)'!N39</f>
        <v>404</v>
      </c>
      <c r="O2" s="9">
        <f>SUM(C2:N2)</f>
        <v>3949</v>
      </c>
      <c r="Q2" s="7">
        <v>1004</v>
      </c>
      <c r="R2" s="7" t="s">
        <v>94</v>
      </c>
      <c r="S2" s="368">
        <f>+'[23]Y2565 (forcast)'!C72</f>
        <v>156</v>
      </c>
      <c r="T2" s="368">
        <f>+'[23]Y2565 (forcast)'!D72</f>
        <v>260</v>
      </c>
      <c r="U2" s="368">
        <f>+'[23]Y2565 (forcast)'!E72</f>
        <v>337</v>
      </c>
      <c r="V2" s="368">
        <f>+'[23]Y2565 (forcast)'!F72</f>
        <v>319</v>
      </c>
      <c r="W2" s="368">
        <f>+'[23]Y2565 (forcast)'!G72</f>
        <v>273</v>
      </c>
      <c r="X2" s="368">
        <f>+'[23]Y2565 (forcast)'!H72</f>
        <v>306</v>
      </c>
      <c r="Y2" s="368">
        <f>+'[23]Y2565 (forcast)'!I72</f>
        <v>193</v>
      </c>
      <c r="Z2" s="368">
        <f>+'[23]Y2565 (forcast)'!J72</f>
        <v>239</v>
      </c>
      <c r="AA2" s="368">
        <f>+'[23]Y2565 (forcast)'!K72</f>
        <v>330</v>
      </c>
      <c r="AB2" s="368">
        <f>+'[23]Y2565 (forcast)'!L72</f>
        <v>250</v>
      </c>
      <c r="AC2" s="368">
        <f>+'[23]Y2565 (forcast)'!M72</f>
        <v>441</v>
      </c>
      <c r="AD2" s="368">
        <f>+'[23]Y2565 (forcast)'!N72</f>
        <v>404</v>
      </c>
      <c r="AE2" s="9">
        <f>SUM(S2:AD2)</f>
        <v>3508</v>
      </c>
      <c r="AF2" s="1">
        <f>SUM(W2:AD2)</f>
        <v>2436</v>
      </c>
      <c r="AG2" s="7">
        <v>1004</v>
      </c>
      <c r="AH2" s="7" t="s">
        <v>94</v>
      </c>
      <c r="AI2" s="368"/>
      <c r="AJ2" s="368"/>
      <c r="AK2" s="368"/>
      <c r="AL2" s="368"/>
      <c r="AM2" s="368"/>
      <c r="AN2" s="368"/>
      <c r="AO2" s="368"/>
      <c r="AP2" s="368"/>
      <c r="AQ2" s="368"/>
      <c r="AR2" s="368"/>
      <c r="AS2" s="368"/>
      <c r="AT2" s="368"/>
      <c r="AU2" s="9">
        <f>SUM(AI2:AT2)</f>
        <v>0</v>
      </c>
    </row>
    <row r="3" spans="1:47" x14ac:dyDescent="0.2">
      <c r="A3" s="10">
        <v>1005</v>
      </c>
      <c r="B3" s="10" t="s">
        <v>13</v>
      </c>
      <c r="C3" s="460">
        <f>+'[23]Y2565 (forcast)'!C40</f>
        <v>7</v>
      </c>
      <c r="D3" s="460">
        <f>+'[23]Y2565 (forcast)'!D40</f>
        <v>13</v>
      </c>
      <c r="E3" s="460">
        <f>+'[23]Y2565 (forcast)'!E40</f>
        <v>32</v>
      </c>
      <c r="F3" s="460">
        <f>+'[23]Y2565 (forcast)'!F40</f>
        <v>7</v>
      </c>
      <c r="G3" s="460">
        <f>+'[23]Y2565 (forcast)'!G40</f>
        <v>11</v>
      </c>
      <c r="H3" s="460">
        <f>+'[23]Y2565 (forcast)'!H40</f>
        <v>10</v>
      </c>
      <c r="I3" s="460">
        <f>+'[23]Y2565 (forcast)'!I40</f>
        <v>8</v>
      </c>
      <c r="J3" s="460">
        <f>+'[23]Y2565 (forcast)'!J40</f>
        <v>12</v>
      </c>
      <c r="K3" s="460">
        <f>+'[23]Y2565 (forcast)'!K40</f>
        <v>4</v>
      </c>
      <c r="L3" s="460">
        <f>+'[23]Y2565 (forcast)'!L40</f>
        <v>4</v>
      </c>
      <c r="M3" s="460">
        <f>+'[23]Y2565 (forcast)'!M40</f>
        <v>4</v>
      </c>
      <c r="N3" s="460">
        <f>+'[23]Y2565 (forcast)'!N40</f>
        <v>6</v>
      </c>
      <c r="O3" s="12">
        <f t="shared" ref="O3:O27" si="0">SUM(C3:N3)</f>
        <v>118</v>
      </c>
      <c r="Q3" s="10">
        <v>1005</v>
      </c>
      <c r="R3" s="10" t="s">
        <v>13</v>
      </c>
      <c r="S3" s="369">
        <f>+'[23]Y2565 (forcast)'!C73</f>
        <v>7</v>
      </c>
      <c r="T3" s="369">
        <f>+'[23]Y2565 (forcast)'!D73</f>
        <v>13</v>
      </c>
      <c r="U3" s="369">
        <f>+'[23]Y2565 (forcast)'!E73</f>
        <v>21</v>
      </c>
      <c r="V3" s="369">
        <f>+'[23]Y2565 (forcast)'!F73</f>
        <v>7</v>
      </c>
      <c r="W3" s="369">
        <f>+'[23]Y2565 (forcast)'!G73</f>
        <v>11</v>
      </c>
      <c r="X3" s="369">
        <f>+'[23]Y2565 (forcast)'!H73</f>
        <v>10</v>
      </c>
      <c r="Y3" s="369">
        <f>+'[23]Y2565 (forcast)'!I73</f>
        <v>8</v>
      </c>
      <c r="Z3" s="369">
        <f>+'[23]Y2565 (forcast)'!J73</f>
        <v>12</v>
      </c>
      <c r="AA3" s="369">
        <f>+'[23]Y2565 (forcast)'!K73</f>
        <v>4</v>
      </c>
      <c r="AB3" s="369">
        <f>+'[23]Y2565 (forcast)'!L73</f>
        <v>4</v>
      </c>
      <c r="AC3" s="369">
        <f>+'[23]Y2565 (forcast)'!M73</f>
        <v>4</v>
      </c>
      <c r="AD3" s="369">
        <f>+'[23]Y2565 (forcast)'!N73</f>
        <v>6</v>
      </c>
      <c r="AE3" s="12">
        <f t="shared" ref="AE3:AE28" si="1">SUM(S3:AD3)</f>
        <v>107</v>
      </c>
      <c r="AF3" s="1">
        <f t="shared" ref="AF3:AF29" si="2">SUM(W3:AD3)</f>
        <v>59</v>
      </c>
      <c r="AG3" s="10">
        <v>1005</v>
      </c>
      <c r="AH3" s="10" t="s">
        <v>13</v>
      </c>
      <c r="AI3" s="369"/>
      <c r="AJ3" s="369"/>
      <c r="AK3" s="369"/>
      <c r="AL3" s="369"/>
      <c r="AM3" s="369"/>
      <c r="AN3" s="369"/>
      <c r="AO3" s="369"/>
      <c r="AP3" s="369"/>
      <c r="AQ3" s="369"/>
      <c r="AR3" s="369"/>
      <c r="AS3" s="369"/>
      <c r="AT3" s="369"/>
      <c r="AU3" s="12">
        <f t="shared" ref="AU3:AU28" si="3">SUM(AI3:AT3)</f>
        <v>0</v>
      </c>
    </row>
    <row r="4" spans="1:47" x14ac:dyDescent="0.2">
      <c r="A4" s="10">
        <v>1006</v>
      </c>
      <c r="B4" s="10" t="s">
        <v>14</v>
      </c>
      <c r="C4" s="460">
        <f>+'[23]Y2565 (forcast)'!C41</f>
        <v>65</v>
      </c>
      <c r="D4" s="460">
        <f>+'[23]Y2565 (forcast)'!D41</f>
        <v>122</v>
      </c>
      <c r="E4" s="460">
        <f>+'[23]Y2565 (forcast)'!E41</f>
        <v>150</v>
      </c>
      <c r="F4" s="460">
        <f>+'[23]Y2565 (forcast)'!F41</f>
        <v>53</v>
      </c>
      <c r="G4" s="460">
        <f>+'[23]Y2565 (forcast)'!G41</f>
        <v>70</v>
      </c>
      <c r="H4" s="460">
        <f>+'[23]Y2565 (forcast)'!H41</f>
        <v>144</v>
      </c>
      <c r="I4" s="460">
        <f>+'[23]Y2565 (forcast)'!I41</f>
        <v>102</v>
      </c>
      <c r="J4" s="460">
        <f>+'[23]Y2565 (forcast)'!J41</f>
        <v>117</v>
      </c>
      <c r="K4" s="460">
        <f>+'[23]Y2565 (forcast)'!K41</f>
        <v>135</v>
      </c>
      <c r="L4" s="460">
        <f>+'[23]Y2565 (forcast)'!L41</f>
        <v>92</v>
      </c>
      <c r="M4" s="460">
        <f>+'[23]Y2565 (forcast)'!M41</f>
        <v>111</v>
      </c>
      <c r="N4" s="460">
        <f>+'[23]Y2565 (forcast)'!N41</f>
        <v>97</v>
      </c>
      <c r="O4" s="12">
        <f t="shared" si="0"/>
        <v>1258</v>
      </c>
      <c r="Q4" s="10">
        <v>1006</v>
      </c>
      <c r="R4" s="10" t="s">
        <v>14</v>
      </c>
      <c r="S4" s="369">
        <f>+'[23]Y2565 (forcast)'!C74</f>
        <v>59</v>
      </c>
      <c r="T4" s="369">
        <f>+'[23]Y2565 (forcast)'!D74</f>
        <v>120</v>
      </c>
      <c r="U4" s="369">
        <f>+'[23]Y2565 (forcast)'!E74</f>
        <v>147</v>
      </c>
      <c r="V4" s="369">
        <f>+'[23]Y2565 (forcast)'!F74</f>
        <v>52</v>
      </c>
      <c r="W4" s="369">
        <f>+'[23]Y2565 (forcast)'!G74</f>
        <v>70</v>
      </c>
      <c r="X4" s="369">
        <f>+'[23]Y2565 (forcast)'!H74</f>
        <v>133</v>
      </c>
      <c r="Y4" s="369">
        <f>+'[23]Y2565 (forcast)'!I74</f>
        <v>95</v>
      </c>
      <c r="Z4" s="369">
        <f>+'[23]Y2565 (forcast)'!J74</f>
        <v>86</v>
      </c>
      <c r="AA4" s="369">
        <f>+'[23]Y2565 (forcast)'!K74</f>
        <v>104</v>
      </c>
      <c r="AB4" s="369">
        <f>+'[23]Y2565 (forcast)'!L74</f>
        <v>55</v>
      </c>
      <c r="AC4" s="369">
        <f>+'[23]Y2565 (forcast)'!M74</f>
        <v>98</v>
      </c>
      <c r="AD4" s="369">
        <f>+'[23]Y2565 (forcast)'!N74</f>
        <v>97</v>
      </c>
      <c r="AE4" s="12">
        <f t="shared" si="1"/>
        <v>1116</v>
      </c>
      <c r="AF4" s="1">
        <f t="shared" si="2"/>
        <v>738</v>
      </c>
      <c r="AG4" s="10">
        <v>1006</v>
      </c>
      <c r="AH4" s="10" t="s">
        <v>14</v>
      </c>
      <c r="AI4" s="369"/>
      <c r="AJ4" s="369"/>
      <c r="AK4" s="369"/>
      <c r="AL4" s="369"/>
      <c r="AM4" s="369"/>
      <c r="AN4" s="369"/>
      <c r="AO4" s="369"/>
      <c r="AP4" s="369"/>
      <c r="AQ4" s="369"/>
      <c r="AR4" s="369"/>
      <c r="AS4" s="369"/>
      <c r="AT4" s="369"/>
      <c r="AU4" s="12">
        <f t="shared" si="3"/>
        <v>0</v>
      </c>
    </row>
    <row r="5" spans="1:47" x14ac:dyDescent="0.2">
      <c r="A5" s="10">
        <v>1007</v>
      </c>
      <c r="B5" s="10" t="s">
        <v>15</v>
      </c>
      <c r="C5" s="460">
        <f>+'[23]Y2565 (forcast)'!C42</f>
        <v>42</v>
      </c>
      <c r="D5" s="460">
        <f>+'[23]Y2565 (forcast)'!D42</f>
        <v>43</v>
      </c>
      <c r="E5" s="460">
        <f>+'[23]Y2565 (forcast)'!E42</f>
        <v>65</v>
      </c>
      <c r="F5" s="460">
        <f>+'[23]Y2565 (forcast)'!F42</f>
        <v>56</v>
      </c>
      <c r="G5" s="460">
        <f>+'[23]Y2565 (forcast)'!G42</f>
        <v>34</v>
      </c>
      <c r="H5" s="460">
        <f>+'[23]Y2565 (forcast)'!H42</f>
        <v>119</v>
      </c>
      <c r="I5" s="460">
        <f>+'[23]Y2565 (forcast)'!I42</f>
        <v>38</v>
      </c>
      <c r="J5" s="460">
        <f>+'[23]Y2565 (forcast)'!J42</f>
        <v>99</v>
      </c>
      <c r="K5" s="460">
        <f>+'[23]Y2565 (forcast)'!K42</f>
        <v>76</v>
      </c>
      <c r="L5" s="460">
        <f>+'[23]Y2565 (forcast)'!L42</f>
        <v>40</v>
      </c>
      <c r="M5" s="460">
        <f>+'[23]Y2565 (forcast)'!M42</f>
        <v>94</v>
      </c>
      <c r="N5" s="460">
        <f>+'[23]Y2565 (forcast)'!N42</f>
        <v>68</v>
      </c>
      <c r="O5" s="12">
        <f t="shared" si="0"/>
        <v>774</v>
      </c>
      <c r="Q5" s="10">
        <v>1007</v>
      </c>
      <c r="R5" s="10" t="s">
        <v>15</v>
      </c>
      <c r="S5" s="369">
        <f>+'[23]Y2565 (forcast)'!C75</f>
        <v>42</v>
      </c>
      <c r="T5" s="369">
        <f>+'[23]Y2565 (forcast)'!D75</f>
        <v>42</v>
      </c>
      <c r="U5" s="369">
        <f>+'[23]Y2565 (forcast)'!E75</f>
        <v>64</v>
      </c>
      <c r="V5" s="369">
        <f>+'[23]Y2565 (forcast)'!F75</f>
        <v>56</v>
      </c>
      <c r="W5" s="369">
        <f>+'[23]Y2565 (forcast)'!G75</f>
        <v>34</v>
      </c>
      <c r="X5" s="369">
        <f>+'[23]Y2565 (forcast)'!H75</f>
        <v>119</v>
      </c>
      <c r="Y5" s="369">
        <f>+'[23]Y2565 (forcast)'!I75</f>
        <v>37</v>
      </c>
      <c r="Z5" s="369">
        <f>+'[23]Y2565 (forcast)'!J75</f>
        <v>99</v>
      </c>
      <c r="AA5" s="369">
        <f>+'[23]Y2565 (forcast)'!K75</f>
        <v>76</v>
      </c>
      <c r="AB5" s="369">
        <f>+'[23]Y2565 (forcast)'!L75</f>
        <v>40</v>
      </c>
      <c r="AC5" s="369">
        <f>+'[23]Y2565 (forcast)'!M75</f>
        <v>94</v>
      </c>
      <c r="AD5" s="369">
        <f>+'[23]Y2565 (forcast)'!N75</f>
        <v>68</v>
      </c>
      <c r="AE5" s="12">
        <f t="shared" si="1"/>
        <v>771</v>
      </c>
      <c r="AF5" s="1">
        <f t="shared" si="2"/>
        <v>567</v>
      </c>
      <c r="AG5" s="10">
        <v>1007</v>
      </c>
      <c r="AH5" s="10" t="s">
        <v>15</v>
      </c>
      <c r="AI5" s="369"/>
      <c r="AJ5" s="369"/>
      <c r="AK5" s="369"/>
      <c r="AL5" s="369"/>
      <c r="AM5" s="369"/>
      <c r="AN5" s="369"/>
      <c r="AO5" s="369"/>
      <c r="AP5" s="369"/>
      <c r="AQ5" s="369"/>
      <c r="AR5" s="369"/>
      <c r="AS5" s="369"/>
      <c r="AT5" s="369"/>
      <c r="AU5" s="12">
        <f t="shared" si="3"/>
        <v>0</v>
      </c>
    </row>
    <row r="6" spans="1:47" x14ac:dyDescent="0.2">
      <c r="A6" s="10">
        <v>1008</v>
      </c>
      <c r="B6" s="10" t="s">
        <v>16</v>
      </c>
      <c r="C6" s="460">
        <f>+'[23]Y2565 (forcast)'!C43</f>
        <v>9</v>
      </c>
      <c r="D6" s="460">
        <f>+'[23]Y2565 (forcast)'!D43</f>
        <v>18</v>
      </c>
      <c r="E6" s="460">
        <f>+'[23]Y2565 (forcast)'!E43</f>
        <v>11</v>
      </c>
      <c r="F6" s="460">
        <f>+'[23]Y2565 (forcast)'!F43</f>
        <v>29</v>
      </c>
      <c r="G6" s="460">
        <f>+'[23]Y2565 (forcast)'!G43</f>
        <v>34</v>
      </c>
      <c r="H6" s="460">
        <f>+'[23]Y2565 (forcast)'!H43</f>
        <v>26</v>
      </c>
      <c r="I6" s="460">
        <f>+'[23]Y2565 (forcast)'!I43</f>
        <v>5</v>
      </c>
      <c r="J6" s="460">
        <f>+'[23]Y2565 (forcast)'!J43</f>
        <v>8</v>
      </c>
      <c r="K6" s="460">
        <f>+'[23]Y2565 (forcast)'!K43</f>
        <v>13</v>
      </c>
      <c r="L6" s="460">
        <f>+'[23]Y2565 (forcast)'!L43</f>
        <v>8</v>
      </c>
      <c r="M6" s="460">
        <f>+'[23]Y2565 (forcast)'!M43</f>
        <v>6</v>
      </c>
      <c r="N6" s="460">
        <f>+'[23]Y2565 (forcast)'!N43</f>
        <v>9</v>
      </c>
      <c r="O6" s="12">
        <f t="shared" si="0"/>
        <v>176</v>
      </c>
      <c r="Q6" s="10">
        <v>1008</v>
      </c>
      <c r="R6" s="10" t="s">
        <v>16</v>
      </c>
      <c r="S6" s="369">
        <f>+'[23]Y2565 (forcast)'!C76</f>
        <v>4</v>
      </c>
      <c r="T6" s="369">
        <f>+'[23]Y2565 (forcast)'!D76</f>
        <v>10</v>
      </c>
      <c r="U6" s="369">
        <f>+'[23]Y2565 (forcast)'!E76</f>
        <v>6</v>
      </c>
      <c r="V6" s="369">
        <f>+'[23]Y2565 (forcast)'!F76</f>
        <v>24</v>
      </c>
      <c r="W6" s="369">
        <f>+'[23]Y2565 (forcast)'!G76</f>
        <v>34</v>
      </c>
      <c r="X6" s="369">
        <f>+'[23]Y2565 (forcast)'!H76</f>
        <v>26</v>
      </c>
      <c r="Y6" s="369">
        <f>+'[23]Y2565 (forcast)'!I76</f>
        <v>4</v>
      </c>
      <c r="Z6" s="369">
        <f>+'[23]Y2565 (forcast)'!J76</f>
        <v>8</v>
      </c>
      <c r="AA6" s="369">
        <f>+'[23]Y2565 (forcast)'!K76</f>
        <v>13</v>
      </c>
      <c r="AB6" s="369">
        <f>+'[23]Y2565 (forcast)'!L76</f>
        <v>8</v>
      </c>
      <c r="AC6" s="369">
        <f>+'[23]Y2565 (forcast)'!M76</f>
        <v>6</v>
      </c>
      <c r="AD6" s="369">
        <f>+'[23]Y2565 (forcast)'!N76</f>
        <v>9</v>
      </c>
      <c r="AE6" s="12">
        <f t="shared" si="1"/>
        <v>152</v>
      </c>
      <c r="AF6" s="1">
        <f t="shared" si="2"/>
        <v>108</v>
      </c>
      <c r="AG6" s="10">
        <v>1008</v>
      </c>
      <c r="AH6" s="10" t="s">
        <v>16</v>
      </c>
      <c r="AI6" s="369"/>
      <c r="AJ6" s="369"/>
      <c r="AK6" s="369"/>
      <c r="AL6" s="369"/>
      <c r="AM6" s="369"/>
      <c r="AN6" s="369"/>
      <c r="AO6" s="369"/>
      <c r="AP6" s="369"/>
      <c r="AQ6" s="369"/>
      <c r="AR6" s="369"/>
      <c r="AS6" s="369"/>
      <c r="AT6" s="369"/>
      <c r="AU6" s="12">
        <f t="shared" si="3"/>
        <v>0</v>
      </c>
    </row>
    <row r="7" spans="1:47" x14ac:dyDescent="0.2">
      <c r="A7" s="10">
        <v>1009</v>
      </c>
      <c r="B7" s="10" t="s">
        <v>17</v>
      </c>
      <c r="C7" s="460">
        <f>+'[23]Y2565 (forcast)'!C44</f>
        <v>13</v>
      </c>
      <c r="D7" s="460">
        <f>+'[23]Y2565 (forcast)'!D44</f>
        <v>12</v>
      </c>
      <c r="E7" s="460">
        <f>+'[23]Y2565 (forcast)'!E44</f>
        <v>13</v>
      </c>
      <c r="F7" s="460">
        <f>+'[23]Y2565 (forcast)'!F44</f>
        <v>18</v>
      </c>
      <c r="G7" s="460">
        <f>+'[23]Y2565 (forcast)'!G44</f>
        <v>17</v>
      </c>
      <c r="H7" s="460">
        <f>+'[23]Y2565 (forcast)'!H44</f>
        <v>35</v>
      </c>
      <c r="I7" s="460">
        <f>+'[23]Y2565 (forcast)'!I44</f>
        <v>19</v>
      </c>
      <c r="J7" s="460">
        <f>+'[23]Y2565 (forcast)'!J44</f>
        <v>11</v>
      </c>
      <c r="K7" s="460">
        <f>+'[23]Y2565 (forcast)'!K44</f>
        <v>38</v>
      </c>
      <c r="L7" s="460">
        <f>+'[23]Y2565 (forcast)'!L44</f>
        <v>17</v>
      </c>
      <c r="M7" s="460">
        <f>+'[23]Y2565 (forcast)'!M44</f>
        <v>17</v>
      </c>
      <c r="N7" s="460">
        <f>+'[23]Y2565 (forcast)'!N44</f>
        <v>12</v>
      </c>
      <c r="O7" s="12">
        <f t="shared" si="0"/>
        <v>222</v>
      </c>
      <c r="Q7" s="10">
        <v>1009</v>
      </c>
      <c r="R7" s="10" t="s">
        <v>17</v>
      </c>
      <c r="S7" s="369">
        <f>+'[23]Y2565 (forcast)'!C77</f>
        <v>12</v>
      </c>
      <c r="T7" s="369">
        <f>+'[23]Y2565 (forcast)'!D77</f>
        <v>12</v>
      </c>
      <c r="U7" s="369">
        <f>+'[23]Y2565 (forcast)'!E77</f>
        <v>10</v>
      </c>
      <c r="V7" s="369">
        <f>+'[23]Y2565 (forcast)'!F77</f>
        <v>18</v>
      </c>
      <c r="W7" s="369">
        <f>+'[23]Y2565 (forcast)'!G77</f>
        <v>17</v>
      </c>
      <c r="X7" s="369">
        <f>+'[23]Y2565 (forcast)'!H77</f>
        <v>35</v>
      </c>
      <c r="Y7" s="369">
        <f>+'[23]Y2565 (forcast)'!I77</f>
        <v>19</v>
      </c>
      <c r="Z7" s="369">
        <f>+'[23]Y2565 (forcast)'!J77</f>
        <v>11</v>
      </c>
      <c r="AA7" s="369">
        <f>+'[23]Y2565 (forcast)'!K77</f>
        <v>38</v>
      </c>
      <c r="AB7" s="369">
        <f>+'[23]Y2565 (forcast)'!L77</f>
        <v>17</v>
      </c>
      <c r="AC7" s="369">
        <f>+'[23]Y2565 (forcast)'!M77</f>
        <v>17</v>
      </c>
      <c r="AD7" s="369">
        <f>+'[23]Y2565 (forcast)'!N77</f>
        <v>12</v>
      </c>
      <c r="AE7" s="12">
        <f t="shared" si="1"/>
        <v>218</v>
      </c>
      <c r="AF7" s="1">
        <f t="shared" si="2"/>
        <v>166</v>
      </c>
      <c r="AG7" s="10">
        <v>1009</v>
      </c>
      <c r="AH7" s="10" t="s">
        <v>17</v>
      </c>
      <c r="AI7" s="369"/>
      <c r="AJ7" s="369"/>
      <c r="AK7" s="369"/>
      <c r="AL7" s="369"/>
      <c r="AM7" s="369"/>
      <c r="AN7" s="369"/>
      <c r="AO7" s="369"/>
      <c r="AP7" s="369"/>
      <c r="AQ7" s="369"/>
      <c r="AR7" s="369"/>
      <c r="AS7" s="369"/>
      <c r="AT7" s="369"/>
      <c r="AU7" s="12">
        <f t="shared" si="3"/>
        <v>0</v>
      </c>
    </row>
    <row r="8" spans="1:47" x14ac:dyDescent="0.2">
      <c r="A8" s="10">
        <v>1010</v>
      </c>
      <c r="B8" s="10" t="s">
        <v>19</v>
      </c>
      <c r="C8" s="460">
        <f>+'[23]Y2565 (forcast)'!C45</f>
        <v>9</v>
      </c>
      <c r="D8" s="460">
        <f>+'[23]Y2565 (forcast)'!D45</f>
        <v>17</v>
      </c>
      <c r="E8" s="460">
        <f>+'[23]Y2565 (forcast)'!E45</f>
        <v>14</v>
      </c>
      <c r="F8" s="460">
        <f>+'[23]Y2565 (forcast)'!F45</f>
        <v>16</v>
      </c>
      <c r="G8" s="460">
        <f>+'[23]Y2565 (forcast)'!G45</f>
        <v>16</v>
      </c>
      <c r="H8" s="460">
        <f>+'[23]Y2565 (forcast)'!H45</f>
        <v>33</v>
      </c>
      <c r="I8" s="460">
        <f>+'[23]Y2565 (forcast)'!I45</f>
        <v>28</v>
      </c>
      <c r="J8" s="460">
        <f>+'[23]Y2565 (forcast)'!J45</f>
        <v>16</v>
      </c>
      <c r="K8" s="460">
        <f>+'[23]Y2565 (forcast)'!K45</f>
        <v>48</v>
      </c>
      <c r="L8" s="460">
        <f>+'[23]Y2565 (forcast)'!L45</f>
        <v>15</v>
      </c>
      <c r="M8" s="460">
        <f>+'[23]Y2565 (forcast)'!M45</f>
        <v>28</v>
      </c>
      <c r="N8" s="460">
        <f>+'[23]Y2565 (forcast)'!N45</f>
        <v>21</v>
      </c>
      <c r="O8" s="12">
        <f t="shared" si="0"/>
        <v>261</v>
      </c>
      <c r="Q8" s="10">
        <v>1010</v>
      </c>
      <c r="R8" s="10" t="s">
        <v>19</v>
      </c>
      <c r="S8" s="369">
        <f>+'[23]Y2565 (forcast)'!C78</f>
        <v>9</v>
      </c>
      <c r="T8" s="369">
        <f>+'[23]Y2565 (forcast)'!D78</f>
        <v>17</v>
      </c>
      <c r="U8" s="369">
        <f>+'[23]Y2565 (forcast)'!E78</f>
        <v>14</v>
      </c>
      <c r="V8" s="369">
        <f>+'[23]Y2565 (forcast)'!F78</f>
        <v>16</v>
      </c>
      <c r="W8" s="369">
        <f>+'[23]Y2565 (forcast)'!G78</f>
        <v>16</v>
      </c>
      <c r="X8" s="369">
        <f>+'[23]Y2565 (forcast)'!H78</f>
        <v>33</v>
      </c>
      <c r="Y8" s="369">
        <f>+'[23]Y2565 (forcast)'!I78</f>
        <v>28</v>
      </c>
      <c r="Z8" s="369">
        <f>+'[23]Y2565 (forcast)'!J78</f>
        <v>16</v>
      </c>
      <c r="AA8" s="369">
        <f>+'[23]Y2565 (forcast)'!K78</f>
        <v>48</v>
      </c>
      <c r="AB8" s="369">
        <f>+'[23]Y2565 (forcast)'!L78</f>
        <v>15</v>
      </c>
      <c r="AC8" s="369">
        <f>+'[23]Y2565 (forcast)'!M78</f>
        <v>28</v>
      </c>
      <c r="AD8" s="369">
        <f>+'[23]Y2565 (forcast)'!N78</f>
        <v>21</v>
      </c>
      <c r="AE8" s="12">
        <f t="shared" si="1"/>
        <v>261</v>
      </c>
      <c r="AF8" s="1">
        <f t="shared" si="2"/>
        <v>205</v>
      </c>
      <c r="AG8" s="10">
        <v>1010</v>
      </c>
      <c r="AH8" s="10" t="s">
        <v>19</v>
      </c>
      <c r="AI8" s="369"/>
      <c r="AJ8" s="369"/>
      <c r="AK8" s="369"/>
      <c r="AL8" s="369"/>
      <c r="AM8" s="369"/>
      <c r="AN8" s="369"/>
      <c r="AO8" s="369"/>
      <c r="AP8" s="369"/>
      <c r="AQ8" s="369"/>
      <c r="AR8" s="369"/>
      <c r="AS8" s="369"/>
      <c r="AT8" s="369"/>
      <c r="AU8" s="12">
        <f t="shared" si="3"/>
        <v>0</v>
      </c>
    </row>
    <row r="9" spans="1:47" x14ac:dyDescent="0.2">
      <c r="A9" s="10">
        <v>1011</v>
      </c>
      <c r="B9" s="10" t="s">
        <v>20</v>
      </c>
      <c r="C9" s="460">
        <f>+'[23]Y2565 (forcast)'!C46</f>
        <v>8</v>
      </c>
      <c r="D9" s="460">
        <f>+'[23]Y2565 (forcast)'!D46</f>
        <v>15</v>
      </c>
      <c r="E9" s="460">
        <f>+'[23]Y2565 (forcast)'!E46</f>
        <v>16</v>
      </c>
      <c r="F9" s="460">
        <f>+'[23]Y2565 (forcast)'!F46</f>
        <v>14</v>
      </c>
      <c r="G9" s="460">
        <f>+'[23]Y2565 (forcast)'!G46</f>
        <v>24</v>
      </c>
      <c r="H9" s="460">
        <f>+'[23]Y2565 (forcast)'!H46</f>
        <v>20</v>
      </c>
      <c r="I9" s="460">
        <f>+'[23]Y2565 (forcast)'!I46</f>
        <v>16</v>
      </c>
      <c r="J9" s="460">
        <f>+'[23]Y2565 (forcast)'!J46</f>
        <v>20</v>
      </c>
      <c r="K9" s="460">
        <f>+'[23]Y2565 (forcast)'!K46</f>
        <v>12</v>
      </c>
      <c r="L9" s="460">
        <f>+'[23]Y2565 (forcast)'!L46</f>
        <v>8</v>
      </c>
      <c r="M9" s="460">
        <f>+'[23]Y2565 (forcast)'!M46</f>
        <v>8</v>
      </c>
      <c r="N9" s="460">
        <f>+'[23]Y2565 (forcast)'!N46</f>
        <v>14</v>
      </c>
      <c r="O9" s="12">
        <f t="shared" si="0"/>
        <v>175</v>
      </c>
      <c r="Q9" s="10">
        <v>1011</v>
      </c>
      <c r="R9" s="10" t="s">
        <v>20</v>
      </c>
      <c r="S9" s="369">
        <f>+'[23]Y2565 (forcast)'!C79</f>
        <v>8</v>
      </c>
      <c r="T9" s="369">
        <f>+'[23]Y2565 (forcast)'!D79</f>
        <v>15</v>
      </c>
      <c r="U9" s="369">
        <f>+'[23]Y2565 (forcast)'!E79</f>
        <v>16</v>
      </c>
      <c r="V9" s="369">
        <f>+'[23]Y2565 (forcast)'!F79</f>
        <v>14</v>
      </c>
      <c r="W9" s="369">
        <f>+'[23]Y2565 (forcast)'!G79</f>
        <v>24</v>
      </c>
      <c r="X9" s="369">
        <f>+'[23]Y2565 (forcast)'!H79</f>
        <v>20</v>
      </c>
      <c r="Y9" s="369">
        <f>+'[23]Y2565 (forcast)'!I79</f>
        <v>16</v>
      </c>
      <c r="Z9" s="369">
        <f>+'[23]Y2565 (forcast)'!J79</f>
        <v>20</v>
      </c>
      <c r="AA9" s="369">
        <f>+'[23]Y2565 (forcast)'!K79</f>
        <v>12</v>
      </c>
      <c r="AB9" s="369">
        <f>+'[23]Y2565 (forcast)'!L79</f>
        <v>8</v>
      </c>
      <c r="AC9" s="369">
        <f>+'[23]Y2565 (forcast)'!M79</f>
        <v>8</v>
      </c>
      <c r="AD9" s="369">
        <f>+'[23]Y2565 (forcast)'!N79</f>
        <v>14</v>
      </c>
      <c r="AE9" s="12">
        <f t="shared" si="1"/>
        <v>175</v>
      </c>
      <c r="AF9" s="1">
        <f t="shared" si="2"/>
        <v>122</v>
      </c>
      <c r="AG9" s="10">
        <v>1011</v>
      </c>
      <c r="AH9" s="10" t="s">
        <v>20</v>
      </c>
      <c r="AI9" s="369"/>
      <c r="AJ9" s="369"/>
      <c r="AK9" s="369"/>
      <c r="AL9" s="369"/>
      <c r="AM9" s="369"/>
      <c r="AN9" s="369"/>
      <c r="AO9" s="369"/>
      <c r="AP9" s="369"/>
      <c r="AQ9" s="369"/>
      <c r="AR9" s="369"/>
      <c r="AS9" s="369"/>
      <c r="AT9" s="369"/>
      <c r="AU9" s="12">
        <f t="shared" si="3"/>
        <v>0</v>
      </c>
    </row>
    <row r="10" spans="1:47" x14ac:dyDescent="0.2">
      <c r="A10" s="10">
        <v>1012</v>
      </c>
      <c r="B10" s="10" t="s">
        <v>21</v>
      </c>
      <c r="C10" s="460">
        <f>+'[23]Y2565 (forcast)'!C47</f>
        <v>42</v>
      </c>
      <c r="D10" s="460">
        <f>+'[23]Y2565 (forcast)'!D47</f>
        <v>60</v>
      </c>
      <c r="E10" s="460">
        <f>+'[23]Y2565 (forcast)'!E47</f>
        <v>53</v>
      </c>
      <c r="F10" s="460">
        <f>+'[23]Y2565 (forcast)'!F47</f>
        <v>52</v>
      </c>
      <c r="G10" s="460">
        <f>+'[23]Y2565 (forcast)'!G47</f>
        <v>105</v>
      </c>
      <c r="H10" s="460">
        <f>+'[23]Y2565 (forcast)'!H47</f>
        <v>84</v>
      </c>
      <c r="I10" s="460">
        <f>+'[23]Y2565 (forcast)'!I47</f>
        <v>30</v>
      </c>
      <c r="J10" s="460">
        <f>+'[23]Y2565 (forcast)'!J47</f>
        <v>51</v>
      </c>
      <c r="K10" s="460">
        <f>+'[23]Y2565 (forcast)'!K47</f>
        <v>54</v>
      </c>
      <c r="L10" s="460">
        <f>+'[23]Y2565 (forcast)'!L47</f>
        <v>54</v>
      </c>
      <c r="M10" s="460">
        <f>+'[23]Y2565 (forcast)'!M47</f>
        <v>68</v>
      </c>
      <c r="N10" s="460">
        <f>+'[23]Y2565 (forcast)'!N47</f>
        <v>50</v>
      </c>
      <c r="O10" s="12">
        <f t="shared" si="0"/>
        <v>703</v>
      </c>
      <c r="Q10" s="10">
        <v>1012</v>
      </c>
      <c r="R10" s="10" t="s">
        <v>21</v>
      </c>
      <c r="S10" s="369">
        <f>+'[23]Y2565 (forcast)'!C80</f>
        <v>22</v>
      </c>
      <c r="T10" s="369">
        <f>+'[23]Y2565 (forcast)'!D80</f>
        <v>23</v>
      </c>
      <c r="U10" s="369">
        <f>+'[23]Y2565 (forcast)'!E80</f>
        <v>21</v>
      </c>
      <c r="V10" s="369">
        <f>+'[23]Y2565 (forcast)'!F80</f>
        <v>28</v>
      </c>
      <c r="W10" s="369">
        <f>+'[23]Y2565 (forcast)'!G80</f>
        <v>27</v>
      </c>
      <c r="X10" s="369">
        <f>+'[23]Y2565 (forcast)'!H80</f>
        <v>62</v>
      </c>
      <c r="Y10" s="369">
        <f>+'[23]Y2565 (forcast)'!I80</f>
        <v>9</v>
      </c>
      <c r="Z10" s="369">
        <f>+'[23]Y2565 (forcast)'!J80</f>
        <v>37</v>
      </c>
      <c r="AA10" s="369">
        <f>+'[23]Y2565 (forcast)'!K80</f>
        <v>52</v>
      </c>
      <c r="AB10" s="369">
        <f>+'[23]Y2565 (forcast)'!L80</f>
        <v>54</v>
      </c>
      <c r="AC10" s="369">
        <f>+'[23]Y2565 (forcast)'!M80</f>
        <v>68</v>
      </c>
      <c r="AD10" s="369">
        <f>+'[23]Y2565 (forcast)'!N80</f>
        <v>50</v>
      </c>
      <c r="AE10" s="12">
        <f t="shared" si="1"/>
        <v>453</v>
      </c>
      <c r="AF10" s="1">
        <f t="shared" si="2"/>
        <v>359</v>
      </c>
      <c r="AG10" s="10">
        <v>1012</v>
      </c>
      <c r="AH10" s="10" t="s">
        <v>21</v>
      </c>
      <c r="AI10" s="369"/>
      <c r="AJ10" s="369"/>
      <c r="AK10" s="369"/>
      <c r="AL10" s="369"/>
      <c r="AM10" s="369"/>
      <c r="AN10" s="369"/>
      <c r="AO10" s="369"/>
      <c r="AP10" s="369"/>
      <c r="AQ10" s="369"/>
      <c r="AR10" s="369"/>
      <c r="AS10" s="369"/>
      <c r="AT10" s="369"/>
      <c r="AU10" s="12">
        <f t="shared" si="3"/>
        <v>0</v>
      </c>
    </row>
    <row r="11" spans="1:47" x14ac:dyDescent="0.2">
      <c r="A11" s="10">
        <v>1013</v>
      </c>
      <c r="B11" s="10" t="s">
        <v>22</v>
      </c>
      <c r="C11" s="460">
        <f>+'[23]Y2565 (forcast)'!C48</f>
        <v>2</v>
      </c>
      <c r="D11" s="460">
        <f>+'[23]Y2565 (forcast)'!D48</f>
        <v>2</v>
      </c>
      <c r="E11" s="460">
        <f>+'[23]Y2565 (forcast)'!E48</f>
        <v>2</v>
      </c>
      <c r="F11" s="460">
        <f>+'[23]Y2565 (forcast)'!F48</f>
        <v>3</v>
      </c>
      <c r="G11" s="460">
        <f>+'[23]Y2565 (forcast)'!G48</f>
        <v>5</v>
      </c>
      <c r="H11" s="460">
        <f>+'[23]Y2565 (forcast)'!H48</f>
        <v>40</v>
      </c>
      <c r="I11" s="460">
        <f>+'[23]Y2565 (forcast)'!I48</f>
        <v>33</v>
      </c>
      <c r="J11" s="460">
        <f>+'[23]Y2565 (forcast)'!J48</f>
        <v>8</v>
      </c>
      <c r="K11" s="460">
        <f>+'[23]Y2565 (forcast)'!K48</f>
        <v>2</v>
      </c>
      <c r="L11" s="460">
        <f>+'[23]Y2565 (forcast)'!L48</f>
        <v>2</v>
      </c>
      <c r="M11" s="460">
        <f>+'[23]Y2565 (forcast)'!M48</f>
        <v>1</v>
      </c>
      <c r="N11" s="460">
        <f>+'[23]Y2565 (forcast)'!N48</f>
        <v>5</v>
      </c>
      <c r="O11" s="12">
        <f t="shared" si="0"/>
        <v>105</v>
      </c>
      <c r="Q11" s="10">
        <v>1013</v>
      </c>
      <c r="R11" s="10" t="s">
        <v>22</v>
      </c>
      <c r="S11" s="369">
        <f>+'[23]Y2565 (forcast)'!C81</f>
        <v>2</v>
      </c>
      <c r="T11" s="369">
        <f>+'[23]Y2565 (forcast)'!D81</f>
        <v>2</v>
      </c>
      <c r="U11" s="369">
        <f>+'[23]Y2565 (forcast)'!E81</f>
        <v>2</v>
      </c>
      <c r="V11" s="369">
        <f>+'[23]Y2565 (forcast)'!F81</f>
        <v>3</v>
      </c>
      <c r="W11" s="369">
        <f>+'[23]Y2565 (forcast)'!G81</f>
        <v>5</v>
      </c>
      <c r="X11" s="369">
        <f>+'[23]Y2565 (forcast)'!H81</f>
        <v>40</v>
      </c>
      <c r="Y11" s="369">
        <f>+'[23]Y2565 (forcast)'!I81</f>
        <v>33</v>
      </c>
      <c r="Z11" s="369">
        <f>+'[23]Y2565 (forcast)'!J81</f>
        <v>8</v>
      </c>
      <c r="AA11" s="369">
        <f>+'[23]Y2565 (forcast)'!K81</f>
        <v>2</v>
      </c>
      <c r="AB11" s="369">
        <f>+'[23]Y2565 (forcast)'!L81</f>
        <v>2</v>
      </c>
      <c r="AC11" s="369">
        <f>+'[23]Y2565 (forcast)'!M81</f>
        <v>1</v>
      </c>
      <c r="AD11" s="369">
        <f>+'[23]Y2565 (forcast)'!N81</f>
        <v>5</v>
      </c>
      <c r="AE11" s="12">
        <f t="shared" si="1"/>
        <v>105</v>
      </c>
      <c r="AF11" s="1">
        <f t="shared" si="2"/>
        <v>96</v>
      </c>
      <c r="AG11" s="10">
        <v>1013</v>
      </c>
      <c r="AH11" s="10" t="s">
        <v>22</v>
      </c>
      <c r="AI11" s="369"/>
      <c r="AJ11" s="369"/>
      <c r="AK11" s="369"/>
      <c r="AL11" s="369"/>
      <c r="AM11" s="369"/>
      <c r="AN11" s="369"/>
      <c r="AO11" s="369"/>
      <c r="AP11" s="369"/>
      <c r="AQ11" s="369"/>
      <c r="AR11" s="369"/>
      <c r="AS11" s="369"/>
      <c r="AT11" s="369"/>
      <c r="AU11" s="12">
        <f t="shared" si="3"/>
        <v>0</v>
      </c>
    </row>
    <row r="12" spans="1:47" x14ac:dyDescent="0.2">
      <c r="A12" s="10">
        <v>1014</v>
      </c>
      <c r="B12" s="10" t="s">
        <v>23</v>
      </c>
      <c r="C12" s="460">
        <f>+'[23]Y2565 (forcast)'!C49</f>
        <v>104</v>
      </c>
      <c r="D12" s="460">
        <f>+'[23]Y2565 (forcast)'!D49</f>
        <v>122</v>
      </c>
      <c r="E12" s="460">
        <f>+'[23]Y2565 (forcast)'!E49</f>
        <v>116</v>
      </c>
      <c r="F12" s="460">
        <f>+'[23]Y2565 (forcast)'!F49</f>
        <v>75</v>
      </c>
      <c r="G12" s="460">
        <f>+'[23]Y2565 (forcast)'!G49</f>
        <v>119</v>
      </c>
      <c r="H12" s="460">
        <f>+'[23]Y2565 (forcast)'!H49</f>
        <v>108</v>
      </c>
      <c r="I12" s="460">
        <f>+'[23]Y2565 (forcast)'!I49</f>
        <v>114</v>
      </c>
      <c r="J12" s="460">
        <f>+'[23]Y2565 (forcast)'!J49</f>
        <v>156</v>
      </c>
      <c r="K12" s="460">
        <f>+'[23]Y2565 (forcast)'!K49</f>
        <v>223</v>
      </c>
      <c r="L12" s="460">
        <f>+'[23]Y2565 (forcast)'!L49</f>
        <v>264</v>
      </c>
      <c r="M12" s="460">
        <f>+'[23]Y2565 (forcast)'!M49</f>
        <v>160</v>
      </c>
      <c r="N12" s="460">
        <f>+'[23]Y2565 (forcast)'!N49</f>
        <v>151</v>
      </c>
      <c r="O12" s="12">
        <f t="shared" si="0"/>
        <v>1712</v>
      </c>
      <c r="Q12" s="10">
        <v>1014</v>
      </c>
      <c r="R12" s="10" t="s">
        <v>23</v>
      </c>
      <c r="S12" s="369">
        <f>+'[23]Y2565 (forcast)'!C82</f>
        <v>78</v>
      </c>
      <c r="T12" s="369">
        <f>+'[23]Y2565 (forcast)'!D82</f>
        <v>122</v>
      </c>
      <c r="U12" s="369">
        <f>+'[23]Y2565 (forcast)'!E82</f>
        <v>107</v>
      </c>
      <c r="V12" s="369">
        <f>+'[23]Y2565 (forcast)'!F82</f>
        <v>66</v>
      </c>
      <c r="W12" s="369">
        <f>+'[23]Y2565 (forcast)'!G82</f>
        <v>112</v>
      </c>
      <c r="X12" s="369">
        <f>+'[23]Y2565 (forcast)'!H82</f>
        <v>93</v>
      </c>
      <c r="Y12" s="369">
        <f>+'[23]Y2565 (forcast)'!I82</f>
        <v>110</v>
      </c>
      <c r="Z12" s="369">
        <f>+'[23]Y2565 (forcast)'!J82</f>
        <v>152</v>
      </c>
      <c r="AA12" s="369">
        <f>+'[23]Y2565 (forcast)'!K82</f>
        <v>213</v>
      </c>
      <c r="AB12" s="369">
        <f>+'[23]Y2565 (forcast)'!L82</f>
        <v>253</v>
      </c>
      <c r="AC12" s="369">
        <f>+'[23]Y2565 (forcast)'!M82</f>
        <v>151</v>
      </c>
      <c r="AD12" s="369">
        <f>+'[23]Y2565 (forcast)'!N82</f>
        <v>151</v>
      </c>
      <c r="AE12" s="12">
        <f t="shared" si="1"/>
        <v>1608</v>
      </c>
      <c r="AF12" s="1">
        <f t="shared" si="2"/>
        <v>1235</v>
      </c>
      <c r="AG12" s="10">
        <v>1014</v>
      </c>
      <c r="AH12" s="10" t="s">
        <v>23</v>
      </c>
      <c r="AI12" s="369"/>
      <c r="AJ12" s="369"/>
      <c r="AK12" s="369"/>
      <c r="AL12" s="369"/>
      <c r="AM12" s="369"/>
      <c r="AN12" s="369"/>
      <c r="AO12" s="369"/>
      <c r="AP12" s="369"/>
      <c r="AQ12" s="369"/>
      <c r="AR12" s="369"/>
      <c r="AS12" s="369"/>
      <c r="AT12" s="369"/>
      <c r="AU12" s="12">
        <f t="shared" si="3"/>
        <v>0</v>
      </c>
    </row>
    <row r="13" spans="1:47" x14ac:dyDescent="0.2">
      <c r="A13" s="10">
        <v>1015</v>
      </c>
      <c r="B13" s="10" t="s">
        <v>24</v>
      </c>
      <c r="C13" s="460">
        <f>+'[23]Y2565 (forcast)'!C50</f>
        <v>22</v>
      </c>
      <c r="D13" s="460">
        <f>+'[23]Y2565 (forcast)'!D50</f>
        <v>11</v>
      </c>
      <c r="E13" s="460">
        <f>+'[23]Y2565 (forcast)'!E50</f>
        <v>13</v>
      </c>
      <c r="F13" s="460">
        <f>+'[23]Y2565 (forcast)'!F50</f>
        <v>18</v>
      </c>
      <c r="G13" s="460">
        <f>+'[23]Y2565 (forcast)'!G50</f>
        <v>18</v>
      </c>
      <c r="H13" s="460">
        <f>+'[23]Y2565 (forcast)'!H50</f>
        <v>25</v>
      </c>
      <c r="I13" s="460">
        <f>+'[23]Y2565 (forcast)'!I50</f>
        <v>9</v>
      </c>
      <c r="J13" s="460">
        <f>+'[23]Y2565 (forcast)'!J50</f>
        <v>12</v>
      </c>
      <c r="K13" s="460">
        <f>+'[23]Y2565 (forcast)'!K50</f>
        <v>16</v>
      </c>
      <c r="L13" s="460">
        <f>+'[23]Y2565 (forcast)'!L50</f>
        <v>7</v>
      </c>
      <c r="M13" s="460">
        <f>+'[23]Y2565 (forcast)'!M50</f>
        <v>14</v>
      </c>
      <c r="N13" s="460">
        <f>+'[23]Y2565 (forcast)'!N50</f>
        <v>46</v>
      </c>
      <c r="O13" s="12">
        <f t="shared" si="0"/>
        <v>211</v>
      </c>
      <c r="Q13" s="10">
        <v>1015</v>
      </c>
      <c r="R13" s="10" t="s">
        <v>24</v>
      </c>
      <c r="S13" s="369">
        <f>+'[23]Y2565 (forcast)'!C83</f>
        <v>19</v>
      </c>
      <c r="T13" s="369">
        <f>+'[23]Y2565 (forcast)'!D83</f>
        <v>11</v>
      </c>
      <c r="U13" s="369">
        <f>+'[23]Y2565 (forcast)'!E83</f>
        <v>8</v>
      </c>
      <c r="V13" s="369">
        <f>+'[23]Y2565 (forcast)'!F83</f>
        <v>11</v>
      </c>
      <c r="W13" s="369">
        <f>+'[23]Y2565 (forcast)'!G83</f>
        <v>15</v>
      </c>
      <c r="X13" s="369">
        <f>+'[23]Y2565 (forcast)'!H83</f>
        <v>24</v>
      </c>
      <c r="Y13" s="369">
        <f>+'[23]Y2565 (forcast)'!I83</f>
        <v>6</v>
      </c>
      <c r="Z13" s="369">
        <f>+'[23]Y2565 (forcast)'!J83</f>
        <v>8</v>
      </c>
      <c r="AA13" s="369">
        <f>+'[23]Y2565 (forcast)'!K83</f>
        <v>12</v>
      </c>
      <c r="AB13" s="369">
        <f>+'[23]Y2565 (forcast)'!L83</f>
        <v>6</v>
      </c>
      <c r="AC13" s="369">
        <f>+'[23]Y2565 (forcast)'!M83</f>
        <v>13</v>
      </c>
      <c r="AD13" s="369">
        <f>+'[23]Y2565 (forcast)'!N83</f>
        <v>46</v>
      </c>
      <c r="AE13" s="12">
        <f t="shared" si="1"/>
        <v>179</v>
      </c>
      <c r="AF13" s="1">
        <f t="shared" si="2"/>
        <v>130</v>
      </c>
      <c r="AG13" s="10">
        <v>1015</v>
      </c>
      <c r="AH13" s="10" t="s">
        <v>24</v>
      </c>
      <c r="AI13" s="369"/>
      <c r="AJ13" s="369"/>
      <c r="AK13" s="369"/>
      <c r="AL13" s="369"/>
      <c r="AM13" s="369"/>
      <c r="AN13" s="369"/>
      <c r="AO13" s="369"/>
      <c r="AP13" s="369"/>
      <c r="AQ13" s="369"/>
      <c r="AR13" s="369"/>
      <c r="AS13" s="369"/>
      <c r="AT13" s="369"/>
      <c r="AU13" s="12">
        <f t="shared" si="3"/>
        <v>0</v>
      </c>
    </row>
    <row r="14" spans="1:47" x14ac:dyDescent="0.2">
      <c r="A14" s="10">
        <v>1016</v>
      </c>
      <c r="B14" s="10" t="s">
        <v>25</v>
      </c>
      <c r="C14" s="460">
        <f>+'[23]Y2565 (forcast)'!C51</f>
        <v>43</v>
      </c>
      <c r="D14" s="460">
        <f>+'[23]Y2565 (forcast)'!D51</f>
        <v>51</v>
      </c>
      <c r="E14" s="460">
        <f>+'[23]Y2565 (forcast)'!E51</f>
        <v>8</v>
      </c>
      <c r="F14" s="460">
        <f>+'[23]Y2565 (forcast)'!F51</f>
        <v>22</v>
      </c>
      <c r="G14" s="460">
        <f>+'[23]Y2565 (forcast)'!G51</f>
        <v>38</v>
      </c>
      <c r="H14" s="460">
        <f>+'[23]Y2565 (forcast)'!H51</f>
        <v>35</v>
      </c>
      <c r="I14" s="460">
        <f>+'[23]Y2565 (forcast)'!I51</f>
        <v>35</v>
      </c>
      <c r="J14" s="460">
        <f>+'[23]Y2565 (forcast)'!J51</f>
        <v>32</v>
      </c>
      <c r="K14" s="460">
        <f>+'[23]Y2565 (forcast)'!K51</f>
        <v>11</v>
      </c>
      <c r="L14" s="460">
        <f>+'[23]Y2565 (forcast)'!L51</f>
        <v>5</v>
      </c>
      <c r="M14" s="460">
        <f>+'[23]Y2565 (forcast)'!M51</f>
        <v>16</v>
      </c>
      <c r="N14" s="460">
        <f>+'[23]Y2565 (forcast)'!N51</f>
        <v>18</v>
      </c>
      <c r="O14" s="12">
        <f t="shared" si="0"/>
        <v>314</v>
      </c>
      <c r="Q14" s="10">
        <v>1016</v>
      </c>
      <c r="R14" s="10" t="s">
        <v>25</v>
      </c>
      <c r="S14" s="369">
        <f>+'[23]Y2565 (forcast)'!C84</f>
        <v>43</v>
      </c>
      <c r="T14" s="369">
        <f>+'[23]Y2565 (forcast)'!D84</f>
        <v>51</v>
      </c>
      <c r="U14" s="369">
        <f>+'[23]Y2565 (forcast)'!E84</f>
        <v>8</v>
      </c>
      <c r="V14" s="369">
        <f>+'[23]Y2565 (forcast)'!F84</f>
        <v>22</v>
      </c>
      <c r="W14" s="369">
        <f>+'[23]Y2565 (forcast)'!G84</f>
        <v>38</v>
      </c>
      <c r="X14" s="369">
        <f>+'[23]Y2565 (forcast)'!H84</f>
        <v>35</v>
      </c>
      <c r="Y14" s="369">
        <f>+'[23]Y2565 (forcast)'!I84</f>
        <v>35</v>
      </c>
      <c r="Z14" s="369">
        <f>+'[23]Y2565 (forcast)'!J84</f>
        <v>32</v>
      </c>
      <c r="AA14" s="369">
        <f>+'[23]Y2565 (forcast)'!K84</f>
        <v>11</v>
      </c>
      <c r="AB14" s="369">
        <f>+'[23]Y2565 (forcast)'!L84</f>
        <v>5</v>
      </c>
      <c r="AC14" s="369">
        <f>+'[23]Y2565 (forcast)'!M84</f>
        <v>16</v>
      </c>
      <c r="AD14" s="369">
        <f>+'[23]Y2565 (forcast)'!N84</f>
        <v>18</v>
      </c>
      <c r="AE14" s="12">
        <f t="shared" si="1"/>
        <v>314</v>
      </c>
      <c r="AF14" s="1">
        <f t="shared" si="2"/>
        <v>190</v>
      </c>
      <c r="AG14" s="10">
        <v>1016</v>
      </c>
      <c r="AH14" s="10" t="s">
        <v>25</v>
      </c>
      <c r="AI14" s="369"/>
      <c r="AJ14" s="369"/>
      <c r="AK14" s="369"/>
      <c r="AL14" s="369"/>
      <c r="AM14" s="369"/>
      <c r="AN14" s="369"/>
      <c r="AO14" s="369"/>
      <c r="AP14" s="369"/>
      <c r="AQ14" s="369"/>
      <c r="AR14" s="369"/>
      <c r="AS14" s="369"/>
      <c r="AT14" s="369"/>
      <c r="AU14" s="12">
        <f t="shared" si="3"/>
        <v>0</v>
      </c>
    </row>
    <row r="15" spans="1:47" x14ac:dyDescent="0.2">
      <c r="A15" s="10">
        <v>1017</v>
      </c>
      <c r="B15" s="10" t="s">
        <v>26</v>
      </c>
      <c r="C15" s="460">
        <f>+'[23]Y2565 (forcast)'!C52</f>
        <v>28</v>
      </c>
      <c r="D15" s="460">
        <f>+'[23]Y2565 (forcast)'!D52</f>
        <v>34</v>
      </c>
      <c r="E15" s="460">
        <f>+'[23]Y2565 (forcast)'!E52</f>
        <v>33</v>
      </c>
      <c r="F15" s="460">
        <f>+'[23]Y2565 (forcast)'!F52</f>
        <v>84</v>
      </c>
      <c r="G15" s="460">
        <f>+'[23]Y2565 (forcast)'!G52</f>
        <v>64</v>
      </c>
      <c r="H15" s="460">
        <f>+'[23]Y2565 (forcast)'!H52</f>
        <v>39</v>
      </c>
      <c r="I15" s="460">
        <f>+'[23]Y2565 (forcast)'!I52</f>
        <v>16</v>
      </c>
      <c r="J15" s="460">
        <f>+'[23]Y2565 (forcast)'!J52</f>
        <v>30</v>
      </c>
      <c r="K15" s="460">
        <f>+'[23]Y2565 (forcast)'!K52</f>
        <v>33</v>
      </c>
      <c r="L15" s="460">
        <f>+'[23]Y2565 (forcast)'!L52</f>
        <v>20</v>
      </c>
      <c r="M15" s="460">
        <f>+'[23]Y2565 (forcast)'!M52</f>
        <v>27</v>
      </c>
      <c r="N15" s="460">
        <f>+'[23]Y2565 (forcast)'!N52</f>
        <v>18</v>
      </c>
      <c r="O15" s="12">
        <f t="shared" si="0"/>
        <v>426</v>
      </c>
      <c r="Q15" s="10">
        <v>1017</v>
      </c>
      <c r="R15" s="10" t="s">
        <v>26</v>
      </c>
      <c r="S15" s="369">
        <f>+'[23]Y2565 (forcast)'!C85</f>
        <v>28</v>
      </c>
      <c r="T15" s="369">
        <f>+'[23]Y2565 (forcast)'!D85</f>
        <v>33</v>
      </c>
      <c r="U15" s="369">
        <f>+'[23]Y2565 (forcast)'!E85</f>
        <v>31</v>
      </c>
      <c r="V15" s="369">
        <f>+'[23]Y2565 (forcast)'!F85</f>
        <v>84</v>
      </c>
      <c r="W15" s="369">
        <f>+'[23]Y2565 (forcast)'!G85</f>
        <v>64</v>
      </c>
      <c r="X15" s="369">
        <f>+'[23]Y2565 (forcast)'!H85</f>
        <v>39</v>
      </c>
      <c r="Y15" s="369">
        <f>+'[23]Y2565 (forcast)'!I85</f>
        <v>15</v>
      </c>
      <c r="Z15" s="369">
        <f>+'[23]Y2565 (forcast)'!J85</f>
        <v>30</v>
      </c>
      <c r="AA15" s="369">
        <f>+'[23]Y2565 (forcast)'!K85</f>
        <v>33</v>
      </c>
      <c r="AB15" s="369">
        <f>+'[23]Y2565 (forcast)'!L85</f>
        <v>19</v>
      </c>
      <c r="AC15" s="369">
        <f>+'[23]Y2565 (forcast)'!M85</f>
        <v>27</v>
      </c>
      <c r="AD15" s="369">
        <f>+'[23]Y2565 (forcast)'!N85</f>
        <v>18</v>
      </c>
      <c r="AE15" s="12">
        <f t="shared" si="1"/>
        <v>421</v>
      </c>
      <c r="AF15" s="1">
        <f t="shared" si="2"/>
        <v>245</v>
      </c>
      <c r="AG15" s="10">
        <v>1017</v>
      </c>
      <c r="AH15" s="10" t="s">
        <v>26</v>
      </c>
      <c r="AI15" s="369"/>
      <c r="AJ15" s="369"/>
      <c r="AK15" s="369"/>
      <c r="AL15" s="369"/>
      <c r="AM15" s="369"/>
      <c r="AN15" s="369"/>
      <c r="AO15" s="369"/>
      <c r="AP15" s="369"/>
      <c r="AQ15" s="369"/>
      <c r="AR15" s="369"/>
      <c r="AS15" s="369"/>
      <c r="AT15" s="369"/>
      <c r="AU15" s="12">
        <f t="shared" si="3"/>
        <v>0</v>
      </c>
    </row>
    <row r="16" spans="1:47" x14ac:dyDescent="0.2">
      <c r="A16" s="10">
        <v>1018</v>
      </c>
      <c r="B16" s="10" t="s">
        <v>27</v>
      </c>
      <c r="C16" s="460">
        <f>+'[23]Y2565 (forcast)'!C53</f>
        <v>7</v>
      </c>
      <c r="D16" s="460">
        <f>+'[23]Y2565 (forcast)'!D53</f>
        <v>10</v>
      </c>
      <c r="E16" s="460">
        <f>+'[23]Y2565 (forcast)'!E53</f>
        <v>11</v>
      </c>
      <c r="F16" s="460">
        <f>+'[23]Y2565 (forcast)'!F53</f>
        <v>8</v>
      </c>
      <c r="G16" s="460">
        <f>+'[23]Y2565 (forcast)'!G53</f>
        <v>11</v>
      </c>
      <c r="H16" s="460">
        <f>+'[23]Y2565 (forcast)'!H53</f>
        <v>8</v>
      </c>
      <c r="I16" s="460">
        <f>+'[23]Y2565 (forcast)'!I53</f>
        <v>10</v>
      </c>
      <c r="J16" s="460">
        <f>+'[23]Y2565 (forcast)'!J53</f>
        <v>13</v>
      </c>
      <c r="K16" s="460">
        <f>+'[23]Y2565 (forcast)'!K53</f>
        <v>13</v>
      </c>
      <c r="L16" s="460">
        <f>+'[23]Y2565 (forcast)'!L53</f>
        <v>3</v>
      </c>
      <c r="M16" s="460">
        <f>+'[23]Y2565 (forcast)'!M53</f>
        <v>18</v>
      </c>
      <c r="N16" s="460">
        <f>+'[23]Y2565 (forcast)'!N53</f>
        <v>1</v>
      </c>
      <c r="O16" s="12">
        <f t="shared" si="0"/>
        <v>113</v>
      </c>
      <c r="Q16" s="10">
        <v>1018</v>
      </c>
      <c r="R16" s="10" t="s">
        <v>27</v>
      </c>
      <c r="S16" s="369">
        <f>+'[23]Y2565 (forcast)'!C86</f>
        <v>6</v>
      </c>
      <c r="T16" s="369">
        <f>+'[23]Y2565 (forcast)'!D86</f>
        <v>10</v>
      </c>
      <c r="U16" s="369">
        <f>+'[23]Y2565 (forcast)'!E86</f>
        <v>11</v>
      </c>
      <c r="V16" s="369">
        <f>+'[23]Y2565 (forcast)'!F86</f>
        <v>8</v>
      </c>
      <c r="W16" s="369">
        <f>+'[23]Y2565 (forcast)'!G86</f>
        <v>11</v>
      </c>
      <c r="X16" s="369">
        <f>+'[23]Y2565 (forcast)'!H86</f>
        <v>7</v>
      </c>
      <c r="Y16" s="369">
        <f>+'[23]Y2565 (forcast)'!I86</f>
        <v>10</v>
      </c>
      <c r="Z16" s="369">
        <f>+'[23]Y2565 (forcast)'!J86</f>
        <v>13</v>
      </c>
      <c r="AA16" s="369">
        <f>+'[23]Y2565 (forcast)'!K86</f>
        <v>13</v>
      </c>
      <c r="AB16" s="369">
        <f>+'[23]Y2565 (forcast)'!L86</f>
        <v>3</v>
      </c>
      <c r="AC16" s="369">
        <f>+'[23]Y2565 (forcast)'!M86</f>
        <v>18</v>
      </c>
      <c r="AD16" s="369">
        <f>+'[23]Y2565 (forcast)'!N86</f>
        <v>1</v>
      </c>
      <c r="AE16" s="12">
        <f t="shared" si="1"/>
        <v>111</v>
      </c>
      <c r="AF16" s="1">
        <f t="shared" si="2"/>
        <v>76</v>
      </c>
      <c r="AG16" s="10">
        <v>1018</v>
      </c>
      <c r="AH16" s="10" t="s">
        <v>27</v>
      </c>
      <c r="AI16" s="369"/>
      <c r="AJ16" s="369"/>
      <c r="AK16" s="369"/>
      <c r="AL16" s="369"/>
      <c r="AM16" s="369"/>
      <c r="AN16" s="369"/>
      <c r="AO16" s="369"/>
      <c r="AP16" s="369"/>
      <c r="AQ16" s="369"/>
      <c r="AR16" s="369"/>
      <c r="AS16" s="369"/>
      <c r="AT16" s="369"/>
      <c r="AU16" s="12">
        <f t="shared" si="3"/>
        <v>0</v>
      </c>
    </row>
    <row r="17" spans="1:47" x14ac:dyDescent="0.2">
      <c r="A17" s="10">
        <v>1019</v>
      </c>
      <c r="B17" s="10" t="s">
        <v>28</v>
      </c>
      <c r="C17" s="460">
        <f>+'[23]Y2565 (forcast)'!C54</f>
        <v>7</v>
      </c>
      <c r="D17" s="460">
        <f>+'[23]Y2565 (forcast)'!D54</f>
        <v>8</v>
      </c>
      <c r="E17" s="460">
        <f>+'[23]Y2565 (forcast)'!E54</f>
        <v>2</v>
      </c>
      <c r="F17" s="460">
        <f>+'[23]Y2565 (forcast)'!F54</f>
        <v>6</v>
      </c>
      <c r="G17" s="460">
        <f>+'[23]Y2565 (forcast)'!G54</f>
        <v>8</v>
      </c>
      <c r="H17" s="460">
        <f>+'[23]Y2565 (forcast)'!H54</f>
        <v>6</v>
      </c>
      <c r="I17" s="460">
        <f>+'[23]Y2565 (forcast)'!I54</f>
        <v>10</v>
      </c>
      <c r="J17" s="460">
        <f>+'[23]Y2565 (forcast)'!J54</f>
        <v>9</v>
      </c>
      <c r="K17" s="460">
        <f>+'[23]Y2565 (forcast)'!K54</f>
        <v>15</v>
      </c>
      <c r="L17" s="460">
        <f>+'[23]Y2565 (forcast)'!L54</f>
        <v>1</v>
      </c>
      <c r="M17" s="460">
        <f>+'[23]Y2565 (forcast)'!M54</f>
        <v>1</v>
      </c>
      <c r="N17" s="460">
        <f>+'[23]Y2565 (forcast)'!N54</f>
        <v>4</v>
      </c>
      <c r="O17" s="12">
        <f t="shared" si="0"/>
        <v>77</v>
      </c>
      <c r="Q17" s="10">
        <v>1019</v>
      </c>
      <c r="R17" s="10" t="s">
        <v>28</v>
      </c>
      <c r="S17" s="369">
        <f>+'[23]Y2565 (forcast)'!C87</f>
        <v>7</v>
      </c>
      <c r="T17" s="369">
        <f>+'[23]Y2565 (forcast)'!D87</f>
        <v>8</v>
      </c>
      <c r="U17" s="369">
        <f>+'[23]Y2565 (forcast)'!E87</f>
        <v>2</v>
      </c>
      <c r="V17" s="369">
        <f>+'[23]Y2565 (forcast)'!F87</f>
        <v>6</v>
      </c>
      <c r="W17" s="369">
        <f>+'[23]Y2565 (forcast)'!G87</f>
        <v>8</v>
      </c>
      <c r="X17" s="369">
        <f>+'[23]Y2565 (forcast)'!H87</f>
        <v>6</v>
      </c>
      <c r="Y17" s="369">
        <f>+'[23]Y2565 (forcast)'!I87</f>
        <v>10</v>
      </c>
      <c r="Z17" s="369">
        <f>+'[23]Y2565 (forcast)'!J87</f>
        <v>9</v>
      </c>
      <c r="AA17" s="369">
        <f>+'[23]Y2565 (forcast)'!K87</f>
        <v>15</v>
      </c>
      <c r="AB17" s="369">
        <f>+'[23]Y2565 (forcast)'!L87</f>
        <v>1</v>
      </c>
      <c r="AC17" s="369">
        <f>+'[23]Y2565 (forcast)'!M87</f>
        <v>1</v>
      </c>
      <c r="AD17" s="369">
        <f>+'[23]Y2565 (forcast)'!N87</f>
        <v>4</v>
      </c>
      <c r="AE17" s="12">
        <f t="shared" si="1"/>
        <v>77</v>
      </c>
      <c r="AF17" s="1">
        <f t="shared" si="2"/>
        <v>54</v>
      </c>
      <c r="AG17" s="10">
        <v>1019</v>
      </c>
      <c r="AH17" s="10" t="s">
        <v>28</v>
      </c>
      <c r="AI17" s="369"/>
      <c r="AJ17" s="369"/>
      <c r="AK17" s="369"/>
      <c r="AL17" s="369"/>
      <c r="AM17" s="369"/>
      <c r="AN17" s="369"/>
      <c r="AO17" s="369"/>
      <c r="AP17" s="369"/>
      <c r="AQ17" s="369"/>
      <c r="AR17" s="369"/>
      <c r="AS17" s="369"/>
      <c r="AT17" s="369"/>
      <c r="AU17" s="12">
        <f t="shared" si="3"/>
        <v>0</v>
      </c>
    </row>
    <row r="18" spans="1:47" x14ac:dyDescent="0.2">
      <c r="A18" s="10">
        <v>1020</v>
      </c>
      <c r="B18" s="10" t="s">
        <v>29</v>
      </c>
      <c r="C18" s="460">
        <f>+'[23]Y2565 (forcast)'!C55</f>
        <v>32</v>
      </c>
      <c r="D18" s="460">
        <f>+'[23]Y2565 (forcast)'!D55</f>
        <v>60</v>
      </c>
      <c r="E18" s="460">
        <f>+'[23]Y2565 (forcast)'!E55</f>
        <v>38</v>
      </c>
      <c r="F18" s="460">
        <f>+'[23]Y2565 (forcast)'!F55</f>
        <v>59</v>
      </c>
      <c r="G18" s="460">
        <f>+'[23]Y2565 (forcast)'!G55</f>
        <v>26</v>
      </c>
      <c r="H18" s="460">
        <f>+'[23]Y2565 (forcast)'!H55</f>
        <v>83</v>
      </c>
      <c r="I18" s="460">
        <f>+'[23]Y2565 (forcast)'!I55</f>
        <v>0</v>
      </c>
      <c r="J18" s="460">
        <f>+'[23]Y2565 (forcast)'!J55</f>
        <v>38</v>
      </c>
      <c r="K18" s="460">
        <f>+'[23]Y2565 (forcast)'!K55</f>
        <v>39</v>
      </c>
      <c r="L18" s="460">
        <f>+'[23]Y2565 (forcast)'!L55</f>
        <v>31</v>
      </c>
      <c r="M18" s="460">
        <f>+'[23]Y2565 (forcast)'!M55</f>
        <v>38</v>
      </c>
      <c r="N18" s="460">
        <f>+'[23]Y2565 (forcast)'!N55</f>
        <v>58</v>
      </c>
      <c r="O18" s="12">
        <f t="shared" si="0"/>
        <v>502</v>
      </c>
      <c r="Q18" s="10">
        <v>1020</v>
      </c>
      <c r="R18" s="10" t="s">
        <v>29</v>
      </c>
      <c r="S18" s="369">
        <f>+'[23]Y2565 (forcast)'!C88</f>
        <v>32</v>
      </c>
      <c r="T18" s="369">
        <f>+'[23]Y2565 (forcast)'!D88</f>
        <v>58</v>
      </c>
      <c r="U18" s="369">
        <f>+'[23]Y2565 (forcast)'!E88</f>
        <v>38</v>
      </c>
      <c r="V18" s="369">
        <f>+'[23]Y2565 (forcast)'!F88</f>
        <v>59</v>
      </c>
      <c r="W18" s="369">
        <f>+'[23]Y2565 (forcast)'!G88</f>
        <v>26</v>
      </c>
      <c r="X18" s="369">
        <f>+'[23]Y2565 (forcast)'!H88</f>
        <v>81</v>
      </c>
      <c r="Y18" s="369">
        <f>+'[23]Y2565 (forcast)'!I88</f>
        <v>0</v>
      </c>
      <c r="Z18" s="369">
        <f>+'[23]Y2565 (forcast)'!J88</f>
        <v>38</v>
      </c>
      <c r="AA18" s="369">
        <f>+'[23]Y2565 (forcast)'!K88</f>
        <v>39</v>
      </c>
      <c r="AB18" s="369">
        <f>+'[23]Y2565 (forcast)'!L88</f>
        <v>31</v>
      </c>
      <c r="AC18" s="369">
        <f>+'[23]Y2565 (forcast)'!M88</f>
        <v>38</v>
      </c>
      <c r="AD18" s="369">
        <f>+'[23]Y2565 (forcast)'!N88</f>
        <v>58</v>
      </c>
      <c r="AE18" s="12">
        <f t="shared" si="1"/>
        <v>498</v>
      </c>
      <c r="AF18" s="1">
        <f t="shared" si="2"/>
        <v>311</v>
      </c>
      <c r="AG18" s="10">
        <v>1020</v>
      </c>
      <c r="AH18" s="10" t="s">
        <v>29</v>
      </c>
      <c r="AI18" s="369"/>
      <c r="AJ18" s="369"/>
      <c r="AK18" s="369"/>
      <c r="AL18" s="369"/>
      <c r="AM18" s="369"/>
      <c r="AN18" s="369"/>
      <c r="AO18" s="369"/>
      <c r="AP18" s="369"/>
      <c r="AQ18" s="369"/>
      <c r="AR18" s="369"/>
      <c r="AS18" s="369"/>
      <c r="AT18" s="369"/>
      <c r="AU18" s="12">
        <f t="shared" si="3"/>
        <v>0</v>
      </c>
    </row>
    <row r="19" spans="1:47" x14ac:dyDescent="0.2">
      <c r="A19" s="10">
        <v>1021</v>
      </c>
      <c r="B19" s="10" t="s">
        <v>30</v>
      </c>
      <c r="C19" s="460">
        <f>+'[23]Y2565 (forcast)'!C56</f>
        <v>21</v>
      </c>
      <c r="D19" s="460">
        <f>+'[23]Y2565 (forcast)'!D56</f>
        <v>20</v>
      </c>
      <c r="E19" s="460">
        <f>+'[23]Y2565 (forcast)'!E56</f>
        <v>20</v>
      </c>
      <c r="F19" s="460">
        <f>+'[23]Y2565 (forcast)'!F56</f>
        <v>23</v>
      </c>
      <c r="G19" s="460">
        <f>+'[23]Y2565 (forcast)'!G56</f>
        <v>25</v>
      </c>
      <c r="H19" s="460">
        <f>+'[23]Y2565 (forcast)'!H56</f>
        <v>20</v>
      </c>
      <c r="I19" s="460">
        <f>+'[23]Y2565 (forcast)'!I56</f>
        <v>9</v>
      </c>
      <c r="J19" s="460">
        <f>+'[23]Y2565 (forcast)'!J56</f>
        <v>12</v>
      </c>
      <c r="K19" s="460">
        <f>+'[23]Y2565 (forcast)'!K56</f>
        <v>10</v>
      </c>
      <c r="L19" s="460">
        <f>+'[23]Y2565 (forcast)'!L56</f>
        <v>10</v>
      </c>
      <c r="M19" s="460">
        <f>+'[23]Y2565 (forcast)'!M56</f>
        <v>15</v>
      </c>
      <c r="N19" s="460">
        <f>+'[23]Y2565 (forcast)'!N56</f>
        <v>8</v>
      </c>
      <c r="O19" s="12">
        <f t="shared" si="0"/>
        <v>193</v>
      </c>
      <c r="Q19" s="10">
        <v>1021</v>
      </c>
      <c r="R19" s="10" t="s">
        <v>30</v>
      </c>
      <c r="S19" s="369">
        <f>+'[23]Y2565 (forcast)'!C89</f>
        <v>21</v>
      </c>
      <c r="T19" s="369">
        <f>+'[23]Y2565 (forcast)'!D89</f>
        <v>20</v>
      </c>
      <c r="U19" s="369">
        <f>+'[23]Y2565 (forcast)'!E89</f>
        <v>20</v>
      </c>
      <c r="V19" s="369">
        <f>+'[23]Y2565 (forcast)'!F89</f>
        <v>21</v>
      </c>
      <c r="W19" s="369">
        <f>+'[23]Y2565 (forcast)'!G89</f>
        <v>25</v>
      </c>
      <c r="X19" s="369">
        <f>+'[23]Y2565 (forcast)'!H89</f>
        <v>20</v>
      </c>
      <c r="Y19" s="369">
        <f>+'[23]Y2565 (forcast)'!I89</f>
        <v>9</v>
      </c>
      <c r="Z19" s="369">
        <f>+'[23]Y2565 (forcast)'!J89</f>
        <v>12</v>
      </c>
      <c r="AA19" s="369">
        <f>+'[23]Y2565 (forcast)'!K89</f>
        <v>10</v>
      </c>
      <c r="AB19" s="369">
        <f>+'[23]Y2565 (forcast)'!L89</f>
        <v>9</v>
      </c>
      <c r="AC19" s="369">
        <f>+'[23]Y2565 (forcast)'!M89</f>
        <v>14</v>
      </c>
      <c r="AD19" s="369">
        <f>+'[23]Y2565 (forcast)'!N89</f>
        <v>8</v>
      </c>
      <c r="AE19" s="12">
        <f t="shared" si="1"/>
        <v>189</v>
      </c>
      <c r="AF19" s="1">
        <f t="shared" si="2"/>
        <v>107</v>
      </c>
      <c r="AG19" s="10">
        <v>1021</v>
      </c>
      <c r="AH19" s="10" t="s">
        <v>30</v>
      </c>
      <c r="AI19" s="369"/>
      <c r="AJ19" s="369"/>
      <c r="AK19" s="369"/>
      <c r="AL19" s="369"/>
      <c r="AM19" s="369"/>
      <c r="AN19" s="369"/>
      <c r="AO19" s="369"/>
      <c r="AP19" s="369"/>
      <c r="AQ19" s="369"/>
      <c r="AR19" s="369"/>
      <c r="AS19" s="369"/>
      <c r="AT19" s="369"/>
      <c r="AU19" s="12">
        <f t="shared" si="3"/>
        <v>0</v>
      </c>
    </row>
    <row r="20" spans="1:47" x14ac:dyDescent="0.2">
      <c r="A20" s="10">
        <v>1022</v>
      </c>
      <c r="B20" s="10" t="s">
        <v>31</v>
      </c>
      <c r="C20" s="460">
        <f>+'[23]Y2565 (forcast)'!C57</f>
        <v>53</v>
      </c>
      <c r="D20" s="460">
        <f>+'[23]Y2565 (forcast)'!D57</f>
        <v>67</v>
      </c>
      <c r="E20" s="460">
        <f>+'[23]Y2565 (forcast)'!E57</f>
        <v>63</v>
      </c>
      <c r="F20" s="460">
        <f>+'[23]Y2565 (forcast)'!F57</f>
        <v>128</v>
      </c>
      <c r="G20" s="460">
        <f>+'[23]Y2565 (forcast)'!G57</f>
        <v>94</v>
      </c>
      <c r="H20" s="460">
        <f>+'[23]Y2565 (forcast)'!H57</f>
        <v>208</v>
      </c>
      <c r="I20" s="460">
        <f>+'[23]Y2565 (forcast)'!I57</f>
        <v>97</v>
      </c>
      <c r="J20" s="460">
        <f>+'[23]Y2565 (forcast)'!J57</f>
        <v>74</v>
      </c>
      <c r="K20" s="460">
        <f>+'[23]Y2565 (forcast)'!K57</f>
        <v>104</v>
      </c>
      <c r="L20" s="460">
        <f>+'[23]Y2565 (forcast)'!L57</f>
        <v>93</v>
      </c>
      <c r="M20" s="460">
        <f>+'[23]Y2565 (forcast)'!M57</f>
        <v>58</v>
      </c>
      <c r="N20" s="460">
        <f>+'[23]Y2565 (forcast)'!N57</f>
        <v>73</v>
      </c>
      <c r="O20" s="12">
        <f t="shared" si="0"/>
        <v>1112</v>
      </c>
      <c r="Q20" s="10">
        <v>1022</v>
      </c>
      <c r="R20" s="10" t="s">
        <v>31</v>
      </c>
      <c r="S20" s="369">
        <f>+'[23]Y2565 (forcast)'!C90</f>
        <v>53</v>
      </c>
      <c r="T20" s="369">
        <f>+'[23]Y2565 (forcast)'!D90</f>
        <v>66</v>
      </c>
      <c r="U20" s="369">
        <f>+'[23]Y2565 (forcast)'!E90</f>
        <v>63</v>
      </c>
      <c r="V20" s="369">
        <f>+'[23]Y2565 (forcast)'!F90</f>
        <v>116</v>
      </c>
      <c r="W20" s="369">
        <f>+'[23]Y2565 (forcast)'!G90</f>
        <v>94</v>
      </c>
      <c r="X20" s="369">
        <f>+'[23]Y2565 (forcast)'!H90</f>
        <v>208</v>
      </c>
      <c r="Y20" s="369">
        <f>+'[23]Y2565 (forcast)'!I90</f>
        <v>32</v>
      </c>
      <c r="Z20" s="369">
        <f>+'[23]Y2565 (forcast)'!J90</f>
        <v>66</v>
      </c>
      <c r="AA20" s="369">
        <f>+'[23]Y2565 (forcast)'!K90</f>
        <v>104</v>
      </c>
      <c r="AB20" s="369">
        <f>+'[23]Y2565 (forcast)'!L90</f>
        <v>93</v>
      </c>
      <c r="AC20" s="369">
        <f>+'[23]Y2565 (forcast)'!M90</f>
        <v>58</v>
      </c>
      <c r="AD20" s="369">
        <f>+'[23]Y2565 (forcast)'!N90</f>
        <v>73</v>
      </c>
      <c r="AE20" s="12">
        <f t="shared" si="1"/>
        <v>1026</v>
      </c>
      <c r="AF20" s="1">
        <f t="shared" si="2"/>
        <v>728</v>
      </c>
      <c r="AG20" s="10">
        <v>1022</v>
      </c>
      <c r="AH20" s="10" t="s">
        <v>31</v>
      </c>
      <c r="AI20" s="369"/>
      <c r="AJ20" s="369"/>
      <c r="AK20" s="369"/>
      <c r="AL20" s="369"/>
      <c r="AM20" s="369"/>
      <c r="AN20" s="369"/>
      <c r="AO20" s="369"/>
      <c r="AP20" s="369"/>
      <c r="AQ20" s="369"/>
      <c r="AR20" s="369"/>
      <c r="AS20" s="369"/>
      <c r="AT20" s="369"/>
      <c r="AU20" s="12">
        <f t="shared" si="3"/>
        <v>0</v>
      </c>
    </row>
    <row r="21" spans="1:47" x14ac:dyDescent="0.2">
      <c r="A21" s="10">
        <v>1023</v>
      </c>
      <c r="B21" s="10" t="s">
        <v>32</v>
      </c>
      <c r="C21" s="460">
        <f>+'[23]Y2565 (forcast)'!C58</f>
        <v>44</v>
      </c>
      <c r="D21" s="460">
        <f>+'[23]Y2565 (forcast)'!D58</f>
        <v>3</v>
      </c>
      <c r="E21" s="460">
        <f>+'[23]Y2565 (forcast)'!E58</f>
        <v>17</v>
      </c>
      <c r="F21" s="460">
        <f>+'[23]Y2565 (forcast)'!F58</f>
        <v>0</v>
      </c>
      <c r="G21" s="460">
        <f>+'[23]Y2565 (forcast)'!G58</f>
        <v>27</v>
      </c>
      <c r="H21" s="460">
        <f>+'[23]Y2565 (forcast)'!H58</f>
        <v>124</v>
      </c>
      <c r="I21" s="460">
        <f>+'[23]Y2565 (forcast)'!I58</f>
        <v>93</v>
      </c>
      <c r="J21" s="460">
        <f>+'[23]Y2565 (forcast)'!J58</f>
        <v>187</v>
      </c>
      <c r="K21" s="460">
        <f>+'[23]Y2565 (forcast)'!K58</f>
        <v>141</v>
      </c>
      <c r="L21" s="460">
        <f>+'[23]Y2565 (forcast)'!L58</f>
        <v>24</v>
      </c>
      <c r="M21" s="460">
        <f>+'[23]Y2565 (forcast)'!M58</f>
        <v>152</v>
      </c>
      <c r="N21" s="460">
        <f>+'[23]Y2565 (forcast)'!N58</f>
        <v>46</v>
      </c>
      <c r="O21" s="12">
        <f t="shared" si="0"/>
        <v>858</v>
      </c>
      <c r="Q21" s="10">
        <v>1023</v>
      </c>
      <c r="R21" s="10" t="s">
        <v>32</v>
      </c>
      <c r="S21" s="369">
        <f>+'[23]Y2565 (forcast)'!C91</f>
        <v>22</v>
      </c>
      <c r="T21" s="369">
        <f>+'[23]Y2565 (forcast)'!D91</f>
        <v>3</v>
      </c>
      <c r="U21" s="369">
        <f>+'[23]Y2565 (forcast)'!E91</f>
        <v>17</v>
      </c>
      <c r="V21" s="369">
        <f>+'[23]Y2565 (forcast)'!F91</f>
        <v>0</v>
      </c>
      <c r="W21" s="369">
        <f>+'[23]Y2565 (forcast)'!G91</f>
        <v>27</v>
      </c>
      <c r="X21" s="369">
        <f>+'[23]Y2565 (forcast)'!H91</f>
        <v>124</v>
      </c>
      <c r="Y21" s="369">
        <f>+'[23]Y2565 (forcast)'!I91</f>
        <v>93</v>
      </c>
      <c r="Z21" s="369">
        <f>+'[23]Y2565 (forcast)'!J91</f>
        <v>187</v>
      </c>
      <c r="AA21" s="369">
        <f>+'[23]Y2565 (forcast)'!K91</f>
        <v>141</v>
      </c>
      <c r="AB21" s="369">
        <f>+'[23]Y2565 (forcast)'!L91</f>
        <v>24</v>
      </c>
      <c r="AC21" s="369">
        <f>+'[23]Y2565 (forcast)'!M91</f>
        <v>152</v>
      </c>
      <c r="AD21" s="369">
        <f>+'[23]Y2565 (forcast)'!N91</f>
        <v>46</v>
      </c>
      <c r="AE21" s="12">
        <f t="shared" si="1"/>
        <v>836</v>
      </c>
      <c r="AF21" s="1">
        <f t="shared" si="2"/>
        <v>794</v>
      </c>
      <c r="AG21" s="10">
        <v>1023</v>
      </c>
      <c r="AH21" s="10" t="s">
        <v>32</v>
      </c>
      <c r="AI21" s="369"/>
      <c r="AJ21" s="369"/>
      <c r="AK21" s="369"/>
      <c r="AL21" s="369"/>
      <c r="AM21" s="369"/>
      <c r="AN21" s="369"/>
      <c r="AO21" s="369"/>
      <c r="AP21" s="369"/>
      <c r="AQ21" s="369"/>
      <c r="AR21" s="369"/>
      <c r="AS21" s="369"/>
      <c r="AT21" s="369"/>
      <c r="AU21" s="12">
        <f t="shared" si="3"/>
        <v>0</v>
      </c>
    </row>
    <row r="22" spans="1:47" x14ac:dyDescent="0.2">
      <c r="A22" s="10">
        <v>1024</v>
      </c>
      <c r="B22" s="10" t="s">
        <v>33</v>
      </c>
      <c r="C22" s="460">
        <f>+'[23]Y2565 (forcast)'!C59</f>
        <v>134</v>
      </c>
      <c r="D22" s="460">
        <f>+'[23]Y2565 (forcast)'!D59</f>
        <v>142</v>
      </c>
      <c r="E22" s="460">
        <f>+'[23]Y2565 (forcast)'!E59</f>
        <v>127</v>
      </c>
      <c r="F22" s="460">
        <f>+'[23]Y2565 (forcast)'!F59</f>
        <v>156</v>
      </c>
      <c r="G22" s="460">
        <f>+'[23]Y2565 (forcast)'!G59</f>
        <v>173</v>
      </c>
      <c r="H22" s="460">
        <f>+'[23]Y2565 (forcast)'!H59</f>
        <v>171</v>
      </c>
      <c r="I22" s="460">
        <f>+'[23]Y2565 (forcast)'!I59</f>
        <v>110</v>
      </c>
      <c r="J22" s="460">
        <f>+'[23]Y2565 (forcast)'!J59</f>
        <v>145</v>
      </c>
      <c r="K22" s="460">
        <f>+'[23]Y2565 (forcast)'!K59</f>
        <v>194</v>
      </c>
      <c r="L22" s="460">
        <f>+'[23]Y2565 (forcast)'!L59</f>
        <v>161</v>
      </c>
      <c r="M22" s="460">
        <f>+'[23]Y2565 (forcast)'!M59</f>
        <v>172</v>
      </c>
      <c r="N22" s="460">
        <f>+'[23]Y2565 (forcast)'!N59</f>
        <v>196</v>
      </c>
      <c r="O22" s="12">
        <f t="shared" si="0"/>
        <v>1881</v>
      </c>
      <c r="Q22" s="10">
        <v>1024</v>
      </c>
      <c r="R22" s="10" t="s">
        <v>33</v>
      </c>
      <c r="S22" s="369">
        <f>+'[23]Y2565 (forcast)'!C92</f>
        <v>55</v>
      </c>
      <c r="T22" s="369">
        <f>+'[23]Y2565 (forcast)'!D92</f>
        <v>107</v>
      </c>
      <c r="U22" s="369">
        <f>+'[23]Y2565 (forcast)'!E92</f>
        <v>101</v>
      </c>
      <c r="V22" s="369">
        <f>+'[23]Y2565 (forcast)'!F92</f>
        <v>123</v>
      </c>
      <c r="W22" s="369">
        <f>+'[23]Y2565 (forcast)'!G92</f>
        <v>157</v>
      </c>
      <c r="X22" s="369">
        <f>+'[23]Y2565 (forcast)'!H92</f>
        <v>149</v>
      </c>
      <c r="Y22" s="369">
        <f>+'[23]Y2565 (forcast)'!I92</f>
        <v>100</v>
      </c>
      <c r="Z22" s="369">
        <f>+'[23]Y2565 (forcast)'!J92</f>
        <v>143</v>
      </c>
      <c r="AA22" s="369">
        <f>+'[23]Y2565 (forcast)'!K92</f>
        <v>192</v>
      </c>
      <c r="AB22" s="369">
        <f>+'[23]Y2565 (forcast)'!L92</f>
        <v>160</v>
      </c>
      <c r="AC22" s="369">
        <f>+'[23]Y2565 (forcast)'!M92</f>
        <v>172</v>
      </c>
      <c r="AD22" s="369">
        <f>+'[23]Y2565 (forcast)'!N92</f>
        <v>196</v>
      </c>
      <c r="AE22" s="12">
        <f t="shared" si="1"/>
        <v>1655</v>
      </c>
      <c r="AF22" s="1">
        <f t="shared" si="2"/>
        <v>1269</v>
      </c>
      <c r="AG22" s="10">
        <v>1024</v>
      </c>
      <c r="AH22" s="10" t="s">
        <v>33</v>
      </c>
      <c r="AI22" s="369"/>
      <c r="AJ22" s="36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12">
        <f t="shared" si="3"/>
        <v>0</v>
      </c>
    </row>
    <row r="23" spans="1:47" x14ac:dyDescent="0.2">
      <c r="A23" s="10">
        <v>1025</v>
      </c>
      <c r="B23" s="10" t="s">
        <v>34</v>
      </c>
      <c r="C23" s="460">
        <f>+'[23]Y2565 (forcast)'!C60</f>
        <v>43</v>
      </c>
      <c r="D23" s="460">
        <f>+'[23]Y2565 (forcast)'!D60</f>
        <v>89</v>
      </c>
      <c r="E23" s="460">
        <f>+'[23]Y2565 (forcast)'!E60</f>
        <v>61</v>
      </c>
      <c r="F23" s="460">
        <f>+'[23]Y2565 (forcast)'!F60</f>
        <v>64</v>
      </c>
      <c r="G23" s="460">
        <f>+'[23]Y2565 (forcast)'!G60</f>
        <v>127</v>
      </c>
      <c r="H23" s="460">
        <f>+'[23]Y2565 (forcast)'!H60</f>
        <v>117</v>
      </c>
      <c r="I23" s="460">
        <f>+'[23]Y2565 (forcast)'!I60</f>
        <v>23</v>
      </c>
      <c r="J23" s="460">
        <f>+'[23]Y2565 (forcast)'!J60</f>
        <v>66</v>
      </c>
      <c r="K23" s="460">
        <f>+'[23]Y2565 (forcast)'!K60</f>
        <v>73</v>
      </c>
      <c r="L23" s="460">
        <f>+'[23]Y2565 (forcast)'!L60</f>
        <v>42</v>
      </c>
      <c r="M23" s="460">
        <f>+'[23]Y2565 (forcast)'!M60</f>
        <v>21</v>
      </c>
      <c r="N23" s="460">
        <f>+'[23]Y2565 (forcast)'!N60</f>
        <v>43</v>
      </c>
      <c r="O23" s="12">
        <f t="shared" si="0"/>
        <v>769</v>
      </c>
      <c r="Q23" s="10">
        <v>1025</v>
      </c>
      <c r="R23" s="10" t="s">
        <v>34</v>
      </c>
      <c r="S23" s="369">
        <f>+'[23]Y2565 (forcast)'!C93</f>
        <v>14</v>
      </c>
      <c r="T23" s="369">
        <f>+'[23]Y2565 (forcast)'!D93</f>
        <v>77</v>
      </c>
      <c r="U23" s="369">
        <f>+'[23]Y2565 (forcast)'!E93</f>
        <v>35</v>
      </c>
      <c r="V23" s="369">
        <f>+'[23]Y2565 (forcast)'!F93</f>
        <v>56</v>
      </c>
      <c r="W23" s="369">
        <f>+'[23]Y2565 (forcast)'!G93</f>
        <v>125</v>
      </c>
      <c r="X23" s="369">
        <f>+'[23]Y2565 (forcast)'!H93</f>
        <v>100</v>
      </c>
      <c r="Y23" s="369">
        <f>+'[23]Y2565 (forcast)'!I93</f>
        <v>17</v>
      </c>
      <c r="Z23" s="369">
        <f>+'[23]Y2565 (forcast)'!J93</f>
        <v>51</v>
      </c>
      <c r="AA23" s="369">
        <f>+'[23]Y2565 (forcast)'!K93</f>
        <v>28</v>
      </c>
      <c r="AB23" s="369">
        <f>+'[23]Y2565 (forcast)'!L93</f>
        <v>25</v>
      </c>
      <c r="AC23" s="369">
        <f>+'[23]Y2565 (forcast)'!M93</f>
        <v>21</v>
      </c>
      <c r="AD23" s="369">
        <f>+'[23]Y2565 (forcast)'!N93</f>
        <v>43</v>
      </c>
      <c r="AE23" s="12">
        <f t="shared" si="1"/>
        <v>592</v>
      </c>
      <c r="AF23" s="1">
        <f t="shared" si="2"/>
        <v>410</v>
      </c>
      <c r="AG23" s="10">
        <v>1025</v>
      </c>
      <c r="AH23" s="10" t="s">
        <v>34</v>
      </c>
      <c r="AI23" s="369"/>
      <c r="AJ23" s="369"/>
      <c r="AK23" s="369"/>
      <c r="AL23" s="369"/>
      <c r="AM23" s="369"/>
      <c r="AN23" s="369"/>
      <c r="AO23" s="369"/>
      <c r="AP23" s="369"/>
      <c r="AQ23" s="369"/>
      <c r="AR23" s="369"/>
      <c r="AS23" s="369"/>
      <c r="AT23" s="369"/>
      <c r="AU23" s="12">
        <f t="shared" si="3"/>
        <v>0</v>
      </c>
    </row>
    <row r="24" spans="1:47" x14ac:dyDescent="0.2">
      <c r="A24" s="10">
        <v>1026</v>
      </c>
      <c r="B24" s="10" t="s">
        <v>35</v>
      </c>
      <c r="C24" s="460">
        <f>+'[23]Y2565 (forcast)'!C61</f>
        <v>9</v>
      </c>
      <c r="D24" s="460">
        <f>+'[23]Y2565 (forcast)'!D61</f>
        <v>4</v>
      </c>
      <c r="E24" s="460">
        <f>+'[23]Y2565 (forcast)'!E61</f>
        <v>12</v>
      </c>
      <c r="F24" s="460">
        <f>+'[23]Y2565 (forcast)'!F61</f>
        <v>5</v>
      </c>
      <c r="G24" s="460">
        <f>+'[23]Y2565 (forcast)'!G61</f>
        <v>8</v>
      </c>
      <c r="H24" s="460">
        <f>+'[23]Y2565 (forcast)'!H61</f>
        <v>10</v>
      </c>
      <c r="I24" s="460">
        <f>+'[23]Y2565 (forcast)'!I61</f>
        <v>5</v>
      </c>
      <c r="J24" s="460">
        <f>+'[23]Y2565 (forcast)'!J61</f>
        <v>3</v>
      </c>
      <c r="K24" s="460">
        <f>+'[23]Y2565 (forcast)'!K61</f>
        <v>6</v>
      </c>
      <c r="L24" s="460">
        <f>+'[23]Y2565 (forcast)'!L61</f>
        <v>4</v>
      </c>
      <c r="M24" s="460">
        <f>+'[23]Y2565 (forcast)'!M61</f>
        <v>8</v>
      </c>
      <c r="N24" s="460">
        <f>+'[23]Y2565 (forcast)'!N61</f>
        <v>5</v>
      </c>
      <c r="O24" s="12">
        <f t="shared" si="0"/>
        <v>79</v>
      </c>
      <c r="Q24" s="10">
        <v>1026</v>
      </c>
      <c r="R24" s="10" t="s">
        <v>35</v>
      </c>
      <c r="S24" s="369">
        <f>+'[23]Y2565 (forcast)'!C94</f>
        <v>9</v>
      </c>
      <c r="T24" s="369">
        <f>+'[23]Y2565 (forcast)'!D94</f>
        <v>4</v>
      </c>
      <c r="U24" s="369">
        <f>+'[23]Y2565 (forcast)'!E94</f>
        <v>11</v>
      </c>
      <c r="V24" s="369">
        <f>+'[23]Y2565 (forcast)'!F94</f>
        <v>5</v>
      </c>
      <c r="W24" s="369">
        <f>+'[23]Y2565 (forcast)'!G94</f>
        <v>7</v>
      </c>
      <c r="X24" s="369">
        <f>+'[23]Y2565 (forcast)'!H94</f>
        <v>8</v>
      </c>
      <c r="Y24" s="369">
        <f>+'[23]Y2565 (forcast)'!I94</f>
        <v>4</v>
      </c>
      <c r="Z24" s="369">
        <f>+'[23]Y2565 (forcast)'!J94</f>
        <v>3</v>
      </c>
      <c r="AA24" s="369">
        <f>+'[23]Y2565 (forcast)'!K94</f>
        <v>6</v>
      </c>
      <c r="AB24" s="369">
        <f>+'[23]Y2565 (forcast)'!L94</f>
        <v>4</v>
      </c>
      <c r="AC24" s="369">
        <f>+'[23]Y2565 (forcast)'!M94</f>
        <v>6</v>
      </c>
      <c r="AD24" s="369">
        <f>+'[23]Y2565 (forcast)'!N94</f>
        <v>5</v>
      </c>
      <c r="AE24" s="12">
        <f t="shared" si="1"/>
        <v>72</v>
      </c>
      <c r="AF24" s="1">
        <f t="shared" si="2"/>
        <v>43</v>
      </c>
      <c r="AG24" s="10">
        <v>1026</v>
      </c>
      <c r="AH24" s="10" t="s">
        <v>35</v>
      </c>
      <c r="AI24" s="369"/>
      <c r="AJ24" s="369"/>
      <c r="AK24" s="369"/>
      <c r="AL24" s="369"/>
      <c r="AM24" s="369"/>
      <c r="AN24" s="369"/>
      <c r="AO24" s="369"/>
      <c r="AP24" s="369"/>
      <c r="AQ24" s="369"/>
      <c r="AR24" s="369"/>
      <c r="AS24" s="369"/>
      <c r="AT24" s="369"/>
      <c r="AU24" s="12">
        <f t="shared" si="3"/>
        <v>0</v>
      </c>
    </row>
    <row r="25" spans="1:47" x14ac:dyDescent="0.2">
      <c r="A25" s="10">
        <v>1027</v>
      </c>
      <c r="B25" s="10" t="s">
        <v>36</v>
      </c>
      <c r="C25" s="460">
        <f>+'[23]Y2565 (forcast)'!C62</f>
        <v>21</v>
      </c>
      <c r="D25" s="460">
        <f>+'[23]Y2565 (forcast)'!D62</f>
        <v>6</v>
      </c>
      <c r="E25" s="460">
        <f>+'[23]Y2565 (forcast)'!E62</f>
        <v>7</v>
      </c>
      <c r="F25" s="460">
        <f>+'[23]Y2565 (forcast)'!F62</f>
        <v>8</v>
      </c>
      <c r="G25" s="460">
        <f>+'[23]Y2565 (forcast)'!G62</f>
        <v>9</v>
      </c>
      <c r="H25" s="460">
        <f>+'[23]Y2565 (forcast)'!H62</f>
        <v>26</v>
      </c>
      <c r="I25" s="460">
        <f>+'[23]Y2565 (forcast)'!I62</f>
        <v>5</v>
      </c>
      <c r="J25" s="460">
        <f>+'[23]Y2565 (forcast)'!J62</f>
        <v>6</v>
      </c>
      <c r="K25" s="460">
        <f>+'[23]Y2565 (forcast)'!K62</f>
        <v>8</v>
      </c>
      <c r="L25" s="460">
        <f>+'[23]Y2565 (forcast)'!L62</f>
        <v>13</v>
      </c>
      <c r="M25" s="460">
        <f>+'[23]Y2565 (forcast)'!M62</f>
        <v>7</v>
      </c>
      <c r="N25" s="460">
        <f>+'[23]Y2565 (forcast)'!N62</f>
        <v>6</v>
      </c>
      <c r="O25" s="12">
        <f t="shared" si="0"/>
        <v>122</v>
      </c>
      <c r="Q25" s="10">
        <v>1027</v>
      </c>
      <c r="R25" s="10" t="s">
        <v>36</v>
      </c>
      <c r="S25" s="369">
        <f>+'[23]Y2565 (forcast)'!C95</f>
        <v>21</v>
      </c>
      <c r="T25" s="369">
        <f>+'[23]Y2565 (forcast)'!D95</f>
        <v>6</v>
      </c>
      <c r="U25" s="369">
        <f>+'[23]Y2565 (forcast)'!E95</f>
        <v>5</v>
      </c>
      <c r="V25" s="369">
        <f>+'[23]Y2565 (forcast)'!F95</f>
        <v>8</v>
      </c>
      <c r="W25" s="369">
        <f>+'[23]Y2565 (forcast)'!G95</f>
        <v>7</v>
      </c>
      <c r="X25" s="369">
        <f>+'[23]Y2565 (forcast)'!H95</f>
        <v>26</v>
      </c>
      <c r="Y25" s="369">
        <f>+'[23]Y2565 (forcast)'!I95</f>
        <v>4</v>
      </c>
      <c r="Z25" s="369">
        <f>+'[23]Y2565 (forcast)'!J95</f>
        <v>4</v>
      </c>
      <c r="AA25" s="369">
        <f>+'[23]Y2565 (forcast)'!K95</f>
        <v>8</v>
      </c>
      <c r="AB25" s="369">
        <f>+'[23]Y2565 (forcast)'!L95</f>
        <v>13</v>
      </c>
      <c r="AC25" s="369">
        <f>+'[23]Y2565 (forcast)'!M95</f>
        <v>7</v>
      </c>
      <c r="AD25" s="369">
        <f>+'[23]Y2565 (forcast)'!N95</f>
        <v>6</v>
      </c>
      <c r="AE25" s="12">
        <f t="shared" si="1"/>
        <v>115</v>
      </c>
      <c r="AF25" s="1">
        <f t="shared" si="2"/>
        <v>75</v>
      </c>
      <c r="AG25" s="10">
        <v>1027</v>
      </c>
      <c r="AH25" s="10" t="s">
        <v>36</v>
      </c>
      <c r="AI25" s="369"/>
      <c r="AJ25" s="369"/>
      <c r="AK25" s="369"/>
      <c r="AL25" s="369"/>
      <c r="AM25" s="369"/>
      <c r="AN25" s="369"/>
      <c r="AO25" s="369"/>
      <c r="AP25" s="369"/>
      <c r="AQ25" s="369"/>
      <c r="AR25" s="369"/>
      <c r="AS25" s="369"/>
      <c r="AT25" s="369"/>
      <c r="AU25" s="12">
        <f t="shared" si="3"/>
        <v>0</v>
      </c>
    </row>
    <row r="26" spans="1:47" x14ac:dyDescent="0.2">
      <c r="A26" s="10">
        <v>1028</v>
      </c>
      <c r="B26" s="10" t="s">
        <v>37</v>
      </c>
      <c r="C26" s="460">
        <f>+'[23]Y2565 (forcast)'!C63</f>
        <v>34</v>
      </c>
      <c r="D26" s="460">
        <f>+'[23]Y2565 (forcast)'!D63</f>
        <v>55</v>
      </c>
      <c r="E26" s="460">
        <f>+'[23]Y2565 (forcast)'!E63</f>
        <v>48</v>
      </c>
      <c r="F26" s="460">
        <f>+'[23]Y2565 (forcast)'!F63</f>
        <v>51</v>
      </c>
      <c r="G26" s="460">
        <f>+'[23]Y2565 (forcast)'!G63</f>
        <v>56</v>
      </c>
      <c r="H26" s="460">
        <f>+'[23]Y2565 (forcast)'!H63</f>
        <v>40</v>
      </c>
      <c r="I26" s="460">
        <f>+'[23]Y2565 (forcast)'!I63</f>
        <v>52</v>
      </c>
      <c r="J26" s="460">
        <f>+'[23]Y2565 (forcast)'!J63</f>
        <v>55</v>
      </c>
      <c r="K26" s="460">
        <f>+'[23]Y2565 (forcast)'!K63</f>
        <v>45</v>
      </c>
      <c r="L26" s="460">
        <f>+'[23]Y2565 (forcast)'!L63</f>
        <v>41</v>
      </c>
      <c r="M26" s="460">
        <f>+'[23]Y2565 (forcast)'!M63</f>
        <v>53</v>
      </c>
      <c r="N26" s="460">
        <f>+'[23]Y2565 (forcast)'!N63</f>
        <v>41</v>
      </c>
      <c r="O26" s="12">
        <f t="shared" si="0"/>
        <v>571</v>
      </c>
      <c r="Q26" s="10">
        <v>1028</v>
      </c>
      <c r="R26" s="10" t="s">
        <v>37</v>
      </c>
      <c r="S26" s="369">
        <f>+'[23]Y2565 (forcast)'!C96</f>
        <v>34</v>
      </c>
      <c r="T26" s="369">
        <f>+'[23]Y2565 (forcast)'!D96</f>
        <v>55</v>
      </c>
      <c r="U26" s="369">
        <f>+'[23]Y2565 (forcast)'!E96</f>
        <v>48</v>
      </c>
      <c r="V26" s="369">
        <f>+'[23]Y2565 (forcast)'!F96</f>
        <v>51</v>
      </c>
      <c r="W26" s="369">
        <f>+'[23]Y2565 (forcast)'!G96</f>
        <v>56</v>
      </c>
      <c r="X26" s="369">
        <f>+'[23]Y2565 (forcast)'!H96</f>
        <v>40</v>
      </c>
      <c r="Y26" s="369">
        <f>+'[23]Y2565 (forcast)'!I96</f>
        <v>52</v>
      </c>
      <c r="Z26" s="369">
        <f>+'[23]Y2565 (forcast)'!J96</f>
        <v>54</v>
      </c>
      <c r="AA26" s="369">
        <f>+'[23]Y2565 (forcast)'!K96</f>
        <v>45</v>
      </c>
      <c r="AB26" s="369">
        <f>+'[23]Y2565 (forcast)'!L96</f>
        <v>41</v>
      </c>
      <c r="AC26" s="369">
        <f>+'[23]Y2565 (forcast)'!M96</f>
        <v>53</v>
      </c>
      <c r="AD26" s="369">
        <f>+'[23]Y2565 (forcast)'!N96</f>
        <v>41</v>
      </c>
      <c r="AE26" s="12">
        <f t="shared" si="1"/>
        <v>570</v>
      </c>
      <c r="AF26" s="1">
        <f t="shared" si="2"/>
        <v>382</v>
      </c>
      <c r="AG26" s="10">
        <v>1028</v>
      </c>
      <c r="AH26" s="10" t="s">
        <v>37</v>
      </c>
      <c r="AI26" s="369"/>
      <c r="AJ26" s="369"/>
      <c r="AK26" s="369"/>
      <c r="AL26" s="369"/>
      <c r="AM26" s="369"/>
      <c r="AN26" s="369"/>
      <c r="AO26" s="369"/>
      <c r="AP26" s="369"/>
      <c r="AQ26" s="369"/>
      <c r="AR26" s="369"/>
      <c r="AS26" s="369"/>
      <c r="AT26" s="369"/>
      <c r="AU26" s="12">
        <f t="shared" si="3"/>
        <v>0</v>
      </c>
    </row>
    <row r="27" spans="1:47" x14ac:dyDescent="0.2">
      <c r="A27" s="10">
        <v>1029</v>
      </c>
      <c r="B27" s="10" t="s">
        <v>38</v>
      </c>
      <c r="C27" s="460">
        <f>+'[23]Y2565 (forcast)'!C64</f>
        <v>5</v>
      </c>
      <c r="D27" s="460">
        <f>+'[23]Y2565 (forcast)'!D64</f>
        <v>13</v>
      </c>
      <c r="E27" s="460">
        <f>+'[23]Y2565 (forcast)'!E64</f>
        <v>8</v>
      </c>
      <c r="F27" s="460">
        <f>+'[23]Y2565 (forcast)'!F64</f>
        <v>9</v>
      </c>
      <c r="G27" s="460">
        <f>+'[23]Y2565 (forcast)'!G64</f>
        <v>13</v>
      </c>
      <c r="H27" s="460">
        <f>+'[23]Y2565 (forcast)'!H64</f>
        <v>9</v>
      </c>
      <c r="I27" s="460">
        <f>+'[23]Y2565 (forcast)'!I64</f>
        <v>5</v>
      </c>
      <c r="J27" s="460">
        <f>+'[23]Y2565 (forcast)'!J64</f>
        <v>6</v>
      </c>
      <c r="K27" s="460">
        <f>+'[23]Y2565 (forcast)'!K64</f>
        <v>5</v>
      </c>
      <c r="L27" s="460">
        <f>+'[23]Y2565 (forcast)'!L64</f>
        <v>3</v>
      </c>
      <c r="M27" s="460">
        <f>+'[23]Y2565 (forcast)'!M64</f>
        <v>9</v>
      </c>
      <c r="N27" s="460">
        <f>+'[23]Y2565 (forcast)'!N64</f>
        <v>6</v>
      </c>
      <c r="O27" s="12">
        <f t="shared" si="0"/>
        <v>91</v>
      </c>
      <c r="Q27" s="10">
        <v>1029</v>
      </c>
      <c r="R27" s="10" t="s">
        <v>38</v>
      </c>
      <c r="S27" s="369">
        <f>+'[23]Y2565 (forcast)'!C97</f>
        <v>5</v>
      </c>
      <c r="T27" s="369">
        <f>+'[23]Y2565 (forcast)'!D97</f>
        <v>13</v>
      </c>
      <c r="U27" s="369">
        <f>+'[23]Y2565 (forcast)'!E97</f>
        <v>8</v>
      </c>
      <c r="V27" s="369">
        <f>+'[23]Y2565 (forcast)'!F97</f>
        <v>9</v>
      </c>
      <c r="W27" s="369">
        <f>+'[23]Y2565 (forcast)'!G97</f>
        <v>13</v>
      </c>
      <c r="X27" s="369">
        <f>+'[23]Y2565 (forcast)'!H97</f>
        <v>9</v>
      </c>
      <c r="Y27" s="369">
        <f>+'[23]Y2565 (forcast)'!I97</f>
        <v>5</v>
      </c>
      <c r="Z27" s="369">
        <f>+'[23]Y2565 (forcast)'!J97</f>
        <v>6</v>
      </c>
      <c r="AA27" s="369">
        <f>+'[23]Y2565 (forcast)'!K97</f>
        <v>5</v>
      </c>
      <c r="AB27" s="369">
        <f>+'[23]Y2565 (forcast)'!L97</f>
        <v>3</v>
      </c>
      <c r="AC27" s="369">
        <f>+'[23]Y2565 (forcast)'!M97</f>
        <v>9</v>
      </c>
      <c r="AD27" s="369">
        <f>+'[23]Y2565 (forcast)'!N97</f>
        <v>6</v>
      </c>
      <c r="AE27" s="12">
        <f t="shared" si="1"/>
        <v>91</v>
      </c>
      <c r="AF27" s="1">
        <f t="shared" si="2"/>
        <v>56</v>
      </c>
      <c r="AG27" s="10">
        <v>1029</v>
      </c>
      <c r="AH27" s="10" t="s">
        <v>38</v>
      </c>
      <c r="AI27" s="369"/>
      <c r="AJ27" s="369"/>
      <c r="AK27" s="369"/>
      <c r="AL27" s="369"/>
      <c r="AM27" s="369"/>
      <c r="AN27" s="369"/>
      <c r="AO27" s="369"/>
      <c r="AP27" s="369"/>
      <c r="AQ27" s="369"/>
      <c r="AR27" s="369"/>
      <c r="AS27" s="369"/>
      <c r="AT27" s="369"/>
      <c r="AU27" s="12">
        <f t="shared" si="3"/>
        <v>0</v>
      </c>
    </row>
    <row r="28" spans="1:47" x14ac:dyDescent="0.2">
      <c r="A28" s="15">
        <v>1030</v>
      </c>
      <c r="B28" s="15" t="s">
        <v>18</v>
      </c>
      <c r="C28" s="461">
        <f>+'[23]Y2565 (forcast)'!C65</f>
        <v>9</v>
      </c>
      <c r="D28" s="461">
        <f>+'[23]Y2565 (forcast)'!D65</f>
        <v>9</v>
      </c>
      <c r="E28" s="461">
        <f>+'[23]Y2565 (forcast)'!E65</f>
        <v>12</v>
      </c>
      <c r="F28" s="461">
        <f>+'[23]Y2565 (forcast)'!F65</f>
        <v>6</v>
      </c>
      <c r="G28" s="461">
        <f>+'[23]Y2565 (forcast)'!G65</f>
        <v>19</v>
      </c>
      <c r="H28" s="461">
        <f>+'[23]Y2565 (forcast)'!H65</f>
        <v>22</v>
      </c>
      <c r="I28" s="461">
        <f>+'[23]Y2565 (forcast)'!I65</f>
        <v>11</v>
      </c>
      <c r="J28" s="461">
        <f>+'[23]Y2565 (forcast)'!J65</f>
        <v>8</v>
      </c>
      <c r="K28" s="461">
        <f>+'[23]Y2565 (forcast)'!K65</f>
        <v>9</v>
      </c>
      <c r="L28" s="461">
        <f>+'[23]Y2565 (forcast)'!L65</f>
        <v>3</v>
      </c>
      <c r="M28" s="461">
        <f>+'[23]Y2565 (forcast)'!M65</f>
        <v>54</v>
      </c>
      <c r="N28" s="461">
        <f>+'[23]Y2565 (forcast)'!N65</f>
        <v>9</v>
      </c>
      <c r="O28" s="17">
        <f>SUM(C28:N28)</f>
        <v>171</v>
      </c>
      <c r="Q28" s="15">
        <v>1030</v>
      </c>
      <c r="R28" s="15" t="s">
        <v>18</v>
      </c>
      <c r="S28" s="370">
        <f>+'[23]Y2565 (forcast)'!C98</f>
        <v>9</v>
      </c>
      <c r="T28" s="370">
        <f>+'[23]Y2565 (forcast)'!D98</f>
        <v>9</v>
      </c>
      <c r="U28" s="370">
        <f>+'[23]Y2565 (forcast)'!E98</f>
        <v>12</v>
      </c>
      <c r="V28" s="370">
        <f>+'[23]Y2565 (forcast)'!F98</f>
        <v>6</v>
      </c>
      <c r="W28" s="370">
        <f>+'[23]Y2565 (forcast)'!G98</f>
        <v>19</v>
      </c>
      <c r="X28" s="370">
        <f>+'[23]Y2565 (forcast)'!H98</f>
        <v>22</v>
      </c>
      <c r="Y28" s="370">
        <f>+'[23]Y2565 (forcast)'!I98</f>
        <v>6</v>
      </c>
      <c r="Z28" s="370">
        <f>+'[23]Y2565 (forcast)'!J98</f>
        <v>8</v>
      </c>
      <c r="AA28" s="370">
        <f>+'[23]Y2565 (forcast)'!K98</f>
        <v>9</v>
      </c>
      <c r="AB28" s="370">
        <f>+'[23]Y2565 (forcast)'!L98</f>
        <v>3</v>
      </c>
      <c r="AC28" s="370">
        <f>+'[23]Y2565 (forcast)'!M98</f>
        <v>50</v>
      </c>
      <c r="AD28" s="370">
        <f>+'[23]Y2565 (forcast)'!N98</f>
        <v>9</v>
      </c>
      <c r="AE28" s="17">
        <f t="shared" si="1"/>
        <v>162</v>
      </c>
      <c r="AF28" s="1">
        <f t="shared" si="2"/>
        <v>126</v>
      </c>
      <c r="AG28" s="15">
        <v>1030</v>
      </c>
      <c r="AH28" s="15" t="s">
        <v>18</v>
      </c>
      <c r="AI28" s="370"/>
      <c r="AJ28" s="370"/>
      <c r="AK28" s="370"/>
      <c r="AL28" s="370"/>
      <c r="AM28" s="370"/>
      <c r="AN28" s="370"/>
      <c r="AO28" s="370"/>
      <c r="AP28" s="370"/>
      <c r="AQ28" s="370"/>
      <c r="AR28" s="370"/>
      <c r="AS28" s="370"/>
      <c r="AT28" s="370"/>
      <c r="AU28" s="17">
        <f t="shared" si="3"/>
        <v>0</v>
      </c>
    </row>
    <row r="29" spans="1:47" x14ac:dyDescent="0.2">
      <c r="A29" s="4">
        <v>10300</v>
      </c>
      <c r="B29" s="4" t="s">
        <v>55</v>
      </c>
      <c r="C29" s="5">
        <f>SUM(C2:C28)</f>
        <v>1165</v>
      </c>
      <c r="D29" s="5">
        <f t="shared" ref="D29:M29" si="4">SUM(D2:D28)</f>
        <v>1328</v>
      </c>
      <c r="E29" s="5">
        <f t="shared" si="4"/>
        <v>1336</v>
      </c>
      <c r="F29" s="5">
        <f t="shared" si="4"/>
        <v>1321</v>
      </c>
      <c r="G29" s="5">
        <f t="shared" si="4"/>
        <v>1451</v>
      </c>
      <c r="H29" s="253">
        <f t="shared" si="4"/>
        <v>1885</v>
      </c>
      <c r="I29" s="5">
        <f t="shared" si="4"/>
        <v>1092</v>
      </c>
      <c r="J29" s="5">
        <f t="shared" si="4"/>
        <v>1448</v>
      </c>
      <c r="K29" s="5">
        <f t="shared" si="4"/>
        <v>1667</v>
      </c>
      <c r="L29" s="5">
        <f t="shared" si="4"/>
        <v>1232</v>
      </c>
      <c r="M29" s="5">
        <f t="shared" si="4"/>
        <v>1603</v>
      </c>
      <c r="N29" s="5">
        <f>SUM(N2:N28)</f>
        <v>1415</v>
      </c>
      <c r="O29" s="6">
        <f>SUM(C29:N29)</f>
        <v>16943</v>
      </c>
      <c r="P29" s="1">
        <f>SUM(O2:O28)</f>
        <v>16943</v>
      </c>
      <c r="Q29" s="4">
        <v>10300</v>
      </c>
      <c r="R29" s="4" t="s">
        <v>55</v>
      </c>
      <c r="S29" s="5">
        <f t="shared" ref="S29:AD29" si="5">SUM(S2:S28)</f>
        <v>777</v>
      </c>
      <c r="T29" s="5">
        <f t="shared" si="5"/>
        <v>1167</v>
      </c>
      <c r="U29" s="5">
        <f t="shared" si="5"/>
        <v>1163</v>
      </c>
      <c r="V29" s="5">
        <f t="shared" si="5"/>
        <v>1188</v>
      </c>
      <c r="W29" s="5">
        <f t="shared" si="5"/>
        <v>1315</v>
      </c>
      <c r="X29" s="253">
        <f t="shared" si="5"/>
        <v>1775</v>
      </c>
      <c r="Y29" s="5">
        <f t="shared" si="5"/>
        <v>950</v>
      </c>
      <c r="Z29" s="5">
        <f t="shared" si="5"/>
        <v>1352</v>
      </c>
      <c r="AA29" s="5">
        <f t="shared" si="5"/>
        <v>1563</v>
      </c>
      <c r="AB29" s="5">
        <f t="shared" si="5"/>
        <v>1146</v>
      </c>
      <c r="AC29" s="5">
        <f t="shared" si="5"/>
        <v>1571</v>
      </c>
      <c r="AD29" s="5">
        <f t="shared" si="5"/>
        <v>1415</v>
      </c>
      <c r="AE29" s="6">
        <f>SUM(S29:AD29)</f>
        <v>15382</v>
      </c>
      <c r="AF29" s="1">
        <f t="shared" si="2"/>
        <v>11087</v>
      </c>
      <c r="AG29" s="4">
        <v>10300</v>
      </c>
      <c r="AH29" s="4" t="s">
        <v>55</v>
      </c>
      <c r="AI29" s="5">
        <f t="shared" ref="AI29:AT29" si="6">SUM(AI2:AI28)</f>
        <v>0</v>
      </c>
      <c r="AJ29" s="5">
        <f t="shared" si="6"/>
        <v>0</v>
      </c>
      <c r="AK29" s="5">
        <f t="shared" si="6"/>
        <v>0</v>
      </c>
      <c r="AL29" s="5">
        <f t="shared" si="6"/>
        <v>0</v>
      </c>
      <c r="AM29" s="5">
        <f t="shared" si="6"/>
        <v>0</v>
      </c>
      <c r="AN29" s="253">
        <f t="shared" si="6"/>
        <v>0</v>
      </c>
      <c r="AO29" s="5">
        <f t="shared" si="6"/>
        <v>0</v>
      </c>
      <c r="AP29" s="5">
        <f t="shared" si="6"/>
        <v>0</v>
      </c>
      <c r="AQ29" s="5">
        <f t="shared" si="6"/>
        <v>0</v>
      </c>
      <c r="AR29" s="5">
        <f t="shared" si="6"/>
        <v>0</v>
      </c>
      <c r="AS29" s="5">
        <f t="shared" si="6"/>
        <v>0</v>
      </c>
      <c r="AT29" s="5">
        <f t="shared" si="6"/>
        <v>0</v>
      </c>
      <c r="AU29" s="6">
        <f>SUM(AI29:AT29)</f>
        <v>0</v>
      </c>
    </row>
    <row r="30" spans="1:47" x14ac:dyDescent="0.2">
      <c r="A30" s="32"/>
      <c r="B30" s="32"/>
      <c r="C30" s="1">
        <f>+'2564'!C29</f>
        <v>1510</v>
      </c>
      <c r="D30" s="1">
        <f>+'2564'!D29</f>
        <v>1273</v>
      </c>
      <c r="E30" s="1">
        <f>+'2564'!E29</f>
        <v>1559</v>
      </c>
      <c r="F30" s="1">
        <f>+'2564'!F29</f>
        <v>1509</v>
      </c>
      <c r="G30" s="1">
        <f>+'2564'!G29</f>
        <v>1337</v>
      </c>
      <c r="H30" s="1">
        <f>+'2564'!H29</f>
        <v>1959</v>
      </c>
      <c r="I30" s="1">
        <f>+'2564'!I29</f>
        <v>1322</v>
      </c>
      <c r="J30" s="1">
        <f>+'2564'!J29</f>
        <v>1346</v>
      </c>
      <c r="K30" s="1">
        <f>+'2564'!K29</f>
        <v>1482</v>
      </c>
      <c r="L30" s="1">
        <f>+'2564'!L29</f>
        <v>1281</v>
      </c>
      <c r="M30" s="1">
        <f>+'2564'!M29</f>
        <v>1291</v>
      </c>
      <c r="N30" s="1">
        <f>+'2564'!N29</f>
        <v>1552</v>
      </c>
      <c r="O30" s="33"/>
    </row>
    <row r="31" spans="1:47" x14ac:dyDescent="0.2">
      <c r="A31" s="3" t="s">
        <v>52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176</v>
      </c>
    </row>
    <row r="32" spans="1:47" x14ac:dyDescent="0.2">
      <c r="A32" s="7">
        <v>1004</v>
      </c>
      <c r="B32" s="7" t="s">
        <v>94</v>
      </c>
      <c r="C32" s="457">
        <f>+'[23]Y2565 (forcast)'!C270/10^6</f>
        <v>2.6026039999999999</v>
      </c>
      <c r="D32" s="457">
        <f>+'[23]Y2565 (forcast)'!D270/10^6</f>
        <v>2.7301609999999998</v>
      </c>
      <c r="E32" s="457">
        <f>+'[23]Y2565 (forcast)'!E270/10^6</f>
        <v>2.7071399999999999</v>
      </c>
      <c r="F32" s="457">
        <f>+'[23]Y2565 (forcast)'!F270/10^6</f>
        <v>2.9574400000000001</v>
      </c>
      <c r="G32" s="457">
        <f>+'[23]Y2565 (forcast)'!G270/10^6</f>
        <v>2.7372489999999998</v>
      </c>
      <c r="H32" s="457">
        <f>+'[23]Y2565 (forcast)'!H270/10^6</f>
        <v>2.6133510000000002</v>
      </c>
      <c r="I32" s="457">
        <f>+'[23]Y2565 (forcast)'!I270/10^6</f>
        <v>2.9947689999999998</v>
      </c>
      <c r="J32" s="457">
        <f>+'[23]Y2565 (forcast)'!J270/10^6</f>
        <v>2.8403649999999998</v>
      </c>
      <c r="K32" s="457">
        <f>+'[23]Y2565 (forcast)'!K270/10^6</f>
        <v>2.8395130000000002</v>
      </c>
      <c r="L32" s="457">
        <f>+'[23]Y2565 (forcast)'!L270/10^6</f>
        <v>2.8963719999999999</v>
      </c>
      <c r="M32" s="457">
        <f>+'[23]Y2565 (forcast)'!M270/10^6</f>
        <v>2.9122300000000001</v>
      </c>
      <c r="N32" s="457">
        <f>+'[23]Y2565 (forcast)'!N270/10^6</f>
        <v>2.9254470000000001</v>
      </c>
      <c r="O32" s="20">
        <f t="shared" ref="O32:O58" si="7">SUM(C32:N32)</f>
        <v>33.756641000000002</v>
      </c>
    </row>
    <row r="33" spans="1:15" x14ac:dyDescent="0.2">
      <c r="A33" s="10">
        <v>1005</v>
      </c>
      <c r="B33" s="10" t="s">
        <v>13</v>
      </c>
      <c r="C33" s="458">
        <f>+'[23]Y2565 (forcast)'!C271/10^6</f>
        <v>5.0605999999999998E-2</v>
      </c>
      <c r="D33" s="458">
        <f>+'[23]Y2565 (forcast)'!D271/10^6</f>
        <v>5.3099E-2</v>
      </c>
      <c r="E33" s="458">
        <f>+'[23]Y2565 (forcast)'!E271/10^6</f>
        <v>5.1672000000000003E-2</v>
      </c>
      <c r="F33" s="458">
        <f>+'[23]Y2565 (forcast)'!F271/10^6</f>
        <v>5.6709000000000002E-2</v>
      </c>
      <c r="G33" s="458">
        <f>+'[23]Y2565 (forcast)'!G271/10^6</f>
        <v>5.3345999999999998E-2</v>
      </c>
      <c r="H33" s="458">
        <f>+'[23]Y2565 (forcast)'!H271/10^6</f>
        <v>5.5861000000000001E-2</v>
      </c>
      <c r="I33" s="458">
        <f>+'[23]Y2565 (forcast)'!I271/10^6</f>
        <v>6.3619999999999996E-2</v>
      </c>
      <c r="J33" s="458">
        <f>+'[23]Y2565 (forcast)'!J271/10^6</f>
        <v>6.2318999999999999E-2</v>
      </c>
      <c r="K33" s="458">
        <f>+'[23]Y2565 (forcast)'!K271/10^6</f>
        <v>6.0840999999999999E-2</v>
      </c>
      <c r="L33" s="458">
        <f>+'[23]Y2565 (forcast)'!L271/10^6</f>
        <v>5.6840000000000002E-2</v>
      </c>
      <c r="M33" s="458">
        <f>+'[23]Y2565 (forcast)'!M271/10^6</f>
        <v>5.6372999999999999E-2</v>
      </c>
      <c r="N33" s="458">
        <f>+'[23]Y2565 (forcast)'!N271/10^6</f>
        <v>5.8548999999999997E-2</v>
      </c>
      <c r="O33" s="22">
        <f t="shared" si="7"/>
        <v>0.67983499999999997</v>
      </c>
    </row>
    <row r="34" spans="1:15" x14ac:dyDescent="0.2">
      <c r="A34" s="10">
        <v>1006</v>
      </c>
      <c r="B34" s="10" t="s">
        <v>14</v>
      </c>
      <c r="C34" s="458">
        <f>+'[23]Y2565 (forcast)'!C272/10^6</f>
        <v>0.28155000000000002</v>
      </c>
      <c r="D34" s="458">
        <f>+'[23]Y2565 (forcast)'!D272/10^6</f>
        <v>0.29414899999999999</v>
      </c>
      <c r="E34" s="458">
        <f>+'[23]Y2565 (forcast)'!E272/10^6</f>
        <v>0.297155</v>
      </c>
      <c r="F34" s="458">
        <f>+'[23]Y2565 (forcast)'!F272/10^6</f>
        <v>0.312529</v>
      </c>
      <c r="G34" s="458">
        <f>+'[23]Y2565 (forcast)'!G272/10^6</f>
        <v>0.30008600000000002</v>
      </c>
      <c r="H34" s="458">
        <f>+'[23]Y2565 (forcast)'!H272/10^6</f>
        <v>0.28908600000000001</v>
      </c>
      <c r="I34" s="458">
        <f>+'[23]Y2565 (forcast)'!I272/10^6</f>
        <v>0.33388200000000001</v>
      </c>
      <c r="J34" s="458">
        <f>+'[23]Y2565 (forcast)'!J272/10^6</f>
        <v>0.31748700000000002</v>
      </c>
      <c r="K34" s="458">
        <f>+'[23]Y2565 (forcast)'!K272/10^6</f>
        <v>0.30452099999999999</v>
      </c>
      <c r="L34" s="458">
        <f>+'[23]Y2565 (forcast)'!L272/10^6</f>
        <v>0.299479</v>
      </c>
      <c r="M34" s="458">
        <f>+'[23]Y2565 (forcast)'!M272/10^6</f>
        <v>0.28960000000000002</v>
      </c>
      <c r="N34" s="458">
        <f>+'[23]Y2565 (forcast)'!N272/10^6</f>
        <v>0.28045900000000001</v>
      </c>
      <c r="O34" s="22">
        <f t="shared" si="7"/>
        <v>3.5999829999999999</v>
      </c>
    </row>
    <row r="35" spans="1:15" x14ac:dyDescent="0.2">
      <c r="A35" s="10">
        <v>1007</v>
      </c>
      <c r="B35" s="10" t="s">
        <v>15</v>
      </c>
      <c r="C35" s="458">
        <f>+'[23]Y2565 (forcast)'!C273/10^6</f>
        <v>0.44373400000000002</v>
      </c>
      <c r="D35" s="458">
        <f>+'[23]Y2565 (forcast)'!D273/10^6</f>
        <v>0.47070307</v>
      </c>
      <c r="E35" s="458">
        <f>+'[23]Y2565 (forcast)'!E273/10^6</f>
        <v>0.46466400000000002</v>
      </c>
      <c r="F35" s="458">
        <f>+'[23]Y2565 (forcast)'!F273/10^6</f>
        <v>0.49479899999999999</v>
      </c>
      <c r="G35" s="458">
        <f>+'[23]Y2565 (forcast)'!G273/10^6</f>
        <v>0.47866799999999998</v>
      </c>
      <c r="H35" s="458">
        <f>+'[23]Y2565 (forcast)'!H273/10^6</f>
        <v>0.44069599999999998</v>
      </c>
      <c r="I35" s="458">
        <f>+'[23]Y2565 (forcast)'!I273/10^6</f>
        <v>0.51048082000000006</v>
      </c>
      <c r="J35" s="458">
        <f>+'[23]Y2565 (forcast)'!J273/10^6</f>
        <v>0.477576</v>
      </c>
      <c r="K35" s="458">
        <f>+'[23]Y2565 (forcast)'!K273/10^6</f>
        <v>0.49292799999999998</v>
      </c>
      <c r="L35" s="458">
        <f>+'[23]Y2565 (forcast)'!L273/10^6</f>
        <v>0.46490300000000001</v>
      </c>
      <c r="M35" s="458">
        <f>+'[23]Y2565 (forcast)'!M273/10^6</f>
        <v>0.46785251999999999</v>
      </c>
      <c r="N35" s="458">
        <f>+'[23]Y2565 (forcast)'!N273/10^6</f>
        <v>0.46110099999999998</v>
      </c>
      <c r="O35" s="22">
        <f t="shared" si="7"/>
        <v>5.6681054099999999</v>
      </c>
    </row>
    <row r="36" spans="1:15" x14ac:dyDescent="0.2">
      <c r="A36" s="10">
        <v>1008</v>
      </c>
      <c r="B36" s="10" t="s">
        <v>16</v>
      </c>
      <c r="C36" s="458">
        <f>+'[23]Y2565 (forcast)'!C274/10^6</f>
        <v>0.12345299999999999</v>
      </c>
      <c r="D36" s="458">
        <f>+'[23]Y2565 (forcast)'!D274/10^6</f>
        <v>0.129467</v>
      </c>
      <c r="E36" s="458">
        <f>+'[23]Y2565 (forcast)'!E274/10^6</f>
        <v>0.12821099999999999</v>
      </c>
      <c r="F36" s="458">
        <f>+'[23]Y2565 (forcast)'!F274/10^6</f>
        <v>0.141683</v>
      </c>
      <c r="G36" s="458">
        <f>+'[23]Y2565 (forcast)'!G274/10^6</f>
        <v>0.13758899999999999</v>
      </c>
      <c r="H36" s="458">
        <f>+'[23]Y2565 (forcast)'!H274/10^6</f>
        <v>0.123865</v>
      </c>
      <c r="I36" s="458">
        <f>+'[23]Y2565 (forcast)'!I274/10^6</f>
        <v>0.14084199999999999</v>
      </c>
      <c r="J36" s="458">
        <f>+'[23]Y2565 (forcast)'!J274/10^6</f>
        <v>0.13070899999999999</v>
      </c>
      <c r="K36" s="458">
        <f>+'[23]Y2565 (forcast)'!K274/10^6</f>
        <v>0.12821299999999999</v>
      </c>
      <c r="L36" s="458">
        <f>+'[23]Y2565 (forcast)'!L274/10^6</f>
        <v>0.13797100000000001</v>
      </c>
      <c r="M36" s="458">
        <f>+'[23]Y2565 (forcast)'!M274/10^6</f>
        <v>0.13797200000000001</v>
      </c>
      <c r="N36" s="458">
        <f>+'[23]Y2565 (forcast)'!N274/10^6</f>
        <v>0.13928699999999999</v>
      </c>
      <c r="O36" s="22">
        <f t="shared" si="7"/>
        <v>1.599262</v>
      </c>
    </row>
    <row r="37" spans="1:15" x14ac:dyDescent="0.2">
      <c r="A37" s="10">
        <v>1009</v>
      </c>
      <c r="B37" s="10" t="s">
        <v>17</v>
      </c>
      <c r="C37" s="458">
        <f>+'[23]Y2565 (forcast)'!C275/10^6</f>
        <v>0.11175599999999999</v>
      </c>
      <c r="D37" s="458">
        <f>+'[23]Y2565 (forcast)'!D275/10^6</f>
        <v>0.10852299999999999</v>
      </c>
      <c r="E37" s="458">
        <f>+'[23]Y2565 (forcast)'!E275/10^6</f>
        <v>0.106906</v>
      </c>
      <c r="F37" s="458">
        <f>+'[23]Y2565 (forcast)'!F275/10^6</f>
        <v>0.11602700000000001</v>
      </c>
      <c r="G37" s="458">
        <f>+'[23]Y2565 (forcast)'!G275/10^6</f>
        <v>0.109282</v>
      </c>
      <c r="H37" s="458">
        <f>+'[23]Y2565 (forcast)'!H275/10^6</f>
        <v>0.10244399999999999</v>
      </c>
      <c r="I37" s="458">
        <f>+'[23]Y2565 (forcast)'!I275/10^6</f>
        <v>0.115272</v>
      </c>
      <c r="J37" s="458">
        <f>+'[23]Y2565 (forcast)'!J275/10^6</f>
        <v>0.113123</v>
      </c>
      <c r="K37" s="458">
        <f>+'[23]Y2565 (forcast)'!K275/10^6</f>
        <v>0.119405</v>
      </c>
      <c r="L37" s="458">
        <f>+'[23]Y2565 (forcast)'!L275/10^6</f>
        <v>0.11486</v>
      </c>
      <c r="M37" s="458">
        <f>+'[23]Y2565 (forcast)'!M275/10^6</f>
        <v>0.116218</v>
      </c>
      <c r="N37" s="458">
        <f>+'[23]Y2565 (forcast)'!N275/10^6</f>
        <v>0.115969</v>
      </c>
      <c r="O37" s="22">
        <f t="shared" si="7"/>
        <v>1.349785</v>
      </c>
    </row>
    <row r="38" spans="1:15" x14ac:dyDescent="0.2">
      <c r="A38" s="10">
        <v>1010</v>
      </c>
      <c r="B38" s="10" t="s">
        <v>19</v>
      </c>
      <c r="C38" s="458">
        <f>+'[23]Y2565 (forcast)'!C276/10^6</f>
        <v>0.155974</v>
      </c>
      <c r="D38" s="458">
        <f>+'[23]Y2565 (forcast)'!D276/10^6</f>
        <v>0.14930099999999999</v>
      </c>
      <c r="E38" s="458">
        <f>+'[23]Y2565 (forcast)'!E276/10^6</f>
        <v>0.15790299999999999</v>
      </c>
      <c r="F38" s="458">
        <f>+'[23]Y2565 (forcast)'!F276/10^6</f>
        <v>0.16079599999999999</v>
      </c>
      <c r="G38" s="458">
        <f>+'[23]Y2565 (forcast)'!G276/10^6</f>
        <v>0.157138</v>
      </c>
      <c r="H38" s="458">
        <f>+'[23]Y2565 (forcast)'!H276/10^6</f>
        <v>0.148123</v>
      </c>
      <c r="I38" s="458">
        <f>+'[23]Y2565 (forcast)'!I276/10^6</f>
        <v>0.17772099999999999</v>
      </c>
      <c r="J38" s="458">
        <f>+'[23]Y2565 (forcast)'!J276/10^6</f>
        <v>0.164578</v>
      </c>
      <c r="K38" s="458">
        <f>+'[23]Y2565 (forcast)'!K276/10^6</f>
        <v>0.16147400000000001</v>
      </c>
      <c r="L38" s="458">
        <f>+'[23]Y2565 (forcast)'!L276/10^6</f>
        <v>0.15331800000000001</v>
      </c>
      <c r="M38" s="458">
        <f>+'[23]Y2565 (forcast)'!M276/10^6</f>
        <v>0.16048299999999999</v>
      </c>
      <c r="N38" s="458">
        <f>+'[23]Y2565 (forcast)'!N276/10^6</f>
        <v>0.164074</v>
      </c>
      <c r="O38" s="22">
        <f t="shared" si="7"/>
        <v>1.9108830000000001</v>
      </c>
    </row>
    <row r="39" spans="1:15" x14ac:dyDescent="0.2">
      <c r="A39" s="10">
        <v>1011</v>
      </c>
      <c r="B39" s="10" t="s">
        <v>20</v>
      </c>
      <c r="C39" s="458">
        <f>+'[23]Y2565 (forcast)'!C277/10^6</f>
        <v>0.105076</v>
      </c>
      <c r="D39" s="458">
        <f>+'[23]Y2565 (forcast)'!D277/10^6</f>
        <v>0.10845200000000001</v>
      </c>
      <c r="E39" s="458">
        <f>+'[23]Y2565 (forcast)'!E277/10^6</f>
        <v>0.108968</v>
      </c>
      <c r="F39" s="458">
        <f>+'[23]Y2565 (forcast)'!F277/10^6</f>
        <v>0.11207</v>
      </c>
      <c r="G39" s="458">
        <f>+'[23]Y2565 (forcast)'!G277/10^6</f>
        <v>0.110581</v>
      </c>
      <c r="H39" s="458">
        <f>+'[23]Y2565 (forcast)'!H277/10^6</f>
        <v>0.102614</v>
      </c>
      <c r="I39" s="458">
        <f>+'[23]Y2565 (forcast)'!I277/10^6</f>
        <v>0.12598999999999999</v>
      </c>
      <c r="J39" s="458">
        <f>+'[23]Y2565 (forcast)'!J277/10^6</f>
        <v>0.120532</v>
      </c>
      <c r="K39" s="458">
        <f>+'[23]Y2565 (forcast)'!K277/10^6</f>
        <v>0.115201</v>
      </c>
      <c r="L39" s="458">
        <f>+'[23]Y2565 (forcast)'!L277/10^6</f>
        <v>0.11031199999999999</v>
      </c>
      <c r="M39" s="458">
        <f>+'[23]Y2565 (forcast)'!M277/10^6</f>
        <v>0.11323900000000001</v>
      </c>
      <c r="N39" s="458">
        <f>+'[23]Y2565 (forcast)'!N277/10^6</f>
        <v>0.112091</v>
      </c>
      <c r="O39" s="22">
        <f t="shared" si="7"/>
        <v>1.345126</v>
      </c>
    </row>
    <row r="40" spans="1:15" x14ac:dyDescent="0.2">
      <c r="A40" s="10">
        <v>1012</v>
      </c>
      <c r="B40" s="10" t="s">
        <v>21</v>
      </c>
      <c r="C40" s="458">
        <f>+'[23]Y2565 (forcast)'!C278/10^6</f>
        <v>0.317471</v>
      </c>
      <c r="D40" s="458">
        <f>+'[23]Y2565 (forcast)'!D278/10^6</f>
        <v>0.33374599999999999</v>
      </c>
      <c r="E40" s="458">
        <f>+'[23]Y2565 (forcast)'!E278/10^6</f>
        <v>0.32363599999999998</v>
      </c>
      <c r="F40" s="458">
        <f>+'[23]Y2565 (forcast)'!F278/10^6</f>
        <v>0.333229</v>
      </c>
      <c r="G40" s="458">
        <f>+'[23]Y2565 (forcast)'!G278/10^6</f>
        <v>0.32354699999999997</v>
      </c>
      <c r="H40" s="458">
        <f>+'[23]Y2565 (forcast)'!H278/10^6</f>
        <v>0.30776900000000001</v>
      </c>
      <c r="I40" s="458">
        <f>+'[23]Y2565 (forcast)'!I278/10^6</f>
        <v>0.34617399999999998</v>
      </c>
      <c r="J40" s="458">
        <f>+'[23]Y2565 (forcast)'!J278/10^6</f>
        <v>0.34837200000000001</v>
      </c>
      <c r="K40" s="458">
        <f>+'[23]Y2565 (forcast)'!K278/10^6</f>
        <v>0.34870899999999999</v>
      </c>
      <c r="L40" s="458">
        <f>+'[23]Y2565 (forcast)'!L278/10^6</f>
        <v>0.34298699999999999</v>
      </c>
      <c r="M40" s="458">
        <f>+'[23]Y2565 (forcast)'!M278/10^6</f>
        <v>0.33644299999999999</v>
      </c>
      <c r="N40" s="458">
        <f>+'[23]Y2565 (forcast)'!N278/10^6</f>
        <v>0.32581300000000002</v>
      </c>
      <c r="O40" s="22">
        <f t="shared" si="7"/>
        <v>3.9878960000000001</v>
      </c>
    </row>
    <row r="41" spans="1:15" x14ac:dyDescent="0.2">
      <c r="A41" s="10">
        <v>1013</v>
      </c>
      <c r="B41" s="10" t="s">
        <v>22</v>
      </c>
      <c r="C41" s="458">
        <f>+'[23]Y2565 (forcast)'!C279/10^6</f>
        <v>1.7954000000000001E-2</v>
      </c>
      <c r="D41" s="458">
        <f>+'[23]Y2565 (forcast)'!D279/10^6</f>
        <v>1.8332000000000001E-2</v>
      </c>
      <c r="E41" s="458">
        <f>+'[23]Y2565 (forcast)'!E279/10^6</f>
        <v>1.8172000000000001E-2</v>
      </c>
      <c r="F41" s="458">
        <f>+'[23]Y2565 (forcast)'!F279/10^6</f>
        <v>1.9588999999999999E-2</v>
      </c>
      <c r="G41" s="458">
        <f>+'[23]Y2565 (forcast)'!G279/10^6</f>
        <v>1.9005999999999999E-2</v>
      </c>
      <c r="H41" s="458">
        <f>+'[23]Y2565 (forcast)'!H279/10^6</f>
        <v>1.7757999999999999E-2</v>
      </c>
      <c r="I41" s="458">
        <f>+'[23]Y2565 (forcast)'!I279/10^6</f>
        <v>2.0951000000000001E-2</v>
      </c>
      <c r="J41" s="458">
        <f>+'[23]Y2565 (forcast)'!J279/10^6</f>
        <v>2.0729999999999998E-2</v>
      </c>
      <c r="K41" s="458">
        <f>+'[23]Y2565 (forcast)'!K279/10^6</f>
        <v>2.1264000000000002E-2</v>
      </c>
      <c r="L41" s="458">
        <f>+'[23]Y2565 (forcast)'!L279/10^6</f>
        <v>2.0722000000000001E-2</v>
      </c>
      <c r="M41" s="458">
        <f>+'[23]Y2565 (forcast)'!M279/10^6</f>
        <v>1.9980000000000001E-2</v>
      </c>
      <c r="N41" s="458">
        <f>+'[23]Y2565 (forcast)'!N279/10^6</f>
        <v>1.9399E-2</v>
      </c>
      <c r="O41" s="22">
        <f t="shared" si="7"/>
        <v>0.23385699999999998</v>
      </c>
    </row>
    <row r="42" spans="1:15" x14ac:dyDescent="0.2">
      <c r="A42" s="10">
        <v>1014</v>
      </c>
      <c r="B42" s="10" t="s">
        <v>23</v>
      </c>
      <c r="C42" s="458">
        <f>+'[23]Y2565 (forcast)'!C280/10^6</f>
        <v>0.76286299999999996</v>
      </c>
      <c r="D42" s="458">
        <f>+'[23]Y2565 (forcast)'!D280/10^6</f>
        <v>0.77733399999999997</v>
      </c>
      <c r="E42" s="458">
        <f>+'[23]Y2565 (forcast)'!E280/10^6</f>
        <v>0.80269800000000002</v>
      </c>
      <c r="F42" s="458">
        <f>+'[23]Y2565 (forcast)'!F280/10^6</f>
        <v>0.83410499999999999</v>
      </c>
      <c r="G42" s="458">
        <f>+'[23]Y2565 (forcast)'!G280/10^6</f>
        <v>0.81054199999999998</v>
      </c>
      <c r="H42" s="458">
        <f>+'[23]Y2565 (forcast)'!H280/10^6</f>
        <v>0.77403500000000003</v>
      </c>
      <c r="I42" s="458">
        <f>+'[23]Y2565 (forcast)'!I280/10^6</f>
        <v>0.92006900000000003</v>
      </c>
      <c r="J42" s="458">
        <f>+'[23]Y2565 (forcast)'!J280/10^6</f>
        <v>0.90141400000000005</v>
      </c>
      <c r="K42" s="458">
        <f>+'[23]Y2565 (forcast)'!K280/10^6</f>
        <v>0.86582899999999996</v>
      </c>
      <c r="L42" s="458">
        <f>+'[23]Y2565 (forcast)'!L280/10^6</f>
        <v>0.81926100000000002</v>
      </c>
      <c r="M42" s="458">
        <f>+'[23]Y2565 (forcast)'!M280/10^6</f>
        <v>0.81936100000000001</v>
      </c>
      <c r="N42" s="458">
        <f>+'[23]Y2565 (forcast)'!N280/10^6</f>
        <v>0.81845900000000005</v>
      </c>
      <c r="O42" s="22">
        <f t="shared" si="7"/>
        <v>9.9059699999999999</v>
      </c>
    </row>
    <row r="43" spans="1:15" x14ac:dyDescent="0.2">
      <c r="A43" s="10">
        <v>1015</v>
      </c>
      <c r="B43" s="10" t="s">
        <v>24</v>
      </c>
      <c r="C43" s="458">
        <f>+'[23]Y2565 (forcast)'!C281/10^6</f>
        <v>9.3510999999999997E-2</v>
      </c>
      <c r="D43" s="458">
        <f>+'[23]Y2565 (forcast)'!D281/10^6</f>
        <v>9.6668000000000004E-2</v>
      </c>
      <c r="E43" s="458">
        <f>+'[23]Y2565 (forcast)'!E281/10^6</f>
        <v>0.101225</v>
      </c>
      <c r="F43" s="458">
        <f>+'[23]Y2565 (forcast)'!F281/10^6</f>
        <v>0.112552</v>
      </c>
      <c r="G43" s="458">
        <f>+'[23]Y2565 (forcast)'!G281/10^6</f>
        <v>0.10398122999999999</v>
      </c>
      <c r="H43" s="458">
        <f>+'[23]Y2565 (forcast)'!H281/10^6</f>
        <v>9.7229999999999997E-2</v>
      </c>
      <c r="I43" s="458">
        <f>+'[23]Y2565 (forcast)'!I281/10^6</f>
        <v>0.117021</v>
      </c>
      <c r="J43" s="458">
        <f>+'[23]Y2565 (forcast)'!J281/10^6</f>
        <v>0.114483</v>
      </c>
      <c r="K43" s="458">
        <f>+'[23]Y2565 (forcast)'!K281/10^6</f>
        <v>0.101883</v>
      </c>
      <c r="L43" s="458">
        <f>+'[23]Y2565 (forcast)'!L281/10^6</f>
        <v>0.10470483999999999</v>
      </c>
      <c r="M43" s="458">
        <f>+'[23]Y2565 (forcast)'!M281/10^6</f>
        <v>0.101893</v>
      </c>
      <c r="N43" s="458">
        <f>+'[23]Y2565 (forcast)'!N281/10^6</f>
        <v>0.10084899999999999</v>
      </c>
      <c r="O43" s="22">
        <f t="shared" si="7"/>
        <v>1.2460010699999999</v>
      </c>
    </row>
    <row r="44" spans="1:15" x14ac:dyDescent="0.2">
      <c r="A44" s="10">
        <v>1016</v>
      </c>
      <c r="B44" s="10" t="s">
        <v>25</v>
      </c>
      <c r="C44" s="458">
        <f>+'[23]Y2565 (forcast)'!C282/10^6</f>
        <v>0.11390400000000001</v>
      </c>
      <c r="D44" s="458">
        <f>+'[23]Y2565 (forcast)'!D282/10^6</f>
        <v>0.11602899999999999</v>
      </c>
      <c r="E44" s="458">
        <f>+'[23]Y2565 (forcast)'!E282/10^6</f>
        <v>0.120499</v>
      </c>
      <c r="F44" s="458">
        <f>+'[23]Y2565 (forcast)'!F282/10^6</f>
        <v>0.132385</v>
      </c>
      <c r="G44" s="458">
        <f>+'[23]Y2565 (forcast)'!G282/10^6</f>
        <v>0.12787599999999999</v>
      </c>
      <c r="H44" s="458">
        <f>+'[23]Y2565 (forcast)'!H282/10^6</f>
        <v>0.1178</v>
      </c>
      <c r="I44" s="458">
        <f>+'[23]Y2565 (forcast)'!I282/10^6</f>
        <v>0.13764899999999999</v>
      </c>
      <c r="J44" s="458">
        <f>+'[23]Y2565 (forcast)'!J282/10^6</f>
        <v>0.145145</v>
      </c>
      <c r="K44" s="458">
        <f>+'[23]Y2565 (forcast)'!K282/10^6</f>
        <v>0.123364</v>
      </c>
      <c r="L44" s="458">
        <f>+'[23]Y2565 (forcast)'!L282/10^6</f>
        <v>0.12261</v>
      </c>
      <c r="M44" s="458">
        <f>+'[23]Y2565 (forcast)'!M282/10^6</f>
        <v>0.12144099999999999</v>
      </c>
      <c r="N44" s="458">
        <f>+'[23]Y2565 (forcast)'!N282/10^6</f>
        <v>0.115271</v>
      </c>
      <c r="O44" s="22">
        <f t="shared" si="7"/>
        <v>1.493973</v>
      </c>
    </row>
    <row r="45" spans="1:15" x14ac:dyDescent="0.2">
      <c r="A45" s="10">
        <v>1017</v>
      </c>
      <c r="B45" s="10" t="s">
        <v>26</v>
      </c>
      <c r="C45" s="458">
        <f>+'[23]Y2565 (forcast)'!C283/10^6</f>
        <v>0.21990499999999999</v>
      </c>
      <c r="D45" s="458">
        <f>+'[23]Y2565 (forcast)'!D283/10^6</f>
        <v>0.23196600000000001</v>
      </c>
      <c r="E45" s="458">
        <f>+'[23]Y2565 (forcast)'!E283/10^6</f>
        <v>0.234261</v>
      </c>
      <c r="F45" s="458">
        <f>+'[23]Y2565 (forcast)'!F283/10^6</f>
        <v>0.23901</v>
      </c>
      <c r="G45" s="458">
        <f>+'[23]Y2565 (forcast)'!G283/10^6</f>
        <v>0.233011</v>
      </c>
      <c r="H45" s="458">
        <f>+'[23]Y2565 (forcast)'!H283/10^6</f>
        <v>0.21215100000000001</v>
      </c>
      <c r="I45" s="458">
        <f>+'[23]Y2565 (forcast)'!I283/10^6</f>
        <v>0.244008</v>
      </c>
      <c r="J45" s="458">
        <f>+'[23]Y2565 (forcast)'!J283/10^6</f>
        <v>0.23832</v>
      </c>
      <c r="K45" s="458">
        <f>+'[23]Y2565 (forcast)'!K283/10^6</f>
        <v>0.22570999999999999</v>
      </c>
      <c r="L45" s="458">
        <f>+'[23]Y2565 (forcast)'!L283/10^6</f>
        <v>0.23013600000000001</v>
      </c>
      <c r="M45" s="458">
        <f>+'[23]Y2565 (forcast)'!M283/10^6</f>
        <v>0.23061200000000001</v>
      </c>
      <c r="N45" s="458">
        <f>+'[23]Y2565 (forcast)'!N283/10^6</f>
        <v>0.22625999999999999</v>
      </c>
      <c r="O45" s="22">
        <f t="shared" si="7"/>
        <v>2.7653499999999998</v>
      </c>
    </row>
    <row r="46" spans="1:15" x14ac:dyDescent="0.2">
      <c r="A46" s="10">
        <v>1018</v>
      </c>
      <c r="B46" s="10" t="s">
        <v>27</v>
      </c>
      <c r="C46" s="458">
        <f>+'[23]Y2565 (forcast)'!C284/10^6</f>
        <v>9.1355000000000006E-2</v>
      </c>
      <c r="D46" s="458">
        <f>+'[23]Y2565 (forcast)'!D284/10^6</f>
        <v>9.4433000000000003E-2</v>
      </c>
      <c r="E46" s="458">
        <f>+'[23]Y2565 (forcast)'!E284/10^6</f>
        <v>9.8071000000000005E-2</v>
      </c>
      <c r="F46" s="458">
        <f>+'[23]Y2565 (forcast)'!F284/10^6</f>
        <v>0.10288700000000001</v>
      </c>
      <c r="G46" s="458">
        <f>+'[23]Y2565 (forcast)'!G284/10^6</f>
        <v>9.6716999999999997E-2</v>
      </c>
      <c r="H46" s="458">
        <f>+'[23]Y2565 (forcast)'!H284/10^6</f>
        <v>8.9237999999999998E-2</v>
      </c>
      <c r="I46" s="458">
        <f>+'[23]Y2565 (forcast)'!I284/10^6</f>
        <v>0.113427</v>
      </c>
      <c r="J46" s="458">
        <f>+'[23]Y2565 (forcast)'!J284/10^6</f>
        <v>0.10642500000000001</v>
      </c>
      <c r="K46" s="458">
        <f>+'[23]Y2565 (forcast)'!K284/10^6</f>
        <v>9.8669000000000007E-2</v>
      </c>
      <c r="L46" s="458">
        <f>+'[23]Y2565 (forcast)'!L284/10^6</f>
        <v>9.4223000000000001E-2</v>
      </c>
      <c r="M46" s="458">
        <f>+'[23]Y2565 (forcast)'!M284/10^6</f>
        <v>9.6365999999999993E-2</v>
      </c>
      <c r="N46" s="458">
        <f>+'[23]Y2565 (forcast)'!N284/10^6</f>
        <v>9.3133999999999995E-2</v>
      </c>
      <c r="O46" s="22">
        <f t="shared" si="7"/>
        <v>1.1749450000000001</v>
      </c>
    </row>
    <row r="47" spans="1:15" x14ac:dyDescent="0.2">
      <c r="A47" s="10">
        <v>1019</v>
      </c>
      <c r="B47" s="10" t="s">
        <v>28</v>
      </c>
      <c r="C47" s="458">
        <f>+'[23]Y2565 (forcast)'!C285/10^6</f>
        <v>5.7110000000000001E-2</v>
      </c>
      <c r="D47" s="458">
        <f>+'[23]Y2565 (forcast)'!D285/10^6</f>
        <v>5.5032999999999999E-2</v>
      </c>
      <c r="E47" s="458">
        <f>+'[23]Y2565 (forcast)'!E285/10^6</f>
        <v>5.9837000000000001E-2</v>
      </c>
      <c r="F47" s="458">
        <f>+'[23]Y2565 (forcast)'!F285/10^6</f>
        <v>6.2585000000000002E-2</v>
      </c>
      <c r="G47" s="458">
        <f>+'[23]Y2565 (forcast)'!G285/10^6</f>
        <v>6.0567999999999997E-2</v>
      </c>
      <c r="H47" s="458">
        <f>+'[23]Y2565 (forcast)'!H285/10^6</f>
        <v>5.6136999999999999E-2</v>
      </c>
      <c r="I47" s="458">
        <f>+'[23]Y2565 (forcast)'!I285/10^6</f>
        <v>6.2354E-2</v>
      </c>
      <c r="J47" s="458">
        <f>+'[23]Y2565 (forcast)'!J285/10^6</f>
        <v>5.9865000000000002E-2</v>
      </c>
      <c r="K47" s="458">
        <f>+'[23]Y2565 (forcast)'!K285/10^6</f>
        <v>6.1137999999999998E-2</v>
      </c>
      <c r="L47" s="458">
        <f>+'[23]Y2565 (forcast)'!L285/10^6</f>
        <v>5.9755999999999997E-2</v>
      </c>
      <c r="M47" s="458">
        <f>+'[23]Y2565 (forcast)'!M285/10^6</f>
        <v>5.7314999999999998E-2</v>
      </c>
      <c r="N47" s="458">
        <f>+'[23]Y2565 (forcast)'!N285/10^6</f>
        <v>5.5773999999999997E-2</v>
      </c>
      <c r="O47" s="22">
        <f t="shared" si="7"/>
        <v>0.70747199999999999</v>
      </c>
    </row>
    <row r="48" spans="1:15" x14ac:dyDescent="0.2">
      <c r="A48" s="10">
        <v>1020</v>
      </c>
      <c r="B48" s="10" t="s">
        <v>29</v>
      </c>
      <c r="C48" s="458">
        <f>+'[23]Y2565 (forcast)'!C286/10^6</f>
        <v>0.30718499999999999</v>
      </c>
      <c r="D48" s="458">
        <f>+'[23]Y2565 (forcast)'!D286/10^6</f>
        <v>0.31342199999999998</v>
      </c>
      <c r="E48" s="458">
        <f>+'[23]Y2565 (forcast)'!E286/10^6</f>
        <v>0.32246200000000003</v>
      </c>
      <c r="F48" s="458">
        <f>+'[23]Y2565 (forcast)'!F286/10^6</f>
        <v>0.34185100000000002</v>
      </c>
      <c r="G48" s="458">
        <f>+'[23]Y2565 (forcast)'!G286/10^6</f>
        <v>0.32612400000000002</v>
      </c>
      <c r="H48" s="458">
        <f>+'[23]Y2565 (forcast)'!H286/10^6</f>
        <v>0.30439500000000003</v>
      </c>
      <c r="I48" s="458">
        <f>+'[23]Y2565 (forcast)'!I286/10^6</f>
        <v>0.33626600000000001</v>
      </c>
      <c r="J48" s="458">
        <f>+'[23]Y2565 (forcast)'!J286/10^6</f>
        <v>0.32444600000000001</v>
      </c>
      <c r="K48" s="458">
        <f>+'[23]Y2565 (forcast)'!K286/10^6</f>
        <v>0.33052999999999999</v>
      </c>
      <c r="L48" s="458">
        <f>+'[23]Y2565 (forcast)'!L286/10^6</f>
        <v>0.33032099999999998</v>
      </c>
      <c r="M48" s="458">
        <f>+'[23]Y2565 (forcast)'!M286/10^6</f>
        <v>0.32879799999999998</v>
      </c>
      <c r="N48" s="458">
        <f>+'[23]Y2565 (forcast)'!N286/10^6</f>
        <v>0.32888899999999999</v>
      </c>
      <c r="O48" s="22">
        <f t="shared" si="7"/>
        <v>3.8946890000000005</v>
      </c>
    </row>
    <row r="49" spans="1:15" x14ac:dyDescent="0.2">
      <c r="A49" s="10">
        <v>1021</v>
      </c>
      <c r="B49" s="10" t="s">
        <v>30</v>
      </c>
      <c r="C49" s="458">
        <f>+'[23]Y2565 (forcast)'!C287/10^6</f>
        <v>9.7004999999999994E-2</v>
      </c>
      <c r="D49" s="458">
        <f>+'[23]Y2565 (forcast)'!D287/10^6</f>
        <v>0.100969</v>
      </c>
      <c r="E49" s="458">
        <f>+'[23]Y2565 (forcast)'!E287/10^6</f>
        <v>0.101143</v>
      </c>
      <c r="F49" s="458">
        <f>+'[23]Y2565 (forcast)'!F287/10^6</f>
        <v>0.10832799999999999</v>
      </c>
      <c r="G49" s="458">
        <f>+'[23]Y2565 (forcast)'!G287/10^6</f>
        <v>9.7922999999999996E-2</v>
      </c>
      <c r="H49" s="458">
        <f>+'[23]Y2565 (forcast)'!H287/10^6</f>
        <v>8.7682999999999997E-2</v>
      </c>
      <c r="I49" s="458">
        <f>+'[23]Y2565 (forcast)'!I287/10^6</f>
        <v>9.5025999999999999E-2</v>
      </c>
      <c r="J49" s="458">
        <f>+'[23]Y2565 (forcast)'!J287/10^6</f>
        <v>9.6739000000000006E-2</v>
      </c>
      <c r="K49" s="458">
        <f>+'[23]Y2565 (forcast)'!K287/10^6</f>
        <v>9.4969999999999999E-2</v>
      </c>
      <c r="L49" s="458">
        <f>+'[23]Y2565 (forcast)'!L287/10^6</f>
        <v>9.7742999999999997E-2</v>
      </c>
      <c r="M49" s="458">
        <f>+'[23]Y2565 (forcast)'!M287/10^6</f>
        <v>9.4206999999999999E-2</v>
      </c>
      <c r="N49" s="458">
        <f>+'[23]Y2565 (forcast)'!N287/10^6</f>
        <v>9.5454999999999998E-2</v>
      </c>
      <c r="O49" s="22">
        <f t="shared" si="7"/>
        <v>1.1671909999999999</v>
      </c>
    </row>
    <row r="50" spans="1:15" x14ac:dyDescent="0.2">
      <c r="A50" s="10">
        <v>1022</v>
      </c>
      <c r="B50" s="10" t="s">
        <v>31</v>
      </c>
      <c r="C50" s="458">
        <f>+'[23]Y2565 (forcast)'!C288/10^6</f>
        <v>0.44672400000000001</v>
      </c>
      <c r="D50" s="458">
        <f>+'[23]Y2565 (forcast)'!D288/10^6</f>
        <v>0.47173599999999999</v>
      </c>
      <c r="E50" s="458">
        <f>+'[23]Y2565 (forcast)'!E288/10^6</f>
        <v>0.45965499999999998</v>
      </c>
      <c r="F50" s="458">
        <f>+'[23]Y2565 (forcast)'!F288/10^6</f>
        <v>0.46559</v>
      </c>
      <c r="G50" s="458">
        <f>+'[23]Y2565 (forcast)'!G288/10^6</f>
        <v>0.46207500000000001</v>
      </c>
      <c r="H50" s="458">
        <f>+'[23]Y2565 (forcast)'!H288/10^6</f>
        <v>0.442687</v>
      </c>
      <c r="I50" s="458">
        <f>+'[23]Y2565 (forcast)'!I288/10^6</f>
        <v>0.494753</v>
      </c>
      <c r="J50" s="458">
        <f>+'[23]Y2565 (forcast)'!J288/10^6</f>
        <v>0.48788999999999999</v>
      </c>
      <c r="K50" s="458">
        <f>+'[23]Y2565 (forcast)'!K288/10^6</f>
        <v>0.46279100000000001</v>
      </c>
      <c r="L50" s="458">
        <f>+'[23]Y2565 (forcast)'!L288/10^6</f>
        <v>0.48505799999999999</v>
      </c>
      <c r="M50" s="458">
        <f>+'[23]Y2565 (forcast)'!M288/10^6</f>
        <v>0.47304499999999999</v>
      </c>
      <c r="N50" s="458">
        <f>+'[23]Y2565 (forcast)'!N288/10^6</f>
        <v>0.48449700000000001</v>
      </c>
      <c r="O50" s="22">
        <f t="shared" si="7"/>
        <v>5.6365010000000009</v>
      </c>
    </row>
    <row r="51" spans="1:15" x14ac:dyDescent="0.2">
      <c r="A51" s="10">
        <v>1023</v>
      </c>
      <c r="B51" s="10" t="s">
        <v>32</v>
      </c>
      <c r="C51" s="458">
        <f>+'[23]Y2565 (forcast)'!C289/10^6</f>
        <v>8.8535000000000003E-2</v>
      </c>
      <c r="D51" s="458">
        <f>+'[23]Y2565 (forcast)'!D289/10^6</f>
        <v>8.9854000000000003E-2</v>
      </c>
      <c r="E51" s="458">
        <f>+'[23]Y2565 (forcast)'!E289/10^6</f>
        <v>9.0320999999999999E-2</v>
      </c>
      <c r="F51" s="458">
        <f>+'[23]Y2565 (forcast)'!F289/10^6</f>
        <v>9.7364999999999993E-2</v>
      </c>
      <c r="G51" s="458">
        <f>+'[23]Y2565 (forcast)'!G289/10^6</f>
        <v>8.9484999999999995E-2</v>
      </c>
      <c r="H51" s="458">
        <f>+'[23]Y2565 (forcast)'!H289/10^6</f>
        <v>8.1906000000000007E-2</v>
      </c>
      <c r="I51" s="458">
        <f>+'[23]Y2565 (forcast)'!I289/10^6</f>
        <v>9.6286999999999998E-2</v>
      </c>
      <c r="J51" s="458">
        <f>+'[23]Y2565 (forcast)'!J289/10^6</f>
        <v>9.6435999999999994E-2</v>
      </c>
      <c r="K51" s="458">
        <f>+'[23]Y2565 (forcast)'!K289/10^6</f>
        <v>9.4723000000000002E-2</v>
      </c>
      <c r="L51" s="458">
        <f>+'[23]Y2565 (forcast)'!L289/10^6</f>
        <v>9.5702999999999996E-2</v>
      </c>
      <c r="M51" s="458">
        <f>+'[23]Y2565 (forcast)'!M289/10^6</f>
        <v>9.0318999999999997E-2</v>
      </c>
      <c r="N51" s="458">
        <f>+'[23]Y2565 (forcast)'!N289/10^6</f>
        <v>9.3747999999999998E-2</v>
      </c>
      <c r="O51" s="22">
        <f t="shared" si="7"/>
        <v>1.1046819999999999</v>
      </c>
    </row>
    <row r="52" spans="1:15" x14ac:dyDescent="0.2">
      <c r="A52" s="10">
        <v>1024</v>
      </c>
      <c r="B52" s="10" t="s">
        <v>33</v>
      </c>
      <c r="C52" s="458">
        <f>+'[23]Y2565 (forcast)'!C290/10^6</f>
        <v>0.69392299999999996</v>
      </c>
      <c r="D52" s="458">
        <f>+'[23]Y2565 (forcast)'!D290/10^6</f>
        <v>0.70493253</v>
      </c>
      <c r="E52" s="458">
        <f>+'[23]Y2565 (forcast)'!E290/10^6</f>
        <v>0.68034872000000002</v>
      </c>
      <c r="F52" s="458">
        <f>+'[23]Y2565 (forcast)'!F290/10^6</f>
        <v>0.73275756000000003</v>
      </c>
      <c r="G52" s="458">
        <f>+'[23]Y2565 (forcast)'!G290/10^6</f>
        <v>0.70318999999999998</v>
      </c>
      <c r="H52" s="458">
        <f>+'[23]Y2565 (forcast)'!H290/10^6</f>
        <v>0.65400400000000003</v>
      </c>
      <c r="I52" s="458">
        <f>+'[23]Y2565 (forcast)'!I290/10^6</f>
        <v>0.75324996999999994</v>
      </c>
      <c r="J52" s="458">
        <f>+'[23]Y2565 (forcast)'!J290/10^6</f>
        <v>0.70416175999999997</v>
      </c>
      <c r="K52" s="458">
        <f>+'[23]Y2565 (forcast)'!K290/10^6</f>
        <v>0.74068400000000001</v>
      </c>
      <c r="L52" s="458">
        <f>+'[23]Y2565 (forcast)'!L290/10^6</f>
        <v>0.72882400000000003</v>
      </c>
      <c r="M52" s="458">
        <f>+'[23]Y2565 (forcast)'!M290/10^6</f>
        <v>0.74330949999999996</v>
      </c>
      <c r="N52" s="458">
        <f>+'[23]Y2565 (forcast)'!N290/10^6</f>
        <v>0.74112800000000001</v>
      </c>
      <c r="O52" s="22">
        <f t="shared" si="7"/>
        <v>8.5805130399999996</v>
      </c>
    </row>
    <row r="53" spans="1:15" x14ac:dyDescent="0.2">
      <c r="A53" s="10">
        <v>1025</v>
      </c>
      <c r="B53" s="10" t="s">
        <v>34</v>
      </c>
      <c r="C53" s="458">
        <f>+'[23]Y2565 (forcast)'!C291/10^6</f>
        <v>0.133489</v>
      </c>
      <c r="D53" s="458">
        <f>+'[23]Y2565 (forcast)'!D291/10^6</f>
        <v>0.136715</v>
      </c>
      <c r="E53" s="458">
        <f>+'[23]Y2565 (forcast)'!E291/10^6</f>
        <v>0.13641600000000001</v>
      </c>
      <c r="F53" s="458">
        <f>+'[23]Y2565 (forcast)'!F291/10^6</f>
        <v>0.149482</v>
      </c>
      <c r="G53" s="458">
        <f>+'[23]Y2565 (forcast)'!G291/10^6</f>
        <v>0.14452999999999999</v>
      </c>
      <c r="H53" s="458">
        <f>+'[23]Y2565 (forcast)'!H291/10^6</f>
        <v>0.133324</v>
      </c>
      <c r="I53" s="458">
        <f>+'[23]Y2565 (forcast)'!I291/10^6</f>
        <v>0.152728</v>
      </c>
      <c r="J53" s="458">
        <f>+'[23]Y2565 (forcast)'!J291/10^6</f>
        <v>0.15462300000000001</v>
      </c>
      <c r="K53" s="458">
        <f>+'[23]Y2565 (forcast)'!K291/10^6</f>
        <v>0.15396599999999999</v>
      </c>
      <c r="L53" s="458">
        <f>+'[23]Y2565 (forcast)'!L291/10^6</f>
        <v>0.143737</v>
      </c>
      <c r="M53" s="458">
        <f>+'[23]Y2565 (forcast)'!M291/10^6</f>
        <v>0.14355999999999999</v>
      </c>
      <c r="N53" s="458">
        <f>+'[23]Y2565 (forcast)'!N291/10^6</f>
        <v>0.14053399999999999</v>
      </c>
      <c r="O53" s="22">
        <f t="shared" si="7"/>
        <v>1.7231039999999997</v>
      </c>
    </row>
    <row r="54" spans="1:15" x14ac:dyDescent="0.2">
      <c r="A54" s="10">
        <v>1026</v>
      </c>
      <c r="B54" s="10" t="s">
        <v>35</v>
      </c>
      <c r="C54" s="458">
        <f>+'[23]Y2565 (forcast)'!C292/10^6</f>
        <v>4.5007999999999999E-2</v>
      </c>
      <c r="D54" s="458">
        <f>+'[23]Y2565 (forcast)'!D292/10^6</f>
        <v>4.6519999999999999E-2</v>
      </c>
      <c r="E54" s="458">
        <f>+'[23]Y2565 (forcast)'!E292/10^6</f>
        <v>4.8321000000000003E-2</v>
      </c>
      <c r="F54" s="458">
        <f>+'[23]Y2565 (forcast)'!F292/10^6</f>
        <v>5.1778999999999999E-2</v>
      </c>
      <c r="G54" s="458">
        <f>+'[23]Y2565 (forcast)'!G292/10^6</f>
        <v>4.6127000000000001E-2</v>
      </c>
      <c r="H54" s="458">
        <f>+'[23]Y2565 (forcast)'!H292/10^6</f>
        <v>4.5369E-2</v>
      </c>
      <c r="I54" s="458">
        <f>+'[23]Y2565 (forcast)'!I292/10^6</f>
        <v>4.9959999999999997E-2</v>
      </c>
      <c r="J54" s="458">
        <f>+'[23]Y2565 (forcast)'!J292/10^6</f>
        <v>4.7891000000000003E-2</v>
      </c>
      <c r="K54" s="458">
        <f>+'[23]Y2565 (forcast)'!K292/10^6</f>
        <v>4.7946000000000003E-2</v>
      </c>
      <c r="L54" s="458">
        <f>+'[23]Y2565 (forcast)'!L292/10^6</f>
        <v>4.9224999999999998E-2</v>
      </c>
      <c r="M54" s="458">
        <f>+'[23]Y2565 (forcast)'!M292/10^6</f>
        <v>4.8683999999999998E-2</v>
      </c>
      <c r="N54" s="458">
        <f>+'[23]Y2565 (forcast)'!N292/10^6</f>
        <v>4.6837999999999998E-2</v>
      </c>
      <c r="O54" s="22">
        <f t="shared" si="7"/>
        <v>0.57366800000000007</v>
      </c>
    </row>
    <row r="55" spans="1:15" x14ac:dyDescent="0.2">
      <c r="A55" s="10">
        <v>1027</v>
      </c>
      <c r="B55" s="10" t="s">
        <v>36</v>
      </c>
      <c r="C55" s="458">
        <f>+'[23]Y2565 (forcast)'!C293/10^6</f>
        <v>7.0461999999999997E-2</v>
      </c>
      <c r="D55" s="458">
        <f>+'[23]Y2565 (forcast)'!D293/10^6</f>
        <v>6.7878999999999995E-2</v>
      </c>
      <c r="E55" s="458">
        <f>+'[23]Y2565 (forcast)'!E293/10^6</f>
        <v>6.5890000000000004E-2</v>
      </c>
      <c r="F55" s="458">
        <f>+'[23]Y2565 (forcast)'!F293/10^6</f>
        <v>7.3242000000000002E-2</v>
      </c>
      <c r="G55" s="458">
        <f>+'[23]Y2565 (forcast)'!G293/10^6</f>
        <v>7.0433999999999997E-2</v>
      </c>
      <c r="H55" s="458">
        <f>+'[23]Y2565 (forcast)'!H293/10^6</f>
        <v>6.4023999999999998E-2</v>
      </c>
      <c r="I55" s="458">
        <f>+'[23]Y2565 (forcast)'!I293/10^6</f>
        <v>7.7127000000000001E-2</v>
      </c>
      <c r="J55" s="458">
        <f>+'[23]Y2565 (forcast)'!J293/10^6</f>
        <v>7.8307000000000002E-2</v>
      </c>
      <c r="K55" s="458">
        <f>+'[23]Y2565 (forcast)'!K293/10^6</f>
        <v>7.8397999999999995E-2</v>
      </c>
      <c r="L55" s="458">
        <f>+'[23]Y2565 (forcast)'!L293/10^6</f>
        <v>7.4045E-2</v>
      </c>
      <c r="M55" s="458">
        <f>+'[23]Y2565 (forcast)'!M293/10^6</f>
        <v>7.5092000000000006E-2</v>
      </c>
      <c r="N55" s="458">
        <f>+'[23]Y2565 (forcast)'!N293/10^6</f>
        <v>7.1901000000000007E-2</v>
      </c>
      <c r="O55" s="22">
        <f t="shared" si="7"/>
        <v>0.86680099999999993</v>
      </c>
    </row>
    <row r="56" spans="1:15" x14ac:dyDescent="0.2">
      <c r="A56" s="10">
        <v>1028</v>
      </c>
      <c r="B56" s="10" t="s">
        <v>37</v>
      </c>
      <c r="C56" s="458">
        <f>+'[23]Y2565 (forcast)'!C294/10^6</f>
        <v>0.34680499999999997</v>
      </c>
      <c r="D56" s="458">
        <f>+'[23]Y2565 (forcast)'!D294/10^6</f>
        <v>0.35750900000000002</v>
      </c>
      <c r="E56" s="458">
        <f>+'[23]Y2565 (forcast)'!E294/10^6</f>
        <v>0.34369899999999998</v>
      </c>
      <c r="F56" s="458">
        <f>+'[23]Y2565 (forcast)'!F294/10^6</f>
        <v>0.35943799999999998</v>
      </c>
      <c r="G56" s="458">
        <f>+'[23]Y2565 (forcast)'!G294/10^6</f>
        <v>0.353605</v>
      </c>
      <c r="H56" s="458">
        <f>+'[23]Y2565 (forcast)'!H294/10^6</f>
        <v>0.31937900000000002</v>
      </c>
      <c r="I56" s="458">
        <f>+'[23]Y2565 (forcast)'!I294/10^6</f>
        <v>0.38598900000000003</v>
      </c>
      <c r="J56" s="458">
        <f>+'[23]Y2565 (forcast)'!J294/10^6</f>
        <v>0.376442</v>
      </c>
      <c r="K56" s="458">
        <f>+'[23]Y2565 (forcast)'!K294/10^6</f>
        <v>0.38164900000000002</v>
      </c>
      <c r="L56" s="458">
        <f>+'[23]Y2565 (forcast)'!L294/10^6</f>
        <v>0.36342999999999998</v>
      </c>
      <c r="M56" s="458">
        <f>+'[23]Y2565 (forcast)'!M294/10^6</f>
        <v>0.370199</v>
      </c>
      <c r="N56" s="458">
        <f>+'[23]Y2565 (forcast)'!N294/10^6</f>
        <v>0.36464000000000002</v>
      </c>
      <c r="O56" s="22">
        <f t="shared" si="7"/>
        <v>4.3227839999999995</v>
      </c>
    </row>
    <row r="57" spans="1:15" x14ac:dyDescent="0.2">
      <c r="A57" s="10">
        <v>1029</v>
      </c>
      <c r="B57" s="10" t="s">
        <v>38</v>
      </c>
      <c r="C57" s="458">
        <f>+'[23]Y2565 (forcast)'!C295/10^6</f>
        <v>5.9714999999999997E-2</v>
      </c>
      <c r="D57" s="458">
        <f>+'[23]Y2565 (forcast)'!D295/10^6</f>
        <v>6.0335E-2</v>
      </c>
      <c r="E57" s="458">
        <f>+'[23]Y2565 (forcast)'!E295/10^6</f>
        <v>5.9794E-2</v>
      </c>
      <c r="F57" s="458">
        <f>+'[23]Y2565 (forcast)'!F295/10^6</f>
        <v>6.3649999999999998E-2</v>
      </c>
      <c r="G57" s="458">
        <f>+'[23]Y2565 (forcast)'!G295/10^6</f>
        <v>6.1046999999999997E-2</v>
      </c>
      <c r="H57" s="458">
        <f>+'[23]Y2565 (forcast)'!H295/10^6</f>
        <v>5.6273999999999998E-2</v>
      </c>
      <c r="I57" s="458">
        <f>+'[23]Y2565 (forcast)'!I295/10^6</f>
        <v>6.0130999999999997E-2</v>
      </c>
      <c r="J57" s="458">
        <f>+'[23]Y2565 (forcast)'!J295/10^6</f>
        <v>6.0044E-2</v>
      </c>
      <c r="K57" s="458">
        <f>+'[23]Y2565 (forcast)'!K295/10^6</f>
        <v>6.2823000000000004E-2</v>
      </c>
      <c r="L57" s="458">
        <f>+'[23]Y2565 (forcast)'!L295/10^6</f>
        <v>6.1552000000000003E-2</v>
      </c>
      <c r="M57" s="458">
        <f>+'[23]Y2565 (forcast)'!M295/10^6</f>
        <v>6.0898000000000001E-2</v>
      </c>
      <c r="N57" s="458">
        <f>+'[23]Y2565 (forcast)'!N295/10^6</f>
        <v>5.8637000000000002E-2</v>
      </c>
      <c r="O57" s="22">
        <f t="shared" si="7"/>
        <v>0.7249000000000001</v>
      </c>
    </row>
    <row r="58" spans="1:15" x14ac:dyDescent="0.2">
      <c r="A58" s="15">
        <v>1030</v>
      </c>
      <c r="B58" s="15" t="s">
        <v>18</v>
      </c>
      <c r="C58" s="459">
        <f>+'[23]Y2565 (forcast)'!C296/10^6</f>
        <v>7.5296000000000002E-2</v>
      </c>
      <c r="D58" s="459">
        <f>+'[23]Y2565 (forcast)'!D296/10^6</f>
        <v>7.7647999999999995E-2</v>
      </c>
      <c r="E58" s="459">
        <f>+'[23]Y2565 (forcast)'!E296/10^6</f>
        <v>7.8803999999999999E-2</v>
      </c>
      <c r="F58" s="459">
        <f>+'[23]Y2565 (forcast)'!F296/10^6</f>
        <v>8.3371000000000001E-2</v>
      </c>
      <c r="G58" s="459">
        <f>+'[23]Y2565 (forcast)'!G296/10^6</f>
        <v>8.0432000000000003E-2</v>
      </c>
      <c r="H58" s="459">
        <f>+'[23]Y2565 (forcast)'!H296/10^6</f>
        <v>7.5065000000000007E-2</v>
      </c>
      <c r="I58" s="459">
        <f>+'[23]Y2565 (forcast)'!I296/10^6</f>
        <v>8.6867E-2</v>
      </c>
      <c r="J58" s="459">
        <f>+'[23]Y2565 (forcast)'!J296/10^6</f>
        <v>8.4155999999999995E-2</v>
      </c>
      <c r="K58" s="459">
        <f>+'[23]Y2565 (forcast)'!K296/10^6</f>
        <v>8.6405999999999997E-2</v>
      </c>
      <c r="L58" s="459">
        <f>+'[23]Y2565 (forcast)'!L296/10^6</f>
        <v>8.3967E-2</v>
      </c>
      <c r="M58" s="459">
        <f>+'[23]Y2565 (forcast)'!M296/10^6</f>
        <v>8.4569000000000005E-2</v>
      </c>
      <c r="N58" s="459">
        <f>+'[23]Y2565 (forcast)'!N296/10^6</f>
        <v>8.4440000000000001E-2</v>
      </c>
      <c r="O58" s="24">
        <f t="shared" si="7"/>
        <v>0.98102100000000003</v>
      </c>
    </row>
    <row r="59" spans="1:15" x14ac:dyDescent="0.2">
      <c r="A59" s="4">
        <v>10300</v>
      </c>
      <c r="B59" s="4" t="s">
        <v>55</v>
      </c>
      <c r="C59" s="18">
        <f t="shared" ref="C59:M59" si="8">SUM(C32:C58)</f>
        <v>7.9129729999999991</v>
      </c>
      <c r="D59" s="18">
        <f t="shared" si="8"/>
        <v>8.1949155999999981</v>
      </c>
      <c r="E59" s="18">
        <f t="shared" si="8"/>
        <v>8.1678717199999991</v>
      </c>
      <c r="F59" s="18">
        <f t="shared" si="8"/>
        <v>8.7152485600000045</v>
      </c>
      <c r="G59" s="18">
        <f t="shared" si="8"/>
        <v>8.2941592299999982</v>
      </c>
      <c r="H59" s="18">
        <f t="shared" si="8"/>
        <v>7.8122680000000004</v>
      </c>
      <c r="I59" s="18">
        <f t="shared" si="8"/>
        <v>9.0126137900000014</v>
      </c>
      <c r="J59" s="18">
        <f t="shared" si="8"/>
        <v>8.6725787600000022</v>
      </c>
      <c r="K59" s="301">
        <f t="shared" si="8"/>
        <v>8.6035479999999982</v>
      </c>
      <c r="L59" s="18">
        <f t="shared" si="8"/>
        <v>8.5420598400000003</v>
      </c>
      <c r="M59" s="18">
        <f t="shared" si="8"/>
        <v>8.5500590199999973</v>
      </c>
      <c r="N59" s="18">
        <f>SUM(N32:N58)</f>
        <v>8.5226430000000004</v>
      </c>
      <c r="O59" s="18">
        <f>SUM(C59:N59)</f>
        <v>101.00093852000002</v>
      </c>
    </row>
    <row r="60" spans="1:15" x14ac:dyDescent="0.2">
      <c r="A60" s="32"/>
      <c r="B60" s="32"/>
      <c r="C60"/>
      <c r="D60"/>
      <c r="E60"/>
      <c r="F60"/>
      <c r="G60"/>
      <c r="H60"/>
      <c r="I60"/>
      <c r="J60"/>
      <c r="K60"/>
      <c r="L60"/>
      <c r="M60"/>
      <c r="N60"/>
      <c r="O60" s="32"/>
    </row>
    <row r="61" spans="1:15" x14ac:dyDescent="0.2">
      <c r="A61" s="3" t="s">
        <v>52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176</v>
      </c>
    </row>
    <row r="62" spans="1:15" x14ac:dyDescent="0.2">
      <c r="A62" s="7">
        <v>1004</v>
      </c>
      <c r="B62" s="7" t="s">
        <v>94</v>
      </c>
      <c r="C62" s="19">
        <f>+'[23]Y2565 (forcast)'!C501/10^6</f>
        <v>1.3058956900000003</v>
      </c>
      <c r="D62" s="19">
        <f>+'[23]Y2565 (forcast)'!D501/10^6</f>
        <v>1.0415585600000001</v>
      </c>
      <c r="E62" s="19">
        <f>+'[23]Y2565 (forcast)'!E501/10^6</f>
        <v>1.22220726</v>
      </c>
      <c r="F62" s="19">
        <f>+'[23]Y2565 (forcast)'!F501/10^6</f>
        <v>0.86523029000000007</v>
      </c>
      <c r="G62" s="19">
        <f>+'[23]Y2565 (forcast)'!G501/10^6</f>
        <v>0.71521168999999996</v>
      </c>
      <c r="H62" s="19">
        <f>+'[23]Y2565 (forcast)'!H501/10^6</f>
        <v>1.3297096499999999</v>
      </c>
      <c r="I62" s="19">
        <f>+'[23]Y2565 (forcast)'!I501/10^6</f>
        <v>0.86641179000000001</v>
      </c>
      <c r="J62" s="19">
        <f>+'[23]Y2565 (forcast)'!J501/10^6</f>
        <v>1.0158958600000001</v>
      </c>
      <c r="K62" s="19">
        <f>+'[23]Y2565 (forcast)'!K501/10^6</f>
        <v>0.71439638999999999</v>
      </c>
      <c r="L62" s="19">
        <f>+'[23]Y2565 (forcast)'!L501/10^6</f>
        <v>0.82218577000000004</v>
      </c>
      <c r="M62" s="19">
        <f>+'[23]Y2565 (forcast)'!M501/10^6</f>
        <v>0.95156580000000002</v>
      </c>
      <c r="N62" s="19">
        <f>+'[23]Y2565 (forcast)'!N501/10^6</f>
        <v>0.81307418999999992</v>
      </c>
      <c r="O62" s="20">
        <f t="shared" ref="O62:O89" si="9">SUM(C62:N62)</f>
        <v>11.663342940000001</v>
      </c>
    </row>
    <row r="63" spans="1:15" x14ac:dyDescent="0.2">
      <c r="A63" s="10">
        <v>1005</v>
      </c>
      <c r="B63" s="10" t="s">
        <v>13</v>
      </c>
      <c r="C63" s="21">
        <f>+'[23]Y2565 (forcast)'!C502/10^6</f>
        <v>1.4806440000000002E-2</v>
      </c>
      <c r="D63" s="21">
        <f>+'[23]Y2565 (forcast)'!D502/10^6</f>
        <v>1.2637419999999998E-2</v>
      </c>
      <c r="E63" s="21">
        <f>+'[23]Y2565 (forcast)'!E502/10^6</f>
        <v>1.1238850000000005E-2</v>
      </c>
      <c r="F63" s="21">
        <f>+'[23]Y2565 (forcast)'!F502/10^6</f>
        <v>8.5136600000000028E-3</v>
      </c>
      <c r="G63" s="21">
        <f>+'[23]Y2565 (forcast)'!G502/10^6</f>
        <v>7.4795899999999969E-3</v>
      </c>
      <c r="H63" s="21">
        <f>+'[23]Y2565 (forcast)'!H502/10^6</f>
        <v>9.9031100000000014E-3</v>
      </c>
      <c r="I63" s="21">
        <f>+'[23]Y2565 (forcast)'!I502/10^6</f>
        <v>1.2647309999999998E-2</v>
      </c>
      <c r="J63" s="21">
        <f>+'[23]Y2565 (forcast)'!J502/10^6</f>
        <v>1.2317410000000004E-2</v>
      </c>
      <c r="K63" s="21">
        <f>+'[23]Y2565 (forcast)'!K502/10^6</f>
        <v>1.2165699999999996E-2</v>
      </c>
      <c r="L63" s="21">
        <f>+'[23]Y2565 (forcast)'!L502/10^6</f>
        <v>1.0441339999999997E-2</v>
      </c>
      <c r="M63" s="21">
        <f>+'[23]Y2565 (forcast)'!M502/10^6</f>
        <v>1.1298830000000001E-2</v>
      </c>
      <c r="N63" s="21">
        <f>+'[23]Y2565 (forcast)'!N502/10^6</f>
        <v>1.1713179999999993E-2</v>
      </c>
      <c r="O63" s="22">
        <f t="shared" si="9"/>
        <v>0.13516284000000001</v>
      </c>
    </row>
    <row r="64" spans="1:15" x14ac:dyDescent="0.2">
      <c r="A64" s="10">
        <v>1006</v>
      </c>
      <c r="B64" s="10" t="s">
        <v>14</v>
      </c>
      <c r="C64" s="21">
        <f>+'[23]Y2565 (forcast)'!C503/10^6</f>
        <v>0.10506882000000001</v>
      </c>
      <c r="D64" s="21">
        <f>+'[23]Y2565 (forcast)'!D503/10^6</f>
        <v>9.2357999999999996E-2</v>
      </c>
      <c r="E64" s="21">
        <f>+'[23]Y2565 (forcast)'!E503/10^6</f>
        <v>9.7627000000000005E-2</v>
      </c>
      <c r="F64" s="21">
        <f>+'[23]Y2565 (forcast)'!F503/10^6</f>
        <v>0.12223100000000001</v>
      </c>
      <c r="G64" s="21">
        <f>+'[23]Y2565 (forcast)'!G503/10^6</f>
        <v>0.123806</v>
      </c>
      <c r="H64" s="21">
        <f>+'[23]Y2565 (forcast)'!H503/10^6</f>
        <v>0.16980100000000001</v>
      </c>
      <c r="I64" s="21">
        <f>+'[23]Y2565 (forcast)'!I503/10^6</f>
        <v>9.9397299999999994E-2</v>
      </c>
      <c r="J64" s="21">
        <f>+'[23]Y2565 (forcast)'!J503/10^6</f>
        <v>0.112217</v>
      </c>
      <c r="K64" s="21">
        <f>+'[23]Y2565 (forcast)'!K503/10^6</f>
        <v>0.107948</v>
      </c>
      <c r="L64" s="21">
        <f>+'[23]Y2565 (forcast)'!L503/10^6</f>
        <v>0.113678</v>
      </c>
      <c r="M64" s="21">
        <f>+'[23]Y2565 (forcast)'!M503/10^6</f>
        <v>0.10316599999999999</v>
      </c>
      <c r="N64" s="21">
        <f>+'[23]Y2565 (forcast)'!N503/10^6</f>
        <v>0.12984499999999999</v>
      </c>
      <c r="O64" s="22">
        <f t="shared" si="9"/>
        <v>1.3771431199999999</v>
      </c>
    </row>
    <row r="65" spans="1:15" x14ac:dyDescent="0.2">
      <c r="A65" s="10">
        <v>1007</v>
      </c>
      <c r="B65" s="10" t="s">
        <v>15</v>
      </c>
      <c r="C65" s="21">
        <f>+'[23]Y2565 (forcast)'!C504/10^6</f>
        <v>0.11773904000000003</v>
      </c>
      <c r="D65" s="21">
        <f>+'[23]Y2565 (forcast)'!D504/10^6</f>
        <v>9.5261929999999995E-2</v>
      </c>
      <c r="E65" s="21">
        <f>+'[23]Y2565 (forcast)'!E504/10^6</f>
        <v>0.142762</v>
      </c>
      <c r="F65" s="21">
        <f>+'[23]Y2565 (forcast)'!F504/10^6</f>
        <v>0.101921</v>
      </c>
      <c r="G65" s="21">
        <f>+'[23]Y2565 (forcast)'!G504/10^6</f>
        <v>7.1435999999999999E-2</v>
      </c>
      <c r="H65" s="21">
        <f>+'[23]Y2565 (forcast)'!H504/10^6</f>
        <v>0.18140300000000001</v>
      </c>
      <c r="I65" s="21">
        <f>+'[23]Y2565 (forcast)'!I504/10^6</f>
        <v>9.2823450000000002E-2</v>
      </c>
      <c r="J65" s="21">
        <f>+'[23]Y2565 (forcast)'!J504/10^6</f>
        <v>0.15975955999999999</v>
      </c>
      <c r="K65" s="21">
        <f>+'[23]Y2565 (forcast)'!K504/10^6</f>
        <v>0.13561422000000001</v>
      </c>
      <c r="L65" s="21">
        <f>+'[23]Y2565 (forcast)'!L504/10^6</f>
        <v>0.13519400000000001</v>
      </c>
      <c r="M65" s="21">
        <f>+'[23]Y2565 (forcast)'!M504/10^6</f>
        <v>0.10536590999999998</v>
      </c>
      <c r="N65" s="21">
        <f>+'[23]Y2565 (forcast)'!N504/10^6</f>
        <v>8.9573E-2</v>
      </c>
      <c r="O65" s="22">
        <f t="shared" si="9"/>
        <v>1.4288531099999999</v>
      </c>
    </row>
    <row r="66" spans="1:15" x14ac:dyDescent="0.2">
      <c r="A66" s="10">
        <v>1008</v>
      </c>
      <c r="B66" s="10" t="s">
        <v>16</v>
      </c>
      <c r="C66" s="21">
        <f>+'[23]Y2565 (forcast)'!C505/10^6</f>
        <v>3.2731000000000003E-2</v>
      </c>
      <c r="D66" s="21">
        <f>+'[23]Y2565 (forcast)'!D505/10^6</f>
        <v>2.1645000000000001E-2</v>
      </c>
      <c r="E66" s="21">
        <f>+'[23]Y2565 (forcast)'!E505/10^6</f>
        <v>2.9933999999999999E-2</v>
      </c>
      <c r="F66" s="21">
        <f>+'[23]Y2565 (forcast)'!F505/10^6</f>
        <v>2.8098999999999999E-2</v>
      </c>
      <c r="G66" s="21">
        <f>+'[23]Y2565 (forcast)'!G505/10^6</f>
        <v>1.3454000000000001E-2</v>
      </c>
      <c r="H66" s="21">
        <f>+'[23]Y2565 (forcast)'!H505/10^6</f>
        <v>4.5033999999999998E-2</v>
      </c>
      <c r="I66" s="21">
        <f>+'[23]Y2565 (forcast)'!I505/10^6</f>
        <v>2.2679999999999999E-2</v>
      </c>
      <c r="J66" s="21">
        <f>+'[23]Y2565 (forcast)'!J505/10^6</f>
        <v>3.1268999999999998E-2</v>
      </c>
      <c r="K66" s="21">
        <f>+'[23]Y2565 (forcast)'!K505/10^6</f>
        <v>4.0327000000000002E-2</v>
      </c>
      <c r="L66" s="21">
        <f>+'[23]Y2565 (forcast)'!L505/10^6</f>
        <v>2.7618E-2</v>
      </c>
      <c r="M66" s="21">
        <f>+'[23]Y2565 (forcast)'!M505/10^6</f>
        <v>3.1493E-2</v>
      </c>
      <c r="N66" s="21">
        <f>+'[23]Y2565 (forcast)'!N505/10^6</f>
        <v>2.8979000000000001E-2</v>
      </c>
      <c r="O66" s="22">
        <f t="shared" si="9"/>
        <v>0.35326299999999994</v>
      </c>
    </row>
    <row r="67" spans="1:15" x14ac:dyDescent="0.2">
      <c r="A67" s="10">
        <v>1009</v>
      </c>
      <c r="B67" s="10" t="s">
        <v>17</v>
      </c>
      <c r="C67" s="21">
        <f>+'[23]Y2565 (forcast)'!C506/10^6</f>
        <v>4.1758179999999999E-2</v>
      </c>
      <c r="D67" s="21">
        <f>+'[23]Y2565 (forcast)'!D506/10^6</f>
        <v>3.7854559999999995E-2</v>
      </c>
      <c r="E67" s="21">
        <f>+'[23]Y2565 (forcast)'!E506/10^6</f>
        <v>5.0846429999999998E-2</v>
      </c>
      <c r="F67" s="21">
        <f>+'[23]Y2565 (forcast)'!F506/10^6</f>
        <v>4.3049570000000002E-2</v>
      </c>
      <c r="G67" s="21">
        <f>+'[23]Y2565 (forcast)'!G506/10^6</f>
        <v>3.450226E-2</v>
      </c>
      <c r="H67" s="21">
        <f>+'[23]Y2565 (forcast)'!H506/10^6</f>
        <v>5.968246E-2</v>
      </c>
      <c r="I67" s="21">
        <f>+'[23]Y2565 (forcast)'!I506/10^6</f>
        <v>4.1689320000000002E-2</v>
      </c>
      <c r="J67" s="21">
        <f>+'[23]Y2565 (forcast)'!J506/10^6</f>
        <v>5.8017609999999997E-2</v>
      </c>
      <c r="K67" s="21">
        <f>+'[23]Y2565 (forcast)'!K506/10^6</f>
        <v>4.3256780000000002E-2</v>
      </c>
      <c r="L67" s="21">
        <f>+'[23]Y2565 (forcast)'!L506/10^6</f>
        <v>5.3061989999999996E-2</v>
      </c>
      <c r="M67" s="21">
        <f>+'[23]Y2565 (forcast)'!M506/10^6</f>
        <v>4.7945790000000002E-2</v>
      </c>
      <c r="N67" s="21">
        <f>+'[23]Y2565 (forcast)'!N506/10^6</f>
        <v>5.2948470000000004E-2</v>
      </c>
      <c r="O67" s="22">
        <f t="shared" si="9"/>
        <v>0.56461342000000003</v>
      </c>
    </row>
    <row r="68" spans="1:15" x14ac:dyDescent="0.2">
      <c r="A68" s="10">
        <v>1010</v>
      </c>
      <c r="B68" s="10" t="s">
        <v>19</v>
      </c>
      <c r="C68" s="21">
        <f>+'[23]Y2565 (forcast)'!C507/10^6</f>
        <v>5.6868000000000002E-2</v>
      </c>
      <c r="D68" s="21">
        <f>+'[23]Y2565 (forcast)'!D507/10^6</f>
        <v>5.6639000000000002E-2</v>
      </c>
      <c r="E68" s="21">
        <f>+'[23]Y2565 (forcast)'!E507/10^6</f>
        <v>5.5142999999999998E-2</v>
      </c>
      <c r="F68" s="21">
        <f>+'[23]Y2565 (forcast)'!F507/10^6</f>
        <v>5.5740999999999999E-2</v>
      </c>
      <c r="G68" s="21">
        <f>+'[23]Y2565 (forcast)'!G507/10^6</f>
        <v>5.4453000000000001E-2</v>
      </c>
      <c r="H68" s="21">
        <f>+'[23]Y2565 (forcast)'!H507/10^6</f>
        <v>5.3990000000000003E-2</v>
      </c>
      <c r="I68" s="21">
        <f>+'[23]Y2565 (forcast)'!I507/10^6</f>
        <v>5.7625000000000003E-2</v>
      </c>
      <c r="J68" s="21">
        <f>+'[23]Y2565 (forcast)'!J507/10^6</f>
        <v>4.9749000000000002E-2</v>
      </c>
      <c r="K68" s="21">
        <f>+'[23]Y2565 (forcast)'!K507/10^6</f>
        <v>4.4232E-2</v>
      </c>
      <c r="L68" s="21">
        <f>+'[23]Y2565 (forcast)'!L507/10^6</f>
        <v>4.2638000000000002E-2</v>
      </c>
      <c r="M68" s="21">
        <f>+'[23]Y2565 (forcast)'!M507/10^6</f>
        <v>4.4068999999999997E-2</v>
      </c>
      <c r="N68" s="21">
        <f>+'[23]Y2565 (forcast)'!N507/10^6</f>
        <v>4.7565999999999997E-2</v>
      </c>
      <c r="O68" s="22">
        <f t="shared" si="9"/>
        <v>0.61871299999999996</v>
      </c>
    </row>
    <row r="69" spans="1:15" x14ac:dyDescent="0.2">
      <c r="A69" s="10">
        <v>1011</v>
      </c>
      <c r="B69" s="10" t="s">
        <v>20</v>
      </c>
      <c r="C69" s="21">
        <f>+'[23]Y2565 (forcast)'!C508/10^6</f>
        <v>2.3895799999999998E-2</v>
      </c>
      <c r="D69" s="21">
        <f>+'[23]Y2565 (forcast)'!D508/10^6</f>
        <v>1.7659640000000001E-2</v>
      </c>
      <c r="E69" s="21">
        <f>+'[23]Y2565 (forcast)'!E508/10^6</f>
        <v>2.5454400000000002E-2</v>
      </c>
      <c r="F69" s="21">
        <f>+'[23]Y2565 (forcast)'!F508/10^6</f>
        <v>1.6561799999999998E-2</v>
      </c>
      <c r="G69" s="21">
        <f>+'[23]Y2565 (forcast)'!G508/10^6</f>
        <v>8.310399999999999E-3</v>
      </c>
      <c r="H69" s="21">
        <f>+'[23]Y2565 (forcast)'!H508/10^6</f>
        <v>3.5316300000000002E-2</v>
      </c>
      <c r="I69" s="21">
        <f>+'[23]Y2565 (forcast)'!I508/10^6</f>
        <v>4.9927000000000001E-3</v>
      </c>
      <c r="J69" s="21">
        <f>+'[23]Y2565 (forcast)'!J508/10^6</f>
        <v>1.4627299999999999E-2</v>
      </c>
      <c r="K69" s="21">
        <f>+'[23]Y2565 (forcast)'!K508/10^6</f>
        <v>1.51571E-2</v>
      </c>
      <c r="L69" s="21">
        <f>+'[23]Y2565 (forcast)'!L508/10^6</f>
        <v>2.6454540000000002E-2</v>
      </c>
      <c r="M69" s="21">
        <f>+'[23]Y2565 (forcast)'!M508/10^6</f>
        <v>2.01012E-2</v>
      </c>
      <c r="N69" s="21">
        <f>+'[23]Y2565 (forcast)'!N508/10^6</f>
        <v>2.06486E-2</v>
      </c>
      <c r="O69" s="22">
        <f t="shared" si="9"/>
        <v>0.22917977999999997</v>
      </c>
    </row>
    <row r="70" spans="1:15" x14ac:dyDescent="0.2">
      <c r="A70" s="10">
        <v>1012</v>
      </c>
      <c r="B70" s="10" t="s">
        <v>21</v>
      </c>
      <c r="C70" s="21">
        <f>+'[23]Y2565 (forcast)'!C509/10^6</f>
        <v>9.0785000000000005E-2</v>
      </c>
      <c r="D70" s="21">
        <f>+'[23]Y2565 (forcast)'!D509/10^6</f>
        <v>8.9848999999999998E-2</v>
      </c>
      <c r="E70" s="21">
        <f>+'[23]Y2565 (forcast)'!E509/10^6</f>
        <v>8.9432999999999999E-2</v>
      </c>
      <c r="F70" s="21">
        <f>+'[23]Y2565 (forcast)'!F509/10^6</f>
        <v>8.9995000000000006E-2</v>
      </c>
      <c r="G70" s="21">
        <f>+'[23]Y2565 (forcast)'!G509/10^6</f>
        <v>8.1426999999999999E-2</v>
      </c>
      <c r="H70" s="21">
        <f>+'[23]Y2565 (forcast)'!H509/10^6</f>
        <v>8.4899000000000002E-2</v>
      </c>
      <c r="I70" s="21">
        <f>+'[23]Y2565 (forcast)'!I509/10^6</f>
        <v>7.3958999999999997E-2</v>
      </c>
      <c r="J70" s="21">
        <f>+'[23]Y2565 (forcast)'!J509/10^6</f>
        <v>7.7809000000000003E-2</v>
      </c>
      <c r="K70" s="21">
        <f>+'[23]Y2565 (forcast)'!K509/10^6</f>
        <v>8.7414000000000006E-2</v>
      </c>
      <c r="L70" s="21">
        <f>+'[23]Y2565 (forcast)'!L509/10^6</f>
        <v>8.7718000000000004E-2</v>
      </c>
      <c r="M70" s="21">
        <f>+'[23]Y2565 (forcast)'!M509/10^6</f>
        <v>8.6862999999999996E-2</v>
      </c>
      <c r="N70" s="21">
        <f>+'[23]Y2565 (forcast)'!N509/10^6</f>
        <v>8.5288000000000003E-2</v>
      </c>
      <c r="O70" s="22">
        <f t="shared" si="9"/>
        <v>1.025439</v>
      </c>
    </row>
    <row r="71" spans="1:15" x14ac:dyDescent="0.2">
      <c r="A71" s="10">
        <v>1013</v>
      </c>
      <c r="B71" s="10" t="s">
        <v>22</v>
      </c>
      <c r="C71" s="21">
        <f>+'[23]Y2565 (forcast)'!C510/10^6</f>
        <v>5.7349999999999996E-3</v>
      </c>
      <c r="D71" s="21">
        <f>+'[23]Y2565 (forcast)'!D510/10^6</f>
        <v>5.633E-3</v>
      </c>
      <c r="E71" s="21">
        <f>+'[23]Y2565 (forcast)'!E510/10^6</f>
        <v>5.7660000000000003E-3</v>
      </c>
      <c r="F71" s="21">
        <f>+'[23]Y2565 (forcast)'!F510/10^6</f>
        <v>5.6839999999999998E-3</v>
      </c>
      <c r="G71" s="21">
        <f>+'[23]Y2565 (forcast)'!G510/10^6</f>
        <v>5.1289999999999999E-3</v>
      </c>
      <c r="H71" s="21">
        <f>+'[23]Y2565 (forcast)'!H510/10^6</f>
        <v>5.9030000000000003E-3</v>
      </c>
      <c r="I71" s="21">
        <f>+'[23]Y2565 (forcast)'!I510/10^6</f>
        <v>6.3709999999999999E-3</v>
      </c>
      <c r="J71" s="21">
        <f>+'[23]Y2565 (forcast)'!J510/10^6</f>
        <v>6.5129999999999997E-3</v>
      </c>
      <c r="K71" s="21">
        <f>+'[23]Y2565 (forcast)'!K510/10^6</f>
        <v>6.1180000000000002E-3</v>
      </c>
      <c r="L71" s="21">
        <f>+'[23]Y2565 (forcast)'!L510/10^6</f>
        <v>6.1939999999999999E-3</v>
      </c>
      <c r="M71" s="21">
        <f>+'[23]Y2565 (forcast)'!M510/10^6</f>
        <v>6.11E-3</v>
      </c>
      <c r="N71" s="21">
        <f>+'[23]Y2565 (forcast)'!N510/10^6</f>
        <v>5.8040000000000001E-3</v>
      </c>
      <c r="O71" s="22">
        <f t="shared" si="9"/>
        <v>7.0959999999999995E-2</v>
      </c>
    </row>
    <row r="72" spans="1:15" x14ac:dyDescent="0.2">
      <c r="A72" s="10">
        <v>1014</v>
      </c>
      <c r="B72" s="10" t="s">
        <v>23</v>
      </c>
      <c r="C72" s="21">
        <f>+'[23]Y2565 (forcast)'!C511/10^6</f>
        <v>0.30607600000000001</v>
      </c>
      <c r="D72" s="21">
        <f>+'[23]Y2565 (forcast)'!D511/10^6</f>
        <v>0.28362100000000001</v>
      </c>
      <c r="E72" s="21">
        <f>+'[23]Y2565 (forcast)'!E511/10^6</f>
        <v>0.34809499999999999</v>
      </c>
      <c r="F72" s="21">
        <f>+'[23]Y2565 (forcast)'!F511/10^6</f>
        <v>0.26502700000000001</v>
      </c>
      <c r="G72" s="21">
        <f>+'[23]Y2565 (forcast)'!G511/10^6</f>
        <v>0.17233999999999999</v>
      </c>
      <c r="H72" s="21">
        <f>+'[23]Y2565 (forcast)'!H511/10^6</f>
        <v>0.40830899999999998</v>
      </c>
      <c r="I72" s="21">
        <f>+'[23]Y2565 (forcast)'!I511/10^6</f>
        <v>0.21512800000000001</v>
      </c>
      <c r="J72" s="21">
        <f>+'[23]Y2565 (forcast)'!J511/10^6</f>
        <v>0.20336499999999999</v>
      </c>
      <c r="K72" s="21">
        <f>+'[23]Y2565 (forcast)'!K511/10^6</f>
        <v>0.19137499999999999</v>
      </c>
      <c r="L72" s="21">
        <f>+'[23]Y2565 (forcast)'!L511/10^6</f>
        <v>0.24081900000000001</v>
      </c>
      <c r="M72" s="21">
        <f>+'[23]Y2565 (forcast)'!M511/10^6</f>
        <v>0.24427199999999999</v>
      </c>
      <c r="N72" s="21">
        <f>+'[23]Y2565 (forcast)'!N511/10^6</f>
        <v>0.236484</v>
      </c>
      <c r="O72" s="22">
        <f t="shared" si="9"/>
        <v>3.1149109999999998</v>
      </c>
    </row>
    <row r="73" spans="1:15" x14ac:dyDescent="0.2">
      <c r="A73" s="10">
        <v>1015</v>
      </c>
      <c r="B73" s="10" t="s">
        <v>24</v>
      </c>
      <c r="C73" s="21">
        <f>+'[23]Y2565 (forcast)'!C512/10^6</f>
        <v>2.223E-2</v>
      </c>
      <c r="D73" s="21">
        <f>+'[23]Y2565 (forcast)'!D512/10^6</f>
        <v>1.9963999999999999E-2</v>
      </c>
      <c r="E73" s="21">
        <f>+'[23]Y2565 (forcast)'!E512/10^6</f>
        <v>2.0885000000000001E-2</v>
      </c>
      <c r="F73" s="21">
        <f>+'[23]Y2565 (forcast)'!F512/10^6</f>
        <v>2.3164000000000001E-2</v>
      </c>
      <c r="G73" s="21">
        <f>+'[23]Y2565 (forcast)'!G512/10^6</f>
        <v>1.9670770000000004E-2</v>
      </c>
      <c r="H73" s="21">
        <f>+'[23]Y2565 (forcast)'!H512/10^6</f>
        <v>2.0222E-2</v>
      </c>
      <c r="I73" s="21">
        <f>+'[23]Y2565 (forcast)'!I512/10^6</f>
        <v>2.4205000000000001E-2</v>
      </c>
      <c r="J73" s="21">
        <f>+'[23]Y2565 (forcast)'!J512/10^6</f>
        <v>1.8638999999999999E-2</v>
      </c>
      <c r="K73" s="21">
        <f>+'[23]Y2565 (forcast)'!K512/10^6</f>
        <v>1.8284999999999999E-2</v>
      </c>
      <c r="L73" s="21">
        <f>+'[23]Y2565 (forcast)'!L512/10^6</f>
        <v>1.7699160000000002E-2</v>
      </c>
      <c r="M73" s="21">
        <f>+'[23]Y2565 (forcast)'!M512/10^6</f>
        <v>1.6820999999999999E-2</v>
      </c>
      <c r="N73" s="21">
        <f>+'[23]Y2565 (forcast)'!N512/10^6</f>
        <v>1.6372000000000001E-2</v>
      </c>
      <c r="O73" s="22">
        <f t="shared" si="9"/>
        <v>0.23815692999999999</v>
      </c>
    </row>
    <row r="74" spans="1:15" x14ac:dyDescent="0.2">
      <c r="A74" s="10">
        <v>1016</v>
      </c>
      <c r="B74" s="10" t="s">
        <v>25</v>
      </c>
      <c r="C74" s="21">
        <f>+'[23]Y2565 (forcast)'!C513/10^6</f>
        <v>8.2664279999999993E-2</v>
      </c>
      <c r="D74" s="21">
        <f>+'[23]Y2565 (forcast)'!D513/10^6</f>
        <v>7.6501630000000001E-2</v>
      </c>
      <c r="E74" s="21">
        <f>+'[23]Y2565 (forcast)'!E513/10^6</f>
        <v>9.0176289999999992E-2</v>
      </c>
      <c r="F74" s="21">
        <f>+'[23]Y2565 (forcast)'!F513/10^6</f>
        <v>8.1185649999999998E-2</v>
      </c>
      <c r="G74" s="21">
        <f>+'[23]Y2565 (forcast)'!G513/10^6</f>
        <v>5.9483849999999998E-2</v>
      </c>
      <c r="H74" s="21">
        <f>+'[23]Y2565 (forcast)'!H513/10^6</f>
        <v>0.10693548</v>
      </c>
      <c r="I74" s="21">
        <f>+'[23]Y2565 (forcast)'!I513/10^6</f>
        <v>9.2142669999999996E-2</v>
      </c>
      <c r="J74" s="21">
        <f>+'[23]Y2565 (forcast)'!J513/10^6</f>
        <v>8.0055840000000003E-2</v>
      </c>
      <c r="K74" s="21">
        <f>+'[23]Y2565 (forcast)'!K513/10^6</f>
        <v>9.4979279999999999E-2</v>
      </c>
      <c r="L74" s="21">
        <f>+'[23]Y2565 (forcast)'!L513/10^6</f>
        <v>9.5175820000000008E-2</v>
      </c>
      <c r="M74" s="21">
        <f>+'[23]Y2565 (forcast)'!M513/10^6</f>
        <v>0.1015316</v>
      </c>
      <c r="N74" s="21">
        <f>+'[23]Y2565 (forcast)'!N513/10^6</f>
        <v>9.8832460000000011E-2</v>
      </c>
      <c r="O74" s="22">
        <f t="shared" si="9"/>
        <v>1.0596648499999999</v>
      </c>
    </row>
    <row r="75" spans="1:15" x14ac:dyDescent="0.2">
      <c r="A75" s="10">
        <v>1017</v>
      </c>
      <c r="B75" s="10" t="s">
        <v>26</v>
      </c>
      <c r="C75" s="21">
        <f>+'[23]Y2565 (forcast)'!C514/10^6</f>
        <v>0.153609</v>
      </c>
      <c r="D75" s="21">
        <f>+'[23]Y2565 (forcast)'!D514/10^6</f>
        <v>0.149038</v>
      </c>
      <c r="E75" s="21">
        <f>+'[23]Y2565 (forcast)'!E514/10^6</f>
        <v>0.173903</v>
      </c>
      <c r="F75" s="21">
        <f>+'[23]Y2565 (forcast)'!F514/10^6</f>
        <v>0.16820199999999999</v>
      </c>
      <c r="G75" s="21">
        <f>+'[23]Y2565 (forcast)'!G514/10^6</f>
        <v>0.11110299999999999</v>
      </c>
      <c r="H75" s="21">
        <f>+'[23]Y2565 (forcast)'!H514/10^6</f>
        <v>0.15760099999999999</v>
      </c>
      <c r="I75" s="21">
        <f>+'[23]Y2565 (forcast)'!I514/10^6</f>
        <v>0.114582</v>
      </c>
      <c r="J75" s="21">
        <f>+'[23]Y2565 (forcast)'!J514/10^6</f>
        <v>0.110372</v>
      </c>
      <c r="K75" s="21">
        <f>+'[23]Y2565 (forcast)'!K514/10^6</f>
        <v>0.121347</v>
      </c>
      <c r="L75" s="21">
        <f>+'[23]Y2565 (forcast)'!L514/10^6</f>
        <v>0.11775099999999999</v>
      </c>
      <c r="M75" s="21">
        <f>+'[23]Y2565 (forcast)'!M514/10^6</f>
        <v>0.10986</v>
      </c>
      <c r="N75" s="21">
        <f>+'[23]Y2565 (forcast)'!N514/10^6</f>
        <v>9.8776000000000003E-2</v>
      </c>
      <c r="O75" s="22">
        <f t="shared" si="9"/>
        <v>1.586144</v>
      </c>
    </row>
    <row r="76" spans="1:15" x14ac:dyDescent="0.2">
      <c r="A76" s="10">
        <v>1018</v>
      </c>
      <c r="B76" s="10" t="s">
        <v>27</v>
      </c>
      <c r="C76" s="21">
        <f>+'[23]Y2565 (forcast)'!C515/10^6</f>
        <v>4.7060999999999999E-2</v>
      </c>
      <c r="D76" s="21">
        <f>+'[23]Y2565 (forcast)'!D515/10^6</f>
        <v>4.7946999999999997E-2</v>
      </c>
      <c r="E76" s="21">
        <f>+'[23]Y2565 (forcast)'!E515/10^6</f>
        <v>4.8511220000000001E-2</v>
      </c>
      <c r="F76" s="21">
        <f>+'[23]Y2565 (forcast)'!F515/10^6</f>
        <v>5.0892E-2</v>
      </c>
      <c r="G76" s="21">
        <f>+'[23]Y2565 (forcast)'!G515/10^6</f>
        <v>4.6544000000000002E-2</v>
      </c>
      <c r="H76" s="21">
        <f>+'[23]Y2565 (forcast)'!H515/10^6</f>
        <v>4.3678000000000002E-2</v>
      </c>
      <c r="I76" s="21">
        <f>+'[23]Y2565 (forcast)'!I515/10^6</f>
        <v>5.4626000000000001E-2</v>
      </c>
      <c r="J76" s="21">
        <f>+'[23]Y2565 (forcast)'!J515/10^6</f>
        <v>5.8035000000000003E-2</v>
      </c>
      <c r="K76" s="21">
        <f>+'[23]Y2565 (forcast)'!K515/10^6</f>
        <v>5.3903359999999997E-2</v>
      </c>
      <c r="L76" s="21">
        <f>+'[23]Y2565 (forcast)'!L515/10^6</f>
        <v>5.724489E-2</v>
      </c>
      <c r="M76" s="21">
        <f>+'[23]Y2565 (forcast)'!M515/10^6</f>
        <v>6.0366000000000003E-2</v>
      </c>
      <c r="N76" s="21">
        <f>+'[23]Y2565 (forcast)'!N515/10^6</f>
        <v>5.7851760000000002E-2</v>
      </c>
      <c r="O76" s="22">
        <f t="shared" si="9"/>
        <v>0.62666023000000015</v>
      </c>
    </row>
    <row r="77" spans="1:15" x14ac:dyDescent="0.2">
      <c r="A77" s="10">
        <v>1019</v>
      </c>
      <c r="B77" s="10" t="s">
        <v>28</v>
      </c>
      <c r="C77" s="21">
        <f>+'[23]Y2565 (forcast)'!C516/10^6</f>
        <v>1.8252999999999998E-2</v>
      </c>
      <c r="D77" s="21">
        <f>+'[23]Y2565 (forcast)'!D516/10^6</f>
        <v>2.4438000000000001E-2</v>
      </c>
      <c r="E77" s="21">
        <f>+'[23]Y2565 (forcast)'!E516/10^6</f>
        <v>2.2658999999999999E-2</v>
      </c>
      <c r="F77" s="21">
        <f>+'[23]Y2565 (forcast)'!F516/10^6</f>
        <v>1.5035E-2</v>
      </c>
      <c r="G77" s="21">
        <f>+'[23]Y2565 (forcast)'!G516/10^6</f>
        <v>1.0253999999999999E-2</v>
      </c>
      <c r="H77" s="21">
        <f>+'[23]Y2565 (forcast)'!H516/10^6</f>
        <v>2.7237000000000001E-2</v>
      </c>
      <c r="I77" s="21">
        <f>+'[23]Y2565 (forcast)'!I516/10^6</f>
        <v>1.6003E-2</v>
      </c>
      <c r="J77" s="21">
        <f>+'[23]Y2565 (forcast)'!J516/10^6</f>
        <v>1.5939999999999999E-2</v>
      </c>
      <c r="K77" s="21">
        <f>+'[23]Y2565 (forcast)'!K516/10^6</f>
        <v>1.9359999999999999E-2</v>
      </c>
      <c r="L77" s="21">
        <f>+'[23]Y2565 (forcast)'!L516/10^6</f>
        <v>2.232E-2</v>
      </c>
      <c r="M77" s="21">
        <f>+'[23]Y2565 (forcast)'!M516/10^6</f>
        <v>2.4562E-2</v>
      </c>
      <c r="N77" s="21">
        <f>+'[23]Y2565 (forcast)'!N516/10^6</f>
        <v>2.3113181818181821E-2</v>
      </c>
      <c r="O77" s="22">
        <f t="shared" si="9"/>
        <v>0.23917418181818179</v>
      </c>
    </row>
    <row r="78" spans="1:15" x14ac:dyDescent="0.2">
      <c r="A78" s="10">
        <v>1020</v>
      </c>
      <c r="B78" s="10" t="s">
        <v>29</v>
      </c>
      <c r="C78" s="21">
        <f>+'[23]Y2565 (forcast)'!C517/10^6</f>
        <v>0.19911799999999999</v>
      </c>
      <c r="D78" s="21">
        <f>+'[23]Y2565 (forcast)'!D517/10^6</f>
        <v>0.20896706999999995</v>
      </c>
      <c r="E78" s="21">
        <f>+'[23]Y2565 (forcast)'!E517/10^6</f>
        <v>0.20898819000000007</v>
      </c>
      <c r="F78" s="21">
        <f>+'[23]Y2565 (forcast)'!F517/10^6</f>
        <v>0.18550106999999996</v>
      </c>
      <c r="G78" s="21">
        <f>+'[23]Y2565 (forcast)'!G517/10^6</f>
        <v>0.10861878000000003</v>
      </c>
      <c r="H78" s="21">
        <f>+'[23]Y2565 (forcast)'!H517/10^6</f>
        <v>0.16944254000000003</v>
      </c>
      <c r="I78" s="21">
        <f>+'[23]Y2565 (forcast)'!I517/10^6</f>
        <v>0.12703258000000001</v>
      </c>
      <c r="J78" s="21">
        <f>+'[23]Y2565 (forcast)'!J517/10^6</f>
        <v>0.14954510999999993</v>
      </c>
      <c r="K78" s="21">
        <f>+'[23]Y2565 (forcast)'!K517/10^6</f>
        <v>0.13140903999999998</v>
      </c>
      <c r="L78" s="21">
        <f>+'[23]Y2565 (forcast)'!L517/10^6</f>
        <v>0.14849434999999997</v>
      </c>
      <c r="M78" s="21">
        <f>+'[23]Y2565 (forcast)'!M517/10^6</f>
        <v>0.13463944</v>
      </c>
      <c r="N78" s="21">
        <f>+'[23]Y2565 (forcast)'!N517/10^6</f>
        <v>0.12274653000000003</v>
      </c>
      <c r="O78" s="22">
        <f t="shared" si="9"/>
        <v>1.8945026999999999</v>
      </c>
    </row>
    <row r="79" spans="1:15" x14ac:dyDescent="0.2">
      <c r="A79" s="10">
        <v>1021</v>
      </c>
      <c r="B79" s="10" t="s">
        <v>30</v>
      </c>
      <c r="C79" s="21">
        <f>+'[23]Y2565 (forcast)'!C518/10^6</f>
        <v>4.9423680000000011E-2</v>
      </c>
      <c r="D79" s="21">
        <f>+'[23]Y2565 (forcast)'!D518/10^6</f>
        <v>4.5126480000000017E-2</v>
      </c>
      <c r="E79" s="21">
        <f>+'[23]Y2565 (forcast)'!E518/10^6</f>
        <v>4.8368410000000008E-2</v>
      </c>
      <c r="F79" s="21">
        <f>+'[23]Y2565 (forcast)'!F518/10^6</f>
        <v>3.8593580000000002E-2</v>
      </c>
      <c r="G79" s="21">
        <f>+'[23]Y2565 (forcast)'!G518/10^6</f>
        <v>3.030490000000001E-2</v>
      </c>
      <c r="H79" s="21">
        <f>+'[23]Y2565 (forcast)'!H518/10^6</f>
        <v>4.6125279999999991E-2</v>
      </c>
      <c r="I79" s="21">
        <f>+'[23]Y2565 (forcast)'!I518/10^6</f>
        <v>3.9463620000000012E-2</v>
      </c>
      <c r="J79" s="21">
        <f>+'[23]Y2565 (forcast)'!J518/10^6</f>
        <v>4.1752719999999986E-2</v>
      </c>
      <c r="K79" s="21">
        <f>+'[23]Y2565 (forcast)'!K518/10^6</f>
        <v>5.0323899999999991E-2</v>
      </c>
      <c r="L79" s="21">
        <f>+'[23]Y2565 (forcast)'!L518/10^6</f>
        <v>5.5895089999999988E-2</v>
      </c>
      <c r="M79" s="21">
        <f>+'[23]Y2565 (forcast)'!M518/10^6</f>
        <v>6.1776360000000002E-2</v>
      </c>
      <c r="N79" s="21">
        <f>+'[23]Y2565 (forcast)'!N518/10^6</f>
        <v>6.6733700000000007E-2</v>
      </c>
      <c r="O79" s="22">
        <f t="shared" si="9"/>
        <v>0.57388771999999999</v>
      </c>
    </row>
    <row r="80" spans="1:15" x14ac:dyDescent="0.2">
      <c r="A80" s="10">
        <v>1022</v>
      </c>
      <c r="B80" s="10" t="s">
        <v>31</v>
      </c>
      <c r="C80" s="21">
        <f>+'[23]Y2565 (forcast)'!C519/10^6</f>
        <v>0.13259699999999999</v>
      </c>
      <c r="D80" s="21">
        <f>+'[23]Y2565 (forcast)'!D519/10^6</f>
        <v>9.4008999999999995E-2</v>
      </c>
      <c r="E80" s="21">
        <f>+'[23]Y2565 (forcast)'!E519/10^6</f>
        <v>0.132609</v>
      </c>
      <c r="F80" s="21">
        <f>+'[23]Y2565 (forcast)'!F519/10^6</f>
        <v>0.129272</v>
      </c>
      <c r="G80" s="21">
        <f>+'[23]Y2565 (forcast)'!G519/10^6</f>
        <v>9.3492000000000006E-2</v>
      </c>
      <c r="H80" s="21">
        <f>+'[23]Y2565 (forcast)'!H519/10^6</f>
        <v>0.16722500000000001</v>
      </c>
      <c r="I80" s="21">
        <f>+'[23]Y2565 (forcast)'!I519/10^6</f>
        <v>0.104439</v>
      </c>
      <c r="J80" s="21">
        <f>+'[23]Y2565 (forcast)'!J519/10^6</f>
        <v>0.11237</v>
      </c>
      <c r="K80" s="21">
        <f>+'[23]Y2565 (forcast)'!K519/10^6</f>
        <v>0.14676800000000001</v>
      </c>
      <c r="L80" s="21">
        <f>+'[23]Y2565 (forcast)'!L519/10^6</f>
        <v>0.12736600000000001</v>
      </c>
      <c r="M80" s="21">
        <f>+'[23]Y2565 (forcast)'!M519/10^6</f>
        <v>0.133303</v>
      </c>
      <c r="N80" s="21">
        <f>+'[23]Y2565 (forcast)'!N519/10^6</f>
        <v>0.101079</v>
      </c>
      <c r="O80" s="22">
        <f t="shared" si="9"/>
        <v>1.474529</v>
      </c>
    </row>
    <row r="81" spans="1:15" x14ac:dyDescent="0.2">
      <c r="A81" s="10">
        <v>1023</v>
      </c>
      <c r="B81" s="10" t="s">
        <v>32</v>
      </c>
      <c r="C81" s="21">
        <f>+'[23]Y2565 (forcast)'!C520/10^6</f>
        <v>4.0833000000000001E-2</v>
      </c>
      <c r="D81" s="21">
        <f>+'[23]Y2565 (forcast)'!D520/10^6</f>
        <v>3.3863999999999998E-2</v>
      </c>
      <c r="E81" s="21">
        <f>+'[23]Y2565 (forcast)'!E520/10^6</f>
        <v>4.4796000000000002E-2</v>
      </c>
      <c r="F81" s="21">
        <f>+'[23]Y2565 (forcast)'!F520/10^6</f>
        <v>3.5250999999999998E-2</v>
      </c>
      <c r="G81" s="21">
        <f>+'[23]Y2565 (forcast)'!G520/10^6</f>
        <v>2.7333E-2</v>
      </c>
      <c r="H81" s="21">
        <f>+'[23]Y2565 (forcast)'!H520/10^6</f>
        <v>4.5895999999999999E-2</v>
      </c>
      <c r="I81" s="21">
        <f>+'[23]Y2565 (forcast)'!I520/10^6</f>
        <v>2.8466000000000002E-2</v>
      </c>
      <c r="J81" s="21">
        <f>+'[23]Y2565 (forcast)'!J520/10^6</f>
        <v>3.1462999999999998E-2</v>
      </c>
      <c r="K81" s="21">
        <f>+'[23]Y2565 (forcast)'!K520/10^6</f>
        <v>2.8603E-2</v>
      </c>
      <c r="L81" s="21">
        <f>+'[23]Y2565 (forcast)'!L520/10^6</f>
        <v>4.2438999999999998E-2</v>
      </c>
      <c r="M81" s="21">
        <f>+'[23]Y2565 (forcast)'!M520/10^6</f>
        <v>4.4859999999999997E-2</v>
      </c>
      <c r="N81" s="21">
        <f>+'[23]Y2565 (forcast)'!N520/10^6</f>
        <v>4.1063000000000002E-2</v>
      </c>
      <c r="O81" s="22">
        <f t="shared" si="9"/>
        <v>0.44486700000000001</v>
      </c>
    </row>
    <row r="82" spans="1:15" x14ac:dyDescent="0.2">
      <c r="A82" s="10">
        <v>1024</v>
      </c>
      <c r="B82" s="10" t="s">
        <v>33</v>
      </c>
      <c r="C82" s="21">
        <f>+'[23]Y2565 (forcast)'!C521/10^6</f>
        <v>0.345688</v>
      </c>
      <c r="D82" s="21">
        <f>+'[23]Y2565 (forcast)'!D521/10^6</f>
        <v>0.31084372999999998</v>
      </c>
      <c r="E82" s="21">
        <f>+'[23]Y2565 (forcast)'!E521/10^6</f>
        <v>0.41899028000000005</v>
      </c>
      <c r="F82" s="21">
        <f>+'[23]Y2565 (forcast)'!F521/10^6</f>
        <v>0.35209143999999992</v>
      </c>
      <c r="G82" s="21">
        <f>+'[23]Y2565 (forcast)'!G521/10^6</f>
        <v>0.23963666</v>
      </c>
      <c r="H82" s="21">
        <f>+'[23]Y2565 (forcast)'!H521/10^6</f>
        <v>0.38464478000000002</v>
      </c>
      <c r="I82" s="21">
        <f>+'[23]Y2565 (forcast)'!I521/10^6</f>
        <v>0.22258703000000002</v>
      </c>
      <c r="J82" s="21">
        <f>+'[23]Y2565 (forcast)'!J521/10^6</f>
        <v>0.24721324</v>
      </c>
      <c r="K82" s="21">
        <f>+'[23]Y2565 (forcast)'!K521/10^6</f>
        <v>0.14113100000000001</v>
      </c>
      <c r="L82" s="21">
        <f>+'[23]Y2565 (forcast)'!L521/10^6</f>
        <v>0.177485</v>
      </c>
      <c r="M82" s="21">
        <f>+'[23]Y2565 (forcast)'!M521/10^6</f>
        <v>0.1729385</v>
      </c>
      <c r="N82" s="21">
        <f>+'[23]Y2565 (forcast)'!N521/10^6</f>
        <v>0.15804033636363637</v>
      </c>
      <c r="O82" s="22">
        <f t="shared" si="9"/>
        <v>3.1712899963636363</v>
      </c>
    </row>
    <row r="83" spans="1:15" x14ac:dyDescent="0.2">
      <c r="A83" s="10">
        <v>1025</v>
      </c>
      <c r="B83" s="10" t="s">
        <v>34</v>
      </c>
      <c r="C83" s="21">
        <f>+'[23]Y2565 (forcast)'!C522/10^6</f>
        <v>3.2259000000000003E-2</v>
      </c>
      <c r="D83" s="21">
        <f>+'[23]Y2565 (forcast)'!D522/10^6</f>
        <v>2.7415999999999999E-2</v>
      </c>
      <c r="E83" s="21">
        <f>+'[23]Y2565 (forcast)'!E522/10^6</f>
        <v>4.5755999999999998E-2</v>
      </c>
      <c r="F83" s="21">
        <f>+'[23]Y2565 (forcast)'!F522/10^6</f>
        <v>4.1665000000000001E-2</v>
      </c>
      <c r="G83" s="21">
        <f>+'[23]Y2565 (forcast)'!G522/10^6</f>
        <v>2.0698000000000001E-2</v>
      </c>
      <c r="H83" s="21">
        <f>+'[23]Y2565 (forcast)'!H522/10^6</f>
        <v>5.3955999999999997E-2</v>
      </c>
      <c r="I83" s="21">
        <f>+'[23]Y2565 (forcast)'!I522/10^6</f>
        <v>3.7139999999999999E-2</v>
      </c>
      <c r="J83" s="21">
        <f>+'[23]Y2565 (forcast)'!J522/10^6</f>
        <v>3.8024000000000002E-2</v>
      </c>
      <c r="K83" s="21">
        <f>+'[23]Y2565 (forcast)'!K522/10^6</f>
        <v>2.8782080000000002E-2</v>
      </c>
      <c r="L83" s="21">
        <f>+'[23]Y2565 (forcast)'!L522/10^6</f>
        <v>4.2371589999999994E-2</v>
      </c>
      <c r="M83" s="21">
        <f>+'[23]Y2565 (forcast)'!M522/10^6</f>
        <v>5.4637979999999996E-2</v>
      </c>
      <c r="N83" s="21">
        <f>+'[23]Y2565 (forcast)'!N522/10^6</f>
        <v>5.2938249999999999E-2</v>
      </c>
      <c r="O83" s="22">
        <f t="shared" si="9"/>
        <v>0.47564390000000001</v>
      </c>
    </row>
    <row r="84" spans="1:15" x14ac:dyDescent="0.2">
      <c r="A84" s="10">
        <v>1026</v>
      </c>
      <c r="B84" s="10" t="s">
        <v>35</v>
      </c>
      <c r="C84" s="21">
        <f>+'[23]Y2565 (forcast)'!C523/10^6</f>
        <v>1.6183549999999998E-2</v>
      </c>
      <c r="D84" s="21">
        <f>+'[23]Y2565 (forcast)'!D523/10^6</f>
        <v>1.2985479999999999E-2</v>
      </c>
      <c r="E84" s="21">
        <f>+'[23]Y2565 (forcast)'!E523/10^6</f>
        <v>1.4421E-2</v>
      </c>
      <c r="F84" s="21">
        <f>+'[23]Y2565 (forcast)'!F523/10^6</f>
        <v>6.5310000000000003E-3</v>
      </c>
      <c r="G84" s="21">
        <f>+'[23]Y2565 (forcast)'!G523/10^6</f>
        <v>1.0206E-2</v>
      </c>
      <c r="H84" s="21">
        <f>+'[23]Y2565 (forcast)'!H523/10^6</f>
        <v>1.8131000000000001E-2</v>
      </c>
      <c r="I84" s="21">
        <f>+'[23]Y2565 (forcast)'!I523/10^6</f>
        <v>1.0215E-2</v>
      </c>
      <c r="J84" s="21">
        <f>+'[23]Y2565 (forcast)'!J523/10^6</f>
        <v>1.4194E-2</v>
      </c>
      <c r="K84" s="21">
        <f>+'[23]Y2565 (forcast)'!K523/10^6</f>
        <v>1.5173000000000001E-2</v>
      </c>
      <c r="L84" s="21">
        <f>+'[23]Y2565 (forcast)'!L523/10^6</f>
        <v>1.5774E-2</v>
      </c>
      <c r="M84" s="21">
        <f>+'[23]Y2565 (forcast)'!M523/10^6</f>
        <v>2.1829999999999999E-2</v>
      </c>
      <c r="N84" s="21">
        <f>+'[23]Y2565 (forcast)'!N523/10^6</f>
        <v>2.2428E-2</v>
      </c>
      <c r="O84" s="22">
        <f t="shared" si="9"/>
        <v>0.17807203000000002</v>
      </c>
    </row>
    <row r="85" spans="1:15" x14ac:dyDescent="0.2">
      <c r="A85" s="10">
        <v>1027</v>
      </c>
      <c r="B85" s="10" t="s">
        <v>36</v>
      </c>
      <c r="C85" s="21">
        <f>+'[23]Y2565 (forcast)'!C524/10^6</f>
        <v>2.7231999999999999E-2</v>
      </c>
      <c r="D85" s="21">
        <f>+'[23]Y2565 (forcast)'!D524/10^6</f>
        <v>2.6454999999999999E-2</v>
      </c>
      <c r="E85" s="21">
        <f>+'[23]Y2565 (forcast)'!E524/10^6</f>
        <v>4.6850000000000003E-2</v>
      </c>
      <c r="F85" s="21">
        <f>+'[23]Y2565 (forcast)'!F524/10^6</f>
        <v>4.0169999999999997E-2</v>
      </c>
      <c r="G85" s="21">
        <f>+'[23]Y2565 (forcast)'!G524/10^6</f>
        <v>2.2894000000000001E-2</v>
      </c>
      <c r="H85" s="21">
        <f>+'[23]Y2565 (forcast)'!H524/10^6</f>
        <v>4.3794E-2</v>
      </c>
      <c r="I85" s="21">
        <f>+'[23]Y2565 (forcast)'!I524/10^6</f>
        <v>3.2135999999999998E-2</v>
      </c>
      <c r="J85" s="21">
        <f>+'[23]Y2565 (forcast)'!J524/10^6</f>
        <v>3.5069999999999997E-2</v>
      </c>
      <c r="K85" s="21">
        <f>+'[23]Y2565 (forcast)'!K524/10^6</f>
        <v>3.2092999999999997E-2</v>
      </c>
      <c r="L85" s="21">
        <f>+'[23]Y2565 (forcast)'!L524/10^6</f>
        <v>3.2196000000000002E-2</v>
      </c>
      <c r="M85" s="21">
        <f>+'[23]Y2565 (forcast)'!M524/10^6</f>
        <v>3.1648000000000003E-2</v>
      </c>
      <c r="N85" s="21">
        <f>+'[23]Y2565 (forcast)'!N524/10^6</f>
        <v>3.2503999999999998E-2</v>
      </c>
      <c r="O85" s="22">
        <f t="shared" si="9"/>
        <v>0.40304199999999996</v>
      </c>
    </row>
    <row r="86" spans="1:15" x14ac:dyDescent="0.2">
      <c r="A86" s="10">
        <v>1028</v>
      </c>
      <c r="B86" s="10" t="s">
        <v>37</v>
      </c>
      <c r="C86" s="21">
        <f>+'[23]Y2565 (forcast)'!C525/10^6</f>
        <v>0.139796</v>
      </c>
      <c r="D86" s="21">
        <f>+'[23]Y2565 (forcast)'!D525/10^6</f>
        <v>0.11963600000000001</v>
      </c>
      <c r="E86" s="21">
        <f>+'[23]Y2565 (forcast)'!E525/10^6</f>
        <v>0.13506499999999999</v>
      </c>
      <c r="F86" s="21">
        <f>+'[23]Y2565 (forcast)'!F525/10^6</f>
        <v>0.124873</v>
      </c>
      <c r="G86" s="21">
        <f>+'[23]Y2565 (forcast)'!G525/10^6</f>
        <v>9.4795000000000004E-2</v>
      </c>
      <c r="H86" s="21">
        <f>+'[23]Y2565 (forcast)'!H525/10^6</f>
        <v>0.13600000000000001</v>
      </c>
      <c r="I86" s="21">
        <f>+'[23]Y2565 (forcast)'!I525/10^6</f>
        <v>0.121087</v>
      </c>
      <c r="J86" s="21">
        <f>+'[23]Y2565 (forcast)'!J525/10^6</f>
        <v>0.14874799999999999</v>
      </c>
      <c r="K86" s="21">
        <f>+'[23]Y2565 (forcast)'!K525/10^6</f>
        <v>0.111567</v>
      </c>
      <c r="L86" s="21">
        <f>+'[23]Y2565 (forcast)'!L525/10^6</f>
        <v>0.12071800000000001</v>
      </c>
      <c r="M86" s="21">
        <f>+'[23]Y2565 (forcast)'!M525/10^6</f>
        <v>0.106556</v>
      </c>
      <c r="N86" s="21">
        <f>+'[23]Y2565 (forcast)'!N525/10^6</f>
        <v>0.10143000000000001</v>
      </c>
      <c r="O86" s="22">
        <f t="shared" si="9"/>
        <v>1.4602710000000001</v>
      </c>
    </row>
    <row r="87" spans="1:15" x14ac:dyDescent="0.2">
      <c r="A87" s="10">
        <v>1029</v>
      </c>
      <c r="B87" s="10" t="s">
        <v>38</v>
      </c>
      <c r="C87" s="21">
        <f>+'[23]Y2565 (forcast)'!C526/10^6</f>
        <v>2.1180999999999998E-2</v>
      </c>
      <c r="D87" s="21">
        <f>+'[23]Y2565 (forcast)'!D526/10^6</f>
        <v>1.7951999999999999E-2</v>
      </c>
      <c r="E87" s="21">
        <f>+'[23]Y2565 (forcast)'!E526/10^6</f>
        <v>2.3879999999999998E-2</v>
      </c>
      <c r="F87" s="21">
        <f>+'[23]Y2565 (forcast)'!F526/10^6</f>
        <v>1.745E-2</v>
      </c>
      <c r="G87" s="21">
        <f>+'[23]Y2565 (forcast)'!G526/10^6</f>
        <v>1.0914E-2</v>
      </c>
      <c r="H87" s="21">
        <f>+'[23]Y2565 (forcast)'!H526/10^6</f>
        <v>2.7349589999999997E-2</v>
      </c>
      <c r="I87" s="21">
        <f>+'[23]Y2565 (forcast)'!I526/10^6</f>
        <v>2.3313910000000004E-2</v>
      </c>
      <c r="J87" s="21">
        <f>+'[23]Y2565 (forcast)'!J526/10^6</f>
        <v>2.9012300000000001E-2</v>
      </c>
      <c r="K87" s="21">
        <f>+'[23]Y2565 (forcast)'!K526/10^6</f>
        <v>2.8358000000000001E-2</v>
      </c>
      <c r="L87" s="21">
        <f>+'[23]Y2565 (forcast)'!L526/10^6</f>
        <v>3.2381979999999998E-2</v>
      </c>
      <c r="M87" s="21">
        <f>+'[23]Y2565 (forcast)'!M526/10^6</f>
        <v>3.2216000000000002E-2</v>
      </c>
      <c r="N87" s="21">
        <f>+'[23]Y2565 (forcast)'!N526/10^6</f>
        <v>3.2990999999999999E-2</v>
      </c>
      <c r="O87" s="22">
        <f t="shared" si="9"/>
        <v>0.29699977999999999</v>
      </c>
    </row>
    <row r="88" spans="1:15" x14ac:dyDescent="0.2">
      <c r="A88" s="15">
        <v>1030</v>
      </c>
      <c r="B88" s="15" t="s">
        <v>18</v>
      </c>
      <c r="C88" s="23">
        <f>+'[23]Y2565 (forcast)'!C527/10^6</f>
        <v>1.8665999999999999E-2</v>
      </c>
      <c r="D88" s="23">
        <f>+'[23]Y2565 (forcast)'!D527/10^6</f>
        <v>1.9175999999999999E-2</v>
      </c>
      <c r="E88" s="23">
        <f>+'[23]Y2565 (forcast)'!E527/10^6</f>
        <v>1.9497E-2</v>
      </c>
      <c r="F88" s="23">
        <f>+'[23]Y2565 (forcast)'!F527/10^6</f>
        <v>2.0456999999999999E-2</v>
      </c>
      <c r="G88" s="23">
        <f>+'[23]Y2565 (forcast)'!G527/10^6</f>
        <v>1.9970999999999999E-2</v>
      </c>
      <c r="H88" s="23">
        <f>+'[23]Y2565 (forcast)'!H527/10^6</f>
        <v>3.1001999999999998E-2</v>
      </c>
      <c r="I88" s="23">
        <f>+'[23]Y2565 (forcast)'!I527/10^6</f>
        <v>2.1510999999999999E-2</v>
      </c>
      <c r="J88" s="23">
        <f>+'[23]Y2565 (forcast)'!J527/10^6</f>
        <v>2.1009E-2</v>
      </c>
      <c r="K88" s="23">
        <f>+'[23]Y2565 (forcast)'!K527/10^6</f>
        <v>1.7763999999999999E-2</v>
      </c>
      <c r="L88" s="23">
        <f>+'[23]Y2565 (forcast)'!L527/10^6</f>
        <v>1.6944000000000001E-2</v>
      </c>
      <c r="M88" s="23">
        <f>+'[23]Y2565 (forcast)'!M527/10^6</f>
        <v>1.7163999999999999E-2</v>
      </c>
      <c r="N88" s="23">
        <f>+'[23]Y2565 (forcast)'!N527/10^6</f>
        <v>1.7434999999999999E-2</v>
      </c>
      <c r="O88" s="24">
        <f t="shared" si="9"/>
        <v>0.240596</v>
      </c>
    </row>
    <row r="89" spans="1:15" x14ac:dyDescent="0.2">
      <c r="A89" s="4">
        <v>10300</v>
      </c>
      <c r="B89" s="4" t="s">
        <v>55</v>
      </c>
      <c r="C89" s="18">
        <f t="shared" ref="C89:N89" si="10">SUM(C62:C88)</f>
        <v>3.4481534800000002</v>
      </c>
      <c r="D89" s="18">
        <f t="shared" si="10"/>
        <v>2.9890365000000001</v>
      </c>
      <c r="E89" s="18">
        <f t="shared" si="10"/>
        <v>3.5738623299999999</v>
      </c>
      <c r="F89" s="18">
        <f t="shared" si="10"/>
        <v>2.9323870600000004</v>
      </c>
      <c r="G89" s="18">
        <f t="shared" si="10"/>
        <v>2.2134678999999995</v>
      </c>
      <c r="H89" s="18">
        <f t="shared" si="10"/>
        <v>3.8631901900000001</v>
      </c>
      <c r="I89" s="18">
        <f t="shared" si="10"/>
        <v>2.5626746800000006</v>
      </c>
      <c r="J89" s="18">
        <f t="shared" si="10"/>
        <v>2.8929829499999999</v>
      </c>
      <c r="K89" s="18">
        <f t="shared" si="10"/>
        <v>2.4378508500000011</v>
      </c>
      <c r="L89" s="18">
        <f t="shared" si="10"/>
        <v>2.6882585199999989</v>
      </c>
      <c r="M89" s="18">
        <f t="shared" si="10"/>
        <v>2.77696041</v>
      </c>
      <c r="N89" s="18">
        <f t="shared" si="10"/>
        <v>2.5662576581818177</v>
      </c>
      <c r="O89" s="18">
        <f t="shared" si="9"/>
        <v>34.945082528181814</v>
      </c>
    </row>
    <row r="90" spans="1:15" x14ac:dyDescent="0.2">
      <c r="A90" s="32"/>
      <c r="B90" s="32"/>
      <c r="C90"/>
      <c r="D90"/>
      <c r="E90" s="310"/>
      <c r="F90" s="310"/>
      <c r="G90" s="310"/>
      <c r="H90" s="310"/>
      <c r="I90" s="310"/>
      <c r="J90" s="310"/>
      <c r="K90" s="310"/>
      <c r="L90" s="310"/>
      <c r="M90" s="310"/>
      <c r="N90" s="310"/>
      <c r="O90" s="32"/>
    </row>
    <row r="91" spans="1:15" x14ac:dyDescent="0.2">
      <c r="A91" s="3" t="s">
        <v>52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176</v>
      </c>
    </row>
    <row r="92" spans="1:15" x14ac:dyDescent="0.2">
      <c r="A92" s="7">
        <v>1004</v>
      </c>
      <c r="B92" s="7" t="s">
        <v>94</v>
      </c>
      <c r="C92" s="26">
        <f>+'[23]Y2565 (forcast)'!C534</f>
        <v>33.011482659606749</v>
      </c>
      <c r="D92" s="26">
        <f>+'[23]Y2565 (forcast)'!D534</f>
        <v>27.312655550791735</v>
      </c>
      <c r="E92" s="26">
        <f>+'[23]Y2565 (forcast)'!E534</f>
        <v>30.696839741195681</v>
      </c>
      <c r="F92" s="26">
        <f>+'[23]Y2565 (forcast)'!F534</f>
        <v>22.457706134123772</v>
      </c>
      <c r="G92" s="26">
        <f>+'[23]Y2565 (forcast)'!G534</f>
        <v>20.570348752597852</v>
      </c>
      <c r="H92" s="26">
        <f>+'[23]Y2565 (forcast)'!H534</f>
        <v>33.325638776456437</v>
      </c>
      <c r="I92" s="26">
        <f>+'[23]Y2565 (forcast)'!I534</f>
        <v>22.260436107457043</v>
      </c>
      <c r="J92" s="26">
        <f>+'[23]Y2565 (forcast)'!J534</f>
        <v>26.103107050668346</v>
      </c>
      <c r="K92" s="26">
        <f>+'[23]Y2565 (forcast)'!K534</f>
        <v>19.878955637203887</v>
      </c>
      <c r="L92" s="26">
        <f>+'[23]Y2565 (forcast)'!L534</f>
        <v>21.917700568958377</v>
      </c>
      <c r="M92" s="26">
        <f>+'[23]Y2565 (forcast)'!M534</f>
        <v>24.437904150971889</v>
      </c>
      <c r="N92" s="26">
        <f>+'[23]Y2565 (forcast)'!N534</f>
        <v>21.542954533411052</v>
      </c>
      <c r="O92" s="26">
        <f>+'[23]Y2565 (forcast)'!O534</f>
        <v>25.428306317314981</v>
      </c>
    </row>
    <row r="93" spans="1:15" x14ac:dyDescent="0.2">
      <c r="A93" s="10">
        <v>1005</v>
      </c>
      <c r="B93" s="10" t="s">
        <v>13</v>
      </c>
      <c r="C93" s="28">
        <f>+'[23]Y2565 (forcast)'!C535</f>
        <v>21.621414815675838</v>
      </c>
      <c r="D93" s="28">
        <f>+'[23]Y2565 (forcast)'!D535</f>
        <v>18.299607781353814</v>
      </c>
      <c r="E93" s="28">
        <f>+'[23]Y2565 (forcast)'!E535</f>
        <v>17.125905811594244</v>
      </c>
      <c r="F93" s="28">
        <f>+'[23]Y2565 (forcast)'!F535</f>
        <v>12.522913257196555</v>
      </c>
      <c r="G93" s="28">
        <f>+'[23]Y2565 (forcast)'!G535</f>
        <v>11.694608880666074</v>
      </c>
      <c r="H93" s="28">
        <f>+'[23]Y2565 (forcast)'!H535</f>
        <v>14.451797304666858</v>
      </c>
      <c r="I93" s="28">
        <f>+'[23]Y2565 (forcast)'!I535</f>
        <v>15.990164147079605</v>
      </c>
      <c r="J93" s="28">
        <f>+'[23]Y2565 (forcast)'!J535</f>
        <v>15.904019204525961</v>
      </c>
      <c r="K93" s="28">
        <f>+'[23]Y2565 (forcast)'!K535</f>
        <v>16.040065554144796</v>
      </c>
      <c r="L93" s="28">
        <f>+'[23]Y2565 (forcast)'!L535</f>
        <v>14.735513137903029</v>
      </c>
      <c r="M93" s="28">
        <f>+'[23]Y2565 (forcast)'!M535</f>
        <v>15.870072727574074</v>
      </c>
      <c r="N93" s="28">
        <f>+'[23]Y2565 (forcast)'!N535</f>
        <v>15.93409239373376</v>
      </c>
      <c r="O93" s="28">
        <f>+'[23]Y2565 (forcast)'!O535</f>
        <v>15.871935756789373</v>
      </c>
    </row>
    <row r="94" spans="1:15" x14ac:dyDescent="0.2">
      <c r="A94" s="10">
        <v>1006</v>
      </c>
      <c r="B94" s="10" t="s">
        <v>14</v>
      </c>
      <c r="C94" s="28">
        <f>+'[23]Y2565 (forcast)'!C536</f>
        <v>24.456288949352825</v>
      </c>
      <c r="D94" s="28">
        <f>+'[23]Y2565 (forcast)'!D536</f>
        <v>21.304846288525905</v>
      </c>
      <c r="E94" s="28">
        <f>+'[23]Y2565 (forcast)'!E536</f>
        <v>22.198953117681032</v>
      </c>
      <c r="F94" s="28">
        <f>+'[23]Y2565 (forcast)'!F536</f>
        <v>25.371761873131849</v>
      </c>
      <c r="G94" s="28">
        <f>+'[23]Y2565 (forcast)'!G536</f>
        <v>26.37582234038927</v>
      </c>
      <c r="H94" s="28">
        <f>+'[23]Y2565 (forcast)'!H536</f>
        <v>33.042478210190183</v>
      </c>
      <c r="I94" s="28">
        <f>+'[23]Y2565 (forcast)'!I536</f>
        <v>20.738909441738876</v>
      </c>
      <c r="J94" s="28">
        <f>+'[23]Y2565 (forcast)'!J536</f>
        <v>23.540184265288314</v>
      </c>
      <c r="K94" s="28">
        <f>+'[23]Y2565 (forcast)'!K536</f>
        <v>23.478746935961318</v>
      </c>
      <c r="L94" s="28">
        <f>+'[23]Y2565 (forcast)'!L536</f>
        <v>24.736430954158024</v>
      </c>
      <c r="M94" s="28">
        <f>+'[23]Y2565 (forcast)'!M536</f>
        <v>23.512760788210571</v>
      </c>
      <c r="N94" s="28">
        <f>+'[23]Y2565 (forcast)'!N536</f>
        <v>28.344000488971936</v>
      </c>
      <c r="O94" s="28">
        <f>+'[23]Y2565 (forcast)'!O536</f>
        <v>24.857613169282867</v>
      </c>
    </row>
    <row r="95" spans="1:15" x14ac:dyDescent="0.2">
      <c r="A95" s="10">
        <v>1007</v>
      </c>
      <c r="B95" s="10" t="s">
        <v>15</v>
      </c>
      <c r="C95" s="28">
        <f>+'[23]Y2565 (forcast)'!C537</f>
        <v>20.455328839031274</v>
      </c>
      <c r="D95" s="28">
        <f>+'[23]Y2565 (forcast)'!D537</f>
        <v>16.389262033631198</v>
      </c>
      <c r="E95" s="28">
        <f>+'[23]Y2565 (forcast)'!E537</f>
        <v>23.275856446911053</v>
      </c>
      <c r="F95" s="28">
        <f>+'[23]Y2565 (forcast)'!F537</f>
        <v>16.858400419470996</v>
      </c>
      <c r="G95" s="28">
        <f>+'[23]Y2565 (forcast)'!G537</f>
        <v>12.883840551742049</v>
      </c>
      <c r="H95" s="28">
        <f>+'[23]Y2565 (forcast)'!H537</f>
        <v>28.939559755852429</v>
      </c>
      <c r="I95" s="28">
        <f>+'[23]Y2565 (forcast)'!I537</f>
        <v>15.311488633102069</v>
      </c>
      <c r="J95" s="28">
        <f>+'[23]Y2565 (forcast)'!J537</f>
        <v>24.64596169807071</v>
      </c>
      <c r="K95" s="28">
        <f>+'[23]Y2565 (forcast)'!K537</f>
        <v>21.440271548296419</v>
      </c>
      <c r="L95" s="28">
        <f>+'[23]Y2565 (forcast)'!L537</f>
        <v>21.09778915943739</v>
      </c>
      <c r="M95" s="28">
        <f>+'[23]Y2565 (forcast)'!M537</f>
        <v>17.913949518683115</v>
      </c>
      <c r="N95" s="28">
        <f>+'[23]Y2565 (forcast)'!N537</f>
        <v>15.759656138881606</v>
      </c>
      <c r="O95" s="28">
        <f>+'[23]Y2565 (forcast)'!O537</f>
        <v>19.734534277274904</v>
      </c>
    </row>
    <row r="96" spans="1:15" x14ac:dyDescent="0.2">
      <c r="A96" s="10">
        <v>1008</v>
      </c>
      <c r="B96" s="10" t="s">
        <v>16</v>
      </c>
      <c r="C96" s="28">
        <f>+'[23]Y2565 (forcast)'!C538</f>
        <v>20.536711465823387</v>
      </c>
      <c r="D96" s="28">
        <f>+'[23]Y2565 (forcast)'!D538</f>
        <v>14.24978768507607</v>
      </c>
      <c r="E96" s="28">
        <f>+'[23]Y2565 (forcast)'!E538</f>
        <v>18.851906666246812</v>
      </c>
      <c r="F96" s="28">
        <f>+'[23]Y2565 (forcast)'!F538</f>
        <v>16.493604832035125</v>
      </c>
      <c r="G96" s="28">
        <f>+'[23]Y2565 (forcast)'!G538</f>
        <v>8.8878612716763001</v>
      </c>
      <c r="H96" s="28">
        <f>+'[23]Y2565 (forcast)'!H538</f>
        <v>26.533353758410616</v>
      </c>
      <c r="I96" s="28">
        <f>+'[23]Y2565 (forcast)'!I538</f>
        <v>13.755708801106278</v>
      </c>
      <c r="J96" s="28">
        <f>+'[23]Y2565 (forcast)'!J538</f>
        <v>19.264986753742839</v>
      </c>
      <c r="K96" s="28">
        <f>+'[23]Y2565 (forcast)'!K538</f>
        <v>23.861988982313715</v>
      </c>
      <c r="L96" s="28">
        <f>+'[23]Y2565 (forcast)'!L538</f>
        <v>16.481470430267947</v>
      </c>
      <c r="M96" s="28">
        <f>+'[23]Y2565 (forcast)'!M538</f>
        <v>18.277791319891818</v>
      </c>
      <c r="N96" s="28">
        <f>+'[23]Y2565 (forcast)'!N538</f>
        <v>16.912957710310373</v>
      </c>
      <c r="O96" s="28">
        <f>+'[23]Y2565 (forcast)'!O538</f>
        <v>17.941913510208103</v>
      </c>
    </row>
    <row r="97" spans="1:15" x14ac:dyDescent="0.2">
      <c r="A97" s="10">
        <v>1009</v>
      </c>
      <c r="B97" s="10" t="s">
        <v>17</v>
      </c>
      <c r="C97" s="28">
        <f>+'[23]Y2565 (forcast)'!C539</f>
        <v>26.717882438752856</v>
      </c>
      <c r="D97" s="28">
        <f>+'[23]Y2565 (forcast)'!D539</f>
        <v>25.31129476584022</v>
      </c>
      <c r="E97" s="28">
        <f>+'[23]Y2565 (forcast)'!E539</f>
        <v>31.556740955891939</v>
      </c>
      <c r="F97" s="28">
        <f>+'[23]Y2565 (forcast)'!F539</f>
        <v>26.434943598749776</v>
      </c>
      <c r="G97" s="28">
        <f>+'[23]Y2565 (forcast)'!G539</f>
        <v>23.414380238200266</v>
      </c>
      <c r="H97" s="28">
        <f>+'[23]Y2565 (forcast)'!H539</f>
        <v>36.02881945282882</v>
      </c>
      <c r="I97" s="28">
        <f>+'[23]Y2565 (forcast)'!I539</f>
        <v>26.03304608467591</v>
      </c>
      <c r="J97" s="28">
        <f>+'[23]Y2565 (forcast)'!J539</f>
        <v>33.169789207082459</v>
      </c>
      <c r="K97" s="28">
        <f>+'[23]Y2565 (forcast)'!K539</f>
        <v>26.025690700808624</v>
      </c>
      <c r="L97" s="28">
        <f>+'[23]Y2565 (forcast)'!L539</f>
        <v>30.837802496687356</v>
      </c>
      <c r="M97" s="28">
        <f>+'[23]Y2565 (forcast)'!M539</f>
        <v>28.47407710946408</v>
      </c>
      <c r="N97" s="28">
        <f>+'[23]Y2565 (forcast)'!N539</f>
        <v>30.58554379722267</v>
      </c>
      <c r="O97" s="28">
        <f>+'[23]Y2565 (forcast)'!O539</f>
        <v>28.841225319399022</v>
      </c>
    </row>
    <row r="98" spans="1:15" x14ac:dyDescent="0.2">
      <c r="A98" s="10">
        <v>1010</v>
      </c>
      <c r="B98" s="10" t="s">
        <v>19</v>
      </c>
      <c r="C98" s="28">
        <f>+'[23]Y2565 (forcast)'!C540</f>
        <v>26.526975715791735</v>
      </c>
      <c r="D98" s="28">
        <f>+'[23]Y2565 (forcast)'!D540</f>
        <v>27.038677831138948</v>
      </c>
      <c r="E98" s="28">
        <f>+'[23]Y2565 (forcast)'!E540</f>
        <v>25.328997230222271</v>
      </c>
      <c r="F98" s="28">
        <f>+'[23]Y2565 (forcast)'!F540</f>
        <v>25.293933467348538</v>
      </c>
      <c r="G98" s="28">
        <f>+'[23]Y2565 (forcast)'!G540</f>
        <v>25.242677940644732</v>
      </c>
      <c r="H98" s="28">
        <f>+'[23]Y2565 (forcast)'!H540</f>
        <v>26.18585701813949</v>
      </c>
      <c r="I98" s="28">
        <f>+'[23]Y2565 (forcast)'!I540</f>
        <v>24.363793183634296</v>
      </c>
      <c r="J98" s="28">
        <f>+'[23]Y2565 (forcast)'!J540</f>
        <v>22.928236633375889</v>
      </c>
      <c r="K98" s="28">
        <f>+'[23]Y2565 (forcast)'!K540</f>
        <v>21.158979363393705</v>
      </c>
      <c r="L98" s="28">
        <f>+'[23]Y2565 (forcast)'!L540</f>
        <v>21.378217662926303</v>
      </c>
      <c r="M98" s="28">
        <f>+'[23]Y2565 (forcast)'!M540</f>
        <v>21.154473886328727</v>
      </c>
      <c r="N98" s="28">
        <f>+'[23]Y2565 (forcast)'!N540</f>
        <v>22.149476135040743</v>
      </c>
      <c r="O98" s="28">
        <f>+'[23]Y2565 (forcast)'!O540</f>
        <v>24.084856949777492</v>
      </c>
    </row>
    <row r="99" spans="1:15" x14ac:dyDescent="0.2">
      <c r="A99" s="10">
        <v>1011</v>
      </c>
      <c r="B99" s="10" t="s">
        <v>20</v>
      </c>
      <c r="C99" s="28">
        <f>+'[23]Y2565 (forcast)'!C541</f>
        <v>18.048732590108465</v>
      </c>
      <c r="D99" s="28">
        <f>+'[23]Y2565 (forcast)'!D541</f>
        <v>13.647431587570228</v>
      </c>
      <c r="E99" s="28">
        <f>+'[23]Y2565 (forcast)'!E541</f>
        <v>18.517139032764941</v>
      </c>
      <c r="F99" s="28">
        <f>+'[23]Y2565 (forcast)'!F541</f>
        <v>12.526604796805154</v>
      </c>
      <c r="G99" s="28">
        <f>+'[23]Y2565 (forcast)'!G541</f>
        <v>6.9293754690235962</v>
      </c>
      <c r="H99" s="28">
        <f>+'[23]Y2565 (forcast)'!H541</f>
        <v>24.415170516215117</v>
      </c>
      <c r="I99" s="28">
        <f>+'[23]Y2565 (forcast)'!I541</f>
        <v>3.6660082679217854</v>
      </c>
      <c r="J99" s="28">
        <f>+'[23]Y2565 (forcast)'!J541</f>
        <v>10.639816114695549</v>
      </c>
      <c r="K99" s="28">
        <f>+'[23]Y2565 (forcast)'!K541</f>
        <v>11.356184910466771</v>
      </c>
      <c r="L99" s="28">
        <f>+'[23]Y2565 (forcast)'!L541</f>
        <v>19.021916389835628</v>
      </c>
      <c r="M99" s="28">
        <f>+'[23]Y2565 (forcast)'!M541</f>
        <v>14.407913127620686</v>
      </c>
      <c r="N99" s="28">
        <f>+'[23]Y2565 (forcast)'!N541</f>
        <v>15.173756806607827</v>
      </c>
      <c r="O99" s="28">
        <f>+'[23]Y2565 (forcast)'!O541</f>
        <v>14.165638866723079</v>
      </c>
    </row>
    <row r="100" spans="1:15" x14ac:dyDescent="0.2">
      <c r="A100" s="10">
        <v>1012</v>
      </c>
      <c r="B100" s="10" t="s">
        <v>21</v>
      </c>
      <c r="C100" s="28">
        <f>+'[23]Y2565 (forcast)'!C542</f>
        <v>21.947722910149356</v>
      </c>
      <c r="D100" s="28">
        <f>+'[23]Y2565 (forcast)'!D542</f>
        <v>20.936356031531879</v>
      </c>
      <c r="E100" s="28">
        <f>+'[23]Y2565 (forcast)'!E542</f>
        <v>21.365501951809186</v>
      </c>
      <c r="F100" s="28">
        <f>+'[23]Y2565 (forcast)'!F542</f>
        <v>20.980643115751977</v>
      </c>
      <c r="G100" s="28">
        <f>+'[23]Y2565 (forcast)'!G542</f>
        <v>19.821229920619661</v>
      </c>
      <c r="H100" s="28">
        <f>+'[23]Y2565 (forcast)'!H542</f>
        <v>21.306139452709349</v>
      </c>
      <c r="I100" s="28">
        <f>+'[23]Y2565 (forcast)'!I542</f>
        <v>17.277233736380797</v>
      </c>
      <c r="J100" s="28">
        <f>+'[23]Y2565 (forcast)'!J542</f>
        <v>18.067594710383023</v>
      </c>
      <c r="K100" s="28">
        <f>+'[23]Y2565 (forcast)'!K542</f>
        <v>19.873051093297441</v>
      </c>
      <c r="L100" s="28">
        <f>+'[23]Y2565 (forcast)'!L542</f>
        <v>20.113363814380509</v>
      </c>
      <c r="M100" s="28">
        <f>+'[23]Y2565 (forcast)'!M542</f>
        <v>20.274156128484137</v>
      </c>
      <c r="N100" s="28">
        <f>+'[23]Y2565 (forcast)'!N542</f>
        <v>20.424300914074156</v>
      </c>
      <c r="O100" s="28">
        <f>+'[23]Y2565 (forcast)'!O542</f>
        <v>20.18448396985001</v>
      </c>
    </row>
    <row r="101" spans="1:15" x14ac:dyDescent="0.2">
      <c r="A101" s="10">
        <v>1013</v>
      </c>
      <c r="B101" s="10" t="s">
        <v>22</v>
      </c>
      <c r="C101" s="28">
        <f>+'[23]Y2565 (forcast)'!C543</f>
        <v>22.996110509643529</v>
      </c>
      <c r="D101" s="28">
        <f>+'[23]Y2565 (forcast)'!D543</f>
        <v>22.346967112310072</v>
      </c>
      <c r="E101" s="28">
        <f>+'[23]Y2565 (forcast)'!E543</f>
        <v>22.94742707048195</v>
      </c>
      <c r="F101" s="28">
        <f>+'[23]Y2565 (forcast)'!F543</f>
        <v>21.745284823443896</v>
      </c>
      <c r="G101" s="28">
        <f>+'[23]Y2565 (forcast)'!G543</f>
        <v>20.436705582340519</v>
      </c>
      <c r="H101" s="28">
        <f>+'[23]Y2565 (forcast)'!H543</f>
        <v>23.605390490662614</v>
      </c>
      <c r="I101" s="28">
        <f>+'[23]Y2565 (forcast)'!I543</f>
        <v>22.086251126672675</v>
      </c>
      <c r="J101" s="28">
        <f>+'[23]Y2565 (forcast)'!J543</f>
        <v>22.938752509421338</v>
      </c>
      <c r="K101" s="28">
        <f>+'[23]Y2565 (forcast)'!K543</f>
        <v>21.601581809194265</v>
      </c>
      <c r="L101" s="28">
        <f>+'[23]Y2565 (forcast)'!L543</f>
        <v>22.093023255813954</v>
      </c>
      <c r="M101" s="28">
        <f>+'[23]Y2565 (forcast)'!M543</f>
        <v>22.668249610447429</v>
      </c>
      <c r="N101" s="28">
        <f>+'[23]Y2565 (forcast)'!N543</f>
        <v>21.945778349151134</v>
      </c>
      <c r="O101" s="28">
        <f>+'[23]Y2565 (forcast)'!O543</f>
        <v>22.278455578090757</v>
      </c>
    </row>
    <row r="102" spans="1:15" x14ac:dyDescent="0.2">
      <c r="A102" s="10">
        <v>1014</v>
      </c>
      <c r="B102" s="10" t="s">
        <v>23</v>
      </c>
      <c r="C102" s="28">
        <f>+'[23]Y2565 (forcast)'!C544</f>
        <v>28.307188055483113</v>
      </c>
      <c r="D102" s="28">
        <f>+'[23]Y2565 (forcast)'!D544</f>
        <v>26.399286639096537</v>
      </c>
      <c r="E102" s="28">
        <f>+'[23]Y2565 (forcast)'!E544</f>
        <v>29.905556877646628</v>
      </c>
      <c r="F102" s="28">
        <f>+'[23]Y2565 (forcast)'!F544</f>
        <v>23.824172149413581</v>
      </c>
      <c r="G102" s="28">
        <f>+'[23]Y2565 (forcast)'!G544</f>
        <v>17.311486212286191</v>
      </c>
      <c r="H102" s="28">
        <f>+'[23]Y2565 (forcast)'!H544</f>
        <v>34.150313267643725</v>
      </c>
      <c r="I102" s="28">
        <f>+'[23]Y2565 (forcast)'!I544</f>
        <v>18.746557914183136</v>
      </c>
      <c r="J102" s="28">
        <f>+'[23]Y2565 (forcast)'!J544</f>
        <v>18.204498377068052</v>
      </c>
      <c r="K102" s="28">
        <f>+'[23]Y2565 (forcast)'!K544</f>
        <v>17.877961832945335</v>
      </c>
      <c r="L102" s="28">
        <f>+'[23]Y2565 (forcast)'!L544</f>
        <v>22.443773835308502</v>
      </c>
      <c r="M102" s="28">
        <f>+'[23]Y2565 (forcast)'!M544</f>
        <v>22.677284652504813</v>
      </c>
      <c r="N102" s="28">
        <f>+'[23]Y2565 (forcast)'!N544</f>
        <v>22.133971533693177</v>
      </c>
      <c r="O102" s="28">
        <f>+'[23]Y2565 (forcast)'!O544</f>
        <v>23.639224019352085</v>
      </c>
    </row>
    <row r="103" spans="1:15" x14ac:dyDescent="0.2">
      <c r="A103" s="10">
        <v>1015</v>
      </c>
      <c r="B103" s="10" t="s">
        <v>24</v>
      </c>
      <c r="C103" s="28">
        <f>+'[23]Y2565 (forcast)'!C545</f>
        <v>19.033349030352326</v>
      </c>
      <c r="D103" s="28">
        <f>+'[23]Y2565 (forcast)'!D545</f>
        <v>16.99902930808399</v>
      </c>
      <c r="E103" s="28">
        <f>+'[23]Y2565 (forcast)'!E545</f>
        <v>16.996809791985417</v>
      </c>
      <c r="F103" s="28">
        <f>+'[23]Y2565 (forcast)'!F545</f>
        <v>16.985891531986038</v>
      </c>
      <c r="G103" s="28">
        <f>+'[23]Y2565 (forcast)'!G545</f>
        <v>15.86250080639959</v>
      </c>
      <c r="H103" s="28">
        <f>+'[23]Y2565 (forcast)'!H545</f>
        <v>17.002850344311504</v>
      </c>
      <c r="I103" s="28">
        <f>+'[23]Y2565 (forcast)'!I545</f>
        <v>16.971196993493383</v>
      </c>
      <c r="J103" s="28">
        <f>+'[23]Y2565 (forcast)'!J545</f>
        <v>13.900054439829074</v>
      </c>
      <c r="K103" s="28">
        <f>+'[23]Y2565 (forcast)'!K545</f>
        <v>15.110945828684766</v>
      </c>
      <c r="L103" s="28">
        <f>+'[23]Y2565 (forcast)'!L545</f>
        <v>14.348731252533446</v>
      </c>
      <c r="M103" s="28">
        <f>+'[23]Y2565 (forcast)'!M545</f>
        <v>14.071675952416804</v>
      </c>
      <c r="N103" s="28">
        <f>+'[23]Y2565 (forcast)'!N545</f>
        <v>13.807760750942474</v>
      </c>
      <c r="O103" s="28">
        <f>+'[23]Y2565 (forcast)'!O545</f>
        <v>15.923764063687857</v>
      </c>
    </row>
    <row r="104" spans="1:15" x14ac:dyDescent="0.2">
      <c r="A104" s="10">
        <v>1016</v>
      </c>
      <c r="B104" s="10" t="s">
        <v>25</v>
      </c>
      <c r="C104" s="28">
        <f>+'[23]Y2565 (forcast)'!C546</f>
        <v>41.705824184694869</v>
      </c>
      <c r="D104" s="28">
        <f>+'[23]Y2565 (forcast)'!D546</f>
        <v>38.734021923495611</v>
      </c>
      <c r="E104" s="28">
        <f>+'[23]Y2565 (forcast)'!E546</f>
        <v>41.94226538481216</v>
      </c>
      <c r="F104" s="28">
        <f>+'[23]Y2565 (forcast)'!F546</f>
        <v>37.157094277619876</v>
      </c>
      <c r="G104" s="28">
        <f>+'[23]Y2565 (forcast)'!G546</f>
        <v>31.11600790927352</v>
      </c>
      <c r="H104" s="28">
        <f>+'[23]Y2565 (forcast)'!H546</f>
        <v>46.837843283255218</v>
      </c>
      <c r="I104" s="28">
        <f>+'[23]Y2565 (forcast)'!I546</f>
        <v>39.451391505394753</v>
      </c>
      <c r="J104" s="28">
        <f>+'[23]Y2565 (forcast)'!J546</f>
        <v>35.075442847190878</v>
      </c>
      <c r="K104" s="28">
        <f>+'[23]Y2565 (forcast)'!K546</f>
        <v>42.719380388876147</v>
      </c>
      <c r="L104" s="28">
        <f>+'[23]Y2565 (forcast)'!L546</f>
        <v>42.976722553610379</v>
      </c>
      <c r="M104" s="28">
        <f>+'[23]Y2565 (forcast)'!M546</f>
        <v>44.779853132511526</v>
      </c>
      <c r="N104" s="28">
        <f>+'[23]Y2565 (forcast)'!N546</f>
        <v>45.278250671162468</v>
      </c>
      <c r="O104" s="28">
        <f>+'[23]Y2565 (forcast)'!O546</f>
        <v>40.767488724801289</v>
      </c>
    </row>
    <row r="105" spans="1:15" x14ac:dyDescent="0.2">
      <c r="A105" s="10">
        <v>1017</v>
      </c>
      <c r="B105" s="10" t="s">
        <v>26</v>
      </c>
      <c r="C105" s="28">
        <f>+'[23]Y2565 (forcast)'!C547</f>
        <v>40.674532773385167</v>
      </c>
      <c r="D105" s="28">
        <f>+'[23]Y2565 (forcast)'!D547</f>
        <v>38.742867540975084</v>
      </c>
      <c r="E105" s="28">
        <f>+'[23]Y2565 (forcast)'!E547</f>
        <v>42.252333678343561</v>
      </c>
      <c r="F105" s="28">
        <f>+'[23]Y2565 (forcast)'!F547</f>
        <v>40.890040646453649</v>
      </c>
      <c r="G105" s="28">
        <f>+'[23]Y2565 (forcast)'!G547</f>
        <v>31.567029114186596</v>
      </c>
      <c r="H105" s="28">
        <f>+'[23]Y2565 (forcast)'!H547</f>
        <v>41.991100927208777</v>
      </c>
      <c r="I105" s="28">
        <f>+'[23]Y2565 (forcast)'!I547</f>
        <v>31.505402953064422</v>
      </c>
      <c r="J105" s="28">
        <f>+'[23]Y2565 (forcast)'!J547</f>
        <v>31.182318756233101</v>
      </c>
      <c r="K105" s="28">
        <f>+'[23]Y2565 (forcast)'!K547</f>
        <v>34.442170634166004</v>
      </c>
      <c r="L105" s="28">
        <f>+'[23]Y2565 (forcast)'!L547</f>
        <v>33.260269638927888</v>
      </c>
      <c r="M105" s="28">
        <f>+'[23]Y2565 (forcast)'!M547</f>
        <v>31.776976877375461</v>
      </c>
      <c r="N105" s="28">
        <f>+'[23]Y2565 (forcast)'!N547</f>
        <v>29.826012911641612</v>
      </c>
      <c r="O105" s="28">
        <f>+'[23]Y2565 (forcast)'!O547</f>
        <v>35.938909400706251</v>
      </c>
    </row>
    <row r="106" spans="1:15" x14ac:dyDescent="0.2">
      <c r="A106" s="10">
        <v>1018</v>
      </c>
      <c r="B106" s="10" t="s">
        <v>27</v>
      </c>
      <c r="C106" s="28">
        <f>+'[23]Y2565 (forcast)'!C548</f>
        <v>33.150420535072769</v>
      </c>
      <c r="D106" s="28">
        <f>+'[23]Y2565 (forcast)'!D548</f>
        <v>32.814563870923585</v>
      </c>
      <c r="E106" s="28">
        <f>+'[23]Y2565 (forcast)'!E548</f>
        <v>32.56289225853655</v>
      </c>
      <c r="F106" s="28">
        <f>+'[23]Y2565 (forcast)'!F548</f>
        <v>32.346061931153706</v>
      </c>
      <c r="G106" s="28">
        <f>+'[23]Y2565 (forcast)'!G548</f>
        <v>32.262625982559996</v>
      </c>
      <c r="H106" s="28">
        <f>+'[23]Y2565 (forcast)'!H548</f>
        <v>32.371098874222739</v>
      </c>
      <c r="I106" s="28">
        <f>+'[23]Y2565 (forcast)'!I548</f>
        <v>31.98262284907991</v>
      </c>
      <c r="J106" s="28">
        <f>+'[23]Y2565 (forcast)'!J548</f>
        <v>34.711173845951407</v>
      </c>
      <c r="K106" s="28">
        <f>+'[23]Y2565 (forcast)'!K548</f>
        <v>34.229136768310489</v>
      </c>
      <c r="L106" s="28">
        <f>+'[23]Y2565 (forcast)'!L548</f>
        <v>36.582879601226992</v>
      </c>
      <c r="M106" s="28">
        <f>+'[23]Y2565 (forcast)'!M548</f>
        <v>37.153566350929665</v>
      </c>
      <c r="N106" s="28">
        <f>+'[23]Y2565 (forcast)'!N548</f>
        <v>36.951105944571836</v>
      </c>
      <c r="O106" s="28">
        <f>+'[23]Y2565 (forcast)'!O548</f>
        <v>33.973131494717485</v>
      </c>
    </row>
    <row r="107" spans="1:15" x14ac:dyDescent="0.2">
      <c r="A107" s="10">
        <v>1019</v>
      </c>
      <c r="B107" s="10" t="s">
        <v>28</v>
      </c>
      <c r="C107" s="28">
        <f>+'[23]Y2565 (forcast)'!C549</f>
        <v>21.787862872421695</v>
      </c>
      <c r="D107" s="28">
        <f>+'[23]Y2565 (forcast)'!D549</f>
        <v>27.807109371444177</v>
      </c>
      <c r="E107" s="28">
        <f>+'[23]Y2565 (forcast)'!E549</f>
        <v>24.730150068212826</v>
      </c>
      <c r="F107" s="28">
        <f>+'[23]Y2565 (forcast)'!F549</f>
        <v>17.439567577599409</v>
      </c>
      <c r="G107" s="28">
        <f>+'[23]Y2565 (forcast)'!G549</f>
        <v>13.059259542276392</v>
      </c>
      <c r="H107" s="28">
        <f>+'[23]Y2565 (forcast)'!H549</f>
        <v>29.848767123287672</v>
      </c>
      <c r="I107" s="28">
        <f>+'[23]Y2565 (forcast)'!I549</f>
        <v>18.405042036136127</v>
      </c>
      <c r="J107" s="28">
        <f>+'[23]Y2565 (forcast)'!J549</f>
        <v>18.80715002064775</v>
      </c>
      <c r="K107" s="28">
        <f>+'[23]Y2565 (forcast)'!K549</f>
        <v>21.906895693303461</v>
      </c>
      <c r="L107" s="28">
        <f>+'[23]Y2565 (forcast)'!L549</f>
        <v>24.813233724653148</v>
      </c>
      <c r="M107" s="28">
        <f>+'[23]Y2565 (forcast)'!M549</f>
        <v>27.311746653026731</v>
      </c>
      <c r="N107" s="28">
        <f>+'[23]Y2565 (forcast)'!N549</f>
        <v>26.505168739861638</v>
      </c>
      <c r="O107" s="28">
        <f>+'[23]Y2565 (forcast)'!O549</f>
        <v>22.856192688286832</v>
      </c>
    </row>
    <row r="108" spans="1:15" x14ac:dyDescent="0.2">
      <c r="A108" s="10">
        <v>1020</v>
      </c>
      <c r="B108" s="10" t="s">
        <v>29</v>
      </c>
      <c r="C108" s="28">
        <f>+'[23]Y2565 (forcast)'!C550</f>
        <v>34.919198561971157</v>
      </c>
      <c r="D108" s="28">
        <f>+'[23]Y2565 (forcast)'!D550</f>
        <v>35.369884351195559</v>
      </c>
      <c r="E108" s="28">
        <f>+'[23]Y2565 (forcast)'!E550</f>
        <v>34.560800588473057</v>
      </c>
      <c r="F108" s="28">
        <f>+'[23]Y2565 (forcast)'!F550</f>
        <v>31.42162981715579</v>
      </c>
      <c r="G108" s="28">
        <f>+'[23]Y2565 (forcast)'!G550</f>
        <v>24.358914038620107</v>
      </c>
      <c r="H108" s="28">
        <f>+'[23]Y2565 (forcast)'!H550</f>
        <v>34.212048606709772</v>
      </c>
      <c r="I108" s="28">
        <f>+'[23]Y2565 (forcast)'!I550</f>
        <v>26.383739090785348</v>
      </c>
      <c r="J108" s="28">
        <f>+'[23]Y2565 (forcast)'!J550</f>
        <v>30.373424985880611</v>
      </c>
      <c r="K108" s="28">
        <f>+'[23]Y2565 (forcast)'!K550</f>
        <v>27.359610299364334</v>
      </c>
      <c r="L108" s="28">
        <f>+'[23]Y2565 (forcast)'!L550</f>
        <v>29.88112393924262</v>
      </c>
      <c r="M108" s="28">
        <f>+'[23]Y2565 (forcast)'!M550</f>
        <v>28.448551856195436</v>
      </c>
      <c r="N108" s="28">
        <f>+'[23]Y2565 (forcast)'!N550</f>
        <v>26.810648542694675</v>
      </c>
      <c r="O108" s="28">
        <f>+'[23]Y2565 (forcast)'!O550</f>
        <v>30.658063843348632</v>
      </c>
    </row>
    <row r="109" spans="1:15" x14ac:dyDescent="0.2">
      <c r="A109" s="10">
        <v>1021</v>
      </c>
      <c r="B109" s="10" t="s">
        <v>30</v>
      </c>
      <c r="C109" s="28">
        <f>+'[23]Y2565 (forcast)'!C551</f>
        <v>30.691774751070177</v>
      </c>
      <c r="D109" s="28">
        <f>+'[23]Y2565 (forcast)'!D551</f>
        <v>28.512865720401244</v>
      </c>
      <c r="E109" s="28">
        <f>+'[23]Y2565 (forcast)'!E551</f>
        <v>28.660514497144913</v>
      </c>
      <c r="F109" s="28">
        <f>+'[23]Y2565 (forcast)'!F551</f>
        <v>23.467802291860085</v>
      </c>
      <c r="G109" s="28">
        <f>+'[23]Y2565 (forcast)'!G551</f>
        <v>21.781278158800674</v>
      </c>
      <c r="H109" s="28">
        <f>+'[23]Y2565 (forcast)'!H551</f>
        <v>30.211424322626314</v>
      </c>
      <c r="I109" s="28">
        <f>+'[23]Y2565 (forcast)'!I551</f>
        <v>25.392457973578185</v>
      </c>
      <c r="J109" s="28">
        <f>+'[23]Y2565 (forcast)'!J551</f>
        <v>25.745866192373402</v>
      </c>
      <c r="K109" s="28">
        <f>+'[23]Y2565 (forcast)'!K551</f>
        <v>30.828752567587355</v>
      </c>
      <c r="L109" s="28">
        <f>+'[23]Y2565 (forcast)'!L551</f>
        <v>34.010619912296001</v>
      </c>
      <c r="M109" s="28">
        <f>+'[23]Y2565 (forcast)'!M551</f>
        <v>37.065116951894289</v>
      </c>
      <c r="N109" s="28">
        <f>+'[23]Y2565 (forcast)'!N551</f>
        <v>41.141148916783344</v>
      </c>
      <c r="O109" s="28">
        <f>+'[23]Y2565 (forcast)'!O551</f>
        <v>29.915376715891295</v>
      </c>
    </row>
    <row r="110" spans="1:15" x14ac:dyDescent="0.2">
      <c r="A110" s="10">
        <v>1022</v>
      </c>
      <c r="B110" s="10" t="s">
        <v>31</v>
      </c>
      <c r="C110" s="28">
        <f>+'[23]Y2565 (forcast)'!C552</f>
        <v>21.755473446564984</v>
      </c>
      <c r="D110" s="28">
        <f>+'[23]Y2565 (forcast)'!D552</f>
        <v>16.118794429603618</v>
      </c>
      <c r="E110" s="28">
        <f>+'[23]Y2565 (forcast)'!E552</f>
        <v>21.97004589207906</v>
      </c>
      <c r="F110" s="28">
        <f>+'[23]Y2565 (forcast)'!F552</f>
        <v>21.415271252592589</v>
      </c>
      <c r="G110" s="28">
        <f>+'[23]Y2565 (forcast)'!G552</f>
        <v>16.783954961294864</v>
      </c>
      <c r="H110" s="28">
        <f>+'[23]Y2565 (forcast)'!H552</f>
        <v>27.080357692295237</v>
      </c>
      <c r="I110" s="28">
        <f>+'[23]Y2565 (forcast)'!I552</f>
        <v>17.206899960458681</v>
      </c>
      <c r="J110" s="28">
        <f>+'[23]Y2565 (forcast)'!J552</f>
        <v>18.564256248523467</v>
      </c>
      <c r="K110" s="28">
        <f>+'[23]Y2565 (forcast)'!K552</f>
        <v>23.675236562019091</v>
      </c>
      <c r="L110" s="28">
        <f>+'[23]Y2565 (forcast)'!L552</f>
        <v>20.632053664139079</v>
      </c>
      <c r="M110" s="28">
        <f>+'[23]Y2565 (forcast)'!M552</f>
        <v>21.200092241386166</v>
      </c>
      <c r="N110" s="28">
        <f>+'[23]Y2565 (forcast)'!N552</f>
        <v>17.093125309676449</v>
      </c>
      <c r="O110" s="28">
        <f>+'[23]Y2565 (forcast)'!O552</f>
        <v>20.354817032498598</v>
      </c>
    </row>
    <row r="111" spans="1:15" x14ac:dyDescent="0.2">
      <c r="A111" s="10">
        <v>1023</v>
      </c>
      <c r="B111" s="10" t="s">
        <v>32</v>
      </c>
      <c r="C111" s="28">
        <f>+'[23]Y2565 (forcast)'!C553</f>
        <v>29.608654982633475</v>
      </c>
      <c r="D111" s="28">
        <f>+'[23]Y2565 (forcast)'!D553</f>
        <v>25.099690182184737</v>
      </c>
      <c r="E111" s="28">
        <f>+'[23]Y2565 (forcast)'!E553</f>
        <v>30.121437889159346</v>
      </c>
      <c r="F111" s="28">
        <f>+'[23]Y2565 (forcast)'!F553</f>
        <v>24.241486493920888</v>
      </c>
      <c r="G111" s="28">
        <f>+'[23]Y2565 (forcast)'!G553</f>
        <v>21.218308000434721</v>
      </c>
      <c r="H111" s="28">
        <f>+'[23]Y2565 (forcast)'!H553</f>
        <v>32.184230456368681</v>
      </c>
      <c r="I111" s="28">
        <f>+'[23]Y2565 (forcast)'!I553</f>
        <v>21.266613374373382</v>
      </c>
      <c r="J111" s="28">
        <f>+'[23]Y2565 (forcast)'!J553</f>
        <v>22.930544420960572</v>
      </c>
      <c r="K111" s="28">
        <f>+'[23]Y2565 (forcast)'!K553</f>
        <v>21.533214887978801</v>
      </c>
      <c r="L111" s="28">
        <f>+'[23]Y2565 (forcast)'!L553</f>
        <v>28.64751387182568</v>
      </c>
      <c r="M111" s="28">
        <f>+'[23]Y2565 (forcast)'!M553</f>
        <v>30.899147277210677</v>
      </c>
      <c r="N111" s="28">
        <f>+'[23]Y2565 (forcast)'!N553</f>
        <v>28.553448623540618</v>
      </c>
      <c r="O111" s="28">
        <f>+'[23]Y2565 (forcast)'!O553</f>
        <v>26.489434105845316</v>
      </c>
    </row>
    <row r="112" spans="1:15" x14ac:dyDescent="0.2">
      <c r="A112" s="10">
        <v>1024</v>
      </c>
      <c r="B112" s="10" t="s">
        <v>33</v>
      </c>
      <c r="C112" s="28">
        <f>+'[23]Y2565 (forcast)'!C554</f>
        <v>33.05027219378438</v>
      </c>
      <c r="D112" s="28">
        <f>+'[23]Y2565 (forcast)'!D554</f>
        <v>30.333260796165352</v>
      </c>
      <c r="E112" s="28">
        <f>+'[23]Y2565 (forcast)'!E554</f>
        <v>37.843902474271871</v>
      </c>
      <c r="F112" s="28">
        <f>+'[23]Y2565 (forcast)'!F554</f>
        <v>32.235042292927609</v>
      </c>
      <c r="G112" s="28">
        <f>+'[23]Y2565 (forcast)'!G554</f>
        <v>25.245347023011259</v>
      </c>
      <c r="H112" s="28">
        <f>+'[23]Y2565 (forcast)'!H554</f>
        <v>36.763890707541272</v>
      </c>
      <c r="I112" s="28">
        <f>+'[23]Y2565 (forcast)'!I554</f>
        <v>22.377910127247851</v>
      </c>
      <c r="J112" s="28">
        <f>+'[23]Y2565 (forcast)'!J554</f>
        <v>25.475395713107996</v>
      </c>
      <c r="K112" s="28">
        <f>+'[23]Y2565 (forcast)'!K554</f>
        <v>15.736685295285161</v>
      </c>
      <c r="L112" s="28">
        <f>+'[23]Y2565 (forcast)'!L554</f>
        <v>19.201911914738471</v>
      </c>
      <c r="M112" s="28">
        <f>+'[23]Y2565 (forcast)'!M554</f>
        <v>18.373319252736792</v>
      </c>
      <c r="N112" s="28">
        <f>+'[23]Y2565 (forcast)'!N554</f>
        <v>17.330428452769787</v>
      </c>
      <c r="O112" s="28">
        <f>+'[23]Y2565 (forcast)'!O554</f>
        <v>26.638314391258767</v>
      </c>
    </row>
    <row r="113" spans="1:30" x14ac:dyDescent="0.2">
      <c r="A113" s="10">
        <v>1025</v>
      </c>
      <c r="B113" s="10" t="s">
        <v>34</v>
      </c>
      <c r="C113" s="28">
        <f>+'[23]Y2565 (forcast)'!C555</f>
        <v>18.631527878850886</v>
      </c>
      <c r="D113" s="28">
        <f>+'[23]Y2565 (forcast)'!D555</f>
        <v>16.533092115181667</v>
      </c>
      <c r="E113" s="28">
        <f>+'[23]Y2565 (forcast)'!E555</f>
        <v>24.647174161297968</v>
      </c>
      <c r="F113" s="28">
        <f>+'[23]Y2565 (forcast)'!F555</f>
        <v>21.531409554126963</v>
      </c>
      <c r="G113" s="28">
        <f>+'[23]Y2565 (forcast)'!G555</f>
        <v>12.354285918931341</v>
      </c>
      <c r="H113" s="28">
        <f>+'[23]Y2565 (forcast)'!H555</f>
        <v>27.785445032648777</v>
      </c>
      <c r="I113" s="28">
        <f>+'[23]Y2565 (forcast)'!I555</f>
        <v>19.213558129549252</v>
      </c>
      <c r="J113" s="28">
        <f>+'[23]Y2565 (forcast)'!J555</f>
        <v>19.334401138992703</v>
      </c>
      <c r="K113" s="28">
        <f>+'[23]Y2565 (forcast)'!K555</f>
        <v>15.39074589992995</v>
      </c>
      <c r="L113" s="28">
        <f>+'[23]Y2565 (forcast)'!L555</f>
        <v>21.971153896012982</v>
      </c>
      <c r="M113" s="28">
        <f>+'[23]Y2565 (forcast)'!M555</f>
        <v>26.821583729732119</v>
      </c>
      <c r="N113" s="28">
        <f>+'[23]Y2565 (forcast)'!N555</f>
        <v>26.785054720427443</v>
      </c>
      <c r="O113" s="28">
        <f>+'[23]Y2565 (forcast)'!O555</f>
        <v>21.130149887606507</v>
      </c>
    </row>
    <row r="114" spans="1:30" x14ac:dyDescent="0.2">
      <c r="A114" s="10">
        <v>1026</v>
      </c>
      <c r="B114" s="10" t="s">
        <v>35</v>
      </c>
      <c r="C114" s="28">
        <f>+'[23]Y2565 (forcast)'!C556</f>
        <v>26.037825401422271</v>
      </c>
      <c r="D114" s="28">
        <f>+'[23]Y2565 (forcast)'!D556</f>
        <v>21.620125869934402</v>
      </c>
      <c r="E114" s="28">
        <f>+'[23]Y2565 (forcast)'!E556</f>
        <v>22.922859277391872</v>
      </c>
      <c r="F114" s="28">
        <f>+'[23]Y2565 (forcast)'!F556</f>
        <v>11.113190852164443</v>
      </c>
      <c r="G114" s="28">
        <f>+'[23]Y2565 (forcast)'!G556</f>
        <v>18.029253815715094</v>
      </c>
      <c r="H114" s="28">
        <f>+'[23]Y2565 (forcast)'!H556</f>
        <v>28.068735970276336</v>
      </c>
      <c r="I114" s="28">
        <f>+'[23]Y2565 (forcast)'!I556</f>
        <v>16.833934839570873</v>
      </c>
      <c r="J114" s="28">
        <f>+'[23]Y2565 (forcast)'!J556</f>
        <v>22.708220010878954</v>
      </c>
      <c r="K114" s="28">
        <f>+'[23]Y2565 (forcast)'!K556</f>
        <v>23.76797518719258</v>
      </c>
      <c r="L114" s="28">
        <f>+'[23]Y2565 (forcast)'!L556</f>
        <v>24.07545902715243</v>
      </c>
      <c r="M114" s="28">
        <f>+'[23]Y2565 (forcast)'!M556</f>
        <v>30.737820332300757</v>
      </c>
      <c r="N114" s="28">
        <f>+'[23]Y2565 (forcast)'!N556</f>
        <v>32.125821838339562</v>
      </c>
      <c r="O114" s="28">
        <f>+'[23]Y2565 (forcast)'!O556</f>
        <v>23.477640001318434</v>
      </c>
    </row>
    <row r="115" spans="1:30" x14ac:dyDescent="0.2">
      <c r="A115" s="10">
        <v>1027</v>
      </c>
      <c r="B115" s="10" t="s">
        <v>36</v>
      </c>
      <c r="C115" s="28">
        <f>+'[23]Y2565 (forcast)'!C557</f>
        <v>27.278919741956166</v>
      </c>
      <c r="D115" s="28">
        <f>+'[23]Y2565 (forcast)'!D557</f>
        <v>27.394068674149857</v>
      </c>
      <c r="E115" s="28">
        <f>+'[23]Y2565 (forcast)'!E557</f>
        <v>40.532239784750878</v>
      </c>
      <c r="F115" s="28">
        <f>+'[23]Y2565 (forcast)'!F557</f>
        <v>34.272112209813237</v>
      </c>
      <c r="G115" s="28">
        <f>+'[23]Y2565 (forcast)'!G557</f>
        <v>23.634223892307059</v>
      </c>
      <c r="H115" s="28">
        <f>+'[23]Y2565 (forcast)'!H557</f>
        <v>39.277130044843048</v>
      </c>
      <c r="I115" s="28">
        <f>+'[23]Y2565 (forcast)'!I557</f>
        <v>28.531349326135981</v>
      </c>
      <c r="J115" s="28">
        <f>+'[23]Y2565 (forcast)'!J557</f>
        <v>29.994611746392863</v>
      </c>
      <c r="K115" s="28">
        <f>+'[23]Y2565 (forcast)'!K557</f>
        <v>27.987023746195639</v>
      </c>
      <c r="L115" s="28">
        <f>+'[23]Y2565 (forcast)'!L557</f>
        <v>29.418322033588566</v>
      </c>
      <c r="M115" s="28">
        <f>+'[23]Y2565 (forcast)'!M557</f>
        <v>28.56756000469386</v>
      </c>
      <c r="N115" s="28">
        <f>+'[23]Y2565 (forcast)'!N557</f>
        <v>30.026512457159747</v>
      </c>
      <c r="O115" s="28">
        <f>+'[23]Y2565 (forcast)'!O557</f>
        <v>30.760318897078914</v>
      </c>
    </row>
    <row r="116" spans="1:30" x14ac:dyDescent="0.2">
      <c r="A116" s="10">
        <v>1028</v>
      </c>
      <c r="B116" s="10" t="s">
        <v>37</v>
      </c>
      <c r="C116" s="28">
        <f>+'[23]Y2565 (forcast)'!C558</f>
        <v>26.545644433895088</v>
      </c>
      <c r="D116" s="28">
        <f>+'[23]Y2565 (forcast)'!D558</f>
        <v>23.432722685882506</v>
      </c>
      <c r="E116" s="28">
        <f>+'[23]Y2565 (forcast)'!E558</f>
        <v>24.65301607698261</v>
      </c>
      <c r="F116" s="28">
        <f>+'[23]Y2565 (forcast)'!F558</f>
        <v>23.419059246714717</v>
      </c>
      <c r="G116" s="28">
        <f>+'[23]Y2565 (forcast)'!G558</f>
        <v>20.272668947818648</v>
      </c>
      <c r="H116" s="28">
        <f>+'[23]Y2565 (forcast)'!H558</f>
        <v>25.121033508872713</v>
      </c>
      <c r="I116" s="28">
        <f>+'[23]Y2565 (forcast)'!I558</f>
        <v>22.64256436339701</v>
      </c>
      <c r="J116" s="28">
        <f>+'[23]Y2565 (forcast)'!J558</f>
        <v>25.479710169752824</v>
      </c>
      <c r="K116" s="28">
        <f>+'[23]Y2565 (forcast)'!K558</f>
        <v>21.368240007967579</v>
      </c>
      <c r="L116" s="28">
        <f>+'[23]Y2565 (forcast)'!L558</f>
        <v>22.997934876206877</v>
      </c>
      <c r="M116" s="28">
        <f>+'[23]Y2565 (forcast)'!M558</f>
        <v>21.143112257552456</v>
      </c>
      <c r="N116" s="28">
        <f>+'[23]Y2565 (forcast)'!N558</f>
        <v>20.991916156511156</v>
      </c>
      <c r="O116" s="28">
        <f>+'[23]Y2565 (forcast)'!O558</f>
        <v>23.252793280744001</v>
      </c>
    </row>
    <row r="117" spans="1:30" x14ac:dyDescent="0.2">
      <c r="A117" s="10">
        <v>1029</v>
      </c>
      <c r="B117" s="10" t="s">
        <v>38</v>
      </c>
      <c r="C117" s="28">
        <f>+'[23]Y2565 (forcast)'!C559</f>
        <v>25.813488678187536</v>
      </c>
      <c r="D117" s="28">
        <f>+'[23]Y2565 (forcast)'!D559</f>
        <v>22.275716590147663</v>
      </c>
      <c r="E117" s="28">
        <f>+'[23]Y2565 (forcast)'!E559</f>
        <v>27.892308590784324</v>
      </c>
      <c r="F117" s="28">
        <f>+'[23]Y2565 (forcast)'!F559</f>
        <v>20.969021125237326</v>
      </c>
      <c r="G117" s="28">
        <f>+'[23]Y2565 (forcast)'!G559</f>
        <v>14.648877912595296</v>
      </c>
      <c r="H117" s="28">
        <f>+'[23]Y2565 (forcast)'!H559</f>
        <v>31.55906786385987</v>
      </c>
      <c r="I117" s="28">
        <f>+'[23]Y2565 (forcast)'!I559</f>
        <v>27.122787452457288</v>
      </c>
      <c r="J117" s="28">
        <f>+'[23]Y2565 (forcast)'!J559</f>
        <v>31.442387828067886</v>
      </c>
      <c r="K117" s="28">
        <f>+'[23]Y2565 (forcast)'!K559</f>
        <v>29.999259486506784</v>
      </c>
      <c r="L117" s="28">
        <f>+'[23]Y2565 (forcast)'!L559</f>
        <v>33.510624536514719</v>
      </c>
      <c r="M117" s="28">
        <f>+'[23]Y2565 (forcast)'!M559</f>
        <v>33.895166550933233</v>
      </c>
      <c r="N117" s="28">
        <f>+'[23]Y2565 (forcast)'!N559</f>
        <v>35.31168386350987</v>
      </c>
      <c r="O117" s="28">
        <f>+'[23]Y2565 (forcast)'!O559</f>
        <v>28.272074809526508</v>
      </c>
    </row>
    <row r="118" spans="1:30" x14ac:dyDescent="0.2">
      <c r="A118" s="15">
        <v>1030</v>
      </c>
      <c r="B118" s="15" t="s">
        <v>18</v>
      </c>
      <c r="C118" s="30">
        <f>+'[23]Y2565 (forcast)'!C560</f>
        <v>19.214180571710912</v>
      </c>
      <c r="D118" s="30">
        <f>+'[23]Y2565 (forcast)'!D560</f>
        <v>19.221940437645973</v>
      </c>
      <c r="E118" s="30">
        <f>+'[23]Y2565 (forcast)'!E560</f>
        <v>19.211516859468301</v>
      </c>
      <c r="F118" s="30">
        <f>+'[23]Y2565 (forcast)'!F560</f>
        <v>19.269243811461511</v>
      </c>
      <c r="G118" s="30">
        <f>+'[23]Y2565 (forcast)'!G560</f>
        <v>19.279260145962855</v>
      </c>
      <c r="H118" s="30">
        <f>+'[23]Y2565 (forcast)'!H560</f>
        <v>28.639790111595598</v>
      </c>
      <c r="I118" s="30">
        <f>+'[23]Y2565 (forcast)'!I560</f>
        <v>19.281482211844427</v>
      </c>
      <c r="J118" s="30">
        <f>+'[23]Y2565 (forcast)'!J560</f>
        <v>19.239891936443975</v>
      </c>
      <c r="K118" s="30">
        <f>+'[23]Y2565 (forcast)'!K560</f>
        <v>16.554063498867755</v>
      </c>
      <c r="L118" s="30">
        <f>+'[23]Y2565 (forcast)'!L560</f>
        <v>16.408111091743653</v>
      </c>
      <c r="M118" s="30">
        <f>+'[23]Y2565 (forcast)'!M560</f>
        <v>16.359442612325818</v>
      </c>
      <c r="N118" s="30">
        <f>+'[23]Y2565 (forcast)'!N560</f>
        <v>16.874758033294619</v>
      </c>
      <c r="O118" s="30">
        <f>+'[23]Y2565 (forcast)'!O560</f>
        <v>19.156266297229621</v>
      </c>
    </row>
    <row r="119" spans="1:30" x14ac:dyDescent="0.2">
      <c r="A119" s="4">
        <v>10300</v>
      </c>
      <c r="B119" s="4" t="s">
        <v>55</v>
      </c>
      <c r="C119" s="25">
        <f>+'[23]Y2565 (forcast)'!C561</f>
        <v>29.481953290932207</v>
      </c>
      <c r="D119" s="25">
        <f>+'[23]Y2565 (forcast)'!D561</f>
        <v>25.979685609782837</v>
      </c>
      <c r="E119" s="25">
        <f>+'[23]Y2565 (forcast)'!E561</f>
        <v>29.523454168165053</v>
      </c>
      <c r="F119" s="25">
        <f>+'[23]Y2565 (forcast)'!F561</f>
        <v>24.521737028204985</v>
      </c>
      <c r="G119" s="25">
        <f>+'[23]Y2565 (forcast)'!G561</f>
        <v>20.672565961935909</v>
      </c>
      <c r="H119" s="25">
        <f>+'[23]Y2565 (forcast)'!H561</f>
        <v>32.155093669593853</v>
      </c>
      <c r="I119" s="25">
        <f>+'[23]Y2565 (forcast)'!I561</f>
        <v>21.666379916350618</v>
      </c>
      <c r="J119" s="25">
        <f>+'[23]Y2565 (forcast)'!J561</f>
        <v>24.394640559818765</v>
      </c>
      <c r="K119" s="25">
        <f>+'[23]Y2565 (forcast)'!K561</f>
        <v>21.569446873982034</v>
      </c>
      <c r="L119" s="25">
        <f>+'[23]Y2565 (forcast)'!L561</f>
        <v>23.321993867242078</v>
      </c>
      <c r="M119" s="25">
        <f>+'[23]Y2565 (forcast)'!M561</f>
        <v>23.935089996204358</v>
      </c>
      <c r="N119" s="25">
        <f>+'[23]Y2565 (forcast)'!N561</f>
        <v>22.677210377727498</v>
      </c>
      <c r="O119" s="25">
        <f>+'[23]Y2565 (forcast)'!O561</f>
        <v>25.064501498439412</v>
      </c>
    </row>
    <row r="120" spans="1:30" x14ac:dyDescent="0.2">
      <c r="A120" s="32"/>
      <c r="B120" s="32"/>
      <c r="C120"/>
      <c r="D120"/>
      <c r="E120"/>
      <c r="F120"/>
      <c r="G120"/>
      <c r="H120"/>
      <c r="I120"/>
      <c r="J120"/>
      <c r="K120"/>
      <c r="L120"/>
      <c r="M120"/>
      <c r="N120"/>
      <c r="O120" s="32"/>
      <c r="R120" t="s">
        <v>73</v>
      </c>
    </row>
    <row r="121" spans="1:30" x14ac:dyDescent="0.2">
      <c r="A121" s="3" t="s">
        <v>52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254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176</v>
      </c>
      <c r="Q121" s="3" t="s">
        <v>52</v>
      </c>
      <c r="R121" s="3" t="s">
        <v>42</v>
      </c>
      <c r="S121" s="3" t="s">
        <v>74</v>
      </c>
      <c r="T121" s="3" t="s">
        <v>75</v>
      </c>
      <c r="U121" s="3" t="s">
        <v>76</v>
      </c>
      <c r="V121" s="3" t="s">
        <v>77</v>
      </c>
      <c r="W121" s="3" t="s">
        <v>78</v>
      </c>
      <c r="X121" s="3" t="s">
        <v>79</v>
      </c>
      <c r="Y121" s="3" t="s">
        <v>80</v>
      </c>
      <c r="Z121" s="3" t="s">
        <v>81</v>
      </c>
      <c r="AA121" s="3" t="s">
        <v>82</v>
      </c>
      <c r="AB121" s="3" t="s">
        <v>83</v>
      </c>
      <c r="AC121" s="3" t="s">
        <v>84</v>
      </c>
      <c r="AD121" s="3" t="s">
        <v>85</v>
      </c>
    </row>
    <row r="122" spans="1:30" x14ac:dyDescent="0.2">
      <c r="A122" s="7">
        <v>1004</v>
      </c>
      <c r="B122" s="7" t="s">
        <v>94</v>
      </c>
      <c r="C122" s="454">
        <f>+'[23]Y2565 (forcast)'!C567</f>
        <v>0.64946191641378581</v>
      </c>
      <c r="D122" s="454">
        <f>+'[23]Y2565 (forcast)'!D567</f>
        <v>0.702733291120343</v>
      </c>
      <c r="E122" s="454">
        <f>+'[23]Y2565 (forcast)'!E567</f>
        <v>0.67302046005667304</v>
      </c>
      <c r="F122" s="454">
        <f>+'[23]Y2565 (forcast)'!F567</f>
        <v>0.73357393558308837</v>
      </c>
      <c r="G122" s="454">
        <f>+'[23]Y2565 (forcast)'!G567</f>
        <v>0.75030042179658807</v>
      </c>
      <c r="H122" s="454">
        <f>+'[23]Y2565 (forcast)'!H567</f>
        <v>0.64585846675801717</v>
      </c>
      <c r="I122" s="454">
        <f>+'[23]Y2565 (forcast)'!I567</f>
        <v>0.7636862754098277</v>
      </c>
      <c r="J122" s="454">
        <f>+'[23]Y2565 (forcast)'!J567</f>
        <v>0.70012781853047013</v>
      </c>
      <c r="K122" s="454">
        <f>+'[23]Y2565 (forcast)'!K567</f>
        <v>0.7221337626188451</v>
      </c>
      <c r="L122" s="454">
        <f>+'[23]Y2565 (forcast)'!L567</f>
        <v>0.7117196646648436</v>
      </c>
      <c r="M122" s="454">
        <f>+'[23]Y2565 (forcast)'!M567</f>
        <v>0.71410688639412601</v>
      </c>
      <c r="N122" s="454">
        <f>+'[23]Y2565 (forcast)'!N567</f>
        <v>0.73926728957792398</v>
      </c>
      <c r="O122" s="454">
        <f>+'[23]Y2565 (forcast)'!O567</f>
        <v>0.70817101619278977</v>
      </c>
      <c r="Q122" s="7">
        <v>1004</v>
      </c>
      <c r="R122" s="7" t="s">
        <v>94</v>
      </c>
      <c r="S122" s="325">
        <f>+'[23]Y2565 (forcast)'!P567</f>
        <v>0.64946191641378581</v>
      </c>
      <c r="T122" s="325">
        <f>+'[23]Y2565 (forcast)'!Q567</f>
        <v>0.67584083190002842</v>
      </c>
      <c r="U122" s="325">
        <f>+'[23]Y2565 (forcast)'!R567</f>
        <v>0.67472154399597317</v>
      </c>
      <c r="V122" s="325">
        <f>+'[23]Y2565 (forcast)'!S567</f>
        <v>0.68962324531208696</v>
      </c>
      <c r="W122" s="325">
        <f>+'[23]Y2565 (forcast)'!T567</f>
        <v>0.70094885047752564</v>
      </c>
      <c r="X122" s="325">
        <f>+'[23]Y2565 (forcast)'!U567</f>
        <v>0.69157529181165833</v>
      </c>
      <c r="Y122" s="325">
        <f>+'[23]Y2565 (forcast)'!V567</f>
        <v>0.70209666594434184</v>
      </c>
      <c r="Z122" s="325">
        <f>+'[23]Y2565 (forcast)'!W567</f>
        <v>0.70202398525409926</v>
      </c>
      <c r="AA122" s="325">
        <f>+'[23]Y2565 (forcast)'!X567</f>
        <v>0.70422341258923926</v>
      </c>
      <c r="AB122" s="325">
        <f>+'[23]Y2565 (forcast)'!Y567</f>
        <v>0.70514428919020167</v>
      </c>
      <c r="AC122" s="325">
        <f>+'[23]Y2565 (forcast)'!Z567</f>
        <v>0.70560456732529697</v>
      </c>
      <c r="AD122" s="325">
        <f>+'[23]Y2565 (forcast)'!AA567</f>
        <v>0.70817101619278977</v>
      </c>
    </row>
    <row r="123" spans="1:30" x14ac:dyDescent="0.2">
      <c r="A123" s="10">
        <v>1005</v>
      </c>
      <c r="B123" s="10" t="s">
        <v>13</v>
      </c>
      <c r="C123" s="455">
        <f>+'[23]Y2565 (forcast)'!C568</f>
        <v>0.44632990099883141</v>
      </c>
      <c r="D123" s="455">
        <f>+'[23]Y2565 (forcast)'!D568</f>
        <v>0.48300359303224633</v>
      </c>
      <c r="E123" s="455">
        <f>+'[23]Y2565 (forcast)'!E568</f>
        <v>0.4524535042555427</v>
      </c>
      <c r="F123" s="455">
        <f>+'[23]Y2565 (forcast)'!F568</f>
        <v>0.4942111524098774</v>
      </c>
      <c r="G123" s="455">
        <f>+'[23]Y2565 (forcast)'!G568</f>
        <v>0.51367330431768288</v>
      </c>
      <c r="H123" s="455">
        <f>+'[23]Y2565 (forcast)'!H568</f>
        <v>0.48459533197135513</v>
      </c>
      <c r="I123" s="455">
        <f>+'[23]Y2565 (forcast)'!I568</f>
        <v>0.56938291493265314</v>
      </c>
      <c r="J123" s="455">
        <f>+'[23]Y2565 (forcast)'!J568</f>
        <v>0.53880737673027213</v>
      </c>
      <c r="K123" s="455">
        <f>+'[23]Y2565 (forcast)'!K568</f>
        <v>0.5429081336724223</v>
      </c>
      <c r="L123" s="455">
        <f>+'[23]Y2565 (forcast)'!L568</f>
        <v>0.49064714666758741</v>
      </c>
      <c r="M123" s="455">
        <f>+'[23]Y2565 (forcast)'!M568</f>
        <v>0.48622563394859408</v>
      </c>
      <c r="N123" s="455">
        <f>+'[23]Y2565 (forcast)'!N568</f>
        <v>0.5213392101865455</v>
      </c>
      <c r="O123" s="455">
        <f>+'[23]Y2565 (forcast)'!O568</f>
        <v>0.50332702170939503</v>
      </c>
      <c r="Q123" s="10">
        <v>1005</v>
      </c>
      <c r="R123" s="10" t="s">
        <v>13</v>
      </c>
      <c r="S123" s="326">
        <f>+'[23]Y2565 (forcast)'!P568</f>
        <v>0.44632990099883141</v>
      </c>
      <c r="T123" s="326">
        <f>+'[23]Y2565 (forcast)'!Q568</f>
        <v>0.46424958143449335</v>
      </c>
      <c r="U123" s="326">
        <f>+'[23]Y2565 (forcast)'!R568</f>
        <v>0.45930933771623844</v>
      </c>
      <c r="V123" s="326">
        <f>+'[23]Y2565 (forcast)'!S568</f>
        <v>0.46861704654551639</v>
      </c>
      <c r="W123" s="326">
        <f>+'[23]Y2565 (forcast)'!T568</f>
        <v>0.47708720710260183</v>
      </c>
      <c r="X123" s="326">
        <f>+'[23]Y2565 (forcast)'!U568</f>
        <v>0.478543278353525</v>
      </c>
      <c r="Y123" s="326">
        <f>+'[23]Y2565 (forcast)'!V568</f>
        <v>0.49197327150536946</v>
      </c>
      <c r="Z123" s="326">
        <f>+'[23]Y2565 (forcast)'!W568</f>
        <v>0.49802757552423066</v>
      </c>
      <c r="AA123" s="326">
        <f>+'[23]Y2565 (forcast)'!X568</f>
        <v>0.50367341273971855</v>
      </c>
      <c r="AB123" s="326">
        <f>+'[23]Y2565 (forcast)'!Y568</f>
        <v>0.50264172230684911</v>
      </c>
      <c r="AC123" s="326">
        <f>+'[23]Y2565 (forcast)'!Z568</f>
        <v>0.50151029600510155</v>
      </c>
      <c r="AD123" s="326">
        <f>+'[23]Y2565 (forcast)'!AA568</f>
        <v>0.50332702170939503</v>
      </c>
    </row>
    <row r="124" spans="1:30" x14ac:dyDescent="0.2">
      <c r="A124" s="10">
        <v>1006</v>
      </c>
      <c r="B124" s="10" t="s">
        <v>14</v>
      </c>
      <c r="C124" s="455">
        <f>+'[23]Y2565 (forcast)'!C569</f>
        <v>0.44732475014239564</v>
      </c>
      <c r="D124" s="455">
        <f>+'[23]Y2565 (forcast)'!D569</f>
        <v>0.48123716737425049</v>
      </c>
      <c r="E124" s="455">
        <f>+'[23]Y2565 (forcast)'!E569</f>
        <v>0.46785490208118324</v>
      </c>
      <c r="F124" s="455">
        <f>+'[23]Y2565 (forcast)'!F569</f>
        <v>0.4899560491415591</v>
      </c>
      <c r="G124" s="455">
        <f>+'[23]Y2565 (forcast)'!G569</f>
        <v>0.51978064614467934</v>
      </c>
      <c r="H124" s="455">
        <f>+'[23]Y2565 (forcast)'!H569</f>
        <v>0.45041319738744579</v>
      </c>
      <c r="I124" s="455">
        <f>+'[23]Y2565 (forcast)'!I569</f>
        <v>0.53484873969771973</v>
      </c>
      <c r="J124" s="455">
        <f>+'[23]Y2565 (forcast)'!J569</f>
        <v>0.49008331757541612</v>
      </c>
      <c r="K124" s="455">
        <f>+'[23]Y2565 (forcast)'!K569</f>
        <v>0.48334365030236653</v>
      </c>
      <c r="L124" s="455">
        <f>+'[23]Y2565 (forcast)'!L569</f>
        <v>0.4580226106213639</v>
      </c>
      <c r="M124" s="455">
        <f>+'[23]Y2565 (forcast)'!M569</f>
        <v>0.44128178950736741</v>
      </c>
      <c r="N124" s="455">
        <f>+'[23]Y2565 (forcast)'!N569</f>
        <v>0.43992533509015475</v>
      </c>
      <c r="O124" s="455">
        <f>+'[23]Y2565 (forcast)'!O569</f>
        <v>0.47455756360996326</v>
      </c>
      <c r="Q124" s="10">
        <v>1006</v>
      </c>
      <c r="R124" s="10" t="s">
        <v>14</v>
      </c>
      <c r="S124" s="326">
        <f>+'[23]Y2565 (forcast)'!P569</f>
        <v>0.44732475014239564</v>
      </c>
      <c r="T124" s="326">
        <f>+'[23]Y2565 (forcast)'!Q569</f>
        <v>0.4637684778668385</v>
      </c>
      <c r="U124" s="326">
        <f>+'[23]Y2565 (forcast)'!R569</f>
        <v>0.4646770406886675</v>
      </c>
      <c r="V124" s="326">
        <f>+'[23]Y2565 (forcast)'!S569</f>
        <v>0.47153636180651853</v>
      </c>
      <c r="W124" s="326">
        <f>+'[23]Y2565 (forcast)'!T569</f>
        <v>0.48081833071151597</v>
      </c>
      <c r="X124" s="326">
        <f>+'[23]Y2565 (forcast)'!U569</f>
        <v>0.47509146800186119</v>
      </c>
      <c r="Y124" s="326">
        <f>+'[23]Y2565 (forcast)'!V569</f>
        <v>0.48362262866443678</v>
      </c>
      <c r="Z124" s="326">
        <f>+'[23]Y2565 (forcast)'!W569</f>
        <v>0.4843404976445061</v>
      </c>
      <c r="AA124" s="326">
        <f>+'[23]Y2565 (forcast)'!X569</f>
        <v>0.48391861992597424</v>
      </c>
      <c r="AB124" s="326">
        <f>+'[23]Y2565 (forcast)'!Y569</f>
        <v>0.48142082128956648</v>
      </c>
      <c r="AC124" s="326">
        <f>+'[23]Y2565 (forcast)'!Z569</f>
        <v>0.47763553772638778</v>
      </c>
      <c r="AD124" s="326">
        <f>+'[23]Y2565 (forcast)'!AA569</f>
        <v>0.47455756360996326</v>
      </c>
    </row>
    <row r="125" spans="1:30" x14ac:dyDescent="0.2">
      <c r="A125" s="10">
        <v>1007</v>
      </c>
      <c r="B125" s="10" t="s">
        <v>15</v>
      </c>
      <c r="C125" s="455">
        <f>+'[23]Y2565 (forcast)'!C570</f>
        <v>0.61918460041094403</v>
      </c>
      <c r="D125" s="455">
        <f>+'[23]Y2565 (forcast)'!D570</f>
        <v>0.67806574616276649</v>
      </c>
      <c r="E125" s="455">
        <f>+'[23]Y2565 (forcast)'!E570</f>
        <v>0.64661409302111994</v>
      </c>
      <c r="F125" s="455">
        <f>+'[23]Y2565 (forcast)'!F570</f>
        <v>0.6870819855154271</v>
      </c>
      <c r="G125" s="455">
        <f>+'[23]Y2565 (forcast)'!G570</f>
        <v>0.73491759836148629</v>
      </c>
      <c r="H125" s="455">
        <f>+'[23]Y2565 (forcast)'!H570</f>
        <v>0.60952707627663683</v>
      </c>
      <c r="I125" s="455">
        <f>+'[23]Y2565 (forcast)'!I570</f>
        <v>0.72746044775055929</v>
      </c>
      <c r="J125" s="455">
        <f>+'[23]Y2565 (forcast)'!J570</f>
        <v>0.65697253328876259</v>
      </c>
      <c r="K125" s="455">
        <f>+'[23]Y2565 (forcast)'!K570</f>
        <v>0.69844562522139575</v>
      </c>
      <c r="L125" s="455">
        <f>+'[23]Y2565 (forcast)'!L570</f>
        <v>0.63614799752876772</v>
      </c>
      <c r="M125" s="455">
        <f>+'[23]Y2565 (forcast)'!M570</f>
        <v>0.63866684048977163</v>
      </c>
      <c r="N125" s="455">
        <f>+'[23]Y2565 (forcast)'!N570</f>
        <v>0.64860671533668113</v>
      </c>
      <c r="O125" s="455">
        <f>+'[23]Y2565 (forcast)'!O570</f>
        <v>0.66316725034946378</v>
      </c>
      <c r="Q125" s="10">
        <v>1007</v>
      </c>
      <c r="R125" s="10" t="s">
        <v>15</v>
      </c>
      <c r="S125" s="326">
        <f>+'[23]Y2565 (forcast)'!P570</f>
        <v>0.61918460041094403</v>
      </c>
      <c r="T125" s="326">
        <f>+'[23]Y2565 (forcast)'!Q570</f>
        <v>0.64808143354564285</v>
      </c>
      <c r="U125" s="326">
        <f>+'[23]Y2565 (forcast)'!R570</f>
        <v>0.64727445147627838</v>
      </c>
      <c r="V125" s="326">
        <f>+'[23]Y2565 (forcast)'!S570</f>
        <v>0.65723172143392883</v>
      </c>
      <c r="W125" s="326">
        <f>+'[23]Y2565 (forcast)'!T570</f>
        <v>0.67183790398350518</v>
      </c>
      <c r="X125" s="326">
        <f>+'[23]Y2565 (forcast)'!U570</f>
        <v>0.66033924706220559</v>
      </c>
      <c r="Y125" s="326">
        <f>+'[23]Y2565 (forcast)'!V570</f>
        <v>0.67003621598249008</v>
      </c>
      <c r="Z125" s="326">
        <f>+'[23]Y2565 (forcast)'!W570</f>
        <v>0.66783937326977649</v>
      </c>
      <c r="AA125" s="326">
        <f>+'[23]Y2565 (forcast)'!X570</f>
        <v>0.6709918932290202</v>
      </c>
      <c r="AB125" s="326">
        <f>+'[23]Y2565 (forcast)'!Y570</f>
        <v>0.66763663501634185</v>
      </c>
      <c r="AC125" s="326">
        <f>+'[23]Y2565 (forcast)'!Z570</f>
        <v>0.66454164245788305</v>
      </c>
      <c r="AD125" s="326">
        <f>+'[23]Y2565 (forcast)'!AA570</f>
        <v>0.66316725034946378</v>
      </c>
    </row>
    <row r="126" spans="1:30" x14ac:dyDescent="0.2">
      <c r="A126" s="10">
        <v>1008</v>
      </c>
      <c r="B126" s="10" t="s">
        <v>16</v>
      </c>
      <c r="C126" s="455">
        <f>+'[23]Y2565 (forcast)'!C571</f>
        <v>0.67252467089583334</v>
      </c>
      <c r="D126" s="455">
        <f>+'[23]Y2565 (forcast)'!D571</f>
        <v>0.72781291283694527</v>
      </c>
      <c r="E126" s="455">
        <f>+'[23]Y2565 (forcast)'!E571</f>
        <v>0.69615194574607298</v>
      </c>
      <c r="F126" s="455">
        <f>+'[23]Y2565 (forcast)'!F571</f>
        <v>0.76729948037248552</v>
      </c>
      <c r="G126" s="455">
        <f>+'[23]Y2565 (forcast)'!G571</f>
        <v>0.82103472968134628</v>
      </c>
      <c r="H126" s="455">
        <f>+'[23]Y2565 (forcast)'!H571</f>
        <v>0.66455636778217431</v>
      </c>
      <c r="I126" s="455">
        <f>+'[23]Y2565 (forcast)'!I571</f>
        <v>0.77933820274457732</v>
      </c>
      <c r="J126" s="455">
        <f>+'[23]Y2565 (forcast)'!J571</f>
        <v>0.69964645396809255</v>
      </c>
      <c r="K126" s="455">
        <f>+'[23]Y2565 (forcast)'!K571</f>
        <v>0.70828085294442611</v>
      </c>
      <c r="L126" s="455">
        <f>+'[23]Y2565 (forcast)'!L571</f>
        <v>0.73662320744039045</v>
      </c>
      <c r="M126" s="455">
        <f>+'[23]Y2565 (forcast)'!M571</f>
        <v>0.73608032372766974</v>
      </c>
      <c r="N126" s="455">
        <f>+'[23]Y2565 (forcast)'!N571</f>
        <v>0.76729466203933228</v>
      </c>
      <c r="O126" s="455">
        <f>+'[23]Y2565 (forcast)'!O571</f>
        <v>0.7318422792763315</v>
      </c>
      <c r="Q126" s="10">
        <v>1008</v>
      </c>
      <c r="R126" s="10" t="s">
        <v>16</v>
      </c>
      <c r="S126" s="326">
        <f>+'[23]Y2565 (forcast)'!P571</f>
        <v>0.67252467089583334</v>
      </c>
      <c r="T126" s="326">
        <f>+'[23]Y2565 (forcast)'!Q571</f>
        <v>0.69931346065048428</v>
      </c>
      <c r="U126" s="326">
        <f>+'[23]Y2565 (forcast)'!R571</f>
        <v>0.69825185586879568</v>
      </c>
      <c r="V126" s="326">
        <f>+'[23]Y2565 (forcast)'!S571</f>
        <v>0.71503411980877318</v>
      </c>
      <c r="W126" s="326">
        <f>+'[23]Y2565 (forcast)'!T571</f>
        <v>0.73362908686144479</v>
      </c>
      <c r="X126" s="326">
        <f>+'[23]Y2565 (forcast)'!U571</f>
        <v>0.72156142584809702</v>
      </c>
      <c r="Y126" s="326">
        <f>+'[23]Y2565 (forcast)'!V571</f>
        <v>0.73057532481070475</v>
      </c>
      <c r="Z126" s="326">
        <f>+'[23]Y2565 (forcast)'!W571</f>
        <v>0.72724649031359956</v>
      </c>
      <c r="AA126" s="326">
        <f>+'[23]Y2565 (forcast)'!X571</f>
        <v>0.72520918871558449</v>
      </c>
      <c r="AB126" s="326">
        <f>+'[23]Y2565 (forcast)'!Y571</f>
        <v>0.72690247872083047</v>
      </c>
      <c r="AC126" s="326">
        <f>+'[23]Y2565 (forcast)'!Z571</f>
        <v>0.72817616179752864</v>
      </c>
      <c r="AD126" s="326">
        <f>+'[23]Y2565 (forcast)'!AA571</f>
        <v>0.7318422792763315</v>
      </c>
    </row>
    <row r="127" spans="1:30" x14ac:dyDescent="0.2">
      <c r="A127" s="10">
        <v>1009</v>
      </c>
      <c r="B127" s="10" t="s">
        <v>17</v>
      </c>
      <c r="C127" s="455">
        <f>+'[23]Y2565 (forcast)'!C572</f>
        <v>0.59064999722528322</v>
      </c>
      <c r="D127" s="455">
        <f>+'[23]Y2565 (forcast)'!D572</f>
        <v>0.59161555864475146</v>
      </c>
      <c r="E127" s="455">
        <f>+'[23]Y2565 (forcast)'!E572</f>
        <v>0.56335549214429315</v>
      </c>
      <c r="F127" s="455">
        <f>+'[23]Y2565 (forcast)'!F572</f>
        <v>0.61042264561900073</v>
      </c>
      <c r="G127" s="455">
        <f>+'[23]Y2565 (forcast)'!G572</f>
        <v>0.63482898038851199</v>
      </c>
      <c r="H127" s="455">
        <f>+'[23]Y2565 (forcast)'!H572</f>
        <v>0.53564229861258172</v>
      </c>
      <c r="I127" s="455">
        <f>+'[23]Y2565 (forcast)'!I572</f>
        <v>0.62084343189529811</v>
      </c>
      <c r="J127" s="455">
        <f>+'[23]Y2565 (forcast)'!J572</f>
        <v>0.58909178016919272</v>
      </c>
      <c r="K127" s="455">
        <f>+'[23]Y2565 (forcast)'!K572</f>
        <v>0.64113509450171824</v>
      </c>
      <c r="L127" s="455">
        <f>+'[23]Y2565 (forcast)'!L572</f>
        <v>0.59491992458615628</v>
      </c>
      <c r="M127" s="455">
        <f>+'[23]Y2565 (forcast)'!M572</f>
        <v>0.60065172505575315</v>
      </c>
      <c r="N127" s="455">
        <f>+'[23]Y2565 (forcast)'!N572</f>
        <v>0.61825403172064497</v>
      </c>
      <c r="O127" s="455">
        <f>+'[23]Y2565 (forcast)'!O572</f>
        <v>0.59867914778863707</v>
      </c>
      <c r="Q127" s="10">
        <v>1009</v>
      </c>
      <c r="R127" s="10" t="s">
        <v>17</v>
      </c>
      <c r="S127" s="326">
        <f>+'[23]Y2565 (forcast)'!P572</f>
        <v>0.59064999722528322</v>
      </c>
      <c r="T127" s="326">
        <f>+'[23]Y2565 (forcast)'!Q572</f>
        <v>0.59111657350482627</v>
      </c>
      <c r="U127" s="326">
        <f>+'[23]Y2565 (forcast)'!R572</f>
        <v>0.58200780552363529</v>
      </c>
      <c r="V127" s="326">
        <f>+'[23]Y2565 (forcast)'!S572</f>
        <v>0.58887883534824892</v>
      </c>
      <c r="W127" s="326">
        <f>+'[23]Y2565 (forcast)'!T572</f>
        <v>0.59717654027283429</v>
      </c>
      <c r="X127" s="326">
        <f>+'[23]Y2565 (forcast)'!U572</f>
        <v>0.58603703925746109</v>
      </c>
      <c r="Y127" s="326">
        <f>+'[23]Y2565 (forcast)'!V572</f>
        <v>0.59107883148716323</v>
      </c>
      <c r="Z127" s="326">
        <f>+'[23]Y2565 (forcast)'!W572</f>
        <v>0.59146033620850125</v>
      </c>
      <c r="AA127" s="326">
        <f>+'[23]Y2565 (forcast)'!X572</f>
        <v>0.59627158555729975</v>
      </c>
      <c r="AB127" s="326">
        <f>+'[23]Y2565 (forcast)'!Y572</f>
        <v>0.59622270686446899</v>
      </c>
      <c r="AC127" s="326">
        <f>+'[23]Y2565 (forcast)'!Z572</f>
        <v>0.59658748454213906</v>
      </c>
      <c r="AD127" s="326">
        <f>+'[23]Y2565 (forcast)'!AA572</f>
        <v>0.59867914778863707</v>
      </c>
    </row>
    <row r="128" spans="1:30" x14ac:dyDescent="0.2">
      <c r="A128" s="10">
        <v>1010</v>
      </c>
      <c r="B128" s="10" t="s">
        <v>19</v>
      </c>
      <c r="C128" s="455">
        <f>+'[23]Y2565 (forcast)'!C573</f>
        <v>0.67413671264670871</v>
      </c>
      <c r="D128" s="455">
        <f>+'[23]Y2565 (forcast)'!D573</f>
        <v>0.66569020866773676</v>
      </c>
      <c r="E128" s="455">
        <f>+'[23]Y2565 (forcast)'!E573</f>
        <v>0.68001403928847515</v>
      </c>
      <c r="F128" s="455">
        <f>+'[23]Y2565 (forcast)'!F573</f>
        <v>0.69136524384344999</v>
      </c>
      <c r="G128" s="455">
        <f>+'[23]Y2565 (forcast)'!G573</f>
        <v>0.74673294239524035</v>
      </c>
      <c r="H128" s="455">
        <f>+'[23]Y2565 (forcast)'!H573</f>
        <v>0.63396063292060245</v>
      </c>
      <c r="I128" s="455">
        <f>+'[23]Y2565 (forcast)'!I573</f>
        <v>0.78308437981934342</v>
      </c>
      <c r="J128" s="455">
        <f>+'[23]Y2565 (forcast)'!J573</f>
        <v>0.6998836915082044</v>
      </c>
      <c r="K128" s="455">
        <f>+'[23]Y2565 (forcast)'!K573</f>
        <v>0.70696350780411987</v>
      </c>
      <c r="L128" s="455">
        <f>+'[23]Y2565 (forcast)'!L573</f>
        <v>0.64726370049520621</v>
      </c>
      <c r="M128" s="455">
        <f>+'[23]Y2565 (forcast)'!M573</f>
        <v>0.67587583624804959</v>
      </c>
      <c r="N128" s="455">
        <f>+'[23]Y2565 (forcast)'!N573</f>
        <v>0.71221947302166078</v>
      </c>
      <c r="O128" s="455">
        <f>+'[23]Y2565 (forcast)'!O573</f>
        <v>0.69135634076077368</v>
      </c>
      <c r="Q128" s="10">
        <v>1010</v>
      </c>
      <c r="R128" s="10" t="s">
        <v>19</v>
      </c>
      <c r="S128" s="326">
        <f>+'[23]Y2565 (forcast)'!P573</f>
        <v>0.67413671264670871</v>
      </c>
      <c r="T128" s="326">
        <f>+'[23]Y2565 (forcast)'!Q573</f>
        <v>0.66981304914961004</v>
      </c>
      <c r="U128" s="326">
        <f>+'[23]Y2565 (forcast)'!R573</f>
        <v>0.67324732258102027</v>
      </c>
      <c r="V128" s="326">
        <f>+'[23]Y2565 (forcast)'!S573</f>
        <v>0.67788592898957656</v>
      </c>
      <c r="W128" s="326">
        <f>+'[23]Y2565 (forcast)'!T573</f>
        <v>0.69055228304870919</v>
      </c>
      <c r="X128" s="326">
        <f>+'[23]Y2565 (forcast)'!U573</f>
        <v>0.68030470528804976</v>
      </c>
      <c r="Y128" s="326">
        <f>+'[23]Y2565 (forcast)'!V573</f>
        <v>0.69443949541664252</v>
      </c>
      <c r="Z128" s="326">
        <f>+'[23]Y2565 (forcast)'!W573</f>
        <v>0.69532259727078816</v>
      </c>
      <c r="AA128" s="326">
        <f>+'[23]Y2565 (forcast)'!X573</f>
        <v>0.69552319505943461</v>
      </c>
      <c r="AB128" s="326">
        <f>+'[23]Y2565 (forcast)'!Y573</f>
        <v>0.69087483537388417</v>
      </c>
      <c r="AC128" s="326">
        <f>+'[23]Y2565 (forcast)'!Z573</f>
        <v>0.689228104405604</v>
      </c>
      <c r="AD128" s="326">
        <f>+'[23]Y2565 (forcast)'!AA573</f>
        <v>0.69135634076077368</v>
      </c>
    </row>
    <row r="129" spans="1:30" x14ac:dyDescent="0.2">
      <c r="A129" s="10">
        <v>1011</v>
      </c>
      <c r="B129" s="10" t="s">
        <v>20</v>
      </c>
      <c r="C129" s="455">
        <f>+'[23]Y2565 (forcast)'!C574</f>
        <v>0.5254706436860358</v>
      </c>
      <c r="D129" s="455">
        <f>+'[23]Y2565 (forcast)'!D574</f>
        <v>0.55952122994376519</v>
      </c>
      <c r="E129" s="455">
        <f>+'[23]Y2565 (forcast)'!E574</f>
        <v>0.54287208867854031</v>
      </c>
      <c r="F129" s="455">
        <f>+'[23]Y2565 (forcast)'!F574</f>
        <v>0.5572502952327677</v>
      </c>
      <c r="G129" s="455">
        <f>+'[23]Y2565 (forcast)'!G574</f>
        <v>0.60721424178527506</v>
      </c>
      <c r="H129" s="455">
        <f>+'[23]Y2565 (forcast)'!H574</f>
        <v>0.50729946854529728</v>
      </c>
      <c r="I129" s="455">
        <f>+'[23]Y2565 (forcast)'!I574</f>
        <v>0.64190548974652906</v>
      </c>
      <c r="J129" s="455">
        <f>+'[23]Y2565 (forcast)'!J574</f>
        <v>0.59270259638080258</v>
      </c>
      <c r="K129" s="455">
        <f>+'[23]Y2565 (forcast)'!K574</f>
        <v>0.58403548795944227</v>
      </c>
      <c r="L129" s="455">
        <f>+'[23]Y2565 (forcast)'!L574</f>
        <v>0.54051061181791227</v>
      </c>
      <c r="M129" s="455">
        <f>+'[23]Y2565 (forcast)'!M574</f>
        <v>0.55430515443731954</v>
      </c>
      <c r="N129" s="455">
        <f>+'[23]Y2565 (forcast)'!N574</f>
        <v>0.56667424989257098</v>
      </c>
      <c r="O129" s="455">
        <f>+'[23]Y2565 (forcast)'!O574</f>
        <v>0.56518314735507502</v>
      </c>
      <c r="Q129" s="10">
        <v>1011</v>
      </c>
      <c r="R129" s="10" t="s">
        <v>20</v>
      </c>
      <c r="S129" s="326">
        <f>+'[23]Y2565 (forcast)'!P574</f>
        <v>0.5254706436860358</v>
      </c>
      <c r="T129" s="326">
        <f>+'[23]Y2565 (forcast)'!Q574</f>
        <v>0.54207650273224051</v>
      </c>
      <c r="U129" s="326">
        <f>+'[23]Y2565 (forcast)'!R574</f>
        <v>0.54225250279957093</v>
      </c>
      <c r="V129" s="326">
        <f>+'[23]Y2565 (forcast)'!S574</f>
        <v>0.54606752868146924</v>
      </c>
      <c r="W129" s="326">
        <f>+'[23]Y2565 (forcast)'!T574</f>
        <v>0.55705061458302463</v>
      </c>
      <c r="X129" s="326">
        <f>+'[23]Y2565 (forcast)'!U574</f>
        <v>0.54831711194367183</v>
      </c>
      <c r="Y129" s="326">
        <f>+'[23]Y2565 (forcast)'!V574</f>
        <v>0.56163251025998739</v>
      </c>
      <c r="Z129" s="326">
        <f>+'[23]Y2565 (forcast)'!W574</f>
        <v>0.56544164626757476</v>
      </c>
      <c r="AA129" s="326">
        <f>+'[23]Y2565 (forcast)'!X574</f>
        <v>0.56770455050949409</v>
      </c>
      <c r="AB129" s="326">
        <f>+'[23]Y2565 (forcast)'!Y574</f>
        <v>0.56522011258005378</v>
      </c>
      <c r="AC129" s="326">
        <f>+'[23]Y2565 (forcast)'!Z574</f>
        <v>0.56452476879406643</v>
      </c>
      <c r="AD129" s="326">
        <f>+'[23]Y2565 (forcast)'!AA574</f>
        <v>0.56518314735507502</v>
      </c>
    </row>
    <row r="130" spans="1:30" x14ac:dyDescent="0.2">
      <c r="A130" s="10">
        <v>1012</v>
      </c>
      <c r="B130" s="10" t="s">
        <v>21</v>
      </c>
      <c r="C130" s="455">
        <f>+'[23]Y2565 (forcast)'!C575</f>
        <v>0.56812382114723181</v>
      </c>
      <c r="D130" s="455">
        <f>+'[23]Y2565 (forcast)'!D575</f>
        <v>0.6161483573795612</v>
      </c>
      <c r="E130" s="455">
        <f>+'[23]Y2565 (forcast)'!E575</f>
        <v>0.5771072950658892</v>
      </c>
      <c r="F130" s="455">
        <f>+'[23]Y2565 (forcast)'!F575</f>
        <v>0.59308243430964513</v>
      </c>
      <c r="G130" s="455">
        <f>+'[23]Y2565 (forcast)'!G575</f>
        <v>0.63532274026830871</v>
      </c>
      <c r="H130" s="455">
        <f>+'[23]Y2565 (forcast)'!H575</f>
        <v>0.54349549778641904</v>
      </c>
      <c r="I130" s="455">
        <f>+'[23]Y2565 (forcast)'!I575</f>
        <v>0.63026098988630053</v>
      </c>
      <c r="J130" s="455">
        <f>+'[23]Y2565 (forcast)'!J575</f>
        <v>0.61279856322015991</v>
      </c>
      <c r="K130" s="455">
        <f>+'[23]Y2565 (forcast)'!K575</f>
        <v>0.6324754235136214</v>
      </c>
      <c r="L130" s="455">
        <f>+'[23]Y2565 (forcast)'!L575</f>
        <v>0.60073825297643813</v>
      </c>
      <c r="M130" s="455">
        <f>+'[23]Y2565 (forcast)'!M575</f>
        <v>0.5877128854953565</v>
      </c>
      <c r="N130" s="455">
        <f>+'[23]Y2565 (forcast)'!N575</f>
        <v>0.58660653199380652</v>
      </c>
      <c r="O130" s="455">
        <f>+'[23]Y2565 (forcast)'!O575</f>
        <v>0.59788456089271236</v>
      </c>
      <c r="Q130" s="10">
        <v>1012</v>
      </c>
      <c r="R130" s="10" t="s">
        <v>21</v>
      </c>
      <c r="S130" s="326">
        <f>+'[23]Y2565 (forcast)'!P575</f>
        <v>0.56812382114723181</v>
      </c>
      <c r="T130" s="326">
        <f>+'[23]Y2565 (forcast)'!Q575</f>
        <v>0.59166395237011471</v>
      </c>
      <c r="U130" s="326">
        <f>+'[23]Y2565 (forcast)'!R575</f>
        <v>0.58670735920210215</v>
      </c>
      <c r="V130" s="326">
        <f>+'[23]Y2565 (forcast)'!S575</f>
        <v>0.5882737586088107</v>
      </c>
      <c r="W130" s="326">
        <f>+'[23]Y2565 (forcast)'!T575</f>
        <v>0.5961978628462351</v>
      </c>
      <c r="X130" s="326">
        <f>+'[23]Y2565 (forcast)'!U575</f>
        <v>0.58688290835672008</v>
      </c>
      <c r="Y130" s="326">
        <f>+'[23]Y2565 (forcast)'!V575</f>
        <v>0.59348765517051549</v>
      </c>
      <c r="Z130" s="326">
        <f>+'[23]Y2565 (forcast)'!W575</f>
        <v>0.59599030737145264</v>
      </c>
      <c r="AA130" s="326">
        <f>+'[23]Y2565 (forcast)'!X575</f>
        <v>0.60013561463712517</v>
      </c>
      <c r="AB130" s="326">
        <f>+'[23]Y2565 (forcast)'!Y575</f>
        <v>0.60020328988878258</v>
      </c>
      <c r="AC130" s="326">
        <f>+'[23]Y2565 (forcast)'!Z575</f>
        <v>0.59886003313115588</v>
      </c>
      <c r="AD130" s="326">
        <f>+'[23]Y2565 (forcast)'!AA575</f>
        <v>0.59788456089271236</v>
      </c>
    </row>
    <row r="131" spans="1:30" x14ac:dyDescent="0.2">
      <c r="A131" s="10">
        <v>1013</v>
      </c>
      <c r="B131" s="10" t="s">
        <v>22</v>
      </c>
      <c r="C131" s="455">
        <f>+'[23]Y2565 (forcast)'!C576</f>
        <v>0.40247483691631736</v>
      </c>
      <c r="D131" s="455">
        <f>+'[23]Y2565 (forcast)'!D576</f>
        <v>0.4240573675688179</v>
      </c>
      <c r="E131" s="455">
        <f>+'[23]Y2565 (forcast)'!E576</f>
        <v>0.40623253526479336</v>
      </c>
      <c r="F131" s="455">
        <f>+'[23]Y2565 (forcast)'!F576</f>
        <v>0.43715200678412425</v>
      </c>
      <c r="G131" s="455">
        <f>+'[23]Y2565 (forcast)'!G576</f>
        <v>0.46828955797565663</v>
      </c>
      <c r="H131" s="455">
        <f>+'[23]Y2565 (forcast)'!H576</f>
        <v>0.3892889634233227</v>
      </c>
      <c r="I131" s="455">
        <f>+'[23]Y2565 (forcast)'!I576</f>
        <v>0.46341517363415174</v>
      </c>
      <c r="J131" s="455">
        <f>+'[23]Y2565 (forcast)'!J576</f>
        <v>0.4386419661655328</v>
      </c>
      <c r="K131" s="455">
        <f>+'[23]Y2565 (forcast)'!K576</f>
        <v>0.46433016704880448</v>
      </c>
      <c r="L131" s="455">
        <f>+'[23]Y2565 (forcast)'!L576</f>
        <v>0.43746833305184935</v>
      </c>
      <c r="M131" s="455">
        <f>+'[23]Y2565 (forcast)'!M576</f>
        <v>0.42207997971988082</v>
      </c>
      <c r="N131" s="455">
        <f>+'[23]Y2565 (forcast)'!N576</f>
        <v>0.42346649203230735</v>
      </c>
      <c r="O131" s="455">
        <f>+'[23]Y2565 (forcast)'!O576</f>
        <v>0.43188682816922214</v>
      </c>
      <c r="Q131" s="10">
        <v>1013</v>
      </c>
      <c r="R131" s="10" t="s">
        <v>22</v>
      </c>
      <c r="S131" s="326">
        <f>+'[23]Y2565 (forcast)'!P576</f>
        <v>0.40247483691631736</v>
      </c>
      <c r="T131" s="326">
        <f>+'[23]Y2565 (forcast)'!Q576</f>
        <v>0.41309198542805103</v>
      </c>
      <c r="U131" s="326">
        <f>+'[23]Y2565 (forcast)'!R576</f>
        <v>0.41078055698035781</v>
      </c>
      <c r="V131" s="326">
        <f>+'[23]Y2565 (forcast)'!S576</f>
        <v>0.41733665863521718</v>
      </c>
      <c r="W131" s="326">
        <f>+'[23]Y2565 (forcast)'!T576</f>
        <v>0.42646715094296384</v>
      </c>
      <c r="X131" s="326">
        <f>+'[23]Y2565 (forcast)'!U576</f>
        <v>0.41574028566176058</v>
      </c>
      <c r="Y131" s="326">
        <f>+'[23]Y2565 (forcast)'!V576</f>
        <v>0.41980335557212317</v>
      </c>
      <c r="Z131" s="326">
        <f>+'[23]Y2565 (forcast)'!W576</f>
        <v>0.42344068464926166</v>
      </c>
      <c r="AA131" s="326">
        <f>+'[23]Y2565 (forcast)'!X576</f>
        <v>0.42932132510547349</v>
      </c>
      <c r="AB131" s="326">
        <f>+'[23]Y2565 (forcast)'!Y576</f>
        <v>0.43123037624394661</v>
      </c>
      <c r="AC131" s="326">
        <f>+'[23]Y2565 (forcast)'!Z576</f>
        <v>0.4321114642783383</v>
      </c>
      <c r="AD131" s="326">
        <f>+'[23]Y2565 (forcast)'!AA576</f>
        <v>0.43188682816922214</v>
      </c>
    </row>
    <row r="132" spans="1:30" x14ac:dyDescent="0.2">
      <c r="A132" s="10">
        <v>1014</v>
      </c>
      <c r="B132" s="10" t="s">
        <v>23</v>
      </c>
      <c r="C132" s="455">
        <f>+'[23]Y2565 (forcast)'!C577</f>
        <v>0.54695851151812547</v>
      </c>
      <c r="D132" s="455">
        <f>+'[23]Y2565 (forcast)'!D577</f>
        <v>0.57485764150803864</v>
      </c>
      <c r="E132" s="455">
        <f>+'[23]Y2565 (forcast)'!E577</f>
        <v>0.57339749038858545</v>
      </c>
      <c r="F132" s="455">
        <f>+'[23]Y2565 (forcast)'!F577</f>
        <v>0.59496313690133129</v>
      </c>
      <c r="G132" s="455">
        <f>+'[23]Y2565 (forcast)'!G577</f>
        <v>0.63902006758045882</v>
      </c>
      <c r="H132" s="455">
        <f>+'[23]Y2565 (forcast)'!H577</f>
        <v>0.55004782499321359</v>
      </c>
      <c r="I132" s="455">
        <f>+'[23]Y2565 (forcast)'!I577</f>
        <v>0.67434705013614193</v>
      </c>
      <c r="J132" s="455">
        <f>+'[23]Y2565 (forcast)'!J577</f>
        <v>0.63796640926176384</v>
      </c>
      <c r="K132" s="455">
        <f>+'[23]Y2565 (forcast)'!K577</f>
        <v>0.6310959987463054</v>
      </c>
      <c r="L132" s="455">
        <f>+'[23]Y2565 (forcast)'!L577</f>
        <v>0.5752108346711442</v>
      </c>
      <c r="M132" s="455">
        <f>+'[23]Y2565 (forcast)'!M577</f>
        <v>0.57298633166047019</v>
      </c>
      <c r="N132" s="455">
        <f>+'[23]Y2565 (forcast)'!N577</f>
        <v>0.58984210033223072</v>
      </c>
      <c r="O132" s="455">
        <f>+'[23]Y2565 (forcast)'!O577</f>
        <v>0.59475025937097736</v>
      </c>
      <c r="Q132" s="10">
        <v>1014</v>
      </c>
      <c r="R132" s="10" t="s">
        <v>23</v>
      </c>
      <c r="S132" s="326">
        <f>+'[23]Y2565 (forcast)'!P577</f>
        <v>0.54695851151812547</v>
      </c>
      <c r="T132" s="326">
        <f>+'[23]Y2565 (forcast)'!Q577</f>
        <v>0.56064951310723721</v>
      </c>
      <c r="U132" s="326">
        <f>+'[23]Y2565 (forcast)'!R577</f>
        <v>0.5649687746114852</v>
      </c>
      <c r="V132" s="326">
        <f>+'[23]Y2565 (forcast)'!S577</f>
        <v>0.57269200121244146</v>
      </c>
      <c r="W132" s="326">
        <f>+'[23]Y2565 (forcast)'!T577</f>
        <v>0.58485920698767024</v>
      </c>
      <c r="X132" s="326">
        <f>+'[23]Y2565 (forcast)'!U577</f>
        <v>0.57888065027129088</v>
      </c>
      <c r="Y132" s="326">
        <f>+'[23]Y2565 (forcast)'!V577</f>
        <v>0.59243364423613321</v>
      </c>
      <c r="Z132" s="326">
        <f>+'[23]Y2565 (forcast)'!W577</f>
        <v>0.59810312274126254</v>
      </c>
      <c r="AA132" s="326">
        <f>+'[23]Y2565 (forcast)'!X577</f>
        <v>0.60113037436236372</v>
      </c>
      <c r="AB132" s="326">
        <f>+'[23]Y2565 (forcast)'!Y577</f>
        <v>0.59765669048190428</v>
      </c>
      <c r="AC132" s="326">
        <f>+'[23]Y2565 (forcast)'!Z577</f>
        <v>0.59522750926981804</v>
      </c>
      <c r="AD132" s="326">
        <f>+'[23]Y2565 (forcast)'!AA577</f>
        <v>0.59475025937097736</v>
      </c>
    </row>
    <row r="133" spans="1:30" x14ac:dyDescent="0.2">
      <c r="A133" s="10">
        <v>1015</v>
      </c>
      <c r="B133" s="10" t="s">
        <v>24</v>
      </c>
      <c r="C133" s="455">
        <f>+'[23]Y2565 (forcast)'!C578</f>
        <v>0.47228493361010521</v>
      </c>
      <c r="D133" s="455">
        <f>+'[23]Y2565 (forcast)'!D578</f>
        <v>0.50343983542952375</v>
      </c>
      <c r="E133" s="455">
        <f>+'[23]Y2565 (forcast)'!E578</f>
        <v>0.50941069900860547</v>
      </c>
      <c r="F133" s="455">
        <f>+'[23]Y2565 (forcast)'!F578</f>
        <v>0.56513497975240956</v>
      </c>
      <c r="G133" s="455">
        <f>+'[23]Y2565 (forcast)'!G578</f>
        <v>0.57646931964341153</v>
      </c>
      <c r="H133" s="455">
        <f>+'[23]Y2565 (forcast)'!H578</f>
        <v>0.48540611512856546</v>
      </c>
      <c r="I133" s="455">
        <f>+'[23]Y2565 (forcast)'!I578</f>
        <v>0.60237819473399734</v>
      </c>
      <c r="J133" s="455">
        <f>+'[23]Y2565 (forcast)'!J578</f>
        <v>0.56959975321971157</v>
      </c>
      <c r="K133" s="455">
        <f>+'[23]Y2565 (forcast)'!K578</f>
        <v>0.52304019713537653</v>
      </c>
      <c r="L133" s="455">
        <f>+'[23]Y2565 (forcast)'!L578</f>
        <v>0.51974693911994574</v>
      </c>
      <c r="M133" s="455">
        <f>+'[23]Y2565 (forcast)'!M578</f>
        <v>0.5052061124718622</v>
      </c>
      <c r="N133" s="455">
        <f>+'[23]Y2565 (forcast)'!N578</f>
        <v>0.51440448865085442</v>
      </c>
      <c r="O133" s="455">
        <f>+'[23]Y2565 (forcast)'!O578</f>
        <v>0.52786478454365782</v>
      </c>
      <c r="Q133" s="10">
        <v>1015</v>
      </c>
      <c r="R133" s="10" t="s">
        <v>24</v>
      </c>
      <c r="S133" s="326">
        <f>+'[23]Y2565 (forcast)'!P578</f>
        <v>0.47228493361010521</v>
      </c>
      <c r="T133" s="326">
        <f>+'[23]Y2565 (forcast)'!Q578</f>
        <v>0.48786300361320145</v>
      </c>
      <c r="U133" s="326">
        <f>+'[23]Y2565 (forcast)'!R578</f>
        <v>0.49518248770557266</v>
      </c>
      <c r="V133" s="326">
        <f>+'[23]Y2565 (forcast)'!S578</f>
        <v>0.51275489804078367</v>
      </c>
      <c r="W133" s="326">
        <f>+'[23]Y2565 (forcast)'!T578</f>
        <v>0.52445006473835176</v>
      </c>
      <c r="X133" s="326">
        <f>+'[23]Y2565 (forcast)'!U578</f>
        <v>0.51756473971977124</v>
      </c>
      <c r="Y133" s="326">
        <f>+'[23]Y2565 (forcast)'!V578</f>
        <v>0.52995461336605176</v>
      </c>
      <c r="Z133" s="326">
        <f>+'[23]Y2565 (forcast)'!W578</f>
        <v>0.53526490190151288</v>
      </c>
      <c r="AA133" s="326">
        <f>+'[23]Y2565 (forcast)'!X578</f>
        <v>0.53404700309399333</v>
      </c>
      <c r="AB133" s="326">
        <f>+'[23]Y2565 (forcast)'!Y578</f>
        <v>0.53304958940337799</v>
      </c>
      <c r="AC133" s="326">
        <f>+'[23]Y2565 (forcast)'!Z578</f>
        <v>0.53039013003253699</v>
      </c>
      <c r="AD133" s="326">
        <f>+'[23]Y2565 (forcast)'!AA578</f>
        <v>0.52786478454365782</v>
      </c>
    </row>
    <row r="134" spans="1:30" x14ac:dyDescent="0.2">
      <c r="A134" s="10">
        <v>1016</v>
      </c>
      <c r="B134" s="10" t="s">
        <v>25</v>
      </c>
      <c r="C134" s="455">
        <f>+'[23]Y2565 (forcast)'!C579</f>
        <v>0.38374126168617873</v>
      </c>
      <c r="D134" s="455">
        <f>+'[23]Y2565 (forcast)'!D579</f>
        <v>0.40204088704088708</v>
      </c>
      <c r="E134" s="455">
        <f>+'[23]Y2565 (forcast)'!E579</f>
        <v>0.40295076101477556</v>
      </c>
      <c r="F134" s="455">
        <f>+'[23]Y2565 (forcast)'!F579</f>
        <v>0.44217062238224708</v>
      </c>
      <c r="G134" s="455">
        <f>+'[23]Y2565 (forcast)'!G579</f>
        <v>0.47150526533140619</v>
      </c>
      <c r="H134" s="455">
        <f>+'[23]Y2565 (forcast)'!H579</f>
        <v>0.39102696027989298</v>
      </c>
      <c r="I134" s="455">
        <f>+'[23]Y2565 (forcast)'!I579</f>
        <v>0.4706190061028771</v>
      </c>
      <c r="J134" s="455">
        <f>+'[23]Y2565 (forcast)'!J579</f>
        <v>0.47901138413152067</v>
      </c>
      <c r="K134" s="455">
        <f>+'[23]Y2565 (forcast)'!K579</f>
        <v>0.42020573608556439</v>
      </c>
      <c r="L134" s="455">
        <f>+'[23]Y2565 (forcast)'!L579</f>
        <v>0.40393824136471229</v>
      </c>
      <c r="M134" s="455">
        <f>+'[23]Y2565 (forcast)'!M579</f>
        <v>0.39971956664488811</v>
      </c>
      <c r="N134" s="455">
        <f>+'[23]Y2565 (forcast)'!N579</f>
        <v>0.39139927336932534</v>
      </c>
      <c r="O134" s="455">
        <f>+'[23]Y2565 (forcast)'!O579</f>
        <v>0.42238034284389531</v>
      </c>
      <c r="Q134" s="10">
        <v>1016</v>
      </c>
      <c r="R134" s="10" t="s">
        <v>25</v>
      </c>
      <c r="S134" s="326">
        <f>+'[23]Y2565 (forcast)'!P579</f>
        <v>0.38374126168617873</v>
      </c>
      <c r="T134" s="326">
        <f>+'[23]Y2565 (forcast)'!Q579</f>
        <v>0.39264515027322405</v>
      </c>
      <c r="U134" s="326">
        <f>+'[23]Y2565 (forcast)'!R579</f>
        <v>0.39671337585386346</v>
      </c>
      <c r="V134" s="326">
        <f>+'[23]Y2565 (forcast)'!S579</f>
        <v>0.4084005059995458</v>
      </c>
      <c r="W134" s="326">
        <f>+'[23]Y2565 (forcast)'!T579</f>
        <v>0.41999319832922355</v>
      </c>
      <c r="X134" s="326">
        <f>+'[23]Y2565 (forcast)'!U579</f>
        <v>0.41506805529204033</v>
      </c>
      <c r="Y134" s="326">
        <f>+'[23]Y2565 (forcast)'!V579</f>
        <v>0.42289364162075488</v>
      </c>
      <c r="Z134" s="326">
        <f>+'[23]Y2565 (forcast)'!W579</f>
        <v>0.43043645830473615</v>
      </c>
      <c r="AA134" s="326">
        <f>+'[23]Y2565 (forcast)'!X579</f>
        <v>0.42969560808795754</v>
      </c>
      <c r="AB134" s="326">
        <f>+'[23]Y2565 (forcast)'!Y579</f>
        <v>0.42750950730661674</v>
      </c>
      <c r="AC134" s="326">
        <f>+'[23]Y2565 (forcast)'!Z579</f>
        <v>0.42509201654794765</v>
      </c>
      <c r="AD134" s="326">
        <f>+'[23]Y2565 (forcast)'!AA579</f>
        <v>0.42238034284389531</v>
      </c>
    </row>
    <row r="135" spans="1:30" x14ac:dyDescent="0.2">
      <c r="A135" s="10">
        <v>1017</v>
      </c>
      <c r="B135" s="10" t="s">
        <v>26</v>
      </c>
      <c r="C135" s="455">
        <f>+'[23]Y2565 (forcast)'!C580</f>
        <v>0.52244142564585028</v>
      </c>
      <c r="D135" s="455">
        <f>+'[23]Y2565 (forcast)'!D580</f>
        <v>0.56875321809488777</v>
      </c>
      <c r="E135" s="455">
        <f>+'[23]Y2565 (forcast)'!E580</f>
        <v>0.55530047041282316</v>
      </c>
      <c r="F135" s="455">
        <f>+'[23]Y2565 (forcast)'!F580</f>
        <v>0.56456632372862736</v>
      </c>
      <c r="G135" s="455">
        <f>+'[23]Y2565 (forcast)'!G580</f>
        <v>0.60665729386341738</v>
      </c>
      <c r="H135" s="455">
        <f>+'[23]Y2565 (forcast)'!H580</f>
        <v>0.49744362312638851</v>
      </c>
      <c r="I135" s="455">
        <f>+'[23]Y2565 (forcast)'!I580</f>
        <v>0.59054672184709212</v>
      </c>
      <c r="J135" s="455">
        <f>+'[23]Y2565 (forcast)'!J580</f>
        <v>0.55819509424460856</v>
      </c>
      <c r="K135" s="455">
        <f>+'[23]Y2565 (forcast)'!K580</f>
        <v>0.54570730881748508</v>
      </c>
      <c r="L135" s="455">
        <f>+'[23]Y2565 (forcast)'!L580</f>
        <v>0.53777695211589482</v>
      </c>
      <c r="M135" s="455">
        <f>+'[23]Y2565 (forcast)'!M580</f>
        <v>0.53826538650508648</v>
      </c>
      <c r="N135" s="455">
        <f>+'[23]Y2565 (forcast)'!N580</f>
        <v>0.54521795705920628</v>
      </c>
      <c r="O135" s="455">
        <f>+'[23]Y2565 (forcast)'!O580</f>
        <v>0.55299451624853202</v>
      </c>
      <c r="Q135" s="10">
        <v>1017</v>
      </c>
      <c r="R135" s="10" t="s">
        <v>26</v>
      </c>
      <c r="S135" s="326">
        <f>+'[23]Y2565 (forcast)'!P580</f>
        <v>0.52244142564585028</v>
      </c>
      <c r="T135" s="326">
        <f>+'[23]Y2565 (forcast)'!Q580</f>
        <v>0.54536709942394235</v>
      </c>
      <c r="U135" s="326">
        <f>+'[23]Y2565 (forcast)'!R580</f>
        <v>0.54872210732730975</v>
      </c>
      <c r="V135" s="326">
        <f>+'[23]Y2565 (forcast)'!S580</f>
        <v>0.55179221442276782</v>
      </c>
      <c r="W135" s="326">
        <f>+'[23]Y2565 (forcast)'!T580</f>
        <v>0.5617936214772784</v>
      </c>
      <c r="X135" s="326">
        <f>+'[23]Y2565 (forcast)'!U580</f>
        <v>0.55073826765729328</v>
      </c>
      <c r="Y135" s="326">
        <f>+'[23]Y2565 (forcast)'!V580</f>
        <v>0.55711729918664177</v>
      </c>
      <c r="Z135" s="326">
        <f>+'[23]Y2565 (forcast)'!W580</f>
        <v>0.55769723126440141</v>
      </c>
      <c r="AA135" s="326">
        <f>+'[23]Y2565 (forcast)'!X580</f>
        <v>0.55640229190384494</v>
      </c>
      <c r="AB135" s="326">
        <f>+'[23]Y2565 (forcast)'!Y580</f>
        <v>0.55476896782429486</v>
      </c>
      <c r="AC135" s="326">
        <f>+'[23]Y2565 (forcast)'!Z580</f>
        <v>0.55329949515117405</v>
      </c>
      <c r="AD135" s="326">
        <f>+'[23]Y2565 (forcast)'!AA580</f>
        <v>0.55299451624853202</v>
      </c>
    </row>
    <row r="136" spans="1:30" x14ac:dyDescent="0.2">
      <c r="A136" s="10">
        <v>1018</v>
      </c>
      <c r="B136" s="10" t="s">
        <v>27</v>
      </c>
      <c r="C136" s="455">
        <f>+'[23]Y2565 (forcast)'!C581</f>
        <v>0.44796465514493694</v>
      </c>
      <c r="D136" s="455">
        <f>+'[23]Y2565 (forcast)'!D581</f>
        <v>0.47787561358230857</v>
      </c>
      <c r="E136" s="455">
        <f>+'[23]Y2565 (forcast)'!E581</f>
        <v>0.47969380517987725</v>
      </c>
      <c r="F136" s="455">
        <f>+'[23]Y2565 (forcast)'!F581</f>
        <v>0.50279283197560487</v>
      </c>
      <c r="G136" s="455">
        <f>+'[23]Y2565 (forcast)'!G581</f>
        <v>0.52264768821736596</v>
      </c>
      <c r="H136" s="455">
        <f>+'[23]Y2565 (forcast)'!H581</f>
        <v>0.4350049355935508</v>
      </c>
      <c r="I136" s="455">
        <f>+'[23]Y2565 (forcast)'!I581</f>
        <v>0.57083113157696086</v>
      </c>
      <c r="J136" s="455">
        <f>+'[23]Y2565 (forcast)'!J581</f>
        <v>0.51769049477931572</v>
      </c>
      <c r="K136" s="455">
        <f>+'[23]Y2565 (forcast)'!K581</f>
        <v>0.49543822650699204</v>
      </c>
      <c r="L136" s="455">
        <f>+'[23]Y2565 (forcast)'!L581</f>
        <v>0.45764535314360094</v>
      </c>
      <c r="M136" s="455">
        <f>+'[23]Y2565 (forcast)'!M581</f>
        <v>0.46735031874934829</v>
      </c>
      <c r="N136" s="455">
        <f>+'[23]Y2565 (forcast)'!N581</f>
        <v>0.46641626602564101</v>
      </c>
      <c r="O136" s="455">
        <f>+'[23]Y2565 (forcast)'!O581</f>
        <v>0.48673582781587266</v>
      </c>
      <c r="Q136" s="10">
        <v>1018</v>
      </c>
      <c r="R136" s="10" t="s">
        <v>27</v>
      </c>
      <c r="S136" s="326">
        <f>+'[23]Y2565 (forcast)'!P581</f>
        <v>0.44796465514493694</v>
      </c>
      <c r="T136" s="326">
        <f>+'[23]Y2565 (forcast)'!Q581</f>
        <v>0.46262700965030562</v>
      </c>
      <c r="U136" s="326">
        <f>+'[23]Y2565 (forcast)'!R581</f>
        <v>0.46844665801920266</v>
      </c>
      <c r="V136" s="326">
        <f>+'[23]Y2565 (forcast)'!S581</f>
        <v>0.47716464417091248</v>
      </c>
      <c r="W136" s="326">
        <f>+'[23]Y2565 (forcast)'!T581</f>
        <v>0.48551697958212214</v>
      </c>
      <c r="X136" s="326">
        <f>+'[23]Y2565 (forcast)'!U581</f>
        <v>0.47691858005589438</v>
      </c>
      <c r="Y136" s="326">
        <f>+'[23]Y2565 (forcast)'!V581</f>
        <v>0.49033449438507376</v>
      </c>
      <c r="Z136" s="326">
        <f>+'[23]Y2565 (forcast)'!W581</f>
        <v>0.4937231273726716</v>
      </c>
      <c r="AA136" s="326">
        <f>+'[23]Y2565 (forcast)'!X581</f>
        <v>0.49406726455534622</v>
      </c>
      <c r="AB136" s="326">
        <f>+'[23]Y2565 (forcast)'!Y581</f>
        <v>0.49048197832302043</v>
      </c>
      <c r="AC136" s="326">
        <f>+'[23]Y2565 (forcast)'!Z581</f>
        <v>0.48799192552537651</v>
      </c>
      <c r="AD136" s="326">
        <f>+'[23]Y2565 (forcast)'!AA581</f>
        <v>0.48673582781587266</v>
      </c>
    </row>
    <row r="137" spans="1:30" x14ac:dyDescent="0.2">
      <c r="A137" s="10">
        <v>1019</v>
      </c>
      <c r="B137" s="10" t="s">
        <v>28</v>
      </c>
      <c r="C137" s="455">
        <f>+'[23]Y2565 (forcast)'!C582</f>
        <v>0.45409368117232657</v>
      </c>
      <c r="D137" s="455">
        <f>+'[23]Y2565 (forcast)'!D582</f>
        <v>0.45177523293518862</v>
      </c>
      <c r="E137" s="455">
        <f>+'[23]Y2565 (forcast)'!E582</f>
        <v>0.47519099124855069</v>
      </c>
      <c r="F137" s="455">
        <f>+'[23]Y2565 (forcast)'!F582</f>
        <v>0.49689169769675995</v>
      </c>
      <c r="G137" s="455">
        <f>+'[23]Y2565 (forcast)'!G582</f>
        <v>0.53161534950672329</v>
      </c>
      <c r="H137" s="455">
        <f>+'[23]Y2565 (forcast)'!H582</f>
        <v>0.44476752247130924</v>
      </c>
      <c r="I137" s="455">
        <f>+'[23]Y2565 (forcast)'!I582</f>
        <v>0.51011576062502562</v>
      </c>
      <c r="J137" s="455">
        <f>+'[23]Y2565 (forcast)'!J582</f>
        <v>0.47302609485806846</v>
      </c>
      <c r="K137" s="455">
        <f>+'[23]Y2565 (forcast)'!K582</f>
        <v>0.4979678273264101</v>
      </c>
      <c r="L137" s="455">
        <f>+'[23]Y2565 (forcast)'!L582</f>
        <v>0.47020683088810988</v>
      </c>
      <c r="M137" s="455">
        <f>+'[23]Y2565 (forcast)'!M582</f>
        <v>0.45121927217618923</v>
      </c>
      <c r="N137" s="455">
        <f>+'[23]Y2565 (forcast)'!N582</f>
        <v>0.45383457423003376</v>
      </c>
      <c r="O137" s="455">
        <f>+'[23]Y2565 (forcast)'!O582</f>
        <v>0.47541806525749192</v>
      </c>
      <c r="Q137" s="10">
        <v>1019</v>
      </c>
      <c r="R137" s="10" t="s">
        <v>28</v>
      </c>
      <c r="S137" s="326">
        <f>+'[23]Y2565 (forcast)'!P582</f>
        <v>0.45409368117232657</v>
      </c>
      <c r="T137" s="326">
        <f>+'[23]Y2565 (forcast)'!Q582</f>
        <v>0.45286607613390162</v>
      </c>
      <c r="U137" s="326">
        <f>+'[23]Y2565 (forcast)'!R582</f>
        <v>0.46060067169815361</v>
      </c>
      <c r="V137" s="326">
        <f>+'[23]Y2565 (forcast)'!S582</f>
        <v>0.46965460419288346</v>
      </c>
      <c r="W137" s="326">
        <f>+'[23]Y2565 (forcast)'!T582</f>
        <v>0.48087665858234641</v>
      </c>
      <c r="X137" s="326">
        <f>+'[23]Y2565 (forcast)'!U582</f>
        <v>0.47503198253875095</v>
      </c>
      <c r="Y137" s="326">
        <f>+'[23]Y2565 (forcast)'!V582</f>
        <v>0.47966972434507316</v>
      </c>
      <c r="Z137" s="326">
        <f>+'[23]Y2565 (forcast)'!W582</f>
        <v>0.47863286742622974</v>
      </c>
      <c r="AA137" s="326">
        <f>+'[23]Y2565 (forcast)'!X582</f>
        <v>0.48027974478005131</v>
      </c>
      <c r="AB137" s="326">
        <f>+'[23]Y2565 (forcast)'!Y582</f>
        <v>0.47945248573862315</v>
      </c>
      <c r="AC137" s="326">
        <f>+'[23]Y2565 (forcast)'!Z582</f>
        <v>0.47733214677440916</v>
      </c>
      <c r="AD137" s="326">
        <f>+'[23]Y2565 (forcast)'!AA582</f>
        <v>0.47541806525749192</v>
      </c>
    </row>
    <row r="138" spans="1:30" x14ac:dyDescent="0.2">
      <c r="A138" s="10">
        <v>1020</v>
      </c>
      <c r="B138" s="10" t="s">
        <v>29</v>
      </c>
      <c r="C138" s="455">
        <f>+'[23]Y2565 (forcast)'!C583</f>
        <v>0.59057116326283432</v>
      </c>
      <c r="D138" s="455">
        <f>+'[23]Y2565 (forcast)'!D583</f>
        <v>0.62159155139074818</v>
      </c>
      <c r="E138" s="455">
        <f>+'[23]Y2565 (forcast)'!E583</f>
        <v>0.61754927570648299</v>
      </c>
      <c r="F138" s="455">
        <f>+'[23]Y2565 (forcast)'!F583</f>
        <v>0.653285048157774</v>
      </c>
      <c r="G138" s="455">
        <f>+'[23]Y2565 (forcast)'!G583</f>
        <v>0.68878094111683708</v>
      </c>
      <c r="H138" s="455">
        <f>+'[23]Y2565 (forcast)'!H583</f>
        <v>0.57911554058488968</v>
      </c>
      <c r="I138" s="455">
        <f>+'[23]Y2565 (forcast)'!I583</f>
        <v>0.65977200933937641</v>
      </c>
      <c r="J138" s="455">
        <f>+'[23]Y2565 (forcast)'!J583</f>
        <v>0.61562895208964441</v>
      </c>
      <c r="K138" s="455">
        <f>+'[23]Y2565 (forcast)'!K583</f>
        <v>0.64686139243602925</v>
      </c>
      <c r="L138" s="455">
        <f>+'[23]Y2565 (forcast)'!L583</f>
        <v>0.62446251525374386</v>
      </c>
      <c r="M138" s="455">
        <f>+'[23]Y2565 (forcast)'!M583</f>
        <v>0.62043796997801659</v>
      </c>
      <c r="N138" s="455">
        <f>+'[23]Y2565 (forcast)'!N583</f>
        <v>0.64006110851626963</v>
      </c>
      <c r="O138" s="455">
        <f>+'[23]Y2565 (forcast)'!O583</f>
        <v>0.62924256652913502</v>
      </c>
      <c r="Q138" s="10">
        <v>1020</v>
      </c>
      <c r="R138" s="10" t="s">
        <v>29</v>
      </c>
      <c r="S138" s="326">
        <f>+'[23]Y2565 (forcast)'!P583</f>
        <v>0.59057116326283432</v>
      </c>
      <c r="T138" s="326">
        <f>+'[23]Y2565 (forcast)'!Q583</f>
        <v>0.60557038456603318</v>
      </c>
      <c r="U138" s="326">
        <f>+'[23]Y2565 (forcast)'!R583</f>
        <v>0.60960126074157772</v>
      </c>
      <c r="V138" s="326">
        <f>+'[23]Y2565 (forcast)'!S583</f>
        <v>0.62046767826095983</v>
      </c>
      <c r="W138" s="326">
        <f>+'[23]Y2565 (forcast)'!T583</f>
        <v>0.63335404487334346</v>
      </c>
      <c r="X138" s="326">
        <f>+'[23]Y2565 (forcast)'!U583</f>
        <v>0.62340896279410674</v>
      </c>
      <c r="Y138" s="326">
        <f>+'[23]Y2565 (forcast)'!V583</f>
        <v>0.62925824989632084</v>
      </c>
      <c r="Z138" s="326">
        <f>+'[23]Y2565 (forcast)'!W583</f>
        <v>0.62754576875392576</v>
      </c>
      <c r="AA138" s="326">
        <f>+'[23]Y2565 (forcast)'!X583</f>
        <v>0.6296010377968867</v>
      </c>
      <c r="AB138" s="326">
        <f>+'[23]Y2565 (forcast)'!Y583</f>
        <v>0.62914903806533973</v>
      </c>
      <c r="AC138" s="326">
        <f>+'[23]Y2565 (forcast)'!Z583</f>
        <v>0.62825315652811642</v>
      </c>
      <c r="AD138" s="326">
        <f>+'[23]Y2565 (forcast)'!AA583</f>
        <v>0.62924256652913502</v>
      </c>
    </row>
    <row r="139" spans="1:30" x14ac:dyDescent="0.2">
      <c r="A139" s="10">
        <v>1021</v>
      </c>
      <c r="B139" s="10" t="s">
        <v>30</v>
      </c>
      <c r="C139" s="455">
        <f>+'[23]Y2565 (forcast)'!C584</f>
        <v>0.54758833640512672</v>
      </c>
      <c r="D139" s="455">
        <f>+'[23]Y2565 (forcast)'!D584</f>
        <v>0.58721684259501583</v>
      </c>
      <c r="E139" s="455">
        <f>+'[23]Y2565 (forcast)'!E584</f>
        <v>0.56752085916765327</v>
      </c>
      <c r="F139" s="455">
        <f>+'[23]Y2565 (forcast)'!F584</f>
        <v>0.60630721139988308</v>
      </c>
      <c r="G139" s="455">
        <f>+'[23]Y2565 (forcast)'!G584</f>
        <v>0.60511289903970933</v>
      </c>
      <c r="H139" s="455">
        <f>+'[23]Y2565 (forcast)'!H584</f>
        <v>0.48771167703556206</v>
      </c>
      <c r="I139" s="455">
        <f>+'[23]Y2565 (forcast)'!I584</f>
        <v>0.54485823227545072</v>
      </c>
      <c r="J139" s="455">
        <f>+'[23]Y2565 (forcast)'!J584</f>
        <v>0.53614172377386937</v>
      </c>
      <c r="K139" s="455">
        <f>+'[23]Y2565 (forcast)'!K584</f>
        <v>0.54322894322894322</v>
      </c>
      <c r="L139" s="455">
        <f>+'[23]Y2565 (forcast)'!L584</f>
        <v>0.54124109518496266</v>
      </c>
      <c r="M139" s="455">
        <f>+'[23]Y2565 (forcast)'!M584</f>
        <v>0.5216161146362801</v>
      </c>
      <c r="N139" s="455">
        <f>+'[23]Y2565 (forcast)'!N584</f>
        <v>0.5451144994574838</v>
      </c>
      <c r="O139" s="455">
        <f>+'[23]Y2565 (forcast)'!O584</f>
        <v>0.55387261828073708</v>
      </c>
      <c r="Q139" s="10">
        <v>1021</v>
      </c>
      <c r="R139" s="10" t="s">
        <v>30</v>
      </c>
      <c r="S139" s="326">
        <f>+'[23]Y2565 (forcast)'!P584</f>
        <v>0.54758833640512672</v>
      </c>
      <c r="T139" s="326">
        <f>+'[23]Y2565 (forcast)'!Q584</f>
        <v>0.56709337931785175</v>
      </c>
      <c r="U139" s="326">
        <f>+'[23]Y2565 (forcast)'!R584</f>
        <v>0.56721419035771714</v>
      </c>
      <c r="V139" s="326">
        <f>+'[23]Y2565 (forcast)'!S584</f>
        <v>0.57735267548753921</v>
      </c>
      <c r="W139" s="326">
        <f>+'[23]Y2565 (forcast)'!T584</f>
        <v>0.58225607985731864</v>
      </c>
      <c r="X139" s="326">
        <f>+'[23]Y2565 (forcast)'!U584</f>
        <v>0.56596126409413428</v>
      </c>
      <c r="Y139" s="326">
        <f>+'[23]Y2565 (forcast)'!V584</f>
        <v>0.56328466268918675</v>
      </c>
      <c r="Z139" s="326">
        <f>+'[23]Y2565 (forcast)'!W584</f>
        <v>0.56027330614121407</v>
      </c>
      <c r="AA139" s="326">
        <f>+'[23]Y2565 (forcast)'!X584</f>
        <v>0.55861663037950093</v>
      </c>
      <c r="AB139" s="326">
        <f>+'[23]Y2565 (forcast)'!Y584</f>
        <v>0.55801404269893817</v>
      </c>
      <c r="AC139" s="326">
        <f>+'[23]Y2565 (forcast)'!Z584</f>
        <v>0.5545041927894111</v>
      </c>
      <c r="AD139" s="326">
        <f>+'[23]Y2565 (forcast)'!AA584</f>
        <v>0.55387261828073708</v>
      </c>
    </row>
    <row r="140" spans="1:30" x14ac:dyDescent="0.2">
      <c r="A140" s="10">
        <v>1022</v>
      </c>
      <c r="B140" s="10" t="s">
        <v>31</v>
      </c>
      <c r="C140" s="455">
        <f>+'[23]Y2565 (forcast)'!C585</f>
        <v>0.55896711130130239</v>
      </c>
      <c r="D140" s="455">
        <f>+'[23]Y2565 (forcast)'!D585</f>
        <v>0.6089116067740602</v>
      </c>
      <c r="E140" s="455">
        <f>+'[23]Y2565 (forcast)'!E585</f>
        <v>0.57303552183189854</v>
      </c>
      <c r="F140" s="455">
        <f>+'[23]Y2565 (forcast)'!F585</f>
        <v>0.57862316791803647</v>
      </c>
      <c r="G140" s="455">
        <f>+'[23]Y2565 (forcast)'!G585</f>
        <v>0.63354877808002807</v>
      </c>
      <c r="H140" s="455">
        <f>+'[23]Y2565 (forcast)'!H585</f>
        <v>0.54545275324961751</v>
      </c>
      <c r="I140" s="455">
        <f>+'[23]Y2565 (forcast)'!I585</f>
        <v>0.62659878290494375</v>
      </c>
      <c r="J140" s="455">
        <f>+'[23]Y2565 (forcast)'!J585</f>
        <v>0.59636562766049128</v>
      </c>
      <c r="K140" s="455">
        <f>+'[23]Y2565 (forcast)'!K585</f>
        <v>0.58292994753780358</v>
      </c>
      <c r="L140" s="455">
        <f>+'[23]Y2565 (forcast)'!L585</f>
        <v>0.58948639998736097</v>
      </c>
      <c r="M140" s="455">
        <f>+'[23]Y2565 (forcast)'!M585</f>
        <v>0.57360132800933195</v>
      </c>
      <c r="N140" s="455">
        <f>+'[23]Y2565 (forcast)'!N585</f>
        <v>0.60588632526730446</v>
      </c>
      <c r="O140" s="455">
        <f>+'[23]Y2565 (forcast)'!O585</f>
        <v>0.58886777353381192</v>
      </c>
      <c r="Q140" s="10">
        <v>1022</v>
      </c>
      <c r="R140" s="10" t="s">
        <v>31</v>
      </c>
      <c r="S140" s="326">
        <f>+'[23]Y2565 (forcast)'!P585</f>
        <v>0.55896711130130239</v>
      </c>
      <c r="T140" s="326">
        <f>+'[23]Y2565 (forcast)'!Q585</f>
        <v>0.58342424920954794</v>
      </c>
      <c r="U140" s="326">
        <f>+'[23]Y2565 (forcast)'!R585</f>
        <v>0.57988196305223039</v>
      </c>
      <c r="V140" s="326">
        <f>+'[23]Y2565 (forcast)'!S585</f>
        <v>0.57900116054292239</v>
      </c>
      <c r="W140" s="326">
        <f>+'[23]Y2565 (forcast)'!T585</f>
        <v>0.58904338631610553</v>
      </c>
      <c r="X140" s="326">
        <f>+'[23]Y2565 (forcast)'!U585</f>
        <v>0.58035690530598483</v>
      </c>
      <c r="Y140" s="326">
        <f>+'[23]Y2565 (forcast)'!V585</f>
        <v>0.58698158454368587</v>
      </c>
      <c r="Z140" s="326">
        <f>+'[23]Y2565 (forcast)'!W585</f>
        <v>0.58847011114202419</v>
      </c>
      <c r="AA140" s="326">
        <f>+'[23]Y2565 (forcast)'!X585</f>
        <v>0.58779341222761095</v>
      </c>
      <c r="AB140" s="326">
        <f>+'[23]Y2565 (forcast)'!Y585</f>
        <v>0.58808316139385608</v>
      </c>
      <c r="AC140" s="326">
        <f>+'[23]Y2565 (forcast)'!Z585</f>
        <v>0.58710121847338992</v>
      </c>
      <c r="AD140" s="326">
        <f>+'[23]Y2565 (forcast)'!AA585</f>
        <v>0.58886777353381192</v>
      </c>
    </row>
    <row r="141" spans="1:30" x14ac:dyDescent="0.2">
      <c r="A141" s="10">
        <v>1023</v>
      </c>
      <c r="B141" s="10" t="s">
        <v>32</v>
      </c>
      <c r="C141" s="455">
        <f>+'[23]Y2565 (forcast)'!C586</f>
        <v>0.41250346529002441</v>
      </c>
      <c r="D141" s="455">
        <f>+'[23]Y2565 (forcast)'!D586</f>
        <v>0.43138892889721064</v>
      </c>
      <c r="E141" s="455">
        <f>+'[23]Y2565 (forcast)'!E586</f>
        <v>0.41934091035712295</v>
      </c>
      <c r="F141" s="455">
        <f>+'[23]Y2565 (forcast)'!F586</f>
        <v>0.45165465223078849</v>
      </c>
      <c r="G141" s="455">
        <f>+'[23]Y2565 (forcast)'!G586</f>
        <v>0.45891626323131207</v>
      </c>
      <c r="H141" s="455">
        <f>+'[23]Y2565 (forcast)'!H586</f>
        <v>0.37554246780727235</v>
      </c>
      <c r="I141" s="455">
        <f>+'[23]Y2565 (forcast)'!I586</f>
        <v>0.44948766426253994</v>
      </c>
      <c r="J141" s="455">
        <f>+'[23]Y2565 (forcast)'!J586</f>
        <v>0.42745980208552653</v>
      </c>
      <c r="K141" s="455">
        <f>+'[23]Y2565 (forcast)'!K586</f>
        <v>0.42441472321168539</v>
      </c>
      <c r="L141" s="455">
        <f>+'[23]Y2565 (forcast)'!L586</f>
        <v>0.4104764723290914</v>
      </c>
      <c r="M141" s="455">
        <f>+'[23]Y2565 (forcast)'!M586</f>
        <v>0.38300461798767688</v>
      </c>
      <c r="N141" s="455">
        <f>+'[23]Y2565 (forcast)'!N586</f>
        <v>0.40567744168938513</v>
      </c>
      <c r="O141" s="455">
        <f>+'[23]Y2565 (forcast)'!O586</f>
        <v>0.41382730941372259</v>
      </c>
      <c r="Q141" s="10">
        <v>1023</v>
      </c>
      <c r="R141" s="10" t="s">
        <v>32</v>
      </c>
      <c r="S141" s="326">
        <f>+'[23]Y2565 (forcast)'!P586</f>
        <v>0.41250346529002441</v>
      </c>
      <c r="T141" s="326">
        <f>+'[23]Y2565 (forcast)'!Q586</f>
        <v>0.42251099271336762</v>
      </c>
      <c r="U141" s="326">
        <f>+'[23]Y2565 (forcast)'!R586</f>
        <v>0.4215574611481876</v>
      </c>
      <c r="V141" s="326">
        <f>+'[23]Y2565 (forcast)'!S586</f>
        <v>0.42962389205270618</v>
      </c>
      <c r="W141" s="326">
        <f>+'[23]Y2565 (forcast)'!T586</f>
        <v>0.43481352488060909</v>
      </c>
      <c r="X141" s="326">
        <f>+'[23]Y2565 (forcast)'!U586</f>
        <v>0.42193311760392777</v>
      </c>
      <c r="Y141" s="326">
        <f>+'[23]Y2565 (forcast)'!V586</f>
        <v>0.42441981165560111</v>
      </c>
      <c r="Z141" s="326">
        <f>+'[23]Y2565 (forcast)'!W586</f>
        <v>0.42108926627175258</v>
      </c>
      <c r="AA141" s="326">
        <f>+'[23]Y2565 (forcast)'!X586</f>
        <v>0.41935405976763274</v>
      </c>
      <c r="AB141" s="326">
        <f>+'[23]Y2565 (forcast)'!Y586</f>
        <v>0.41958279401308957</v>
      </c>
      <c r="AC141" s="326">
        <f>+'[23]Y2565 (forcast)'!Z586</f>
        <v>0.41386730204153072</v>
      </c>
      <c r="AD141" s="326">
        <f>+'[23]Y2565 (forcast)'!AA586</f>
        <v>0.41382730941372259</v>
      </c>
    </row>
    <row r="142" spans="1:30" x14ac:dyDescent="0.2">
      <c r="A142" s="10">
        <v>1024</v>
      </c>
      <c r="B142" s="10" t="s">
        <v>33</v>
      </c>
      <c r="C142" s="455">
        <f>+'[23]Y2565 (forcast)'!C587</f>
        <v>0.61255542520389139</v>
      </c>
      <c r="D142" s="455">
        <f>+'[23]Y2565 (forcast)'!D587</f>
        <v>0.64094680996153952</v>
      </c>
      <c r="E142" s="455">
        <f>+'[23]Y2565 (forcast)'!E587</f>
        <v>0.59684895442674402</v>
      </c>
      <c r="F142" s="455">
        <f>+'[23]Y2565 (forcast)'!F587</f>
        <v>0.64082146736326229</v>
      </c>
      <c r="G142" s="455">
        <f>+'[23]Y2565 (forcast)'!G587</f>
        <v>0.67840645537233779</v>
      </c>
      <c r="H142" s="455">
        <f>+'[23]Y2565 (forcast)'!H587</f>
        <v>0.56773151845550196</v>
      </c>
      <c r="I142" s="455">
        <f>+'[23]Y2565 (forcast)'!I587</f>
        <v>0.67350676859799719</v>
      </c>
      <c r="J142" s="455">
        <f>+'[23]Y2565 (forcast)'!J587</f>
        <v>0.60752070725393403</v>
      </c>
      <c r="K142" s="455">
        <f>+'[23]Y2565 (forcast)'!K587</f>
        <v>0.65770176793912116</v>
      </c>
      <c r="L142" s="455">
        <f>+'[23]Y2565 (forcast)'!L587</f>
        <v>0.62366903501348181</v>
      </c>
      <c r="M142" s="455">
        <f>+'[23]Y2565 (forcast)'!M587</f>
        <v>0.63367757621638032</v>
      </c>
      <c r="N142" s="455">
        <f>+'[23]Y2565 (forcast)'!N587</f>
        <v>0.65024061766576735</v>
      </c>
      <c r="O142" s="455">
        <f>+'[23]Y2565 (forcast)'!O587</f>
        <v>0.63058623669821856</v>
      </c>
      <c r="Q142" s="10">
        <v>1024</v>
      </c>
      <c r="R142" s="10" t="s">
        <v>33</v>
      </c>
      <c r="S142" s="326">
        <f>+'[23]Y2565 (forcast)'!P587</f>
        <v>0.61255542520389139</v>
      </c>
      <c r="T142" s="326">
        <f>+'[23]Y2565 (forcast)'!Q587</f>
        <v>0.62650760508298398</v>
      </c>
      <c r="U142" s="326">
        <f>+'[23]Y2565 (forcast)'!R587</f>
        <v>0.61659471791264497</v>
      </c>
      <c r="V142" s="326">
        <f>+'[23]Y2565 (forcast)'!S587</f>
        <v>0.62262318563323982</v>
      </c>
      <c r="W142" s="326">
        <f>+'[23]Y2565 (forcast)'!T587</f>
        <v>0.63282637578433776</v>
      </c>
      <c r="X142" s="326">
        <f>+'[23]Y2565 (forcast)'!U587</f>
        <v>0.62148863250480224</v>
      </c>
      <c r="Y142" s="326">
        <f>+'[23]Y2565 (forcast)'!V587</f>
        <v>0.62913605345145085</v>
      </c>
      <c r="Z142" s="326">
        <f>+'[23]Y2565 (forcast)'!W587</f>
        <v>0.62633320069900456</v>
      </c>
      <c r="AA142" s="326">
        <f>+'[23]Y2565 (forcast)'!X587</f>
        <v>0.62941441120173025</v>
      </c>
      <c r="AB142" s="326">
        <f>+'[23]Y2565 (forcast)'!Y587</f>
        <v>0.62872486633536695</v>
      </c>
      <c r="AC142" s="326">
        <f>+'[23]Y2565 (forcast)'!Z587</f>
        <v>0.62910543378276307</v>
      </c>
      <c r="AD142" s="326">
        <f>+'[23]Y2565 (forcast)'!AA587</f>
        <v>0.63058623669821856</v>
      </c>
    </row>
    <row r="143" spans="1:30" x14ac:dyDescent="0.2">
      <c r="A143" s="10">
        <v>1025</v>
      </c>
      <c r="B143" s="10" t="s">
        <v>34</v>
      </c>
      <c r="C143" s="455">
        <f>+'[23]Y2565 (forcast)'!C588</f>
        <v>0.40486054665227045</v>
      </c>
      <c r="D143" s="455">
        <f>+'[23]Y2565 (forcast)'!D588</f>
        <v>0.42610254012778553</v>
      </c>
      <c r="E143" s="455">
        <f>+'[23]Y2565 (forcast)'!E588</f>
        <v>0.40883691448248782</v>
      </c>
      <c r="F143" s="455">
        <f>+'[23]Y2565 (forcast)'!F588</f>
        <v>0.44557383108482718</v>
      </c>
      <c r="G143" s="455">
        <f>+'[23]Y2565 (forcast)'!G588</f>
        <v>0.47292919641630071</v>
      </c>
      <c r="H143" s="455">
        <f>+'[23]Y2565 (forcast)'!H588</f>
        <v>0.38975705229492841</v>
      </c>
      <c r="I143" s="455">
        <f>+'[23]Y2565 (forcast)'!I588</f>
        <v>0.45872529584910193</v>
      </c>
      <c r="J143" s="455">
        <f>+'[23]Y2565 (forcast)'!J588</f>
        <v>0.44804300109386203</v>
      </c>
      <c r="K143" s="455">
        <f>+'[23]Y2565 (forcast)'!K588</f>
        <v>0.45841632798892412</v>
      </c>
      <c r="L143" s="455">
        <f>+'[23]Y2565 (forcast)'!L588</f>
        <v>0.41214910394265236</v>
      </c>
      <c r="M143" s="455">
        <f>+'[23]Y2565 (forcast)'!M588</f>
        <v>0.4106195905245153</v>
      </c>
      <c r="N143" s="455">
        <f>+'[23]Y2565 (forcast)'!N588</f>
        <v>0.4144445427467634</v>
      </c>
      <c r="O143" s="455">
        <f>+'[23]Y2565 (forcast)'!O588</f>
        <v>0.43039913176025241</v>
      </c>
      <c r="Q143" s="10">
        <v>1025</v>
      </c>
      <c r="R143" s="10" t="s">
        <v>34</v>
      </c>
      <c r="S143" s="326">
        <f>+'[23]Y2565 (forcast)'!P588</f>
        <v>0.40486054665227045</v>
      </c>
      <c r="T143" s="326">
        <f>+'[23]Y2565 (forcast)'!Q588</f>
        <v>0.41490949517532816</v>
      </c>
      <c r="U143" s="326">
        <f>+'[23]Y2565 (forcast)'!R588</f>
        <v>0.41289014981509198</v>
      </c>
      <c r="V143" s="326">
        <f>+'[23]Y2565 (forcast)'!S588</f>
        <v>0.42117979147093165</v>
      </c>
      <c r="W143" s="326">
        <f>+'[23]Y2565 (forcast)'!T588</f>
        <v>0.42974409742220521</v>
      </c>
      <c r="X143" s="326">
        <f>+'[23]Y2565 (forcast)'!U588</f>
        <v>0.4221452691672416</v>
      </c>
      <c r="Y143" s="326">
        <f>+'[23]Y2565 (forcast)'!V588</f>
        <v>0.42854102585707426</v>
      </c>
      <c r="Z143" s="326">
        <f>+'[23]Y2565 (forcast)'!W588</f>
        <v>0.43132855409260751</v>
      </c>
      <c r="AA143" s="326">
        <f>+'[23]Y2565 (forcast)'!X588</f>
        <v>0.43434702646493739</v>
      </c>
      <c r="AB143" s="326">
        <f>+'[23]Y2565 (forcast)'!Y588</f>
        <v>0.4325476791077616</v>
      </c>
      <c r="AC143" s="326">
        <f>+'[23]Y2565 (forcast)'!Z588</f>
        <v>0.43136461235801543</v>
      </c>
      <c r="AD143" s="326">
        <f>+'[23]Y2565 (forcast)'!AA588</f>
        <v>0.43039913176025241</v>
      </c>
    </row>
    <row r="144" spans="1:30" x14ac:dyDescent="0.2">
      <c r="A144" s="10">
        <v>1026</v>
      </c>
      <c r="B144" s="10" t="s">
        <v>35</v>
      </c>
      <c r="C144" s="455">
        <f>+'[23]Y2565 (forcast)'!C589</f>
        <v>0.52010423347373658</v>
      </c>
      <c r="D144" s="455">
        <f>+'[23]Y2565 (forcast)'!D589</f>
        <v>0.55450265212467964</v>
      </c>
      <c r="E144" s="455">
        <f>+'[23]Y2565 (forcast)'!E589</f>
        <v>0.55589940637798541</v>
      </c>
      <c r="F144" s="455">
        <f>+'[23]Y2565 (forcast)'!F589</f>
        <v>0.59388100358422935</v>
      </c>
      <c r="G144" s="455">
        <f>+'[23]Y2565 (forcast)'!G589</f>
        <v>0.5845964716617662</v>
      </c>
      <c r="H144" s="455">
        <f>+'[23]Y2565 (forcast)'!H589</f>
        <v>0.51815051479279806</v>
      </c>
      <c r="I144" s="455">
        <f>+'[23]Y2565 (forcast)'!I589</f>
        <v>0.58845700824499414</v>
      </c>
      <c r="J144" s="455">
        <f>+'[23]Y2565 (forcast)'!J589</f>
        <v>0.54560161318804012</v>
      </c>
      <c r="K144" s="455">
        <f>+'[23]Y2565 (forcast)'!K589</f>
        <v>0.56413695728909274</v>
      </c>
      <c r="L144" s="455">
        <f>+'[23]Y2565 (forcast)'!L589</f>
        <v>0.55990945902907319</v>
      </c>
      <c r="M144" s="455">
        <f>+'[23]Y2565 (forcast)'!M589</f>
        <v>0.55287858225778053</v>
      </c>
      <c r="N144" s="455">
        <f>+'[23]Y2565 (forcast)'!N589</f>
        <v>0.54867920107772505</v>
      </c>
      <c r="O144" s="455">
        <f>+'[23]Y2565 (forcast)'!O589</f>
        <v>0.55783252908072101</v>
      </c>
      <c r="Q144" s="10">
        <v>1026</v>
      </c>
      <c r="R144" s="10" t="s">
        <v>35</v>
      </c>
      <c r="S144" s="326">
        <f>+'[23]Y2565 (forcast)'!P589</f>
        <v>0.52010423347373658</v>
      </c>
      <c r="T144" s="326">
        <f>+'[23]Y2565 (forcast)'!Q589</f>
        <v>0.53722127332382485</v>
      </c>
      <c r="U144" s="326">
        <f>+'[23]Y2565 (forcast)'!R589</f>
        <v>0.54308604004535777</v>
      </c>
      <c r="V144" s="326">
        <f>+'[23]Y2565 (forcast)'!S589</f>
        <v>0.55611323202291452</v>
      </c>
      <c r="W144" s="326">
        <f>+'[23]Y2565 (forcast)'!T589</f>
        <v>0.56143213543985004</v>
      </c>
      <c r="X144" s="326">
        <f>+'[23]Y2565 (forcast)'!U589</f>
        <v>0.55399799630568858</v>
      </c>
      <c r="Y144" s="326">
        <f>+'[23]Y2565 (forcast)'!V589</f>
        <v>0.55912844960719799</v>
      </c>
      <c r="Z144" s="326">
        <f>+'[23]Y2565 (forcast)'!W589</f>
        <v>0.55803465168516286</v>
      </c>
      <c r="AA144" s="326">
        <f>+'[23]Y2565 (forcast)'!X589</f>
        <v>0.55882596270289675</v>
      </c>
      <c r="AB144" s="326">
        <f>+'[23]Y2565 (forcast)'!Y589</f>
        <v>0.5592350877192982</v>
      </c>
      <c r="AC144" s="326">
        <f>+'[23]Y2565 (forcast)'!Z589</f>
        <v>0.5584612449118046</v>
      </c>
      <c r="AD144" s="326">
        <f>+'[23]Y2565 (forcast)'!AA589</f>
        <v>0.55783252908072101</v>
      </c>
    </row>
    <row r="145" spans="1:30" x14ac:dyDescent="0.2">
      <c r="A145" s="10">
        <v>1027</v>
      </c>
      <c r="B145" s="10" t="s">
        <v>36</v>
      </c>
      <c r="C145" s="455">
        <f>+'[23]Y2565 (forcast)'!C590</f>
        <v>0.50331438041086896</v>
      </c>
      <c r="D145" s="455">
        <f>+'[23]Y2565 (forcast)'!D590</f>
        <v>0.5000294659300184</v>
      </c>
      <c r="E145" s="455">
        <f>+'[23]Y2565 (forcast)'!E590</f>
        <v>0.46946082185924726</v>
      </c>
      <c r="F145" s="455">
        <f>+'[23]Y2565 (forcast)'!F590</f>
        <v>0.52115256673438237</v>
      </c>
      <c r="G145" s="455">
        <f>+'[23]Y2565 (forcast)'!G590</f>
        <v>0.55407488986784137</v>
      </c>
      <c r="H145" s="455">
        <f>+'[23]Y2565 (forcast)'!H590</f>
        <v>0.45346148261733343</v>
      </c>
      <c r="I145" s="455">
        <f>+'[23]Y2565 (forcast)'!I590</f>
        <v>0.56274488344095441</v>
      </c>
      <c r="J145" s="455">
        <f>+'[23]Y2565 (forcast)'!J590</f>
        <v>0.55237967593800918</v>
      </c>
      <c r="K145" s="455">
        <f>+'[23]Y2565 (forcast)'!K590</f>
        <v>0.57076917476611699</v>
      </c>
      <c r="L145" s="455">
        <f>+'[23]Y2565 (forcast)'!L590</f>
        <v>0.52072125290969573</v>
      </c>
      <c r="M145" s="455">
        <f>+'[23]Y2565 (forcast)'!M590</f>
        <v>0.52727962138553797</v>
      </c>
      <c r="N145" s="455">
        <f>+'[23]Y2565 (forcast)'!N590</f>
        <v>0.5211916929433511</v>
      </c>
      <c r="O145" s="455">
        <f>+'[23]Y2565 (forcast)'!O590</f>
        <v>0.52147502421475023</v>
      </c>
      <c r="Q145" s="10">
        <v>1027</v>
      </c>
      <c r="R145" s="10" t="s">
        <v>36</v>
      </c>
      <c r="S145" s="326">
        <f>+'[23]Y2565 (forcast)'!P590</f>
        <v>0.50331438041086896</v>
      </c>
      <c r="T145" s="326">
        <f>+'[23]Y2565 (forcast)'!Q590</f>
        <v>0.50218893841931778</v>
      </c>
      <c r="U145" s="326">
        <f>+'[23]Y2565 (forcast)'!R590</f>
        <v>0.49129183886534106</v>
      </c>
      <c r="V145" s="326">
        <f>+'[23]Y2565 (forcast)'!S590</f>
        <v>0.49886732613456164</v>
      </c>
      <c r="W145" s="326">
        <f>+'[23]Y2565 (forcast)'!T590</f>
        <v>0.50917566133694336</v>
      </c>
      <c r="X145" s="326">
        <f>+'[23]Y2565 (forcast)'!U590</f>
        <v>0.49892144667852811</v>
      </c>
      <c r="Y145" s="326">
        <f>+'[23]Y2565 (forcast)'!V590</f>
        <v>0.50823471215919058</v>
      </c>
      <c r="Z145" s="326">
        <f>+'[23]Y2565 (forcast)'!W590</f>
        <v>0.5141676703251491</v>
      </c>
      <c r="AA145" s="326">
        <f>+'[23]Y2565 (forcast)'!X590</f>
        <v>0.52050439749856625</v>
      </c>
      <c r="AB145" s="326">
        <f>+'[23]Y2565 (forcast)'!Y590</f>
        <v>0.52045048328040677</v>
      </c>
      <c r="AC145" s="326">
        <f>+'[23]Y2565 (forcast)'!Z590</f>
        <v>0.52133051101736183</v>
      </c>
      <c r="AD145" s="326">
        <f>+'[23]Y2565 (forcast)'!AA590</f>
        <v>0.52147502421475023</v>
      </c>
    </row>
    <row r="146" spans="1:30" x14ac:dyDescent="0.2">
      <c r="A146" s="10">
        <v>1028</v>
      </c>
      <c r="B146" s="10" t="s">
        <v>37</v>
      </c>
      <c r="C146" s="455">
        <f>+'[23]Y2565 (forcast)'!C591</f>
        <v>0.52956181224189391</v>
      </c>
      <c r="D146" s="455">
        <f>+'[23]Y2565 (forcast)'!D591</f>
        <v>0.56333010313014564</v>
      </c>
      <c r="E146" s="455">
        <f>+'[23]Y2565 (forcast)'!E591</f>
        <v>0.52314747870188416</v>
      </c>
      <c r="F146" s="455">
        <f>+'[23]Y2565 (forcast)'!F591</f>
        <v>0.54609901062304</v>
      </c>
      <c r="G146" s="455">
        <f>+'[23]Y2565 (forcast)'!G591</f>
        <v>0.59348418628694954</v>
      </c>
      <c r="H146" s="455">
        <f>+'[23]Y2565 (forcast)'!H591</f>
        <v>0.4833926893021524</v>
      </c>
      <c r="I146" s="455">
        <f>+'[23]Y2565 (forcast)'!I591</f>
        <v>0.60287702363938811</v>
      </c>
      <c r="J146" s="455">
        <f>+'[23]Y2565 (forcast)'!J591</f>
        <v>0.56797429011134914</v>
      </c>
      <c r="K146" s="455">
        <f>+'[23]Y2565 (forcast)'!K591</f>
        <v>0.59409406838365209</v>
      </c>
      <c r="L146" s="455">
        <f>+'[23]Y2565 (forcast)'!L591</f>
        <v>0.54669254993573058</v>
      </c>
      <c r="M146" s="455">
        <f>+'[23]Y2565 (forcast)'!M591</f>
        <v>0.55591570541193358</v>
      </c>
      <c r="N146" s="455">
        <f>+'[23]Y2565 (forcast)'!N591</f>
        <v>0.56491293301109247</v>
      </c>
      <c r="O146" s="455">
        <f>+'[23]Y2565 (forcast)'!O591</f>
        <v>0.55544713608556595</v>
      </c>
      <c r="Q146" s="10">
        <v>1028</v>
      </c>
      <c r="R146" s="10" t="s">
        <v>37</v>
      </c>
      <c r="S146" s="326">
        <f>+'[23]Y2565 (forcast)'!P591</f>
        <v>0.52956181224189391</v>
      </c>
      <c r="T146" s="326">
        <f>+'[23]Y2565 (forcast)'!Q591</f>
        <v>0.54604545507405933</v>
      </c>
      <c r="U146" s="326">
        <f>+'[23]Y2565 (forcast)'!R591</f>
        <v>0.53824634531156268</v>
      </c>
      <c r="V146" s="326">
        <f>+'[23]Y2565 (forcast)'!S591</f>
        <v>0.54015724400068776</v>
      </c>
      <c r="W146" s="326">
        <f>+'[23]Y2565 (forcast)'!T591</f>
        <v>0.54983841009647316</v>
      </c>
      <c r="X146" s="326">
        <f>+'[23]Y2565 (forcast)'!U591</f>
        <v>0.53873887918095675</v>
      </c>
      <c r="Y146" s="326">
        <f>+'[23]Y2565 (forcast)'!V591</f>
        <v>0.54775656073345003</v>
      </c>
      <c r="Z146" s="326">
        <f>+'[23]Y2565 (forcast)'!W591</f>
        <v>0.55037456952165398</v>
      </c>
      <c r="AA146" s="326">
        <f>+'[23]Y2565 (forcast)'!X591</f>
        <v>0.55523011594087601</v>
      </c>
      <c r="AB146" s="326">
        <f>+'[23]Y2565 (forcast)'!Y591</f>
        <v>0.55443103501560709</v>
      </c>
      <c r="AC146" s="326">
        <f>+'[23]Y2565 (forcast)'!Z591</f>
        <v>0.55445120712719842</v>
      </c>
      <c r="AD146" s="326">
        <f>+'[23]Y2565 (forcast)'!AA591</f>
        <v>0.55544713608556595</v>
      </c>
    </row>
    <row r="147" spans="1:30" x14ac:dyDescent="0.2">
      <c r="A147" s="10">
        <v>1029</v>
      </c>
      <c r="B147" s="10" t="s">
        <v>38</v>
      </c>
      <c r="C147" s="455">
        <f>+'[23]Y2565 (forcast)'!C592</f>
        <v>0.46669662570094372</v>
      </c>
      <c r="D147" s="455">
        <f>+'[23]Y2565 (forcast)'!D592</f>
        <v>0.48649411385260438</v>
      </c>
      <c r="E147" s="455">
        <f>+'[23]Y2565 (forcast)'!E592</f>
        <v>0.46556570351856608</v>
      </c>
      <c r="F147" s="455">
        <f>+'[23]Y2565 (forcast)'!F592</f>
        <v>0.49475320637388265</v>
      </c>
      <c r="G147" s="455">
        <f>+'[23]Y2565 (forcast)'!G592</f>
        <v>0.52422457321471505</v>
      </c>
      <c r="H147" s="455">
        <f>+'[23]Y2565 (forcast)'!H592</f>
        <v>0.43553030772088414</v>
      </c>
      <c r="I147" s="455">
        <f>+'[23]Y2565 (forcast)'!I592</f>
        <v>0.48031791676651486</v>
      </c>
      <c r="J147" s="455">
        <f>+'[23]Y2565 (forcast)'!J592</f>
        <v>0.46370678137573657</v>
      </c>
      <c r="K147" s="455">
        <f>+'[23]Y2565 (forcast)'!K592</f>
        <v>0.50092094247099628</v>
      </c>
      <c r="L147" s="455">
        <f>+'[23]Y2565 (forcast)'!L592</f>
        <v>0.47467090296360842</v>
      </c>
      <c r="M147" s="455">
        <f>+'[23]Y2565 (forcast)'!M592</f>
        <v>0.46917879457922751</v>
      </c>
      <c r="N147" s="455">
        <f>+'[23]Y2565 (forcast)'!N592</f>
        <v>0.46631675215714341</v>
      </c>
      <c r="O147" s="455">
        <f>+'[23]Y2565 (forcast)'!O592</f>
        <v>0.47746781999285343</v>
      </c>
      <c r="Q147" s="10">
        <v>1029</v>
      </c>
      <c r="R147" s="10" t="s">
        <v>38</v>
      </c>
      <c r="S147" s="326">
        <f>+'[23]Y2565 (forcast)'!P592</f>
        <v>0.46669662570094372</v>
      </c>
      <c r="T147" s="326">
        <f>+'[23]Y2565 (forcast)'!Q592</f>
        <v>0.47623297928257613</v>
      </c>
      <c r="U147" s="326">
        <f>+'[23]Y2565 (forcast)'!R592</f>
        <v>0.47257973817394455</v>
      </c>
      <c r="V147" s="326">
        <f>+'[23]Y2565 (forcast)'!S592</f>
        <v>0.47822829236868281</v>
      </c>
      <c r="W147" s="326">
        <f>+'[23]Y2565 (forcast)'!T592</f>
        <v>0.48651014704367057</v>
      </c>
      <c r="X147" s="326">
        <f>+'[23]Y2565 (forcast)'!U592</f>
        <v>0.47788357237555745</v>
      </c>
      <c r="Y147" s="326">
        <f>+'[23]Y2565 (forcast)'!V592</f>
        <v>0.47839882896582131</v>
      </c>
      <c r="Z147" s="326">
        <f>+'[23]Y2565 (forcast)'!W592</f>
        <v>0.47667253848269298</v>
      </c>
      <c r="AA147" s="326">
        <f>+'[23]Y2565 (forcast)'!X592</f>
        <v>0.4795351494918178</v>
      </c>
      <c r="AB147" s="326">
        <f>+'[23]Y2565 (forcast)'!Y592</f>
        <v>0.47926166951675214</v>
      </c>
      <c r="AC147" s="326">
        <f>+'[23]Y2565 (forcast)'!Z592</f>
        <v>0.47831764697436335</v>
      </c>
      <c r="AD147" s="326">
        <f>+'[23]Y2565 (forcast)'!AA592</f>
        <v>0.47746781999285343</v>
      </c>
    </row>
    <row r="148" spans="1:30" x14ac:dyDescent="0.2">
      <c r="A148" s="15">
        <v>1030</v>
      </c>
      <c r="B148" s="15" t="s">
        <v>18</v>
      </c>
      <c r="C148" s="456">
        <f>+'[23]Y2565 (forcast)'!C593</f>
        <v>0.51717304925081475</v>
      </c>
      <c r="D148" s="456">
        <f>+'[23]Y2565 (forcast)'!D593</f>
        <v>0.55040226829700523</v>
      </c>
      <c r="E148" s="456">
        <f>+'[23]Y2565 (forcast)'!E593</f>
        <v>0.5398883967567234</v>
      </c>
      <c r="F148" s="456">
        <f>+'[23]Y2565 (forcast)'!F593</f>
        <v>0.57045012127992223</v>
      </c>
      <c r="G148" s="456">
        <f>+'[23]Y2565 (forcast)'!G593</f>
        <v>0.60801596540828207</v>
      </c>
      <c r="H148" s="456">
        <f>+'[23]Y2565 (forcast)'!H593</f>
        <v>0.51069315889554479</v>
      </c>
      <c r="I148" s="456">
        <f>+'[23]Y2565 (forcast)'!I593</f>
        <v>0.60882394168769272</v>
      </c>
      <c r="J148" s="456">
        <f>+'[23]Y2565 (forcast)'!J593</f>
        <v>0.56977850297394372</v>
      </c>
      <c r="K148" s="456">
        <f>+'[23]Y2565 (forcast)'!K593</f>
        <v>0.60362569422613432</v>
      </c>
      <c r="L148" s="456">
        <f>+'[23]Y2565 (forcast)'!L593</f>
        <v>0.56707063817142389</v>
      </c>
      <c r="M148" s="456">
        <f>+'[23]Y2565 (forcast)'!M593</f>
        <v>0.56780773401280382</v>
      </c>
      <c r="N148" s="456">
        <f>+'[23]Y2565 (forcast)'!N593</f>
        <v>0.58232474742250262</v>
      </c>
      <c r="O148" s="456">
        <f>+'[23]Y2565 (forcast)'!O593</f>
        <v>0.56411559809492862</v>
      </c>
      <c r="Q148" s="15">
        <v>1030</v>
      </c>
      <c r="R148" s="15" t="s">
        <v>18</v>
      </c>
      <c r="S148" s="327">
        <f>+'[23]Y2565 (forcast)'!P593</f>
        <v>0.51717304925081475</v>
      </c>
      <c r="T148" s="327">
        <f>+'[23]Y2565 (forcast)'!Q593</f>
        <v>0.53357707778774</v>
      </c>
      <c r="U148" s="327">
        <f>+'[23]Y2565 (forcast)'!R593</f>
        <v>0.53567251461988297</v>
      </c>
      <c r="V148" s="327">
        <f>+'[23]Y2565 (forcast)'!S593</f>
        <v>0.54451500306714018</v>
      </c>
      <c r="W148" s="327">
        <f>+'[23]Y2565 (forcast)'!T593</f>
        <v>0.55587120347111207</v>
      </c>
      <c r="X148" s="327">
        <f>+'[23]Y2565 (forcast)'!U593</f>
        <v>0.54760741164807236</v>
      </c>
      <c r="Y148" s="327">
        <f>+'[23]Y2565 (forcast)'!V593</f>
        <v>0.55630141579285597</v>
      </c>
      <c r="Z148" s="327">
        <f>+'[23]Y2565 (forcast)'!W593</f>
        <v>0.55818406340432436</v>
      </c>
      <c r="AA148" s="327">
        <f>+'[23]Y2565 (forcast)'!X593</f>
        <v>0.56333576295553489</v>
      </c>
      <c r="AB148" s="327">
        <f>+'[23]Y2565 (forcast)'!Y593</f>
        <v>0.5640570383830974</v>
      </c>
      <c r="AC148" s="327">
        <f>+'[23]Y2565 (forcast)'!Z593</f>
        <v>0.56202461025406358</v>
      </c>
      <c r="AD148" s="327">
        <f>+'[23]Y2565 (forcast)'!AA593</f>
        <v>0.56411559809492862</v>
      </c>
    </row>
    <row r="149" spans="1:30" x14ac:dyDescent="0.2">
      <c r="A149" s="4">
        <v>10300</v>
      </c>
      <c r="B149" s="4" t="s">
        <v>55</v>
      </c>
      <c r="C149" s="462">
        <f>+'[23]Y2565 (forcast)'!C594</f>
        <v>0.57161871261968022</v>
      </c>
      <c r="D149" s="462">
        <f>+'[23]Y2565 (forcast)'!D594</f>
        <v>0.61046362564003442</v>
      </c>
      <c r="E149" s="462">
        <f>+'[23]Y2565 (forcast)'!E594</f>
        <v>0.58750083985240176</v>
      </c>
      <c r="F149" s="462">
        <f>+'[23]Y2565 (forcast)'!F594</f>
        <v>0.62539106888089702</v>
      </c>
      <c r="G149" s="462">
        <f>+'[23]Y2565 (forcast)'!G594</f>
        <v>0.6573142302708076</v>
      </c>
      <c r="H149" s="462">
        <f>+'[23]Y2565 (forcast)'!H594</f>
        <v>0.5574900648752168</v>
      </c>
      <c r="I149" s="462">
        <f>+'[23]Y2565 (forcast)'!I594</f>
        <v>0.66279867684624327</v>
      </c>
      <c r="J149" s="462">
        <f>+'[23]Y2565 (forcast)'!J594</f>
        <v>0.61589195311537126</v>
      </c>
      <c r="K149" s="462">
        <f>+'[23]Y2565 (forcast)'!K594</f>
        <v>0.6296461530580133</v>
      </c>
      <c r="L149" s="462">
        <f>+'[23]Y2565 (forcast)'!L594</f>
        <v>0.60344793265251762</v>
      </c>
      <c r="M149" s="462">
        <f>+'[23]Y2565 (forcast)'!M594</f>
        <v>0.60248513325346531</v>
      </c>
      <c r="N149" s="462">
        <f>+'[23]Y2565 (forcast)'!N594</f>
        <v>0.61891551264189515</v>
      </c>
      <c r="O149" s="462">
        <f>+'[23]Y2565 (forcast)'!O594</f>
        <v>0.61108506489761394</v>
      </c>
      <c r="Q149" s="4">
        <v>10300</v>
      </c>
      <c r="R149" s="4" t="s">
        <v>56</v>
      </c>
      <c r="S149" s="328">
        <f>+'[23]Y2565 (forcast)'!P594</f>
        <v>0.57161871261968022</v>
      </c>
      <c r="T149" s="328">
        <f>+'[23]Y2565 (forcast)'!Q594</f>
        <v>0.59072549425743948</v>
      </c>
      <c r="U149" s="328">
        <f>+'[23]Y2565 (forcast)'!R594</f>
        <v>0.58957108304519534</v>
      </c>
      <c r="V149" s="328">
        <f>+'[23]Y2565 (forcast)'!S594</f>
        <v>0.59859954090688106</v>
      </c>
      <c r="W149" s="328">
        <f>+'[23]Y2565 (forcast)'!T594</f>
        <v>0.6093806032648571</v>
      </c>
      <c r="X149" s="328">
        <f>+'[23]Y2565 (forcast)'!U594</f>
        <v>0.60018985216417509</v>
      </c>
      <c r="Y149" s="328">
        <f>+'[23]Y2565 (forcast)'!V594</f>
        <v>0.60926827519644033</v>
      </c>
      <c r="Z149" s="328">
        <f>+'[23]Y2565 (forcast)'!W594</f>
        <v>0.61012164074930286</v>
      </c>
      <c r="AA149" s="328">
        <f>+'[23]Y2565 (forcast)'!X594</f>
        <v>0.61211516400240562</v>
      </c>
      <c r="AB149" s="328">
        <f>+'[23]Y2565 (forcast)'!Y594</f>
        <v>0.61133618171137416</v>
      </c>
      <c r="AC149" s="328">
        <f>+'[23]Y2565 (forcast)'!Z594</f>
        <v>0.61035949582901217</v>
      </c>
      <c r="AD149" s="328">
        <f>+'[23]Y2565 (forcast)'!AA594</f>
        <v>0.61108506489761394</v>
      </c>
    </row>
    <row r="150" spans="1:30" x14ac:dyDescent="0.2">
      <c r="A150" s="32"/>
      <c r="B150" s="32"/>
      <c r="C150"/>
      <c r="D150"/>
      <c r="E150"/>
      <c r="F150"/>
      <c r="G150"/>
      <c r="H150"/>
      <c r="I150"/>
      <c r="J150"/>
      <c r="K150"/>
      <c r="L150"/>
      <c r="M150"/>
      <c r="N150"/>
      <c r="O150" s="32"/>
    </row>
    <row r="151" spans="1:30" x14ac:dyDescent="0.2">
      <c r="A151" s="3" t="s">
        <v>52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176</v>
      </c>
    </row>
    <row r="152" spans="1:30" x14ac:dyDescent="0.2">
      <c r="A152" s="34"/>
      <c r="B152" s="34" t="s">
        <v>46</v>
      </c>
      <c r="C152" s="35">
        <f>+'[23]Y2565 (forcast)'!C929/10^6</f>
        <v>4.4004790000000002E-2</v>
      </c>
      <c r="D152" s="35">
        <f>+'[23]Y2565 (forcast)'!D929/10^6</f>
        <v>0.26521835000000005</v>
      </c>
      <c r="E152" s="35">
        <f>+'[23]Y2565 (forcast)'!E929/10^6</f>
        <v>3.7574059999999999E-2</v>
      </c>
      <c r="F152" s="35">
        <f>+'[23]Y2565 (forcast)'!F929/10^6</f>
        <v>3.6174060000000001E-2</v>
      </c>
      <c r="G152" s="35">
        <f>+'[23]Y2565 (forcast)'!G929/10^6</f>
        <v>6.1124060000000001E-2</v>
      </c>
      <c r="H152" s="35">
        <f>+'[23]Y2565 (forcast)'!H929/10^6</f>
        <v>7.467406E-2</v>
      </c>
      <c r="I152" s="35">
        <f>+'[23]Y2565 (forcast)'!I929/10^6</f>
        <v>2.9574060000000003E-2</v>
      </c>
      <c r="J152" s="35">
        <f>+'[23]Y2565 (forcast)'!J929/10^6</f>
        <v>2.062406E-2</v>
      </c>
      <c r="K152" s="35">
        <f>+'[23]Y2565 (forcast)'!K929/10^6</f>
        <v>0.10262406</v>
      </c>
      <c r="L152" s="35">
        <f>+'[23]Y2565 (forcast)'!L929/10^6</f>
        <v>8.9224059999999994E-2</v>
      </c>
      <c r="M152" s="35">
        <f>+'[23]Y2565 (forcast)'!M929/10^6</f>
        <v>0.16172406</v>
      </c>
      <c r="N152" s="35">
        <f>+'[23]Y2565 (forcast)'!N929/10^6</f>
        <v>0.11837406</v>
      </c>
      <c r="O152" s="36">
        <f>SUM(C152:N152)</f>
        <v>1.0409137400000001</v>
      </c>
    </row>
    <row r="153" spans="1:30" x14ac:dyDescent="0.2">
      <c r="A153" s="7">
        <v>1004</v>
      </c>
      <c r="B153" s="10" t="s">
        <v>94</v>
      </c>
      <c r="C153" s="28">
        <f>+'[23]Y2565 (forcast)'!C930/10^6</f>
        <v>55.665414329999997</v>
      </c>
      <c r="D153" s="28">
        <f>+'[23]Y2565 (forcast)'!D930/10^6</f>
        <v>58.498138730000001</v>
      </c>
      <c r="E153" s="28">
        <f>+'[23]Y2565 (forcast)'!E930/10^6</f>
        <v>58.177181339999997</v>
      </c>
      <c r="F153" s="28">
        <f>+'[23]Y2565 (forcast)'!F930/10^6</f>
        <v>63.936711740000007</v>
      </c>
      <c r="G153" s="28">
        <f>+'[23]Y2565 (forcast)'!G930/10^6</f>
        <v>58.943593800000002</v>
      </c>
      <c r="H153" s="28">
        <f>+'[23]Y2565 (forcast)'!H930/10^6</f>
        <v>56.306129390000002</v>
      </c>
      <c r="I153" s="28">
        <f>+'[23]Y2565 (forcast)'!I930/10^6</f>
        <v>63.986368720000002</v>
      </c>
      <c r="J153" s="28">
        <f>+'[23]Y2565 (forcast)'!J930/10^6</f>
        <v>60.866043529999992</v>
      </c>
      <c r="K153" s="28">
        <f>+'[23]Y2565 (forcast)'!K930/10^6</f>
        <v>60.923671939999998</v>
      </c>
      <c r="L153" s="28">
        <f>+'[23]Y2565 (forcast)'!L930/10^6</f>
        <v>62.435338229999992</v>
      </c>
      <c r="M153" s="28">
        <f>+'[23]Y2565 (forcast)'!M930/10^6</f>
        <v>63.403620700000012</v>
      </c>
      <c r="N153" s="28">
        <f>+'[23]Y2565 (forcast)'!N930/10^6</f>
        <v>63.529976676363638</v>
      </c>
      <c r="O153" s="29">
        <f t="shared" ref="O153:O179" si="11">SUM(C153:N153)</f>
        <v>726.67218912636361</v>
      </c>
    </row>
    <row r="154" spans="1:30" x14ac:dyDescent="0.2">
      <c r="A154" s="10">
        <v>1005</v>
      </c>
      <c r="B154" s="10" t="s">
        <v>13</v>
      </c>
      <c r="C154" s="28">
        <f>+'[23]Y2565 (forcast)'!C931/10^6</f>
        <v>0.97321035</v>
      </c>
      <c r="D154" s="28">
        <f>+'[23]Y2565 (forcast)'!D931/10^6</f>
        <v>1.01788889</v>
      </c>
      <c r="E154" s="28">
        <f>+'[23]Y2565 (forcast)'!E931/10^6</f>
        <v>0.99613203999999989</v>
      </c>
      <c r="F154" s="28">
        <f>+'[23]Y2565 (forcast)'!F931/10^6</f>
        <v>1.0891785700000001</v>
      </c>
      <c r="G154" s="28">
        <f>+'[23]Y2565 (forcast)'!G931/10^6</f>
        <v>1.0255726500000002</v>
      </c>
      <c r="H154" s="28">
        <f>+'[23]Y2565 (forcast)'!H931/10^6</f>
        <v>1.0762248999999999</v>
      </c>
      <c r="I154" s="28">
        <f>+'[23]Y2565 (forcast)'!I931/10^6</f>
        <v>1.2145808200000001</v>
      </c>
      <c r="J154" s="28">
        <f>+'[23]Y2565 (forcast)'!J931/10^6</f>
        <v>1.1854612200000003</v>
      </c>
      <c r="K154" s="28">
        <f>+'[23]Y2565 (forcast)'!K931/10^6</f>
        <v>1.17041675</v>
      </c>
      <c r="L154" s="28">
        <f>+'[23]Y2565 (forcast)'!L931/10^6</f>
        <v>1.08326017</v>
      </c>
      <c r="M154" s="28">
        <f>+'[23]Y2565 (forcast)'!M931/10^6</f>
        <v>1.0820533400000001</v>
      </c>
      <c r="N154" s="28">
        <f>+'[23]Y2565 (forcast)'!N931/10^6</f>
        <v>1.1266554945454545</v>
      </c>
      <c r="O154" s="29">
        <f t="shared" si="11"/>
        <v>13.040635194545455</v>
      </c>
    </row>
    <row r="155" spans="1:30" x14ac:dyDescent="0.2">
      <c r="A155" s="10">
        <v>1006</v>
      </c>
      <c r="B155" s="10" t="s">
        <v>14</v>
      </c>
      <c r="C155" s="28">
        <f>+'[23]Y2565 (forcast)'!C932/10^6</f>
        <v>6.0450579100000006</v>
      </c>
      <c r="D155" s="28">
        <f>+'[23]Y2565 (forcast)'!D932/10^6</f>
        <v>6.2241037200000005</v>
      </c>
      <c r="E155" s="28">
        <f>+'[23]Y2565 (forcast)'!E932/10^6</f>
        <v>6.2973214799999999</v>
      </c>
      <c r="F155" s="28">
        <f>+'[23]Y2565 (forcast)'!F932/10^6</f>
        <v>6.4654235699999996</v>
      </c>
      <c r="G155" s="28">
        <f>+'[23]Y2565 (forcast)'!G932/10^6</f>
        <v>6.2266245999999983</v>
      </c>
      <c r="H155" s="28">
        <f>+'[23]Y2565 (forcast)'!H932/10^6</f>
        <v>6.0700894900000009</v>
      </c>
      <c r="I155" s="28">
        <f>+'[23]Y2565 (forcast)'!I932/10^6</f>
        <v>6.9174097699999999</v>
      </c>
      <c r="J155" s="28">
        <f>+'[23]Y2565 (forcast)'!J932/10^6</f>
        <v>6.8105512499999996</v>
      </c>
      <c r="K155" s="28">
        <f>+'[23]Y2565 (forcast)'!K932/10^6</f>
        <v>6.4544249200000001</v>
      </c>
      <c r="L155" s="28">
        <f>+'[23]Y2565 (forcast)'!L932/10^6</f>
        <v>6.2921560899999998</v>
      </c>
      <c r="M155" s="28">
        <f>+'[23]Y2565 (forcast)'!M932/10^6</f>
        <v>6.2943124899999994</v>
      </c>
      <c r="N155" s="28">
        <f>+'[23]Y2565 (forcast)'!N932/10^6</f>
        <v>5.9391021299999993</v>
      </c>
      <c r="O155" s="29">
        <f t="shared" si="11"/>
        <v>76.036577419999986</v>
      </c>
    </row>
    <row r="156" spans="1:30" x14ac:dyDescent="0.2">
      <c r="A156" s="10">
        <v>1007</v>
      </c>
      <c r="B156" s="10" t="s">
        <v>15</v>
      </c>
      <c r="C156" s="28">
        <f>+'[23]Y2565 (forcast)'!C933/10^6</f>
        <v>9.259567689999999</v>
      </c>
      <c r="D156" s="28">
        <f>+'[23]Y2565 (forcast)'!D933/10^6</f>
        <v>9.8446967000000019</v>
      </c>
      <c r="E156" s="28">
        <f>+'[23]Y2565 (forcast)'!E933/10^6</f>
        <v>9.6592923400000004</v>
      </c>
      <c r="F156" s="28">
        <f>+'[23]Y2565 (forcast)'!F933/10^6</f>
        <v>11.084787270000001</v>
      </c>
      <c r="G156" s="28">
        <f>+'[23]Y2565 (forcast)'!G933/10^6</f>
        <v>9.994798969999998</v>
      </c>
      <c r="H156" s="28">
        <f>+'[23]Y2565 (forcast)'!H933/10^6</f>
        <v>9.2197486800000004</v>
      </c>
      <c r="I156" s="28">
        <f>+'[23]Y2565 (forcast)'!I933/10^6</f>
        <v>10.593970090000001</v>
      </c>
      <c r="J156" s="28">
        <f>+'[23]Y2565 (forcast)'!J933/10^6</f>
        <v>9.9947163799999998</v>
      </c>
      <c r="K156" s="28">
        <f>+'[23]Y2565 (forcast)'!K933/10^6</f>
        <v>11.81071083</v>
      </c>
      <c r="L156" s="28">
        <f>+'[23]Y2565 (forcast)'!L933/10^6</f>
        <v>9.7615356200000019</v>
      </c>
      <c r="M156" s="28">
        <f>+'[23]Y2565 (forcast)'!M933/10^6</f>
        <v>9.8319699099999998</v>
      </c>
      <c r="N156" s="28">
        <f>+'[23]Y2565 (forcast)'!N933/10^6</f>
        <v>9.7780432409090903</v>
      </c>
      <c r="O156" s="29">
        <f t="shared" si="11"/>
        <v>120.8338377209091</v>
      </c>
    </row>
    <row r="157" spans="1:30" x14ac:dyDescent="0.2">
      <c r="A157" s="10">
        <v>1008</v>
      </c>
      <c r="B157" s="10" t="s">
        <v>16</v>
      </c>
      <c r="C157" s="28">
        <f>+'[23]Y2565 (forcast)'!C934/10^6</f>
        <v>2.59099667</v>
      </c>
      <c r="D157" s="28">
        <f>+'[23]Y2565 (forcast)'!D934/10^6</f>
        <v>2.7283001099999993</v>
      </c>
      <c r="E157" s="28">
        <f>+'[23]Y2565 (forcast)'!E934/10^6</f>
        <v>2.6811645999999998</v>
      </c>
      <c r="F157" s="28">
        <f>+'[23]Y2565 (forcast)'!F934/10^6</f>
        <v>2.9818065699999998</v>
      </c>
      <c r="G157" s="28">
        <f>+'[23]Y2565 (forcast)'!G934/10^6</f>
        <v>2.8923255299999999</v>
      </c>
      <c r="H157" s="28">
        <f>+'[23]Y2565 (forcast)'!H934/10^6</f>
        <v>2.59591992</v>
      </c>
      <c r="I157" s="28">
        <f>+'[23]Y2565 (forcast)'!I934/10^6</f>
        <v>2.9106672199999997</v>
      </c>
      <c r="J157" s="28">
        <f>+'[23]Y2565 (forcast)'!J934/10^6</f>
        <v>2.7111377799999992</v>
      </c>
      <c r="K157" s="28">
        <f>+'[23]Y2565 (forcast)'!K934/10^6</f>
        <v>2.7153119200000004</v>
      </c>
      <c r="L157" s="28">
        <f>+'[23]Y2565 (forcast)'!L934/10^6</f>
        <v>2.9225777699999997</v>
      </c>
      <c r="M157" s="28">
        <f>+'[23]Y2565 (forcast)'!M934/10^6</f>
        <v>2.89437123</v>
      </c>
      <c r="N157" s="28">
        <f>+'[23]Y2565 (forcast)'!N934/10^6</f>
        <v>2.9317733763636364</v>
      </c>
      <c r="O157" s="29">
        <f t="shared" si="11"/>
        <v>33.556352696363632</v>
      </c>
    </row>
    <row r="158" spans="1:30" x14ac:dyDescent="0.2">
      <c r="A158" s="10">
        <v>1009</v>
      </c>
      <c r="B158" s="10" t="s">
        <v>17</v>
      </c>
      <c r="C158" s="28">
        <f>+'[23]Y2565 (forcast)'!C935/10^6</f>
        <v>2.3552285099999999</v>
      </c>
      <c r="D158" s="28">
        <f>+'[23]Y2565 (forcast)'!D935/10^6</f>
        <v>2.2879141400000003</v>
      </c>
      <c r="E158" s="28">
        <f>+'[23]Y2565 (forcast)'!E935/10^6</f>
        <v>2.2576772099999998</v>
      </c>
      <c r="F158" s="28">
        <f>+'[23]Y2565 (forcast)'!F935/10^6</f>
        <v>2.45672902</v>
      </c>
      <c r="G158" s="28">
        <f>+'[23]Y2565 (forcast)'!G935/10^6</f>
        <v>2.3273621900000001</v>
      </c>
      <c r="H158" s="28">
        <f>+'[23]Y2565 (forcast)'!H935/10^6</f>
        <v>2.1709630900000003</v>
      </c>
      <c r="I158" s="28">
        <f>+'[23]Y2565 (forcast)'!I935/10^6</f>
        <v>2.4346267500000001</v>
      </c>
      <c r="J158" s="28">
        <f>+'[23]Y2565 (forcast)'!J935/10^6</f>
        <v>2.3868770799999997</v>
      </c>
      <c r="K158" s="28">
        <f>+'[23]Y2565 (forcast)'!K935/10^6</f>
        <v>2.5446369600000001</v>
      </c>
      <c r="L158" s="28">
        <f>+'[23]Y2565 (forcast)'!L935/10^6</f>
        <v>2.4544379499999995</v>
      </c>
      <c r="M158" s="28">
        <f>+'[23]Y2565 (forcast)'!M935/10^6</f>
        <v>2.4766340600000003</v>
      </c>
      <c r="N158" s="28">
        <f>+'[23]Y2565 (forcast)'!N935/10^6</f>
        <v>2.4647050045454546</v>
      </c>
      <c r="O158" s="29">
        <f t="shared" si="11"/>
        <v>28.617791964545457</v>
      </c>
    </row>
    <row r="159" spans="1:30" x14ac:dyDescent="0.2">
      <c r="A159" s="10">
        <v>1010</v>
      </c>
      <c r="B159" s="10" t="s">
        <v>19</v>
      </c>
      <c r="C159" s="28">
        <f>+'[23]Y2565 (forcast)'!C936/10^6</f>
        <v>3.1335633399999994</v>
      </c>
      <c r="D159" s="28">
        <f>+'[23]Y2565 (forcast)'!D936/10^6</f>
        <v>3.0059625799999998</v>
      </c>
      <c r="E159" s="28">
        <f>+'[23]Y2565 (forcast)'!E936/10^6</f>
        <v>3.2231724999999996</v>
      </c>
      <c r="F159" s="28">
        <f>+'[23]Y2565 (forcast)'!F936/10^6</f>
        <v>3.2899489800000001</v>
      </c>
      <c r="G159" s="28">
        <f>+'[23]Y2565 (forcast)'!G936/10^6</f>
        <v>3.1999969199999998</v>
      </c>
      <c r="H159" s="28">
        <f>+'[23]Y2565 (forcast)'!H936/10^6</f>
        <v>3.00096769</v>
      </c>
      <c r="I159" s="28">
        <f>+'[23]Y2565 (forcast)'!I936/10^6</f>
        <v>3.5802622900000003</v>
      </c>
      <c r="J159" s="28">
        <f>+'[23]Y2565 (forcast)'!J936/10^6</f>
        <v>3.3421135799999999</v>
      </c>
      <c r="K159" s="28">
        <f>+'[23]Y2565 (forcast)'!K936/10^6</f>
        <v>3.28548989</v>
      </c>
      <c r="L159" s="28">
        <f>+'[23]Y2565 (forcast)'!L936/10^6</f>
        <v>3.1172315900000003</v>
      </c>
      <c r="M159" s="28">
        <f>+'[23]Y2565 (forcast)'!M936/10^6</f>
        <v>3.4617890300000003</v>
      </c>
      <c r="N159" s="28">
        <f>+'[23]Y2565 (forcast)'!N936/10^6</f>
        <v>3.3327397900000002</v>
      </c>
      <c r="O159" s="29">
        <f t="shared" si="11"/>
        <v>38.973238179999996</v>
      </c>
    </row>
    <row r="160" spans="1:30" x14ac:dyDescent="0.2">
      <c r="A160" s="10">
        <v>1011</v>
      </c>
      <c r="B160" s="10" t="s">
        <v>20</v>
      </c>
      <c r="C160" s="28">
        <f>+'[23]Y2565 (forcast)'!C937/10^6</f>
        <v>2.0199018800000004</v>
      </c>
      <c r="D160" s="28">
        <f>+'[23]Y2565 (forcast)'!D937/10^6</f>
        <v>2.08663876</v>
      </c>
      <c r="E160" s="28">
        <f>+'[23]Y2565 (forcast)'!E937/10^6</f>
        <v>2.0988190800000002</v>
      </c>
      <c r="F160" s="28">
        <f>+'[23]Y2565 (forcast)'!F937/10^6</f>
        <v>2.1497747800000004</v>
      </c>
      <c r="G160" s="28">
        <f>+'[23]Y2565 (forcast)'!G937/10^6</f>
        <v>2.12872065</v>
      </c>
      <c r="H160" s="28">
        <f>+'[23]Y2565 (forcast)'!H937/10^6</f>
        <v>1.9803127500000002</v>
      </c>
      <c r="I160" s="28">
        <f>+'[23]Y2565 (forcast)'!I937/10^6</f>
        <v>2.4036560599999994</v>
      </c>
      <c r="J160" s="28">
        <f>+'[23]Y2565 (forcast)'!J937/10^6</f>
        <v>2.2955118699999995</v>
      </c>
      <c r="K160" s="28">
        <f>+'[23]Y2565 (forcast)'!K937/10^6</f>
        <v>2.22831314</v>
      </c>
      <c r="L160" s="28">
        <f>+'[23]Y2565 (forcast)'!L937/10^6</f>
        <v>2.1426565399999995</v>
      </c>
      <c r="M160" s="28">
        <f>+'[23]Y2565 (forcast)'!M937/10^6</f>
        <v>2.2059380499999999</v>
      </c>
      <c r="N160" s="28">
        <f>+'[23]Y2565 (forcast)'!N937/10^6</f>
        <v>2.180316035454545</v>
      </c>
      <c r="O160" s="29">
        <f t="shared" si="11"/>
        <v>25.920559595454549</v>
      </c>
    </row>
    <row r="161" spans="1:15" x14ac:dyDescent="0.2">
      <c r="A161" s="10">
        <v>1012</v>
      </c>
      <c r="B161" s="10" t="s">
        <v>21</v>
      </c>
      <c r="C161" s="28">
        <f>+'[23]Y2565 (forcast)'!C938/10^6</f>
        <v>6.4845941700000003</v>
      </c>
      <c r="D161" s="28">
        <f>+'[23]Y2565 (forcast)'!D938/10^6</f>
        <v>6.8490136899999996</v>
      </c>
      <c r="E161" s="28">
        <f>+'[23]Y2565 (forcast)'!E938/10^6</f>
        <v>6.6221850200000008</v>
      </c>
      <c r="F161" s="28">
        <f>+'[23]Y2565 (forcast)'!F938/10^6</f>
        <v>7.0050645199999995</v>
      </c>
      <c r="G161" s="28">
        <f>+'[23]Y2565 (forcast)'!G938/10^6</f>
        <v>6.5933399699999997</v>
      </c>
      <c r="H161" s="28">
        <f>+'[23]Y2565 (forcast)'!H938/10^6</f>
        <v>6.2613414399999998</v>
      </c>
      <c r="I161" s="28">
        <f>+'[23]Y2565 (forcast)'!I938/10^6</f>
        <v>7.0592330599999986</v>
      </c>
      <c r="J161" s="28">
        <f>+'[23]Y2565 (forcast)'!J938/10^6</f>
        <v>7.6110683100000003</v>
      </c>
      <c r="K161" s="28">
        <f>+'[23]Y2565 (forcast)'!K938/10^6</f>
        <v>7.3414190100000001</v>
      </c>
      <c r="L161" s="28">
        <f>+'[23]Y2565 (forcast)'!L938/10^6</f>
        <v>7.3874848099999992</v>
      </c>
      <c r="M161" s="28">
        <f>+'[23]Y2565 (forcast)'!M938/10^6</f>
        <v>7.1508650099999986</v>
      </c>
      <c r="N161" s="28">
        <f>+'[23]Y2565 (forcast)'!N938/10^6</f>
        <v>6.8365808836363646</v>
      </c>
      <c r="O161" s="29">
        <f t="shared" si="11"/>
        <v>83.202189893636373</v>
      </c>
    </row>
    <row r="162" spans="1:15" x14ac:dyDescent="0.2">
      <c r="A162" s="10">
        <v>1013</v>
      </c>
      <c r="B162" s="10" t="s">
        <v>22</v>
      </c>
      <c r="C162" s="28">
        <f>+'[23]Y2565 (forcast)'!C939/10^6</f>
        <v>0.36974759999999995</v>
      </c>
      <c r="D162" s="28">
        <f>+'[23]Y2565 (forcast)'!D939/10^6</f>
        <v>0.37800126999999994</v>
      </c>
      <c r="E162" s="28">
        <f>+'[23]Y2565 (forcast)'!E939/10^6</f>
        <v>0.37149870000000002</v>
      </c>
      <c r="F162" s="28">
        <f>+'[23]Y2565 (forcast)'!F939/10^6</f>
        <v>0.39959995000000004</v>
      </c>
      <c r="G162" s="28">
        <f>+'[23]Y2565 (forcast)'!G939/10^6</f>
        <v>0.39070488999999997</v>
      </c>
      <c r="H162" s="28">
        <f>+'[23]Y2565 (forcast)'!H939/10^6</f>
        <v>0.37358314000000004</v>
      </c>
      <c r="I162" s="28">
        <f>+'[23]Y2565 (forcast)'!I939/10^6</f>
        <v>0.42790979000000001</v>
      </c>
      <c r="J162" s="28">
        <f>+'[23]Y2565 (forcast)'!J939/10^6</f>
        <v>0.42201980999999994</v>
      </c>
      <c r="K162" s="28">
        <f>+'[23]Y2565 (forcast)'!K939/10^6</f>
        <v>0.44400263999999995</v>
      </c>
      <c r="L162" s="28">
        <f>+'[23]Y2565 (forcast)'!L939/10^6</f>
        <v>0.42678483000000006</v>
      </c>
      <c r="M162" s="28">
        <f>+'[23]Y2565 (forcast)'!M939/10^6</f>
        <v>0.41280491000000002</v>
      </c>
      <c r="N162" s="28">
        <f>+'[23]Y2565 (forcast)'!N939/10^6</f>
        <v>0.39930898454545455</v>
      </c>
      <c r="O162" s="29">
        <f t="shared" si="11"/>
        <v>4.8159665145454547</v>
      </c>
    </row>
    <row r="163" spans="1:15" x14ac:dyDescent="0.2">
      <c r="A163" s="10">
        <v>1014</v>
      </c>
      <c r="B163" s="10" t="s">
        <v>23</v>
      </c>
      <c r="C163" s="28">
        <f>+'[23]Y2565 (forcast)'!C940/10^6</f>
        <v>15.51325241</v>
      </c>
      <c r="D163" s="28">
        <f>+'[23]Y2565 (forcast)'!D940/10^6</f>
        <v>15.802894870000001</v>
      </c>
      <c r="E163" s="28">
        <f>+'[23]Y2565 (forcast)'!E940/10^6</f>
        <v>16.302676829999999</v>
      </c>
      <c r="F163" s="28">
        <f>+'[23]Y2565 (forcast)'!F940/10^6</f>
        <v>16.954617500000001</v>
      </c>
      <c r="G163" s="28">
        <f>+'[23]Y2565 (forcast)'!G940/10^6</f>
        <v>16.940533210000002</v>
      </c>
      <c r="H163" s="28">
        <f>+'[23]Y2565 (forcast)'!H940/10^6</f>
        <v>15.792100709999998</v>
      </c>
      <c r="I163" s="28">
        <f>+'[23]Y2565 (forcast)'!I940/10^6</f>
        <v>18.486237169999999</v>
      </c>
      <c r="J163" s="28">
        <f>+'[23]Y2565 (forcast)'!J940/10^6</f>
        <v>18.17896979</v>
      </c>
      <c r="K163" s="28">
        <f>+'[23]Y2565 (forcast)'!K940/10^6</f>
        <v>17.639130269999999</v>
      </c>
      <c r="L163" s="28">
        <f>+'[23]Y2565 (forcast)'!L940/10^6</f>
        <v>16.676794260000001</v>
      </c>
      <c r="M163" s="28">
        <f>+'[23]Y2565 (forcast)'!M940/10^6</f>
        <v>16.77006738</v>
      </c>
      <c r="N163" s="28">
        <f>+'[23]Y2565 (forcast)'!N940/10^6</f>
        <v>16.755488460909092</v>
      </c>
      <c r="O163" s="29">
        <f t="shared" si="11"/>
        <v>201.81276286090912</v>
      </c>
    </row>
    <row r="164" spans="1:15" x14ac:dyDescent="0.2">
      <c r="A164" s="10">
        <v>1015</v>
      </c>
      <c r="B164" s="10" t="s">
        <v>24</v>
      </c>
      <c r="C164" s="28">
        <f>+'[23]Y2565 (forcast)'!C941/10^6</f>
        <v>1.7513557599999998</v>
      </c>
      <c r="D164" s="28">
        <f>+'[23]Y2565 (forcast)'!D941/10^6</f>
        <v>1.79440826</v>
      </c>
      <c r="E164" s="28">
        <f>+'[23]Y2565 (forcast)'!E941/10^6</f>
        <v>1.8883240299999999</v>
      </c>
      <c r="F164" s="28">
        <f>+'[23]Y2565 (forcast)'!F941/10^6</f>
        <v>2.1038000700000001</v>
      </c>
      <c r="G164" s="28">
        <f>+'[23]Y2565 (forcast)'!G941/10^6</f>
        <v>1.9313549999999999</v>
      </c>
      <c r="H164" s="28">
        <f>+'[23]Y2565 (forcast)'!H941/10^6</f>
        <v>1.8106591599999999</v>
      </c>
      <c r="I164" s="28">
        <f>+'[23]Y2565 (forcast)'!I941/10^6</f>
        <v>2.1769226100000005</v>
      </c>
      <c r="J164" s="28">
        <f>+'[23]Y2565 (forcast)'!J941/10^6</f>
        <v>2.11561551</v>
      </c>
      <c r="K164" s="28">
        <f>+'[23]Y2565 (forcast)'!K941/10^6</f>
        <v>1.91718257</v>
      </c>
      <c r="L164" s="28">
        <f>+'[23]Y2565 (forcast)'!L941/10^6</f>
        <v>1.9583297400000002</v>
      </c>
      <c r="M164" s="28">
        <f>+'[23]Y2565 (forcast)'!M941/10^6</f>
        <v>1.9063229100000001</v>
      </c>
      <c r="N164" s="28">
        <f>+'[23]Y2565 (forcast)'!N941/10^6</f>
        <v>1.8914565981818183</v>
      </c>
      <c r="O164" s="29">
        <f t="shared" si="11"/>
        <v>23.245732218181818</v>
      </c>
    </row>
    <row r="165" spans="1:15" x14ac:dyDescent="0.2">
      <c r="A165" s="10">
        <v>1016</v>
      </c>
      <c r="B165" s="10" t="s">
        <v>25</v>
      </c>
      <c r="C165" s="28">
        <f>+'[23]Y2565 (forcast)'!C942/10^6</f>
        <v>2.1996906999999997</v>
      </c>
      <c r="D165" s="28">
        <f>+'[23]Y2565 (forcast)'!D942/10^6</f>
        <v>2.2275353500000006</v>
      </c>
      <c r="E165" s="28">
        <f>+'[23]Y2565 (forcast)'!E942/10^6</f>
        <v>2.3144980199999998</v>
      </c>
      <c r="F165" s="28">
        <f>+'[23]Y2565 (forcast)'!F942/10^6</f>
        <v>2.5262583900000002</v>
      </c>
      <c r="G165" s="28">
        <f>+'[23]Y2565 (forcast)'!G942/10^6</f>
        <v>2.4423296699999999</v>
      </c>
      <c r="H165" s="28">
        <f>+'[23]Y2565 (forcast)'!H942/10^6</f>
        <v>2.2703018699999999</v>
      </c>
      <c r="I165" s="28">
        <f>+'[23]Y2565 (forcast)'!I942/10^6</f>
        <v>2.6072994300000003</v>
      </c>
      <c r="J165" s="28">
        <f>+'[23]Y2565 (forcast)'!J942/10^6</f>
        <v>2.7394286199999995</v>
      </c>
      <c r="K165" s="28">
        <f>+'[23]Y2565 (forcast)'!K942/10^6</f>
        <v>2.3894954299999998</v>
      </c>
      <c r="L165" s="28">
        <f>+'[23]Y2565 (forcast)'!L942/10^6</f>
        <v>2.3692741600000002</v>
      </c>
      <c r="M165" s="28">
        <f>+'[23]Y2565 (forcast)'!M942/10^6</f>
        <v>2.3508847800000008</v>
      </c>
      <c r="N165" s="28">
        <f>+'[23]Y2565 (forcast)'!N942/10^6</f>
        <v>2.2454496036363638</v>
      </c>
      <c r="O165" s="29">
        <f t="shared" si="11"/>
        <v>28.682446023636363</v>
      </c>
    </row>
    <row r="166" spans="1:15" x14ac:dyDescent="0.2">
      <c r="A166" s="10">
        <v>1017</v>
      </c>
      <c r="B166" s="10" t="s">
        <v>26</v>
      </c>
      <c r="C166" s="28">
        <f>+'[23]Y2565 (forcast)'!C943/10^6</f>
        <v>4.5182410400000004</v>
      </c>
      <c r="D166" s="28">
        <f>+'[23]Y2565 (forcast)'!D943/10^6</f>
        <v>4.7887753699999998</v>
      </c>
      <c r="E166" s="28">
        <f>+'[23]Y2565 (forcast)'!E943/10^6</f>
        <v>4.83005175</v>
      </c>
      <c r="F166" s="28">
        <f>+'[23]Y2565 (forcast)'!F943/10^6</f>
        <v>4.9306078700000002</v>
      </c>
      <c r="G166" s="28">
        <f>+'[23]Y2565 (forcast)'!G943/10^6</f>
        <v>4.7912974799999999</v>
      </c>
      <c r="H166" s="28">
        <f>+'[23]Y2565 (forcast)'!H943/10^6</f>
        <v>4.3801082500000001</v>
      </c>
      <c r="I166" s="28">
        <f>+'[23]Y2565 (forcast)'!I943/10^6</f>
        <v>4.9715198400000009</v>
      </c>
      <c r="J166" s="28">
        <f>+'[23]Y2565 (forcast)'!J943/10^6</f>
        <v>4.8604366699999986</v>
      </c>
      <c r="K166" s="28">
        <f>+'[23]Y2565 (forcast)'!K943/10^6</f>
        <v>4.6369602400000005</v>
      </c>
      <c r="L166" s="28">
        <f>+'[23]Y2565 (forcast)'!L943/10^6</f>
        <v>4.7208577400000005</v>
      </c>
      <c r="M166" s="28">
        <f>+'[23]Y2565 (forcast)'!M943/10^6</f>
        <v>4.7629261899999991</v>
      </c>
      <c r="N166" s="28">
        <f>+'[23]Y2565 (forcast)'!N943/10^6</f>
        <v>4.665416297272726</v>
      </c>
      <c r="O166" s="29">
        <f t="shared" si="11"/>
        <v>56.857198737272725</v>
      </c>
    </row>
    <row r="167" spans="1:15" x14ac:dyDescent="0.2">
      <c r="A167" s="10">
        <v>1018</v>
      </c>
      <c r="B167" s="10" t="s">
        <v>27</v>
      </c>
      <c r="C167" s="28">
        <f>+'[23]Y2565 (forcast)'!C944/10^6</f>
        <v>1.7535583600000002</v>
      </c>
      <c r="D167" s="28">
        <f>+'[23]Y2565 (forcast)'!D944/10^6</f>
        <v>1.7967766600000001</v>
      </c>
      <c r="E167" s="28">
        <f>+'[23]Y2565 (forcast)'!E944/10^6</f>
        <v>1.87554569</v>
      </c>
      <c r="F167" s="28">
        <f>+'[23]Y2565 (forcast)'!F944/10^6</f>
        <v>1.9680638599999998</v>
      </c>
      <c r="G167" s="28">
        <f>+'[23]Y2565 (forcast)'!G944/10^6</f>
        <v>1.8633258100000001</v>
      </c>
      <c r="H167" s="28">
        <f>+'[23]Y2565 (forcast)'!H944/10^6</f>
        <v>1.7073498299999998</v>
      </c>
      <c r="I167" s="28">
        <f>+'[23]Y2565 (forcast)'!I944/10^6</f>
        <v>2.16499906</v>
      </c>
      <c r="J167" s="28">
        <f>+'[23]Y2565 (forcast)'!J944/10^6</f>
        <v>2.0180229700000001</v>
      </c>
      <c r="K167" s="28">
        <f>+'[23]Y2565 (forcast)'!K944/10^6</f>
        <v>1.89289353</v>
      </c>
      <c r="L167" s="28">
        <f>+'[23]Y2565 (forcast)'!L944/10^6</f>
        <v>1.8168518599999999</v>
      </c>
      <c r="M167" s="28">
        <f>+'[23]Y2565 (forcast)'!M944/10^6</f>
        <v>1.84730974</v>
      </c>
      <c r="N167" s="28">
        <f>+'[23]Y2565 (forcast)'!N944/10^6</f>
        <v>1.7991620563636364</v>
      </c>
      <c r="O167" s="29">
        <f t="shared" si="11"/>
        <v>22.50385942636364</v>
      </c>
    </row>
    <row r="168" spans="1:15" x14ac:dyDescent="0.2">
      <c r="A168" s="10">
        <v>1019</v>
      </c>
      <c r="B168" s="10" t="s">
        <v>28</v>
      </c>
      <c r="C168" s="28">
        <f>+'[23]Y2565 (forcast)'!C945/10^6</f>
        <v>1.1177186799999999</v>
      </c>
      <c r="D168" s="28">
        <f>+'[23]Y2565 (forcast)'!D945/10^6</f>
        <v>1.0687401400000001</v>
      </c>
      <c r="E168" s="28">
        <f>+'[23]Y2565 (forcast)'!E945/10^6</f>
        <v>1.1555081100000002</v>
      </c>
      <c r="F168" s="28">
        <f>+'[23]Y2565 (forcast)'!F945/10^6</f>
        <v>1.21874222</v>
      </c>
      <c r="G168" s="28">
        <f>+'[23]Y2565 (forcast)'!G945/10^6</f>
        <v>1.1747210100000003</v>
      </c>
      <c r="H168" s="28">
        <f>+'[23]Y2565 (forcast)'!H945/10^6</f>
        <v>1.0982911999999998</v>
      </c>
      <c r="I168" s="28">
        <f>+'[23]Y2565 (forcast)'!I945/10^6</f>
        <v>1.2156404299999999</v>
      </c>
      <c r="J168" s="28">
        <f>+'[23]Y2565 (forcast)'!J945/10^6</f>
        <v>1.1485472999999997</v>
      </c>
      <c r="K168" s="28">
        <f>+'[23]Y2565 (forcast)'!K945/10^6</f>
        <v>1.1898101299999999</v>
      </c>
      <c r="L168" s="28">
        <f>+'[23]Y2565 (forcast)'!L945/10^6</f>
        <v>1.16714257</v>
      </c>
      <c r="M168" s="28">
        <f>+'[23]Y2565 (forcast)'!M945/10^6</f>
        <v>1.1293092999999998</v>
      </c>
      <c r="N168" s="28">
        <f>+'[23]Y2565 (forcast)'!N945/10^6</f>
        <v>1.0984948781818182</v>
      </c>
      <c r="O168" s="29">
        <f t="shared" si="11"/>
        <v>13.782665968181815</v>
      </c>
    </row>
    <row r="169" spans="1:15" x14ac:dyDescent="0.2">
      <c r="A169" s="10">
        <v>1020</v>
      </c>
      <c r="B169" s="10" t="s">
        <v>29</v>
      </c>
      <c r="C169" s="28">
        <f>+'[23]Y2565 (forcast)'!C946/10^6</f>
        <v>10.715428850000002</v>
      </c>
      <c r="D169" s="28">
        <f>+'[23]Y2565 (forcast)'!D946/10^6</f>
        <v>6.6401071299999996</v>
      </c>
      <c r="E169" s="28">
        <f>+'[23]Y2565 (forcast)'!E946/10^6</f>
        <v>6.6657369100000006</v>
      </c>
      <c r="F169" s="28">
        <f>+'[23]Y2565 (forcast)'!F946/10^6</f>
        <v>7.0951075599999998</v>
      </c>
      <c r="G169" s="28">
        <f>+'[23]Y2565 (forcast)'!G946/10^6</f>
        <v>9.6942023299999995</v>
      </c>
      <c r="H169" s="28">
        <f>+'[23]Y2565 (forcast)'!H946/10^6</f>
        <v>6.3260796000000017</v>
      </c>
      <c r="I169" s="28">
        <f>+'[23]Y2565 (forcast)'!I946/10^6</f>
        <v>6.9179849599999992</v>
      </c>
      <c r="J169" s="28">
        <f>+'[23]Y2565 (forcast)'!J946/10^6</f>
        <v>6.6794389700000005</v>
      </c>
      <c r="K169" s="28">
        <f>+'[23]Y2565 (forcast)'!K946/10^6</f>
        <v>6.8651502400000002</v>
      </c>
      <c r="L169" s="28">
        <f>+'[23]Y2565 (forcast)'!L946/10^6</f>
        <v>6.8519406899999993</v>
      </c>
      <c r="M169" s="28">
        <f>+'[23]Y2565 (forcast)'!M946/10^6</f>
        <v>6.8430041699999995</v>
      </c>
      <c r="N169" s="28">
        <f>+'[23]Y2565 (forcast)'!N946/10^6</f>
        <v>6.844951449999999</v>
      </c>
      <c r="O169" s="29">
        <f t="shared" si="11"/>
        <v>88.139132859999989</v>
      </c>
    </row>
    <row r="170" spans="1:15" x14ac:dyDescent="0.2">
      <c r="A170" s="10">
        <v>1021</v>
      </c>
      <c r="B170" s="10" t="s">
        <v>30</v>
      </c>
      <c r="C170" s="28">
        <f>+'[23]Y2565 (forcast)'!C947/10^6</f>
        <v>2.0185137499999999</v>
      </c>
      <c r="D170" s="28">
        <f>+'[23]Y2565 (forcast)'!D947/10^6</f>
        <v>2.1208665700000005</v>
      </c>
      <c r="E170" s="28">
        <f>+'[23]Y2565 (forcast)'!E947/10^6</f>
        <v>2.11351281</v>
      </c>
      <c r="F170" s="28">
        <f>+'[23]Y2565 (forcast)'!F947/10^6</f>
        <v>2.26225027</v>
      </c>
      <c r="G170" s="28">
        <f>+'[23]Y2565 (forcast)'!G947/10^6</f>
        <v>2.0409125300000004</v>
      </c>
      <c r="H170" s="28">
        <f>+'[23]Y2565 (forcast)'!H947/10^6</f>
        <v>1.84084695</v>
      </c>
      <c r="I170" s="28">
        <f>+'[23]Y2565 (forcast)'!I947/10^6</f>
        <v>1.9499310899999998</v>
      </c>
      <c r="J170" s="28">
        <f>+'[23]Y2565 (forcast)'!J947/10^6</f>
        <v>1.9965906499999999</v>
      </c>
      <c r="K170" s="28">
        <f>+'[23]Y2565 (forcast)'!K947/10^6</f>
        <v>1.9690727199999998</v>
      </c>
      <c r="L170" s="28">
        <f>+'[23]Y2565 (forcast)'!L947/10^6</f>
        <v>2.0469473499999999</v>
      </c>
      <c r="M170" s="28">
        <f>+'[23]Y2565 (forcast)'!M947/10^6</f>
        <v>1.9625642500000002</v>
      </c>
      <c r="N170" s="28">
        <f>+'[23]Y2565 (forcast)'!N947/10^6</f>
        <v>1.9989316754545452</v>
      </c>
      <c r="O170" s="29">
        <f t="shared" si="11"/>
        <v>24.320940615454546</v>
      </c>
    </row>
    <row r="171" spans="1:15" x14ac:dyDescent="0.2">
      <c r="A171" s="10">
        <v>1022</v>
      </c>
      <c r="B171" s="10" t="s">
        <v>31</v>
      </c>
      <c r="C171" s="28">
        <f>+'[23]Y2565 (forcast)'!C948/10^6</f>
        <v>9.3968396799999994</v>
      </c>
      <c r="D171" s="28">
        <f>+'[23]Y2565 (forcast)'!D948/10^6</f>
        <v>9.8644900900000003</v>
      </c>
      <c r="E171" s="28">
        <f>+'[23]Y2565 (forcast)'!E948/10^6</f>
        <v>9.5950878300000007</v>
      </c>
      <c r="F171" s="28">
        <f>+'[23]Y2565 (forcast)'!F948/10^6</f>
        <v>9.7107413499999993</v>
      </c>
      <c r="G171" s="28">
        <f>+'[23]Y2565 (forcast)'!G948/10^6</f>
        <v>9.6424034699999996</v>
      </c>
      <c r="H171" s="28">
        <f>+'[23]Y2565 (forcast)'!H948/10^6</f>
        <v>9.2926778500000022</v>
      </c>
      <c r="I171" s="28">
        <f>+'[23]Y2565 (forcast)'!I948/10^6</f>
        <v>10.218394980000001</v>
      </c>
      <c r="J171" s="28">
        <f>+'[23]Y2565 (forcast)'!J948/10^6</f>
        <v>10.10359173</v>
      </c>
      <c r="K171" s="28">
        <f>+'[23]Y2565 (forcast)'!K948/10^6</f>
        <v>9.6729431499999983</v>
      </c>
      <c r="L171" s="28">
        <f>+'[23]Y2565 (forcast)'!L948/10^6</f>
        <v>10.16862293</v>
      </c>
      <c r="M171" s="28">
        <f>+'[23]Y2565 (forcast)'!M948/10^6</f>
        <v>10.01183202</v>
      </c>
      <c r="N171" s="28">
        <f>+'[23]Y2565 (forcast)'!N948/10^6</f>
        <v>10.199908647272729</v>
      </c>
      <c r="O171" s="29">
        <f t="shared" si="11"/>
        <v>117.87753372727272</v>
      </c>
    </row>
    <row r="172" spans="1:15" x14ac:dyDescent="0.2">
      <c r="A172" s="10">
        <v>1023</v>
      </c>
      <c r="B172" s="10" t="s">
        <v>32</v>
      </c>
      <c r="C172" s="28">
        <f>+'[23]Y2565 (forcast)'!C949/10^6</f>
        <v>1.7341285599999998</v>
      </c>
      <c r="D172" s="28">
        <f>+'[23]Y2565 (forcast)'!D949/10^6</f>
        <v>1.7546739200000001</v>
      </c>
      <c r="E172" s="28">
        <f>+'[23]Y2565 (forcast)'!E949/10^6</f>
        <v>1.7644003000000001</v>
      </c>
      <c r="F172" s="28">
        <f>+'[23]Y2565 (forcast)'!F949/10^6</f>
        <v>1.8882396700000001</v>
      </c>
      <c r="G172" s="28">
        <f>+'[23]Y2565 (forcast)'!G949/10^6</f>
        <v>1.7576189999999998</v>
      </c>
      <c r="H172" s="28">
        <f>+'[23]Y2565 (forcast)'!H949/10^6</f>
        <v>1.6134963500000004</v>
      </c>
      <c r="I172" s="28">
        <f>+'[23]Y2565 (forcast)'!I949/10^6</f>
        <v>1.8700677799999998</v>
      </c>
      <c r="J172" s="28">
        <f>+'[23]Y2565 (forcast)'!J949/10^6</f>
        <v>1.8895828000000001</v>
      </c>
      <c r="K172" s="28">
        <f>+'[23]Y2565 (forcast)'!K949/10^6</f>
        <v>1.8648908700000002</v>
      </c>
      <c r="L172" s="28">
        <f>+'[23]Y2565 (forcast)'!L949/10^6</f>
        <v>1.8846127100000003</v>
      </c>
      <c r="M172" s="28">
        <f>+'[23]Y2565 (forcast)'!M949/10^6</f>
        <v>1.7971938499999998</v>
      </c>
      <c r="N172" s="28">
        <f>+'[23]Y2565 (forcast)'!N949/10^6</f>
        <v>1.8564354663636362</v>
      </c>
      <c r="O172" s="29">
        <f t="shared" si="11"/>
        <v>21.675341276363632</v>
      </c>
    </row>
    <row r="173" spans="1:15" x14ac:dyDescent="0.2">
      <c r="A173" s="10">
        <v>1024</v>
      </c>
      <c r="B173" s="10" t="s">
        <v>33</v>
      </c>
      <c r="C173" s="28">
        <f>+'[23]Y2565 (forcast)'!C950/10^6</f>
        <v>15.015792660000001</v>
      </c>
      <c r="D173" s="28">
        <f>+'[23]Y2565 (forcast)'!D950/10^6</f>
        <v>15.38841566</v>
      </c>
      <c r="E173" s="28">
        <f>+'[23]Y2565 (forcast)'!E950/10^6</f>
        <v>14.813713530000001</v>
      </c>
      <c r="F173" s="28">
        <f>+'[23]Y2565 (forcast)'!F950/10^6</f>
        <v>15.954702860000001</v>
      </c>
      <c r="G173" s="28">
        <f>+'[23]Y2565 (forcast)'!G950/10^6</f>
        <v>14.664731079999997</v>
      </c>
      <c r="H173" s="28">
        <f>+'[23]Y2565 (forcast)'!H950/10^6</f>
        <v>14.458802879999999</v>
      </c>
      <c r="I173" s="28">
        <f>+'[23]Y2565 (forcast)'!I950/10^6</f>
        <v>16.347726229999999</v>
      </c>
      <c r="J173" s="28">
        <f>+'[23]Y2565 (forcast)'!J950/10^6</f>
        <v>15.288870059999999</v>
      </c>
      <c r="K173" s="28">
        <f>+'[23]Y2565 (forcast)'!K950/10^6</f>
        <v>16.125695629999996</v>
      </c>
      <c r="L173" s="28">
        <f>+'[23]Y2565 (forcast)'!L950/10^6</f>
        <v>15.945237399999998</v>
      </c>
      <c r="M173" s="28">
        <f>+'[23]Y2565 (forcast)'!M950/10^6</f>
        <v>16.252984099999999</v>
      </c>
      <c r="N173" s="28">
        <f>+'[23]Y2565 (forcast)'!N950/10^6</f>
        <v>16.200418940909092</v>
      </c>
      <c r="O173" s="29">
        <f t="shared" si="11"/>
        <v>186.45709103090906</v>
      </c>
    </row>
    <row r="174" spans="1:15" x14ac:dyDescent="0.2">
      <c r="A174" s="10">
        <v>1025</v>
      </c>
      <c r="B174" s="10" t="s">
        <v>34</v>
      </c>
      <c r="C174" s="28">
        <f>+'[23]Y2565 (forcast)'!C951/10^6</f>
        <v>2.5752916999999997</v>
      </c>
      <c r="D174" s="28">
        <f>+'[23]Y2565 (forcast)'!D951/10^6</f>
        <v>2.6581410700000001</v>
      </c>
      <c r="E174" s="28">
        <f>+'[23]Y2565 (forcast)'!E951/10^6</f>
        <v>2.6527588799999999</v>
      </c>
      <c r="F174" s="28">
        <f>+'[23]Y2565 (forcast)'!F951/10^6</f>
        <v>2.8878594800000004</v>
      </c>
      <c r="G174" s="28">
        <f>+'[23]Y2565 (forcast)'!G951/10^6</f>
        <v>2.830022099999999</v>
      </c>
      <c r="H174" s="28">
        <f>+'[23]Y2565 (forcast)'!H951/10^6</f>
        <v>2.6194793700000001</v>
      </c>
      <c r="I174" s="28">
        <f>+'[23]Y2565 (forcast)'!I951/10^6</f>
        <v>2.9309495400000003</v>
      </c>
      <c r="J174" s="28">
        <f>+'[23]Y2565 (forcast)'!J951/10^6</f>
        <v>2.9607056899999997</v>
      </c>
      <c r="K174" s="28">
        <f>+'[23]Y2565 (forcast)'!K951/10^6</f>
        <v>2.9810680999999994</v>
      </c>
      <c r="L174" s="28">
        <f>+'[23]Y2565 (forcast)'!L951/10^6</f>
        <v>2.7877246900000001</v>
      </c>
      <c r="M174" s="28">
        <f>+'[23]Y2565 (forcast)'!M951/10^6</f>
        <v>2.7926847300000004</v>
      </c>
      <c r="N174" s="28">
        <f>+'[23]Y2565 (forcast)'!N951/10^6</f>
        <v>2.7313850627272731</v>
      </c>
      <c r="O174" s="29">
        <f t="shared" si="11"/>
        <v>33.40807041272727</v>
      </c>
    </row>
    <row r="175" spans="1:15" x14ac:dyDescent="0.2">
      <c r="A175" s="10">
        <v>1026</v>
      </c>
      <c r="B175" s="10" t="s">
        <v>35</v>
      </c>
      <c r="C175" s="28">
        <f>+'[23]Y2565 (forcast)'!C952/10^6</f>
        <v>0.90735611999999999</v>
      </c>
      <c r="D175" s="28">
        <f>+'[23]Y2565 (forcast)'!D952/10^6</f>
        <v>0.93370452999999987</v>
      </c>
      <c r="E175" s="28">
        <f>+'[23]Y2565 (forcast)'!E952/10^6</f>
        <v>0.97430797000000013</v>
      </c>
      <c r="F175" s="28">
        <f>+'[23]Y2565 (forcast)'!F952/10^6</f>
        <v>1.04128829</v>
      </c>
      <c r="G175" s="28">
        <f>+'[23]Y2565 (forcast)'!G952/10^6</f>
        <v>0.92790106000000006</v>
      </c>
      <c r="H175" s="28">
        <f>+'[23]Y2565 (forcast)'!H952/10^6</f>
        <v>0.91671621999999997</v>
      </c>
      <c r="I175" s="28">
        <f>+'[23]Y2565 (forcast)'!I952/10^6</f>
        <v>0.99746355000000009</v>
      </c>
      <c r="J175" s="28">
        <f>+'[23]Y2565 (forcast)'!J952/10^6</f>
        <v>0.96162027999999999</v>
      </c>
      <c r="K175" s="28">
        <f>+'[23]Y2565 (forcast)'!K952/10^6</f>
        <v>0.96248968000000013</v>
      </c>
      <c r="L175" s="28">
        <f>+'[23]Y2565 (forcast)'!L952/10^6</f>
        <v>0.99099824000000003</v>
      </c>
      <c r="M175" s="28">
        <f>+'[23]Y2565 (forcast)'!M952/10^6</f>
        <v>0.98080011999999994</v>
      </c>
      <c r="N175" s="28">
        <f>+'[23]Y2565 (forcast)'!N952/10^6</f>
        <v>0.99561069181818185</v>
      </c>
      <c r="O175" s="29">
        <f t="shared" si="11"/>
        <v>11.590256751818181</v>
      </c>
    </row>
    <row r="176" spans="1:15" x14ac:dyDescent="0.2">
      <c r="A176" s="10">
        <v>1027</v>
      </c>
      <c r="B176" s="10" t="s">
        <v>36</v>
      </c>
      <c r="C176" s="28">
        <f>+'[23]Y2565 (forcast)'!C953/10^6</f>
        <v>1.3875246900000004</v>
      </c>
      <c r="D176" s="28">
        <f>+'[23]Y2565 (forcast)'!D953/10^6</f>
        <v>1.33528443</v>
      </c>
      <c r="E176" s="28">
        <f>+'[23]Y2565 (forcast)'!E953/10^6</f>
        <v>1.2969668399999998</v>
      </c>
      <c r="F176" s="28">
        <f>+'[23]Y2565 (forcast)'!F953/10^6</f>
        <v>1.4305535</v>
      </c>
      <c r="G176" s="28">
        <f>+'[23]Y2565 (forcast)'!G953/10^6</f>
        <v>1.3944419400000001</v>
      </c>
      <c r="H176" s="28">
        <f>+'[23]Y2565 (forcast)'!H953/10^6</f>
        <v>1.2651043900000001</v>
      </c>
      <c r="I176" s="28">
        <f>+'[23]Y2565 (forcast)'!I953/10^6</f>
        <v>1.5010528300000001</v>
      </c>
      <c r="J176" s="28">
        <f>+'[23]Y2565 (forcast)'!J953/10^6</f>
        <v>1.5332982099999999</v>
      </c>
      <c r="K176" s="28">
        <f>+'[23]Y2565 (forcast)'!K953/10^6</f>
        <v>1.5496798199999999</v>
      </c>
      <c r="L176" s="28">
        <f>+'[23]Y2565 (forcast)'!L953/10^6</f>
        <v>1.47587497</v>
      </c>
      <c r="M176" s="28">
        <f>+'[23]Y2565 (forcast)'!M953/10^6</f>
        <v>1.4850747999999998</v>
      </c>
      <c r="N176" s="28">
        <f>+'[23]Y2565 (forcast)'!N953/10^6</f>
        <v>1.4326118754545454</v>
      </c>
      <c r="O176" s="29">
        <f t="shared" si="11"/>
        <v>17.087468295454546</v>
      </c>
    </row>
    <row r="177" spans="1:15" x14ac:dyDescent="0.2">
      <c r="A177" s="10">
        <v>1028</v>
      </c>
      <c r="B177" s="10" t="s">
        <v>37</v>
      </c>
      <c r="C177" s="28">
        <f>+'[23]Y2565 (forcast)'!C954/10^6</f>
        <v>7.1096978500000008</v>
      </c>
      <c r="D177" s="28">
        <f>+'[23]Y2565 (forcast)'!D954/10^6</f>
        <v>7.3130381500000006</v>
      </c>
      <c r="E177" s="28">
        <f>+'[23]Y2565 (forcast)'!E954/10^6</f>
        <v>7.1113097199999986</v>
      </c>
      <c r="F177" s="28">
        <f>+'[23]Y2565 (forcast)'!F954/10^6</f>
        <v>7.3963613699999993</v>
      </c>
      <c r="G177" s="28">
        <f>+'[23]Y2565 (forcast)'!G954/10^6</f>
        <v>7.2789736399999994</v>
      </c>
      <c r="H177" s="28">
        <f>+'[23]Y2565 (forcast)'!H954/10^6</f>
        <v>6.6122258700000005</v>
      </c>
      <c r="I177" s="28">
        <f>+'[23]Y2565 (forcast)'!I954/10^6</f>
        <v>7.8344273100000006</v>
      </c>
      <c r="J177" s="28">
        <f>+'[23]Y2565 (forcast)'!J954/10^6</f>
        <v>7.6537077900000012</v>
      </c>
      <c r="K177" s="28">
        <f>+'[23]Y2565 (forcast)'!K954/10^6</f>
        <v>7.8107717300000008</v>
      </c>
      <c r="L177" s="28">
        <f>+'[23]Y2565 (forcast)'!L954/10^6</f>
        <v>7.5045079399999999</v>
      </c>
      <c r="M177" s="28">
        <f>+'[23]Y2565 (forcast)'!M954/10^6</f>
        <v>7.6316914100000002</v>
      </c>
      <c r="N177" s="28">
        <f>+'[23]Y2565 (forcast)'!N954/10^6</f>
        <v>7.4629458981818173</v>
      </c>
      <c r="O177" s="29">
        <f t="shared" si="11"/>
        <v>88.719658678181816</v>
      </c>
    </row>
    <row r="178" spans="1:15" x14ac:dyDescent="0.2">
      <c r="A178" s="10">
        <v>1029</v>
      </c>
      <c r="B178" s="10" t="s">
        <v>38</v>
      </c>
      <c r="C178" s="28">
        <f>+'[23]Y2565 (forcast)'!C955/10^6</f>
        <v>1.1780695000000001</v>
      </c>
      <c r="D178" s="28">
        <f>+'[23]Y2565 (forcast)'!D955/10^6</f>
        <v>1.1937765199999999</v>
      </c>
      <c r="E178" s="28">
        <f>+'[23]Y2565 (forcast)'!E955/10^6</f>
        <v>1.18282434</v>
      </c>
      <c r="F178" s="28">
        <f>+'[23]Y2565 (forcast)'!F955/10^6</f>
        <v>1.26708486</v>
      </c>
      <c r="G178" s="28">
        <f>+'[23]Y2565 (forcast)'!G955/10^6</f>
        <v>1.2198869500000002</v>
      </c>
      <c r="H178" s="28">
        <f>+'[23]Y2565 (forcast)'!H955/10^6</f>
        <v>1.11997842</v>
      </c>
      <c r="I178" s="28">
        <f>+'[23]Y2565 (forcast)'!I955/10^6</f>
        <v>1.18250454</v>
      </c>
      <c r="J178" s="28">
        <f>+'[23]Y2565 (forcast)'!J955/10^6</f>
        <v>1.17938367</v>
      </c>
      <c r="K178" s="28">
        <f>+'[23]Y2565 (forcast)'!K955/10^6</f>
        <v>1.2389052199999999</v>
      </c>
      <c r="L178" s="28">
        <f>+'[23]Y2565 (forcast)'!L955/10^6</f>
        <v>1.2180374300000001</v>
      </c>
      <c r="M178" s="28">
        <f>+'[23]Y2565 (forcast)'!M955/10^6</f>
        <v>1.2098459699999999</v>
      </c>
      <c r="N178" s="28">
        <f>+'[23]Y2565 (forcast)'!N955/10^6</f>
        <v>1.1658346945454545</v>
      </c>
      <c r="O178" s="29">
        <f t="shared" si="11"/>
        <v>14.356132114545455</v>
      </c>
    </row>
    <row r="179" spans="1:15" x14ac:dyDescent="0.2">
      <c r="A179" s="15">
        <v>1030</v>
      </c>
      <c r="B179" s="15" t="s">
        <v>18</v>
      </c>
      <c r="C179" s="30">
        <f>+'[23]Y2565 (forcast)'!C956/10^6</f>
        <v>1.4654548399999998</v>
      </c>
      <c r="D179" s="30">
        <f>+'[23]Y2565 (forcast)'!D956/10^6</f>
        <v>1.5094723600000002</v>
      </c>
      <c r="E179" s="30">
        <f>+'[23]Y2565 (forcast)'!E956/10^6</f>
        <v>1.51575105</v>
      </c>
      <c r="F179" s="30">
        <f>+'[23]Y2565 (forcast)'!F956/10^6</f>
        <v>1.6310163700000004</v>
      </c>
      <c r="G179" s="30">
        <f>+'[23]Y2565 (forcast)'!G956/10^6</f>
        <v>1.5666357</v>
      </c>
      <c r="H179" s="30">
        <f>+'[23]Y2565 (forcast)'!H956/10^6</f>
        <v>1.4733205200000004</v>
      </c>
      <c r="I179" s="30">
        <f>+'[23]Y2565 (forcast)'!I956/10^6</f>
        <v>1.6933142999999999</v>
      </c>
      <c r="J179" s="30">
        <f>+'[23]Y2565 (forcast)'!J956/10^6</f>
        <v>1.6398889300000001</v>
      </c>
      <c r="K179" s="30">
        <f>+'[23]Y2565 (forcast)'!K956/10^6</f>
        <v>1.71213131</v>
      </c>
      <c r="L179" s="30">
        <f>+'[23]Y2565 (forcast)'!L956/10^6</f>
        <v>1.65601986</v>
      </c>
      <c r="M179" s="30">
        <f>+'[23]Y2565 (forcast)'!M956/10^6</f>
        <v>1.6823441699999999</v>
      </c>
      <c r="N179" s="30">
        <f>+'[23]Y2565 (forcast)'!N956/10^6</f>
        <v>1.6674559954545456</v>
      </c>
      <c r="O179" s="31">
        <f t="shared" si="11"/>
        <v>19.212805405454546</v>
      </c>
    </row>
    <row r="180" spans="1:15" x14ac:dyDescent="0.2">
      <c r="A180" s="4">
        <v>10300</v>
      </c>
      <c r="B180" s="4" t="s">
        <v>55</v>
      </c>
      <c r="C180" s="25">
        <f>SUM(C152:C179)</f>
        <v>169.29920238999998</v>
      </c>
      <c r="D180" s="25">
        <f t="shared" ref="D180:N180" si="12">SUM(D152:D179)</f>
        <v>171.37697802</v>
      </c>
      <c r="E180" s="25">
        <f t="shared" si="12"/>
        <v>170.47499298000005</v>
      </c>
      <c r="F180" s="25">
        <f t="shared" si="12"/>
        <v>183.16249452000002</v>
      </c>
      <c r="G180" s="25">
        <f t="shared" si="12"/>
        <v>175.94545621000006</v>
      </c>
      <c r="H180" s="25">
        <f t="shared" si="12"/>
        <v>163.72749398999997</v>
      </c>
      <c r="I180" s="25">
        <f t="shared" si="12"/>
        <v>186.62469428000003</v>
      </c>
      <c r="J180" s="25">
        <f t="shared" si="12"/>
        <v>180.59382450999999</v>
      </c>
      <c r="K180" s="25">
        <f t="shared" si="12"/>
        <v>181.43929269999995</v>
      </c>
      <c r="L180" s="25">
        <f t="shared" si="12"/>
        <v>179.35246220000002</v>
      </c>
      <c r="M180" s="25">
        <f t="shared" si="12"/>
        <v>180.79292268000003</v>
      </c>
      <c r="N180" s="25">
        <f t="shared" si="12"/>
        <v>179.6495339690909</v>
      </c>
      <c r="O180" s="25">
        <f>SUM(O152:O179)</f>
        <v>2122.4393484490906</v>
      </c>
    </row>
    <row r="181" spans="1:15" x14ac:dyDescent="0.2">
      <c r="A181" s="32"/>
      <c r="B181" s="32"/>
      <c r="C181"/>
      <c r="D181"/>
      <c r="E181"/>
      <c r="F181"/>
      <c r="G181"/>
      <c r="H181"/>
      <c r="I181"/>
      <c r="J181"/>
      <c r="K181"/>
      <c r="L181"/>
      <c r="M181"/>
      <c r="N181"/>
      <c r="O181" s="32"/>
    </row>
    <row r="182" spans="1:15" x14ac:dyDescent="0.2">
      <c r="A182" s="3" t="s">
        <v>52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176</v>
      </c>
    </row>
    <row r="183" spans="1:15" x14ac:dyDescent="0.2">
      <c r="A183" s="34"/>
      <c r="B183" s="34" t="s">
        <v>46</v>
      </c>
      <c r="C183" s="35">
        <f>+'[23]Y2565 (forcast)'!C1621/10^6</f>
        <v>7.0155852699999999</v>
      </c>
      <c r="D183" s="35">
        <f>+'[23]Y2565 (forcast)'!D1621/10^6</f>
        <v>8.0627116000000001</v>
      </c>
      <c r="E183" s="35">
        <f>+'[23]Y2565 (forcast)'!E1621/10^6</f>
        <v>7.7994254899999991</v>
      </c>
      <c r="F183" s="35">
        <f>+'[23]Y2565 (forcast)'!F1621/10^6</f>
        <v>8.3840048799999991</v>
      </c>
      <c r="G183" s="35">
        <f>+'[23]Y2565 (forcast)'!G1621/10^6</f>
        <v>7.7814632200000018</v>
      </c>
      <c r="H183" s="35">
        <f>+'[23]Y2565 (forcast)'!H1621/10^6</f>
        <v>7.9769610100000001</v>
      </c>
      <c r="I183" s="35">
        <f>+'[23]Y2565 (forcast)'!I1621/10^6</f>
        <v>7.8309770599999995</v>
      </c>
      <c r="J183" s="35">
        <f>+'[23]Y2565 (forcast)'!J1621/10^6</f>
        <v>7.9413715900000001</v>
      </c>
      <c r="K183" s="35">
        <f>+'[23]Y2565 (forcast)'!K1621/10^6</f>
        <v>8.1618086200000004</v>
      </c>
      <c r="L183" s="35">
        <f>+'[23]Y2565 (forcast)'!L1621/10^6</f>
        <v>8.2158531000000004</v>
      </c>
      <c r="M183" s="35">
        <f>+'[23]Y2565 (forcast)'!M1621/10^6</f>
        <v>9.0560544699999994</v>
      </c>
      <c r="N183" s="35">
        <f>+'[23]Y2565 (forcast)'!N1621/10^6</f>
        <v>9.3431433072727259</v>
      </c>
      <c r="O183" s="36">
        <f>SUM(C183:N183)</f>
        <v>97.569359617272738</v>
      </c>
    </row>
    <row r="184" spans="1:15" x14ac:dyDescent="0.2">
      <c r="A184" s="7">
        <v>1004</v>
      </c>
      <c r="B184" s="10" t="s">
        <v>94</v>
      </c>
      <c r="C184" s="28">
        <f>+'[23]Y2565 (forcast)'!C1622/10^6</f>
        <v>17.318046960200004</v>
      </c>
      <c r="D184" s="28">
        <f>+'[23]Y2565 (forcast)'!D1622/10^6</f>
        <v>17.329295980000001</v>
      </c>
      <c r="E184" s="28">
        <f>+'[23]Y2565 (forcast)'!E1622/10^6</f>
        <v>17.339480859999998</v>
      </c>
      <c r="F184" s="28">
        <f>+'[23]Y2565 (forcast)'!F1622/10^6</f>
        <v>17.430645649999999</v>
      </c>
      <c r="G184" s="28">
        <f>+'[23]Y2565 (forcast)'!G1622/10^6</f>
        <v>15.612690169999999</v>
      </c>
      <c r="H184" s="28">
        <f>+'[23]Y2565 (forcast)'!H1622/10^6</f>
        <v>21.105146850000004</v>
      </c>
      <c r="I184" s="28">
        <f>+'[23]Y2565 (forcast)'!I1622/10^6</f>
        <v>17.001557579999993</v>
      </c>
      <c r="J184" s="28">
        <f>+'[23]Y2565 (forcast)'!J1622/10^6</f>
        <v>20.877151430000001</v>
      </c>
      <c r="K184" s="28">
        <f>+'[23]Y2565 (forcast)'!K1622/10^6</f>
        <v>19.146318259999997</v>
      </c>
      <c r="L184" s="28">
        <f>+'[23]Y2565 (forcast)'!L1622/10^6</f>
        <v>18.69892201</v>
      </c>
      <c r="M184" s="28">
        <f>+'[23]Y2565 (forcast)'!M1622/10^6</f>
        <v>21.33353645</v>
      </c>
      <c r="N184" s="28">
        <f>+'[23]Y2565 (forcast)'!N1622/10^6</f>
        <v>18.447169674563636</v>
      </c>
      <c r="O184" s="29">
        <f t="shared" ref="O184:O209" si="13">SUM(C184:N184)</f>
        <v>221.6399618747636</v>
      </c>
    </row>
    <row r="185" spans="1:15" x14ac:dyDescent="0.2">
      <c r="A185" s="10">
        <v>1005</v>
      </c>
      <c r="B185" s="10" t="s">
        <v>13</v>
      </c>
      <c r="C185" s="28">
        <f>+'[23]Y2565 (forcast)'!C1623/10^6</f>
        <v>0.84807205999999991</v>
      </c>
      <c r="D185" s="28">
        <f>+'[23]Y2565 (forcast)'!D1623/10^6</f>
        <v>0.83860159000000012</v>
      </c>
      <c r="E185" s="28">
        <f>+'[23]Y2565 (forcast)'!E1623/10^6</f>
        <v>0.86927352999999996</v>
      </c>
      <c r="F185" s="28">
        <f>+'[23]Y2565 (forcast)'!F1623/10^6</f>
        <v>0.82614109999999996</v>
      </c>
      <c r="G185" s="28">
        <f>+'[23]Y2565 (forcast)'!G1623/10^6</f>
        <v>1.13805198</v>
      </c>
      <c r="H185" s="28">
        <f>+'[23]Y2565 (forcast)'!H1623/10^6</f>
        <v>1.0960172800000001</v>
      </c>
      <c r="I185" s="28">
        <f>+'[23]Y2565 (forcast)'!I1623/10^6</f>
        <v>1.2464996799999999</v>
      </c>
      <c r="J185" s="28">
        <f>+'[23]Y2565 (forcast)'!J1623/10^6</f>
        <v>0.98376734999999982</v>
      </c>
      <c r="K185" s="28">
        <f>+'[23]Y2565 (forcast)'!K1623/10^6</f>
        <v>0.97873799000000006</v>
      </c>
      <c r="L185" s="28">
        <f>+'[23]Y2565 (forcast)'!L1623/10^6</f>
        <v>1.0285220199999998</v>
      </c>
      <c r="M185" s="28">
        <f>+'[23]Y2565 (forcast)'!M1623/10^6</f>
        <v>0.92928714000000001</v>
      </c>
      <c r="N185" s="28">
        <f>+'[23]Y2565 (forcast)'!N1623/10^6</f>
        <v>0.98107127000000005</v>
      </c>
      <c r="O185" s="29">
        <f t="shared" si="13"/>
        <v>11.764042989999998</v>
      </c>
    </row>
    <row r="186" spans="1:15" x14ac:dyDescent="0.2">
      <c r="A186" s="10">
        <v>1006</v>
      </c>
      <c r="B186" s="10" t="s">
        <v>14</v>
      </c>
      <c r="C186" s="28">
        <f>+'[23]Y2565 (forcast)'!C1624/10^6</f>
        <v>3.2165992898</v>
      </c>
      <c r="D186" s="28">
        <f>+'[23]Y2565 (forcast)'!D1624/10^6</f>
        <v>3.3446633599999993</v>
      </c>
      <c r="E186" s="28">
        <f>+'[23]Y2565 (forcast)'!E1624/10^6</f>
        <v>3.6583600399999994</v>
      </c>
      <c r="F186" s="28">
        <f>+'[23]Y2565 (forcast)'!F1624/10^6</f>
        <v>2.7586553200000004</v>
      </c>
      <c r="G186" s="28">
        <f>+'[23]Y2565 (forcast)'!G1624/10^6</f>
        <v>2.7809525699999997</v>
      </c>
      <c r="H186" s="28">
        <f>+'[23]Y2565 (forcast)'!H1624/10^6</f>
        <v>2.9435771399999999</v>
      </c>
      <c r="I186" s="28">
        <f>+'[23]Y2565 (forcast)'!I1624/10^6</f>
        <v>3.0441793800000001</v>
      </c>
      <c r="J186" s="28">
        <f>+'[23]Y2565 (forcast)'!J1624/10^6</f>
        <v>3.0066733800000001</v>
      </c>
      <c r="K186" s="28">
        <f>+'[23]Y2565 (forcast)'!K1624/10^6</f>
        <v>3.0112816500000004</v>
      </c>
      <c r="L186" s="28">
        <f>+'[23]Y2565 (forcast)'!L1624/10^6</f>
        <v>2.9593215699999997</v>
      </c>
      <c r="M186" s="28">
        <f>+'[23]Y2565 (forcast)'!M1624/10^6</f>
        <v>3.1989642699999998</v>
      </c>
      <c r="N186" s="28">
        <f>+'[23]Y2565 (forcast)'!N1624/10^6</f>
        <v>3.0288906963454543</v>
      </c>
      <c r="O186" s="29">
        <f t="shared" si="13"/>
        <v>36.952118666145452</v>
      </c>
    </row>
    <row r="187" spans="1:15" x14ac:dyDescent="0.2">
      <c r="A187" s="10">
        <v>1007</v>
      </c>
      <c r="B187" s="10" t="s">
        <v>15</v>
      </c>
      <c r="C187" s="28">
        <f>+'[23]Y2565 (forcast)'!C1625/10^6</f>
        <v>2.2838440800000002</v>
      </c>
      <c r="D187" s="28">
        <f>+'[23]Y2565 (forcast)'!D1625/10^6</f>
        <v>2.6676192100000002</v>
      </c>
      <c r="E187" s="28">
        <f>+'[23]Y2565 (forcast)'!E1625/10^6</f>
        <v>2.8546067499999999</v>
      </c>
      <c r="F187" s="28">
        <f>+'[23]Y2565 (forcast)'!F1625/10^6</f>
        <v>2.88279935</v>
      </c>
      <c r="G187" s="28">
        <f>+'[23]Y2565 (forcast)'!G1625/10^6</f>
        <v>2.6080951900000002</v>
      </c>
      <c r="H187" s="28">
        <f>+'[23]Y2565 (forcast)'!H1625/10^6</f>
        <v>2.8753605399999995</v>
      </c>
      <c r="I187" s="28">
        <f>+'[23]Y2565 (forcast)'!I1625/10^6</f>
        <v>2.88942152</v>
      </c>
      <c r="J187" s="28">
        <f>+'[23]Y2565 (forcast)'!J1625/10^6</f>
        <v>4.4159194699999995</v>
      </c>
      <c r="K187" s="28">
        <f>+'[23]Y2565 (forcast)'!K1625/10^6</f>
        <v>4.2985350000000011</v>
      </c>
      <c r="L187" s="28">
        <f>+'[23]Y2565 (forcast)'!L1625/10^6</f>
        <v>3.1746299900000001</v>
      </c>
      <c r="M187" s="28">
        <f>+'[23]Y2565 (forcast)'!M1625/10^6</f>
        <v>2.6293855100000005</v>
      </c>
      <c r="N187" s="28">
        <f>+'[23]Y2565 (forcast)'!N1625/10^6</f>
        <v>3.385113577272727</v>
      </c>
      <c r="O187" s="29">
        <f t="shared" si="13"/>
        <v>36.965330187272727</v>
      </c>
    </row>
    <row r="188" spans="1:15" x14ac:dyDescent="0.2">
      <c r="A188" s="10">
        <v>1008</v>
      </c>
      <c r="B188" s="10" t="s">
        <v>16</v>
      </c>
      <c r="C188" s="28">
        <f>+'[23]Y2565 (forcast)'!C1626/10^6</f>
        <v>0.29601259000000008</v>
      </c>
      <c r="D188" s="28">
        <f>+'[23]Y2565 (forcast)'!D1626/10^6</f>
        <v>1.36282339</v>
      </c>
      <c r="E188" s="28">
        <f>+'[23]Y2565 (forcast)'!E1626/10^6</f>
        <v>1.2787151900000002</v>
      </c>
      <c r="F188" s="28">
        <f>+'[23]Y2565 (forcast)'!F1626/10^6</f>
        <v>1.2568917600000002</v>
      </c>
      <c r="G188" s="28">
        <f>+'[23]Y2565 (forcast)'!G1626/10^6</f>
        <v>1.3263038600000001</v>
      </c>
      <c r="H188" s="28">
        <f>+'[23]Y2565 (forcast)'!H1626/10^6</f>
        <v>1.2883856</v>
      </c>
      <c r="I188" s="28">
        <f>+'[23]Y2565 (forcast)'!I1626/10^6</f>
        <v>1.4500470600000004</v>
      </c>
      <c r="J188" s="28">
        <f>+'[23]Y2565 (forcast)'!J1626/10^6</f>
        <v>1.8746578599999999</v>
      </c>
      <c r="K188" s="28">
        <f>+'[23]Y2565 (forcast)'!K1626/10^6</f>
        <v>3.8451971899999999</v>
      </c>
      <c r="L188" s="28">
        <f>+'[23]Y2565 (forcast)'!L1626/10^6</f>
        <v>1.2514068199999999</v>
      </c>
      <c r="M188" s="28">
        <f>+'[23]Y2565 (forcast)'!M1626/10^6</f>
        <v>0.61109384000000011</v>
      </c>
      <c r="N188" s="28">
        <f>+'[23]Y2565 (forcast)'!N1626/10^6</f>
        <v>1.4617974345454541</v>
      </c>
      <c r="O188" s="29">
        <f t="shared" si="13"/>
        <v>17.303332594545456</v>
      </c>
    </row>
    <row r="189" spans="1:15" x14ac:dyDescent="0.2">
      <c r="A189" s="10">
        <v>1009</v>
      </c>
      <c r="B189" s="10" t="s">
        <v>17</v>
      </c>
      <c r="C189" s="28">
        <f>+'[23]Y2565 (forcast)'!C1627/10^6</f>
        <v>0.70504413999999993</v>
      </c>
      <c r="D189" s="28">
        <f>+'[23]Y2565 (forcast)'!D1627/10^6</f>
        <v>0.98530439999999986</v>
      </c>
      <c r="E189" s="28">
        <f>+'[23]Y2565 (forcast)'!E1627/10^6</f>
        <v>1.2442953099999996</v>
      </c>
      <c r="F189" s="28">
        <f>+'[23]Y2565 (forcast)'!F1627/10^6</f>
        <v>1.1147415900000002</v>
      </c>
      <c r="G189" s="28">
        <f>+'[23]Y2565 (forcast)'!G1627/10^6</f>
        <v>1.0178611500000001</v>
      </c>
      <c r="H189" s="28">
        <f>+'[23]Y2565 (forcast)'!H1627/10^6</f>
        <v>1.3146103299999998</v>
      </c>
      <c r="I189" s="28">
        <f>+'[23]Y2565 (forcast)'!I1627/10^6</f>
        <v>1.2018960599999999</v>
      </c>
      <c r="J189" s="28">
        <f>+'[23]Y2565 (forcast)'!J1627/10^6</f>
        <v>1.12227901</v>
      </c>
      <c r="K189" s="28">
        <f>+'[23]Y2565 (forcast)'!K1627/10^6</f>
        <v>1.9088041699999998</v>
      </c>
      <c r="L189" s="28">
        <f>+'[23]Y2565 (forcast)'!L1627/10^6</f>
        <v>1.1301626899999999</v>
      </c>
      <c r="M189" s="28">
        <f>+'[23]Y2565 (forcast)'!M1627/10^6</f>
        <v>0.63909897999999998</v>
      </c>
      <c r="N189" s="28">
        <f>+'[23]Y2565 (forcast)'!N1627/10^6</f>
        <v>1.0164019772727273</v>
      </c>
      <c r="O189" s="29">
        <f t="shared" si="13"/>
        <v>13.400499807272727</v>
      </c>
    </row>
    <row r="190" spans="1:15" x14ac:dyDescent="0.2">
      <c r="A190" s="10">
        <v>1010</v>
      </c>
      <c r="B190" s="10" t="s">
        <v>19</v>
      </c>
      <c r="C190" s="28">
        <f>+'[23]Y2565 (forcast)'!C1628/10^6</f>
        <v>0.94059770000000009</v>
      </c>
      <c r="D190" s="28">
        <f>+'[23]Y2565 (forcast)'!D1628/10^6</f>
        <v>1.0053220399999998</v>
      </c>
      <c r="E190" s="28">
        <f>+'[23]Y2565 (forcast)'!E1628/10^6</f>
        <v>1.05739666</v>
      </c>
      <c r="F190" s="28">
        <f>+'[23]Y2565 (forcast)'!F1628/10^6</f>
        <v>1.0906354500000002</v>
      </c>
      <c r="G190" s="28">
        <f>+'[23]Y2565 (forcast)'!G1628/10^6</f>
        <v>1.08359837</v>
      </c>
      <c r="H190" s="28">
        <f>+'[23]Y2565 (forcast)'!H1628/10^6</f>
        <v>1.0605500800000001</v>
      </c>
      <c r="I190" s="28">
        <f>+'[23]Y2565 (forcast)'!I1628/10^6</f>
        <v>1.1847245499999999</v>
      </c>
      <c r="J190" s="28">
        <f>+'[23]Y2565 (forcast)'!J1628/10^6</f>
        <v>0.51526968999999978</v>
      </c>
      <c r="K190" s="28">
        <f>+'[23]Y2565 (forcast)'!K1628/10^6</f>
        <v>2.6864565200000001</v>
      </c>
      <c r="L190" s="28">
        <f>+'[23]Y2565 (forcast)'!L1628/10^6</f>
        <v>1.2922410300000002</v>
      </c>
      <c r="M190" s="28">
        <f>+'[23]Y2565 (forcast)'!M1628/10^6</f>
        <v>-4.7629520000000015E-2</v>
      </c>
      <c r="N190" s="28">
        <f>+'[23]Y2565 (forcast)'!N1628/10^6</f>
        <v>1.227097141818182</v>
      </c>
      <c r="O190" s="29">
        <f t="shared" si="13"/>
        <v>13.096259711818183</v>
      </c>
    </row>
    <row r="191" spans="1:15" x14ac:dyDescent="0.2">
      <c r="A191" s="10">
        <v>1011</v>
      </c>
      <c r="B191" s="10" t="s">
        <v>20</v>
      </c>
      <c r="C191" s="28">
        <f>+'[23]Y2565 (forcast)'!C1629/10^6</f>
        <v>1.06044205</v>
      </c>
      <c r="D191" s="28">
        <f>+'[23]Y2565 (forcast)'!D1629/10^6</f>
        <v>1.0630954600000002</v>
      </c>
      <c r="E191" s="28">
        <f>+'[23]Y2565 (forcast)'!E1629/10^6</f>
        <v>1.0121528100000001</v>
      </c>
      <c r="F191" s="28">
        <f>+'[23]Y2565 (forcast)'!F1629/10^6</f>
        <v>1.0076800800000001</v>
      </c>
      <c r="G191" s="28">
        <f>+'[23]Y2565 (forcast)'!G1629/10^6</f>
        <v>1.12965776</v>
      </c>
      <c r="H191" s="28">
        <f>+'[23]Y2565 (forcast)'!H1629/10^6</f>
        <v>1.13487044</v>
      </c>
      <c r="I191" s="28">
        <f>+'[23]Y2565 (forcast)'!I1629/10^6</f>
        <v>1.4944749099999999</v>
      </c>
      <c r="J191" s="28">
        <f>+'[23]Y2565 (forcast)'!J1629/10^6</f>
        <v>1.3510648400000003</v>
      </c>
      <c r="K191" s="28">
        <f>+'[23]Y2565 (forcast)'!K1629/10^6</f>
        <v>1.1279816599999999</v>
      </c>
      <c r="L191" s="28">
        <f>+'[23]Y2565 (forcast)'!L1629/10^6</f>
        <v>1.1188000599999999</v>
      </c>
      <c r="M191" s="28">
        <f>+'[23]Y2565 (forcast)'!M1629/10^6</f>
        <v>1.3029375999999999</v>
      </c>
      <c r="N191" s="28">
        <f>+'[23]Y2565 (forcast)'!N1629/10^6</f>
        <v>1.1319351890909091</v>
      </c>
      <c r="O191" s="29">
        <f t="shared" si="13"/>
        <v>13.935092859090908</v>
      </c>
    </row>
    <row r="192" spans="1:15" x14ac:dyDescent="0.2">
      <c r="A192" s="10">
        <v>1012</v>
      </c>
      <c r="B192" s="10" t="s">
        <v>21</v>
      </c>
      <c r="C192" s="28">
        <f>+'[23]Y2565 (forcast)'!C1630/10^6</f>
        <v>2.1661167600000004</v>
      </c>
      <c r="D192" s="28">
        <f>+'[23]Y2565 (forcast)'!D1630/10^6</f>
        <v>2.6106169799999996</v>
      </c>
      <c r="E192" s="28">
        <f>+'[23]Y2565 (forcast)'!E1630/10^6</f>
        <v>2.2408268299999996</v>
      </c>
      <c r="F192" s="28">
        <f>+'[23]Y2565 (forcast)'!F1630/10^6</f>
        <v>2.6047982399999996</v>
      </c>
      <c r="G192" s="28">
        <f>+'[23]Y2565 (forcast)'!G1630/10^6</f>
        <v>2.09333233</v>
      </c>
      <c r="H192" s="28">
        <f>+'[23]Y2565 (forcast)'!H1630/10^6</f>
        <v>2.6192650300000002</v>
      </c>
      <c r="I192" s="28">
        <f>+'[23]Y2565 (forcast)'!I1630/10^6</f>
        <v>2.6030102099999994</v>
      </c>
      <c r="J192" s="28">
        <f>+'[23]Y2565 (forcast)'!J1630/10^6</f>
        <v>3.0599645199999999</v>
      </c>
      <c r="K192" s="28">
        <f>+'[23]Y2565 (forcast)'!K1630/10^6</f>
        <v>3.93949221</v>
      </c>
      <c r="L192" s="28">
        <f>+'[23]Y2565 (forcast)'!L1630/10^6</f>
        <v>2.5883519800000001</v>
      </c>
      <c r="M192" s="28">
        <f>+'[23]Y2565 (forcast)'!M1630/10^6</f>
        <v>2.4478202600000003</v>
      </c>
      <c r="N192" s="28">
        <f>+'[23]Y2565 (forcast)'!N1630/10^6</f>
        <v>2.3356473527272721</v>
      </c>
      <c r="O192" s="29">
        <f t="shared" si="13"/>
        <v>31.309242702727275</v>
      </c>
    </row>
    <row r="193" spans="1:15" x14ac:dyDescent="0.2">
      <c r="A193" s="10">
        <v>1013</v>
      </c>
      <c r="B193" s="10" t="s">
        <v>22</v>
      </c>
      <c r="C193" s="28">
        <f>+'[23]Y2565 (forcast)'!C1631/10^6</f>
        <v>0.44566056000000004</v>
      </c>
      <c r="D193" s="28">
        <f>+'[23]Y2565 (forcast)'!D1631/10^6</f>
        <v>0.48249288000000007</v>
      </c>
      <c r="E193" s="28">
        <f>+'[23]Y2565 (forcast)'!E1631/10^6</f>
        <v>0.45403920000000003</v>
      </c>
      <c r="F193" s="28">
        <f>+'[23]Y2565 (forcast)'!F1631/10^6</f>
        <v>0.45579387999999993</v>
      </c>
      <c r="G193" s="28">
        <f>+'[23]Y2565 (forcast)'!G1631/10^6</f>
        <v>0.41969015000000004</v>
      </c>
      <c r="H193" s="28">
        <f>+'[23]Y2565 (forcast)'!H1631/10^6</f>
        <v>0.66768862999999978</v>
      </c>
      <c r="I193" s="28">
        <f>+'[23]Y2565 (forcast)'!I1631/10^6</f>
        <v>-0.14790702000000008</v>
      </c>
      <c r="J193" s="28">
        <f>+'[23]Y2565 (forcast)'!J1631/10^6</f>
        <v>0.68400675000000022</v>
      </c>
      <c r="K193" s="28">
        <f>+'[23]Y2565 (forcast)'!K1631/10^6</f>
        <v>0.52187948000000006</v>
      </c>
      <c r="L193" s="28">
        <f>+'[23]Y2565 (forcast)'!L1631/10^6</f>
        <v>0.54624808999999985</v>
      </c>
      <c r="M193" s="28">
        <f>+'[23]Y2565 (forcast)'!M1631/10^6</f>
        <v>0.48106476999999997</v>
      </c>
      <c r="N193" s="28">
        <f>+'[23]Y2565 (forcast)'!N1631/10^6</f>
        <v>0.45004157999999989</v>
      </c>
      <c r="O193" s="29">
        <f t="shared" si="13"/>
        <v>5.4606989499999994</v>
      </c>
    </row>
    <row r="194" spans="1:15" x14ac:dyDescent="0.2">
      <c r="A194" s="10">
        <v>1014</v>
      </c>
      <c r="B194" s="10" t="s">
        <v>23</v>
      </c>
      <c r="C194" s="28">
        <f>+'[23]Y2565 (forcast)'!C1632/10^6</f>
        <v>5.3024115800000002</v>
      </c>
      <c r="D194" s="28">
        <f>+'[23]Y2565 (forcast)'!D1632/10^6</f>
        <v>6.8314390999999981</v>
      </c>
      <c r="E194" s="28">
        <f>+'[23]Y2565 (forcast)'!E1632/10^6</f>
        <v>7.34718289</v>
      </c>
      <c r="F194" s="28">
        <f>+'[23]Y2565 (forcast)'!F1632/10^6</f>
        <v>7.2252228399999998</v>
      </c>
      <c r="G194" s="28">
        <f>+'[23]Y2565 (forcast)'!G1632/10^6</f>
        <v>7.1820241100000004</v>
      </c>
      <c r="H194" s="28">
        <f>+'[23]Y2565 (forcast)'!H1632/10^6</f>
        <v>9.8808006800000001</v>
      </c>
      <c r="I194" s="28">
        <f>+'[23]Y2565 (forcast)'!I1632/10^6</f>
        <v>7.5978470900000001</v>
      </c>
      <c r="J194" s="28">
        <f>+'[23]Y2565 (forcast)'!J1632/10^6</f>
        <v>9.8535843799999991</v>
      </c>
      <c r="K194" s="28">
        <f>+'[23]Y2565 (forcast)'!K1632/10^6</f>
        <v>8.5147527900000011</v>
      </c>
      <c r="L194" s="28">
        <f>+'[23]Y2565 (forcast)'!L1632/10^6</f>
        <v>7.6047955100000006</v>
      </c>
      <c r="M194" s="28">
        <f>+'[23]Y2565 (forcast)'!M1632/10^6</f>
        <v>7.2230194300000035</v>
      </c>
      <c r="N194" s="28">
        <f>+'[23]Y2565 (forcast)'!N1632/10^6</f>
        <v>6.9955420772727264</v>
      </c>
      <c r="O194" s="29">
        <f t="shared" si="13"/>
        <v>91.558622477272735</v>
      </c>
    </row>
    <row r="195" spans="1:15" x14ac:dyDescent="0.2">
      <c r="A195" s="10">
        <v>1015</v>
      </c>
      <c r="B195" s="10" t="s">
        <v>24</v>
      </c>
      <c r="C195" s="28">
        <f>+'[23]Y2565 (forcast)'!C1633/10^6</f>
        <v>0.92859126000000014</v>
      </c>
      <c r="D195" s="28">
        <f>+'[23]Y2565 (forcast)'!D1633/10^6</f>
        <v>0.93167160999999998</v>
      </c>
      <c r="E195" s="28">
        <f>+'[23]Y2565 (forcast)'!E1633/10^6</f>
        <v>1.61179435</v>
      </c>
      <c r="F195" s="28">
        <f>+'[23]Y2565 (forcast)'!F1633/10^6</f>
        <v>0.81638162000000003</v>
      </c>
      <c r="G195" s="28">
        <f>+'[23]Y2565 (forcast)'!G1633/10^6</f>
        <v>0.89209877999999998</v>
      </c>
      <c r="H195" s="28">
        <f>+'[23]Y2565 (forcast)'!H1633/10^6</f>
        <v>1.4889424500000001</v>
      </c>
      <c r="I195" s="28">
        <f>+'[23]Y2565 (forcast)'!I1633/10^6</f>
        <v>1.4267011999999999</v>
      </c>
      <c r="J195" s="28">
        <f>+'[23]Y2565 (forcast)'!J1633/10^6</f>
        <v>1.1322192700000002</v>
      </c>
      <c r="K195" s="28">
        <f>+'[23]Y2565 (forcast)'!K1633/10^6</f>
        <v>0.82404653000000005</v>
      </c>
      <c r="L195" s="28">
        <f>+'[23]Y2565 (forcast)'!L1633/10^6</f>
        <v>0.99882361000000008</v>
      </c>
      <c r="M195" s="28">
        <f>+'[23]Y2565 (forcast)'!M1633/10^6</f>
        <v>1.1898751999999999</v>
      </c>
      <c r="N195" s="28">
        <f>+'[23]Y2565 (forcast)'!N1633/10^6</f>
        <v>1.1461668045454547</v>
      </c>
      <c r="O195" s="29">
        <f t="shared" si="13"/>
        <v>13.387312684545455</v>
      </c>
    </row>
    <row r="196" spans="1:15" x14ac:dyDescent="0.2">
      <c r="A196" s="10">
        <v>1016</v>
      </c>
      <c r="B196" s="10" t="s">
        <v>25</v>
      </c>
      <c r="C196" s="28">
        <f>+'[23]Y2565 (forcast)'!C1634/10^6</f>
        <v>1.4217917499999999</v>
      </c>
      <c r="D196" s="28">
        <f>+'[23]Y2565 (forcast)'!D1634/10^6</f>
        <v>1.5166772200000003</v>
      </c>
      <c r="E196" s="28">
        <f>+'[23]Y2565 (forcast)'!E1634/10^6</f>
        <v>1.6481330200000004</v>
      </c>
      <c r="F196" s="28">
        <f>+'[23]Y2565 (forcast)'!F1634/10^6</f>
        <v>1.4143897700000001</v>
      </c>
      <c r="G196" s="28">
        <f>+'[23]Y2565 (forcast)'!G1634/10^6</f>
        <v>1.3628489100000001</v>
      </c>
      <c r="H196" s="28">
        <f>+'[23]Y2565 (forcast)'!H1634/10^6</f>
        <v>1.5441487500000002</v>
      </c>
      <c r="I196" s="28">
        <f>+'[23]Y2565 (forcast)'!I1634/10^6</f>
        <v>2.0653044299999999</v>
      </c>
      <c r="J196" s="28">
        <f>+'[23]Y2565 (forcast)'!J1634/10^6</f>
        <v>1.5251801500000002</v>
      </c>
      <c r="K196" s="28">
        <f>+'[23]Y2565 (forcast)'!K1634/10^6</f>
        <v>1.5382566299999998</v>
      </c>
      <c r="L196" s="28">
        <f>+'[23]Y2565 (forcast)'!L1634/10^6</f>
        <v>1.6401037599999999</v>
      </c>
      <c r="M196" s="28">
        <f>+'[23]Y2565 (forcast)'!M1634/10^6</f>
        <v>1.4296343699999998</v>
      </c>
      <c r="N196" s="28">
        <f>+'[23]Y2565 (forcast)'!N1634/10^6</f>
        <v>1.5697453154545458</v>
      </c>
      <c r="O196" s="29">
        <f t="shared" si="13"/>
        <v>18.676214075454546</v>
      </c>
    </row>
    <row r="197" spans="1:15" x14ac:dyDescent="0.2">
      <c r="A197" s="10">
        <v>1017</v>
      </c>
      <c r="B197" s="10" t="s">
        <v>26</v>
      </c>
      <c r="C197" s="28">
        <f>+'[23]Y2565 (forcast)'!C1635/10^6</f>
        <v>1.7561349399999999</v>
      </c>
      <c r="D197" s="28">
        <f>+'[23]Y2565 (forcast)'!D1635/10^6</f>
        <v>1.70759946</v>
      </c>
      <c r="E197" s="28">
        <f>+'[23]Y2565 (forcast)'!E1635/10^6</f>
        <v>1.7357477100000003</v>
      </c>
      <c r="F197" s="28">
        <f>+'[23]Y2565 (forcast)'!F1635/10^6</f>
        <v>1.9487181700000002</v>
      </c>
      <c r="G197" s="28">
        <f>+'[23]Y2565 (forcast)'!G1635/10^6</f>
        <v>2.0516327799999998</v>
      </c>
      <c r="H197" s="28">
        <f>+'[23]Y2565 (forcast)'!H1635/10^6</f>
        <v>1.83319246</v>
      </c>
      <c r="I197" s="28">
        <f>+'[23]Y2565 (forcast)'!I1635/10^6</f>
        <v>2.1156699699999999</v>
      </c>
      <c r="J197" s="28">
        <f>+'[23]Y2565 (forcast)'!J1635/10^6</f>
        <v>1.7776695</v>
      </c>
      <c r="K197" s="28">
        <f>+'[23]Y2565 (forcast)'!K1635/10^6</f>
        <v>2.1901474799999998</v>
      </c>
      <c r="L197" s="28">
        <f>+'[23]Y2565 (forcast)'!L1635/10^6</f>
        <v>1.9266690300000002</v>
      </c>
      <c r="M197" s="28">
        <f>+'[23]Y2565 (forcast)'!M1635/10^6</f>
        <v>2.11280358</v>
      </c>
      <c r="N197" s="28">
        <f>+'[23]Y2565 (forcast)'!N1635/10^6</f>
        <v>1.8287735463636363</v>
      </c>
      <c r="O197" s="29">
        <f t="shared" si="13"/>
        <v>22.984758626363632</v>
      </c>
    </row>
    <row r="198" spans="1:15" x14ac:dyDescent="0.2">
      <c r="A198" s="10">
        <v>1018</v>
      </c>
      <c r="B198" s="10" t="s">
        <v>27</v>
      </c>
      <c r="C198" s="28">
        <f>+'[23]Y2565 (forcast)'!C1636/10^6</f>
        <v>1.2202128400000003</v>
      </c>
      <c r="D198" s="28">
        <f>+'[23]Y2565 (forcast)'!D1636/10^6</f>
        <v>1.2504703700000002</v>
      </c>
      <c r="E198" s="28">
        <f>+'[23]Y2565 (forcast)'!E1636/10^6</f>
        <v>1.2519525499999997</v>
      </c>
      <c r="F198" s="28">
        <f>+'[23]Y2565 (forcast)'!F1636/10^6</f>
        <v>1.2159933700000001</v>
      </c>
      <c r="G198" s="28">
        <f>+'[23]Y2565 (forcast)'!G1636/10^6</f>
        <v>1.1341461800000001</v>
      </c>
      <c r="H198" s="28">
        <f>+'[23]Y2565 (forcast)'!H1636/10^6</f>
        <v>1.2315138400000001</v>
      </c>
      <c r="I198" s="28">
        <f>+'[23]Y2565 (forcast)'!I1636/10^6</f>
        <v>1.35744694</v>
      </c>
      <c r="J198" s="28">
        <f>+'[23]Y2565 (forcast)'!J1636/10^6</f>
        <v>1.2459475699999998</v>
      </c>
      <c r="K198" s="28">
        <f>+'[23]Y2565 (forcast)'!K1636/10^6</f>
        <v>1.3241843</v>
      </c>
      <c r="L198" s="28">
        <f>+'[23]Y2565 (forcast)'!L1636/10^6</f>
        <v>1.2817077900000002</v>
      </c>
      <c r="M198" s="28">
        <f>+'[23]Y2565 (forcast)'!M1636/10^6</f>
        <v>1.4604450200000001</v>
      </c>
      <c r="N198" s="28">
        <f>+'[23]Y2565 (forcast)'!N1636/10^6</f>
        <v>1.3517889936363636</v>
      </c>
      <c r="O198" s="29">
        <f t="shared" si="13"/>
        <v>15.325809763636366</v>
      </c>
    </row>
    <row r="199" spans="1:15" x14ac:dyDescent="0.2">
      <c r="A199" s="10">
        <v>1019</v>
      </c>
      <c r="B199" s="10" t="s">
        <v>28</v>
      </c>
      <c r="C199" s="28">
        <f>+'[23]Y2565 (forcast)'!C1637/10^6</f>
        <v>0.87507934999999992</v>
      </c>
      <c r="D199" s="28">
        <f>+'[23]Y2565 (forcast)'!D1637/10^6</f>
        <v>0.92813908999999994</v>
      </c>
      <c r="E199" s="28">
        <f>+'[23]Y2565 (forcast)'!E1637/10^6</f>
        <v>1.01561031</v>
      </c>
      <c r="F199" s="28">
        <f>+'[23]Y2565 (forcast)'!F1637/10^6</f>
        <v>0.90381669999999992</v>
      </c>
      <c r="G199" s="28">
        <f>+'[23]Y2565 (forcast)'!G1637/10^6</f>
        <v>0.97398990000000008</v>
      </c>
      <c r="H199" s="28">
        <f>+'[23]Y2565 (forcast)'!H1637/10^6</f>
        <v>1.0565221999999999</v>
      </c>
      <c r="I199" s="28">
        <f>+'[23]Y2565 (forcast)'!I1637/10^6</f>
        <v>0.89861094000000008</v>
      </c>
      <c r="J199" s="28">
        <f>+'[23]Y2565 (forcast)'!J1637/10^6</f>
        <v>0.95938228999999975</v>
      </c>
      <c r="K199" s="28">
        <f>+'[23]Y2565 (forcast)'!K1637/10^6</f>
        <v>0.92256572000000003</v>
      </c>
      <c r="L199" s="28">
        <f>+'[23]Y2565 (forcast)'!L1637/10^6</f>
        <v>0.94047322999999994</v>
      </c>
      <c r="M199" s="28">
        <f>+'[23]Y2565 (forcast)'!M1637/10^6</f>
        <v>0.95537585999999997</v>
      </c>
      <c r="N199" s="28">
        <f>+'[23]Y2565 (forcast)'!N1637/10^6</f>
        <v>0.91656703999999989</v>
      </c>
      <c r="O199" s="29">
        <f t="shared" si="13"/>
        <v>11.346132630000001</v>
      </c>
    </row>
    <row r="200" spans="1:15" x14ac:dyDescent="0.2">
      <c r="A200" s="10">
        <v>1020</v>
      </c>
      <c r="B200" s="10" t="s">
        <v>29</v>
      </c>
      <c r="C200" s="28">
        <f>+'[23]Y2565 (forcast)'!C1638/10^6</f>
        <v>2.2624308099999997</v>
      </c>
      <c r="D200" s="28">
        <f>+'[23]Y2565 (forcast)'!D1638/10^6</f>
        <v>2.6850553999999995</v>
      </c>
      <c r="E200" s="28">
        <f>+'[23]Y2565 (forcast)'!E1638/10^6</f>
        <v>2.4557317199999993</v>
      </c>
      <c r="F200" s="28">
        <f>+'[23]Y2565 (forcast)'!F1638/10^6</f>
        <v>2.5057451599999996</v>
      </c>
      <c r="G200" s="28">
        <f>+'[23]Y2565 (forcast)'!G1638/10^6</f>
        <v>2.07564365</v>
      </c>
      <c r="H200" s="28">
        <f>+'[23]Y2565 (forcast)'!H1638/10^6</f>
        <v>2.3799291800000004</v>
      </c>
      <c r="I200" s="28">
        <f>+'[23]Y2565 (forcast)'!I1638/10^6</f>
        <v>2.71557403</v>
      </c>
      <c r="J200" s="28">
        <f>+'[23]Y2565 (forcast)'!J1638/10^6</f>
        <v>2.6905964300000007</v>
      </c>
      <c r="K200" s="28">
        <f>+'[23]Y2565 (forcast)'!K1638/10^6</f>
        <v>2.6591243900000001</v>
      </c>
      <c r="L200" s="28">
        <f>+'[23]Y2565 (forcast)'!L1638/10^6</f>
        <v>2.3833216400000006</v>
      </c>
      <c r="M200" s="28">
        <f>+'[23]Y2565 (forcast)'!M1638/10^6</f>
        <v>3.0776286900000005</v>
      </c>
      <c r="N200" s="28">
        <f>+'[23]Y2565 (forcast)'!N1638/10^6</f>
        <v>2.636940021818182</v>
      </c>
      <c r="O200" s="29">
        <f t="shared" si="13"/>
        <v>30.527721121818182</v>
      </c>
    </row>
    <row r="201" spans="1:15" x14ac:dyDescent="0.2">
      <c r="A201" s="10">
        <v>1021</v>
      </c>
      <c r="B201" s="10" t="s">
        <v>30</v>
      </c>
      <c r="C201" s="28">
        <f>+'[23]Y2565 (forcast)'!C1639/10^6</f>
        <v>1.06297643</v>
      </c>
      <c r="D201" s="28">
        <f>+'[23]Y2565 (forcast)'!D1639/10^6</f>
        <v>1.0886175399999998</v>
      </c>
      <c r="E201" s="28">
        <f>+'[23]Y2565 (forcast)'!E1639/10^6</f>
        <v>1.0958545900000001</v>
      </c>
      <c r="F201" s="28">
        <f>+'[23]Y2565 (forcast)'!F1639/10^6</f>
        <v>1.1980204699999999</v>
      </c>
      <c r="G201" s="28">
        <f>+'[23]Y2565 (forcast)'!G1639/10^6</f>
        <v>1.035722</v>
      </c>
      <c r="H201" s="28">
        <f>+'[23]Y2565 (forcast)'!H1639/10^6</f>
        <v>1.5843232799999998</v>
      </c>
      <c r="I201" s="28">
        <f>+'[23]Y2565 (forcast)'!I1639/10^6</f>
        <v>1.4749754399999999</v>
      </c>
      <c r="J201" s="28">
        <f>+'[23]Y2565 (forcast)'!J1639/10^6</f>
        <v>0.98298815999999989</v>
      </c>
      <c r="K201" s="28">
        <f>+'[23]Y2565 (forcast)'!K1639/10^6</f>
        <v>1.21429454</v>
      </c>
      <c r="L201" s="28">
        <f>+'[23]Y2565 (forcast)'!L1639/10^6</f>
        <v>1.11104983</v>
      </c>
      <c r="M201" s="28">
        <f>+'[23]Y2565 (forcast)'!M1639/10^6</f>
        <v>1.3950126800000002</v>
      </c>
      <c r="N201" s="28">
        <f>+'[23]Y2565 (forcast)'!N1639/10^6</f>
        <v>1.4117229236363635</v>
      </c>
      <c r="O201" s="29">
        <f t="shared" si="13"/>
        <v>14.655557883636362</v>
      </c>
    </row>
    <row r="202" spans="1:15" x14ac:dyDescent="0.2">
      <c r="A202" s="10">
        <v>1022</v>
      </c>
      <c r="B202" s="10" t="s">
        <v>31</v>
      </c>
      <c r="C202" s="28">
        <f>+'[23]Y2565 (forcast)'!C1640/10^6</f>
        <v>3.0454614899999997</v>
      </c>
      <c r="D202" s="28">
        <f>+'[23]Y2565 (forcast)'!D1640/10^6</f>
        <v>3.3285251099999997</v>
      </c>
      <c r="E202" s="28">
        <f>+'[23]Y2565 (forcast)'!E1640/10^6</f>
        <v>2.9773900800000002</v>
      </c>
      <c r="F202" s="28">
        <f>+'[23]Y2565 (forcast)'!F1640/10^6</f>
        <v>3.0564328500000002</v>
      </c>
      <c r="G202" s="28">
        <f>+'[23]Y2565 (forcast)'!G1640/10^6</f>
        <v>3.3456421199999999</v>
      </c>
      <c r="H202" s="28">
        <f>+'[23]Y2565 (forcast)'!H1640/10^6</f>
        <v>3.7371147900000001</v>
      </c>
      <c r="I202" s="28">
        <f>+'[23]Y2565 (forcast)'!I1640/10^6</f>
        <v>3.7994173099999995</v>
      </c>
      <c r="J202" s="28">
        <f>+'[23]Y2565 (forcast)'!J1640/10^6</f>
        <v>3.8805527899999999</v>
      </c>
      <c r="K202" s="28">
        <f>+'[23]Y2565 (forcast)'!K1640/10^6</f>
        <v>4.4296570600000003</v>
      </c>
      <c r="L202" s="28">
        <f>+'[23]Y2565 (forcast)'!L1640/10^6</f>
        <v>3.8890005699999999</v>
      </c>
      <c r="M202" s="28">
        <f>+'[23]Y2565 (forcast)'!M1640/10^6</f>
        <v>4.5239754500000009</v>
      </c>
      <c r="N202" s="28">
        <f>+'[23]Y2565 (forcast)'!N1640/10^6</f>
        <v>4.188731226363636</v>
      </c>
      <c r="O202" s="29">
        <f t="shared" si="13"/>
        <v>44.201900846363635</v>
      </c>
    </row>
    <row r="203" spans="1:15" x14ac:dyDescent="0.2">
      <c r="A203" s="10">
        <v>1023</v>
      </c>
      <c r="B203" s="10" t="s">
        <v>32</v>
      </c>
      <c r="C203" s="28">
        <f>+'[23]Y2565 (forcast)'!C1641/10^6</f>
        <v>0.97381806000000004</v>
      </c>
      <c r="D203" s="28">
        <f>+'[23]Y2565 (forcast)'!D1641/10^6</f>
        <v>0.97177735999999992</v>
      </c>
      <c r="E203" s="28">
        <f>+'[23]Y2565 (forcast)'!E1641/10^6</f>
        <v>1.06319002</v>
      </c>
      <c r="F203" s="28">
        <f>+'[23]Y2565 (forcast)'!F1641/10^6</f>
        <v>1.2350828100000002</v>
      </c>
      <c r="G203" s="28">
        <f>+'[23]Y2565 (forcast)'!G1641/10^6</f>
        <v>1.06435495</v>
      </c>
      <c r="H203" s="28">
        <f>+'[23]Y2565 (forcast)'!H1641/10^6</f>
        <v>1.2042089599999999</v>
      </c>
      <c r="I203" s="28">
        <f>+'[23]Y2565 (forcast)'!I1641/10^6</f>
        <v>1.3418047399999999</v>
      </c>
      <c r="J203" s="28">
        <f>+'[23]Y2565 (forcast)'!J1641/10^6</f>
        <v>1.1385406899999999</v>
      </c>
      <c r="K203" s="28">
        <f>+'[23]Y2565 (forcast)'!K1641/10^6</f>
        <v>1.3036302799999997</v>
      </c>
      <c r="L203" s="28">
        <f>+'[23]Y2565 (forcast)'!L1641/10^6</f>
        <v>1.2330959799999996</v>
      </c>
      <c r="M203" s="28">
        <f>+'[23]Y2565 (forcast)'!M1641/10^6</f>
        <v>1.1070739200000002</v>
      </c>
      <c r="N203" s="28">
        <f>+'[23]Y2565 (forcast)'!N1641/10^6</f>
        <v>1.1135883918181819</v>
      </c>
      <c r="O203" s="29">
        <f t="shared" si="13"/>
        <v>13.75016616181818</v>
      </c>
    </row>
    <row r="204" spans="1:15" x14ac:dyDescent="0.2">
      <c r="A204" s="10">
        <v>1024</v>
      </c>
      <c r="B204" s="10" t="s">
        <v>33</v>
      </c>
      <c r="C204" s="28">
        <f>+'[23]Y2565 (forcast)'!C1642/10^6</f>
        <v>3.7288609999999993</v>
      </c>
      <c r="D204" s="28">
        <f>+'[23]Y2565 (forcast)'!D1642/10^6</f>
        <v>4.1048358199999999</v>
      </c>
      <c r="E204" s="28">
        <f>+'[23]Y2565 (forcast)'!E1642/10^6</f>
        <v>4.023986569999999</v>
      </c>
      <c r="F204" s="28">
        <f>+'[23]Y2565 (forcast)'!F1642/10^6</f>
        <v>3.6703912500000002</v>
      </c>
      <c r="G204" s="28">
        <f>+'[23]Y2565 (forcast)'!G1642/10^6</f>
        <v>4.4563433100000003</v>
      </c>
      <c r="H204" s="28">
        <f>+'[23]Y2565 (forcast)'!H1642/10^6</f>
        <v>4.3115772299999993</v>
      </c>
      <c r="I204" s="28">
        <f>+'[23]Y2565 (forcast)'!I1642/10^6</f>
        <v>3.9911782100000006</v>
      </c>
      <c r="J204" s="28">
        <f>+'[23]Y2565 (forcast)'!J1642/10^6</f>
        <v>4.0086207700000003</v>
      </c>
      <c r="K204" s="28">
        <f>+'[23]Y2565 (forcast)'!K1642/10^6</f>
        <v>4.8832053099999992</v>
      </c>
      <c r="L204" s="28">
        <f>+'[23]Y2565 (forcast)'!L1642/10^6</f>
        <v>4.6156623299999993</v>
      </c>
      <c r="M204" s="28">
        <f>+'[23]Y2565 (forcast)'!M1642/10^6</f>
        <v>4.7817758399999999</v>
      </c>
      <c r="N204" s="28">
        <f>+'[23]Y2565 (forcast)'!N1642/10^6</f>
        <v>4.5184091981818195</v>
      </c>
      <c r="O204" s="29">
        <f t="shared" si="13"/>
        <v>51.094846838181823</v>
      </c>
    </row>
    <row r="205" spans="1:15" x14ac:dyDescent="0.2">
      <c r="A205" s="10">
        <v>1025</v>
      </c>
      <c r="B205" s="10" t="s">
        <v>34</v>
      </c>
      <c r="C205" s="28">
        <f>+'[23]Y2565 (forcast)'!C1643/10^6</f>
        <v>1.2411840600000001</v>
      </c>
      <c r="D205" s="28">
        <f>+'[23]Y2565 (forcast)'!D1643/10^6</f>
        <v>1.1933762900000002</v>
      </c>
      <c r="E205" s="28">
        <f>+'[23]Y2565 (forcast)'!E1643/10^6</f>
        <v>1.2156589199999999</v>
      </c>
      <c r="F205" s="28">
        <f>+'[23]Y2565 (forcast)'!F1643/10^6</f>
        <v>1.3037743700000002</v>
      </c>
      <c r="G205" s="28">
        <f>+'[23]Y2565 (forcast)'!G1643/10^6</f>
        <v>1.20081357</v>
      </c>
      <c r="H205" s="28">
        <f>+'[23]Y2565 (forcast)'!H1643/10^6</f>
        <v>1.3967257099999997</v>
      </c>
      <c r="I205" s="28">
        <f>+'[23]Y2565 (forcast)'!I1643/10^6</f>
        <v>1.5203562299999998</v>
      </c>
      <c r="J205" s="28">
        <f>+'[23]Y2565 (forcast)'!J1643/10^6</f>
        <v>1.3162907000000004</v>
      </c>
      <c r="K205" s="28">
        <f>+'[23]Y2565 (forcast)'!K1643/10^6</f>
        <v>1.5798671799999999</v>
      </c>
      <c r="L205" s="28">
        <f>+'[23]Y2565 (forcast)'!L1643/10^6</f>
        <v>1.3026384100000001</v>
      </c>
      <c r="M205" s="28">
        <f>+'[23]Y2565 (forcast)'!M1643/10^6</f>
        <v>1.3661599800000002</v>
      </c>
      <c r="N205" s="28">
        <f>+'[23]Y2565 (forcast)'!N1643/10^6</f>
        <v>1.292540051818182</v>
      </c>
      <c r="O205" s="29">
        <f t="shared" si="13"/>
        <v>15.929385471818181</v>
      </c>
    </row>
    <row r="206" spans="1:15" x14ac:dyDescent="0.2">
      <c r="A206" s="10">
        <v>1026</v>
      </c>
      <c r="B206" s="10" t="s">
        <v>35</v>
      </c>
      <c r="C206" s="28">
        <f>+'[23]Y2565 (forcast)'!C1644/10^6</f>
        <v>0.44616028000000002</v>
      </c>
      <c r="D206" s="28">
        <f>+'[23]Y2565 (forcast)'!D1644/10^6</f>
        <v>0.6096962600000001</v>
      </c>
      <c r="E206" s="28">
        <f>+'[23]Y2565 (forcast)'!E1644/10^6</f>
        <v>0.58039713000000004</v>
      </c>
      <c r="F206" s="28">
        <f>+'[23]Y2565 (forcast)'!F1644/10^6</f>
        <v>0.54668262000000001</v>
      </c>
      <c r="G206" s="28">
        <f>+'[23]Y2565 (forcast)'!G1644/10^6</f>
        <v>0.53791087000000004</v>
      </c>
      <c r="H206" s="28">
        <f>+'[23]Y2565 (forcast)'!H1644/10^6</f>
        <v>0.64882645000000005</v>
      </c>
      <c r="I206" s="28">
        <f>+'[23]Y2565 (forcast)'!I1644/10^6</f>
        <v>0.61017994999999992</v>
      </c>
      <c r="J206" s="28">
        <f>+'[23]Y2565 (forcast)'!J1644/10^6</f>
        <v>0.75562353999999998</v>
      </c>
      <c r="K206" s="28">
        <f>+'[23]Y2565 (forcast)'!K1644/10^6</f>
        <v>0.91420866999999995</v>
      </c>
      <c r="L206" s="28">
        <f>+'[23]Y2565 (forcast)'!L1644/10^6</f>
        <v>0.84155449999999998</v>
      </c>
      <c r="M206" s="28">
        <f>+'[23]Y2565 (forcast)'!M1644/10^6</f>
        <v>0.50508866000000008</v>
      </c>
      <c r="N206" s="28">
        <f>+'[23]Y2565 (forcast)'!N1644/10^6</f>
        <v>0.6390987881818182</v>
      </c>
      <c r="O206" s="29">
        <f t="shared" si="13"/>
        <v>7.6354277181818189</v>
      </c>
    </row>
    <row r="207" spans="1:15" x14ac:dyDescent="0.2">
      <c r="A207" s="10">
        <v>1027</v>
      </c>
      <c r="B207" s="10" t="s">
        <v>36</v>
      </c>
      <c r="C207" s="28">
        <f>+'[23]Y2565 (forcast)'!C1645/10^6</f>
        <v>0.79856086000000004</v>
      </c>
      <c r="D207" s="28">
        <f>+'[23]Y2565 (forcast)'!D1645/10^6</f>
        <v>0.82353385999999984</v>
      </c>
      <c r="E207" s="28">
        <f>+'[23]Y2565 (forcast)'!E1645/10^6</f>
        <v>0.89141988000000016</v>
      </c>
      <c r="F207" s="28">
        <f>+'[23]Y2565 (forcast)'!F1645/10^6</f>
        <v>0.90527372999999989</v>
      </c>
      <c r="G207" s="28">
        <f>+'[23]Y2565 (forcast)'!G1645/10^6</f>
        <v>0.83758544000000001</v>
      </c>
      <c r="H207" s="28">
        <f>+'[23]Y2565 (forcast)'!H1645/10^6</f>
        <v>0.89490584999999989</v>
      </c>
      <c r="I207" s="28">
        <f>+'[23]Y2565 (forcast)'!I1645/10^6</f>
        <v>0.85581864000000007</v>
      </c>
      <c r="J207" s="28">
        <f>+'[23]Y2565 (forcast)'!J1645/10^6</f>
        <v>0.99333213000000009</v>
      </c>
      <c r="K207" s="28">
        <f>+'[23]Y2565 (forcast)'!K1645/10^6</f>
        <v>0.96419308999999997</v>
      </c>
      <c r="L207" s="28">
        <f>+'[23]Y2565 (forcast)'!L1645/10^6</f>
        <v>0.94060395999999968</v>
      </c>
      <c r="M207" s="28">
        <f>+'[23]Y2565 (forcast)'!M1645/10^6</f>
        <v>0.9130002199999997</v>
      </c>
      <c r="N207" s="28">
        <f>+'[23]Y2565 (forcast)'!N1645/10^6</f>
        <v>1.0963929290909091</v>
      </c>
      <c r="O207" s="29">
        <f t="shared" si="13"/>
        <v>10.914620589090907</v>
      </c>
    </row>
    <row r="208" spans="1:15" x14ac:dyDescent="0.2">
      <c r="A208" s="10">
        <v>1028</v>
      </c>
      <c r="B208" s="10" t="s">
        <v>37</v>
      </c>
      <c r="C208" s="28">
        <f>+'[23]Y2565 (forcast)'!C1646/10^6</f>
        <v>2.4204336099999995</v>
      </c>
      <c r="D208" s="28">
        <f>+'[23]Y2565 (forcast)'!D1646/10^6</f>
        <v>2.4514590699999994</v>
      </c>
      <c r="E208" s="28">
        <f>+'[23]Y2565 (forcast)'!E1646/10^6</f>
        <v>2.3784682200000002</v>
      </c>
      <c r="F208" s="28">
        <f>+'[23]Y2565 (forcast)'!F1646/10^6</f>
        <v>2.4229153999999999</v>
      </c>
      <c r="G208" s="28">
        <f>+'[23]Y2565 (forcast)'!G1646/10^6</f>
        <v>2.5060563599999996</v>
      </c>
      <c r="H208" s="28">
        <f>+'[23]Y2565 (forcast)'!H1646/10^6</f>
        <v>2.5792662800000001</v>
      </c>
      <c r="I208" s="28">
        <f>+'[23]Y2565 (forcast)'!I1646/10^6</f>
        <v>2.5779354900000002</v>
      </c>
      <c r="J208" s="28">
        <f>+'[23]Y2565 (forcast)'!J1646/10^6</f>
        <v>3.0255752700000005</v>
      </c>
      <c r="K208" s="28">
        <f>+'[23]Y2565 (forcast)'!K1646/10^6</f>
        <v>3.0520920300000003</v>
      </c>
      <c r="L208" s="28">
        <f>+'[23]Y2565 (forcast)'!L1646/10^6</f>
        <v>2.8171584200000006</v>
      </c>
      <c r="M208" s="28">
        <f>+'[23]Y2565 (forcast)'!M1646/10^6</f>
        <v>3.0399680999999998</v>
      </c>
      <c r="N208" s="28">
        <f>+'[23]Y2565 (forcast)'!N1646/10^6</f>
        <v>3.1170638199999998</v>
      </c>
      <c r="O208" s="29">
        <f t="shared" si="13"/>
        <v>32.388392070000002</v>
      </c>
    </row>
    <row r="209" spans="1:15" x14ac:dyDescent="0.2">
      <c r="A209" s="10">
        <v>1029</v>
      </c>
      <c r="B209" s="10" t="s">
        <v>38</v>
      </c>
      <c r="C209" s="28">
        <f>+'[23]Y2565 (forcast)'!C1647/10^6</f>
        <v>0.75361573999999987</v>
      </c>
      <c r="D209" s="28">
        <f>+'[23]Y2565 (forcast)'!D1647/10^6</f>
        <v>0.83865085999999989</v>
      </c>
      <c r="E209" s="28">
        <f>+'[23]Y2565 (forcast)'!E1647/10^6</f>
        <v>0.81899438000000013</v>
      </c>
      <c r="F209" s="28">
        <f>+'[23]Y2565 (forcast)'!F1647/10^6</f>
        <v>0.77434000000000003</v>
      </c>
      <c r="G209" s="28">
        <f>+'[23]Y2565 (forcast)'!G1647/10^6</f>
        <v>0.84334869000000001</v>
      </c>
      <c r="H209" s="28">
        <f>+'[23]Y2565 (forcast)'!H1647/10^6</f>
        <v>0.82993906000000006</v>
      </c>
      <c r="I209" s="28">
        <f>+'[23]Y2565 (forcast)'!I1647/10^6</f>
        <v>1.0836316699999999</v>
      </c>
      <c r="J209" s="28">
        <f>+'[23]Y2565 (forcast)'!J1647/10^6</f>
        <v>0.81877457999999992</v>
      </c>
      <c r="K209" s="28">
        <f>+'[23]Y2565 (forcast)'!K1647/10^6</f>
        <v>0.86372419000000011</v>
      </c>
      <c r="L209" s="28">
        <f>+'[23]Y2565 (forcast)'!L1647/10^6</f>
        <v>0.77834510000000001</v>
      </c>
      <c r="M209" s="28">
        <f>+'[23]Y2565 (forcast)'!M1647/10^6</f>
        <v>0.90254861999999991</v>
      </c>
      <c r="N209" s="28">
        <f>+'[23]Y2565 (forcast)'!N1647/10^6</f>
        <v>0.85929657727272746</v>
      </c>
      <c r="O209" s="29">
        <f t="shared" si="13"/>
        <v>10.165209467272726</v>
      </c>
    </row>
    <row r="210" spans="1:15" x14ac:dyDescent="0.2">
      <c r="A210" s="15">
        <v>1030</v>
      </c>
      <c r="B210" s="15" t="s">
        <v>18</v>
      </c>
      <c r="C210" s="30">
        <f>+'[23]Y2565 (forcast)'!C1648/10^6</f>
        <v>0.96641592000000009</v>
      </c>
      <c r="D210" s="30">
        <f>+'[23]Y2565 (forcast)'!D1648/10^6</f>
        <v>0.90124671000000023</v>
      </c>
      <c r="E210" s="30">
        <f>+'[23]Y2565 (forcast)'!E1648/10^6</f>
        <v>0.9005261200000001</v>
      </c>
      <c r="F210" s="30">
        <f>+'[23]Y2565 (forcast)'!F1648/10^6</f>
        <v>0.95369641999999988</v>
      </c>
      <c r="G210" s="30">
        <f>+'[23]Y2565 (forcast)'!G1648/10^6</f>
        <v>0.91721296000000019</v>
      </c>
      <c r="H210" s="30">
        <f>+'[23]Y2565 (forcast)'!H1648/10^6</f>
        <v>1.3635448900000002</v>
      </c>
      <c r="I210" s="30">
        <f>+'[23]Y2565 (forcast)'!I1648/10^6</f>
        <v>0.86897691999999982</v>
      </c>
      <c r="J210" s="30">
        <f>+'[23]Y2565 (forcast)'!J1648/10^6</f>
        <v>1.18750735</v>
      </c>
      <c r="K210" s="30">
        <f>+'[23]Y2565 (forcast)'!K1648/10^6</f>
        <v>1.7991781900000001</v>
      </c>
      <c r="L210" s="30">
        <f>+'[23]Y2565 (forcast)'!L1648/10^6</f>
        <v>0.99570294000000004</v>
      </c>
      <c r="M210" s="30">
        <f>+'[23]Y2565 (forcast)'!M1648/10^6</f>
        <v>1.03427158</v>
      </c>
      <c r="N210" s="30">
        <f>+'[23]Y2565 (forcast)'!N1648/10^6</f>
        <v>1.1057332854545454</v>
      </c>
      <c r="O210" s="31">
        <f>SUM(C210:N210)</f>
        <v>12.994013285454548</v>
      </c>
    </row>
    <row r="211" spans="1:15" x14ac:dyDescent="0.2">
      <c r="A211" s="4">
        <v>10300</v>
      </c>
      <c r="B211" s="4" t="s">
        <v>55</v>
      </c>
      <c r="C211" s="25">
        <f t="shared" ref="C211:M211" si="14">SUM(C183:C210)</f>
        <v>65.500161439999999</v>
      </c>
      <c r="D211" s="25">
        <f t="shared" si="14"/>
        <v>71.915318020000001</v>
      </c>
      <c r="E211" s="25">
        <f t="shared" si="14"/>
        <v>72.820611130000003</v>
      </c>
      <c r="F211" s="25">
        <f t="shared" si="14"/>
        <v>71.909664849999999</v>
      </c>
      <c r="G211" s="25">
        <f t="shared" si="14"/>
        <v>69.409071330000003</v>
      </c>
      <c r="H211" s="25">
        <f t="shared" si="14"/>
        <v>82.04791499000001</v>
      </c>
      <c r="I211" s="25">
        <f t="shared" si="14"/>
        <v>76.100310190000002</v>
      </c>
      <c r="J211" s="25">
        <f t="shared" si="14"/>
        <v>83.124511460000008</v>
      </c>
      <c r="K211" s="25">
        <f t="shared" si="14"/>
        <v>88.603621129999965</v>
      </c>
      <c r="L211" s="25">
        <f>SUM(L183:L210)</f>
        <v>77.305165970000004</v>
      </c>
      <c r="M211" s="25">
        <f t="shared" si="14"/>
        <v>79.599270970000006</v>
      </c>
      <c r="N211" s="25">
        <f>SUM(N183:N210)</f>
        <v>78.596410191818151</v>
      </c>
      <c r="O211" s="25">
        <f>SUM(O183:O210)</f>
        <v>916.93203167181821</v>
      </c>
    </row>
    <row r="212" spans="1:15" x14ac:dyDescent="0.2">
      <c r="A212" s="32"/>
      <c r="B212" s="32"/>
      <c r="C212" s="333"/>
      <c r="D212" s="333"/>
      <c r="E212" s="333"/>
      <c r="F212" s="333"/>
      <c r="G212" s="333"/>
      <c r="H212" s="333"/>
      <c r="I212" s="333"/>
      <c r="J212" s="333"/>
      <c r="K212" s="333"/>
      <c r="L212" s="333"/>
      <c r="M212" s="333"/>
      <c r="N212" s="333"/>
      <c r="O212" s="32"/>
    </row>
    <row r="213" spans="1:15" x14ac:dyDescent="0.2">
      <c r="A213" s="3" t="s">
        <v>52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176</v>
      </c>
    </row>
    <row r="214" spans="1:15" x14ac:dyDescent="0.2">
      <c r="A214" s="34"/>
      <c r="B214" s="34" t="s">
        <v>46</v>
      </c>
      <c r="C214" s="37">
        <f>+C152-C183</f>
        <v>-6.9715804800000001</v>
      </c>
      <c r="D214" s="37">
        <f t="shared" ref="C214:N229" si="15">+D152-D183</f>
        <v>-7.7974932500000005</v>
      </c>
      <c r="E214" s="37">
        <f t="shared" si="15"/>
        <v>-7.7618514299999992</v>
      </c>
      <c r="F214" s="37">
        <f t="shared" si="15"/>
        <v>-8.3478308199999987</v>
      </c>
      <c r="G214" s="37">
        <f t="shared" si="15"/>
        <v>-7.7203391600000018</v>
      </c>
      <c r="H214" s="37">
        <f t="shared" si="15"/>
        <v>-7.9022869499999997</v>
      </c>
      <c r="I214" s="37">
        <f t="shared" si="15"/>
        <v>-7.8014029999999996</v>
      </c>
      <c r="J214" s="37">
        <f t="shared" si="15"/>
        <v>-7.9207475299999999</v>
      </c>
      <c r="K214" s="37">
        <f t="shared" si="15"/>
        <v>-8.0591845600000003</v>
      </c>
      <c r="L214" s="37">
        <f t="shared" si="15"/>
        <v>-8.126629040000001</v>
      </c>
      <c r="M214" s="37">
        <f t="shared" si="15"/>
        <v>-8.8943304100000002</v>
      </c>
      <c r="N214" s="37">
        <f>+N152-N183</f>
        <v>-9.2247692472727252</v>
      </c>
      <c r="O214" s="38">
        <f t="shared" ref="O214:O241" si="16">SUM(C214:N214)</f>
        <v>-96.528445877272731</v>
      </c>
    </row>
    <row r="215" spans="1:15" x14ac:dyDescent="0.2">
      <c r="A215" s="7">
        <v>1004</v>
      </c>
      <c r="B215" s="10" t="s">
        <v>94</v>
      </c>
      <c r="C215" s="28">
        <f t="shared" si="15"/>
        <v>38.347367369799997</v>
      </c>
      <c r="D215" s="28">
        <f t="shared" si="15"/>
        <v>41.168842749999996</v>
      </c>
      <c r="E215" s="28">
        <f t="shared" si="15"/>
        <v>40.837700479999995</v>
      </c>
      <c r="F215" s="28">
        <f t="shared" si="15"/>
        <v>46.506066090000004</v>
      </c>
      <c r="G215" s="28">
        <f t="shared" si="15"/>
        <v>43.330903630000002</v>
      </c>
      <c r="H215" s="28">
        <f t="shared" si="15"/>
        <v>35.200982539999998</v>
      </c>
      <c r="I215" s="28">
        <f t="shared" si="15"/>
        <v>46.984811140000005</v>
      </c>
      <c r="J215" s="28">
        <f t="shared" si="15"/>
        <v>39.988892099999987</v>
      </c>
      <c r="K215" s="28">
        <f t="shared" si="15"/>
        <v>41.777353680000004</v>
      </c>
      <c r="L215" s="28">
        <f t="shared" si="15"/>
        <v>43.736416219999995</v>
      </c>
      <c r="M215" s="28">
        <f t="shared" si="15"/>
        <v>42.070084250000008</v>
      </c>
      <c r="N215" s="28">
        <f t="shared" si="15"/>
        <v>45.082807001800006</v>
      </c>
      <c r="O215" s="39">
        <f t="shared" si="16"/>
        <v>505.03222725160003</v>
      </c>
    </row>
    <row r="216" spans="1:15" x14ac:dyDescent="0.2">
      <c r="A216" s="10">
        <v>1005</v>
      </c>
      <c r="B216" s="10" t="s">
        <v>13</v>
      </c>
      <c r="C216" s="28">
        <f t="shared" si="15"/>
        <v>0.1251382900000001</v>
      </c>
      <c r="D216" s="28">
        <f t="shared" si="15"/>
        <v>0.17928729999999993</v>
      </c>
      <c r="E216" s="28">
        <f t="shared" si="15"/>
        <v>0.12685850999999992</v>
      </c>
      <c r="F216" s="28">
        <f t="shared" si="15"/>
        <v>0.26303747000000011</v>
      </c>
      <c r="G216" s="28">
        <f t="shared" si="15"/>
        <v>-0.11247932999999977</v>
      </c>
      <c r="H216" s="28">
        <f t="shared" si="15"/>
        <v>-1.9792380000000165E-2</v>
      </c>
      <c r="I216" s="28">
        <f t="shared" si="15"/>
        <v>-3.1918859999999771E-2</v>
      </c>
      <c r="J216" s="28">
        <f t="shared" si="15"/>
        <v>0.2016938700000005</v>
      </c>
      <c r="K216" s="28">
        <f t="shared" si="15"/>
        <v>0.19167875999999995</v>
      </c>
      <c r="L216" s="28">
        <f t="shared" si="15"/>
        <v>5.4738150000000152E-2</v>
      </c>
      <c r="M216" s="28">
        <f t="shared" si="15"/>
        <v>0.15276620000000007</v>
      </c>
      <c r="N216" s="28">
        <f t="shared" si="15"/>
        <v>0.1455842245454545</v>
      </c>
      <c r="O216" s="39">
        <f t="shared" si="16"/>
        <v>1.2765922045454556</v>
      </c>
    </row>
    <row r="217" spans="1:15" x14ac:dyDescent="0.2">
      <c r="A217" s="10">
        <v>1006</v>
      </c>
      <c r="B217" s="10" t="s">
        <v>14</v>
      </c>
      <c r="C217" s="28">
        <f t="shared" si="15"/>
        <v>2.8284586202000006</v>
      </c>
      <c r="D217" s="28">
        <f t="shared" si="15"/>
        <v>2.8794403600000011</v>
      </c>
      <c r="E217" s="28">
        <f t="shared" si="15"/>
        <v>2.6389614400000005</v>
      </c>
      <c r="F217" s="28">
        <f t="shared" si="15"/>
        <v>3.7067682499999992</v>
      </c>
      <c r="G217" s="28">
        <f t="shared" si="15"/>
        <v>3.4456720299999986</v>
      </c>
      <c r="H217" s="28">
        <f t="shared" si="15"/>
        <v>3.1265123500000009</v>
      </c>
      <c r="I217" s="28">
        <f t="shared" si="15"/>
        <v>3.8732303899999998</v>
      </c>
      <c r="J217" s="28">
        <f t="shared" si="15"/>
        <v>3.8038778699999996</v>
      </c>
      <c r="K217" s="28">
        <f t="shared" si="15"/>
        <v>3.4431432699999998</v>
      </c>
      <c r="L217" s="28">
        <f t="shared" si="15"/>
        <v>3.33283452</v>
      </c>
      <c r="M217" s="28">
        <f t="shared" si="15"/>
        <v>3.0953482199999995</v>
      </c>
      <c r="N217" s="28">
        <f t="shared" si="15"/>
        <v>2.910211433654545</v>
      </c>
      <c r="O217" s="39">
        <f t="shared" si="16"/>
        <v>39.084458753854548</v>
      </c>
    </row>
    <row r="218" spans="1:15" x14ac:dyDescent="0.2">
      <c r="A218" s="10">
        <v>1007</v>
      </c>
      <c r="B218" s="10" t="s">
        <v>15</v>
      </c>
      <c r="C218" s="28">
        <f t="shared" si="15"/>
        <v>6.9757236099999993</v>
      </c>
      <c r="D218" s="28">
        <f t="shared" si="15"/>
        <v>7.1770774900000021</v>
      </c>
      <c r="E218" s="28">
        <f t="shared" si="15"/>
        <v>6.8046855900000001</v>
      </c>
      <c r="F218" s="28">
        <f t="shared" si="15"/>
        <v>8.2019879200000005</v>
      </c>
      <c r="G218" s="28">
        <f t="shared" si="15"/>
        <v>7.3867037799999977</v>
      </c>
      <c r="H218" s="28">
        <f t="shared" si="15"/>
        <v>6.3443881400000013</v>
      </c>
      <c r="I218" s="28">
        <f t="shared" si="15"/>
        <v>7.7045485700000009</v>
      </c>
      <c r="J218" s="28">
        <f t="shared" si="15"/>
        <v>5.5787969100000003</v>
      </c>
      <c r="K218" s="28">
        <f t="shared" si="15"/>
        <v>7.5121758299999986</v>
      </c>
      <c r="L218" s="28">
        <f t="shared" si="15"/>
        <v>6.5869056300000022</v>
      </c>
      <c r="M218" s="28">
        <f t="shared" si="15"/>
        <v>7.2025843999999992</v>
      </c>
      <c r="N218" s="28">
        <f t="shared" si="15"/>
        <v>6.3929296636363633</v>
      </c>
      <c r="O218" s="39">
        <f t="shared" si="16"/>
        <v>83.868507533636361</v>
      </c>
    </row>
    <row r="219" spans="1:15" x14ac:dyDescent="0.2">
      <c r="A219" s="10">
        <v>1008</v>
      </c>
      <c r="B219" s="10" t="s">
        <v>16</v>
      </c>
      <c r="C219" s="28">
        <f t="shared" si="15"/>
        <v>2.2949840799999999</v>
      </c>
      <c r="D219" s="28">
        <f t="shared" si="15"/>
        <v>1.3654767199999993</v>
      </c>
      <c r="E219" s="28">
        <f t="shared" si="15"/>
        <v>1.4024494099999996</v>
      </c>
      <c r="F219" s="28">
        <f t="shared" si="15"/>
        <v>1.7249148099999996</v>
      </c>
      <c r="G219" s="28">
        <f t="shared" si="15"/>
        <v>1.5660216699999998</v>
      </c>
      <c r="H219" s="28">
        <f t="shared" si="15"/>
        <v>1.30753432</v>
      </c>
      <c r="I219" s="28">
        <f t="shared" si="15"/>
        <v>1.4606201599999993</v>
      </c>
      <c r="J219" s="28">
        <f t="shared" si="15"/>
        <v>0.83647991999999927</v>
      </c>
      <c r="K219" s="28">
        <f t="shared" si="15"/>
        <v>-1.1298852699999995</v>
      </c>
      <c r="L219" s="28">
        <f t="shared" si="15"/>
        <v>1.6711709499999998</v>
      </c>
      <c r="M219" s="28">
        <f t="shared" si="15"/>
        <v>2.2832773899999999</v>
      </c>
      <c r="N219" s="28">
        <f t="shared" si="15"/>
        <v>1.4699759418181824</v>
      </c>
      <c r="O219" s="39">
        <f t="shared" si="16"/>
        <v>16.25302010181818</v>
      </c>
    </row>
    <row r="220" spans="1:15" x14ac:dyDescent="0.2">
      <c r="A220" s="10">
        <v>1009</v>
      </c>
      <c r="B220" s="10" t="s">
        <v>17</v>
      </c>
      <c r="C220" s="28">
        <f t="shared" si="15"/>
        <v>1.6501843699999998</v>
      </c>
      <c r="D220" s="28">
        <f t="shared" si="15"/>
        <v>1.3026097400000003</v>
      </c>
      <c r="E220" s="28">
        <f t="shared" si="15"/>
        <v>1.0133819000000002</v>
      </c>
      <c r="F220" s="28">
        <f t="shared" si="15"/>
        <v>1.3419874299999999</v>
      </c>
      <c r="G220" s="28">
        <f t="shared" si="15"/>
        <v>1.30950104</v>
      </c>
      <c r="H220" s="28">
        <f t="shared" si="15"/>
        <v>0.85635276000000049</v>
      </c>
      <c r="I220" s="28">
        <f t="shared" si="15"/>
        <v>1.2327306900000001</v>
      </c>
      <c r="J220" s="28">
        <f t="shared" si="15"/>
        <v>1.2645980699999997</v>
      </c>
      <c r="K220" s="28">
        <f t="shared" si="15"/>
        <v>0.63583279000000026</v>
      </c>
      <c r="L220" s="28">
        <f t="shared" si="15"/>
        <v>1.3242752599999996</v>
      </c>
      <c r="M220" s="28">
        <f t="shared" si="15"/>
        <v>1.8375350800000003</v>
      </c>
      <c r="N220" s="28">
        <f t="shared" si="15"/>
        <v>1.4483030272727273</v>
      </c>
      <c r="O220" s="39">
        <f t="shared" si="16"/>
        <v>15.217292157272729</v>
      </c>
    </row>
    <row r="221" spans="1:15" x14ac:dyDescent="0.2">
      <c r="A221" s="10">
        <v>1010</v>
      </c>
      <c r="B221" s="10" t="s">
        <v>19</v>
      </c>
      <c r="C221" s="28">
        <f t="shared" si="15"/>
        <v>2.1929656399999993</v>
      </c>
      <c r="D221" s="28">
        <f t="shared" si="15"/>
        <v>2.00064054</v>
      </c>
      <c r="E221" s="28">
        <f t="shared" si="15"/>
        <v>2.1657758399999993</v>
      </c>
      <c r="F221" s="28">
        <f t="shared" si="15"/>
        <v>2.19931353</v>
      </c>
      <c r="G221" s="28">
        <f t="shared" si="15"/>
        <v>2.1163985499999995</v>
      </c>
      <c r="H221" s="28">
        <f t="shared" si="15"/>
        <v>1.9404176099999999</v>
      </c>
      <c r="I221" s="28">
        <f t="shared" si="15"/>
        <v>2.3955377400000004</v>
      </c>
      <c r="J221" s="28">
        <f t="shared" si="15"/>
        <v>2.8268438900000001</v>
      </c>
      <c r="K221" s="28">
        <f t="shared" si="15"/>
        <v>0.5990333699999999</v>
      </c>
      <c r="L221" s="28">
        <f t="shared" si="15"/>
        <v>1.82499056</v>
      </c>
      <c r="M221" s="28">
        <f t="shared" si="15"/>
        <v>3.5094185500000004</v>
      </c>
      <c r="N221" s="28">
        <f t="shared" si="15"/>
        <v>2.105642648181818</v>
      </c>
      <c r="O221" s="39">
        <f t="shared" si="16"/>
        <v>25.876978468181818</v>
      </c>
    </row>
    <row r="222" spans="1:15" x14ac:dyDescent="0.2">
      <c r="A222" s="10">
        <v>1011</v>
      </c>
      <c r="B222" s="10" t="s">
        <v>20</v>
      </c>
      <c r="C222" s="28">
        <f t="shared" si="15"/>
        <v>0.95945983000000035</v>
      </c>
      <c r="D222" s="28">
        <f t="shared" si="15"/>
        <v>1.0235432999999998</v>
      </c>
      <c r="E222" s="28">
        <f t="shared" si="15"/>
        <v>1.08666627</v>
      </c>
      <c r="F222" s="28">
        <f t="shared" si="15"/>
        <v>1.1420947000000004</v>
      </c>
      <c r="G222" s="28">
        <f t="shared" si="15"/>
        <v>0.99906289000000004</v>
      </c>
      <c r="H222" s="28">
        <f t="shared" si="15"/>
        <v>0.84544231000000014</v>
      </c>
      <c r="I222" s="28">
        <f t="shared" si="15"/>
        <v>0.90918114999999955</v>
      </c>
      <c r="J222" s="28">
        <f t="shared" si="15"/>
        <v>0.94444702999999919</v>
      </c>
      <c r="K222" s="28">
        <f t="shared" si="15"/>
        <v>1.1003314800000001</v>
      </c>
      <c r="L222" s="28">
        <f t="shared" si="15"/>
        <v>1.0238564799999996</v>
      </c>
      <c r="M222" s="28">
        <f t="shared" si="15"/>
        <v>0.90300044999999995</v>
      </c>
      <c r="N222" s="28">
        <f t="shared" si="15"/>
        <v>1.0483808463636359</v>
      </c>
      <c r="O222" s="39">
        <f t="shared" si="16"/>
        <v>11.985466736363634</v>
      </c>
    </row>
    <row r="223" spans="1:15" x14ac:dyDescent="0.2">
      <c r="A223" s="10">
        <v>1012</v>
      </c>
      <c r="B223" s="10" t="s">
        <v>21</v>
      </c>
      <c r="C223" s="28">
        <f t="shared" si="15"/>
        <v>4.3184774099999998</v>
      </c>
      <c r="D223" s="28">
        <f t="shared" si="15"/>
        <v>4.23839671</v>
      </c>
      <c r="E223" s="28">
        <f t="shared" si="15"/>
        <v>4.3813581900000012</v>
      </c>
      <c r="F223" s="28">
        <f t="shared" si="15"/>
        <v>4.4002662800000003</v>
      </c>
      <c r="G223" s="28">
        <f t="shared" si="15"/>
        <v>4.5000076399999998</v>
      </c>
      <c r="H223" s="28">
        <f t="shared" si="15"/>
        <v>3.6420764099999996</v>
      </c>
      <c r="I223" s="28">
        <f t="shared" si="15"/>
        <v>4.4562228499999996</v>
      </c>
      <c r="J223" s="28">
        <f t="shared" si="15"/>
        <v>4.5511037900000009</v>
      </c>
      <c r="K223" s="28">
        <f t="shared" si="15"/>
        <v>3.4019268</v>
      </c>
      <c r="L223" s="28">
        <f t="shared" si="15"/>
        <v>4.7991328299999996</v>
      </c>
      <c r="M223" s="28">
        <f t="shared" si="15"/>
        <v>4.7030447499999983</v>
      </c>
      <c r="N223" s="28">
        <f t="shared" si="15"/>
        <v>4.5009335309090925</v>
      </c>
      <c r="O223" s="39">
        <f t="shared" si="16"/>
        <v>51.892947190909091</v>
      </c>
    </row>
    <row r="224" spans="1:15" x14ac:dyDescent="0.2">
      <c r="A224" s="10">
        <v>1013</v>
      </c>
      <c r="B224" s="10" t="s">
        <v>22</v>
      </c>
      <c r="C224" s="28">
        <f t="shared" si="15"/>
        <v>-7.5912960000000085E-2</v>
      </c>
      <c r="D224" s="28">
        <f t="shared" si="15"/>
        <v>-0.10449161000000012</v>
      </c>
      <c r="E224" s="28">
        <f t="shared" si="15"/>
        <v>-8.2540500000000017E-2</v>
      </c>
      <c r="F224" s="28">
        <f t="shared" si="15"/>
        <v>-5.6193929999999892E-2</v>
      </c>
      <c r="G224" s="28">
        <f t="shared" si="15"/>
        <v>-2.8985260000000068E-2</v>
      </c>
      <c r="H224" s="28">
        <f t="shared" si="15"/>
        <v>-0.29410548999999975</v>
      </c>
      <c r="I224" s="28">
        <f t="shared" si="15"/>
        <v>0.57581681000000007</v>
      </c>
      <c r="J224" s="28">
        <f t="shared" si="15"/>
        <v>-0.26198694000000028</v>
      </c>
      <c r="K224" s="28">
        <f t="shared" si="15"/>
        <v>-7.7876840000000114E-2</v>
      </c>
      <c r="L224" s="28">
        <f t="shared" si="15"/>
        <v>-0.11946325999999979</v>
      </c>
      <c r="M224" s="28">
        <f t="shared" si="15"/>
        <v>-6.825985999999995E-2</v>
      </c>
      <c r="N224" s="28">
        <f t="shared" si="15"/>
        <v>-5.0732595454545337E-2</v>
      </c>
      <c r="O224" s="39">
        <f t="shared" si="16"/>
        <v>-0.64473243545454528</v>
      </c>
    </row>
    <row r="225" spans="1:15" x14ac:dyDescent="0.2">
      <c r="A225" s="10">
        <v>1014</v>
      </c>
      <c r="B225" s="10" t="s">
        <v>23</v>
      </c>
      <c r="C225" s="28">
        <f t="shared" si="15"/>
        <v>10.210840829999999</v>
      </c>
      <c r="D225" s="28">
        <f t="shared" si="15"/>
        <v>8.9714557700000022</v>
      </c>
      <c r="E225" s="28">
        <f t="shared" si="15"/>
        <v>8.9554939400000002</v>
      </c>
      <c r="F225" s="28">
        <f t="shared" si="15"/>
        <v>9.7293946600000005</v>
      </c>
      <c r="G225" s="28">
        <f t="shared" si="15"/>
        <v>9.7585091000000013</v>
      </c>
      <c r="H225" s="28">
        <f t="shared" si="15"/>
        <v>5.9113000299999978</v>
      </c>
      <c r="I225" s="28">
        <f t="shared" si="15"/>
        <v>10.888390079999999</v>
      </c>
      <c r="J225" s="28">
        <f t="shared" si="15"/>
        <v>8.3253854100000009</v>
      </c>
      <c r="K225" s="28">
        <f t="shared" si="15"/>
        <v>9.1243774799999979</v>
      </c>
      <c r="L225" s="28">
        <f t="shared" si="15"/>
        <v>9.0719987500000006</v>
      </c>
      <c r="M225" s="28">
        <f t="shared" si="15"/>
        <v>9.5470479499999961</v>
      </c>
      <c r="N225" s="28">
        <f t="shared" si="15"/>
        <v>9.7599463836363647</v>
      </c>
      <c r="O225" s="39">
        <f t="shared" si="16"/>
        <v>110.25414038363635</v>
      </c>
    </row>
    <row r="226" spans="1:15" x14ac:dyDescent="0.2">
      <c r="A226" s="10">
        <v>1015</v>
      </c>
      <c r="B226" s="10" t="s">
        <v>24</v>
      </c>
      <c r="C226" s="28">
        <f t="shared" si="15"/>
        <v>0.82276449999999968</v>
      </c>
      <c r="D226" s="28">
        <f t="shared" si="15"/>
        <v>0.86273664999999999</v>
      </c>
      <c r="E226" s="28">
        <f t="shared" si="15"/>
        <v>0.27652967999999989</v>
      </c>
      <c r="F226" s="28">
        <f t="shared" si="15"/>
        <v>1.2874184500000001</v>
      </c>
      <c r="G226" s="28">
        <f t="shared" si="15"/>
        <v>1.03925622</v>
      </c>
      <c r="H226" s="28">
        <f t="shared" si="15"/>
        <v>0.32171670999999979</v>
      </c>
      <c r="I226" s="28">
        <f t="shared" si="15"/>
        <v>0.75022141000000064</v>
      </c>
      <c r="J226" s="28">
        <f t="shared" si="15"/>
        <v>0.98339623999999981</v>
      </c>
      <c r="K226" s="28">
        <f t="shared" si="15"/>
        <v>1.0931360400000001</v>
      </c>
      <c r="L226" s="28">
        <f t="shared" si="15"/>
        <v>0.95950613000000007</v>
      </c>
      <c r="M226" s="28">
        <f t="shared" si="15"/>
        <v>0.71644771000000018</v>
      </c>
      <c r="N226" s="28">
        <f t="shared" si="15"/>
        <v>0.74528979363636361</v>
      </c>
      <c r="O226" s="39">
        <f t="shared" si="16"/>
        <v>9.8584195336363631</v>
      </c>
    </row>
    <row r="227" spans="1:15" x14ac:dyDescent="0.2">
      <c r="A227" s="10">
        <v>1016</v>
      </c>
      <c r="B227" s="10" t="s">
        <v>25</v>
      </c>
      <c r="C227" s="28">
        <f t="shared" si="15"/>
        <v>0.77789894999999976</v>
      </c>
      <c r="D227" s="28">
        <f t="shared" si="15"/>
        <v>0.71085813000000031</v>
      </c>
      <c r="E227" s="28">
        <f t="shared" si="15"/>
        <v>0.66636499999999943</v>
      </c>
      <c r="F227" s="28">
        <f t="shared" si="15"/>
        <v>1.1118686200000001</v>
      </c>
      <c r="G227" s="28">
        <f t="shared" si="15"/>
        <v>1.0794807599999998</v>
      </c>
      <c r="H227" s="28">
        <f t="shared" si="15"/>
        <v>0.72615311999999976</v>
      </c>
      <c r="I227" s="28">
        <f t="shared" si="15"/>
        <v>0.54199500000000045</v>
      </c>
      <c r="J227" s="28">
        <f t="shared" si="15"/>
        <v>1.2142484699999994</v>
      </c>
      <c r="K227" s="28">
        <f t="shared" si="15"/>
        <v>0.85123879999999996</v>
      </c>
      <c r="L227" s="28">
        <f t="shared" si="15"/>
        <v>0.72917040000000033</v>
      </c>
      <c r="M227" s="28">
        <f t="shared" si="15"/>
        <v>0.92125041000000096</v>
      </c>
      <c r="N227" s="28">
        <f t="shared" si="15"/>
        <v>0.67570428818181805</v>
      </c>
      <c r="O227" s="39">
        <f t="shared" si="16"/>
        <v>10.006231948181817</v>
      </c>
    </row>
    <row r="228" spans="1:15" x14ac:dyDescent="0.2">
      <c r="A228" s="10">
        <v>1017</v>
      </c>
      <c r="B228" s="10" t="s">
        <v>26</v>
      </c>
      <c r="C228" s="28">
        <f t="shared" si="15"/>
        <v>2.7621061000000005</v>
      </c>
      <c r="D228" s="28">
        <f t="shared" si="15"/>
        <v>3.0811759099999998</v>
      </c>
      <c r="E228" s="28">
        <f t="shared" si="15"/>
        <v>3.0943040399999999</v>
      </c>
      <c r="F228" s="28">
        <f t="shared" si="15"/>
        <v>2.9818897</v>
      </c>
      <c r="G228" s="28">
        <f t="shared" si="15"/>
        <v>2.7396647000000001</v>
      </c>
      <c r="H228" s="28">
        <f t="shared" si="15"/>
        <v>2.5469157899999999</v>
      </c>
      <c r="I228" s="28">
        <f t="shared" si="15"/>
        <v>2.855849870000001</v>
      </c>
      <c r="J228" s="28">
        <f t="shared" si="15"/>
        <v>3.0827671699999986</v>
      </c>
      <c r="K228" s="28">
        <f t="shared" si="15"/>
        <v>2.4468127600000007</v>
      </c>
      <c r="L228" s="28">
        <f t="shared" si="15"/>
        <v>2.7941887100000002</v>
      </c>
      <c r="M228" s="28">
        <f t="shared" si="15"/>
        <v>2.650122609999999</v>
      </c>
      <c r="N228" s="28">
        <f t="shared" si="15"/>
        <v>2.8366427509090899</v>
      </c>
      <c r="O228" s="39">
        <f t="shared" si="16"/>
        <v>33.872440110909089</v>
      </c>
    </row>
    <row r="229" spans="1:15" x14ac:dyDescent="0.2">
      <c r="A229" s="10">
        <v>1018</v>
      </c>
      <c r="B229" s="10" t="s">
        <v>27</v>
      </c>
      <c r="C229" s="28">
        <f t="shared" si="15"/>
        <v>0.53334551999999991</v>
      </c>
      <c r="D229" s="28">
        <f t="shared" si="15"/>
        <v>0.54630628999999997</v>
      </c>
      <c r="E229" s="28">
        <f t="shared" si="15"/>
        <v>0.62359314000000032</v>
      </c>
      <c r="F229" s="28">
        <f t="shared" si="15"/>
        <v>0.7520704899999997</v>
      </c>
      <c r="G229" s="28">
        <f t="shared" si="15"/>
        <v>0.72917962999999997</v>
      </c>
      <c r="H229" s="28">
        <f t="shared" si="15"/>
        <v>0.47583598999999976</v>
      </c>
      <c r="I229" s="28">
        <f t="shared" si="15"/>
        <v>0.80755211999999998</v>
      </c>
      <c r="J229" s="28">
        <f t="shared" si="15"/>
        <v>0.7720754000000003</v>
      </c>
      <c r="K229" s="28">
        <f t="shared" si="15"/>
        <v>0.56870923000000007</v>
      </c>
      <c r="L229" s="28">
        <f t="shared" si="15"/>
        <v>0.53514406999999964</v>
      </c>
      <c r="M229" s="28">
        <f t="shared" si="15"/>
        <v>0.38686471999999994</v>
      </c>
      <c r="N229" s="28">
        <f t="shared" si="15"/>
        <v>0.44737306272727273</v>
      </c>
      <c r="O229" s="39">
        <f t="shared" si="16"/>
        <v>7.1780496627272719</v>
      </c>
    </row>
    <row r="230" spans="1:15" x14ac:dyDescent="0.2">
      <c r="A230" s="10">
        <v>1019</v>
      </c>
      <c r="B230" s="10" t="s">
        <v>28</v>
      </c>
      <c r="C230" s="28">
        <f t="shared" ref="C230:N241" si="17">+C168-C199</f>
        <v>0.24263932999999993</v>
      </c>
      <c r="D230" s="28">
        <f t="shared" si="17"/>
        <v>0.14060105000000012</v>
      </c>
      <c r="E230" s="28">
        <f t="shared" si="17"/>
        <v>0.13989780000000018</v>
      </c>
      <c r="F230" s="28">
        <f t="shared" si="17"/>
        <v>0.31492552000000007</v>
      </c>
      <c r="G230" s="28">
        <f t="shared" si="17"/>
        <v>0.20073111000000021</v>
      </c>
      <c r="H230" s="28">
        <f t="shared" si="17"/>
        <v>4.1768999999999945E-2</v>
      </c>
      <c r="I230" s="28">
        <f t="shared" si="17"/>
        <v>0.3170294899999998</v>
      </c>
      <c r="J230" s="28">
        <f t="shared" si="17"/>
        <v>0.18916500999999997</v>
      </c>
      <c r="K230" s="28">
        <f t="shared" si="17"/>
        <v>0.26724440999999988</v>
      </c>
      <c r="L230" s="28">
        <f t="shared" si="17"/>
        <v>0.22666934000000005</v>
      </c>
      <c r="M230" s="28">
        <f t="shared" si="17"/>
        <v>0.17393343999999988</v>
      </c>
      <c r="N230" s="28">
        <f t="shared" si="17"/>
        <v>0.18192783818181835</v>
      </c>
      <c r="O230" s="39">
        <f t="shared" si="16"/>
        <v>2.4365333381818184</v>
      </c>
    </row>
    <row r="231" spans="1:15" x14ac:dyDescent="0.2">
      <c r="A231" s="10">
        <v>1020</v>
      </c>
      <c r="B231" s="10" t="s">
        <v>29</v>
      </c>
      <c r="C231" s="28">
        <f t="shared" si="17"/>
        <v>8.4529980400000024</v>
      </c>
      <c r="D231" s="28">
        <f t="shared" si="17"/>
        <v>3.9550517300000001</v>
      </c>
      <c r="E231" s="28">
        <f t="shared" si="17"/>
        <v>4.2100051900000013</v>
      </c>
      <c r="F231" s="28">
        <f t="shared" si="17"/>
        <v>4.5893624000000006</v>
      </c>
      <c r="G231" s="28">
        <f t="shared" si="17"/>
        <v>7.6185586799999996</v>
      </c>
      <c r="H231" s="28">
        <f t="shared" si="17"/>
        <v>3.9461504200000013</v>
      </c>
      <c r="I231" s="28">
        <f t="shared" si="17"/>
        <v>4.2024109299999992</v>
      </c>
      <c r="J231" s="28">
        <f t="shared" si="17"/>
        <v>3.9888425399999998</v>
      </c>
      <c r="K231" s="28">
        <f t="shared" si="17"/>
        <v>4.2060258499999996</v>
      </c>
      <c r="L231" s="28">
        <f t="shared" si="17"/>
        <v>4.4686190499999991</v>
      </c>
      <c r="M231" s="28">
        <f t="shared" si="17"/>
        <v>3.765375479999999</v>
      </c>
      <c r="N231" s="28">
        <f t="shared" si="17"/>
        <v>4.2080114281818171</v>
      </c>
      <c r="O231" s="39">
        <f t="shared" si="16"/>
        <v>57.611411738181822</v>
      </c>
    </row>
    <row r="232" spans="1:15" x14ac:dyDescent="0.2">
      <c r="A232" s="10">
        <v>1021</v>
      </c>
      <c r="B232" s="10" t="s">
        <v>30</v>
      </c>
      <c r="C232" s="28">
        <f t="shared" si="17"/>
        <v>0.95553731999999991</v>
      </c>
      <c r="D232" s="28">
        <f t="shared" si="17"/>
        <v>1.0322490300000007</v>
      </c>
      <c r="E232" s="28">
        <f t="shared" si="17"/>
        <v>1.0176582199999999</v>
      </c>
      <c r="F232" s="28">
        <f t="shared" si="17"/>
        <v>1.0642298000000001</v>
      </c>
      <c r="G232" s="28">
        <f t="shared" si="17"/>
        <v>1.0051905300000004</v>
      </c>
      <c r="H232" s="28">
        <f t="shared" si="17"/>
        <v>0.2565236700000002</v>
      </c>
      <c r="I232" s="28">
        <f t="shared" si="17"/>
        <v>0.47495564999999984</v>
      </c>
      <c r="J232" s="28">
        <f t="shared" si="17"/>
        <v>1.01360249</v>
      </c>
      <c r="K232" s="28">
        <f t="shared" si="17"/>
        <v>0.75477817999999974</v>
      </c>
      <c r="L232" s="28">
        <f t="shared" si="17"/>
        <v>0.93589751999999993</v>
      </c>
      <c r="M232" s="28">
        <f t="shared" si="17"/>
        <v>0.56755157000000001</v>
      </c>
      <c r="N232" s="28">
        <f t="shared" si="17"/>
        <v>0.58720875181818166</v>
      </c>
      <c r="O232" s="39">
        <f t="shared" si="16"/>
        <v>9.665382731818184</v>
      </c>
    </row>
    <row r="233" spans="1:15" x14ac:dyDescent="0.2">
      <c r="A233" s="10">
        <v>1022</v>
      </c>
      <c r="B233" s="10" t="s">
        <v>31</v>
      </c>
      <c r="C233" s="28">
        <f t="shared" si="17"/>
        <v>6.3513781900000001</v>
      </c>
      <c r="D233" s="28">
        <f t="shared" si="17"/>
        <v>6.535964980000001</v>
      </c>
      <c r="E233" s="28">
        <f t="shared" si="17"/>
        <v>6.6176977500000005</v>
      </c>
      <c r="F233" s="28">
        <f t="shared" si="17"/>
        <v>6.6543084999999991</v>
      </c>
      <c r="G233" s="28">
        <f t="shared" si="17"/>
        <v>6.2967613499999997</v>
      </c>
      <c r="H233" s="28">
        <f t="shared" si="17"/>
        <v>5.5555630600000026</v>
      </c>
      <c r="I233" s="28">
        <f t="shared" si="17"/>
        <v>6.4189776700000021</v>
      </c>
      <c r="J233" s="28">
        <f t="shared" si="17"/>
        <v>6.2230389400000004</v>
      </c>
      <c r="K233" s="28">
        <f t="shared" si="17"/>
        <v>5.243286089999998</v>
      </c>
      <c r="L233" s="28">
        <f t="shared" si="17"/>
        <v>6.2796223599999994</v>
      </c>
      <c r="M233" s="28">
        <f t="shared" si="17"/>
        <v>5.487856569999999</v>
      </c>
      <c r="N233" s="28">
        <f t="shared" si="17"/>
        <v>6.0111774209090925</v>
      </c>
      <c r="O233" s="39">
        <f t="shared" si="16"/>
        <v>73.675632880909106</v>
      </c>
    </row>
    <row r="234" spans="1:15" x14ac:dyDescent="0.2">
      <c r="A234" s="10">
        <v>1023</v>
      </c>
      <c r="B234" s="10" t="s">
        <v>32</v>
      </c>
      <c r="C234" s="28">
        <f t="shared" si="17"/>
        <v>0.76031049999999978</v>
      </c>
      <c r="D234" s="28">
        <f t="shared" si="17"/>
        <v>0.78289656000000019</v>
      </c>
      <c r="E234" s="28">
        <f t="shared" si="17"/>
        <v>0.70121028000000019</v>
      </c>
      <c r="F234" s="28">
        <f t="shared" si="17"/>
        <v>0.65315685999999995</v>
      </c>
      <c r="G234" s="28">
        <f t="shared" si="17"/>
        <v>0.6932640499999998</v>
      </c>
      <c r="H234" s="28">
        <f t="shared" si="17"/>
        <v>0.40928739000000047</v>
      </c>
      <c r="I234" s="28">
        <f t="shared" si="17"/>
        <v>0.52826303999999991</v>
      </c>
      <c r="J234" s="28">
        <f t="shared" si="17"/>
        <v>0.75104211000000021</v>
      </c>
      <c r="K234" s="28">
        <f t="shared" si="17"/>
        <v>0.5612605900000005</v>
      </c>
      <c r="L234" s="28">
        <f t="shared" si="17"/>
        <v>0.65151673000000065</v>
      </c>
      <c r="M234" s="28">
        <f t="shared" si="17"/>
        <v>0.6901199299999996</v>
      </c>
      <c r="N234" s="28">
        <f t="shared" si="17"/>
        <v>0.74284707454545429</v>
      </c>
      <c r="O234" s="39">
        <f t="shared" si="16"/>
        <v>7.9251751145454561</v>
      </c>
    </row>
    <row r="235" spans="1:15" x14ac:dyDescent="0.2">
      <c r="A235" s="10">
        <v>1024</v>
      </c>
      <c r="B235" s="10" t="s">
        <v>33</v>
      </c>
      <c r="C235" s="28">
        <f t="shared" si="17"/>
        <v>11.28693166</v>
      </c>
      <c r="D235" s="28">
        <f t="shared" si="17"/>
        <v>11.28357984</v>
      </c>
      <c r="E235" s="28">
        <f t="shared" si="17"/>
        <v>10.789726960000003</v>
      </c>
      <c r="F235" s="28">
        <f t="shared" si="17"/>
        <v>12.284311610000001</v>
      </c>
      <c r="G235" s="28">
        <f t="shared" si="17"/>
        <v>10.208387769999998</v>
      </c>
      <c r="H235" s="28">
        <f t="shared" si="17"/>
        <v>10.147225649999999</v>
      </c>
      <c r="I235" s="28">
        <f t="shared" si="17"/>
        <v>12.356548019999998</v>
      </c>
      <c r="J235" s="28">
        <f t="shared" si="17"/>
        <v>11.280249289999999</v>
      </c>
      <c r="K235" s="28">
        <f t="shared" si="17"/>
        <v>11.242490319999996</v>
      </c>
      <c r="L235" s="28">
        <f t="shared" si="17"/>
        <v>11.329575069999999</v>
      </c>
      <c r="M235" s="28">
        <f t="shared" si="17"/>
        <v>11.471208259999999</v>
      </c>
      <c r="N235" s="28">
        <f t="shared" si="17"/>
        <v>11.682009742727272</v>
      </c>
      <c r="O235" s="39">
        <f t="shared" si="16"/>
        <v>135.36224419272727</v>
      </c>
    </row>
    <row r="236" spans="1:15" x14ac:dyDescent="0.2">
      <c r="A236" s="10">
        <v>1025</v>
      </c>
      <c r="B236" s="10" t="s">
        <v>34</v>
      </c>
      <c r="C236" s="28">
        <f t="shared" si="17"/>
        <v>1.3341076399999996</v>
      </c>
      <c r="D236" s="28">
        <f t="shared" si="17"/>
        <v>1.4647647799999999</v>
      </c>
      <c r="E236" s="28">
        <f t="shared" si="17"/>
        <v>1.4370999600000001</v>
      </c>
      <c r="F236" s="28">
        <f t="shared" si="17"/>
        <v>1.5840851100000002</v>
      </c>
      <c r="G236" s="28">
        <f t="shared" si="17"/>
        <v>1.629208529999999</v>
      </c>
      <c r="H236" s="28">
        <f t="shared" si="17"/>
        <v>1.2227536600000004</v>
      </c>
      <c r="I236" s="28">
        <f t="shared" si="17"/>
        <v>1.4105933100000005</v>
      </c>
      <c r="J236" s="28">
        <f t="shared" si="17"/>
        <v>1.6444149899999994</v>
      </c>
      <c r="K236" s="28">
        <f t="shared" si="17"/>
        <v>1.4012009199999995</v>
      </c>
      <c r="L236" s="28">
        <f t="shared" si="17"/>
        <v>1.48508628</v>
      </c>
      <c r="M236" s="28">
        <f t="shared" si="17"/>
        <v>1.4265247500000002</v>
      </c>
      <c r="N236" s="28">
        <f t="shared" si="17"/>
        <v>1.4388450109090911</v>
      </c>
      <c r="O236" s="39">
        <f t="shared" si="16"/>
        <v>17.478684940909087</v>
      </c>
    </row>
    <row r="237" spans="1:15" x14ac:dyDescent="0.2">
      <c r="A237" s="10">
        <v>1026</v>
      </c>
      <c r="B237" s="10" t="s">
        <v>35</v>
      </c>
      <c r="C237" s="28">
        <f t="shared" si="17"/>
        <v>0.46119583999999997</v>
      </c>
      <c r="D237" s="28">
        <f t="shared" si="17"/>
        <v>0.32400826999999977</v>
      </c>
      <c r="E237" s="28">
        <f t="shared" si="17"/>
        <v>0.3939108400000001</v>
      </c>
      <c r="F237" s="28">
        <f t="shared" si="17"/>
        <v>0.49460567</v>
      </c>
      <c r="G237" s="28">
        <f t="shared" si="17"/>
        <v>0.38999019000000001</v>
      </c>
      <c r="H237" s="28">
        <f t="shared" si="17"/>
        <v>0.26788976999999992</v>
      </c>
      <c r="I237" s="28">
        <f t="shared" si="17"/>
        <v>0.38728360000000017</v>
      </c>
      <c r="J237" s="28">
        <f t="shared" si="17"/>
        <v>0.20599674000000001</v>
      </c>
      <c r="K237" s="28">
        <f t="shared" si="17"/>
        <v>4.828101000000018E-2</v>
      </c>
      <c r="L237" s="28">
        <f t="shared" si="17"/>
        <v>0.14944374000000005</v>
      </c>
      <c r="M237" s="28">
        <f t="shared" si="17"/>
        <v>0.47571145999999986</v>
      </c>
      <c r="N237" s="28">
        <f t="shared" si="17"/>
        <v>0.35651190363636365</v>
      </c>
      <c r="O237" s="39">
        <f t="shared" si="16"/>
        <v>3.9548290336363636</v>
      </c>
    </row>
    <row r="238" spans="1:15" x14ac:dyDescent="0.2">
      <c r="A238" s="10">
        <v>1027</v>
      </c>
      <c r="B238" s="10" t="s">
        <v>36</v>
      </c>
      <c r="C238" s="28">
        <f t="shared" si="17"/>
        <v>0.58896383000000041</v>
      </c>
      <c r="D238" s="28">
        <f t="shared" si="17"/>
        <v>0.51175057000000013</v>
      </c>
      <c r="E238" s="28">
        <f t="shared" si="17"/>
        <v>0.40554695999999968</v>
      </c>
      <c r="F238" s="28">
        <f t="shared" si="17"/>
        <v>0.52527977000000015</v>
      </c>
      <c r="G238" s="28">
        <f t="shared" si="17"/>
        <v>0.55685650000000009</v>
      </c>
      <c r="H238" s="28">
        <f t="shared" si="17"/>
        <v>0.37019854000000019</v>
      </c>
      <c r="I238" s="28">
        <f t="shared" si="17"/>
        <v>0.64523419000000004</v>
      </c>
      <c r="J238" s="28">
        <f t="shared" si="17"/>
        <v>0.53996607999999979</v>
      </c>
      <c r="K238" s="28">
        <f t="shared" si="17"/>
        <v>0.58548672999999996</v>
      </c>
      <c r="L238" s="28">
        <f t="shared" si="17"/>
        <v>0.53527101000000032</v>
      </c>
      <c r="M238" s="28">
        <f t="shared" si="17"/>
        <v>0.57207458000000011</v>
      </c>
      <c r="N238" s="28">
        <f t="shared" si="17"/>
        <v>0.33621894636363625</v>
      </c>
      <c r="O238" s="39">
        <f t="shared" si="16"/>
        <v>6.1728477063636369</v>
      </c>
    </row>
    <row r="239" spans="1:15" x14ac:dyDescent="0.2">
      <c r="A239" s="10">
        <v>1028</v>
      </c>
      <c r="B239" s="10" t="s">
        <v>37</v>
      </c>
      <c r="C239" s="28">
        <f t="shared" si="17"/>
        <v>4.6892642400000017</v>
      </c>
      <c r="D239" s="28">
        <f t="shared" si="17"/>
        <v>4.8615790800000012</v>
      </c>
      <c r="E239" s="28">
        <f t="shared" si="17"/>
        <v>4.7328414999999984</v>
      </c>
      <c r="F239" s="28">
        <f t="shared" si="17"/>
        <v>4.9734459699999993</v>
      </c>
      <c r="G239" s="28">
        <f t="shared" si="17"/>
        <v>4.7729172799999997</v>
      </c>
      <c r="H239" s="28">
        <f t="shared" si="17"/>
        <v>4.0329595900000008</v>
      </c>
      <c r="I239" s="28">
        <f t="shared" si="17"/>
        <v>5.2564918200000008</v>
      </c>
      <c r="J239" s="28">
        <f t="shared" si="17"/>
        <v>4.6281325200000012</v>
      </c>
      <c r="K239" s="28">
        <f t="shared" si="17"/>
        <v>4.7586797000000001</v>
      </c>
      <c r="L239" s="28">
        <f t="shared" si="17"/>
        <v>4.6873495199999997</v>
      </c>
      <c r="M239" s="28">
        <f t="shared" si="17"/>
        <v>4.5917233100000008</v>
      </c>
      <c r="N239" s="28">
        <f t="shared" si="17"/>
        <v>4.3458820781818179</v>
      </c>
      <c r="O239" s="39">
        <f t="shared" si="16"/>
        <v>56.331266608181821</v>
      </c>
    </row>
    <row r="240" spans="1:15" x14ac:dyDescent="0.2">
      <c r="A240" s="10">
        <v>1029</v>
      </c>
      <c r="B240" s="10" t="s">
        <v>38</v>
      </c>
      <c r="C240" s="28">
        <f t="shared" si="17"/>
        <v>0.42445376000000024</v>
      </c>
      <c r="D240" s="28">
        <f t="shared" si="17"/>
        <v>0.35512566000000001</v>
      </c>
      <c r="E240" s="28">
        <f t="shared" si="17"/>
        <v>0.3638299599999999</v>
      </c>
      <c r="F240" s="28">
        <f t="shared" si="17"/>
        <v>0.49274485999999995</v>
      </c>
      <c r="G240" s="28">
        <f t="shared" si="17"/>
        <v>0.37653826000000024</v>
      </c>
      <c r="H240" s="28">
        <f t="shared" si="17"/>
        <v>0.29003935999999997</v>
      </c>
      <c r="I240" s="28">
        <f t="shared" si="17"/>
        <v>9.8872870000000113E-2</v>
      </c>
      <c r="J240" s="28">
        <f t="shared" si="17"/>
        <v>0.36060909000000008</v>
      </c>
      <c r="K240" s="28">
        <f t="shared" si="17"/>
        <v>0.3751810299999998</v>
      </c>
      <c r="L240" s="28">
        <f t="shared" si="17"/>
        <v>0.43969233000000008</v>
      </c>
      <c r="M240" s="28">
        <f t="shared" si="17"/>
        <v>0.30729735000000002</v>
      </c>
      <c r="N240" s="28">
        <f t="shared" si="17"/>
        <v>0.30653811727272706</v>
      </c>
      <c r="O240" s="39">
        <f t="shared" si="16"/>
        <v>4.1909226472727275</v>
      </c>
    </row>
    <row r="241" spans="1:15" x14ac:dyDescent="0.2">
      <c r="A241" s="15">
        <v>1030</v>
      </c>
      <c r="B241" s="15" t="s">
        <v>18</v>
      </c>
      <c r="C241" s="30">
        <f t="shared" si="17"/>
        <v>0.49903891999999972</v>
      </c>
      <c r="D241" s="30">
        <f t="shared" si="17"/>
        <v>0.60822564999999995</v>
      </c>
      <c r="E241" s="30">
        <f t="shared" si="17"/>
        <v>0.61522492999999989</v>
      </c>
      <c r="F241" s="30">
        <f t="shared" si="17"/>
        <v>0.67731995000000056</v>
      </c>
      <c r="G241" s="30">
        <f t="shared" si="17"/>
        <v>0.64942273999999978</v>
      </c>
      <c r="H241" s="30">
        <f t="shared" si="17"/>
        <v>0.10977563000000012</v>
      </c>
      <c r="I241" s="30">
        <f t="shared" si="17"/>
        <v>0.82433738000000012</v>
      </c>
      <c r="J241" s="30">
        <f t="shared" si="17"/>
        <v>0.45238158000000017</v>
      </c>
      <c r="K241" s="30">
        <f t="shared" si="17"/>
        <v>-8.704688000000016E-2</v>
      </c>
      <c r="L241" s="30">
        <f t="shared" si="17"/>
        <v>0.66031691999999997</v>
      </c>
      <c r="M241" s="30">
        <f t="shared" si="17"/>
        <v>0.64807258999999995</v>
      </c>
      <c r="N241" s="30">
        <f t="shared" si="17"/>
        <v>0.56172271000000018</v>
      </c>
      <c r="O241" s="40">
        <f t="shared" si="16"/>
        <v>6.2187921199999998</v>
      </c>
    </row>
    <row r="242" spans="1:15" x14ac:dyDescent="0.2">
      <c r="A242" s="4">
        <v>10300</v>
      </c>
      <c r="B242" s="4" t="s">
        <v>55</v>
      </c>
      <c r="C242" s="25">
        <f t="shared" ref="C242:N242" si="18">SUM(C214:C241)</f>
        <v>103.79904094999999</v>
      </c>
      <c r="D242" s="25">
        <f t="shared" si="18"/>
        <v>99.461659999999995</v>
      </c>
      <c r="E242" s="25">
        <f t="shared" si="18"/>
        <v>97.654381850000007</v>
      </c>
      <c r="F242" s="25">
        <f t="shared" si="18"/>
        <v>111.25282967000001</v>
      </c>
      <c r="G242" s="25">
        <f t="shared" si="18"/>
        <v>106.53638488000003</v>
      </c>
      <c r="H242" s="25">
        <f t="shared" si="18"/>
        <v>81.679579000000004</v>
      </c>
      <c r="I242" s="25">
        <f t="shared" si="18"/>
        <v>110.52438408999997</v>
      </c>
      <c r="J242" s="25">
        <f t="shared" si="18"/>
        <v>97.469313049999968</v>
      </c>
      <c r="K242" s="25">
        <f t="shared" si="18"/>
        <v>92.835671569999988</v>
      </c>
      <c r="L242" s="25">
        <f t="shared" si="18"/>
        <v>102.04729623</v>
      </c>
      <c r="M242" s="25">
        <f t="shared" si="18"/>
        <v>101.19365171000001</v>
      </c>
      <c r="N242" s="25">
        <f t="shared" si="18"/>
        <v>101.05312377727272</v>
      </c>
      <c r="O242" s="25">
        <f>SUM(O214:O241)</f>
        <v>1205.5073167772728</v>
      </c>
    </row>
    <row r="243" spans="1:15" x14ac:dyDescent="0.2">
      <c r="A243" s="32"/>
      <c r="B243" s="32"/>
      <c r="C243"/>
      <c r="D243"/>
      <c r="E243"/>
      <c r="F243"/>
      <c r="G243"/>
      <c r="H243"/>
      <c r="I243"/>
      <c r="J243"/>
      <c r="K243"/>
      <c r="L243"/>
      <c r="M243"/>
      <c r="N243"/>
      <c r="O243" s="32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6">
    <tabColor rgb="FF00B0F0"/>
  </sheetPr>
  <dimension ref="A1:EF137"/>
  <sheetViews>
    <sheetView showGridLines="0" tabSelected="1" view="pageBreakPreview" zoomScale="70" zoomScaleNormal="78" zoomScaleSheetLayoutView="70" workbookViewId="0"/>
  </sheetViews>
  <sheetFormatPr defaultRowHeight="14.25" x14ac:dyDescent="0.2"/>
  <cols>
    <col min="1" max="1" width="14.25" bestFit="1" customWidth="1"/>
    <col min="2" max="2" width="11.125" bestFit="1" customWidth="1"/>
    <col min="3" max="4" width="12.25" customWidth="1"/>
    <col min="5" max="5" width="13.375" bestFit="1" customWidth="1"/>
    <col min="6" max="8" width="12.25" customWidth="1"/>
    <col min="9" max="9" width="14.75" bestFit="1" customWidth="1"/>
    <col min="10" max="10" width="12.25" customWidth="1"/>
    <col min="11" max="11" width="12" bestFit="1" customWidth="1"/>
    <col min="12" max="12" width="10.25" customWidth="1"/>
    <col min="13" max="13" width="9.75" customWidth="1"/>
    <col min="14" max="19" width="8.75" customWidth="1"/>
    <col min="20" max="20" width="7.375" bestFit="1" customWidth="1"/>
    <col min="21" max="24" width="8.75" customWidth="1"/>
    <col min="25" max="25" width="8.25" bestFit="1" customWidth="1"/>
    <col min="26" max="26" width="8.75" customWidth="1"/>
    <col min="27" max="27" width="8.75" bestFit="1" customWidth="1"/>
    <col min="28" max="28" width="8.25" customWidth="1"/>
    <col min="29" max="29" width="10" bestFit="1" customWidth="1"/>
    <col min="30" max="31" width="8.75" customWidth="1"/>
    <col min="32" max="32" width="7.75" bestFit="1" customWidth="1"/>
    <col min="33" max="39" width="8.75" customWidth="1"/>
    <col min="40" max="40" width="8" bestFit="1" customWidth="1"/>
    <col min="41" max="42" width="10.25" bestFit="1" customWidth="1"/>
    <col min="43" max="43" width="7.25" bestFit="1" customWidth="1"/>
    <col min="44" max="44" width="9" customWidth="1"/>
    <col min="45" max="45" width="8.125" bestFit="1" customWidth="1"/>
    <col min="46" max="58" width="8.75" customWidth="1"/>
    <col min="59" max="59" width="7.125" bestFit="1" customWidth="1"/>
    <col min="60" max="60" width="9.375" customWidth="1"/>
    <col min="61" max="64" width="8.75" customWidth="1"/>
    <col min="65" max="68" width="9.625" bestFit="1" customWidth="1"/>
    <col min="69" max="71" width="8.75" bestFit="1" customWidth="1"/>
    <col min="72" max="72" width="7.875" bestFit="1" customWidth="1"/>
    <col min="73" max="73" width="8.25" bestFit="1" customWidth="1"/>
    <col min="74" max="74" width="8.125" bestFit="1" customWidth="1"/>
    <col min="75" max="75" width="9.625" bestFit="1" customWidth="1"/>
    <col min="76" max="76" width="8.625" bestFit="1" customWidth="1"/>
    <col min="77" max="77" width="8" customWidth="1"/>
    <col min="78" max="78" width="8.25" bestFit="1" customWidth="1"/>
    <col min="79" max="84" width="8.75" customWidth="1"/>
    <col min="85" max="85" width="7.75" bestFit="1" customWidth="1"/>
    <col min="86" max="86" width="8.875" bestFit="1" customWidth="1"/>
    <col min="87" max="87" width="9.125" bestFit="1" customWidth="1"/>
    <col min="88" max="88" width="9.25" bestFit="1" customWidth="1"/>
    <col min="89" max="89" width="10.875" bestFit="1" customWidth="1"/>
    <col min="90" max="90" width="10.75" customWidth="1"/>
    <col min="91" max="91" width="8.25" bestFit="1" customWidth="1"/>
    <col min="92" max="92" width="8.25" customWidth="1"/>
    <col min="93" max="93" width="10.875" customWidth="1"/>
    <col min="96" max="97" width="9.375" bestFit="1" customWidth="1"/>
    <col min="98" max="98" width="9.75" bestFit="1" customWidth="1"/>
    <col min="99" max="99" width="9.375" bestFit="1" customWidth="1"/>
    <col min="100" max="100" width="10.375" customWidth="1"/>
    <col min="101" max="102" width="9.375" bestFit="1" customWidth="1"/>
    <col min="103" max="103" width="9.75" customWidth="1"/>
    <col min="104" max="104" width="9.375" bestFit="1" customWidth="1"/>
    <col min="105" max="105" width="9.25" bestFit="1" customWidth="1"/>
    <col min="106" max="106" width="9.75" bestFit="1" customWidth="1"/>
    <col min="122" max="122" width="9.125" customWidth="1"/>
  </cols>
  <sheetData>
    <row r="1" spans="1:136" s="65" customFormat="1" ht="29.25" customHeight="1" x14ac:dyDescent="0.2">
      <c r="A1" s="216">
        <v>10300</v>
      </c>
      <c r="B1" s="491" t="s">
        <v>53</v>
      </c>
      <c r="C1" s="491"/>
      <c r="D1" s="491"/>
      <c r="E1" s="491"/>
      <c r="F1" s="491" t="str">
        <f>+VLOOKUP($A$1,'2565'!$A$1:$B$29,2)</f>
        <v>กปภ.ข.9_65</v>
      </c>
      <c r="G1" s="491"/>
      <c r="H1" s="491"/>
      <c r="I1" s="491"/>
      <c r="J1" s="491"/>
      <c r="K1" s="527"/>
      <c r="L1" s="151">
        <f>+$A$1</f>
        <v>10300</v>
      </c>
      <c r="M1" s="491" t="s">
        <v>53</v>
      </c>
      <c r="N1" s="491"/>
      <c r="O1" s="491"/>
      <c r="P1" s="491"/>
      <c r="Q1" s="491" t="str">
        <f>+VLOOKUP($A$1,เป้าหมาย2565!$A$1:$B$29,2)</f>
        <v>กปภ.ข.9_65</v>
      </c>
      <c r="R1" s="491"/>
      <c r="S1" s="491"/>
      <c r="T1" s="491"/>
      <c r="U1" s="491"/>
      <c r="V1" s="491"/>
      <c r="W1" s="152"/>
      <c r="X1" s="152"/>
      <c r="Y1" s="152"/>
      <c r="Z1" s="152"/>
      <c r="AA1" s="153"/>
      <c r="AB1" s="151">
        <f>+$A$1</f>
        <v>10300</v>
      </c>
      <c r="AC1" s="491" t="s">
        <v>53</v>
      </c>
      <c r="AD1" s="491"/>
      <c r="AE1" s="491"/>
      <c r="AF1" s="491"/>
      <c r="AG1" s="491" t="str">
        <f>+VLOOKUP($A$1,เป้าหมาย2565!$A$1:$B$29,2)</f>
        <v>กปภ.ข.9_65</v>
      </c>
      <c r="AH1" s="491"/>
      <c r="AI1" s="491"/>
      <c r="AJ1" s="491"/>
      <c r="AK1" s="491"/>
      <c r="AL1" s="491"/>
      <c r="AM1" s="152"/>
      <c r="AN1" s="152"/>
      <c r="AO1" s="152"/>
      <c r="AP1" s="152"/>
      <c r="AQ1" s="153"/>
      <c r="AR1" s="151">
        <f>+$A$1</f>
        <v>10300</v>
      </c>
      <c r="AS1" s="491" t="s">
        <v>53</v>
      </c>
      <c r="AT1" s="491"/>
      <c r="AU1" s="491"/>
      <c r="AV1" s="491"/>
      <c r="AW1" s="491" t="str">
        <f>+VLOOKUP($A$1,เป้าหมาย2565!$A$1:$B$29,2)</f>
        <v>กปภ.ข.9_65</v>
      </c>
      <c r="AX1" s="491"/>
      <c r="AY1" s="491"/>
      <c r="AZ1" s="491"/>
      <c r="BA1" s="491"/>
      <c r="BB1" s="491"/>
      <c r="BC1" s="152"/>
      <c r="BD1" s="152"/>
      <c r="BE1" s="152"/>
      <c r="BF1" s="152"/>
      <c r="BG1" s="153"/>
      <c r="BH1" s="151">
        <f>+$A$1</f>
        <v>10300</v>
      </c>
      <c r="BI1" s="491" t="s">
        <v>53</v>
      </c>
      <c r="BJ1" s="491"/>
      <c r="BK1" s="491"/>
      <c r="BL1" s="491"/>
      <c r="BM1" s="491" t="str">
        <f>+VLOOKUP($A$1,เป้าหมาย2565!$A$1:$B$29,2)</f>
        <v>กปภ.ข.9_65</v>
      </c>
      <c r="BN1" s="491"/>
      <c r="BO1" s="491"/>
      <c r="BP1" s="491"/>
      <c r="BQ1" s="491"/>
      <c r="BR1" s="491"/>
      <c r="BS1" s="152"/>
      <c r="BT1" s="152"/>
      <c r="BU1" s="152"/>
      <c r="BV1" s="152"/>
      <c r="BW1" s="153"/>
      <c r="BX1" s="151">
        <f>+$A$1</f>
        <v>10300</v>
      </c>
      <c r="BY1" s="491" t="s">
        <v>53</v>
      </c>
      <c r="BZ1" s="491"/>
      <c r="CA1" s="491"/>
      <c r="CB1" s="491"/>
      <c r="CC1" s="491" t="str">
        <f>+VLOOKUP($A$1,เป้าหมาย2565!$A$1:$B$29,2)</f>
        <v>กปภ.ข.9_65</v>
      </c>
      <c r="CD1" s="491"/>
      <c r="CE1" s="491"/>
      <c r="CF1" s="491"/>
      <c r="CG1" s="491"/>
      <c r="CH1" s="491"/>
      <c r="CI1" s="152"/>
      <c r="CJ1" s="152"/>
      <c r="CK1" s="152"/>
      <c r="CL1" s="152"/>
      <c r="CM1" s="153"/>
      <c r="CN1" s="151">
        <f>+$A$1</f>
        <v>10300</v>
      </c>
      <c r="CO1" s="491" t="s">
        <v>53</v>
      </c>
      <c r="CP1" s="491"/>
      <c r="CQ1" s="491"/>
      <c r="CR1" s="491"/>
      <c r="CS1" s="491" t="str">
        <f>+VLOOKUP($A$1,เป้าหมาย2565!$A$1:$B$29,2)</f>
        <v>กปภ.ข.9_65</v>
      </c>
      <c r="CT1" s="491"/>
      <c r="CU1" s="491"/>
      <c r="CV1" s="491"/>
      <c r="CW1" s="491"/>
      <c r="CX1" s="491"/>
      <c r="CY1" s="152"/>
      <c r="CZ1" s="152"/>
      <c r="DA1" s="152"/>
      <c r="DB1" s="153"/>
      <c r="DC1" s="151">
        <f>+$A$1</f>
        <v>10300</v>
      </c>
      <c r="DD1" s="491" t="s">
        <v>53</v>
      </c>
      <c r="DE1" s="491"/>
      <c r="DF1" s="491"/>
      <c r="DG1" s="491"/>
      <c r="DH1" s="491" t="str">
        <f>+VLOOKUP($A$1,เป้าหมาย2565!$A$1:$B$29,2)</f>
        <v>กปภ.ข.9_65</v>
      </c>
      <c r="DI1" s="491"/>
      <c r="DJ1" s="491"/>
      <c r="DK1" s="491"/>
      <c r="DL1" s="491"/>
      <c r="DM1" s="491"/>
      <c r="DN1" s="152"/>
      <c r="DO1" s="152"/>
      <c r="DP1" s="152"/>
      <c r="DQ1" s="152"/>
      <c r="DR1" s="151">
        <f>+$A$1</f>
        <v>10300</v>
      </c>
      <c r="DS1" s="491" t="s">
        <v>53</v>
      </c>
      <c r="DT1" s="491"/>
      <c r="DU1" s="491"/>
      <c r="DV1" s="491"/>
      <c r="DW1" s="491" t="str">
        <f>+VLOOKUP($A$1,เป้าหมาย2565!$A$1:$B$29,2)</f>
        <v>กปภ.ข.9_65</v>
      </c>
      <c r="DX1" s="491"/>
      <c r="DY1" s="491"/>
      <c r="DZ1" s="491"/>
      <c r="EA1" s="491"/>
      <c r="EB1" s="491"/>
      <c r="EC1" s="152"/>
      <c r="ED1" s="152"/>
      <c r="EE1" s="152"/>
      <c r="EF1" s="152"/>
    </row>
    <row r="2" spans="1:136" ht="19.5" thickBot="1" x14ac:dyDescent="0.25">
      <c r="A2" s="249" t="s">
        <v>123</v>
      </c>
      <c r="B2" s="155"/>
      <c r="C2" s="155"/>
      <c r="D2" s="155"/>
      <c r="E2" s="155"/>
      <c r="F2" s="155"/>
      <c r="G2" s="155"/>
      <c r="H2" s="155"/>
      <c r="I2" s="155"/>
      <c r="J2" s="155"/>
      <c r="K2" s="156"/>
      <c r="L2" s="154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6"/>
      <c r="AB2" s="154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6"/>
      <c r="AR2" s="154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6"/>
      <c r="BH2" s="154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6"/>
      <c r="BX2" s="154"/>
      <c r="BY2" s="155"/>
      <c r="BZ2" s="155"/>
      <c r="CA2" s="155"/>
      <c r="CB2" s="155"/>
      <c r="CC2" s="155"/>
      <c r="CD2" s="155"/>
      <c r="CE2" s="155"/>
      <c r="CF2" s="155"/>
      <c r="CG2" s="155"/>
      <c r="CH2" s="155"/>
      <c r="CI2" s="155"/>
      <c r="CJ2" s="155"/>
      <c r="CK2" s="155"/>
      <c r="CL2" s="155"/>
      <c r="CM2" s="156"/>
      <c r="CN2" s="154"/>
      <c r="CO2" s="136" t="s">
        <v>43</v>
      </c>
      <c r="CP2" s="136" t="s">
        <v>0</v>
      </c>
      <c r="CQ2" s="136" t="s">
        <v>1</v>
      </c>
      <c r="CR2" s="136" t="s">
        <v>2</v>
      </c>
      <c r="CS2" s="136" t="s">
        <v>3</v>
      </c>
      <c r="CT2" s="136" t="s">
        <v>4</v>
      </c>
      <c r="CU2" s="136" t="s">
        <v>5</v>
      </c>
      <c r="CV2" s="136" t="s">
        <v>6</v>
      </c>
      <c r="CW2" s="136" t="s">
        <v>7</v>
      </c>
      <c r="CX2" s="136" t="s">
        <v>8</v>
      </c>
      <c r="CY2" s="136" t="s">
        <v>9</v>
      </c>
      <c r="CZ2" s="136" t="s">
        <v>10</v>
      </c>
      <c r="DA2" s="136" t="s">
        <v>11</v>
      </c>
      <c r="DB2" s="160" t="s">
        <v>49</v>
      </c>
      <c r="DC2" s="154"/>
      <c r="DD2" s="155"/>
      <c r="DE2" s="155"/>
      <c r="DF2" s="155"/>
      <c r="DG2" s="155"/>
      <c r="DH2" s="155"/>
      <c r="DI2" s="155"/>
      <c r="DJ2" s="155"/>
      <c r="DK2" s="155"/>
      <c r="DL2" s="155"/>
      <c r="DM2" s="155"/>
      <c r="DN2" s="155"/>
      <c r="DO2" s="155"/>
      <c r="DP2" s="155"/>
      <c r="DQ2" s="155"/>
      <c r="DR2" s="154"/>
      <c r="DS2" s="155"/>
      <c r="DT2" s="155"/>
      <c r="DU2" s="155"/>
      <c r="DV2" s="155"/>
      <c r="DW2" s="155"/>
      <c r="DX2" s="155"/>
      <c r="DY2" s="155"/>
      <c r="DZ2" s="155"/>
      <c r="EA2" s="155"/>
      <c r="EB2" s="155"/>
      <c r="EC2" s="155"/>
      <c r="ED2" s="155"/>
      <c r="EE2" s="155"/>
      <c r="EF2" s="155"/>
    </row>
    <row r="3" spans="1:136" ht="24.75" thickTop="1" thickBot="1" x14ac:dyDescent="0.4">
      <c r="A3" s="524" t="s">
        <v>106</v>
      </c>
      <c r="B3" s="533" t="s">
        <v>180</v>
      </c>
      <c r="C3" s="534"/>
      <c r="D3" s="534"/>
      <c r="E3" s="534"/>
      <c r="F3" s="534"/>
      <c r="G3" s="534"/>
      <c r="H3" s="534"/>
      <c r="I3" s="534"/>
      <c r="J3" s="534"/>
      <c r="K3" s="535"/>
      <c r="L3" s="154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6"/>
      <c r="AB3" s="154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6"/>
      <c r="AR3" s="154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5"/>
      <c r="BF3" s="155"/>
      <c r="BG3" s="156"/>
      <c r="BH3" s="154"/>
      <c r="BI3" s="155"/>
      <c r="BJ3" s="155"/>
      <c r="BK3" s="155"/>
      <c r="BL3" s="155"/>
      <c r="BM3" s="155"/>
      <c r="BN3" s="155"/>
      <c r="BO3" s="155"/>
      <c r="BP3" s="155"/>
      <c r="BQ3" s="155"/>
      <c r="BR3" s="155"/>
      <c r="BS3" s="155"/>
      <c r="BT3" s="155"/>
      <c r="BU3" s="155"/>
      <c r="BV3" s="155"/>
      <c r="BW3" s="156"/>
      <c r="BX3" s="154"/>
      <c r="BY3" s="155"/>
      <c r="BZ3" s="155"/>
      <c r="CA3" s="155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55"/>
      <c r="CM3" s="156"/>
      <c r="CN3" s="154"/>
      <c r="CO3" s="138" t="s">
        <v>50</v>
      </c>
      <c r="CP3" s="140">
        <f>+VLOOKUP($A$1,'2560'!$A$151:$O$180,3)</f>
        <v>148.37512775000002</v>
      </c>
      <c r="CQ3" s="140">
        <f>+VLOOKUP($A$1,'2560'!$A$151:$O$180,4)</f>
        <v>153.60377585999996</v>
      </c>
      <c r="CR3" s="140">
        <f>+VLOOKUP($A$1,'2560'!$A$151:$O$180,5)</f>
        <v>153.09260657999997</v>
      </c>
      <c r="CS3" s="140">
        <f>+VLOOKUP($A$1,'2560'!$A$151:$O$180,6)</f>
        <v>162.19327786999995</v>
      </c>
      <c r="CT3" s="140">
        <f>+VLOOKUP($A$1,'2560'!$A$151:$O$180,7)</f>
        <v>157.04749324000002</v>
      </c>
      <c r="CU3" s="140">
        <f>+VLOOKUP($A$1,'2560'!$A$151:$O$180,8)</f>
        <v>155.04481799000001</v>
      </c>
      <c r="CV3" s="140">
        <f>+VLOOKUP($A$1,'2560'!$A$151:$O$180,9)</f>
        <v>177.55092483000001</v>
      </c>
      <c r="CW3" s="140">
        <f>+VLOOKUP($A$1,'2560'!$A$151:$O$180,10)</f>
        <v>170.46774110000001</v>
      </c>
      <c r="CX3" s="140">
        <f>+VLOOKUP($A$1,'2560'!$A$151:$O$180,11)</f>
        <v>163.10173941000002</v>
      </c>
      <c r="CY3" s="140">
        <f>+VLOOKUP($A$1,'2560'!$A$151:$O$180,12)</f>
        <v>155.34410677999998</v>
      </c>
      <c r="CZ3" s="140">
        <f>+VLOOKUP($A$1,'2560'!$A$151:$O$180,13)</f>
        <v>159.03156028000001</v>
      </c>
      <c r="DA3" s="140">
        <f>+VLOOKUP($A$1,'2560'!$A$151:$O$180,14)</f>
        <v>161.13615428999992</v>
      </c>
      <c r="DB3" s="161">
        <f t="shared" ref="DB3:DB6" si="0">SUM(CP3:DA3)</f>
        <v>1915.9893259799996</v>
      </c>
      <c r="DC3" s="154"/>
      <c r="DD3" s="155"/>
      <c r="DE3" s="155"/>
      <c r="DF3" s="155"/>
      <c r="DG3" s="155"/>
      <c r="DH3" s="155"/>
      <c r="DI3" s="155"/>
      <c r="DJ3" s="155"/>
      <c r="DK3" s="155"/>
      <c r="DL3" s="155"/>
      <c r="DM3" s="155"/>
      <c r="DN3" s="155"/>
      <c r="DO3" s="155"/>
      <c r="DP3" s="155"/>
      <c r="DQ3" s="155"/>
      <c r="DR3" s="154"/>
      <c r="DS3" s="155"/>
      <c r="DT3" s="155"/>
      <c r="DU3" s="155"/>
      <c r="DV3" s="155"/>
      <c r="DW3" s="155"/>
      <c r="DX3" s="155"/>
      <c r="DY3" s="155"/>
      <c r="DZ3" s="155"/>
      <c r="EA3" s="155"/>
      <c r="EB3" s="155"/>
      <c r="EC3" s="155"/>
      <c r="ED3" s="155"/>
      <c r="EE3" s="155"/>
      <c r="EF3" s="155"/>
    </row>
    <row r="4" spans="1:136" s="230" customFormat="1" ht="24.75" thickTop="1" thickBot="1" x14ac:dyDescent="0.4">
      <c r="A4" s="525"/>
      <c r="B4" s="528" t="s">
        <v>165</v>
      </c>
      <c r="C4" s="529"/>
      <c r="D4" s="529"/>
      <c r="E4" s="529"/>
      <c r="F4" s="529"/>
      <c r="G4" s="530" t="s">
        <v>172</v>
      </c>
      <c r="H4" s="531"/>
      <c r="I4" s="531"/>
      <c r="J4" s="531"/>
      <c r="K4" s="532"/>
      <c r="L4" s="231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3"/>
      <c r="AB4" s="231"/>
      <c r="AC4" s="232"/>
      <c r="AD4" s="232"/>
      <c r="AE4" s="232"/>
      <c r="AF4" s="232"/>
      <c r="AG4" s="232"/>
      <c r="AH4" s="232"/>
      <c r="AI4" s="232"/>
      <c r="AJ4" s="232"/>
      <c r="AK4" s="232"/>
      <c r="AL4" s="232"/>
      <c r="AM4" s="232"/>
      <c r="AN4" s="232"/>
      <c r="AO4" s="232"/>
      <c r="AP4" s="232"/>
      <c r="AQ4" s="233"/>
      <c r="AR4" s="231"/>
      <c r="AS4" s="232"/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2"/>
      <c r="BE4" s="232"/>
      <c r="BF4" s="232"/>
      <c r="BG4" s="233"/>
      <c r="BH4" s="231"/>
      <c r="BI4" s="232"/>
      <c r="BJ4" s="232"/>
      <c r="BK4" s="232"/>
      <c r="BL4" s="232"/>
      <c r="BM4" s="232"/>
      <c r="BN4" s="232"/>
      <c r="BO4" s="232"/>
      <c r="BP4" s="232"/>
      <c r="BQ4" s="232"/>
      <c r="BR4" s="232"/>
      <c r="BS4" s="232"/>
      <c r="BT4" s="232"/>
      <c r="BU4" s="232"/>
      <c r="BV4" s="232"/>
      <c r="BW4" s="233"/>
      <c r="BX4" s="231"/>
      <c r="BY4" s="232"/>
      <c r="BZ4" s="232"/>
      <c r="CA4" s="232"/>
      <c r="CB4" s="232"/>
      <c r="CC4" s="232"/>
      <c r="CD4" s="232"/>
      <c r="CE4" s="232"/>
      <c r="CF4" s="232"/>
      <c r="CG4" s="232"/>
      <c r="CH4" s="232"/>
      <c r="CI4" s="232"/>
      <c r="CJ4" s="232"/>
      <c r="CK4" s="232"/>
      <c r="CL4" s="232"/>
      <c r="CM4" s="233"/>
      <c r="CN4" s="231"/>
      <c r="CO4" s="138" t="s">
        <v>51</v>
      </c>
      <c r="CP4" s="142">
        <f>+VLOOKUP($A$1,'2561'!$A$151:$O$180,3)</f>
        <v>157.84108592000004</v>
      </c>
      <c r="CQ4" s="142">
        <f>+VLOOKUP($A$1,'2561'!$A$151:$O$180,4)</f>
        <v>167.54811090000001</v>
      </c>
      <c r="CR4" s="142">
        <f>+VLOOKUP($A$1,'2561'!$A$151:$O$180,5)</f>
        <v>162.68152243999998</v>
      </c>
      <c r="CS4" s="142">
        <f>+VLOOKUP($A$1,'2561'!$A$151:$O$180,6)</f>
        <v>167.41315009000002</v>
      </c>
      <c r="CT4" s="142">
        <f>+VLOOKUP($A$1,'2561'!$A$151:$O$180,7)</f>
        <v>166.18505736999992</v>
      </c>
      <c r="CU4" s="142">
        <f>+VLOOKUP($A$1,'2561'!$A$151:$O$180,8)</f>
        <v>160.10052539999998</v>
      </c>
      <c r="CV4" s="142">
        <f>+VLOOKUP($A$1,'2561'!$A$151:$O$180,9)</f>
        <v>177.35804237999994</v>
      </c>
      <c r="CW4" s="142">
        <f>+VLOOKUP($A$1,'2561'!$A$151:$O$180,10)</f>
        <v>170.71131895000002</v>
      </c>
      <c r="CX4" s="142">
        <f>+VLOOKUP($A$1,'2561'!$A$151:$O$180,11)</f>
        <v>170.90799927999996</v>
      </c>
      <c r="CY4" s="142">
        <f>+VLOOKUP($A$1,'2561'!$A$151:$O$180,12)</f>
        <v>162.70494479000001</v>
      </c>
      <c r="CZ4" s="142">
        <f>+VLOOKUP($A$1,'2561'!$A$151:$O$180,13)</f>
        <v>165.96495057999999</v>
      </c>
      <c r="DA4" s="142">
        <f>+VLOOKUP($A$1,'2561'!$A$151:$O$180,14)</f>
        <v>167.35783465000003</v>
      </c>
      <c r="DB4" s="162">
        <f t="shared" si="0"/>
        <v>1996.7745427499999</v>
      </c>
      <c r="DC4" s="154"/>
      <c r="DD4" s="155"/>
      <c r="DE4" s="155"/>
      <c r="DF4" s="155"/>
      <c r="DG4" s="155"/>
      <c r="DH4" s="155"/>
      <c r="DI4" s="155"/>
      <c r="DJ4" s="155"/>
      <c r="DK4" s="155"/>
      <c r="DL4" s="155"/>
      <c r="DM4" s="155"/>
      <c r="DN4" s="155"/>
      <c r="DO4" s="155"/>
      <c r="DP4" s="155"/>
      <c r="DQ4" s="155"/>
      <c r="DR4" s="154"/>
      <c r="DS4" s="155"/>
      <c r="DT4" s="155"/>
      <c r="DU4" s="155"/>
      <c r="DV4" s="155"/>
      <c r="DW4" s="155"/>
      <c r="DX4" s="155"/>
      <c r="DY4" s="155"/>
      <c r="DZ4" s="155"/>
      <c r="EA4" s="155"/>
      <c r="EB4" s="155"/>
      <c r="EC4" s="155"/>
      <c r="ED4" s="155"/>
      <c r="EE4" s="155"/>
      <c r="EF4" s="155"/>
    </row>
    <row r="5" spans="1:136" s="230" customFormat="1" ht="25.5" thickTop="1" thickBot="1" x14ac:dyDescent="0.4">
      <c r="A5" s="525"/>
      <c r="B5" s="238" t="s">
        <v>12</v>
      </c>
      <c r="C5" s="239" t="s">
        <v>111</v>
      </c>
      <c r="D5" s="239" t="s">
        <v>42</v>
      </c>
      <c r="E5" s="239" t="s">
        <v>118</v>
      </c>
      <c r="F5" s="250" t="s">
        <v>117</v>
      </c>
      <c r="G5" s="304" t="s">
        <v>12</v>
      </c>
      <c r="H5" s="305" t="s">
        <v>111</v>
      </c>
      <c r="I5" s="305" t="s">
        <v>42</v>
      </c>
      <c r="J5" s="305" t="s">
        <v>118</v>
      </c>
      <c r="K5" s="306" t="s">
        <v>112</v>
      </c>
      <c r="L5" s="231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3"/>
      <c r="AB5" s="231"/>
      <c r="AC5" s="232"/>
      <c r="AD5" s="232"/>
      <c r="AE5" s="232"/>
      <c r="AF5" s="232"/>
      <c r="AG5" s="232"/>
      <c r="AH5" s="232"/>
      <c r="AI5" s="232"/>
      <c r="AJ5" s="232"/>
      <c r="AK5" s="232"/>
      <c r="AL5" s="232"/>
      <c r="AM5" s="232"/>
      <c r="AN5" s="232"/>
      <c r="AO5" s="232"/>
      <c r="AP5" s="232"/>
      <c r="AQ5" s="233"/>
      <c r="AR5" s="231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2"/>
      <c r="BF5" s="232"/>
      <c r="BG5" s="233"/>
      <c r="BH5" s="231"/>
      <c r="BI5" s="232"/>
      <c r="BJ5" s="232"/>
      <c r="BK5" s="232"/>
      <c r="BL5" s="232"/>
      <c r="BM5" s="232"/>
      <c r="BN5" s="232"/>
      <c r="BO5" s="232"/>
      <c r="BP5" s="232"/>
      <c r="BQ5" s="232"/>
      <c r="BR5" s="232"/>
      <c r="BS5" s="232"/>
      <c r="BT5" s="232"/>
      <c r="BU5" s="232"/>
      <c r="BV5" s="232"/>
      <c r="BW5" s="233"/>
      <c r="BX5" s="231"/>
      <c r="BY5" s="232"/>
      <c r="BZ5" s="232"/>
      <c r="CA5" s="232"/>
      <c r="CB5" s="232"/>
      <c r="CC5" s="232"/>
      <c r="CD5" s="232"/>
      <c r="CE5" s="232"/>
      <c r="CF5" s="232"/>
      <c r="CG5" s="232"/>
      <c r="CH5" s="232"/>
      <c r="CI5" s="232"/>
      <c r="CJ5" s="232"/>
      <c r="CK5" s="232"/>
      <c r="CL5" s="232"/>
      <c r="CM5" s="233"/>
      <c r="CN5" s="231"/>
      <c r="CO5" s="138" t="s">
        <v>143</v>
      </c>
      <c r="CP5" s="144">
        <f>+VLOOKUP($A$1,'2562'!$A$151:$O$180,3)</f>
        <v>163.73249621000002</v>
      </c>
      <c r="CQ5" s="144">
        <f>+VLOOKUP($A$1,'2562'!$A$151:$O$180,4)</f>
        <v>169.60665689000004</v>
      </c>
      <c r="CR5" s="144">
        <f>+VLOOKUP($A$1,'2562'!$A$151:$O$180,5)</f>
        <v>168.93876281000004</v>
      </c>
      <c r="CS5" s="144">
        <f>+VLOOKUP($A$1,'2562'!$A$151:$O$180,6)</f>
        <v>175.30857276999998</v>
      </c>
      <c r="CT5" s="144">
        <f>+VLOOKUP($A$1,'2562'!$A$151:$O$180,7)</f>
        <v>171.41298749000001</v>
      </c>
      <c r="CU5" s="144">
        <f>+VLOOKUP($A$1,'2562'!$A$151:$O$180,8)</f>
        <v>167.5407984</v>
      </c>
      <c r="CV5" s="144">
        <f>+VLOOKUP($A$1,'2562'!$A$151:$O$180,9)</f>
        <v>187.89147411999997</v>
      </c>
      <c r="CW5" s="144">
        <f>+VLOOKUP($A$1,'2562'!$A$151:$O$180,10)</f>
        <v>199.53170947999999</v>
      </c>
      <c r="CX5" s="144">
        <f>+VLOOKUP($A$1,'2562'!$A$151:$O$180,11)</f>
        <v>187.49010115999999</v>
      </c>
      <c r="CY5" s="144">
        <f>+VLOOKUP($A$1,'2562'!$A$151:$O$180,12)</f>
        <v>175.95017934999996</v>
      </c>
      <c r="CZ5" s="144">
        <f>+VLOOKUP($A$1,'2562'!$A$151:$O$180,13)</f>
        <v>182.44770460000001</v>
      </c>
      <c r="DA5" s="144">
        <f>+VLOOKUP($A$1,'2562'!$A$151:$O$180,14)</f>
        <v>178.09768305999995</v>
      </c>
      <c r="DB5" s="163">
        <f t="shared" si="0"/>
        <v>2127.9491263399996</v>
      </c>
      <c r="DC5" s="154"/>
      <c r="DD5" s="155"/>
      <c r="DE5" s="155"/>
      <c r="DF5" s="155"/>
      <c r="DG5" s="155"/>
      <c r="DH5" s="155"/>
      <c r="DI5" s="155"/>
      <c r="DJ5" s="155"/>
      <c r="DK5" s="155"/>
      <c r="DL5" s="155"/>
      <c r="DM5" s="155"/>
      <c r="DN5" s="155"/>
      <c r="DO5" s="155"/>
      <c r="DP5" s="155"/>
      <c r="DQ5" s="155"/>
      <c r="DR5" s="154"/>
      <c r="DS5" s="155"/>
      <c r="DT5" s="155"/>
      <c r="DU5" s="155"/>
      <c r="DV5" s="155"/>
      <c r="DW5" s="155"/>
      <c r="DX5" s="155"/>
      <c r="DY5" s="155"/>
      <c r="DZ5" s="155"/>
      <c r="EA5" s="155"/>
      <c r="EB5" s="155"/>
      <c r="EC5" s="155"/>
      <c r="ED5" s="155"/>
      <c r="EE5" s="155"/>
      <c r="EF5" s="155"/>
    </row>
    <row r="6" spans="1:136" s="230" customFormat="1" ht="25.5" thickTop="1" thickBot="1" x14ac:dyDescent="0.4">
      <c r="A6" s="526"/>
      <c r="B6" s="240" t="s">
        <v>107</v>
      </c>
      <c r="C6" s="241" t="s">
        <v>115</v>
      </c>
      <c r="D6" s="241" t="s">
        <v>114</v>
      </c>
      <c r="E6" s="241" t="s">
        <v>108</v>
      </c>
      <c r="F6" s="251" t="s">
        <v>116</v>
      </c>
      <c r="G6" s="307" t="s">
        <v>107</v>
      </c>
      <c r="H6" s="308" t="s">
        <v>115</v>
      </c>
      <c r="I6" s="308" t="s">
        <v>114</v>
      </c>
      <c r="J6" s="308" t="s">
        <v>108</v>
      </c>
      <c r="K6" s="309" t="s">
        <v>116</v>
      </c>
      <c r="L6" s="231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3"/>
      <c r="AB6" s="231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3"/>
      <c r="AR6" s="231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232"/>
      <c r="BF6" s="232"/>
      <c r="BG6" s="233"/>
      <c r="BH6" s="231"/>
      <c r="BI6" s="232"/>
      <c r="BJ6" s="232"/>
      <c r="BK6" s="232"/>
      <c r="BL6" s="232"/>
      <c r="BM6" s="232"/>
      <c r="BN6" s="232"/>
      <c r="BO6" s="232"/>
      <c r="BP6" s="232"/>
      <c r="BQ6" s="232"/>
      <c r="BR6" s="232"/>
      <c r="BS6" s="232"/>
      <c r="BT6" s="232"/>
      <c r="BU6" s="232"/>
      <c r="BV6" s="232"/>
      <c r="BW6" s="233"/>
      <c r="BX6" s="231"/>
      <c r="BY6" s="232"/>
      <c r="BZ6" s="232"/>
      <c r="CA6" s="232"/>
      <c r="CB6" s="232"/>
      <c r="CC6" s="232"/>
      <c r="CD6" s="232"/>
      <c r="CE6" s="232"/>
      <c r="CF6" s="232"/>
      <c r="CG6" s="232"/>
      <c r="CH6" s="232"/>
      <c r="CI6" s="232"/>
      <c r="CJ6" s="232"/>
      <c r="CK6" s="232"/>
      <c r="CL6" s="232"/>
      <c r="CM6" s="233"/>
      <c r="CN6" s="231"/>
      <c r="CO6" s="138" t="s">
        <v>148</v>
      </c>
      <c r="CP6" s="144">
        <f>+VLOOKUP($A$1,'2563'!$A$151:$O$180,3)</f>
        <v>170.39031662999997</v>
      </c>
      <c r="CQ6" s="144">
        <f>+VLOOKUP($A$1,'2563'!$A$151:$O$180,4)</f>
        <v>177.61258597999998</v>
      </c>
      <c r="CR6" s="144">
        <f>+VLOOKUP($A$1,'2563'!$A$151:$O$180,5)</f>
        <v>175.13637578000001</v>
      </c>
      <c r="CS6" s="144">
        <f>+VLOOKUP($A$1,'2563'!$A$151:$O$180,6)</f>
        <v>183.51219451000006</v>
      </c>
      <c r="CT6" s="144">
        <f>+VLOOKUP($A$1,'2563'!$A$151:$O$180,7)</f>
        <v>182.81220751000001</v>
      </c>
      <c r="CU6" s="144">
        <f>+VLOOKUP($A$1,'2563'!$A$151:$O$180,8)</f>
        <v>178.74913568000002</v>
      </c>
      <c r="CV6" s="144">
        <f>+VLOOKUP($A$1,'2563'!$A$151:$O$180,9)</f>
        <v>195.45161987</v>
      </c>
      <c r="CW6" s="144">
        <f>+VLOOKUP($A$1,'2563'!$A$151:$O$180,10)</f>
        <v>152.05632877999997</v>
      </c>
      <c r="CX6" s="144">
        <f>+VLOOKUP($A$1,'2563'!$A$151:$O$180,11)</f>
        <v>148.80284887999997</v>
      </c>
      <c r="CY6" s="144">
        <f>+VLOOKUP($A$1,'2563'!$A$151:$O$180,12)</f>
        <v>143.74966818999997</v>
      </c>
      <c r="CZ6" s="144">
        <f>+VLOOKUP($A$1,'2563'!$A$151:$O$180,13)</f>
        <v>179.42221845</v>
      </c>
      <c r="DA6" s="144">
        <f>+VLOOKUP($A$1,'2563'!$A$151:$O$180,14)</f>
        <v>171.84054919999997</v>
      </c>
      <c r="DB6" s="163">
        <f t="shared" si="0"/>
        <v>2059.5360494600004</v>
      </c>
      <c r="DC6" s="154"/>
      <c r="DD6" s="155"/>
      <c r="DE6" s="155"/>
      <c r="DF6" s="155"/>
      <c r="DG6" s="155"/>
      <c r="DH6" s="155"/>
      <c r="DI6" s="155"/>
      <c r="DJ6" s="155"/>
      <c r="DK6" s="155"/>
      <c r="DL6" s="155"/>
      <c r="DM6" s="155"/>
      <c r="DN6" s="155"/>
      <c r="DO6" s="155"/>
      <c r="DP6" s="155"/>
      <c r="DQ6" s="155"/>
      <c r="DR6" s="154"/>
      <c r="DS6" s="155"/>
      <c r="DT6" s="155"/>
      <c r="DU6" s="155"/>
      <c r="DV6" s="155"/>
      <c r="DW6" s="155"/>
      <c r="DX6" s="155"/>
      <c r="DY6" s="155"/>
      <c r="DZ6" s="155"/>
      <c r="EA6" s="155"/>
      <c r="EB6" s="155"/>
      <c r="EC6" s="155"/>
      <c r="ED6" s="155"/>
      <c r="EE6" s="155"/>
      <c r="EF6" s="155"/>
    </row>
    <row r="7" spans="1:136" ht="24.75" thickTop="1" thickBot="1" x14ac:dyDescent="0.4">
      <c r="A7" s="303" t="s">
        <v>99</v>
      </c>
      <c r="B7" s="421">
        <f>+VLOOKUP($A$1,ผู้ใช้น้ำ!$A$2:$V$32,7)</f>
        <v>359682</v>
      </c>
      <c r="C7" s="422">
        <f>+VLOOKUP($A$1,ผู้ใช้น้ำ!$A$2:$V$32,8)/10^6</f>
        <v>61.349032000000001</v>
      </c>
      <c r="D7" s="422">
        <f>+VLOOKUP($A$1,ผู้ใช้น้ำ!$A$2:$V$32,9)</f>
        <v>0.47400849495346448</v>
      </c>
      <c r="E7" s="422">
        <f>+VLOOKUP($A$1,ผู้ใช้น้ำ!$A$2:$V$32,10)/10^6</f>
        <v>833.23413333999974</v>
      </c>
      <c r="F7" s="423">
        <f>+E7/C7</f>
        <v>13.581862764191612</v>
      </c>
      <c r="G7" s="421">
        <f>+VLOOKUP($A$1,ผู้ใช้น้ำ!$A$35:$V$65,7)</f>
        <v>370846</v>
      </c>
      <c r="H7" s="422">
        <f>+VLOOKUP($A$1,ผู้ใช้น้ำ!$A$35:$V$65,8)/10^6</f>
        <v>60.994436</v>
      </c>
      <c r="I7" s="422">
        <f>+VLOOKUP($A$1,ผู้ใช้น้ำ!$A$35:$V$65,9)</f>
        <v>0.45749935344193904</v>
      </c>
      <c r="J7" s="422">
        <f>+VLOOKUP($A$1,ผู้ใช้น้ำ!$A$35:$V$65,10)/10^6</f>
        <v>864.96714841000016</v>
      </c>
      <c r="K7" s="423">
        <f>+J7/H7</f>
        <v>14.181082818931225</v>
      </c>
      <c r="L7" s="154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6"/>
      <c r="AB7" s="154"/>
      <c r="AC7" s="155"/>
      <c r="AD7" s="155"/>
      <c r="AE7" s="155"/>
      <c r="AF7" s="155"/>
      <c r="AG7" s="155"/>
      <c r="AH7" s="155"/>
      <c r="AI7" s="155"/>
      <c r="AJ7" s="155"/>
      <c r="AK7" s="155"/>
      <c r="AL7" s="155"/>
      <c r="AM7" s="155"/>
      <c r="AN7" s="155"/>
      <c r="AO7" s="155"/>
      <c r="AP7" s="155"/>
      <c r="AQ7" s="156"/>
      <c r="AR7" s="154"/>
      <c r="AS7" s="155"/>
      <c r="AT7" s="155"/>
      <c r="AU7" s="155"/>
      <c r="AV7" s="155"/>
      <c r="AW7" s="155"/>
      <c r="AX7" s="155"/>
      <c r="AY7" s="155"/>
      <c r="AZ7" s="155"/>
      <c r="BA7" s="155"/>
      <c r="BB7" s="155"/>
      <c r="BC7" s="155"/>
      <c r="BD7" s="155"/>
      <c r="BE7" s="155"/>
      <c r="BF7" s="155"/>
      <c r="BG7" s="156"/>
      <c r="BH7" s="154"/>
      <c r="BI7" s="155"/>
      <c r="BJ7" s="155"/>
      <c r="BK7" s="155"/>
      <c r="BL7" s="155"/>
      <c r="BM7" s="155"/>
      <c r="BN7" s="155"/>
      <c r="BO7" s="155"/>
      <c r="BP7" s="155"/>
      <c r="BQ7" s="155"/>
      <c r="BR7" s="155"/>
      <c r="BS7" s="155"/>
      <c r="BT7" s="155"/>
      <c r="BU7" s="155"/>
      <c r="BV7" s="155"/>
      <c r="BW7" s="156"/>
      <c r="BX7" s="154"/>
      <c r="BY7" s="155"/>
      <c r="BZ7" s="155"/>
      <c r="CA7" s="155"/>
      <c r="CB7" s="155"/>
      <c r="CC7" s="155"/>
      <c r="CD7" s="155"/>
      <c r="CE7" s="155"/>
      <c r="CF7" s="155"/>
      <c r="CG7" s="155"/>
      <c r="CH7" s="155"/>
      <c r="CI7" s="155"/>
      <c r="CJ7" s="155"/>
      <c r="CK7" s="155"/>
      <c r="CL7" s="155"/>
      <c r="CM7" s="156"/>
      <c r="CN7" s="154"/>
      <c r="CO7" s="138" t="s">
        <v>166</v>
      </c>
      <c r="CP7" s="144">
        <f>+VLOOKUP($A$1,'2564'!$A$151:$O$180,3)</f>
        <v>169.25544735</v>
      </c>
      <c r="CQ7" s="144">
        <f>+VLOOKUP($A$1,'2564'!$A$151:$O$180,4)</f>
        <v>173.89485246000001</v>
      </c>
      <c r="CR7" s="144">
        <f>+VLOOKUP($A$1,'2564'!$A$151:$O$180,5)</f>
        <v>176.22298859999998</v>
      </c>
      <c r="CS7" s="144">
        <f>+VLOOKUP($A$1,'2564'!$A$151:$O$180,6)</f>
        <v>181.47450293</v>
      </c>
      <c r="CT7" s="144">
        <f>+VLOOKUP($A$1,'2564'!$A$151:$O$180,7)</f>
        <v>164.87503915999997</v>
      </c>
      <c r="CU7" s="144">
        <f>+VLOOKUP($A$1,'2564'!$A$151:$O$180,8)</f>
        <v>176.13252879999996</v>
      </c>
      <c r="CV7" s="144">
        <f>+VLOOKUP($A$1,'2564'!$A$151:$O$180,9)</f>
        <v>193.97398666000001</v>
      </c>
      <c r="CW7" s="144">
        <f>+VLOOKUP($A$1,'2564'!$A$151:$O$180,10)</f>
        <v>171.81372999999994</v>
      </c>
      <c r="CX7" s="144">
        <f>+VLOOKUP($A$1,'2564'!$A$151:$O$180,11)</f>
        <v>184.15843891</v>
      </c>
      <c r="CY7" s="144">
        <f>+VLOOKUP($A$1,'2564'!$A$151:$O$180,12)</f>
        <v>159.84459364999992</v>
      </c>
      <c r="CZ7" s="144">
        <f>+VLOOKUP($A$1,'2564'!$A$151:$O$180,13)</f>
        <v>180.38435197999996</v>
      </c>
      <c r="DA7" s="144">
        <f>+VLOOKUP($A$1,'2564'!$A$151:$O$180,14)</f>
        <v>173.51702066999999</v>
      </c>
      <c r="DB7" s="163">
        <f>SUM(CP7:DA7)</f>
        <v>2105.5474811700001</v>
      </c>
      <c r="DC7" s="154"/>
      <c r="DD7" s="155"/>
      <c r="DE7" s="155"/>
      <c r="DF7" s="155"/>
      <c r="DG7" s="155"/>
      <c r="DH7" s="155"/>
      <c r="DI7" s="155"/>
      <c r="DJ7" s="155"/>
      <c r="DK7" s="155"/>
      <c r="DL7" s="155"/>
      <c r="DM7" s="155"/>
      <c r="DN7" s="155"/>
      <c r="DO7" s="155"/>
      <c r="DP7" s="155"/>
      <c r="DQ7" s="155"/>
      <c r="DR7" s="154"/>
      <c r="DS7" s="155"/>
      <c r="DT7" s="155"/>
      <c r="DU7" s="155"/>
      <c r="DV7" s="155"/>
      <c r="DW7" s="155"/>
      <c r="DX7" s="155"/>
      <c r="DY7" s="155"/>
      <c r="DZ7" s="155"/>
      <c r="EA7" s="155"/>
      <c r="EB7" s="155"/>
      <c r="EC7" s="155"/>
      <c r="ED7" s="155"/>
      <c r="EE7" s="155"/>
      <c r="EF7" s="155"/>
    </row>
    <row r="8" spans="1:136" ht="24" thickBot="1" x14ac:dyDescent="0.4">
      <c r="A8" s="242" t="s">
        <v>109</v>
      </c>
      <c r="B8" s="437">
        <f>+B7/$B$19</f>
        <v>0.81418569433346388</v>
      </c>
      <c r="C8" s="438">
        <f>+C7/$C$19</f>
        <v>0.60672931680033981</v>
      </c>
      <c r="D8" s="439"/>
      <c r="E8" s="438">
        <f>+E7/$E$19</f>
        <v>0.47633892535097566</v>
      </c>
      <c r="F8" s="440"/>
      <c r="G8" s="437">
        <f>+G7/$G$19</f>
        <v>0.81432847095197425</v>
      </c>
      <c r="H8" s="438">
        <f>+H7/$H$19</f>
        <v>0.60536529217881851</v>
      </c>
      <c r="I8" s="439"/>
      <c r="J8" s="438">
        <f>+J7/$J$19</f>
        <v>0.48070878035762904</v>
      </c>
      <c r="K8" s="440"/>
      <c r="L8" s="154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6"/>
      <c r="AB8" s="154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6"/>
      <c r="AR8" s="154"/>
      <c r="AS8" s="155"/>
      <c r="AT8" s="155"/>
      <c r="AU8" s="155"/>
      <c r="AV8" s="155"/>
      <c r="AW8" s="155"/>
      <c r="AX8" s="155"/>
      <c r="AY8" s="155"/>
      <c r="AZ8" s="155"/>
      <c r="BA8" s="155"/>
      <c r="BB8" s="155"/>
      <c r="BC8" s="155"/>
      <c r="BD8" s="155"/>
      <c r="BE8" s="155"/>
      <c r="BF8" s="155"/>
      <c r="BG8" s="156"/>
      <c r="BH8" s="154"/>
      <c r="BI8" s="155"/>
      <c r="BJ8" s="155"/>
      <c r="BK8" s="155"/>
      <c r="BL8" s="155"/>
      <c r="BM8" s="155"/>
      <c r="BN8" s="155"/>
      <c r="BO8" s="155"/>
      <c r="BP8" s="155"/>
      <c r="BQ8" s="155"/>
      <c r="BR8" s="155"/>
      <c r="BS8" s="155"/>
      <c r="BT8" s="155"/>
      <c r="BU8" s="155"/>
      <c r="BV8" s="155"/>
      <c r="BW8" s="156"/>
      <c r="BX8" s="154"/>
      <c r="BY8" s="155"/>
      <c r="BZ8" s="155"/>
      <c r="CA8" s="155"/>
      <c r="CB8" s="155"/>
      <c r="CC8" s="155"/>
      <c r="CD8" s="155"/>
      <c r="CE8" s="155"/>
      <c r="CF8" s="155"/>
      <c r="CG8" s="155"/>
      <c r="CH8" s="155"/>
      <c r="CI8" s="155"/>
      <c r="CJ8" s="155"/>
      <c r="CK8" s="155"/>
      <c r="CL8" s="155"/>
      <c r="CM8" s="156"/>
      <c r="CN8" s="154"/>
      <c r="CO8" s="137" t="s">
        <v>173</v>
      </c>
      <c r="CP8" s="146">
        <f>+VLOOKUP($A$1,'2565'!$A$151:$O$180,3)</f>
        <v>169.29920238999998</v>
      </c>
      <c r="CQ8" s="146">
        <f>+VLOOKUP($A$1,'2565'!$A$151:$O$180,4)</f>
        <v>171.37697802</v>
      </c>
      <c r="CR8" s="146">
        <f>+VLOOKUP($A$1,'2565'!$A$151:$O$180,5)</f>
        <v>170.47499298000005</v>
      </c>
      <c r="CS8" s="146">
        <f>+VLOOKUP($A$1,'2565'!$A$151:$O$180,6)</f>
        <v>183.16249452000002</v>
      </c>
      <c r="CT8" s="146">
        <f>+VLOOKUP($A$1,'2565'!$A$151:$O$180,7)</f>
        <v>175.94545621000006</v>
      </c>
      <c r="CU8" s="146">
        <f>+VLOOKUP($A$1,'2565'!$A$151:$O$180,8)</f>
        <v>163.72749398999997</v>
      </c>
      <c r="CV8" s="146">
        <f>+VLOOKUP($A$1,'2565'!$A$151:$O$180,9)</f>
        <v>186.62469428000003</v>
      </c>
      <c r="CW8" s="146">
        <f>+VLOOKUP($A$1,'2565'!$A$151:$O$180,10)</f>
        <v>180.59382450999999</v>
      </c>
      <c r="CX8" s="146">
        <f>+VLOOKUP($A$1,'2565'!$A$151:$O$180,11)</f>
        <v>181.43929269999995</v>
      </c>
      <c r="CY8" s="146">
        <f>+VLOOKUP($A$1,'2565'!$A$151:$O$180,12)</f>
        <v>179.35246220000002</v>
      </c>
      <c r="CZ8" s="146">
        <f>+VLOOKUP($A$1,'2565'!$A$151:$O$180,13)</f>
        <v>180.79292268000003</v>
      </c>
      <c r="DA8" s="146">
        <f>+VLOOKUP($A$1,'2565'!$A$151:$O$180,14)</f>
        <v>180.39339393</v>
      </c>
      <c r="DB8" s="204">
        <f>SUM(CP8:DA8)</f>
        <v>2123.1832084099997</v>
      </c>
      <c r="DC8" s="154"/>
      <c r="DD8" s="155"/>
      <c r="DE8" s="155"/>
      <c r="DF8" s="155"/>
      <c r="DG8" s="155"/>
      <c r="DH8" s="155"/>
      <c r="DI8" s="155"/>
      <c r="DJ8" s="155"/>
      <c r="DK8" s="155"/>
      <c r="DL8" s="155"/>
      <c r="DM8" s="155"/>
      <c r="DN8" s="155"/>
      <c r="DO8" s="155"/>
      <c r="DP8" s="155"/>
      <c r="DQ8" s="155"/>
      <c r="DR8" s="154"/>
      <c r="DS8" s="155"/>
      <c r="DT8" s="155"/>
      <c r="DU8" s="155"/>
      <c r="DV8" s="155"/>
      <c r="DW8" s="155"/>
      <c r="DX8" s="155"/>
      <c r="DY8" s="155"/>
      <c r="DZ8" s="155"/>
      <c r="EA8" s="155"/>
      <c r="EB8" s="155"/>
      <c r="EC8" s="155"/>
      <c r="ED8" s="155"/>
      <c r="EE8" s="155"/>
      <c r="EF8" s="155"/>
    </row>
    <row r="9" spans="1:136" ht="12.75" customHeight="1" x14ac:dyDescent="0.35">
      <c r="A9" s="243"/>
      <c r="B9" s="424"/>
      <c r="C9" s="425"/>
      <c r="D9" s="425"/>
      <c r="E9" s="425"/>
      <c r="F9" s="426"/>
      <c r="G9" s="424"/>
      <c r="H9" s="425"/>
      <c r="I9" s="425"/>
      <c r="J9" s="425"/>
      <c r="K9" s="426"/>
      <c r="L9" s="154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6"/>
      <c r="AB9" s="154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6"/>
      <c r="AR9" s="154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6"/>
      <c r="BH9" s="154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6"/>
      <c r="BX9" s="154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6"/>
      <c r="CN9" s="154"/>
      <c r="CO9" s="155"/>
      <c r="CP9" s="155"/>
      <c r="CQ9" s="155"/>
      <c r="CR9" s="371"/>
      <c r="CS9" s="371"/>
      <c r="CT9" s="371"/>
      <c r="CU9" s="371"/>
      <c r="CV9" s="371"/>
      <c r="CW9" s="371">
        <f>SUM(CP8:CW8)</f>
        <v>1401.2051369000001</v>
      </c>
      <c r="CX9" s="371"/>
      <c r="CY9" s="371"/>
      <c r="CZ9" s="371"/>
      <c r="DA9" s="371"/>
      <c r="DB9" s="156"/>
      <c r="DC9" s="154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4"/>
      <c r="DS9" s="155"/>
      <c r="DT9" s="155"/>
      <c r="DU9" s="155"/>
      <c r="DV9" s="155"/>
      <c r="DW9" s="155"/>
      <c r="DX9" s="155"/>
      <c r="DY9" s="155"/>
      <c r="DZ9" s="155"/>
      <c r="EA9" s="155"/>
      <c r="EB9" s="155"/>
      <c r="EC9" s="155"/>
      <c r="ED9" s="155"/>
      <c r="EE9" s="155"/>
      <c r="EF9" s="155"/>
    </row>
    <row r="10" spans="1:136" ht="24" thickBot="1" x14ac:dyDescent="0.4">
      <c r="A10" s="303" t="s">
        <v>100</v>
      </c>
      <c r="B10" s="421">
        <f>+VLOOKUP($A$1,ผู้ใช้น้ำ!$A$2:$V$32,11)</f>
        <v>65100</v>
      </c>
      <c r="C10" s="422">
        <f>+VLOOKUP($A$1,ผู้ใช้น้ำ!$A$2:$V$32,12)/10^6</f>
        <v>28.091835</v>
      </c>
      <c r="D10" s="422">
        <f>+VLOOKUP($A$1,ผู้ใช้น้ำ!$A$2:$V$32,13)</f>
        <v>1.1959960972798593</v>
      </c>
      <c r="E10" s="422">
        <f>+VLOOKUP($A$1,ผู้ใช้น้ำ!$A$2:$V$32,14)/10^6</f>
        <v>594.1735756999999</v>
      </c>
      <c r="F10" s="423">
        <f>+E10/C10</f>
        <v>21.151112972862041</v>
      </c>
      <c r="G10" s="421">
        <f>+VLOOKUP($A$1,ผู้ใช้น้ำ!$A$35:$V$65,11)</f>
        <v>67964</v>
      </c>
      <c r="H10" s="422">
        <f>+VLOOKUP($A$1,ผู้ใช้น้ำ!$A$35:$V$65,12)/10^6</f>
        <v>28.159614000000001</v>
      </c>
      <c r="I10" s="422">
        <f>+VLOOKUP($A$1,ผู้ใช้น้ำ!$A$35:$V$65,13)</f>
        <v>1.1595867762469227</v>
      </c>
      <c r="J10" s="422">
        <f>+VLOOKUP($A$1,ผู้ใช้น้ำ!$A$35:$V$65,14)/10^6</f>
        <v>613.14397341999984</v>
      </c>
      <c r="K10" s="423">
        <f>+J10/H10</f>
        <v>21.773877064508049</v>
      </c>
      <c r="L10" s="154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6"/>
      <c r="AB10" s="154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6"/>
      <c r="AR10" s="154"/>
      <c r="AS10" s="155"/>
      <c r="AT10" s="155"/>
      <c r="AU10" s="155"/>
      <c r="AV10" s="155"/>
      <c r="AW10" s="155"/>
      <c r="AX10" s="155"/>
      <c r="AY10" s="155"/>
      <c r="AZ10" s="155"/>
      <c r="BA10" s="155"/>
      <c r="BB10" s="155"/>
      <c r="BC10" s="155"/>
      <c r="BD10" s="155"/>
      <c r="BE10" s="155"/>
      <c r="BF10" s="155"/>
      <c r="BG10" s="156"/>
      <c r="BH10" s="154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6"/>
      <c r="BX10" s="154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6"/>
      <c r="CN10" s="154"/>
      <c r="CO10" s="136" t="s">
        <v>44</v>
      </c>
      <c r="CP10" s="136" t="s">
        <v>0</v>
      </c>
      <c r="CQ10" s="136" t="s">
        <v>1</v>
      </c>
      <c r="CR10" s="136" t="s">
        <v>2</v>
      </c>
      <c r="CS10" s="136" t="s">
        <v>3</v>
      </c>
      <c r="CT10" s="136" t="s">
        <v>4</v>
      </c>
      <c r="CU10" s="136" t="s">
        <v>5</v>
      </c>
      <c r="CV10" s="136" t="s">
        <v>6</v>
      </c>
      <c r="CW10" s="136" t="s">
        <v>7</v>
      </c>
      <c r="CX10" s="136" t="s">
        <v>8</v>
      </c>
      <c r="CY10" s="136" t="s">
        <v>9</v>
      </c>
      <c r="CZ10" s="136" t="s">
        <v>10</v>
      </c>
      <c r="DA10" s="136" t="s">
        <v>11</v>
      </c>
      <c r="DB10" s="160" t="s">
        <v>49</v>
      </c>
      <c r="DC10" s="154"/>
      <c r="DD10" s="155"/>
      <c r="DE10" s="155"/>
      <c r="DF10" s="155"/>
      <c r="DG10" s="155"/>
      <c r="DH10" s="155"/>
      <c r="DI10" s="155"/>
      <c r="DJ10" s="155"/>
      <c r="DK10" s="155"/>
      <c r="DL10" s="155"/>
      <c r="DM10" s="155"/>
      <c r="DN10" s="155"/>
      <c r="DO10" s="155"/>
      <c r="DP10" s="155"/>
      <c r="DQ10" s="155"/>
      <c r="DR10" s="154"/>
      <c r="DS10" s="155"/>
      <c r="DT10" s="155"/>
      <c r="DU10" s="155"/>
      <c r="DV10" s="155"/>
      <c r="DW10" s="155"/>
      <c r="DX10" s="155"/>
      <c r="DY10" s="155"/>
      <c r="DZ10" s="155"/>
      <c r="EA10" s="155"/>
      <c r="EB10" s="155"/>
      <c r="EC10" s="155"/>
      <c r="ED10" s="155"/>
      <c r="EE10" s="155"/>
      <c r="EF10" s="155"/>
    </row>
    <row r="11" spans="1:136" ht="24.75" thickTop="1" thickBot="1" x14ac:dyDescent="0.4">
      <c r="A11" s="242" t="s">
        <v>113</v>
      </c>
      <c r="B11" s="437">
        <f>+B10/$B$19</f>
        <v>0.14736208289852842</v>
      </c>
      <c r="C11" s="441">
        <f>+C10/$C$19</f>
        <v>0.27782247415440675</v>
      </c>
      <c r="D11" s="442"/>
      <c r="E11" s="441">
        <f>+E10/$E$19</f>
        <v>0.33967403781980621</v>
      </c>
      <c r="F11" s="443"/>
      <c r="G11" s="444">
        <f>+G10/$G$19</f>
        <v>0.14923990065897966</v>
      </c>
      <c r="H11" s="441">
        <f>+H10/$H$19</f>
        <v>0.27948209828110798</v>
      </c>
      <c r="I11" s="442"/>
      <c r="J11" s="441">
        <f>+J10/$J$19</f>
        <v>0.34075709370946905</v>
      </c>
      <c r="K11" s="443"/>
      <c r="L11" s="154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6"/>
      <c r="AB11" s="154"/>
      <c r="AC11" s="155"/>
      <c r="AD11" s="155"/>
      <c r="AE11" s="155"/>
      <c r="AF11" s="155"/>
      <c r="AG11" s="155"/>
      <c r="AH11" s="155"/>
      <c r="AI11" s="155"/>
      <c r="AJ11" s="155"/>
      <c r="AK11" s="155"/>
      <c r="AL11" s="155"/>
      <c r="AM11" s="155"/>
      <c r="AN11" s="155"/>
      <c r="AO11" s="155"/>
      <c r="AP11" s="155"/>
      <c r="AQ11" s="156"/>
      <c r="AR11" s="154"/>
      <c r="AS11" s="155"/>
      <c r="AT11" s="155"/>
      <c r="AU11" s="155"/>
      <c r="AV11" s="155"/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6"/>
      <c r="BH11" s="154"/>
      <c r="BI11" s="155"/>
      <c r="BJ11" s="155"/>
      <c r="BK11" s="155"/>
      <c r="BL11" s="155"/>
      <c r="BM11" s="155"/>
      <c r="BN11" s="155"/>
      <c r="BO11" s="155"/>
      <c r="BP11" s="155"/>
      <c r="BQ11" s="155"/>
      <c r="BR11" s="155"/>
      <c r="BS11" s="155"/>
      <c r="BT11" s="155"/>
      <c r="BU11" s="155"/>
      <c r="BV11" s="155"/>
      <c r="BW11" s="156"/>
      <c r="BX11" s="154"/>
      <c r="BY11" s="155"/>
      <c r="BZ11" s="155"/>
      <c r="CA11" s="155"/>
      <c r="CB11" s="155"/>
      <c r="CC11" s="155"/>
      <c r="CD11" s="155"/>
      <c r="CE11" s="155"/>
      <c r="CF11" s="155"/>
      <c r="CG11" s="155"/>
      <c r="CH11" s="155"/>
      <c r="CI11" s="155"/>
      <c r="CJ11" s="155"/>
      <c r="CK11" s="155"/>
      <c r="CL11" s="155"/>
      <c r="CM11" s="156"/>
      <c r="CN11" s="154"/>
      <c r="CO11" s="138" t="s">
        <v>50</v>
      </c>
      <c r="CP11" s="140">
        <f>+VLOOKUP($A$1,'2560'!$A$182:$O$211,3)</f>
        <v>55.789895929999993</v>
      </c>
      <c r="CQ11" s="140">
        <f>+VLOOKUP($A$1,'2560'!$A$182:$O$211,4)</f>
        <v>60.170351309999994</v>
      </c>
      <c r="CR11" s="140">
        <f>+VLOOKUP($A$1,'2560'!$A$182:$O$211,5)</f>
        <v>65.774878909999998</v>
      </c>
      <c r="CS11" s="140">
        <f>+VLOOKUP($A$1,'2560'!$A$182:$O$211,6)</f>
        <v>55.806857470000004</v>
      </c>
      <c r="CT11" s="140">
        <f>+VLOOKUP($A$1,'2560'!$A$182:$O$211,7)</f>
        <v>58.361660470000011</v>
      </c>
      <c r="CU11" s="140">
        <f>+VLOOKUP($A$1,'2560'!$A$182:$O$211,8)</f>
        <v>66.335286520000011</v>
      </c>
      <c r="CV11" s="140">
        <f>+VLOOKUP($A$1,'2560'!$A$182:$O$211,9)</f>
        <v>63.16986029000001</v>
      </c>
      <c r="CW11" s="140">
        <f>+VLOOKUP($A$1,'2560'!$A$182:$O$211,10)</f>
        <v>65.233114610000001</v>
      </c>
      <c r="CX11" s="140">
        <f>+VLOOKUP($A$1,'2560'!$A$182:$O$211,11)</f>
        <v>66.158665340000027</v>
      </c>
      <c r="CY11" s="140">
        <f>+VLOOKUP($A$1,'2560'!$A$182:$O$211,12)</f>
        <v>64.543226390000001</v>
      </c>
      <c r="CZ11" s="140">
        <f>+VLOOKUP($A$1,'2560'!$A$182:$O$211,13)</f>
        <v>66.50029558</v>
      </c>
      <c r="DA11" s="140">
        <f>+VLOOKUP($A$1,'2560'!$A$182:$O$211,14)</f>
        <v>75.326421380000014</v>
      </c>
      <c r="DB11" s="161">
        <f t="shared" ref="DB11:DB14" si="1">SUM(CP11:DA11)</f>
        <v>763.17051420000007</v>
      </c>
      <c r="DC11" s="154"/>
      <c r="DD11" s="155"/>
      <c r="DE11" s="155"/>
      <c r="DF11" s="155"/>
      <c r="DG11" s="155"/>
      <c r="DH11" s="155"/>
      <c r="DI11" s="155"/>
      <c r="DJ11" s="155"/>
      <c r="DK11" s="155"/>
      <c r="DL11" s="155"/>
      <c r="DM11" s="155"/>
      <c r="DN11" s="155"/>
      <c r="DO11" s="155"/>
      <c r="DP11" s="155"/>
      <c r="DQ11" s="155"/>
      <c r="DR11" s="154"/>
      <c r="DS11" s="155"/>
      <c r="DT11" s="155"/>
      <c r="DU11" s="155"/>
      <c r="DV11" s="155"/>
      <c r="DW11" s="155"/>
      <c r="DX11" s="155"/>
      <c r="DY11" s="155"/>
      <c r="DZ11" s="155"/>
      <c r="EA11" s="155"/>
      <c r="EB11" s="155"/>
      <c r="EC11" s="155"/>
      <c r="ED11" s="155"/>
      <c r="EE11" s="155"/>
      <c r="EF11" s="155"/>
    </row>
    <row r="12" spans="1:136" ht="24.75" thickTop="1" thickBot="1" x14ac:dyDescent="0.4">
      <c r="A12" s="243"/>
      <c r="B12" s="424"/>
      <c r="C12" s="425"/>
      <c r="D12" s="425"/>
      <c r="E12" s="425"/>
      <c r="F12" s="426"/>
      <c r="G12" s="424"/>
      <c r="H12" s="425"/>
      <c r="I12" s="425"/>
      <c r="J12" s="425"/>
      <c r="K12" s="426"/>
      <c r="L12" s="154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6"/>
      <c r="AB12" s="154"/>
      <c r="AC12" s="155"/>
      <c r="AD12" s="155"/>
      <c r="AE12" s="155"/>
      <c r="AF12" s="155"/>
      <c r="AG12" s="155"/>
      <c r="AH12" s="155"/>
      <c r="AI12" s="155"/>
      <c r="AJ12" s="155"/>
      <c r="AK12" s="155"/>
      <c r="AL12" s="155"/>
      <c r="AM12" s="155"/>
      <c r="AN12" s="155"/>
      <c r="AO12" s="155"/>
      <c r="AP12" s="155"/>
      <c r="AQ12" s="156"/>
      <c r="AR12" s="154"/>
      <c r="AS12" s="155"/>
      <c r="AT12" s="155"/>
      <c r="AU12" s="155"/>
      <c r="AV12" s="155"/>
      <c r="AW12" s="155"/>
      <c r="AX12" s="155"/>
      <c r="AY12" s="155"/>
      <c r="AZ12" s="155"/>
      <c r="BA12" s="155"/>
      <c r="BB12" s="155"/>
      <c r="BC12" s="155"/>
      <c r="BD12" s="155"/>
      <c r="BE12" s="155"/>
      <c r="BF12" s="155"/>
      <c r="BG12" s="156"/>
      <c r="BH12" s="154"/>
      <c r="BI12" s="155"/>
      <c r="BJ12" s="155"/>
      <c r="BK12" s="155"/>
      <c r="BL12" s="155"/>
      <c r="BM12" s="155"/>
      <c r="BN12" s="155"/>
      <c r="BO12" s="155"/>
      <c r="BP12" s="155"/>
      <c r="BQ12" s="155"/>
      <c r="BR12" s="155"/>
      <c r="BS12" s="155"/>
      <c r="BT12" s="155"/>
      <c r="BU12" s="155"/>
      <c r="BV12" s="155"/>
      <c r="BW12" s="156"/>
      <c r="BX12" s="154"/>
      <c r="BY12" s="155"/>
      <c r="BZ12" s="155"/>
      <c r="CA12" s="155"/>
      <c r="CB12" s="155"/>
      <c r="CC12" s="155"/>
      <c r="CD12" s="155"/>
      <c r="CE12" s="155"/>
      <c r="CF12" s="155"/>
      <c r="CG12" s="155"/>
      <c r="CH12" s="155"/>
      <c r="CI12" s="155"/>
      <c r="CJ12" s="155"/>
      <c r="CK12" s="155"/>
      <c r="CL12" s="155"/>
      <c r="CM12" s="156"/>
      <c r="CN12" s="154"/>
      <c r="CO12" s="138" t="s">
        <v>51</v>
      </c>
      <c r="CP12" s="142">
        <f>+VLOOKUP($A$1,'2561'!$A$182:$O$211,3)</f>
        <v>62.990235929999997</v>
      </c>
      <c r="CQ12" s="142">
        <f>+VLOOKUP($A$1,'2561'!$A$182:$O$211,4)</f>
        <v>64.477767839999984</v>
      </c>
      <c r="CR12" s="142">
        <f>+VLOOKUP($A$1,'2561'!$A$182:$O$211,5)</f>
        <v>63.255215310000018</v>
      </c>
      <c r="CS12" s="142">
        <f>+VLOOKUP($A$1,'2561'!$A$182:$O$211,6)</f>
        <v>61.000638600000002</v>
      </c>
      <c r="CT12" s="142">
        <f>+VLOOKUP($A$1,'2561'!$A$182:$O$211,7)</f>
        <v>61.47609829999999</v>
      </c>
      <c r="CU12" s="142">
        <f>+VLOOKUP($A$1,'2561'!$A$182:$O$211,8)</f>
        <v>65.051612959999986</v>
      </c>
      <c r="CV12" s="142">
        <f>+VLOOKUP($A$1,'2561'!$A$182:$O$211,9)</f>
        <v>60.866620820000001</v>
      </c>
      <c r="CW12" s="142">
        <f>+VLOOKUP($A$1,'2561'!$A$182:$O$211,10)</f>
        <v>63.578839610000003</v>
      </c>
      <c r="CX12" s="142">
        <f>+VLOOKUP($A$1,'2561'!$A$182:$O$211,11)</f>
        <v>68.161913419999991</v>
      </c>
      <c r="CY12" s="142">
        <f>+VLOOKUP($A$1,'2561'!$A$182:$O$211,12)</f>
        <v>67.822673109999997</v>
      </c>
      <c r="CZ12" s="142">
        <f>+VLOOKUP($A$1,'2561'!$A$182:$O$211,13)</f>
        <v>74.383538729999998</v>
      </c>
      <c r="DA12" s="142">
        <f>+VLOOKUP($A$1,'2561'!$A$182:$O$211,14)</f>
        <v>90.059651809999991</v>
      </c>
      <c r="DB12" s="162">
        <f t="shared" si="1"/>
        <v>803.12480644000004</v>
      </c>
      <c r="DC12" s="154"/>
      <c r="DD12" s="155"/>
      <c r="DE12" s="155"/>
      <c r="DF12" s="155"/>
      <c r="DG12" s="155"/>
      <c r="DH12" s="155"/>
      <c r="DI12" s="155"/>
      <c r="DJ12" s="155"/>
      <c r="DK12" s="155"/>
      <c r="DL12" s="155"/>
      <c r="DM12" s="155"/>
      <c r="DN12" s="155"/>
      <c r="DO12" s="155"/>
      <c r="DP12" s="155"/>
      <c r="DQ12" s="155"/>
      <c r="DR12" s="154"/>
      <c r="DS12" s="155"/>
      <c r="DT12" s="155"/>
      <c r="DU12" s="155"/>
      <c r="DV12" s="155"/>
      <c r="DW12" s="155"/>
      <c r="DX12" s="155"/>
      <c r="DY12" s="155"/>
      <c r="DZ12" s="155"/>
      <c r="EA12" s="155"/>
      <c r="EB12" s="155"/>
      <c r="EC12" s="155"/>
      <c r="ED12" s="155"/>
      <c r="EE12" s="155"/>
      <c r="EF12" s="155"/>
    </row>
    <row r="13" spans="1:136" ht="24.75" thickTop="1" thickBot="1" x14ac:dyDescent="0.4">
      <c r="A13" s="303" t="s">
        <v>101</v>
      </c>
      <c r="B13" s="421">
        <f>+VLOOKUP($A$1,ผู้ใช้น้ำ!$A$2:$V$32,15)</f>
        <v>16982</v>
      </c>
      <c r="C13" s="422">
        <f>+VLOOKUP($A$1,ผู้ใช้น้ำ!$A$2:$V$32,16)/10^6</f>
        <v>11.365213000000001</v>
      </c>
      <c r="D13" s="422">
        <f>+VLOOKUP($A$1,ผู้ใช้น้ำ!$A$2:$V$32,17)</f>
        <v>1.8176892636473279</v>
      </c>
      <c r="E13" s="422">
        <f>+VLOOKUP($A$1,ผู้ใช้น้ำ!$A$2:$V$32,18)/10^6</f>
        <v>315.22277374999999</v>
      </c>
      <c r="F13" s="423">
        <f>+E13/C13</f>
        <v>27.735755920280592</v>
      </c>
      <c r="G13" s="421">
        <f>+VLOOKUP($A$1,ผู้ใช้น้ำ!$A$35:$V$65,15)</f>
        <v>16586</v>
      </c>
      <c r="H13" s="422">
        <f>+VLOOKUP($A$1,ผู้ใช้น้ำ!$A$35:$V$65,16)/10^6</f>
        <v>11.291893999999999</v>
      </c>
      <c r="I13" s="422">
        <f>+VLOOKUP($A$1,ผู้ใช้น้ำ!$A$35:$V$65,17)</f>
        <v>1.8432254462828266</v>
      </c>
      <c r="J13" s="422">
        <f>+VLOOKUP($A$1,ผู้ใช้น้ำ!$A$35:$V$65,18)/10^6</f>
        <v>314.93478296999996</v>
      </c>
      <c r="K13" s="423">
        <f>+J13/H13</f>
        <v>27.890341777030496</v>
      </c>
      <c r="L13" s="154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6"/>
      <c r="AB13" s="154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/>
      <c r="AM13" s="155"/>
      <c r="AN13" s="155"/>
      <c r="AO13" s="155"/>
      <c r="AP13" s="155"/>
      <c r="AQ13" s="156"/>
      <c r="AR13" s="154"/>
      <c r="AS13" s="155"/>
      <c r="AT13" s="155"/>
      <c r="AU13" s="155"/>
      <c r="AV13" s="155"/>
      <c r="AW13" s="155"/>
      <c r="AX13" s="155"/>
      <c r="AY13" s="155"/>
      <c r="AZ13" s="155"/>
      <c r="BA13" s="155"/>
      <c r="BB13" s="155"/>
      <c r="BC13" s="155"/>
      <c r="BD13" s="155"/>
      <c r="BE13" s="155"/>
      <c r="BF13" s="155"/>
      <c r="BG13" s="156"/>
      <c r="BH13" s="154"/>
      <c r="BI13" s="155"/>
      <c r="BJ13" s="155"/>
      <c r="BK13" s="155"/>
      <c r="BL13" s="155"/>
      <c r="BM13" s="155"/>
      <c r="BN13" s="155"/>
      <c r="BO13" s="155"/>
      <c r="BP13" s="155"/>
      <c r="BQ13" s="155"/>
      <c r="BR13" s="155"/>
      <c r="BS13" s="155"/>
      <c r="BT13" s="155"/>
      <c r="BU13" s="155"/>
      <c r="BV13" s="155"/>
      <c r="BW13" s="156"/>
      <c r="BX13" s="154"/>
      <c r="BY13" s="155"/>
      <c r="BZ13" s="155"/>
      <c r="CA13" s="155"/>
      <c r="CB13" s="155"/>
      <c r="CC13" s="155"/>
      <c r="CD13" s="155"/>
      <c r="CE13" s="155"/>
      <c r="CF13" s="155"/>
      <c r="CG13" s="155"/>
      <c r="CH13" s="155"/>
      <c r="CI13" s="155"/>
      <c r="CJ13" s="155"/>
      <c r="CK13" s="155"/>
      <c r="CL13" s="155"/>
      <c r="CM13" s="156"/>
      <c r="CN13" s="154"/>
      <c r="CO13" s="138" t="s">
        <v>143</v>
      </c>
      <c r="CP13" s="144">
        <f>+VLOOKUP($A$1,'2562'!$A$182:$O$211,3)</f>
        <v>69.206356459999995</v>
      </c>
      <c r="CQ13" s="144">
        <f>+VLOOKUP($A$1,'2562'!$A$182:$O$211,4)</f>
        <v>61.516842749999988</v>
      </c>
      <c r="CR13" s="144">
        <f>+VLOOKUP($A$1,'2562'!$A$182:$O$211,5)</f>
        <v>60.182841919999987</v>
      </c>
      <c r="CS13" s="144">
        <f>+VLOOKUP($A$1,'2562'!$A$182:$O$211,6)</f>
        <v>64.74655774</v>
      </c>
      <c r="CT13" s="144">
        <f>+VLOOKUP($A$1,'2562'!$A$182:$O$211,7)</f>
        <v>63.762327339999985</v>
      </c>
      <c r="CU13" s="144">
        <f>+VLOOKUP($A$1,'2562'!$A$182:$O$211,8)</f>
        <v>68.008875649999993</v>
      </c>
      <c r="CV13" s="144">
        <f>+VLOOKUP($A$1,'2562'!$A$182:$O$211,9)</f>
        <v>65.152766279999994</v>
      </c>
      <c r="CW13" s="144">
        <f>+VLOOKUP($A$1,'2562'!$A$182:$O$211,10)</f>
        <v>69.917539099999985</v>
      </c>
      <c r="CX13" s="144">
        <f>+VLOOKUP($A$1,'2562'!$A$182:$O$211,11)</f>
        <v>72.873754199999993</v>
      </c>
      <c r="CY13" s="144">
        <f>+VLOOKUP($A$1,'2562'!$A$182:$O$211,12)</f>
        <v>69.688256539999969</v>
      </c>
      <c r="CZ13" s="144">
        <f>+VLOOKUP($A$1,'2562'!$A$182:$O$211,13)</f>
        <v>71.915289240000021</v>
      </c>
      <c r="DA13" s="144">
        <f>+VLOOKUP($A$1,'2562'!$A$182:$O$211,14)</f>
        <v>79.410975109999981</v>
      </c>
      <c r="DB13" s="163">
        <f t="shared" si="1"/>
        <v>816.38238232999993</v>
      </c>
      <c r="DC13" s="154"/>
      <c r="DD13" s="155"/>
      <c r="DE13" s="155"/>
      <c r="DF13" s="155"/>
      <c r="DG13" s="155"/>
      <c r="DH13" s="155"/>
      <c r="DI13" s="155"/>
      <c r="DJ13" s="155"/>
      <c r="DK13" s="155"/>
      <c r="DL13" s="155"/>
      <c r="DM13" s="155"/>
      <c r="DN13" s="155"/>
      <c r="DO13" s="155"/>
      <c r="DP13" s="155"/>
      <c r="DQ13" s="155"/>
      <c r="DR13" s="154"/>
      <c r="DS13" s="155"/>
      <c r="DT13" s="155"/>
      <c r="DU13" s="155"/>
      <c r="DV13" s="155"/>
      <c r="DW13" s="155"/>
      <c r="DX13" s="155"/>
      <c r="DY13" s="155"/>
      <c r="DZ13" s="155"/>
      <c r="EA13" s="155"/>
      <c r="EB13" s="155"/>
      <c r="EC13" s="155"/>
      <c r="ED13" s="155"/>
      <c r="EE13" s="155"/>
      <c r="EF13" s="155"/>
    </row>
    <row r="14" spans="1:136" ht="24.75" thickTop="1" thickBot="1" x14ac:dyDescent="0.4">
      <c r="A14" s="242" t="s">
        <v>119</v>
      </c>
      <c r="B14" s="437">
        <f>+B13/$B$19</f>
        <v>3.8440904635680638E-2</v>
      </c>
      <c r="C14" s="438">
        <f>+C13/$C$19</f>
        <v>0.11239962056418984</v>
      </c>
      <c r="D14" s="439"/>
      <c r="E14" s="438">
        <f>+E13/$E$19</f>
        <v>0.18020490434344594</v>
      </c>
      <c r="F14" s="440"/>
      <c r="G14" s="437">
        <f>+G13/$G$19</f>
        <v>3.6420649054349906E-2</v>
      </c>
      <c r="H14" s="438">
        <f>+H13/$H$19</f>
        <v>0.11207121761995222</v>
      </c>
      <c r="I14" s="439"/>
      <c r="J14" s="438">
        <f>+J13/$J$19</f>
        <v>0.17502620266214147</v>
      </c>
      <c r="K14" s="440"/>
      <c r="L14" s="154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6"/>
      <c r="AB14" s="154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6"/>
      <c r="AR14" s="154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6"/>
      <c r="BH14" s="154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6"/>
      <c r="BX14" s="154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6"/>
      <c r="CN14" s="154"/>
      <c r="CO14" s="138" t="s">
        <v>148</v>
      </c>
      <c r="CP14" s="144">
        <f>+VLOOKUP($A$1,'2563'!$A$182:$O$211,3)</f>
        <v>63.733184519999988</v>
      </c>
      <c r="CQ14" s="144">
        <f>+VLOOKUP($A$1,'2563'!$A$182:$O$211,4)</f>
        <v>67.696041239999985</v>
      </c>
      <c r="CR14" s="144">
        <f>+VLOOKUP($A$1,'2563'!$A$182:$O$211,5)</f>
        <v>68.647546959999985</v>
      </c>
      <c r="CS14" s="144">
        <f>+VLOOKUP($A$1,'2563'!$A$182:$O$211,6)</f>
        <v>73.811076679999985</v>
      </c>
      <c r="CT14" s="144">
        <f>+VLOOKUP($A$1,'2563'!$A$182:$O$211,7)</f>
        <v>67.432872549999985</v>
      </c>
      <c r="CU14" s="144">
        <f>+VLOOKUP($A$1,'2563'!$A$182:$O$211,8)</f>
        <v>76.211134239999993</v>
      </c>
      <c r="CV14" s="144">
        <f>+VLOOKUP($A$1,'2563'!$A$182:$O$211,9)</f>
        <v>74.23768951000001</v>
      </c>
      <c r="CW14" s="144">
        <f>+VLOOKUP($A$1,'2563'!$A$182:$O$211,10)</f>
        <v>69.857747040000021</v>
      </c>
      <c r="CX14" s="144">
        <f>+VLOOKUP($A$1,'2563'!$A$182:$O$211,11)</f>
        <v>74.699093079999983</v>
      </c>
      <c r="CY14" s="144">
        <f>+VLOOKUP($A$1,'2563'!$A$182:$O$211,12)</f>
        <v>74.789624610000018</v>
      </c>
      <c r="CZ14" s="144">
        <f>+VLOOKUP($A$1,'2563'!$A$182:$O$211,13)</f>
        <v>80.389787360000014</v>
      </c>
      <c r="DA14" s="144">
        <f>+VLOOKUP($A$1,'2563'!$A$182:$O$211,14)</f>
        <v>88.334484830000022</v>
      </c>
      <c r="DB14" s="163">
        <f t="shared" si="1"/>
        <v>879.84028262000004</v>
      </c>
      <c r="DC14" s="154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4"/>
      <c r="DS14" s="155"/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</row>
    <row r="15" spans="1:136" ht="24.75" thickTop="1" thickBot="1" x14ac:dyDescent="0.4">
      <c r="A15" s="243" t="s">
        <v>120</v>
      </c>
      <c r="B15" s="424"/>
      <c r="C15" s="425"/>
      <c r="D15" s="425"/>
      <c r="E15" s="425"/>
      <c r="F15" s="426"/>
      <c r="G15" s="424"/>
      <c r="H15" s="425"/>
      <c r="I15" s="425"/>
      <c r="J15" s="425"/>
      <c r="K15" s="426"/>
      <c r="L15" s="154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6"/>
      <c r="AB15" s="154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6"/>
      <c r="AR15" s="154"/>
      <c r="AS15" s="155"/>
      <c r="AT15" s="155"/>
      <c r="AU15" s="155"/>
      <c r="AV15" s="155"/>
      <c r="AW15" s="155"/>
      <c r="AX15" s="155"/>
      <c r="AY15" s="155"/>
      <c r="AZ15" s="155"/>
      <c r="BA15" s="155"/>
      <c r="BB15" s="155"/>
      <c r="BC15" s="155"/>
      <c r="BD15" s="155"/>
      <c r="BE15" s="155"/>
      <c r="BF15" s="155"/>
      <c r="BG15" s="156"/>
      <c r="BH15" s="154"/>
      <c r="BI15" s="155"/>
      <c r="BJ15" s="155"/>
      <c r="BK15" s="155"/>
      <c r="BL15" s="155"/>
      <c r="BM15" s="155"/>
      <c r="BN15" s="155"/>
      <c r="BO15" s="155"/>
      <c r="BP15" s="155"/>
      <c r="BQ15" s="155"/>
      <c r="BR15" s="155"/>
      <c r="BS15" s="155"/>
      <c r="BT15" s="155"/>
      <c r="BU15" s="155"/>
      <c r="BV15" s="155"/>
      <c r="BW15" s="156"/>
      <c r="BX15" s="154"/>
      <c r="BY15" s="155"/>
      <c r="BZ15" s="155"/>
      <c r="CA15" s="155"/>
      <c r="CB15" s="155"/>
      <c r="CC15" s="155"/>
      <c r="CD15" s="155"/>
      <c r="CE15" s="155"/>
      <c r="CF15" s="155"/>
      <c r="CG15" s="155"/>
      <c r="CH15" s="155"/>
      <c r="CI15" s="155"/>
      <c r="CJ15" s="155"/>
      <c r="CK15" s="155"/>
      <c r="CL15" s="155"/>
      <c r="CM15" s="156"/>
      <c r="CN15" s="154"/>
      <c r="CO15" s="138" t="s">
        <v>166</v>
      </c>
      <c r="CP15" s="144">
        <f>+VLOOKUP($A$1,'2564'!$A$182:$O$211,3)</f>
        <v>65.947732980000012</v>
      </c>
      <c r="CQ15" s="144">
        <f>+VLOOKUP($A$1,'2564'!$A$182:$O$211,4)</f>
        <v>69.835956190000005</v>
      </c>
      <c r="CR15" s="144">
        <f>+VLOOKUP($A$1,'2564'!$A$182:$O$211,5)</f>
        <v>69.99467881999999</v>
      </c>
      <c r="CS15" s="144">
        <f>+VLOOKUP($A$1,'2564'!$A$182:$O$211,6)</f>
        <v>70.457833559999997</v>
      </c>
      <c r="CT15" s="144">
        <f>+VLOOKUP($A$1,'2564'!$A$182:$O$211,7)</f>
        <v>71.384808650000011</v>
      </c>
      <c r="CU15" s="144">
        <f>+VLOOKUP($A$1,'2564'!$A$182:$O$211,8)</f>
        <v>74.553455019999987</v>
      </c>
      <c r="CV15" s="144">
        <f>+VLOOKUP($A$1,'2564'!$A$182:$O$211,9)</f>
        <v>71.595220589999997</v>
      </c>
      <c r="CW15" s="144">
        <f>+VLOOKUP($A$1,'2564'!$A$182:$O$211,10)</f>
        <v>75.16383085999999</v>
      </c>
      <c r="CX15" s="144">
        <f>+VLOOKUP($A$1,'2564'!$A$182:$O$211,11)</f>
        <v>77.561150449999985</v>
      </c>
      <c r="CY15" s="144">
        <f>+VLOOKUP($A$1,'2564'!$A$182:$O$211,12)</f>
        <v>75.870991499999988</v>
      </c>
      <c r="CZ15" s="144">
        <f>+VLOOKUP($A$1,'2564'!$A$182:$O$211,13)</f>
        <v>76.336126030000003</v>
      </c>
      <c r="DA15" s="144">
        <f>+VLOOKUP($A$1,'2564'!$A$182:$O$211,14)</f>
        <v>117.94008345999998</v>
      </c>
      <c r="DB15" s="163">
        <f>SUM(CP15:DA15)</f>
        <v>916.64186811000002</v>
      </c>
      <c r="DC15" s="154"/>
      <c r="DD15" s="155"/>
      <c r="DE15" s="155"/>
      <c r="DF15" s="155"/>
      <c r="DG15" s="155"/>
      <c r="DH15" s="155"/>
      <c r="DI15" s="155"/>
      <c r="DJ15" s="155"/>
      <c r="DK15" s="155"/>
      <c r="DL15" s="155"/>
      <c r="DM15" s="155"/>
      <c r="DN15" s="155"/>
      <c r="DO15" s="155"/>
      <c r="DP15" s="155"/>
      <c r="DQ15" s="155"/>
      <c r="DR15" s="154"/>
      <c r="DS15" s="155"/>
      <c r="DT15" s="155"/>
      <c r="DU15" s="155"/>
      <c r="DV15" s="155"/>
      <c r="DW15" s="155"/>
      <c r="DX15" s="155"/>
      <c r="DY15" s="155"/>
      <c r="DZ15" s="155"/>
      <c r="EA15" s="155"/>
      <c r="EB15" s="155"/>
      <c r="EC15" s="155"/>
      <c r="ED15" s="155"/>
      <c r="EE15" s="155"/>
      <c r="EF15" s="155"/>
    </row>
    <row r="16" spans="1:136" ht="24" thickBot="1" x14ac:dyDescent="0.4">
      <c r="A16" s="303" t="s">
        <v>121</v>
      </c>
      <c r="B16" s="427">
        <f>+VLOOKUP($A$1,ผู้ใช้น้ำ!$A$2:$V$32,19)</f>
        <v>5</v>
      </c>
      <c r="C16" s="428">
        <f>+VLOOKUP($A$1,ผู้ใช้น้ำ!$A$2:$V$32,20)/10^6</f>
        <v>0.30825599999999997</v>
      </c>
      <c r="D16" s="428">
        <f>+VLOOKUP($A$1,ผู้ใช้น้ำ!$A$2:$V$32,21)</f>
        <v>168.44590163934424</v>
      </c>
      <c r="E16" s="428">
        <f>+VLOOKUP($A$1,ผู้ใช้น้ำ!$A$2:$V$32,22)/10^6</f>
        <v>6.6158815000000004</v>
      </c>
      <c r="F16" s="429">
        <f>+E16/C16</f>
        <v>21.462295948821762</v>
      </c>
      <c r="G16" s="427">
        <f>+VLOOKUP($A$1,ผู้ใช้น้ำ!$A$35:$V$65,19)</f>
        <v>5</v>
      </c>
      <c r="H16" s="428">
        <f>+VLOOKUP($A$1,ผู้ใช้น้ำ!$A$35:$V$65,20)/10^6</f>
        <v>0.31047000000000002</v>
      </c>
      <c r="I16" s="428">
        <f>+VLOOKUP($A$1,ผู้ใช้น้ำ!$A$35:$V$65,21)</f>
        <v>170.12054794520549</v>
      </c>
      <c r="J16" s="428">
        <f>+VLOOKUP($A$1,ผู้ใช้น้ำ!$A$35:$V$65,22)/10^6</f>
        <v>6.3120095000000003</v>
      </c>
      <c r="K16" s="429">
        <f>+J16/H16</f>
        <v>20.330497310529196</v>
      </c>
      <c r="L16" s="154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6"/>
      <c r="AB16" s="154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6"/>
      <c r="AR16" s="154"/>
      <c r="AS16" s="155"/>
      <c r="AT16" s="155"/>
      <c r="AU16" s="155"/>
      <c r="AV16" s="155"/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6"/>
      <c r="BH16" s="154"/>
      <c r="BI16" s="155"/>
      <c r="BJ16" s="155"/>
      <c r="BK16" s="155"/>
      <c r="BL16" s="155"/>
      <c r="BM16" s="155"/>
      <c r="BN16" s="155"/>
      <c r="BO16" s="155"/>
      <c r="BP16" s="155"/>
      <c r="BQ16" s="155"/>
      <c r="BR16" s="155"/>
      <c r="BS16" s="155"/>
      <c r="BT16" s="155"/>
      <c r="BU16" s="155"/>
      <c r="BV16" s="155"/>
      <c r="BW16" s="156"/>
      <c r="BX16" s="154"/>
      <c r="BY16" s="155"/>
      <c r="BZ16" s="155"/>
      <c r="CA16" s="155"/>
      <c r="CB16" s="155"/>
      <c r="CC16" s="155"/>
      <c r="CD16" s="155"/>
      <c r="CE16" s="155"/>
      <c r="CF16" s="155"/>
      <c r="CG16" s="155"/>
      <c r="CH16" s="155"/>
      <c r="CI16" s="155"/>
      <c r="CJ16" s="155"/>
      <c r="CK16" s="155"/>
      <c r="CL16" s="155"/>
      <c r="CM16" s="156"/>
      <c r="CN16" s="154"/>
      <c r="CO16" s="137" t="s">
        <v>173</v>
      </c>
      <c r="CP16" s="146">
        <f>+VLOOKUP($A$1,'2565'!$A$182:$O$211,3)</f>
        <v>65.500161439999999</v>
      </c>
      <c r="CQ16" s="146">
        <f>+VLOOKUP($A$1,'2565'!$A$182:$O$211,4)</f>
        <v>71.915318020000001</v>
      </c>
      <c r="CR16" s="146">
        <f>+VLOOKUP($A$1,'2565'!$A$182:$O$211,5)</f>
        <v>72.820611130000003</v>
      </c>
      <c r="CS16" s="146">
        <f>+VLOOKUP($A$1,'2565'!$A$182:$O$211,6)</f>
        <v>71.909664849999999</v>
      </c>
      <c r="CT16" s="146">
        <f>+VLOOKUP($A$1,'2565'!$A$182:$O$211,7)</f>
        <v>69.409071330000003</v>
      </c>
      <c r="CU16" s="146">
        <f>+VLOOKUP($A$1,'2565'!$A$182:$O$211,8)</f>
        <v>82.04791499000001</v>
      </c>
      <c r="CV16" s="146">
        <f>+VLOOKUP($A$1,'2565'!$A$182:$O$211,9)</f>
        <v>76.100310190000002</v>
      </c>
      <c r="CW16" s="146">
        <f>+VLOOKUP($A$1,'2565'!$A$182:$O$211,10)</f>
        <v>83.124511460000008</v>
      </c>
      <c r="CX16" s="146">
        <f>+VLOOKUP($A$1,'2565'!$A$182:$O$211,11)</f>
        <v>88.603621129999965</v>
      </c>
      <c r="CY16" s="146">
        <f>+VLOOKUP($A$1,'2565'!$A$182:$O$211,12)</f>
        <v>77.305165970000004</v>
      </c>
      <c r="CZ16" s="146">
        <f>+VLOOKUP($A$1,'2565'!$A$182:$O$211,13)</f>
        <v>79.76569176000001</v>
      </c>
      <c r="DA16" s="146">
        <f>+VLOOKUP($A$1,'2565'!$A$182:$O$211,14)</f>
        <v>100.89264449</v>
      </c>
      <c r="DB16" s="204">
        <f>SUM(CP16:DA16)</f>
        <v>939.3946867599999</v>
      </c>
      <c r="DC16" s="154"/>
      <c r="DD16" s="155"/>
      <c r="DE16" s="155"/>
      <c r="DF16" s="155"/>
      <c r="DG16" s="155"/>
      <c r="DH16" s="155"/>
      <c r="DI16" s="155"/>
      <c r="DJ16" s="155"/>
      <c r="DK16" s="155"/>
      <c r="DL16" s="155"/>
      <c r="DM16" s="155"/>
      <c r="DN16" s="155"/>
      <c r="DO16" s="155"/>
      <c r="DP16" s="155"/>
      <c r="DQ16" s="155"/>
      <c r="DR16" s="154"/>
      <c r="DS16" s="155"/>
      <c r="DT16" s="155"/>
      <c r="DU16" s="155"/>
      <c r="DV16" s="155"/>
      <c r="DW16" s="155"/>
      <c r="DX16" s="155"/>
      <c r="DY16" s="155"/>
      <c r="DZ16" s="155"/>
      <c r="EA16" s="155"/>
      <c r="EB16" s="155"/>
      <c r="EC16" s="155"/>
      <c r="ED16" s="155"/>
      <c r="EE16" s="155"/>
      <c r="EF16" s="155"/>
    </row>
    <row r="17" spans="1:136" ht="11.25" customHeight="1" x14ac:dyDescent="0.35">
      <c r="A17" s="234"/>
      <c r="B17" s="430"/>
      <c r="C17" s="431"/>
      <c r="D17" s="431"/>
      <c r="E17" s="431"/>
      <c r="F17" s="432"/>
      <c r="G17" s="430"/>
      <c r="H17" s="431"/>
      <c r="I17" s="431"/>
      <c r="J17" s="431"/>
      <c r="K17" s="432"/>
      <c r="L17" s="154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6"/>
      <c r="AB17" s="154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6"/>
      <c r="AR17" s="154"/>
      <c r="AS17" s="15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6"/>
      <c r="BH17" s="154"/>
      <c r="BI17" s="155"/>
      <c r="BJ17" s="155"/>
      <c r="BK17" s="155"/>
      <c r="BL17" s="155"/>
      <c r="BM17" s="155"/>
      <c r="BN17" s="155"/>
      <c r="BO17" s="155"/>
      <c r="BP17" s="155"/>
      <c r="BQ17" s="155"/>
      <c r="BR17" s="155"/>
      <c r="BS17" s="155"/>
      <c r="BT17" s="155"/>
      <c r="BU17" s="155"/>
      <c r="BV17" s="155"/>
      <c r="BW17" s="156"/>
      <c r="BX17" s="154"/>
      <c r="BY17" s="155"/>
      <c r="BZ17" s="155"/>
      <c r="CA17" s="155"/>
      <c r="CB17" s="155"/>
      <c r="CC17" s="155"/>
      <c r="CD17" s="155"/>
      <c r="CE17" s="155"/>
      <c r="CF17" s="155"/>
      <c r="CG17" s="155"/>
      <c r="CH17" s="155"/>
      <c r="CI17" s="155"/>
      <c r="CJ17" s="155"/>
      <c r="CK17" s="155"/>
      <c r="CL17" s="155"/>
      <c r="CM17" s="156"/>
      <c r="CN17" s="154"/>
      <c r="CO17" s="155"/>
      <c r="CP17" s="155"/>
      <c r="CQ17" s="155"/>
      <c r="CR17" s="372"/>
      <c r="CS17" s="372"/>
      <c r="CT17" s="372"/>
      <c r="CU17" s="372"/>
      <c r="CV17" s="372"/>
      <c r="CW17" s="372">
        <f>SUM(CP16:CW16)</f>
        <v>592.82756341000004</v>
      </c>
      <c r="CX17" s="372"/>
      <c r="CY17" s="372"/>
      <c r="CZ17" s="372"/>
      <c r="DA17" s="372"/>
      <c r="DB17" s="156"/>
      <c r="DC17" s="154"/>
      <c r="DD17" s="155"/>
      <c r="DE17" s="155"/>
      <c r="DF17" s="155"/>
      <c r="DG17" s="155"/>
      <c r="DH17" s="155"/>
      <c r="DI17" s="155"/>
      <c r="DJ17" s="155"/>
      <c r="DK17" s="155"/>
      <c r="DL17" s="155"/>
      <c r="DM17" s="155"/>
      <c r="DN17" s="155"/>
      <c r="DO17" s="155"/>
      <c r="DP17" s="155"/>
      <c r="DQ17" s="155"/>
      <c r="DR17" s="154"/>
      <c r="DS17" s="155"/>
      <c r="DT17" s="155"/>
      <c r="DU17" s="155"/>
      <c r="DV17" s="155"/>
      <c r="DW17" s="155"/>
      <c r="DX17" s="155"/>
      <c r="DY17" s="155"/>
      <c r="DZ17" s="155"/>
      <c r="EA17" s="155"/>
      <c r="EB17" s="155"/>
      <c r="EC17" s="155"/>
      <c r="ED17" s="155"/>
      <c r="EE17" s="155"/>
      <c r="EF17" s="155"/>
    </row>
    <row r="18" spans="1:136" ht="38.25" thickBot="1" x14ac:dyDescent="0.4">
      <c r="A18" s="244"/>
      <c r="B18" s="445">
        <f>+B16/B19</f>
        <v>1.1318132327075915E-5</v>
      </c>
      <c r="C18" s="446">
        <f>+C16/C19</f>
        <v>3.0485884810636543E-3</v>
      </c>
      <c r="D18" s="447"/>
      <c r="E18" s="446">
        <f>+E16/E19</f>
        <v>3.7821324857721314E-3</v>
      </c>
      <c r="F18" s="448"/>
      <c r="G18" s="449">
        <f>+G16/G19</f>
        <v>1.0979334696234746E-5</v>
      </c>
      <c r="H18" s="446">
        <f>+H16/H19</f>
        <v>3.0813919201213339E-3</v>
      </c>
      <c r="I18" s="447"/>
      <c r="J18" s="446">
        <f>+J16/J19</f>
        <v>3.507923270760474E-3</v>
      </c>
      <c r="K18" s="448"/>
      <c r="L18" s="154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6"/>
      <c r="AB18" s="154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6"/>
      <c r="AR18" s="154"/>
      <c r="AS18" s="155"/>
      <c r="AT18" s="155"/>
      <c r="AU18" s="155"/>
      <c r="AV18" s="155"/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6"/>
      <c r="BH18" s="154"/>
      <c r="BI18" s="155"/>
      <c r="BJ18" s="155"/>
      <c r="BK18" s="155"/>
      <c r="BL18" s="155"/>
      <c r="BM18" s="155"/>
      <c r="BN18" s="155"/>
      <c r="BO18" s="155"/>
      <c r="BP18" s="155"/>
      <c r="BQ18" s="155"/>
      <c r="BR18" s="155"/>
      <c r="BS18" s="155"/>
      <c r="BT18" s="155"/>
      <c r="BU18" s="155"/>
      <c r="BV18" s="155"/>
      <c r="BW18" s="156"/>
      <c r="BX18" s="154"/>
      <c r="BY18" s="155"/>
      <c r="BZ18" s="155"/>
      <c r="CA18" s="155"/>
      <c r="CB18" s="155"/>
      <c r="CC18" s="155"/>
      <c r="CD18" s="155"/>
      <c r="CE18" s="155"/>
      <c r="CF18" s="155"/>
      <c r="CG18" s="155"/>
      <c r="CH18" s="155"/>
      <c r="CI18" s="155"/>
      <c r="CJ18" s="155"/>
      <c r="CK18" s="155"/>
      <c r="CL18" s="155"/>
      <c r="CM18" s="156"/>
      <c r="CN18" s="154"/>
      <c r="CO18" s="136" t="s">
        <v>45</v>
      </c>
      <c r="CP18" s="136" t="s">
        <v>0</v>
      </c>
      <c r="CQ18" s="136" t="s">
        <v>1</v>
      </c>
      <c r="CR18" s="136" t="s">
        <v>2</v>
      </c>
      <c r="CS18" s="136" t="s">
        <v>3</v>
      </c>
      <c r="CT18" s="136" t="s">
        <v>4</v>
      </c>
      <c r="CU18" s="136" t="s">
        <v>5</v>
      </c>
      <c r="CV18" s="136" t="s">
        <v>6</v>
      </c>
      <c r="CW18" s="136" t="s">
        <v>7</v>
      </c>
      <c r="CX18" s="136" t="s">
        <v>8</v>
      </c>
      <c r="CY18" s="136" t="s">
        <v>9</v>
      </c>
      <c r="CZ18" s="136" t="s">
        <v>10</v>
      </c>
      <c r="DA18" s="136" t="s">
        <v>11</v>
      </c>
      <c r="DB18" s="160" t="s">
        <v>49</v>
      </c>
      <c r="DC18" s="154"/>
      <c r="DD18" s="418" t="s">
        <v>154</v>
      </c>
      <c r="DE18" s="419" t="s">
        <v>0</v>
      </c>
      <c r="DF18" s="419" t="s">
        <v>1</v>
      </c>
      <c r="DG18" s="419" t="s">
        <v>2</v>
      </c>
      <c r="DH18" s="419" t="s">
        <v>3</v>
      </c>
      <c r="DI18" s="419" t="s">
        <v>4</v>
      </c>
      <c r="DJ18" s="419" t="s">
        <v>5</v>
      </c>
      <c r="DK18" s="419" t="s">
        <v>6</v>
      </c>
      <c r="DL18" s="419" t="s">
        <v>7</v>
      </c>
      <c r="DM18" s="419" t="s">
        <v>8</v>
      </c>
      <c r="DN18" s="419" t="s">
        <v>9</v>
      </c>
      <c r="DO18" s="419" t="s">
        <v>10</v>
      </c>
      <c r="DP18" s="419" t="s">
        <v>11</v>
      </c>
      <c r="DQ18" s="419" t="s">
        <v>49</v>
      </c>
      <c r="DR18" s="154"/>
      <c r="DS18" s="409" t="s">
        <v>156</v>
      </c>
      <c r="DT18" s="410" t="s">
        <v>0</v>
      </c>
      <c r="DU18" s="410" t="s">
        <v>1</v>
      </c>
      <c r="DV18" s="410" t="s">
        <v>2</v>
      </c>
      <c r="DW18" s="410" t="s">
        <v>3</v>
      </c>
      <c r="DX18" s="410" t="s">
        <v>4</v>
      </c>
      <c r="DY18" s="410" t="s">
        <v>5</v>
      </c>
      <c r="DZ18" s="410" t="s">
        <v>6</v>
      </c>
      <c r="EA18" s="410" t="s">
        <v>7</v>
      </c>
      <c r="EB18" s="410" t="s">
        <v>8</v>
      </c>
      <c r="EC18" s="410" t="s">
        <v>9</v>
      </c>
      <c r="ED18" s="410" t="s">
        <v>10</v>
      </c>
      <c r="EE18" s="410" t="s">
        <v>11</v>
      </c>
      <c r="EF18" s="410" t="s">
        <v>49</v>
      </c>
    </row>
    <row r="19" spans="1:136" ht="24.75" thickTop="1" thickBot="1" x14ac:dyDescent="0.4">
      <c r="A19" s="242" t="s">
        <v>98</v>
      </c>
      <c r="B19" s="433">
        <f>+B7+B10+B13+B16</f>
        <v>441769</v>
      </c>
      <c r="C19" s="434">
        <f>+C7+C10+C13+C16</f>
        <v>101.11433599999999</v>
      </c>
      <c r="D19" s="434">
        <f>+VLOOKUP($A$1,ผู้ใช้น้ำ!$A$2:$V$32,5)</f>
        <v>0.63526543123990464</v>
      </c>
      <c r="E19" s="434">
        <f>++E7+E10+E13+E16</f>
        <v>1749.2463642899997</v>
      </c>
      <c r="F19" s="435">
        <f>+E19/C19</f>
        <v>17.299687002741134</v>
      </c>
      <c r="G19" s="433">
        <f>+G7+G10+G13+G16</f>
        <v>455401</v>
      </c>
      <c r="H19" s="434">
        <f>+H7+H10+H13+H16</f>
        <v>100.75641399999999</v>
      </c>
      <c r="I19" s="434">
        <f>+VLOOKUP($A$1,ผู้ใช้น้ำ!$A$35:$V$65,5)</f>
        <v>0.6153682576613434</v>
      </c>
      <c r="J19" s="436">
        <f>+J7+J10+J13+J16</f>
        <v>1799.3579142999999</v>
      </c>
      <c r="K19" s="435">
        <f>+J19/H19</f>
        <v>17.85849498673107</v>
      </c>
      <c r="L19" s="154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6"/>
      <c r="AB19" s="154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6"/>
      <c r="AR19" s="154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6"/>
      <c r="BH19" s="154"/>
      <c r="BI19" s="155"/>
      <c r="BJ19" s="155"/>
      <c r="BK19" s="155"/>
      <c r="BL19" s="155"/>
      <c r="BM19" s="155"/>
      <c r="BN19" s="155"/>
      <c r="BO19" s="155"/>
      <c r="BP19" s="155"/>
      <c r="BQ19" s="155"/>
      <c r="BR19" s="155"/>
      <c r="BS19" s="155"/>
      <c r="BT19" s="155"/>
      <c r="BU19" s="155"/>
      <c r="BV19" s="155"/>
      <c r="BW19" s="156"/>
      <c r="BX19" s="154"/>
      <c r="BY19" s="155"/>
      <c r="BZ19" s="155"/>
      <c r="CA19" s="155"/>
      <c r="CB19" s="155"/>
      <c r="CC19" s="155"/>
      <c r="CD19" s="155"/>
      <c r="CE19" s="155"/>
      <c r="CF19" s="155"/>
      <c r="CG19" s="155"/>
      <c r="CH19" s="155"/>
      <c r="CI19" s="155"/>
      <c r="CJ19" s="155"/>
      <c r="CK19" s="155"/>
      <c r="CL19" s="155"/>
      <c r="CM19" s="156"/>
      <c r="CN19" s="154"/>
      <c r="CO19" s="138" t="s">
        <v>50</v>
      </c>
      <c r="CP19" s="142">
        <f>+CP3-CP11</f>
        <v>92.585231820000018</v>
      </c>
      <c r="CQ19" s="142">
        <f t="shared" ref="CP19:DA23" si="2">+CQ3-CQ11</f>
        <v>93.433424549999955</v>
      </c>
      <c r="CR19" s="142">
        <f t="shared" si="2"/>
        <v>87.317727669999968</v>
      </c>
      <c r="CS19" s="142">
        <f t="shared" si="2"/>
        <v>106.38642039999993</v>
      </c>
      <c r="CT19" s="142">
        <f t="shared" si="2"/>
        <v>98.685832770000019</v>
      </c>
      <c r="CU19" s="142">
        <f t="shared" si="2"/>
        <v>88.709531470000002</v>
      </c>
      <c r="CV19" s="142">
        <f t="shared" si="2"/>
        <v>114.38106454000001</v>
      </c>
      <c r="CW19" s="142">
        <f t="shared" ref="CW19:DA22" si="3">+CW3-CW11</f>
        <v>105.23462649000001</v>
      </c>
      <c r="CX19" s="142">
        <f t="shared" si="3"/>
        <v>96.943074069999994</v>
      </c>
      <c r="CY19" s="142">
        <f t="shared" si="3"/>
        <v>90.800880389999975</v>
      </c>
      <c r="CZ19" s="142">
        <f t="shared" si="3"/>
        <v>92.531264700000008</v>
      </c>
      <c r="DA19" s="142">
        <f t="shared" si="3"/>
        <v>85.809732909999909</v>
      </c>
      <c r="DB19" s="162">
        <f t="shared" ref="DB19:DB22" si="4">+DB3-DB11</f>
        <v>1152.8188117799996</v>
      </c>
      <c r="DC19" s="154"/>
      <c r="DD19" s="94" t="s">
        <v>50</v>
      </c>
      <c r="DE19" s="412">
        <f>+VLOOKUP($A$1,'2560'!$A$461:$O$490,3)</f>
        <v>0.57506400160399362</v>
      </c>
      <c r="DF19" s="412">
        <f>+VLOOKUP($A$1,'2560'!$A$461:$O$490,4)</f>
        <v>0.52319739685879141</v>
      </c>
      <c r="DG19" s="412">
        <f>+VLOOKUP($A$1,'2560'!$A$461:$O$490,5)</f>
        <v>0.54043630365325646</v>
      </c>
      <c r="DH19" s="412">
        <f>+VLOOKUP($A$1,'2560'!$A$461:$O$490,6)</f>
        <v>0.50634900857832499</v>
      </c>
      <c r="DI19" s="412">
        <f>+VLOOKUP($A$1,'2560'!$A$461:$O$490,7)</f>
        <v>0.51856926100482048</v>
      </c>
      <c r="DJ19" s="412">
        <f>+VLOOKUP($A$1,'2560'!$A$461:$O$490,8)</f>
        <v>0.59809562133344341</v>
      </c>
      <c r="DK19" s="412">
        <f>+VLOOKUP($A$1,'2560'!$A$461:$O$490,9)</f>
        <v>0.52384422559959509</v>
      </c>
      <c r="DL19" s="412">
        <f>+VLOOKUP($A$1,'2560'!$A$461:$O$490,10)</f>
        <v>0.50277704227633646</v>
      </c>
      <c r="DM19" s="412">
        <f>+VLOOKUP($A$1,'2560'!$A$461:$O$490,11)</f>
        <v>0.59598769212126557</v>
      </c>
      <c r="DN19" s="412">
        <f>+VLOOKUP($A$1,'2560'!$A$461:$O$490,12)</f>
        <v>0.5362767550936387</v>
      </c>
      <c r="DO19" s="412">
        <f>+VLOOKUP($A$1,'2560'!$A$461:$O$490,13)</f>
        <v>0.56216540366119927</v>
      </c>
      <c r="DP19" s="412">
        <f>+VLOOKUP($A$1,'2560'!$A$461:$O$490,14)</f>
        <v>0.53077237985055037</v>
      </c>
      <c r="DQ19" s="412">
        <f>+VLOOKUP($A$1,'2560'!$A$461:$O$490,15)</f>
        <v>0.54222107554441601</v>
      </c>
      <c r="DR19" s="154"/>
      <c r="DS19" s="94" t="s">
        <v>50</v>
      </c>
      <c r="DT19" s="412">
        <f>+VLOOKUP($A$1,'2560'!$A$492:$O$521,3)</f>
        <v>1.8402172113300599</v>
      </c>
      <c r="DU19" s="412">
        <f>+VLOOKUP($A$1,'2560'!$A$492:$O$521,4)</f>
        <v>1.6801337158871714</v>
      </c>
      <c r="DV19" s="412">
        <f>+VLOOKUP($A$1,'2560'!$A$492:$O$521,5)</f>
        <v>1.7304710433451269</v>
      </c>
      <c r="DW19" s="412">
        <f>+VLOOKUP($A$1,'2560'!$A$492:$O$521,6)</f>
        <v>1.6631982239109258</v>
      </c>
      <c r="DX19" s="412">
        <f>+VLOOKUP($A$1,'2560'!$A$492:$O$521,7)</f>
        <v>1.6772306426158952</v>
      </c>
      <c r="DY19" s="412">
        <f>+VLOOKUP($A$1,'2560'!$A$492:$O$521,8)</f>
        <v>1.922908995893847</v>
      </c>
      <c r="DZ19" s="412">
        <f>+VLOOKUP($A$1,'2560'!$A$492:$O$521,9)</f>
        <v>1.5521407315112499</v>
      </c>
      <c r="EA19" s="412">
        <f>+VLOOKUP($A$1,'2560'!$A$492:$O$521,10)</f>
        <v>1.7285250547214841</v>
      </c>
      <c r="EB19" s="412">
        <f>+VLOOKUP($A$1,'2560'!$A$492:$O$521,11)</f>
        <v>1.7180174120175806</v>
      </c>
      <c r="EC19" s="412">
        <f>+VLOOKUP($A$1,'2560'!$A$492:$O$521,12)</f>
        <v>1.8380141803023697</v>
      </c>
      <c r="ED19" s="412">
        <f>+VLOOKUP($A$1,'2560'!$A$492:$O$521,13)</f>
        <v>1.8458584686669355</v>
      </c>
      <c r="EE19" s="412">
        <f>+VLOOKUP($A$1,'2560'!$A$492:$O$521,14)</f>
        <v>1.8510997929903761</v>
      </c>
      <c r="EF19" s="412">
        <f>+VLOOKUP($A$1,'2560'!$A$492:$O$521,15)</f>
        <v>1.7509827398239042</v>
      </c>
    </row>
    <row r="20" spans="1:136" ht="24.75" thickTop="1" thickBot="1" x14ac:dyDescent="0.4">
      <c r="A20" s="234"/>
      <c r="B20" s="430"/>
      <c r="C20" s="431"/>
      <c r="D20" s="431"/>
      <c r="E20" s="431"/>
      <c r="F20" s="432"/>
      <c r="G20" s="430"/>
      <c r="H20" s="431"/>
      <c r="I20" s="431"/>
      <c r="J20" s="431"/>
      <c r="K20" s="432"/>
      <c r="L20" s="154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6"/>
      <c r="AB20" s="154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6"/>
      <c r="AR20" s="154"/>
      <c r="AS20" s="155"/>
      <c r="AT20" s="155"/>
      <c r="AU20" s="155"/>
      <c r="AV20" s="155"/>
      <c r="AW20" s="155"/>
      <c r="AX20" s="155"/>
      <c r="AY20" s="155"/>
      <c r="AZ20" s="155"/>
      <c r="BA20" s="155"/>
      <c r="BB20" s="155"/>
      <c r="BC20" s="155"/>
      <c r="BD20" s="155"/>
      <c r="BE20" s="155"/>
      <c r="BF20" s="155"/>
      <c r="BG20" s="156"/>
      <c r="BH20" s="154"/>
      <c r="BI20" s="155"/>
      <c r="BJ20" s="155"/>
      <c r="BK20" s="155"/>
      <c r="BL20" s="155"/>
      <c r="BM20" s="155"/>
      <c r="BN20" s="155"/>
      <c r="BO20" s="155"/>
      <c r="BP20" s="155"/>
      <c r="BQ20" s="155"/>
      <c r="BR20" s="155"/>
      <c r="BS20" s="155"/>
      <c r="BT20" s="155"/>
      <c r="BU20" s="155"/>
      <c r="BV20" s="155"/>
      <c r="BW20" s="156"/>
      <c r="BX20" s="154"/>
      <c r="BY20" s="155"/>
      <c r="BZ20" s="155"/>
      <c r="CA20" s="155"/>
      <c r="CB20" s="155"/>
      <c r="CC20" s="155"/>
      <c r="CD20" s="155"/>
      <c r="CE20" s="155"/>
      <c r="CF20" s="155"/>
      <c r="CG20" s="155"/>
      <c r="CH20" s="155"/>
      <c r="CI20" s="155"/>
      <c r="CJ20" s="155"/>
      <c r="CK20" s="155" t="s">
        <v>92</v>
      </c>
      <c r="CL20" s="155"/>
      <c r="CM20" s="156"/>
      <c r="CN20" s="154"/>
      <c r="CO20" s="138" t="s">
        <v>51</v>
      </c>
      <c r="CP20" s="140">
        <f t="shared" si="2"/>
        <v>94.850849990000043</v>
      </c>
      <c r="CQ20" s="140">
        <f t="shared" si="2"/>
        <v>103.07034306000003</v>
      </c>
      <c r="CR20" s="140">
        <f t="shared" si="2"/>
        <v>99.426307129999969</v>
      </c>
      <c r="CS20" s="140">
        <f t="shared" si="2"/>
        <v>106.41251149000001</v>
      </c>
      <c r="CT20" s="140">
        <f t="shared" si="2"/>
        <v>104.70895906999993</v>
      </c>
      <c r="CU20" s="140">
        <f t="shared" si="2"/>
        <v>95.048912439999995</v>
      </c>
      <c r="CV20" s="140">
        <f t="shared" si="2"/>
        <v>116.49142155999994</v>
      </c>
      <c r="CW20" s="140">
        <f t="shared" si="3"/>
        <v>107.13247934000002</v>
      </c>
      <c r="CX20" s="140">
        <f t="shared" si="3"/>
        <v>102.74608585999997</v>
      </c>
      <c r="CY20" s="140">
        <f t="shared" si="3"/>
        <v>94.882271680000017</v>
      </c>
      <c r="CZ20" s="140">
        <f t="shared" si="3"/>
        <v>91.581411849999995</v>
      </c>
      <c r="DA20" s="140">
        <f t="shared" si="3"/>
        <v>77.298182840000038</v>
      </c>
      <c r="DB20" s="161">
        <f t="shared" si="4"/>
        <v>1193.6497363099998</v>
      </c>
      <c r="DC20" s="154"/>
      <c r="DD20" s="97" t="s">
        <v>51</v>
      </c>
      <c r="DE20" s="412">
        <f>+VLOOKUP($A$1,'2561'!$A$461:$O$490,3)</f>
        <v>0.56728900625957657</v>
      </c>
      <c r="DF20" s="412">
        <f>+VLOOKUP($A$1,'2561'!$A$461:$O$490,4)</f>
        <v>0.5043466601621257</v>
      </c>
      <c r="DG20" s="412">
        <f>+VLOOKUP($A$1,'2561'!$A$461:$O$490,5)</f>
        <v>0.54056994825249793</v>
      </c>
      <c r="DH20" s="412">
        <f>+VLOOKUP($A$1,'2561'!$A$461:$O$490,6)</f>
        <v>0.52809669104803214</v>
      </c>
      <c r="DI20" s="412">
        <f>+VLOOKUP($A$1,'2561'!$A$461:$O$490,7)</f>
        <v>0.50656946062904085</v>
      </c>
      <c r="DJ20" s="412">
        <f>+VLOOKUP($A$1,'2561'!$A$461:$O$490,8)</f>
        <v>0.58721855918177157</v>
      </c>
      <c r="DK20" s="412">
        <f>+VLOOKUP($A$1,'2561'!$A$461:$O$490,9)</f>
        <v>0.51460444252731508</v>
      </c>
      <c r="DL20" s="412">
        <f>+VLOOKUP($A$1,'2561'!$A$461:$O$490,10)</f>
        <v>0.53549167052793001</v>
      </c>
      <c r="DM20" s="412">
        <f>+VLOOKUP($A$1,'2561'!$A$461:$O$490,11)</f>
        <v>0.51858793518024349</v>
      </c>
      <c r="DN20" s="412">
        <f>+VLOOKUP($A$1,'2561'!$A$461:$O$490,12)</f>
        <v>0.55598426850405724</v>
      </c>
      <c r="DO20" s="412">
        <f>+VLOOKUP($A$1,'2561'!$A$461:$O$490,13)</f>
        <v>0.54413299015603456</v>
      </c>
      <c r="DP20" s="412">
        <f>+VLOOKUP($A$1,'2561'!$A$461:$O$490,14)</f>
        <v>0.53186291506520278</v>
      </c>
      <c r="DQ20" s="412">
        <f>+VLOOKUP($A$1,'2561'!$A$461:$O$490,15)</f>
        <v>0.53568489464470215</v>
      </c>
      <c r="DR20" s="154"/>
      <c r="DS20" s="97" t="s">
        <v>51</v>
      </c>
      <c r="DT20" s="412">
        <f>+VLOOKUP($A$1,'2561'!$A$492:$O$521,3)</f>
        <v>1.9714353561164411</v>
      </c>
      <c r="DU20" s="412">
        <f>+VLOOKUP($A$1,'2561'!$A$492:$O$521,4)</f>
        <v>1.7487348985006494</v>
      </c>
      <c r="DV20" s="412">
        <f>+VLOOKUP($A$1,'2561'!$A$492:$O$521,5)</f>
        <v>1.8873495632880224</v>
      </c>
      <c r="DW20" s="412">
        <f>+VLOOKUP($A$1,'2561'!$A$492:$O$521,6)</f>
        <v>1.8278145984407757</v>
      </c>
      <c r="DX20" s="412">
        <f>+VLOOKUP($A$1,'2561'!$A$492:$O$521,7)</f>
        <v>1.7272413727435798</v>
      </c>
      <c r="DY20" s="412">
        <f>+VLOOKUP($A$1,'2561'!$A$492:$O$521,8)</f>
        <v>2.0190089224320555</v>
      </c>
      <c r="DZ20" s="412">
        <f>+VLOOKUP($A$1,'2561'!$A$492:$O$521,9)</f>
        <v>1.7606572286643765</v>
      </c>
      <c r="EA20" s="412">
        <f>+VLOOKUP($A$1,'2561'!$A$492:$O$521,10)</f>
        <v>1.8401604454657692</v>
      </c>
      <c r="EB20" s="412">
        <f>+VLOOKUP($A$1,'2561'!$A$492:$O$521,11)</f>
        <v>1.8002491211953071</v>
      </c>
      <c r="EC20" s="412">
        <f>+VLOOKUP($A$1,'2561'!$A$492:$O$521,12)</f>
        <v>1.9229610301064077</v>
      </c>
      <c r="ED20" s="412">
        <f>+VLOOKUP($A$1,'2561'!$A$492:$O$521,13)</f>
        <v>1.8917503144083105</v>
      </c>
      <c r="EE20" s="412">
        <f>+VLOOKUP($A$1,'2561'!$A$492:$O$521,14)</f>
        <v>1.8156466737218002</v>
      </c>
      <c r="EF20" s="412">
        <f>+VLOOKUP($A$1,'2561'!$A$492:$O$521,15)</f>
        <v>1.8490137650556564</v>
      </c>
    </row>
    <row r="21" spans="1:136" ht="24.75" thickTop="1" thickBot="1" x14ac:dyDescent="0.4">
      <c r="A21" s="244"/>
      <c r="B21" s="235"/>
      <c r="C21" s="236"/>
      <c r="D21" s="236"/>
      <c r="E21" s="236"/>
      <c r="F21" s="237"/>
      <c r="G21" s="235"/>
      <c r="H21" s="236"/>
      <c r="I21" s="236"/>
      <c r="J21" s="236"/>
      <c r="K21" s="237"/>
      <c r="L21" s="154"/>
      <c r="M21" s="510" t="s">
        <v>48</v>
      </c>
      <c r="N21" s="511"/>
      <c r="O21" s="467" t="s">
        <v>50</v>
      </c>
      <c r="P21" s="468"/>
      <c r="Q21" s="467" t="s">
        <v>51</v>
      </c>
      <c r="R21" s="468"/>
      <c r="S21" s="467" t="s">
        <v>143</v>
      </c>
      <c r="T21" s="468"/>
      <c r="U21" s="506" t="s">
        <v>148</v>
      </c>
      <c r="V21" s="507"/>
      <c r="W21" s="506" t="s">
        <v>166</v>
      </c>
      <c r="X21" s="507"/>
      <c r="Y21" s="68" t="s">
        <v>174</v>
      </c>
      <c r="Z21" s="68" t="s">
        <v>175</v>
      </c>
      <c r="AA21" s="156"/>
      <c r="AB21" s="154"/>
      <c r="AC21" s="536" t="s">
        <v>67</v>
      </c>
      <c r="AD21" s="537"/>
      <c r="AE21" s="498" t="s">
        <v>50</v>
      </c>
      <c r="AF21" s="499"/>
      <c r="AG21" s="498" t="s">
        <v>51</v>
      </c>
      <c r="AH21" s="499"/>
      <c r="AI21" s="498" t="s">
        <v>143</v>
      </c>
      <c r="AJ21" s="499"/>
      <c r="AK21" s="498" t="s">
        <v>148</v>
      </c>
      <c r="AL21" s="499"/>
      <c r="AM21" s="498" t="s">
        <v>166</v>
      </c>
      <c r="AN21" s="499"/>
      <c r="AO21" s="69" t="s">
        <v>174</v>
      </c>
      <c r="AP21" s="69" t="s">
        <v>175</v>
      </c>
      <c r="AQ21" s="156"/>
      <c r="AR21" s="154"/>
      <c r="AS21" s="492" t="s">
        <v>87</v>
      </c>
      <c r="AT21" s="493"/>
      <c r="AU21" s="494" t="s">
        <v>50</v>
      </c>
      <c r="AV21" s="495"/>
      <c r="AW21" s="494" t="s">
        <v>51</v>
      </c>
      <c r="AX21" s="495"/>
      <c r="AY21" s="494" t="s">
        <v>143</v>
      </c>
      <c r="AZ21" s="495"/>
      <c r="BA21" s="494" t="s">
        <v>148</v>
      </c>
      <c r="BB21" s="495"/>
      <c r="BC21" s="494" t="s">
        <v>166</v>
      </c>
      <c r="BD21" s="495"/>
      <c r="BE21" s="127" t="s">
        <v>174</v>
      </c>
      <c r="BF21" s="127" t="s">
        <v>175</v>
      </c>
      <c r="BG21" s="156"/>
      <c r="BH21" s="154"/>
      <c r="BI21" s="155"/>
      <c r="BJ21" s="87"/>
      <c r="BK21" s="88"/>
      <c r="BL21" s="89"/>
      <c r="BM21" s="111" t="s">
        <v>50</v>
      </c>
      <c r="BN21" s="111" t="s">
        <v>51</v>
      </c>
      <c r="BO21" s="111" t="s">
        <v>143</v>
      </c>
      <c r="BP21" s="111" t="s">
        <v>148</v>
      </c>
      <c r="BQ21" s="111" t="s">
        <v>166</v>
      </c>
      <c r="BR21" s="90" t="s">
        <v>174</v>
      </c>
      <c r="BS21" s="90" t="s">
        <v>175</v>
      </c>
      <c r="BT21" s="155"/>
      <c r="BU21" s="155"/>
      <c r="BV21" s="155"/>
      <c r="BW21" s="156"/>
      <c r="BX21" s="154"/>
      <c r="BY21" s="518" t="s">
        <v>90</v>
      </c>
      <c r="BZ21" s="519"/>
      <c r="CA21" s="520" t="s">
        <v>50</v>
      </c>
      <c r="CB21" s="521"/>
      <c r="CC21" s="520" t="s">
        <v>51</v>
      </c>
      <c r="CD21" s="521"/>
      <c r="CE21" s="520" t="s">
        <v>143</v>
      </c>
      <c r="CF21" s="521"/>
      <c r="CG21" s="520" t="s">
        <v>148</v>
      </c>
      <c r="CH21" s="521"/>
      <c r="CI21" s="520" t="s">
        <v>166</v>
      </c>
      <c r="CJ21" s="521"/>
      <c r="CK21" s="134" t="s">
        <v>174</v>
      </c>
      <c r="CL21" s="134" t="s">
        <v>178</v>
      </c>
      <c r="CM21" s="156"/>
      <c r="CN21" s="154"/>
      <c r="CO21" s="138" t="s">
        <v>143</v>
      </c>
      <c r="CP21" s="142">
        <f t="shared" si="2"/>
        <v>94.526139750000027</v>
      </c>
      <c r="CQ21" s="142">
        <f t="shared" si="2"/>
        <v>108.08981414000004</v>
      </c>
      <c r="CR21" s="142">
        <f t="shared" si="2"/>
        <v>108.75592089000006</v>
      </c>
      <c r="CS21" s="142">
        <f t="shared" si="2"/>
        <v>110.56201502999998</v>
      </c>
      <c r="CT21" s="142">
        <f t="shared" si="2"/>
        <v>107.65066015000002</v>
      </c>
      <c r="CU21" s="142">
        <f t="shared" si="2"/>
        <v>99.531922750000007</v>
      </c>
      <c r="CV21" s="142">
        <f t="shared" si="2"/>
        <v>122.73870783999998</v>
      </c>
      <c r="CW21" s="142">
        <f t="shared" si="3"/>
        <v>129.61417038000002</v>
      </c>
      <c r="CX21" s="142">
        <f t="shared" si="3"/>
        <v>114.61634696</v>
      </c>
      <c r="CY21" s="142">
        <f t="shared" si="3"/>
        <v>106.26192280999999</v>
      </c>
      <c r="CZ21" s="142">
        <f t="shared" si="3"/>
        <v>110.53241535999999</v>
      </c>
      <c r="DA21" s="142">
        <f t="shared" si="3"/>
        <v>98.68670794999997</v>
      </c>
      <c r="DB21" s="162">
        <f t="shared" si="4"/>
        <v>1311.5667440099996</v>
      </c>
      <c r="DC21" s="154"/>
      <c r="DD21" s="92" t="s">
        <v>143</v>
      </c>
      <c r="DE21" s="412">
        <f>+VLOOKUP($A$1,'2562'!$A$461:$O$490,3)</f>
        <v>0.55307370406202838</v>
      </c>
      <c r="DF21" s="412">
        <f>+VLOOKUP($A$1,'2562'!$A$461:$O$490,4)</f>
        <v>0.5545519654240042</v>
      </c>
      <c r="DG21" s="412">
        <f>+VLOOKUP($A$1,'2562'!$A$461:$O$490,5)</f>
        <v>0.5268695304979415</v>
      </c>
      <c r="DH21" s="412">
        <f>+VLOOKUP($A$1,'2562'!$A$461:$O$490,6)</f>
        <v>0.51165118484580951</v>
      </c>
      <c r="DI21" s="412">
        <f>+VLOOKUP($A$1,'2562'!$A$461:$O$490,7)</f>
        <v>0.50590782186314198</v>
      </c>
      <c r="DJ21" s="412">
        <f>+VLOOKUP($A$1,'2562'!$A$461:$O$490,8)</f>
        <v>0.61041502923850643</v>
      </c>
      <c r="DK21" s="412">
        <f>+VLOOKUP($A$1,'2562'!$A$461:$O$490,9)</f>
        <v>0.54035715293889319</v>
      </c>
      <c r="DL21" s="412">
        <f>+VLOOKUP($A$1,'2562'!$A$461:$O$490,10)</f>
        <v>0.53114694746667934</v>
      </c>
      <c r="DM21" s="412">
        <f>+VLOOKUP($A$1,'2562'!$A$461:$O$490,11)</f>
        <v>0.51651644001566388</v>
      </c>
      <c r="DN21" s="412">
        <f>+VLOOKUP($A$1,'2562'!$A$461:$O$490,12)</f>
        <v>0.57669196166717895</v>
      </c>
      <c r="DO21" s="412">
        <f>+VLOOKUP($A$1,'2562'!$A$461:$O$490,13)</f>
        <v>0.5435380416116512</v>
      </c>
      <c r="DP21" s="412">
        <f>+VLOOKUP($A$1,'2562'!$A$461:$O$490,14)</f>
        <v>0.56916571236916313</v>
      </c>
      <c r="DQ21" s="412">
        <f>+VLOOKUP($A$1,'2562'!$A$461:$O$490,15)</f>
        <v>0.54436609008240489</v>
      </c>
      <c r="DR21" s="154"/>
      <c r="DS21" s="92" t="s">
        <v>143</v>
      </c>
      <c r="DT21" s="412">
        <f>+VLOOKUP($A$1,'2562'!$A$492:$O$521,3)</f>
        <v>1.9172796277883297</v>
      </c>
      <c r="DU21" s="412">
        <f>+VLOOKUP($A$1,'2562'!$A$492:$O$521,4)</f>
        <v>1.796566387767027</v>
      </c>
      <c r="DV21" s="412">
        <f>+VLOOKUP($A$1,'2562'!$A$492:$O$521,5)</f>
        <v>1.7314497684976558</v>
      </c>
      <c r="DW21" s="412">
        <f>+VLOOKUP($A$1,'2562'!$A$492:$O$521,6)</f>
        <v>1.7218616042462211</v>
      </c>
      <c r="DX21" s="412">
        <f>+VLOOKUP($A$1,'2562'!$A$492:$O$521,7)</f>
        <v>1.7447083561950594</v>
      </c>
      <c r="DY21" s="412">
        <f>+VLOOKUP($A$1,'2562'!$A$492:$O$521,8)</f>
        <v>2.0636809460603667</v>
      </c>
      <c r="DZ21" s="412">
        <f>+VLOOKUP($A$1,'2562'!$A$492:$O$521,9)</f>
        <v>1.8465256254465903</v>
      </c>
      <c r="EA21" s="412">
        <f>+VLOOKUP($A$1,'2562'!$A$492:$O$521,10)</f>
        <v>1.7983858234693735</v>
      </c>
      <c r="EB21" s="412">
        <f>+VLOOKUP($A$1,'2562'!$A$492:$O$521,11)</f>
        <v>1.7594680294276193</v>
      </c>
      <c r="EC21" s="412">
        <f>+VLOOKUP($A$1,'2562'!$A$492:$O$521,12)</f>
        <v>1.9547778723479241</v>
      </c>
      <c r="ED21" s="412">
        <f>+VLOOKUP($A$1,'2562'!$A$492:$O$521,13)</f>
        <v>1.8379460607522118</v>
      </c>
      <c r="EE21" s="412">
        <f>+VLOOKUP($A$1,'2562'!$A$492:$O$521,14)</f>
        <v>1.9306136337433517</v>
      </c>
      <c r="EF21" s="412">
        <f>+VLOOKUP($A$1,'2562'!$A$492:$O$521,15)</f>
        <v>1.8401371926737895</v>
      </c>
    </row>
    <row r="22" spans="1:136" ht="24.75" thickTop="1" thickBot="1" x14ac:dyDescent="0.35">
      <c r="A22" s="154"/>
      <c r="B22" s="155"/>
      <c r="C22" s="155"/>
      <c r="D22" s="155"/>
      <c r="E22" s="155"/>
      <c r="F22" s="155"/>
      <c r="G22" s="155"/>
      <c r="H22" s="155"/>
      <c r="I22" s="155"/>
      <c r="J22" s="155"/>
      <c r="K22" s="156"/>
      <c r="L22" s="154"/>
      <c r="M22" s="512" t="s">
        <v>64</v>
      </c>
      <c r="N22" s="513"/>
      <c r="O22" s="514">
        <f>+Z46</f>
        <v>19033</v>
      </c>
      <c r="P22" s="515"/>
      <c r="Q22" s="508">
        <f>+Z47</f>
        <v>18011</v>
      </c>
      <c r="R22" s="509"/>
      <c r="S22" s="514">
        <f>+Z48</f>
        <v>17065</v>
      </c>
      <c r="T22" s="515"/>
      <c r="U22" s="508">
        <f>+Z49</f>
        <v>19998</v>
      </c>
      <c r="V22" s="509"/>
      <c r="W22" s="508">
        <f>+Z50</f>
        <v>17421</v>
      </c>
      <c r="X22" s="509"/>
      <c r="Y22" s="70">
        <f>+Y78</f>
        <v>19987</v>
      </c>
      <c r="Z22" s="324">
        <f>+Z51</f>
        <v>16943</v>
      </c>
      <c r="AA22" s="156"/>
      <c r="AB22" s="154"/>
      <c r="AC22" s="500" t="s">
        <v>68</v>
      </c>
      <c r="AD22" s="501"/>
      <c r="AE22" s="502">
        <f>+AP46</f>
        <v>92.378249860000011</v>
      </c>
      <c r="AF22" s="503"/>
      <c r="AG22" s="502">
        <f>+AP47</f>
        <v>95.032185319999982</v>
      </c>
      <c r="AH22" s="503"/>
      <c r="AI22" s="502">
        <f>+AP48</f>
        <v>101.12229186</v>
      </c>
      <c r="AJ22" s="503"/>
      <c r="AK22" s="502">
        <f>+AP49</f>
        <v>102.79633938000001</v>
      </c>
      <c r="AL22" s="503"/>
      <c r="AM22" s="502">
        <f>+AP50</f>
        <v>101.24350290000001</v>
      </c>
      <c r="AN22" s="503"/>
      <c r="AO22" s="82">
        <f>+AO78</f>
        <v>105.06963818</v>
      </c>
      <c r="AP22" s="323">
        <f>+AP51</f>
        <v>101.00108452000002</v>
      </c>
      <c r="AQ22" s="156"/>
      <c r="AR22" s="154"/>
      <c r="AS22" s="496" t="s">
        <v>88</v>
      </c>
      <c r="AT22" s="497"/>
      <c r="AU22" s="504">
        <f>+BF46</f>
        <v>0.66785525557207548</v>
      </c>
      <c r="AV22" s="505"/>
      <c r="AW22" s="504">
        <f>+BF47</f>
        <v>0.66043965081316103</v>
      </c>
      <c r="AX22" s="505"/>
      <c r="AY22" s="504">
        <f>+BF48</f>
        <v>0.67808620247056306</v>
      </c>
      <c r="AZ22" s="505"/>
      <c r="BA22" s="504">
        <f>+BF49</f>
        <v>0.66284027448213101</v>
      </c>
      <c r="BB22" s="505"/>
      <c r="BC22" s="504">
        <f>+BF50</f>
        <v>0.63177551403891374</v>
      </c>
      <c r="BD22" s="505"/>
      <c r="BE22" s="128">
        <f>+BE78</f>
        <v>0.63379347014339604</v>
      </c>
      <c r="BF22" s="322">
        <f>+BF51</f>
        <v>0.61108864724289824</v>
      </c>
      <c r="BG22" s="156"/>
      <c r="BH22" s="154"/>
      <c r="BI22" s="155"/>
      <c r="BJ22" s="91" t="s">
        <v>40</v>
      </c>
      <c r="BK22" s="91"/>
      <c r="BL22" s="133" t="s">
        <v>68</v>
      </c>
      <c r="BM22" s="256">
        <f>+BV46</f>
        <v>32.191892320000001</v>
      </c>
      <c r="BN22" s="256">
        <f>+BV47</f>
        <v>31.011380379999999</v>
      </c>
      <c r="BO22" s="256">
        <f>+BV48</f>
        <v>34.082137279999998</v>
      </c>
      <c r="BP22" s="256">
        <f>+BV49</f>
        <v>36.513147790000005</v>
      </c>
      <c r="BQ22" s="256">
        <f>+BV50</f>
        <v>35.31472832</v>
      </c>
      <c r="BR22" s="257">
        <f>+BU78</f>
        <v>30.34676181999999</v>
      </c>
      <c r="BS22" s="320">
        <f>+BU79</f>
        <v>34.935783409999992</v>
      </c>
      <c r="BT22" s="155"/>
      <c r="BU22" s="155"/>
      <c r="BV22" s="155"/>
      <c r="BW22" s="156"/>
      <c r="BX22" s="154"/>
      <c r="BY22" s="522" t="s">
        <v>43</v>
      </c>
      <c r="BZ22" s="523"/>
      <c r="CA22" s="516">
        <f>+DB3</f>
        <v>1915.9893259799996</v>
      </c>
      <c r="CB22" s="517"/>
      <c r="CC22" s="516">
        <f>+DB4</f>
        <v>1996.7745427499999</v>
      </c>
      <c r="CD22" s="517"/>
      <c r="CE22" s="516">
        <f>+DB5</f>
        <v>2127.9491263399996</v>
      </c>
      <c r="CF22" s="517"/>
      <c r="CG22" s="516">
        <f>+DB6</f>
        <v>2059.5360494600004</v>
      </c>
      <c r="CH22" s="517"/>
      <c r="CI22" s="516">
        <f>+DB7</f>
        <v>2105.5474811700001</v>
      </c>
      <c r="CJ22" s="517"/>
      <c r="CK22" s="258">
        <f>+VLOOKUP($A$1,เป้าหมาย2565!A$151:O$180,15)</f>
        <v>2139.8287590000004</v>
      </c>
      <c r="CL22" s="319">
        <f>+DB8</f>
        <v>2123.1832084099997</v>
      </c>
      <c r="CM22" s="156"/>
      <c r="CN22" s="154"/>
      <c r="CO22" s="138" t="s">
        <v>148</v>
      </c>
      <c r="CP22" s="144">
        <f t="shared" si="2"/>
        <v>106.65713210999999</v>
      </c>
      <c r="CQ22" s="144">
        <f t="shared" si="2"/>
        <v>109.91654473999999</v>
      </c>
      <c r="CR22" s="144">
        <f t="shared" si="2"/>
        <v>106.48882882000002</v>
      </c>
      <c r="CS22" s="144">
        <f t="shared" si="2"/>
        <v>109.70111783000007</v>
      </c>
      <c r="CT22" s="144">
        <f t="shared" si="2"/>
        <v>115.37933496000002</v>
      </c>
      <c r="CU22" s="144">
        <f t="shared" si="2"/>
        <v>102.53800144000003</v>
      </c>
      <c r="CV22" s="144">
        <f t="shared" si="2"/>
        <v>121.21393035999999</v>
      </c>
      <c r="CW22" s="144">
        <f t="shared" si="3"/>
        <v>82.198581739999952</v>
      </c>
      <c r="CX22" s="144">
        <f t="shared" si="3"/>
        <v>74.103755799999988</v>
      </c>
      <c r="CY22" s="144">
        <f t="shared" si="3"/>
        <v>68.960043579999947</v>
      </c>
      <c r="CZ22" s="144">
        <f t="shared" si="3"/>
        <v>99.032431089999989</v>
      </c>
      <c r="DA22" s="144">
        <f t="shared" si="3"/>
        <v>83.506064369999947</v>
      </c>
      <c r="DB22" s="163">
        <f t="shared" si="4"/>
        <v>1179.6957668400005</v>
      </c>
      <c r="DC22" s="154"/>
      <c r="DD22" s="92" t="s">
        <v>148</v>
      </c>
      <c r="DE22" s="412">
        <f>+VLOOKUP($A$1,'2563'!$A$461:$O$490,3)</f>
        <v>0.58937197675728281</v>
      </c>
      <c r="DF22" s="412">
        <f>+VLOOKUP($A$1,'2563'!$A$461:$O$490,4)</f>
        <v>0.52222425592170296</v>
      </c>
      <c r="DG22" s="412">
        <f>+VLOOKUP($A$1,'2563'!$A$461:$O$490,5)</f>
        <v>0.56779005181307041</v>
      </c>
      <c r="DH22" s="412">
        <f>+VLOOKUP($A$1,'2563'!$A$461:$O$490,6)</f>
        <v>0.54615612858658091</v>
      </c>
      <c r="DI22" s="412">
        <f>+VLOOKUP($A$1,'2563'!$A$461:$O$490,7)</f>
        <v>0.52080966796606454</v>
      </c>
      <c r="DJ22" s="412">
        <f>+VLOOKUP($A$1,'2563'!$A$461:$O$490,8)</f>
        <v>0.59250068144258572</v>
      </c>
      <c r="DK22" s="412">
        <f>+VLOOKUP($A$1,'2563'!$A$461:$O$490,9)</f>
        <v>0.51460789918024608</v>
      </c>
      <c r="DL22" s="412">
        <f>+VLOOKUP($A$1,'2563'!$A$461:$O$490,10)</f>
        <v>0.562519328851945</v>
      </c>
      <c r="DM22" s="412">
        <f>+VLOOKUP($A$1,'2563'!$A$461:$O$490,11)</f>
        <v>0.55245770787558535</v>
      </c>
      <c r="DN22" s="412">
        <f>+VLOOKUP($A$1,'2563'!$A$461:$O$490,12)</f>
        <v>0.59397541765765904</v>
      </c>
      <c r="DO22" s="412">
        <f>+VLOOKUP($A$1,'2563'!$A$461:$O$490,13)</f>
        <v>0.5632875226983971</v>
      </c>
      <c r="DP22" s="412">
        <f>+VLOOKUP($A$1,'2563'!$A$461:$O$490,14)</f>
        <v>0.57982309993017578</v>
      </c>
      <c r="DQ22" s="412">
        <f>+VLOOKUP($A$1,'2563'!$A$461:$O$490,15)</f>
        <v>0.55801641980609584</v>
      </c>
      <c r="DR22" s="154"/>
      <c r="DS22" s="92" t="s">
        <v>148</v>
      </c>
      <c r="DT22" s="412">
        <f>+VLOOKUP($A$1,'2563'!$A$492:$O$521,3)</f>
        <v>1.9723060311785052</v>
      </c>
      <c r="DU22" s="412">
        <f>+VLOOKUP($A$1,'2563'!$A$492:$O$521,4)</f>
        <v>1.7685094861729542</v>
      </c>
      <c r="DV22" s="412">
        <f>+VLOOKUP($A$1,'2563'!$A$492:$O$521,5)</f>
        <v>1.8806320534032246</v>
      </c>
      <c r="DW22" s="412">
        <f>+VLOOKUP($A$1,'2563'!$A$492:$O$521,6)</f>
        <v>1.820965426095849</v>
      </c>
      <c r="DX22" s="412">
        <f>+VLOOKUP($A$1,'2563'!$A$492:$O$521,7)</f>
        <v>1.7650018859966918</v>
      </c>
      <c r="DY22" s="412">
        <f>+VLOOKUP($A$1,'2563'!$A$492:$O$521,8)</f>
        <v>2.0178133897998456</v>
      </c>
      <c r="DZ22" s="412">
        <f>+VLOOKUP($A$1,'2563'!$A$492:$O$521,9)</f>
        <v>1.7127187419003895</v>
      </c>
      <c r="EA22" s="412">
        <f>+VLOOKUP($A$1,'2563'!$A$492:$O$521,10)</f>
        <v>1.8734076125801749</v>
      </c>
      <c r="EB22" s="412">
        <f>+VLOOKUP($A$1,'2563'!$A$492:$O$521,11)</f>
        <v>1.8632793138520931</v>
      </c>
      <c r="EC22" s="412">
        <f>+VLOOKUP($A$1,'2563'!$A$492:$O$521,12)</f>
        <v>1.9844390700844947</v>
      </c>
      <c r="ED22" s="412">
        <f>+VLOOKUP($A$1,'2563'!$A$492:$O$521,13)</f>
        <v>1.8898465408513125</v>
      </c>
      <c r="EE22" s="412">
        <f>+VLOOKUP($A$1,'2563'!$A$492:$O$521,14)</f>
        <v>1.9401129747950905</v>
      </c>
      <c r="EF22" s="412">
        <f>+VLOOKUP($A$1,'2563'!$A$492:$O$521,15)</f>
        <v>1.8714270664722581</v>
      </c>
    </row>
    <row r="23" spans="1:136" ht="24.75" thickTop="1" thickBot="1" x14ac:dyDescent="0.4">
      <c r="A23" s="242" t="s">
        <v>110</v>
      </c>
      <c r="B23" s="155"/>
      <c r="C23" s="155"/>
      <c r="D23" s="155"/>
      <c r="E23" s="155"/>
      <c r="F23" s="155"/>
      <c r="G23" s="155"/>
      <c r="H23" s="155"/>
      <c r="I23" s="155"/>
      <c r="J23" s="155"/>
      <c r="K23" s="156"/>
      <c r="L23" s="154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6"/>
      <c r="AB23" s="154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6"/>
      <c r="AR23" s="154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6"/>
      <c r="BH23" s="154"/>
      <c r="BI23" s="155"/>
      <c r="BJ23" s="91" t="s">
        <v>41</v>
      </c>
      <c r="BK23" s="91"/>
      <c r="BL23" s="133" t="s">
        <v>70</v>
      </c>
      <c r="BM23" s="110">
        <v>25.943891580751071</v>
      </c>
      <c r="BN23" s="110">
        <v>25.837137678513511</v>
      </c>
      <c r="BO23" s="110">
        <v>24.601196756155861</v>
      </c>
      <c r="BP23" s="110">
        <v>24.65391399089005</v>
      </c>
      <c r="BQ23" s="110">
        <v>25.621894404751821</v>
      </c>
      <c r="BR23" s="109">
        <f>+BU135</f>
        <v>22.41</v>
      </c>
      <c r="BS23" s="321">
        <f>+BU136</f>
        <v>25.057344352724485</v>
      </c>
      <c r="BT23" s="155"/>
      <c r="BU23" s="155"/>
      <c r="BV23" s="155"/>
      <c r="BW23" s="156"/>
      <c r="BX23" s="154"/>
      <c r="BY23" s="522" t="s">
        <v>44</v>
      </c>
      <c r="BZ23" s="523"/>
      <c r="CA23" s="516">
        <f>+DB11</f>
        <v>763.17051420000007</v>
      </c>
      <c r="CB23" s="517"/>
      <c r="CC23" s="516">
        <f>+DB12</f>
        <v>803.12480644000004</v>
      </c>
      <c r="CD23" s="517"/>
      <c r="CE23" s="516">
        <f>+DB13</f>
        <v>816.38238232999993</v>
      </c>
      <c r="CF23" s="517"/>
      <c r="CG23" s="516">
        <f>+DB14</f>
        <v>879.84028262000004</v>
      </c>
      <c r="CH23" s="517"/>
      <c r="CI23" s="516">
        <f>+DB15</f>
        <v>916.64186811000002</v>
      </c>
      <c r="CJ23" s="517"/>
      <c r="CK23" s="258">
        <f>+VLOOKUP($A$1,เป้าหมาย2565!$A$182:$O$211,15)</f>
        <v>891.85575899999992</v>
      </c>
      <c r="CL23" s="319">
        <f>+DB16</f>
        <v>939.3946867599999</v>
      </c>
      <c r="CM23" s="156"/>
      <c r="CN23" s="154"/>
      <c r="CO23" s="138" t="s">
        <v>166</v>
      </c>
      <c r="CP23" s="144">
        <f t="shared" si="2"/>
        <v>103.30771436999999</v>
      </c>
      <c r="CQ23" s="144">
        <f t="shared" si="2"/>
        <v>104.05889627000001</v>
      </c>
      <c r="CR23" s="144">
        <f t="shared" si="2"/>
        <v>106.22830977999999</v>
      </c>
      <c r="CS23" s="144">
        <f t="shared" si="2"/>
        <v>111.01666937</v>
      </c>
      <c r="CT23" s="144">
        <f t="shared" si="2"/>
        <v>93.490230509999961</v>
      </c>
      <c r="CU23" s="144">
        <f t="shared" si="2"/>
        <v>101.57907377999997</v>
      </c>
      <c r="CV23" s="144">
        <f t="shared" si="2"/>
        <v>122.37876607000001</v>
      </c>
      <c r="CW23" s="144">
        <f t="shared" si="2"/>
        <v>96.649899139999945</v>
      </c>
      <c r="CX23" s="144">
        <f t="shared" si="2"/>
        <v>106.59728846000002</v>
      </c>
      <c r="CY23" s="144">
        <f t="shared" si="2"/>
        <v>83.973602149999934</v>
      </c>
      <c r="CZ23" s="144">
        <f t="shared" si="2"/>
        <v>104.04822594999996</v>
      </c>
      <c r="DA23" s="144">
        <f t="shared" si="2"/>
        <v>55.576937210000011</v>
      </c>
      <c r="DB23" s="163">
        <f>+DB7-DB15</f>
        <v>1188.9056130600002</v>
      </c>
      <c r="DC23" s="154"/>
      <c r="DD23" s="92" t="s">
        <v>166</v>
      </c>
      <c r="DE23" s="412">
        <f>+VLOOKUP($A$1,'2564'!$A$461:$O$490,3)</f>
        <v>0.61719418545586491</v>
      </c>
      <c r="DF23" s="412">
        <f>+VLOOKUP($A$1,'2564'!$A$461:$O$490,4)</f>
        <v>0.56290272919151796</v>
      </c>
      <c r="DG23" s="412">
        <f>+VLOOKUP($A$1,'2564'!$A$461:$O$490,5)</f>
        <v>0.57302383895352316</v>
      </c>
      <c r="DH23" s="412">
        <f>+VLOOKUP($A$1,'2564'!$A$461:$O$490,6)</f>
        <v>0.55941840799104481</v>
      </c>
      <c r="DI23" s="412">
        <f>+VLOOKUP($A$1,'2564'!$A$461:$O$490,7)</f>
        <v>0.51535226195659389</v>
      </c>
      <c r="DJ23" s="412">
        <f>+VLOOKUP($A$1,'2564'!$A$461:$O$490,8)</f>
        <v>0.63197345056177046</v>
      </c>
      <c r="DK23" s="412">
        <f>+VLOOKUP($A$1,'2564'!$A$461:$O$490,9)</f>
        <v>0.50073293244157202</v>
      </c>
      <c r="DL23" s="412">
        <f>+VLOOKUP($A$1,'2564'!$A$461:$O$490,10)</f>
        <v>0.57738698254404708</v>
      </c>
      <c r="DM23" s="412">
        <f>+VLOOKUP($A$1,'2564'!$A$461:$O$490,11)</f>
        <v>0.52157105390548086</v>
      </c>
      <c r="DN23" s="412">
        <f>+VLOOKUP($A$1,'2564'!$A$461:$O$490,12)</f>
        <v>0.5600667151257549</v>
      </c>
      <c r="DO23" s="412">
        <f>+VLOOKUP($A$1,'2564'!$A$461:$O$490,13)</f>
        <v>0.55528172917302199</v>
      </c>
      <c r="DP23" s="412">
        <f>+VLOOKUP($A$1,'2564'!$A$461:$O$490,14)</f>
        <v>0.52789725423645828</v>
      </c>
      <c r="DQ23" s="412">
        <f>+VLOOKUP($A$1,'2564'!$A$461:$O$490,15)</f>
        <v>0.55728944903979616</v>
      </c>
      <c r="DR23" s="154"/>
      <c r="DS23" s="92" t="s">
        <v>166</v>
      </c>
      <c r="DT23" s="412">
        <f>+VLOOKUP($A$1,'2564'!$A$492:$O$521,3)</f>
        <v>1.998356171964262</v>
      </c>
      <c r="DU23" s="412">
        <f>+VLOOKUP($A$1,'2564'!$A$492:$O$521,4)</f>
        <v>1.9307373795978542</v>
      </c>
      <c r="DV23" s="412">
        <f>+VLOOKUP($A$1,'2564'!$A$492:$O$521,5)</f>
        <v>1.8687201068372679</v>
      </c>
      <c r="DW23" s="412">
        <f>+VLOOKUP($A$1,'2564'!$A$492:$O$521,6)</f>
        <v>1.8467373572068375</v>
      </c>
      <c r="DX23" s="412">
        <f>+VLOOKUP($A$1,'2564'!$A$492:$O$521,7)</f>
        <v>1.7236666611833793</v>
      </c>
      <c r="DY23" s="412">
        <f>+VLOOKUP($A$1,'2564'!$A$492:$O$521,8)</f>
        <v>2.1058752646298107</v>
      </c>
      <c r="DZ23" s="412">
        <f>+VLOOKUP($A$1,'2564'!$A$492:$O$521,9)</f>
        <v>1.6414323760220524</v>
      </c>
      <c r="EA23" s="412">
        <f>+VLOOKUP($A$1,'2564'!$A$492:$O$521,10)</f>
        <v>1.9251621598044797</v>
      </c>
      <c r="EB23" s="412">
        <f>+VLOOKUP($A$1,'2564'!$A$492:$O$521,11)</f>
        <v>1.7420944672899485</v>
      </c>
      <c r="EC23" s="412">
        <f>+VLOOKUP($A$1,'2564'!$A$492:$O$521,12)</f>
        <v>1.889501717901084</v>
      </c>
      <c r="ED23" s="412">
        <f>+VLOOKUP($A$1,'2564'!$A$492:$O$521,13)</f>
        <v>1.8667745571630303</v>
      </c>
      <c r="EE23" s="412">
        <f>+VLOOKUP($A$1,'2564'!$A$492:$O$521,14)</f>
        <v>1.7753116737667141</v>
      </c>
      <c r="EF23" s="412">
        <f>+VLOOKUP($A$1,'2564'!$A$492:$O$521,15)</f>
        <v>1.8550219497591092</v>
      </c>
    </row>
    <row r="24" spans="1:136" ht="24" thickBot="1" x14ac:dyDescent="0.3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9"/>
      <c r="L24" s="157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9"/>
      <c r="AB24" s="157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8"/>
      <c r="AO24" s="158"/>
      <c r="AP24" s="158"/>
      <c r="AQ24" s="159"/>
      <c r="AR24" s="157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  <c r="BF24" s="158"/>
      <c r="BG24" s="159"/>
      <c r="BH24" s="157"/>
      <c r="BI24" s="158"/>
      <c r="BJ24" s="158"/>
      <c r="BK24" s="158"/>
      <c r="BL24" s="158"/>
      <c r="BM24" s="158"/>
      <c r="BN24" s="158"/>
      <c r="BO24" s="158"/>
      <c r="BP24" s="158"/>
      <c r="BQ24" s="158"/>
      <c r="BR24" s="158"/>
      <c r="BS24" s="158"/>
      <c r="BT24" s="158"/>
      <c r="BU24" s="158"/>
      <c r="BV24" s="158"/>
      <c r="BW24" s="159"/>
      <c r="BX24" s="157"/>
      <c r="BY24" s="522" t="s">
        <v>45</v>
      </c>
      <c r="BZ24" s="523"/>
      <c r="CA24" s="516">
        <f>+CA22-CA23</f>
        <v>1152.8188117799996</v>
      </c>
      <c r="CB24" s="517"/>
      <c r="CC24" s="516">
        <f>+CC22-CC23</f>
        <v>1193.6497363099998</v>
      </c>
      <c r="CD24" s="517"/>
      <c r="CE24" s="516">
        <f>+CE22-CE23</f>
        <v>1311.5667440099996</v>
      </c>
      <c r="CF24" s="517"/>
      <c r="CG24" s="516">
        <f>+CG22-CG23</f>
        <v>1179.6957668400005</v>
      </c>
      <c r="CH24" s="517"/>
      <c r="CI24" s="516">
        <f>+CI22-CI23</f>
        <v>1188.9056130600002</v>
      </c>
      <c r="CJ24" s="517"/>
      <c r="CK24" s="258">
        <f>+CK22-CK23</f>
        <v>1247.9730000000004</v>
      </c>
      <c r="CL24" s="319">
        <f>+CL22-CL23</f>
        <v>1183.7885216499999</v>
      </c>
      <c r="CM24" s="159"/>
      <c r="CN24" s="154"/>
      <c r="CO24" s="137" t="s">
        <v>173</v>
      </c>
      <c r="CP24" s="252">
        <f t="shared" ref="CP24:CU24" si="5">+CP8-CP16</f>
        <v>103.79904094999998</v>
      </c>
      <c r="CQ24" s="252">
        <f t="shared" si="5"/>
        <v>99.461659999999995</v>
      </c>
      <c r="CR24" s="252">
        <f t="shared" si="5"/>
        <v>97.65438185000005</v>
      </c>
      <c r="CS24" s="252">
        <f t="shared" si="5"/>
        <v>111.25282967000003</v>
      </c>
      <c r="CT24" s="252">
        <f t="shared" si="5"/>
        <v>106.53638488000006</v>
      </c>
      <c r="CU24" s="252">
        <f t="shared" si="5"/>
        <v>81.679578999999961</v>
      </c>
      <c r="CV24" s="252">
        <f>+CV8-CV16</f>
        <v>110.52438409000003</v>
      </c>
      <c r="CW24" s="252">
        <f>+CW8-CW16</f>
        <v>97.469313049999982</v>
      </c>
      <c r="CX24" s="252">
        <f>+CX8-CX16</f>
        <v>92.835671569999988</v>
      </c>
      <c r="CY24" s="252">
        <f>+CY8-CY16</f>
        <v>102.04729623000001</v>
      </c>
      <c r="CZ24" s="252">
        <f>+CZ8-CZ16</f>
        <v>101.02723092000002</v>
      </c>
      <c r="DA24" s="252">
        <f t="shared" ref="DA24" si="6">+DA8-DA16</f>
        <v>79.500749440000007</v>
      </c>
      <c r="DB24" s="337">
        <f>+DB8-DB16</f>
        <v>1183.7885216499999</v>
      </c>
      <c r="DC24" s="157"/>
      <c r="DD24" s="416" t="s">
        <v>173</v>
      </c>
      <c r="DE24" s="417">
        <f>+VLOOKUP($A$1,'2565'!$A$461:$O$490,3)</f>
        <v>0.55045739824968465</v>
      </c>
      <c r="DF24" s="417">
        <f>+VLOOKUP($A$1,'2565'!$A$461:$O$490,4)</f>
        <v>0.51951679770808157</v>
      </c>
      <c r="DG24" s="417">
        <f>+VLOOKUP($A$1,'2565'!$A$461:$O$490,5)</f>
        <v>0.58794553889002577</v>
      </c>
      <c r="DH24" s="417">
        <f>+VLOOKUP($A$1,'2565'!$A$461:$O$490,6)</f>
        <v>0.52294445747855955</v>
      </c>
      <c r="DI24" s="417">
        <f>+VLOOKUP($A$1,'2565'!$A$461:$O$490,7)</f>
        <v>0.51060272446686561</v>
      </c>
      <c r="DJ24" s="417">
        <f>+VLOOKUP($A$1,'2565'!$A$461:$O$490,8)</f>
        <v>0.62098722163653375</v>
      </c>
      <c r="DK24" s="417">
        <f>+VLOOKUP($A$1,'2565'!$A$461:$O$490,9)</f>
        <v>0.50364353735388445</v>
      </c>
      <c r="DL24" s="417">
        <f>+VLOOKUP($A$1,'2565'!$A$461:$O$490,10)</f>
        <v>0.54504876817054115</v>
      </c>
      <c r="DM24" s="417">
        <f>+VLOOKUP($A$1,'2565'!$A$461:$O$490,11)</f>
        <v>0.53811382699323573</v>
      </c>
      <c r="DN24" s="417">
        <f>+VLOOKUP($A$1,'2565'!$A$461:$O$490,12)</f>
        <v>0.53256365972730069</v>
      </c>
      <c r="DO24" s="417">
        <f>+VLOOKUP($A$1,'2565'!$A$461:$O$490,13)</f>
        <v>0.54075644146840063</v>
      </c>
      <c r="DP24" s="417">
        <f>+VLOOKUP($A$1,'2565'!$A$461:$O$490,14)</f>
        <v>0.50069614301140142</v>
      </c>
      <c r="DQ24" s="417">
        <f>+VLOOKUP($A$1,'2565'!$A$461:$O$490,15)</f>
        <v>0.53856028960984836</v>
      </c>
      <c r="DR24" s="157"/>
      <c r="DS24" s="411" t="s">
        <v>173</v>
      </c>
      <c r="DT24" s="413">
        <f>+VLOOKUP($A$1,'2565'!$A$492:$O$521,3)</f>
        <v>1.886121211332328</v>
      </c>
      <c r="DU24" s="413">
        <f>+VLOOKUP($A$1,'2565'!$A$492:$O$521,4)</f>
        <v>1.8163074858269446</v>
      </c>
      <c r="DV24" s="413">
        <f>+VLOOKUP($A$1,'2565'!$A$492:$O$521,5)</f>
        <v>1.9209307954214543</v>
      </c>
      <c r="DW24" s="413">
        <f>+VLOOKUP($A$1,'2565'!$A$492:$O$521,6)</f>
        <v>1.8721115224279954</v>
      </c>
      <c r="DX24" s="413">
        <f>+VLOOKUP($A$1,'2565'!$A$492:$O$521,7)</f>
        <v>1.8052951896367202</v>
      </c>
      <c r="DY24" s="413">
        <f>+VLOOKUP($A$1,'2565'!$A$492:$O$521,8)</f>
        <v>2.1841842266547942</v>
      </c>
      <c r="DZ24" s="413">
        <f>+VLOOKUP($A$1,'2565'!$A$492:$O$521,9)</f>
        <v>1.7362459697721047</v>
      </c>
      <c r="EA24" s="413">
        <f>+VLOOKUP($A$1,'2565'!$A$492:$O$521,10)</f>
        <v>2.0453836627942019</v>
      </c>
      <c r="EB24" s="413">
        <f>+VLOOKUP($A$1,'2565'!$A$492:$O$521,11)</f>
        <v>2.0139917915260082</v>
      </c>
      <c r="EC24" s="413">
        <f>+VLOOKUP($A$1,'2565'!$A$492:$O$521,12)</f>
        <v>1.9762327209358446</v>
      </c>
      <c r="ED24" s="413">
        <f>+VLOOKUP($A$1,'2565'!$A$492:$O$521,13)</f>
        <v>2.0321810585583537</v>
      </c>
      <c r="EE24" s="413">
        <f>+VLOOKUP($A$1,'2565'!$A$492:$O$521,14)</f>
        <v>2.2790824728853427</v>
      </c>
      <c r="EF24" s="413">
        <f>+VLOOKUP($A$1,'2565'!$A$492:$O$521,15)</f>
        <v>1.962818826076502</v>
      </c>
    </row>
    <row r="25" spans="1:136" ht="28.5" x14ac:dyDescent="0.2">
      <c r="A25" s="245">
        <v>10300</v>
      </c>
      <c r="B25" s="491" t="s">
        <v>53</v>
      </c>
      <c r="C25" s="491"/>
      <c r="D25" s="491"/>
      <c r="E25" s="491"/>
      <c r="F25" s="491" t="str">
        <f>+VLOOKUP($A$1,เป้าหมาย2565!$A$1:$B$29,2)</f>
        <v>กปภ.ข.9_65</v>
      </c>
      <c r="G25" s="491"/>
      <c r="H25" s="491"/>
      <c r="I25" s="491"/>
      <c r="J25" s="491"/>
      <c r="K25" s="527"/>
      <c r="L25" s="151">
        <f>+$A$1</f>
        <v>10300</v>
      </c>
      <c r="M25" s="491" t="s">
        <v>53</v>
      </c>
      <c r="N25" s="491"/>
      <c r="O25" s="491"/>
      <c r="P25" s="491"/>
      <c r="Q25" s="491" t="str">
        <f>+VLOOKUP($A$1,เป้าหมาย2565!$A$1:$B$29,2)</f>
        <v>กปภ.ข.9_65</v>
      </c>
      <c r="R25" s="491"/>
      <c r="S25" s="491"/>
      <c r="T25" s="491"/>
      <c r="U25" s="491"/>
      <c r="V25" s="491"/>
      <c r="W25" s="152"/>
      <c r="X25" s="152"/>
      <c r="Y25" s="152"/>
      <c r="Z25" s="152"/>
      <c r="AA25" s="153"/>
      <c r="AB25" s="151">
        <f>+$A$1</f>
        <v>10300</v>
      </c>
      <c r="AC25" s="491" t="s">
        <v>53</v>
      </c>
      <c r="AD25" s="491"/>
      <c r="AE25" s="491"/>
      <c r="AF25" s="491"/>
      <c r="AG25" s="491" t="str">
        <f>+VLOOKUP($A$1,เป้าหมาย2565!$A$1:$B$29,2)</f>
        <v>กปภ.ข.9_65</v>
      </c>
      <c r="AH25" s="491"/>
      <c r="AI25" s="491"/>
      <c r="AJ25" s="491"/>
      <c r="AK25" s="491"/>
      <c r="AL25" s="491"/>
      <c r="AM25" s="152"/>
      <c r="AN25" s="152"/>
      <c r="AO25" s="152"/>
      <c r="AP25" s="152"/>
      <c r="AQ25" s="153"/>
      <c r="AR25" s="151">
        <f>+$A$1</f>
        <v>10300</v>
      </c>
      <c r="AS25" s="491" t="s">
        <v>53</v>
      </c>
      <c r="AT25" s="491"/>
      <c r="AU25" s="491"/>
      <c r="AV25" s="491"/>
      <c r="AW25" s="491" t="str">
        <f>+VLOOKUP($A$1,เป้าหมาย2565!$A$1:$B$29,2)</f>
        <v>กปภ.ข.9_65</v>
      </c>
      <c r="AX25" s="491"/>
      <c r="AY25" s="491"/>
      <c r="AZ25" s="491"/>
      <c r="BA25" s="491"/>
      <c r="BB25" s="491"/>
      <c r="BC25" s="152"/>
      <c r="BD25" s="152"/>
      <c r="BE25" s="152"/>
      <c r="BF25" s="152"/>
      <c r="BG25" s="153"/>
      <c r="BH25" s="151">
        <f>+$A$1</f>
        <v>10300</v>
      </c>
      <c r="BI25" s="491" t="s">
        <v>53</v>
      </c>
      <c r="BJ25" s="491"/>
      <c r="BK25" s="491"/>
      <c r="BL25" s="491"/>
      <c r="BM25" s="491" t="str">
        <f>+VLOOKUP($A$1,เป้าหมาย2565!$A$1:$B$29,2)</f>
        <v>กปภ.ข.9_65</v>
      </c>
      <c r="BN25" s="491"/>
      <c r="BO25" s="491"/>
      <c r="BP25" s="491"/>
      <c r="BQ25" s="491"/>
      <c r="BR25" s="491"/>
      <c r="BS25" s="152"/>
      <c r="BT25" s="152"/>
      <c r="BU25" s="152"/>
      <c r="BV25" s="152"/>
      <c r="BW25" s="153"/>
      <c r="BX25" s="151">
        <f>+$A$1</f>
        <v>10300</v>
      </c>
      <c r="BY25" s="491" t="s">
        <v>53</v>
      </c>
      <c r="BZ25" s="491"/>
      <c r="CA25" s="491"/>
      <c r="CB25" s="491"/>
      <c r="CC25" s="491" t="str">
        <f>+VLOOKUP($A$1,เป้าหมาย2565!$A$1:$B$29,2)</f>
        <v>กปภ.ข.9_65</v>
      </c>
      <c r="CD25" s="491"/>
      <c r="CE25" s="491"/>
      <c r="CF25" s="491"/>
      <c r="CG25" s="491"/>
      <c r="CH25" s="491"/>
      <c r="CI25" s="152"/>
      <c r="CJ25" s="152"/>
      <c r="CK25" s="152"/>
      <c r="CL25" s="152"/>
      <c r="CM25" s="152"/>
      <c r="CN25" s="151"/>
      <c r="CO25" s="491"/>
      <c r="CP25" s="491"/>
      <c r="CQ25" s="491"/>
      <c r="CR25" s="491"/>
      <c r="CS25" s="491"/>
      <c r="CT25" s="491"/>
      <c r="CU25" s="491"/>
      <c r="CV25" s="491"/>
      <c r="CW25" s="491"/>
      <c r="CX25" s="491"/>
      <c r="CY25" s="420"/>
      <c r="CZ25" s="152"/>
      <c r="DA25" s="152"/>
      <c r="DB25" s="152"/>
      <c r="DR25" s="151">
        <f>+$A$1</f>
        <v>10300</v>
      </c>
      <c r="DS25" s="491" t="s">
        <v>53</v>
      </c>
      <c r="DT25" s="491"/>
      <c r="DU25" s="491"/>
      <c r="DV25" s="491"/>
      <c r="DW25" s="491" t="str">
        <f>+VLOOKUP($A$1,เป้าหมาย2565!$A$1:$B$29,2)</f>
        <v>กปภ.ข.9_65</v>
      </c>
      <c r="DX25" s="491"/>
      <c r="DY25" s="491"/>
      <c r="DZ25" s="491"/>
      <c r="EA25" s="491"/>
      <c r="EB25" s="491"/>
      <c r="EC25" s="152"/>
      <c r="ED25" s="152"/>
      <c r="EE25" s="152"/>
      <c r="EF25" s="152"/>
    </row>
    <row r="26" spans="1:136" x14ac:dyDescent="0.2">
      <c r="A26" s="154"/>
      <c r="B26" s="155"/>
      <c r="C26" s="155"/>
      <c r="D26" s="155"/>
      <c r="E26" s="155"/>
      <c r="F26" s="155"/>
      <c r="G26" s="155"/>
      <c r="H26" s="155"/>
      <c r="I26" s="155"/>
      <c r="J26" s="155"/>
      <c r="K26" s="156"/>
      <c r="L26" s="154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6"/>
      <c r="AB26" s="154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6"/>
      <c r="AR26" s="154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6"/>
      <c r="BH26" s="154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6"/>
      <c r="BX26" s="154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4"/>
      <c r="CO26" s="155"/>
      <c r="CP26" s="155"/>
      <c r="CQ26" s="155"/>
      <c r="CR26" s="155"/>
      <c r="CS26" s="155"/>
      <c r="CT26" s="465"/>
      <c r="CU26" s="155"/>
      <c r="CV26" s="155"/>
      <c r="CW26" s="155"/>
      <c r="CX26" s="155"/>
      <c r="CY26" s="155"/>
      <c r="CZ26" s="155"/>
      <c r="DA26" s="155"/>
      <c r="DB26" s="155"/>
      <c r="DR26" s="154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</row>
    <row r="27" spans="1:136" x14ac:dyDescent="0.2">
      <c r="A27" s="154"/>
      <c r="B27" s="155"/>
      <c r="C27" s="155"/>
      <c r="D27" s="155"/>
      <c r="E27" s="155"/>
      <c r="F27" s="155"/>
      <c r="G27" s="155"/>
      <c r="H27" s="155"/>
      <c r="I27" s="155"/>
      <c r="J27" s="155"/>
      <c r="K27" s="156"/>
      <c r="L27" s="154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6"/>
      <c r="AB27" s="154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6"/>
      <c r="AR27" s="154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6"/>
      <c r="BH27" s="154"/>
      <c r="BI27" s="155"/>
      <c r="BJ27" s="155"/>
      <c r="BK27" s="155"/>
      <c r="BL27" s="155"/>
      <c r="BM27" s="155"/>
      <c r="BN27" s="155"/>
      <c r="BO27" s="155"/>
      <c r="BP27" s="155"/>
      <c r="BQ27" s="155"/>
      <c r="BR27" s="155"/>
      <c r="BS27" s="155"/>
      <c r="BT27" s="155"/>
      <c r="BU27" s="155"/>
      <c r="BV27" s="155"/>
      <c r="BW27" s="156"/>
      <c r="BX27" s="154"/>
      <c r="BY27" s="155"/>
      <c r="BZ27" s="155"/>
      <c r="CA27" s="155"/>
      <c r="CB27" s="155"/>
      <c r="CC27" s="155"/>
      <c r="CD27" s="155"/>
      <c r="CE27" s="155"/>
      <c r="CF27" s="155"/>
      <c r="CG27" s="155"/>
      <c r="CH27" s="155"/>
      <c r="CI27" s="155"/>
      <c r="CJ27" s="155"/>
      <c r="CK27" s="155"/>
      <c r="CL27" s="155"/>
      <c r="CM27" s="156"/>
      <c r="CN27" s="154"/>
      <c r="CO27" s="155"/>
      <c r="CP27" s="155"/>
      <c r="CQ27" s="155"/>
      <c r="CR27" s="155"/>
      <c r="CS27" s="155"/>
      <c r="CT27" s="465"/>
      <c r="CU27" s="478"/>
      <c r="CV27" s="155"/>
      <c r="CW27" s="155"/>
      <c r="CX27" s="155"/>
      <c r="CY27" s="155"/>
      <c r="CZ27" s="155"/>
      <c r="DA27" s="155"/>
      <c r="DB27" s="155"/>
      <c r="DR27" s="154"/>
      <c r="DS27" s="155"/>
      <c r="DT27" s="155"/>
      <c r="DU27" s="155"/>
      <c r="DV27" s="155"/>
      <c r="DW27" s="155"/>
      <c r="DX27" s="155"/>
      <c r="DY27" s="155"/>
      <c r="DZ27" s="155"/>
      <c r="EA27" s="155"/>
      <c r="EB27" s="155"/>
      <c r="EC27" s="155"/>
      <c r="ED27" s="155"/>
      <c r="EE27" s="155"/>
      <c r="EF27" s="155"/>
    </row>
    <row r="28" spans="1:136" ht="46.5" customHeight="1" x14ac:dyDescent="0.2">
      <c r="A28" s="246"/>
      <c r="B28" s="247"/>
      <c r="C28" s="247"/>
      <c r="D28" s="247"/>
      <c r="E28" s="247"/>
      <c r="F28" s="247"/>
      <c r="G28" s="247"/>
      <c r="H28" s="247"/>
      <c r="I28" s="247"/>
      <c r="J28" s="247"/>
      <c r="K28" s="248"/>
      <c r="L28" s="154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6"/>
      <c r="AB28" s="154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6"/>
      <c r="AR28" s="154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6"/>
      <c r="BH28" s="154"/>
      <c r="BI28" s="155"/>
      <c r="BJ28" s="155"/>
      <c r="BK28" s="155"/>
      <c r="BL28" s="155"/>
      <c r="BM28" s="155"/>
      <c r="BN28" s="155"/>
      <c r="BO28" s="155"/>
      <c r="BP28" s="155"/>
      <c r="BQ28" s="155"/>
      <c r="BR28" s="155"/>
      <c r="BS28" s="155"/>
      <c r="BT28" s="155"/>
      <c r="BU28" s="155"/>
      <c r="BV28" s="155"/>
      <c r="BW28" s="156"/>
      <c r="BX28" s="154"/>
      <c r="BY28" s="155"/>
      <c r="BZ28" s="155"/>
      <c r="CA28" s="155"/>
      <c r="CB28" s="155"/>
      <c r="CC28" s="155"/>
      <c r="CD28" s="155"/>
      <c r="CE28" s="155"/>
      <c r="CF28" s="155"/>
      <c r="CG28" s="155"/>
      <c r="CH28" s="155"/>
      <c r="CI28" s="155"/>
      <c r="CJ28" s="155"/>
      <c r="CK28" s="155"/>
      <c r="CL28" s="155"/>
      <c r="CM28" s="156"/>
      <c r="CN28" s="154"/>
      <c r="CO28" s="155"/>
      <c r="CP28" s="155"/>
      <c r="CQ28" s="155"/>
      <c r="CR28" s="155"/>
      <c r="CS28" s="155"/>
      <c r="CT28" s="155"/>
      <c r="CU28" s="155"/>
      <c r="CV28" s="155"/>
      <c r="CW28" s="155"/>
      <c r="CX28" s="155"/>
      <c r="CY28" s="155"/>
      <c r="CZ28" s="155"/>
      <c r="DA28" s="155"/>
      <c r="DB28" s="155"/>
      <c r="DR28" s="154"/>
      <c r="DS28" s="155"/>
      <c r="DT28" s="155"/>
      <c r="DU28" s="155"/>
      <c r="DV28" s="155"/>
      <c r="DW28" s="155"/>
      <c r="DX28" s="155"/>
      <c r="DY28" s="155"/>
      <c r="DZ28" s="155"/>
      <c r="EA28" s="155"/>
      <c r="EB28" s="155"/>
      <c r="EC28" s="155"/>
      <c r="ED28" s="155"/>
      <c r="EE28" s="155"/>
      <c r="EF28" s="155"/>
    </row>
    <row r="29" spans="1:136" ht="23.25" x14ac:dyDescent="0.2">
      <c r="A29" s="154"/>
      <c r="B29" s="155"/>
      <c r="C29" s="155"/>
      <c r="D29" s="155"/>
      <c r="E29" s="155"/>
      <c r="F29" s="155"/>
      <c r="G29" s="155"/>
      <c r="H29" s="155"/>
      <c r="I29" s="155"/>
      <c r="J29" s="155"/>
      <c r="K29" s="156"/>
      <c r="L29" s="154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6"/>
      <c r="AB29" s="154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6"/>
      <c r="AR29" s="154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6"/>
      <c r="BH29" s="154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6"/>
      <c r="BX29" s="154"/>
      <c r="BY29" s="155"/>
      <c r="BZ29" s="155"/>
      <c r="CA29" s="155"/>
      <c r="CB29" s="155"/>
      <c r="CC29" s="155"/>
      <c r="CD29" s="155"/>
      <c r="CE29" s="155"/>
      <c r="CF29" s="155"/>
      <c r="CG29" s="155"/>
      <c r="CH29" s="155"/>
      <c r="CI29" s="155"/>
      <c r="CJ29" s="155"/>
      <c r="CK29" s="155"/>
      <c r="CL29" s="155"/>
      <c r="CM29" s="156"/>
      <c r="CN29" s="154"/>
      <c r="CO29" s="155"/>
      <c r="CP29" s="465"/>
      <c r="CQ29" s="465"/>
      <c r="CR29" s="465"/>
      <c r="CS29" s="465"/>
      <c r="CT29" s="465"/>
      <c r="CU29" s="465"/>
      <c r="CV29" s="465"/>
      <c r="CW29" s="465"/>
      <c r="CX29" s="465"/>
      <c r="CY29" s="465"/>
      <c r="CZ29" s="465"/>
      <c r="DA29" s="465"/>
      <c r="DB29" s="15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154"/>
      <c r="DS29" s="155"/>
      <c r="DT29" s="155"/>
      <c r="DU29" s="155"/>
      <c r="DV29" s="155"/>
      <c r="DW29" s="155"/>
      <c r="DX29" s="155"/>
      <c r="DY29" s="155"/>
      <c r="DZ29" s="155"/>
      <c r="EA29" s="155"/>
      <c r="EB29" s="155"/>
      <c r="EC29" s="155"/>
      <c r="ED29" s="155"/>
      <c r="EE29" s="155"/>
      <c r="EF29" s="155"/>
    </row>
    <row r="30" spans="1:136" x14ac:dyDescent="0.2">
      <c r="A30" s="154"/>
      <c r="B30" s="155"/>
      <c r="C30" s="155"/>
      <c r="D30" s="155"/>
      <c r="E30" s="155"/>
      <c r="F30" s="155"/>
      <c r="G30" s="155"/>
      <c r="H30" s="155"/>
      <c r="I30" s="155"/>
      <c r="J30" s="155"/>
      <c r="K30" s="156"/>
      <c r="L30" s="154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  <c r="AA30" s="156"/>
      <c r="AB30" s="154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6"/>
      <c r="AR30" s="154"/>
      <c r="AS30" s="155"/>
      <c r="AT30" s="155"/>
      <c r="AU30" s="155"/>
      <c r="AV30" s="155"/>
      <c r="AW30" s="155"/>
      <c r="AX30" s="155"/>
      <c r="AY30" s="155"/>
      <c r="AZ30" s="155"/>
      <c r="BA30" s="155"/>
      <c r="BB30" s="155"/>
      <c r="BC30" s="155"/>
      <c r="BD30" s="155"/>
      <c r="BE30" s="155"/>
      <c r="BF30" s="155"/>
      <c r="BG30" s="156"/>
      <c r="BH30" s="154"/>
      <c r="BI30" s="155"/>
      <c r="BJ30" s="155"/>
      <c r="BK30" s="155"/>
      <c r="BL30" s="155"/>
      <c r="BM30" s="155"/>
      <c r="BN30" s="155"/>
      <c r="BO30" s="155"/>
      <c r="BP30" s="155"/>
      <c r="BQ30" s="155"/>
      <c r="BR30" s="155"/>
      <c r="BS30" s="155"/>
      <c r="BT30" s="155"/>
      <c r="BU30" s="155"/>
      <c r="BV30" s="155"/>
      <c r="BW30" s="156"/>
      <c r="BX30" s="154"/>
      <c r="BY30" s="155"/>
      <c r="BZ30" s="155"/>
      <c r="CA30" s="155"/>
      <c r="CB30" s="155"/>
      <c r="CC30" s="155"/>
      <c r="CD30" s="155"/>
      <c r="CE30" s="155"/>
      <c r="CF30" s="155"/>
      <c r="CG30" s="155"/>
      <c r="CH30" s="155"/>
      <c r="CI30" s="155"/>
      <c r="CJ30" s="155"/>
      <c r="CK30" s="155"/>
      <c r="CL30" s="155"/>
      <c r="CM30" s="156"/>
      <c r="CN30" s="154"/>
      <c r="CO30" s="155"/>
      <c r="CP30" s="155"/>
      <c r="CQ30" s="155"/>
      <c r="CR30" s="155"/>
      <c r="CS30" s="155"/>
      <c r="CT30" s="155"/>
      <c r="CU30" s="155"/>
      <c r="CV30" s="155"/>
      <c r="CW30" s="155"/>
      <c r="CX30" s="155"/>
      <c r="CY30" s="155"/>
      <c r="CZ30" s="155"/>
      <c r="DA30" s="155"/>
      <c r="DB30" s="155"/>
      <c r="DR30" s="154"/>
      <c r="DS30" s="155"/>
      <c r="DT30" s="155"/>
      <c r="DU30" s="155"/>
      <c r="DV30" s="155"/>
      <c r="DW30" s="155"/>
      <c r="DX30" s="155"/>
      <c r="DY30" s="155"/>
      <c r="DZ30" s="155"/>
      <c r="EA30" s="155"/>
      <c r="EB30" s="155"/>
      <c r="EC30" s="155"/>
      <c r="ED30" s="155"/>
      <c r="EE30" s="155"/>
      <c r="EF30" s="155"/>
    </row>
    <row r="31" spans="1:136" x14ac:dyDescent="0.2">
      <c r="A31" s="154"/>
      <c r="B31" s="155"/>
      <c r="C31" s="155"/>
      <c r="D31" s="155"/>
      <c r="E31" s="155"/>
      <c r="F31" s="155"/>
      <c r="G31" s="155"/>
      <c r="H31" s="155"/>
      <c r="I31" s="155"/>
      <c r="J31" s="155"/>
      <c r="K31" s="156"/>
      <c r="L31" s="154"/>
      <c r="M31" s="155"/>
      <c r="N31" s="155"/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  <c r="AA31" s="156"/>
      <c r="AB31" s="154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6"/>
      <c r="AR31" s="154"/>
      <c r="AS31" s="155"/>
      <c r="AT31" s="155"/>
      <c r="AU31" s="155"/>
      <c r="AV31" s="155"/>
      <c r="AW31" s="155"/>
      <c r="AX31" s="155"/>
      <c r="AY31" s="155"/>
      <c r="AZ31" s="155"/>
      <c r="BA31" s="155"/>
      <c r="BB31" s="155"/>
      <c r="BC31" s="155"/>
      <c r="BD31" s="155"/>
      <c r="BE31" s="155"/>
      <c r="BF31" s="155"/>
      <c r="BG31" s="156"/>
      <c r="BH31" s="154"/>
      <c r="BI31" s="155"/>
      <c r="BJ31" s="155"/>
      <c r="BK31" s="155"/>
      <c r="BL31" s="155"/>
      <c r="BM31" s="155"/>
      <c r="BN31" s="155"/>
      <c r="BO31" s="155"/>
      <c r="BP31" s="155"/>
      <c r="BQ31" s="155"/>
      <c r="BR31" s="155"/>
      <c r="BS31" s="155"/>
      <c r="BT31" s="155"/>
      <c r="BU31" s="155"/>
      <c r="BV31" s="155"/>
      <c r="BW31" s="156"/>
      <c r="BX31" s="154"/>
      <c r="BY31" s="155"/>
      <c r="BZ31" s="155"/>
      <c r="CA31" s="155"/>
      <c r="CB31" s="155"/>
      <c r="CC31" s="155"/>
      <c r="CD31" s="155"/>
      <c r="CE31" s="155"/>
      <c r="CF31" s="155"/>
      <c r="CG31" s="155"/>
      <c r="CH31" s="155"/>
      <c r="CI31" s="155"/>
      <c r="CJ31" s="155"/>
      <c r="CK31" s="155"/>
      <c r="CL31" s="155"/>
      <c r="CM31" s="156"/>
      <c r="CN31" s="154"/>
      <c r="CO31" s="155"/>
      <c r="CP31" s="155"/>
      <c r="CQ31" s="155"/>
      <c r="CR31" s="155"/>
      <c r="CS31" s="155"/>
      <c r="CT31" s="155"/>
      <c r="CU31" s="155"/>
      <c r="CV31" s="155"/>
      <c r="CW31" s="155"/>
      <c r="CX31" s="155"/>
      <c r="CY31" s="155"/>
      <c r="CZ31" s="155"/>
      <c r="DA31" s="155"/>
      <c r="DB31" s="155"/>
      <c r="DR31" s="154"/>
      <c r="DS31" s="155"/>
      <c r="DT31" s="155"/>
      <c r="DU31" s="155"/>
      <c r="DV31" s="155"/>
      <c r="DW31" s="155"/>
      <c r="DX31" s="155"/>
      <c r="DY31" s="155"/>
      <c r="DZ31" s="155"/>
      <c r="EA31" s="155"/>
      <c r="EB31" s="155"/>
      <c r="EC31" s="155"/>
      <c r="ED31" s="155"/>
      <c r="EE31" s="155"/>
      <c r="EF31" s="155"/>
    </row>
    <row r="32" spans="1:136" s="65" customFormat="1" ht="29.25" customHeight="1" x14ac:dyDescent="0.2">
      <c r="A32" s="154"/>
      <c r="B32" s="155"/>
      <c r="C32" s="155"/>
      <c r="D32" s="155"/>
      <c r="E32" s="155"/>
      <c r="F32" s="155"/>
      <c r="G32" s="155"/>
      <c r="H32" s="155"/>
      <c r="I32" s="155"/>
      <c r="J32" s="155"/>
      <c r="K32" s="156"/>
      <c r="L32" s="154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6"/>
      <c r="AB32" s="154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6"/>
      <c r="AR32" s="154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6"/>
      <c r="BH32" s="154"/>
      <c r="BI32" s="155"/>
      <c r="BJ32" s="155"/>
      <c r="BK32" s="155"/>
      <c r="BL32" s="155"/>
      <c r="BM32" s="155"/>
      <c r="BN32" s="155"/>
      <c r="BO32" s="155"/>
      <c r="BP32" s="155"/>
      <c r="BQ32" s="155"/>
      <c r="BR32" s="155"/>
      <c r="BS32" s="155"/>
      <c r="BT32" s="155"/>
      <c r="BU32" s="155"/>
      <c r="BV32" s="155"/>
      <c r="BW32" s="156"/>
      <c r="BX32" s="154"/>
      <c r="BY32" s="155"/>
      <c r="BZ32" s="155"/>
      <c r="CA32" s="155"/>
      <c r="CB32" s="155"/>
      <c r="CC32" s="155"/>
      <c r="CD32" s="155"/>
      <c r="CE32" s="155"/>
      <c r="CF32" s="155"/>
      <c r="CG32" s="155"/>
      <c r="CH32" s="155"/>
      <c r="CI32" s="155"/>
      <c r="CJ32" s="155"/>
      <c r="CK32" s="155"/>
      <c r="CL32" s="155"/>
      <c r="CM32" s="156"/>
      <c r="CN32" s="154"/>
      <c r="CO32" s="155"/>
      <c r="CP32" s="155"/>
      <c r="CQ32" s="155"/>
      <c r="CR32" s="155"/>
      <c r="CS32" s="155"/>
      <c r="CT32" s="155"/>
      <c r="CU32" s="155"/>
      <c r="CV32" s="155"/>
      <c r="CW32" s="155"/>
      <c r="CX32" s="155"/>
      <c r="CY32" s="155"/>
      <c r="CZ32" s="155"/>
      <c r="DA32" s="155"/>
      <c r="DB32" s="155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 s="154"/>
      <c r="DS32" s="155"/>
      <c r="DT32" s="155"/>
      <c r="DU32" s="155"/>
      <c r="DV32" s="155"/>
      <c r="DW32" s="155"/>
      <c r="DX32" s="155"/>
      <c r="DY32" s="155"/>
      <c r="DZ32" s="155"/>
      <c r="EA32" s="155"/>
      <c r="EB32" s="155"/>
      <c r="EC32" s="155"/>
      <c r="ED32" s="155"/>
      <c r="EE32" s="155"/>
      <c r="EF32" s="155"/>
    </row>
    <row r="33" spans="1:136" x14ac:dyDescent="0.2">
      <c r="A33" s="154"/>
      <c r="B33" s="155"/>
      <c r="C33" s="155"/>
      <c r="D33" s="155"/>
      <c r="E33" s="155"/>
      <c r="F33" s="155"/>
      <c r="G33" s="155"/>
      <c r="H33" s="155"/>
      <c r="I33" s="155"/>
      <c r="J33" s="155"/>
      <c r="K33" s="156"/>
      <c r="L33" s="154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6"/>
      <c r="AB33" s="154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6"/>
      <c r="AR33" s="154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6"/>
      <c r="BH33" s="154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6"/>
      <c r="BX33" s="154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6"/>
      <c r="CN33" s="154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R33" s="154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</row>
    <row r="34" spans="1:136" x14ac:dyDescent="0.2">
      <c r="A34" s="154"/>
      <c r="B34" s="155"/>
      <c r="C34" s="155"/>
      <c r="D34" s="155"/>
      <c r="E34" s="155"/>
      <c r="F34" s="155"/>
      <c r="G34" s="155"/>
      <c r="H34" s="155"/>
      <c r="I34" s="155"/>
      <c r="J34" s="155"/>
      <c r="K34" s="156"/>
      <c r="L34" s="154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6"/>
      <c r="AB34" s="154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6"/>
      <c r="AR34" s="154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6"/>
      <c r="BH34" s="154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6"/>
      <c r="BX34" s="154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6"/>
      <c r="CN34" s="154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R34" s="154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</row>
    <row r="35" spans="1:136" x14ac:dyDescent="0.2">
      <c r="A35" s="154"/>
      <c r="B35" s="155"/>
      <c r="C35" s="155"/>
      <c r="D35" s="155"/>
      <c r="E35" s="155"/>
      <c r="F35" s="155"/>
      <c r="G35" s="155"/>
      <c r="H35" s="155"/>
      <c r="I35" s="155"/>
      <c r="J35" s="155"/>
      <c r="K35" s="156"/>
      <c r="L35" s="154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6"/>
      <c r="AB35" s="154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6"/>
      <c r="AR35" s="154"/>
      <c r="AS35" s="155"/>
      <c r="AT35" s="155"/>
      <c r="AU35" s="155"/>
      <c r="AV35" s="155"/>
      <c r="AW35" s="155"/>
      <c r="AX35" s="155"/>
      <c r="AY35" s="155"/>
      <c r="AZ35" s="155"/>
      <c r="BA35" s="155"/>
      <c r="BB35" s="155"/>
      <c r="BC35" s="155"/>
      <c r="BD35" s="155"/>
      <c r="BE35" s="155"/>
      <c r="BF35" s="155"/>
      <c r="BG35" s="156"/>
      <c r="BH35" s="154"/>
      <c r="BI35" s="155"/>
      <c r="BJ35" s="155"/>
      <c r="BK35" s="155"/>
      <c r="BL35" s="155"/>
      <c r="BM35" s="155"/>
      <c r="BN35" s="155"/>
      <c r="BO35" s="155"/>
      <c r="BP35" s="155"/>
      <c r="BQ35" s="155"/>
      <c r="BR35" s="155"/>
      <c r="BS35" s="155"/>
      <c r="BT35" s="155"/>
      <c r="BU35" s="155"/>
      <c r="BV35" s="155"/>
      <c r="BW35" s="156"/>
      <c r="BX35" s="154"/>
      <c r="BY35" s="155"/>
      <c r="BZ35" s="155"/>
      <c r="CA35" s="155"/>
      <c r="CB35" s="155"/>
      <c r="CC35" s="155"/>
      <c r="CD35" s="155"/>
      <c r="CE35" s="155"/>
      <c r="CF35" s="155"/>
      <c r="CG35" s="155"/>
      <c r="CH35" s="155"/>
      <c r="CI35" s="155"/>
      <c r="CJ35" s="155"/>
      <c r="CK35" s="155"/>
      <c r="CL35" s="155"/>
      <c r="CM35" s="156"/>
      <c r="CN35" s="154"/>
      <c r="CO35" s="155"/>
      <c r="CP35" s="155"/>
      <c r="CQ35" s="155"/>
      <c r="CR35" s="155"/>
      <c r="CS35" s="155"/>
      <c r="CT35" s="155"/>
      <c r="CU35" s="155"/>
      <c r="CV35" s="155"/>
      <c r="CW35" s="155"/>
      <c r="CX35" s="155"/>
      <c r="CY35" s="155"/>
      <c r="CZ35" s="155"/>
      <c r="DA35" s="155"/>
      <c r="DB35" s="155"/>
      <c r="DR35" s="154"/>
      <c r="DS35" s="155"/>
      <c r="DT35" s="155"/>
      <c r="DU35" s="155"/>
      <c r="DV35" s="155"/>
      <c r="DW35" s="155"/>
      <c r="DX35" s="155"/>
      <c r="DY35" s="155"/>
      <c r="DZ35" s="155"/>
      <c r="EA35" s="155"/>
      <c r="EB35" s="155"/>
      <c r="EC35" s="155"/>
      <c r="ED35" s="155"/>
      <c r="EE35" s="155"/>
      <c r="EF35" s="155"/>
    </row>
    <row r="36" spans="1:136" x14ac:dyDescent="0.2">
      <c r="A36" s="154"/>
      <c r="B36" s="155"/>
      <c r="C36" s="155"/>
      <c r="D36" s="155"/>
      <c r="E36" s="155"/>
      <c r="F36" s="155"/>
      <c r="G36" s="155"/>
      <c r="H36" s="155"/>
      <c r="I36" s="155"/>
      <c r="J36" s="155"/>
      <c r="K36" s="156"/>
      <c r="L36" s="154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  <c r="AA36" s="156"/>
      <c r="AB36" s="154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6"/>
      <c r="AR36" s="154"/>
      <c r="AS36" s="155"/>
      <c r="AT36" s="155"/>
      <c r="AU36" s="155"/>
      <c r="AV36" s="155"/>
      <c r="AW36" s="155"/>
      <c r="AX36" s="155"/>
      <c r="AY36" s="155"/>
      <c r="AZ36" s="155"/>
      <c r="BA36" s="155"/>
      <c r="BB36" s="155"/>
      <c r="BC36" s="155"/>
      <c r="BD36" s="155"/>
      <c r="BE36" s="155"/>
      <c r="BF36" s="155"/>
      <c r="BG36" s="156"/>
      <c r="BH36" s="154"/>
      <c r="BI36" s="155"/>
      <c r="BJ36" s="155"/>
      <c r="BK36" s="155"/>
      <c r="BL36" s="155"/>
      <c r="BM36" s="155"/>
      <c r="BN36" s="155"/>
      <c r="BO36" s="155"/>
      <c r="BP36" s="155"/>
      <c r="BQ36" s="155"/>
      <c r="BR36" s="155"/>
      <c r="BS36" s="155"/>
      <c r="BT36" s="155"/>
      <c r="BU36" s="155"/>
      <c r="BV36" s="155"/>
      <c r="BW36" s="156"/>
      <c r="BX36" s="154"/>
      <c r="BY36" s="155"/>
      <c r="BZ36" s="155"/>
      <c r="CA36" s="155"/>
      <c r="CB36" s="155"/>
      <c r="CC36" s="155"/>
      <c r="CD36" s="155"/>
      <c r="CE36" s="155"/>
      <c r="CF36" s="155"/>
      <c r="CG36" s="155"/>
      <c r="CH36" s="155"/>
      <c r="CI36" s="155"/>
      <c r="CJ36" s="155"/>
      <c r="CK36" s="155"/>
      <c r="CL36" s="155"/>
      <c r="CM36" s="156"/>
      <c r="CN36" s="154"/>
      <c r="CO36" s="155"/>
      <c r="CP36" s="155"/>
      <c r="CQ36" s="155"/>
      <c r="CR36" s="155"/>
      <c r="CS36" s="155"/>
      <c r="CT36" s="155"/>
      <c r="CU36" s="155"/>
      <c r="CV36" s="155"/>
      <c r="CW36" s="155"/>
      <c r="CX36" s="155"/>
      <c r="CY36" s="155"/>
      <c r="CZ36" s="155"/>
      <c r="DA36" s="155"/>
      <c r="DB36" s="155"/>
      <c r="DR36" s="154"/>
      <c r="DS36" s="155"/>
      <c r="DT36" s="155"/>
      <c r="DU36" s="155"/>
      <c r="DV36" s="155"/>
      <c r="DW36" s="155"/>
      <c r="DX36" s="155"/>
      <c r="DY36" s="155"/>
      <c r="DZ36" s="155"/>
      <c r="EA36" s="155"/>
      <c r="EB36" s="155"/>
      <c r="EC36" s="155"/>
      <c r="ED36" s="155"/>
      <c r="EE36" s="155"/>
      <c r="EF36" s="155"/>
    </row>
    <row r="37" spans="1:136" x14ac:dyDescent="0.2">
      <c r="A37" s="154"/>
      <c r="B37" s="155"/>
      <c r="C37" s="155"/>
      <c r="D37" s="155"/>
      <c r="E37" s="155"/>
      <c r="F37" s="155"/>
      <c r="G37" s="155"/>
      <c r="H37" s="155"/>
      <c r="I37" s="155"/>
      <c r="J37" s="155"/>
      <c r="K37" s="156"/>
      <c r="L37" s="154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6"/>
      <c r="AB37" s="154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6"/>
      <c r="AR37" s="154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6"/>
      <c r="BH37" s="154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6"/>
      <c r="BX37" s="154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6"/>
      <c r="CN37" s="154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R37" s="154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</row>
    <row r="38" spans="1:136" x14ac:dyDescent="0.2">
      <c r="A38" s="154"/>
      <c r="B38" s="155"/>
      <c r="C38" s="155"/>
      <c r="D38" s="155"/>
      <c r="E38" s="155"/>
      <c r="F38" s="155"/>
      <c r="G38" s="155"/>
      <c r="H38" s="155"/>
      <c r="I38" s="155"/>
      <c r="J38" s="155"/>
      <c r="K38" s="156"/>
      <c r="L38" s="154"/>
      <c r="M38" s="155"/>
      <c r="N38" s="155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  <c r="AA38" s="156"/>
      <c r="AB38" s="154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6"/>
      <c r="AR38" s="154"/>
      <c r="AS38" s="155"/>
      <c r="AT38" s="155"/>
      <c r="AU38" s="155"/>
      <c r="AV38" s="155"/>
      <c r="AW38" s="155"/>
      <c r="AX38" s="155"/>
      <c r="AY38" s="155"/>
      <c r="AZ38" s="155"/>
      <c r="BA38" s="155"/>
      <c r="BB38" s="155"/>
      <c r="BC38" s="155"/>
      <c r="BD38" s="155"/>
      <c r="BE38" s="155"/>
      <c r="BF38" s="155"/>
      <c r="BG38" s="156"/>
      <c r="BH38" s="154"/>
      <c r="BI38" s="155"/>
      <c r="BJ38" s="155"/>
      <c r="BK38" s="155"/>
      <c r="BL38" s="155"/>
      <c r="BM38" s="155"/>
      <c r="BN38" s="155"/>
      <c r="BO38" s="155"/>
      <c r="BP38" s="155"/>
      <c r="BQ38" s="155"/>
      <c r="BR38" s="155"/>
      <c r="BS38" s="155"/>
      <c r="BT38" s="155"/>
      <c r="BU38" s="155"/>
      <c r="BV38" s="155"/>
      <c r="BW38" s="156"/>
      <c r="BX38" s="154"/>
      <c r="BY38" s="155"/>
      <c r="BZ38" s="155"/>
      <c r="CA38" s="155"/>
      <c r="CB38" s="155"/>
      <c r="CC38" s="155"/>
      <c r="CD38" s="155"/>
      <c r="CE38" s="155"/>
      <c r="CF38" s="155"/>
      <c r="CG38" s="155"/>
      <c r="CH38" s="155"/>
      <c r="CI38" s="155"/>
      <c r="CJ38" s="155"/>
      <c r="CK38" s="155"/>
      <c r="CL38" s="155"/>
      <c r="CM38" s="156"/>
      <c r="CN38" s="154"/>
      <c r="CO38" s="155"/>
      <c r="CP38" s="155"/>
      <c r="CQ38" s="155"/>
      <c r="CR38" s="155"/>
      <c r="CS38" s="155"/>
      <c r="CT38" s="155"/>
      <c r="CU38" s="155"/>
      <c r="CV38" s="155"/>
      <c r="CW38" s="155"/>
      <c r="CX38" s="155"/>
      <c r="CY38" s="155"/>
      <c r="CZ38" s="155"/>
      <c r="DA38" s="155"/>
      <c r="DB38" s="155"/>
      <c r="DR38" s="154"/>
      <c r="DS38" s="155"/>
      <c r="DT38" s="155"/>
      <c r="DU38" s="155"/>
      <c r="DV38" s="155"/>
      <c r="DW38" s="155"/>
      <c r="DX38" s="155"/>
      <c r="DY38" s="155"/>
      <c r="DZ38" s="155"/>
      <c r="EA38" s="155"/>
      <c r="EB38" s="155"/>
      <c r="EC38" s="155"/>
      <c r="ED38" s="155"/>
      <c r="EE38" s="155"/>
      <c r="EF38" s="155"/>
    </row>
    <row r="39" spans="1:136" x14ac:dyDescent="0.2">
      <c r="A39" s="154"/>
      <c r="B39" s="155"/>
      <c r="C39" s="155"/>
      <c r="D39" s="155"/>
      <c r="E39" s="155"/>
      <c r="F39" s="155"/>
      <c r="G39" s="155"/>
      <c r="H39" s="155"/>
      <c r="I39" s="155"/>
      <c r="J39" s="155"/>
      <c r="K39" s="156"/>
      <c r="L39" s="154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  <c r="AA39" s="156"/>
      <c r="AB39" s="154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6"/>
      <c r="AR39" s="154"/>
      <c r="AS39" s="155"/>
      <c r="AT39" s="155"/>
      <c r="AU39" s="155"/>
      <c r="AV39" s="155"/>
      <c r="AW39" s="155"/>
      <c r="AX39" s="155"/>
      <c r="AY39" s="155"/>
      <c r="AZ39" s="155"/>
      <c r="BA39" s="155"/>
      <c r="BB39" s="155"/>
      <c r="BC39" s="155"/>
      <c r="BD39" s="155"/>
      <c r="BE39" s="155"/>
      <c r="BF39" s="155"/>
      <c r="BG39" s="156"/>
      <c r="BH39" s="154"/>
      <c r="BI39" s="155"/>
      <c r="BJ39" s="155"/>
      <c r="BK39" s="155"/>
      <c r="BL39" s="155"/>
      <c r="BM39" s="155"/>
      <c r="BN39" s="155"/>
      <c r="BO39" s="155"/>
      <c r="BP39" s="155"/>
      <c r="BQ39" s="155"/>
      <c r="BR39" s="155"/>
      <c r="BS39" s="155"/>
      <c r="BT39" s="155"/>
      <c r="BU39" s="155"/>
      <c r="BV39" s="155"/>
      <c r="BW39" s="156"/>
      <c r="BX39" s="154"/>
      <c r="BY39" s="155"/>
      <c r="BZ39" s="155"/>
      <c r="CA39" s="155"/>
      <c r="CB39" s="155"/>
      <c r="CC39" s="155"/>
      <c r="CD39" s="155"/>
      <c r="CE39" s="155"/>
      <c r="CF39" s="155"/>
      <c r="CG39" s="155"/>
      <c r="CH39" s="155"/>
      <c r="CI39" s="155"/>
      <c r="CJ39" s="155"/>
      <c r="CK39" s="155"/>
      <c r="CL39" s="155"/>
      <c r="CM39" s="156"/>
      <c r="CN39" s="154"/>
      <c r="CO39" s="155"/>
      <c r="CP39" s="155"/>
      <c r="CQ39" s="155"/>
      <c r="CR39" s="155"/>
      <c r="CS39" s="155"/>
      <c r="CT39" s="155"/>
      <c r="CU39" s="155"/>
      <c r="CV39" s="155"/>
      <c r="CW39" s="155"/>
      <c r="CX39" s="155"/>
      <c r="CY39" s="155"/>
      <c r="CZ39" s="155"/>
      <c r="DA39" s="155"/>
      <c r="DB39" s="155"/>
      <c r="DR39" s="154"/>
      <c r="DS39" s="155"/>
      <c r="DT39" s="155"/>
      <c r="DU39" s="155"/>
      <c r="DV39" s="155"/>
      <c r="DW39" s="155"/>
      <c r="DX39" s="155"/>
      <c r="DY39" s="155"/>
      <c r="DZ39" s="155"/>
      <c r="EA39" s="155"/>
      <c r="EB39" s="155"/>
      <c r="EC39" s="155"/>
      <c r="ED39" s="155"/>
      <c r="EE39" s="155"/>
      <c r="EF39" s="155"/>
    </row>
    <row r="40" spans="1:136" x14ac:dyDescent="0.2">
      <c r="A40" s="154"/>
      <c r="B40" s="155"/>
      <c r="C40" s="155"/>
      <c r="D40" s="155"/>
      <c r="E40" s="155"/>
      <c r="F40" s="155"/>
      <c r="G40" s="155"/>
      <c r="H40" s="155"/>
      <c r="I40" s="155"/>
      <c r="J40" s="155"/>
      <c r="K40" s="156"/>
      <c r="L40" s="154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6"/>
      <c r="AB40" s="154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6"/>
      <c r="AR40" s="154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6"/>
      <c r="BH40" s="154"/>
      <c r="BI40" s="155"/>
      <c r="BJ40" s="155"/>
      <c r="BK40" s="155"/>
      <c r="BL40" s="155"/>
      <c r="BM40" s="155"/>
      <c r="BN40" s="155"/>
      <c r="BO40" s="155"/>
      <c r="BP40" s="155"/>
      <c r="BQ40" s="155"/>
      <c r="BR40" s="155"/>
      <c r="BS40" s="155"/>
      <c r="BT40" s="155"/>
      <c r="BU40" s="155"/>
      <c r="BV40" s="155"/>
      <c r="BW40" s="156"/>
      <c r="BX40" s="154"/>
      <c r="BY40" s="155"/>
      <c r="BZ40" s="155"/>
      <c r="CA40" s="155"/>
      <c r="CB40" s="155"/>
      <c r="CC40" s="155"/>
      <c r="CD40" s="155"/>
      <c r="CE40" s="155"/>
      <c r="CF40" s="155"/>
      <c r="CG40" s="155"/>
      <c r="CH40" s="155"/>
      <c r="CI40" s="155"/>
      <c r="CJ40" s="155"/>
      <c r="CK40" s="155"/>
      <c r="CL40" s="155"/>
      <c r="CM40" s="156"/>
      <c r="CN40" s="154"/>
      <c r="CO40" s="155"/>
      <c r="CP40" s="155"/>
      <c r="CQ40" s="155"/>
      <c r="CR40" s="155"/>
      <c r="CS40" s="155"/>
      <c r="CT40" s="155"/>
      <c r="CU40" s="155"/>
      <c r="CV40" s="155"/>
      <c r="CW40" s="155"/>
      <c r="CX40" s="155"/>
      <c r="CY40" s="155"/>
      <c r="CZ40" s="155"/>
      <c r="DA40" s="155"/>
      <c r="DB40" s="155"/>
      <c r="DR40" s="154"/>
      <c r="DS40" s="155"/>
      <c r="DT40" s="155"/>
      <c r="DU40" s="155"/>
      <c r="DV40" s="155"/>
      <c r="DW40" s="155"/>
      <c r="DX40" s="155"/>
      <c r="DY40" s="155"/>
      <c r="DZ40" s="155"/>
      <c r="EA40" s="155"/>
      <c r="EB40" s="155"/>
      <c r="EC40" s="155"/>
      <c r="ED40" s="155"/>
      <c r="EE40" s="155"/>
      <c r="EF40" s="155"/>
    </row>
    <row r="41" spans="1:136" x14ac:dyDescent="0.2">
      <c r="A41" s="154"/>
      <c r="B41" s="155"/>
      <c r="C41" s="155"/>
      <c r="D41" s="155"/>
      <c r="E41" s="155"/>
      <c r="F41" s="155"/>
      <c r="G41" s="155"/>
      <c r="H41" s="155"/>
      <c r="I41" s="155"/>
      <c r="J41" s="155"/>
      <c r="K41" s="156"/>
      <c r="L41" s="154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6"/>
      <c r="AB41" s="154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6"/>
      <c r="AR41" s="154"/>
      <c r="AS41" s="155"/>
      <c r="AT41" s="155"/>
      <c r="AU41" s="155"/>
      <c r="AV41" s="155"/>
      <c r="AW41" s="155"/>
      <c r="AX41" s="155"/>
      <c r="AY41" s="155"/>
      <c r="AZ41" s="155"/>
      <c r="BA41" s="155"/>
      <c r="BB41" s="155"/>
      <c r="BC41" s="155"/>
      <c r="BD41" s="155"/>
      <c r="BE41" s="155"/>
      <c r="BF41" s="155"/>
      <c r="BG41" s="156"/>
      <c r="BH41" s="154"/>
      <c r="BI41" s="155"/>
      <c r="BJ41" s="155"/>
      <c r="BK41" s="155"/>
      <c r="BL41" s="155"/>
      <c r="BM41" s="155"/>
      <c r="BN41" s="155"/>
      <c r="BO41" s="155"/>
      <c r="BP41" s="155"/>
      <c r="BQ41" s="155"/>
      <c r="BR41" s="155"/>
      <c r="BS41" s="155"/>
      <c r="BT41" s="155"/>
      <c r="BU41" s="155"/>
      <c r="BV41" s="155"/>
      <c r="BW41" s="156"/>
      <c r="BX41" s="154"/>
      <c r="BY41" s="155"/>
      <c r="BZ41" s="155"/>
      <c r="CA41" s="155"/>
      <c r="CB41" s="155"/>
      <c r="CC41" s="155"/>
      <c r="CD41" s="155"/>
      <c r="CE41" s="155"/>
      <c r="CF41" s="155"/>
      <c r="CG41" s="155"/>
      <c r="CH41" s="155"/>
      <c r="CI41" s="155"/>
      <c r="CJ41" s="155"/>
      <c r="CK41" s="155"/>
      <c r="CL41" s="155"/>
      <c r="CM41" s="156"/>
      <c r="CN41" s="154"/>
      <c r="CO41" s="155"/>
      <c r="CP41" s="155"/>
      <c r="CQ41" s="155"/>
      <c r="CR41" s="155"/>
      <c r="CS41" s="155"/>
      <c r="CT41" s="155"/>
      <c r="CU41" s="155"/>
      <c r="CV41" s="155"/>
      <c r="CW41" s="155"/>
      <c r="CX41" s="155"/>
      <c r="CY41" s="155"/>
      <c r="CZ41" s="155"/>
      <c r="DA41" s="155"/>
      <c r="DB41" s="155"/>
      <c r="DR41" s="154"/>
      <c r="DS41" s="155"/>
      <c r="DT41" s="155"/>
      <c r="DU41" s="155"/>
      <c r="DV41" s="155"/>
      <c r="DW41" s="155"/>
      <c r="DX41" s="155"/>
      <c r="DY41" s="155"/>
      <c r="DZ41" s="155"/>
      <c r="EA41" s="155"/>
      <c r="EB41" s="155"/>
      <c r="EC41" s="155"/>
      <c r="ED41" s="155"/>
      <c r="EE41" s="155"/>
      <c r="EF41" s="155"/>
    </row>
    <row r="42" spans="1:136" x14ac:dyDescent="0.2">
      <c r="A42" s="154"/>
      <c r="B42" s="155"/>
      <c r="C42" s="155"/>
      <c r="D42" s="155"/>
      <c r="E42" s="155"/>
      <c r="F42" s="155"/>
      <c r="G42" s="155"/>
      <c r="H42" s="155"/>
      <c r="I42" s="155"/>
      <c r="J42" s="155"/>
      <c r="K42" s="156"/>
      <c r="L42" s="154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6"/>
      <c r="AB42" s="154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6"/>
      <c r="AR42" s="154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6"/>
      <c r="BH42" s="154"/>
      <c r="BI42" s="155"/>
      <c r="BJ42" s="155"/>
      <c r="BK42" s="155"/>
      <c r="BL42" s="155"/>
      <c r="BM42" s="155"/>
      <c r="BN42" s="155"/>
      <c r="BO42" s="155"/>
      <c r="BP42" s="155"/>
      <c r="BQ42" s="155"/>
      <c r="BR42" s="155"/>
      <c r="BS42" s="155"/>
      <c r="BT42" s="155"/>
      <c r="BU42" s="155"/>
      <c r="BV42" s="155"/>
      <c r="BW42" s="156"/>
      <c r="BX42" s="154"/>
      <c r="BY42" s="155"/>
      <c r="BZ42" s="155"/>
      <c r="CA42" s="155"/>
      <c r="CB42" s="155"/>
      <c r="CC42" s="155"/>
      <c r="CD42" s="155"/>
      <c r="CE42" s="155"/>
      <c r="CF42" s="155"/>
      <c r="CG42" s="155"/>
      <c r="CH42" s="155"/>
      <c r="CI42" s="155"/>
      <c r="CJ42" s="155"/>
      <c r="CK42" s="155"/>
      <c r="CL42" s="155"/>
      <c r="CM42" s="156"/>
      <c r="DR42" s="154"/>
      <c r="DS42" s="155"/>
      <c r="DT42" s="155"/>
      <c r="DU42" s="155"/>
      <c r="DV42" s="155"/>
      <c r="DW42" s="155"/>
      <c r="DX42" s="155"/>
      <c r="DY42" s="155"/>
      <c r="DZ42" s="155"/>
      <c r="EA42" s="155"/>
      <c r="EB42" s="155"/>
      <c r="EC42" s="155"/>
      <c r="ED42" s="155"/>
      <c r="EE42" s="155"/>
      <c r="EF42" s="155"/>
    </row>
    <row r="43" spans="1:136" x14ac:dyDescent="0.2">
      <c r="A43" s="154"/>
      <c r="B43" s="155"/>
      <c r="C43" s="155"/>
      <c r="D43" s="155"/>
      <c r="E43" s="155"/>
      <c r="F43" s="155"/>
      <c r="G43" s="155"/>
      <c r="H43" s="155"/>
      <c r="I43" s="155"/>
      <c r="J43" s="155"/>
      <c r="K43" s="156"/>
      <c r="L43" s="154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6"/>
      <c r="AB43" s="154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6"/>
      <c r="AR43" s="154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6"/>
      <c r="BH43" s="154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6"/>
      <c r="BX43" s="154"/>
      <c r="BY43" s="155"/>
      <c r="BZ43" s="155"/>
      <c r="CA43" s="155"/>
      <c r="CB43" s="155"/>
      <c r="CC43" s="155"/>
      <c r="CD43" s="155"/>
      <c r="CE43" s="155"/>
      <c r="CF43" s="155"/>
      <c r="CG43" s="155"/>
      <c r="CH43" s="155"/>
      <c r="CI43" s="155"/>
      <c r="CJ43" s="155"/>
      <c r="CK43" s="155"/>
      <c r="CL43" s="155"/>
      <c r="CM43" s="156"/>
      <c r="DR43" s="154"/>
      <c r="DS43" s="155"/>
      <c r="DT43" s="155"/>
      <c r="DU43" s="155"/>
      <c r="DV43" s="155"/>
      <c r="DW43" s="155"/>
      <c r="DX43" s="155"/>
      <c r="DY43" s="155"/>
      <c r="DZ43" s="155"/>
      <c r="EA43" s="155"/>
      <c r="EB43" s="155"/>
      <c r="EC43" s="155"/>
      <c r="ED43" s="155"/>
      <c r="EE43" s="155"/>
      <c r="EF43" s="155"/>
    </row>
    <row r="44" spans="1:136" ht="9.75" customHeight="1" x14ac:dyDescent="0.2">
      <c r="A44" s="154"/>
      <c r="B44" s="155"/>
      <c r="C44" s="155"/>
      <c r="D44" s="155"/>
      <c r="E44" s="155"/>
      <c r="F44" s="155"/>
      <c r="G44" s="155"/>
      <c r="H44" s="155"/>
      <c r="I44" s="155"/>
      <c r="J44" s="155"/>
      <c r="K44" s="156"/>
      <c r="L44" s="154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6"/>
      <c r="AB44" s="154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6"/>
      <c r="AR44" s="154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6"/>
      <c r="BH44" s="154"/>
      <c r="BI44" s="155"/>
      <c r="BJ44" s="155"/>
      <c r="BK44" s="155"/>
      <c r="BL44" s="155"/>
      <c r="BM44" s="155"/>
      <c r="BN44" s="155"/>
      <c r="BO44" s="155"/>
      <c r="BP44" s="155"/>
      <c r="BQ44" s="155"/>
      <c r="BR44" s="155"/>
      <c r="BS44" s="155"/>
      <c r="BT44" s="155"/>
      <c r="BU44" s="155"/>
      <c r="BV44" s="155"/>
      <c r="BW44" s="156"/>
      <c r="BX44" s="154"/>
      <c r="BY44" s="155"/>
      <c r="BZ44" s="155"/>
      <c r="CA44" s="155"/>
      <c r="CB44" s="155"/>
      <c r="CC44" s="155"/>
      <c r="CD44" s="155"/>
      <c r="CE44" s="155"/>
      <c r="CF44" s="155"/>
      <c r="CG44" s="155"/>
      <c r="CH44" s="155"/>
      <c r="CI44" s="155"/>
      <c r="CJ44" s="155"/>
      <c r="CK44" s="155"/>
      <c r="CL44" s="155"/>
      <c r="CM44" s="156"/>
      <c r="DR44" s="154"/>
      <c r="DS44" s="155"/>
      <c r="DT44" s="155"/>
      <c r="DU44" s="155"/>
      <c r="DV44" s="155"/>
      <c r="DW44" s="155"/>
      <c r="DX44" s="155"/>
      <c r="DY44" s="155"/>
      <c r="DZ44" s="155"/>
      <c r="EA44" s="155"/>
      <c r="EB44" s="155"/>
      <c r="EC44" s="155"/>
      <c r="ED44" s="155"/>
      <c r="EE44" s="155"/>
      <c r="EF44" s="155"/>
    </row>
    <row r="45" spans="1:136" ht="38.25" thickBot="1" x14ac:dyDescent="0.25">
      <c r="A45" s="154"/>
      <c r="B45" s="155"/>
      <c r="C45" s="155"/>
      <c r="D45" s="155"/>
      <c r="E45" s="155"/>
      <c r="F45" s="155"/>
      <c r="G45" s="155"/>
      <c r="H45" s="155"/>
      <c r="I45" s="155"/>
      <c r="J45" s="155"/>
      <c r="K45" s="156"/>
      <c r="L45" s="154"/>
      <c r="M45" s="63" t="s">
        <v>48</v>
      </c>
      <c r="N45" s="64" t="s">
        <v>0</v>
      </c>
      <c r="O45" s="64" t="s">
        <v>1</v>
      </c>
      <c r="P45" s="64" t="s">
        <v>2</v>
      </c>
      <c r="Q45" s="64" t="s">
        <v>3</v>
      </c>
      <c r="R45" s="64" t="s">
        <v>4</v>
      </c>
      <c r="S45" s="64" t="s">
        <v>5</v>
      </c>
      <c r="T45" s="64" t="s">
        <v>6</v>
      </c>
      <c r="U45" s="64" t="s">
        <v>7</v>
      </c>
      <c r="V45" s="64" t="s">
        <v>8</v>
      </c>
      <c r="W45" s="64" t="s">
        <v>9</v>
      </c>
      <c r="X45" s="64" t="s">
        <v>10</v>
      </c>
      <c r="Y45" s="64" t="s">
        <v>11</v>
      </c>
      <c r="Z45" s="64" t="s">
        <v>49</v>
      </c>
      <c r="AA45" s="156"/>
      <c r="AB45" s="154"/>
      <c r="AC45" s="71" t="s">
        <v>39</v>
      </c>
      <c r="AD45" s="72" t="s">
        <v>0</v>
      </c>
      <c r="AE45" s="72" t="s">
        <v>1</v>
      </c>
      <c r="AF45" s="72" t="s">
        <v>2</v>
      </c>
      <c r="AG45" s="72" t="s">
        <v>3</v>
      </c>
      <c r="AH45" s="72" t="s">
        <v>4</v>
      </c>
      <c r="AI45" s="72" t="s">
        <v>5</v>
      </c>
      <c r="AJ45" s="72" t="s">
        <v>6</v>
      </c>
      <c r="AK45" s="72" t="s">
        <v>7</v>
      </c>
      <c r="AL45" s="72" t="s">
        <v>8</v>
      </c>
      <c r="AM45" s="72" t="s">
        <v>9</v>
      </c>
      <c r="AN45" s="72" t="s">
        <v>10</v>
      </c>
      <c r="AO45" s="72" t="s">
        <v>11</v>
      </c>
      <c r="AP45" s="72" t="s">
        <v>49</v>
      </c>
      <c r="AQ45" s="156"/>
      <c r="AR45" s="154"/>
      <c r="AS45" s="112" t="s">
        <v>89</v>
      </c>
      <c r="AT45" s="112" t="s">
        <v>0</v>
      </c>
      <c r="AU45" s="112" t="s">
        <v>1</v>
      </c>
      <c r="AV45" s="112" t="s">
        <v>2</v>
      </c>
      <c r="AW45" s="112" t="s">
        <v>3</v>
      </c>
      <c r="AX45" s="112" t="s">
        <v>4</v>
      </c>
      <c r="AY45" s="112" t="s">
        <v>5</v>
      </c>
      <c r="AZ45" s="112" t="s">
        <v>6</v>
      </c>
      <c r="BA45" s="112" t="s">
        <v>7</v>
      </c>
      <c r="BB45" s="112" t="s">
        <v>8</v>
      </c>
      <c r="BC45" s="112" t="s">
        <v>9</v>
      </c>
      <c r="BD45" s="112" t="s">
        <v>10</v>
      </c>
      <c r="BE45" s="112" t="s">
        <v>11</v>
      </c>
      <c r="BF45" s="112" t="s">
        <v>49</v>
      </c>
      <c r="BG45" s="156"/>
      <c r="BH45" s="154"/>
      <c r="BI45" s="93" t="s">
        <v>40</v>
      </c>
      <c r="BJ45" s="93" t="s">
        <v>0</v>
      </c>
      <c r="BK45" s="93" t="s">
        <v>1</v>
      </c>
      <c r="BL45" s="93" t="s">
        <v>2</v>
      </c>
      <c r="BM45" s="93" t="s">
        <v>3</v>
      </c>
      <c r="BN45" s="93" t="s">
        <v>4</v>
      </c>
      <c r="BO45" s="93" t="s">
        <v>5</v>
      </c>
      <c r="BP45" s="93" t="s">
        <v>6</v>
      </c>
      <c r="BQ45" s="93" t="s">
        <v>7</v>
      </c>
      <c r="BR45" s="93" t="s">
        <v>8</v>
      </c>
      <c r="BS45" s="93" t="s">
        <v>9</v>
      </c>
      <c r="BT45" s="93" t="s">
        <v>10</v>
      </c>
      <c r="BU45" s="93" t="s">
        <v>11</v>
      </c>
      <c r="BV45" s="93" t="s">
        <v>49</v>
      </c>
      <c r="BW45" s="156"/>
      <c r="BX45" s="154"/>
      <c r="BY45" s="155"/>
      <c r="BZ45" s="155"/>
      <c r="CA45" s="155"/>
      <c r="CB45" s="155"/>
      <c r="CC45" s="155"/>
      <c r="CD45" s="155"/>
      <c r="CE45" s="155"/>
      <c r="CF45" s="155"/>
      <c r="CG45" s="155"/>
      <c r="CH45" s="155"/>
      <c r="CI45" s="155"/>
      <c r="CJ45" s="155"/>
      <c r="CK45" s="155"/>
      <c r="CL45" s="155"/>
      <c r="CM45" s="156"/>
      <c r="DR45" s="154"/>
      <c r="DS45" s="409" t="s">
        <v>156</v>
      </c>
      <c r="DT45" s="410" t="s">
        <v>0</v>
      </c>
      <c r="DU45" s="410" t="s">
        <v>1</v>
      </c>
      <c r="DV45" s="410" t="s">
        <v>2</v>
      </c>
      <c r="DW45" s="410" t="s">
        <v>3</v>
      </c>
      <c r="DX45" s="410" t="s">
        <v>4</v>
      </c>
      <c r="DY45" s="410" t="s">
        <v>5</v>
      </c>
      <c r="DZ45" s="410" t="s">
        <v>6</v>
      </c>
      <c r="EA45" s="410" t="s">
        <v>7</v>
      </c>
      <c r="EB45" s="410" t="s">
        <v>8</v>
      </c>
      <c r="EC45" s="410" t="s">
        <v>9</v>
      </c>
      <c r="ED45" s="410" t="s">
        <v>10</v>
      </c>
      <c r="EE45" s="410" t="s">
        <v>11</v>
      </c>
      <c r="EF45" s="410" t="s">
        <v>49</v>
      </c>
    </row>
    <row r="46" spans="1:136" ht="20.25" thickTop="1" thickBot="1" x14ac:dyDescent="0.35">
      <c r="A46" s="154"/>
      <c r="B46" s="155"/>
      <c r="C46" s="155"/>
      <c r="D46" s="155"/>
      <c r="E46" s="155"/>
      <c r="F46" s="155"/>
      <c r="G46" s="155"/>
      <c r="H46" s="155"/>
      <c r="I46" s="155"/>
      <c r="J46" s="155"/>
      <c r="K46" s="156"/>
      <c r="L46" s="154"/>
      <c r="M46" s="52" t="s">
        <v>50</v>
      </c>
      <c r="N46" s="60">
        <f>+VLOOKUP($A$1,'2560'!$A$1:$O$29,3)</f>
        <v>1846</v>
      </c>
      <c r="O46" s="60">
        <f>+VLOOKUP($A$1,'2560'!$A$1:$O$29,4)</f>
        <v>1511</v>
      </c>
      <c r="P46" s="60">
        <f>+VLOOKUP($A$1,'2560'!$A$1:$O$29,5)</f>
        <v>1450</v>
      </c>
      <c r="Q46" s="60">
        <f>+VLOOKUP($A$1,'2560'!$A$1:$O$29,6)</f>
        <v>1282</v>
      </c>
      <c r="R46" s="60">
        <f>+VLOOKUP($A$1,'2560'!$A$1:$O$29,7)</f>
        <v>1405</v>
      </c>
      <c r="S46" s="60">
        <f>+VLOOKUP($A$1,'2560'!$A$1:$O$29,8)</f>
        <v>1879</v>
      </c>
      <c r="T46" s="60">
        <f>+VLOOKUP($A$1,'2560'!$A$1:$O$29,9)</f>
        <v>1201</v>
      </c>
      <c r="U46" s="60">
        <f>+VLOOKUP($A$1,'2560'!$A$1:$O$29,10)</f>
        <v>1390</v>
      </c>
      <c r="V46" s="60">
        <f>+VLOOKUP($A$1,'2560'!$A$1:$O$29,11)</f>
        <v>1480</v>
      </c>
      <c r="W46" s="60">
        <f>+VLOOKUP($A$1,'2560'!$A$1:$O$29,12)</f>
        <v>1319</v>
      </c>
      <c r="X46" s="60">
        <f>+VLOOKUP($A$1,'2560'!$A$1:$O$29,13)</f>
        <v>1868</v>
      </c>
      <c r="Y46" s="60">
        <f>+VLOOKUP($A$1,'2560'!$A$1:$O$29,14)</f>
        <v>2402</v>
      </c>
      <c r="Z46" s="55">
        <f t="shared" ref="Z46:Z49" si="7">SUM(N46:Y46)</f>
        <v>19033</v>
      </c>
      <c r="AA46" s="156"/>
      <c r="AB46" s="154"/>
      <c r="AC46" s="73" t="s">
        <v>50</v>
      </c>
      <c r="AD46" s="76">
        <f>+VLOOKUP($A$1,'2560'!$A$31:$O$59,3)</f>
        <v>7.1288564900000004</v>
      </c>
      <c r="AE46" s="76">
        <f>+VLOOKUP($A$1,'2560'!$A$31:$O$59,4)</f>
        <v>7.3201653199999992</v>
      </c>
      <c r="AF46" s="76">
        <f>+VLOOKUP($A$1,'2560'!$A$31:$O$59,5)</f>
        <v>7.3735426599999991</v>
      </c>
      <c r="AG46" s="76">
        <f>+VLOOKUP($A$1,'2560'!$A$31:$O$59,6)</f>
        <v>7.7464177900000006</v>
      </c>
      <c r="AH46" s="76">
        <f>+VLOOKUP($A$1,'2560'!$A$31:$O$59,7)</f>
        <v>7.5416828900000006</v>
      </c>
      <c r="AI46" s="76">
        <f>+VLOOKUP($A$1,'2560'!$A$31:$O$59,8)</f>
        <v>7.4267125800000002</v>
      </c>
      <c r="AJ46" s="76">
        <f>+VLOOKUP($A$1,'2560'!$A$31:$O$59,9)</f>
        <v>8.6516066600000006</v>
      </c>
      <c r="AK46" s="76">
        <f>+VLOOKUP($A$1,'2560'!$A$31:$O$59,10)</f>
        <v>8.2894316000000003</v>
      </c>
      <c r="AL46" s="76">
        <f>+VLOOKUP($A$1,'2560'!$A$31:$O$59,11)</f>
        <v>7.9268964300000011</v>
      </c>
      <c r="AM46" s="76">
        <f>+VLOOKUP($A$1,'2560'!$A$31:$O$59,12)</f>
        <v>7.5577739600000013</v>
      </c>
      <c r="AN46" s="76">
        <f>+VLOOKUP($A$1,'2560'!$A$31:$O$59,13)</f>
        <v>7.6685574599999988</v>
      </c>
      <c r="AO46" s="76">
        <f>+VLOOKUP($A$1,'2560'!$A$31:$O$59,14)</f>
        <v>7.7466060199999998</v>
      </c>
      <c r="AP46" s="79">
        <f t="shared" ref="AP46:AP50" si="8">SUM(AD46:AO46)</f>
        <v>92.378249860000011</v>
      </c>
      <c r="AQ46" s="156"/>
      <c r="AR46" s="154"/>
      <c r="AS46" s="113" t="s">
        <v>50</v>
      </c>
      <c r="AT46" s="114">
        <f>+VLOOKUP($A$1,'2560'!$A$121:$O$149,3)</f>
        <v>0.61827099018712461</v>
      </c>
      <c r="AU46" s="114">
        <f>+VLOOKUP($A$1,'2560'!$A$121:$O$149,4)</f>
        <v>0.6535080017212227</v>
      </c>
      <c r="AV46" s="114">
        <f>+VLOOKUP($A$1,'2560'!$A$121:$O$149,5)</f>
        <v>0.63490629428001266</v>
      </c>
      <c r="AW46" s="114">
        <f>+VLOOKUP($A$1,'2560'!$A$121:$O$149,6)</f>
        <v>0.66504970175683509</v>
      </c>
      <c r="AX46" s="114">
        <f>+VLOOKUP($A$1,'2560'!$A$121:$O$149,7)</f>
        <v>0.71481866519109449</v>
      </c>
      <c r="AY46" s="114">
        <f>+VLOOKUP($A$1,'2560'!$A$121:$O$149,8)</f>
        <v>0.63355875544351004</v>
      </c>
      <c r="AZ46" s="114">
        <f>+VLOOKUP($A$1,'2560'!$A$121:$O$149,9)</f>
        <v>0.76018517483648074</v>
      </c>
      <c r="BA46" s="114">
        <f>+VLOOKUP($A$1,'2560'!$A$121:$O$149,10)</f>
        <v>0.70297189662314186</v>
      </c>
      <c r="BB46" s="114">
        <f>+VLOOKUP($A$1,'2560'!$A$121:$O$149,11)</f>
        <v>0.69257332138111083</v>
      </c>
      <c r="BC46" s="114">
        <f>+VLOOKUP($A$1,'2560'!$A$121:$O$149,12)</f>
        <v>0.63712690838198471</v>
      </c>
      <c r="BD46" s="114">
        <f>+VLOOKUP($A$1,'2560'!$A$121:$O$149,13)</f>
        <v>0.64418495735861037</v>
      </c>
      <c r="BE46" s="114">
        <f>+VLOOKUP($A$1,'2560'!$A$121:$O$149,14)</f>
        <v>0.66933706771042589</v>
      </c>
      <c r="BF46" s="115">
        <f>+VLOOKUP($A$1,'2560'!$A$121:$O$149,15)</f>
        <v>0.66785525557207548</v>
      </c>
      <c r="BG46" s="156"/>
      <c r="BH46" s="154"/>
      <c r="BI46" s="97" t="s">
        <v>50</v>
      </c>
      <c r="BJ46" s="98">
        <f>+VLOOKUP($A$1,'2560'!$A$61:$O$89,3)</f>
        <v>2.9626893300000003</v>
      </c>
      <c r="BK46" s="98">
        <f>+VLOOKUP($A$1,'2560'!$A$61:$O$89,4)</f>
        <v>2.7333662299999988</v>
      </c>
      <c r="BL46" s="98">
        <f>+VLOOKUP($A$1,'2560'!$A$61:$O$89,5)</f>
        <v>2.921050290000001</v>
      </c>
      <c r="BM46" s="98">
        <f>+VLOOKUP($A$1,'2560'!$A$61:$O$89,6)</f>
        <v>2.7150285199999988</v>
      </c>
      <c r="BN46" s="98">
        <f>+VLOOKUP($A$1,'2560'!$A$61:$O$89,7)</f>
        <v>2.3706107299999992</v>
      </c>
      <c r="BO46" s="98">
        <f>+VLOOKUP($A$1,'2560'!$A$61:$O$89,8)</f>
        <v>3.4793998099999999</v>
      </c>
      <c r="BP46" s="98">
        <f>+VLOOKUP($A$1,'2560'!$A$61:$O$89,9)</f>
        <v>2.1944513800000007</v>
      </c>
      <c r="BQ46" s="98">
        <f>+VLOOKUP($A$1,'2560'!$A$61:$O$89,10)</f>
        <v>2.6315442900000003</v>
      </c>
      <c r="BR46" s="98">
        <f>+VLOOKUP($A$1,'2560'!$A$61:$O$89,11)</f>
        <v>2.5356069099999998</v>
      </c>
      <c r="BS46" s="98">
        <f>+VLOOKUP($A$1,'2560'!$A$61:$O$89,12)</f>
        <v>2.953277410000001</v>
      </c>
      <c r="BT46" s="98">
        <f>+VLOOKUP($A$1,'2560'!$A$61:$O$89,13)</f>
        <v>2.5242125500000001</v>
      </c>
      <c r="BU46" s="98">
        <f>+VLOOKUP($A$1,'2560'!$A$61:$O$89,14)</f>
        <v>2.1706548699999999</v>
      </c>
      <c r="BV46" s="99">
        <f t="shared" ref="BV46:BV51" si="9">SUM(BJ46:BU46)</f>
        <v>32.191892320000001</v>
      </c>
      <c r="BW46" s="156"/>
      <c r="BX46" s="154"/>
      <c r="BY46" s="155"/>
      <c r="BZ46" s="155"/>
      <c r="CA46" s="155"/>
      <c r="CB46" s="155"/>
      <c r="CC46" s="155"/>
      <c r="CD46" s="155"/>
      <c r="CE46" s="155"/>
      <c r="CF46" s="155"/>
      <c r="CG46" s="155"/>
      <c r="CH46" s="155"/>
      <c r="CI46" s="155"/>
      <c r="CJ46" s="155"/>
      <c r="CK46" s="155"/>
      <c r="CL46" s="155"/>
      <c r="CM46" s="156"/>
      <c r="DR46" s="154"/>
      <c r="DS46" s="94" t="s">
        <v>50</v>
      </c>
      <c r="DT46" s="412">
        <f>+VLOOKUP($A$1,'2560'!$A$523:$O$552,3)</f>
        <v>0.84306725187001219</v>
      </c>
      <c r="DU46" s="412">
        <f>+VLOOKUP($A$1,'2560'!$A$523:$O$552,4)</f>
        <v>0.79146661130325413</v>
      </c>
      <c r="DV46" s="412">
        <f>+VLOOKUP($A$1,'2560'!$A$523:$O$552,5)</f>
        <v>0.81320236370613197</v>
      </c>
      <c r="DW46" s="412">
        <f>+VLOOKUP($A$1,'2560'!$A$523:$O$552,6)</f>
        <v>0.78962292324282191</v>
      </c>
      <c r="DX46" s="412">
        <f>+VLOOKUP($A$1,'2560'!$A$523:$O$552,7)</f>
        <v>0.8348571030941343</v>
      </c>
      <c r="DY46" s="412">
        <f>+VLOOKUP($A$1,'2560'!$A$523:$O$552,8)</f>
        <v>0.92973950393540061</v>
      </c>
      <c r="DZ46" s="412">
        <f>+VLOOKUP($A$1,'2560'!$A$523:$O$552,9)</f>
        <v>0.723956014893539</v>
      </c>
      <c r="EA46" s="412">
        <f>+VLOOKUP($A$1,'2560'!$A$523:$O$552,10)</f>
        <v>0.81733278190026937</v>
      </c>
      <c r="EB46" s="412">
        <f>+VLOOKUP($A$1,'2560'!$A$523:$O$552,11)</f>
        <v>0.80426570049181278</v>
      </c>
      <c r="EC46" s="412">
        <f>+VLOOKUP($A$1,'2560'!$A$523:$O$552,12)</f>
        <v>0.8589524130197721</v>
      </c>
      <c r="ED46" s="412">
        <f>+VLOOKUP($A$1,'2560'!$A$523:$O$552,13)</f>
        <v>0.86922530016486321</v>
      </c>
      <c r="EE46" s="412">
        <f>+VLOOKUP($A$1,'2560'!$A$523:$O$552,14)</f>
        <v>0.85314843596499323</v>
      </c>
      <c r="EF46" s="412">
        <f>+VLOOKUP($A$1,'2560'!$A$523:$O$552,15)</f>
        <v>0.82593309480998645</v>
      </c>
    </row>
    <row r="47" spans="1:136" ht="20.25" thickTop="1" thickBot="1" x14ac:dyDescent="0.35">
      <c r="A47" s="154"/>
      <c r="B47" s="155"/>
      <c r="C47" s="155"/>
      <c r="D47" s="155"/>
      <c r="E47" s="155"/>
      <c r="F47" s="155"/>
      <c r="G47" s="155"/>
      <c r="H47" s="155"/>
      <c r="I47" s="155"/>
      <c r="J47" s="155"/>
      <c r="K47" s="156"/>
      <c r="L47" s="154"/>
      <c r="M47" s="57" t="s">
        <v>51</v>
      </c>
      <c r="N47" s="61">
        <f>+VLOOKUP($A$1,'2561'!$A$1:$O$29,3)</f>
        <v>1477</v>
      </c>
      <c r="O47" s="61">
        <f>+VLOOKUP($A$1,'2561'!$A$1:$O$29,4)</f>
        <v>1597</v>
      </c>
      <c r="P47" s="61">
        <f>+VLOOKUP($A$1,'2561'!$A$1:$O$29,5)</f>
        <v>1622</v>
      </c>
      <c r="Q47" s="61">
        <f>+VLOOKUP($A$1,'2561'!$A$1:$O$29,6)</f>
        <v>1409</v>
      </c>
      <c r="R47" s="61">
        <f>+VLOOKUP($A$1,'2561'!$A$1:$O$29,7)</f>
        <v>1469</v>
      </c>
      <c r="S47" s="61">
        <f>+VLOOKUP($A$1,'2561'!$A$1:$O$29,8)</f>
        <v>1551</v>
      </c>
      <c r="T47" s="61">
        <f>+VLOOKUP($A$1,'2561'!$A$1:$O$29,9)</f>
        <v>1367</v>
      </c>
      <c r="U47" s="61">
        <f>+VLOOKUP($A$1,'2561'!$A$1:$O$29,10)</f>
        <v>1647</v>
      </c>
      <c r="V47" s="61">
        <f>+VLOOKUP($A$1,'2561'!$A$1:$O$29,11)</f>
        <v>1831</v>
      </c>
      <c r="W47" s="61">
        <f>+VLOOKUP($A$1,'2561'!$A$1:$O$29,12)</f>
        <v>1356</v>
      </c>
      <c r="X47" s="61">
        <f>+VLOOKUP($A$1,'2561'!$A$1:$O$29,13)</f>
        <v>1360</v>
      </c>
      <c r="Y47" s="61">
        <f>+VLOOKUP($A$1,'2561'!$A$1:$O$29,14)</f>
        <v>1325</v>
      </c>
      <c r="Z47" s="58">
        <f t="shared" si="7"/>
        <v>18011</v>
      </c>
      <c r="AA47" s="156"/>
      <c r="AB47" s="154"/>
      <c r="AC47" s="74" t="s">
        <v>51</v>
      </c>
      <c r="AD47" s="77">
        <f>+VLOOKUP($A$1,'2561'!$A$31:$O$59,3)</f>
        <v>7.4680769999999992</v>
      </c>
      <c r="AE47" s="77">
        <f>+VLOOKUP($A$1,'2561'!$A$31:$O$59,4)</f>
        <v>7.9344364900000004</v>
      </c>
      <c r="AF47" s="77">
        <f>+VLOOKUP($A$1,'2561'!$A$31:$O$59,5)</f>
        <v>7.7049535299999983</v>
      </c>
      <c r="AG47" s="77">
        <f>+VLOOKUP($A$1,'2561'!$A$31:$O$59,6)</f>
        <v>7.9389496300000015</v>
      </c>
      <c r="AH47" s="77">
        <f>+VLOOKUP($A$1,'2561'!$A$31:$O$59,7)</f>
        <v>7.9113117400000013</v>
      </c>
      <c r="AI47" s="77">
        <f>+VLOOKUP($A$1,'2561'!$A$31:$O$59,8)</f>
        <v>7.619248830000001</v>
      </c>
      <c r="AJ47" s="77">
        <f>+VLOOKUP($A$1,'2561'!$A$31:$O$59,9)</f>
        <v>8.4742439000000012</v>
      </c>
      <c r="AK47" s="77">
        <f>+VLOOKUP($A$1,'2561'!$A$31:$O$59,10)</f>
        <v>8.2438477999999993</v>
      </c>
      <c r="AL47" s="77">
        <f>+VLOOKUP($A$1,'2561'!$A$31:$O$59,11)</f>
        <v>8.1665472000000019</v>
      </c>
      <c r="AM47" s="77">
        <f>+VLOOKUP($A$1,'2561'!$A$31:$O$59,12)</f>
        <v>7.6966106999999999</v>
      </c>
      <c r="AN47" s="77">
        <f>+VLOOKUP($A$1,'2561'!$A$31:$O$59,13)</f>
        <v>7.9230571000000003</v>
      </c>
      <c r="AO47" s="77">
        <f>+VLOOKUP($A$1,'2561'!$A$31:$O$59,14)</f>
        <v>7.9509013999999985</v>
      </c>
      <c r="AP47" s="80">
        <f t="shared" si="8"/>
        <v>95.032185319999982</v>
      </c>
      <c r="AQ47" s="156"/>
      <c r="AR47" s="154"/>
      <c r="AS47" s="116" t="s">
        <v>51</v>
      </c>
      <c r="AT47" s="117">
        <f>+VLOOKUP($A$1,'2561'!$A$121:$O$149,3)</f>
        <v>0.62185182950827211</v>
      </c>
      <c r="AU47" s="117">
        <f>+VLOOKUP($A$1,'2561'!$A$121:$O$149,4)</f>
        <v>0.68042592371056143</v>
      </c>
      <c r="AV47" s="117">
        <f>+VLOOKUP($A$1,'2561'!$A$121:$O$149,5)</f>
        <v>0.63721393418710592</v>
      </c>
      <c r="AW47" s="117">
        <f>+VLOOKUP($A$1,'2561'!$A$121:$O$149,6)</f>
        <v>0.65445843715339358</v>
      </c>
      <c r="AX47" s="117">
        <f>+VLOOKUP($A$1,'2561'!$A$121:$O$149,7)</f>
        <v>0.71989300942366607</v>
      </c>
      <c r="AY47" s="117">
        <f>+VLOOKUP($A$1,'2561'!$A$121:$O$149,8)</f>
        <v>0.62423021569648895</v>
      </c>
      <c r="AZ47" s="117">
        <f>+VLOOKUP($A$1,'2561'!$A$121:$O$149,9)</f>
        <v>0.71519939808174426</v>
      </c>
      <c r="BA47" s="117">
        <f>+VLOOKUP($A$1,'2561'!$A$121:$O$149,10)</f>
        <v>0.67118422808440037</v>
      </c>
      <c r="BB47" s="117">
        <f>+VLOOKUP($A$1,'2561'!$A$121:$O$149,11)</f>
        <v>0.68448739176734008</v>
      </c>
      <c r="BC47" s="117">
        <f>+VLOOKUP($A$1,'2561'!$A$121:$O$149,12)</f>
        <v>0.62223756044021439</v>
      </c>
      <c r="BD47" s="117">
        <f>+VLOOKUP($A$1,'2561'!$A$121:$O$149,13)</f>
        <v>0.63889951540994283</v>
      </c>
      <c r="BE47" s="117">
        <f>+VLOOKUP($A$1,'2561'!$A$121:$O$149,14)</f>
        <v>0.66071685052456641</v>
      </c>
      <c r="BF47" s="118">
        <f>+VLOOKUP($A$1,'2561'!$A$121:$O$149,15)</f>
        <v>0.66043965081316103</v>
      </c>
      <c r="BG47" s="156"/>
      <c r="BH47" s="154"/>
      <c r="BI47" s="94" t="s">
        <v>51</v>
      </c>
      <c r="BJ47" s="95">
        <f>+VLOOKUP($A$1,'2561'!$A$61:$O$89,3)</f>
        <v>2.7440430400000002</v>
      </c>
      <c r="BK47" s="95">
        <f>+VLOOKUP($A$1,'2561'!$A$61:$O$89,4)</f>
        <v>2.4672109399999997</v>
      </c>
      <c r="BL47" s="95">
        <f>+VLOOKUP($A$1,'2561'!$A$61:$O$89,5)</f>
        <v>3.0074663800000003</v>
      </c>
      <c r="BM47" s="95">
        <f>+VLOOKUP($A$1,'2561'!$A$61:$O$89,6)</f>
        <v>2.8892742400000007</v>
      </c>
      <c r="BN47" s="95">
        <f>+VLOOKUP($A$1,'2561'!$A$61:$O$89,7)</f>
        <v>2.1166883700000003</v>
      </c>
      <c r="BO47" s="95">
        <f>+VLOOKUP($A$1,'2561'!$A$61:$O$89,8)</f>
        <v>3.0420107599999997</v>
      </c>
      <c r="BP47" s="95">
        <f>+VLOOKUP($A$1,'2561'!$A$61:$O$89,9)</f>
        <v>2.20928133</v>
      </c>
      <c r="BQ47" s="95">
        <f>+VLOOKUP($A$1,'2561'!$A$61:$O$89,10)</f>
        <v>2.5998681199999996</v>
      </c>
      <c r="BR47" s="95">
        <f>+VLOOKUP($A$1,'2561'!$A$61:$O$89,11)</f>
        <v>2.2536367999999998</v>
      </c>
      <c r="BS47" s="95">
        <f>+VLOOKUP($A$1,'2561'!$A$61:$O$89,12)</f>
        <v>2.6331734199999999</v>
      </c>
      <c r="BT47" s="95">
        <f>+VLOOKUP($A$1,'2561'!$A$61:$O$89,13)</f>
        <v>2.6298108000000004</v>
      </c>
      <c r="BU47" s="95">
        <f>+VLOOKUP($A$1,'2561'!$A$61:$O$89,14)</f>
        <v>2.4189161800000005</v>
      </c>
      <c r="BV47" s="96">
        <f t="shared" si="9"/>
        <v>31.011380379999999</v>
      </c>
      <c r="BW47" s="156"/>
      <c r="BX47" s="154"/>
      <c r="BY47" s="155"/>
      <c r="BZ47" s="155"/>
      <c r="CA47" s="155"/>
      <c r="CB47" s="155"/>
      <c r="CC47" s="155"/>
      <c r="CD47" s="155"/>
      <c r="CE47" s="155"/>
      <c r="CF47" s="155"/>
      <c r="CG47" s="155"/>
      <c r="CH47" s="155"/>
      <c r="CI47" s="155"/>
      <c r="CJ47" s="155"/>
      <c r="CK47" s="155"/>
      <c r="CL47" s="155"/>
      <c r="CM47" s="156"/>
      <c r="DR47" s="154"/>
      <c r="DS47" s="97" t="s">
        <v>51</v>
      </c>
      <c r="DT47" s="412">
        <f>+VLOOKUP($A$1,'2561'!$A$523:$O$552,3)</f>
        <v>0.90818879746419379</v>
      </c>
      <c r="DU47" s="412">
        <f>+VLOOKUP($A$1,'2561'!$A$523:$O$552,4)</f>
        <v>0.77620945580219758</v>
      </c>
      <c r="DV47" s="412">
        <f>+VLOOKUP($A$1,'2561'!$A$523:$O$552,5)</f>
        <v>0.86581910248068694</v>
      </c>
      <c r="DW47" s="412">
        <f>+VLOOKUP($A$1,'2561'!$A$523:$O$552,6)</f>
        <v>0.84102064897469286</v>
      </c>
      <c r="DX47" s="412">
        <f>+VLOOKUP($A$1,'2561'!$A$523:$O$552,7)</f>
        <v>0.83383481864917619</v>
      </c>
      <c r="DY47" s="412">
        <f>+VLOOKUP($A$1,'2561'!$A$523:$O$552,8)</f>
        <v>0.97848734650132174</v>
      </c>
      <c r="DZ47" s="412">
        <f>+VLOOKUP($A$1,'2561'!$A$523:$O$552,9)</f>
        <v>0.83035503143826195</v>
      </c>
      <c r="EA47" s="412">
        <f>+VLOOKUP($A$1,'2561'!$A$523:$O$552,10)</f>
        <v>0.85587413197997197</v>
      </c>
      <c r="EB47" s="412">
        <f>+VLOOKUP($A$1,'2561'!$A$523:$O$552,11)</f>
        <v>0.82888743605130932</v>
      </c>
      <c r="EC47" s="412">
        <f>+VLOOKUP($A$1,'2561'!$A$523:$O$552,12)</f>
        <v>0.87798342717269062</v>
      </c>
      <c r="ED47" s="412">
        <f>+VLOOKUP($A$1,'2561'!$A$523:$O$552,13)</f>
        <v>0.88936948466520571</v>
      </c>
      <c r="EE47" s="412">
        <f>+VLOOKUP($A$1,'2561'!$A$523:$O$552,14)</f>
        <v>0.83624731530440066</v>
      </c>
      <c r="EF47" s="412">
        <f>+VLOOKUP($A$1,'2561'!$A$523:$O$552,15)</f>
        <v>0.85924161182911563</v>
      </c>
    </row>
    <row r="48" spans="1:136" ht="19.5" thickBot="1" x14ac:dyDescent="0.35">
      <c r="A48" s="154"/>
      <c r="B48" s="155"/>
      <c r="C48" s="155"/>
      <c r="D48" s="155"/>
      <c r="E48" s="155"/>
      <c r="F48" s="155"/>
      <c r="G48" s="155"/>
      <c r="H48" s="155"/>
      <c r="I48" s="155"/>
      <c r="J48" s="155"/>
      <c r="K48" s="156"/>
      <c r="L48" s="154"/>
      <c r="M48" s="54" t="s">
        <v>143</v>
      </c>
      <c r="N48" s="62">
        <f>+VLOOKUP($A$1,'2562'!$A$1:$O$29,3)</f>
        <v>1273</v>
      </c>
      <c r="O48" s="62">
        <f>+VLOOKUP($A$1,'2562'!$A$1:$O$29,4)</f>
        <v>1433</v>
      </c>
      <c r="P48" s="62">
        <f>+VLOOKUP($A$1,'2562'!$A$1:$O$29,5)</f>
        <v>1060</v>
      </c>
      <c r="Q48" s="62">
        <f>+VLOOKUP($A$1,'2562'!$A$1:$O$29,6)</f>
        <v>1351</v>
      </c>
      <c r="R48" s="62">
        <f>+VLOOKUP($A$1,'2562'!$A$1:$O$29,7)</f>
        <v>1304</v>
      </c>
      <c r="S48" s="62">
        <f>+VLOOKUP($A$1,'2562'!$A$1:$O$29,8)</f>
        <v>1495</v>
      </c>
      <c r="T48" s="62">
        <f>+VLOOKUP($A$1,'2562'!$A$1:$O$29,9)</f>
        <v>1291</v>
      </c>
      <c r="U48" s="62">
        <f>+VLOOKUP($A$1,'2562'!$A$1:$O$29,10)</f>
        <v>1757</v>
      </c>
      <c r="V48" s="62">
        <f>+VLOOKUP($A$1,'2562'!$A$1:$O$29,11)</f>
        <v>1678</v>
      </c>
      <c r="W48" s="62">
        <f>+VLOOKUP($A$1,'2562'!$A$1:$O$29,12)</f>
        <v>1646</v>
      </c>
      <c r="X48" s="62">
        <f>+VLOOKUP($A$1,'2562'!$A$1:$O$29,13)</f>
        <v>1351</v>
      </c>
      <c r="Y48" s="62">
        <f>+VLOOKUP($A$1,'2562'!$A$1:$O$29,14)</f>
        <v>1426</v>
      </c>
      <c r="Z48" s="56">
        <f t="shared" si="7"/>
        <v>17065</v>
      </c>
      <c r="AA48" s="156"/>
      <c r="AB48" s="154"/>
      <c r="AC48" s="75" t="s">
        <v>143</v>
      </c>
      <c r="AD48" s="78">
        <f>+VLOOKUP($A$1,'2562'!$A$31:$O$59,3)</f>
        <v>7.7537816000000008</v>
      </c>
      <c r="AE48" s="78">
        <f>+VLOOKUP($A$1,'2562'!$A$31:$O$59,4)</f>
        <v>8.062171300000001</v>
      </c>
      <c r="AF48" s="78">
        <f>+VLOOKUP($A$1,'2562'!$A$31:$O$59,5)</f>
        <v>7.9987743000000009</v>
      </c>
      <c r="AG48" s="78">
        <f>+VLOOKUP($A$1,'2562'!$A$31:$O$59,6)</f>
        <v>8.2731440000000003</v>
      </c>
      <c r="AH48" s="78">
        <f>+VLOOKUP($A$1,'2562'!$A$31:$O$59,7)</f>
        <v>8.1346291599999994</v>
      </c>
      <c r="AI48" s="78">
        <f>+VLOOKUP($A$1,'2562'!$A$31:$O$59,8)</f>
        <v>7.9400430000000028</v>
      </c>
      <c r="AJ48" s="78">
        <f>+VLOOKUP($A$1,'2562'!$A$31:$O$59,9)</f>
        <v>9.0687200000000008</v>
      </c>
      <c r="AK48" s="78">
        <f>+VLOOKUP($A$1,'2562'!$A$31:$O$59,10)</f>
        <v>9.6330479999999987</v>
      </c>
      <c r="AL48" s="78">
        <f>+VLOOKUP($A$1,'2562'!$A$31:$O$59,11)</f>
        <v>9.0603320000000007</v>
      </c>
      <c r="AM48" s="78">
        <f>+VLOOKUP($A$1,'2562'!$A$31:$O$59,12)</f>
        <v>8.3982340000000004</v>
      </c>
      <c r="AN48" s="78">
        <f>+VLOOKUP($A$1,'2562'!$A$31:$O$59,13)</f>
        <v>8.6896094999999995</v>
      </c>
      <c r="AO48" s="78">
        <f>+VLOOKUP($A$1,'2562'!$A$31:$O$59,14)</f>
        <v>8.1098049999999979</v>
      </c>
      <c r="AP48" s="81">
        <f t="shared" si="8"/>
        <v>101.12229186</v>
      </c>
      <c r="AQ48" s="156"/>
      <c r="AR48" s="154"/>
      <c r="AS48" s="119" t="s">
        <v>143</v>
      </c>
      <c r="AT48" s="120">
        <f>+VLOOKUP($A$1,'2562'!$A$121:$O$149,3)</f>
        <v>0.62187687148785875</v>
      </c>
      <c r="AU48" s="120">
        <f>+VLOOKUP($A$1,'2562'!$A$121:$O$149,4)</f>
        <v>0.66641053141019035</v>
      </c>
      <c r="AV48" s="120">
        <f>+VLOOKUP($A$1,'2562'!$A$121:$O$149,5)</f>
        <v>0.63844575139239412</v>
      </c>
      <c r="AW48" s="120">
        <f>+VLOOKUP($A$1,'2562'!$A$121:$O$149,6)</f>
        <v>0.658946436026419</v>
      </c>
      <c r="AX48" s="120">
        <f>+VLOOKUP($A$1,'2562'!$A$121:$O$149,7)</f>
        <v>0.71546861416690688</v>
      </c>
      <c r="AY48" s="120">
        <f>+VLOOKUP($A$1,'2562'!$A$121:$O$149,8)</f>
        <v>0.62900783859144194</v>
      </c>
      <c r="AZ48" s="120">
        <f>+VLOOKUP($A$1,'2562'!$A$121:$O$149,9)</f>
        <v>0.74030609079539855</v>
      </c>
      <c r="BA48" s="120">
        <f>+VLOOKUP($A$1,'2562'!$A$121:$O$149,10)</f>
        <v>0.7586399707791579</v>
      </c>
      <c r="BB48" s="120">
        <f>+VLOOKUP($A$1,'2562'!$A$121:$O$149,11)</f>
        <v>0.73476201192525326</v>
      </c>
      <c r="BC48" s="120">
        <f>+VLOOKUP($A$1,'2562'!$A$121:$O$149,12)</f>
        <v>0.65687123070210984</v>
      </c>
      <c r="BD48" s="120">
        <f>+VLOOKUP($A$1,'2562'!$A$121:$O$149,13)</f>
        <v>0.67756579048170662</v>
      </c>
      <c r="BE48" s="120">
        <f>+VLOOKUP($A$1,'2562'!$A$121:$O$149,14)</f>
        <v>0.65159957078562225</v>
      </c>
      <c r="BF48" s="121">
        <f>+VLOOKUP($A$1,'2562'!$A$121:$O$149,15)</f>
        <v>0.67808620247056306</v>
      </c>
      <c r="BG48" s="156"/>
      <c r="BH48" s="154"/>
      <c r="BI48" s="97" t="s">
        <v>143</v>
      </c>
      <c r="BJ48" s="98">
        <f>+VLOOKUP($A$1,'2562'!$A$61:$O$89,3)</f>
        <v>2.7790232600000007</v>
      </c>
      <c r="BK48" s="98">
        <f>+VLOOKUP($A$1,'2562'!$A$61:$O$89,4)</f>
        <v>2.71596927</v>
      </c>
      <c r="BL48" s="98">
        <f>+VLOOKUP($A$1,'2562'!$A$61:$O$89,5)</f>
        <v>3.0215095600000001</v>
      </c>
      <c r="BM48" s="98">
        <f>+VLOOKUP($A$1,'2562'!$A$61:$O$89,6)</f>
        <v>2.8686083100000004</v>
      </c>
      <c r="BN48" s="98">
        <f>+VLOOKUP($A$1,'2562'!$A$61:$O$89,7)</f>
        <v>2.4526509600000002</v>
      </c>
      <c r="BO48" s="98">
        <f>+VLOOKUP($A$1,'2562'!$A$61:$O$89,8)</f>
        <v>3.6877840600000003</v>
      </c>
      <c r="BP48" s="98">
        <f>+VLOOKUP($A$1,'2562'!$A$61:$O$89,9)</f>
        <v>2.9347601299999995</v>
      </c>
      <c r="BQ48" s="98">
        <f>+VLOOKUP($A$1,'2562'!$A$61:$O$89,10)</f>
        <v>2.7332098100000004</v>
      </c>
      <c r="BR48" s="98">
        <f>+VLOOKUP($A$1,'2562'!$A$61:$O$89,11)</f>
        <v>2.4801339900000001</v>
      </c>
      <c r="BS48" s="98">
        <f>+VLOOKUP($A$1,'2562'!$A$61:$O$89,12)</f>
        <v>3.0924807600000004</v>
      </c>
      <c r="BT48" s="98">
        <f>+VLOOKUP($A$1,'2562'!$A$61:$O$89,13)</f>
        <v>2.5902274299999997</v>
      </c>
      <c r="BU48" s="98">
        <f>+VLOOKUP($A$1,'2562'!$A$61:$O$89,14)</f>
        <v>2.7257797400000001</v>
      </c>
      <c r="BV48" s="99">
        <f t="shared" si="9"/>
        <v>34.082137279999998</v>
      </c>
      <c r="BW48" s="156"/>
      <c r="BX48" s="154"/>
      <c r="BY48" s="155"/>
      <c r="BZ48" s="155"/>
      <c r="CA48" s="155"/>
      <c r="CB48" s="155"/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6"/>
      <c r="DR48" s="154"/>
      <c r="DS48" s="92" t="s">
        <v>143</v>
      </c>
      <c r="DT48" s="412">
        <f>+VLOOKUP($A$1,'2562'!$A$523:$O$552,3)</f>
        <v>0.83210952962616336</v>
      </c>
      <c r="DU48" s="412">
        <f>+VLOOKUP($A$1,'2562'!$A$523:$O$552,4)</f>
        <v>0.80469432471622115</v>
      </c>
      <c r="DV48" s="412">
        <f>+VLOOKUP($A$1,'2562'!$A$523:$O$552,5)</f>
        <v>0.72948737283411014</v>
      </c>
      <c r="DW48" s="412">
        <f>+VLOOKUP($A$1,'2562'!$A$523:$O$552,6)</f>
        <v>0.74318762613100897</v>
      </c>
      <c r="DX48" s="412">
        <f>+VLOOKUP($A$1,'2562'!$A$523:$O$552,7)</f>
        <v>0.82741430710776265</v>
      </c>
      <c r="DY48" s="412">
        <f>+VLOOKUP($A$1,'2562'!$A$523:$O$552,8)</f>
        <v>0.98423078439247702</v>
      </c>
      <c r="DZ48" s="412">
        <f>+VLOOKUP($A$1,'2562'!$A$523:$O$552,9)</f>
        <v>0.90576787793646751</v>
      </c>
      <c r="EA48" s="412">
        <f>+VLOOKUP($A$1,'2562'!$A$523:$O$552,10)</f>
        <v>0.87905539762700258</v>
      </c>
      <c r="EB48" s="412">
        <f>+VLOOKUP($A$1,'2562'!$A$523:$O$552,11)</f>
        <v>0.85314257689453343</v>
      </c>
      <c r="EC48" s="412">
        <f>+VLOOKUP($A$1,'2562'!$A$523:$O$552,12)</f>
        <v>0.96713754105922756</v>
      </c>
      <c r="ED48" s="412">
        <f>+VLOOKUP($A$1,'2562'!$A$523:$O$552,13)</f>
        <v>0.90269439035206345</v>
      </c>
      <c r="EE48" s="412">
        <f>+VLOOKUP($A$1,'2562'!$A$523:$O$552,14)</f>
        <v>0.92537982849156075</v>
      </c>
      <c r="EF48" s="412">
        <f>+VLOOKUP($A$1,'2562'!$A$523:$O$552,15)</f>
        <v>0.86382019269237698</v>
      </c>
    </row>
    <row r="49" spans="1:136" ht="19.5" thickBot="1" x14ac:dyDescent="0.35">
      <c r="A49" s="154"/>
      <c r="B49" s="155"/>
      <c r="C49" s="155"/>
      <c r="D49" s="155"/>
      <c r="E49" s="155"/>
      <c r="F49" s="155"/>
      <c r="G49" s="155"/>
      <c r="H49" s="155"/>
      <c r="I49" s="155"/>
      <c r="J49" s="155"/>
      <c r="K49" s="156"/>
      <c r="L49" s="154"/>
      <c r="M49" s="54" t="s">
        <v>148</v>
      </c>
      <c r="N49" s="62">
        <f>+VLOOKUP($A$1,'2563'!$A$1:$O$29,3)</f>
        <v>1262</v>
      </c>
      <c r="O49" s="62">
        <f>+VLOOKUP($A$1,'2563'!$A$1:$O$29,4)</f>
        <v>1380</v>
      </c>
      <c r="P49" s="62">
        <f>+VLOOKUP($A$1,'2563'!$A$1:$O$29,5)</f>
        <v>1432</v>
      </c>
      <c r="Q49" s="62">
        <f>+VLOOKUP($A$1,'2563'!$A$1:$O$29,6)</f>
        <v>1486</v>
      </c>
      <c r="R49" s="62">
        <f>+VLOOKUP($A$1,'2563'!$A$1:$O$29,7)</f>
        <v>1589</v>
      </c>
      <c r="S49" s="62">
        <f>+VLOOKUP($A$1,'2563'!$A$1:$O$29,8)</f>
        <v>2009</v>
      </c>
      <c r="T49" s="62">
        <f>+VLOOKUP($A$1,'2563'!$A$1:$O$29,9)</f>
        <v>2043</v>
      </c>
      <c r="U49" s="62">
        <f>+VLOOKUP($A$1,'2563'!$A$1:$O$29,10)</f>
        <v>1944</v>
      </c>
      <c r="V49" s="62">
        <f>+VLOOKUP($A$1,'2563'!$A$1:$O$29,11)</f>
        <v>2032</v>
      </c>
      <c r="W49" s="62">
        <f>+VLOOKUP($A$1,'2563'!$A$1:$O$29,12)</f>
        <v>1839</v>
      </c>
      <c r="X49" s="62">
        <f>+VLOOKUP($A$1,'2563'!$A$1:$O$29,13)</f>
        <v>1546</v>
      </c>
      <c r="Y49" s="62">
        <f>+VLOOKUP($A$1,'2563'!$A$1:$O$29,14)</f>
        <v>1436</v>
      </c>
      <c r="Z49" s="56">
        <f t="shared" si="7"/>
        <v>19998</v>
      </c>
      <c r="AA49" s="156"/>
      <c r="AB49" s="154"/>
      <c r="AC49" s="75" t="s">
        <v>148</v>
      </c>
      <c r="AD49" s="78">
        <f>+VLOOKUP($A$1,'2563'!$A$31:$O$59,3)</f>
        <v>8.0617079999999977</v>
      </c>
      <c r="AE49" s="78">
        <f>+VLOOKUP($A$1,'2563'!$A$31:$O$59,4)</f>
        <v>8.4208880000000015</v>
      </c>
      <c r="AF49" s="78">
        <f>+VLOOKUP($A$1,'2563'!$A$31:$O$59,5)</f>
        <v>8.2658679999999993</v>
      </c>
      <c r="AG49" s="78">
        <f>+VLOOKUP($A$1,'2563'!$A$31:$O$59,6)</f>
        <v>8.668213999999999</v>
      </c>
      <c r="AH49" s="78">
        <f>+VLOOKUP($A$1,'2563'!$A$31:$O$59,7)</f>
        <v>8.6735836100000014</v>
      </c>
      <c r="AI49" s="78">
        <f>+VLOOKUP($A$1,'2563'!$A$31:$O$59,8)</f>
        <v>8.5371095400000012</v>
      </c>
      <c r="AJ49" s="78">
        <f>+VLOOKUP($A$1,'2563'!$A$31:$O$59,9)</f>
        <v>9.5374960000000009</v>
      </c>
      <c r="AK49" s="78">
        <f>+VLOOKUP($A$1,'2563'!$A$31:$O$59,10)</f>
        <v>8.9037879999999987</v>
      </c>
      <c r="AL49" s="78">
        <f>+VLOOKUP($A$1,'2563'!$A$31:$O$59,11)</f>
        <v>8.6637880000000003</v>
      </c>
      <c r="AM49" s="78">
        <f>+VLOOKUP($A$1,'2563'!$A$31:$O$59,12)</f>
        <v>8.2663652299999999</v>
      </c>
      <c r="AN49" s="78">
        <f>+VLOOKUP($A$1,'2563'!$A$31:$O$59,13)</f>
        <v>8.6184500000000011</v>
      </c>
      <c r="AO49" s="78">
        <f>+VLOOKUP($A$1,'2563'!$A$31:$O$59,14)</f>
        <v>8.179081</v>
      </c>
      <c r="AP49" s="81">
        <f t="shared" si="8"/>
        <v>102.79633938000001</v>
      </c>
      <c r="AQ49" s="156"/>
      <c r="AR49" s="154"/>
      <c r="AS49" s="119" t="s">
        <v>148</v>
      </c>
      <c r="AT49" s="120">
        <f>+VLOOKUP($A$1,'2563'!$A$121:$O$149,3)</f>
        <v>0.62518278941740146</v>
      </c>
      <c r="AU49" s="120">
        <f>+VLOOKUP($A$1,'2563'!$A$121:$O$149,4)</f>
        <v>0.67312123457559858</v>
      </c>
      <c r="AV49" s="120">
        <f>+VLOOKUP($A$1,'2563'!$A$121:$O$149,5)</f>
        <v>0.63771916015226959</v>
      </c>
      <c r="AW49" s="120">
        <f>+VLOOKUP($A$1,'2563'!$A$121:$O$149,6)</f>
        <v>0.66690868565952832</v>
      </c>
      <c r="AX49" s="120">
        <f>+VLOOKUP($A$1,'2563'!$A$121:$O$149,7)</f>
        <v>0.71122446358973379</v>
      </c>
      <c r="AY49" s="120">
        <f>+VLOOKUP($A$1,'2563'!$A$121:$O$149,8)</f>
        <v>0.65250170967088439</v>
      </c>
      <c r="AZ49" s="120">
        <f>+VLOOKUP($A$1,'2563'!$A$121:$O$149,9)</f>
        <v>0.75014017697416724</v>
      </c>
      <c r="BA49" s="120">
        <f>+VLOOKUP($A$1,'2563'!$A$121:$O$149,10)</f>
        <v>0.67495571539978372</v>
      </c>
      <c r="BB49" s="120">
        <f>+VLOOKUP($A$1,'2563'!$A$121:$O$149,11)</f>
        <v>0.67593905477003546</v>
      </c>
      <c r="BC49" s="120">
        <f>+VLOOKUP($A$1,'2563'!$A$121:$O$149,12)</f>
        <v>0.62169606324564186</v>
      </c>
      <c r="BD49" s="120">
        <f>+VLOOKUP($A$1,'2563'!$A$121:$O$149,13)</f>
        <v>0.64609912718199813</v>
      </c>
      <c r="BE49" s="120">
        <f>+VLOOKUP($A$1,'2563'!$A$121:$O$149,14)</f>
        <v>0.63192401534712594</v>
      </c>
      <c r="BF49" s="121">
        <f>+VLOOKUP($A$1,'2563'!$A$121:$O$149,15)</f>
        <v>0.66284027448213101</v>
      </c>
      <c r="BG49" s="156"/>
      <c r="BH49" s="154"/>
      <c r="BI49" s="92" t="s">
        <v>148</v>
      </c>
      <c r="BJ49" s="100">
        <f>+VLOOKUP($A$1,'2563'!$A$61:$O$89,3)</f>
        <v>3.3431121099999999</v>
      </c>
      <c r="BK49" s="100">
        <f>+VLOOKUP($A$1,'2563'!$A$61:$O$89,4)</f>
        <v>2.6472288499999994</v>
      </c>
      <c r="BL49" s="100">
        <f>+VLOOKUP($A$1,'2563'!$A$61:$O$89,5)</f>
        <v>3.1773009600000006</v>
      </c>
      <c r="BM49" s="100">
        <f>+VLOOKUP($A$1,'2563'!$A$61:$O$89,6)</f>
        <v>2.9582140599999995</v>
      </c>
      <c r="BN49" s="100">
        <f>+VLOOKUP($A$1,'2563'!$A$61:$O$89,7)</f>
        <v>2.6221443199999999</v>
      </c>
      <c r="BO49" s="100">
        <f>+VLOOKUP($A$1,'2563'!$A$61:$O$89,8)</f>
        <v>3.5541027500000002</v>
      </c>
      <c r="BP49" s="100">
        <f>+VLOOKUP($A$1,'2563'!$A$61:$O$89,9)</f>
        <v>2.3144544500000004</v>
      </c>
      <c r="BQ49" s="100">
        <f>+VLOOKUP($A$1,'2563'!$A$61:$O$89,10)</f>
        <v>3.173800379999999</v>
      </c>
      <c r="BR49" s="100">
        <f>+VLOOKUP($A$1,'2563'!$A$61:$O$89,11)</f>
        <v>2.9679210100000004</v>
      </c>
      <c r="BS49" s="100">
        <f>+VLOOKUP($A$1,'2563'!$A$61:$O$89,12)</f>
        <v>3.5285528200000011</v>
      </c>
      <c r="BT49" s="100">
        <f>+VLOOKUP($A$1,'2563'!$A$61:$O$89,13)</f>
        <v>3.0753988900000002</v>
      </c>
      <c r="BU49" s="100">
        <f>+VLOOKUP($A$1,'2563'!$A$61:$O$89,14)</f>
        <v>3.1509171899999995</v>
      </c>
      <c r="BV49" s="101">
        <f t="shared" si="9"/>
        <v>36.513147790000005</v>
      </c>
      <c r="BW49" s="156"/>
      <c r="BX49" s="154"/>
      <c r="BY49" s="155"/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6"/>
      <c r="DR49" s="154"/>
      <c r="DS49" s="92" t="s">
        <v>148</v>
      </c>
      <c r="DT49" s="412">
        <f>+VLOOKUP($A$1,'2563'!$A$523:$O$552,3)</f>
        <v>0.94493249693489278</v>
      </c>
      <c r="DU49" s="412">
        <f>+VLOOKUP($A$1,'2563'!$A$523:$O$552,4)</f>
        <v>0.81370277813931247</v>
      </c>
      <c r="DV49" s="412">
        <f>+VLOOKUP($A$1,'2563'!$A$523:$O$552,5)</f>
        <v>0.88648517372888125</v>
      </c>
      <c r="DW49" s="412">
        <f>+VLOOKUP($A$1,'2563'!$A$523:$O$552,6)</f>
        <v>0.8706869108215376</v>
      </c>
      <c r="DX49" s="412">
        <f>+VLOOKUP($A$1,'2563'!$A$523:$O$552,7)</f>
        <v>0.84872263080657628</v>
      </c>
      <c r="DY49" s="412">
        <f>+VLOOKUP($A$1,'2563'!$A$523:$O$552,8)</f>
        <v>0.96506975123104721</v>
      </c>
      <c r="DZ49" s="412">
        <f>+VLOOKUP($A$1,'2563'!$A$523:$O$552,9)</f>
        <v>0.81532889135680886</v>
      </c>
      <c r="EA49" s="412">
        <f>+VLOOKUP($A$1,'2563'!$A$523:$O$552,10)</f>
        <v>0.90860604834706327</v>
      </c>
      <c r="EB49" s="412">
        <f>+VLOOKUP($A$1,'2563'!$A$523:$O$552,11)</f>
        <v>0.90737128609333484</v>
      </c>
      <c r="EC49" s="412">
        <f>+VLOOKUP($A$1,'2563'!$A$523:$O$552,12)</f>
        <v>0.93946397284940686</v>
      </c>
      <c r="ED49" s="412">
        <f>+VLOOKUP($A$1,'2563'!$A$523:$O$552,13)</f>
        <v>0.90520918726685151</v>
      </c>
      <c r="EE49" s="412">
        <f>+VLOOKUP($A$1,'2563'!$A$523:$O$552,14)</f>
        <v>0.94596643192554286</v>
      </c>
      <c r="EF49" s="412">
        <f>+VLOOKUP($A$1,'2563'!$A$523:$O$552,15)</f>
        <v>0.89475175677213858</v>
      </c>
    </row>
    <row r="50" spans="1:136" ht="19.5" thickBot="1" x14ac:dyDescent="0.35">
      <c r="A50" s="154"/>
      <c r="B50" s="155"/>
      <c r="C50" s="155"/>
      <c r="D50" s="155"/>
      <c r="E50" s="155"/>
      <c r="F50" s="155"/>
      <c r="G50" s="155"/>
      <c r="H50" s="155"/>
      <c r="I50" s="155"/>
      <c r="J50" s="155"/>
      <c r="K50" s="156"/>
      <c r="L50" s="154"/>
      <c r="M50" s="54" t="s">
        <v>166</v>
      </c>
      <c r="N50" s="62">
        <f>+VLOOKUP($A$1,'2564'!$A$1:$O$29,3)</f>
        <v>1510</v>
      </c>
      <c r="O50" s="62">
        <f>+VLOOKUP($A$1,'2564'!$A$1:$O$29,4)</f>
        <v>1273</v>
      </c>
      <c r="P50" s="62">
        <f>+VLOOKUP($A$1,'2564'!$A$1:$O$29,5)</f>
        <v>1559</v>
      </c>
      <c r="Q50" s="62">
        <f>+VLOOKUP($A$1,'2564'!$A$1:$O$29,6)</f>
        <v>1509</v>
      </c>
      <c r="R50" s="62">
        <f>+VLOOKUP($A$1,'2564'!$A$1:$O$29,7)</f>
        <v>1337</v>
      </c>
      <c r="S50" s="62">
        <f>+VLOOKUP($A$1,'2564'!$A$1:$O$29,8)</f>
        <v>1959</v>
      </c>
      <c r="T50" s="62">
        <f>+VLOOKUP($A$1,'2564'!$A$1:$O$29,9)</f>
        <v>1322</v>
      </c>
      <c r="U50" s="62">
        <f>+VLOOKUP($A$1,'2564'!$A$1:$O$29,10)</f>
        <v>1346</v>
      </c>
      <c r="V50" s="62">
        <f>+VLOOKUP($A$1,'2564'!$A$1:$O$29,11)</f>
        <v>1482</v>
      </c>
      <c r="W50" s="62">
        <f>+VLOOKUP($A$1,'2564'!$A$1:$O$29,12)</f>
        <v>1281</v>
      </c>
      <c r="X50" s="62">
        <f>+VLOOKUP($A$1,'2564'!$A$1:$O$29,13)</f>
        <v>1291</v>
      </c>
      <c r="Y50" s="62">
        <f>+VLOOKUP($A$1,'2564'!$A$1:$O$29,14)</f>
        <v>1552</v>
      </c>
      <c r="Z50" s="56">
        <f>SUM(N50:Y50)</f>
        <v>17421</v>
      </c>
      <c r="AA50" s="156"/>
      <c r="AB50" s="154"/>
      <c r="AC50" s="75" t="s">
        <v>166</v>
      </c>
      <c r="AD50" s="78">
        <f>+VLOOKUP($A$1,'2564'!$A$31:$O$59,3)</f>
        <v>8.0774690000000007</v>
      </c>
      <c r="AE50" s="78">
        <f>+VLOOKUP($A$1,'2564'!$A$31:$O$59,4)</f>
        <v>8.3111060000000005</v>
      </c>
      <c r="AF50" s="78">
        <f>+VLOOKUP($A$1,'2564'!$A$31:$O$59,5)</f>
        <v>8.388833</v>
      </c>
      <c r="AG50" s="78">
        <f>+VLOOKUP($A$1,'2564'!$A$31:$O$59,6)</f>
        <v>8.6934310000000039</v>
      </c>
      <c r="AH50" s="78">
        <f>+VLOOKUP($A$1,'2564'!$A$31:$O$59,7)</f>
        <v>8.4499189999999995</v>
      </c>
      <c r="AI50" s="78">
        <f>+VLOOKUP($A$1,'2564'!$A$31:$O$59,8)</f>
        <v>7.963483000000001</v>
      </c>
      <c r="AJ50" s="78">
        <f>+VLOOKUP($A$1,'2564'!$A$31:$O$59,9)</f>
        <v>9.4126819999999984</v>
      </c>
      <c r="AK50" s="78">
        <f>+VLOOKUP($A$1,'2564'!$A$31:$O$59,10)</f>
        <v>8.3453480000000013</v>
      </c>
      <c r="AL50" s="78">
        <f>+VLOOKUP($A$1,'2564'!$A$31:$O$59,11)</f>
        <v>8.9766898199999989</v>
      </c>
      <c r="AM50" s="78">
        <f>+VLOOKUP($A$1,'2564'!$A$31:$O$59,12)</f>
        <v>8.2062349999999995</v>
      </c>
      <c r="AN50" s="78">
        <f>+VLOOKUP($A$1,'2564'!$A$31:$O$59,13)</f>
        <v>8.16624908</v>
      </c>
      <c r="AO50" s="78">
        <f>+VLOOKUP($A$1,'2564'!$A$31:$O$59,14)</f>
        <v>8.2520579999999981</v>
      </c>
      <c r="AP50" s="81">
        <f t="shared" si="8"/>
        <v>101.24350290000001</v>
      </c>
      <c r="AQ50" s="156"/>
      <c r="AR50" s="154"/>
      <c r="AS50" s="119" t="s">
        <v>166</v>
      </c>
      <c r="AT50" s="120">
        <f>+VLOOKUP($A$1,'2564'!$A$121:$O$149,3)</f>
        <v>0.60227866136967612</v>
      </c>
      <c r="AU50" s="120">
        <f>+VLOOKUP($A$1,'2564'!$A$121:$O$149,4)</f>
        <v>0.63862146811908738</v>
      </c>
      <c r="AV50" s="120">
        <f>+VLOOKUP($A$1,'2564'!$A$121:$O$149,5)</f>
        <v>0.62211341674471354</v>
      </c>
      <c r="AW50" s="120">
        <f>+VLOOKUP($A$1,'2564'!$A$121:$O$149,6)</f>
        <v>0.64283726745074676</v>
      </c>
      <c r="AX50" s="120">
        <f>+VLOOKUP($A$1,'2564'!$A$121:$O$149,7)</f>
        <v>0.68990757599261909</v>
      </c>
      <c r="AY50" s="120">
        <f>+VLOOKUP($A$1,'2564'!$A$121:$O$149,8)</f>
        <v>0.58550708249289274</v>
      </c>
      <c r="AZ50" s="120">
        <f>+VLOOKUP($A$1,'2564'!$A$121:$O$149,9)</f>
        <v>0.71301471944502204</v>
      </c>
      <c r="BA50" s="120">
        <f>+VLOOKUP($A$1,'2564'!$A$121:$O$149,10)</f>
        <v>0.61030465766992981</v>
      </c>
      <c r="BB50" s="120">
        <f>+VLOOKUP($A$1,'2564'!$A$121:$O$149,11)</f>
        <v>0.67663678115693293</v>
      </c>
      <c r="BC50" s="120">
        <f>+VLOOKUP($A$1,'2564'!$A$121:$O$149,12)</f>
        <v>0.59710569923469925</v>
      </c>
      <c r="BD50" s="120">
        <f>+VLOOKUP($A$1,'2564'!$A$121:$O$149,13)</f>
        <v>0.59284560988202684</v>
      </c>
      <c r="BE50" s="120">
        <f>+VLOOKUP($A$1,'2564'!$A$121:$O$149,14)</f>
        <v>0.6174795160167913</v>
      </c>
      <c r="BF50" s="121">
        <f>+VLOOKUP($A$1,'2564'!$A$121:$O$149,15)</f>
        <v>0.63177551403891374</v>
      </c>
      <c r="BG50" s="156"/>
      <c r="BH50" s="154"/>
      <c r="BI50" s="92" t="s">
        <v>166</v>
      </c>
      <c r="BJ50" s="100">
        <f>+VLOOKUP($A$1,'2564'!$A$61:$O$89,3)</f>
        <v>3.7916411600000002</v>
      </c>
      <c r="BK50" s="100">
        <f>+VLOOKUP($A$1,'2564'!$A$61:$O$89,4)</f>
        <v>3.3625132100000004</v>
      </c>
      <c r="BL50" s="100">
        <f>+VLOOKUP($A$1,'2564'!$A$61:$O$89,5)</f>
        <v>3.4613649299999998</v>
      </c>
      <c r="BM50" s="100">
        <f>+VLOOKUP($A$1,'2564'!$A$61:$O$89,6)</f>
        <v>3.1233416900000011</v>
      </c>
      <c r="BN50" s="100">
        <f>+VLOOKUP($A$1,'2564'!$A$61:$O$89,7)</f>
        <v>2.3393219300000001</v>
      </c>
      <c r="BO50" s="100">
        <f>+VLOOKUP($A$1,'2564'!$A$61:$O$89,8)</f>
        <v>3.7901822500000009</v>
      </c>
      <c r="BP50" s="100">
        <f>+VLOOKUP($A$1,'2564'!$A$61:$O$89,9)</f>
        <v>2.0048227900000004</v>
      </c>
      <c r="BQ50" s="100">
        <f>+VLOOKUP($A$1,'2564'!$A$61:$O$89,10)</f>
        <v>3.0805332299999999</v>
      </c>
      <c r="BR50" s="100">
        <f>+VLOOKUP($A$1,'2564'!$A$61:$O$89,11)</f>
        <v>2.1207642099999999</v>
      </c>
      <c r="BS50" s="100">
        <f>+VLOOKUP($A$1,'2564'!$A$61:$O$89,12)</f>
        <v>2.7696395699999998</v>
      </c>
      <c r="BT50" s="100">
        <f>+VLOOKUP($A$1,'2564'!$A$61:$O$89,13)</f>
        <v>2.8390887199999999</v>
      </c>
      <c r="BU50" s="100">
        <f>+VLOOKUP($A$1,'2564'!$A$61:$O$89,14)</f>
        <v>2.6315146299999994</v>
      </c>
      <c r="BV50" s="101">
        <f t="shared" si="9"/>
        <v>35.31472832</v>
      </c>
      <c r="BW50" s="156"/>
      <c r="BX50" s="154"/>
      <c r="BY50" s="155"/>
      <c r="BZ50" s="155"/>
      <c r="CA50" s="155"/>
      <c r="CB50" s="155"/>
      <c r="CC50" s="155"/>
      <c r="CD50" s="155"/>
      <c r="CE50" s="155"/>
      <c r="CF50" s="155"/>
      <c r="CG50" s="155"/>
      <c r="CH50" s="155"/>
      <c r="CI50" s="155"/>
      <c r="CJ50" s="155"/>
      <c r="CK50" s="155"/>
      <c r="CL50" s="155"/>
      <c r="CM50" s="156"/>
      <c r="DR50" s="154"/>
      <c r="DS50" s="92" t="s">
        <v>166</v>
      </c>
      <c r="DT50" s="412">
        <f>+VLOOKUP($A$1,'2564'!$A$523:$O$552,3)</f>
        <v>0.95547153074805968</v>
      </c>
      <c r="DU50" s="412">
        <f>+VLOOKUP($A$1,'2564'!$A$523:$O$552,4)</f>
        <v>0.92941706916022959</v>
      </c>
      <c r="DV50" s="412">
        <f>+VLOOKUP($A$1,'2564'!$A$523:$O$552,5)</f>
        <v>0.93857286704837251</v>
      </c>
      <c r="DW50" s="412">
        <f>+VLOOKUP($A$1,'2564'!$A$523:$O$552,6)</f>
        <v>0.91770437816783701</v>
      </c>
      <c r="DX50" s="412">
        <f>+VLOOKUP($A$1,'2564'!$A$523:$O$552,7)</f>
        <v>0.84913289227979571</v>
      </c>
      <c r="DY50" s="412">
        <f>+VLOOKUP($A$1,'2564'!$A$523:$O$552,8)</f>
        <v>1.0410839515824921</v>
      </c>
      <c r="DZ50" s="412">
        <f>+VLOOKUP($A$1,'2564'!$A$523:$O$552,9)</f>
        <v>0.80610353244696897</v>
      </c>
      <c r="EA50" s="412">
        <f>+VLOOKUP($A$1,'2564'!$A$523:$O$552,10)</f>
        <v>0.93869839939568711</v>
      </c>
      <c r="EB50" s="412">
        <f>+VLOOKUP($A$1,'2564'!$A$523:$O$552,11)</f>
        <v>0.86823356229100512</v>
      </c>
      <c r="EC50" s="412">
        <f>+VLOOKUP($A$1,'2564'!$A$523:$O$552,12)</f>
        <v>0.9115054455545083</v>
      </c>
      <c r="ED50" s="412">
        <f>+VLOOKUP($A$1,'2564'!$A$523:$O$552,13)</f>
        <v>0.89143026972182426</v>
      </c>
      <c r="EE50" s="412">
        <f>+VLOOKUP($A$1,'2564'!$A$523:$O$552,14)</f>
        <v>0.83402053887648409</v>
      </c>
      <c r="EF50" s="412">
        <f>+VLOOKUP($A$1,'2564'!$A$523:$O$552,15)</f>
        <v>0.90491579050254278</v>
      </c>
    </row>
    <row r="51" spans="1:136" ht="18.75" x14ac:dyDescent="0.3">
      <c r="A51" s="157"/>
      <c r="B51" s="158"/>
      <c r="C51" s="158"/>
      <c r="D51" s="158"/>
      <c r="E51" s="158"/>
      <c r="F51" s="158"/>
      <c r="G51" s="158"/>
      <c r="H51" s="158"/>
      <c r="I51" s="158"/>
      <c r="J51" s="158"/>
      <c r="K51" s="159"/>
      <c r="L51" s="157"/>
      <c r="M51" s="170" t="s">
        <v>173</v>
      </c>
      <c r="N51" s="171">
        <f>+VLOOKUP($A$1,'2565'!$A$1:$O$29,3)</f>
        <v>1165</v>
      </c>
      <c r="O51" s="171">
        <f>+VLOOKUP($A$1,'2565'!$A$1:$O$29,4)</f>
        <v>1328</v>
      </c>
      <c r="P51" s="171">
        <f>+VLOOKUP($A$1,'2565'!$A$1:$O$29,5)</f>
        <v>1336</v>
      </c>
      <c r="Q51" s="171">
        <f>+VLOOKUP($A$1,'2565'!$A$1:$O$29,6)</f>
        <v>1321</v>
      </c>
      <c r="R51" s="171">
        <f>+VLOOKUP($A$1,'2565'!$A$1:$O$29,7)</f>
        <v>1451</v>
      </c>
      <c r="S51" s="171">
        <f>+VLOOKUP($A$1,'2565'!$A$1:$O$29,8)</f>
        <v>1885</v>
      </c>
      <c r="T51" s="171">
        <f>+VLOOKUP($A$1,'2565'!$A$1:$O$29,9)</f>
        <v>1092</v>
      </c>
      <c r="U51" s="171">
        <f>+VLOOKUP($A$1,'2565'!$A$1:$O$29,10)</f>
        <v>1448</v>
      </c>
      <c r="V51" s="171">
        <f>+VLOOKUP($A$1,'2565'!$A$1:$O$29,11)</f>
        <v>1667</v>
      </c>
      <c r="W51" s="171">
        <f>+VLOOKUP($A$1,'2565'!$A$1:$O$29,12)</f>
        <v>1232</v>
      </c>
      <c r="X51" s="171">
        <f>+VLOOKUP($A$1,'2565'!$A$1:$O$29,13)</f>
        <v>1603</v>
      </c>
      <c r="Y51" s="171">
        <f>+VLOOKUP($A$1,'2565'!$A$1:$O$29,14)</f>
        <v>1415</v>
      </c>
      <c r="Z51" s="338">
        <f>SUM(N51:Y51)</f>
        <v>16943</v>
      </c>
      <c r="AA51" s="472"/>
      <c r="AB51" s="157"/>
      <c r="AC51" s="168" t="s">
        <v>173</v>
      </c>
      <c r="AD51" s="169">
        <f>+VLOOKUP($A$1,'2565'!$A$31:$O$59,3)</f>
        <v>7.9129729999999991</v>
      </c>
      <c r="AE51" s="169">
        <f>+VLOOKUP($A$1,'2565'!$A$31:$O$59,4)</f>
        <v>8.1949155999999981</v>
      </c>
      <c r="AF51" s="169">
        <f>+VLOOKUP($A$1,'2565'!$A$31:$O$59,5)</f>
        <v>8.1678717199999991</v>
      </c>
      <c r="AG51" s="169">
        <f>+VLOOKUP($A$1,'2565'!$A$31:$O$59,6)</f>
        <v>8.7152485600000045</v>
      </c>
      <c r="AH51" s="169">
        <f>+VLOOKUP($A$1,'2565'!$A$31:$O$59,7)</f>
        <v>8.2941592299999982</v>
      </c>
      <c r="AI51" s="169">
        <f>+VLOOKUP($A$1,'2565'!$A$31:$O$59,8)</f>
        <v>7.8122680000000004</v>
      </c>
      <c r="AJ51" s="169">
        <f>+VLOOKUP($A$1,'2565'!$A$31:$O$59,9)</f>
        <v>9.0126137900000014</v>
      </c>
      <c r="AK51" s="169">
        <f>+VLOOKUP($A$1,'2565'!$A$31:$O$59,10)</f>
        <v>8.6725787600000022</v>
      </c>
      <c r="AL51" s="169">
        <f>+VLOOKUP($A$1,'2565'!$A$31:$O$59,11)</f>
        <v>8.6035479999999982</v>
      </c>
      <c r="AM51" s="169">
        <f>+VLOOKUP($A$1,'2565'!$A$31:$O$59,12)</f>
        <v>8.5420598400000003</v>
      </c>
      <c r="AN51" s="169">
        <f>+VLOOKUP($A$1,'2565'!$A$31:$O$59,13)</f>
        <v>8.5500590199999973</v>
      </c>
      <c r="AO51" s="169">
        <f>+VLOOKUP($A$1,'2565'!$A$31:$O$59,14)</f>
        <v>8.5227890000000013</v>
      </c>
      <c r="AP51" s="335">
        <f>SUM(AD51:AO51)</f>
        <v>101.00108452000002</v>
      </c>
      <c r="AQ51" s="159"/>
      <c r="AR51" s="157"/>
      <c r="AS51" s="166" t="s">
        <v>173</v>
      </c>
      <c r="AT51" s="167">
        <f>+VLOOKUP($A$1,'2565'!$A$121:$O$149,3)</f>
        <v>0.57161871261968022</v>
      </c>
      <c r="AU51" s="167">
        <f>+VLOOKUP($A$1,'2565'!$A$121:$O$149,4)</f>
        <v>0.61046362564003442</v>
      </c>
      <c r="AV51" s="167">
        <f>+VLOOKUP($A$1,'2565'!$A$121:$O$149,5)</f>
        <v>0.58750083985240176</v>
      </c>
      <c r="AW51" s="167">
        <f>+VLOOKUP($A$1,'2565'!$A$121:$O$149,6)</f>
        <v>0.62539106888089702</v>
      </c>
      <c r="AX51" s="167">
        <f>+VLOOKUP($A$1,'2565'!$A$121:$O$149,7)</f>
        <v>0.6573142302708076</v>
      </c>
      <c r="AY51" s="167">
        <f>+VLOOKUP($A$1,'2565'!$A$121:$O$149,8)</f>
        <v>0.5574900648752168</v>
      </c>
      <c r="AZ51" s="167">
        <f>+VLOOKUP($A$1,'2565'!$A$121:$O$149,9)</f>
        <v>0.66279867684624327</v>
      </c>
      <c r="BA51" s="167">
        <f>+VLOOKUP($A$1,'2565'!$A$121:$O$149,10)</f>
        <v>0.61589195311537126</v>
      </c>
      <c r="BB51" s="167">
        <f>+VLOOKUP($A$1,'2565'!$A$121:$O$149,11)</f>
        <v>0.6296461530580133</v>
      </c>
      <c r="BC51" s="167">
        <f>+VLOOKUP($A$1,'2565'!$A$121:$O$149,12)</f>
        <v>0.60344793265251762</v>
      </c>
      <c r="BD51" s="167">
        <f>+VLOOKUP($A$1,'2565'!$A$121:$O$149,13)</f>
        <v>0.60248513325346531</v>
      </c>
      <c r="BE51" s="167">
        <f>+VLOOKUP($A$1,'2565'!$A$121:$O$149,14)</f>
        <v>0.61892881198382743</v>
      </c>
      <c r="BF51" s="167">
        <f>+VLOOKUP($A$1,'2565'!$A$121:$O$149,15)</f>
        <v>0.61108864724289824</v>
      </c>
      <c r="BG51" s="159"/>
      <c r="BH51" s="157"/>
      <c r="BI51" s="164" t="s">
        <v>173</v>
      </c>
      <c r="BJ51" s="165">
        <f>+VLOOKUP($A$1,'2565'!$A$61:$O$89,3)</f>
        <v>3.4481534800000002</v>
      </c>
      <c r="BK51" s="165">
        <f>+VLOOKUP($A$1,'2565'!$A$61:$O$89,4)</f>
        <v>2.9890365000000001</v>
      </c>
      <c r="BL51" s="165">
        <f>+VLOOKUP($A$1,'2565'!$A$61:$O$89,5)</f>
        <v>3.5738623299999999</v>
      </c>
      <c r="BM51" s="165">
        <f>+VLOOKUP($A$1,'2565'!$A$61:$O$89,6)</f>
        <v>2.9323870600000004</v>
      </c>
      <c r="BN51" s="165">
        <f>+VLOOKUP($A$1,'2565'!$A$61:$O$89,7)</f>
        <v>2.2134678999999995</v>
      </c>
      <c r="BO51" s="165">
        <f>+VLOOKUP($A$1,'2565'!$A$61:$O$89,8)</f>
        <v>3.8631901900000001</v>
      </c>
      <c r="BP51" s="165">
        <f>+VLOOKUP($A$1,'2565'!$A$61:$O$89,9)</f>
        <v>2.5626746800000006</v>
      </c>
      <c r="BQ51" s="165">
        <f>+VLOOKUP($A$1,'2565'!$A$61:$O$89,10)</f>
        <v>2.8929829499999999</v>
      </c>
      <c r="BR51" s="165">
        <f>+VLOOKUP($A$1,'2565'!$A$61:$O$89,11)</f>
        <v>2.4378508500000011</v>
      </c>
      <c r="BS51" s="165">
        <f>+VLOOKUP($A$1,'2565'!$A$61:$O$89,12)</f>
        <v>2.6882585199999989</v>
      </c>
      <c r="BT51" s="165">
        <f>+VLOOKUP($A$1,'2565'!$A$61:$O$89,13)</f>
        <v>2.77696041</v>
      </c>
      <c r="BU51" s="165">
        <f>+VLOOKUP($A$1,'2565'!$A$61:$O$89,14)</f>
        <v>2.5569585399999997</v>
      </c>
      <c r="BV51" s="165">
        <f t="shared" si="9"/>
        <v>34.935783409999992</v>
      </c>
      <c r="BW51" s="159"/>
      <c r="BX51" s="157"/>
      <c r="BY51" s="158"/>
      <c r="BZ51" s="158"/>
      <c r="CA51" s="158"/>
      <c r="CB51" s="158"/>
      <c r="CC51" s="158"/>
      <c r="CD51" s="158"/>
      <c r="CE51" s="158"/>
      <c r="CF51" s="158"/>
      <c r="CG51" s="158"/>
      <c r="CH51" s="158"/>
      <c r="CI51" s="158"/>
      <c r="CJ51" s="158"/>
      <c r="CK51" s="158"/>
      <c r="CL51" s="158"/>
      <c r="CM51" s="159"/>
      <c r="DR51" s="157"/>
      <c r="DS51" s="411" t="s">
        <v>173</v>
      </c>
      <c r="DT51" s="413">
        <f>+VLOOKUP($A$1,'2565'!$A$523:$O$552,3)</f>
        <v>0.87731967491864316</v>
      </c>
      <c r="DU51" s="413">
        <f>+VLOOKUP($A$1,'2565'!$A$523:$O$552,4)</f>
        <v>0.85064882181336943</v>
      </c>
      <c r="DV51" s="413">
        <f>+VLOOKUP($A$1,'2565'!$A$523:$O$552,5)</f>
        <v>0.97353232183230232</v>
      </c>
      <c r="DW51" s="413">
        <f>+VLOOKUP($A$1,'2565'!$A$523:$O$552,6)</f>
        <v>0.92724178482868147</v>
      </c>
      <c r="DX51" s="413">
        <f>+VLOOKUP($A$1,'2565'!$A$523:$O$552,7)</f>
        <v>0.90722786738686723</v>
      </c>
      <c r="DY51" s="413">
        <f>+VLOOKUP($A$1,'2565'!$A$523:$O$552,8)</f>
        <v>1.1076919455400149</v>
      </c>
      <c r="DZ51" s="413">
        <f>+VLOOKUP($A$1,'2565'!$A$523:$O$552,9)</f>
        <v>0.83601839328344285</v>
      </c>
      <c r="EA51" s="413">
        <f>+VLOOKUP($A$1,'2565'!$A$523:$O$552,10)</f>
        <v>0.99837162620359954</v>
      </c>
      <c r="EB51" s="413">
        <f>+VLOOKUP($A$1,'2565'!$A$523:$O$552,11)</f>
        <v>0.98823405181211299</v>
      </c>
      <c r="EC51" s="413">
        <f>+VLOOKUP($A$1,'2565'!$A$523:$O$552,12)</f>
        <v>0.93344884130430061</v>
      </c>
      <c r="ED51" s="413">
        <f>+VLOOKUP($A$1,'2565'!$A$523:$O$552,13)</f>
        <v>0.96721341579698261</v>
      </c>
      <c r="EE51" s="413">
        <f>+VLOOKUP($A$1,'2565'!$A$523:$O$552,14)</f>
        <v>1.0699014207673097</v>
      </c>
      <c r="EF51" s="413">
        <f>+VLOOKUP($A$1,'2565'!$A$523:$O$552,15)</f>
        <v>0.95228332851172814</v>
      </c>
    </row>
    <row r="52" spans="1:136" ht="28.5" x14ac:dyDescent="0.2">
      <c r="A52" s="245">
        <v>10300</v>
      </c>
      <c r="B52" s="491" t="s">
        <v>53</v>
      </c>
      <c r="C52" s="491"/>
      <c r="D52" s="491"/>
      <c r="E52" s="491"/>
      <c r="F52" s="491" t="str">
        <f>+VLOOKUP($A$1,เป้าหมาย2565!$A$1:$B$29,2)</f>
        <v>กปภ.ข.9_65</v>
      </c>
      <c r="G52" s="491"/>
      <c r="H52" s="491"/>
      <c r="I52" s="491"/>
      <c r="J52" s="491"/>
      <c r="K52" s="527"/>
      <c r="L52" s="151">
        <f>+$A$1</f>
        <v>10300</v>
      </c>
      <c r="M52" s="491" t="s">
        <v>53</v>
      </c>
      <c r="N52" s="491"/>
      <c r="O52" s="491"/>
      <c r="P52" s="491"/>
      <c r="Q52" s="491" t="str">
        <f>+VLOOKUP($A$1,เป้าหมาย2565!$A$1:$B$29,2)</f>
        <v>กปภ.ข.9_65</v>
      </c>
      <c r="R52" s="491"/>
      <c r="S52" s="491"/>
      <c r="T52" s="491"/>
      <c r="U52" s="491"/>
      <c r="V52" s="491"/>
      <c r="W52" s="152"/>
      <c r="X52" s="152"/>
      <c r="Y52" s="152"/>
      <c r="Z52" s="152"/>
      <c r="AA52" s="153"/>
      <c r="AB52" s="151">
        <f>+$A$1</f>
        <v>10300</v>
      </c>
      <c r="AC52" s="491" t="s">
        <v>53</v>
      </c>
      <c r="AD52" s="491"/>
      <c r="AE52" s="491"/>
      <c r="AF52" s="491"/>
      <c r="AG52" s="491" t="str">
        <f>+VLOOKUP($A$1,เป้าหมาย2565!$A$1:$B$29,2)</f>
        <v>กปภ.ข.9_65</v>
      </c>
      <c r="AH52" s="491"/>
      <c r="AI52" s="491"/>
      <c r="AJ52" s="491"/>
      <c r="AK52" s="491"/>
      <c r="AL52" s="491"/>
      <c r="AM52" s="152"/>
      <c r="AN52" s="152"/>
      <c r="AO52" s="152"/>
      <c r="AP52" s="152"/>
      <c r="AQ52" s="153"/>
      <c r="AR52" s="151">
        <f>+$A$1</f>
        <v>10300</v>
      </c>
      <c r="AS52" s="491" t="s">
        <v>53</v>
      </c>
      <c r="AT52" s="491"/>
      <c r="AU52" s="491"/>
      <c r="AV52" s="491"/>
      <c r="AW52" s="491" t="str">
        <f>+VLOOKUP($A$1,เป้าหมาย2565!$A$1:$B$29,2)</f>
        <v>กปภ.ข.9_65</v>
      </c>
      <c r="AX52" s="491"/>
      <c r="AY52" s="491"/>
      <c r="AZ52" s="491"/>
      <c r="BA52" s="491"/>
      <c r="BB52" s="491"/>
      <c r="BC52" s="152"/>
      <c r="BD52" s="152"/>
      <c r="BE52" s="152"/>
      <c r="BF52" s="152"/>
      <c r="BG52" s="153"/>
      <c r="BH52" s="151">
        <f>+$A$1</f>
        <v>10300</v>
      </c>
      <c r="BI52" s="491" t="s">
        <v>53</v>
      </c>
      <c r="BJ52" s="491"/>
      <c r="BK52" s="491"/>
      <c r="BL52" s="491"/>
      <c r="BM52" s="491" t="str">
        <f>+VLOOKUP($A$1,เป้าหมาย2565!$A$1:$B$29,2)</f>
        <v>กปภ.ข.9_65</v>
      </c>
      <c r="BN52" s="491"/>
      <c r="BO52" s="491"/>
      <c r="BP52" s="491"/>
      <c r="BQ52" s="491"/>
      <c r="BR52" s="491"/>
      <c r="BS52" s="152"/>
      <c r="BT52" s="152"/>
      <c r="BU52" s="152"/>
      <c r="BV52" s="152"/>
      <c r="BW52" s="153"/>
      <c r="BX52" s="151">
        <f>+$A$1</f>
        <v>10300</v>
      </c>
      <c r="BY52" s="491" t="s">
        <v>53</v>
      </c>
      <c r="BZ52" s="491"/>
      <c r="CA52" s="491"/>
      <c r="CB52" s="491"/>
      <c r="CC52" s="491" t="str">
        <f>+VLOOKUP($A$1,เป้าหมาย2565!$A$1:$B$29,2)</f>
        <v>กปภ.ข.9_65</v>
      </c>
      <c r="CD52" s="491"/>
      <c r="CE52" s="491"/>
      <c r="CF52" s="491"/>
      <c r="CG52" s="491"/>
      <c r="CH52" s="491"/>
      <c r="CI52" s="152"/>
      <c r="CJ52" s="152"/>
      <c r="CK52" s="152"/>
      <c r="CL52" s="152"/>
      <c r="CM52" s="153"/>
      <c r="DR52" s="151">
        <f>+$A$1</f>
        <v>10300</v>
      </c>
      <c r="DS52" s="491" t="s">
        <v>53</v>
      </c>
      <c r="DT52" s="491"/>
      <c r="DU52" s="491"/>
      <c r="DV52" s="491"/>
      <c r="DW52" s="491" t="str">
        <f>+VLOOKUP($A$1,เป้าหมาย2565!$A$1:$B$29,2)</f>
        <v>กปภ.ข.9_65</v>
      </c>
      <c r="DX52" s="491"/>
      <c r="DY52" s="491"/>
      <c r="DZ52" s="491"/>
      <c r="EA52" s="491"/>
      <c r="EB52" s="491"/>
      <c r="EC52" s="152"/>
      <c r="ED52" s="152"/>
      <c r="EE52" s="152"/>
      <c r="EF52" s="152"/>
    </row>
    <row r="53" spans="1:136" x14ac:dyDescent="0.2">
      <c r="A53" s="154"/>
      <c r="B53" s="155"/>
      <c r="C53" s="155"/>
      <c r="D53" s="155"/>
      <c r="E53" s="155"/>
      <c r="F53" s="155"/>
      <c r="G53" s="155"/>
      <c r="H53" s="155"/>
      <c r="I53" s="155"/>
      <c r="J53" s="155"/>
      <c r="K53" s="156"/>
      <c r="L53" s="154"/>
      <c r="M53" s="155"/>
      <c r="N53" s="155"/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  <c r="AA53" s="156"/>
      <c r="AB53" s="154"/>
      <c r="AC53" s="155"/>
      <c r="AD53" s="155"/>
      <c r="AE53" s="155"/>
      <c r="AF53" s="155"/>
      <c r="AG53" s="155"/>
      <c r="AH53" s="155"/>
      <c r="AI53" s="155"/>
      <c r="AJ53" s="155"/>
      <c r="AK53" s="155"/>
      <c r="AL53" s="155"/>
      <c r="AM53" s="155"/>
      <c r="AN53" s="155"/>
      <c r="AO53" s="155"/>
      <c r="AP53" s="155"/>
      <c r="AQ53" s="156"/>
      <c r="AR53" s="154"/>
      <c r="AS53" s="155"/>
      <c r="AT53" s="155"/>
      <c r="AU53" s="155"/>
      <c r="AV53" s="155"/>
      <c r="AW53" s="155"/>
      <c r="AX53" s="155"/>
      <c r="AY53" s="155"/>
      <c r="AZ53" s="155"/>
      <c r="BA53" s="155"/>
      <c r="BB53" s="155"/>
      <c r="BC53" s="155"/>
      <c r="BD53" s="155"/>
      <c r="BE53" s="155"/>
      <c r="BF53" s="155"/>
      <c r="BG53" s="156"/>
      <c r="BH53" s="154"/>
      <c r="BI53" s="155"/>
      <c r="BJ53" s="155"/>
      <c r="BK53" s="155"/>
      <c r="BL53" s="155"/>
      <c r="BM53" s="155"/>
      <c r="BN53" s="155"/>
      <c r="BO53" s="155"/>
      <c r="BP53" s="155"/>
      <c r="BQ53" s="155"/>
      <c r="BR53" s="155"/>
      <c r="BS53" s="155"/>
      <c r="BT53" s="155"/>
      <c r="BU53" s="155"/>
      <c r="BV53" s="155"/>
      <c r="BW53" s="156"/>
      <c r="BX53" s="154"/>
      <c r="BY53" s="155"/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6"/>
      <c r="DR53" s="154"/>
      <c r="DS53" s="155"/>
      <c r="DT53" s="155"/>
      <c r="DU53" s="155"/>
      <c r="DV53" s="155"/>
      <c r="DW53" s="155"/>
      <c r="DX53" s="155"/>
      <c r="DY53" s="155"/>
      <c r="DZ53" s="155"/>
      <c r="EA53" s="155"/>
      <c r="EB53" s="155"/>
      <c r="EC53" s="155"/>
      <c r="ED53" s="155"/>
      <c r="EE53" s="155"/>
      <c r="EF53" s="155"/>
    </row>
    <row r="54" spans="1:136" x14ac:dyDescent="0.2">
      <c r="A54" s="154"/>
      <c r="B54" s="155"/>
      <c r="C54" s="155"/>
      <c r="D54" s="155"/>
      <c r="E54" s="155"/>
      <c r="F54" s="155"/>
      <c r="G54" s="155"/>
      <c r="H54" s="155"/>
      <c r="I54" s="155"/>
      <c r="J54" s="155"/>
      <c r="K54" s="156"/>
      <c r="L54" s="154"/>
      <c r="M54" s="155"/>
      <c r="N54" s="15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  <c r="AA54" s="156"/>
      <c r="AB54" s="154"/>
      <c r="AC54" s="155"/>
      <c r="AD54" s="155"/>
      <c r="AE54" s="155"/>
      <c r="AF54" s="155"/>
      <c r="AG54" s="155"/>
      <c r="AH54" s="155"/>
      <c r="AI54" s="155"/>
      <c r="AJ54" s="155"/>
      <c r="AK54" s="155"/>
      <c r="AL54" s="155"/>
      <c r="AM54" s="155"/>
      <c r="AN54" s="155"/>
      <c r="AO54" s="155"/>
      <c r="AP54" s="155"/>
      <c r="AQ54" s="156"/>
      <c r="AR54" s="154"/>
      <c r="AS54" s="155"/>
      <c r="AT54" s="155"/>
      <c r="AU54" s="155"/>
      <c r="AV54" s="155"/>
      <c r="AW54" s="155"/>
      <c r="AX54" s="155"/>
      <c r="AY54" s="155"/>
      <c r="AZ54" s="155"/>
      <c r="BA54" s="155"/>
      <c r="BB54" s="155"/>
      <c r="BC54" s="155"/>
      <c r="BD54" s="155"/>
      <c r="BE54" s="155"/>
      <c r="BF54" s="155"/>
      <c r="BG54" s="156"/>
      <c r="BH54" s="154"/>
      <c r="BI54" s="155"/>
      <c r="BJ54" s="155"/>
      <c r="BK54" s="155"/>
      <c r="BL54" s="155"/>
      <c r="BM54" s="155"/>
      <c r="BN54" s="155"/>
      <c r="BO54" s="155"/>
      <c r="BP54" s="155"/>
      <c r="BQ54" s="155"/>
      <c r="BR54" s="155"/>
      <c r="BS54" s="155"/>
      <c r="BT54" s="155"/>
      <c r="BU54" s="155"/>
      <c r="BV54" s="155"/>
      <c r="BW54" s="156"/>
      <c r="BX54" s="154"/>
      <c r="BY54" s="155"/>
      <c r="BZ54" s="155"/>
      <c r="CA54" s="155"/>
      <c r="CB54" s="155"/>
      <c r="CC54" s="155"/>
      <c r="CD54" s="155"/>
      <c r="CE54" s="155"/>
      <c r="CF54" s="155"/>
      <c r="CG54" s="155"/>
      <c r="CH54" s="155"/>
      <c r="CI54" s="155"/>
      <c r="CJ54" s="155"/>
      <c r="CK54" s="155"/>
      <c r="CL54" s="155"/>
      <c r="CM54" s="156"/>
      <c r="DR54" s="154"/>
      <c r="DS54" s="155"/>
      <c r="DT54" s="155"/>
      <c r="DU54" s="155"/>
      <c r="DV54" s="155"/>
      <c r="DW54" s="155"/>
      <c r="DX54" s="155"/>
      <c r="DY54" s="155"/>
      <c r="DZ54" s="155"/>
      <c r="EA54" s="155"/>
      <c r="EB54" s="155"/>
      <c r="EC54" s="155"/>
      <c r="ED54" s="155"/>
      <c r="EE54" s="155"/>
      <c r="EF54" s="155"/>
    </row>
    <row r="55" spans="1:136" ht="23.25" x14ac:dyDescent="0.2">
      <c r="A55" s="246"/>
      <c r="B55" s="247"/>
      <c r="C55" s="247"/>
      <c r="D55" s="247"/>
      <c r="E55" s="247"/>
      <c r="F55" s="247"/>
      <c r="G55" s="247"/>
      <c r="H55" s="247"/>
      <c r="I55" s="247"/>
      <c r="J55" s="247"/>
      <c r="K55" s="248"/>
      <c r="L55" s="154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  <c r="AA55" s="156"/>
      <c r="AB55" s="154"/>
      <c r="AC55" s="155"/>
      <c r="AD55" s="155"/>
      <c r="AE55" s="155"/>
      <c r="AF55" s="155"/>
      <c r="AG55" s="155"/>
      <c r="AH55" s="155"/>
      <c r="AI55" s="155"/>
      <c r="AJ55" s="155"/>
      <c r="AK55" s="155"/>
      <c r="AL55" s="155"/>
      <c r="AM55" s="155"/>
      <c r="AN55" s="155"/>
      <c r="AO55" s="155"/>
      <c r="AP55" s="155"/>
      <c r="AQ55" s="156"/>
      <c r="AR55" s="154"/>
      <c r="AS55" s="155"/>
      <c r="AT55" s="155"/>
      <c r="AU55" s="155"/>
      <c r="AV55" s="155"/>
      <c r="AW55" s="155"/>
      <c r="AX55" s="155"/>
      <c r="AY55" s="155"/>
      <c r="AZ55" s="155"/>
      <c r="BA55" s="155"/>
      <c r="BB55" s="155"/>
      <c r="BC55" s="155"/>
      <c r="BD55" s="155"/>
      <c r="BE55" s="155"/>
      <c r="BF55" s="155"/>
      <c r="BG55" s="156"/>
      <c r="BH55" s="154"/>
      <c r="BI55" s="155"/>
      <c r="BJ55" s="155"/>
      <c r="BK55" s="155"/>
      <c r="BL55" s="155"/>
      <c r="BM55" s="155"/>
      <c r="BN55" s="155"/>
      <c r="BO55" s="155"/>
      <c r="BP55" s="155"/>
      <c r="BQ55" s="155"/>
      <c r="BR55" s="155"/>
      <c r="BS55" s="155"/>
      <c r="BT55" s="155"/>
      <c r="BU55" s="155"/>
      <c r="BV55" s="155"/>
      <c r="BW55" s="156"/>
      <c r="BX55" s="154"/>
      <c r="BY55" s="155"/>
      <c r="BZ55" s="155"/>
      <c r="CA55" s="155"/>
      <c r="CB55" s="155"/>
      <c r="CC55" s="155"/>
      <c r="CD55" s="155"/>
      <c r="CE55" s="155"/>
      <c r="CF55" s="155"/>
      <c r="CG55" s="155"/>
      <c r="CH55" s="155"/>
      <c r="CI55" s="155"/>
      <c r="CJ55" s="155"/>
      <c r="CK55" s="155"/>
      <c r="CL55" s="155"/>
      <c r="CM55" s="156"/>
      <c r="DR55" s="154"/>
      <c r="DS55" s="155"/>
      <c r="DT55" s="155"/>
      <c r="DU55" s="155"/>
      <c r="DV55" s="155"/>
      <c r="DW55" s="155"/>
      <c r="DX55" s="155"/>
      <c r="DY55" s="155"/>
      <c r="DZ55" s="155"/>
      <c r="EA55" s="155"/>
      <c r="EB55" s="155"/>
      <c r="EC55" s="155"/>
      <c r="ED55" s="155"/>
      <c r="EE55" s="155"/>
      <c r="EF55" s="155"/>
    </row>
    <row r="56" spans="1:136" ht="23.25" x14ac:dyDescent="0.2">
      <c r="A56" s="154"/>
      <c r="B56" s="155"/>
      <c r="C56" s="155"/>
      <c r="D56" s="155"/>
      <c r="E56" s="155"/>
      <c r="F56" s="155"/>
      <c r="G56" s="155"/>
      <c r="H56" s="155"/>
      <c r="I56" s="155"/>
      <c r="J56" s="155"/>
      <c r="K56" s="156"/>
      <c r="L56" s="154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6"/>
      <c r="AB56" s="154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6"/>
      <c r="AR56" s="154"/>
      <c r="AS56" s="155"/>
      <c r="AT56" s="155"/>
      <c r="AU56" s="155"/>
      <c r="AV56" s="155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6"/>
      <c r="BH56" s="154"/>
      <c r="BI56" s="155"/>
      <c r="BJ56" s="155"/>
      <c r="BK56" s="155"/>
      <c r="BL56" s="155"/>
      <c r="BM56" s="155"/>
      <c r="BN56" s="155"/>
      <c r="BO56" s="155"/>
      <c r="BP56" s="155"/>
      <c r="BQ56" s="155"/>
      <c r="BR56" s="155"/>
      <c r="BS56" s="155"/>
      <c r="BT56" s="155"/>
      <c r="BU56" s="155"/>
      <c r="BV56" s="155"/>
      <c r="BW56" s="156"/>
      <c r="BX56" s="154"/>
      <c r="BY56" s="155"/>
      <c r="BZ56" s="155"/>
      <c r="CA56" s="155"/>
      <c r="CB56" s="155"/>
      <c r="CC56" s="155"/>
      <c r="CD56" s="155"/>
      <c r="CE56" s="155"/>
      <c r="CF56" s="155"/>
      <c r="CG56" s="155"/>
      <c r="CH56" s="155"/>
      <c r="CI56" s="155"/>
      <c r="CJ56" s="155"/>
      <c r="CK56" s="155"/>
      <c r="CL56" s="155"/>
      <c r="CM56" s="156"/>
      <c r="DC56" s="65"/>
      <c r="DD56" s="65"/>
      <c r="DE56" s="65"/>
      <c r="DF56" s="65"/>
      <c r="DG56" s="65"/>
      <c r="DH56" s="65"/>
      <c r="DI56" s="65"/>
      <c r="DJ56" s="65"/>
      <c r="DK56" s="65"/>
      <c r="DL56" s="65"/>
      <c r="DM56" s="65"/>
      <c r="DN56" s="65"/>
      <c r="DO56" s="65"/>
      <c r="DP56" s="65"/>
      <c r="DQ56" s="65"/>
      <c r="DR56" s="154"/>
      <c r="DS56" s="155"/>
      <c r="DT56" s="155"/>
      <c r="DU56" s="155"/>
      <c r="DV56" s="155"/>
      <c r="DW56" s="155"/>
      <c r="DX56" s="155"/>
      <c r="DY56" s="155"/>
      <c r="DZ56" s="155"/>
      <c r="EA56" s="155"/>
      <c r="EB56" s="155"/>
      <c r="EC56" s="155"/>
      <c r="ED56" s="155"/>
      <c r="EE56" s="155"/>
      <c r="EF56" s="155"/>
    </row>
    <row r="57" spans="1:136" x14ac:dyDescent="0.2">
      <c r="A57" s="154"/>
      <c r="B57" s="155"/>
      <c r="C57" s="155"/>
      <c r="D57" s="155"/>
      <c r="E57" s="155"/>
      <c r="F57" s="155"/>
      <c r="G57" s="155"/>
      <c r="H57" s="155"/>
      <c r="I57" s="155"/>
      <c r="J57" s="155"/>
      <c r="K57" s="156"/>
      <c r="L57" s="154"/>
      <c r="M57" s="155"/>
      <c r="N57" s="155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  <c r="AA57" s="156"/>
      <c r="AB57" s="154"/>
      <c r="AC57" s="155"/>
      <c r="AD57" s="155"/>
      <c r="AE57" s="155"/>
      <c r="AF57" s="155"/>
      <c r="AG57" s="155"/>
      <c r="AH57" s="155"/>
      <c r="AI57" s="155"/>
      <c r="AJ57" s="155"/>
      <c r="AK57" s="155"/>
      <c r="AL57" s="155"/>
      <c r="AM57" s="155"/>
      <c r="AN57" s="155"/>
      <c r="AO57" s="155"/>
      <c r="AP57" s="155"/>
      <c r="AQ57" s="156"/>
      <c r="AR57" s="154"/>
      <c r="AS57" s="155"/>
      <c r="AT57" s="155"/>
      <c r="AU57" s="155"/>
      <c r="AV57" s="155"/>
      <c r="AW57" s="155"/>
      <c r="AX57" s="155"/>
      <c r="AY57" s="155"/>
      <c r="AZ57" s="155"/>
      <c r="BA57" s="155"/>
      <c r="BB57" s="155"/>
      <c r="BC57" s="155"/>
      <c r="BD57" s="155"/>
      <c r="BE57" s="155"/>
      <c r="BF57" s="155"/>
      <c r="BG57" s="156"/>
      <c r="BH57" s="154"/>
      <c r="BI57" s="155"/>
      <c r="BJ57" s="155"/>
      <c r="BK57" s="155"/>
      <c r="BL57" s="155"/>
      <c r="BM57" s="155"/>
      <c r="BN57" s="155"/>
      <c r="BO57" s="155"/>
      <c r="BP57" s="155"/>
      <c r="BQ57" s="155"/>
      <c r="BR57" s="155"/>
      <c r="BS57" s="155"/>
      <c r="BT57" s="155"/>
      <c r="BU57" s="155"/>
      <c r="BV57" s="155"/>
      <c r="BW57" s="156"/>
      <c r="BX57" s="154"/>
      <c r="BY57" s="155"/>
      <c r="BZ57" s="155"/>
      <c r="CA57" s="155"/>
      <c r="CB57" s="155"/>
      <c r="CC57" s="155"/>
      <c r="CD57" s="155"/>
      <c r="CE57" s="155"/>
      <c r="CF57" s="155"/>
      <c r="CG57" s="155"/>
      <c r="CH57" s="155"/>
      <c r="CI57" s="155"/>
      <c r="CJ57" s="155"/>
      <c r="CK57" s="155"/>
      <c r="CL57" s="155"/>
      <c r="CM57" s="156"/>
      <c r="DR57" s="154"/>
      <c r="DS57" s="155"/>
      <c r="DT57" s="155"/>
      <c r="DU57" s="155"/>
      <c r="DV57" s="155"/>
      <c r="DW57" s="155"/>
      <c r="DX57" s="155"/>
      <c r="DY57" s="155"/>
      <c r="DZ57" s="155"/>
      <c r="EA57" s="155"/>
      <c r="EB57" s="155"/>
      <c r="EC57" s="155"/>
      <c r="ED57" s="155"/>
      <c r="EE57" s="155"/>
      <c r="EF57" s="155"/>
    </row>
    <row r="58" spans="1:136" x14ac:dyDescent="0.2">
      <c r="A58" s="154"/>
      <c r="B58" s="155"/>
      <c r="C58" s="155"/>
      <c r="D58" s="155"/>
      <c r="E58" s="155"/>
      <c r="F58" s="155"/>
      <c r="G58" s="155"/>
      <c r="H58" s="155"/>
      <c r="I58" s="155"/>
      <c r="J58" s="155"/>
      <c r="K58" s="156"/>
      <c r="L58" s="154"/>
      <c r="M58" s="155"/>
      <c r="N58" s="155"/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  <c r="AA58" s="156"/>
      <c r="AB58" s="154"/>
      <c r="AC58" s="155"/>
      <c r="AD58" s="155"/>
      <c r="AE58" s="155"/>
      <c r="AF58" s="155"/>
      <c r="AG58" s="155"/>
      <c r="AH58" s="155"/>
      <c r="AI58" s="155"/>
      <c r="AJ58" s="155"/>
      <c r="AK58" s="155"/>
      <c r="AL58" s="155"/>
      <c r="AM58" s="155"/>
      <c r="AN58" s="155"/>
      <c r="AO58" s="155"/>
      <c r="AP58" s="155"/>
      <c r="AQ58" s="156"/>
      <c r="AR58" s="154"/>
      <c r="AS58" s="155"/>
      <c r="AT58" s="155"/>
      <c r="AU58" s="155"/>
      <c r="AV58" s="155"/>
      <c r="AW58" s="155"/>
      <c r="AX58" s="155"/>
      <c r="AY58" s="155"/>
      <c r="AZ58" s="155"/>
      <c r="BA58" s="155"/>
      <c r="BB58" s="155"/>
      <c r="BC58" s="155"/>
      <c r="BD58" s="155"/>
      <c r="BE58" s="155"/>
      <c r="BF58" s="155"/>
      <c r="BG58" s="156"/>
      <c r="BH58" s="154"/>
      <c r="BI58" s="155"/>
      <c r="BJ58" s="155"/>
      <c r="BK58" s="155"/>
      <c r="BL58" s="155"/>
      <c r="BM58" s="155"/>
      <c r="BN58" s="155"/>
      <c r="BO58" s="155"/>
      <c r="BP58" s="155"/>
      <c r="BQ58" s="155"/>
      <c r="BR58" s="155"/>
      <c r="BS58" s="155"/>
      <c r="BT58" s="155"/>
      <c r="BU58" s="155"/>
      <c r="BV58" s="155"/>
      <c r="BW58" s="156"/>
      <c r="BX58" s="154"/>
      <c r="BY58" s="155"/>
      <c r="BZ58" s="155"/>
      <c r="CA58" s="155"/>
      <c r="CB58" s="155"/>
      <c r="CC58" s="155"/>
      <c r="CD58" s="155"/>
      <c r="CE58" s="155"/>
      <c r="CF58" s="155"/>
      <c r="CG58" s="155"/>
      <c r="CH58" s="155"/>
      <c r="CI58" s="155"/>
      <c r="CJ58" s="155"/>
      <c r="CK58" s="155"/>
      <c r="CL58" s="155"/>
      <c r="CM58" s="156"/>
      <c r="DR58" s="154"/>
      <c r="DS58" s="155"/>
      <c r="DT58" s="155"/>
      <c r="DU58" s="155"/>
      <c r="DV58" s="155"/>
      <c r="DW58" s="155"/>
      <c r="DX58" s="155"/>
      <c r="DY58" s="155"/>
      <c r="DZ58" s="155"/>
      <c r="EA58" s="155"/>
      <c r="EB58" s="155"/>
      <c r="EC58" s="155"/>
      <c r="ED58" s="155"/>
      <c r="EE58" s="155"/>
      <c r="EF58" s="155"/>
    </row>
    <row r="59" spans="1:136" s="65" customFormat="1" ht="29.25" customHeight="1" x14ac:dyDescent="0.2">
      <c r="A59" s="154"/>
      <c r="B59" s="155"/>
      <c r="C59" s="155"/>
      <c r="D59" s="155"/>
      <c r="E59" s="155"/>
      <c r="F59" s="155"/>
      <c r="G59" s="155"/>
      <c r="H59" s="155"/>
      <c r="I59" s="155"/>
      <c r="J59" s="155"/>
      <c r="K59" s="156"/>
      <c r="L59" s="154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  <c r="AA59" s="156"/>
      <c r="AB59" s="154"/>
      <c r="AC59" s="155"/>
      <c r="AD59" s="155"/>
      <c r="AE59" s="155"/>
      <c r="AF59" s="155"/>
      <c r="AG59" s="155"/>
      <c r="AH59" s="155"/>
      <c r="AI59" s="155"/>
      <c r="AJ59" s="155"/>
      <c r="AK59" s="155"/>
      <c r="AL59" s="155"/>
      <c r="AM59" s="155"/>
      <c r="AN59" s="155"/>
      <c r="AO59" s="155"/>
      <c r="AP59" s="155"/>
      <c r="AQ59" s="156"/>
      <c r="AR59" s="154"/>
      <c r="AS59" s="155"/>
      <c r="AT59" s="155"/>
      <c r="AU59" s="155"/>
      <c r="AV59" s="155"/>
      <c r="AW59" s="155"/>
      <c r="AX59" s="155"/>
      <c r="AY59" s="155"/>
      <c r="AZ59" s="155"/>
      <c r="BA59" s="155"/>
      <c r="BB59" s="155"/>
      <c r="BC59" s="155"/>
      <c r="BD59" s="155"/>
      <c r="BE59" s="155"/>
      <c r="BF59" s="155"/>
      <c r="BG59" s="156"/>
      <c r="BH59" s="154"/>
      <c r="BI59" s="155"/>
      <c r="BJ59" s="155"/>
      <c r="BK59" s="155"/>
      <c r="BL59" s="155"/>
      <c r="BM59" s="155"/>
      <c r="BN59" s="155"/>
      <c r="BO59" s="155"/>
      <c r="BP59" s="155"/>
      <c r="BQ59" s="155"/>
      <c r="BR59" s="155"/>
      <c r="BS59" s="155"/>
      <c r="BT59" s="155"/>
      <c r="BU59" s="155"/>
      <c r="BV59" s="155"/>
      <c r="BW59" s="156"/>
      <c r="BX59" s="154"/>
      <c r="BY59" s="155"/>
      <c r="BZ59" s="155"/>
      <c r="CA59" s="155"/>
      <c r="CB59" s="155"/>
      <c r="CC59" s="155"/>
      <c r="CD59" s="155"/>
      <c r="CE59" s="155"/>
      <c r="CF59" s="155"/>
      <c r="CG59" s="155"/>
      <c r="CH59" s="155"/>
      <c r="CI59" s="155"/>
      <c r="CJ59" s="155"/>
      <c r="CK59" s="155"/>
      <c r="CL59" s="155"/>
      <c r="CM59" s="156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 s="154"/>
      <c r="DS59" s="155"/>
      <c r="DT59" s="155"/>
      <c r="DU59" s="155"/>
      <c r="DV59" s="155"/>
      <c r="DW59" s="155"/>
      <c r="DX59" s="155"/>
      <c r="DY59" s="155"/>
      <c r="DZ59" s="155"/>
      <c r="EA59" s="155"/>
      <c r="EB59" s="155"/>
      <c r="EC59" s="155"/>
      <c r="ED59" s="155"/>
      <c r="EE59" s="155"/>
      <c r="EF59" s="155"/>
    </row>
    <row r="60" spans="1:136" x14ac:dyDescent="0.2">
      <c r="A60" s="154"/>
      <c r="B60" s="155"/>
      <c r="C60" s="155"/>
      <c r="D60" s="155"/>
      <c r="E60" s="155"/>
      <c r="F60" s="155"/>
      <c r="G60" s="155"/>
      <c r="H60" s="155"/>
      <c r="I60" s="155"/>
      <c r="J60" s="155"/>
      <c r="K60" s="156"/>
      <c r="L60" s="154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6"/>
      <c r="AB60" s="154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6"/>
      <c r="AR60" s="154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6"/>
      <c r="BH60" s="154"/>
      <c r="BI60" s="155"/>
      <c r="BJ60" s="155"/>
      <c r="BK60" s="155"/>
      <c r="BL60" s="155"/>
      <c r="BM60" s="155"/>
      <c r="BN60" s="155"/>
      <c r="BO60" s="155"/>
      <c r="BP60" s="155"/>
      <c r="BQ60" s="155"/>
      <c r="BR60" s="155"/>
      <c r="BS60" s="155"/>
      <c r="BT60" s="155"/>
      <c r="BU60" s="155"/>
      <c r="BV60" s="155"/>
      <c r="BW60" s="156"/>
      <c r="BX60" s="154"/>
      <c r="BY60" s="155"/>
      <c r="BZ60" s="155"/>
      <c r="CA60" s="155"/>
      <c r="CB60" s="155"/>
      <c r="CC60" s="155"/>
      <c r="CD60" s="155"/>
      <c r="CE60" s="155"/>
      <c r="CF60" s="155"/>
      <c r="CG60" s="155"/>
      <c r="CH60" s="155"/>
      <c r="CI60" s="155"/>
      <c r="CJ60" s="155"/>
      <c r="CK60" s="155"/>
      <c r="CL60" s="155"/>
      <c r="CM60" s="156"/>
      <c r="DR60" s="154"/>
      <c r="DS60" s="155"/>
      <c r="DT60" s="155"/>
      <c r="DU60" s="155"/>
      <c r="DV60" s="155"/>
      <c r="DW60" s="155"/>
      <c r="DX60" s="155"/>
      <c r="DY60" s="155"/>
      <c r="DZ60" s="155"/>
      <c r="EA60" s="155"/>
      <c r="EB60" s="155"/>
      <c r="EC60" s="155"/>
      <c r="ED60" s="155"/>
      <c r="EE60" s="155"/>
      <c r="EF60" s="155"/>
    </row>
    <row r="61" spans="1:136" x14ac:dyDescent="0.2">
      <c r="A61" s="154"/>
      <c r="B61" s="155"/>
      <c r="C61" s="155"/>
      <c r="D61" s="155"/>
      <c r="E61" s="155"/>
      <c r="F61" s="155"/>
      <c r="G61" s="155"/>
      <c r="H61" s="155"/>
      <c r="I61" s="155"/>
      <c r="J61" s="155"/>
      <c r="K61" s="156"/>
      <c r="L61" s="154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6"/>
      <c r="AB61" s="154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6"/>
      <c r="AR61" s="154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6"/>
      <c r="BH61" s="154"/>
      <c r="BI61" s="155"/>
      <c r="BJ61" s="155"/>
      <c r="BK61" s="155"/>
      <c r="BL61" s="155"/>
      <c r="BM61" s="155"/>
      <c r="BN61" s="155"/>
      <c r="BO61" s="155"/>
      <c r="BP61" s="155"/>
      <c r="BQ61" s="155"/>
      <c r="BR61" s="155"/>
      <c r="BS61" s="155"/>
      <c r="BT61" s="155"/>
      <c r="BU61" s="155"/>
      <c r="BV61" s="155"/>
      <c r="BW61" s="156"/>
      <c r="BX61" s="154"/>
      <c r="BY61" s="155"/>
      <c r="BZ61" s="155"/>
      <c r="CA61" s="155"/>
      <c r="CB61" s="155"/>
      <c r="CC61" s="155"/>
      <c r="CD61" s="155"/>
      <c r="CE61" s="155"/>
      <c r="CF61" s="155"/>
      <c r="CG61" s="155"/>
      <c r="CH61" s="155"/>
      <c r="CI61" s="155"/>
      <c r="CJ61" s="155"/>
      <c r="CK61" s="155"/>
      <c r="CL61" s="155"/>
      <c r="CM61" s="156"/>
      <c r="DR61" s="154"/>
      <c r="DS61" s="155"/>
      <c r="DT61" s="155"/>
      <c r="DU61" s="155"/>
      <c r="DV61" s="155"/>
      <c r="DW61" s="155"/>
      <c r="DX61" s="155"/>
      <c r="DY61" s="155"/>
      <c r="DZ61" s="155"/>
      <c r="EA61" s="155"/>
      <c r="EB61" s="155"/>
      <c r="EC61" s="155"/>
      <c r="ED61" s="155"/>
      <c r="EE61" s="155"/>
      <c r="EF61" s="155"/>
    </row>
    <row r="62" spans="1:136" x14ac:dyDescent="0.2">
      <c r="A62" s="154"/>
      <c r="B62" s="155"/>
      <c r="C62" s="155"/>
      <c r="D62" s="155"/>
      <c r="E62" s="155"/>
      <c r="F62" s="155"/>
      <c r="G62" s="155"/>
      <c r="H62" s="155"/>
      <c r="I62" s="155"/>
      <c r="J62" s="155"/>
      <c r="K62" s="156"/>
      <c r="L62" s="154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6"/>
      <c r="AB62" s="154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6"/>
      <c r="AR62" s="154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6"/>
      <c r="BH62" s="154"/>
      <c r="BI62" s="155"/>
      <c r="BJ62" s="155"/>
      <c r="BK62" s="155"/>
      <c r="BL62" s="155"/>
      <c r="BM62" s="155"/>
      <c r="BN62" s="155"/>
      <c r="BO62" s="155"/>
      <c r="BP62" s="155"/>
      <c r="BQ62" s="155"/>
      <c r="BR62" s="155"/>
      <c r="BS62" s="155"/>
      <c r="BT62" s="155"/>
      <c r="BU62" s="155"/>
      <c r="BV62" s="155"/>
      <c r="BW62" s="156"/>
      <c r="BX62" s="154"/>
      <c r="BY62" s="155"/>
      <c r="BZ62" s="155"/>
      <c r="CA62" s="155"/>
      <c r="CB62" s="155"/>
      <c r="CC62" s="155"/>
      <c r="CD62" s="155"/>
      <c r="CE62" s="155"/>
      <c r="CF62" s="155"/>
      <c r="CG62" s="155"/>
      <c r="CH62" s="155"/>
      <c r="CI62" s="155"/>
      <c r="CJ62" s="155"/>
      <c r="CK62" s="155"/>
      <c r="CL62" s="155"/>
      <c r="CM62" s="156"/>
      <c r="DR62" s="154"/>
      <c r="DS62" s="155"/>
      <c r="DT62" s="155"/>
      <c r="DU62" s="155"/>
      <c r="DV62" s="155"/>
      <c r="DW62" s="155"/>
      <c r="DX62" s="155"/>
      <c r="DY62" s="155"/>
      <c r="DZ62" s="155"/>
      <c r="EA62" s="155"/>
      <c r="EB62" s="155"/>
      <c r="EC62" s="155"/>
      <c r="ED62" s="155"/>
      <c r="EE62" s="155"/>
      <c r="EF62" s="155"/>
    </row>
    <row r="63" spans="1:136" x14ac:dyDescent="0.2">
      <c r="A63" s="154"/>
      <c r="B63" s="155"/>
      <c r="C63" s="155"/>
      <c r="D63" s="155"/>
      <c r="E63" s="155"/>
      <c r="F63" s="155"/>
      <c r="G63" s="155"/>
      <c r="H63" s="155"/>
      <c r="I63" s="155"/>
      <c r="J63" s="155"/>
      <c r="K63" s="156"/>
      <c r="L63" s="154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6"/>
      <c r="AB63" s="154"/>
      <c r="AC63" s="155"/>
      <c r="AD63" s="155"/>
      <c r="AE63" s="155"/>
      <c r="AF63" s="155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6"/>
      <c r="AR63" s="154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6"/>
      <c r="BH63" s="154"/>
      <c r="BI63" s="155"/>
      <c r="BJ63" s="155"/>
      <c r="BK63" s="155"/>
      <c r="BL63" s="155"/>
      <c r="BM63" s="155"/>
      <c r="BN63" s="155"/>
      <c r="BO63" s="155"/>
      <c r="BP63" s="155"/>
      <c r="BQ63" s="155"/>
      <c r="BR63" s="155"/>
      <c r="BS63" s="155"/>
      <c r="BT63" s="155"/>
      <c r="BU63" s="155"/>
      <c r="BV63" s="155"/>
      <c r="BW63" s="156"/>
      <c r="BX63" s="154"/>
      <c r="BY63" s="155"/>
      <c r="BZ63" s="155"/>
      <c r="CA63" s="155"/>
      <c r="CB63" s="155"/>
      <c r="CC63" s="155"/>
      <c r="CD63" s="155"/>
      <c r="CE63" s="155"/>
      <c r="CF63" s="155"/>
      <c r="CG63" s="155"/>
      <c r="CH63" s="155"/>
      <c r="CI63" s="155"/>
      <c r="CJ63" s="155"/>
      <c r="CK63" s="155"/>
      <c r="CL63" s="155"/>
      <c r="CM63" s="156"/>
      <c r="DR63" s="154"/>
      <c r="DS63" s="155"/>
      <c r="DT63" s="155"/>
      <c r="DU63" s="155"/>
      <c r="DV63" s="155"/>
      <c r="DW63" s="155"/>
      <c r="DX63" s="155"/>
      <c r="DY63" s="155"/>
      <c r="DZ63" s="155"/>
      <c r="EA63" s="155"/>
      <c r="EB63" s="155"/>
      <c r="EC63" s="155"/>
      <c r="ED63" s="155"/>
      <c r="EE63" s="155"/>
      <c r="EF63" s="155"/>
    </row>
    <row r="64" spans="1:136" x14ac:dyDescent="0.2">
      <c r="A64" s="154"/>
      <c r="B64" s="155"/>
      <c r="C64" s="155"/>
      <c r="D64" s="155"/>
      <c r="E64" s="155"/>
      <c r="F64" s="155"/>
      <c r="G64" s="155"/>
      <c r="H64" s="155"/>
      <c r="I64" s="155"/>
      <c r="J64" s="155"/>
      <c r="K64" s="156"/>
      <c r="L64" s="154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6"/>
      <c r="AB64" s="154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6"/>
      <c r="AR64" s="154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6"/>
      <c r="BH64" s="154"/>
      <c r="BI64" s="155"/>
      <c r="BJ64" s="155"/>
      <c r="BK64" s="155"/>
      <c r="BL64" s="155"/>
      <c r="BM64" s="155"/>
      <c r="BN64" s="155"/>
      <c r="BO64" s="155"/>
      <c r="BP64" s="155"/>
      <c r="BQ64" s="155"/>
      <c r="BR64" s="155"/>
      <c r="BS64" s="155"/>
      <c r="BT64" s="155"/>
      <c r="BU64" s="155"/>
      <c r="BV64" s="155"/>
      <c r="BW64" s="156"/>
      <c r="BX64" s="154"/>
      <c r="BY64" s="155"/>
      <c r="BZ64" s="155"/>
      <c r="CA64" s="155"/>
      <c r="CB64" s="155"/>
      <c r="CC64" s="155"/>
      <c r="CD64" s="155"/>
      <c r="CE64" s="155"/>
      <c r="CF64" s="155"/>
      <c r="CG64" s="155"/>
      <c r="CH64" s="155"/>
      <c r="CI64" s="155"/>
      <c r="CJ64" s="155"/>
      <c r="CK64" s="155"/>
      <c r="CL64" s="155"/>
      <c r="CM64" s="156"/>
      <c r="DR64" s="154"/>
      <c r="DS64" s="155"/>
      <c r="DT64" s="155"/>
      <c r="DU64" s="155"/>
      <c r="DV64" s="155"/>
      <c r="DW64" s="155"/>
      <c r="DX64" s="155"/>
      <c r="DY64" s="155"/>
      <c r="DZ64" s="155"/>
      <c r="EA64" s="155"/>
      <c r="EB64" s="155"/>
      <c r="EC64" s="155"/>
      <c r="ED64" s="155"/>
      <c r="EE64" s="155"/>
      <c r="EF64" s="155"/>
    </row>
    <row r="65" spans="1:136" x14ac:dyDescent="0.2">
      <c r="A65" s="154"/>
      <c r="B65" s="155"/>
      <c r="C65" s="155"/>
      <c r="D65" s="155"/>
      <c r="E65" s="155"/>
      <c r="F65" s="155"/>
      <c r="G65" s="155"/>
      <c r="H65" s="155"/>
      <c r="I65" s="155"/>
      <c r="J65" s="155"/>
      <c r="K65" s="156"/>
      <c r="L65" s="154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6"/>
      <c r="AB65" s="154"/>
      <c r="AC65" s="155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6"/>
      <c r="AR65" s="154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  <c r="BD65" s="155"/>
      <c r="BE65" s="155"/>
      <c r="BF65" s="155"/>
      <c r="BG65" s="156"/>
      <c r="BH65" s="154"/>
      <c r="BI65" s="155"/>
      <c r="BJ65" s="155"/>
      <c r="BK65" s="155"/>
      <c r="BL65" s="155"/>
      <c r="BM65" s="155"/>
      <c r="BN65" s="155"/>
      <c r="BO65" s="155"/>
      <c r="BP65" s="155"/>
      <c r="BQ65" s="155"/>
      <c r="BR65" s="155"/>
      <c r="BS65" s="155"/>
      <c r="BT65" s="155"/>
      <c r="BU65" s="155"/>
      <c r="BV65" s="155"/>
      <c r="BW65" s="156"/>
      <c r="BX65" s="154"/>
      <c r="BY65" s="155"/>
      <c r="BZ65" s="155"/>
      <c r="CA65" s="155"/>
      <c r="CB65" s="155"/>
      <c r="CC65" s="155"/>
      <c r="CD65" s="155"/>
      <c r="CE65" s="155"/>
      <c r="CF65" s="155"/>
      <c r="CG65" s="155"/>
      <c r="CH65" s="155"/>
      <c r="CI65" s="155"/>
      <c r="CJ65" s="155"/>
      <c r="CK65" s="155"/>
      <c r="CL65" s="155"/>
      <c r="CM65" s="156"/>
      <c r="DR65" s="154"/>
      <c r="DS65" s="155"/>
      <c r="DT65" s="155"/>
      <c r="DU65" s="155"/>
      <c r="DV65" s="155"/>
      <c r="DW65" s="155"/>
      <c r="DX65" s="155"/>
      <c r="DY65" s="155"/>
      <c r="DZ65" s="155"/>
      <c r="EA65" s="155"/>
      <c r="EB65" s="155"/>
      <c r="EC65" s="155"/>
      <c r="ED65" s="155"/>
      <c r="EE65" s="155"/>
      <c r="EF65" s="155"/>
    </row>
    <row r="66" spans="1:136" x14ac:dyDescent="0.2">
      <c r="A66" s="154"/>
      <c r="B66" s="155"/>
      <c r="C66" s="155"/>
      <c r="D66" s="155"/>
      <c r="E66" s="155"/>
      <c r="F66" s="155"/>
      <c r="G66" s="155"/>
      <c r="H66" s="155"/>
      <c r="I66" s="155"/>
      <c r="J66" s="155"/>
      <c r="K66" s="156"/>
      <c r="L66" s="154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6"/>
      <c r="AB66" s="154"/>
      <c r="AC66" s="155"/>
      <c r="AD66" s="155"/>
      <c r="AE66" s="155"/>
      <c r="AF66" s="155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6"/>
      <c r="AR66" s="154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  <c r="BD66" s="155"/>
      <c r="BE66" s="155"/>
      <c r="BF66" s="155"/>
      <c r="BG66" s="156"/>
      <c r="BH66" s="154"/>
      <c r="BI66" s="155"/>
      <c r="BJ66" s="155"/>
      <c r="BK66" s="155"/>
      <c r="BL66" s="155"/>
      <c r="BM66" s="155"/>
      <c r="BN66" s="155"/>
      <c r="BO66" s="155"/>
      <c r="BP66" s="155"/>
      <c r="BQ66" s="155"/>
      <c r="BR66" s="155"/>
      <c r="BS66" s="155"/>
      <c r="BT66" s="155"/>
      <c r="BU66" s="155"/>
      <c r="BV66" s="155"/>
      <c r="BW66" s="156"/>
      <c r="BX66" s="154"/>
      <c r="BY66" s="155"/>
      <c r="BZ66" s="155"/>
      <c r="CA66" s="155"/>
      <c r="CB66" s="155"/>
      <c r="CC66" s="155"/>
      <c r="CD66" s="155"/>
      <c r="CE66" s="155"/>
      <c r="CF66" s="155"/>
      <c r="CG66" s="155"/>
      <c r="CH66" s="155"/>
      <c r="CI66" s="155"/>
      <c r="CJ66" s="155"/>
      <c r="CK66" s="155"/>
      <c r="CL66" s="155"/>
      <c r="CM66" s="156"/>
      <c r="DR66" s="154"/>
      <c r="DS66" s="155"/>
      <c r="DT66" s="155"/>
      <c r="DU66" s="155"/>
      <c r="DV66" s="155"/>
      <c r="DW66" s="155"/>
      <c r="DX66" s="155"/>
      <c r="DY66" s="155"/>
      <c r="DZ66" s="155"/>
      <c r="EA66" s="155"/>
      <c r="EB66" s="155"/>
      <c r="EC66" s="155"/>
      <c r="ED66" s="155"/>
      <c r="EE66" s="155"/>
      <c r="EF66" s="155"/>
    </row>
    <row r="67" spans="1:136" x14ac:dyDescent="0.2">
      <c r="A67" s="154"/>
      <c r="B67" s="155"/>
      <c r="C67" s="155"/>
      <c r="D67" s="155"/>
      <c r="E67" s="155"/>
      <c r="F67" s="155"/>
      <c r="G67" s="155"/>
      <c r="H67" s="155"/>
      <c r="I67" s="155"/>
      <c r="J67" s="155"/>
      <c r="K67" s="156"/>
      <c r="L67" s="154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6"/>
      <c r="AB67" s="154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6"/>
      <c r="AR67" s="154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6"/>
      <c r="BH67" s="154"/>
      <c r="BI67" s="155"/>
      <c r="BJ67" s="155"/>
      <c r="BK67" s="155"/>
      <c r="BL67" s="155"/>
      <c r="BM67" s="155"/>
      <c r="BN67" s="155"/>
      <c r="BO67" s="155"/>
      <c r="BP67" s="155"/>
      <c r="BQ67" s="155"/>
      <c r="BR67" s="155"/>
      <c r="BS67" s="155"/>
      <c r="BT67" s="155"/>
      <c r="BU67" s="155"/>
      <c r="BV67" s="155"/>
      <c r="BW67" s="156"/>
      <c r="BX67" s="154"/>
      <c r="BY67" s="155"/>
      <c r="BZ67" s="155"/>
      <c r="CA67" s="155"/>
      <c r="CB67" s="155"/>
      <c r="CC67" s="155"/>
      <c r="CD67" s="155"/>
      <c r="CE67" s="155"/>
      <c r="CF67" s="155"/>
      <c r="CG67" s="155"/>
      <c r="CH67" s="155"/>
      <c r="CI67" s="155"/>
      <c r="CJ67" s="155"/>
      <c r="CK67" s="155"/>
      <c r="CL67" s="155"/>
      <c r="CM67" s="156"/>
      <c r="DR67" s="154"/>
      <c r="DS67" s="155"/>
      <c r="DT67" s="155"/>
      <c r="DU67" s="155"/>
      <c r="DV67" s="155"/>
      <c r="DW67" s="155"/>
      <c r="DX67" s="155"/>
      <c r="DY67" s="155"/>
      <c r="DZ67" s="155"/>
      <c r="EA67" s="155"/>
      <c r="EB67" s="155"/>
      <c r="EC67" s="155"/>
      <c r="ED67" s="155"/>
      <c r="EE67" s="155"/>
      <c r="EF67" s="155"/>
    </row>
    <row r="68" spans="1:136" x14ac:dyDescent="0.2">
      <c r="A68" s="154"/>
      <c r="B68" s="155"/>
      <c r="C68" s="155"/>
      <c r="D68" s="155"/>
      <c r="E68" s="155"/>
      <c r="F68" s="155"/>
      <c r="G68" s="155"/>
      <c r="H68" s="155"/>
      <c r="I68" s="155"/>
      <c r="J68" s="155"/>
      <c r="K68" s="156"/>
      <c r="L68" s="154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6"/>
      <c r="AB68" s="154"/>
      <c r="AC68" s="155"/>
      <c r="AD68" s="155"/>
      <c r="AE68" s="155"/>
      <c r="AF68" s="155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6"/>
      <c r="AR68" s="154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6"/>
      <c r="BH68" s="154"/>
      <c r="BI68" s="155"/>
      <c r="BJ68" s="155"/>
      <c r="BK68" s="155"/>
      <c r="BL68" s="155"/>
      <c r="BM68" s="155"/>
      <c r="BN68" s="155"/>
      <c r="BO68" s="155"/>
      <c r="BP68" s="155"/>
      <c r="BQ68" s="155"/>
      <c r="BR68" s="155"/>
      <c r="BS68" s="155"/>
      <c r="BT68" s="155"/>
      <c r="BU68" s="155"/>
      <c r="BV68" s="155"/>
      <c r="BW68" s="156"/>
      <c r="BX68" s="154"/>
      <c r="BY68" s="155"/>
      <c r="BZ68" s="155"/>
      <c r="CA68" s="155"/>
      <c r="CB68" s="155"/>
      <c r="CC68" s="155"/>
      <c r="CD68" s="155"/>
      <c r="CE68" s="155"/>
      <c r="CF68" s="155"/>
      <c r="CG68" s="155"/>
      <c r="CH68" s="155"/>
      <c r="CI68" s="155"/>
      <c r="CJ68" s="155"/>
      <c r="CK68" s="155"/>
      <c r="CL68" s="155"/>
      <c r="CM68" s="156"/>
      <c r="DR68" s="154"/>
      <c r="DS68" s="155"/>
      <c r="DT68" s="155"/>
      <c r="DU68" s="155"/>
      <c r="DV68" s="155"/>
      <c r="DW68" s="155"/>
      <c r="DX68" s="155"/>
      <c r="DY68" s="155"/>
      <c r="DZ68" s="155"/>
      <c r="EA68" s="155"/>
      <c r="EB68" s="155"/>
      <c r="EC68" s="155"/>
      <c r="ED68" s="155"/>
      <c r="EE68" s="155"/>
      <c r="EF68" s="155"/>
    </row>
    <row r="69" spans="1:136" x14ac:dyDescent="0.2">
      <c r="A69" s="154"/>
      <c r="B69" s="155"/>
      <c r="C69" s="155"/>
      <c r="D69" s="155"/>
      <c r="E69" s="155"/>
      <c r="F69" s="155"/>
      <c r="G69" s="155"/>
      <c r="H69" s="155"/>
      <c r="I69" s="155"/>
      <c r="J69" s="155"/>
      <c r="K69" s="156"/>
      <c r="L69" s="154"/>
      <c r="M69" s="155"/>
      <c r="N69" s="155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  <c r="AA69" s="156"/>
      <c r="AB69" s="154"/>
      <c r="AC69" s="155"/>
      <c r="AD69" s="155"/>
      <c r="AE69" s="155"/>
      <c r="AF69" s="155"/>
      <c r="AG69" s="155"/>
      <c r="AH69" s="155"/>
      <c r="AI69" s="155"/>
      <c r="AJ69" s="155"/>
      <c r="AK69" s="155"/>
      <c r="AL69" s="155"/>
      <c r="AM69" s="155"/>
      <c r="AN69" s="155"/>
      <c r="AO69" s="155"/>
      <c r="AP69" s="155"/>
      <c r="AQ69" s="156"/>
      <c r="AR69" s="154"/>
      <c r="AS69" s="155"/>
      <c r="AT69" s="155"/>
      <c r="AU69" s="155"/>
      <c r="AV69" s="155"/>
      <c r="AW69" s="155"/>
      <c r="AX69" s="155"/>
      <c r="AY69" s="155"/>
      <c r="AZ69" s="155"/>
      <c r="BA69" s="155"/>
      <c r="BB69" s="155"/>
      <c r="BC69" s="155"/>
      <c r="BD69" s="155"/>
      <c r="BE69" s="155"/>
      <c r="BF69" s="155"/>
      <c r="BG69" s="156"/>
      <c r="BH69" s="154"/>
      <c r="BI69" s="155"/>
      <c r="BJ69" s="155"/>
      <c r="BK69" s="155"/>
      <c r="BL69" s="155"/>
      <c r="BM69" s="155"/>
      <c r="BN69" s="155"/>
      <c r="BO69" s="155"/>
      <c r="BP69" s="155"/>
      <c r="BQ69" s="155"/>
      <c r="BR69" s="155"/>
      <c r="BS69" s="155"/>
      <c r="BT69" s="155"/>
      <c r="BU69" s="155"/>
      <c r="BV69" s="155"/>
      <c r="BW69" s="156"/>
      <c r="BX69" s="154"/>
      <c r="BY69" s="155"/>
      <c r="BZ69" s="155"/>
      <c r="CA69" s="155"/>
      <c r="CB69" s="155"/>
      <c r="CC69" s="155"/>
      <c r="CD69" s="155"/>
      <c r="CE69" s="155"/>
      <c r="CF69" s="155"/>
      <c r="CG69" s="155"/>
      <c r="CH69" s="155"/>
      <c r="CI69" s="155"/>
      <c r="CJ69" s="155"/>
      <c r="CK69" s="155"/>
      <c r="CL69" s="155"/>
      <c r="CM69" s="156"/>
      <c r="DR69" s="154"/>
      <c r="DS69" s="155"/>
      <c r="DT69" s="155"/>
      <c r="DU69" s="155"/>
      <c r="DV69" s="155"/>
      <c r="DW69" s="155"/>
      <c r="DX69" s="155"/>
      <c r="DY69" s="155"/>
      <c r="DZ69" s="155"/>
      <c r="EA69" s="155"/>
      <c r="EB69" s="155"/>
      <c r="EC69" s="155"/>
      <c r="ED69" s="155"/>
      <c r="EE69" s="155"/>
      <c r="EF69" s="155"/>
    </row>
    <row r="70" spans="1:136" x14ac:dyDescent="0.2">
      <c r="A70" s="154"/>
      <c r="B70" s="155"/>
      <c r="C70" s="155"/>
      <c r="D70" s="155"/>
      <c r="E70" s="155"/>
      <c r="F70" s="155"/>
      <c r="G70" s="155"/>
      <c r="H70" s="155"/>
      <c r="I70" s="155"/>
      <c r="J70" s="155"/>
      <c r="K70" s="156"/>
      <c r="L70" s="154"/>
      <c r="M70" s="155"/>
      <c r="N70" s="155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  <c r="AA70" s="156"/>
      <c r="AB70" s="154"/>
      <c r="AC70" s="155"/>
      <c r="AD70" s="155"/>
      <c r="AE70" s="155"/>
      <c r="AF70" s="155"/>
      <c r="AG70" s="155"/>
      <c r="AH70" s="155"/>
      <c r="AI70" s="155"/>
      <c r="AJ70" s="155"/>
      <c r="AK70" s="155"/>
      <c r="AL70" s="155"/>
      <c r="AM70" s="155"/>
      <c r="AN70" s="155"/>
      <c r="AO70" s="155"/>
      <c r="AP70" s="155"/>
      <c r="AQ70" s="156"/>
      <c r="AR70" s="154"/>
      <c r="AS70" s="155"/>
      <c r="AT70" s="155"/>
      <c r="AU70" s="155"/>
      <c r="AV70" s="155"/>
      <c r="AW70" s="155"/>
      <c r="AX70" s="155"/>
      <c r="AY70" s="155"/>
      <c r="AZ70" s="155"/>
      <c r="BA70" s="155"/>
      <c r="BB70" s="155"/>
      <c r="BC70" s="155"/>
      <c r="BD70" s="155"/>
      <c r="BE70" s="155"/>
      <c r="BF70" s="155"/>
      <c r="BG70" s="156"/>
      <c r="BH70" s="154"/>
      <c r="BI70" s="155"/>
      <c r="BJ70" s="155"/>
      <c r="BK70" s="155"/>
      <c r="BL70" s="155"/>
      <c r="BM70" s="155"/>
      <c r="BN70" s="155"/>
      <c r="BO70" s="155"/>
      <c r="BP70" s="155"/>
      <c r="BQ70" s="155"/>
      <c r="BR70" s="155"/>
      <c r="BS70" s="155"/>
      <c r="BT70" s="155"/>
      <c r="BU70" s="155"/>
      <c r="BV70" s="155"/>
      <c r="BW70" s="156"/>
      <c r="BX70" s="154"/>
      <c r="BY70" s="155"/>
      <c r="BZ70" s="155"/>
      <c r="CA70" s="155"/>
      <c r="CB70" s="155"/>
      <c r="CC70" s="155"/>
      <c r="CD70" s="155"/>
      <c r="CE70" s="155"/>
      <c r="CF70" s="155"/>
      <c r="CG70" s="155"/>
      <c r="CH70" s="155"/>
      <c r="CI70" s="155"/>
      <c r="CJ70" s="155"/>
      <c r="CK70" s="155"/>
      <c r="CL70" s="155"/>
      <c r="CM70" s="156"/>
      <c r="DR70" s="154"/>
      <c r="DS70" s="155"/>
      <c r="DT70" s="155"/>
      <c r="DU70" s="155"/>
      <c r="DV70" s="155"/>
      <c r="DW70" s="155"/>
      <c r="DX70" s="155"/>
      <c r="DY70" s="155"/>
      <c r="DZ70" s="155"/>
      <c r="EA70" s="155"/>
      <c r="EB70" s="155"/>
      <c r="EC70" s="155"/>
      <c r="ED70" s="155"/>
      <c r="EE70" s="155"/>
      <c r="EF70" s="155"/>
    </row>
    <row r="71" spans="1:136" x14ac:dyDescent="0.2">
      <c r="A71" s="154"/>
      <c r="B71" s="155"/>
      <c r="C71" s="155"/>
      <c r="D71" s="155"/>
      <c r="E71" s="155"/>
      <c r="F71" s="155"/>
      <c r="G71" s="155"/>
      <c r="H71" s="155"/>
      <c r="I71" s="155"/>
      <c r="J71" s="155"/>
      <c r="K71" s="156"/>
      <c r="L71" s="154"/>
      <c r="M71" s="155"/>
      <c r="N71" s="155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6"/>
      <c r="AB71" s="154"/>
      <c r="AC71" s="155"/>
      <c r="AD71" s="155"/>
      <c r="AE71" s="155"/>
      <c r="AF71" s="155"/>
      <c r="AG71" s="155"/>
      <c r="AH71" s="155"/>
      <c r="AI71" s="155"/>
      <c r="AJ71" s="155"/>
      <c r="AK71" s="155"/>
      <c r="AL71" s="155"/>
      <c r="AM71" s="155"/>
      <c r="AN71" s="155"/>
      <c r="AO71" s="155"/>
      <c r="AP71" s="155"/>
      <c r="AQ71" s="156"/>
      <c r="AR71" s="154"/>
      <c r="AS71" s="155"/>
      <c r="AT71" s="155"/>
      <c r="AU71" s="155"/>
      <c r="AV71" s="155"/>
      <c r="AW71" s="155"/>
      <c r="AX71" s="155"/>
      <c r="AY71" s="155"/>
      <c r="AZ71" s="155"/>
      <c r="BA71" s="155"/>
      <c r="BB71" s="155"/>
      <c r="BC71" s="155"/>
      <c r="BD71" s="155"/>
      <c r="BE71" s="155"/>
      <c r="BF71" s="155"/>
      <c r="BG71" s="156"/>
      <c r="BH71" s="154"/>
      <c r="BI71" s="155"/>
      <c r="BJ71" s="155"/>
      <c r="BK71" s="155"/>
      <c r="BL71" s="155"/>
      <c r="BM71" s="155"/>
      <c r="BN71" s="155"/>
      <c r="BO71" s="155"/>
      <c r="BP71" s="155"/>
      <c r="BQ71" s="155"/>
      <c r="BR71" s="155"/>
      <c r="BS71" s="155"/>
      <c r="BT71" s="155"/>
      <c r="BU71" s="155"/>
      <c r="BV71" s="155"/>
      <c r="BW71" s="156"/>
      <c r="BX71" s="154"/>
      <c r="BY71" s="155"/>
      <c r="BZ71" s="155"/>
      <c r="CA71" s="155"/>
      <c r="CB71" s="155"/>
      <c r="CC71" s="155"/>
      <c r="CD71" s="155"/>
      <c r="CE71" s="155"/>
      <c r="CF71" s="155"/>
      <c r="CG71" s="155"/>
      <c r="CH71" s="155"/>
      <c r="CI71" s="155"/>
      <c r="CJ71" s="155"/>
      <c r="CK71" s="155"/>
      <c r="CL71" s="155"/>
      <c r="CM71" s="156"/>
      <c r="DR71" s="154"/>
      <c r="DS71" s="155"/>
      <c r="DT71" s="155"/>
      <c r="DU71" s="155"/>
      <c r="DV71" s="155"/>
      <c r="DW71" s="155"/>
      <c r="DX71" s="155"/>
      <c r="DY71" s="155"/>
      <c r="DZ71" s="155"/>
      <c r="EA71" s="155"/>
      <c r="EB71" s="155"/>
      <c r="EC71" s="155"/>
      <c r="ED71" s="155"/>
      <c r="EE71" s="155"/>
      <c r="EF71" s="155"/>
    </row>
    <row r="72" spans="1:136" ht="38.25" thickBot="1" x14ac:dyDescent="0.25">
      <c r="A72" s="154"/>
      <c r="B72" s="155"/>
      <c r="C72" s="155"/>
      <c r="D72" s="155"/>
      <c r="E72" s="155"/>
      <c r="F72" s="155"/>
      <c r="G72" s="155"/>
      <c r="H72" s="155"/>
      <c r="I72" s="155"/>
      <c r="J72" s="155"/>
      <c r="K72" s="156"/>
      <c r="L72" s="154"/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  <c r="AA72" s="156"/>
      <c r="AB72" s="154"/>
      <c r="AC72" s="155"/>
      <c r="AD72" s="155"/>
      <c r="AE72" s="155"/>
      <c r="AF72" s="155"/>
      <c r="AG72" s="155"/>
      <c r="AH72" s="155"/>
      <c r="AI72" s="155"/>
      <c r="AJ72" s="155"/>
      <c r="AK72" s="155"/>
      <c r="AL72" s="155"/>
      <c r="AM72" s="155"/>
      <c r="AN72" s="155"/>
      <c r="AO72" s="155"/>
      <c r="AP72" s="155"/>
      <c r="AQ72" s="156"/>
      <c r="AR72" s="154"/>
      <c r="AS72" s="155"/>
      <c r="AT72" s="155"/>
      <c r="AU72" s="155"/>
      <c r="AV72" s="155"/>
      <c r="AW72" s="155"/>
      <c r="AX72" s="155"/>
      <c r="AY72" s="155"/>
      <c r="AZ72" s="155"/>
      <c r="BA72" s="155"/>
      <c r="BB72" s="155"/>
      <c r="BC72" s="155"/>
      <c r="BD72" s="155"/>
      <c r="BE72" s="155"/>
      <c r="BF72" s="155"/>
      <c r="BG72" s="156"/>
      <c r="BH72" s="154"/>
      <c r="BI72" s="155"/>
      <c r="BJ72" s="155"/>
      <c r="BK72" s="155"/>
      <c r="BL72" s="155"/>
      <c r="BM72" s="155"/>
      <c r="BN72" s="155"/>
      <c r="BO72" s="155"/>
      <c r="BP72" s="155"/>
      <c r="BQ72" s="155"/>
      <c r="BR72" s="155"/>
      <c r="BS72" s="155"/>
      <c r="BT72" s="155"/>
      <c r="BU72" s="155"/>
      <c r="BV72" s="155"/>
      <c r="BW72" s="156"/>
      <c r="BX72" s="154"/>
      <c r="BY72" s="155"/>
      <c r="BZ72" s="155"/>
      <c r="CA72" s="155"/>
      <c r="CB72" s="155"/>
      <c r="CC72" s="155"/>
      <c r="CD72" s="155"/>
      <c r="CE72" s="155"/>
      <c r="CF72" s="155"/>
      <c r="CG72" s="155"/>
      <c r="CH72" s="155"/>
      <c r="CI72" s="155"/>
      <c r="CJ72" s="155"/>
      <c r="CK72" s="155"/>
      <c r="CL72" s="155"/>
      <c r="CM72" s="156"/>
      <c r="DR72" s="154"/>
      <c r="DS72" s="409" t="s">
        <v>156</v>
      </c>
      <c r="DT72" s="410" t="s">
        <v>0</v>
      </c>
      <c r="DU72" s="410" t="s">
        <v>1</v>
      </c>
      <c r="DV72" s="410" t="s">
        <v>2</v>
      </c>
      <c r="DW72" s="410" t="s">
        <v>3</v>
      </c>
      <c r="DX72" s="410" t="s">
        <v>4</v>
      </c>
      <c r="DY72" s="410" t="s">
        <v>5</v>
      </c>
      <c r="DZ72" s="410" t="s">
        <v>6</v>
      </c>
      <c r="EA72" s="410" t="s">
        <v>7</v>
      </c>
      <c r="EB72" s="410" t="s">
        <v>8</v>
      </c>
      <c r="EC72" s="410" t="s">
        <v>9</v>
      </c>
      <c r="ED72" s="410" t="s">
        <v>10</v>
      </c>
      <c r="EE72" s="410" t="s">
        <v>11</v>
      </c>
      <c r="EF72" s="410" t="s">
        <v>49</v>
      </c>
    </row>
    <row r="73" spans="1:136" ht="20.25" thickTop="1" thickBot="1" x14ac:dyDescent="0.35">
      <c r="A73" s="154"/>
      <c r="B73" s="155"/>
      <c r="C73" s="155"/>
      <c r="D73" s="155"/>
      <c r="E73" s="155"/>
      <c r="F73" s="155"/>
      <c r="G73" s="155"/>
      <c r="H73" s="155"/>
      <c r="I73" s="155"/>
      <c r="J73" s="155"/>
      <c r="K73" s="156"/>
      <c r="L73" s="154"/>
      <c r="M73" s="155"/>
      <c r="N73" s="155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  <c r="AA73" s="156"/>
      <c r="AB73" s="154"/>
      <c r="AC73" s="155"/>
      <c r="AD73" s="155"/>
      <c r="AE73" s="155"/>
      <c r="AF73" s="155"/>
      <c r="AG73" s="155"/>
      <c r="AH73" s="155"/>
      <c r="AI73" s="155"/>
      <c r="AJ73" s="155"/>
      <c r="AK73" s="155"/>
      <c r="AL73" s="155"/>
      <c r="AM73" s="155"/>
      <c r="AN73" s="155"/>
      <c r="AO73" s="155"/>
      <c r="AP73" s="155"/>
      <c r="AQ73" s="156"/>
      <c r="AR73" s="154"/>
      <c r="AS73" s="155"/>
      <c r="AT73" s="155"/>
      <c r="AU73" s="155"/>
      <c r="AV73" s="155"/>
      <c r="AW73" s="155"/>
      <c r="AX73" s="155"/>
      <c r="AY73" s="155"/>
      <c r="AZ73" s="155"/>
      <c r="BA73" s="155"/>
      <c r="BB73" s="155"/>
      <c r="BC73" s="155"/>
      <c r="BD73" s="155"/>
      <c r="BE73" s="155"/>
      <c r="BF73" s="155"/>
      <c r="BG73" s="156"/>
      <c r="BH73" s="154"/>
      <c r="BI73" s="155"/>
      <c r="BJ73" s="155"/>
      <c r="BK73" s="155"/>
      <c r="BL73" s="155"/>
      <c r="BM73" s="155"/>
      <c r="BN73" s="155"/>
      <c r="BO73" s="155"/>
      <c r="BP73" s="155"/>
      <c r="BQ73" s="155"/>
      <c r="BR73" s="155"/>
      <c r="BS73" s="155"/>
      <c r="BT73" s="155"/>
      <c r="BU73" s="155"/>
      <c r="BV73" s="155"/>
      <c r="BW73" s="156"/>
      <c r="BX73" s="154"/>
      <c r="BY73" s="155"/>
      <c r="BZ73" s="155"/>
      <c r="CA73" s="155"/>
      <c r="CB73" s="155"/>
      <c r="CC73" s="155"/>
      <c r="CD73" s="155"/>
      <c r="CE73" s="155"/>
      <c r="CF73" s="155"/>
      <c r="CG73" s="155"/>
      <c r="CH73" s="155"/>
      <c r="CI73" s="155"/>
      <c r="CJ73" s="155"/>
      <c r="CK73" s="155"/>
      <c r="CL73" s="155"/>
      <c r="CM73" s="156"/>
      <c r="DR73" s="154"/>
      <c r="DS73" s="94" t="s">
        <v>50</v>
      </c>
      <c r="DT73" s="412">
        <f>+VLOOKUP($A$1,'2560'!$A$554:$O$583,3)</f>
        <v>0.92599401029603234</v>
      </c>
      <c r="DU73" s="412">
        <f>+VLOOKUP($A$1,'2560'!$A$554:$O$583,4)</f>
        <v>0.87221150491721433</v>
      </c>
      <c r="DV73" s="412">
        <f>+VLOOKUP($A$1,'2560'!$A$554:$O$583,5)</f>
        <v>0.88819139075815712</v>
      </c>
      <c r="DW73" s="412">
        <f>+VLOOKUP($A$1,'2560'!$A$554:$O$583,6)</f>
        <v>0.84815093351684545</v>
      </c>
      <c r="DX73" s="412">
        <f>+VLOOKUP($A$1,'2560'!$A$554:$O$583,7)</f>
        <v>0.81557855716206051</v>
      </c>
      <c r="DY73" s="412">
        <f>+VLOOKUP($A$1,'2560'!$A$554:$O$583,8)</f>
        <v>0.95320845040700353</v>
      </c>
      <c r="DZ73" s="412">
        <f>+VLOOKUP($A$1,'2560'!$A$554:$O$583,9)</f>
        <v>0.79391594878632632</v>
      </c>
      <c r="EA73" s="412">
        <f>+VLOOKUP($A$1,'2560'!$A$554:$O$583,10)</f>
        <v>0.86944804755973848</v>
      </c>
      <c r="EB73" s="412">
        <f>+VLOOKUP($A$1,'2560'!$A$554:$O$583,11)</f>
        <v>0.86966150761225469</v>
      </c>
      <c r="EC73" s="412">
        <f>+VLOOKUP($A$1,'2560'!$A$554:$O$583,12)</f>
        <v>0.9381685450672036</v>
      </c>
      <c r="ED73" s="412">
        <f>+VLOOKUP($A$1,'2560'!$A$554:$O$583,13)</f>
        <v>0.93390735054882135</v>
      </c>
      <c r="EE73" s="412">
        <f>+VLOOKUP($A$1,'2560'!$A$554:$O$583,14)</f>
        <v>0.95407812155651606</v>
      </c>
      <c r="EF73" s="412">
        <f>+VLOOKUP($A$1,'2560'!$A$554:$O$583,15)</f>
        <v>0.88709139006414184</v>
      </c>
    </row>
    <row r="74" spans="1:136" ht="19.5" thickBot="1" x14ac:dyDescent="0.35">
      <c r="A74" s="154"/>
      <c r="B74" s="155"/>
      <c r="C74" s="155"/>
      <c r="D74" s="155"/>
      <c r="E74" s="155"/>
      <c r="F74" s="155"/>
      <c r="G74" s="155"/>
      <c r="H74" s="155"/>
      <c r="I74" s="155"/>
      <c r="J74" s="155"/>
      <c r="K74" s="156"/>
      <c r="L74" s="154"/>
      <c r="M74" s="155"/>
      <c r="N74" s="155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  <c r="AA74" s="156"/>
      <c r="AB74" s="154"/>
      <c r="AC74" s="155"/>
      <c r="AD74" s="155"/>
      <c r="AE74" s="155"/>
      <c r="AF74" s="155"/>
      <c r="AG74" s="155"/>
      <c r="AH74" s="155"/>
      <c r="AI74" s="155"/>
      <c r="AJ74" s="155"/>
      <c r="AK74" s="155"/>
      <c r="AL74" s="155"/>
      <c r="AM74" s="155"/>
      <c r="AN74" s="155"/>
      <c r="AO74" s="155"/>
      <c r="AP74" s="155"/>
      <c r="AQ74" s="156"/>
      <c r="AR74" s="154"/>
      <c r="AS74" s="155"/>
      <c r="AT74" s="155"/>
      <c r="AU74" s="155"/>
      <c r="AV74" s="155"/>
      <c r="AW74" s="155"/>
      <c r="AX74" s="155"/>
      <c r="AY74" s="155"/>
      <c r="AZ74" s="155"/>
      <c r="BA74" s="155"/>
      <c r="BB74" s="155"/>
      <c r="BC74" s="155"/>
      <c r="BD74" s="155"/>
      <c r="BE74" s="155"/>
      <c r="BF74" s="155"/>
      <c r="BG74" s="156"/>
      <c r="BH74" s="154"/>
      <c r="BI74" s="155"/>
      <c r="BJ74" s="155"/>
      <c r="BK74" s="155"/>
      <c r="BL74" s="155"/>
      <c r="BM74" s="155"/>
      <c r="BN74" s="155"/>
      <c r="BO74" s="155"/>
      <c r="BP74" s="155"/>
      <c r="BQ74" s="155"/>
      <c r="BR74" s="155"/>
      <c r="BS74" s="155"/>
      <c r="BT74" s="155"/>
      <c r="BU74" s="155"/>
      <c r="BV74" s="155"/>
      <c r="BW74" s="156"/>
      <c r="BX74" s="154"/>
      <c r="BY74" s="136" t="s">
        <v>45</v>
      </c>
      <c r="BZ74" s="136" t="s">
        <v>0</v>
      </c>
      <c r="CA74" s="136" t="s">
        <v>1</v>
      </c>
      <c r="CB74" s="136" t="s">
        <v>2</v>
      </c>
      <c r="CC74" s="136" t="s">
        <v>3</v>
      </c>
      <c r="CD74" s="136" t="s">
        <v>4</v>
      </c>
      <c r="CE74" s="136" t="s">
        <v>5</v>
      </c>
      <c r="CF74" s="136" t="s">
        <v>6</v>
      </c>
      <c r="CG74" s="136" t="s">
        <v>7</v>
      </c>
      <c r="CH74" s="136" t="s">
        <v>8</v>
      </c>
      <c r="CI74" s="136" t="s">
        <v>9</v>
      </c>
      <c r="CJ74" s="136" t="s">
        <v>10</v>
      </c>
      <c r="CK74" s="136" t="s">
        <v>11</v>
      </c>
      <c r="CL74" s="136" t="s">
        <v>49</v>
      </c>
      <c r="CM74" s="156"/>
      <c r="DR74" s="154"/>
      <c r="DS74" s="97" t="s">
        <v>51</v>
      </c>
      <c r="DT74" s="412">
        <f>+VLOOKUP($A$1,'2561'!$A$554:$O$583,3)</f>
        <v>1.0215723030172292</v>
      </c>
      <c r="DU74" s="412">
        <f>+VLOOKUP($A$1,'2561'!$A$554:$O$583,4)</f>
        <v>0.93830737436528389</v>
      </c>
      <c r="DV74" s="412">
        <f>+VLOOKUP($A$1,'2561'!$A$554:$O$583,5)</f>
        <v>0.99101700876838417</v>
      </c>
      <c r="DW74" s="412">
        <f>+VLOOKUP($A$1,'2561'!$A$554:$O$583,6)</f>
        <v>0.96068513789021193</v>
      </c>
      <c r="DX74" s="412">
        <f>+VLOOKUP($A$1,'2561'!$A$554:$O$583,7)</f>
        <v>0.86739098843803086</v>
      </c>
      <c r="DY74" s="412">
        <f>+VLOOKUP($A$1,'2561'!$A$554:$O$583,8)</f>
        <v>1.0016203290213319</v>
      </c>
      <c r="DZ74" s="412">
        <f>+VLOOKUP($A$1,'2561'!$A$554:$O$583,9)</f>
        <v>0.8958648039384377</v>
      </c>
      <c r="EA74" s="412">
        <f>+VLOOKUP($A$1,'2561'!$A$554:$O$583,10)</f>
        <v>0.9411957144575136</v>
      </c>
      <c r="EB74" s="412">
        <f>+VLOOKUP($A$1,'2561'!$A$554:$O$583,11)</f>
        <v>0.92927178453092119</v>
      </c>
      <c r="EC74" s="412">
        <f>+VLOOKUP($A$1,'2561'!$A$554:$O$583,12)</f>
        <v>1.000299873553433</v>
      </c>
      <c r="ED74" s="412">
        <f>+VLOOKUP($A$1,'2561'!$A$554:$O$583,13)</f>
        <v>0.96181226688370092</v>
      </c>
      <c r="EE74" s="412">
        <f>+VLOOKUP($A$1,'2561'!$A$554:$O$583,14)</f>
        <v>0.93687660873269052</v>
      </c>
      <c r="EF74" s="412">
        <f>+VLOOKUP($A$1,'2561'!$A$554:$O$583,15)</f>
        <v>0.952716232454624</v>
      </c>
    </row>
    <row r="75" spans="1:136" ht="20.25" thickTop="1" thickBot="1" x14ac:dyDescent="0.35">
      <c r="A75" s="154"/>
      <c r="B75" s="155"/>
      <c r="C75" s="155"/>
      <c r="D75" s="155"/>
      <c r="E75" s="155"/>
      <c r="F75" s="155"/>
      <c r="G75" s="155"/>
      <c r="H75" s="155"/>
      <c r="I75" s="155"/>
      <c r="J75" s="155"/>
      <c r="K75" s="156"/>
      <c r="L75" s="154"/>
      <c r="M75" s="155"/>
      <c r="N75" s="155"/>
      <c r="O75" s="155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  <c r="AA75" s="156"/>
      <c r="AB75" s="154"/>
      <c r="AC75" s="155"/>
      <c r="AD75" s="155"/>
      <c r="AE75" s="155"/>
      <c r="AF75" s="155"/>
      <c r="AG75" s="155"/>
      <c r="AH75" s="155"/>
      <c r="AI75" s="155"/>
      <c r="AJ75" s="155"/>
      <c r="AK75" s="155"/>
      <c r="AL75" s="155"/>
      <c r="AM75" s="155"/>
      <c r="AN75" s="155"/>
      <c r="AO75" s="155"/>
      <c r="AP75" s="155"/>
      <c r="AQ75" s="156"/>
      <c r="AR75" s="154"/>
      <c r="AS75" s="155"/>
      <c r="AT75" s="155"/>
      <c r="AU75" s="155"/>
      <c r="AV75" s="155"/>
      <c r="AW75" s="155"/>
      <c r="AX75" s="155"/>
      <c r="AY75" s="155"/>
      <c r="AZ75" s="155"/>
      <c r="BA75" s="155"/>
      <c r="BB75" s="155"/>
      <c r="BC75" s="155"/>
      <c r="BD75" s="155"/>
      <c r="BE75" s="155"/>
      <c r="BF75" s="155"/>
      <c r="BG75" s="156"/>
      <c r="BH75" s="154"/>
      <c r="BI75" s="155"/>
      <c r="BJ75" s="155"/>
      <c r="BK75" s="155"/>
      <c r="BL75" s="155"/>
      <c r="BM75" s="155"/>
      <c r="BN75" s="155"/>
      <c r="BO75" s="155"/>
      <c r="BP75" s="155"/>
      <c r="BQ75" s="155"/>
      <c r="BR75" s="155"/>
      <c r="BS75" s="155"/>
      <c r="BT75" s="155"/>
      <c r="BU75" s="155"/>
      <c r="BV75" s="155"/>
      <c r="BW75" s="156"/>
      <c r="BX75" s="154"/>
      <c r="BY75" s="139" t="s">
        <v>50</v>
      </c>
      <c r="BZ75" s="140">
        <f>+CP3-CP11</f>
        <v>92.585231820000018</v>
      </c>
      <c r="CA75" s="140">
        <f t="shared" ref="CA75:CL79" si="10">+CQ3-CQ11</f>
        <v>93.433424549999955</v>
      </c>
      <c r="CB75" s="140">
        <f t="shared" si="10"/>
        <v>87.317727669999968</v>
      </c>
      <c r="CC75" s="140">
        <f t="shared" si="10"/>
        <v>106.38642039999993</v>
      </c>
      <c r="CD75" s="140">
        <f t="shared" si="10"/>
        <v>98.685832770000019</v>
      </c>
      <c r="CE75" s="140">
        <f t="shared" si="10"/>
        <v>88.709531470000002</v>
      </c>
      <c r="CF75" s="140">
        <f t="shared" si="10"/>
        <v>114.38106454000001</v>
      </c>
      <c r="CG75" s="140">
        <f t="shared" si="10"/>
        <v>105.23462649000001</v>
      </c>
      <c r="CH75" s="140">
        <f t="shared" si="10"/>
        <v>96.943074069999994</v>
      </c>
      <c r="CI75" s="140">
        <f t="shared" si="10"/>
        <v>90.800880389999975</v>
      </c>
      <c r="CJ75" s="140">
        <f t="shared" si="10"/>
        <v>92.531264700000008</v>
      </c>
      <c r="CK75" s="140">
        <f t="shared" si="10"/>
        <v>85.809732909999909</v>
      </c>
      <c r="CL75" s="141">
        <f>+DB3-DB11</f>
        <v>1152.8188117799996</v>
      </c>
      <c r="CM75" s="156"/>
      <c r="DR75" s="154"/>
      <c r="DS75" s="92" t="s">
        <v>143</v>
      </c>
      <c r="DT75" s="412">
        <f>+VLOOKUP($A$1,'2562'!$A$554:$O$583,3)</f>
        <v>1.0405377319371492</v>
      </c>
      <c r="DU75" s="412">
        <f>+VLOOKUP($A$1,'2562'!$A$554:$O$583,4)</f>
        <v>0.95537199265413797</v>
      </c>
      <c r="DV75" s="412">
        <f>+VLOOKUP($A$1,'2562'!$A$554:$O$583,5)</f>
        <v>0.97091837808200165</v>
      </c>
      <c r="DW75" s="412">
        <f>+VLOOKUP($A$1,'2562'!$A$554:$O$583,6)</f>
        <v>0.95233445229528224</v>
      </c>
      <c r="DX75" s="412">
        <f>+VLOOKUP($A$1,'2562'!$A$554:$O$583,7)</f>
        <v>0.88953747339602152</v>
      </c>
      <c r="DY75" s="412">
        <f>+VLOOKUP($A$1,'2562'!$A$554:$O$583,8)</f>
        <v>1.0377121824151327</v>
      </c>
      <c r="DZ75" s="412">
        <f>+VLOOKUP($A$1,'2562'!$A$554:$O$583,9)</f>
        <v>0.90164056559249828</v>
      </c>
      <c r="EA75" s="412">
        <f>+VLOOKUP($A$1,'2562'!$A$554:$O$583,10)</f>
        <v>0.87446005563348184</v>
      </c>
      <c r="EB75" s="412">
        <f>+VLOOKUP($A$1,'2562'!$A$554:$O$583,11)</f>
        <v>0.86153453537905689</v>
      </c>
      <c r="EC75" s="412">
        <f>+VLOOKUP($A$1,'2562'!$A$554:$O$583,12)</f>
        <v>0.94238261520219602</v>
      </c>
      <c r="ED75" s="412">
        <f>+VLOOKUP($A$1,'2562'!$A$554:$O$583,13)</f>
        <v>0.8959075134504032</v>
      </c>
      <c r="EE75" s="412">
        <f>+VLOOKUP($A$1,'2562'!$A$554:$O$583,14)</f>
        <v>0.95962442623466293</v>
      </c>
      <c r="EF75" s="412">
        <f>+VLOOKUP($A$1,'2562'!$A$554:$O$583,15)</f>
        <v>0.93727110666378044</v>
      </c>
    </row>
    <row r="76" spans="1:136" ht="39" thickTop="1" thickBot="1" x14ac:dyDescent="0.35">
      <c r="A76" s="154"/>
      <c r="B76" s="155"/>
      <c r="C76" s="155"/>
      <c r="D76" s="155"/>
      <c r="E76" s="155"/>
      <c r="F76" s="155"/>
      <c r="G76" s="155"/>
      <c r="H76" s="155"/>
      <c r="I76" s="155"/>
      <c r="J76" s="155"/>
      <c r="K76" s="156"/>
      <c r="L76" s="172" t="s">
        <v>48</v>
      </c>
      <c r="M76" s="64" t="s">
        <v>0</v>
      </c>
      <c r="N76" s="64" t="s">
        <v>1</v>
      </c>
      <c r="O76" s="64" t="s">
        <v>2</v>
      </c>
      <c r="P76" s="64" t="s">
        <v>3</v>
      </c>
      <c r="Q76" s="64" t="s">
        <v>4</v>
      </c>
      <c r="R76" s="64" t="s">
        <v>5</v>
      </c>
      <c r="S76" s="64" t="s">
        <v>6</v>
      </c>
      <c r="T76" s="64" t="s">
        <v>7</v>
      </c>
      <c r="U76" s="64" t="s">
        <v>8</v>
      </c>
      <c r="V76" s="64" t="s">
        <v>9</v>
      </c>
      <c r="W76" s="64" t="s">
        <v>10</v>
      </c>
      <c r="X76" s="64" t="s">
        <v>11</v>
      </c>
      <c r="Y76" s="64" t="s">
        <v>49</v>
      </c>
      <c r="Z76" s="64" t="s">
        <v>181</v>
      </c>
      <c r="AA76" s="173" t="s">
        <v>65</v>
      </c>
      <c r="AB76" s="178" t="s">
        <v>39</v>
      </c>
      <c r="AC76" s="72" t="s">
        <v>0</v>
      </c>
      <c r="AD76" s="72" t="s">
        <v>1</v>
      </c>
      <c r="AE76" s="72" t="s">
        <v>2</v>
      </c>
      <c r="AF76" s="72" t="s">
        <v>3</v>
      </c>
      <c r="AG76" s="72" t="s">
        <v>4</v>
      </c>
      <c r="AH76" s="72" t="s">
        <v>5</v>
      </c>
      <c r="AI76" s="72" t="s">
        <v>6</v>
      </c>
      <c r="AJ76" s="72" t="s">
        <v>7</v>
      </c>
      <c r="AK76" s="72" t="s">
        <v>8</v>
      </c>
      <c r="AL76" s="72" t="s">
        <v>9</v>
      </c>
      <c r="AM76" s="72" t="s">
        <v>10</v>
      </c>
      <c r="AN76" s="72" t="s">
        <v>11</v>
      </c>
      <c r="AO76" s="72" t="s">
        <v>49</v>
      </c>
      <c r="AP76" s="72" t="s">
        <v>181</v>
      </c>
      <c r="AQ76" s="179" t="s">
        <v>65</v>
      </c>
      <c r="AR76" s="184" t="s">
        <v>87</v>
      </c>
      <c r="AS76" s="112" t="s">
        <v>0</v>
      </c>
      <c r="AT76" s="112" t="s">
        <v>1</v>
      </c>
      <c r="AU76" s="112" t="s">
        <v>2</v>
      </c>
      <c r="AV76" s="112" t="s">
        <v>3</v>
      </c>
      <c r="AW76" s="112" t="s">
        <v>4</v>
      </c>
      <c r="AX76" s="112" t="s">
        <v>5</v>
      </c>
      <c r="AY76" s="112" t="s">
        <v>6</v>
      </c>
      <c r="AZ76" s="112" t="s">
        <v>7</v>
      </c>
      <c r="BA76" s="112" t="s">
        <v>8</v>
      </c>
      <c r="BB76" s="112" t="s">
        <v>9</v>
      </c>
      <c r="BC76" s="112" t="s">
        <v>10</v>
      </c>
      <c r="BD76" s="112" t="s">
        <v>11</v>
      </c>
      <c r="BE76" s="112" t="s">
        <v>49</v>
      </c>
      <c r="BF76" s="112" t="s">
        <v>181</v>
      </c>
      <c r="BG76" s="185" t="s">
        <v>65</v>
      </c>
      <c r="BH76" s="190" t="s">
        <v>40</v>
      </c>
      <c r="BI76" s="93" t="s">
        <v>0</v>
      </c>
      <c r="BJ76" s="93" t="s">
        <v>1</v>
      </c>
      <c r="BK76" s="93" t="s">
        <v>2</v>
      </c>
      <c r="BL76" s="93" t="s">
        <v>3</v>
      </c>
      <c r="BM76" s="93" t="s">
        <v>4</v>
      </c>
      <c r="BN76" s="93" t="s">
        <v>5</v>
      </c>
      <c r="BO76" s="93" t="s">
        <v>6</v>
      </c>
      <c r="BP76" s="93" t="s">
        <v>7</v>
      </c>
      <c r="BQ76" s="93" t="s">
        <v>8</v>
      </c>
      <c r="BR76" s="93" t="s">
        <v>9</v>
      </c>
      <c r="BS76" s="93" t="s">
        <v>10</v>
      </c>
      <c r="BT76" s="93" t="s">
        <v>11</v>
      </c>
      <c r="BU76" s="93" t="s">
        <v>49</v>
      </c>
      <c r="BV76" s="93" t="s">
        <v>182</v>
      </c>
      <c r="BW76" s="191" t="s">
        <v>65</v>
      </c>
      <c r="BX76" s="154"/>
      <c r="BY76" s="138" t="s">
        <v>51</v>
      </c>
      <c r="BZ76" s="142">
        <f t="shared" ref="BZ76:BZ80" si="11">+CP4-CP12</f>
        <v>94.850849990000043</v>
      </c>
      <c r="CA76" s="142">
        <f t="shared" si="10"/>
        <v>103.07034306000003</v>
      </c>
      <c r="CB76" s="142">
        <f t="shared" si="10"/>
        <v>99.426307129999969</v>
      </c>
      <c r="CC76" s="142">
        <f t="shared" si="10"/>
        <v>106.41251149000001</v>
      </c>
      <c r="CD76" s="142">
        <f t="shared" si="10"/>
        <v>104.70895906999993</v>
      </c>
      <c r="CE76" s="142">
        <f t="shared" si="10"/>
        <v>95.048912439999995</v>
      </c>
      <c r="CF76" s="142">
        <f t="shared" si="10"/>
        <v>116.49142155999994</v>
      </c>
      <c r="CG76" s="142">
        <f t="shared" si="10"/>
        <v>107.13247934000002</v>
      </c>
      <c r="CH76" s="142">
        <f t="shared" si="10"/>
        <v>102.74608585999997</v>
      </c>
      <c r="CI76" s="142">
        <f t="shared" si="10"/>
        <v>94.882271680000017</v>
      </c>
      <c r="CJ76" s="142">
        <f t="shared" si="10"/>
        <v>91.581411849999995</v>
      </c>
      <c r="CK76" s="142">
        <f t="shared" si="10"/>
        <v>77.298182840000038</v>
      </c>
      <c r="CL76" s="143">
        <f>+DB4-DB12</f>
        <v>1193.6497363099998</v>
      </c>
      <c r="CM76" s="156"/>
      <c r="DR76" s="154"/>
      <c r="DS76" s="92" t="s">
        <v>148</v>
      </c>
      <c r="DT76" s="412">
        <f>+VLOOKUP($A$1,'2563'!$A$554:$O$583,3)</f>
        <v>0.98288184712222282</v>
      </c>
      <c r="DU76" s="412">
        <f>+VLOOKUP($A$1,'2563'!$A$554:$O$583,4)</f>
        <v>0.9165515465827353</v>
      </c>
      <c r="DV76" s="412">
        <f>+VLOOKUP($A$1,'2563'!$A$554:$O$583,5)</f>
        <v>0.96938738073242936</v>
      </c>
      <c r="DW76" s="412">
        <f>+VLOOKUP($A$1,'2563'!$A$554:$O$583,6)</f>
        <v>0.92438413610923786</v>
      </c>
      <c r="DX76" s="412">
        <f>+VLOOKUP($A$1,'2563'!$A$554:$O$583,7)</f>
        <v>0.88975991089800521</v>
      </c>
      <c r="DY76" s="412">
        <f>+VLOOKUP($A$1,'2563'!$A$554:$O$583,8)</f>
        <v>1.0113484897371949</v>
      </c>
      <c r="DZ76" s="412">
        <f>+VLOOKUP($A$1,'2563'!$A$554:$O$583,9)</f>
        <v>0.85735549456586924</v>
      </c>
      <c r="EA76" s="412">
        <f>+VLOOKUP($A$1,'2563'!$A$554:$O$583,10)</f>
        <v>0.91895684960154056</v>
      </c>
      <c r="EB76" s="412">
        <f>+VLOOKUP($A$1,'2563'!$A$554:$O$583,11)</f>
        <v>0.90577966012095412</v>
      </c>
      <c r="EC76" s="412">
        <f>+VLOOKUP($A$1,'2563'!$A$554:$O$583,12)</f>
        <v>0.99761650502345411</v>
      </c>
      <c r="ED76" s="412">
        <f>+VLOOKUP($A$1,'2563'!$A$554:$O$583,13)</f>
        <v>0.9416968109114745</v>
      </c>
      <c r="EE76" s="412">
        <f>+VLOOKUP($A$1,'2563'!$A$554:$O$583,14)</f>
        <v>0.94945503168387746</v>
      </c>
      <c r="EF76" s="412">
        <f>+VLOOKUP($A$1,'2563'!$A$554:$O$583,15)</f>
        <v>0.93732788357195673</v>
      </c>
    </row>
    <row r="77" spans="1:136" ht="20.25" thickTop="1" thickBot="1" x14ac:dyDescent="0.35">
      <c r="A77" s="154"/>
      <c r="B77" s="155"/>
      <c r="C77" s="155"/>
      <c r="D77" s="155"/>
      <c r="E77" s="155"/>
      <c r="F77" s="155"/>
      <c r="G77" s="155"/>
      <c r="H77" s="155"/>
      <c r="I77" s="155"/>
      <c r="J77" s="155"/>
      <c r="K77" s="156"/>
      <c r="L77" s="174" t="s">
        <v>166</v>
      </c>
      <c r="M77" s="59">
        <f>+VLOOKUP($A$1,'2564'!$A$1:$O$29,3)</f>
        <v>1510</v>
      </c>
      <c r="N77" s="59">
        <f>+VLOOKUP($A$1,'2564'!$A$1:$O$29,4)</f>
        <v>1273</v>
      </c>
      <c r="O77" s="59">
        <f>+VLOOKUP($A$1,'2564'!$A$1:$O$29,5)</f>
        <v>1559</v>
      </c>
      <c r="P77" s="59">
        <f>+VLOOKUP($A$1,'2564'!$A$1:$O$29,6)</f>
        <v>1509</v>
      </c>
      <c r="Q77" s="59">
        <f>+VLOOKUP($A$1,'2564'!$A$1:$O$29,7)</f>
        <v>1337</v>
      </c>
      <c r="R77" s="59">
        <f>+VLOOKUP($A$1,'2564'!$A$1:$O$29,8)</f>
        <v>1959</v>
      </c>
      <c r="S77" s="59">
        <f>+VLOOKUP($A$1,'2564'!$A$1:$O$29,9)</f>
        <v>1322</v>
      </c>
      <c r="T77" s="59">
        <f>+VLOOKUP($A$1,'2564'!$A$1:$O$29,10)</f>
        <v>1346</v>
      </c>
      <c r="U77" s="59">
        <f>+VLOOKUP($A$1,'2564'!$A$1:$O$29,11)</f>
        <v>1482</v>
      </c>
      <c r="V77" s="59">
        <f>+VLOOKUP($A$1,'2564'!$A$1:$O$29,12)</f>
        <v>1281</v>
      </c>
      <c r="W77" s="59">
        <f>+VLOOKUP($A$1,'2564'!$A$1:$O$29,13)</f>
        <v>1291</v>
      </c>
      <c r="X77" s="59">
        <f>+VLOOKUP($A$1,'2564'!$A$1:$O$29,14)</f>
        <v>1552</v>
      </c>
      <c r="Y77" s="66">
        <f>SUM(M77:X77)</f>
        <v>17421</v>
      </c>
      <c r="Z77" s="66">
        <f>SUM(M77:X77)</f>
        <v>17421</v>
      </c>
      <c r="AA77" s="175">
        <f>+Z79-Z77</f>
        <v>-478</v>
      </c>
      <c r="AB77" s="180" t="s">
        <v>166</v>
      </c>
      <c r="AC77" s="78">
        <f>+VLOOKUP($A$1,'2564'!$A$31:$O$59,3)</f>
        <v>8.0774690000000007</v>
      </c>
      <c r="AD77" s="78">
        <f>+VLOOKUP($A$1,'2564'!$A$31:$O$59,4)</f>
        <v>8.3111060000000005</v>
      </c>
      <c r="AE77" s="78">
        <f>+VLOOKUP($A$1,'2564'!$A$31:$O$59,5)</f>
        <v>8.388833</v>
      </c>
      <c r="AF77" s="78">
        <f>+VLOOKUP($A$1,'2564'!$A$31:$O$59,6)</f>
        <v>8.6934310000000039</v>
      </c>
      <c r="AG77" s="78">
        <f>+VLOOKUP($A$1,'2564'!$A$31:$O$59,7)</f>
        <v>8.4499189999999995</v>
      </c>
      <c r="AH77" s="78">
        <f>+VLOOKUP($A$1,'2564'!$A$31:$O$59,8)</f>
        <v>7.963483000000001</v>
      </c>
      <c r="AI77" s="78">
        <f>+VLOOKUP($A$1,'2564'!$A$31:$O$59,9)</f>
        <v>9.4126819999999984</v>
      </c>
      <c r="AJ77" s="78">
        <f>+VLOOKUP($A$1,'2564'!$A$31:$O$59,10)</f>
        <v>8.3453480000000013</v>
      </c>
      <c r="AK77" s="78">
        <f>+VLOOKUP($A$1,'2564'!$A$31:$O$59,11)</f>
        <v>8.9766898199999989</v>
      </c>
      <c r="AL77" s="78">
        <f>+VLOOKUP($A$1,'2564'!$A$31:$O$59,12)</f>
        <v>8.2062349999999995</v>
      </c>
      <c r="AM77" s="78">
        <f>+VLOOKUP($A$1,'2564'!$A$31:$O$59,13)</f>
        <v>8.16624908</v>
      </c>
      <c r="AN77" s="78">
        <f>+VLOOKUP($A$1,'2564'!$A$31:$O$59,14)</f>
        <v>8.2520579999999981</v>
      </c>
      <c r="AO77" s="86">
        <f>SUM(AC77:AN77)</f>
        <v>101.24350290000001</v>
      </c>
      <c r="AP77" s="86">
        <f>SUM(AC77:AN77)</f>
        <v>101.24350290000001</v>
      </c>
      <c r="AQ77" s="181">
        <f>+AP79-AP77</f>
        <v>-0.2424183799999895</v>
      </c>
      <c r="AR77" s="186" t="s">
        <v>166</v>
      </c>
      <c r="AS77" s="120">
        <f>+VLOOKUP($A$1,'2564'!$A$121:$O$149,3)</f>
        <v>0.60227866136967612</v>
      </c>
      <c r="AT77" s="120">
        <f>+VLOOKUP($A$1,'2564'!$A$121:$O$149,4)</f>
        <v>0.63862146811908738</v>
      </c>
      <c r="AU77" s="120">
        <f>+VLOOKUP($A$1,'2564'!$A$121:$O$149,5)</f>
        <v>0.62211341674471354</v>
      </c>
      <c r="AV77" s="120">
        <f>+VLOOKUP($A$1,'2564'!$A$121:$O$149,6)</f>
        <v>0.64283726745074676</v>
      </c>
      <c r="AW77" s="120">
        <f>+VLOOKUP($A$1,'2564'!$A$121:$O$149,7)</f>
        <v>0.68990757599261909</v>
      </c>
      <c r="AX77" s="120">
        <f>+VLOOKUP($A$1,'2564'!$A$121:$O$149,8)</f>
        <v>0.58550708249289274</v>
      </c>
      <c r="AY77" s="120">
        <f>+VLOOKUP($A$1,'2564'!$A$121:$O$149,9)</f>
        <v>0.71301471944502204</v>
      </c>
      <c r="AZ77" s="120">
        <f>+VLOOKUP($A$1,'2564'!$A$121:$O$149,10)</f>
        <v>0.61030465766992981</v>
      </c>
      <c r="BA77" s="120">
        <f>+VLOOKUP($A$1,'2564'!$A$121:$O$149,11)</f>
        <v>0.67663678115693293</v>
      </c>
      <c r="BB77" s="120">
        <f>+VLOOKUP($A$1,'2564'!$A$121:$O$149,12)</f>
        <v>0.59710569923469925</v>
      </c>
      <c r="BC77" s="120">
        <f>+VLOOKUP($A$1,'2564'!$A$121:$O$149,13)</f>
        <v>0.59284560988202684</v>
      </c>
      <c r="BD77" s="120">
        <f>+VLOOKUP($A$1,'2564'!$A$121:$O$149,14)</f>
        <v>0.6174795160167913</v>
      </c>
      <c r="BE77" s="132">
        <f>+VLOOKUP($A$1,'65_Estimate'!$A$121:$O149,15)</f>
        <v>0.61108506489761394</v>
      </c>
      <c r="BF77" s="121">
        <f>+VLOOKUP($A$1,'2564'!$Q$121:$AD$149,14)</f>
        <v>0.63177551403891385</v>
      </c>
      <c r="BG77" s="187">
        <f>+BF79-BF77</f>
        <v>-2.0686866796015724E-2</v>
      </c>
      <c r="BH77" s="192" t="s">
        <v>166</v>
      </c>
      <c r="BI77" s="100">
        <f>+VLOOKUP($A$1,'2564'!$A$61:$O$89,3)</f>
        <v>3.7916411600000002</v>
      </c>
      <c r="BJ77" s="100">
        <f>+VLOOKUP($A$1,'2564'!$A$61:$O$89,4)</f>
        <v>3.3625132100000004</v>
      </c>
      <c r="BK77" s="100">
        <f>+VLOOKUP($A$1,'2564'!$A$61:$O$89,5)</f>
        <v>3.4613649299999998</v>
      </c>
      <c r="BL77" s="100">
        <f>+VLOOKUP($A$1,'2564'!$A$61:$O$89,6)</f>
        <v>3.1233416900000011</v>
      </c>
      <c r="BM77" s="100">
        <f>+VLOOKUP($A$1,'2564'!$A$61:$O$89,7)</f>
        <v>2.3393219300000001</v>
      </c>
      <c r="BN77" s="100">
        <f>+VLOOKUP($A$1,'2564'!$A$61:$O$89,8)</f>
        <v>3.7901822500000009</v>
      </c>
      <c r="BO77" s="100">
        <f>+VLOOKUP($A$1,'2564'!$A$61:$O$89,9)</f>
        <v>2.0048227900000004</v>
      </c>
      <c r="BP77" s="100">
        <f>+VLOOKUP($A$1,'2564'!$A$61:$O$89,10)</f>
        <v>3.0805332299999999</v>
      </c>
      <c r="BQ77" s="100">
        <f>+VLOOKUP($A$1,'2564'!$A$61:$O$89,11)</f>
        <v>2.1207642099999999</v>
      </c>
      <c r="BR77" s="100">
        <f>+VLOOKUP($A$1,'2564'!$A$61:$O$89,12)</f>
        <v>2.7696395699999998</v>
      </c>
      <c r="BS77" s="100">
        <f>+VLOOKUP($A$1,'2564'!$A$61:$O$89,13)</f>
        <v>2.8390887199999999</v>
      </c>
      <c r="BT77" s="100">
        <f>+VLOOKUP($A$1,'2564'!$A$61:$O$89,14)</f>
        <v>2.6315146299999994</v>
      </c>
      <c r="BU77" s="105">
        <f>SUM(BI77:BT77)</f>
        <v>35.31472832</v>
      </c>
      <c r="BV77" s="105">
        <f>SUM(BI77:BT77)</f>
        <v>35.31472832</v>
      </c>
      <c r="BW77" s="193">
        <f>+BV79-BV77</f>
        <v>-0.37894491000000841</v>
      </c>
      <c r="BX77" s="154"/>
      <c r="BY77" s="139" t="s">
        <v>143</v>
      </c>
      <c r="BZ77" s="140">
        <f t="shared" si="11"/>
        <v>94.526139750000027</v>
      </c>
      <c r="CA77" s="140">
        <f t="shared" si="10"/>
        <v>108.08981414000004</v>
      </c>
      <c r="CB77" s="140">
        <f t="shared" si="10"/>
        <v>108.75592089000006</v>
      </c>
      <c r="CC77" s="140">
        <f t="shared" si="10"/>
        <v>110.56201502999998</v>
      </c>
      <c r="CD77" s="140">
        <f t="shared" si="10"/>
        <v>107.65066015000002</v>
      </c>
      <c r="CE77" s="140">
        <f t="shared" si="10"/>
        <v>99.531922750000007</v>
      </c>
      <c r="CF77" s="140">
        <f t="shared" si="10"/>
        <v>122.73870783999998</v>
      </c>
      <c r="CG77" s="140">
        <f t="shared" si="10"/>
        <v>129.61417038000002</v>
      </c>
      <c r="CH77" s="140">
        <f t="shared" si="10"/>
        <v>114.61634696</v>
      </c>
      <c r="CI77" s="140">
        <f t="shared" si="10"/>
        <v>106.26192280999999</v>
      </c>
      <c r="CJ77" s="140">
        <f t="shared" si="10"/>
        <v>110.53241535999999</v>
      </c>
      <c r="CK77" s="140">
        <f t="shared" si="10"/>
        <v>98.68670794999997</v>
      </c>
      <c r="CL77" s="141">
        <f t="shared" si="10"/>
        <v>1311.5667440099996</v>
      </c>
      <c r="CM77" s="156"/>
      <c r="DR77" s="154"/>
      <c r="DS77" s="92" t="s">
        <v>166</v>
      </c>
      <c r="DT77" s="412">
        <f>+VLOOKUP($A$1,'2564'!$A$554:$O$583,3)</f>
        <v>1.0005955925055241</v>
      </c>
      <c r="DU77" s="412">
        <f>+VLOOKUP($A$1,'2564'!$A$554:$O$583,4)</f>
        <v>0.96565808329240388</v>
      </c>
      <c r="DV77" s="412">
        <f>+VLOOKUP($A$1,'2564'!$A$554:$O$583,5)</f>
        <v>0.90280217403302698</v>
      </c>
      <c r="DW77" s="412">
        <f>+VLOOKUP($A$1,'2564'!$A$554:$O$583,6)</f>
        <v>0.90548032761748432</v>
      </c>
      <c r="DX77" s="412">
        <f>+VLOOKUP($A$1,'2564'!$A$554:$O$583,7)</f>
        <v>0.8479002970324333</v>
      </c>
      <c r="DY77" s="412">
        <f>+VLOOKUP($A$1,'2564'!$A$554:$O$583,8)</f>
        <v>1.0204917772788615</v>
      </c>
      <c r="DZ77" s="412">
        <f>+VLOOKUP($A$1,'2564'!$A$554:$O$583,9)</f>
        <v>0.79925120916652681</v>
      </c>
      <c r="EA77" s="412">
        <f>+VLOOKUP($A$1,'2564'!$A$554:$O$583,10)</f>
        <v>0.93721747732988492</v>
      </c>
      <c r="EB77" s="412">
        <f>+VLOOKUP($A$1,'2564'!$A$554:$O$583,11)</f>
        <v>0.82679649835555991</v>
      </c>
      <c r="EC77" s="412">
        <f>+VLOOKUP($A$1,'2564'!$A$554:$O$583,12)</f>
        <v>0.92947594603371719</v>
      </c>
      <c r="ED77" s="412">
        <f>+VLOOKUP($A$1,'2564'!$A$554:$O$583,13)</f>
        <v>0.92737770251798401</v>
      </c>
      <c r="EE77" s="412">
        <f>+VLOOKUP($A$1,'2564'!$A$554:$O$583,14)</f>
        <v>0.89337122691091142</v>
      </c>
      <c r="EF77" s="412">
        <f>+VLOOKUP($A$1,'2564'!$A$554:$O$583,15)</f>
        <v>0.910515290458209</v>
      </c>
    </row>
    <row r="78" spans="1:136" ht="19.5" thickBot="1" x14ac:dyDescent="0.35">
      <c r="A78" s="154"/>
      <c r="B78" s="155"/>
      <c r="C78" s="155"/>
      <c r="D78" s="155"/>
      <c r="E78" s="155"/>
      <c r="F78" s="155"/>
      <c r="G78" s="155"/>
      <c r="H78" s="155"/>
      <c r="I78" s="155"/>
      <c r="J78" s="155"/>
      <c r="K78" s="156"/>
      <c r="L78" s="176" t="s">
        <v>174</v>
      </c>
      <c r="M78" s="469">
        <f>+VLOOKUP($A$1,เป้าหมาย2565!$A$1:$O$29,3)</f>
        <v>1496.1255955269448</v>
      </c>
      <c r="N78" s="469">
        <f>+VLOOKUP($A$1,เป้าหมาย2565!$A$1:$O$29,4)</f>
        <v>1509.4480217535827</v>
      </c>
      <c r="O78" s="469">
        <f>+VLOOKUP($A$1,เป้าหมาย2565!$A$1:$O$29,5)</f>
        <v>1493.9334457903742</v>
      </c>
      <c r="P78" s="469">
        <f>+VLOOKUP($A$1,เป้าหมาย2565!$A$1:$O$29,6)</f>
        <v>1595.9804036571279</v>
      </c>
      <c r="Q78" s="469">
        <f>+VLOOKUP($A$1,เป้าหมาย2565!$A$1:$O$29,7)</f>
        <v>1555.1584340683387</v>
      </c>
      <c r="R78" s="469">
        <f>+VLOOKUP($A$1,เป้าหมาย2565!$A$1:$O$29,8)</f>
        <v>1989.1826870732584</v>
      </c>
      <c r="S78" s="469">
        <f>+VLOOKUP($A$1,เป้าหมาย2565!$A$1:$O$29,9)</f>
        <v>1711.1262715014902</v>
      </c>
      <c r="T78" s="469">
        <f>+VLOOKUP($A$1,เป้าหมาย2565!$A$1:$O$29,10)</f>
        <v>1832.2416271566631</v>
      </c>
      <c r="U78" s="469">
        <f>+VLOOKUP($A$1,เป้าหมาย2565!$A$1:$O$29,11)</f>
        <v>1894.5149235600863</v>
      </c>
      <c r="V78" s="469">
        <f>+VLOOKUP($A$1,เป้าหมาย2565!$A$1:$O$29,12)</f>
        <v>1748.475255824123</v>
      </c>
      <c r="W78" s="469">
        <f>+VLOOKUP($A$1,เป้าหมาย2565!$A$1:$O$29,13)</f>
        <v>1533.2598342621231</v>
      </c>
      <c r="X78" s="469">
        <f>+VLOOKUP($A$1,เป้าหมาย2565!$A$1:$O$29,14)</f>
        <v>1627.55349982589</v>
      </c>
      <c r="Y78" s="470">
        <f>SUM(M78:X78)</f>
        <v>19987</v>
      </c>
      <c r="Z78" s="470">
        <f>SUM(M78:X78)</f>
        <v>19987</v>
      </c>
      <c r="AA78" s="177">
        <f>+Z79-Z78</f>
        <v>-3044</v>
      </c>
      <c r="AB78" s="182" t="s">
        <v>174</v>
      </c>
      <c r="AC78" s="84">
        <f>+VLOOKUP($A$1,เป้าหมาย2565!$A$31:$O$59,3)</f>
        <v>8.2238212016195025</v>
      </c>
      <c r="AD78" s="84">
        <f>+VLOOKUP($A$1,เป้าหมาย2565!$A$31:$O$59,4)</f>
        <v>8.5339914497323619</v>
      </c>
      <c r="AE78" s="84">
        <f>+VLOOKUP($A$1,เป้าหมาย2565!$A$31:$O$59,5)</f>
        <v>8.4848576504151403</v>
      </c>
      <c r="AF78" s="84">
        <f>+VLOOKUP($A$1,เป้าหมาย2565!$A$31:$O$59,6)</f>
        <v>8.822473995947675</v>
      </c>
      <c r="AG78" s="84">
        <f>+VLOOKUP($A$1,เป้าหมาย2565!$A$31:$O$59,7)</f>
        <v>8.6937341061073568</v>
      </c>
      <c r="AH78" s="84">
        <f>+VLOOKUP($A$1,เป้าหมาย2565!$A$31:$O$59,8)</f>
        <v>8.4123664505820788</v>
      </c>
      <c r="AI78" s="84">
        <f>+VLOOKUP($A$1,เป้าหมาย2565!$A$31:$O$59,9)</f>
        <v>9.648328227319114</v>
      </c>
      <c r="AJ78" s="84">
        <f>+VLOOKUP($A$1,เป้าหมาย2565!$A$31:$O$59,10)</f>
        <v>9.2602701370388107</v>
      </c>
      <c r="AK78" s="84">
        <f>+VLOOKUP($A$1,เป้าหมาย2565!$A$31:$O$59,11)</f>
        <v>9.1966437920813746</v>
      </c>
      <c r="AL78" s="84">
        <f>+VLOOKUP($A$1,เป้าหมาย2565!$A$31:$O$59,12)</f>
        <v>8.5668537905265101</v>
      </c>
      <c r="AM78" s="84">
        <f>+VLOOKUP($A$1,เป้าหมาย2565!$A$31:$O$59,13)</f>
        <v>8.7733538049729418</v>
      </c>
      <c r="AN78" s="84">
        <f>+VLOOKUP($A$1,เป้าหมาย2565!$A$31:$O$59,14)</f>
        <v>8.4529435736571372</v>
      </c>
      <c r="AO78" s="85">
        <f>SUM(AC78:AN78)</f>
        <v>105.06963818</v>
      </c>
      <c r="AP78" s="85">
        <f>SUM(AC78:AN78)</f>
        <v>105.06963818</v>
      </c>
      <c r="AQ78" s="183">
        <f>+AP79-AP78</f>
        <v>-4.0685536599999779</v>
      </c>
      <c r="AR78" s="188" t="s">
        <v>174</v>
      </c>
      <c r="AS78" s="130">
        <f>+VLOOKUP($A$1,เป้าหมาย2565!$A$121:$O$149,3)</f>
        <v>0.5938682659228951</v>
      </c>
      <c r="AT78" s="130">
        <f>+VLOOKUP($A$1,เป้าหมาย2565!$A$121:$O$149,4)</f>
        <v>0.63508889428162452</v>
      </c>
      <c r="AU78" s="130">
        <f>+VLOOKUP($A$1,เป้าหมาย2565!$A$121:$O$149,5)</f>
        <v>0.60947883711445794</v>
      </c>
      <c r="AV78" s="130">
        <f>+VLOOKUP($A$1,เป้าหมาย2565!$A$121:$O$149,6)</f>
        <v>0.63205337458665034</v>
      </c>
      <c r="AW78" s="130">
        <f>+VLOOKUP($A$1,เป้าหมาย2565!$A$121:$O$149,7)</f>
        <v>0.68762406500448203</v>
      </c>
      <c r="AX78" s="130">
        <f>+VLOOKUP($A$1,เป้าหมาย2565!$A$121:$O$149,8)</f>
        <v>0.59906358290792716</v>
      </c>
      <c r="AY78" s="130">
        <f>+VLOOKUP($A$1,เป้าหมาย2565!$A$121:$O$149,9)</f>
        <v>0.70760176658345175</v>
      </c>
      <c r="AZ78" s="130">
        <f>+VLOOKUP($A$1,เป้าหมาย2565!$A$121:$O$149,10)</f>
        <v>0.6551092244621971</v>
      </c>
      <c r="BA78" s="130">
        <f>+VLOOKUP($A$1,เป้าหมาย2565!$A$121:$O$149,11)</f>
        <v>0.67003662997030666</v>
      </c>
      <c r="BB78" s="130">
        <f>+VLOOKUP($A$1,เป้าหมาย2565!$A$121:$O$149,12)</f>
        <v>0.60202086530018983</v>
      </c>
      <c r="BC78" s="130">
        <f>+VLOOKUP($A$1,เป้าหมาย2565!$A$121:$O$149,13)</f>
        <v>0.61474063197867657</v>
      </c>
      <c r="BD78" s="130">
        <f>+VLOOKUP($A$1,เป้าหมาย2565!$A$121:$O$149,14)</f>
        <v>0.61037033965227427</v>
      </c>
      <c r="BE78" s="131">
        <f>+VLOOKUP($A$1,เป้าหมาย2565!$A$121:$O$149,15)</f>
        <v>0.63379347014339604</v>
      </c>
      <c r="BF78" s="130">
        <f>+VLOOKUP($A$1,เป้าหมาย2565!$Q$121:$AD$149,14)</f>
        <v>0.63379347014339604</v>
      </c>
      <c r="BG78" s="189">
        <f>+BF79-BF78</f>
        <v>-2.2704822900497912E-2</v>
      </c>
      <c r="BH78" s="194" t="s">
        <v>174</v>
      </c>
      <c r="BI78" s="103">
        <f>+VLOOKUP($A$1,เป้าหมาย2565!$A$61:$O$89,3)</f>
        <v>2.9672524533703819</v>
      </c>
      <c r="BJ78" s="103">
        <f>+VLOOKUP($A$1,เป้าหมาย2565!$A$61:$O$89,4)</f>
        <v>2.4840085758212358</v>
      </c>
      <c r="BK78" s="103">
        <f>+VLOOKUP($A$1,เป้าหมาย2565!$A$61:$O$89,5)</f>
        <v>2.8429487491340555</v>
      </c>
      <c r="BL78" s="103">
        <f>+VLOOKUP($A$1,เป้าหมาย2565!$A$61:$O$89,6)</f>
        <v>2.5751577403924455</v>
      </c>
      <c r="BM78" s="103">
        <f>+VLOOKUP($A$1,เป้าหมาย2565!$A$61:$O$89,7)</f>
        <v>2.035033375817985</v>
      </c>
      <c r="BN78" s="103">
        <f>+VLOOKUP($A$1,เป้าหมาย2565!$A$61:$O$89,8)</f>
        <v>3.3194052285609645</v>
      </c>
      <c r="BO78" s="103">
        <f>+VLOOKUP($A$1,เป้าหมาย2565!$A$61:$O$89,9)</f>
        <v>1.9230627046588904</v>
      </c>
      <c r="BP78" s="103">
        <f>+VLOOKUP($A$1,เป้าหมาย2565!$A$61:$O$89,10)</f>
        <v>2.5477781044242298</v>
      </c>
      <c r="BQ78" s="103">
        <f>+VLOOKUP($A$1,เป้าหมาย2565!$A$61:$O$89,11)</f>
        <v>2.0514142975123</v>
      </c>
      <c r="BR78" s="103">
        <f>+VLOOKUP($A$1,เป้าหมาย2565!$A$61:$O$89,12)</f>
        <v>2.7353045658605004</v>
      </c>
      <c r="BS78" s="103">
        <f>+VLOOKUP($A$1,เป้าหมาย2565!$A$61:$O$89,13)</f>
        <v>2.4275635128957358</v>
      </c>
      <c r="BT78" s="103">
        <f>+VLOOKUP($A$1,เป้าหมาย2565!$A$61:$O$89,14)</f>
        <v>2.4378325115512691</v>
      </c>
      <c r="BU78" s="104">
        <f>SUM(BI78:BT78)</f>
        <v>30.34676181999999</v>
      </c>
      <c r="BV78" s="104">
        <f>SUM(BI78:BT78)</f>
        <v>30.34676181999999</v>
      </c>
      <c r="BW78" s="195">
        <f>+BV79-BV78</f>
        <v>4.5890215900000015</v>
      </c>
      <c r="BX78" s="154"/>
      <c r="BY78" s="135" t="s">
        <v>148</v>
      </c>
      <c r="BZ78" s="142">
        <f t="shared" si="11"/>
        <v>106.65713210999999</v>
      </c>
      <c r="CA78" s="142">
        <f t="shared" si="10"/>
        <v>109.91654473999999</v>
      </c>
      <c r="CB78" s="142">
        <f t="shared" si="10"/>
        <v>106.48882882000002</v>
      </c>
      <c r="CC78" s="142">
        <f t="shared" si="10"/>
        <v>109.70111783000007</v>
      </c>
      <c r="CD78" s="142">
        <f t="shared" si="10"/>
        <v>115.37933496000002</v>
      </c>
      <c r="CE78" s="142">
        <f t="shared" si="10"/>
        <v>102.53800144000003</v>
      </c>
      <c r="CF78" s="142">
        <f t="shared" si="10"/>
        <v>121.21393035999999</v>
      </c>
      <c r="CG78" s="142">
        <f t="shared" si="10"/>
        <v>82.198581739999952</v>
      </c>
      <c r="CH78" s="142">
        <f t="shared" si="10"/>
        <v>74.103755799999988</v>
      </c>
      <c r="CI78" s="142">
        <f t="shared" si="10"/>
        <v>68.960043579999947</v>
      </c>
      <c r="CJ78" s="142">
        <f t="shared" si="10"/>
        <v>99.032431089999989</v>
      </c>
      <c r="CK78" s="142">
        <f t="shared" si="10"/>
        <v>83.506064369999947</v>
      </c>
      <c r="CL78" s="143">
        <f>+DB6-DB14</f>
        <v>1179.6957668400005</v>
      </c>
      <c r="CM78" s="156"/>
      <c r="DR78" s="157"/>
      <c r="DS78" s="411" t="s">
        <v>173</v>
      </c>
      <c r="DT78" s="413">
        <f>+VLOOKUP($A$1,'2565'!$A$554:$O$583,3)</f>
        <v>0.96236563678405096</v>
      </c>
      <c r="DU78" s="413">
        <f>+VLOOKUP($A$1,'2565'!$A$554:$O$583,4)</f>
        <v>0.92380359353548447</v>
      </c>
      <c r="DV78" s="413">
        <f>+VLOOKUP($A$1,'2565'!$A$554:$O$583,5)</f>
        <v>0.91908169071979506</v>
      </c>
      <c r="DW78" s="413">
        <f>+VLOOKUP($A$1,'2565'!$A$554:$O$583,6)</f>
        <v>0.91879715935491302</v>
      </c>
      <c r="DX78" s="413">
        <f>+VLOOKUP($A$1,'2565'!$A$554:$O$583,7)</f>
        <v>0.86973329302721891</v>
      </c>
      <c r="DY78" s="413">
        <f>+VLOOKUP($A$1,'2565'!$A$554:$O$583,8)</f>
        <v>1.0262180905724179</v>
      </c>
      <c r="DZ78" s="413">
        <f>+VLOOKUP($A$1,'2565'!$A$554:$O$583,9)</f>
        <v>0.85927663277802568</v>
      </c>
      <c r="EA78" s="413">
        <f>+VLOOKUP($A$1,'2565'!$A$554:$O$583,10)</f>
        <v>0.9984924749187285</v>
      </c>
      <c r="EB78" s="413">
        <f>+VLOOKUP($A$1,'2565'!$A$554:$O$583,11)</f>
        <v>0.97548449895322265</v>
      </c>
      <c r="EC78" s="413">
        <f>+VLOOKUP($A$1,'2565'!$A$554:$O$583,12)</f>
        <v>0.99557650019927713</v>
      </c>
      <c r="ED78" s="413">
        <f>+VLOOKUP($A$1,'2565'!$A$554:$O$583,13)</f>
        <v>1.0169755249245054</v>
      </c>
      <c r="EE78" s="413">
        <f>+VLOOKUP($A$1,'2565'!$A$554:$O$583,14)</f>
        <v>1.1541799931923691</v>
      </c>
      <c r="EF78" s="413">
        <f>+VLOOKUP($A$1,'2565'!$A$554:$O$583,15)</f>
        <v>0.96794721071179213</v>
      </c>
    </row>
    <row r="79" spans="1:136" ht="19.5" thickBot="1" x14ac:dyDescent="0.35">
      <c r="A79" s="154"/>
      <c r="B79" s="155"/>
      <c r="C79" s="155"/>
      <c r="D79" s="155"/>
      <c r="E79" s="155"/>
      <c r="F79" s="155"/>
      <c r="G79" s="155"/>
      <c r="H79" s="155"/>
      <c r="I79" s="155"/>
      <c r="J79" s="155"/>
      <c r="K79" s="156"/>
      <c r="L79" s="374" t="s">
        <v>173</v>
      </c>
      <c r="M79" s="171">
        <f>+VLOOKUP($A$1,'2565'!$A$1:$O$29,3)</f>
        <v>1165</v>
      </c>
      <c r="N79" s="171">
        <f>+VLOOKUP($A$1,'2565'!$A$1:$O$29,4)</f>
        <v>1328</v>
      </c>
      <c r="O79" s="171">
        <f>+VLOOKUP($A$1,'2565'!$A$1:$O$29,5)</f>
        <v>1336</v>
      </c>
      <c r="P79" s="171">
        <f>+VLOOKUP($A$1,'2565'!$A$1:$O$29,6)</f>
        <v>1321</v>
      </c>
      <c r="Q79" s="171">
        <f>+VLOOKUP($A$1,'2565'!$A$1:$O$29,7)</f>
        <v>1451</v>
      </c>
      <c r="R79" s="171">
        <f>+VLOOKUP($A$1,'2565'!$A$1:$O$29,8)</f>
        <v>1885</v>
      </c>
      <c r="S79" s="171">
        <f>+VLOOKUP($A$1,'2565'!$A$1:$O$29,9)</f>
        <v>1092</v>
      </c>
      <c r="T79" s="171">
        <f>+VLOOKUP($A$1,'2565'!$A$1:$O$29,10)</f>
        <v>1448</v>
      </c>
      <c r="U79" s="171">
        <f>+VLOOKUP($A$1,'2565'!$A$1:$O$29,11)</f>
        <v>1667</v>
      </c>
      <c r="V79" s="171">
        <f>+VLOOKUP($A$1,'2565'!$A$1:$O$29,12)</f>
        <v>1232</v>
      </c>
      <c r="W79" s="171">
        <f>+VLOOKUP($A$1,'2565'!$A$1:$O$29,13)</f>
        <v>1603</v>
      </c>
      <c r="X79" s="171">
        <f>+VLOOKUP($A$1,'2565'!$A$1:$O$29,14)</f>
        <v>1415</v>
      </c>
      <c r="Y79" s="338">
        <f>SUM(M79:X79)</f>
        <v>16943</v>
      </c>
      <c r="Z79" s="338">
        <f>SUM(M79:X79)</f>
        <v>16943</v>
      </c>
      <c r="AA79" s="375"/>
      <c r="AB79" s="376" t="s">
        <v>173</v>
      </c>
      <c r="AC79" s="169">
        <f>+VLOOKUP($A$1,'2565'!$A$31:$O$59,3)</f>
        <v>7.9129729999999991</v>
      </c>
      <c r="AD79" s="169">
        <f>+VLOOKUP($A$1,'2565'!$A$31:$O$59,4)</f>
        <v>8.1949155999999981</v>
      </c>
      <c r="AE79" s="169">
        <f>+VLOOKUP($A$1,'2565'!$A$31:$O$59,5)</f>
        <v>8.1678717199999991</v>
      </c>
      <c r="AF79" s="169">
        <f>+VLOOKUP($A$1,'2565'!$A$31:$O$59,6)</f>
        <v>8.7152485600000045</v>
      </c>
      <c r="AG79" s="169">
        <f>+VLOOKUP($A$1,'2565'!$A$31:$O$59,7)</f>
        <v>8.2941592299999982</v>
      </c>
      <c r="AH79" s="169">
        <f>+VLOOKUP($A$1,'2565'!$A$31:$O$59,8)</f>
        <v>7.8122680000000004</v>
      </c>
      <c r="AI79" s="169">
        <f>+VLOOKUP($A$1,'2565'!$A$31:$O$59,9)</f>
        <v>9.0126137900000014</v>
      </c>
      <c r="AJ79" s="169">
        <f>+VLOOKUP($A$1,'2565'!$A$31:$O$59,10)</f>
        <v>8.6725787600000022</v>
      </c>
      <c r="AK79" s="169">
        <f>+VLOOKUP($A$1,'2565'!$A$31:$O$59,11)</f>
        <v>8.6035479999999982</v>
      </c>
      <c r="AL79" s="169">
        <f>+VLOOKUP($A$1,'2565'!$A$31:$O$59,12)</f>
        <v>8.5420598400000003</v>
      </c>
      <c r="AM79" s="169">
        <f>+VLOOKUP($A$1,'2565'!$A$31:$O$59,13)</f>
        <v>8.5500590199999973</v>
      </c>
      <c r="AN79" s="169">
        <f>+VLOOKUP($A$1,'2565'!$A$31:$O$59,14)</f>
        <v>8.5227890000000013</v>
      </c>
      <c r="AO79" s="169">
        <f>SUM(AC79:AN79)</f>
        <v>101.00108452000002</v>
      </c>
      <c r="AP79" s="377">
        <f>SUM(AC79:AN79)</f>
        <v>101.00108452000002</v>
      </c>
      <c r="AQ79" s="378"/>
      <c r="AR79" s="379" t="s">
        <v>173</v>
      </c>
      <c r="AS79" s="167">
        <f>+VLOOKUP($A$1,'2565'!$A$121:$O$149,3)</f>
        <v>0.57161871261968022</v>
      </c>
      <c r="AT79" s="167">
        <f>+VLOOKUP($A$1,'2565'!$A$121:$O$149,4)</f>
        <v>0.61046362564003442</v>
      </c>
      <c r="AU79" s="167">
        <f>+VLOOKUP($A$1,'2565'!$A$121:$O$149,5)</f>
        <v>0.58750083985240176</v>
      </c>
      <c r="AV79" s="167">
        <f>+VLOOKUP($A$1,'2565'!$A$121:$O$149,6)</f>
        <v>0.62539106888089702</v>
      </c>
      <c r="AW79" s="167">
        <f>+VLOOKUP($A$1,'2565'!$A$121:$O$149,7)</f>
        <v>0.6573142302708076</v>
      </c>
      <c r="AX79" s="167">
        <f>+VLOOKUP($A$1,'2565'!$A$121:$O$149,8)</f>
        <v>0.5574900648752168</v>
      </c>
      <c r="AY79" s="167">
        <f>+VLOOKUP($A$1,'2565'!$A$121:$O$149,9)</f>
        <v>0.66279867684624327</v>
      </c>
      <c r="AZ79" s="167">
        <f>+VLOOKUP($A$1,'2565'!$A$121:$O$149,10)</f>
        <v>0.61589195311537126</v>
      </c>
      <c r="BA79" s="167">
        <f>+VLOOKUP($A$1,'2565'!$A$121:$O$149,11)</f>
        <v>0.6296461530580133</v>
      </c>
      <c r="BB79" s="167">
        <f>+VLOOKUP($A$1,'2565'!$A$121:$O$149,12)</f>
        <v>0.60344793265251762</v>
      </c>
      <c r="BC79" s="167">
        <f>+VLOOKUP($A$1,'2565'!$A$121:$O$149,13)</f>
        <v>0.60248513325346531</v>
      </c>
      <c r="BD79" s="167">
        <f>+VLOOKUP($A$1,'2565'!$A$121:$O$149,14)</f>
        <v>0.61892881198382743</v>
      </c>
      <c r="BE79" s="167">
        <f>+VLOOKUP($A$1,'2565'!$A$121:$O$149,15)</f>
        <v>0.61108864724289824</v>
      </c>
      <c r="BF79" s="167">
        <f>+VLOOKUP($A$1,'2565'!$Q$121:$AD$149,14)</f>
        <v>0.61108864724289813</v>
      </c>
      <c r="BG79" s="380"/>
      <c r="BH79" s="381" t="s">
        <v>173</v>
      </c>
      <c r="BI79" s="165">
        <f>+VLOOKUP($A$1,'2565'!$A$61:$O$89,3)</f>
        <v>3.4481534800000002</v>
      </c>
      <c r="BJ79" s="165">
        <f>+VLOOKUP($A$1,'2565'!$A$61:$O$89,4)</f>
        <v>2.9890365000000001</v>
      </c>
      <c r="BK79" s="165">
        <f>+VLOOKUP($A$1,'2565'!$A$61:$O$89,5)</f>
        <v>3.5738623299999999</v>
      </c>
      <c r="BL79" s="165">
        <f>+VLOOKUP($A$1,'2565'!$A$61:$O$89,6)</f>
        <v>2.9323870600000004</v>
      </c>
      <c r="BM79" s="165">
        <f>+VLOOKUP($A$1,'2565'!$A$61:$O$89,7)</f>
        <v>2.2134678999999995</v>
      </c>
      <c r="BN79" s="165">
        <f>+VLOOKUP($A$1,'2565'!$A$61:$O$89,8)</f>
        <v>3.8631901900000001</v>
      </c>
      <c r="BO79" s="165">
        <f>+VLOOKUP($A$1,'2565'!$A$61:$O$89,9)</f>
        <v>2.5626746800000006</v>
      </c>
      <c r="BP79" s="165">
        <f>+VLOOKUP($A$1,'2565'!$A$61:$O$89,10)</f>
        <v>2.8929829499999999</v>
      </c>
      <c r="BQ79" s="165">
        <f>+VLOOKUP($A$1,'2565'!$A$61:$O$89,11)</f>
        <v>2.4378508500000011</v>
      </c>
      <c r="BR79" s="165">
        <f>+VLOOKUP($A$1,'2565'!$A$61:$O$89,12)</f>
        <v>2.6882585199999989</v>
      </c>
      <c r="BS79" s="165">
        <f>+VLOOKUP($A$1,'2565'!$A$61:$O$89,13)</f>
        <v>2.77696041</v>
      </c>
      <c r="BT79" s="165">
        <f>+VLOOKUP($A$1,'2565'!$A$61:$O$89,14)</f>
        <v>2.5569585399999997</v>
      </c>
      <c r="BU79" s="384">
        <f>SUM(BI79:BT79)</f>
        <v>34.935783409999992</v>
      </c>
      <c r="BV79" s="466">
        <f>SUM(BI79:BT79)</f>
        <v>34.935783409999992</v>
      </c>
      <c r="BW79" s="385"/>
      <c r="BX79" s="154"/>
      <c r="BY79" s="135" t="s">
        <v>166</v>
      </c>
      <c r="BZ79" s="144">
        <f t="shared" si="11"/>
        <v>103.30771436999999</v>
      </c>
      <c r="CA79" s="144">
        <f t="shared" si="10"/>
        <v>104.05889627000001</v>
      </c>
      <c r="CB79" s="144">
        <f t="shared" si="10"/>
        <v>106.22830977999999</v>
      </c>
      <c r="CC79" s="144">
        <f t="shared" si="10"/>
        <v>111.01666937</v>
      </c>
      <c r="CD79" s="144">
        <f t="shared" si="10"/>
        <v>93.490230509999961</v>
      </c>
      <c r="CE79" s="144">
        <f t="shared" si="10"/>
        <v>101.57907377999997</v>
      </c>
      <c r="CF79" s="144">
        <f t="shared" si="10"/>
        <v>122.37876607000001</v>
      </c>
      <c r="CG79" s="144">
        <f t="shared" si="10"/>
        <v>96.649899139999945</v>
      </c>
      <c r="CH79" s="144">
        <f t="shared" si="10"/>
        <v>106.59728846000002</v>
      </c>
      <c r="CI79" s="144">
        <f>+CY7-CY15</f>
        <v>83.973602149999934</v>
      </c>
      <c r="CJ79" s="144">
        <f t="shared" si="10"/>
        <v>104.04822594999996</v>
      </c>
      <c r="CK79" s="144">
        <f>+DA7-DA15</f>
        <v>55.576937210000011</v>
      </c>
      <c r="CL79" s="145">
        <f>+DB7-DB15</f>
        <v>1188.9056130600002</v>
      </c>
      <c r="CM79" s="156"/>
    </row>
    <row r="80" spans="1:136" ht="18.75" x14ac:dyDescent="0.3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9"/>
      <c r="L80" s="157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  <c r="Y80" s="158"/>
      <c r="Z80" s="158"/>
      <c r="AA80" s="159"/>
      <c r="AB80" s="157"/>
      <c r="AC80" s="158"/>
      <c r="AD80" s="158"/>
      <c r="AE80" s="158"/>
      <c r="AF80" s="158"/>
      <c r="AG80" s="158"/>
      <c r="AH80" s="158"/>
      <c r="AI80" s="158"/>
      <c r="AJ80" s="158"/>
      <c r="AK80" s="158"/>
      <c r="AL80" s="158"/>
      <c r="AM80" s="158"/>
      <c r="AN80" s="158"/>
      <c r="AO80" s="158"/>
      <c r="AP80" s="158"/>
      <c r="AQ80" s="159"/>
      <c r="AR80" s="157"/>
      <c r="AS80" s="158"/>
      <c r="AT80" s="158"/>
      <c r="AU80" s="158"/>
      <c r="AV80" s="158"/>
      <c r="AW80" s="158"/>
      <c r="AX80" s="158"/>
      <c r="AY80" s="158"/>
      <c r="AZ80" s="158"/>
      <c r="BA80" s="158"/>
      <c r="BB80" s="158"/>
      <c r="BC80" s="158"/>
      <c r="BD80" s="158"/>
      <c r="BE80" s="158"/>
      <c r="BF80" s="158"/>
      <c r="BG80" s="159"/>
      <c r="BH80" s="157"/>
      <c r="BI80" s="158"/>
      <c r="BJ80" s="158"/>
      <c r="BK80" s="158"/>
      <c r="BL80" s="158"/>
      <c r="BM80" s="158"/>
      <c r="BN80" s="158"/>
      <c r="BO80" s="158"/>
      <c r="BP80" s="158"/>
      <c r="BQ80" s="158"/>
      <c r="BR80" s="158"/>
      <c r="BS80" s="158"/>
      <c r="BT80" s="158"/>
      <c r="BU80" s="158"/>
      <c r="BV80" s="158"/>
      <c r="BW80" s="197" t="s">
        <v>86</v>
      </c>
      <c r="BX80" s="157"/>
      <c r="BY80" s="198" t="s">
        <v>173</v>
      </c>
      <c r="BZ80" s="199">
        <f t="shared" si="11"/>
        <v>103.79904094999998</v>
      </c>
      <c r="CA80" s="199">
        <f t="shared" ref="CA80:CK80" si="12">+CQ8-CQ16</f>
        <v>99.461659999999995</v>
      </c>
      <c r="CB80" s="199">
        <f t="shared" si="12"/>
        <v>97.65438185000005</v>
      </c>
      <c r="CC80" s="199">
        <f t="shared" si="12"/>
        <v>111.25282967000003</v>
      </c>
      <c r="CD80" s="199">
        <f t="shared" si="12"/>
        <v>106.53638488000006</v>
      </c>
      <c r="CE80" s="199">
        <f t="shared" si="12"/>
        <v>81.679578999999961</v>
      </c>
      <c r="CF80" s="199">
        <f t="shared" si="12"/>
        <v>110.52438409000003</v>
      </c>
      <c r="CG80" s="199">
        <f t="shared" si="12"/>
        <v>97.469313049999982</v>
      </c>
      <c r="CH80" s="199">
        <f t="shared" si="12"/>
        <v>92.835671569999988</v>
      </c>
      <c r="CI80" s="199">
        <f t="shared" si="12"/>
        <v>102.04729623000001</v>
      </c>
      <c r="CJ80" s="199">
        <f t="shared" si="12"/>
        <v>101.02723092000002</v>
      </c>
      <c r="CK80" s="199">
        <f t="shared" si="12"/>
        <v>79.500749440000007</v>
      </c>
      <c r="CL80" s="199">
        <f>SUM(BZ80:CK80)</f>
        <v>1183.7885216500001</v>
      </c>
      <c r="CM80" s="336"/>
    </row>
    <row r="81" spans="1:136" ht="28.5" x14ac:dyDescent="0.2">
      <c r="L81" s="151">
        <f>+$A$1</f>
        <v>10300</v>
      </c>
      <c r="M81" s="491" t="s">
        <v>53</v>
      </c>
      <c r="N81" s="491"/>
      <c r="O81" s="491"/>
      <c r="P81" s="491"/>
      <c r="Q81" s="491" t="str">
        <f>+VLOOKUP($A$1,เป้าหมาย2565!$A$1:$B$29,2)</f>
        <v>กปภ.ข.9_65</v>
      </c>
      <c r="R81" s="491"/>
      <c r="S81" s="491"/>
      <c r="T81" s="491"/>
      <c r="U81" s="491"/>
      <c r="V81" s="491"/>
      <c r="W81" s="152"/>
      <c r="X81" s="152"/>
      <c r="Y81" s="152"/>
      <c r="Z81" s="152"/>
      <c r="AA81" s="153"/>
      <c r="AB81" s="151">
        <f>+$A$1</f>
        <v>10300</v>
      </c>
      <c r="AC81" s="491" t="s">
        <v>53</v>
      </c>
      <c r="AD81" s="491"/>
      <c r="AE81" s="491"/>
      <c r="AF81" s="491"/>
      <c r="AG81" s="491" t="str">
        <f>+VLOOKUP($A$1,เป้าหมาย2565!$A$1:$B$29,2)</f>
        <v>กปภ.ข.9_65</v>
      </c>
      <c r="AH81" s="491"/>
      <c r="AI81" s="491"/>
      <c r="AJ81" s="491"/>
      <c r="AK81" s="491"/>
      <c r="AL81" s="491"/>
      <c r="AM81" s="152"/>
      <c r="AN81" s="152"/>
      <c r="AO81" s="152"/>
      <c r="AP81" s="152"/>
      <c r="AQ81" s="153"/>
      <c r="AR81" s="151">
        <f>+$A$1</f>
        <v>10300</v>
      </c>
      <c r="AS81" s="491" t="s">
        <v>53</v>
      </c>
      <c r="AT81" s="491"/>
      <c r="AU81" s="491"/>
      <c r="AV81" s="491"/>
      <c r="AW81" s="491" t="str">
        <f>+VLOOKUP($A$1,เป้าหมาย2565!$A$1:$B$29,2)</f>
        <v>กปภ.ข.9_65</v>
      </c>
      <c r="AX81" s="491"/>
      <c r="AY81" s="491"/>
      <c r="AZ81" s="491"/>
      <c r="BA81" s="491"/>
      <c r="BB81" s="491"/>
      <c r="BC81" s="152"/>
      <c r="BD81" s="152"/>
      <c r="BE81" s="152"/>
      <c r="BF81" s="152"/>
      <c r="BG81" s="153"/>
      <c r="BH81" s="151">
        <f>+$A$1</f>
        <v>10300</v>
      </c>
      <c r="BI81" s="491" t="s">
        <v>53</v>
      </c>
      <c r="BJ81" s="491"/>
      <c r="BK81" s="491"/>
      <c r="BL81" s="491"/>
      <c r="BM81" s="491" t="str">
        <f>+VLOOKUP($A$1,เป้าหมาย2565!$A$1:$B$29,2)</f>
        <v>กปภ.ข.9_65</v>
      </c>
      <c r="BN81" s="491"/>
      <c r="BO81" s="491"/>
      <c r="BP81" s="491"/>
      <c r="BQ81" s="491"/>
      <c r="BR81" s="491"/>
      <c r="BS81" s="152"/>
      <c r="BT81" s="152"/>
      <c r="BU81" s="152"/>
      <c r="BV81" s="152"/>
      <c r="BW81" s="153"/>
      <c r="BX81" s="151">
        <f>+$A$1</f>
        <v>10300</v>
      </c>
      <c r="BY81" s="491" t="s">
        <v>53</v>
      </c>
      <c r="BZ81" s="491"/>
      <c r="CA81" s="491"/>
      <c r="CB81" s="491"/>
      <c r="CC81" s="491" t="str">
        <f>+VLOOKUP($A$1,เป้าหมาย2565!$A$1:$B$29,2)</f>
        <v>กปภ.ข.9_65</v>
      </c>
      <c r="CD81" s="491"/>
      <c r="CE81" s="491"/>
      <c r="CF81" s="491"/>
      <c r="CG81" s="491"/>
      <c r="CH81" s="491"/>
      <c r="CI81" s="420"/>
      <c r="CJ81" s="152"/>
      <c r="CK81" s="152"/>
      <c r="CL81" s="152"/>
      <c r="CM81" s="153"/>
      <c r="DR81" s="151">
        <f>+$A$1</f>
        <v>10300</v>
      </c>
      <c r="DS81" s="491" t="s">
        <v>53</v>
      </c>
      <c r="DT81" s="491"/>
      <c r="DU81" s="491"/>
      <c r="DV81" s="491"/>
      <c r="DW81" s="491" t="str">
        <f>+VLOOKUP($A$1,เป้าหมาย2565!$A$1:$B$29,2)</f>
        <v>กปภ.ข.9_65</v>
      </c>
      <c r="DX81" s="491"/>
      <c r="DY81" s="491"/>
      <c r="DZ81" s="491"/>
      <c r="EA81" s="491"/>
      <c r="EB81" s="491"/>
      <c r="EC81" s="152"/>
      <c r="ED81" s="152"/>
      <c r="EE81" s="152"/>
      <c r="EF81" s="152"/>
    </row>
    <row r="82" spans="1:136" x14ac:dyDescent="0.2">
      <c r="L82" s="154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  <c r="AA82" s="156"/>
      <c r="AB82" s="154"/>
      <c r="AC82" s="155"/>
      <c r="AD82" s="155"/>
      <c r="AE82" s="155"/>
      <c r="AF82" s="155"/>
      <c r="AG82" s="155"/>
      <c r="AH82" s="155"/>
      <c r="AI82" s="155"/>
      <c r="AJ82" s="155"/>
      <c r="AK82" s="155"/>
      <c r="AL82" s="155"/>
      <c r="AM82" s="155"/>
      <c r="AN82" s="155"/>
      <c r="AO82" s="155"/>
      <c r="AP82" s="155"/>
      <c r="AQ82" s="156"/>
      <c r="AR82" s="154"/>
      <c r="AS82" s="155"/>
      <c r="AT82" s="155"/>
      <c r="AU82" s="155"/>
      <c r="AV82" s="155"/>
      <c r="AW82" s="155"/>
      <c r="AX82" s="155"/>
      <c r="AY82" s="155"/>
      <c r="AZ82" s="155"/>
      <c r="BA82" s="155"/>
      <c r="BB82" s="155"/>
      <c r="BC82" s="155"/>
      <c r="BD82" s="155"/>
      <c r="BE82" s="155"/>
      <c r="BF82" s="155"/>
      <c r="BG82" s="156"/>
      <c r="BH82" s="154"/>
      <c r="BI82" s="155"/>
      <c r="BJ82" s="155"/>
      <c r="BK82" s="155"/>
      <c r="BL82" s="155"/>
      <c r="BM82" s="155"/>
      <c r="BN82" s="155"/>
      <c r="BO82" s="155"/>
      <c r="BP82" s="155"/>
      <c r="BQ82" s="155"/>
      <c r="BR82" s="155"/>
      <c r="BS82" s="155"/>
      <c r="BT82" s="155"/>
      <c r="BU82" s="155"/>
      <c r="BV82" s="155"/>
      <c r="BW82" s="156"/>
      <c r="BX82" s="154"/>
      <c r="BY82" s="155"/>
      <c r="BZ82" s="155"/>
      <c r="CA82" s="155"/>
      <c r="CB82" s="155"/>
      <c r="CC82" s="155"/>
      <c r="CD82" s="155"/>
      <c r="CE82" s="155"/>
      <c r="CF82" s="155"/>
      <c r="CG82" s="155"/>
      <c r="CH82" s="155"/>
      <c r="CI82" s="155"/>
      <c r="CJ82" s="155"/>
      <c r="CK82" s="155"/>
      <c r="CL82" s="155"/>
      <c r="CM82" s="156"/>
      <c r="DR82" s="154"/>
      <c r="DS82" s="155"/>
      <c r="DT82" s="155"/>
      <c r="DU82" s="155"/>
      <c r="DV82" s="155"/>
      <c r="DW82" s="155"/>
      <c r="DX82" s="155"/>
      <c r="DY82" s="155"/>
      <c r="DZ82" s="155"/>
      <c r="EA82" s="155"/>
      <c r="EB82" s="155"/>
      <c r="EC82" s="155"/>
      <c r="ED82" s="155"/>
      <c r="EE82" s="155"/>
      <c r="EF82" s="155"/>
    </row>
    <row r="83" spans="1:136" x14ac:dyDescent="0.2">
      <c r="L83" s="154"/>
      <c r="M83" s="155"/>
      <c r="N83" s="155"/>
      <c r="O83" s="155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  <c r="AA83" s="156"/>
      <c r="AB83" s="154"/>
      <c r="AC83" s="155"/>
      <c r="AD83" s="155"/>
      <c r="AE83" s="155"/>
      <c r="AF83" s="155"/>
      <c r="AG83" s="155"/>
      <c r="AH83" s="155"/>
      <c r="AI83" s="155"/>
      <c r="AJ83" s="155"/>
      <c r="AK83" s="155"/>
      <c r="AL83" s="155"/>
      <c r="AM83" s="155"/>
      <c r="AN83" s="155"/>
      <c r="AO83" s="155"/>
      <c r="AP83" s="155"/>
      <c r="AQ83" s="156"/>
      <c r="AR83" s="154"/>
      <c r="AS83" s="155"/>
      <c r="AT83" s="155"/>
      <c r="AU83" s="155"/>
      <c r="AV83" s="155"/>
      <c r="AW83" s="155"/>
      <c r="AX83" s="155"/>
      <c r="AY83" s="155"/>
      <c r="AZ83" s="155"/>
      <c r="BA83" s="155"/>
      <c r="BB83" s="155"/>
      <c r="BC83" s="155"/>
      <c r="BD83" s="155"/>
      <c r="BE83" s="155"/>
      <c r="BF83" s="155"/>
      <c r="BG83" s="156"/>
      <c r="BH83" s="154"/>
      <c r="BI83" s="155"/>
      <c r="BJ83" s="155"/>
      <c r="BK83" s="155"/>
      <c r="BL83" s="155"/>
      <c r="BM83" s="155"/>
      <c r="BN83" s="155"/>
      <c r="BO83" s="155"/>
      <c r="BP83" s="155"/>
      <c r="BQ83" s="155"/>
      <c r="BR83" s="155"/>
      <c r="BS83" s="155"/>
      <c r="BT83" s="155"/>
      <c r="BU83" s="155"/>
      <c r="BV83" s="155"/>
      <c r="BW83" s="156"/>
      <c r="BX83" s="154"/>
      <c r="BY83" s="155"/>
      <c r="BZ83" s="155"/>
      <c r="CA83" s="155"/>
      <c r="CB83" s="155"/>
      <c r="CC83" s="155"/>
      <c r="CD83" s="155"/>
      <c r="CE83" s="155"/>
      <c r="CF83" s="155"/>
      <c r="CG83" s="155"/>
      <c r="CH83" s="155"/>
      <c r="CI83" s="155"/>
      <c r="CJ83" s="155"/>
      <c r="CK83" s="155"/>
      <c r="CL83" s="155"/>
      <c r="CM83" s="156"/>
      <c r="DR83" s="154"/>
      <c r="DS83" s="155"/>
      <c r="DT83" s="155"/>
      <c r="DU83" s="155"/>
      <c r="DV83" s="155"/>
      <c r="DW83" s="155"/>
      <c r="DX83" s="155"/>
      <c r="DY83" s="155"/>
      <c r="DZ83" s="155"/>
      <c r="EA83" s="155"/>
      <c r="EB83" s="155"/>
      <c r="EC83" s="155"/>
      <c r="ED83" s="155"/>
      <c r="EE83" s="155"/>
      <c r="EF83" s="155"/>
    </row>
    <row r="84" spans="1:136" x14ac:dyDescent="0.2">
      <c r="L84" s="154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  <c r="AA84" s="156"/>
      <c r="AB84" s="154"/>
      <c r="AC84" s="155"/>
      <c r="AD84" s="155"/>
      <c r="AE84" s="155"/>
      <c r="AF84" s="155"/>
      <c r="AG84" s="155"/>
      <c r="AH84" s="155"/>
      <c r="AI84" s="155"/>
      <c r="AJ84" s="155"/>
      <c r="AK84" s="155"/>
      <c r="AL84" s="155"/>
      <c r="AM84" s="155"/>
      <c r="AN84" s="155"/>
      <c r="AO84" s="155"/>
      <c r="AP84" s="155"/>
      <c r="AQ84" s="156"/>
      <c r="AR84" s="154"/>
      <c r="AS84" s="155"/>
      <c r="AT84" s="155"/>
      <c r="AU84" s="155"/>
      <c r="AV84" s="155"/>
      <c r="AW84" s="155"/>
      <c r="AX84" s="155"/>
      <c r="AY84" s="155"/>
      <c r="AZ84" s="155"/>
      <c r="BA84" s="155"/>
      <c r="BB84" s="155"/>
      <c r="BC84" s="155"/>
      <c r="BD84" s="155"/>
      <c r="BE84" s="155"/>
      <c r="BF84" s="155"/>
      <c r="BG84" s="156"/>
      <c r="BH84" s="154"/>
      <c r="BI84" s="155"/>
      <c r="BJ84" s="155"/>
      <c r="BK84" s="155"/>
      <c r="BL84" s="155"/>
      <c r="BM84" s="155"/>
      <c r="BN84" s="155"/>
      <c r="BO84" s="155"/>
      <c r="BP84" s="155"/>
      <c r="BQ84" s="155"/>
      <c r="BR84" s="155"/>
      <c r="BS84" s="155"/>
      <c r="BT84" s="155"/>
      <c r="BU84" s="155"/>
      <c r="BV84" s="155"/>
      <c r="BW84" s="156"/>
      <c r="BX84" s="154"/>
      <c r="BY84" s="155"/>
      <c r="BZ84" s="155"/>
      <c r="CA84" s="155"/>
      <c r="CB84" s="155"/>
      <c r="CC84" s="155"/>
      <c r="CD84" s="155"/>
      <c r="CE84" s="155"/>
      <c r="CF84" s="155"/>
      <c r="CG84" s="155"/>
      <c r="CH84" s="155"/>
      <c r="CI84" s="155"/>
      <c r="CJ84" s="155"/>
      <c r="CK84" s="155"/>
      <c r="CL84" s="155"/>
      <c r="CM84" s="156"/>
      <c r="DR84" s="154"/>
      <c r="DS84" s="155"/>
      <c r="DT84" s="155"/>
      <c r="DU84" s="155"/>
      <c r="DV84" s="155"/>
      <c r="DW84" s="155"/>
      <c r="DX84" s="155"/>
      <c r="DY84" s="155"/>
      <c r="DZ84" s="155"/>
      <c r="EA84" s="155"/>
      <c r="EB84" s="155"/>
      <c r="EC84" s="155"/>
      <c r="ED84" s="155"/>
      <c r="EE84" s="155"/>
      <c r="EF84" s="155"/>
    </row>
    <row r="85" spans="1:136" ht="23.25" x14ac:dyDescent="0.2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154"/>
      <c r="M85" s="155"/>
      <c r="N85" s="155"/>
      <c r="O85" s="155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6"/>
      <c r="AB85" s="154"/>
      <c r="AC85" s="155"/>
      <c r="AD85" s="155"/>
      <c r="AE85" s="155"/>
      <c r="AF85" s="155"/>
      <c r="AG85" s="155"/>
      <c r="AH85" s="155"/>
      <c r="AI85" s="155"/>
      <c r="AJ85" s="155"/>
      <c r="AK85" s="155"/>
      <c r="AL85" s="155"/>
      <c r="AM85" s="155"/>
      <c r="AN85" s="155"/>
      <c r="AO85" s="155"/>
      <c r="AP85" s="155"/>
      <c r="AQ85" s="156"/>
      <c r="AR85" s="154"/>
      <c r="AS85" s="155"/>
      <c r="AT85" s="155"/>
      <c r="AU85" s="155"/>
      <c r="AV85" s="155"/>
      <c r="AW85" s="155"/>
      <c r="AX85" s="155"/>
      <c r="AY85" s="155"/>
      <c r="AZ85" s="155"/>
      <c r="BA85" s="155"/>
      <c r="BB85" s="155"/>
      <c r="BC85" s="155"/>
      <c r="BD85" s="155"/>
      <c r="BE85" s="155"/>
      <c r="BF85" s="155"/>
      <c r="BG85" s="156"/>
      <c r="BH85" s="154"/>
      <c r="BI85" s="155"/>
      <c r="BJ85" s="155"/>
      <c r="BK85" s="155"/>
      <c r="BL85" s="155"/>
      <c r="BM85" s="155"/>
      <c r="BN85" s="155"/>
      <c r="BO85" s="155"/>
      <c r="BP85" s="155"/>
      <c r="BQ85" s="155"/>
      <c r="BR85" s="155"/>
      <c r="BS85" s="155"/>
      <c r="BT85" s="155"/>
      <c r="BU85" s="155"/>
      <c r="BV85" s="155"/>
      <c r="BW85" s="156"/>
      <c r="BX85" s="154"/>
      <c r="BY85" s="155"/>
      <c r="BZ85" s="155"/>
      <c r="CA85" s="155"/>
      <c r="CB85" s="155"/>
      <c r="CC85" s="155"/>
      <c r="CD85" s="155"/>
      <c r="CE85" s="155"/>
      <c r="CF85" s="155"/>
      <c r="CG85" s="155"/>
      <c r="CH85" s="155"/>
      <c r="CI85" s="155"/>
      <c r="CJ85" s="155"/>
      <c r="CK85" s="155"/>
      <c r="CL85" s="155"/>
      <c r="CM85" s="156"/>
      <c r="DR85" s="154"/>
      <c r="DS85" s="155"/>
      <c r="DT85" s="155"/>
      <c r="DU85" s="155"/>
      <c r="DV85" s="155"/>
      <c r="DW85" s="155"/>
      <c r="DX85" s="155"/>
      <c r="DY85" s="155"/>
      <c r="DZ85" s="155"/>
      <c r="EA85" s="155"/>
      <c r="EB85" s="155"/>
      <c r="EC85" s="155"/>
      <c r="ED85" s="155"/>
      <c r="EE85" s="155"/>
      <c r="EF85" s="155"/>
    </row>
    <row r="86" spans="1:136" ht="23.25" x14ac:dyDescent="0.2">
      <c r="L86" s="154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  <c r="AA86" s="156"/>
      <c r="AB86" s="154"/>
      <c r="AC86" s="155"/>
      <c r="AD86" s="155"/>
      <c r="AE86" s="155"/>
      <c r="AF86" s="155"/>
      <c r="AG86" s="155"/>
      <c r="AH86" s="155"/>
      <c r="AI86" s="155"/>
      <c r="AJ86" s="155"/>
      <c r="AK86" s="155"/>
      <c r="AL86" s="155"/>
      <c r="AM86" s="155"/>
      <c r="AN86" s="155"/>
      <c r="AO86" s="155"/>
      <c r="AP86" s="155"/>
      <c r="AQ86" s="156"/>
      <c r="AR86" s="154"/>
      <c r="AS86" s="155"/>
      <c r="AT86" s="155"/>
      <c r="AU86" s="155"/>
      <c r="AV86" s="155"/>
      <c r="AW86" s="155"/>
      <c r="AX86" s="155"/>
      <c r="AY86" s="155"/>
      <c r="AZ86" s="155"/>
      <c r="BA86" s="155"/>
      <c r="BB86" s="155"/>
      <c r="BC86" s="155"/>
      <c r="BD86" s="155"/>
      <c r="BE86" s="155"/>
      <c r="BF86" s="155"/>
      <c r="BG86" s="156"/>
      <c r="BH86" s="154"/>
      <c r="BI86" s="155"/>
      <c r="BJ86" s="155"/>
      <c r="BK86" s="155"/>
      <c r="BL86" s="155"/>
      <c r="BM86" s="155"/>
      <c r="BN86" s="155"/>
      <c r="BO86" s="155"/>
      <c r="BP86" s="155"/>
      <c r="BQ86" s="155"/>
      <c r="BR86" s="155"/>
      <c r="BS86" s="155"/>
      <c r="BT86" s="155"/>
      <c r="BU86" s="155"/>
      <c r="BV86" s="155"/>
      <c r="BW86" s="156"/>
      <c r="BX86" s="154"/>
      <c r="BY86" s="155"/>
      <c r="BZ86" s="155"/>
      <c r="CA86" s="155"/>
      <c r="CB86" s="155"/>
      <c r="CC86" s="155"/>
      <c r="CD86" s="155"/>
      <c r="CE86" s="155"/>
      <c r="CF86" s="155"/>
      <c r="CG86" s="155"/>
      <c r="CH86" s="155"/>
      <c r="CI86" s="155"/>
      <c r="CJ86" s="155"/>
      <c r="CK86" s="155"/>
      <c r="CL86" s="155"/>
      <c r="CM86" s="156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154"/>
      <c r="DS86" s="155"/>
      <c r="DT86" s="155"/>
      <c r="DU86" s="155"/>
      <c r="DV86" s="155"/>
      <c r="DW86" s="155"/>
      <c r="DX86" s="155"/>
      <c r="DY86" s="155"/>
      <c r="DZ86" s="155"/>
      <c r="EA86" s="155"/>
      <c r="EB86" s="155"/>
      <c r="EC86" s="155"/>
      <c r="ED86" s="155"/>
      <c r="EE86" s="155"/>
      <c r="EF86" s="155"/>
    </row>
    <row r="87" spans="1:136" x14ac:dyDescent="0.2">
      <c r="L87" s="154"/>
      <c r="M87" s="155"/>
      <c r="N87" s="155"/>
      <c r="O87" s="155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  <c r="AA87" s="156"/>
      <c r="AB87" s="154"/>
      <c r="AC87" s="155"/>
      <c r="AD87" s="155"/>
      <c r="AE87" s="155"/>
      <c r="AF87" s="155"/>
      <c r="AG87" s="155"/>
      <c r="AH87" s="155"/>
      <c r="AI87" s="155"/>
      <c r="AJ87" s="155"/>
      <c r="AK87" s="155"/>
      <c r="AL87" s="155"/>
      <c r="AM87" s="155"/>
      <c r="AN87" s="155"/>
      <c r="AO87" s="155"/>
      <c r="AP87" s="155"/>
      <c r="AQ87" s="156"/>
      <c r="AR87" s="154"/>
      <c r="AS87" s="155"/>
      <c r="AT87" s="155"/>
      <c r="AU87" s="155"/>
      <c r="AV87" s="155"/>
      <c r="AW87" s="155"/>
      <c r="AX87" s="155"/>
      <c r="AY87" s="155"/>
      <c r="AZ87" s="155"/>
      <c r="BA87" s="155"/>
      <c r="BB87" s="155"/>
      <c r="BC87" s="155"/>
      <c r="BD87" s="155"/>
      <c r="BE87" s="155"/>
      <c r="BF87" s="155"/>
      <c r="BG87" s="156"/>
      <c r="BH87" s="154"/>
      <c r="BI87" s="155"/>
      <c r="BJ87" s="155"/>
      <c r="BK87" s="155"/>
      <c r="BL87" s="155"/>
      <c r="BM87" s="155"/>
      <c r="BN87" s="155"/>
      <c r="BO87" s="155"/>
      <c r="BP87" s="155"/>
      <c r="BQ87" s="155"/>
      <c r="BR87" s="155"/>
      <c r="BS87" s="155"/>
      <c r="BT87" s="155"/>
      <c r="BU87" s="155"/>
      <c r="BV87" s="155"/>
      <c r="BW87" s="156"/>
      <c r="BX87" s="154"/>
      <c r="BY87" s="155"/>
      <c r="BZ87" s="155"/>
      <c r="CA87" s="155"/>
      <c r="CB87" s="155"/>
      <c r="CC87" s="155"/>
      <c r="CD87" s="155"/>
      <c r="CE87" s="155"/>
      <c r="CF87" s="155"/>
      <c r="CG87" s="155"/>
      <c r="CH87" s="155"/>
      <c r="CI87" s="155"/>
      <c r="CJ87" s="155"/>
      <c r="CK87" s="155"/>
      <c r="CL87" s="155"/>
      <c r="CM87" s="156"/>
      <c r="DR87" s="154"/>
      <c r="DS87" s="155"/>
      <c r="DT87" s="155"/>
      <c r="DU87" s="155"/>
      <c r="DV87" s="155"/>
      <c r="DW87" s="155"/>
      <c r="DX87" s="155"/>
      <c r="DY87" s="155"/>
      <c r="DZ87" s="155"/>
      <c r="EA87" s="155"/>
      <c r="EB87" s="155"/>
      <c r="EC87" s="155"/>
      <c r="ED87" s="155"/>
      <c r="EE87" s="155"/>
      <c r="EF87" s="155"/>
    </row>
    <row r="88" spans="1:136" x14ac:dyDescent="0.2">
      <c r="L88" s="154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  <c r="AA88" s="156"/>
      <c r="AB88" s="154"/>
      <c r="AC88" s="155"/>
      <c r="AD88" s="155"/>
      <c r="AE88" s="155"/>
      <c r="AF88" s="155"/>
      <c r="AG88" s="155"/>
      <c r="AH88" s="155"/>
      <c r="AI88" s="155"/>
      <c r="AJ88" s="155"/>
      <c r="AK88" s="155"/>
      <c r="AL88" s="155"/>
      <c r="AM88" s="155"/>
      <c r="AN88" s="155"/>
      <c r="AO88" s="155"/>
      <c r="AP88" s="155"/>
      <c r="AQ88" s="156"/>
      <c r="AR88" s="154"/>
      <c r="AS88" s="155"/>
      <c r="AT88" s="155"/>
      <c r="AU88" s="155"/>
      <c r="AV88" s="155"/>
      <c r="AW88" s="155"/>
      <c r="AX88" s="155"/>
      <c r="AY88" s="155"/>
      <c r="AZ88" s="155"/>
      <c r="BA88" s="155"/>
      <c r="BB88" s="155"/>
      <c r="BC88" s="155"/>
      <c r="BD88" s="155"/>
      <c r="BE88" s="155"/>
      <c r="BF88" s="155"/>
      <c r="BG88" s="156"/>
      <c r="BH88" s="154"/>
      <c r="BI88" s="155"/>
      <c r="BJ88" s="155"/>
      <c r="BK88" s="155"/>
      <c r="BL88" s="155"/>
      <c r="BM88" s="155"/>
      <c r="BN88" s="155"/>
      <c r="BO88" s="155"/>
      <c r="BP88" s="155"/>
      <c r="BQ88" s="155"/>
      <c r="BR88" s="155"/>
      <c r="BS88" s="155"/>
      <c r="BT88" s="155"/>
      <c r="BU88" s="155"/>
      <c r="BV88" s="155"/>
      <c r="BW88" s="156"/>
      <c r="BX88" s="154"/>
      <c r="BY88" s="155"/>
      <c r="BZ88" s="155"/>
      <c r="CA88" s="155"/>
      <c r="CB88" s="155"/>
      <c r="CC88" s="155"/>
      <c r="CD88" s="155"/>
      <c r="CE88" s="155"/>
      <c r="CF88" s="155"/>
      <c r="CG88" s="155"/>
      <c r="CH88" s="155"/>
      <c r="CI88" s="155"/>
      <c r="CJ88" s="155"/>
      <c r="CK88" s="155"/>
      <c r="CL88" s="155"/>
      <c r="CM88" s="156"/>
      <c r="DR88" s="154"/>
      <c r="DS88" s="155"/>
      <c r="DT88" s="155"/>
      <c r="DU88" s="155"/>
      <c r="DV88" s="155"/>
      <c r="DW88" s="155"/>
      <c r="DX88" s="155"/>
      <c r="DY88" s="155"/>
      <c r="DZ88" s="155"/>
      <c r="EA88" s="155"/>
      <c r="EB88" s="155"/>
      <c r="EC88" s="155"/>
      <c r="ED88" s="155"/>
      <c r="EE88" s="155"/>
      <c r="EF88" s="155"/>
    </row>
    <row r="89" spans="1:136" s="65" customFormat="1" ht="29.25" customHeight="1" x14ac:dyDescent="0.2">
      <c r="A89"/>
      <c r="B89"/>
      <c r="C89"/>
      <c r="D89"/>
      <c r="E89"/>
      <c r="F89"/>
      <c r="G89"/>
      <c r="H89"/>
      <c r="I89"/>
      <c r="J89"/>
      <c r="K89"/>
      <c r="L89" s="154"/>
      <c r="M89" s="155"/>
      <c r="N89" s="155"/>
      <c r="O89" s="155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  <c r="AA89" s="156"/>
      <c r="AB89" s="154"/>
      <c r="AC89" s="155"/>
      <c r="AD89" s="155"/>
      <c r="AE89" s="155"/>
      <c r="AF89" s="155"/>
      <c r="AG89" s="155"/>
      <c r="AH89" s="155"/>
      <c r="AI89" s="155"/>
      <c r="AJ89" s="155"/>
      <c r="AK89" s="155"/>
      <c r="AL89" s="155"/>
      <c r="AM89" s="155"/>
      <c r="AN89" s="155"/>
      <c r="AO89" s="155"/>
      <c r="AP89" s="155"/>
      <c r="AQ89" s="156"/>
      <c r="AR89" s="154"/>
      <c r="AS89" s="155"/>
      <c r="AT89" s="155"/>
      <c r="AU89" s="155"/>
      <c r="AV89" s="155"/>
      <c r="AW89" s="155"/>
      <c r="AX89" s="155"/>
      <c r="AY89" s="155"/>
      <c r="AZ89" s="155"/>
      <c r="BA89" s="155"/>
      <c r="BB89" s="155"/>
      <c r="BC89" s="155"/>
      <c r="BD89" s="155"/>
      <c r="BE89" s="155"/>
      <c r="BF89" s="155"/>
      <c r="BG89" s="156"/>
      <c r="BH89" s="154"/>
      <c r="BI89" s="155"/>
      <c r="BJ89" s="155"/>
      <c r="BK89" s="155"/>
      <c r="BL89" s="155"/>
      <c r="BM89" s="155"/>
      <c r="BN89" s="155"/>
      <c r="BO89" s="155"/>
      <c r="BP89" s="155"/>
      <c r="BQ89" s="155"/>
      <c r="BR89" s="155"/>
      <c r="BS89" s="155"/>
      <c r="BT89" s="155"/>
      <c r="BU89" s="155"/>
      <c r="BV89" s="155"/>
      <c r="BW89" s="156"/>
      <c r="BX89" s="154"/>
      <c r="BY89" s="155"/>
      <c r="BZ89" s="155"/>
      <c r="CA89" s="155"/>
      <c r="CB89" s="155"/>
      <c r="CC89" s="155"/>
      <c r="CD89" s="155"/>
      <c r="CE89" s="155"/>
      <c r="CF89" s="155"/>
      <c r="CG89" s="155"/>
      <c r="CH89" s="155"/>
      <c r="CI89" s="155"/>
      <c r="CJ89" s="155"/>
      <c r="CK89" s="155"/>
      <c r="CL89" s="155"/>
      <c r="CM89" s="156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 s="154"/>
      <c r="DS89" s="155"/>
      <c r="DT89" s="155"/>
      <c r="DU89" s="155"/>
      <c r="DV89" s="155"/>
      <c r="DW89" s="155"/>
      <c r="DX89" s="155"/>
      <c r="DY89" s="155"/>
      <c r="DZ89" s="155"/>
      <c r="EA89" s="155"/>
      <c r="EB89" s="155"/>
      <c r="EC89" s="155"/>
      <c r="ED89" s="155"/>
      <c r="EE89" s="155"/>
      <c r="EF89" s="155"/>
    </row>
    <row r="90" spans="1:136" x14ac:dyDescent="0.2">
      <c r="L90" s="154"/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  <c r="AA90" s="156"/>
      <c r="AB90" s="154"/>
      <c r="AC90" s="155"/>
      <c r="AD90" s="155"/>
      <c r="AE90" s="155"/>
      <c r="AF90" s="155"/>
      <c r="AG90" s="155"/>
      <c r="AH90" s="155"/>
      <c r="AI90" s="155"/>
      <c r="AJ90" s="155"/>
      <c r="AK90" s="155"/>
      <c r="AL90" s="155"/>
      <c r="AM90" s="155"/>
      <c r="AN90" s="155"/>
      <c r="AO90" s="155"/>
      <c r="AP90" s="155"/>
      <c r="AQ90" s="156"/>
      <c r="AR90" s="154"/>
      <c r="AS90" s="155"/>
      <c r="AT90" s="155"/>
      <c r="AU90" s="155"/>
      <c r="AV90" s="155"/>
      <c r="AW90" s="155"/>
      <c r="AX90" s="155"/>
      <c r="AY90" s="155"/>
      <c r="AZ90" s="155"/>
      <c r="BA90" s="155"/>
      <c r="BB90" s="155"/>
      <c r="BC90" s="155"/>
      <c r="BD90" s="155"/>
      <c r="BE90" s="155"/>
      <c r="BF90" s="155"/>
      <c r="BG90" s="156"/>
      <c r="BH90" s="154"/>
      <c r="BI90" s="155"/>
      <c r="BJ90" s="155"/>
      <c r="BK90" s="155"/>
      <c r="BL90" s="155"/>
      <c r="BM90" s="155"/>
      <c r="BN90" s="155"/>
      <c r="BO90" s="155"/>
      <c r="BP90" s="155"/>
      <c r="BQ90" s="155"/>
      <c r="BR90" s="155"/>
      <c r="BS90" s="155"/>
      <c r="BT90" s="155"/>
      <c r="BU90" s="155"/>
      <c r="BV90" s="155"/>
      <c r="BW90" s="156"/>
      <c r="BX90" s="154"/>
      <c r="BY90" s="155"/>
      <c r="BZ90" s="155"/>
      <c r="CA90" s="155"/>
      <c r="CB90" s="155"/>
      <c r="CC90" s="155"/>
      <c r="CD90" s="155"/>
      <c r="CE90" s="155"/>
      <c r="CF90" s="155"/>
      <c r="CG90" s="155"/>
      <c r="CH90" s="155"/>
      <c r="CI90" s="155"/>
      <c r="CJ90" s="155"/>
      <c r="CK90" s="155"/>
      <c r="CL90" s="155"/>
      <c r="CM90" s="156"/>
      <c r="DR90" s="154"/>
      <c r="DS90" s="155"/>
      <c r="DT90" s="155"/>
      <c r="DU90" s="155"/>
      <c r="DV90" s="155"/>
      <c r="DW90" s="155"/>
      <c r="DX90" s="155"/>
      <c r="DY90" s="155"/>
      <c r="DZ90" s="155"/>
      <c r="EA90" s="155"/>
      <c r="EB90" s="155"/>
      <c r="EC90" s="155"/>
      <c r="ED90" s="155"/>
      <c r="EE90" s="155"/>
      <c r="EF90" s="155"/>
    </row>
    <row r="91" spans="1:136" x14ac:dyDescent="0.2">
      <c r="L91" s="154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  <c r="AA91" s="156"/>
      <c r="AB91" s="154"/>
      <c r="AC91" s="155"/>
      <c r="AD91" s="155"/>
      <c r="AE91" s="155"/>
      <c r="AF91" s="155"/>
      <c r="AG91" s="155"/>
      <c r="AH91" s="155"/>
      <c r="AI91" s="155"/>
      <c r="AJ91" s="155"/>
      <c r="AK91" s="155"/>
      <c r="AL91" s="155"/>
      <c r="AM91" s="155"/>
      <c r="AN91" s="155"/>
      <c r="AO91" s="155"/>
      <c r="AP91" s="155"/>
      <c r="AQ91" s="156"/>
      <c r="AR91" s="154"/>
      <c r="AS91" s="155"/>
      <c r="AT91" s="155"/>
      <c r="AU91" s="155"/>
      <c r="AV91" s="155"/>
      <c r="AW91" s="155"/>
      <c r="AX91" s="155"/>
      <c r="AY91" s="155"/>
      <c r="AZ91" s="155"/>
      <c r="BA91" s="155"/>
      <c r="BB91" s="155"/>
      <c r="BC91" s="155"/>
      <c r="BD91" s="155"/>
      <c r="BE91" s="155"/>
      <c r="BF91" s="155"/>
      <c r="BG91" s="156"/>
      <c r="BH91" s="154"/>
      <c r="BI91" s="155"/>
      <c r="BJ91" s="155"/>
      <c r="BK91" s="155"/>
      <c r="BL91" s="155"/>
      <c r="BM91" s="155"/>
      <c r="BN91" s="155"/>
      <c r="BO91" s="155"/>
      <c r="BP91" s="155"/>
      <c r="BQ91" s="155"/>
      <c r="BR91" s="155"/>
      <c r="BS91" s="155"/>
      <c r="BT91" s="155"/>
      <c r="BU91" s="155"/>
      <c r="BV91" s="155"/>
      <c r="BW91" s="156"/>
      <c r="BX91" s="154"/>
      <c r="BY91" s="155"/>
      <c r="BZ91" s="155"/>
      <c r="CA91" s="155"/>
      <c r="CB91" s="155"/>
      <c r="CC91" s="155"/>
      <c r="CD91" s="155"/>
      <c r="CE91" s="155"/>
      <c r="CF91" s="155"/>
      <c r="CG91" s="155"/>
      <c r="CH91" s="155"/>
      <c r="CI91" s="155"/>
      <c r="CJ91" s="155"/>
      <c r="CK91" s="155"/>
      <c r="CL91" s="155"/>
      <c r="CM91" s="156"/>
      <c r="DR91" s="154"/>
      <c r="DS91" s="155"/>
      <c r="DT91" s="155"/>
      <c r="DU91" s="155"/>
      <c r="DV91" s="155"/>
      <c r="DW91" s="155"/>
      <c r="DX91" s="155"/>
      <c r="DY91" s="155"/>
      <c r="DZ91" s="155"/>
      <c r="EA91" s="155"/>
      <c r="EB91" s="155"/>
      <c r="EC91" s="155"/>
      <c r="ED91" s="155"/>
      <c r="EE91" s="155"/>
      <c r="EF91" s="155"/>
    </row>
    <row r="92" spans="1:136" x14ac:dyDescent="0.2">
      <c r="L92" s="154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  <c r="AA92" s="156"/>
      <c r="AB92" s="154"/>
      <c r="AC92" s="155"/>
      <c r="AD92" s="155"/>
      <c r="AE92" s="155"/>
      <c r="AF92" s="155"/>
      <c r="AG92" s="155"/>
      <c r="AH92" s="155"/>
      <c r="AI92" s="155"/>
      <c r="AJ92" s="155"/>
      <c r="AK92" s="155"/>
      <c r="AL92" s="155"/>
      <c r="AM92" s="155"/>
      <c r="AN92" s="155"/>
      <c r="AO92" s="155"/>
      <c r="AP92" s="155"/>
      <c r="AQ92" s="156"/>
      <c r="AR92" s="154"/>
      <c r="AS92" s="155"/>
      <c r="AT92" s="155"/>
      <c r="AU92" s="155"/>
      <c r="AV92" s="155"/>
      <c r="AW92" s="155"/>
      <c r="AX92" s="155"/>
      <c r="AY92" s="155"/>
      <c r="AZ92" s="155"/>
      <c r="BA92" s="155"/>
      <c r="BB92" s="155"/>
      <c r="BC92" s="155"/>
      <c r="BD92" s="155"/>
      <c r="BE92" s="155"/>
      <c r="BF92" s="155"/>
      <c r="BG92" s="156"/>
      <c r="BH92" s="154"/>
      <c r="BI92" s="155"/>
      <c r="BJ92" s="155"/>
      <c r="BK92" s="155"/>
      <c r="BL92" s="155"/>
      <c r="BM92" s="155"/>
      <c r="BN92" s="155"/>
      <c r="BO92" s="155"/>
      <c r="BP92" s="155"/>
      <c r="BQ92" s="155"/>
      <c r="BR92" s="155"/>
      <c r="BS92" s="155"/>
      <c r="BT92" s="155"/>
      <c r="BU92" s="155"/>
      <c r="BV92" s="155"/>
      <c r="BW92" s="156"/>
      <c r="BX92" s="154"/>
      <c r="BY92" s="155"/>
      <c r="BZ92" s="155"/>
      <c r="CA92" s="155"/>
      <c r="CB92" s="155"/>
      <c r="CC92" s="155"/>
      <c r="CD92" s="155"/>
      <c r="CE92" s="155"/>
      <c r="CF92" s="155"/>
      <c r="CG92" s="155"/>
      <c r="CH92" s="155"/>
      <c r="CI92" s="155"/>
      <c r="CJ92" s="155"/>
      <c r="CK92" s="155"/>
      <c r="CL92" s="155"/>
      <c r="CM92" s="156"/>
      <c r="DR92" s="154"/>
      <c r="DS92" s="155"/>
      <c r="DT92" s="155"/>
      <c r="DU92" s="155"/>
      <c r="DV92" s="155"/>
      <c r="DW92" s="155"/>
      <c r="DX92" s="155"/>
      <c r="DY92" s="155"/>
      <c r="DZ92" s="155"/>
      <c r="EA92" s="155"/>
      <c r="EB92" s="155"/>
      <c r="EC92" s="155"/>
      <c r="ED92" s="155"/>
      <c r="EE92" s="155"/>
      <c r="EF92" s="155"/>
    </row>
    <row r="93" spans="1:136" x14ac:dyDescent="0.2">
      <c r="L93" s="154"/>
      <c r="M93" s="155"/>
      <c r="N93" s="155"/>
      <c r="O93" s="155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  <c r="AA93" s="156"/>
      <c r="AB93" s="154"/>
      <c r="AC93" s="155"/>
      <c r="AD93" s="155"/>
      <c r="AE93" s="155"/>
      <c r="AF93" s="155"/>
      <c r="AG93" s="155"/>
      <c r="AH93" s="155"/>
      <c r="AI93" s="155"/>
      <c r="AJ93" s="155"/>
      <c r="AK93" s="155"/>
      <c r="AL93" s="155"/>
      <c r="AM93" s="155"/>
      <c r="AN93" s="155"/>
      <c r="AO93" s="155"/>
      <c r="AP93" s="155"/>
      <c r="AQ93" s="156"/>
      <c r="AR93" s="154"/>
      <c r="AS93" s="155"/>
      <c r="AT93" s="155"/>
      <c r="AU93" s="155"/>
      <c r="AV93" s="155"/>
      <c r="AW93" s="155"/>
      <c r="AX93" s="155"/>
      <c r="AY93" s="155"/>
      <c r="AZ93" s="155"/>
      <c r="BA93" s="155"/>
      <c r="BB93" s="155"/>
      <c r="BC93" s="155"/>
      <c r="BD93" s="155"/>
      <c r="BE93" s="155"/>
      <c r="BF93" s="155"/>
      <c r="BG93" s="156"/>
      <c r="BH93" s="154"/>
      <c r="BI93" s="155"/>
      <c r="BJ93" s="155"/>
      <c r="BK93" s="155"/>
      <c r="BL93" s="155"/>
      <c r="BM93" s="155"/>
      <c r="BN93" s="155"/>
      <c r="BO93" s="155"/>
      <c r="BP93" s="155"/>
      <c r="BQ93" s="155"/>
      <c r="BR93" s="155"/>
      <c r="BS93" s="155"/>
      <c r="BT93" s="155"/>
      <c r="BU93" s="155"/>
      <c r="BV93" s="155"/>
      <c r="BW93" s="156"/>
      <c r="BX93" s="154"/>
      <c r="BY93" s="155"/>
      <c r="BZ93" s="155"/>
      <c r="CA93" s="155"/>
      <c r="CB93" s="155"/>
      <c r="CC93" s="155"/>
      <c r="CD93" s="155"/>
      <c r="CE93" s="155"/>
      <c r="CF93" s="155"/>
      <c r="CG93" s="155"/>
      <c r="CH93" s="155"/>
      <c r="CI93" s="155"/>
      <c r="CJ93" s="155"/>
      <c r="CK93" s="155"/>
      <c r="CL93" s="155"/>
      <c r="CM93" s="156"/>
      <c r="DR93" s="154"/>
      <c r="DS93" s="155"/>
      <c r="DT93" s="155"/>
      <c r="DU93" s="155"/>
      <c r="DV93" s="155"/>
      <c r="DW93" s="155"/>
      <c r="DX93" s="155"/>
      <c r="DY93" s="155"/>
      <c r="DZ93" s="155"/>
      <c r="EA93" s="155"/>
      <c r="EB93" s="155"/>
      <c r="EC93" s="155"/>
      <c r="ED93" s="155"/>
      <c r="EE93" s="155"/>
      <c r="EF93" s="155"/>
    </row>
    <row r="94" spans="1:136" x14ac:dyDescent="0.2">
      <c r="L94" s="154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  <c r="AA94" s="156"/>
      <c r="AB94" s="154"/>
      <c r="AC94" s="155"/>
      <c r="AD94" s="155"/>
      <c r="AE94" s="155"/>
      <c r="AF94" s="155"/>
      <c r="AG94" s="155"/>
      <c r="AH94" s="155"/>
      <c r="AI94" s="155"/>
      <c r="AJ94" s="155"/>
      <c r="AK94" s="155"/>
      <c r="AL94" s="155"/>
      <c r="AM94" s="155"/>
      <c r="AN94" s="155"/>
      <c r="AO94" s="155"/>
      <c r="AP94" s="155"/>
      <c r="AQ94" s="156"/>
      <c r="AR94" s="154"/>
      <c r="AS94" s="155"/>
      <c r="AT94" s="155"/>
      <c r="AU94" s="155"/>
      <c r="AV94" s="155"/>
      <c r="AW94" s="155"/>
      <c r="AX94" s="155"/>
      <c r="AY94" s="155"/>
      <c r="AZ94" s="155"/>
      <c r="BA94" s="155"/>
      <c r="BB94" s="155"/>
      <c r="BC94" s="155"/>
      <c r="BD94" s="155"/>
      <c r="BE94" s="155"/>
      <c r="BF94" s="155"/>
      <c r="BG94" s="156"/>
      <c r="BH94" s="154"/>
      <c r="BI94" s="155"/>
      <c r="BJ94" s="155"/>
      <c r="BK94" s="155"/>
      <c r="BL94" s="155"/>
      <c r="BM94" s="155"/>
      <c r="BN94" s="155"/>
      <c r="BO94" s="155"/>
      <c r="BP94" s="155"/>
      <c r="BQ94" s="155"/>
      <c r="BR94" s="155"/>
      <c r="BS94" s="155"/>
      <c r="BT94" s="155"/>
      <c r="BU94" s="155"/>
      <c r="BV94" s="155"/>
      <c r="BW94" s="156"/>
      <c r="BX94" s="154"/>
      <c r="BY94" s="155"/>
      <c r="BZ94" s="155"/>
      <c r="CA94" s="155"/>
      <c r="CB94" s="155"/>
      <c r="CC94" s="155"/>
      <c r="CD94" s="155"/>
      <c r="CE94" s="155"/>
      <c r="CF94" s="155"/>
      <c r="CG94" s="155"/>
      <c r="CH94" s="155"/>
      <c r="CI94" s="155"/>
      <c r="CJ94" s="155"/>
      <c r="CK94" s="155"/>
      <c r="CL94" s="155"/>
      <c r="CM94" s="156"/>
      <c r="DR94" s="154"/>
      <c r="DS94" s="155"/>
      <c r="DT94" s="155"/>
      <c r="DU94" s="155"/>
      <c r="DV94" s="155"/>
      <c r="DW94" s="155"/>
      <c r="DX94" s="155"/>
      <c r="DY94" s="155"/>
      <c r="DZ94" s="155"/>
      <c r="EA94" s="155"/>
      <c r="EB94" s="155"/>
      <c r="EC94" s="155"/>
      <c r="ED94" s="155"/>
      <c r="EE94" s="155"/>
      <c r="EF94" s="155"/>
    </row>
    <row r="95" spans="1:136" x14ac:dyDescent="0.2">
      <c r="L95" s="154"/>
      <c r="M95" s="155"/>
      <c r="N95" s="155"/>
      <c r="O95" s="155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  <c r="AA95" s="156"/>
      <c r="AB95" s="154"/>
      <c r="AC95" s="155"/>
      <c r="AD95" s="155"/>
      <c r="AE95" s="155"/>
      <c r="AF95" s="155"/>
      <c r="AG95" s="155"/>
      <c r="AH95" s="155"/>
      <c r="AI95" s="155"/>
      <c r="AJ95" s="155"/>
      <c r="AK95" s="155"/>
      <c r="AL95" s="155"/>
      <c r="AM95" s="155"/>
      <c r="AN95" s="155"/>
      <c r="AO95" s="155"/>
      <c r="AP95" s="155"/>
      <c r="AQ95" s="156"/>
      <c r="AR95" s="154"/>
      <c r="AS95" s="155"/>
      <c r="AT95" s="155"/>
      <c r="AU95" s="155"/>
      <c r="AV95" s="155"/>
      <c r="AW95" s="155"/>
      <c r="AX95" s="155"/>
      <c r="AY95" s="155"/>
      <c r="AZ95" s="155"/>
      <c r="BA95" s="155"/>
      <c r="BB95" s="155"/>
      <c r="BC95" s="155"/>
      <c r="BD95" s="155"/>
      <c r="BE95" s="155"/>
      <c r="BF95" s="155"/>
      <c r="BG95" s="156"/>
      <c r="BH95" s="154"/>
      <c r="BI95" s="155"/>
      <c r="BJ95" s="155"/>
      <c r="BK95" s="155"/>
      <c r="BL95" s="155"/>
      <c r="BM95" s="155"/>
      <c r="BN95" s="155"/>
      <c r="BO95" s="155"/>
      <c r="BP95" s="155"/>
      <c r="BQ95" s="155"/>
      <c r="BR95" s="155"/>
      <c r="BS95" s="155"/>
      <c r="BT95" s="155"/>
      <c r="BU95" s="155"/>
      <c r="BV95" s="155"/>
      <c r="BW95" s="156"/>
      <c r="BX95" s="154"/>
      <c r="BY95" s="155"/>
      <c r="BZ95" s="155"/>
      <c r="CA95" s="155"/>
      <c r="CB95" s="155"/>
      <c r="CC95" s="155"/>
      <c r="CD95" s="155"/>
      <c r="CE95" s="155"/>
      <c r="CF95" s="155"/>
      <c r="CG95" s="155"/>
      <c r="CH95" s="155"/>
      <c r="CI95" s="155"/>
      <c r="CJ95" s="155"/>
      <c r="CK95" s="155"/>
      <c r="CL95" s="155"/>
      <c r="CM95" s="156"/>
      <c r="DR95" s="154"/>
      <c r="DS95" s="155"/>
      <c r="DT95" s="155"/>
      <c r="DU95" s="155"/>
      <c r="DV95" s="155"/>
      <c r="DW95" s="155"/>
      <c r="DX95" s="155"/>
      <c r="DY95" s="155"/>
      <c r="DZ95" s="155"/>
      <c r="EA95" s="155"/>
      <c r="EB95" s="155"/>
      <c r="EC95" s="155"/>
      <c r="ED95" s="155"/>
      <c r="EE95" s="155"/>
      <c r="EF95" s="155"/>
    </row>
    <row r="96" spans="1:136" x14ac:dyDescent="0.2">
      <c r="L96" s="154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  <c r="AA96" s="156"/>
      <c r="AB96" s="154"/>
      <c r="AC96" s="155"/>
      <c r="AD96" s="155"/>
      <c r="AE96" s="155"/>
      <c r="AF96" s="155"/>
      <c r="AG96" s="155"/>
      <c r="AH96" s="155"/>
      <c r="AI96" s="155"/>
      <c r="AJ96" s="155"/>
      <c r="AK96" s="155"/>
      <c r="AL96" s="155"/>
      <c r="AM96" s="155"/>
      <c r="AN96" s="155"/>
      <c r="AO96" s="155"/>
      <c r="AP96" s="155"/>
      <c r="AQ96" s="156"/>
      <c r="AR96" s="154"/>
      <c r="AS96" s="155"/>
      <c r="AT96" s="155"/>
      <c r="AU96" s="155"/>
      <c r="AV96" s="155"/>
      <c r="AW96" s="155"/>
      <c r="AX96" s="155"/>
      <c r="AY96" s="155"/>
      <c r="AZ96" s="155"/>
      <c r="BA96" s="155"/>
      <c r="BB96" s="155"/>
      <c r="BC96" s="155"/>
      <c r="BD96" s="155"/>
      <c r="BE96" s="155"/>
      <c r="BF96" s="155"/>
      <c r="BG96" s="156"/>
      <c r="BH96" s="154"/>
      <c r="BI96" s="155"/>
      <c r="BJ96" s="155"/>
      <c r="BK96" s="155"/>
      <c r="BL96" s="155"/>
      <c r="BM96" s="155"/>
      <c r="BN96" s="155"/>
      <c r="BO96" s="155"/>
      <c r="BP96" s="155"/>
      <c r="BQ96" s="155"/>
      <c r="BR96" s="155"/>
      <c r="BS96" s="155"/>
      <c r="BT96" s="155"/>
      <c r="BU96" s="155"/>
      <c r="BV96" s="155"/>
      <c r="BW96" s="156"/>
      <c r="BX96" s="154"/>
      <c r="BY96" s="155"/>
      <c r="BZ96" s="155"/>
      <c r="CA96" s="155"/>
      <c r="CB96" s="155"/>
      <c r="CC96" s="155"/>
      <c r="CD96" s="155"/>
      <c r="CE96" s="155"/>
      <c r="CF96" s="155"/>
      <c r="CG96" s="155"/>
      <c r="CH96" s="155"/>
      <c r="CI96" s="155"/>
      <c r="CJ96" s="155"/>
      <c r="CK96" s="155"/>
      <c r="CL96" s="155"/>
      <c r="CM96" s="156"/>
      <c r="DR96" s="154"/>
      <c r="DS96" s="155"/>
      <c r="DT96" s="155"/>
      <c r="DU96" s="155"/>
      <c r="DV96" s="155"/>
      <c r="DW96" s="155"/>
      <c r="DX96" s="155"/>
      <c r="DY96" s="155"/>
      <c r="DZ96" s="155"/>
      <c r="EA96" s="155"/>
      <c r="EB96" s="155"/>
      <c r="EC96" s="155"/>
      <c r="ED96" s="155"/>
      <c r="EE96" s="155"/>
      <c r="EF96" s="155"/>
    </row>
    <row r="97" spans="12:136" x14ac:dyDescent="0.2">
      <c r="L97" s="154"/>
      <c r="M97" s="155"/>
      <c r="N97" s="155"/>
      <c r="O97" s="155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  <c r="AA97" s="156"/>
      <c r="AB97" s="154"/>
      <c r="AC97" s="155"/>
      <c r="AD97" s="155"/>
      <c r="AE97" s="155"/>
      <c r="AF97" s="155"/>
      <c r="AG97" s="155"/>
      <c r="AH97" s="155"/>
      <c r="AI97" s="155"/>
      <c r="AJ97" s="155"/>
      <c r="AK97" s="155"/>
      <c r="AL97" s="155"/>
      <c r="AM97" s="155"/>
      <c r="AN97" s="155"/>
      <c r="AO97" s="155"/>
      <c r="AP97" s="155"/>
      <c r="AQ97" s="156"/>
      <c r="AR97" s="154"/>
      <c r="AS97" s="155"/>
      <c r="AT97" s="155"/>
      <c r="AU97" s="155"/>
      <c r="AV97" s="155"/>
      <c r="AW97" s="155"/>
      <c r="AX97" s="155"/>
      <c r="AY97" s="155"/>
      <c r="AZ97" s="155"/>
      <c r="BA97" s="155"/>
      <c r="BB97" s="155"/>
      <c r="BC97" s="155"/>
      <c r="BD97" s="155"/>
      <c r="BE97" s="155"/>
      <c r="BF97" s="155"/>
      <c r="BG97" s="156"/>
      <c r="BH97" s="154"/>
      <c r="BI97" s="155"/>
      <c r="BJ97" s="155"/>
      <c r="BK97" s="155"/>
      <c r="BL97" s="155"/>
      <c r="BM97" s="155"/>
      <c r="BN97" s="155"/>
      <c r="BO97" s="155"/>
      <c r="BP97" s="155"/>
      <c r="BQ97" s="155"/>
      <c r="BR97" s="155"/>
      <c r="BS97" s="155"/>
      <c r="BT97" s="155"/>
      <c r="BU97" s="155"/>
      <c r="BV97" s="155"/>
      <c r="BW97" s="156"/>
      <c r="BX97" s="154"/>
      <c r="BY97" s="155"/>
      <c r="BZ97" s="155"/>
      <c r="CA97" s="155"/>
      <c r="CB97" s="155"/>
      <c r="CC97" s="155"/>
      <c r="CD97" s="155"/>
      <c r="CE97" s="155"/>
      <c r="CF97" s="155"/>
      <c r="CG97" s="155"/>
      <c r="CH97" s="155"/>
      <c r="CI97" s="155"/>
      <c r="CJ97" s="155"/>
      <c r="CK97" s="155"/>
      <c r="CL97" s="155"/>
      <c r="CM97" s="156"/>
      <c r="DR97" s="154"/>
      <c r="DS97" s="155"/>
      <c r="DT97" s="155"/>
      <c r="DU97" s="155"/>
      <c r="DV97" s="155"/>
      <c r="DW97" s="155"/>
      <c r="DX97" s="155"/>
      <c r="DY97" s="155"/>
      <c r="DZ97" s="155"/>
      <c r="EA97" s="155"/>
      <c r="EB97" s="155"/>
      <c r="EC97" s="155"/>
      <c r="ED97" s="155"/>
      <c r="EE97" s="155"/>
      <c r="EF97" s="155"/>
    </row>
    <row r="98" spans="12:136" x14ac:dyDescent="0.2">
      <c r="L98" s="154"/>
      <c r="M98" s="155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  <c r="AA98" s="156"/>
      <c r="AB98" s="154"/>
      <c r="AC98" s="155"/>
      <c r="AD98" s="155"/>
      <c r="AE98" s="155"/>
      <c r="AF98" s="155"/>
      <c r="AG98" s="155"/>
      <c r="AH98" s="155"/>
      <c r="AI98" s="155"/>
      <c r="AJ98" s="155"/>
      <c r="AK98" s="155"/>
      <c r="AL98" s="155"/>
      <c r="AM98" s="155"/>
      <c r="AN98" s="155"/>
      <c r="AO98" s="155"/>
      <c r="AP98" s="155"/>
      <c r="AQ98" s="156"/>
      <c r="AR98" s="154"/>
      <c r="AS98" s="155"/>
      <c r="AT98" s="155"/>
      <c r="AU98" s="155"/>
      <c r="AV98" s="155"/>
      <c r="AW98" s="155"/>
      <c r="AX98" s="155"/>
      <c r="AY98" s="155"/>
      <c r="AZ98" s="155"/>
      <c r="BA98" s="155"/>
      <c r="BB98" s="155"/>
      <c r="BC98" s="155"/>
      <c r="BD98" s="155"/>
      <c r="BE98" s="155"/>
      <c r="BF98" s="155"/>
      <c r="BG98" s="156"/>
      <c r="BH98" s="154"/>
      <c r="BI98" s="155"/>
      <c r="BJ98" s="155"/>
      <c r="BK98" s="155"/>
      <c r="BL98" s="155"/>
      <c r="BM98" s="155"/>
      <c r="BN98" s="155"/>
      <c r="BO98" s="155"/>
      <c r="BP98" s="155"/>
      <c r="BQ98" s="155"/>
      <c r="BR98" s="155"/>
      <c r="BS98" s="155"/>
      <c r="BT98" s="155"/>
      <c r="BU98" s="155"/>
      <c r="BV98" s="155"/>
      <c r="BW98" s="156"/>
      <c r="BX98" s="154"/>
      <c r="BY98" s="155"/>
      <c r="BZ98" s="155"/>
      <c r="CA98" s="155"/>
      <c r="CB98" s="155"/>
      <c r="CC98" s="155"/>
      <c r="CD98" s="155"/>
      <c r="CE98" s="155"/>
      <c r="CF98" s="155"/>
      <c r="CG98" s="155"/>
      <c r="CH98" s="155"/>
      <c r="CI98" s="155"/>
      <c r="CJ98" s="155"/>
      <c r="CK98" s="155"/>
      <c r="CL98" s="155"/>
      <c r="CM98" s="156"/>
      <c r="DR98" s="154"/>
      <c r="DS98" s="155"/>
      <c r="DT98" s="155"/>
      <c r="DU98" s="155"/>
      <c r="DV98" s="155"/>
      <c r="DW98" s="155"/>
      <c r="DX98" s="155"/>
      <c r="DY98" s="155"/>
      <c r="DZ98" s="155"/>
      <c r="EA98" s="155"/>
      <c r="EB98" s="155"/>
      <c r="EC98" s="155"/>
      <c r="ED98" s="155"/>
      <c r="EE98" s="155"/>
      <c r="EF98" s="155"/>
    </row>
    <row r="99" spans="12:136" x14ac:dyDescent="0.2">
      <c r="L99" s="154"/>
      <c r="M99" s="155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6"/>
      <c r="AB99" s="154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6"/>
      <c r="AR99" s="154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6"/>
      <c r="BH99" s="154"/>
      <c r="BI99" s="155"/>
      <c r="BJ99" s="155"/>
      <c r="BK99" s="155"/>
      <c r="BL99" s="155"/>
      <c r="BM99" s="155"/>
      <c r="BN99" s="155"/>
      <c r="BO99" s="155"/>
      <c r="BP99" s="155"/>
      <c r="BQ99" s="155"/>
      <c r="BR99" s="155"/>
      <c r="BS99" s="155"/>
      <c r="BT99" s="155"/>
      <c r="BU99" s="155"/>
      <c r="BV99" s="155"/>
      <c r="BW99" s="156"/>
      <c r="BX99" s="154"/>
      <c r="BY99" s="155"/>
      <c r="BZ99" s="155"/>
      <c r="CA99" s="155"/>
      <c r="CB99" s="155"/>
      <c r="CC99" s="155"/>
      <c r="CD99" s="155"/>
      <c r="CE99" s="155"/>
      <c r="CF99" s="155"/>
      <c r="CG99" s="155"/>
      <c r="CH99" s="155"/>
      <c r="CI99" s="155"/>
      <c r="CJ99" s="155"/>
      <c r="CK99" s="155"/>
      <c r="CL99" s="155"/>
      <c r="CM99" s="156"/>
      <c r="DR99" s="154"/>
      <c r="DS99" s="155"/>
      <c r="DT99" s="155"/>
      <c r="DU99" s="155"/>
      <c r="DV99" s="155"/>
      <c r="DW99" s="155"/>
      <c r="DX99" s="155"/>
      <c r="DY99" s="155"/>
      <c r="DZ99" s="155"/>
      <c r="EA99" s="155"/>
      <c r="EB99" s="155"/>
      <c r="EC99" s="155"/>
      <c r="ED99" s="155"/>
      <c r="EE99" s="155"/>
      <c r="EF99" s="155"/>
    </row>
    <row r="100" spans="12:136" x14ac:dyDescent="0.2">
      <c r="L100" s="154"/>
      <c r="M100" s="155"/>
      <c r="N100" s="155"/>
      <c r="O100" s="155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  <c r="AA100" s="156"/>
      <c r="AB100" s="154"/>
      <c r="AC100" s="155"/>
      <c r="AD100" s="155"/>
      <c r="AE100" s="155"/>
      <c r="AF100" s="155"/>
      <c r="AG100" s="155"/>
      <c r="AH100" s="155"/>
      <c r="AI100" s="155"/>
      <c r="AJ100" s="155"/>
      <c r="AK100" s="155"/>
      <c r="AL100" s="155"/>
      <c r="AM100" s="155"/>
      <c r="AN100" s="155"/>
      <c r="AO100" s="155"/>
      <c r="AP100" s="155"/>
      <c r="AQ100" s="156"/>
      <c r="AR100" s="154"/>
      <c r="AS100" s="155"/>
      <c r="AT100" s="155"/>
      <c r="AU100" s="155"/>
      <c r="AV100" s="155"/>
      <c r="AW100" s="155"/>
      <c r="AX100" s="155"/>
      <c r="AY100" s="155"/>
      <c r="AZ100" s="155"/>
      <c r="BA100" s="155"/>
      <c r="BB100" s="155"/>
      <c r="BC100" s="155"/>
      <c r="BD100" s="155"/>
      <c r="BE100" s="155"/>
      <c r="BF100" s="155"/>
      <c r="BG100" s="156"/>
      <c r="BH100" s="154"/>
      <c r="BI100" s="155"/>
      <c r="BJ100" s="155"/>
      <c r="BK100" s="155"/>
      <c r="BL100" s="155"/>
      <c r="BM100" s="155"/>
      <c r="BN100" s="155"/>
      <c r="BO100" s="155"/>
      <c r="BP100" s="155"/>
      <c r="BQ100" s="155"/>
      <c r="BR100" s="155"/>
      <c r="BS100" s="155"/>
      <c r="BT100" s="155"/>
      <c r="BU100" s="155"/>
      <c r="BV100" s="155"/>
      <c r="BW100" s="156"/>
      <c r="BX100" s="154"/>
      <c r="BY100" s="155"/>
      <c r="BZ100" s="155"/>
      <c r="CA100" s="155"/>
      <c r="CB100" s="155"/>
      <c r="CC100" s="155"/>
      <c r="CD100" s="155"/>
      <c r="CE100" s="155"/>
      <c r="CF100" s="155"/>
      <c r="CG100" s="155"/>
      <c r="CH100" s="155"/>
      <c r="CI100" s="155"/>
      <c r="CJ100" s="155"/>
      <c r="CK100" s="155"/>
      <c r="CL100" s="155"/>
      <c r="CM100" s="156"/>
      <c r="DR100" s="154"/>
      <c r="DS100" s="155"/>
      <c r="DT100" s="155"/>
      <c r="DU100" s="155"/>
      <c r="DV100" s="155"/>
      <c r="DW100" s="155"/>
      <c r="DX100" s="155"/>
      <c r="DY100" s="155"/>
      <c r="DZ100" s="155"/>
      <c r="EA100" s="155"/>
      <c r="EB100" s="155"/>
      <c r="EC100" s="155"/>
      <c r="ED100" s="155"/>
      <c r="EE100" s="155"/>
      <c r="EF100" s="155"/>
    </row>
    <row r="101" spans="12:136" ht="38.25" thickBot="1" x14ac:dyDescent="0.25">
      <c r="L101" s="154"/>
      <c r="M101" s="155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  <c r="AA101" s="156"/>
      <c r="AB101" s="154"/>
      <c r="AC101" s="155"/>
      <c r="AD101" s="155"/>
      <c r="AE101" s="155"/>
      <c r="AF101" s="155"/>
      <c r="AG101" s="155"/>
      <c r="AH101" s="155"/>
      <c r="AI101" s="155"/>
      <c r="AJ101" s="155"/>
      <c r="AK101" s="155"/>
      <c r="AL101" s="155"/>
      <c r="AM101" s="155"/>
      <c r="AN101" s="155"/>
      <c r="AO101" s="155"/>
      <c r="AP101" s="155"/>
      <c r="AQ101" s="156"/>
      <c r="AR101" s="154"/>
      <c r="AS101" s="155"/>
      <c r="AT101" s="155"/>
      <c r="AU101" s="155"/>
      <c r="AV101" s="155"/>
      <c r="AW101" s="155"/>
      <c r="AX101" s="155"/>
      <c r="AY101" s="155"/>
      <c r="AZ101" s="155"/>
      <c r="BA101" s="155"/>
      <c r="BB101" s="155"/>
      <c r="BC101" s="155"/>
      <c r="BD101" s="155"/>
      <c r="BE101" s="155"/>
      <c r="BF101" s="155"/>
      <c r="BG101" s="156"/>
      <c r="BH101" s="154"/>
      <c r="BI101" s="155"/>
      <c r="BJ101" s="155"/>
      <c r="BK101" s="155"/>
      <c r="BL101" s="155"/>
      <c r="BM101" s="155"/>
      <c r="BN101" s="155"/>
      <c r="BO101" s="155"/>
      <c r="BP101" s="155"/>
      <c r="BQ101" s="155"/>
      <c r="BR101" s="155"/>
      <c r="BS101" s="155"/>
      <c r="BT101" s="155"/>
      <c r="BU101" s="155"/>
      <c r="BV101" s="155"/>
      <c r="BW101" s="156"/>
      <c r="BX101" s="154"/>
      <c r="BY101" s="155"/>
      <c r="BZ101" s="155"/>
      <c r="CA101" s="155"/>
      <c r="CB101" s="155"/>
      <c r="CC101" s="155"/>
      <c r="CD101" s="155"/>
      <c r="CE101" s="155"/>
      <c r="CF101" s="155"/>
      <c r="CG101" s="155"/>
      <c r="CH101" s="155"/>
      <c r="CI101" s="155"/>
      <c r="CJ101" s="155"/>
      <c r="CK101" s="155"/>
      <c r="CL101" s="155"/>
      <c r="CM101" s="156"/>
      <c r="DR101" s="154"/>
      <c r="DS101" s="409" t="s">
        <v>156</v>
      </c>
      <c r="DT101" s="410" t="s">
        <v>0</v>
      </c>
      <c r="DU101" s="410" t="s">
        <v>1</v>
      </c>
      <c r="DV101" s="410" t="s">
        <v>2</v>
      </c>
      <c r="DW101" s="410" t="s">
        <v>3</v>
      </c>
      <c r="DX101" s="410" t="s">
        <v>4</v>
      </c>
      <c r="DY101" s="410" t="s">
        <v>5</v>
      </c>
      <c r="DZ101" s="410" t="s">
        <v>6</v>
      </c>
      <c r="EA101" s="410" t="s">
        <v>7</v>
      </c>
      <c r="EB101" s="410" t="s">
        <v>8</v>
      </c>
      <c r="EC101" s="410" t="s">
        <v>9</v>
      </c>
      <c r="ED101" s="410" t="s">
        <v>10</v>
      </c>
      <c r="EE101" s="410" t="s">
        <v>11</v>
      </c>
      <c r="EF101" s="410" t="s">
        <v>49</v>
      </c>
    </row>
    <row r="102" spans="12:136" ht="20.25" thickTop="1" thickBot="1" x14ac:dyDescent="0.35">
      <c r="L102" s="154"/>
      <c r="M102" s="155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  <c r="AA102" s="156"/>
      <c r="AB102" s="154"/>
      <c r="AC102" s="155"/>
      <c r="AD102" s="155"/>
      <c r="AE102" s="155"/>
      <c r="AF102" s="155"/>
      <c r="AG102" s="155"/>
      <c r="AH102" s="155"/>
      <c r="AI102" s="155"/>
      <c r="AJ102" s="155"/>
      <c r="AK102" s="155"/>
      <c r="AL102" s="155"/>
      <c r="AM102" s="155"/>
      <c r="AN102" s="155"/>
      <c r="AO102" s="155"/>
      <c r="AP102" s="155"/>
      <c r="AQ102" s="156"/>
      <c r="AR102" s="154"/>
      <c r="AS102" s="155"/>
      <c r="AT102" s="155"/>
      <c r="AU102" s="155"/>
      <c r="AV102" s="155"/>
      <c r="AW102" s="155"/>
      <c r="AX102" s="155"/>
      <c r="AY102" s="155"/>
      <c r="AZ102" s="155"/>
      <c r="BA102" s="155"/>
      <c r="BB102" s="155"/>
      <c r="BC102" s="155"/>
      <c r="BD102" s="155"/>
      <c r="BE102" s="155"/>
      <c r="BF102" s="155"/>
      <c r="BG102" s="156"/>
      <c r="BH102" s="154"/>
      <c r="BI102" s="155"/>
      <c r="BJ102" s="155"/>
      <c r="BK102" s="155"/>
      <c r="BL102" s="155"/>
      <c r="BM102" s="155"/>
      <c r="BN102" s="155"/>
      <c r="BO102" s="155"/>
      <c r="BP102" s="155"/>
      <c r="BQ102" s="155"/>
      <c r="BR102" s="155"/>
      <c r="BS102" s="155"/>
      <c r="BT102" s="155"/>
      <c r="BU102" s="155"/>
      <c r="BV102" s="155"/>
      <c r="BW102" s="156"/>
      <c r="BX102" s="154"/>
      <c r="BY102" s="155"/>
      <c r="BZ102" s="155"/>
      <c r="CA102" s="155"/>
      <c r="CB102" s="155"/>
      <c r="CC102" s="155"/>
      <c r="CD102" s="155"/>
      <c r="CE102" s="155"/>
      <c r="CF102" s="155"/>
      <c r="CG102" s="155"/>
      <c r="CH102" s="155"/>
      <c r="CI102" s="155"/>
      <c r="CJ102" s="155"/>
      <c r="CK102" s="155"/>
      <c r="CL102" s="155"/>
      <c r="CM102" s="156"/>
      <c r="DR102" s="154"/>
      <c r="DS102" s="94" t="s">
        <v>50</v>
      </c>
      <c r="DT102" s="412">
        <f>+VLOOKUP($A$1,'2560'!$A$585:$O$614,3)</f>
        <v>7.1155949164015214E-2</v>
      </c>
      <c r="DU102" s="412">
        <f>+VLOOKUP($A$1,'2560'!$A$585:$O$614,4)</f>
        <v>1.6455599666702611E-2</v>
      </c>
      <c r="DV102" s="412">
        <f>+VLOOKUP($A$1,'2560'!$A$585:$O$614,5)</f>
        <v>2.9077288880837646E-2</v>
      </c>
      <c r="DW102" s="412">
        <f>+VLOOKUP($A$1,'2560'!$A$585:$O$614,6)</f>
        <v>2.5424367151258436E-2</v>
      </c>
      <c r="DX102" s="412">
        <f>+VLOOKUP($A$1,'2560'!$A$585:$O$614,7)</f>
        <v>2.6794982359699814E-2</v>
      </c>
      <c r="DY102" s="412">
        <f>+VLOOKUP($A$1,'2560'!$A$585:$O$614,8)</f>
        <v>3.9961041551442408E-2</v>
      </c>
      <c r="DZ102" s="412">
        <f>+VLOOKUP($A$1,'2560'!$A$585:$O$614,9)</f>
        <v>3.4268767831384501E-2</v>
      </c>
      <c r="EA102" s="412">
        <f>+VLOOKUP($A$1,'2560'!$A$585:$O$614,10)</f>
        <v>4.1744225261476316E-2</v>
      </c>
      <c r="EB102" s="412">
        <f>+VLOOKUP($A$1,'2560'!$A$585:$O$614,11)</f>
        <v>4.4090203913513211E-2</v>
      </c>
      <c r="EC102" s="412">
        <f>+VLOOKUP($A$1,'2560'!$A$585:$O$614,12)</f>
        <v>4.089322221539423E-2</v>
      </c>
      <c r="ED102" s="412">
        <f>+VLOOKUP($A$1,'2560'!$A$585:$O$614,13)</f>
        <v>4.2725817953250353E-2</v>
      </c>
      <c r="EE102" s="412">
        <f>+VLOOKUP($A$1,'2560'!$A$585:$O$614,14)</f>
        <v>4.3873235468866671E-2</v>
      </c>
      <c r="EF102" s="412">
        <f>+VLOOKUP($A$1,'2560'!$A$585:$O$614,15)</f>
        <v>3.7958254949776116E-2</v>
      </c>
    </row>
    <row r="103" spans="12:136" ht="19.5" thickBot="1" x14ac:dyDescent="0.35">
      <c r="L103" s="154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6"/>
      <c r="AB103" s="154"/>
      <c r="AC103" s="155"/>
      <c r="AD103" s="155"/>
      <c r="AE103" s="155"/>
      <c r="AF103" s="155"/>
      <c r="AG103" s="155"/>
      <c r="AH103" s="155"/>
      <c r="AI103" s="155"/>
      <c r="AJ103" s="155"/>
      <c r="AK103" s="155"/>
      <c r="AL103" s="155"/>
      <c r="AM103" s="155"/>
      <c r="AN103" s="155"/>
      <c r="AO103" s="155"/>
      <c r="AP103" s="155"/>
      <c r="AQ103" s="156"/>
      <c r="AR103" s="154"/>
      <c r="AS103" s="155"/>
      <c r="AT103" s="155"/>
      <c r="AU103" s="155"/>
      <c r="AV103" s="155"/>
      <c r="AW103" s="155"/>
      <c r="AX103" s="155"/>
      <c r="AY103" s="155"/>
      <c r="AZ103" s="155"/>
      <c r="BA103" s="155"/>
      <c r="BB103" s="155"/>
      <c r="BC103" s="155"/>
      <c r="BD103" s="155"/>
      <c r="BE103" s="155"/>
      <c r="BF103" s="155"/>
      <c r="BG103" s="156"/>
      <c r="BH103" s="154"/>
      <c r="BI103" s="155"/>
      <c r="BJ103" s="155"/>
      <c r="BK103" s="155"/>
      <c r="BL103" s="155"/>
      <c r="BM103" s="155"/>
      <c r="BN103" s="155"/>
      <c r="BO103" s="155"/>
      <c r="BP103" s="155"/>
      <c r="BQ103" s="155"/>
      <c r="BR103" s="155"/>
      <c r="BS103" s="155"/>
      <c r="BT103" s="155"/>
      <c r="BU103" s="155"/>
      <c r="BV103" s="155"/>
      <c r="BW103" s="156"/>
      <c r="BX103" s="154"/>
      <c r="BY103" s="155"/>
      <c r="BZ103" s="155"/>
      <c r="CA103" s="155"/>
      <c r="CB103" s="155"/>
      <c r="CC103" s="155"/>
      <c r="CD103" s="155"/>
      <c r="CE103" s="155"/>
      <c r="CF103" s="155"/>
      <c r="CG103" s="155"/>
      <c r="CH103" s="155"/>
      <c r="CI103" s="155"/>
      <c r="CJ103" s="155"/>
      <c r="CK103" s="155"/>
      <c r="CL103" s="155"/>
      <c r="CM103" s="156"/>
      <c r="DR103" s="154"/>
      <c r="DS103" s="97" t="s">
        <v>51</v>
      </c>
      <c r="DT103" s="412">
        <f>+VLOOKUP($A$1,'2561'!$A$585:$O$614,3)</f>
        <v>4.167425563501824E-2</v>
      </c>
      <c r="DU103" s="412">
        <f>+VLOOKUP($A$1,'2561'!$A$585:$O$614,4)</f>
        <v>3.4218068333167789E-2</v>
      </c>
      <c r="DV103" s="412">
        <f>+VLOOKUP($A$1,'2561'!$A$585:$O$614,5)</f>
        <v>3.0513452038950853E-2</v>
      </c>
      <c r="DW103" s="412">
        <f>+VLOOKUP($A$1,'2561'!$A$585:$O$614,6)</f>
        <v>2.6108811575870885E-2</v>
      </c>
      <c r="DX103" s="412">
        <f>+VLOOKUP($A$1,'2561'!$A$585:$O$614,7)</f>
        <v>2.6015565656372426E-2</v>
      </c>
      <c r="DY103" s="412">
        <f>+VLOOKUP($A$1,'2561'!$A$585:$O$614,8)</f>
        <v>3.8901246909401693E-2</v>
      </c>
      <c r="DZ103" s="412">
        <f>+VLOOKUP($A$1,'2561'!$A$585:$O$614,9)</f>
        <v>3.4437393287677254E-2</v>
      </c>
      <c r="EA103" s="412">
        <f>+VLOOKUP($A$1,'2561'!$A$585:$O$614,10)</f>
        <v>4.3090599028283862E-2</v>
      </c>
      <c r="EB103" s="412">
        <f>+VLOOKUP($A$1,'2561'!$A$585:$O$614,11)</f>
        <v>4.2089900613076714E-2</v>
      </c>
      <c r="EC103" s="412">
        <f>+VLOOKUP($A$1,'2561'!$A$585:$O$614,12)</f>
        <v>4.4677729380284234E-2</v>
      </c>
      <c r="ED103" s="412">
        <f>+VLOOKUP($A$1,'2561'!$A$585:$O$614,13)</f>
        <v>4.0568562859404363E-2</v>
      </c>
      <c r="EE103" s="412">
        <f>+VLOOKUP($A$1,'2561'!$A$585:$O$614,14)</f>
        <v>4.2522749684708712E-2</v>
      </c>
      <c r="EF103" s="412">
        <f>+VLOOKUP($A$1,'2561'!$A$585:$O$614,15)</f>
        <v>3.7055920771916447E-2</v>
      </c>
    </row>
    <row r="104" spans="12:136" ht="19.5" thickBot="1" x14ac:dyDescent="0.35">
      <c r="L104" s="154"/>
      <c r="M104" s="155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  <c r="AA104" s="156"/>
      <c r="AB104" s="154"/>
      <c r="AC104" s="155"/>
      <c r="AD104" s="155"/>
      <c r="AE104" s="155"/>
      <c r="AF104" s="155"/>
      <c r="AG104" s="155"/>
      <c r="AH104" s="155"/>
      <c r="AI104" s="155"/>
      <c r="AJ104" s="155"/>
      <c r="AK104" s="155"/>
      <c r="AL104" s="155"/>
      <c r="AM104" s="155"/>
      <c r="AN104" s="155"/>
      <c r="AO104" s="155"/>
      <c r="AP104" s="155"/>
      <c r="AQ104" s="156"/>
      <c r="AR104" s="154"/>
      <c r="AS104" s="155"/>
      <c r="AT104" s="155"/>
      <c r="AU104" s="155"/>
      <c r="AV104" s="155"/>
      <c r="AW104" s="155"/>
      <c r="AX104" s="155"/>
      <c r="AY104" s="155"/>
      <c r="AZ104" s="155"/>
      <c r="BA104" s="155"/>
      <c r="BB104" s="155"/>
      <c r="BC104" s="155"/>
      <c r="BD104" s="155"/>
      <c r="BE104" s="155"/>
      <c r="BF104" s="155"/>
      <c r="BG104" s="156"/>
      <c r="BH104" s="154"/>
      <c r="BI104" s="155"/>
      <c r="BJ104" s="155"/>
      <c r="BK104" s="155"/>
      <c r="BL104" s="155"/>
      <c r="BM104" s="155"/>
      <c r="BN104" s="155"/>
      <c r="BO104" s="155"/>
      <c r="BP104" s="155"/>
      <c r="BQ104" s="155"/>
      <c r="BR104" s="155"/>
      <c r="BS104" s="155"/>
      <c r="BT104" s="155"/>
      <c r="BU104" s="155"/>
      <c r="BV104" s="155"/>
      <c r="BW104" s="156"/>
      <c r="BX104" s="154"/>
      <c r="BY104" s="155"/>
      <c r="BZ104" s="155"/>
      <c r="CA104" s="155"/>
      <c r="CB104" s="155"/>
      <c r="CC104" s="155"/>
      <c r="CD104" s="155"/>
      <c r="CE104" s="155"/>
      <c r="CF104" s="155"/>
      <c r="CG104" s="155"/>
      <c r="CH104" s="155"/>
      <c r="CI104" s="155"/>
      <c r="CJ104" s="155"/>
      <c r="CK104" s="155"/>
      <c r="CL104" s="155"/>
      <c r="CM104" s="156"/>
      <c r="DR104" s="154"/>
      <c r="DS104" s="92" t="s">
        <v>143</v>
      </c>
      <c r="DT104" s="412">
        <f>+VLOOKUP($A$1,'2562'!$A$585:$O$614,3)</f>
        <v>4.4632366225017234E-2</v>
      </c>
      <c r="DU104" s="412">
        <f>+VLOOKUP($A$1,'2562'!$A$585:$O$614,4)</f>
        <v>3.6500070396668437E-2</v>
      </c>
      <c r="DV104" s="412">
        <f>+VLOOKUP($A$1,'2562'!$A$585:$O$614,5)</f>
        <v>3.1044017581543713E-2</v>
      </c>
      <c r="DW104" s="412">
        <f>+VLOOKUP($A$1,'2562'!$A$585:$O$614,6)</f>
        <v>2.633952581993013E-2</v>
      </c>
      <c r="DX104" s="412">
        <f>+VLOOKUP($A$1,'2562'!$A$585:$O$614,7)</f>
        <v>2.7756575691275886E-2</v>
      </c>
      <c r="DY104" s="412">
        <f>+VLOOKUP($A$1,'2562'!$A$585:$O$614,8)</f>
        <v>4.1737979252757192E-2</v>
      </c>
      <c r="DZ104" s="412">
        <f>+VLOOKUP($A$1,'2562'!$A$585:$O$614,9)</f>
        <v>3.9117181917624547E-2</v>
      </c>
      <c r="EA104" s="412">
        <f>+VLOOKUP($A$1,'2562'!$A$585:$O$614,10)</f>
        <v>4.4870370208889246E-2</v>
      </c>
      <c r="EB104" s="412">
        <f>+VLOOKUP($A$1,'2562'!$A$585:$O$614,11)</f>
        <v>4.479091715402924E-2</v>
      </c>
      <c r="EC104" s="412">
        <f>+VLOOKUP($A$1,'2562'!$A$585:$O$614,12)</f>
        <v>4.5257716086501046E-2</v>
      </c>
      <c r="ED104" s="412">
        <f>+VLOOKUP($A$1,'2562'!$A$585:$O$614,13)</f>
        <v>3.934415694974553E-2</v>
      </c>
      <c r="EE104" s="412">
        <f>+VLOOKUP($A$1,'2562'!$A$585:$O$614,14)</f>
        <v>4.5609379017128061E-2</v>
      </c>
      <c r="EF104" s="412">
        <f>+VLOOKUP($A$1,'2562'!$A$585:$O$614,15)</f>
        <v>3.9045893317631933E-2</v>
      </c>
    </row>
    <row r="105" spans="12:136" ht="19.5" thickBot="1" x14ac:dyDescent="0.35">
      <c r="L105" s="154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  <c r="AA105" s="156"/>
      <c r="AB105" s="154"/>
      <c r="AC105" s="155"/>
      <c r="AD105" s="155"/>
      <c r="AE105" s="155"/>
      <c r="AF105" s="155"/>
      <c r="AG105" s="155"/>
      <c r="AH105" s="155"/>
      <c r="AI105" s="155"/>
      <c r="AJ105" s="155"/>
      <c r="AK105" s="155"/>
      <c r="AL105" s="155"/>
      <c r="AM105" s="155"/>
      <c r="AN105" s="155"/>
      <c r="AO105" s="155"/>
      <c r="AP105" s="155"/>
      <c r="AQ105" s="156"/>
      <c r="AR105" s="154"/>
      <c r="AS105" s="155"/>
      <c r="AT105" s="155"/>
      <c r="AU105" s="155"/>
      <c r="AV105" s="155"/>
      <c r="AW105" s="155"/>
      <c r="AX105" s="155"/>
      <c r="AY105" s="155"/>
      <c r="AZ105" s="155"/>
      <c r="BA105" s="155"/>
      <c r="BB105" s="155"/>
      <c r="BC105" s="155"/>
      <c r="BD105" s="155"/>
      <c r="BE105" s="155"/>
      <c r="BF105" s="155"/>
      <c r="BG105" s="156"/>
      <c r="BH105" s="154"/>
      <c r="BI105" s="155"/>
      <c r="BJ105" s="155"/>
      <c r="BK105" s="155"/>
      <c r="BL105" s="155"/>
      <c r="BM105" s="155"/>
      <c r="BN105" s="155"/>
      <c r="BO105" s="155"/>
      <c r="BP105" s="155"/>
      <c r="BQ105" s="155"/>
      <c r="BR105" s="155"/>
      <c r="BS105" s="155"/>
      <c r="BT105" s="155"/>
      <c r="BU105" s="155"/>
      <c r="BV105" s="155"/>
      <c r="BW105" s="156"/>
      <c r="BX105" s="154"/>
      <c r="BY105" s="476"/>
      <c r="BZ105" s="476"/>
      <c r="CA105" s="476"/>
      <c r="CB105" s="476"/>
      <c r="CC105" s="476"/>
      <c r="CD105" s="476"/>
      <c r="CE105" s="476"/>
      <c r="CF105" s="476"/>
      <c r="CG105" s="476"/>
      <c r="CH105" s="476"/>
      <c r="CI105" s="476"/>
      <c r="CJ105" s="476"/>
      <c r="CK105" s="477"/>
      <c r="CL105" s="155"/>
      <c r="CM105" s="156"/>
      <c r="DR105" s="154"/>
      <c r="DS105" s="92" t="s">
        <v>148</v>
      </c>
      <c r="DT105" s="412">
        <f>+VLOOKUP($A$1,'2563'!$A$585:$O$614,3)</f>
        <v>4.4491687121389178E-2</v>
      </c>
      <c r="DU105" s="412">
        <f>+VLOOKUP($A$1,'2563'!$A$585:$O$614,4)</f>
        <v>3.8255161450906364E-2</v>
      </c>
      <c r="DV105" s="412">
        <f>+VLOOKUP($A$1,'2563'!$A$585:$O$614,5)</f>
        <v>2.4759498941913909E-2</v>
      </c>
      <c r="DW105" s="412">
        <f>+VLOOKUP($A$1,'2563'!$A$585:$O$614,6)</f>
        <v>2.5894379165073683E-2</v>
      </c>
      <c r="DX105" s="412">
        <f>+VLOOKUP($A$1,'2563'!$A$585:$O$614,7)</f>
        <v>2.6519344292110877E-2</v>
      </c>
      <c r="DY105" s="412">
        <f>+VLOOKUP($A$1,'2563'!$A$585:$O$614,8)</f>
        <v>4.1395148831603265E-2</v>
      </c>
      <c r="DZ105" s="412">
        <f>+VLOOKUP($A$1,'2563'!$A$585:$O$614,9)</f>
        <v>4.0034355977711565E-2</v>
      </c>
      <c r="EA105" s="412">
        <f>+VLOOKUP($A$1,'2563'!$A$585:$O$614,10)</f>
        <v>4.5844714631570312E-2</v>
      </c>
      <c r="EB105" s="412">
        <f>+VLOOKUP($A$1,'2563'!$A$585:$O$614,11)</f>
        <v>5.0128367637804622E-2</v>
      </c>
      <c r="EC105" s="412">
        <f>+VLOOKUP($A$1,'2563'!$A$585:$O$614,12)</f>
        <v>4.7358592211633986E-2</v>
      </c>
      <c r="ED105" s="412">
        <f>+VLOOKUP($A$1,'2563'!$A$585:$O$614,13)</f>
        <v>4.2940542672986429E-2</v>
      </c>
      <c r="EE105" s="412">
        <f>+VLOOKUP($A$1,'2563'!$A$585:$O$614,14)</f>
        <v>4.4691511185669872E-2</v>
      </c>
      <c r="EF105" s="412">
        <f>+VLOOKUP($A$1,'2563'!$A$585:$O$614,15)</f>
        <v>3.9347426128161792E-2</v>
      </c>
    </row>
    <row r="106" spans="12:136" ht="38.25" thickBot="1" x14ac:dyDescent="0.35">
      <c r="L106" s="154"/>
      <c r="M106" s="64" t="s">
        <v>66</v>
      </c>
      <c r="N106" s="64" t="s">
        <v>74</v>
      </c>
      <c r="O106" s="64" t="s">
        <v>75</v>
      </c>
      <c r="P106" s="64" t="s">
        <v>76</v>
      </c>
      <c r="Q106" s="64" t="s">
        <v>77</v>
      </c>
      <c r="R106" s="64" t="s">
        <v>78</v>
      </c>
      <c r="S106" s="64" t="s">
        <v>79</v>
      </c>
      <c r="T106" s="64" t="s">
        <v>80</v>
      </c>
      <c r="U106" s="64" t="s">
        <v>81</v>
      </c>
      <c r="V106" s="64" t="s">
        <v>82</v>
      </c>
      <c r="W106" s="64" t="s">
        <v>83</v>
      </c>
      <c r="X106" s="64" t="s">
        <v>84</v>
      </c>
      <c r="Y106" s="64" t="s">
        <v>85</v>
      </c>
      <c r="Z106" s="155"/>
      <c r="AA106" s="156"/>
      <c r="AB106" s="154"/>
      <c r="AC106" s="72" t="s">
        <v>69</v>
      </c>
      <c r="AD106" s="72" t="s">
        <v>74</v>
      </c>
      <c r="AE106" s="72" t="s">
        <v>75</v>
      </c>
      <c r="AF106" s="72" t="s">
        <v>76</v>
      </c>
      <c r="AG106" s="72" t="s">
        <v>77</v>
      </c>
      <c r="AH106" s="72" t="s">
        <v>78</v>
      </c>
      <c r="AI106" s="72" t="s">
        <v>79</v>
      </c>
      <c r="AJ106" s="72" t="s">
        <v>80</v>
      </c>
      <c r="AK106" s="72" t="s">
        <v>81</v>
      </c>
      <c r="AL106" s="72" t="s">
        <v>82</v>
      </c>
      <c r="AM106" s="72" t="s">
        <v>83</v>
      </c>
      <c r="AN106" s="72" t="s">
        <v>84</v>
      </c>
      <c r="AO106" s="72" t="s">
        <v>85</v>
      </c>
      <c r="AP106" s="155"/>
      <c r="AQ106" s="156"/>
      <c r="AR106" s="154"/>
      <c r="AS106" s="112" t="s">
        <v>87</v>
      </c>
      <c r="AT106" s="112" t="s">
        <v>74</v>
      </c>
      <c r="AU106" s="112" t="s">
        <v>75</v>
      </c>
      <c r="AV106" s="112" t="s">
        <v>76</v>
      </c>
      <c r="AW106" s="112" t="s">
        <v>77</v>
      </c>
      <c r="AX106" s="112" t="s">
        <v>78</v>
      </c>
      <c r="AY106" s="112" t="s">
        <v>79</v>
      </c>
      <c r="AZ106" s="112" t="s">
        <v>80</v>
      </c>
      <c r="BA106" s="112" t="s">
        <v>81</v>
      </c>
      <c r="BB106" s="112" t="s">
        <v>82</v>
      </c>
      <c r="BC106" s="112" t="s">
        <v>83</v>
      </c>
      <c r="BD106" s="112" t="s">
        <v>84</v>
      </c>
      <c r="BE106" s="112" t="s">
        <v>85</v>
      </c>
      <c r="BF106" s="155"/>
      <c r="BG106" s="156"/>
      <c r="BH106" s="154"/>
      <c r="BI106" s="93" t="s">
        <v>71</v>
      </c>
      <c r="BJ106" s="93" t="s">
        <v>74</v>
      </c>
      <c r="BK106" s="93" t="s">
        <v>75</v>
      </c>
      <c r="BL106" s="93" t="s">
        <v>76</v>
      </c>
      <c r="BM106" s="93" t="s">
        <v>77</v>
      </c>
      <c r="BN106" s="93" t="s">
        <v>78</v>
      </c>
      <c r="BO106" s="93" t="s">
        <v>79</v>
      </c>
      <c r="BP106" s="93" t="s">
        <v>80</v>
      </c>
      <c r="BQ106" s="93" t="s">
        <v>81</v>
      </c>
      <c r="BR106" s="93" t="s">
        <v>82</v>
      </c>
      <c r="BS106" s="93" t="s">
        <v>83</v>
      </c>
      <c r="BT106" s="93" t="s">
        <v>84</v>
      </c>
      <c r="BU106" s="93" t="s">
        <v>85</v>
      </c>
      <c r="BV106" s="155"/>
      <c r="BW106" s="156"/>
      <c r="BX106" s="200" t="s">
        <v>45</v>
      </c>
      <c r="BY106" s="136" t="s">
        <v>0</v>
      </c>
      <c r="BZ106" s="136" t="s">
        <v>1</v>
      </c>
      <c r="CA106" s="136" t="s">
        <v>2</v>
      </c>
      <c r="CB106" s="136" t="s">
        <v>3</v>
      </c>
      <c r="CC106" s="136" t="s">
        <v>4</v>
      </c>
      <c r="CD106" s="136" t="s">
        <v>5</v>
      </c>
      <c r="CE106" s="136" t="s">
        <v>6</v>
      </c>
      <c r="CF106" s="136" t="s">
        <v>7</v>
      </c>
      <c r="CG106" s="136" t="s">
        <v>8</v>
      </c>
      <c r="CH106" s="136" t="s">
        <v>9</v>
      </c>
      <c r="CI106" s="136" t="s">
        <v>10</v>
      </c>
      <c r="CJ106" s="136" t="s">
        <v>11</v>
      </c>
      <c r="CK106" s="136" t="s">
        <v>49</v>
      </c>
      <c r="CL106" s="136" t="s">
        <v>181</v>
      </c>
      <c r="CM106" s="160" t="s">
        <v>65</v>
      </c>
      <c r="DR106" s="154"/>
      <c r="DS106" s="92" t="s">
        <v>166</v>
      </c>
      <c r="DT106" s="412">
        <f>+VLOOKUP($A$1,'2564'!$A$585:$O$614,3)</f>
        <v>4.2289048710679046E-2</v>
      </c>
      <c r="DU106" s="412">
        <f>+VLOOKUP($A$1,'2564'!$A$585:$O$614,4)</f>
        <v>3.5662227145219903E-2</v>
      </c>
      <c r="DV106" s="412">
        <f>+VLOOKUP($A$1,'2564'!$A$585:$O$614,5)</f>
        <v>2.734506575586855E-2</v>
      </c>
      <c r="DW106" s="412">
        <f>+VLOOKUP($A$1,'2564'!$A$585:$O$614,6)</f>
        <v>2.355265142151584E-2</v>
      </c>
      <c r="DX106" s="412">
        <f>+VLOOKUP($A$1,'2564'!$A$585:$O$614,7)</f>
        <v>2.663347187115048E-2</v>
      </c>
      <c r="DY106" s="412">
        <f>+VLOOKUP($A$1,'2564'!$A$585:$O$614,8)</f>
        <v>4.4299535768457084E-2</v>
      </c>
      <c r="DZ106" s="412">
        <f>+VLOOKUP($A$1,'2564'!$A$585:$O$614,9)</f>
        <v>3.6077634408556464E-2</v>
      </c>
      <c r="EA106" s="412">
        <f>+VLOOKUP($A$1,'2564'!$A$585:$O$614,10)</f>
        <v>4.9246283078908153E-2</v>
      </c>
      <c r="EB106" s="412">
        <f>+VLOOKUP($A$1,'2564'!$A$585:$O$614,11)</f>
        <v>4.7064406643383391E-2</v>
      </c>
      <c r="EC106" s="412">
        <f>+VLOOKUP($A$1,'2564'!$A$585:$O$614,12)</f>
        <v>4.8520326312858464E-2</v>
      </c>
      <c r="ED106" s="412">
        <f>+VLOOKUP($A$1,'2564'!$A$585:$O$614,13)</f>
        <v>4.7966584923221568E-2</v>
      </c>
      <c r="EE106" s="412">
        <f>+VLOOKUP($A$1,'2564'!$A$585:$O$614,14)</f>
        <v>4.7919907979318624E-2</v>
      </c>
      <c r="EF106" s="412">
        <f>+VLOOKUP($A$1,'2564'!$A$585:$O$614,15)</f>
        <v>3.9590868798357229E-2</v>
      </c>
    </row>
    <row r="107" spans="12:136" ht="19.5" thickBot="1" x14ac:dyDescent="0.35">
      <c r="L107" s="154"/>
      <c r="M107" s="174" t="s">
        <v>166</v>
      </c>
      <c r="N107" s="62">
        <f>+M77</f>
        <v>1510</v>
      </c>
      <c r="O107" s="62">
        <f>+N107+N77</f>
        <v>2783</v>
      </c>
      <c r="P107" s="62">
        <f>+O107+O77</f>
        <v>4342</v>
      </c>
      <c r="Q107" s="62">
        <f>+P107+P77</f>
        <v>5851</v>
      </c>
      <c r="R107" s="62">
        <f>+Q107+Q77</f>
        <v>7188</v>
      </c>
      <c r="S107" s="62">
        <f>+R107+R77</f>
        <v>9147</v>
      </c>
      <c r="T107" s="62">
        <f t="shared" ref="T107" si="13">+S107+S77</f>
        <v>10469</v>
      </c>
      <c r="U107" s="62">
        <f>+T107+T77</f>
        <v>11815</v>
      </c>
      <c r="V107" s="62">
        <f>+U107+U77</f>
        <v>13297</v>
      </c>
      <c r="W107" s="62">
        <f>+V107+V77</f>
        <v>14578</v>
      </c>
      <c r="X107" s="62">
        <f t="shared" ref="X107" si="14">+W107+W77</f>
        <v>15869</v>
      </c>
      <c r="Y107" s="67">
        <f>+X107+X77</f>
        <v>17421</v>
      </c>
      <c r="Z107" s="155"/>
      <c r="AA107" s="156"/>
      <c r="AB107" s="154"/>
      <c r="AC107" s="75" t="s">
        <v>166</v>
      </c>
      <c r="AD107" s="78">
        <f>+AC77</f>
        <v>8.0774690000000007</v>
      </c>
      <c r="AE107" s="78">
        <f t="shared" ref="AE107:AF107" si="15">+AD107+AD77</f>
        <v>16.388575000000003</v>
      </c>
      <c r="AF107" s="78">
        <f t="shared" si="15"/>
        <v>24.777408000000001</v>
      </c>
      <c r="AG107" s="78">
        <f t="shared" ref="AG107:AO107" si="16">+AF107+AF77</f>
        <v>33.470839000000005</v>
      </c>
      <c r="AH107" s="78">
        <f t="shared" si="16"/>
        <v>41.920758000000006</v>
      </c>
      <c r="AI107" s="78">
        <f t="shared" si="16"/>
        <v>49.88424100000001</v>
      </c>
      <c r="AJ107" s="78">
        <f t="shared" si="16"/>
        <v>59.296923000000007</v>
      </c>
      <c r="AK107" s="78">
        <f t="shared" si="16"/>
        <v>67.642271000000008</v>
      </c>
      <c r="AL107" s="78">
        <f t="shared" si="16"/>
        <v>76.618960820000012</v>
      </c>
      <c r="AM107" s="78">
        <f t="shared" si="16"/>
        <v>84.825195820000005</v>
      </c>
      <c r="AN107" s="78">
        <f t="shared" si="16"/>
        <v>92.991444900000005</v>
      </c>
      <c r="AO107" s="81">
        <f t="shared" si="16"/>
        <v>101.24350290000001</v>
      </c>
      <c r="AP107" s="155"/>
      <c r="AQ107" s="156"/>
      <c r="AR107" s="154"/>
      <c r="AS107" s="119" t="s">
        <v>166</v>
      </c>
      <c r="AT107" s="120">
        <f>+VLOOKUP($A$1,'2564'!$Q$121:$AD$149,3)</f>
        <v>0.60227866136967612</v>
      </c>
      <c r="AU107" s="120">
        <f>+VLOOKUP($A$1,'2564'!$Q$121:$AD$149,4)</f>
        <v>0.62022744760609239</v>
      </c>
      <c r="AV107" s="120">
        <f>+VLOOKUP($A$1,'2564'!$Q$121:$AD$149,5)</f>
        <v>0.62082970768941192</v>
      </c>
      <c r="AW107" s="120">
        <f>+VLOOKUP($A$1,'2564'!$Q$121:$AD$149,6)</f>
        <v>0.62637970848603641</v>
      </c>
      <c r="AX107" s="120">
        <f>+VLOOKUP($A$1,'2564'!$Q$121:$AD$149,7)</f>
        <v>0.63822660373914863</v>
      </c>
      <c r="AY107" s="120">
        <f>+VLOOKUP($A$1,'2564'!$Q$121:$AD$149,8)</f>
        <v>0.62900426221336558</v>
      </c>
      <c r="AZ107" s="120">
        <f>+VLOOKUP($A$1,'2564'!$Q$121:$AD$149,9)</f>
        <v>0.64109667817925575</v>
      </c>
      <c r="BA107" s="120">
        <f>+VLOOKUP($A$1,'2564'!$Q$121:$AD$149,10)</f>
        <v>0.63726611351206053</v>
      </c>
      <c r="BB107" s="120">
        <f>+VLOOKUP($A$1,'2564'!$Q$121:$AD$149,11)</f>
        <v>0.64163108972071736</v>
      </c>
      <c r="BC107" s="120">
        <f>+VLOOKUP($A$1,'2564'!$Q$121:$AD$149,12)</f>
        <v>0.63716955985923207</v>
      </c>
      <c r="BD107" s="120">
        <f>+VLOOKUP($A$1,'2564'!$Q$121:$AD$149,13)</f>
        <v>0.63315250048541905</v>
      </c>
      <c r="BE107" s="121">
        <f>+VLOOKUP($A$1,'2564'!$Q$121:$AD$149,14)</f>
        <v>0.63177551403891385</v>
      </c>
      <c r="BF107" s="155"/>
      <c r="BG107" s="156"/>
      <c r="BH107" s="154"/>
      <c r="BI107" s="92" t="s">
        <v>166</v>
      </c>
      <c r="BJ107" s="100">
        <f>+BI77</f>
        <v>3.7916411600000002</v>
      </c>
      <c r="BK107" s="100">
        <f>+BJ107+BJ77</f>
        <v>7.1541543700000005</v>
      </c>
      <c r="BL107" s="100">
        <f t="shared" ref="BL107:BU107" si="17">+BK107+BK77</f>
        <v>10.615519300000001</v>
      </c>
      <c r="BM107" s="100">
        <f t="shared" si="17"/>
        <v>13.738860990000003</v>
      </c>
      <c r="BN107" s="100">
        <f t="shared" si="17"/>
        <v>16.078182920000003</v>
      </c>
      <c r="BO107" s="100">
        <f t="shared" si="17"/>
        <v>19.868365170000004</v>
      </c>
      <c r="BP107" s="100">
        <f t="shared" si="17"/>
        <v>21.873187960000003</v>
      </c>
      <c r="BQ107" s="100">
        <f>+BP107+BP77</f>
        <v>24.953721190000003</v>
      </c>
      <c r="BR107" s="100">
        <f t="shared" si="17"/>
        <v>27.074485400000004</v>
      </c>
      <c r="BS107" s="100">
        <f t="shared" si="17"/>
        <v>29.844124970000003</v>
      </c>
      <c r="BT107" s="100">
        <f t="shared" si="17"/>
        <v>32.683213690000002</v>
      </c>
      <c r="BU107" s="101">
        <f t="shared" si="17"/>
        <v>35.31472832</v>
      </c>
      <c r="BV107" s="155"/>
      <c r="BW107" s="156"/>
      <c r="BX107" s="201" t="s">
        <v>166</v>
      </c>
      <c r="BY107" s="144">
        <f>+VLOOKUP($A$1,'2564'!$A$213:$O$242,3)</f>
        <v>103.30771437000001</v>
      </c>
      <c r="BZ107" s="144">
        <f>+VLOOKUP($A$1,'2564'!$A$213:$O$242,4)</f>
        <v>104.05889626999999</v>
      </c>
      <c r="CA107" s="144">
        <f>+VLOOKUP($A$1,'2564'!$A$213:$O$242,5)</f>
        <v>106.22830977999998</v>
      </c>
      <c r="CB107" s="144">
        <f>+VLOOKUP($A$1,'2564'!$A$213:$O$242,6)</f>
        <v>111.01666937000002</v>
      </c>
      <c r="CC107" s="144">
        <f>+VLOOKUP($A$1,'2564'!$A$213:$O$242,7)</f>
        <v>93.490230509999989</v>
      </c>
      <c r="CD107" s="144">
        <f>+VLOOKUP($A$1,'2564'!$A$213:$O$242,8)</f>
        <v>101.57907377999997</v>
      </c>
      <c r="CE107" s="144">
        <f>+VLOOKUP($A$1,'2564'!$A$213:$O$242,9)</f>
        <v>122.37876607</v>
      </c>
      <c r="CF107" s="144">
        <f>+VLOOKUP($A$1,'2564'!$A$213:$O$242,10)</f>
        <v>96.649899139999974</v>
      </c>
      <c r="CG107" s="144">
        <f>+VLOOKUP($A$1,'2564'!$A$213:$O$242,11)</f>
        <v>106.59728845999999</v>
      </c>
      <c r="CH107" s="144">
        <f>+VLOOKUP($A$1,'2564'!$A$213:$O$242,12)</f>
        <v>83.973602150000005</v>
      </c>
      <c r="CI107" s="144">
        <f>+VLOOKUP($A$1,'2564'!$A$213:$O$242,13)</f>
        <v>104.04822594999999</v>
      </c>
      <c r="CJ107" s="144">
        <f>+VLOOKUP($A$1,'2564'!$A$213:$O$242,14)</f>
        <v>55.576937209999997</v>
      </c>
      <c r="CK107" s="145">
        <f>SUM(BY107:CJ107)</f>
        <v>1188.90561306</v>
      </c>
      <c r="CL107" s="145">
        <f>SUM(BY107:CJ107)</f>
        <v>1188.90561306</v>
      </c>
      <c r="CM107" s="163">
        <f>+CL109-CL107</f>
        <v>-5.1170914100000573</v>
      </c>
      <c r="DR107" s="157"/>
      <c r="DS107" s="411" t="s">
        <v>173</v>
      </c>
      <c r="DT107" s="413">
        <f>+VLOOKUP($A$1,'2565'!$A$585:$O$614,3)</f>
        <v>4.6435899629633515E-2</v>
      </c>
      <c r="DU107" s="413">
        <f>+VLOOKUP($A$1,'2565'!$A$585:$O$614,4)</f>
        <v>4.1855070478090103E-2</v>
      </c>
      <c r="DV107" s="413">
        <f>+VLOOKUP($A$1,'2565'!$A$585:$O$614,5)</f>
        <v>2.8316782869356814E-2</v>
      </c>
      <c r="DW107" s="413">
        <f>+VLOOKUP($A$1,'2565'!$A$585:$O$614,6)</f>
        <v>2.6072578244400617E-2</v>
      </c>
      <c r="DX107" s="413">
        <f>+VLOOKUP($A$1,'2565'!$A$585:$O$614,7)</f>
        <v>2.8334029222634061E-2</v>
      </c>
      <c r="DY107" s="413">
        <f>+VLOOKUP($A$1,'2565'!$A$585:$O$614,8)</f>
        <v>5.0274190542362339E-2</v>
      </c>
      <c r="DZ107" s="413">
        <f>+VLOOKUP($A$1,'2565'!$A$585:$O$614,9)</f>
        <v>4.0950943710636893E-2</v>
      </c>
      <c r="EA107" s="413">
        <f>+VLOOKUP($A$1,'2565'!$A$585:$O$614,10)</f>
        <v>4.8519561671873469E-2</v>
      </c>
      <c r="EB107" s="413">
        <f>+VLOOKUP($A$1,'2565'!$A$585:$O$614,11)</f>
        <v>5.0273240760672258E-2</v>
      </c>
      <c r="EC107" s="413">
        <f>+VLOOKUP($A$1,'2565'!$A$585:$O$614,12)</f>
        <v>4.7207379432265849E-2</v>
      </c>
      <c r="ED107" s="413">
        <f>+VLOOKUP($A$1,'2565'!$A$585:$O$614,13)</f>
        <v>4.7992117836866126E-2</v>
      </c>
      <c r="EE107" s="413">
        <f>+VLOOKUP($A$1,'2565'!$A$585:$O$614,14)</f>
        <v>5.5001058925663884E-2</v>
      </c>
      <c r="EF107" s="413">
        <f>+VLOOKUP($A$1,'2565'!$A$585:$O$614,15)</f>
        <v>4.2588286852981584E-2</v>
      </c>
    </row>
    <row r="108" spans="12:136" ht="19.5" thickBot="1" x14ac:dyDescent="0.35">
      <c r="L108" s="154"/>
      <c r="M108" s="176" t="s">
        <v>174</v>
      </c>
      <c r="N108" s="53">
        <f>+M78</f>
        <v>1496.1255955269448</v>
      </c>
      <c r="O108" s="53">
        <f t="shared" ref="O108:X108" si="18">+N108+N78</f>
        <v>3005.5736172805273</v>
      </c>
      <c r="P108" s="53">
        <f t="shared" si="18"/>
        <v>4499.5070630709015</v>
      </c>
      <c r="Q108" s="53">
        <f t="shared" si="18"/>
        <v>6095.4874667280292</v>
      </c>
      <c r="R108" s="53">
        <f t="shared" si="18"/>
        <v>7650.6459007963676</v>
      </c>
      <c r="S108" s="53">
        <f t="shared" si="18"/>
        <v>9639.8285878696261</v>
      </c>
      <c r="T108" s="53">
        <f t="shared" si="18"/>
        <v>11350.954859371117</v>
      </c>
      <c r="U108" s="53">
        <f t="shared" si="18"/>
        <v>13183.196486527781</v>
      </c>
      <c r="V108" s="53">
        <f t="shared" si="18"/>
        <v>15077.711410087866</v>
      </c>
      <c r="W108" s="53">
        <f>+V108+V78</f>
        <v>16826.186665911988</v>
      </c>
      <c r="X108" s="53">
        <f t="shared" si="18"/>
        <v>18359.446500174112</v>
      </c>
      <c r="Y108" s="53">
        <f>+X108+X78</f>
        <v>19987</v>
      </c>
      <c r="Z108" s="155"/>
      <c r="AA108" s="156"/>
      <c r="AB108" s="154"/>
      <c r="AC108" s="83" t="s">
        <v>174</v>
      </c>
      <c r="AD108" s="84">
        <f>+AC78</f>
        <v>8.2238212016195025</v>
      </c>
      <c r="AE108" s="84">
        <f t="shared" ref="AE108:AG108" si="19">+AD108+AD78</f>
        <v>16.757812651351863</v>
      </c>
      <c r="AF108" s="84">
        <f t="shared" si="19"/>
        <v>25.242670301767003</v>
      </c>
      <c r="AG108" s="84">
        <f t="shared" si="19"/>
        <v>34.065144297714681</v>
      </c>
      <c r="AH108" s="84">
        <f t="shared" ref="AH108:AO108" si="20">+AG108+AG78</f>
        <v>42.758878403822038</v>
      </c>
      <c r="AI108" s="84">
        <f t="shared" si="20"/>
        <v>51.171244854404115</v>
      </c>
      <c r="AJ108" s="84">
        <f t="shared" si="20"/>
        <v>60.819573081723227</v>
      </c>
      <c r="AK108" s="84">
        <f t="shared" si="20"/>
        <v>70.079843218762036</v>
      </c>
      <c r="AL108" s="84">
        <f t="shared" si="20"/>
        <v>79.276487010843411</v>
      </c>
      <c r="AM108" s="84">
        <f t="shared" si="20"/>
        <v>87.843340801369919</v>
      </c>
      <c r="AN108" s="84">
        <f t="shared" si="20"/>
        <v>96.616694606342861</v>
      </c>
      <c r="AO108" s="84">
        <f t="shared" si="20"/>
        <v>105.06963818</v>
      </c>
      <c r="AP108" s="155"/>
      <c r="AQ108" s="156"/>
      <c r="AR108" s="154"/>
      <c r="AS108" s="129" t="s">
        <v>174</v>
      </c>
      <c r="AT108" s="130">
        <f>+VLOOKUP($A$1,เป้าหมาย2565!$Q$121:$AD$149,3)</f>
        <v>0.5938682659228951</v>
      </c>
      <c r="AU108" s="130">
        <f>+VLOOKUP($A$1,เป้าหมาย2565!$Q$121:$AD$149,4)</f>
        <v>0.61415930660653018</v>
      </c>
      <c r="AV108" s="130">
        <f>+VLOOKUP($A$1,เป้าหมาย2565!$Q$121:$AD$149,5)</f>
        <v>0.61262506859993882</v>
      </c>
      <c r="AW108" s="130">
        <f>+VLOOKUP($A$1,เป้าหมาย2565!$Q$121:$AD$149,6)</f>
        <v>0.61750916313472581</v>
      </c>
      <c r="AX108" s="130">
        <f>+VLOOKUP($A$1,เป้าหมาย2565!$Q$121:$AD$149,7)</f>
        <v>0.63047488930643003</v>
      </c>
      <c r="AY108" s="130">
        <f>+VLOOKUP($A$1,เป้าหมาย2565!$Q$121:$AD$149,8)</f>
        <v>0.62488079505467031</v>
      </c>
      <c r="AZ108" s="130">
        <f>+VLOOKUP($A$1,เป้าหมาย2565!$Q$121:$AD$149,9)</f>
        <v>0.6365831558474464</v>
      </c>
      <c r="BA108" s="130">
        <f>+VLOOKUP($A$1,เป้าหมาย2565!$Q$121:$AD$149,10)</f>
        <v>0.63886462799134547</v>
      </c>
      <c r="BB108" s="130">
        <f>+VLOOKUP($A$1,เป้าหมาย2565!$Q$121:$AD$149,11)</f>
        <v>0.64217123814071941</v>
      </c>
      <c r="BC108" s="130">
        <f>+VLOOKUP($A$1,เป้าหมาย2565!$Q$121:$AD$149,12)</f>
        <v>0.63796857905825299</v>
      </c>
      <c r="BD108" s="130">
        <f>+VLOOKUP($A$1,เป้าหมาย2565!$Q$121:$AD$149,13)</f>
        <v>0.63590680744452122</v>
      </c>
      <c r="BE108" s="130">
        <f>+VLOOKUP($A$1,เป้าหมาย2565!$Q$121:$AD$149,14)</f>
        <v>0.63379347014339604</v>
      </c>
      <c r="BF108" s="155"/>
      <c r="BG108" s="156"/>
      <c r="BH108" s="154"/>
      <c r="BI108" s="102" t="s">
        <v>174</v>
      </c>
      <c r="BJ108" s="103">
        <f>+BI78</f>
        <v>2.9672524533703819</v>
      </c>
      <c r="BK108" s="103">
        <f>+BJ108+BJ78</f>
        <v>5.4512610291916177</v>
      </c>
      <c r="BL108" s="103">
        <f>+BK108+BK78</f>
        <v>8.2942097783256727</v>
      </c>
      <c r="BM108" s="103">
        <f t="shared" ref="BM108:BU108" si="21">+BL108+BL78</f>
        <v>10.869367518718118</v>
      </c>
      <c r="BN108" s="103">
        <f t="shared" si="21"/>
        <v>12.904400894536103</v>
      </c>
      <c r="BO108" s="103">
        <f t="shared" si="21"/>
        <v>16.223806123097066</v>
      </c>
      <c r="BP108" s="103">
        <f t="shared" si="21"/>
        <v>18.146868827755956</v>
      </c>
      <c r="BQ108" s="103">
        <f t="shared" si="21"/>
        <v>20.694646932180184</v>
      </c>
      <c r="BR108" s="103">
        <f t="shared" si="21"/>
        <v>22.746061229692483</v>
      </c>
      <c r="BS108" s="103">
        <f t="shared" si="21"/>
        <v>25.481365795552982</v>
      </c>
      <c r="BT108" s="103">
        <f t="shared" si="21"/>
        <v>27.90892930844872</v>
      </c>
      <c r="BU108" s="103">
        <f t="shared" si="21"/>
        <v>30.34676181999999</v>
      </c>
      <c r="BV108" s="155"/>
      <c r="BW108" s="156"/>
      <c r="BX108" s="202" t="s">
        <v>174</v>
      </c>
      <c r="BY108" s="149">
        <f>+VLOOKUP($A$1,เป้าหมาย2565!$A$213:$O$242,3)</f>
        <v>103.78789339296043</v>
      </c>
      <c r="BZ108" s="149">
        <f>+VLOOKUP($A$1,เป้าหมาย2565!$A$213:$O$242,4)</f>
        <v>108.54055600335433</v>
      </c>
      <c r="CA108" s="149">
        <f>+VLOOKUP($A$1,เป้าหมาย2565!$A$213:$O$242,5)</f>
        <v>108.49498733935184</v>
      </c>
      <c r="CB108" s="149">
        <f>+VLOOKUP($A$1,เป้าหมาย2565!$A$213:$O$242,6)</f>
        <v>111.73960681117249</v>
      </c>
      <c r="CC108" s="149">
        <f>+VLOOKUP($A$1,เป้าหมาย2565!$A$213:$O$242,7)</f>
        <v>107.14538332156057</v>
      </c>
      <c r="CD108" s="149">
        <f>+VLOOKUP($A$1,เป้าหมาย2565!$A$213:$O$242,8)</f>
        <v>102.60209297714511</v>
      </c>
      <c r="CE108" s="149">
        <f>+VLOOKUP($A$1,เป้าหมาย2565!$A$213:$O$242,9)</f>
        <v>124.38755521284271</v>
      </c>
      <c r="CF108" s="149">
        <f>+VLOOKUP($A$1,เป้าหมาย2565!$A$213:$O$242,10)</f>
        <v>104.84781105195604</v>
      </c>
      <c r="CG108" s="149">
        <f>+VLOOKUP($A$1,เป้าหมาย2565!$A$213:$O$242,11)</f>
        <v>100.53050321754</v>
      </c>
      <c r="CH108" s="149">
        <f>+VLOOKUP($A$1,เป้าหมาย2565!$A$213:$O$242,12)</f>
        <v>88.035605070647748</v>
      </c>
      <c r="CI108" s="149">
        <f>+VLOOKUP($A$1,เป้าหมาย2565!$A$213:$O$242,13)</f>
        <v>106.40159723270877</v>
      </c>
      <c r="CJ108" s="149">
        <f>+VLOOKUP($A$1,เป้าหมาย2565!$A$213:$O$242,14)</f>
        <v>81.459408368760009</v>
      </c>
      <c r="CK108" s="150">
        <f>SUM(BY108:CJ108)</f>
        <v>1247.9730000000002</v>
      </c>
      <c r="CL108" s="150">
        <f>SUM(BY108:CJ108)</f>
        <v>1247.9730000000002</v>
      </c>
      <c r="CM108" s="203">
        <f>+CL109-CL108</f>
        <v>-64.18447835000029</v>
      </c>
    </row>
    <row r="109" spans="12:136" ht="18.75" x14ac:dyDescent="0.3">
      <c r="L109" s="154"/>
      <c r="M109" s="374" t="s">
        <v>173</v>
      </c>
      <c r="N109" s="171">
        <f>+M79</f>
        <v>1165</v>
      </c>
      <c r="O109" s="171">
        <f t="shared" ref="O109:W109" si="22">+N109+N79</f>
        <v>2493</v>
      </c>
      <c r="P109" s="171">
        <f t="shared" si="22"/>
        <v>3829</v>
      </c>
      <c r="Q109" s="171">
        <f t="shared" si="22"/>
        <v>5150</v>
      </c>
      <c r="R109" s="171">
        <f t="shared" si="22"/>
        <v>6601</v>
      </c>
      <c r="S109" s="171">
        <f t="shared" si="22"/>
        <v>8486</v>
      </c>
      <c r="T109" s="171">
        <f t="shared" si="22"/>
        <v>9578</v>
      </c>
      <c r="U109" s="171">
        <f t="shared" si="22"/>
        <v>11026</v>
      </c>
      <c r="V109" s="171">
        <f t="shared" si="22"/>
        <v>12693</v>
      </c>
      <c r="W109" s="171">
        <f t="shared" si="22"/>
        <v>13925</v>
      </c>
      <c r="X109" s="171">
        <f>+W109+W79</f>
        <v>15528</v>
      </c>
      <c r="Y109" s="171">
        <f>+X109+X79</f>
        <v>16943</v>
      </c>
      <c r="Z109" s="155"/>
      <c r="AA109" s="156"/>
      <c r="AB109" s="154"/>
      <c r="AC109" s="168" t="s">
        <v>173</v>
      </c>
      <c r="AD109" s="169">
        <f>+AC79</f>
        <v>7.9129729999999991</v>
      </c>
      <c r="AE109" s="169">
        <f t="shared" ref="AE109:AJ109" si="23">+AD109+AD79</f>
        <v>16.107888599999995</v>
      </c>
      <c r="AF109" s="169">
        <f t="shared" si="23"/>
        <v>24.275760319999996</v>
      </c>
      <c r="AG109" s="169">
        <f t="shared" si="23"/>
        <v>32.991008880000003</v>
      </c>
      <c r="AH109" s="169">
        <f t="shared" si="23"/>
        <v>41.285168110000001</v>
      </c>
      <c r="AI109" s="169">
        <f t="shared" si="23"/>
        <v>49.097436110000004</v>
      </c>
      <c r="AJ109" s="169">
        <f t="shared" si="23"/>
        <v>58.110049900000007</v>
      </c>
      <c r="AK109" s="169">
        <f>+AJ109+AJ79</f>
        <v>66.782628660000015</v>
      </c>
      <c r="AL109" s="169">
        <f>+AK109+AK79</f>
        <v>75.386176660000018</v>
      </c>
      <c r="AM109" s="169">
        <f>+AL109+AL79</f>
        <v>83.928236500000025</v>
      </c>
      <c r="AN109" s="169">
        <f>+AM109+AM79</f>
        <v>92.478295520000017</v>
      </c>
      <c r="AO109" s="169">
        <f>+AN109+AN79</f>
        <v>101.00108452000002</v>
      </c>
      <c r="AP109" s="155"/>
      <c r="AQ109" s="156"/>
      <c r="AR109" s="154"/>
      <c r="AS109" s="166" t="s">
        <v>173</v>
      </c>
      <c r="AT109" s="167">
        <f>+VLOOKUP($A$1,'2565'!$Q$121:$AD$149,3)</f>
        <v>0.57161871261968022</v>
      </c>
      <c r="AU109" s="167">
        <f>+VLOOKUP($A$1,'2565'!$Q$121:$AD$149,4)</f>
        <v>0.59072549425743948</v>
      </c>
      <c r="AV109" s="167">
        <f>+VLOOKUP($A$1,'2565'!$Q$121:$AD$149,5)</f>
        <v>0.58957108304519534</v>
      </c>
      <c r="AW109" s="167">
        <f>+VLOOKUP($A$1,'2565'!$Q$121:$AD$149,6)</f>
        <v>0.59859954090688106</v>
      </c>
      <c r="AX109" s="167">
        <f>+VLOOKUP($A$1,'2565'!$Q$121:$AD$149,7)</f>
        <v>0.6093806032648571</v>
      </c>
      <c r="AY109" s="167">
        <f>+VLOOKUP($A$1,'2565'!$Q$121:$AD$149,8)</f>
        <v>0.60018985216417509</v>
      </c>
      <c r="AZ109" s="167">
        <f>+VLOOKUP($A$1,'2565'!$Q$121:$AD$149,9)</f>
        <v>0.60926827519644033</v>
      </c>
      <c r="BA109" s="167">
        <f>+VLOOKUP($A$1,'2565'!$Q$121:$AD$149,10)</f>
        <v>0.61012164074930286</v>
      </c>
      <c r="BB109" s="167">
        <f>+VLOOKUP($A$1,'2565'!$Q$121:$AD$149,11)</f>
        <v>0.61211516400240562</v>
      </c>
      <c r="BC109" s="167">
        <f>+VLOOKUP($A$1,'2565'!$Q$121:$AD$149,12)</f>
        <v>0.61133618171137416</v>
      </c>
      <c r="BD109" s="167">
        <f>+VLOOKUP($A$1,'2565'!$Q$121:$AD$149,13)</f>
        <v>0.61035949582901217</v>
      </c>
      <c r="BE109" s="167">
        <f>+VLOOKUP($A$1,'2565'!$Q$121:$AD$149,14)</f>
        <v>0.61108864724289813</v>
      </c>
      <c r="BF109" s="155"/>
      <c r="BG109" s="156"/>
      <c r="BH109" s="154"/>
      <c r="BI109" s="164" t="s">
        <v>173</v>
      </c>
      <c r="BJ109" s="165">
        <f>+BI79</f>
        <v>3.4481534800000002</v>
      </c>
      <c r="BK109" s="165">
        <f>+BJ109+BJ79</f>
        <v>6.4371899800000003</v>
      </c>
      <c r="BL109" s="165">
        <f>+BK109+BK79</f>
        <v>10.01105231</v>
      </c>
      <c r="BM109" s="165">
        <f t="shared" ref="BM109:BS109" si="24">+BL109+BL79</f>
        <v>12.94343937</v>
      </c>
      <c r="BN109" s="165">
        <f t="shared" si="24"/>
        <v>15.15690727</v>
      </c>
      <c r="BO109" s="165">
        <f t="shared" si="24"/>
        <v>19.020097459999999</v>
      </c>
      <c r="BP109" s="165">
        <f t="shared" si="24"/>
        <v>21.582772139999999</v>
      </c>
      <c r="BQ109" s="165">
        <f t="shared" si="24"/>
        <v>24.47575509</v>
      </c>
      <c r="BR109" s="165">
        <f t="shared" si="24"/>
        <v>26.91360594</v>
      </c>
      <c r="BS109" s="165">
        <f t="shared" si="24"/>
        <v>29.601864459999998</v>
      </c>
      <c r="BT109" s="165">
        <f>+BS109+BS79</f>
        <v>32.378824869999995</v>
      </c>
      <c r="BU109" s="165">
        <f>+BT109+BT79</f>
        <v>34.935783409999992</v>
      </c>
      <c r="BV109" s="155"/>
      <c r="BW109" s="156"/>
      <c r="BX109" s="198" t="s">
        <v>173</v>
      </c>
      <c r="BY109" s="199">
        <f>+VLOOKUP($A$1,'2565'!$A$213:$O$242,3)</f>
        <v>103.79904094999999</v>
      </c>
      <c r="BZ109" s="199">
        <f>+VLOOKUP($A$1,'2565'!$A$213:$O$242,4)</f>
        <v>99.461659999999995</v>
      </c>
      <c r="CA109" s="199">
        <f>+VLOOKUP($A$1,'2565'!$A$213:$O$242,5)</f>
        <v>97.654381850000007</v>
      </c>
      <c r="CB109" s="199">
        <f>+VLOOKUP($A$1,'2565'!$A$213:$O$242,6)</f>
        <v>111.25282967000001</v>
      </c>
      <c r="CC109" s="199">
        <f>+VLOOKUP($A$1,'2565'!$A$213:$O$242,7)</f>
        <v>106.53638488000003</v>
      </c>
      <c r="CD109" s="199">
        <f>+VLOOKUP($A$1,'2565'!$A$213:$O$242,8)</f>
        <v>81.679579000000004</v>
      </c>
      <c r="CE109" s="199">
        <f>+VLOOKUP($A$1,'2565'!$A$213:$O$242,9)</f>
        <v>110.52438408999997</v>
      </c>
      <c r="CF109" s="199">
        <f>+VLOOKUP($A$1,'2565'!$A$213:$O$242,10)</f>
        <v>97.469313049999968</v>
      </c>
      <c r="CG109" s="199">
        <f>+VLOOKUP($A$1,'2565'!$A$213:$O$242,11)</f>
        <v>92.835671569999988</v>
      </c>
      <c r="CH109" s="199">
        <f>+VLOOKUP($A$1,'2565'!$A$213:$O$242,12)</f>
        <v>102.04729623</v>
      </c>
      <c r="CI109" s="199">
        <f>+VLOOKUP($A$1,'2565'!$A$213:$O$242,13)</f>
        <v>101.02723092000002</v>
      </c>
      <c r="CJ109" s="199">
        <f>+VLOOKUP($A$1,'2565'!$A$213:$O$242,14)</f>
        <v>79.500749439999993</v>
      </c>
      <c r="CK109" s="199">
        <f>SUM(BY109:CJ109)</f>
        <v>1183.7885216499999</v>
      </c>
      <c r="CL109" s="199">
        <f>SUM(BY109:CJ109)</f>
        <v>1183.7885216499999</v>
      </c>
      <c r="CM109" s="386"/>
    </row>
    <row r="110" spans="12:136" ht="18.75" x14ac:dyDescent="0.3">
      <c r="L110" s="157"/>
      <c r="M110" s="211"/>
      <c r="N110" s="214"/>
      <c r="O110" s="214"/>
      <c r="P110" s="214"/>
      <c r="Q110" s="214"/>
      <c r="R110" s="215"/>
      <c r="S110" s="215"/>
      <c r="T110" s="215"/>
      <c r="U110" s="215"/>
      <c r="V110" s="215"/>
      <c r="W110" s="215"/>
      <c r="X110" s="215"/>
      <c r="Y110" s="215"/>
      <c r="Z110" s="158"/>
      <c r="AA110" s="159"/>
      <c r="AB110" s="157"/>
      <c r="AC110" s="211"/>
      <c r="AD110" s="212"/>
      <c r="AE110" s="212"/>
      <c r="AF110" s="212"/>
      <c r="AG110" s="212"/>
      <c r="AH110" s="213"/>
      <c r="AI110" s="213"/>
      <c r="AJ110" s="213"/>
      <c r="AK110" s="213"/>
      <c r="AL110" s="213"/>
      <c r="AM110" s="213"/>
      <c r="AN110" s="213"/>
      <c r="AO110" s="213"/>
      <c r="AP110" s="158"/>
      <c r="AQ110" s="159"/>
      <c r="AR110" s="157"/>
      <c r="AS110" s="211"/>
      <c r="AT110" s="212"/>
      <c r="AU110" s="212"/>
      <c r="AV110" s="213"/>
      <c r="AW110" s="213"/>
      <c r="AX110" s="213"/>
      <c r="AY110" s="213"/>
      <c r="AZ110" s="213"/>
      <c r="BA110" s="213"/>
      <c r="BC110" s="213"/>
      <c r="BD110" s="213"/>
      <c r="BE110" s="213"/>
      <c r="BF110" s="158"/>
      <c r="BG110" s="159"/>
      <c r="BH110" s="157"/>
      <c r="BI110" s="211"/>
      <c r="BJ110" s="212"/>
      <c r="BK110" s="212"/>
      <c r="BL110" s="212"/>
      <c r="BM110" s="212"/>
      <c r="BN110" s="213"/>
      <c r="BO110" s="213"/>
      <c r="BP110" s="213"/>
      <c r="BQ110" s="213"/>
      <c r="BR110" s="213"/>
      <c r="BS110" s="213"/>
      <c r="BT110" s="213"/>
      <c r="BU110" s="213"/>
      <c r="BV110" s="158"/>
      <c r="BW110" s="159"/>
      <c r="BX110" s="207"/>
      <c r="BY110" s="208"/>
      <c r="BZ110" s="208"/>
      <c r="CA110" s="208"/>
      <c r="CB110" s="208"/>
      <c r="CC110" s="208"/>
      <c r="CD110" s="208"/>
      <c r="CE110" s="208"/>
      <c r="CF110" s="208"/>
      <c r="CG110" s="208"/>
      <c r="CH110" s="208"/>
      <c r="CI110" s="208"/>
      <c r="CJ110" s="208"/>
      <c r="CK110" s="209"/>
      <c r="CL110" s="209"/>
      <c r="CM110" s="210"/>
    </row>
    <row r="111" spans="12:136" ht="28.5" x14ac:dyDescent="0.2">
      <c r="L111" s="154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  <c r="AA111" s="156"/>
      <c r="BH111" s="151">
        <f>+$A$1</f>
        <v>10300</v>
      </c>
      <c r="BI111" s="491" t="s">
        <v>53</v>
      </c>
      <c r="BJ111" s="491"/>
      <c r="BK111" s="491"/>
      <c r="BL111" s="491"/>
      <c r="BM111" s="491" t="str">
        <f>+VLOOKUP($A$1,เป้าหมาย2565!$A$1:$B$29,2)</f>
        <v>กปภ.ข.9_65</v>
      </c>
      <c r="BN111" s="491"/>
      <c r="BO111" s="491"/>
      <c r="BP111" s="491"/>
      <c r="BQ111" s="491"/>
      <c r="BR111" s="491"/>
      <c r="BS111" s="152"/>
      <c r="BT111" s="152"/>
      <c r="BU111" s="152"/>
      <c r="BV111" s="152"/>
      <c r="BW111" s="153"/>
      <c r="BX111" s="151">
        <f>+$A$1</f>
        <v>10300</v>
      </c>
      <c r="BY111" s="491" t="s">
        <v>53</v>
      </c>
      <c r="BZ111" s="491"/>
      <c r="CA111" s="491"/>
      <c r="CB111" s="491"/>
      <c r="CC111" s="491" t="str">
        <f>+VLOOKUP($A$1,เป้าหมาย2565!$A$1:$B$29,2)</f>
        <v>กปภ.ข.9_65</v>
      </c>
      <c r="CD111" s="491"/>
      <c r="CE111" s="491"/>
      <c r="CF111" s="491"/>
      <c r="CG111" s="491"/>
      <c r="CH111" s="491"/>
      <c r="CI111" s="152"/>
      <c r="CJ111" s="152"/>
      <c r="CK111" s="152"/>
      <c r="CL111" s="152"/>
      <c r="CM111" s="153"/>
    </row>
    <row r="112" spans="12:136" x14ac:dyDescent="0.2">
      <c r="L112" s="154"/>
      <c r="M112" s="155"/>
      <c r="N112" s="155"/>
      <c r="O112" s="155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  <c r="AA112" s="156"/>
      <c r="BH112" s="154"/>
      <c r="BI112" s="155"/>
      <c r="BJ112" s="155"/>
      <c r="BK112" s="155"/>
      <c r="BL112" s="155"/>
      <c r="BM112" s="155"/>
      <c r="BN112" s="155"/>
      <c r="BO112" s="155"/>
      <c r="BP112" s="155"/>
      <c r="BQ112" s="155"/>
      <c r="BR112" s="155"/>
      <c r="BS112" s="155"/>
      <c r="BT112" s="155"/>
      <c r="BU112" s="155"/>
      <c r="BV112" s="155"/>
      <c r="BW112" s="156"/>
      <c r="BX112" s="154"/>
      <c r="BY112" s="155"/>
      <c r="BZ112" s="155"/>
      <c r="CA112" s="155"/>
      <c r="CB112" s="155"/>
      <c r="CC112" s="155"/>
      <c r="CD112" s="155"/>
      <c r="CE112" s="155"/>
      <c r="CF112" s="155"/>
      <c r="CG112" s="155"/>
      <c r="CH112" s="155"/>
      <c r="CI112" s="155"/>
      <c r="CJ112" s="155"/>
      <c r="CK112" s="155"/>
      <c r="CL112" s="155"/>
      <c r="CM112" s="156"/>
    </row>
    <row r="113" spans="12:91" x14ac:dyDescent="0.2">
      <c r="L113" s="154"/>
      <c r="M113" s="155"/>
      <c r="N113" s="155"/>
      <c r="O113" s="155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6"/>
      <c r="BH113" s="154"/>
      <c r="BI113" s="155"/>
      <c r="BJ113" s="155"/>
      <c r="BK113" s="155"/>
      <c r="BL113" s="155"/>
      <c r="BM113" s="155"/>
      <c r="BN113" s="155"/>
      <c r="BO113" s="155"/>
      <c r="BP113" s="155"/>
      <c r="BQ113" s="155"/>
      <c r="BR113" s="155"/>
      <c r="BS113" s="155"/>
      <c r="BT113" s="155"/>
      <c r="BU113" s="155"/>
      <c r="BV113" s="155"/>
      <c r="BW113" s="156"/>
      <c r="BX113" s="154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6"/>
    </row>
    <row r="114" spans="12:91" x14ac:dyDescent="0.2">
      <c r="L114" s="157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8"/>
      <c r="Z114" s="158"/>
      <c r="AA114" s="159"/>
      <c r="BH114" s="154"/>
      <c r="BI114" s="155"/>
      <c r="BJ114" s="155"/>
      <c r="BK114" s="155"/>
      <c r="BL114" s="155"/>
      <c r="BM114" s="155"/>
      <c r="BN114" s="155"/>
      <c r="BO114" s="155"/>
      <c r="BP114" s="155"/>
      <c r="BQ114" s="155"/>
      <c r="BR114" s="155"/>
      <c r="BS114" s="155"/>
      <c r="BT114" s="155"/>
      <c r="BU114" s="155"/>
      <c r="BV114" s="155"/>
      <c r="BW114" s="156"/>
      <c r="BX114" s="154"/>
      <c r="BY114" s="155"/>
      <c r="BZ114" s="155"/>
      <c r="CA114" s="155"/>
      <c r="CB114" s="155"/>
      <c r="CC114" s="155"/>
      <c r="CD114" s="155"/>
      <c r="CE114" s="155"/>
      <c r="CF114" s="155"/>
      <c r="CG114" s="155"/>
      <c r="CH114" s="155"/>
      <c r="CI114" s="155"/>
      <c r="CJ114" s="155"/>
      <c r="CK114" s="155"/>
      <c r="CL114" s="155"/>
      <c r="CM114" s="156"/>
    </row>
    <row r="115" spans="12:91" x14ac:dyDescent="0.2">
      <c r="BH115" s="154"/>
      <c r="BI115" s="155"/>
      <c r="BJ115" s="155"/>
      <c r="BK115" s="155"/>
      <c r="BL115" s="155"/>
      <c r="BM115" s="155"/>
      <c r="BN115" s="155"/>
      <c r="BO115" s="155"/>
      <c r="BP115" s="155"/>
      <c r="BQ115" s="155"/>
      <c r="BR115" s="155"/>
      <c r="BS115" s="155"/>
      <c r="BT115" s="155"/>
      <c r="BU115" s="155"/>
      <c r="BV115" s="155"/>
      <c r="BW115" s="156"/>
      <c r="BX115" s="154"/>
      <c r="BY115" s="155"/>
      <c r="BZ115" s="155"/>
      <c r="CA115" s="155"/>
      <c r="CB115" s="155"/>
      <c r="CC115" s="155"/>
      <c r="CD115" s="155"/>
      <c r="CE115" s="155"/>
      <c r="CF115" s="155"/>
      <c r="CG115" s="155"/>
      <c r="CH115" s="155"/>
      <c r="CI115" s="155"/>
      <c r="CJ115" s="155"/>
      <c r="CK115" s="155"/>
      <c r="CL115" s="155"/>
      <c r="CM115" s="156"/>
    </row>
    <row r="116" spans="12:91" x14ac:dyDescent="0.2">
      <c r="BH116" s="154"/>
      <c r="BI116" s="155"/>
      <c r="BJ116" s="155"/>
      <c r="BK116" s="155"/>
      <c r="BL116" s="155"/>
      <c r="BM116" s="155"/>
      <c r="BN116" s="155"/>
      <c r="BO116" s="155"/>
      <c r="BP116" s="155"/>
      <c r="BQ116" s="155"/>
      <c r="BR116" s="155"/>
      <c r="BS116" s="155"/>
      <c r="BT116" s="155"/>
      <c r="BU116" s="155"/>
      <c r="BV116" s="155"/>
      <c r="BW116" s="156"/>
      <c r="BX116" s="154"/>
      <c r="BY116" s="155"/>
      <c r="BZ116" s="155"/>
      <c r="CA116" s="155"/>
      <c r="CB116" s="155"/>
      <c r="CC116" s="155"/>
      <c r="CD116" s="155"/>
      <c r="CE116" s="155"/>
      <c r="CF116" s="155"/>
      <c r="CG116" s="155"/>
      <c r="CH116" s="155"/>
      <c r="CI116" s="155"/>
      <c r="CJ116" s="155"/>
      <c r="CK116" s="155"/>
      <c r="CL116" s="155"/>
      <c r="CM116" s="156"/>
    </row>
    <row r="117" spans="12:91" x14ac:dyDescent="0.2">
      <c r="BH117" s="154"/>
      <c r="BI117" s="155"/>
      <c r="BJ117" s="155"/>
      <c r="BK117" s="155"/>
      <c r="BL117" s="155"/>
      <c r="BM117" s="155"/>
      <c r="BN117" s="155"/>
      <c r="BO117" s="155"/>
      <c r="BP117" s="155"/>
      <c r="BQ117" s="155"/>
      <c r="BR117" s="155"/>
      <c r="BS117" s="155"/>
      <c r="BT117" s="155"/>
      <c r="BU117" s="155"/>
      <c r="BV117" s="155"/>
      <c r="BW117" s="156"/>
      <c r="BX117" s="154"/>
      <c r="BY117" s="155"/>
      <c r="BZ117" s="155"/>
      <c r="CA117" s="155"/>
      <c r="CB117" s="155"/>
      <c r="CC117" s="155"/>
      <c r="CD117" s="155"/>
      <c r="CE117" s="155"/>
      <c r="CF117" s="155"/>
      <c r="CG117" s="155"/>
      <c r="CH117" s="155"/>
      <c r="CI117" s="155"/>
      <c r="CJ117" s="155"/>
      <c r="CK117" s="155"/>
      <c r="CL117" s="155"/>
      <c r="CM117" s="156"/>
    </row>
    <row r="118" spans="12:91" x14ac:dyDescent="0.2">
      <c r="BH118" s="154"/>
      <c r="BI118" s="155"/>
      <c r="BJ118" s="155"/>
      <c r="BK118" s="155"/>
      <c r="BL118" s="155"/>
      <c r="BM118" s="155"/>
      <c r="BN118" s="155"/>
      <c r="BO118" s="155"/>
      <c r="BP118" s="155"/>
      <c r="BQ118" s="155"/>
      <c r="BR118" s="155"/>
      <c r="BS118" s="155"/>
      <c r="BT118" s="155"/>
      <c r="BU118" s="155"/>
      <c r="BV118" s="155"/>
      <c r="BW118" s="156"/>
      <c r="BX118" s="154"/>
      <c r="BY118" s="155"/>
      <c r="BZ118" s="155"/>
      <c r="CA118" s="155"/>
      <c r="CB118" s="155"/>
      <c r="CC118" s="155"/>
      <c r="CD118" s="155"/>
      <c r="CE118" s="155"/>
      <c r="CF118" s="155"/>
      <c r="CG118" s="155"/>
      <c r="CH118" s="155"/>
      <c r="CI118" s="155"/>
      <c r="CJ118" s="155"/>
      <c r="CK118" s="155"/>
      <c r="CL118" s="155"/>
      <c r="CM118" s="156"/>
    </row>
    <row r="119" spans="12:91" x14ac:dyDescent="0.2">
      <c r="BH119" s="154"/>
      <c r="BI119" s="155"/>
      <c r="BJ119" s="155"/>
      <c r="BK119" s="155"/>
      <c r="BL119" s="155"/>
      <c r="BM119" s="155"/>
      <c r="BN119" s="155"/>
      <c r="BO119" s="155"/>
      <c r="BP119" s="155"/>
      <c r="BQ119" s="155"/>
      <c r="BR119" s="155"/>
      <c r="BS119" s="155"/>
      <c r="BT119" s="155"/>
      <c r="BU119" s="155"/>
      <c r="BV119" s="155"/>
      <c r="BW119" s="156"/>
      <c r="BX119" s="154"/>
      <c r="BY119" s="155"/>
      <c r="BZ119" s="155"/>
      <c r="CA119" s="155"/>
      <c r="CB119" s="155"/>
      <c r="CC119" s="155"/>
      <c r="CD119" s="155"/>
      <c r="CE119" s="155"/>
      <c r="CF119" s="155"/>
      <c r="CG119" s="155"/>
      <c r="CH119" s="155"/>
      <c r="CI119" s="155"/>
      <c r="CJ119" s="155"/>
      <c r="CK119" s="155"/>
      <c r="CL119" s="155"/>
      <c r="CM119" s="156"/>
    </row>
    <row r="120" spans="12:91" x14ac:dyDescent="0.2">
      <c r="BH120" s="154"/>
      <c r="BI120" s="155"/>
      <c r="BJ120" s="155"/>
      <c r="BK120" s="155"/>
      <c r="BL120" s="155"/>
      <c r="BM120" s="155"/>
      <c r="BN120" s="155"/>
      <c r="BO120" s="155"/>
      <c r="BP120" s="155"/>
      <c r="BQ120" s="155"/>
      <c r="BR120" s="155"/>
      <c r="BS120" s="155"/>
      <c r="BT120" s="155"/>
      <c r="BU120" s="155"/>
      <c r="BV120" s="155"/>
      <c r="BW120" s="156"/>
      <c r="BX120" s="154"/>
      <c r="BY120" s="155"/>
      <c r="BZ120" s="155"/>
      <c r="CA120" s="155"/>
      <c r="CB120" s="155"/>
      <c r="CC120" s="155"/>
      <c r="CD120" s="155"/>
      <c r="CE120" s="155"/>
      <c r="CF120" s="155"/>
      <c r="CG120" s="155"/>
      <c r="CH120" s="155"/>
      <c r="CI120" s="155"/>
      <c r="CJ120" s="155"/>
      <c r="CK120" s="155"/>
      <c r="CL120" s="155"/>
      <c r="CM120" s="156"/>
    </row>
    <row r="121" spans="12:91" x14ac:dyDescent="0.2">
      <c r="BH121" s="154"/>
      <c r="BI121" s="155"/>
      <c r="BJ121" s="155"/>
      <c r="BK121" s="155"/>
      <c r="BL121" s="155"/>
      <c r="BM121" s="155"/>
      <c r="BN121" s="155"/>
      <c r="BO121" s="155"/>
      <c r="BP121" s="155"/>
      <c r="BQ121" s="155"/>
      <c r="BR121" s="155"/>
      <c r="BS121" s="155"/>
      <c r="BT121" s="155"/>
      <c r="BU121" s="155"/>
      <c r="BV121" s="155"/>
      <c r="BW121" s="156"/>
      <c r="BX121" s="154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5"/>
      <c r="CJ121" s="155"/>
      <c r="CK121" s="155"/>
      <c r="CL121" s="155"/>
      <c r="CM121" s="156"/>
    </row>
    <row r="122" spans="12:91" x14ac:dyDescent="0.2">
      <c r="BH122" s="154"/>
      <c r="BI122" s="155"/>
      <c r="BJ122" s="155"/>
      <c r="BK122" s="155"/>
      <c r="BL122" s="155"/>
      <c r="BM122" s="155"/>
      <c r="BN122" s="155"/>
      <c r="BO122" s="155"/>
      <c r="BP122" s="155"/>
      <c r="BQ122" s="155"/>
      <c r="BR122" s="155"/>
      <c r="BS122" s="155"/>
      <c r="BT122" s="155"/>
      <c r="BU122" s="155"/>
      <c r="BV122" s="155"/>
      <c r="BW122" s="156"/>
      <c r="BX122" s="154"/>
      <c r="BY122" s="155"/>
      <c r="BZ122" s="155"/>
      <c r="CA122" s="155"/>
      <c r="CB122" s="155"/>
      <c r="CC122" s="155"/>
      <c r="CD122" s="155"/>
      <c r="CE122" s="155"/>
      <c r="CF122" s="155"/>
      <c r="CG122" s="155"/>
      <c r="CH122" s="155"/>
      <c r="CI122" s="155"/>
      <c r="CJ122" s="155"/>
      <c r="CK122" s="155"/>
      <c r="CL122" s="155"/>
      <c r="CM122" s="156"/>
    </row>
    <row r="123" spans="12:91" x14ac:dyDescent="0.2">
      <c r="BH123" s="154"/>
      <c r="BI123" s="155"/>
      <c r="BJ123" s="155"/>
      <c r="BK123" s="155"/>
      <c r="BL123" s="155"/>
      <c r="BM123" s="155"/>
      <c r="BN123" s="155"/>
      <c r="BO123" s="155"/>
      <c r="BP123" s="155"/>
      <c r="BQ123" s="155"/>
      <c r="BR123" s="155"/>
      <c r="BS123" s="155"/>
      <c r="BT123" s="155"/>
      <c r="BU123" s="155"/>
      <c r="BV123" s="155"/>
      <c r="BW123" s="156"/>
      <c r="BX123" s="154"/>
      <c r="BY123" s="155"/>
      <c r="BZ123" s="155"/>
      <c r="CA123" s="155"/>
      <c r="CB123" s="155"/>
      <c r="CC123" s="155"/>
      <c r="CD123" s="155"/>
      <c r="CE123" s="155"/>
      <c r="CF123" s="155"/>
      <c r="CG123" s="155"/>
      <c r="CH123" s="155"/>
      <c r="CI123" s="155"/>
      <c r="CJ123" s="155"/>
      <c r="CK123" s="155"/>
      <c r="CL123" s="155"/>
      <c r="CM123" s="156"/>
    </row>
    <row r="124" spans="12:91" x14ac:dyDescent="0.2">
      <c r="BH124" s="154"/>
      <c r="BI124" s="155"/>
      <c r="BJ124" s="155"/>
      <c r="BK124" s="155"/>
      <c r="BL124" s="155"/>
      <c r="BM124" s="155"/>
      <c r="BN124" s="155"/>
      <c r="BO124" s="155"/>
      <c r="BP124" s="155"/>
      <c r="BQ124" s="155"/>
      <c r="BR124" s="155"/>
      <c r="BS124" s="155"/>
      <c r="BT124" s="155"/>
      <c r="BU124" s="155"/>
      <c r="BV124" s="155"/>
      <c r="BW124" s="156"/>
      <c r="BX124" s="154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5"/>
      <c r="CJ124" s="155"/>
      <c r="CK124" s="155"/>
      <c r="CL124" s="155"/>
      <c r="CM124" s="156"/>
    </row>
    <row r="125" spans="12:91" x14ac:dyDescent="0.2">
      <c r="BH125" s="154"/>
      <c r="BI125" s="155"/>
      <c r="BJ125" s="155"/>
      <c r="BK125" s="155"/>
      <c r="BL125" s="155"/>
      <c r="BM125" s="155"/>
      <c r="BN125" s="155"/>
      <c r="BO125" s="155"/>
      <c r="BP125" s="155"/>
      <c r="BQ125" s="155"/>
      <c r="BR125" s="155"/>
      <c r="BS125" s="155"/>
      <c r="BT125" s="155"/>
      <c r="BU125" s="155"/>
      <c r="BV125" s="155"/>
      <c r="BW125" s="156"/>
      <c r="BX125" s="154"/>
      <c r="BY125" s="155"/>
      <c r="BZ125" s="155"/>
      <c r="CA125" s="155"/>
      <c r="CB125" s="155"/>
      <c r="CC125" s="155"/>
      <c r="CD125" s="155"/>
      <c r="CE125" s="155"/>
      <c r="CF125" s="155"/>
      <c r="CG125" s="155"/>
      <c r="CH125" s="155"/>
      <c r="CI125" s="155"/>
      <c r="CJ125" s="155"/>
      <c r="CK125" s="155"/>
      <c r="CL125" s="155"/>
      <c r="CM125" s="156"/>
    </row>
    <row r="126" spans="12:91" x14ac:dyDescent="0.2">
      <c r="BH126" s="154"/>
      <c r="BI126" s="155"/>
      <c r="BJ126" s="155"/>
      <c r="BK126" s="155"/>
      <c r="BL126" s="155"/>
      <c r="BM126" s="155"/>
      <c r="BN126" s="155"/>
      <c r="BO126" s="155"/>
      <c r="BP126" s="155"/>
      <c r="BQ126" s="155"/>
      <c r="BR126" s="155"/>
      <c r="BS126" s="155"/>
      <c r="BT126" s="155"/>
      <c r="BU126" s="155"/>
      <c r="BV126" s="155"/>
      <c r="BW126" s="156"/>
      <c r="BX126" s="154"/>
      <c r="BY126" s="155"/>
      <c r="BZ126" s="155"/>
      <c r="CA126" s="155"/>
      <c r="CB126" s="155"/>
      <c r="CC126" s="155"/>
      <c r="CD126" s="155"/>
      <c r="CE126" s="155"/>
      <c r="CF126" s="155"/>
      <c r="CG126" s="155"/>
      <c r="CH126" s="155"/>
      <c r="CI126" s="155"/>
      <c r="CJ126" s="155"/>
      <c r="CK126" s="155"/>
      <c r="CL126" s="155"/>
      <c r="CM126" s="156"/>
    </row>
    <row r="127" spans="12:91" x14ac:dyDescent="0.2">
      <c r="BH127" s="154"/>
      <c r="BI127" s="155"/>
      <c r="BJ127" s="155"/>
      <c r="BK127" s="155"/>
      <c r="BL127" s="155"/>
      <c r="BM127" s="155"/>
      <c r="BN127" s="155"/>
      <c r="BO127" s="155"/>
      <c r="BP127" s="155"/>
      <c r="BQ127" s="155"/>
      <c r="BR127" s="155"/>
      <c r="BS127" s="155"/>
      <c r="BT127" s="155"/>
      <c r="BU127" s="155"/>
      <c r="BV127" s="155"/>
      <c r="BW127" s="156"/>
      <c r="BX127" s="154"/>
      <c r="BY127" s="155"/>
      <c r="BZ127" s="155"/>
      <c r="CA127" s="155"/>
      <c r="CB127" s="155"/>
      <c r="CC127" s="155"/>
      <c r="CD127" s="155"/>
      <c r="CE127" s="155"/>
      <c r="CF127" s="155"/>
      <c r="CG127" s="155"/>
      <c r="CH127" s="155"/>
      <c r="CI127" s="155"/>
      <c r="CJ127" s="155"/>
      <c r="CK127" s="155"/>
      <c r="CL127" s="155"/>
      <c r="CM127" s="156"/>
    </row>
    <row r="128" spans="12:91" x14ac:dyDescent="0.2">
      <c r="BH128" s="154"/>
      <c r="BI128" s="155"/>
      <c r="BJ128" s="155"/>
      <c r="BK128" s="155"/>
      <c r="BL128" s="155"/>
      <c r="BM128" s="155"/>
      <c r="BN128" s="155"/>
      <c r="BO128" s="155"/>
      <c r="BP128" s="155"/>
      <c r="BQ128" s="155"/>
      <c r="BR128" s="155"/>
      <c r="BS128" s="155"/>
      <c r="BT128" s="155"/>
      <c r="BU128" s="155"/>
      <c r="BV128" s="155"/>
      <c r="BW128" s="156"/>
      <c r="BX128" s="154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5"/>
      <c r="CJ128" s="155"/>
      <c r="CK128" s="155"/>
      <c r="CL128" s="155"/>
      <c r="CM128" s="156"/>
    </row>
    <row r="129" spans="60:91" x14ac:dyDescent="0.2">
      <c r="BH129" s="154"/>
      <c r="BI129" s="155"/>
      <c r="BJ129" s="155"/>
      <c r="BK129" s="155"/>
      <c r="BL129" s="155"/>
      <c r="BM129" s="155"/>
      <c r="BN129" s="155"/>
      <c r="BO129" s="155"/>
      <c r="BP129" s="155"/>
      <c r="BQ129" s="155"/>
      <c r="BR129" s="155"/>
      <c r="BS129" s="155"/>
      <c r="BT129" s="155"/>
      <c r="BU129" s="155"/>
      <c r="BV129" s="155"/>
      <c r="BW129" s="156"/>
      <c r="BX129" s="154"/>
      <c r="BY129" s="155"/>
      <c r="BZ129" s="155"/>
      <c r="CA129" s="155"/>
      <c r="CB129" s="155"/>
      <c r="CC129" s="155"/>
      <c r="CD129" s="155"/>
      <c r="CE129" s="155"/>
      <c r="CF129" s="155"/>
      <c r="CG129" s="155"/>
      <c r="CH129" s="155"/>
      <c r="CI129" s="155"/>
      <c r="CJ129" s="155"/>
      <c r="CK129" s="155"/>
      <c r="CL129" s="155"/>
      <c r="CM129" s="156"/>
    </row>
    <row r="130" spans="60:91" x14ac:dyDescent="0.2">
      <c r="BH130" s="154"/>
      <c r="BI130" s="155"/>
      <c r="BJ130" s="155"/>
      <c r="BK130" s="155"/>
      <c r="BL130" s="155"/>
      <c r="BM130" s="155"/>
      <c r="BN130" s="155"/>
      <c r="BO130" s="155"/>
      <c r="BP130" s="155"/>
      <c r="BQ130" s="155"/>
      <c r="BR130" s="155"/>
      <c r="BS130" s="155"/>
      <c r="BT130" s="155"/>
      <c r="BU130" s="155"/>
      <c r="BV130" s="155"/>
      <c r="BW130" s="156"/>
      <c r="BX130" s="154"/>
      <c r="BY130" s="155"/>
      <c r="BZ130" s="155"/>
      <c r="CA130" s="155"/>
      <c r="CB130" s="155"/>
      <c r="CC130" s="155"/>
      <c r="CD130" s="155"/>
      <c r="CE130" s="155"/>
      <c r="CF130" s="155"/>
      <c r="CG130" s="155"/>
      <c r="CH130" s="155"/>
      <c r="CI130" s="155"/>
      <c r="CJ130" s="155"/>
      <c r="CK130" s="155"/>
      <c r="CL130" s="155"/>
      <c r="CM130" s="156"/>
    </row>
    <row r="131" spans="60:91" ht="42.75" customHeight="1" thickBot="1" x14ac:dyDescent="0.25">
      <c r="BH131" s="190" t="s">
        <v>72</v>
      </c>
      <c r="BI131" s="93" t="s">
        <v>0</v>
      </c>
      <c r="BJ131" s="93" t="s">
        <v>1</v>
      </c>
      <c r="BK131" s="93" t="s">
        <v>2</v>
      </c>
      <c r="BL131" s="93" t="s">
        <v>3</v>
      </c>
      <c r="BM131" s="93" t="s">
        <v>4</v>
      </c>
      <c r="BN131" s="93" t="s">
        <v>5</v>
      </c>
      <c r="BO131" s="93" t="s">
        <v>6</v>
      </c>
      <c r="BP131" s="93" t="s">
        <v>7</v>
      </c>
      <c r="BQ131" s="93" t="s">
        <v>8</v>
      </c>
      <c r="BR131" s="93" t="s">
        <v>9</v>
      </c>
      <c r="BS131" s="93" t="s">
        <v>10</v>
      </c>
      <c r="BT131" s="93" t="s">
        <v>11</v>
      </c>
      <c r="BU131" s="93" t="s">
        <v>49</v>
      </c>
      <c r="BV131" s="93" t="s">
        <v>181</v>
      </c>
      <c r="BW131" s="191" t="s">
        <v>65</v>
      </c>
      <c r="BX131" s="154"/>
      <c r="BY131" s="155"/>
      <c r="BZ131" s="155"/>
      <c r="CA131" s="155"/>
      <c r="CB131" s="155"/>
      <c r="CC131" s="155"/>
      <c r="CD131" s="155"/>
      <c r="CE131" s="155"/>
      <c r="CF131" s="155"/>
      <c r="CG131" s="155"/>
      <c r="CH131" s="155"/>
      <c r="CI131" s="155"/>
      <c r="CJ131" s="155"/>
      <c r="CK131" s="155"/>
      <c r="CL131" s="155"/>
      <c r="CM131" s="156"/>
    </row>
    <row r="132" spans="60:91" ht="30" customHeight="1" thickBot="1" x14ac:dyDescent="0.35">
      <c r="BH132" s="192" t="s">
        <v>143</v>
      </c>
      <c r="BI132" s="106">
        <f>+VLOOKUP($A$1,'2562'!$A$91:$O$119,3)</f>
        <v>25.388588786729454</v>
      </c>
      <c r="BJ132" s="106">
        <f>+VLOOKUP($A$1,'2562'!$A$91:$O$119,4)</f>
        <v>24.57440269928728</v>
      </c>
      <c r="BK132" s="106">
        <f>+VLOOKUP($A$1,'2562'!$A$91:$O$119,5)</f>
        <v>26.781209079013696</v>
      </c>
      <c r="BL132" s="106">
        <f>+VLOOKUP($A$1,'2562'!$A$91:$O$119,6)</f>
        <v>25.185791602993241</v>
      </c>
      <c r="BM132" s="106">
        <f>+VLOOKUP($A$1,'2562'!$A$91:$O$119,7)</f>
        <v>22.69172709562713</v>
      </c>
      <c r="BN132" s="106">
        <f>+VLOOKUP($A$1,'2562'!$A$91:$O$119,8)</f>
        <v>30.943907128419873</v>
      </c>
      <c r="BO132" s="106">
        <f>+VLOOKUP($A$1,'2562'!$A$91:$O$119,9)</f>
        <v>23.98269135158289</v>
      </c>
      <c r="BP132" s="106">
        <f>+VLOOKUP($A$1,'2562'!$A$91:$O$119,10)</f>
        <v>21.690000339601397</v>
      </c>
      <c r="BQ132" s="106">
        <f>+VLOOKUP($A$1,'2562'!$A$91:$O$119,11)</f>
        <v>21.105301496703024</v>
      </c>
      <c r="BR132" s="106">
        <f>+VLOOKUP($A$1,'2562'!$A$91:$O$119,12)</f>
        <v>26.3957832848991</v>
      </c>
      <c r="BS132" s="106">
        <f>+VLOOKUP($A$1,'2562'!$A$91:$O$119,13)</f>
        <v>22.564524725574898</v>
      </c>
      <c r="BT132" s="106">
        <f>+VLOOKUP($A$1,'2562'!$A$91:$O$119,14)</f>
        <v>24.641753539091248</v>
      </c>
      <c r="BU132" s="107">
        <f>+VLOOKUP($A$1,'2562'!$A$91:$O$119,15)</f>
        <v>24.65391399089005</v>
      </c>
      <c r="BV132" s="155"/>
      <c r="BW132" s="156"/>
      <c r="BX132" s="154"/>
      <c r="BY132" s="155"/>
      <c r="BZ132" s="155"/>
      <c r="CA132" s="155"/>
      <c r="CB132" s="155"/>
      <c r="CC132" s="155"/>
      <c r="CD132" s="155"/>
      <c r="CE132" s="155"/>
      <c r="CF132" s="155"/>
      <c r="CG132" s="155"/>
      <c r="CH132" s="155"/>
      <c r="CI132" s="155"/>
      <c r="CJ132" s="155"/>
      <c r="CK132" s="155"/>
      <c r="CL132" s="155"/>
      <c r="CM132" s="156"/>
    </row>
    <row r="133" spans="60:91" ht="38.25" thickBot="1" x14ac:dyDescent="0.35">
      <c r="BH133" s="192" t="s">
        <v>148</v>
      </c>
      <c r="BI133" s="106">
        <f>+VLOOKUP($A$1,'2563'!$A$91:$O$119,3)</f>
        <v>28.649593208358255</v>
      </c>
      <c r="BJ133" s="106">
        <f>+VLOOKUP($A$1,'2563'!$A$91:$O$119,4)</f>
        <v>23.49751363607627</v>
      </c>
      <c r="BK133" s="106">
        <f>+VLOOKUP($A$1,'2563'!$A$91:$O$119,5)</f>
        <v>27.061692545619241</v>
      </c>
      <c r="BL133" s="106">
        <f>+VLOOKUP($A$1,'2563'!$A$91:$O$119,6)</f>
        <v>24.887820461829431</v>
      </c>
      <c r="BM133" s="106">
        <f>+VLOOKUP($A$1,'2563'!$A$91:$O$119,7)</f>
        <v>22.760068969039029</v>
      </c>
      <c r="BN133" s="106">
        <f>+VLOOKUP($A$1,'2563'!$A$91:$O$119,8)</f>
        <v>28.701170690298344</v>
      </c>
      <c r="BO133" s="106">
        <f>+VLOOKUP($A$1,'2563'!$A$91:$O$119,9)</f>
        <v>19.187460427415655</v>
      </c>
      <c r="BP133" s="106">
        <f>+VLOOKUP($A$1,'2563'!$A$91:$O$119,10)</f>
        <v>25.769266758036018</v>
      </c>
      <c r="BQ133" s="106">
        <f>+VLOOKUP($A$1,'2563'!$A$91:$O$119,11)</f>
        <v>25.035000017557866</v>
      </c>
      <c r="BR133" s="106">
        <f>+VLOOKUP($A$1,'2563'!$A$91:$O$119,12)</f>
        <v>29.093071651899443</v>
      </c>
      <c r="BS133" s="106">
        <f>+VLOOKUP($A$1,'2563'!$A$91:$O$119,13)</f>
        <v>25.588732663058455</v>
      </c>
      <c r="BT133" s="106">
        <f>+VLOOKUP($A$1,'2563'!$A$91:$O$119,14)</f>
        <v>27.021329985881987</v>
      </c>
      <c r="BU133" s="107">
        <f>+VLOOKUP($A$1,'2563'!$A$91:$O$119,15)</f>
        <v>25.621894404751821</v>
      </c>
      <c r="BV133" s="155"/>
      <c r="BW133" s="156"/>
      <c r="BX133" s="154"/>
      <c r="BY133" s="136" t="s">
        <v>91</v>
      </c>
      <c r="BZ133" s="136" t="s">
        <v>74</v>
      </c>
      <c r="CA133" s="136" t="s">
        <v>75</v>
      </c>
      <c r="CB133" s="136" t="s">
        <v>76</v>
      </c>
      <c r="CC133" s="136" t="s">
        <v>77</v>
      </c>
      <c r="CD133" s="136" t="s">
        <v>78</v>
      </c>
      <c r="CE133" s="136" t="s">
        <v>79</v>
      </c>
      <c r="CF133" s="136" t="s">
        <v>80</v>
      </c>
      <c r="CG133" s="136" t="s">
        <v>81</v>
      </c>
      <c r="CH133" s="136" t="s">
        <v>82</v>
      </c>
      <c r="CI133" s="136" t="s">
        <v>83</v>
      </c>
      <c r="CJ133" s="136" t="s">
        <v>84</v>
      </c>
      <c r="CK133" s="136" t="s">
        <v>85</v>
      </c>
      <c r="CL133" s="155"/>
      <c r="CM133" s="156"/>
    </row>
    <row r="134" spans="60:91" ht="19.5" thickBot="1" x14ac:dyDescent="0.35">
      <c r="BH134" s="192" t="s">
        <v>166</v>
      </c>
      <c r="BI134" s="106">
        <f>+VLOOKUP($A$1,'2564'!$A$91:$O$119,3)</f>
        <v>31.051379356932802</v>
      </c>
      <c r="BJ134" s="106">
        <f>+VLOOKUP($A$1,'2564'!$A$91:$O$119,4)</f>
        <v>28.145580891256483</v>
      </c>
      <c r="BK134" s="106">
        <f>+VLOOKUP($A$1,'2564'!$A$91:$O$119,5)</f>
        <v>28.351418095268794</v>
      </c>
      <c r="BL134" s="106">
        <f>+VLOOKUP($A$1,'2564'!$A$91:$O$119,6)</f>
        <v>25.648156068321949</v>
      </c>
      <c r="BM134" s="106">
        <f>+VLOOKUP($A$1,'2564'!$A$91:$O$119,7)</f>
        <v>21.175740365078216</v>
      </c>
      <c r="BN134" s="106">
        <f>+VLOOKUP($A$1,'2564'!$A$91:$O$119,8)</f>
        <v>31.088388753461942</v>
      </c>
      <c r="BO134" s="106">
        <f>+VLOOKUP($A$1,'2564'!$A$91:$O$119,9)</f>
        <v>17.179581192039155</v>
      </c>
      <c r="BP134" s="106">
        <f>+VLOOKUP($A$1,'2564'!$A$91:$O$119,10)</f>
        <v>26.130162816395135</v>
      </c>
      <c r="BQ134" s="106">
        <f>+VLOOKUP($A$1,'2564'!$A$91:$O$119,11)</f>
        <v>18.666506735919281</v>
      </c>
      <c r="BR134" s="106">
        <f>+VLOOKUP($A$1,'2564'!$A$91:$O$119,12)</f>
        <v>24.522949516388685</v>
      </c>
      <c r="BS134" s="106">
        <f>+VLOOKUP($A$1,'2564'!$A$91:$O$119,13)</f>
        <v>25.062067882023271</v>
      </c>
      <c r="BT134" s="106">
        <f>+VLOOKUP($A$1,'2564'!$A$91:$O$119,14)</f>
        <v>23.605957059096617</v>
      </c>
      <c r="BU134" s="107">
        <f>+VLOOKUP($A$1,'2564'!$A$91:$O$119,15)</f>
        <v>25.157731265900757</v>
      </c>
      <c r="BV134" s="302">
        <f>+VLOOKUP($A$1,'2564'!$Q$91:$AD$119,14)</f>
        <v>25.157731265900747</v>
      </c>
      <c r="BW134" s="205">
        <f>+BV136-BV134</f>
        <v>-0.10038691317627269</v>
      </c>
      <c r="BX134" s="154"/>
      <c r="BY134" s="135" t="s">
        <v>166</v>
      </c>
      <c r="BZ134" s="144">
        <f>+BY107</f>
        <v>103.30771437000001</v>
      </c>
      <c r="CA134" s="144">
        <f>+BZ134+BZ107</f>
        <v>207.36661064</v>
      </c>
      <c r="CB134" s="144">
        <f t="shared" ref="CB134:CK134" si="25">+CA134+CA107</f>
        <v>313.59492041999999</v>
      </c>
      <c r="CC134" s="144">
        <f t="shared" si="25"/>
        <v>424.61158979000004</v>
      </c>
      <c r="CD134" s="144">
        <f t="shared" si="25"/>
        <v>518.10182029999999</v>
      </c>
      <c r="CE134" s="144">
        <f t="shared" si="25"/>
        <v>619.68089407999992</v>
      </c>
      <c r="CF134" s="144">
        <f t="shared" si="25"/>
        <v>742.0596601499999</v>
      </c>
      <c r="CG134" s="144">
        <f t="shared" si="25"/>
        <v>838.7095592899999</v>
      </c>
      <c r="CH134" s="144">
        <f t="shared" si="25"/>
        <v>945.30684774999986</v>
      </c>
      <c r="CI134" s="144">
        <f t="shared" si="25"/>
        <v>1029.2804498999999</v>
      </c>
      <c r="CJ134" s="144">
        <f t="shared" si="25"/>
        <v>1133.3286758499999</v>
      </c>
      <c r="CK134" s="145">
        <f t="shared" si="25"/>
        <v>1188.90561306</v>
      </c>
      <c r="CL134" s="155"/>
      <c r="CM134" s="156"/>
    </row>
    <row r="135" spans="60:91" ht="30" customHeight="1" thickBot="1" x14ac:dyDescent="0.35">
      <c r="BH135" s="196" t="s">
        <v>177</v>
      </c>
      <c r="BI135" s="108">
        <f>+VLOOKUP($A$1,เป้าหมาย2565!$A$91:$O$119,3)</f>
        <v>22.41</v>
      </c>
      <c r="BJ135" s="108">
        <f>+VLOOKUP($A$1,เป้าหมาย2565!$A$91:$O$119,4)</f>
        <v>22.41</v>
      </c>
      <c r="BK135" s="108">
        <f>+VLOOKUP($A$1,เป้าหมาย2565!$A$91:$O$119,5)</f>
        <v>22.41</v>
      </c>
      <c r="BL135" s="108">
        <f>+VLOOKUP($A$1,เป้าหมาย2565!$A$91:$O$119,6)</f>
        <v>22.41</v>
      </c>
      <c r="BM135" s="108">
        <f>+VLOOKUP($A$1,เป้าหมาย2565!$A$91:$O$119,7)</f>
        <v>22.41</v>
      </c>
      <c r="BN135" s="108">
        <f>+VLOOKUP($A$1,เป้าหมาย2565!$A$91:$O$119,8)</f>
        <v>22.41</v>
      </c>
      <c r="BO135" s="108">
        <f>+VLOOKUP($A$1,เป้าหมาย2565!$A$91:$O$119,9)</f>
        <v>22.41</v>
      </c>
      <c r="BP135" s="108">
        <f>+VLOOKUP($A$1,เป้าหมาย2565!$A$91:$O$119,10)</f>
        <v>22.41</v>
      </c>
      <c r="BQ135" s="108">
        <f>+VLOOKUP($A$1,เป้าหมาย2565!$A$91:$O$119,11)</f>
        <v>22.41</v>
      </c>
      <c r="BR135" s="108">
        <f>+VLOOKUP($A$1,เป้าหมาย2565!$A$91:$O$119,12)</f>
        <v>22.41</v>
      </c>
      <c r="BS135" s="108">
        <f>+VLOOKUP($A$1,เป้าหมาย2565!$A$91:$O$119,13)</f>
        <v>22.41</v>
      </c>
      <c r="BT135" s="108">
        <f>+VLOOKUP($A$1,เป้าหมาย2565!$A$91:$O$119,14)</f>
        <v>22.41</v>
      </c>
      <c r="BU135" s="108">
        <f>+VLOOKUP($A$1,เป้าหมาย2565!$A$91:$O$119,15)</f>
        <v>22.41</v>
      </c>
      <c r="BV135" s="464">
        <f>+VLOOKUP($A$1,เป้าหมาย2565!$A$91:$O$119,15)</f>
        <v>22.41</v>
      </c>
      <c r="BW135" s="206"/>
      <c r="BX135" s="154"/>
      <c r="BY135" s="147" t="s">
        <v>174</v>
      </c>
      <c r="BZ135" s="148">
        <f>+BY108</f>
        <v>103.78789339296043</v>
      </c>
      <c r="CA135" s="148">
        <f>+BZ135+BZ108</f>
        <v>212.32844939631474</v>
      </c>
      <c r="CB135" s="148">
        <f t="shared" ref="CB135:CK135" si="26">+CA135+CA108</f>
        <v>320.82343673566658</v>
      </c>
      <c r="CC135" s="148">
        <f t="shared" si="26"/>
        <v>432.56304354683908</v>
      </c>
      <c r="CD135" s="148">
        <f>+CC135+CC108</f>
        <v>539.70842686839967</v>
      </c>
      <c r="CE135" s="148">
        <f t="shared" si="26"/>
        <v>642.31051984554483</v>
      </c>
      <c r="CF135" s="148">
        <f t="shared" si="26"/>
        <v>766.69807505838753</v>
      </c>
      <c r="CG135" s="148">
        <f t="shared" si="26"/>
        <v>871.54588611034353</v>
      </c>
      <c r="CH135" s="148">
        <f t="shared" si="26"/>
        <v>972.07638932788359</v>
      </c>
      <c r="CI135" s="148">
        <f t="shared" si="26"/>
        <v>1060.1119943985314</v>
      </c>
      <c r="CJ135" s="148">
        <f t="shared" si="26"/>
        <v>1166.5135916312402</v>
      </c>
      <c r="CK135" s="148">
        <f t="shared" si="26"/>
        <v>1247.9730000000002</v>
      </c>
      <c r="CL135" s="155"/>
      <c r="CM135" s="156"/>
    </row>
    <row r="136" spans="60:91" ht="30" customHeight="1" x14ac:dyDescent="0.3">
      <c r="BH136" s="381" t="s">
        <v>173</v>
      </c>
      <c r="BI136" s="382">
        <f>+VLOOKUP($A$1,'2565'!$A$91:$O$119,3)</f>
        <v>29.481953290932211</v>
      </c>
      <c r="BJ136" s="382">
        <f>+VLOOKUP($A$1,'2565'!$A$91:$O$119,4)</f>
        <v>25.979685609782837</v>
      </c>
      <c r="BK136" s="382">
        <f>+VLOOKUP($A$1,'2565'!$A$91:$O$119,5)</f>
        <v>29.523454168165053</v>
      </c>
      <c r="BL136" s="382">
        <f>+VLOOKUP($A$1,'2565'!$A$91:$O$119,6)</f>
        <v>24.521737028204985</v>
      </c>
      <c r="BM136" s="382">
        <f>+VLOOKUP($A$1,'2565'!$A$91:$O$119,7)</f>
        <v>20.672565961935909</v>
      </c>
      <c r="BN136" s="382">
        <f>+VLOOKUP($A$1,'2565'!$A$91:$O$119,8)</f>
        <v>32.155093669593853</v>
      </c>
      <c r="BO136" s="382">
        <f>+VLOOKUP($A$1,'2565'!$A$91:$O$119,9)</f>
        <v>21.666379916350621</v>
      </c>
      <c r="BP136" s="382">
        <f>+VLOOKUP($A$1,'2565'!$A$91:$O$119,10)</f>
        <v>24.394640559818765</v>
      </c>
      <c r="BQ136" s="382">
        <f>+VLOOKUP($A$1,'2565'!$A$91:$O$119,11)</f>
        <v>21.569446873982042</v>
      </c>
      <c r="BR136" s="382">
        <f>+VLOOKUP($A$1,'2565'!$A$91:$O$119,12)</f>
        <v>23.321993867242082</v>
      </c>
      <c r="BS136" s="382">
        <f>+VLOOKUP($A$1,'2565'!$A$91:$O$119,13)</f>
        <v>23.935089996204365</v>
      </c>
      <c r="BT136" s="382">
        <f>+VLOOKUP($A$1,'2565'!$A$91:$O$119,14)</f>
        <v>22.58962446531017</v>
      </c>
      <c r="BU136" s="382">
        <f>+VLOOKUP($A$1,'2565'!$A$91:$O$119,15)</f>
        <v>25.057344352724485</v>
      </c>
      <c r="BV136" s="463">
        <f>+VLOOKUP($A$1,'2565'!$Q$91:$AD$119,14)</f>
        <v>25.057344352724474</v>
      </c>
      <c r="BW136" s="383">
        <f>+BV136-BV135</f>
        <v>2.647344352724474</v>
      </c>
      <c r="BX136" s="154"/>
      <c r="BY136" s="198" t="s">
        <v>173</v>
      </c>
      <c r="BZ136" s="199">
        <f>+BY109</f>
        <v>103.79904094999999</v>
      </c>
      <c r="CA136" s="199">
        <f>+BZ136+BZ109</f>
        <v>203.26070095</v>
      </c>
      <c r="CB136" s="199">
        <f>+CA136+CA109</f>
        <v>300.91508279999999</v>
      </c>
      <c r="CC136" s="199">
        <f>+CB136+CB109</f>
        <v>412.16791247000003</v>
      </c>
      <c r="CD136" s="199">
        <f>+CC136+CC109</f>
        <v>518.70429735000005</v>
      </c>
      <c r="CE136" s="199">
        <f t="shared" ref="CE136:CJ136" si="27">+CD136+CD109</f>
        <v>600.38387635000004</v>
      </c>
      <c r="CF136" s="199">
        <f t="shared" si="27"/>
        <v>710.90826044000005</v>
      </c>
      <c r="CG136" s="199">
        <f t="shared" si="27"/>
        <v>808.37757349000003</v>
      </c>
      <c r="CH136" s="199">
        <f t="shared" si="27"/>
        <v>901.21324505999996</v>
      </c>
      <c r="CI136" s="199">
        <f t="shared" si="27"/>
        <v>1003.26054129</v>
      </c>
      <c r="CJ136" s="199">
        <f t="shared" si="27"/>
        <v>1104.28777221</v>
      </c>
      <c r="CK136" s="199">
        <f>+CJ136+CJ109</f>
        <v>1183.7885216499999</v>
      </c>
      <c r="CL136" s="155"/>
      <c r="CM136" s="156"/>
    </row>
    <row r="137" spans="60:91" x14ac:dyDescent="0.2">
      <c r="BH137" s="157"/>
      <c r="BI137" s="158"/>
      <c r="BJ137" s="158"/>
      <c r="BK137" s="158"/>
      <c r="BL137" s="158"/>
      <c r="BM137" s="158"/>
      <c r="BN137" s="158"/>
      <c r="BO137" s="158"/>
      <c r="BP137" s="158"/>
      <c r="BQ137" s="158"/>
      <c r="BR137" s="158"/>
      <c r="BS137" s="158"/>
      <c r="BT137" s="158"/>
      <c r="BU137" s="158"/>
      <c r="BV137" s="158"/>
      <c r="BW137" s="197" t="s">
        <v>86</v>
      </c>
      <c r="BX137" s="157"/>
      <c r="BY137" s="158"/>
      <c r="BZ137" s="158"/>
      <c r="CA137" s="158"/>
      <c r="CB137" s="158"/>
      <c r="CC137" s="158"/>
      <c r="CD137" s="158"/>
      <c r="CE137" s="158"/>
      <c r="CF137" s="158"/>
      <c r="CG137" s="158"/>
      <c r="CH137" s="158"/>
      <c r="CI137" s="158"/>
      <c r="CJ137" s="158"/>
      <c r="CK137" s="158"/>
      <c r="CL137" s="158"/>
      <c r="CM137" s="159"/>
    </row>
  </sheetData>
  <mergeCells count="125">
    <mergeCell ref="DD1:DG1"/>
    <mergeCell ref="DH1:DM1"/>
    <mergeCell ref="DS1:DV1"/>
    <mergeCell ref="DW1:EB1"/>
    <mergeCell ref="DS25:DV25"/>
    <mergeCell ref="DW25:EB25"/>
    <mergeCell ref="DS52:DV52"/>
    <mergeCell ref="DW52:EB52"/>
    <mergeCell ref="DS81:DV81"/>
    <mergeCell ref="DW81:EB81"/>
    <mergeCell ref="CS25:CX25"/>
    <mergeCell ref="CO25:CR25"/>
    <mergeCell ref="B25:E25"/>
    <mergeCell ref="F25:K25"/>
    <mergeCell ref="B52:E52"/>
    <mergeCell ref="F52:K52"/>
    <mergeCell ref="B1:E1"/>
    <mergeCell ref="F1:K1"/>
    <mergeCell ref="B4:F4"/>
    <mergeCell ref="G4:K4"/>
    <mergeCell ref="B3:K3"/>
    <mergeCell ref="M1:P1"/>
    <mergeCell ref="Q1:V1"/>
    <mergeCell ref="M25:P25"/>
    <mergeCell ref="Q25:V25"/>
    <mergeCell ref="CS1:CX1"/>
    <mergeCell ref="CC25:CH25"/>
    <mergeCell ref="BY1:CB1"/>
    <mergeCell ref="CC1:CH1"/>
    <mergeCell ref="AC1:AF1"/>
    <mergeCell ref="AG1:AL1"/>
    <mergeCell ref="AC21:AD21"/>
    <mergeCell ref="AE21:AF21"/>
    <mergeCell ref="AG21:AH21"/>
    <mergeCell ref="BY111:CB111"/>
    <mergeCell ref="CC111:CH111"/>
    <mergeCell ref="CI21:CJ21"/>
    <mergeCell ref="BY22:BZ22"/>
    <mergeCell ref="A3:A6"/>
    <mergeCell ref="CO1:CR1"/>
    <mergeCell ref="BY52:CB52"/>
    <mergeCell ref="CC52:CH52"/>
    <mergeCell ref="CI23:CJ23"/>
    <mergeCell ref="BY24:BZ24"/>
    <mergeCell ref="CA24:CB24"/>
    <mergeCell ref="CC24:CD24"/>
    <mergeCell ref="CE24:CF24"/>
    <mergeCell ref="CG24:CH24"/>
    <mergeCell ref="CI24:CJ24"/>
    <mergeCell ref="BY23:BZ23"/>
    <mergeCell ref="CA23:CB23"/>
    <mergeCell ref="CC23:CD23"/>
    <mergeCell ref="CE23:CF23"/>
    <mergeCell ref="CG23:CH23"/>
    <mergeCell ref="BY25:CB25"/>
    <mergeCell ref="BY81:CB81"/>
    <mergeCell ref="CA22:CB22"/>
    <mergeCell ref="CC22:CD22"/>
    <mergeCell ref="CE22:CF22"/>
    <mergeCell ref="CG22:CH22"/>
    <mergeCell ref="CI22:CJ22"/>
    <mergeCell ref="BY21:BZ21"/>
    <mergeCell ref="CA21:CB21"/>
    <mergeCell ref="CC21:CD21"/>
    <mergeCell ref="CE21:CF21"/>
    <mergeCell ref="CG21:CH21"/>
    <mergeCell ref="CC81:CH81"/>
    <mergeCell ref="AC25:AF25"/>
    <mergeCell ref="AG25:AL25"/>
    <mergeCell ref="AC52:AF52"/>
    <mergeCell ref="AG52:AL52"/>
    <mergeCell ref="AC81:AF81"/>
    <mergeCell ref="AG81:AL81"/>
    <mergeCell ref="M52:P52"/>
    <mergeCell ref="Q52:V52"/>
    <mergeCell ref="U21:V21"/>
    <mergeCell ref="U22:V22"/>
    <mergeCell ref="W21:X21"/>
    <mergeCell ref="W22:X22"/>
    <mergeCell ref="M21:N21"/>
    <mergeCell ref="M22:N22"/>
    <mergeCell ref="O22:P22"/>
    <mergeCell ref="Q22:R22"/>
    <mergeCell ref="S22:T22"/>
    <mergeCell ref="M81:P81"/>
    <mergeCell ref="Q81:V81"/>
    <mergeCell ref="AM21:AN21"/>
    <mergeCell ref="AC22:AD22"/>
    <mergeCell ref="AE22:AF22"/>
    <mergeCell ref="AG22:AH22"/>
    <mergeCell ref="AI22:AJ22"/>
    <mergeCell ref="AK22:AL22"/>
    <mergeCell ref="AM22:AN22"/>
    <mergeCell ref="BC21:BD21"/>
    <mergeCell ref="AU22:AV22"/>
    <mergeCell ref="AW22:AX22"/>
    <mergeCell ref="AY22:AZ22"/>
    <mergeCell ref="BA22:BB22"/>
    <mergeCell ref="BC22:BD22"/>
    <mergeCell ref="AI21:AJ21"/>
    <mergeCell ref="AK21:AL21"/>
    <mergeCell ref="BI111:BL111"/>
    <mergeCell ref="BM111:BR111"/>
    <mergeCell ref="BI25:BL25"/>
    <mergeCell ref="BM25:BR25"/>
    <mergeCell ref="BI52:BL52"/>
    <mergeCell ref="BM52:BR52"/>
    <mergeCell ref="BI81:BL81"/>
    <mergeCell ref="BM81:BR81"/>
    <mergeCell ref="AS1:AV1"/>
    <mergeCell ref="AW1:BB1"/>
    <mergeCell ref="AS21:AT21"/>
    <mergeCell ref="AU21:AV21"/>
    <mergeCell ref="AW21:AX21"/>
    <mergeCell ref="AY21:AZ21"/>
    <mergeCell ref="BA21:BB21"/>
    <mergeCell ref="AS22:AT22"/>
    <mergeCell ref="AS25:AV25"/>
    <mergeCell ref="AW25:BB25"/>
    <mergeCell ref="AS81:AV81"/>
    <mergeCell ref="AW81:BB81"/>
    <mergeCell ref="AS52:AV52"/>
    <mergeCell ref="AW52:BB52"/>
    <mergeCell ref="BI1:BL1"/>
    <mergeCell ref="BM1:BR1"/>
  </mergeCells>
  <conditionalFormatting sqref="AQ77:AQ79">
    <cfRule type="cellIs" dxfId="4" priority="26" operator="lessThan">
      <formula>0</formula>
    </cfRule>
  </conditionalFormatting>
  <conditionalFormatting sqref="AA77:AA79">
    <cfRule type="cellIs" dxfId="3" priority="25" operator="lessThan">
      <formula>0</formula>
    </cfRule>
  </conditionalFormatting>
  <conditionalFormatting sqref="BW77:BW79 BW134:BW136">
    <cfRule type="cellIs" dxfId="2" priority="22" operator="greaterThan">
      <formula>0</formula>
    </cfRule>
  </conditionalFormatting>
  <conditionalFormatting sqref="BG77:BG79">
    <cfRule type="cellIs" dxfId="1" priority="20" operator="lessThan">
      <formula>0</formula>
    </cfRule>
  </conditionalFormatting>
  <conditionalFormatting sqref="CM107:CM110">
    <cfRule type="cellIs" dxfId="0" priority="18" operator="lessThan">
      <formula>0</formula>
    </cfRule>
  </conditionalFormatting>
  <conditionalFormatting sqref="I7">
    <cfRule type="iconSet" priority="14">
      <iconSet iconSet="3Arrows">
        <cfvo type="percent" val="0"/>
        <cfvo type="formula" val="$D$7"/>
        <cfvo type="formula" val="$D$7"/>
      </iconSet>
    </cfRule>
  </conditionalFormatting>
  <conditionalFormatting sqref="I10">
    <cfRule type="iconSet" priority="13">
      <iconSet iconSet="3Arrows">
        <cfvo type="percent" val="0"/>
        <cfvo type="formula" val="$D$10"/>
        <cfvo type="formula" val="$D$10"/>
      </iconSet>
    </cfRule>
  </conditionalFormatting>
  <conditionalFormatting sqref="I13">
    <cfRule type="iconSet" priority="12">
      <iconSet iconSet="3Arrows">
        <cfvo type="percent" val="0"/>
        <cfvo type="formula" val="$D$13"/>
        <cfvo type="formula" val="$D$13"/>
      </iconSet>
    </cfRule>
  </conditionalFormatting>
  <conditionalFormatting sqref="I16">
    <cfRule type="iconSet" priority="11">
      <iconSet iconSet="3Arrows">
        <cfvo type="percent" val="0"/>
        <cfvo type="formula" val="$D$16"/>
        <cfvo type="formula" val="$D$16"/>
      </iconSet>
    </cfRule>
  </conditionalFormatting>
  <conditionalFormatting sqref="K7">
    <cfRule type="iconSet" priority="10">
      <iconSet iconSet="3Arrows">
        <cfvo type="percent" val="0"/>
        <cfvo type="formula" val="$F$7"/>
        <cfvo type="formula" val="$F$7"/>
      </iconSet>
    </cfRule>
  </conditionalFormatting>
  <conditionalFormatting sqref="K10">
    <cfRule type="iconSet" priority="9">
      <iconSet iconSet="3Arrows">
        <cfvo type="percent" val="0"/>
        <cfvo type="formula" val="$F$10"/>
        <cfvo type="formula" val="$F$10"/>
      </iconSet>
    </cfRule>
  </conditionalFormatting>
  <conditionalFormatting sqref="K13">
    <cfRule type="iconSet" priority="8">
      <iconSet iconSet="3Arrows">
        <cfvo type="percent" val="0"/>
        <cfvo type="formula" val="$F$13"/>
        <cfvo type="formula" val="$F$13"/>
      </iconSet>
    </cfRule>
  </conditionalFormatting>
  <conditionalFormatting sqref="K16">
    <cfRule type="iconSet" priority="7">
      <iconSet iconSet="3Arrows">
        <cfvo type="percent" val="0"/>
        <cfvo type="formula" val="$F$16"/>
        <cfvo type="formula" val="$F$16" gte="0"/>
      </iconSet>
    </cfRule>
  </conditionalFormatting>
  <conditionalFormatting sqref="G8">
    <cfRule type="iconSet" priority="6">
      <iconSet iconSet="3Arrows">
        <cfvo type="percent" val="0"/>
        <cfvo type="formula" val="$B$8"/>
        <cfvo type="formula" val="$B$8" gte="0"/>
      </iconSet>
    </cfRule>
  </conditionalFormatting>
  <conditionalFormatting sqref="G11">
    <cfRule type="iconSet" priority="5">
      <iconSet iconSet="3Arrows">
        <cfvo type="percent" val="0"/>
        <cfvo type="formula" val="$B$11"/>
        <cfvo type="formula" val="$B$11" gte="0"/>
      </iconSet>
    </cfRule>
  </conditionalFormatting>
  <conditionalFormatting sqref="G14">
    <cfRule type="iconSet" priority="4">
      <iconSet iconSet="3Arrows">
        <cfvo type="percent" val="0"/>
        <cfvo type="formula" val="$B$14"/>
        <cfvo type="formula" val="$B$14" gte="0"/>
      </iconSet>
    </cfRule>
  </conditionalFormatting>
  <conditionalFormatting sqref="I19">
    <cfRule type="iconSet" priority="3">
      <iconSet iconSet="3Arrows">
        <cfvo type="percent" val="0"/>
        <cfvo type="formula" val="$D$19"/>
        <cfvo type="formula" val="$D$19"/>
      </iconSet>
    </cfRule>
  </conditionalFormatting>
  <conditionalFormatting sqref="K19">
    <cfRule type="iconSet" priority="2">
      <iconSet iconSet="3Arrows">
        <cfvo type="percent" val="0"/>
        <cfvo type="formula" val="$F$19"/>
        <cfvo type="formula" val="$F$19" gte="0"/>
      </iconSet>
    </cfRule>
  </conditionalFormatting>
  <pageMargins left="0.35433070866141736" right="0.19685039370078741" top="0.6692913385826772" bottom="0.39370078740157483" header="0.31496062992125984" footer="0.31496062992125984"/>
  <pageSetup paperSize="9" scale="88" orientation="landscape" r:id="rId1"/>
  <rowBreaks count="4" manualBreakCount="4">
    <brk id="24" max="135" man="1"/>
    <brk id="51" max="16383" man="1"/>
    <brk id="80" max="16383" man="1"/>
    <brk id="110" max="16383" man="1"/>
  </rowBreaks>
  <colBreaks count="8" manualBreakCount="8">
    <brk id="11" max="1048575" man="1"/>
    <brk id="27" max="1048575" man="1"/>
    <brk id="43" max="1048575" man="1"/>
    <brk id="59" max="1048575" man="1"/>
    <brk id="75" max="1048575" man="1"/>
    <brk id="91" max="1048575" man="1"/>
    <brk id="106" max="1048575" man="1"/>
    <brk id="121" max="104857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7"/>
  <dimension ref="A1:F16"/>
  <sheetViews>
    <sheetView topLeftCell="A7" workbookViewId="0">
      <selection activeCell="F15" sqref="F15"/>
    </sheetView>
  </sheetViews>
  <sheetFormatPr defaultColWidth="9.125" defaultRowHeight="24.95" customHeight="1" x14ac:dyDescent="0.35"/>
  <cols>
    <col min="1" max="1" width="44" style="259" customWidth="1"/>
    <col min="2" max="2" width="16.875" style="259" bestFit="1" customWidth="1"/>
    <col min="3" max="3" width="1.25" style="260" customWidth="1"/>
    <col min="4" max="4" width="19.875" style="259" customWidth="1"/>
    <col min="5" max="5" width="20.125" style="259" customWidth="1"/>
    <col min="6" max="6" width="15.75" style="259" customWidth="1"/>
    <col min="7" max="16384" width="9.125" style="259"/>
  </cols>
  <sheetData>
    <row r="1" spans="1:6" ht="24.95" customHeight="1" x14ac:dyDescent="0.35">
      <c r="A1" s="541" t="s">
        <v>126</v>
      </c>
      <c r="B1" s="275" t="s">
        <v>124</v>
      </c>
      <c r="C1" s="296"/>
      <c r="D1" s="538" t="s">
        <v>137</v>
      </c>
      <c r="E1" s="539"/>
      <c r="F1" s="540"/>
    </row>
    <row r="2" spans="1:6" s="279" customFormat="1" ht="42" x14ac:dyDescent="0.2">
      <c r="A2" s="542"/>
      <c r="B2" s="280" t="s">
        <v>125</v>
      </c>
      <c r="C2" s="297"/>
      <c r="D2" s="285" t="s">
        <v>136</v>
      </c>
      <c r="E2" s="281" t="s">
        <v>138</v>
      </c>
      <c r="F2" s="282" t="s">
        <v>139</v>
      </c>
    </row>
    <row r="3" spans="1:6" ht="24.95" customHeight="1" x14ac:dyDescent="0.35">
      <c r="A3" s="242" t="s">
        <v>127</v>
      </c>
      <c r="B3" s="276">
        <v>3400000</v>
      </c>
      <c r="C3" s="293"/>
      <c r="D3" s="286">
        <v>301856</v>
      </c>
      <c r="E3" s="263">
        <v>306374</v>
      </c>
      <c r="F3" s="264">
        <v>309515</v>
      </c>
    </row>
    <row r="4" spans="1:6" ht="24.95" customHeight="1" x14ac:dyDescent="0.35">
      <c r="A4" s="242" t="s">
        <v>128</v>
      </c>
      <c r="B4" s="277">
        <v>0.8</v>
      </c>
      <c r="C4" s="294"/>
      <c r="D4" s="287">
        <v>0.78049999999999997</v>
      </c>
      <c r="E4" s="265">
        <v>0.78410000000000002</v>
      </c>
      <c r="F4" s="266">
        <v>0.78480000000000005</v>
      </c>
    </row>
    <row r="5" spans="1:6" ht="24.95" customHeight="1" x14ac:dyDescent="0.35">
      <c r="A5" s="299"/>
      <c r="B5" s="261"/>
      <c r="C5" s="293"/>
      <c r="D5" s="288"/>
      <c r="E5" s="273"/>
      <c r="F5" s="274"/>
    </row>
    <row r="6" spans="1:6" ht="24.95" customHeight="1" x14ac:dyDescent="0.35">
      <c r="A6" s="242" t="s">
        <v>140</v>
      </c>
      <c r="B6" s="234">
        <v>14.72</v>
      </c>
      <c r="C6" s="293"/>
      <c r="D6" s="289">
        <v>13.98</v>
      </c>
      <c r="E6" s="269">
        <v>13.9</v>
      </c>
      <c r="F6" s="270">
        <v>13.92</v>
      </c>
    </row>
    <row r="7" spans="1:6" ht="24.95" customHeight="1" x14ac:dyDescent="0.35">
      <c r="A7" s="300" t="s">
        <v>129</v>
      </c>
      <c r="B7" s="261"/>
      <c r="C7" s="293"/>
      <c r="D7" s="288"/>
      <c r="E7" s="273"/>
      <c r="F7" s="274"/>
    </row>
    <row r="8" spans="1:6" ht="24.95" customHeight="1" x14ac:dyDescent="0.35">
      <c r="A8" s="242" t="s">
        <v>130</v>
      </c>
      <c r="B8" s="234">
        <v>18.12</v>
      </c>
      <c r="C8" s="293"/>
      <c r="D8" s="289">
        <v>15.26</v>
      </c>
      <c r="E8" s="269">
        <v>14.81</v>
      </c>
      <c r="F8" s="270">
        <v>14.683999999999999</v>
      </c>
    </row>
    <row r="9" spans="1:6" ht="24.95" customHeight="1" x14ac:dyDescent="0.35">
      <c r="A9" s="300" t="s">
        <v>129</v>
      </c>
      <c r="B9" s="261"/>
      <c r="C9" s="293"/>
      <c r="D9" s="288"/>
      <c r="E9" s="273"/>
      <c r="F9" s="274"/>
    </row>
    <row r="10" spans="1:6" ht="24.95" customHeight="1" x14ac:dyDescent="0.35">
      <c r="A10" s="242" t="s">
        <v>131</v>
      </c>
      <c r="B10" s="234">
        <f>+B6-B8</f>
        <v>-3.4000000000000004</v>
      </c>
      <c r="C10" s="293"/>
      <c r="D10" s="289">
        <f>+D6-D8</f>
        <v>-1.2799999999999994</v>
      </c>
      <c r="E10" s="269">
        <f>+E6-E8</f>
        <v>-0.91000000000000014</v>
      </c>
      <c r="F10" s="270">
        <f>+F6-F8</f>
        <v>-0.76399999999999935</v>
      </c>
    </row>
    <row r="11" spans="1:6" ht="24.95" customHeight="1" x14ac:dyDescent="0.35">
      <c r="A11" s="300" t="s">
        <v>129</v>
      </c>
      <c r="B11" s="262" t="s">
        <v>132</v>
      </c>
      <c r="C11" s="298"/>
      <c r="D11" s="290" t="s">
        <v>132</v>
      </c>
      <c r="E11" s="283" t="s">
        <v>132</v>
      </c>
      <c r="F11" s="284" t="s">
        <v>132</v>
      </c>
    </row>
    <row r="12" spans="1:6" ht="24.95" customHeight="1" x14ac:dyDescent="0.35">
      <c r="A12" s="242" t="s">
        <v>141</v>
      </c>
      <c r="B12" s="234">
        <v>646</v>
      </c>
      <c r="C12" s="293"/>
      <c r="D12" s="291">
        <v>49.104999999999997</v>
      </c>
      <c r="E12" s="267">
        <v>12.156000000000001</v>
      </c>
      <c r="F12" s="268">
        <v>24.695</v>
      </c>
    </row>
    <row r="13" spans="1:6" ht="24.95" customHeight="1" x14ac:dyDescent="0.35">
      <c r="A13" s="242" t="s">
        <v>133</v>
      </c>
      <c r="B13" s="277">
        <v>0.52</v>
      </c>
      <c r="C13" s="294"/>
      <c r="D13" s="291">
        <v>53.23</v>
      </c>
      <c r="E13" s="267">
        <v>52.66</v>
      </c>
      <c r="F13" s="268">
        <v>53.08</v>
      </c>
    </row>
    <row r="14" spans="1:6" ht="24.95" customHeight="1" x14ac:dyDescent="0.35">
      <c r="A14" s="299"/>
      <c r="B14" s="261"/>
      <c r="C14" s="293"/>
      <c r="D14" s="288"/>
      <c r="E14" s="273"/>
      <c r="F14" s="274"/>
    </row>
    <row r="15" spans="1:6" ht="24.95" customHeight="1" x14ac:dyDescent="0.35">
      <c r="A15" s="242" t="s">
        <v>134</v>
      </c>
      <c r="B15" s="278">
        <f>+B10*B12</f>
        <v>-2196.4</v>
      </c>
      <c r="C15" s="295"/>
      <c r="D15" s="292">
        <f>+D12*D10</f>
        <v>-62.854399999999963</v>
      </c>
      <c r="E15" s="271">
        <f>+E12*E10</f>
        <v>-11.061960000000003</v>
      </c>
      <c r="F15" s="272">
        <f>+F12*F10</f>
        <v>-18.866979999999984</v>
      </c>
    </row>
    <row r="16" spans="1:6" ht="24.95" customHeight="1" x14ac:dyDescent="0.35">
      <c r="A16" s="300" t="s">
        <v>135</v>
      </c>
      <c r="B16" s="261"/>
      <c r="C16" s="293"/>
      <c r="D16" s="288"/>
      <c r="E16" s="273"/>
      <c r="F16" s="274"/>
    </row>
  </sheetData>
  <mergeCells count="2">
    <mergeCell ref="D1:F1"/>
    <mergeCell ref="A1:A2"/>
  </mergeCells>
  <pageMargins left="1.1200000000000001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O243"/>
  <sheetViews>
    <sheetView topLeftCell="A208" workbookViewId="0">
      <selection activeCell="K27" sqref="K27"/>
    </sheetView>
  </sheetViews>
  <sheetFormatPr defaultRowHeight="14.25" x14ac:dyDescent="0.2"/>
  <cols>
    <col min="1" max="1" width="6" style="41" bestFit="1" customWidth="1"/>
    <col min="2" max="2" width="16" style="41" bestFit="1" customWidth="1"/>
    <col min="3" max="14" width="9.75" style="41" bestFit="1" customWidth="1"/>
    <col min="15" max="15" width="10.625" style="41" bestFit="1" customWidth="1"/>
  </cols>
  <sheetData>
    <row r="1" spans="1:15" x14ac:dyDescent="0.2">
      <c r="A1" s="3" t="s">
        <v>52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62</v>
      </c>
    </row>
    <row r="2" spans="1:15" x14ac:dyDescent="0.2">
      <c r="A2" s="7">
        <v>1004</v>
      </c>
      <c r="B2" s="7" t="s">
        <v>94</v>
      </c>
      <c r="C2" s="8">
        <f>+'[3]11'!$E$5</f>
        <v>347</v>
      </c>
      <c r="D2" s="8">
        <f>+'[3]11'!$F$5</f>
        <v>371</v>
      </c>
      <c r="E2" s="8">
        <f>+'[3]11'!$G$5</f>
        <v>485</v>
      </c>
      <c r="F2" s="8">
        <f>+'[3]11'!$I$5</f>
        <v>354</v>
      </c>
      <c r="G2" s="8">
        <f>+'[3]11'!$J$5</f>
        <v>280</v>
      </c>
      <c r="H2" s="8">
        <f>+'[3]11'!$K$5</f>
        <v>543</v>
      </c>
      <c r="I2" s="8">
        <f>+'[3]11'!$M$5</f>
        <v>282</v>
      </c>
      <c r="J2" s="8">
        <f>+'[3]11'!$N$5</f>
        <v>227</v>
      </c>
      <c r="K2" s="8">
        <f>+'[3]11'!$O$5</f>
        <v>581</v>
      </c>
      <c r="L2" s="8">
        <f>+'[3]11'!$Q$5</f>
        <v>266</v>
      </c>
      <c r="M2" s="8">
        <f>+'[3]11'!$R$5</f>
        <v>410</v>
      </c>
      <c r="N2" s="8">
        <f>+'[3]11'!$S$5</f>
        <v>661</v>
      </c>
      <c r="O2" s="9">
        <f>SUM(C2:N2)</f>
        <v>4807</v>
      </c>
    </row>
    <row r="3" spans="1:15" x14ac:dyDescent="0.2">
      <c r="A3" s="10">
        <v>1005</v>
      </c>
      <c r="B3" s="10" t="s">
        <v>13</v>
      </c>
      <c r="C3" s="11">
        <f>+'[3]12'!$E$5</f>
        <v>1</v>
      </c>
      <c r="D3" s="11">
        <f>+'[3]12'!$F$5</f>
        <v>8</v>
      </c>
      <c r="E3" s="11">
        <f>+'[3]12'!$G$5</f>
        <v>3</v>
      </c>
      <c r="F3" s="11">
        <f>+'[3]12'!$I$5</f>
        <v>9</v>
      </c>
      <c r="G3" s="11">
        <f>+'[3]12'!$J$5</f>
        <v>6</v>
      </c>
      <c r="H3" s="11">
        <f>+'[3]12'!$K$5</f>
        <v>3</v>
      </c>
      <c r="I3" s="11">
        <f>+'[3]12'!$M$5</f>
        <v>6</v>
      </c>
      <c r="J3" s="11">
        <f>+'[3]12'!$N$5</f>
        <v>5</v>
      </c>
      <c r="K3" s="11">
        <f>+'[3]12'!$O$5</f>
        <v>2</v>
      </c>
      <c r="L3" s="11">
        <f>+'[3]12'!$Q$5</f>
        <v>6</v>
      </c>
      <c r="M3" s="11">
        <f>+'[3]12'!$R$5</f>
        <v>8</v>
      </c>
      <c r="N3" s="11">
        <f>+'[3]12'!$S$5</f>
        <v>18</v>
      </c>
      <c r="O3" s="12">
        <f t="shared" ref="O3:O29" si="0">SUM(C3:N3)</f>
        <v>75</v>
      </c>
    </row>
    <row r="4" spans="1:15" x14ac:dyDescent="0.2">
      <c r="A4" s="10">
        <v>1006</v>
      </c>
      <c r="B4" s="10" t="s">
        <v>14</v>
      </c>
      <c r="C4" s="11">
        <f>+'[3]13'!$E$5</f>
        <v>41</v>
      </c>
      <c r="D4" s="11">
        <f>+'[3]13'!$F$5</f>
        <v>30</v>
      </c>
      <c r="E4" s="11">
        <f>+'[3]13'!$G$5</f>
        <v>44</v>
      </c>
      <c r="F4" s="11">
        <f>+'[3]13'!$I$5</f>
        <v>52</v>
      </c>
      <c r="G4" s="11">
        <f>+'[3]13'!$J$5</f>
        <v>56</v>
      </c>
      <c r="H4" s="11">
        <f>+'[3]13'!$K$5</f>
        <v>61</v>
      </c>
      <c r="I4" s="11">
        <f>+'[3]13'!$M$5</f>
        <v>47</v>
      </c>
      <c r="J4" s="11">
        <f>+'[3]13'!$N$5</f>
        <v>85</v>
      </c>
      <c r="K4" s="11">
        <f>+'[3]13'!$O$5</f>
        <v>108</v>
      </c>
      <c r="L4" s="11">
        <f>+'[3]13'!$Q$5</f>
        <v>69</v>
      </c>
      <c r="M4" s="11">
        <f>+'[3]13'!$R$5</f>
        <v>92</v>
      </c>
      <c r="N4" s="11">
        <f>+'[3]13'!$S$5</f>
        <v>79</v>
      </c>
      <c r="O4" s="12">
        <f t="shared" si="0"/>
        <v>764</v>
      </c>
    </row>
    <row r="5" spans="1:15" x14ac:dyDescent="0.2">
      <c r="A5" s="10">
        <v>1007</v>
      </c>
      <c r="B5" s="10" t="s">
        <v>15</v>
      </c>
      <c r="C5" s="11">
        <f>+'[3]14'!$E$5</f>
        <v>68</v>
      </c>
      <c r="D5" s="11">
        <f>+'[3]14'!$F$5</f>
        <v>132</v>
      </c>
      <c r="E5" s="11">
        <f>+'[3]14'!$G$5</f>
        <v>76</v>
      </c>
      <c r="F5" s="11">
        <f>+'[3]14'!$I$5</f>
        <v>71</v>
      </c>
      <c r="G5" s="11">
        <f>+'[3]14'!$J$5</f>
        <v>62</v>
      </c>
      <c r="H5" s="11">
        <f>+'[3]14'!$K$5</f>
        <v>114</v>
      </c>
      <c r="I5" s="11">
        <f>+'[3]14'!$M$5</f>
        <v>38</v>
      </c>
      <c r="J5" s="11">
        <f>+'[3]14'!$N$5</f>
        <v>118</v>
      </c>
      <c r="K5" s="11">
        <f>+'[3]14'!$O$5</f>
        <v>109</v>
      </c>
      <c r="L5" s="11">
        <f>+'[3]14'!$Q$5</f>
        <v>44</v>
      </c>
      <c r="M5" s="11">
        <f>+'[3]14'!$R$5</f>
        <v>108</v>
      </c>
      <c r="N5" s="11">
        <f>+'[3]14'!$S$5</f>
        <v>44</v>
      </c>
      <c r="O5" s="12">
        <f t="shared" si="0"/>
        <v>984</v>
      </c>
    </row>
    <row r="6" spans="1:15" x14ac:dyDescent="0.2">
      <c r="A6" s="10">
        <v>1008</v>
      </c>
      <c r="B6" s="10" t="s">
        <v>16</v>
      </c>
      <c r="C6" s="11">
        <f>+'[3]15'!$E$5</f>
        <v>11</v>
      </c>
      <c r="D6" s="11">
        <f>+'[3]15'!$F$5</f>
        <v>10</v>
      </c>
      <c r="E6" s="11">
        <f>+'[3]15'!$G$5</f>
        <v>10</v>
      </c>
      <c r="F6" s="11">
        <f>+'[3]15'!$I$5</f>
        <v>16</v>
      </c>
      <c r="G6" s="11">
        <f>+'[3]15'!$J$5</f>
        <v>17</v>
      </c>
      <c r="H6" s="11">
        <f>+'[3]15'!$K$5</f>
        <v>30</v>
      </c>
      <c r="I6" s="11">
        <f>+'[3]15'!$M$5</f>
        <v>23</v>
      </c>
      <c r="J6" s="11">
        <f>+'[3]15'!$N$5</f>
        <v>31</v>
      </c>
      <c r="K6" s="11">
        <f>+'[3]15'!$O$5</f>
        <v>27</v>
      </c>
      <c r="L6" s="11">
        <f>+'[3]15'!$Q$5</f>
        <v>12</v>
      </c>
      <c r="M6" s="11">
        <f>+'[3]15'!$R$5</f>
        <v>16</v>
      </c>
      <c r="N6" s="11">
        <f>+'[3]15'!$S$5</f>
        <v>8</v>
      </c>
      <c r="O6" s="12">
        <f t="shared" si="0"/>
        <v>211</v>
      </c>
    </row>
    <row r="7" spans="1:15" x14ac:dyDescent="0.2">
      <c r="A7" s="10">
        <v>1009</v>
      </c>
      <c r="B7" s="10" t="s">
        <v>17</v>
      </c>
      <c r="C7" s="11">
        <f>+'[3]16'!$E$5</f>
        <v>10</v>
      </c>
      <c r="D7" s="11">
        <f>+'[3]16'!$F$5</f>
        <v>69</v>
      </c>
      <c r="E7" s="11">
        <f>+'[3]16'!$G$5</f>
        <v>11</v>
      </c>
      <c r="F7" s="11">
        <f>+'[3]16'!$I$5</f>
        <v>16</v>
      </c>
      <c r="G7" s="11">
        <f>+'[3]16'!$J$5</f>
        <v>18</v>
      </c>
      <c r="H7" s="11">
        <f>+'[3]16'!$K$5</f>
        <v>49</v>
      </c>
      <c r="I7" s="11">
        <f>+'[3]16'!$M$5</f>
        <v>9</v>
      </c>
      <c r="J7" s="11">
        <f>+'[3]16'!$N$5</f>
        <v>31</v>
      </c>
      <c r="K7" s="11">
        <f>+'[3]16'!$O$5</f>
        <v>25</v>
      </c>
      <c r="L7" s="11">
        <f>+'[3]16'!$Q$5</f>
        <v>18</v>
      </c>
      <c r="M7" s="11">
        <f>+'[3]16'!$R$5</f>
        <v>25</v>
      </c>
      <c r="N7" s="11">
        <f>+'[3]16'!$S$5</f>
        <v>23</v>
      </c>
      <c r="O7" s="12">
        <f t="shared" si="0"/>
        <v>304</v>
      </c>
    </row>
    <row r="8" spans="1:15" x14ac:dyDescent="0.2">
      <c r="A8" s="10">
        <v>1010</v>
      </c>
      <c r="B8" s="10" t="s">
        <v>19</v>
      </c>
      <c r="C8" s="11">
        <f>+'[3]18'!$E$5</f>
        <v>21</v>
      </c>
      <c r="D8" s="11">
        <f>+'[3]18'!$F$5</f>
        <v>21</v>
      </c>
      <c r="E8" s="11">
        <f>+'[3]18'!$G$5</f>
        <v>22</v>
      </c>
      <c r="F8" s="11">
        <f>+'[3]18'!$I$5</f>
        <v>12</v>
      </c>
      <c r="G8" s="11">
        <f>+'[3]18'!$J$5</f>
        <v>16</v>
      </c>
      <c r="H8" s="11">
        <f>+'[3]18'!$K$5</f>
        <v>20</v>
      </c>
      <c r="I8" s="11">
        <f>+'[3]18'!$M$5</f>
        <v>18</v>
      </c>
      <c r="J8" s="11">
        <f>+'[3]18'!$N$5</f>
        <v>34</v>
      </c>
      <c r="K8" s="11">
        <f>+'[3]18'!$O$5</f>
        <v>20</v>
      </c>
      <c r="L8" s="11">
        <f>+'[3]18'!$Q$5</f>
        <v>17</v>
      </c>
      <c r="M8" s="11">
        <f>+'[3]18'!$R$5</f>
        <v>14</v>
      </c>
      <c r="N8" s="11">
        <f>+'[3]18'!$S$5</f>
        <v>15</v>
      </c>
      <c r="O8" s="12">
        <f t="shared" si="0"/>
        <v>230</v>
      </c>
    </row>
    <row r="9" spans="1:15" x14ac:dyDescent="0.2">
      <c r="A9" s="10">
        <v>1011</v>
      </c>
      <c r="B9" s="10" t="s">
        <v>20</v>
      </c>
      <c r="C9" s="11">
        <f>+'[3]19'!$E$5</f>
        <v>8</v>
      </c>
      <c r="D9" s="11">
        <f>+'[3]19'!$F$5</f>
        <v>22</v>
      </c>
      <c r="E9" s="11">
        <f>+'[3]19'!$G$5</f>
        <v>11</v>
      </c>
      <c r="F9" s="11">
        <f>+'[3]19'!$I$5</f>
        <v>11</v>
      </c>
      <c r="G9" s="11">
        <f>+'[3]19'!$J$5</f>
        <v>17</v>
      </c>
      <c r="H9" s="11">
        <f>+'[3]19'!$K$5</f>
        <v>34</v>
      </c>
      <c r="I9" s="11">
        <f>+'[3]19'!$M$5</f>
        <v>15</v>
      </c>
      <c r="J9" s="11">
        <f>+'[3]19'!$N$5</f>
        <v>18</v>
      </c>
      <c r="K9" s="11">
        <f>+'[3]19'!$O$5</f>
        <v>33</v>
      </c>
      <c r="L9" s="11">
        <f>+'[3]19'!$Q$5</f>
        <v>11</v>
      </c>
      <c r="M9" s="11">
        <f>+'[3]19'!$R$5</f>
        <v>7</v>
      </c>
      <c r="N9" s="11">
        <f>+'[3]19'!$S$5</f>
        <v>5</v>
      </c>
      <c r="O9" s="12">
        <f t="shared" si="0"/>
        <v>192</v>
      </c>
    </row>
    <row r="10" spans="1:15" x14ac:dyDescent="0.2">
      <c r="A10" s="10">
        <v>1012</v>
      </c>
      <c r="B10" s="10" t="s">
        <v>21</v>
      </c>
      <c r="C10" s="11">
        <f>+'[3]20'!$E$5</f>
        <v>44</v>
      </c>
      <c r="D10" s="11">
        <f>+'[3]20'!$F$5</f>
        <v>52</v>
      </c>
      <c r="E10" s="11">
        <f>+'[3]20'!$G$5</f>
        <v>39</v>
      </c>
      <c r="F10" s="11">
        <f>+'[3]20'!$I$5</f>
        <v>36</v>
      </c>
      <c r="G10" s="11">
        <f>+'[3]20'!$J$5</f>
        <v>69</v>
      </c>
      <c r="H10" s="11">
        <f>+'[3]20'!$K$5</f>
        <v>72</v>
      </c>
      <c r="I10" s="11">
        <f>+'[3]20'!$M$5</f>
        <v>31</v>
      </c>
      <c r="J10" s="11">
        <f>+'[3]20'!$N$5</f>
        <v>47</v>
      </c>
      <c r="K10" s="11">
        <f>+'[3]20'!$O$5</f>
        <v>73</v>
      </c>
      <c r="L10" s="11">
        <f>+'[3]20'!$Q$5</f>
        <v>50</v>
      </c>
      <c r="M10" s="11">
        <f>+'[3]20'!$R$5</f>
        <v>82</v>
      </c>
      <c r="N10" s="11">
        <f>+'[3]20'!$S$5</f>
        <v>68</v>
      </c>
      <c r="O10" s="12">
        <f t="shared" si="0"/>
        <v>663</v>
      </c>
    </row>
    <row r="11" spans="1:15" x14ac:dyDescent="0.2">
      <c r="A11" s="10">
        <v>1013</v>
      </c>
      <c r="B11" s="10" t="s">
        <v>22</v>
      </c>
      <c r="C11" s="11">
        <f>+'[3]21'!$E$5</f>
        <v>0</v>
      </c>
      <c r="D11" s="11">
        <f>+'[3]21'!$F$5</f>
        <v>1</v>
      </c>
      <c r="E11" s="11">
        <f>+'[3]21'!$G$5</f>
        <v>2</v>
      </c>
      <c r="F11" s="11">
        <f>+'[3]21'!$I$5</f>
        <v>0</v>
      </c>
      <c r="G11" s="11">
        <f>+'[3]21'!$J$5</f>
        <v>14</v>
      </c>
      <c r="H11" s="11">
        <f>+'[3]21'!$K$5</f>
        <v>3</v>
      </c>
      <c r="I11" s="11">
        <f>+'[3]21'!$M$5</f>
        <v>0</v>
      </c>
      <c r="J11" s="11">
        <f>+'[3]21'!$N$5</f>
        <v>1</v>
      </c>
      <c r="K11" s="11">
        <f>+'[3]21'!$O$5</f>
        <v>1</v>
      </c>
      <c r="L11" s="11">
        <f>+'[3]21'!$Q$5</f>
        <v>1</v>
      </c>
      <c r="M11" s="11">
        <f>+'[3]21'!$R$5</f>
        <v>1</v>
      </c>
      <c r="N11" s="11">
        <f>+'[3]21'!$S$5</f>
        <v>1</v>
      </c>
      <c r="O11" s="12">
        <f t="shared" si="0"/>
        <v>25</v>
      </c>
    </row>
    <row r="12" spans="1:15" x14ac:dyDescent="0.2">
      <c r="A12" s="10">
        <v>1014</v>
      </c>
      <c r="B12" s="10" t="s">
        <v>23</v>
      </c>
      <c r="C12" s="11">
        <f>+'[3]22'!$E$5</f>
        <v>131</v>
      </c>
      <c r="D12" s="11">
        <f>+'[3]22'!$F$5</f>
        <v>138</v>
      </c>
      <c r="E12" s="11">
        <f>+'[3]22'!$G$5</f>
        <v>109</v>
      </c>
      <c r="F12" s="11">
        <f>+'[3]22'!$I$5</f>
        <v>103</v>
      </c>
      <c r="G12" s="11">
        <f>+'[3]22'!$J$5</f>
        <v>125</v>
      </c>
      <c r="H12" s="11">
        <f>+'[3]22'!$K$5</f>
        <v>163</v>
      </c>
      <c r="I12" s="11">
        <f>+'[3]22'!$M$5</f>
        <v>140</v>
      </c>
      <c r="J12" s="11">
        <f>+'[3]22'!$N$5</f>
        <v>118</v>
      </c>
      <c r="K12" s="11">
        <f>+'[3]22'!$O$5</f>
        <v>127</v>
      </c>
      <c r="L12" s="11">
        <f>+'[3]22'!$Q$5</f>
        <v>134</v>
      </c>
      <c r="M12" s="11">
        <f>+'[3]22'!$R$5</f>
        <v>99</v>
      </c>
      <c r="N12" s="11">
        <f>+'[3]22'!$S$5</f>
        <v>70</v>
      </c>
      <c r="O12" s="12">
        <f t="shared" si="0"/>
        <v>1457</v>
      </c>
    </row>
    <row r="13" spans="1:15" x14ac:dyDescent="0.2">
      <c r="A13" s="10">
        <v>1015</v>
      </c>
      <c r="B13" s="10" t="s">
        <v>24</v>
      </c>
      <c r="C13" s="11">
        <f>+'[3]23'!$E$5</f>
        <v>4</v>
      </c>
      <c r="D13" s="11">
        <f>+'[3]23'!$F$5</f>
        <v>12</v>
      </c>
      <c r="E13" s="11">
        <f>+'[3]23'!$G$5</f>
        <v>0</v>
      </c>
      <c r="F13" s="11">
        <f>+'[3]23'!$I$5</f>
        <v>0</v>
      </c>
      <c r="G13" s="11">
        <f>+'[3]23'!$J$5</f>
        <v>29</v>
      </c>
      <c r="H13" s="11">
        <f>+'[3]23'!$K$5</f>
        <v>13</v>
      </c>
      <c r="I13" s="11">
        <f>+'[3]23'!$M$5</f>
        <v>8</v>
      </c>
      <c r="J13" s="11">
        <f>+'[3]23'!$N$5</f>
        <v>8</v>
      </c>
      <c r="K13" s="11">
        <f>+'[3]23'!$O$5</f>
        <v>238</v>
      </c>
      <c r="L13" s="11">
        <f>+'[3]23'!$Q$5</f>
        <v>24</v>
      </c>
      <c r="M13" s="11">
        <f>+'[3]23'!$R$5</f>
        <v>23</v>
      </c>
      <c r="N13" s="11">
        <f>+'[3]23'!$S$5</f>
        <v>8</v>
      </c>
      <c r="O13" s="12">
        <f t="shared" si="0"/>
        <v>367</v>
      </c>
    </row>
    <row r="14" spans="1:15" x14ac:dyDescent="0.2">
      <c r="A14" s="10">
        <v>1016</v>
      </c>
      <c r="B14" s="10" t="s">
        <v>25</v>
      </c>
      <c r="C14" s="11">
        <f>+'[3]24'!$E$5</f>
        <v>8</v>
      </c>
      <c r="D14" s="11">
        <f>+'[3]24'!$F$5</f>
        <v>9</v>
      </c>
      <c r="E14" s="11">
        <f>+'[3]24'!$G$5</f>
        <v>10</v>
      </c>
      <c r="F14" s="11">
        <f>+'[3]24'!$I$5</f>
        <v>15</v>
      </c>
      <c r="G14" s="11">
        <f>+'[3]24'!$J$5</f>
        <v>25</v>
      </c>
      <c r="H14" s="11">
        <f>+'[3]24'!$K$5</f>
        <v>16</v>
      </c>
      <c r="I14" s="11">
        <f>+'[3]24'!$M$5</f>
        <v>28</v>
      </c>
      <c r="J14" s="11">
        <f>+'[3]24'!$N$5</f>
        <v>26</v>
      </c>
      <c r="K14" s="11">
        <f>+'[3]24'!$O$5</f>
        <v>35</v>
      </c>
      <c r="L14" s="11">
        <f>+'[3]24'!$Q$5</f>
        <v>6</v>
      </c>
      <c r="M14" s="11">
        <f>+'[3]24'!$R$5</f>
        <v>12</v>
      </c>
      <c r="N14" s="11">
        <f>+'[3]24'!$S$5</f>
        <v>17</v>
      </c>
      <c r="O14" s="12">
        <f t="shared" si="0"/>
        <v>207</v>
      </c>
    </row>
    <row r="15" spans="1:15" x14ac:dyDescent="0.2">
      <c r="A15" s="10">
        <v>1017</v>
      </c>
      <c r="B15" s="10" t="s">
        <v>26</v>
      </c>
      <c r="C15" s="11">
        <f>+'[3]25'!$E$5</f>
        <v>25</v>
      </c>
      <c r="D15" s="11">
        <f>+'[3]25'!$F$5</f>
        <v>25</v>
      </c>
      <c r="E15" s="11">
        <f>+'[3]25'!$G$5</f>
        <v>35</v>
      </c>
      <c r="F15" s="11">
        <f>+'[3]25'!$I$5</f>
        <v>73</v>
      </c>
      <c r="G15" s="11">
        <f>+'[3]25'!$J$5</f>
        <v>40</v>
      </c>
      <c r="H15" s="11">
        <f>+'[3]25'!$K$5</f>
        <v>56</v>
      </c>
      <c r="I15" s="11">
        <f>+'[3]25'!$M$5</f>
        <v>26</v>
      </c>
      <c r="J15" s="11">
        <f>+'[3]25'!$N$5</f>
        <v>32</v>
      </c>
      <c r="K15" s="11">
        <f>+'[3]25'!$O$5</f>
        <v>51</v>
      </c>
      <c r="L15" s="11">
        <f>+'[3]25'!$Q$5</f>
        <v>45</v>
      </c>
      <c r="M15" s="11">
        <f>+'[3]25'!$R$5</f>
        <v>32</v>
      </c>
      <c r="N15" s="11">
        <f>+'[3]25'!$S$5</f>
        <v>18</v>
      </c>
      <c r="O15" s="12">
        <f t="shared" si="0"/>
        <v>458</v>
      </c>
    </row>
    <row r="16" spans="1:15" x14ac:dyDescent="0.2">
      <c r="A16" s="10">
        <v>1018</v>
      </c>
      <c r="B16" s="10" t="s">
        <v>27</v>
      </c>
      <c r="C16" s="11">
        <f>+'[3]26'!$E$5</f>
        <v>9</v>
      </c>
      <c r="D16" s="11">
        <f>+'[3]26'!$F$5</f>
        <v>8</v>
      </c>
      <c r="E16" s="11">
        <f>+'[3]26'!$G$5</f>
        <v>15</v>
      </c>
      <c r="F16" s="11">
        <f>+'[3]26'!$I$5</f>
        <v>11</v>
      </c>
      <c r="G16" s="11">
        <f>+'[3]26'!$J$5</f>
        <v>10</v>
      </c>
      <c r="H16" s="11">
        <f>+'[3]26'!$K$5</f>
        <v>10</v>
      </c>
      <c r="I16" s="11">
        <f>+'[3]26'!$M$5</f>
        <v>10</v>
      </c>
      <c r="J16" s="11">
        <f>+'[3]26'!$N$5</f>
        <v>16</v>
      </c>
      <c r="K16" s="11">
        <f>+'[3]26'!$O$5</f>
        <v>24</v>
      </c>
      <c r="L16" s="11">
        <f>+'[3]26'!$Q$5</f>
        <v>9</v>
      </c>
      <c r="M16" s="11">
        <f>+'[3]26'!$R$5</f>
        <v>5</v>
      </c>
      <c r="N16" s="11">
        <f>+'[3]26'!$S$5</f>
        <v>7</v>
      </c>
      <c r="O16" s="12">
        <f t="shared" si="0"/>
        <v>134</v>
      </c>
    </row>
    <row r="17" spans="1:15" x14ac:dyDescent="0.2">
      <c r="A17" s="10">
        <v>1019</v>
      </c>
      <c r="B17" s="10" t="s">
        <v>28</v>
      </c>
      <c r="C17" s="11">
        <f>+'[3]27'!$E$5</f>
        <v>2</v>
      </c>
      <c r="D17" s="11">
        <f>+'[3]27'!$F$5</f>
        <v>9</v>
      </c>
      <c r="E17" s="11">
        <f>+'[3]27'!$G$5</f>
        <v>4</v>
      </c>
      <c r="F17" s="11">
        <f>+'[3]27'!$I$5</f>
        <v>4</v>
      </c>
      <c r="G17" s="11">
        <f>+'[3]27'!$J$5</f>
        <v>14</v>
      </c>
      <c r="H17" s="11">
        <f>+'[3]27'!$K$5</f>
        <v>19</v>
      </c>
      <c r="I17" s="11">
        <f>+'[3]27'!$M$5</f>
        <v>10</v>
      </c>
      <c r="J17" s="11">
        <f>+'[3]27'!$N$5</f>
        <v>5</v>
      </c>
      <c r="K17" s="11">
        <f>+'[3]27'!$O$5</f>
        <v>9</v>
      </c>
      <c r="L17" s="11">
        <f>+'[3]27'!$Q$5</f>
        <v>6</v>
      </c>
      <c r="M17" s="11">
        <f>+'[3]27'!$R$5</f>
        <v>41</v>
      </c>
      <c r="N17" s="11">
        <f>+'[3]27'!$S$5</f>
        <v>10</v>
      </c>
      <c r="O17" s="12">
        <f t="shared" si="0"/>
        <v>133</v>
      </c>
    </row>
    <row r="18" spans="1:15" x14ac:dyDescent="0.2">
      <c r="A18" s="10">
        <v>1020</v>
      </c>
      <c r="B18" s="10" t="s">
        <v>29</v>
      </c>
      <c r="C18" s="11">
        <f>+'[3]28'!$E$5</f>
        <v>0</v>
      </c>
      <c r="D18" s="11">
        <f>+'[3]28'!$F$5</f>
        <v>76</v>
      </c>
      <c r="E18" s="11">
        <f>+'[3]28'!$G$5</f>
        <v>29</v>
      </c>
      <c r="F18" s="11">
        <f>+'[3]28'!$I$5</f>
        <v>30</v>
      </c>
      <c r="G18" s="11">
        <f>+'[3]28'!$J$5</f>
        <v>13</v>
      </c>
      <c r="H18" s="11">
        <f>+'[3]28'!$K$5</f>
        <v>87</v>
      </c>
      <c r="I18" s="11">
        <f>+'[3]28'!$M$5</f>
        <v>12</v>
      </c>
      <c r="J18" s="11">
        <f>+'[3]28'!$N$5</f>
        <v>9</v>
      </c>
      <c r="K18" s="11">
        <f>+'[3]28'!$O$5</f>
        <v>77</v>
      </c>
      <c r="L18" s="11">
        <f>+'[3]28'!$Q$5</f>
        <v>52</v>
      </c>
      <c r="M18" s="11">
        <f>+'[3]28'!$R$5</f>
        <v>63</v>
      </c>
      <c r="N18" s="11">
        <f>+'[3]28'!$S$5</f>
        <v>28</v>
      </c>
      <c r="O18" s="12">
        <f t="shared" si="0"/>
        <v>476</v>
      </c>
    </row>
    <row r="19" spans="1:15" x14ac:dyDescent="0.2">
      <c r="A19" s="10">
        <v>1021</v>
      </c>
      <c r="B19" s="10" t="s">
        <v>30</v>
      </c>
      <c r="C19" s="11">
        <f>+'[3]29'!$E$5</f>
        <v>10</v>
      </c>
      <c r="D19" s="11">
        <f>+'[3]29'!$F$5</f>
        <v>24</v>
      </c>
      <c r="E19" s="11">
        <f>+'[3]29'!$G$5</f>
        <v>18</v>
      </c>
      <c r="F19" s="11">
        <f>+'[3]29'!$I$5</f>
        <v>16</v>
      </c>
      <c r="G19" s="11">
        <f>+'[3]29'!$J$5</f>
        <v>9</v>
      </c>
      <c r="H19" s="11">
        <f>+'[3]29'!$K$5</f>
        <v>17</v>
      </c>
      <c r="I19" s="11">
        <f>+'[3]29'!$M$5</f>
        <v>8</v>
      </c>
      <c r="J19" s="11">
        <f>+'[3]29'!$N$5</f>
        <v>12</v>
      </c>
      <c r="K19" s="11">
        <f>+'[3]29'!$O$5</f>
        <v>15</v>
      </c>
      <c r="L19" s="11">
        <f>+'[3]29'!$Q$5</f>
        <v>10</v>
      </c>
      <c r="M19" s="11">
        <f>+'[3]29'!$R$5</f>
        <v>12</v>
      </c>
      <c r="N19" s="11">
        <f>+'[3]29'!$S$5</f>
        <v>12</v>
      </c>
      <c r="O19" s="12">
        <f t="shared" si="0"/>
        <v>163</v>
      </c>
    </row>
    <row r="20" spans="1:15" x14ac:dyDescent="0.2">
      <c r="A20" s="10">
        <v>1022</v>
      </c>
      <c r="B20" s="10" t="s">
        <v>31</v>
      </c>
      <c r="C20" s="11">
        <f>+'[3]30'!$E$5</f>
        <v>60</v>
      </c>
      <c r="D20" s="11">
        <f>+'[3]30'!$F$5</f>
        <v>52</v>
      </c>
      <c r="E20" s="11">
        <f>+'[3]30'!$G$5</f>
        <v>75</v>
      </c>
      <c r="F20" s="11">
        <f>+'[3]30'!$I$5</f>
        <v>57</v>
      </c>
      <c r="G20" s="11">
        <f>+'[3]30'!$J$5</f>
        <v>86</v>
      </c>
      <c r="H20" s="11">
        <f>+'[3]30'!$K$5</f>
        <v>81</v>
      </c>
      <c r="I20" s="11">
        <f>+'[3]30'!$M$5</f>
        <v>37</v>
      </c>
      <c r="J20" s="11">
        <f>+'[3]30'!$N$5</f>
        <v>33</v>
      </c>
      <c r="K20" s="11">
        <f>+'[3]30'!$O$5</f>
        <v>62</v>
      </c>
      <c r="L20" s="11">
        <f>+'[3]30'!$Q$5</f>
        <v>65</v>
      </c>
      <c r="M20" s="11">
        <f>+'[3]30'!$R$5</f>
        <v>33</v>
      </c>
      <c r="N20" s="11">
        <f>+'[3]30'!$S$5</f>
        <v>21</v>
      </c>
      <c r="O20" s="12">
        <f t="shared" si="0"/>
        <v>662</v>
      </c>
    </row>
    <row r="21" spans="1:15" x14ac:dyDescent="0.2">
      <c r="A21" s="10">
        <v>1023</v>
      </c>
      <c r="B21" s="10" t="s">
        <v>32</v>
      </c>
      <c r="C21" s="11">
        <f>+'[3]31'!$E$5</f>
        <v>15</v>
      </c>
      <c r="D21" s="11">
        <f>+'[3]31'!$F$5</f>
        <v>14</v>
      </c>
      <c r="E21" s="11">
        <f>+'[3]31'!$G$5</f>
        <v>11</v>
      </c>
      <c r="F21" s="11">
        <f>+'[3]31'!$I$5</f>
        <v>12</v>
      </c>
      <c r="G21" s="11">
        <f>+'[3]31'!$J$5</f>
        <v>13</v>
      </c>
      <c r="H21" s="11">
        <f>+'[3]31'!$K$5</f>
        <v>28</v>
      </c>
      <c r="I21" s="11">
        <f>+'[3]31'!$M$5</f>
        <v>23</v>
      </c>
      <c r="J21" s="11">
        <f>+'[3]31'!$N$5</f>
        <v>19</v>
      </c>
      <c r="K21" s="11">
        <f>+'[3]31'!$O$5</f>
        <v>26</v>
      </c>
      <c r="L21" s="11">
        <f>+'[3]31'!$Q$5</f>
        <v>6</v>
      </c>
      <c r="M21" s="11">
        <f>+'[3]31'!$R$5</f>
        <v>15</v>
      </c>
      <c r="N21" s="11">
        <f>+'[3]31'!$S$5</f>
        <v>10</v>
      </c>
      <c r="O21" s="12">
        <f t="shared" si="0"/>
        <v>192</v>
      </c>
    </row>
    <row r="22" spans="1:15" x14ac:dyDescent="0.2">
      <c r="A22" s="10">
        <v>1024</v>
      </c>
      <c r="B22" s="10" t="s">
        <v>33</v>
      </c>
      <c r="C22" s="11">
        <f>+'[3]32'!$E$5</f>
        <v>66</v>
      </c>
      <c r="D22" s="11">
        <f>+'[3]32'!$F$5</f>
        <v>94</v>
      </c>
      <c r="E22" s="11">
        <f>+'[3]32'!$G$5</f>
        <v>73</v>
      </c>
      <c r="F22" s="11">
        <f>+'[3]32'!$I$5</f>
        <v>160</v>
      </c>
      <c r="G22" s="11">
        <f>+'[3]32'!$J$5</f>
        <v>153</v>
      </c>
      <c r="H22" s="11">
        <f>+'[3]32'!$K$5</f>
        <v>205</v>
      </c>
      <c r="I22" s="11">
        <f>+'[3]32'!$M$5</f>
        <v>155</v>
      </c>
      <c r="J22" s="11">
        <f>+'[3]32'!$N$5</f>
        <v>194</v>
      </c>
      <c r="K22" s="11">
        <f>+'[3]32'!$O$5</f>
        <v>240</v>
      </c>
      <c r="L22" s="11">
        <f>+'[3]32'!$Q$5</f>
        <v>164</v>
      </c>
      <c r="M22" s="11">
        <f>+'[3]32'!$R$5</f>
        <v>157</v>
      </c>
      <c r="N22" s="11">
        <f>+'[3]32'!$S$5</f>
        <v>69</v>
      </c>
      <c r="O22" s="12">
        <f t="shared" si="0"/>
        <v>1730</v>
      </c>
    </row>
    <row r="23" spans="1:15" x14ac:dyDescent="0.2">
      <c r="A23" s="10">
        <v>1025</v>
      </c>
      <c r="B23" s="10" t="s">
        <v>34</v>
      </c>
      <c r="C23" s="11">
        <f>+'[3]33'!$E$5</f>
        <v>13</v>
      </c>
      <c r="D23" s="11">
        <f>+'[3]33'!$F$5</f>
        <v>25</v>
      </c>
      <c r="E23" s="11">
        <f>+'[3]33'!$G$5</f>
        <v>12</v>
      </c>
      <c r="F23" s="11">
        <f>+'[3]33'!$I$5</f>
        <v>22</v>
      </c>
      <c r="G23" s="11">
        <f>+'[3]33'!$J$5</f>
        <v>27</v>
      </c>
      <c r="H23" s="11">
        <f>+'[3]33'!$K$5</f>
        <v>35</v>
      </c>
      <c r="I23" s="11">
        <f>+'[3]33'!$M$5</f>
        <v>19</v>
      </c>
      <c r="J23" s="11">
        <f>+'[3]33'!$N$5</f>
        <v>31</v>
      </c>
      <c r="K23" s="11">
        <f>+'[3]33'!$O$5</f>
        <v>24</v>
      </c>
      <c r="L23" s="11">
        <f>+'[3]33'!$Q$5</f>
        <v>26</v>
      </c>
      <c r="M23" s="11">
        <f>+'[3]33'!$R$5</f>
        <v>23</v>
      </c>
      <c r="N23" s="11">
        <f>+'[3]33'!$S$5</f>
        <v>26</v>
      </c>
      <c r="O23" s="12">
        <f t="shared" si="0"/>
        <v>283</v>
      </c>
    </row>
    <row r="24" spans="1:15" x14ac:dyDescent="0.2">
      <c r="A24" s="10">
        <v>1026</v>
      </c>
      <c r="B24" s="10" t="s">
        <v>35</v>
      </c>
      <c r="C24" s="11">
        <f>+'[3]34'!$E$5</f>
        <v>8</v>
      </c>
      <c r="D24" s="11">
        <f>+'[3]34'!$F$5</f>
        <v>12</v>
      </c>
      <c r="E24" s="11">
        <f>+'[3]34'!$G$5</f>
        <v>4</v>
      </c>
      <c r="F24" s="11">
        <f>+'[3]34'!$I$5</f>
        <v>10</v>
      </c>
      <c r="G24" s="11">
        <f>+'[3]34'!$J$5</f>
        <v>6</v>
      </c>
      <c r="H24" s="11">
        <f>+'[3]34'!$K$5</f>
        <v>10</v>
      </c>
      <c r="I24" s="11">
        <f>+'[3]34'!$M$5</f>
        <v>4</v>
      </c>
      <c r="J24" s="11">
        <f>+'[3]34'!$N$5</f>
        <v>6</v>
      </c>
      <c r="K24" s="11">
        <f>+'[3]34'!$O$5</f>
        <v>4</v>
      </c>
      <c r="L24" s="11">
        <f>+'[3]34'!$Q$5</f>
        <v>4</v>
      </c>
      <c r="M24" s="11">
        <f>+'[3]34'!$R$5</f>
        <v>15</v>
      </c>
      <c r="N24" s="11">
        <f>+'[3]34'!$S$5</f>
        <v>7</v>
      </c>
      <c r="O24" s="12">
        <f t="shared" si="0"/>
        <v>90</v>
      </c>
    </row>
    <row r="25" spans="1:15" x14ac:dyDescent="0.2">
      <c r="A25" s="10">
        <v>1027</v>
      </c>
      <c r="B25" s="10" t="s">
        <v>36</v>
      </c>
      <c r="C25" s="11">
        <f>+'[3]35'!$E$5</f>
        <v>6</v>
      </c>
      <c r="D25" s="11">
        <f>+'[3]35'!$F$5</f>
        <v>12</v>
      </c>
      <c r="E25" s="11">
        <f>+'[3]35'!$G$5</f>
        <v>11</v>
      </c>
      <c r="F25" s="11">
        <f>+'[3]35'!$I$5</f>
        <v>21</v>
      </c>
      <c r="G25" s="11">
        <f>+'[3]35'!$J$5</f>
        <v>21</v>
      </c>
      <c r="H25" s="11">
        <f>+'[3]35'!$K$5</f>
        <v>5</v>
      </c>
      <c r="I25" s="11">
        <f>+'[3]35'!$M$5</f>
        <v>8</v>
      </c>
      <c r="J25" s="11">
        <f>+'[3]35'!$N$5</f>
        <v>7</v>
      </c>
      <c r="K25" s="11">
        <f>+'[3]35'!$O$5</f>
        <v>13</v>
      </c>
      <c r="L25" s="11">
        <f>+'[3]35'!$Q$5</f>
        <v>4</v>
      </c>
      <c r="M25" s="11">
        <f>+'[3]35'!$R$5</f>
        <v>6</v>
      </c>
      <c r="N25" s="11">
        <f>+'[3]35'!$S$5</f>
        <v>2</v>
      </c>
      <c r="O25" s="12">
        <f t="shared" si="0"/>
        <v>116</v>
      </c>
    </row>
    <row r="26" spans="1:15" x14ac:dyDescent="0.2">
      <c r="A26" s="10">
        <v>1028</v>
      </c>
      <c r="B26" s="10" t="s">
        <v>37</v>
      </c>
      <c r="C26" s="11">
        <f>+'[3]36'!$E$5</f>
        <v>61</v>
      </c>
      <c r="D26" s="11">
        <f>+'[3]36'!$F$5</f>
        <v>84</v>
      </c>
      <c r="E26" s="11">
        <f>+'[3]36'!$G$5</f>
        <v>29</v>
      </c>
      <c r="F26" s="11">
        <f>+'[3]36'!$I$5</f>
        <v>117</v>
      </c>
      <c r="G26" s="11">
        <f>+'[3]36'!$J$5</f>
        <v>44</v>
      </c>
      <c r="H26" s="11">
        <f>+'[3]36'!$K$5</f>
        <v>55</v>
      </c>
      <c r="I26" s="11">
        <f>+'[3]36'!$M$5</f>
        <v>113</v>
      </c>
      <c r="J26" s="11">
        <f>+'[3]36'!$N$5</f>
        <v>63</v>
      </c>
      <c r="K26" s="11">
        <f>+'[3]36'!$O$5</f>
        <v>83</v>
      </c>
      <c r="L26" s="11">
        <f>+'[3]36'!$Q$5</f>
        <v>89</v>
      </c>
      <c r="M26" s="11">
        <f>+'[3]36'!$R$5</f>
        <v>57</v>
      </c>
      <c r="N26" s="11">
        <f>+'[3]36'!$S$5</f>
        <v>50</v>
      </c>
      <c r="O26" s="12">
        <f t="shared" si="0"/>
        <v>845</v>
      </c>
    </row>
    <row r="27" spans="1:15" x14ac:dyDescent="0.2">
      <c r="A27" s="10">
        <v>1029</v>
      </c>
      <c r="B27" s="10" t="s">
        <v>38</v>
      </c>
      <c r="C27" s="11">
        <f>+'[3]37'!$E$5</f>
        <v>9</v>
      </c>
      <c r="D27" s="11">
        <f>+'[3]37'!$F$5</f>
        <v>13</v>
      </c>
      <c r="E27" s="11">
        <f>+'[3]37'!$G$5</f>
        <v>15</v>
      </c>
      <c r="F27" s="11">
        <f>+'[3]37'!$I$5</f>
        <v>12</v>
      </c>
      <c r="G27" s="11">
        <f>+'[3]37'!$J$5</f>
        <v>15</v>
      </c>
      <c r="H27" s="11">
        <f>+'[3]37'!$K$5</f>
        <v>16</v>
      </c>
      <c r="I27" s="11">
        <f>+'[3]37'!$M$5</f>
        <v>21</v>
      </c>
      <c r="J27" s="11">
        <f>+'[3]37'!$N$5</f>
        <v>14</v>
      </c>
      <c r="K27" s="11">
        <f>+'[3]37'!$O$5</f>
        <v>12</v>
      </c>
      <c r="L27" s="11">
        <f>+'[3]37'!$Q$5</f>
        <v>18</v>
      </c>
      <c r="M27" s="11">
        <f>+'[3]37'!$R$5</f>
        <v>21</v>
      </c>
      <c r="N27" s="11">
        <f>+'[3]37'!$S$5</f>
        <v>25</v>
      </c>
      <c r="O27" s="12">
        <f t="shared" si="0"/>
        <v>191</v>
      </c>
    </row>
    <row r="28" spans="1:15" x14ac:dyDescent="0.2">
      <c r="A28" s="15">
        <v>1030</v>
      </c>
      <c r="B28" s="15" t="s">
        <v>18</v>
      </c>
      <c r="C28" s="16">
        <f>+'[3]17'!$E$5</f>
        <v>17</v>
      </c>
      <c r="D28" s="16">
        <f>+'[3]17'!$F$5</f>
        <v>7</v>
      </c>
      <c r="E28" s="16">
        <f>+'[3]17'!$G$5</f>
        <v>6</v>
      </c>
      <c r="F28" s="16">
        <f>+'[3]17'!$I$5</f>
        <v>18</v>
      </c>
      <c r="G28" s="16">
        <f>+'[3]17'!$J$5</f>
        <v>6</v>
      </c>
      <c r="H28" s="16">
        <f>+'[3]17'!$K$5</f>
        <v>18</v>
      </c>
      <c r="I28" s="16">
        <f>+'[3]17'!$M$5</f>
        <v>17</v>
      </c>
      <c r="J28" s="16">
        <f>+'[3]17'!$N$5</f>
        <v>10</v>
      </c>
      <c r="K28" s="16">
        <f>+'[3]17'!$O$5</f>
        <v>13</v>
      </c>
      <c r="L28" s="16">
        <f>+'[3]17'!$Q$5</f>
        <v>11</v>
      </c>
      <c r="M28" s="16">
        <f>+'[3]17'!$R$5</f>
        <v>15</v>
      </c>
      <c r="N28" s="16">
        <f>+'[3]17'!$S$5</f>
        <v>9</v>
      </c>
      <c r="O28" s="17">
        <f t="shared" si="0"/>
        <v>147</v>
      </c>
    </row>
    <row r="29" spans="1:15" x14ac:dyDescent="0.2">
      <c r="A29" s="4">
        <v>10300</v>
      </c>
      <c r="B29" s="4" t="s">
        <v>62</v>
      </c>
      <c r="C29" s="5">
        <f>SUM(C2:C28)</f>
        <v>995</v>
      </c>
      <c r="D29" s="5">
        <f t="shared" ref="D29:N29" si="1">SUM(D2:D28)</f>
        <v>1330</v>
      </c>
      <c r="E29" s="5">
        <f t="shared" si="1"/>
        <v>1159</v>
      </c>
      <c r="F29" s="5">
        <f t="shared" si="1"/>
        <v>1258</v>
      </c>
      <c r="G29" s="5">
        <f t="shared" si="1"/>
        <v>1191</v>
      </c>
      <c r="H29" s="5">
        <f t="shared" si="1"/>
        <v>1763</v>
      </c>
      <c r="I29" s="5">
        <f t="shared" si="1"/>
        <v>1108</v>
      </c>
      <c r="J29" s="5">
        <f t="shared" si="1"/>
        <v>1200</v>
      </c>
      <c r="K29" s="5">
        <f t="shared" si="1"/>
        <v>2032</v>
      </c>
      <c r="L29" s="5">
        <f t="shared" si="1"/>
        <v>1167</v>
      </c>
      <c r="M29" s="5">
        <f t="shared" si="1"/>
        <v>1392</v>
      </c>
      <c r="N29" s="5">
        <f t="shared" si="1"/>
        <v>1311</v>
      </c>
      <c r="O29" s="6">
        <f t="shared" si="0"/>
        <v>15906</v>
      </c>
    </row>
    <row r="30" spans="1:15" x14ac:dyDescent="0.2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15" x14ac:dyDescent="0.2">
      <c r="A31" s="3" t="s">
        <v>52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62</v>
      </c>
    </row>
    <row r="32" spans="1:15" x14ac:dyDescent="0.2">
      <c r="A32" s="7">
        <v>1004</v>
      </c>
      <c r="B32" s="7" t="s">
        <v>94</v>
      </c>
      <c r="C32" s="19">
        <f>+'[3]11'!$E$18/10^6</f>
        <v>2.0090530000000002</v>
      </c>
      <c r="D32" s="19">
        <f>+'[3]11'!$F$18/10^6</f>
        <v>1.9801679999999999</v>
      </c>
      <c r="E32" s="19">
        <f>+'[3]11'!$G$18/10^6</f>
        <v>2.1145879999999999</v>
      </c>
      <c r="F32" s="19">
        <f>+'[3]11'!$I$18/10^6</f>
        <v>2.157394</v>
      </c>
      <c r="G32" s="19">
        <f>+'[3]11'!$J$18/10^6</f>
        <v>2.0700259999999999</v>
      </c>
      <c r="H32" s="19">
        <f>+'[3]11'!$K$18/10^6</f>
        <v>2.0435460000000001</v>
      </c>
      <c r="I32" s="19">
        <f>+'[3]11'!$M$18/10^6</f>
        <v>2.006424</v>
      </c>
      <c r="J32" s="19">
        <f>+'[3]11'!$N$18/10^6</f>
        <v>2.1531539999999998</v>
      </c>
      <c r="K32" s="19">
        <f>+'[3]11'!$O$18/10^6</f>
        <v>2.11957</v>
      </c>
      <c r="L32" s="19">
        <f>+'[3]11'!$Q$18/10^6</f>
        <v>2.241187</v>
      </c>
      <c r="M32" s="19">
        <f>+'[3]11'!$R$18/10^6</f>
        <v>2.0687169999999999</v>
      </c>
      <c r="N32" s="19">
        <f>+'[3]11'!$S$18/10^6</f>
        <v>2.1272530000000001</v>
      </c>
      <c r="O32" s="20">
        <f>SUM(C32:N32)</f>
        <v>25.091079999999998</v>
      </c>
    </row>
    <row r="33" spans="1:15" x14ac:dyDescent="0.2">
      <c r="A33" s="10">
        <v>1005</v>
      </c>
      <c r="B33" s="10" t="s">
        <v>13</v>
      </c>
      <c r="C33" s="21">
        <f>+'[3]12'!$E$18/10^6</f>
        <v>3.8136000000000003E-2</v>
      </c>
      <c r="D33" s="21">
        <f>+'[3]12'!$F$18/10^6</f>
        <v>3.9097E-2</v>
      </c>
      <c r="E33" s="21">
        <f>+'[3]12'!$G$18/10^6</f>
        <v>3.8032999999999997E-2</v>
      </c>
      <c r="F33" s="21">
        <f>+'[3]12'!$I$18/10^6</f>
        <v>4.0118000000000001E-2</v>
      </c>
      <c r="G33" s="21">
        <f>+'[3]12'!$J$18/10^6</f>
        <v>3.4856999999999999E-2</v>
      </c>
      <c r="H33" s="21">
        <f>+'[3]12'!$K$18/10^6</f>
        <v>3.6386000000000002E-2</v>
      </c>
      <c r="I33" s="21">
        <f>+'[3]12'!$M$18/10^6</f>
        <v>3.9517999999999998E-2</v>
      </c>
      <c r="J33" s="21">
        <f>+'[3]12'!$N$18/10^6</f>
        <v>3.9752999999999997E-2</v>
      </c>
      <c r="K33" s="21">
        <f>+'[3]12'!$O$18/10^6</f>
        <v>3.8792E-2</v>
      </c>
      <c r="L33" s="21">
        <f>+'[3]12'!$Q$18/10^6</f>
        <v>3.8351000000000003E-2</v>
      </c>
      <c r="M33" s="21">
        <f>+'[3]12'!$R$18/10^6</f>
        <v>4.0100999999999998E-2</v>
      </c>
      <c r="N33" s="21">
        <f>+'[3]12'!$S$18/10^6</f>
        <v>3.6705000000000002E-2</v>
      </c>
      <c r="O33" s="22">
        <f t="shared" ref="O33:O59" si="2">SUM(C33:N33)</f>
        <v>0.45984699999999995</v>
      </c>
    </row>
    <row r="34" spans="1:15" x14ac:dyDescent="0.2">
      <c r="A34" s="10">
        <v>1006</v>
      </c>
      <c r="B34" s="10" t="s">
        <v>14</v>
      </c>
      <c r="C34" s="21">
        <f>+'[3]13'!$E$18/10^6</f>
        <v>0.12909499999999999</v>
      </c>
      <c r="D34" s="21">
        <f>+'[3]13'!$F$18/10^6</f>
        <v>0.12945799999999999</v>
      </c>
      <c r="E34" s="21">
        <f>+'[3]13'!$G$18/10^6</f>
        <v>0.13420399999999999</v>
      </c>
      <c r="F34" s="21">
        <f>+'[3]13'!$I$18/10^6</f>
        <v>0.14510600000000001</v>
      </c>
      <c r="G34" s="21">
        <f>+'[3]13'!$J$18/10^6</f>
        <v>0.13391800000000001</v>
      </c>
      <c r="H34" s="21">
        <f>+'[3]13'!$K$18/10^6</f>
        <v>0.14322199999999999</v>
      </c>
      <c r="I34" s="21">
        <f>+'[3]13'!$M$18/10^6</f>
        <v>0.15252199999999999</v>
      </c>
      <c r="J34" s="21">
        <f>+'[3]13'!$N$18/10^6</f>
        <v>0.14602899999999999</v>
      </c>
      <c r="K34" s="21">
        <f>+'[3]13'!$O$18/10^6</f>
        <v>0.142517</v>
      </c>
      <c r="L34" s="21">
        <f>+'[3]13'!$Q$18/10^6</f>
        <v>0.126112</v>
      </c>
      <c r="M34" s="21">
        <f>+'[3]13'!$R$18/10^6</f>
        <v>0.13975799999999999</v>
      </c>
      <c r="N34" s="21">
        <f>+'[3]13'!$S$18/10^6</f>
        <v>0.136434</v>
      </c>
      <c r="O34" s="22">
        <f t="shared" si="2"/>
        <v>1.6583749999999999</v>
      </c>
    </row>
    <row r="35" spans="1:15" x14ac:dyDescent="0.2">
      <c r="A35" s="10">
        <v>1007</v>
      </c>
      <c r="B35" s="10" t="s">
        <v>15</v>
      </c>
      <c r="C35" s="21">
        <f>+'[3]14'!$E$18/10^6</f>
        <v>0.32928099999999999</v>
      </c>
      <c r="D35" s="21">
        <f>+'[3]14'!$F$18/10^6</f>
        <v>0.32769300000000001</v>
      </c>
      <c r="E35" s="21">
        <f>+'[3]14'!$G$18/10^6</f>
        <v>0.338308</v>
      </c>
      <c r="F35" s="21">
        <f>+'[3]14'!$I$18/10^6</f>
        <v>0.33918700000000002</v>
      </c>
      <c r="G35" s="21">
        <f>+'[3]14'!$J$18/10^6</f>
        <v>0.33742</v>
      </c>
      <c r="H35" s="21">
        <f>+'[3]14'!$K$18/10^6</f>
        <v>0.34548499999999999</v>
      </c>
      <c r="I35" s="21">
        <f>+'[3]14'!$M$18/10^6</f>
        <v>0.33916499999999999</v>
      </c>
      <c r="J35" s="21">
        <f>+'[3]14'!$N$18/10^6</f>
        <v>0.349968</v>
      </c>
      <c r="K35" s="21">
        <f>+'[3]14'!$O$18/10^6</f>
        <v>0.35562700000000003</v>
      </c>
      <c r="L35" s="21">
        <f>+'[3]14'!$Q$18/10^6</f>
        <v>0.374502</v>
      </c>
      <c r="M35" s="21">
        <f>+'[3]14'!$R$18/10^6</f>
        <v>0.34089900000000001</v>
      </c>
      <c r="N35" s="21">
        <f>+'[3]14'!$S$18/10^6</f>
        <v>0.350796</v>
      </c>
      <c r="O35" s="22">
        <f t="shared" si="2"/>
        <v>4.1283310000000002</v>
      </c>
    </row>
    <row r="36" spans="1:15" x14ac:dyDescent="0.2">
      <c r="A36" s="10">
        <v>1008</v>
      </c>
      <c r="B36" s="10" t="s">
        <v>16</v>
      </c>
      <c r="C36" s="21">
        <f>+'[3]15'!$E$18/10^6</f>
        <v>4.0822999999999998E-2</v>
      </c>
      <c r="D36" s="21">
        <f>+'[3]15'!$F$18/10^6</f>
        <v>4.0690999999999998E-2</v>
      </c>
      <c r="E36" s="21">
        <f>+'[3]15'!$G$18/10^6</f>
        <v>4.0786000000000003E-2</v>
      </c>
      <c r="F36" s="21">
        <f>+'[3]15'!$I$18/10^6</f>
        <v>4.4349E-2</v>
      </c>
      <c r="G36" s="21">
        <f>+'[3]15'!$J$18/10^6</f>
        <v>4.1160000000000002E-2</v>
      </c>
      <c r="H36" s="21">
        <f>+'[3]15'!$K$18/10^6</f>
        <v>4.4017000000000001E-2</v>
      </c>
      <c r="I36" s="21">
        <f>+'[3]15'!$M$18/10^6</f>
        <v>4.6323999999999997E-2</v>
      </c>
      <c r="J36" s="21">
        <f>+'[3]15'!$N$18/10^6</f>
        <v>4.8819000000000001E-2</v>
      </c>
      <c r="K36" s="21">
        <f>+'[3]15'!$O$18/10^6</f>
        <v>4.4625999999999999E-2</v>
      </c>
      <c r="L36" s="21">
        <f>+'[3]15'!$Q$18/10^6</f>
        <v>4.3970000000000002E-2</v>
      </c>
      <c r="M36" s="21">
        <f>+'[3]15'!$R$18/10^6</f>
        <v>4.5650000000000003E-2</v>
      </c>
      <c r="N36" s="21">
        <f>+'[3]15'!$S$18/10^6</f>
        <v>4.2296E-2</v>
      </c>
      <c r="O36" s="22">
        <f t="shared" si="2"/>
        <v>0.52351100000000006</v>
      </c>
    </row>
    <row r="37" spans="1:15" x14ac:dyDescent="0.2">
      <c r="A37" s="10">
        <v>1009</v>
      </c>
      <c r="B37" s="10" t="s">
        <v>17</v>
      </c>
      <c r="C37" s="21">
        <f>+'[3]16'!$E$18/10^6</f>
        <v>7.6704999999999995E-2</v>
      </c>
      <c r="D37" s="21">
        <f>+'[3]16'!$F$18/10^6</f>
        <v>7.2852E-2</v>
      </c>
      <c r="E37" s="21">
        <f>+'[3]16'!$G$18/10^6</f>
        <v>8.4195000000000006E-2</v>
      </c>
      <c r="F37" s="21">
        <f>+'[3]16'!$I$18/10^6</f>
        <v>8.1296999999999994E-2</v>
      </c>
      <c r="G37" s="21">
        <f>+'[3]16'!$J$18/10^6</f>
        <v>7.7974000000000002E-2</v>
      </c>
      <c r="H37" s="21">
        <f>+'[3]16'!$K$18/10^6</f>
        <v>8.2571000000000006E-2</v>
      </c>
      <c r="I37" s="21">
        <f>+'[3]16'!$M$18/10^6</f>
        <v>8.1042000000000003E-2</v>
      </c>
      <c r="J37" s="21">
        <f>+'[3]16'!$N$18/10^6</f>
        <v>8.3627999999999994E-2</v>
      </c>
      <c r="K37" s="21">
        <f>+'[3]16'!$O$18/10^6</f>
        <v>8.2461000000000007E-2</v>
      </c>
      <c r="L37" s="21">
        <f>+'[3]16'!$Q$18/10^6</f>
        <v>8.4908999999999998E-2</v>
      </c>
      <c r="M37" s="21">
        <f>+'[3]16'!$R$18/10^6</f>
        <v>7.7707999999999999E-2</v>
      </c>
      <c r="N37" s="21">
        <f>+'[3]16'!$S$18/10^6</f>
        <v>8.251E-2</v>
      </c>
      <c r="O37" s="22">
        <f t="shared" si="2"/>
        <v>0.96785200000000005</v>
      </c>
    </row>
    <row r="38" spans="1:15" x14ac:dyDescent="0.2">
      <c r="A38" s="10">
        <v>1010</v>
      </c>
      <c r="B38" s="10" t="s">
        <v>19</v>
      </c>
      <c r="C38" s="21">
        <f>+'[3]18'!$E$18/10^6</f>
        <v>0.13396</v>
      </c>
      <c r="D38" s="21">
        <f>+'[3]18'!$F$18/10^6</f>
        <v>0.121224</v>
      </c>
      <c r="E38" s="21">
        <f>+'[3]18'!$G$18/10^6</f>
        <v>0.135466</v>
      </c>
      <c r="F38" s="21">
        <f>+'[3]18'!$I$18/10^6</f>
        <v>0.12693299999999999</v>
      </c>
      <c r="G38" s="21">
        <f>+'[3]18'!$J$18/10^6</f>
        <v>0.11559700000000001</v>
      </c>
      <c r="H38" s="21">
        <f>+'[3]18'!$K$18/10^6</f>
        <v>0.108832</v>
      </c>
      <c r="I38" s="21">
        <f>+'[3]18'!$M$18/10^6</f>
        <v>0.119321</v>
      </c>
      <c r="J38" s="21">
        <f>+'[3]18'!$N$18/10^6</f>
        <v>0.13011900000000001</v>
      </c>
      <c r="K38" s="21">
        <f>+'[3]18'!$O$18/10^6</f>
        <v>0.13228200000000001</v>
      </c>
      <c r="L38" s="21">
        <f>+'[3]18'!$Q$18/10^6</f>
        <v>0.121341</v>
      </c>
      <c r="M38" s="21">
        <f>+'[3]18'!$R$18/10^6</f>
        <v>0.123976</v>
      </c>
      <c r="N38" s="21">
        <f>+'[3]18'!$S$18/10^6</f>
        <v>0.13134899999999999</v>
      </c>
      <c r="O38" s="22">
        <f t="shared" si="2"/>
        <v>1.5003999999999997</v>
      </c>
    </row>
    <row r="39" spans="1:15" x14ac:dyDescent="0.2">
      <c r="A39" s="10">
        <v>1011</v>
      </c>
      <c r="B39" s="10" t="s">
        <v>20</v>
      </c>
      <c r="C39" s="21">
        <f>+'[3]19'!$E$18/10^6</f>
        <v>6.4791000000000001E-2</v>
      </c>
      <c r="D39" s="21">
        <f>+'[3]19'!$F$18/10^6</f>
        <v>6.7176E-2</v>
      </c>
      <c r="E39" s="21">
        <f>+'[3]19'!$G$18/10^6</f>
        <v>7.1889999999999996E-2</v>
      </c>
      <c r="F39" s="21">
        <f>+'[3]19'!$I$18/10^6</f>
        <v>6.8802000000000002E-2</v>
      </c>
      <c r="G39" s="21">
        <f>+'[3]19'!$J$18/10^6</f>
        <v>6.3465999999999995E-2</v>
      </c>
      <c r="H39" s="21">
        <f>+'[3]19'!$K$18/10^6</f>
        <v>6.9346000000000005E-2</v>
      </c>
      <c r="I39" s="21">
        <f>+'[3]19'!$M$18/10^6</f>
        <v>7.6608999999999997E-2</v>
      </c>
      <c r="J39" s="21">
        <f>+'[3]19'!$N$18/10^6</f>
        <v>7.9561999999999994E-2</v>
      </c>
      <c r="K39" s="21">
        <f>+'[3]19'!$O$18/10^6</f>
        <v>7.3298000000000002E-2</v>
      </c>
      <c r="L39" s="21">
        <f>+'[3]19'!$Q$18/10^6</f>
        <v>7.0387000000000005E-2</v>
      </c>
      <c r="M39" s="21">
        <f>+'[3]19'!$R$18/10^6</f>
        <v>7.4371000000000007E-2</v>
      </c>
      <c r="N39" s="21">
        <f>+'[3]19'!$S$18/10^6</f>
        <v>7.1402999999999994E-2</v>
      </c>
      <c r="O39" s="22">
        <f t="shared" si="2"/>
        <v>0.85110099999999989</v>
      </c>
    </row>
    <row r="40" spans="1:15" x14ac:dyDescent="0.2">
      <c r="A40" s="10">
        <v>1012</v>
      </c>
      <c r="B40" s="10" t="s">
        <v>21</v>
      </c>
      <c r="C40" s="21">
        <f>+'[3]20'!$E$18/10^6</f>
        <v>0.21036099999999999</v>
      </c>
      <c r="D40" s="21">
        <f>+'[3]20'!$F$18/10^6</f>
        <v>0.20893400000000001</v>
      </c>
      <c r="E40" s="21">
        <f>+'[3]20'!$G$18/10^6</f>
        <v>0.21501999999999999</v>
      </c>
      <c r="F40" s="21">
        <f>+'[3]20'!$I$18/10^6</f>
        <v>0.21310000000000001</v>
      </c>
      <c r="G40" s="21">
        <f>+'[3]20'!$J$18/10^6</f>
        <v>0.20322100000000001</v>
      </c>
      <c r="H40" s="21">
        <f>+'[3]20'!$K$18/10^6</f>
        <v>0.20699300000000001</v>
      </c>
      <c r="I40" s="21">
        <f>+'[3]20'!$M$18/10^6</f>
        <v>0.20676800000000001</v>
      </c>
      <c r="J40" s="21">
        <f>+'[3]20'!$N$18/10^6</f>
        <v>0.22595000000000001</v>
      </c>
      <c r="K40" s="21">
        <f>+'[3]20'!$O$18/10^6</f>
        <v>0.21950500000000001</v>
      </c>
      <c r="L40" s="21">
        <f>+'[3]20'!$Q$18/10^6</f>
        <v>0.218947</v>
      </c>
      <c r="M40" s="21">
        <f>+'[3]20'!$R$18/10^6</f>
        <v>0.21649499999999999</v>
      </c>
      <c r="N40" s="21">
        <f>+'[3]20'!$S$18/10^6</f>
        <v>0.21721599999999999</v>
      </c>
      <c r="O40" s="22">
        <f t="shared" si="2"/>
        <v>2.5625100000000005</v>
      </c>
    </row>
    <row r="41" spans="1:15" x14ac:dyDescent="0.2">
      <c r="A41" s="10">
        <v>1013</v>
      </c>
      <c r="B41" s="10" t="s">
        <v>22</v>
      </c>
      <c r="C41" s="21">
        <f>+'[3]21'!$E$18/10^6</f>
        <v>1.2043999999999999E-2</v>
      </c>
      <c r="D41" s="21">
        <f>+'[3]21'!$F$18/10^6</f>
        <v>1.0269E-2</v>
      </c>
      <c r="E41" s="21">
        <f>+'[3]21'!$G$18/10^6</f>
        <v>1.187E-2</v>
      </c>
      <c r="F41" s="21">
        <f>+'[3]21'!$I$18/10^6</f>
        <v>1.2803E-2</v>
      </c>
      <c r="G41" s="21">
        <f>+'[3]21'!$J$18/10^6</f>
        <v>1.1686E-2</v>
      </c>
      <c r="H41" s="21">
        <f>+'[3]21'!$K$18/10^6</f>
        <v>1.2191E-2</v>
      </c>
      <c r="I41" s="21">
        <f>+'[3]21'!$M$18/10^6</f>
        <v>1.3893000000000001E-2</v>
      </c>
      <c r="J41" s="21">
        <f>+'[3]21'!$N$18/10^6</f>
        <v>1.3428000000000001E-2</v>
      </c>
      <c r="K41" s="21">
        <f>+'[3]21'!$O$18/10^6</f>
        <v>1.1899E-2</v>
      </c>
      <c r="L41" s="21">
        <f>+'[3]21'!$Q$18/10^6</f>
        <v>1.1331000000000001E-2</v>
      </c>
      <c r="M41" s="21">
        <f>+'[3]21'!$R$18/10^6</f>
        <v>1.1547999999999999E-2</v>
      </c>
      <c r="N41" s="21">
        <f>+'[3]21'!$S$18/10^6</f>
        <v>1.1552E-2</v>
      </c>
      <c r="O41" s="22">
        <f t="shared" si="2"/>
        <v>0.14451400000000003</v>
      </c>
    </row>
    <row r="42" spans="1:15" x14ac:dyDescent="0.2">
      <c r="A42" s="10">
        <v>1014</v>
      </c>
      <c r="B42" s="10" t="s">
        <v>23</v>
      </c>
      <c r="C42" s="21">
        <f>+'[3]22'!$E$18/10^6</f>
        <v>0.61064200000000002</v>
      </c>
      <c r="D42" s="21">
        <f>+'[3]22'!$F$18/10^6</f>
        <v>0.59684300000000001</v>
      </c>
      <c r="E42" s="21">
        <f>+'[3]22'!$G$18/10^6</f>
        <v>0.604908</v>
      </c>
      <c r="F42" s="21">
        <f>+'[3]22'!$I$18/10^6</f>
        <v>0.59487599999999996</v>
      </c>
      <c r="G42" s="21">
        <f>+'[3]22'!$J$18/10^6</f>
        <v>0.58933000000000002</v>
      </c>
      <c r="H42" s="21">
        <f>+'[3]22'!$K$18/10^6</f>
        <v>0.620143</v>
      </c>
      <c r="I42" s="21">
        <f>+'[3]22'!$M$18/10^6</f>
        <v>0.57622300000000004</v>
      </c>
      <c r="J42" s="21">
        <f>+'[3]22'!$N$18/10^6</f>
        <v>0.64706300000000005</v>
      </c>
      <c r="K42" s="21">
        <f>+'[3]22'!$O$18/10^6</f>
        <v>0.65440699999999996</v>
      </c>
      <c r="L42" s="21">
        <f>+'[3]22'!$Q$18/10^6</f>
        <v>0.59692199999999995</v>
      </c>
      <c r="M42" s="21">
        <f>+'[3]22'!$R$18/10^6</f>
        <v>0.61694800000000005</v>
      </c>
      <c r="N42" s="21">
        <f>+'[3]22'!$S$18/10^6</f>
        <v>0.60140800000000005</v>
      </c>
      <c r="O42" s="22">
        <f t="shared" si="2"/>
        <v>7.3097130000000003</v>
      </c>
    </row>
    <row r="43" spans="1:15" x14ac:dyDescent="0.2">
      <c r="A43" s="10">
        <v>1015</v>
      </c>
      <c r="B43" s="10" t="s">
        <v>24</v>
      </c>
      <c r="C43" s="21">
        <f>+'[3]23'!$E$18/10^6</f>
        <v>5.9958999999999998E-2</v>
      </c>
      <c r="D43" s="21">
        <f>+'[3]23'!$F$18/10^6</f>
        <v>5.6570000000000002E-2</v>
      </c>
      <c r="E43" s="21">
        <f>+'[3]23'!$G$18/10^6</f>
        <v>6.0145999999999998E-2</v>
      </c>
      <c r="F43" s="21">
        <f>+'[3]23'!$I$18/10^6</f>
        <v>6.0247000000000002E-2</v>
      </c>
      <c r="G43" s="21">
        <f>+'[3]23'!$J$18/10^6</f>
        <v>5.3760000000000002E-2</v>
      </c>
      <c r="H43" s="21">
        <f>+'[3]23'!$K$18/10^6</f>
        <v>6.4144000000000007E-2</v>
      </c>
      <c r="I43" s="21">
        <f>+'[3]23'!$M$18/10^6</f>
        <v>6.4200999999999994E-2</v>
      </c>
      <c r="J43" s="21">
        <f>+'[3]23'!$N$18/10^6</f>
        <v>6.7836999999999995E-2</v>
      </c>
      <c r="K43" s="21">
        <f>+'[3]23'!$O$18/10^6</f>
        <v>5.9749999999999998E-2</v>
      </c>
      <c r="L43" s="21">
        <f>+'[3]23'!$Q$18/10^6</f>
        <v>6.0150000000000002E-2</v>
      </c>
      <c r="M43" s="21">
        <f>+'[3]23'!$R$18/10^6</f>
        <v>6.1457999999999999E-2</v>
      </c>
      <c r="N43" s="21">
        <f>+'[3]23'!$S$18/10^6</f>
        <v>6.1912000000000002E-2</v>
      </c>
      <c r="O43" s="22">
        <f t="shared" si="2"/>
        <v>0.73013399999999995</v>
      </c>
    </row>
    <row r="44" spans="1:15" x14ac:dyDescent="0.2">
      <c r="A44" s="10">
        <v>1016</v>
      </c>
      <c r="B44" s="10" t="s">
        <v>25</v>
      </c>
      <c r="C44" s="21">
        <f>+'[3]24'!$E$18/10^6</f>
        <v>9.0052999999999994E-2</v>
      </c>
      <c r="D44" s="21">
        <f>+'[3]24'!$F$18/10^6</f>
        <v>8.5415000000000005E-2</v>
      </c>
      <c r="E44" s="21">
        <f>+'[3]24'!$G$18/10^6</f>
        <v>9.1134000000000007E-2</v>
      </c>
      <c r="F44" s="21">
        <f>+'[3]24'!$I$18/10^6</f>
        <v>9.2970999999999998E-2</v>
      </c>
      <c r="G44" s="21">
        <f>+'[3]24'!$J$18/10^6</f>
        <v>9.0171000000000001E-2</v>
      </c>
      <c r="H44" s="21">
        <f>+'[3]24'!$K$18/10^6</f>
        <v>9.7151000000000001E-2</v>
      </c>
      <c r="I44" s="21">
        <f>+'[3]24'!$M$18/10^6</f>
        <v>9.3354999999999994E-2</v>
      </c>
      <c r="J44" s="21">
        <f>+'[3]24'!$N$18/10^6</f>
        <v>0.11243</v>
      </c>
      <c r="K44" s="21">
        <f>+'[3]24'!$O$18/10^6</f>
        <v>9.6722000000000002E-2</v>
      </c>
      <c r="L44" s="21">
        <f>+'[3]24'!$Q$18/10^6</f>
        <v>8.9213000000000001E-2</v>
      </c>
      <c r="M44" s="21">
        <f>+'[3]24'!$R$18/10^6</f>
        <v>9.4462000000000004E-2</v>
      </c>
      <c r="N44" s="21">
        <f>+'[3]24'!$S$18/10^6</f>
        <v>8.7661000000000003E-2</v>
      </c>
      <c r="O44" s="22">
        <f t="shared" si="2"/>
        <v>1.120738</v>
      </c>
    </row>
    <row r="45" spans="1:15" x14ac:dyDescent="0.2">
      <c r="A45" s="10">
        <v>1017</v>
      </c>
      <c r="B45" s="10" t="s">
        <v>26</v>
      </c>
      <c r="C45" s="21">
        <f>+'[3]25'!$E$18/10^6</f>
        <v>0.18217</v>
      </c>
      <c r="D45" s="21">
        <f>+'[3]25'!$F$18/10^6</f>
        <v>0.174957</v>
      </c>
      <c r="E45" s="21">
        <f>+'[3]25'!$G$18/10^6</f>
        <v>0.192026</v>
      </c>
      <c r="F45" s="21">
        <f>+'[3]25'!$I$18/10^6</f>
        <v>0.19539300000000001</v>
      </c>
      <c r="G45" s="21">
        <f>+'[3]25'!$J$18/10^6</f>
        <v>0.17022499999999999</v>
      </c>
      <c r="H45" s="21">
        <f>+'[3]25'!$K$18/10^6</f>
        <v>0.186304</v>
      </c>
      <c r="I45" s="21">
        <f>+'[3]25'!$M$18/10^6</f>
        <v>0.17081299999999999</v>
      </c>
      <c r="J45" s="21">
        <f>+'[3]25'!$N$18/10^6</f>
        <v>0.22323899999999999</v>
      </c>
      <c r="K45" s="21">
        <f>+'[3]25'!$O$18/10^6</f>
        <v>0.19121199999999999</v>
      </c>
      <c r="L45" s="21">
        <f>+'[3]25'!$Q$18/10^6</f>
        <v>0.179197</v>
      </c>
      <c r="M45" s="21">
        <f>+'[3]25'!$R$18/10^6</f>
        <v>0.18987899999999999</v>
      </c>
      <c r="N45" s="21">
        <f>+'[3]25'!$S$18/10^6</f>
        <v>0.18848500000000001</v>
      </c>
      <c r="O45" s="22">
        <f t="shared" si="2"/>
        <v>2.2439</v>
      </c>
    </row>
    <row r="46" spans="1:15" x14ac:dyDescent="0.2">
      <c r="A46" s="10">
        <v>1018</v>
      </c>
      <c r="B46" s="10" t="s">
        <v>27</v>
      </c>
      <c r="C46" s="21">
        <f>+'[3]26'!$E$18/10^6</f>
        <v>7.7310000000000004E-2</v>
      </c>
      <c r="D46" s="21">
        <f>+'[3]26'!$F$18/10^6</f>
        <v>7.4981999999999993E-2</v>
      </c>
      <c r="E46" s="21">
        <f>+'[3]26'!$G$18/10^6</f>
        <v>8.1127000000000005E-2</v>
      </c>
      <c r="F46" s="21">
        <f>+'[3]26'!$I$18/10^6</f>
        <v>8.2435999999999995E-2</v>
      </c>
      <c r="G46" s="21">
        <f>+'[3]26'!$J$18/10^6</f>
        <v>8.3252999999999994E-2</v>
      </c>
      <c r="H46" s="21">
        <f>+'[3]26'!$K$18/10^6</f>
        <v>8.6379999999999998E-2</v>
      </c>
      <c r="I46" s="21">
        <f>+'[3]26'!$M$18/10^6</f>
        <v>8.5075999999999999E-2</v>
      </c>
      <c r="J46" s="21">
        <f>+'[3]26'!$N$18/10^6</f>
        <v>8.4166000000000005E-2</v>
      </c>
      <c r="K46" s="21">
        <f>+'[3]26'!$O$18/10^6</f>
        <v>8.1220000000000001E-2</v>
      </c>
      <c r="L46" s="21">
        <f>+'[3]26'!$Q$18/10^6</f>
        <v>7.8098000000000001E-2</v>
      </c>
      <c r="M46" s="21">
        <f>+'[3]26'!$R$18/10^6</f>
        <v>7.7328999999999995E-2</v>
      </c>
      <c r="N46" s="21">
        <f>+'[3]26'!$S$18/10^6</f>
        <v>7.5399999999999995E-2</v>
      </c>
      <c r="O46" s="22">
        <f t="shared" si="2"/>
        <v>0.966777</v>
      </c>
    </row>
    <row r="47" spans="1:15" x14ac:dyDescent="0.2">
      <c r="A47" s="10">
        <v>1019</v>
      </c>
      <c r="B47" s="10" t="s">
        <v>28</v>
      </c>
      <c r="C47" s="21">
        <f>+'[3]27'!$E$18/10^6</f>
        <v>5.1583999999999998E-2</v>
      </c>
      <c r="D47" s="21">
        <f>+'[3]27'!$F$18/10^6</f>
        <v>4.9443000000000001E-2</v>
      </c>
      <c r="E47" s="21">
        <f>+'[3]27'!$G$18/10^6</f>
        <v>5.0453999999999999E-2</v>
      </c>
      <c r="F47" s="21">
        <f>+'[3]27'!$I$18/10^6</f>
        <v>5.5826000000000001E-2</v>
      </c>
      <c r="G47" s="21">
        <f>+'[3]27'!$J$18/10^6</f>
        <v>5.1777999999999998E-2</v>
      </c>
      <c r="H47" s="21">
        <f>+'[3]27'!$K$18/10^6</f>
        <v>5.3638999999999999E-2</v>
      </c>
      <c r="I47" s="21">
        <f>+'[3]27'!$M$18/10^6</f>
        <v>4.5647E-2</v>
      </c>
      <c r="J47" s="21">
        <f>+'[3]27'!$N$18/10^6</f>
        <v>5.5645E-2</v>
      </c>
      <c r="K47" s="21">
        <f>+'[3]27'!$O$18/10^6</f>
        <v>5.0680999999999997E-2</v>
      </c>
      <c r="L47" s="21">
        <f>+'[3]27'!$Q$18/10^6</f>
        <v>5.2283000000000003E-2</v>
      </c>
      <c r="M47" s="21">
        <f>+'[3]27'!$R$18/10^6</f>
        <v>5.2399000000000001E-2</v>
      </c>
      <c r="N47" s="21">
        <f>+'[3]27'!$S$18/10^6</f>
        <v>5.0909000000000003E-2</v>
      </c>
      <c r="O47" s="22">
        <f t="shared" si="2"/>
        <v>0.62028799999999995</v>
      </c>
    </row>
    <row r="48" spans="1:15" x14ac:dyDescent="0.2">
      <c r="A48" s="10">
        <v>1020</v>
      </c>
      <c r="B48" s="10" t="s">
        <v>29</v>
      </c>
      <c r="C48" s="21">
        <f>+'[3]28'!$E$18/10^6</f>
        <v>0.241948</v>
      </c>
      <c r="D48" s="21">
        <f>+'[3]28'!$F$18/10^6</f>
        <v>0.24434700000000001</v>
      </c>
      <c r="E48" s="21">
        <f>+'[3]28'!$G$18/10^6</f>
        <v>0.240479</v>
      </c>
      <c r="F48" s="21">
        <f>+'[3]28'!$I$18/10^6</f>
        <v>0.24545800000000001</v>
      </c>
      <c r="G48" s="21">
        <f>+'[3]28'!$J$18/10^6</f>
        <v>0.261737</v>
      </c>
      <c r="H48" s="21">
        <f>+'[3]28'!$K$18/10^6</f>
        <v>0.248025</v>
      </c>
      <c r="I48" s="21">
        <f>+'[3]28'!$M$18/10^6</f>
        <v>0.24354600000000001</v>
      </c>
      <c r="J48" s="21">
        <f>+'[3]28'!$N$18/10^6</f>
        <v>0.255776</v>
      </c>
      <c r="K48" s="21">
        <f>+'[3]28'!$O$18/10^6</f>
        <v>0.25661400000000001</v>
      </c>
      <c r="L48" s="21">
        <f>+'[3]28'!$Q$18/10^6</f>
        <v>0.277335</v>
      </c>
      <c r="M48" s="21">
        <f>+'[3]28'!$R$18/10^6</f>
        <v>0.261432</v>
      </c>
      <c r="N48" s="21">
        <f>+'[3]28'!$S$18/10^6</f>
        <v>0.26211499999999999</v>
      </c>
      <c r="O48" s="22">
        <f t="shared" si="2"/>
        <v>3.0388120000000001</v>
      </c>
    </row>
    <row r="49" spans="1:15" x14ac:dyDescent="0.2">
      <c r="A49" s="10">
        <v>1021</v>
      </c>
      <c r="B49" s="10" t="s">
        <v>30</v>
      </c>
      <c r="C49" s="21">
        <f>+'[3]29'!$E$18/10^6</f>
        <v>6.3108999999999998E-2</v>
      </c>
      <c r="D49" s="21">
        <f>+'[3]29'!$F$18/10^6</f>
        <v>5.6043999999999997E-2</v>
      </c>
      <c r="E49" s="21">
        <f>+'[3]29'!$G$18/10^6</f>
        <v>5.944E-2</v>
      </c>
      <c r="F49" s="21">
        <f>+'[3]29'!$I$18/10^6</f>
        <v>6.2406999999999997E-2</v>
      </c>
      <c r="G49" s="21">
        <f>+'[3]29'!$J$18/10^6</f>
        <v>6.0511000000000002E-2</v>
      </c>
      <c r="H49" s="21">
        <f>+'[3]29'!$K$18/10^6</f>
        <v>6.1674E-2</v>
      </c>
      <c r="I49" s="21">
        <f>+'[3]29'!$M$18/10^6</f>
        <v>5.8874000000000003E-2</v>
      </c>
      <c r="J49" s="21">
        <f>+'[3]29'!$N$18/10^6</f>
        <v>6.6391000000000006E-2</v>
      </c>
      <c r="K49" s="21">
        <f>+'[3]29'!$O$18/10^6</f>
        <v>6.6825999999999997E-2</v>
      </c>
      <c r="L49" s="21">
        <f>+'[3]29'!$Q$18/10^6</f>
        <v>6.2036000000000001E-2</v>
      </c>
      <c r="M49" s="21">
        <f>+'[3]29'!$R$18/10^6</f>
        <v>5.9263000000000003E-2</v>
      </c>
      <c r="N49" s="21">
        <f>+'[3]29'!$S$18/10^6</f>
        <v>6.3900999999999999E-2</v>
      </c>
      <c r="O49" s="22">
        <f t="shared" si="2"/>
        <v>0.7404759999999998</v>
      </c>
    </row>
    <row r="50" spans="1:15" x14ac:dyDescent="0.2">
      <c r="A50" s="10">
        <v>1022</v>
      </c>
      <c r="B50" s="10" t="s">
        <v>31</v>
      </c>
      <c r="C50" s="21">
        <f>+'[3]30'!$E$18/10^6</f>
        <v>0.29913499999999998</v>
      </c>
      <c r="D50" s="21">
        <f>+'[3]30'!$F$18/10^6</f>
        <v>0.30051499999999998</v>
      </c>
      <c r="E50" s="21">
        <f>+'[3]30'!$G$18/10^6</f>
        <v>0.29983399999999999</v>
      </c>
      <c r="F50" s="21">
        <f>+'[3]30'!$I$18/10^6</f>
        <v>0.30123499999999998</v>
      </c>
      <c r="G50" s="21">
        <f>+'[3]30'!$J$18/10^6</f>
        <v>0.30624000000000001</v>
      </c>
      <c r="H50" s="21">
        <f>+'[3]30'!$K$18/10^6</f>
        <v>0.29511100000000001</v>
      </c>
      <c r="I50" s="21">
        <f>+'[3]30'!$M$18/10^6</f>
        <v>0.31727</v>
      </c>
      <c r="J50" s="21">
        <f>+'[3]30'!$N$18/10^6</f>
        <v>0.32252199999999998</v>
      </c>
      <c r="K50" s="21">
        <f>+'[3]30'!$O$18/10^6</f>
        <v>0.32433800000000002</v>
      </c>
      <c r="L50" s="21">
        <f>+'[3]30'!$Q$18/10^6</f>
        <v>0.30504700000000001</v>
      </c>
      <c r="M50" s="21">
        <f>+'[3]30'!$R$18/10^6</f>
        <v>0.310027</v>
      </c>
      <c r="N50" s="21">
        <f>+'[3]30'!$S$18/10^6</f>
        <v>0.31339899999999998</v>
      </c>
      <c r="O50" s="22">
        <f t="shared" si="2"/>
        <v>3.6946730000000003</v>
      </c>
    </row>
    <row r="51" spans="1:15" x14ac:dyDescent="0.2">
      <c r="A51" s="10">
        <v>1023</v>
      </c>
      <c r="B51" s="10" t="s">
        <v>32</v>
      </c>
      <c r="C51" s="21">
        <f>+'[3]31'!$E$18/10^6</f>
        <v>6.8740999999999997E-2</v>
      </c>
      <c r="D51" s="21">
        <f>+'[3]31'!$F$18/10^6</f>
        <v>7.0306999999999994E-2</v>
      </c>
      <c r="E51" s="21">
        <f>+'[3]31'!$G$18/10^6</f>
        <v>6.9966E-2</v>
      </c>
      <c r="F51" s="21">
        <f>+'[3]31'!$I$18/10^6</f>
        <v>7.3482000000000006E-2</v>
      </c>
      <c r="G51" s="21">
        <f>+'[3]31'!$J$18/10^6</f>
        <v>6.8731E-2</v>
      </c>
      <c r="H51" s="21">
        <f>+'[3]31'!$K$18/10^6</f>
        <v>6.6622000000000001E-2</v>
      </c>
      <c r="I51" s="21">
        <f>+'[3]31'!$M$18/10^6</f>
        <v>7.2248999999999994E-2</v>
      </c>
      <c r="J51" s="21">
        <f>+'[3]31'!$N$18/10^6</f>
        <v>7.9284999999999994E-2</v>
      </c>
      <c r="K51" s="21">
        <f>+'[3]31'!$O$18/10^6</f>
        <v>7.0850999999999997E-2</v>
      </c>
      <c r="L51" s="21">
        <f>+'[3]31'!$Q$18/10^6</f>
        <v>7.1174000000000001E-2</v>
      </c>
      <c r="M51" s="21">
        <f>+'[3]31'!$R$18/10^6</f>
        <v>7.0243E-2</v>
      </c>
      <c r="N51" s="21">
        <f>+'[3]31'!$S$18/10^6</f>
        <v>7.3401999999999995E-2</v>
      </c>
      <c r="O51" s="22">
        <f t="shared" si="2"/>
        <v>0.85505299999999984</v>
      </c>
    </row>
    <row r="52" spans="1:15" x14ac:dyDescent="0.2">
      <c r="A52" s="10">
        <v>1024</v>
      </c>
      <c r="B52" s="10" t="s">
        <v>33</v>
      </c>
      <c r="C52" s="21">
        <f>+'[3]32'!$E$18/10^6</f>
        <v>0.425987</v>
      </c>
      <c r="D52" s="21">
        <f>+'[3]32'!$F$18/10^6</f>
        <v>0.41307339000000004</v>
      </c>
      <c r="E52" s="21">
        <f>+'[3]32'!$G$18/10^6</f>
        <v>0.44635100000000011</v>
      </c>
      <c r="F52" s="21">
        <f>+'[3]32'!$I$18/10^6</f>
        <v>0.45043460999999985</v>
      </c>
      <c r="G52" s="21">
        <f>+'[3]32'!$J$18/10^6</f>
        <v>0.45961800000000003</v>
      </c>
      <c r="H52" s="21">
        <f>+'[3]32'!$K$18/10^6</f>
        <v>0.44478600000000001</v>
      </c>
      <c r="I52" s="21">
        <f>+'[3]32'!$M$18/10^6</f>
        <v>0.43506</v>
      </c>
      <c r="J52" s="21">
        <f>+'[3]32'!$N$18/10^6</f>
        <v>0.45920899999999998</v>
      </c>
      <c r="K52" s="21">
        <f>+'[3]32'!$O$18/10^6</f>
        <v>0.45227299999999998</v>
      </c>
      <c r="L52" s="21">
        <f>+'[3]32'!$Q$18/10^6</f>
        <v>0.4713018099999996</v>
      </c>
      <c r="M52" s="21">
        <f>+'[3]32'!$R$18/10^6</f>
        <v>0.45772941000000017</v>
      </c>
      <c r="N52" s="21">
        <f>+'[3]32'!$S$18/10^6</f>
        <v>0.46086279999999996</v>
      </c>
      <c r="O52" s="22">
        <f t="shared" si="2"/>
        <v>5.3766860199999993</v>
      </c>
    </row>
    <row r="53" spans="1:15" x14ac:dyDescent="0.2">
      <c r="A53" s="10">
        <v>1025</v>
      </c>
      <c r="B53" s="10" t="s">
        <v>34</v>
      </c>
      <c r="C53" s="21">
        <f>+'[3]33'!$E$18/10^6</f>
        <v>7.2464000000000001E-2</v>
      </c>
      <c r="D53" s="21">
        <f>+'[3]33'!$F$18/10^6</f>
        <v>7.3182999999999998E-2</v>
      </c>
      <c r="E53" s="21">
        <f>+'[3]33'!$G$18/10^6</f>
        <v>7.2341000000000003E-2</v>
      </c>
      <c r="F53" s="21">
        <f>+'[3]33'!$I$18/10^6</f>
        <v>7.5770000000000004E-2</v>
      </c>
      <c r="G53" s="21">
        <f>+'[3]33'!$J$18/10^6</f>
        <v>7.6058000000000001E-2</v>
      </c>
      <c r="H53" s="21">
        <f>+'[3]33'!$K$18/10^6</f>
        <v>7.8752000000000003E-2</v>
      </c>
      <c r="I53" s="21">
        <f>+'[3]33'!$M$18/10^6</f>
        <v>8.0228999999999995E-2</v>
      </c>
      <c r="J53" s="21">
        <f>+'[3]33'!$N$18/10^6</f>
        <v>9.0559000000000001E-2</v>
      </c>
      <c r="K53" s="21">
        <f>+'[3]33'!$O$18/10^6</f>
        <v>8.1679000000000002E-2</v>
      </c>
      <c r="L53" s="21">
        <f>+'[3]33'!$Q$18/10^6</f>
        <v>7.8120999999999996E-2</v>
      </c>
      <c r="M53" s="21">
        <f>+'[3]33'!$R$18/10^6</f>
        <v>7.8573000000000004E-2</v>
      </c>
      <c r="N53" s="21">
        <f>+'[3]33'!$S$18/10^6</f>
        <v>7.3358999999999994E-2</v>
      </c>
      <c r="O53" s="22">
        <f t="shared" si="2"/>
        <v>0.93108800000000003</v>
      </c>
    </row>
    <row r="54" spans="1:15" x14ac:dyDescent="0.2">
      <c r="A54" s="10">
        <v>1026</v>
      </c>
      <c r="B54" s="10" t="s">
        <v>35</v>
      </c>
      <c r="C54" s="21">
        <f>+'[3]34'!$E$18/10^6</f>
        <v>3.1203000000000002E-2</v>
      </c>
      <c r="D54" s="21">
        <f>+'[3]34'!$F$18/10^6</f>
        <v>3.0091E-2</v>
      </c>
      <c r="E54" s="21">
        <f>+'[3]34'!$G$18/10^6</f>
        <v>3.2199999999999999E-2</v>
      </c>
      <c r="F54" s="21">
        <f>+'[3]34'!$I$18/10^6</f>
        <v>3.2584000000000002E-2</v>
      </c>
      <c r="G54" s="21">
        <f>+'[3]34'!$J$18/10^6</f>
        <v>3.2237000000000002E-2</v>
      </c>
      <c r="H54" s="21">
        <f>+'[3]34'!$K$18/10^6</f>
        <v>3.1912000000000003E-2</v>
      </c>
      <c r="I54" s="21">
        <f>+'[3]34'!$M$18/10^6</f>
        <v>3.4227E-2</v>
      </c>
      <c r="J54" s="21">
        <f>+'[3]34'!$N$18/10^6</f>
        <v>3.4197999999999999E-2</v>
      </c>
      <c r="K54" s="21">
        <f>+'[3]34'!$O$18/10^6</f>
        <v>3.4265999999999998E-2</v>
      </c>
      <c r="L54" s="21">
        <f>+'[3]34'!$Q$18/10^6</f>
        <v>3.3894000000000001E-2</v>
      </c>
      <c r="M54" s="21">
        <f>+'[3]34'!$R$18/10^6</f>
        <v>3.2777000000000001E-2</v>
      </c>
      <c r="N54" s="21">
        <f>+'[3]34'!$S$18/10^6</f>
        <v>3.3821999999999998E-2</v>
      </c>
      <c r="O54" s="22">
        <f t="shared" si="2"/>
        <v>0.39341100000000001</v>
      </c>
    </row>
    <row r="55" spans="1:15" x14ac:dyDescent="0.2">
      <c r="A55" s="10">
        <v>1027</v>
      </c>
      <c r="B55" s="10" t="s">
        <v>36</v>
      </c>
      <c r="C55" s="21">
        <f>+'[3]35'!$E$18/10^6</f>
        <v>3.4706000000000001E-2</v>
      </c>
      <c r="D55" s="21">
        <f>+'[3]35'!$F$18/10^6</f>
        <v>3.9718000000000003E-2</v>
      </c>
      <c r="E55" s="21">
        <f>+'[3]35'!$G$18/10^6</f>
        <v>4.0654999999999997E-2</v>
      </c>
      <c r="F55" s="21">
        <f>+'[3]35'!$I$18/10^6</f>
        <v>3.9821000000000002E-2</v>
      </c>
      <c r="G55" s="21">
        <f>+'[3]35'!$J$18/10^6</f>
        <v>3.8210000000000001E-2</v>
      </c>
      <c r="H55" s="21">
        <f>+'[3]35'!$K$18/10^6</f>
        <v>4.0662999999999998E-2</v>
      </c>
      <c r="I55" s="21">
        <f>+'[3]35'!$M$18/10^6</f>
        <v>4.1320000000000003E-2</v>
      </c>
      <c r="J55" s="21">
        <f>+'[3]35'!$N$18/10^6</f>
        <v>4.2937400000000021E-2</v>
      </c>
      <c r="K55" s="21">
        <f>+'[3]35'!$O$18/10^6</f>
        <v>4.1057999999999997E-2</v>
      </c>
      <c r="L55" s="21">
        <f>+'[3]35'!$Q$18/10^6</f>
        <v>4.0150999999999999E-2</v>
      </c>
      <c r="M55" s="21">
        <f>+'[3]35'!$R$18/10^6</f>
        <v>3.9926999999999997E-2</v>
      </c>
      <c r="N55" s="21">
        <f>+'[3]35'!$S$18/10^6</f>
        <v>3.9878999999999998E-2</v>
      </c>
      <c r="O55" s="22">
        <f t="shared" si="2"/>
        <v>0.47904540000000001</v>
      </c>
    </row>
    <row r="56" spans="1:15" x14ac:dyDescent="0.2">
      <c r="A56" s="10">
        <v>1028</v>
      </c>
      <c r="B56" s="10" t="s">
        <v>37</v>
      </c>
      <c r="C56" s="21">
        <f>+'[3]36'!$E$18/10^6</f>
        <v>0.25497799999999998</v>
      </c>
      <c r="D56" s="21">
        <f>+'[3]36'!$F$18/10^6</f>
        <v>0.25183299999999997</v>
      </c>
      <c r="E56" s="21">
        <f>+'[3]36'!$G$18/10^6</f>
        <v>0.26168400000000003</v>
      </c>
      <c r="F56" s="21">
        <f>+'[3]36'!$I$18/10^6</f>
        <v>0.271372</v>
      </c>
      <c r="G56" s="21">
        <f>+'[3]36'!$J$18/10^6</f>
        <v>0.24670600000000001</v>
      </c>
      <c r="H56" s="21">
        <f>+'[3]36'!$K$18/10^6</f>
        <v>0.25231700000000001</v>
      </c>
      <c r="I56" s="21">
        <f>+'[3]36'!$M$18/10^6</f>
        <v>0.268951</v>
      </c>
      <c r="J56" s="21">
        <f>+'[3]36'!$N$18/10^6</f>
        <v>0.293493</v>
      </c>
      <c r="K56" s="21">
        <f>+'[3]36'!$O$18/10^6</f>
        <v>0.26933800000000002</v>
      </c>
      <c r="L56" s="21">
        <f>+'[3]36'!$Q$18/10^6</f>
        <v>0.26803700000000003</v>
      </c>
      <c r="M56" s="21">
        <f>+'[3]36'!$R$18/10^6</f>
        <v>0.27488400000000002</v>
      </c>
      <c r="N56" s="21">
        <f>+'[3]36'!$S$18/10^6</f>
        <v>0.26685500000000001</v>
      </c>
      <c r="O56" s="22">
        <f t="shared" si="2"/>
        <v>3.1804479999999997</v>
      </c>
    </row>
    <row r="57" spans="1:15" x14ac:dyDescent="0.2">
      <c r="A57" s="10">
        <v>1029</v>
      </c>
      <c r="B57" s="10" t="s">
        <v>38</v>
      </c>
      <c r="C57" s="21">
        <f>+'[3]37'!$E$18/10^6</f>
        <v>2.7323E-2</v>
      </c>
      <c r="D57" s="21">
        <f>+'[3]37'!$F$18/10^6</f>
        <v>2.7866999999999999E-2</v>
      </c>
      <c r="E57" s="21">
        <f>+'[3]37'!$G$18/10^6</f>
        <v>2.7403E-2</v>
      </c>
      <c r="F57" s="21">
        <f>+'[3]37'!$I$18/10^6</f>
        <v>3.0300000000000001E-2</v>
      </c>
      <c r="G57" s="21">
        <f>+'[3]37'!$J$18/10^6</f>
        <v>2.8268000000000001E-2</v>
      </c>
      <c r="H57" s="21">
        <f>+'[3]37'!$K$18/10^6</f>
        <v>2.9138000000000001E-2</v>
      </c>
      <c r="I57" s="21">
        <f>+'[3]37'!$M$18/10^6</f>
        <v>3.1234999999999999E-2</v>
      </c>
      <c r="J57" s="21">
        <f>+'[3]37'!$N$18/10^6</f>
        <v>3.0474999999999999E-2</v>
      </c>
      <c r="K57" s="21">
        <f>+'[3]37'!$O$18/10^6</f>
        <v>3.1849000000000002E-2</v>
      </c>
      <c r="L57" s="21">
        <f>+'[3]37'!$Q$18/10^6</f>
        <v>2.9446E-2</v>
      </c>
      <c r="M57" s="21">
        <f>+'[3]37'!$R$18/10^6</f>
        <v>3.0993E-2</v>
      </c>
      <c r="N57" s="21">
        <f>+'[3]37'!$S$18/10^6</f>
        <v>3.1040999999999999E-2</v>
      </c>
      <c r="O57" s="22">
        <f t="shared" si="2"/>
        <v>0.35533799999999999</v>
      </c>
    </row>
    <row r="58" spans="1:15" x14ac:dyDescent="0.2">
      <c r="A58" s="15">
        <v>1030</v>
      </c>
      <c r="B58" s="15" t="s">
        <v>18</v>
      </c>
      <c r="C58" s="23">
        <f>+'[3]17'!$E$18/10^6</f>
        <v>4.8716000000000002E-2</v>
      </c>
      <c r="D58" s="23">
        <f>+'[3]17'!$F$18/10^6</f>
        <v>5.0227000000000001E-2</v>
      </c>
      <c r="E58" s="23">
        <f>+'[3]17'!$G$18/10^6</f>
        <v>4.9404999999999998E-2</v>
      </c>
      <c r="F58" s="23">
        <f>+'[3]17'!$I$18/10^6</f>
        <v>5.0949000000000001E-2</v>
      </c>
      <c r="G58" s="23">
        <f>+'[3]17'!$J$18/10^6</f>
        <v>4.7050000000000002E-2</v>
      </c>
      <c r="H58" s="23">
        <f>+'[3]17'!$K$18/10^6</f>
        <v>5.0978999999999997E-2</v>
      </c>
      <c r="I58" s="23">
        <f>+'[3]17'!$M$18/10^6</f>
        <v>5.0324000000000001E-2</v>
      </c>
      <c r="J58" s="23">
        <f>+'[3]17'!$N$18/10^6</f>
        <v>5.5056000000000001E-2</v>
      </c>
      <c r="K58" s="23">
        <f>+'[3]17'!$O$18/10^6</f>
        <v>5.4413000000000003E-2</v>
      </c>
      <c r="L58" s="23">
        <f>+'[3]17'!$Q$18/10^6</f>
        <v>5.1048999999999997E-2</v>
      </c>
      <c r="M58" s="23">
        <f>+'[3]17'!$R$18/10^6</f>
        <v>5.3111999999999999E-2</v>
      </c>
      <c r="N58" s="23">
        <f>+'[3]17'!$S$18/10^6</f>
        <v>5.1963000000000002E-2</v>
      </c>
      <c r="O58" s="24">
        <f t="shared" si="2"/>
        <v>0.61324299999999998</v>
      </c>
    </row>
    <row r="59" spans="1:15" x14ac:dyDescent="0.2">
      <c r="A59" s="4">
        <v>10300</v>
      </c>
      <c r="B59" s="4" t="s">
        <v>62</v>
      </c>
      <c r="C59" s="18">
        <f>SUM(C32:C58)</f>
        <v>5.6842769999999998</v>
      </c>
      <c r="D59" s="18">
        <f t="shared" ref="D59:N59" si="3">SUM(D32:D58)</f>
        <v>5.5929773899999988</v>
      </c>
      <c r="E59" s="18">
        <f t="shared" si="3"/>
        <v>5.8639129999999993</v>
      </c>
      <c r="F59" s="18">
        <f t="shared" si="3"/>
        <v>5.9446506100000018</v>
      </c>
      <c r="G59" s="18">
        <f t="shared" si="3"/>
        <v>5.7532079999999981</v>
      </c>
      <c r="H59" s="18">
        <f t="shared" si="3"/>
        <v>5.8003290000000014</v>
      </c>
      <c r="I59" s="18">
        <f t="shared" si="3"/>
        <v>5.7501859999999994</v>
      </c>
      <c r="J59" s="18">
        <f t="shared" si="3"/>
        <v>6.1906914000000013</v>
      </c>
      <c r="K59" s="18">
        <f t="shared" si="3"/>
        <v>6.0380740000000008</v>
      </c>
      <c r="L59" s="18">
        <f t="shared" si="3"/>
        <v>6.0744918100000005</v>
      </c>
      <c r="M59" s="18">
        <f t="shared" si="3"/>
        <v>5.9006584099999984</v>
      </c>
      <c r="N59" s="18">
        <f t="shared" si="3"/>
        <v>5.9438878000000006</v>
      </c>
      <c r="O59" s="18">
        <f t="shared" si="2"/>
        <v>70.537344419999997</v>
      </c>
    </row>
    <row r="60" spans="1:15" x14ac:dyDescent="0.2">
      <c r="A60" s="32"/>
      <c r="B60" s="32"/>
      <c r="C60"/>
      <c r="D60"/>
      <c r="E60"/>
      <c r="F60"/>
      <c r="G60"/>
      <c r="H60"/>
      <c r="I60"/>
      <c r="J60"/>
      <c r="K60"/>
      <c r="L60"/>
      <c r="M60"/>
      <c r="N60"/>
      <c r="O60" s="32"/>
    </row>
    <row r="61" spans="1:15" x14ac:dyDescent="0.2">
      <c r="A61" s="3" t="s">
        <v>52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62</v>
      </c>
    </row>
    <row r="62" spans="1:15" x14ac:dyDescent="0.2">
      <c r="A62" s="7">
        <v>1004</v>
      </c>
      <c r="B62" s="7" t="s">
        <v>94</v>
      </c>
      <c r="C62" s="19">
        <f>+'[3]11'!$E$23/10^6</f>
        <v>0.81236299999999995</v>
      </c>
      <c r="D62" s="19">
        <f>+'[3]11'!$F$23/10^6</f>
        <v>0.79860299999999995</v>
      </c>
      <c r="E62" s="19">
        <f>+'[3]11'!$G$23/10^6</f>
        <v>0.85589099999999996</v>
      </c>
      <c r="F62" s="19">
        <f>+'[3]11'!$I$23/10^6</f>
        <v>0.82345100000000004</v>
      </c>
      <c r="G62" s="19">
        <f>+'[3]11'!$J$23/10^6</f>
        <v>0.79160299999999995</v>
      </c>
      <c r="H62" s="19">
        <f>+'[3]11'!$K$23/10^6</f>
        <v>0.91544099999999995</v>
      </c>
      <c r="I62" s="19">
        <f>+'[3]11'!$M$23/10^6</f>
        <v>0.89089200000000002</v>
      </c>
      <c r="J62" s="19">
        <f>+'[3]11'!$N$23/10^6</f>
        <v>0.84647099999999997</v>
      </c>
      <c r="K62" s="19">
        <f>+'[3]11'!$O$23/10^6</f>
        <v>0.80292399999999997</v>
      </c>
      <c r="L62" s="19">
        <f>+'[3]11'!$Q$23/10^6</f>
        <v>0.83016299999999998</v>
      </c>
      <c r="M62" s="19">
        <f>+'[3]11'!$R$23/10^6</f>
        <v>0.87167399999999995</v>
      </c>
      <c r="N62" s="19">
        <f>+'[3]11'!$S$23/10^6</f>
        <v>0.93528800000000001</v>
      </c>
      <c r="O62" s="20">
        <f>SUM(C62:N62)</f>
        <v>10.174764</v>
      </c>
    </row>
    <row r="63" spans="1:15" x14ac:dyDescent="0.2">
      <c r="A63" s="10">
        <v>1005</v>
      </c>
      <c r="B63" s="10" t="s">
        <v>13</v>
      </c>
      <c r="C63" s="21">
        <f>+'[3]12'!$E$23/10^6</f>
        <v>1.5086E-2</v>
      </c>
      <c r="D63" s="21">
        <f>+'[3]12'!$F$23/10^6</f>
        <v>1.4468E-2</v>
      </c>
      <c r="E63" s="21">
        <f>+'[3]12'!$G$23/10^6</f>
        <v>1.1903E-2</v>
      </c>
      <c r="F63" s="21">
        <f>+'[3]12'!$I$23/10^6</f>
        <v>8.1209999999999997E-3</v>
      </c>
      <c r="G63" s="21">
        <f>+'[3]12'!$J$23/10^6</f>
        <v>1.0175E-2</v>
      </c>
      <c r="H63" s="21">
        <f>+'[3]12'!$K$23/10^6</f>
        <v>8.8789999999999997E-3</v>
      </c>
      <c r="I63" s="21">
        <f>+'[3]12'!$M$23/10^6</f>
        <v>9.8879999999999992E-3</v>
      </c>
      <c r="J63" s="21">
        <f>+'[3]12'!$N$23/10^6</f>
        <v>8.9599999999999992E-3</v>
      </c>
      <c r="K63" s="21">
        <f>+'[3]12'!$O$23/10^6</f>
        <v>1.1986999999999999E-2</v>
      </c>
      <c r="L63" s="21">
        <f>+'[3]12'!$Q$23/10^6</f>
        <v>1.1801000000000001E-2</v>
      </c>
      <c r="M63" s="21">
        <f>+'[3]12'!$R$23/10^6</f>
        <v>1.2874E-2</v>
      </c>
      <c r="N63" s="21">
        <f>+'[3]12'!$S$23/10^6</f>
        <v>1.1528999999999999E-2</v>
      </c>
      <c r="O63" s="22">
        <f t="shared" ref="O63:O89" si="4">SUM(C63:N63)</f>
        <v>0.13567099999999999</v>
      </c>
    </row>
    <row r="64" spans="1:15" x14ac:dyDescent="0.2">
      <c r="A64" s="10">
        <v>1006</v>
      </c>
      <c r="B64" s="10" t="s">
        <v>14</v>
      </c>
      <c r="C64" s="21">
        <f>+'[3]13'!$E$23/10^6</f>
        <v>4.5491999999999998E-2</v>
      </c>
      <c r="D64" s="21">
        <f>+'[3]13'!$F$23/10^6</f>
        <v>4.9723000000000003E-2</v>
      </c>
      <c r="E64" s="21">
        <f>+'[3]13'!$G$23/10^6</f>
        <v>3.1519999999999999E-2</v>
      </c>
      <c r="F64" s="21">
        <f>+'[3]13'!$I$23/10^6</f>
        <v>2.9623E-2</v>
      </c>
      <c r="G64" s="21">
        <f>+'[3]13'!$J$23/10^6</f>
        <v>5.7369000000000003E-2</v>
      </c>
      <c r="H64" s="21">
        <f>+'[3]13'!$K$23/10^6</f>
        <v>4.3464000000000003E-2</v>
      </c>
      <c r="I64" s="21">
        <f>+'[3]13'!$M$23/10^6</f>
        <v>4.2904999999999999E-2</v>
      </c>
      <c r="J64" s="21">
        <f>+'[3]13'!$N$23/10^6</f>
        <v>3.1290999999999999E-2</v>
      </c>
      <c r="K64" s="21">
        <f>+'[3]13'!$O$23/10^6</f>
        <v>2.1531000000000002E-2</v>
      </c>
      <c r="L64" s="21">
        <f>+'[3]13'!$Q$23/10^6</f>
        <v>1.7037E-2</v>
      </c>
      <c r="M64" s="21">
        <f>+'[3]13'!$R$23/10^6</f>
        <v>2.6675999999999998E-2</v>
      </c>
      <c r="N64" s="21">
        <f>+'[3]13'!$S$23/10^6</f>
        <v>3.0023999999999999E-2</v>
      </c>
      <c r="O64" s="22">
        <f t="shared" si="4"/>
        <v>0.42665500000000006</v>
      </c>
    </row>
    <row r="65" spans="1:15" x14ac:dyDescent="0.2">
      <c r="A65" s="10">
        <v>1007</v>
      </c>
      <c r="B65" s="10" t="s">
        <v>15</v>
      </c>
      <c r="C65" s="21">
        <f>+'[3]14'!$E$23/10^6</f>
        <v>0.16801199999999999</v>
      </c>
      <c r="D65" s="21">
        <f>+'[3]14'!$F$23/10^6</f>
        <v>9.0214000000000003E-2</v>
      </c>
      <c r="E65" s="21">
        <f>+'[3]14'!$G$23/10^6</f>
        <v>4.4507999999999999E-2</v>
      </c>
      <c r="F65" s="21">
        <f>+'[3]14'!$I$23/10^6</f>
        <v>0.121558</v>
      </c>
      <c r="G65" s="21">
        <f>+'[3]14'!$J$23/10^6</f>
        <v>0.104146</v>
      </c>
      <c r="H65" s="21">
        <f>+'[3]14'!$K$23/10^6</f>
        <v>0.110691</v>
      </c>
      <c r="I65" s="21">
        <f>+'[3]14'!$M$23/10^6</f>
        <v>7.9361000000000001E-2</v>
      </c>
      <c r="J65" s="21">
        <f>+'[3]14'!$N$23/10^6</f>
        <v>7.5342999999999993E-2</v>
      </c>
      <c r="K65" s="21">
        <f>+'[3]14'!$O$23/10^6</f>
        <v>0.12398199999999999</v>
      </c>
      <c r="L65" s="21">
        <f>+'[3]14'!$Q$23/10^6</f>
        <v>6.1747999999999997E-2</v>
      </c>
      <c r="M65" s="21">
        <f>+'[3]14'!$R$23/10^6</f>
        <v>0.111764</v>
      </c>
      <c r="N65" s="21">
        <f>+'[3]14'!$S$23/10^6</f>
        <v>9.8549999999999999E-2</v>
      </c>
      <c r="O65" s="22">
        <f t="shared" si="4"/>
        <v>1.1898770000000001</v>
      </c>
    </row>
    <row r="66" spans="1:15" x14ac:dyDescent="0.2">
      <c r="A66" s="10">
        <v>1008</v>
      </c>
      <c r="B66" s="10" t="s">
        <v>16</v>
      </c>
      <c r="C66" s="21">
        <f>+'[3]15'!$E$23/10^6</f>
        <v>1.2312999999999999E-2</v>
      </c>
      <c r="D66" s="21">
        <f>+'[3]15'!$F$23/10^6</f>
        <v>1.3564E-2</v>
      </c>
      <c r="E66" s="21">
        <f>+'[3]15'!$G$23/10^6</f>
        <v>1.4796999999999999E-2</v>
      </c>
      <c r="F66" s="21">
        <f>+'[3]15'!$I$23/10^6</f>
        <v>1.6493000000000001E-2</v>
      </c>
      <c r="G66" s="21">
        <f>+'[3]15'!$J$23/10^6</f>
        <v>1.5543E-2</v>
      </c>
      <c r="H66" s="21">
        <f>+'[3]15'!$K$23/10^6</f>
        <v>1.6114E-2</v>
      </c>
      <c r="I66" s="21">
        <f>+'[3]15'!$M$23/10^6</f>
        <v>1.6139000000000001E-2</v>
      </c>
      <c r="J66" s="21">
        <f>+'[3]15'!$N$23/10^6</f>
        <v>1.4376999999999999E-2</v>
      </c>
      <c r="K66" s="21">
        <f>+'[3]15'!$O$23/10^6</f>
        <v>1.3906999999999999E-2</v>
      </c>
      <c r="L66" s="21">
        <f>+'[3]15'!$Q$23/10^6</f>
        <v>1.2815E-2</v>
      </c>
      <c r="M66" s="21">
        <f>+'[3]15'!$R$23/10^6</f>
        <v>1.4290000000000001E-2</v>
      </c>
      <c r="N66" s="21">
        <f>+'[3]15'!$S$23/10^6</f>
        <v>1.4548E-2</v>
      </c>
      <c r="O66" s="22">
        <f t="shared" si="4"/>
        <v>0.1749</v>
      </c>
    </row>
    <row r="67" spans="1:15" x14ac:dyDescent="0.2">
      <c r="A67" s="10">
        <v>1009</v>
      </c>
      <c r="B67" s="10" t="s">
        <v>17</v>
      </c>
      <c r="C67" s="21">
        <f>+'[3]16'!$E$23/10^6</f>
        <v>3.1067000000000001E-2</v>
      </c>
      <c r="D67" s="21">
        <f>+'[3]16'!$F$23/10^6</f>
        <v>3.1118E-2</v>
      </c>
      <c r="E67" s="21">
        <f>+'[3]16'!$G$23/10^6</f>
        <v>3.3466000000000003E-2</v>
      </c>
      <c r="F67" s="21">
        <f>+'[3]16'!$I$23/10^6</f>
        <v>2.9340000000000001E-2</v>
      </c>
      <c r="G67" s="21">
        <f>+'[3]16'!$J$23/10^6</f>
        <v>2.6328000000000001E-2</v>
      </c>
      <c r="H67" s="21">
        <f>+'[3]16'!$K$23/10^6</f>
        <v>2.6418000000000001E-2</v>
      </c>
      <c r="I67" s="21">
        <f>+'[3]16'!$M$23/10^6</f>
        <v>2.6304000000000001E-2</v>
      </c>
      <c r="J67" s="21">
        <f>+'[3]16'!$N$23/10^6</f>
        <v>3.2329999999999998E-2</v>
      </c>
      <c r="K67" s="21">
        <f>+'[3]16'!$O$23/10^6</f>
        <v>3.0512000000000001E-2</v>
      </c>
      <c r="L67" s="21">
        <f>+'[3]16'!$Q$23/10^6</f>
        <v>2.6808999999999999E-2</v>
      </c>
      <c r="M67" s="21">
        <f>+'[3]16'!$R$23/10^6</f>
        <v>2.8253E-2</v>
      </c>
      <c r="N67" s="21">
        <f>+'[3]16'!$S$23/10^6</f>
        <v>2.9884000000000001E-2</v>
      </c>
      <c r="O67" s="22">
        <f t="shared" si="4"/>
        <v>0.35182899999999995</v>
      </c>
    </row>
    <row r="68" spans="1:15" x14ac:dyDescent="0.2">
      <c r="A68" s="10">
        <v>1010</v>
      </c>
      <c r="B68" s="10" t="s">
        <v>19</v>
      </c>
      <c r="C68" s="21">
        <f>+'[3]18'!$E$23/10^6</f>
        <v>6.2474000000000002E-2</v>
      </c>
      <c r="D68" s="21">
        <f>+'[3]18'!$F$23/10^6</f>
        <v>6.2361E-2</v>
      </c>
      <c r="E68" s="21">
        <f>+'[3]18'!$G$23/10^6</f>
        <v>5.6912999999999998E-2</v>
      </c>
      <c r="F68" s="21">
        <f>+'[3]18'!$I$23/10^6</f>
        <v>6.2538999999999997E-2</v>
      </c>
      <c r="G68" s="21">
        <f>+'[3]18'!$J$23/10^6</f>
        <v>6.1844000000000003E-2</v>
      </c>
      <c r="H68" s="21">
        <f>+'[3]18'!$K$23/10^6</f>
        <v>6.6058000000000006E-2</v>
      </c>
      <c r="I68" s="21">
        <f>+'[3]18'!$M$23/10^6</f>
        <v>7.3256000000000002E-2</v>
      </c>
      <c r="J68" s="21">
        <f>+'[3]18'!$N$23/10^6</f>
        <v>4.7109999999999999E-2</v>
      </c>
      <c r="K68" s="21">
        <f>+'[3]18'!$O$23/10^6</f>
        <v>5.6987000000000003E-2</v>
      </c>
      <c r="L68" s="21">
        <f>+'[3]18'!$Q$23/10^6</f>
        <v>4.8304E-2</v>
      </c>
      <c r="M68" s="21">
        <f>+'[3]18'!$R$23/10^6</f>
        <v>6.0594000000000002E-2</v>
      </c>
      <c r="N68" s="21">
        <f>+'[3]18'!$S$23/10^6</f>
        <v>5.2221999999999998E-2</v>
      </c>
      <c r="O68" s="22">
        <f t="shared" si="4"/>
        <v>0.71066200000000002</v>
      </c>
    </row>
    <row r="69" spans="1:15" x14ac:dyDescent="0.2">
      <c r="A69" s="10">
        <v>1011</v>
      </c>
      <c r="B69" s="10" t="s">
        <v>20</v>
      </c>
      <c r="C69" s="21">
        <f>+'[3]19'!$E$23/10^6</f>
        <v>3.2111000000000001E-2</v>
      </c>
      <c r="D69" s="21">
        <f>+'[3]19'!$F$23/10^6</f>
        <v>1.9854E-2</v>
      </c>
      <c r="E69" s="21">
        <f>+'[3]19'!$G$23/10^6</f>
        <v>5.0200000000000002E-3</v>
      </c>
      <c r="F69" s="21">
        <f>+'[3]19'!$I$23/10^6</f>
        <v>5.855E-3</v>
      </c>
      <c r="G69" s="21">
        <f>+'[3]19'!$J$23/10^6</f>
        <v>7.3870000000000003E-3</v>
      </c>
      <c r="H69" s="21">
        <f>+'[3]19'!$K$23/10^6</f>
        <v>5.6969999999999998E-3</v>
      </c>
      <c r="I69" s="21">
        <f>+'[3]19'!$M$23/10^6</f>
        <v>3.7260000000000001E-3</v>
      </c>
      <c r="J69" s="21">
        <f>+'[3]19'!$N$23/10^6</f>
        <v>6.3420000000000004E-3</v>
      </c>
      <c r="K69" s="21">
        <f>+'[3]19'!$O$23/10^6</f>
        <v>6.4770000000000001E-3</v>
      </c>
      <c r="L69" s="21">
        <f>+'[3]19'!$Q$23/10^6</f>
        <v>5.8710000000000004E-3</v>
      </c>
      <c r="M69" s="21">
        <f>+'[3]19'!$R$23/10^6</f>
        <v>1.1141E-2</v>
      </c>
      <c r="N69" s="21">
        <f>+'[3]19'!$S$23/10^6</f>
        <v>1.2484E-2</v>
      </c>
      <c r="O69" s="22">
        <f t="shared" si="4"/>
        <v>0.12196499999999999</v>
      </c>
    </row>
    <row r="70" spans="1:15" x14ac:dyDescent="0.2">
      <c r="A70" s="10">
        <v>1012</v>
      </c>
      <c r="B70" s="10" t="s">
        <v>21</v>
      </c>
      <c r="C70" s="21">
        <f>+'[3]20'!$E$23/10^6</f>
        <v>6.7757999999999999E-2</v>
      </c>
      <c r="D70" s="21">
        <f>+'[3]20'!$F$23/10^6</f>
        <v>7.1517999999999998E-2</v>
      </c>
      <c r="E70" s="21">
        <f>+'[3]20'!$G$23/10^6</f>
        <v>7.2043999999999997E-2</v>
      </c>
      <c r="F70" s="21">
        <f>+'[3]20'!$I$23/10^6</f>
        <v>6.5960000000000005E-2</v>
      </c>
      <c r="G70" s="21">
        <f>+'[3]20'!$J$23/10^6</f>
        <v>7.8357999999999997E-2</v>
      </c>
      <c r="H70" s="21">
        <f>+'[3]20'!$K$23/10^6</f>
        <v>7.9588999999999993E-2</v>
      </c>
      <c r="I70" s="21">
        <f>+'[3]20'!$M$23/10^6</f>
        <v>7.3652999999999996E-2</v>
      </c>
      <c r="J70" s="21">
        <f>+'[3]20'!$N$23/10^6</f>
        <v>7.2126999999999997E-2</v>
      </c>
      <c r="K70" s="21">
        <f>+'[3]20'!$O$23/10^6</f>
        <v>7.1884000000000003E-2</v>
      </c>
      <c r="L70" s="21">
        <f>+'[3]20'!$Q$23/10^6</f>
        <v>8.0538999999999999E-2</v>
      </c>
      <c r="M70" s="21">
        <f>+'[3]20'!$R$23/10^6</f>
        <v>7.7665999999999999E-2</v>
      </c>
      <c r="N70" s="21">
        <f>+'[3]20'!$S$23/10^6</f>
        <v>7.9240000000000005E-2</v>
      </c>
      <c r="O70" s="22">
        <f t="shared" si="4"/>
        <v>0.89033600000000013</v>
      </c>
    </row>
    <row r="71" spans="1:15" x14ac:dyDescent="0.2">
      <c r="A71" s="10">
        <v>1013</v>
      </c>
      <c r="B71" s="10" t="s">
        <v>22</v>
      </c>
      <c r="C71" s="21">
        <f>+'[3]21'!$E$23/10^6</f>
        <v>4.9230000000000003E-3</v>
      </c>
      <c r="D71" s="21">
        <f>+'[3]21'!$F$23/10^6</f>
        <v>4.3119999999999999E-3</v>
      </c>
      <c r="E71" s="21">
        <f>+'[3]21'!$G$23/10^6</f>
        <v>4.1660000000000004E-3</v>
      </c>
      <c r="F71" s="21">
        <f>+'[3]21'!$I$23/10^6</f>
        <v>4.9500000000000004E-3</v>
      </c>
      <c r="G71" s="21">
        <f>+'[3]21'!$J$23/10^6</f>
        <v>4.4089999999999997E-3</v>
      </c>
      <c r="H71" s="21">
        <f>+'[3]21'!$K$23/10^6</f>
        <v>4.3870000000000003E-3</v>
      </c>
      <c r="I71" s="21">
        <f>+'[3]21'!$M$23/10^6</f>
        <v>5.0790000000000002E-3</v>
      </c>
      <c r="J71" s="21">
        <f>+'[3]21'!$N$23/10^6</f>
        <v>5.3049999999999998E-3</v>
      </c>
      <c r="K71" s="21">
        <f>+'[3]21'!$O$23/10^6</f>
        <v>4.8009999999999997E-3</v>
      </c>
      <c r="L71" s="21">
        <f>+'[3]21'!$Q$23/10^6</f>
        <v>4.5950000000000001E-3</v>
      </c>
      <c r="M71" s="21">
        <f>+'[3]21'!$R$23/10^6</f>
        <v>4.4749999999999998E-3</v>
      </c>
      <c r="N71" s="21">
        <f>+'[3]21'!$S$23/10^6</f>
        <v>4.4489999999999998E-3</v>
      </c>
      <c r="O71" s="22">
        <f t="shared" si="4"/>
        <v>5.5850999999999998E-2</v>
      </c>
    </row>
    <row r="72" spans="1:15" x14ac:dyDescent="0.2">
      <c r="A72" s="10">
        <v>1014</v>
      </c>
      <c r="B72" s="10" t="s">
        <v>23</v>
      </c>
      <c r="C72" s="21">
        <f>+'[3]22'!$E$23/10^6</f>
        <v>0.32680700000000001</v>
      </c>
      <c r="D72" s="21">
        <f>+'[3]22'!$F$23/10^6</f>
        <v>0.31746200000000002</v>
      </c>
      <c r="E72" s="21">
        <f>+'[3]22'!$G$23/10^6</f>
        <v>0.33804000000000001</v>
      </c>
      <c r="F72" s="21">
        <f>+'[3]22'!$I$23/10^6</f>
        <v>0.33805200000000002</v>
      </c>
      <c r="G72" s="21">
        <f>+'[3]22'!$J$23/10^6</f>
        <v>0.282277</v>
      </c>
      <c r="H72" s="21">
        <f>+'[3]22'!$K$23/10^6</f>
        <v>0.29164899999999999</v>
      </c>
      <c r="I72" s="21">
        <f>+'[3]22'!$M$23/10^6</f>
        <v>0.30399900000000002</v>
      </c>
      <c r="J72" s="21">
        <f>+'[3]22'!$N$23/10^6</f>
        <v>0.235952</v>
      </c>
      <c r="K72" s="21">
        <f>+'[3]22'!$O$23/10^6</f>
        <v>0.214837</v>
      </c>
      <c r="L72" s="21">
        <f>+'[3]22'!$Q$23/10^6</f>
        <v>0.305338</v>
      </c>
      <c r="M72" s="21">
        <f>+'[3]22'!$R$23/10^6</f>
        <v>0.33022899999999999</v>
      </c>
      <c r="N72" s="21">
        <f>+'[3]22'!$S$23/10^6</f>
        <v>0.20498</v>
      </c>
      <c r="O72" s="22">
        <f t="shared" si="4"/>
        <v>3.4896220000000007</v>
      </c>
    </row>
    <row r="73" spans="1:15" x14ac:dyDescent="0.2">
      <c r="A73" s="10">
        <v>1015</v>
      </c>
      <c r="B73" s="10" t="s">
        <v>24</v>
      </c>
      <c r="C73" s="21">
        <f>+'[3]23'!$E$23/10^6</f>
        <v>9.5069999999999998E-3</v>
      </c>
      <c r="D73" s="21">
        <f>+'[3]23'!$F$23/10^6</f>
        <v>1.1174999999999999E-2</v>
      </c>
      <c r="E73" s="21">
        <f>+'[3]23'!$G$23/10^6</f>
        <v>1.2156999999999999E-2</v>
      </c>
      <c r="F73" s="21">
        <f>+'[3]23'!$I$23/10^6</f>
        <v>1.2711999999999999E-2</v>
      </c>
      <c r="G73" s="21">
        <f>+'[3]23'!$J$23/10^6</f>
        <v>1.1847E-2</v>
      </c>
      <c r="H73" s="21">
        <f>+'[3]23'!$K$23/10^6</f>
        <v>1.1651E-2</v>
      </c>
      <c r="I73" s="21">
        <f>+'[3]23'!$M$23/10^6</f>
        <v>1.2019999999999999E-2</v>
      </c>
      <c r="J73" s="21">
        <f>+'[3]23'!$N$23/10^6</f>
        <v>9.5449999999999997E-3</v>
      </c>
      <c r="K73" s="21">
        <f>+'[3]23'!$O$23/10^6</f>
        <v>2.0140000000000002E-2</v>
      </c>
      <c r="L73" s="21">
        <f>+'[3]23'!$Q$23/10^6</f>
        <v>2.2041000000000002E-2</v>
      </c>
      <c r="M73" s="21">
        <f>+'[3]23'!$R$23/10^6</f>
        <v>2.2622E-2</v>
      </c>
      <c r="N73" s="21">
        <f>+'[3]23'!$S$23/10^6</f>
        <v>1.8696999999999998E-2</v>
      </c>
      <c r="O73" s="22">
        <f t="shared" si="4"/>
        <v>0.17411399999999999</v>
      </c>
    </row>
    <row r="74" spans="1:15" x14ac:dyDescent="0.2">
      <c r="A74" s="10">
        <v>1016</v>
      </c>
      <c r="B74" s="10" t="s">
        <v>25</v>
      </c>
      <c r="C74" s="21">
        <f>+'[3]24'!$E$23/10^6</f>
        <v>4.4895999999999998E-2</v>
      </c>
      <c r="D74" s="21">
        <f>+'[3]24'!$F$23/10^6</f>
        <v>4.7023000000000002E-2</v>
      </c>
      <c r="E74" s="21">
        <f>+'[3]24'!$G$23/10^6</f>
        <v>4.5280000000000001E-2</v>
      </c>
      <c r="F74" s="21">
        <f>+'[3]24'!$I$23/10^6</f>
        <v>5.2317000000000002E-2</v>
      </c>
      <c r="G74" s="21">
        <f>+'[3]24'!$J$23/10^6</f>
        <v>4.4274000000000001E-2</v>
      </c>
      <c r="H74" s="21">
        <f>+'[3]24'!$K$23/10^6</f>
        <v>3.9071000000000002E-2</v>
      </c>
      <c r="I74" s="21">
        <f>+'[3]24'!$M$23/10^6</f>
        <v>5.0917999999999998E-2</v>
      </c>
      <c r="J74" s="21">
        <f>+'[3]24'!$N$23/10^6</f>
        <v>2.929E-2</v>
      </c>
      <c r="K74" s="21">
        <f>+'[3]24'!$O$23/10^6</f>
        <v>4.725E-2</v>
      </c>
      <c r="L74" s="21">
        <f>+'[3]24'!$Q$23/10^6</f>
        <v>5.1658000000000003E-2</v>
      </c>
      <c r="M74" s="21">
        <f>+'[3]24'!$R$23/10^6</f>
        <v>5.0335999999999999E-2</v>
      </c>
      <c r="N74" s="21">
        <f>+'[3]24'!$S$23/10^6</f>
        <v>4.7211000000000003E-2</v>
      </c>
      <c r="O74" s="22">
        <f t="shared" si="4"/>
        <v>0.54952400000000001</v>
      </c>
    </row>
    <row r="75" spans="1:15" x14ac:dyDescent="0.2">
      <c r="A75" s="10">
        <v>1017</v>
      </c>
      <c r="B75" s="10" t="s">
        <v>26</v>
      </c>
      <c r="C75" s="21">
        <f>+'[3]25'!$E$23/10^6</f>
        <v>7.2924000000000003E-2</v>
      </c>
      <c r="D75" s="21">
        <f>+'[3]25'!$F$23/10^6</f>
        <v>6.7262000000000002E-2</v>
      </c>
      <c r="E75" s="21">
        <f>+'[3]25'!$G$23/10^6</f>
        <v>6.9114999999999996E-2</v>
      </c>
      <c r="F75" s="21">
        <f>+'[3]25'!$I$23/10^6</f>
        <v>6.8335000000000007E-2</v>
      </c>
      <c r="G75" s="21">
        <f>+'[3]25'!$J$23/10^6</f>
        <v>6.5789E-2</v>
      </c>
      <c r="H75" s="21">
        <f>+'[3]25'!$K$23/10^6</f>
        <v>6.8454000000000001E-2</v>
      </c>
      <c r="I75" s="21">
        <f>+'[3]25'!$M$23/10^6</f>
        <v>6.9644999999999999E-2</v>
      </c>
      <c r="J75" s="21">
        <f>+'[3]25'!$N$23/10^6</f>
        <v>7.9367999999999994E-2</v>
      </c>
      <c r="K75" s="21">
        <f>+'[3]25'!$O$23/10^6</f>
        <v>7.2220000000000006E-2</v>
      </c>
      <c r="L75" s="21">
        <f>+'[3]25'!$Q$23/10^6</f>
        <v>6.7705000000000001E-2</v>
      </c>
      <c r="M75" s="21">
        <f>+'[3]25'!$R$23/10^6</f>
        <v>9.3881999999999993E-2</v>
      </c>
      <c r="N75" s="21">
        <f>+'[3]25'!$S$23/10^6</f>
        <v>0.102204</v>
      </c>
      <c r="O75" s="22">
        <f t="shared" si="4"/>
        <v>0.89690299999999989</v>
      </c>
    </row>
    <row r="76" spans="1:15" x14ac:dyDescent="0.2">
      <c r="A76" s="10">
        <v>1018</v>
      </c>
      <c r="B76" s="10" t="s">
        <v>27</v>
      </c>
      <c r="C76" s="21">
        <f>+'[3]26'!$E$23/10^6</f>
        <v>3.9222E-2</v>
      </c>
      <c r="D76" s="21">
        <f>+'[3]26'!$F$23/10^6</f>
        <v>3.8066000000000003E-2</v>
      </c>
      <c r="E76" s="21">
        <f>+'[3]26'!$G$23/10^6</f>
        <v>3.7545000000000002E-2</v>
      </c>
      <c r="F76" s="21">
        <f>+'[3]26'!$I$23/10^6</f>
        <v>3.7067000000000003E-2</v>
      </c>
      <c r="G76" s="21">
        <f>+'[3]26'!$J$23/10^6</f>
        <v>3.7021999999999999E-2</v>
      </c>
      <c r="H76" s="21">
        <f>+'[3]26'!$K$23/10^6</f>
        <v>3.7863000000000001E-2</v>
      </c>
      <c r="I76" s="21">
        <f>+'[3]26'!$M$23/10^6</f>
        <v>4.1993000000000003E-2</v>
      </c>
      <c r="J76" s="21">
        <f>+'[3]26'!$N$23/10^6</f>
        <v>4.2216999999999998E-2</v>
      </c>
      <c r="K76" s="21">
        <f>+'[3]26'!$O$23/10^6</f>
        <v>3.8924E-2</v>
      </c>
      <c r="L76" s="21">
        <f>+'[3]26'!$Q$23/10^6</f>
        <v>3.8918000000000001E-2</v>
      </c>
      <c r="M76" s="21">
        <f>+'[3]26'!$R$23/10^6</f>
        <v>3.7142000000000001E-2</v>
      </c>
      <c r="N76" s="21">
        <f>+'[3]26'!$S$23/10^6</f>
        <v>3.6145999999999998E-2</v>
      </c>
      <c r="O76" s="22">
        <f t="shared" si="4"/>
        <v>0.46212500000000001</v>
      </c>
    </row>
    <row r="77" spans="1:15" x14ac:dyDescent="0.2">
      <c r="A77" s="10">
        <v>1019</v>
      </c>
      <c r="B77" s="10" t="s">
        <v>28</v>
      </c>
      <c r="C77" s="21">
        <f>+'[3]27'!$E$23/10^6</f>
        <v>8.0929999999999995E-3</v>
      </c>
      <c r="D77" s="21">
        <f>+'[3]27'!$F$23/10^6</f>
        <v>9.724E-3</v>
      </c>
      <c r="E77" s="21">
        <f>+'[3]27'!$G$23/10^6</f>
        <v>1.1875E-2</v>
      </c>
      <c r="F77" s="21">
        <f>+'[3]27'!$I$23/10^6</f>
        <v>1.269E-2</v>
      </c>
      <c r="G77" s="21">
        <f>+'[3]27'!$J$23/10^6</f>
        <v>1.0576E-2</v>
      </c>
      <c r="H77" s="21">
        <f>+'[3]27'!$K$23/10^6</f>
        <v>1.1776999999999999E-2</v>
      </c>
      <c r="I77" s="21">
        <f>+'[3]27'!$M$23/10^6</f>
        <v>1.1879000000000001E-2</v>
      </c>
      <c r="J77" s="21">
        <f>+'[3]27'!$N$23/10^6</f>
        <v>1.2888E-2</v>
      </c>
      <c r="K77" s="21">
        <f>+'[3]27'!$O$23/10^6</f>
        <v>1.1610000000000001E-2</v>
      </c>
      <c r="L77" s="21">
        <f>+'[3]27'!$Q$23/10^6</f>
        <v>1.0926E-2</v>
      </c>
      <c r="M77" s="21">
        <f>+'[3]27'!$R$23/10^6</f>
        <v>1.0636E-2</v>
      </c>
      <c r="N77" s="21">
        <f>+'[3]27'!$S$23/10^6</f>
        <v>1.1982E-2</v>
      </c>
      <c r="O77" s="22">
        <f t="shared" si="4"/>
        <v>0.134656</v>
      </c>
    </row>
    <row r="78" spans="1:15" x14ac:dyDescent="0.2">
      <c r="A78" s="10">
        <v>1020</v>
      </c>
      <c r="B78" s="10" t="s">
        <v>29</v>
      </c>
      <c r="C78" s="21">
        <f>+'[3]28'!$E$23/10^6</f>
        <v>7.2370000000000004E-2</v>
      </c>
      <c r="D78" s="21">
        <f>+'[3]28'!$F$23/10^6</f>
        <v>6.8069000000000005E-2</v>
      </c>
      <c r="E78" s="21">
        <f>+'[3]28'!$G$23/10^6</f>
        <v>7.3297000000000001E-2</v>
      </c>
      <c r="F78" s="21">
        <f>+'[3]28'!$I$23/10^6</f>
        <v>7.3247000000000007E-2</v>
      </c>
      <c r="G78" s="21">
        <f>+'[3]28'!$J$23/10^6</f>
        <v>2.9248E-2</v>
      </c>
      <c r="H78" s="21">
        <f>+'[3]28'!$K$23/10^6</f>
        <v>8.0080999999999999E-2</v>
      </c>
      <c r="I78" s="21">
        <f>+'[3]28'!$M$23/10^6</f>
        <v>6.6261E-2</v>
      </c>
      <c r="J78" s="21">
        <f>+'[3]28'!$N$23/10^6</f>
        <v>6.5973000000000004E-2</v>
      </c>
      <c r="K78" s="21">
        <f>+'[3]28'!$O$23/10^6</f>
        <v>5.9207000000000003E-2</v>
      </c>
      <c r="L78" s="21">
        <f>+'[3]28'!$Q$23/10^6</f>
        <v>7.7046000000000003E-2</v>
      </c>
      <c r="M78" s="21">
        <f>+'[3]28'!$R$23/10^6</f>
        <v>7.2967000000000004E-2</v>
      </c>
      <c r="N78" s="21">
        <f>+'[3]28'!$S$23/10^6</f>
        <v>7.8839999999999993E-2</v>
      </c>
      <c r="O78" s="22">
        <f t="shared" si="4"/>
        <v>0.81660599999999994</v>
      </c>
    </row>
    <row r="79" spans="1:15" x14ac:dyDescent="0.2">
      <c r="A79" s="10">
        <v>1021</v>
      </c>
      <c r="B79" s="10" t="s">
        <v>30</v>
      </c>
      <c r="C79" s="21">
        <f>+'[3]29'!$E$23/10^6</f>
        <v>1.0267999999999999E-2</v>
      </c>
      <c r="D79" s="21">
        <f>+'[3]29'!$F$23/10^6</f>
        <v>9.5709999999999996E-3</v>
      </c>
      <c r="E79" s="21">
        <f>+'[3]29'!$G$23/10^6</f>
        <v>1.0597000000000001E-2</v>
      </c>
      <c r="F79" s="21">
        <f>+'[3]29'!$I$23/10^6</f>
        <v>1.0461E-2</v>
      </c>
      <c r="G79" s="21">
        <f>+'[3]29'!$J$23/10^6</f>
        <v>9.8379999999999995E-3</v>
      </c>
      <c r="H79" s="21">
        <f>+'[3]29'!$K$23/10^6</f>
        <v>1.0460000000000001E-2</v>
      </c>
      <c r="I79" s="21">
        <f>+'[3]29'!$M$23/10^6</f>
        <v>9.5860000000000008E-3</v>
      </c>
      <c r="J79" s="21">
        <f>+'[3]29'!$N$23/10^6</f>
        <v>9.6530000000000001E-3</v>
      </c>
      <c r="K79" s="21">
        <f>+'[3]29'!$O$23/10^6</f>
        <v>1.0266000000000001E-2</v>
      </c>
      <c r="L79" s="21">
        <f>+'[3]29'!$Q$23/10^6</f>
        <v>9.9760000000000005E-3</v>
      </c>
      <c r="M79" s="21">
        <f>+'[3]29'!$R$23/10^6</f>
        <v>9.7129999999999994E-3</v>
      </c>
      <c r="N79" s="21">
        <f>+'[3]29'!$S$23/10^6</f>
        <v>1.0285000000000001E-2</v>
      </c>
      <c r="O79" s="22">
        <f t="shared" si="4"/>
        <v>0.12067399999999999</v>
      </c>
    </row>
    <row r="80" spans="1:15" x14ac:dyDescent="0.2">
      <c r="A80" s="10">
        <v>1022</v>
      </c>
      <c r="B80" s="10" t="s">
        <v>31</v>
      </c>
      <c r="C80" s="21">
        <f>+'[3]30'!$E$23/10^6</f>
        <v>0.15940499999999999</v>
      </c>
      <c r="D80" s="21">
        <f>+'[3]30'!$F$23/10^6</f>
        <v>0.14698</v>
      </c>
      <c r="E80" s="21">
        <f>+'[3]30'!$G$23/10^6</f>
        <v>0.124435</v>
      </c>
      <c r="F80" s="21">
        <f>+'[3]30'!$I$23/10^6</f>
        <v>0.15409300000000001</v>
      </c>
      <c r="G80" s="21">
        <f>+'[3]30'!$J$23/10^6</f>
        <v>0.19430700000000001</v>
      </c>
      <c r="H80" s="21">
        <f>+'[3]30'!$K$23/10^6</f>
        <v>0.119808</v>
      </c>
      <c r="I80" s="21">
        <f>+'[3]30'!$M$23/10^6</f>
        <v>0.14097199999999999</v>
      </c>
      <c r="J80" s="21">
        <f>+'[3]30'!$N$23/10^6</f>
        <v>8.0284999999999995E-2</v>
      </c>
      <c r="K80" s="21">
        <f>+'[3]30'!$O$23/10^6</f>
        <v>0.11154600000000001</v>
      </c>
      <c r="L80" s="21">
        <f>+'[3]30'!$Q$23/10^6</f>
        <v>0.12034</v>
      </c>
      <c r="M80" s="21">
        <f>+'[3]30'!$R$23/10^6</f>
        <v>0.129137</v>
      </c>
      <c r="N80" s="21">
        <f>+'[3]30'!$S$23/10^6</f>
        <v>0.135098</v>
      </c>
      <c r="O80" s="22">
        <f t="shared" si="4"/>
        <v>1.6164059999999998</v>
      </c>
    </row>
    <row r="81" spans="1:15" x14ac:dyDescent="0.2">
      <c r="A81" s="10">
        <v>1023</v>
      </c>
      <c r="B81" s="10" t="s">
        <v>32</v>
      </c>
      <c r="C81" s="21">
        <f>+'[3]31'!$E$23/10^6</f>
        <v>3.2820000000000002E-2</v>
      </c>
      <c r="D81" s="21">
        <f>+'[3]31'!$F$23/10^6</f>
        <v>2.7746E-2</v>
      </c>
      <c r="E81" s="21">
        <f>+'[3]31'!$G$23/10^6</f>
        <v>3.3311E-2</v>
      </c>
      <c r="F81" s="21">
        <f>+'[3]31'!$I$23/10^6</f>
        <v>3.0692000000000001E-2</v>
      </c>
      <c r="G81" s="21">
        <f>+'[3]31'!$J$23/10^6</f>
        <v>2.8329E-2</v>
      </c>
      <c r="H81" s="21">
        <f>+'[3]31'!$K$23/10^6</f>
        <v>3.6753000000000001E-2</v>
      </c>
      <c r="I81" s="21">
        <f>+'[3]31'!$M$23/10^6</f>
        <v>3.3756000000000001E-2</v>
      </c>
      <c r="J81" s="21">
        <f>+'[3]31'!$N$23/10^6</f>
        <v>2.1271999999999999E-2</v>
      </c>
      <c r="K81" s="21">
        <f>+'[3]31'!$O$23/10^6</f>
        <v>2.5642999999999999E-2</v>
      </c>
      <c r="L81" s="21">
        <f>+'[3]31'!$Q$23/10^6</f>
        <v>2.8590999999999998E-2</v>
      </c>
      <c r="M81" s="21">
        <f>+'[3]31'!$R$23/10^6</f>
        <v>3.1635999999999997E-2</v>
      </c>
      <c r="N81" s="21">
        <f>+'[3]31'!$S$23/10^6</f>
        <v>2.9108999999999999E-2</v>
      </c>
      <c r="O81" s="22">
        <f t="shared" si="4"/>
        <v>0.35965800000000003</v>
      </c>
    </row>
    <row r="82" spans="1:15" x14ac:dyDescent="0.2">
      <c r="A82" s="10">
        <v>1024</v>
      </c>
      <c r="B82" s="10" t="s">
        <v>33</v>
      </c>
      <c r="C82" s="21">
        <f>+'[3]32'!$E$23/10^6</f>
        <v>0.34632800000000002</v>
      </c>
      <c r="D82" s="21">
        <f>+'[3]32'!$F$23/10^6</f>
        <v>0.31282661</v>
      </c>
      <c r="E82" s="21">
        <f>+'[3]32'!$G$23/10^6</f>
        <v>0.29439999999999988</v>
      </c>
      <c r="F82" s="21">
        <f>+'[3]32'!$I$23/10^6</f>
        <v>0.27386539000000015</v>
      </c>
      <c r="G82" s="21">
        <f>+'[3]32'!$J$23/10^6</f>
        <v>0.223525</v>
      </c>
      <c r="H82" s="21">
        <f>+'[3]32'!$K$23/10^6</f>
        <v>0.28295999999999999</v>
      </c>
      <c r="I82" s="21">
        <f>+'[3]32'!$M$23/10^6</f>
        <v>0.28398800000000002</v>
      </c>
      <c r="J82" s="21">
        <f>+'[3]32'!$N$23/10^6</f>
        <v>0.269318</v>
      </c>
      <c r="K82" s="21">
        <f>+'[3]32'!$O$23/10^6</f>
        <v>0.222577</v>
      </c>
      <c r="L82" s="21">
        <f>+'[3]32'!$Q$23/10^6</f>
        <v>0.2033171900000004</v>
      </c>
      <c r="M82" s="21">
        <f>+'[3]32'!$R$23/10^6</f>
        <v>0.19256758999999984</v>
      </c>
      <c r="N82" s="21">
        <f>+'[3]32'!$S$23/10^6</f>
        <v>0.1783402</v>
      </c>
      <c r="O82" s="22">
        <f t="shared" si="4"/>
        <v>3.0840129800000002</v>
      </c>
    </row>
    <row r="83" spans="1:15" x14ac:dyDescent="0.2">
      <c r="A83" s="10">
        <v>1025</v>
      </c>
      <c r="B83" s="10" t="s">
        <v>34</v>
      </c>
      <c r="C83" s="21">
        <f>+'[3]33'!$E$23/10^6</f>
        <v>2.2179999999999998E-2</v>
      </c>
      <c r="D83" s="21">
        <f>+'[3]33'!$F$23/10^6</f>
        <v>3.5090999999999997E-2</v>
      </c>
      <c r="E83" s="21">
        <f>+'[3]33'!$G$23/10^6</f>
        <v>4.2362999999999998E-2</v>
      </c>
      <c r="F83" s="21">
        <f>+'[3]33'!$I$23/10^6</f>
        <v>4.8735000000000001E-2</v>
      </c>
      <c r="G83" s="21">
        <f>+'[3]33'!$J$23/10^6</f>
        <v>4.4583999999999999E-2</v>
      </c>
      <c r="H83" s="21">
        <f>+'[3]33'!$K$23/10^6</f>
        <v>4.9841999999999997E-2</v>
      </c>
      <c r="I83" s="21">
        <f>+'[3]33'!$M$23/10^6</f>
        <v>4.5968000000000002E-2</v>
      </c>
      <c r="J83" s="21">
        <f>+'[3]33'!$N$23/10^6</f>
        <v>4.1401E-2</v>
      </c>
      <c r="K83" s="21">
        <f>+'[3]33'!$O$23/10^6</f>
        <v>3.5055000000000003E-2</v>
      </c>
      <c r="L83" s="21">
        <f>+'[3]33'!$Q$23/10^6</f>
        <v>3.5825000000000003E-2</v>
      </c>
      <c r="M83" s="21">
        <f>+'[3]33'!$R$23/10^6</f>
        <v>4.3577999999999999E-2</v>
      </c>
      <c r="N83" s="21">
        <f>+'[3]33'!$S$23/10^6</f>
        <v>5.6286999999999997E-2</v>
      </c>
      <c r="O83" s="22">
        <f t="shared" si="4"/>
        <v>0.50090900000000005</v>
      </c>
    </row>
    <row r="84" spans="1:15" x14ac:dyDescent="0.2">
      <c r="A84" s="10">
        <v>1026</v>
      </c>
      <c r="B84" s="10" t="s">
        <v>35</v>
      </c>
      <c r="C84" s="21">
        <f>+'[3]34'!$E$23/10^6</f>
        <v>9.9710000000000007E-3</v>
      </c>
      <c r="D84" s="21">
        <f>+'[3]34'!$F$23/10^6</f>
        <v>9.7970000000000002E-3</v>
      </c>
      <c r="E84" s="21">
        <f>+'[3]34'!$G$23/10^6</f>
        <v>7.6509999999999998E-3</v>
      </c>
      <c r="F84" s="21">
        <f>+'[3]34'!$I$23/10^6</f>
        <v>7.2100000000000003E-3</v>
      </c>
      <c r="G84" s="21">
        <f>+'[3]34'!$J$23/10^6</f>
        <v>7.1089999999999999E-3</v>
      </c>
      <c r="H84" s="21">
        <f>+'[3]34'!$K$23/10^6</f>
        <v>9.5910000000000006E-3</v>
      </c>
      <c r="I84" s="21">
        <f>+'[3]34'!$M$23/10^6</f>
        <v>1.0257E-2</v>
      </c>
      <c r="J84" s="21">
        <f>+'[3]34'!$N$23/10^6</f>
        <v>9.7249999999999993E-3</v>
      </c>
      <c r="K84" s="21">
        <f>+'[3]34'!$O$23/10^6</f>
        <v>3.7069999999999998E-3</v>
      </c>
      <c r="L84" s="21">
        <f>+'[3]34'!$Q$23/10^6</f>
        <v>4.9680000000000002E-3</v>
      </c>
      <c r="M84" s="21">
        <f>+'[3]34'!$R$23/10^6</f>
        <v>6.5830000000000003E-3</v>
      </c>
      <c r="N84" s="21">
        <f>+'[3]34'!$S$23/10^6</f>
        <v>4.2770000000000004E-3</v>
      </c>
      <c r="O84" s="22">
        <f t="shared" si="4"/>
        <v>9.084600000000001E-2</v>
      </c>
    </row>
    <row r="85" spans="1:15" x14ac:dyDescent="0.2">
      <c r="A85" s="10">
        <v>1027</v>
      </c>
      <c r="B85" s="10" t="s">
        <v>36</v>
      </c>
      <c r="C85" s="21">
        <f>+'[3]35'!$E$23/10^6</f>
        <v>9.5010000000000008E-3</v>
      </c>
      <c r="D85" s="21">
        <f>+'[3]35'!$F$23/10^6</f>
        <v>2.6389999999999999E-3</v>
      </c>
      <c r="E85" s="21">
        <f>+'[3]35'!$G$23/10^6</f>
        <v>3.241E-3</v>
      </c>
      <c r="F85" s="21">
        <f>+'[3]35'!$I$23/10^6</f>
        <v>2.532E-3</v>
      </c>
      <c r="G85" s="21">
        <f>+'[3]35'!$J$23/10^6</f>
        <v>6.1679999999999999E-3</v>
      </c>
      <c r="H85" s="21">
        <f>+'[3]35'!$K$23/10^6</f>
        <v>9.8589999999999997E-3</v>
      </c>
      <c r="I85" s="21">
        <f>+'[3]35'!$M$23/10^6</f>
        <v>1.2638E-2</v>
      </c>
      <c r="J85" s="21">
        <f>+'[3]35'!$N$23/10^6</f>
        <v>9.9505999999999761E-3</v>
      </c>
      <c r="K85" s="21">
        <f>+'[3]35'!$O$23/10^6</f>
        <v>1.1816999999999999E-2</v>
      </c>
      <c r="L85" s="21">
        <f>+'[3]35'!$Q$23/10^6</f>
        <v>1.1483999999999999E-2</v>
      </c>
      <c r="M85" s="21">
        <f>+'[3]35'!$R$23/10^6</f>
        <v>1.0425E-2</v>
      </c>
      <c r="N85" s="21">
        <f>+'[3]35'!$S$23/10^6</f>
        <v>8.4860000000000005E-3</v>
      </c>
      <c r="O85" s="22">
        <f t="shared" si="4"/>
        <v>9.8740599999999956E-2</v>
      </c>
    </row>
    <row r="86" spans="1:15" x14ac:dyDescent="0.2">
      <c r="A86" s="10">
        <v>1028</v>
      </c>
      <c r="B86" s="10" t="s">
        <v>37</v>
      </c>
      <c r="C86" s="21">
        <f>+'[3]36'!$E$23/10^6</f>
        <v>9.9677000000000002E-2</v>
      </c>
      <c r="D86" s="21">
        <f>+'[3]36'!$F$23/10^6</f>
        <v>0.100077</v>
      </c>
      <c r="E86" s="21">
        <f>+'[3]36'!$G$23/10^6</f>
        <v>0.103655</v>
      </c>
      <c r="F86" s="21">
        <f>+'[3]36'!$I$23/10^6</f>
        <v>0.100671</v>
      </c>
      <c r="G86" s="21">
        <f>+'[3]36'!$J$23/10^6</f>
        <v>9.2925999999999995E-2</v>
      </c>
      <c r="H86" s="21">
        <f>+'[3]36'!$K$23/10^6</f>
        <v>0.105822</v>
      </c>
      <c r="I86" s="21">
        <f>+'[3]36'!$M$23/10^6</f>
        <v>0.10209</v>
      </c>
      <c r="J86" s="21">
        <f>+'[3]36'!$N$23/10^6</f>
        <v>8.8857000000000005E-2</v>
      </c>
      <c r="K86" s="21">
        <f>+'[3]36'!$O$23/10^6</f>
        <v>8.0593999999999999E-2</v>
      </c>
      <c r="L86" s="21">
        <f>+'[3]36'!$Q$23/10^6</f>
        <v>8.6839E-2</v>
      </c>
      <c r="M86" s="21">
        <f>+'[3]36'!$R$23/10^6</f>
        <v>8.7223999999999996E-2</v>
      </c>
      <c r="N86" s="21">
        <f>+'[3]36'!$S$23/10^6</f>
        <v>9.1963000000000003E-2</v>
      </c>
      <c r="O86" s="22">
        <f t="shared" si="4"/>
        <v>1.140395</v>
      </c>
    </row>
    <row r="87" spans="1:15" x14ac:dyDescent="0.2">
      <c r="A87" s="10">
        <v>1029</v>
      </c>
      <c r="B87" s="10" t="s">
        <v>38</v>
      </c>
      <c r="C87" s="21">
        <f>+'[3]37'!$E$23/10^6</f>
        <v>5.0179999999999999E-3</v>
      </c>
      <c r="D87" s="21">
        <f>+'[3]37'!$F$23/10^6</f>
        <v>4.9490000000000003E-3</v>
      </c>
      <c r="E87" s="21">
        <f>+'[3]37'!$G$23/10^6</f>
        <v>4.7460000000000002E-3</v>
      </c>
      <c r="F87" s="21">
        <f>+'[3]37'!$I$23/10^6</f>
        <v>5.3839999999999999E-3</v>
      </c>
      <c r="G87" s="21">
        <f>+'[3]37'!$J$23/10^6</f>
        <v>5.0390000000000001E-3</v>
      </c>
      <c r="H87" s="21">
        <f>+'[3]37'!$K$23/10^6</f>
        <v>5.3550000000000004E-3</v>
      </c>
      <c r="I87" s="21">
        <f>+'[3]37'!$M$23/10^6</f>
        <v>5.679E-3</v>
      </c>
      <c r="J87" s="21">
        <f>+'[3]37'!$N$23/10^6</f>
        <v>5.568E-3</v>
      </c>
      <c r="K87" s="21">
        <f>+'[3]37'!$O$23/10^6</f>
        <v>5.7229999999999998E-3</v>
      </c>
      <c r="L87" s="21">
        <f>+'[3]37'!$Q$23/10^6</f>
        <v>5.352E-3</v>
      </c>
      <c r="M87" s="21">
        <f>+'[3]37'!$R$23/10^6</f>
        <v>5.5820000000000002E-3</v>
      </c>
      <c r="N87" s="21">
        <f>+'[3]37'!$S$23/10^6</f>
        <v>5.5250000000000004E-3</v>
      </c>
      <c r="O87" s="22">
        <f t="shared" si="4"/>
        <v>6.3920000000000005E-2</v>
      </c>
    </row>
    <row r="88" spans="1:15" x14ac:dyDescent="0.2">
      <c r="A88" s="15">
        <v>1030</v>
      </c>
      <c r="B88" s="15" t="s">
        <v>18</v>
      </c>
      <c r="C88" s="23">
        <f>+'[3]17'!$E$23/10^6</f>
        <v>1.0534E-2</v>
      </c>
      <c r="D88" s="23">
        <f>+'[3]17'!$F$23/10^6</f>
        <v>1.0513E-2</v>
      </c>
      <c r="E88" s="23">
        <f>+'[3]17'!$G$23/10^6</f>
        <v>1.0995E-2</v>
      </c>
      <c r="F88" s="23">
        <f>+'[3]17'!$I$23/10^6</f>
        <v>1.1351E-2</v>
      </c>
      <c r="G88" s="23">
        <f>+'[3]17'!$J$23/10^6</f>
        <v>1.0710000000000001E-2</v>
      </c>
      <c r="H88" s="23">
        <f>+'[3]17'!$K$23/10^6</f>
        <v>1.2111E-2</v>
      </c>
      <c r="I88" s="23">
        <f>+'[3]17'!$M$23/10^6</f>
        <v>1.1455999999999999E-2</v>
      </c>
      <c r="J88" s="23">
        <f>+'[3]17'!$N$23/10^6</f>
        <v>1.1534000000000001E-2</v>
      </c>
      <c r="K88" s="23">
        <f>+'[3]17'!$O$23/10^6</f>
        <v>1.2234999999999999E-2</v>
      </c>
      <c r="L88" s="23">
        <f>+'[3]17'!$Q$23/10^6</f>
        <v>1.2821000000000001E-2</v>
      </c>
      <c r="M88" s="23">
        <f>+'[3]17'!$R$23/10^6</f>
        <v>1.2538000000000001E-2</v>
      </c>
      <c r="N88" s="23">
        <f>+'[3]17'!$S$23/10^6</f>
        <v>1.1787000000000001E-2</v>
      </c>
      <c r="O88" s="24">
        <f t="shared" si="4"/>
        <v>0.13858499999999999</v>
      </c>
    </row>
    <row r="89" spans="1:15" x14ac:dyDescent="0.2">
      <c r="A89" s="4">
        <v>10300</v>
      </c>
      <c r="B89" s="4" t="s">
        <v>62</v>
      </c>
      <c r="C89" s="18">
        <f>SUM(C62:C88)</f>
        <v>2.5311200000000005</v>
      </c>
      <c r="D89" s="18">
        <f t="shared" ref="D89:N89" si="5">SUM(D62:D88)</f>
        <v>2.3747056099999999</v>
      </c>
      <c r="E89" s="18">
        <f t="shared" si="5"/>
        <v>2.3529309999999994</v>
      </c>
      <c r="F89" s="18">
        <f t="shared" si="5"/>
        <v>2.4073043900000006</v>
      </c>
      <c r="G89" s="18">
        <f t="shared" si="5"/>
        <v>2.2607300000000001</v>
      </c>
      <c r="H89" s="18">
        <f t="shared" si="5"/>
        <v>2.4598450000000001</v>
      </c>
      <c r="I89" s="18">
        <f t="shared" si="5"/>
        <v>2.4343079999999993</v>
      </c>
      <c r="J89" s="18">
        <f t="shared" si="5"/>
        <v>2.1624525999999995</v>
      </c>
      <c r="K89" s="18">
        <f t="shared" si="5"/>
        <v>2.1283430000000001</v>
      </c>
      <c r="L89" s="18">
        <f t="shared" si="5"/>
        <v>2.1928271899999991</v>
      </c>
      <c r="M89" s="18">
        <f t="shared" si="5"/>
        <v>2.3662045900000002</v>
      </c>
      <c r="N89" s="18">
        <f t="shared" si="5"/>
        <v>2.2994352</v>
      </c>
      <c r="O89" s="18">
        <f t="shared" si="4"/>
        <v>27.970206579999999</v>
      </c>
    </row>
    <row r="90" spans="1:15" x14ac:dyDescent="0.2">
      <c r="A90" s="32"/>
      <c r="B90" s="32"/>
      <c r="C90"/>
      <c r="D90"/>
      <c r="E90"/>
      <c r="F90"/>
      <c r="G90"/>
      <c r="H90"/>
      <c r="I90"/>
      <c r="J90"/>
      <c r="K90"/>
      <c r="L90"/>
      <c r="M90"/>
      <c r="N90"/>
      <c r="O90" s="32"/>
    </row>
    <row r="91" spans="1:15" x14ac:dyDescent="0.2">
      <c r="A91" s="3" t="s">
        <v>52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62</v>
      </c>
    </row>
    <row r="92" spans="1:15" x14ac:dyDescent="0.2">
      <c r="A92" s="7">
        <v>1004</v>
      </c>
      <c r="B92" s="7" t="s">
        <v>94</v>
      </c>
      <c r="C92" s="26">
        <f>+'[3]11'!$E$25</f>
        <v>28.791822523148983</v>
      </c>
      <c r="D92" s="26">
        <f>+'[3]11'!$F$25</f>
        <v>28.739431928719569</v>
      </c>
      <c r="E92" s="26">
        <f>+'[3]11'!$G$25</f>
        <v>28.813231805375498</v>
      </c>
      <c r="F92" s="26">
        <f>+'[3]11'!$I$25</f>
        <v>27.624305870757521</v>
      </c>
      <c r="G92" s="26">
        <f>+'[3]11'!$J$25</f>
        <v>27.661723148294719</v>
      </c>
      <c r="H92" s="26">
        <f>+'[3]11'!$K$25</f>
        <v>30.935892171920699</v>
      </c>
      <c r="I92" s="26">
        <f>+'[3]11'!$M$25</f>
        <v>30.747344225632105</v>
      </c>
      <c r="J92" s="26">
        <f>+'[3]11'!$N$25</f>
        <v>28.218267862375477</v>
      </c>
      <c r="K92" s="26">
        <f>+'[3]11'!$O$25</f>
        <v>27.472972658554244</v>
      </c>
      <c r="L92" s="26">
        <f>+'[3]11'!$Q$25</f>
        <v>27.028251022964945</v>
      </c>
      <c r="M92" s="26">
        <f>+'[3]11'!$R$25</f>
        <v>29.643441707257434</v>
      </c>
      <c r="N92" s="26">
        <f>+'[3]11'!$S$25</f>
        <v>30.538051919598967</v>
      </c>
      <c r="O92" s="27">
        <f>+'[3]11'!$T$25</f>
        <v>28.850661655296832</v>
      </c>
    </row>
    <row r="93" spans="1:15" x14ac:dyDescent="0.2">
      <c r="A93" s="10">
        <v>1005</v>
      </c>
      <c r="B93" s="10" t="s">
        <v>13</v>
      </c>
      <c r="C93" s="28">
        <f>+'[3]12'!$E$25</f>
        <v>28.307126505798028</v>
      </c>
      <c r="D93" s="28">
        <f>+'[3]12'!$F$25</f>
        <v>26.934748208135531</v>
      </c>
      <c r="E93" s="28">
        <f>+'[3]12'!$G$25</f>
        <v>23.776992069674996</v>
      </c>
      <c r="F93" s="28">
        <f>+'[3]12'!$I$25</f>
        <v>16.814012712478519</v>
      </c>
      <c r="G93" s="28">
        <f>+'[3]12'!$J$25</f>
        <v>22.53748864819368</v>
      </c>
      <c r="H93" s="28">
        <f>+'[3]12'!$K$25</f>
        <v>19.57149469878987</v>
      </c>
      <c r="I93" s="28">
        <f>+'[3]12'!$M$25</f>
        <v>19.952379030630777</v>
      </c>
      <c r="J93" s="28">
        <f>+'[3]12'!$N$25</f>
        <v>18.386653259731997</v>
      </c>
      <c r="K93" s="28">
        <f>+'[3]12'!$O$25</f>
        <v>23.565376373680383</v>
      </c>
      <c r="L93" s="28">
        <f>+'[3]12'!$Q$25</f>
        <v>23.489251592356688</v>
      </c>
      <c r="M93" s="28">
        <f>+'[3]12'!$R$25</f>
        <v>24.246647581738738</v>
      </c>
      <c r="N93" s="28">
        <f>+'[3]12'!$S$25</f>
        <v>23.893310121860235</v>
      </c>
      <c r="O93" s="29">
        <f>+'[3]12'!$T$25</f>
        <v>22.739668167883785</v>
      </c>
    </row>
    <row r="94" spans="1:15" x14ac:dyDescent="0.2">
      <c r="A94" s="10">
        <v>1006</v>
      </c>
      <c r="B94" s="10" t="s">
        <v>14</v>
      </c>
      <c r="C94" s="28">
        <f>+'[3]13'!$E$25</f>
        <v>26.032022156860503</v>
      </c>
      <c r="D94" s="28">
        <f>+'[3]13'!$F$25</f>
        <v>27.727404532476804</v>
      </c>
      <c r="E94" s="28">
        <f>+'[3]13'!$G$25</f>
        <v>19.000542528181324</v>
      </c>
      <c r="F94" s="28">
        <f>+'[3]13'!$I$25</f>
        <v>16.940690712157519</v>
      </c>
      <c r="G94" s="28">
        <f>+'[3]13'!$J$25</f>
        <v>29.963961140708243</v>
      </c>
      <c r="H94" s="28">
        <f>+'[3]13'!$K$25</f>
        <v>23.260692725949394</v>
      </c>
      <c r="I94" s="28">
        <f>+'[3]13'!$M$25</f>
        <v>21.942138827945605</v>
      </c>
      <c r="J94" s="28">
        <f>+'[3]13'!$N$25</f>
        <v>17.632308524545824</v>
      </c>
      <c r="K94" s="28">
        <f>+'[3]13'!$O$25</f>
        <v>13.116182168181487</v>
      </c>
      <c r="L94" s="28">
        <f>+'[3]13'!$Q$25</f>
        <v>11.893027671515929</v>
      </c>
      <c r="M94" s="28">
        <f>+'[3]13'!$R$25</f>
        <v>16.015657833119199</v>
      </c>
      <c r="N94" s="28">
        <f>+'[3]13'!$S$25</f>
        <v>18.026153051789766</v>
      </c>
      <c r="O94" s="29">
        <f>+'[3]13'!$T$25</f>
        <v>20.446594590449902</v>
      </c>
    </row>
    <row r="95" spans="1:15" x14ac:dyDescent="0.2">
      <c r="A95" s="10">
        <v>1007</v>
      </c>
      <c r="B95" s="10" t="s">
        <v>15</v>
      </c>
      <c r="C95" s="28">
        <f>+'[3]14'!$E$25</f>
        <v>33.785313688308506</v>
      </c>
      <c r="D95" s="28">
        <f>+'[3]14'!$F$25</f>
        <v>21.585240092548506</v>
      </c>
      <c r="E95" s="28">
        <f>+'[3]14'!$G$25</f>
        <v>11.62610885306195</v>
      </c>
      <c r="F95" s="28">
        <f>+'[3]14'!$I$25</f>
        <v>26.382923308988705</v>
      </c>
      <c r="G95" s="28">
        <f>+'[3]14'!$J$25</f>
        <v>23.584961207306524</v>
      </c>
      <c r="H95" s="28">
        <f>+'[3]14'!$K$25</f>
        <v>24.262317360255661</v>
      </c>
      <c r="I95" s="28">
        <f>+'[3]14'!$M$25</f>
        <v>18.961480200125198</v>
      </c>
      <c r="J95" s="28">
        <f>+'[3]14'!$N$25</f>
        <v>17.714801639271027</v>
      </c>
      <c r="K95" s="28">
        <f>+'[3]14'!$O$25</f>
        <v>25.850640834513115</v>
      </c>
      <c r="L95" s="28">
        <f>+'[3]14'!$Q$25</f>
        <v>14.154269340974212</v>
      </c>
      <c r="M95" s="28">
        <f>+'[3]14'!$R$25</f>
        <v>24.690332543194387</v>
      </c>
      <c r="N95" s="28">
        <f>+'[3]14'!$S$25</f>
        <v>21.931874324017571</v>
      </c>
      <c r="O95" s="29">
        <f>+'[3]14'!$T$25</f>
        <v>22.373132167428498</v>
      </c>
    </row>
    <row r="96" spans="1:15" x14ac:dyDescent="0.2">
      <c r="A96" s="10">
        <v>1008</v>
      </c>
      <c r="B96" s="10" t="s">
        <v>16</v>
      </c>
      <c r="C96" s="28">
        <f>+'[3]15'!$E$25</f>
        <v>23.17261367058115</v>
      </c>
      <c r="D96" s="28">
        <f>+'[3]15'!$F$25</f>
        <v>25.000460787024238</v>
      </c>
      <c r="E96" s="28">
        <f>+'[3]15'!$G$25</f>
        <v>26.62144900419193</v>
      </c>
      <c r="F96" s="28">
        <f>+'[3]15'!$I$25</f>
        <v>27.107918871831959</v>
      </c>
      <c r="G96" s="28">
        <f>+'[3]15'!$J$25</f>
        <v>27.411248082112056</v>
      </c>
      <c r="H96" s="28">
        <f>+'[3]15'!$K$25</f>
        <v>26.798157356438441</v>
      </c>
      <c r="I96" s="28">
        <f>+'[3]15'!$M$25</f>
        <v>25.837695915982263</v>
      </c>
      <c r="J96" s="28">
        <f>+'[3]15'!$N$25</f>
        <v>22.749857585923159</v>
      </c>
      <c r="K96" s="28">
        <f>+'[3]15'!$O$25</f>
        <v>23.759246920540551</v>
      </c>
      <c r="L96" s="28">
        <f>+'[3]15'!$Q$25</f>
        <v>22.567579466408382</v>
      </c>
      <c r="M96" s="28">
        <f>+'[3]15'!$R$25</f>
        <v>23.840507173840507</v>
      </c>
      <c r="N96" s="28">
        <f>+'[3]15'!$S$25</f>
        <v>25.592850608683413</v>
      </c>
      <c r="O96" s="29">
        <f>+'[3]15'!$T$25</f>
        <v>25.042560898954914</v>
      </c>
    </row>
    <row r="97" spans="1:15" x14ac:dyDescent="0.2">
      <c r="A97" s="10">
        <v>1009</v>
      </c>
      <c r="B97" s="10" t="s">
        <v>17</v>
      </c>
      <c r="C97" s="28">
        <f>+'[3]16'!$E$25</f>
        <v>28.817238212732011</v>
      </c>
      <c r="D97" s="28">
        <f>+'[3]16'!$F$25</f>
        <v>29.929787438684237</v>
      </c>
      <c r="E97" s="28">
        <f>+'[3]16'!$G$25</f>
        <v>28.436929090368356</v>
      </c>
      <c r="F97" s="28">
        <f>+'[3]16'!$I$25</f>
        <v>26.519157243959977</v>
      </c>
      <c r="G97" s="28">
        <f>+'[3]16'!$J$25</f>
        <v>25.229990800367986</v>
      </c>
      <c r="H97" s="28">
        <f>+'[3]16'!$K$25</f>
        <v>24.239143399792638</v>
      </c>
      <c r="I97" s="28">
        <f>+'[3]16'!$M$25</f>
        <v>24.491164037913634</v>
      </c>
      <c r="J97" s="28">
        <f>+'[3]16'!$N$25</f>
        <v>27.880784421945876</v>
      </c>
      <c r="K97" s="28">
        <f>+'[3]16'!$O$25</f>
        <v>27.008223203774353</v>
      </c>
      <c r="L97" s="28">
        <f>+'[3]16'!$Q$25</f>
        <v>23.99702823179792</v>
      </c>
      <c r="M97" s="28">
        <f>+'[3]16'!$R$25</f>
        <v>26.658300466116888</v>
      </c>
      <c r="N97" s="28">
        <f>+'[3]16'!$S$25</f>
        <v>26.537843334014156</v>
      </c>
      <c r="O97" s="29">
        <f>+'[3]16'!$T$25</f>
        <v>26.652056463159106</v>
      </c>
    </row>
    <row r="98" spans="1:15" x14ac:dyDescent="0.2">
      <c r="A98" s="10">
        <v>1010</v>
      </c>
      <c r="B98" s="10" t="s">
        <v>19</v>
      </c>
      <c r="C98" s="28">
        <f>+'[3]18'!$E$25</f>
        <v>31.740080272316213</v>
      </c>
      <c r="D98" s="28">
        <f>+'[3]18'!$F$25</f>
        <v>33.925589036922588</v>
      </c>
      <c r="E98" s="28">
        <f>+'[3]18'!$G$25</f>
        <v>29.530984885042262</v>
      </c>
      <c r="F98" s="28">
        <f>+'[3]18'!$I$25</f>
        <v>32.949947312961008</v>
      </c>
      <c r="G98" s="28">
        <f>+'[3]18'!$J$25</f>
        <v>34.788772008775382</v>
      </c>
      <c r="H98" s="28">
        <f>+'[3]18'!$K$25</f>
        <v>37.717254767614477</v>
      </c>
      <c r="I98" s="28">
        <f>+'[3]18'!$M$25</f>
        <v>37.9889542873441</v>
      </c>
      <c r="J98" s="28">
        <f>+'[3]18'!$N$25</f>
        <v>26.555057636481497</v>
      </c>
      <c r="K98" s="28">
        <f>+'[3]18'!$O$25</f>
        <v>30.078644568774411</v>
      </c>
      <c r="L98" s="28">
        <f>+'[3]18'!$Q$25</f>
        <v>28.435695321744149</v>
      </c>
      <c r="M98" s="28">
        <f>+'[3]18'!$R$25</f>
        <v>32.77300016225864</v>
      </c>
      <c r="N98" s="28">
        <f>+'[3]18'!$S$25</f>
        <v>28.419981387856392</v>
      </c>
      <c r="O98" s="29">
        <f>+'[3]18'!$T$25</f>
        <v>32.094321796763928</v>
      </c>
    </row>
    <row r="99" spans="1:15" x14ac:dyDescent="0.2">
      <c r="A99" s="10">
        <v>1011</v>
      </c>
      <c r="B99" s="10" t="s">
        <v>20</v>
      </c>
      <c r="C99" s="28">
        <f>+'[3]19'!$E$25</f>
        <v>33.128714097061739</v>
      </c>
      <c r="D99" s="28">
        <f>+'[3]19'!$F$25</f>
        <v>22.81282316442606</v>
      </c>
      <c r="E99" s="28">
        <f>+'[3]19'!$G$25</f>
        <v>6.5271096086334675</v>
      </c>
      <c r="F99" s="28">
        <f>+'[3]19'!$I$25</f>
        <v>7.8425331850998568</v>
      </c>
      <c r="G99" s="28">
        <f>+'[3]19'!$J$25</f>
        <v>10.425811186541148</v>
      </c>
      <c r="H99" s="28">
        <f>+'[3]19'!$K$25</f>
        <v>7.5916474554588707</v>
      </c>
      <c r="I99" s="28">
        <f>+'[3]19'!$M$25</f>
        <v>4.6380780481732744</v>
      </c>
      <c r="J99" s="28">
        <f>+'[3]19'!$N$25</f>
        <v>7.3826597131681879</v>
      </c>
      <c r="K99" s="28">
        <f>+'[3]19'!$O$25</f>
        <v>8.1190849263553737</v>
      </c>
      <c r="L99" s="28">
        <f>+'[3]19'!$Q$25</f>
        <v>7.6988643814419468</v>
      </c>
      <c r="M99" s="28">
        <f>+'[3]19'!$R$25</f>
        <v>13.01640340218712</v>
      </c>
      <c r="N99" s="28">
        <f>+'[3]19'!$S$25</f>
        <v>14.881924493664096</v>
      </c>
      <c r="O99" s="29">
        <f>+'[3]19'!$T$25</f>
        <v>12.532728027522371</v>
      </c>
    </row>
    <row r="100" spans="1:15" x14ac:dyDescent="0.2">
      <c r="A100" s="10">
        <v>1012</v>
      </c>
      <c r="B100" s="10" t="s">
        <v>21</v>
      </c>
      <c r="C100" s="28">
        <f>+'[3]20'!$E$25</f>
        <v>24.3629525490887</v>
      </c>
      <c r="D100" s="28">
        <f>+'[3]20'!$F$25</f>
        <v>25.500976994280663</v>
      </c>
      <c r="E100" s="28">
        <f>+'[3]20'!$G$25</f>
        <v>25.091423277585449</v>
      </c>
      <c r="F100" s="28">
        <f>+'[3]20'!$I$25</f>
        <v>23.633868523169863</v>
      </c>
      <c r="G100" s="28">
        <f>+'[3]20'!$J$25</f>
        <v>27.82806956484681</v>
      </c>
      <c r="H100" s="28">
        <f>+'[3]20'!$K$25</f>
        <v>27.771807022073961</v>
      </c>
      <c r="I100" s="28">
        <f>+'[3]20'!$M$25</f>
        <v>26.253916539828403</v>
      </c>
      <c r="J100" s="28">
        <f>+'[3]20'!$N$25</f>
        <v>24.197438916789956</v>
      </c>
      <c r="K100" s="28">
        <f>+'[3]20'!$O$25</f>
        <v>24.667904339978108</v>
      </c>
      <c r="L100" s="28">
        <f>+'[3]20'!$Q$25</f>
        <v>26.892408994076519</v>
      </c>
      <c r="M100" s="28">
        <f>+'[3]20'!$R$25</f>
        <v>26.399137998429634</v>
      </c>
      <c r="N100" s="28">
        <f>+'[3]20'!$S$25</f>
        <v>26.727830809188113</v>
      </c>
      <c r="O100" s="29">
        <f>+'[3]20'!$T$25</f>
        <v>25.783456106041797</v>
      </c>
    </row>
    <row r="101" spans="1:15" x14ac:dyDescent="0.2">
      <c r="A101" s="10">
        <v>1013</v>
      </c>
      <c r="B101" s="10" t="s">
        <v>22</v>
      </c>
      <c r="C101" s="28">
        <f>+'[3]21'!$E$25</f>
        <v>28.906112383301039</v>
      </c>
      <c r="D101" s="28">
        <f>+'[3]21'!$F$25</f>
        <v>29.572731637061931</v>
      </c>
      <c r="E101" s="28">
        <f>+'[3]21'!$G$25</f>
        <v>25.979047143926167</v>
      </c>
      <c r="F101" s="28">
        <f>+'[3]21'!$I$25</f>
        <v>27.882611389624287</v>
      </c>
      <c r="G101" s="28">
        <f>+'[3]21'!$J$25</f>
        <v>27.393600497048773</v>
      </c>
      <c r="H101" s="28">
        <f>+'[3]21'!$K$25</f>
        <v>26.462782000241283</v>
      </c>
      <c r="I101" s="28">
        <f>+'[3]21'!$M$25</f>
        <v>26.771030993042377</v>
      </c>
      <c r="J101" s="28">
        <f>+'[3]21'!$N$25</f>
        <v>28.299370532380241</v>
      </c>
      <c r="K101" s="28">
        <f>+'[3]21'!$O$25</f>
        <v>28.738177900155634</v>
      </c>
      <c r="L101" s="28">
        <f>+'[3]21'!$Q$25</f>
        <v>28.852191385156349</v>
      </c>
      <c r="M101" s="28">
        <f>+'[3]21'!$R$25</f>
        <v>27.928602633714036</v>
      </c>
      <c r="N101" s="28">
        <f>+'[3]21'!$S$25</f>
        <v>27.804512217986375</v>
      </c>
      <c r="O101" s="29">
        <f>+'[3]21'!$T$25</f>
        <v>27.863086685823756</v>
      </c>
    </row>
    <row r="102" spans="1:15" x14ac:dyDescent="0.2">
      <c r="A102" s="10">
        <v>1014</v>
      </c>
      <c r="B102" s="10" t="s">
        <v>23</v>
      </c>
      <c r="C102" s="28">
        <f>+'[3]22'!$E$25</f>
        <v>34.838008860689328</v>
      </c>
      <c r="D102" s="28">
        <f>+'[3]22'!$F$25</f>
        <v>34.710132963922291</v>
      </c>
      <c r="E102" s="28">
        <f>+'[3]22'!$G$25</f>
        <v>35.848398307052918</v>
      </c>
      <c r="F102" s="28">
        <f>+'[3]22'!$I$25</f>
        <v>36.231671255663009</v>
      </c>
      <c r="G102" s="28">
        <f>+'[3]22'!$J$25</f>
        <v>32.383396506942979</v>
      </c>
      <c r="H102" s="28">
        <f>+'[3]22'!$K$25</f>
        <v>31.983966837014453</v>
      </c>
      <c r="I102" s="28">
        <f>+'[3]22'!$M$25</f>
        <v>34.534117320961599</v>
      </c>
      <c r="J102" s="28">
        <f>+'[3]22'!$N$25</f>
        <v>26.721176876949997</v>
      </c>
      <c r="K102" s="28">
        <f>+'[3]22'!$O$25</f>
        <v>24.715384863168456</v>
      </c>
      <c r="L102" s="28">
        <f>+'[3]22'!$Q$25</f>
        <v>33.84146476625363</v>
      </c>
      <c r="M102" s="28">
        <f>+'[3]22'!$R$25</f>
        <v>34.858588108375145</v>
      </c>
      <c r="N102" s="28">
        <f>+'[3]22'!$S$25</f>
        <v>25.418894653822878</v>
      </c>
      <c r="O102" s="29">
        <f>+'[3]22'!$T$25</f>
        <v>32.309014293334116</v>
      </c>
    </row>
    <row r="103" spans="1:15" x14ac:dyDescent="0.2">
      <c r="A103" s="10">
        <v>1015</v>
      </c>
      <c r="B103" s="10" t="s">
        <v>24</v>
      </c>
      <c r="C103" s="28">
        <f>+'[3]23'!$E$25</f>
        <v>13.685831917772724</v>
      </c>
      <c r="D103" s="28">
        <f>+'[3]23'!$F$25</f>
        <v>16.49568233817994</v>
      </c>
      <c r="E103" s="28">
        <f>+'[3]23'!$G$25</f>
        <v>16.813963459330871</v>
      </c>
      <c r="F103" s="28">
        <f>+'[3]23'!$I$25</f>
        <v>17.421096630075784</v>
      </c>
      <c r="G103" s="28">
        <f>+'[3]23'!$J$25</f>
        <v>18.057524349535871</v>
      </c>
      <c r="H103" s="28">
        <f>+'[3]23'!$K$25</f>
        <v>15.371726367174615</v>
      </c>
      <c r="I103" s="28">
        <f>+'[3]23'!$M$25</f>
        <v>15.769932170924024</v>
      </c>
      <c r="J103" s="28">
        <f>+'[3]23'!$N$25</f>
        <v>12.32535316753183</v>
      </c>
      <c r="K103" s="28">
        <f>+'[3]23'!$O$25</f>
        <v>25.209663287019652</v>
      </c>
      <c r="L103" s="28">
        <f>+'[3]23'!$Q$25</f>
        <v>26.816804759645215</v>
      </c>
      <c r="M103" s="28">
        <f>+'[3]23'!$R$25</f>
        <v>26.886142144045639</v>
      </c>
      <c r="N103" s="28">
        <f>+'[3]23'!$S$25</f>
        <v>23.194680494733838</v>
      </c>
      <c r="O103" s="29">
        <f>+'[3]23'!$T$25</f>
        <v>19.252348022618861</v>
      </c>
    </row>
    <row r="104" spans="1:15" x14ac:dyDescent="0.2">
      <c r="A104" s="10">
        <v>1016</v>
      </c>
      <c r="B104" s="10" t="s">
        <v>25</v>
      </c>
      <c r="C104" s="28">
        <f>+'[3]24'!$E$25</f>
        <v>33.263934681297187</v>
      </c>
      <c r="D104" s="28">
        <f>+'[3]24'!$F$25</f>
        <v>35.502989852621404</v>
      </c>
      <c r="E104" s="28">
        <f>+'[3]24'!$G$25</f>
        <v>33.193074024660227</v>
      </c>
      <c r="F104" s="28">
        <f>+'[3]24'!$I$25</f>
        <v>36.009167997356975</v>
      </c>
      <c r="G104" s="28">
        <f>+'[3]24'!$J$25</f>
        <v>32.930938301907844</v>
      </c>
      <c r="H104" s="28">
        <f>+'[3]24'!$K$25</f>
        <v>28.668598892027735</v>
      </c>
      <c r="I104" s="28">
        <f>+'[3]24'!$M$25</f>
        <v>35.291100637649016</v>
      </c>
      <c r="J104" s="28">
        <f>+'[3]24'!$N$25</f>
        <v>20.660515772247617</v>
      </c>
      <c r="K104" s="28">
        <f>+'[3]24'!$O$25</f>
        <v>32.818881449170675</v>
      </c>
      <c r="L104" s="28">
        <f>+'[3]24'!$Q$25</f>
        <v>36.670428974025882</v>
      </c>
      <c r="M104" s="28">
        <f>+'[3]24'!$R$25</f>
        <v>34.756190186844904</v>
      </c>
      <c r="N104" s="28">
        <f>+'[3]24'!$S$25</f>
        <v>35.004300373687641</v>
      </c>
      <c r="O104" s="29">
        <f>+'[3]24'!$T$25</f>
        <v>32.89700066689096</v>
      </c>
    </row>
    <row r="105" spans="1:15" x14ac:dyDescent="0.2">
      <c r="A105" s="10">
        <v>1017</v>
      </c>
      <c r="B105" s="10" t="s">
        <v>26</v>
      </c>
      <c r="C105" s="28">
        <f>+'[3]25'!$E$25</f>
        <v>28.587109065677751</v>
      </c>
      <c r="D105" s="28">
        <f>+'[3]25'!$F$25</f>
        <v>27.76908500158947</v>
      </c>
      <c r="E105" s="28">
        <f>+'[3]25'!$G$25</f>
        <v>26.450035208033555</v>
      </c>
      <c r="F105" s="28">
        <f>+'[3]25'!$I$25</f>
        <v>25.911166049869564</v>
      </c>
      <c r="G105" s="28">
        <f>+'[3]25'!$J$25</f>
        <v>27.875041311108664</v>
      </c>
      <c r="H105" s="28">
        <f>+'[3]25'!$K$25</f>
        <v>26.855026637688209</v>
      </c>
      <c r="I105" s="28">
        <f>+'[3]25'!$M$25</f>
        <v>28.95083616349979</v>
      </c>
      <c r="J105" s="28">
        <f>+'[3]25'!$N$25</f>
        <v>26.228078002161219</v>
      </c>
      <c r="K105" s="28">
        <f>+'[3]25'!$O$25</f>
        <v>27.410674298033204</v>
      </c>
      <c r="L105" s="28">
        <f>+'[3]25'!$Q$25</f>
        <v>27.421588957651558</v>
      </c>
      <c r="M105" s="28">
        <f>+'[3]25'!$R$25</f>
        <v>33.079988583630197</v>
      </c>
      <c r="N105" s="28">
        <f>+'[3]25'!$S$25</f>
        <v>35.159104200350889</v>
      </c>
      <c r="O105" s="29">
        <f>+'[3]25'!$T$25</f>
        <v>28.551950751631011</v>
      </c>
    </row>
    <row r="106" spans="1:15" x14ac:dyDescent="0.2">
      <c r="A106" s="10">
        <v>1018</v>
      </c>
      <c r="B106" s="10" t="s">
        <v>27</v>
      </c>
      <c r="C106" s="28">
        <f>+'[3]26'!$E$25</f>
        <v>33.65626367591409</v>
      </c>
      <c r="D106" s="28">
        <f>+'[3]26'!$F$25</f>
        <v>33.671528779046625</v>
      </c>
      <c r="E106" s="28">
        <f>+'[3]26'!$G$25</f>
        <v>31.636823256793765</v>
      </c>
      <c r="F106" s="28">
        <f>+'[3]26'!$I$25</f>
        <v>31.017112254717375</v>
      </c>
      <c r="G106" s="28">
        <f>+'[3]26'!$J$25</f>
        <v>30.780102927360552</v>
      </c>
      <c r="H106" s="28">
        <f>+'[3]26'!$K$25</f>
        <v>30.460736438162204</v>
      </c>
      <c r="I106" s="28">
        <f>+'[3]26'!$M$25</f>
        <v>33.015700796440001</v>
      </c>
      <c r="J106" s="28">
        <f>+'[3]26'!$N$25</f>
        <v>33.387374847761102</v>
      </c>
      <c r="K106" s="28">
        <f>+'[3]26'!$O$25</f>
        <v>32.397250012484811</v>
      </c>
      <c r="L106" s="28">
        <f>+'[3]26'!$Q$25</f>
        <v>33.257847016296502</v>
      </c>
      <c r="M106" s="28">
        <f>+'[3]26'!$R$25</f>
        <v>32.446078988058318</v>
      </c>
      <c r="N106" s="28">
        <f>+'[3]26'!$S$25</f>
        <v>32.40369703000475</v>
      </c>
      <c r="O106" s="29">
        <f>+'[3]26'!$T$25</f>
        <v>32.335156300291359</v>
      </c>
    </row>
    <row r="107" spans="1:15" x14ac:dyDescent="0.2">
      <c r="A107" s="10">
        <v>1019</v>
      </c>
      <c r="B107" s="10" t="s">
        <v>28</v>
      </c>
      <c r="C107" s="28">
        <f>+'[3]27'!$E$25</f>
        <v>13.561338539135681</v>
      </c>
      <c r="D107" s="28">
        <f>+'[3]27'!$F$25</f>
        <v>16.434836986833876</v>
      </c>
      <c r="E107" s="28">
        <f>+'[3]27'!$G$25</f>
        <v>19.052126618428019</v>
      </c>
      <c r="F107" s="28">
        <f>+'[3]27'!$I$25</f>
        <v>18.518518518518519</v>
      </c>
      <c r="G107" s="28">
        <f>+'[3]27'!$J$25</f>
        <v>16.961221413221285</v>
      </c>
      <c r="H107" s="28">
        <f>+'[3]27'!$K$25</f>
        <v>17.997738248059171</v>
      </c>
      <c r="I107" s="28">
        <f>+'[3]27'!$M$25</f>
        <v>20.647639574497671</v>
      </c>
      <c r="J107" s="28">
        <f>+'[3]27'!$N$25</f>
        <v>18.805538937446194</v>
      </c>
      <c r="K107" s="28">
        <f>+'[3]27'!$O$25</f>
        <v>18.629354471205534</v>
      </c>
      <c r="L107" s="28">
        <f>+'[3]27'!$Q$25</f>
        <v>17.285513138951732</v>
      </c>
      <c r="M107" s="28">
        <f>+'[3]27'!$R$25</f>
        <v>16.867813813337563</v>
      </c>
      <c r="N107" s="28">
        <f>+'[3]27'!$S$25</f>
        <v>19.044742907096875</v>
      </c>
      <c r="O107" s="29">
        <f>+'[3]27'!$T$25</f>
        <v>17.833956246837975</v>
      </c>
    </row>
    <row r="108" spans="1:15" x14ac:dyDescent="0.2">
      <c r="A108" s="10">
        <v>1020</v>
      </c>
      <c r="B108" s="10" t="s">
        <v>29</v>
      </c>
      <c r="C108" s="28">
        <f>+'[3]28'!$E$25</f>
        <v>23.024452942561354</v>
      </c>
      <c r="D108" s="28">
        <f>+'[3]28'!$F$25</f>
        <v>21.786053776208782</v>
      </c>
      <c r="E108" s="28">
        <f>+'[3]28'!$G$25</f>
        <v>23.343514027382778</v>
      </c>
      <c r="F108" s="28">
        <f>+'[3]28'!$I$25</f>
        <v>22.964105554562757</v>
      </c>
      <c r="G108" s="28">
        <f>+'[3]28'!$J$25</f>
        <v>10.046612600172436</v>
      </c>
      <c r="H108" s="28">
        <f>+'[3]28'!$K$25</f>
        <v>24.293397969306003</v>
      </c>
      <c r="I108" s="28">
        <f>+'[3]28'!$M$25</f>
        <v>21.274935704171764</v>
      </c>
      <c r="J108" s="28">
        <f>+'[3]28'!$N$25</f>
        <v>20.463025859100934</v>
      </c>
      <c r="K108" s="28">
        <f>+'[3]28'!$O$25</f>
        <v>18.650693648173583</v>
      </c>
      <c r="L108" s="28">
        <f>+'[3]28'!$Q$25</f>
        <v>21.635206703471361</v>
      </c>
      <c r="M108" s="28">
        <f>+'[3]28'!$R$25</f>
        <v>21.820340371831257</v>
      </c>
      <c r="N108" s="28">
        <f>+'[3]28'!$S$25</f>
        <v>23.119624408739945</v>
      </c>
      <c r="O108" s="29">
        <f>+'[3]28'!$T$25</f>
        <v>21.137486614447155</v>
      </c>
    </row>
    <row r="109" spans="1:15" x14ac:dyDescent="0.2">
      <c r="A109" s="10">
        <v>1021</v>
      </c>
      <c r="B109" s="10" t="s">
        <v>30</v>
      </c>
      <c r="C109" s="28">
        <f>+'[3]29'!$E$25</f>
        <v>13.989291407239881</v>
      </c>
      <c r="D109" s="28">
        <f>+'[3]29'!$F$25</f>
        <v>14.58304764516768</v>
      </c>
      <c r="E109" s="28">
        <f>+'[3]29'!$G$25</f>
        <v>15.127333980471649</v>
      </c>
      <c r="F109" s="28">
        <f>+'[3]29'!$I$25</f>
        <v>14.354716981132075</v>
      </c>
      <c r="G109" s="28">
        <f>+'[3]29'!$J$25</f>
        <v>13.981382789739216</v>
      </c>
      <c r="H109" s="28">
        <f>+'[3]29'!$K$25</f>
        <v>14.485327720153439</v>
      </c>
      <c r="I109" s="28">
        <f>+'[3]29'!$M$25</f>
        <v>13.994569184501737</v>
      </c>
      <c r="J109" s="28">
        <f>+'[3]29'!$N$25</f>
        <v>12.677628641222977</v>
      </c>
      <c r="K109" s="28">
        <f>+'[3]29'!$O$25</f>
        <v>13.294138975939498</v>
      </c>
      <c r="L109" s="28">
        <f>+'[3]29'!$Q$25</f>
        <v>13.842866261482531</v>
      </c>
      <c r="M109" s="28">
        <f>+'[3]29'!$R$25</f>
        <v>14.053389278738335</v>
      </c>
      <c r="N109" s="28">
        <f>+'[3]29'!$S$25</f>
        <v>13.835640394420006</v>
      </c>
      <c r="O109" s="29">
        <f>+'[3]29'!$T$25</f>
        <v>14.000717009721399</v>
      </c>
    </row>
    <row r="110" spans="1:15" x14ac:dyDescent="0.2">
      <c r="A110" s="10">
        <v>1022</v>
      </c>
      <c r="B110" s="10" t="s">
        <v>31</v>
      </c>
      <c r="C110" s="28">
        <f>+'[3]30'!$E$25</f>
        <v>34.746547796802282</v>
      </c>
      <c r="D110" s="28">
        <f>+'[3]30'!$F$25</f>
        <v>32.820050196947093</v>
      </c>
      <c r="E110" s="28">
        <f>+'[3]30'!$G$25</f>
        <v>29.294746085519424</v>
      </c>
      <c r="F110" s="28">
        <f>+'[3]30'!$I$25</f>
        <v>33.794177312352652</v>
      </c>
      <c r="G110" s="28">
        <f>+'[3]30'!$J$25</f>
        <v>38.749414192982279</v>
      </c>
      <c r="H110" s="28">
        <f>+'[3]30'!$K$25</f>
        <v>28.771781521968837</v>
      </c>
      <c r="I110" s="28">
        <f>+'[3]30'!$M$25</f>
        <v>30.683440710430087</v>
      </c>
      <c r="J110" s="28">
        <f>+'[3]30'!$N$25</f>
        <v>19.901440955051026</v>
      </c>
      <c r="K110" s="28">
        <f>+'[3]30'!$O$25</f>
        <v>25.55633707623187</v>
      </c>
      <c r="L110" s="28">
        <f>+'[3]30'!$Q$25</f>
        <v>28.25864384809746</v>
      </c>
      <c r="M110" s="28">
        <f>+'[3]30'!$R$25</f>
        <v>29.377493869119927</v>
      </c>
      <c r="N110" s="28">
        <f>+'[3]30'!$S$25</f>
        <v>30.099702563302774</v>
      </c>
      <c r="O110" s="29">
        <f>+'[3]30'!$T$25</f>
        <v>30.390500691229033</v>
      </c>
    </row>
    <row r="111" spans="1:15" x14ac:dyDescent="0.2">
      <c r="A111" s="10">
        <v>1023</v>
      </c>
      <c r="B111" s="10" t="s">
        <v>32</v>
      </c>
      <c r="C111" s="28">
        <f>+'[3]31'!$E$25</f>
        <v>32.315554198954324</v>
      </c>
      <c r="D111" s="28">
        <f>+'[3]31'!$F$25</f>
        <v>28.296941450032126</v>
      </c>
      <c r="E111" s="28">
        <f>+'[3]31'!$G$25</f>
        <v>32.250912505930081</v>
      </c>
      <c r="F111" s="28">
        <f>+'[3]31'!$I$25</f>
        <v>29.446699095261394</v>
      </c>
      <c r="G111" s="28">
        <f>+'[3]31'!$J$25</f>
        <v>29.155560129676324</v>
      </c>
      <c r="H111" s="28">
        <f>+'[3]31'!$K$25</f>
        <v>35.501569669162038</v>
      </c>
      <c r="I111" s="28">
        <f>+'[3]31'!$M$25</f>
        <v>31.793693252458276</v>
      </c>
      <c r="J111" s="28">
        <f>+'[3]31'!$N$25</f>
        <v>21.145339416892813</v>
      </c>
      <c r="K111" s="28">
        <f>+'[3]31'!$O$25</f>
        <v>26.57470930835078</v>
      </c>
      <c r="L111" s="28">
        <f>+'[3]31'!$Q$25</f>
        <v>28.658347115721945</v>
      </c>
      <c r="M111" s="28">
        <f>+'[3]31'!$R$25</f>
        <v>31.052523091117894</v>
      </c>
      <c r="N111" s="28">
        <f>+'[3]31'!$S$25</f>
        <v>28.395977017100602</v>
      </c>
      <c r="O111" s="29">
        <f>+'[3]31'!$T$25</f>
        <v>29.595635430038509</v>
      </c>
    </row>
    <row r="112" spans="1:15" x14ac:dyDescent="0.2">
      <c r="A112" s="10">
        <v>1024</v>
      </c>
      <c r="B112" s="10" t="s">
        <v>33</v>
      </c>
      <c r="C112" s="28">
        <f>+'[3]32'!$E$25</f>
        <v>44.842842622505067</v>
      </c>
      <c r="D112" s="28">
        <f>+'[3]32'!$F$25</f>
        <v>43.095000688800113</v>
      </c>
      <c r="E112" s="28">
        <f>+'[3]32'!$G$25</f>
        <v>39.742376523918985</v>
      </c>
      <c r="F112" s="28">
        <f>+'[3]32'!$I$25</f>
        <v>37.811043766395159</v>
      </c>
      <c r="G112" s="28">
        <f>+'[3]32'!$J$25</f>
        <v>32.717072156860446</v>
      </c>
      <c r="H112" s="28">
        <f>+'[3]32'!$K$25</f>
        <v>38.862953699850429</v>
      </c>
      <c r="I112" s="28">
        <f>+'[3]32'!$M$25</f>
        <v>39.473918313336078</v>
      </c>
      <c r="J112" s="28">
        <f>+'[3]32'!$N$25</f>
        <v>36.965338904070855</v>
      </c>
      <c r="K112" s="28">
        <f>+'[3]32'!$O$25</f>
        <v>32.981699636956364</v>
      </c>
      <c r="L112" s="28">
        <f>+'[3]32'!$Q$25</f>
        <v>30.136646947829384</v>
      </c>
      <c r="M112" s="28">
        <f>+'[3]32'!$R$25</f>
        <v>29.61225255537083</v>
      </c>
      <c r="N112" s="28">
        <f>+'[3]32'!$S$25</f>
        <v>27.900400968080564</v>
      </c>
      <c r="O112" s="29">
        <f>+'[3]32'!$T$25</f>
        <v>36.447199823295648</v>
      </c>
    </row>
    <row r="113" spans="1:15" x14ac:dyDescent="0.2">
      <c r="A113" s="10">
        <v>1025</v>
      </c>
      <c r="B113" s="10" t="s">
        <v>34</v>
      </c>
      <c r="C113" s="28">
        <f>+'[3]33'!$E$25</f>
        <v>23.435188707155234</v>
      </c>
      <c r="D113" s="28">
        <f>+'[3]33'!$F$25</f>
        <v>32.409442710161258</v>
      </c>
      <c r="E113" s="28">
        <f>+'[3]33'!$G$25</f>
        <v>36.932452224857023</v>
      </c>
      <c r="F113" s="28">
        <f>+'[3]33'!$I$25</f>
        <v>39.14300630496767</v>
      </c>
      <c r="G113" s="28">
        <f>+'[3]33'!$J$25</f>
        <v>36.877977766013764</v>
      </c>
      <c r="H113" s="28">
        <f>+'[3]33'!$K$25</f>
        <v>38.382811597551118</v>
      </c>
      <c r="I113" s="28">
        <f>+'[3]33'!$M$25</f>
        <v>36.176190513666022</v>
      </c>
      <c r="J113" s="28">
        <f>+'[3]33'!$N$25</f>
        <v>31.317180916648386</v>
      </c>
      <c r="K113" s="28">
        <f>+'[3]33'!$O$25</f>
        <v>30.029811366011614</v>
      </c>
      <c r="L113" s="28">
        <f>+'[3]33'!$Q$25</f>
        <v>30.932419247606138</v>
      </c>
      <c r="M113" s="28">
        <f>+'[3]33'!$R$25</f>
        <v>35.675516369084164</v>
      </c>
      <c r="N113" s="28">
        <f>+'[3]33'!$S$25</f>
        <v>43.415917189886308</v>
      </c>
      <c r="O113" s="29">
        <f>+'[3]33'!$T$25</f>
        <v>34.870295135649904</v>
      </c>
    </row>
    <row r="114" spans="1:15" x14ac:dyDescent="0.2">
      <c r="A114" s="10">
        <v>1026</v>
      </c>
      <c r="B114" s="10" t="s">
        <v>35</v>
      </c>
      <c r="C114" s="28">
        <f>+'[3]34'!$E$25</f>
        <v>24.216738718608831</v>
      </c>
      <c r="D114" s="28">
        <f>+'[3]34'!$F$25</f>
        <v>24.561271560369033</v>
      </c>
      <c r="E114" s="28">
        <f>+'[3]34'!$G$25</f>
        <v>19.199016335851045</v>
      </c>
      <c r="F114" s="28">
        <f>+'[3]34'!$I$25</f>
        <v>18.118309292858221</v>
      </c>
      <c r="G114" s="28">
        <f>+'[3]34'!$J$25</f>
        <v>18.067910333960249</v>
      </c>
      <c r="H114" s="28">
        <f>+'[3]34'!$K$25</f>
        <v>23.105832470066733</v>
      </c>
      <c r="I114" s="28">
        <f>+'[3]34'!$M$25</f>
        <v>23.057728621526842</v>
      </c>
      <c r="J114" s="28">
        <f>+'[3]34'!$N$25</f>
        <v>22.14101951141771</v>
      </c>
      <c r="K114" s="28">
        <f>+'[3]34'!$O$25</f>
        <v>9.7621994575092828</v>
      </c>
      <c r="L114" s="28">
        <f>+'[3]34'!$Q$25</f>
        <v>12.783696155627606</v>
      </c>
      <c r="M114" s="28">
        <f>+'[3]34'!$R$25</f>
        <v>16.725101626016261</v>
      </c>
      <c r="N114" s="28">
        <f>+'[3]34'!$S$25</f>
        <v>11.226016430877451</v>
      </c>
      <c r="O114" s="29">
        <f>+'[3]34'!$T$25</f>
        <v>18.759640938911293</v>
      </c>
    </row>
    <row r="115" spans="1:15" x14ac:dyDescent="0.2">
      <c r="A115" s="10">
        <v>1027</v>
      </c>
      <c r="B115" s="10" t="s">
        <v>36</v>
      </c>
      <c r="C115" s="28">
        <f>+'[3]35'!$E$25</f>
        <v>21.492071391408601</v>
      </c>
      <c r="D115" s="28">
        <f>+'[3]35'!$F$25</f>
        <v>6.2303751446041975</v>
      </c>
      <c r="E115" s="28">
        <f>+'[3]35'!$G$25</f>
        <v>7.3833606706761437</v>
      </c>
      <c r="F115" s="28">
        <f>+'[3]35'!$I$25</f>
        <v>5.9783250301041244</v>
      </c>
      <c r="G115" s="28">
        <f>+'[3]35'!$J$25</f>
        <v>13.898778674117807</v>
      </c>
      <c r="H115" s="28">
        <f>+'[3]35'!$K$25</f>
        <v>19.514271010648827</v>
      </c>
      <c r="I115" s="28">
        <f>+'[3]35'!$M$25</f>
        <v>23.421920753178398</v>
      </c>
      <c r="J115" s="28">
        <f>+'[3]35'!$N$25</f>
        <v>18.814475873544048</v>
      </c>
      <c r="K115" s="28">
        <f>+'[3]35'!$O$25</f>
        <v>22.348936170212767</v>
      </c>
      <c r="L115" s="28">
        <f>+'[3]35'!$Q$25</f>
        <v>22.240728188244407</v>
      </c>
      <c r="M115" s="28">
        <f>+'[3]35'!$R$25</f>
        <v>20.704242135367018</v>
      </c>
      <c r="N115" s="28">
        <f>+'[3]35'!$S$25</f>
        <v>17.545745890623383</v>
      </c>
      <c r="O115" s="29">
        <f>+'[3]35'!$T$25</f>
        <v>17.089476034379508</v>
      </c>
    </row>
    <row r="116" spans="1:15" x14ac:dyDescent="0.2">
      <c r="A116" s="10">
        <v>1028</v>
      </c>
      <c r="B116" s="10" t="s">
        <v>37</v>
      </c>
      <c r="C116" s="28">
        <f>+'[3]36'!$E$25</f>
        <v>28.105341811055816</v>
      </c>
      <c r="D116" s="28">
        <f>+'[3]36'!$F$25</f>
        <v>28.438237049245547</v>
      </c>
      <c r="E116" s="28">
        <f>+'[3]36'!$G$25</f>
        <v>28.371812943929712</v>
      </c>
      <c r="F116" s="28">
        <f>+'[3]36'!$I$25</f>
        <v>27.058968990143612</v>
      </c>
      <c r="G116" s="28">
        <f>+'[3]36'!$J$25</f>
        <v>27.353542013764194</v>
      </c>
      <c r="H116" s="28">
        <f>+'[3]36'!$K$25</f>
        <v>29.547745428450966</v>
      </c>
      <c r="I116" s="28">
        <f>+'[3]36'!$M$25</f>
        <v>27.512699931278885</v>
      </c>
      <c r="J116" s="28">
        <f>+'[3]36'!$N$25</f>
        <v>23.239701843860338</v>
      </c>
      <c r="K116" s="28">
        <f>+'[3]36'!$O$25</f>
        <v>23.03133180160717</v>
      </c>
      <c r="L116" s="28">
        <f>+'[3]36'!$Q$25</f>
        <v>24.470237491405449</v>
      </c>
      <c r="M116" s="28">
        <f>+'[3]36'!$R$25</f>
        <v>24.087042969181486</v>
      </c>
      <c r="N116" s="28">
        <f>+'[3]36'!$S$25</f>
        <v>25.629427732165052</v>
      </c>
      <c r="O116" s="29">
        <f>+'[3]36'!$T$25</f>
        <v>26.392075862507884</v>
      </c>
    </row>
    <row r="117" spans="1:15" x14ac:dyDescent="0.2">
      <c r="A117" s="10">
        <v>1029</v>
      </c>
      <c r="B117" s="10" t="s">
        <v>38</v>
      </c>
      <c r="C117" s="28">
        <f>+'[3]37'!$E$25</f>
        <v>15.515908598991992</v>
      </c>
      <c r="D117" s="28">
        <f>+'[3]37'!$F$25</f>
        <v>15.080138948138217</v>
      </c>
      <c r="E117" s="28">
        <f>+'[3]37'!$G$25</f>
        <v>14.713541666666666</v>
      </c>
      <c r="F117" s="28">
        <f>+'[3]37'!$I$25</f>
        <v>15.087994619437282</v>
      </c>
      <c r="G117" s="28">
        <f>+'[3]37'!$J$25</f>
        <v>15.128951871978863</v>
      </c>
      <c r="H117" s="28">
        <f>+'[3]37'!$K$25</f>
        <v>15.524889107934943</v>
      </c>
      <c r="I117" s="28">
        <f>+'[3]37'!$M$25</f>
        <v>15.38440700005418</v>
      </c>
      <c r="J117" s="28">
        <f>+'[3]37'!$N$25</f>
        <v>15.448214632522266</v>
      </c>
      <c r="K117" s="28">
        <f>+'[3]37'!$O$25</f>
        <v>15.232087724901522</v>
      </c>
      <c r="L117" s="28">
        <f>+'[3]37'!$Q$25</f>
        <v>15.380194264038163</v>
      </c>
      <c r="M117" s="28">
        <f>+'[3]37'!$R$25</f>
        <v>15.261790840738209</v>
      </c>
      <c r="N117" s="28">
        <f>+'[3]37'!$S$25</f>
        <v>15.10966471585626</v>
      </c>
      <c r="O117" s="29">
        <f>+'[3]37'!$T$25</f>
        <v>15.242019519895461</v>
      </c>
    </row>
    <row r="118" spans="1:15" x14ac:dyDescent="0.2">
      <c r="A118" s="15">
        <v>1030</v>
      </c>
      <c r="B118" s="15" t="s">
        <v>18</v>
      </c>
      <c r="C118" s="30">
        <f>+'[3]17'!$E$25</f>
        <v>17.70420168067227</v>
      </c>
      <c r="D118" s="30">
        <f>+'[3]17'!$F$25</f>
        <v>17.234426229508198</v>
      </c>
      <c r="E118" s="30">
        <f>+'[3]17'!$G$25</f>
        <v>18.08388157894737</v>
      </c>
      <c r="F118" s="30">
        <f>+'[3]17'!$I$25</f>
        <v>17.303353658536587</v>
      </c>
      <c r="G118" s="30">
        <f>+'[3]17'!$J$25</f>
        <v>17.761194029850746</v>
      </c>
      <c r="H118" s="30">
        <f>+'[3]17'!$K$25</f>
        <v>18.603686635944701</v>
      </c>
      <c r="I118" s="30">
        <f>+'[3]17'!$M$25</f>
        <v>17.410334346504559</v>
      </c>
      <c r="J118" s="30">
        <f>+'[3]17'!$N$25</f>
        <v>17.318318318318319</v>
      </c>
      <c r="K118" s="30">
        <f>+'[3]17'!$O$25</f>
        <v>18.218231632865781</v>
      </c>
      <c r="L118" s="30">
        <f>+'[3]17'!$Q$25</f>
        <v>20.032812499999999</v>
      </c>
      <c r="M118" s="30">
        <f>+'[3]17'!$R$25</f>
        <v>19.083713850837139</v>
      </c>
      <c r="N118" s="30">
        <f>+'[3]17'!$S$25</f>
        <v>18.474921630094045</v>
      </c>
      <c r="O118" s="31">
        <f>+'[3]17'!$T$25</f>
        <v>18.10721257241709</v>
      </c>
    </row>
    <row r="119" spans="1:15" x14ac:dyDescent="0.2">
      <c r="A119" s="4">
        <v>10300</v>
      </c>
      <c r="B119" s="4" t="s">
        <v>62</v>
      </c>
      <c r="C119" s="25">
        <f>+[3]รวม!$E$25</f>
        <v>30.801971816862665</v>
      </c>
      <c r="D119" s="25">
        <f>+[3]รวม!$F$25</f>
        <v>29.798503390109765</v>
      </c>
      <c r="E119" s="25">
        <f>+[3]รวม!$G$25</f>
        <v>28.6278046307349</v>
      </c>
      <c r="F119" s="25">
        <f>+[3]รวม!$I$25</f>
        <v>28.806030217258801</v>
      </c>
      <c r="G119" s="25">
        <f>+[3]รวม!$J$25</f>
        <v>28.192562360267409</v>
      </c>
      <c r="H119" s="25">
        <f>+[3]รวม!$K$25</f>
        <v>29.750865550753456</v>
      </c>
      <c r="I119" s="25">
        <f>+[3]รวม!$M$25</f>
        <v>29.708438923870467</v>
      </c>
      <c r="J119" s="25">
        <f>+[3]รวม!$N$25</f>
        <v>25.880722023941953</v>
      </c>
      <c r="K119" s="25">
        <f>+[3]รวม!$O$25</f>
        <v>26.051149945984399</v>
      </c>
      <c r="L119" s="25">
        <f>+[3]รวม!$Q$25</f>
        <v>26.508584114872335</v>
      </c>
      <c r="M119" s="25">
        <f>+[3]รวม!$R$25</f>
        <v>28.61661848057685</v>
      </c>
      <c r="N119" s="25">
        <f>+[3]รวม!$S$25</f>
        <v>27.890038227227926</v>
      </c>
      <c r="O119" s="25">
        <f>+[3]รวม!$T$25</f>
        <v>28.380484225523968</v>
      </c>
    </row>
    <row r="120" spans="1:15" x14ac:dyDescent="0.2">
      <c r="A120" s="32"/>
      <c r="B120" s="32"/>
      <c r="C120"/>
      <c r="D120"/>
      <c r="E120"/>
      <c r="F120"/>
      <c r="G120"/>
      <c r="H120"/>
      <c r="I120"/>
      <c r="J120"/>
      <c r="K120"/>
      <c r="L120"/>
      <c r="M120"/>
      <c r="N120"/>
      <c r="O120" s="32"/>
    </row>
    <row r="121" spans="1:15" x14ac:dyDescent="0.2">
      <c r="A121" s="3" t="s">
        <v>52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62</v>
      </c>
    </row>
    <row r="122" spans="1:15" x14ac:dyDescent="0.2">
      <c r="A122" s="7">
        <v>1004</v>
      </c>
      <c r="B122" s="7" t="s">
        <v>94</v>
      </c>
      <c r="C122" s="19">
        <f>+'[3]11'!$E$27</f>
        <v>0.83753657351524091</v>
      </c>
      <c r="D122" s="19">
        <f>+'[3]11'!$F$27</f>
        <v>0.85083432696335926</v>
      </c>
      <c r="E122" s="19">
        <f>+'[3]11'!$G$27</f>
        <v>0.87625509668551504</v>
      </c>
      <c r="F122" s="19">
        <f>+'[3]11'!$I$27</f>
        <v>0.88950835704784981</v>
      </c>
      <c r="G122" s="19">
        <f>+'[3]11'!$J$27</f>
        <v>0.94149522117582629</v>
      </c>
      <c r="H122" s="19">
        <f>+'[3]11'!$K$27</f>
        <v>0.83613973591508595</v>
      </c>
      <c r="I122" s="19">
        <f>+'[3]11'!$M$27</f>
        <v>0.84489192637602795</v>
      </c>
      <c r="J122" s="19">
        <f>+'[3]11'!$N$27</f>
        <v>0.87506007225536597</v>
      </c>
      <c r="K122" s="19">
        <f>+'[3]11'!$O$27</f>
        <v>0.88607822480853482</v>
      </c>
      <c r="L122" s="19">
        <f>+'[3]11'!$Q$27</f>
        <v>0.90217637424998509</v>
      </c>
      <c r="M122" s="19">
        <f>+'[3]11'!$R$27</f>
        <v>0.82963339344219234</v>
      </c>
      <c r="N122" s="19">
        <f>+'[3]11'!$S$27</f>
        <v>0.87863986039259423</v>
      </c>
      <c r="O122" s="20">
        <f>+'[3]11'!$T$27</f>
        <v>0.87014404703083925</v>
      </c>
    </row>
    <row r="123" spans="1:15" x14ac:dyDescent="0.2">
      <c r="A123" s="10">
        <v>1005</v>
      </c>
      <c r="B123" s="10" t="s">
        <v>13</v>
      </c>
      <c r="C123" s="21">
        <f>+'[3]12'!$E$27</f>
        <v>0.49474906430206989</v>
      </c>
      <c r="D123" s="21">
        <f>+'[3]12'!$F$27</f>
        <v>0.52349199973220861</v>
      </c>
      <c r="E123" s="21">
        <f>+'[3]12'!$G$27</f>
        <v>0.49192901673694284</v>
      </c>
      <c r="F123" s="21">
        <f>+'[3]12'!$I$27</f>
        <v>0.51785875640578816</v>
      </c>
      <c r="G123" s="21">
        <f>+'[3]12'!$J$27</f>
        <v>0.49676490708015048</v>
      </c>
      <c r="H123" s="21">
        <f>+'[3]12'!$K$27</f>
        <v>0.46753313502643734</v>
      </c>
      <c r="I123" s="21">
        <f>+'[3]12'!$M$27</f>
        <v>0.5238682309272884</v>
      </c>
      <c r="J123" s="21">
        <f>+'[3]12'!$N$27</f>
        <v>0.50917404753213313</v>
      </c>
      <c r="K123" s="21">
        <f>+'[3]12'!$O$27</f>
        <v>0.5130199034583085</v>
      </c>
      <c r="L123" s="21">
        <f>+'[3]12'!$Q$27</f>
        <v>0.4909242191500256</v>
      </c>
      <c r="M123" s="21">
        <f>+'[3]12'!$R$27</f>
        <v>0.51291857460796608</v>
      </c>
      <c r="N123" s="21">
        <f>+'[3]12'!$S$27</f>
        <v>0.48283346487766376</v>
      </c>
      <c r="O123" s="22">
        <f>+'[3]12'!$T$27</f>
        <v>0.50093630000817013</v>
      </c>
    </row>
    <row r="124" spans="1:15" x14ac:dyDescent="0.2">
      <c r="A124" s="10">
        <v>1006</v>
      </c>
      <c r="B124" s="10" t="s">
        <v>14</v>
      </c>
      <c r="C124" s="21">
        <f>+'[3]13'!$E$27</f>
        <v>0.48436811151028525</v>
      </c>
      <c r="D124" s="21">
        <f>+'[3]13'!$F$27</f>
        <v>0.50095967804349506</v>
      </c>
      <c r="E124" s="21">
        <f>+'[3]13'!$G$27</f>
        <v>0.50111833433529118</v>
      </c>
      <c r="F124" s="21">
        <f>+'[3]13'!$I$27</f>
        <v>0.53892564730613313</v>
      </c>
      <c r="G124" s="21">
        <f>+'[3]13'!$J$27</f>
        <v>0.54729210599447464</v>
      </c>
      <c r="H124" s="21">
        <f>+'[3]13'!$K$27</f>
        <v>0.52557471317092685</v>
      </c>
      <c r="I124" s="21">
        <f>+'[3]13'!$M$27</f>
        <v>0.57609820585457983</v>
      </c>
      <c r="J124" s="21">
        <f>+'[3]13'!$N$27</f>
        <v>0.53065370093790765</v>
      </c>
      <c r="K124" s="21">
        <f>+'[3]13'!$O$27</f>
        <v>0.53025635301558949</v>
      </c>
      <c r="L124" s="21">
        <f>+'[3]13'!$Q$27</f>
        <v>0.45078719400056122</v>
      </c>
      <c r="M124" s="21">
        <f>+'[3]13'!$R$27</f>
        <v>0.49686698414560659</v>
      </c>
      <c r="N124" s="21">
        <f>+'[3]13'!$S$27</f>
        <v>0.49781621148267746</v>
      </c>
      <c r="O124" s="22">
        <f>+'[3]13'!$T$27</f>
        <v>0.51171225934057119</v>
      </c>
    </row>
    <row r="125" spans="1:15" x14ac:dyDescent="0.2">
      <c r="A125" s="10">
        <v>1007</v>
      </c>
      <c r="B125" s="10" t="s">
        <v>15</v>
      </c>
      <c r="C125" s="21">
        <f>+'[3]14'!$E$27</f>
        <v>0.78039583733270768</v>
      </c>
      <c r="D125" s="21">
        <f>+'[3]14'!$F$27</f>
        <v>0.79707384705195561</v>
      </c>
      <c r="E125" s="21">
        <f>+'[3]14'!$G$27</f>
        <v>0.7908374426843422</v>
      </c>
      <c r="F125" s="21">
        <f>+'[3]14'!$I$27</f>
        <v>0.7917447179009558</v>
      </c>
      <c r="G125" s="21">
        <f>+'[3]14'!$J$27</f>
        <v>0.87178718698649249</v>
      </c>
      <c r="H125" s="21">
        <f>+'[3]14'!$K$27</f>
        <v>0.80238146940889443</v>
      </c>
      <c r="I125" s="21">
        <f>+'[3]14'!$M$27</f>
        <v>0.81051725992042156</v>
      </c>
      <c r="J125" s="21">
        <f>+'[3]14'!$N$27</f>
        <v>0.80585982743812157</v>
      </c>
      <c r="K125" s="21">
        <f>+'[3]14'!$O$27</f>
        <v>0.84048733219890337</v>
      </c>
      <c r="L125" s="21">
        <f>+'[3]14'!$Q$27</f>
        <v>0.85273591285518135</v>
      </c>
      <c r="M125" s="21">
        <f>+'[3]14'!$R$27</f>
        <v>0.77248722809060943</v>
      </c>
      <c r="N125" s="21">
        <f>+'[3]14'!$S$27</f>
        <v>0.81773488583516907</v>
      </c>
      <c r="O125" s="22">
        <f>+'[3]14'!$T$27</f>
        <v>0.8110789451710978</v>
      </c>
    </row>
    <row r="126" spans="1:15" x14ac:dyDescent="0.2">
      <c r="A126" s="10">
        <v>1008</v>
      </c>
      <c r="B126" s="10" t="s">
        <v>16</v>
      </c>
      <c r="C126" s="21">
        <f>+'[3]15'!$E$27</f>
        <v>0.51530853756287831</v>
      </c>
      <c r="D126" s="21">
        <f>+'[3]15'!$F$27</f>
        <v>0.52859184203689269</v>
      </c>
      <c r="E126" s="21">
        <f>+'[3]15'!$G$27</f>
        <v>0.51084349421659436</v>
      </c>
      <c r="F126" s="21">
        <f>+'[3]15'!$I$27</f>
        <v>0.55278705688786955</v>
      </c>
      <c r="G126" s="21">
        <f>+'[3]15'!$J$27</f>
        <v>0.56440775580725666</v>
      </c>
      <c r="H126" s="21">
        <f>+'[3]15'!$K$27</f>
        <v>0.54029803112878672</v>
      </c>
      <c r="I126" s="21">
        <f>+'[3]15'!$M$27</f>
        <v>0.58170402461229354</v>
      </c>
      <c r="J126" s="21">
        <f>+'[3]15'!$N$27</f>
        <v>0.58750473852374674</v>
      </c>
      <c r="K126" s="21">
        <f>+'[3]15'!$O$27</f>
        <v>0.54951360669868243</v>
      </c>
      <c r="L126" s="21">
        <f>+'[3]15'!$Q$27</f>
        <v>0.52070010894794183</v>
      </c>
      <c r="M126" s="21">
        <f>+'[3]15'!$R$27</f>
        <v>0.53802727262012795</v>
      </c>
      <c r="N126" s="21">
        <f>+'[3]15'!$S$27</f>
        <v>0.51286528434582268</v>
      </c>
      <c r="O126" s="22">
        <f>+'[3]15'!$T$27</f>
        <v>0.54093030825146793</v>
      </c>
    </row>
    <row r="127" spans="1:15" x14ac:dyDescent="0.2">
      <c r="A127" s="10">
        <v>1009</v>
      </c>
      <c r="B127" s="10" t="s">
        <v>17</v>
      </c>
      <c r="C127" s="21">
        <f>+'[3]16'!$E$27</f>
        <v>0.65886162660356207</v>
      </c>
      <c r="D127" s="21">
        <f>+'[3]16'!$F$27</f>
        <v>0.64031641397495054</v>
      </c>
      <c r="E127" s="21">
        <f>+'[3]16'!$G$27</f>
        <v>0.70894485563442544</v>
      </c>
      <c r="F127" s="21">
        <f>+'[3]16'!$I$27</f>
        <v>0.68222785404988084</v>
      </c>
      <c r="G127" s="21">
        <f>+'[3]16'!$J$27</f>
        <v>0.72126022126022127</v>
      </c>
      <c r="H127" s="21">
        <f>+'[3]16'!$K$27</f>
        <v>0.6841095788265803</v>
      </c>
      <c r="I127" s="21">
        <f>+'[3]16'!$M$27</f>
        <v>0.68913265306122451</v>
      </c>
      <c r="J127" s="21">
        <f>+'[3]16'!$N$27</f>
        <v>0.68512442396313367</v>
      </c>
      <c r="K127" s="21">
        <f>+'[3]16'!$O$27</f>
        <v>0.69508155266152483</v>
      </c>
      <c r="L127" s="21">
        <f>+'[3]16'!$Q$27</f>
        <v>0.69070735090152569</v>
      </c>
      <c r="M127" s="21">
        <f>+'[3]16'!$R$27</f>
        <v>0.62887849408413321</v>
      </c>
      <c r="N127" s="21">
        <f>+'[3]16'!$S$27</f>
        <v>0.68629652734456226</v>
      </c>
      <c r="O127" s="22">
        <f>+'[3]16'!$T$27</f>
        <v>0.68262306991079758</v>
      </c>
    </row>
    <row r="128" spans="1:15" x14ac:dyDescent="0.2">
      <c r="A128" s="10">
        <v>1010</v>
      </c>
      <c r="B128" s="10" t="s">
        <v>19</v>
      </c>
      <c r="C128" s="21">
        <f>+'[3]18'!$E$27</f>
        <v>0.79420884443680295</v>
      </c>
      <c r="D128" s="21">
        <f>+'[3]18'!$F$27</f>
        <v>0.74000549400238069</v>
      </c>
      <c r="E128" s="21">
        <f>+'[3]18'!$G$27</f>
        <v>0.79720349680597202</v>
      </c>
      <c r="F128" s="21">
        <f>+'[3]18'!$I$27</f>
        <v>0.74481362496149273</v>
      </c>
      <c r="G128" s="21">
        <f>+'[3]18'!$J$27</f>
        <v>0.74926756546538764</v>
      </c>
      <c r="H128" s="21">
        <f>+'[3]18'!$K$27</f>
        <v>0.63542256604875202</v>
      </c>
      <c r="I128" s="21">
        <f>+'[3]18'!$M$27</f>
        <v>0.71774188697404429</v>
      </c>
      <c r="J128" s="21">
        <f>+'[3]18'!$N$27</f>
        <v>0.7541796957639374</v>
      </c>
      <c r="K128" s="21">
        <f>+'[3]18'!$O$27</f>
        <v>0.78866034698622789</v>
      </c>
      <c r="L128" s="21">
        <f>+'[3]18'!$Q$27</f>
        <v>0.69784735361947103</v>
      </c>
      <c r="M128" s="21">
        <f>+'[3]18'!$R$27</f>
        <v>0.71116312020122929</v>
      </c>
      <c r="N128" s="21">
        <f>+'[3]18'!$S$27</f>
        <v>0.77663858093126381</v>
      </c>
      <c r="O128" s="22">
        <f>+'[3]18'!$T$27</f>
        <v>0.74220184734257455</v>
      </c>
    </row>
    <row r="129" spans="1:15" x14ac:dyDescent="0.2">
      <c r="A129" s="10">
        <v>1011</v>
      </c>
      <c r="B129" s="10" t="s">
        <v>20</v>
      </c>
      <c r="C129" s="21">
        <f>+'[3]19'!$E$27</f>
        <v>0.49096365000340997</v>
      </c>
      <c r="D129" s="21">
        <f>+'[3]19'!$F$27</f>
        <v>0.52421865855086036</v>
      </c>
      <c r="E129" s="21">
        <f>+'[3]19'!$G$27</f>
        <v>0.54100834201901693</v>
      </c>
      <c r="F129" s="21">
        <f>+'[3]19'!$I$27</f>
        <v>0.51668475261057145</v>
      </c>
      <c r="G129" s="21">
        <f>+'[3]19'!$J$27</f>
        <v>0.52608630779687993</v>
      </c>
      <c r="H129" s="21">
        <f>+'[3]19'!$K$27</f>
        <v>0.51620347108237774</v>
      </c>
      <c r="I129" s="21">
        <f>+'[3]19'!$M$27</f>
        <v>0.58603174603174601</v>
      </c>
      <c r="J129" s="21">
        <f>+'[3]19'!$N$27</f>
        <v>0.58683345810729581</v>
      </c>
      <c r="K129" s="21">
        <f>+'[3]19'!$O$27</f>
        <v>0.55547724603084381</v>
      </c>
      <c r="L129" s="21">
        <f>+'[3]19'!$Q$27</f>
        <v>0.51381497784493646</v>
      </c>
      <c r="M129" s="21">
        <f>+'[3]19'!$R$27</f>
        <v>0.54203897788726441</v>
      </c>
      <c r="N129" s="21">
        <f>+'[3]19'!$S$27</f>
        <v>0.53714737079665986</v>
      </c>
      <c r="O129" s="22">
        <f>+'[3]19'!$T$27</f>
        <v>0.53690618504348042</v>
      </c>
    </row>
    <row r="130" spans="1:15" x14ac:dyDescent="0.2">
      <c r="A130" s="10">
        <v>1012</v>
      </c>
      <c r="B130" s="10" t="s">
        <v>21</v>
      </c>
      <c r="C130" s="21">
        <f>+'[3]20'!$E$27</f>
        <v>0.6103745185228171</v>
      </c>
      <c r="D130" s="21">
        <f>+'[3]20'!$F$27</f>
        <v>0.62436385913009695</v>
      </c>
      <c r="E130" s="21">
        <f>+'[3]20'!$G$27</f>
        <v>0.61982297772736383</v>
      </c>
      <c r="F130" s="21">
        <f>+'[3]20'!$I$27</f>
        <v>0.6123184918173159</v>
      </c>
      <c r="G130" s="21">
        <f>+'[3]20'!$J$27</f>
        <v>0.6443727844047461</v>
      </c>
      <c r="H130" s="21">
        <f>+'[3]20'!$K$27</f>
        <v>0.59105900224724239</v>
      </c>
      <c r="I130" s="21">
        <f>+'[3]20'!$M$27</f>
        <v>0.60872304408625888</v>
      </c>
      <c r="J130" s="21">
        <f>+'[3]20'!$N$27</f>
        <v>0.64186602768872836</v>
      </c>
      <c r="K130" s="21">
        <f>+'[3]20'!$O$27</f>
        <v>0.64191194747846936</v>
      </c>
      <c r="L130" s="21">
        <f>+'[3]20'!$Q$27</f>
        <v>0.61727027194659179</v>
      </c>
      <c r="M130" s="21">
        <f>+'[3]20'!$R$27</f>
        <v>0.6071999023970226</v>
      </c>
      <c r="N130" s="21">
        <f>+'[3]20'!$S$27</f>
        <v>0.62566717073521994</v>
      </c>
      <c r="O130" s="22">
        <f>+'[3]20'!$T$27</f>
        <v>0.61844391670769494</v>
      </c>
    </row>
    <row r="131" spans="1:15" x14ac:dyDescent="0.2">
      <c r="A131" s="10">
        <v>1013</v>
      </c>
      <c r="B131" s="10" t="s">
        <v>22</v>
      </c>
      <c r="C131" s="21">
        <f>+'[3]21'!$E$27</f>
        <v>0.4437648532635729</v>
      </c>
      <c r="D131" s="21">
        <f>+'[3]21'!$F$27</f>
        <v>0.39119999999999999</v>
      </c>
      <c r="E131" s="21">
        <f>+'[3]21'!$G$27</f>
        <v>0.43710413904846074</v>
      </c>
      <c r="F131" s="21">
        <f>+'[3]21'!$I$27</f>
        <v>0.47092360319270238</v>
      </c>
      <c r="G131" s="21">
        <f>+'[3]21'!$J$27</f>
        <v>0.47212346477052358</v>
      </c>
      <c r="H131" s="21">
        <f>+'[3]21'!$K$27</f>
        <v>0.44087226963691595</v>
      </c>
      <c r="I131" s="21">
        <f>+'[3]21'!$M$27</f>
        <v>0.51858902575587906</v>
      </c>
      <c r="J131" s="21">
        <f>+'[3]21'!$N$27</f>
        <v>0.4853347790729195</v>
      </c>
      <c r="K131" s="21">
        <f>+'[3]21'!$O$27</f>
        <v>0.44440709617180207</v>
      </c>
      <c r="L131" s="21">
        <f>+'[3]21'!$Q$27</f>
        <v>0.40908352437857648</v>
      </c>
      <c r="M131" s="21">
        <f>+'[3]21'!$R$27</f>
        <v>0.41645179321661047</v>
      </c>
      <c r="N131" s="21">
        <f>+'[3]21'!$S$27</f>
        <v>0.43024208566108008</v>
      </c>
      <c r="O131" s="22">
        <f>+'[3]21'!$T$27</f>
        <v>0.44712452526627633</v>
      </c>
    </row>
    <row r="132" spans="1:15" x14ac:dyDescent="0.2">
      <c r="A132" s="10">
        <v>1014</v>
      </c>
      <c r="B132" s="10" t="s">
        <v>23</v>
      </c>
      <c r="C132" s="21">
        <f>+'[3]22'!$E$27</f>
        <v>0.61292330052455235</v>
      </c>
      <c r="D132" s="21">
        <f>+'[3]22'!$F$27</f>
        <v>0.61659564137133061</v>
      </c>
      <c r="E132" s="21">
        <f>+'[3]22'!$G$27</f>
        <v>0.60295593017605498</v>
      </c>
      <c r="F132" s="21">
        <f>+'[3]22'!$I$27</f>
        <v>0.59161266454238426</v>
      </c>
      <c r="G132" s="21">
        <f>+'[3]22'!$J$27</f>
        <v>0.64804409070615943</v>
      </c>
      <c r="H132" s="21">
        <f>+'[3]22'!$K$27</f>
        <v>0.61463769020879977</v>
      </c>
      <c r="I132" s="21">
        <f>+'[3]22'!$M$27</f>
        <v>0.58766183767025149</v>
      </c>
      <c r="J132" s="21">
        <f>+'[3]22'!$N$27</f>
        <v>0.63623616911025083</v>
      </c>
      <c r="K132" s="21">
        <f>+'[3]22'!$O$27</f>
        <v>0.66260340410882623</v>
      </c>
      <c r="L132" s="21">
        <f>+'[3]22'!$Q$27</f>
        <v>0.58269804926833535</v>
      </c>
      <c r="M132" s="21">
        <f>+'[3]22'!$R$27</f>
        <v>0.60055670555688323</v>
      </c>
      <c r="N132" s="21">
        <f>+'[3]22'!$S$27</f>
        <v>0.60386876521826438</v>
      </c>
      <c r="O132" s="22">
        <f>+'[3]22'!$T$27</f>
        <v>0.61332550214850656</v>
      </c>
    </row>
    <row r="133" spans="1:15" x14ac:dyDescent="0.2">
      <c r="A133" s="10">
        <v>1015</v>
      </c>
      <c r="B133" s="10" t="s">
        <v>24</v>
      </c>
      <c r="C133" s="21">
        <f>+'[3]23'!$E$27</f>
        <v>0.48639791030367929</v>
      </c>
      <c r="D133" s="21">
        <f>+'[3]23'!$F$27</f>
        <v>0.47372608131306787</v>
      </c>
      <c r="E133" s="21">
        <f>+'[3]23'!$G$27</f>
        <v>0.48675201916384764</v>
      </c>
      <c r="F133" s="21">
        <f>+'[3]23'!$I$27</f>
        <v>0.48793663391996633</v>
      </c>
      <c r="G133" s="21">
        <f>+'[3]23'!$J$27</f>
        <v>0.48084147257700977</v>
      </c>
      <c r="H133" s="21">
        <f>+'[3]23'!$K$27</f>
        <v>0.51574309330074297</v>
      </c>
      <c r="I133" s="21">
        <f>+'[3]23'!$M$27</f>
        <v>0.53208188297696002</v>
      </c>
      <c r="J133" s="21">
        <f>+'[3]23'!$N$27</f>
        <v>0.5430674581413687</v>
      </c>
      <c r="K133" s="21">
        <f>+'[3]23'!$O$27</f>
        <v>0.47974627644626439</v>
      </c>
      <c r="L133" s="21">
        <f>+'[3]23'!$Q$27</f>
        <v>0.45318756992763315</v>
      </c>
      <c r="M133" s="21">
        <f>+'[3]23'!$R$27</f>
        <v>0.46062177719150976</v>
      </c>
      <c r="N133" s="21">
        <f>+'[3]23'!$S$27</f>
        <v>0.47782665740526359</v>
      </c>
      <c r="O133" s="22">
        <f>+'[3]23'!$T$27</f>
        <v>0.48195810704437325</v>
      </c>
    </row>
    <row r="134" spans="1:15" x14ac:dyDescent="0.2">
      <c r="A134" s="10">
        <v>1016</v>
      </c>
      <c r="B134" s="10" t="s">
        <v>25</v>
      </c>
      <c r="C134" s="21">
        <f>+'[3]24'!$E$27</f>
        <v>0.44004173049624595</v>
      </c>
      <c r="D134" s="21">
        <f>+'[3]24'!$F$27</f>
        <v>0.43076884282724359</v>
      </c>
      <c r="E134" s="21">
        <f>+'[3]24'!$G$27</f>
        <v>0.44418016946632971</v>
      </c>
      <c r="F134" s="21">
        <f>+'[3]24'!$I$27</f>
        <v>0.45231347803770944</v>
      </c>
      <c r="G134" s="21">
        <f>+'[3]24'!$J$27</f>
        <v>0.48430601656408107</v>
      </c>
      <c r="H134" s="21">
        <f>+'[3]24'!$K$27</f>
        <v>0.46995624590334434</v>
      </c>
      <c r="I134" s="21">
        <f>+'[3]24'!$M$27</f>
        <v>0.46518175249769539</v>
      </c>
      <c r="J134" s="21">
        <f>+'[3]24'!$N$27</f>
        <v>0.54001998117158834</v>
      </c>
      <c r="K134" s="21">
        <f>+'[3]24'!$O$27</f>
        <v>0.47841915219864473</v>
      </c>
      <c r="L134" s="21">
        <f>+'[3]24'!$Q$27</f>
        <v>0.42622018804464151</v>
      </c>
      <c r="M134" s="21">
        <f>+'[3]24'!$R$27</f>
        <v>0.45076350448558883</v>
      </c>
      <c r="N134" s="21">
        <f>+'[3]24'!$S$27</f>
        <v>0.4314237905408731</v>
      </c>
      <c r="O134" s="22">
        <f>+'[3]24'!$T$27</f>
        <v>0.45900516757502813</v>
      </c>
    </row>
    <row r="135" spans="1:15" x14ac:dyDescent="0.2">
      <c r="A135" s="10">
        <v>1017</v>
      </c>
      <c r="B135" s="10" t="s">
        <v>26</v>
      </c>
      <c r="C135" s="21">
        <f>+'[3]25'!$E$27</f>
        <v>0.56878978008064907</v>
      </c>
      <c r="D135" s="21">
        <f>+'[3]25'!$F$27</f>
        <v>0.56349582105415719</v>
      </c>
      <c r="E135" s="21">
        <f>+'[3]25'!$G$27</f>
        <v>0.59710691119859205</v>
      </c>
      <c r="F135" s="21">
        <f>+'[3]25'!$I$27</f>
        <v>0.60472033003933612</v>
      </c>
      <c r="G135" s="21">
        <f>+'[3]25'!$J$27</f>
        <v>0.58054471788715489</v>
      </c>
      <c r="H135" s="21">
        <f>+'[3]25'!$K$27</f>
        <v>0.57162756946905435</v>
      </c>
      <c r="I135" s="21">
        <f>+'[3]25'!$M$27</f>
        <v>0.53971910201115381</v>
      </c>
      <c r="J135" s="21">
        <f>+'[3]25'!$N$27</f>
        <v>0.68103443016040566</v>
      </c>
      <c r="K135" s="21">
        <f>+'[3]25'!$O$27</f>
        <v>0.60431718340128315</v>
      </c>
      <c r="L135" s="21">
        <f>+'[3]25'!$Q$27</f>
        <v>0.54903817135363764</v>
      </c>
      <c r="M135" s="21">
        <f>+'[3]25'!$R$27</f>
        <v>0.57994877926980681</v>
      </c>
      <c r="N135" s="21">
        <f>+'[3]25'!$S$27</f>
        <v>0.59375639874623953</v>
      </c>
      <c r="O135" s="22">
        <f>+'[3]25'!$T$27</f>
        <v>0.58792820091586218</v>
      </c>
    </row>
    <row r="136" spans="1:15" x14ac:dyDescent="0.2">
      <c r="A136" s="10">
        <v>1018</v>
      </c>
      <c r="B136" s="10" t="s">
        <v>27</v>
      </c>
      <c r="C136" s="21">
        <f>+'[3]26'!$E$27</f>
        <v>0.45704590263757638</v>
      </c>
      <c r="D136" s="21">
        <f>+'[3]26'!$F$27</f>
        <v>0.4574723162807724</v>
      </c>
      <c r="E136" s="21">
        <f>+'[3]26'!$G$27</f>
        <v>0.47816553992325966</v>
      </c>
      <c r="F136" s="21">
        <f>+'[3]26'!$I$27</f>
        <v>0.48486203053179194</v>
      </c>
      <c r="G136" s="21">
        <f>+'[3]26'!$J$27</f>
        <v>0.54129281423109932</v>
      </c>
      <c r="H136" s="21">
        <f>+'[3]26'!$K$27</f>
        <v>0.50662756598240466</v>
      </c>
      <c r="I136" s="21">
        <f>+'[3]26'!$M$27</f>
        <v>0.5148632292423142</v>
      </c>
      <c r="J136" s="21">
        <f>+'[3]26'!$N$27</f>
        <v>0.49265691490918456</v>
      </c>
      <c r="K136" s="21">
        <f>+'[3]26'!$O$27</f>
        <v>0.49037010203465553</v>
      </c>
      <c r="L136" s="21">
        <f>+'[3]26'!$Q$27</f>
        <v>0.45511522402324001</v>
      </c>
      <c r="M136" s="21">
        <f>+'[3]26'!$R$27</f>
        <v>0.45026784674507975</v>
      </c>
      <c r="N136" s="21">
        <f>+'[3]26'!$S$27</f>
        <v>0.45346564426402047</v>
      </c>
      <c r="O136" s="22">
        <f>+'[3]26'!$T$27</f>
        <v>0.48171394190943734</v>
      </c>
    </row>
    <row r="137" spans="1:15" x14ac:dyDescent="0.2">
      <c r="A137" s="10">
        <v>1019</v>
      </c>
      <c r="B137" s="10" t="s">
        <v>28</v>
      </c>
      <c r="C137" s="21">
        <f>+'[3]27'!$E$27</f>
        <v>0.51389746757257571</v>
      </c>
      <c r="D137" s="21">
        <f>+'[3]27'!$F$27</f>
        <v>0.50867283950617281</v>
      </c>
      <c r="E137" s="21">
        <f>+'[3]27'!$G$27</f>
        <v>0.50171035360566407</v>
      </c>
      <c r="F137" s="21">
        <f>+'[3]27'!$I$27</f>
        <v>0.55461617175159206</v>
      </c>
      <c r="G137" s="21">
        <f>+'[3]27'!$J$27</f>
        <v>0.56802773328652612</v>
      </c>
      <c r="H137" s="21">
        <f>+'[3]27'!$K$27</f>
        <v>0.52914077143138993</v>
      </c>
      <c r="I137" s="21">
        <f>+'[3]27'!$M$27</f>
        <v>0.4636802275382193</v>
      </c>
      <c r="J137" s="21">
        <f>+'[3]27'!$N$27</f>
        <v>0.54625684723067558</v>
      </c>
      <c r="K137" s="21">
        <f>+'[3]27'!$O$27</f>
        <v>0.5134072835941853</v>
      </c>
      <c r="L137" s="21">
        <f>+'[3]27'!$Q$27</f>
        <v>0.51161789385614265</v>
      </c>
      <c r="M137" s="21">
        <f>+'[3]27'!$R$27</f>
        <v>0.50920027792759304</v>
      </c>
      <c r="N137" s="21">
        <f>+'[3]27'!$S$27</f>
        <v>0.50746610845295059</v>
      </c>
      <c r="O137" s="22">
        <f>+'[3]27'!$T$27</f>
        <v>0.51599185610511367</v>
      </c>
    </row>
    <row r="138" spans="1:15" x14ac:dyDescent="0.2">
      <c r="A138" s="10">
        <v>1020</v>
      </c>
      <c r="B138" s="10" t="s">
        <v>29</v>
      </c>
      <c r="C138" s="21">
        <f>+'[3]28'!$E$27</f>
        <v>0.6426327042855815</v>
      </c>
      <c r="D138" s="21">
        <f>+'[3]28'!$F$27</f>
        <v>0.66887574936355421</v>
      </c>
      <c r="E138" s="21">
        <f>+'[3]28'!$G$27</f>
        <v>0.6345251398122117</v>
      </c>
      <c r="F138" s="21">
        <f>+'[3]28'!$I$27</f>
        <v>0.64618272330354598</v>
      </c>
      <c r="G138" s="21">
        <f>+'[3]28'!$J$27</f>
        <v>0.76168262375229168</v>
      </c>
      <c r="H138" s="21">
        <f>+'[3]28'!$K$27</f>
        <v>0.64944246532837402</v>
      </c>
      <c r="I138" s="21">
        <f>+'[3]28'!$M$27</f>
        <v>0.6566263598495572</v>
      </c>
      <c r="J138" s="21">
        <f>+'[3]28'!$N$27</f>
        <v>0.66713876771194014</v>
      </c>
      <c r="K138" s="21">
        <f>+'[3]28'!$O$27</f>
        <v>0.68943338437978563</v>
      </c>
      <c r="L138" s="21">
        <f>+'[3]28'!$Q$27</f>
        <v>0.71742504591665157</v>
      </c>
      <c r="M138" s="21">
        <f>+'[3]28'!$R$27</f>
        <v>0.67328971478828348</v>
      </c>
      <c r="N138" s="21">
        <f>+'[3]28'!$S$27</f>
        <v>0.69524681042943159</v>
      </c>
      <c r="O138" s="22">
        <f>+'[3]28'!$T$27</f>
        <v>0.6733944537361688</v>
      </c>
    </row>
    <row r="139" spans="1:15" x14ac:dyDescent="0.2">
      <c r="A139" s="10">
        <v>1021</v>
      </c>
      <c r="B139" s="10" t="s">
        <v>30</v>
      </c>
      <c r="C139" s="21">
        <f>+'[3]29'!$E$27</f>
        <v>0.52801820608180183</v>
      </c>
      <c r="D139" s="21">
        <f>+'[3]29'!$F$27</f>
        <v>0.48272179155900086</v>
      </c>
      <c r="E139" s="21">
        <f>+'[3]29'!$G$27</f>
        <v>0.49310000124436409</v>
      </c>
      <c r="F139" s="21">
        <f>+'[3]29'!$I$27</f>
        <v>0.51598847424274374</v>
      </c>
      <c r="G139" s="21">
        <f>+'[3]29'!$J$27</f>
        <v>0.55264215390797666</v>
      </c>
      <c r="H139" s="21">
        <f>+'[3]29'!$K$27</f>
        <v>0.50745666903908737</v>
      </c>
      <c r="I139" s="21">
        <f>+'[3]29'!$M$27</f>
        <v>0.49948248069907525</v>
      </c>
      <c r="J139" s="21">
        <f>+'[3]29'!$N$27</f>
        <v>0.54404805316660043</v>
      </c>
      <c r="K139" s="21">
        <f>+'[3]29'!$O$27</f>
        <v>0.56428963478995142</v>
      </c>
      <c r="L139" s="21">
        <f>+'[3]29'!$Q$27</f>
        <v>0.50559911326997997</v>
      </c>
      <c r="M139" s="21">
        <f>+'[3]29'!$R$27</f>
        <v>0.48190312009562764</v>
      </c>
      <c r="N139" s="21">
        <f>+'[3]29'!$S$27</f>
        <v>0.53565530826941621</v>
      </c>
      <c r="O139" s="22">
        <f>+'[3]29'!$T$27</f>
        <v>0.51805448668616283</v>
      </c>
    </row>
    <row r="140" spans="1:15" x14ac:dyDescent="0.2">
      <c r="A140" s="10">
        <v>1022</v>
      </c>
      <c r="B140" s="10" t="s">
        <v>31</v>
      </c>
      <c r="C140" s="21">
        <f>+'[3]30'!$E$27</f>
        <v>0.56788583621894173</v>
      </c>
      <c r="D140" s="21">
        <f>+'[3]30'!$F$27</f>
        <v>0.58781014973251577</v>
      </c>
      <c r="E140" s="21">
        <f>+'[3]30'!$G$27</f>
        <v>0.5659322147467325</v>
      </c>
      <c r="F140" s="21">
        <f>+'[3]30'!$I$27</f>
        <v>0.56729862014806054</v>
      </c>
      <c r="G140" s="21">
        <f>+'[3]30'!$J$27</f>
        <v>0.63680598877105432</v>
      </c>
      <c r="H140" s="21">
        <f>+'[3]30'!$K$27</f>
        <v>0.55215530870711416</v>
      </c>
      <c r="I140" s="21">
        <f>+'[3]30'!$M$27</f>
        <v>0.61184070967119852</v>
      </c>
      <c r="J140" s="21">
        <f>+'[3]30'!$N$27</f>
        <v>0.60101877380035051</v>
      </c>
      <c r="K140" s="21">
        <f>+'[3]30'!$O$27</f>
        <v>0.6230738937075565</v>
      </c>
      <c r="L140" s="21">
        <f>+'[3]30'!$Q$27</f>
        <v>0.56522162075025784</v>
      </c>
      <c r="M140" s="21">
        <f>+'[3]30'!$R$27</f>
        <v>0.57305013567166718</v>
      </c>
      <c r="N140" s="21">
        <f>+'[3]30'!$S$27</f>
        <v>0.59797557717992744</v>
      </c>
      <c r="O140" s="22">
        <f>+'[3]30'!$T$27</f>
        <v>0.58787883850636924</v>
      </c>
    </row>
    <row r="141" spans="1:15" x14ac:dyDescent="0.2">
      <c r="A141" s="10">
        <v>1023</v>
      </c>
      <c r="B141" s="10" t="s">
        <v>32</v>
      </c>
      <c r="C141" s="21">
        <f>+'[3]31'!$E$27</f>
        <v>0.45184953905312802</v>
      </c>
      <c r="D141" s="21">
        <f>+'[3]31'!$F$27</f>
        <v>0.47628628526911221</v>
      </c>
      <c r="E141" s="21">
        <f>+'[3]31'!$G$27</f>
        <v>0.45757075356015892</v>
      </c>
      <c r="F141" s="21">
        <f>+'[3]31'!$I$27</f>
        <v>0.47983544469113232</v>
      </c>
      <c r="G141" s="21">
        <f>+'[3]31'!$J$27</f>
        <v>0.49614523929834692</v>
      </c>
      <c r="H141" s="21">
        <f>+'[3]31'!$K$27</f>
        <v>0.43284929993827764</v>
      </c>
      <c r="I141" s="21">
        <f>+'[3]31'!$M$27</f>
        <v>0.48340024086712163</v>
      </c>
      <c r="J141" s="21">
        <f>+'[3]31'!$N$27</f>
        <v>0.51192566956791241</v>
      </c>
      <c r="K141" s="21">
        <f>+'[3]31'!$O$27</f>
        <v>0.47069257598405578</v>
      </c>
      <c r="L141" s="21">
        <f>+'[3]31'!$Q$27</f>
        <v>0.45626698805066929</v>
      </c>
      <c r="M141" s="21">
        <f>+'[3]31'!$R$27</f>
        <v>0.44949478790050618</v>
      </c>
      <c r="N141" s="21">
        <f>+'[3]31'!$S$27</f>
        <v>0.48435778151704112</v>
      </c>
      <c r="O141" s="22">
        <f>+'[3]31'!$T$27</f>
        <v>0.47059280010126747</v>
      </c>
    </row>
    <row r="142" spans="1:15" x14ac:dyDescent="0.2">
      <c r="A142" s="10">
        <v>1024</v>
      </c>
      <c r="B142" s="10" t="s">
        <v>33</v>
      </c>
      <c r="C142" s="21">
        <f>+'[3]32'!$E$27</f>
        <v>0.77554624426628993</v>
      </c>
      <c r="D142" s="21">
        <f>+'[3]32'!$F$27</f>
        <v>0.77400224851738386</v>
      </c>
      <c r="E142" s="21">
        <f>+'[3]32'!$G$27</f>
        <v>0.80600197911098936</v>
      </c>
      <c r="F142" s="21">
        <f>+'[3]32'!$I$27</f>
        <v>0.80968202110152487</v>
      </c>
      <c r="G142" s="21">
        <f>+'[3]32'!$J$27</f>
        <v>0.90870950904719727</v>
      </c>
      <c r="H142" s="21">
        <f>+'[3]32'!$K$27</f>
        <v>0.78702918098082708</v>
      </c>
      <c r="I142" s="21">
        <f>+'[3]32'!$M$27</f>
        <v>0.78802369178938214</v>
      </c>
      <c r="J142" s="21">
        <f>+'[3]32'!$N$27</f>
        <v>0.79799566602311567</v>
      </c>
      <c r="K142" s="21">
        <f>+'[3]32'!$O$27</f>
        <v>0.80361229566453452</v>
      </c>
      <c r="L142" s="21">
        <f>+'[3]32'!$Q$27</f>
        <v>0.802813686788033</v>
      </c>
      <c r="M142" s="21">
        <f>+'[3]32'!$R$27</f>
        <v>0.77421623043335253</v>
      </c>
      <c r="N142" s="21">
        <f>+'[3]32'!$S$27</f>
        <v>0.80157022349769547</v>
      </c>
      <c r="O142" s="22">
        <f>+'[3]32'!$T$27</f>
        <v>0.79875537523788009</v>
      </c>
    </row>
    <row r="143" spans="1:15" x14ac:dyDescent="0.2">
      <c r="A143" s="10">
        <v>1025</v>
      </c>
      <c r="B143" s="10" t="s">
        <v>34</v>
      </c>
      <c r="C143" s="21">
        <f>+'[3]33'!$E$27</f>
        <v>0.45784906220679156</v>
      </c>
      <c r="D143" s="21">
        <f>+'[3]33'!$F$27</f>
        <v>0.47649835595924084</v>
      </c>
      <c r="E143" s="21">
        <f>+'[3]33'!$G$27</f>
        <v>0.45426915420698666</v>
      </c>
      <c r="F143" s="21">
        <f>+'[3]33'!$I$27</f>
        <v>0.47441644960929674</v>
      </c>
      <c r="G143" s="21">
        <f>+'[3]33'!$J$27</f>
        <v>0.52495065085653547</v>
      </c>
      <c r="H143" s="21">
        <f>+'[3]33'!$K$27</f>
        <v>0.48820737902838351</v>
      </c>
      <c r="I143" s="21">
        <f>+'[3]33'!$M$27</f>
        <v>0.51148512957827297</v>
      </c>
      <c r="J143" s="21">
        <f>+'[3]33'!$N$27</f>
        <v>0.55690745677554643</v>
      </c>
      <c r="K143" s="21">
        <f>+'[3]33'!$O$27</f>
        <v>0.51716845537721212</v>
      </c>
      <c r="L143" s="21">
        <f>+'[3]33'!$Q$27</f>
        <v>0.47655678102581622</v>
      </c>
      <c r="M143" s="21">
        <f>+'[3]33'!$R$27</f>
        <v>0.47719342995873226</v>
      </c>
      <c r="N143" s="21">
        <f>+'[3]33'!$S$27</f>
        <v>0.45843644544431944</v>
      </c>
      <c r="O143" s="22">
        <f>+'[3]33'!$T$27</f>
        <v>0.48821550763583926</v>
      </c>
    </row>
    <row r="144" spans="1:15" x14ac:dyDescent="0.2">
      <c r="A144" s="10">
        <v>1026</v>
      </c>
      <c r="B144" s="10" t="s">
        <v>35</v>
      </c>
      <c r="C144" s="21">
        <f>+'[3]34'!$E$27</f>
        <v>0.57599335456181644</v>
      </c>
      <c r="D144" s="21">
        <f>+'[3]34'!$F$27</f>
        <v>0.57152896486229821</v>
      </c>
      <c r="E144" s="21">
        <f>+'[3]34'!$G$27</f>
        <v>0.58950605982937276</v>
      </c>
      <c r="F144" s="21">
        <f>+'[3]34'!$I$27</f>
        <v>0.5945117501094731</v>
      </c>
      <c r="G144" s="21">
        <f>+'[3]34'!$J$27</f>
        <v>0.64899742309550656</v>
      </c>
      <c r="H144" s="21">
        <f>+'[3]34'!$K$27</f>
        <v>0.57816307488835139</v>
      </c>
      <c r="I144" s="21">
        <f>+'[3]34'!$M$27</f>
        <v>0.63880179171332585</v>
      </c>
      <c r="J144" s="21">
        <f>+'[3]34'!$N$27</f>
        <v>0.61680810194161628</v>
      </c>
      <c r="K144" s="21">
        <f>+'[3]34'!$O$27</f>
        <v>0.63756628523583592</v>
      </c>
      <c r="L144" s="21">
        <f>+'[3]34'!$Q$27</f>
        <v>0.60979076336289872</v>
      </c>
      <c r="M144" s="21">
        <f>+'[3]34'!$R$27</f>
        <v>0.58740143369175624</v>
      </c>
      <c r="N144" s="21">
        <f>+'[3]34'!$S$27</f>
        <v>0.62287292817679563</v>
      </c>
      <c r="O144" s="22">
        <f>+'[3]34'!$T$27</f>
        <v>0.6058675414077479</v>
      </c>
    </row>
    <row r="145" spans="1:15" x14ac:dyDescent="0.2">
      <c r="A145" s="10">
        <v>1027</v>
      </c>
      <c r="B145" s="10" t="s">
        <v>36</v>
      </c>
      <c r="C145" s="21">
        <f>+'[3]35'!$E$27</f>
        <v>0.4744854363622692</v>
      </c>
      <c r="D145" s="21">
        <f>+'[3]35'!$F$27</f>
        <v>0.55980267794221283</v>
      </c>
      <c r="E145" s="21">
        <f>+'[3]35'!$G$27</f>
        <v>0.55219015280135819</v>
      </c>
      <c r="F145" s="21">
        <f>+'[3]35'!$I$27</f>
        <v>0.53746794439195578</v>
      </c>
      <c r="G145" s="21">
        <f>+'[3]35'!$J$27</f>
        <v>0.56635935137698989</v>
      </c>
      <c r="H145" s="21">
        <f>+'[3]35'!$K$27</f>
        <v>0.54180490599725517</v>
      </c>
      <c r="I145" s="21">
        <f>+'[3]35'!$M$27</f>
        <v>0.56762140256885774</v>
      </c>
      <c r="J145" s="21">
        <f>+'[3]35'!$N$27</f>
        <v>0.56940490004309952</v>
      </c>
      <c r="K145" s="21">
        <f>+'[3]35'!$O$27</f>
        <v>0.56055703460987094</v>
      </c>
      <c r="L145" s="21">
        <f>+'[3]35'!$Q$27</f>
        <v>0.52875833777795334</v>
      </c>
      <c r="M145" s="21">
        <f>+'[3]35'!$R$27</f>
        <v>0.52495118888750103</v>
      </c>
      <c r="N145" s="21">
        <f>+'[3]35'!$S$27</f>
        <v>0.54102564102564099</v>
      </c>
      <c r="O145" s="22">
        <f>+'[3]35'!$T$27</f>
        <v>0.54492553484946293</v>
      </c>
    </row>
    <row r="146" spans="1:15" x14ac:dyDescent="0.2">
      <c r="A146" s="10">
        <v>1028</v>
      </c>
      <c r="B146" s="10" t="s">
        <v>37</v>
      </c>
      <c r="C146" s="21">
        <f>+'[3]36'!$E$27</f>
        <v>0.63396768723551322</v>
      </c>
      <c r="D146" s="21">
        <f>+'[3]36'!$F$27</f>
        <v>0.64374488752556236</v>
      </c>
      <c r="E146" s="21">
        <f>+'[3]36'!$G$27</f>
        <v>0.6449246966795561</v>
      </c>
      <c r="F146" s="21">
        <f>+'[3]36'!$I$27</f>
        <v>0.66531905634588395</v>
      </c>
      <c r="G146" s="21">
        <f>+'[3]36'!$J$27</f>
        <v>0.66580485672184764</v>
      </c>
      <c r="H146" s="21">
        <f>+'[3]36'!$K$27</f>
        <v>0.61308060142483645</v>
      </c>
      <c r="I146" s="21">
        <f>+'[3]36'!$M$27</f>
        <v>0.67138720387428541</v>
      </c>
      <c r="J146" s="21">
        <f>+'[3]36'!$N$27</f>
        <v>0.70474290077655632</v>
      </c>
      <c r="K146" s="21">
        <f>+'[3]36'!$O$27</f>
        <v>0.66508136405165819</v>
      </c>
      <c r="L146" s="21">
        <f>+'[3]36'!$Q$27</f>
        <v>0.63667426373916114</v>
      </c>
      <c r="M146" s="21">
        <f>+'[3]36'!$R$27</f>
        <v>0.64968500615097724</v>
      </c>
      <c r="N146" s="21">
        <f>+'[3]36'!$S$27</f>
        <v>0.64956672021810036</v>
      </c>
      <c r="O146" s="22">
        <f>+'[3]36'!$T$27</f>
        <v>0.65368013236185762</v>
      </c>
    </row>
    <row r="147" spans="1:15" x14ac:dyDescent="0.2">
      <c r="A147" s="10">
        <v>1029</v>
      </c>
      <c r="B147" s="10" t="s">
        <v>38</v>
      </c>
      <c r="C147" s="21">
        <f>+'[3]37'!$E$27</f>
        <v>0.45655897268800494</v>
      </c>
      <c r="D147" s="21">
        <f>+'[3]37'!$F$27</f>
        <v>0.47844450167396341</v>
      </c>
      <c r="E147" s="21">
        <f>+'[3]37'!$G$27</f>
        <v>0.45215741275472321</v>
      </c>
      <c r="F147" s="21">
        <f>+'[3]37'!$I$27</f>
        <v>0.49665617623918173</v>
      </c>
      <c r="G147" s="21">
        <f>+'[3]37'!$J$27</f>
        <v>0.509498576114776</v>
      </c>
      <c r="H147" s="21">
        <f>+'[3]37'!$K$27</f>
        <v>0.47067375256433036</v>
      </c>
      <c r="I147" s="21">
        <f>+'[3]37'!$M$27</f>
        <v>0.51657983957661457</v>
      </c>
      <c r="J147" s="21">
        <f>+'[3]37'!$N$27</f>
        <v>0.4836725786612705</v>
      </c>
      <c r="K147" s="21">
        <f>+'[3]37'!$O$27</f>
        <v>0.5192630635037091</v>
      </c>
      <c r="L147" s="21">
        <f>+'[3]37'!$Q$27</f>
        <v>0.46132635635839508</v>
      </c>
      <c r="M147" s="21">
        <f>+'[3]37'!$R$27</f>
        <v>0.48147083724940387</v>
      </c>
      <c r="N147" s="21">
        <f>+'[3]37'!$S$27</f>
        <v>0.49330154946364718</v>
      </c>
      <c r="O147" s="22">
        <f>+'[3]37'!$T$27</f>
        <v>0.48242258033859647</v>
      </c>
    </row>
    <row r="148" spans="1:15" x14ac:dyDescent="0.2">
      <c r="A148" s="15">
        <v>1030</v>
      </c>
      <c r="B148" s="15" t="s">
        <v>18</v>
      </c>
      <c r="C148" s="23">
        <f>+'[3]17'!$E$27</f>
        <v>0.51038774633573947</v>
      </c>
      <c r="D148" s="23">
        <f>+'[3]17'!$F$27</f>
        <v>0.54173542576713585</v>
      </c>
      <c r="E148" s="23">
        <f>+'[3]17'!$G$27</f>
        <v>0.51468098737909085</v>
      </c>
      <c r="F148" s="23">
        <f>+'[3]17'!$I$27</f>
        <v>0.52880184331797231</v>
      </c>
      <c r="G148" s="23">
        <f>+'[3]17'!$J$27</f>
        <v>0.53866233141758069</v>
      </c>
      <c r="H148" s="23">
        <f>+'[3]17'!$K$27</f>
        <v>0.52522640401397058</v>
      </c>
      <c r="I148" s="23">
        <f>+'[3]17'!$M$27</f>
        <v>0.53278280662749455</v>
      </c>
      <c r="J148" s="23">
        <f>+'[3]17'!$N$27</f>
        <v>0.56184751660866816</v>
      </c>
      <c r="K148" s="23">
        <f>+'[3]17'!$O$27</f>
        <v>0.57198570377378322</v>
      </c>
      <c r="L148" s="23">
        <f>+'[3]17'!$Q$27</f>
        <v>0.51751789298676021</v>
      </c>
      <c r="M148" s="23">
        <f>+'[3]17'!$R$27</f>
        <v>0.53632503445942881</v>
      </c>
      <c r="N148" s="23">
        <f>+'[3]17'!$S$27</f>
        <v>0.54018400124746613</v>
      </c>
      <c r="O148" s="24">
        <f>+'[3]17'!$T$27</f>
        <v>0.53489901566990705</v>
      </c>
    </row>
    <row r="149" spans="1:15" x14ac:dyDescent="0.2">
      <c r="A149" s="4">
        <v>10300</v>
      </c>
      <c r="B149" s="4" t="s">
        <v>62</v>
      </c>
      <c r="C149" s="18">
        <f>+[3]รวม!$E$27</f>
        <v>0.66766839452486915</v>
      </c>
      <c r="D149" s="18">
        <f>+[3]รวม!$F$27</f>
        <v>0.67664856052810973</v>
      </c>
      <c r="E149" s="18">
        <f>+[3]รวม!$G$27</f>
        <v>0.68413603938974021</v>
      </c>
      <c r="F149" s="18">
        <f>+[3]รวม!$I$27</f>
        <v>0.69106868923186016</v>
      </c>
      <c r="G149" s="18">
        <f>+[3]รวม!$J$27</f>
        <v>0.73797470530180953</v>
      </c>
      <c r="H149" s="18">
        <f>+[3]รวม!$K$27</f>
        <v>0.66920743394215643</v>
      </c>
      <c r="I149" s="18">
        <f>+[3]รวม!$M$27</f>
        <v>0.68261634225632428</v>
      </c>
      <c r="J149" s="18">
        <f>+[3]รวม!$N$27</f>
        <v>0.70872302831576073</v>
      </c>
      <c r="K149" s="18">
        <f>+[3]รวม!$O$27</f>
        <v>0.71087933448005081</v>
      </c>
      <c r="L149" s="18">
        <f>+[3]รวม!$Q$27</f>
        <v>0.68876056889465997</v>
      </c>
      <c r="M149" s="18">
        <f>+[3]รวม!$R$27</f>
        <v>0.66646762328359965</v>
      </c>
      <c r="N149" s="18">
        <f>+[3]รวม!$S$27</f>
        <v>0.69142993410701892</v>
      </c>
      <c r="O149" s="18">
        <f>+[3]รวม!$T$27</f>
        <v>0.6888214773911765</v>
      </c>
    </row>
    <row r="150" spans="1:15" x14ac:dyDescent="0.2">
      <c r="A150" s="32"/>
      <c r="B150" s="32"/>
      <c r="C150"/>
      <c r="D150"/>
      <c r="E150"/>
      <c r="F150"/>
      <c r="G150"/>
      <c r="H150"/>
      <c r="I150"/>
      <c r="J150"/>
      <c r="K150"/>
      <c r="L150"/>
      <c r="M150"/>
      <c r="N150"/>
      <c r="O150" s="32"/>
    </row>
    <row r="151" spans="1:15" x14ac:dyDescent="0.2">
      <c r="A151" s="3" t="s">
        <v>52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62</v>
      </c>
    </row>
    <row r="152" spans="1:15" x14ac:dyDescent="0.2">
      <c r="A152" s="34"/>
      <c r="B152" s="34" t="s">
        <v>46</v>
      </c>
      <c r="C152" s="35">
        <f>+[3]เขต!$E$43/10^6</f>
        <v>9.2499999999999995E-3</v>
      </c>
      <c r="D152" s="35">
        <f>+[3]เขต!$F$43/10^6</f>
        <v>2.2499999999999998E-3</v>
      </c>
      <c r="E152" s="35">
        <f>+[3]เขต!$G$43/10^6</f>
        <v>4.7000000000000002E-3</v>
      </c>
      <c r="F152" s="35">
        <f>+[3]เขต!$I$43/10^6</f>
        <v>4.7999999999999996E-3</v>
      </c>
      <c r="G152" s="35">
        <f>+[3]เขต!$J$43/10^6</f>
        <v>4.4999999999999997E-3</v>
      </c>
      <c r="H152" s="35">
        <f>+[3]เขต!$K$43/10^6</f>
        <v>3.5999999999999999E-3</v>
      </c>
      <c r="I152" s="35">
        <f>+[3]เขต!$M$43/10^6</f>
        <v>1.47E-2</v>
      </c>
      <c r="J152" s="35">
        <f>+[3]เขต!$N$43/10^6</f>
        <v>1.2500000000000001E-2</v>
      </c>
      <c r="K152" s="35">
        <f>+[3]เขต!$O$43/10^6</f>
        <v>2.7220000000000001E-2</v>
      </c>
      <c r="L152" s="35">
        <f>+[3]เขต!$Q$43/10^6</f>
        <v>1.32E-2</v>
      </c>
      <c r="M152" s="35">
        <f>+[3]เขต!$R$43/10^6</f>
        <v>9.1400000000000006E-3</v>
      </c>
      <c r="N152" s="35">
        <f>+[3]เขต!$S$43/10^6</f>
        <v>1.0959999999999999E-2</v>
      </c>
      <c r="O152" s="36">
        <f>SUM(C152:N152)</f>
        <v>0.11682000000000001</v>
      </c>
    </row>
    <row r="153" spans="1:15" x14ac:dyDescent="0.2">
      <c r="A153" s="7">
        <v>1004</v>
      </c>
      <c r="B153" s="10" t="s">
        <v>94</v>
      </c>
      <c r="C153" s="19">
        <f>+'[3]11'!$E$43/10^6</f>
        <v>34.800625630000006</v>
      </c>
      <c r="D153" s="19">
        <f>+'[3]11'!$F$43/10^6</f>
        <v>33.833384519999996</v>
      </c>
      <c r="E153" s="19">
        <f>+'[3]11'!$G$43/10^6</f>
        <v>37.989651369999997</v>
      </c>
      <c r="F153" s="19">
        <f>+'[3]11'!$I$43/10^6</f>
        <v>37.914426149999997</v>
      </c>
      <c r="G153" s="19">
        <f>+'[3]11'!$J$43/10^6</f>
        <v>35.673802289999998</v>
      </c>
      <c r="H153" s="19">
        <f>+'[3]11'!$K$43/10^6</f>
        <v>34.958896569999993</v>
      </c>
      <c r="I153" s="19">
        <f>+'[3]11'!$M$43/10^6</f>
        <v>34.66226923</v>
      </c>
      <c r="J153" s="19">
        <f>+'[3]11'!$N$43/10^6</f>
        <v>36.831158930000001</v>
      </c>
      <c r="K153" s="19">
        <f>+'[3]11'!$O$43/10^6</f>
        <v>37.50440261</v>
      </c>
      <c r="L153" s="19">
        <f>+'[3]11'!$Q$43/10^6</f>
        <v>38.500191029999996</v>
      </c>
      <c r="M153" s="19">
        <f>+'[3]11'!$R$43/10^6</f>
        <v>37.223391859999992</v>
      </c>
      <c r="N153" s="19">
        <f>+'[3]11'!$S$43/10^6</f>
        <v>37.77778450000001</v>
      </c>
      <c r="O153" s="29">
        <f>SUM(C153:N153)</f>
        <v>437.66998468999998</v>
      </c>
    </row>
    <row r="154" spans="1:15" x14ac:dyDescent="0.2">
      <c r="A154" s="10">
        <v>1005</v>
      </c>
      <c r="B154" s="10" t="s">
        <v>13</v>
      </c>
      <c r="C154" s="21">
        <f>+'[3]12'!$E$43/10^6</f>
        <v>0.61452846999999999</v>
      </c>
      <c r="D154" s="21">
        <f>+'[3]12'!$F$43/10^6</f>
        <v>0.6385710200000001</v>
      </c>
      <c r="E154" s="21">
        <f>+'[3]12'!$G$43/10^6</f>
        <v>0.60525091000000009</v>
      </c>
      <c r="F154" s="21">
        <f>+'[3]12'!$I$43/10^6</f>
        <v>0.64208200999999998</v>
      </c>
      <c r="G154" s="21">
        <f>+'[3]12'!$J$43/10^6</f>
        <v>0.56589350000000005</v>
      </c>
      <c r="H154" s="21">
        <f>+'[3]12'!$K$43/10^6</f>
        <v>0.57308398000000005</v>
      </c>
      <c r="I154" s="21">
        <f>+'[3]12'!$M$43/10^6</f>
        <v>0.62924465000000007</v>
      </c>
      <c r="J154" s="21">
        <f>+'[3]12'!$N$43/10^6</f>
        <v>0.62439623999999994</v>
      </c>
      <c r="K154" s="21">
        <f>+'[3]12'!$O$43/10^6</f>
        <v>0.61829439999999991</v>
      </c>
      <c r="L154" s="21">
        <f>+'[3]12'!$Q$43/10^6</f>
        <v>0.62573776000000003</v>
      </c>
      <c r="M154" s="21">
        <f>+'[3]12'!$R$43/10^6</f>
        <v>0.65607292000000006</v>
      </c>
      <c r="N154" s="21">
        <f>+'[3]12'!$S$43/10^6</f>
        <v>0.61346779000000007</v>
      </c>
      <c r="O154" s="29">
        <f t="shared" ref="O154:O179" si="6">SUM(C154:N154)</f>
        <v>7.4066236500000002</v>
      </c>
    </row>
    <row r="155" spans="1:15" x14ac:dyDescent="0.2">
      <c r="A155" s="10">
        <v>1006</v>
      </c>
      <c r="B155" s="10" t="s">
        <v>14</v>
      </c>
      <c r="C155" s="21">
        <f>+'[3]13'!$E$43/10^6</f>
        <v>2.0718998399999999</v>
      </c>
      <c r="D155" s="21">
        <f>+'[3]13'!$F$43/10^6</f>
        <v>2.0521829500000002</v>
      </c>
      <c r="E155" s="21">
        <f>+'[3]13'!$G$43/10^6</f>
        <v>2.1381321700000004</v>
      </c>
      <c r="F155" s="21">
        <f>+'[3]13'!$I$43/10^6</f>
        <v>2.2856028099999999</v>
      </c>
      <c r="G155" s="21">
        <f>+'[3]13'!$J$43/10^6</f>
        <v>2.1642568999999998</v>
      </c>
      <c r="H155" s="21">
        <f>+'[3]13'!$K$43/10^6</f>
        <v>2.27229152</v>
      </c>
      <c r="I155" s="21">
        <f>+'[3]13'!$M$43/10^6</f>
        <v>2.4043466099999997</v>
      </c>
      <c r="J155" s="21">
        <f>+'[3]13'!$N$43/10^6</f>
        <v>4.0750450600000008</v>
      </c>
      <c r="K155" s="21">
        <f>+'[3]13'!$O$43/10^6</f>
        <v>2.6168605100000004</v>
      </c>
      <c r="L155" s="21">
        <f>+'[3]13'!$Q$43/10^6</f>
        <v>2.1429486899999999</v>
      </c>
      <c r="M155" s="21">
        <f>+'[3]13'!$R$43/10^6</f>
        <v>2.3518603300000001</v>
      </c>
      <c r="N155" s="21">
        <f>+'[3]13'!$S$43/10^6</f>
        <v>2.7498087700000005</v>
      </c>
      <c r="O155" s="29">
        <f t="shared" si="6"/>
        <v>29.325236160000006</v>
      </c>
    </row>
    <row r="156" spans="1:15" x14ac:dyDescent="0.2">
      <c r="A156" s="10">
        <v>1007</v>
      </c>
      <c r="B156" s="10" t="s">
        <v>15</v>
      </c>
      <c r="C156" s="21">
        <f>+'[3]14'!$E$43/10^6</f>
        <v>5.8041306800000001</v>
      </c>
      <c r="D156" s="21">
        <f>+'[3]14'!$F$43/10^6</f>
        <v>6.0036132699999998</v>
      </c>
      <c r="E156" s="21">
        <f>+'[3]14'!$G$43/10^6</f>
        <v>5.7063042800000003</v>
      </c>
      <c r="F156" s="21">
        <f>+'[3]14'!$I$43/10^6</f>
        <v>5.9076815400000005</v>
      </c>
      <c r="G156" s="21">
        <f>+'[3]14'!$J$43/10^6</f>
        <v>5.7027221900000002</v>
      </c>
      <c r="H156" s="21">
        <f>+'[3]14'!$K$43/10^6</f>
        <v>5.7452454399999997</v>
      </c>
      <c r="I156" s="21">
        <f>+'[3]14'!$M$43/10^6</f>
        <v>5.5553168899999994</v>
      </c>
      <c r="J156" s="21">
        <f>+'[3]14'!$N$43/10^6</f>
        <v>5.7817524900000006</v>
      </c>
      <c r="K156" s="21">
        <f>+'[3]14'!$O$43/10^6</f>
        <v>5.8668817700000009</v>
      </c>
      <c r="L156" s="21">
        <f>+'[3]14'!$Q$43/10^6</f>
        <v>6.0442939999999998</v>
      </c>
      <c r="M156" s="21">
        <f>+'[3]14'!$R$43/10^6</f>
        <v>5.6419749999999986</v>
      </c>
      <c r="N156" s="21">
        <f>+'[3]14'!$S$43/10^6</f>
        <v>6.4132640900000002</v>
      </c>
      <c r="O156" s="29">
        <f t="shared" si="6"/>
        <v>70.173181639999996</v>
      </c>
    </row>
    <row r="157" spans="1:15" x14ac:dyDescent="0.2">
      <c r="A157" s="10">
        <v>1008</v>
      </c>
      <c r="B157" s="10" t="s">
        <v>16</v>
      </c>
      <c r="C157" s="21">
        <f>+'[3]15'!$E$43/10^6</f>
        <v>0.67674362999999993</v>
      </c>
      <c r="D157" s="21">
        <f>+'[3]15'!$F$43/10^6</f>
        <v>0.65633019000000004</v>
      </c>
      <c r="E157" s="21">
        <f>+'[3]15'!$G$43/10^6</f>
        <v>0.68271918000000009</v>
      </c>
      <c r="F157" s="21">
        <f>+'[3]15'!$I$43/10^6</f>
        <v>0.74095144999999996</v>
      </c>
      <c r="G157" s="21">
        <f>+'[3]15'!$J$43/10^6</f>
        <v>0.69333263999999994</v>
      </c>
      <c r="H157" s="21">
        <f>+'[3]15'!$K$43/10^6</f>
        <v>0.74804859999999995</v>
      </c>
      <c r="I157" s="21">
        <f>+'[3]15'!$M$43/10^6</f>
        <v>0.77380004000000002</v>
      </c>
      <c r="J157" s="21">
        <f>+'[3]15'!$N$43/10^6</f>
        <v>0.79657185000000008</v>
      </c>
      <c r="K157" s="21">
        <f>+'[3]15'!$O$43/10^6</f>
        <v>3.1983469699999998</v>
      </c>
      <c r="L157" s="21">
        <f>+'[3]15'!$Q$43/10^6</f>
        <v>0.72675761999999988</v>
      </c>
      <c r="M157" s="21">
        <f>+'[3]15'!$R$43/10^6</f>
        <v>0.76686709000000008</v>
      </c>
      <c r="N157" s="21">
        <f>+'[3]15'!$S$43/10^6</f>
        <v>0.71022450999999998</v>
      </c>
      <c r="O157" s="29">
        <f t="shared" si="6"/>
        <v>11.170693770000002</v>
      </c>
    </row>
    <row r="158" spans="1:15" x14ac:dyDescent="0.2">
      <c r="A158" s="10">
        <v>1009</v>
      </c>
      <c r="B158" s="10" t="s">
        <v>17</v>
      </c>
      <c r="C158" s="21">
        <f>+'[3]16'!$E$43/10^6</f>
        <v>1.2994864699999997</v>
      </c>
      <c r="D158" s="21">
        <f>+'[3]16'!$F$43/10^6</f>
        <v>1.3312237099999999</v>
      </c>
      <c r="E158" s="21">
        <f>+'[3]16'!$G$43/10^6</f>
        <v>1.4367786500000002</v>
      </c>
      <c r="F158" s="21">
        <f>+'[3]16'!$I$43/10^6</f>
        <v>1.4112727000000003</v>
      </c>
      <c r="G158" s="21">
        <f>+'[3]16'!$J$43/10^6</f>
        <v>1.35066332</v>
      </c>
      <c r="H158" s="21">
        <f>+'[3]16'!$K$43/10^6</f>
        <v>1.4625613200000001</v>
      </c>
      <c r="I158" s="21">
        <f>+'[3]16'!$M$43/10^6</f>
        <v>1.38309207</v>
      </c>
      <c r="J158" s="21">
        <f>+'[3]16'!$N$43/10^6</f>
        <v>1.4306907900000001</v>
      </c>
      <c r="K158" s="21">
        <f>+'[3]16'!$O$43/10^6</f>
        <v>1.4147283199999998</v>
      </c>
      <c r="L158" s="21">
        <f>+'[3]16'!$Q$43/10^6</f>
        <v>1.4615441499999997</v>
      </c>
      <c r="M158" s="21">
        <f>+'[3]16'!$R$43/10^6</f>
        <v>1.3554462300000001</v>
      </c>
      <c r="N158" s="21">
        <f>+'[3]16'!$S$43/10^6</f>
        <v>1.4298909399999999</v>
      </c>
      <c r="O158" s="29">
        <f t="shared" si="6"/>
        <v>16.767378669999999</v>
      </c>
    </row>
    <row r="159" spans="1:15" x14ac:dyDescent="0.2">
      <c r="A159" s="10">
        <v>1010</v>
      </c>
      <c r="B159" s="10" t="s">
        <v>19</v>
      </c>
      <c r="C159" s="21">
        <f>+'[3]18'!$E$43/10^6</f>
        <v>2.2599564200000004</v>
      </c>
      <c r="D159" s="21">
        <f>+'[3]18'!$F$43/10^6</f>
        <v>2.0673414000000001</v>
      </c>
      <c r="E159" s="21">
        <f>+'[3]18'!$G$43/10^6</f>
        <v>2.2619505200000001</v>
      </c>
      <c r="F159" s="21">
        <f>+'[3]18'!$I$43/10^6</f>
        <v>2.1204883999999997</v>
      </c>
      <c r="G159" s="21">
        <f>+'[3]18'!$J$43/10^6</f>
        <v>1.9112915000000001</v>
      </c>
      <c r="H159" s="21">
        <f>+'[3]18'!$K$43/10^6</f>
        <v>1.8228761600000003</v>
      </c>
      <c r="I159" s="21">
        <f>+'[3]18'!$M$43/10^6</f>
        <v>2.0005782999999999</v>
      </c>
      <c r="J159" s="21">
        <f>+'[3]18'!$N$43/10^6</f>
        <v>2.1265208899999997</v>
      </c>
      <c r="K159" s="21">
        <f>+'[3]18'!$O$43/10^6</f>
        <v>2.1604320600000002</v>
      </c>
      <c r="L159" s="21">
        <f>+'[3]18'!$Q$43/10^6</f>
        <v>1.9913887999999997</v>
      </c>
      <c r="M159" s="21">
        <f>+'[3]18'!$R$43/10^6</f>
        <v>2.0449025399999998</v>
      </c>
      <c r="N159" s="21">
        <f>+'[3]18'!$S$43/10^6</f>
        <v>2.19544009</v>
      </c>
      <c r="O159" s="29">
        <f t="shared" si="6"/>
        <v>24.963167079999998</v>
      </c>
    </row>
    <row r="160" spans="1:15" x14ac:dyDescent="0.2">
      <c r="A160" s="10">
        <v>1011</v>
      </c>
      <c r="B160" s="10" t="s">
        <v>20</v>
      </c>
      <c r="C160" s="21">
        <f>+'[3]19'!$E$43/10^6</f>
        <v>1.0449321300000001</v>
      </c>
      <c r="D160" s="21">
        <f>+'[3]19'!$F$43/10^6</f>
        <v>1.1216418300000002</v>
      </c>
      <c r="E160" s="21">
        <f>+'[3]19'!$G$43/10^6</f>
        <v>1.17397262</v>
      </c>
      <c r="F160" s="21">
        <f>+'[3]19'!$I$43/10^6</f>
        <v>1.12105148</v>
      </c>
      <c r="G160" s="21">
        <f>+'[3]19'!$J$43/10^6</f>
        <v>1.0415766800000001</v>
      </c>
      <c r="H160" s="21">
        <f>+'[3]19'!$K$43/10^6</f>
        <v>1.1334231699999999</v>
      </c>
      <c r="I160" s="21">
        <f>+'[3]19'!$M$43/10^6</f>
        <v>1.23170359</v>
      </c>
      <c r="J160" s="21">
        <f>+'[3]19'!$N$43/10^6</f>
        <v>1.2579181100000001</v>
      </c>
      <c r="K160" s="21">
        <f>+'[3]19'!$O$43/10^6</f>
        <v>1.2073862599999998</v>
      </c>
      <c r="L160" s="21">
        <f>+'[3]19'!$Q$43/10^6</f>
        <v>1.17189152</v>
      </c>
      <c r="M160" s="21">
        <f>+'[3]19'!$R$43/10^6</f>
        <v>1.2109104300000002</v>
      </c>
      <c r="N160" s="21">
        <f>+'[3]19'!$S$43/10^6</f>
        <v>1.1746344799999997</v>
      </c>
      <c r="O160" s="29">
        <f t="shared" si="6"/>
        <v>13.891042300000002</v>
      </c>
    </row>
    <row r="161" spans="1:15" x14ac:dyDescent="0.2">
      <c r="A161" s="10">
        <v>1012</v>
      </c>
      <c r="B161" s="10" t="s">
        <v>21</v>
      </c>
      <c r="C161" s="21">
        <f>+'[3]20'!$E$43/10^6</f>
        <v>3.4203459900000004</v>
      </c>
      <c r="D161" s="21">
        <f>+'[3]20'!$F$43/10^6</f>
        <v>3.46370471</v>
      </c>
      <c r="E161" s="21">
        <f>+'[3]20'!$G$43/10^6</f>
        <v>3.4769574700000003</v>
      </c>
      <c r="F161" s="21">
        <f>+'[3]20'!$I$43/10^6</f>
        <v>3.4622996600000007</v>
      </c>
      <c r="G161" s="21">
        <f>+'[3]20'!$J$43/10^6</f>
        <v>3.3543138799999994</v>
      </c>
      <c r="H161" s="21">
        <f>+'[3]20'!$K$43/10^6</f>
        <v>3.3904130800000001</v>
      </c>
      <c r="I161" s="21">
        <f>+'[3]20'!$M$43/10^6</f>
        <v>3.3563181900000005</v>
      </c>
      <c r="J161" s="21">
        <f>+'[3]20'!$N$43/10^6</f>
        <v>3.6525168300000002</v>
      </c>
      <c r="K161" s="21">
        <f>+'[3]20'!$O$43/10^6</f>
        <v>3.6207846400000001</v>
      </c>
      <c r="L161" s="21">
        <f>+'[3]20'!$Q$43/10^6</f>
        <v>3.78441187</v>
      </c>
      <c r="M161" s="21">
        <f>+'[3]20'!$R$43/10^6</f>
        <v>3.5727603000000001</v>
      </c>
      <c r="N161" s="21">
        <f>+'[3]20'!$S$43/10^6</f>
        <v>3.6624814700000003</v>
      </c>
      <c r="O161" s="29">
        <f t="shared" si="6"/>
        <v>42.21730809000001</v>
      </c>
    </row>
    <row r="162" spans="1:15" x14ac:dyDescent="0.2">
      <c r="A162" s="10">
        <v>1013</v>
      </c>
      <c r="B162" s="10" t="s">
        <v>22</v>
      </c>
      <c r="C162" s="21">
        <f>+'[3]21'!$E$43/10^6</f>
        <v>0.20794664999999998</v>
      </c>
      <c r="D162" s="21">
        <f>+'[3]21'!$F$43/10^6</f>
        <v>0.18278531000000001</v>
      </c>
      <c r="E162" s="21">
        <f>+'[3]21'!$G$43/10^6</f>
        <v>0.21340115000000001</v>
      </c>
      <c r="F162" s="21">
        <f>+'[3]21'!$I$43/10^6</f>
        <v>0.11066598000000002</v>
      </c>
      <c r="G162" s="21">
        <f>+'[3]21'!$J$43/10^6</f>
        <v>0.20778039000000001</v>
      </c>
      <c r="H162" s="21">
        <f>+'[3]21'!$K$43/10^6</f>
        <v>0.21310687</v>
      </c>
      <c r="I162" s="21">
        <f>+'[3]21'!$M$43/10^6</f>
        <v>0.23913550999999997</v>
      </c>
      <c r="J162" s="21">
        <f>+'[3]21'!$N$43/10^6</f>
        <v>0.23617068999999996</v>
      </c>
      <c r="K162" s="21">
        <f>+'[3]21'!$O$43/10^6</f>
        <v>0.21440387</v>
      </c>
      <c r="L162" s="21">
        <f>+'[3]21'!$Q$43/10^6</f>
        <v>0.20248166000000001</v>
      </c>
      <c r="M162" s="21">
        <f>+'[3]21'!$R$43/10^6</f>
        <v>0.21009843000000003</v>
      </c>
      <c r="N162" s="21">
        <f>+'[3]21'!$S$43/10^6</f>
        <v>0.20648937000000001</v>
      </c>
      <c r="O162" s="29">
        <f t="shared" si="6"/>
        <v>2.4444658799999996</v>
      </c>
    </row>
    <row r="163" spans="1:15" x14ac:dyDescent="0.2">
      <c r="A163" s="10">
        <v>1014</v>
      </c>
      <c r="B163" s="10" t="s">
        <v>23</v>
      </c>
      <c r="C163" s="21">
        <f>+'[3]22'!$E$43/10^6</f>
        <v>9.9693365499999995</v>
      </c>
      <c r="D163" s="21">
        <f>+'[3]22'!$F$43/10^6</f>
        <v>9.6850062100000009</v>
      </c>
      <c r="E163" s="21">
        <f>+'[3]22'!$G$43/10^6</f>
        <v>9.793912599999997</v>
      </c>
      <c r="F163" s="21">
        <f>+'[3]22'!$I$43/10^6</f>
        <v>9.6293013500000004</v>
      </c>
      <c r="G163" s="21">
        <f>+'[3]22'!$J$43/10^6</f>
        <v>9.4924686500000011</v>
      </c>
      <c r="H163" s="21">
        <f>+'[3]22'!$K$43/10^6</f>
        <v>10.724685529999999</v>
      </c>
      <c r="I163" s="21">
        <f>+'[3]22'!$M$43/10^6</f>
        <v>9.3651835300000013</v>
      </c>
      <c r="J163" s="21">
        <f>+'[3]22'!$N$43/10^6</f>
        <v>10.24460097</v>
      </c>
      <c r="K163" s="21">
        <f>+'[3]22'!$O$43/10^6</f>
        <v>10.498437549999998</v>
      </c>
      <c r="L163" s="21">
        <f>+'[3]22'!$Q$43/10^6</f>
        <v>9.7435697000000001</v>
      </c>
      <c r="M163" s="21">
        <f>+'[3]22'!$R$43/10^6</f>
        <v>10.133272169999998</v>
      </c>
      <c r="N163" s="21">
        <f>+'[3]22'!$S$43/10^6</f>
        <v>9.8418807100000016</v>
      </c>
      <c r="O163" s="29">
        <f t="shared" si="6"/>
        <v>119.12165551999999</v>
      </c>
    </row>
    <row r="164" spans="1:15" x14ac:dyDescent="0.2">
      <c r="A164" s="10">
        <v>1015</v>
      </c>
      <c r="B164" s="10" t="s">
        <v>24</v>
      </c>
      <c r="C164" s="21">
        <f>+'[3]23'!$E$43/10^6</f>
        <v>0.90821308999999995</v>
      </c>
      <c r="D164" s="21">
        <f>+'[3]23'!$F$43/10^6</f>
        <v>0.86270015</v>
      </c>
      <c r="E164" s="21">
        <f>+'[3]23'!$G$43/10^6</f>
        <v>0.90889690000000001</v>
      </c>
      <c r="F164" s="21">
        <f>+'[3]23'!$I$43/10^6</f>
        <v>0.90674329000000009</v>
      </c>
      <c r="G164" s="21">
        <f>+'[3]23'!$J$43/10^6</f>
        <v>0.84241374000000002</v>
      </c>
      <c r="H164" s="21">
        <f>+'[3]23'!$K$43/10^6</f>
        <v>0.96984914999999994</v>
      </c>
      <c r="I164" s="21">
        <f>+'[3]23'!$M$43/10^6</f>
        <v>0.95799941999999993</v>
      </c>
      <c r="J164" s="21">
        <f>+'[3]23'!$N$43/10^6</f>
        <v>1.0056496500000001</v>
      </c>
      <c r="K164" s="21">
        <f>+'[3]23'!$O$43/10^6</f>
        <v>0.98973712999999996</v>
      </c>
      <c r="L164" s="21">
        <f>+'[3]23'!$Q$43/10^6</f>
        <v>0.91915159000000002</v>
      </c>
      <c r="M164" s="21">
        <f>+'[3]23'!$R$43/10^6</f>
        <v>0.95593826000000015</v>
      </c>
      <c r="N164" s="21">
        <f>+'[3]23'!$S$43/10^6</f>
        <v>0.97502043000000005</v>
      </c>
      <c r="O164" s="29">
        <f t="shared" si="6"/>
        <v>11.202312800000001</v>
      </c>
    </row>
    <row r="165" spans="1:15" x14ac:dyDescent="0.2">
      <c r="A165" s="10">
        <v>1016</v>
      </c>
      <c r="B165" s="10" t="s">
        <v>25</v>
      </c>
      <c r="C165" s="21">
        <f>+'[3]24'!$E$43/10^6</f>
        <v>1.4282046400000001</v>
      </c>
      <c r="D165" s="21">
        <f>+'[3]24'!$F$43/10^6</f>
        <v>1.3776308799999999</v>
      </c>
      <c r="E165" s="21">
        <f>+'[3]24'!$G$43/10^6</f>
        <v>1.4461800999999996</v>
      </c>
      <c r="F165" s="21">
        <f>+'[3]24'!$I$43/10^6</f>
        <v>1.4807706300000001</v>
      </c>
      <c r="G165" s="21">
        <f>+'[3]24'!$J$43/10^6</f>
        <v>1.46884025</v>
      </c>
      <c r="H165" s="21">
        <f>+'[3]24'!$K$43/10^6</f>
        <v>1.58134416</v>
      </c>
      <c r="I165" s="21">
        <f>+'[3]24'!$M$43/10^6</f>
        <v>1.5253642299999999</v>
      </c>
      <c r="J165" s="21">
        <f>+'[3]24'!$N$43/10^6</f>
        <v>1.7762745</v>
      </c>
      <c r="K165" s="21">
        <f>+'[3]24'!$O$43/10^6</f>
        <v>1.6080083799999998</v>
      </c>
      <c r="L165" s="21">
        <f>+'[3]24'!$Q$43/10^6</f>
        <v>1.4354703900000001</v>
      </c>
      <c r="M165" s="21">
        <f>+'[3]24'!$R$43/10^6</f>
        <v>1.4997107700000003</v>
      </c>
      <c r="N165" s="21">
        <f>+'[3]24'!$S$43/10^6</f>
        <v>1.64675756</v>
      </c>
      <c r="O165" s="29">
        <f t="shared" si="6"/>
        <v>18.274556490000002</v>
      </c>
    </row>
    <row r="166" spans="1:15" x14ac:dyDescent="0.2">
      <c r="A166" s="10">
        <v>1017</v>
      </c>
      <c r="B166" s="10" t="s">
        <v>26</v>
      </c>
      <c r="C166" s="21">
        <f>+'[3]25'!$E$43/10^6</f>
        <v>3.0717129900000004</v>
      </c>
      <c r="D166" s="21">
        <f>+'[3]25'!$F$43/10^6</f>
        <v>2.9079572799999998</v>
      </c>
      <c r="E166" s="21">
        <f>+'[3]25'!$G$43/10^6</f>
        <v>3.1521045099999996</v>
      </c>
      <c r="F166" s="21">
        <f>+'[3]25'!$I$43/10^6</f>
        <v>3.2246719299999995</v>
      </c>
      <c r="G166" s="21">
        <f>+'[3]25'!$J$43/10^6</f>
        <v>2.8894684900000001</v>
      </c>
      <c r="H166" s="21">
        <f>+'[3]25'!$K$43/10^6</f>
        <v>3.0898486399999996</v>
      </c>
      <c r="I166" s="21">
        <f>+'[3]25'!$M$43/10^6</f>
        <v>2.9304259000000004</v>
      </c>
      <c r="J166" s="21">
        <f>+'[3]25'!$N$43/10^6</f>
        <v>3.6580257699999996</v>
      </c>
      <c r="K166" s="21">
        <f>+'[3]25'!$O$43/10^6</f>
        <v>3.2180341000000001</v>
      </c>
      <c r="L166" s="21">
        <f>+'[3]25'!$Q$43/10^6</f>
        <v>3.03923481</v>
      </c>
      <c r="M166" s="21">
        <f>+'[3]25'!$R$43/10^6</f>
        <v>3.1679303099999996</v>
      </c>
      <c r="N166" s="21">
        <f>+'[3]25'!$S$43/10^6</f>
        <v>3.1903568800000004</v>
      </c>
      <c r="O166" s="29">
        <f t="shared" si="6"/>
        <v>37.539771610000003</v>
      </c>
    </row>
    <row r="167" spans="1:15" x14ac:dyDescent="0.2">
      <c r="A167" s="10">
        <v>1018</v>
      </c>
      <c r="B167" s="10" t="s">
        <v>27</v>
      </c>
      <c r="C167" s="21">
        <f>+'[3]26'!$E$43/10^6</f>
        <v>1.2539173000000001</v>
      </c>
      <c r="D167" s="21">
        <f>+'[3]26'!$F$43/10^6</f>
        <v>1.2206283199999999</v>
      </c>
      <c r="E167" s="21">
        <f>+'[3]26'!$G$43/10^6</f>
        <v>1.3072309300000002</v>
      </c>
      <c r="F167" s="21">
        <f>+'[3]26'!$I$43/10^6</f>
        <v>1.32159793</v>
      </c>
      <c r="G167" s="21">
        <f>+'[3]26'!$J$43/10^6</f>
        <v>1.3687122200000001</v>
      </c>
      <c r="H167" s="21">
        <f>+'[3]26'!$K$43/10^6</f>
        <v>1.4044790999999999</v>
      </c>
      <c r="I167" s="21">
        <f>+'[3]26'!$M$43/10^6</f>
        <v>1.3655356299999999</v>
      </c>
      <c r="J167" s="21">
        <f>+'[3]26'!$N$43/10^6</f>
        <v>1.3565020999999999</v>
      </c>
      <c r="K167" s="21">
        <f>+'[3]26'!$O$43/10^6</f>
        <v>1.3777760800000001</v>
      </c>
      <c r="L167" s="21">
        <f>+'[3]26'!$Q$43/10^6</f>
        <v>1.2866073199999999</v>
      </c>
      <c r="M167" s="21">
        <f>+'[3]26'!$R$43/10^6</f>
        <v>1.25992105</v>
      </c>
      <c r="N167" s="21">
        <f>+'[3]26'!$S$43/10^6</f>
        <v>1.2860580400000001</v>
      </c>
      <c r="O167" s="29">
        <f t="shared" si="6"/>
        <v>15.80896602</v>
      </c>
    </row>
    <row r="168" spans="1:15" x14ac:dyDescent="0.2">
      <c r="A168" s="10">
        <v>1019</v>
      </c>
      <c r="B168" s="10" t="s">
        <v>28</v>
      </c>
      <c r="C168" s="21">
        <f>+'[3]27'!$E$43/10^6</f>
        <v>0.86302984999999999</v>
      </c>
      <c r="D168" s="21">
        <f>+'[3]27'!$F$43/10^6</f>
        <v>0.80040953000000004</v>
      </c>
      <c r="E168" s="21">
        <f>+'[3]27'!$G$43/10^6</f>
        <v>0.82672841999999991</v>
      </c>
      <c r="F168" s="21">
        <f>+'[3]27'!$I$43/10^6</f>
        <v>0.89265550999999987</v>
      </c>
      <c r="G168" s="21">
        <f>+'[3]27'!$J$43/10^6</f>
        <v>0.84965022000000012</v>
      </c>
      <c r="H168" s="21">
        <f>+'[3]27'!$K$43/10^6</f>
        <v>0.89759807999999996</v>
      </c>
      <c r="I168" s="21">
        <f>+'[3]27'!$M$43/10^6</f>
        <v>0.77596601999999992</v>
      </c>
      <c r="J168" s="21">
        <f>+'[3]27'!$N$43/10^6</f>
        <v>0.8747496899999998</v>
      </c>
      <c r="K168" s="21">
        <f>+'[3]27'!$O$43/10^6</f>
        <v>0.83054094999999994</v>
      </c>
      <c r="L168" s="21">
        <f>+'[3]27'!$Q$43/10^6</f>
        <v>0.84878241999999993</v>
      </c>
      <c r="M168" s="21">
        <f>+'[3]27'!$R$43/10^6</f>
        <v>0.94861720999999999</v>
      </c>
      <c r="N168" s="21">
        <f>+'[3]27'!$S$43/10^6</f>
        <v>0.85262400999999988</v>
      </c>
      <c r="O168" s="29">
        <f t="shared" si="6"/>
        <v>10.261351909999998</v>
      </c>
    </row>
    <row r="169" spans="1:15" x14ac:dyDescent="0.2">
      <c r="A169" s="10">
        <v>1020</v>
      </c>
      <c r="B169" s="10" t="s">
        <v>29</v>
      </c>
      <c r="C169" s="21">
        <f>+'[3]28'!$E$43/10^6</f>
        <v>3.8806826300000004</v>
      </c>
      <c r="D169" s="21">
        <f>+'[3]28'!$F$43/10^6</f>
        <v>4.0723205699999996</v>
      </c>
      <c r="E169" s="21">
        <f>+'[3]28'!$G$43/10^6</f>
        <v>3.9005170700000003</v>
      </c>
      <c r="F169" s="21">
        <f>+'[3]28'!$I$43/10^6</f>
        <v>3.9794296400000002</v>
      </c>
      <c r="G169" s="21">
        <f>+'[3]28'!$J$43/10^6</f>
        <v>4.2066782599999994</v>
      </c>
      <c r="H169" s="21">
        <f>+'[3]28'!$K$43/10^6</f>
        <v>4.2361971699999996</v>
      </c>
      <c r="I169" s="21">
        <f>+'[3]28'!$M$43/10^6</f>
        <v>3.9114430900000001</v>
      </c>
      <c r="J169" s="21">
        <f>+'[3]28'!$N$43/10^6</f>
        <v>4.1117901699999999</v>
      </c>
      <c r="K169" s="21">
        <f>+'[3]28'!$O$43/10^6</f>
        <v>4.2639703300000003</v>
      </c>
      <c r="L169" s="21">
        <f>+'[3]28'!$Q$43/10^6</f>
        <v>4.5640942100000004</v>
      </c>
      <c r="M169" s="21">
        <f>+'[3]28'!$R$43/10^6</f>
        <v>4.2895867499999998</v>
      </c>
      <c r="N169" s="21">
        <f>+'[3]28'!$S$43/10^6</f>
        <v>4.3486575600000004</v>
      </c>
      <c r="O169" s="29">
        <f t="shared" si="6"/>
        <v>49.765367449999999</v>
      </c>
    </row>
    <row r="170" spans="1:15" x14ac:dyDescent="0.2">
      <c r="A170" s="10">
        <v>1021</v>
      </c>
      <c r="B170" s="10" t="s">
        <v>30</v>
      </c>
      <c r="C170" s="21">
        <f>+'[3]29'!$E$43/10^6</f>
        <v>1.0439907500000001</v>
      </c>
      <c r="D170" s="21">
        <f>+'[3]29'!$F$43/10^6</f>
        <v>0.9525660800000002</v>
      </c>
      <c r="E170" s="21">
        <f>+'[3]29'!$G$43/10^6</f>
        <v>1.0205952200000001</v>
      </c>
      <c r="F170" s="21">
        <f>+'[3]29'!$I$43/10^6</f>
        <v>1.0411661200000002</v>
      </c>
      <c r="G170" s="21">
        <f>+'[3]29'!$J$43/10^6</f>
        <v>1.00748653</v>
      </c>
      <c r="H170" s="21">
        <f>+'[3]29'!$K$43/10^6</f>
        <v>1.0508478999999999</v>
      </c>
      <c r="I170" s="21">
        <f>+'[3]29'!$M$43/10^6</f>
        <v>0.98135556999999995</v>
      </c>
      <c r="J170" s="21">
        <f>+'[3]29'!$N$43/10^6</f>
        <v>1.0769573000000003</v>
      </c>
      <c r="K170" s="21">
        <f>+'[3]29'!$O$43/10^6</f>
        <v>1.1191941200000002</v>
      </c>
      <c r="L170" s="21">
        <f>+'[3]29'!$Q$43/10^6</f>
        <v>1.02191177</v>
      </c>
      <c r="M170" s="21">
        <f>+'[3]29'!$R$43/10^6</f>
        <v>1.0085251499999999</v>
      </c>
      <c r="N170" s="21">
        <f>+'[3]29'!$S$43/10^6</f>
        <v>1.0670091100000001</v>
      </c>
      <c r="O170" s="29">
        <f t="shared" si="6"/>
        <v>12.391605620000004</v>
      </c>
    </row>
    <row r="171" spans="1:15" x14ac:dyDescent="0.2">
      <c r="A171" s="10">
        <v>1022</v>
      </c>
      <c r="B171" s="10" t="s">
        <v>31</v>
      </c>
      <c r="C171" s="21">
        <f>+'[3]30'!$E$43/10^6</f>
        <v>4.93137398</v>
      </c>
      <c r="D171" s="21">
        <f>+'[3]30'!$F$43/10^6</f>
        <v>4.9148418599999992</v>
      </c>
      <c r="E171" s="21">
        <f>+'[3]30'!$G$43/10^6</f>
        <v>4.9022240699999982</v>
      </c>
      <c r="F171" s="21">
        <f>+'[3]30'!$I$43/10^6</f>
        <v>4.9584120299999999</v>
      </c>
      <c r="G171" s="21">
        <f>+'[3]30'!$J$43/10^6</f>
        <v>4.9681491099999997</v>
      </c>
      <c r="H171" s="21">
        <f>+'[3]30'!$K$43/10^6</f>
        <v>4.8273094199999989</v>
      </c>
      <c r="I171" s="21">
        <f>+'[3]30'!$M$43/10^6</f>
        <v>5.1269217100000013</v>
      </c>
      <c r="J171" s="21">
        <f>+'[3]30'!$N$43/10^6</f>
        <v>5.1397687000000012</v>
      </c>
      <c r="K171" s="21">
        <f>+'[3]30'!$O$43/10^6</f>
        <v>5.3017682399999995</v>
      </c>
      <c r="L171" s="21">
        <f>+'[3]30'!$Q$43/10^6</f>
        <v>4.9594226199999998</v>
      </c>
      <c r="M171" s="21">
        <f>+'[3]30'!$R$43/10^6</f>
        <v>5.0545330799999988</v>
      </c>
      <c r="N171" s="21">
        <f>+'[3]30'!$S$43/10^6</f>
        <v>5.3378717900000003</v>
      </c>
      <c r="O171" s="29">
        <f t="shared" si="6"/>
        <v>60.422596610000006</v>
      </c>
    </row>
    <row r="172" spans="1:15" x14ac:dyDescent="0.2">
      <c r="A172" s="10">
        <v>1023</v>
      </c>
      <c r="B172" s="10" t="s">
        <v>32</v>
      </c>
      <c r="C172" s="21">
        <f>+'[3]31'!$E$43/10^6</f>
        <v>1.1711579900000002</v>
      </c>
      <c r="D172" s="21">
        <f>+'[3]31'!$F$43/10^6</f>
        <v>1.16340903</v>
      </c>
      <c r="E172" s="21">
        <f>+'[3]31'!$G$43/10^6</f>
        <v>1.1737857500000002</v>
      </c>
      <c r="F172" s="21">
        <f>+'[3]31'!$I$43/10^6</f>
        <v>1.2292576799999999</v>
      </c>
      <c r="G172" s="21">
        <f>+'[3]31'!$J$43/10^6</f>
        <v>1.15145988</v>
      </c>
      <c r="H172" s="21">
        <f>+'[3]31'!$K$43/10^6</f>
        <v>1.10997736</v>
      </c>
      <c r="I172" s="21">
        <f>+'[3]31'!$M$43/10^6</f>
        <v>1.1967369000000001</v>
      </c>
      <c r="J172" s="21">
        <f>+'[3]31'!$N$43/10^6</f>
        <v>1.2759452000000002</v>
      </c>
      <c r="K172" s="21">
        <f>+'[3]31'!$O$43/10^6</f>
        <v>1.2108860299999999</v>
      </c>
      <c r="L172" s="21">
        <f>+'[3]31'!$Q$43/10^6</f>
        <v>1.1657124900000002</v>
      </c>
      <c r="M172" s="21">
        <f>+'[3]31'!$R$43/10^6</f>
        <v>1.1872615300000002</v>
      </c>
      <c r="N172" s="21">
        <f>+'[3]31'!$S$43/10^6</f>
        <v>1.3047226800000002</v>
      </c>
      <c r="O172" s="29">
        <f t="shared" si="6"/>
        <v>14.340312520000001</v>
      </c>
    </row>
    <row r="173" spans="1:15" x14ac:dyDescent="0.2">
      <c r="A173" s="10">
        <v>1024</v>
      </c>
      <c r="B173" s="10" t="s">
        <v>33</v>
      </c>
      <c r="C173" s="21">
        <f>+'[3]32'!$E$43/10^6</f>
        <v>7.2509642799999998</v>
      </c>
      <c r="D173" s="21">
        <f>+'[3]32'!$F$43/10^6</f>
        <v>7.3167858800000003</v>
      </c>
      <c r="E173" s="21">
        <f>+'[3]32'!$G$43/10^6</f>
        <v>7.6361773099999999</v>
      </c>
      <c r="F173" s="21">
        <f>+'[3]32'!$I$43/10^6</f>
        <v>7.8889377000000005</v>
      </c>
      <c r="G173" s="21">
        <f>+'[3]32'!$J$43/10^6</f>
        <v>8.1132001900000006</v>
      </c>
      <c r="H173" s="21">
        <f>+'[3]32'!$K$43/10^6</f>
        <v>7.8209365100000001</v>
      </c>
      <c r="I173" s="21">
        <f>+'[3]32'!$M$43/10^6</f>
        <v>10.131696779999999</v>
      </c>
      <c r="J173" s="21">
        <f>+'[3]32'!$N$43/10^6</f>
        <v>8.0265093099999998</v>
      </c>
      <c r="K173" s="21">
        <f>+'[3]32'!$O$43/10^6</f>
        <v>11.60561877</v>
      </c>
      <c r="L173" s="21">
        <f>+'[3]32'!$Q$43/10^6</f>
        <v>8.7915319600000004</v>
      </c>
      <c r="M173" s="21">
        <f>+'[3]32'!$R$43/10^6</f>
        <v>8.0979235000000003</v>
      </c>
      <c r="N173" s="21">
        <f>+'[3]32'!$S$43/10^6</f>
        <v>8.1379306499999995</v>
      </c>
      <c r="O173" s="29">
        <f t="shared" si="6"/>
        <v>100.81821283999999</v>
      </c>
    </row>
    <row r="174" spans="1:15" x14ac:dyDescent="0.2">
      <c r="A174" s="10">
        <v>1025</v>
      </c>
      <c r="B174" s="10" t="s">
        <v>34</v>
      </c>
      <c r="C174" s="21">
        <f>+'[3]33'!$E$43/10^6</f>
        <v>1.12134523</v>
      </c>
      <c r="D174" s="21">
        <f>+'[3]33'!$F$43/10^6</f>
        <v>1.1462431000000002</v>
      </c>
      <c r="E174" s="21">
        <f>+'[3]33'!$G$43/10^6</f>
        <v>1.1178304800000001</v>
      </c>
      <c r="F174" s="21">
        <f>+'[3]33'!$I$43/10^6</f>
        <v>1.1769019400000003</v>
      </c>
      <c r="G174" s="21">
        <f>+'[3]33'!$J$43/10^6</f>
        <v>1.21039422</v>
      </c>
      <c r="H174" s="21">
        <f>+'[3]33'!$K$43/10^6</f>
        <v>1.2499210300000001</v>
      </c>
      <c r="I174" s="21">
        <f>+'[3]33'!$M$43/10^6</f>
        <v>1.2617098399999997</v>
      </c>
      <c r="J174" s="21">
        <f>+'[3]33'!$N$43/10^6</f>
        <v>1.42030667</v>
      </c>
      <c r="K174" s="21">
        <f>+'[3]33'!$O$43/10^6</f>
        <v>1.2914616399999999</v>
      </c>
      <c r="L174" s="21">
        <f>+'[3]33'!$Q$43/10^6</f>
        <v>1.2679452099999999</v>
      </c>
      <c r="M174" s="21">
        <f>+'[3]33'!$R$43/10^6</f>
        <v>1.2456242800000004</v>
      </c>
      <c r="N174" s="21">
        <f>+'[3]33'!$S$43/10^6</f>
        <v>1.1568819200000002</v>
      </c>
      <c r="O174" s="29">
        <f t="shared" si="6"/>
        <v>14.666565560000002</v>
      </c>
    </row>
    <row r="175" spans="1:15" x14ac:dyDescent="0.2">
      <c r="A175" s="10">
        <v>1026</v>
      </c>
      <c r="B175" s="10" t="s">
        <v>35</v>
      </c>
      <c r="C175" s="21">
        <f>+'[3]34'!$E$43/10^6</f>
        <v>0.49238653000000004</v>
      </c>
      <c r="D175" s="21">
        <f>+'[3]34'!$F$43/10^6</f>
        <v>0.48094121999999995</v>
      </c>
      <c r="E175" s="21">
        <f>+'[3]34'!$G$43/10^6</f>
        <v>0.51296920999999995</v>
      </c>
      <c r="F175" s="21">
        <f>+'[3]34'!$I$43/10^6</f>
        <v>0.52176715000000007</v>
      </c>
      <c r="G175" s="21">
        <f>+'[3]34'!$J$43/10^6</f>
        <v>0.52080245000000003</v>
      </c>
      <c r="H175" s="21">
        <f>+'[3]34'!$K$43/10^6</f>
        <v>0.50130607999999999</v>
      </c>
      <c r="I175" s="21">
        <f>+'[3]34'!$M$43/10^6</f>
        <v>0.53820674000000002</v>
      </c>
      <c r="J175" s="21">
        <f>+'[3]34'!$N$43/10^6</f>
        <v>0.54800016000000018</v>
      </c>
      <c r="K175" s="21">
        <f>+'[3]34'!$O$43/10^6</f>
        <v>0.54073617000000007</v>
      </c>
      <c r="L175" s="21">
        <f>+'[3]34'!$Q$43/10^6</f>
        <v>0.54408051000000002</v>
      </c>
      <c r="M175" s="21">
        <f>+'[3]34'!$R$43/10^6</f>
        <v>0.55133116000000004</v>
      </c>
      <c r="N175" s="21">
        <f>+'[3]34'!$S$43/10^6</f>
        <v>0.54741492999999997</v>
      </c>
      <c r="O175" s="29">
        <f t="shared" si="6"/>
        <v>6.2999423100000005</v>
      </c>
    </row>
    <row r="176" spans="1:15" x14ac:dyDescent="0.2">
      <c r="A176" s="10">
        <v>1027</v>
      </c>
      <c r="B176" s="10" t="s">
        <v>36</v>
      </c>
      <c r="C176" s="21">
        <f>+'[3]35'!$E$43/10^6</f>
        <v>0.54573740000000015</v>
      </c>
      <c r="D176" s="21">
        <f>+'[3]35'!$F$43/10^6</f>
        <v>0.62463562000000006</v>
      </c>
      <c r="E176" s="21">
        <f>+'[3]35'!$G$43/10^6</f>
        <v>0.62954039999999989</v>
      </c>
      <c r="F176" s="21">
        <f>+'[3]35'!$I$43/10^6</f>
        <v>0.63797742999999996</v>
      </c>
      <c r="G176" s="21">
        <f>+'[3]35'!$J$43/10^6</f>
        <v>0.60894688999999991</v>
      </c>
      <c r="H176" s="21">
        <f>+'[3]35'!$K$43/10^6</f>
        <v>0.65761809999999998</v>
      </c>
      <c r="I176" s="21">
        <f>+'[3]35'!$M$43/10^6</f>
        <v>0.66769584000000004</v>
      </c>
      <c r="J176" s="21">
        <f>+'[3]35'!$N$43/10^6</f>
        <v>0.66973429000000007</v>
      </c>
      <c r="K176" s="21">
        <f>+'[3]35'!$O$43/10^6</f>
        <v>0.67241676000000017</v>
      </c>
      <c r="L176" s="21">
        <f>+'[3]35'!$Q$43/10^6</f>
        <v>0.62523843000000001</v>
      </c>
      <c r="M176" s="21">
        <f>+'[3]35'!$R$43/10^6</f>
        <v>0.6255125800000001</v>
      </c>
      <c r="N176" s="21">
        <f>+'[3]35'!$S$43/10^6</f>
        <v>0.62804982000000009</v>
      </c>
      <c r="O176" s="29">
        <f t="shared" si="6"/>
        <v>7.5931035600000003</v>
      </c>
    </row>
    <row r="177" spans="1:15" x14ac:dyDescent="0.2">
      <c r="A177" s="10">
        <v>1028</v>
      </c>
      <c r="B177" s="10" t="s">
        <v>37</v>
      </c>
      <c r="C177" s="21">
        <f>+'[3]36'!$E$43/10^6</f>
        <v>4.2408433399999996</v>
      </c>
      <c r="D177" s="21">
        <f>+'[3]36'!$F$43/10^6</f>
        <v>4.3430801400000005</v>
      </c>
      <c r="E177" s="21">
        <f>+'[3]36'!$G$43/10^6</f>
        <v>4.3267515099999994</v>
      </c>
      <c r="F177" s="21">
        <f>+'[3]36'!$I$43/10^6</f>
        <v>4.6035092199999994</v>
      </c>
      <c r="G177" s="21">
        <f>+'[3]36'!$J$43/10^6</f>
        <v>4.115986180000001</v>
      </c>
      <c r="H177" s="21">
        <f>+'[3]36'!$K$43/10^6</f>
        <v>4.1961758800000002</v>
      </c>
      <c r="I177" s="21">
        <f>+'[3]36'!$M$43/10^6</f>
        <v>4.5921100900000003</v>
      </c>
      <c r="J177" s="21">
        <f>+'[3]36'!$N$43/10^6</f>
        <v>4.8375001699999993</v>
      </c>
      <c r="K177" s="21">
        <f>+'[3]36'!$O$43/10^6</f>
        <v>4.6012844500000005</v>
      </c>
      <c r="L177" s="21">
        <f>+'[3]36'!$Q$43/10^6</f>
        <v>4.5381038700000014</v>
      </c>
      <c r="M177" s="21">
        <f>+'[3]36'!$R$43/10^6</f>
        <v>4.6475767799999996</v>
      </c>
      <c r="N177" s="21">
        <f>+'[3]36'!$S$43/10^6</f>
        <v>4.6690593299999987</v>
      </c>
      <c r="O177" s="29">
        <f t="shared" si="6"/>
        <v>53.711980959999991</v>
      </c>
    </row>
    <row r="178" spans="1:15" x14ac:dyDescent="0.2">
      <c r="A178" s="10">
        <v>1029</v>
      </c>
      <c r="B178" s="10" t="s">
        <v>38</v>
      </c>
      <c r="C178" s="21">
        <f>+'[3]37'!$E$43/10^6</f>
        <v>0.42982778999999999</v>
      </c>
      <c r="D178" s="21">
        <f>+'[3]37'!$F$43/10^6</f>
        <v>0.43705533000000008</v>
      </c>
      <c r="E178" s="21">
        <f>+'[3]37'!$G$43/10^6</f>
        <v>0.44838823</v>
      </c>
      <c r="F178" s="21">
        <f>+'[3]37'!$I$43/10^6</f>
        <v>0.47377017000000005</v>
      </c>
      <c r="G178" s="21">
        <f>+'[3]37'!$J$43/10^6</f>
        <v>0.45480345</v>
      </c>
      <c r="H178" s="21">
        <f>+'[3]37'!$K$43/10^6</f>
        <v>0.47224520999999997</v>
      </c>
      <c r="I178" s="21">
        <f>+'[3]37'!$M$43/10^6</f>
        <v>0.49681181000000002</v>
      </c>
      <c r="J178" s="21">
        <f>+'[3]37'!$N$43/10^6</f>
        <v>0.47771190999999996</v>
      </c>
      <c r="K178" s="21">
        <f>+'[3]37'!$O$43/10^6</f>
        <v>0.49685021999999995</v>
      </c>
      <c r="L178" s="21">
        <f>+'[3]37'!$Q$43/10^6</f>
        <v>0.46292274</v>
      </c>
      <c r="M178" s="21">
        <f>+'[3]37'!$R$43/10^6</f>
        <v>0.50147012999999996</v>
      </c>
      <c r="N178" s="21">
        <f>+'[3]37'!$S$43/10^6</f>
        <v>0.52691554000000007</v>
      </c>
      <c r="O178" s="29">
        <f t="shared" si="6"/>
        <v>5.6787725300000007</v>
      </c>
    </row>
    <row r="179" spans="1:15" x14ac:dyDescent="0.2">
      <c r="A179" s="15">
        <v>1030</v>
      </c>
      <c r="B179" s="15" t="s">
        <v>18</v>
      </c>
      <c r="C179" s="23">
        <f>+'[3]17'!$E$43/10^6</f>
        <v>0.77115037000000008</v>
      </c>
      <c r="D179" s="23">
        <f>+'[3]17'!$F$43/10^6</f>
        <v>0.7794057299999998</v>
      </c>
      <c r="E179" s="23">
        <f>+'[3]17'!$G$43/10^6</f>
        <v>0.77060745999999991</v>
      </c>
      <c r="F179" s="23">
        <f>+'[3]17'!$I$43/10^6</f>
        <v>0.81193692000000006</v>
      </c>
      <c r="G179" s="23">
        <f>+'[3]17'!$J$43/10^6</f>
        <v>0.73948097999999995</v>
      </c>
      <c r="H179" s="23">
        <f>+'[3]17'!$K$43/10^6</f>
        <v>0.81535217000000004</v>
      </c>
      <c r="I179" s="23">
        <f>+'[3]17'!$M$43/10^6</f>
        <v>0.79896696999999983</v>
      </c>
      <c r="J179" s="23">
        <f>+'[3]17'!$N$43/10^6</f>
        <v>0.85270639000000004</v>
      </c>
      <c r="K179" s="23">
        <f>+'[3]17'!$O$43/10^6</f>
        <v>0.84624672000000001</v>
      </c>
      <c r="L179" s="23">
        <f>+'[3]17'!$Q$43/10^6</f>
        <v>0.80246002000000005</v>
      </c>
      <c r="M179" s="23">
        <f>+'[3]17'!$R$43/10^6</f>
        <v>0.84430421</v>
      </c>
      <c r="N179" s="23">
        <f>+'[3]17'!$S$43/10^6</f>
        <v>0.82164163000000001</v>
      </c>
      <c r="O179" s="31">
        <f t="shared" si="6"/>
        <v>9.6542595699999989</v>
      </c>
    </row>
    <row r="180" spans="1:15" x14ac:dyDescent="0.2">
      <c r="A180" s="4">
        <v>10300</v>
      </c>
      <c r="B180" s="4" t="s">
        <v>62</v>
      </c>
      <c r="C180" s="25">
        <f>SUM(C152:C179)</f>
        <v>95.583720620000008</v>
      </c>
      <c r="D180" s="25">
        <f t="shared" ref="D180:O180" si="7">SUM(D152:D179)</f>
        <v>94.438645840000007</v>
      </c>
      <c r="E180" s="25">
        <f t="shared" si="7"/>
        <v>99.564258489999986</v>
      </c>
      <c r="F180" s="25">
        <f t="shared" si="7"/>
        <v>100.50012881999999</v>
      </c>
      <c r="G180" s="25">
        <f t="shared" si="7"/>
        <v>96.679075000000012</v>
      </c>
      <c r="H180" s="25">
        <f t="shared" si="7"/>
        <v>97.929238199999958</v>
      </c>
      <c r="I180" s="25">
        <f t="shared" si="7"/>
        <v>98.874635150000003</v>
      </c>
      <c r="J180" s="25">
        <f t="shared" si="7"/>
        <v>104.17797483</v>
      </c>
      <c r="K180" s="25">
        <f t="shared" si="7"/>
        <v>108.92270905000001</v>
      </c>
      <c r="L180" s="25">
        <f t="shared" si="7"/>
        <v>102.68108715999999</v>
      </c>
      <c r="M180" s="25">
        <f t="shared" si="7"/>
        <v>101.06246405</v>
      </c>
      <c r="N180" s="25">
        <f t="shared" si="7"/>
        <v>103.28329860000002</v>
      </c>
      <c r="O180" s="25">
        <f t="shared" si="7"/>
        <v>1203.6972358099997</v>
      </c>
    </row>
    <row r="181" spans="1:15" x14ac:dyDescent="0.2">
      <c r="A181" s="32"/>
      <c r="B181" s="32"/>
      <c r="C181"/>
      <c r="D181"/>
      <c r="E181"/>
      <c r="F181"/>
      <c r="G181"/>
      <c r="H181"/>
      <c r="I181"/>
      <c r="J181"/>
      <c r="K181"/>
      <c r="L181"/>
      <c r="M181"/>
      <c r="N181"/>
      <c r="O181" s="32"/>
    </row>
    <row r="182" spans="1:15" x14ac:dyDescent="0.2">
      <c r="A182" s="3" t="s">
        <v>52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62</v>
      </c>
    </row>
    <row r="183" spans="1:15" x14ac:dyDescent="0.2">
      <c r="A183" s="34"/>
      <c r="B183" s="34" t="s">
        <v>46</v>
      </c>
      <c r="C183" s="35">
        <f>+[3]เขต!$E$120/10^6</f>
        <v>4.4979765700000014</v>
      </c>
      <c r="D183" s="35">
        <f>+[3]เขต!$F$120/10^6</f>
        <v>4.6361981399999976</v>
      </c>
      <c r="E183" s="35">
        <f>+[3]เขต!$G$120/10^6</f>
        <v>4.5617321999999989</v>
      </c>
      <c r="F183" s="35">
        <f>+[3]เขต!$I$120/10^6</f>
        <v>4.7553409000000002</v>
      </c>
      <c r="G183" s="35">
        <f>+[3]เขต!$J$120/10^6</f>
        <v>4.6252438999999992</v>
      </c>
      <c r="H183" s="35">
        <f>+[3]เขต!$K$120/10^6</f>
        <v>4.8965000400000003</v>
      </c>
      <c r="I183" s="35">
        <f>+[3]เขต!$M$120/10^6</f>
        <v>4.6790469099999994</v>
      </c>
      <c r="J183" s="35">
        <f>+[3]เขต!$N$120/10^6</f>
        <v>4.8148220899999998</v>
      </c>
      <c r="K183" s="35">
        <f>+[3]เขต!$O$120/10^6</f>
        <v>4.6452713199999991</v>
      </c>
      <c r="L183" s="35">
        <f>+[3]เขต!$Q$120/10^6</f>
        <v>5.3841368799999998</v>
      </c>
      <c r="M183" s="35">
        <f>+[3]เขต!$R$120/10^6</f>
        <v>4.7309577800000007</v>
      </c>
      <c r="N183" s="35">
        <f>+[3]เขต!$S$120/10^6</f>
        <v>5.4322340699999998</v>
      </c>
      <c r="O183" s="36">
        <f>SUM(C183:N183)</f>
        <v>57.659460799999998</v>
      </c>
    </row>
    <row r="184" spans="1:15" x14ac:dyDescent="0.2">
      <c r="A184" s="7">
        <v>1004</v>
      </c>
      <c r="B184" s="10" t="s">
        <v>94</v>
      </c>
      <c r="C184" s="19">
        <f>+'[3]11'!$E$120/10^6</f>
        <v>10.396118060000001</v>
      </c>
      <c r="D184" s="19">
        <f>+'[3]11'!$F$120/10^6</f>
        <v>9.1258567300000024</v>
      </c>
      <c r="E184" s="19">
        <f>+'[3]11'!$G$120/10^6</f>
        <v>9.9229445100000042</v>
      </c>
      <c r="F184" s="19">
        <f>+'[3]11'!$I$120/10^6</f>
        <v>14.092539030000001</v>
      </c>
      <c r="G184" s="19">
        <f>+'[3]11'!$J$120/10^6</f>
        <v>8.7950631900000005</v>
      </c>
      <c r="H184" s="19">
        <f>+'[3]11'!$K$120/10^6</f>
        <v>13.681586259999998</v>
      </c>
      <c r="I184" s="19">
        <f>+'[3]11'!$M$120/10^6</f>
        <v>12.15625751</v>
      </c>
      <c r="J184" s="19">
        <f>+'[3]11'!$N$120/10^6</f>
        <v>8.2043332600000003</v>
      </c>
      <c r="K184" s="19">
        <f>+'[3]11'!$O$120/10^6</f>
        <v>14.270299149999998</v>
      </c>
      <c r="L184" s="19">
        <f>+'[3]11'!$Q$120/10^6</f>
        <v>16.487431140000002</v>
      </c>
      <c r="M184" s="19">
        <f>+'[3]11'!$R$120/10^6</f>
        <v>11.689809690000001</v>
      </c>
      <c r="N184" s="19">
        <f>+'[3]11'!$S$120/10^6</f>
        <v>13.093068150000001</v>
      </c>
      <c r="O184" s="29">
        <f>SUM(C184:N184)</f>
        <v>141.91530667999999</v>
      </c>
    </row>
    <row r="185" spans="1:15" x14ac:dyDescent="0.2">
      <c r="A185" s="10">
        <v>1005</v>
      </c>
      <c r="B185" s="10" t="s">
        <v>13</v>
      </c>
      <c r="C185" s="21">
        <f>+'[3]12'!$E$120/10^6</f>
        <v>0.56999389999999994</v>
      </c>
      <c r="D185" s="21">
        <f>+'[3]12'!$F$120/10^6</f>
        <v>0.54954728999999991</v>
      </c>
      <c r="E185" s="21">
        <f>+'[3]12'!$G$120/10^6</f>
        <v>0.50268160999999989</v>
      </c>
      <c r="F185" s="21">
        <f>+'[3]12'!$I$120/10^6</f>
        <v>0.49877573999999997</v>
      </c>
      <c r="G185" s="21">
        <f>+'[3]12'!$J$120/10^6</f>
        <v>0.50043746</v>
      </c>
      <c r="H185" s="21">
        <f>+'[3]12'!$K$120/10^6</f>
        <v>0.56005818000000007</v>
      </c>
      <c r="I185" s="21">
        <f>+'[3]12'!$M$120/10^6</f>
        <v>0.59296601000000004</v>
      </c>
      <c r="J185" s="21">
        <f>+'[3]12'!$N$120/10^6</f>
        <v>0.54904195999999983</v>
      </c>
      <c r="K185" s="21">
        <f>+'[3]12'!$O$120/10^6</f>
        <v>0.53428419000000005</v>
      </c>
      <c r="L185" s="21">
        <f>+'[3]12'!$Q$120/10^6</f>
        <v>0.62513833000000008</v>
      </c>
      <c r="M185" s="21">
        <f>+'[3]12'!$R$120/10^6</f>
        <v>0.61935023000000011</v>
      </c>
      <c r="N185" s="21">
        <f>+'[3]12'!$S$120/10^6</f>
        <v>0.60796152999999986</v>
      </c>
      <c r="O185" s="29">
        <f t="shared" ref="O185:O210" si="8">SUM(C185:N185)</f>
        <v>6.7102364300000001</v>
      </c>
    </row>
    <row r="186" spans="1:15" x14ac:dyDescent="0.2">
      <c r="A186" s="10">
        <v>1006</v>
      </c>
      <c r="B186" s="10" t="s">
        <v>14</v>
      </c>
      <c r="C186" s="21">
        <f>+'[3]13'!$E$120/10^6</f>
        <v>0.7726691</v>
      </c>
      <c r="D186" s="21">
        <f>+'[3]13'!$F$120/10^6</f>
        <v>0.92572570999999992</v>
      </c>
      <c r="E186" s="21">
        <f>+'[3]13'!$G$120/10^6</f>
        <v>0.92516440999999994</v>
      </c>
      <c r="F186" s="21">
        <f>+'[3]13'!$I$120/10^6</f>
        <v>0.90690722000000012</v>
      </c>
      <c r="G186" s="21">
        <f>+'[3]13'!$J$120/10^6</f>
        <v>0.90833916999999997</v>
      </c>
      <c r="H186" s="21">
        <f>+'[3]13'!$K$120/10^6</f>
        <v>0.88020114000000016</v>
      </c>
      <c r="I186" s="21">
        <f>+'[3]13'!$M$120/10^6</f>
        <v>0.80455875999999993</v>
      </c>
      <c r="J186" s="21">
        <f>+'[3]13'!$N$120/10^6</f>
        <v>0.71112315999999987</v>
      </c>
      <c r="K186" s="21">
        <f>+'[3]13'!$O$120/10^6</f>
        <v>0.80109648</v>
      </c>
      <c r="L186" s="21">
        <f>+'[3]13'!$Q$120/10^6</f>
        <v>0.9860031199999999</v>
      </c>
      <c r="M186" s="21">
        <f>+'[3]13'!$R$120/10^6</f>
        <v>0.99928870999999986</v>
      </c>
      <c r="N186" s="21">
        <f>+'[3]13'!$S$120/10^6</f>
        <v>0.81274177000000003</v>
      </c>
      <c r="O186" s="29">
        <f t="shared" si="8"/>
        <v>10.43381875</v>
      </c>
    </row>
    <row r="187" spans="1:15" x14ac:dyDescent="0.2">
      <c r="A187" s="10">
        <v>1007</v>
      </c>
      <c r="B187" s="10" t="s">
        <v>15</v>
      </c>
      <c r="C187" s="21">
        <f>+'[3]14'!$E$120/10^6</f>
        <v>1.9895064599999994</v>
      </c>
      <c r="D187" s="21">
        <f>+'[3]14'!$F$120/10^6</f>
        <v>2.7407591</v>
      </c>
      <c r="E187" s="21">
        <f>+'[3]14'!$G$120/10^6</f>
        <v>2.2254940899999993</v>
      </c>
      <c r="F187" s="21">
        <f>+'[3]14'!$I$120/10^6</f>
        <v>2.4652586499999991</v>
      </c>
      <c r="G187" s="21">
        <f>+'[3]14'!$J$120/10^6</f>
        <v>2.2284255799999997</v>
      </c>
      <c r="H187" s="21">
        <f>+'[3]14'!$K$120/10^6</f>
        <v>2.4452187599999995</v>
      </c>
      <c r="I187" s="21">
        <f>+'[3]14'!$M$120/10^6</f>
        <v>1.9809645899999999</v>
      </c>
      <c r="J187" s="21">
        <f>+'[3]14'!$N$120/10^6</f>
        <v>2.3939499799999995</v>
      </c>
      <c r="K187" s="21">
        <f>+'[3]14'!$O$120/10^6</f>
        <v>2.5013888500000001</v>
      </c>
      <c r="L187" s="21">
        <f>+'[3]14'!$Q$120/10^6</f>
        <v>2.791224769999999</v>
      </c>
      <c r="M187" s="21">
        <f>+'[3]14'!$R$120/10^6</f>
        <v>3.0484495099999993</v>
      </c>
      <c r="N187" s="21">
        <f>+'[3]14'!$S$120/10^6</f>
        <v>2.37697878</v>
      </c>
      <c r="O187" s="29">
        <f t="shared" si="8"/>
        <v>29.187619120000001</v>
      </c>
    </row>
    <row r="188" spans="1:15" x14ac:dyDescent="0.2">
      <c r="A188" s="10">
        <v>1008</v>
      </c>
      <c r="B188" s="10" t="s">
        <v>16</v>
      </c>
      <c r="C188" s="21">
        <f>+'[3]15'!$E$120/10^6</f>
        <v>0.47541725000000007</v>
      </c>
      <c r="D188" s="21">
        <f>+'[3]15'!$F$120/10^6</f>
        <v>0.49609361000000002</v>
      </c>
      <c r="E188" s="21">
        <f>+'[3]15'!$G$120/10^6</f>
        <v>0.55152648000000015</v>
      </c>
      <c r="F188" s="21">
        <f>+'[3]15'!$I$120/10^6</f>
        <v>0.48596215999999998</v>
      </c>
      <c r="G188" s="21">
        <f>+'[3]15'!$J$120/10^6</f>
        <v>0.45902847999999991</v>
      </c>
      <c r="H188" s="21">
        <f>+'[3]15'!$K$120/10^6</f>
        <v>0.56124523000000015</v>
      </c>
      <c r="I188" s="21">
        <f>+'[3]15'!$M$120/10^6</f>
        <v>0.46732861999999992</v>
      </c>
      <c r="J188" s="21">
        <f>+'[3]15'!$N$120/10^6</f>
        <v>0.49879080999999997</v>
      </c>
      <c r="K188" s="21">
        <f>+'[3]15'!$O$120/10^6</f>
        <v>0.59534724999999999</v>
      </c>
      <c r="L188" s="21">
        <f>+'[3]15'!$Q$120/10^6</f>
        <v>0.57748485000000005</v>
      </c>
      <c r="M188" s="21">
        <f>+'[3]15'!$R$120/10^6</f>
        <v>0.60500410000000016</v>
      </c>
      <c r="N188" s="21">
        <f>+'[3]15'!$S$120/10^6</f>
        <v>0.58711449000000004</v>
      </c>
      <c r="O188" s="29">
        <f t="shared" si="8"/>
        <v>6.360343330000001</v>
      </c>
    </row>
    <row r="189" spans="1:15" x14ac:dyDescent="0.2">
      <c r="A189" s="10">
        <v>1009</v>
      </c>
      <c r="B189" s="10" t="s">
        <v>17</v>
      </c>
      <c r="C189" s="21">
        <f>+'[3]16'!$E$120/10^6</f>
        <v>0.56960014000000003</v>
      </c>
      <c r="D189" s="21">
        <f>+'[3]16'!$F$120/10^6</f>
        <v>0.63918536999999997</v>
      </c>
      <c r="E189" s="21">
        <f>+'[3]16'!$G$120/10^6</f>
        <v>0.57162955999999998</v>
      </c>
      <c r="F189" s="21">
        <f>+'[3]16'!$I$120/10^6</f>
        <v>0.65134856000000019</v>
      </c>
      <c r="G189" s="21">
        <f>+'[3]16'!$J$120/10^6</f>
        <v>0.64067161999999989</v>
      </c>
      <c r="H189" s="21">
        <f>+'[3]16'!$K$120/10^6</f>
        <v>0.60949767999999993</v>
      </c>
      <c r="I189" s="21">
        <f>+'[3]16'!$M$120/10^6</f>
        <v>0.56594480999999996</v>
      </c>
      <c r="J189" s="21">
        <f>+'[3]16'!$N$120/10^6</f>
        <v>0.61212755000000008</v>
      </c>
      <c r="K189" s="21">
        <f>+'[3]16'!$O$120/10^6</f>
        <v>0.79210948000000003</v>
      </c>
      <c r="L189" s="21">
        <f>+'[3]16'!$Q$120/10^6</f>
        <v>0.67309222000000002</v>
      </c>
      <c r="M189" s="21">
        <f>+'[3]16'!$R$120/10^6</f>
        <v>0.67535623999999994</v>
      </c>
      <c r="N189" s="21">
        <f>+'[3]16'!$S$120/10^6</f>
        <v>0.69385259999999971</v>
      </c>
      <c r="O189" s="29">
        <f t="shared" si="8"/>
        <v>7.6944158299999996</v>
      </c>
    </row>
    <row r="190" spans="1:15" x14ac:dyDescent="0.2">
      <c r="A190" s="10">
        <v>1010</v>
      </c>
      <c r="B190" s="10" t="s">
        <v>19</v>
      </c>
      <c r="C190" s="21">
        <f>+'[3]18'!$E$120/10^6</f>
        <v>0.98562134999999984</v>
      </c>
      <c r="D190" s="21">
        <f>+'[3]18'!$F$120/10^6</f>
        <v>0.9449224100000001</v>
      </c>
      <c r="E190" s="21">
        <f>+'[3]18'!$G$120/10^6</f>
        <v>0.93908042999999986</v>
      </c>
      <c r="F190" s="21">
        <f>+'[3]18'!$I$120/10^6</f>
        <v>0.98595251000000006</v>
      </c>
      <c r="G190" s="21">
        <f>+'[3]18'!$J$120/10^6</f>
        <v>0.88945845000000012</v>
      </c>
      <c r="H190" s="21">
        <f>+'[3]18'!$K$120/10^6</f>
        <v>0.96513220000000022</v>
      </c>
      <c r="I190" s="21">
        <f>+'[3]18'!$M$120/10^6</f>
        <v>0.93364642999999992</v>
      </c>
      <c r="J190" s="21">
        <f>+'[3]18'!$N$120/10^6</f>
        <v>0.96386758999999977</v>
      </c>
      <c r="K190" s="21">
        <f>+'[3]18'!$O$120/10^6</f>
        <v>1.02379635</v>
      </c>
      <c r="L190" s="21">
        <f>+'[3]18'!$Q$120/10^6</f>
        <v>1.0768324599999997</v>
      </c>
      <c r="M190" s="21">
        <f>+'[3]18'!$R$120/10^6</f>
        <v>1.02098607</v>
      </c>
      <c r="N190" s="21">
        <f>+'[3]18'!$S$120/10^6</f>
        <v>1.0356339400000001</v>
      </c>
      <c r="O190" s="29">
        <f t="shared" si="8"/>
        <v>11.764930189999999</v>
      </c>
    </row>
    <row r="191" spans="1:15" x14ac:dyDescent="0.2">
      <c r="A191" s="10">
        <v>1011</v>
      </c>
      <c r="B191" s="10" t="s">
        <v>20</v>
      </c>
      <c r="C191" s="21">
        <f>+'[3]19'!$E$120/10^6</f>
        <v>0.72200953999999995</v>
      </c>
      <c r="D191" s="21">
        <f>+'[3]19'!$F$120/10^6</f>
        <v>0.77154725000000002</v>
      </c>
      <c r="E191" s="21">
        <f>+'[3]19'!$G$120/10^6</f>
        <v>0.61307573999999998</v>
      </c>
      <c r="F191" s="21">
        <f>+'[3]19'!$I$120/10^6</f>
        <v>0.80846591999999995</v>
      </c>
      <c r="G191" s="21">
        <f>+'[3]19'!$J$120/10^6</f>
        <v>0.65601065999999997</v>
      </c>
      <c r="H191" s="21">
        <f>+'[3]19'!$K$120/10^6</f>
        <v>0.65236557000000006</v>
      </c>
      <c r="I191" s="21">
        <f>+'[3]19'!$M$120/10^6</f>
        <v>0.7681440799999999</v>
      </c>
      <c r="J191" s="21">
        <f>+'[3]19'!$N$120/10^6</f>
        <v>0.68449276000000003</v>
      </c>
      <c r="K191" s="21">
        <f>+'[3]19'!$O$120/10^6</f>
        <v>0.81342915999999976</v>
      </c>
      <c r="L191" s="21">
        <f>+'[3]19'!$Q$120/10^6</f>
        <v>0.72655464999999986</v>
      </c>
      <c r="M191" s="21">
        <f>+'[3]19'!$R$120/10^6</f>
        <v>0.85079836999999991</v>
      </c>
      <c r="N191" s="21">
        <f>+'[3]19'!$S$120/10^6</f>
        <v>1.0220620599999999</v>
      </c>
      <c r="O191" s="29">
        <f t="shared" si="8"/>
        <v>9.0889557599999993</v>
      </c>
    </row>
    <row r="192" spans="1:15" x14ac:dyDescent="0.2">
      <c r="A192" s="10">
        <v>1012</v>
      </c>
      <c r="B192" s="10" t="s">
        <v>21</v>
      </c>
      <c r="C192" s="21">
        <f>+'[3]20'!$E$120/10^6</f>
        <v>1.8324852899999999</v>
      </c>
      <c r="D192" s="21">
        <f>+'[3]20'!$F$120/10^6</f>
        <v>1.5085734399999997</v>
      </c>
      <c r="E192" s="21">
        <f>+'[3]20'!$G$120/10^6</f>
        <v>1.3844919699999998</v>
      </c>
      <c r="F192" s="21">
        <f>+'[3]20'!$I$120/10^6</f>
        <v>1.3664384000000001</v>
      </c>
      <c r="G192" s="21">
        <f>+'[3]20'!$J$120/10^6</f>
        <v>2.9184210699999995</v>
      </c>
      <c r="H192" s="21">
        <f>+'[3]20'!$K$120/10^6</f>
        <v>5.6131887400000009</v>
      </c>
      <c r="I192" s="21">
        <f>+'[3]20'!$M$120/10^6</f>
        <v>2.3540334099999991</v>
      </c>
      <c r="J192" s="21">
        <f>+'[3]20'!$N$120/10^6</f>
        <v>0.50297669000000012</v>
      </c>
      <c r="K192" s="21">
        <f>+'[3]20'!$O$120/10^6</f>
        <v>1.4713891700000001</v>
      </c>
      <c r="L192" s="21">
        <f>+'[3]20'!$Q$120/10^6</f>
        <v>8.6641942900000046</v>
      </c>
      <c r="M192" s="21">
        <f>+'[3]20'!$R$120/10^6</f>
        <v>1.74329058</v>
      </c>
      <c r="N192" s="21">
        <f>+'[3]20'!$S$120/10^6</f>
        <v>1.7856400999999993</v>
      </c>
      <c r="O192" s="29">
        <f t="shared" si="8"/>
        <v>31.14512315</v>
      </c>
    </row>
    <row r="193" spans="1:15" x14ac:dyDescent="0.2">
      <c r="A193" s="10">
        <v>1013</v>
      </c>
      <c r="B193" s="10" t="s">
        <v>22</v>
      </c>
      <c r="C193" s="21">
        <f>+'[3]21'!$E$120/10^6</f>
        <v>0.24910460999999998</v>
      </c>
      <c r="D193" s="21">
        <f>+'[3]21'!$F$120/10^6</f>
        <v>0.2793745199999999</v>
      </c>
      <c r="E193" s="21">
        <f>+'[3]21'!$G$120/10^6</f>
        <v>0.24626112999999994</v>
      </c>
      <c r="F193" s="21">
        <f>+'[3]21'!$I$120/10^6</f>
        <v>0.29162135000000006</v>
      </c>
      <c r="G193" s="21">
        <f>+'[3]21'!$J$120/10^6</f>
        <v>0.28789646000000002</v>
      </c>
      <c r="H193" s="21">
        <f>+'[3]21'!$K$120/10^6</f>
        <v>0.39823351999999995</v>
      </c>
      <c r="I193" s="21">
        <f>+'[3]21'!$M$120/10^6</f>
        <v>0.24122782000000001</v>
      </c>
      <c r="J193" s="21">
        <f>+'[3]21'!$N$120/10^6</f>
        <v>0.30616611999999993</v>
      </c>
      <c r="K193" s="21">
        <f>+'[3]21'!$O$120/10^6</f>
        <v>0.25008998999999998</v>
      </c>
      <c r="L193" s="21">
        <f>+'[3]21'!$Q$120/10^6</f>
        <v>0.42330342000000004</v>
      </c>
      <c r="M193" s="21">
        <f>+'[3]21'!$R$120/10^6</f>
        <v>0.28594156000000004</v>
      </c>
      <c r="N193" s="21">
        <f>+'[3]21'!$S$120/10^6</f>
        <v>0.34577791000000002</v>
      </c>
      <c r="O193" s="29">
        <f t="shared" si="8"/>
        <v>3.6049984100000003</v>
      </c>
    </row>
    <row r="194" spans="1:15" x14ac:dyDescent="0.2">
      <c r="A194" s="10">
        <v>1014</v>
      </c>
      <c r="B194" s="10" t="s">
        <v>23</v>
      </c>
      <c r="C194" s="21">
        <f>+'[3]22'!$E$120/10^6</f>
        <v>3.4704422300000002</v>
      </c>
      <c r="D194" s="21">
        <f>+'[3]22'!$F$120/10^6</f>
        <v>5.0977415200000005</v>
      </c>
      <c r="E194" s="21">
        <f>+'[3]22'!$G$120/10^6</f>
        <v>5.2343433400000006</v>
      </c>
      <c r="F194" s="21">
        <f>+'[3]22'!$I$120/10^6</f>
        <v>5.304947499999999</v>
      </c>
      <c r="G194" s="21">
        <f>+'[3]22'!$J$120/10^6</f>
        <v>5.7560943999999994</v>
      </c>
      <c r="H194" s="21">
        <f>+'[3]22'!$K$120/10^6</f>
        <v>7.9359111099999993</v>
      </c>
      <c r="I194" s="21">
        <f>+'[3]22'!$M$120/10^6</f>
        <v>3.2730406899999998</v>
      </c>
      <c r="J194" s="21">
        <f>+'[3]22'!$N$120/10^6</f>
        <v>5.6681631399999999</v>
      </c>
      <c r="K194" s="21">
        <f>+'[3]22'!$O$120/10^6</f>
        <v>5.0539958999999994</v>
      </c>
      <c r="L194" s="21">
        <f>+'[3]22'!$Q$120/10^6</f>
        <v>6.0059212999999998</v>
      </c>
      <c r="M194" s="21">
        <f>+'[3]22'!$R$120/10^6</f>
        <v>6.2631269000000005</v>
      </c>
      <c r="N194" s="21">
        <f>+'[3]22'!$S$120/10^6</f>
        <v>4.2963022700000018</v>
      </c>
      <c r="O194" s="29">
        <f t="shared" si="8"/>
        <v>63.360030299999991</v>
      </c>
    </row>
    <row r="195" spans="1:15" x14ac:dyDescent="0.2">
      <c r="A195" s="10">
        <v>1015</v>
      </c>
      <c r="B195" s="10" t="s">
        <v>24</v>
      </c>
      <c r="C195" s="21">
        <f>+'[3]23'!$E$120/10^6</f>
        <v>0.54254005999999999</v>
      </c>
      <c r="D195" s="21">
        <f>+'[3]23'!$F$120/10^6</f>
        <v>0.50422700999999992</v>
      </c>
      <c r="E195" s="21">
        <f>+'[3]23'!$G$120/10^6</f>
        <v>0.49343398999999999</v>
      </c>
      <c r="F195" s="21">
        <f>+'[3]23'!$I$120/10^6</f>
        <v>0.49193725999999999</v>
      </c>
      <c r="G195" s="21">
        <f>+'[3]23'!$J$120/10^6</f>
        <v>0.51992836999999992</v>
      </c>
      <c r="H195" s="21">
        <f>+'[3]23'!$K$120/10^6</f>
        <v>0.60740601999999999</v>
      </c>
      <c r="I195" s="21">
        <f>+'[3]23'!$M$120/10^6</f>
        <v>0.47859418999999997</v>
      </c>
      <c r="J195" s="21">
        <f>+'[3]23'!$N$120/10^6</f>
        <v>0.60451295999999999</v>
      </c>
      <c r="K195" s="21">
        <f>+'[3]23'!$O$120/10^6</f>
        <v>0.63016991</v>
      </c>
      <c r="L195" s="21">
        <f>+'[3]23'!$Q$120/10^6</f>
        <v>0.6728004099999999</v>
      </c>
      <c r="M195" s="21">
        <f>+'[3]23'!$R$120/10^6</f>
        <v>0.66781887999999989</v>
      </c>
      <c r="N195" s="21">
        <f>+'[3]23'!$S$120/10^6</f>
        <v>0.76756208000000004</v>
      </c>
      <c r="O195" s="29">
        <f t="shared" si="8"/>
        <v>6.98093114</v>
      </c>
    </row>
    <row r="196" spans="1:15" x14ac:dyDescent="0.2">
      <c r="A196" s="10">
        <v>1016</v>
      </c>
      <c r="B196" s="10" t="s">
        <v>25</v>
      </c>
      <c r="C196" s="21">
        <f>+'[3]24'!$E$120/10^6</f>
        <v>0.93292602999999996</v>
      </c>
      <c r="D196" s="21">
        <f>+'[3]24'!$F$120/10^6</f>
        <v>0.9508988399999998</v>
      </c>
      <c r="E196" s="21">
        <f>+'[3]24'!$G$120/10^6</f>
        <v>0.94549273000000011</v>
      </c>
      <c r="F196" s="21">
        <f>+'[3]24'!$I$120/10^6</f>
        <v>0.96714997999999996</v>
      </c>
      <c r="G196" s="21">
        <f>+'[3]24'!$J$120/10^6</f>
        <v>0.94143834999999998</v>
      </c>
      <c r="H196" s="21">
        <f>+'[3]24'!$K$120/10^6</f>
        <v>0.94292642000000004</v>
      </c>
      <c r="I196" s="21">
        <f>+'[3]24'!$M$120/10^6</f>
        <v>0.94301367999999997</v>
      </c>
      <c r="J196" s="21">
        <f>+'[3]24'!$N$120/10^6</f>
        <v>0.90290732000000007</v>
      </c>
      <c r="K196" s="21">
        <f>+'[3]24'!$O$120/10^6</f>
        <v>0.91798799000000009</v>
      </c>
      <c r="L196" s="21">
        <f>+'[3]24'!$Q$120/10^6</f>
        <v>1.0188562400000001</v>
      </c>
      <c r="M196" s="21">
        <f>+'[3]24'!$R$120/10^6</f>
        <v>0.95056759999999996</v>
      </c>
      <c r="N196" s="21">
        <f>+'[3]24'!$S$120/10^6</f>
        <v>0.97019521999999969</v>
      </c>
      <c r="O196" s="29">
        <f t="shared" si="8"/>
        <v>11.384360399999998</v>
      </c>
    </row>
    <row r="197" spans="1:15" x14ac:dyDescent="0.2">
      <c r="A197" s="10">
        <v>1017</v>
      </c>
      <c r="B197" s="10" t="s">
        <v>26</v>
      </c>
      <c r="C197" s="21">
        <f>+'[3]25'!$E$120/10^6</f>
        <v>1.1953306899999998</v>
      </c>
      <c r="D197" s="21">
        <f>+'[3]25'!$F$120/10^6</f>
        <v>1.2917041100000006</v>
      </c>
      <c r="E197" s="21">
        <f>+'[3]25'!$G$120/10^6</f>
        <v>1.3213896099999995</v>
      </c>
      <c r="F197" s="21">
        <f>+'[3]25'!$I$120/10^6</f>
        <v>1.2547257599999999</v>
      </c>
      <c r="G197" s="21">
        <f>+'[3]25'!$J$120/10^6</f>
        <v>1.1980578599999998</v>
      </c>
      <c r="H197" s="21">
        <f>+'[3]25'!$K$120/10^6</f>
        <v>1.3021212200000003</v>
      </c>
      <c r="I197" s="21">
        <f>+'[3]25'!$M$120/10^6</f>
        <v>1.26347407</v>
      </c>
      <c r="J197" s="21">
        <f>+'[3]25'!$N$120/10^6</f>
        <v>1.6131223699999999</v>
      </c>
      <c r="K197" s="21">
        <f>+'[3]25'!$O$120/10^6</f>
        <v>1.45188093</v>
      </c>
      <c r="L197" s="21">
        <f>+'[3]25'!$Q$120/10^6</f>
        <v>1.5724226000000001</v>
      </c>
      <c r="M197" s="21">
        <f>+'[3]25'!$R$120/10^6</f>
        <v>1.4932519600000005</v>
      </c>
      <c r="N197" s="21">
        <f>+'[3]25'!$S$120/10^6</f>
        <v>1.3936209399999999</v>
      </c>
      <c r="O197" s="29">
        <f t="shared" si="8"/>
        <v>16.35110212</v>
      </c>
    </row>
    <row r="198" spans="1:15" x14ac:dyDescent="0.2">
      <c r="A198" s="10">
        <v>1018</v>
      </c>
      <c r="B198" s="10" t="s">
        <v>27</v>
      </c>
      <c r="C198" s="21">
        <f>+'[3]26'!$E$120/10^6</f>
        <v>0.66675961999999978</v>
      </c>
      <c r="D198" s="21">
        <f>+'[3]26'!$F$120/10^6</f>
        <v>0.73634586000000013</v>
      </c>
      <c r="E198" s="21">
        <f>+'[3]26'!$G$120/10^6</f>
        <v>0.70204213999999976</v>
      </c>
      <c r="F198" s="21">
        <f>+'[3]26'!$I$120/10^6</f>
        <v>0.68752972999999995</v>
      </c>
      <c r="G198" s="21">
        <f>+'[3]26'!$J$120/10^6</f>
        <v>0.84156319000000013</v>
      </c>
      <c r="H198" s="21">
        <f>+'[3]26'!$K$120/10^6</f>
        <v>0.80090934999999996</v>
      </c>
      <c r="I198" s="21">
        <f>+'[3]26'!$M$120/10^6</f>
        <v>0.7962430800000001</v>
      </c>
      <c r="J198" s="21">
        <f>+'[3]26'!$N$120/10^6</f>
        <v>0.86301367999999989</v>
      </c>
      <c r="K198" s="21">
        <f>+'[3]26'!$O$120/10^6</f>
        <v>0.86253396999999998</v>
      </c>
      <c r="L198" s="21">
        <f>+'[3]26'!$Q$120/10^6</f>
        <v>0.89606949999999996</v>
      </c>
      <c r="M198" s="21">
        <f>+'[3]26'!$R$120/10^6</f>
        <v>0.93963179000000008</v>
      </c>
      <c r="N198" s="21">
        <f>+'[3]26'!$S$120/10^6</f>
        <v>1.0242600199999998</v>
      </c>
      <c r="O198" s="29">
        <f t="shared" si="8"/>
        <v>9.8169019300000002</v>
      </c>
    </row>
    <row r="199" spans="1:15" x14ac:dyDescent="0.2">
      <c r="A199" s="10">
        <v>1019</v>
      </c>
      <c r="B199" s="10" t="s">
        <v>28</v>
      </c>
      <c r="C199" s="21">
        <f>+'[3]27'!$E$120/10^6</f>
        <v>0.60898827999999994</v>
      </c>
      <c r="D199" s="21">
        <f>+'[3]27'!$F$120/10^6</f>
        <v>0.61811300000000002</v>
      </c>
      <c r="E199" s="21">
        <f>+'[3]27'!$G$120/10^6</f>
        <v>0.60665238999999982</v>
      </c>
      <c r="F199" s="21">
        <f>+'[3]27'!$I$120/10^6</f>
        <v>0.60459865999999995</v>
      </c>
      <c r="G199" s="21">
        <f>+'[3]27'!$J$120/10^6</f>
        <v>0.59945495999999998</v>
      </c>
      <c r="H199" s="21">
        <f>+'[3]27'!$K$120/10^6</f>
        <v>0.68267484999999994</v>
      </c>
      <c r="I199" s="21">
        <f>+'[3]27'!$M$120/10^6</f>
        <v>0.62891987999999988</v>
      </c>
      <c r="J199" s="21">
        <f>+'[3]27'!$N$120/10^6</f>
        <v>0.70967126999999985</v>
      </c>
      <c r="K199" s="21">
        <f>+'[3]27'!$O$120/10^6</f>
        <v>0.65670476</v>
      </c>
      <c r="L199" s="21">
        <f>+'[3]27'!$Q$120/10^6</f>
        <v>0.77054211999999989</v>
      </c>
      <c r="M199" s="21">
        <f>+'[3]27'!$R$120/10^6</f>
        <v>0.70712150000000018</v>
      </c>
      <c r="N199" s="21">
        <f>+'[3]27'!$S$120/10^6</f>
        <v>0.8573884799999999</v>
      </c>
      <c r="O199" s="29">
        <f t="shared" si="8"/>
        <v>8.0508301499999995</v>
      </c>
    </row>
    <row r="200" spans="1:15" x14ac:dyDescent="0.2">
      <c r="A200" s="10">
        <v>1020</v>
      </c>
      <c r="B200" s="10" t="s">
        <v>29</v>
      </c>
      <c r="C200" s="21">
        <f>+'[3]28'!$E$120/10^6</f>
        <v>1.3089899599999997</v>
      </c>
      <c r="D200" s="21">
        <f>+'[3]28'!$F$120/10^6</f>
        <v>1.3418042399999996</v>
      </c>
      <c r="E200" s="21">
        <f>+'[3]28'!$G$120/10^6</f>
        <v>1.2850962399999999</v>
      </c>
      <c r="F200" s="21">
        <f>+'[3]28'!$I$120/10^6</f>
        <v>1.29788663</v>
      </c>
      <c r="G200" s="21">
        <f>+'[3]28'!$J$120/10^6</f>
        <v>1.2433885500000004</v>
      </c>
      <c r="H200" s="21">
        <f>+'[3]28'!$K$120/10^6</f>
        <v>1.2496266999999999</v>
      </c>
      <c r="I200" s="21">
        <f>+'[3]28'!$M$120/10^6</f>
        <v>1.2134087399999998</v>
      </c>
      <c r="J200" s="21">
        <f>+'[3]28'!$N$120/10^6</f>
        <v>1.3427616599999999</v>
      </c>
      <c r="K200" s="21">
        <f>+'[3]28'!$O$120/10^6</f>
        <v>1.4337551900000001</v>
      </c>
      <c r="L200" s="21">
        <f>+'[3]28'!$Q$120/10^6</f>
        <v>1.86529108</v>
      </c>
      <c r="M200" s="21">
        <f>+'[3]28'!$R$120/10^6</f>
        <v>1.4681577200000007</v>
      </c>
      <c r="N200" s="21">
        <f>+'[3]28'!$S$120/10^6</f>
        <v>1.6965957199999999</v>
      </c>
      <c r="O200" s="29">
        <f t="shared" si="8"/>
        <v>16.74676243</v>
      </c>
    </row>
    <row r="201" spans="1:15" x14ac:dyDescent="0.2">
      <c r="A201" s="10">
        <v>1021</v>
      </c>
      <c r="B201" s="10" t="s">
        <v>30</v>
      </c>
      <c r="C201" s="21">
        <f>+'[3]29'!$E$120/10^6</f>
        <v>0.52237723999999996</v>
      </c>
      <c r="D201" s="21">
        <f>+'[3]29'!$F$120/10^6</f>
        <v>0.50978825999999999</v>
      </c>
      <c r="E201" s="21">
        <f>+'[3]29'!$G$120/10^6</f>
        <v>0.52848061000000002</v>
      </c>
      <c r="F201" s="21">
        <f>+'[3]29'!$I$120/10^6</f>
        <v>0.50565059000000001</v>
      </c>
      <c r="G201" s="21">
        <f>+'[3]29'!$J$120/10^6</f>
        <v>0.50434221000000001</v>
      </c>
      <c r="H201" s="21">
        <f>+'[3]29'!$K$120/10^6</f>
        <v>0.56848686000000015</v>
      </c>
      <c r="I201" s="21">
        <f>+'[3]29'!$M$120/10^6</f>
        <v>0.65549693000000009</v>
      </c>
      <c r="J201" s="21">
        <f>+'[3]29'!$N$120/10^6</f>
        <v>0.60411839999999994</v>
      </c>
      <c r="K201" s="21">
        <f>+'[3]29'!$O$120/10^6</f>
        <v>0.54497912999999998</v>
      </c>
      <c r="L201" s="21">
        <f>+'[3]29'!$Q$120/10^6</f>
        <v>0.64577672999999991</v>
      </c>
      <c r="M201" s="21">
        <f>+'[3]29'!$R$120/10^6</f>
        <v>0.62668824000000001</v>
      </c>
      <c r="N201" s="21">
        <f>+'[3]29'!$S$120/10^6</f>
        <v>0.70114264000000015</v>
      </c>
      <c r="O201" s="29">
        <f t="shared" si="8"/>
        <v>6.9173278400000004</v>
      </c>
    </row>
    <row r="202" spans="1:15" x14ac:dyDescent="0.2">
      <c r="A202" s="10">
        <v>1022</v>
      </c>
      <c r="B202" s="10" t="s">
        <v>31</v>
      </c>
      <c r="C202" s="21">
        <f>+'[3]30'!$E$120/10^6</f>
        <v>2.4800908900000009</v>
      </c>
      <c r="D202" s="21">
        <f>+'[3]30'!$F$120/10^6</f>
        <v>2.7359743899999995</v>
      </c>
      <c r="E202" s="21">
        <f>+'[3]30'!$G$120/10^6</f>
        <v>2.40267155</v>
      </c>
      <c r="F202" s="21">
        <f>+'[3]30'!$I$120/10^6</f>
        <v>2.7652658799999994</v>
      </c>
      <c r="G202" s="21">
        <f>+'[3]30'!$J$120/10^6</f>
        <v>2.9286788799999992</v>
      </c>
      <c r="H202" s="21">
        <f>+'[3]30'!$K$120/10^6</f>
        <v>2.6351216399999999</v>
      </c>
      <c r="I202" s="21">
        <f>+'[3]30'!$M$120/10^6</f>
        <v>2.3559013900000005</v>
      </c>
      <c r="J202" s="21">
        <f>+'[3]30'!$N$120/10^6</f>
        <v>2.11515086</v>
      </c>
      <c r="K202" s="21">
        <f>+'[3]30'!$O$120/10^6</f>
        <v>2.1410122400000002</v>
      </c>
      <c r="L202" s="21">
        <f>+'[3]30'!$Q$120/10^6</f>
        <v>2.5594721399999991</v>
      </c>
      <c r="M202" s="21">
        <f>+'[3]30'!$R$120/10^6</f>
        <v>2.6112941099999998</v>
      </c>
      <c r="N202" s="21">
        <f>+'[3]30'!$S$120/10^6</f>
        <v>2.3644246200000003</v>
      </c>
      <c r="O202" s="29">
        <f t="shared" si="8"/>
        <v>30.095058590000001</v>
      </c>
    </row>
    <row r="203" spans="1:15" x14ac:dyDescent="0.2">
      <c r="A203" s="10">
        <v>1023</v>
      </c>
      <c r="B203" s="10" t="s">
        <v>32</v>
      </c>
      <c r="C203" s="21">
        <f>+'[3]31'!$E$120/10^6</f>
        <v>0.59623775000000001</v>
      </c>
      <c r="D203" s="21">
        <f>+'[3]31'!$F$120/10^6</f>
        <v>0.61506738999999988</v>
      </c>
      <c r="E203" s="21">
        <f>+'[3]31'!$G$120/10^6</f>
        <v>0.62508520999999995</v>
      </c>
      <c r="F203" s="21">
        <f>+'[3]31'!$I$120/10^6</f>
        <v>0.61385075</v>
      </c>
      <c r="G203" s="21">
        <f>+'[3]31'!$J$120/10^6</f>
        <v>1.4195139600000004</v>
      </c>
      <c r="H203" s="21">
        <f>+'[3]31'!$K$120/10^6</f>
        <v>0.68813446000000011</v>
      </c>
      <c r="I203" s="21">
        <f>+'[3]31'!$M$120/10^6</f>
        <v>0.6752958</v>
      </c>
      <c r="J203" s="21">
        <f>+'[3]31'!$N$120/10^6</f>
        <v>0.58116926000000002</v>
      </c>
      <c r="K203" s="21">
        <f>+'[3]31'!$O$120/10^6</f>
        <v>0.61342648</v>
      </c>
      <c r="L203" s="21">
        <f>+'[3]31'!$Q$120/10^6</f>
        <v>0.67229059000000002</v>
      </c>
      <c r="M203" s="21">
        <f>+'[3]31'!$R$120/10^6</f>
        <v>0.59211432999999991</v>
      </c>
      <c r="N203" s="21">
        <f>+'[3]31'!$S$120/10^6</f>
        <v>0.70735980999999992</v>
      </c>
      <c r="O203" s="29">
        <f t="shared" si="8"/>
        <v>8.3995457900000012</v>
      </c>
    </row>
    <row r="204" spans="1:15" x14ac:dyDescent="0.2">
      <c r="A204" s="10">
        <v>1024</v>
      </c>
      <c r="B204" s="10" t="s">
        <v>33</v>
      </c>
      <c r="C204" s="21">
        <f>+'[3]32'!$E$120/10^6</f>
        <v>2.0168278699999997</v>
      </c>
      <c r="D204" s="21">
        <f>+'[3]32'!$F$120/10^6</f>
        <v>2.1650151199999996</v>
      </c>
      <c r="E204" s="21">
        <f>+'[3]32'!$G$120/10^6</f>
        <v>4.1039328199999998</v>
      </c>
      <c r="F204" s="21">
        <f>+'[3]32'!$I$120/10^6</f>
        <v>2.2044100600000007</v>
      </c>
      <c r="G204" s="21">
        <f>+'[3]32'!$J$120/10^6</f>
        <v>1.8519715799999998</v>
      </c>
      <c r="H204" s="21">
        <f>+'[3]32'!$K$120/10^6</f>
        <v>6.5152186900000011</v>
      </c>
      <c r="I204" s="21">
        <f>+'[3]32'!$M$120/10^6</f>
        <v>0.95596356999999987</v>
      </c>
      <c r="J204" s="21">
        <f>+'[3]32'!$N$120/10^6</f>
        <v>5.1375001300000003</v>
      </c>
      <c r="K204" s="21">
        <f>+'[3]32'!$O$120/10^6</f>
        <v>3.5596145599999995</v>
      </c>
      <c r="L204" s="21">
        <f>+'[3]32'!$Q$120/10^6</f>
        <v>3.6148408900000004</v>
      </c>
      <c r="M204" s="21">
        <f>+'[3]32'!$R$120/10^6</f>
        <v>4.0914736799999991</v>
      </c>
      <c r="N204" s="21">
        <f>+'[3]32'!$S$120/10^6</f>
        <v>5.9773083200000006</v>
      </c>
      <c r="O204" s="29">
        <f t="shared" si="8"/>
        <v>42.194077290000003</v>
      </c>
    </row>
    <row r="205" spans="1:15" x14ac:dyDescent="0.2">
      <c r="A205" s="10">
        <v>1025</v>
      </c>
      <c r="B205" s="10" t="s">
        <v>34</v>
      </c>
      <c r="C205" s="21">
        <f>+'[3]33'!$E$120/10^6</f>
        <v>0.56498027000000006</v>
      </c>
      <c r="D205" s="21">
        <f>+'[3]33'!$F$120/10^6</f>
        <v>0.71945608999999988</v>
      </c>
      <c r="E205" s="21">
        <f>+'[3]33'!$G$120/10^6</f>
        <v>0.67587845000000002</v>
      </c>
      <c r="F205" s="21">
        <f>+'[3]33'!$I$120/10^6</f>
        <v>0.73223545000000023</v>
      </c>
      <c r="G205" s="21">
        <f>+'[3]33'!$J$120/10^6</f>
        <v>0.73980948999999985</v>
      </c>
      <c r="H205" s="21">
        <f>+'[3]33'!$K$120/10^6</f>
        <v>0.76799509000000021</v>
      </c>
      <c r="I205" s="21">
        <f>+'[3]33'!$M$120/10^6</f>
        <v>0.76529341999999989</v>
      </c>
      <c r="J205" s="21">
        <f>+'[3]33'!$N$120/10^6</f>
        <v>0.85317081000000006</v>
      </c>
      <c r="K205" s="21">
        <f>+'[3]33'!$O$120/10^6</f>
        <v>0.77598108999999993</v>
      </c>
      <c r="L205" s="21">
        <f>+'[3]33'!$Q$120/10^6</f>
        <v>0.89672468000000005</v>
      </c>
      <c r="M205" s="21">
        <f>+'[3]33'!$R$120/10^6</f>
        <v>0.83177719000000006</v>
      </c>
      <c r="N205" s="21">
        <f>+'[3]33'!$S$120/10^6</f>
        <v>0.96127044999999989</v>
      </c>
      <c r="O205" s="29">
        <f t="shared" si="8"/>
        <v>9.2845724800000013</v>
      </c>
    </row>
    <row r="206" spans="1:15" x14ac:dyDescent="0.2">
      <c r="A206" s="10">
        <v>1026</v>
      </c>
      <c r="B206" s="10" t="s">
        <v>35</v>
      </c>
      <c r="C206" s="21">
        <f>+'[3]34'!$E$120/10^6</f>
        <v>0.27522752</v>
      </c>
      <c r="D206" s="21">
        <f>+'[3]34'!$F$120/10^6</f>
        <v>0.25022603999999998</v>
      </c>
      <c r="E206" s="21">
        <f>+'[3]34'!$G$120/10^6</f>
        <v>0.28615487999999994</v>
      </c>
      <c r="F206" s="21">
        <f>+'[3]34'!$I$120/10^6</f>
        <v>0.49221987999999994</v>
      </c>
      <c r="G206" s="21">
        <f>+'[3]34'!$J$120/10^6</f>
        <v>0.48723109999999997</v>
      </c>
      <c r="H206" s="21">
        <f>+'[3]34'!$K$120/10^6</f>
        <v>0.29280690000000009</v>
      </c>
      <c r="I206" s="21">
        <f>+'[3]34'!$M$120/10^6</f>
        <v>0.30387622000000003</v>
      </c>
      <c r="J206" s="21">
        <f>+'[3]34'!$N$120/10^6</f>
        <v>0.4478818</v>
      </c>
      <c r="K206" s="21">
        <f>+'[3]34'!$O$120/10^6</f>
        <v>0.31877447999999997</v>
      </c>
      <c r="L206" s="21">
        <f>+'[3]34'!$Q$120/10^6</f>
        <v>0.37087198999999998</v>
      </c>
      <c r="M206" s="21">
        <f>+'[3]34'!$R$120/10^6</f>
        <v>0.47159951</v>
      </c>
      <c r="N206" s="21">
        <f>+'[3]34'!$S$120/10^6</f>
        <v>0.28715492999999997</v>
      </c>
      <c r="O206" s="29">
        <f t="shared" si="8"/>
        <v>4.28402525</v>
      </c>
    </row>
    <row r="207" spans="1:15" x14ac:dyDescent="0.2">
      <c r="A207" s="10">
        <v>1027</v>
      </c>
      <c r="B207" s="10" t="s">
        <v>36</v>
      </c>
      <c r="C207" s="21">
        <f>+'[3]35'!$E$120/10^6</f>
        <v>0.35127249999999999</v>
      </c>
      <c r="D207" s="21">
        <f>+'[3]35'!$F$120/10^6</f>
        <v>0.36530079999999998</v>
      </c>
      <c r="E207" s="21">
        <f>+'[3]35'!$G$120/10^6</f>
        <v>0.34168654999999998</v>
      </c>
      <c r="F207" s="21">
        <f>+'[3]35'!$I$120/10^6</f>
        <v>0.34920333000000003</v>
      </c>
      <c r="G207" s="21">
        <f>+'[3]35'!$J$120/10^6</f>
        <v>0.32335862999999998</v>
      </c>
      <c r="H207" s="21">
        <f>+'[3]35'!$K$120/10^6</f>
        <v>0.34550906000000003</v>
      </c>
      <c r="I207" s="21">
        <f>+'[3]35'!$M$120/10^6</f>
        <v>0.34942656999999999</v>
      </c>
      <c r="J207" s="21">
        <f>+'[3]35'!$N$120/10^6</f>
        <v>0.35645309999999997</v>
      </c>
      <c r="K207" s="21">
        <f>+'[3]35'!$O$120/10^6</f>
        <v>0.41079143000000001</v>
      </c>
      <c r="L207" s="21">
        <f>+'[3]35'!$Q$120/10^6</f>
        <v>0.53573330999999991</v>
      </c>
      <c r="M207" s="21">
        <f>+'[3]35'!$R$120/10^6</f>
        <v>0.54675516999999996</v>
      </c>
      <c r="N207" s="21">
        <f>+'[3]35'!$S$120/10^6</f>
        <v>0.40684352999999995</v>
      </c>
      <c r="O207" s="29">
        <f t="shared" si="8"/>
        <v>4.6823339799999992</v>
      </c>
    </row>
    <row r="208" spans="1:15" x14ac:dyDescent="0.2">
      <c r="A208" s="10">
        <v>1028</v>
      </c>
      <c r="B208" s="10" t="s">
        <v>37</v>
      </c>
      <c r="C208" s="21">
        <f>+'[3]36'!$E$120/10^6</f>
        <v>1.4305057400000001</v>
      </c>
      <c r="D208" s="21">
        <f>+'[3]36'!$F$120/10^6</f>
        <v>1.4592793400000006</v>
      </c>
      <c r="E208" s="21">
        <f>+'[3]36'!$G$120/10^6</f>
        <v>1.38363422</v>
      </c>
      <c r="F208" s="21">
        <f>+'[3]36'!$I$120/10^6</f>
        <v>1.4540773800000004</v>
      </c>
      <c r="G208" s="21">
        <f>+'[3]36'!$J$120/10^6</f>
        <v>1.4179263700000004</v>
      </c>
      <c r="H208" s="21">
        <f>+'[3]36'!$K$120/10^6</f>
        <v>1.8066686999999999</v>
      </c>
      <c r="I208" s="21">
        <f>+'[3]36'!$M$120/10^6</f>
        <v>1.3600503200000003</v>
      </c>
      <c r="J208" s="21">
        <f>+'[3]36'!$N$120/10^6</f>
        <v>1.7175615099999997</v>
      </c>
      <c r="K208" s="21">
        <f>+'[3]36'!$O$120/10^6</f>
        <v>1.52957996</v>
      </c>
      <c r="L208" s="21">
        <f>+'[3]36'!$Q$120/10^6</f>
        <v>1.7206037099999998</v>
      </c>
      <c r="M208" s="21">
        <f>+'[3]36'!$R$120/10^6</f>
        <v>1.5345140400000004</v>
      </c>
      <c r="N208" s="21">
        <f>+'[3]36'!$S$120/10^6</f>
        <v>1.8314326400000001</v>
      </c>
      <c r="O208" s="29">
        <f t="shared" si="8"/>
        <v>18.645833930000002</v>
      </c>
    </row>
    <row r="209" spans="1:15" x14ac:dyDescent="0.2">
      <c r="A209" s="10">
        <v>1029</v>
      </c>
      <c r="B209" s="10" t="s">
        <v>38</v>
      </c>
      <c r="C209" s="21">
        <f>+'[3]37'!$E$120/10^6</f>
        <v>0.23668492000000005</v>
      </c>
      <c r="D209" s="21">
        <f>+'[3]37'!$F$120/10^6</f>
        <v>0.19089126000000001</v>
      </c>
      <c r="E209" s="21">
        <f>+'[3]37'!$G$120/10^6</f>
        <v>0.21594432999999999</v>
      </c>
      <c r="F209" s="21">
        <f>+'[3]37'!$I$120/10^6</f>
        <v>0.30619121999999999</v>
      </c>
      <c r="G209" s="21">
        <f>+'[3]37'!$J$120/10^6</f>
        <v>0.25339141000000004</v>
      </c>
      <c r="H209" s="21">
        <f>+'[3]37'!$K$120/10^6</f>
        <v>0.25524542</v>
      </c>
      <c r="I209" s="21">
        <f>+'[3]37'!$M$120/10^6</f>
        <v>0.21530448000000002</v>
      </c>
      <c r="J209" s="21">
        <f>+'[3]37'!$N$120/10^6</f>
        <v>0.34445983000000002</v>
      </c>
      <c r="K209" s="21">
        <f>+'[3]37'!$O$120/10^6</f>
        <v>0.32542308999999997</v>
      </c>
      <c r="L209" s="21">
        <f>+'[3]37'!$Q$120/10^6</f>
        <v>0.25076577</v>
      </c>
      <c r="M209" s="21">
        <f>+'[3]37'!$R$120/10^6</f>
        <v>0.23679433999999996</v>
      </c>
      <c r="N209" s="21">
        <f>+'[3]37'!$S$120/10^6</f>
        <v>0.24202575999999998</v>
      </c>
      <c r="O209" s="29">
        <f t="shared" si="8"/>
        <v>3.0731218299999998</v>
      </c>
    </row>
    <row r="210" spans="1:15" x14ac:dyDescent="0.2">
      <c r="A210" s="15">
        <v>1030</v>
      </c>
      <c r="B210" s="15" t="s">
        <v>18</v>
      </c>
      <c r="C210" s="23">
        <f>+'[3]17'!$E$120/10^6</f>
        <v>0.35020258000000004</v>
      </c>
      <c r="D210" s="23">
        <f>+'[3]17'!$F$120/10^6</f>
        <v>0.34546726</v>
      </c>
      <c r="E210" s="23">
        <f>+'[3]17'!$G$120/10^6</f>
        <v>0.36303088999999988</v>
      </c>
      <c r="F210" s="23">
        <f>+'[3]17'!$I$120/10^6</f>
        <v>0.35786895000000007</v>
      </c>
      <c r="G210" s="23">
        <f>+'[3]17'!$J$120/10^6</f>
        <v>0.35328341000000002</v>
      </c>
      <c r="H210" s="23">
        <f>+'[3]17'!$K$120/10^6</f>
        <v>0.40233583000000001</v>
      </c>
      <c r="I210" s="23">
        <f>+'[3]17'!$M$120/10^6</f>
        <v>0.41310398000000004</v>
      </c>
      <c r="J210" s="23">
        <f>+'[3]17'!$N$120/10^6</f>
        <v>0.37964370999999997</v>
      </c>
      <c r="K210" s="23">
        <f>+'[3]17'!$O$120/10^6</f>
        <v>0.42575617999999998</v>
      </c>
      <c r="L210" s="23">
        <f>+'[3]17'!$Q$120/10^6</f>
        <v>0.41219174999999997</v>
      </c>
      <c r="M210" s="23">
        <f>+'[3]17'!$R$120/10^6</f>
        <v>0.57952645000000003</v>
      </c>
      <c r="N210" s="23">
        <f>+'[3]17'!$S$120/10^6</f>
        <v>0.60283895999999992</v>
      </c>
      <c r="O210" s="31">
        <f t="shared" si="8"/>
        <v>4.9852499499999992</v>
      </c>
    </row>
    <row r="211" spans="1:15" x14ac:dyDescent="0.2">
      <c r="A211" s="4">
        <v>10300</v>
      </c>
      <c r="B211" s="4" t="s">
        <v>62</v>
      </c>
      <c r="C211" s="25">
        <f>SUM(C183:C210)</f>
        <v>40.61088642</v>
      </c>
      <c r="D211" s="25">
        <f t="shared" ref="D211:O211" si="9">SUM(D183:D210)</f>
        <v>42.51508410000001</v>
      </c>
      <c r="E211" s="25">
        <f t="shared" si="9"/>
        <v>43.959032079999993</v>
      </c>
      <c r="F211" s="25">
        <f t="shared" si="9"/>
        <v>47.698359450000005</v>
      </c>
      <c r="G211" s="25">
        <f t="shared" si="9"/>
        <v>44.288428760000002</v>
      </c>
      <c r="H211" s="25">
        <f t="shared" si="9"/>
        <v>59.062325640000005</v>
      </c>
      <c r="I211" s="25">
        <f t="shared" si="9"/>
        <v>42.190525959999995</v>
      </c>
      <c r="J211" s="25">
        <f t="shared" si="9"/>
        <v>44.48295378000001</v>
      </c>
      <c r="K211" s="25">
        <f t="shared" si="9"/>
        <v>49.350868680000005</v>
      </c>
      <c r="L211" s="25">
        <f t="shared" si="9"/>
        <v>62.896570940000011</v>
      </c>
      <c r="M211" s="25">
        <f t="shared" si="9"/>
        <v>50.881446249999996</v>
      </c>
      <c r="N211" s="25">
        <f t="shared" si="9"/>
        <v>52.880791789999996</v>
      </c>
      <c r="O211" s="25">
        <f t="shared" si="9"/>
        <v>580.81727384999999</v>
      </c>
    </row>
    <row r="212" spans="1:15" x14ac:dyDescent="0.2">
      <c r="A212" s="32"/>
      <c r="B212" s="32"/>
      <c r="C212"/>
      <c r="D212"/>
      <c r="E212"/>
      <c r="F212"/>
      <c r="G212"/>
      <c r="H212"/>
      <c r="I212"/>
      <c r="J212"/>
      <c r="K212"/>
      <c r="L212"/>
      <c r="M212"/>
      <c r="N212"/>
      <c r="O212" s="32"/>
    </row>
    <row r="213" spans="1:15" x14ac:dyDescent="0.2">
      <c r="A213" s="3" t="s">
        <v>52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62</v>
      </c>
    </row>
    <row r="214" spans="1:15" x14ac:dyDescent="0.2">
      <c r="A214" s="34"/>
      <c r="B214" s="34" t="s">
        <v>46</v>
      </c>
      <c r="C214" s="37">
        <f>+C152-C183</f>
        <v>-4.4887265700000016</v>
      </c>
      <c r="D214" s="37">
        <f t="shared" ref="D214:N214" si="10">+D152-D183</f>
        <v>-4.6339481399999976</v>
      </c>
      <c r="E214" s="37">
        <f t="shared" si="10"/>
        <v>-4.5570321999999992</v>
      </c>
      <c r="F214" s="37">
        <f t="shared" si="10"/>
        <v>-4.7505408999999998</v>
      </c>
      <c r="G214" s="37">
        <f t="shared" si="10"/>
        <v>-4.620743899999999</v>
      </c>
      <c r="H214" s="37">
        <f t="shared" si="10"/>
        <v>-4.8929000400000007</v>
      </c>
      <c r="I214" s="37">
        <f t="shared" si="10"/>
        <v>-4.664346909999999</v>
      </c>
      <c r="J214" s="37">
        <f t="shared" si="10"/>
        <v>-4.8023220899999997</v>
      </c>
      <c r="K214" s="37">
        <f t="shared" si="10"/>
        <v>-4.6180513199999993</v>
      </c>
      <c r="L214" s="37">
        <f t="shared" si="10"/>
        <v>-5.3709368799999995</v>
      </c>
      <c r="M214" s="37">
        <f t="shared" si="10"/>
        <v>-4.7218177800000003</v>
      </c>
      <c r="N214" s="37">
        <f t="shared" si="10"/>
        <v>-5.4212740699999999</v>
      </c>
      <c r="O214" s="38">
        <f>SUM(C214:N214)</f>
        <v>-57.542640800000001</v>
      </c>
    </row>
    <row r="215" spans="1:15" x14ac:dyDescent="0.2">
      <c r="A215" s="7">
        <v>1004</v>
      </c>
      <c r="B215" s="10" t="s">
        <v>94</v>
      </c>
      <c r="C215" s="28">
        <f t="shared" ref="C215:N230" si="11">+C153-C184</f>
        <v>24.404507570000007</v>
      </c>
      <c r="D215" s="28">
        <f t="shared" si="11"/>
        <v>24.707527789999993</v>
      </c>
      <c r="E215" s="28">
        <f t="shared" si="11"/>
        <v>28.066706859999993</v>
      </c>
      <c r="F215" s="28">
        <f t="shared" si="11"/>
        <v>23.821887119999996</v>
      </c>
      <c r="G215" s="28">
        <f t="shared" si="11"/>
        <v>26.878739099999997</v>
      </c>
      <c r="H215" s="28">
        <f t="shared" si="11"/>
        <v>21.277310309999997</v>
      </c>
      <c r="I215" s="28">
        <f t="shared" si="11"/>
        <v>22.50601172</v>
      </c>
      <c r="J215" s="28">
        <f t="shared" si="11"/>
        <v>28.626825670000002</v>
      </c>
      <c r="K215" s="28">
        <f t="shared" si="11"/>
        <v>23.23410346</v>
      </c>
      <c r="L215" s="28">
        <f t="shared" si="11"/>
        <v>22.012759889999995</v>
      </c>
      <c r="M215" s="28">
        <f t="shared" si="11"/>
        <v>25.533582169999992</v>
      </c>
      <c r="N215" s="28">
        <f t="shared" si="11"/>
        <v>24.684716350000009</v>
      </c>
      <c r="O215" s="39">
        <f t="shared" ref="O215:O241" si="12">SUM(C215:N215)</f>
        <v>295.75467801000002</v>
      </c>
    </row>
    <row r="216" spans="1:15" x14ac:dyDescent="0.2">
      <c r="A216" s="10">
        <v>1005</v>
      </c>
      <c r="B216" s="10" t="s">
        <v>13</v>
      </c>
      <c r="C216" s="28">
        <f t="shared" si="11"/>
        <v>4.4534570000000051E-2</v>
      </c>
      <c r="D216" s="28">
        <f t="shared" si="11"/>
        <v>8.902373000000019E-2</v>
      </c>
      <c r="E216" s="28">
        <f t="shared" si="11"/>
        <v>0.1025693000000002</v>
      </c>
      <c r="F216" s="28">
        <f t="shared" si="11"/>
        <v>0.14330627000000001</v>
      </c>
      <c r="G216" s="28">
        <f t="shared" si="11"/>
        <v>6.5456040000000049E-2</v>
      </c>
      <c r="H216" s="28">
        <f t="shared" si="11"/>
        <v>1.3025799999999976E-2</v>
      </c>
      <c r="I216" s="28">
        <f t="shared" si="11"/>
        <v>3.6278640000000029E-2</v>
      </c>
      <c r="J216" s="28">
        <f t="shared" si="11"/>
        <v>7.5354280000000107E-2</v>
      </c>
      <c r="K216" s="28">
        <f t="shared" si="11"/>
        <v>8.4010209999999863E-2</v>
      </c>
      <c r="L216" s="28">
        <f t="shared" si="11"/>
        <v>5.9942999999995639E-4</v>
      </c>
      <c r="M216" s="28">
        <f t="shared" si="11"/>
        <v>3.6722689999999947E-2</v>
      </c>
      <c r="N216" s="28">
        <f t="shared" si="11"/>
        <v>5.5062600000002071E-3</v>
      </c>
      <c r="O216" s="39">
        <f t="shared" si="12"/>
        <v>0.69638722000000053</v>
      </c>
    </row>
    <row r="217" spans="1:15" x14ac:dyDescent="0.2">
      <c r="A217" s="10">
        <v>1006</v>
      </c>
      <c r="B217" s="10" t="s">
        <v>14</v>
      </c>
      <c r="C217" s="28">
        <f t="shared" si="11"/>
        <v>1.2992307400000001</v>
      </c>
      <c r="D217" s="28">
        <f t="shared" si="11"/>
        <v>1.1264572400000001</v>
      </c>
      <c r="E217" s="28">
        <f t="shared" si="11"/>
        <v>1.2129677600000006</v>
      </c>
      <c r="F217" s="28">
        <f t="shared" si="11"/>
        <v>1.3786955899999997</v>
      </c>
      <c r="G217" s="28">
        <f t="shared" si="11"/>
        <v>1.2559177299999997</v>
      </c>
      <c r="H217" s="28">
        <f t="shared" si="11"/>
        <v>1.39209038</v>
      </c>
      <c r="I217" s="28">
        <f t="shared" si="11"/>
        <v>1.5997878499999998</v>
      </c>
      <c r="J217" s="28">
        <f t="shared" si="11"/>
        <v>3.3639219000000011</v>
      </c>
      <c r="K217" s="28">
        <f t="shared" si="11"/>
        <v>1.8157640300000004</v>
      </c>
      <c r="L217" s="28">
        <f t="shared" si="11"/>
        <v>1.15694557</v>
      </c>
      <c r="M217" s="28">
        <f t="shared" si="11"/>
        <v>1.3525716200000002</v>
      </c>
      <c r="N217" s="28">
        <f t="shared" si="11"/>
        <v>1.9370670000000003</v>
      </c>
      <c r="O217" s="39">
        <f t="shared" si="12"/>
        <v>18.891417409999999</v>
      </c>
    </row>
    <row r="218" spans="1:15" x14ac:dyDescent="0.2">
      <c r="A218" s="10">
        <v>1007</v>
      </c>
      <c r="B218" s="10" t="s">
        <v>15</v>
      </c>
      <c r="C218" s="28">
        <f t="shared" si="11"/>
        <v>3.8146242200000007</v>
      </c>
      <c r="D218" s="28">
        <f t="shared" si="11"/>
        <v>3.2628541699999998</v>
      </c>
      <c r="E218" s="28">
        <f t="shared" si="11"/>
        <v>3.480810190000001</v>
      </c>
      <c r="F218" s="28">
        <f t="shared" si="11"/>
        <v>3.4424228900000013</v>
      </c>
      <c r="G218" s="28">
        <f t="shared" si="11"/>
        <v>3.4742966100000006</v>
      </c>
      <c r="H218" s="28">
        <f t="shared" si="11"/>
        <v>3.3000266800000002</v>
      </c>
      <c r="I218" s="28">
        <f t="shared" si="11"/>
        <v>3.5743522999999993</v>
      </c>
      <c r="J218" s="28">
        <f t="shared" si="11"/>
        <v>3.3878025100000011</v>
      </c>
      <c r="K218" s="28">
        <f t="shared" si="11"/>
        <v>3.3654929200000008</v>
      </c>
      <c r="L218" s="28">
        <f t="shared" si="11"/>
        <v>3.2530692300000008</v>
      </c>
      <c r="M218" s="28">
        <f t="shared" si="11"/>
        <v>2.5935254899999993</v>
      </c>
      <c r="N218" s="28">
        <f t="shared" si="11"/>
        <v>4.0362853100000002</v>
      </c>
      <c r="O218" s="39">
        <f t="shared" si="12"/>
        <v>40.985562520000002</v>
      </c>
    </row>
    <row r="219" spans="1:15" x14ac:dyDescent="0.2">
      <c r="A219" s="10">
        <v>1008</v>
      </c>
      <c r="B219" s="10" t="s">
        <v>16</v>
      </c>
      <c r="C219" s="28">
        <f t="shared" si="11"/>
        <v>0.20132637999999986</v>
      </c>
      <c r="D219" s="28">
        <f t="shared" si="11"/>
        <v>0.16023658000000002</v>
      </c>
      <c r="E219" s="28">
        <f t="shared" si="11"/>
        <v>0.13119269999999994</v>
      </c>
      <c r="F219" s="28">
        <f t="shared" si="11"/>
        <v>0.25498928999999998</v>
      </c>
      <c r="G219" s="28">
        <f t="shared" si="11"/>
        <v>0.23430416000000004</v>
      </c>
      <c r="H219" s="28">
        <f t="shared" si="11"/>
        <v>0.1868033699999998</v>
      </c>
      <c r="I219" s="28">
        <f t="shared" si="11"/>
        <v>0.30647142000000011</v>
      </c>
      <c r="J219" s="28">
        <f t="shared" si="11"/>
        <v>0.29778104000000011</v>
      </c>
      <c r="K219" s="28">
        <f t="shared" si="11"/>
        <v>2.6029997199999997</v>
      </c>
      <c r="L219" s="28">
        <f t="shared" si="11"/>
        <v>0.14927276999999983</v>
      </c>
      <c r="M219" s="28">
        <f t="shared" si="11"/>
        <v>0.16186298999999993</v>
      </c>
      <c r="N219" s="28">
        <f t="shared" si="11"/>
        <v>0.12311001999999993</v>
      </c>
      <c r="O219" s="39">
        <f t="shared" si="12"/>
        <v>4.8103504399999988</v>
      </c>
    </row>
    <row r="220" spans="1:15" x14ac:dyDescent="0.2">
      <c r="A220" s="10">
        <v>1009</v>
      </c>
      <c r="B220" s="10" t="s">
        <v>17</v>
      </c>
      <c r="C220" s="28">
        <f t="shared" si="11"/>
        <v>0.72988632999999969</v>
      </c>
      <c r="D220" s="28">
        <f t="shared" si="11"/>
        <v>0.69203833999999997</v>
      </c>
      <c r="E220" s="28">
        <f t="shared" si="11"/>
        <v>0.86514909000000018</v>
      </c>
      <c r="F220" s="28">
        <f t="shared" si="11"/>
        <v>0.75992414000000008</v>
      </c>
      <c r="G220" s="28">
        <f t="shared" si="11"/>
        <v>0.70999170000000011</v>
      </c>
      <c r="H220" s="28">
        <f t="shared" si="11"/>
        <v>0.85306364000000012</v>
      </c>
      <c r="I220" s="28">
        <f t="shared" si="11"/>
        <v>0.81714726000000004</v>
      </c>
      <c r="J220" s="28">
        <f t="shared" si="11"/>
        <v>0.81856324000000003</v>
      </c>
      <c r="K220" s="28">
        <f t="shared" si="11"/>
        <v>0.62261883999999978</v>
      </c>
      <c r="L220" s="28">
        <f t="shared" si="11"/>
        <v>0.78845192999999969</v>
      </c>
      <c r="M220" s="28">
        <f t="shared" si="11"/>
        <v>0.68008999000000014</v>
      </c>
      <c r="N220" s="28">
        <f t="shared" si="11"/>
        <v>0.73603834000000024</v>
      </c>
      <c r="O220" s="39">
        <f t="shared" si="12"/>
        <v>9.0729628399999989</v>
      </c>
    </row>
    <row r="221" spans="1:15" x14ac:dyDescent="0.2">
      <c r="A221" s="10">
        <v>1010</v>
      </c>
      <c r="B221" s="10" t="s">
        <v>19</v>
      </c>
      <c r="C221" s="28">
        <f t="shared" si="11"/>
        <v>1.2743350700000007</v>
      </c>
      <c r="D221" s="28">
        <f t="shared" si="11"/>
        <v>1.1224189899999999</v>
      </c>
      <c r="E221" s="28">
        <f t="shared" si="11"/>
        <v>1.3228700900000003</v>
      </c>
      <c r="F221" s="28">
        <f t="shared" si="11"/>
        <v>1.1345358899999995</v>
      </c>
      <c r="G221" s="28">
        <f t="shared" si="11"/>
        <v>1.0218330500000001</v>
      </c>
      <c r="H221" s="28">
        <f t="shared" si="11"/>
        <v>0.85774396000000008</v>
      </c>
      <c r="I221" s="28">
        <f t="shared" si="11"/>
        <v>1.0669318699999999</v>
      </c>
      <c r="J221" s="28">
        <f t="shared" si="11"/>
        <v>1.1626532999999999</v>
      </c>
      <c r="K221" s="28">
        <f t="shared" si="11"/>
        <v>1.1366357100000002</v>
      </c>
      <c r="L221" s="28">
        <f t="shared" si="11"/>
        <v>0.91455634000000008</v>
      </c>
      <c r="M221" s="28">
        <f t="shared" si="11"/>
        <v>1.0239164699999999</v>
      </c>
      <c r="N221" s="28">
        <f t="shared" si="11"/>
        <v>1.1598061499999999</v>
      </c>
      <c r="O221" s="39">
        <f t="shared" si="12"/>
        <v>13.19823689</v>
      </c>
    </row>
    <row r="222" spans="1:15" x14ac:dyDescent="0.2">
      <c r="A222" s="10">
        <v>1011</v>
      </c>
      <c r="B222" s="10" t="s">
        <v>20</v>
      </c>
      <c r="C222" s="28">
        <f t="shared" si="11"/>
        <v>0.32292259000000012</v>
      </c>
      <c r="D222" s="28">
        <f t="shared" si="11"/>
        <v>0.35009458000000016</v>
      </c>
      <c r="E222" s="28">
        <f t="shared" si="11"/>
        <v>0.56089688000000004</v>
      </c>
      <c r="F222" s="28">
        <f t="shared" si="11"/>
        <v>0.31258556000000004</v>
      </c>
      <c r="G222" s="28">
        <f t="shared" si="11"/>
        <v>0.38556602000000018</v>
      </c>
      <c r="H222" s="28">
        <f t="shared" si="11"/>
        <v>0.48105759999999986</v>
      </c>
      <c r="I222" s="28">
        <f t="shared" si="11"/>
        <v>0.46355951000000006</v>
      </c>
      <c r="J222" s="28">
        <f t="shared" si="11"/>
        <v>0.57342535000000006</v>
      </c>
      <c r="K222" s="28">
        <f t="shared" si="11"/>
        <v>0.39395710000000006</v>
      </c>
      <c r="L222" s="28">
        <f t="shared" si="11"/>
        <v>0.44533687000000011</v>
      </c>
      <c r="M222" s="28">
        <f t="shared" si="11"/>
        <v>0.36011206000000029</v>
      </c>
      <c r="N222" s="28">
        <f t="shared" si="11"/>
        <v>0.15257241999999982</v>
      </c>
      <c r="O222" s="39">
        <f t="shared" si="12"/>
        <v>4.8020865400000012</v>
      </c>
    </row>
    <row r="223" spans="1:15" x14ac:dyDescent="0.2">
      <c r="A223" s="10">
        <v>1012</v>
      </c>
      <c r="B223" s="10" t="s">
        <v>21</v>
      </c>
      <c r="C223" s="28">
        <f t="shared" si="11"/>
        <v>1.5878607000000005</v>
      </c>
      <c r="D223" s="28">
        <f t="shared" si="11"/>
        <v>1.9551312700000003</v>
      </c>
      <c r="E223" s="28">
        <f t="shared" si="11"/>
        <v>2.0924655000000003</v>
      </c>
      <c r="F223" s="28">
        <f t="shared" si="11"/>
        <v>2.0958612600000004</v>
      </c>
      <c r="G223" s="28">
        <f t="shared" si="11"/>
        <v>0.43589280999999991</v>
      </c>
      <c r="H223" s="28">
        <f t="shared" si="11"/>
        <v>-2.2227756600000008</v>
      </c>
      <c r="I223" s="28">
        <f t="shared" si="11"/>
        <v>1.0022847800000014</v>
      </c>
      <c r="J223" s="28">
        <f t="shared" si="11"/>
        <v>3.14954014</v>
      </c>
      <c r="K223" s="28">
        <f t="shared" si="11"/>
        <v>2.14939547</v>
      </c>
      <c r="L223" s="28">
        <f t="shared" si="11"/>
        <v>-4.8797824200000051</v>
      </c>
      <c r="M223" s="28">
        <f t="shared" si="11"/>
        <v>1.8294697200000001</v>
      </c>
      <c r="N223" s="28">
        <f t="shared" si="11"/>
        <v>1.8768413700000011</v>
      </c>
      <c r="O223" s="39">
        <f t="shared" si="12"/>
        <v>11.07218494</v>
      </c>
    </row>
    <row r="224" spans="1:15" x14ac:dyDescent="0.2">
      <c r="A224" s="10">
        <v>1013</v>
      </c>
      <c r="B224" s="10" t="s">
        <v>22</v>
      </c>
      <c r="C224" s="28">
        <f t="shared" si="11"/>
        <v>-4.1157959999999993E-2</v>
      </c>
      <c r="D224" s="28">
        <f t="shared" si="11"/>
        <v>-9.6589209999999898E-2</v>
      </c>
      <c r="E224" s="28">
        <f t="shared" si="11"/>
        <v>-3.2859979999999928E-2</v>
      </c>
      <c r="F224" s="28">
        <f t="shared" si="11"/>
        <v>-0.18095537000000003</v>
      </c>
      <c r="G224" s="28">
        <f t="shared" si="11"/>
        <v>-8.0116070000000011E-2</v>
      </c>
      <c r="H224" s="28">
        <f t="shared" si="11"/>
        <v>-0.18512664999999995</v>
      </c>
      <c r="I224" s="28">
        <f t="shared" si="11"/>
        <v>-2.0923100000000416E-3</v>
      </c>
      <c r="J224" s="28">
        <f t="shared" si="11"/>
        <v>-6.999542999999997E-2</v>
      </c>
      <c r="K224" s="28">
        <f t="shared" si="11"/>
        <v>-3.5686119999999988E-2</v>
      </c>
      <c r="L224" s="28">
        <f t="shared" si="11"/>
        <v>-0.22082176000000003</v>
      </c>
      <c r="M224" s="28">
        <f t="shared" si="11"/>
        <v>-7.5843130000000009E-2</v>
      </c>
      <c r="N224" s="28">
        <f t="shared" si="11"/>
        <v>-0.13928854000000002</v>
      </c>
      <c r="O224" s="39">
        <f t="shared" si="12"/>
        <v>-1.1605325299999998</v>
      </c>
    </row>
    <row r="225" spans="1:15" x14ac:dyDescent="0.2">
      <c r="A225" s="10">
        <v>1014</v>
      </c>
      <c r="B225" s="10" t="s">
        <v>23</v>
      </c>
      <c r="C225" s="28">
        <f t="shared" si="11"/>
        <v>6.4988943199999998</v>
      </c>
      <c r="D225" s="28">
        <f t="shared" si="11"/>
        <v>4.5872646900000005</v>
      </c>
      <c r="E225" s="28">
        <f t="shared" si="11"/>
        <v>4.5595692599999964</v>
      </c>
      <c r="F225" s="28">
        <f t="shared" si="11"/>
        <v>4.3243538500000014</v>
      </c>
      <c r="G225" s="28">
        <f t="shared" si="11"/>
        <v>3.7363742500000017</v>
      </c>
      <c r="H225" s="28">
        <f t="shared" si="11"/>
        <v>2.7887744199999993</v>
      </c>
      <c r="I225" s="28">
        <f t="shared" si="11"/>
        <v>6.0921428400000011</v>
      </c>
      <c r="J225" s="28">
        <f t="shared" si="11"/>
        <v>4.5764378300000006</v>
      </c>
      <c r="K225" s="28">
        <f t="shared" si="11"/>
        <v>5.444441649999999</v>
      </c>
      <c r="L225" s="28">
        <f t="shared" si="11"/>
        <v>3.7376484000000003</v>
      </c>
      <c r="M225" s="28">
        <f t="shared" si="11"/>
        <v>3.8701452699999974</v>
      </c>
      <c r="N225" s="28">
        <f t="shared" si="11"/>
        <v>5.5455784399999999</v>
      </c>
      <c r="O225" s="39">
        <f t="shared" si="12"/>
        <v>55.761625219999999</v>
      </c>
    </row>
    <row r="226" spans="1:15" x14ac:dyDescent="0.2">
      <c r="A226" s="10">
        <v>1015</v>
      </c>
      <c r="B226" s="10" t="s">
        <v>24</v>
      </c>
      <c r="C226" s="28">
        <f t="shared" si="11"/>
        <v>0.36567302999999995</v>
      </c>
      <c r="D226" s="28">
        <f t="shared" si="11"/>
        <v>0.35847314000000008</v>
      </c>
      <c r="E226" s="28">
        <f t="shared" si="11"/>
        <v>0.41546291000000002</v>
      </c>
      <c r="F226" s="28">
        <f t="shared" si="11"/>
        <v>0.4148060300000001</v>
      </c>
      <c r="G226" s="28">
        <f t="shared" si="11"/>
        <v>0.3224853700000001</v>
      </c>
      <c r="H226" s="28">
        <f t="shared" si="11"/>
        <v>0.36244312999999995</v>
      </c>
      <c r="I226" s="28">
        <f t="shared" si="11"/>
        <v>0.47940522999999996</v>
      </c>
      <c r="J226" s="28">
        <f t="shared" si="11"/>
        <v>0.40113669000000007</v>
      </c>
      <c r="K226" s="28">
        <f t="shared" si="11"/>
        <v>0.35956721999999997</v>
      </c>
      <c r="L226" s="28">
        <f t="shared" si="11"/>
        <v>0.24635118000000011</v>
      </c>
      <c r="M226" s="28">
        <f t="shared" si="11"/>
        <v>0.28811938000000026</v>
      </c>
      <c r="N226" s="28">
        <f t="shared" si="11"/>
        <v>0.20745835000000001</v>
      </c>
      <c r="O226" s="39">
        <f t="shared" si="12"/>
        <v>4.2213816600000005</v>
      </c>
    </row>
    <row r="227" spans="1:15" x14ac:dyDescent="0.2">
      <c r="A227" s="10">
        <v>1016</v>
      </c>
      <c r="B227" s="10" t="s">
        <v>25</v>
      </c>
      <c r="C227" s="28">
        <f t="shared" si="11"/>
        <v>0.49527861000000017</v>
      </c>
      <c r="D227" s="28">
        <f t="shared" si="11"/>
        <v>0.42673204000000009</v>
      </c>
      <c r="E227" s="28">
        <f t="shared" si="11"/>
        <v>0.50068736999999952</v>
      </c>
      <c r="F227" s="28">
        <f t="shared" si="11"/>
        <v>0.51362065000000012</v>
      </c>
      <c r="G227" s="28">
        <f t="shared" si="11"/>
        <v>0.52740189999999998</v>
      </c>
      <c r="H227" s="28">
        <f t="shared" si="11"/>
        <v>0.63841773999999996</v>
      </c>
      <c r="I227" s="28">
        <f t="shared" si="11"/>
        <v>0.58235054999999991</v>
      </c>
      <c r="J227" s="28">
        <f t="shared" si="11"/>
        <v>0.87336717999999991</v>
      </c>
      <c r="K227" s="28">
        <f t="shared" si="11"/>
        <v>0.69002038999999971</v>
      </c>
      <c r="L227" s="28">
        <f t="shared" si="11"/>
        <v>0.41661415000000002</v>
      </c>
      <c r="M227" s="28">
        <f t="shared" si="11"/>
        <v>0.54914317000000035</v>
      </c>
      <c r="N227" s="28">
        <f t="shared" si="11"/>
        <v>0.67656234000000026</v>
      </c>
      <c r="O227" s="39">
        <f t="shared" si="12"/>
        <v>6.8901960900000008</v>
      </c>
    </row>
    <row r="228" spans="1:15" x14ac:dyDescent="0.2">
      <c r="A228" s="10">
        <v>1017</v>
      </c>
      <c r="B228" s="10" t="s">
        <v>26</v>
      </c>
      <c r="C228" s="28">
        <f t="shared" si="11"/>
        <v>1.8763823000000006</v>
      </c>
      <c r="D228" s="28">
        <f t="shared" si="11"/>
        <v>1.6162531699999991</v>
      </c>
      <c r="E228" s="28">
        <f t="shared" si="11"/>
        <v>1.8307149</v>
      </c>
      <c r="F228" s="28">
        <f t="shared" si="11"/>
        <v>1.9699461699999996</v>
      </c>
      <c r="G228" s="28">
        <f t="shared" si="11"/>
        <v>1.6914106300000002</v>
      </c>
      <c r="H228" s="28">
        <f t="shared" si="11"/>
        <v>1.7877274199999993</v>
      </c>
      <c r="I228" s="28">
        <f t="shared" si="11"/>
        <v>1.6669518300000004</v>
      </c>
      <c r="J228" s="28">
        <f t="shared" si="11"/>
        <v>2.0449033999999999</v>
      </c>
      <c r="K228" s="28">
        <f t="shared" si="11"/>
        <v>1.7661531700000002</v>
      </c>
      <c r="L228" s="28">
        <f t="shared" si="11"/>
        <v>1.4668122099999998</v>
      </c>
      <c r="M228" s="28">
        <f t="shared" si="11"/>
        <v>1.6746783499999991</v>
      </c>
      <c r="N228" s="28">
        <f t="shared" si="11"/>
        <v>1.7967359400000005</v>
      </c>
      <c r="O228" s="39">
        <f t="shared" si="12"/>
        <v>21.188669490000002</v>
      </c>
    </row>
    <row r="229" spans="1:15" x14ac:dyDescent="0.2">
      <c r="A229" s="10">
        <v>1018</v>
      </c>
      <c r="B229" s="10" t="s">
        <v>27</v>
      </c>
      <c r="C229" s="28">
        <f t="shared" si="11"/>
        <v>0.58715768000000035</v>
      </c>
      <c r="D229" s="28">
        <f t="shared" si="11"/>
        <v>0.48428245999999975</v>
      </c>
      <c r="E229" s="28">
        <f t="shared" si="11"/>
        <v>0.60518879000000048</v>
      </c>
      <c r="F229" s="28">
        <f t="shared" si="11"/>
        <v>0.63406820000000008</v>
      </c>
      <c r="G229" s="28">
        <f t="shared" si="11"/>
        <v>0.52714903000000002</v>
      </c>
      <c r="H229" s="28">
        <f t="shared" si="11"/>
        <v>0.6035697499999999</v>
      </c>
      <c r="I229" s="28">
        <f t="shared" si="11"/>
        <v>0.56929254999999979</v>
      </c>
      <c r="J229" s="28">
        <f t="shared" si="11"/>
        <v>0.49348842000000004</v>
      </c>
      <c r="K229" s="28">
        <f t="shared" si="11"/>
        <v>0.51524211000000009</v>
      </c>
      <c r="L229" s="28">
        <f t="shared" si="11"/>
        <v>0.39053781999999992</v>
      </c>
      <c r="M229" s="28">
        <f t="shared" si="11"/>
        <v>0.32028925999999991</v>
      </c>
      <c r="N229" s="28">
        <f t="shared" si="11"/>
        <v>0.2617980200000003</v>
      </c>
      <c r="O229" s="39">
        <f t="shared" si="12"/>
        <v>5.9920640900000013</v>
      </c>
    </row>
    <row r="230" spans="1:15" x14ac:dyDescent="0.2">
      <c r="A230" s="10">
        <v>1019</v>
      </c>
      <c r="B230" s="10" t="s">
        <v>28</v>
      </c>
      <c r="C230" s="28">
        <f t="shared" si="11"/>
        <v>0.25404157000000005</v>
      </c>
      <c r="D230" s="28">
        <f t="shared" si="11"/>
        <v>0.18229653000000001</v>
      </c>
      <c r="E230" s="28">
        <f t="shared" si="11"/>
        <v>0.22007603000000009</v>
      </c>
      <c r="F230" s="28">
        <f t="shared" si="11"/>
        <v>0.28805684999999992</v>
      </c>
      <c r="G230" s="28">
        <f t="shared" si="11"/>
        <v>0.25019526000000014</v>
      </c>
      <c r="H230" s="28">
        <f t="shared" si="11"/>
        <v>0.21492323000000002</v>
      </c>
      <c r="I230" s="28">
        <f t="shared" si="11"/>
        <v>0.14704614000000005</v>
      </c>
      <c r="J230" s="28">
        <f t="shared" si="11"/>
        <v>0.16507841999999995</v>
      </c>
      <c r="K230" s="28">
        <f t="shared" si="11"/>
        <v>0.17383618999999995</v>
      </c>
      <c r="L230" s="28">
        <f t="shared" si="11"/>
        <v>7.824030000000004E-2</v>
      </c>
      <c r="M230" s="28">
        <f t="shared" si="11"/>
        <v>0.24149570999999981</v>
      </c>
      <c r="N230" s="28">
        <f t="shared" si="11"/>
        <v>-4.7644700000000206E-3</v>
      </c>
      <c r="O230" s="39">
        <f t="shared" si="12"/>
        <v>2.2105217599999998</v>
      </c>
    </row>
    <row r="231" spans="1:15" x14ac:dyDescent="0.2">
      <c r="A231" s="10">
        <v>1020</v>
      </c>
      <c r="B231" s="10" t="s">
        <v>29</v>
      </c>
      <c r="C231" s="28">
        <f t="shared" ref="C231:N241" si="13">+C169-C200</f>
        <v>2.5716926700000009</v>
      </c>
      <c r="D231" s="28">
        <f t="shared" si="13"/>
        <v>2.7305163299999999</v>
      </c>
      <c r="E231" s="28">
        <f t="shared" si="13"/>
        <v>2.6154208300000006</v>
      </c>
      <c r="F231" s="28">
        <f t="shared" si="13"/>
        <v>2.6815430100000004</v>
      </c>
      <c r="G231" s="28">
        <f t="shared" si="13"/>
        <v>2.9632897099999989</v>
      </c>
      <c r="H231" s="28">
        <f t="shared" si="13"/>
        <v>2.9865704699999998</v>
      </c>
      <c r="I231" s="28">
        <f t="shared" si="13"/>
        <v>2.6980343500000004</v>
      </c>
      <c r="J231" s="28">
        <f t="shared" si="13"/>
        <v>2.7690285100000001</v>
      </c>
      <c r="K231" s="28">
        <f t="shared" si="13"/>
        <v>2.83021514</v>
      </c>
      <c r="L231" s="28">
        <f t="shared" si="13"/>
        <v>2.6988031300000004</v>
      </c>
      <c r="M231" s="28">
        <f t="shared" si="13"/>
        <v>2.8214290299999991</v>
      </c>
      <c r="N231" s="28">
        <f t="shared" si="13"/>
        <v>2.6520618400000004</v>
      </c>
      <c r="O231" s="39">
        <f t="shared" si="12"/>
        <v>33.018605020000003</v>
      </c>
    </row>
    <row r="232" spans="1:15" x14ac:dyDescent="0.2">
      <c r="A232" s="10">
        <v>1021</v>
      </c>
      <c r="B232" s="10" t="s">
        <v>30</v>
      </c>
      <c r="C232" s="28">
        <f t="shared" si="13"/>
        <v>0.52161351000000011</v>
      </c>
      <c r="D232" s="28">
        <f t="shared" si="13"/>
        <v>0.44277782000000021</v>
      </c>
      <c r="E232" s="28">
        <f t="shared" si="13"/>
        <v>0.49211461000000012</v>
      </c>
      <c r="F232" s="28">
        <f t="shared" si="13"/>
        <v>0.53551553000000018</v>
      </c>
      <c r="G232" s="28">
        <f t="shared" si="13"/>
        <v>0.50314431999999998</v>
      </c>
      <c r="H232" s="28">
        <f t="shared" si="13"/>
        <v>0.4823610399999998</v>
      </c>
      <c r="I232" s="28">
        <f t="shared" si="13"/>
        <v>0.32585863999999987</v>
      </c>
      <c r="J232" s="28">
        <f t="shared" si="13"/>
        <v>0.47283890000000039</v>
      </c>
      <c r="K232" s="28">
        <f t="shared" si="13"/>
        <v>0.5742149900000002</v>
      </c>
      <c r="L232" s="28">
        <f t="shared" si="13"/>
        <v>0.37613504000000009</v>
      </c>
      <c r="M232" s="28">
        <f t="shared" si="13"/>
        <v>0.38183690999999986</v>
      </c>
      <c r="N232" s="28">
        <f t="shared" si="13"/>
        <v>0.36586646999999994</v>
      </c>
      <c r="O232" s="39">
        <f t="shared" si="12"/>
        <v>5.4742777800000013</v>
      </c>
    </row>
    <row r="233" spans="1:15" x14ac:dyDescent="0.2">
      <c r="A233" s="10">
        <v>1022</v>
      </c>
      <c r="B233" s="10" t="s">
        <v>31</v>
      </c>
      <c r="C233" s="28">
        <f t="shared" si="13"/>
        <v>2.4512830899999991</v>
      </c>
      <c r="D233" s="28">
        <f t="shared" si="13"/>
        <v>2.1788674699999997</v>
      </c>
      <c r="E233" s="28">
        <f t="shared" si="13"/>
        <v>2.4995525199999982</v>
      </c>
      <c r="F233" s="28">
        <f t="shared" si="13"/>
        <v>2.1931461500000005</v>
      </c>
      <c r="G233" s="28">
        <f t="shared" si="13"/>
        <v>2.0394702300000005</v>
      </c>
      <c r="H233" s="28">
        <f t="shared" si="13"/>
        <v>2.1921877799999989</v>
      </c>
      <c r="I233" s="28">
        <f t="shared" si="13"/>
        <v>2.7710203200000008</v>
      </c>
      <c r="J233" s="28">
        <f t="shared" si="13"/>
        <v>3.0246178400000012</v>
      </c>
      <c r="K233" s="28">
        <f t="shared" si="13"/>
        <v>3.1607559999999992</v>
      </c>
      <c r="L233" s="28">
        <f t="shared" si="13"/>
        <v>2.3999504800000007</v>
      </c>
      <c r="M233" s="28">
        <f t="shared" si="13"/>
        <v>2.443238969999999</v>
      </c>
      <c r="N233" s="28">
        <f t="shared" si="13"/>
        <v>2.97344717</v>
      </c>
      <c r="O233" s="39">
        <f t="shared" si="12"/>
        <v>30.327538019999999</v>
      </c>
    </row>
    <row r="234" spans="1:15" x14ac:dyDescent="0.2">
      <c r="A234" s="10">
        <v>1023</v>
      </c>
      <c r="B234" s="10" t="s">
        <v>32</v>
      </c>
      <c r="C234" s="28">
        <f t="shared" si="13"/>
        <v>0.57492024000000019</v>
      </c>
      <c r="D234" s="28">
        <f t="shared" si="13"/>
        <v>0.54834164000000007</v>
      </c>
      <c r="E234" s="28">
        <f t="shared" si="13"/>
        <v>0.54870054000000024</v>
      </c>
      <c r="F234" s="28">
        <f t="shared" si="13"/>
        <v>0.61540692999999991</v>
      </c>
      <c r="G234" s="28">
        <f t="shared" si="13"/>
        <v>-0.26805408000000042</v>
      </c>
      <c r="H234" s="28">
        <f t="shared" si="13"/>
        <v>0.42184289999999991</v>
      </c>
      <c r="I234" s="28">
        <f t="shared" si="13"/>
        <v>0.5214411000000001</v>
      </c>
      <c r="J234" s="28">
        <f t="shared" si="13"/>
        <v>0.6947759400000002</v>
      </c>
      <c r="K234" s="28">
        <f t="shared" si="13"/>
        <v>0.59745954999999995</v>
      </c>
      <c r="L234" s="28">
        <f t="shared" si="13"/>
        <v>0.49342190000000019</v>
      </c>
      <c r="M234" s="28">
        <f t="shared" si="13"/>
        <v>0.59514720000000032</v>
      </c>
      <c r="N234" s="28">
        <f t="shared" si="13"/>
        <v>0.59736287000000032</v>
      </c>
      <c r="O234" s="39">
        <f t="shared" si="12"/>
        <v>5.9407667300000009</v>
      </c>
    </row>
    <row r="235" spans="1:15" x14ac:dyDescent="0.2">
      <c r="A235" s="10">
        <v>1024</v>
      </c>
      <c r="B235" s="10" t="s">
        <v>33</v>
      </c>
      <c r="C235" s="28">
        <f t="shared" si="13"/>
        <v>5.2341364099999996</v>
      </c>
      <c r="D235" s="28">
        <f t="shared" si="13"/>
        <v>5.1517707600000007</v>
      </c>
      <c r="E235" s="28">
        <f t="shared" si="13"/>
        <v>3.5322444900000001</v>
      </c>
      <c r="F235" s="28">
        <f t="shared" si="13"/>
        <v>5.6845276399999998</v>
      </c>
      <c r="G235" s="28">
        <f t="shared" si="13"/>
        <v>6.2612286100000007</v>
      </c>
      <c r="H235" s="28">
        <f t="shared" si="13"/>
        <v>1.305717819999999</v>
      </c>
      <c r="I235" s="28">
        <f t="shared" si="13"/>
        <v>9.1757332099999989</v>
      </c>
      <c r="J235" s="28">
        <f t="shared" si="13"/>
        <v>2.8890091799999995</v>
      </c>
      <c r="K235" s="28">
        <f t="shared" si="13"/>
        <v>8.0460042099999995</v>
      </c>
      <c r="L235" s="28">
        <f t="shared" si="13"/>
        <v>5.1766910700000004</v>
      </c>
      <c r="M235" s="28">
        <f t="shared" si="13"/>
        <v>4.0064498200000012</v>
      </c>
      <c r="N235" s="28">
        <f t="shared" si="13"/>
        <v>2.1606223299999989</v>
      </c>
      <c r="O235" s="39">
        <f t="shared" si="12"/>
        <v>58.624135549999991</v>
      </c>
    </row>
    <row r="236" spans="1:15" x14ac:dyDescent="0.2">
      <c r="A236" s="10">
        <v>1025</v>
      </c>
      <c r="B236" s="10" t="s">
        <v>34</v>
      </c>
      <c r="C236" s="28">
        <f t="shared" si="13"/>
        <v>0.55636495999999991</v>
      </c>
      <c r="D236" s="28">
        <f t="shared" si="13"/>
        <v>0.4267870100000003</v>
      </c>
      <c r="E236" s="28">
        <f t="shared" si="13"/>
        <v>0.44195203000000005</v>
      </c>
      <c r="F236" s="28">
        <f t="shared" si="13"/>
        <v>0.44466649000000003</v>
      </c>
      <c r="G236" s="28">
        <f t="shared" si="13"/>
        <v>0.47058473000000012</v>
      </c>
      <c r="H236" s="28">
        <f t="shared" si="13"/>
        <v>0.48192593999999989</v>
      </c>
      <c r="I236" s="28">
        <f t="shared" si="13"/>
        <v>0.49641641999999986</v>
      </c>
      <c r="J236" s="28">
        <f t="shared" si="13"/>
        <v>0.56713585999999994</v>
      </c>
      <c r="K236" s="28">
        <f t="shared" si="13"/>
        <v>0.51548054999999993</v>
      </c>
      <c r="L236" s="28">
        <f t="shared" si="13"/>
        <v>0.37122052999999988</v>
      </c>
      <c r="M236" s="28">
        <f t="shared" si="13"/>
        <v>0.41384709000000031</v>
      </c>
      <c r="N236" s="28">
        <f t="shared" si="13"/>
        <v>0.19561147000000034</v>
      </c>
      <c r="O236" s="39">
        <f t="shared" si="12"/>
        <v>5.38199308</v>
      </c>
    </row>
    <row r="237" spans="1:15" x14ac:dyDescent="0.2">
      <c r="A237" s="10">
        <v>1026</v>
      </c>
      <c r="B237" s="10" t="s">
        <v>35</v>
      </c>
      <c r="C237" s="28">
        <f t="shared" si="13"/>
        <v>0.21715901000000004</v>
      </c>
      <c r="D237" s="28">
        <f t="shared" si="13"/>
        <v>0.23071517999999996</v>
      </c>
      <c r="E237" s="28">
        <f t="shared" si="13"/>
        <v>0.22681433000000001</v>
      </c>
      <c r="F237" s="28">
        <f t="shared" si="13"/>
        <v>2.9547270000000125E-2</v>
      </c>
      <c r="G237" s="28">
        <f t="shared" si="13"/>
        <v>3.3571350000000055E-2</v>
      </c>
      <c r="H237" s="28">
        <f t="shared" si="13"/>
        <v>0.2084991799999999</v>
      </c>
      <c r="I237" s="28">
        <f t="shared" si="13"/>
        <v>0.23433051999999999</v>
      </c>
      <c r="J237" s="28">
        <f t="shared" si="13"/>
        <v>0.10011836000000018</v>
      </c>
      <c r="K237" s="28">
        <f t="shared" si="13"/>
        <v>0.2219616900000001</v>
      </c>
      <c r="L237" s="28">
        <f t="shared" si="13"/>
        <v>0.17320852000000003</v>
      </c>
      <c r="M237" s="28">
        <f t="shared" si="13"/>
        <v>7.9731650000000043E-2</v>
      </c>
      <c r="N237" s="28">
        <f t="shared" si="13"/>
        <v>0.26025999999999999</v>
      </c>
      <c r="O237" s="39">
        <f t="shared" si="12"/>
        <v>2.0159170600000005</v>
      </c>
    </row>
    <row r="238" spans="1:15" x14ac:dyDescent="0.2">
      <c r="A238" s="10">
        <v>1027</v>
      </c>
      <c r="B238" s="10" t="s">
        <v>36</v>
      </c>
      <c r="C238" s="28">
        <f t="shared" si="13"/>
        <v>0.19446490000000016</v>
      </c>
      <c r="D238" s="28">
        <f t="shared" si="13"/>
        <v>0.25933482000000008</v>
      </c>
      <c r="E238" s="28">
        <f t="shared" si="13"/>
        <v>0.28785384999999991</v>
      </c>
      <c r="F238" s="28">
        <f t="shared" si="13"/>
        <v>0.28877409999999992</v>
      </c>
      <c r="G238" s="28">
        <f t="shared" si="13"/>
        <v>0.28558825999999993</v>
      </c>
      <c r="H238" s="28">
        <f t="shared" si="13"/>
        <v>0.31210903999999995</v>
      </c>
      <c r="I238" s="28">
        <f t="shared" si="13"/>
        <v>0.31826927000000005</v>
      </c>
      <c r="J238" s="28">
        <f t="shared" si="13"/>
        <v>0.3132811900000001</v>
      </c>
      <c r="K238" s="28">
        <f t="shared" si="13"/>
        <v>0.26162533000000016</v>
      </c>
      <c r="L238" s="28">
        <f t="shared" si="13"/>
        <v>8.9505120000000105E-2</v>
      </c>
      <c r="M238" s="28">
        <f t="shared" si="13"/>
        <v>7.8757410000000139E-2</v>
      </c>
      <c r="N238" s="28">
        <f t="shared" si="13"/>
        <v>0.22120629000000014</v>
      </c>
      <c r="O238" s="39">
        <f t="shared" si="12"/>
        <v>2.9107695800000006</v>
      </c>
    </row>
    <row r="239" spans="1:15" x14ac:dyDescent="0.2">
      <c r="A239" s="10">
        <v>1028</v>
      </c>
      <c r="B239" s="10" t="s">
        <v>37</v>
      </c>
      <c r="C239" s="28">
        <f t="shared" si="13"/>
        <v>2.8103375999999995</v>
      </c>
      <c r="D239" s="28">
        <f t="shared" si="13"/>
        <v>2.8838007999999999</v>
      </c>
      <c r="E239" s="28">
        <f t="shared" si="13"/>
        <v>2.9431172899999991</v>
      </c>
      <c r="F239" s="28">
        <f t="shared" si="13"/>
        <v>3.1494318399999992</v>
      </c>
      <c r="G239" s="28">
        <f t="shared" si="13"/>
        <v>2.6980598100000006</v>
      </c>
      <c r="H239" s="28">
        <f t="shared" si="13"/>
        <v>2.3895071800000003</v>
      </c>
      <c r="I239" s="28">
        <f t="shared" si="13"/>
        <v>3.2320597700000002</v>
      </c>
      <c r="J239" s="28">
        <f t="shared" si="13"/>
        <v>3.1199386599999999</v>
      </c>
      <c r="K239" s="28">
        <f t="shared" si="13"/>
        <v>3.0717044900000006</v>
      </c>
      <c r="L239" s="28">
        <f t="shared" si="13"/>
        <v>2.8175001600000016</v>
      </c>
      <c r="M239" s="28">
        <f t="shared" si="13"/>
        <v>3.1130627399999993</v>
      </c>
      <c r="N239" s="28">
        <f t="shared" si="13"/>
        <v>2.8376266899999987</v>
      </c>
      <c r="O239" s="39">
        <f t="shared" si="12"/>
        <v>35.066147029999996</v>
      </c>
    </row>
    <row r="240" spans="1:15" x14ac:dyDescent="0.2">
      <c r="A240" s="10">
        <v>1029</v>
      </c>
      <c r="B240" s="10" t="s">
        <v>38</v>
      </c>
      <c r="C240" s="28">
        <f t="shared" si="13"/>
        <v>0.19314286999999994</v>
      </c>
      <c r="D240" s="28">
        <f t="shared" si="13"/>
        <v>0.24616407000000007</v>
      </c>
      <c r="E240" s="28">
        <f t="shared" si="13"/>
        <v>0.23244390000000001</v>
      </c>
      <c r="F240" s="28">
        <f t="shared" si="13"/>
        <v>0.16757895000000006</v>
      </c>
      <c r="G240" s="28">
        <f t="shared" si="13"/>
        <v>0.20141203999999996</v>
      </c>
      <c r="H240" s="28">
        <f t="shared" si="13"/>
        <v>0.21699978999999997</v>
      </c>
      <c r="I240" s="28">
        <f t="shared" si="13"/>
        <v>0.28150733</v>
      </c>
      <c r="J240" s="28">
        <f t="shared" si="13"/>
        <v>0.13325207999999994</v>
      </c>
      <c r="K240" s="28">
        <f t="shared" si="13"/>
        <v>0.17142712999999998</v>
      </c>
      <c r="L240" s="28">
        <f t="shared" si="13"/>
        <v>0.21215697</v>
      </c>
      <c r="M240" s="28">
        <f t="shared" si="13"/>
        <v>0.26467578999999997</v>
      </c>
      <c r="N240" s="28">
        <f t="shared" si="13"/>
        <v>0.28488978000000009</v>
      </c>
      <c r="O240" s="39">
        <f t="shared" si="12"/>
        <v>2.6056507</v>
      </c>
    </row>
    <row r="241" spans="1:15" x14ac:dyDescent="0.2">
      <c r="A241" s="15">
        <v>1030</v>
      </c>
      <c r="B241" s="15" t="s">
        <v>18</v>
      </c>
      <c r="C241" s="30">
        <f t="shared" si="13"/>
        <v>0.42094779000000004</v>
      </c>
      <c r="D241" s="30">
        <f t="shared" si="13"/>
        <v>0.4339384699999998</v>
      </c>
      <c r="E241" s="30">
        <f t="shared" si="13"/>
        <v>0.40757657000000003</v>
      </c>
      <c r="F241" s="30">
        <f t="shared" si="13"/>
        <v>0.45406796999999999</v>
      </c>
      <c r="G241" s="30">
        <f t="shared" si="13"/>
        <v>0.38619756999999993</v>
      </c>
      <c r="H241" s="30">
        <f t="shared" si="13"/>
        <v>0.41301634000000004</v>
      </c>
      <c r="I241" s="30">
        <f t="shared" si="13"/>
        <v>0.38586298999999979</v>
      </c>
      <c r="J241" s="30">
        <f t="shared" si="13"/>
        <v>0.47306268000000007</v>
      </c>
      <c r="K241" s="30">
        <f t="shared" si="13"/>
        <v>0.42049054000000002</v>
      </c>
      <c r="L241" s="30">
        <f t="shared" si="13"/>
        <v>0.39026827000000008</v>
      </c>
      <c r="M241" s="30">
        <f t="shared" si="13"/>
        <v>0.26477775999999997</v>
      </c>
      <c r="N241" s="30">
        <f t="shared" si="13"/>
        <v>0.21880267000000009</v>
      </c>
      <c r="O241" s="40">
        <f t="shared" si="12"/>
        <v>4.6690096199999989</v>
      </c>
    </row>
    <row r="242" spans="1:15" x14ac:dyDescent="0.2">
      <c r="A242" s="4">
        <v>10300</v>
      </c>
      <c r="B242" s="4" t="s">
        <v>62</v>
      </c>
      <c r="C242" s="25">
        <f>SUM(C214:C241)</f>
        <v>54.972834199999994</v>
      </c>
      <c r="D242" s="25">
        <f t="shared" ref="D242:O242" si="14">SUM(D214:D241)</f>
        <v>51.923561739999997</v>
      </c>
      <c r="E242" s="25">
        <f t="shared" si="14"/>
        <v>55.605226409999993</v>
      </c>
      <c r="F242" s="25">
        <f t="shared" si="14"/>
        <v>52.801769369999988</v>
      </c>
      <c r="G242" s="25">
        <f t="shared" si="14"/>
        <v>52.390646240000002</v>
      </c>
      <c r="H242" s="25">
        <f t="shared" si="14"/>
        <v>38.866912559999996</v>
      </c>
      <c r="I242" s="25">
        <f t="shared" si="14"/>
        <v>56.684109189999994</v>
      </c>
      <c r="J242" s="25">
        <f t="shared" si="14"/>
        <v>59.695021050000015</v>
      </c>
      <c r="K242" s="25">
        <f t="shared" si="14"/>
        <v>59.571840370000018</v>
      </c>
      <c r="L242" s="25">
        <f t="shared" si="14"/>
        <v>39.784516220000008</v>
      </c>
      <c r="M242" s="25">
        <f t="shared" si="14"/>
        <v>50.181017799999978</v>
      </c>
      <c r="N242" s="25">
        <f t="shared" si="14"/>
        <v>50.402506810000027</v>
      </c>
      <c r="O242" s="25">
        <f t="shared" si="14"/>
        <v>622.87996195999995</v>
      </c>
    </row>
    <row r="243" spans="1:15" x14ac:dyDescent="0.2">
      <c r="A243" s="32"/>
      <c r="B243" s="32"/>
      <c r="C243"/>
      <c r="D243"/>
      <c r="E243"/>
      <c r="F243"/>
      <c r="G243"/>
      <c r="H243"/>
      <c r="I243"/>
      <c r="J243"/>
      <c r="K243"/>
      <c r="L243"/>
      <c r="M243"/>
      <c r="N243"/>
      <c r="O243" s="3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O243"/>
  <sheetViews>
    <sheetView workbookViewId="0">
      <selection activeCell="K27" sqref="K27"/>
    </sheetView>
  </sheetViews>
  <sheetFormatPr defaultRowHeight="14.25" x14ac:dyDescent="0.2"/>
  <cols>
    <col min="1" max="1" width="6" style="41" bestFit="1" customWidth="1"/>
    <col min="2" max="2" width="16" style="41" bestFit="1" customWidth="1"/>
    <col min="3" max="14" width="9.75" style="41" bestFit="1" customWidth="1"/>
    <col min="15" max="15" width="10.625" style="41" bestFit="1" customWidth="1"/>
  </cols>
  <sheetData>
    <row r="1" spans="1:15" x14ac:dyDescent="0.2">
      <c r="A1" s="3" t="s">
        <v>52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61</v>
      </c>
    </row>
    <row r="2" spans="1:15" x14ac:dyDescent="0.2">
      <c r="A2" s="7">
        <v>1004</v>
      </c>
      <c r="B2" s="7" t="s">
        <v>94</v>
      </c>
      <c r="C2" s="8">
        <f>+'[4]11'!$E$5</f>
        <v>349</v>
      </c>
      <c r="D2" s="8">
        <f>+'[4]11'!$F$5</f>
        <v>372</v>
      </c>
      <c r="E2" s="8">
        <f>+'[4]11'!$G$5</f>
        <v>552</v>
      </c>
      <c r="F2" s="8">
        <f>+'[4]11'!$I$5</f>
        <v>379</v>
      </c>
      <c r="G2" s="8">
        <f>+'[4]11'!$J$5</f>
        <v>474</v>
      </c>
      <c r="H2" s="8">
        <f>+'[4]11'!$K$5</f>
        <v>559</v>
      </c>
      <c r="I2" s="8">
        <f>+'[4]11'!$M$5</f>
        <v>401</v>
      </c>
      <c r="J2" s="8">
        <f>+'[4]11'!$N$5</f>
        <v>762</v>
      </c>
      <c r="K2" s="8">
        <f>+'[4]11'!$O$5</f>
        <v>507</v>
      </c>
      <c r="L2" s="8">
        <f>+'[4]11'!$Q$5</f>
        <v>368</v>
      </c>
      <c r="M2" s="8">
        <f>+'[4]11'!$R$5</f>
        <v>507</v>
      </c>
      <c r="N2" s="8">
        <f>+'[4]11'!$S$5</f>
        <v>417</v>
      </c>
      <c r="O2" s="9">
        <f>SUM(C2:N2)</f>
        <v>5647</v>
      </c>
    </row>
    <row r="3" spans="1:15" x14ac:dyDescent="0.2">
      <c r="A3" s="10">
        <v>1005</v>
      </c>
      <c r="B3" s="10" t="s">
        <v>13</v>
      </c>
      <c r="C3" s="11">
        <f>+'[4]12'!$E$5</f>
        <v>12</v>
      </c>
      <c r="D3" s="11">
        <f>+'[4]12'!$F$5</f>
        <v>7</v>
      </c>
      <c r="E3" s="11">
        <f>+'[4]12'!$G$5</f>
        <v>8</v>
      </c>
      <c r="F3" s="11">
        <f>+'[4]12'!$I$5</f>
        <v>11</v>
      </c>
      <c r="G3" s="11">
        <f>+'[4]12'!$J$5</f>
        <v>9</v>
      </c>
      <c r="H3" s="11">
        <f>+'[4]12'!$K$5</f>
        <v>6</v>
      </c>
      <c r="I3" s="11">
        <f>+'[4]12'!$M$5</f>
        <v>9</v>
      </c>
      <c r="J3" s="11">
        <f>+'[4]12'!$N$5</f>
        <v>16</v>
      </c>
      <c r="K3" s="11">
        <f>+'[4]12'!$O$5</f>
        <v>6</v>
      </c>
      <c r="L3" s="11">
        <f>+'[4]12'!$Q$5</f>
        <v>7</v>
      </c>
      <c r="M3" s="11">
        <f>+'[4]12'!$R$5</f>
        <v>8</v>
      </c>
      <c r="N3" s="11">
        <f>+'[4]12'!$S$5</f>
        <v>11</v>
      </c>
      <c r="O3" s="12">
        <f t="shared" ref="O3:O29" si="0">SUM(C3:N3)</f>
        <v>110</v>
      </c>
    </row>
    <row r="4" spans="1:15" x14ac:dyDescent="0.2">
      <c r="A4" s="10">
        <v>1006</v>
      </c>
      <c r="B4" s="10" t="s">
        <v>14</v>
      </c>
      <c r="C4" s="11">
        <f>+'[4]13'!$E$5</f>
        <v>91</v>
      </c>
      <c r="D4" s="11">
        <f>+'[4]13'!$F$5</f>
        <v>74</v>
      </c>
      <c r="E4" s="11">
        <f>+'[4]13'!$G$5</f>
        <v>40</v>
      </c>
      <c r="F4" s="11">
        <f>+'[4]13'!$I$5</f>
        <v>124</v>
      </c>
      <c r="G4" s="11">
        <f>+'[4]13'!$J$5</f>
        <v>63</v>
      </c>
      <c r="H4" s="11">
        <f>+'[4]13'!$K$5</f>
        <v>92</v>
      </c>
      <c r="I4" s="11">
        <f>+'[4]13'!$M$5</f>
        <v>67</v>
      </c>
      <c r="J4" s="11">
        <f>+'[4]13'!$N$5</f>
        <v>108</v>
      </c>
      <c r="K4" s="11">
        <f>+'[4]13'!$O$5</f>
        <v>144</v>
      </c>
      <c r="L4" s="11">
        <f>+'[4]13'!$Q$5</f>
        <v>134</v>
      </c>
      <c r="M4" s="11">
        <f>+'[4]13'!$R$5</f>
        <v>102</v>
      </c>
      <c r="N4" s="11">
        <f>+'[4]13'!$S$5</f>
        <v>95</v>
      </c>
      <c r="O4" s="12">
        <f t="shared" si="0"/>
        <v>1134</v>
      </c>
    </row>
    <row r="5" spans="1:15" x14ac:dyDescent="0.2">
      <c r="A5" s="10">
        <v>1007</v>
      </c>
      <c r="B5" s="10" t="s">
        <v>15</v>
      </c>
      <c r="C5" s="11">
        <f>+'[4]14'!$E$5</f>
        <v>60</v>
      </c>
      <c r="D5" s="11">
        <f>+'[4]14'!$F$5</f>
        <v>72</v>
      </c>
      <c r="E5" s="11">
        <f>+'[4]14'!$G$5</f>
        <v>63</v>
      </c>
      <c r="F5" s="11">
        <f>+'[4]14'!$I$5</f>
        <v>54</v>
      </c>
      <c r="G5" s="11">
        <f>+'[4]14'!$J$5</f>
        <v>61</v>
      </c>
      <c r="H5" s="11">
        <f>+'[4]14'!$K$5</f>
        <v>197</v>
      </c>
      <c r="I5" s="11">
        <f>+'[4]14'!$M$5</f>
        <v>74</v>
      </c>
      <c r="J5" s="11">
        <f>+'[4]14'!$N$5</f>
        <v>63</v>
      </c>
      <c r="K5" s="11">
        <f>+'[4]14'!$O$5</f>
        <v>55</v>
      </c>
      <c r="L5" s="11">
        <f>+'[4]14'!$Q$5</f>
        <v>93</v>
      </c>
      <c r="M5" s="11">
        <f>+'[4]14'!$R$5</f>
        <v>60</v>
      </c>
      <c r="N5" s="11">
        <f>+'[4]14'!$S$5</f>
        <v>147</v>
      </c>
      <c r="O5" s="12">
        <f t="shared" si="0"/>
        <v>999</v>
      </c>
    </row>
    <row r="6" spans="1:15" x14ac:dyDescent="0.2">
      <c r="A6" s="10">
        <v>1008</v>
      </c>
      <c r="B6" s="10" t="s">
        <v>16</v>
      </c>
      <c r="C6" s="11">
        <f>+'[4]15'!$E$5</f>
        <v>31</v>
      </c>
      <c r="D6" s="11">
        <f>+'[4]15'!$F$5</f>
        <v>141</v>
      </c>
      <c r="E6" s="11">
        <f>+'[4]15'!$G$5</f>
        <v>9</v>
      </c>
      <c r="F6" s="11">
        <f>+'[4]15'!$I$5</f>
        <v>9</v>
      </c>
      <c r="G6" s="11">
        <f>+'[4]15'!$J$5</f>
        <v>10</v>
      </c>
      <c r="H6" s="11">
        <f>+'[4]15'!$K$5</f>
        <v>12</v>
      </c>
      <c r="I6" s="11">
        <f>+'[4]15'!$M$5</f>
        <v>14</v>
      </c>
      <c r="J6" s="11">
        <f>+'[4]15'!$N$5</f>
        <v>17</v>
      </c>
      <c r="K6" s="11">
        <f>+'[4]15'!$O$5</f>
        <v>16</v>
      </c>
      <c r="L6" s="11">
        <f>+'[4]15'!$Q$5</f>
        <v>5</v>
      </c>
      <c r="M6" s="11">
        <f>+'[4]15'!$R$5</f>
        <v>7</v>
      </c>
      <c r="N6" s="11">
        <f>+'[4]15'!$S$5</f>
        <v>17</v>
      </c>
      <c r="O6" s="12">
        <f t="shared" si="0"/>
        <v>288</v>
      </c>
    </row>
    <row r="7" spans="1:15" x14ac:dyDescent="0.2">
      <c r="A7" s="10">
        <v>1009</v>
      </c>
      <c r="B7" s="10" t="s">
        <v>17</v>
      </c>
      <c r="C7" s="11">
        <f>+'[4]16'!$E$5</f>
        <v>18</v>
      </c>
      <c r="D7" s="11">
        <f>+'[4]16'!$F$5</f>
        <v>17</v>
      </c>
      <c r="E7" s="11">
        <f>+'[4]16'!$G$5</f>
        <v>22</v>
      </c>
      <c r="F7" s="11">
        <f>+'[4]16'!$I$5</f>
        <v>12</v>
      </c>
      <c r="G7" s="11">
        <f>+'[4]16'!$J$5</f>
        <v>18</v>
      </c>
      <c r="H7" s="11">
        <f>+'[4]16'!$K$5</f>
        <v>27</v>
      </c>
      <c r="I7" s="11">
        <f>+'[4]16'!$M$5</f>
        <v>21</v>
      </c>
      <c r="J7" s="11">
        <f>+'[4]16'!$N$5</f>
        <v>30</v>
      </c>
      <c r="K7" s="11">
        <f>+'[4]16'!$O$5</f>
        <v>30</v>
      </c>
      <c r="L7" s="11">
        <f>+'[4]16'!$Q$5</f>
        <v>18</v>
      </c>
      <c r="M7" s="11">
        <f>+'[4]16'!$R$5</f>
        <v>23</v>
      </c>
      <c r="N7" s="11">
        <f>+'[4]16'!$S$5</f>
        <v>18</v>
      </c>
      <c r="O7" s="12">
        <f t="shared" si="0"/>
        <v>254</v>
      </c>
    </row>
    <row r="8" spans="1:15" x14ac:dyDescent="0.2">
      <c r="A8" s="10">
        <v>1010</v>
      </c>
      <c r="B8" s="10" t="s">
        <v>19</v>
      </c>
      <c r="C8" s="11">
        <f>+'[4]18'!$E$5</f>
        <v>12</v>
      </c>
      <c r="D8" s="11">
        <f>+'[4]18'!$F$5</f>
        <v>21</v>
      </c>
      <c r="E8" s="11">
        <f>+'[4]18'!$G$5</f>
        <v>13</v>
      </c>
      <c r="F8" s="11">
        <f>+'[4]18'!$I$5</f>
        <v>25</v>
      </c>
      <c r="G8" s="11">
        <f>+'[4]18'!$J$5</f>
        <v>16</v>
      </c>
      <c r="H8" s="11">
        <f>+'[4]18'!$K$5</f>
        <v>16</v>
      </c>
      <c r="I8" s="11">
        <f>+'[4]18'!$M$5</f>
        <v>13</v>
      </c>
      <c r="J8" s="11">
        <f>+'[4]18'!$N$5</f>
        <v>25</v>
      </c>
      <c r="K8" s="11">
        <f>+'[4]18'!$O$5</f>
        <v>14</v>
      </c>
      <c r="L8" s="11">
        <f>+'[4]18'!$Q$5</f>
        <v>23</v>
      </c>
      <c r="M8" s="11">
        <f>+'[4]18'!$R$5</f>
        <v>15</v>
      </c>
      <c r="N8" s="11">
        <f>+'[4]18'!$S$5</f>
        <v>15</v>
      </c>
      <c r="O8" s="12">
        <f t="shared" si="0"/>
        <v>208</v>
      </c>
    </row>
    <row r="9" spans="1:15" x14ac:dyDescent="0.2">
      <c r="A9" s="10">
        <v>1011</v>
      </c>
      <c r="B9" s="10" t="s">
        <v>20</v>
      </c>
      <c r="C9" s="11">
        <f>+'[4]19'!$E$5</f>
        <v>14</v>
      </c>
      <c r="D9" s="11">
        <f>+'[4]19'!$F$5</f>
        <v>10</v>
      </c>
      <c r="E9" s="11">
        <f>+'[4]19'!$G$5</f>
        <v>7</v>
      </c>
      <c r="F9" s="11">
        <f>+'[4]19'!$I$5</f>
        <v>13</v>
      </c>
      <c r="G9" s="11">
        <f>+'[4]19'!$J$5</f>
        <v>25</v>
      </c>
      <c r="H9" s="11">
        <f>+'[4]19'!$K$5</f>
        <v>28</v>
      </c>
      <c r="I9" s="11">
        <f>+'[4]19'!$M$5</f>
        <v>24</v>
      </c>
      <c r="J9" s="11">
        <f>+'[4]19'!$N$5</f>
        <v>22</v>
      </c>
      <c r="K9" s="11">
        <f>+'[4]19'!$O$5</f>
        <v>23</v>
      </c>
      <c r="L9" s="11">
        <f>+'[4]19'!$Q$5</f>
        <v>10</v>
      </c>
      <c r="M9" s="11">
        <f>+'[4]19'!$R$5</f>
        <v>11</v>
      </c>
      <c r="N9" s="11">
        <f>+'[4]19'!$S$5</f>
        <v>16</v>
      </c>
      <c r="O9" s="12">
        <f t="shared" si="0"/>
        <v>203</v>
      </c>
    </row>
    <row r="10" spans="1:15" x14ac:dyDescent="0.2">
      <c r="A10" s="10">
        <v>1012</v>
      </c>
      <c r="B10" s="10" t="s">
        <v>21</v>
      </c>
      <c r="C10" s="11">
        <f>+'[4]20'!$E$5</f>
        <v>43</v>
      </c>
      <c r="D10" s="11">
        <f>+'[4]20'!$F$5</f>
        <v>86</v>
      </c>
      <c r="E10" s="11">
        <f>+'[4]20'!$G$5</f>
        <v>76</v>
      </c>
      <c r="F10" s="11">
        <f>+'[4]20'!$I$5</f>
        <v>103</v>
      </c>
      <c r="G10" s="11">
        <f>+'[4]20'!$J$5</f>
        <v>55</v>
      </c>
      <c r="H10" s="11">
        <f>+'[4]20'!$K$5</f>
        <v>101</v>
      </c>
      <c r="I10" s="11">
        <f>+'[4]20'!$M$5</f>
        <v>38</v>
      </c>
      <c r="J10" s="11">
        <f>+'[4]20'!$N$5</f>
        <v>70</v>
      </c>
      <c r="K10" s="11">
        <f>+'[4]20'!$O$5</f>
        <v>102</v>
      </c>
      <c r="L10" s="11">
        <f>+'[4]20'!$Q$5</f>
        <v>52</v>
      </c>
      <c r="M10" s="11">
        <f>+'[4]20'!$R$5</f>
        <v>83</v>
      </c>
      <c r="N10" s="11">
        <f>+'[4]20'!$S$5</f>
        <v>43</v>
      </c>
      <c r="O10" s="12">
        <f t="shared" si="0"/>
        <v>852</v>
      </c>
    </row>
    <row r="11" spans="1:15" x14ac:dyDescent="0.2">
      <c r="A11" s="10">
        <v>1013</v>
      </c>
      <c r="B11" s="10" t="s">
        <v>22</v>
      </c>
      <c r="C11" s="11">
        <f>+'[4]21'!$E$5</f>
        <v>3</v>
      </c>
      <c r="D11" s="11">
        <f>+'[4]21'!$F$5</f>
        <v>0</v>
      </c>
      <c r="E11" s="11">
        <f>+'[4]21'!$G$5</f>
        <v>13</v>
      </c>
      <c r="F11" s="11">
        <f>+'[4]21'!$I$5</f>
        <v>2</v>
      </c>
      <c r="G11" s="11">
        <f>+'[4]21'!$J$5</f>
        <v>11</v>
      </c>
      <c r="H11" s="11">
        <f>+'[4]21'!$K$5</f>
        <v>3</v>
      </c>
      <c r="I11" s="11">
        <f>+'[4]21'!$M$5</f>
        <v>4</v>
      </c>
      <c r="J11" s="11">
        <f>+'[4]21'!$N$5</f>
        <v>1</v>
      </c>
      <c r="K11" s="11">
        <f>+'[4]21'!$O$5</f>
        <v>1</v>
      </c>
      <c r="L11" s="11">
        <f>+'[4]21'!$Q$5</f>
        <v>6</v>
      </c>
      <c r="M11" s="11">
        <f>+'[4]21'!$R$5</f>
        <v>5</v>
      </c>
      <c r="N11" s="11">
        <f>+'[4]21'!$S$5</f>
        <v>1</v>
      </c>
      <c r="O11" s="12">
        <f t="shared" si="0"/>
        <v>50</v>
      </c>
    </row>
    <row r="12" spans="1:15" x14ac:dyDescent="0.2">
      <c r="A12" s="10">
        <v>1014</v>
      </c>
      <c r="B12" s="10" t="s">
        <v>23</v>
      </c>
      <c r="C12" s="11">
        <f>+'[4]22'!$E$5</f>
        <v>86</v>
      </c>
      <c r="D12" s="11">
        <f>+'[4]22'!$F$5</f>
        <v>111</v>
      </c>
      <c r="E12" s="11">
        <f>+'[4]22'!$G$5</f>
        <v>107</v>
      </c>
      <c r="F12" s="11">
        <f>+'[4]22'!$I$5</f>
        <v>123</v>
      </c>
      <c r="G12" s="11">
        <f>+'[4]22'!$J$5</f>
        <v>112</v>
      </c>
      <c r="H12" s="11">
        <f>+'[4]22'!$K$5</f>
        <v>91</v>
      </c>
      <c r="I12" s="11">
        <f>+'[4]22'!$M$5</f>
        <v>87</v>
      </c>
      <c r="J12" s="11">
        <f>+'[4]22'!$N$5</f>
        <v>129</v>
      </c>
      <c r="K12" s="11">
        <f>+'[4]22'!$O$5</f>
        <v>103</v>
      </c>
      <c r="L12" s="11">
        <f>+'[4]22'!$Q$5</f>
        <v>99</v>
      </c>
      <c r="M12" s="11">
        <f>+'[4]22'!$R$5</f>
        <v>91</v>
      </c>
      <c r="N12" s="11">
        <f>+'[4]22'!$S$5</f>
        <v>128</v>
      </c>
      <c r="O12" s="12">
        <f t="shared" si="0"/>
        <v>1267</v>
      </c>
    </row>
    <row r="13" spans="1:15" x14ac:dyDescent="0.2">
      <c r="A13" s="10">
        <v>1015</v>
      </c>
      <c r="B13" s="10" t="s">
        <v>24</v>
      </c>
      <c r="C13" s="11">
        <f>+'[4]23'!$E$5</f>
        <v>18</v>
      </c>
      <c r="D13" s="11">
        <f>+'[4]23'!$F$5</f>
        <v>5</v>
      </c>
      <c r="E13" s="11">
        <f>+'[4]23'!$G$5</f>
        <v>22</v>
      </c>
      <c r="F13" s="11">
        <f>+'[4]23'!$I$5</f>
        <v>16</v>
      </c>
      <c r="G13" s="11">
        <f>+'[4]23'!$J$5</f>
        <v>24</v>
      </c>
      <c r="H13" s="11">
        <f>+'[4]23'!$K$5</f>
        <v>28</v>
      </c>
      <c r="I13" s="11">
        <f>+'[4]23'!$M$5</f>
        <v>7</v>
      </c>
      <c r="J13" s="11">
        <f>+'[4]23'!$N$5</f>
        <v>9</v>
      </c>
      <c r="K13" s="11">
        <f>+'[4]23'!$O$5</f>
        <v>12</v>
      </c>
      <c r="L13" s="11">
        <f>+'[4]23'!$Q$5</f>
        <v>8</v>
      </c>
      <c r="M13" s="11">
        <f>+'[4]23'!$R$5</f>
        <v>23</v>
      </c>
      <c r="N13" s="11">
        <f>+'[4]23'!$S$5</f>
        <v>5</v>
      </c>
      <c r="O13" s="12">
        <f t="shared" si="0"/>
        <v>177</v>
      </c>
    </row>
    <row r="14" spans="1:15" x14ac:dyDescent="0.2">
      <c r="A14" s="10">
        <v>1016</v>
      </c>
      <c r="B14" s="10" t="s">
        <v>25</v>
      </c>
      <c r="C14" s="11">
        <f>+'[4]24'!$E$5</f>
        <v>18</v>
      </c>
      <c r="D14" s="11">
        <f>+'[4]24'!$F$5</f>
        <v>15</v>
      </c>
      <c r="E14" s="11">
        <f>+'[4]24'!$G$5</f>
        <v>18</v>
      </c>
      <c r="F14" s="11">
        <f>+'[4]24'!$I$5</f>
        <v>22</v>
      </c>
      <c r="G14" s="11">
        <f>+'[4]24'!$J$5</f>
        <v>25</v>
      </c>
      <c r="H14" s="11">
        <f>+'[4]24'!$K$5</f>
        <v>25</v>
      </c>
      <c r="I14" s="11">
        <f>+'[4]24'!$M$5</f>
        <v>35</v>
      </c>
      <c r="J14" s="11">
        <f>+'[4]24'!$N$5</f>
        <v>24</v>
      </c>
      <c r="K14" s="11">
        <f>+'[4]24'!$O$5</f>
        <v>31</v>
      </c>
      <c r="L14" s="11">
        <f>+'[4]24'!$Q$5</f>
        <v>13</v>
      </c>
      <c r="M14" s="11">
        <f>+'[4]24'!$R$5</f>
        <v>21</v>
      </c>
      <c r="N14" s="11">
        <f>+'[4]24'!$S$5</f>
        <v>20</v>
      </c>
      <c r="O14" s="12">
        <f t="shared" si="0"/>
        <v>267</v>
      </c>
    </row>
    <row r="15" spans="1:15" x14ac:dyDescent="0.2">
      <c r="A15" s="10">
        <v>1017</v>
      </c>
      <c r="B15" s="10" t="s">
        <v>26</v>
      </c>
      <c r="C15" s="11">
        <f>+'[4]25'!$E$5</f>
        <v>49</v>
      </c>
      <c r="D15" s="11">
        <f>+'[4]25'!$F$5</f>
        <v>41</v>
      </c>
      <c r="E15" s="11">
        <f>+'[4]25'!$G$5</f>
        <v>41</v>
      </c>
      <c r="F15" s="11">
        <f>+'[4]25'!$I$5</f>
        <v>33</v>
      </c>
      <c r="G15" s="11">
        <f>+'[4]25'!$J$5</f>
        <v>75</v>
      </c>
      <c r="H15" s="11">
        <f>+'[4]25'!$K$5</f>
        <v>47</v>
      </c>
      <c r="I15" s="11">
        <f>+'[4]25'!$M$5</f>
        <v>42</v>
      </c>
      <c r="J15" s="11">
        <f>+'[4]25'!$N$5</f>
        <v>29</v>
      </c>
      <c r="K15" s="11">
        <f>+'[4]25'!$O$5</f>
        <v>41</v>
      </c>
      <c r="L15" s="11">
        <f>+'[4]25'!$Q$5</f>
        <v>54</v>
      </c>
      <c r="M15" s="11">
        <f>+'[4]25'!$R$5</f>
        <v>36</v>
      </c>
      <c r="N15" s="11">
        <f>+'[4]25'!$S$5</f>
        <v>32</v>
      </c>
      <c r="O15" s="12">
        <f t="shared" si="0"/>
        <v>520</v>
      </c>
    </row>
    <row r="16" spans="1:15" x14ac:dyDescent="0.2">
      <c r="A16" s="10">
        <v>1018</v>
      </c>
      <c r="B16" s="10" t="s">
        <v>27</v>
      </c>
      <c r="C16" s="11">
        <f>+'[4]26'!$E$5</f>
        <v>18</v>
      </c>
      <c r="D16" s="11">
        <f>+'[4]26'!$F$5</f>
        <v>26</v>
      </c>
      <c r="E16" s="11">
        <f>+'[4]26'!$G$5</f>
        <v>13</v>
      </c>
      <c r="F16" s="11">
        <f>+'[4]26'!$I$5</f>
        <v>20</v>
      </c>
      <c r="G16" s="11">
        <f>+'[4]26'!$J$5</f>
        <v>11</v>
      </c>
      <c r="H16" s="11">
        <f>+'[4]26'!$K$5</f>
        <v>13</v>
      </c>
      <c r="I16" s="11">
        <f>+'[4]26'!$M$5</f>
        <v>9</v>
      </c>
      <c r="J16" s="11">
        <f>+'[4]26'!$N$5</f>
        <v>30</v>
      </c>
      <c r="K16" s="11">
        <f>+'[4]26'!$O$5</f>
        <v>17</v>
      </c>
      <c r="L16" s="11">
        <f>+'[4]26'!$Q$5</f>
        <v>12</v>
      </c>
      <c r="M16" s="11">
        <f>+'[4]26'!$R$5</f>
        <v>8</v>
      </c>
      <c r="N16" s="11">
        <f>+'[4]26'!$S$5</f>
        <v>12</v>
      </c>
      <c r="O16" s="12">
        <f t="shared" si="0"/>
        <v>189</v>
      </c>
    </row>
    <row r="17" spans="1:15" x14ac:dyDescent="0.2">
      <c r="A17" s="10">
        <v>1019</v>
      </c>
      <c r="B17" s="10" t="s">
        <v>28</v>
      </c>
      <c r="C17" s="11">
        <f>+'[4]27'!$E$5</f>
        <v>3</v>
      </c>
      <c r="D17" s="11">
        <f>+'[4]27'!$F$5</f>
        <v>7</v>
      </c>
      <c r="E17" s="11">
        <f>+'[4]27'!$G$5</f>
        <v>12</v>
      </c>
      <c r="F17" s="11">
        <f>+'[4]27'!$I$5</f>
        <v>9</v>
      </c>
      <c r="G17" s="11">
        <f>+'[4]27'!$J$5</f>
        <v>6</v>
      </c>
      <c r="H17" s="11">
        <f>+'[4]27'!$K$5</f>
        <v>12</v>
      </c>
      <c r="I17" s="11">
        <f>+'[4]27'!$M$5</f>
        <v>7</v>
      </c>
      <c r="J17" s="11">
        <f>+'[4]27'!$N$5</f>
        <v>9</v>
      </c>
      <c r="K17" s="11">
        <f>+'[4]27'!$O$5</f>
        <v>27</v>
      </c>
      <c r="L17" s="11">
        <f>+'[4]27'!$Q$5</f>
        <v>6</v>
      </c>
      <c r="M17" s="11">
        <f>+'[4]27'!$R$5</f>
        <v>12</v>
      </c>
      <c r="N17" s="11">
        <f>+'[4]27'!$S$5</f>
        <v>7</v>
      </c>
      <c r="O17" s="12">
        <f t="shared" si="0"/>
        <v>117</v>
      </c>
    </row>
    <row r="18" spans="1:15" x14ac:dyDescent="0.2">
      <c r="A18" s="10">
        <v>1020</v>
      </c>
      <c r="B18" s="10" t="s">
        <v>29</v>
      </c>
      <c r="C18" s="11">
        <f>+'[4]28'!$E$5</f>
        <v>23</v>
      </c>
      <c r="D18" s="11">
        <f>+'[4]28'!$F$5</f>
        <v>81</v>
      </c>
      <c r="E18" s="11">
        <f>+'[4]28'!$G$5</f>
        <v>80</v>
      </c>
      <c r="F18" s="11">
        <f>+'[4]28'!$I$5</f>
        <v>34</v>
      </c>
      <c r="G18" s="11">
        <f>+'[4]28'!$J$5</f>
        <v>32</v>
      </c>
      <c r="H18" s="11">
        <f>+'[4]28'!$K$5</f>
        <v>20</v>
      </c>
      <c r="I18" s="11">
        <f>+'[4]28'!$M$5</f>
        <v>33</v>
      </c>
      <c r="J18" s="11">
        <f>+'[4]28'!$N$5</f>
        <v>51</v>
      </c>
      <c r="K18" s="11">
        <f>+'[4]28'!$O$5</f>
        <v>53</v>
      </c>
      <c r="L18" s="11">
        <f>+'[4]28'!$Q$5</f>
        <v>62</v>
      </c>
      <c r="M18" s="11">
        <f>+'[4]28'!$R$5</f>
        <v>29</v>
      </c>
      <c r="N18" s="11">
        <f>+'[4]28'!$S$5</f>
        <v>53</v>
      </c>
      <c r="O18" s="12">
        <f t="shared" si="0"/>
        <v>551</v>
      </c>
    </row>
    <row r="19" spans="1:15" x14ac:dyDescent="0.2">
      <c r="A19" s="10">
        <v>1021</v>
      </c>
      <c r="B19" s="10" t="s">
        <v>30</v>
      </c>
      <c r="C19" s="11">
        <f>+'[4]29'!$E$5</f>
        <v>12</v>
      </c>
      <c r="D19" s="11">
        <f>+'[4]29'!$F$5</f>
        <v>25</v>
      </c>
      <c r="E19" s="11">
        <f>+'[4]29'!$G$5</f>
        <v>25</v>
      </c>
      <c r="F19" s="11">
        <f>+'[4]29'!$I$5</f>
        <v>8</v>
      </c>
      <c r="G19" s="11">
        <f>+'[4]29'!$J$5</f>
        <v>14</v>
      </c>
      <c r="H19" s="11">
        <f>+'[4]29'!$K$5</f>
        <v>36</v>
      </c>
      <c r="I19" s="11">
        <f>+'[4]29'!$M$5</f>
        <v>22</v>
      </c>
      <c r="J19" s="11">
        <f>+'[4]29'!$N$5</f>
        <v>19</v>
      </c>
      <c r="K19" s="11">
        <f>+'[4]29'!$O$5</f>
        <v>28</v>
      </c>
      <c r="L19" s="11">
        <f>+'[4]29'!$Q$5</f>
        <v>22</v>
      </c>
      <c r="M19" s="11">
        <f>+'[4]29'!$R$5</f>
        <v>13</v>
      </c>
      <c r="N19" s="11">
        <f>+'[4]29'!$S$5</f>
        <v>7</v>
      </c>
      <c r="O19" s="12">
        <f t="shared" si="0"/>
        <v>231</v>
      </c>
    </row>
    <row r="20" spans="1:15" x14ac:dyDescent="0.2">
      <c r="A20" s="10">
        <v>1022</v>
      </c>
      <c r="B20" s="10" t="s">
        <v>31</v>
      </c>
      <c r="C20" s="11">
        <f>+'[4]30'!$E$5</f>
        <v>52</v>
      </c>
      <c r="D20" s="11">
        <f>+'[4]30'!$F$5</f>
        <v>91</v>
      </c>
      <c r="E20" s="11">
        <f>+'[4]30'!$G$5</f>
        <v>75</v>
      </c>
      <c r="F20" s="11">
        <f>+'[4]30'!$I$5</f>
        <v>60</v>
      </c>
      <c r="G20" s="11">
        <f>+'[4]30'!$J$5</f>
        <v>54</v>
      </c>
      <c r="H20" s="11">
        <f>+'[4]30'!$K$5</f>
        <v>53</v>
      </c>
      <c r="I20" s="11">
        <f>+'[4]30'!$M$5</f>
        <v>68</v>
      </c>
      <c r="J20" s="11">
        <f>+'[4]30'!$N$5</f>
        <v>57</v>
      </c>
      <c r="K20" s="11">
        <f>+'[4]30'!$O$5</f>
        <v>66</v>
      </c>
      <c r="L20" s="11">
        <f>+'[4]30'!$Q$5</f>
        <v>55</v>
      </c>
      <c r="M20" s="11">
        <f>+'[4]30'!$R$5</f>
        <v>51</v>
      </c>
      <c r="N20" s="11">
        <f>+'[4]30'!$S$5</f>
        <v>53</v>
      </c>
      <c r="O20" s="12">
        <f t="shared" si="0"/>
        <v>735</v>
      </c>
    </row>
    <row r="21" spans="1:15" x14ac:dyDescent="0.2">
      <c r="A21" s="10">
        <v>1023</v>
      </c>
      <c r="B21" s="10" t="s">
        <v>32</v>
      </c>
      <c r="C21" s="11">
        <f>+'[4]31'!$E$5</f>
        <v>20</v>
      </c>
      <c r="D21" s="11">
        <f>+'[4]31'!$F$5</f>
        <v>28</v>
      </c>
      <c r="E21" s="11">
        <f>+'[4]31'!$G$5</f>
        <v>12</v>
      </c>
      <c r="F21" s="11">
        <f>+'[4]31'!$I$5</f>
        <v>25</v>
      </c>
      <c r="G21" s="11">
        <f>+'[4]31'!$J$5</f>
        <v>11</v>
      </c>
      <c r="H21" s="11">
        <f>+'[4]31'!$K$5</f>
        <v>44</v>
      </c>
      <c r="I21" s="11">
        <f>+'[4]31'!$M$5</f>
        <v>15</v>
      </c>
      <c r="J21" s="11">
        <f>+'[4]31'!$N$5</f>
        <v>12</v>
      </c>
      <c r="K21" s="11">
        <f>+'[4]31'!$O$5</f>
        <v>12</v>
      </c>
      <c r="L21" s="11">
        <f>+'[4]31'!$Q$5</f>
        <v>9</v>
      </c>
      <c r="M21" s="11">
        <f>+'[4]31'!$R$5</f>
        <v>24</v>
      </c>
      <c r="N21" s="11">
        <f>+'[4]31'!$S$5</f>
        <v>18</v>
      </c>
      <c r="O21" s="12">
        <f t="shared" si="0"/>
        <v>230</v>
      </c>
    </row>
    <row r="22" spans="1:15" x14ac:dyDescent="0.2">
      <c r="A22" s="10">
        <v>1024</v>
      </c>
      <c r="B22" s="10" t="s">
        <v>33</v>
      </c>
      <c r="C22" s="11">
        <f>+'[4]32'!$E$5</f>
        <v>160</v>
      </c>
      <c r="D22" s="11">
        <f>+'[4]32'!$F$5</f>
        <v>167</v>
      </c>
      <c r="E22" s="11">
        <f>+'[4]32'!$G$5</f>
        <v>120</v>
      </c>
      <c r="F22" s="11">
        <f>+'[4]32'!$I$5</f>
        <v>106</v>
      </c>
      <c r="G22" s="11">
        <f>+'[4]32'!$J$5</f>
        <v>159</v>
      </c>
      <c r="H22" s="11">
        <f>+'[4]32'!$K$5</f>
        <v>93</v>
      </c>
      <c r="I22" s="11">
        <f>+'[4]32'!$M$5</f>
        <v>146</v>
      </c>
      <c r="J22" s="11">
        <f>+'[4]32'!$N$5</f>
        <v>160</v>
      </c>
      <c r="K22" s="11">
        <f>+'[4]32'!$O$5</f>
        <v>156</v>
      </c>
      <c r="L22" s="11">
        <f>+'[4]32'!$Q$5</f>
        <v>192</v>
      </c>
      <c r="M22" s="11">
        <f>+'[4]32'!$R$5</f>
        <v>140</v>
      </c>
      <c r="N22" s="11">
        <f>+'[4]32'!$S$5</f>
        <v>145</v>
      </c>
      <c r="O22" s="12">
        <f t="shared" si="0"/>
        <v>1744</v>
      </c>
    </row>
    <row r="23" spans="1:15" x14ac:dyDescent="0.2">
      <c r="A23" s="10">
        <v>1025</v>
      </c>
      <c r="B23" s="10" t="s">
        <v>34</v>
      </c>
      <c r="C23" s="11">
        <f>+'[4]33'!$E$5</f>
        <v>33</v>
      </c>
      <c r="D23" s="11">
        <f>+'[4]33'!$F$5</f>
        <v>33</v>
      </c>
      <c r="E23" s="11">
        <f>+'[4]33'!$G$5</f>
        <v>45</v>
      </c>
      <c r="F23" s="11">
        <f>+'[4]33'!$I$5</f>
        <v>19</v>
      </c>
      <c r="G23" s="11">
        <f>+'[4]33'!$J$5</f>
        <v>19</v>
      </c>
      <c r="H23" s="11">
        <f>+'[4]33'!$K$5</f>
        <v>24</v>
      </c>
      <c r="I23" s="11">
        <f>+'[4]33'!$M$5</f>
        <v>34</v>
      </c>
      <c r="J23" s="11">
        <f>+'[4]33'!$N$5</f>
        <v>15</v>
      </c>
      <c r="K23" s="11">
        <f>+'[4]33'!$O$5</f>
        <v>44</v>
      </c>
      <c r="L23" s="11">
        <f>+'[4]33'!$Q$5</f>
        <v>41</v>
      </c>
      <c r="M23" s="11">
        <f>+'[4]33'!$R$5</f>
        <v>12</v>
      </c>
      <c r="N23" s="11">
        <f>+'[4]33'!$S$5</f>
        <v>34</v>
      </c>
      <c r="O23" s="12">
        <f t="shared" si="0"/>
        <v>353</v>
      </c>
    </row>
    <row r="24" spans="1:15" x14ac:dyDescent="0.2">
      <c r="A24" s="10">
        <v>1026</v>
      </c>
      <c r="B24" s="10" t="s">
        <v>35</v>
      </c>
      <c r="C24" s="11">
        <f>+'[4]34'!$E$5</f>
        <v>2</v>
      </c>
      <c r="D24" s="11">
        <f>+'[4]34'!$F$5</f>
        <v>7</v>
      </c>
      <c r="E24" s="11">
        <f>+'[4]34'!$G$5</f>
        <v>8</v>
      </c>
      <c r="F24" s="11">
        <f>+'[4]34'!$I$5</f>
        <v>6</v>
      </c>
      <c r="G24" s="11">
        <f>+'[4]34'!$J$5</f>
        <v>9</v>
      </c>
      <c r="H24" s="11">
        <f>+'[4]34'!$K$5</f>
        <v>10</v>
      </c>
      <c r="I24" s="11">
        <f>+'[4]34'!$M$5</f>
        <v>10</v>
      </c>
      <c r="J24" s="11">
        <f>+'[4]34'!$N$5</f>
        <v>23</v>
      </c>
      <c r="K24" s="11">
        <f>+'[4]34'!$O$5</f>
        <v>5</v>
      </c>
      <c r="L24" s="11">
        <f>+'[4]34'!$Q$5</f>
        <v>8</v>
      </c>
      <c r="M24" s="11">
        <f>+'[4]34'!$R$5</f>
        <v>6</v>
      </c>
      <c r="N24" s="11">
        <f>+'[4]34'!$S$5</f>
        <v>2</v>
      </c>
      <c r="O24" s="12">
        <f t="shared" si="0"/>
        <v>96</v>
      </c>
    </row>
    <row r="25" spans="1:15" x14ac:dyDescent="0.2">
      <c r="A25" s="10">
        <v>1027</v>
      </c>
      <c r="B25" s="10" t="s">
        <v>36</v>
      </c>
      <c r="C25" s="11">
        <f>+'[4]35'!$E$5</f>
        <v>10</v>
      </c>
      <c r="D25" s="11">
        <f>+'[4]35'!$F$5</f>
        <v>7</v>
      </c>
      <c r="E25" s="11">
        <f>+'[4]35'!$G$5</f>
        <v>11</v>
      </c>
      <c r="F25" s="11">
        <f>+'[4]35'!$I$5</f>
        <v>9</v>
      </c>
      <c r="G25" s="11">
        <f>+'[4]35'!$J$5</f>
        <v>7</v>
      </c>
      <c r="H25" s="11">
        <f>+'[4]35'!$K$5</f>
        <v>13</v>
      </c>
      <c r="I25" s="11">
        <f>+'[4]35'!$M$5</f>
        <v>13</v>
      </c>
      <c r="J25" s="11">
        <f>+'[4]35'!$N$5</f>
        <v>10</v>
      </c>
      <c r="K25" s="11">
        <f>+'[4]35'!$O$5</f>
        <v>6</v>
      </c>
      <c r="L25" s="11">
        <f>+'[4]35'!$Q$5</f>
        <v>16</v>
      </c>
      <c r="M25" s="11">
        <f>+'[4]35'!$R$5</f>
        <v>24</v>
      </c>
      <c r="N25" s="11">
        <f>+'[4]35'!$S$5</f>
        <v>4</v>
      </c>
      <c r="O25" s="12">
        <f t="shared" si="0"/>
        <v>130</v>
      </c>
    </row>
    <row r="26" spans="1:15" x14ac:dyDescent="0.2">
      <c r="A26" s="10">
        <v>1028</v>
      </c>
      <c r="B26" s="10" t="s">
        <v>37</v>
      </c>
      <c r="C26" s="11">
        <f>+'[4]36'!$E$5</f>
        <v>63</v>
      </c>
      <c r="D26" s="11">
        <f>+'[4]36'!$F$5</f>
        <v>101</v>
      </c>
      <c r="E26" s="11">
        <f>+'[4]36'!$G$5</f>
        <v>105</v>
      </c>
      <c r="F26" s="11">
        <f>+'[4]36'!$I$5</f>
        <v>35</v>
      </c>
      <c r="G26" s="11">
        <f>+'[4]36'!$J$5</f>
        <v>162</v>
      </c>
      <c r="H26" s="11">
        <f>+'[4]36'!$K$5</f>
        <v>92</v>
      </c>
      <c r="I26" s="11">
        <f>+'[4]36'!$M$5</f>
        <v>66</v>
      </c>
      <c r="J26" s="11">
        <f>+'[4]36'!$N$5</f>
        <v>106</v>
      </c>
      <c r="K26" s="11">
        <f>+'[4]36'!$O$5</f>
        <v>80</v>
      </c>
      <c r="L26" s="11">
        <f>+'[4]36'!$Q$5</f>
        <v>136</v>
      </c>
      <c r="M26" s="11">
        <f>+'[4]36'!$R$5</f>
        <v>87</v>
      </c>
      <c r="N26" s="11">
        <f>+'[4]36'!$S$5</f>
        <v>53</v>
      </c>
      <c r="O26" s="12">
        <f t="shared" si="0"/>
        <v>1086</v>
      </c>
    </row>
    <row r="27" spans="1:15" x14ac:dyDescent="0.2">
      <c r="A27" s="10">
        <v>1029</v>
      </c>
      <c r="B27" s="10" t="s">
        <v>38</v>
      </c>
      <c r="C27" s="11">
        <f>+'[4]37'!$E$5</f>
        <v>4</v>
      </c>
      <c r="D27" s="11">
        <f>+'[4]37'!$F$5</f>
        <v>14</v>
      </c>
      <c r="E27" s="11">
        <f>+'[4]37'!$G$5</f>
        <v>22</v>
      </c>
      <c r="F27" s="11">
        <f>+'[4]37'!$I$5</f>
        <v>20</v>
      </c>
      <c r="G27" s="11">
        <f>+'[4]37'!$J$5</f>
        <v>34</v>
      </c>
      <c r="H27" s="11">
        <f>+'[4]37'!$K$5</f>
        <v>22</v>
      </c>
      <c r="I27" s="11">
        <f>+'[4]37'!$M$5</f>
        <v>12</v>
      </c>
      <c r="J27" s="11">
        <f>+'[4]37'!$N$5</f>
        <v>16</v>
      </c>
      <c r="K27" s="11">
        <f>+'[4]37'!$O$5</f>
        <v>20</v>
      </c>
      <c r="L27" s="11">
        <f>+'[4]37'!$Q$5</f>
        <v>38</v>
      </c>
      <c r="M27" s="11">
        <f>+'[4]37'!$R$5</f>
        <v>13</v>
      </c>
      <c r="N27" s="11">
        <f>+'[4]37'!$S$5</f>
        <v>15</v>
      </c>
      <c r="O27" s="12">
        <f t="shared" si="0"/>
        <v>230</v>
      </c>
    </row>
    <row r="28" spans="1:15" x14ac:dyDescent="0.2">
      <c r="A28" s="15">
        <v>1030</v>
      </c>
      <c r="B28" s="15" t="s">
        <v>18</v>
      </c>
      <c r="C28" s="16">
        <f>+'[4]17'!$E$5</f>
        <v>5</v>
      </c>
      <c r="D28" s="16">
        <f>+'[4]17'!$F$5</f>
        <v>21</v>
      </c>
      <c r="E28" s="16">
        <f>+'[4]17'!$G$5</f>
        <v>13</v>
      </c>
      <c r="F28" s="16">
        <f>+'[4]17'!$I$5</f>
        <v>10</v>
      </c>
      <c r="G28" s="16">
        <f>+'[4]17'!$J$5</f>
        <v>3</v>
      </c>
      <c r="H28" s="16">
        <f>+'[4]17'!$K$5</f>
        <v>19</v>
      </c>
      <c r="I28" s="16">
        <f>+'[4]17'!$M$5</f>
        <v>14</v>
      </c>
      <c r="J28" s="16">
        <f>+'[4]17'!$N$5</f>
        <v>13</v>
      </c>
      <c r="K28" s="16">
        <f>+'[4]17'!$O$5</f>
        <v>8</v>
      </c>
      <c r="L28" s="16">
        <f>+'[4]17'!$Q$5</f>
        <v>8</v>
      </c>
      <c r="M28" s="16">
        <f>+'[4]17'!$R$5</f>
        <v>10</v>
      </c>
      <c r="N28" s="16">
        <f>+'[4]17'!$S$5</f>
        <v>21</v>
      </c>
      <c r="O28" s="17">
        <f t="shared" si="0"/>
        <v>145</v>
      </c>
    </row>
    <row r="29" spans="1:15" x14ac:dyDescent="0.2">
      <c r="A29" s="4">
        <v>10300</v>
      </c>
      <c r="B29" s="4" t="s">
        <v>61</v>
      </c>
      <c r="C29" s="5">
        <f>SUM(C2:C28)</f>
        <v>1209</v>
      </c>
      <c r="D29" s="5">
        <f t="shared" ref="D29:N29" si="1">SUM(D2:D28)</f>
        <v>1580</v>
      </c>
      <c r="E29" s="5">
        <f t="shared" si="1"/>
        <v>1532</v>
      </c>
      <c r="F29" s="5">
        <f t="shared" si="1"/>
        <v>1287</v>
      </c>
      <c r="G29" s="5">
        <f t="shared" si="1"/>
        <v>1499</v>
      </c>
      <c r="H29" s="5">
        <f t="shared" si="1"/>
        <v>1683</v>
      </c>
      <c r="I29" s="5">
        <f t="shared" si="1"/>
        <v>1285</v>
      </c>
      <c r="J29" s="5">
        <f t="shared" si="1"/>
        <v>1826</v>
      </c>
      <c r="K29" s="5">
        <f t="shared" si="1"/>
        <v>1607</v>
      </c>
      <c r="L29" s="5">
        <f t="shared" si="1"/>
        <v>1495</v>
      </c>
      <c r="M29" s="5">
        <f t="shared" si="1"/>
        <v>1421</v>
      </c>
      <c r="N29" s="5">
        <f t="shared" si="1"/>
        <v>1389</v>
      </c>
      <c r="O29" s="6">
        <f t="shared" si="0"/>
        <v>17813</v>
      </c>
    </row>
    <row r="30" spans="1:15" x14ac:dyDescent="0.2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15" x14ac:dyDescent="0.2">
      <c r="A31" s="3" t="s">
        <v>52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61</v>
      </c>
    </row>
    <row r="32" spans="1:15" x14ac:dyDescent="0.2">
      <c r="A32" s="7">
        <v>1004</v>
      </c>
      <c r="B32" s="7" t="s">
        <v>94</v>
      </c>
      <c r="C32" s="19">
        <f>+'[4]11'!$E$18/10^6</f>
        <v>2.0339160000000001</v>
      </c>
      <c r="D32" s="19">
        <f>+'[4]11'!$F$18/10^6</f>
        <v>2.1674289999999998</v>
      </c>
      <c r="E32" s="19">
        <f>+'[4]11'!$G$18/10^6</f>
        <v>2.2604250000000001</v>
      </c>
      <c r="F32" s="19">
        <f>+'[4]11'!$I$18/10^6</f>
        <v>2.2908499999999998</v>
      </c>
      <c r="G32" s="19">
        <f>+'[4]11'!$J$18/10^6</f>
        <v>2.2414909999999999</v>
      </c>
      <c r="H32" s="19">
        <f>+'[4]11'!$K$18/10^6</f>
        <v>2.1892640000000001</v>
      </c>
      <c r="I32" s="19">
        <f>+'[4]11'!$M$18/10^6</f>
        <v>2.28748</v>
      </c>
      <c r="J32" s="19">
        <f>+'[4]11'!$N$18/10^6</f>
        <v>2.4624519999999999</v>
      </c>
      <c r="K32" s="19">
        <f>+'[4]11'!$O$18/10^6</f>
        <v>2.282127</v>
      </c>
      <c r="L32" s="19">
        <f>+'[4]11'!$Q$18/10^6</f>
        <v>2.2377910000000001</v>
      </c>
      <c r="M32" s="19">
        <f>+'[4]11'!$R$18/10^6</f>
        <v>2.27718</v>
      </c>
      <c r="N32" s="19">
        <f>+'[4]11'!$S$18/10^6</f>
        <v>2.276189</v>
      </c>
      <c r="O32" s="20">
        <f>SUM(C32:N32)</f>
        <v>27.006594</v>
      </c>
    </row>
    <row r="33" spans="1:15" x14ac:dyDescent="0.2">
      <c r="A33" s="10">
        <v>1005</v>
      </c>
      <c r="B33" s="10" t="s">
        <v>13</v>
      </c>
      <c r="C33" s="21">
        <f>+'[4]12'!$E$18/10^6</f>
        <v>3.5374000000000003E-2</v>
      </c>
      <c r="D33" s="21">
        <f>+'[4]12'!$F$18/10^6</f>
        <v>3.4339000000000001E-2</v>
      </c>
      <c r="E33" s="21">
        <f>+'[4]12'!$G$18/10^6</f>
        <v>3.8349000000000001E-2</v>
      </c>
      <c r="F33" s="21">
        <f>+'[4]12'!$I$18/10^6</f>
        <v>3.7099E-2</v>
      </c>
      <c r="G33" s="21">
        <f>+'[4]12'!$J$18/10^6</f>
        <v>3.8988000000000002E-2</v>
      </c>
      <c r="H33" s="21">
        <f>+'[4]12'!$K$18/10^6</f>
        <v>3.9616999999999999E-2</v>
      </c>
      <c r="I33" s="21">
        <f>+'[4]12'!$M$18/10^6</f>
        <v>4.2090000000000002E-2</v>
      </c>
      <c r="J33" s="21">
        <f>+'[4]12'!$N$18/10^6</f>
        <v>4.7711999999999997E-2</v>
      </c>
      <c r="K33" s="21">
        <f>+'[4]12'!$O$18/10^6</f>
        <v>4.1787999999999999E-2</v>
      </c>
      <c r="L33" s="21">
        <f>+'[4]12'!$Q$18/10^6</f>
        <v>3.8571000000000001E-2</v>
      </c>
      <c r="M33" s="21">
        <f>+'[4]12'!$R$18/10^6</f>
        <v>3.7945E-2</v>
      </c>
      <c r="N33" s="21">
        <f>+'[4]12'!$S$18/10^6</f>
        <v>4.1089000000000001E-2</v>
      </c>
      <c r="O33" s="22">
        <f t="shared" ref="O33:O59" si="2">SUM(C33:N33)</f>
        <v>0.47296099999999996</v>
      </c>
    </row>
    <row r="34" spans="1:15" x14ac:dyDescent="0.2">
      <c r="A34" s="10">
        <v>1006</v>
      </c>
      <c r="B34" s="10" t="s">
        <v>14</v>
      </c>
      <c r="C34" s="21">
        <f>+'[4]13'!$E$18/10^6</f>
        <v>0.12690499999999999</v>
      </c>
      <c r="D34" s="21">
        <f>+'[4]13'!$F$18/10^6</f>
        <v>0.14948</v>
      </c>
      <c r="E34" s="21">
        <f>+'[4]13'!$G$18/10^6</f>
        <v>0.151503</v>
      </c>
      <c r="F34" s="21">
        <f>+'[4]13'!$I$18/10^6</f>
        <v>0.15418499999999999</v>
      </c>
      <c r="G34" s="21">
        <f>+'[4]13'!$J$18/10^6</f>
        <v>0.15093300000000001</v>
      </c>
      <c r="H34" s="21">
        <f>+'[4]13'!$K$18/10^6</f>
        <v>0.15804299999999999</v>
      </c>
      <c r="I34" s="21">
        <f>+'[4]13'!$M$18/10^6</f>
        <v>0.16661999999999999</v>
      </c>
      <c r="J34" s="21">
        <f>+'[4]13'!$N$18/10^6</f>
        <v>0.18750500000000001</v>
      </c>
      <c r="K34" s="21">
        <f>+'[4]13'!$O$18/10^6</f>
        <v>0.16478599999999999</v>
      </c>
      <c r="L34" s="21">
        <f>+'[4]13'!$Q$18/10^6</f>
        <v>0.161242</v>
      </c>
      <c r="M34" s="21">
        <f>+'[4]13'!$R$18/10^6</f>
        <v>0.15801999999999999</v>
      </c>
      <c r="N34" s="21">
        <f>+'[4]13'!$S$18/10^6</f>
        <v>0.15603400000000001</v>
      </c>
      <c r="O34" s="22">
        <f t="shared" si="2"/>
        <v>1.885256</v>
      </c>
    </row>
    <row r="35" spans="1:15" x14ac:dyDescent="0.2">
      <c r="A35" s="10">
        <v>1007</v>
      </c>
      <c r="B35" s="10" t="s">
        <v>15</v>
      </c>
      <c r="C35" s="21">
        <f>+'[4]14'!$E$18/10^6</f>
        <v>0.34372900000000001</v>
      </c>
      <c r="D35" s="21">
        <f>+'[4]14'!$F$18/10^6</f>
        <v>0.352155</v>
      </c>
      <c r="E35" s="21">
        <f>+'[4]14'!$G$18/10^6</f>
        <v>0.378525</v>
      </c>
      <c r="F35" s="21">
        <f>+'[4]14'!$I$18/10^6</f>
        <v>0.37843700000000002</v>
      </c>
      <c r="G35" s="21">
        <f>+'[4]14'!$J$18/10^6</f>
        <v>0.374782</v>
      </c>
      <c r="H35" s="21">
        <f>+'[4]14'!$K$18/10^6</f>
        <v>0.36475400000000002</v>
      </c>
      <c r="I35" s="21">
        <f>+'[4]14'!$M$18/10^6</f>
        <v>0.38302900000000001</v>
      </c>
      <c r="J35" s="21">
        <f>+'[4]14'!$N$18/10^6</f>
        <v>0.391212</v>
      </c>
      <c r="K35" s="21">
        <f>+'[4]14'!$O$18/10^6</f>
        <v>0.355041</v>
      </c>
      <c r="L35" s="21">
        <f>+'[4]14'!$Q$18/10^6</f>
        <v>0.36596499999999998</v>
      </c>
      <c r="M35" s="21">
        <f>+'[4]14'!$R$18/10^6</f>
        <v>0.35116799999999998</v>
      </c>
      <c r="N35" s="21">
        <f>+'[4]14'!$S$18/10^6</f>
        <v>0.34096199999999999</v>
      </c>
      <c r="O35" s="22">
        <f t="shared" si="2"/>
        <v>4.3797590000000008</v>
      </c>
    </row>
    <row r="36" spans="1:15" x14ac:dyDescent="0.2">
      <c r="A36" s="10">
        <v>1008</v>
      </c>
      <c r="B36" s="10" t="s">
        <v>16</v>
      </c>
      <c r="C36" s="21">
        <f>+'[4]15'!$E$18/10^6</f>
        <v>4.2597000000000003E-2</v>
      </c>
      <c r="D36" s="21">
        <f>+'[4]15'!$F$18/10^6</f>
        <v>4.3547000000000002E-2</v>
      </c>
      <c r="E36" s="21">
        <f>+'[4]15'!$G$18/10^6</f>
        <v>4.6498999999999999E-2</v>
      </c>
      <c r="F36" s="21">
        <f>+'[4]15'!$I$18/10^6</f>
        <v>4.8896000000000002E-2</v>
      </c>
      <c r="G36" s="21">
        <f>+'[4]15'!$J$18/10^6</f>
        <v>4.6991999999999999E-2</v>
      </c>
      <c r="H36" s="21">
        <f>+'[4]15'!$K$18/10^6</f>
        <v>4.5994E-2</v>
      </c>
      <c r="I36" s="21">
        <f>+'[4]15'!$M$18/10^6</f>
        <v>5.1910999999999999E-2</v>
      </c>
      <c r="J36" s="21">
        <f>+'[4]15'!$N$18/10^6</f>
        <v>5.8254E-2</v>
      </c>
      <c r="K36" s="21">
        <f>+'[4]15'!$O$18/10^6</f>
        <v>5.1142E-2</v>
      </c>
      <c r="L36" s="21">
        <f>+'[4]15'!$Q$18/10^6</f>
        <v>4.6816000000000003E-2</v>
      </c>
      <c r="M36" s="21">
        <f>+'[4]15'!$R$18/10^6</f>
        <v>4.7837999999999999E-2</v>
      </c>
      <c r="N36" s="21">
        <f>+'[4]15'!$S$18/10^6</f>
        <v>4.6989000000000003E-2</v>
      </c>
      <c r="O36" s="22">
        <f t="shared" si="2"/>
        <v>0.57747499999999996</v>
      </c>
    </row>
    <row r="37" spans="1:15" x14ac:dyDescent="0.2">
      <c r="A37" s="10">
        <v>1009</v>
      </c>
      <c r="B37" s="10" t="s">
        <v>17</v>
      </c>
      <c r="C37" s="21">
        <f>+'[4]16'!$E$18/10^6</f>
        <v>8.8195999999999997E-2</v>
      </c>
      <c r="D37" s="21">
        <f>+'[4]16'!$F$18/10^6</f>
        <v>7.7158000000000004E-2</v>
      </c>
      <c r="E37" s="21">
        <f>+'[4]16'!$G$18/10^6</f>
        <v>8.9540800000000004E-2</v>
      </c>
      <c r="F37" s="21">
        <f>+'[4]16'!$I$18/10^6</f>
        <v>7.8438100000000011E-2</v>
      </c>
      <c r="G37" s="21">
        <f>+'[4]16'!$J$18/10^6</f>
        <v>8.3537899999999998E-2</v>
      </c>
      <c r="H37" s="21">
        <f>+'[4]16'!$K$18/10^6</f>
        <v>8.7322499999999997E-2</v>
      </c>
      <c r="I37" s="21">
        <f>+'[4]16'!$M$18/10^6</f>
        <v>8.0949399999999991E-2</v>
      </c>
      <c r="J37" s="21">
        <f>+'[4]16'!$N$18/10^6</f>
        <v>9.9993800000000008E-2</v>
      </c>
      <c r="K37" s="21">
        <f>+'[4]16'!$O$18/10^6</f>
        <v>9.29783E-2</v>
      </c>
      <c r="L37" s="21">
        <f>+'[4]16'!$Q$18/10^6</f>
        <v>8.8062699999999994E-2</v>
      </c>
      <c r="M37" s="21">
        <f>+'[4]16'!$R$18/10^6</f>
        <v>9.3881999999999993E-2</v>
      </c>
      <c r="N37" s="21">
        <f>+'[4]16'!$S$18/10^6</f>
        <v>8.7370899999999987E-2</v>
      </c>
      <c r="O37" s="22">
        <f t="shared" si="2"/>
        <v>1.0474303999999999</v>
      </c>
    </row>
    <row r="38" spans="1:15" x14ac:dyDescent="0.2">
      <c r="A38" s="10">
        <v>1010</v>
      </c>
      <c r="B38" s="10" t="s">
        <v>19</v>
      </c>
      <c r="C38" s="21">
        <f>+'[4]18'!$E$18/10^6</f>
        <v>0.126641</v>
      </c>
      <c r="D38" s="21">
        <f>+'[4]18'!$F$18/10^6</f>
        <v>0.12607299999999999</v>
      </c>
      <c r="E38" s="21">
        <f>+'[4]18'!$G$18/10^6</f>
        <v>0.12338499999999999</v>
      </c>
      <c r="F38" s="21">
        <f>+'[4]18'!$I$18/10^6</f>
        <v>0.15074299999999999</v>
      </c>
      <c r="G38" s="21">
        <f>+'[4]18'!$J$18/10^6</f>
        <v>0.122988</v>
      </c>
      <c r="H38" s="21">
        <f>+'[4]18'!$K$18/10^6</f>
        <v>0.12834899999999999</v>
      </c>
      <c r="I38" s="21">
        <f>+'[4]18'!$M$18/10^6</f>
        <v>0.12817100000000001</v>
      </c>
      <c r="J38" s="21">
        <f>+'[4]18'!$N$18/10^6</f>
        <v>0.13272800000000001</v>
      </c>
      <c r="K38" s="21">
        <f>+'[4]18'!$O$18/10^6</f>
        <v>0.14311199999999999</v>
      </c>
      <c r="L38" s="21">
        <f>+'[4]18'!$Q$18/10^6</f>
        <v>0.110204</v>
      </c>
      <c r="M38" s="21">
        <f>+'[4]18'!$R$18/10^6</f>
        <v>0.13561699999999999</v>
      </c>
      <c r="N38" s="21">
        <f>+'[4]18'!$S$18/10^6</f>
        <v>0.130967</v>
      </c>
      <c r="O38" s="22">
        <f t="shared" si="2"/>
        <v>1.5589779999999998</v>
      </c>
    </row>
    <row r="39" spans="1:15" x14ac:dyDescent="0.2">
      <c r="A39" s="10">
        <v>1011</v>
      </c>
      <c r="B39" s="10" t="s">
        <v>20</v>
      </c>
      <c r="C39" s="21">
        <f>+'[4]19'!$E$18/10^6</f>
        <v>6.8156999999999995E-2</v>
      </c>
      <c r="D39" s="21">
        <f>+'[4]19'!$F$18/10^6</f>
        <v>7.4554999999999996E-2</v>
      </c>
      <c r="E39" s="21">
        <f>+'[4]19'!$G$18/10^6</f>
        <v>7.4152999999999997E-2</v>
      </c>
      <c r="F39" s="21">
        <f>+'[4]19'!$I$18/10^6</f>
        <v>7.9363000000000003E-2</v>
      </c>
      <c r="G39" s="21">
        <f>+'[4]19'!$J$18/10^6</f>
        <v>7.1667999999999996E-2</v>
      </c>
      <c r="H39" s="21">
        <f>+'[4]19'!$K$18/10^6</f>
        <v>7.5610999999999998E-2</v>
      </c>
      <c r="I39" s="21">
        <f>+'[4]19'!$M$18/10^6</f>
        <v>8.9196999999999999E-2</v>
      </c>
      <c r="J39" s="21">
        <f>+'[4]19'!$N$18/10^6</f>
        <v>9.4062000000000007E-2</v>
      </c>
      <c r="K39" s="21">
        <f>+'[4]19'!$O$18/10^6</f>
        <v>8.1275E-2</v>
      </c>
      <c r="L39" s="21">
        <f>+'[4]19'!$Q$18/10^6</f>
        <v>7.0903999999999995E-2</v>
      </c>
      <c r="M39" s="21">
        <f>+'[4]19'!$R$18/10^6</f>
        <v>7.4624999999999997E-2</v>
      </c>
      <c r="N39" s="21">
        <f>+'[4]19'!$S$18/10^6</f>
        <v>6.8880999999999998E-2</v>
      </c>
      <c r="O39" s="22">
        <f t="shared" si="2"/>
        <v>0.92245099999999991</v>
      </c>
    </row>
    <row r="40" spans="1:15" x14ac:dyDescent="0.2">
      <c r="A40" s="10">
        <v>1012</v>
      </c>
      <c r="B40" s="10" t="s">
        <v>21</v>
      </c>
      <c r="C40" s="21">
        <f>+'[4]20'!$E$18/10^6</f>
        <v>0.20283799999999999</v>
      </c>
      <c r="D40" s="21">
        <f>+'[4]20'!$F$18/10^6</f>
        <v>0.223859</v>
      </c>
      <c r="E40" s="21">
        <f>+'[4]20'!$G$18/10^6</f>
        <v>0.21370800000000001</v>
      </c>
      <c r="F40" s="21">
        <f>+'[4]20'!$I$18/10^6</f>
        <v>0.21814800000000001</v>
      </c>
      <c r="G40" s="21">
        <f>+'[4]20'!$J$18/10^6</f>
        <v>0.21534500000000001</v>
      </c>
      <c r="H40" s="21">
        <f>+'[4]20'!$K$18/10^6</f>
        <v>0.22276599999999999</v>
      </c>
      <c r="I40" s="21">
        <f>+'[4]20'!$M$18/10^6</f>
        <v>0.23503499999999999</v>
      </c>
      <c r="J40" s="21">
        <f>+'[4]20'!$N$18/10^6</f>
        <v>0.270366</v>
      </c>
      <c r="K40" s="21">
        <f>+'[4]20'!$O$18/10^6</f>
        <v>0.244062</v>
      </c>
      <c r="L40" s="21">
        <f>+'[4]20'!$Q$18/10^6</f>
        <v>0.22883700000000001</v>
      </c>
      <c r="M40" s="21">
        <f>+'[4]20'!$R$18/10^6</f>
        <v>0.23361399999999999</v>
      </c>
      <c r="N40" s="21">
        <f>+'[4]20'!$S$18/10^6</f>
        <v>0.229297</v>
      </c>
      <c r="O40" s="22">
        <f t="shared" si="2"/>
        <v>2.7378749999999998</v>
      </c>
    </row>
    <row r="41" spans="1:15" x14ac:dyDescent="0.2">
      <c r="A41" s="10">
        <v>1013</v>
      </c>
      <c r="B41" s="10" t="s">
        <v>22</v>
      </c>
      <c r="C41" s="21">
        <f>+'[4]21'!$E$18/10^6</f>
        <v>1.0293E-2</v>
      </c>
      <c r="D41" s="21">
        <f>+'[4]21'!$F$18/10^6</f>
        <v>1.0076999999999999E-2</v>
      </c>
      <c r="E41" s="21">
        <f>+'[4]21'!$G$18/10^6</f>
        <v>1.1766E-2</v>
      </c>
      <c r="F41" s="21">
        <f>+'[4]21'!$I$18/10^6</f>
        <v>1.2971999999999999E-2</v>
      </c>
      <c r="G41" s="21">
        <f>+'[4]21'!$J$18/10^6</f>
        <v>1.1821999999999999E-2</v>
      </c>
      <c r="H41" s="21">
        <f>+'[4]21'!$K$18/10^6</f>
        <v>1.3358999999999999E-2</v>
      </c>
      <c r="I41" s="21">
        <f>+'[4]21'!$M$18/10^6</f>
        <v>1.3875999999999999E-2</v>
      </c>
      <c r="J41" s="21">
        <f>+'[4]21'!$N$18/10^6</f>
        <v>1.5731999999999999E-2</v>
      </c>
      <c r="K41" s="21">
        <f>+'[4]21'!$O$18/10^6</f>
        <v>1.5042E-2</v>
      </c>
      <c r="L41" s="21">
        <f>+'[4]21'!$Q$18/10^6</f>
        <v>1.3032E-2</v>
      </c>
      <c r="M41" s="21">
        <f>+'[4]21'!$R$18/10^6</f>
        <v>1.3384E-2</v>
      </c>
      <c r="N41" s="21">
        <f>+'[4]21'!$S$18/10^6</f>
        <v>1.2952999999999999E-2</v>
      </c>
      <c r="O41" s="22">
        <f t="shared" si="2"/>
        <v>0.15430799999999997</v>
      </c>
    </row>
    <row r="42" spans="1:15" x14ac:dyDescent="0.2">
      <c r="A42" s="10">
        <v>1014</v>
      </c>
      <c r="B42" s="10" t="s">
        <v>23</v>
      </c>
      <c r="C42" s="21">
        <f>+'[4]22'!$E$18/10^6</f>
        <v>0.60045400000000004</v>
      </c>
      <c r="D42" s="21">
        <f>+'[4]22'!$F$18/10^6</f>
        <v>0.619672</v>
      </c>
      <c r="E42" s="21">
        <f>+'[4]22'!$G$18/10^6</f>
        <v>0.61520600000000003</v>
      </c>
      <c r="F42" s="21">
        <f>+'[4]22'!$I$18/10^6</f>
        <v>0.66734899999999997</v>
      </c>
      <c r="G42" s="21">
        <f>+'[4]22'!$J$18/10^6</f>
        <v>0.64449699999999999</v>
      </c>
      <c r="H42" s="21">
        <f>+'[4]22'!$K$18/10^6</f>
        <v>0.63415200000000005</v>
      </c>
      <c r="I42" s="21">
        <f>+'[4]22'!$M$18/10^6</f>
        <v>0.64672700000000005</v>
      </c>
      <c r="J42" s="21">
        <f>+'[4]22'!$N$18/10^6</f>
        <v>0.77266000000000001</v>
      </c>
      <c r="K42" s="21">
        <f>+'[4]22'!$O$18/10^6</f>
        <v>0.66085000000000005</v>
      </c>
      <c r="L42" s="21">
        <f>+'[4]22'!$Q$18/10^6</f>
        <v>0.64456199999999997</v>
      </c>
      <c r="M42" s="21">
        <f>+'[4]22'!$R$18/10^6</f>
        <v>0.63175499999999996</v>
      </c>
      <c r="N42" s="21">
        <f>+'[4]22'!$S$18/10^6</f>
        <v>0.64619899999999997</v>
      </c>
      <c r="O42" s="22">
        <f t="shared" si="2"/>
        <v>7.7840829999999999</v>
      </c>
    </row>
    <row r="43" spans="1:15" x14ac:dyDescent="0.2">
      <c r="A43" s="10">
        <v>1015</v>
      </c>
      <c r="B43" s="10" t="s">
        <v>24</v>
      </c>
      <c r="C43" s="21">
        <f>+'[4]23'!$E$18/10^6</f>
        <v>6.23323E-2</v>
      </c>
      <c r="D43" s="21">
        <f>+'[4]23'!$F$18/10^6</f>
        <v>6.5475000000000005E-2</v>
      </c>
      <c r="E43" s="21">
        <f>+'[4]23'!$G$18/10^6</f>
        <v>6.4273999999999998E-2</v>
      </c>
      <c r="F43" s="21">
        <f>+'[4]23'!$I$18/10^6</f>
        <v>7.0960999999999996E-2</v>
      </c>
      <c r="G43" s="21">
        <f>+'[4]23'!$J$18/10^6</f>
        <v>6.5264000000000003E-2</v>
      </c>
      <c r="H43" s="21">
        <f>+'[4]23'!$K$18/10^6</f>
        <v>6.9005999999999998E-2</v>
      </c>
      <c r="I43" s="21">
        <f>+'[4]23'!$M$18/10^6</f>
        <v>7.2539999999999993E-2</v>
      </c>
      <c r="J43" s="21">
        <f>+'[4]23'!$N$18/10^6</f>
        <v>8.1689999999999999E-2</v>
      </c>
      <c r="K43" s="21">
        <f>+'[4]23'!$O$18/10^6</f>
        <v>6.8013000000000004E-2</v>
      </c>
      <c r="L43" s="21">
        <f>+'[4]23'!$Q$18/10^6</f>
        <v>6.3495999999999997E-2</v>
      </c>
      <c r="M43" s="21">
        <f>+'[4]23'!$R$18/10^6</f>
        <v>6.8027000000000004E-2</v>
      </c>
      <c r="N43" s="21">
        <f>+'[4]23'!$S$18/10^6</f>
        <v>6.7626000000000006E-2</v>
      </c>
      <c r="O43" s="22">
        <f t="shared" si="2"/>
        <v>0.81870430000000005</v>
      </c>
    </row>
    <row r="44" spans="1:15" x14ac:dyDescent="0.2">
      <c r="A44" s="10">
        <v>1016</v>
      </c>
      <c r="B44" s="10" t="s">
        <v>25</v>
      </c>
      <c r="C44" s="21">
        <f>+'[4]24'!$E$18/10^6</f>
        <v>9.9578E-2</v>
      </c>
      <c r="D44" s="21">
        <f>+'[4]24'!$F$18/10^6</f>
        <v>8.6175600000000005E-2</v>
      </c>
      <c r="E44" s="21">
        <f>+'[4]24'!$G$18/10^6</f>
        <v>9.9627999999999994E-2</v>
      </c>
      <c r="F44" s="21">
        <f>+'[4]24'!$I$18/10^6</f>
        <v>0.103121</v>
      </c>
      <c r="G44" s="21">
        <f>+'[4]24'!$J$18/10^6</f>
        <v>9.7585000000000005E-2</v>
      </c>
      <c r="H44" s="21">
        <f>+'[4]24'!$K$18/10^6</f>
        <v>0.102904</v>
      </c>
      <c r="I44" s="21">
        <f>+'[4]24'!$M$18/10^6</f>
        <v>0.104546</v>
      </c>
      <c r="J44" s="21">
        <f>+'[4]24'!$N$18/10^6</f>
        <v>0.136046</v>
      </c>
      <c r="K44" s="21">
        <f>+'[4]24'!$O$18/10^6</f>
        <v>9.9772E-2</v>
      </c>
      <c r="L44" s="21">
        <f>+'[4]24'!$Q$18/10^6</f>
        <v>9.2841999999999994E-2</v>
      </c>
      <c r="M44" s="21">
        <f>+'[4]24'!$R$18/10^6</f>
        <v>9.3768000000000004E-2</v>
      </c>
      <c r="N44" s="21">
        <f>+'[4]24'!$S$18/10^6</f>
        <v>9.7125000000000003E-2</v>
      </c>
      <c r="O44" s="22">
        <f t="shared" si="2"/>
        <v>1.2130906000000001</v>
      </c>
    </row>
    <row r="45" spans="1:15" x14ac:dyDescent="0.2">
      <c r="A45" s="10">
        <v>1017</v>
      </c>
      <c r="B45" s="10" t="s">
        <v>26</v>
      </c>
      <c r="C45" s="21">
        <f>+'[4]25'!$E$18/10^6</f>
        <v>0.18464</v>
      </c>
      <c r="D45" s="21">
        <f>+'[4]25'!$F$18/10^6</f>
        <v>0.185277</v>
      </c>
      <c r="E45" s="21">
        <f>+'[4]25'!$G$18/10^6</f>
        <v>0.211587</v>
      </c>
      <c r="F45" s="21">
        <f>+'[4]25'!$I$18/10^6</f>
        <v>0.19506100000000001</v>
      </c>
      <c r="G45" s="21">
        <f>+'[4]25'!$J$18/10^6</f>
        <v>0.196496</v>
      </c>
      <c r="H45" s="21">
        <f>+'[4]25'!$K$18/10^6</f>
        <v>0.19253899999999999</v>
      </c>
      <c r="I45" s="21">
        <f>+'[4]25'!$M$18/10^6</f>
        <v>0.18387800000000001</v>
      </c>
      <c r="J45" s="21">
        <f>+'[4]25'!$N$18/10^6</f>
        <v>0.25822299999999998</v>
      </c>
      <c r="K45" s="21">
        <f>+'[4]25'!$O$18/10^6</f>
        <v>0.20536199999999999</v>
      </c>
      <c r="L45" s="21">
        <f>+'[4]25'!$Q$18/10^6</f>
        <v>0.18418100000000001</v>
      </c>
      <c r="M45" s="21">
        <f>+'[4]25'!$R$18/10^6</f>
        <v>0.195045</v>
      </c>
      <c r="N45" s="21">
        <f>+'[4]25'!$S$18/10^6</f>
        <v>0.193527</v>
      </c>
      <c r="O45" s="22">
        <f t="shared" si="2"/>
        <v>2.3858160000000002</v>
      </c>
    </row>
    <row r="46" spans="1:15" x14ac:dyDescent="0.2">
      <c r="A46" s="10">
        <v>1018</v>
      </c>
      <c r="B46" s="10" t="s">
        <v>27</v>
      </c>
      <c r="C46" s="21">
        <f>+'[4]26'!$E$18/10^6</f>
        <v>7.9867999999999995E-2</v>
      </c>
      <c r="D46" s="21">
        <f>+'[4]26'!$F$18/10^6</f>
        <v>8.3014000000000004E-2</v>
      </c>
      <c r="E46" s="21">
        <f>+'[4]26'!$G$18/10^6</f>
        <v>8.5063E-2</v>
      </c>
      <c r="F46" s="21">
        <f>+'[4]26'!$I$18/10^6</f>
        <v>7.8890000000000002E-2</v>
      </c>
      <c r="G46" s="21">
        <f>+'[4]26'!$J$18/10^6</f>
        <v>9.1805999999999999E-2</v>
      </c>
      <c r="H46" s="21">
        <f>+'[4]26'!$K$18/10^6</f>
        <v>8.6847999999999995E-2</v>
      </c>
      <c r="I46" s="21">
        <f>+'[4]26'!$M$18/10^6</f>
        <v>8.4794999999999995E-2</v>
      </c>
      <c r="J46" s="21">
        <f>+'[4]26'!$N$18/10^6</f>
        <v>0.10988100000000001</v>
      </c>
      <c r="K46" s="21">
        <f>+'[4]26'!$O$18/10^6</f>
        <v>8.6904999999999996E-2</v>
      </c>
      <c r="L46" s="21">
        <f>+'[4]26'!$Q$18/10^6</f>
        <v>8.0235000000000001E-2</v>
      </c>
      <c r="M46" s="21">
        <f>+'[4]26'!$R$18/10^6</f>
        <v>8.7413000000000005E-2</v>
      </c>
      <c r="N46" s="21">
        <f>+'[4]26'!$S$18/10^6</f>
        <v>7.8483999999999998E-2</v>
      </c>
      <c r="O46" s="22">
        <f t="shared" si="2"/>
        <v>1.033202</v>
      </c>
    </row>
    <row r="47" spans="1:15" x14ac:dyDescent="0.2">
      <c r="A47" s="10">
        <v>1019</v>
      </c>
      <c r="B47" s="10" t="s">
        <v>28</v>
      </c>
      <c r="C47" s="21">
        <f>+'[4]27'!$E$18/10^6</f>
        <v>4.8848000000000003E-2</v>
      </c>
      <c r="D47" s="21">
        <f>+'[4]27'!$F$18/10^6</f>
        <v>5.0194000000000003E-2</v>
      </c>
      <c r="E47" s="21">
        <f>+'[4]27'!$G$18/10^6</f>
        <v>5.4474000000000002E-2</v>
      </c>
      <c r="F47" s="21">
        <f>+'[4]27'!$I$18/10^6</f>
        <v>5.1244999999999999E-2</v>
      </c>
      <c r="G47" s="21">
        <f>+'[4]27'!$J$18/10^6</f>
        <v>5.0953999999999999E-2</v>
      </c>
      <c r="H47" s="21">
        <f>+'[4]27'!$K$18/10^6</f>
        <v>5.7965999999999997E-2</v>
      </c>
      <c r="I47" s="21">
        <f>+'[4]27'!$M$18/10^6</f>
        <v>6.0150000000000002E-2</v>
      </c>
      <c r="J47" s="21">
        <f>+'[4]27'!$N$18/10^6</f>
        <v>5.6050000000000003E-2</v>
      </c>
      <c r="K47" s="21">
        <f>+'[4]27'!$O$18/10^6</f>
        <v>4.8042000000000001E-2</v>
      </c>
      <c r="L47" s="21">
        <f>+'[4]27'!$Q$18/10^6</f>
        <v>5.3754000000000003E-2</v>
      </c>
      <c r="M47" s="21">
        <f>+'[4]27'!$R$18/10^6</f>
        <v>5.0632999999999997E-2</v>
      </c>
      <c r="N47" s="21">
        <f>+'[4]27'!$S$18/10^6</f>
        <v>6.0956000000000003E-2</v>
      </c>
      <c r="O47" s="22">
        <f t="shared" si="2"/>
        <v>0.643266</v>
      </c>
    </row>
    <row r="48" spans="1:15" x14ac:dyDescent="0.2">
      <c r="A48" s="10">
        <v>1020</v>
      </c>
      <c r="B48" s="10" t="s">
        <v>29</v>
      </c>
      <c r="C48" s="21">
        <f>+'[4]28'!$E$18/10^6</f>
        <v>0.25099900000000003</v>
      </c>
      <c r="D48" s="21">
        <f>+'[4]28'!$F$18/10^6</f>
        <v>0.26080300000000001</v>
      </c>
      <c r="E48" s="21">
        <f>+'[4]28'!$G$18/10^6</f>
        <v>0.26436300000000001</v>
      </c>
      <c r="F48" s="21">
        <f>+'[4]28'!$I$18/10^6</f>
        <v>0.25933499999999998</v>
      </c>
      <c r="G48" s="21">
        <f>+'[4]28'!$J$18/10^6</f>
        <v>0.259718</v>
      </c>
      <c r="H48" s="21">
        <f>+'[4]28'!$K$18/10^6</f>
        <v>0.25727899999999998</v>
      </c>
      <c r="I48" s="21">
        <f>+'[4]28'!$M$18/10^6</f>
        <v>0.26258700000000001</v>
      </c>
      <c r="J48" s="21">
        <f>+'[4]28'!$N$18/10^6</f>
        <v>0.282918</v>
      </c>
      <c r="K48" s="21">
        <f>+'[4]28'!$O$18/10^6</f>
        <v>0.27546700000000002</v>
      </c>
      <c r="L48" s="21">
        <f>+'[4]28'!$Q$18/10^6</f>
        <v>0.25455299999999997</v>
      </c>
      <c r="M48" s="21">
        <f>+'[4]28'!$R$18/10^6</f>
        <v>0.25578499999999998</v>
      </c>
      <c r="N48" s="21">
        <f>+'[4]28'!$S$18/10^6</f>
        <v>0.25870700000000002</v>
      </c>
      <c r="O48" s="22">
        <f t="shared" si="2"/>
        <v>3.1425140000000003</v>
      </c>
    </row>
    <row r="49" spans="1:15" x14ac:dyDescent="0.2">
      <c r="A49" s="10">
        <v>1021</v>
      </c>
      <c r="B49" s="10" t="s">
        <v>30</v>
      </c>
      <c r="C49" s="21">
        <f>+'[4]29'!$E$18/10^6</f>
        <v>5.6492000000000001E-2</v>
      </c>
      <c r="D49" s="21">
        <f>+'[4]29'!$F$18/10^6</f>
        <v>5.8563999999999998E-2</v>
      </c>
      <c r="E49" s="21">
        <f>+'[4]29'!$G$18/10^6</f>
        <v>6.2496000000000003E-2</v>
      </c>
      <c r="F49" s="21">
        <f>+'[4]29'!$I$18/10^6</f>
        <v>6.9413000000000002E-2</v>
      </c>
      <c r="G49" s="21">
        <f>+'[4]29'!$J$18/10^6</f>
        <v>6.2008000000000001E-2</v>
      </c>
      <c r="H49" s="21">
        <f>+'[4]29'!$K$18/10^6</f>
        <v>6.5722000000000003E-2</v>
      </c>
      <c r="I49" s="21">
        <f>+'[4]29'!$M$18/10^6</f>
        <v>6.6844000000000001E-2</v>
      </c>
      <c r="J49" s="21">
        <f>+'[4]29'!$N$18/10^6</f>
        <v>7.5367000000000003E-2</v>
      </c>
      <c r="K49" s="21">
        <f>+'[4]29'!$O$18/10^6</f>
        <v>6.9147E-2</v>
      </c>
      <c r="L49" s="21">
        <f>+'[4]29'!$Q$18/10^6</f>
        <v>6.5240999999999993E-2</v>
      </c>
      <c r="M49" s="21">
        <f>+'[4]29'!$R$18/10^6</f>
        <v>6.2798000000000007E-2</v>
      </c>
      <c r="N49" s="21">
        <f>+'[4]29'!$S$18/10^6</f>
        <v>6.4578999999999998E-2</v>
      </c>
      <c r="O49" s="22">
        <f t="shared" si="2"/>
        <v>0.77867099999999989</v>
      </c>
    </row>
    <row r="50" spans="1:15" x14ac:dyDescent="0.2">
      <c r="A50" s="10">
        <v>1022</v>
      </c>
      <c r="B50" s="10" t="s">
        <v>31</v>
      </c>
      <c r="C50" s="21">
        <f>+'[4]30'!$E$18/10^6</f>
        <v>0.303786</v>
      </c>
      <c r="D50" s="21">
        <f>+'[4]30'!$F$18/10^6</f>
        <v>0.30852200000000002</v>
      </c>
      <c r="E50" s="21">
        <f>+'[4]30'!$G$18/10^6</f>
        <v>0.31288199999999999</v>
      </c>
      <c r="F50" s="21">
        <f>+'[4]30'!$I$18/10^6</f>
        <v>0.32239600000000002</v>
      </c>
      <c r="G50" s="21">
        <f>+'[4]30'!$J$18/10^6</f>
        <v>0.31887500000000002</v>
      </c>
      <c r="H50" s="21">
        <f>+'[4]30'!$K$18/10^6</f>
        <v>0.32819700000000002</v>
      </c>
      <c r="I50" s="21">
        <f>+'[4]30'!$M$18/10^6</f>
        <v>0.36492400000000003</v>
      </c>
      <c r="J50" s="21">
        <f>+'[4]30'!$N$18/10^6</f>
        <v>0.37331599999999998</v>
      </c>
      <c r="K50" s="21">
        <f>+'[4]30'!$O$18/10^6</f>
        <v>0.34797800000000001</v>
      </c>
      <c r="L50" s="21">
        <f>+'[4]30'!$Q$18/10^6</f>
        <v>0.32772899999999999</v>
      </c>
      <c r="M50" s="21">
        <f>+'[4]30'!$R$18/10^6</f>
        <v>0.33062000000000002</v>
      </c>
      <c r="N50" s="21">
        <f>+'[4]30'!$S$18/10^6</f>
        <v>0.338895</v>
      </c>
      <c r="O50" s="22">
        <f t="shared" si="2"/>
        <v>3.9781200000000001</v>
      </c>
    </row>
    <row r="51" spans="1:15" x14ac:dyDescent="0.2">
      <c r="A51" s="10">
        <v>1023</v>
      </c>
      <c r="B51" s="10" t="s">
        <v>32</v>
      </c>
      <c r="C51" s="21">
        <f>+'[4]31'!$E$18/10^6</f>
        <v>6.744E-2</v>
      </c>
      <c r="D51" s="21">
        <f>+'[4]31'!$F$18/10^6</f>
        <v>7.0587999999999998E-2</v>
      </c>
      <c r="E51" s="21">
        <f>+'[4]31'!$G$18/10^6</f>
        <v>7.0219000000000004E-2</v>
      </c>
      <c r="F51" s="21">
        <f>+'[4]31'!$I$18/10^6</f>
        <v>7.7938999999999994E-2</v>
      </c>
      <c r="G51" s="21">
        <f>+'[4]31'!$J$18/10^6</f>
        <v>6.9108000000000003E-2</v>
      </c>
      <c r="H51" s="21">
        <f>+'[4]31'!$K$18/10^6</f>
        <v>7.0086999999999997E-2</v>
      </c>
      <c r="I51" s="21">
        <f>+'[4]31'!$M$18/10^6</f>
        <v>8.1584000000000004E-2</v>
      </c>
      <c r="J51" s="21">
        <f>+'[4]31'!$N$18/10^6</f>
        <v>8.201E-2</v>
      </c>
      <c r="K51" s="21">
        <f>+'[4]31'!$O$18/10^6</f>
        <v>7.7793000000000001E-2</v>
      </c>
      <c r="L51" s="21">
        <f>+'[4]31'!$Q$18/10^6</f>
        <v>7.2037000000000004E-2</v>
      </c>
      <c r="M51" s="21">
        <f>+'[4]31'!$R$18/10^6</f>
        <v>6.7062999999999998E-2</v>
      </c>
      <c r="N51" s="21">
        <f>+'[4]31'!$S$18/10^6</f>
        <v>7.3021000000000003E-2</v>
      </c>
      <c r="O51" s="22">
        <f t="shared" si="2"/>
        <v>0.87888900000000003</v>
      </c>
    </row>
    <row r="52" spans="1:15" x14ac:dyDescent="0.2">
      <c r="A52" s="10">
        <v>1024</v>
      </c>
      <c r="B52" s="10" t="s">
        <v>33</v>
      </c>
      <c r="C52" s="21">
        <f>+'[4]32'!$E$18/10^6</f>
        <v>0.44017318</v>
      </c>
      <c r="D52" s="21">
        <f>+'[4]32'!$F$18/10^6</f>
        <v>0.462951</v>
      </c>
      <c r="E52" s="21">
        <f>+'[4]32'!$G$18/10^6</f>
        <v>0.46275899999999998</v>
      </c>
      <c r="F52" s="21">
        <f>+'[4]32'!$I$18/10^6</f>
        <v>0.46255000000000002</v>
      </c>
      <c r="G52" s="21">
        <f>+'[4]32'!$J$18/10^6</f>
        <v>0.45946513</v>
      </c>
      <c r="H52" s="21">
        <f>+'[4]32'!$K$18/10^6</f>
        <v>0.42003000000000001</v>
      </c>
      <c r="I52" s="21">
        <f>+'[4]32'!$M$18/10^6</f>
        <v>0.44065700000000002</v>
      </c>
      <c r="J52" s="21">
        <f>+'[4]32'!$N$18/10^6</f>
        <v>0.512015</v>
      </c>
      <c r="K52" s="21">
        <f>+'[4]32'!$O$18/10^6</f>
        <v>0.46559200000000001</v>
      </c>
      <c r="L52" s="21">
        <f>+'[4]32'!$Q$18/10^6</f>
        <v>0.48775268999999999</v>
      </c>
      <c r="M52" s="21">
        <f>+'[4]32'!$R$18/10^6</f>
        <v>0.47864299999999999</v>
      </c>
      <c r="N52" s="21">
        <f>+'[4]32'!$S$18/10^6</f>
        <v>0.441301</v>
      </c>
      <c r="O52" s="22">
        <f t="shared" si="2"/>
        <v>5.5338890000000003</v>
      </c>
    </row>
    <row r="53" spans="1:15" x14ac:dyDescent="0.2">
      <c r="A53" s="10">
        <v>1025</v>
      </c>
      <c r="B53" s="10" t="s">
        <v>34</v>
      </c>
      <c r="C53" s="21">
        <f>+'[4]33'!$E$18/10^6</f>
        <v>7.6785000000000006E-2</v>
      </c>
      <c r="D53" s="21">
        <f>+'[4]33'!$F$18/10^6</f>
        <v>7.9104999999999995E-2</v>
      </c>
      <c r="E53" s="21">
        <f>+'[4]33'!$G$18/10^6</f>
        <v>7.7654000000000001E-2</v>
      </c>
      <c r="F53" s="21">
        <f>+'[4]33'!$I$18/10^6</f>
        <v>7.9575999999999994E-2</v>
      </c>
      <c r="G53" s="21">
        <f>+'[4]33'!$J$18/10^6</f>
        <v>8.0831E-2</v>
      </c>
      <c r="H53" s="21">
        <f>+'[4]33'!$K$18/10^6</f>
        <v>8.5014999999999993E-2</v>
      </c>
      <c r="I53" s="21">
        <f>+'[4]33'!$M$18/10^6</f>
        <v>8.4999000000000005E-2</v>
      </c>
      <c r="J53" s="21">
        <f>+'[4]33'!$N$18/10^6</f>
        <v>0.103562</v>
      </c>
      <c r="K53" s="21">
        <f>+'[4]33'!$O$18/10^6</f>
        <v>8.8648000000000005E-2</v>
      </c>
      <c r="L53" s="21">
        <f>+'[4]33'!$Q$18/10^6</f>
        <v>8.6895E-2</v>
      </c>
      <c r="M53" s="21">
        <f>+'[4]33'!$R$18/10^6</f>
        <v>7.9375000000000001E-2</v>
      </c>
      <c r="N53" s="21">
        <f>+'[4]33'!$S$18/10^6</f>
        <v>9.0867000000000003E-2</v>
      </c>
      <c r="O53" s="22">
        <f t="shared" si="2"/>
        <v>1.013312</v>
      </c>
    </row>
    <row r="54" spans="1:15" x14ac:dyDescent="0.2">
      <c r="A54" s="10">
        <v>1026</v>
      </c>
      <c r="B54" s="10" t="s">
        <v>35</v>
      </c>
      <c r="C54" s="21">
        <f>+'[4]34'!$E$18/10^6</f>
        <v>3.1342000000000002E-2</v>
      </c>
      <c r="D54" s="21">
        <f>+'[4]34'!$F$18/10^6</f>
        <v>3.4284000000000002E-2</v>
      </c>
      <c r="E54" s="21">
        <f>+'[4]34'!$G$18/10^6</f>
        <v>3.0277999999999999E-2</v>
      </c>
      <c r="F54" s="21">
        <f>+'[4]34'!$I$18/10^6</f>
        <v>3.3149999999999999E-2</v>
      </c>
      <c r="G54" s="21">
        <f>+'[4]34'!$J$18/10^6</f>
        <v>3.2149999999999998E-2</v>
      </c>
      <c r="H54" s="21">
        <f>+'[4]34'!$K$18/10^6</f>
        <v>3.5198E-2</v>
      </c>
      <c r="I54" s="21">
        <f>+'[4]34'!$M$18/10^6</f>
        <v>3.5549999999999998E-2</v>
      </c>
      <c r="J54" s="21">
        <f>+'[4]34'!$N$18/10^6</f>
        <v>3.8008E-2</v>
      </c>
      <c r="K54" s="21">
        <f>+'[4]34'!$O$18/10^6</f>
        <v>3.6687999999999998E-2</v>
      </c>
      <c r="L54" s="21">
        <f>+'[4]34'!$Q$18/10^6</f>
        <v>3.4759999999999999E-2</v>
      </c>
      <c r="M54" s="21">
        <f>+'[4]34'!$R$18/10^6</f>
        <v>3.4453999999999999E-2</v>
      </c>
      <c r="N54" s="21">
        <f>+'[4]34'!$S$18/10^6</f>
        <v>3.4508999999999998E-2</v>
      </c>
      <c r="O54" s="22">
        <f t="shared" si="2"/>
        <v>0.41037100000000004</v>
      </c>
    </row>
    <row r="55" spans="1:15" x14ac:dyDescent="0.2">
      <c r="A55" s="10">
        <v>1027</v>
      </c>
      <c r="B55" s="10" t="s">
        <v>36</v>
      </c>
      <c r="C55" s="21">
        <f>+'[4]35'!$E$18/10^6</f>
        <v>3.9655999999999997E-2</v>
      </c>
      <c r="D55" s="21">
        <f>+'[4]35'!$F$18/10^6</f>
        <v>4.4248000000000003E-2</v>
      </c>
      <c r="E55" s="21">
        <f>+'[4]35'!$G$18/10^6</f>
        <v>4.1332000000000001E-2</v>
      </c>
      <c r="F55" s="21">
        <f>+'[4]35'!$I$18/10^6</f>
        <v>4.0984E-2</v>
      </c>
      <c r="G55" s="21">
        <f>+'[4]35'!$J$18/10^6</f>
        <v>4.0792000000000002E-2</v>
      </c>
      <c r="H55" s="21">
        <f>+'[4]35'!$K$18/10^6</f>
        <v>4.3504000000000001E-2</v>
      </c>
      <c r="I55" s="21">
        <f>+'[4]35'!$M$18/10^6</f>
        <v>4.0580999999999999E-2</v>
      </c>
      <c r="J55" s="21">
        <f>+'[4]35'!$N$18/10^6</f>
        <v>5.2267000000000001E-2</v>
      </c>
      <c r="K55" s="21">
        <f>+'[4]35'!$O$18/10^6</f>
        <v>4.4955000000000002E-2</v>
      </c>
      <c r="L55" s="21">
        <f>+'[4]35'!$Q$18/10^6</f>
        <v>4.3194999999999997E-2</v>
      </c>
      <c r="M55" s="21">
        <f>+'[4]35'!$R$18/10^6</f>
        <v>4.1260999999999999E-2</v>
      </c>
      <c r="N55" s="21">
        <f>+'[4]35'!$S$18/10^6</f>
        <v>4.3584999999999999E-2</v>
      </c>
      <c r="O55" s="22">
        <f t="shared" si="2"/>
        <v>0.51636000000000004</v>
      </c>
    </row>
    <row r="56" spans="1:15" x14ac:dyDescent="0.2">
      <c r="A56" s="10">
        <v>1028</v>
      </c>
      <c r="B56" s="10" t="s">
        <v>37</v>
      </c>
      <c r="C56" s="21">
        <f>+'[4]36'!$E$18/10^6</f>
        <v>0.258766</v>
      </c>
      <c r="D56" s="21">
        <f>+'[4]36'!$F$18/10^6</f>
        <v>0.28879500000000002</v>
      </c>
      <c r="E56" s="21">
        <f>+'[4]36'!$G$18/10^6</f>
        <v>0.27471099999999998</v>
      </c>
      <c r="F56" s="21">
        <f>+'[4]36'!$I$18/10^6</f>
        <v>0.28798099999999999</v>
      </c>
      <c r="G56" s="21">
        <f>+'[4]36'!$J$18/10^6</f>
        <v>0.27480100000000002</v>
      </c>
      <c r="H56" s="21">
        <f>+'[4]36'!$K$18/10^6</f>
        <v>0.27915699999999999</v>
      </c>
      <c r="I56" s="21">
        <f>+'[4]36'!$M$18/10^6</f>
        <v>0.29046499999999997</v>
      </c>
      <c r="J56" s="21">
        <f>+'[4]36'!$N$18/10^6</f>
        <v>0.332677</v>
      </c>
      <c r="K56" s="21">
        <f>+'[4]36'!$O$18/10^6</f>
        <v>0.29659400000000002</v>
      </c>
      <c r="L56" s="21">
        <f>+'[4]36'!$Q$18/10^6</f>
        <v>0.27374599999999999</v>
      </c>
      <c r="M56" s="21">
        <f>+'[4]36'!$R$18/10^6</f>
        <v>0.28608299999999998</v>
      </c>
      <c r="N56" s="21">
        <f>+'[4]36'!$S$18/10^6</f>
        <v>0.27796300000000002</v>
      </c>
      <c r="O56" s="22">
        <f t="shared" si="2"/>
        <v>3.4217390000000005</v>
      </c>
    </row>
    <row r="57" spans="1:15" x14ac:dyDescent="0.2">
      <c r="A57" s="10">
        <v>1029</v>
      </c>
      <c r="B57" s="10" t="s">
        <v>38</v>
      </c>
      <c r="C57" s="21">
        <f>+'[4]37'!$E$18/10^6</f>
        <v>3.0331E-2</v>
      </c>
      <c r="D57" s="21">
        <f>+'[4]37'!$F$18/10^6</f>
        <v>3.2615999999999999E-2</v>
      </c>
      <c r="E57" s="21">
        <f>+'[4]37'!$G$18/10^6</f>
        <v>3.2759000000000003E-2</v>
      </c>
      <c r="F57" s="21">
        <f>+'[4]37'!$I$18/10^6</f>
        <v>3.3309999999999999E-2</v>
      </c>
      <c r="G57" s="21">
        <f>+'[4]37'!$J$18/10^6</f>
        <v>3.0669999999999999E-2</v>
      </c>
      <c r="H57" s="21">
        <f>+'[4]37'!$K$18/10^6</f>
        <v>3.2259999999999997E-2</v>
      </c>
      <c r="I57" s="21">
        <f>+'[4]37'!$M$18/10^6</f>
        <v>3.7374999999999999E-2</v>
      </c>
      <c r="J57" s="21">
        <f>+'[4]37'!$N$18/10^6</f>
        <v>3.9076E-2</v>
      </c>
      <c r="K57" s="21">
        <f>+'[4]37'!$O$18/10^6</f>
        <v>3.6838999999999997E-2</v>
      </c>
      <c r="L57" s="21">
        <f>+'[4]37'!$Q$18/10^6</f>
        <v>3.4875000000000003E-2</v>
      </c>
      <c r="M57" s="21">
        <f>+'[4]37'!$R$18/10^6</f>
        <v>3.5352000000000001E-2</v>
      </c>
      <c r="N57" s="21">
        <f>+'[4]37'!$S$18/10^6</f>
        <v>3.5757999999999998E-2</v>
      </c>
      <c r="O57" s="22">
        <f t="shared" si="2"/>
        <v>0.411221</v>
      </c>
    </row>
    <row r="58" spans="1:15" x14ac:dyDescent="0.2">
      <c r="A58" s="15">
        <v>1030</v>
      </c>
      <c r="B58" s="15" t="s">
        <v>18</v>
      </c>
      <c r="C58" s="23">
        <f>+'[4]17'!$E$18/10^6</f>
        <v>5.4654000000000001E-2</v>
      </c>
      <c r="D58" s="23">
        <f>+'[4]17'!$F$18/10^6</f>
        <v>5.0900000000000001E-2</v>
      </c>
      <c r="E58" s="23">
        <f>+'[4]17'!$G$18/10^6</f>
        <v>5.2159999999999998E-2</v>
      </c>
      <c r="F58" s="23">
        <f>+'[4]17'!$I$18/10^6</f>
        <v>5.8407000000000001E-2</v>
      </c>
      <c r="G58" s="23">
        <f>+'[4]17'!$J$18/10^6</f>
        <v>5.092E-2</v>
      </c>
      <c r="H58" s="23">
        <f>+'[4]17'!$K$18/10^6</f>
        <v>5.4654000000000001E-2</v>
      </c>
      <c r="I58" s="23">
        <f>+'[4]17'!$M$18/10^6</f>
        <v>5.8244999999999998E-2</v>
      </c>
      <c r="J58" s="23">
        <f>+'[4]17'!$N$18/10^6</f>
        <v>6.5119999999999997E-2</v>
      </c>
      <c r="K58" s="23">
        <f>+'[4]17'!$O$18/10^6</f>
        <v>5.7973999999999998E-2</v>
      </c>
      <c r="L58" s="23">
        <f>+'[4]17'!$Q$18/10^6</f>
        <v>5.2908999999999998E-2</v>
      </c>
      <c r="M58" s="23">
        <f>+'[4]17'!$R$18/10^6</f>
        <v>5.4944E-2</v>
      </c>
      <c r="N58" s="23">
        <f>+'[4]17'!$S$18/10^6</f>
        <v>5.6015000000000002E-2</v>
      </c>
      <c r="O58" s="24">
        <f t="shared" si="2"/>
        <v>0.66690199999999999</v>
      </c>
    </row>
    <row r="59" spans="1:15" x14ac:dyDescent="0.2">
      <c r="A59" s="4">
        <v>10300</v>
      </c>
      <c r="B59" s="4" t="s">
        <v>61</v>
      </c>
      <c r="C59" s="18">
        <f>SUM(C32:C58)</f>
        <v>5.7647904800000012</v>
      </c>
      <c r="D59" s="18">
        <f t="shared" ref="D59:N59" si="3">SUM(D32:D58)</f>
        <v>6.0398556000000019</v>
      </c>
      <c r="E59" s="18">
        <f t="shared" si="3"/>
        <v>6.1996988000000002</v>
      </c>
      <c r="F59" s="18">
        <f t="shared" si="3"/>
        <v>6.3407990999999999</v>
      </c>
      <c r="G59" s="18">
        <f t="shared" si="3"/>
        <v>6.1844870299999979</v>
      </c>
      <c r="H59" s="18">
        <f t="shared" si="3"/>
        <v>6.1395974999999998</v>
      </c>
      <c r="I59" s="18">
        <f t="shared" si="3"/>
        <v>6.394805400000001</v>
      </c>
      <c r="J59" s="18">
        <f t="shared" si="3"/>
        <v>7.1309027999999994</v>
      </c>
      <c r="K59" s="18">
        <f t="shared" si="3"/>
        <v>6.4379722999999975</v>
      </c>
      <c r="L59" s="18">
        <f t="shared" si="3"/>
        <v>6.2141873899999993</v>
      </c>
      <c r="M59" s="18">
        <f t="shared" si="3"/>
        <v>6.2762919999999989</v>
      </c>
      <c r="N59" s="18">
        <f t="shared" si="3"/>
        <v>6.2498489000000008</v>
      </c>
      <c r="O59" s="18">
        <f t="shared" si="2"/>
        <v>75.373237300000014</v>
      </c>
    </row>
    <row r="60" spans="1:15" x14ac:dyDescent="0.2">
      <c r="A60" s="32"/>
      <c r="B60" s="32"/>
      <c r="C60"/>
      <c r="D60"/>
      <c r="E60"/>
      <c r="F60"/>
      <c r="G60"/>
      <c r="H60"/>
      <c r="I60"/>
      <c r="J60"/>
      <c r="K60"/>
      <c r="L60"/>
      <c r="M60"/>
      <c r="N60"/>
      <c r="O60" s="32"/>
    </row>
    <row r="61" spans="1:15" x14ac:dyDescent="0.2">
      <c r="A61" s="3" t="s">
        <v>52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61</v>
      </c>
    </row>
    <row r="62" spans="1:15" x14ac:dyDescent="0.2">
      <c r="A62" s="7">
        <v>1004</v>
      </c>
      <c r="B62" s="7" t="s">
        <v>94</v>
      </c>
      <c r="C62" s="19">
        <f>+'[4]11'!$E$23/10^6</f>
        <v>1.121629</v>
      </c>
      <c r="D62" s="19">
        <f>+'[4]11'!$F$23/10^6</f>
        <v>1.366841</v>
      </c>
      <c r="E62" s="19">
        <f>+'[4]11'!$G$23/10^6</f>
        <v>1.241541</v>
      </c>
      <c r="F62" s="19">
        <f>+'[4]11'!$I$23/10^6</f>
        <v>1.3630070000000001</v>
      </c>
      <c r="G62" s="19">
        <f>+'[4]11'!$J$23/10^6</f>
        <v>1.288249</v>
      </c>
      <c r="H62" s="19">
        <f>+'[4]11'!$K$23/10^6</f>
        <v>1.130131</v>
      </c>
      <c r="I62" s="19">
        <f>+'[4]11'!$M$23/10^6</f>
        <v>0.99262799999999995</v>
      </c>
      <c r="J62" s="19">
        <f>+'[4]11'!$N$23/10^6</f>
        <v>1.3141309999999999</v>
      </c>
      <c r="K62" s="19">
        <f>+'[4]11'!$O$23/10^6</f>
        <v>1.3242419999999999</v>
      </c>
      <c r="L62" s="19">
        <f>+'[4]11'!$Q$23/10^6</f>
        <v>1.314235</v>
      </c>
      <c r="M62" s="19">
        <f>+'[4]11'!$R$23/10^6</f>
        <v>1.3387659999999999</v>
      </c>
      <c r="N62" s="19">
        <f>+'[4]11'!$S$23/10^6</f>
        <v>1.2071879999999999</v>
      </c>
      <c r="O62" s="20">
        <f>SUM(C62:N62)</f>
        <v>15.002588000000001</v>
      </c>
    </row>
    <row r="63" spans="1:15" x14ac:dyDescent="0.2">
      <c r="A63" s="10">
        <v>1005</v>
      </c>
      <c r="B63" s="10" t="s">
        <v>13</v>
      </c>
      <c r="C63" s="21">
        <f>+'[4]12'!$E$23/10^6</f>
        <v>1.3317000000000001E-2</v>
      </c>
      <c r="D63" s="21">
        <f>+'[4]12'!$F$23/10^6</f>
        <v>1.0284E-2</v>
      </c>
      <c r="E63" s="21">
        <f>+'[4]12'!$G$23/10^6</f>
        <v>1.0904E-2</v>
      </c>
      <c r="F63" s="21">
        <f>+'[4]12'!$I$23/10^6</f>
        <v>1.0855999999999999E-2</v>
      </c>
      <c r="G63" s="21">
        <f>+'[4]12'!$J$23/10^6</f>
        <v>1.1032E-2</v>
      </c>
      <c r="H63" s="21">
        <f>+'[4]12'!$K$23/10^6</f>
        <v>9.5829999999999995E-3</v>
      </c>
      <c r="I63" s="21">
        <f>+'[4]12'!$M$23/10^6</f>
        <v>1.1148999999999999E-2</v>
      </c>
      <c r="J63" s="21">
        <f>+'[4]12'!$N$23/10^6</f>
        <v>1.0992E-2</v>
      </c>
      <c r="K63" s="21">
        <f>+'[4]12'!$O$23/10^6</f>
        <v>9.1090000000000008E-3</v>
      </c>
      <c r="L63" s="21">
        <f>+'[4]12'!$Q$23/10^6</f>
        <v>9.3449999999999991E-3</v>
      </c>
      <c r="M63" s="21">
        <f>+'[4]12'!$R$23/10^6</f>
        <v>9.3299999999999998E-3</v>
      </c>
      <c r="N63" s="21">
        <f>+'[4]12'!$S$23/10^6</f>
        <v>8.8749999999999992E-3</v>
      </c>
      <c r="O63" s="22">
        <f t="shared" ref="O63:O89" si="4">SUM(C63:N63)</f>
        <v>0.124776</v>
      </c>
    </row>
    <row r="64" spans="1:15" x14ac:dyDescent="0.2">
      <c r="A64" s="10">
        <v>1006</v>
      </c>
      <c r="B64" s="10" t="s">
        <v>14</v>
      </c>
      <c r="C64" s="21">
        <f>+'[4]13'!$E$23/10^6</f>
        <v>2.8784000000000001E-2</v>
      </c>
      <c r="D64" s="21">
        <f>+'[4]13'!$F$23/10^6</f>
        <v>4.4233000000000001E-2</v>
      </c>
      <c r="E64" s="21">
        <f>+'[4]13'!$G$23/10^6</f>
        <v>2.7907000000000001E-2</v>
      </c>
      <c r="F64" s="21">
        <f>+'[4]13'!$I$23/10^6</f>
        <v>3.7079000000000001E-2</v>
      </c>
      <c r="G64" s="21">
        <f>+'[4]13'!$J$23/10^6</f>
        <v>3.0051999999999999E-2</v>
      </c>
      <c r="H64" s="21">
        <f>+'[4]13'!$K$23/10^6</f>
        <v>3.0766999999999999E-2</v>
      </c>
      <c r="I64" s="21">
        <f>+'[4]13'!$M$23/10^6</f>
        <v>4.7224000000000002E-2</v>
      </c>
      <c r="J64" s="21">
        <f>+'[4]13'!$N$23/10^6</f>
        <v>2.5246999999999999E-2</v>
      </c>
      <c r="K64" s="21">
        <f>+'[4]13'!$O$23/10^6</f>
        <v>4.7369000000000001E-2</v>
      </c>
      <c r="L64" s="21">
        <f>+'[4]13'!$Q$23/10^6</f>
        <v>3.1848000000000001E-2</v>
      </c>
      <c r="M64" s="21">
        <f>+'[4]13'!$R$23/10^6</f>
        <v>3.6819999999999999E-2</v>
      </c>
      <c r="N64" s="21">
        <f>+'[4]13'!$S$23/10^6</f>
        <v>3.3533E-2</v>
      </c>
      <c r="O64" s="22">
        <f t="shared" si="4"/>
        <v>0.42086299999999999</v>
      </c>
    </row>
    <row r="65" spans="1:15" x14ac:dyDescent="0.2">
      <c r="A65" s="10">
        <v>1007</v>
      </c>
      <c r="B65" s="10" t="s">
        <v>15</v>
      </c>
      <c r="C65" s="21">
        <f>+'[4]14'!$E$23/10^6</f>
        <v>0.109485</v>
      </c>
      <c r="D65" s="21">
        <f>+'[4]14'!$F$23/10^6</f>
        <v>0.12856300000000001</v>
      </c>
      <c r="E65" s="21">
        <f>+'[4]14'!$G$23/10^6</f>
        <v>6.6778000000000004E-2</v>
      </c>
      <c r="F65" s="21">
        <f>+'[4]14'!$I$23/10^6</f>
        <v>0.10747</v>
      </c>
      <c r="G65" s="21">
        <f>+'[4]14'!$J$23/10^6</f>
        <v>5.6933999999999998E-2</v>
      </c>
      <c r="H65" s="21">
        <f>+'[4]14'!$K$23/10^6</f>
        <v>8.5468000000000002E-2</v>
      </c>
      <c r="I65" s="21">
        <f>+'[4]14'!$M$23/10^6</f>
        <v>7.9518000000000005E-2</v>
      </c>
      <c r="J65" s="21">
        <f>+'[4]14'!$N$23/10^6</f>
        <v>9.3292E-2</v>
      </c>
      <c r="K65" s="21">
        <f>+'[4]14'!$O$23/10^6</f>
        <v>8.4186999999999998E-2</v>
      </c>
      <c r="L65" s="21">
        <f>+'[4]14'!$Q$23/10^6</f>
        <v>0.104737</v>
      </c>
      <c r="M65" s="21">
        <f>+'[4]14'!$R$23/10^6</f>
        <v>8.0846000000000001E-2</v>
      </c>
      <c r="N65" s="21">
        <f>+'[4]14'!$S$23/10^6</f>
        <v>7.1742E-2</v>
      </c>
      <c r="O65" s="22">
        <f t="shared" si="4"/>
        <v>1.0690200000000001</v>
      </c>
    </row>
    <row r="66" spans="1:15" x14ac:dyDescent="0.2">
      <c r="A66" s="10">
        <v>1008</v>
      </c>
      <c r="B66" s="10" t="s">
        <v>16</v>
      </c>
      <c r="C66" s="21">
        <f>+'[4]15'!$E$23/10^6</f>
        <v>1.3984999999999999E-2</v>
      </c>
      <c r="D66" s="21">
        <f>+'[4]15'!$F$23/10^6</f>
        <v>1.5478E-2</v>
      </c>
      <c r="E66" s="21">
        <f>+'[4]15'!$G$23/10^6</f>
        <v>1.5878E-2</v>
      </c>
      <c r="F66" s="21">
        <f>+'[4]15'!$I$23/10^6</f>
        <v>1.5409000000000001E-2</v>
      </c>
      <c r="G66" s="21">
        <f>+'[4]15'!$J$23/10^6</f>
        <v>1.4874E-2</v>
      </c>
      <c r="H66" s="21">
        <f>+'[4]15'!$K$23/10^6</f>
        <v>1.4874E-2</v>
      </c>
      <c r="I66" s="21">
        <f>+'[4]15'!$M$23/10^6</f>
        <v>1.7315000000000001E-2</v>
      </c>
      <c r="J66" s="21">
        <f>+'[4]15'!$N$23/10^6</f>
        <v>1.2994E-2</v>
      </c>
      <c r="K66" s="21">
        <f>+'[4]15'!$O$23/10^6</f>
        <v>1.1965999999999999E-2</v>
      </c>
      <c r="L66" s="21">
        <f>+'[4]15'!$Q$23/10^6</f>
        <v>1.4421E-2</v>
      </c>
      <c r="M66" s="21">
        <f>+'[4]15'!$R$23/10^6</f>
        <v>1.4626999999999999E-2</v>
      </c>
      <c r="N66" s="21">
        <f>+'[4]15'!$S$23/10^6</f>
        <v>1.5167999999999999E-2</v>
      </c>
      <c r="O66" s="22">
        <f t="shared" si="4"/>
        <v>0.17698899999999998</v>
      </c>
    </row>
    <row r="67" spans="1:15" x14ac:dyDescent="0.2">
      <c r="A67" s="10">
        <v>1009</v>
      </c>
      <c r="B67" s="10" t="s">
        <v>17</v>
      </c>
      <c r="C67" s="21">
        <f>+'[4]16'!$E$23/10^6</f>
        <v>3.0873000000000001E-2</v>
      </c>
      <c r="D67" s="21">
        <f>+'[4]16'!$F$23/10^6</f>
        <v>4.2539E-2</v>
      </c>
      <c r="E67" s="21">
        <f>+'[4]16'!$G$23/10^6</f>
        <v>3.5085199999999997E-2</v>
      </c>
      <c r="F67" s="21">
        <f>+'[4]16'!$I$23/10^6</f>
        <v>4.6832899999999997E-2</v>
      </c>
      <c r="G67" s="21">
        <f>+'[4]16'!$J$23/10^6</f>
        <v>3.5111100000000006E-2</v>
      </c>
      <c r="H67" s="21">
        <f>+'[4]16'!$K$23/10^6</f>
        <v>3.2175500000000003E-2</v>
      </c>
      <c r="I67" s="21">
        <f>+'[4]16'!$M$23/10^6</f>
        <v>3.5285600000000007E-2</v>
      </c>
      <c r="J67" s="21">
        <f>+'[4]16'!$N$23/10^6</f>
        <v>2.0943199999999999E-2</v>
      </c>
      <c r="K67" s="21">
        <f>+'[4]16'!$O$23/10^6</f>
        <v>2.3637699999999998E-2</v>
      </c>
      <c r="L67" s="21">
        <f>+'[4]16'!$Q$23/10^6</f>
        <v>2.7702300000000003E-2</v>
      </c>
      <c r="M67" s="21">
        <f>+'[4]16'!$R$23/10^6</f>
        <v>2.2766999999999999E-2</v>
      </c>
      <c r="N67" s="21">
        <f>+'[4]16'!$S$23/10^6</f>
        <v>2.7689100000000005E-2</v>
      </c>
      <c r="O67" s="22">
        <f t="shared" si="4"/>
        <v>0.38064160000000002</v>
      </c>
    </row>
    <row r="68" spans="1:15" x14ac:dyDescent="0.2">
      <c r="A68" s="10">
        <v>1010</v>
      </c>
      <c r="B68" s="10" t="s">
        <v>19</v>
      </c>
      <c r="C68" s="21">
        <f>+'[4]18'!$E$23/10^6</f>
        <v>5.8376999999999998E-2</v>
      </c>
      <c r="D68" s="21">
        <f>+'[4]18'!$F$23/10^6</f>
        <v>6.7035999999999998E-2</v>
      </c>
      <c r="E68" s="21">
        <f>+'[4]18'!$G$23/10^6</f>
        <v>5.6756000000000001E-2</v>
      </c>
      <c r="F68" s="21">
        <f>+'[4]18'!$I$23/10^6</f>
        <v>6.6903000000000004E-2</v>
      </c>
      <c r="G68" s="21">
        <f>+'[4]18'!$J$23/10^6</f>
        <v>5.2788000000000002E-2</v>
      </c>
      <c r="H68" s="21">
        <f>+'[4]18'!$K$23/10^6</f>
        <v>5.7881000000000002E-2</v>
      </c>
      <c r="I68" s="21">
        <f>+'[4]18'!$M$23/10^6</f>
        <v>5.7903999999999997E-2</v>
      </c>
      <c r="J68" s="21">
        <f>+'[4]18'!$N$23/10^6</f>
        <v>6.0099E-2</v>
      </c>
      <c r="K68" s="21">
        <f>+'[4]18'!$O$23/10^6</f>
        <v>4.6179999999999999E-2</v>
      </c>
      <c r="L68" s="21">
        <f>+'[4]18'!$Q$23/10^6</f>
        <v>5.0525E-2</v>
      </c>
      <c r="M68" s="21">
        <f>+'[4]18'!$R$23/10^6</f>
        <v>5.4633000000000001E-2</v>
      </c>
      <c r="N68" s="21">
        <f>+'[4]18'!$S$23/10^6</f>
        <v>5.3129000000000003E-2</v>
      </c>
      <c r="O68" s="22">
        <f t="shared" si="4"/>
        <v>0.68221100000000012</v>
      </c>
    </row>
    <row r="69" spans="1:15" x14ac:dyDescent="0.2">
      <c r="A69" s="10">
        <v>1011</v>
      </c>
      <c r="B69" s="10" t="s">
        <v>20</v>
      </c>
      <c r="C69" s="21">
        <f>+'[4]19'!$E$23/10^6</f>
        <v>8.9339999999999992E-3</v>
      </c>
      <c r="D69" s="21">
        <f>+'[4]19'!$F$23/10^6</f>
        <v>1.5476E-2</v>
      </c>
      <c r="E69" s="21">
        <f>+'[4]19'!$G$23/10^6</f>
        <v>9.0869999999999996E-3</v>
      </c>
      <c r="F69" s="21">
        <f>+'[4]19'!$I$23/10^6</f>
        <v>5.5420000000000001E-3</v>
      </c>
      <c r="G69" s="21">
        <f>+'[4]19'!$J$23/10^6</f>
        <v>8.0350000000000005E-3</v>
      </c>
      <c r="H69" s="21">
        <f>+'[4]19'!$K$23/10^6</f>
        <v>7.1669999999999998E-3</v>
      </c>
      <c r="I69" s="21">
        <f>+'[4]19'!$M$23/10^6</f>
        <v>7.3920000000000001E-3</v>
      </c>
      <c r="J69" s="21">
        <f>+'[4]19'!$N$23/10^6</f>
        <v>4.8690000000000001E-3</v>
      </c>
      <c r="K69" s="21">
        <f>+'[4]19'!$O$23/10^6</f>
        <v>7.8040000000000002E-3</v>
      </c>
      <c r="L69" s="21">
        <f>+'[4]19'!$Q$23/10^6</f>
        <v>9.2599999999999991E-3</v>
      </c>
      <c r="M69" s="21">
        <f>+'[4]19'!$R$23/10^6</f>
        <v>9.5639999999999996E-3</v>
      </c>
      <c r="N69" s="21">
        <f>+'[4]19'!$S$23/10^6</f>
        <v>1.9095999999999998E-2</v>
      </c>
      <c r="O69" s="22">
        <f t="shared" si="4"/>
        <v>0.11222600000000002</v>
      </c>
    </row>
    <row r="70" spans="1:15" x14ac:dyDescent="0.2">
      <c r="A70" s="10">
        <v>1012</v>
      </c>
      <c r="B70" s="10" t="s">
        <v>21</v>
      </c>
      <c r="C70" s="21">
        <f>+'[4]20'!$E$23/10^6</f>
        <v>6.6189999999999999E-2</v>
      </c>
      <c r="D70" s="21">
        <f>+'[4]20'!$F$23/10^6</f>
        <v>0.10911899999999999</v>
      </c>
      <c r="E70" s="21">
        <f>+'[4]20'!$G$23/10^6</f>
        <v>0.114885</v>
      </c>
      <c r="F70" s="21">
        <f>+'[4]20'!$I$23/10^6</f>
        <v>0.115859</v>
      </c>
      <c r="G70" s="21">
        <f>+'[4]20'!$J$23/10^6</f>
        <v>0.116384</v>
      </c>
      <c r="H70" s="21">
        <f>+'[4]20'!$K$23/10^6</f>
        <v>8.3742999999999998E-2</v>
      </c>
      <c r="I70" s="21">
        <f>+'[4]20'!$M$23/10^6</f>
        <v>0.115117</v>
      </c>
      <c r="J70" s="21">
        <f>+'[4]20'!$N$23/10^6</f>
        <v>0.110941</v>
      </c>
      <c r="K70" s="21">
        <f>+'[4]20'!$O$23/10^6</f>
        <v>0.107415</v>
      </c>
      <c r="L70" s="21">
        <f>+'[4]20'!$Q$23/10^6</f>
        <v>0.101772</v>
      </c>
      <c r="M70" s="21">
        <f>+'[4]20'!$R$23/10^6</f>
        <v>9.8581000000000002E-2</v>
      </c>
      <c r="N70" s="21">
        <f>+'[4]20'!$S$23/10^6</f>
        <v>9.6754000000000007E-2</v>
      </c>
      <c r="O70" s="22">
        <f t="shared" si="4"/>
        <v>1.2367600000000001</v>
      </c>
    </row>
    <row r="71" spans="1:15" x14ac:dyDescent="0.2">
      <c r="A71" s="10">
        <v>1013</v>
      </c>
      <c r="B71" s="10" t="s">
        <v>22</v>
      </c>
      <c r="C71" s="21">
        <f>+'[4]21'!$E$23/10^6</f>
        <v>4.4770000000000001E-3</v>
      </c>
      <c r="D71" s="21">
        <f>+'[4]21'!$F$23/10^6</f>
        <v>3.5829999999999998E-3</v>
      </c>
      <c r="E71" s="21">
        <f>+'[4]21'!$G$23/10^6</f>
        <v>4.0239999999999998E-3</v>
      </c>
      <c r="F71" s="21">
        <f>+'[4]21'!$I$23/10^6</f>
        <v>5.0480000000000004E-3</v>
      </c>
      <c r="G71" s="21">
        <f>+'[4]21'!$J$23/10^6</f>
        <v>4.6579999999999998E-3</v>
      </c>
      <c r="H71" s="21">
        <f>+'[4]21'!$K$23/10^6</f>
        <v>5.2310000000000004E-3</v>
      </c>
      <c r="I71" s="21">
        <f>+'[4]21'!$M$23/10^6</f>
        <v>5.4039999999999999E-3</v>
      </c>
      <c r="J71" s="21">
        <f>+'[4]21'!$N$23/10^6</f>
        <v>5.7780000000000001E-3</v>
      </c>
      <c r="K71" s="21">
        <f>+'[4]21'!$O$23/10^6</f>
        <v>5.7479999999999996E-3</v>
      </c>
      <c r="L71" s="21">
        <f>+'[4]21'!$Q$23/10^6</f>
        <v>4.888E-3</v>
      </c>
      <c r="M71" s="21">
        <f>+'[4]21'!$R$23/10^6</f>
        <v>5.156E-3</v>
      </c>
      <c r="N71" s="21">
        <f>+'[4]21'!$S$23/10^6</f>
        <v>5.0169999999999998E-3</v>
      </c>
      <c r="O71" s="22">
        <f t="shared" si="4"/>
        <v>5.9012000000000009E-2</v>
      </c>
    </row>
    <row r="72" spans="1:15" x14ac:dyDescent="0.2">
      <c r="A72" s="10">
        <v>1014</v>
      </c>
      <c r="B72" s="10" t="s">
        <v>23</v>
      </c>
      <c r="C72" s="21">
        <f>+'[4]22'!$E$23/10^6</f>
        <v>0.22475600000000001</v>
      </c>
      <c r="D72" s="21">
        <f>+'[4]22'!$F$23/10^6</f>
        <v>0.22914899999999999</v>
      </c>
      <c r="E72" s="21">
        <f>+'[4]22'!$G$23/10^6</f>
        <v>0.28609899999999999</v>
      </c>
      <c r="F72" s="21">
        <f>+'[4]22'!$I$23/10^6</f>
        <v>0.23821400000000001</v>
      </c>
      <c r="G72" s="21">
        <f>+'[4]22'!$J$23/10^6</f>
        <v>0.210318</v>
      </c>
      <c r="H72" s="21">
        <f>+'[4]22'!$K$23/10^6</f>
        <v>0.279061</v>
      </c>
      <c r="I72" s="21">
        <f>+'[4]22'!$M$23/10^6</f>
        <v>0.27227600000000002</v>
      </c>
      <c r="J72" s="21">
        <f>+'[4]22'!$N$23/10^6</f>
        <v>0.141933</v>
      </c>
      <c r="K72" s="21">
        <f>+'[4]22'!$O$23/10^6</f>
        <v>0.23882900000000001</v>
      </c>
      <c r="L72" s="21">
        <f>+'[4]22'!$Q$23/10^6</f>
        <v>0.237515</v>
      </c>
      <c r="M72" s="21">
        <f>+'[4]22'!$R$23/10^6</f>
        <v>0.282086</v>
      </c>
      <c r="N72" s="21">
        <f>+'[4]22'!$S$23/10^6</f>
        <v>0.28379300000000002</v>
      </c>
      <c r="O72" s="22">
        <f t="shared" si="4"/>
        <v>2.9240290000000004</v>
      </c>
    </row>
    <row r="73" spans="1:15" x14ac:dyDescent="0.2">
      <c r="A73" s="10">
        <v>1015</v>
      </c>
      <c r="B73" s="10" t="s">
        <v>24</v>
      </c>
      <c r="C73" s="21">
        <f>+'[4]23'!$E$23/10^6</f>
        <v>1.5159699999999996E-2</v>
      </c>
      <c r="D73" s="21">
        <f>+'[4]23'!$F$23/10^6</f>
        <v>1.6923000000000001E-2</v>
      </c>
      <c r="E73" s="21">
        <f>+'[4]23'!$G$23/10^6</f>
        <v>1.6757000000000001E-2</v>
      </c>
      <c r="F73" s="21">
        <f>+'[4]23'!$I$23/10^6</f>
        <v>1.7409000000000001E-2</v>
      </c>
      <c r="G73" s="21">
        <f>+'[4]23'!$J$23/10^6</f>
        <v>1.5219E-2</v>
      </c>
      <c r="H73" s="21">
        <f>+'[4]23'!$K$23/10^6</f>
        <v>1.6045E-2</v>
      </c>
      <c r="I73" s="21">
        <f>+'[4]23'!$M$23/10^6</f>
        <v>1.6983999999999999E-2</v>
      </c>
      <c r="J73" s="21">
        <f>+'[4]23'!$N$23/10^6</f>
        <v>1.7024999999999998E-2</v>
      </c>
      <c r="K73" s="21">
        <f>+'[4]23'!$O$23/10^6</f>
        <v>1.3407000000000001E-2</v>
      </c>
      <c r="L73" s="21">
        <f>+'[4]23'!$Q$23/10^6</f>
        <v>1.248E-2</v>
      </c>
      <c r="M73" s="21">
        <f>+'[4]23'!$R$23/10^6</f>
        <v>1.2952E-2</v>
      </c>
      <c r="N73" s="21">
        <f>+'[4]23'!$S$23/10^6</f>
        <v>1.3388000000000001E-2</v>
      </c>
      <c r="O73" s="22">
        <f t="shared" si="4"/>
        <v>0.18374869999999999</v>
      </c>
    </row>
    <row r="74" spans="1:15" x14ac:dyDescent="0.2">
      <c r="A74" s="10">
        <v>1016</v>
      </c>
      <c r="B74" s="10" t="s">
        <v>25</v>
      </c>
      <c r="C74" s="21">
        <f>+'[4]24'!$E$23/10^6</f>
        <v>5.5529000000000002E-2</v>
      </c>
      <c r="D74" s="21">
        <f>+'[4]24'!$F$23/10^6</f>
        <v>6.1504399999999994E-2</v>
      </c>
      <c r="E74" s="21">
        <f>+'[4]24'!$G$23/10^6</f>
        <v>5.5861000000000001E-2</v>
      </c>
      <c r="F74" s="21">
        <f>+'[4]24'!$I$23/10^6</f>
        <v>5.1482E-2</v>
      </c>
      <c r="G74" s="21">
        <f>+'[4]24'!$J$23/10^6</f>
        <v>3.7754999999999997E-2</v>
      </c>
      <c r="H74" s="21">
        <f>+'[4]24'!$K$23/10^6</f>
        <v>4.4918E-2</v>
      </c>
      <c r="I74" s="21">
        <f>+'[4]24'!$M$23/10^6</f>
        <v>5.6362000000000002E-2</v>
      </c>
      <c r="J74" s="21">
        <f>+'[4]24'!$N$23/10^6</f>
        <v>2.1756999999999999E-2</v>
      </c>
      <c r="K74" s="21">
        <f>+'[4]24'!$O$23/10^6</f>
        <v>4.3236999999999998E-2</v>
      </c>
      <c r="L74" s="21">
        <f>+'[4]24'!$Q$23/10^6</f>
        <v>5.4912999999999997E-2</v>
      </c>
      <c r="M74" s="21">
        <f>+'[4]24'!$R$23/10^6</f>
        <v>5.8404999999999999E-2</v>
      </c>
      <c r="N74" s="21">
        <f>+'[4]24'!$S$23/10^6</f>
        <v>4.8403000000000002E-2</v>
      </c>
      <c r="O74" s="22">
        <f t="shared" si="4"/>
        <v>0.59012640000000005</v>
      </c>
    </row>
    <row r="75" spans="1:15" x14ac:dyDescent="0.2">
      <c r="A75" s="10">
        <v>1017</v>
      </c>
      <c r="B75" s="10" t="s">
        <v>26</v>
      </c>
      <c r="C75" s="21">
        <f>+'[4]25'!$E$23/10^6</f>
        <v>9.4385999999999998E-2</v>
      </c>
      <c r="D75" s="21">
        <f>+'[4]25'!$F$23/10^6</f>
        <v>9.0826000000000004E-2</v>
      </c>
      <c r="E75" s="21">
        <f>+'[4]25'!$G$23/10^6</f>
        <v>8.7354000000000001E-2</v>
      </c>
      <c r="F75" s="21">
        <f>+'[4]25'!$I$23/10^6</f>
        <v>7.9471E-2</v>
      </c>
      <c r="G75" s="21">
        <f>+'[4]25'!$J$23/10^6</f>
        <v>7.2756000000000001E-2</v>
      </c>
      <c r="H75" s="21">
        <f>+'[4]25'!$K$23/10^6</f>
        <v>8.7447999999999998E-2</v>
      </c>
      <c r="I75" s="21">
        <f>+'[4]25'!$M$23/10^6</f>
        <v>8.4739999999999996E-2</v>
      </c>
      <c r="J75" s="21">
        <f>+'[4]25'!$N$23/10^6</f>
        <v>3.7872000000000003E-2</v>
      </c>
      <c r="K75" s="21">
        <f>+'[4]25'!$O$23/10^6</f>
        <v>9.5852000000000007E-2</v>
      </c>
      <c r="L75" s="21">
        <f>+'[4]25'!$Q$23/10^6</f>
        <v>0.109871</v>
      </c>
      <c r="M75" s="21">
        <f>+'[4]25'!$R$23/10^6</f>
        <v>9.9100999999999995E-2</v>
      </c>
      <c r="N75" s="21">
        <f>+'[4]25'!$S$23/10^6</f>
        <v>8.7658E-2</v>
      </c>
      <c r="O75" s="22">
        <f t="shared" si="4"/>
        <v>1.0273349999999999</v>
      </c>
    </row>
    <row r="76" spans="1:15" x14ac:dyDescent="0.2">
      <c r="A76" s="10">
        <v>1018</v>
      </c>
      <c r="B76" s="10" t="s">
        <v>27</v>
      </c>
      <c r="C76" s="21">
        <f>+'[4]26'!$E$23/10^6</f>
        <v>3.9065000000000003E-2</v>
      </c>
      <c r="D76" s="21">
        <f>+'[4]26'!$F$23/10^6</f>
        <v>4.0218999999999998E-2</v>
      </c>
      <c r="E76" s="21">
        <f>+'[4]26'!$G$23/10^6</f>
        <v>4.1653000000000003E-2</v>
      </c>
      <c r="F76" s="21">
        <f>+'[4]26'!$I$23/10^6</f>
        <v>3.9914999999999999E-2</v>
      </c>
      <c r="G76" s="21">
        <f>+'[4]26'!$J$23/10^6</f>
        <v>3.8557000000000001E-2</v>
      </c>
      <c r="H76" s="21">
        <f>+'[4]26'!$K$23/10^6</f>
        <v>3.7058000000000001E-2</v>
      </c>
      <c r="I76" s="21">
        <f>+'[4]26'!$M$23/10^6</f>
        <v>3.6202999999999999E-2</v>
      </c>
      <c r="J76" s="21">
        <f>+'[4]26'!$N$23/10^6</f>
        <v>3.2232999999999998E-2</v>
      </c>
      <c r="K76" s="21">
        <f>+'[4]26'!$O$23/10^6</f>
        <v>3.5872000000000001E-2</v>
      </c>
      <c r="L76" s="21">
        <f>+'[4]26'!$Q$23/10^6</f>
        <v>3.4086999999999999E-2</v>
      </c>
      <c r="M76" s="21">
        <f>+'[4]26'!$R$23/10^6</f>
        <v>3.4257999999999997E-2</v>
      </c>
      <c r="N76" s="21">
        <f>+'[4]26'!$S$23/10^6</f>
        <v>3.0185E-2</v>
      </c>
      <c r="O76" s="22">
        <f t="shared" si="4"/>
        <v>0.43930500000000006</v>
      </c>
    </row>
    <row r="77" spans="1:15" x14ac:dyDescent="0.2">
      <c r="A77" s="10">
        <v>1019</v>
      </c>
      <c r="B77" s="10" t="s">
        <v>28</v>
      </c>
      <c r="C77" s="21">
        <f>+'[4]27'!$E$23/10^6</f>
        <v>1.2227999999999999E-2</v>
      </c>
      <c r="D77" s="21">
        <f>+'[4]27'!$F$23/10^6</f>
        <v>2.1524000000000001E-2</v>
      </c>
      <c r="E77" s="21">
        <f>+'[4]27'!$G$23/10^6</f>
        <v>2.7642E-2</v>
      </c>
      <c r="F77" s="21">
        <f>+'[4]27'!$I$23/10^6</f>
        <v>2.9950000000000001E-2</v>
      </c>
      <c r="G77" s="21">
        <f>+'[4]27'!$J$23/10^6</f>
        <v>2.6894000000000001E-2</v>
      </c>
      <c r="H77" s="21">
        <f>+'[4]27'!$K$23/10^6</f>
        <v>1.9109000000000001E-2</v>
      </c>
      <c r="I77" s="21">
        <f>+'[4]27'!$M$23/10^6</f>
        <v>1.3819E-2</v>
      </c>
      <c r="J77" s="21">
        <f>+'[4]27'!$N$23/10^6</f>
        <v>1.932E-2</v>
      </c>
      <c r="K77" s="21">
        <f>+'[4]27'!$O$23/10^6</f>
        <v>2.7369999999999998E-2</v>
      </c>
      <c r="L77" s="21">
        <f>+'[4]27'!$Q$23/10^6</f>
        <v>2.4476999999999999E-2</v>
      </c>
      <c r="M77" s="21">
        <f>+'[4]27'!$R$23/10^6</f>
        <v>3.5979999999999998E-2</v>
      </c>
      <c r="N77" s="21">
        <f>+'[4]27'!$S$23/10^6</f>
        <v>2.1455999999999999E-2</v>
      </c>
      <c r="O77" s="22">
        <f t="shared" si="4"/>
        <v>0.27976899999999999</v>
      </c>
    </row>
    <row r="78" spans="1:15" x14ac:dyDescent="0.2">
      <c r="A78" s="10">
        <v>1020</v>
      </c>
      <c r="B78" s="10" t="s">
        <v>29</v>
      </c>
      <c r="C78" s="21">
        <f>+'[4]28'!$E$23/10^6</f>
        <v>0.134129</v>
      </c>
      <c r="D78" s="21">
        <f>+'[4]28'!$F$23/10^6</f>
        <v>0.116859</v>
      </c>
      <c r="E78" s="21">
        <f>+'[4]28'!$G$23/10^6</f>
        <v>0.11061600000000001</v>
      </c>
      <c r="F78" s="21">
        <f>+'[4]28'!$I$23/10^6</f>
        <v>0.10385</v>
      </c>
      <c r="G78" s="21">
        <f>+'[4]28'!$J$23/10^6</f>
        <v>0.101006</v>
      </c>
      <c r="H78" s="21">
        <f>+'[4]28'!$K$23/10^6</f>
        <v>9.5612000000000003E-2</v>
      </c>
      <c r="I78" s="21">
        <f>+'[4]28'!$M$23/10^6</f>
        <v>9.5426999999999998E-2</v>
      </c>
      <c r="J78" s="21">
        <f>+'[4]28'!$N$23/10^6</f>
        <v>9.8446000000000006E-2</v>
      </c>
      <c r="K78" s="21">
        <f>+'[4]28'!$O$23/10^6</f>
        <v>8.8927000000000006E-2</v>
      </c>
      <c r="L78" s="21">
        <f>+'[4]28'!$Q$23/10^6</f>
        <v>0.10019</v>
      </c>
      <c r="M78" s="21">
        <f>+'[4]28'!$R$23/10^6</f>
        <v>9.7932000000000005E-2</v>
      </c>
      <c r="N78" s="21">
        <f>+'[4]28'!$S$23/10^6</f>
        <v>9.3821000000000002E-2</v>
      </c>
      <c r="O78" s="22">
        <f t="shared" si="4"/>
        <v>1.236815</v>
      </c>
    </row>
    <row r="79" spans="1:15" x14ac:dyDescent="0.2">
      <c r="A79" s="10">
        <v>1021</v>
      </c>
      <c r="B79" s="10" t="s">
        <v>30</v>
      </c>
      <c r="C79" s="21">
        <f>+'[4]29'!$E$23/10^6</f>
        <v>9.5429999999999994E-3</v>
      </c>
      <c r="D79" s="21">
        <f>+'[4]29'!$F$23/10^6</f>
        <v>9.7099999999999999E-3</v>
      </c>
      <c r="E79" s="21">
        <f>+'[4]29'!$G$23/10^6</f>
        <v>1.1350000000000001E-2</v>
      </c>
      <c r="F79" s="21">
        <f>+'[4]29'!$I$23/10^6</f>
        <v>1.2232E-2</v>
      </c>
      <c r="G79" s="21">
        <f>+'[4]29'!$J$23/10^6</f>
        <v>1.1282E-2</v>
      </c>
      <c r="H79" s="21">
        <f>+'[4]29'!$K$23/10^6</f>
        <v>1.2145E-2</v>
      </c>
      <c r="I79" s="21">
        <f>+'[4]29'!$M$23/10^6</f>
        <v>1.1875999999999999E-2</v>
      </c>
      <c r="J79" s="21">
        <f>+'[4]29'!$N$23/10^6</f>
        <v>1.3443999999999999E-2</v>
      </c>
      <c r="K79" s="21">
        <f>+'[4]29'!$O$23/10^6</f>
        <v>1.2328E-2</v>
      </c>
      <c r="L79" s="21">
        <f>+'[4]29'!$Q$23/10^6</f>
        <v>1.1497E-2</v>
      </c>
      <c r="M79" s="21">
        <f>+'[4]29'!$R$23/10^6</f>
        <v>1.0996000000000001E-2</v>
      </c>
      <c r="N79" s="21">
        <f>+'[4]29'!$S$23/10^6</f>
        <v>1.1225000000000001E-2</v>
      </c>
      <c r="O79" s="22">
        <f t="shared" si="4"/>
        <v>0.13762800000000003</v>
      </c>
    </row>
    <row r="80" spans="1:15" x14ac:dyDescent="0.2">
      <c r="A80" s="10">
        <v>1022</v>
      </c>
      <c r="B80" s="10" t="s">
        <v>31</v>
      </c>
      <c r="C80" s="21">
        <f>+'[4]30'!$E$23/10^6</f>
        <v>0.131216</v>
      </c>
      <c r="D80" s="21">
        <f>+'[4]30'!$F$23/10^6</f>
        <v>0.20272299999999999</v>
      </c>
      <c r="E80" s="21">
        <f>+'[4]30'!$G$23/10^6</f>
        <v>0.13369800000000001</v>
      </c>
      <c r="F80" s="21">
        <f>+'[4]30'!$I$23/10^6</f>
        <v>0.119349</v>
      </c>
      <c r="G80" s="21">
        <f>+'[4]30'!$J$23/10^6</f>
        <v>0.14247699999999999</v>
      </c>
      <c r="H80" s="21">
        <f>+'[4]30'!$K$23/10^6</f>
        <v>0.14085600000000001</v>
      </c>
      <c r="I80" s="21">
        <f>+'[4]30'!$M$23/10^6</f>
        <v>0.13858300000000001</v>
      </c>
      <c r="J80" s="21">
        <f>+'[4]30'!$N$23/10^6</f>
        <v>0.11476</v>
      </c>
      <c r="K80" s="21">
        <f>+'[4]30'!$O$23/10^6</f>
        <v>0.10470599999999999</v>
      </c>
      <c r="L80" s="21">
        <f>+'[4]30'!$Q$23/10^6</f>
        <v>0.13861799999999999</v>
      </c>
      <c r="M80" s="21">
        <f>+'[4]30'!$R$23/10^6</f>
        <v>0.147229</v>
      </c>
      <c r="N80" s="21">
        <f>+'[4]30'!$S$23/10^6</f>
        <v>0.109989</v>
      </c>
      <c r="O80" s="22">
        <f t="shared" si="4"/>
        <v>1.6242039999999998</v>
      </c>
    </row>
    <row r="81" spans="1:15" x14ac:dyDescent="0.2">
      <c r="A81" s="10">
        <v>1023</v>
      </c>
      <c r="B81" s="10" t="s">
        <v>32</v>
      </c>
      <c r="C81" s="21">
        <f>+'[4]31'!$E$23/10^6</f>
        <v>3.7139999999999999E-2</v>
      </c>
      <c r="D81" s="21">
        <f>+'[4]31'!$F$23/10^6</f>
        <v>2.9860999999999999E-2</v>
      </c>
      <c r="E81" s="21">
        <f>+'[4]31'!$G$23/10^6</f>
        <v>3.6549999999999999E-2</v>
      </c>
      <c r="F81" s="21">
        <f>+'[4]31'!$I$23/10^6</f>
        <v>3.1562E-2</v>
      </c>
      <c r="G81" s="21">
        <f>+'[4]31'!$J$23/10^6</f>
        <v>3.5700000000000003E-2</v>
      </c>
      <c r="H81" s="21">
        <f>+'[4]31'!$K$23/10^6</f>
        <v>3.4252999999999999E-2</v>
      </c>
      <c r="I81" s="21">
        <f>+'[4]31'!$M$23/10^6</f>
        <v>3.041E-2</v>
      </c>
      <c r="J81" s="21">
        <f>+'[4]31'!$N$23/10^6</f>
        <v>2.231E-2</v>
      </c>
      <c r="K81" s="21">
        <f>+'[4]31'!$O$23/10^6</f>
        <v>2.5190000000000001E-2</v>
      </c>
      <c r="L81" s="21">
        <f>+'[4]31'!$Q$23/10^6</f>
        <v>2.2814000000000001E-2</v>
      </c>
      <c r="M81" s="21">
        <f>+'[4]31'!$R$23/10^6</f>
        <v>2.3140000000000001E-2</v>
      </c>
      <c r="N81" s="21">
        <f>+'[4]31'!$S$23/10^6</f>
        <v>2.4265999999999999E-2</v>
      </c>
      <c r="O81" s="22">
        <f t="shared" si="4"/>
        <v>0.35319600000000001</v>
      </c>
    </row>
    <row r="82" spans="1:15" x14ac:dyDescent="0.2">
      <c r="A82" s="10">
        <v>1024</v>
      </c>
      <c r="B82" s="10" t="s">
        <v>33</v>
      </c>
      <c r="C82" s="21">
        <f>+'[4]32'!$E$23/10^6</f>
        <v>0.18085282</v>
      </c>
      <c r="D82" s="21">
        <f>+'[4]32'!$F$23/10^6</f>
        <v>0.186172</v>
      </c>
      <c r="E82" s="21">
        <f>+'[4]32'!$G$23/10^6</f>
        <v>0.18331800000000001</v>
      </c>
      <c r="F82" s="21">
        <f>+'[4]32'!$I$23/10^6</f>
        <v>0.17362900000000001</v>
      </c>
      <c r="G82" s="21">
        <f>+'[4]32'!$J$23/10^6</f>
        <v>0.18419786999999999</v>
      </c>
      <c r="H82" s="21">
        <f>+'[4]32'!$K$23/10^6</f>
        <v>0.26241500000000001</v>
      </c>
      <c r="I82" s="21">
        <f>+'[4]32'!$M$23/10^6</f>
        <v>0.220579</v>
      </c>
      <c r="J82" s="21">
        <f>+'[4]32'!$N$23/10^6</f>
        <v>0.15798200000000001</v>
      </c>
      <c r="K82" s="21">
        <f>+'[4]32'!$O$23/10^6</f>
        <v>0.17247199999999999</v>
      </c>
      <c r="L82" s="21">
        <f>+'[4]32'!$Q$23/10^6</f>
        <v>0.18647931000000001</v>
      </c>
      <c r="M82" s="21">
        <f>+'[4]32'!$R$23/10^6</f>
        <v>0.20782700000000001</v>
      </c>
      <c r="N82" s="21">
        <f>+'[4]32'!$S$23/10^6</f>
        <v>0.192775</v>
      </c>
      <c r="O82" s="22">
        <f t="shared" si="4"/>
        <v>2.3086990000000003</v>
      </c>
    </row>
    <row r="83" spans="1:15" x14ac:dyDescent="0.2">
      <c r="A83" s="10">
        <v>1025</v>
      </c>
      <c r="B83" s="10" t="s">
        <v>34</v>
      </c>
      <c r="C83" s="21">
        <f>+'[4]33'!$E$23/10^6</f>
        <v>5.6080999999999999E-2</v>
      </c>
      <c r="D83" s="21">
        <f>+'[4]33'!$F$23/10^6</f>
        <v>3.7360999999999998E-2</v>
      </c>
      <c r="E83" s="21">
        <f>+'[4]33'!$G$23/10^6</f>
        <v>3.8171999999999998E-2</v>
      </c>
      <c r="F83" s="21">
        <f>+'[4]33'!$I$23/10^6</f>
        <v>3.7717000000000001E-2</v>
      </c>
      <c r="G83" s="21">
        <f>+'[4]33'!$J$23/10^6</f>
        <v>3.1634000000000002E-2</v>
      </c>
      <c r="H83" s="21">
        <f>+'[4]33'!$K$23/10^6</f>
        <v>3.8668000000000001E-2</v>
      </c>
      <c r="I83" s="21">
        <f>+'[4]33'!$M$23/10^6</f>
        <v>4.6445E-2</v>
      </c>
      <c r="J83" s="21">
        <f>+'[4]33'!$N$23/10^6</f>
        <v>3.9595999999999999E-2</v>
      </c>
      <c r="K83" s="21">
        <f>+'[4]33'!$O$23/10^6</f>
        <v>3.9961000000000003E-2</v>
      </c>
      <c r="L83" s="21">
        <f>+'[4]33'!$Q$23/10^6</f>
        <v>3.7284999999999999E-2</v>
      </c>
      <c r="M83" s="21">
        <f>+'[4]33'!$R$23/10^6</f>
        <v>4.6413999999999997E-2</v>
      </c>
      <c r="N83" s="21">
        <f>+'[4]33'!$S$23/10^6</f>
        <v>3.1137000000000001E-2</v>
      </c>
      <c r="O83" s="22">
        <f t="shared" si="4"/>
        <v>0.48047100000000009</v>
      </c>
    </row>
    <row r="84" spans="1:15" x14ac:dyDescent="0.2">
      <c r="A84" s="10">
        <v>1026</v>
      </c>
      <c r="B84" s="10" t="s">
        <v>35</v>
      </c>
      <c r="C84" s="21">
        <f>+'[4]34'!$E$23/10^6</f>
        <v>7.9760000000000005E-3</v>
      </c>
      <c r="D84" s="21">
        <f>+'[4]34'!$F$23/10^6</f>
        <v>4.8390000000000004E-3</v>
      </c>
      <c r="E84" s="21">
        <f>+'[4]34'!$G$23/10^6</f>
        <v>9.5739999999999992E-3</v>
      </c>
      <c r="F84" s="21">
        <f>+'[4]34'!$I$23/10^6</f>
        <v>6.9150000000000001E-3</v>
      </c>
      <c r="G84" s="21">
        <f>+'[4]34'!$J$23/10^6</f>
        <v>8.1300000000000001E-3</v>
      </c>
      <c r="H84" s="21">
        <f>+'[4]34'!$K$23/10^6</f>
        <v>9.0819999999999998E-3</v>
      </c>
      <c r="I84" s="21">
        <f>+'[4]34'!$M$23/10^6</f>
        <v>9.5409999999999991E-3</v>
      </c>
      <c r="J84" s="21">
        <f>+'[4]34'!$N$23/10^6</f>
        <v>8.5780000000000006E-3</v>
      </c>
      <c r="K84" s="21">
        <f>+'[4]34'!$O$23/10^6</f>
        <v>5.8389999999999996E-3</v>
      </c>
      <c r="L84" s="21">
        <f>+'[4]34'!$Q$23/10^6</f>
        <v>4.3099999999999996E-3</v>
      </c>
      <c r="M84" s="21">
        <f>+'[4]34'!$R$23/10^6</f>
        <v>6.1809999999999999E-3</v>
      </c>
      <c r="N84" s="21">
        <f>+'[4]34'!$S$23/10^6</f>
        <v>3.3869999999999998E-3</v>
      </c>
      <c r="O84" s="22">
        <f t="shared" si="4"/>
        <v>8.4351999999999996E-2</v>
      </c>
    </row>
    <row r="85" spans="1:15" x14ac:dyDescent="0.2">
      <c r="A85" s="10">
        <v>1027</v>
      </c>
      <c r="B85" s="10" t="s">
        <v>36</v>
      </c>
      <c r="C85" s="21">
        <f>+'[4]35'!$E$23/10^6</f>
        <v>1.0878000000000001E-2</v>
      </c>
      <c r="D85" s="21">
        <f>+'[4]35'!$F$23/10^6</f>
        <v>2.2279999999999999E-3</v>
      </c>
      <c r="E85" s="21">
        <f>+'[4]35'!$G$23/10^6</f>
        <v>4.0870000000000004E-3</v>
      </c>
      <c r="F85" s="21">
        <f>+'[4]35'!$I$23/10^6</f>
        <v>3.4459999999999998E-3</v>
      </c>
      <c r="G85" s="21">
        <f>+'[4]35'!$J$23/10^6</f>
        <v>2.8379999999999998E-3</v>
      </c>
      <c r="H85" s="21">
        <f>+'[4]35'!$K$23/10^6</f>
        <v>7.3289999999999996E-3</v>
      </c>
      <c r="I85" s="21">
        <f>+'[4]35'!$M$23/10^6</f>
        <v>1.3542999999999999E-2</v>
      </c>
      <c r="J85" s="21">
        <f>+'[4]35'!$N$23/10^6</f>
        <v>4.4990000000000004E-3</v>
      </c>
      <c r="K85" s="21">
        <f>+'[4]35'!$O$23/10^6</f>
        <v>2.3240000000000001E-3</v>
      </c>
      <c r="L85" s="21">
        <f>+'[4]35'!$Q$23/10^6</f>
        <v>4.895E-3</v>
      </c>
      <c r="M85" s="21">
        <f>+'[4]35'!$R$23/10^6</f>
        <v>6.2389999999999998E-3</v>
      </c>
      <c r="N85" s="21">
        <f>+'[4]35'!$S$23/10^6</f>
        <v>2.114E-3</v>
      </c>
      <c r="O85" s="22">
        <f t="shared" si="4"/>
        <v>6.4420000000000005E-2</v>
      </c>
    </row>
    <row r="86" spans="1:15" x14ac:dyDescent="0.2">
      <c r="A86" s="10">
        <v>1028</v>
      </c>
      <c r="B86" s="10" t="s">
        <v>37</v>
      </c>
      <c r="C86" s="21">
        <f>+'[4]36'!$E$23/10^6</f>
        <v>8.5642999999999997E-2</v>
      </c>
      <c r="D86" s="21">
        <f>+'[4]36'!$F$23/10^6</f>
        <v>9.7504999999999994E-2</v>
      </c>
      <c r="E86" s="21">
        <f>+'[4]36'!$G$23/10^6</f>
        <v>0.110586</v>
      </c>
      <c r="F86" s="21">
        <f>+'[4]36'!$I$23/10^6</f>
        <v>0.122017</v>
      </c>
      <c r="G86" s="21">
        <f>+'[4]36'!$J$23/10^6</f>
        <v>0.120641</v>
      </c>
      <c r="H86" s="21">
        <f>+'[4]36'!$K$23/10^6</f>
        <v>0.126663</v>
      </c>
      <c r="I86" s="21">
        <f>+'[4]36'!$M$23/10^6</f>
        <v>0.116504</v>
      </c>
      <c r="J86" s="21">
        <f>+'[4]36'!$N$23/10^6</f>
        <v>0.13686599999999999</v>
      </c>
      <c r="K86" s="21">
        <f>+'[4]36'!$O$23/10^6</f>
        <v>0.120361</v>
      </c>
      <c r="L86" s="21">
        <f>+'[4]36'!$Q$23/10^6</f>
        <v>0.110321</v>
      </c>
      <c r="M86" s="21">
        <f>+'[4]36'!$R$23/10^6</f>
        <v>0.114047</v>
      </c>
      <c r="N86" s="21">
        <f>+'[4]36'!$S$23/10^6</f>
        <v>0.109253</v>
      </c>
      <c r="O86" s="22">
        <f t="shared" si="4"/>
        <v>1.3704069999999997</v>
      </c>
    </row>
    <row r="87" spans="1:15" x14ac:dyDescent="0.2">
      <c r="A87" s="10">
        <v>1029</v>
      </c>
      <c r="B87" s="10" t="s">
        <v>38</v>
      </c>
      <c r="C87" s="21">
        <f>+'[4]37'!$E$23/10^6</f>
        <v>5.5259999999999997E-3</v>
      </c>
      <c r="D87" s="21">
        <f>+'[4]37'!$F$23/10^6</f>
        <v>6.1079999999999997E-3</v>
      </c>
      <c r="E87" s="21">
        <f>+'[4]37'!$G$23/10^6</f>
        <v>6.5859999999999998E-3</v>
      </c>
      <c r="F87" s="21">
        <f>+'[4]37'!$I$23/10^6</f>
        <v>6.6030000000000004E-3</v>
      </c>
      <c r="G87" s="21">
        <f>+'[4]37'!$J$23/10^6</f>
        <v>5.8329999999999996E-3</v>
      </c>
      <c r="H87" s="21">
        <f>+'[4]37'!$K$23/10^6</f>
        <v>6.3340000000000002E-3</v>
      </c>
      <c r="I87" s="21">
        <f>+'[4]37'!$M$23/10^6</f>
        <v>7.1999999999999998E-3</v>
      </c>
      <c r="J87" s="21">
        <f>+'[4]37'!$N$23/10^6</f>
        <v>7.1269999999999997E-3</v>
      </c>
      <c r="K87" s="21">
        <f>+'[4]37'!$O$23/10^6</f>
        <v>6.5209999999999999E-3</v>
      </c>
      <c r="L87" s="21">
        <f>+'[4]37'!$Q$23/10^6</f>
        <v>6.1609999999999998E-3</v>
      </c>
      <c r="M87" s="21">
        <f>+'[4]37'!$R$23/10^6</f>
        <v>6.1009999999999997E-3</v>
      </c>
      <c r="N87" s="21">
        <f>+'[4]37'!$S$23/10^6</f>
        <v>6.0039999999999998E-3</v>
      </c>
      <c r="O87" s="22">
        <f t="shared" si="4"/>
        <v>7.6103999999999991E-2</v>
      </c>
    </row>
    <row r="88" spans="1:15" x14ac:dyDescent="0.2">
      <c r="A88" s="15">
        <v>1030</v>
      </c>
      <c r="B88" s="15" t="s">
        <v>18</v>
      </c>
      <c r="C88" s="23">
        <f>+'[4]17'!$E$23/10^6</f>
        <v>1.1981E-2</v>
      </c>
      <c r="D88" s="23">
        <f>+'[4]17'!$F$23/10^6</f>
        <v>1.0500000000000001E-2</v>
      </c>
      <c r="E88" s="23">
        <f>+'[4]17'!$G$23/10^6</f>
        <v>8.6899999999999998E-3</v>
      </c>
      <c r="F88" s="23">
        <f>+'[4]17'!$I$23/10^6</f>
        <v>6.5469999999999999E-3</v>
      </c>
      <c r="G88" s="23">
        <f>+'[4]17'!$J$23/10^6</f>
        <v>1.2019999999999999E-2</v>
      </c>
      <c r="H88" s="23">
        <f>+'[4]17'!$K$23/10^6</f>
        <v>1.3416000000000001E-2</v>
      </c>
      <c r="I88" s="23">
        <f>+'[4]17'!$M$23/10^6</f>
        <v>1.3315E-2</v>
      </c>
      <c r="J88" s="23">
        <f>+'[4]17'!$N$23/10^6</f>
        <v>7.5900000000000004E-3</v>
      </c>
      <c r="K88" s="23">
        <f>+'[4]17'!$O$23/10^6</f>
        <v>7.9810000000000002E-3</v>
      </c>
      <c r="L88" s="23">
        <f>+'[4]17'!$Q$23/10^6</f>
        <v>7.5510000000000004E-3</v>
      </c>
      <c r="M88" s="23">
        <f>+'[4]17'!$R$23/10^6</f>
        <v>7.7559999999999999E-3</v>
      </c>
      <c r="N88" s="23">
        <f>+'[4]17'!$S$23/10^6</f>
        <v>9.1850000000000005E-3</v>
      </c>
      <c r="O88" s="24">
        <f t="shared" si="4"/>
        <v>0.11653200000000001</v>
      </c>
    </row>
    <row r="89" spans="1:15" x14ac:dyDescent="0.2">
      <c r="A89" s="4">
        <v>10300</v>
      </c>
      <c r="B89" s="4" t="s">
        <v>61</v>
      </c>
      <c r="C89" s="18">
        <f>SUM(C62:C88)</f>
        <v>2.56814052</v>
      </c>
      <c r="D89" s="18">
        <f t="shared" ref="D89:N89" si="5">SUM(D62:D88)</f>
        <v>2.9671633999999996</v>
      </c>
      <c r="E89" s="18">
        <f t="shared" si="5"/>
        <v>2.7514382000000004</v>
      </c>
      <c r="F89" s="18">
        <f t="shared" si="5"/>
        <v>2.8543138999999993</v>
      </c>
      <c r="G89" s="18">
        <f t="shared" si="5"/>
        <v>2.67537497</v>
      </c>
      <c r="H89" s="18">
        <f t="shared" si="5"/>
        <v>2.687432499999999</v>
      </c>
      <c r="I89" s="18">
        <f t="shared" si="5"/>
        <v>2.552743599999999</v>
      </c>
      <c r="J89" s="18">
        <f t="shared" si="5"/>
        <v>2.5406241999999994</v>
      </c>
      <c r="K89" s="18">
        <f t="shared" si="5"/>
        <v>2.7088347000000002</v>
      </c>
      <c r="L89" s="18">
        <f t="shared" si="5"/>
        <v>2.7721976099999996</v>
      </c>
      <c r="M89" s="18">
        <f t="shared" si="5"/>
        <v>2.867734</v>
      </c>
      <c r="N89" s="18">
        <f t="shared" si="5"/>
        <v>2.6162301000000006</v>
      </c>
      <c r="O89" s="18">
        <f t="shared" si="4"/>
        <v>32.562227699999994</v>
      </c>
    </row>
    <row r="90" spans="1:15" x14ac:dyDescent="0.2">
      <c r="A90" s="32"/>
      <c r="B90" s="32"/>
      <c r="C90"/>
      <c r="D90"/>
      <c r="E90"/>
      <c r="F90"/>
      <c r="G90"/>
      <c r="H90"/>
      <c r="I90"/>
      <c r="J90"/>
      <c r="K90"/>
      <c r="L90"/>
      <c r="M90"/>
      <c r="N90"/>
      <c r="O90" s="32"/>
    </row>
    <row r="91" spans="1:15" x14ac:dyDescent="0.2">
      <c r="A91" s="3" t="s">
        <v>52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61</v>
      </c>
    </row>
    <row r="92" spans="1:15" x14ac:dyDescent="0.2">
      <c r="A92" s="7">
        <v>1004</v>
      </c>
      <c r="B92" s="7" t="s">
        <v>94</v>
      </c>
      <c r="C92" s="26">
        <f>+'[4]11'!$E$25</f>
        <v>35.542199408257957</v>
      </c>
      <c r="D92" s="26">
        <f>+'[4]11'!$F$25</f>
        <v>38.672438876575015</v>
      </c>
      <c r="E92" s="26">
        <f>+'[4]11'!$G$25</f>
        <v>35.450924292004316</v>
      </c>
      <c r="F92" s="26">
        <f>+'[4]11'!$I$25</f>
        <v>37.301380746073043</v>
      </c>
      <c r="G92" s="26">
        <f>+'[4]11'!$J$25</f>
        <v>36.495381167037216</v>
      </c>
      <c r="H92" s="26">
        <f>+'[4]11'!$K$25</f>
        <v>34.044633063990162</v>
      </c>
      <c r="I92" s="26">
        <f>+'[4]11'!$M$25</f>
        <v>30.261111331286717</v>
      </c>
      <c r="J92" s="26">
        <f>+'[4]11'!$N$25</f>
        <v>34.795664691137176</v>
      </c>
      <c r="K92" s="26">
        <f>+'[4]11'!$O$25</f>
        <v>36.718131976452561</v>
      </c>
      <c r="L92" s="26">
        <f>+'[4]11'!$Q$25</f>
        <v>36.99780727251332</v>
      </c>
      <c r="M92" s="26">
        <f>+'[4]11'!$R$25</f>
        <v>37.022535980911947</v>
      </c>
      <c r="N92" s="26">
        <f>+'[4]11'!$S$25</f>
        <v>34.653611150581945</v>
      </c>
      <c r="O92" s="27">
        <f>+'[4]11'!$T$25</f>
        <v>35.711012259451351</v>
      </c>
    </row>
    <row r="93" spans="1:15" x14ac:dyDescent="0.2">
      <c r="A93" s="10">
        <v>1005</v>
      </c>
      <c r="B93" s="10" t="s">
        <v>13</v>
      </c>
      <c r="C93" s="28">
        <f>+'[4]12'!$E$25</f>
        <v>27.316923076923079</v>
      </c>
      <c r="D93" s="28">
        <f>+'[4]12'!$F$25</f>
        <v>23.000022364860332</v>
      </c>
      <c r="E93" s="28">
        <f>+'[4]12'!$G$25</f>
        <v>22.097924773022051</v>
      </c>
      <c r="F93" s="28">
        <f>+'[4]12'!$I$25</f>
        <v>22.598305543412643</v>
      </c>
      <c r="G93" s="28">
        <f>+'[4]12'!$J$25</f>
        <v>22.020399608774625</v>
      </c>
      <c r="H93" s="28">
        <f>+'[4]12'!$K$25</f>
        <v>19.399178121014597</v>
      </c>
      <c r="I93" s="28">
        <f>+'[4]12'!$M$25</f>
        <v>20.878668139852806</v>
      </c>
      <c r="J93" s="28">
        <f>+'[4]12'!$N$25</f>
        <v>18.690063252397469</v>
      </c>
      <c r="K93" s="28">
        <f>+'[4]12'!$O$25</f>
        <v>17.879013896521943</v>
      </c>
      <c r="L93" s="28">
        <f>+'[4]12'!$Q$25</f>
        <v>19.502880040070124</v>
      </c>
      <c r="M93" s="28">
        <f>+'[4]12'!$R$25</f>
        <v>19.721406074954025</v>
      </c>
      <c r="N93" s="28">
        <f>+'[4]12'!$S$25</f>
        <v>17.762789208229925</v>
      </c>
      <c r="O93" s="29">
        <f>+'[4]12'!$T$25</f>
        <v>20.841434326832495</v>
      </c>
    </row>
    <row r="94" spans="1:15" x14ac:dyDescent="0.2">
      <c r="A94" s="10">
        <v>1006</v>
      </c>
      <c r="B94" s="10" t="s">
        <v>14</v>
      </c>
      <c r="C94" s="28">
        <f>+'[4]13'!$E$25</f>
        <v>18.479712378017464</v>
      </c>
      <c r="D94" s="28">
        <f>+'[4]13'!$F$25</f>
        <v>22.818158369873615</v>
      </c>
      <c r="E94" s="28">
        <f>+'[4]13'!$G$25</f>
        <v>15.535304727337504</v>
      </c>
      <c r="F94" s="28">
        <f>+'[4]13'!$I$25</f>
        <v>19.363918844818134</v>
      </c>
      <c r="G94" s="28">
        <f>+'[4]13'!$J$25</f>
        <v>16.596804568373731</v>
      </c>
      <c r="H94" s="28">
        <f>+'[4]13'!$K$25</f>
        <v>16.295217414331869</v>
      </c>
      <c r="I94" s="28">
        <f>+'[4]13'!$M$25</f>
        <v>22.081116212955777</v>
      </c>
      <c r="J94" s="28">
        <f>+'[4]13'!$N$25</f>
        <v>11.865864548573578</v>
      </c>
      <c r="K94" s="28">
        <f>+'[4]13'!$O$25</f>
        <v>22.326280712834702</v>
      </c>
      <c r="L94" s="28">
        <f>+'[4]13'!$Q$25</f>
        <v>16.493350457803373</v>
      </c>
      <c r="M94" s="28">
        <f>+'[4]13'!$R$25</f>
        <v>18.897556969821391</v>
      </c>
      <c r="N94" s="28">
        <f>+'[4]13'!$S$25</f>
        <v>17.689260261543414</v>
      </c>
      <c r="O94" s="29">
        <f>+'[4]13'!$T$25</f>
        <v>18.243517975064567</v>
      </c>
    </row>
    <row r="95" spans="1:15" x14ac:dyDescent="0.2">
      <c r="A95" s="10">
        <v>1007</v>
      </c>
      <c r="B95" s="10" t="s">
        <v>15</v>
      </c>
      <c r="C95" s="28">
        <f>+'[4]14'!$E$25</f>
        <v>24.157462037801128</v>
      </c>
      <c r="D95" s="28">
        <f>+'[4]14'!$F$25</f>
        <v>26.743953835720735</v>
      </c>
      <c r="E95" s="28">
        <f>+'[4]14'!$G$25</f>
        <v>14.996081319910264</v>
      </c>
      <c r="F95" s="28">
        <f>+'[4]14'!$I$25</f>
        <v>22.11740106645922</v>
      </c>
      <c r="G95" s="28">
        <f>+'[4]14'!$J$25</f>
        <v>13.186675745910867</v>
      </c>
      <c r="H95" s="28">
        <f>+'[4]14'!$K$25</f>
        <v>18.983523683871514</v>
      </c>
      <c r="I95" s="28">
        <f>+'[4]14'!$M$25</f>
        <v>17.191334069835065</v>
      </c>
      <c r="J95" s="28">
        <f>+'[4]14'!$N$25</f>
        <v>19.254440458843973</v>
      </c>
      <c r="K95" s="28">
        <f>+'[4]14'!$O$25</f>
        <v>19.167038531241179</v>
      </c>
      <c r="L95" s="28">
        <f>+'[4]14'!$Q$25</f>
        <v>22.251233264358341</v>
      </c>
      <c r="M95" s="28">
        <f>+'[4]14'!$R$25</f>
        <v>18.713745387880948</v>
      </c>
      <c r="N95" s="28">
        <f>+'[4]14'!$S$25</f>
        <v>17.38112889392816</v>
      </c>
      <c r="O95" s="29">
        <f>+'[4]14'!$T$25</f>
        <v>19.619045276936269</v>
      </c>
    </row>
    <row r="96" spans="1:15" x14ac:dyDescent="0.2">
      <c r="A96" s="10">
        <v>1008</v>
      </c>
      <c r="B96" s="10" t="s">
        <v>16</v>
      </c>
      <c r="C96" s="28">
        <f>+'[4]15'!$E$25</f>
        <v>24.716340885794068</v>
      </c>
      <c r="D96" s="28">
        <f>+'[4]15'!$F$25</f>
        <v>26.22278695468022</v>
      </c>
      <c r="E96" s="28">
        <f>+'[4]15'!$G$25</f>
        <v>25.454895233820157</v>
      </c>
      <c r="F96" s="28">
        <f>+'[4]15'!$I$25</f>
        <v>23.947842844709687</v>
      </c>
      <c r="G96" s="28">
        <f>+'[4]15'!$J$25</f>
        <v>24.042284938415285</v>
      </c>
      <c r="H96" s="28">
        <f>+'[4]15'!$K$25</f>
        <v>24.436485509627392</v>
      </c>
      <c r="I96" s="28">
        <f>+'[4]15'!$M$25</f>
        <v>25.012278623638519</v>
      </c>
      <c r="J96" s="28">
        <f>+'[4]15'!$N$25</f>
        <v>18.237704918032787</v>
      </c>
      <c r="K96" s="28">
        <f>+'[4]15'!$O$25</f>
        <v>18.961145971984536</v>
      </c>
      <c r="L96" s="28">
        <f>+'[4]15'!$Q$25</f>
        <v>23.549488054607508</v>
      </c>
      <c r="M96" s="28">
        <f>+'[4]15'!$R$25</f>
        <v>23.4163131353558</v>
      </c>
      <c r="N96" s="28">
        <f>+'[4]15'!$S$25</f>
        <v>24.402722139099378</v>
      </c>
      <c r="O96" s="29">
        <f>+'[4]15'!$T$25</f>
        <v>23.457693342504935</v>
      </c>
    </row>
    <row r="97" spans="1:15" x14ac:dyDescent="0.2">
      <c r="A97" s="10">
        <v>1009</v>
      </c>
      <c r="B97" s="10" t="s">
        <v>17</v>
      </c>
      <c r="C97" s="28">
        <f>+'[4]16'!$E$25</f>
        <v>25.922567319076048</v>
      </c>
      <c r="D97" s="28">
        <f>+'[4]16'!$F$25</f>
        <v>35.538902395214585</v>
      </c>
      <c r="E97" s="28">
        <f>+'[4]16'!$G$25</f>
        <v>28.152391956734547</v>
      </c>
      <c r="F97" s="28">
        <f>+'[4]16'!$I$25</f>
        <v>37.385268737377359</v>
      </c>
      <c r="G97" s="28">
        <f>+'[4]16'!$J$25</f>
        <v>29.592411229761737</v>
      </c>
      <c r="H97" s="28">
        <f>+'[4]16'!$K$25</f>
        <v>26.90214210464708</v>
      </c>
      <c r="I97" s="28">
        <f>+'[4]16'!$M$25</f>
        <v>30.31695435135623</v>
      </c>
      <c r="J97" s="28">
        <f>+'[4]16'!$N$25</f>
        <v>17.301423390527802</v>
      </c>
      <c r="K97" s="28">
        <f>+'[4]16'!$O$25</f>
        <v>20.268645710071851</v>
      </c>
      <c r="L97" s="28">
        <f>+'[4]16'!$Q$25</f>
        <v>23.929771519889435</v>
      </c>
      <c r="M97" s="28">
        <f>+'[4]16'!$R$25</f>
        <v>19.51752693979374</v>
      </c>
      <c r="N97" s="28">
        <f>+'[4]16'!$S$25</f>
        <v>24.061994890244542</v>
      </c>
      <c r="O97" s="29">
        <f>+'[4]16'!$T$25</f>
        <v>26.646430846558243</v>
      </c>
    </row>
    <row r="98" spans="1:15" x14ac:dyDescent="0.2">
      <c r="A98" s="10">
        <v>1010</v>
      </c>
      <c r="B98" s="10" t="s">
        <v>19</v>
      </c>
      <c r="C98" s="28">
        <f>+'[4]18'!$E$25</f>
        <v>31.494869277166934</v>
      </c>
      <c r="D98" s="28">
        <f>+'[4]18'!$F$25</f>
        <v>34.675825824272458</v>
      </c>
      <c r="E98" s="28">
        <f>+'[4]18'!$G$25</f>
        <v>31.475329832130836</v>
      </c>
      <c r="F98" s="28">
        <f>+'[4]18'!$I$25</f>
        <v>30.698884519554174</v>
      </c>
      <c r="G98" s="28">
        <f>+'[4]18'!$J$25</f>
        <v>30.01040369757645</v>
      </c>
      <c r="H98" s="28">
        <f>+'[4]18'!$K$25</f>
        <v>31.062203832799359</v>
      </c>
      <c r="I98" s="28">
        <f>+'[4]18'!$M$25</f>
        <v>31.089395973154364</v>
      </c>
      <c r="J98" s="28">
        <f>+'[4]18'!$N$25</f>
        <v>31.151645207439199</v>
      </c>
      <c r="K98" s="28">
        <f>+'[4]18'!$O$25</f>
        <v>24.384705963111401</v>
      </c>
      <c r="L98" s="28">
        <f>+'[4]18'!$Q$25</f>
        <v>31.41340097861837</v>
      </c>
      <c r="M98" s="28">
        <f>+'[4]18'!$R$25</f>
        <v>28.702696739010513</v>
      </c>
      <c r="N98" s="28">
        <f>+'[4]18'!$S$25</f>
        <v>28.83590417159667</v>
      </c>
      <c r="O98" s="29">
        <f>+'[4]18'!$T$25</f>
        <v>30.413120495446798</v>
      </c>
    </row>
    <row r="99" spans="1:15" x14ac:dyDescent="0.2">
      <c r="A99" s="10">
        <v>1011</v>
      </c>
      <c r="B99" s="10" t="s">
        <v>20</v>
      </c>
      <c r="C99" s="28">
        <f>+'[4]19'!$E$25</f>
        <v>11.588901428182279</v>
      </c>
      <c r="D99" s="28">
        <f>+'[4]19'!$F$25</f>
        <v>17.18963468138752</v>
      </c>
      <c r="E99" s="28">
        <f>+'[4]19'!$G$25</f>
        <v>10.916626621816434</v>
      </c>
      <c r="F99" s="28">
        <f>+'[4]19'!$I$25</f>
        <v>6.5272952122960959</v>
      </c>
      <c r="G99" s="28">
        <f>+'[4]19'!$J$25</f>
        <v>10.081176367263465</v>
      </c>
      <c r="H99" s="28">
        <f>+'[4]19'!$K$25</f>
        <v>8.6337955210755197</v>
      </c>
      <c r="I99" s="28">
        <f>+'[4]19'!$M$25</f>
        <v>7.6135544340302808</v>
      </c>
      <c r="J99" s="28">
        <f>+'[4]19'!$N$25</f>
        <v>4.9050521331788648</v>
      </c>
      <c r="K99" s="28">
        <f>+'[4]19'!$O$25</f>
        <v>8.7587963950212693</v>
      </c>
      <c r="L99" s="28">
        <f>+'[4]19'!$Q$25</f>
        <v>11.551319794421437</v>
      </c>
      <c r="M99" s="28">
        <f>+'[4]19'!$R$25</f>
        <v>11.360153939350747</v>
      </c>
      <c r="N99" s="28">
        <f>+'[4]19'!$S$25</f>
        <v>21.705673073644249</v>
      </c>
      <c r="O99" s="29">
        <f>+'[4]19'!$T$25</f>
        <v>10.835083247647875</v>
      </c>
    </row>
    <row r="100" spans="1:15" x14ac:dyDescent="0.2">
      <c r="A100" s="10">
        <v>1012</v>
      </c>
      <c r="B100" s="10" t="s">
        <v>21</v>
      </c>
      <c r="C100" s="28">
        <f>+'[4]20'!$E$25</f>
        <v>24.601009462784422</v>
      </c>
      <c r="D100" s="28">
        <f>+'[4]20'!$F$25</f>
        <v>32.770633495305994</v>
      </c>
      <c r="E100" s="28">
        <f>+'[4]20'!$G$25</f>
        <v>34.958555466296644</v>
      </c>
      <c r="F100" s="28">
        <f>+'[4]20'!$I$25</f>
        <v>34.687596367740795</v>
      </c>
      <c r="G100" s="28">
        <f>+'[4]20'!$J$25</f>
        <v>35.084059578752537</v>
      </c>
      <c r="H100" s="28">
        <f>+'[4]20'!$K$25</f>
        <v>27.321546838755143</v>
      </c>
      <c r="I100" s="28">
        <f>+'[4]20'!$M$25</f>
        <v>32.875167064575457</v>
      </c>
      <c r="J100" s="28">
        <f>+'[4]20'!$N$25</f>
        <v>29.094928758192218</v>
      </c>
      <c r="K100" s="28">
        <f>+'[4]20'!$O$25</f>
        <v>30.559119656101441</v>
      </c>
      <c r="L100" s="28">
        <f>+'[4]20'!$Q$25</f>
        <v>30.783191020208161</v>
      </c>
      <c r="M100" s="28">
        <f>+'[4]20'!$R$25</f>
        <v>29.675642318517738</v>
      </c>
      <c r="N100" s="28">
        <f>+'[4]20'!$S$25</f>
        <v>29.674498774731561</v>
      </c>
      <c r="O100" s="29">
        <f>+'[4]20'!$T$25</f>
        <v>31.115541316727107</v>
      </c>
    </row>
    <row r="101" spans="1:15" x14ac:dyDescent="0.2">
      <c r="A101" s="10">
        <v>1013</v>
      </c>
      <c r="B101" s="10" t="s">
        <v>22</v>
      </c>
      <c r="C101" s="28">
        <f>+'[4]21'!$E$25</f>
        <v>30.31144211238998</v>
      </c>
      <c r="D101" s="28">
        <f>+'[4]21'!$F$25</f>
        <v>26.229868228404101</v>
      </c>
      <c r="E101" s="28">
        <f>+'[4]21'!$G$25</f>
        <v>25.484483850538314</v>
      </c>
      <c r="F101" s="28">
        <f>+'[4]21'!$I$25</f>
        <v>28.013318534961154</v>
      </c>
      <c r="G101" s="28">
        <f>+'[4]21'!$J$25</f>
        <v>28.264563106796118</v>
      </c>
      <c r="H101" s="28">
        <f>+'[4]21'!$K$25</f>
        <v>28.138784292630447</v>
      </c>
      <c r="I101" s="28">
        <f>+'[4]21'!$M$25</f>
        <v>28.029045643153527</v>
      </c>
      <c r="J101" s="28">
        <f>+'[4]21'!$N$25</f>
        <v>26.86192468619247</v>
      </c>
      <c r="K101" s="28">
        <f>+'[4]21'!$O$25</f>
        <v>27.647907647907648</v>
      </c>
      <c r="L101" s="28">
        <f>+'[4]21'!$Q$25</f>
        <v>27.276785714285715</v>
      </c>
      <c r="M101" s="28">
        <f>+'[4]21'!$R$25</f>
        <v>27.810140237324703</v>
      </c>
      <c r="N101" s="28">
        <f>+'[4]21'!$S$25</f>
        <v>27.918753478018921</v>
      </c>
      <c r="O101" s="29">
        <f>+'[4]21'!$T$25</f>
        <v>27.663603975248453</v>
      </c>
    </row>
    <row r="102" spans="1:15" x14ac:dyDescent="0.2">
      <c r="A102" s="10">
        <v>1014</v>
      </c>
      <c r="B102" s="10" t="s">
        <v>23</v>
      </c>
      <c r="C102" s="28">
        <f>+'[4]22'!$E$25</f>
        <v>27.234469496390847</v>
      </c>
      <c r="D102" s="28">
        <f>+'[4]22'!$F$25</f>
        <v>26.995578666861441</v>
      </c>
      <c r="E102" s="28">
        <f>+'[4]22'!$G$25</f>
        <v>31.740673024438518</v>
      </c>
      <c r="F102" s="28">
        <f>+'[4]22'!$I$25</f>
        <v>26.302893921208582</v>
      </c>
      <c r="G102" s="28">
        <f>+'[4]22'!$J$25</f>
        <v>24.603114256068075</v>
      </c>
      <c r="H102" s="28">
        <f>+'[4]22'!$K$25</f>
        <v>30.556644453155624</v>
      </c>
      <c r="I102" s="28">
        <f>+'[4]22'!$M$25</f>
        <v>29.622489400567698</v>
      </c>
      <c r="J102" s="28">
        <f>+'[4]22'!$N$25</f>
        <v>15.516042634599618</v>
      </c>
      <c r="K102" s="28">
        <f>+'[4]22'!$O$25</f>
        <v>26.54156896302635</v>
      </c>
      <c r="L102" s="28">
        <f>+'[4]22'!$Q$25</f>
        <v>26.923887858603539</v>
      </c>
      <c r="M102" s="28">
        <f>+'[4]22'!$R$25</f>
        <v>30.858378066163382</v>
      </c>
      <c r="N102" s="28">
        <f>+'[4]22'!$S$25</f>
        <v>30.511537795782679</v>
      </c>
      <c r="O102" s="29">
        <f>+'[4]22'!$T$25</f>
        <v>27.303446316251637</v>
      </c>
    </row>
    <row r="103" spans="1:15" x14ac:dyDescent="0.2">
      <c r="A103" s="10">
        <v>1015</v>
      </c>
      <c r="B103" s="10" t="s">
        <v>24</v>
      </c>
      <c r="C103" s="28">
        <f>+'[4]23'!$E$25</f>
        <v>19.56292262427089</v>
      </c>
      <c r="D103" s="28">
        <f>+'[4]23'!$F$25</f>
        <v>20.53811985727809</v>
      </c>
      <c r="E103" s="28">
        <f>+'[4]23'!$G$25</f>
        <v>20.673616680032076</v>
      </c>
      <c r="F103" s="28">
        <f>+'[4]23'!$I$25</f>
        <v>19.70012447663234</v>
      </c>
      <c r="G103" s="28">
        <f>+'[4]23'!$J$25</f>
        <v>18.886117419306803</v>
      </c>
      <c r="H103" s="28">
        <f>+'[4]23'!$K$25</f>
        <v>18.865151497336893</v>
      </c>
      <c r="I103" s="28">
        <f>+'[4]23'!$M$25</f>
        <v>18.954934041650855</v>
      </c>
      <c r="J103" s="28">
        <f>+'[4]23'!$N$25</f>
        <v>17.238236991585918</v>
      </c>
      <c r="K103" s="28">
        <f>+'[4]23'!$O$25</f>
        <v>16.466470154753132</v>
      </c>
      <c r="L103" s="28">
        <f>+'[4]23'!$Q$25</f>
        <v>16.426239865220595</v>
      </c>
      <c r="M103" s="28">
        <f>+'[4]23'!$R$25</f>
        <v>15.994270119413676</v>
      </c>
      <c r="N103" s="28">
        <f>+'[4]23'!$S$25</f>
        <v>16.525538795763694</v>
      </c>
      <c r="O103" s="29">
        <f>+'[4]23'!$T$25</f>
        <v>18.325336615129302</v>
      </c>
    </row>
    <row r="104" spans="1:15" x14ac:dyDescent="0.2">
      <c r="A104" s="10">
        <v>1016</v>
      </c>
      <c r="B104" s="10" t="s">
        <v>25</v>
      </c>
      <c r="C104" s="28">
        <f>+'[4]24'!$E$25</f>
        <v>35.800447433062338</v>
      </c>
      <c r="D104" s="28">
        <f>+'[4]24'!$F$25</f>
        <v>41.647074756229678</v>
      </c>
      <c r="E104" s="28">
        <f>+'[4]24'!$G$25</f>
        <v>35.926014058872333</v>
      </c>
      <c r="F104" s="28">
        <f>+'[4]24'!$I$25</f>
        <v>33.29948319243482</v>
      </c>
      <c r="G104" s="28">
        <f>+'[4]24'!$J$25</f>
        <v>27.896409043889463</v>
      </c>
      <c r="H104" s="28">
        <f>+'[4]24'!$K$25</f>
        <v>30.386545980977122</v>
      </c>
      <c r="I104" s="28">
        <f>+'[4]24'!$M$25</f>
        <v>35.022245420426017</v>
      </c>
      <c r="J104" s="28">
        <f>+'[4]24'!$N$25</f>
        <v>13.781155977830561</v>
      </c>
      <c r="K104" s="28">
        <f>+'[4]24'!$O$25</f>
        <v>30.233761511513261</v>
      </c>
      <c r="L104" s="28">
        <f>+'[4]24'!$Q$25</f>
        <v>37.164901356976074</v>
      </c>
      <c r="M104" s="28">
        <f>+'[4]24'!$R$25</f>
        <v>38.380658855381704</v>
      </c>
      <c r="N104" s="28">
        <f>+'[4]24'!$S$25</f>
        <v>33.260266065636856</v>
      </c>
      <c r="O104" s="29">
        <f>+'[4]24'!$T$25</f>
        <v>32.72456861343538</v>
      </c>
    </row>
    <row r="105" spans="1:15" x14ac:dyDescent="0.2">
      <c r="A105" s="10">
        <v>1017</v>
      </c>
      <c r="B105" s="10" t="s">
        <v>26</v>
      </c>
      <c r="C105" s="28">
        <f>+'[4]25'!$E$25</f>
        <v>33.826833962304725</v>
      </c>
      <c r="D105" s="28">
        <f>+'[4]25'!$F$25</f>
        <v>32.895456438673691</v>
      </c>
      <c r="E105" s="28">
        <f>+'[4]25'!$G$25</f>
        <v>29.220955165365972</v>
      </c>
      <c r="F105" s="28">
        <f>+'[4]25'!$I$25</f>
        <v>28.947703919018842</v>
      </c>
      <c r="G105" s="28">
        <f>+'[4]25'!$J$25</f>
        <v>27.015305554111556</v>
      </c>
      <c r="H105" s="28">
        <f>+'[4]25'!$K$25</f>
        <v>31.229309439716591</v>
      </c>
      <c r="I105" s="28">
        <f>+'[4]25'!$M$25</f>
        <v>31.546422455513365</v>
      </c>
      <c r="J105" s="28">
        <f>+'[4]25'!$N$25</f>
        <v>12.787293741073508</v>
      </c>
      <c r="K105" s="28">
        <f>+'[4]25'!$O$25</f>
        <v>31.821682779135237</v>
      </c>
      <c r="L105" s="28">
        <f>+'[4]25'!$Q$25</f>
        <v>37.364225618423824</v>
      </c>
      <c r="M105" s="28">
        <f>+'[4]25'!$R$25</f>
        <v>33.690977640431484</v>
      </c>
      <c r="N105" s="28">
        <f>+'[4]25'!$S$25</f>
        <v>31.174382792884426</v>
      </c>
      <c r="O105" s="29">
        <f>+'[4]25'!$T$25</f>
        <v>30.0977080173543</v>
      </c>
    </row>
    <row r="106" spans="1:15" x14ac:dyDescent="0.2">
      <c r="A106" s="10">
        <v>1018</v>
      </c>
      <c r="B106" s="10" t="s">
        <v>27</v>
      </c>
      <c r="C106" s="28">
        <f>+'[4]26'!$E$25</f>
        <v>32.845395843142533</v>
      </c>
      <c r="D106" s="28">
        <f>+'[4]26'!$F$25</f>
        <v>32.635490964564212</v>
      </c>
      <c r="E106" s="28">
        <f>+'[4]26'!$G$25</f>
        <v>32.86881041625567</v>
      </c>
      <c r="F106" s="28">
        <f>+'[4]26'!$I$25</f>
        <v>33.591981350411956</v>
      </c>
      <c r="G106" s="28">
        <f>+'[4]26'!$J$25</f>
        <v>29.562130540455581</v>
      </c>
      <c r="H106" s="28">
        <f>+'[4]26'!$K$25</f>
        <v>29.880664408966297</v>
      </c>
      <c r="I106" s="28">
        <f>+'[4]26'!$M$25</f>
        <v>29.853466260957045</v>
      </c>
      <c r="J106" s="28">
        <f>+'[4]26'!$N$25</f>
        <v>22.659561754388431</v>
      </c>
      <c r="K106" s="28">
        <f>+'[4]26'!$O$25</f>
        <v>29.196034704474794</v>
      </c>
      <c r="L106" s="28">
        <f>+'[4]26'!$Q$25</f>
        <v>29.81535420329406</v>
      </c>
      <c r="M106" s="28">
        <f>+'[4]26'!$R$25</f>
        <v>28.155100430651895</v>
      </c>
      <c r="N106" s="28">
        <f>+'[4]26'!$S$25</f>
        <v>27.775477340694732</v>
      </c>
      <c r="O106" s="29">
        <f>+'[4]26'!$T$25</f>
        <v>29.819172837913971</v>
      </c>
    </row>
    <row r="107" spans="1:15" x14ac:dyDescent="0.2">
      <c r="A107" s="10">
        <v>1019</v>
      </c>
      <c r="B107" s="10" t="s">
        <v>28</v>
      </c>
      <c r="C107" s="28">
        <f>+'[4]27'!$E$25</f>
        <v>20.020957495579278</v>
      </c>
      <c r="D107" s="28">
        <f>+'[4]27'!$F$25</f>
        <v>30.011991410803425</v>
      </c>
      <c r="E107" s="28">
        <f>+'[4]27'!$G$25</f>
        <v>33.662136489843633</v>
      </c>
      <c r="F107" s="28">
        <f>+'[4]27'!$I$25</f>
        <v>36.877424121159883</v>
      </c>
      <c r="G107" s="28">
        <f>+'[4]27'!$J$25</f>
        <v>34.546809166581028</v>
      </c>
      <c r="H107" s="28">
        <f>+'[4]27'!$K$25</f>
        <v>24.792734349659423</v>
      </c>
      <c r="I107" s="28">
        <f>+'[4]27'!$M$25</f>
        <v>18.682150630669604</v>
      </c>
      <c r="J107" s="28">
        <f>+'[4]27'!$N$25</f>
        <v>25.633541196762639</v>
      </c>
      <c r="K107" s="28">
        <f>+'[4]27'!$O$25</f>
        <v>36.293958521190262</v>
      </c>
      <c r="L107" s="28">
        <f>+'[4]27'!$Q$25</f>
        <v>31.288108294665797</v>
      </c>
      <c r="M107" s="28">
        <f>+'[4]27'!$R$25</f>
        <v>41.541108147737638</v>
      </c>
      <c r="N107" s="28">
        <f>+'[4]27'!$S$25</f>
        <v>26.03504344027569</v>
      </c>
      <c r="O107" s="29">
        <f>+'[4]27'!$T$25</f>
        <v>30.309028172752438</v>
      </c>
    </row>
    <row r="108" spans="1:15" x14ac:dyDescent="0.2">
      <c r="A108" s="10">
        <v>1020</v>
      </c>
      <c r="B108" s="10" t="s">
        <v>29</v>
      </c>
      <c r="C108" s="28">
        <f>+'[4]28'!$E$25</f>
        <v>34.827122411250286</v>
      </c>
      <c r="D108" s="28">
        <f>+'[4]28'!$F$25</f>
        <v>30.932345833256129</v>
      </c>
      <c r="E108" s="28">
        <f>+'[4]28'!$G$25</f>
        <v>29.496577451981665</v>
      </c>
      <c r="F108" s="28">
        <f>+'[4]28'!$I$25</f>
        <v>28.576302994114133</v>
      </c>
      <c r="G108" s="28">
        <f>+'[4]28'!$J$25</f>
        <v>27.989348053193229</v>
      </c>
      <c r="H108" s="28">
        <f>+'[4]28'!$K$25</f>
        <v>26.893337421207629</v>
      </c>
      <c r="I108" s="28">
        <f>+'[4]28'!$M$25</f>
        <v>26.543850328366347</v>
      </c>
      <c r="J108" s="28">
        <f>+'[4]28'!$N$25</f>
        <v>25.755090401555048</v>
      </c>
      <c r="K108" s="28">
        <f>+'[4]28'!$O$25</f>
        <v>24.345952516535984</v>
      </c>
      <c r="L108" s="28">
        <f>+'[4]28'!$Q$25</f>
        <v>28.197197447927074</v>
      </c>
      <c r="M108" s="28">
        <f>+'[4]28'!$R$25</f>
        <v>27.661046821996198</v>
      </c>
      <c r="N108" s="28">
        <f>+'[4]28'!$S$25</f>
        <v>26.563287447833794</v>
      </c>
      <c r="O108" s="29">
        <f>+'[4]28'!$T$25</f>
        <v>28.190742890459735</v>
      </c>
    </row>
    <row r="109" spans="1:15" x14ac:dyDescent="0.2">
      <c r="A109" s="10">
        <v>1021</v>
      </c>
      <c r="B109" s="10" t="s">
        <v>30</v>
      </c>
      <c r="C109" s="28">
        <f>+'[4]29'!$E$25</f>
        <v>14.420200066487352</v>
      </c>
      <c r="D109" s="28">
        <f>+'[4]29'!$F$25</f>
        <v>14.188024197083491</v>
      </c>
      <c r="E109" s="28">
        <f>+'[4]29'!$G$25</f>
        <v>15.352152682907034</v>
      </c>
      <c r="F109" s="28">
        <f>+'[4]29'!$I$25</f>
        <v>14.968733556053207</v>
      </c>
      <c r="G109" s="28">
        <f>+'[4]29'!$J$25</f>
        <v>15.380211031436595</v>
      </c>
      <c r="H109" s="28">
        <f>+'[4]29'!$K$25</f>
        <v>15.560538116591928</v>
      </c>
      <c r="I109" s="28">
        <f>+'[4]29'!$M$25</f>
        <v>15.071065989847716</v>
      </c>
      <c r="J109" s="28">
        <f>+'[4]29'!$N$25</f>
        <v>15.110881318211961</v>
      </c>
      <c r="K109" s="28">
        <f>+'[4]29'!$O$25</f>
        <v>15.101365835732222</v>
      </c>
      <c r="L109" s="28">
        <f>+'[4]29'!$Q$25</f>
        <v>14.948641269015733</v>
      </c>
      <c r="M109" s="28">
        <f>+'[4]29'!$R$25</f>
        <v>14.869506423258958</v>
      </c>
      <c r="N109" s="28">
        <f>+'[4]29'!$S$25</f>
        <v>14.789196310935441</v>
      </c>
      <c r="O109" s="29">
        <f>+'[4]29'!$T$25</f>
        <v>14.994901027639045</v>
      </c>
    </row>
    <row r="110" spans="1:15" x14ac:dyDescent="0.2">
      <c r="A110" s="10">
        <v>1022</v>
      </c>
      <c r="B110" s="10" t="s">
        <v>31</v>
      </c>
      <c r="C110" s="28">
        <f>+'[4]30'!$E$25</f>
        <v>30.136677974198616</v>
      </c>
      <c r="D110" s="28">
        <f>+'[4]30'!$F$25</f>
        <v>39.607486860871774</v>
      </c>
      <c r="E110" s="28">
        <f>+'[4]30'!$G$25</f>
        <v>29.878383995494712</v>
      </c>
      <c r="F110" s="28">
        <f>+'[4]30'!$I$25</f>
        <v>26.972013053343336</v>
      </c>
      <c r="G110" s="28">
        <f>+'[4]30'!$J$25</f>
        <v>30.81923170934828</v>
      </c>
      <c r="H110" s="28">
        <f>+'[4]30'!$K$25</f>
        <v>29.926064417438599</v>
      </c>
      <c r="I110" s="28">
        <f>+'[4]30'!$M$25</f>
        <v>27.441200115639443</v>
      </c>
      <c r="J110" s="28">
        <f>+'[4]30'!$N$25</f>
        <v>23.466335133455068</v>
      </c>
      <c r="K110" s="28">
        <f>+'[4]30'!$O$25</f>
        <v>23.089594400598045</v>
      </c>
      <c r="L110" s="28">
        <f>+'[4]30'!$Q$25</f>
        <v>29.692128752000102</v>
      </c>
      <c r="M110" s="28">
        <f>+'[4]30'!$R$25</f>
        <v>30.779925072335303</v>
      </c>
      <c r="N110" s="28">
        <f>+'[4]30'!$S$25</f>
        <v>24.492345376607471</v>
      </c>
      <c r="O110" s="29">
        <f>+'[4]30'!$T$25</f>
        <v>28.941790117121123</v>
      </c>
    </row>
    <row r="111" spans="1:15" x14ac:dyDescent="0.2">
      <c r="A111" s="10">
        <v>1023</v>
      </c>
      <c r="B111" s="10" t="s">
        <v>32</v>
      </c>
      <c r="C111" s="28">
        <f>+'[4]31'!$E$25</f>
        <v>35.513482501434311</v>
      </c>
      <c r="D111" s="28">
        <f>+'[4]31'!$F$25</f>
        <v>29.727523419844896</v>
      </c>
      <c r="E111" s="28">
        <f>+'[4]31'!$G$25</f>
        <v>34.232782923882404</v>
      </c>
      <c r="F111" s="28">
        <f>+'[4]31'!$I$25</f>
        <v>28.82348106409987</v>
      </c>
      <c r="G111" s="28">
        <f>+'[4]31'!$J$25</f>
        <v>34.062285321731167</v>
      </c>
      <c r="H111" s="28">
        <f>+'[4]31'!$K$25</f>
        <v>32.812529935817608</v>
      </c>
      <c r="I111" s="28">
        <f>+'[4]31'!$M$25</f>
        <v>27.087694294749031</v>
      </c>
      <c r="J111" s="28">
        <f>+'[4]31'!$N$25</f>
        <v>21.385094656122693</v>
      </c>
      <c r="K111" s="28">
        <f>+'[4]31'!$O$25</f>
        <v>24.460347824398202</v>
      </c>
      <c r="L111" s="28">
        <f>+'[4]31'!$Q$25</f>
        <v>24.052461228663905</v>
      </c>
      <c r="M111" s="28">
        <f>+'[4]31'!$R$25</f>
        <v>25.65324878329989</v>
      </c>
      <c r="N111" s="28">
        <f>+'[4]31'!$S$25</f>
        <v>24.942695324144026</v>
      </c>
      <c r="O111" s="29">
        <f>+'[4]31'!$T$25</f>
        <v>28.658945757543545</v>
      </c>
    </row>
    <row r="112" spans="1:15" x14ac:dyDescent="0.2">
      <c r="A112" s="10">
        <v>1024</v>
      </c>
      <c r="B112" s="10" t="s">
        <v>33</v>
      </c>
      <c r="C112" s="28">
        <f>+'[4]32'!$E$25</f>
        <v>29.121618096504815</v>
      </c>
      <c r="D112" s="28">
        <f>+'[4]32'!$F$25</f>
        <v>28.680542824703483</v>
      </c>
      <c r="E112" s="28">
        <f>+'[4]32'!$G$25</f>
        <v>28.374017338490614</v>
      </c>
      <c r="F112" s="28">
        <f>+'[4]32'!$I$25</f>
        <v>27.292475859781604</v>
      </c>
      <c r="G112" s="28">
        <f>+'[4]32'!$J$25</f>
        <v>28.617128839159623</v>
      </c>
      <c r="H112" s="28">
        <f>+'[4]32'!$K$25</f>
        <v>38.447394253732433</v>
      </c>
      <c r="I112" s="28">
        <f>+'[4]32'!$M$25</f>
        <v>33.351628579290988</v>
      </c>
      <c r="J112" s="28">
        <f>+'[4]32'!$N$25</f>
        <v>23.579191828132881</v>
      </c>
      <c r="K112" s="28">
        <f>+'[4]32'!$O$25</f>
        <v>27.030517314877503</v>
      </c>
      <c r="L112" s="28">
        <f>+'[4]32'!$Q$25</f>
        <v>27.658033139928097</v>
      </c>
      <c r="M112" s="28">
        <f>+'[4]32'!$R$25</f>
        <v>30.274738881524321</v>
      </c>
      <c r="N112" s="28">
        <f>+'[4]32'!$S$25</f>
        <v>30.402506955002238</v>
      </c>
      <c r="O112" s="29">
        <f>+'[4]32'!$T$25</f>
        <v>29.437102980815574</v>
      </c>
    </row>
    <row r="113" spans="1:15" x14ac:dyDescent="0.2">
      <c r="A113" s="10">
        <v>1025</v>
      </c>
      <c r="B113" s="10" t="s">
        <v>34</v>
      </c>
      <c r="C113" s="28">
        <f>+'[4]33'!$E$25</f>
        <v>42.208691463579846</v>
      </c>
      <c r="D113" s="28">
        <f>+'[4]33'!$F$25</f>
        <v>32.078889976473818</v>
      </c>
      <c r="E113" s="28">
        <f>+'[4]33'!$G$25</f>
        <v>32.936425761027131</v>
      </c>
      <c r="F113" s="28">
        <f>+'[4]33'!$I$25</f>
        <v>32.100394052614106</v>
      </c>
      <c r="G113" s="28">
        <f>+'[4]33'!$J$25</f>
        <v>27.782998568429928</v>
      </c>
      <c r="H113" s="28">
        <f>+'[4]33'!$K$25</f>
        <v>30.917828044168324</v>
      </c>
      <c r="I113" s="28">
        <f>+'[4]33'!$M$25</f>
        <v>35.124935717094715</v>
      </c>
      <c r="J113" s="28">
        <f>+'[4]33'!$N$25</f>
        <v>27.48214521200175</v>
      </c>
      <c r="K113" s="28">
        <f>+'[4]33'!$O$25</f>
        <v>31.065659156988044</v>
      </c>
      <c r="L113" s="28">
        <f>+'[4]33'!$Q$25</f>
        <v>29.647270240613221</v>
      </c>
      <c r="M113" s="28">
        <f>+'[4]33'!$R$25</f>
        <v>36.889499996026039</v>
      </c>
      <c r="N113" s="28">
        <f>+'[4]33'!$S$25</f>
        <v>25.517738749887314</v>
      </c>
      <c r="O113" s="29">
        <f>+'[4]33'!$T$25</f>
        <v>32.027215110558885</v>
      </c>
    </row>
    <row r="114" spans="1:15" x14ac:dyDescent="0.2">
      <c r="A114" s="10">
        <v>1026</v>
      </c>
      <c r="B114" s="10" t="s">
        <v>35</v>
      </c>
      <c r="C114" s="28">
        <f>+'[4]34'!$E$25</f>
        <v>20.285874154331349</v>
      </c>
      <c r="D114" s="28">
        <f>+'[4]34'!$F$25</f>
        <v>12.368683383176137</v>
      </c>
      <c r="E114" s="28">
        <f>+'[4]34'!$G$25</f>
        <v>24.02388838703202</v>
      </c>
      <c r="F114" s="28">
        <f>+'[4]34'!$I$25</f>
        <v>17.259453388244104</v>
      </c>
      <c r="G114" s="28">
        <f>+'[4]34'!$J$25</f>
        <v>20.183714001986097</v>
      </c>
      <c r="H114" s="28">
        <f>+'[4]34'!$K$25</f>
        <v>20.4618677481131</v>
      </c>
      <c r="I114" s="28">
        <f>+'[4]34'!$M$25</f>
        <v>21.159433146304142</v>
      </c>
      <c r="J114" s="28">
        <f>+'[4]34'!$N$25</f>
        <v>18.413257201734428</v>
      </c>
      <c r="K114" s="28">
        <f>+'[4]34'!$O$25</f>
        <v>13.730100877089848</v>
      </c>
      <c r="L114" s="28">
        <f>+'[4]34'!$Q$25</f>
        <v>11.031481955464551</v>
      </c>
      <c r="M114" s="28">
        <f>+'[4]34'!$R$25</f>
        <v>15.211024978466838</v>
      </c>
      <c r="N114" s="28">
        <f>+'[4]34'!$S$25</f>
        <v>8.9376187460417977</v>
      </c>
      <c r="O114" s="29">
        <f>+'[4]34'!$T$25</f>
        <v>17.046731389492916</v>
      </c>
    </row>
    <row r="115" spans="1:15" x14ac:dyDescent="0.2">
      <c r="A115" s="10">
        <v>1027</v>
      </c>
      <c r="B115" s="10" t="s">
        <v>36</v>
      </c>
      <c r="C115" s="28">
        <f>+'[4]35'!$E$25</f>
        <v>21.526101238769936</v>
      </c>
      <c r="D115" s="28">
        <f>+'[4]35'!$F$25</f>
        <v>4.7938721060332217</v>
      </c>
      <c r="E115" s="28">
        <f>+'[4]35'!$G$25</f>
        <v>8.9948720205999511</v>
      </c>
      <c r="F115" s="28">
        <f>+'[4]35'!$I$25</f>
        <v>7.7560207067296876</v>
      </c>
      <c r="G115" s="28">
        <f>+'[4]35'!$J$25</f>
        <v>6.5046986018794408</v>
      </c>
      <c r="H115" s="28">
        <f>+'[4]35'!$K$25</f>
        <v>14.417799460980072</v>
      </c>
      <c r="I115" s="28">
        <f>+'[4]35'!$M$25</f>
        <v>25.022171310324442</v>
      </c>
      <c r="J115" s="28">
        <f>+'[4]35'!$N$25</f>
        <v>7.9255187964626712</v>
      </c>
      <c r="K115" s="28">
        <f>+'[4]35'!$O$25</f>
        <v>4.9155015969034874</v>
      </c>
      <c r="L115" s="28">
        <f>+'[4]35'!$Q$25</f>
        <v>10.17883135787066</v>
      </c>
      <c r="M115" s="28">
        <f>+'[4]35'!$R$25</f>
        <v>13.134736842105264</v>
      </c>
      <c r="N115" s="28">
        <f>+'[4]35'!$S$25</f>
        <v>4.6259217925994003</v>
      </c>
      <c r="O115" s="29">
        <f>+'[4]35'!$T$25</f>
        <v>11.091635990482061</v>
      </c>
    </row>
    <row r="116" spans="1:15" x14ac:dyDescent="0.2">
      <c r="A116" s="10">
        <v>1028</v>
      </c>
      <c r="B116" s="10" t="s">
        <v>37</v>
      </c>
      <c r="C116" s="28">
        <f>+'[4]36'!$E$25</f>
        <v>24.866655633273229</v>
      </c>
      <c r="D116" s="28">
        <f>+'[4]36'!$F$25</f>
        <v>25.239177477971857</v>
      </c>
      <c r="E116" s="28">
        <f>+'[4]36'!$G$25</f>
        <v>28.699707516590063</v>
      </c>
      <c r="F116" s="28">
        <f>+'[4]36'!$I$25</f>
        <v>29.759518060535108</v>
      </c>
      <c r="G116" s="28">
        <f>+'[4]36'!$J$25</f>
        <v>30.507887376657006</v>
      </c>
      <c r="H116" s="28">
        <f>+'[4]36'!$K$25</f>
        <v>31.210390404005558</v>
      </c>
      <c r="I116" s="28">
        <f>+'[4]36'!$M$25</f>
        <v>28.625131757080485</v>
      </c>
      <c r="J116" s="28">
        <f>+'[4]36'!$N$25</f>
        <v>29.146533384159003</v>
      </c>
      <c r="K116" s="28">
        <f>+'[4]36'!$O$25</f>
        <v>28.862926219817798</v>
      </c>
      <c r="L116" s="28">
        <f>+'[4]36'!$Q$25</f>
        <v>28.718134275324026</v>
      </c>
      <c r="M116" s="28">
        <f>+'[4]36'!$R$25</f>
        <v>28.473168856199848</v>
      </c>
      <c r="N116" s="28">
        <f>+'[4]36'!$S$25</f>
        <v>28.21500144622123</v>
      </c>
      <c r="O116" s="29">
        <f>+'[4]36'!$T$25</f>
        <v>28.592808686627841</v>
      </c>
    </row>
    <row r="117" spans="1:15" x14ac:dyDescent="0.2">
      <c r="A117" s="10">
        <v>1029</v>
      </c>
      <c r="B117" s="10" t="s">
        <v>38</v>
      </c>
      <c r="C117" s="28">
        <f>+'[4]37'!$E$25</f>
        <v>15.411216777756087</v>
      </c>
      <c r="D117" s="28">
        <f>+'[4]37'!$F$25</f>
        <v>15.773163929346142</v>
      </c>
      <c r="E117" s="28">
        <f>+'[4]37'!$G$25</f>
        <v>16.739102808489008</v>
      </c>
      <c r="F117" s="28">
        <f>+'[4]37'!$I$25</f>
        <v>16.543482073509885</v>
      </c>
      <c r="G117" s="28">
        <f>+'[4]37'!$J$25</f>
        <v>15.979508533545188</v>
      </c>
      <c r="H117" s="28">
        <f>+'[4]37'!$K$25</f>
        <v>16.391066946148072</v>
      </c>
      <c r="I117" s="28">
        <f>+'[4]37'!$M$25</f>
        <v>16.15255187885586</v>
      </c>
      <c r="J117" s="28">
        <f>+'[4]37'!$N$25</f>
        <v>15.410396125237849</v>
      </c>
      <c r="K117" s="28">
        <f>+'[4]37'!$O$25</f>
        <v>15.039206642066421</v>
      </c>
      <c r="L117" s="28">
        <f>+'[4]37'!$Q$25</f>
        <v>15.013646554245053</v>
      </c>
      <c r="M117" s="28">
        <f>+'[4]37'!$R$25</f>
        <v>14.710775685385673</v>
      </c>
      <c r="N117" s="28">
        <f>+'[4]37'!$S$25</f>
        <v>14.367417262916078</v>
      </c>
      <c r="O117" s="29">
        <f>+'[4]37'!$T$25</f>
        <v>15.612165771561504</v>
      </c>
    </row>
    <row r="118" spans="1:15" x14ac:dyDescent="0.2">
      <c r="A118" s="15">
        <v>1030</v>
      </c>
      <c r="B118" s="15" t="s">
        <v>18</v>
      </c>
      <c r="C118" s="30">
        <f>+'[4]17'!$E$25</f>
        <v>17.962518740629687</v>
      </c>
      <c r="D118" s="30">
        <f>+'[4]17'!$F$25</f>
        <v>17.10097719869707</v>
      </c>
      <c r="E118" s="30">
        <f>+'[4]17'!$G$25</f>
        <v>14.269293924466337</v>
      </c>
      <c r="F118" s="30">
        <f>+'[4]17'!$I$25</f>
        <v>10.072307692307692</v>
      </c>
      <c r="G118" s="30">
        <f>+'[4]17'!$J$25</f>
        <v>19.079365079365079</v>
      </c>
      <c r="H118" s="30">
        <f>+'[4]17'!$K$25</f>
        <v>19.642752562225475</v>
      </c>
      <c r="I118" s="30">
        <f>+'[4]17'!$M$25</f>
        <v>18.570432357043234</v>
      </c>
      <c r="J118" s="30">
        <f>+'[4]17'!$N$25</f>
        <v>10.425824175824175</v>
      </c>
      <c r="K118" s="30">
        <f>+'[4]17'!$O$25</f>
        <v>12.092424242424242</v>
      </c>
      <c r="L118" s="30">
        <f>+'[4]17'!$Q$25</f>
        <v>12.48099173553719</v>
      </c>
      <c r="M118" s="30">
        <f>+'[4]17'!$R$25</f>
        <v>12.370015948963317</v>
      </c>
      <c r="N118" s="30">
        <f>+'[4]17'!$S$25</f>
        <v>14.087423312883436</v>
      </c>
      <c r="O118" s="31">
        <f>+'[4]17'!$T$25</f>
        <v>14.859984697781178</v>
      </c>
    </row>
    <row r="119" spans="1:15" x14ac:dyDescent="0.2">
      <c r="A119" s="4">
        <v>10300</v>
      </c>
      <c r="B119" s="4" t="s">
        <v>61</v>
      </c>
      <c r="C119" s="25">
        <f>+[4]รวม!$E$25</f>
        <v>30.813967610388787</v>
      </c>
      <c r="D119" s="25">
        <f>+[4]รวม!$F$25</f>
        <v>32.937305232968932</v>
      </c>
      <c r="E119" s="25">
        <f>+[4]รวม!$G$25</f>
        <v>30.731633708673876</v>
      </c>
      <c r="F119" s="25">
        <f>+[4]รวม!$I$25</f>
        <v>31.034029518009941</v>
      </c>
      <c r="G119" s="25">
        <f>+[4]รวม!$J$25</f>
        <v>30.185155971637375</v>
      </c>
      <c r="H119" s="25">
        <f>+[4]รวม!$K$25</f>
        <v>30.42012865858635</v>
      </c>
      <c r="I119" s="25">
        <f>+[4]รวม!$M$25</f>
        <v>28.51065716573369</v>
      </c>
      <c r="J119" s="25">
        <f>+[4]รวม!$N$25</f>
        <v>26.257157709904892</v>
      </c>
      <c r="K119" s="25">
        <f>+[4]รวม!$O$25</f>
        <v>29.606905814128112</v>
      </c>
      <c r="L119" s="25">
        <f>+[4]รวม!$Q$25</f>
        <v>30.837377688233637</v>
      </c>
      <c r="M119" s="25">
        <f>+[4]รวม!$R$25</f>
        <v>31.355034896098932</v>
      </c>
      <c r="N119" s="25">
        <f>+[4]รวม!$S$25</f>
        <v>29.503122477484983</v>
      </c>
      <c r="O119" s="25">
        <f>+[4]รวม!$T$25</f>
        <v>30.157685471525021</v>
      </c>
    </row>
    <row r="120" spans="1:15" x14ac:dyDescent="0.2">
      <c r="A120" s="32"/>
      <c r="B120" s="32"/>
      <c r="C120"/>
      <c r="D120"/>
      <c r="E120"/>
      <c r="F120"/>
      <c r="G120"/>
      <c r="H120"/>
      <c r="I120"/>
      <c r="J120"/>
      <c r="K120"/>
      <c r="L120"/>
      <c r="M120"/>
      <c r="N120"/>
      <c r="O120" s="32"/>
    </row>
    <row r="121" spans="1:15" x14ac:dyDescent="0.2">
      <c r="A121" s="3" t="s">
        <v>52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61</v>
      </c>
    </row>
    <row r="122" spans="1:15" x14ac:dyDescent="0.2">
      <c r="A122" s="7">
        <v>1004</v>
      </c>
      <c r="B122" s="7" t="s">
        <v>94</v>
      </c>
      <c r="C122" s="19">
        <f>+'[5]11'!$E$27</f>
        <v>0.83336422414372013</v>
      </c>
      <c r="D122" s="19">
        <f>+'[5]11'!$F$27</f>
        <v>0.90688154993630021</v>
      </c>
      <c r="E122" s="19">
        <f>+'[5]11'!$G$27</f>
        <v>0.86164448673710736</v>
      </c>
      <c r="F122" s="19">
        <f>+'[5]11'!$I$27</f>
        <v>0.89500430541369225</v>
      </c>
      <c r="G122" s="19">
        <f>+'[5]11'!$J$27</f>
        <v>0.96947004608294929</v>
      </c>
      <c r="H122" s="19">
        <f>+'[5]11'!$K$27</f>
        <v>0.81673569882407682</v>
      </c>
      <c r="I122" s="19">
        <f>+'[5]11'!$M$27</f>
        <v>0.92669148883194097</v>
      </c>
      <c r="J122" s="19">
        <f>+'[5]11'!$N$27</f>
        <v>0.98724227768242578</v>
      </c>
      <c r="K122" s="19">
        <f>+'[5]11'!$O$27</f>
        <v>0.96291322059939333</v>
      </c>
      <c r="L122" s="19">
        <f>+'[5]11'!$Q$27</f>
        <v>0.88761452229248339</v>
      </c>
      <c r="M122" s="19">
        <f>+'[5]11'!$R$27</f>
        <v>0.87628423797945287</v>
      </c>
      <c r="N122" s="19">
        <f>+'[5]11'!$S$27</f>
        <v>0.88701939229913929</v>
      </c>
      <c r="O122" s="20">
        <f>+'[5]11'!$T$27</f>
        <v>0.89891575321591977</v>
      </c>
    </row>
    <row r="123" spans="1:15" x14ac:dyDescent="0.2">
      <c r="A123" s="10">
        <v>1005</v>
      </c>
      <c r="B123" s="10" t="s">
        <v>13</v>
      </c>
      <c r="C123" s="21">
        <f>+'[5]12'!$E$27</f>
        <v>0.46579886292005557</v>
      </c>
      <c r="D123" s="21">
        <f>+'[5]12'!$F$27</f>
        <v>0.55124170616113743</v>
      </c>
      <c r="E123" s="21">
        <f>+'[5]12'!$G$27</f>
        <v>0.44685612267357971</v>
      </c>
      <c r="F123" s="21">
        <f>+'[5]12'!$I$27</f>
        <v>0.51232607887471582</v>
      </c>
      <c r="G123" s="21">
        <f>+'[5]12'!$J$27</f>
        <v>0.54665931168097304</v>
      </c>
      <c r="H123" s="21">
        <f>+'[5]12'!$K$27</f>
        <v>0.44399135901356829</v>
      </c>
      <c r="I123" s="21">
        <f>+'[5]12'!$M$27</f>
        <v>0.57093663911845727</v>
      </c>
      <c r="J123" s="21">
        <f>+'[5]12'!$N$27</f>
        <v>0.56201334816462734</v>
      </c>
      <c r="K123" s="21">
        <f>+'[5]12'!$O$27</f>
        <v>0.54641500031146828</v>
      </c>
      <c r="L123" s="21">
        <f>+'[5]12'!$Q$27</f>
        <v>0.51697143647971311</v>
      </c>
      <c r="M123" s="21">
        <f>+'[5]12'!$R$27</f>
        <v>0.54263230612122304</v>
      </c>
      <c r="N123" s="21">
        <f>+'[5]12'!$S$27</f>
        <v>0.54164190193164929</v>
      </c>
      <c r="O123" s="22">
        <f>+'[5]12'!$T$27</f>
        <v>0.5196285326422313</v>
      </c>
    </row>
    <row r="124" spans="1:15" x14ac:dyDescent="0.2">
      <c r="A124" s="10">
        <v>1006</v>
      </c>
      <c r="B124" s="10" t="s">
        <v>14</v>
      </c>
      <c r="C124" s="21">
        <f>+'[5]13'!$E$27</f>
        <v>0.46734265152786908</v>
      </c>
      <c r="D124" s="21">
        <f>+'[5]13'!$F$27</f>
        <v>0.55496246605973487</v>
      </c>
      <c r="E124" s="21">
        <f>+'[5]13'!$G$27</f>
        <v>0.49213626496679652</v>
      </c>
      <c r="F124" s="21">
        <f>+'[5]13'!$I$27</f>
        <v>0.52030214031240607</v>
      </c>
      <c r="G124" s="21">
        <f>+'[5]13'!$J$27</f>
        <v>0.57733151123258453</v>
      </c>
      <c r="H124" s="21">
        <f>+'[5]13'!$K$27</f>
        <v>0.48284105864520005</v>
      </c>
      <c r="I124" s="21">
        <f>+'[5]13'!$M$27</f>
        <v>0.58812032371354406</v>
      </c>
      <c r="J124" s="21">
        <f>+'[5]13'!$N$27</f>
        <v>0.65447645333793336</v>
      </c>
      <c r="K124" s="21">
        <f>+'[5]13'!$O$27</f>
        <v>0.61092464626521881</v>
      </c>
      <c r="L124" s="21">
        <f>+'[5]13'!$Q$27</f>
        <v>0.52292821647085863</v>
      </c>
      <c r="M124" s="21">
        <f>+'[5]13'!$R$27</f>
        <v>0.49318234014863038</v>
      </c>
      <c r="N124" s="21">
        <f>+'[5]13'!$S$27</f>
        <v>0.47763007866060475</v>
      </c>
      <c r="O124" s="22">
        <f>+'[5]13'!$T$27</f>
        <v>0.53551848335518482</v>
      </c>
    </row>
    <row r="125" spans="1:15" x14ac:dyDescent="0.2">
      <c r="A125" s="10">
        <v>1007</v>
      </c>
      <c r="B125" s="10" t="s">
        <v>15</v>
      </c>
      <c r="C125" s="21">
        <f>+'[5]14'!$E$27</f>
        <v>0.69737649699803972</v>
      </c>
      <c r="D125" s="21">
        <f>+'[5]14'!$F$27</f>
        <v>0.81488952929875125</v>
      </c>
      <c r="E125" s="21">
        <f>+'[5]14'!$G$27</f>
        <v>0.77990498438279221</v>
      </c>
      <c r="F125" s="21">
        <f>+'[5]14'!$I$27</f>
        <v>0.76416740731302557</v>
      </c>
      <c r="G125" s="21">
        <f>+'[5]14'!$J$27</f>
        <v>0.84224944566607474</v>
      </c>
      <c r="H125" s="21">
        <f>+'[5]14'!$K$27</f>
        <v>0.69686350639765304</v>
      </c>
      <c r="I125" s="21">
        <f>+'[5]14'!$M$27</f>
        <v>0.83416544297601569</v>
      </c>
      <c r="J125" s="21">
        <f>+'[5]14'!$N$27</f>
        <v>0.879457029117519</v>
      </c>
      <c r="K125" s="21">
        <f>+'[5]14'!$O$27</f>
        <v>0.8224815467203489</v>
      </c>
      <c r="L125" s="21">
        <f>+'[5]14'!$Q$27</f>
        <v>0.7707811617671273</v>
      </c>
      <c r="M125" s="21">
        <f>+'[5]14'!$R$27</f>
        <v>0.74204820392668369</v>
      </c>
      <c r="N125" s="21">
        <f>+'[5]14'!$S$27</f>
        <v>0.75741721166822384</v>
      </c>
      <c r="O125" s="22">
        <f>+'[5]14'!$T$27</f>
        <v>0.78430518227347534</v>
      </c>
    </row>
    <row r="126" spans="1:15" x14ac:dyDescent="0.2">
      <c r="A126" s="10">
        <v>1008</v>
      </c>
      <c r="B126" s="10" t="s">
        <v>16</v>
      </c>
      <c r="C126" s="21">
        <f>+'[5]15'!$E$27</f>
        <v>0.48834417102299288</v>
      </c>
      <c r="D126" s="21">
        <f>+'[5]15'!$F$27</f>
        <v>0.50985045513654093</v>
      </c>
      <c r="E126" s="21">
        <f>+'[5]15'!$G$27</f>
        <v>0.47012451571467045</v>
      </c>
      <c r="F126" s="21">
        <f>+'[5]15'!$I$27</f>
        <v>0.63105675812118156</v>
      </c>
      <c r="G126" s="21">
        <f>+'[5]15'!$J$27</f>
        <v>0.70050441361916771</v>
      </c>
      <c r="H126" s="21">
        <f>+'[5]15'!$K$27</f>
        <v>0.60248431656261103</v>
      </c>
      <c r="I126" s="21">
        <f>+'[5]15'!$M$27</f>
        <v>0.69064534317494486</v>
      </c>
      <c r="J126" s="21">
        <f>+'[5]15'!$N$27</f>
        <v>0.79528970383865571</v>
      </c>
      <c r="K126" s="21">
        <f>+'[5]15'!$O$27</f>
        <v>0.69688915735427359</v>
      </c>
      <c r="L126" s="21">
        <f>+'[5]15'!$Q$27</f>
        <v>0.62023769100169779</v>
      </c>
      <c r="M126" s="21">
        <f>+'[5]15'!$R$27</f>
        <v>0.61056694672993483</v>
      </c>
      <c r="N126" s="21">
        <f>+'[5]15'!$S$27</f>
        <v>0.62180004986287707</v>
      </c>
      <c r="O126" s="22">
        <f>+'[5]15'!$T$27</f>
        <v>0.62697712021295127</v>
      </c>
    </row>
    <row r="127" spans="1:15" x14ac:dyDescent="0.2">
      <c r="A127" s="10">
        <v>1009</v>
      </c>
      <c r="B127" s="10" t="s">
        <v>17</v>
      </c>
      <c r="C127" s="21">
        <f>+'[5]16'!$E$27</f>
        <v>0.60521483733471848</v>
      </c>
      <c r="D127" s="21">
        <f>+'[5]16'!$F$27</f>
        <v>0.74129493685825565</v>
      </c>
      <c r="E127" s="21">
        <f>+'[5]16'!$G$27</f>
        <v>0.63592931961983323</v>
      </c>
      <c r="F127" s="21">
        <f>+'[5]16'!$I$27</f>
        <v>0.63217806089332351</v>
      </c>
      <c r="G127" s="21">
        <f>+'[5]16'!$J$27</f>
        <v>0.73131983240223464</v>
      </c>
      <c r="H127" s="21">
        <f>+'[5]16'!$K$27</f>
        <v>0.59283636118860461</v>
      </c>
      <c r="I127" s="21">
        <f>+'[5]16'!$M$27</f>
        <v>0.60794437401559676</v>
      </c>
      <c r="J127" s="21">
        <f>+'[5]16'!$N$27</f>
        <v>0.82035311842691738</v>
      </c>
      <c r="K127" s="21">
        <f>+'[5]16'!$O$27</f>
        <v>0.75763611615245008</v>
      </c>
      <c r="L127" s="21">
        <f>+'[5]16'!$Q$27</f>
        <v>0.6422750424448217</v>
      </c>
      <c r="M127" s="21">
        <f>+'[5]16'!$R$27</f>
        <v>0.69055322852635592</v>
      </c>
      <c r="N127" s="21">
        <f>+'[5]16'!$S$27</f>
        <v>0.63990756271199067</v>
      </c>
      <c r="O127" s="22">
        <f>+'[5]16'!$T$27</f>
        <v>0.67244747809226435</v>
      </c>
    </row>
    <row r="128" spans="1:15" x14ac:dyDescent="0.2">
      <c r="A128" s="10">
        <v>1010</v>
      </c>
      <c r="B128" s="10" t="s">
        <v>19</v>
      </c>
      <c r="C128" s="21">
        <f>+'[5]18'!$E$27</f>
        <v>0.77938341900035446</v>
      </c>
      <c r="D128" s="21">
        <f>+'[5]18'!$F$27</f>
        <v>0.73713861272997372</v>
      </c>
      <c r="E128" s="21">
        <f>+'[5]18'!$G$27</f>
        <v>0.79234629170113036</v>
      </c>
      <c r="F128" s="21">
        <f>+'[5]18'!$I$27</f>
        <v>0.68799252624058915</v>
      </c>
      <c r="G128" s="21">
        <f>+'[5]18'!$J$27</f>
        <v>0.81763705907352313</v>
      </c>
      <c r="H128" s="21">
        <f>+'[5]18'!$K$27</f>
        <v>0.64711301119916032</v>
      </c>
      <c r="I128" s="21">
        <f>+'[5]18'!$M$27</f>
        <v>0.76237194641449957</v>
      </c>
      <c r="J128" s="21">
        <f>+'[5]18'!$N$27</f>
        <v>0.92596812169742737</v>
      </c>
      <c r="K128" s="21">
        <f>+'[5]18'!$O$27</f>
        <v>0.73647098232978814</v>
      </c>
      <c r="L128" s="21">
        <f>+'[5]18'!$Q$27</f>
        <v>0.71337620769207988</v>
      </c>
      <c r="M128" s="21">
        <f>+'[5]18'!$R$27</f>
        <v>0.74190597545436254</v>
      </c>
      <c r="N128" s="21">
        <f>+'[5]18'!$S$27</f>
        <v>0.757974501507232</v>
      </c>
      <c r="O128" s="22">
        <f>+'[5]18'!$T$27</f>
        <v>0.75718582740882034</v>
      </c>
    </row>
    <row r="129" spans="1:15" x14ac:dyDescent="0.2">
      <c r="A129" s="10">
        <v>1011</v>
      </c>
      <c r="B129" s="10" t="s">
        <v>20</v>
      </c>
      <c r="C129" s="21">
        <f>+'[5]19'!$E$27</f>
        <v>0.51147796662094513</v>
      </c>
      <c r="D129" s="21">
        <f>+'[5]19'!$F$27</f>
        <v>0.53175525428591919</v>
      </c>
      <c r="E129" s="21">
        <f>+'[5]19'!$G$27</f>
        <v>0.51822047396778348</v>
      </c>
      <c r="F129" s="21">
        <f>+'[5]19'!$I$27</f>
        <v>0.54080854046327598</v>
      </c>
      <c r="G129" s="21">
        <f>+'[5]19'!$J$27</f>
        <v>0.55342092027251533</v>
      </c>
      <c r="H129" s="21">
        <f>+'[5]19'!$K$27</f>
        <v>0.52699729151719665</v>
      </c>
      <c r="I129" s="21">
        <f>+'[5]19'!$M$27</f>
        <v>0.63210557973322012</v>
      </c>
      <c r="J129" s="21">
        <f>+'[5]19'!$N$27</f>
        <v>0.67536570056219636</v>
      </c>
      <c r="K129" s="21">
        <f>+'[5]19'!$O$27</f>
        <v>0.63554806781088768</v>
      </c>
      <c r="L129" s="21">
        <f>+'[5]19'!$Q$27</f>
        <v>0.48981582789375805</v>
      </c>
      <c r="M129" s="21">
        <f>+'[5]19'!$R$27</f>
        <v>0.51757009092877249</v>
      </c>
      <c r="N129" s="21">
        <f>+'[5]19'!$S$27</f>
        <v>0.50976621023657709</v>
      </c>
      <c r="O129" s="22">
        <f>+'[5]19'!$T$27</f>
        <v>0.55307801137941615</v>
      </c>
    </row>
    <row r="130" spans="1:15" x14ac:dyDescent="0.2">
      <c r="A130" s="10">
        <v>1012</v>
      </c>
      <c r="B130" s="10" t="s">
        <v>21</v>
      </c>
      <c r="C130" s="21">
        <f>+'[5]20'!$E$27</f>
        <v>0.58721966954514304</v>
      </c>
      <c r="D130" s="21">
        <f>+'[5]20'!$F$27</f>
        <v>0.64040665185484413</v>
      </c>
      <c r="E130" s="21">
        <f>+'[5]20'!$G$27</f>
        <v>0.59541585010524567</v>
      </c>
      <c r="F130" s="21">
        <f>+'[5]20'!$I$27</f>
        <v>0.59844787583006642</v>
      </c>
      <c r="G130" s="21">
        <f>+'[5]20'!$J$27</f>
        <v>0.64915572766878327</v>
      </c>
      <c r="H130" s="21">
        <f>+'[5]20'!$K$27</f>
        <v>0.55319890337953825</v>
      </c>
      <c r="I130" s="21">
        <f>+'[5]20'!$M$27</f>
        <v>0.64531041674917167</v>
      </c>
      <c r="J130" s="21">
        <f>+'[5]20'!$N$27</f>
        <v>0.70598401987461279</v>
      </c>
      <c r="K130" s="21">
        <f>+'[5]20'!$O$27</f>
        <v>0.65746062863490817</v>
      </c>
      <c r="L130" s="21">
        <f>+'[5]20'!$Q$27</f>
        <v>0.58502267329956537</v>
      </c>
      <c r="M130" s="21">
        <f>+'[5]20'!$R$27</f>
        <v>0.58269174165993454</v>
      </c>
      <c r="N130" s="21">
        <f>+'[5]20'!$S$27</f>
        <v>0.58351586199804617</v>
      </c>
      <c r="O130" s="22">
        <f>+'[5]20'!$T$27</f>
        <v>0.61342925893144729</v>
      </c>
    </row>
    <row r="131" spans="1:15" x14ac:dyDescent="0.2">
      <c r="A131" s="10">
        <v>1013</v>
      </c>
      <c r="B131" s="10" t="s">
        <v>22</v>
      </c>
      <c r="C131" s="21">
        <f>+'[5]21'!$E$27</f>
        <v>0.40789951103201616</v>
      </c>
      <c r="D131" s="21">
        <f>+'[5]21'!$F$27</f>
        <v>0.46077073343988634</v>
      </c>
      <c r="E131" s="21">
        <f>+'[5]21'!$G$27</f>
        <v>0.43265766150378249</v>
      </c>
      <c r="F131" s="21">
        <f>+'[5]21'!$I$27</f>
        <v>0.44736394846867672</v>
      </c>
      <c r="G131" s="21">
        <f>+'[5]21'!$J$27</f>
        <v>0.50419287211740038</v>
      </c>
      <c r="H131" s="21">
        <f>+'[5]21'!$K$27</f>
        <v>0.38709677419354838</v>
      </c>
      <c r="I131" s="21">
        <f>+'[5]21'!$M$27</f>
        <v>0.47544496284776222</v>
      </c>
      <c r="J131" s="21">
        <f>+'[5]21'!$N$27</f>
        <v>0.50668846115355104</v>
      </c>
      <c r="K131" s="21">
        <f>+'[5]21'!$O$27</f>
        <v>0.46820987654320989</v>
      </c>
      <c r="L131" s="21">
        <f>+'[5]21'!$Q$27</f>
        <v>0.41431348644106891</v>
      </c>
      <c r="M131" s="21">
        <f>+'[5]21'!$R$27</f>
        <v>0.44280334042901587</v>
      </c>
      <c r="N131" s="21">
        <f>+'[5]21'!$S$27</f>
        <v>0.42118758434547909</v>
      </c>
      <c r="O131" s="22">
        <f>+'[5]21'!$T$27</f>
        <v>0.44719288612523445</v>
      </c>
    </row>
    <row r="132" spans="1:15" x14ac:dyDescent="0.2">
      <c r="A132" s="10">
        <v>1014</v>
      </c>
      <c r="B132" s="10" t="s">
        <v>23</v>
      </c>
      <c r="C132" s="21">
        <f>+'[5]22'!$E$27</f>
        <v>0.58609866125523746</v>
      </c>
      <c r="D132" s="21">
        <f>+'[5]22'!$F$27</f>
        <v>0.6613405111790096</v>
      </c>
      <c r="E132" s="21">
        <f>+'[5]22'!$G$27</f>
        <v>0.61794635636625028</v>
      </c>
      <c r="F132" s="21">
        <f>+'[5]22'!$I$27</f>
        <v>0.63155884089159886</v>
      </c>
      <c r="G132" s="21">
        <f>+'[5]22'!$J$27</f>
        <v>0.69425686134490205</v>
      </c>
      <c r="H132" s="21">
        <f>+'[5]22'!$K$27</f>
        <v>0.59926495198851593</v>
      </c>
      <c r="I132" s="21">
        <f>+'[5]22'!$M$27</f>
        <v>0.63879681668128008</v>
      </c>
      <c r="J132" s="21">
        <f>+'[5]22'!$N$27</f>
        <v>0.76731969788363119</v>
      </c>
      <c r="K132" s="21">
        <f>+'[5]22'!$O$27</f>
        <v>0.68716034907607326</v>
      </c>
      <c r="L132" s="21">
        <f>+'[5]22'!$Q$27</f>
        <v>0.64016023253033105</v>
      </c>
      <c r="M132" s="21">
        <f>+'[5]22'!$R$27</f>
        <v>0.63494525748441433</v>
      </c>
      <c r="N132" s="21">
        <f>+'[5]22'!$S$27</f>
        <v>0.63606026611380129</v>
      </c>
      <c r="O132" s="22">
        <f>+'[5]22'!$T$27</f>
        <v>0.64983253546980824</v>
      </c>
    </row>
    <row r="133" spans="1:15" x14ac:dyDescent="0.2">
      <c r="A133" s="10">
        <v>1015</v>
      </c>
      <c r="B133" s="10" t="s">
        <v>24</v>
      </c>
      <c r="C133" s="21">
        <f>+'[5]23'!$E$27</f>
        <v>0.46695532943638596</v>
      </c>
      <c r="D133" s="21">
        <f>+'[5]23'!$F$27</f>
        <v>0.48726178535606818</v>
      </c>
      <c r="E133" s="21">
        <f>+'[5]23'!$G$27</f>
        <v>0.46037152588945818</v>
      </c>
      <c r="F133" s="21">
        <f>+'[5]23'!$I$27</f>
        <v>0.47463811928726396</v>
      </c>
      <c r="G133" s="21">
        <f>+'[5]23'!$J$27</f>
        <v>0.5449189985272459</v>
      </c>
      <c r="H133" s="21">
        <f>+'[5]23'!$K$27</f>
        <v>0.44899414131432203</v>
      </c>
      <c r="I133" s="21">
        <f>+'[5]23'!$M$27</f>
        <v>0.5248047130700414</v>
      </c>
      <c r="J133" s="21">
        <f>+'[5]23'!$N$27</f>
        <v>0.61074660990500373</v>
      </c>
      <c r="K133" s="21">
        <f>+'[5]23'!$O$27</f>
        <v>0.53039099312974358</v>
      </c>
      <c r="L133" s="21">
        <f>+'[5]23'!$Q$27</f>
        <v>0.50018424324240551</v>
      </c>
      <c r="M133" s="21">
        <f>+'[5]23'!$R$27</f>
        <v>0.50081012779432532</v>
      </c>
      <c r="N133" s="21">
        <f>+'[5]23'!$S$27</f>
        <v>0.4618337907254943</v>
      </c>
      <c r="O133" s="22">
        <f>+'[5]23'!$T$27</f>
        <v>0.4990833175937644</v>
      </c>
    </row>
    <row r="134" spans="1:15" x14ac:dyDescent="0.2">
      <c r="A134" s="10">
        <v>1016</v>
      </c>
      <c r="B134" s="10" t="s">
        <v>25</v>
      </c>
      <c r="C134" s="21">
        <f>+'[5]24'!$E$27</f>
        <v>0.4073508727432037</v>
      </c>
      <c r="D134" s="21">
        <f>+'[5]24'!$F$27</f>
        <v>0.44674886560710808</v>
      </c>
      <c r="E134" s="21">
        <f>+'[5]24'!$G$27</f>
        <v>0.45039423468990386</v>
      </c>
      <c r="F134" s="21">
        <f>+'[5]24'!$I$27</f>
        <v>0.48250197363317349</v>
      </c>
      <c r="G134" s="21">
        <f>+'[5]24'!$J$27</f>
        <v>0.51157756971710455</v>
      </c>
      <c r="H134" s="21">
        <f>+'[5]24'!$K$27</f>
        <v>0.44924088667158002</v>
      </c>
      <c r="I134" s="21">
        <f>+'[5]24'!$M$27</f>
        <v>0.53838022404639962</v>
      </c>
      <c r="J134" s="21">
        <f>+'[5]24'!$N$27</f>
        <v>0.6007692515804377</v>
      </c>
      <c r="K134" s="21">
        <f>+'[5]24'!$O$27</f>
        <v>0.51873377827215428</v>
      </c>
      <c r="L134" s="21">
        <f>+'[5]24'!$Q$27</f>
        <v>0.44094889548154592</v>
      </c>
      <c r="M134" s="21">
        <f>+'[5]24'!$R$27</f>
        <v>0.45377607796349362</v>
      </c>
      <c r="N134" s="21">
        <f>+'[5]24'!$S$27</f>
        <v>0.44345689219604062</v>
      </c>
      <c r="O134" s="22">
        <f>+'[5]24'!$T$27</f>
        <v>0.47827294436463053</v>
      </c>
    </row>
    <row r="135" spans="1:15" x14ac:dyDescent="0.2">
      <c r="A135" s="10">
        <v>1017</v>
      </c>
      <c r="B135" s="10" t="s">
        <v>26</v>
      </c>
      <c r="C135" s="21">
        <f>+'[5]25'!$E$27</f>
        <v>0.54748649091206814</v>
      </c>
      <c r="D135" s="21">
        <f>+'[5]25'!$F$27</f>
        <v>0.62220413822204135</v>
      </c>
      <c r="E135" s="21">
        <f>+'[5]25'!$G$27</f>
        <v>0.56686080771015901</v>
      </c>
      <c r="F135" s="21">
        <f>+'[5]25'!$I$27</f>
        <v>0.57133615688094685</v>
      </c>
      <c r="G135" s="21">
        <f>+'[5]25'!$J$27</f>
        <v>0.64978259895109602</v>
      </c>
      <c r="H135" s="21">
        <f>+'[5]25'!$K$27</f>
        <v>0.55762224518900438</v>
      </c>
      <c r="I135" s="21">
        <f>+'[5]25'!$M$27</f>
        <v>0.57824921840107191</v>
      </c>
      <c r="J135" s="21">
        <f>+'[5]25'!$N$27</f>
        <v>0.73218090723741025</v>
      </c>
      <c r="K135" s="21">
        <f>+'[5]25'!$O$27</f>
        <v>0.6232800937254378</v>
      </c>
      <c r="L135" s="21">
        <f>+'[5]25'!$Q$27</f>
        <v>0.59721446864838423</v>
      </c>
      <c r="M135" s="21">
        <f>+'[5]25'!$R$27</f>
        <v>0.57553737017937801</v>
      </c>
      <c r="N135" s="21">
        <f>+'[5]25'!$S$27</f>
        <v>0.58073353560592544</v>
      </c>
      <c r="O135" s="22">
        <f>+'[5]25'!$T$27</f>
        <v>0.60211668573618504</v>
      </c>
    </row>
    <row r="136" spans="1:15" x14ac:dyDescent="0.2">
      <c r="A136" s="10">
        <v>1018</v>
      </c>
      <c r="B136" s="10" t="s">
        <v>27</v>
      </c>
      <c r="C136" s="21">
        <f>+'[5]26'!$E$27</f>
        <v>0.47490126527767546</v>
      </c>
      <c r="D136" s="21">
        <f>+'[5]26'!$F$27</f>
        <v>0.51708589856347109</v>
      </c>
      <c r="E136" s="21">
        <f>+'[5]26'!$G$27</f>
        <v>0.45936095559312529</v>
      </c>
      <c r="F136" s="21">
        <f>+'[5]26'!$I$27</f>
        <v>0.46866298997136691</v>
      </c>
      <c r="G136" s="21">
        <f>+'[5]26'!$J$27</f>
        <v>0.51915465611231426</v>
      </c>
      <c r="H136" s="21">
        <f>+'[5]26'!$K$27</f>
        <v>0.43904657626547627</v>
      </c>
      <c r="I136" s="21">
        <f>+'[5]26'!$M$27</f>
        <v>0.4991950428538337</v>
      </c>
      <c r="J136" s="21">
        <f>+'[5]26'!$N$27</f>
        <v>0.65293141979676828</v>
      </c>
      <c r="K136" s="21">
        <f>+'[5]26'!$O$27</f>
        <v>0.51270185169136551</v>
      </c>
      <c r="L136" s="21">
        <f>+'[5]26'!$Q$27</f>
        <v>0.53423067997215135</v>
      </c>
      <c r="M136" s="21">
        <f>+'[5]26'!$R$27</f>
        <v>0.49083978438649223</v>
      </c>
      <c r="N136" s="21">
        <f>+'[5]26'!$S$27</f>
        <v>0.48013765978367751</v>
      </c>
      <c r="O136" s="22">
        <f>+'[5]26'!$T$27</f>
        <v>0.50418982506874388</v>
      </c>
    </row>
    <row r="137" spans="1:15" x14ac:dyDescent="0.2">
      <c r="A137" s="10">
        <v>1019</v>
      </c>
      <c r="B137" s="10" t="s">
        <v>28</v>
      </c>
      <c r="C137" s="21">
        <f>+'[5]27'!$E$27</f>
        <v>0.48130365197148262</v>
      </c>
      <c r="D137" s="21">
        <f>+'[5]27'!$F$27</f>
        <v>0.51026571801945697</v>
      </c>
      <c r="E137" s="21">
        <f>+'[5]27'!$G$27</f>
        <v>0.49822763026216105</v>
      </c>
      <c r="F137" s="21">
        <f>+'[5]27'!$I$27</f>
        <v>0.49515918866787784</v>
      </c>
      <c r="G137" s="21">
        <f>+'[5]27'!$J$27</f>
        <v>0.53553870941088988</v>
      </c>
      <c r="H137" s="21">
        <f>+'[5]27'!$K$27</f>
        <v>0.45624645272942116</v>
      </c>
      <c r="I137" s="21">
        <f>+'[5]27'!$M$27</f>
        <v>0.54005747126436776</v>
      </c>
      <c r="J137" s="21">
        <f>+'[5]27'!$N$27</f>
        <v>0.64262434724639828</v>
      </c>
      <c r="K137" s="21">
        <f>+'[5]27'!$O$27</f>
        <v>0.58876608774699779</v>
      </c>
      <c r="L137" s="21">
        <f>+'[5]27'!$Q$27</f>
        <v>0.51130116911829193</v>
      </c>
      <c r="M137" s="21">
        <f>+'[5]27'!$R$27</f>
        <v>0.4989738162072615</v>
      </c>
      <c r="N137" s="21">
        <f>+'[5]27'!$S$27</f>
        <v>0.49694899169632267</v>
      </c>
      <c r="O137" s="22">
        <f>+'[5]27'!$T$27</f>
        <v>0.52085157057121001</v>
      </c>
    </row>
    <row r="138" spans="1:15" x14ac:dyDescent="0.2">
      <c r="A138" s="10">
        <v>1020</v>
      </c>
      <c r="B138" s="10" t="s">
        <v>29</v>
      </c>
      <c r="C138" s="21">
        <f>+'[5]28'!$E$27</f>
        <v>0.62282507501659823</v>
      </c>
      <c r="D138" s="21">
        <f>+'[5]28'!$F$27</f>
        <v>0.68881065360477578</v>
      </c>
      <c r="E138" s="21">
        <f>+'[5]28'!$G$27</f>
        <v>0.63373476154671071</v>
      </c>
      <c r="F138" s="21">
        <f>+'[5]28'!$I$27</f>
        <v>0.64515390467093225</v>
      </c>
      <c r="G138" s="21">
        <f>+'[5]28'!$J$27</f>
        <v>0.73822310002611646</v>
      </c>
      <c r="H138" s="21">
        <f>+'[5]28'!$K$27</f>
        <v>0.60653592208263285</v>
      </c>
      <c r="I138" s="21">
        <f>+'[5]28'!$M$27</f>
        <v>0.70417535215715998</v>
      </c>
      <c r="J138" s="21">
        <f>+'[5]28'!$N$27</f>
        <v>0.71634098838875537</v>
      </c>
      <c r="K138" s="21">
        <f>+'[5]28'!$O$27</f>
        <v>0.71794369275995928</v>
      </c>
      <c r="L138" s="21">
        <f>+'[5]28'!$Q$27</f>
        <v>0.64883437601702487</v>
      </c>
      <c r="M138" s="21">
        <f>+'[5]28'!$R$27</f>
        <v>0.64780950223736555</v>
      </c>
      <c r="N138" s="21">
        <f>+'[5]28'!$S$27</f>
        <v>0.66665922259029042</v>
      </c>
      <c r="O138" s="22">
        <f>+'[5]28'!$T$27</f>
        <v>0.66670416977325442</v>
      </c>
    </row>
    <row r="139" spans="1:15" x14ac:dyDescent="0.2">
      <c r="A139" s="10">
        <v>1021</v>
      </c>
      <c r="B139" s="10" t="s">
        <v>30</v>
      </c>
      <c r="C139" s="21">
        <f>+'[5]29'!$E$27</f>
        <v>0.48547830857107782</v>
      </c>
      <c r="D139" s="21">
        <f>+'[5]29'!$F$27</f>
        <v>0.51703039597341827</v>
      </c>
      <c r="E139" s="21">
        <f>+'[5]29'!$G$27</f>
        <v>0.48343197953406702</v>
      </c>
      <c r="F139" s="21">
        <f>+'[5]29'!$I$27</f>
        <v>0.49030298691364815</v>
      </c>
      <c r="G139" s="21">
        <f>+'[5]29'!$J$27</f>
        <v>0.54312166231346393</v>
      </c>
      <c r="H139" s="21">
        <f>+'[5]29'!$K$27</f>
        <v>0.48743029800520643</v>
      </c>
      <c r="I139" s="21">
        <f>+'[5]29'!$M$27</f>
        <v>0.47401188422465018</v>
      </c>
      <c r="J139" s="21">
        <f>+'[5]29'!$N$27</f>
        <v>0.60341860138723713</v>
      </c>
      <c r="K139" s="21">
        <f>+'[5]29'!$O$27</f>
        <v>0.56112697506186937</v>
      </c>
      <c r="L139" s="21">
        <f>+'[5]29'!$Q$27</f>
        <v>0.54520796656951642</v>
      </c>
      <c r="M139" s="21">
        <f>+'[5]29'!$R$27</f>
        <v>0.52073785056144783</v>
      </c>
      <c r="N139" s="21">
        <f>+'[5]29'!$S$27</f>
        <v>0.54042633465383894</v>
      </c>
      <c r="O139" s="22">
        <f>+'[5]29'!$T$27</f>
        <v>0.52360531140194533</v>
      </c>
    </row>
    <row r="140" spans="1:15" x14ac:dyDescent="0.2">
      <c r="A140" s="10">
        <v>1022</v>
      </c>
      <c r="B140" s="10" t="s">
        <v>31</v>
      </c>
      <c r="C140" s="21">
        <f>+'[5]30'!$E$27</f>
        <v>0.55759060102466684</v>
      </c>
      <c r="D140" s="21">
        <f>+'[5]30'!$F$27</f>
        <v>0.60665002331897611</v>
      </c>
      <c r="E140" s="21">
        <f>+'[5]30'!$G$27</f>
        <v>0.57139912947439064</v>
      </c>
      <c r="F140" s="21">
        <f>+'[5]30'!$I$27</f>
        <v>0.55840790361631865</v>
      </c>
      <c r="G140" s="21">
        <f>+'[5]30'!$J$27</f>
        <v>0.6336854937017472</v>
      </c>
      <c r="H140" s="21">
        <f>+'[5]30'!$K$27</f>
        <v>0.52416438432488244</v>
      </c>
      <c r="I140" s="21">
        <f>+'[5]30'!$M$27</f>
        <v>0.61398827137246459</v>
      </c>
      <c r="J140" s="21">
        <f>+'[5]30'!$N$27</f>
        <v>0.69709957503310871</v>
      </c>
      <c r="K140" s="21">
        <f>+'[5]30'!$O$27</f>
        <v>0.65456307916688905</v>
      </c>
      <c r="L140" s="21">
        <f>+'[5]30'!$Q$27</f>
        <v>0.59332676353263158</v>
      </c>
      <c r="M140" s="21">
        <f>+'[5]30'!$R$27</f>
        <v>0.60355596133887979</v>
      </c>
      <c r="N140" s="21">
        <f>+'[5]30'!$S$27</f>
        <v>0.58853057954555454</v>
      </c>
      <c r="O140" s="22">
        <f>+'[5]30'!$T$27</f>
        <v>0.60063330201809584</v>
      </c>
    </row>
    <row r="141" spans="1:15" x14ac:dyDescent="0.2">
      <c r="A141" s="10">
        <v>1023</v>
      </c>
      <c r="B141" s="10" t="s">
        <v>32</v>
      </c>
      <c r="C141" s="21">
        <f>+'[5]31'!$E$27</f>
        <v>0.43174547744803976</v>
      </c>
      <c r="D141" s="21">
        <f>+'[5]31'!$F$27</f>
        <v>0.48170508245732474</v>
      </c>
      <c r="E141" s="21">
        <f>+'[5]31'!$G$27</f>
        <v>0.42795616179920315</v>
      </c>
      <c r="F141" s="21">
        <f>+'[5]31'!$I$27</f>
        <v>0.46077912920853165</v>
      </c>
      <c r="G141" s="21">
        <f>+'[5]31'!$J$27</f>
        <v>0.47104763725235865</v>
      </c>
      <c r="H141" s="21">
        <f>+'[5]31'!$K$27</f>
        <v>0.41161868611522101</v>
      </c>
      <c r="I141" s="21">
        <f>+'[5]31'!$M$27</f>
        <v>0.51182816168538614</v>
      </c>
      <c r="J141" s="21">
        <f>+'[5]31'!$N$27</f>
        <v>0.53100511595135247</v>
      </c>
      <c r="K141" s="21">
        <f>+'[5]31'!$O$27</f>
        <v>0.48706283764572078</v>
      </c>
      <c r="L141" s="21">
        <f>+'[5]31'!$Q$27</f>
        <v>0.44684927251074408</v>
      </c>
      <c r="M141" s="21">
        <f>+'[5]31'!$R$27</f>
        <v>0.45015145129453715</v>
      </c>
      <c r="N141" s="21">
        <f>+'[5]31'!$S$27</f>
        <v>0.4527668354905271</v>
      </c>
      <c r="O141" s="22">
        <f>+'[5]31'!$T$27</f>
        <v>0.46323881369836928</v>
      </c>
    </row>
    <row r="142" spans="1:15" x14ac:dyDescent="0.2">
      <c r="A142" s="10">
        <v>1024</v>
      </c>
      <c r="B142" s="10" t="s">
        <v>33</v>
      </c>
      <c r="C142" s="21">
        <f>+'[5]32'!$E$27</f>
        <v>0.76522848555861867</v>
      </c>
      <c r="D142" s="21">
        <f>+'[5]32'!$F$27</f>
        <v>0.7282345531181148</v>
      </c>
      <c r="E142" s="21">
        <f>+'[5]32'!$G$27</f>
        <v>0.76108053903911754</v>
      </c>
      <c r="F142" s="21">
        <f>+'[5]32'!$I$27</f>
        <v>0.74288028714669407</v>
      </c>
      <c r="G142" s="21">
        <f>+'[5]32'!$J$27</f>
        <v>0.81205135982206045</v>
      </c>
      <c r="H142" s="21">
        <f>+'[5]32'!$K$27</f>
        <v>0.72143704569634126</v>
      </c>
      <c r="I142" s="21">
        <f>+'[5]32'!$M$27</f>
        <v>0.68696470515034147</v>
      </c>
      <c r="J142" s="21">
        <f>+'[5]32'!$N$27</f>
        <v>0.81813381045488609</v>
      </c>
      <c r="K142" s="21">
        <f>+'[5]32'!$O$27</f>
        <v>0.82670973873190334</v>
      </c>
      <c r="L142" s="21">
        <f>+'[5]32'!$Q$27</f>
        <v>0.73824558820823294</v>
      </c>
      <c r="M142" s="21">
        <f>+'[5]32'!$R$27</f>
        <v>0.75876355529713913</v>
      </c>
      <c r="N142" s="21">
        <f>+'[5]32'!$S$27</f>
        <v>0.76488916865248868</v>
      </c>
      <c r="O142" s="22">
        <f>+'[5]32'!$T$27</f>
        <v>0.75778401090563741</v>
      </c>
    </row>
    <row r="143" spans="1:15" x14ac:dyDescent="0.2">
      <c r="A143" s="10">
        <v>1025</v>
      </c>
      <c r="B143" s="10" t="s">
        <v>34</v>
      </c>
      <c r="C143" s="21">
        <f>+'[5]33'!$E$27</f>
        <v>0.38060312013544068</v>
      </c>
      <c r="D143" s="21">
        <f>+'[5]33'!$F$27</f>
        <v>0.51150727437721377</v>
      </c>
      <c r="E143" s="21">
        <f>+'[5]33'!$G$27</f>
        <v>0.44450725403685104</v>
      </c>
      <c r="F143" s="21">
        <f>+'[5]33'!$I$27</f>
        <v>0.47570568920080608</v>
      </c>
      <c r="G143" s="21">
        <f>+'[5]33'!$J$27</f>
        <v>0.51350359971649906</v>
      </c>
      <c r="H143" s="21">
        <f>+'[5]33'!$K$27</f>
        <v>0.48197145690799981</v>
      </c>
      <c r="I143" s="21">
        <f>+'[5]33'!$M$27</f>
        <v>0.46905236403546774</v>
      </c>
      <c r="J143" s="21">
        <f>+'[5]33'!$N$27</f>
        <v>0.57504376094023502</v>
      </c>
      <c r="K143" s="21">
        <f>+'[5]33'!$O$27</f>
        <v>0.55309699149397729</v>
      </c>
      <c r="L143" s="21">
        <f>+'[5]33'!$Q$27</f>
        <v>0.49058555250222124</v>
      </c>
      <c r="M143" s="21">
        <f>+'[5]33'!$R$27</f>
        <v>0.46112313974840352</v>
      </c>
      <c r="N143" s="21">
        <f>+'[5]33'!$S$27</f>
        <v>0.49369140404382694</v>
      </c>
      <c r="O143" s="22">
        <f>+'[5]33'!$T$27</f>
        <v>0.4866451962508016</v>
      </c>
    </row>
    <row r="144" spans="1:15" x14ac:dyDescent="0.2">
      <c r="A144" s="10">
        <v>1026</v>
      </c>
      <c r="B144" s="10" t="s">
        <v>35</v>
      </c>
      <c r="C144" s="21">
        <f>+'[5]34'!$E$27</f>
        <v>0.54213975657502766</v>
      </c>
      <c r="D144" s="21">
        <f>+'[5]34'!$F$27</f>
        <v>0.61327720775234584</v>
      </c>
      <c r="E144" s="21">
        <f>+'[5]34'!$G$27</f>
        <v>0.56770811313575442</v>
      </c>
      <c r="F144" s="21">
        <f>+'[5]34'!$I$27</f>
        <v>0.58875796793509749</v>
      </c>
      <c r="G144" s="21">
        <f>+'[5]34'!$J$27</f>
        <v>0.6303051496300659</v>
      </c>
      <c r="H144" s="21">
        <f>+'[5]34'!$K$27</f>
        <v>0.56478053939714434</v>
      </c>
      <c r="I144" s="21">
        <f>+'[5]34'!$M$27</f>
        <v>0.65001704158145879</v>
      </c>
      <c r="J144" s="21">
        <f>+'[5]34'!$N$27</f>
        <v>0.6925167840183396</v>
      </c>
      <c r="K144" s="21">
        <f>+'[5]34'!$O$27</f>
        <v>0.66486713757147664</v>
      </c>
      <c r="L144" s="21">
        <f>+'[5]34'!$Q$27</f>
        <v>0.60367966424283837</v>
      </c>
      <c r="M144" s="21">
        <f>+'[5]34'!$R$27</f>
        <v>0.64295394603367828</v>
      </c>
      <c r="N144" s="21">
        <f>+'[5]34'!$S$27</f>
        <v>0.61356073906863973</v>
      </c>
      <c r="O144" s="22">
        <f>+'[5]34'!$T$27</f>
        <v>0.6162199109307176</v>
      </c>
    </row>
    <row r="145" spans="1:15" x14ac:dyDescent="0.2">
      <c r="A145" s="10">
        <v>1027</v>
      </c>
      <c r="B145" s="10" t="s">
        <v>36</v>
      </c>
      <c r="C145" s="21">
        <f>+'[5]35'!$E$27</f>
        <v>0.51401170756009462</v>
      </c>
      <c r="D145" s="21">
        <f>+'[5]35'!$F$27</f>
        <v>0.5308981959584369</v>
      </c>
      <c r="E145" s="21">
        <f>+'[5]35'!$G$27</f>
        <v>0.52506033838501398</v>
      </c>
      <c r="F145" s="21">
        <f>+'[5]35'!$I$27</f>
        <v>0.53344773658043831</v>
      </c>
      <c r="G145" s="21">
        <f>+'[5]35'!$J$27</f>
        <v>0.6079288112111686</v>
      </c>
      <c r="H145" s="21">
        <f>+'[5]35'!$K$27</f>
        <v>0.49828060113516021</v>
      </c>
      <c r="I145" s="21">
        <f>+'[5]35'!$M$27</f>
        <v>0.60909755206430394</v>
      </c>
      <c r="J145" s="21">
        <f>+'[5]35'!$N$27</f>
        <v>0.66781776818526517</v>
      </c>
      <c r="K145" s="21">
        <f>+'[5]35'!$O$27</f>
        <v>0.64506571087216247</v>
      </c>
      <c r="L145" s="21">
        <f>+'[5]35'!$Q$27</f>
        <v>0.5602601752856422</v>
      </c>
      <c r="M145" s="21">
        <f>+'[5]35'!$R$27</f>
        <v>0.60649027255051335</v>
      </c>
      <c r="N145" s="21">
        <f>+'[5]35'!$S$27</f>
        <v>0.58582677165354335</v>
      </c>
      <c r="O145" s="22">
        <f>+'[5]35'!$T$27</f>
        <v>0.57457838269085093</v>
      </c>
    </row>
    <row r="146" spans="1:15" x14ac:dyDescent="0.2">
      <c r="A146" s="10">
        <v>1028</v>
      </c>
      <c r="B146" s="10" t="s">
        <v>37</v>
      </c>
      <c r="C146" s="21">
        <f>+'[5]36'!$E$27</f>
        <v>0.59464202333769278</v>
      </c>
      <c r="D146" s="21">
        <f>+'[5]36'!$F$27</f>
        <v>0.65582849994313663</v>
      </c>
      <c r="E146" s="21">
        <f>+'[5]36'!$G$27</f>
        <v>0.61044371797059971</v>
      </c>
      <c r="F146" s="21">
        <f>+'[5]36'!$I$27</f>
        <v>0.60013468013468019</v>
      </c>
      <c r="G146" s="21">
        <f>+'[5]36'!$J$27</f>
        <v>0.69099695175762899</v>
      </c>
      <c r="H146" s="21">
        <f>+'[5]36'!$K$27</f>
        <v>0.57195385817441846</v>
      </c>
      <c r="I146" s="21">
        <f>+'[5]36'!$M$27</f>
        <v>0.59899523066538307</v>
      </c>
      <c r="J146" s="21">
        <f>+'[5]36'!$N$27</f>
        <v>0.74274491760816586</v>
      </c>
      <c r="K146" s="21">
        <f>+'[5]36'!$O$27</f>
        <v>0.69272126266938117</v>
      </c>
      <c r="L146" s="21">
        <f>+'[5]36'!$Q$27</f>
        <v>0.60590025443248452</v>
      </c>
      <c r="M146" s="21">
        <f>+'[5]36'!$R$27</f>
        <v>0.62480142436837927</v>
      </c>
      <c r="N146" s="21">
        <f>+'[5]36'!$S$27</f>
        <v>0.62436789080272992</v>
      </c>
      <c r="O146" s="22">
        <f>+'[5]36'!$T$27</f>
        <v>0.63578785417398431</v>
      </c>
    </row>
    <row r="147" spans="1:15" x14ac:dyDescent="0.2">
      <c r="A147" s="10">
        <v>1029</v>
      </c>
      <c r="B147" s="10" t="s">
        <v>38</v>
      </c>
      <c r="C147" s="21">
        <f>+'[5]37'!$E$27</f>
        <v>0.46205096885236802</v>
      </c>
      <c r="D147" s="21">
        <f>+'[5]37'!$F$27</f>
        <v>0.54343044844330191</v>
      </c>
      <c r="E147" s="21">
        <f>+'[5]37'!$G$27</f>
        <v>0.46587798335511382</v>
      </c>
      <c r="F147" s="21">
        <f>+'[5]37'!$I$27</f>
        <v>0.5239735605290623</v>
      </c>
      <c r="G147" s="21">
        <f>+'[5]37'!$J$27</f>
        <v>0.60701597253321393</v>
      </c>
      <c r="H147" s="21">
        <f>+'[5]37'!$K$27</f>
        <v>0.46718943458522494</v>
      </c>
      <c r="I147" s="21">
        <f>+'[5]37'!$M$27</f>
        <v>0.52735286140493631</v>
      </c>
      <c r="J147" s="21">
        <f>+'[5]37'!$N$27</f>
        <v>0.60432353970372865</v>
      </c>
      <c r="K147" s="21">
        <f>+'[5]37'!$O$27</f>
        <v>0.61128796922668793</v>
      </c>
      <c r="L147" s="21">
        <f>+'[5]37'!$Q$27</f>
        <v>0.52616713634137191</v>
      </c>
      <c r="M147" s="21">
        <f>+'[5]37'!$R$27</f>
        <v>0.50519495311254259</v>
      </c>
      <c r="N147" s="21">
        <f>+'[5]37'!$S$27</f>
        <v>0.51557553253859678</v>
      </c>
      <c r="O147" s="22">
        <f>+'[5]37'!$T$27</f>
        <v>0.52934378961776218</v>
      </c>
    </row>
    <row r="148" spans="1:15" x14ac:dyDescent="0.2">
      <c r="A148" s="15">
        <v>1030</v>
      </c>
      <c r="B148" s="15" t="s">
        <v>18</v>
      </c>
      <c r="C148" s="23">
        <f>+'[5]17'!$E$27</f>
        <v>0.50321422366363588</v>
      </c>
      <c r="D148" s="23">
        <f>+'[5]17'!$F$27</f>
        <v>0.55729834501267328</v>
      </c>
      <c r="E148" s="23">
        <f>+'[5]17'!$G$27</f>
        <v>0.53222455213090891</v>
      </c>
      <c r="F148" s="23">
        <f>+'[5]17'!$I$27</f>
        <v>0.53805689236193832</v>
      </c>
      <c r="G148" s="23">
        <f>+'[5]17'!$J$27</f>
        <v>0.58770436683058047</v>
      </c>
      <c r="H148" s="23">
        <f>+'[5]17'!$K$27</f>
        <v>0.4741350003777291</v>
      </c>
      <c r="I148" s="23">
        <f>+'[5]17'!$M$27</f>
        <v>0.57036173828599179</v>
      </c>
      <c r="J148" s="23">
        <f>+'[5]17'!$N$27</f>
        <v>0.61610426509278338</v>
      </c>
      <c r="K148" s="23">
        <f>+'[5]17'!$O$27</f>
        <v>0.58609949531362648</v>
      </c>
      <c r="L148" s="23">
        <f>+'[5]17'!$Q$27</f>
        <v>0.50674537430214261</v>
      </c>
      <c r="M148" s="23">
        <f>+'[5]17'!$R$27</f>
        <v>0.52803329864724247</v>
      </c>
      <c r="N148" s="23">
        <f>+'[5]17'!$S$27</f>
        <v>0.51977514172740702</v>
      </c>
      <c r="O148" s="24">
        <f>+'[5]17'!$T$27</f>
        <v>0.54357655063804722</v>
      </c>
    </row>
    <row r="149" spans="1:15" x14ac:dyDescent="0.2">
      <c r="A149" s="4">
        <v>10300</v>
      </c>
      <c r="B149" s="4" t="s">
        <v>61</v>
      </c>
      <c r="C149" s="18">
        <f>+[5]รวม!$E$27</f>
        <v>0.64837731830385159</v>
      </c>
      <c r="D149" s="18">
        <f>+[5]รวม!$F$27</f>
        <v>0.70809107000331495</v>
      </c>
      <c r="E149" s="18">
        <f>+[5]รวม!$G$27</f>
        <v>0.67090768630752406</v>
      </c>
      <c r="F149" s="18">
        <f>+[5]รวม!$I$27</f>
        <v>0.68392723768067787</v>
      </c>
      <c r="G149" s="18">
        <f>+[5]รวม!$J$27</f>
        <v>0.75271695430762242</v>
      </c>
      <c r="H149" s="18">
        <f>+[5]รวม!$K$27</f>
        <v>0.63772673512937061</v>
      </c>
      <c r="I149" s="18">
        <f>+[5]รวม!$M$27</f>
        <v>0.71278352338018214</v>
      </c>
      <c r="J149" s="18">
        <f>+[5]รวม!$N$27</f>
        <v>0.79930886215154617</v>
      </c>
      <c r="K149" s="18">
        <f>+[5]รวม!$O$27</f>
        <v>0.75383526710969373</v>
      </c>
      <c r="L149" s="18">
        <f>+[5]รวม!$Q$27</f>
        <v>0.68780632941489506</v>
      </c>
      <c r="M149" s="18">
        <f>+[5]รวม!$R$27</f>
        <v>0.68482204091019205</v>
      </c>
      <c r="N149" s="18">
        <f>+[5]รวม!$S$27</f>
        <v>0.68789798076857345</v>
      </c>
      <c r="O149" s="18">
        <f>+[5]รวม!$T$27</f>
        <v>0.70167885465091362</v>
      </c>
    </row>
    <row r="150" spans="1:15" x14ac:dyDescent="0.2">
      <c r="A150" s="32"/>
      <c r="B150" s="32"/>
      <c r="C150"/>
      <c r="D150"/>
      <c r="E150"/>
      <c r="F150"/>
      <c r="G150"/>
      <c r="H150"/>
      <c r="I150"/>
      <c r="J150"/>
      <c r="K150"/>
      <c r="L150"/>
      <c r="M150"/>
      <c r="N150"/>
      <c r="O150" s="32"/>
    </row>
    <row r="151" spans="1:15" x14ac:dyDescent="0.2">
      <c r="A151" s="3" t="s">
        <v>52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61</v>
      </c>
    </row>
    <row r="152" spans="1:15" x14ac:dyDescent="0.2">
      <c r="A152" s="34"/>
      <c r="B152" s="34" t="s">
        <v>46</v>
      </c>
      <c r="C152" s="35">
        <f>+[4]เขต!$E$43/10^6</f>
        <v>6.1500000000000001E-3</v>
      </c>
      <c r="D152" s="35">
        <f>+[4]เขต!$F$43/10^6</f>
        <v>0.01</v>
      </c>
      <c r="E152" s="35">
        <f>+[4]เขต!$G$43/10^6</f>
        <v>1.8950000000000002E-2</v>
      </c>
      <c r="F152" s="35">
        <f>+[4]เขต!$I$43/10^6</f>
        <v>7.0499999999999998E-3</v>
      </c>
      <c r="G152" s="35">
        <f>+[4]เขต!$J$43/10^6</f>
        <v>5.8500000000000002E-3</v>
      </c>
      <c r="H152" s="35">
        <f>+[4]เขต!$K$43/10^6</f>
        <v>0.01</v>
      </c>
      <c r="I152" s="35">
        <f>+[4]เขต!$M$43/10^6</f>
        <v>5.4000000000000003E-3</v>
      </c>
      <c r="J152" s="35">
        <f>+[4]เขต!$N$43/10^6</f>
        <v>2.1315000000000001E-2</v>
      </c>
      <c r="K152" s="35">
        <f>+[4]เขต!$O$43/10^6</f>
        <v>1.362E-2</v>
      </c>
      <c r="L152" s="35">
        <f>+[4]เขต!$Q$43/10^6</f>
        <v>1.83E-2</v>
      </c>
      <c r="M152" s="35">
        <f>+[4]เขต!$R$43/10^6</f>
        <v>1.5789999999999998E-2</v>
      </c>
      <c r="N152" s="35">
        <f>+[4]เขต!$S$43/10^6</f>
        <v>1.6975000000000001E-2</v>
      </c>
      <c r="O152" s="36">
        <f>SUM(C152:N152)</f>
        <v>0.14940000000000001</v>
      </c>
    </row>
    <row r="153" spans="1:15" x14ac:dyDescent="0.2">
      <c r="A153" s="7">
        <v>1004</v>
      </c>
      <c r="B153" s="10" t="s">
        <v>94</v>
      </c>
      <c r="C153" s="19">
        <f>+'[4]11'!$E$43/10^6</f>
        <v>35.987472240000002</v>
      </c>
      <c r="D153" s="19">
        <f>+'[4]11'!$F$43/10^6</f>
        <v>39.726899100000004</v>
      </c>
      <c r="E153" s="19">
        <f>+'[4]11'!$G$43/10^6</f>
        <v>41.308817699999999</v>
      </c>
      <c r="F153" s="19">
        <f>+'[4]11'!$I$43/10^6</f>
        <v>44.078565439999998</v>
      </c>
      <c r="G153" s="19">
        <f>+'[4]11'!$J$43/10^6</f>
        <v>41.856501539999996</v>
      </c>
      <c r="H153" s="19">
        <f>+'[4]11'!$K$43/10^6</f>
        <v>42.777079349999994</v>
      </c>
      <c r="I153" s="19">
        <f>+'[4]11'!$M$43/10^6</f>
        <v>42.886917989999993</v>
      </c>
      <c r="J153" s="19">
        <f>+'[4]11'!$N$43/10^6</f>
        <v>53.230314</v>
      </c>
      <c r="K153" s="19">
        <f>+'[4]11'!$O$43/10^6</f>
        <v>43.787883950000001</v>
      </c>
      <c r="L153" s="19">
        <f>+'[4]11'!$Q$43/10^6</f>
        <v>44.710694510000003</v>
      </c>
      <c r="M153" s="19">
        <f>+'[4]11'!$R$43/10^6</f>
        <v>45.589458919999991</v>
      </c>
      <c r="N153" s="19">
        <f>+'[4]11'!$S$43/10^6</f>
        <v>46.961451120000007</v>
      </c>
      <c r="O153" s="29">
        <f>SUM(C153:N153)</f>
        <v>522.90205586000002</v>
      </c>
    </row>
    <row r="154" spans="1:15" x14ac:dyDescent="0.2">
      <c r="A154" s="10">
        <v>1005</v>
      </c>
      <c r="B154" s="10" t="s">
        <v>13</v>
      </c>
      <c r="C154" s="21">
        <f>+'[4]12'!$E$43/10^6</f>
        <v>0.59825732000000009</v>
      </c>
      <c r="D154" s="21">
        <f>+'[4]12'!$F$43/10^6</f>
        <v>0.57642671999999984</v>
      </c>
      <c r="E154" s="21">
        <f>+'[4]12'!$G$43/10^6</f>
        <v>0.63866596000000009</v>
      </c>
      <c r="F154" s="21">
        <f>+'[4]12'!$I$43/10^6</f>
        <v>0.61923887</v>
      </c>
      <c r="G154" s="21">
        <f>+'[4]12'!$J$43/10^6</f>
        <v>0.64994847000000011</v>
      </c>
      <c r="H154" s="21">
        <f>+'[4]12'!$K$43/10^6</f>
        <v>0.66301453999999982</v>
      </c>
      <c r="I154" s="21">
        <f>+'[4]12'!$M$43/10^6</f>
        <v>0.70594587000000009</v>
      </c>
      <c r="J154" s="21">
        <f>+'[4]12'!$N$43/10^6</f>
        <v>0.82652646000000007</v>
      </c>
      <c r="K154" s="21">
        <f>+'[4]12'!$O$43/10^6</f>
        <v>0.73052696000000006</v>
      </c>
      <c r="L154" s="21">
        <f>+'[4]12'!$Q$43/10^6</f>
        <v>0.67771967</v>
      </c>
      <c r="M154" s="21">
        <f>+'[4]12'!$R$43/10^6</f>
        <v>0.71102858999999996</v>
      </c>
      <c r="N154" s="21">
        <f>+'[4]12'!$S$43/10^6</f>
        <v>0.75492008999999993</v>
      </c>
      <c r="O154" s="29">
        <f t="shared" ref="O154:O179" si="6">SUM(C154:N154)</f>
        <v>8.1522195199999992</v>
      </c>
    </row>
    <row r="155" spans="1:15" x14ac:dyDescent="0.2">
      <c r="A155" s="10">
        <v>1006</v>
      </c>
      <c r="B155" s="10" t="s">
        <v>14</v>
      </c>
      <c r="C155" s="21">
        <f>+'[4]13'!$E$43/10^6</f>
        <v>2.2259473500000002</v>
      </c>
      <c r="D155" s="21">
        <f>+'[4]13'!$F$43/10^6</f>
        <v>2.8239508900000003</v>
      </c>
      <c r="E155" s="21">
        <f>+'[4]13'!$G$43/10^6</f>
        <v>2.5131824599999999</v>
      </c>
      <c r="F155" s="21">
        <f>+'[4]13'!$I$43/10^6</f>
        <v>2.67356623</v>
      </c>
      <c r="G155" s="21">
        <f>+'[4]13'!$J$43/10^6</f>
        <v>2.6542120699999998</v>
      </c>
      <c r="H155" s="21">
        <f>+'[4]13'!$K$43/10^6</f>
        <v>3.3633932899999999</v>
      </c>
      <c r="I155" s="21">
        <f>+'[4]13'!$M$43/10^6</f>
        <v>2.88057162</v>
      </c>
      <c r="J155" s="21">
        <f>+'[4]13'!$N$43/10^6</f>
        <v>5.109037390000001</v>
      </c>
      <c r="K155" s="21">
        <f>+'[4]13'!$O$43/10^6</f>
        <v>3.09632394</v>
      </c>
      <c r="L155" s="21">
        <f>+'[4]13'!$Q$43/10^6</f>
        <v>2.9766631100000005</v>
      </c>
      <c r="M155" s="21">
        <f>+'[4]13'!$R$43/10^6</f>
        <v>3.0774890799999999</v>
      </c>
      <c r="N155" s="21">
        <f>+'[4]13'!$S$43/10^6</f>
        <v>5.2011553799999986</v>
      </c>
      <c r="O155" s="29">
        <f t="shared" si="6"/>
        <v>38.595492810000003</v>
      </c>
    </row>
    <row r="156" spans="1:15" x14ac:dyDescent="0.2">
      <c r="A156" s="10">
        <v>1007</v>
      </c>
      <c r="B156" s="10" t="s">
        <v>15</v>
      </c>
      <c r="C156" s="21">
        <f>+'[4]14'!$E$43/10^6</f>
        <v>6.1432323099999993</v>
      </c>
      <c r="D156" s="21">
        <f>+'[4]14'!$F$43/10^6</f>
        <v>5.9949021000000009</v>
      </c>
      <c r="E156" s="21">
        <f>+'[4]14'!$G$43/10^6</f>
        <v>8.6876184400000014</v>
      </c>
      <c r="F156" s="21">
        <f>+'[4]14'!$I$43/10^6</f>
        <v>6.4485443000000009</v>
      </c>
      <c r="G156" s="21">
        <f>+'[4]14'!$J$43/10^6</f>
        <v>6.478067310000001</v>
      </c>
      <c r="H156" s="21">
        <f>+'[4]14'!$K$43/10^6</f>
        <v>6.4958064599999989</v>
      </c>
      <c r="I156" s="21">
        <f>+'[4]14'!$M$43/10^6</f>
        <v>6.8947865899999998</v>
      </c>
      <c r="J156" s="21">
        <f>+'[4]14'!$N$43/10^6</f>
        <v>6.8712059199999986</v>
      </c>
      <c r="K156" s="21">
        <f>+'[4]14'!$O$43/10^6</f>
        <v>6.3275485800000002</v>
      </c>
      <c r="L156" s="21">
        <f>+'[4]14'!$Q$43/10^6</f>
        <v>7.5653088100000003</v>
      </c>
      <c r="M156" s="21">
        <f>+'[4]14'!$R$43/10^6</f>
        <v>6.58746951</v>
      </c>
      <c r="N156" s="21">
        <f>+'[4]14'!$S$43/10^6</f>
        <v>6.5770886299999995</v>
      </c>
      <c r="O156" s="29">
        <f t="shared" si="6"/>
        <v>81.071578960000011</v>
      </c>
    </row>
    <row r="157" spans="1:15" x14ac:dyDescent="0.2">
      <c r="A157" s="10">
        <v>1008</v>
      </c>
      <c r="B157" s="10" t="s">
        <v>16</v>
      </c>
      <c r="C157" s="21">
        <f>+'[4]15'!$E$43/10^6</f>
        <v>0.77393457999999993</v>
      </c>
      <c r="D157" s="21">
        <f>+'[4]15'!$F$43/10^6</f>
        <v>1.00871723</v>
      </c>
      <c r="E157" s="21">
        <f>+'[4]15'!$G$43/10^6</f>
        <v>0.8251833300000001</v>
      </c>
      <c r="F157" s="21">
        <f>+'[4]15'!$I$43/10^6</f>
        <v>0.8600141200000001</v>
      </c>
      <c r="G157" s="21">
        <f>+'[4]15'!$J$43/10^6</f>
        <v>0.83378609000000004</v>
      </c>
      <c r="H157" s="21">
        <f>+'[4]15'!$K$43/10^6</f>
        <v>0.84385795000000008</v>
      </c>
      <c r="I157" s="21">
        <f>+'[4]15'!$M$43/10^6</f>
        <v>0.92762959</v>
      </c>
      <c r="J157" s="21">
        <f>+'[4]15'!$N$43/10^6</f>
        <v>1.0401034199999999</v>
      </c>
      <c r="K157" s="21">
        <f>+'[4]15'!$O$43/10^6</f>
        <v>0.9510281599999999</v>
      </c>
      <c r="L157" s="21">
        <f>+'[4]15'!$Q$43/10^6</f>
        <v>0.87630731000000006</v>
      </c>
      <c r="M157" s="21">
        <f>+'[4]15'!$R$43/10^6</f>
        <v>0.90381327</v>
      </c>
      <c r="N157" s="21">
        <f>+'[4]15'!$S$43/10^6</f>
        <v>0.93882329000000009</v>
      </c>
      <c r="O157" s="29">
        <f t="shared" si="6"/>
        <v>10.78319834</v>
      </c>
    </row>
    <row r="158" spans="1:15" x14ac:dyDescent="0.2">
      <c r="A158" s="10">
        <v>1009</v>
      </c>
      <c r="B158" s="10" t="s">
        <v>17</v>
      </c>
      <c r="C158" s="21">
        <f>+'[4]16'!$E$43/10^6</f>
        <v>1.5674455599999999</v>
      </c>
      <c r="D158" s="21">
        <f>+'[4]16'!$F$43/10^6</f>
        <v>1.4055903600000001</v>
      </c>
      <c r="E158" s="21">
        <f>+'[4]16'!$G$43/10^6</f>
        <v>1.6125374099999998</v>
      </c>
      <c r="F158" s="21">
        <f>+'[4]16'!$I$43/10^6</f>
        <v>1.42987815</v>
      </c>
      <c r="G158" s="21">
        <f>+'[4]16'!$J$43/10^6</f>
        <v>1.54997564</v>
      </c>
      <c r="H158" s="21">
        <f>+'[4]16'!$K$43/10^6</f>
        <v>1.6341255400000003</v>
      </c>
      <c r="I158" s="21">
        <f>+'[4]16'!$M$43/10^6</f>
        <v>1.5150426699999999</v>
      </c>
      <c r="J158" s="21">
        <f>+'[4]16'!$N$43/10^6</f>
        <v>1.8569122799999997</v>
      </c>
      <c r="K158" s="21">
        <f>+'[4]16'!$O$43/10^6</f>
        <v>1.8196620499999998</v>
      </c>
      <c r="L158" s="21">
        <f>+'[4]16'!$Q$43/10^6</f>
        <v>1.6969158600000001</v>
      </c>
      <c r="M158" s="21">
        <f>+'[4]16'!$R$43/10^6</f>
        <v>2.09106126</v>
      </c>
      <c r="N158" s="21">
        <f>+'[4]16'!$S$43/10^6</f>
        <v>1.7408439199999999</v>
      </c>
      <c r="O158" s="29">
        <f t="shared" si="6"/>
        <v>19.919990699999996</v>
      </c>
    </row>
    <row r="159" spans="1:15" x14ac:dyDescent="0.2">
      <c r="A159" s="10">
        <v>1010</v>
      </c>
      <c r="B159" s="10" t="s">
        <v>19</v>
      </c>
      <c r="C159" s="21">
        <f>+'[4]18'!$E$43/10^6</f>
        <v>2.14578369</v>
      </c>
      <c r="D159" s="21">
        <f>+'[4]18'!$F$43/10^6</f>
        <v>2.1943541400000002</v>
      </c>
      <c r="E159" s="21">
        <f>+'[4]18'!$G$43/10^6</f>
        <v>2.1404627399999998</v>
      </c>
      <c r="F159" s="21">
        <f>+'[4]18'!$I$43/10^6</f>
        <v>2.6351331600000001</v>
      </c>
      <c r="G159" s="21">
        <f>+'[4]18'!$J$43/10^6</f>
        <v>2.2050423700000001</v>
      </c>
      <c r="H159" s="21">
        <f>+'[4]18'!$K$43/10^6</f>
        <v>2.2774607699999994</v>
      </c>
      <c r="I159" s="21">
        <f>+'[4]18'!$M$43/10^6</f>
        <v>2.2818529500000002</v>
      </c>
      <c r="J159" s="21">
        <f>+'[4]18'!$N$43/10^6</f>
        <v>2.39167898</v>
      </c>
      <c r="K159" s="21">
        <f>+'[4]18'!$O$43/10^6</f>
        <v>2.6107232400000004</v>
      </c>
      <c r="L159" s="21">
        <f>+'[4]18'!$Q$43/10^6</f>
        <v>2.0807715699999996</v>
      </c>
      <c r="M159" s="21">
        <f>+'[4]18'!$R$43/10^6</f>
        <v>2.5818601300000004</v>
      </c>
      <c r="N159" s="21">
        <f>+'[4]18'!$S$43/10^6</f>
        <v>2.6163784400000001</v>
      </c>
      <c r="O159" s="29">
        <f t="shared" si="6"/>
        <v>28.161502179999992</v>
      </c>
    </row>
    <row r="160" spans="1:15" x14ac:dyDescent="0.2">
      <c r="A160" s="10">
        <v>1011</v>
      </c>
      <c r="B160" s="10" t="s">
        <v>20</v>
      </c>
      <c r="C160" s="21">
        <f>+'[4]19'!$E$43/10^6</f>
        <v>1.1818009700000001</v>
      </c>
      <c r="D160" s="21">
        <f>+'[4]19'!$F$43/10^6</f>
        <v>1.27086162</v>
      </c>
      <c r="E160" s="21">
        <f>+'[4]19'!$G$43/10^6</f>
        <v>1.26104299</v>
      </c>
      <c r="F160" s="21">
        <f>+'[4]19'!$I$43/10^6</f>
        <v>1.3710801399999997</v>
      </c>
      <c r="G160" s="21">
        <f>+'[4]19'!$J$43/10^6</f>
        <v>1.2888718800000001</v>
      </c>
      <c r="H160" s="21">
        <f>+'[4]19'!$K$43/10^6</f>
        <v>1.3316525100000001</v>
      </c>
      <c r="I160" s="21">
        <f>+'[4]19'!$M$43/10^6</f>
        <v>1.5483060500000001</v>
      </c>
      <c r="J160" s="21">
        <f>+'[4]19'!$N$43/10^6</f>
        <v>1.6603566500000002</v>
      </c>
      <c r="K160" s="21">
        <f>+'[4]19'!$O$43/10^6</f>
        <v>1.516678</v>
      </c>
      <c r="L160" s="21">
        <f>+'[4]19'!$Q$43/10^6</f>
        <v>1.31601437</v>
      </c>
      <c r="M160" s="21">
        <f>+'[4]19'!$R$43/10^6</f>
        <v>1.3885434699999999</v>
      </c>
      <c r="N160" s="21">
        <f>+'[4]19'!$S$43/10^6</f>
        <v>1.3402670099999998</v>
      </c>
      <c r="O160" s="29">
        <f t="shared" si="6"/>
        <v>16.475475660000001</v>
      </c>
    </row>
    <row r="161" spans="1:15" x14ac:dyDescent="0.2">
      <c r="A161" s="10">
        <v>1012</v>
      </c>
      <c r="B161" s="10" t="s">
        <v>21</v>
      </c>
      <c r="C161" s="21">
        <f>+'[4]20'!$E$43/10^6</f>
        <v>3.5643659400000001</v>
      </c>
      <c r="D161" s="21">
        <f>+'[4]20'!$F$43/10^6</f>
        <v>3.81339446</v>
      </c>
      <c r="E161" s="21">
        <f>+'[4]20'!$G$43/10^6</f>
        <v>3.7192241699999999</v>
      </c>
      <c r="F161" s="21">
        <f>+'[4]20'!$I$43/10^6</f>
        <v>3.7658211000000001</v>
      </c>
      <c r="G161" s="21">
        <f>+'[4]20'!$J$43/10^6</f>
        <v>3.7951986099999999</v>
      </c>
      <c r="H161" s="21">
        <f>+'[4]20'!$K$43/10^6</f>
        <v>3.9432346200000001</v>
      </c>
      <c r="I161" s="21">
        <f>+'[4]20'!$M$43/10^6</f>
        <v>4.1260280099999997</v>
      </c>
      <c r="J161" s="21">
        <f>+'[4]20'!$N$43/10^6</f>
        <v>4.7605428500000002</v>
      </c>
      <c r="K161" s="21">
        <f>+'[4]20'!$O$43/10^6</f>
        <v>4.4754820600000009</v>
      </c>
      <c r="L161" s="21">
        <f>+'[4]20'!$Q$43/10^6</f>
        <v>4.3366732699999995</v>
      </c>
      <c r="M161" s="21">
        <f>+'[4]20'!$R$43/10^6</f>
        <v>4.5088832699999992</v>
      </c>
      <c r="N161" s="21">
        <f>+'[4]20'!$S$43/10^6</f>
        <v>4.4286043699999995</v>
      </c>
      <c r="O161" s="29">
        <f t="shared" si="6"/>
        <v>49.237452729999994</v>
      </c>
    </row>
    <row r="162" spans="1:15" x14ac:dyDescent="0.2">
      <c r="A162" s="10">
        <v>1013</v>
      </c>
      <c r="B162" s="10" t="s">
        <v>22</v>
      </c>
      <c r="C162" s="21">
        <f>+'[4]21'!$E$43/10^6</f>
        <v>0.19374543</v>
      </c>
      <c r="D162" s="21">
        <f>+'[4]21'!$F$43/10^6</f>
        <v>0.19139553000000001</v>
      </c>
      <c r="E162" s="21">
        <f>+'[4]21'!$G$43/10^6</f>
        <v>0.22397871</v>
      </c>
      <c r="F162" s="21">
        <f>+'[4]21'!$I$43/10^6</f>
        <v>0.23767509000000003</v>
      </c>
      <c r="G162" s="21">
        <f>+'[4]21'!$J$43/10^6</f>
        <v>0.22696573</v>
      </c>
      <c r="H162" s="21">
        <f>+'[4]21'!$K$43/10^6</f>
        <v>0.24605276999999998</v>
      </c>
      <c r="I162" s="21">
        <f>+'[4]21'!$M$43/10^6</f>
        <v>0.26272498</v>
      </c>
      <c r="J162" s="21">
        <f>+'[4]21'!$N$43/10^6</f>
        <v>0.28240528000000004</v>
      </c>
      <c r="K162" s="21">
        <f>+'[4]21'!$O$43/10^6</f>
        <v>0.28478816000000001</v>
      </c>
      <c r="L162" s="21">
        <f>+'[4]21'!$Q$43/10^6</f>
        <v>0.25817923000000004</v>
      </c>
      <c r="M162" s="21">
        <f>+'[4]21'!$R$43/10^6</f>
        <v>0.26877500999999993</v>
      </c>
      <c r="N162" s="21">
        <f>+'[4]21'!$S$43/10^6</f>
        <v>0.25605448999999997</v>
      </c>
      <c r="O162" s="29">
        <f t="shared" si="6"/>
        <v>2.9327404100000005</v>
      </c>
    </row>
    <row r="163" spans="1:15" x14ac:dyDescent="0.2">
      <c r="A163" s="10">
        <v>1014</v>
      </c>
      <c r="B163" s="10" t="s">
        <v>23</v>
      </c>
      <c r="C163" s="21">
        <f>+'[4]22'!$E$43/10^6</f>
        <v>10.0524267</v>
      </c>
      <c r="D163" s="21">
        <f>+'[4]22'!$F$43/10^6</f>
        <v>10.62809667</v>
      </c>
      <c r="E163" s="21">
        <f>+'[4]22'!$G$43/10^6</f>
        <v>10.890936670000002</v>
      </c>
      <c r="F163" s="21">
        <f>+'[4]22'!$I$43/10^6</f>
        <v>11.35385617</v>
      </c>
      <c r="G163" s="21">
        <f>+'[4]22'!$J$43/10^6</f>
        <v>11.117605440000002</v>
      </c>
      <c r="H163" s="21">
        <f>+'[4]22'!$K$43/10^6</f>
        <v>11.007575889999998</v>
      </c>
      <c r="I163" s="21">
        <f>+'[4]22'!$M$43/10^6</f>
        <v>11.380100439999998</v>
      </c>
      <c r="J163" s="21">
        <f>+'[4]22'!$N$43/10^6</f>
        <v>13.483312159999997</v>
      </c>
      <c r="K163" s="21">
        <f>+'[4]22'!$O$43/10^6</f>
        <v>12.011638679999999</v>
      </c>
      <c r="L163" s="21">
        <f>+'[4]22'!$Q$43/10^6</f>
        <v>11.765353280000001</v>
      </c>
      <c r="M163" s="21">
        <f>+'[4]22'!$R$43/10^6</f>
        <v>11.656389909999998</v>
      </c>
      <c r="N163" s="21">
        <f>+'[4]22'!$S$43/10^6</f>
        <v>12.13660797</v>
      </c>
      <c r="O163" s="29">
        <f t="shared" si="6"/>
        <v>137.48389997999999</v>
      </c>
    </row>
    <row r="164" spans="1:15" x14ac:dyDescent="0.2">
      <c r="A164" s="10">
        <v>1015</v>
      </c>
      <c r="B164" s="10" t="s">
        <v>24</v>
      </c>
      <c r="C164" s="21">
        <f>+'[4]23'!$E$43/10^6</f>
        <v>1.30625105</v>
      </c>
      <c r="D164" s="21">
        <f>+'[4]23'!$F$43/10^6</f>
        <v>1.0218043400000001</v>
      </c>
      <c r="E164" s="21">
        <f>+'[4]23'!$G$43/10^6</f>
        <v>1.0355819400000001</v>
      </c>
      <c r="F164" s="21">
        <f>+'[4]23'!$I$43/10^6</f>
        <v>1.1378221000000002</v>
      </c>
      <c r="G164" s="21">
        <f>+'[4]23'!$J$43/10^6</f>
        <v>1.06998902</v>
      </c>
      <c r="H164" s="21">
        <f>+'[4]23'!$K$43/10^6</f>
        <v>1.1483722900000002</v>
      </c>
      <c r="I164" s="21">
        <f>+'[4]23'!$M$43/10^6</f>
        <v>1.1655769899999999</v>
      </c>
      <c r="J164" s="21">
        <f>+'[4]23'!$N$43/10^6</f>
        <v>1.3204788600000004</v>
      </c>
      <c r="K164" s="21">
        <f>+'[4]23'!$O$43/10^6</f>
        <v>1.1408416400000001</v>
      </c>
      <c r="L164" s="21">
        <f>+'[4]23'!$Q$43/10^6</f>
        <v>1.0887752399999999</v>
      </c>
      <c r="M164" s="21">
        <f>+'[4]23'!$R$43/10^6</f>
        <v>1.1963166000000001</v>
      </c>
      <c r="N164" s="21">
        <f>+'[4]23'!$S$43/10^6</f>
        <v>1.1843068799999998</v>
      </c>
      <c r="O164" s="29">
        <f t="shared" si="6"/>
        <v>13.81611695</v>
      </c>
    </row>
    <row r="165" spans="1:15" x14ac:dyDescent="0.2">
      <c r="A165" s="10">
        <v>1016</v>
      </c>
      <c r="B165" s="10" t="s">
        <v>25</v>
      </c>
      <c r="C165" s="21">
        <f>+'[4]24'!$E$43/10^6</f>
        <v>1.6374988499999998</v>
      </c>
      <c r="D165" s="21">
        <f>+'[4]24'!$F$43/10^6</f>
        <v>1.4332791100000002</v>
      </c>
      <c r="E165" s="21">
        <f>+'[4]24'!$G$43/10^6</f>
        <v>1.6650811700000001</v>
      </c>
      <c r="F165" s="21">
        <f>+'[4]24'!$I$43/10^6</f>
        <v>1.7150513399999998</v>
      </c>
      <c r="G165" s="21">
        <f>+'[4]24'!$J$43/10^6</f>
        <v>1.6895531399999997</v>
      </c>
      <c r="H165" s="21">
        <f>+'[4]24'!$K$43/10^6</f>
        <v>1.7707037899999998</v>
      </c>
      <c r="I165" s="21">
        <f>+'[4]24'!$M$43/10^6</f>
        <v>1.7894924600000004</v>
      </c>
      <c r="J165" s="21">
        <f>+'[4]24'!$N$43/10^6</f>
        <v>2.2892784900000001</v>
      </c>
      <c r="K165" s="21">
        <f>+'[4]24'!$O$43/10^6</f>
        <v>1.7952869999999999</v>
      </c>
      <c r="L165" s="21">
        <f>+'[4]24'!$Q$43/10^6</f>
        <v>1.66805706</v>
      </c>
      <c r="M165" s="21">
        <f>+'[4]24'!$R$43/10^6</f>
        <v>1.7354549399999999</v>
      </c>
      <c r="N165" s="21">
        <f>+'[4]24'!$S$43/10^6</f>
        <v>1.7869196899999999</v>
      </c>
      <c r="O165" s="29">
        <f t="shared" si="6"/>
        <v>20.975657040000002</v>
      </c>
    </row>
    <row r="166" spans="1:15" x14ac:dyDescent="0.2">
      <c r="A166" s="10">
        <v>1017</v>
      </c>
      <c r="B166" s="10" t="s">
        <v>26</v>
      </c>
      <c r="C166" s="21">
        <f>+'[4]25'!$E$43/10^6</f>
        <v>3.2694431399999995</v>
      </c>
      <c r="D166" s="21">
        <f>+'[4]25'!$F$43/10^6</f>
        <v>7.6976751099999996</v>
      </c>
      <c r="E166" s="21">
        <f>+'[4]25'!$G$43/10^6</f>
        <v>3.6875388300000003</v>
      </c>
      <c r="F166" s="21">
        <f>+'[4]25'!$I$43/10^6</f>
        <v>3.4849846399999995</v>
      </c>
      <c r="G166" s="21">
        <f>+'[4]25'!$J$43/10^6</f>
        <v>3.5982824999999998</v>
      </c>
      <c r="H166" s="21">
        <f>+'[4]25'!$K$43/10^6</f>
        <v>3.5313529099999998</v>
      </c>
      <c r="I166" s="21">
        <f>+'[4]25'!$M$43/10^6</f>
        <v>3.3972431299999997</v>
      </c>
      <c r="J166" s="21">
        <f>+'[4]25'!$N$43/10^6</f>
        <v>4.6467959100000007</v>
      </c>
      <c r="K166" s="21">
        <f>+'[4]25'!$O$43/10^6</f>
        <v>3.8518291200000001</v>
      </c>
      <c r="L166" s="21">
        <f>+'[4]25'!$Q$43/10^6</f>
        <v>3.5373935200000002</v>
      </c>
      <c r="M166" s="21">
        <f>+'[4]25'!$R$43/10^6</f>
        <v>3.7911983300000003</v>
      </c>
      <c r="N166" s="21">
        <f>+'[4]25'!$S$43/10^6</f>
        <v>3.7826224900000001</v>
      </c>
      <c r="O166" s="29">
        <f t="shared" si="6"/>
        <v>48.276359630000002</v>
      </c>
    </row>
    <row r="167" spans="1:15" x14ac:dyDescent="0.2">
      <c r="A167" s="10">
        <v>1018</v>
      </c>
      <c r="B167" s="10" t="s">
        <v>27</v>
      </c>
      <c r="C167" s="21">
        <f>+'[4]26'!$E$43/10^6</f>
        <v>1.38816161</v>
      </c>
      <c r="D167" s="21">
        <f>+'[4]26'!$F$43/10^6</f>
        <v>1.42728403</v>
      </c>
      <c r="E167" s="21">
        <f>+'[4]26'!$G$43/10^6</f>
        <v>1.4834923</v>
      </c>
      <c r="F167" s="21">
        <f>+'[4]26'!$I$43/10^6</f>
        <v>1.41858555</v>
      </c>
      <c r="G167" s="21">
        <f>+'[4]26'!$J$43/10^6</f>
        <v>1.5869144400000001</v>
      </c>
      <c r="H167" s="21">
        <f>+'[4]26'!$K$43/10^6</f>
        <v>1.5138806500000004</v>
      </c>
      <c r="I167" s="21">
        <f>+'[4]26'!$M$43/10^6</f>
        <v>1.4736977300000003</v>
      </c>
      <c r="J167" s="21">
        <f>+'[4]26'!$N$43/10^6</f>
        <v>1.9306007299999999</v>
      </c>
      <c r="K167" s="21">
        <f>+'[4]26'!$O$43/10^6</f>
        <v>1.5904235700000002</v>
      </c>
      <c r="L167" s="21">
        <f>+'[4]26'!$Q$43/10^6</f>
        <v>1.4893865399999997</v>
      </c>
      <c r="M167" s="21">
        <f>+'[4]26'!$R$43/10^6</f>
        <v>1.6243577499999999</v>
      </c>
      <c r="N167" s="21">
        <f>+'[4]26'!$S$43/10^6</f>
        <v>1.4919704400000002</v>
      </c>
      <c r="O167" s="29">
        <f t="shared" si="6"/>
        <v>18.418755340000001</v>
      </c>
    </row>
    <row r="168" spans="1:15" x14ac:dyDescent="0.2">
      <c r="A168" s="10">
        <v>1019</v>
      </c>
      <c r="B168" s="10" t="s">
        <v>28</v>
      </c>
      <c r="C168" s="21">
        <f>+'[4]27'!$E$43/10^6</f>
        <v>0.84203383999999992</v>
      </c>
      <c r="D168" s="21">
        <f>+'[4]27'!$F$43/10^6</f>
        <v>0.83819387000000001</v>
      </c>
      <c r="E168" s="21">
        <f>+'[4]27'!$G$43/10^6</f>
        <v>0.93483218000000001</v>
      </c>
      <c r="F168" s="21">
        <f>+'[4]27'!$I$43/10^6</f>
        <v>0.87498672999999982</v>
      </c>
      <c r="G168" s="21">
        <f>+'[4]27'!$J$43/10^6</f>
        <v>0.88294033999999999</v>
      </c>
      <c r="H168" s="21">
        <f>+'[4]27'!$K$43/10^6</f>
        <v>1.02707438</v>
      </c>
      <c r="I168" s="21">
        <f>+'[4]27'!$M$43/10^6</f>
        <v>1.0351302099999999</v>
      </c>
      <c r="J168" s="21">
        <f>+'[4]27'!$N$43/10^6</f>
        <v>0.96744931000000001</v>
      </c>
      <c r="K168" s="21">
        <f>+'[4]27'!$O$43/10^6</f>
        <v>0.88348957000000006</v>
      </c>
      <c r="L168" s="21">
        <f>+'[4]27'!$Q$43/10^6</f>
        <v>0.97113999000000006</v>
      </c>
      <c r="M168" s="21">
        <f>+'[4]27'!$R$43/10^6</f>
        <v>0.95136138000000003</v>
      </c>
      <c r="N168" s="21">
        <f>+'[4]27'!$S$43/10^6</f>
        <v>1.2543296200000003</v>
      </c>
      <c r="O168" s="29">
        <f t="shared" si="6"/>
        <v>11.462961419999999</v>
      </c>
    </row>
    <row r="169" spans="1:15" x14ac:dyDescent="0.2">
      <c r="A169" s="10">
        <v>1020</v>
      </c>
      <c r="B169" s="10" t="s">
        <v>29</v>
      </c>
      <c r="C169" s="21">
        <f>+'[4]28'!$E$43/10^6</f>
        <v>4.3136296600000001</v>
      </c>
      <c r="D169" s="21">
        <f>+'[4]28'!$F$43/10^6</f>
        <v>4.4708214800000006</v>
      </c>
      <c r="E169" s="21">
        <f>+'[4]28'!$G$43/10^6</f>
        <v>4.5123922299999997</v>
      </c>
      <c r="F169" s="21">
        <f>+'[4]28'!$I$43/10^6</f>
        <v>4.5514373999999993</v>
      </c>
      <c r="G169" s="21">
        <f>+'[4]28'!$J$43/10^6</f>
        <v>4.4931902800000003</v>
      </c>
      <c r="H169" s="21">
        <f>+'[4]28'!$K$43/10^6</f>
        <v>4.4695479200000001</v>
      </c>
      <c r="I169" s="21">
        <f>+'[4]28'!$M$43/10^6</f>
        <v>4.5980752899999997</v>
      </c>
      <c r="J169" s="21">
        <f>+'[4]28'!$N$43/10^6</f>
        <v>5.0978229700000011</v>
      </c>
      <c r="K169" s="21">
        <f>+'[4]28'!$O$43/10^6</f>
        <v>4.8812465299999994</v>
      </c>
      <c r="L169" s="21">
        <f>+'[4]28'!$Q$43/10^6</f>
        <v>4.8532104199999999</v>
      </c>
      <c r="M169" s="21">
        <f>+'[4]28'!$R$43/10^6</f>
        <v>4.8602257999999994</v>
      </c>
      <c r="N169" s="21">
        <f>+'[4]28'!$S$43/10^6</f>
        <v>5.0917371000000005</v>
      </c>
      <c r="O169" s="29">
        <f t="shared" si="6"/>
        <v>56.193337080000013</v>
      </c>
    </row>
    <row r="170" spans="1:15" x14ac:dyDescent="0.2">
      <c r="A170" s="10">
        <v>1021</v>
      </c>
      <c r="B170" s="10" t="s">
        <v>30</v>
      </c>
      <c r="C170" s="21">
        <f>+'[4]29'!$E$43/10^6</f>
        <v>1.0208704499999999</v>
      </c>
      <c r="D170" s="21">
        <f>+'[4]29'!$F$43/10^6</f>
        <v>1.0648533100000002</v>
      </c>
      <c r="E170" s="21">
        <f>+'[4]29'!$G$43/10^6</f>
        <v>1.1265368999999998</v>
      </c>
      <c r="F170" s="21">
        <f>+'[4]29'!$I$43/10^6</f>
        <v>1.2294227999999998</v>
      </c>
      <c r="G170" s="21">
        <f>+'[4]29'!$J$43/10^6</f>
        <v>1.13454565</v>
      </c>
      <c r="H170" s="21">
        <f>+'[4]29'!$K$43/10^6</f>
        <v>1.25439251</v>
      </c>
      <c r="I170" s="21">
        <f>+'[4]29'!$M$43/10^6</f>
        <v>1.2795802299999999</v>
      </c>
      <c r="J170" s="21">
        <f>+'[4]29'!$N$43/10^6</f>
        <v>1.3698255500000003</v>
      </c>
      <c r="K170" s="21">
        <f>+'[4]29'!$O$43/10^6</f>
        <v>1.3104426699999996</v>
      </c>
      <c r="L170" s="21">
        <f>+'[4]29'!$Q$43/10^6</f>
        <v>1.2662586600000001</v>
      </c>
      <c r="M170" s="21">
        <f>+'[4]29'!$R$43/10^6</f>
        <v>1.2147767</v>
      </c>
      <c r="N170" s="21">
        <f>+'[4]29'!$S$43/10^6</f>
        <v>1.2679799600000001</v>
      </c>
      <c r="O170" s="29">
        <f t="shared" si="6"/>
        <v>14.539485389999998</v>
      </c>
    </row>
    <row r="171" spans="1:15" x14ac:dyDescent="0.2">
      <c r="A171" s="10">
        <v>1022</v>
      </c>
      <c r="B171" s="10" t="s">
        <v>31</v>
      </c>
      <c r="C171" s="21">
        <f>+'[4]30'!$E$43/10^6</f>
        <v>5.247585009999999</v>
      </c>
      <c r="D171" s="21">
        <f>+'[4]30'!$F$43/10^6</f>
        <v>5.3722002799999986</v>
      </c>
      <c r="E171" s="21">
        <f>+'[4]30'!$G$43/10^6</f>
        <v>5.35455288</v>
      </c>
      <c r="F171" s="21">
        <f>+'[4]30'!$I$43/10^6</f>
        <v>5.9146929700000008</v>
      </c>
      <c r="G171" s="21">
        <f>+'[4]30'!$J$43/10^6</f>
        <v>5.5269902700000006</v>
      </c>
      <c r="H171" s="21">
        <f>+'[4]30'!$K$43/10^6</f>
        <v>5.6960253100000005</v>
      </c>
      <c r="I171" s="21">
        <f>+'[4]30'!$M$43/10^6</f>
        <v>6.391528590000001</v>
      </c>
      <c r="J171" s="21">
        <f>+'[4]30'!$N$43/10^6</f>
        <v>6.6097416899999999</v>
      </c>
      <c r="K171" s="21">
        <f>+'[4]30'!$O$43/10^6</f>
        <v>6.2498926900000003</v>
      </c>
      <c r="L171" s="21">
        <f>+'[4]30'!$Q$43/10^6</f>
        <v>6.0013387500000004</v>
      </c>
      <c r="M171" s="21">
        <f>+'[4]30'!$R$43/10^6</f>
        <v>6.1673202700000003</v>
      </c>
      <c r="N171" s="21">
        <f>+'[4]30'!$S$43/10^6</f>
        <v>6.4176493000000008</v>
      </c>
      <c r="O171" s="29">
        <f t="shared" si="6"/>
        <v>70.94951801000002</v>
      </c>
    </row>
    <row r="172" spans="1:15" x14ac:dyDescent="0.2">
      <c r="A172" s="10">
        <v>1023</v>
      </c>
      <c r="B172" s="10" t="s">
        <v>32</v>
      </c>
      <c r="C172" s="21">
        <f>+'[4]31'!$E$43/10^6</f>
        <v>1.1940869899999997</v>
      </c>
      <c r="D172" s="21">
        <f>+'[4]31'!$F$43/10^6</f>
        <v>1.2581873399999999</v>
      </c>
      <c r="E172" s="21">
        <f>+'[4]31'!$G$43/10^6</f>
        <v>1.29741101</v>
      </c>
      <c r="F172" s="21">
        <f>+'[4]31'!$I$43/10^6</f>
        <v>1.3587596399999999</v>
      </c>
      <c r="G172" s="21">
        <f>+'[4]31'!$J$43/10^6</f>
        <v>1.2478074400000001</v>
      </c>
      <c r="H172" s="21">
        <f>+'[4]31'!$K$43/10^6</f>
        <v>1.3406323</v>
      </c>
      <c r="I172" s="21">
        <f>+'[4]31'!$M$43/10^6</f>
        <v>1.4683443</v>
      </c>
      <c r="J172" s="21">
        <f>+'[4]31'!$N$43/10^6</f>
        <v>1.4599438800000002</v>
      </c>
      <c r="K172" s="21">
        <f>+'[4]31'!$O$43/10^6</f>
        <v>1.4737979600000002</v>
      </c>
      <c r="L172" s="21">
        <f>+'[4]31'!$Q$43/10^6</f>
        <v>1.3500319199999999</v>
      </c>
      <c r="M172" s="21">
        <f>+'[4]31'!$R$43/10^6</f>
        <v>1.3247602199999999</v>
      </c>
      <c r="N172" s="21">
        <f>+'[4]31'!$S$43/10^6</f>
        <v>1.4136294899999999</v>
      </c>
      <c r="O172" s="29">
        <f t="shared" si="6"/>
        <v>16.187392490000001</v>
      </c>
    </row>
    <row r="173" spans="1:15" x14ac:dyDescent="0.2">
      <c r="A173" s="10">
        <v>1024</v>
      </c>
      <c r="B173" s="10" t="s">
        <v>33</v>
      </c>
      <c r="C173" s="21">
        <f>+'[4]32'!$E$43/10^6</f>
        <v>8.0421164999999988</v>
      </c>
      <c r="D173" s="21">
        <f>+'[4]32'!$F$43/10^6</f>
        <v>8.7468058200000005</v>
      </c>
      <c r="E173" s="21">
        <f>+'[4]32'!$G$43/10^6</f>
        <v>8.4200313499999986</v>
      </c>
      <c r="F173" s="21">
        <f>+'[4]32'!$I$43/10^6</f>
        <v>9.1775088599999997</v>
      </c>
      <c r="G173" s="21">
        <f>+'[4]32'!$J$43/10^6</f>
        <v>8.6911212100000004</v>
      </c>
      <c r="H173" s="21">
        <f>+'[4]32'!$K$43/10^6</f>
        <v>8.1282898499999998</v>
      </c>
      <c r="I173" s="21">
        <f>+'[4]32'!$M$43/10^6</f>
        <v>8.4736995900000007</v>
      </c>
      <c r="J173" s="21">
        <f>+'[4]32'!$N$43/10^6</f>
        <v>10.857666869999999</v>
      </c>
      <c r="K173" s="21">
        <f>+'[4]32'!$O$43/10^6</f>
        <v>9.1440210200000021</v>
      </c>
      <c r="L173" s="21">
        <f>+'[4]32'!$Q$43/10^6</f>
        <v>9.6763540799999976</v>
      </c>
      <c r="M173" s="21">
        <f>+'[4]32'!$R$43/10^6</f>
        <v>9.698277860000001</v>
      </c>
      <c r="N173" s="21">
        <f>+'[4]32'!$S$43/10^6</f>
        <v>9.3735064700000024</v>
      </c>
      <c r="O173" s="29">
        <f t="shared" si="6"/>
        <v>108.42939948</v>
      </c>
    </row>
    <row r="174" spans="1:15" x14ac:dyDescent="0.2">
      <c r="A174" s="10">
        <v>1025</v>
      </c>
      <c r="B174" s="10" t="s">
        <v>34</v>
      </c>
      <c r="C174" s="21">
        <f>+'[4]33'!$E$43/10^6</f>
        <v>1.2507062600000001</v>
      </c>
      <c r="D174" s="21">
        <f>+'[4]33'!$F$43/10^6</f>
        <v>1.3108235100000001</v>
      </c>
      <c r="E174" s="21">
        <f>+'[4]33'!$G$43/10^6</f>
        <v>1.3168321800000002</v>
      </c>
      <c r="F174" s="21">
        <f>+'[4]33'!$I$43/10^6</f>
        <v>1.3113910200000001</v>
      </c>
      <c r="G174" s="21">
        <f>+'[4]33'!$J$43/10^6</f>
        <v>1.3512241200000001</v>
      </c>
      <c r="H174" s="21">
        <f>+'[4]33'!$K$43/10^6</f>
        <v>1.4401938799999998</v>
      </c>
      <c r="I174" s="21">
        <f>+'[4]33'!$M$43/10^6</f>
        <v>1.4688973799999998</v>
      </c>
      <c r="J174" s="21">
        <f>+'[4]33'!$N$43/10^6</f>
        <v>1.7809193400000001</v>
      </c>
      <c r="K174" s="21">
        <f>+'[4]33'!$O$43/10^6</f>
        <v>1.6033716999999998</v>
      </c>
      <c r="L174" s="21">
        <f>+'[4]33'!$Q$43/10^6</f>
        <v>1.6076146899999999</v>
      </c>
      <c r="M174" s="21">
        <f>+'[4]33'!$R$43/10^6</f>
        <v>1.43208271</v>
      </c>
      <c r="N174" s="21">
        <f>+'[4]33'!$S$43/10^6</f>
        <v>1.6911757100000002</v>
      </c>
      <c r="O174" s="29">
        <f t="shared" si="6"/>
        <v>17.5652325</v>
      </c>
    </row>
    <row r="175" spans="1:15" x14ac:dyDescent="0.2">
      <c r="A175" s="10">
        <v>1026</v>
      </c>
      <c r="B175" s="10" t="s">
        <v>35</v>
      </c>
      <c r="C175" s="21">
        <f>+'[4]34'!$E$43/10^6</f>
        <v>0.53298053000000001</v>
      </c>
      <c r="D175" s="21">
        <f>+'[4]34'!$F$43/10^6</f>
        <v>0.57448631999999999</v>
      </c>
      <c r="E175" s="21">
        <f>+'[4]34'!$G$43/10^6</f>
        <v>0.51967160000000001</v>
      </c>
      <c r="F175" s="21">
        <f>+'[4]34'!$I$43/10^6</f>
        <v>0.57092643999999992</v>
      </c>
      <c r="G175" s="21">
        <f>+'[4]34'!$J$43/10^6</f>
        <v>0.57137234999999997</v>
      </c>
      <c r="H175" s="21">
        <f>+'[4]34'!$K$43/10^6</f>
        <v>0.61489630000000006</v>
      </c>
      <c r="I175" s="21">
        <f>+'[4]34'!$M$43/10^6</f>
        <v>0.62547399999999997</v>
      </c>
      <c r="J175" s="21">
        <f>+'[4]34'!$N$43/10^6</f>
        <v>0.67795158</v>
      </c>
      <c r="K175" s="21">
        <f>+'[4]34'!$O$43/10^6</f>
        <v>0.65785904999999978</v>
      </c>
      <c r="L175" s="21">
        <f>+'[4]34'!$Q$43/10^6</f>
        <v>0.64919828000000002</v>
      </c>
      <c r="M175" s="21">
        <f>+'[4]34'!$R$43/10^6</f>
        <v>0.63900444000000001</v>
      </c>
      <c r="N175" s="21">
        <f>+'[4]34'!$S$43/10^6</f>
        <v>0.64312291999999993</v>
      </c>
      <c r="O175" s="29">
        <f t="shared" si="6"/>
        <v>7.2769438099999997</v>
      </c>
    </row>
    <row r="176" spans="1:15" x14ac:dyDescent="0.2">
      <c r="A176" s="10">
        <v>1027</v>
      </c>
      <c r="B176" s="10" t="s">
        <v>36</v>
      </c>
      <c r="C176" s="21">
        <f>+'[4]35'!$E$43/10^6</f>
        <v>0.65772314000000009</v>
      </c>
      <c r="D176" s="21">
        <f>+'[4]35'!$F$43/10^6</f>
        <v>0.71912913999999994</v>
      </c>
      <c r="E176" s="21">
        <f>+'[4]35'!$G$43/10^6</f>
        <v>0.69060347</v>
      </c>
      <c r="F176" s="21">
        <f>+'[4]35'!$I$43/10^6</f>
        <v>0.68695029000000007</v>
      </c>
      <c r="G176" s="21">
        <f>+'[4]35'!$J$43/10^6</f>
        <v>0.68729622999999984</v>
      </c>
      <c r="H176" s="21">
        <f>+'[4]35'!$K$43/10^6</f>
        <v>0.74001047000000009</v>
      </c>
      <c r="I176" s="21">
        <f>+'[4]35'!$M$43/10^6</f>
        <v>0.70717321999999994</v>
      </c>
      <c r="J176" s="21">
        <f>+'[4]35'!$N$43/10^6</f>
        <v>0.89732408000000008</v>
      </c>
      <c r="K176" s="21">
        <f>+'[4]35'!$O$43/10^6</f>
        <v>0.77817914999999993</v>
      </c>
      <c r="L176" s="21">
        <f>+'[4]35'!$Q$43/10^6</f>
        <v>0.76928200999999985</v>
      </c>
      <c r="M176" s="21">
        <f>+'[4]35'!$R$43/10^6</f>
        <v>0.75172240000000012</v>
      </c>
      <c r="N176" s="21">
        <f>+'[4]35'!$S$43/10^6</f>
        <v>0.79092914999999997</v>
      </c>
      <c r="O176" s="29">
        <f t="shared" si="6"/>
        <v>8.8763227499999982</v>
      </c>
    </row>
    <row r="177" spans="1:15" x14ac:dyDescent="0.2">
      <c r="A177" s="10">
        <v>1028</v>
      </c>
      <c r="B177" s="10" t="s">
        <v>37</v>
      </c>
      <c r="C177" s="21">
        <f>+'[4]36'!$E$43/10^6</f>
        <v>4.52571396</v>
      </c>
      <c r="D177" s="21">
        <f>+'[4]36'!$F$43/10^6</f>
        <v>5.0794848799999999</v>
      </c>
      <c r="E177" s="21">
        <f>+'[4]36'!$G$43/10^6</f>
        <v>4.8873220699999997</v>
      </c>
      <c r="F177" s="21">
        <f>+'[4]36'!$I$43/10^6</f>
        <v>5.1648511000000008</v>
      </c>
      <c r="G177" s="21">
        <f>+'[4]36'!$J$43/10^6</f>
        <v>5.0975485100000011</v>
      </c>
      <c r="H177" s="21">
        <f>+'[4]36'!$K$43/10^6</f>
        <v>5.1000962399999992</v>
      </c>
      <c r="I177" s="21">
        <f>+'[4]36'!$M$43/10^6</f>
        <v>5.3989460100000004</v>
      </c>
      <c r="J177" s="21">
        <f>+'[4]36'!$N$43/10^6</f>
        <v>6.0353426299999997</v>
      </c>
      <c r="K177" s="21">
        <f>+'[4]36'!$O$43/10^6</f>
        <v>5.6058663800000001</v>
      </c>
      <c r="L177" s="21">
        <f>+'[4]36'!$Q$43/10^6</f>
        <v>5.3562759900000003</v>
      </c>
      <c r="M177" s="21">
        <f>+'[4]36'!$R$43/10^6</f>
        <v>5.5850951799999997</v>
      </c>
      <c r="N177" s="21">
        <f>+'[4]36'!$S$43/10^6</f>
        <v>6.41067199</v>
      </c>
      <c r="O177" s="29">
        <f t="shared" si="6"/>
        <v>64.247214940000006</v>
      </c>
    </row>
    <row r="178" spans="1:15" x14ac:dyDescent="0.2">
      <c r="A178" s="10">
        <v>1029</v>
      </c>
      <c r="B178" s="10" t="s">
        <v>38</v>
      </c>
      <c r="C178" s="21">
        <f>+'[4]37'!$E$43/10^6</f>
        <v>0.49561883000000001</v>
      </c>
      <c r="D178" s="21">
        <f>+'[4]37'!$F$43/10^6</f>
        <v>0.53542336000000013</v>
      </c>
      <c r="E178" s="21">
        <f>+'[4]37'!$G$43/10^6</f>
        <v>0.55139703999999989</v>
      </c>
      <c r="F178" s="21">
        <f>+'[4]37'!$I$43/10^6</f>
        <v>0.53993144999999998</v>
      </c>
      <c r="G178" s="21">
        <f>+'[4]37'!$J$43/10^6</f>
        <v>0.54722784999999996</v>
      </c>
      <c r="H178" s="21">
        <f>+'[4]37'!$K$43/10^6</f>
        <v>0.55388367999999999</v>
      </c>
      <c r="I178" s="21">
        <f>+'[4]37'!$M$43/10^6</f>
        <v>0.6197078199999998</v>
      </c>
      <c r="J178" s="21">
        <f>+'[4]37'!$N$43/10^6</f>
        <v>0.65902161000000015</v>
      </c>
      <c r="K178" s="21">
        <f>+'[4]37'!$O$43/10^6</f>
        <v>0.64665590999999989</v>
      </c>
      <c r="L178" s="21">
        <f>+'[4]37'!$Q$43/10^6</f>
        <v>0.64789270999999993</v>
      </c>
      <c r="M178" s="21">
        <f>+'[4]37'!$R$43/10^6</f>
        <v>0.64055026000000004</v>
      </c>
      <c r="N178" s="21">
        <f>+'[4]37'!$S$43/10^6</f>
        <v>0.66468973000000009</v>
      </c>
      <c r="O178" s="29">
        <f t="shared" si="6"/>
        <v>7.1020002500000006</v>
      </c>
    </row>
    <row r="179" spans="1:15" x14ac:dyDescent="0.2">
      <c r="A179" s="15">
        <v>1030</v>
      </c>
      <c r="B179" s="15" t="s">
        <v>18</v>
      </c>
      <c r="C179" s="23">
        <f>+'[4]17'!$E$43/10^6</f>
        <v>0.89301567999999998</v>
      </c>
      <c r="D179" s="23">
        <f>+'[4]17'!$F$43/10^6</f>
        <v>0.84632561000000006</v>
      </c>
      <c r="E179" s="23">
        <f>+'[4]17'!$G$43/10^6</f>
        <v>0.87548857000000002</v>
      </c>
      <c r="F179" s="23">
        <f>+'[4]17'!$I$43/10^6</f>
        <v>0.97585940999999998</v>
      </c>
      <c r="G179" s="23">
        <f>+'[4]17'!$J$43/10^6</f>
        <v>0.86219601999999995</v>
      </c>
      <c r="H179" s="23">
        <f>+'[4]17'!$K$43/10^6</f>
        <v>0.94893773000000003</v>
      </c>
      <c r="I179" s="23">
        <f>+'[4]17'!$M$43/10^6</f>
        <v>0.99148308000000007</v>
      </c>
      <c r="J179" s="23">
        <f>+'[4]17'!$N$43/10^6</f>
        <v>1.1073794399999999</v>
      </c>
      <c r="K179" s="23">
        <f>+'[4]17'!$O$43/10^6</f>
        <v>1.00266269</v>
      </c>
      <c r="L179" s="23">
        <f>+'[4]17'!$Q$43/10^6</f>
        <v>0.95472826999999993</v>
      </c>
      <c r="M179" s="23">
        <f>+'[4]17'!$R$43/10^6</f>
        <v>0.98839121000000008</v>
      </c>
      <c r="N179" s="23">
        <f>+'[4]17'!$S$43/10^6</f>
        <v>1.0298597899999997</v>
      </c>
      <c r="O179" s="31">
        <f t="shared" si="6"/>
        <v>11.4763275</v>
      </c>
    </row>
    <row r="180" spans="1:15" x14ac:dyDescent="0.2">
      <c r="A180" s="4">
        <v>10300</v>
      </c>
      <c r="B180" s="4" t="s">
        <v>61</v>
      </c>
      <c r="C180" s="25">
        <f>SUM(C152:C179)</f>
        <v>101.05799759000001</v>
      </c>
      <c r="D180" s="25">
        <f t="shared" ref="D180:O180" si="7">SUM(D152:D179)</f>
        <v>112.04136633000002</v>
      </c>
      <c r="E180" s="25">
        <f t="shared" si="7"/>
        <v>112.19936629999999</v>
      </c>
      <c r="F180" s="25">
        <f t="shared" si="7"/>
        <v>115.59358450999999</v>
      </c>
      <c r="G180" s="25">
        <f t="shared" si="7"/>
        <v>111.70022452000001</v>
      </c>
      <c r="H180" s="25">
        <f t="shared" si="7"/>
        <v>113.87154389999996</v>
      </c>
      <c r="I180" s="25">
        <f t="shared" si="7"/>
        <v>116.29935679</v>
      </c>
      <c r="J180" s="25">
        <f t="shared" si="7"/>
        <v>139.24125332999998</v>
      </c>
      <c r="K180" s="25">
        <f t="shared" si="7"/>
        <v>120.24177042999999</v>
      </c>
      <c r="L180" s="25">
        <f t="shared" si="7"/>
        <v>120.16583911999999</v>
      </c>
      <c r="M180" s="25">
        <f t="shared" si="7"/>
        <v>121.98145847000001</v>
      </c>
      <c r="N180" s="25">
        <f t="shared" si="7"/>
        <v>127.26427044000002</v>
      </c>
      <c r="O180" s="25">
        <f t="shared" si="7"/>
        <v>1411.6580317300002</v>
      </c>
    </row>
    <row r="181" spans="1:15" x14ac:dyDescent="0.2">
      <c r="A181" s="32"/>
      <c r="B181" s="32"/>
      <c r="C181"/>
      <c r="D181"/>
      <c r="E181"/>
      <c r="F181"/>
      <c r="G181"/>
      <c r="H181"/>
      <c r="I181"/>
      <c r="J181"/>
      <c r="K181"/>
      <c r="L181"/>
      <c r="M181"/>
      <c r="N181"/>
      <c r="O181" s="32"/>
    </row>
    <row r="182" spans="1:15" x14ac:dyDescent="0.2">
      <c r="A182" s="3" t="s">
        <v>52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61</v>
      </c>
    </row>
    <row r="183" spans="1:15" x14ac:dyDescent="0.2">
      <c r="A183" s="34"/>
      <c r="B183" s="34" t="s">
        <v>46</v>
      </c>
      <c r="C183" s="35">
        <f>+[4]เขต!$E$120/10^6</f>
        <v>4.3691595099999994</v>
      </c>
      <c r="D183" s="35">
        <f>+[4]เขต!$F$120/10^6</f>
        <v>4.631538439999999</v>
      </c>
      <c r="E183" s="35">
        <f>+[4]เขต!$G$120/10^6</f>
        <v>4.6237058100000015</v>
      </c>
      <c r="F183" s="35">
        <f>+[4]เขต!$I$120/10^6</f>
        <v>4.594294810000001</v>
      </c>
      <c r="G183" s="35">
        <f>+[4]เขต!$J$120/10^6</f>
        <v>4.5226173799999989</v>
      </c>
      <c r="H183" s="35">
        <f>+[4]เขต!$K$120/10^6</f>
        <v>4.9302073400000008</v>
      </c>
      <c r="I183" s="35">
        <f>+[4]เขต!$M$120/10^6</f>
        <v>4.5665975700000017</v>
      </c>
      <c r="J183" s="35">
        <f>+[4]เขต!$N$120/10^6</f>
        <v>4.6495858300000004</v>
      </c>
      <c r="K183" s="35">
        <f>+[4]เขต!$O$120/10^6</f>
        <v>5.5202566700000002</v>
      </c>
      <c r="L183" s="35">
        <f>+[4]เขต!$Q$120/10^6</f>
        <v>5.1159871700000004</v>
      </c>
      <c r="M183" s="35">
        <f>+[4]เขต!$R$120/10^6</f>
        <v>4.605971789999999</v>
      </c>
      <c r="N183" s="35">
        <f>+[4]เขต!$S$120/10^6</f>
        <v>8.4778679199999996</v>
      </c>
      <c r="O183" s="36">
        <f>SUM(C183:N183)</f>
        <v>60.607790240000007</v>
      </c>
    </row>
    <row r="184" spans="1:15" x14ac:dyDescent="0.2">
      <c r="A184" s="7">
        <v>1004</v>
      </c>
      <c r="B184" s="10" t="s">
        <v>94</v>
      </c>
      <c r="C184" s="19">
        <f>+'[4]11'!$E$120/10^6</f>
        <v>17.374285879999999</v>
      </c>
      <c r="D184" s="19">
        <f>+'[4]11'!$F$120/10^6</f>
        <v>10.64066079</v>
      </c>
      <c r="E184" s="19">
        <f>+'[4]11'!$G$120/10^6</f>
        <v>8.5275729699999996</v>
      </c>
      <c r="F184" s="19">
        <f>+'[4]11'!$I$120/10^6</f>
        <v>9.3859791800000032</v>
      </c>
      <c r="G184" s="19">
        <f>+'[4]11'!$J$120/10^6</f>
        <v>10.24922475</v>
      </c>
      <c r="H184" s="19">
        <f>+'[4]11'!$K$120/10^6</f>
        <v>10.157241099999998</v>
      </c>
      <c r="I184" s="19">
        <f>+'[4]11'!$M$120/10^6</f>
        <v>11.347915989999997</v>
      </c>
      <c r="J184" s="19">
        <f>+'[4]11'!$N$120/10^6</f>
        <v>11.162234919999996</v>
      </c>
      <c r="K184" s="19">
        <f>+'[4]11'!$O$120/10^6</f>
        <v>12.812369539999997</v>
      </c>
      <c r="L184" s="19">
        <f>+'[4]11'!$Q$120/10^6</f>
        <v>12.512981260000002</v>
      </c>
      <c r="M184" s="19">
        <f>+'[4]11'!$R$120/10^6</f>
        <v>13.470748560000001</v>
      </c>
      <c r="N184" s="19">
        <f>+'[4]11'!$S$120/10^6</f>
        <v>14.940453690000004</v>
      </c>
      <c r="O184" s="29">
        <f>SUM(C184:N184)</f>
        <v>142.58166863</v>
      </c>
    </row>
    <row r="185" spans="1:15" x14ac:dyDescent="0.2">
      <c r="A185" s="10">
        <v>1005</v>
      </c>
      <c r="B185" s="10" t="s">
        <v>13</v>
      </c>
      <c r="C185" s="21">
        <f>+'[4]12'!$E$120/10^6</f>
        <v>0.56965714000000001</v>
      </c>
      <c r="D185" s="21">
        <f>+'[4]12'!$F$120/10^6</f>
        <v>0.60941681000000003</v>
      </c>
      <c r="E185" s="21">
        <f>+'[4]12'!$G$120/10^6</f>
        <v>0.51143795000000003</v>
      </c>
      <c r="F185" s="21">
        <f>+'[4]12'!$I$120/10^6</f>
        <v>0.50864467000000002</v>
      </c>
      <c r="G185" s="21">
        <f>+'[4]12'!$J$120/10^6</f>
        <v>0.52202565000000001</v>
      </c>
      <c r="H185" s="21">
        <f>+'[4]12'!$K$120/10^6</f>
        <v>0.55959241999999998</v>
      </c>
      <c r="I185" s="21">
        <f>+'[4]12'!$M$120/10^6</f>
        <v>0.55156968000000017</v>
      </c>
      <c r="J185" s="21">
        <f>+'[4]12'!$N$120/10^6</f>
        <v>0.55117389999999999</v>
      </c>
      <c r="K185" s="21">
        <f>+'[4]12'!$O$120/10^6</f>
        <v>0.63723538000000013</v>
      </c>
      <c r="L185" s="21">
        <f>+'[4]12'!$Q$120/10^6</f>
        <v>0.49294943000000008</v>
      </c>
      <c r="M185" s="21">
        <f>+'[4]12'!$R$120/10^6</f>
        <v>0.53463635000000009</v>
      </c>
      <c r="N185" s="21">
        <f>+'[4]12'!$S$120/10^6</f>
        <v>0.78324040000000006</v>
      </c>
      <c r="O185" s="29">
        <f t="shared" ref="O185:O210" si="8">SUM(C185:N185)</f>
        <v>6.8315797800000011</v>
      </c>
    </row>
    <row r="186" spans="1:15" x14ac:dyDescent="0.2">
      <c r="A186" s="10">
        <v>1006</v>
      </c>
      <c r="B186" s="10" t="s">
        <v>14</v>
      </c>
      <c r="C186" s="21">
        <f>+'[4]13'!$E$120/10^6</f>
        <v>0.88585091999999988</v>
      </c>
      <c r="D186" s="21">
        <f>+'[4]13'!$F$120/10^6</f>
        <v>0.89640864000000009</v>
      </c>
      <c r="E186" s="21">
        <f>+'[4]13'!$G$120/10^6</f>
        <v>0.84735419000000023</v>
      </c>
      <c r="F186" s="21">
        <f>+'[4]13'!$I$120/10^6</f>
        <v>0.80936633000000002</v>
      </c>
      <c r="G186" s="21">
        <f>+'[4]13'!$J$120/10^6</f>
        <v>0.79400653999999993</v>
      </c>
      <c r="H186" s="21">
        <f>+'[4]13'!$K$120/10^6</f>
        <v>0.92981946000000004</v>
      </c>
      <c r="I186" s="21">
        <f>+'[4]13'!$M$120/10^6</f>
        <v>0.81618862999999997</v>
      </c>
      <c r="J186" s="21">
        <f>+'[4]13'!$N$120/10^6</f>
        <v>0.87341501999999993</v>
      </c>
      <c r="K186" s="21">
        <f>+'[4]13'!$O$120/10^6</f>
        <v>0.9448824400000001</v>
      </c>
      <c r="L186" s="21">
        <f>+'[4]13'!$Q$120/10^6</f>
        <v>0.90292971999999994</v>
      </c>
      <c r="M186" s="21">
        <f>+'[4]13'!$R$120/10^6</f>
        <v>0.89750346999999997</v>
      </c>
      <c r="N186" s="21">
        <f>+'[4]13'!$S$120/10^6</f>
        <v>1.12446965</v>
      </c>
      <c r="O186" s="29">
        <f t="shared" si="8"/>
        <v>10.72219501</v>
      </c>
    </row>
    <row r="187" spans="1:15" x14ac:dyDescent="0.2">
      <c r="A187" s="10">
        <v>1007</v>
      </c>
      <c r="B187" s="10" t="s">
        <v>15</v>
      </c>
      <c r="C187" s="21">
        <f>+'[4]14'!$E$120/10^6</f>
        <v>2.1687408499999998</v>
      </c>
      <c r="D187" s="21">
        <f>+'[4]14'!$F$120/10^6</f>
        <v>2.6888052999999994</v>
      </c>
      <c r="E187" s="21">
        <f>+'[4]14'!$G$120/10^6</f>
        <v>2.6129480799999998</v>
      </c>
      <c r="F187" s="21">
        <f>+'[4]14'!$I$120/10^6</f>
        <v>2.5645074699999992</v>
      </c>
      <c r="G187" s="21">
        <f>+'[4]14'!$J$120/10^6</f>
        <v>2.7743896400000003</v>
      </c>
      <c r="H187" s="21">
        <f>+'[4]14'!$K$120/10^6</f>
        <v>2.7510905800000001</v>
      </c>
      <c r="I187" s="21">
        <f>+'[4]14'!$M$120/10^6</f>
        <v>2.3862060400000003</v>
      </c>
      <c r="J187" s="21">
        <f>+'[4]14'!$N$120/10^6</f>
        <v>2.7094962399999996</v>
      </c>
      <c r="K187" s="21">
        <f>+'[4]14'!$O$120/10^6</f>
        <v>2.7462878400000004</v>
      </c>
      <c r="L187" s="21">
        <f>+'[4]14'!$Q$120/10^6</f>
        <v>2.4904185199999995</v>
      </c>
      <c r="M187" s="21">
        <f>+'[4]14'!$R$120/10^6</f>
        <v>2.3096686399999995</v>
      </c>
      <c r="N187" s="21">
        <f>+'[4]14'!$S$120/10^6</f>
        <v>3.3041063600000005</v>
      </c>
      <c r="O187" s="29">
        <f t="shared" si="8"/>
        <v>31.506665559999995</v>
      </c>
    </row>
    <row r="188" spans="1:15" x14ac:dyDescent="0.2">
      <c r="A188" s="10">
        <v>1008</v>
      </c>
      <c r="B188" s="10" t="s">
        <v>16</v>
      </c>
      <c r="C188" s="21">
        <f>+'[4]15'!$E$120/10^6</f>
        <v>0.56731603000000019</v>
      </c>
      <c r="D188" s="21">
        <f>+'[4]15'!$F$120/10^6</f>
        <v>0.63875324999999972</v>
      </c>
      <c r="E188" s="21">
        <f>+'[4]15'!$G$120/10^6</f>
        <v>0.89396745000000011</v>
      </c>
      <c r="F188" s="21">
        <f>+'[4]15'!$I$120/10^6</f>
        <v>0.53596357000000006</v>
      </c>
      <c r="G188" s="21">
        <f>+'[4]15'!$J$120/10^6</f>
        <v>0.56006388999999979</v>
      </c>
      <c r="H188" s="21">
        <f>+'[4]15'!$K$120/10^6</f>
        <v>0.63247624000000002</v>
      </c>
      <c r="I188" s="21">
        <f>+'[4]15'!$M$120/10^6</f>
        <v>0.56801249000000009</v>
      </c>
      <c r="J188" s="21">
        <f>+'[4]15'!$N$120/10^6</f>
        <v>0.66952591999999989</v>
      </c>
      <c r="K188" s="21">
        <f>+'[4]15'!$O$120/10^6</f>
        <v>0.6379089</v>
      </c>
      <c r="L188" s="21">
        <f>+'[4]15'!$Q$120/10^6</f>
        <v>0.57878528000000007</v>
      </c>
      <c r="M188" s="21">
        <f>+'[4]15'!$R$120/10^6</f>
        <v>0.60391616000000015</v>
      </c>
      <c r="N188" s="21">
        <f>+'[4]15'!$S$120/10^6</f>
        <v>0.81732762000000025</v>
      </c>
      <c r="O188" s="29">
        <f t="shared" si="8"/>
        <v>7.7040167999999998</v>
      </c>
    </row>
    <row r="189" spans="1:15" x14ac:dyDescent="0.2">
      <c r="A189" s="10">
        <v>1009</v>
      </c>
      <c r="B189" s="10" t="s">
        <v>17</v>
      </c>
      <c r="C189" s="21">
        <f>+'[4]16'!$E$120/10^6</f>
        <v>0.57177918000000016</v>
      </c>
      <c r="D189" s="21">
        <f>+'[4]16'!$F$120/10^6</f>
        <v>0.61728920999999992</v>
      </c>
      <c r="E189" s="21">
        <f>+'[4]16'!$G$120/10^6</f>
        <v>0.5915733700000001</v>
      </c>
      <c r="F189" s="21">
        <f>+'[4]16'!$I$120/10^6</f>
        <v>0.71746868000000008</v>
      </c>
      <c r="G189" s="21">
        <f>+'[4]16'!$J$120/10^6</f>
        <v>0.62488902999999985</v>
      </c>
      <c r="H189" s="21">
        <f>+'[4]16'!$K$120/10^6</f>
        <v>0.67488516999999992</v>
      </c>
      <c r="I189" s="21">
        <f>+'[4]16'!$M$120/10^6</f>
        <v>0.65773208999999999</v>
      </c>
      <c r="J189" s="21">
        <f>+'[4]16'!$N$120/10^6</f>
        <v>0.66904482999999992</v>
      </c>
      <c r="K189" s="21">
        <f>+'[4]16'!$O$120/10^6</f>
        <v>0.75608068999999989</v>
      </c>
      <c r="L189" s="21">
        <f>+'[4]16'!$Q$120/10^6</f>
        <v>0.70722023999999983</v>
      </c>
      <c r="M189" s="21">
        <f>+'[4]16'!$R$120/10^6</f>
        <v>0.69577866999999993</v>
      </c>
      <c r="N189" s="21">
        <f>+'[4]16'!$S$120/10^6</f>
        <v>0.96650020000000014</v>
      </c>
      <c r="O189" s="29">
        <f t="shared" si="8"/>
        <v>8.2502413600000004</v>
      </c>
    </row>
    <row r="190" spans="1:15" x14ac:dyDescent="0.2">
      <c r="A190" s="10">
        <v>1010</v>
      </c>
      <c r="B190" s="10" t="s">
        <v>19</v>
      </c>
      <c r="C190" s="21">
        <f>+'[4]18'!$E$120/10^6</f>
        <v>1.0207744000000001</v>
      </c>
      <c r="D190" s="21">
        <f>+'[4]18'!$F$120/10^6</f>
        <v>1.02670807</v>
      </c>
      <c r="E190" s="21">
        <f>+'[4]18'!$G$120/10^6</f>
        <v>0.89152927000000004</v>
      </c>
      <c r="F190" s="21">
        <f>+'[4]18'!$I$120/10^6</f>
        <v>0.96679717000000009</v>
      </c>
      <c r="G190" s="21">
        <f>+'[4]18'!$J$120/10^6</f>
        <v>0.90715729000000001</v>
      </c>
      <c r="H190" s="21">
        <f>+'[4]18'!$K$120/10^6</f>
        <v>0.97883365999999994</v>
      </c>
      <c r="I190" s="21">
        <f>+'[4]18'!$M$120/10^6</f>
        <v>0.98538018999999988</v>
      </c>
      <c r="J190" s="21">
        <f>+'[4]18'!$N$120/10^6</f>
        <v>1.0585878199999998</v>
      </c>
      <c r="K190" s="21">
        <f>+'[4]18'!$O$120/10^6</f>
        <v>1.10299484</v>
      </c>
      <c r="L190" s="21">
        <f>+'[4]18'!$Q$120/10^6</f>
        <v>0.97724708000000005</v>
      </c>
      <c r="M190" s="21">
        <f>+'[4]18'!$R$120/10^6</f>
        <v>1.0162624300000003</v>
      </c>
      <c r="N190" s="21">
        <f>+'[4]18'!$S$120/10^6</f>
        <v>1.7261524300000006</v>
      </c>
      <c r="O190" s="29">
        <f t="shared" si="8"/>
        <v>12.658424649999999</v>
      </c>
    </row>
    <row r="191" spans="1:15" x14ac:dyDescent="0.2">
      <c r="A191" s="10">
        <v>1011</v>
      </c>
      <c r="B191" s="10" t="s">
        <v>20</v>
      </c>
      <c r="C191" s="21">
        <f>+'[4]19'!$E$120/10^6</f>
        <v>0.6872951100000001</v>
      </c>
      <c r="D191" s="21">
        <f>+'[4]19'!$F$120/10^6</f>
        <v>0.73045627999999996</v>
      </c>
      <c r="E191" s="21">
        <f>+'[4]19'!$G$120/10^6</f>
        <v>0.75907213000000007</v>
      </c>
      <c r="F191" s="21">
        <f>+'[4]19'!$I$120/10^6</f>
        <v>0.68713880000000005</v>
      </c>
      <c r="G191" s="21">
        <f>+'[4]19'!$J$120/10^6</f>
        <v>0.62995913999999997</v>
      </c>
      <c r="H191" s="21">
        <f>+'[4]19'!$K$120/10^6</f>
        <v>0.73803227999999998</v>
      </c>
      <c r="I191" s="21">
        <f>+'[4]19'!$M$120/10^6</f>
        <v>0.70509467000000003</v>
      </c>
      <c r="J191" s="21">
        <f>+'[4]19'!$N$120/10^6</f>
        <v>0.76129557000000014</v>
      </c>
      <c r="K191" s="21">
        <f>+'[4]19'!$O$120/10^6</f>
        <v>0.79181519000000011</v>
      </c>
      <c r="L191" s="21">
        <f>+'[4]19'!$Q$120/10^6</f>
        <v>0.69734541000000017</v>
      </c>
      <c r="M191" s="21">
        <f>+'[4]19'!$R$120/10^6</f>
        <v>0.73846736000000013</v>
      </c>
      <c r="N191" s="21">
        <f>+'[4]19'!$S$120/10^6</f>
        <v>0.99247181999999989</v>
      </c>
      <c r="O191" s="29">
        <f t="shared" si="8"/>
        <v>8.9184437600000024</v>
      </c>
    </row>
    <row r="192" spans="1:15" x14ac:dyDescent="0.2">
      <c r="A192" s="10">
        <v>1012</v>
      </c>
      <c r="B192" s="10" t="s">
        <v>21</v>
      </c>
      <c r="C192" s="21">
        <f>+'[4]20'!$E$120/10^6</f>
        <v>1.59464139</v>
      </c>
      <c r="D192" s="21">
        <f>+'[4]20'!$F$120/10^6</f>
        <v>1.5115926699999997</v>
      </c>
      <c r="E192" s="21">
        <f>+'[4]20'!$G$120/10^6</f>
        <v>1.4488967699999999</v>
      </c>
      <c r="F192" s="21">
        <f>+'[4]20'!$I$120/10^6</f>
        <v>1.5159756800000002</v>
      </c>
      <c r="G192" s="21">
        <f>+'[4]20'!$J$120/10^6</f>
        <v>1.6239659800000004</v>
      </c>
      <c r="H192" s="21">
        <f>+'[4]20'!$K$120/10^6</f>
        <v>1.7193672</v>
      </c>
      <c r="I192" s="21">
        <f>+'[4]20'!$M$120/10^6</f>
        <v>1.5608746700000002</v>
      </c>
      <c r="J192" s="21">
        <f>+'[4]20'!$N$120/10^6</f>
        <v>1.5799406400000005</v>
      </c>
      <c r="K192" s="21">
        <f>+'[4]20'!$O$120/10^6</f>
        <v>1.8673679100000002</v>
      </c>
      <c r="L192" s="21">
        <f>+'[4]20'!$Q$120/10^6</f>
        <v>1.92662573</v>
      </c>
      <c r="M192" s="21">
        <f>+'[4]20'!$R$120/10^6</f>
        <v>1.7557966600000003</v>
      </c>
      <c r="N192" s="21">
        <f>+'[4]20'!$S$120/10^6</f>
        <v>2.1818441499999999</v>
      </c>
      <c r="O192" s="29">
        <f t="shared" si="8"/>
        <v>20.286889450000004</v>
      </c>
    </row>
    <row r="193" spans="1:15" x14ac:dyDescent="0.2">
      <c r="A193" s="10">
        <v>1013</v>
      </c>
      <c r="B193" s="10" t="s">
        <v>22</v>
      </c>
      <c r="C193" s="21">
        <f>+'[4]21'!$E$120/10^6</f>
        <v>0.22709146000000002</v>
      </c>
      <c r="D193" s="21">
        <f>+'[4]21'!$F$120/10^6</f>
        <v>0.2958752</v>
      </c>
      <c r="E193" s="21">
        <f>+'[4]21'!$G$120/10^6</f>
        <v>0.26023125999999996</v>
      </c>
      <c r="F193" s="21">
        <f>+'[4]21'!$I$120/10^6</f>
        <v>0.25773521999999999</v>
      </c>
      <c r="G193" s="21">
        <f>+'[4]21'!$J$120/10^6</f>
        <v>0.43871226999999996</v>
      </c>
      <c r="H193" s="21">
        <f>+'[4]21'!$K$120/10^6</f>
        <v>0.28905132</v>
      </c>
      <c r="I193" s="21">
        <f>+'[4]21'!$M$120/10^6</f>
        <v>0.23832175999999994</v>
      </c>
      <c r="J193" s="21">
        <f>+'[4]21'!$N$120/10^6</f>
        <v>0.25472368000000001</v>
      </c>
      <c r="K193" s="21">
        <f>+'[4]21'!$O$120/10^6</f>
        <v>0.31530621000000003</v>
      </c>
      <c r="L193" s="21">
        <f>+'[4]21'!$Q$120/10^6</f>
        <v>0.24999290000000005</v>
      </c>
      <c r="M193" s="21">
        <f>+'[4]21'!$R$120/10^6</f>
        <v>0.29170710000000005</v>
      </c>
      <c r="N193" s="21">
        <f>+'[4]21'!$S$120/10^6</f>
        <v>0.43840580999999995</v>
      </c>
      <c r="O193" s="29">
        <f t="shared" si="8"/>
        <v>3.5571541899999999</v>
      </c>
    </row>
    <row r="194" spans="1:15" x14ac:dyDescent="0.2">
      <c r="A194" s="10">
        <v>1014</v>
      </c>
      <c r="B194" s="10" t="s">
        <v>23</v>
      </c>
      <c r="C194" s="21">
        <f>+'[4]22'!$E$120/10^6</f>
        <v>5.0639872000000006</v>
      </c>
      <c r="D194" s="21">
        <f>+'[4]22'!$F$120/10^6</f>
        <v>3.3570036300000008</v>
      </c>
      <c r="E194" s="21">
        <f>+'[4]22'!$G$120/10^6</f>
        <v>3.876411759999999</v>
      </c>
      <c r="F194" s="21">
        <f>+'[4]22'!$I$120/10^6</f>
        <v>3.9772178599999992</v>
      </c>
      <c r="G194" s="21">
        <f>+'[4]22'!$J$120/10^6</f>
        <v>3.8683519900000003</v>
      </c>
      <c r="H194" s="21">
        <f>+'[4]22'!$K$120/10^6</f>
        <v>6.1536652200000006</v>
      </c>
      <c r="I194" s="21">
        <f>+'[4]22'!$M$120/10^6</f>
        <v>5.3017885399999987</v>
      </c>
      <c r="J194" s="21">
        <f>+'[4]22'!$N$120/10^6</f>
        <v>5.5553620800000001</v>
      </c>
      <c r="K194" s="21">
        <f>+'[4]22'!$O$120/10^6</f>
        <v>5.4696716100000016</v>
      </c>
      <c r="L194" s="21">
        <f>+'[4]22'!$Q$120/10^6</f>
        <v>4.7890834499999997</v>
      </c>
      <c r="M194" s="21">
        <f>+'[4]22'!$R$120/10^6</f>
        <v>4.9772306900000016</v>
      </c>
      <c r="N194" s="21">
        <f>+'[4]22'!$S$120/10^6</f>
        <v>6.3414021399999996</v>
      </c>
      <c r="O194" s="29">
        <f t="shared" si="8"/>
        <v>58.731176169999998</v>
      </c>
    </row>
    <row r="195" spans="1:15" x14ac:dyDescent="0.2">
      <c r="A195" s="10">
        <v>1015</v>
      </c>
      <c r="B195" s="10" t="s">
        <v>24</v>
      </c>
      <c r="C195" s="21">
        <f>+'[4]23'!$E$120/10^6</f>
        <v>0.49556918999999994</v>
      </c>
      <c r="D195" s="21">
        <f>+'[4]23'!$F$120/10^6</f>
        <v>0.60988684999999998</v>
      </c>
      <c r="E195" s="21">
        <f>+'[4]23'!$G$120/10^6</f>
        <v>0.57001822000000002</v>
      </c>
      <c r="F195" s="21">
        <f>+'[4]23'!$I$120/10^6</f>
        <v>0.80014853999999991</v>
      </c>
      <c r="G195" s="21">
        <f>+'[4]23'!$J$120/10^6</f>
        <v>0.5620145700000001</v>
      </c>
      <c r="H195" s="21">
        <f>+'[4]23'!$K$120/10^6</f>
        <v>0.50304066000000003</v>
      </c>
      <c r="I195" s="21">
        <f>+'[4]23'!$M$120/10^6</f>
        <v>0.66509620000000003</v>
      </c>
      <c r="J195" s="21">
        <f>+'[4]23'!$N$120/10^6</f>
        <v>0.58357962000000008</v>
      </c>
      <c r="K195" s="21">
        <f>+'[4]23'!$O$120/10^6</f>
        <v>0.60053645999999983</v>
      </c>
      <c r="L195" s="21">
        <f>+'[4]23'!$Q$120/10^6</f>
        <v>0.95386604000000008</v>
      </c>
      <c r="M195" s="21">
        <f>+'[4]23'!$R$120/10^6</f>
        <v>0.51956662999999992</v>
      </c>
      <c r="N195" s="21">
        <f>+'[4]23'!$S$120/10^6</f>
        <v>0.80014890999999999</v>
      </c>
      <c r="O195" s="29">
        <f t="shared" si="8"/>
        <v>7.6634718900000003</v>
      </c>
    </row>
    <row r="196" spans="1:15" x14ac:dyDescent="0.2">
      <c r="A196" s="10">
        <v>1016</v>
      </c>
      <c r="B196" s="10" t="s">
        <v>25</v>
      </c>
      <c r="C196" s="21">
        <f>+'[4]24'!$E$120/10^6</f>
        <v>0.94913192000000002</v>
      </c>
      <c r="D196" s="21">
        <f>+'[4]24'!$F$120/10^6</f>
        <v>1.0564690000000001</v>
      </c>
      <c r="E196" s="21">
        <f>+'[4]24'!$G$120/10^6</f>
        <v>1.0149384299999999</v>
      </c>
      <c r="F196" s="21">
        <f>+'[4]24'!$I$120/10^6</f>
        <v>1.07396593</v>
      </c>
      <c r="G196" s="21">
        <f>+'[4]24'!$J$120/10^6</f>
        <v>0.95640077000000012</v>
      </c>
      <c r="H196" s="21">
        <f>+'[4]24'!$K$120/10^6</f>
        <v>1.0522330800000002</v>
      </c>
      <c r="I196" s="21">
        <f>+'[4]24'!$M$120/10^6</f>
        <v>0.98141687000000011</v>
      </c>
      <c r="J196" s="21">
        <f>+'[4]24'!$N$120/10^6</f>
        <v>1.0062484800000002</v>
      </c>
      <c r="K196" s="21">
        <f>+'[4]24'!$O$120/10^6</f>
        <v>1.1708129500000004</v>
      </c>
      <c r="L196" s="21">
        <f>+'[4]24'!$Q$120/10^6</f>
        <v>0.98439356</v>
      </c>
      <c r="M196" s="21">
        <f>+'[4]24'!$R$120/10^6</f>
        <v>1.0522903000000003</v>
      </c>
      <c r="N196" s="21">
        <f>+'[4]24'!$S$120/10^6</f>
        <v>1.4784184999999999</v>
      </c>
      <c r="O196" s="29">
        <f t="shared" si="8"/>
        <v>12.776719790000003</v>
      </c>
    </row>
    <row r="197" spans="1:15" x14ac:dyDescent="0.2">
      <c r="A197" s="10">
        <v>1017</v>
      </c>
      <c r="B197" s="10" t="s">
        <v>26</v>
      </c>
      <c r="C197" s="21">
        <f>+'[4]25'!$E$120/10^6</f>
        <v>1.5478573699999998</v>
      </c>
      <c r="D197" s="21">
        <f>+'[4]25'!$F$120/10^6</f>
        <v>1.5408559699999997</v>
      </c>
      <c r="E197" s="21">
        <f>+'[4]25'!$G$120/10^6</f>
        <v>1.4104969099999998</v>
      </c>
      <c r="F197" s="21">
        <f>+'[4]25'!$I$120/10^6</f>
        <v>1.4467396700000001</v>
      </c>
      <c r="G197" s="21">
        <f>+'[4]25'!$J$120/10^6</f>
        <v>1.37674013</v>
      </c>
      <c r="H197" s="21">
        <f>+'[4]25'!$K$120/10^6</f>
        <v>1.5190755300000001</v>
      </c>
      <c r="I197" s="21">
        <f>+'[4]25'!$M$120/10^6</f>
        <v>1.42512638</v>
      </c>
      <c r="J197" s="21">
        <f>+'[4]25'!$N$120/10^6</f>
        <v>1.5480885600000001</v>
      </c>
      <c r="K197" s="21">
        <f>+'[4]25'!$O$120/10^6</f>
        <v>1.6800221</v>
      </c>
      <c r="L197" s="21">
        <f>+'[4]25'!$Q$120/10^6</f>
        <v>1.5444197199999998</v>
      </c>
      <c r="M197" s="21">
        <f>+'[4]25'!$R$120/10^6</f>
        <v>1.5946421900000001</v>
      </c>
      <c r="N197" s="21">
        <f>+'[4]25'!$S$120/10^6</f>
        <v>2.1962185000000005</v>
      </c>
      <c r="O197" s="29">
        <f t="shared" si="8"/>
        <v>18.83028303</v>
      </c>
    </row>
    <row r="198" spans="1:15" x14ac:dyDescent="0.2">
      <c r="A198" s="10">
        <v>1018</v>
      </c>
      <c r="B198" s="10" t="s">
        <v>27</v>
      </c>
      <c r="C198" s="21">
        <f>+'[4]26'!$E$120/10^6</f>
        <v>0.83708501000000002</v>
      </c>
      <c r="D198" s="21">
        <f>+'[4]26'!$F$120/10^6</f>
        <v>0.80566665999999987</v>
      </c>
      <c r="E198" s="21">
        <f>+'[4]26'!$G$120/10^6</f>
        <v>0.88617283999999985</v>
      </c>
      <c r="F198" s="21">
        <f>+'[4]26'!$I$120/10^6</f>
        <v>0.88567166999999991</v>
      </c>
      <c r="G198" s="21">
        <f>+'[4]26'!$J$120/10^6</f>
        <v>0.84345916999999981</v>
      </c>
      <c r="H198" s="21">
        <f>+'[4]26'!$K$120/10^6</f>
        <v>0.91299249000000005</v>
      </c>
      <c r="I198" s="21">
        <f>+'[4]26'!$M$120/10^6</f>
        <v>0.80697570000000007</v>
      </c>
      <c r="J198" s="21">
        <f>+'[4]26'!$N$120/10^6</f>
        <v>0.88481155999999994</v>
      </c>
      <c r="K198" s="21">
        <f>+'[4]26'!$O$120/10^6</f>
        <v>0.96794218999999981</v>
      </c>
      <c r="L198" s="21">
        <f>+'[4]26'!$Q$120/10^6</f>
        <v>0.8225404799999998</v>
      </c>
      <c r="M198" s="21">
        <f>+'[4]26'!$R$120/10^6</f>
        <v>0.81436965999999977</v>
      </c>
      <c r="N198" s="21">
        <f>+'[4]26'!$S$120/10^6</f>
        <v>1.1787431900000001</v>
      </c>
      <c r="O198" s="29">
        <f t="shared" si="8"/>
        <v>10.646430619999999</v>
      </c>
    </row>
    <row r="199" spans="1:15" x14ac:dyDescent="0.2">
      <c r="A199" s="10">
        <v>1019</v>
      </c>
      <c r="B199" s="10" t="s">
        <v>28</v>
      </c>
      <c r="C199" s="21">
        <f>+'[4]27'!$E$120/10^6</f>
        <v>0.63208060999999993</v>
      </c>
      <c r="D199" s="21">
        <f>+'[4]27'!$F$120/10^6</f>
        <v>0.66912896000000011</v>
      </c>
      <c r="E199" s="21">
        <f>+'[4]27'!$G$120/10^6</f>
        <v>0.64491806000000007</v>
      </c>
      <c r="F199" s="21">
        <f>+'[4]27'!$I$120/10^6</f>
        <v>0.66377587000000016</v>
      </c>
      <c r="G199" s="21">
        <f>+'[4]27'!$J$120/10^6</f>
        <v>0.71495219000000021</v>
      </c>
      <c r="H199" s="21">
        <f>+'[4]27'!$K$120/10^6</f>
        <v>0.64988218999999992</v>
      </c>
      <c r="I199" s="21">
        <f>+'[4]27'!$M$120/10^6</f>
        <v>0.61490402</v>
      </c>
      <c r="J199" s="21">
        <f>+'[4]27'!$N$120/10^6</f>
        <v>0.67161583000000002</v>
      </c>
      <c r="K199" s="21">
        <f>+'[4]27'!$O$120/10^6</f>
        <v>0.75776187000000006</v>
      </c>
      <c r="L199" s="21">
        <f>+'[4]27'!$Q$120/10^6</f>
        <v>0.68728584999999998</v>
      </c>
      <c r="M199" s="21">
        <f>+'[4]27'!$R$120/10^6</f>
        <v>0.68218821000000007</v>
      </c>
      <c r="N199" s="21">
        <f>+'[4]27'!$S$120/10^6</f>
        <v>0.92797294000000008</v>
      </c>
      <c r="O199" s="29">
        <f t="shared" si="8"/>
        <v>8.3164666000000018</v>
      </c>
    </row>
    <row r="200" spans="1:15" x14ac:dyDescent="0.2">
      <c r="A200" s="10">
        <v>1020</v>
      </c>
      <c r="B200" s="10" t="s">
        <v>29</v>
      </c>
      <c r="C200" s="21">
        <f>+'[4]28'!$E$120/10^6</f>
        <v>1.7356341200000003</v>
      </c>
      <c r="D200" s="21">
        <f>+'[4]28'!$F$120/10^6</f>
        <v>1.5157663700000004</v>
      </c>
      <c r="E200" s="21">
        <f>+'[4]28'!$G$120/10^6</f>
        <v>1.4787369800000005</v>
      </c>
      <c r="F200" s="21">
        <f>+'[4]28'!$I$120/10^6</f>
        <v>1.5313551299999997</v>
      </c>
      <c r="G200" s="21">
        <f>+'[4]28'!$J$120/10^6</f>
        <v>1.70090202</v>
      </c>
      <c r="H200" s="21">
        <f>+'[4]28'!$K$120/10^6</f>
        <v>1.5622012899999997</v>
      </c>
      <c r="I200" s="21">
        <f>+'[4]28'!$M$120/10^6</f>
        <v>1.45758382</v>
      </c>
      <c r="J200" s="21">
        <f>+'[4]28'!$N$120/10^6</f>
        <v>1.4590525700000001</v>
      </c>
      <c r="K200" s="21">
        <f>+'[4]28'!$O$120/10^6</f>
        <v>1.6299745899999998</v>
      </c>
      <c r="L200" s="21">
        <f>+'[4]28'!$Q$120/10^6</f>
        <v>1.5862144900000001</v>
      </c>
      <c r="M200" s="21">
        <f>+'[4]28'!$R$120/10^6</f>
        <v>1.6375172499999999</v>
      </c>
      <c r="N200" s="21">
        <f>+'[4]28'!$S$120/10^6</f>
        <v>2.1636925500000004</v>
      </c>
      <c r="O200" s="29">
        <f t="shared" si="8"/>
        <v>19.458631180000001</v>
      </c>
    </row>
    <row r="201" spans="1:15" x14ac:dyDescent="0.2">
      <c r="A201" s="10">
        <v>1021</v>
      </c>
      <c r="B201" s="10" t="s">
        <v>30</v>
      </c>
      <c r="C201" s="21">
        <f>+'[4]29'!$E$120/10^6</f>
        <v>0.62170329999999996</v>
      </c>
      <c r="D201" s="21">
        <f>+'[4]29'!$F$120/10^6</f>
        <v>0.63206472000000002</v>
      </c>
      <c r="E201" s="21">
        <f>+'[4]29'!$G$120/10^6</f>
        <v>0.69052398999999987</v>
      </c>
      <c r="F201" s="21">
        <f>+'[4]29'!$I$120/10^6</f>
        <v>0.60678393000000008</v>
      </c>
      <c r="G201" s="21">
        <f>+'[4]29'!$J$120/10^6</f>
        <v>0.66708416000000004</v>
      </c>
      <c r="H201" s="21">
        <f>+'[4]29'!$K$120/10^6</f>
        <v>0.72451798999999995</v>
      </c>
      <c r="I201" s="21">
        <f>+'[4]29'!$M$120/10^6</f>
        <v>0.59909809000000014</v>
      </c>
      <c r="J201" s="21">
        <f>+'[4]29'!$N$120/10^6</f>
        <v>0.65572100000000011</v>
      </c>
      <c r="K201" s="21">
        <f>+'[4]29'!$O$120/10^6</f>
        <v>0.70792084999999993</v>
      </c>
      <c r="L201" s="21">
        <f>+'[4]29'!$Q$120/10^6</f>
        <v>0.63912750000000007</v>
      </c>
      <c r="M201" s="21">
        <f>+'[4]29'!$R$120/10^6</f>
        <v>0.68123787999999996</v>
      </c>
      <c r="N201" s="21">
        <f>+'[4]29'!$S$120/10^6</f>
        <v>0.96711827999999989</v>
      </c>
      <c r="O201" s="29">
        <f t="shared" si="8"/>
        <v>8.1929016899999993</v>
      </c>
    </row>
    <row r="202" spans="1:15" x14ac:dyDescent="0.2">
      <c r="A202" s="10">
        <v>1022</v>
      </c>
      <c r="B202" s="10" t="s">
        <v>31</v>
      </c>
      <c r="C202" s="21">
        <f>+'[4]30'!$E$120/10^6</f>
        <v>2.2685948100000006</v>
      </c>
      <c r="D202" s="21">
        <f>+'[4]30'!$F$120/10^6</f>
        <v>2.3221359899999996</v>
      </c>
      <c r="E202" s="21">
        <f>+'[4]30'!$G$120/10^6</f>
        <v>2.2888508599999997</v>
      </c>
      <c r="F202" s="21">
        <f>+'[4]30'!$I$120/10^6</f>
        <v>2.5367996400000012</v>
      </c>
      <c r="G202" s="21">
        <f>+'[4]30'!$J$120/10^6</f>
        <v>2.5105321900000006</v>
      </c>
      <c r="H202" s="21">
        <f>+'[4]30'!$K$120/10^6</f>
        <v>2.8280866700000002</v>
      </c>
      <c r="I202" s="21">
        <f>+'[4]30'!$M$120/10^6</f>
        <v>2.4267722600000008</v>
      </c>
      <c r="J202" s="21">
        <f>+'[4]30'!$N$120/10^6</f>
        <v>2.53598217</v>
      </c>
      <c r="K202" s="21">
        <f>+'[4]30'!$O$120/10^6</f>
        <v>2.9043557200000008</v>
      </c>
      <c r="L202" s="21">
        <f>+'[4]30'!$Q$120/10^6</f>
        <v>2.4141924300000004</v>
      </c>
      <c r="M202" s="21">
        <f>+'[4]30'!$R$120/10^6</f>
        <v>2.7537277600000003</v>
      </c>
      <c r="N202" s="21">
        <f>+'[4]30'!$S$120/10^6</f>
        <v>3.18882355</v>
      </c>
      <c r="O202" s="29">
        <f t="shared" si="8"/>
        <v>30.978854050000002</v>
      </c>
    </row>
    <row r="203" spans="1:15" x14ac:dyDescent="0.2">
      <c r="A203" s="10">
        <v>1023</v>
      </c>
      <c r="B203" s="10" t="s">
        <v>32</v>
      </c>
      <c r="C203" s="21">
        <f>+'[4]31'!$E$120/10^6</f>
        <v>0.64268309999999995</v>
      </c>
      <c r="D203" s="21">
        <f>+'[4]31'!$F$120/10^6</f>
        <v>0.66875915999999991</v>
      </c>
      <c r="E203" s="21">
        <f>+'[4]31'!$G$120/10^6</f>
        <v>0.70449840999999991</v>
      </c>
      <c r="F203" s="21">
        <f>+'[4]31'!$I$120/10^6</f>
        <v>0.70724422999999992</v>
      </c>
      <c r="G203" s="21">
        <f>+'[4]31'!$J$120/10^6</f>
        <v>0.66768766000000002</v>
      </c>
      <c r="H203" s="21">
        <f>+'[4]31'!$K$120/10^6</f>
        <v>0.70021935999999985</v>
      </c>
      <c r="I203" s="21">
        <f>+'[4]31'!$M$120/10^6</f>
        <v>0.66542871999999997</v>
      </c>
      <c r="J203" s="21">
        <f>+'[4]31'!$N$120/10^6</f>
        <v>0.94031883999999999</v>
      </c>
      <c r="K203" s="21">
        <f>+'[4]31'!$O$120/10^6</f>
        <v>0.75562410999999985</v>
      </c>
      <c r="L203" s="21">
        <f>+'[4]31'!$Q$120/10^6</f>
        <v>0.69477997000000002</v>
      </c>
      <c r="M203" s="21">
        <f>+'[4]31'!$R$120/10^6</f>
        <v>0.66058979000000007</v>
      </c>
      <c r="N203" s="21">
        <f>+'[4]31'!$S$120/10^6</f>
        <v>0.86213696999999989</v>
      </c>
      <c r="O203" s="29">
        <f t="shared" si="8"/>
        <v>8.6699703199999991</v>
      </c>
    </row>
    <row r="204" spans="1:15" x14ac:dyDescent="0.2">
      <c r="A204" s="10">
        <v>1024</v>
      </c>
      <c r="B204" s="10" t="s">
        <v>33</v>
      </c>
      <c r="C204" s="21">
        <f>+'[4]32'!$E$120/10^6</f>
        <v>2.22766113</v>
      </c>
      <c r="D204" s="21">
        <f>+'[4]32'!$F$120/10^6</f>
        <v>2.3967711299999994</v>
      </c>
      <c r="E204" s="21">
        <f>+'[4]32'!$G$120/10^6</f>
        <v>2.1766863600000002</v>
      </c>
      <c r="F204" s="21">
        <f>+'[4]32'!$I$120/10^6</f>
        <v>2.2185822800000001</v>
      </c>
      <c r="G204" s="21">
        <f>+'[4]32'!$J$120/10^6</f>
        <v>2.2420665700000004</v>
      </c>
      <c r="H204" s="21">
        <f>+'[4]32'!$K$120/10^6</f>
        <v>5.6872872599999997</v>
      </c>
      <c r="I204" s="21">
        <f>+'[4]32'!$M$120/10^6</f>
        <v>3.2610994799999999</v>
      </c>
      <c r="J204" s="21">
        <f>+'[4]32'!$N$120/10^6</f>
        <v>3.3281566199999992</v>
      </c>
      <c r="K204" s="21">
        <f>+'[4]32'!$O$120/10^6</f>
        <v>3.5749496500000002</v>
      </c>
      <c r="L204" s="21">
        <f>+'[4]32'!$Q$120/10^6</f>
        <v>3.2774650300000001</v>
      </c>
      <c r="M204" s="21">
        <f>+'[4]32'!$R$120/10^6</f>
        <v>3.6018870999999995</v>
      </c>
      <c r="N204" s="21">
        <f>+'[4]32'!$S$120/10^6</f>
        <v>4.9025733600000008</v>
      </c>
      <c r="O204" s="29">
        <f t="shared" si="8"/>
        <v>38.895185969999993</v>
      </c>
    </row>
    <row r="205" spans="1:15" x14ac:dyDescent="0.2">
      <c r="A205" s="10">
        <v>1025</v>
      </c>
      <c r="B205" s="10" t="s">
        <v>34</v>
      </c>
      <c r="C205" s="21">
        <f>+'[4]33'!$E$120/10^6</f>
        <v>0.8568704399999999</v>
      </c>
      <c r="D205" s="21">
        <f>+'[4]33'!$F$120/10^6</f>
        <v>0.83505834000000012</v>
      </c>
      <c r="E205" s="21">
        <f>+'[4]33'!$G$120/10^6</f>
        <v>0.82224377000000015</v>
      </c>
      <c r="F205" s="21">
        <f>+'[4]33'!$I$120/10^6</f>
        <v>0.89974950000000009</v>
      </c>
      <c r="G205" s="21">
        <f>+'[4]33'!$J$120/10^6</f>
        <v>0.91409738000000007</v>
      </c>
      <c r="H205" s="21">
        <f>+'[4]33'!$K$120/10^6</f>
        <v>0.91783742999999995</v>
      </c>
      <c r="I205" s="21">
        <f>+'[4]33'!$M$120/10^6</f>
        <v>0.86267202000000009</v>
      </c>
      <c r="J205" s="21">
        <f>+'[4]33'!$N$120/10^6</f>
        <v>1.1604261199999997</v>
      </c>
      <c r="K205" s="21">
        <f>+'[4]33'!$O$120/10^6</f>
        <v>1.0215892999999998</v>
      </c>
      <c r="L205" s="21">
        <f>+'[4]33'!$Q$120/10^6</f>
        <v>0.91860570000000008</v>
      </c>
      <c r="M205" s="21">
        <f>+'[4]33'!$R$120/10^6</f>
        <v>0.87973959000000024</v>
      </c>
      <c r="N205" s="21">
        <f>+'[4]33'!$S$120/10^6</f>
        <v>1.28352438</v>
      </c>
      <c r="O205" s="29">
        <f t="shared" si="8"/>
        <v>11.372413969999998</v>
      </c>
    </row>
    <row r="206" spans="1:15" x14ac:dyDescent="0.2">
      <c r="A206" s="10">
        <v>1026</v>
      </c>
      <c r="B206" s="10" t="s">
        <v>35</v>
      </c>
      <c r="C206" s="21">
        <f>+'[4]34'!$E$120/10^6</f>
        <v>0.34583513999999993</v>
      </c>
      <c r="D206" s="21">
        <f>+'[4]34'!$F$120/10^6</f>
        <v>0.36406568</v>
      </c>
      <c r="E206" s="21">
        <f>+'[4]34'!$G$120/10^6</f>
        <v>0.38879295000000008</v>
      </c>
      <c r="F206" s="21">
        <f>+'[4]34'!$I$120/10^6</f>
        <v>0.51922383999999999</v>
      </c>
      <c r="G206" s="21">
        <f>+'[4]34'!$J$120/10^6</f>
        <v>0.44230586000000005</v>
      </c>
      <c r="H206" s="21">
        <f>+'[4]34'!$K$120/10^6</f>
        <v>0.47033482000000004</v>
      </c>
      <c r="I206" s="21">
        <f>+'[4]34'!$M$120/10^6</f>
        <v>0.36728204999999997</v>
      </c>
      <c r="J206" s="21">
        <f>+'[4]34'!$N$120/10^6</f>
        <v>0.39834915000000004</v>
      </c>
      <c r="K206" s="21">
        <f>+'[4]34'!$O$120/10^6</f>
        <v>0.45501515999999997</v>
      </c>
      <c r="L206" s="21">
        <f>+'[4]34'!$Q$120/10^6</f>
        <v>0.38647756</v>
      </c>
      <c r="M206" s="21">
        <f>+'[4]34'!$R$120/10^6</f>
        <v>0.39143176000000007</v>
      </c>
      <c r="N206" s="21">
        <f>+'[4]34'!$S$120/10^6</f>
        <v>0.55390325999999979</v>
      </c>
      <c r="O206" s="29">
        <f t="shared" si="8"/>
        <v>5.0830172299999994</v>
      </c>
    </row>
    <row r="207" spans="1:15" x14ac:dyDescent="0.2">
      <c r="A207" s="10">
        <v>1027</v>
      </c>
      <c r="B207" s="10" t="s">
        <v>36</v>
      </c>
      <c r="C207" s="21">
        <f>+'[4]35'!$E$120/10^6</f>
        <v>0.30716446000000003</v>
      </c>
      <c r="D207" s="21">
        <f>+'[4]35'!$F$120/10^6</f>
        <v>0.32567579000000008</v>
      </c>
      <c r="E207" s="21">
        <f>+'[4]35'!$G$120/10^6</f>
        <v>0.5231786100000001</v>
      </c>
      <c r="F207" s="21">
        <f>+'[4]35'!$I$120/10^6</f>
        <v>0.37099763000000008</v>
      </c>
      <c r="G207" s="21">
        <f>+'[4]35'!$J$120/10^6</f>
        <v>0.36897858999999994</v>
      </c>
      <c r="H207" s="21">
        <f>+'[4]35'!$K$120/10^6</f>
        <v>0.41218722000000002</v>
      </c>
      <c r="I207" s="21">
        <f>+'[4]35'!$M$120/10^6</f>
        <v>0.36614056999999994</v>
      </c>
      <c r="J207" s="21">
        <f>+'[4]35'!$N$120/10^6</f>
        <v>0.42300466000000003</v>
      </c>
      <c r="K207" s="21">
        <f>+'[4]35'!$O$120/10^6</f>
        <v>0.49201856999999999</v>
      </c>
      <c r="L207" s="21">
        <f>+'[4]35'!$Q$120/10^6</f>
        <v>0.39848409000000001</v>
      </c>
      <c r="M207" s="21">
        <f>+'[4]35'!$R$120/10^6</f>
        <v>0.38855477999999999</v>
      </c>
      <c r="N207" s="21">
        <f>+'[4]35'!$S$120/10^6</f>
        <v>0.55447146999999997</v>
      </c>
      <c r="O207" s="29">
        <f t="shared" si="8"/>
        <v>4.9308564400000003</v>
      </c>
    </row>
    <row r="208" spans="1:15" x14ac:dyDescent="0.2">
      <c r="A208" s="10">
        <v>1028</v>
      </c>
      <c r="B208" s="10" t="s">
        <v>37</v>
      </c>
      <c r="C208" s="21">
        <f>+'[4]36'!$E$120/10^6</f>
        <v>2.00893838</v>
      </c>
      <c r="D208" s="21">
        <f>+'[4]36'!$F$120/10^6</f>
        <v>1.81938814</v>
      </c>
      <c r="E208" s="21">
        <f>+'[4]36'!$G$120/10^6</f>
        <v>1.6821411300000002</v>
      </c>
      <c r="F208" s="21">
        <f>+'[4]36'!$I$120/10^6</f>
        <v>1.61244071</v>
      </c>
      <c r="G208" s="21">
        <f>+'[4]36'!$J$120/10^6</f>
        <v>1.4406178399999996</v>
      </c>
      <c r="H208" s="21">
        <f>+'[4]36'!$K$120/10^6</f>
        <v>1.92048321</v>
      </c>
      <c r="I208" s="21">
        <f>+'[4]36'!$M$120/10^6</f>
        <v>1.90931878</v>
      </c>
      <c r="J208" s="21">
        <f>+'[4]36'!$N$120/10^6</f>
        <v>1.9481703500000001</v>
      </c>
      <c r="K208" s="21">
        <f>+'[4]36'!$O$120/10^6</f>
        <v>2.78663887</v>
      </c>
      <c r="L208" s="21">
        <f>+'[4]36'!$Q$120/10^6</f>
        <v>2.4782717100000005</v>
      </c>
      <c r="M208" s="21">
        <f>+'[4]36'!$R$120/10^6</f>
        <v>4.2620987500000007</v>
      </c>
      <c r="N208" s="21">
        <f>+'[4]36'!$S$120/10^6</f>
        <v>2.6369853999999995</v>
      </c>
      <c r="O208" s="29">
        <f t="shared" si="8"/>
        <v>26.505493270000002</v>
      </c>
    </row>
    <row r="209" spans="1:15" x14ac:dyDescent="0.2">
      <c r="A209" s="10">
        <v>1029</v>
      </c>
      <c r="B209" s="10" t="s">
        <v>38</v>
      </c>
      <c r="C209" s="21">
        <f>+'[4]37'!$E$120/10^6</f>
        <v>0.25253523999999999</v>
      </c>
      <c r="D209" s="21">
        <f>+'[4]37'!$F$120/10^6</f>
        <v>0.28035629000000006</v>
      </c>
      <c r="E209" s="21">
        <f>+'[4]37'!$G$120/10^6</f>
        <v>0.29019764000000003</v>
      </c>
      <c r="F209" s="21">
        <f>+'[4]37'!$I$120/10^6</f>
        <v>0.31786545999999999</v>
      </c>
      <c r="G209" s="21">
        <f>+'[4]37'!$J$120/10^6</f>
        <v>0.31386768999999998</v>
      </c>
      <c r="H209" s="21">
        <f>+'[4]37'!$K$120/10^6</f>
        <v>0.35780764000000004</v>
      </c>
      <c r="I209" s="21">
        <f>+'[4]37'!$M$120/10^6</f>
        <v>0.28733912999999994</v>
      </c>
      <c r="J209" s="21">
        <f>+'[4]37'!$N$120/10^6</f>
        <v>0.32073688000000006</v>
      </c>
      <c r="K209" s="21">
        <f>+'[4]37'!$O$120/10^6</f>
        <v>0.34781215000000004</v>
      </c>
      <c r="L209" s="21">
        <f>+'[4]37'!$Q$120/10^6</f>
        <v>0.33043430000000007</v>
      </c>
      <c r="M209" s="21">
        <f>+'[4]37'!$R$120/10^6</f>
        <v>0.34852498000000004</v>
      </c>
      <c r="N209" s="21">
        <f>+'[4]37'!$S$120/10^6</f>
        <v>0.42365090000000011</v>
      </c>
      <c r="O209" s="29">
        <f t="shared" si="8"/>
        <v>3.871128300000001</v>
      </c>
    </row>
    <row r="210" spans="1:15" x14ac:dyDescent="0.2">
      <c r="A210" s="15">
        <v>1030</v>
      </c>
      <c r="B210" s="15" t="s">
        <v>18</v>
      </c>
      <c r="C210" s="23">
        <f>+'[4]17'!$E$120/10^6</f>
        <v>0.40278848</v>
      </c>
      <c r="D210" s="23">
        <f>+'[4]17'!$F$120/10^6</f>
        <v>0.52909189000000012</v>
      </c>
      <c r="E210" s="23">
        <f>+'[4]17'!$G$120/10^6</f>
        <v>0.51369521000000007</v>
      </c>
      <c r="F210" s="23">
        <f>+'[4]17'!$I$120/10^6</f>
        <v>0.54618796999999997</v>
      </c>
      <c r="G210" s="23">
        <f>+'[4]17'!$J$120/10^6</f>
        <v>0.3612865999999999</v>
      </c>
      <c r="H210" s="23">
        <f>+'[4]17'!$K$120/10^6</f>
        <v>0.51559449000000002</v>
      </c>
      <c r="I210" s="23">
        <f>+'[4]17'!$M$120/10^6</f>
        <v>0.48563607000000003</v>
      </c>
      <c r="J210" s="23">
        <f>+'[4]17'!$N$120/10^6</f>
        <v>0.63927625999999993</v>
      </c>
      <c r="K210" s="23">
        <f>+'[4]17'!$O$120/10^6</f>
        <v>0.63103844999999992</v>
      </c>
      <c r="L210" s="23">
        <f>+'[4]17'!$Q$120/10^6</f>
        <v>0.46763780999999999</v>
      </c>
      <c r="M210" s="23">
        <f>+'[4]17'!$R$120/10^6</f>
        <v>0.53167490999999989</v>
      </c>
      <c r="N210" s="23">
        <f>+'[4]17'!$S$120/10^6</f>
        <v>0.72010909999999984</v>
      </c>
      <c r="O210" s="31">
        <f t="shared" si="8"/>
        <v>6.3440172400000003</v>
      </c>
    </row>
    <row r="211" spans="1:15" x14ac:dyDescent="0.2">
      <c r="A211" s="4">
        <v>10300</v>
      </c>
      <c r="B211" s="4" t="s">
        <v>61</v>
      </c>
      <c r="C211" s="25">
        <f>SUM(C183:C210)</f>
        <v>51.232711770000009</v>
      </c>
      <c r="D211" s="25">
        <f t="shared" ref="D211:O211" si="9">SUM(D183:D210)</f>
        <v>44.015649230000008</v>
      </c>
      <c r="E211" s="25">
        <f t="shared" si="9"/>
        <v>41.930791380000009</v>
      </c>
      <c r="F211" s="25">
        <f t="shared" si="9"/>
        <v>43.258621439999999</v>
      </c>
      <c r="G211" s="25">
        <f t="shared" si="9"/>
        <v>43.598356940000002</v>
      </c>
      <c r="H211" s="25">
        <f t="shared" si="9"/>
        <v>51.248043319999979</v>
      </c>
      <c r="I211" s="25">
        <f t="shared" si="9"/>
        <v>46.86757248</v>
      </c>
      <c r="J211" s="25">
        <f t="shared" si="9"/>
        <v>48.997925119999991</v>
      </c>
      <c r="K211" s="25">
        <f t="shared" si="9"/>
        <v>54.086190210000005</v>
      </c>
      <c r="L211" s="25">
        <f t="shared" si="9"/>
        <v>50.025762430000015</v>
      </c>
      <c r="M211" s="25">
        <f t="shared" si="9"/>
        <v>52.697729420000016</v>
      </c>
      <c r="N211" s="25">
        <f t="shared" si="9"/>
        <v>66.932733450000001</v>
      </c>
      <c r="O211" s="25">
        <f t="shared" si="9"/>
        <v>594.89208718999987</v>
      </c>
    </row>
    <row r="212" spans="1:15" x14ac:dyDescent="0.2">
      <c r="A212" s="32"/>
      <c r="B212" s="32"/>
      <c r="C212"/>
      <c r="D212"/>
      <c r="E212"/>
      <c r="F212"/>
      <c r="G212"/>
      <c r="H212"/>
      <c r="I212"/>
      <c r="J212"/>
      <c r="K212"/>
      <c r="L212"/>
      <c r="M212"/>
      <c r="N212"/>
      <c r="O212" s="32"/>
    </row>
    <row r="213" spans="1:15" x14ac:dyDescent="0.2">
      <c r="A213" s="3" t="s">
        <v>52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61</v>
      </c>
    </row>
    <row r="214" spans="1:15" x14ac:dyDescent="0.2">
      <c r="A214" s="34"/>
      <c r="B214" s="34" t="s">
        <v>46</v>
      </c>
      <c r="C214" s="37">
        <f>+C152-C183</f>
        <v>-4.3630095099999995</v>
      </c>
      <c r="D214" s="37">
        <f t="shared" ref="D214:N214" si="10">+D152-D183</f>
        <v>-4.6215384399999992</v>
      </c>
      <c r="E214" s="37">
        <f t="shared" si="10"/>
        <v>-4.6047558100000012</v>
      </c>
      <c r="F214" s="37">
        <f t="shared" si="10"/>
        <v>-4.5872448100000014</v>
      </c>
      <c r="G214" s="37">
        <f t="shared" si="10"/>
        <v>-4.5167673799999992</v>
      </c>
      <c r="H214" s="37">
        <f t="shared" si="10"/>
        <v>-4.920207340000001</v>
      </c>
      <c r="I214" s="37">
        <f t="shared" si="10"/>
        <v>-4.5611975700000018</v>
      </c>
      <c r="J214" s="37">
        <f t="shared" si="10"/>
        <v>-4.6282708299999999</v>
      </c>
      <c r="K214" s="37">
        <f t="shared" si="10"/>
        <v>-5.5066366699999998</v>
      </c>
      <c r="L214" s="37">
        <f t="shared" si="10"/>
        <v>-5.0976871700000004</v>
      </c>
      <c r="M214" s="37">
        <f t="shared" si="10"/>
        <v>-4.590181789999999</v>
      </c>
      <c r="N214" s="37">
        <f t="shared" si="10"/>
        <v>-8.4608929199999992</v>
      </c>
      <c r="O214" s="38">
        <f>SUM(C214:N214)</f>
        <v>-60.458390239999993</v>
      </c>
    </row>
    <row r="215" spans="1:15" x14ac:dyDescent="0.2">
      <c r="A215" s="7">
        <v>1004</v>
      </c>
      <c r="B215" s="10" t="s">
        <v>94</v>
      </c>
      <c r="C215" s="28">
        <f t="shared" ref="C215:N230" si="11">+C153-C184</f>
        <v>18.613186360000004</v>
      </c>
      <c r="D215" s="28">
        <f t="shared" si="11"/>
        <v>29.086238310000006</v>
      </c>
      <c r="E215" s="28">
        <f t="shared" si="11"/>
        <v>32.781244729999997</v>
      </c>
      <c r="F215" s="28">
        <f t="shared" si="11"/>
        <v>34.692586259999999</v>
      </c>
      <c r="G215" s="28">
        <f t="shared" si="11"/>
        <v>31.607276789999997</v>
      </c>
      <c r="H215" s="28">
        <f t="shared" si="11"/>
        <v>32.619838249999994</v>
      </c>
      <c r="I215" s="28">
        <f t="shared" si="11"/>
        <v>31.539001999999996</v>
      </c>
      <c r="J215" s="28">
        <f t="shared" si="11"/>
        <v>42.068079080000004</v>
      </c>
      <c r="K215" s="28">
        <f t="shared" si="11"/>
        <v>30.975514410000002</v>
      </c>
      <c r="L215" s="28">
        <f t="shared" si="11"/>
        <v>32.19771325</v>
      </c>
      <c r="M215" s="28">
        <f t="shared" si="11"/>
        <v>32.118710359999994</v>
      </c>
      <c r="N215" s="28">
        <f t="shared" si="11"/>
        <v>32.020997430000001</v>
      </c>
      <c r="O215" s="39">
        <f t="shared" ref="O215:O241" si="12">SUM(C215:N215)</f>
        <v>380.32038722999999</v>
      </c>
    </row>
    <row r="216" spans="1:15" x14ac:dyDescent="0.2">
      <c r="A216" s="10">
        <v>1005</v>
      </c>
      <c r="B216" s="10" t="s">
        <v>13</v>
      </c>
      <c r="C216" s="28">
        <f t="shared" si="11"/>
        <v>2.8600180000000086E-2</v>
      </c>
      <c r="D216" s="28">
        <f t="shared" si="11"/>
        <v>-3.2990090000000194E-2</v>
      </c>
      <c r="E216" s="28">
        <f t="shared" si="11"/>
        <v>0.12722801000000006</v>
      </c>
      <c r="F216" s="28">
        <f t="shared" si="11"/>
        <v>0.11059419999999998</v>
      </c>
      <c r="G216" s="28">
        <f t="shared" si="11"/>
        <v>0.1279228200000001</v>
      </c>
      <c r="H216" s="28">
        <f t="shared" si="11"/>
        <v>0.10342211999999984</v>
      </c>
      <c r="I216" s="28">
        <f t="shared" si="11"/>
        <v>0.15437618999999991</v>
      </c>
      <c r="J216" s="28">
        <f t="shared" si="11"/>
        <v>0.27535256000000008</v>
      </c>
      <c r="K216" s="28">
        <f t="shared" si="11"/>
        <v>9.329157999999993E-2</v>
      </c>
      <c r="L216" s="28">
        <f t="shared" si="11"/>
        <v>0.18477023999999992</v>
      </c>
      <c r="M216" s="28">
        <f t="shared" si="11"/>
        <v>0.17639223999999987</v>
      </c>
      <c r="N216" s="28">
        <f t="shared" si="11"/>
        <v>-2.8320310000000126E-2</v>
      </c>
      <c r="O216" s="39">
        <f t="shared" si="12"/>
        <v>1.3206397399999994</v>
      </c>
    </row>
    <row r="217" spans="1:15" x14ac:dyDescent="0.2">
      <c r="A217" s="10">
        <v>1006</v>
      </c>
      <c r="B217" s="10" t="s">
        <v>14</v>
      </c>
      <c r="C217" s="28">
        <f t="shared" si="11"/>
        <v>1.3400964300000004</v>
      </c>
      <c r="D217" s="28">
        <f t="shared" si="11"/>
        <v>1.9275422500000001</v>
      </c>
      <c r="E217" s="28">
        <f t="shared" si="11"/>
        <v>1.6658282699999996</v>
      </c>
      <c r="F217" s="28">
        <f t="shared" si="11"/>
        <v>1.8641999</v>
      </c>
      <c r="G217" s="28">
        <f t="shared" si="11"/>
        <v>1.86020553</v>
      </c>
      <c r="H217" s="28">
        <f t="shared" si="11"/>
        <v>2.4335738299999998</v>
      </c>
      <c r="I217" s="28">
        <f t="shared" si="11"/>
        <v>2.0643829899999999</v>
      </c>
      <c r="J217" s="28">
        <f t="shared" si="11"/>
        <v>4.2356223700000015</v>
      </c>
      <c r="K217" s="28">
        <f t="shared" si="11"/>
        <v>2.1514414999999998</v>
      </c>
      <c r="L217" s="28">
        <f t="shared" si="11"/>
        <v>2.0737333900000006</v>
      </c>
      <c r="M217" s="28">
        <f t="shared" si="11"/>
        <v>2.1799856100000001</v>
      </c>
      <c r="N217" s="28">
        <f t="shared" si="11"/>
        <v>4.0766857299999986</v>
      </c>
      <c r="O217" s="39">
        <f t="shared" si="12"/>
        <v>27.8732978</v>
      </c>
    </row>
    <row r="218" spans="1:15" x14ac:dyDescent="0.2">
      <c r="A218" s="10">
        <v>1007</v>
      </c>
      <c r="B218" s="10" t="s">
        <v>15</v>
      </c>
      <c r="C218" s="28">
        <f t="shared" si="11"/>
        <v>3.9744914599999994</v>
      </c>
      <c r="D218" s="28">
        <f t="shared" si="11"/>
        <v>3.3060968000000015</v>
      </c>
      <c r="E218" s="28">
        <f t="shared" si="11"/>
        <v>6.0746703600000016</v>
      </c>
      <c r="F218" s="28">
        <f t="shared" si="11"/>
        <v>3.8840368300000017</v>
      </c>
      <c r="G218" s="28">
        <f t="shared" si="11"/>
        <v>3.7036776700000007</v>
      </c>
      <c r="H218" s="28">
        <f t="shared" si="11"/>
        <v>3.7447158799999989</v>
      </c>
      <c r="I218" s="28">
        <f t="shared" si="11"/>
        <v>4.5085805499999996</v>
      </c>
      <c r="J218" s="28">
        <f t="shared" si="11"/>
        <v>4.1617096799999995</v>
      </c>
      <c r="K218" s="28">
        <f t="shared" si="11"/>
        <v>3.5812607399999998</v>
      </c>
      <c r="L218" s="28">
        <f t="shared" si="11"/>
        <v>5.0748902900000008</v>
      </c>
      <c r="M218" s="28">
        <f t="shared" si="11"/>
        <v>4.2778008700000001</v>
      </c>
      <c r="N218" s="28">
        <f t="shared" si="11"/>
        <v>3.2729822699999991</v>
      </c>
      <c r="O218" s="39">
        <f t="shared" si="12"/>
        <v>49.564913400000002</v>
      </c>
    </row>
    <row r="219" spans="1:15" x14ac:dyDescent="0.2">
      <c r="A219" s="10">
        <v>1008</v>
      </c>
      <c r="B219" s="10" t="s">
        <v>16</v>
      </c>
      <c r="C219" s="28">
        <f t="shared" si="11"/>
        <v>0.20661854999999973</v>
      </c>
      <c r="D219" s="28">
        <f t="shared" si="11"/>
        <v>0.3699639800000003</v>
      </c>
      <c r="E219" s="28">
        <f t="shared" si="11"/>
        <v>-6.8784120000000004E-2</v>
      </c>
      <c r="F219" s="28">
        <f t="shared" si="11"/>
        <v>0.32405055000000005</v>
      </c>
      <c r="G219" s="28">
        <f t="shared" si="11"/>
        <v>0.27372220000000025</v>
      </c>
      <c r="H219" s="28">
        <f t="shared" si="11"/>
        <v>0.21138171000000006</v>
      </c>
      <c r="I219" s="28">
        <f t="shared" si="11"/>
        <v>0.35961709999999991</v>
      </c>
      <c r="J219" s="28">
        <f t="shared" si="11"/>
        <v>0.3705775</v>
      </c>
      <c r="K219" s="28">
        <f t="shared" si="11"/>
        <v>0.3131192599999999</v>
      </c>
      <c r="L219" s="28">
        <f t="shared" si="11"/>
        <v>0.29752202999999999</v>
      </c>
      <c r="M219" s="28">
        <f t="shared" si="11"/>
        <v>0.29989710999999986</v>
      </c>
      <c r="N219" s="28">
        <f t="shared" si="11"/>
        <v>0.12149566999999983</v>
      </c>
      <c r="O219" s="39">
        <f t="shared" si="12"/>
        <v>3.07918154</v>
      </c>
    </row>
    <row r="220" spans="1:15" x14ac:dyDescent="0.2">
      <c r="A220" s="10">
        <v>1009</v>
      </c>
      <c r="B220" s="10" t="s">
        <v>17</v>
      </c>
      <c r="C220" s="28">
        <f t="shared" si="11"/>
        <v>0.99566637999999974</v>
      </c>
      <c r="D220" s="28">
        <f t="shared" si="11"/>
        <v>0.78830115000000023</v>
      </c>
      <c r="E220" s="28">
        <f t="shared" si="11"/>
        <v>1.0209640399999997</v>
      </c>
      <c r="F220" s="28">
        <f t="shared" si="11"/>
        <v>0.71240946999999988</v>
      </c>
      <c r="G220" s="28">
        <f t="shared" si="11"/>
        <v>0.92508661000000014</v>
      </c>
      <c r="H220" s="28">
        <f t="shared" si="11"/>
        <v>0.9592403700000004</v>
      </c>
      <c r="I220" s="28">
        <f t="shared" si="11"/>
        <v>0.85731057999999993</v>
      </c>
      <c r="J220" s="28">
        <f t="shared" si="11"/>
        <v>1.1878674499999997</v>
      </c>
      <c r="K220" s="28">
        <f t="shared" si="11"/>
        <v>1.0635813599999999</v>
      </c>
      <c r="L220" s="28">
        <f t="shared" si="11"/>
        <v>0.98969562000000022</v>
      </c>
      <c r="M220" s="28">
        <f t="shared" si="11"/>
        <v>1.3952825900000001</v>
      </c>
      <c r="N220" s="28">
        <f t="shared" si="11"/>
        <v>0.77434371999999974</v>
      </c>
      <c r="O220" s="39">
        <f t="shared" si="12"/>
        <v>11.669749340000001</v>
      </c>
    </row>
    <row r="221" spans="1:15" x14ac:dyDescent="0.2">
      <c r="A221" s="10">
        <v>1010</v>
      </c>
      <c r="B221" s="10" t="s">
        <v>19</v>
      </c>
      <c r="C221" s="28">
        <f t="shared" si="11"/>
        <v>1.1250092899999999</v>
      </c>
      <c r="D221" s="28">
        <f t="shared" si="11"/>
        <v>1.1676460700000002</v>
      </c>
      <c r="E221" s="28">
        <f t="shared" si="11"/>
        <v>1.2489334699999999</v>
      </c>
      <c r="F221" s="28">
        <f t="shared" si="11"/>
        <v>1.6683359900000001</v>
      </c>
      <c r="G221" s="28">
        <f t="shared" si="11"/>
        <v>1.2978850800000001</v>
      </c>
      <c r="H221" s="28">
        <f t="shared" si="11"/>
        <v>1.2986271099999995</v>
      </c>
      <c r="I221" s="28">
        <f t="shared" si="11"/>
        <v>1.2964727600000003</v>
      </c>
      <c r="J221" s="28">
        <f t="shared" si="11"/>
        <v>1.3330911600000002</v>
      </c>
      <c r="K221" s="28">
        <f t="shared" si="11"/>
        <v>1.5077284000000004</v>
      </c>
      <c r="L221" s="28">
        <f t="shared" si="11"/>
        <v>1.1035244899999994</v>
      </c>
      <c r="M221" s="28">
        <f t="shared" si="11"/>
        <v>1.5655977000000001</v>
      </c>
      <c r="N221" s="28">
        <f t="shared" si="11"/>
        <v>0.89022600999999946</v>
      </c>
      <c r="O221" s="39">
        <f t="shared" si="12"/>
        <v>15.503077529999999</v>
      </c>
    </row>
    <row r="222" spans="1:15" x14ac:dyDescent="0.2">
      <c r="A222" s="10">
        <v>1011</v>
      </c>
      <c r="B222" s="10" t="s">
        <v>20</v>
      </c>
      <c r="C222" s="28">
        <f t="shared" si="11"/>
        <v>0.49450585999999996</v>
      </c>
      <c r="D222" s="28">
        <f t="shared" si="11"/>
        <v>0.54040534000000007</v>
      </c>
      <c r="E222" s="28">
        <f t="shared" si="11"/>
        <v>0.50197085999999991</v>
      </c>
      <c r="F222" s="28">
        <f t="shared" si="11"/>
        <v>0.68394133999999962</v>
      </c>
      <c r="G222" s="28">
        <f t="shared" si="11"/>
        <v>0.65891274000000011</v>
      </c>
      <c r="H222" s="28">
        <f t="shared" si="11"/>
        <v>0.59362023000000008</v>
      </c>
      <c r="I222" s="28">
        <f t="shared" si="11"/>
        <v>0.84321138000000007</v>
      </c>
      <c r="J222" s="28">
        <f t="shared" si="11"/>
        <v>0.89906108000000007</v>
      </c>
      <c r="K222" s="28">
        <f t="shared" si="11"/>
        <v>0.72486280999999986</v>
      </c>
      <c r="L222" s="28">
        <f t="shared" si="11"/>
        <v>0.61866895999999982</v>
      </c>
      <c r="M222" s="28">
        <f t="shared" si="11"/>
        <v>0.65007610999999976</v>
      </c>
      <c r="N222" s="28">
        <f t="shared" si="11"/>
        <v>0.34779518999999992</v>
      </c>
      <c r="O222" s="39">
        <f t="shared" si="12"/>
        <v>7.5570318999999992</v>
      </c>
    </row>
    <row r="223" spans="1:15" x14ac:dyDescent="0.2">
      <c r="A223" s="10">
        <v>1012</v>
      </c>
      <c r="B223" s="10" t="s">
        <v>21</v>
      </c>
      <c r="C223" s="28">
        <f t="shared" si="11"/>
        <v>1.96972455</v>
      </c>
      <c r="D223" s="28">
        <f t="shared" si="11"/>
        <v>2.3018017900000003</v>
      </c>
      <c r="E223" s="28">
        <f t="shared" si="11"/>
        <v>2.2703274000000002</v>
      </c>
      <c r="F223" s="28">
        <f t="shared" si="11"/>
        <v>2.2498454199999998</v>
      </c>
      <c r="G223" s="28">
        <f t="shared" si="11"/>
        <v>2.1712326299999996</v>
      </c>
      <c r="H223" s="28">
        <f t="shared" si="11"/>
        <v>2.2238674200000004</v>
      </c>
      <c r="I223" s="28">
        <f t="shared" si="11"/>
        <v>2.5651533399999993</v>
      </c>
      <c r="J223" s="28">
        <f t="shared" si="11"/>
        <v>3.18060221</v>
      </c>
      <c r="K223" s="28">
        <f t="shared" si="11"/>
        <v>2.6081141500000005</v>
      </c>
      <c r="L223" s="28">
        <f t="shared" si="11"/>
        <v>2.4100475399999994</v>
      </c>
      <c r="M223" s="28">
        <f t="shared" si="11"/>
        <v>2.7530866099999987</v>
      </c>
      <c r="N223" s="28">
        <f t="shared" si="11"/>
        <v>2.2467602199999996</v>
      </c>
      <c r="O223" s="39">
        <f t="shared" si="12"/>
        <v>28.950563279999997</v>
      </c>
    </row>
    <row r="224" spans="1:15" x14ac:dyDescent="0.2">
      <c r="A224" s="10">
        <v>1013</v>
      </c>
      <c r="B224" s="10" t="s">
        <v>22</v>
      </c>
      <c r="C224" s="28">
        <f t="shared" si="11"/>
        <v>-3.3346030000000026E-2</v>
      </c>
      <c r="D224" s="28">
        <f t="shared" si="11"/>
        <v>-0.10447967</v>
      </c>
      <c r="E224" s="28">
        <f t="shared" si="11"/>
        <v>-3.6252549999999967E-2</v>
      </c>
      <c r="F224" s="28">
        <f t="shared" si="11"/>
        <v>-2.0060129999999954E-2</v>
      </c>
      <c r="G224" s="28">
        <f t="shared" si="11"/>
        <v>-0.21174653999999996</v>
      </c>
      <c r="H224" s="28">
        <f t="shared" si="11"/>
        <v>-4.2998550000000024E-2</v>
      </c>
      <c r="I224" s="28">
        <f t="shared" si="11"/>
        <v>2.4403220000000059E-2</v>
      </c>
      <c r="J224" s="28">
        <f t="shared" si="11"/>
        <v>2.7681600000000028E-2</v>
      </c>
      <c r="K224" s="28">
        <f t="shared" si="11"/>
        <v>-3.0518050000000019E-2</v>
      </c>
      <c r="L224" s="28">
        <f t="shared" si="11"/>
        <v>8.1863299999999917E-3</v>
      </c>
      <c r="M224" s="28">
        <f t="shared" si="11"/>
        <v>-2.2932090000000127E-2</v>
      </c>
      <c r="N224" s="28">
        <f t="shared" si="11"/>
        <v>-0.18235131999999998</v>
      </c>
      <c r="O224" s="39">
        <f t="shared" si="12"/>
        <v>-0.62441378000000003</v>
      </c>
    </row>
    <row r="225" spans="1:15" x14ac:dyDescent="0.2">
      <c r="A225" s="10">
        <v>1014</v>
      </c>
      <c r="B225" s="10" t="s">
        <v>23</v>
      </c>
      <c r="C225" s="28">
        <f t="shared" si="11"/>
        <v>4.9884394999999992</v>
      </c>
      <c r="D225" s="28">
        <f t="shared" si="11"/>
        <v>7.2710930399999985</v>
      </c>
      <c r="E225" s="28">
        <f t="shared" si="11"/>
        <v>7.0145249100000031</v>
      </c>
      <c r="F225" s="28">
        <f t="shared" si="11"/>
        <v>7.3766383100000006</v>
      </c>
      <c r="G225" s="28">
        <f t="shared" si="11"/>
        <v>7.2492534500000012</v>
      </c>
      <c r="H225" s="28">
        <f t="shared" si="11"/>
        <v>4.8539106699999977</v>
      </c>
      <c r="I225" s="28">
        <f t="shared" si="11"/>
        <v>6.0783118999999992</v>
      </c>
      <c r="J225" s="28">
        <f t="shared" si="11"/>
        <v>7.9279500799999969</v>
      </c>
      <c r="K225" s="28">
        <f t="shared" si="11"/>
        <v>6.5419670699999974</v>
      </c>
      <c r="L225" s="28">
        <f t="shared" si="11"/>
        <v>6.9762698300000014</v>
      </c>
      <c r="M225" s="28">
        <f t="shared" si="11"/>
        <v>6.6791592199999963</v>
      </c>
      <c r="N225" s="28">
        <f t="shared" si="11"/>
        <v>5.7952058300000004</v>
      </c>
      <c r="O225" s="39">
        <f t="shared" si="12"/>
        <v>78.752723809999992</v>
      </c>
    </row>
    <row r="226" spans="1:15" x14ac:dyDescent="0.2">
      <c r="A226" s="10">
        <v>1015</v>
      </c>
      <c r="B226" s="10" t="s">
        <v>24</v>
      </c>
      <c r="C226" s="28">
        <f t="shared" si="11"/>
        <v>0.81068186000000009</v>
      </c>
      <c r="D226" s="28">
        <f t="shared" si="11"/>
        <v>0.41191749000000011</v>
      </c>
      <c r="E226" s="28">
        <f t="shared" si="11"/>
        <v>0.46556372000000013</v>
      </c>
      <c r="F226" s="28">
        <f t="shared" si="11"/>
        <v>0.33767356000000026</v>
      </c>
      <c r="G226" s="28">
        <f t="shared" si="11"/>
        <v>0.50797444999999986</v>
      </c>
      <c r="H226" s="28">
        <f t="shared" si="11"/>
        <v>0.64533163000000016</v>
      </c>
      <c r="I226" s="28">
        <f t="shared" si="11"/>
        <v>0.5004807899999999</v>
      </c>
      <c r="J226" s="28">
        <f t="shared" si="11"/>
        <v>0.73689924000000029</v>
      </c>
      <c r="K226" s="28">
        <f t="shared" si="11"/>
        <v>0.54030518000000027</v>
      </c>
      <c r="L226" s="28">
        <f t="shared" si="11"/>
        <v>0.13490919999999984</v>
      </c>
      <c r="M226" s="28">
        <f t="shared" si="11"/>
        <v>0.67674997000000015</v>
      </c>
      <c r="N226" s="28">
        <f t="shared" si="11"/>
        <v>0.38415796999999985</v>
      </c>
      <c r="O226" s="39">
        <f t="shared" si="12"/>
        <v>6.152645060000002</v>
      </c>
    </row>
    <row r="227" spans="1:15" x14ac:dyDescent="0.2">
      <c r="A227" s="10">
        <v>1016</v>
      </c>
      <c r="B227" s="10" t="s">
        <v>25</v>
      </c>
      <c r="C227" s="28">
        <f t="shared" si="11"/>
        <v>0.68836692999999982</v>
      </c>
      <c r="D227" s="28">
        <f t="shared" si="11"/>
        <v>0.37681011000000009</v>
      </c>
      <c r="E227" s="28">
        <f t="shared" si="11"/>
        <v>0.65014274000000016</v>
      </c>
      <c r="F227" s="28">
        <f t="shared" si="11"/>
        <v>0.64108540999999986</v>
      </c>
      <c r="G227" s="28">
        <f t="shared" si="11"/>
        <v>0.73315236999999955</v>
      </c>
      <c r="H227" s="28">
        <f t="shared" si="11"/>
        <v>0.71847070999999962</v>
      </c>
      <c r="I227" s="28">
        <f t="shared" si="11"/>
        <v>0.80807559000000029</v>
      </c>
      <c r="J227" s="28">
        <f t="shared" si="11"/>
        <v>1.2830300099999998</v>
      </c>
      <c r="K227" s="28">
        <f t="shared" si="11"/>
        <v>0.62447404999999945</v>
      </c>
      <c r="L227" s="28">
        <f t="shared" si="11"/>
        <v>0.68366349999999998</v>
      </c>
      <c r="M227" s="28">
        <f t="shared" si="11"/>
        <v>0.68316463999999955</v>
      </c>
      <c r="N227" s="28">
        <f t="shared" si="11"/>
        <v>0.30850119000000009</v>
      </c>
      <c r="O227" s="39">
        <f t="shared" si="12"/>
        <v>8.1989372499999984</v>
      </c>
    </row>
    <row r="228" spans="1:15" x14ac:dyDescent="0.2">
      <c r="A228" s="10">
        <v>1017</v>
      </c>
      <c r="B228" s="10" t="s">
        <v>26</v>
      </c>
      <c r="C228" s="28">
        <f t="shared" si="11"/>
        <v>1.7215857699999997</v>
      </c>
      <c r="D228" s="28">
        <f t="shared" si="11"/>
        <v>6.1568191399999996</v>
      </c>
      <c r="E228" s="28">
        <f t="shared" si="11"/>
        <v>2.2770419200000003</v>
      </c>
      <c r="F228" s="28">
        <f t="shared" si="11"/>
        <v>2.0382449699999992</v>
      </c>
      <c r="G228" s="28">
        <f t="shared" si="11"/>
        <v>2.2215423699999999</v>
      </c>
      <c r="H228" s="28">
        <f t="shared" si="11"/>
        <v>2.0122773799999996</v>
      </c>
      <c r="I228" s="28">
        <f t="shared" si="11"/>
        <v>1.9721167499999996</v>
      </c>
      <c r="J228" s="28">
        <f t="shared" si="11"/>
        <v>3.0987073500000006</v>
      </c>
      <c r="K228" s="28">
        <f t="shared" si="11"/>
        <v>2.1718070200000001</v>
      </c>
      <c r="L228" s="28">
        <f t="shared" si="11"/>
        <v>1.9929738000000004</v>
      </c>
      <c r="M228" s="28">
        <f t="shared" si="11"/>
        <v>2.1965561400000002</v>
      </c>
      <c r="N228" s="28">
        <f t="shared" si="11"/>
        <v>1.5864039899999995</v>
      </c>
      <c r="O228" s="39">
        <f t="shared" si="12"/>
        <v>29.446076599999998</v>
      </c>
    </row>
    <row r="229" spans="1:15" x14ac:dyDescent="0.2">
      <c r="A229" s="10">
        <v>1018</v>
      </c>
      <c r="B229" s="10" t="s">
        <v>27</v>
      </c>
      <c r="C229" s="28">
        <f t="shared" si="11"/>
        <v>0.55107660000000003</v>
      </c>
      <c r="D229" s="28">
        <f t="shared" si="11"/>
        <v>0.62161737000000017</v>
      </c>
      <c r="E229" s="28">
        <f t="shared" si="11"/>
        <v>0.59731946000000014</v>
      </c>
      <c r="F229" s="28">
        <f t="shared" si="11"/>
        <v>0.53291388000000006</v>
      </c>
      <c r="G229" s="28">
        <f t="shared" si="11"/>
        <v>0.74345527000000033</v>
      </c>
      <c r="H229" s="28">
        <f t="shared" si="11"/>
        <v>0.60088816000000034</v>
      </c>
      <c r="I229" s="28">
        <f t="shared" si="11"/>
        <v>0.66672203000000019</v>
      </c>
      <c r="J229" s="28">
        <f t="shared" si="11"/>
        <v>1.0457891699999999</v>
      </c>
      <c r="K229" s="28">
        <f t="shared" si="11"/>
        <v>0.62248138000000042</v>
      </c>
      <c r="L229" s="28">
        <f t="shared" si="11"/>
        <v>0.66684605999999991</v>
      </c>
      <c r="M229" s="28">
        <f t="shared" si="11"/>
        <v>0.80998809000000016</v>
      </c>
      <c r="N229" s="28">
        <f t="shared" si="11"/>
        <v>0.31322725000000018</v>
      </c>
      <c r="O229" s="39">
        <f t="shared" si="12"/>
        <v>7.7723247200000021</v>
      </c>
    </row>
    <row r="230" spans="1:15" x14ac:dyDescent="0.2">
      <c r="A230" s="10">
        <v>1019</v>
      </c>
      <c r="B230" s="10" t="s">
        <v>28</v>
      </c>
      <c r="C230" s="28">
        <f t="shared" si="11"/>
        <v>0.20995322999999999</v>
      </c>
      <c r="D230" s="28">
        <f t="shared" si="11"/>
        <v>0.1690649099999999</v>
      </c>
      <c r="E230" s="28">
        <f t="shared" si="11"/>
        <v>0.28991411999999994</v>
      </c>
      <c r="F230" s="28">
        <f t="shared" si="11"/>
        <v>0.21121085999999967</v>
      </c>
      <c r="G230" s="28">
        <f t="shared" si="11"/>
        <v>0.16798814999999978</v>
      </c>
      <c r="H230" s="28">
        <f t="shared" si="11"/>
        <v>0.37719219000000004</v>
      </c>
      <c r="I230" s="28">
        <f t="shared" si="11"/>
        <v>0.42022618999999994</v>
      </c>
      <c r="J230" s="28">
        <f t="shared" si="11"/>
        <v>0.29583347999999998</v>
      </c>
      <c r="K230" s="28">
        <f t="shared" si="11"/>
        <v>0.1257277</v>
      </c>
      <c r="L230" s="28">
        <f t="shared" si="11"/>
        <v>0.28385414000000009</v>
      </c>
      <c r="M230" s="28">
        <f t="shared" si="11"/>
        <v>0.26917316999999996</v>
      </c>
      <c r="N230" s="28">
        <f t="shared" si="11"/>
        <v>0.32635668000000018</v>
      </c>
      <c r="O230" s="39">
        <f t="shared" si="12"/>
        <v>3.14649482</v>
      </c>
    </row>
    <row r="231" spans="1:15" x14ac:dyDescent="0.2">
      <c r="A231" s="10">
        <v>1020</v>
      </c>
      <c r="B231" s="10" t="s">
        <v>29</v>
      </c>
      <c r="C231" s="28">
        <f t="shared" ref="C231:N241" si="13">+C169-C200</f>
        <v>2.5779955399999999</v>
      </c>
      <c r="D231" s="28">
        <f t="shared" si="13"/>
        <v>2.95505511</v>
      </c>
      <c r="E231" s="28">
        <f t="shared" si="13"/>
        <v>3.0336552499999989</v>
      </c>
      <c r="F231" s="28">
        <f t="shared" si="13"/>
        <v>3.0200822699999996</v>
      </c>
      <c r="G231" s="28">
        <f t="shared" si="13"/>
        <v>2.7922882600000003</v>
      </c>
      <c r="H231" s="28">
        <f t="shared" si="13"/>
        <v>2.9073466300000002</v>
      </c>
      <c r="I231" s="28">
        <f t="shared" si="13"/>
        <v>3.1404914699999997</v>
      </c>
      <c r="J231" s="28">
        <f t="shared" si="13"/>
        <v>3.6387704000000012</v>
      </c>
      <c r="K231" s="28">
        <f t="shared" si="13"/>
        <v>3.2512719399999996</v>
      </c>
      <c r="L231" s="28">
        <f t="shared" si="13"/>
        <v>3.2669959299999998</v>
      </c>
      <c r="M231" s="28">
        <f t="shared" si="13"/>
        <v>3.2227085499999992</v>
      </c>
      <c r="N231" s="28">
        <f t="shared" si="13"/>
        <v>2.9280445500000001</v>
      </c>
      <c r="O231" s="39">
        <f t="shared" si="12"/>
        <v>36.734705900000002</v>
      </c>
    </row>
    <row r="232" spans="1:15" x14ac:dyDescent="0.2">
      <c r="A232" s="10">
        <v>1021</v>
      </c>
      <c r="B232" s="10" t="s">
        <v>30</v>
      </c>
      <c r="C232" s="28">
        <f t="shared" si="13"/>
        <v>0.39916714999999992</v>
      </c>
      <c r="D232" s="28">
        <f t="shared" si="13"/>
        <v>0.43278859000000014</v>
      </c>
      <c r="E232" s="28">
        <f t="shared" si="13"/>
        <v>0.43601290999999998</v>
      </c>
      <c r="F232" s="28">
        <f t="shared" si="13"/>
        <v>0.62263886999999973</v>
      </c>
      <c r="G232" s="28">
        <f t="shared" si="13"/>
        <v>0.46746148999999992</v>
      </c>
      <c r="H232" s="28">
        <f t="shared" si="13"/>
        <v>0.52987452000000002</v>
      </c>
      <c r="I232" s="28">
        <f t="shared" si="13"/>
        <v>0.68048213999999974</v>
      </c>
      <c r="J232" s="28">
        <f t="shared" si="13"/>
        <v>0.71410455000000017</v>
      </c>
      <c r="K232" s="28">
        <f t="shared" si="13"/>
        <v>0.60252181999999965</v>
      </c>
      <c r="L232" s="28">
        <f t="shared" si="13"/>
        <v>0.62713116000000002</v>
      </c>
      <c r="M232" s="28">
        <f t="shared" si="13"/>
        <v>0.53353882000000008</v>
      </c>
      <c r="N232" s="28">
        <f t="shared" si="13"/>
        <v>0.30086168000000024</v>
      </c>
      <c r="O232" s="39">
        <f t="shared" si="12"/>
        <v>6.3465837000000001</v>
      </c>
    </row>
    <row r="233" spans="1:15" x14ac:dyDescent="0.2">
      <c r="A233" s="10">
        <v>1022</v>
      </c>
      <c r="B233" s="10" t="s">
        <v>31</v>
      </c>
      <c r="C233" s="28">
        <f t="shared" si="13"/>
        <v>2.9789901999999984</v>
      </c>
      <c r="D233" s="28">
        <f t="shared" si="13"/>
        <v>3.050064289999999</v>
      </c>
      <c r="E233" s="28">
        <f t="shared" si="13"/>
        <v>3.0657020200000002</v>
      </c>
      <c r="F233" s="28">
        <f t="shared" si="13"/>
        <v>3.3778933299999996</v>
      </c>
      <c r="G233" s="28">
        <f t="shared" si="13"/>
        <v>3.01645808</v>
      </c>
      <c r="H233" s="28">
        <f t="shared" si="13"/>
        <v>2.8679386400000002</v>
      </c>
      <c r="I233" s="28">
        <f t="shared" si="13"/>
        <v>3.9647563300000002</v>
      </c>
      <c r="J233" s="28">
        <f t="shared" si="13"/>
        <v>4.0737595199999994</v>
      </c>
      <c r="K233" s="28">
        <f t="shared" si="13"/>
        <v>3.3455369699999995</v>
      </c>
      <c r="L233" s="28">
        <f t="shared" si="13"/>
        <v>3.58714632</v>
      </c>
      <c r="M233" s="28">
        <f t="shared" si="13"/>
        <v>3.41359251</v>
      </c>
      <c r="N233" s="28">
        <f t="shared" si="13"/>
        <v>3.2288257500000008</v>
      </c>
      <c r="O233" s="39">
        <f t="shared" si="12"/>
        <v>39.970663959999996</v>
      </c>
    </row>
    <row r="234" spans="1:15" x14ac:dyDescent="0.2">
      <c r="A234" s="10">
        <v>1023</v>
      </c>
      <c r="B234" s="10" t="s">
        <v>32</v>
      </c>
      <c r="C234" s="28">
        <f t="shared" si="13"/>
        <v>0.55140388999999979</v>
      </c>
      <c r="D234" s="28">
        <f t="shared" si="13"/>
        <v>0.58942817999999997</v>
      </c>
      <c r="E234" s="28">
        <f t="shared" si="13"/>
        <v>0.59291260000000012</v>
      </c>
      <c r="F234" s="28">
        <f t="shared" si="13"/>
        <v>0.65151541000000002</v>
      </c>
      <c r="G234" s="28">
        <f t="shared" si="13"/>
        <v>0.58011978000000008</v>
      </c>
      <c r="H234" s="28">
        <f t="shared" si="13"/>
        <v>0.64041294000000015</v>
      </c>
      <c r="I234" s="28">
        <f t="shared" si="13"/>
        <v>0.80291558000000007</v>
      </c>
      <c r="J234" s="28">
        <f t="shared" si="13"/>
        <v>0.5196250400000002</v>
      </c>
      <c r="K234" s="28">
        <f t="shared" si="13"/>
        <v>0.71817385000000034</v>
      </c>
      <c r="L234" s="28">
        <f t="shared" si="13"/>
        <v>0.65525194999999992</v>
      </c>
      <c r="M234" s="28">
        <f t="shared" si="13"/>
        <v>0.66417042999999987</v>
      </c>
      <c r="N234" s="28">
        <f t="shared" si="13"/>
        <v>0.55149252000000004</v>
      </c>
      <c r="O234" s="39">
        <f t="shared" si="12"/>
        <v>7.5174221700000006</v>
      </c>
    </row>
    <row r="235" spans="1:15" x14ac:dyDescent="0.2">
      <c r="A235" s="10">
        <v>1024</v>
      </c>
      <c r="B235" s="10" t="s">
        <v>33</v>
      </c>
      <c r="C235" s="28">
        <f t="shared" si="13"/>
        <v>5.8144553699999992</v>
      </c>
      <c r="D235" s="28">
        <f t="shared" si="13"/>
        <v>6.3500346900000011</v>
      </c>
      <c r="E235" s="28">
        <f t="shared" si="13"/>
        <v>6.2433449899999989</v>
      </c>
      <c r="F235" s="28">
        <f t="shared" si="13"/>
        <v>6.95892658</v>
      </c>
      <c r="G235" s="28">
        <f t="shared" si="13"/>
        <v>6.4490546399999999</v>
      </c>
      <c r="H235" s="28">
        <f t="shared" si="13"/>
        <v>2.4410025900000001</v>
      </c>
      <c r="I235" s="28">
        <f t="shared" si="13"/>
        <v>5.2126001100000003</v>
      </c>
      <c r="J235" s="28">
        <f t="shared" si="13"/>
        <v>7.5295102499999995</v>
      </c>
      <c r="K235" s="28">
        <f t="shared" si="13"/>
        <v>5.5690713700000014</v>
      </c>
      <c r="L235" s="28">
        <f t="shared" si="13"/>
        <v>6.3988890499999975</v>
      </c>
      <c r="M235" s="28">
        <f t="shared" si="13"/>
        <v>6.096390760000002</v>
      </c>
      <c r="N235" s="28">
        <f t="shared" si="13"/>
        <v>4.4709331100000016</v>
      </c>
      <c r="O235" s="39">
        <f t="shared" si="12"/>
        <v>69.534213510000001</v>
      </c>
    </row>
    <row r="236" spans="1:15" x14ac:dyDescent="0.2">
      <c r="A236" s="10">
        <v>1025</v>
      </c>
      <c r="B236" s="10" t="s">
        <v>34</v>
      </c>
      <c r="C236" s="28">
        <f t="shared" si="13"/>
        <v>0.39383582000000017</v>
      </c>
      <c r="D236" s="28">
        <f t="shared" si="13"/>
        <v>0.47576516999999996</v>
      </c>
      <c r="E236" s="28">
        <f t="shared" si="13"/>
        <v>0.49458841000000009</v>
      </c>
      <c r="F236" s="28">
        <f t="shared" si="13"/>
        <v>0.41164151999999998</v>
      </c>
      <c r="G236" s="28">
        <f t="shared" si="13"/>
        <v>0.43712674000000007</v>
      </c>
      <c r="H236" s="28">
        <f t="shared" si="13"/>
        <v>0.52235644999999986</v>
      </c>
      <c r="I236" s="28">
        <f t="shared" si="13"/>
        <v>0.60622535999999971</v>
      </c>
      <c r="J236" s="28">
        <f t="shared" si="13"/>
        <v>0.6204932200000004</v>
      </c>
      <c r="K236" s="28">
        <f t="shared" si="13"/>
        <v>0.58178240000000003</v>
      </c>
      <c r="L236" s="28">
        <f t="shared" si="13"/>
        <v>0.68900898999999982</v>
      </c>
      <c r="M236" s="28">
        <f t="shared" si="13"/>
        <v>0.55234311999999974</v>
      </c>
      <c r="N236" s="28">
        <f t="shared" si="13"/>
        <v>0.4076513300000002</v>
      </c>
      <c r="O236" s="39">
        <f t="shared" si="12"/>
        <v>6.1928185299999994</v>
      </c>
    </row>
    <row r="237" spans="1:15" x14ac:dyDescent="0.2">
      <c r="A237" s="10">
        <v>1026</v>
      </c>
      <c r="B237" s="10" t="s">
        <v>35</v>
      </c>
      <c r="C237" s="28">
        <f t="shared" si="13"/>
        <v>0.18714539000000008</v>
      </c>
      <c r="D237" s="28">
        <f t="shared" si="13"/>
        <v>0.21042063999999999</v>
      </c>
      <c r="E237" s="28">
        <f t="shared" si="13"/>
        <v>0.13087864999999993</v>
      </c>
      <c r="F237" s="28">
        <f t="shared" si="13"/>
        <v>5.1702599999999932E-2</v>
      </c>
      <c r="G237" s="28">
        <f t="shared" si="13"/>
        <v>0.12906648999999992</v>
      </c>
      <c r="H237" s="28">
        <f t="shared" si="13"/>
        <v>0.14456148000000002</v>
      </c>
      <c r="I237" s="28">
        <f t="shared" si="13"/>
        <v>0.25819195</v>
      </c>
      <c r="J237" s="28">
        <f t="shared" si="13"/>
        <v>0.27960242999999996</v>
      </c>
      <c r="K237" s="28">
        <f t="shared" si="13"/>
        <v>0.2028438899999998</v>
      </c>
      <c r="L237" s="28">
        <f t="shared" si="13"/>
        <v>0.26272072000000002</v>
      </c>
      <c r="M237" s="28">
        <f t="shared" si="13"/>
        <v>0.24757267999999993</v>
      </c>
      <c r="N237" s="28">
        <f t="shared" si="13"/>
        <v>8.9219660000000145E-2</v>
      </c>
      <c r="O237" s="39">
        <f t="shared" si="12"/>
        <v>2.1939265799999994</v>
      </c>
    </row>
    <row r="238" spans="1:15" x14ac:dyDescent="0.2">
      <c r="A238" s="10">
        <v>1027</v>
      </c>
      <c r="B238" s="10" t="s">
        <v>36</v>
      </c>
      <c r="C238" s="28">
        <f t="shared" si="13"/>
        <v>0.35055868000000007</v>
      </c>
      <c r="D238" s="28">
        <f t="shared" si="13"/>
        <v>0.39345334999999987</v>
      </c>
      <c r="E238" s="28">
        <f t="shared" si="13"/>
        <v>0.1674248599999999</v>
      </c>
      <c r="F238" s="28">
        <f t="shared" si="13"/>
        <v>0.31595266</v>
      </c>
      <c r="G238" s="28">
        <f t="shared" si="13"/>
        <v>0.3183176399999999</v>
      </c>
      <c r="H238" s="28">
        <f t="shared" si="13"/>
        <v>0.32782325000000007</v>
      </c>
      <c r="I238" s="28">
        <f t="shared" si="13"/>
        <v>0.34103264999999999</v>
      </c>
      <c r="J238" s="28">
        <f t="shared" si="13"/>
        <v>0.47431942000000005</v>
      </c>
      <c r="K238" s="28">
        <f t="shared" si="13"/>
        <v>0.28616057999999994</v>
      </c>
      <c r="L238" s="28">
        <f t="shared" si="13"/>
        <v>0.37079791999999984</v>
      </c>
      <c r="M238" s="28">
        <f t="shared" si="13"/>
        <v>0.36316762000000014</v>
      </c>
      <c r="N238" s="28">
        <f t="shared" si="13"/>
        <v>0.23645768</v>
      </c>
      <c r="O238" s="39">
        <f t="shared" si="12"/>
        <v>3.9454663099999991</v>
      </c>
    </row>
    <row r="239" spans="1:15" x14ac:dyDescent="0.2">
      <c r="A239" s="10">
        <v>1028</v>
      </c>
      <c r="B239" s="10" t="s">
        <v>37</v>
      </c>
      <c r="C239" s="28">
        <f t="shared" si="13"/>
        <v>2.51677558</v>
      </c>
      <c r="D239" s="28">
        <f t="shared" si="13"/>
        <v>3.2600967399999998</v>
      </c>
      <c r="E239" s="28">
        <f t="shared" si="13"/>
        <v>3.2051809399999995</v>
      </c>
      <c r="F239" s="28">
        <f t="shared" si="13"/>
        <v>3.5524103900000008</v>
      </c>
      <c r="G239" s="28">
        <f t="shared" si="13"/>
        <v>3.6569306700000013</v>
      </c>
      <c r="H239" s="28">
        <f t="shared" si="13"/>
        <v>3.1796130299999992</v>
      </c>
      <c r="I239" s="28">
        <f t="shared" si="13"/>
        <v>3.4896272300000004</v>
      </c>
      <c r="J239" s="28">
        <f t="shared" si="13"/>
        <v>4.0871722799999999</v>
      </c>
      <c r="K239" s="28">
        <f t="shared" si="13"/>
        <v>2.8192275100000002</v>
      </c>
      <c r="L239" s="28">
        <f t="shared" si="13"/>
        <v>2.8780042799999999</v>
      </c>
      <c r="M239" s="28">
        <f t="shared" si="13"/>
        <v>1.322996429999999</v>
      </c>
      <c r="N239" s="28">
        <f t="shared" si="13"/>
        <v>3.7736865900000005</v>
      </c>
      <c r="O239" s="39">
        <f t="shared" si="12"/>
        <v>37.741721670000004</v>
      </c>
    </row>
    <row r="240" spans="1:15" x14ac:dyDescent="0.2">
      <c r="A240" s="10">
        <v>1029</v>
      </c>
      <c r="B240" s="10" t="s">
        <v>38</v>
      </c>
      <c r="C240" s="28">
        <f t="shared" si="13"/>
        <v>0.24308359000000002</v>
      </c>
      <c r="D240" s="28">
        <f t="shared" si="13"/>
        <v>0.25506707000000006</v>
      </c>
      <c r="E240" s="28">
        <f t="shared" si="13"/>
        <v>0.26119939999999986</v>
      </c>
      <c r="F240" s="28">
        <f t="shared" si="13"/>
        <v>0.22206598999999999</v>
      </c>
      <c r="G240" s="28">
        <f t="shared" si="13"/>
        <v>0.23336015999999998</v>
      </c>
      <c r="H240" s="28">
        <f t="shared" si="13"/>
        <v>0.19607603999999995</v>
      </c>
      <c r="I240" s="28">
        <f t="shared" si="13"/>
        <v>0.33236868999999986</v>
      </c>
      <c r="J240" s="28">
        <f t="shared" si="13"/>
        <v>0.33828473000000009</v>
      </c>
      <c r="K240" s="28">
        <f t="shared" si="13"/>
        <v>0.29884375999999985</v>
      </c>
      <c r="L240" s="28">
        <f t="shared" si="13"/>
        <v>0.31745840999999986</v>
      </c>
      <c r="M240" s="28">
        <f t="shared" si="13"/>
        <v>0.29202528</v>
      </c>
      <c r="N240" s="28">
        <f t="shared" si="13"/>
        <v>0.24103882999999998</v>
      </c>
      <c r="O240" s="39">
        <f t="shared" si="12"/>
        <v>3.2308719499999996</v>
      </c>
    </row>
    <row r="241" spans="1:15" x14ac:dyDescent="0.2">
      <c r="A241" s="15">
        <v>1030</v>
      </c>
      <c r="B241" s="15" t="s">
        <v>18</v>
      </c>
      <c r="C241" s="30">
        <f t="shared" si="13"/>
        <v>0.49022719999999997</v>
      </c>
      <c r="D241" s="30">
        <f t="shared" si="13"/>
        <v>0.31723371999999994</v>
      </c>
      <c r="E241" s="30">
        <f t="shared" si="13"/>
        <v>0.36179335999999995</v>
      </c>
      <c r="F241" s="30">
        <f t="shared" si="13"/>
        <v>0.42967144000000002</v>
      </c>
      <c r="G241" s="30">
        <f t="shared" si="13"/>
        <v>0.50090942000000005</v>
      </c>
      <c r="H241" s="30">
        <f t="shared" si="13"/>
        <v>0.43334324000000002</v>
      </c>
      <c r="I241" s="30">
        <f t="shared" si="13"/>
        <v>0.5058470100000001</v>
      </c>
      <c r="J241" s="30">
        <f t="shared" si="13"/>
        <v>0.46810317999999995</v>
      </c>
      <c r="K241" s="30">
        <f t="shared" si="13"/>
        <v>0.37162424000000005</v>
      </c>
      <c r="L241" s="30">
        <f t="shared" si="13"/>
        <v>0.48709045999999995</v>
      </c>
      <c r="M241" s="30">
        <f t="shared" si="13"/>
        <v>0.45671630000000019</v>
      </c>
      <c r="N241" s="30">
        <f t="shared" si="13"/>
        <v>0.30975068999999988</v>
      </c>
      <c r="O241" s="40">
        <f t="shared" si="12"/>
        <v>5.1323102599999997</v>
      </c>
    </row>
    <row r="242" spans="1:15" x14ac:dyDescent="0.2">
      <c r="A242" s="4">
        <v>10300</v>
      </c>
      <c r="B242" s="4" t="s">
        <v>61</v>
      </c>
      <c r="C242" s="25">
        <f>SUM(C214:C241)</f>
        <v>49.825285819999991</v>
      </c>
      <c r="D242" s="25">
        <f t="shared" ref="D242:O242" si="14">SUM(D214:D241)</f>
        <v>68.025717100000008</v>
      </c>
      <c r="E242" s="25">
        <f t="shared" si="14"/>
        <v>70.268574920000006</v>
      </c>
      <c r="F242" s="25">
        <f t="shared" si="14"/>
        <v>72.334963070000029</v>
      </c>
      <c r="G242" s="25">
        <f t="shared" si="14"/>
        <v>68.101867579999976</v>
      </c>
      <c r="H242" s="25">
        <f t="shared" si="14"/>
        <v>62.623500579999984</v>
      </c>
      <c r="I242" s="25">
        <f t="shared" si="14"/>
        <v>69.431784309999983</v>
      </c>
      <c r="J242" s="25">
        <f t="shared" si="14"/>
        <v>90.243328210000016</v>
      </c>
      <c r="K242" s="25">
        <f t="shared" si="14"/>
        <v>66.155580220000004</v>
      </c>
      <c r="L242" s="25">
        <f t="shared" si="14"/>
        <v>70.140076690000015</v>
      </c>
      <c r="M242" s="25">
        <f t="shared" si="14"/>
        <v>69.283729049999991</v>
      </c>
      <c r="N242" s="25">
        <f t="shared" si="14"/>
        <v>60.331536990000011</v>
      </c>
      <c r="O242" s="25">
        <f t="shared" si="14"/>
        <v>816.76594454000019</v>
      </c>
    </row>
    <row r="243" spans="1:15" x14ac:dyDescent="0.2">
      <c r="A243" s="32"/>
      <c r="B243" s="32"/>
      <c r="C243"/>
      <c r="D243"/>
      <c r="E243"/>
      <c r="F243"/>
      <c r="G243"/>
      <c r="H243"/>
      <c r="I243"/>
      <c r="J243"/>
      <c r="K243"/>
      <c r="L243"/>
      <c r="M243"/>
      <c r="N243"/>
      <c r="O243" s="3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/>
  </sheetPr>
  <dimension ref="A1:O243"/>
  <sheetViews>
    <sheetView topLeftCell="A19" workbookViewId="0">
      <selection activeCell="K27" sqref="K27"/>
    </sheetView>
  </sheetViews>
  <sheetFormatPr defaultRowHeight="14.25" x14ac:dyDescent="0.2"/>
  <cols>
    <col min="1" max="1" width="6" style="41" bestFit="1" customWidth="1"/>
    <col min="2" max="2" width="16" style="41" bestFit="1" customWidth="1"/>
    <col min="3" max="14" width="9.75" style="41" bestFit="1" customWidth="1"/>
    <col min="15" max="15" width="10.625" style="41" bestFit="1" customWidth="1"/>
  </cols>
  <sheetData>
    <row r="1" spans="1:15" x14ac:dyDescent="0.2">
      <c r="A1" s="3" t="s">
        <v>52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60</v>
      </c>
    </row>
    <row r="2" spans="1:15" x14ac:dyDescent="0.2">
      <c r="A2" s="7">
        <v>1004</v>
      </c>
      <c r="B2" s="7" t="s">
        <v>94</v>
      </c>
      <c r="C2" s="8">
        <f>+'[5]11'!$E$5</f>
        <v>523</v>
      </c>
      <c r="D2" s="8">
        <f>+'[5]11'!$F$5</f>
        <v>501</v>
      </c>
      <c r="E2" s="8">
        <f>+'[5]11'!$G$5</f>
        <v>614</v>
      </c>
      <c r="F2" s="8">
        <f>+'[5]11'!$I$5</f>
        <v>575</v>
      </c>
      <c r="G2" s="8">
        <f>+'[5]11'!$J$5</f>
        <v>552</v>
      </c>
      <c r="H2" s="8">
        <f>+'[5]11'!$K$5</f>
        <v>586</v>
      </c>
      <c r="I2" s="8">
        <f>+'[5]11'!$M$5</f>
        <v>466</v>
      </c>
      <c r="J2" s="8">
        <f>+'[5]11'!$N$5</f>
        <v>678</v>
      </c>
      <c r="K2" s="8">
        <f>+'[5]11'!$O$5</f>
        <v>584</v>
      </c>
      <c r="L2" s="8">
        <f>+'[5]11'!$Q$5</f>
        <v>559</v>
      </c>
      <c r="M2" s="8">
        <f>+'[5]11'!$R$5</f>
        <v>736</v>
      </c>
      <c r="N2" s="8">
        <f>+'[5]11'!$S$5</f>
        <v>658</v>
      </c>
      <c r="O2" s="9">
        <f>SUM(C2:N2)</f>
        <v>7032</v>
      </c>
    </row>
    <row r="3" spans="1:15" x14ac:dyDescent="0.2">
      <c r="A3" s="10">
        <v>1005</v>
      </c>
      <c r="B3" s="10" t="s">
        <v>13</v>
      </c>
      <c r="C3" s="11">
        <f>+'[5]12'!$E$5</f>
        <v>7</v>
      </c>
      <c r="D3" s="11">
        <f>+'[5]12'!$F$5</f>
        <v>5</v>
      </c>
      <c r="E3" s="11">
        <f>+'[5]12'!$G$5</f>
        <v>4</v>
      </c>
      <c r="F3" s="11">
        <f>+'[5]12'!$I$5</f>
        <v>13</v>
      </c>
      <c r="G3" s="11">
        <f>+'[5]12'!$J$5</f>
        <v>3</v>
      </c>
      <c r="H3" s="11">
        <f>+'[5]12'!$K$5</f>
        <v>4</v>
      </c>
      <c r="I3" s="11">
        <f>+'[5]12'!$M$5</f>
        <v>6</v>
      </c>
      <c r="J3" s="11">
        <f>+'[5]12'!$N$5</f>
        <v>8</v>
      </c>
      <c r="K3" s="11">
        <f>+'[5]12'!$O$5</f>
        <v>7</v>
      </c>
      <c r="L3" s="11">
        <f>+'[5]12'!$Q$5</f>
        <v>4</v>
      </c>
      <c r="M3" s="11">
        <f>+'[5]12'!$R$5</f>
        <v>11</v>
      </c>
      <c r="N3" s="11">
        <f>+'[5]12'!$S$5</f>
        <v>8</v>
      </c>
      <c r="O3" s="12">
        <f t="shared" ref="O3:O29" si="0">SUM(C3:N3)</f>
        <v>80</v>
      </c>
    </row>
    <row r="4" spans="1:15" x14ac:dyDescent="0.2">
      <c r="A4" s="10">
        <v>1006</v>
      </c>
      <c r="B4" s="10" t="s">
        <v>14</v>
      </c>
      <c r="C4" s="11">
        <f>+'[5]13'!$E$5</f>
        <v>181</v>
      </c>
      <c r="D4" s="11">
        <f>+'[5]13'!$F$5</f>
        <v>137</v>
      </c>
      <c r="E4" s="11">
        <f>+'[5]13'!$G$5</f>
        <v>82</v>
      </c>
      <c r="F4" s="11">
        <f>+'[5]13'!$I$5</f>
        <v>82</v>
      </c>
      <c r="G4" s="11">
        <f>+'[5]13'!$J$5</f>
        <v>120</v>
      </c>
      <c r="H4" s="11">
        <f>+'[5]13'!$K$5</f>
        <v>116</v>
      </c>
      <c r="I4" s="11">
        <f>+'[5]13'!$M$5</f>
        <v>95</v>
      </c>
      <c r="J4" s="11">
        <f>+'[5]13'!$N$5</f>
        <v>151</v>
      </c>
      <c r="K4" s="11">
        <f>+'[5]13'!$O$5</f>
        <v>89</v>
      </c>
      <c r="L4" s="11">
        <f>+'[5]13'!$Q$5</f>
        <v>104</v>
      </c>
      <c r="M4" s="11">
        <f>+'[5]13'!$R$5</f>
        <v>216</v>
      </c>
      <c r="N4" s="11">
        <f>+'[5]13'!$S$5</f>
        <v>159</v>
      </c>
      <c r="O4" s="12">
        <f t="shared" si="0"/>
        <v>1532</v>
      </c>
    </row>
    <row r="5" spans="1:15" x14ac:dyDescent="0.2">
      <c r="A5" s="10">
        <v>1007</v>
      </c>
      <c r="B5" s="10" t="s">
        <v>15</v>
      </c>
      <c r="C5" s="11">
        <f>+'[5]14'!$E$5</f>
        <v>42</v>
      </c>
      <c r="D5" s="11">
        <f>+'[5]14'!$F$5</f>
        <v>125</v>
      </c>
      <c r="E5" s="11">
        <f>+'[5]14'!$G$5</f>
        <v>80</v>
      </c>
      <c r="F5" s="11">
        <f>+'[5]14'!$I$5</f>
        <v>93</v>
      </c>
      <c r="G5" s="11">
        <f>+'[5]14'!$J$5</f>
        <v>90</v>
      </c>
      <c r="H5" s="11">
        <f>+'[5]14'!$K$5</f>
        <v>92</v>
      </c>
      <c r="I5" s="11">
        <f>+'[5]14'!$M$5</f>
        <v>53</v>
      </c>
      <c r="J5" s="11">
        <f>+'[5]14'!$N$5</f>
        <v>198</v>
      </c>
      <c r="K5" s="11">
        <f>+'[5]14'!$O$5</f>
        <v>73</v>
      </c>
      <c r="L5" s="11">
        <f>+'[5]14'!$Q$5</f>
        <v>102</v>
      </c>
      <c r="M5" s="11">
        <f>+'[5]14'!$R$5</f>
        <v>44</v>
      </c>
      <c r="N5" s="11">
        <f>+'[5]14'!$S$5</f>
        <v>38</v>
      </c>
      <c r="O5" s="12">
        <f t="shared" si="0"/>
        <v>1030</v>
      </c>
    </row>
    <row r="6" spans="1:15" x14ac:dyDescent="0.2">
      <c r="A6" s="10">
        <v>1008</v>
      </c>
      <c r="B6" s="10" t="s">
        <v>16</v>
      </c>
      <c r="C6" s="11">
        <f>+'[5]15'!$E$5</f>
        <v>27</v>
      </c>
      <c r="D6" s="11">
        <f>+'[5]15'!$F$5</f>
        <v>60</v>
      </c>
      <c r="E6" s="11">
        <f>+'[5]15'!$G$5</f>
        <v>29</v>
      </c>
      <c r="F6" s="11">
        <f>+'[5]15'!$I$5</f>
        <v>17</v>
      </c>
      <c r="G6" s="11">
        <f>+'[5]15'!$J$5</f>
        <v>69</v>
      </c>
      <c r="H6" s="11">
        <f>+'[5]15'!$K$5</f>
        <v>31</v>
      </c>
      <c r="I6" s="11">
        <f>+'[5]15'!$M$5</f>
        <v>29</v>
      </c>
      <c r="J6" s="11">
        <f>+'[5]15'!$N$5</f>
        <v>41</v>
      </c>
      <c r="K6" s="11">
        <f>+'[5]15'!$O$5</f>
        <v>16</v>
      </c>
      <c r="L6" s="11">
        <f>+'[5]15'!$Q$5</f>
        <v>19</v>
      </c>
      <c r="M6" s="11">
        <f>+'[5]15'!$R$5</f>
        <v>7</v>
      </c>
      <c r="N6" s="11">
        <f>+'[5]15'!$S$5</f>
        <v>10</v>
      </c>
      <c r="O6" s="12">
        <f t="shared" si="0"/>
        <v>355</v>
      </c>
    </row>
    <row r="7" spans="1:15" x14ac:dyDescent="0.2">
      <c r="A7" s="10">
        <v>1009</v>
      </c>
      <c r="B7" s="10" t="s">
        <v>17</v>
      </c>
      <c r="C7" s="11">
        <f>+'[5]16'!$E$5</f>
        <v>17</v>
      </c>
      <c r="D7" s="11">
        <f>+'[5]16'!$F$5</f>
        <v>21</v>
      </c>
      <c r="E7" s="11">
        <f>+'[5]16'!$G$5</f>
        <v>18</v>
      </c>
      <c r="F7" s="11">
        <f>+'[5]16'!$I$5</f>
        <v>23</v>
      </c>
      <c r="G7" s="11">
        <f>+'[5]16'!$J$5</f>
        <v>26</v>
      </c>
      <c r="H7" s="11">
        <f>+'[5]16'!$K$5</f>
        <v>22</v>
      </c>
      <c r="I7" s="11">
        <f>+'[5]16'!$M$5</f>
        <v>44</v>
      </c>
      <c r="J7" s="11">
        <f>+'[5]16'!$N$5</f>
        <v>41</v>
      </c>
      <c r="K7" s="11">
        <f>+'[5]16'!$O$5</f>
        <v>18</v>
      </c>
      <c r="L7" s="11">
        <f>+'[5]16'!$Q$5</f>
        <v>25</v>
      </c>
      <c r="M7" s="11">
        <f>+'[5]16'!$R$5</f>
        <v>29</v>
      </c>
      <c r="N7" s="11">
        <f>+'[5]16'!$S$5</f>
        <v>29</v>
      </c>
      <c r="O7" s="12">
        <f t="shared" si="0"/>
        <v>313</v>
      </c>
    </row>
    <row r="8" spans="1:15" x14ac:dyDescent="0.2">
      <c r="A8" s="10">
        <v>1010</v>
      </c>
      <c r="B8" s="10" t="s">
        <v>19</v>
      </c>
      <c r="C8" s="11">
        <f>+'[5]18'!$E$5</f>
        <v>14</v>
      </c>
      <c r="D8" s="11">
        <f>+'[5]18'!$F$5</f>
        <v>14</v>
      </c>
      <c r="E8" s="11">
        <f>+'[5]18'!$G$5</f>
        <v>25</v>
      </c>
      <c r="F8" s="11">
        <f>+'[5]18'!$I$5</f>
        <v>17</v>
      </c>
      <c r="G8" s="11">
        <f>+'[5]18'!$J$5</f>
        <v>9</v>
      </c>
      <c r="H8" s="11">
        <f>+'[5]18'!$K$5</f>
        <v>27</v>
      </c>
      <c r="I8" s="11">
        <f>+'[5]18'!$M$5</f>
        <v>16</v>
      </c>
      <c r="J8" s="11">
        <f>+'[5]18'!$N$5</f>
        <v>34</v>
      </c>
      <c r="K8" s="11">
        <f>+'[5]18'!$O$5</f>
        <v>30</v>
      </c>
      <c r="L8" s="11">
        <f>+'[5]18'!$Q$5</f>
        <v>27</v>
      </c>
      <c r="M8" s="11">
        <f>+'[5]18'!$R$5</f>
        <v>18</v>
      </c>
      <c r="N8" s="11">
        <f>+'[5]18'!$S$5</f>
        <v>12</v>
      </c>
      <c r="O8" s="12">
        <f t="shared" si="0"/>
        <v>243</v>
      </c>
    </row>
    <row r="9" spans="1:15" x14ac:dyDescent="0.2">
      <c r="A9" s="10">
        <v>1011</v>
      </c>
      <c r="B9" s="10" t="s">
        <v>20</v>
      </c>
      <c r="C9" s="11">
        <f>+'[5]19'!$E$5</f>
        <v>16</v>
      </c>
      <c r="D9" s="11">
        <f>+'[5]19'!$F$5</f>
        <v>15</v>
      </c>
      <c r="E9" s="11">
        <f>+'[5]19'!$G$5</f>
        <v>13</v>
      </c>
      <c r="F9" s="11">
        <f>+'[5]19'!$I$5</f>
        <v>18</v>
      </c>
      <c r="G9" s="11">
        <f>+'[5]19'!$J$5</f>
        <v>14</v>
      </c>
      <c r="H9" s="11">
        <f>+'[5]19'!$K$5</f>
        <v>12</v>
      </c>
      <c r="I9" s="11">
        <f>+'[5]19'!$M$5</f>
        <v>14</v>
      </c>
      <c r="J9" s="11">
        <f>+'[5]19'!$N$5</f>
        <v>26</v>
      </c>
      <c r="K9" s="11">
        <f>+'[5]19'!$O$5</f>
        <v>19</v>
      </c>
      <c r="L9" s="11">
        <f>+'[5]19'!$Q$5</f>
        <v>8</v>
      </c>
      <c r="M9" s="11">
        <f>+'[5]19'!$R$5</f>
        <v>8</v>
      </c>
      <c r="N9" s="11">
        <f>+'[5]19'!$S$5</f>
        <v>26</v>
      </c>
      <c r="O9" s="12">
        <f t="shared" si="0"/>
        <v>189</v>
      </c>
    </row>
    <row r="10" spans="1:15" x14ac:dyDescent="0.2">
      <c r="A10" s="10">
        <v>1012</v>
      </c>
      <c r="B10" s="10" t="s">
        <v>21</v>
      </c>
      <c r="C10" s="11">
        <f>+'[5]20'!$E$5</f>
        <v>86</v>
      </c>
      <c r="D10" s="11">
        <f>+'[5]20'!$F$5</f>
        <v>72</v>
      </c>
      <c r="E10" s="11">
        <f>+'[5]20'!$G$5</f>
        <v>84</v>
      </c>
      <c r="F10" s="11">
        <f>+'[5]20'!$I$5</f>
        <v>34</v>
      </c>
      <c r="G10" s="11">
        <f>+'[5]20'!$J$5</f>
        <v>57</v>
      </c>
      <c r="H10" s="11">
        <f>+'[5]20'!$K$5</f>
        <v>45</v>
      </c>
      <c r="I10" s="11">
        <f>+'[5]20'!$M$5</f>
        <v>35</v>
      </c>
      <c r="J10" s="11">
        <f>+'[5]20'!$N$5</f>
        <v>72</v>
      </c>
      <c r="K10" s="11">
        <f>+'[5]20'!$O$5</f>
        <v>105</v>
      </c>
      <c r="L10" s="11">
        <f>+'[5]20'!$Q$5</f>
        <v>62</v>
      </c>
      <c r="M10" s="11">
        <f>+'[5]20'!$R$5</f>
        <v>43</v>
      </c>
      <c r="N10" s="11">
        <f>+'[5]20'!$S$5</f>
        <v>143</v>
      </c>
      <c r="O10" s="12">
        <f t="shared" si="0"/>
        <v>838</v>
      </c>
    </row>
    <row r="11" spans="1:15" x14ac:dyDescent="0.2">
      <c r="A11" s="10">
        <v>1013</v>
      </c>
      <c r="B11" s="10" t="s">
        <v>22</v>
      </c>
      <c r="C11" s="11">
        <f>+'[5]21'!$E$5</f>
        <v>6</v>
      </c>
      <c r="D11" s="11">
        <f>+'[5]21'!$F$5</f>
        <v>7</v>
      </c>
      <c r="E11" s="11">
        <f>+'[5]21'!$G$5</f>
        <v>6</v>
      </c>
      <c r="F11" s="11">
        <f>+'[5]21'!$I$5</f>
        <v>4</v>
      </c>
      <c r="G11" s="11">
        <f>+'[5]21'!$J$5</f>
        <v>7</v>
      </c>
      <c r="H11" s="11">
        <f>+'[5]21'!$K$5</f>
        <v>7</v>
      </c>
      <c r="I11" s="11">
        <f>+'[5]21'!$M$5</f>
        <v>1</v>
      </c>
      <c r="J11" s="11">
        <f>+'[5]21'!$N$5</f>
        <v>4</v>
      </c>
      <c r="K11" s="11">
        <f>+'[5]21'!$O$5</f>
        <v>6</v>
      </c>
      <c r="L11" s="11">
        <f>+'[5]21'!$Q$5</f>
        <v>8</v>
      </c>
      <c r="M11" s="11">
        <f>+'[5]21'!$R$5</f>
        <v>4</v>
      </c>
      <c r="N11" s="11">
        <f>+'[5]21'!$S$5</f>
        <v>2</v>
      </c>
      <c r="O11" s="12">
        <f t="shared" si="0"/>
        <v>62</v>
      </c>
    </row>
    <row r="12" spans="1:15" x14ac:dyDescent="0.2">
      <c r="A12" s="10">
        <v>1014</v>
      </c>
      <c r="B12" s="10" t="s">
        <v>23</v>
      </c>
      <c r="C12" s="11">
        <f>+'[5]22'!$E$5</f>
        <v>138</v>
      </c>
      <c r="D12" s="11">
        <f>+'[5]22'!$F$5</f>
        <v>127</v>
      </c>
      <c r="E12" s="11">
        <f>+'[5]22'!$G$5</f>
        <v>83</v>
      </c>
      <c r="F12" s="11">
        <f>+'[5]22'!$I$5</f>
        <v>114</v>
      </c>
      <c r="G12" s="11">
        <f>+'[5]22'!$J$5</f>
        <v>100</v>
      </c>
      <c r="H12" s="11">
        <f>+'[5]22'!$K$5</f>
        <v>155</v>
      </c>
      <c r="I12" s="11">
        <f>+'[5]22'!$M$5</f>
        <v>99</v>
      </c>
      <c r="J12" s="11">
        <f>+'[5]22'!$N$5</f>
        <v>108</v>
      </c>
      <c r="K12" s="11">
        <f>+'[5]22'!$O$5</f>
        <v>132</v>
      </c>
      <c r="L12" s="11">
        <f>+'[5]22'!$Q$5</f>
        <v>107</v>
      </c>
      <c r="M12" s="11">
        <f>+'[5]22'!$R$5</f>
        <v>94</v>
      </c>
      <c r="N12" s="11">
        <f>+'[5]22'!$S$5</f>
        <v>87</v>
      </c>
      <c r="O12" s="12">
        <f t="shared" si="0"/>
        <v>1344</v>
      </c>
    </row>
    <row r="13" spans="1:15" x14ac:dyDescent="0.2">
      <c r="A13" s="10">
        <v>1015</v>
      </c>
      <c r="B13" s="10" t="s">
        <v>24</v>
      </c>
      <c r="C13" s="11">
        <f>+'[5]23'!$E$5</f>
        <v>15</v>
      </c>
      <c r="D13" s="11">
        <f>+'[5]23'!$F$5</f>
        <v>21</v>
      </c>
      <c r="E13" s="11">
        <f>+'[5]23'!$G$5</f>
        <v>25</v>
      </c>
      <c r="F13" s="11">
        <f>+'[5]23'!$I$5</f>
        <v>32</v>
      </c>
      <c r="G13" s="11">
        <f>+'[5]23'!$J$5</f>
        <v>20</v>
      </c>
      <c r="H13" s="11">
        <f>+'[5]23'!$K$5</f>
        <v>7</v>
      </c>
      <c r="I13" s="11">
        <f>+'[5]23'!$M$5</f>
        <v>20</v>
      </c>
      <c r="J13" s="11">
        <f>+'[5]23'!$N$5</f>
        <v>13</v>
      </c>
      <c r="K13" s="11">
        <f>+'[5]23'!$O$5</f>
        <v>55</v>
      </c>
      <c r="L13" s="11">
        <f>+'[5]23'!$Q$5</f>
        <v>45</v>
      </c>
      <c r="M13" s="11">
        <f>+'[5]23'!$R$5</f>
        <v>21</v>
      </c>
      <c r="N13" s="11">
        <f>+'[5]23'!$S$5</f>
        <v>20</v>
      </c>
      <c r="O13" s="12">
        <f t="shared" si="0"/>
        <v>294</v>
      </c>
    </row>
    <row r="14" spans="1:15" x14ac:dyDescent="0.2">
      <c r="A14" s="10">
        <v>1016</v>
      </c>
      <c r="B14" s="10" t="s">
        <v>25</v>
      </c>
      <c r="C14" s="11">
        <f>+'[5]24'!$E$5</f>
        <v>18</v>
      </c>
      <c r="D14" s="11">
        <f>+'[5]24'!$F$5</f>
        <v>26</v>
      </c>
      <c r="E14" s="11">
        <f>+'[5]24'!$G$5</f>
        <v>26</v>
      </c>
      <c r="F14" s="11">
        <f>+'[5]24'!$I$5</f>
        <v>31</v>
      </c>
      <c r="G14" s="11">
        <f>+'[5]24'!$J$5</f>
        <v>25</v>
      </c>
      <c r="H14" s="11">
        <f>+'[5]24'!$K$5</f>
        <v>15</v>
      </c>
      <c r="I14" s="11">
        <f>+'[5]24'!$M$5</f>
        <v>15</v>
      </c>
      <c r="J14" s="11">
        <f>+'[5]24'!$N$5</f>
        <v>41</v>
      </c>
      <c r="K14" s="11">
        <f>+'[5]24'!$O$5</f>
        <v>45</v>
      </c>
      <c r="L14" s="11">
        <f>+'[5]24'!$Q$5</f>
        <v>12</v>
      </c>
      <c r="M14" s="11">
        <f>+'[5]24'!$R$5</f>
        <v>29</v>
      </c>
      <c r="N14" s="11">
        <f>+'[5]24'!$S$5</f>
        <v>25</v>
      </c>
      <c r="O14" s="12">
        <f t="shared" si="0"/>
        <v>308</v>
      </c>
    </row>
    <row r="15" spans="1:15" x14ac:dyDescent="0.2">
      <c r="A15" s="10">
        <v>1017</v>
      </c>
      <c r="B15" s="10" t="s">
        <v>26</v>
      </c>
      <c r="C15" s="11">
        <f>+'[5]25'!$E$5</f>
        <v>35</v>
      </c>
      <c r="D15" s="11">
        <f>+'[5]25'!$F$5</f>
        <v>35</v>
      </c>
      <c r="E15" s="11">
        <f>+'[5]25'!$G$5</f>
        <v>38</v>
      </c>
      <c r="F15" s="11">
        <f>+'[5]25'!$I$5</f>
        <v>48</v>
      </c>
      <c r="G15" s="11">
        <f>+'[5]25'!$J$5</f>
        <v>29</v>
      </c>
      <c r="H15" s="11">
        <f>+'[5]25'!$K$5</f>
        <v>25</v>
      </c>
      <c r="I15" s="11">
        <f>+'[5]25'!$M$5</f>
        <v>32</v>
      </c>
      <c r="J15" s="11">
        <f>+'[5]25'!$N$5</f>
        <v>43</v>
      </c>
      <c r="K15" s="11">
        <f>+'[5]25'!$O$5</f>
        <v>44</v>
      </c>
      <c r="L15" s="11">
        <f>+'[5]25'!$Q$5</f>
        <v>27</v>
      </c>
      <c r="M15" s="11">
        <f>+'[5]25'!$R$5</f>
        <v>21</v>
      </c>
      <c r="N15" s="11">
        <f>+'[5]25'!$S$5</f>
        <v>20</v>
      </c>
      <c r="O15" s="12">
        <f t="shared" si="0"/>
        <v>397</v>
      </c>
    </row>
    <row r="16" spans="1:15" x14ac:dyDescent="0.2">
      <c r="A16" s="10">
        <v>1018</v>
      </c>
      <c r="B16" s="10" t="s">
        <v>27</v>
      </c>
      <c r="C16" s="11">
        <f>+'[5]26'!$E$5</f>
        <v>6</v>
      </c>
      <c r="D16" s="11">
        <f>+'[5]26'!$F$5</f>
        <v>15</v>
      </c>
      <c r="E16" s="11">
        <f>+'[5]26'!$G$5</f>
        <v>15</v>
      </c>
      <c r="F16" s="11">
        <f>+'[5]26'!$I$5</f>
        <v>38</v>
      </c>
      <c r="G16" s="11">
        <f>+'[5]26'!$J$5</f>
        <v>12</v>
      </c>
      <c r="H16" s="11">
        <f>+'[5]26'!$K$5</f>
        <v>10</v>
      </c>
      <c r="I16" s="11">
        <f>+'[5]26'!$M$5</f>
        <v>24</v>
      </c>
      <c r="J16" s="11">
        <f>+'[5]26'!$N$5</f>
        <v>5</v>
      </c>
      <c r="K16" s="11">
        <f>+'[5]26'!$O$5</f>
        <v>7</v>
      </c>
      <c r="L16" s="11">
        <f>+'[5]26'!$Q$5</f>
        <v>5</v>
      </c>
      <c r="M16" s="11">
        <f>+'[5]26'!$R$5</f>
        <v>4</v>
      </c>
      <c r="N16" s="11">
        <f>+'[5]26'!$S$5</f>
        <v>6</v>
      </c>
      <c r="O16" s="12">
        <f t="shared" si="0"/>
        <v>147</v>
      </c>
    </row>
    <row r="17" spans="1:15" x14ac:dyDescent="0.2">
      <c r="A17" s="10">
        <v>1019</v>
      </c>
      <c r="B17" s="10" t="s">
        <v>28</v>
      </c>
      <c r="C17" s="11">
        <f>+'[5]27'!$E$5</f>
        <v>12</v>
      </c>
      <c r="D17" s="11">
        <f>+'[5]27'!$F$5</f>
        <v>5</v>
      </c>
      <c r="E17" s="11">
        <f>+'[5]27'!$G$5</f>
        <v>9</v>
      </c>
      <c r="F17" s="11">
        <f>+'[5]27'!$I$5</f>
        <v>10</v>
      </c>
      <c r="G17" s="11">
        <f>+'[5]27'!$J$5</f>
        <v>8</v>
      </c>
      <c r="H17" s="11">
        <f>+'[5]27'!$K$5</f>
        <v>13</v>
      </c>
      <c r="I17" s="11">
        <f>+'[5]27'!$M$5</f>
        <v>19</v>
      </c>
      <c r="J17" s="11">
        <f>+'[5]27'!$N$5</f>
        <v>10</v>
      </c>
      <c r="K17" s="11">
        <f>+'[5]27'!$O$5</f>
        <v>13</v>
      </c>
      <c r="L17" s="11">
        <f>+'[5]27'!$Q$5</f>
        <v>17</v>
      </c>
      <c r="M17" s="11">
        <f>+'[5]27'!$R$5</f>
        <v>6</v>
      </c>
      <c r="N17" s="11">
        <f>+'[5]27'!$S$5</f>
        <v>11</v>
      </c>
      <c r="O17" s="12">
        <f t="shared" si="0"/>
        <v>133</v>
      </c>
    </row>
    <row r="18" spans="1:15" x14ac:dyDescent="0.2">
      <c r="A18" s="10">
        <v>1020</v>
      </c>
      <c r="B18" s="10" t="s">
        <v>29</v>
      </c>
      <c r="C18" s="11">
        <f>+'[5]28'!$E$5</f>
        <v>37</v>
      </c>
      <c r="D18" s="11">
        <f>+'[5]28'!$F$5</f>
        <v>13</v>
      </c>
      <c r="E18" s="11">
        <f>+'[5]28'!$G$5</f>
        <v>28</v>
      </c>
      <c r="F18" s="11">
        <f>+'[5]28'!$I$5</f>
        <v>17</v>
      </c>
      <c r="G18" s="11">
        <f>+'[5]28'!$J$5</f>
        <v>45</v>
      </c>
      <c r="H18" s="11">
        <f>+'[5]28'!$K$5</f>
        <v>28</v>
      </c>
      <c r="I18" s="11">
        <f>+'[5]28'!$M$5</f>
        <v>37</v>
      </c>
      <c r="J18" s="11">
        <f>+'[5]28'!$N$5</f>
        <v>40</v>
      </c>
      <c r="K18" s="11">
        <f>+'[5]28'!$O$5</f>
        <v>53</v>
      </c>
      <c r="L18" s="11">
        <f>+'[5]28'!$Q$5</f>
        <v>81</v>
      </c>
      <c r="M18" s="11">
        <f>+'[5]28'!$R$5</f>
        <v>35</v>
      </c>
      <c r="N18" s="11">
        <f>+'[5]28'!$S$5</f>
        <v>67</v>
      </c>
      <c r="O18" s="12">
        <f t="shared" si="0"/>
        <v>481</v>
      </c>
    </row>
    <row r="19" spans="1:15" x14ac:dyDescent="0.2">
      <c r="A19" s="10">
        <v>1021</v>
      </c>
      <c r="B19" s="10" t="s">
        <v>30</v>
      </c>
      <c r="C19" s="11">
        <f>+'[5]29'!$E$5</f>
        <v>51</v>
      </c>
      <c r="D19" s="11">
        <f>+'[5]29'!$F$5</f>
        <v>24</v>
      </c>
      <c r="E19" s="11">
        <f>+'[5]29'!$G$5</f>
        <v>29</v>
      </c>
      <c r="F19" s="11">
        <f>+'[5]29'!$I$5</f>
        <v>13</v>
      </c>
      <c r="G19" s="11">
        <f>+'[5]29'!$J$5</f>
        <v>17</v>
      </c>
      <c r="H19" s="11">
        <f>+'[5]29'!$K$5</f>
        <v>38</v>
      </c>
      <c r="I19" s="11">
        <f>+'[5]29'!$M$5</f>
        <v>25</v>
      </c>
      <c r="J19" s="11">
        <f>+'[5]29'!$N$5</f>
        <v>19</v>
      </c>
      <c r="K19" s="11">
        <f>+'[5]29'!$O$5</f>
        <v>10</v>
      </c>
      <c r="L19" s="11">
        <f>+'[5]29'!$Q$5</f>
        <v>21</v>
      </c>
      <c r="M19" s="11">
        <f>+'[5]29'!$R$5</f>
        <v>14</v>
      </c>
      <c r="N19" s="11">
        <f>+'[5]29'!$S$5</f>
        <v>20</v>
      </c>
      <c r="O19" s="12">
        <f t="shared" si="0"/>
        <v>281</v>
      </c>
    </row>
    <row r="20" spans="1:15" x14ac:dyDescent="0.2">
      <c r="A20" s="10">
        <v>1022</v>
      </c>
      <c r="B20" s="10" t="s">
        <v>31</v>
      </c>
      <c r="C20" s="11">
        <f>+'[5]30'!$E$5</f>
        <v>70</v>
      </c>
      <c r="D20" s="11">
        <f>+'[5]30'!$F$5</f>
        <v>125</v>
      </c>
      <c r="E20" s="11">
        <f>+'[5]30'!$G$5</f>
        <v>65</v>
      </c>
      <c r="F20" s="11">
        <f>+'[5]30'!$I$5</f>
        <v>92</v>
      </c>
      <c r="G20" s="11">
        <f>+'[5]30'!$J$5</f>
        <v>93</v>
      </c>
      <c r="H20" s="11">
        <f>+'[5]30'!$K$5</f>
        <v>73</v>
      </c>
      <c r="I20" s="11">
        <f>+'[5]30'!$M$5</f>
        <v>72</v>
      </c>
      <c r="J20" s="11">
        <f>+'[5]30'!$N$5</f>
        <v>93</v>
      </c>
      <c r="K20" s="11">
        <f>+'[5]30'!$O$5</f>
        <v>91</v>
      </c>
      <c r="L20" s="11">
        <f>+'[5]30'!$Q$5</f>
        <v>64</v>
      </c>
      <c r="M20" s="11">
        <f>+'[5]30'!$R$5</f>
        <v>87</v>
      </c>
      <c r="N20" s="11">
        <f>+'[5]30'!$S$5</f>
        <v>68</v>
      </c>
      <c r="O20" s="12">
        <f t="shared" si="0"/>
        <v>993</v>
      </c>
    </row>
    <row r="21" spans="1:15" x14ac:dyDescent="0.2">
      <c r="A21" s="10">
        <v>1023</v>
      </c>
      <c r="B21" s="10" t="s">
        <v>32</v>
      </c>
      <c r="C21" s="11">
        <f>+'[5]31'!$E$5</f>
        <v>18</v>
      </c>
      <c r="D21" s="11">
        <f>+'[5]31'!$F$5</f>
        <v>13</v>
      </c>
      <c r="E21" s="11">
        <f>+'[5]31'!$G$5</f>
        <v>20</v>
      </c>
      <c r="F21" s="11">
        <f>+'[5]31'!$I$5</f>
        <v>26</v>
      </c>
      <c r="G21" s="11">
        <f>+'[5]31'!$J$5</f>
        <v>16</v>
      </c>
      <c r="H21" s="11">
        <f>+'[5]31'!$K$5</f>
        <v>16</v>
      </c>
      <c r="I21" s="11">
        <f>+'[5]31'!$M$5</f>
        <v>13</v>
      </c>
      <c r="J21" s="11">
        <f>+'[5]31'!$N$5</f>
        <v>18</v>
      </c>
      <c r="K21" s="11">
        <f>+'[5]31'!$O$5</f>
        <v>10</v>
      </c>
      <c r="L21" s="11">
        <f>+'[5]31'!$Q$5</f>
        <v>40</v>
      </c>
      <c r="M21" s="11">
        <f>+'[5]31'!$R$5</f>
        <v>17</v>
      </c>
      <c r="N21" s="11">
        <f>+'[5]31'!$S$5</f>
        <v>13</v>
      </c>
      <c r="O21" s="12">
        <f t="shared" si="0"/>
        <v>220</v>
      </c>
    </row>
    <row r="22" spans="1:15" x14ac:dyDescent="0.2">
      <c r="A22" s="10">
        <v>1024</v>
      </c>
      <c r="B22" s="10" t="s">
        <v>33</v>
      </c>
      <c r="C22" s="11">
        <f>+'[5]32'!$E$5</f>
        <v>146</v>
      </c>
      <c r="D22" s="11">
        <f>+'[5]32'!$F$5</f>
        <v>122</v>
      </c>
      <c r="E22" s="11">
        <f>+'[5]32'!$G$5</f>
        <v>98</v>
      </c>
      <c r="F22" s="11">
        <f>+'[5]32'!$I$5</f>
        <v>120</v>
      </c>
      <c r="G22" s="11">
        <f>+'[5]32'!$J$5</f>
        <v>171</v>
      </c>
      <c r="H22" s="11">
        <f>+'[5]32'!$K$5</f>
        <v>153</v>
      </c>
      <c r="I22" s="11">
        <f>+'[5]32'!$M$5</f>
        <v>103</v>
      </c>
      <c r="J22" s="11">
        <f>+'[5]32'!$N$5</f>
        <v>206</v>
      </c>
      <c r="K22" s="11">
        <f>+'[5]32'!$O$5</f>
        <v>206</v>
      </c>
      <c r="L22" s="11">
        <f>+'[5]32'!$Q$5</f>
        <v>173</v>
      </c>
      <c r="M22" s="11">
        <f>+'[5]32'!$R$5</f>
        <v>210</v>
      </c>
      <c r="N22" s="11">
        <f>+'[5]32'!$S$5</f>
        <v>144</v>
      </c>
      <c r="O22" s="12">
        <f t="shared" si="0"/>
        <v>1852</v>
      </c>
    </row>
    <row r="23" spans="1:15" x14ac:dyDescent="0.2">
      <c r="A23" s="10">
        <v>1025</v>
      </c>
      <c r="B23" s="10" t="s">
        <v>34</v>
      </c>
      <c r="C23" s="11">
        <f>+'[5]33'!$E$5</f>
        <v>21</v>
      </c>
      <c r="D23" s="11">
        <f>+'[5]33'!$F$5</f>
        <v>13</v>
      </c>
      <c r="E23" s="11">
        <f>+'[5]33'!$G$5</f>
        <v>17</v>
      </c>
      <c r="F23" s="11">
        <f>+'[5]33'!$I$5</f>
        <v>30</v>
      </c>
      <c r="G23" s="11">
        <f>+'[5]33'!$J$5</f>
        <v>29</v>
      </c>
      <c r="H23" s="11">
        <f>+'[5]33'!$K$5</f>
        <v>11</v>
      </c>
      <c r="I23" s="11">
        <f>+'[5]33'!$M$5</f>
        <v>31</v>
      </c>
      <c r="J23" s="11">
        <f>+'[5]33'!$N$5</f>
        <v>43</v>
      </c>
      <c r="K23" s="11">
        <f>+'[5]33'!$O$5</f>
        <v>38</v>
      </c>
      <c r="L23" s="11">
        <f>+'[5]33'!$Q$5</f>
        <v>25</v>
      </c>
      <c r="M23" s="11">
        <f>+'[5]33'!$R$5</f>
        <v>20</v>
      </c>
      <c r="N23" s="11">
        <f>+'[5]33'!$S$5</f>
        <v>18</v>
      </c>
      <c r="O23" s="12">
        <f t="shared" si="0"/>
        <v>296</v>
      </c>
    </row>
    <row r="24" spans="1:15" x14ac:dyDescent="0.2">
      <c r="A24" s="10">
        <v>1026</v>
      </c>
      <c r="B24" s="10" t="s">
        <v>35</v>
      </c>
      <c r="C24" s="11">
        <f>+'[5]34'!$E$5</f>
        <v>5</v>
      </c>
      <c r="D24" s="11">
        <f>+'[5]34'!$F$5</f>
        <v>10</v>
      </c>
      <c r="E24" s="11">
        <f>+'[5]34'!$G$5</f>
        <v>10</v>
      </c>
      <c r="F24" s="11">
        <f>+'[5]34'!$I$5</f>
        <v>22</v>
      </c>
      <c r="G24" s="11">
        <f>+'[5]34'!$J$5</f>
        <v>21</v>
      </c>
      <c r="H24" s="11">
        <f>+'[5]34'!$K$5</f>
        <v>9</v>
      </c>
      <c r="I24" s="11">
        <f>+'[5]34'!$M$5</f>
        <v>9</v>
      </c>
      <c r="J24" s="11">
        <f>+'[5]34'!$N$5</f>
        <v>27</v>
      </c>
      <c r="K24" s="11">
        <f>+'[5]34'!$O$5</f>
        <v>5</v>
      </c>
      <c r="L24" s="11">
        <f>+'[5]34'!$Q$5</f>
        <v>2</v>
      </c>
      <c r="M24" s="11">
        <f>+'[5]34'!$R$5</f>
        <v>12</v>
      </c>
      <c r="N24" s="11">
        <f>+'[5]34'!$S$5</f>
        <v>3</v>
      </c>
      <c r="O24" s="12">
        <f t="shared" si="0"/>
        <v>135</v>
      </c>
    </row>
    <row r="25" spans="1:15" x14ac:dyDescent="0.2">
      <c r="A25" s="10">
        <v>1027</v>
      </c>
      <c r="B25" s="10" t="s">
        <v>36</v>
      </c>
      <c r="C25" s="11">
        <f>+'[5]35'!$E$5</f>
        <v>24</v>
      </c>
      <c r="D25" s="11">
        <f>+'[5]35'!$F$5</f>
        <v>27</v>
      </c>
      <c r="E25" s="11">
        <f>+'[5]35'!$G$5</f>
        <v>11</v>
      </c>
      <c r="F25" s="11">
        <f>+'[5]35'!$I$5</f>
        <v>26</v>
      </c>
      <c r="G25" s="11">
        <f>+'[5]35'!$J$5</f>
        <v>36</v>
      </c>
      <c r="H25" s="11">
        <f>+'[5]35'!$K$5</f>
        <v>26</v>
      </c>
      <c r="I25" s="11">
        <f>+'[5]35'!$M$5</f>
        <v>28</v>
      </c>
      <c r="J25" s="11">
        <f>+'[5]35'!$N$5</f>
        <v>29</v>
      </c>
      <c r="K25" s="11">
        <f>+'[5]35'!$O$5</f>
        <v>22</v>
      </c>
      <c r="L25" s="11">
        <f>+'[5]35'!$Q$5</f>
        <v>23</v>
      </c>
      <c r="M25" s="11">
        <f>+'[5]35'!$R$5</f>
        <v>29</v>
      </c>
      <c r="N25" s="11">
        <f>+'[5]35'!$S$5</f>
        <v>16</v>
      </c>
      <c r="O25" s="12">
        <f t="shared" si="0"/>
        <v>297</v>
      </c>
    </row>
    <row r="26" spans="1:15" x14ac:dyDescent="0.2">
      <c r="A26" s="10">
        <v>1028</v>
      </c>
      <c r="B26" s="10" t="s">
        <v>37</v>
      </c>
      <c r="C26" s="11">
        <f>+'[5]36'!$E$5</f>
        <v>82</v>
      </c>
      <c r="D26" s="11">
        <f>+'[5]36'!$F$5</f>
        <v>78</v>
      </c>
      <c r="E26" s="11">
        <f>+'[5]36'!$G$5</f>
        <v>103</v>
      </c>
      <c r="F26" s="11">
        <f>+'[5]36'!$I$5</f>
        <v>124</v>
      </c>
      <c r="G26" s="11">
        <f>+'[5]36'!$J$5</f>
        <v>130</v>
      </c>
      <c r="H26" s="11">
        <f>+'[5]36'!$K$5</f>
        <v>54</v>
      </c>
      <c r="I26" s="11">
        <f>+'[5]36'!$M$5</f>
        <v>90</v>
      </c>
      <c r="J26" s="11">
        <f>+'[5]36'!$N$5</f>
        <v>87</v>
      </c>
      <c r="K26" s="11">
        <f>+'[5]36'!$O$5</f>
        <v>93</v>
      </c>
      <c r="L26" s="11">
        <f>+'[5]36'!$Q$5</f>
        <v>103</v>
      </c>
      <c r="M26" s="11">
        <f>+'[5]36'!$R$5</f>
        <v>120</v>
      </c>
      <c r="N26" s="11">
        <f>+'[5]36'!$S$5</f>
        <v>71</v>
      </c>
      <c r="O26" s="12">
        <f t="shared" si="0"/>
        <v>1135</v>
      </c>
    </row>
    <row r="27" spans="1:15" x14ac:dyDescent="0.2">
      <c r="A27" s="10">
        <v>1029</v>
      </c>
      <c r="B27" s="10" t="s">
        <v>38</v>
      </c>
      <c r="C27" s="11">
        <f>+'[5]37'!$E$5</f>
        <v>10</v>
      </c>
      <c r="D27" s="11">
        <f>+'[5]37'!$F$5</f>
        <v>10</v>
      </c>
      <c r="E27" s="11">
        <f>+'[5]37'!$G$5</f>
        <v>12</v>
      </c>
      <c r="F27" s="11">
        <f>+'[5]37'!$I$5</f>
        <v>27</v>
      </c>
      <c r="G27" s="11">
        <f>+'[5]37'!$J$5</f>
        <v>31</v>
      </c>
      <c r="H27" s="11">
        <f>+'[5]37'!$K$5</f>
        <v>33</v>
      </c>
      <c r="I27" s="11">
        <f>+'[5]37'!$M$5</f>
        <v>40</v>
      </c>
      <c r="J27" s="11">
        <f>+'[5]37'!$N$5</f>
        <v>24</v>
      </c>
      <c r="K27" s="11">
        <f>+'[5]37'!$O$5</f>
        <v>24</v>
      </c>
      <c r="L27" s="11">
        <f>+'[5]37'!$Q$5</f>
        <v>21</v>
      </c>
      <c r="M27" s="11">
        <f>+'[5]37'!$R$5</f>
        <v>8</v>
      </c>
      <c r="N27" s="11">
        <f>+'[5]37'!$S$5</f>
        <v>13</v>
      </c>
      <c r="O27" s="12">
        <f t="shared" si="0"/>
        <v>253</v>
      </c>
    </row>
    <row r="28" spans="1:15" x14ac:dyDescent="0.2">
      <c r="A28" s="15">
        <v>1030</v>
      </c>
      <c r="B28" s="15" t="s">
        <v>18</v>
      </c>
      <c r="C28" s="16">
        <f>+'[5]17'!$E$5</f>
        <v>12</v>
      </c>
      <c r="D28" s="16">
        <f>+'[5]17'!$F$5</f>
        <v>13</v>
      </c>
      <c r="E28" s="16">
        <f>+'[5]17'!$G$5</f>
        <v>22</v>
      </c>
      <c r="F28" s="16">
        <f>+'[5]17'!$I$5</f>
        <v>15</v>
      </c>
      <c r="G28" s="16">
        <f>+'[5]17'!$J$5</f>
        <v>16</v>
      </c>
      <c r="H28" s="16">
        <f>+'[5]17'!$K$5</f>
        <v>20</v>
      </c>
      <c r="I28" s="16">
        <f>+'[5]17'!$M$5</f>
        <v>17</v>
      </c>
      <c r="J28" s="16">
        <f>+'[5]17'!$N$5</f>
        <v>25</v>
      </c>
      <c r="K28" s="16">
        <f>+'[5]17'!$O$5</f>
        <v>9</v>
      </c>
      <c r="L28" s="16">
        <f>+'[5]17'!$Q$5</f>
        <v>9</v>
      </c>
      <c r="M28" s="16">
        <f>+'[5]17'!$R$5</f>
        <v>17</v>
      </c>
      <c r="N28" s="16">
        <f>+'[5]17'!$S$5</f>
        <v>5</v>
      </c>
      <c r="O28" s="17">
        <f t="shared" si="0"/>
        <v>180</v>
      </c>
    </row>
    <row r="29" spans="1:15" x14ac:dyDescent="0.2">
      <c r="A29" s="4">
        <v>10300</v>
      </c>
      <c r="B29" s="4" t="s">
        <v>60</v>
      </c>
      <c r="C29" s="5">
        <f>SUM(C2:C28)</f>
        <v>1619</v>
      </c>
      <c r="D29" s="5">
        <f t="shared" ref="D29:N29" si="1">SUM(D2:D28)</f>
        <v>1634</v>
      </c>
      <c r="E29" s="5">
        <f t="shared" si="1"/>
        <v>1566</v>
      </c>
      <c r="F29" s="5">
        <f t="shared" si="1"/>
        <v>1661</v>
      </c>
      <c r="G29" s="5">
        <f t="shared" si="1"/>
        <v>1746</v>
      </c>
      <c r="H29" s="5">
        <f t="shared" si="1"/>
        <v>1628</v>
      </c>
      <c r="I29" s="5">
        <f t="shared" si="1"/>
        <v>1433</v>
      </c>
      <c r="J29" s="5">
        <f t="shared" si="1"/>
        <v>2084</v>
      </c>
      <c r="K29" s="5">
        <f t="shared" si="1"/>
        <v>1804</v>
      </c>
      <c r="L29" s="5">
        <f t="shared" si="1"/>
        <v>1693</v>
      </c>
      <c r="M29" s="5">
        <f t="shared" si="1"/>
        <v>1860</v>
      </c>
      <c r="N29" s="5">
        <f t="shared" si="1"/>
        <v>1692</v>
      </c>
      <c r="O29" s="6">
        <f t="shared" si="0"/>
        <v>20420</v>
      </c>
    </row>
    <row r="30" spans="1:15" x14ac:dyDescent="0.2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15" x14ac:dyDescent="0.2">
      <c r="A31" s="3" t="s">
        <v>52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60</v>
      </c>
    </row>
    <row r="32" spans="1:15" x14ac:dyDescent="0.2">
      <c r="A32" s="7">
        <v>1004</v>
      </c>
      <c r="B32" s="7" t="s">
        <v>94</v>
      </c>
      <c r="C32" s="19">
        <f>+'[5]11'!$E$18/10^6</f>
        <v>2.1717080000000002</v>
      </c>
      <c r="D32" s="19">
        <f>+'[5]11'!$F$18/10^6</f>
        <v>2.2992439999999998</v>
      </c>
      <c r="E32" s="19">
        <f>+'[5]11'!$G$18/10^6</f>
        <v>2.2705000000000002</v>
      </c>
      <c r="F32" s="19">
        <f>+'[5]11'!$I$18/10^6</f>
        <v>2.372417</v>
      </c>
      <c r="G32" s="19">
        <f>+'[5]11'!$J$18/10^6</f>
        <v>2.3343210000000001</v>
      </c>
      <c r="H32" s="19">
        <f>+'[5]11'!$K$18/10^6</f>
        <v>2.190849</v>
      </c>
      <c r="I32" s="19">
        <f>+'[5]11'!$M$18/10^6</f>
        <v>2.4191929999999999</v>
      </c>
      <c r="J32" s="19">
        <f>+'[5]11'!$N$18/10^6</f>
        <v>2.6787209999999999</v>
      </c>
      <c r="K32" s="19">
        <f>+'[5]11'!$O$18/10^6</f>
        <v>2.5445030000000002</v>
      </c>
      <c r="L32" s="19">
        <f>+'[5]11'!$Q$18/10^6</f>
        <v>2.4374129999999998</v>
      </c>
      <c r="M32" s="19">
        <f>+'[5]11'!$R$18/10^6</f>
        <v>2.4220009999999998</v>
      </c>
      <c r="N32" s="19">
        <f>+'[5]11'!$S$18/10^6</f>
        <v>2.3892709999999999</v>
      </c>
      <c r="O32" s="20">
        <f>SUM(C32:N32)</f>
        <v>28.530141</v>
      </c>
    </row>
    <row r="33" spans="1:15" x14ac:dyDescent="0.2">
      <c r="A33" s="10">
        <v>1005</v>
      </c>
      <c r="B33" s="10" t="s">
        <v>13</v>
      </c>
      <c r="C33" s="21">
        <f>+'[5]12'!$E$18/10^6</f>
        <v>3.8056E-2</v>
      </c>
      <c r="D33" s="21">
        <f>+'[5]12'!$F$18/10^6</f>
        <v>4.3617000000000003E-2</v>
      </c>
      <c r="E33" s="21">
        <f>+'[5]12'!$G$18/10^6</f>
        <v>3.6542999999999999E-2</v>
      </c>
      <c r="F33" s="21">
        <f>+'[5]12'!$I$18/10^6</f>
        <v>4.2032E-2</v>
      </c>
      <c r="G33" s="21">
        <f>+'[5]12'!$J$18/10^6</f>
        <v>4.0631E-2</v>
      </c>
      <c r="H33" s="21">
        <f>+'[5]12'!$K$18/10^6</f>
        <v>3.6583999999999998E-2</v>
      </c>
      <c r="I33" s="21">
        <f>+'[5]12'!$M$18/10^6</f>
        <v>4.5594999999999997E-2</v>
      </c>
      <c r="J33" s="21">
        <f>+'[5]12'!$N$18/10^6</f>
        <v>4.6482999999999997E-2</v>
      </c>
      <c r="K33" s="21">
        <f>+'[5]12'!$O$18/10^6</f>
        <v>4.3858000000000001E-2</v>
      </c>
      <c r="L33" s="21">
        <f>+'[5]12'!$Q$18/10^6</f>
        <v>4.2958000000000003E-2</v>
      </c>
      <c r="M33" s="21">
        <f>+'[5]12'!$R$18/10^6</f>
        <v>4.5165999999999998E-2</v>
      </c>
      <c r="N33" s="21">
        <f>+'[5]12'!$S$18/10^6</f>
        <v>4.3742999999999997E-2</v>
      </c>
      <c r="O33" s="22">
        <f t="shared" ref="O33:O59" si="2">SUM(C33:N33)</f>
        <v>0.50526599999999999</v>
      </c>
    </row>
    <row r="34" spans="1:15" x14ac:dyDescent="0.2">
      <c r="A34" s="10">
        <v>1006</v>
      </c>
      <c r="B34" s="10" t="s">
        <v>14</v>
      </c>
      <c r="C34" s="21">
        <f>+'[5]13'!$E$18/10^6</f>
        <v>0.14893999999999999</v>
      </c>
      <c r="D34" s="21">
        <f>+'[5]13'!$F$18/10^6</f>
        <v>0.173731</v>
      </c>
      <c r="E34" s="21">
        <f>+'[5]13'!$G$18/10^6</f>
        <v>0.160854</v>
      </c>
      <c r="F34" s="21">
        <f>+'[5]13'!$I$18/10^6</f>
        <v>0.17130999999999999</v>
      </c>
      <c r="G34" s="21">
        <f>+'[5]13'!$J$18/10^6</f>
        <v>0.173211</v>
      </c>
      <c r="H34" s="21">
        <f>+'[5]13'!$K$18/10^6</f>
        <v>0.16197700000000001</v>
      </c>
      <c r="I34" s="21">
        <f>+'[5]13'!$M$18/10^6</f>
        <v>0.19258</v>
      </c>
      <c r="J34" s="21">
        <f>+'[5]13'!$N$18/10^6</f>
        <v>0.22384599999999999</v>
      </c>
      <c r="K34" s="21">
        <f>+'[5]13'!$O$18/10^6</f>
        <v>0.20422599999999999</v>
      </c>
      <c r="L34" s="21">
        <f>+'[5]13'!$Q$18/10^6</f>
        <v>0.18204699999999999</v>
      </c>
      <c r="M34" s="21">
        <f>+'[5]13'!$R$18/10^6</f>
        <v>0.17393900000000001</v>
      </c>
      <c r="N34" s="21">
        <f>+'[5]13'!$S$18/10^6</f>
        <v>0.165463</v>
      </c>
      <c r="O34" s="22">
        <f t="shared" si="2"/>
        <v>2.1321240000000001</v>
      </c>
    </row>
    <row r="35" spans="1:15" x14ac:dyDescent="0.2">
      <c r="A35" s="10">
        <v>1007</v>
      </c>
      <c r="B35" s="10" t="s">
        <v>15</v>
      </c>
      <c r="C35" s="21">
        <f>+'[5]14'!$E$18/10^6</f>
        <v>0.32836599999999999</v>
      </c>
      <c r="D35" s="21">
        <f>+'[5]14'!$F$18/10^6</f>
        <v>0.37325199999999997</v>
      </c>
      <c r="E35" s="21">
        <f>+'[5]14'!$G$18/10^6</f>
        <v>0.37141999999999997</v>
      </c>
      <c r="F35" s="21">
        <f>+'[5]14'!$I$18/10^6</f>
        <v>0.365844</v>
      </c>
      <c r="G35" s="21">
        <f>+'[5]14'!$J$18/10^6</f>
        <v>0.36617300000000003</v>
      </c>
      <c r="H35" s="21">
        <f>+'[5]14'!$K$18/10^6</f>
        <v>0.33706799999999998</v>
      </c>
      <c r="I35" s="21">
        <f>+'[5]14'!$M$18/10^6</f>
        <v>0.39196599999999998</v>
      </c>
      <c r="J35" s="21">
        <f>+'[5]14'!$N$18/10^6</f>
        <v>0.43013099999999999</v>
      </c>
      <c r="K35" s="21">
        <f>+'[5]14'!$O$18/10^6</f>
        <v>0.39222499999999999</v>
      </c>
      <c r="L35" s="21">
        <f>+'[5]14'!$Q$18/10^6</f>
        <v>0.38150699999999999</v>
      </c>
      <c r="M35" s="21">
        <f>+'[5]14'!$R$18/10^6</f>
        <v>0.36865399999999998</v>
      </c>
      <c r="N35" s="21">
        <f>+'[5]14'!$S$18/10^6</f>
        <v>0.36481000000000002</v>
      </c>
      <c r="O35" s="22">
        <f t="shared" si="2"/>
        <v>4.4714160000000005</v>
      </c>
    </row>
    <row r="36" spans="1:15" x14ac:dyDescent="0.2">
      <c r="A36" s="10">
        <v>1008</v>
      </c>
      <c r="B36" s="10" t="s">
        <v>16</v>
      </c>
      <c r="C36" s="21">
        <f>+'[5]15'!$E$18/10^6</f>
        <v>4.5961000000000002E-2</v>
      </c>
      <c r="D36" s="21">
        <f>+'[5]15'!$F$18/10^6</f>
        <v>4.7049000000000001E-2</v>
      </c>
      <c r="E36" s="21">
        <f>+'[5]15'!$G$18/10^6</f>
        <v>4.5383E-2</v>
      </c>
      <c r="F36" s="21">
        <f>+'[5]15'!$I$18/10^6</f>
        <v>6.1251E-2</v>
      </c>
      <c r="G36" s="21">
        <f>+'[5]15'!$J$18/10^6</f>
        <v>6.2216E-2</v>
      </c>
      <c r="H36" s="21">
        <f>+'[5]15'!$K$18/10^6</f>
        <v>6.0167999999999999E-2</v>
      </c>
      <c r="I36" s="21">
        <f>+'[5]15'!$M$18/10^6</f>
        <v>6.7368999999999998E-2</v>
      </c>
      <c r="J36" s="21">
        <f>+'[5]15'!$N$18/10^6</f>
        <v>8.0976000000000006E-2</v>
      </c>
      <c r="K36" s="21">
        <f>+'[5]15'!$O$18/10^6</f>
        <v>6.9222000000000006E-2</v>
      </c>
      <c r="L36" s="21">
        <f>+'[5]15'!$Q$18/10^6</f>
        <v>6.3931000000000002E-2</v>
      </c>
      <c r="M36" s="21">
        <f>+'[5]15'!$R$18/10^6</f>
        <v>6.3114000000000003E-2</v>
      </c>
      <c r="N36" s="21">
        <f>+'[5]15'!$S$18/10^6</f>
        <v>6.2350999999999997E-2</v>
      </c>
      <c r="O36" s="22">
        <f t="shared" si="2"/>
        <v>0.72899100000000006</v>
      </c>
    </row>
    <row r="37" spans="1:15" x14ac:dyDescent="0.2">
      <c r="A37" s="10">
        <v>1009</v>
      </c>
      <c r="B37" s="10" t="s">
        <v>17</v>
      </c>
      <c r="C37" s="21">
        <f>+'[5]16'!$E$18/10^6</f>
        <v>7.9230490000000001E-2</v>
      </c>
      <c r="D37" s="21">
        <f>+'[5]16'!$F$18/10^6</f>
        <v>9.4214880000000001E-2</v>
      </c>
      <c r="E37" s="21">
        <f>+'[5]16'!$G$18/10^6</f>
        <v>8.38724E-2</v>
      </c>
      <c r="F37" s="21">
        <f>+'[5]16'!$I$18/10^6</f>
        <v>8.3759800000000009E-2</v>
      </c>
      <c r="G37" s="21">
        <f>+'[5]16'!$J$18/10^6</f>
        <v>8.7969000000000006E-2</v>
      </c>
      <c r="H37" s="21">
        <f>+'[5]16'!$K$18/10^6</f>
        <v>7.9264000000000001E-2</v>
      </c>
      <c r="I37" s="21">
        <f>+'[5]16'!$M$18/10^6</f>
        <v>7.9127000000000003E-2</v>
      </c>
      <c r="J37" s="21">
        <f>+'[5]16'!$N$18/10^6</f>
        <v>0.11134939999999999</v>
      </c>
      <c r="K37" s="21">
        <f>+'[5]16'!$O$18/10^6</f>
        <v>0.10018980000000001</v>
      </c>
      <c r="L37" s="21">
        <f>+'[5]16'!$Q$18/10^6</f>
        <v>8.8143899999999997E-2</v>
      </c>
      <c r="M37" s="21">
        <f>+'[5]16'!$R$18/10^6</f>
        <v>9.520830000000001E-2</v>
      </c>
      <c r="N37" s="21">
        <f>+'[5]16'!$S$18/10^6</f>
        <v>8.5840399999999997E-2</v>
      </c>
      <c r="O37" s="22">
        <f t="shared" si="2"/>
        <v>1.0681693700000001</v>
      </c>
    </row>
    <row r="38" spans="1:15" x14ac:dyDescent="0.2">
      <c r="A38" s="10">
        <v>1010</v>
      </c>
      <c r="B38" s="10" t="s">
        <v>19</v>
      </c>
      <c r="C38" s="21">
        <f>+'[5]18'!$E$18/10^6</f>
        <v>0.140713</v>
      </c>
      <c r="D38" s="21">
        <f>+'[5]18'!$F$18/10^6</f>
        <v>0.12901399999999999</v>
      </c>
      <c r="E38" s="21">
        <f>+'[5]18'!$G$18/10^6</f>
        <v>0.14369199999999999</v>
      </c>
      <c r="F38" s="21">
        <f>+'[5]18'!$I$18/10^6</f>
        <v>0.125194</v>
      </c>
      <c r="G38" s="21">
        <f>+'[5]18'!$J$18/10^6</f>
        <v>0.13467299999999999</v>
      </c>
      <c r="H38" s="21">
        <f>+'[5]18'!$K$18/10^6</f>
        <v>0.118367</v>
      </c>
      <c r="I38" s="21">
        <f>+'[5]18'!$M$18/10^6</f>
        <v>0.13544300000000001</v>
      </c>
      <c r="J38" s="21">
        <f>+'[5]18'!$N$18/10^6</f>
        <v>0.17068</v>
      </c>
      <c r="K38" s="21">
        <f>+'[5]18'!$O$18/10^6</f>
        <v>0.131913</v>
      </c>
      <c r="L38" s="21">
        <f>+'[5]18'!$Q$18/10^6</f>
        <v>0.13250000000000001</v>
      </c>
      <c r="M38" s="21">
        <f>+'[5]18'!$R$18/10^6</f>
        <v>0.13828199999999999</v>
      </c>
      <c r="N38" s="21">
        <f>+'[5]18'!$S$18/10^6</f>
        <v>0.13703799999999999</v>
      </c>
      <c r="O38" s="22">
        <f t="shared" si="2"/>
        <v>1.6375090000000001</v>
      </c>
    </row>
    <row r="39" spans="1:15" x14ac:dyDescent="0.2">
      <c r="A39" s="10">
        <v>1011</v>
      </c>
      <c r="B39" s="10" t="s">
        <v>20</v>
      </c>
      <c r="C39" s="21">
        <f>+'[5]19'!$E$18/10^6</f>
        <v>7.3459999999999998E-2</v>
      </c>
      <c r="D39" s="21">
        <f>+'[5]19'!$F$18/10^6</f>
        <v>7.4132000000000003E-2</v>
      </c>
      <c r="E39" s="21">
        <f>+'[5]19'!$G$18/10^6</f>
        <v>7.4829999999999994E-2</v>
      </c>
      <c r="F39" s="21">
        <f>+'[5]19'!$I$18/10^6</f>
        <v>7.8317999999999999E-2</v>
      </c>
      <c r="G39" s="21">
        <f>+'[5]19'!$J$18/10^6</f>
        <v>7.2621000000000005E-2</v>
      </c>
      <c r="H39" s="21">
        <f>+'[5]19'!$K$18/10^6</f>
        <v>7.6758999999999994E-2</v>
      </c>
      <c r="I39" s="21">
        <f>+'[5]19'!$M$18/10^6</f>
        <v>8.9326000000000003E-2</v>
      </c>
      <c r="J39" s="21">
        <f>+'[5]19'!$N$18/10^6</f>
        <v>9.8987000000000006E-2</v>
      </c>
      <c r="K39" s="21">
        <f>+'[5]19'!$O$18/10^6</f>
        <v>9.0537000000000006E-2</v>
      </c>
      <c r="L39" s="21">
        <f>+'[5]19'!$Q$18/10^6</f>
        <v>7.2300000000000003E-2</v>
      </c>
      <c r="M39" s="21">
        <f>+'[5]19'!$R$18/10^6</f>
        <v>7.6501E-2</v>
      </c>
      <c r="N39" s="21">
        <f>+'[5]19'!$S$18/10^6</f>
        <v>7.3153999999999997E-2</v>
      </c>
      <c r="O39" s="22">
        <f t="shared" si="2"/>
        <v>0.95092500000000002</v>
      </c>
    </row>
    <row r="40" spans="1:15" x14ac:dyDescent="0.2">
      <c r="A40" s="10">
        <v>1012</v>
      </c>
      <c r="B40" s="10" t="s">
        <v>21</v>
      </c>
      <c r="C40" s="21">
        <f>+'[5]20'!$E$18/10^6</f>
        <v>0.22409799999999999</v>
      </c>
      <c r="D40" s="21">
        <f>+'[5]20'!$F$18/10^6</f>
        <v>0.23779900000000001</v>
      </c>
      <c r="E40" s="21">
        <f>+'[5]20'!$G$18/10^6</f>
        <v>0.22969000000000001</v>
      </c>
      <c r="F40" s="21">
        <f>+'[5]20'!$I$18/10^6</f>
        <v>0.23188</v>
      </c>
      <c r="G40" s="21">
        <f>+'[5]20'!$J$18/10^6</f>
        <v>0.22797700000000001</v>
      </c>
      <c r="H40" s="21">
        <f>+'[5]20'!$K$18/10^6</f>
        <v>0.21590799999999999</v>
      </c>
      <c r="I40" s="21">
        <f>+'[5]20'!$M$18/10^6</f>
        <v>0.244421</v>
      </c>
      <c r="J40" s="21">
        <f>+'[5]20'!$N$18/10^6</f>
        <v>0.27735500000000002</v>
      </c>
      <c r="K40" s="21">
        <f>+'[5]20'!$O$18/10^6</f>
        <v>0.25152799999999997</v>
      </c>
      <c r="L40" s="21">
        <f>+'[5]20'!$Q$18/10^6</f>
        <v>0.23267199999999999</v>
      </c>
      <c r="M40" s="21">
        <f>+'[5]20'!$R$18/10^6</f>
        <v>0.23261200000000001</v>
      </c>
      <c r="N40" s="21">
        <f>+'[5]20'!$S$18/10^6</f>
        <v>0.22697600000000001</v>
      </c>
      <c r="O40" s="22">
        <f t="shared" si="2"/>
        <v>2.832916</v>
      </c>
    </row>
    <row r="41" spans="1:15" x14ac:dyDescent="0.2">
      <c r="A41" s="10">
        <v>1013</v>
      </c>
      <c r="B41" s="10" t="s">
        <v>22</v>
      </c>
      <c r="C41" s="21">
        <f>+'[5]21'!$E$18/10^6</f>
        <v>1.1804E-2</v>
      </c>
      <c r="D41" s="21">
        <f>+'[5]21'!$F$18/10^6</f>
        <v>1.2973E-2</v>
      </c>
      <c r="E41" s="21">
        <f>+'[5]21'!$G$18/10^6</f>
        <v>1.2668E-2</v>
      </c>
      <c r="F41" s="21">
        <f>+'[5]21'!$I$18/10^6</f>
        <v>1.3161000000000001E-2</v>
      </c>
      <c r="G41" s="21">
        <f>+'[5]21'!$J$18/10^6</f>
        <v>1.3468000000000001E-2</v>
      </c>
      <c r="H41" s="21">
        <f>+'[5]21'!$K$18/10^6</f>
        <v>1.1526E-2</v>
      </c>
      <c r="I41" s="21">
        <f>+'[5]21'!$M$18/10^6</f>
        <v>1.3757E-2</v>
      </c>
      <c r="J41" s="21">
        <f>+'[5]21'!$N$18/10^6</f>
        <v>1.5188999999999999E-2</v>
      </c>
      <c r="K41" s="21">
        <f>+'[5]21'!$O$18/10^6</f>
        <v>1.3653E-2</v>
      </c>
      <c r="L41" s="21">
        <f>+'[5]21'!$Q$18/10^6</f>
        <v>1.2574E-2</v>
      </c>
      <c r="M41" s="21">
        <f>+'[5]21'!$R$18/10^6</f>
        <v>1.3521E-2</v>
      </c>
      <c r="N41" s="21">
        <f>+'[5]21'!$S$18/10^6</f>
        <v>1.2484E-2</v>
      </c>
      <c r="O41" s="22">
        <f t="shared" si="2"/>
        <v>0.15677799999999997</v>
      </c>
    </row>
    <row r="42" spans="1:15" x14ac:dyDescent="0.2">
      <c r="A42" s="10">
        <v>1014</v>
      </c>
      <c r="B42" s="10" t="s">
        <v>23</v>
      </c>
      <c r="C42" s="21">
        <f>+'[5]22'!$E$18/10^6</f>
        <v>0.62226300000000001</v>
      </c>
      <c r="D42" s="21">
        <f>+'[5]22'!$F$18/10^6</f>
        <v>0.681809</v>
      </c>
      <c r="E42" s="21">
        <f>+'[5]22'!$G$18/10^6</f>
        <v>0.66020400000000001</v>
      </c>
      <c r="F42" s="21">
        <f>+'[5]22'!$I$18/10^6</f>
        <v>0.67615700000000001</v>
      </c>
      <c r="G42" s="21">
        <f>+'[5]22'!$J$18/10^6</f>
        <v>0.67277100000000001</v>
      </c>
      <c r="H42" s="21">
        <f>+'[5]22'!$K$18/10^6</f>
        <v>0.64455499999999999</v>
      </c>
      <c r="I42" s="21">
        <f>+'[5]22'!$M$18/10^6</f>
        <v>0.66662600000000005</v>
      </c>
      <c r="J42" s="21">
        <f>+'[5]22'!$N$18/10^6</f>
        <v>0.82940199999999997</v>
      </c>
      <c r="K42" s="21">
        <f>+'[5]22'!$O$18/10^6</f>
        <v>0.72086899999999998</v>
      </c>
      <c r="L42" s="21">
        <f>+'[5]22'!$Q$18/10^6</f>
        <v>0.695963</v>
      </c>
      <c r="M42" s="21">
        <f>+'[5]22'!$R$18/10^6</f>
        <v>0.69174999999999998</v>
      </c>
      <c r="N42" s="21">
        <f>+'[5]22'!$S$18/10^6</f>
        <v>0.67188000000000003</v>
      </c>
      <c r="O42" s="22">
        <f t="shared" si="2"/>
        <v>8.2342490000000002</v>
      </c>
    </row>
    <row r="43" spans="1:15" x14ac:dyDescent="0.2">
      <c r="A43" s="10">
        <v>1015</v>
      </c>
      <c r="B43" s="10" t="s">
        <v>24</v>
      </c>
      <c r="C43" s="21">
        <f>+'[5]23'!$E$18/10^6</f>
        <v>6.4706E-2</v>
      </c>
      <c r="D43" s="21">
        <f>+'[5]23'!$F$18/10^6</f>
        <v>6.5583000000000002E-2</v>
      </c>
      <c r="E43" s="21">
        <f>+'[5]23'!$G$18/10^6</f>
        <v>6.4336000000000004E-2</v>
      </c>
      <c r="F43" s="21">
        <f>+'[5]23'!$I$18/10^6</f>
        <v>6.6726999999999995E-2</v>
      </c>
      <c r="G43" s="21">
        <f>+'[5]23'!$J$18/10^6</f>
        <v>6.9559999999999997E-2</v>
      </c>
      <c r="H43" s="21">
        <f>+'[5]23'!$K$18/10^6</f>
        <v>6.3608999999999999E-2</v>
      </c>
      <c r="I43" s="21">
        <f>+'[5]23'!$M$18/10^6</f>
        <v>7.2155399999999995E-2</v>
      </c>
      <c r="J43" s="21">
        <f>+'[5]23'!$N$18/10^6</f>
        <v>8.7082999999999994E-2</v>
      </c>
      <c r="K43" s="21">
        <f>+'[5]23'!$O$18/10^6</f>
        <v>7.3727000000000001E-2</v>
      </c>
      <c r="L43" s="21">
        <f>+'[5]23'!$Q$18/10^6</f>
        <v>7.2621000000000005E-2</v>
      </c>
      <c r="M43" s="21">
        <f>+'[5]23'!$R$18/10^6</f>
        <v>7.3224200000000003E-2</v>
      </c>
      <c r="N43" s="21">
        <f>+'[5]23'!$S$18/10^6</f>
        <v>6.5631200000000001E-2</v>
      </c>
      <c r="O43" s="22">
        <f t="shared" si="2"/>
        <v>0.83896280000000001</v>
      </c>
    </row>
    <row r="44" spans="1:15" x14ac:dyDescent="0.2">
      <c r="A44" s="10">
        <v>1016</v>
      </c>
      <c r="B44" s="10" t="s">
        <v>25</v>
      </c>
      <c r="C44" s="21">
        <f>+'[5]24'!$E$18/10^6</f>
        <v>8.8331999999999994E-2</v>
      </c>
      <c r="D44" s="21">
        <f>+'[5]24'!$F$18/10^6</f>
        <v>9.4024999999999997E-2</v>
      </c>
      <c r="E44" s="21">
        <f>+'[5]24'!$G$18/10^6</f>
        <v>9.8308000000000006E-2</v>
      </c>
      <c r="F44" s="21">
        <f>+'[5]24'!$I$18/10^6</f>
        <v>0.105735</v>
      </c>
      <c r="G44" s="21">
        <f>+'[5]24'!$J$18/10^6</f>
        <v>0.10163</v>
      </c>
      <c r="H44" s="21">
        <f>+'[5]24'!$K$18/10^6</f>
        <v>9.9052000000000001E-2</v>
      </c>
      <c r="I44" s="21">
        <f>+'[5]24'!$M$18/10^6</f>
        <v>0.115103</v>
      </c>
      <c r="J44" s="21">
        <f>+'[5]24'!$N$18/10^6</f>
        <v>0.13323499999999999</v>
      </c>
      <c r="K44" s="21">
        <f>+'[5]24'!$O$18/10^6</f>
        <v>0.11192199999999999</v>
      </c>
      <c r="L44" s="21">
        <f>+'[5]24'!$Q$18/10^6</f>
        <v>9.8617999999999997E-2</v>
      </c>
      <c r="M44" s="21">
        <f>+'[5]24'!$R$18/10^6</f>
        <v>0.10174</v>
      </c>
      <c r="N44" s="21">
        <f>+'[5]24'!$S$18/10^6</f>
        <v>9.6545000000000006E-2</v>
      </c>
      <c r="O44" s="22">
        <f t="shared" si="2"/>
        <v>1.244245</v>
      </c>
    </row>
    <row r="45" spans="1:15" x14ac:dyDescent="0.2">
      <c r="A45" s="10">
        <v>1017</v>
      </c>
      <c r="B45" s="10" t="s">
        <v>26</v>
      </c>
      <c r="C45" s="21">
        <f>+'[5]25'!$E$18/10^6</f>
        <v>0.18723600000000001</v>
      </c>
      <c r="D45" s="21">
        <f>+'[5]25'!$F$18/10^6</f>
        <v>0.20643800000000001</v>
      </c>
      <c r="E45" s="21">
        <f>+'[5]25'!$G$18/10^6</f>
        <v>0.194802</v>
      </c>
      <c r="F45" s="21">
        <f>+'[5]25'!$I$18/10^6</f>
        <v>0.19695099999999999</v>
      </c>
      <c r="G45" s="21">
        <f>+'[5]25'!$J$18/10^6</f>
        <v>0.20294400000000001</v>
      </c>
      <c r="H45" s="21">
        <f>+'[5]25'!$K$18/10^6</f>
        <v>0.193157</v>
      </c>
      <c r="I45" s="21">
        <f>+'[5]25'!$M$18/10^6</f>
        <v>0.19420499999999999</v>
      </c>
      <c r="J45" s="21">
        <f>+'[5]25'!$N$18/10^6</f>
        <v>0.25479200000000002</v>
      </c>
      <c r="K45" s="21">
        <f>+'[5]25'!$O$18/10^6</f>
        <v>0.210142</v>
      </c>
      <c r="L45" s="21">
        <f>+'[5]25'!$Q$18/10^6</f>
        <v>0.207538</v>
      </c>
      <c r="M45" s="21">
        <f>+'[5]25'!$R$18/10^6</f>
        <v>0.19966600000000001</v>
      </c>
      <c r="N45" s="21">
        <f>+'[5]25'!$S$18/10^6</f>
        <v>0.19523099999999999</v>
      </c>
      <c r="O45" s="22">
        <f t="shared" si="2"/>
        <v>2.4431020000000006</v>
      </c>
    </row>
    <row r="46" spans="1:15" x14ac:dyDescent="0.2">
      <c r="A46" s="10">
        <v>1018</v>
      </c>
      <c r="B46" s="10" t="s">
        <v>27</v>
      </c>
      <c r="C46" s="21">
        <f>+'[5]26'!$E$18/10^6</f>
        <v>8.3811999999999998E-2</v>
      </c>
      <c r="D46" s="21">
        <f>+'[5]26'!$F$18/10^6</f>
        <v>8.8189000000000003E-2</v>
      </c>
      <c r="E46" s="21">
        <f>+'[5]26'!$G$18/10^6</f>
        <v>8.1104999999999997E-2</v>
      </c>
      <c r="F46" s="21">
        <f>+'[5]26'!$I$18/10^6</f>
        <v>8.3067000000000002E-2</v>
      </c>
      <c r="G46" s="21">
        <f>+'[5]26'!$J$18/10^6</f>
        <v>8.3423999999999998E-2</v>
      </c>
      <c r="H46" s="21">
        <f>+'[5]26'!$K$18/10^6</f>
        <v>7.8191999999999998E-2</v>
      </c>
      <c r="I46" s="21">
        <f>+'[5]26'!$M$18/10^6</f>
        <v>8.6201E-2</v>
      </c>
      <c r="J46" s="21">
        <f>+'[5]26'!$N$18/10^6</f>
        <v>0.116719</v>
      </c>
      <c r="K46" s="21">
        <f>+'[5]26'!$O$18/10^6</f>
        <v>8.8741E-2</v>
      </c>
      <c r="L46" s="21">
        <f>+'[5]26'!$Q$18/10^6</f>
        <v>9.5533000000000007E-2</v>
      </c>
      <c r="M46" s="21">
        <f>+'[5]26'!$R$18/10^6</f>
        <v>8.7690000000000004E-2</v>
      </c>
      <c r="N46" s="21">
        <f>+'[5]26'!$S$18/10^6</f>
        <v>8.3011000000000001E-2</v>
      </c>
      <c r="O46" s="22">
        <f t="shared" si="2"/>
        <v>1.0556840000000001</v>
      </c>
    </row>
    <row r="47" spans="1:15" x14ac:dyDescent="0.2">
      <c r="A47" s="10">
        <v>1019</v>
      </c>
      <c r="B47" s="10" t="s">
        <v>28</v>
      </c>
      <c r="C47" s="21">
        <f>+'[5]27'!$E$18/10^6</f>
        <v>5.1274E-2</v>
      </c>
      <c r="D47" s="21">
        <f>+'[5]27'!$F$18/10^6</f>
        <v>5.2713000000000003E-2</v>
      </c>
      <c r="E47" s="21">
        <f>+'[5]27'!$G$18/10^6</f>
        <v>5.3269999999999998E-2</v>
      </c>
      <c r="F47" s="21">
        <f>+'[5]27'!$I$18/10^6</f>
        <v>5.3011000000000003E-2</v>
      </c>
      <c r="G47" s="21">
        <f>+'[5]27'!$J$18/10^6</f>
        <v>5.1853000000000003E-2</v>
      </c>
      <c r="H47" s="21">
        <f>+'[5]27'!$K$18/10^6</f>
        <v>4.9036000000000003E-2</v>
      </c>
      <c r="I47" s="21">
        <f>+'[5]27'!$M$18/10^6</f>
        <v>5.6382000000000002E-2</v>
      </c>
      <c r="J47" s="21">
        <f>+'[5]27'!$N$18/10^6</f>
        <v>6.9405999999999995E-2</v>
      </c>
      <c r="K47" s="21">
        <f>+'[5]27'!$O$18/10^6</f>
        <v>6.1529E-2</v>
      </c>
      <c r="L47" s="21">
        <f>+'[5]27'!$Q$18/10^6</f>
        <v>5.5389000000000001E-2</v>
      </c>
      <c r="M47" s="21">
        <f>+'[5]27'!$R$18/10^6</f>
        <v>5.4216E-2</v>
      </c>
      <c r="N47" s="21">
        <f>+'[5]27'!$S$18/10^6</f>
        <v>5.2366000000000003E-2</v>
      </c>
      <c r="O47" s="22">
        <f t="shared" si="2"/>
        <v>0.66044500000000006</v>
      </c>
    </row>
    <row r="48" spans="1:15" x14ac:dyDescent="0.2">
      <c r="A48" s="10">
        <v>1020</v>
      </c>
      <c r="B48" s="10" t="s">
        <v>29</v>
      </c>
      <c r="C48" s="21">
        <f>+'[5]28'!$E$18/10^6</f>
        <v>0.25187700000000002</v>
      </c>
      <c r="D48" s="21">
        <f>+'[5]28'!$F$18/10^6</f>
        <v>0.27</v>
      </c>
      <c r="E48" s="21">
        <f>+'[5]28'!$G$18/10^6</f>
        <v>0.25706499999999999</v>
      </c>
      <c r="F48" s="21">
        <f>+'[5]28'!$I$18/10^6</f>
        <v>0.26205699999999998</v>
      </c>
      <c r="G48" s="21">
        <f>+'[5]28'!$J$18/10^6</f>
        <v>0.27135900000000002</v>
      </c>
      <c r="H48" s="21">
        <f>+'[5]28'!$K$18/10^6</f>
        <v>0.24748000000000001</v>
      </c>
      <c r="I48" s="21">
        <f>+'[5]28'!$M$18/10^6</f>
        <v>0.27869500000000003</v>
      </c>
      <c r="J48" s="21">
        <f>+'[5]28'!$N$18/10^6</f>
        <v>0.29369299999999998</v>
      </c>
      <c r="K48" s="21">
        <f>+'[5]28'!$O$18/10^6</f>
        <v>0.28573799999999999</v>
      </c>
      <c r="L48" s="21">
        <f>+'[5]28'!$Q$18/10^6</f>
        <v>0.268148</v>
      </c>
      <c r="M48" s="21">
        <f>+'[5]28'!$R$18/10^6</f>
        <v>0.26883899999999999</v>
      </c>
      <c r="N48" s="21">
        <f>+'[5]28'!$S$18/10^6</f>
        <v>0.26866699999999999</v>
      </c>
      <c r="O48" s="22">
        <f t="shared" si="2"/>
        <v>3.2236180000000001</v>
      </c>
    </row>
    <row r="49" spans="1:15" x14ac:dyDescent="0.2">
      <c r="A49" s="10">
        <v>1021</v>
      </c>
      <c r="B49" s="10" t="s">
        <v>30</v>
      </c>
      <c r="C49" s="21">
        <f>+'[5]29'!$E$18/10^6</f>
        <v>6.3277E-2</v>
      </c>
      <c r="D49" s="21">
        <f>+'[5]29'!$F$18/10^6</f>
        <v>6.5742999999999996E-2</v>
      </c>
      <c r="E49" s="21">
        <f>+'[5]29'!$G$18/10^6</f>
        <v>6.3871999999999998E-2</v>
      </c>
      <c r="F49" s="21">
        <f>+'[5]29'!$I$18/10^6</f>
        <v>6.5060999999999994E-2</v>
      </c>
      <c r="G49" s="21">
        <f>+'[5]29'!$J$18/10^6</f>
        <v>6.5293000000000004E-2</v>
      </c>
      <c r="H49" s="21">
        <f>+'[5]29'!$K$18/10^6</f>
        <v>6.5254000000000006E-2</v>
      </c>
      <c r="I49" s="21">
        <f>+'[5]29'!$M$18/10^6</f>
        <v>6.1823000000000003E-2</v>
      </c>
      <c r="J49" s="21">
        <f>+'[5]29'!$N$18/10^6</f>
        <v>8.1688999999999998E-2</v>
      </c>
      <c r="K49" s="21">
        <f>+'[5]29'!$O$18/10^6</f>
        <v>7.3690000000000005E-2</v>
      </c>
      <c r="L49" s="21">
        <f>+'[5]29'!$Q$18/10^6</f>
        <v>7.4172000000000002E-2</v>
      </c>
      <c r="M49" s="21">
        <f>+'[5]29'!$R$18/10^6</f>
        <v>7.1068999999999993E-2</v>
      </c>
      <c r="N49" s="21">
        <f>+'[5]29'!$S$18/10^6</f>
        <v>7.1620000000000003E-2</v>
      </c>
      <c r="O49" s="22">
        <f t="shared" si="2"/>
        <v>0.82256299999999993</v>
      </c>
    </row>
    <row r="50" spans="1:15" x14ac:dyDescent="0.2">
      <c r="A50" s="10">
        <v>1022</v>
      </c>
      <c r="B50" s="10" t="s">
        <v>31</v>
      </c>
      <c r="C50" s="21">
        <f>+'[5]30'!$E$18/10^6</f>
        <v>0.31349500000000002</v>
      </c>
      <c r="D50" s="21">
        <f>+'[5]30'!$F$18/10^6</f>
        <v>0.33169500000000002</v>
      </c>
      <c r="E50" s="21">
        <f>+'[5]30'!$G$18/10^6</f>
        <v>0.32438499999999998</v>
      </c>
      <c r="F50" s="21">
        <f>+'[5]30'!$I$18/10^6</f>
        <v>0.31816100000000003</v>
      </c>
      <c r="G50" s="21">
        <f>+'[5]30'!$J$18/10^6</f>
        <v>0.32749499999999998</v>
      </c>
      <c r="H50" s="21">
        <f>+'[5]30'!$K$18/10^6</f>
        <v>0.30104700000000001</v>
      </c>
      <c r="I50" s="21">
        <f>+'[5]30'!$M$18/10^6</f>
        <v>0.342366</v>
      </c>
      <c r="J50" s="21">
        <f>+'[5]30'!$N$18/10^6</f>
        <v>0.40320099999999998</v>
      </c>
      <c r="K50" s="21">
        <f>+'[5]30'!$O$18/10^6</f>
        <v>0.36801499999999998</v>
      </c>
      <c r="L50" s="21">
        <f>+'[5]30'!$Q$18/10^6</f>
        <v>0.34589199999999998</v>
      </c>
      <c r="M50" s="21">
        <f>+'[5]30'!$R$18/10^6</f>
        <v>0.35300599999999999</v>
      </c>
      <c r="N50" s="21">
        <f>+'[5]30'!$S$18/10^6</f>
        <v>0.33425300000000002</v>
      </c>
      <c r="O50" s="22">
        <f t="shared" si="2"/>
        <v>4.0630110000000004</v>
      </c>
    </row>
    <row r="51" spans="1:15" x14ac:dyDescent="0.2">
      <c r="A51" s="10">
        <v>1023</v>
      </c>
      <c r="B51" s="10" t="s">
        <v>32</v>
      </c>
      <c r="C51" s="21">
        <f>+'[5]31'!$E$18/10^6</f>
        <v>6.9236000000000006E-2</v>
      </c>
      <c r="D51" s="21">
        <f>+'[5]31'!$F$18/10^6</f>
        <v>7.4922000000000002E-2</v>
      </c>
      <c r="E51" s="21">
        <f>+'[5]31'!$G$18/10^6</f>
        <v>6.8959999999999994E-2</v>
      </c>
      <c r="F51" s="21">
        <f>+'[5]31'!$I$18/10^6</f>
        <v>7.4498999999999996E-2</v>
      </c>
      <c r="G51" s="21">
        <f>+'[5]31'!$J$18/10^6</f>
        <v>6.9000000000000006E-2</v>
      </c>
      <c r="H51" s="21">
        <f>+'[5]31'!$K$18/10^6</f>
        <v>6.6907999999999995E-2</v>
      </c>
      <c r="I51" s="21">
        <f>+'[5]31'!$M$18/10^6</f>
        <v>8.0658999999999995E-2</v>
      </c>
      <c r="J51" s="21">
        <f>+'[5]31'!$N$18/10^6</f>
        <v>8.6667999999999995E-2</v>
      </c>
      <c r="K51" s="21">
        <f>+'[5]31'!$O$18/10^6</f>
        <v>7.7085000000000001E-2</v>
      </c>
      <c r="L51" s="21">
        <f>+'[5]31'!$Q$18/10^6</f>
        <v>7.3355000000000004E-2</v>
      </c>
      <c r="M51" s="21">
        <f>+'[5]31'!$R$18/10^6</f>
        <v>7.4232000000000006E-2</v>
      </c>
      <c r="N51" s="21">
        <f>+'[5]31'!$S$18/10^6</f>
        <v>7.2411000000000003E-2</v>
      </c>
      <c r="O51" s="22">
        <f t="shared" si="2"/>
        <v>0.88793500000000003</v>
      </c>
    </row>
    <row r="52" spans="1:15" x14ac:dyDescent="0.2">
      <c r="A52" s="10">
        <v>1024</v>
      </c>
      <c r="B52" s="10" t="s">
        <v>33</v>
      </c>
      <c r="C52" s="21">
        <f>+'[5]32'!$E$18/10^6</f>
        <v>0.492423</v>
      </c>
      <c r="D52" s="21">
        <f>+'[5]32'!$F$18/10^6</f>
        <v>0.45612242999999997</v>
      </c>
      <c r="E52" s="21">
        <f>+'[5]32'!$G$18/10^6</f>
        <v>0.49485000000000001</v>
      </c>
      <c r="F52" s="21">
        <f>+'[5]32'!$I$18/10^6</f>
        <v>0.48513499999999998</v>
      </c>
      <c r="G52" s="21">
        <f>+'[5]32'!$J$18/10^6</f>
        <v>0.48192000000000002</v>
      </c>
      <c r="H52" s="21">
        <f>+'[5]32'!$K$18/10^6</f>
        <v>0.477047</v>
      </c>
      <c r="I52" s="21">
        <f>+'[5]32'!$M$18/10^6</f>
        <v>0.44162899999999999</v>
      </c>
      <c r="J52" s="21">
        <f>+'[5]32'!$N$18/10^6</f>
        <v>0.54688400000000004</v>
      </c>
      <c r="K52" s="21">
        <f>+'[5]32'!$O$18/10^6</f>
        <v>0.53934130000000002</v>
      </c>
      <c r="L52" s="21">
        <f>+'[5]32'!$Q$18/10^6</f>
        <v>0.50148099999999995</v>
      </c>
      <c r="M52" s="21">
        <f>+'[5]32'!$R$18/10^6</f>
        <v>0.51938200000000001</v>
      </c>
      <c r="N52" s="21">
        <f>+'[5]32'!$S$18/10^6</f>
        <v>0.51035699999999995</v>
      </c>
      <c r="O52" s="22">
        <f t="shared" si="2"/>
        <v>5.9465717299999996</v>
      </c>
    </row>
    <row r="53" spans="1:15" x14ac:dyDescent="0.2">
      <c r="A53" s="10">
        <v>1025</v>
      </c>
      <c r="B53" s="10" t="s">
        <v>34</v>
      </c>
      <c r="C53" s="21">
        <f>+'[5]33'!$E$18/10^6</f>
        <v>6.6992999999999997E-2</v>
      </c>
      <c r="D53" s="21">
        <f>+'[5]33'!$F$18/10^6</f>
        <v>8.7368000000000001E-2</v>
      </c>
      <c r="E53" s="21">
        <f>+'[5]33'!$G$18/10^6</f>
        <v>7.8633999999999996E-2</v>
      </c>
      <c r="F53" s="21">
        <f>+'[5]33'!$I$18/10^6</f>
        <v>8.4389000000000006E-2</v>
      </c>
      <c r="G53" s="21">
        <f>+'[5]33'!$J$18/10^6</f>
        <v>8.2595000000000002E-2</v>
      </c>
      <c r="H53" s="21">
        <f>+'[5]33'!$K$18/10^6</f>
        <v>8.6015999999999995E-2</v>
      </c>
      <c r="I53" s="21">
        <f>+'[5]33'!$M$18/10^6</f>
        <v>8.1199999999999994E-2</v>
      </c>
      <c r="J53" s="21">
        <f>+'[5]33'!$N$18/10^6</f>
        <v>0.103482</v>
      </c>
      <c r="K53" s="21">
        <f>+'[5]33'!$O$18/10^6</f>
        <v>9.6886E-2</v>
      </c>
      <c r="L53" s="21">
        <f>+'[5]33'!$Q$18/10^6</f>
        <v>8.9173000000000002E-2</v>
      </c>
      <c r="M53" s="21">
        <f>+'[5]33'!$R$18/10^6</f>
        <v>8.4125000000000005E-2</v>
      </c>
      <c r="N53" s="21">
        <f>+'[5]33'!$S$18/10^6</f>
        <v>8.7413000000000005E-2</v>
      </c>
      <c r="O53" s="22">
        <f t="shared" si="2"/>
        <v>1.0282739999999999</v>
      </c>
    </row>
    <row r="54" spans="1:15" x14ac:dyDescent="0.2">
      <c r="A54" s="10">
        <v>1026</v>
      </c>
      <c r="B54" s="10" t="s">
        <v>35</v>
      </c>
      <c r="C54" s="21">
        <f>+'[5]34'!$E$18/10^6</f>
        <v>3.1848000000000001E-2</v>
      </c>
      <c r="D54" s="21">
        <f>+'[5]34'!$F$18/10^6</f>
        <v>3.4965999999999997E-2</v>
      </c>
      <c r="E54" s="21">
        <f>+'[5]34'!$G$18/10^6</f>
        <v>3.3570000000000003E-2</v>
      </c>
      <c r="F54" s="21">
        <f>+'[5]34'!$I$18/10^6</f>
        <v>3.5052E-2</v>
      </c>
      <c r="G54" s="21">
        <f>+'[5]34'!$J$18/10^6</f>
        <v>3.4247E-2</v>
      </c>
      <c r="H54" s="21">
        <f>+'[5]34'!$K$18/10^6</f>
        <v>3.4175999999999998E-2</v>
      </c>
      <c r="I54" s="21">
        <f>+'[5]34'!$M$18/10^6</f>
        <v>3.8143000000000003E-2</v>
      </c>
      <c r="J54" s="21">
        <f>+'[5]34'!$N$18/10^6</f>
        <v>4.2292000000000003E-2</v>
      </c>
      <c r="K54" s="21">
        <f>+'[5]34'!$O$18/10^6</f>
        <v>3.9532999999999999E-2</v>
      </c>
      <c r="L54" s="21">
        <f>+'[5]34'!$Q$18/10^6</f>
        <v>3.7109999999999997E-2</v>
      </c>
      <c r="M54" s="21">
        <f>+'[5]34'!$R$18/10^6</f>
        <v>3.9614000000000003E-2</v>
      </c>
      <c r="N54" s="21">
        <f>+'[5]34'!$S$18/10^6</f>
        <v>3.6693999999999997E-2</v>
      </c>
      <c r="O54" s="22">
        <f t="shared" si="2"/>
        <v>0.43724499999999999</v>
      </c>
    </row>
    <row r="55" spans="1:15" x14ac:dyDescent="0.2">
      <c r="A55" s="10">
        <v>1027</v>
      </c>
      <c r="B55" s="10" t="s">
        <v>36</v>
      </c>
      <c r="C55" s="21">
        <f>+'[5]35'!$E$18/10^6</f>
        <v>4.1270000000000001E-2</v>
      </c>
      <c r="D55" s="21">
        <f>+'[5]35'!$F$18/10^6</f>
        <v>4.1640999999999997E-2</v>
      </c>
      <c r="E55" s="21">
        <f>+'[5]35'!$G$18/10^6</f>
        <v>4.2856999999999999E-2</v>
      </c>
      <c r="F55" s="21">
        <f>+'[5]35'!$I$18/10^6</f>
        <v>4.3831000000000002E-2</v>
      </c>
      <c r="G55" s="21">
        <f>+'[5]35'!$J$18/10^6</f>
        <v>4.5636000000000003E-2</v>
      </c>
      <c r="H55" s="21">
        <f>+'[5]35'!$K$18/10^6</f>
        <v>4.1875999999999997E-2</v>
      </c>
      <c r="I55" s="21">
        <f>+'[5]35'!$M$18/10^6</f>
        <v>5.0013000000000002E-2</v>
      </c>
      <c r="J55" s="21">
        <f>+'[5]35'!$N$18/10^6</f>
        <v>5.7242000000000001E-2</v>
      </c>
      <c r="K55" s="21">
        <f>+'[5]35'!$O$18/10^6</f>
        <v>5.3991999999999998E-2</v>
      </c>
      <c r="L55" s="21">
        <f>+'[5]35'!$Q$18/10^6</f>
        <v>4.8839E-2</v>
      </c>
      <c r="M55" s="21">
        <f>+'[5]35'!$R$18/10^6</f>
        <v>5.3338999999999998E-2</v>
      </c>
      <c r="N55" s="21">
        <f>+'[5]35'!$S$18/10^6</f>
        <v>5.0220000000000001E-2</v>
      </c>
      <c r="O55" s="22">
        <f t="shared" si="2"/>
        <v>0.57075600000000004</v>
      </c>
    </row>
    <row r="56" spans="1:15" x14ac:dyDescent="0.2">
      <c r="A56" s="10">
        <v>1028</v>
      </c>
      <c r="B56" s="10" t="s">
        <v>37</v>
      </c>
      <c r="C56" s="21">
        <f>+'[5]36'!$E$18/10^6</f>
        <v>0.26871099999999998</v>
      </c>
      <c r="D56" s="21">
        <f>+'[5]36'!$F$18/10^6</f>
        <v>0.28833500000000001</v>
      </c>
      <c r="E56" s="21">
        <f>+'[5]36'!$G$18/10^6</f>
        <v>0.278974</v>
      </c>
      <c r="F56" s="21">
        <f>+'[5]36'!$I$18/10^6</f>
        <v>0.27627200000000002</v>
      </c>
      <c r="G56" s="21">
        <f>+'[5]36'!$J$18/10^6</f>
        <v>0.28970600000000002</v>
      </c>
      <c r="H56" s="21">
        <f>+'[5]36'!$K$18/10^6</f>
        <v>0.266455</v>
      </c>
      <c r="I56" s="21">
        <f>+'[5]36'!$M$18/10^6</f>
        <v>0.27065299999999998</v>
      </c>
      <c r="J56" s="21">
        <f>+'[5]36'!$N$18/10^6</f>
        <v>0.348692</v>
      </c>
      <c r="K56" s="21">
        <f>+'[5]36'!$O$18/10^6</f>
        <v>0.316442</v>
      </c>
      <c r="L56" s="21">
        <f>+'[5]36'!$Q$18/10^6</f>
        <v>0.28659899999999999</v>
      </c>
      <c r="M56" s="21">
        <f>+'[5]36'!$R$18/10^6</f>
        <v>0.29635299999999998</v>
      </c>
      <c r="N56" s="21">
        <f>+'[5]36'!$S$18/10^6</f>
        <v>0.28817700000000002</v>
      </c>
      <c r="O56" s="22">
        <f t="shared" si="2"/>
        <v>3.4753689999999997</v>
      </c>
    </row>
    <row r="57" spans="1:15" x14ac:dyDescent="0.2">
      <c r="A57" s="10">
        <v>1029</v>
      </c>
      <c r="B57" s="10" t="s">
        <v>38</v>
      </c>
      <c r="C57" s="21">
        <f>+'[5]37'!$E$18/10^6</f>
        <v>3.3287999999999998E-2</v>
      </c>
      <c r="D57" s="21">
        <f>+'[5]37'!$F$18/10^6</f>
        <v>3.8051000000000001E-2</v>
      </c>
      <c r="E57" s="21">
        <f>+'[5]37'!$G$18/10^6</f>
        <v>3.3867000000000001E-2</v>
      </c>
      <c r="F57" s="21">
        <f>+'[5]37'!$I$18/10^6</f>
        <v>3.8406999999999997E-2</v>
      </c>
      <c r="G57" s="21">
        <f>+'[5]37'!$J$18/10^6</f>
        <v>4.0663999999999999E-2</v>
      </c>
      <c r="H57" s="21">
        <f>+'[5]37'!$K$18/10^6</f>
        <v>3.5091999999999998E-2</v>
      </c>
      <c r="I57" s="21">
        <f>+'[5]37'!$M$18/10^6</f>
        <v>3.8886999999999998E-2</v>
      </c>
      <c r="J57" s="21">
        <f>+'[5]37'!$N$18/10^6</f>
        <v>4.6628999999999997E-2</v>
      </c>
      <c r="K57" s="21">
        <f>+'[5]37'!$O$18/10^6</f>
        <v>4.6085000000000001E-2</v>
      </c>
      <c r="L57" s="21">
        <f>+'[5]37'!$Q$18/10^6</f>
        <v>4.1356999999999998E-2</v>
      </c>
      <c r="M57" s="21">
        <f>+'[5]37'!$R$18/10^6</f>
        <v>3.9919999999999997E-2</v>
      </c>
      <c r="N57" s="21">
        <f>+'[5]37'!$S$18/10^6</f>
        <v>3.9572999999999997E-2</v>
      </c>
      <c r="O57" s="22">
        <f t="shared" si="2"/>
        <v>0.47181999999999991</v>
      </c>
    </row>
    <row r="58" spans="1:15" x14ac:dyDescent="0.2">
      <c r="A58" s="15">
        <v>1030</v>
      </c>
      <c r="B58" s="15" t="s">
        <v>18</v>
      </c>
      <c r="C58" s="23">
        <f>+'[5]17'!$E$18/10^6</f>
        <v>5.2134E-2</v>
      </c>
      <c r="D58" s="23">
        <f>+'[5]17'!$F$18/10^6</f>
        <v>5.6066999999999999E-2</v>
      </c>
      <c r="E58" s="23">
        <f>+'[5]17'!$G$18/10^6</f>
        <v>5.5585000000000002E-2</v>
      </c>
      <c r="F58" s="23">
        <f>+'[5]17'!$I$18/10^6</f>
        <v>5.6460999999999997E-2</v>
      </c>
      <c r="G58" s="23">
        <f>+'[5]17'!$J$18/10^6</f>
        <v>5.5932999999999997E-2</v>
      </c>
      <c r="H58" s="23">
        <f>+'[5]17'!$K$18/10^6</f>
        <v>5.0208999999999997E-2</v>
      </c>
      <c r="I58" s="23">
        <f>+'[5]17'!$M$18/10^6</f>
        <v>5.8733E-2</v>
      </c>
      <c r="J58" s="23">
        <f>+'[5]17'!$N$18/10^6</f>
        <v>6.5920999999999993E-2</v>
      </c>
      <c r="K58" s="23">
        <f>+'[5]17'!$O$18/10^6</f>
        <v>6.0969000000000002E-2</v>
      </c>
      <c r="L58" s="23">
        <f>+'[5]17'!$Q$18/10^6</f>
        <v>5.4597E-2</v>
      </c>
      <c r="M58" s="23">
        <f>+'[5]17'!$R$18/10^6</f>
        <v>5.7086999999999999E-2</v>
      </c>
      <c r="N58" s="23">
        <f>+'[5]17'!$S$18/10^6</f>
        <v>5.4552999999999997E-2</v>
      </c>
      <c r="O58" s="24">
        <f t="shared" si="2"/>
        <v>0.67824899999999999</v>
      </c>
    </row>
    <row r="59" spans="1:15" x14ac:dyDescent="0.2">
      <c r="A59" s="4">
        <v>10300</v>
      </c>
      <c r="B59" s="4" t="s">
        <v>60</v>
      </c>
      <c r="C59" s="18">
        <f>SUM(C32:C58)</f>
        <v>6.0445114900000005</v>
      </c>
      <c r="D59" s="18">
        <f t="shared" ref="D59:N59" si="3">SUM(D32:D58)</f>
        <v>6.4186933100000001</v>
      </c>
      <c r="E59" s="18">
        <f t="shared" si="3"/>
        <v>6.3140964000000004</v>
      </c>
      <c r="F59" s="18">
        <f t="shared" si="3"/>
        <v>6.4661397999999997</v>
      </c>
      <c r="G59" s="18">
        <f t="shared" si="3"/>
        <v>6.4592899999999984</v>
      </c>
      <c r="H59" s="18">
        <f t="shared" si="3"/>
        <v>6.0876309999999991</v>
      </c>
      <c r="I59" s="18">
        <f t="shared" si="3"/>
        <v>6.6122504000000006</v>
      </c>
      <c r="J59" s="18">
        <f t="shared" si="3"/>
        <v>7.7007474</v>
      </c>
      <c r="K59" s="18">
        <f t="shared" si="3"/>
        <v>7.0665610999999995</v>
      </c>
      <c r="L59" s="18">
        <f t="shared" si="3"/>
        <v>6.6924308999999989</v>
      </c>
      <c r="M59" s="18">
        <f t="shared" si="3"/>
        <v>6.6942505000000008</v>
      </c>
      <c r="N59" s="18">
        <f t="shared" si="3"/>
        <v>6.5397326000000007</v>
      </c>
      <c r="O59" s="18">
        <f t="shared" si="2"/>
        <v>79.096334899999988</v>
      </c>
    </row>
    <row r="60" spans="1:15" x14ac:dyDescent="0.2">
      <c r="A60" s="32"/>
      <c r="B60" s="32"/>
      <c r="C60"/>
      <c r="D60"/>
      <c r="E60"/>
      <c r="F60"/>
      <c r="G60"/>
      <c r="H60"/>
      <c r="I60"/>
      <c r="J60"/>
      <c r="K60"/>
      <c r="L60"/>
      <c r="M60"/>
      <c r="N60"/>
      <c r="O60" s="32"/>
    </row>
    <row r="61" spans="1:15" x14ac:dyDescent="0.2">
      <c r="A61" s="3" t="s">
        <v>52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60</v>
      </c>
    </row>
    <row r="62" spans="1:15" x14ac:dyDescent="0.2">
      <c r="A62" s="7">
        <v>1004</v>
      </c>
      <c r="B62" s="7" t="s">
        <v>94</v>
      </c>
      <c r="C62" s="19">
        <f>+'[5]11'!$E$23/10^6</f>
        <v>1.4915940000000001</v>
      </c>
      <c r="D62" s="19">
        <f>+'[5]11'!$F$23/10^6</f>
        <v>1.3524640000000001</v>
      </c>
      <c r="E62" s="19">
        <f>+'[5]11'!$G$23/10^6</f>
        <v>1.692876</v>
      </c>
      <c r="F62" s="19">
        <f>+'[5]11'!$I$23/10^6</f>
        <v>1.4254929999999999</v>
      </c>
      <c r="G62" s="19">
        <f>+'[5]11'!$J$23/10^6</f>
        <v>1.0185599999999999</v>
      </c>
      <c r="H62" s="19">
        <f>+'[5]11'!$K$23/10^6</f>
        <v>1.839143</v>
      </c>
      <c r="I62" s="19">
        <f>+'[5]11'!$M$23/10^6</f>
        <v>1.5674140000000001</v>
      </c>
      <c r="J62" s="19">
        <f>+'[5]11'!$N$23/10^6</f>
        <v>1.5914010000000001</v>
      </c>
      <c r="K62" s="19">
        <f>+'[5]11'!$O$23/10^6</f>
        <v>1.4026559999999999</v>
      </c>
      <c r="L62" s="19">
        <f>+'[5]11'!$Q$23/10^6</f>
        <v>1.013393</v>
      </c>
      <c r="M62" s="19">
        <f>+'[5]11'!$R$23/10^6</f>
        <v>0.78857900000000003</v>
      </c>
      <c r="N62" s="19">
        <f>+'[5]11'!$S$23/10^6</f>
        <v>0.78661099999999995</v>
      </c>
      <c r="O62" s="20">
        <f>SUM(C62:N62)</f>
        <v>15.970184</v>
      </c>
    </row>
    <row r="63" spans="1:15" x14ac:dyDescent="0.2">
      <c r="A63" s="10">
        <v>1005</v>
      </c>
      <c r="B63" s="10" t="s">
        <v>13</v>
      </c>
      <c r="C63" s="21">
        <f>+'[5]12'!$E$23/10^6</f>
        <v>9.4219999999999998E-3</v>
      </c>
      <c r="D63" s="21">
        <f>+'[5]12'!$F$23/10^6</f>
        <v>8.6370000000000006E-3</v>
      </c>
      <c r="E63" s="21">
        <f>+'[5]12'!$G$23/10^6</f>
        <v>9.1610000000000007E-3</v>
      </c>
      <c r="F63" s="21">
        <f>+'[5]12'!$I$23/10^6</f>
        <v>1.0742E-2</v>
      </c>
      <c r="G63" s="21">
        <f>+'[5]12'!$J$23/10^6</f>
        <v>1.0397999999999999E-2</v>
      </c>
      <c r="H63" s="21">
        <f>+'[5]12'!$K$23/10^6</f>
        <v>8.5699999999999995E-3</v>
      </c>
      <c r="I63" s="21">
        <f>+'[5]12'!$M$23/10^6</f>
        <v>1.1424E-2</v>
      </c>
      <c r="J63" s="21">
        <f>+'[5]12'!$N$23/10^6</f>
        <v>9.3650000000000001E-3</v>
      </c>
      <c r="K63" s="21">
        <f>+'[5]12'!$O$23/10^6</f>
        <v>1.0226000000000001E-2</v>
      </c>
      <c r="L63" s="21">
        <f>+'[5]12'!$Q$23/10^6</f>
        <v>1.171E-2</v>
      </c>
      <c r="M63" s="21">
        <f>+'[5]12'!$R$23/10^6</f>
        <v>9.3559999999999997E-3</v>
      </c>
      <c r="N63" s="21">
        <f>+'[5]12'!$S$23/10^6</f>
        <v>7.1019999999999998E-3</v>
      </c>
      <c r="O63" s="22">
        <f t="shared" ref="O63:O89" si="4">SUM(C63:N63)</f>
        <v>0.11611299999999999</v>
      </c>
    </row>
    <row r="64" spans="1:15" x14ac:dyDescent="0.2">
      <c r="A64" s="10">
        <v>1006</v>
      </c>
      <c r="B64" s="10" t="s">
        <v>14</v>
      </c>
      <c r="C64" s="21">
        <f>+'[5]13'!$E$23/10^6</f>
        <v>3.2938000000000002E-2</v>
      </c>
      <c r="D64" s="21">
        <f>+'[5]13'!$F$23/10^6</f>
        <v>2.6710000000000001E-2</v>
      </c>
      <c r="E64" s="21">
        <f>+'[5]13'!$G$23/10^6</f>
        <v>3.4737999999999998E-2</v>
      </c>
      <c r="F64" s="21">
        <f>+'[5]13'!$I$23/10^6</f>
        <v>3.5295E-2</v>
      </c>
      <c r="G64" s="21">
        <f>+'[5]13'!$J$23/10^6</f>
        <v>3.8885999999999997E-2</v>
      </c>
      <c r="H64" s="21">
        <f>+'[5]13'!$K$23/10^6</f>
        <v>4.2733E-2</v>
      </c>
      <c r="I64" s="21">
        <f>+'[5]13'!$M$23/10^6</f>
        <v>6.3767000000000004E-2</v>
      </c>
      <c r="J64" s="21">
        <f>+'[5]13'!$N$23/10^6</f>
        <v>4.7204999999999997E-2</v>
      </c>
      <c r="K64" s="21">
        <f>+'[5]13'!$O$23/10^6</f>
        <v>5.0993999999999998E-2</v>
      </c>
      <c r="L64" s="21">
        <f>+'[5]13'!$Q$23/10^6</f>
        <v>4.6413999999999997E-2</v>
      </c>
      <c r="M64" s="21">
        <f>+'[5]13'!$R$23/10^6</f>
        <v>3.7366999999999997E-2</v>
      </c>
      <c r="N64" s="21">
        <f>+'[5]13'!$S$23/10^6</f>
        <v>4.4256999999999998E-2</v>
      </c>
      <c r="O64" s="22">
        <f t="shared" si="4"/>
        <v>0.50130399999999997</v>
      </c>
    </row>
    <row r="65" spans="1:15" x14ac:dyDescent="0.2">
      <c r="A65" s="10">
        <v>1007</v>
      </c>
      <c r="B65" s="10" t="s">
        <v>15</v>
      </c>
      <c r="C65" s="21">
        <f>+'[5]14'!$E$23/10^6</f>
        <v>0.13286400000000001</v>
      </c>
      <c r="D65" s="21">
        <f>+'[5]14'!$F$23/10^6</f>
        <v>0.13101099999999999</v>
      </c>
      <c r="E65" s="21">
        <f>+'[5]14'!$G$23/10^6</f>
        <v>0.13697200000000001</v>
      </c>
      <c r="F65" s="21">
        <f>+'[5]14'!$I$23/10^6</f>
        <v>0.15059800000000001</v>
      </c>
      <c r="G65" s="21">
        <f>+'[5]14'!$J$23/10^6</f>
        <v>0.151305</v>
      </c>
      <c r="H65" s="21">
        <f>+'[5]14'!$K$23/10^6</f>
        <v>0.16237199999999999</v>
      </c>
      <c r="I65" s="21">
        <f>+'[5]14'!$M$23/10^6</f>
        <v>0.158857</v>
      </c>
      <c r="J65" s="21">
        <f>+'[5]14'!$N$23/10^6</f>
        <v>0.109571</v>
      </c>
      <c r="K65" s="21">
        <f>+'[5]14'!$O$23/10^6</f>
        <v>0.101151</v>
      </c>
      <c r="L65" s="21">
        <f>+'[5]14'!$Q$23/10^6</f>
        <v>7.0764999999999995E-2</v>
      </c>
      <c r="M65" s="21">
        <f>+'[5]14'!$R$23/10^6</f>
        <v>6.5226999999999993E-2</v>
      </c>
      <c r="N65" s="21">
        <f>+'[5]14'!$S$23/10^6</f>
        <v>7.9302999999999998E-2</v>
      </c>
      <c r="O65" s="22">
        <f t="shared" si="4"/>
        <v>1.4499959999999998</v>
      </c>
    </row>
    <row r="66" spans="1:15" x14ac:dyDescent="0.2">
      <c r="A66" s="10">
        <v>1008</v>
      </c>
      <c r="B66" s="10" t="s">
        <v>16</v>
      </c>
      <c r="C66" s="21">
        <f>+'[5]15'!$E$23/10^6</f>
        <v>1.5262E-2</v>
      </c>
      <c r="D66" s="21">
        <f>+'[5]15'!$F$23/10^6</f>
        <v>1.4748000000000001E-2</v>
      </c>
      <c r="E66" s="21">
        <f>+'[5]15'!$G$23/10^6</f>
        <v>1.9025E-2</v>
      </c>
      <c r="F66" s="21">
        <f>+'[5]15'!$I$23/10^6</f>
        <v>1.8182E-2</v>
      </c>
      <c r="G66" s="21">
        <f>+'[5]15'!$J$23/10^6</f>
        <v>1.1065999999999999E-2</v>
      </c>
      <c r="H66" s="21">
        <f>+'[5]15'!$K$23/10^6</f>
        <v>2.4822E-2</v>
      </c>
      <c r="I66" s="21">
        <f>+'[5]15'!$M$23/10^6</f>
        <v>1.9657999999999998E-2</v>
      </c>
      <c r="J66" s="21">
        <f>+'[5]15'!$N$23/10^6</f>
        <v>1.1698E-2</v>
      </c>
      <c r="K66" s="21">
        <f>+'[5]15'!$O$23/10^6</f>
        <v>1.2845000000000001E-2</v>
      </c>
      <c r="L66" s="21">
        <f>+'[5]15'!$Q$23/10^6</f>
        <v>1.6895E-2</v>
      </c>
      <c r="M66" s="21">
        <f>+'[5]15'!$R$23/10^6</f>
        <v>1.4991000000000001E-2</v>
      </c>
      <c r="N66" s="21">
        <f>+'[5]15'!$S$23/10^6</f>
        <v>1.4867E-2</v>
      </c>
      <c r="O66" s="22">
        <f t="shared" si="4"/>
        <v>0.19405899999999998</v>
      </c>
    </row>
    <row r="67" spans="1:15" x14ac:dyDescent="0.2">
      <c r="A67" s="10">
        <v>1009</v>
      </c>
      <c r="B67" s="10" t="s">
        <v>17</v>
      </c>
      <c r="C67" s="21">
        <f>+'[5]16'!$E$23/10^6</f>
        <v>3.7116509999999991E-2</v>
      </c>
      <c r="D67" s="21">
        <f>+'[5]16'!$F$23/10^6</f>
        <v>3.0902119999999995E-2</v>
      </c>
      <c r="E67" s="21">
        <f>+'[5]16'!$G$23/10^6</f>
        <v>2.7103600000000005E-2</v>
      </c>
      <c r="F67" s="21">
        <f>+'[5]16'!$I$23/10^6</f>
        <v>2.8198199999999996E-2</v>
      </c>
      <c r="G67" s="21">
        <f>+'[5]16'!$J$23/10^6</f>
        <v>3.0193999999999999E-2</v>
      </c>
      <c r="H67" s="21">
        <f>+'[5]16'!$K$23/10^6</f>
        <v>3.1934999999999998E-2</v>
      </c>
      <c r="I67" s="21">
        <f>+'[5]16'!$M$23/10^6</f>
        <v>3.6845000000000003E-2</v>
      </c>
      <c r="J67" s="21">
        <f>+'[5]16'!$N$23/10^6</f>
        <v>3.0134600000000004E-2</v>
      </c>
      <c r="K67" s="21">
        <f>+'[5]16'!$O$23/10^6</f>
        <v>2.2223199999999999E-2</v>
      </c>
      <c r="L67" s="21">
        <f>+'[5]16'!$Q$23/10^6</f>
        <v>3.3299100000000005E-2</v>
      </c>
      <c r="M67" s="21">
        <f>+'[5]16'!$R$23/10^6</f>
        <v>2.1480699999999998E-2</v>
      </c>
      <c r="N67" s="21">
        <f>+'[5]16'!$S$23/10^6</f>
        <v>3.0833600000000006E-2</v>
      </c>
      <c r="O67" s="22">
        <f t="shared" si="4"/>
        <v>0.36026563000000006</v>
      </c>
    </row>
    <row r="68" spans="1:15" x14ac:dyDescent="0.2">
      <c r="A68" s="10">
        <v>1010</v>
      </c>
      <c r="B68" s="10" t="s">
        <v>19</v>
      </c>
      <c r="C68" s="21">
        <f>+'[5]18'!$E$23/10^6</f>
        <v>6.6023999999999999E-2</v>
      </c>
      <c r="D68" s="21">
        <f>+'[5]18'!$F$23/10^6</f>
        <v>6.1751E-2</v>
      </c>
      <c r="E68" s="21">
        <f>+'[5]18'!$G$23/10^6</f>
        <v>6.3233999999999999E-2</v>
      </c>
      <c r="F68" s="21">
        <f>+'[5]18'!$I$23/10^6</f>
        <v>6.5585000000000004E-2</v>
      </c>
      <c r="G68" s="21">
        <f>+'[5]18'!$J$23/10^6</f>
        <v>4.7169000000000003E-2</v>
      </c>
      <c r="H68" s="21">
        <f>+'[5]18'!$K$23/10^6</f>
        <v>5.8590000000000003E-2</v>
      </c>
      <c r="I68" s="21">
        <f>+'[5]18'!$M$23/10^6</f>
        <v>6.3818E-2</v>
      </c>
      <c r="J68" s="21">
        <f>+'[5]18'!$N$23/10^6</f>
        <v>2.7262000000000002E-2</v>
      </c>
      <c r="K68" s="21">
        <f>+'[5]18'!$O$23/10^6</f>
        <v>5.8136E-2</v>
      </c>
      <c r="L68" s="21">
        <f>+'[5]18'!$Q$23/10^6</f>
        <v>6.8390000000000006E-2</v>
      </c>
      <c r="M68" s="21">
        <f>+'[5]18'!$R$23/10^6</f>
        <v>8.4311999999999998E-2</v>
      </c>
      <c r="N68" s="21">
        <f>+'[5]18'!$S$23/10^6</f>
        <v>8.9633000000000004E-2</v>
      </c>
      <c r="O68" s="22">
        <f t="shared" si="4"/>
        <v>0.75390400000000002</v>
      </c>
    </row>
    <row r="69" spans="1:15" x14ac:dyDescent="0.2">
      <c r="A69" s="10">
        <v>1011</v>
      </c>
      <c r="B69" s="10" t="s">
        <v>20</v>
      </c>
      <c r="C69" s="21">
        <f>+'[5]19'!$E$23/10^6</f>
        <v>1.6410999999999999E-2</v>
      </c>
      <c r="D69" s="21">
        <f>+'[5]19'!$F$23/10^6</f>
        <v>1.2505E-2</v>
      </c>
      <c r="E69" s="21">
        <f>+'[5]19'!$G$23/10^6</f>
        <v>1.1702000000000001E-2</v>
      </c>
      <c r="F69" s="21">
        <f>+'[5]19'!$I$23/10^6</f>
        <v>6.8490000000000001E-3</v>
      </c>
      <c r="G69" s="21">
        <f>+'[5]19'!$J$23/10^6</f>
        <v>1.5188999999999999E-2</v>
      </c>
      <c r="H69" s="21">
        <f>+'[5]19'!$K$23/10^6</f>
        <v>1.0596E-2</v>
      </c>
      <c r="I69" s="21">
        <f>+'[5]19'!$M$23/10^6</f>
        <v>1.0859000000000001E-2</v>
      </c>
      <c r="J69" s="21">
        <f>+'[5]19'!$N$23/10^6</f>
        <v>3.9150000000000001E-3</v>
      </c>
      <c r="K69" s="21">
        <f>+'[5]19'!$O$23/10^6</f>
        <v>6.8869999999999999E-3</v>
      </c>
      <c r="L69" s="21">
        <f>+'[5]19'!$Q$23/10^6</f>
        <v>7.6490000000000004E-3</v>
      </c>
      <c r="M69" s="21">
        <f>+'[5]19'!$R$23/10^6</f>
        <v>7.2379999999999996E-3</v>
      </c>
      <c r="N69" s="21">
        <f>+'[5]19'!$S$23/10^6</f>
        <v>7.2110000000000004E-3</v>
      </c>
      <c r="O69" s="22">
        <f t="shared" si="4"/>
        <v>0.11701099999999999</v>
      </c>
    </row>
    <row r="70" spans="1:15" x14ac:dyDescent="0.2">
      <c r="A70" s="10">
        <v>1012</v>
      </c>
      <c r="B70" s="10" t="s">
        <v>21</v>
      </c>
      <c r="C70" s="21">
        <f>+'[5]20'!$E$23/10^6</f>
        <v>9.9423999999999998E-2</v>
      </c>
      <c r="D70" s="21">
        <f>+'[5]20'!$F$23/10^6</f>
        <v>0.10487299999999999</v>
      </c>
      <c r="E70" s="21">
        <f>+'[5]20'!$G$23/10^6</f>
        <v>9.3301999999999996E-2</v>
      </c>
      <c r="F70" s="21">
        <f>+'[5]20'!$I$23/10^6</f>
        <v>9.0574000000000002E-2</v>
      </c>
      <c r="G70" s="21">
        <f>+'[5]20'!$J$23/10^6</f>
        <v>9.0074000000000001E-2</v>
      </c>
      <c r="H70" s="21">
        <f>+'[5]20'!$K$23/10^6</f>
        <v>9.3357999999999997E-2</v>
      </c>
      <c r="I70" s="21">
        <f>+'[5]20'!$M$23/10^6</f>
        <v>9.8348000000000005E-2</v>
      </c>
      <c r="J70" s="21">
        <f>+'[5]20'!$N$23/10^6</f>
        <v>9.7133999999999998E-2</v>
      </c>
      <c r="K70" s="21">
        <f>+'[5]20'!$O$23/10^6</f>
        <v>9.1068999999999997E-2</v>
      </c>
      <c r="L70" s="21">
        <f>+'[5]20'!$Q$23/10^6</f>
        <v>8.1412999999999999E-2</v>
      </c>
      <c r="M70" s="21">
        <f>+'[5]20'!$R$23/10^6</f>
        <v>8.1937999999999997E-2</v>
      </c>
      <c r="N70" s="21">
        <f>+'[5]20'!$S$23/10^6</f>
        <v>8.9210999999999999E-2</v>
      </c>
      <c r="O70" s="22">
        <f t="shared" si="4"/>
        <v>1.1107179999999997</v>
      </c>
    </row>
    <row r="71" spans="1:15" x14ac:dyDescent="0.2">
      <c r="A71" s="10">
        <v>1013</v>
      </c>
      <c r="B71" s="10" t="s">
        <v>22</v>
      </c>
      <c r="C71" s="21">
        <f>+'[5]21'!$E$23/10^6</f>
        <v>4.5859999999999998E-3</v>
      </c>
      <c r="D71" s="21">
        <f>+'[5]21'!$F$23/10^6</f>
        <v>4.9370000000000004E-3</v>
      </c>
      <c r="E71" s="21">
        <f>+'[5]21'!$G$23/10^6</f>
        <v>4.7819999999999998E-3</v>
      </c>
      <c r="F71" s="21">
        <f>+'[5]21'!$I$23/10^6</f>
        <v>4.679E-3</v>
      </c>
      <c r="G71" s="21">
        <f>+'[5]21'!$J$23/10^6</f>
        <v>4.7520000000000001E-3</v>
      </c>
      <c r="H71" s="21">
        <f>+'[5]21'!$K$23/10^6</f>
        <v>4.3340000000000002E-3</v>
      </c>
      <c r="I71" s="21">
        <f>+'[5]21'!$M$23/10^6</f>
        <v>5.1830000000000001E-3</v>
      </c>
      <c r="J71" s="21">
        <f>+'[5]21'!$N$23/10^6</f>
        <v>5.679E-3</v>
      </c>
      <c r="K71" s="21">
        <f>+'[5]21'!$O$23/10^6</f>
        <v>5.0670000000000003E-3</v>
      </c>
      <c r="L71" s="21">
        <f>+'[5]21'!$Q$23/10^6</f>
        <v>4.7109999999999999E-3</v>
      </c>
      <c r="M71" s="21">
        <f>+'[5]21'!$R$23/10^6</f>
        <v>4.9589999999999999E-3</v>
      </c>
      <c r="N71" s="21">
        <f>+'[5]21'!$S$23/10^6</f>
        <v>4.4559999999999999E-3</v>
      </c>
      <c r="O71" s="22">
        <f t="shared" si="4"/>
        <v>5.812500000000001E-2</v>
      </c>
    </row>
    <row r="72" spans="1:15" x14ac:dyDescent="0.2">
      <c r="A72" s="10">
        <v>1014</v>
      </c>
      <c r="B72" s="10" t="s">
        <v>23</v>
      </c>
      <c r="C72" s="21">
        <f>+'[5]22'!$E$23/10^6</f>
        <v>0.35809999999999997</v>
      </c>
      <c r="D72" s="21">
        <f>+'[5]22'!$F$23/10^6</f>
        <v>0.203712</v>
      </c>
      <c r="E72" s="21">
        <f>+'[5]22'!$G$23/10^6</f>
        <v>0.206874</v>
      </c>
      <c r="F72" s="21">
        <f>+'[5]22'!$I$23/10^6</f>
        <v>0.16376499999999999</v>
      </c>
      <c r="G72" s="21">
        <f>+'[5]22'!$J$23/10^6</f>
        <v>0.135493</v>
      </c>
      <c r="H72" s="21">
        <f>+'[5]22'!$K$23/10^6</f>
        <v>0.24657000000000001</v>
      </c>
      <c r="I72" s="21">
        <f>+'[5]22'!$M$23/10^6</f>
        <v>0.26318200000000003</v>
      </c>
      <c r="J72" s="21">
        <f>+'[5]22'!$N$23/10^6</f>
        <v>0.120532</v>
      </c>
      <c r="K72" s="21">
        <f>+'[5]22'!$O$23/10^6</f>
        <v>0.126969</v>
      </c>
      <c r="L72" s="21">
        <f>+'[5]22'!$Q$23/10^6</f>
        <v>0.17754500000000001</v>
      </c>
      <c r="M72" s="21">
        <f>+'[5]22'!$R$23/10^6</f>
        <v>0.17768900000000001</v>
      </c>
      <c r="N72" s="21">
        <f>+'[5]22'!$S$23/10^6</f>
        <v>0.19727800000000001</v>
      </c>
      <c r="O72" s="22">
        <f t="shared" si="4"/>
        <v>2.3777089999999999</v>
      </c>
    </row>
    <row r="73" spans="1:15" x14ac:dyDescent="0.2">
      <c r="A73" s="10">
        <v>1015</v>
      </c>
      <c r="B73" s="10" t="s">
        <v>24</v>
      </c>
      <c r="C73" s="21">
        <f>+'[5]23'!$E$23/10^6</f>
        <v>1.3948E-2</v>
      </c>
      <c r="D73" s="21">
        <f>+'[5]23'!$F$23/10^6</f>
        <v>1.2987E-2</v>
      </c>
      <c r="E73" s="21">
        <f>+'[5]23'!$G$23/10^6</f>
        <v>1.4137E-2</v>
      </c>
      <c r="F73" s="21">
        <f>+'[5]23'!$I$23/10^6</f>
        <v>1.4589E-2</v>
      </c>
      <c r="G73" s="21">
        <f>+'[5]23'!$J$23/10^6</f>
        <v>1.4827999999999999E-2</v>
      </c>
      <c r="H73" s="21">
        <f>+'[5]23'!$K$23/10^6</f>
        <v>1.2977000000000001E-2</v>
      </c>
      <c r="I73" s="21">
        <f>+'[5]23'!$M$23/10^6</f>
        <v>1.4189600000000005E-2</v>
      </c>
      <c r="J73" s="21">
        <f>+'[5]23'!$N$23/10^6</f>
        <v>1.6271999999999998E-2</v>
      </c>
      <c r="K73" s="21">
        <f>+'[5]23'!$O$23/10^6</f>
        <v>1.4708000000000001E-2</v>
      </c>
      <c r="L73" s="21">
        <f>+'[5]23'!$Q$23/10^6</f>
        <v>1.6257000000000001E-2</v>
      </c>
      <c r="M73" s="21">
        <f>+'[5]23'!$R$23/10^6</f>
        <v>1.5009800000000004E-2</v>
      </c>
      <c r="N73" s="21">
        <f>+'[5]23'!$S$23/10^6</f>
        <v>1.3667800000000003E-2</v>
      </c>
      <c r="O73" s="22">
        <f t="shared" si="4"/>
        <v>0.17357020000000001</v>
      </c>
    </row>
    <row r="74" spans="1:15" x14ac:dyDescent="0.2">
      <c r="A74" s="10">
        <v>1016</v>
      </c>
      <c r="B74" s="10" t="s">
        <v>25</v>
      </c>
      <c r="C74" s="21">
        <f>+'[5]24'!$E$23/10^6</f>
        <v>7.1373000000000006E-2</v>
      </c>
      <c r="D74" s="21">
        <f>+'[5]24'!$F$23/10^6</f>
        <v>6.5305000000000002E-2</v>
      </c>
      <c r="E74" s="21">
        <f>+'[5]24'!$G$23/10^6</f>
        <v>5.7373E-2</v>
      </c>
      <c r="F74" s="21">
        <f>+'[5]24'!$I$23/10^6</f>
        <v>5.1075000000000002E-2</v>
      </c>
      <c r="G74" s="21">
        <f>+'[5]24'!$J$23/10^6</f>
        <v>3.7870000000000001E-2</v>
      </c>
      <c r="H74" s="21">
        <f>+'[5]24'!$K$23/10^6</f>
        <v>7.2617000000000001E-2</v>
      </c>
      <c r="I74" s="21">
        <f>+'[5]24'!$M$23/10^6</f>
        <v>6.2406000000000003E-2</v>
      </c>
      <c r="J74" s="21">
        <f>+'[5]24'!$N$23/10^6</f>
        <v>2.9618999999999999E-2</v>
      </c>
      <c r="K74" s="21">
        <f>+'[5]24'!$O$23/10^6</f>
        <v>4.2228000000000002E-2</v>
      </c>
      <c r="L74" s="21">
        <f>+'[5]24'!$Q$23/10^6</f>
        <v>6.5089999999999995E-2</v>
      </c>
      <c r="M74" s="21">
        <f>+'[5]24'!$R$23/10^6</f>
        <v>4.7606000000000002E-2</v>
      </c>
      <c r="N74" s="21">
        <f>+'[5]24'!$S$23/10^6</f>
        <v>3.8912000000000002E-2</v>
      </c>
      <c r="O74" s="22">
        <f t="shared" si="4"/>
        <v>0.6414740000000001</v>
      </c>
    </row>
    <row r="75" spans="1:15" x14ac:dyDescent="0.2">
      <c r="A75" s="10">
        <v>1017</v>
      </c>
      <c r="B75" s="10" t="s">
        <v>26</v>
      </c>
      <c r="C75" s="21">
        <f>+'[5]25'!$E$23/10^6</f>
        <v>8.0794000000000005E-2</v>
      </c>
      <c r="D75" s="21">
        <f>+'[5]25'!$F$23/10^6</f>
        <v>6.8811999999999998E-2</v>
      </c>
      <c r="E75" s="21">
        <f>+'[5]25'!$G$23/10^6</f>
        <v>9.2515E-2</v>
      </c>
      <c r="F75" s="21">
        <f>+'[5]25'!$I$23/10^6</f>
        <v>8.7111999999999995E-2</v>
      </c>
      <c r="G75" s="21">
        <f>+'[5]25'!$J$23/10^6</f>
        <v>5.1270999999999997E-2</v>
      </c>
      <c r="H75" s="21">
        <f>+'[5]25'!$K$23/10^6</f>
        <v>0.101211</v>
      </c>
      <c r="I75" s="21">
        <f>+'[5]25'!$M$23/10^6</f>
        <v>0.106015</v>
      </c>
      <c r="J75" s="21">
        <f>+'[5]25'!$N$23/10^6</f>
        <v>9.6617999999999996E-2</v>
      </c>
      <c r="K75" s="21">
        <f>+'[5]25'!$O$23/10^6</f>
        <v>9.8738000000000006E-2</v>
      </c>
      <c r="L75" s="21">
        <f>+'[5]25'!$Q$23/10^6</f>
        <v>9.8879999999999996E-2</v>
      </c>
      <c r="M75" s="21">
        <f>+'[5]25'!$R$23/10^6</f>
        <v>0.101023</v>
      </c>
      <c r="N75" s="21">
        <f>+'[5]25'!$S$23/10^6</f>
        <v>9.7673999999999997E-2</v>
      </c>
      <c r="O75" s="22">
        <f t="shared" si="4"/>
        <v>1.0806629999999999</v>
      </c>
    </row>
    <row r="76" spans="1:15" x14ac:dyDescent="0.2">
      <c r="A76" s="10">
        <v>1018</v>
      </c>
      <c r="B76" s="10" t="s">
        <v>27</v>
      </c>
      <c r="C76" s="21">
        <f>+'[5]26'!$E$23/10^6</f>
        <v>4.1825000000000001E-2</v>
      </c>
      <c r="D76" s="21">
        <f>+'[5]26'!$F$23/10^6</f>
        <v>4.0391999999999997E-2</v>
      </c>
      <c r="E76" s="21">
        <f>+'[5]26'!$G$23/10^6</f>
        <v>3.9224000000000002E-2</v>
      </c>
      <c r="F76" s="21">
        <f>+'[5]26'!$I$23/10^6</f>
        <v>3.7775000000000003E-2</v>
      </c>
      <c r="G76" s="21">
        <f>+'[5]26'!$J$23/10^6</f>
        <v>3.3064000000000003E-2</v>
      </c>
      <c r="H76" s="21">
        <f>+'[5]26'!$K$23/10^6</f>
        <v>3.5528999999999998E-2</v>
      </c>
      <c r="I76" s="21">
        <f>+'[5]26'!$M$23/10^6</f>
        <v>3.5639999999999998E-2</v>
      </c>
      <c r="J76" s="21">
        <f>+'[5]26'!$N$23/10^6</f>
        <v>3.0315999999999999E-2</v>
      </c>
      <c r="K76" s="21">
        <f>+'[5]26'!$O$23/10^6</f>
        <v>3.8128000000000002E-2</v>
      </c>
      <c r="L76" s="21">
        <f>+'[5]26'!$Q$23/10^6</f>
        <v>4.3271999999999998E-2</v>
      </c>
      <c r="M76" s="21">
        <f>+'[5]26'!$R$23/10^6</f>
        <v>3.9715E-2</v>
      </c>
      <c r="N76" s="21">
        <f>+'[5]26'!$S$23/10^6</f>
        <v>3.6433E-2</v>
      </c>
      <c r="O76" s="22">
        <f t="shared" si="4"/>
        <v>0.45131299999999996</v>
      </c>
    </row>
    <row r="77" spans="1:15" x14ac:dyDescent="0.2">
      <c r="A77" s="10">
        <v>1019</v>
      </c>
      <c r="B77" s="10" t="s">
        <v>28</v>
      </c>
      <c r="C77" s="21">
        <f>+'[5]27'!$E$23/10^6</f>
        <v>3.1001000000000001E-2</v>
      </c>
      <c r="D77" s="21">
        <f>+'[5]27'!$F$23/10^6</f>
        <v>2.4504000000000001E-2</v>
      </c>
      <c r="E77" s="21">
        <f>+'[5]27'!$G$23/10^6</f>
        <v>2.0559999999999998E-2</v>
      </c>
      <c r="F77" s="21">
        <f>+'[5]27'!$I$23/10^6</f>
        <v>2.6984000000000001E-2</v>
      </c>
      <c r="G77" s="21">
        <f>+'[5]27'!$J$23/10^6</f>
        <v>1.8862E-2</v>
      </c>
      <c r="H77" s="21">
        <f>+'[5]27'!$K$23/10^6</f>
        <v>1.7281999999999999E-2</v>
      </c>
      <c r="I77" s="21">
        <f>+'[5]27'!$M$23/10^6</f>
        <v>3.0651999999999999E-2</v>
      </c>
      <c r="J77" s="21">
        <f>+'[5]27'!$N$23/10^6</f>
        <v>1.1837E-2</v>
      </c>
      <c r="K77" s="21">
        <f>+'[5]27'!$O$23/10^6</f>
        <v>1.1328E-2</v>
      </c>
      <c r="L77" s="21">
        <f>+'[5]27'!$Q$23/10^6</f>
        <v>1.9344E-2</v>
      </c>
      <c r="M77" s="21">
        <f>+'[5]27'!$R$23/10^6</f>
        <v>1.7697000000000001E-2</v>
      </c>
      <c r="N77" s="21">
        <f>+'[5]27'!$S$23/10^6</f>
        <v>1.7576999999999999E-2</v>
      </c>
      <c r="O77" s="22">
        <f t="shared" si="4"/>
        <v>0.24762800000000001</v>
      </c>
    </row>
    <row r="78" spans="1:15" x14ac:dyDescent="0.2">
      <c r="A78" s="10">
        <v>1020</v>
      </c>
      <c r="B78" s="10" t="s">
        <v>29</v>
      </c>
      <c r="C78" s="21">
        <f>+'[5]28'!$E$23/10^6</f>
        <v>0.104696</v>
      </c>
      <c r="D78" s="21">
        <f>+'[5]28'!$F$23/10^6</f>
        <v>0.106919</v>
      </c>
      <c r="E78" s="21">
        <f>+'[5]28'!$G$23/10^6</f>
        <v>0.122294</v>
      </c>
      <c r="F78" s="21">
        <f>+'[5]28'!$I$23/10^6</f>
        <v>0.123193</v>
      </c>
      <c r="G78" s="21">
        <f>+'[5]28'!$J$23/10^6</f>
        <v>9.9099000000000007E-2</v>
      </c>
      <c r="H78" s="21">
        <f>+'[5]28'!$K$23/10^6</f>
        <v>0.132133</v>
      </c>
      <c r="I78" s="21">
        <f>+'[5]28'!$M$23/10^6</f>
        <v>0.137799</v>
      </c>
      <c r="J78" s="21">
        <f>+'[5]28'!$N$23/10^6</f>
        <v>0.14129900000000001</v>
      </c>
      <c r="K78" s="21">
        <f>+'[5]28'!$O$23/10^6</f>
        <v>9.0364E-2</v>
      </c>
      <c r="L78" s="21">
        <f>+'[5]28'!$Q$23/10^6</f>
        <v>0.108709</v>
      </c>
      <c r="M78" s="21">
        <f>+'[5]28'!$R$23/10^6</f>
        <v>0.104786</v>
      </c>
      <c r="N78" s="21">
        <f>+'[5]28'!$S$23/10^6</f>
        <v>0.103898</v>
      </c>
      <c r="O78" s="22">
        <f t="shared" si="4"/>
        <v>1.3751890000000002</v>
      </c>
    </row>
    <row r="79" spans="1:15" x14ac:dyDescent="0.2">
      <c r="A79" s="10">
        <v>1021</v>
      </c>
      <c r="B79" s="10" t="s">
        <v>30</v>
      </c>
      <c r="C79" s="21">
        <f>+'[5]29'!$E$23/10^6</f>
        <v>1.1110999999999999E-2</v>
      </c>
      <c r="D79" s="21">
        <f>+'[5]29'!$F$23/10^6</f>
        <v>1.1535E-2</v>
      </c>
      <c r="E79" s="21">
        <f>+'[5]29'!$G$23/10^6</f>
        <v>1.1106E-2</v>
      </c>
      <c r="F79" s="21">
        <f>+'[5]29'!$I$23/10^6</f>
        <v>1.1235999999999999E-2</v>
      </c>
      <c r="G79" s="21">
        <f>+'[5]29'!$J$23/10^6</f>
        <v>1.1247E-2</v>
      </c>
      <c r="H79" s="21">
        <f>+'[5]29'!$K$23/10^6</f>
        <v>1.1145E-2</v>
      </c>
      <c r="I79" s="21">
        <f>+'[5]29'!$M$23/10^6</f>
        <v>1.1339999999999999E-2</v>
      </c>
      <c r="J79" s="21">
        <f>+'[5]29'!$N$23/10^6</f>
        <v>1.2485E-2</v>
      </c>
      <c r="K79" s="21">
        <f>+'[5]29'!$O$23/10^6</f>
        <v>1.2486000000000001E-2</v>
      </c>
      <c r="L79" s="21">
        <f>+'[5]29'!$Q$23/10^6</f>
        <v>1.2487E-2</v>
      </c>
      <c r="M79" s="21">
        <f>+'[5]29'!$R$23/10^6</f>
        <v>1.1897E-2</v>
      </c>
      <c r="N79" s="21">
        <f>+'[5]29'!$S$23/10^6</f>
        <v>1.2009000000000001E-2</v>
      </c>
      <c r="O79" s="22">
        <f t="shared" si="4"/>
        <v>0.14008399999999999</v>
      </c>
    </row>
    <row r="80" spans="1:15" x14ac:dyDescent="0.2">
      <c r="A80" s="10">
        <v>1022</v>
      </c>
      <c r="B80" s="10" t="s">
        <v>31</v>
      </c>
      <c r="C80" s="21">
        <f>+'[5]30'!$E$23/10^6</f>
        <v>0.16316</v>
      </c>
      <c r="D80" s="21">
        <f>+'[5]30'!$F$23/10^6</f>
        <v>9.5890000000000003E-2</v>
      </c>
      <c r="E80" s="21">
        <f>+'[5]30'!$G$23/10^6</f>
        <v>0.104849</v>
      </c>
      <c r="F80" s="21">
        <f>+'[5]30'!$I$23/10^6</f>
        <v>0.13403999999999999</v>
      </c>
      <c r="G80" s="21">
        <f>+'[5]30'!$J$23/10^6</f>
        <v>9.1783000000000003E-2</v>
      </c>
      <c r="H80" s="21">
        <f>+'[5]30'!$K$23/10^6</f>
        <v>0.118685</v>
      </c>
      <c r="I80" s="21">
        <f>+'[5]30'!$M$23/10^6</f>
        <v>0.17258599999999999</v>
      </c>
      <c r="J80" s="21">
        <f>+'[5]30'!$N$23/10^6</f>
        <v>0.115893</v>
      </c>
      <c r="K80" s="21">
        <f>+'[5]30'!$O$23/10^6</f>
        <v>0.104779</v>
      </c>
      <c r="L80" s="21">
        <f>+'[5]30'!$Q$23/10^6</f>
        <v>0.16072600000000001</v>
      </c>
      <c r="M80" s="21">
        <f>+'[5]30'!$R$23/10^6</f>
        <v>0.11711299999999999</v>
      </c>
      <c r="N80" s="21">
        <f>+'[5]30'!$S$23/10^6</f>
        <v>0.121975</v>
      </c>
      <c r="O80" s="22">
        <f t="shared" si="4"/>
        <v>1.501479</v>
      </c>
    </row>
    <row r="81" spans="1:15" x14ac:dyDescent="0.2">
      <c r="A81" s="10">
        <v>1023</v>
      </c>
      <c r="B81" s="10" t="s">
        <v>32</v>
      </c>
      <c r="C81" s="21">
        <f>+'[5]31'!$E$23/10^6</f>
        <v>2.7306E-2</v>
      </c>
      <c r="D81" s="21">
        <f>+'[5]31'!$F$23/10^6</f>
        <v>2.4333E-2</v>
      </c>
      <c r="E81" s="21">
        <f>+'[5]31'!$G$23/10^6</f>
        <v>2.8487999999999999E-2</v>
      </c>
      <c r="F81" s="21">
        <f>+'[5]31'!$I$23/10^6</f>
        <v>2.9347000000000002E-2</v>
      </c>
      <c r="G81" s="21">
        <f>+'[5]31'!$J$23/10^6</f>
        <v>2.3626999999999999E-2</v>
      </c>
      <c r="H81" s="21">
        <f>+'[5]31'!$K$23/10^6</f>
        <v>2.9974000000000001E-2</v>
      </c>
      <c r="I81" s="21">
        <f>+'[5]31'!$M$23/10^6</f>
        <v>3.1989999999999998E-2</v>
      </c>
      <c r="J81" s="21">
        <f>+'[5]31'!$N$23/10^6</f>
        <v>2.3248999999999999E-2</v>
      </c>
      <c r="K81" s="21">
        <f>+'[5]31'!$O$23/10^6</f>
        <v>1.8446000000000001E-2</v>
      </c>
      <c r="L81" s="21">
        <f>+'[5]31'!$Q$23/10^6</f>
        <v>2.4358999999999999E-2</v>
      </c>
      <c r="M81" s="21">
        <f>+'[5]31'!$R$23/10^6</f>
        <v>2.4618000000000001E-2</v>
      </c>
      <c r="N81" s="21">
        <f>+'[5]31'!$S$23/10^6</f>
        <v>2.3897999999999999E-2</v>
      </c>
      <c r="O81" s="22">
        <f t="shared" si="4"/>
        <v>0.30963499999999999</v>
      </c>
    </row>
    <row r="82" spans="1:15" x14ac:dyDescent="0.2">
      <c r="A82" s="10">
        <v>1024</v>
      </c>
      <c r="B82" s="10" t="s">
        <v>33</v>
      </c>
      <c r="C82" s="21">
        <f>+'[5]32'!$E$23/10^6</f>
        <v>0.18912399999999999</v>
      </c>
      <c r="D82" s="21">
        <f>+'[5]32'!$F$23/10^6</f>
        <v>0.20034457</v>
      </c>
      <c r="E82" s="21">
        <f>+'[5]32'!$G$23/10^6</f>
        <v>0.20302700000000001</v>
      </c>
      <c r="F82" s="21">
        <f>+'[5]32'!$I$23/10^6</f>
        <v>0.20572099999999999</v>
      </c>
      <c r="G82" s="21">
        <f>+'[5]32'!$J$23/10^6</f>
        <v>0.13877700000000001</v>
      </c>
      <c r="H82" s="21">
        <f>+'[5]32'!$K$23/10^6</f>
        <v>0.188553</v>
      </c>
      <c r="I82" s="21">
        <f>+'[5]32'!$M$23/10^6</f>
        <v>0.22296299999999999</v>
      </c>
      <c r="J82" s="21">
        <f>+'[5]32'!$N$23/10^6</f>
        <v>0.162601</v>
      </c>
      <c r="K82" s="21">
        <f>+'[5]32'!$O$23/10^6</f>
        <v>0.13129169999999996</v>
      </c>
      <c r="L82" s="21">
        <f>+'[5]32'!$Q$23/10^6</f>
        <v>0.22176100000000001</v>
      </c>
      <c r="M82" s="21">
        <f>+'[5]32'!$R$23/10^6</f>
        <v>0.199908</v>
      </c>
      <c r="N82" s="21">
        <f>+'[5]32'!$S$23/10^6</f>
        <v>0.177006</v>
      </c>
      <c r="O82" s="22">
        <f t="shared" si="4"/>
        <v>2.2410772700000003</v>
      </c>
    </row>
    <row r="83" spans="1:15" x14ac:dyDescent="0.2">
      <c r="A83" s="10">
        <v>1025</v>
      </c>
      <c r="B83" s="10" t="s">
        <v>34</v>
      </c>
      <c r="C83" s="21">
        <f>+'[5]33'!$E$23/10^6</f>
        <v>5.5980000000000002E-2</v>
      </c>
      <c r="D83" s="21">
        <f>+'[5]33'!$F$23/10^6</f>
        <v>3.3246999999999999E-2</v>
      </c>
      <c r="E83" s="21">
        <f>+'[5]33'!$G$23/10^6</f>
        <v>4.2826999999999997E-2</v>
      </c>
      <c r="F83" s="21">
        <f>+'[5]33'!$I$23/10^6</f>
        <v>4.2541000000000002E-2</v>
      </c>
      <c r="G83" s="21">
        <f>+'[5]33'!$J$23/10^6</f>
        <v>4.0762E-2</v>
      </c>
      <c r="H83" s="21">
        <f>+'[5]33'!$K$23/10^6</f>
        <v>4.3167999999999998E-2</v>
      </c>
      <c r="I83" s="21">
        <f>+'[5]33'!$M$23/10^6</f>
        <v>6.7849000000000007E-2</v>
      </c>
      <c r="J83" s="21">
        <f>+'[5]33'!$N$23/10^6</f>
        <v>3.8144999999999998E-2</v>
      </c>
      <c r="K83" s="21">
        <f>+'[5]33'!$O$23/10^6</f>
        <v>3.4283000000000001E-2</v>
      </c>
      <c r="L83" s="21">
        <f>+'[5]33'!$Q$23/10^6</f>
        <v>5.0159000000000002E-2</v>
      </c>
      <c r="M83" s="21">
        <f>+'[5]33'!$R$23/10^6</f>
        <v>5.9593E-2</v>
      </c>
      <c r="N83" s="21">
        <f>+'[5]33'!$S$23/10^6</f>
        <v>4.5560000000000003E-2</v>
      </c>
      <c r="O83" s="22">
        <f t="shared" si="4"/>
        <v>0.554114</v>
      </c>
    </row>
    <row r="84" spans="1:15" x14ac:dyDescent="0.2">
      <c r="A84" s="10">
        <v>1026</v>
      </c>
      <c r="B84" s="10" t="s">
        <v>35</v>
      </c>
      <c r="C84" s="21">
        <f>+'[5]34'!$E$23/10^6</f>
        <v>9.2239999999999996E-3</v>
      </c>
      <c r="D84" s="21">
        <f>+'[5]34'!$F$23/10^6</f>
        <v>4.5450000000000004E-3</v>
      </c>
      <c r="E84" s="21">
        <f>+'[5]34'!$G$23/10^6</f>
        <v>6.5230000000000002E-3</v>
      </c>
      <c r="F84" s="21">
        <f>+'[5]34'!$I$23/10^6</f>
        <v>4.0229999999999997E-3</v>
      </c>
      <c r="G84" s="21">
        <f>+'[5]34'!$J$23/10^6</f>
        <v>3.457E-3</v>
      </c>
      <c r="H84" s="21">
        <f>+'[5]34'!$K$23/10^6</f>
        <v>5.7860000000000003E-3</v>
      </c>
      <c r="I84" s="21">
        <f>+'[5]34'!$M$23/10^6</f>
        <v>5.7429999999999998E-3</v>
      </c>
      <c r="J84" s="21">
        <f>+'[5]34'!$N$23/10^6</f>
        <v>9.7599999999999998E-4</v>
      </c>
      <c r="K84" s="21">
        <f>+'[5]34'!$O$23/10^6</f>
        <v>1.361E-3</v>
      </c>
      <c r="L84" s="21">
        <f>+'[5]34'!$Q$23/10^6</f>
        <v>4.4190000000000002E-3</v>
      </c>
      <c r="M84" s="21">
        <f>+'[5]34'!$R$23/10^6</f>
        <v>1.6100000000000001E-3</v>
      </c>
      <c r="N84" s="21">
        <f>+'[5]34'!$S$23/10^6</f>
        <v>3.1700000000000001E-3</v>
      </c>
      <c r="O84" s="22">
        <f t="shared" si="4"/>
        <v>5.0836999999999993E-2</v>
      </c>
    </row>
    <row r="85" spans="1:15" x14ac:dyDescent="0.2">
      <c r="A85" s="10">
        <v>1027</v>
      </c>
      <c r="B85" s="10" t="s">
        <v>36</v>
      </c>
      <c r="C85" s="21">
        <f>+'[5]35'!$E$23/10^6</f>
        <v>1.0123999999999999E-2</v>
      </c>
      <c r="D85" s="21">
        <f>+'[5]35'!$F$23/10^6</f>
        <v>4.8409999999999998E-3</v>
      </c>
      <c r="E85" s="21">
        <f>+'[5]35'!$G$23/10^6</f>
        <v>6.9899999999999997E-3</v>
      </c>
      <c r="F85" s="21">
        <f>+'[5]35'!$I$23/10^6</f>
        <v>6.11E-3</v>
      </c>
      <c r="G85" s="21">
        <f>+'[5]35'!$J$23/10^6</f>
        <v>3.6340000000000001E-3</v>
      </c>
      <c r="H85" s="21">
        <f>+'[5]35'!$K$23/10^6</f>
        <v>1.5063E-2</v>
      </c>
      <c r="I85" s="21">
        <f>+'[5]35'!$M$23/10^6</f>
        <v>1.3934999999999999E-2</v>
      </c>
      <c r="J85" s="21">
        <f>+'[5]35'!$N$23/10^6</f>
        <v>1.8929999999999999E-3</v>
      </c>
      <c r="K85" s="21">
        <f>+'[5]35'!$O$23/10^6</f>
        <v>1.059E-3</v>
      </c>
      <c r="L85" s="21">
        <f>+'[5]35'!$Q$23/10^6</f>
        <v>7.9520000000000007E-3</v>
      </c>
      <c r="M85" s="21">
        <f>+'[5]35'!$R$23/10^6</f>
        <v>3.5720000000000001E-3</v>
      </c>
      <c r="N85" s="21">
        <f>+'[5]35'!$S$23/10^6</f>
        <v>7.1240000000000001E-3</v>
      </c>
      <c r="O85" s="22">
        <f t="shared" si="4"/>
        <v>8.2297000000000023E-2</v>
      </c>
    </row>
    <row r="86" spans="1:15" x14ac:dyDescent="0.2">
      <c r="A86" s="10">
        <v>1028</v>
      </c>
      <c r="B86" s="10" t="s">
        <v>37</v>
      </c>
      <c r="C86" s="21">
        <f>+'[5]36'!$E$23/10^6</f>
        <v>0.10523399999999999</v>
      </c>
      <c r="D86" s="21">
        <f>+'[5]36'!$F$23/10^6</f>
        <v>0.11008999999999999</v>
      </c>
      <c r="E86" s="21">
        <f>+'[5]36'!$G$23/10^6</f>
        <v>0.107101</v>
      </c>
      <c r="F86" s="21">
        <f>+'[5]36'!$I$23/10^6</f>
        <v>0.106091</v>
      </c>
      <c r="G86" s="21">
        <f>+'[5]36'!$J$23/10^6</f>
        <v>0.11268499999999999</v>
      </c>
      <c r="H86" s="21">
        <f>+'[5]36'!$K$23/10^6</f>
        <v>0.103671</v>
      </c>
      <c r="I86" s="21">
        <f>+'[5]36'!$M$23/10^6</f>
        <v>0.11256099999999999</v>
      </c>
      <c r="J86" s="21">
        <f>+'[5]36'!$N$23/10^6</f>
        <v>0.128221</v>
      </c>
      <c r="K86" s="21">
        <f>+'[5]36'!$O$23/10^6</f>
        <v>0.12196</v>
      </c>
      <c r="L86" s="21">
        <f>+'[5]36'!$Q$23/10^6</f>
        <v>0.10896500000000001</v>
      </c>
      <c r="M86" s="21">
        <f>+'[5]36'!$R$23/10^6</f>
        <v>0.10888</v>
      </c>
      <c r="N86" s="21">
        <f>+'[5]36'!$S$23/10^6</f>
        <v>0.107859</v>
      </c>
      <c r="O86" s="22">
        <f t="shared" si="4"/>
        <v>1.333318</v>
      </c>
    </row>
    <row r="87" spans="1:15" x14ac:dyDescent="0.2">
      <c r="A87" s="10">
        <v>1029</v>
      </c>
      <c r="B87" s="10" t="s">
        <v>38</v>
      </c>
      <c r="C87" s="21">
        <f>+'[5]37'!$E$23/10^6</f>
        <v>7.463E-3</v>
      </c>
      <c r="D87" s="21">
        <f>+'[5]37'!$F$23/10^6</f>
        <v>7.3070000000000001E-3</v>
      </c>
      <c r="E87" s="21">
        <f>+'[5]37'!$G$23/10^6</f>
        <v>6.875E-3</v>
      </c>
      <c r="F87" s="21">
        <f>+'[5]37'!$I$23/10^6</f>
        <v>7.2449999999999997E-3</v>
      </c>
      <c r="G87" s="21">
        <f>+'[5]37'!$J$23/10^6</f>
        <v>7.0569999999999999E-3</v>
      </c>
      <c r="H87" s="21">
        <f>+'[5]37'!$K$23/10^6</f>
        <v>6.914E-3</v>
      </c>
      <c r="I87" s="21">
        <f>+'[5]37'!$M$23/10^6</f>
        <v>7.8770000000000003E-3</v>
      </c>
      <c r="J87" s="21">
        <f>+'[5]37'!$N$23/10^6</f>
        <v>8.4609999999999998E-3</v>
      </c>
      <c r="K87" s="21">
        <f>+'[5]37'!$O$23/10^6</f>
        <v>8.1320000000000003E-3</v>
      </c>
      <c r="L87" s="21">
        <f>+'[5]37'!$Q$23/10^6</f>
        <v>7.2220000000000001E-3</v>
      </c>
      <c r="M87" s="21">
        <f>+'[5]37'!$R$23/10^6</f>
        <v>6.9490000000000003E-3</v>
      </c>
      <c r="N87" s="21">
        <f>+'[5]37'!$S$23/10^6</f>
        <v>6.9810000000000002E-3</v>
      </c>
      <c r="O87" s="22">
        <f t="shared" si="4"/>
        <v>8.8483000000000006E-2</v>
      </c>
    </row>
    <row r="88" spans="1:15" x14ac:dyDescent="0.2">
      <c r="A88" s="15">
        <v>1030</v>
      </c>
      <c r="B88" s="15" t="s">
        <v>18</v>
      </c>
      <c r="C88" s="23">
        <f>+'[5]17'!$E$23/10^6</f>
        <v>9.1660000000000005E-3</v>
      </c>
      <c r="D88" s="23">
        <f>+'[5]17'!$F$23/10^6</f>
        <v>9.9260000000000008E-3</v>
      </c>
      <c r="E88" s="23">
        <f>+'[5]17'!$G$23/10^6</f>
        <v>1.0465E-2</v>
      </c>
      <c r="F88" s="23">
        <f>+'[5]17'!$I$23/10^6</f>
        <v>1.1627999999999999E-2</v>
      </c>
      <c r="G88" s="23">
        <f>+'[5]17'!$J$23/10^6</f>
        <v>1.0966999999999999E-2</v>
      </c>
      <c r="H88" s="23">
        <f>+'[5]17'!$K$23/10^6</f>
        <v>1.0600999999999999E-2</v>
      </c>
      <c r="I88" s="23">
        <f>+'[5]17'!$M$23/10^6</f>
        <v>1.5324000000000001E-2</v>
      </c>
      <c r="J88" s="23">
        <f>+'[5]17'!$N$23/10^6</f>
        <v>7.5789999999999998E-3</v>
      </c>
      <c r="K88" s="23">
        <f>+'[5]17'!$O$23/10^6</f>
        <v>1.0914E-2</v>
      </c>
      <c r="L88" s="23">
        <f>+'[5]17'!$Q$23/10^6</f>
        <v>8.8529999999999998E-3</v>
      </c>
      <c r="M88" s="23">
        <f>+'[5]17'!$R$23/10^6</f>
        <v>7.2129999999999998E-3</v>
      </c>
      <c r="N88" s="23">
        <f>+'[5]17'!$S$23/10^6</f>
        <v>6.9470000000000001E-3</v>
      </c>
      <c r="O88" s="24">
        <f t="shared" si="4"/>
        <v>0.11958300000000001</v>
      </c>
    </row>
    <row r="89" spans="1:15" x14ac:dyDescent="0.2">
      <c r="A89" s="4">
        <v>10300</v>
      </c>
      <c r="B89" s="4" t="s">
        <v>60</v>
      </c>
      <c r="C89" s="18">
        <f>SUM(C62:C88)</f>
        <v>3.1952705099999994</v>
      </c>
      <c r="D89" s="18">
        <f t="shared" ref="D89:N89" si="5">SUM(D62:D88)</f>
        <v>2.7732276899999992</v>
      </c>
      <c r="E89" s="18">
        <f t="shared" si="5"/>
        <v>3.1741236000000006</v>
      </c>
      <c r="F89" s="18">
        <f t="shared" si="5"/>
        <v>2.8986702000000006</v>
      </c>
      <c r="G89" s="18">
        <f t="shared" si="5"/>
        <v>2.2520760000000002</v>
      </c>
      <c r="H89" s="18">
        <f t="shared" si="5"/>
        <v>3.4283320000000002</v>
      </c>
      <c r="I89" s="18">
        <f t="shared" si="5"/>
        <v>3.3482246000000004</v>
      </c>
      <c r="J89" s="18">
        <f t="shared" si="5"/>
        <v>2.8793605999999987</v>
      </c>
      <c r="K89" s="18">
        <f t="shared" si="5"/>
        <v>2.6284288999999998</v>
      </c>
      <c r="L89" s="18">
        <f t="shared" si="5"/>
        <v>2.4906391000000001</v>
      </c>
      <c r="M89" s="18">
        <f t="shared" si="5"/>
        <v>2.1603265000000009</v>
      </c>
      <c r="N89" s="18">
        <f t="shared" si="5"/>
        <v>2.1714533999999999</v>
      </c>
      <c r="O89" s="18">
        <f t="shared" si="4"/>
        <v>33.400133099999998</v>
      </c>
    </row>
    <row r="90" spans="1:15" x14ac:dyDescent="0.2">
      <c r="A90" s="32"/>
      <c r="B90" s="32"/>
      <c r="C90"/>
      <c r="D90"/>
      <c r="E90"/>
      <c r="F90"/>
      <c r="G90"/>
      <c r="H90"/>
      <c r="I90"/>
      <c r="J90"/>
      <c r="K90"/>
      <c r="L90"/>
      <c r="M90"/>
      <c r="N90"/>
      <c r="O90" s="32"/>
    </row>
    <row r="91" spans="1:15" x14ac:dyDescent="0.2">
      <c r="A91" s="3" t="s">
        <v>52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60</v>
      </c>
    </row>
    <row r="92" spans="1:15" x14ac:dyDescent="0.2">
      <c r="A92" s="7">
        <v>1004</v>
      </c>
      <c r="B92" s="7" t="s">
        <v>94</v>
      </c>
      <c r="C92" s="26">
        <f>+'[5]11'!$E$25</f>
        <v>40.715732834275165</v>
      </c>
      <c r="D92" s="26">
        <f>+'[5]11'!$F$25</f>
        <v>37.034864632255228</v>
      </c>
      <c r="E92" s="26">
        <f>+'[5]11'!$G$25</f>
        <v>42.710641582019143</v>
      </c>
      <c r="F92" s="26">
        <f>+'[5]11'!$I$25</f>
        <v>37.530711883827202</v>
      </c>
      <c r="G92" s="26">
        <f>+'[5]11'!$J$25</f>
        <v>30.377155577346688</v>
      </c>
      <c r="H92" s="26">
        <f>+'[5]11'!$K$25</f>
        <v>45.633177479656482</v>
      </c>
      <c r="I92" s="26">
        <f>+'[5]11'!$M$25</f>
        <v>39.311175244162754</v>
      </c>
      <c r="J92" s="26">
        <f>+'[5]11'!$N$25</f>
        <v>37.264448394484937</v>
      </c>
      <c r="K92" s="26">
        <f>+'[5]11'!$O$25</f>
        <v>35.534090819848139</v>
      </c>
      <c r="L92" s="26">
        <f>+'[5]11'!$Q$25</f>
        <v>29.364943219850307</v>
      </c>
      <c r="M92" s="26">
        <f>+'[5]11'!$R$25</f>
        <v>24.560769121999201</v>
      </c>
      <c r="N92" s="26">
        <f>+'[5]11'!$S$25</f>
        <v>24.766787402804471</v>
      </c>
      <c r="O92" s="27">
        <f>+'[5]11'!$T$25</f>
        <v>35.885345193831327</v>
      </c>
    </row>
    <row r="93" spans="1:15" x14ac:dyDescent="0.2">
      <c r="A93" s="10">
        <v>1005</v>
      </c>
      <c r="B93" s="10" t="s">
        <v>13</v>
      </c>
      <c r="C93" s="28">
        <f>+'[5]12'!$E$25</f>
        <v>19.844980833228021</v>
      </c>
      <c r="D93" s="28">
        <f>+'[5]12'!$F$25</f>
        <v>16.528878172005971</v>
      </c>
      <c r="E93" s="28">
        <f>+'[5]12'!$G$25</f>
        <v>20.044197444424995</v>
      </c>
      <c r="F93" s="28">
        <f>+'[5]12'!$I$25</f>
        <v>20.350863898150955</v>
      </c>
      <c r="G93" s="28">
        <f>+'[5]12'!$J$25</f>
        <v>20.356702363006324</v>
      </c>
      <c r="H93" s="28">
        <f>+'[5]12'!$K$25</f>
        <v>18.954306188348742</v>
      </c>
      <c r="I93" s="28">
        <f>+'[5]12'!$M$25</f>
        <v>20.028401619944248</v>
      </c>
      <c r="J93" s="28">
        <f>+'[5]12'!$N$25</f>
        <v>16.755828308672235</v>
      </c>
      <c r="K93" s="28">
        <f>+'[5]12'!$O$25</f>
        <v>18.890859380772927</v>
      </c>
      <c r="L93" s="28">
        <f>+'[5]12'!$Q$25</f>
        <v>21.400635988157461</v>
      </c>
      <c r="M93" s="28">
        <f>+'[5]12'!$R$25</f>
        <v>17.160045486225744</v>
      </c>
      <c r="N93" s="28">
        <f>+'[5]12'!$S$25</f>
        <v>13.967941783852886</v>
      </c>
      <c r="O93" s="29">
        <f>+'[5]12'!$T$25</f>
        <v>18.677894669111733</v>
      </c>
    </row>
    <row r="94" spans="1:15" x14ac:dyDescent="0.2">
      <c r="A94" s="10">
        <v>1006</v>
      </c>
      <c r="B94" s="10" t="s">
        <v>14</v>
      </c>
      <c r="C94" s="28">
        <f>+'[5]13'!$E$25</f>
        <v>18.109941829138215</v>
      </c>
      <c r="D94" s="28">
        <f>+'[5]13'!$F$25</f>
        <v>13.325617014483065</v>
      </c>
      <c r="E94" s="28">
        <f>+'[5]13'!$G$25</f>
        <v>17.760440099799581</v>
      </c>
      <c r="F94" s="28">
        <f>+'[5]13'!$I$25</f>
        <v>17.083323249679339</v>
      </c>
      <c r="G94" s="28">
        <f>+'[5]13'!$J$25</f>
        <v>18.334064131034385</v>
      </c>
      <c r="H94" s="28">
        <f>+'[5]13'!$K$25</f>
        <v>20.874896194616774</v>
      </c>
      <c r="I94" s="28">
        <f>+'[5]13'!$M$25</f>
        <v>24.867700107243834</v>
      </c>
      <c r="J94" s="28">
        <f>+'[5]13'!$N$25</f>
        <v>17.390199155633166</v>
      </c>
      <c r="K94" s="28">
        <f>+'[5]13'!$O$25</f>
        <v>19.980409058851187</v>
      </c>
      <c r="L94" s="28">
        <f>+'[5]13'!$Q$25</f>
        <v>20.31594013857945</v>
      </c>
      <c r="M94" s="28">
        <f>+'[5]13'!$R$25</f>
        <v>17.683832924763141</v>
      </c>
      <c r="N94" s="28">
        <f>+'[5]13'!$S$25</f>
        <v>21.10289910356666</v>
      </c>
      <c r="O94" s="29">
        <f>+'[5]13'!$T$25</f>
        <v>19.032757875106164</v>
      </c>
    </row>
    <row r="95" spans="1:15" x14ac:dyDescent="0.2">
      <c r="A95" s="10">
        <v>1007</v>
      </c>
      <c r="B95" s="10" t="s">
        <v>15</v>
      </c>
      <c r="C95" s="28">
        <f>+'[5]14'!$E$25</f>
        <v>28.806452312295384</v>
      </c>
      <c r="D95" s="28">
        <f>+'[5]14'!$F$25</f>
        <v>25.97759769036907</v>
      </c>
      <c r="E95" s="28">
        <f>+'[5]14'!$G$25</f>
        <v>26.940506349031516</v>
      </c>
      <c r="F95" s="28">
        <f>+'[5]14'!$I$25</f>
        <v>29.157857236898153</v>
      </c>
      <c r="G95" s="28">
        <f>+'[5]14'!$J$25</f>
        <v>29.238528653004433</v>
      </c>
      <c r="H95" s="28">
        <f>+'[5]14'!$K$25</f>
        <v>32.284566747524558</v>
      </c>
      <c r="I95" s="28">
        <f>+'[5]14'!$M$25</f>
        <v>28.839098175691991</v>
      </c>
      <c r="J95" s="28">
        <f>+'[5]14'!$N$25</f>
        <v>20.29513528731885</v>
      </c>
      <c r="K95" s="28">
        <f>+'[5]14'!$O$25</f>
        <v>20.501641736592486</v>
      </c>
      <c r="L95" s="28">
        <f>+'[5]14'!$Q$25</f>
        <v>15.646281064827098</v>
      </c>
      <c r="M95" s="28">
        <f>+'[5]14'!$R$25</f>
        <v>15.032310698943565</v>
      </c>
      <c r="N95" s="28">
        <f>+'[5]14'!$S$25</f>
        <v>17.856009006473403</v>
      </c>
      <c r="O95" s="29">
        <f>+'[5]14'!$T$25</f>
        <v>24.471192938505578</v>
      </c>
    </row>
    <row r="96" spans="1:15" x14ac:dyDescent="0.2">
      <c r="A96" s="10">
        <v>1008</v>
      </c>
      <c r="B96" s="10" t="s">
        <v>16</v>
      </c>
      <c r="C96" s="28">
        <f>+'[5]15'!$E$25</f>
        <v>24.928539927804909</v>
      </c>
      <c r="D96" s="28">
        <f>+'[5]15'!$F$25</f>
        <v>23.865236176513424</v>
      </c>
      <c r="E96" s="28">
        <f>+'[5]15'!$G$25</f>
        <v>28.923923619557286</v>
      </c>
      <c r="F96" s="28">
        <f>+'[5]15'!$I$25</f>
        <v>22.264127839343661</v>
      </c>
      <c r="G96" s="28">
        <f>+'[5]15'!$J$25</f>
        <v>14.696273473399028</v>
      </c>
      <c r="H96" s="28">
        <f>+'[5]15'!$K$25</f>
        <v>28.458416454564215</v>
      </c>
      <c r="I96" s="28">
        <f>+'[5]15'!$M$25</f>
        <v>22.311507598715199</v>
      </c>
      <c r="J96" s="28">
        <f>+'[5]15'!$N$25</f>
        <v>12.421687514600633</v>
      </c>
      <c r="K96" s="28">
        <f>+'[5]15'!$O$25</f>
        <v>15.511973625418142</v>
      </c>
      <c r="L96" s="28">
        <f>+'[5]15'!$Q$25</f>
        <v>20.647471463837899</v>
      </c>
      <c r="M96" s="28">
        <f>+'[5]15'!$R$25</f>
        <v>18.714187628737282</v>
      </c>
      <c r="N96" s="28">
        <f>+'[5]15'!$S$25</f>
        <v>18.649489450312352</v>
      </c>
      <c r="O96" s="29">
        <f>+'[5]15'!$T$25</f>
        <v>20.650769698994804</v>
      </c>
    </row>
    <row r="97" spans="1:15" x14ac:dyDescent="0.2">
      <c r="A97" s="10">
        <v>1009</v>
      </c>
      <c r="B97" s="10" t="s">
        <v>17</v>
      </c>
      <c r="C97" s="28">
        <f>+'[5]16'!$E$25</f>
        <v>31.897175218926975</v>
      </c>
      <c r="D97" s="28">
        <f>+'[5]16'!$F$25</f>
        <v>24.698578130869503</v>
      </c>
      <c r="E97" s="28">
        <f>+'[5]16'!$G$25</f>
        <v>24.417877638537288</v>
      </c>
      <c r="F97" s="28">
        <f>+'[5]16'!$I$25</f>
        <v>25.183485009511386</v>
      </c>
      <c r="G97" s="28">
        <f>+'[5]16'!$J$25</f>
        <v>25.552838028824588</v>
      </c>
      <c r="H97" s="28">
        <f>+'[5]16'!$K$25</f>
        <v>28.712586425469553</v>
      </c>
      <c r="I97" s="28">
        <f>+'[5]16'!$M$25</f>
        <v>31.735026097741642</v>
      </c>
      <c r="J97" s="28">
        <f>+'[5]16'!$N$25</f>
        <v>21.282248666972706</v>
      </c>
      <c r="K97" s="28">
        <f>+'[5]16'!$O$25</f>
        <v>18.1370940756882</v>
      </c>
      <c r="L97" s="28">
        <f>+'[5]16'!$Q$25</f>
        <v>27.408696940514115</v>
      </c>
      <c r="M97" s="28">
        <f>+'[5]16'!$R$25</f>
        <v>18.401723606209089</v>
      </c>
      <c r="N97" s="28">
        <f>+'[5]16'!$S$25</f>
        <v>26.427138865557026</v>
      </c>
      <c r="O97" s="29">
        <f>+'[5]16'!$T$25</f>
        <v>25.211754151098795</v>
      </c>
    </row>
    <row r="98" spans="1:15" x14ac:dyDescent="0.2">
      <c r="A98" s="10">
        <v>1010</v>
      </c>
      <c r="B98" s="10" t="s">
        <v>19</v>
      </c>
      <c r="C98" s="28">
        <f>+'[5]18'!$E$25</f>
        <v>31.917238712172484</v>
      </c>
      <c r="D98" s="28">
        <f>+'[5]18'!$F$25</f>
        <v>32.332905725580545</v>
      </c>
      <c r="E98" s="28">
        <f>+'[5]18'!$G$25</f>
        <v>30.535434895984238</v>
      </c>
      <c r="F98" s="28">
        <f>+'[5]18'!$I$25</f>
        <v>34.344888981985754</v>
      </c>
      <c r="G98" s="28">
        <f>+'[5]18'!$J$25</f>
        <v>25.920878372066184</v>
      </c>
      <c r="H98" s="28">
        <f>+'[5]18'!$K$25</f>
        <v>33.021473257059121</v>
      </c>
      <c r="I98" s="28">
        <f>+'[5]18'!$M$25</f>
        <v>31.892575323708289</v>
      </c>
      <c r="J98" s="28">
        <f>+'[5]18'!$N$25</f>
        <v>13.727573479427774</v>
      </c>
      <c r="K98" s="28">
        <f>+'[5]18'!$O$25</f>
        <v>30.502534182608056</v>
      </c>
      <c r="L98" s="28">
        <f>+'[5]18'!$Q$25</f>
        <v>33.975180581636813</v>
      </c>
      <c r="M98" s="28">
        <f>+'[5]18'!$R$25</f>
        <v>37.80722405327235</v>
      </c>
      <c r="N98" s="28">
        <f>+'[5]18'!$S$25</f>
        <v>39.472861389408784</v>
      </c>
      <c r="O98" s="29">
        <f>+'[5]18'!$T$25</f>
        <v>31.46568634816332</v>
      </c>
    </row>
    <row r="99" spans="1:15" x14ac:dyDescent="0.2">
      <c r="A99" s="10">
        <v>1011</v>
      </c>
      <c r="B99" s="10" t="s">
        <v>20</v>
      </c>
      <c r="C99" s="28">
        <f>+'[5]19'!$E$25</f>
        <v>18.260617996906678</v>
      </c>
      <c r="D99" s="28">
        <f>+'[5]19'!$F$25</f>
        <v>14.43378695014832</v>
      </c>
      <c r="E99" s="28">
        <f>+'[5]19'!$G$25</f>
        <v>13.523320852401424</v>
      </c>
      <c r="F99" s="28">
        <f>+'[5]19'!$I$25</f>
        <v>8.0384493503749876</v>
      </c>
      <c r="G99" s="28">
        <f>+'[5]19'!$J$25</f>
        <v>17.243375791839792</v>
      </c>
      <c r="H99" s="28">
        <f>+'[5]19'!$K$25</f>
        <v>12.054881794807619</v>
      </c>
      <c r="I99" s="28">
        <f>+'[5]19'!$M$25</f>
        <v>10.763314137319233</v>
      </c>
      <c r="J99" s="28">
        <f>+'[5]19'!$N$25</f>
        <v>3.7919879121304869</v>
      </c>
      <c r="K99" s="28">
        <f>+'[5]19'!$O$25</f>
        <v>7.0691000164230582</v>
      </c>
      <c r="L99" s="28">
        <f>+'[5]19'!$Q$25</f>
        <v>9.5673491851055044</v>
      </c>
      <c r="M99" s="28">
        <f>+'[5]19'!$R$25</f>
        <v>8.6435233284371673</v>
      </c>
      <c r="N99" s="28">
        <f>+'[5]19'!$S$25</f>
        <v>8.9728115473153736</v>
      </c>
      <c r="O99" s="29">
        <f>+'[5]19'!$T$25</f>
        <v>10.937273622056445</v>
      </c>
    </row>
    <row r="100" spans="1:15" x14ac:dyDescent="0.2">
      <c r="A100" s="10">
        <v>1012</v>
      </c>
      <c r="B100" s="10" t="s">
        <v>21</v>
      </c>
      <c r="C100" s="28">
        <f>+'[5]20'!$E$25</f>
        <v>30.731758582105698</v>
      </c>
      <c r="D100" s="28">
        <f>+'[5]20'!$F$25</f>
        <v>30.604484755101087</v>
      </c>
      <c r="E100" s="28">
        <f>+'[5]20'!$G$25</f>
        <v>28.884279611169585</v>
      </c>
      <c r="F100" s="28">
        <f>+'[5]20'!$I$25</f>
        <v>28.087574037894999</v>
      </c>
      <c r="G100" s="28">
        <f>+'[5]20'!$J$25</f>
        <v>28.31865640906333</v>
      </c>
      <c r="H100" s="28">
        <f>+'[5]20'!$K$25</f>
        <v>30.179542383510807</v>
      </c>
      <c r="I100" s="28">
        <f>+'[5]20'!$M$25</f>
        <v>28.692209622223714</v>
      </c>
      <c r="J100" s="28">
        <f>+'[5]20'!$N$25</f>
        <v>25.937744499838445</v>
      </c>
      <c r="K100" s="28">
        <f>+'[5]20'!$O$25</f>
        <v>26.581960729370078</v>
      </c>
      <c r="L100" s="28">
        <f>+'[5]20'!$Q$25</f>
        <v>25.920690259006321</v>
      </c>
      <c r="M100" s="28">
        <f>+'[5]20'!$R$25</f>
        <v>26.049276744555716</v>
      </c>
      <c r="N100" s="28">
        <f>+'[5]20'!$S$25</f>
        <v>28.214632480146243</v>
      </c>
      <c r="O100" s="29">
        <f>+'[5]20'!$T$25</f>
        <v>28.163820663242536</v>
      </c>
    </row>
    <row r="101" spans="1:15" x14ac:dyDescent="0.2">
      <c r="A101" s="10">
        <v>1013</v>
      </c>
      <c r="B101" s="10" t="s">
        <v>22</v>
      </c>
      <c r="C101" s="28">
        <f>+'[5]21'!$E$25</f>
        <v>27.980475899938988</v>
      </c>
      <c r="D101" s="28">
        <f>+'[5]21'!$F$25</f>
        <v>27.565605806811838</v>
      </c>
      <c r="E101" s="28">
        <f>+'[5]21'!$G$25</f>
        <v>27.404011461318053</v>
      </c>
      <c r="F101" s="28">
        <f>+'[5]21'!$I$25</f>
        <v>26.227578475336323</v>
      </c>
      <c r="G101" s="28">
        <f>+'[5]21'!$J$25</f>
        <v>26.081229418221735</v>
      </c>
      <c r="H101" s="28">
        <f>+'[5]21'!$K$25</f>
        <v>27.326607818411098</v>
      </c>
      <c r="I101" s="28">
        <f>+'[5]21'!$M$25</f>
        <v>27.365364308342134</v>
      </c>
      <c r="J101" s="28">
        <f>+'[5]21'!$N$25</f>
        <v>27.159253945480632</v>
      </c>
      <c r="K101" s="28">
        <f>+'[5]21'!$O$25</f>
        <v>27.067307692307693</v>
      </c>
      <c r="L101" s="28">
        <f>+'[5]21'!$Q$25</f>
        <v>27.254845241538906</v>
      </c>
      <c r="M101" s="28">
        <f>+'[5]21'!$R$25</f>
        <v>26.834415584415584</v>
      </c>
      <c r="N101" s="28">
        <f>+'[5]21'!$S$25</f>
        <v>26.304604486422669</v>
      </c>
      <c r="O101" s="29">
        <f>+'[5]21'!$T$25</f>
        <v>27.041801391053525</v>
      </c>
    </row>
    <row r="102" spans="1:15" x14ac:dyDescent="0.2">
      <c r="A102" s="10">
        <v>1014</v>
      </c>
      <c r="B102" s="10" t="s">
        <v>23</v>
      </c>
      <c r="C102" s="28">
        <f>+'[5]22'!$E$25</f>
        <v>36.523709813464919</v>
      </c>
      <c r="D102" s="28">
        <f>+'[5]22'!$F$25</f>
        <v>23.00091795015971</v>
      </c>
      <c r="E102" s="28">
        <f>+'[5]22'!$G$25</f>
        <v>23.856001881966563</v>
      </c>
      <c r="F102" s="28">
        <f>+'[5]22'!$I$25</f>
        <v>19.49242215945543</v>
      </c>
      <c r="G102" s="28">
        <f>+'[5]22'!$J$25</f>
        <v>16.762027530733004</v>
      </c>
      <c r="H102" s="28">
        <f>+'[5]22'!$K$25</f>
        <v>27.665017334814365</v>
      </c>
      <c r="I102" s="28">
        <f>+'[5]22'!$M$25</f>
        <v>28.11827577880771</v>
      </c>
      <c r="J102" s="28">
        <f>+'[5]22'!$N$25</f>
        <v>12.687178299632643</v>
      </c>
      <c r="K102" s="28">
        <f>+'[5]22'!$O$25</f>
        <v>14.9734480713146</v>
      </c>
      <c r="L102" s="28">
        <f>+'[5]22'!$Q$25</f>
        <v>20.323676977793856</v>
      </c>
      <c r="M102" s="28">
        <f>+'[5]22'!$R$25</f>
        <v>20.434498605032005</v>
      </c>
      <c r="N102" s="28">
        <f>+'[5]22'!$S$25</f>
        <v>22.691829455277848</v>
      </c>
      <c r="O102" s="29">
        <f>+'[5]22'!$T$25</f>
        <v>22.389924468543814</v>
      </c>
    </row>
    <row r="103" spans="1:15" x14ac:dyDescent="0.2">
      <c r="A103" s="10">
        <v>1015</v>
      </c>
      <c r="B103" s="10" t="s">
        <v>24</v>
      </c>
      <c r="C103" s="28">
        <f>+'[5]23'!$E$25</f>
        <v>17.733363846721083</v>
      </c>
      <c r="D103" s="28">
        <f>+'[5]23'!$F$25</f>
        <v>16.529209621993129</v>
      </c>
      <c r="E103" s="28">
        <f>+'[5]23'!$G$25</f>
        <v>18.015113478521275</v>
      </c>
      <c r="F103" s="28">
        <f>+'[5]23'!$I$25</f>
        <v>17.941118599045698</v>
      </c>
      <c r="G103" s="28">
        <f>+'[5]23'!$J$25</f>
        <v>17.571218656681044</v>
      </c>
      <c r="H103" s="28">
        <f>+'[5]23'!$K$25</f>
        <v>16.941695605629391</v>
      </c>
      <c r="I103" s="28">
        <f>+'[5]23'!$M$25</f>
        <v>16.433609357808795</v>
      </c>
      <c r="J103" s="28">
        <f>+'[5]23'!$N$25</f>
        <v>15.743795655749601</v>
      </c>
      <c r="K103" s="28">
        <f>+'[5]23'!$O$25</f>
        <v>16.631424209871657</v>
      </c>
      <c r="L103" s="28">
        <f>+'[5]23'!$Q$25</f>
        <v>18.291365692297305</v>
      </c>
      <c r="M103" s="28">
        <f>+'[5]23'!$R$25</f>
        <v>17.01135616655711</v>
      </c>
      <c r="N103" s="28">
        <f>+'[5]23'!$S$25</f>
        <v>17.235778509186751</v>
      </c>
      <c r="O103" s="29">
        <f>+'[5]23'!$T$25</f>
        <v>17.141973936960834</v>
      </c>
    </row>
    <row r="104" spans="1:15" x14ac:dyDescent="0.2">
      <c r="A104" s="10">
        <v>1016</v>
      </c>
      <c r="B104" s="10" t="s">
        <v>25</v>
      </c>
      <c r="C104" s="28">
        <f>+'[5]24'!$E$25</f>
        <v>44.690523152061616</v>
      </c>
      <c r="D104" s="28">
        <f>+'[5]24'!$F$25</f>
        <v>40.987259147680916</v>
      </c>
      <c r="E104" s="28">
        <f>+'[5]24'!$G$25</f>
        <v>36.852923606605813</v>
      </c>
      <c r="F104" s="28">
        <f>+'[5]24'!$I$25</f>
        <v>32.571264587717621</v>
      </c>
      <c r="G104" s="28">
        <f>+'[5]24'!$J$25</f>
        <v>27.146953405017921</v>
      </c>
      <c r="H104" s="28">
        <f>+'[5]24'!$K$25</f>
        <v>42.300590089066752</v>
      </c>
      <c r="I104" s="28">
        <f>+'[5]24'!$M$25</f>
        <v>35.156527274673394</v>
      </c>
      <c r="J104" s="28">
        <f>+'[5]24'!$N$25</f>
        <v>18.179642041688147</v>
      </c>
      <c r="K104" s="28">
        <f>+'[5]24'!$O$25</f>
        <v>27.394096659098281</v>
      </c>
      <c r="L104" s="28">
        <f>+'[5]24'!$Q$25</f>
        <v>39.759816258215849</v>
      </c>
      <c r="M104" s="28">
        <f>+'[5]24'!$R$25</f>
        <v>31.876314062646472</v>
      </c>
      <c r="N104" s="28">
        <f>+'[5]24'!$S$25</f>
        <v>28.726459319193545</v>
      </c>
      <c r="O104" s="29">
        <f>+'[5]24'!$T$25</f>
        <v>34.016212842476016</v>
      </c>
    </row>
    <row r="105" spans="1:15" x14ac:dyDescent="0.2">
      <c r="A105" s="10">
        <v>1017</v>
      </c>
      <c r="B105" s="10" t="s">
        <v>26</v>
      </c>
      <c r="C105" s="28">
        <f>+'[5]25'!$E$25</f>
        <v>30.1436406372421</v>
      </c>
      <c r="D105" s="28">
        <f>+'[5]25'!$F$25</f>
        <v>24.9995458723429</v>
      </c>
      <c r="E105" s="28">
        <f>+'[5]25'!$G$25</f>
        <v>32.199514127204004</v>
      </c>
      <c r="F105" s="28">
        <f>+'[5]25'!$I$25</f>
        <v>30.666328714655851</v>
      </c>
      <c r="G105" s="28">
        <f>+'[5]25'!$J$25</f>
        <v>20.073605700526596</v>
      </c>
      <c r="H105" s="28">
        <f>+'[5]25'!$K$25</f>
        <v>34.351549215464665</v>
      </c>
      <c r="I105" s="28">
        <f>+'[5]25'!$M$25</f>
        <v>35.304558638902115</v>
      </c>
      <c r="J105" s="28">
        <f>+'[5]25'!$N$25</f>
        <v>27.492893301349632</v>
      </c>
      <c r="K105" s="28">
        <f>+'[5]25'!$O$25</f>
        <v>31.965321100323415</v>
      </c>
      <c r="L105" s="28">
        <f>+'[5]25'!$Q$25</f>
        <v>32.26953942151107</v>
      </c>
      <c r="M105" s="28">
        <f>+'[5]25'!$R$25</f>
        <v>33.597060095114571</v>
      </c>
      <c r="N105" s="28">
        <f>+'[5]25'!$S$25</f>
        <v>33.346648230654992</v>
      </c>
      <c r="O105" s="29">
        <f>+'[5]25'!$T$25</f>
        <v>30.654201843002678</v>
      </c>
    </row>
    <row r="106" spans="1:15" x14ac:dyDescent="0.2">
      <c r="A106" s="10">
        <v>1018</v>
      </c>
      <c r="B106" s="10" t="s">
        <v>27</v>
      </c>
      <c r="C106" s="28">
        <f>+'[5]26'!$E$25</f>
        <v>33.288762605159064</v>
      </c>
      <c r="D106" s="28">
        <f>+'[5]26'!$F$25</f>
        <v>31.412195634084316</v>
      </c>
      <c r="E106" s="28">
        <f>+'[5]26'!$G$25</f>
        <v>32.595941296724121</v>
      </c>
      <c r="F106" s="28">
        <f>+'[5]26'!$I$25</f>
        <v>31.258274857672447</v>
      </c>
      <c r="G106" s="28">
        <f>+'[5]26'!$J$25</f>
        <v>28.372104996696329</v>
      </c>
      <c r="H106" s="28">
        <f>+'[5]26'!$K$25</f>
        <v>31.237031826973801</v>
      </c>
      <c r="I106" s="28">
        <f>+'[5]26'!$M$25</f>
        <v>29.220539645319711</v>
      </c>
      <c r="J106" s="28">
        <f>+'[5]26'!$N$25</f>
        <v>20.601966687280413</v>
      </c>
      <c r="K106" s="28">
        <f>+'[5]26'!$O$25</f>
        <v>30.046178820785197</v>
      </c>
      <c r="L106" s="28">
        <f>+'[5]26'!$Q$25</f>
        <v>31.171974614060236</v>
      </c>
      <c r="M106" s="28">
        <f>+'[5]26'!$R$25</f>
        <v>31.170044108182775</v>
      </c>
      <c r="N106" s="28">
        <f>+'[5]26'!$S$25</f>
        <v>30.499861870359052</v>
      </c>
      <c r="O106" s="29">
        <f>+'[5]26'!$T$25</f>
        <v>29.940008929335519</v>
      </c>
    </row>
    <row r="107" spans="1:15" x14ac:dyDescent="0.2">
      <c r="A107" s="10">
        <v>1019</v>
      </c>
      <c r="B107" s="10" t="s">
        <v>28</v>
      </c>
      <c r="C107" s="28">
        <f>+'[5]27'!$E$25</f>
        <v>37.67973260407171</v>
      </c>
      <c r="D107" s="28">
        <f>+'[5]27'!$F$25</f>
        <v>31.733944597692219</v>
      </c>
      <c r="E107" s="28">
        <f>+'[5]27'!$G$25</f>
        <v>27.847758363808751</v>
      </c>
      <c r="F107" s="28">
        <f>+'[5]27'!$I$25</f>
        <v>33.729578380270247</v>
      </c>
      <c r="G107" s="28">
        <f>+'[5]27'!$J$25</f>
        <v>26.673265926606803</v>
      </c>
      <c r="H107" s="28">
        <f>+'[5]27'!$K$25</f>
        <v>26.031812978249082</v>
      </c>
      <c r="I107" s="28">
        <f>+'[5]27'!$M$25</f>
        <v>35.126803497553318</v>
      </c>
      <c r="J107" s="28">
        <f>+'[5]27'!$N$25</f>
        <v>14.55339029937911</v>
      </c>
      <c r="K107" s="28">
        <f>+'[5]27'!$O$25</f>
        <v>15.5256773981333</v>
      </c>
      <c r="L107" s="28">
        <f>+'[5]27'!$Q$25</f>
        <v>25.884147565332583</v>
      </c>
      <c r="M107" s="28">
        <f>+'[5]27'!$R$25</f>
        <v>24.535888086292235</v>
      </c>
      <c r="N107" s="28">
        <f>+'[5]27'!$S$25</f>
        <v>25.011027790030877</v>
      </c>
      <c r="O107" s="29">
        <f>+'[5]27'!$T$25</f>
        <v>27.238148455322829</v>
      </c>
    </row>
    <row r="108" spans="1:15" x14ac:dyDescent="0.2">
      <c r="A108" s="10">
        <v>1020</v>
      </c>
      <c r="B108" s="10" t="s">
        <v>29</v>
      </c>
      <c r="C108" s="28">
        <f>+'[5]28'!$E$25</f>
        <v>29.325789193580011</v>
      </c>
      <c r="D108" s="28">
        <f>+'[5]28'!$F$25</f>
        <v>28.325990372464293</v>
      </c>
      <c r="E108" s="28">
        <f>+'[5]28'!$G$25</f>
        <v>32.186104290199729</v>
      </c>
      <c r="F108" s="28">
        <f>+'[5]28'!$I$25</f>
        <v>31.905531469654353</v>
      </c>
      <c r="G108" s="28">
        <f>+'[5]28'!$J$25</f>
        <v>26.708801056504104</v>
      </c>
      <c r="H108" s="28">
        <f>+'[5]28'!$K$25</f>
        <v>34.561381482237117</v>
      </c>
      <c r="I108" s="28">
        <f>+'[5]28'!$M$25</f>
        <v>32.709211104121913</v>
      </c>
      <c r="J108" s="28">
        <f>+'[5]28'!$N$25</f>
        <v>32.264833822370903</v>
      </c>
      <c r="K108" s="28">
        <f>+'[5]28'!$O$25</f>
        <v>23.892230609573918</v>
      </c>
      <c r="L108" s="28">
        <f>+'[5]28'!$Q$25</f>
        <v>28.773229084229499</v>
      </c>
      <c r="M108" s="28">
        <f>+'[5]28'!$R$25</f>
        <v>28.015324932960102</v>
      </c>
      <c r="N108" s="28">
        <f>+'[5]28'!$S$25</f>
        <v>27.859098356040231</v>
      </c>
      <c r="O108" s="29">
        <f>+'[5]28'!$T$25</f>
        <v>29.791047233441976</v>
      </c>
    </row>
    <row r="109" spans="1:15" x14ac:dyDescent="0.2">
      <c r="A109" s="10">
        <v>1021</v>
      </c>
      <c r="B109" s="10" t="s">
        <v>30</v>
      </c>
      <c r="C109" s="28">
        <f>+'[5]29'!$E$25</f>
        <v>14.916096120284601</v>
      </c>
      <c r="D109" s="28">
        <f>+'[5]29'!$F$25</f>
        <v>14.894441216347085</v>
      </c>
      <c r="E109" s="28">
        <f>+'[5]29'!$G$25</f>
        <v>14.792812712282057</v>
      </c>
      <c r="F109" s="28">
        <f>+'[5]29'!$I$25</f>
        <v>14.705458923920583</v>
      </c>
      <c r="G109" s="28">
        <f>+'[5]29'!$J$25</f>
        <v>14.6818092813785</v>
      </c>
      <c r="H109" s="28">
        <f>+'[5]29'!$K$25</f>
        <v>14.560062708210856</v>
      </c>
      <c r="I109" s="28">
        <f>+'[5]29'!$M$25</f>
        <v>15.384615384615385</v>
      </c>
      <c r="J109" s="28">
        <f>+'[5]29'!$N$25</f>
        <v>13.183181280621726</v>
      </c>
      <c r="K109" s="28">
        <f>+'[5]29'!$O$25</f>
        <v>14.442195361748887</v>
      </c>
      <c r="L109" s="28">
        <f>+'[5]29'!$Q$25</f>
        <v>14.367406111929307</v>
      </c>
      <c r="M109" s="28">
        <f>+'[5]29'!$R$25</f>
        <v>14.334598469787336</v>
      </c>
      <c r="N109" s="28">
        <f>+'[5]29'!$S$25</f>
        <v>14.355731414294766</v>
      </c>
      <c r="O109" s="29">
        <f>+'[5]29'!$T$25</f>
        <v>14.516506769962218</v>
      </c>
    </row>
    <row r="110" spans="1:15" x14ac:dyDescent="0.2">
      <c r="A110" s="10">
        <v>1022</v>
      </c>
      <c r="B110" s="10" t="s">
        <v>31</v>
      </c>
      <c r="C110" s="28">
        <f>+'[5]30'!$E$25</f>
        <v>34.195199342754691</v>
      </c>
      <c r="D110" s="28">
        <f>+'[5]30'!$F$25</f>
        <v>22.402373637669818</v>
      </c>
      <c r="E110" s="28">
        <f>+'[5]30'!$G$25</f>
        <v>24.39001128208707</v>
      </c>
      <c r="F110" s="28">
        <f>+'[5]30'!$I$25</f>
        <v>29.574649291964715</v>
      </c>
      <c r="G110" s="28">
        <f>+'[5]30'!$J$25</f>
        <v>21.85169048656396</v>
      </c>
      <c r="H110" s="28">
        <f>+'[5]30'!$K$25</f>
        <v>28.203403846793627</v>
      </c>
      <c r="I110" s="28">
        <f>+'[5]30'!$M$25</f>
        <v>33.403526428861753</v>
      </c>
      <c r="J110" s="28">
        <f>+'[5]30'!$N$25</f>
        <v>22.274992648231827</v>
      </c>
      <c r="K110" s="28">
        <f>+'[5]30'!$O$25</f>
        <v>22.121468670102374</v>
      </c>
      <c r="L110" s="28">
        <f>+'[5]30'!$Q$25</f>
        <v>31.685694064674095</v>
      </c>
      <c r="M110" s="28">
        <f>+'[5]30'!$R$25</f>
        <v>24.889116523816305</v>
      </c>
      <c r="N110" s="28">
        <f>+'[5]30'!$S$25</f>
        <v>26.719488633127565</v>
      </c>
      <c r="O110" s="29">
        <f>+'[5]30'!$T$25</f>
        <v>26.937035883539959</v>
      </c>
    </row>
    <row r="111" spans="1:15" x14ac:dyDescent="0.2">
      <c r="A111" s="10">
        <v>1023</v>
      </c>
      <c r="B111" s="10" t="s">
        <v>32</v>
      </c>
      <c r="C111" s="28">
        <f>+'[5]31'!$E$25</f>
        <v>28.284062894905844</v>
      </c>
      <c r="D111" s="28">
        <f>+'[5]31'!$F$25</f>
        <v>24.515641529393985</v>
      </c>
      <c r="E111" s="28">
        <f>+'[5]31'!$G$25</f>
        <v>29.234053033412692</v>
      </c>
      <c r="F111" s="28">
        <f>+'[5]31'!$I$25</f>
        <v>28.260115940912506</v>
      </c>
      <c r="G111" s="28">
        <f>+'[5]31'!$J$25</f>
        <v>25.50079868756206</v>
      </c>
      <c r="H111" s="28">
        <f>+'[5]31'!$K$25</f>
        <v>30.919518887582267</v>
      </c>
      <c r="I111" s="28">
        <f>+'[5]31'!$M$25</f>
        <v>28.291457730846446</v>
      </c>
      <c r="J111" s="28">
        <f>+'[5]31'!$N$25</f>
        <v>21.122780876928388</v>
      </c>
      <c r="K111" s="28">
        <f>+'[5]31'!$O$25</f>
        <v>19.30891543059321</v>
      </c>
      <c r="L111" s="28">
        <f>+'[5]31'!$Q$25</f>
        <v>24.928874061035266</v>
      </c>
      <c r="M111" s="28">
        <f>+'[5]31'!$R$25</f>
        <v>24.904400606980275</v>
      </c>
      <c r="N111" s="28">
        <f>+'[5]31'!$S$25</f>
        <v>24.813880322711274</v>
      </c>
      <c r="O111" s="29">
        <f>+'[5]31'!$T$25</f>
        <v>25.841075321224341</v>
      </c>
    </row>
    <row r="112" spans="1:15" x14ac:dyDescent="0.2">
      <c r="A112" s="10">
        <v>1024</v>
      </c>
      <c r="B112" s="10" t="s">
        <v>33</v>
      </c>
      <c r="C112" s="28">
        <f>+'[5]32'!$E$25</f>
        <v>27.749223457809954</v>
      </c>
      <c r="D112" s="28">
        <f>+'[5]32'!$F$25</f>
        <v>30.518604895600237</v>
      </c>
      <c r="E112" s="28">
        <f>+'[5]32'!$G$25</f>
        <v>29.092089293672093</v>
      </c>
      <c r="F112" s="28">
        <f>+'[5]32'!$I$25</f>
        <v>29.776618549359441</v>
      </c>
      <c r="G112" s="28">
        <f>+'[5]32'!$J$25</f>
        <v>22.354506516580997</v>
      </c>
      <c r="H112" s="28">
        <f>+'[5]32'!$K$25</f>
        <v>28.316363308704272</v>
      </c>
      <c r="I112" s="28">
        <f>+'[5]32'!$M$25</f>
        <v>33.522473557204393</v>
      </c>
      <c r="J112" s="28">
        <f>+'[5]32'!$N$25</f>
        <v>22.913845316994049</v>
      </c>
      <c r="K112" s="28">
        <f>+'[5]32'!$O$25</f>
        <v>19.575849657512794</v>
      </c>
      <c r="L112" s="28">
        <f>+'[5]32'!$Q$25</f>
        <v>30.662074381742212</v>
      </c>
      <c r="M112" s="28">
        <f>+'[5]32'!$R$25</f>
        <v>27.792406400756303</v>
      </c>
      <c r="N112" s="28">
        <f>+'[5]32'!$S$25</f>
        <v>25.751458836160804</v>
      </c>
      <c r="O112" s="29">
        <f>+'[5]32'!$T$25</f>
        <v>27.367711048944635</v>
      </c>
    </row>
    <row r="113" spans="1:15" x14ac:dyDescent="0.2">
      <c r="A113" s="10">
        <v>1025</v>
      </c>
      <c r="B113" s="10" t="s">
        <v>34</v>
      </c>
      <c r="C113" s="28">
        <f>+'[5]33'!$E$25</f>
        <v>45.522187797321365</v>
      </c>
      <c r="D113" s="28">
        <f>+'[5]33'!$F$25</f>
        <v>27.496174998966215</v>
      </c>
      <c r="E113" s="28">
        <f>+'[5]33'!$G$25</f>
        <v>35.244788623439469</v>
      </c>
      <c r="F113" s="28">
        <f>+'[5]33'!$I$25</f>
        <v>33.436296470958105</v>
      </c>
      <c r="G113" s="28">
        <f>+'[5]33'!$J$25</f>
        <v>32.623171239235525</v>
      </c>
      <c r="H113" s="28">
        <f>+'[5]33'!$K$25</f>
        <v>33.234275155901145</v>
      </c>
      <c r="I113" s="28">
        <f>+'[5]33'!$M$25</f>
        <v>45.2058445322442</v>
      </c>
      <c r="J113" s="28">
        <f>+'[5]33'!$N$25</f>
        <v>26.738398990607038</v>
      </c>
      <c r="K113" s="28">
        <f>+'[5]33'!$O$25</f>
        <v>25.941704375198633</v>
      </c>
      <c r="L113" s="28">
        <f>+'[5]33'!$Q$25</f>
        <v>35.886043799589331</v>
      </c>
      <c r="M113" s="28">
        <f>+'[5]33'!$R$25</f>
        <v>41.421710027872578</v>
      </c>
      <c r="N113" s="28">
        <f>+'[5]33'!$S$25</f>
        <v>34.233760378705341</v>
      </c>
      <c r="O113" s="29">
        <f>+'[5]33'!$T$25</f>
        <v>34.869696601659179</v>
      </c>
    </row>
    <row r="114" spans="1:15" x14ac:dyDescent="0.2">
      <c r="A114" s="10">
        <v>1026</v>
      </c>
      <c r="B114" s="10" t="s">
        <v>35</v>
      </c>
      <c r="C114" s="28">
        <f>+'[5]34'!$E$25</f>
        <v>22.458122321776393</v>
      </c>
      <c r="D114" s="28">
        <f>+'[5]34'!$F$25</f>
        <v>11.501379153275805</v>
      </c>
      <c r="E114" s="28">
        <f>+'[5]34'!$G$25</f>
        <v>16.269673010251164</v>
      </c>
      <c r="F114" s="28">
        <f>+'[5]34'!$I$25</f>
        <v>10.295585412667947</v>
      </c>
      <c r="G114" s="28">
        <f>+'[5]34'!$J$25</f>
        <v>9.1687884574580938</v>
      </c>
      <c r="H114" s="28">
        <f>+'[5]34'!$K$25</f>
        <v>14.478754817076222</v>
      </c>
      <c r="I114" s="28">
        <f>+'[5]34'!$M$25</f>
        <v>13.080812682215743</v>
      </c>
      <c r="J114" s="28">
        <f>+'[5]34'!$N$25</f>
        <v>2.2547705955736266</v>
      </c>
      <c r="K114" s="28">
        <f>+'[5]34'!$O$25</f>
        <v>3.3281165941213868</v>
      </c>
      <c r="L114" s="28">
        <f>+'[5]34'!$Q$25</f>
        <v>10.640757061330637</v>
      </c>
      <c r="M114" s="28">
        <f>+'[5]34'!$R$25</f>
        <v>3.9041660604297008</v>
      </c>
      <c r="N114" s="28">
        <f>+'[5]34'!$S$25</f>
        <v>7.946455429660082</v>
      </c>
      <c r="O114" s="29">
        <f>+'[5]34'!$T$25</f>
        <v>10.413875607887482</v>
      </c>
    </row>
    <row r="115" spans="1:15" x14ac:dyDescent="0.2">
      <c r="A115" s="10">
        <v>1027</v>
      </c>
      <c r="B115" s="10" t="s">
        <v>36</v>
      </c>
      <c r="C115" s="28">
        <f>+'[5]35'!$E$25</f>
        <v>19.69879752500292</v>
      </c>
      <c r="D115" s="28">
        <f>+'[5]35'!$F$25</f>
        <v>10.414784217546577</v>
      </c>
      <c r="E115" s="28">
        <f>+'[5]35'!$G$25</f>
        <v>14.022910104921058</v>
      </c>
      <c r="F115" s="28">
        <f>+'[5]35'!$I$25</f>
        <v>12.234436635229571</v>
      </c>
      <c r="G115" s="28">
        <f>+'[5]35'!$J$25</f>
        <v>7.3756850010148165</v>
      </c>
      <c r="H115" s="28">
        <f>+'[5]35'!$K$25</f>
        <v>26.454626881399392</v>
      </c>
      <c r="I115" s="28">
        <f>+'[5]35'!$M$25</f>
        <v>21.791142803527865</v>
      </c>
      <c r="J115" s="28">
        <f>+'[5]35'!$N$25</f>
        <v>3.2011499112200896</v>
      </c>
      <c r="K115" s="28">
        <f>+'[5]35'!$O$25</f>
        <v>1.9236707780058491</v>
      </c>
      <c r="L115" s="28">
        <f>+'[5]35'!$Q$25</f>
        <v>13.991870920064047</v>
      </c>
      <c r="M115" s="28">
        <f>+'[5]35'!$R$25</f>
        <v>6.2764667638945015</v>
      </c>
      <c r="N115" s="28">
        <f>+'[5]35'!$S$25</f>
        <v>12.423270089285714</v>
      </c>
      <c r="O115" s="29">
        <f>+'[5]35'!$T$25</f>
        <v>12.601076413079261</v>
      </c>
    </row>
    <row r="116" spans="1:15" x14ac:dyDescent="0.2">
      <c r="A116" s="10">
        <v>1028</v>
      </c>
      <c r="B116" s="10" t="s">
        <v>37</v>
      </c>
      <c r="C116" s="28">
        <f>+'[5]36'!$E$25</f>
        <v>28.063372863592605</v>
      </c>
      <c r="D116" s="28">
        <f>+'[5]36'!$F$25</f>
        <v>27.631298236807428</v>
      </c>
      <c r="E116" s="28">
        <f>+'[5]36'!$G$25</f>
        <v>27.740982969630252</v>
      </c>
      <c r="F116" s="28">
        <f>+'[5]36'!$I$25</f>
        <v>27.744405536799107</v>
      </c>
      <c r="G116" s="28">
        <f>+'[5]36'!$J$25</f>
        <v>28.000934317016746</v>
      </c>
      <c r="H116" s="28">
        <f>+'[5]36'!$K$25</f>
        <v>28.009650767576446</v>
      </c>
      <c r="I116" s="28">
        <f>+'[5]36'!$M$25</f>
        <v>29.332162419934019</v>
      </c>
      <c r="J116" s="28">
        <f>+'[5]36'!$N$25</f>
        <v>26.866856924940176</v>
      </c>
      <c r="K116" s="28">
        <f>+'[5]36'!$O$25</f>
        <v>27.785625108217218</v>
      </c>
      <c r="L116" s="28">
        <f>+'[5]36'!$Q$25</f>
        <v>27.524129238246076</v>
      </c>
      <c r="M116" s="28">
        <f>+'[5]36'!$R$25</f>
        <v>26.865178159458946</v>
      </c>
      <c r="N116" s="28">
        <f>+'[5]36'!$S$25</f>
        <v>27.2326512062414</v>
      </c>
      <c r="O116" s="29">
        <f>+'[5]36'!$T$25</f>
        <v>27.710525867311333</v>
      </c>
    </row>
    <row r="117" spans="1:15" x14ac:dyDescent="0.2">
      <c r="A117" s="10">
        <v>1029</v>
      </c>
      <c r="B117" s="10" t="s">
        <v>38</v>
      </c>
      <c r="C117" s="28">
        <f>+'[5]37'!$E$25</f>
        <v>18.313661014453633</v>
      </c>
      <c r="D117" s="28">
        <f>+'[5]37'!$F$25</f>
        <v>16.109616826138719</v>
      </c>
      <c r="E117" s="28">
        <f>+'[5]37'!$G$25</f>
        <v>16.867854163599784</v>
      </c>
      <c r="F117" s="28">
        <f>+'[5]37'!$I$25</f>
        <v>15.859638369598528</v>
      </c>
      <c r="G117" s="28">
        <f>+'[5]37'!$J$25</f>
        <v>14.788038808910123</v>
      </c>
      <c r="H117" s="28">
        <f>+'[5]37'!$K$25</f>
        <v>16.459553397133742</v>
      </c>
      <c r="I117" s="28">
        <f>+'[5]37'!$M$25</f>
        <v>16.826163113598497</v>
      </c>
      <c r="J117" s="28">
        <f>+'[5]37'!$N$25</f>
        <v>15.343464384157841</v>
      </c>
      <c r="K117" s="28">
        <f>+'[5]37'!$O$25</f>
        <v>14.991796176465167</v>
      </c>
      <c r="L117" s="28">
        <f>+'[5]37'!$Q$25</f>
        <v>14.866506103460344</v>
      </c>
      <c r="M117" s="28">
        <f>+'[5]37'!$R$25</f>
        <v>14.824533333333333</v>
      </c>
      <c r="N117" s="28">
        <f>+'[5]37'!$S$25</f>
        <v>14.995489109421317</v>
      </c>
      <c r="O117" s="29">
        <f>+'[5]37'!$T$25</f>
        <v>15.78686316315334</v>
      </c>
    </row>
    <row r="118" spans="1:15" x14ac:dyDescent="0.2">
      <c r="A118" s="15">
        <v>1030</v>
      </c>
      <c r="B118" s="15" t="s">
        <v>18</v>
      </c>
      <c r="C118" s="30">
        <f>+'[5]17'!$E$25</f>
        <v>14.952691680261012</v>
      </c>
      <c r="D118" s="30">
        <f>+'[5]17'!$F$25</f>
        <v>15.039393939393939</v>
      </c>
      <c r="E118" s="30">
        <f>+'[5]17'!$G$25</f>
        <v>15.844057532172597</v>
      </c>
      <c r="F118" s="30">
        <f>+'[5]17'!$I$25</f>
        <v>17.062362435803376</v>
      </c>
      <c r="G118" s="30">
        <f>+'[5]17'!$J$25</f>
        <v>16.380881254667663</v>
      </c>
      <c r="H118" s="30">
        <f>+'[5]17'!$K$25</f>
        <v>17.4215283483977</v>
      </c>
      <c r="I118" s="30">
        <f>+'[5]17'!$M$25</f>
        <v>20.680161943319838</v>
      </c>
      <c r="J118" s="30">
        <f>+'[5]17'!$N$25</f>
        <v>10.311564625850339</v>
      </c>
      <c r="K118" s="30">
        <f>+'[5]17'!$O$25</f>
        <v>15.179415855354659</v>
      </c>
      <c r="L118" s="30">
        <f>+'[5]17'!$Q$25</f>
        <v>13.952718676122931</v>
      </c>
      <c r="M118" s="30">
        <f>+'[5]17'!$R$25</f>
        <v>11.217729393468119</v>
      </c>
      <c r="N118" s="30">
        <f>+'[5]17'!$S$25</f>
        <v>11.295934959349594</v>
      </c>
      <c r="O118" s="31">
        <f>+'[5]17'!$T$25</f>
        <v>14.984399473717186</v>
      </c>
    </row>
    <row r="119" spans="1:15" x14ac:dyDescent="0.2">
      <c r="A119" s="4">
        <v>10300</v>
      </c>
      <c r="B119" s="4" t="s">
        <v>60</v>
      </c>
      <c r="C119" s="25">
        <f>+[5]รวม!$E$25</f>
        <v>34.572528322187388</v>
      </c>
      <c r="D119" s="25">
        <f>+[5]รวม!$F$25</f>
        <v>30.16349370517927</v>
      </c>
      <c r="E119" s="25">
        <f>+[5]รวม!$G$25</f>
        <v>33.441502301515968</v>
      </c>
      <c r="F119" s="25">
        <f>+[5]รวม!$I$25</f>
        <v>30.93458144399078</v>
      </c>
      <c r="G119" s="25">
        <f>+[5]รวม!$J$25</f>
        <v>25.830843050349863</v>
      </c>
      <c r="H119" s="25">
        <f>+[5]รวม!$K$25</f>
        <v>35.979067415913107</v>
      </c>
      <c r="I119" s="25">
        <f>+[5]รวม!$M$25</f>
        <v>33.548615225500605</v>
      </c>
      <c r="J119" s="25">
        <f>+[5]รวม!$N$25</f>
        <v>27.187907230501629</v>
      </c>
      <c r="K119" s="25">
        <f>+[5]รวม!$O$25</f>
        <v>27.09227827021973</v>
      </c>
      <c r="L119" s="25">
        <f>+[5]รวม!$Q$25</f>
        <v>27.108861278082305</v>
      </c>
      <c r="M119" s="25">
        <f>+[5]รวม!$R$25</f>
        <v>24.386707730987084</v>
      </c>
      <c r="N119" s="25">
        <f>+[5]รวม!$S$25</f>
        <v>24.914277099289446</v>
      </c>
      <c r="O119" s="25">
        <f>+[5]รวม!$T$25</f>
        <v>29.667966678031949</v>
      </c>
    </row>
    <row r="120" spans="1:15" x14ac:dyDescent="0.2">
      <c r="A120" s="32"/>
      <c r="B120" s="32"/>
      <c r="C120"/>
      <c r="D120"/>
      <c r="E120"/>
      <c r="F120"/>
      <c r="G120"/>
      <c r="H120"/>
      <c r="I120"/>
      <c r="J120"/>
      <c r="K120"/>
      <c r="L120"/>
      <c r="M120"/>
      <c r="N120"/>
      <c r="O120" s="32"/>
    </row>
    <row r="121" spans="1:15" x14ac:dyDescent="0.2">
      <c r="A121" s="3" t="s">
        <v>52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60</v>
      </c>
    </row>
    <row r="122" spans="1:15" x14ac:dyDescent="0.2">
      <c r="A122" s="7">
        <v>1004</v>
      </c>
      <c r="B122" s="7" t="s">
        <v>94</v>
      </c>
      <c r="C122" s="19">
        <f>+'[5]11'!$E$27</f>
        <v>0.83336422414372013</v>
      </c>
      <c r="D122" s="19">
        <f>+'[5]11'!$F$27</f>
        <v>0.90688154993630021</v>
      </c>
      <c r="E122" s="19">
        <f>+'[5]11'!$G$27</f>
        <v>0.86164448673710736</v>
      </c>
      <c r="F122" s="19">
        <f>+'[5]11'!$I$27</f>
        <v>0.89500430541369225</v>
      </c>
      <c r="G122" s="19">
        <f>+'[5]11'!$J$27</f>
        <v>0.96947004608294929</v>
      </c>
      <c r="H122" s="19">
        <f>+'[5]11'!$K$27</f>
        <v>0.81673569882407682</v>
      </c>
      <c r="I122" s="19">
        <f>+'[5]11'!$M$27</f>
        <v>0.92669148883194097</v>
      </c>
      <c r="J122" s="19">
        <f>+'[5]11'!$N$27</f>
        <v>0.98724227768242578</v>
      </c>
      <c r="K122" s="19">
        <f>+'[5]11'!$O$27</f>
        <v>0.96291322059939333</v>
      </c>
      <c r="L122" s="19">
        <f>+'[5]11'!$Q$27</f>
        <v>0.88761452229248339</v>
      </c>
      <c r="M122" s="19">
        <f>+'[5]11'!$R$27</f>
        <v>0.87628423797945287</v>
      </c>
      <c r="N122" s="19">
        <f>+'[5]11'!$S$27</f>
        <v>0.88701939229913929</v>
      </c>
      <c r="O122" s="20">
        <f>+'[5]11'!$T$27</f>
        <v>0.89891575321591977</v>
      </c>
    </row>
    <row r="123" spans="1:15" x14ac:dyDescent="0.2">
      <c r="A123" s="10">
        <v>1005</v>
      </c>
      <c r="B123" s="10" t="s">
        <v>13</v>
      </c>
      <c r="C123" s="21">
        <f>+'[5]12'!$E$27</f>
        <v>0.46579886292005557</v>
      </c>
      <c r="D123" s="21">
        <f>+'[5]12'!$F$27</f>
        <v>0.55124170616113743</v>
      </c>
      <c r="E123" s="21">
        <f>+'[5]12'!$G$27</f>
        <v>0.44685612267357971</v>
      </c>
      <c r="F123" s="21">
        <f>+'[5]12'!$I$27</f>
        <v>0.51232607887471582</v>
      </c>
      <c r="G123" s="21">
        <f>+'[5]12'!$J$27</f>
        <v>0.54665931168097304</v>
      </c>
      <c r="H123" s="21">
        <f>+'[5]12'!$K$27</f>
        <v>0.44399135901356829</v>
      </c>
      <c r="I123" s="21">
        <f>+'[5]12'!$M$27</f>
        <v>0.57093663911845727</v>
      </c>
      <c r="J123" s="21">
        <f>+'[5]12'!$N$27</f>
        <v>0.56201334816462734</v>
      </c>
      <c r="K123" s="21">
        <f>+'[5]12'!$O$27</f>
        <v>0.54641500031146828</v>
      </c>
      <c r="L123" s="21">
        <f>+'[5]12'!$Q$27</f>
        <v>0.51697143647971311</v>
      </c>
      <c r="M123" s="21">
        <f>+'[5]12'!$R$27</f>
        <v>0.54263230612122304</v>
      </c>
      <c r="N123" s="21">
        <f>+'[5]12'!$S$27</f>
        <v>0.54164190193164929</v>
      </c>
      <c r="O123" s="22">
        <f>+'[5]12'!$T$27</f>
        <v>0.5196285326422313</v>
      </c>
    </row>
    <row r="124" spans="1:15" x14ac:dyDescent="0.2">
      <c r="A124" s="10">
        <v>1006</v>
      </c>
      <c r="B124" s="10" t="s">
        <v>14</v>
      </c>
      <c r="C124" s="21">
        <f>+'[5]13'!$E$27</f>
        <v>0.46734265152786908</v>
      </c>
      <c r="D124" s="21">
        <f>+'[5]13'!$F$27</f>
        <v>0.55496246605973487</v>
      </c>
      <c r="E124" s="21">
        <f>+'[5]13'!$G$27</f>
        <v>0.49213626496679652</v>
      </c>
      <c r="F124" s="21">
        <f>+'[5]13'!$I$27</f>
        <v>0.52030214031240607</v>
      </c>
      <c r="G124" s="21">
        <f>+'[5]13'!$J$27</f>
        <v>0.57733151123258453</v>
      </c>
      <c r="H124" s="21">
        <f>+'[5]13'!$K$27</f>
        <v>0.48284105864520005</v>
      </c>
      <c r="I124" s="21">
        <f>+'[5]13'!$M$27</f>
        <v>0.58812032371354406</v>
      </c>
      <c r="J124" s="21">
        <f>+'[5]13'!$N$27</f>
        <v>0.65447645333793336</v>
      </c>
      <c r="K124" s="21">
        <f>+'[5]13'!$O$27</f>
        <v>0.61092464626521881</v>
      </c>
      <c r="L124" s="21">
        <f>+'[5]13'!$Q$27</f>
        <v>0.52292821647085863</v>
      </c>
      <c r="M124" s="21">
        <f>+'[5]13'!$R$27</f>
        <v>0.49318234014863038</v>
      </c>
      <c r="N124" s="21">
        <f>+'[5]13'!$S$27</f>
        <v>0.47763007866060475</v>
      </c>
      <c r="O124" s="22">
        <f>+'[5]13'!$T$27</f>
        <v>0.53551848335518482</v>
      </c>
    </row>
    <row r="125" spans="1:15" x14ac:dyDescent="0.2">
      <c r="A125" s="10">
        <v>1007</v>
      </c>
      <c r="B125" s="10" t="s">
        <v>15</v>
      </c>
      <c r="C125" s="21">
        <f>+'[5]14'!$E$27</f>
        <v>0.69737649699803972</v>
      </c>
      <c r="D125" s="21">
        <f>+'[5]14'!$F$27</f>
        <v>0.81488952929875125</v>
      </c>
      <c r="E125" s="21">
        <f>+'[5]14'!$G$27</f>
        <v>0.77990498438279221</v>
      </c>
      <c r="F125" s="21">
        <f>+'[5]14'!$I$27</f>
        <v>0.76416740731302557</v>
      </c>
      <c r="G125" s="21">
        <f>+'[5]14'!$J$27</f>
        <v>0.84224944566607474</v>
      </c>
      <c r="H125" s="21">
        <f>+'[5]14'!$K$27</f>
        <v>0.69686350639765304</v>
      </c>
      <c r="I125" s="21">
        <f>+'[5]14'!$M$27</f>
        <v>0.83416544297601569</v>
      </c>
      <c r="J125" s="21">
        <f>+'[5]14'!$N$27</f>
        <v>0.879457029117519</v>
      </c>
      <c r="K125" s="21">
        <f>+'[5]14'!$O$27</f>
        <v>0.8224815467203489</v>
      </c>
      <c r="L125" s="21">
        <f>+'[5]14'!$Q$27</f>
        <v>0.7707811617671273</v>
      </c>
      <c r="M125" s="21">
        <f>+'[5]14'!$R$27</f>
        <v>0.74204820392668369</v>
      </c>
      <c r="N125" s="21">
        <f>+'[5]14'!$S$27</f>
        <v>0.75741721166822384</v>
      </c>
      <c r="O125" s="22">
        <f>+'[5]14'!$T$27</f>
        <v>0.78430518227347534</v>
      </c>
    </row>
    <row r="126" spans="1:15" x14ac:dyDescent="0.2">
      <c r="A126" s="10">
        <v>1008</v>
      </c>
      <c r="B126" s="10" t="s">
        <v>16</v>
      </c>
      <c r="C126" s="21">
        <f>+'[5]15'!$E$27</f>
        <v>0.48834417102299288</v>
      </c>
      <c r="D126" s="21">
        <f>+'[5]15'!$F$27</f>
        <v>0.50985045513654093</v>
      </c>
      <c r="E126" s="21">
        <f>+'[5]15'!$G$27</f>
        <v>0.47012451571467045</v>
      </c>
      <c r="F126" s="21">
        <f>+'[5]15'!$I$27</f>
        <v>0.63105675812118156</v>
      </c>
      <c r="G126" s="21">
        <f>+'[5]15'!$J$27</f>
        <v>0.70050441361916771</v>
      </c>
      <c r="H126" s="21">
        <f>+'[5]15'!$K$27</f>
        <v>0.60248431656261103</v>
      </c>
      <c r="I126" s="21">
        <f>+'[5]15'!$M$27</f>
        <v>0.69064534317494486</v>
      </c>
      <c r="J126" s="21">
        <f>+'[5]15'!$N$27</f>
        <v>0.79528970383865571</v>
      </c>
      <c r="K126" s="21">
        <f>+'[5]15'!$O$27</f>
        <v>0.69688915735427359</v>
      </c>
      <c r="L126" s="21">
        <f>+'[5]15'!$Q$27</f>
        <v>0.62023769100169779</v>
      </c>
      <c r="M126" s="21">
        <f>+'[5]15'!$R$27</f>
        <v>0.61056694672993483</v>
      </c>
      <c r="N126" s="21">
        <f>+'[5]15'!$S$27</f>
        <v>0.62180004986287707</v>
      </c>
      <c r="O126" s="22">
        <f>+'[5]15'!$T$27</f>
        <v>0.62697712021295127</v>
      </c>
    </row>
    <row r="127" spans="1:15" x14ac:dyDescent="0.2">
      <c r="A127" s="10">
        <v>1009</v>
      </c>
      <c r="B127" s="10" t="s">
        <v>17</v>
      </c>
      <c r="C127" s="21">
        <f>+'[5]16'!$E$27</f>
        <v>0.60521483733471848</v>
      </c>
      <c r="D127" s="21">
        <f>+'[5]16'!$F$27</f>
        <v>0.74129493685825565</v>
      </c>
      <c r="E127" s="21">
        <f>+'[5]16'!$G$27</f>
        <v>0.63592931961983323</v>
      </c>
      <c r="F127" s="21">
        <f>+'[5]16'!$I$27</f>
        <v>0.63217806089332351</v>
      </c>
      <c r="G127" s="21">
        <f>+'[5]16'!$J$27</f>
        <v>0.73131983240223464</v>
      </c>
      <c r="H127" s="21">
        <f>+'[5]16'!$K$27</f>
        <v>0.59283636118860461</v>
      </c>
      <c r="I127" s="21">
        <f>+'[5]16'!$M$27</f>
        <v>0.60794437401559676</v>
      </c>
      <c r="J127" s="21">
        <f>+'[5]16'!$N$27</f>
        <v>0.82035311842691738</v>
      </c>
      <c r="K127" s="21">
        <f>+'[5]16'!$O$27</f>
        <v>0.75763611615245008</v>
      </c>
      <c r="L127" s="21">
        <f>+'[5]16'!$Q$27</f>
        <v>0.6422750424448217</v>
      </c>
      <c r="M127" s="21">
        <f>+'[5]16'!$R$27</f>
        <v>0.69055322852635592</v>
      </c>
      <c r="N127" s="21">
        <f>+'[5]16'!$S$27</f>
        <v>0.63990756271199067</v>
      </c>
      <c r="O127" s="22">
        <f>+'[5]16'!$T$27</f>
        <v>0.67244747809226435</v>
      </c>
    </row>
    <row r="128" spans="1:15" x14ac:dyDescent="0.2">
      <c r="A128" s="10">
        <v>1010</v>
      </c>
      <c r="B128" s="10" t="s">
        <v>19</v>
      </c>
      <c r="C128" s="21">
        <f>+'[5]18'!$E$27</f>
        <v>0.77938341900035446</v>
      </c>
      <c r="D128" s="21">
        <f>+'[5]18'!$F$27</f>
        <v>0.73713861272997372</v>
      </c>
      <c r="E128" s="21">
        <f>+'[5]18'!$G$27</f>
        <v>0.79234629170113036</v>
      </c>
      <c r="F128" s="21">
        <f>+'[5]18'!$I$27</f>
        <v>0.68799252624058915</v>
      </c>
      <c r="G128" s="21">
        <f>+'[5]18'!$J$27</f>
        <v>0.81763705907352313</v>
      </c>
      <c r="H128" s="21">
        <f>+'[5]18'!$K$27</f>
        <v>0.64711301119916032</v>
      </c>
      <c r="I128" s="21">
        <f>+'[5]18'!$M$27</f>
        <v>0.76237194641449957</v>
      </c>
      <c r="J128" s="21">
        <f>+'[5]18'!$N$27</f>
        <v>0.92596812169742737</v>
      </c>
      <c r="K128" s="21">
        <f>+'[5]18'!$O$27</f>
        <v>0.73647098232978814</v>
      </c>
      <c r="L128" s="21">
        <f>+'[5]18'!$Q$27</f>
        <v>0.71337620769207988</v>
      </c>
      <c r="M128" s="21">
        <f>+'[5]18'!$R$27</f>
        <v>0.74190597545436254</v>
      </c>
      <c r="N128" s="21">
        <f>+'[5]18'!$S$27</f>
        <v>0.757974501507232</v>
      </c>
      <c r="O128" s="22">
        <f>+'[5]18'!$T$27</f>
        <v>0.75718582740882034</v>
      </c>
    </row>
    <row r="129" spans="1:15" x14ac:dyDescent="0.2">
      <c r="A129" s="10">
        <v>1011</v>
      </c>
      <c r="B129" s="10" t="s">
        <v>20</v>
      </c>
      <c r="C129" s="21">
        <f>+'[5]19'!$E$27</f>
        <v>0.51147796662094513</v>
      </c>
      <c r="D129" s="21">
        <f>+'[5]19'!$F$27</f>
        <v>0.53175525428591919</v>
      </c>
      <c r="E129" s="21">
        <f>+'[5]19'!$G$27</f>
        <v>0.51822047396778348</v>
      </c>
      <c r="F129" s="21">
        <f>+'[5]19'!$I$27</f>
        <v>0.54080854046327598</v>
      </c>
      <c r="G129" s="21">
        <f>+'[5]19'!$J$27</f>
        <v>0.55342092027251533</v>
      </c>
      <c r="H129" s="21">
        <f>+'[5]19'!$K$27</f>
        <v>0.52699729151719665</v>
      </c>
      <c r="I129" s="21">
        <f>+'[5]19'!$M$27</f>
        <v>0.63210557973322012</v>
      </c>
      <c r="J129" s="21">
        <f>+'[5]19'!$N$27</f>
        <v>0.67536570056219636</v>
      </c>
      <c r="K129" s="21">
        <f>+'[5]19'!$O$27</f>
        <v>0.63554806781088768</v>
      </c>
      <c r="L129" s="21">
        <f>+'[5]19'!$Q$27</f>
        <v>0.48981582789375805</v>
      </c>
      <c r="M129" s="21">
        <f>+'[5]19'!$R$27</f>
        <v>0.51757009092877249</v>
      </c>
      <c r="N129" s="21">
        <f>+'[5]19'!$S$27</f>
        <v>0.50976621023657709</v>
      </c>
      <c r="O129" s="22">
        <f>+'[5]19'!$T$27</f>
        <v>0.55307801137941615</v>
      </c>
    </row>
    <row r="130" spans="1:15" x14ac:dyDescent="0.2">
      <c r="A130" s="10">
        <v>1012</v>
      </c>
      <c r="B130" s="10" t="s">
        <v>21</v>
      </c>
      <c r="C130" s="21">
        <f>+'[5]20'!$E$27</f>
        <v>0.58721966954514304</v>
      </c>
      <c r="D130" s="21">
        <f>+'[5]20'!$F$27</f>
        <v>0.64040665185484413</v>
      </c>
      <c r="E130" s="21">
        <f>+'[5]20'!$G$27</f>
        <v>0.59541585010524567</v>
      </c>
      <c r="F130" s="21">
        <f>+'[5]20'!$I$27</f>
        <v>0.59844787583006642</v>
      </c>
      <c r="G130" s="21">
        <f>+'[5]20'!$J$27</f>
        <v>0.64915572766878327</v>
      </c>
      <c r="H130" s="21">
        <f>+'[5]20'!$K$27</f>
        <v>0.55319890337953825</v>
      </c>
      <c r="I130" s="21">
        <f>+'[5]20'!$M$27</f>
        <v>0.64531041674917167</v>
      </c>
      <c r="J130" s="21">
        <f>+'[5]20'!$N$27</f>
        <v>0.70598401987461279</v>
      </c>
      <c r="K130" s="21">
        <f>+'[5]20'!$O$27</f>
        <v>0.65746062863490817</v>
      </c>
      <c r="L130" s="21">
        <f>+'[5]20'!$Q$27</f>
        <v>0.58502267329956537</v>
      </c>
      <c r="M130" s="21">
        <f>+'[5]20'!$R$27</f>
        <v>0.58269174165993454</v>
      </c>
      <c r="N130" s="21">
        <f>+'[5]20'!$S$27</f>
        <v>0.58351586199804617</v>
      </c>
      <c r="O130" s="22">
        <f>+'[5]20'!$T$27</f>
        <v>0.61342925893144729</v>
      </c>
    </row>
    <row r="131" spans="1:15" x14ac:dyDescent="0.2">
      <c r="A131" s="10">
        <v>1013</v>
      </c>
      <c r="B131" s="10" t="s">
        <v>22</v>
      </c>
      <c r="C131" s="21">
        <f>+'[5]21'!$E$27</f>
        <v>0.40789951103201616</v>
      </c>
      <c r="D131" s="21">
        <f>+'[5]21'!$F$27</f>
        <v>0.46077073343988634</v>
      </c>
      <c r="E131" s="21">
        <f>+'[5]21'!$G$27</f>
        <v>0.43265766150378249</v>
      </c>
      <c r="F131" s="21">
        <f>+'[5]21'!$I$27</f>
        <v>0.44736394846867672</v>
      </c>
      <c r="G131" s="21">
        <f>+'[5]21'!$J$27</f>
        <v>0.50419287211740038</v>
      </c>
      <c r="H131" s="21">
        <f>+'[5]21'!$K$27</f>
        <v>0.38709677419354838</v>
      </c>
      <c r="I131" s="21">
        <f>+'[5]21'!$M$27</f>
        <v>0.47544496284776222</v>
      </c>
      <c r="J131" s="21">
        <f>+'[5]21'!$N$27</f>
        <v>0.50668846115355104</v>
      </c>
      <c r="K131" s="21">
        <f>+'[5]21'!$O$27</f>
        <v>0.46820987654320989</v>
      </c>
      <c r="L131" s="21">
        <f>+'[5]21'!$Q$27</f>
        <v>0.41431348644106891</v>
      </c>
      <c r="M131" s="21">
        <f>+'[5]21'!$R$27</f>
        <v>0.44280334042901587</v>
      </c>
      <c r="N131" s="21">
        <f>+'[5]21'!$S$27</f>
        <v>0.42118758434547909</v>
      </c>
      <c r="O131" s="22">
        <f>+'[5]21'!$T$27</f>
        <v>0.44719288612523445</v>
      </c>
    </row>
    <row r="132" spans="1:15" x14ac:dyDescent="0.2">
      <c r="A132" s="10">
        <v>1014</v>
      </c>
      <c r="B132" s="10" t="s">
        <v>23</v>
      </c>
      <c r="C132" s="21">
        <f>+'[5]22'!$E$27</f>
        <v>0.58609866125523746</v>
      </c>
      <c r="D132" s="21">
        <f>+'[5]22'!$F$27</f>
        <v>0.6613405111790096</v>
      </c>
      <c r="E132" s="21">
        <f>+'[5]22'!$G$27</f>
        <v>0.61794635636625028</v>
      </c>
      <c r="F132" s="21">
        <f>+'[5]22'!$I$27</f>
        <v>0.63155884089159886</v>
      </c>
      <c r="G132" s="21">
        <f>+'[5]22'!$J$27</f>
        <v>0.69425686134490205</v>
      </c>
      <c r="H132" s="21">
        <f>+'[5]22'!$K$27</f>
        <v>0.59926495198851593</v>
      </c>
      <c r="I132" s="21">
        <f>+'[5]22'!$M$27</f>
        <v>0.63879681668128008</v>
      </c>
      <c r="J132" s="21">
        <f>+'[5]22'!$N$27</f>
        <v>0.76731969788363119</v>
      </c>
      <c r="K132" s="21">
        <f>+'[5]22'!$O$27</f>
        <v>0.68716034907607326</v>
      </c>
      <c r="L132" s="21">
        <f>+'[5]22'!$Q$27</f>
        <v>0.64016023253033105</v>
      </c>
      <c r="M132" s="21">
        <f>+'[5]22'!$R$27</f>
        <v>0.63494525748441433</v>
      </c>
      <c r="N132" s="21">
        <f>+'[5]22'!$S$27</f>
        <v>0.63606026611380129</v>
      </c>
      <c r="O132" s="22">
        <f>+'[5]22'!$T$27</f>
        <v>0.64983253546980824</v>
      </c>
    </row>
    <row r="133" spans="1:15" x14ac:dyDescent="0.2">
      <c r="A133" s="10">
        <v>1015</v>
      </c>
      <c r="B133" s="10" t="s">
        <v>24</v>
      </c>
      <c r="C133" s="21">
        <f>+'[5]23'!$E$27</f>
        <v>0.46695532943638596</v>
      </c>
      <c r="D133" s="21">
        <f>+'[5]23'!$F$27</f>
        <v>0.48726178535606818</v>
      </c>
      <c r="E133" s="21">
        <f>+'[5]23'!$G$27</f>
        <v>0.46037152588945818</v>
      </c>
      <c r="F133" s="21">
        <f>+'[5]23'!$I$27</f>
        <v>0.47463811928726396</v>
      </c>
      <c r="G133" s="21">
        <f>+'[5]23'!$J$27</f>
        <v>0.5449189985272459</v>
      </c>
      <c r="H133" s="21">
        <f>+'[5]23'!$K$27</f>
        <v>0.44899414131432203</v>
      </c>
      <c r="I133" s="21">
        <f>+'[5]23'!$M$27</f>
        <v>0.5248047130700414</v>
      </c>
      <c r="J133" s="21">
        <f>+'[5]23'!$N$27</f>
        <v>0.61074660990500373</v>
      </c>
      <c r="K133" s="21">
        <f>+'[5]23'!$O$27</f>
        <v>0.53039099312974358</v>
      </c>
      <c r="L133" s="21">
        <f>+'[5]23'!$Q$27</f>
        <v>0.50018424324240551</v>
      </c>
      <c r="M133" s="21">
        <f>+'[5]23'!$R$27</f>
        <v>0.50081012779432532</v>
      </c>
      <c r="N133" s="21">
        <f>+'[5]23'!$S$27</f>
        <v>0.4618337907254943</v>
      </c>
      <c r="O133" s="22">
        <f>+'[5]23'!$T$27</f>
        <v>0.4990833175937644</v>
      </c>
    </row>
    <row r="134" spans="1:15" x14ac:dyDescent="0.2">
      <c r="A134" s="10">
        <v>1016</v>
      </c>
      <c r="B134" s="10" t="s">
        <v>25</v>
      </c>
      <c r="C134" s="21">
        <f>+'[5]24'!$E$27</f>
        <v>0.4073508727432037</v>
      </c>
      <c r="D134" s="21">
        <f>+'[5]24'!$F$27</f>
        <v>0.44674886560710808</v>
      </c>
      <c r="E134" s="21">
        <f>+'[5]24'!$G$27</f>
        <v>0.45039423468990386</v>
      </c>
      <c r="F134" s="21">
        <f>+'[5]24'!$I$27</f>
        <v>0.48250197363317349</v>
      </c>
      <c r="G134" s="21">
        <f>+'[5]24'!$J$27</f>
        <v>0.51157756971710455</v>
      </c>
      <c r="H134" s="21">
        <f>+'[5]24'!$K$27</f>
        <v>0.44924088667158002</v>
      </c>
      <c r="I134" s="21">
        <f>+'[5]24'!$M$27</f>
        <v>0.53838022404639962</v>
      </c>
      <c r="J134" s="21">
        <f>+'[5]24'!$N$27</f>
        <v>0.6007692515804377</v>
      </c>
      <c r="K134" s="21">
        <f>+'[5]24'!$O$27</f>
        <v>0.51873377827215428</v>
      </c>
      <c r="L134" s="21">
        <f>+'[5]24'!$Q$27</f>
        <v>0.44094889548154592</v>
      </c>
      <c r="M134" s="21">
        <f>+'[5]24'!$R$27</f>
        <v>0.45377607796349362</v>
      </c>
      <c r="N134" s="21">
        <f>+'[5]24'!$S$27</f>
        <v>0.44345689219604062</v>
      </c>
      <c r="O134" s="22">
        <f>+'[5]24'!$T$27</f>
        <v>0.47827294436463053</v>
      </c>
    </row>
    <row r="135" spans="1:15" x14ac:dyDescent="0.2">
      <c r="A135" s="10">
        <v>1017</v>
      </c>
      <c r="B135" s="10" t="s">
        <v>26</v>
      </c>
      <c r="C135" s="21">
        <f>+'[5]25'!$E$27</f>
        <v>0.54748649091206814</v>
      </c>
      <c r="D135" s="21">
        <f>+'[5]25'!$F$27</f>
        <v>0.62220413822204135</v>
      </c>
      <c r="E135" s="21">
        <f>+'[5]25'!$G$27</f>
        <v>0.56686080771015901</v>
      </c>
      <c r="F135" s="21">
        <f>+'[5]25'!$I$27</f>
        <v>0.57133615688094685</v>
      </c>
      <c r="G135" s="21">
        <f>+'[5]25'!$J$27</f>
        <v>0.64978259895109602</v>
      </c>
      <c r="H135" s="21">
        <f>+'[5]25'!$K$27</f>
        <v>0.55762224518900438</v>
      </c>
      <c r="I135" s="21">
        <f>+'[5]25'!$M$27</f>
        <v>0.57824921840107191</v>
      </c>
      <c r="J135" s="21">
        <f>+'[5]25'!$N$27</f>
        <v>0.73218090723741025</v>
      </c>
      <c r="K135" s="21">
        <f>+'[5]25'!$O$27</f>
        <v>0.6232800937254378</v>
      </c>
      <c r="L135" s="21">
        <f>+'[5]25'!$Q$27</f>
        <v>0.59721446864838423</v>
      </c>
      <c r="M135" s="21">
        <f>+'[5]25'!$R$27</f>
        <v>0.57553737017937801</v>
      </c>
      <c r="N135" s="21">
        <f>+'[5]25'!$S$27</f>
        <v>0.58073353560592544</v>
      </c>
      <c r="O135" s="22">
        <f>+'[5]25'!$T$27</f>
        <v>0.60211668573618504</v>
      </c>
    </row>
    <row r="136" spans="1:15" x14ac:dyDescent="0.2">
      <c r="A136" s="10">
        <v>1018</v>
      </c>
      <c r="B136" s="10" t="s">
        <v>27</v>
      </c>
      <c r="C136" s="21">
        <f>+'[5]26'!$E$27</f>
        <v>0.47490126527767546</v>
      </c>
      <c r="D136" s="21">
        <f>+'[5]26'!$F$27</f>
        <v>0.51708589856347109</v>
      </c>
      <c r="E136" s="21">
        <f>+'[5]26'!$G$27</f>
        <v>0.45936095559312529</v>
      </c>
      <c r="F136" s="21">
        <f>+'[5]26'!$I$27</f>
        <v>0.46866298997136691</v>
      </c>
      <c r="G136" s="21">
        <f>+'[5]26'!$J$27</f>
        <v>0.51915465611231426</v>
      </c>
      <c r="H136" s="21">
        <f>+'[5]26'!$K$27</f>
        <v>0.43904657626547627</v>
      </c>
      <c r="I136" s="21">
        <f>+'[5]26'!$M$27</f>
        <v>0.4991950428538337</v>
      </c>
      <c r="J136" s="21">
        <f>+'[5]26'!$N$27</f>
        <v>0.65293141979676828</v>
      </c>
      <c r="K136" s="21">
        <f>+'[5]26'!$O$27</f>
        <v>0.51270185169136551</v>
      </c>
      <c r="L136" s="21">
        <f>+'[5]26'!$Q$27</f>
        <v>0.53423067997215135</v>
      </c>
      <c r="M136" s="21">
        <f>+'[5]26'!$R$27</f>
        <v>0.49083978438649223</v>
      </c>
      <c r="N136" s="21">
        <f>+'[5]26'!$S$27</f>
        <v>0.48013765978367751</v>
      </c>
      <c r="O136" s="22">
        <f>+'[5]26'!$T$27</f>
        <v>0.50418982506874388</v>
      </c>
    </row>
    <row r="137" spans="1:15" x14ac:dyDescent="0.2">
      <c r="A137" s="10">
        <v>1019</v>
      </c>
      <c r="B137" s="10" t="s">
        <v>28</v>
      </c>
      <c r="C137" s="21">
        <f>+'[5]27'!$E$27</f>
        <v>0.48130365197148262</v>
      </c>
      <c r="D137" s="21">
        <f>+'[5]27'!$F$27</f>
        <v>0.51026571801945697</v>
      </c>
      <c r="E137" s="21">
        <f>+'[5]27'!$G$27</f>
        <v>0.49822763026216105</v>
      </c>
      <c r="F137" s="21">
        <f>+'[5]27'!$I$27</f>
        <v>0.49515918866787784</v>
      </c>
      <c r="G137" s="21">
        <f>+'[5]27'!$J$27</f>
        <v>0.53553870941088988</v>
      </c>
      <c r="H137" s="21">
        <f>+'[5]27'!$K$27</f>
        <v>0.45624645272942116</v>
      </c>
      <c r="I137" s="21">
        <f>+'[5]27'!$M$27</f>
        <v>0.54005747126436776</v>
      </c>
      <c r="J137" s="21">
        <f>+'[5]27'!$N$27</f>
        <v>0.64262434724639828</v>
      </c>
      <c r="K137" s="21">
        <f>+'[5]27'!$O$27</f>
        <v>0.58876608774699779</v>
      </c>
      <c r="L137" s="21">
        <f>+'[5]27'!$Q$27</f>
        <v>0.51130116911829193</v>
      </c>
      <c r="M137" s="21">
        <f>+'[5]27'!$R$27</f>
        <v>0.4989738162072615</v>
      </c>
      <c r="N137" s="21">
        <f>+'[5]27'!$S$27</f>
        <v>0.49694899169632267</v>
      </c>
      <c r="O137" s="22">
        <f>+'[5]27'!$T$27</f>
        <v>0.52085157057121001</v>
      </c>
    </row>
    <row r="138" spans="1:15" x14ac:dyDescent="0.2">
      <c r="A138" s="10">
        <v>1020</v>
      </c>
      <c r="B138" s="10" t="s">
        <v>29</v>
      </c>
      <c r="C138" s="21">
        <f>+'[5]28'!$E$27</f>
        <v>0.62282507501659823</v>
      </c>
      <c r="D138" s="21">
        <f>+'[5]28'!$F$27</f>
        <v>0.68881065360477578</v>
      </c>
      <c r="E138" s="21">
        <f>+'[5]28'!$G$27</f>
        <v>0.63373476154671071</v>
      </c>
      <c r="F138" s="21">
        <f>+'[5]28'!$I$27</f>
        <v>0.64515390467093225</v>
      </c>
      <c r="G138" s="21">
        <f>+'[5]28'!$J$27</f>
        <v>0.73822310002611646</v>
      </c>
      <c r="H138" s="21">
        <f>+'[5]28'!$K$27</f>
        <v>0.60653592208263285</v>
      </c>
      <c r="I138" s="21">
        <f>+'[5]28'!$M$27</f>
        <v>0.70417535215715998</v>
      </c>
      <c r="J138" s="21">
        <f>+'[5]28'!$N$27</f>
        <v>0.71634098838875537</v>
      </c>
      <c r="K138" s="21">
        <f>+'[5]28'!$O$27</f>
        <v>0.71794369275995928</v>
      </c>
      <c r="L138" s="21">
        <f>+'[5]28'!$Q$27</f>
        <v>0.64883437601702487</v>
      </c>
      <c r="M138" s="21">
        <f>+'[5]28'!$R$27</f>
        <v>0.64780950223736555</v>
      </c>
      <c r="N138" s="21">
        <f>+'[5]28'!$S$27</f>
        <v>0.66665922259029042</v>
      </c>
      <c r="O138" s="22">
        <f>+'[5]28'!$T$27</f>
        <v>0.66670416977325442</v>
      </c>
    </row>
    <row r="139" spans="1:15" x14ac:dyDescent="0.2">
      <c r="A139" s="10">
        <v>1021</v>
      </c>
      <c r="B139" s="10" t="s">
        <v>30</v>
      </c>
      <c r="C139" s="21">
        <f>+'[5]29'!$E$27</f>
        <v>0.48547830857107782</v>
      </c>
      <c r="D139" s="21">
        <f>+'[5]29'!$F$27</f>
        <v>0.51703039597341827</v>
      </c>
      <c r="E139" s="21">
        <f>+'[5]29'!$G$27</f>
        <v>0.48343197953406702</v>
      </c>
      <c r="F139" s="21">
        <f>+'[5]29'!$I$27</f>
        <v>0.49030298691364815</v>
      </c>
      <c r="G139" s="21">
        <f>+'[5]29'!$J$27</f>
        <v>0.54312166231346393</v>
      </c>
      <c r="H139" s="21">
        <f>+'[5]29'!$K$27</f>
        <v>0.48743029800520643</v>
      </c>
      <c r="I139" s="21">
        <f>+'[5]29'!$M$27</f>
        <v>0.47401188422465018</v>
      </c>
      <c r="J139" s="21">
        <f>+'[5]29'!$N$27</f>
        <v>0.60341860138723713</v>
      </c>
      <c r="K139" s="21">
        <f>+'[5]29'!$O$27</f>
        <v>0.56112697506186937</v>
      </c>
      <c r="L139" s="21">
        <f>+'[5]29'!$Q$27</f>
        <v>0.54520796656951642</v>
      </c>
      <c r="M139" s="21">
        <f>+'[5]29'!$R$27</f>
        <v>0.52073785056144783</v>
      </c>
      <c r="N139" s="21">
        <f>+'[5]29'!$S$27</f>
        <v>0.54042633465383894</v>
      </c>
      <c r="O139" s="22">
        <f>+'[5]29'!$T$27</f>
        <v>0.52360531140194533</v>
      </c>
    </row>
    <row r="140" spans="1:15" x14ac:dyDescent="0.2">
      <c r="A140" s="10">
        <v>1022</v>
      </c>
      <c r="B140" s="10" t="s">
        <v>31</v>
      </c>
      <c r="C140" s="21">
        <f>+'[5]30'!$E$27</f>
        <v>0.55759060102466684</v>
      </c>
      <c r="D140" s="21">
        <f>+'[5]30'!$F$27</f>
        <v>0.60665002331897611</v>
      </c>
      <c r="E140" s="21">
        <f>+'[5]30'!$G$27</f>
        <v>0.57139912947439064</v>
      </c>
      <c r="F140" s="21">
        <f>+'[5]30'!$I$27</f>
        <v>0.55840790361631865</v>
      </c>
      <c r="G140" s="21">
        <f>+'[5]30'!$J$27</f>
        <v>0.6336854937017472</v>
      </c>
      <c r="H140" s="21">
        <f>+'[5]30'!$K$27</f>
        <v>0.52416438432488244</v>
      </c>
      <c r="I140" s="21">
        <f>+'[5]30'!$M$27</f>
        <v>0.61398827137246459</v>
      </c>
      <c r="J140" s="21">
        <f>+'[5]30'!$N$27</f>
        <v>0.69709957503310871</v>
      </c>
      <c r="K140" s="21">
        <f>+'[5]30'!$O$27</f>
        <v>0.65456307916688905</v>
      </c>
      <c r="L140" s="21">
        <f>+'[5]30'!$Q$27</f>
        <v>0.59332676353263158</v>
      </c>
      <c r="M140" s="21">
        <f>+'[5]30'!$R$27</f>
        <v>0.60355596133887979</v>
      </c>
      <c r="N140" s="21">
        <f>+'[5]30'!$S$27</f>
        <v>0.58853057954555454</v>
      </c>
      <c r="O140" s="22">
        <f>+'[5]30'!$T$27</f>
        <v>0.60063330201809584</v>
      </c>
    </row>
    <row r="141" spans="1:15" x14ac:dyDescent="0.2">
      <c r="A141" s="10">
        <v>1023</v>
      </c>
      <c r="B141" s="10" t="s">
        <v>32</v>
      </c>
      <c r="C141" s="21">
        <f>+'[5]31'!$E$27</f>
        <v>0.43174547744803976</v>
      </c>
      <c r="D141" s="21">
        <f>+'[5]31'!$F$27</f>
        <v>0.48170508245732474</v>
      </c>
      <c r="E141" s="21">
        <f>+'[5]31'!$G$27</f>
        <v>0.42795616179920315</v>
      </c>
      <c r="F141" s="21">
        <f>+'[5]31'!$I$27</f>
        <v>0.46077912920853165</v>
      </c>
      <c r="G141" s="21">
        <f>+'[5]31'!$J$27</f>
        <v>0.47104763725235865</v>
      </c>
      <c r="H141" s="21">
        <f>+'[5]31'!$K$27</f>
        <v>0.41161868611522101</v>
      </c>
      <c r="I141" s="21">
        <f>+'[5]31'!$M$27</f>
        <v>0.51182816168538614</v>
      </c>
      <c r="J141" s="21">
        <f>+'[5]31'!$N$27</f>
        <v>0.53100511595135247</v>
      </c>
      <c r="K141" s="21">
        <f>+'[5]31'!$O$27</f>
        <v>0.48706283764572078</v>
      </c>
      <c r="L141" s="21">
        <f>+'[5]31'!$Q$27</f>
        <v>0.44684927251074408</v>
      </c>
      <c r="M141" s="21">
        <f>+'[5]31'!$R$27</f>
        <v>0.45015145129453715</v>
      </c>
      <c r="N141" s="21">
        <f>+'[5]31'!$S$27</f>
        <v>0.4527668354905271</v>
      </c>
      <c r="O141" s="22">
        <f>+'[5]31'!$T$27</f>
        <v>0.46323881369836928</v>
      </c>
    </row>
    <row r="142" spans="1:15" x14ac:dyDescent="0.2">
      <c r="A142" s="10">
        <v>1024</v>
      </c>
      <c r="B142" s="10" t="s">
        <v>33</v>
      </c>
      <c r="C142" s="21">
        <f>+'[5]32'!$E$27</f>
        <v>0.76522848555861867</v>
      </c>
      <c r="D142" s="21">
        <f>+'[5]32'!$F$27</f>
        <v>0.7282345531181148</v>
      </c>
      <c r="E142" s="21">
        <f>+'[5]32'!$G$27</f>
        <v>0.76108053903911754</v>
      </c>
      <c r="F142" s="21">
        <f>+'[5]32'!$I$27</f>
        <v>0.74288028714669407</v>
      </c>
      <c r="G142" s="21">
        <f>+'[5]32'!$J$27</f>
        <v>0.81205135982206045</v>
      </c>
      <c r="H142" s="21">
        <f>+'[5]32'!$K$27</f>
        <v>0.72143704569634126</v>
      </c>
      <c r="I142" s="21">
        <f>+'[5]32'!$M$27</f>
        <v>0.68696470515034147</v>
      </c>
      <c r="J142" s="21">
        <f>+'[5]32'!$N$27</f>
        <v>0.81813381045488609</v>
      </c>
      <c r="K142" s="21">
        <f>+'[5]32'!$O$27</f>
        <v>0.82670973873190334</v>
      </c>
      <c r="L142" s="21">
        <f>+'[5]32'!$Q$27</f>
        <v>0.73824558820823294</v>
      </c>
      <c r="M142" s="21">
        <f>+'[5]32'!$R$27</f>
        <v>0.75876355529713913</v>
      </c>
      <c r="N142" s="21">
        <f>+'[5]32'!$S$27</f>
        <v>0.76488916865248868</v>
      </c>
      <c r="O142" s="22">
        <f>+'[5]32'!$T$27</f>
        <v>0.75778401090563741</v>
      </c>
    </row>
    <row r="143" spans="1:15" x14ac:dyDescent="0.2">
      <c r="A143" s="10">
        <v>1025</v>
      </c>
      <c r="B143" s="10" t="s">
        <v>34</v>
      </c>
      <c r="C143" s="21">
        <f>+'[5]33'!$E$27</f>
        <v>0.38060312013544068</v>
      </c>
      <c r="D143" s="21">
        <f>+'[5]33'!$F$27</f>
        <v>0.51150727437721377</v>
      </c>
      <c r="E143" s="21">
        <f>+'[5]33'!$G$27</f>
        <v>0.44450725403685104</v>
      </c>
      <c r="F143" s="21">
        <f>+'[5]33'!$I$27</f>
        <v>0.47570568920080608</v>
      </c>
      <c r="G143" s="21">
        <f>+'[5]33'!$J$27</f>
        <v>0.51350359971649906</v>
      </c>
      <c r="H143" s="21">
        <f>+'[5]33'!$K$27</f>
        <v>0.48197145690799981</v>
      </c>
      <c r="I143" s="21">
        <f>+'[5]33'!$M$27</f>
        <v>0.46905236403546774</v>
      </c>
      <c r="J143" s="21">
        <f>+'[5]33'!$N$27</f>
        <v>0.57504376094023502</v>
      </c>
      <c r="K143" s="21">
        <f>+'[5]33'!$O$27</f>
        <v>0.55309699149397729</v>
      </c>
      <c r="L143" s="21">
        <f>+'[5]33'!$Q$27</f>
        <v>0.49058555250222124</v>
      </c>
      <c r="M143" s="21">
        <f>+'[5]33'!$R$27</f>
        <v>0.46112313974840352</v>
      </c>
      <c r="N143" s="21">
        <f>+'[5]33'!$S$27</f>
        <v>0.49369140404382694</v>
      </c>
      <c r="O143" s="22">
        <f>+'[5]33'!$T$27</f>
        <v>0.4866451962508016</v>
      </c>
    </row>
    <row r="144" spans="1:15" x14ac:dyDescent="0.2">
      <c r="A144" s="10">
        <v>1026</v>
      </c>
      <c r="B144" s="10" t="s">
        <v>35</v>
      </c>
      <c r="C144" s="21">
        <f>+'[5]34'!$E$27</f>
        <v>0.54213975657502766</v>
      </c>
      <c r="D144" s="21">
        <f>+'[5]34'!$F$27</f>
        <v>0.61327720775234584</v>
      </c>
      <c r="E144" s="21">
        <f>+'[5]34'!$G$27</f>
        <v>0.56770811313575442</v>
      </c>
      <c r="F144" s="21">
        <f>+'[5]34'!$I$27</f>
        <v>0.58875796793509749</v>
      </c>
      <c r="G144" s="21">
        <f>+'[5]34'!$J$27</f>
        <v>0.6303051496300659</v>
      </c>
      <c r="H144" s="21">
        <f>+'[5]34'!$K$27</f>
        <v>0.56478053939714434</v>
      </c>
      <c r="I144" s="21">
        <f>+'[5]34'!$M$27</f>
        <v>0.65001704158145879</v>
      </c>
      <c r="J144" s="21">
        <f>+'[5]34'!$N$27</f>
        <v>0.6925167840183396</v>
      </c>
      <c r="K144" s="21">
        <f>+'[5]34'!$O$27</f>
        <v>0.66486713757147664</v>
      </c>
      <c r="L144" s="21">
        <f>+'[5]34'!$Q$27</f>
        <v>0.60367966424283837</v>
      </c>
      <c r="M144" s="21">
        <f>+'[5]34'!$R$27</f>
        <v>0.64295394603367828</v>
      </c>
      <c r="N144" s="21">
        <f>+'[5]34'!$S$27</f>
        <v>0.61356073906863973</v>
      </c>
      <c r="O144" s="22">
        <f>+'[5]34'!$T$27</f>
        <v>0.6162199109307176</v>
      </c>
    </row>
    <row r="145" spans="1:15" x14ac:dyDescent="0.2">
      <c r="A145" s="10">
        <v>1027</v>
      </c>
      <c r="B145" s="10" t="s">
        <v>36</v>
      </c>
      <c r="C145" s="21">
        <f>+'[5]35'!$E$27</f>
        <v>0.51401170756009462</v>
      </c>
      <c r="D145" s="21">
        <f>+'[5]35'!$F$27</f>
        <v>0.5308981959584369</v>
      </c>
      <c r="E145" s="21">
        <f>+'[5]35'!$G$27</f>
        <v>0.52506033838501398</v>
      </c>
      <c r="F145" s="21">
        <f>+'[5]35'!$I$27</f>
        <v>0.53344773658043831</v>
      </c>
      <c r="G145" s="21">
        <f>+'[5]35'!$J$27</f>
        <v>0.6079288112111686</v>
      </c>
      <c r="H145" s="21">
        <f>+'[5]35'!$K$27</f>
        <v>0.49828060113516021</v>
      </c>
      <c r="I145" s="21">
        <f>+'[5]35'!$M$27</f>
        <v>0.60909755206430394</v>
      </c>
      <c r="J145" s="21">
        <f>+'[5]35'!$N$27</f>
        <v>0.66781776818526517</v>
      </c>
      <c r="K145" s="21">
        <f>+'[5]35'!$O$27</f>
        <v>0.64506571087216247</v>
      </c>
      <c r="L145" s="21">
        <f>+'[5]35'!$Q$27</f>
        <v>0.5602601752856422</v>
      </c>
      <c r="M145" s="21">
        <f>+'[5]35'!$R$27</f>
        <v>0.60649027255051335</v>
      </c>
      <c r="N145" s="21">
        <f>+'[5]35'!$S$27</f>
        <v>0.58582677165354335</v>
      </c>
      <c r="O145" s="22">
        <f>+'[5]35'!$T$27</f>
        <v>0.57457838269085093</v>
      </c>
    </row>
    <row r="146" spans="1:15" x14ac:dyDescent="0.2">
      <c r="A146" s="10">
        <v>1028</v>
      </c>
      <c r="B146" s="10" t="s">
        <v>37</v>
      </c>
      <c r="C146" s="21">
        <f>+'[5]36'!$E$27</f>
        <v>0.59464202333769278</v>
      </c>
      <c r="D146" s="21">
        <f>+'[5]36'!$F$27</f>
        <v>0.65582849994313663</v>
      </c>
      <c r="E146" s="21">
        <f>+'[5]36'!$G$27</f>
        <v>0.61044371797059971</v>
      </c>
      <c r="F146" s="21">
        <f>+'[5]36'!$I$27</f>
        <v>0.60013468013468019</v>
      </c>
      <c r="G146" s="21">
        <f>+'[5]36'!$J$27</f>
        <v>0.69099695175762899</v>
      </c>
      <c r="H146" s="21">
        <f>+'[5]36'!$K$27</f>
        <v>0.57195385817441846</v>
      </c>
      <c r="I146" s="21">
        <f>+'[5]36'!$M$27</f>
        <v>0.59899523066538307</v>
      </c>
      <c r="J146" s="21">
        <f>+'[5]36'!$N$27</f>
        <v>0.74274491760816586</v>
      </c>
      <c r="K146" s="21">
        <f>+'[5]36'!$O$27</f>
        <v>0.69272126266938117</v>
      </c>
      <c r="L146" s="21">
        <f>+'[5]36'!$Q$27</f>
        <v>0.60590025443248452</v>
      </c>
      <c r="M146" s="21">
        <f>+'[5]36'!$R$27</f>
        <v>0.62480142436837927</v>
      </c>
      <c r="N146" s="21">
        <f>+'[5]36'!$S$27</f>
        <v>0.62436789080272992</v>
      </c>
      <c r="O146" s="22">
        <f>+'[5]36'!$T$27</f>
        <v>0.63578785417398431</v>
      </c>
    </row>
    <row r="147" spans="1:15" x14ac:dyDescent="0.2">
      <c r="A147" s="10">
        <v>1029</v>
      </c>
      <c r="B147" s="10" t="s">
        <v>38</v>
      </c>
      <c r="C147" s="21">
        <f>+'[5]37'!$E$27</f>
        <v>0.46205096885236802</v>
      </c>
      <c r="D147" s="21">
        <f>+'[5]37'!$F$27</f>
        <v>0.54343044844330191</v>
      </c>
      <c r="E147" s="21">
        <f>+'[5]37'!$G$27</f>
        <v>0.46587798335511382</v>
      </c>
      <c r="F147" s="21">
        <f>+'[5]37'!$I$27</f>
        <v>0.5239735605290623</v>
      </c>
      <c r="G147" s="21">
        <f>+'[5]37'!$J$27</f>
        <v>0.60701597253321393</v>
      </c>
      <c r="H147" s="21">
        <f>+'[5]37'!$K$27</f>
        <v>0.46718943458522494</v>
      </c>
      <c r="I147" s="21">
        <f>+'[5]37'!$M$27</f>
        <v>0.52735286140493631</v>
      </c>
      <c r="J147" s="21">
        <f>+'[5]37'!$N$27</f>
        <v>0.60432353970372865</v>
      </c>
      <c r="K147" s="21">
        <f>+'[5]37'!$O$27</f>
        <v>0.61128796922668793</v>
      </c>
      <c r="L147" s="21">
        <f>+'[5]37'!$Q$27</f>
        <v>0.52616713634137191</v>
      </c>
      <c r="M147" s="21">
        <f>+'[5]37'!$R$27</f>
        <v>0.50519495311254259</v>
      </c>
      <c r="N147" s="21">
        <f>+'[5]37'!$S$27</f>
        <v>0.51557553253859678</v>
      </c>
      <c r="O147" s="22">
        <f>+'[5]37'!$T$27</f>
        <v>0.52934378961776218</v>
      </c>
    </row>
    <row r="148" spans="1:15" x14ac:dyDescent="0.2">
      <c r="A148" s="15">
        <v>1030</v>
      </c>
      <c r="B148" s="15" t="s">
        <v>18</v>
      </c>
      <c r="C148" s="23">
        <f>+'[5]17'!$E$27</f>
        <v>0.50321422366363588</v>
      </c>
      <c r="D148" s="23">
        <f>+'[5]17'!$F$27</f>
        <v>0.55729834501267328</v>
      </c>
      <c r="E148" s="23">
        <f>+'[5]17'!$G$27</f>
        <v>0.53222455213090891</v>
      </c>
      <c r="F148" s="23">
        <f>+'[5]17'!$I$27</f>
        <v>0.53805689236193832</v>
      </c>
      <c r="G148" s="23">
        <f>+'[5]17'!$J$27</f>
        <v>0.58770436683058047</v>
      </c>
      <c r="H148" s="23">
        <f>+'[5]17'!$K$27</f>
        <v>0.4741350003777291</v>
      </c>
      <c r="I148" s="23">
        <f>+'[5]17'!$M$27</f>
        <v>0.57036173828599179</v>
      </c>
      <c r="J148" s="23">
        <f>+'[5]17'!$N$27</f>
        <v>0.61610426509278338</v>
      </c>
      <c r="K148" s="23">
        <f>+'[5]17'!$O$27</f>
        <v>0.58609949531362648</v>
      </c>
      <c r="L148" s="23">
        <f>+'[5]17'!$Q$27</f>
        <v>0.50674537430214261</v>
      </c>
      <c r="M148" s="23">
        <f>+'[5]17'!$R$27</f>
        <v>0.52803329864724247</v>
      </c>
      <c r="N148" s="23">
        <f>+'[5]17'!$S$27</f>
        <v>0.51977514172740702</v>
      </c>
      <c r="O148" s="24">
        <f>+'[5]17'!$T$27</f>
        <v>0.54357655063804722</v>
      </c>
    </row>
    <row r="149" spans="1:15" x14ac:dyDescent="0.2">
      <c r="A149" s="4">
        <v>10300</v>
      </c>
      <c r="B149" s="4" t="s">
        <v>60</v>
      </c>
      <c r="C149" s="18">
        <f>+[5]รวม!$E$27</f>
        <v>0.64837731830385159</v>
      </c>
      <c r="D149" s="18">
        <f>+[5]รวม!$F$27</f>
        <v>0.70809107000331495</v>
      </c>
      <c r="E149" s="18">
        <f>+[5]รวม!$G$27</f>
        <v>0.67090768630752406</v>
      </c>
      <c r="F149" s="18">
        <f>+[5]รวม!$I$27</f>
        <v>0.68392723768067787</v>
      </c>
      <c r="G149" s="18">
        <f>+[5]รวม!$J$27</f>
        <v>0.75271695430762242</v>
      </c>
      <c r="H149" s="18">
        <f>+[5]รวม!$K$27</f>
        <v>0.63772673512937061</v>
      </c>
      <c r="I149" s="18">
        <f>+[5]รวม!$M$27</f>
        <v>0.71278352338018214</v>
      </c>
      <c r="J149" s="18">
        <f>+[5]รวม!$N$27</f>
        <v>0.79930886215154617</v>
      </c>
      <c r="K149" s="18">
        <f>+[5]รวม!$O$27</f>
        <v>0.75383526710969373</v>
      </c>
      <c r="L149" s="18">
        <f>+[5]รวม!$Q$27</f>
        <v>0.68780632941489506</v>
      </c>
      <c r="M149" s="18">
        <f>+[5]รวม!$R$27</f>
        <v>0.68482204091019205</v>
      </c>
      <c r="N149" s="18">
        <f>+[5]รวม!$S$27</f>
        <v>0.68789798076857345</v>
      </c>
      <c r="O149" s="18">
        <f>+[5]รวม!$T$27</f>
        <v>0.70167885465091362</v>
      </c>
    </row>
    <row r="150" spans="1:15" x14ac:dyDescent="0.2">
      <c r="A150" s="32"/>
      <c r="B150" s="32"/>
      <c r="C150"/>
      <c r="D150"/>
      <c r="E150"/>
      <c r="F150"/>
      <c r="G150"/>
      <c r="H150"/>
      <c r="I150"/>
      <c r="J150"/>
      <c r="K150"/>
      <c r="L150"/>
      <c r="M150"/>
      <c r="N150"/>
      <c r="O150" s="32"/>
    </row>
    <row r="151" spans="1:15" x14ac:dyDescent="0.2">
      <c r="A151" s="3" t="s">
        <v>52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60</v>
      </c>
    </row>
    <row r="152" spans="1:15" x14ac:dyDescent="0.2">
      <c r="A152" s="34"/>
      <c r="B152" s="34" t="s">
        <v>46</v>
      </c>
      <c r="C152" s="35">
        <f>+[5]เขต!$E$43/10^6</f>
        <v>1.0800000000000001E-2</v>
      </c>
      <c r="D152" s="35">
        <f>+[5]เขต!$F$43/10^6</f>
        <v>1.7749999999999998E-2</v>
      </c>
      <c r="E152" s="35">
        <f>+[5]เขต!$G$43/10^6</f>
        <v>6.1999999999999998E-3</v>
      </c>
      <c r="F152" s="35">
        <f>+[5]เขต!$I$43/10^6</f>
        <v>4.8999999999999998E-3</v>
      </c>
      <c r="G152" s="35">
        <f>+[5]เขต!$J$43/10^6</f>
        <v>6.7999999999999996E-3</v>
      </c>
      <c r="H152" s="35">
        <f>+[5]เขต!$K$43/10^6</f>
        <v>7.7000000000000002E-3</v>
      </c>
      <c r="I152" s="35">
        <f>+[5]เขต!$M$43/10^6</f>
        <v>1.26E-2</v>
      </c>
      <c r="J152" s="35">
        <f>+[5]เขต!$N$43/10^6</f>
        <v>1.455E-2</v>
      </c>
      <c r="K152" s="35">
        <f>+[5]เขต!$O$43/10^6</f>
        <v>2.5649999999999999E-2</v>
      </c>
      <c r="L152" s="35">
        <f>+[5]เขต!$Q$43/10^6</f>
        <v>1.375E-2</v>
      </c>
      <c r="M152" s="35">
        <f>+[5]เขต!$R$43/10^6</f>
        <v>8.0999999999999996E-3</v>
      </c>
      <c r="N152" s="35">
        <f>+[5]เขต!$S$43/10^6</f>
        <v>8.0000000000000004E-4</v>
      </c>
      <c r="O152" s="36">
        <f>SUM(C152:N152)</f>
        <v>0.12960000000000002</v>
      </c>
    </row>
    <row r="153" spans="1:15" x14ac:dyDescent="0.2">
      <c r="A153" s="7">
        <v>1004</v>
      </c>
      <c r="B153" s="10" t="s">
        <v>94</v>
      </c>
      <c r="C153" s="19">
        <f>+'[5]11'!$E$43/10^6</f>
        <v>47.635766960000005</v>
      </c>
      <c r="D153" s="19">
        <f>+'[5]11'!$F$43/10^6</f>
        <v>47.314855699999995</v>
      </c>
      <c r="E153" s="19">
        <f>+'[5]11'!$G$43/10^6</f>
        <v>48.22114345</v>
      </c>
      <c r="F153" s="19">
        <f>+'[5]11'!$I$43/10^6</f>
        <v>51.200711870000006</v>
      </c>
      <c r="G153" s="19">
        <f>+'[5]11'!$J$43/10^6</f>
        <v>50.80329983</v>
      </c>
      <c r="H153" s="19">
        <f>+'[5]11'!$K$43/10^6</f>
        <v>47.524813829999999</v>
      </c>
      <c r="I153" s="19">
        <f>+'[5]11'!$M$43/10^6</f>
        <v>52.345640249999995</v>
      </c>
      <c r="J153" s="19">
        <f>+'[5]11'!$N$43/10^6</f>
        <v>57.065227520000001</v>
      </c>
      <c r="K153" s="19">
        <f>+'[5]11'!$O$43/10^6</f>
        <v>55.415815860000002</v>
      </c>
      <c r="L153" s="19">
        <f>+'[5]11'!$Q$43/10^6</f>
        <v>53.565900200000002</v>
      </c>
      <c r="M153" s="19">
        <f>+'[5]11'!$R$43/10^6</f>
        <v>53.800024929999999</v>
      </c>
      <c r="N153" s="19">
        <f>+'[5]11'!$S$43/10^6</f>
        <v>52.976433270000001</v>
      </c>
      <c r="O153" s="29">
        <f>SUM(C153:N153)</f>
        <v>617.86963366999998</v>
      </c>
    </row>
    <row r="154" spans="1:15" x14ac:dyDescent="0.2">
      <c r="A154" s="10">
        <v>1005</v>
      </c>
      <c r="B154" s="10" t="s">
        <v>13</v>
      </c>
      <c r="C154" s="21">
        <f>+'[5]12'!$E$43/10^6</f>
        <v>0.69610069999999991</v>
      </c>
      <c r="D154" s="21">
        <f>+'[5]12'!$F$43/10^6</f>
        <v>0.80994157000000011</v>
      </c>
      <c r="E154" s="21">
        <f>+'[5]12'!$G$43/10^6</f>
        <v>0.69437922000000007</v>
      </c>
      <c r="F154" s="21">
        <f>+'[5]12'!$I$43/10^6</f>
        <v>0.83765328999999999</v>
      </c>
      <c r="G154" s="21">
        <f>+'[5]12'!$J$43/10^6</f>
        <v>0.7799886399999999</v>
      </c>
      <c r="H154" s="21">
        <f>+'[5]12'!$K$43/10^6</f>
        <v>0.70326838000000003</v>
      </c>
      <c r="I154" s="21">
        <f>+'[5]12'!$M$43/10^6</f>
        <v>0.85698150999999989</v>
      </c>
      <c r="J154" s="21">
        <f>+'[5]12'!$N$43/10^6</f>
        <v>0.87523925999999985</v>
      </c>
      <c r="K154" s="21">
        <f>+'[5]12'!$O$43/10^6</f>
        <v>0.82987870000000008</v>
      </c>
      <c r="L154" s="21">
        <f>+'[5]12'!$Q$43/10^6</f>
        <v>0.82475611999999998</v>
      </c>
      <c r="M154" s="21">
        <f>+'[5]12'!$R$43/10^6</f>
        <v>0.87715153999999995</v>
      </c>
      <c r="N154" s="21">
        <f>+'[5]12'!$S$43/10^6</f>
        <v>0.83503796000000019</v>
      </c>
      <c r="O154" s="29">
        <f t="shared" ref="O154:O179" si="6">SUM(C154:N154)</f>
        <v>9.6203768899999993</v>
      </c>
    </row>
    <row r="155" spans="1:15" x14ac:dyDescent="0.2">
      <c r="A155" s="10">
        <v>1006</v>
      </c>
      <c r="B155" s="10" t="s">
        <v>14</v>
      </c>
      <c r="C155" s="21">
        <f>+'[5]13'!$E$43/10^6</f>
        <v>3.5098344100000003</v>
      </c>
      <c r="D155" s="21">
        <f>+'[5]13'!$F$43/10^6</f>
        <v>4.0493167699999999</v>
      </c>
      <c r="E155" s="21">
        <f>+'[5]13'!$G$43/10^6</f>
        <v>3.2557474399999995</v>
      </c>
      <c r="F155" s="21">
        <f>+'[5]13'!$I$43/10^6</f>
        <v>4.1739823499999993</v>
      </c>
      <c r="G155" s="21">
        <f>+'[5]13'!$J$43/10^6</f>
        <v>4.0107207900000006</v>
      </c>
      <c r="H155" s="21">
        <f>+'[5]13'!$K$43/10^6</f>
        <v>3.6967499799999994</v>
      </c>
      <c r="I155" s="21">
        <f>+'[5]13'!$M$43/10^6</f>
        <v>3.7349457799999999</v>
      </c>
      <c r="J155" s="21">
        <f>+'[5]13'!$N$43/10^6</f>
        <v>4.5053736500000001</v>
      </c>
      <c r="K155" s="21">
        <f>+'[5]13'!$O$43/10^6</f>
        <v>4.0726166000000008</v>
      </c>
      <c r="L155" s="21">
        <f>+'[5]13'!$Q$43/10^6</f>
        <v>4.0334525400000008</v>
      </c>
      <c r="M155" s="21">
        <f>+'[5]13'!$R$43/10^6</f>
        <v>3.8275977100000005</v>
      </c>
      <c r="N155" s="21">
        <f>+'[5]13'!$S$43/10^6</f>
        <v>4.19105989</v>
      </c>
      <c r="O155" s="29">
        <f t="shared" si="6"/>
        <v>47.061397909999997</v>
      </c>
    </row>
    <row r="156" spans="1:15" x14ac:dyDescent="0.2">
      <c r="A156" s="10">
        <v>1007</v>
      </c>
      <c r="B156" s="10" t="s">
        <v>15</v>
      </c>
      <c r="C156" s="21">
        <f>+'[5]14'!$E$43/10^6</f>
        <v>15.67004545</v>
      </c>
      <c r="D156" s="21">
        <f>+'[5]14'!$F$43/10^6</f>
        <v>7.3055054799999999</v>
      </c>
      <c r="E156" s="21">
        <f>+'[5]14'!$G$43/10^6</f>
        <v>7.3322559099999998</v>
      </c>
      <c r="F156" s="21">
        <f>+'[5]14'!$I$43/10^6</f>
        <v>7.3410531600000013</v>
      </c>
      <c r="G156" s="21">
        <f>+'[5]14'!$J$43/10^6</f>
        <v>7.3443416100000007</v>
      </c>
      <c r="H156" s="21">
        <f>+'[5]14'!$K$43/10^6</f>
        <v>6.7706455800000001</v>
      </c>
      <c r="I156" s="21">
        <f>+'[5]14'!$M$43/10^6</f>
        <v>7.7855666499999998</v>
      </c>
      <c r="J156" s="21">
        <f>+'[5]14'!$N$43/10^6</f>
        <v>8.6450932399999996</v>
      </c>
      <c r="K156" s="21">
        <f>+'[5]14'!$O$43/10^6</f>
        <v>7.7229051999999996</v>
      </c>
      <c r="L156" s="21">
        <f>+'[5]14'!$Q$43/10^6</f>
        <v>7.7050025399999997</v>
      </c>
      <c r="M156" s="21">
        <f>+'[5]14'!$R$43/10^6</f>
        <v>7.4179420599999988</v>
      </c>
      <c r="N156" s="21">
        <f>+'[5]14'!$S$43/10^6</f>
        <v>7.2594331000000007</v>
      </c>
      <c r="O156" s="29">
        <f t="shared" si="6"/>
        <v>98.299789979999986</v>
      </c>
    </row>
    <row r="157" spans="1:15" x14ac:dyDescent="0.2">
      <c r="A157" s="10">
        <v>1008</v>
      </c>
      <c r="B157" s="10" t="s">
        <v>16</v>
      </c>
      <c r="C157" s="21">
        <f>+'[5]15'!$E$43/10^6</f>
        <v>0.92486416999999987</v>
      </c>
      <c r="D157" s="21">
        <f>+'[5]15'!$F$43/10^6</f>
        <v>0.98038290000000006</v>
      </c>
      <c r="E157" s="21">
        <f>+'[5]15'!$G$43/10^6</f>
        <v>0.93743726999999999</v>
      </c>
      <c r="F157" s="21">
        <f>+'[5]15'!$I$43/10^6</f>
        <v>1.26062378</v>
      </c>
      <c r="G157" s="21">
        <f>+'[5]15'!$J$43/10^6</f>
        <v>1.3275753100000001</v>
      </c>
      <c r="H157" s="21">
        <f>+'[5]15'!$K$43/10^6</f>
        <v>1.3017534900000001</v>
      </c>
      <c r="I157" s="21">
        <f>+'[5]15'!$M$43/10^6</f>
        <v>1.4250326500000001</v>
      </c>
      <c r="J157" s="21">
        <f>+'[5]15'!$N$43/10^6</f>
        <v>1.6537427499999999</v>
      </c>
      <c r="K157" s="21">
        <f>+'[5]15'!$O$43/10^6</f>
        <v>1.41017606</v>
      </c>
      <c r="L157" s="21">
        <f>+'[5]15'!$Q$43/10^6</f>
        <v>1.3224373</v>
      </c>
      <c r="M157" s="21">
        <f>+'[5]15'!$R$43/10^6</f>
        <v>1.2925601100000002</v>
      </c>
      <c r="N157" s="21">
        <f>+'[5]15'!$S$43/10^6</f>
        <v>1.2801931299999998</v>
      </c>
      <c r="O157" s="29">
        <f t="shared" si="6"/>
        <v>15.116778919999998</v>
      </c>
    </row>
    <row r="158" spans="1:15" x14ac:dyDescent="0.2">
      <c r="A158" s="10">
        <v>1009</v>
      </c>
      <c r="B158" s="10" t="s">
        <v>17</v>
      </c>
      <c r="C158" s="21">
        <f>+'[5]16'!$E$43/10^6</f>
        <v>1.6167729999999998</v>
      </c>
      <c r="D158" s="21">
        <f>+'[5]16'!$F$43/10^6</f>
        <v>1.9262073700000004</v>
      </c>
      <c r="E158" s="21">
        <f>+'[5]16'!$G$43/10^6</f>
        <v>1.7644431200000001</v>
      </c>
      <c r="F158" s="21">
        <f>+'[5]16'!$I$43/10^6</f>
        <v>1.8061182899999999</v>
      </c>
      <c r="G158" s="21">
        <f>+'[5]16'!$J$43/10^6</f>
        <v>1.8727106099999999</v>
      </c>
      <c r="H158" s="21">
        <f>+'[5]16'!$K$43/10^6</f>
        <v>1.7754868099999999</v>
      </c>
      <c r="I158" s="21">
        <f>+'[5]16'!$M$43/10^6</f>
        <v>1.7185576899999999</v>
      </c>
      <c r="J158" s="21">
        <f>+'[5]16'!$N$43/10^6</f>
        <v>2.3456658099999999</v>
      </c>
      <c r="K158" s="21">
        <f>+'[5]16'!$O$43/10^6</f>
        <v>2.09754533</v>
      </c>
      <c r="L158" s="21">
        <f>+'[5]16'!$Q$43/10^6</f>
        <v>1.9803215899999997</v>
      </c>
      <c r="M158" s="21">
        <f>+'[5]16'!$R$43/10^6</f>
        <v>2.0194077999999998</v>
      </c>
      <c r="N158" s="21">
        <f>+'[5]16'!$S$43/10^6</f>
        <v>1.8101100100000003</v>
      </c>
      <c r="O158" s="29">
        <f t="shared" si="6"/>
        <v>22.733347429999998</v>
      </c>
    </row>
    <row r="159" spans="1:15" x14ac:dyDescent="0.2">
      <c r="A159" s="10">
        <v>1010</v>
      </c>
      <c r="B159" s="10" t="s">
        <v>19</v>
      </c>
      <c r="C159" s="21">
        <f>+'[5]18'!$E$43/10^6</f>
        <v>2.7485575199999999</v>
      </c>
      <c r="D159" s="21">
        <f>+'[5]18'!$F$43/10^6</f>
        <v>2.5686495699999998</v>
      </c>
      <c r="E159" s="21">
        <f>+'[5]18'!$G$43/10^6</f>
        <v>2.9009313900000002</v>
      </c>
      <c r="F159" s="21">
        <f>+'[5]18'!$I$43/10^6</f>
        <v>2.6376958299999997</v>
      </c>
      <c r="G159" s="21">
        <f>+'[5]18'!$J$43/10^6</f>
        <v>2.76503392</v>
      </c>
      <c r="H159" s="21">
        <f>+'[5]18'!$K$43/10^6</f>
        <v>2.4592676</v>
      </c>
      <c r="I159" s="21">
        <f>+'[5]18'!$M$43/10^6</f>
        <v>2.7751113799999998</v>
      </c>
      <c r="J159" s="21">
        <f>+'[5]18'!$N$43/10^6</f>
        <v>3.5505003900000007</v>
      </c>
      <c r="K159" s="21">
        <f>+'[5]18'!$O$43/10^6</f>
        <v>2.68517501</v>
      </c>
      <c r="L159" s="21">
        <f>+'[5]18'!$Q$43/10^6</f>
        <v>2.7044371700000003</v>
      </c>
      <c r="M159" s="21">
        <f>+'[5]18'!$R$43/10^6</f>
        <v>2.8074599800000004</v>
      </c>
      <c r="N159" s="21">
        <f>+'[5]18'!$S$43/10^6</f>
        <v>2.7689050900000001</v>
      </c>
      <c r="O159" s="29">
        <f t="shared" si="6"/>
        <v>33.37172485</v>
      </c>
    </row>
    <row r="160" spans="1:15" x14ac:dyDescent="0.2">
      <c r="A160" s="10">
        <v>1011</v>
      </c>
      <c r="B160" s="10" t="s">
        <v>20</v>
      </c>
      <c r="C160" s="21">
        <f>+'[5]19'!$E$43/10^6</f>
        <v>1.4077924900000001</v>
      </c>
      <c r="D160" s="21">
        <f>+'[5]19'!$F$43/10^6</f>
        <v>1.4571070800000001</v>
      </c>
      <c r="E160" s="21">
        <f>+'[5]19'!$G$43/10^6</f>
        <v>1.4908661699999999</v>
      </c>
      <c r="F160" s="21">
        <f>+'[5]19'!$I$43/10^6</f>
        <v>1.5924454900000002</v>
      </c>
      <c r="G160" s="21">
        <f>+'[5]19'!$J$43/10^6</f>
        <v>1.4608408599999998</v>
      </c>
      <c r="H160" s="21">
        <f>+'[5]19'!$K$43/10^6</f>
        <v>1.5111238800000002</v>
      </c>
      <c r="I160" s="21">
        <f>+'[5]19'!$M$43/10^6</f>
        <v>1.7492131700000002</v>
      </c>
      <c r="J160" s="21">
        <f>+'[5]19'!$N$43/10^6</f>
        <v>1.94236863</v>
      </c>
      <c r="K160" s="21">
        <f>+'[5]19'!$O$43/10^6</f>
        <v>1.7949460999999998</v>
      </c>
      <c r="L160" s="21">
        <f>+'[5]19'!$Q$43/10^6</f>
        <v>1.4285648800000001</v>
      </c>
      <c r="M160" s="21">
        <f>+'[5]19'!$R$43/10^6</f>
        <v>1.5261887900000002</v>
      </c>
      <c r="N160" s="21">
        <f>+'[5]19'!$S$43/10^6</f>
        <v>1.46649071</v>
      </c>
      <c r="O160" s="29">
        <f t="shared" si="6"/>
        <v>18.827948249999999</v>
      </c>
    </row>
    <row r="161" spans="1:15" x14ac:dyDescent="0.2">
      <c r="A161" s="10">
        <v>1012</v>
      </c>
      <c r="B161" s="10" t="s">
        <v>21</v>
      </c>
      <c r="C161" s="21">
        <f>+'[5]20'!$E$43/10^6</f>
        <v>4.398112760000001</v>
      </c>
      <c r="D161" s="21">
        <f>+'[5]20'!$F$43/10^6</f>
        <v>4.6772389199999989</v>
      </c>
      <c r="E161" s="21">
        <f>+'[5]20'!$G$43/10^6</f>
        <v>4.5826649799999997</v>
      </c>
      <c r="F161" s="21">
        <f>+'[5]20'!$I$43/10^6</f>
        <v>4.6961237200000001</v>
      </c>
      <c r="G161" s="21">
        <f>+'[5]20'!$J$43/10^6</f>
        <v>4.6894548399999998</v>
      </c>
      <c r="H161" s="21">
        <f>+'[5]20'!$K$43/10^6</f>
        <v>4.35249971</v>
      </c>
      <c r="I161" s="21">
        <f>+'[5]20'!$M$43/10^6</f>
        <v>4.8423338600000001</v>
      </c>
      <c r="J161" s="21">
        <f>+'[5]20'!$N$43/10^6</f>
        <v>5.5246362800000002</v>
      </c>
      <c r="K161" s="21">
        <f>+'[5]20'!$O$43/10^6</f>
        <v>5.1515447099999996</v>
      </c>
      <c r="L161" s="21">
        <f>+'[5]20'!$Q$43/10^6</f>
        <v>4.71620682</v>
      </c>
      <c r="M161" s="21">
        <f>+'[5]20'!$R$43/10^6</f>
        <v>4.7183840799999999</v>
      </c>
      <c r="N161" s="21">
        <f>+'[5]20'!$S$43/10^6</f>
        <v>4.8732594499999999</v>
      </c>
      <c r="O161" s="29">
        <f t="shared" si="6"/>
        <v>57.222460130000002</v>
      </c>
    </row>
    <row r="162" spans="1:15" x14ac:dyDescent="0.2">
      <c r="A162" s="10">
        <v>1013</v>
      </c>
      <c r="B162" s="10" t="s">
        <v>22</v>
      </c>
      <c r="C162" s="21">
        <f>+'[5]21'!$E$43/10^6</f>
        <v>0.24461822999999999</v>
      </c>
      <c r="D162" s="21">
        <f>+'[5]21'!$F$43/10^6</f>
        <v>0.27614158999999999</v>
      </c>
      <c r="E162" s="21">
        <f>+'[5]21'!$G$43/10^6</f>
        <v>0.27632741</v>
      </c>
      <c r="F162" s="21">
        <f>+'[5]21'!$I$43/10^6</f>
        <v>0.28606635999999996</v>
      </c>
      <c r="G162" s="21">
        <f>+'[5]21'!$J$43/10^6</f>
        <v>0.28998074000000001</v>
      </c>
      <c r="H162" s="21">
        <f>+'[5]21'!$K$43/10^6</f>
        <v>0.25337361000000003</v>
      </c>
      <c r="I162" s="21">
        <f>+'[5]21'!$M$43/10^6</f>
        <v>0.28973970999999998</v>
      </c>
      <c r="J162" s="21">
        <f>+'[5]21'!$N$43/10^6</f>
        <v>0.31211598000000002</v>
      </c>
      <c r="K162" s="21">
        <f>+'[5]21'!$O$43/10^6</f>
        <v>0.28815274000000002</v>
      </c>
      <c r="L162" s="21">
        <f>+'[5]21'!$Q$43/10^6</f>
        <v>0.27656849999999994</v>
      </c>
      <c r="M162" s="21">
        <f>+'[5]21'!$R$43/10^6</f>
        <v>0.28704959000000002</v>
      </c>
      <c r="N162" s="21">
        <f>+'[5]21'!$S$43/10^6</f>
        <v>0.26839492999999992</v>
      </c>
      <c r="O162" s="29">
        <f t="shared" si="6"/>
        <v>3.3485293900000004</v>
      </c>
    </row>
    <row r="163" spans="1:15" x14ac:dyDescent="0.2">
      <c r="A163" s="10">
        <v>1014</v>
      </c>
      <c r="B163" s="10" t="s">
        <v>23</v>
      </c>
      <c r="C163" s="21">
        <f>+'[5]22'!$E$43/10^6</f>
        <v>12.075647700000001</v>
      </c>
      <c r="D163" s="21">
        <f>+'[5]22'!$F$43/10^6</f>
        <v>13.279543079999998</v>
      </c>
      <c r="E163" s="21">
        <f>+'[5]22'!$G$43/10^6</f>
        <v>12.923212039999999</v>
      </c>
      <c r="F163" s="21">
        <f>+'[5]22'!$I$43/10^6</f>
        <v>13.528390779999999</v>
      </c>
      <c r="G163" s="21">
        <f>+'[5]22'!$J$43/10^6</f>
        <v>13.409624669999999</v>
      </c>
      <c r="H163" s="21">
        <f>+'[5]22'!$K$43/10^6</f>
        <v>12.897012009999999</v>
      </c>
      <c r="I163" s="21">
        <f>+'[5]22'!$M$43/10^6</f>
        <v>13.252414349999997</v>
      </c>
      <c r="J163" s="21">
        <f>+'[5]22'!$N$43/10^6</f>
        <v>16.330255229999999</v>
      </c>
      <c r="K163" s="21">
        <f>+'[5]22'!$O$43/10^6</f>
        <v>14.367490750000002</v>
      </c>
      <c r="L163" s="21">
        <f>+'[5]22'!$Q$43/10^6</f>
        <v>13.98341295</v>
      </c>
      <c r="M163" s="21">
        <f>+'[5]22'!$R$43/10^6</f>
        <v>13.791091679999999</v>
      </c>
      <c r="N163" s="21">
        <f>+'[5]22'!$S$43/10^6</f>
        <v>13.454618079999998</v>
      </c>
      <c r="O163" s="29">
        <f t="shared" si="6"/>
        <v>163.29271331999996</v>
      </c>
    </row>
    <row r="164" spans="1:15" x14ac:dyDescent="0.2">
      <c r="A164" s="10">
        <v>1015</v>
      </c>
      <c r="B164" s="10" t="s">
        <v>24</v>
      </c>
      <c r="C164" s="21">
        <f>+'[5]23'!$E$43/10^6</f>
        <v>1.1592212399999999</v>
      </c>
      <c r="D164" s="21">
        <f>+'[5]23'!$F$43/10^6</f>
        <v>1.1827591600000003</v>
      </c>
      <c r="E164" s="21">
        <f>+'[5]23'!$G$43/10^6</f>
        <v>1.1830422599999999</v>
      </c>
      <c r="F164" s="21">
        <f>+'[5]23'!$I$43/10^6</f>
        <v>1.26874775</v>
      </c>
      <c r="G164" s="21">
        <f>+'[5]23'!$J$43/10^6</f>
        <v>1.2991183400000004</v>
      </c>
      <c r="H164" s="21">
        <f>+'[5]23'!$K$43/10^6</f>
        <v>1.1713175999999998</v>
      </c>
      <c r="I164" s="21">
        <f>+'[5]23'!$M$43/10^6</f>
        <v>1.3148978999999998</v>
      </c>
      <c r="J164" s="21">
        <f>+'[5]23'!$N$43/10^6</f>
        <v>1.55478351</v>
      </c>
      <c r="K164" s="21">
        <f>+'[5]23'!$O$43/10^6</f>
        <v>1.37006129</v>
      </c>
      <c r="L164" s="21">
        <f>+'[5]23'!$Q$43/10^6</f>
        <v>1.35406684</v>
      </c>
      <c r="M164" s="21">
        <f>+'[5]23'!$R$43/10^6</f>
        <v>1.34960769</v>
      </c>
      <c r="N164" s="21">
        <f>+'[5]23'!$S$43/10^6</f>
        <v>1.1691943999999996</v>
      </c>
      <c r="O164" s="29">
        <f t="shared" si="6"/>
        <v>15.37681798</v>
      </c>
    </row>
    <row r="165" spans="1:15" x14ac:dyDescent="0.2">
      <c r="A165" s="10">
        <v>1016</v>
      </c>
      <c r="B165" s="10" t="s">
        <v>25</v>
      </c>
      <c r="C165" s="21">
        <f>+'[5]24'!$E$43/10^6</f>
        <v>1.6717028399999998</v>
      </c>
      <c r="D165" s="21">
        <f>+'[5]24'!$F$43/10^6</f>
        <v>1.7893064599999999</v>
      </c>
      <c r="E165" s="21">
        <f>+'[5]24'!$G$43/10^6</f>
        <v>1.8779698399999998</v>
      </c>
      <c r="F165" s="21">
        <f>+'[5]24'!$I$43/10^6</f>
        <v>2.0474717299999998</v>
      </c>
      <c r="G165" s="21">
        <f>+'[5]24'!$J$43/10^6</f>
        <v>1.9493613699999996</v>
      </c>
      <c r="H165" s="21">
        <f>+'[5]24'!$K$43/10^6</f>
        <v>1.9012690499999998</v>
      </c>
      <c r="I165" s="21">
        <f>+'[5]24'!$M$43/10^6</f>
        <v>2.4126361699999999</v>
      </c>
      <c r="J165" s="21">
        <f>+'[5]24'!$N$43/10^6</f>
        <v>2.5651752800000001</v>
      </c>
      <c r="K165" s="21">
        <f>+'[5]24'!$O$43/10^6</f>
        <v>2.2114700599999999</v>
      </c>
      <c r="L165" s="21">
        <f>+'[5]24'!$Q$43/10^6</f>
        <v>1.9188978600000002</v>
      </c>
      <c r="M165" s="21">
        <f>+'[5]24'!$R$43/10^6</f>
        <v>2.00853277</v>
      </c>
      <c r="N165" s="21">
        <f>+'[5]24'!$S$43/10^6</f>
        <v>1.9830402000000003</v>
      </c>
      <c r="O165" s="29">
        <f t="shared" si="6"/>
        <v>24.336833629999997</v>
      </c>
    </row>
    <row r="166" spans="1:15" x14ac:dyDescent="0.2">
      <c r="A166" s="10">
        <v>1017</v>
      </c>
      <c r="B166" s="10" t="s">
        <v>26</v>
      </c>
      <c r="C166" s="21">
        <f>+'[5]25'!$E$43/10^6</f>
        <v>3.7428245000000002</v>
      </c>
      <c r="D166" s="21">
        <f>+'[5]25'!$F$43/10^6</f>
        <v>4.1061311299999996</v>
      </c>
      <c r="E166" s="21">
        <f>+'[5]25'!$G$43/10^6</f>
        <v>3.9741385499999997</v>
      </c>
      <c r="F166" s="21">
        <f>+'[5]25'!$I$43/10^6</f>
        <v>4.0575710199999993</v>
      </c>
      <c r="G166" s="21">
        <f>+'[5]25'!$J$43/10^6</f>
        <v>4.1576821400000004</v>
      </c>
      <c r="H166" s="21">
        <f>+'[5]25'!$K$43/10^6</f>
        <v>3.9786231600000002</v>
      </c>
      <c r="I166" s="21">
        <f>+'[5]25'!$M$43/10^6</f>
        <v>4.0156890399999998</v>
      </c>
      <c r="J166" s="21">
        <f>+'[5]25'!$N$43/10^6</f>
        <v>5.1756871599999998</v>
      </c>
      <c r="K166" s="21">
        <f>+'[5]25'!$O$43/10^6</f>
        <v>4.2869394299999994</v>
      </c>
      <c r="L166" s="21">
        <f>+'[5]25'!$Q$43/10^6</f>
        <v>4.2953664500000004</v>
      </c>
      <c r="M166" s="21">
        <f>+'[5]25'!$R$43/10^6</f>
        <v>4.0757103500000005</v>
      </c>
      <c r="N166" s="21">
        <f>+'[5]25'!$S$43/10^6</f>
        <v>3.9910327900000002</v>
      </c>
      <c r="O166" s="29">
        <f t="shared" si="6"/>
        <v>49.857395720000007</v>
      </c>
    </row>
    <row r="167" spans="1:15" x14ac:dyDescent="0.2">
      <c r="A167" s="10">
        <v>1018</v>
      </c>
      <c r="B167" s="10" t="s">
        <v>27</v>
      </c>
      <c r="C167" s="21">
        <f>+'[5]26'!$E$43/10^6</f>
        <v>1.5926752399999999</v>
      </c>
      <c r="D167" s="21">
        <f>+'[5]26'!$F$43/10^6</f>
        <v>1.7070848600000001</v>
      </c>
      <c r="E167" s="21">
        <f>+'[5]26'!$G$43/10^6</f>
        <v>1.6491331</v>
      </c>
      <c r="F167" s="21">
        <f>+'[5]26'!$I$43/10^6</f>
        <v>1.7041616000000002</v>
      </c>
      <c r="G167" s="21">
        <f>+'[5]26'!$J$43/10^6</f>
        <v>1.6639758599999999</v>
      </c>
      <c r="H167" s="21">
        <f>+'[5]26'!$K$43/10^6</f>
        <v>1.5870981399999999</v>
      </c>
      <c r="I167" s="21">
        <f>+'[5]26'!$M$43/10^6</f>
        <v>1.7424681800000001</v>
      </c>
      <c r="J167" s="21">
        <f>+'[5]26'!$N$43/10^6</f>
        <v>2.2557721699999997</v>
      </c>
      <c r="K167" s="21">
        <f>+'[5]26'!$O$43/10^6</f>
        <v>1.7502102500000001</v>
      </c>
      <c r="L167" s="21">
        <f>+'[5]26'!$Q$43/10^6</f>
        <v>1.9568329</v>
      </c>
      <c r="M167" s="21">
        <f>+'[5]26'!$R$43/10^6</f>
        <v>1.7195877399999999</v>
      </c>
      <c r="N167" s="21">
        <f>+'[5]26'!$S$43/10^6</f>
        <v>1.6749050000000001</v>
      </c>
      <c r="O167" s="29">
        <f t="shared" si="6"/>
        <v>21.003905039999999</v>
      </c>
    </row>
    <row r="168" spans="1:15" x14ac:dyDescent="0.2">
      <c r="A168" s="10">
        <v>1019</v>
      </c>
      <c r="B168" s="10" t="s">
        <v>28</v>
      </c>
      <c r="C168" s="21">
        <f>+'[5]27'!$E$43/10^6</f>
        <v>0.99074951000000011</v>
      </c>
      <c r="D168" s="21">
        <f>+'[5]27'!$F$43/10^6</f>
        <v>1.0103104700000001</v>
      </c>
      <c r="E168" s="21">
        <f>+'[5]27'!$G$43/10^6</f>
        <v>1.0358993700000001</v>
      </c>
      <c r="F168" s="21">
        <f>+'[5]27'!$I$43/10^6</f>
        <v>1.0428381100000002</v>
      </c>
      <c r="G168" s="21">
        <f>+'[5]27'!$J$43/10^6</f>
        <v>1.02671216</v>
      </c>
      <c r="H168" s="21">
        <f>+'[5]27'!$K$43/10^6</f>
        <v>0.98051188</v>
      </c>
      <c r="I168" s="21">
        <f>+'[5]27'!$M$43/10^6</f>
        <v>1.1218447999999999</v>
      </c>
      <c r="J168" s="21">
        <f>+'[5]27'!$N$43/10^6</f>
        <v>1.35756962</v>
      </c>
      <c r="K168" s="21">
        <f>+'[5]27'!$O$43/10^6</f>
        <v>1.21119339</v>
      </c>
      <c r="L168" s="21">
        <f>+'[5]27'!$Q$43/10^6</f>
        <v>1.1159664199999999</v>
      </c>
      <c r="M168" s="21">
        <f>+'[5]27'!$R$43/10^6</f>
        <v>1.0761016399999999</v>
      </c>
      <c r="N168" s="21">
        <f>+'[5]27'!$S$43/10^6</f>
        <v>1.0376230600000003</v>
      </c>
      <c r="O168" s="29">
        <f t="shared" si="6"/>
        <v>13.007320429999998</v>
      </c>
    </row>
    <row r="169" spans="1:15" x14ac:dyDescent="0.2">
      <c r="A169" s="10">
        <v>1020</v>
      </c>
      <c r="B169" s="10" t="s">
        <v>29</v>
      </c>
      <c r="C169" s="21">
        <f>+'[5]28'!$E$43/10^6</f>
        <v>4.8645641100000008</v>
      </c>
      <c r="D169" s="21">
        <f>+'[5]28'!$F$43/10^6</f>
        <v>5.2176128799999999</v>
      </c>
      <c r="E169" s="21">
        <f>+'[5]28'!$G$43/10^6</f>
        <v>5.1200663499999992</v>
      </c>
      <c r="F169" s="21">
        <f>+'[5]28'!$I$43/10^6</f>
        <v>5.2676509899999999</v>
      </c>
      <c r="G169" s="21">
        <f>+'[5]28'!$J$43/10^6</f>
        <v>5.42889936</v>
      </c>
      <c r="H169" s="21">
        <f>+'[5]28'!$K$43/10^6</f>
        <v>5.3353011800000001</v>
      </c>
      <c r="I169" s="21">
        <f>+'[5]28'!$M$43/10^6</f>
        <v>5.5163177299999999</v>
      </c>
      <c r="J169" s="21">
        <f>+'[5]28'!$N$43/10^6</f>
        <v>5.9273536099999999</v>
      </c>
      <c r="K169" s="21">
        <f>+'[5]28'!$O$43/10^6</f>
        <v>5.7022948700000002</v>
      </c>
      <c r="L169" s="21">
        <f>+'[5]28'!$Q$43/10^6</f>
        <v>5.4489798799999996</v>
      </c>
      <c r="M169" s="21">
        <f>+'[5]28'!$R$43/10^6</f>
        <v>5.50819466</v>
      </c>
      <c r="N169" s="21">
        <f>+'[5]28'!$S$43/10^6</f>
        <v>5.4638277999999998</v>
      </c>
      <c r="O169" s="29">
        <f t="shared" si="6"/>
        <v>64.801063420000006</v>
      </c>
    </row>
    <row r="170" spans="1:15" x14ac:dyDescent="0.2">
      <c r="A170" s="10">
        <v>1021</v>
      </c>
      <c r="B170" s="10" t="s">
        <v>30</v>
      </c>
      <c r="C170" s="21">
        <f>+'[5]29'!$E$43/10^6</f>
        <v>1.3201222599999998</v>
      </c>
      <c r="D170" s="21">
        <f>+'[5]29'!$F$43/10^6</f>
        <v>1.3557963099999999</v>
      </c>
      <c r="E170" s="21">
        <f>+'[5]29'!$G$43/10^6</f>
        <v>1.3849974900000002</v>
      </c>
      <c r="F170" s="21">
        <f>+'[5]29'!$I$43/10^6</f>
        <v>1.34188643</v>
      </c>
      <c r="G170" s="21">
        <f>+'[5]29'!$J$43/10^6</f>
        <v>1.3714814099999999</v>
      </c>
      <c r="H170" s="21">
        <f>+'[5]29'!$K$43/10^6</f>
        <v>1.43669348</v>
      </c>
      <c r="I170" s="21">
        <f>+'[5]29'!$M$43/10^6</f>
        <v>1.3020447700000002</v>
      </c>
      <c r="J170" s="21">
        <f>+'[5]29'!$N$43/10^6</f>
        <v>1.6464771400000002</v>
      </c>
      <c r="K170" s="21">
        <f>+'[5]29'!$O$43/10^6</f>
        <v>1.50407069</v>
      </c>
      <c r="L170" s="21">
        <f>+'[5]29'!$Q$43/10^6</f>
        <v>1.5469572899999999</v>
      </c>
      <c r="M170" s="21">
        <f>+'[5]29'!$R$43/10^6</f>
        <v>1.46470056</v>
      </c>
      <c r="N170" s="21">
        <f>+'[5]29'!$S$43/10^6</f>
        <v>1.50109106</v>
      </c>
      <c r="O170" s="29">
        <f t="shared" si="6"/>
        <v>17.176318890000001</v>
      </c>
    </row>
    <row r="171" spans="1:15" x14ac:dyDescent="0.2">
      <c r="A171" s="10">
        <v>1022</v>
      </c>
      <c r="B171" s="10" t="s">
        <v>31</v>
      </c>
      <c r="C171" s="21">
        <f>+'[5]30'!$E$43/10^6</f>
        <v>6.0468427399999989</v>
      </c>
      <c r="D171" s="21">
        <f>+'[5]30'!$F$43/10^6</f>
        <v>6.3546683099999992</v>
      </c>
      <c r="E171" s="21">
        <f>+'[5]30'!$G$43/10^6</f>
        <v>6.5275583299999989</v>
      </c>
      <c r="F171" s="21">
        <f>+'[5]30'!$I$43/10^6</f>
        <v>6.3619653100000004</v>
      </c>
      <c r="G171" s="21">
        <f>+'[5]30'!$J$43/10^6</f>
        <v>6.4299508099999994</v>
      </c>
      <c r="H171" s="21">
        <f>+'[5]30'!$K$43/10^6</f>
        <v>5.8835790299999999</v>
      </c>
      <c r="I171" s="21">
        <f>+'[5]30'!$M$43/10^6</f>
        <v>6.7035953000000008</v>
      </c>
      <c r="J171" s="21">
        <f>+'[5]30'!$N$43/10^6</f>
        <v>7.9229616700000003</v>
      </c>
      <c r="K171" s="21">
        <f>+'[5]30'!$O$43/10^6</f>
        <v>7.2127645599999992</v>
      </c>
      <c r="L171" s="21">
        <f>+'[5]30'!$Q$43/10^6</f>
        <v>6.7736627700000005</v>
      </c>
      <c r="M171" s="21">
        <f>+'[5]30'!$R$43/10^6</f>
        <v>6.9283232199999993</v>
      </c>
      <c r="N171" s="21">
        <f>+'[5]30'!$S$43/10^6</f>
        <v>6.9493635899999999</v>
      </c>
      <c r="O171" s="29">
        <f t="shared" si="6"/>
        <v>80.095235639999999</v>
      </c>
    </row>
    <row r="172" spans="1:15" x14ac:dyDescent="0.2">
      <c r="A172" s="10">
        <v>1023</v>
      </c>
      <c r="B172" s="10" t="s">
        <v>32</v>
      </c>
      <c r="C172" s="21">
        <f>+'[5]31'!$E$43/10^6</f>
        <v>1.4054365600000003</v>
      </c>
      <c r="D172" s="21">
        <f>+'[5]31'!$F$43/10^6</f>
        <v>1.4763595199999999</v>
      </c>
      <c r="E172" s="21">
        <f>+'[5]31'!$G$43/10^6</f>
        <v>1.4314854800000001</v>
      </c>
      <c r="F172" s="21">
        <f>+'[5]31'!$I$43/10^6</f>
        <v>1.55087105</v>
      </c>
      <c r="G172" s="21">
        <f>+'[5]31'!$J$43/10^6</f>
        <v>1.5132068999999999</v>
      </c>
      <c r="H172" s="21">
        <f>+'[5]31'!$K$43/10^6</f>
        <v>1.3819975500000004</v>
      </c>
      <c r="I172" s="21">
        <f>+'[5]31'!$M$43/10^6</f>
        <v>1.6195034500000003</v>
      </c>
      <c r="J172" s="21">
        <f>+'[5]31'!$N$43/10^6</f>
        <v>1.7167408500000001</v>
      </c>
      <c r="K172" s="21">
        <f>+'[5]31'!$O$43/10^6</f>
        <v>1.6231606699999999</v>
      </c>
      <c r="L172" s="21">
        <f>+'[5]31'!$Q$43/10^6</f>
        <v>1.5390153100000001</v>
      </c>
      <c r="M172" s="21">
        <f>+'[5]31'!$R$43/10^6</f>
        <v>1.52588784</v>
      </c>
      <c r="N172" s="21">
        <f>+'[5]31'!$S$43/10^6</f>
        <v>1.4744420200000004</v>
      </c>
      <c r="O172" s="29">
        <f t="shared" si="6"/>
        <v>18.258107200000001</v>
      </c>
    </row>
    <row r="173" spans="1:15" x14ac:dyDescent="0.2">
      <c r="A173" s="10">
        <v>1024</v>
      </c>
      <c r="B173" s="10" t="s">
        <v>33</v>
      </c>
      <c r="C173" s="21">
        <f>+'[5]32'!$E$43/10^6</f>
        <v>10.333024700000001</v>
      </c>
      <c r="D173" s="21">
        <f>+'[5]32'!$F$43/10^6</f>
        <v>9.5855207799999995</v>
      </c>
      <c r="E173" s="21">
        <f>+'[5]32'!$G$43/10^6</f>
        <v>10.366790249999998</v>
      </c>
      <c r="F173" s="21">
        <f>+'[5]32'!$I$43/10^6</f>
        <v>10.82291163</v>
      </c>
      <c r="G173" s="21">
        <f>+'[5]32'!$J$43/10^6</f>
        <v>11.634394589999999</v>
      </c>
      <c r="H173" s="21">
        <f>+'[5]32'!$K$43/10^6</f>
        <v>10.60809944</v>
      </c>
      <c r="I173" s="21">
        <f>+'[5]32'!$M$43/10^6</f>
        <v>9.4926052700000021</v>
      </c>
      <c r="J173" s="21">
        <f>+'[5]32'!$N$43/10^6</f>
        <v>12.64626026</v>
      </c>
      <c r="K173" s="21">
        <f>+'[5]32'!$O$43/10^6</f>
        <v>12.253874919999998</v>
      </c>
      <c r="L173" s="21">
        <f>+'[5]32'!$Q$43/10^6</f>
        <v>11.53388923</v>
      </c>
      <c r="M173" s="21">
        <f>+'[5]32'!$R$43/10^6</f>
        <v>11.167682869999998</v>
      </c>
      <c r="N173" s="21">
        <f>+'[5]32'!$S$43/10^6</f>
        <v>11.067176400000001</v>
      </c>
      <c r="O173" s="29">
        <f t="shared" si="6"/>
        <v>131.51223034</v>
      </c>
    </row>
    <row r="174" spans="1:15" x14ac:dyDescent="0.2">
      <c r="A174" s="10">
        <v>1025</v>
      </c>
      <c r="B174" s="10" t="s">
        <v>34</v>
      </c>
      <c r="C174" s="21">
        <f>+'[5]33'!$E$43/10^6</f>
        <v>1.2789600899999998</v>
      </c>
      <c r="D174" s="21">
        <f>+'[5]33'!$F$43/10^6</f>
        <v>1.6374933099999998</v>
      </c>
      <c r="E174" s="21">
        <f>+'[5]33'!$G$43/10^6</f>
        <v>1.5304823100000002</v>
      </c>
      <c r="F174" s="21">
        <f>+'[5]33'!$I$43/10^6</f>
        <v>1.6577740600000002</v>
      </c>
      <c r="G174" s="21">
        <f>+'[5]33'!$J$43/10^6</f>
        <v>1.6184352</v>
      </c>
      <c r="H174" s="21">
        <f>+'[5]33'!$K$43/10^6</f>
        <v>1.6648728500000001</v>
      </c>
      <c r="I174" s="21">
        <f>+'[5]33'!$M$43/10^6</f>
        <v>1.5773717</v>
      </c>
      <c r="J174" s="21">
        <f>+'[5]33'!$N$43/10^6</f>
        <v>1.9631387900000001</v>
      </c>
      <c r="K174" s="21">
        <f>+'[5]33'!$O$43/10^6</f>
        <v>1.82637038</v>
      </c>
      <c r="L174" s="21">
        <f>+'[5]33'!$Q$43/10^6</f>
        <v>1.7524235700000004</v>
      </c>
      <c r="M174" s="21">
        <f>+'[5]33'!$R$43/10^6</f>
        <v>1.62587726</v>
      </c>
      <c r="N174" s="21">
        <f>+'[5]33'!$S$43/10^6</f>
        <v>1.6763294899999999</v>
      </c>
      <c r="O174" s="29">
        <f t="shared" si="6"/>
        <v>19.809529010000002</v>
      </c>
    </row>
    <row r="175" spans="1:15" x14ac:dyDescent="0.2">
      <c r="A175" s="10">
        <v>1026</v>
      </c>
      <c r="B175" s="10" t="s">
        <v>35</v>
      </c>
      <c r="C175" s="21">
        <f>+'[5]34'!$E$43/10^6</f>
        <v>0.60598321000000011</v>
      </c>
      <c r="D175" s="21">
        <f>+'[5]34'!$F$43/10^6</f>
        <v>0.68679400999999995</v>
      </c>
      <c r="E175" s="21">
        <f>+'[5]34'!$G$43/10^6</f>
        <v>0.66872348999999998</v>
      </c>
      <c r="F175" s="21">
        <f>+'[5]34'!$I$43/10^6</f>
        <v>0.69923736000000003</v>
      </c>
      <c r="G175" s="21">
        <f>+'[5]34'!$J$43/10^6</f>
        <v>0.69163571999999995</v>
      </c>
      <c r="H175" s="21">
        <f>+'[5]34'!$K$43/10^6</f>
        <v>0.68550289000000009</v>
      </c>
      <c r="I175" s="21">
        <f>+'[5]34'!$M$43/10^6</f>
        <v>0.75935982000000002</v>
      </c>
      <c r="J175" s="21">
        <f>+'[5]34'!$N$43/10^6</f>
        <v>0.84930957000000007</v>
      </c>
      <c r="K175" s="21">
        <f>+'[5]34'!$O$43/10^6</f>
        <v>0.77665716000000018</v>
      </c>
      <c r="L175" s="21">
        <f>+'[5]34'!$Q$43/10^6</f>
        <v>0.73231787999999998</v>
      </c>
      <c r="M175" s="21">
        <f>+'[5]34'!$R$43/10^6</f>
        <v>0.8023788300000001</v>
      </c>
      <c r="N175" s="21">
        <f>+'[5]34'!$S$43/10^6</f>
        <v>0.73206656000000003</v>
      </c>
      <c r="O175" s="29">
        <f t="shared" si="6"/>
        <v>8.6899665000000006</v>
      </c>
    </row>
    <row r="176" spans="1:15" x14ac:dyDescent="0.2">
      <c r="A176" s="10">
        <v>1027</v>
      </c>
      <c r="B176" s="10" t="s">
        <v>36</v>
      </c>
      <c r="C176" s="21">
        <f>+'[5]35'!$E$43/10^6</f>
        <v>0.78079754000000001</v>
      </c>
      <c r="D176" s="21">
        <f>+'[5]35'!$F$43/10^6</f>
        <v>0.81512109999999982</v>
      </c>
      <c r="E176" s="21">
        <f>+'[5]35'!$G$43/10^6</f>
        <v>0.81778105999999995</v>
      </c>
      <c r="F176" s="21">
        <f>+'[5]35'!$I$43/10^6</f>
        <v>0.86858956000000009</v>
      </c>
      <c r="G176" s="21">
        <f>+'[5]35'!$J$43/10^6</f>
        <v>0.87578367000000001</v>
      </c>
      <c r="H176" s="21">
        <f>+'[5]35'!$K$43/10^6</f>
        <v>0.88663610999999998</v>
      </c>
      <c r="I176" s="21">
        <f>+'[5]35'!$M$43/10^6</f>
        <v>0.99866135999999994</v>
      </c>
      <c r="J176" s="21">
        <f>+'[5]35'!$N$43/10^6</f>
        <v>1.1381501599999999</v>
      </c>
      <c r="K176" s="21">
        <f>+'[5]35'!$O$43/10^6</f>
        <v>1.0607293100000001</v>
      </c>
      <c r="L176" s="21">
        <f>+'[5]35'!$Q$43/10^6</f>
        <v>0.96787235999999988</v>
      </c>
      <c r="M176" s="21">
        <f>+'[5]35'!$R$43/10^6</f>
        <v>1.0951836799999999</v>
      </c>
      <c r="N176" s="21">
        <f>+'[5]35'!$S$43/10^6</f>
        <v>1.0020454599999999</v>
      </c>
      <c r="O176" s="29">
        <f t="shared" si="6"/>
        <v>11.307351369999997</v>
      </c>
    </row>
    <row r="177" spans="1:15" x14ac:dyDescent="0.2">
      <c r="A177" s="10">
        <v>1028</v>
      </c>
      <c r="B177" s="10" t="s">
        <v>37</v>
      </c>
      <c r="C177" s="21">
        <f>+'[5]36'!$E$43/10^6</f>
        <v>5.3924001899999991</v>
      </c>
      <c r="D177" s="21">
        <f>+'[5]36'!$F$43/10^6</f>
        <v>5.7986176300000007</v>
      </c>
      <c r="E177" s="21">
        <f>+'[5]36'!$G$43/10^6</f>
        <v>5.7475915400000002</v>
      </c>
      <c r="F177" s="21">
        <f>+'[5]36'!$I$43/10^6</f>
        <v>5.8487605500000006</v>
      </c>
      <c r="G177" s="21">
        <f>+'[5]36'!$J$43/10^6</f>
        <v>6.3637908300000001</v>
      </c>
      <c r="H177" s="21">
        <f>+'[5]36'!$K$43/10^6</f>
        <v>5.5790125599999998</v>
      </c>
      <c r="I177" s="21">
        <f>+'[5]36'!$M$43/10^6</f>
        <v>6.4009261599999991</v>
      </c>
      <c r="J177" s="21">
        <f>+'[5]36'!$N$43/10^6</f>
        <v>7.6150779900000005</v>
      </c>
      <c r="K177" s="21">
        <f>+'[5]36'!$O$43/10^6</f>
        <v>6.6800621700000002</v>
      </c>
      <c r="L177" s="21">
        <f>+'[5]36'!$Q$43/10^6</f>
        <v>5.94698832</v>
      </c>
      <c r="M177" s="21">
        <f>+'[5]36'!$R$43/10^6</f>
        <v>6.1535130100000002</v>
      </c>
      <c r="N177" s="21">
        <f>+'[5]36'!$S$43/10^6</f>
        <v>6.0541801999999993</v>
      </c>
      <c r="O177" s="29">
        <f t="shared" si="6"/>
        <v>73.580921150000009</v>
      </c>
    </row>
    <row r="178" spans="1:15" x14ac:dyDescent="0.2">
      <c r="A178" s="10">
        <v>1029</v>
      </c>
      <c r="B178" s="10" t="s">
        <v>38</v>
      </c>
      <c r="C178" s="21">
        <f>+'[5]37'!$E$43/10^6</f>
        <v>0.61265462000000004</v>
      </c>
      <c r="D178" s="21">
        <f>+'[5]37'!$F$43/10^6</f>
        <v>0.71490497999999991</v>
      </c>
      <c r="E178" s="21">
        <f>+'[5]37'!$G$43/10^6</f>
        <v>0.64696482000000011</v>
      </c>
      <c r="F178" s="21">
        <f>+'[5]37'!$I$43/10^6</f>
        <v>0.7387074400000001</v>
      </c>
      <c r="G178" s="21">
        <f>+'[5]37'!$J$43/10^6</f>
        <v>0.79407059000000002</v>
      </c>
      <c r="H178" s="21">
        <f>+'[5]37'!$K$43/10^6</f>
        <v>0.69876215000000019</v>
      </c>
      <c r="I178" s="21">
        <f>+'[5]37'!$M$43/10^6</f>
        <v>0.76932124999999985</v>
      </c>
      <c r="J178" s="21">
        <f>+'[5]37'!$N$43/10^6</f>
        <v>0.89821740000000005</v>
      </c>
      <c r="K178" s="21">
        <f>+'[5]37'!$O$43/10^6</f>
        <v>0.89104318000000005</v>
      </c>
      <c r="L178" s="21">
        <f>+'[5]37'!$Q$43/10^6</f>
        <v>0.81170310000000001</v>
      </c>
      <c r="M178" s="21">
        <f>+'[5]37'!$R$43/10^6</f>
        <v>0.77180227000000001</v>
      </c>
      <c r="N178" s="21">
        <f>+'[5]37'!$S$43/10^6</f>
        <v>0.78401518000000003</v>
      </c>
      <c r="O178" s="29">
        <f t="shared" si="6"/>
        <v>9.1321669800000009</v>
      </c>
    </row>
    <row r="179" spans="1:15" x14ac:dyDescent="0.2">
      <c r="A179" s="15">
        <v>1030</v>
      </c>
      <c r="B179" s="15" t="s">
        <v>18</v>
      </c>
      <c r="C179" s="23">
        <f>+'[5]17'!$E$43/10^6</f>
        <v>0.96534090000000006</v>
      </c>
      <c r="D179" s="23">
        <f>+'[5]17'!$F$43/10^6</f>
        <v>1.0434574400000001</v>
      </c>
      <c r="E179" s="23">
        <f>+'[5]17'!$G$43/10^6</f>
        <v>1.0731970899999999</v>
      </c>
      <c r="F179" s="23">
        <f>+'[5]17'!$I$43/10^6</f>
        <v>1.0817812900000001</v>
      </c>
      <c r="G179" s="23">
        <f>+'[5]17'!$J$43/10^6</f>
        <v>1.07061205</v>
      </c>
      <c r="H179" s="23">
        <f>+'[5]17'!$K$43/10^6</f>
        <v>0.96130514000000011</v>
      </c>
      <c r="I179" s="23">
        <f>+'[5]17'!$M$43/10^6</f>
        <v>1.11080293</v>
      </c>
      <c r="J179" s="23">
        <f>+'[5]17'!$N$43/10^6</f>
        <v>1.2562860899999999</v>
      </c>
      <c r="K179" s="23">
        <f>+'[5]17'!$O$43/10^6</f>
        <v>1.15049595</v>
      </c>
      <c r="L179" s="23">
        <f>+'[5]17'!$Q$43/10^6</f>
        <v>1.04764444</v>
      </c>
      <c r="M179" s="23">
        <f>+'[5]17'!$R$43/10^6</f>
        <v>1.1368818199999999</v>
      </c>
      <c r="N179" s="23">
        <f>+'[5]17'!$S$43/10^6</f>
        <v>1.0432619699999999</v>
      </c>
      <c r="O179" s="31">
        <f t="shared" si="6"/>
        <v>12.941067109999999</v>
      </c>
    </row>
    <row r="180" spans="1:15" x14ac:dyDescent="0.2">
      <c r="A180" s="4">
        <v>10300</v>
      </c>
      <c r="B180" s="4" t="s">
        <v>60</v>
      </c>
      <c r="C180" s="25">
        <f>SUM(C152:C179)</f>
        <v>133.70221364000002</v>
      </c>
      <c r="D180" s="25">
        <f t="shared" ref="D180:O180" si="7">SUM(D152:D179)</f>
        <v>129.14457837999996</v>
      </c>
      <c r="E180" s="25">
        <f t="shared" si="7"/>
        <v>129.42142973000003</v>
      </c>
      <c r="F180" s="25">
        <f t="shared" si="7"/>
        <v>135.72669080000006</v>
      </c>
      <c r="G180" s="25">
        <f t="shared" si="7"/>
        <v>136.64948281999997</v>
      </c>
      <c r="H180" s="25">
        <f t="shared" si="7"/>
        <v>127.99427708999994</v>
      </c>
      <c r="I180" s="25">
        <f t="shared" si="7"/>
        <v>137.64618282999999</v>
      </c>
      <c r="J180" s="25">
        <f t="shared" si="7"/>
        <v>159.25373001</v>
      </c>
      <c r="K180" s="25">
        <f t="shared" si="7"/>
        <v>147.37329534</v>
      </c>
      <c r="L180" s="25">
        <f t="shared" si="7"/>
        <v>141.29739523000001</v>
      </c>
      <c r="M180" s="25">
        <f t="shared" si="7"/>
        <v>140.78292447999999</v>
      </c>
      <c r="N180" s="25">
        <f t="shared" si="7"/>
        <v>138.78833080000001</v>
      </c>
      <c r="O180" s="25">
        <f t="shared" si="7"/>
        <v>1657.7805311500001</v>
      </c>
    </row>
    <row r="181" spans="1:15" x14ac:dyDescent="0.2">
      <c r="A181" s="32"/>
      <c r="B181" s="32"/>
      <c r="C181"/>
      <c r="D181"/>
      <c r="E181"/>
      <c r="F181"/>
      <c r="G181"/>
      <c r="H181"/>
      <c r="I181"/>
      <c r="J181"/>
      <c r="K181"/>
      <c r="L181"/>
      <c r="M181"/>
      <c r="N181"/>
      <c r="O181" s="32"/>
    </row>
    <row r="182" spans="1:15" x14ac:dyDescent="0.2">
      <c r="A182" s="3" t="s">
        <v>52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60</v>
      </c>
    </row>
    <row r="183" spans="1:15" x14ac:dyDescent="0.2">
      <c r="A183" s="34"/>
      <c r="B183" s="34" t="s">
        <v>46</v>
      </c>
      <c r="C183" s="35">
        <f>+[5]เขต!$E$120/10^6</f>
        <v>4.4144642800000016</v>
      </c>
      <c r="D183" s="35">
        <f>+[5]เขต!$F$120/10^6</f>
        <v>4.8090344500000004</v>
      </c>
      <c r="E183" s="35">
        <f>+[5]เขต!$G$120/10^6</f>
        <v>5.4937733900000003</v>
      </c>
      <c r="F183" s="35">
        <f>+[5]เขต!$I$120/10^6</f>
        <v>4.5470466799999993</v>
      </c>
      <c r="G183" s="35">
        <f>+[5]เขต!$J$120/10^6</f>
        <v>4.5140873600000013</v>
      </c>
      <c r="H183" s="35">
        <f>+[5]เขต!$K$120/10^6</f>
        <v>5.6418137799999979</v>
      </c>
      <c r="I183" s="35">
        <f>+[5]เขต!$M$120/10^6</f>
        <v>4.4515182600000003</v>
      </c>
      <c r="J183" s="35">
        <f>+[5]เขต!$N$120/10^6</f>
        <v>4.9058222899999997</v>
      </c>
      <c r="K183" s="35">
        <f>+[5]เขต!$O$120/10^6</f>
        <v>5.5692549100000024</v>
      </c>
      <c r="L183" s="35">
        <f>+[5]เขต!$Q$120/10^6</f>
        <v>5.1872795799999993</v>
      </c>
      <c r="M183" s="35">
        <f>+[5]เขต!$R$120/10^6</f>
        <v>5.2569480300000011</v>
      </c>
      <c r="N183" s="35">
        <f>+[5]เขต!$S$120/10^6</f>
        <v>9.8453418699999968</v>
      </c>
      <c r="O183" s="36">
        <f>SUM(C183:N183)</f>
        <v>64.636384880000008</v>
      </c>
    </row>
    <row r="184" spans="1:15" x14ac:dyDescent="0.2">
      <c r="A184" s="7">
        <v>1004</v>
      </c>
      <c r="B184" s="10" t="s">
        <v>94</v>
      </c>
      <c r="C184" s="19">
        <f>+'[5]11'!$E$120/10^6</f>
        <v>13.856514809999997</v>
      </c>
      <c r="D184" s="19">
        <f>+'[5]11'!$F$120/10^6</f>
        <v>11.644662059999996</v>
      </c>
      <c r="E184" s="19">
        <f>+'[5]11'!$G$120/10^6</f>
        <v>12.432099180000002</v>
      </c>
      <c r="F184" s="19">
        <f>+'[5]11'!$I$120/10^6</f>
        <v>14.885898069999996</v>
      </c>
      <c r="G184" s="19">
        <f>+'[5]11'!$J$120/10^6</f>
        <v>12.654706220000003</v>
      </c>
      <c r="H184" s="19">
        <f>+'[5]11'!$K$120/10^6</f>
        <v>16.255323899999997</v>
      </c>
      <c r="I184" s="19">
        <f>+'[5]11'!$M$120/10^6</f>
        <v>13.485827899999997</v>
      </c>
      <c r="J184" s="19">
        <f>+'[5]11'!$N$120/10^6</f>
        <v>12.092285330000001</v>
      </c>
      <c r="K184" s="19">
        <f>+'[5]11'!$O$120/10^6</f>
        <v>14.905276850000002</v>
      </c>
      <c r="L184" s="19">
        <f>+'[5]11'!$Q$120/10^6</f>
        <v>16.691228150000001</v>
      </c>
      <c r="M184" s="19">
        <f>+'[5]11'!$R$120/10^6</f>
        <v>12.484477720000005</v>
      </c>
      <c r="N184" s="19">
        <f>+'[5]11'!$S$120/10^6</f>
        <v>13.210279819999998</v>
      </c>
      <c r="O184" s="29">
        <f>SUM(C184:N184)</f>
        <v>164.59858000999998</v>
      </c>
    </row>
    <row r="185" spans="1:15" x14ac:dyDescent="0.2">
      <c r="A185" s="10">
        <v>1005</v>
      </c>
      <c r="B185" s="10" t="s">
        <v>13</v>
      </c>
      <c r="C185" s="21">
        <f>+'[5]12'!$E$120/10^6</f>
        <v>0.56409855999999992</v>
      </c>
      <c r="D185" s="21">
        <f>+'[5]12'!$F$120/10^6</f>
        <v>0.72731471999999997</v>
      </c>
      <c r="E185" s="21">
        <f>+'[5]12'!$G$120/10^6</f>
        <v>0.63252168999999991</v>
      </c>
      <c r="F185" s="21">
        <f>+'[5]12'!$I$120/10^6</f>
        <v>0.49778776999999996</v>
      </c>
      <c r="G185" s="21">
        <f>+'[5]12'!$J$120/10^6</f>
        <v>0.49985589000000002</v>
      </c>
      <c r="H185" s="21">
        <f>+'[5]12'!$K$120/10^6</f>
        <v>0.58313975000000007</v>
      </c>
      <c r="I185" s="21">
        <f>+'[5]12'!$M$120/10^6</f>
        <v>0.49257395000000004</v>
      </c>
      <c r="J185" s="21">
        <f>+'[5]12'!$N$120/10^6</f>
        <v>0.57809690999999996</v>
      </c>
      <c r="K185" s="21">
        <f>+'[5]12'!$O$120/10^6</f>
        <v>0.71459752999999981</v>
      </c>
      <c r="L185" s="21">
        <f>+'[5]12'!$Q$120/10^6</f>
        <v>0.58558318999999992</v>
      </c>
      <c r="M185" s="21">
        <f>+'[5]12'!$R$120/10^6</f>
        <v>0.58077792000000006</v>
      </c>
      <c r="N185" s="21">
        <f>+'[5]12'!$S$120/10^6</f>
        <v>0.63615975000000002</v>
      </c>
      <c r="O185" s="29">
        <f t="shared" ref="O185:O210" si="8">SUM(C185:N185)</f>
        <v>7.0925076300000001</v>
      </c>
    </row>
    <row r="186" spans="1:15" x14ac:dyDescent="0.2">
      <c r="A186" s="10">
        <v>1006</v>
      </c>
      <c r="B186" s="10" t="s">
        <v>14</v>
      </c>
      <c r="C186" s="21">
        <f>+'[5]13'!$E$120/10^6</f>
        <v>0.8848225500000001</v>
      </c>
      <c r="D186" s="21">
        <f>+'[5]13'!$F$120/10^6</f>
        <v>0.89190002000000002</v>
      </c>
      <c r="E186" s="21">
        <f>+'[5]13'!$G$120/10^6</f>
        <v>1.0305457899999999</v>
      </c>
      <c r="F186" s="21">
        <f>+'[5]13'!$I$120/10^6</f>
        <v>0.89480022999999997</v>
      </c>
      <c r="G186" s="21">
        <f>+'[5]13'!$J$120/10^6</f>
        <v>0.89208557999999971</v>
      </c>
      <c r="H186" s="21">
        <f>+'[5]13'!$K$120/10^6</f>
        <v>1.03550684</v>
      </c>
      <c r="I186" s="21">
        <f>+'[5]13'!$M$120/10^6</f>
        <v>0.93437857999999996</v>
      </c>
      <c r="J186" s="21">
        <f>+'[5]13'!$N$120/10^6</f>
        <v>0.93168303000000008</v>
      </c>
      <c r="K186" s="21">
        <f>+'[5]13'!$O$120/10^6</f>
        <v>1.03380687</v>
      </c>
      <c r="L186" s="21">
        <f>+'[5]13'!$Q$120/10^6</f>
        <v>0.97678936999999988</v>
      </c>
      <c r="M186" s="21">
        <f>+'[5]13'!$R$120/10^6</f>
        <v>0.99854451999999994</v>
      </c>
      <c r="N186" s="21">
        <f>+'[5]13'!$S$120/10^6</f>
        <v>1.1877192200000002</v>
      </c>
      <c r="O186" s="29">
        <f t="shared" si="8"/>
        <v>11.6925826</v>
      </c>
    </row>
    <row r="187" spans="1:15" x14ac:dyDescent="0.2">
      <c r="A187" s="10">
        <v>1007</v>
      </c>
      <c r="B187" s="10" t="s">
        <v>15</v>
      </c>
      <c r="C187" s="21">
        <f>+'[5]14'!$E$120/10^6</f>
        <v>2.62862434</v>
      </c>
      <c r="D187" s="21">
        <f>+'[5]14'!$F$120/10^6</f>
        <v>2.3740976399999991</v>
      </c>
      <c r="E187" s="21">
        <f>+'[5]14'!$G$120/10^6</f>
        <v>2.2622301899999999</v>
      </c>
      <c r="F187" s="21">
        <f>+'[5]14'!$I$120/10^6</f>
        <v>2.8512805500000007</v>
      </c>
      <c r="G187" s="21">
        <f>+'[5]14'!$J$120/10^6</f>
        <v>2.32951665</v>
      </c>
      <c r="H187" s="21">
        <f>+'[5]14'!$K$120/10^6</f>
        <v>2.8043336099999996</v>
      </c>
      <c r="I187" s="21">
        <f>+'[5]14'!$M$120/10^6</f>
        <v>2.3179458600000005</v>
      </c>
      <c r="J187" s="21">
        <f>+'[5]14'!$N$120/10^6</f>
        <v>2.8190037799999996</v>
      </c>
      <c r="K187" s="21">
        <f>+'[5]14'!$O$120/10^6</f>
        <v>3.2224310699999998</v>
      </c>
      <c r="L187" s="21">
        <f>+'[5]14'!$Q$120/10^6</f>
        <v>2.9085114099999987</v>
      </c>
      <c r="M187" s="21">
        <f>+'[5]14'!$R$120/10^6</f>
        <v>3.2093676600000003</v>
      </c>
      <c r="N187" s="21">
        <f>+'[5]14'!$S$120/10^6</f>
        <v>3.3709194500000002</v>
      </c>
      <c r="O187" s="29">
        <f t="shared" si="8"/>
        <v>33.098262210000001</v>
      </c>
    </row>
    <row r="188" spans="1:15" x14ac:dyDescent="0.2">
      <c r="A188" s="10">
        <v>1008</v>
      </c>
      <c r="B188" s="10" t="s">
        <v>16</v>
      </c>
      <c r="C188" s="21">
        <f>+'[5]15'!$E$120/10^6</f>
        <v>0.54863050999999996</v>
      </c>
      <c r="D188" s="21">
        <f>+'[5]15'!$F$120/10^6</f>
        <v>0.59935260999999995</v>
      </c>
      <c r="E188" s="21">
        <f>+'[5]15'!$G$120/10^6</f>
        <v>0.59015307000000006</v>
      </c>
      <c r="F188" s="21">
        <f>+'[5]15'!$I$120/10^6</f>
        <v>0.58792458999999997</v>
      </c>
      <c r="G188" s="21">
        <f>+'[5]15'!$J$120/10^6</f>
        <v>0.51480016999999989</v>
      </c>
      <c r="H188" s="21">
        <f>+'[5]15'!$K$120/10^6</f>
        <v>0.6236952899999999</v>
      </c>
      <c r="I188" s="21">
        <f>+'[5]15'!$M$120/10^6</f>
        <v>0.58094689999999993</v>
      </c>
      <c r="J188" s="21">
        <f>+'[5]15'!$N$120/10^6</f>
        <v>0.67217928999999998</v>
      </c>
      <c r="K188" s="21">
        <f>+'[5]15'!$O$120/10^6</f>
        <v>0.73258533000000003</v>
      </c>
      <c r="L188" s="21">
        <f>+'[5]15'!$Q$120/10^6</f>
        <v>0.63633815000000005</v>
      </c>
      <c r="M188" s="21">
        <f>+'[5]15'!$R$120/10^6</f>
        <v>0.61942127000000002</v>
      </c>
      <c r="N188" s="21">
        <f>+'[5]15'!$S$120/10^6</f>
        <v>0.92346292000000019</v>
      </c>
      <c r="O188" s="29">
        <f t="shared" si="8"/>
        <v>7.6294901000000008</v>
      </c>
    </row>
    <row r="189" spans="1:15" x14ac:dyDescent="0.2">
      <c r="A189" s="10">
        <v>1009</v>
      </c>
      <c r="B189" s="10" t="s">
        <v>17</v>
      </c>
      <c r="C189" s="21">
        <f>+'[5]16'!$E$120/10^6</f>
        <v>0.72988772999999996</v>
      </c>
      <c r="D189" s="21">
        <f>+'[5]16'!$F$120/10^6</f>
        <v>0.83361121999999976</v>
      </c>
      <c r="E189" s="21">
        <f>+'[5]16'!$G$120/10^6</f>
        <v>0.81845618000000009</v>
      </c>
      <c r="F189" s="21">
        <f>+'[5]16'!$I$120/10^6</f>
        <v>0.74362401999999994</v>
      </c>
      <c r="G189" s="21">
        <f>+'[5]16'!$J$120/10^6</f>
        <v>0.78165778999999991</v>
      </c>
      <c r="H189" s="21">
        <f>+'[5]16'!$K$120/10^6</f>
        <v>0.88749442000000001</v>
      </c>
      <c r="I189" s="21">
        <f>+'[5]16'!$M$120/10^6</f>
        <v>0.79503319999999988</v>
      </c>
      <c r="J189" s="21">
        <f>+'[5]16'!$N$120/10^6</f>
        <v>0.77978829999999988</v>
      </c>
      <c r="K189" s="21">
        <f>+'[5]16'!$O$120/10^6</f>
        <v>0.85715863000000003</v>
      </c>
      <c r="L189" s="21">
        <f>+'[5]16'!$Q$120/10^6</f>
        <v>0.8495798</v>
      </c>
      <c r="M189" s="21">
        <f>+'[5]16'!$R$120/10^6</f>
        <v>0.89284643999999969</v>
      </c>
      <c r="N189" s="21">
        <f>+'[5]16'!$S$120/10^6</f>
        <v>1.4152809799999999</v>
      </c>
      <c r="O189" s="29">
        <f t="shared" si="8"/>
        <v>10.38441871</v>
      </c>
    </row>
    <row r="190" spans="1:15" x14ac:dyDescent="0.2">
      <c r="A190" s="10">
        <v>1010</v>
      </c>
      <c r="B190" s="10" t="s">
        <v>19</v>
      </c>
      <c r="C190" s="21">
        <f>+'[5]18'!$E$120/10^6</f>
        <v>1.1007603200000002</v>
      </c>
      <c r="D190" s="21">
        <f>+'[5]18'!$F$120/10^6</f>
        <v>1.0728701900000002</v>
      </c>
      <c r="E190" s="21">
        <f>+'[5]18'!$G$120/10^6</f>
        <v>1.1339212700000001</v>
      </c>
      <c r="F190" s="21">
        <f>+'[5]18'!$I$120/10^6</f>
        <v>1.1211729600000002</v>
      </c>
      <c r="G190" s="21">
        <f>+'[5]18'!$J$120/10^6</f>
        <v>0.91142690999999998</v>
      </c>
      <c r="H190" s="21">
        <f>+'[5]18'!$K$120/10^6</f>
        <v>1.1595644599999999</v>
      </c>
      <c r="I190" s="21">
        <f>+'[5]18'!$M$120/10^6</f>
        <v>1.0751347100000002</v>
      </c>
      <c r="J190" s="21">
        <f>+'[5]18'!$N$120/10^6</f>
        <v>0.99355155999999989</v>
      </c>
      <c r="K190" s="21">
        <f>+'[5]18'!$O$120/10^6</f>
        <v>1.1107657100000001</v>
      </c>
      <c r="L190" s="21">
        <f>+'[5]18'!$Q$120/10^6</f>
        <v>0.91312909000000009</v>
      </c>
      <c r="M190" s="21">
        <f>+'[5]18'!$R$120/10^6</f>
        <v>1.0620097099999999</v>
      </c>
      <c r="N190" s="21">
        <f>+'[5]18'!$S$120/10^6</f>
        <v>2.6583199800000004</v>
      </c>
      <c r="O190" s="29">
        <f t="shared" si="8"/>
        <v>14.312626870000003</v>
      </c>
    </row>
    <row r="191" spans="1:15" x14ac:dyDescent="0.2">
      <c r="A191" s="10">
        <v>1011</v>
      </c>
      <c r="B191" s="10" t="s">
        <v>20</v>
      </c>
      <c r="C191" s="21">
        <f>+'[5]19'!$E$120/10^6</f>
        <v>0.73257080000000008</v>
      </c>
      <c r="D191" s="21">
        <f>+'[5]19'!$F$120/10^6</f>
        <v>0.75140491999999992</v>
      </c>
      <c r="E191" s="21">
        <f>+'[5]19'!$G$120/10^6</f>
        <v>0.81044645000000015</v>
      </c>
      <c r="F191" s="21">
        <f>+'[5]19'!$I$120/10^6</f>
        <v>0.71240817999999995</v>
      </c>
      <c r="G191" s="21">
        <f>+'[5]19'!$J$120/10^6</f>
        <v>0.72194986999999999</v>
      </c>
      <c r="H191" s="21">
        <f>+'[5]19'!$K$120/10^6</f>
        <v>0.93911032999999999</v>
      </c>
      <c r="I191" s="21">
        <f>+'[5]19'!$M$120/10^6</f>
        <v>0.74861838999999986</v>
      </c>
      <c r="J191" s="21">
        <f>+'[5]19'!$N$120/10^6</f>
        <v>0.74398903999999999</v>
      </c>
      <c r="K191" s="21">
        <f>+'[5]19'!$O$120/10^6</f>
        <v>0.83372400000000002</v>
      </c>
      <c r="L191" s="21">
        <f>+'[5]19'!$Q$120/10^6</f>
        <v>0.81348612000000009</v>
      </c>
      <c r="M191" s="21">
        <f>+'[5]19'!$R$120/10^6</f>
        <v>0.77961411000000025</v>
      </c>
      <c r="N191" s="21">
        <f>+'[5]19'!$S$120/10^6</f>
        <v>0.93670945000000005</v>
      </c>
      <c r="O191" s="29">
        <f t="shared" si="8"/>
        <v>9.5240316600000003</v>
      </c>
    </row>
    <row r="192" spans="1:15" x14ac:dyDescent="0.2">
      <c r="A192" s="10">
        <v>1012</v>
      </c>
      <c r="B192" s="10" t="s">
        <v>21</v>
      </c>
      <c r="C192" s="21">
        <f>+'[5]20'!$E$120/10^6</f>
        <v>1.7888895400000002</v>
      </c>
      <c r="D192" s="21">
        <f>+'[5]20'!$F$120/10^6</f>
        <v>1.6578559500000001</v>
      </c>
      <c r="E192" s="21">
        <f>+'[5]20'!$G$120/10^6</f>
        <v>1.9605996800000001</v>
      </c>
      <c r="F192" s="21">
        <f>+'[5]20'!$I$120/10^6</f>
        <v>1.7047775099999998</v>
      </c>
      <c r="G192" s="21">
        <f>+'[5]20'!$J$120/10^6</f>
        <v>1.7092735199999998</v>
      </c>
      <c r="H192" s="21">
        <f>+'[5]20'!$K$120/10^6</f>
        <v>1.98533275</v>
      </c>
      <c r="I192" s="21">
        <f>+'[5]20'!$M$120/10^6</f>
        <v>1.6502707700000001</v>
      </c>
      <c r="J192" s="21">
        <f>+'[5]20'!$N$120/10^6</f>
        <v>1.7409881399999996</v>
      </c>
      <c r="K192" s="21">
        <f>+'[5]20'!$O$120/10^6</f>
        <v>1.8587527800000003</v>
      </c>
      <c r="L192" s="21">
        <f>+'[5]20'!$Q$120/10^6</f>
        <v>1.7787453599999996</v>
      </c>
      <c r="M192" s="21">
        <f>+'[5]20'!$R$120/10^6</f>
        <v>2.0547807000000002</v>
      </c>
      <c r="N192" s="21">
        <f>+'[5]20'!$S$120/10^6</f>
        <v>1.84818354</v>
      </c>
      <c r="O192" s="29">
        <f t="shared" si="8"/>
        <v>21.738450239999999</v>
      </c>
    </row>
    <row r="193" spans="1:15" x14ac:dyDescent="0.2">
      <c r="A193" s="10">
        <v>1013</v>
      </c>
      <c r="B193" s="10" t="s">
        <v>22</v>
      </c>
      <c r="C193" s="21">
        <f>+'[5]21'!$E$120/10^6</f>
        <v>0.26782304000000001</v>
      </c>
      <c r="D193" s="21">
        <f>+'[5]21'!$F$120/10^6</f>
        <v>0.32455484999999984</v>
      </c>
      <c r="E193" s="21">
        <f>+'[5]21'!$G$120/10^6</f>
        <v>0.32272051999999996</v>
      </c>
      <c r="F193" s="21">
        <f>+'[5]21'!$I$120/10^6</f>
        <v>0.27932245999999994</v>
      </c>
      <c r="G193" s="21">
        <f>+'[5]21'!$J$120/10^6</f>
        <v>0.26001777999999998</v>
      </c>
      <c r="H193" s="21">
        <f>+'[5]21'!$K$120/10^6</f>
        <v>0.34209137000000001</v>
      </c>
      <c r="I193" s="21">
        <f>+'[5]21'!$M$120/10^6</f>
        <v>0.29096601</v>
      </c>
      <c r="J193" s="21">
        <f>+'[5]21'!$N$120/10^6</f>
        <v>0.25596922</v>
      </c>
      <c r="K193" s="21">
        <f>+'[5]21'!$O$120/10^6</f>
        <v>0.39428860000000004</v>
      </c>
      <c r="L193" s="21">
        <f>+'[5]21'!$Q$120/10^6</f>
        <v>0.31088995000000003</v>
      </c>
      <c r="M193" s="21">
        <f>+'[5]21'!$R$120/10^6</f>
        <v>0.29568017000000008</v>
      </c>
      <c r="N193" s="21">
        <f>+'[5]21'!$S$120/10^6</f>
        <v>0.67853412000000002</v>
      </c>
      <c r="O193" s="29">
        <f t="shared" si="8"/>
        <v>4.0228580899999997</v>
      </c>
    </row>
    <row r="194" spans="1:15" x14ac:dyDescent="0.2">
      <c r="A194" s="10">
        <v>1014</v>
      </c>
      <c r="B194" s="10" t="s">
        <v>23</v>
      </c>
      <c r="C194" s="21">
        <f>+'[5]22'!$E$120/10^6</f>
        <v>5.5265250900000007</v>
      </c>
      <c r="D194" s="21">
        <f>+'[5]22'!$F$120/10^6</f>
        <v>5.3383316900000004</v>
      </c>
      <c r="E194" s="21">
        <f>+'[5]22'!$G$120/10^6</f>
        <v>5.2772821100000007</v>
      </c>
      <c r="F194" s="21">
        <f>+'[5]22'!$I$120/10^6</f>
        <v>4.6247678899999993</v>
      </c>
      <c r="G194" s="21">
        <f>+'[5]22'!$J$120/10^6</f>
        <v>3.6132975200000006</v>
      </c>
      <c r="H194" s="21">
        <f>+'[5]22'!$K$120/10^6</f>
        <v>6.5004927299999986</v>
      </c>
      <c r="I194" s="21">
        <f>+'[5]22'!$M$120/10^6</f>
        <v>5.0763416899999996</v>
      </c>
      <c r="J194" s="21">
        <f>+'[5]22'!$N$120/10^6</f>
        <v>5.4060294399999993</v>
      </c>
      <c r="K194" s="21">
        <f>+'[5]22'!$O$120/10^6</f>
        <v>5.2414477300000009</v>
      </c>
      <c r="L194" s="21">
        <f>+'[5]22'!$Q$120/10^6</f>
        <v>4.9412282000000003</v>
      </c>
      <c r="M194" s="21">
        <f>+'[5]22'!$R$120/10^6</f>
        <v>4.2080006999999995</v>
      </c>
      <c r="N194" s="21">
        <f>+'[5]22'!$S$120/10^6</f>
        <v>6.0290610899999999</v>
      </c>
      <c r="O194" s="29">
        <f t="shared" si="8"/>
        <v>61.782805879999998</v>
      </c>
    </row>
    <row r="195" spans="1:15" x14ac:dyDescent="0.2">
      <c r="A195" s="10">
        <v>1015</v>
      </c>
      <c r="B195" s="10" t="s">
        <v>24</v>
      </c>
      <c r="C195" s="21">
        <f>+'[5]23'!$E$120/10^6</f>
        <v>0.59224350999999997</v>
      </c>
      <c r="D195" s="21">
        <f>+'[5]23'!$F$120/10^6</f>
        <v>0.59942186000000008</v>
      </c>
      <c r="E195" s="21">
        <f>+'[5]23'!$G$120/10^6</f>
        <v>0.64204744000000002</v>
      </c>
      <c r="F195" s="21">
        <f>+'[5]23'!$I$120/10^6</f>
        <v>0.51136990999999998</v>
      </c>
      <c r="G195" s="21">
        <f>+'[5]23'!$J$120/10^6</f>
        <v>0.55217477000000015</v>
      </c>
      <c r="H195" s="21">
        <f>+'[5]23'!$K$120/10^6</f>
        <v>0.68107106999999978</v>
      </c>
      <c r="I195" s="21">
        <f>+'[5]23'!$M$120/10^6</f>
        <v>0.65239077000000001</v>
      </c>
      <c r="J195" s="21">
        <f>+'[5]23'!$N$120/10^6</f>
        <v>0.96465666000000005</v>
      </c>
      <c r="K195" s="21">
        <f>+'[5]23'!$O$120/10^6</f>
        <v>1.4294339100000002</v>
      </c>
      <c r="L195" s="21">
        <f>+'[5]23'!$Q$120/10^6</f>
        <v>1.1342907100000004</v>
      </c>
      <c r="M195" s="21">
        <f>+'[5]23'!$R$120/10^6</f>
        <v>1.0518572099999999</v>
      </c>
      <c r="N195" s="21">
        <f>+'[5]23'!$S$120/10^6</f>
        <v>1.28777907</v>
      </c>
      <c r="O195" s="29">
        <f t="shared" si="8"/>
        <v>10.098736890000001</v>
      </c>
    </row>
    <row r="196" spans="1:15" x14ac:dyDescent="0.2">
      <c r="A196" s="10">
        <v>1016</v>
      </c>
      <c r="B196" s="10" t="s">
        <v>25</v>
      </c>
      <c r="C196" s="21">
        <f>+'[5]24'!$E$120/10^6</f>
        <v>0.95091955000000017</v>
      </c>
      <c r="D196" s="21">
        <f>+'[5]24'!$F$120/10^6</f>
        <v>1.05176387</v>
      </c>
      <c r="E196" s="21">
        <f>+'[5]24'!$G$120/10^6</f>
        <v>1.09403362</v>
      </c>
      <c r="F196" s="21">
        <f>+'[5]24'!$I$120/10^6</f>
        <v>0.96847999000000007</v>
      </c>
      <c r="G196" s="21">
        <f>+'[5]24'!$J$120/10^6</f>
        <v>0.90990699000000019</v>
      </c>
      <c r="H196" s="21">
        <f>+'[5]24'!$K$120/10^6</f>
        <v>1.13237893</v>
      </c>
      <c r="I196" s="21">
        <f>+'[5]24'!$M$120/10^6</f>
        <v>1.0801612899999999</v>
      </c>
      <c r="J196" s="21">
        <f>+'[5]24'!$N$120/10^6</f>
        <v>1.0884392800000002</v>
      </c>
      <c r="K196" s="21">
        <f>+'[5]24'!$O$120/10^6</f>
        <v>1.2196903299999999</v>
      </c>
      <c r="L196" s="21">
        <f>+'[5]24'!$Q$120/10^6</f>
        <v>1.1032478899999998</v>
      </c>
      <c r="M196" s="21">
        <f>+'[5]24'!$R$120/10^6</f>
        <v>1.0946156400000004</v>
      </c>
      <c r="N196" s="21">
        <f>+'[5]24'!$S$120/10^6</f>
        <v>2.8252970099999999</v>
      </c>
      <c r="O196" s="29">
        <f t="shared" si="8"/>
        <v>14.518934390000002</v>
      </c>
    </row>
    <row r="197" spans="1:15" x14ac:dyDescent="0.2">
      <c r="A197" s="10">
        <v>1017</v>
      </c>
      <c r="B197" s="10" t="s">
        <v>26</v>
      </c>
      <c r="C197" s="21">
        <f>+'[5]25'!$E$120/10^6</f>
        <v>1.4743564999999998</v>
      </c>
      <c r="D197" s="21">
        <f>+'[5]25'!$F$120/10^6</f>
        <v>1.5289160400000001</v>
      </c>
      <c r="E197" s="21">
        <f>+'[5]25'!$G$120/10^6</f>
        <v>1.69132847</v>
      </c>
      <c r="F197" s="21">
        <f>+'[5]25'!$I$120/10^6</f>
        <v>1.4345873399999998</v>
      </c>
      <c r="G197" s="21">
        <f>+'[5]25'!$J$120/10^6</f>
        <v>1.4876050000000003</v>
      </c>
      <c r="H197" s="21">
        <f>+'[5]25'!$K$120/10^6</f>
        <v>1.7151958200000001</v>
      </c>
      <c r="I197" s="21">
        <f>+'[5]25'!$M$120/10^6</f>
        <v>1.5106818000000002</v>
      </c>
      <c r="J197" s="21">
        <f>+'[5]25'!$N$120/10^6</f>
        <v>1.5053066899999998</v>
      </c>
      <c r="K197" s="21">
        <f>+'[5]25'!$O$120/10^6</f>
        <v>1.8986258499999999</v>
      </c>
      <c r="L197" s="21">
        <f>+'[5]25'!$Q$120/10^6</f>
        <v>1.5952453999999998</v>
      </c>
      <c r="M197" s="21">
        <f>+'[5]25'!$R$120/10^6</f>
        <v>1.5001035300000001</v>
      </c>
      <c r="N197" s="21">
        <f>+'[5]25'!$S$120/10^6</f>
        <v>2.8049708100000004</v>
      </c>
      <c r="O197" s="29">
        <f t="shared" si="8"/>
        <v>20.14692325</v>
      </c>
    </row>
    <row r="198" spans="1:15" x14ac:dyDescent="0.2">
      <c r="A198" s="10">
        <v>1018</v>
      </c>
      <c r="B198" s="10" t="s">
        <v>27</v>
      </c>
      <c r="C198" s="21">
        <f>+'[5]26'!$E$120/10^6</f>
        <v>0.94630192000000013</v>
      </c>
      <c r="D198" s="21">
        <f>+'[5]26'!$F$120/10^6</f>
        <v>0.90733826999999989</v>
      </c>
      <c r="E198" s="21">
        <f>+'[5]26'!$G$120/10^6</f>
        <v>0.96208958999999983</v>
      </c>
      <c r="F198" s="21">
        <f>+'[5]26'!$I$120/10^6</f>
        <v>0.95991605999999996</v>
      </c>
      <c r="G198" s="21">
        <f>+'[5]26'!$J$120/10^6</f>
        <v>0.85063957999999984</v>
      </c>
      <c r="H198" s="21">
        <f>+'[5]26'!$K$120/10^6</f>
        <v>1.0150833899999998</v>
      </c>
      <c r="I198" s="21">
        <f>+'[5]26'!$M$120/10^6</f>
        <v>0.94484466999999994</v>
      </c>
      <c r="J198" s="21">
        <f>+'[5]26'!$N$120/10^6</f>
        <v>0.93968611000000002</v>
      </c>
      <c r="K198" s="21">
        <f>+'[5]26'!$O$120/10^6</f>
        <v>1.0900074399999997</v>
      </c>
      <c r="L198" s="21">
        <f>+'[5]26'!$Q$120/10^6</f>
        <v>0.96036967999999989</v>
      </c>
      <c r="M198" s="21">
        <f>+'[5]26'!$R$120/10^6</f>
        <v>0.96880058000000002</v>
      </c>
      <c r="N198" s="21">
        <f>+'[5]26'!$S$120/10^6</f>
        <v>1.8616295</v>
      </c>
      <c r="O198" s="29">
        <f t="shared" si="8"/>
        <v>12.406706789999998</v>
      </c>
    </row>
    <row r="199" spans="1:15" x14ac:dyDescent="0.2">
      <c r="A199" s="10">
        <v>1019</v>
      </c>
      <c r="B199" s="10" t="s">
        <v>28</v>
      </c>
      <c r="C199" s="21">
        <f>+'[5]27'!$E$120/10^6</f>
        <v>0.7790987800000001</v>
      </c>
      <c r="D199" s="21">
        <f>+'[5]27'!$F$120/10^6</f>
        <v>0.71809939</v>
      </c>
      <c r="E199" s="21">
        <f>+'[5]27'!$G$120/10^6</f>
        <v>0.72982789000000015</v>
      </c>
      <c r="F199" s="21">
        <f>+'[5]27'!$I$120/10^6</f>
        <v>0.64654575000000003</v>
      </c>
      <c r="G199" s="21">
        <f>+'[5]27'!$J$120/10^6</f>
        <v>0.62476083000000004</v>
      </c>
      <c r="H199" s="21">
        <f>+'[5]27'!$K$120/10^6</f>
        <v>0.75057477000000006</v>
      </c>
      <c r="I199" s="21">
        <f>+'[5]27'!$M$120/10^6</f>
        <v>0.69901945000000021</v>
      </c>
      <c r="J199" s="21">
        <f>+'[5]27'!$N$120/10^6</f>
        <v>0.63846851999999998</v>
      </c>
      <c r="K199" s="21">
        <f>+'[5]27'!$O$120/10^6</f>
        <v>0.74544186000000001</v>
      </c>
      <c r="L199" s="21">
        <f>+'[5]27'!$Q$120/10^6</f>
        <v>0.71488516000000002</v>
      </c>
      <c r="M199" s="21">
        <f>+'[5]27'!$R$120/10^6</f>
        <v>0.68841634000000007</v>
      </c>
      <c r="N199" s="21">
        <f>+'[5]27'!$S$120/10^6</f>
        <v>0.88060451000000006</v>
      </c>
      <c r="O199" s="29">
        <f t="shared" si="8"/>
        <v>8.6157432499999995</v>
      </c>
    </row>
    <row r="200" spans="1:15" x14ac:dyDescent="0.2">
      <c r="A200" s="10">
        <v>1020</v>
      </c>
      <c r="B200" s="10" t="s">
        <v>29</v>
      </c>
      <c r="C200" s="21">
        <f>+'[5]28'!$E$120/10^6</f>
        <v>1.7423799500000001</v>
      </c>
      <c r="D200" s="21">
        <f>+'[5]28'!$F$120/10^6</f>
        <v>1.56652748</v>
      </c>
      <c r="E200" s="21">
        <f>+'[5]28'!$G$120/10^6</f>
        <v>1.67593382</v>
      </c>
      <c r="F200" s="21">
        <f>+'[5]28'!$I$120/10^6</f>
        <v>1.6268583900000004</v>
      </c>
      <c r="G200" s="21">
        <f>+'[5]28'!$J$120/10^6</f>
        <v>1.43411215</v>
      </c>
      <c r="H200" s="21">
        <f>+'[5]28'!$K$120/10^6</f>
        <v>1.8068241</v>
      </c>
      <c r="I200" s="21">
        <f>+'[5]28'!$M$120/10^6</f>
        <v>1.64999187</v>
      </c>
      <c r="J200" s="21">
        <f>+'[5]28'!$N$120/10^6</f>
        <v>1.80730445</v>
      </c>
      <c r="K200" s="21">
        <f>+'[5]28'!$O$120/10^6</f>
        <v>1.8852147099999994</v>
      </c>
      <c r="L200" s="21">
        <f>+'[5]28'!$Q$120/10^6</f>
        <v>1.57107573</v>
      </c>
      <c r="M200" s="21">
        <f>+'[5]28'!$R$120/10^6</f>
        <v>2.1093374299999996</v>
      </c>
      <c r="N200" s="21">
        <f>+'[5]28'!$S$120/10^6</f>
        <v>2.06333287</v>
      </c>
      <c r="O200" s="29">
        <f t="shared" si="8"/>
        <v>20.938892950000003</v>
      </c>
    </row>
    <row r="201" spans="1:15" x14ac:dyDescent="0.2">
      <c r="A201" s="10">
        <v>1021</v>
      </c>
      <c r="B201" s="10" t="s">
        <v>30</v>
      </c>
      <c r="C201" s="21">
        <f>+'[5]29'!$E$120/10^6</f>
        <v>0.68241191000000001</v>
      </c>
      <c r="D201" s="21">
        <f>+'[5]29'!$F$120/10^6</f>
        <v>0.69929070999999987</v>
      </c>
      <c r="E201" s="21">
        <f>+'[5]29'!$G$120/10^6</f>
        <v>0.70604299999999987</v>
      </c>
      <c r="F201" s="21">
        <f>+'[5]29'!$I$120/10^6</f>
        <v>0.67485612999999989</v>
      </c>
      <c r="G201" s="21">
        <f>+'[5]29'!$J$120/10^6</f>
        <v>0.6352026999999999</v>
      </c>
      <c r="H201" s="21">
        <f>+'[5]29'!$K$120/10^6</f>
        <v>0.71058616999999991</v>
      </c>
      <c r="I201" s="21">
        <f>+'[5]29'!$M$120/10^6</f>
        <v>0.66612793999999986</v>
      </c>
      <c r="J201" s="21">
        <f>+'[5]29'!$N$120/10^6</f>
        <v>0.67093800999999986</v>
      </c>
      <c r="K201" s="21">
        <f>+'[5]29'!$O$120/10^6</f>
        <v>0.80541750000000001</v>
      </c>
      <c r="L201" s="21">
        <f>+'[5]29'!$Q$120/10^6</f>
        <v>0.70526635999999987</v>
      </c>
      <c r="M201" s="21">
        <f>+'[5]29'!$R$120/10^6</f>
        <v>0.73525510999999999</v>
      </c>
      <c r="N201" s="21">
        <f>+'[5]29'!$S$120/10^6</f>
        <v>0.74954709000000019</v>
      </c>
      <c r="O201" s="29">
        <f t="shared" si="8"/>
        <v>8.4409426299999986</v>
      </c>
    </row>
    <row r="202" spans="1:15" x14ac:dyDescent="0.2">
      <c r="A202" s="10">
        <v>1022</v>
      </c>
      <c r="B202" s="10" t="s">
        <v>31</v>
      </c>
      <c r="C202" s="21">
        <f>+'[5]30'!$E$120/10^6</f>
        <v>2.3929550000000002</v>
      </c>
      <c r="D202" s="21">
        <f>+'[5]30'!$F$120/10^6</f>
        <v>2.3249489300000001</v>
      </c>
      <c r="E202" s="21">
        <f>+'[5]30'!$G$120/10^6</f>
        <v>2.6096156600000002</v>
      </c>
      <c r="F202" s="21">
        <f>+'[5]30'!$I$120/10^6</f>
        <v>2.88862671</v>
      </c>
      <c r="G202" s="21">
        <f>+'[5]30'!$J$120/10^6</f>
        <v>2.2105166500000002</v>
      </c>
      <c r="H202" s="21">
        <f>+'[5]30'!$K$120/10^6</f>
        <v>3.1738240600000007</v>
      </c>
      <c r="I202" s="21">
        <f>+'[5]30'!$M$120/10^6</f>
        <v>2.4332569499999992</v>
      </c>
      <c r="J202" s="21">
        <f>+'[5]30'!$N$120/10^6</f>
        <v>2.6845418800000007</v>
      </c>
      <c r="K202" s="21">
        <f>+'[5]30'!$O$120/10^6</f>
        <v>2.6838402400000003</v>
      </c>
      <c r="L202" s="21">
        <f>+'[5]30'!$Q$120/10^6</f>
        <v>2.6360720600000005</v>
      </c>
      <c r="M202" s="21">
        <f>+'[5]30'!$R$120/10^6</f>
        <v>2.6150609799999995</v>
      </c>
      <c r="N202" s="21">
        <f>+'[5]30'!$S$120/10^6</f>
        <v>3.2597778200000009</v>
      </c>
      <c r="O202" s="29">
        <f t="shared" si="8"/>
        <v>31.913036940000001</v>
      </c>
    </row>
    <row r="203" spans="1:15" x14ac:dyDescent="0.2">
      <c r="A203" s="10">
        <v>1023</v>
      </c>
      <c r="B203" s="10" t="s">
        <v>32</v>
      </c>
      <c r="C203" s="21">
        <f>+'[5]31'!$E$120/10^6</f>
        <v>0.67816878000000003</v>
      </c>
      <c r="D203" s="21">
        <f>+'[5]31'!$F$120/10^6</f>
        <v>0.70251976999999988</v>
      </c>
      <c r="E203" s="21">
        <f>+'[5]31'!$G$120/10^6</f>
        <v>0.74657193999999982</v>
      </c>
      <c r="F203" s="21">
        <f>+'[5]31'!$I$120/10^6</f>
        <v>0.6900557799999999</v>
      </c>
      <c r="G203" s="21">
        <f>+'[5]31'!$J$120/10^6</f>
        <v>0.68043293000000016</v>
      </c>
      <c r="H203" s="21">
        <f>+'[5]31'!$K$120/10^6</f>
        <v>0.76002868000000001</v>
      </c>
      <c r="I203" s="21">
        <f>+'[5]31'!$M$120/10^6</f>
        <v>0.69901727000000002</v>
      </c>
      <c r="J203" s="21">
        <f>+'[5]31'!$N$120/10^6</f>
        <v>0.65083864000000013</v>
      </c>
      <c r="K203" s="21">
        <f>+'[5]31'!$O$120/10^6</f>
        <v>0.79941599000000008</v>
      </c>
      <c r="L203" s="21">
        <f>+'[5]31'!$Q$120/10^6</f>
        <v>0.72284564000000007</v>
      </c>
      <c r="M203" s="21">
        <f>+'[5]31'!$R$120/10^6</f>
        <v>0.72515930000000006</v>
      </c>
      <c r="N203" s="21">
        <f>+'[5]31'!$S$120/10^6</f>
        <v>1.04093401</v>
      </c>
      <c r="O203" s="29">
        <f t="shared" si="8"/>
        <v>8.8959887299999991</v>
      </c>
    </row>
    <row r="204" spans="1:15" x14ac:dyDescent="0.2">
      <c r="A204" s="10">
        <v>1024</v>
      </c>
      <c r="B204" s="10" t="s">
        <v>33</v>
      </c>
      <c r="C204" s="21">
        <f>+'[5]32'!$E$120/10^6</f>
        <v>3.7451673400000001</v>
      </c>
      <c r="D204" s="21">
        <f>+'[5]32'!$F$120/10^6</f>
        <v>3.6770056200000001</v>
      </c>
      <c r="E204" s="21">
        <f>+'[5]32'!$G$120/10^6</f>
        <v>3.7751809000000005</v>
      </c>
      <c r="F204" s="21">
        <f>+'[5]32'!$I$120/10^6</f>
        <v>3.2460186600000003</v>
      </c>
      <c r="G204" s="21">
        <f>+'[5]32'!$J$120/10^6</f>
        <v>2.0399399200000001</v>
      </c>
      <c r="H204" s="21">
        <f>+'[5]32'!$K$120/10^6</f>
        <v>4.560254239999999</v>
      </c>
      <c r="I204" s="21">
        <f>+'[5]32'!$M$120/10^6</f>
        <v>3.12922623</v>
      </c>
      <c r="J204" s="21">
        <f>+'[5]32'!$N$120/10^6</f>
        <v>3.1867391400000007</v>
      </c>
      <c r="K204" s="21">
        <f>+'[5]32'!$O$120/10^6</f>
        <v>3.5075216000000009</v>
      </c>
      <c r="L204" s="21">
        <f>+'[5]32'!$Q$120/10^6</f>
        <v>3.34962041</v>
      </c>
      <c r="M204" s="21">
        <f>+'[5]32'!$R$120/10^6</f>
        <v>4.1159781699999991</v>
      </c>
      <c r="N204" s="21">
        <f>+'[5]32'!$S$120/10^6</f>
        <v>5.9943769199999997</v>
      </c>
      <c r="O204" s="29">
        <f t="shared" si="8"/>
        <v>44.327029150000001</v>
      </c>
    </row>
    <row r="205" spans="1:15" x14ac:dyDescent="0.2">
      <c r="A205" s="10">
        <v>1025</v>
      </c>
      <c r="B205" s="10" t="s">
        <v>34</v>
      </c>
      <c r="C205" s="21">
        <f>+'[5]33'!$E$120/10^6</f>
        <v>0.90829412999999992</v>
      </c>
      <c r="D205" s="21">
        <f>+'[5]33'!$F$120/10^6</f>
        <v>1.0172516</v>
      </c>
      <c r="E205" s="21">
        <f>+'[5]33'!$G$120/10^6</f>
        <v>1.0478323199999999</v>
      </c>
      <c r="F205" s="21">
        <f>+'[5]33'!$I$120/10^6</f>
        <v>0.9408196499999999</v>
      </c>
      <c r="G205" s="21">
        <f>+'[5]33'!$J$120/10^6</f>
        <v>0.89150018000000009</v>
      </c>
      <c r="H205" s="21">
        <f>+'[5]33'!$K$120/10^6</f>
        <v>1.1530205300000003</v>
      </c>
      <c r="I205" s="21">
        <f>+'[5]33'!$M$120/10^6</f>
        <v>0.92848025000000001</v>
      </c>
      <c r="J205" s="21">
        <f>+'[5]33'!$N$120/10^6</f>
        <v>0.92405735999999994</v>
      </c>
      <c r="K205" s="21">
        <f>+'[5]33'!$O$120/10^6</f>
        <v>1.09604122</v>
      </c>
      <c r="L205" s="21">
        <f>+'[5]33'!$Q$120/10^6</f>
        <v>0.84029522999999995</v>
      </c>
      <c r="M205" s="21">
        <f>+'[5]33'!$R$120/10^6</f>
        <v>0.87676557000000011</v>
      </c>
      <c r="N205" s="21">
        <f>+'[5]33'!$S$120/10^6</f>
        <v>1.9909049699999999</v>
      </c>
      <c r="O205" s="29">
        <f t="shared" si="8"/>
        <v>12.61526301</v>
      </c>
    </row>
    <row r="206" spans="1:15" x14ac:dyDescent="0.2">
      <c r="A206" s="10">
        <v>1026</v>
      </c>
      <c r="B206" s="10" t="s">
        <v>35</v>
      </c>
      <c r="C206" s="21">
        <f>+'[5]34'!$E$120/10^6</f>
        <v>0.38861007000000003</v>
      </c>
      <c r="D206" s="21">
        <f>+'[5]34'!$F$120/10^6</f>
        <v>0.44498806000000007</v>
      </c>
      <c r="E206" s="21">
        <f>+'[5]34'!$G$120/10^6</f>
        <v>0.46485183000000002</v>
      </c>
      <c r="F206" s="21">
        <f>+'[5]34'!$I$120/10^6</f>
        <v>0.46505788000000009</v>
      </c>
      <c r="G206" s="21">
        <f>+'[5]34'!$J$120/10^6</f>
        <v>0.41490286999999998</v>
      </c>
      <c r="H206" s="21">
        <f>+'[5]34'!$K$120/10^6</f>
        <v>0.47181830999999996</v>
      </c>
      <c r="I206" s="21">
        <f>+'[5]34'!$M$120/10^6</f>
        <v>0.41368689000000003</v>
      </c>
      <c r="J206" s="21">
        <f>+'[5]34'!$N$120/10^6</f>
        <v>0.40881628000000009</v>
      </c>
      <c r="K206" s="21">
        <f>+'[5]34'!$O$120/10^6</f>
        <v>0.48151422000000005</v>
      </c>
      <c r="L206" s="21">
        <f>+'[5]34'!$Q$120/10^6</f>
        <v>0.45101578999999997</v>
      </c>
      <c r="M206" s="21">
        <f>+'[5]34'!$R$120/10^6</f>
        <v>0.43417339999999999</v>
      </c>
      <c r="N206" s="21">
        <f>+'[5]34'!$S$120/10^6</f>
        <v>0.48928769999999994</v>
      </c>
      <c r="O206" s="29">
        <f t="shared" si="8"/>
        <v>5.3287233000000001</v>
      </c>
    </row>
    <row r="207" spans="1:15" x14ac:dyDescent="0.2">
      <c r="A207" s="10">
        <v>1027</v>
      </c>
      <c r="B207" s="10" t="s">
        <v>36</v>
      </c>
      <c r="C207" s="21">
        <f>+'[5]35'!$E$120/10^6</f>
        <v>0.44386799000000005</v>
      </c>
      <c r="D207" s="21">
        <f>+'[5]35'!$F$120/10^6</f>
        <v>0.42996750000000011</v>
      </c>
      <c r="E207" s="21">
        <f>+'[5]35'!$G$120/10^6</f>
        <v>0.45793327000000006</v>
      </c>
      <c r="F207" s="21">
        <f>+'[5]35'!$I$120/10^6</f>
        <v>0.44119199999999992</v>
      </c>
      <c r="G207" s="21">
        <f>+'[5]35'!$J$120/10^6</f>
        <v>0.36871656000000008</v>
      </c>
      <c r="H207" s="21">
        <f>+'[5]35'!$K$120/10^6</f>
        <v>0.45823154999999999</v>
      </c>
      <c r="I207" s="21">
        <f>+'[5]35'!$M$120/10^6</f>
        <v>0.45481805000000003</v>
      </c>
      <c r="J207" s="21">
        <f>+'[5]35'!$N$120/10^6</f>
        <v>0.40678145999999998</v>
      </c>
      <c r="K207" s="21">
        <f>+'[5]35'!$O$120/10^6</f>
        <v>0.47085596000000002</v>
      </c>
      <c r="L207" s="21">
        <f>+'[5]35'!$Q$120/10^6</f>
        <v>0.44468908000000007</v>
      </c>
      <c r="M207" s="21">
        <f>+'[5]35'!$R$120/10^6</f>
        <v>0.50124196999999993</v>
      </c>
      <c r="N207" s="21">
        <f>+'[5]35'!$S$120/10^6</f>
        <v>0.52973862000000005</v>
      </c>
      <c r="O207" s="29">
        <f t="shared" si="8"/>
        <v>5.4080340099999997</v>
      </c>
    </row>
    <row r="208" spans="1:15" x14ac:dyDescent="0.2">
      <c r="A208" s="10">
        <v>1028</v>
      </c>
      <c r="B208" s="10" t="s">
        <v>37</v>
      </c>
      <c r="C208" s="21">
        <f>+'[5]36'!$E$120/10^6</f>
        <v>3.00906005</v>
      </c>
      <c r="D208" s="21">
        <f>+'[5]36'!$F$120/10^6</f>
        <v>3.1355243799999997</v>
      </c>
      <c r="E208" s="21">
        <f>+'[5]36'!$G$120/10^6</f>
        <v>2.9086144699999998</v>
      </c>
      <c r="F208" s="21">
        <f>+'[5]36'!$I$120/10^6</f>
        <v>1.8962388399999996</v>
      </c>
      <c r="G208" s="21">
        <f>+'[5]36'!$J$120/10^6</f>
        <v>1.7832332099999999</v>
      </c>
      <c r="H208" s="21">
        <f>+'[5]36'!$K$120/10^6</f>
        <v>3.55013091</v>
      </c>
      <c r="I208" s="21">
        <f>+'[5]36'!$M$120/10^6</f>
        <v>2.4551111400000001</v>
      </c>
      <c r="J208" s="21">
        <f>+'[5]36'!$N$120/10^6</f>
        <v>5.8038521700000008</v>
      </c>
      <c r="K208" s="21">
        <f>+'[5]36'!$O$120/10^6</f>
        <v>2.0414959899999996</v>
      </c>
      <c r="L208" s="21">
        <f>+'[5]36'!$Q$120/10^6</f>
        <v>2.1267180299999997</v>
      </c>
      <c r="M208" s="21">
        <f>+'[5]36'!$R$120/10^6</f>
        <v>2.1941026899999998</v>
      </c>
      <c r="N208" s="21">
        <f>+'[5]36'!$S$120/10^6</f>
        <v>3.1893150900000005</v>
      </c>
      <c r="O208" s="29">
        <f t="shared" si="8"/>
        <v>34.093396970000001</v>
      </c>
    </row>
    <row r="209" spans="1:15" x14ac:dyDescent="0.2">
      <c r="A209" s="10">
        <v>1029</v>
      </c>
      <c r="B209" s="10" t="s">
        <v>38</v>
      </c>
      <c r="C209" s="21">
        <f>+'[5]37'!$E$120/10^6</f>
        <v>0.34195777000000005</v>
      </c>
      <c r="D209" s="21">
        <f>+'[5]37'!$F$120/10^6</f>
        <v>0.45383157000000013</v>
      </c>
      <c r="E209" s="21">
        <f>+'[5]37'!$G$120/10^6</f>
        <v>0.39406123999999992</v>
      </c>
      <c r="F209" s="21">
        <f>+'[5]37'!$I$120/10^6</f>
        <v>0.44560073000000006</v>
      </c>
      <c r="G209" s="21">
        <f>+'[5]37'!$J$120/10^6</f>
        <v>0.36649917000000004</v>
      </c>
      <c r="H209" s="21">
        <f>+'[5]37'!$K$120/10^6</f>
        <v>0.43899999999999995</v>
      </c>
      <c r="I209" s="21">
        <f>+'[5]37'!$M$120/10^6</f>
        <v>0.40169104</v>
      </c>
      <c r="J209" s="21">
        <f>+'[5]37'!$N$120/10^6</f>
        <v>0.37423745000000008</v>
      </c>
      <c r="K209" s="21">
        <f>+'[5]37'!$O$120/10^6</f>
        <v>0.42227748000000004</v>
      </c>
      <c r="L209" s="21">
        <f>+'[5]37'!$Q$120/10^6</f>
        <v>0.38257322999999999</v>
      </c>
      <c r="M209" s="21">
        <f>+'[5]37'!$R$120/10^6</f>
        <v>0.46536773999999997</v>
      </c>
      <c r="N209" s="21">
        <f>+'[5]37'!$S$120/10^6</f>
        <v>0.50460110000000002</v>
      </c>
      <c r="O209" s="29">
        <f t="shared" si="8"/>
        <v>4.9916985199999999</v>
      </c>
    </row>
    <row r="210" spans="1:15" x14ac:dyDescent="0.2">
      <c r="A210" s="15">
        <v>1030</v>
      </c>
      <c r="B210" s="15" t="s">
        <v>18</v>
      </c>
      <c r="C210" s="23">
        <f>+'[5]17'!$E$120/10^6</f>
        <v>0.50584432999999995</v>
      </c>
      <c r="D210" s="23">
        <f>+'[5]17'!$F$120/10^6</f>
        <v>0.54771416000000017</v>
      </c>
      <c r="E210" s="23">
        <f>+'[5]17'!$G$120/10^6</f>
        <v>0.60776712999999982</v>
      </c>
      <c r="F210" s="23">
        <f>+'[5]17'!$I$120/10^6</f>
        <v>0.50995493000000003</v>
      </c>
      <c r="G210" s="23">
        <f>+'[5]17'!$J$120/10^6</f>
        <v>0.44408539000000002</v>
      </c>
      <c r="H210" s="23">
        <f>+'[5]17'!$K$120/10^6</f>
        <v>0.59683125999999986</v>
      </c>
      <c r="I210" s="23">
        <f>+'[5]17'!$M$120/10^6</f>
        <v>0.57030804000000013</v>
      </c>
      <c r="J210" s="23">
        <f>+'[5]17'!$N$120/10^6</f>
        <v>0.58023930999999995</v>
      </c>
      <c r="K210" s="23">
        <f>+'[5]17'!$O$120/10^6</f>
        <v>0.61913668999999993</v>
      </c>
      <c r="L210" s="23">
        <f>+'[5]17'!$Q$120/10^6</f>
        <v>1.1254311199999998</v>
      </c>
      <c r="M210" s="23">
        <f>+'[5]17'!$R$120/10^6</f>
        <v>0.54205668000000007</v>
      </c>
      <c r="N210" s="23">
        <f>+'[5]17'!$S$120/10^6</f>
        <v>0.73298112000000004</v>
      </c>
      <c r="O210" s="31">
        <f t="shared" si="8"/>
        <v>7.3823501599999997</v>
      </c>
    </row>
    <row r="211" spans="1:15" x14ac:dyDescent="0.2">
      <c r="A211" s="4">
        <v>10300</v>
      </c>
      <c r="B211" s="4" t="s">
        <v>60</v>
      </c>
      <c r="C211" s="25">
        <f>SUM(C183:C210)</f>
        <v>52.625249150000016</v>
      </c>
      <c r="D211" s="25">
        <f t="shared" ref="D211:O211" si="9">SUM(D183:D210)</f>
        <v>50.830099529999984</v>
      </c>
      <c r="E211" s="25">
        <f t="shared" si="9"/>
        <v>53.278482110000013</v>
      </c>
      <c r="F211" s="25">
        <f t="shared" si="9"/>
        <v>51.796989660000001</v>
      </c>
      <c r="G211" s="25">
        <f t="shared" si="9"/>
        <v>45.096904160000001</v>
      </c>
      <c r="H211" s="25">
        <f t="shared" si="9"/>
        <v>61.732753019999997</v>
      </c>
      <c r="I211" s="25">
        <f t="shared" si="9"/>
        <v>50.588369870000008</v>
      </c>
      <c r="J211" s="25">
        <f t="shared" si="9"/>
        <v>54.554289740000002</v>
      </c>
      <c r="K211" s="25">
        <f t="shared" si="9"/>
        <v>57.670021000000006</v>
      </c>
      <c r="L211" s="25">
        <f t="shared" si="9"/>
        <v>56.456429890000017</v>
      </c>
      <c r="M211" s="25">
        <f t="shared" si="9"/>
        <v>53.060761290000009</v>
      </c>
      <c r="N211" s="25">
        <f t="shared" si="9"/>
        <v>72.9450504</v>
      </c>
      <c r="O211" s="25">
        <f t="shared" si="9"/>
        <v>660.63539982000009</v>
      </c>
    </row>
    <row r="212" spans="1:15" x14ac:dyDescent="0.2">
      <c r="A212" s="32"/>
      <c r="B212" s="32"/>
      <c r="C212"/>
      <c r="D212"/>
      <c r="E212"/>
      <c r="F212"/>
      <c r="G212"/>
      <c r="H212"/>
      <c r="I212"/>
      <c r="J212"/>
      <c r="K212"/>
      <c r="L212"/>
      <c r="M212"/>
      <c r="N212"/>
      <c r="O212" s="32"/>
    </row>
    <row r="213" spans="1:15" x14ac:dyDescent="0.2">
      <c r="A213" s="3" t="s">
        <v>52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60</v>
      </c>
    </row>
    <row r="214" spans="1:15" x14ac:dyDescent="0.2">
      <c r="A214" s="34"/>
      <c r="B214" s="34" t="s">
        <v>46</v>
      </c>
      <c r="C214" s="37">
        <f>+C152-C183</f>
        <v>-4.4036642800000019</v>
      </c>
      <c r="D214" s="37">
        <f t="shared" ref="D214:N214" si="10">+D152-D183</f>
        <v>-4.79128445</v>
      </c>
      <c r="E214" s="37">
        <f t="shared" si="10"/>
        <v>-5.4875733900000006</v>
      </c>
      <c r="F214" s="37">
        <f t="shared" si="10"/>
        <v>-4.5421466799999992</v>
      </c>
      <c r="G214" s="37">
        <f t="shared" si="10"/>
        <v>-4.5072873600000012</v>
      </c>
      <c r="H214" s="37">
        <f t="shared" si="10"/>
        <v>-5.6341137799999981</v>
      </c>
      <c r="I214" s="37">
        <f t="shared" si="10"/>
        <v>-4.4389182600000003</v>
      </c>
      <c r="J214" s="37">
        <f t="shared" si="10"/>
        <v>-4.8912722899999999</v>
      </c>
      <c r="K214" s="37">
        <f t="shared" si="10"/>
        <v>-5.5436049100000027</v>
      </c>
      <c r="L214" s="37">
        <f t="shared" si="10"/>
        <v>-5.1735295799999994</v>
      </c>
      <c r="M214" s="37">
        <f t="shared" si="10"/>
        <v>-5.2488480300000013</v>
      </c>
      <c r="N214" s="37">
        <f t="shared" si="10"/>
        <v>-9.8445418699999969</v>
      </c>
      <c r="O214" s="38">
        <f>SUM(C214:N214)</f>
        <v>-64.506784879999998</v>
      </c>
    </row>
    <row r="215" spans="1:15" x14ac:dyDescent="0.2">
      <c r="A215" s="7">
        <v>1004</v>
      </c>
      <c r="B215" s="10" t="s">
        <v>94</v>
      </c>
      <c r="C215" s="28">
        <f t="shared" ref="C215:N230" si="11">+C153-C184</f>
        <v>33.779252150000005</v>
      </c>
      <c r="D215" s="28">
        <f t="shared" si="11"/>
        <v>35.670193640000001</v>
      </c>
      <c r="E215" s="28">
        <f t="shared" si="11"/>
        <v>35.789044269999998</v>
      </c>
      <c r="F215" s="28">
        <f t="shared" si="11"/>
        <v>36.31481380000001</v>
      </c>
      <c r="G215" s="28">
        <f t="shared" si="11"/>
        <v>38.148593609999999</v>
      </c>
      <c r="H215" s="28">
        <f t="shared" si="11"/>
        <v>31.269489930000002</v>
      </c>
      <c r="I215" s="28">
        <f t="shared" si="11"/>
        <v>38.859812349999999</v>
      </c>
      <c r="J215" s="28">
        <f t="shared" si="11"/>
        <v>44.972942189999998</v>
      </c>
      <c r="K215" s="28">
        <f t="shared" si="11"/>
        <v>40.510539010000002</v>
      </c>
      <c r="L215" s="28">
        <f t="shared" si="11"/>
        <v>36.874672050000001</v>
      </c>
      <c r="M215" s="28">
        <f t="shared" si="11"/>
        <v>41.315547209999991</v>
      </c>
      <c r="N215" s="28">
        <f t="shared" si="11"/>
        <v>39.766153450000004</v>
      </c>
      <c r="O215" s="39">
        <f t="shared" ref="O215:O241" si="12">SUM(C215:N215)</f>
        <v>453.27105366000001</v>
      </c>
    </row>
    <row r="216" spans="1:15" x14ac:dyDescent="0.2">
      <c r="A216" s="10">
        <v>1005</v>
      </c>
      <c r="B216" s="10" t="s">
        <v>13</v>
      </c>
      <c r="C216" s="28">
        <f t="shared" si="11"/>
        <v>0.13200213999999999</v>
      </c>
      <c r="D216" s="28">
        <f t="shared" si="11"/>
        <v>8.262685000000014E-2</v>
      </c>
      <c r="E216" s="28">
        <f t="shared" si="11"/>
        <v>6.185753000000016E-2</v>
      </c>
      <c r="F216" s="28">
        <f t="shared" si="11"/>
        <v>0.33986552000000003</v>
      </c>
      <c r="G216" s="28">
        <f t="shared" si="11"/>
        <v>0.28013274999999987</v>
      </c>
      <c r="H216" s="28">
        <f t="shared" si="11"/>
        <v>0.12012862999999996</v>
      </c>
      <c r="I216" s="28">
        <f t="shared" si="11"/>
        <v>0.36440755999999985</v>
      </c>
      <c r="J216" s="28">
        <f t="shared" si="11"/>
        <v>0.29714234999999989</v>
      </c>
      <c r="K216" s="28">
        <f t="shared" si="11"/>
        <v>0.11528117000000027</v>
      </c>
      <c r="L216" s="28">
        <f t="shared" si="11"/>
        <v>0.23917293000000006</v>
      </c>
      <c r="M216" s="28">
        <f t="shared" si="11"/>
        <v>0.29637361999999989</v>
      </c>
      <c r="N216" s="28">
        <f t="shared" si="11"/>
        <v>0.19887821000000017</v>
      </c>
      <c r="O216" s="39">
        <f t="shared" si="12"/>
        <v>2.5278692600000001</v>
      </c>
    </row>
    <row r="217" spans="1:15" x14ac:dyDescent="0.2">
      <c r="A217" s="10">
        <v>1006</v>
      </c>
      <c r="B217" s="10" t="s">
        <v>14</v>
      </c>
      <c r="C217" s="28">
        <f t="shared" si="11"/>
        <v>2.6250118600000003</v>
      </c>
      <c r="D217" s="28">
        <f t="shared" si="11"/>
        <v>3.1574167499999999</v>
      </c>
      <c r="E217" s="28">
        <f t="shared" si="11"/>
        <v>2.2252016499999998</v>
      </c>
      <c r="F217" s="28">
        <f t="shared" si="11"/>
        <v>3.2791821199999993</v>
      </c>
      <c r="G217" s="28">
        <f t="shared" si="11"/>
        <v>3.1186352100000008</v>
      </c>
      <c r="H217" s="28">
        <f t="shared" si="11"/>
        <v>2.6612431399999994</v>
      </c>
      <c r="I217" s="28">
        <f t="shared" si="11"/>
        <v>2.8005671999999997</v>
      </c>
      <c r="J217" s="28">
        <f t="shared" si="11"/>
        <v>3.5736906199999998</v>
      </c>
      <c r="K217" s="28">
        <f t="shared" si="11"/>
        <v>3.0388097300000005</v>
      </c>
      <c r="L217" s="28">
        <f t="shared" si="11"/>
        <v>3.0566631700000011</v>
      </c>
      <c r="M217" s="28">
        <f t="shared" si="11"/>
        <v>2.8290531900000007</v>
      </c>
      <c r="N217" s="28">
        <f t="shared" si="11"/>
        <v>3.00334067</v>
      </c>
      <c r="O217" s="39">
        <f t="shared" si="12"/>
        <v>35.368815310000002</v>
      </c>
    </row>
    <row r="218" spans="1:15" x14ac:dyDescent="0.2">
      <c r="A218" s="10">
        <v>1007</v>
      </c>
      <c r="B218" s="10" t="s">
        <v>15</v>
      </c>
      <c r="C218" s="28">
        <f t="shared" si="11"/>
        <v>13.04142111</v>
      </c>
      <c r="D218" s="28">
        <f t="shared" si="11"/>
        <v>4.9314078400000003</v>
      </c>
      <c r="E218" s="28">
        <f t="shared" si="11"/>
        <v>5.0700257200000003</v>
      </c>
      <c r="F218" s="28">
        <f t="shared" si="11"/>
        <v>4.4897726100000011</v>
      </c>
      <c r="G218" s="28">
        <f t="shared" si="11"/>
        <v>5.0148249600000003</v>
      </c>
      <c r="H218" s="28">
        <f t="shared" si="11"/>
        <v>3.9663119700000005</v>
      </c>
      <c r="I218" s="28">
        <f t="shared" si="11"/>
        <v>5.4676207899999998</v>
      </c>
      <c r="J218" s="28">
        <f t="shared" si="11"/>
        <v>5.8260894600000004</v>
      </c>
      <c r="K218" s="28">
        <f t="shared" si="11"/>
        <v>4.5004741299999997</v>
      </c>
      <c r="L218" s="28">
        <f t="shared" si="11"/>
        <v>4.7964911300000015</v>
      </c>
      <c r="M218" s="28">
        <f t="shared" si="11"/>
        <v>4.2085743999999981</v>
      </c>
      <c r="N218" s="28">
        <f t="shared" si="11"/>
        <v>3.8885136500000006</v>
      </c>
      <c r="O218" s="39">
        <f t="shared" si="12"/>
        <v>65.201527769999998</v>
      </c>
    </row>
    <row r="219" spans="1:15" x14ac:dyDescent="0.2">
      <c r="A219" s="10">
        <v>1008</v>
      </c>
      <c r="B219" s="10" t="s">
        <v>16</v>
      </c>
      <c r="C219" s="28">
        <f t="shared" si="11"/>
        <v>0.37623365999999991</v>
      </c>
      <c r="D219" s="28">
        <f t="shared" si="11"/>
        <v>0.3810302900000001</v>
      </c>
      <c r="E219" s="28">
        <f t="shared" si="11"/>
        <v>0.34728419999999993</v>
      </c>
      <c r="F219" s="28">
        <f t="shared" si="11"/>
        <v>0.67269919</v>
      </c>
      <c r="G219" s="28">
        <f t="shared" si="11"/>
        <v>0.81277514000000017</v>
      </c>
      <c r="H219" s="28">
        <f t="shared" si="11"/>
        <v>0.67805820000000017</v>
      </c>
      <c r="I219" s="28">
        <f t="shared" si="11"/>
        <v>0.84408575000000019</v>
      </c>
      <c r="J219" s="28">
        <f t="shared" si="11"/>
        <v>0.98156345999999994</v>
      </c>
      <c r="K219" s="28">
        <f t="shared" si="11"/>
        <v>0.67759072999999992</v>
      </c>
      <c r="L219" s="28">
        <f t="shared" si="11"/>
        <v>0.68609914999999999</v>
      </c>
      <c r="M219" s="28">
        <f t="shared" si="11"/>
        <v>0.67313884000000013</v>
      </c>
      <c r="N219" s="28">
        <f t="shared" si="11"/>
        <v>0.3567302099999996</v>
      </c>
      <c r="O219" s="39">
        <f t="shared" si="12"/>
        <v>7.4872888200000007</v>
      </c>
    </row>
    <row r="220" spans="1:15" x14ac:dyDescent="0.2">
      <c r="A220" s="10">
        <v>1009</v>
      </c>
      <c r="B220" s="10" t="s">
        <v>17</v>
      </c>
      <c r="C220" s="28">
        <f t="shared" si="11"/>
        <v>0.88688526999999984</v>
      </c>
      <c r="D220" s="28">
        <f t="shared" si="11"/>
        <v>1.0925961500000008</v>
      </c>
      <c r="E220" s="28">
        <f t="shared" si="11"/>
        <v>0.94598694000000005</v>
      </c>
      <c r="F220" s="28">
        <f t="shared" si="11"/>
        <v>1.06249427</v>
      </c>
      <c r="G220" s="28">
        <f t="shared" si="11"/>
        <v>1.09105282</v>
      </c>
      <c r="H220" s="28">
        <f t="shared" si="11"/>
        <v>0.88799238999999985</v>
      </c>
      <c r="I220" s="28">
        <f t="shared" si="11"/>
        <v>0.92352449000000003</v>
      </c>
      <c r="J220" s="28">
        <f t="shared" si="11"/>
        <v>1.56587751</v>
      </c>
      <c r="K220" s="28">
        <f t="shared" si="11"/>
        <v>1.2403867</v>
      </c>
      <c r="L220" s="28">
        <f t="shared" si="11"/>
        <v>1.1307417899999996</v>
      </c>
      <c r="M220" s="28">
        <f t="shared" si="11"/>
        <v>1.1265613600000002</v>
      </c>
      <c r="N220" s="28">
        <f t="shared" si="11"/>
        <v>0.39482903000000036</v>
      </c>
      <c r="O220" s="39">
        <f t="shared" si="12"/>
        <v>12.348928720000002</v>
      </c>
    </row>
    <row r="221" spans="1:15" x14ac:dyDescent="0.2">
      <c r="A221" s="10">
        <v>1010</v>
      </c>
      <c r="B221" s="10" t="s">
        <v>19</v>
      </c>
      <c r="C221" s="28">
        <f t="shared" si="11"/>
        <v>1.6477971999999996</v>
      </c>
      <c r="D221" s="28">
        <f t="shared" si="11"/>
        <v>1.4957793799999997</v>
      </c>
      <c r="E221" s="28">
        <f t="shared" si="11"/>
        <v>1.7670101200000001</v>
      </c>
      <c r="F221" s="28">
        <f t="shared" si="11"/>
        <v>1.5165228699999995</v>
      </c>
      <c r="G221" s="28">
        <f t="shared" si="11"/>
        <v>1.8536070100000002</v>
      </c>
      <c r="H221" s="28">
        <f t="shared" si="11"/>
        <v>1.2997031400000001</v>
      </c>
      <c r="I221" s="28">
        <f t="shared" si="11"/>
        <v>1.6999766699999996</v>
      </c>
      <c r="J221" s="28">
        <f t="shared" si="11"/>
        <v>2.5569488300000009</v>
      </c>
      <c r="K221" s="28">
        <f t="shared" si="11"/>
        <v>1.5744092999999999</v>
      </c>
      <c r="L221" s="28">
        <f t="shared" si="11"/>
        <v>1.7913080800000003</v>
      </c>
      <c r="M221" s="28">
        <f t="shared" si="11"/>
        <v>1.7454502700000005</v>
      </c>
      <c r="N221" s="28">
        <f t="shared" si="11"/>
        <v>0.11058510999999971</v>
      </c>
      <c r="O221" s="39">
        <f t="shared" si="12"/>
        <v>19.059097980000001</v>
      </c>
    </row>
    <row r="222" spans="1:15" x14ac:dyDescent="0.2">
      <c r="A222" s="10">
        <v>1011</v>
      </c>
      <c r="B222" s="10" t="s">
        <v>20</v>
      </c>
      <c r="C222" s="28">
        <f t="shared" si="11"/>
        <v>0.67522168999999999</v>
      </c>
      <c r="D222" s="28">
        <f t="shared" si="11"/>
        <v>0.70570216000000019</v>
      </c>
      <c r="E222" s="28">
        <f t="shared" si="11"/>
        <v>0.68041971999999973</v>
      </c>
      <c r="F222" s="28">
        <f t="shared" si="11"/>
        <v>0.88003731000000029</v>
      </c>
      <c r="G222" s="28">
        <f t="shared" si="11"/>
        <v>0.7388909899999998</v>
      </c>
      <c r="H222" s="28">
        <f t="shared" si="11"/>
        <v>0.5720135500000002</v>
      </c>
      <c r="I222" s="28">
        <f t="shared" si="11"/>
        <v>1.0005947800000004</v>
      </c>
      <c r="J222" s="28">
        <f t="shared" si="11"/>
        <v>1.1983795900000001</v>
      </c>
      <c r="K222" s="28">
        <f t="shared" si="11"/>
        <v>0.96122209999999975</v>
      </c>
      <c r="L222" s="28">
        <f t="shared" si="11"/>
        <v>0.61507876000000006</v>
      </c>
      <c r="M222" s="28">
        <f t="shared" si="11"/>
        <v>0.74657467999999994</v>
      </c>
      <c r="N222" s="28">
        <f t="shared" si="11"/>
        <v>0.52978125999999992</v>
      </c>
      <c r="O222" s="39">
        <f t="shared" si="12"/>
        <v>9.30391659</v>
      </c>
    </row>
    <row r="223" spans="1:15" x14ac:dyDescent="0.2">
      <c r="A223" s="10">
        <v>1012</v>
      </c>
      <c r="B223" s="10" t="s">
        <v>21</v>
      </c>
      <c r="C223" s="28">
        <f t="shared" si="11"/>
        <v>2.6092232200000005</v>
      </c>
      <c r="D223" s="28">
        <f t="shared" si="11"/>
        <v>3.0193829699999988</v>
      </c>
      <c r="E223" s="28">
        <f t="shared" si="11"/>
        <v>2.6220652999999996</v>
      </c>
      <c r="F223" s="28">
        <f t="shared" si="11"/>
        <v>2.9913462100000006</v>
      </c>
      <c r="G223" s="28">
        <f t="shared" si="11"/>
        <v>2.9801813199999998</v>
      </c>
      <c r="H223" s="28">
        <f t="shared" si="11"/>
        <v>2.36716696</v>
      </c>
      <c r="I223" s="28">
        <f t="shared" si="11"/>
        <v>3.19206309</v>
      </c>
      <c r="J223" s="28">
        <f t="shared" si="11"/>
        <v>3.7836481400000004</v>
      </c>
      <c r="K223" s="28">
        <f t="shared" si="11"/>
        <v>3.292791929999999</v>
      </c>
      <c r="L223" s="28">
        <f t="shared" si="11"/>
        <v>2.9374614600000006</v>
      </c>
      <c r="M223" s="28">
        <f t="shared" si="11"/>
        <v>2.6636033799999996</v>
      </c>
      <c r="N223" s="28">
        <f t="shared" si="11"/>
        <v>3.02507591</v>
      </c>
      <c r="O223" s="39">
        <f t="shared" si="12"/>
        <v>35.484009889999996</v>
      </c>
    </row>
    <row r="224" spans="1:15" x14ac:dyDescent="0.2">
      <c r="A224" s="10">
        <v>1013</v>
      </c>
      <c r="B224" s="10" t="s">
        <v>22</v>
      </c>
      <c r="C224" s="28">
        <f t="shared" si="11"/>
        <v>-2.320481000000002E-2</v>
      </c>
      <c r="D224" s="28">
        <f t="shared" si="11"/>
        <v>-4.8413259999999847E-2</v>
      </c>
      <c r="E224" s="28">
        <f t="shared" si="11"/>
        <v>-4.639310999999996E-2</v>
      </c>
      <c r="F224" s="28">
        <f t="shared" si="11"/>
        <v>6.7439000000000249E-3</v>
      </c>
      <c r="G224" s="28">
        <f t="shared" si="11"/>
        <v>2.9962960000000038E-2</v>
      </c>
      <c r="H224" s="28">
        <f t="shared" si="11"/>
        <v>-8.8717759999999979E-2</v>
      </c>
      <c r="I224" s="28">
        <f t="shared" si="11"/>
        <v>-1.2263000000000135E-3</v>
      </c>
      <c r="J224" s="28">
        <f t="shared" si="11"/>
        <v>5.6146760000000018E-2</v>
      </c>
      <c r="K224" s="28">
        <f t="shared" si="11"/>
        <v>-0.10613586000000003</v>
      </c>
      <c r="L224" s="28">
        <f t="shared" si="11"/>
        <v>-3.4321450000000087E-2</v>
      </c>
      <c r="M224" s="28">
        <f t="shared" si="11"/>
        <v>-8.6305800000000543E-3</v>
      </c>
      <c r="N224" s="28">
        <f t="shared" si="11"/>
        <v>-0.4101391900000001</v>
      </c>
      <c r="O224" s="39">
        <f t="shared" si="12"/>
        <v>-0.6743287</v>
      </c>
    </row>
    <row r="225" spans="1:15" x14ac:dyDescent="0.2">
      <c r="A225" s="10">
        <v>1014</v>
      </c>
      <c r="B225" s="10" t="s">
        <v>23</v>
      </c>
      <c r="C225" s="28">
        <f t="shared" si="11"/>
        <v>6.5491226100000004</v>
      </c>
      <c r="D225" s="28">
        <f t="shared" si="11"/>
        <v>7.9412113899999976</v>
      </c>
      <c r="E225" s="28">
        <f t="shared" si="11"/>
        <v>7.6459299299999985</v>
      </c>
      <c r="F225" s="28">
        <f t="shared" si="11"/>
        <v>8.9036228899999994</v>
      </c>
      <c r="G225" s="28">
        <f t="shared" si="11"/>
        <v>9.7963271499999998</v>
      </c>
      <c r="H225" s="28">
        <f t="shared" si="11"/>
        <v>6.3965192800000006</v>
      </c>
      <c r="I225" s="28">
        <f t="shared" si="11"/>
        <v>8.1760726599999973</v>
      </c>
      <c r="J225" s="28">
        <f t="shared" si="11"/>
        <v>10.924225789999999</v>
      </c>
      <c r="K225" s="28">
        <f t="shared" si="11"/>
        <v>9.1260430200000009</v>
      </c>
      <c r="L225" s="28">
        <f t="shared" si="11"/>
        <v>9.0421847500000005</v>
      </c>
      <c r="M225" s="28">
        <f t="shared" si="11"/>
        <v>9.5830909799999997</v>
      </c>
      <c r="N225" s="28">
        <f t="shared" si="11"/>
        <v>7.4255569899999978</v>
      </c>
      <c r="O225" s="39">
        <f t="shared" si="12"/>
        <v>101.50990743999998</v>
      </c>
    </row>
    <row r="226" spans="1:15" x14ac:dyDescent="0.2">
      <c r="A226" s="10">
        <v>1015</v>
      </c>
      <c r="B226" s="10" t="s">
        <v>24</v>
      </c>
      <c r="C226" s="28">
        <f t="shared" si="11"/>
        <v>0.56697772999999996</v>
      </c>
      <c r="D226" s="28">
        <f t="shared" si="11"/>
        <v>0.58333730000000017</v>
      </c>
      <c r="E226" s="28">
        <f t="shared" si="11"/>
        <v>0.54099481999999988</v>
      </c>
      <c r="F226" s="28">
        <f t="shared" si="11"/>
        <v>0.75737783999999997</v>
      </c>
      <c r="G226" s="28">
        <f t="shared" si="11"/>
        <v>0.74694357000000022</v>
      </c>
      <c r="H226" s="28">
        <f t="shared" si="11"/>
        <v>0.49024653000000007</v>
      </c>
      <c r="I226" s="28">
        <f t="shared" si="11"/>
        <v>0.66250712999999983</v>
      </c>
      <c r="J226" s="28">
        <f t="shared" si="11"/>
        <v>0.59012684999999998</v>
      </c>
      <c r="K226" s="28">
        <f t="shared" si="11"/>
        <v>-5.9372620000000209E-2</v>
      </c>
      <c r="L226" s="28">
        <f t="shared" si="11"/>
        <v>0.21977612999999963</v>
      </c>
      <c r="M226" s="28">
        <f t="shared" si="11"/>
        <v>0.29775048000000015</v>
      </c>
      <c r="N226" s="28">
        <f t="shared" si="11"/>
        <v>-0.11858467000000039</v>
      </c>
      <c r="O226" s="39">
        <f t="shared" si="12"/>
        <v>5.2780810899999988</v>
      </c>
    </row>
    <row r="227" spans="1:15" x14ac:dyDescent="0.2">
      <c r="A227" s="10">
        <v>1016</v>
      </c>
      <c r="B227" s="10" t="s">
        <v>25</v>
      </c>
      <c r="C227" s="28">
        <f t="shared" si="11"/>
        <v>0.72078328999999963</v>
      </c>
      <c r="D227" s="28">
        <f t="shared" si="11"/>
        <v>0.73754258999999989</v>
      </c>
      <c r="E227" s="28">
        <f t="shared" si="11"/>
        <v>0.78393621999999974</v>
      </c>
      <c r="F227" s="28">
        <f t="shared" si="11"/>
        <v>1.0789917399999998</v>
      </c>
      <c r="G227" s="28">
        <f t="shared" si="11"/>
        <v>1.0394543799999996</v>
      </c>
      <c r="H227" s="28">
        <f t="shared" si="11"/>
        <v>0.76889011999999979</v>
      </c>
      <c r="I227" s="28">
        <f t="shared" si="11"/>
        <v>1.3324748799999999</v>
      </c>
      <c r="J227" s="28">
        <f t="shared" si="11"/>
        <v>1.4767359999999998</v>
      </c>
      <c r="K227" s="28">
        <f t="shared" si="11"/>
        <v>0.99177972999999997</v>
      </c>
      <c r="L227" s="28">
        <f t="shared" si="11"/>
        <v>0.81564997000000039</v>
      </c>
      <c r="M227" s="28">
        <f t="shared" si="11"/>
        <v>0.91391712999999952</v>
      </c>
      <c r="N227" s="28">
        <f t="shared" si="11"/>
        <v>-0.84225680999999963</v>
      </c>
      <c r="O227" s="39">
        <f t="shared" si="12"/>
        <v>9.8178992399999991</v>
      </c>
    </row>
    <row r="228" spans="1:15" x14ac:dyDescent="0.2">
      <c r="A228" s="10">
        <v>1017</v>
      </c>
      <c r="B228" s="10" t="s">
        <v>26</v>
      </c>
      <c r="C228" s="28">
        <f t="shared" si="11"/>
        <v>2.2684680000000004</v>
      </c>
      <c r="D228" s="28">
        <f t="shared" si="11"/>
        <v>2.5772150899999993</v>
      </c>
      <c r="E228" s="28">
        <f t="shared" si="11"/>
        <v>2.28281008</v>
      </c>
      <c r="F228" s="28">
        <f t="shared" si="11"/>
        <v>2.6229836799999995</v>
      </c>
      <c r="G228" s="28">
        <f t="shared" si="11"/>
        <v>2.6700771400000001</v>
      </c>
      <c r="H228" s="28">
        <f t="shared" si="11"/>
        <v>2.2634273399999998</v>
      </c>
      <c r="I228" s="28">
        <f t="shared" si="11"/>
        <v>2.5050072399999994</v>
      </c>
      <c r="J228" s="28">
        <f t="shared" si="11"/>
        <v>3.67038047</v>
      </c>
      <c r="K228" s="28">
        <f t="shared" si="11"/>
        <v>2.3883135799999993</v>
      </c>
      <c r="L228" s="28">
        <f t="shared" si="11"/>
        <v>2.7001210500000008</v>
      </c>
      <c r="M228" s="28">
        <f t="shared" si="11"/>
        <v>2.5756068200000004</v>
      </c>
      <c r="N228" s="28">
        <f t="shared" si="11"/>
        <v>1.1860619799999998</v>
      </c>
      <c r="O228" s="39">
        <f t="shared" si="12"/>
        <v>29.710472469999999</v>
      </c>
    </row>
    <row r="229" spans="1:15" x14ac:dyDescent="0.2">
      <c r="A229" s="10">
        <v>1018</v>
      </c>
      <c r="B229" s="10" t="s">
        <v>27</v>
      </c>
      <c r="C229" s="28">
        <f t="shared" si="11"/>
        <v>0.64637331999999981</v>
      </c>
      <c r="D229" s="28">
        <f t="shared" si="11"/>
        <v>0.79974659000000026</v>
      </c>
      <c r="E229" s="28">
        <f t="shared" si="11"/>
        <v>0.68704351000000019</v>
      </c>
      <c r="F229" s="28">
        <f t="shared" si="11"/>
        <v>0.74424554000000021</v>
      </c>
      <c r="G229" s="28">
        <f t="shared" si="11"/>
        <v>0.81333628000000002</v>
      </c>
      <c r="H229" s="28">
        <f t="shared" si="11"/>
        <v>0.57201475000000013</v>
      </c>
      <c r="I229" s="28">
        <f t="shared" si="11"/>
        <v>0.7976235100000002</v>
      </c>
      <c r="J229" s="28">
        <f t="shared" si="11"/>
        <v>1.3160860599999997</v>
      </c>
      <c r="K229" s="28">
        <f t="shared" si="11"/>
        <v>0.66020281000000036</v>
      </c>
      <c r="L229" s="28">
        <f t="shared" si="11"/>
        <v>0.99646322000000009</v>
      </c>
      <c r="M229" s="28">
        <f t="shared" si="11"/>
        <v>0.7507871599999999</v>
      </c>
      <c r="N229" s="28">
        <f t="shared" si="11"/>
        <v>-0.18672449999999996</v>
      </c>
      <c r="O229" s="39">
        <f t="shared" si="12"/>
        <v>8.5971982500000017</v>
      </c>
    </row>
    <row r="230" spans="1:15" x14ac:dyDescent="0.2">
      <c r="A230" s="10">
        <v>1019</v>
      </c>
      <c r="B230" s="10" t="s">
        <v>28</v>
      </c>
      <c r="C230" s="28">
        <f t="shared" si="11"/>
        <v>0.21165073000000001</v>
      </c>
      <c r="D230" s="28">
        <f t="shared" si="11"/>
        <v>0.29221108000000007</v>
      </c>
      <c r="E230" s="28">
        <f t="shared" si="11"/>
        <v>0.30607147999999995</v>
      </c>
      <c r="F230" s="28">
        <f t="shared" si="11"/>
        <v>0.39629236000000012</v>
      </c>
      <c r="G230" s="28">
        <f t="shared" si="11"/>
        <v>0.40195132999999994</v>
      </c>
      <c r="H230" s="28">
        <f t="shared" si="11"/>
        <v>0.22993710999999994</v>
      </c>
      <c r="I230" s="28">
        <f t="shared" si="11"/>
        <v>0.42282534999999966</v>
      </c>
      <c r="J230" s="28">
        <f t="shared" si="11"/>
        <v>0.71910110000000005</v>
      </c>
      <c r="K230" s="28">
        <f t="shared" si="11"/>
        <v>0.46575153000000002</v>
      </c>
      <c r="L230" s="28">
        <f t="shared" si="11"/>
        <v>0.40108125999999988</v>
      </c>
      <c r="M230" s="28">
        <f t="shared" si="11"/>
        <v>0.38768529999999979</v>
      </c>
      <c r="N230" s="28">
        <f t="shared" si="11"/>
        <v>0.1570185500000002</v>
      </c>
      <c r="O230" s="39">
        <f t="shared" si="12"/>
        <v>4.3915771799999987</v>
      </c>
    </row>
    <row r="231" spans="1:15" x14ac:dyDescent="0.2">
      <c r="A231" s="10">
        <v>1020</v>
      </c>
      <c r="B231" s="10" t="s">
        <v>29</v>
      </c>
      <c r="C231" s="28">
        <f t="shared" ref="C231:N241" si="13">+C169-C200</f>
        <v>3.1221841600000007</v>
      </c>
      <c r="D231" s="28">
        <f t="shared" si="13"/>
        <v>3.6510853999999999</v>
      </c>
      <c r="E231" s="28">
        <f t="shared" si="13"/>
        <v>3.4441325299999992</v>
      </c>
      <c r="F231" s="28">
        <f t="shared" si="13"/>
        <v>3.6407925999999993</v>
      </c>
      <c r="G231" s="28">
        <f t="shared" si="13"/>
        <v>3.9947872100000001</v>
      </c>
      <c r="H231" s="28">
        <f t="shared" si="13"/>
        <v>3.52847708</v>
      </c>
      <c r="I231" s="28">
        <f t="shared" si="13"/>
        <v>3.8663258599999999</v>
      </c>
      <c r="J231" s="28">
        <f t="shared" si="13"/>
        <v>4.1200491599999998</v>
      </c>
      <c r="K231" s="28">
        <f t="shared" si="13"/>
        <v>3.8170801600000006</v>
      </c>
      <c r="L231" s="28">
        <f t="shared" si="13"/>
        <v>3.8779041499999996</v>
      </c>
      <c r="M231" s="28">
        <f t="shared" si="13"/>
        <v>3.3988572300000004</v>
      </c>
      <c r="N231" s="28">
        <f t="shared" si="13"/>
        <v>3.4004949299999998</v>
      </c>
      <c r="O231" s="39">
        <f t="shared" si="12"/>
        <v>43.862170469999995</v>
      </c>
    </row>
    <row r="232" spans="1:15" x14ac:dyDescent="0.2">
      <c r="A232" s="10">
        <v>1021</v>
      </c>
      <c r="B232" s="10" t="s">
        <v>30</v>
      </c>
      <c r="C232" s="28">
        <f t="shared" si="13"/>
        <v>0.63771034999999976</v>
      </c>
      <c r="D232" s="28">
        <f t="shared" si="13"/>
        <v>0.65650560000000002</v>
      </c>
      <c r="E232" s="28">
        <f t="shared" si="13"/>
        <v>0.6789544900000003</v>
      </c>
      <c r="F232" s="28">
        <f t="shared" si="13"/>
        <v>0.66703030000000008</v>
      </c>
      <c r="G232" s="28">
        <f t="shared" si="13"/>
        <v>0.73627871</v>
      </c>
      <c r="H232" s="28">
        <f t="shared" si="13"/>
        <v>0.72610731000000006</v>
      </c>
      <c r="I232" s="28">
        <f t="shared" si="13"/>
        <v>0.63591683000000032</v>
      </c>
      <c r="J232" s="28">
        <f t="shared" si="13"/>
        <v>0.97553913000000037</v>
      </c>
      <c r="K232" s="28">
        <f t="shared" si="13"/>
        <v>0.69865319000000004</v>
      </c>
      <c r="L232" s="28">
        <f t="shared" si="13"/>
        <v>0.84169093000000006</v>
      </c>
      <c r="M232" s="28">
        <f t="shared" si="13"/>
        <v>0.72944545000000005</v>
      </c>
      <c r="N232" s="28">
        <f t="shared" si="13"/>
        <v>0.75154396999999984</v>
      </c>
      <c r="O232" s="39">
        <f t="shared" si="12"/>
        <v>8.7353762600000007</v>
      </c>
    </row>
    <row r="233" spans="1:15" x14ac:dyDescent="0.2">
      <c r="A233" s="10">
        <v>1022</v>
      </c>
      <c r="B233" s="10" t="s">
        <v>31</v>
      </c>
      <c r="C233" s="28">
        <f t="shared" si="13"/>
        <v>3.6538877399999987</v>
      </c>
      <c r="D233" s="28">
        <f t="shared" si="13"/>
        <v>4.0297193799999995</v>
      </c>
      <c r="E233" s="28">
        <f t="shared" si="13"/>
        <v>3.9179426699999986</v>
      </c>
      <c r="F233" s="28">
        <f t="shared" si="13"/>
        <v>3.4733386000000004</v>
      </c>
      <c r="G233" s="28">
        <f t="shared" si="13"/>
        <v>4.2194341599999987</v>
      </c>
      <c r="H233" s="28">
        <f t="shared" si="13"/>
        <v>2.7097549699999992</v>
      </c>
      <c r="I233" s="28">
        <f t="shared" si="13"/>
        <v>4.2703383500000012</v>
      </c>
      <c r="J233" s="28">
        <f t="shared" si="13"/>
        <v>5.23841979</v>
      </c>
      <c r="K233" s="28">
        <f t="shared" si="13"/>
        <v>4.5289243199999989</v>
      </c>
      <c r="L233" s="28">
        <f t="shared" si="13"/>
        <v>4.1375907099999996</v>
      </c>
      <c r="M233" s="28">
        <f t="shared" si="13"/>
        <v>4.3132622400000002</v>
      </c>
      <c r="N233" s="28">
        <f t="shared" si="13"/>
        <v>3.689585769999999</v>
      </c>
      <c r="O233" s="39">
        <f t="shared" si="12"/>
        <v>48.182198700000001</v>
      </c>
    </row>
    <row r="234" spans="1:15" x14ac:dyDescent="0.2">
      <c r="A234" s="10">
        <v>1023</v>
      </c>
      <c r="B234" s="10" t="s">
        <v>32</v>
      </c>
      <c r="C234" s="28">
        <f t="shared" si="13"/>
        <v>0.72726778000000025</v>
      </c>
      <c r="D234" s="28">
        <f t="shared" si="13"/>
        <v>0.77383975000000005</v>
      </c>
      <c r="E234" s="28">
        <f t="shared" si="13"/>
        <v>0.68491354000000026</v>
      </c>
      <c r="F234" s="28">
        <f t="shared" si="13"/>
        <v>0.86081527000000013</v>
      </c>
      <c r="G234" s="28">
        <f t="shared" si="13"/>
        <v>0.83277396999999975</v>
      </c>
      <c r="H234" s="28">
        <f t="shared" si="13"/>
        <v>0.62196887000000034</v>
      </c>
      <c r="I234" s="28">
        <f t="shared" si="13"/>
        <v>0.92048618000000026</v>
      </c>
      <c r="J234" s="28">
        <f t="shared" si="13"/>
        <v>1.06590221</v>
      </c>
      <c r="K234" s="28">
        <f t="shared" si="13"/>
        <v>0.82374467999999978</v>
      </c>
      <c r="L234" s="28">
        <f t="shared" si="13"/>
        <v>0.81616967000000007</v>
      </c>
      <c r="M234" s="28">
        <f t="shared" si="13"/>
        <v>0.80072853999999993</v>
      </c>
      <c r="N234" s="28">
        <f t="shared" si="13"/>
        <v>0.43350801000000039</v>
      </c>
      <c r="O234" s="39">
        <f t="shared" si="12"/>
        <v>9.3621184700000022</v>
      </c>
    </row>
    <row r="235" spans="1:15" x14ac:dyDescent="0.2">
      <c r="A235" s="10">
        <v>1024</v>
      </c>
      <c r="B235" s="10" t="s">
        <v>33</v>
      </c>
      <c r="C235" s="28">
        <f t="shared" si="13"/>
        <v>6.587857360000001</v>
      </c>
      <c r="D235" s="28">
        <f t="shared" si="13"/>
        <v>5.9085151599999994</v>
      </c>
      <c r="E235" s="28">
        <f t="shared" si="13"/>
        <v>6.591609349999997</v>
      </c>
      <c r="F235" s="28">
        <f t="shared" si="13"/>
        <v>7.5768929699999994</v>
      </c>
      <c r="G235" s="28">
        <f t="shared" si="13"/>
        <v>9.5944546699999993</v>
      </c>
      <c r="H235" s="28">
        <f t="shared" si="13"/>
        <v>6.0478452000000011</v>
      </c>
      <c r="I235" s="28">
        <f t="shared" si="13"/>
        <v>6.3633790400000017</v>
      </c>
      <c r="J235" s="28">
        <f t="shared" si="13"/>
        <v>9.4595211199999998</v>
      </c>
      <c r="K235" s="28">
        <f t="shared" si="13"/>
        <v>8.7463533199999972</v>
      </c>
      <c r="L235" s="28">
        <f t="shared" si="13"/>
        <v>8.1842688199999998</v>
      </c>
      <c r="M235" s="28">
        <f t="shared" si="13"/>
        <v>7.0517046999999993</v>
      </c>
      <c r="N235" s="28">
        <f t="shared" si="13"/>
        <v>5.0727994800000014</v>
      </c>
      <c r="O235" s="39">
        <f t="shared" si="12"/>
        <v>87.185201189999987</v>
      </c>
    </row>
    <row r="236" spans="1:15" x14ac:dyDescent="0.2">
      <c r="A236" s="10">
        <v>1025</v>
      </c>
      <c r="B236" s="10" t="s">
        <v>34</v>
      </c>
      <c r="C236" s="28">
        <f t="shared" si="13"/>
        <v>0.37066595999999985</v>
      </c>
      <c r="D236" s="28">
        <f t="shared" si="13"/>
        <v>0.62024170999999972</v>
      </c>
      <c r="E236" s="28">
        <f t="shared" si="13"/>
        <v>0.48264999000000031</v>
      </c>
      <c r="F236" s="28">
        <f t="shared" si="13"/>
        <v>0.71695441000000026</v>
      </c>
      <c r="G236" s="28">
        <f t="shared" si="13"/>
        <v>0.72693501999999988</v>
      </c>
      <c r="H236" s="28">
        <f t="shared" si="13"/>
        <v>0.51185231999999981</v>
      </c>
      <c r="I236" s="28">
        <f t="shared" si="13"/>
        <v>0.64889145000000004</v>
      </c>
      <c r="J236" s="28">
        <f t="shared" si="13"/>
        <v>1.0390814300000002</v>
      </c>
      <c r="K236" s="28">
        <f t="shared" si="13"/>
        <v>0.73032915999999992</v>
      </c>
      <c r="L236" s="28">
        <f t="shared" si="13"/>
        <v>0.91212834000000043</v>
      </c>
      <c r="M236" s="28">
        <f t="shared" si="13"/>
        <v>0.74911168999999989</v>
      </c>
      <c r="N236" s="28">
        <f t="shared" si="13"/>
        <v>-0.31457548000000002</v>
      </c>
      <c r="O236" s="39">
        <f t="shared" si="12"/>
        <v>7.1942660000000007</v>
      </c>
    </row>
    <row r="237" spans="1:15" x14ac:dyDescent="0.2">
      <c r="A237" s="10">
        <v>1026</v>
      </c>
      <c r="B237" s="10" t="s">
        <v>35</v>
      </c>
      <c r="C237" s="28">
        <f t="shared" si="13"/>
        <v>0.21737314000000008</v>
      </c>
      <c r="D237" s="28">
        <f t="shared" si="13"/>
        <v>0.24180594999999988</v>
      </c>
      <c r="E237" s="28">
        <f t="shared" si="13"/>
        <v>0.20387165999999995</v>
      </c>
      <c r="F237" s="28">
        <f t="shared" si="13"/>
        <v>0.23417947999999994</v>
      </c>
      <c r="G237" s="28">
        <f t="shared" si="13"/>
        <v>0.27673284999999997</v>
      </c>
      <c r="H237" s="28">
        <f t="shared" si="13"/>
        <v>0.21368458000000012</v>
      </c>
      <c r="I237" s="28">
        <f t="shared" si="13"/>
        <v>0.34567292999999999</v>
      </c>
      <c r="J237" s="28">
        <f t="shared" si="13"/>
        <v>0.44049328999999998</v>
      </c>
      <c r="K237" s="28">
        <f t="shared" si="13"/>
        <v>0.29514294000000013</v>
      </c>
      <c r="L237" s="28">
        <f t="shared" si="13"/>
        <v>0.28130209</v>
      </c>
      <c r="M237" s="28">
        <f t="shared" si="13"/>
        <v>0.36820543000000011</v>
      </c>
      <c r="N237" s="28">
        <f t="shared" si="13"/>
        <v>0.2427788600000001</v>
      </c>
      <c r="O237" s="39">
        <f t="shared" si="12"/>
        <v>3.3612432000000005</v>
      </c>
    </row>
    <row r="238" spans="1:15" x14ac:dyDescent="0.2">
      <c r="A238" s="10">
        <v>1027</v>
      </c>
      <c r="B238" s="10" t="s">
        <v>36</v>
      </c>
      <c r="C238" s="28">
        <f t="shared" si="13"/>
        <v>0.33692954999999997</v>
      </c>
      <c r="D238" s="28">
        <f t="shared" si="13"/>
        <v>0.38515359999999971</v>
      </c>
      <c r="E238" s="28">
        <f t="shared" si="13"/>
        <v>0.35984778999999989</v>
      </c>
      <c r="F238" s="28">
        <f t="shared" si="13"/>
        <v>0.42739756000000018</v>
      </c>
      <c r="G238" s="28">
        <f t="shared" si="13"/>
        <v>0.50706710999999993</v>
      </c>
      <c r="H238" s="28">
        <f t="shared" si="13"/>
        <v>0.42840455999999999</v>
      </c>
      <c r="I238" s="28">
        <f t="shared" si="13"/>
        <v>0.54384330999999997</v>
      </c>
      <c r="J238" s="28">
        <f t="shared" si="13"/>
        <v>0.73136869999999998</v>
      </c>
      <c r="K238" s="28">
        <f t="shared" si="13"/>
        <v>0.58987335000000019</v>
      </c>
      <c r="L238" s="28">
        <f t="shared" si="13"/>
        <v>0.52318327999999981</v>
      </c>
      <c r="M238" s="28">
        <f t="shared" si="13"/>
        <v>0.59394170999999996</v>
      </c>
      <c r="N238" s="28">
        <f t="shared" si="13"/>
        <v>0.47230683999999989</v>
      </c>
      <c r="O238" s="39">
        <f t="shared" si="12"/>
        <v>5.8993173599999995</v>
      </c>
    </row>
    <row r="239" spans="1:15" x14ac:dyDescent="0.2">
      <c r="A239" s="10">
        <v>1028</v>
      </c>
      <c r="B239" s="10" t="s">
        <v>37</v>
      </c>
      <c r="C239" s="28">
        <f t="shared" si="13"/>
        <v>2.3833401399999992</v>
      </c>
      <c r="D239" s="28">
        <f t="shared" si="13"/>
        <v>2.6630932500000011</v>
      </c>
      <c r="E239" s="28">
        <f t="shared" si="13"/>
        <v>2.8389770700000003</v>
      </c>
      <c r="F239" s="28">
        <f t="shared" si="13"/>
        <v>3.952521710000001</v>
      </c>
      <c r="G239" s="28">
        <f t="shared" si="13"/>
        <v>4.5805576200000004</v>
      </c>
      <c r="H239" s="28">
        <f t="shared" si="13"/>
        <v>2.0288816499999998</v>
      </c>
      <c r="I239" s="28">
        <f t="shared" si="13"/>
        <v>3.9458150199999991</v>
      </c>
      <c r="J239" s="28">
        <f t="shared" si="13"/>
        <v>1.8112258199999998</v>
      </c>
      <c r="K239" s="28">
        <f t="shared" si="13"/>
        <v>4.6385661800000006</v>
      </c>
      <c r="L239" s="28">
        <f t="shared" si="13"/>
        <v>3.8202702900000003</v>
      </c>
      <c r="M239" s="28">
        <f t="shared" si="13"/>
        <v>3.9594103200000004</v>
      </c>
      <c r="N239" s="28">
        <f t="shared" si="13"/>
        <v>2.8648651099999989</v>
      </c>
      <c r="O239" s="39">
        <f t="shared" si="12"/>
        <v>39.487524180000001</v>
      </c>
    </row>
    <row r="240" spans="1:15" x14ac:dyDescent="0.2">
      <c r="A240" s="10">
        <v>1029</v>
      </c>
      <c r="B240" s="10" t="s">
        <v>38</v>
      </c>
      <c r="C240" s="28">
        <f t="shared" si="13"/>
        <v>0.27069684999999999</v>
      </c>
      <c r="D240" s="28">
        <f t="shared" si="13"/>
        <v>0.26107340999999978</v>
      </c>
      <c r="E240" s="28">
        <f t="shared" si="13"/>
        <v>0.25290358000000018</v>
      </c>
      <c r="F240" s="28">
        <f t="shared" si="13"/>
        <v>0.29310671000000005</v>
      </c>
      <c r="G240" s="28">
        <f t="shared" si="13"/>
        <v>0.42757141999999998</v>
      </c>
      <c r="H240" s="28">
        <f t="shared" si="13"/>
        <v>0.25976215000000025</v>
      </c>
      <c r="I240" s="28">
        <f t="shared" si="13"/>
        <v>0.36763020999999985</v>
      </c>
      <c r="J240" s="28">
        <f t="shared" si="13"/>
        <v>0.52397994999999997</v>
      </c>
      <c r="K240" s="28">
        <f t="shared" si="13"/>
        <v>0.46876570000000001</v>
      </c>
      <c r="L240" s="28">
        <f t="shared" si="13"/>
        <v>0.42912987000000002</v>
      </c>
      <c r="M240" s="28">
        <f t="shared" si="13"/>
        <v>0.30643453000000004</v>
      </c>
      <c r="N240" s="28">
        <f t="shared" si="13"/>
        <v>0.27941408000000001</v>
      </c>
      <c r="O240" s="39">
        <f t="shared" si="12"/>
        <v>4.1404684600000001</v>
      </c>
    </row>
    <row r="241" spans="1:15" x14ac:dyDescent="0.2">
      <c r="A241" s="15">
        <v>1030</v>
      </c>
      <c r="B241" s="15" t="s">
        <v>18</v>
      </c>
      <c r="C241" s="30">
        <f t="shared" si="13"/>
        <v>0.4594965700000001</v>
      </c>
      <c r="D241" s="30">
        <f t="shared" si="13"/>
        <v>0.4957432799999999</v>
      </c>
      <c r="E241" s="30">
        <f t="shared" si="13"/>
        <v>0.46542996000000003</v>
      </c>
      <c r="F241" s="30">
        <f t="shared" si="13"/>
        <v>0.57182636000000009</v>
      </c>
      <c r="G241" s="30">
        <f t="shared" si="13"/>
        <v>0.62652666000000001</v>
      </c>
      <c r="H241" s="30">
        <f t="shared" si="13"/>
        <v>0.36447388000000025</v>
      </c>
      <c r="I241" s="30">
        <f t="shared" si="13"/>
        <v>0.54049488999999984</v>
      </c>
      <c r="J241" s="30">
        <f t="shared" si="13"/>
        <v>0.67604677999999996</v>
      </c>
      <c r="K241" s="30">
        <f t="shared" si="13"/>
        <v>0.53135926000000011</v>
      </c>
      <c r="L241" s="30">
        <f t="shared" si="13"/>
        <v>-7.7786679999999775E-2</v>
      </c>
      <c r="M241" s="30">
        <f t="shared" si="13"/>
        <v>0.59482513999999986</v>
      </c>
      <c r="N241" s="30">
        <f t="shared" si="13"/>
        <v>0.31028084999999983</v>
      </c>
      <c r="O241" s="40">
        <f t="shared" si="12"/>
        <v>5.5587169500000009</v>
      </c>
    </row>
    <row r="242" spans="1:15" x14ac:dyDescent="0.2">
      <c r="A242" s="4">
        <v>10300</v>
      </c>
      <c r="B242" s="4" t="s">
        <v>60</v>
      </c>
      <c r="C242" s="25">
        <f>SUM(C214:C241)</f>
        <v>81.076964489999995</v>
      </c>
      <c r="D242" s="25">
        <f t="shared" ref="D242:O242" si="14">SUM(D214:D241)</f>
        <v>78.314478849999986</v>
      </c>
      <c r="E242" s="25">
        <f t="shared" si="14"/>
        <v>76.142947620000001</v>
      </c>
      <c r="F242" s="25">
        <f t="shared" si="14"/>
        <v>83.92970114000002</v>
      </c>
      <c r="G242" s="25">
        <f t="shared" si="14"/>
        <v>91.552578660000009</v>
      </c>
      <c r="H242" s="25">
        <f t="shared" si="14"/>
        <v>66.261524070000021</v>
      </c>
      <c r="I242" s="25">
        <f t="shared" si="14"/>
        <v>87.057812959999978</v>
      </c>
      <c r="J242" s="25">
        <f t="shared" si="14"/>
        <v>104.69944027000001</v>
      </c>
      <c r="K242" s="25">
        <f t="shared" si="14"/>
        <v>89.703274340000021</v>
      </c>
      <c r="L242" s="25">
        <f t="shared" si="14"/>
        <v>84.840965339999983</v>
      </c>
      <c r="M242" s="25">
        <f t="shared" si="14"/>
        <v>87.722163189999989</v>
      </c>
      <c r="N242" s="25">
        <f t="shared" si="14"/>
        <v>65.843280399999998</v>
      </c>
      <c r="O242" s="25">
        <f t="shared" si="14"/>
        <v>997.14513133000003</v>
      </c>
    </row>
    <row r="243" spans="1:15" x14ac:dyDescent="0.2">
      <c r="A243" s="32"/>
      <c r="B243" s="32"/>
      <c r="C243"/>
      <c r="D243"/>
      <c r="E243"/>
      <c r="F243"/>
      <c r="G243"/>
      <c r="H243"/>
      <c r="I243"/>
      <c r="J243"/>
      <c r="K243"/>
      <c r="L243"/>
      <c r="M243"/>
      <c r="N243"/>
      <c r="O243" s="3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/>
  </sheetPr>
  <dimension ref="A1:O243"/>
  <sheetViews>
    <sheetView topLeftCell="A55" workbookViewId="0">
      <selection activeCell="K27" sqref="K27"/>
    </sheetView>
  </sheetViews>
  <sheetFormatPr defaultRowHeight="14.25" x14ac:dyDescent="0.2"/>
  <cols>
    <col min="1" max="1" width="6" style="41" bestFit="1" customWidth="1"/>
    <col min="2" max="2" width="16" style="41" bestFit="1" customWidth="1"/>
    <col min="3" max="14" width="9.75" style="41" bestFit="1" customWidth="1"/>
    <col min="15" max="15" width="10.625" style="41" bestFit="1" customWidth="1"/>
  </cols>
  <sheetData>
    <row r="1" spans="1:15" x14ac:dyDescent="0.2">
      <c r="A1" s="3" t="s">
        <v>52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59</v>
      </c>
    </row>
    <row r="2" spans="1:15" x14ac:dyDescent="0.2">
      <c r="A2" s="7">
        <v>1004</v>
      </c>
      <c r="B2" s="7" t="s">
        <v>94</v>
      </c>
      <c r="C2" s="8">
        <f>+'[6]11'!$E$5</f>
        <v>498</v>
      </c>
      <c r="D2" s="8">
        <f>+'[6]11'!$F$5</f>
        <v>532</v>
      </c>
      <c r="E2" s="8">
        <f>+'[6]11'!$G$5</f>
        <v>420</v>
      </c>
      <c r="F2" s="8">
        <f>+'[6]11'!$I$5</f>
        <v>504</v>
      </c>
      <c r="G2" s="8">
        <f>+'[6]11'!$J$5</f>
        <v>551</v>
      </c>
      <c r="H2" s="8">
        <f>+'[6]11'!$K$5</f>
        <v>538</v>
      </c>
      <c r="I2" s="8">
        <f>+'[6]11'!$M$5</f>
        <v>403</v>
      </c>
      <c r="J2" s="8">
        <f>+'[6]11'!$N$5</f>
        <v>373</v>
      </c>
      <c r="K2" s="8">
        <f>+'[6]11'!$O$5</f>
        <v>437</v>
      </c>
      <c r="L2" s="8">
        <f>+'[6]11'!$Q$5</f>
        <v>533</v>
      </c>
      <c r="M2" s="8">
        <f>+'[6]11'!$R$5</f>
        <v>760</v>
      </c>
      <c r="N2" s="8">
        <f>+'[6]11'!$S$5</f>
        <v>736</v>
      </c>
      <c r="O2" s="9">
        <f>SUM(C2:N2)</f>
        <v>6285</v>
      </c>
    </row>
    <row r="3" spans="1:15" x14ac:dyDescent="0.2">
      <c r="A3" s="10">
        <v>1005</v>
      </c>
      <c r="B3" s="10" t="s">
        <v>13</v>
      </c>
      <c r="C3" s="11">
        <f>+'[6]12'!$E$5</f>
        <v>4</v>
      </c>
      <c r="D3" s="11">
        <f>+'[6]12'!$F$5</f>
        <v>11</v>
      </c>
      <c r="E3" s="11">
        <f>+'[6]12'!$G$5</f>
        <v>4</v>
      </c>
      <c r="F3" s="11">
        <f>+'[6]12'!$I$5</f>
        <v>13</v>
      </c>
      <c r="G3" s="11">
        <f>+'[6]12'!$J$5</f>
        <v>7</v>
      </c>
      <c r="H3" s="11">
        <f>+'[6]12'!$K$5</f>
        <v>6</v>
      </c>
      <c r="I3" s="11">
        <f>+'[6]12'!$M$5</f>
        <v>9</v>
      </c>
      <c r="J3" s="11">
        <f>+'[6]12'!$N$5</f>
        <v>5</v>
      </c>
      <c r="K3" s="11">
        <f>+'[6]12'!$O$5</f>
        <v>6</v>
      </c>
      <c r="L3" s="11">
        <f>+'[6]12'!$Q$5</f>
        <v>7</v>
      </c>
      <c r="M3" s="11">
        <f>+'[6]12'!$R$5</f>
        <v>2</v>
      </c>
      <c r="N3" s="11">
        <f>+'[6]12'!$S$5</f>
        <v>5</v>
      </c>
      <c r="O3" s="12">
        <f t="shared" ref="O3:O29" si="0">SUM(C3:N3)</f>
        <v>79</v>
      </c>
    </row>
    <row r="4" spans="1:15" x14ac:dyDescent="0.2">
      <c r="A4" s="10">
        <v>1006</v>
      </c>
      <c r="B4" s="10" t="s">
        <v>14</v>
      </c>
      <c r="C4" s="11">
        <f>+'[6]13'!$E$5</f>
        <v>96</v>
      </c>
      <c r="D4" s="11">
        <f>+'[6]13'!$F$5</f>
        <v>151</v>
      </c>
      <c r="E4" s="11">
        <f>+'[6]13'!$G$5</f>
        <v>104</v>
      </c>
      <c r="F4" s="11">
        <f>+'[6]13'!$I$5</f>
        <v>138</v>
      </c>
      <c r="G4" s="11">
        <f>+'[6]13'!$J$5</f>
        <v>150</v>
      </c>
      <c r="H4" s="11">
        <f>+'[6]13'!$K$5</f>
        <v>179</v>
      </c>
      <c r="I4" s="11">
        <f>+'[6]13'!$M$5</f>
        <v>124</v>
      </c>
      <c r="J4" s="11">
        <f>+'[6]13'!$N$5</f>
        <v>165</v>
      </c>
      <c r="K4" s="11">
        <f>+'[6]13'!$O$5</f>
        <v>132</v>
      </c>
      <c r="L4" s="11">
        <f>+'[6]13'!$Q$5</f>
        <v>142</v>
      </c>
      <c r="M4" s="11">
        <f>+'[6]13'!$R$5</f>
        <v>86</v>
      </c>
      <c r="N4" s="11">
        <f>+'[6]13'!$S$5</f>
        <v>68</v>
      </c>
      <c r="O4" s="12">
        <f t="shared" si="0"/>
        <v>1535</v>
      </c>
    </row>
    <row r="5" spans="1:15" x14ac:dyDescent="0.2">
      <c r="A5" s="10">
        <v>1007</v>
      </c>
      <c r="B5" s="10" t="s">
        <v>15</v>
      </c>
      <c r="C5" s="11">
        <f>+'[6]14'!$E$5</f>
        <v>53</v>
      </c>
      <c r="D5" s="11">
        <f>+'[6]14'!$F$5</f>
        <v>75</v>
      </c>
      <c r="E5" s="11">
        <f>+'[6]14'!$G$5</f>
        <v>103</v>
      </c>
      <c r="F5" s="11">
        <f>+'[6]14'!$I$5</f>
        <v>65</v>
      </c>
      <c r="G5" s="11">
        <f>+'[6]14'!$J$5</f>
        <v>87</v>
      </c>
      <c r="H5" s="11">
        <f>+'[6]14'!$K$5</f>
        <v>67</v>
      </c>
      <c r="I5" s="11">
        <f>+'[6]14'!$M$5</f>
        <v>161</v>
      </c>
      <c r="J5" s="11">
        <f>+'[6]14'!$N$5</f>
        <v>87</v>
      </c>
      <c r="K5" s="11">
        <f>+'[6]14'!$O$5</f>
        <v>45</v>
      </c>
      <c r="L5" s="11">
        <f>+'[6]14'!$Q$5</f>
        <v>96</v>
      </c>
      <c r="M5" s="11">
        <f>+'[6]14'!$R$5</f>
        <v>133</v>
      </c>
      <c r="N5" s="11">
        <f>+'[6]14'!$S$5</f>
        <v>121</v>
      </c>
      <c r="O5" s="12">
        <f t="shared" si="0"/>
        <v>1093</v>
      </c>
    </row>
    <row r="6" spans="1:15" x14ac:dyDescent="0.2">
      <c r="A6" s="10">
        <v>1008</v>
      </c>
      <c r="B6" s="10" t="s">
        <v>16</v>
      </c>
      <c r="C6" s="11">
        <f>+'[6]15'!$E$5</f>
        <v>122</v>
      </c>
      <c r="D6" s="11">
        <f>+'[6]15'!$F$5</f>
        <v>17</v>
      </c>
      <c r="E6" s="11">
        <f>+'[6]15'!$G$5</f>
        <v>7</v>
      </c>
      <c r="F6" s="11">
        <f>+'[6]15'!$I$5</f>
        <v>16</v>
      </c>
      <c r="G6" s="11">
        <f>+'[6]15'!$J$5</f>
        <v>37</v>
      </c>
      <c r="H6" s="11">
        <f>+'[6]15'!$K$5</f>
        <v>45</v>
      </c>
      <c r="I6" s="11">
        <f>+'[6]15'!$M$5</f>
        <v>20</v>
      </c>
      <c r="J6" s="11">
        <f>+'[6]15'!$N$5</f>
        <v>20</v>
      </c>
      <c r="K6" s="11">
        <f>+'[6]15'!$O$5</f>
        <v>14</v>
      </c>
      <c r="L6" s="11">
        <f>+'[6]15'!$Q$5</f>
        <v>5</v>
      </c>
      <c r="M6" s="11">
        <f>+'[6]15'!$R$5</f>
        <v>29</v>
      </c>
      <c r="N6" s="11">
        <f>+'[6]15'!$S$5</f>
        <v>16</v>
      </c>
      <c r="O6" s="12">
        <f t="shared" si="0"/>
        <v>348</v>
      </c>
    </row>
    <row r="7" spans="1:15" x14ac:dyDescent="0.2">
      <c r="A7" s="10">
        <v>1009</v>
      </c>
      <c r="B7" s="10" t="s">
        <v>17</v>
      </c>
      <c r="C7" s="11">
        <f>+'[6]16'!$E$5</f>
        <v>11</v>
      </c>
      <c r="D7" s="11">
        <f>+'[6]16'!$F$5</f>
        <v>24</v>
      </c>
      <c r="E7" s="11">
        <f>+'[6]16'!$G$5</f>
        <v>23</v>
      </c>
      <c r="F7" s="11">
        <f>+'[6]16'!$I$5</f>
        <v>17</v>
      </c>
      <c r="G7" s="11">
        <f>+'[6]16'!$J$5</f>
        <v>22</v>
      </c>
      <c r="H7" s="11">
        <f>+'[6]16'!$K$5</f>
        <v>29</v>
      </c>
      <c r="I7" s="11">
        <f>+'[6]16'!$M$5</f>
        <v>20</v>
      </c>
      <c r="J7" s="11">
        <f>+'[6]16'!$N$5</f>
        <v>19</v>
      </c>
      <c r="K7" s="11">
        <f>+'[6]16'!$O$5</f>
        <v>37</v>
      </c>
      <c r="L7" s="11">
        <f>+'[6]16'!$Q$5</f>
        <v>12</v>
      </c>
      <c r="M7" s="11">
        <f>+'[6]16'!$R$5</f>
        <v>19</v>
      </c>
      <c r="N7" s="11">
        <f>+'[6]16'!$S$5</f>
        <v>18</v>
      </c>
      <c r="O7" s="12">
        <f t="shared" si="0"/>
        <v>251</v>
      </c>
    </row>
    <row r="8" spans="1:15" x14ac:dyDescent="0.2">
      <c r="A8" s="10">
        <v>1010</v>
      </c>
      <c r="B8" s="10" t="s">
        <v>19</v>
      </c>
      <c r="C8" s="11">
        <f>+'[6]18'!$E$5</f>
        <v>14</v>
      </c>
      <c r="D8" s="11">
        <f>+'[6]18'!$F$5</f>
        <v>9</v>
      </c>
      <c r="E8" s="11">
        <f>+'[6]18'!$G$5</f>
        <v>12</v>
      </c>
      <c r="F8" s="11">
        <f>+'[6]18'!$I$5</f>
        <v>11</v>
      </c>
      <c r="G8" s="11">
        <f>+'[6]18'!$J$5</f>
        <v>19</v>
      </c>
      <c r="H8" s="11">
        <f>+'[6]18'!$K$5</f>
        <v>9</v>
      </c>
      <c r="I8" s="11">
        <f>+'[6]18'!$M$5</f>
        <v>18</v>
      </c>
      <c r="J8" s="11">
        <f>+'[6]18'!$N$5</f>
        <v>19</v>
      </c>
      <c r="K8" s="11">
        <f>+'[6]18'!$O$5</f>
        <v>16</v>
      </c>
      <c r="L8" s="11">
        <f>+'[6]18'!$Q$5</f>
        <v>13</v>
      </c>
      <c r="M8" s="11">
        <f>+'[6]18'!$R$5</f>
        <v>8</v>
      </c>
      <c r="N8" s="11">
        <f>+'[6]18'!$S$5</f>
        <v>3</v>
      </c>
      <c r="O8" s="12">
        <f t="shared" si="0"/>
        <v>151</v>
      </c>
    </row>
    <row r="9" spans="1:15" x14ac:dyDescent="0.2">
      <c r="A9" s="10">
        <v>1011</v>
      </c>
      <c r="B9" s="10" t="s">
        <v>20</v>
      </c>
      <c r="C9" s="11">
        <f>+'[6]19'!$E$5</f>
        <v>26</v>
      </c>
      <c r="D9" s="11">
        <f>+'[6]19'!$F$5</f>
        <v>11</v>
      </c>
      <c r="E9" s="11">
        <f>+'[6]19'!$G$5</f>
        <v>15</v>
      </c>
      <c r="F9" s="11">
        <f>+'[6]19'!$I$5</f>
        <v>8</v>
      </c>
      <c r="G9" s="11">
        <f>+'[6]19'!$J$5</f>
        <v>17</v>
      </c>
      <c r="H9" s="11">
        <f>+'[6]19'!$K$5</f>
        <v>21</v>
      </c>
      <c r="I9" s="11">
        <f>+'[6]19'!$M$5</f>
        <v>18</v>
      </c>
      <c r="J9" s="11">
        <f>+'[6]19'!$N$5</f>
        <v>23</v>
      </c>
      <c r="K9" s="11">
        <f>+'[6]19'!$O$5</f>
        <v>10</v>
      </c>
      <c r="L9" s="11">
        <f>+'[6]19'!$Q$5</f>
        <v>15</v>
      </c>
      <c r="M9" s="11">
        <f>+'[6]19'!$R$5</f>
        <v>28</v>
      </c>
      <c r="N9" s="11">
        <f>+'[6]19'!$S$5</f>
        <v>14</v>
      </c>
      <c r="O9" s="12">
        <f t="shared" si="0"/>
        <v>206</v>
      </c>
    </row>
    <row r="10" spans="1:15" x14ac:dyDescent="0.2">
      <c r="A10" s="10">
        <v>1012</v>
      </c>
      <c r="B10" s="10" t="s">
        <v>21</v>
      </c>
      <c r="C10" s="11">
        <f>+'[6]20'!$E$5</f>
        <v>16</v>
      </c>
      <c r="D10" s="11">
        <f>+'[6]20'!$F$5</f>
        <v>58</v>
      </c>
      <c r="E10" s="11">
        <f>+'[6]20'!$G$5</f>
        <v>39</v>
      </c>
      <c r="F10" s="11">
        <f>+'[6]20'!$I$5</f>
        <v>29</v>
      </c>
      <c r="G10" s="11">
        <f>+'[6]20'!$J$5</f>
        <v>55</v>
      </c>
      <c r="H10" s="11">
        <f>+'[6]20'!$K$5</f>
        <v>80</v>
      </c>
      <c r="I10" s="11">
        <f>+'[6]20'!$M$5</f>
        <v>32</v>
      </c>
      <c r="J10" s="11">
        <f>+'[6]20'!$N$5</f>
        <v>118</v>
      </c>
      <c r="K10" s="11">
        <f>+'[6]20'!$O$5</f>
        <v>47</v>
      </c>
      <c r="L10" s="11">
        <f>+'[6]20'!$Q$5</f>
        <v>63</v>
      </c>
      <c r="M10" s="11">
        <f>+'[6]20'!$R$5</f>
        <v>40</v>
      </c>
      <c r="N10" s="11">
        <f>+'[6]20'!$S$5</f>
        <v>126</v>
      </c>
      <c r="O10" s="12">
        <f t="shared" si="0"/>
        <v>703</v>
      </c>
    </row>
    <row r="11" spans="1:15" x14ac:dyDescent="0.2">
      <c r="A11" s="10">
        <v>1013</v>
      </c>
      <c r="B11" s="10" t="s">
        <v>22</v>
      </c>
      <c r="C11" s="11">
        <f>+'[6]21'!$E$5</f>
        <v>4</v>
      </c>
      <c r="D11" s="11">
        <f>+'[6]21'!$F$5</f>
        <v>2</v>
      </c>
      <c r="E11" s="11">
        <f>+'[6]21'!$G$5</f>
        <v>4</v>
      </c>
      <c r="F11" s="11">
        <f>+'[6]21'!$I$5</f>
        <v>5</v>
      </c>
      <c r="G11" s="11">
        <f>+'[6]21'!$J$5</f>
        <v>2</v>
      </c>
      <c r="H11" s="11">
        <f>+'[6]21'!$K$5</f>
        <v>2</v>
      </c>
      <c r="I11" s="11">
        <f>+'[6]21'!$M$5</f>
        <v>2</v>
      </c>
      <c r="J11" s="11">
        <f>+'[6]21'!$N$5</f>
        <v>1</v>
      </c>
      <c r="K11" s="11">
        <f>+'[6]21'!$O$5</f>
        <v>1</v>
      </c>
      <c r="L11" s="11">
        <f>+'[6]21'!$Q$5</f>
        <v>1</v>
      </c>
      <c r="M11" s="11">
        <f>+'[6]21'!$R$5</f>
        <v>3</v>
      </c>
      <c r="N11" s="11">
        <f>+'[6]21'!$S$5</f>
        <v>3</v>
      </c>
      <c r="O11" s="12">
        <f t="shared" si="0"/>
        <v>30</v>
      </c>
    </row>
    <row r="12" spans="1:15" x14ac:dyDescent="0.2">
      <c r="A12" s="10">
        <v>1014</v>
      </c>
      <c r="B12" s="10" t="s">
        <v>23</v>
      </c>
      <c r="C12" s="11">
        <f>+'[6]22'!$E$5</f>
        <v>78</v>
      </c>
      <c r="D12" s="11">
        <f>+'[6]22'!$F$5</f>
        <v>117</v>
      </c>
      <c r="E12" s="11">
        <f>+'[6]22'!$G$5</f>
        <v>88</v>
      </c>
      <c r="F12" s="11">
        <f>+'[6]22'!$I$5</f>
        <v>122</v>
      </c>
      <c r="G12" s="11">
        <f>+'[6]22'!$J$5</f>
        <v>105</v>
      </c>
      <c r="H12" s="11">
        <f>+'[6]22'!$K$5</f>
        <v>116</v>
      </c>
      <c r="I12" s="11">
        <f>+'[6]22'!$M$5</f>
        <v>197</v>
      </c>
      <c r="J12" s="11">
        <f>+'[6]22'!$N$5</f>
        <v>244</v>
      </c>
      <c r="K12" s="11">
        <f>+'[6]22'!$O$5</f>
        <v>127</v>
      </c>
      <c r="L12" s="11">
        <f>+'[6]22'!$Q$5</f>
        <v>116</v>
      </c>
      <c r="M12" s="11">
        <f>+'[6]22'!$R$5</f>
        <v>59</v>
      </c>
      <c r="N12" s="11">
        <f>+'[6]22'!$S$5</f>
        <v>97</v>
      </c>
      <c r="O12" s="12">
        <f t="shared" si="0"/>
        <v>1466</v>
      </c>
    </row>
    <row r="13" spans="1:15" x14ac:dyDescent="0.2">
      <c r="A13" s="10">
        <v>1015</v>
      </c>
      <c r="B13" s="10" t="s">
        <v>24</v>
      </c>
      <c r="C13" s="11">
        <f>+'[6]23'!$E$5</f>
        <v>21</v>
      </c>
      <c r="D13" s="11">
        <f>+'[6]23'!$F$5</f>
        <v>67</v>
      </c>
      <c r="E13" s="11">
        <f>+'[6]23'!$G$5</f>
        <v>20</v>
      </c>
      <c r="F13" s="11">
        <f>+'[6]23'!$I$5</f>
        <v>21</v>
      </c>
      <c r="G13" s="11">
        <f>+'[6]23'!$J$5</f>
        <v>38</v>
      </c>
      <c r="H13" s="11">
        <f>+'[6]23'!$K$5</f>
        <v>53</v>
      </c>
      <c r="I13" s="11">
        <f>+'[6]23'!$M$5</f>
        <v>34</v>
      </c>
      <c r="J13" s="11">
        <f>+'[6]23'!$N$5</f>
        <v>20</v>
      </c>
      <c r="K13" s="11">
        <f>+'[6]23'!$O$5</f>
        <v>19</v>
      </c>
      <c r="L13" s="11">
        <f>+'[6]23'!$Q$5</f>
        <v>9</v>
      </c>
      <c r="M13" s="11">
        <f>+'[6]23'!$R$5</f>
        <v>19</v>
      </c>
      <c r="N13" s="11">
        <f>+'[6]23'!$S$5</f>
        <v>16</v>
      </c>
      <c r="O13" s="12">
        <f t="shared" si="0"/>
        <v>337</v>
      </c>
    </row>
    <row r="14" spans="1:15" x14ac:dyDescent="0.2">
      <c r="A14" s="10">
        <v>1016</v>
      </c>
      <c r="B14" s="10" t="s">
        <v>25</v>
      </c>
      <c r="C14" s="11">
        <f>+'[6]24'!$E$5</f>
        <v>11</v>
      </c>
      <c r="D14" s="11">
        <f>+'[6]24'!$F$5</f>
        <v>24</v>
      </c>
      <c r="E14" s="11">
        <f>+'[6]24'!$G$5</f>
        <v>6</v>
      </c>
      <c r="F14" s="11">
        <f>+'[6]24'!$I$5</f>
        <v>6</v>
      </c>
      <c r="G14" s="11">
        <f>+'[6]24'!$J$5</f>
        <v>24</v>
      </c>
      <c r="H14" s="11">
        <f>+'[6]24'!$K$5</f>
        <v>28</v>
      </c>
      <c r="I14" s="11">
        <f>+'[6]24'!$M$5</f>
        <v>22</v>
      </c>
      <c r="J14" s="11">
        <f>+'[6]24'!$N$5</f>
        <v>27</v>
      </c>
      <c r="K14" s="11">
        <f>+'[6]24'!$O$5</f>
        <v>26</v>
      </c>
      <c r="L14" s="11">
        <f>+'[6]24'!$Q$5</f>
        <v>21</v>
      </c>
      <c r="M14" s="11">
        <f>+'[6]24'!$R$5</f>
        <v>4</v>
      </c>
      <c r="N14" s="11">
        <f>+'[6]24'!$S$5</f>
        <v>65</v>
      </c>
      <c r="O14" s="12">
        <f t="shared" si="0"/>
        <v>264</v>
      </c>
    </row>
    <row r="15" spans="1:15" x14ac:dyDescent="0.2">
      <c r="A15" s="10">
        <v>1017</v>
      </c>
      <c r="B15" s="10" t="s">
        <v>26</v>
      </c>
      <c r="C15" s="11">
        <f>+'[6]25'!$E$5</f>
        <v>33</v>
      </c>
      <c r="D15" s="11">
        <f>+'[6]25'!$F$5</f>
        <v>38</v>
      </c>
      <c r="E15" s="11">
        <f>+'[6]25'!$G$5</f>
        <v>35</v>
      </c>
      <c r="F15" s="11">
        <f>+'[6]25'!$I$5</f>
        <v>21</v>
      </c>
      <c r="G15" s="11">
        <f>+'[6]25'!$J$5</f>
        <v>31</v>
      </c>
      <c r="H15" s="11">
        <f>+'[6]25'!$K$5</f>
        <v>30</v>
      </c>
      <c r="I15" s="11">
        <f>+'[6]25'!$M$5</f>
        <v>38</v>
      </c>
      <c r="J15" s="11">
        <f>+'[6]25'!$N$5</f>
        <v>31</v>
      </c>
      <c r="K15" s="11">
        <f>+'[6]25'!$O$5</f>
        <v>48</v>
      </c>
      <c r="L15" s="11">
        <f>+'[6]25'!$Q$5</f>
        <v>47</v>
      </c>
      <c r="M15" s="11">
        <f>+'[6]25'!$R$5</f>
        <v>13</v>
      </c>
      <c r="N15" s="11">
        <f>+'[6]25'!$S$5</f>
        <v>39</v>
      </c>
      <c r="O15" s="12">
        <f t="shared" si="0"/>
        <v>404</v>
      </c>
    </row>
    <row r="16" spans="1:15" x14ac:dyDescent="0.2">
      <c r="A16" s="10">
        <v>1018</v>
      </c>
      <c r="B16" s="10" t="s">
        <v>27</v>
      </c>
      <c r="C16" s="11">
        <f>+'[6]26'!$E$5</f>
        <v>14</v>
      </c>
      <c r="D16" s="11">
        <f>+'[6]26'!$F$5</f>
        <v>16</v>
      </c>
      <c r="E16" s="11">
        <f>+'[6]26'!$G$5</f>
        <v>16</v>
      </c>
      <c r="F16" s="11">
        <f>+'[6]26'!$I$5</f>
        <v>16</v>
      </c>
      <c r="G16" s="11">
        <f>+'[6]26'!$J$5</f>
        <v>25</v>
      </c>
      <c r="H16" s="11">
        <f>+'[6]26'!$K$5</f>
        <v>20</v>
      </c>
      <c r="I16" s="11">
        <f>+'[6]26'!$M$5</f>
        <v>8</v>
      </c>
      <c r="J16" s="11">
        <f>+'[6]26'!$N$5</f>
        <v>14</v>
      </c>
      <c r="K16" s="11">
        <f>+'[6]26'!$O$5</f>
        <v>24</v>
      </c>
      <c r="L16" s="11">
        <f>+'[6]26'!$Q$5</f>
        <v>13</v>
      </c>
      <c r="M16" s="11">
        <f>+'[6]26'!$R$5</f>
        <v>8</v>
      </c>
      <c r="N16" s="11">
        <f>+'[6]26'!$S$5</f>
        <v>9</v>
      </c>
      <c r="O16" s="12">
        <f t="shared" si="0"/>
        <v>183</v>
      </c>
    </row>
    <row r="17" spans="1:15" x14ac:dyDescent="0.2">
      <c r="A17" s="10">
        <v>1019</v>
      </c>
      <c r="B17" s="10" t="s">
        <v>28</v>
      </c>
      <c r="C17" s="11">
        <f>+'[6]27'!$E$5</f>
        <v>10</v>
      </c>
      <c r="D17" s="11">
        <f>+'[6]27'!$F$5</f>
        <v>12</v>
      </c>
      <c r="E17" s="11">
        <f>+'[6]27'!$G$5</f>
        <v>5</v>
      </c>
      <c r="F17" s="11">
        <f>+'[6]27'!$I$5</f>
        <v>5</v>
      </c>
      <c r="G17" s="11">
        <f>+'[6]27'!$J$5</f>
        <v>4</v>
      </c>
      <c r="H17" s="11">
        <f>+'[6]27'!$K$5</f>
        <v>6</v>
      </c>
      <c r="I17" s="11">
        <f>+'[6]27'!$M$5</f>
        <v>8</v>
      </c>
      <c r="J17" s="11">
        <f>+'[6]27'!$N$5</f>
        <v>12</v>
      </c>
      <c r="K17" s="11">
        <f>+'[6]27'!$O$5</f>
        <v>10</v>
      </c>
      <c r="L17" s="11">
        <f>+'[6]27'!$Q$5</f>
        <v>12</v>
      </c>
      <c r="M17" s="11">
        <f>+'[6]27'!$R$5</f>
        <v>9</v>
      </c>
      <c r="N17" s="11">
        <f>+'[6]27'!$S$5</f>
        <v>12</v>
      </c>
      <c r="O17" s="12">
        <f t="shared" si="0"/>
        <v>105</v>
      </c>
    </row>
    <row r="18" spans="1:15" x14ac:dyDescent="0.2">
      <c r="A18" s="10">
        <v>1020</v>
      </c>
      <c r="B18" s="10" t="s">
        <v>29</v>
      </c>
      <c r="C18" s="11">
        <f>+'[6]28'!$E$5</f>
        <v>83</v>
      </c>
      <c r="D18" s="11">
        <f>+'[6]28'!$F$5</f>
        <v>57</v>
      </c>
      <c r="E18" s="11">
        <f>+'[6]28'!$G$5</f>
        <v>33</v>
      </c>
      <c r="F18" s="11">
        <f>+'[6]28'!$I$5</f>
        <v>37</v>
      </c>
      <c r="G18" s="11">
        <f>+'[6]28'!$J$5</f>
        <v>52</v>
      </c>
      <c r="H18" s="11">
        <f>+'[6]28'!$K$5</f>
        <v>61</v>
      </c>
      <c r="I18" s="11">
        <f>+'[6]28'!$M$5</f>
        <v>45</v>
      </c>
      <c r="J18" s="11">
        <f>+'[6]28'!$N$5</f>
        <v>37</v>
      </c>
      <c r="K18" s="11">
        <f>+'[6]28'!$O$5</f>
        <v>49</v>
      </c>
      <c r="L18" s="11">
        <f>+'[6]28'!$Q$5</f>
        <v>41</v>
      </c>
      <c r="M18" s="11">
        <f>+'[6]28'!$R$5</f>
        <v>39</v>
      </c>
      <c r="N18" s="11">
        <f>+'[6]28'!$S$5</f>
        <v>29</v>
      </c>
      <c r="O18" s="12">
        <f t="shared" si="0"/>
        <v>563</v>
      </c>
    </row>
    <row r="19" spans="1:15" x14ac:dyDescent="0.2">
      <c r="A19" s="10">
        <v>1021</v>
      </c>
      <c r="B19" s="10" t="s">
        <v>30</v>
      </c>
      <c r="C19" s="11">
        <f>+'[6]29'!$E$5</f>
        <v>15</v>
      </c>
      <c r="D19" s="11">
        <f>+'[6]29'!$F$5</f>
        <v>20</v>
      </c>
      <c r="E19" s="11">
        <f>+'[6]29'!$G$5</f>
        <v>24</v>
      </c>
      <c r="F19" s="11">
        <f>+'[6]29'!$I$5</f>
        <v>16</v>
      </c>
      <c r="G19" s="11">
        <f>+'[6]29'!$J$5</f>
        <v>19</v>
      </c>
      <c r="H19" s="11">
        <f>+'[6]29'!$K$5</f>
        <v>19</v>
      </c>
      <c r="I19" s="11">
        <f>+'[6]29'!$M$5</f>
        <v>10</v>
      </c>
      <c r="J19" s="11">
        <f>+'[6]29'!$N$5</f>
        <v>17</v>
      </c>
      <c r="K19" s="11">
        <f>+'[6]29'!$O$5</f>
        <v>18</v>
      </c>
      <c r="L19" s="11">
        <f>+'[6]29'!$Q$5</f>
        <v>13</v>
      </c>
      <c r="M19" s="11">
        <f>+'[6]29'!$R$5</f>
        <v>13</v>
      </c>
      <c r="N19" s="11">
        <f>+'[6]29'!$S$5</f>
        <v>10</v>
      </c>
      <c r="O19" s="12">
        <f t="shared" si="0"/>
        <v>194</v>
      </c>
    </row>
    <row r="20" spans="1:15" x14ac:dyDescent="0.2">
      <c r="A20" s="10">
        <v>1022</v>
      </c>
      <c r="B20" s="10" t="s">
        <v>31</v>
      </c>
      <c r="C20" s="11">
        <f>+'[6]30'!$E$5</f>
        <v>55</v>
      </c>
      <c r="D20" s="11">
        <f>+'[6]30'!$F$5</f>
        <v>39</v>
      </c>
      <c r="E20" s="11">
        <f>+'[6]30'!$G$5</f>
        <v>80</v>
      </c>
      <c r="F20" s="11">
        <f>+'[6]30'!$I$5</f>
        <v>87</v>
      </c>
      <c r="G20" s="11">
        <f>+'[6]30'!$J$5</f>
        <v>62</v>
      </c>
      <c r="H20" s="11">
        <f>+'[6]30'!$K$5</f>
        <v>74</v>
      </c>
      <c r="I20" s="11">
        <f>+'[6]30'!$M$5</f>
        <v>94</v>
      </c>
      <c r="J20" s="11">
        <f>+'[6]30'!$N$5</f>
        <v>64</v>
      </c>
      <c r="K20" s="11">
        <f>+'[6]30'!$O$5</f>
        <v>49</v>
      </c>
      <c r="L20" s="11">
        <f>+'[6]30'!$Q$5</f>
        <v>68</v>
      </c>
      <c r="M20" s="11">
        <f>+'[6]30'!$R$5</f>
        <v>39</v>
      </c>
      <c r="N20" s="11">
        <f>+'[6]30'!$S$5</f>
        <v>93</v>
      </c>
      <c r="O20" s="12">
        <f t="shared" si="0"/>
        <v>804</v>
      </c>
    </row>
    <row r="21" spans="1:15" x14ac:dyDescent="0.2">
      <c r="A21" s="10">
        <v>1023</v>
      </c>
      <c r="B21" s="10" t="s">
        <v>32</v>
      </c>
      <c r="C21" s="11">
        <f>+'[6]31'!$E$5</f>
        <v>18</v>
      </c>
      <c r="D21" s="11">
        <f>+'[6]31'!$F$5</f>
        <v>17</v>
      </c>
      <c r="E21" s="11">
        <f>+'[6]31'!$G$5</f>
        <v>11</v>
      </c>
      <c r="F21" s="11">
        <f>+'[6]31'!$I$5</f>
        <v>18</v>
      </c>
      <c r="G21" s="11">
        <f>+'[6]31'!$J$5</f>
        <v>16</v>
      </c>
      <c r="H21" s="11">
        <f>+'[6]31'!$K$5</f>
        <v>17</v>
      </c>
      <c r="I21" s="11">
        <f>+'[6]31'!$M$5</f>
        <v>5</v>
      </c>
      <c r="J21" s="11">
        <f>+'[6]31'!$N$5</f>
        <v>82</v>
      </c>
      <c r="K21" s="11">
        <f>+'[6]31'!$O$5</f>
        <v>45</v>
      </c>
      <c r="L21" s="11">
        <f>+'[6]31'!$Q$5</f>
        <v>16</v>
      </c>
      <c r="M21" s="11">
        <f>+'[6]31'!$R$5</f>
        <v>11</v>
      </c>
      <c r="N21" s="11">
        <f>+'[6]31'!$S$5</f>
        <v>9</v>
      </c>
      <c r="O21" s="12">
        <f t="shared" si="0"/>
        <v>265</v>
      </c>
    </row>
    <row r="22" spans="1:15" x14ac:dyDescent="0.2">
      <c r="A22" s="10">
        <v>1024</v>
      </c>
      <c r="B22" s="10" t="s">
        <v>33</v>
      </c>
      <c r="C22" s="11">
        <f>+'[6]32'!$E$5</f>
        <v>229</v>
      </c>
      <c r="D22" s="11">
        <f>+'[6]32'!$F$5</f>
        <v>133</v>
      </c>
      <c r="E22" s="11">
        <f>+'[6]32'!$G$5</f>
        <v>216</v>
      </c>
      <c r="F22" s="11">
        <f>+'[6]32'!$I$5</f>
        <v>148</v>
      </c>
      <c r="G22" s="11">
        <f>+'[6]32'!$J$5</f>
        <v>172</v>
      </c>
      <c r="H22" s="11">
        <f>+'[6]32'!$K$5</f>
        <v>186</v>
      </c>
      <c r="I22" s="11">
        <f>+'[6]32'!$M$5</f>
        <v>186</v>
      </c>
      <c r="J22" s="11">
        <f>+'[6]32'!$N$5</f>
        <v>161</v>
      </c>
      <c r="K22" s="11">
        <f>+'[6]32'!$O$5</f>
        <v>232</v>
      </c>
      <c r="L22" s="11">
        <f>+'[6]32'!$Q$5</f>
        <v>168</v>
      </c>
      <c r="M22" s="11">
        <f>+'[6]32'!$R$5</f>
        <v>141</v>
      </c>
      <c r="N22" s="11">
        <f>+'[6]32'!$S$5</f>
        <v>297</v>
      </c>
      <c r="O22" s="12">
        <f t="shared" si="0"/>
        <v>2269</v>
      </c>
    </row>
    <row r="23" spans="1:15" x14ac:dyDescent="0.2">
      <c r="A23" s="10">
        <v>1025</v>
      </c>
      <c r="B23" s="10" t="s">
        <v>34</v>
      </c>
      <c r="C23" s="11">
        <f>+'[6]33'!$E$5</f>
        <v>15</v>
      </c>
      <c r="D23" s="11">
        <f>+'[6]33'!$F$5</f>
        <v>6</v>
      </c>
      <c r="E23" s="11">
        <f>+'[6]33'!$G$5</f>
        <v>24</v>
      </c>
      <c r="F23" s="11">
        <f>+'[6]33'!$I$5</f>
        <v>18</v>
      </c>
      <c r="G23" s="11">
        <f>+'[6]33'!$J$5</f>
        <v>20</v>
      </c>
      <c r="H23" s="11">
        <f>+'[6]33'!$K$5</f>
        <v>27</v>
      </c>
      <c r="I23" s="11">
        <f>+'[6]33'!$M$5</f>
        <v>21</v>
      </c>
      <c r="J23" s="11">
        <f>+'[6]33'!$N$5</f>
        <v>41</v>
      </c>
      <c r="K23" s="11">
        <f>+'[6]33'!$O$5</f>
        <v>14</v>
      </c>
      <c r="L23" s="11">
        <f>+'[6]33'!$Q$5</f>
        <v>17</v>
      </c>
      <c r="M23" s="11">
        <f>+'[6]33'!$R$5</f>
        <v>50</v>
      </c>
      <c r="N23" s="11">
        <f>+'[6]33'!$S$5</f>
        <v>33</v>
      </c>
      <c r="O23" s="12">
        <f t="shared" si="0"/>
        <v>286</v>
      </c>
    </row>
    <row r="24" spans="1:15" x14ac:dyDescent="0.2">
      <c r="A24" s="10">
        <v>1026</v>
      </c>
      <c r="B24" s="10" t="s">
        <v>35</v>
      </c>
      <c r="C24" s="11">
        <f>+'[6]34'!$E$5</f>
        <v>2</v>
      </c>
      <c r="D24" s="11">
        <f>+'[6]34'!$F$5</f>
        <v>2</v>
      </c>
      <c r="E24" s="11">
        <f>+'[6]34'!$G$5</f>
        <v>5</v>
      </c>
      <c r="F24" s="11">
        <f>+'[6]34'!$I$5</f>
        <v>6</v>
      </c>
      <c r="G24" s="11">
        <f>+'[6]34'!$J$5</f>
        <v>3</v>
      </c>
      <c r="H24" s="11">
        <f>+'[6]34'!$K$5</f>
        <v>13</v>
      </c>
      <c r="I24" s="11">
        <f>+'[6]34'!$M$5</f>
        <v>11</v>
      </c>
      <c r="J24" s="11">
        <f>+'[6]34'!$N$5</f>
        <v>12</v>
      </c>
      <c r="K24" s="11">
        <f>+'[6]34'!$O$5</f>
        <v>7</v>
      </c>
      <c r="L24" s="11">
        <f>+'[6]34'!$Q$5</f>
        <v>6</v>
      </c>
      <c r="M24" s="11">
        <f>+'[6]34'!$R$5</f>
        <v>2</v>
      </c>
      <c r="N24" s="11">
        <f>+'[6]34'!$S$5</f>
        <v>4</v>
      </c>
      <c r="O24" s="12">
        <f t="shared" si="0"/>
        <v>73</v>
      </c>
    </row>
    <row r="25" spans="1:15" x14ac:dyDescent="0.2">
      <c r="A25" s="10">
        <v>1027</v>
      </c>
      <c r="B25" s="10" t="s">
        <v>36</v>
      </c>
      <c r="C25" s="11">
        <f>+'[6]35'!$E$5</f>
        <v>30</v>
      </c>
      <c r="D25" s="11">
        <f>+'[6]35'!$F$5</f>
        <v>40</v>
      </c>
      <c r="E25" s="11">
        <f>+'[6]35'!$G$5</f>
        <v>18</v>
      </c>
      <c r="F25" s="11">
        <f>+'[6]35'!$I$5</f>
        <v>25</v>
      </c>
      <c r="G25" s="11">
        <f>+'[6]35'!$J$5</f>
        <v>22</v>
      </c>
      <c r="H25" s="11">
        <f>+'[6]35'!$K$5</f>
        <v>33</v>
      </c>
      <c r="I25" s="11">
        <f>+'[6]35'!$M$5</f>
        <v>30</v>
      </c>
      <c r="J25" s="11">
        <f>+'[6]35'!$N$5</f>
        <v>35</v>
      </c>
      <c r="K25" s="11">
        <f>+'[6]35'!$O$5</f>
        <v>35</v>
      </c>
      <c r="L25" s="11">
        <f>+'[6]35'!$Q$5</f>
        <v>20</v>
      </c>
      <c r="M25" s="11">
        <f>+'[6]35'!$R$5</f>
        <v>12</v>
      </c>
      <c r="N25" s="11">
        <f>+'[6]35'!$S$5</f>
        <v>10</v>
      </c>
      <c r="O25" s="12">
        <f t="shared" si="0"/>
        <v>310</v>
      </c>
    </row>
    <row r="26" spans="1:15" x14ac:dyDescent="0.2">
      <c r="A26" s="10">
        <v>1028</v>
      </c>
      <c r="B26" s="10" t="s">
        <v>37</v>
      </c>
      <c r="C26" s="11">
        <f>+'[6]36'!$E$5</f>
        <v>33</v>
      </c>
      <c r="D26" s="11">
        <f>+'[6]36'!$F$5</f>
        <v>92</v>
      </c>
      <c r="E26" s="11">
        <f>+'[6]36'!$G$5</f>
        <v>51</v>
      </c>
      <c r="F26" s="11">
        <f>+'[6]36'!$I$5</f>
        <v>81</v>
      </c>
      <c r="G26" s="11">
        <f>+'[6]36'!$J$5</f>
        <v>35</v>
      </c>
      <c r="H26" s="11">
        <f>+'[6]36'!$K$5</f>
        <v>520</v>
      </c>
      <c r="I26" s="11">
        <f>+'[6]36'!$M$5</f>
        <v>208</v>
      </c>
      <c r="J26" s="11">
        <f>+'[6]36'!$N$5</f>
        <v>262</v>
      </c>
      <c r="K26" s="11">
        <f>+'[6]36'!$O$5</f>
        <v>147</v>
      </c>
      <c r="L26" s="11">
        <f>+'[6]36'!$Q$5</f>
        <v>180</v>
      </c>
      <c r="M26" s="11">
        <f>+'[6]36'!$R$5</f>
        <v>102</v>
      </c>
      <c r="N26" s="11">
        <f>+'[6]36'!$S$5</f>
        <v>75</v>
      </c>
      <c r="O26" s="12">
        <f t="shared" si="0"/>
        <v>1786</v>
      </c>
    </row>
    <row r="27" spans="1:15" x14ac:dyDescent="0.2">
      <c r="A27" s="10">
        <v>1029</v>
      </c>
      <c r="B27" s="10" t="s">
        <v>38</v>
      </c>
      <c r="C27" s="11">
        <f>+'[6]37'!$E$5</f>
        <v>0</v>
      </c>
      <c r="D27" s="11">
        <f>+'[6]37'!$F$5</f>
        <v>13</v>
      </c>
      <c r="E27" s="11">
        <f>+'[6]37'!$G$5</f>
        <v>8</v>
      </c>
      <c r="F27" s="11">
        <f>+'[6]37'!$I$5</f>
        <v>16</v>
      </c>
      <c r="G27" s="11">
        <f>+'[6]37'!$J$5</f>
        <v>10</v>
      </c>
      <c r="H27" s="11">
        <f>+'[6]37'!$K$5</f>
        <v>23</v>
      </c>
      <c r="I27" s="11">
        <f>+'[6]37'!$M$5</f>
        <v>16</v>
      </c>
      <c r="J27" s="11">
        <f>+'[6]37'!$N$5</f>
        <v>16</v>
      </c>
      <c r="K27" s="11">
        <f>+'[6]37'!$O$5</f>
        <v>11</v>
      </c>
      <c r="L27" s="11">
        <f>+'[6]37'!$Q$5</f>
        <v>5</v>
      </c>
      <c r="M27" s="11">
        <f>+'[6]37'!$R$5</f>
        <v>16</v>
      </c>
      <c r="N27" s="11">
        <f>+'[6]37'!$S$5</f>
        <v>18</v>
      </c>
      <c r="O27" s="12">
        <f t="shared" si="0"/>
        <v>152</v>
      </c>
    </row>
    <row r="28" spans="1:15" x14ac:dyDescent="0.2">
      <c r="A28" s="15">
        <v>1030</v>
      </c>
      <c r="B28" s="15" t="s">
        <v>18</v>
      </c>
      <c r="C28" s="16">
        <f>+'[6]17'!$E$5</f>
        <v>15</v>
      </c>
      <c r="D28" s="16">
        <f>+'[6]17'!$F$5</f>
        <v>21</v>
      </c>
      <c r="E28" s="16">
        <f>+'[6]17'!$G$5</f>
        <v>7</v>
      </c>
      <c r="F28" s="16">
        <f>+'[6]17'!$I$5</f>
        <v>11</v>
      </c>
      <c r="G28" s="16">
        <f>+'[6]17'!$J$5</f>
        <v>8</v>
      </c>
      <c r="H28" s="16">
        <f>+'[6]17'!$K$5</f>
        <v>6</v>
      </c>
      <c r="I28" s="16">
        <f>+'[6]17'!$M$5</f>
        <v>12</v>
      </c>
      <c r="J28" s="16">
        <f>+'[6]17'!$N$5</f>
        <v>13</v>
      </c>
      <c r="K28" s="16">
        <f>+'[6]17'!$O$5</f>
        <v>12</v>
      </c>
      <c r="L28" s="16">
        <f>+'[6]17'!$Q$5</f>
        <v>8</v>
      </c>
      <c r="M28" s="16">
        <f>+'[6]17'!$R$5</f>
        <v>8</v>
      </c>
      <c r="N28" s="16">
        <f>+'[6]17'!$S$5</f>
        <v>15</v>
      </c>
      <c r="O28" s="17">
        <f t="shared" si="0"/>
        <v>136</v>
      </c>
    </row>
    <row r="29" spans="1:15" x14ac:dyDescent="0.2">
      <c r="A29" s="4">
        <v>10300</v>
      </c>
      <c r="B29" s="4" t="s">
        <v>59</v>
      </c>
      <c r="C29" s="5">
        <f>SUM(C2:C28)</f>
        <v>1506</v>
      </c>
      <c r="D29" s="5">
        <f t="shared" ref="D29:N29" si="1">SUM(D2:D28)</f>
        <v>1604</v>
      </c>
      <c r="E29" s="5">
        <f t="shared" si="1"/>
        <v>1378</v>
      </c>
      <c r="F29" s="5">
        <f t="shared" si="1"/>
        <v>1460</v>
      </c>
      <c r="G29" s="5">
        <f t="shared" si="1"/>
        <v>1593</v>
      </c>
      <c r="H29" s="5">
        <f t="shared" si="1"/>
        <v>2208</v>
      </c>
      <c r="I29" s="5">
        <f t="shared" si="1"/>
        <v>1752</v>
      </c>
      <c r="J29" s="5">
        <f t="shared" si="1"/>
        <v>1918</v>
      </c>
      <c r="K29" s="5">
        <f t="shared" si="1"/>
        <v>1618</v>
      </c>
      <c r="L29" s="5">
        <f t="shared" si="1"/>
        <v>1647</v>
      </c>
      <c r="M29" s="5">
        <f t="shared" si="1"/>
        <v>1653</v>
      </c>
      <c r="N29" s="5">
        <f t="shared" si="1"/>
        <v>1941</v>
      </c>
      <c r="O29" s="6">
        <f t="shared" si="0"/>
        <v>20278</v>
      </c>
    </row>
    <row r="30" spans="1:15" x14ac:dyDescent="0.2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15" x14ac:dyDescent="0.2">
      <c r="A31" s="3" t="s">
        <v>52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59</v>
      </c>
    </row>
    <row r="32" spans="1:15" x14ac:dyDescent="0.2">
      <c r="A32" s="7">
        <v>1004</v>
      </c>
      <c r="B32" s="7" t="s">
        <v>94</v>
      </c>
      <c r="C32" s="19">
        <f>+'[6]11'!$E$18/10^6</f>
        <v>2.3243179999999999</v>
      </c>
      <c r="D32" s="19">
        <f>+'[6]11'!$F$18/10^6</f>
        <v>2.4144000000000001</v>
      </c>
      <c r="E32" s="19">
        <f>+'[6]11'!$G$18/10^6</f>
        <v>2.405742</v>
      </c>
      <c r="F32" s="19">
        <f>+'[6]11'!$I$18/10^6</f>
        <v>2.4515829999999998</v>
      </c>
      <c r="G32" s="19">
        <f>+'[6]11'!$J$18/10^6</f>
        <v>2.4726849999999998</v>
      </c>
      <c r="H32" s="19">
        <f>+'[6]11'!$K$18/10^6</f>
        <v>2.4101979999999998</v>
      </c>
      <c r="I32" s="19">
        <f>+'[6]11'!$M$18/10^6</f>
        <v>2.6150890000000002</v>
      </c>
      <c r="J32" s="19">
        <f>+'[6]11'!$N$18/10^6</f>
        <v>2.7534580000000002</v>
      </c>
      <c r="K32" s="19">
        <f>+'[6]11'!$O$18/10^6</f>
        <v>2.6477539999999999</v>
      </c>
      <c r="L32" s="19">
        <f>+'[6]11'!$Q$18/10^6</f>
        <v>2.474799</v>
      </c>
      <c r="M32" s="19">
        <f>+'[6]11'!$R$18/10^6</f>
        <v>2.5221689999999999</v>
      </c>
      <c r="N32" s="19">
        <f>+'[6]11'!$S$18/10^6</f>
        <v>2.5301900000000002</v>
      </c>
      <c r="O32" s="20">
        <f>SUM(C32:N32)</f>
        <v>30.022385000000003</v>
      </c>
    </row>
    <row r="33" spans="1:15" x14ac:dyDescent="0.2">
      <c r="A33" s="10">
        <v>1005</v>
      </c>
      <c r="B33" s="10" t="s">
        <v>13</v>
      </c>
      <c r="C33" s="21">
        <f>+'[6]12'!$E$18/10^6</f>
        <v>3.9576E-2</v>
      </c>
      <c r="D33" s="21">
        <f>+'[6]12'!$F$18/10^6</f>
        <v>4.0624E-2</v>
      </c>
      <c r="E33" s="21">
        <f>+'[6]12'!$G$18/10^6</f>
        <v>3.9019999999999999E-2</v>
      </c>
      <c r="F33" s="21">
        <f>+'[6]12'!$I$18/10^6</f>
        <v>4.2945999999999998E-2</v>
      </c>
      <c r="G33" s="21">
        <f>+'[6]12'!$J$18/10^6</f>
        <v>4.2552E-2</v>
      </c>
      <c r="H33" s="21">
        <f>+'[6]12'!$K$18/10^6</f>
        <v>4.1813999999999997E-2</v>
      </c>
      <c r="I33" s="21">
        <f>+'[6]12'!$M$18/10^6</f>
        <v>5.2553000000000002E-2</v>
      </c>
      <c r="J33" s="21">
        <f>+'[6]12'!$N$18/10^6</f>
        <v>4.9369999999999997E-2</v>
      </c>
      <c r="K33" s="21">
        <f>+'[6]12'!$O$18/10^6</f>
        <v>4.6725000000000003E-2</v>
      </c>
      <c r="L33" s="21">
        <f>+'[6]12'!$Q$18/10^6</f>
        <v>4.4430999999999998E-2</v>
      </c>
      <c r="M33" s="21">
        <f>+'[6]12'!$R$18/10^6</f>
        <v>4.5324000000000003E-2</v>
      </c>
      <c r="N33" s="21">
        <f>+'[6]12'!$S$18/10^6</f>
        <v>4.5504000000000003E-2</v>
      </c>
      <c r="O33" s="22">
        <f t="shared" ref="O33:O59" si="2">SUM(C33:N33)</f>
        <v>0.53043899999999999</v>
      </c>
    </row>
    <row r="34" spans="1:15" x14ac:dyDescent="0.2">
      <c r="A34" s="10">
        <v>1006</v>
      </c>
      <c r="B34" s="10" t="s">
        <v>14</v>
      </c>
      <c r="C34" s="21">
        <f>+'[6]13'!$E$18/10^6</f>
        <v>0.16264999999999999</v>
      </c>
      <c r="D34" s="21">
        <f>+'[6]13'!$F$18/10^6</f>
        <v>0.18126900000000001</v>
      </c>
      <c r="E34" s="21">
        <f>+'[6]13'!$G$18/10^6</f>
        <v>0.176896</v>
      </c>
      <c r="F34" s="21">
        <f>+'[6]13'!$I$18/10^6</f>
        <v>0.17738899999999999</v>
      </c>
      <c r="G34" s="21">
        <f>+'[6]13'!$J$18/10^6</f>
        <v>0.193082</v>
      </c>
      <c r="H34" s="21">
        <f>+'[6]13'!$K$18/10^6</f>
        <v>0.19020799999999999</v>
      </c>
      <c r="I34" s="21">
        <f>+'[6]13'!$M$18/10^6</f>
        <v>0.21531800000000001</v>
      </c>
      <c r="J34" s="21">
        <f>+'[6]13'!$N$18/10^6</f>
        <v>0.22470100000000001</v>
      </c>
      <c r="K34" s="21">
        <f>+'[6]13'!$O$18/10^6</f>
        <v>0.20860899999999999</v>
      </c>
      <c r="L34" s="21">
        <f>+'[6]13'!$Q$18/10^6</f>
        <v>0.193748</v>
      </c>
      <c r="M34" s="21">
        <f>+'[6]13'!$R$18/10^6</f>
        <v>0.19342300000000001</v>
      </c>
      <c r="N34" s="21">
        <f>+'[6]13'!$S$18/10^6</f>
        <v>0.192082</v>
      </c>
      <c r="O34" s="22">
        <f t="shared" si="2"/>
        <v>2.3093750000000002</v>
      </c>
    </row>
    <row r="35" spans="1:15" x14ac:dyDescent="0.2">
      <c r="A35" s="10">
        <v>1007</v>
      </c>
      <c r="B35" s="10" t="s">
        <v>15</v>
      </c>
      <c r="C35" s="21">
        <f>+'[6]14'!$E$18/10^6</f>
        <v>0.34620499999999998</v>
      </c>
      <c r="D35" s="21">
        <f>+'[6]14'!$F$18/10^6</f>
        <v>0.37645299999999998</v>
      </c>
      <c r="E35" s="21">
        <f>+'[6]14'!$G$18/10^6</f>
        <v>0.36281200000000002</v>
      </c>
      <c r="F35" s="21">
        <f>+'[6]14'!$I$18/10^6</f>
        <v>0.36780400000000002</v>
      </c>
      <c r="G35" s="21">
        <f>+'[6]14'!$J$18/10^6</f>
        <v>0.36323800000000001</v>
      </c>
      <c r="H35" s="21">
        <f>+'[6]14'!$K$18/10^6</f>
        <v>0.352107</v>
      </c>
      <c r="I35" s="21">
        <f>+'[6]14'!$M$18/10^6</f>
        <v>0.38329400000000002</v>
      </c>
      <c r="J35" s="21">
        <f>+'[6]14'!$N$18/10^6</f>
        <v>0.406086</v>
      </c>
      <c r="K35" s="21">
        <f>+'[6]14'!$O$18/10^6</f>
        <v>0.38209300000000002</v>
      </c>
      <c r="L35" s="21">
        <f>+'[6]14'!$Q$18/10^6</f>
        <v>0.37350800000000001</v>
      </c>
      <c r="M35" s="21">
        <f>+'[6]14'!$R$18/10^6</f>
        <v>0.37170399999999998</v>
      </c>
      <c r="N35" s="21">
        <f>+'[6]14'!$S$18/10^6</f>
        <v>0.37792700000000001</v>
      </c>
      <c r="O35" s="22">
        <f t="shared" si="2"/>
        <v>4.4632310000000004</v>
      </c>
    </row>
    <row r="36" spans="1:15" x14ac:dyDescent="0.2">
      <c r="A36" s="10">
        <v>1008</v>
      </c>
      <c r="B36" s="10" t="s">
        <v>16</v>
      </c>
      <c r="C36" s="21">
        <f>+'[6]15'!$E$18/10^6</f>
        <v>6.0611999999999999E-2</v>
      </c>
      <c r="D36" s="21">
        <f>+'[6]15'!$F$18/10^6</f>
        <v>6.2135999999999997E-2</v>
      </c>
      <c r="E36" s="21">
        <f>+'[6]15'!$G$18/10^6</f>
        <v>6.2654000000000001E-2</v>
      </c>
      <c r="F36" s="21">
        <f>+'[6]15'!$I$18/10^6</f>
        <v>6.9261000000000003E-2</v>
      </c>
      <c r="G36" s="21">
        <f>+'[6]15'!$J$18/10^6</f>
        <v>6.4021999999999996E-2</v>
      </c>
      <c r="H36" s="21">
        <f>+'[6]15'!$K$18/10^6</f>
        <v>6.1947000000000002E-2</v>
      </c>
      <c r="I36" s="21">
        <f>+'[6]15'!$M$18/10^6</f>
        <v>7.1212999999999999E-2</v>
      </c>
      <c r="J36" s="21">
        <f>+'[6]15'!$N$18/10^6</f>
        <v>7.2925000000000004E-2</v>
      </c>
      <c r="K36" s="21">
        <f>+'[6]15'!$O$18/10^6</f>
        <v>7.1899000000000005E-2</v>
      </c>
      <c r="L36" s="21">
        <f>+'[6]15'!$Q$18/10^6</f>
        <v>6.1900999999999998E-2</v>
      </c>
      <c r="M36" s="21">
        <f>+'[6]15'!$R$18/10^6</f>
        <v>7.0673E-2</v>
      </c>
      <c r="N36" s="21">
        <f>+'[6]15'!$S$18/10^6</f>
        <v>6.6808000000000006E-2</v>
      </c>
      <c r="O36" s="22">
        <f t="shared" si="2"/>
        <v>0.79605099999999995</v>
      </c>
    </row>
    <row r="37" spans="1:15" x14ac:dyDescent="0.2">
      <c r="A37" s="10">
        <v>1009</v>
      </c>
      <c r="B37" s="10" t="s">
        <v>17</v>
      </c>
      <c r="C37" s="21">
        <f>+'[6]16'!$E$18/10^6</f>
        <v>8.2983600000000005E-2</v>
      </c>
      <c r="D37" s="21">
        <f>+'[6]16'!$F$18/10^6</f>
        <v>8.8015700000000002E-2</v>
      </c>
      <c r="E37" s="21">
        <f>+'[6]16'!$G$18/10^6</f>
        <v>7.8630699999999998E-2</v>
      </c>
      <c r="F37" s="21">
        <f>+'[6]16'!$I$18/10^6</f>
        <v>9.2873700000000003E-2</v>
      </c>
      <c r="G37" s="21">
        <f>+'[6]16'!$J$18/10^6</f>
        <v>8.2203999999999999E-2</v>
      </c>
      <c r="H37" s="21">
        <f>+'[6]16'!$K$18/10^6</f>
        <v>8.0936899999999992E-2</v>
      </c>
      <c r="I37" s="21">
        <f>+'[6]16'!$M$18/10^6</f>
        <v>8.9624800000000004E-2</v>
      </c>
      <c r="J37" s="21">
        <f>+'[6]16'!$N$18/10^6</f>
        <v>9.2654100000000003E-2</v>
      </c>
      <c r="K37" s="21">
        <f>+'[6]16'!$O$18/10^6</f>
        <v>9.2896500000000007E-2</v>
      </c>
      <c r="L37" s="21">
        <f>+'[6]16'!$Q$18/10^6</f>
        <v>9.1031000000000001E-2</v>
      </c>
      <c r="M37" s="21">
        <f>+'[6]16'!$R$18/10^6</f>
        <v>9.0749899999999994E-2</v>
      </c>
      <c r="N37" s="21">
        <f>+'[6]16'!$S$18/10^6</f>
        <v>8.4307300000000002E-2</v>
      </c>
      <c r="O37" s="22">
        <f t="shared" si="2"/>
        <v>1.0469082000000001</v>
      </c>
    </row>
    <row r="38" spans="1:15" x14ac:dyDescent="0.2">
      <c r="A38" s="10">
        <v>1010</v>
      </c>
      <c r="B38" s="10" t="s">
        <v>19</v>
      </c>
      <c r="C38" s="21">
        <f>+'[6]18'!$E$18/10^6</f>
        <v>0.12771399999999999</v>
      </c>
      <c r="D38" s="21">
        <f>+'[6]18'!$F$18/10^6</f>
        <v>0.13836599999999999</v>
      </c>
      <c r="E38" s="21">
        <f>+'[6]18'!$G$18/10^6</f>
        <v>0.112233</v>
      </c>
      <c r="F38" s="21">
        <f>+'[6]18'!$I$18/10^6</f>
        <v>0.139234</v>
      </c>
      <c r="G38" s="21">
        <f>+'[6]18'!$J$18/10^6</f>
        <v>0.12867600000000001</v>
      </c>
      <c r="H38" s="21">
        <f>+'[6]18'!$K$18/10^6</f>
        <v>0.120888</v>
      </c>
      <c r="I38" s="21">
        <f>+'[6]18'!$M$18/10^6</f>
        <v>0.144264</v>
      </c>
      <c r="J38" s="21">
        <f>+'[6]18'!$N$18/10^6</f>
        <v>0.152091</v>
      </c>
      <c r="K38" s="21">
        <f>+'[6]18'!$O$18/10^6</f>
        <v>0.13988600000000001</v>
      </c>
      <c r="L38" s="21">
        <f>+'[6]18'!$Q$18/10^6</f>
        <v>0.13077</v>
      </c>
      <c r="M38" s="21">
        <f>+'[6]18'!$R$18/10^6</f>
        <v>0.13186600000000001</v>
      </c>
      <c r="N38" s="21">
        <f>+'[6]18'!$S$18/10^6</f>
        <v>0.122643</v>
      </c>
      <c r="O38" s="22">
        <f t="shared" si="2"/>
        <v>1.5886310000000001</v>
      </c>
    </row>
    <row r="39" spans="1:15" x14ac:dyDescent="0.2">
      <c r="A39" s="10">
        <v>1011</v>
      </c>
      <c r="B39" s="10" t="s">
        <v>20</v>
      </c>
      <c r="C39" s="21">
        <f>+'[6]19'!$E$18/10^6</f>
        <v>6.9918999999999995E-2</v>
      </c>
      <c r="D39" s="21">
        <f>+'[6]19'!$F$18/10^6</f>
        <v>8.0509999999999998E-2</v>
      </c>
      <c r="E39" s="21">
        <f>+'[6]19'!$G$18/10^6</f>
        <v>7.3263999999999996E-2</v>
      </c>
      <c r="F39" s="21">
        <f>+'[6]19'!$I$18/10^6</f>
        <v>7.1292999999999995E-2</v>
      </c>
      <c r="G39" s="21">
        <f>+'[6]19'!$J$18/10^6</f>
        <v>7.2116E-2</v>
      </c>
      <c r="H39" s="21">
        <f>+'[6]19'!$K$18/10^6</f>
        <v>7.4091000000000004E-2</v>
      </c>
      <c r="I39" s="21">
        <f>+'[6]19'!$M$18/10^6</f>
        <v>8.9468000000000006E-2</v>
      </c>
      <c r="J39" s="21">
        <f>+'[6]19'!$N$18/10^6</f>
        <v>9.6706E-2</v>
      </c>
      <c r="K39" s="21">
        <f>+'[6]19'!$O$18/10^6</f>
        <v>8.8358000000000006E-2</v>
      </c>
      <c r="L39" s="21">
        <f>+'[6]19'!$Q$18/10^6</f>
        <v>7.5098999999999999E-2</v>
      </c>
      <c r="M39" s="21">
        <f>+'[6]19'!$R$18/10^6</f>
        <v>7.6277999999999999E-2</v>
      </c>
      <c r="N39" s="21">
        <f>+'[6]19'!$S$18/10^6</f>
        <v>7.6770000000000005E-2</v>
      </c>
      <c r="O39" s="22">
        <f t="shared" si="2"/>
        <v>0.94387200000000004</v>
      </c>
    </row>
    <row r="40" spans="1:15" x14ac:dyDescent="0.2">
      <c r="A40" s="10">
        <v>1012</v>
      </c>
      <c r="B40" s="10" t="s">
        <v>21</v>
      </c>
      <c r="C40" s="21">
        <f>+'[6]20'!$E$18/10^6</f>
        <v>0.22636400000000001</v>
      </c>
      <c r="D40" s="21">
        <f>+'[6]20'!$F$18/10^6</f>
        <v>0.235038</v>
      </c>
      <c r="E40" s="21">
        <f>+'[6]20'!$G$18/10^6</f>
        <v>0.22955500000000001</v>
      </c>
      <c r="F40" s="21">
        <f>+'[6]20'!$I$18/10^6</f>
        <v>0.22226799999999999</v>
      </c>
      <c r="G40" s="21">
        <f>+'[6]20'!$J$18/10^6</f>
        <v>0.22390199999999999</v>
      </c>
      <c r="H40" s="21">
        <f>+'[6]20'!$K$18/10^6</f>
        <v>0.22348799999999999</v>
      </c>
      <c r="I40" s="21">
        <f>+'[6]20'!$M$18/10^6</f>
        <v>0.241036</v>
      </c>
      <c r="J40" s="21">
        <f>+'[6]20'!$N$18/10^6</f>
        <v>0.27509</v>
      </c>
      <c r="K40" s="21">
        <f>+'[6]20'!$O$18/10^6</f>
        <v>0.25836599999999998</v>
      </c>
      <c r="L40" s="21">
        <f>+'[6]20'!$Q$18/10^6</f>
        <v>0.246943</v>
      </c>
      <c r="M40" s="21">
        <f>+'[6]20'!$R$18/10^6</f>
        <v>0.24011099999999999</v>
      </c>
      <c r="N40" s="21">
        <f>+'[6]20'!$S$18/10^6</f>
        <v>0.245479</v>
      </c>
      <c r="O40" s="22">
        <f t="shared" si="2"/>
        <v>2.8676400000000002</v>
      </c>
    </row>
    <row r="41" spans="1:15" x14ac:dyDescent="0.2">
      <c r="A41" s="10">
        <v>1013</v>
      </c>
      <c r="B41" s="10" t="s">
        <v>22</v>
      </c>
      <c r="C41" s="21">
        <f>+'[6]21'!$E$18/10^6</f>
        <v>1.1408E-2</v>
      </c>
      <c r="D41" s="21">
        <f>+'[6]21'!$F$18/10^6</f>
        <v>1.2914E-2</v>
      </c>
      <c r="E41" s="21">
        <f>+'[6]21'!$G$18/10^6</f>
        <v>1.1284000000000001E-2</v>
      </c>
      <c r="F41" s="21">
        <f>+'[6]21'!$I$18/10^6</f>
        <v>1.1863E-2</v>
      </c>
      <c r="G41" s="21">
        <f>+'[6]21'!$J$18/10^6</f>
        <v>1.2078E-2</v>
      </c>
      <c r="H41" s="21">
        <f>+'[6]21'!$K$18/10^6</f>
        <v>1.2389000000000001E-2</v>
      </c>
      <c r="I41" s="21">
        <f>+'[6]21'!$M$18/10^6</f>
        <v>1.6684999999999998E-2</v>
      </c>
      <c r="J41" s="21">
        <f>+'[6]21'!$N$18/10^6</f>
        <v>1.4513E-2</v>
      </c>
      <c r="K41" s="21">
        <f>+'[6]21'!$O$18/10^6</f>
        <v>1.4475E-2</v>
      </c>
      <c r="L41" s="21">
        <f>+'[6]21'!$Q$18/10^6</f>
        <v>1.5200999999999999E-2</v>
      </c>
      <c r="M41" s="21">
        <f>+'[6]21'!$R$18/10^6</f>
        <v>1.3297E-2</v>
      </c>
      <c r="N41" s="21">
        <f>+'[6]21'!$S$18/10^6</f>
        <v>1.2659E-2</v>
      </c>
      <c r="O41" s="22">
        <f t="shared" si="2"/>
        <v>0.15876600000000002</v>
      </c>
    </row>
    <row r="42" spans="1:15" x14ac:dyDescent="0.2">
      <c r="A42" s="10">
        <v>1014</v>
      </c>
      <c r="B42" s="10" t="s">
        <v>23</v>
      </c>
      <c r="C42" s="21">
        <f>+'[6]22'!$E$18/10^6</f>
        <v>0.63745099999999999</v>
      </c>
      <c r="D42" s="21">
        <f>+'[6]22'!$F$18/10^6</f>
        <v>0.66392799999999996</v>
      </c>
      <c r="E42" s="21">
        <f>+'[6]22'!$G$18/10^6</f>
        <v>0.67505199999999999</v>
      </c>
      <c r="F42" s="21">
        <f>+'[6]22'!$I$18/10^6</f>
        <v>0.69326600000000005</v>
      </c>
      <c r="G42" s="21">
        <f>+'[6]22'!$J$18/10^6</f>
        <v>0.65155099999999999</v>
      </c>
      <c r="H42" s="21">
        <f>+'[6]22'!$K$18/10^6</f>
        <v>0.666906</v>
      </c>
      <c r="I42" s="21">
        <f>+'[6]22'!$M$18/10^6</f>
        <v>0.76614899999999997</v>
      </c>
      <c r="J42" s="21">
        <f>+'[6]22'!$N$18/10^6</f>
        <v>0.76804899999999998</v>
      </c>
      <c r="K42" s="21">
        <f>+'[6]22'!$O$18/10^6</f>
        <v>0.74330099999999999</v>
      </c>
      <c r="L42" s="21">
        <f>+'[6]22'!$Q$18/10^6</f>
        <v>0.70840899999999996</v>
      </c>
      <c r="M42" s="21">
        <f>+'[6]22'!$R$18/10^6</f>
        <v>0.68760100000000002</v>
      </c>
      <c r="N42" s="21">
        <f>+'[6]22'!$S$18/10^6</f>
        <v>0.69067800000000001</v>
      </c>
      <c r="O42" s="22">
        <f t="shared" si="2"/>
        <v>8.3523409999999991</v>
      </c>
    </row>
    <row r="43" spans="1:15" x14ac:dyDescent="0.2">
      <c r="A43" s="10">
        <v>1015</v>
      </c>
      <c r="B43" s="10" t="s">
        <v>24</v>
      </c>
      <c r="C43" s="21">
        <f>+'[6]23'!$E$18/10^6</f>
        <v>6.8014000000000005E-2</v>
      </c>
      <c r="D43" s="21">
        <f>+'[6]23'!$F$18/10^6</f>
        <v>6.7826600000000001E-2</v>
      </c>
      <c r="E43" s="21">
        <f>+'[6]23'!$G$18/10^6</f>
        <v>6.7090300000000005E-2</v>
      </c>
      <c r="F43" s="21">
        <f>+'[6]23'!$I$18/10^6</f>
        <v>7.3349499999999998E-2</v>
      </c>
      <c r="G43" s="21">
        <f>+'[6]23'!$J$18/10^6</f>
        <v>7.137389999999999E-2</v>
      </c>
      <c r="H43" s="21">
        <f>+'[6]23'!$K$18/10^6</f>
        <v>6.9964800000000008E-2</v>
      </c>
      <c r="I43" s="21">
        <f>+'[6]23'!$M$18/10^6</f>
        <v>8.5480899999999999E-2</v>
      </c>
      <c r="J43" s="21">
        <f>+'[6]23'!$N$18/10^6</f>
        <v>8.6439799999999997E-2</v>
      </c>
      <c r="K43" s="21">
        <f>+'[6]23'!$O$18/10^6</f>
        <v>7.7260499999999996E-2</v>
      </c>
      <c r="L43" s="21">
        <f>+'[6]23'!$Q$18/10^6</f>
        <v>7.3223399999999994E-2</v>
      </c>
      <c r="M43" s="21">
        <f>+'[6]23'!$R$18/10^6</f>
        <v>7.1450100000000002E-2</v>
      </c>
      <c r="N43" s="21">
        <f>+'[6]23'!$S$18/10^6</f>
        <v>7.4928899999999993E-2</v>
      </c>
      <c r="O43" s="22">
        <f t="shared" si="2"/>
        <v>0.88640269999999977</v>
      </c>
    </row>
    <row r="44" spans="1:15" x14ac:dyDescent="0.2">
      <c r="A44" s="10">
        <v>1016</v>
      </c>
      <c r="B44" s="10" t="s">
        <v>25</v>
      </c>
      <c r="C44" s="21">
        <f>+'[6]24'!$E$18/10^6</f>
        <v>9.1412199999999999E-2</v>
      </c>
      <c r="D44" s="21">
        <f>+'[6]24'!$F$18/10^6</f>
        <v>9.7407800000000003E-2</v>
      </c>
      <c r="E44" s="21">
        <f>+'[6]24'!$G$18/10^6</f>
        <v>9.7851800000000003E-2</v>
      </c>
      <c r="F44" s="21">
        <f>+'[6]24'!$I$18/10^6</f>
        <v>9.8861699999999997E-2</v>
      </c>
      <c r="G44" s="21">
        <f>+'[6]24'!$J$18/10^6</f>
        <v>0.1016807</v>
      </c>
      <c r="H44" s="21">
        <f>+'[6]24'!$K$18/10^6</f>
        <v>0.1051777</v>
      </c>
      <c r="I44" s="21">
        <f>+'[6]24'!$M$18/10^6</f>
        <v>0.1258069</v>
      </c>
      <c r="J44" s="21">
        <f>+'[6]24'!$N$18/10^6</f>
        <v>0.12503139999999999</v>
      </c>
      <c r="K44" s="21">
        <f>+'[6]24'!$O$18/10^6</f>
        <v>0.11466739999999999</v>
      </c>
      <c r="L44" s="21">
        <f>+'[6]24'!$Q$18/10^6</f>
        <v>0.1029355</v>
      </c>
      <c r="M44" s="21">
        <f>+'[6]24'!$R$18/10^6</f>
        <v>0.1046846</v>
      </c>
      <c r="N44" s="21">
        <f>+'[6]24'!$S$18/10^6</f>
        <v>0.10185760000000001</v>
      </c>
      <c r="O44" s="22">
        <f t="shared" si="2"/>
        <v>1.2673752999999999</v>
      </c>
    </row>
    <row r="45" spans="1:15" x14ac:dyDescent="0.2">
      <c r="A45" s="10">
        <v>1017</v>
      </c>
      <c r="B45" s="10" t="s">
        <v>26</v>
      </c>
      <c r="C45" s="21">
        <f>+'[6]25'!$E$18/10^6</f>
        <v>0.19090699999999999</v>
      </c>
      <c r="D45" s="21">
        <f>+'[6]25'!$F$18/10^6</f>
        <v>0.19747300000000001</v>
      </c>
      <c r="E45" s="21">
        <f>+'[6]25'!$G$18/10^6</f>
        <v>0.19647899999999999</v>
      </c>
      <c r="F45" s="21">
        <f>+'[6]25'!$I$18/10^6</f>
        <v>0.19703699999999999</v>
      </c>
      <c r="G45" s="21">
        <f>+'[6]25'!$J$18/10^6</f>
        <v>0.19108</v>
      </c>
      <c r="H45" s="21">
        <f>+'[6]25'!$K$18/10^6</f>
        <v>0.191249</v>
      </c>
      <c r="I45" s="21">
        <f>+'[6]25'!$M$18/10^6</f>
        <v>0.220836</v>
      </c>
      <c r="J45" s="21">
        <f>+'[6]25'!$N$18/10^6</f>
        <v>0.225551</v>
      </c>
      <c r="K45" s="21">
        <f>+'[6]25'!$O$18/10^6</f>
        <v>0.210594</v>
      </c>
      <c r="L45" s="21">
        <f>+'[6]25'!$Q$18/10^6</f>
        <v>0.200207</v>
      </c>
      <c r="M45" s="21">
        <f>+'[6]25'!$R$18/10^6</f>
        <v>0.2001</v>
      </c>
      <c r="N45" s="21">
        <f>+'[6]25'!$S$18/10^6</f>
        <v>0.193443</v>
      </c>
      <c r="O45" s="22">
        <f t="shared" si="2"/>
        <v>2.4149559999999997</v>
      </c>
    </row>
    <row r="46" spans="1:15" x14ac:dyDescent="0.2">
      <c r="A46" s="10">
        <v>1018</v>
      </c>
      <c r="B46" s="10" t="s">
        <v>27</v>
      </c>
      <c r="C46" s="21">
        <f>+'[6]26'!$E$18/10^6</f>
        <v>8.6626999999999996E-2</v>
      </c>
      <c r="D46" s="21">
        <f>+'[6]26'!$F$18/10^6</f>
        <v>8.1528000000000003E-2</v>
      </c>
      <c r="E46" s="21">
        <f>+'[6]26'!$G$18/10^6</f>
        <v>8.3896999999999999E-2</v>
      </c>
      <c r="F46" s="21">
        <f>+'[6]26'!$I$18/10^6</f>
        <v>8.6962999999999999E-2</v>
      </c>
      <c r="G46" s="21">
        <f>+'[6]26'!$J$18/10^6</f>
        <v>8.6069000000000007E-2</v>
      </c>
      <c r="H46" s="21">
        <f>+'[6]26'!$K$18/10^6</f>
        <v>8.2660999999999998E-2</v>
      </c>
      <c r="I46" s="21">
        <f>+'[6]26'!$M$18/10^6</f>
        <v>0.100716</v>
      </c>
      <c r="J46" s="21">
        <f>+'[6]26'!$N$18/10^6</f>
        <v>0.10845399999999999</v>
      </c>
      <c r="K46" s="21">
        <f>+'[6]26'!$O$18/10^6</f>
        <v>9.6682000000000004E-2</v>
      </c>
      <c r="L46" s="21">
        <f>+'[6]26'!$Q$18/10^6</f>
        <v>9.3885999999999997E-2</v>
      </c>
      <c r="M46" s="21">
        <f>+'[6]26'!$R$18/10^6</f>
        <v>8.6565000000000003E-2</v>
      </c>
      <c r="N46" s="21">
        <f>+'[6]26'!$S$18/10^6</f>
        <v>8.4267999999999996E-2</v>
      </c>
      <c r="O46" s="22">
        <f t="shared" si="2"/>
        <v>1.0783160000000001</v>
      </c>
    </row>
    <row r="47" spans="1:15" x14ac:dyDescent="0.2">
      <c r="A47" s="10">
        <v>1019</v>
      </c>
      <c r="B47" s="10" t="s">
        <v>28</v>
      </c>
      <c r="C47" s="21">
        <f>+'[6]27'!$E$18/10^6</f>
        <v>5.2954000000000001E-2</v>
      </c>
      <c r="D47" s="21">
        <f>+'[6]27'!$F$18/10^6</f>
        <v>4.9056000000000002E-2</v>
      </c>
      <c r="E47" s="21">
        <f>+'[6]27'!$G$18/10^6</f>
        <v>5.2878000000000001E-2</v>
      </c>
      <c r="F47" s="21">
        <f>+'[6]27'!$I$18/10^6</f>
        <v>5.4927999999999998E-2</v>
      </c>
      <c r="G47" s="21">
        <f>+'[6]27'!$J$18/10^6</f>
        <v>4.6408999999999999E-2</v>
      </c>
      <c r="H47" s="21">
        <f>+'[6]27'!$K$18/10^6</f>
        <v>4.9909000000000002E-2</v>
      </c>
      <c r="I47" s="21">
        <f>+'[6]27'!$M$18/10^6</f>
        <v>5.9461E-2</v>
      </c>
      <c r="J47" s="21">
        <f>+'[6]27'!$N$18/10^6</f>
        <v>5.6904999999999997E-2</v>
      </c>
      <c r="K47" s="21">
        <f>+'[6]27'!$O$18/10^6</f>
        <v>5.2686999999999998E-2</v>
      </c>
      <c r="L47" s="21">
        <f>+'[6]27'!$Q$18/10^6</f>
        <v>4.7039999999999998E-2</v>
      </c>
      <c r="M47" s="21">
        <f>+'[6]27'!$R$18/10^6</f>
        <v>5.1482E-2</v>
      </c>
      <c r="N47" s="21">
        <f>+'[6]27'!$S$18/10^6</f>
        <v>5.7401000000000001E-2</v>
      </c>
      <c r="O47" s="22">
        <f t="shared" si="2"/>
        <v>0.63110999999999995</v>
      </c>
    </row>
    <row r="48" spans="1:15" x14ac:dyDescent="0.2">
      <c r="A48" s="10">
        <v>1020</v>
      </c>
      <c r="B48" s="10" t="s">
        <v>29</v>
      </c>
      <c r="C48" s="21">
        <f>+'[6]28'!$E$18/10^6</f>
        <v>0.25339099999999998</v>
      </c>
      <c r="D48" s="21">
        <f>+'[6]28'!$F$18/10^6</f>
        <v>0.25379200000000002</v>
      </c>
      <c r="E48" s="21">
        <f>+'[6]28'!$G$18/10^6</f>
        <v>0.26453500000000002</v>
      </c>
      <c r="F48" s="21">
        <f>+'[6]28'!$I$18/10^6</f>
        <v>0.27937200000000001</v>
      </c>
      <c r="G48" s="21">
        <f>+'[6]28'!$J$18/10^6</f>
        <v>0.23577400000000001</v>
      </c>
      <c r="H48" s="21">
        <f>+'[6]28'!$K$18/10^6</f>
        <v>0.244921</v>
      </c>
      <c r="I48" s="21">
        <f>+'[6]28'!$M$18/10^6</f>
        <v>0.27750999999999998</v>
      </c>
      <c r="J48" s="21">
        <f>+'[6]28'!$N$18/10^6</f>
        <v>0.28586800000000001</v>
      </c>
      <c r="K48" s="21">
        <f>+'[6]28'!$O$18/10^6</f>
        <v>0.27618199999999998</v>
      </c>
      <c r="L48" s="21">
        <f>+'[6]28'!$Q$18/10^6</f>
        <v>0.25966400000000001</v>
      </c>
      <c r="M48" s="21">
        <f>+'[6]28'!$R$18/10^6</f>
        <v>0.25850600000000001</v>
      </c>
      <c r="N48" s="21">
        <f>+'[6]28'!$S$18/10^6</f>
        <v>0.26139899999999999</v>
      </c>
      <c r="O48" s="22">
        <f t="shared" si="2"/>
        <v>3.1509139999999993</v>
      </c>
    </row>
    <row r="49" spans="1:15" x14ac:dyDescent="0.2">
      <c r="A49" s="10">
        <v>1021</v>
      </c>
      <c r="B49" s="10" t="s">
        <v>30</v>
      </c>
      <c r="C49" s="21">
        <f>+'[6]29'!$E$18/10^6</f>
        <v>6.8933999999999995E-2</v>
      </c>
      <c r="D49" s="21">
        <f>+'[6]29'!$F$18/10^6</f>
        <v>6.7066000000000001E-2</v>
      </c>
      <c r="E49" s="21">
        <f>+'[6]29'!$G$18/10^6</f>
        <v>7.1743000000000001E-2</v>
      </c>
      <c r="F49" s="21">
        <f>+'[6]29'!$I$18/10^6</f>
        <v>8.0535999999999996E-2</v>
      </c>
      <c r="G49" s="21">
        <f>+'[6]29'!$J$18/10^6</f>
        <v>6.4913999999999999E-2</v>
      </c>
      <c r="H49" s="21">
        <f>+'[6]29'!$K$18/10^6</f>
        <v>6.7447999999999994E-2</v>
      </c>
      <c r="I49" s="21">
        <f>+'[6]29'!$M$18/10^6</f>
        <v>7.6996999999999996E-2</v>
      </c>
      <c r="J49" s="21">
        <f>+'[6]29'!$N$18/10^6</f>
        <v>7.7407000000000004E-2</v>
      </c>
      <c r="K49" s="21">
        <f>+'[6]29'!$O$18/10^6</f>
        <v>7.5814000000000006E-2</v>
      </c>
      <c r="L49" s="21">
        <f>+'[6]29'!$Q$18/10^6</f>
        <v>7.1564000000000003E-2</v>
      </c>
      <c r="M49" s="21">
        <f>+'[6]29'!$R$18/10^6</f>
        <v>6.9236000000000006E-2</v>
      </c>
      <c r="N49" s="21">
        <f>+'[6]29'!$S$18/10^6</f>
        <v>7.0527999999999993E-2</v>
      </c>
      <c r="O49" s="22">
        <f t="shared" si="2"/>
        <v>0.86218700000000004</v>
      </c>
    </row>
    <row r="50" spans="1:15" x14ac:dyDescent="0.2">
      <c r="A50" s="10">
        <v>1022</v>
      </c>
      <c r="B50" s="10" t="s">
        <v>31</v>
      </c>
      <c r="C50" s="21">
        <f>+'[6]30'!$E$18/10^6</f>
        <v>0.31375900000000001</v>
      </c>
      <c r="D50" s="21">
        <f>+'[6]30'!$F$18/10^6</f>
        <v>0.32288899999999998</v>
      </c>
      <c r="E50" s="21">
        <f>+'[6]30'!$G$18/10^6</f>
        <v>0.32582299999999997</v>
      </c>
      <c r="F50" s="21">
        <f>+'[6]30'!$I$18/10^6</f>
        <v>0.34316999999999998</v>
      </c>
      <c r="G50" s="21">
        <f>+'[6]30'!$J$18/10^6</f>
        <v>0.318077</v>
      </c>
      <c r="H50" s="21">
        <f>+'[6]30'!$K$18/10^6</f>
        <v>0.316442</v>
      </c>
      <c r="I50" s="21">
        <f>+'[6]30'!$M$18/10^6</f>
        <v>0.38596900000000001</v>
      </c>
      <c r="J50" s="21">
        <f>+'[6]30'!$N$18/10^6</f>
        <v>0.38363000000000003</v>
      </c>
      <c r="K50" s="21">
        <f>+'[6]30'!$O$18/10^6</f>
        <v>0.37296400000000002</v>
      </c>
      <c r="L50" s="21">
        <f>+'[6]30'!$Q$18/10^6</f>
        <v>0.34848699999999999</v>
      </c>
      <c r="M50" s="21">
        <f>+'[6]30'!$R$18/10^6</f>
        <v>0.35217700000000002</v>
      </c>
      <c r="N50" s="21">
        <f>+'[6]30'!$S$18/10^6</f>
        <v>0.33259300000000003</v>
      </c>
      <c r="O50" s="22">
        <f t="shared" si="2"/>
        <v>4.1159800000000004</v>
      </c>
    </row>
    <row r="51" spans="1:15" x14ac:dyDescent="0.2">
      <c r="A51" s="10">
        <v>1023</v>
      </c>
      <c r="B51" s="10" t="s">
        <v>32</v>
      </c>
      <c r="C51" s="21">
        <f>+'[6]31'!$E$18/10^6</f>
        <v>7.4046000000000001E-2</v>
      </c>
      <c r="D51" s="21">
        <f>+'[6]31'!$F$18/10^6</f>
        <v>6.8499000000000004E-2</v>
      </c>
      <c r="E51" s="21">
        <f>+'[6]31'!$G$18/10^6</f>
        <v>7.0026000000000005E-2</v>
      </c>
      <c r="F51" s="21">
        <f>+'[6]31'!$I$18/10^6</f>
        <v>7.7189999999999995E-2</v>
      </c>
      <c r="G51" s="21">
        <f>+'[6]31'!$J$18/10^6</f>
        <v>7.4445999999999998E-2</v>
      </c>
      <c r="H51" s="21">
        <f>+'[6]31'!$K$18/10^6</f>
        <v>7.0311999999999999E-2</v>
      </c>
      <c r="I51" s="21">
        <f>+'[6]31'!$M$18/10^6</f>
        <v>8.2973000000000005E-2</v>
      </c>
      <c r="J51" s="21">
        <f>+'[6]31'!$N$18/10^6</f>
        <v>8.0871999999999999E-2</v>
      </c>
      <c r="K51" s="21">
        <f>+'[6]31'!$O$18/10^6</f>
        <v>7.9471E-2</v>
      </c>
      <c r="L51" s="21">
        <f>+'[6]31'!$Q$18/10^6</f>
        <v>7.6995999999999995E-2</v>
      </c>
      <c r="M51" s="21">
        <f>+'[6]31'!$R$18/10^6</f>
        <v>7.8575000000000006E-2</v>
      </c>
      <c r="N51" s="21">
        <f>+'[6]31'!$S$18/10^6</f>
        <v>8.2103999999999996E-2</v>
      </c>
      <c r="O51" s="22">
        <f t="shared" si="2"/>
        <v>0.91550999999999982</v>
      </c>
    </row>
    <row r="52" spans="1:15" x14ac:dyDescent="0.2">
      <c r="A52" s="10">
        <v>1024</v>
      </c>
      <c r="B52" s="10" t="s">
        <v>33</v>
      </c>
      <c r="C52" s="21">
        <f>+'[6]32'!$E$18/10^6</f>
        <v>0.51703600000000005</v>
      </c>
      <c r="D52" s="21">
        <f>+'[6]32'!$F$18/10^6</f>
        <v>0.48828500000000002</v>
      </c>
      <c r="E52" s="21">
        <f>+'[6]32'!$G$18/10^6</f>
        <v>0.49751400000000001</v>
      </c>
      <c r="F52" s="21">
        <f>+'[6]32'!$I$18/10^6</f>
        <v>0.55568700000000004</v>
      </c>
      <c r="G52" s="21">
        <f>+'[6]32'!$J$18/10^6</f>
        <v>0.49510500000000002</v>
      </c>
      <c r="H52" s="21">
        <f>+'[6]32'!$K$18/10^6</f>
        <v>0.48538684000000004</v>
      </c>
      <c r="I52" s="21">
        <f>+'[6]32'!$M$18/10^6</f>
        <v>0.53247900000000004</v>
      </c>
      <c r="J52" s="21">
        <f>+'[6]32'!$N$18/10^6</f>
        <v>0.53014300000000003</v>
      </c>
      <c r="K52" s="21">
        <f>+'[6]32'!$O$18/10^6</f>
        <v>0.52520100000000003</v>
      </c>
      <c r="L52" s="21">
        <f>+'[6]32'!$Q$18/10^6</f>
        <v>0.51657399999999998</v>
      </c>
      <c r="M52" s="21">
        <f>+'[6]32'!$R$18/10^6</f>
        <v>0.51452500000000001</v>
      </c>
      <c r="N52" s="21">
        <f>+'[6]32'!$S$18/10^6</f>
        <v>0.53842500000000004</v>
      </c>
      <c r="O52" s="22">
        <f t="shared" si="2"/>
        <v>6.1963608400000005</v>
      </c>
    </row>
    <row r="53" spans="1:15" x14ac:dyDescent="0.2">
      <c r="A53" s="10">
        <v>1025</v>
      </c>
      <c r="B53" s="10" t="s">
        <v>34</v>
      </c>
      <c r="C53" s="21">
        <f>+'[6]33'!$E$18/10^6</f>
        <v>8.2156999999999994E-2</v>
      </c>
      <c r="D53" s="21">
        <f>+'[6]33'!$F$18/10^6</f>
        <v>8.0605999999999997E-2</v>
      </c>
      <c r="E53" s="21">
        <f>+'[6]33'!$G$18/10^6</f>
        <v>7.8279000000000001E-2</v>
      </c>
      <c r="F53" s="21">
        <f>+'[6]33'!$I$18/10^6</f>
        <v>9.1416999999999998E-2</v>
      </c>
      <c r="G53" s="21">
        <f>+'[6]33'!$J$18/10^6</f>
        <v>7.9439999999999997E-2</v>
      </c>
      <c r="H53" s="21">
        <f>+'[6]33'!$K$18/10^6</f>
        <v>7.6330999999999996E-2</v>
      </c>
      <c r="I53" s="21">
        <f>+'[6]33'!$M$18/10^6</f>
        <v>9.3089000000000005E-2</v>
      </c>
      <c r="J53" s="21">
        <f>+'[6]33'!$N$18/10^6</f>
        <v>0.100234</v>
      </c>
      <c r="K53" s="21">
        <f>+'[6]33'!$O$18/10^6</f>
        <v>9.7464999999999996E-2</v>
      </c>
      <c r="L53" s="21">
        <f>+'[6]33'!$Q$18/10^6</f>
        <v>8.7359000000000006E-2</v>
      </c>
      <c r="M53" s="21">
        <f>+'[6]33'!$R$18/10^6</f>
        <v>9.1149999999999995E-2</v>
      </c>
      <c r="N53" s="21">
        <f>+'[6]33'!$S$18/10^6</f>
        <v>8.9852000000000001E-2</v>
      </c>
      <c r="O53" s="22">
        <f t="shared" si="2"/>
        <v>1.0473789999999998</v>
      </c>
    </row>
    <row r="54" spans="1:15" x14ac:dyDescent="0.2">
      <c r="A54" s="10">
        <v>1026</v>
      </c>
      <c r="B54" s="10" t="s">
        <v>35</v>
      </c>
      <c r="C54" s="21">
        <f>+'[6]34'!$E$18/10^6</f>
        <v>3.5555999999999997E-2</v>
      </c>
      <c r="D54" s="21">
        <f>+'[6]34'!$F$18/10^6</f>
        <v>3.7933000000000001E-2</v>
      </c>
      <c r="E54" s="21">
        <f>+'[6]34'!$G$18/10^6</f>
        <v>3.7048999999999999E-2</v>
      </c>
      <c r="F54" s="21">
        <f>+'[6]34'!$I$18/10^6</f>
        <v>3.7429999999999998E-2</v>
      </c>
      <c r="G54" s="21">
        <f>+'[6]34'!$J$18/10^6</f>
        <v>3.5784000000000003E-2</v>
      </c>
      <c r="H54" s="21">
        <f>+'[6]34'!$K$18/10^6</f>
        <v>3.5096000000000002E-2</v>
      </c>
      <c r="I54" s="21">
        <f>+'[6]34'!$M$18/10^6</f>
        <v>3.8876000000000001E-2</v>
      </c>
      <c r="J54" s="21">
        <f>+'[6]34'!$N$18/10^6</f>
        <v>4.1943000000000001E-2</v>
      </c>
      <c r="K54" s="21">
        <f>+'[6]34'!$O$18/10^6</f>
        <v>4.1436000000000001E-2</v>
      </c>
      <c r="L54" s="21">
        <f>+'[6]34'!$Q$18/10^6</f>
        <v>4.0687000000000001E-2</v>
      </c>
      <c r="M54" s="21">
        <f>+'[6]34'!$R$18/10^6</f>
        <v>3.8898000000000002E-2</v>
      </c>
      <c r="N54" s="21">
        <f>+'[6]34'!$S$18/10^6</f>
        <v>3.6701999999999999E-2</v>
      </c>
      <c r="O54" s="22">
        <f t="shared" si="2"/>
        <v>0.45739000000000007</v>
      </c>
    </row>
    <row r="55" spans="1:15" x14ac:dyDescent="0.2">
      <c r="A55" s="10">
        <v>1027</v>
      </c>
      <c r="B55" s="10" t="s">
        <v>36</v>
      </c>
      <c r="C55" s="21">
        <f>+'[6]35'!$E$18/10^6</f>
        <v>5.4147000000000001E-2</v>
      </c>
      <c r="D55" s="21">
        <f>+'[6]35'!$F$18/10^6</f>
        <v>5.6926999999999998E-2</v>
      </c>
      <c r="E55" s="21">
        <f>+'[6]35'!$G$18/10^6</f>
        <v>5.6351999999999999E-2</v>
      </c>
      <c r="F55" s="21">
        <f>+'[6]35'!$I$18/10^6</f>
        <v>5.6681000000000002E-2</v>
      </c>
      <c r="G55" s="21">
        <f>+'[6]35'!$J$18/10^6</f>
        <v>5.1200000000000002E-2</v>
      </c>
      <c r="H55" s="21">
        <f>+'[6]35'!$K$18/10^6</f>
        <v>5.4089999999999999E-2</v>
      </c>
      <c r="I55" s="21">
        <f>+'[6]35'!$M$18/10^6</f>
        <v>6.4501000000000003E-2</v>
      </c>
      <c r="J55" s="21">
        <f>+'[6]35'!$N$18/10^6</f>
        <v>6.7460999999999993E-2</v>
      </c>
      <c r="K55" s="21">
        <f>+'[6]35'!$O$18/10^6</f>
        <v>6.0885000000000002E-2</v>
      </c>
      <c r="L55" s="21">
        <f>+'[6]35'!$Q$18/10^6</f>
        <v>5.7778000000000003E-2</v>
      </c>
      <c r="M55" s="21">
        <f>+'[6]35'!$R$18/10^6</f>
        <v>5.6564000000000003E-2</v>
      </c>
      <c r="N55" s="21">
        <f>+'[6]35'!$S$18/10^6</f>
        <v>5.3657999999999997E-2</v>
      </c>
      <c r="O55" s="22">
        <f t="shared" si="2"/>
        <v>0.69024400000000008</v>
      </c>
    </row>
    <row r="56" spans="1:15" x14ac:dyDescent="0.2">
      <c r="A56" s="10">
        <v>1028</v>
      </c>
      <c r="B56" s="10" t="s">
        <v>37</v>
      </c>
      <c r="C56" s="21">
        <f>+'[6]36'!$E$18/10^6</f>
        <v>0.27322600000000002</v>
      </c>
      <c r="D56" s="21">
        <f>+'[6]36'!$F$18/10^6</f>
        <v>0.29020400000000002</v>
      </c>
      <c r="E56" s="21">
        <f>+'[6]36'!$G$18/10^6</f>
        <v>0.27586300000000002</v>
      </c>
      <c r="F56" s="21">
        <f>+'[6]36'!$I$18/10^6</f>
        <v>0.29286899999999999</v>
      </c>
      <c r="G56" s="21">
        <f>+'[6]36'!$J$18/10^6</f>
        <v>0.28128900000000001</v>
      </c>
      <c r="H56" s="21">
        <f>+'[6]36'!$K$18/10^6</f>
        <v>0.26120399999999999</v>
      </c>
      <c r="I56" s="21">
        <f>+'[6]36'!$M$18/10^6</f>
        <v>0.31562600000000002</v>
      </c>
      <c r="J56" s="21">
        <f>+'[6]36'!$N$18/10^6</f>
        <v>0.31608900000000001</v>
      </c>
      <c r="K56" s="21">
        <f>+'[6]36'!$O$18/10^6</f>
        <v>0.31804500000000002</v>
      </c>
      <c r="L56" s="21">
        <f>+'[6]36'!$Q$18/10^6</f>
        <v>0.30050100000000002</v>
      </c>
      <c r="M56" s="21">
        <f>+'[6]36'!$R$18/10^6</f>
        <v>0.29416300000000001</v>
      </c>
      <c r="N56" s="21">
        <f>+'[6]36'!$S$18/10^6</f>
        <v>0.29963800000000002</v>
      </c>
      <c r="O56" s="22">
        <f t="shared" si="2"/>
        <v>3.5187170000000005</v>
      </c>
    </row>
    <row r="57" spans="1:15" x14ac:dyDescent="0.2">
      <c r="A57" s="10">
        <v>1029</v>
      </c>
      <c r="B57" s="10" t="s">
        <v>38</v>
      </c>
      <c r="C57" s="21">
        <f>+'[6]37'!$E$18/10^6</f>
        <v>3.8582999999999999E-2</v>
      </c>
      <c r="D57" s="21">
        <f>+'[6]37'!$F$18/10^6</f>
        <v>3.9836000000000003E-2</v>
      </c>
      <c r="E57" s="21">
        <f>+'[6]37'!$G$18/10^6</f>
        <v>3.7462000000000002E-2</v>
      </c>
      <c r="F57" s="21">
        <f>+'[6]37'!$I$18/10^6</f>
        <v>4.3839999999999997E-2</v>
      </c>
      <c r="G57" s="21">
        <f>+'[6]37'!$J$18/10^6</f>
        <v>3.7860999999999999E-2</v>
      </c>
      <c r="H57" s="21">
        <f>+'[6]37'!$K$18/10^6</f>
        <v>3.8258E-2</v>
      </c>
      <c r="I57" s="21">
        <f>+'[6]37'!$M$18/10^6</f>
        <v>4.6705000000000003E-2</v>
      </c>
      <c r="J57" s="21">
        <f>+'[6]37'!$N$18/10^6</f>
        <v>4.6310999999999998E-2</v>
      </c>
      <c r="K57" s="21">
        <f>+'[6]37'!$O$18/10^6</f>
        <v>4.4096000000000003E-2</v>
      </c>
      <c r="L57" s="21">
        <f>+'[6]37'!$Q$18/10^6</f>
        <v>3.8714999999999999E-2</v>
      </c>
      <c r="M57" s="21">
        <f>+'[6]37'!$R$18/10^6</f>
        <v>3.9841000000000001E-2</v>
      </c>
      <c r="N57" s="21">
        <f>+'[6]37'!$S$18/10^6</f>
        <v>4.0169000000000003E-2</v>
      </c>
      <c r="O57" s="22">
        <f t="shared" si="2"/>
        <v>0.49167700000000003</v>
      </c>
    </row>
    <row r="58" spans="1:15" x14ac:dyDescent="0.2">
      <c r="A58" s="15">
        <v>1030</v>
      </c>
      <c r="B58" s="15" t="s">
        <v>18</v>
      </c>
      <c r="C58" s="23">
        <f>+'[6]17'!$E$18/10^6</f>
        <v>5.7845000000000001E-2</v>
      </c>
      <c r="D58" s="23">
        <f>+'[6]17'!$F$18/10^6</f>
        <v>5.6369000000000002E-2</v>
      </c>
      <c r="E58" s="23">
        <f>+'[6]17'!$G$18/10^6</f>
        <v>5.5749E-2</v>
      </c>
      <c r="F58" s="23">
        <f>+'[6]17'!$I$18/10^6</f>
        <v>5.7960999999999999E-2</v>
      </c>
      <c r="G58" s="23">
        <f>+'[6]17'!$J$18/10^6</f>
        <v>5.2158999999999997E-2</v>
      </c>
      <c r="H58" s="23">
        <f>+'[6]17'!$K$18/10^6</f>
        <v>5.5241999999999999E-2</v>
      </c>
      <c r="I58" s="23">
        <f>+'[6]17'!$M$18/10^6</f>
        <v>6.6059999999999994E-2</v>
      </c>
      <c r="J58" s="23">
        <f>+'[6]17'!$N$18/10^6</f>
        <v>6.2583E-2</v>
      </c>
      <c r="K58" s="23">
        <f>+'[6]17'!$O$18/10^6</f>
        <v>6.3238000000000003E-2</v>
      </c>
      <c r="L58" s="23">
        <f>+'[6]17'!$Q$18/10^6</f>
        <v>5.8351E-2</v>
      </c>
      <c r="M58" s="23">
        <f>+'[6]17'!$R$18/10^6</f>
        <v>5.7133000000000003E-2</v>
      </c>
      <c r="N58" s="23">
        <f>+'[6]17'!$S$18/10^6</f>
        <v>5.9128E-2</v>
      </c>
      <c r="O58" s="24">
        <f t="shared" si="2"/>
        <v>0.70181800000000005</v>
      </c>
    </row>
    <row r="59" spans="1:15" x14ac:dyDescent="0.2">
      <c r="A59" s="4">
        <v>10300</v>
      </c>
      <c r="B59" s="4" t="s">
        <v>59</v>
      </c>
      <c r="C59" s="18">
        <f>SUM(C32:C58)</f>
        <v>6.3477947999999991</v>
      </c>
      <c r="D59" s="18">
        <f t="shared" ref="D59:N59" si="3">SUM(D32:D58)</f>
        <v>6.5493511</v>
      </c>
      <c r="E59" s="18">
        <f t="shared" si="3"/>
        <v>6.4957338</v>
      </c>
      <c r="F59" s="18">
        <f t="shared" si="3"/>
        <v>6.7670728999999996</v>
      </c>
      <c r="G59" s="18">
        <f t="shared" si="3"/>
        <v>6.5287675999999992</v>
      </c>
      <c r="H59" s="18">
        <f t="shared" si="3"/>
        <v>6.4386652400000015</v>
      </c>
      <c r="I59" s="18">
        <f t="shared" si="3"/>
        <v>7.2577796000000019</v>
      </c>
      <c r="J59" s="18">
        <f t="shared" si="3"/>
        <v>7.5005653000000017</v>
      </c>
      <c r="K59" s="18">
        <f t="shared" si="3"/>
        <v>7.2010504000000006</v>
      </c>
      <c r="L59" s="18">
        <f t="shared" si="3"/>
        <v>6.7898078999999996</v>
      </c>
      <c r="M59" s="18">
        <f t="shared" si="3"/>
        <v>6.8082455999999993</v>
      </c>
      <c r="N59" s="18">
        <f t="shared" si="3"/>
        <v>6.8211418000000004</v>
      </c>
      <c r="O59" s="18">
        <f t="shared" si="2"/>
        <v>81.505976039999993</v>
      </c>
    </row>
    <row r="60" spans="1:15" x14ac:dyDescent="0.2">
      <c r="A60" s="32"/>
      <c r="B60" s="32"/>
      <c r="C60"/>
      <c r="D60"/>
      <c r="E60"/>
      <c r="F60"/>
      <c r="G60"/>
      <c r="H60"/>
      <c r="I60"/>
      <c r="J60"/>
      <c r="K60"/>
      <c r="L60"/>
      <c r="M60"/>
      <c r="N60"/>
      <c r="O60" s="32"/>
    </row>
    <row r="61" spans="1:15" x14ac:dyDescent="0.2">
      <c r="A61" s="3" t="s">
        <v>52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59</v>
      </c>
    </row>
    <row r="62" spans="1:15" x14ac:dyDescent="0.2">
      <c r="A62" s="7">
        <v>1004</v>
      </c>
      <c r="B62" s="7" t="s">
        <v>94</v>
      </c>
      <c r="C62" s="19">
        <f>+'[6]11'!$E$23/10^6</f>
        <v>1.343682</v>
      </c>
      <c r="D62" s="19">
        <f>+'[6]11'!$F$23/10^6</f>
        <v>1.382023</v>
      </c>
      <c r="E62" s="19">
        <f>+'[6]11'!$G$23/10^6</f>
        <v>1.047868</v>
      </c>
      <c r="F62" s="19">
        <f>+'[6]11'!$I$23/10^6</f>
        <v>0.85846599999999995</v>
      </c>
      <c r="G62" s="19">
        <f>+'[6]11'!$J$23/10^6</f>
        <v>0.98501399999999995</v>
      </c>
      <c r="H62" s="19">
        <f>+'[6]11'!$K$23/10^6</f>
        <v>1.1917599999999999</v>
      </c>
      <c r="I62" s="19">
        <f>+'[6]11'!$M$23/10^6</f>
        <v>0.98074799999999995</v>
      </c>
      <c r="J62" s="19">
        <f>+'[6]11'!$N$23/10^6</f>
        <v>1.0408029999999999</v>
      </c>
      <c r="K62" s="19">
        <f>+'[6]11'!$O$23/10^6</f>
        <v>0.94140699999999999</v>
      </c>
      <c r="L62" s="19">
        <f>+'[6]11'!$Q$23/10^6</f>
        <v>1.1723539999999999</v>
      </c>
      <c r="M62" s="19">
        <f>+'[6]11'!$R$23/10^6</f>
        <v>1.1223240000000001</v>
      </c>
      <c r="N62" s="19">
        <f>+'[6]11'!$S$23/10^6</f>
        <v>1.0458959999999999</v>
      </c>
      <c r="O62" s="20">
        <f>SUM(C62:N62)</f>
        <v>13.112345000000001</v>
      </c>
    </row>
    <row r="63" spans="1:15" x14ac:dyDescent="0.2">
      <c r="A63" s="10">
        <v>1005</v>
      </c>
      <c r="B63" s="10" t="s">
        <v>13</v>
      </c>
      <c r="C63" s="21">
        <f>+'[6]12'!$E$23/10^6</f>
        <v>9.3509999999999999E-3</v>
      </c>
      <c r="D63" s="21">
        <f>+'[6]12'!$F$23/10^6</f>
        <v>9.2650000000000007E-3</v>
      </c>
      <c r="E63" s="21">
        <f>+'[6]12'!$G$23/10^6</f>
        <v>8.7550000000000006E-3</v>
      </c>
      <c r="F63" s="21">
        <f>+'[6]12'!$I$23/10^6</f>
        <v>8.6210000000000002E-3</v>
      </c>
      <c r="G63" s="21">
        <f>+'[6]12'!$J$23/10^6</f>
        <v>6.5319999999999996E-3</v>
      </c>
      <c r="H63" s="21">
        <f>+'[6]12'!$K$23/10^6</f>
        <v>6.012E-3</v>
      </c>
      <c r="I63" s="21">
        <f>+'[6]12'!$M$23/10^6</f>
        <v>7.7669999999999996E-3</v>
      </c>
      <c r="J63" s="21">
        <f>+'[6]12'!$N$23/10^6</f>
        <v>6.6930000000000002E-3</v>
      </c>
      <c r="K63" s="21">
        <f>+'[6]12'!$O$23/10^6</f>
        <v>6.0829999999999999E-3</v>
      </c>
      <c r="L63" s="21">
        <f>+'[6]12'!$Q$23/10^6</f>
        <v>6.0350000000000004E-3</v>
      </c>
      <c r="M63" s="21">
        <f>+'[6]12'!$R$23/10^6</f>
        <v>5.9189999999999998E-3</v>
      </c>
      <c r="N63" s="21">
        <f>+'[6]12'!$S$23/10^6</f>
        <v>6.6899999999999998E-3</v>
      </c>
      <c r="O63" s="22">
        <f t="shared" ref="O63:O89" si="4">SUM(C63:N63)</f>
        <v>8.7722999999999995E-2</v>
      </c>
    </row>
    <row r="64" spans="1:15" x14ac:dyDescent="0.2">
      <c r="A64" s="10">
        <v>1006</v>
      </c>
      <c r="B64" s="10" t="s">
        <v>14</v>
      </c>
      <c r="C64" s="21">
        <f>+'[6]13'!$E$23/10^6</f>
        <v>4.3672999999999997E-2</v>
      </c>
      <c r="D64" s="21">
        <f>+'[6]13'!$F$23/10^6</f>
        <v>5.0151000000000001E-2</v>
      </c>
      <c r="E64" s="21">
        <f>+'[6]13'!$G$23/10^6</f>
        <v>4.0971E-2</v>
      </c>
      <c r="F64" s="21">
        <f>+'[6]13'!$I$23/10^6</f>
        <v>3.8115000000000003E-2</v>
      </c>
      <c r="G64" s="21">
        <f>+'[6]13'!$J$23/10^6</f>
        <v>4.0501000000000002E-2</v>
      </c>
      <c r="H64" s="21">
        <f>+'[6]13'!$K$23/10^6</f>
        <v>3.6887000000000003E-2</v>
      </c>
      <c r="I64" s="21">
        <f>+'[6]13'!$M$23/10^6</f>
        <v>3.4300999999999998E-2</v>
      </c>
      <c r="J64" s="21">
        <f>+'[6]13'!$N$23/10^6</f>
        <v>4.7155000000000002E-2</v>
      </c>
      <c r="K64" s="21">
        <f>+'[6]13'!$O$23/10^6</f>
        <v>4.5074999999999997E-2</v>
      </c>
      <c r="L64" s="21">
        <f>+'[6]13'!$Q$23/10^6</f>
        <v>4.1001999999999997E-2</v>
      </c>
      <c r="M64" s="21">
        <f>+'[6]13'!$R$23/10^6</f>
        <v>4.1495999999999998E-2</v>
      </c>
      <c r="N64" s="21">
        <f>+'[6]13'!$S$23/10^6</f>
        <v>5.4717000000000002E-2</v>
      </c>
      <c r="O64" s="22">
        <f t="shared" si="4"/>
        <v>0.51404399999999995</v>
      </c>
    </row>
    <row r="65" spans="1:15" x14ac:dyDescent="0.2">
      <c r="A65" s="10">
        <v>1007</v>
      </c>
      <c r="B65" s="10" t="s">
        <v>15</v>
      </c>
      <c r="C65" s="21">
        <f>+'[6]14'!$E$23/10^6</f>
        <v>0.11619</v>
      </c>
      <c r="D65" s="21">
        <f>+'[6]14'!$F$23/10^6</f>
        <v>0.106988</v>
      </c>
      <c r="E65" s="21">
        <f>+'[6]14'!$G$23/10^6</f>
        <v>9.1215000000000004E-2</v>
      </c>
      <c r="F65" s="21">
        <f>+'[6]14'!$I$23/10^6</f>
        <v>9.8018999999999995E-2</v>
      </c>
      <c r="G65" s="21">
        <f>+'[6]14'!$J$23/10^6</f>
        <v>9.6350000000000005E-2</v>
      </c>
      <c r="H65" s="21">
        <f>+'[6]14'!$K$23/10^6</f>
        <v>0.101747</v>
      </c>
      <c r="I65" s="21">
        <f>+'[6]14'!$M$23/10^6</f>
        <v>0.104793</v>
      </c>
      <c r="J65" s="21">
        <f>+'[6]14'!$N$23/10^6</f>
        <v>0.119958</v>
      </c>
      <c r="K65" s="21">
        <f>+'[6]14'!$O$23/10^6</f>
        <v>0.11093</v>
      </c>
      <c r="L65" s="21">
        <f>+'[6]14'!$Q$23/10^6</f>
        <v>0.100994</v>
      </c>
      <c r="M65" s="21">
        <f>+'[6]14'!$R$23/10^6</f>
        <v>0.10355200000000001</v>
      </c>
      <c r="N65" s="21">
        <f>+'[6]14'!$S$23/10^6</f>
        <v>0.12671499999999999</v>
      </c>
      <c r="O65" s="22">
        <f t="shared" si="4"/>
        <v>1.2774510000000001</v>
      </c>
    </row>
    <row r="66" spans="1:15" x14ac:dyDescent="0.2">
      <c r="A66" s="10">
        <v>1008</v>
      </c>
      <c r="B66" s="10" t="s">
        <v>16</v>
      </c>
      <c r="C66" s="21">
        <f>+'[6]15'!$E$23/10^6</f>
        <v>1.7198000000000001E-2</v>
      </c>
      <c r="D66" s="21">
        <f>+'[6]15'!$F$23/10^6</f>
        <v>1.5724999999999999E-2</v>
      </c>
      <c r="E66" s="21">
        <f>+'[6]15'!$G$23/10^6</f>
        <v>1.9369999999999998E-2</v>
      </c>
      <c r="F66" s="21">
        <f>+'[6]15'!$I$23/10^6</f>
        <v>1.6389000000000001E-2</v>
      </c>
      <c r="G66" s="21">
        <f>+'[6]15'!$J$23/10^6</f>
        <v>1.7458000000000001E-2</v>
      </c>
      <c r="H66" s="21">
        <f>+'[6]15'!$K$23/10^6</f>
        <v>2.1662000000000001E-2</v>
      </c>
      <c r="I66" s="21">
        <f>+'[6]15'!$M$23/10^6</f>
        <v>2.2017999999999999E-2</v>
      </c>
      <c r="J66" s="21">
        <f>+'[6]15'!$N$23/10^6</f>
        <v>1.8985999999999999E-2</v>
      </c>
      <c r="K66" s="21">
        <f>+'[6]15'!$O$23/10^6</f>
        <v>1.9134999999999999E-2</v>
      </c>
      <c r="L66" s="21">
        <f>+'[6]15'!$Q$23/10^6</f>
        <v>2.1963E-2</v>
      </c>
      <c r="M66" s="21">
        <f>+'[6]15'!$R$23/10^6</f>
        <v>1.7099E-2</v>
      </c>
      <c r="N66" s="21">
        <f>+'[6]15'!$S$23/10^6</f>
        <v>1.7860999999999998E-2</v>
      </c>
      <c r="O66" s="22">
        <f t="shared" si="4"/>
        <v>0.22486400000000001</v>
      </c>
    </row>
    <row r="67" spans="1:15" x14ac:dyDescent="0.2">
      <c r="A67" s="10">
        <v>1009</v>
      </c>
      <c r="B67" s="10" t="s">
        <v>17</v>
      </c>
      <c r="C67" s="21">
        <f>+'[6]16'!$E$23/10^6</f>
        <v>3.2343399999999994E-2</v>
      </c>
      <c r="D67" s="21">
        <f>+'[6]16'!$F$23/10^6</f>
        <v>2.9180300000000003E-2</v>
      </c>
      <c r="E67" s="21">
        <f>+'[6]16'!$G$23/10^6</f>
        <v>3.1246300000000005E-2</v>
      </c>
      <c r="F67" s="21">
        <f>+'[6]16'!$I$23/10^6</f>
        <v>2.7749300000000005E-2</v>
      </c>
      <c r="G67" s="21">
        <f>+'[6]16'!$J$23/10^6</f>
        <v>2.5108999999999999E-2</v>
      </c>
      <c r="H67" s="21">
        <f>+'[6]16'!$K$23/10^6</f>
        <v>2.4071100000000005E-2</v>
      </c>
      <c r="I67" s="21">
        <f>+'[6]16'!$M$23/10^6</f>
        <v>2.3897199999999997E-2</v>
      </c>
      <c r="J67" s="21">
        <f>+'[6]16'!$N$23/10^6</f>
        <v>2.3916899999999994E-2</v>
      </c>
      <c r="K67" s="21">
        <f>+'[6]16'!$O$23/10^6</f>
        <v>2.5631500000000002E-2</v>
      </c>
      <c r="L67" s="21">
        <f>+'[6]16'!$Q$23/10^6</f>
        <v>2.5741E-2</v>
      </c>
      <c r="M67" s="21">
        <f>+'[6]16'!$R$23/10^6</f>
        <v>2.4797100000000006E-2</v>
      </c>
      <c r="N67" s="21">
        <f>+'[6]16'!$S$23/10^6</f>
        <v>2.0345679999999994E-2</v>
      </c>
      <c r="O67" s="22">
        <f t="shared" si="4"/>
        <v>0.31402878000000001</v>
      </c>
    </row>
    <row r="68" spans="1:15" x14ac:dyDescent="0.2">
      <c r="A68" s="10">
        <v>1010</v>
      </c>
      <c r="B68" s="10" t="s">
        <v>19</v>
      </c>
      <c r="C68" s="21">
        <f>+'[6]18'!$E$23/10^6</f>
        <v>6.0010000000000001E-2</v>
      </c>
      <c r="D68" s="21">
        <f>+'[6]18'!$F$23/10^6</f>
        <v>6.1173999999999999E-2</v>
      </c>
      <c r="E68" s="21">
        <f>+'[6]18'!$G$23/10^6</f>
        <v>6.2580999999999998E-2</v>
      </c>
      <c r="F68" s="21">
        <f>+'[6]18'!$I$23/10^6</f>
        <v>5.8339000000000002E-2</v>
      </c>
      <c r="G68" s="21">
        <f>+'[6]18'!$J$23/10^6</f>
        <v>5.654E-2</v>
      </c>
      <c r="H68" s="21">
        <f>+'[6]18'!$K$23/10^6</f>
        <v>5.4877000000000002E-2</v>
      </c>
      <c r="I68" s="21">
        <f>+'[6]18'!$M$23/10^6</f>
        <v>5.8770000000000003E-2</v>
      </c>
      <c r="J68" s="21">
        <f>+'[6]18'!$N$23/10^6</f>
        <v>5.9517E-2</v>
      </c>
      <c r="K68" s="21">
        <f>+'[6]18'!$O$23/10^6</f>
        <v>4.4784999999999998E-2</v>
      </c>
      <c r="L68" s="21">
        <f>+'[6]18'!$Q$23/10^6</f>
        <v>5.2426E-2</v>
      </c>
      <c r="M68" s="21">
        <f>+'[6]18'!$R$23/10^6</f>
        <v>4.8543999999999997E-2</v>
      </c>
      <c r="N68" s="21">
        <f>+'[6]18'!$S$23/10^6</f>
        <v>4.5214999999999998E-2</v>
      </c>
      <c r="O68" s="22">
        <f t="shared" si="4"/>
        <v>0.66277799999999998</v>
      </c>
    </row>
    <row r="69" spans="1:15" x14ac:dyDescent="0.2">
      <c r="A69" s="10">
        <v>1011</v>
      </c>
      <c r="B69" s="10" t="s">
        <v>20</v>
      </c>
      <c r="C69" s="21">
        <f>+'[6]19'!$E$23/10^6</f>
        <v>9.4059999999999994E-3</v>
      </c>
      <c r="D69" s="21">
        <f>+'[6]19'!$F$23/10^6</f>
        <v>1.0515999999999999E-2</v>
      </c>
      <c r="E69" s="21">
        <f>+'[6]19'!$G$23/10^6</f>
        <v>9.6810000000000004E-3</v>
      </c>
      <c r="F69" s="21">
        <f>+'[6]19'!$I$23/10^6</f>
        <v>9.7149999999999997E-3</v>
      </c>
      <c r="G69" s="21">
        <f>+'[6]19'!$J$23/10^6</f>
        <v>9.8150000000000008E-3</v>
      </c>
      <c r="H69" s="21">
        <f>+'[6]19'!$K$23/10^6</f>
        <v>9.9640000000000006E-3</v>
      </c>
      <c r="I69" s="21">
        <f>+'[6]19'!$M$23/10^6</f>
        <v>1.218E-2</v>
      </c>
      <c r="J69" s="21">
        <f>+'[6]19'!$N$23/10^6</f>
        <v>1.1724999999999999E-2</v>
      </c>
      <c r="K69" s="21">
        <f>+'[6]19'!$O$23/10^6</f>
        <v>1.1975E-2</v>
      </c>
      <c r="L69" s="21">
        <f>+'[6]19'!$Q$23/10^6</f>
        <v>1.0198E-2</v>
      </c>
      <c r="M69" s="21">
        <f>+'[6]19'!$R$23/10^6</f>
        <v>1.0403000000000001E-2</v>
      </c>
      <c r="N69" s="21">
        <f>+'[6]19'!$S$23/10^6</f>
        <v>1.0442999999999999E-2</v>
      </c>
      <c r="O69" s="22">
        <f t="shared" si="4"/>
        <v>0.12602099999999999</v>
      </c>
    </row>
    <row r="70" spans="1:15" x14ac:dyDescent="0.2">
      <c r="A70" s="10">
        <v>1012</v>
      </c>
      <c r="B70" s="10" t="s">
        <v>21</v>
      </c>
      <c r="C70" s="21">
        <f>+'[6]20'!$E$23/10^6</f>
        <v>9.3646999999999994E-2</v>
      </c>
      <c r="D70" s="21">
        <f>+'[6]20'!$F$23/10^6</f>
        <v>8.9863999999999999E-2</v>
      </c>
      <c r="E70" s="21">
        <f>+'[6]20'!$G$23/10^6</f>
        <v>9.2854000000000006E-2</v>
      </c>
      <c r="F70" s="21">
        <f>+'[6]20'!$I$23/10^6</f>
        <v>9.0509999999999993E-2</v>
      </c>
      <c r="G70" s="21">
        <f>+'[6]20'!$J$23/10^6</f>
        <v>8.6166999999999994E-2</v>
      </c>
      <c r="H70" s="21">
        <f>+'[6]20'!$K$23/10^6</f>
        <v>8.6733000000000005E-2</v>
      </c>
      <c r="I70" s="21">
        <f>+'[6]20'!$M$23/10^6</f>
        <v>9.0962000000000001E-2</v>
      </c>
      <c r="J70" s="21">
        <f>+'[6]20'!$N$23/10^6</f>
        <v>8.1009999999999999E-2</v>
      </c>
      <c r="K70" s="21">
        <f>+'[6]20'!$O$23/10^6</f>
        <v>8.1764000000000003E-2</v>
      </c>
      <c r="L70" s="21">
        <f>+'[6]20'!$Q$23/10^6</f>
        <v>8.5642999999999997E-2</v>
      </c>
      <c r="M70" s="21">
        <f>+'[6]20'!$R$23/10^6</f>
        <v>8.2580000000000001E-2</v>
      </c>
      <c r="N70" s="21">
        <f>+'[6]20'!$S$23/10^6</f>
        <v>8.4088999999999997E-2</v>
      </c>
      <c r="O70" s="22">
        <f t="shared" si="4"/>
        <v>1.0458229999999999</v>
      </c>
    </row>
    <row r="71" spans="1:15" x14ac:dyDescent="0.2">
      <c r="A71" s="10">
        <v>1013</v>
      </c>
      <c r="B71" s="10" t="s">
        <v>22</v>
      </c>
      <c r="C71" s="21">
        <f>+'[6]21'!$E$23/10^6</f>
        <v>4.1920000000000004E-3</v>
      </c>
      <c r="D71" s="21">
        <f>+'[6]21'!$F$23/10^6</f>
        <v>4.3359999999999996E-3</v>
      </c>
      <c r="E71" s="21">
        <f>+'[6]21'!$G$23/10^6</f>
        <v>3.9459999999999999E-3</v>
      </c>
      <c r="F71" s="21">
        <f>+'[6]21'!$I$23/10^6</f>
        <v>4.1570000000000001E-3</v>
      </c>
      <c r="G71" s="21">
        <f>+'[6]21'!$J$23/10^6</f>
        <v>4.0020000000000003E-3</v>
      </c>
      <c r="H71" s="21">
        <f>+'[6]21'!$K$23/10^6</f>
        <v>4.0010000000000002E-3</v>
      </c>
      <c r="I71" s="21">
        <f>+'[6]21'!$M$23/10^6</f>
        <v>5.28E-3</v>
      </c>
      <c r="J71" s="21">
        <f>+'[6]21'!$N$23/10^6</f>
        <v>4.3319999999999999E-3</v>
      </c>
      <c r="K71" s="21">
        <f>+'[6]21'!$O$23/10^6</f>
        <v>4.3750000000000004E-3</v>
      </c>
      <c r="L71" s="21">
        <f>+'[6]21'!$Q$23/10^6</f>
        <v>4.8190000000000004E-3</v>
      </c>
      <c r="M71" s="21">
        <f>+'[6]21'!$R$23/10^6</f>
        <v>4.3629999999999997E-3</v>
      </c>
      <c r="N71" s="21">
        <f>+'[6]21'!$S$23/10^6</f>
        <v>4.2059999999999997E-3</v>
      </c>
      <c r="O71" s="22">
        <f t="shared" si="4"/>
        <v>5.2009000000000007E-2</v>
      </c>
    </row>
    <row r="72" spans="1:15" x14ac:dyDescent="0.2">
      <c r="A72" s="10">
        <v>1014</v>
      </c>
      <c r="B72" s="10" t="s">
        <v>23</v>
      </c>
      <c r="C72" s="21">
        <f>+'[6]22'!$E$23/10^6</f>
        <v>0.195213</v>
      </c>
      <c r="D72" s="21">
        <f>+'[6]22'!$F$23/10^6</f>
        <v>0.157913</v>
      </c>
      <c r="E72" s="21">
        <f>+'[6]22'!$G$23/10^6</f>
        <v>0.181425</v>
      </c>
      <c r="F72" s="21">
        <f>+'[6]22'!$I$23/10^6</f>
        <v>0.20596100000000001</v>
      </c>
      <c r="G72" s="21">
        <f>+'[6]22'!$J$23/10^6</f>
        <v>0.18371899999999999</v>
      </c>
      <c r="H72" s="21">
        <f>+'[6]22'!$K$23/10^6</f>
        <v>0.33041799999999999</v>
      </c>
      <c r="I72" s="21">
        <f>+'[6]22'!$M$23/10^6</f>
        <v>0.192026</v>
      </c>
      <c r="J72" s="21">
        <f>+'[6]22'!$N$23/10^6</f>
        <v>0.16678999999999999</v>
      </c>
      <c r="K72" s="21">
        <f>+'[6]22'!$O$23/10^6</f>
        <v>0.139436</v>
      </c>
      <c r="L72" s="21">
        <f>+'[6]22'!$Q$23/10^6</f>
        <v>0.18292600000000001</v>
      </c>
      <c r="M72" s="21">
        <f>+'[6]22'!$R$23/10^6</f>
        <v>0.27387499999999998</v>
      </c>
      <c r="N72" s="21">
        <f>+'[6]22'!$S$23/10^6</f>
        <v>0.25543733999999996</v>
      </c>
      <c r="O72" s="22">
        <f t="shared" si="4"/>
        <v>2.4651393399999999</v>
      </c>
    </row>
    <row r="73" spans="1:15" x14ac:dyDescent="0.2">
      <c r="A73" s="10">
        <v>1015</v>
      </c>
      <c r="B73" s="10" t="s">
        <v>24</v>
      </c>
      <c r="C73" s="21">
        <f>+'[6]23'!$E$23/10^6</f>
        <v>2.7791E-2</v>
      </c>
      <c r="D73" s="21">
        <f>+'[6]23'!$F$23/10^6</f>
        <v>2.6120399999999995E-2</v>
      </c>
      <c r="E73" s="21">
        <f>+'[6]23'!$G$23/10^6</f>
        <v>8.5457499999999995E-3</v>
      </c>
      <c r="F73" s="21">
        <f>+'[6]23'!$I$23/10^6</f>
        <v>1.15675E-2</v>
      </c>
      <c r="G73" s="21">
        <f>+'[6]23'!$J$23/10^6</f>
        <v>8.9381000000000061E-3</v>
      </c>
      <c r="H73" s="21">
        <f>+'[6]23'!$K$23/10^6</f>
        <v>8.9361999999999966E-3</v>
      </c>
      <c r="I73" s="21">
        <f>+'[6]23'!$M$23/10^6</f>
        <v>8.0513000000000026E-3</v>
      </c>
      <c r="J73" s="21">
        <f>+'[6]23'!$N$23/10^6</f>
        <v>1.3049199999999997E-2</v>
      </c>
      <c r="K73" s="21">
        <f>+'[6]23'!$O$23/10^6</f>
        <v>1.33635E-2</v>
      </c>
      <c r="L73" s="21">
        <f>+'[6]23'!$Q$23/10^6</f>
        <v>1.2815700000000011E-2</v>
      </c>
      <c r="M73" s="21">
        <f>+'[6]23'!$R$23/10^6</f>
        <v>1.2878899999999993E-2</v>
      </c>
      <c r="N73" s="21">
        <f>+'[6]23'!$S$23/10^6</f>
        <v>1.0508100000000006E-2</v>
      </c>
      <c r="O73" s="22">
        <f t="shared" si="4"/>
        <v>0.16256565000000001</v>
      </c>
    </row>
    <row r="74" spans="1:15" x14ac:dyDescent="0.2">
      <c r="A74" s="10">
        <v>1016</v>
      </c>
      <c r="B74" s="10" t="s">
        <v>25</v>
      </c>
      <c r="C74" s="21">
        <f>+'[6]24'!$E$23/10^6</f>
        <v>4.4128800000000003E-2</v>
      </c>
      <c r="D74" s="21">
        <f>+'[6]24'!$F$23/10^6</f>
        <v>4.4744199999999998E-2</v>
      </c>
      <c r="E74" s="21">
        <f>+'[6]24'!$G$23/10^6</f>
        <v>6.5295199999999998E-2</v>
      </c>
      <c r="F74" s="21">
        <f>+'[6]24'!$I$23/10^6</f>
        <v>7.4152300000000004E-2</v>
      </c>
      <c r="G74" s="21">
        <f>+'[6]24'!$J$23/10^6</f>
        <v>6.2618300000000002E-2</v>
      </c>
      <c r="H74" s="21">
        <f>+'[6]24'!$K$23/10^6</f>
        <v>6.3387300000000008E-2</v>
      </c>
      <c r="I74" s="21">
        <f>+'[6]24'!$M$23/10^6</f>
        <v>5.8488100000000008E-2</v>
      </c>
      <c r="J74" s="21">
        <f>+'[6]24'!$N$23/10^6</f>
        <v>3.2289600000000009E-2</v>
      </c>
      <c r="K74" s="21">
        <f>+'[6]24'!$O$23/10^6</f>
        <v>2.3652600000000006E-2</v>
      </c>
      <c r="L74" s="21">
        <f>+'[6]24'!$Q$23/10^6</f>
        <v>3.7791499999999999E-2</v>
      </c>
      <c r="M74" s="21">
        <f>+'[6]24'!$R$23/10^6</f>
        <v>4.0249399999999991E-2</v>
      </c>
      <c r="N74" s="21">
        <f>+'[6]24'!$S$23/10^6</f>
        <v>5.0830399999999991E-2</v>
      </c>
      <c r="O74" s="22">
        <f t="shared" si="4"/>
        <v>0.59762769999999998</v>
      </c>
    </row>
    <row r="75" spans="1:15" x14ac:dyDescent="0.2">
      <c r="A75" s="10">
        <v>1017</v>
      </c>
      <c r="B75" s="10" t="s">
        <v>26</v>
      </c>
      <c r="C75" s="21">
        <f>+'[6]25'!$E$23/10^6</f>
        <v>0.115157</v>
      </c>
      <c r="D75" s="21">
        <f>+'[6]25'!$F$23/10^6</f>
        <v>0.10440000000000001</v>
      </c>
      <c r="E75" s="21">
        <f>+'[6]25'!$G$23/10^6</f>
        <v>0.116481</v>
      </c>
      <c r="F75" s="21">
        <f>+'[6]25'!$I$23/10^6</f>
        <v>8.7913000000000005E-2</v>
      </c>
      <c r="G75" s="21">
        <f>+'[6]25'!$J$23/10^6</f>
        <v>7.0763999999999994E-2</v>
      </c>
      <c r="H75" s="21">
        <f>+'[6]25'!$K$23/10^6</f>
        <v>9.4240000000000004E-2</v>
      </c>
      <c r="I75" s="21">
        <f>+'[6]25'!$M$23/10^6</f>
        <v>4.8258000000000002E-2</v>
      </c>
      <c r="J75" s="21">
        <f>+'[6]25'!$N$23/10^6</f>
        <v>4.2811000000000002E-2</v>
      </c>
      <c r="K75" s="21">
        <f>+'[6]25'!$O$23/10^6</f>
        <v>5.1739E-2</v>
      </c>
      <c r="L75" s="21">
        <f>+'[6]25'!$Q$23/10^6</f>
        <v>6.3216999999999995E-2</v>
      </c>
      <c r="M75" s="21">
        <f>+'[6]25'!$R$23/10^6</f>
        <v>5.9766E-2</v>
      </c>
      <c r="N75" s="21">
        <f>+'[6]25'!$S$23/10^6</f>
        <v>6.1162000000000001E-2</v>
      </c>
      <c r="O75" s="22">
        <f t="shared" si="4"/>
        <v>0.91590800000000006</v>
      </c>
    </row>
    <row r="76" spans="1:15" x14ac:dyDescent="0.2">
      <c r="A76" s="10">
        <v>1018</v>
      </c>
      <c r="B76" s="10" t="s">
        <v>27</v>
      </c>
      <c r="C76" s="21">
        <f>+'[6]26'!$E$23/10^6</f>
        <v>4.0154000000000002E-2</v>
      </c>
      <c r="D76" s="21">
        <f>+'[6]26'!$F$23/10^6</f>
        <v>3.8990999999999998E-2</v>
      </c>
      <c r="E76" s="21">
        <f>+'[6]26'!$G$23/10^6</f>
        <v>4.1084000000000002E-2</v>
      </c>
      <c r="F76" s="21">
        <f>+'[6]26'!$I$23/10^6</f>
        <v>3.7769999999999998E-2</v>
      </c>
      <c r="G76" s="21">
        <f>+'[6]26'!$J$23/10^6</f>
        <v>3.6838000000000003E-2</v>
      </c>
      <c r="H76" s="21">
        <f>+'[6]26'!$K$23/10^6</f>
        <v>3.4624000000000002E-2</v>
      </c>
      <c r="I76" s="21">
        <f>+'[6]26'!$M$23/10^6</f>
        <v>3.5686000000000002E-2</v>
      </c>
      <c r="J76" s="21">
        <f>+'[6]26'!$N$23/10^6</f>
        <v>3.0706000000000001E-2</v>
      </c>
      <c r="K76" s="21">
        <f>+'[6]26'!$O$23/10^6</f>
        <v>3.0418000000000001E-2</v>
      </c>
      <c r="L76" s="21">
        <f>+'[6]26'!$Q$23/10^6</f>
        <v>3.0470000000000001E-2</v>
      </c>
      <c r="M76" s="21">
        <f>+'[6]26'!$R$23/10^6</f>
        <v>3.1551000000000003E-2</v>
      </c>
      <c r="N76" s="21">
        <f>+'[6]26'!$S$23/10^6</f>
        <v>2.9295000000000002E-2</v>
      </c>
      <c r="O76" s="22">
        <f t="shared" si="4"/>
        <v>0.41758700000000004</v>
      </c>
    </row>
    <row r="77" spans="1:15" x14ac:dyDescent="0.2">
      <c r="A77" s="10">
        <v>1019</v>
      </c>
      <c r="B77" s="10" t="s">
        <v>28</v>
      </c>
      <c r="C77" s="21">
        <f>+'[6]27'!$E$23/10^6</f>
        <v>2.1659999999999999E-2</v>
      </c>
      <c r="D77" s="21">
        <f>+'[6]27'!$F$23/10^6</f>
        <v>1.9921999999999999E-2</v>
      </c>
      <c r="E77" s="21">
        <f>+'[6]27'!$G$23/10^6</f>
        <v>1.8596999999999999E-2</v>
      </c>
      <c r="F77" s="21">
        <f>+'[6]27'!$I$23/10^6</f>
        <v>2.1422E-2</v>
      </c>
      <c r="G77" s="21">
        <f>+'[6]27'!$J$23/10^6</f>
        <v>2.2407E-2</v>
      </c>
      <c r="H77" s="21">
        <f>+'[6]27'!$K$23/10^6</f>
        <v>2.5427999999999999E-2</v>
      </c>
      <c r="I77" s="21">
        <f>+'[6]27'!$M$23/10^6</f>
        <v>1.4467000000000001E-2</v>
      </c>
      <c r="J77" s="21">
        <f>+'[6]27'!$N$23/10^6</f>
        <v>1.3963E-2</v>
      </c>
      <c r="K77" s="21">
        <f>+'[6]27'!$O$23/10^6</f>
        <v>1.4201999999999999E-2</v>
      </c>
      <c r="L77" s="21">
        <f>+'[6]27'!$Q$23/10^6</f>
        <v>1.9495999999999999E-2</v>
      </c>
      <c r="M77" s="21">
        <f>+'[6]27'!$R$23/10^6</f>
        <v>1.7840000000000002E-2</v>
      </c>
      <c r="N77" s="21">
        <f>+'[6]27'!$S$23/10^6</f>
        <v>1.5313E-2</v>
      </c>
      <c r="O77" s="22">
        <f t="shared" si="4"/>
        <v>0.224717</v>
      </c>
    </row>
    <row r="78" spans="1:15" x14ac:dyDescent="0.2">
      <c r="A78" s="10">
        <v>1020</v>
      </c>
      <c r="B78" s="10" t="s">
        <v>29</v>
      </c>
      <c r="C78" s="21">
        <f>+'[6]28'!$E$23/10^6</f>
        <v>0.12253</v>
      </c>
      <c r="D78" s="21">
        <f>+'[6]28'!$F$23/10^6</f>
        <v>0.109016</v>
      </c>
      <c r="E78" s="21">
        <f>+'[6]28'!$G$23/10^6</f>
        <v>0.115666</v>
      </c>
      <c r="F78" s="21">
        <f>+'[6]28'!$I$23/10^6</f>
        <v>0.101428</v>
      </c>
      <c r="G78" s="21">
        <f>+'[6]28'!$J$23/10^6</f>
        <v>9.9876000000000006E-2</v>
      </c>
      <c r="H78" s="21">
        <f>+'[6]28'!$K$23/10^6</f>
        <v>0.102912</v>
      </c>
      <c r="I78" s="21">
        <f>+'[6]28'!$M$23/10^6</f>
        <v>0.10564900000000001</v>
      </c>
      <c r="J78" s="21">
        <f>+'[6]28'!$N$23/10^6</f>
        <v>0.103438</v>
      </c>
      <c r="K78" s="21">
        <f>+'[6]28'!$O$23/10^6</f>
        <v>9.7609000000000001E-2</v>
      </c>
      <c r="L78" s="21">
        <f>+'[6]28'!$Q$23/10^6</f>
        <v>8.0315999999999999E-2</v>
      </c>
      <c r="M78" s="21">
        <f>+'[6]28'!$R$23/10^6</f>
        <v>7.3905999999999999E-2</v>
      </c>
      <c r="N78" s="21">
        <f>+'[6]28'!$S$23/10^6</f>
        <v>7.0931999999999995E-2</v>
      </c>
      <c r="O78" s="22">
        <f t="shared" si="4"/>
        <v>1.1832780000000001</v>
      </c>
    </row>
    <row r="79" spans="1:15" x14ac:dyDescent="0.2">
      <c r="A79" s="10">
        <v>1021</v>
      </c>
      <c r="B79" s="10" t="s">
        <v>30</v>
      </c>
      <c r="C79" s="21">
        <f>+'[6]29'!$E$23/10^6</f>
        <v>1.2352E-2</v>
      </c>
      <c r="D79" s="21">
        <f>+'[6]29'!$F$23/10^6</f>
        <v>1.1958999999999999E-2</v>
      </c>
      <c r="E79" s="21">
        <f>+'[6]29'!$G$23/10^6</f>
        <v>1.2735E-2</v>
      </c>
      <c r="F79" s="21">
        <f>+'[6]29'!$I$23/10^6</f>
        <v>1.1932999999999999E-2</v>
      </c>
      <c r="G79" s="21">
        <f>+'[6]29'!$J$23/10^6</f>
        <v>1.1518E-2</v>
      </c>
      <c r="H79" s="21">
        <f>+'[6]29'!$K$23/10^6</f>
        <v>1.2215999999999999E-2</v>
      </c>
      <c r="I79" s="21">
        <f>+'[6]29'!$M$23/10^6</f>
        <v>1.3793E-2</v>
      </c>
      <c r="J79" s="21">
        <f>+'[6]29'!$N$23/10^6</f>
        <v>1.3794000000000001E-2</v>
      </c>
      <c r="K79" s="21">
        <f>+'[6]29'!$O$23/10^6</f>
        <v>1.2154999999999999E-2</v>
      </c>
      <c r="L79" s="21">
        <f>+'[6]29'!$Q$23/10^6</f>
        <v>1.2343E-2</v>
      </c>
      <c r="M79" s="21">
        <f>+'[6]29'!$R$23/10^6</f>
        <v>1.2142E-2</v>
      </c>
      <c r="N79" s="21">
        <f>+'[6]29'!$S$23/10^6</f>
        <v>1.2333999999999999E-2</v>
      </c>
      <c r="O79" s="22">
        <f t="shared" si="4"/>
        <v>0.14927400000000002</v>
      </c>
    </row>
    <row r="80" spans="1:15" x14ac:dyDescent="0.2">
      <c r="A80" s="10">
        <v>1022</v>
      </c>
      <c r="B80" s="10" t="s">
        <v>31</v>
      </c>
      <c r="C80" s="21">
        <f>+'[6]30'!$E$23/10^6</f>
        <v>0.17710400000000001</v>
      </c>
      <c r="D80" s="21">
        <f>+'[6]30'!$F$23/10^6</f>
        <v>0.135766</v>
      </c>
      <c r="E80" s="21">
        <f>+'[6]30'!$G$23/10^6</f>
        <v>0.123836</v>
      </c>
      <c r="F80" s="21">
        <f>+'[6]30'!$I$23/10^6</f>
        <v>0.116369</v>
      </c>
      <c r="G80" s="21">
        <f>+'[6]30'!$J$23/10^6</f>
        <v>0.13658699999999999</v>
      </c>
      <c r="H80" s="21">
        <f>+'[6]30'!$K$23/10^6</f>
        <v>0.197821</v>
      </c>
      <c r="I80" s="21">
        <f>+'[6]30'!$M$23/10^6</f>
        <v>0.120877</v>
      </c>
      <c r="J80" s="21">
        <f>+'[6]30'!$N$23/10^6</f>
        <v>0.13370099999999999</v>
      </c>
      <c r="K80" s="21">
        <f>+'[6]30'!$O$23/10^6</f>
        <v>0.12508</v>
      </c>
      <c r="L80" s="21">
        <f>+'[6]30'!$Q$23/10^6</f>
        <v>0.16239799999999999</v>
      </c>
      <c r="M80" s="21">
        <f>+'[6]30'!$R$23/10^6</f>
        <v>0.130937</v>
      </c>
      <c r="N80" s="21">
        <f>+'[6]30'!$S$23/10^6</f>
        <v>0.14149200000000001</v>
      </c>
      <c r="O80" s="22">
        <f t="shared" si="4"/>
        <v>1.7019680000000001</v>
      </c>
    </row>
    <row r="81" spans="1:15" x14ac:dyDescent="0.2">
      <c r="A81" s="10">
        <v>1023</v>
      </c>
      <c r="B81" s="10" t="s">
        <v>32</v>
      </c>
      <c r="C81" s="21">
        <f>+'[6]31'!$E$23/10^6</f>
        <v>3.0977000000000001E-2</v>
      </c>
      <c r="D81" s="21">
        <f>+'[6]31'!$F$23/10^6</f>
        <v>2.8711E-2</v>
      </c>
      <c r="E81" s="21">
        <f>+'[6]31'!$G$23/10^6</f>
        <v>2.8917000000000002E-2</v>
      </c>
      <c r="F81" s="21">
        <f>+'[6]31'!$I$23/10^6</f>
        <v>3.0949999999999998E-2</v>
      </c>
      <c r="G81" s="21">
        <f>+'[6]31'!$J$23/10^6</f>
        <v>2.8888E-2</v>
      </c>
      <c r="H81" s="21">
        <f>+'[6]31'!$K$23/10^6</f>
        <v>3.0098E-2</v>
      </c>
      <c r="I81" s="21">
        <f>+'[6]31'!$M$23/10^6</f>
        <v>2.8178000000000002E-2</v>
      </c>
      <c r="J81" s="21">
        <f>+'[6]31'!$N$23/10^6</f>
        <v>3.2035000000000001E-2</v>
      </c>
      <c r="K81" s="21">
        <f>+'[6]31'!$O$23/10^6</f>
        <v>2.3259999999999999E-2</v>
      </c>
      <c r="L81" s="21">
        <f>+'[6]31'!$Q$23/10^6</f>
        <v>1.6237999999999999E-2</v>
      </c>
      <c r="M81" s="21">
        <f>+'[6]31'!$R$23/10^6</f>
        <v>1.4617E-2</v>
      </c>
      <c r="N81" s="21">
        <f>+'[6]31'!$S$23/10^6</f>
        <v>1.2292000000000001E-2</v>
      </c>
      <c r="O81" s="22">
        <f t="shared" si="4"/>
        <v>0.30516100000000002</v>
      </c>
    </row>
    <row r="82" spans="1:15" x14ac:dyDescent="0.2">
      <c r="A82" s="10">
        <v>1024</v>
      </c>
      <c r="B82" s="10" t="s">
        <v>33</v>
      </c>
      <c r="C82" s="21">
        <f>+'[6]32'!$E$23/10^6</f>
        <v>0.20224200000000001</v>
      </c>
      <c r="D82" s="21">
        <f>+'[6]32'!$F$23/10^6</f>
        <v>0.20848700000000001</v>
      </c>
      <c r="E82" s="21">
        <f>+'[6]32'!$G$23/10^6</f>
        <v>0.21947900000000001</v>
      </c>
      <c r="F82" s="21">
        <f>+'[6]32'!$I$23/10^6</f>
        <v>0.194554</v>
      </c>
      <c r="G82" s="21">
        <f>+'[6]32'!$J$23/10^6</f>
        <v>0.193712</v>
      </c>
      <c r="H82" s="21">
        <f>+'[6]32'!$K$23/10^6</f>
        <v>0.22530715999999998</v>
      </c>
      <c r="I82" s="21">
        <f>+'[6]32'!$M$23/10^6</f>
        <v>0.18712899999999999</v>
      </c>
      <c r="J82" s="21">
        <f>+'[6]32'!$N$23/10^6</f>
        <v>0.20788000000000001</v>
      </c>
      <c r="K82" s="21">
        <f>+'[6]32'!$O$23/10^6</f>
        <v>0.194026</v>
      </c>
      <c r="L82" s="21">
        <f>+'[6]32'!$Q$23/10^6</f>
        <v>0.18745300000000001</v>
      </c>
      <c r="M82" s="21">
        <f>+'[6]32'!$R$23/10^6</f>
        <v>0.19010099999999999</v>
      </c>
      <c r="N82" s="21">
        <f>+'[6]32'!$S$23/10^6</f>
        <v>0.16458700000000001</v>
      </c>
      <c r="O82" s="22">
        <f t="shared" si="4"/>
        <v>2.3749571599999997</v>
      </c>
    </row>
    <row r="83" spans="1:15" x14ac:dyDescent="0.2">
      <c r="A83" s="10">
        <v>1025</v>
      </c>
      <c r="B83" s="10" t="s">
        <v>34</v>
      </c>
      <c r="C83" s="21">
        <f>+'[6]33'!$E$23/10^6</f>
        <v>4.7587999999999998E-2</v>
      </c>
      <c r="D83" s="21">
        <f>+'[6]33'!$F$23/10^6</f>
        <v>4.2320999999999998E-2</v>
      </c>
      <c r="E83" s="21">
        <f>+'[6]33'!$G$23/10^6</f>
        <v>4.2272429999999993E-2</v>
      </c>
      <c r="F83" s="21">
        <f>+'[6]33'!$I$23/10^6</f>
        <v>2.9114000000000001E-2</v>
      </c>
      <c r="G83" s="21">
        <f>+'[6]33'!$J$23/10^6</f>
        <v>2.4573999999999999E-2</v>
      </c>
      <c r="H83" s="21">
        <f>+'[6]33'!$K$23/10^6</f>
        <v>2.9498E-2</v>
      </c>
      <c r="I83" s="21">
        <f>+'[6]33'!$M$23/10^6</f>
        <v>1.804E-2</v>
      </c>
      <c r="J83" s="21">
        <f>+'[6]33'!$N$23/10^6</f>
        <v>2.6176999999999999E-2</v>
      </c>
      <c r="K83" s="21">
        <f>+'[6]33'!$O$23/10^6</f>
        <v>1.9474000000000002E-2</v>
      </c>
      <c r="L83" s="21">
        <f>+'[6]33'!$Q$23/10^6</f>
        <v>2.6759000000000002E-2</v>
      </c>
      <c r="M83" s="21">
        <f>+'[6]33'!$R$23/10^6</f>
        <v>1.9096999999999999E-2</v>
      </c>
      <c r="N83" s="21">
        <f>+'[6]33'!$S$23/10^6</f>
        <v>2.222E-2</v>
      </c>
      <c r="O83" s="22">
        <f t="shared" si="4"/>
        <v>0.34713442999999994</v>
      </c>
    </row>
    <row r="84" spans="1:15" x14ac:dyDescent="0.2">
      <c r="A84" s="10">
        <v>1026</v>
      </c>
      <c r="B84" s="10" t="s">
        <v>35</v>
      </c>
      <c r="C84" s="21">
        <f>+'[6]34'!$E$23/10^6</f>
        <v>6.2370000000000004E-3</v>
      </c>
      <c r="D84" s="21">
        <f>+'[6]34'!$F$23/10^6</f>
        <v>6.0309999999999999E-3</v>
      </c>
      <c r="E84" s="21">
        <f>+'[6]34'!$G$23/10^6</f>
        <v>5.7660000000000003E-3</v>
      </c>
      <c r="F84" s="21">
        <f>+'[6]34'!$I$23/10^6</f>
        <v>5.7289999999999997E-3</v>
      </c>
      <c r="G84" s="21">
        <f>+'[6]34'!$J$23/10^6</f>
        <v>3.49E-3</v>
      </c>
      <c r="H84" s="21">
        <f>+'[6]34'!$K$23/10^6</f>
        <v>8.1440000000000002E-3</v>
      </c>
      <c r="I84" s="21">
        <f>+'[6]34'!$M$23/10^6</f>
        <v>7.3749999999999996E-3</v>
      </c>
      <c r="J84" s="21">
        <f>+'[6]34'!$N$23/10^6</f>
        <v>6.9719999999999999E-3</v>
      </c>
      <c r="K84" s="21">
        <f>+'[6]34'!$O$23/10^6</f>
        <v>6.1679999999999999E-3</v>
      </c>
      <c r="L84" s="21">
        <f>+'[6]34'!$Q$23/10^6</f>
        <v>6.0359999999999997E-3</v>
      </c>
      <c r="M84" s="21">
        <f>+'[6]34'!$R$23/10^6</f>
        <v>5.5189999999999996E-3</v>
      </c>
      <c r="N84" s="21">
        <f>+'[6]34'!$S$23/10^6</f>
        <v>5.8960000000000002E-3</v>
      </c>
      <c r="O84" s="22">
        <f t="shared" si="4"/>
        <v>7.3362999999999998E-2</v>
      </c>
    </row>
    <row r="85" spans="1:15" x14ac:dyDescent="0.2">
      <c r="A85" s="10">
        <v>1027</v>
      </c>
      <c r="B85" s="10" t="s">
        <v>36</v>
      </c>
      <c r="C85" s="21">
        <f>+'[6]35'!$E$23/10^6</f>
        <v>1.0042000000000001E-2</v>
      </c>
      <c r="D85" s="21">
        <f>+'[6]35'!$F$23/10^6</f>
        <v>1.1238E-2</v>
      </c>
      <c r="E85" s="21">
        <f>+'[6]35'!$G$23/10^6</f>
        <v>9.9209999999999993E-3</v>
      </c>
      <c r="F85" s="21">
        <f>+'[6]35'!$I$23/10^6</f>
        <v>1.0425E-2</v>
      </c>
      <c r="G85" s="21">
        <f>+'[6]35'!$J$23/10^6</f>
        <v>1.0099E-2</v>
      </c>
      <c r="H85" s="21">
        <f>+'[6]35'!$K$23/10^6</f>
        <v>1.0307999999999999E-2</v>
      </c>
      <c r="I85" s="21">
        <f>+'[6]35'!$M$23/10^6</f>
        <v>1.2755000000000001E-2</v>
      </c>
      <c r="J85" s="21">
        <f>+'[6]35'!$N$23/10^6</f>
        <v>1.2775E-2</v>
      </c>
      <c r="K85" s="21">
        <f>+'[6]35'!$O$23/10^6</f>
        <v>1.2041E-2</v>
      </c>
      <c r="L85" s="21">
        <f>+'[6]35'!$Q$23/10^6</f>
        <v>1.1169999999999999E-2</v>
      </c>
      <c r="M85" s="21">
        <f>+'[6]35'!$R$23/10^6</f>
        <v>1.0893999999999999E-2</v>
      </c>
      <c r="N85" s="21">
        <f>+'[6]35'!$S$23/10^6</f>
        <v>1.0349000000000001E-2</v>
      </c>
      <c r="O85" s="22">
        <f t="shared" si="4"/>
        <v>0.132017</v>
      </c>
    </row>
    <row r="86" spans="1:15" x14ac:dyDescent="0.2">
      <c r="A86" s="10">
        <v>1028</v>
      </c>
      <c r="B86" s="10" t="s">
        <v>37</v>
      </c>
      <c r="C86" s="21">
        <f>+'[6]36'!$E$23/10^6</f>
        <v>0.104534</v>
      </c>
      <c r="D86" s="21">
        <f>+'[6]36'!$F$23/10^6</f>
        <v>0.106478</v>
      </c>
      <c r="E86" s="21">
        <f>+'[6]36'!$G$23/10^6</f>
        <v>0.115428</v>
      </c>
      <c r="F86" s="21">
        <f>+'[6]36'!$I$23/10^6</f>
        <v>0.120127</v>
      </c>
      <c r="G86" s="21">
        <f>+'[6]36'!$J$23/10^6</f>
        <v>0.108228</v>
      </c>
      <c r="H86" s="21">
        <f>+'[6]36'!$K$23/10^6</f>
        <v>0.113376</v>
      </c>
      <c r="I86" s="21">
        <f>+'[6]36'!$M$23/10^6</f>
        <v>0.12751399999999999</v>
      </c>
      <c r="J86" s="21">
        <f>+'[6]36'!$N$23/10^6</f>
        <v>0.12526399999999999</v>
      </c>
      <c r="K86" s="21">
        <f>+'[6]36'!$O$23/10^6</f>
        <v>0.119755</v>
      </c>
      <c r="L86" s="21">
        <f>+'[6]36'!$Q$23/10^6</f>
        <v>0.12593699999999999</v>
      </c>
      <c r="M86" s="21">
        <f>+'[6]36'!$R$23/10^6</f>
        <v>0.12406200000000001</v>
      </c>
      <c r="N86" s="21">
        <f>+'[6]36'!$S$23/10^6</f>
        <v>0.121695</v>
      </c>
      <c r="O86" s="22">
        <f t="shared" si="4"/>
        <v>1.412398</v>
      </c>
    </row>
    <row r="87" spans="1:15" x14ac:dyDescent="0.2">
      <c r="A87" s="10">
        <v>1029</v>
      </c>
      <c r="B87" s="10" t="s">
        <v>38</v>
      </c>
      <c r="C87" s="21">
        <f>+'[6]37'!$E$23/10^6</f>
        <v>7.2389999999999998E-3</v>
      </c>
      <c r="D87" s="21">
        <f>+'[6]37'!$F$23/10^6</f>
        <v>7.4689999999999999E-3</v>
      </c>
      <c r="E87" s="21">
        <f>+'[6]37'!$G$23/10^6</f>
        <v>7.0169999999999998E-3</v>
      </c>
      <c r="F87" s="21">
        <f>+'[6]37'!$I$23/10^6</f>
        <v>7.7910000000000002E-3</v>
      </c>
      <c r="G87" s="21">
        <f>+'[6]37'!$J$23/10^6</f>
        <v>6.8929999999999998E-3</v>
      </c>
      <c r="H87" s="21">
        <f>+'[6]37'!$K$23/10^6</f>
        <v>7.1180000000000002E-3</v>
      </c>
      <c r="I87" s="21">
        <f>+'[6]37'!$M$23/10^6</f>
        <v>8.3870000000000004E-3</v>
      </c>
      <c r="J87" s="21">
        <f>+'[6]37'!$N$23/10^6</f>
        <v>8.4200000000000004E-3</v>
      </c>
      <c r="K87" s="21">
        <f>+'[6]37'!$O$23/10^6</f>
        <v>7.9439999999999997E-3</v>
      </c>
      <c r="L87" s="21">
        <f>+'[6]37'!$Q$23/10^6</f>
        <v>7.1450000000000003E-3</v>
      </c>
      <c r="M87" s="21">
        <f>+'[6]37'!$R$23/10^6</f>
        <v>7.3769999999999999E-3</v>
      </c>
      <c r="N87" s="21">
        <f>+'[6]37'!$S$23/10^6</f>
        <v>7.4780000000000003E-3</v>
      </c>
      <c r="O87" s="22">
        <f t="shared" si="4"/>
        <v>9.0277999999999997E-2</v>
      </c>
    </row>
    <row r="88" spans="1:15" x14ac:dyDescent="0.2">
      <c r="A88" s="15">
        <v>1030</v>
      </c>
      <c r="B88" s="15" t="s">
        <v>18</v>
      </c>
      <c r="C88" s="23">
        <f>+'[6]17'!$E$23/10^6</f>
        <v>1.7007000000000001E-2</v>
      </c>
      <c r="D88" s="23">
        <f>+'[6]17'!$F$23/10^6</f>
        <v>1.5424E-2</v>
      </c>
      <c r="E88" s="23">
        <f>+'[6]17'!$G$23/10^6</f>
        <v>1.2744999999999999E-2</v>
      </c>
      <c r="F88" s="23">
        <f>+'[6]17'!$I$23/10^6</f>
        <v>1.2109E-2</v>
      </c>
      <c r="G88" s="23">
        <f>+'[6]17'!$J$23/10^6</f>
        <v>1.1509E-2</v>
      </c>
      <c r="H88" s="23">
        <f>+'[6]17'!$K$23/10^6</f>
        <v>1.3545E-2</v>
      </c>
      <c r="I88" s="23">
        <f>+'[6]17'!$M$23/10^6</f>
        <v>1.5960999999999999E-2</v>
      </c>
      <c r="J88" s="23">
        <f>+'[6]17'!$N$23/10^6</f>
        <v>1.4199E-2</v>
      </c>
      <c r="K88" s="23">
        <f>+'[6]17'!$O$23/10^6</f>
        <v>1.4423999999999999E-2</v>
      </c>
      <c r="L88" s="23">
        <f>+'[6]17'!$Q$23/10^6</f>
        <v>1.4893E-2</v>
      </c>
      <c r="M88" s="23">
        <f>+'[6]17'!$R$23/10^6</f>
        <v>1.4338E-2</v>
      </c>
      <c r="N88" s="23">
        <f>+'[6]17'!$S$23/10^6</f>
        <v>1.4352999999999999E-2</v>
      </c>
      <c r="O88" s="24">
        <f t="shared" si="4"/>
        <v>0.17050699999999999</v>
      </c>
    </row>
    <row r="89" spans="1:15" x14ac:dyDescent="0.2">
      <c r="A89" s="4">
        <v>10300</v>
      </c>
      <c r="B89" s="4" t="s">
        <v>59</v>
      </c>
      <c r="C89" s="18">
        <f>SUM(C62:C88)</f>
        <v>2.9116482000000001</v>
      </c>
      <c r="D89" s="18">
        <f t="shared" ref="D89:N89" si="5">SUM(D62:D88)</f>
        <v>2.8342128999999994</v>
      </c>
      <c r="E89" s="18">
        <f t="shared" si="5"/>
        <v>2.53369768</v>
      </c>
      <c r="F89" s="18">
        <f t="shared" si="5"/>
        <v>2.2893951000000001</v>
      </c>
      <c r="G89" s="18">
        <f t="shared" si="5"/>
        <v>2.3481464000000001</v>
      </c>
      <c r="H89" s="18">
        <f t="shared" si="5"/>
        <v>2.8450907600000002</v>
      </c>
      <c r="I89" s="18">
        <f t="shared" si="5"/>
        <v>2.3433506</v>
      </c>
      <c r="J89" s="18">
        <f t="shared" si="5"/>
        <v>2.3983597000000003</v>
      </c>
      <c r="K89" s="18">
        <f t="shared" si="5"/>
        <v>2.1959076000000008</v>
      </c>
      <c r="L89" s="18">
        <f t="shared" si="5"/>
        <v>2.5185791999999996</v>
      </c>
      <c r="M89" s="18">
        <f t="shared" si="5"/>
        <v>2.5002274</v>
      </c>
      <c r="N89" s="18">
        <f t="shared" si="5"/>
        <v>2.422351519999999</v>
      </c>
      <c r="O89" s="18">
        <f t="shared" si="4"/>
        <v>30.140967060000001</v>
      </c>
    </row>
    <row r="90" spans="1:15" x14ac:dyDescent="0.2">
      <c r="A90" s="32"/>
      <c r="B90" s="32"/>
      <c r="C90"/>
      <c r="D90"/>
      <c r="E90"/>
      <c r="F90"/>
      <c r="G90"/>
      <c r="H90"/>
      <c r="I90"/>
      <c r="J90"/>
      <c r="K90"/>
      <c r="L90"/>
      <c r="M90"/>
      <c r="N90"/>
      <c r="O90" s="32"/>
    </row>
    <row r="91" spans="1:15" x14ac:dyDescent="0.2">
      <c r="A91" s="3" t="s">
        <v>52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59</v>
      </c>
    </row>
    <row r="92" spans="1:15" x14ac:dyDescent="0.2">
      <c r="A92" s="7">
        <v>1004</v>
      </c>
      <c r="B92" s="7" t="s">
        <v>94</v>
      </c>
      <c r="C92" s="26">
        <f>+'[6]11'!$E$25</f>
        <v>36.623715379468152</v>
      </c>
      <c r="D92" s="26">
        <f>+'[6]11'!$F$25</f>
        <v>36.401452346366433</v>
      </c>
      <c r="E92" s="26">
        <f>+'[6]11'!$G$25</f>
        <v>30.337249107138721</v>
      </c>
      <c r="F92" s="26">
        <f>+'[6]11'!$I$25</f>
        <v>25.933546469106741</v>
      </c>
      <c r="G92" s="26">
        <f>+'[6]11'!$J$25</f>
        <v>28.486321988033602</v>
      </c>
      <c r="H92" s="26">
        <f>+'[6]11'!$K$25</f>
        <v>33.084630426888786</v>
      </c>
      <c r="I92" s="26">
        <f>+'[6]11'!$M$25</f>
        <v>27.273341592521682</v>
      </c>
      <c r="J92" s="26">
        <f>+'[6]11'!$N$25</f>
        <v>27.430048044613233</v>
      </c>
      <c r="K92" s="26">
        <f>+'[6]11'!$O$25</f>
        <v>26.226762019116922</v>
      </c>
      <c r="L92" s="26">
        <f>+'[6]11'!$Q$25</f>
        <v>32.142897289762701</v>
      </c>
      <c r="M92" s="26">
        <f>+'[6]11'!$R$25</f>
        <v>30.793637379817387</v>
      </c>
      <c r="N92" s="26">
        <f>+'[6]11'!$S$25</f>
        <v>29.245058533681437</v>
      </c>
      <c r="O92" s="27">
        <f>+'[6]11'!$T$25</f>
        <v>30.396278269307601</v>
      </c>
    </row>
    <row r="93" spans="1:15" x14ac:dyDescent="0.2">
      <c r="A93" s="10">
        <v>1005</v>
      </c>
      <c r="B93" s="10" t="s">
        <v>13</v>
      </c>
      <c r="C93" s="28">
        <f>+'[6]12'!$E$25</f>
        <v>19.112146667484211</v>
      </c>
      <c r="D93" s="28">
        <f>+'[6]12'!$F$25</f>
        <v>18.571228126440698</v>
      </c>
      <c r="E93" s="28">
        <f>+'[6]12'!$G$25</f>
        <v>18.325484039769755</v>
      </c>
      <c r="F93" s="28">
        <f>+'[6]12'!$I$25</f>
        <v>16.714166618197329</v>
      </c>
      <c r="G93" s="28">
        <f>+'[6]12'!$J$25</f>
        <v>13.302920451305447</v>
      </c>
      <c r="H93" s="28">
        <f>+'[6]12'!$K$25</f>
        <v>12.569254249336204</v>
      </c>
      <c r="I93" s="28">
        <f>+'[6]12'!$M$25</f>
        <v>12.873125051794149</v>
      </c>
      <c r="J93" s="28">
        <f>+'[6]12'!$N$25</f>
        <v>11.937290433045588</v>
      </c>
      <c r="K93" s="28">
        <f>+'[6]12'!$O$25</f>
        <v>11.517561298873426</v>
      </c>
      <c r="L93" s="28">
        <f>+'[6]12'!$Q$25</f>
        <v>11.958546348036302</v>
      </c>
      <c r="M93" s="28">
        <f>+'[6]12'!$R$25</f>
        <v>11.55084596920555</v>
      </c>
      <c r="N93" s="28">
        <f>+'[6]12'!$S$25</f>
        <v>12.812655609606619</v>
      </c>
      <c r="O93" s="29">
        <f>+'[6]12'!$T$25</f>
        <v>14.189058041808735</v>
      </c>
    </row>
    <row r="94" spans="1:15" x14ac:dyDescent="0.2">
      <c r="A94" s="10">
        <v>1006</v>
      </c>
      <c r="B94" s="10" t="s">
        <v>14</v>
      </c>
      <c r="C94" s="28">
        <f>+'[6]13'!$E$25</f>
        <v>21.167295938891932</v>
      </c>
      <c r="D94" s="28">
        <f>+'[6]13'!$F$25</f>
        <v>21.670987814363496</v>
      </c>
      <c r="E94" s="28">
        <f>+'[6]13'!$G$25</f>
        <v>18.805509783491765</v>
      </c>
      <c r="F94" s="28">
        <f>+'[6]13'!$I$25</f>
        <v>17.686446655282502</v>
      </c>
      <c r="G94" s="28">
        <f>+'[6]13'!$J$25</f>
        <v>17.339018678585344</v>
      </c>
      <c r="H94" s="28">
        <f>+'[6]13'!$K$25</f>
        <v>16.241694663009163</v>
      </c>
      <c r="I94" s="28">
        <f>+'[6]13'!$M$25</f>
        <v>13.740130827868819</v>
      </c>
      <c r="J94" s="28">
        <f>+'[6]13'!$N$25</f>
        <v>17.34558001294803</v>
      </c>
      <c r="K94" s="28">
        <f>+'[6]13'!$O$25</f>
        <v>17.768168272338816</v>
      </c>
      <c r="L94" s="28">
        <f>+'[6]13'!$Q$25</f>
        <v>17.466240681576146</v>
      </c>
      <c r="M94" s="28">
        <f>+'[6]13'!$R$25</f>
        <v>17.663960769456708</v>
      </c>
      <c r="N94" s="28">
        <f>+'[6]13'!$S$25</f>
        <v>22.170673300945303</v>
      </c>
      <c r="O94" s="29">
        <f>+'[6]13'!$T$25</f>
        <v>18.206179016589225</v>
      </c>
    </row>
    <row r="95" spans="1:15" x14ac:dyDescent="0.2">
      <c r="A95" s="10">
        <v>1007</v>
      </c>
      <c r="B95" s="10" t="s">
        <v>15</v>
      </c>
      <c r="C95" s="28">
        <f>+'[6]14'!$E$25</f>
        <v>25.126780056875319</v>
      </c>
      <c r="D95" s="28">
        <f>+'[6]14'!$F$25</f>
        <v>22.129236828007588</v>
      </c>
      <c r="E95" s="28">
        <f>+'[6]14'!$G$25</f>
        <v>20.090214899113928</v>
      </c>
      <c r="F95" s="28">
        <f>+'[6]14'!$I$25</f>
        <v>21.042112562067565</v>
      </c>
      <c r="G95" s="28">
        <f>+'[6]14'!$J$25</f>
        <v>20.963836022985156</v>
      </c>
      <c r="H95" s="28">
        <f>+'[6]14'!$K$25</f>
        <v>22.417405673368219</v>
      </c>
      <c r="I95" s="28">
        <f>+'[6]14'!$M$25</f>
        <v>21.469927800496627</v>
      </c>
      <c r="J95" s="28">
        <f>+'[6]14'!$N$25</f>
        <v>22.803795880192531</v>
      </c>
      <c r="K95" s="28">
        <f>+'[6]14'!$O$25</f>
        <v>22.499964504698564</v>
      </c>
      <c r="L95" s="28">
        <f>+'[6]14'!$Q$25</f>
        <v>21.284209550223181</v>
      </c>
      <c r="M95" s="28">
        <f>+'[6]14'!$R$25</f>
        <v>21.788678101907184</v>
      </c>
      <c r="N95" s="28">
        <f>+'[6]14'!$S$25</f>
        <v>25.109879875238288</v>
      </c>
      <c r="O95" s="29">
        <f>+'[6]14'!$T$25</f>
        <v>22.252262719506742</v>
      </c>
    </row>
    <row r="96" spans="1:15" x14ac:dyDescent="0.2">
      <c r="A96" s="10">
        <v>1008</v>
      </c>
      <c r="B96" s="10" t="s">
        <v>16</v>
      </c>
      <c r="C96" s="28">
        <f>+'[6]15'!$E$25</f>
        <v>21.548678110512466</v>
      </c>
      <c r="D96" s="28">
        <f>+'[6]15'!$F$25</f>
        <v>19.814518466249165</v>
      </c>
      <c r="E96" s="28">
        <f>+'[6]15'!$G$25</f>
        <v>23.190939131267658</v>
      </c>
      <c r="F96" s="28">
        <f>+'[6]15'!$I$25</f>
        <v>18.80550774526678</v>
      </c>
      <c r="G96" s="28">
        <f>+'[6]15'!$J$25</f>
        <v>21.166343355965083</v>
      </c>
      <c r="H96" s="28">
        <f>+'[6]15'!$K$25</f>
        <v>25.542100484618377</v>
      </c>
      <c r="I96" s="28">
        <f>+'[6]15'!$M$25</f>
        <v>23.616608209715654</v>
      </c>
      <c r="J96" s="28">
        <f>+'[6]15'!$N$25</f>
        <v>20.647729250043501</v>
      </c>
      <c r="K96" s="28">
        <f>+'[6]15'!$O$25</f>
        <v>21.008541753584684</v>
      </c>
      <c r="L96" s="28">
        <f>+'[6]15'!$Q$25</f>
        <v>26.188829533530477</v>
      </c>
      <c r="M96" s="28">
        <f>+'[6]15'!$R$25</f>
        <v>19.481155721642438</v>
      </c>
      <c r="N96" s="28">
        <f>+'[6]15'!$S$25</f>
        <v>21.092098581736163</v>
      </c>
      <c r="O96" s="29">
        <f>+'[6]15'!$T$25</f>
        <v>21.837477518072944</v>
      </c>
    </row>
    <row r="97" spans="1:15" x14ac:dyDescent="0.2">
      <c r="A97" s="10">
        <v>1009</v>
      </c>
      <c r="B97" s="10" t="s">
        <v>17</v>
      </c>
      <c r="C97" s="28">
        <f>+'[6]16'!$E$25</f>
        <v>28.044950445255662</v>
      </c>
      <c r="D97" s="28">
        <f>+'[6]16'!$F$25</f>
        <v>24.898716679750166</v>
      </c>
      <c r="E97" s="28">
        <f>+'[6]16'!$G$25</f>
        <v>28.437525596803702</v>
      </c>
      <c r="F97" s="28">
        <f>+'[6]16'!$I$25</f>
        <v>23.00498246603053</v>
      </c>
      <c r="G97" s="28">
        <f>+'[6]16'!$J$25</f>
        <v>23.397910784341132</v>
      </c>
      <c r="H97" s="28">
        <f>+'[6]16'!$K$25</f>
        <v>22.914381996801467</v>
      </c>
      <c r="I97" s="28">
        <f>+'[6]16'!$M$25</f>
        <v>21.003726620728443</v>
      </c>
      <c r="J97" s="28">
        <f>+'[6]16'!$N$25</f>
        <v>20.471364620691421</v>
      </c>
      <c r="K97" s="28">
        <f>+'[6]16'!$O$25</f>
        <v>21.604615682869884</v>
      </c>
      <c r="L97" s="28">
        <f>+'[6]16'!$Q$25</f>
        <v>22.04381187270921</v>
      </c>
      <c r="M97" s="28">
        <f>+'[6]16'!$R$25</f>
        <v>21.460617757276264</v>
      </c>
      <c r="N97" s="28">
        <f>+'[6]16'!$S$25</f>
        <v>19.441089971828795</v>
      </c>
      <c r="O97" s="29">
        <f>+'[6]16'!$T$25</f>
        <v>23.063184734793051</v>
      </c>
    </row>
    <row r="98" spans="1:15" x14ac:dyDescent="0.2">
      <c r="A98" s="10">
        <v>1010</v>
      </c>
      <c r="B98" s="10" t="s">
        <v>19</v>
      </c>
      <c r="C98" s="28">
        <f>+'[6]18'!$E$25</f>
        <v>31.922929611030725</v>
      </c>
      <c r="D98" s="28">
        <f>+'[6]18'!$F$25</f>
        <v>30.620989298120914</v>
      </c>
      <c r="E98" s="28">
        <f>+'[6]18'!$G$25</f>
        <v>35.756893576660687</v>
      </c>
      <c r="F98" s="28">
        <f>+'[6]18'!$I$25</f>
        <v>29.496319216923514</v>
      </c>
      <c r="G98" s="28">
        <f>+'[6]18'!$J$25</f>
        <v>30.497869356491719</v>
      </c>
      <c r="H98" s="28">
        <f>+'[6]18'!$K$25</f>
        <v>31.158338206821369</v>
      </c>
      <c r="I98" s="28">
        <f>+'[6]18'!$M$25</f>
        <v>28.907306755859423</v>
      </c>
      <c r="J98" s="28">
        <f>+'[6]18'!$N$25</f>
        <v>28.066245714636022</v>
      </c>
      <c r="K98" s="28">
        <f>+'[6]18'!$O$25</f>
        <v>24.212819791959518</v>
      </c>
      <c r="L98" s="28">
        <f>+'[6]18'!$Q$25</f>
        <v>28.590281943611277</v>
      </c>
      <c r="M98" s="28">
        <f>+'[6]18'!$R$25</f>
        <v>26.878695931430091</v>
      </c>
      <c r="N98" s="28">
        <f>+'[6]18'!$S$25</f>
        <v>26.92426786713828</v>
      </c>
      <c r="O98" s="29">
        <f>+'[6]18'!$T$25</f>
        <v>29.400442618216726</v>
      </c>
    </row>
    <row r="99" spans="1:15" x14ac:dyDescent="0.2">
      <c r="A99" s="10">
        <v>1011</v>
      </c>
      <c r="B99" s="10" t="s">
        <v>20</v>
      </c>
      <c r="C99" s="28">
        <f>+'[6]19'!$E$25</f>
        <v>11.857548061771194</v>
      </c>
      <c r="D99" s="28">
        <f>+'[6]19'!$F$25</f>
        <v>11.552743172280447</v>
      </c>
      <c r="E99" s="28">
        <f>+'[6]19'!$G$25</f>
        <v>11.671589607571283</v>
      </c>
      <c r="F99" s="28">
        <f>+'[6]19'!$I$25</f>
        <v>11.992642701955363</v>
      </c>
      <c r="G99" s="28">
        <f>+'[6]19'!$J$25</f>
        <v>11.979592584003612</v>
      </c>
      <c r="H99" s="28">
        <f>+'[6]19'!$K$25</f>
        <v>11.831199981001687</v>
      </c>
      <c r="I99" s="28">
        <f>+'[6]19'!$M$25</f>
        <v>11.918041448952033</v>
      </c>
      <c r="J99" s="28">
        <f>+'[6]19'!$N$25</f>
        <v>10.753822307417156</v>
      </c>
      <c r="K99" s="28">
        <f>+'[6]19'!$O$25</f>
        <v>11.931806859169805</v>
      </c>
      <c r="L99" s="28">
        <f>+'[6]19'!$Q$25</f>
        <v>11.955871836055195</v>
      </c>
      <c r="M99" s="28">
        <f>+'[6]19'!$R$25</f>
        <v>12.001476678856958</v>
      </c>
      <c r="N99" s="28">
        <f>+'[6]19'!$S$25</f>
        <v>11.974132296790616</v>
      </c>
      <c r="O99" s="29">
        <f>+'[6]19'!$T$25</f>
        <v>11.764085378091641</v>
      </c>
    </row>
    <row r="100" spans="1:15" x14ac:dyDescent="0.2">
      <c r="A100" s="10">
        <v>1012</v>
      </c>
      <c r="B100" s="10" t="s">
        <v>21</v>
      </c>
      <c r="C100" s="28">
        <f>+'[6]20'!$E$25</f>
        <v>29.246682511079118</v>
      </c>
      <c r="D100" s="28">
        <f>+'[6]20'!$F$25</f>
        <v>27.606461086637299</v>
      </c>
      <c r="E100" s="28">
        <f>+'[6]20'!$G$25</f>
        <v>28.765981703331256</v>
      </c>
      <c r="F100" s="28">
        <f>+'[6]20'!$I$25</f>
        <v>28.88583218707015</v>
      </c>
      <c r="G100" s="28">
        <f>+'[6]20'!$J$25</f>
        <v>27.733807971212741</v>
      </c>
      <c r="H100" s="28">
        <f>+'[6]20'!$K$25</f>
        <v>27.872561275415599</v>
      </c>
      <c r="I100" s="28">
        <f>+'[6]20'!$M$25</f>
        <v>27.381945050677761</v>
      </c>
      <c r="J100" s="28">
        <f>+'[6]20'!$N$25</f>
        <v>22.748780563145345</v>
      </c>
      <c r="K100" s="28">
        <f>+'[6]20'!$O$25</f>
        <v>24.039043894981329</v>
      </c>
      <c r="L100" s="28">
        <f>+'[6]20'!$Q$25</f>
        <v>25.750632919004406</v>
      </c>
      <c r="M100" s="28">
        <f>+'[6]20'!$R$25</f>
        <v>25.591045303401707</v>
      </c>
      <c r="N100" s="28">
        <f>+'[6]20'!$S$25</f>
        <v>25.514916496747258</v>
      </c>
      <c r="O100" s="29">
        <f>+'[6]20'!$T$25</f>
        <v>26.699646054931947</v>
      </c>
    </row>
    <row r="101" spans="1:15" x14ac:dyDescent="0.2">
      <c r="A101" s="10">
        <v>1013</v>
      </c>
      <c r="B101" s="10" t="s">
        <v>22</v>
      </c>
      <c r="C101" s="28">
        <f>+'[6]21'!$E$25</f>
        <v>26.871794871794872</v>
      </c>
      <c r="D101" s="28">
        <f>+'[6]21'!$F$25</f>
        <v>25.13623188405797</v>
      </c>
      <c r="E101" s="28">
        <f>+'[6]21'!$G$25</f>
        <v>25.909389363099148</v>
      </c>
      <c r="F101" s="28">
        <f>+'[6]21'!$I$25</f>
        <v>25.948813982521848</v>
      </c>
      <c r="G101" s="28">
        <f>+'[6]21'!$J$25</f>
        <v>24.888059701492537</v>
      </c>
      <c r="H101" s="28">
        <f>+'[6]21'!$K$25</f>
        <v>24.411226357535082</v>
      </c>
      <c r="I101" s="28">
        <f>+'[6]21'!$M$25</f>
        <v>24.038242658775324</v>
      </c>
      <c r="J101" s="28">
        <f>+'[6]21'!$N$25</f>
        <v>22.98752984876625</v>
      </c>
      <c r="K101" s="28">
        <f>+'[6]21'!$O$25</f>
        <v>23.209549071618039</v>
      </c>
      <c r="L101" s="28">
        <f>+'[6]21'!$Q$25</f>
        <v>24.070929070929072</v>
      </c>
      <c r="M101" s="28">
        <f>+'[6]21'!$R$25</f>
        <v>24.705549263873159</v>
      </c>
      <c r="N101" s="28">
        <f>+'[6]21'!$S$25</f>
        <v>24.939223243403497</v>
      </c>
      <c r="O101" s="29">
        <f>+'[6]21'!$T$25</f>
        <v>24.67512750563397</v>
      </c>
    </row>
    <row r="102" spans="1:15" x14ac:dyDescent="0.2">
      <c r="A102" s="10">
        <v>1014</v>
      </c>
      <c r="B102" s="10" t="s">
        <v>23</v>
      </c>
      <c r="C102" s="28">
        <f>+'[6]22'!$E$25</f>
        <v>23.442166430699508</v>
      </c>
      <c r="D102" s="28">
        <f>+'[6]22'!$F$25</f>
        <v>19.211668637555903</v>
      </c>
      <c r="E102" s="28">
        <f>+'[6]22'!$G$25</f>
        <v>21.180034672566062</v>
      </c>
      <c r="F102" s="28">
        <f>+'[6]22'!$I$25</f>
        <v>22.899974871969349</v>
      </c>
      <c r="G102" s="28">
        <f>+'[6]22'!$J$25</f>
        <v>21.992109037020011</v>
      </c>
      <c r="H102" s="28">
        <f>+'[6]22'!$K$25</f>
        <v>33.12022870156531</v>
      </c>
      <c r="I102" s="28">
        <f>+'[6]22'!$M$25</f>
        <v>20.034199590815145</v>
      </c>
      <c r="J102" s="28">
        <f>+'[6]22'!$N$25</f>
        <v>17.839017811209523</v>
      </c>
      <c r="K102" s="28">
        <f>+'[6]22'!$O$25</f>
        <v>15.794207265271909</v>
      </c>
      <c r="L102" s="28">
        <f>+'[6]22'!$Q$25</f>
        <v>20.520857288692696</v>
      </c>
      <c r="M102" s="28">
        <f>+'[6]22'!$R$25</f>
        <v>28.482954427272915</v>
      </c>
      <c r="N102" s="28">
        <f>+'[6]22'!$S$25</f>
        <v>26.995202890655793</v>
      </c>
      <c r="O102" s="29">
        <f>+'[6]22'!$T$25</f>
        <v>22.784888718802556</v>
      </c>
    </row>
    <row r="103" spans="1:15" x14ac:dyDescent="0.2">
      <c r="A103" s="10">
        <v>1015</v>
      </c>
      <c r="B103" s="10" t="s">
        <v>24</v>
      </c>
      <c r="C103" s="28">
        <f>+'[6]23'!$E$25</f>
        <v>29.007880590783362</v>
      </c>
      <c r="D103" s="28">
        <f>+'[6]23'!$F$25</f>
        <v>27.789137720091489</v>
      </c>
      <c r="E103" s="28">
        <f>+'[6]23'!$G$25</f>
        <v>11.298514398887832</v>
      </c>
      <c r="F103" s="28">
        <f>+'[6]23'!$I$25</f>
        <v>13.622125133954333</v>
      </c>
      <c r="G103" s="28">
        <f>+'[6]23'!$J$25</f>
        <v>11.1115116857285</v>
      </c>
      <c r="H103" s="28">
        <f>+'[6]23'!$K$25</f>
        <v>11.324833983879959</v>
      </c>
      <c r="I103" s="28">
        <f>+'[6]23'!$M$25</f>
        <v>8.6074073757312473</v>
      </c>
      <c r="J103" s="28">
        <f>+'[6]23'!$N$25</f>
        <v>13.1088452458687</v>
      </c>
      <c r="K103" s="28">
        <f>+'[6]23'!$O$25</f>
        <v>14.74609375</v>
      </c>
      <c r="L103" s="28">
        <f>+'[6]23'!$Q$25</f>
        <v>14.895204622084623</v>
      </c>
      <c r="M103" s="28">
        <f>+'[6]23'!$R$25</f>
        <v>15.270940049326498</v>
      </c>
      <c r="N103" s="28">
        <f>+'[6]23'!$S$25</f>
        <v>12.29923803504337</v>
      </c>
      <c r="O103" s="29">
        <f>+'[6]23'!$T$25</f>
        <v>15.493932714960481</v>
      </c>
    </row>
    <row r="104" spans="1:15" x14ac:dyDescent="0.2">
      <c r="A104" s="10">
        <v>1016</v>
      </c>
      <c r="B104" s="10" t="s">
        <v>25</v>
      </c>
      <c r="C104" s="28">
        <f>+'[6]24'!$E$25</f>
        <v>32.557528718247617</v>
      </c>
      <c r="D104" s="28">
        <f>+'[6]24'!$F$25</f>
        <v>31.476307051606732</v>
      </c>
      <c r="E104" s="28">
        <f>+'[6]24'!$G$25</f>
        <v>40.022311167229553</v>
      </c>
      <c r="F104" s="28">
        <f>+'[6]24'!$I$25</f>
        <v>42.859132786942098</v>
      </c>
      <c r="G104" s="28">
        <f>+'[6]24'!$J$25</f>
        <v>38.112404822914321</v>
      </c>
      <c r="H104" s="28">
        <f>+'[6]24'!$K$25</f>
        <v>37.578655315718024</v>
      </c>
      <c r="I104" s="28">
        <f>+'[6]24'!$M$25</f>
        <v>31.734063274862056</v>
      </c>
      <c r="J104" s="28">
        <f>+'[6]24'!$N$25</f>
        <v>20.520746611079691</v>
      </c>
      <c r="K104" s="28">
        <f>+'[6]24'!$O$25</f>
        <v>17.099913244650089</v>
      </c>
      <c r="L104" s="28">
        <f>+'[6]24'!$Q$25</f>
        <v>26.85447710815977</v>
      </c>
      <c r="M104" s="28">
        <f>+'[6]24'!$R$25</f>
        <v>27.770847420205055</v>
      </c>
      <c r="N104" s="28">
        <f>+'[6]24'!$S$25</f>
        <v>33.290369904642141</v>
      </c>
      <c r="O104" s="29">
        <f>+'[6]24'!$T$25</f>
        <v>32.041648996144552</v>
      </c>
    </row>
    <row r="105" spans="1:15" x14ac:dyDescent="0.2">
      <c r="A105" s="10">
        <v>1017</v>
      </c>
      <c r="B105" s="10" t="s">
        <v>26</v>
      </c>
      <c r="C105" s="28">
        <f>+'[6]25'!$E$25</f>
        <v>37.625014294349242</v>
      </c>
      <c r="D105" s="28">
        <f>+'[6]25'!$F$25</f>
        <v>34.583965495537875</v>
      </c>
      <c r="E105" s="28">
        <f>+'[6]25'!$G$25</f>
        <v>37.219133435582819</v>
      </c>
      <c r="F105" s="28">
        <f>+'[6]25'!$I$25</f>
        <v>30.851971040635057</v>
      </c>
      <c r="G105" s="28">
        <f>+'[6]25'!$J$25</f>
        <v>27.025148465695356</v>
      </c>
      <c r="H105" s="28">
        <f>+'[6]25'!$K$25</f>
        <v>33.002976711609172</v>
      </c>
      <c r="I105" s="28">
        <f>+'[6]25'!$M$25</f>
        <v>17.918461309965839</v>
      </c>
      <c r="J105" s="28">
        <f>+'[6]25'!$N$25</f>
        <v>15.948842702112678</v>
      </c>
      <c r="K105" s="28">
        <f>+'[6]25'!$O$25</f>
        <v>19.686171852111148</v>
      </c>
      <c r="L105" s="28">
        <f>+'[6]25'!$Q$25</f>
        <v>23.998101926544557</v>
      </c>
      <c r="M105" s="28">
        <f>+'[6]25'!$R$25</f>
        <v>22.998776292396851</v>
      </c>
      <c r="N105" s="28">
        <f>+'[6]25'!$S$25</f>
        <v>24.021837319822474</v>
      </c>
      <c r="O105" s="29">
        <f>+'[6]25'!$T$25</f>
        <v>27.490611433401206</v>
      </c>
    </row>
    <row r="106" spans="1:15" x14ac:dyDescent="0.2">
      <c r="A106" s="10">
        <v>1018</v>
      </c>
      <c r="B106" s="10" t="s">
        <v>27</v>
      </c>
      <c r="C106" s="28">
        <f>+'[6]26'!$E$25</f>
        <v>31.669690038646582</v>
      </c>
      <c r="D106" s="28">
        <f>+'[6]26'!$F$25</f>
        <v>32.350159299084034</v>
      </c>
      <c r="E106" s="28">
        <f>+'[6]26'!$G$25</f>
        <v>32.869829586366912</v>
      </c>
      <c r="F106" s="28">
        <f>+'[6]26'!$I$25</f>
        <v>30.278494813294639</v>
      </c>
      <c r="G106" s="28">
        <f>+'[6]26'!$J$25</f>
        <v>29.970060854567347</v>
      </c>
      <c r="H106" s="28">
        <f>+'[6]26'!$K$25</f>
        <v>29.517476555839728</v>
      </c>
      <c r="I106" s="28">
        <f>+'[6]26'!$M$25</f>
        <v>26.133825457155201</v>
      </c>
      <c r="J106" s="28">
        <f>+'[6]26'!$N$25</f>
        <v>22.063821684426848</v>
      </c>
      <c r="K106" s="28">
        <f>+'[6]26'!$O$25</f>
        <v>23.929512646029185</v>
      </c>
      <c r="L106" s="28">
        <f>+'[6]26'!$Q$25</f>
        <v>24.499871349543291</v>
      </c>
      <c r="M106" s="28">
        <f>+'[6]26'!$R$25</f>
        <v>26.709615156697087</v>
      </c>
      <c r="N106" s="28">
        <f>+'[6]26'!$S$25</f>
        <v>25.793528505392914</v>
      </c>
      <c r="O106" s="29">
        <f>+'[6]26'!$T$25</f>
        <v>27.910397882593557</v>
      </c>
    </row>
    <row r="107" spans="1:15" x14ac:dyDescent="0.2">
      <c r="A107" s="10">
        <v>1019</v>
      </c>
      <c r="B107" s="10" t="s">
        <v>28</v>
      </c>
      <c r="C107" s="28">
        <f>+'[6]27'!$E$25</f>
        <v>29.013850563934952</v>
      </c>
      <c r="D107" s="28">
        <f>+'[6]27'!$F$25</f>
        <v>28.873300675381895</v>
      </c>
      <c r="E107" s="28">
        <f>+'[6]27'!$G$25</f>
        <v>25.978180395881935</v>
      </c>
      <c r="F107" s="28">
        <f>+'[6]27'!$I$25</f>
        <v>28.023128041442103</v>
      </c>
      <c r="G107" s="28">
        <f>+'[6]27'!$J$25</f>
        <v>32.546553176655145</v>
      </c>
      <c r="H107" s="28">
        <f>+'[6]27'!$K$25</f>
        <v>33.601585728444007</v>
      </c>
      <c r="I107" s="28">
        <f>+'[6]27'!$M$25</f>
        <v>19.493363875227381</v>
      </c>
      <c r="J107" s="28">
        <f>+'[6]27'!$N$25</f>
        <v>19.672292823128295</v>
      </c>
      <c r="K107" s="28">
        <f>+'[6]27'!$O$25</f>
        <v>21.184683542415609</v>
      </c>
      <c r="L107" s="28">
        <f>+'[6]27'!$Q$25</f>
        <v>29.301430804376579</v>
      </c>
      <c r="M107" s="28">
        <f>+'[6]27'!$R$25</f>
        <v>25.734975909523673</v>
      </c>
      <c r="N107" s="28">
        <f>+'[6]27'!$S$25</f>
        <v>21.05342755795089</v>
      </c>
      <c r="O107" s="29">
        <f>+'[6]27'!$T$25</f>
        <v>26.220496879915242</v>
      </c>
    </row>
    <row r="108" spans="1:15" x14ac:dyDescent="0.2">
      <c r="A108" s="10">
        <v>1020</v>
      </c>
      <c r="B108" s="10" t="s">
        <v>29</v>
      </c>
      <c r="C108" s="28">
        <f>+'[6]28'!$E$25</f>
        <v>32.575896548332125</v>
      </c>
      <c r="D108" s="28">
        <f>+'[6]28'!$F$25</f>
        <v>30.033610667254393</v>
      </c>
      <c r="E108" s="28">
        <f>+'[6]28'!$G$25</f>
        <v>30.406414300736067</v>
      </c>
      <c r="F108" s="28">
        <f>+'[6]28'!$I$25</f>
        <v>26.625295973707559</v>
      </c>
      <c r="G108" s="28">
        <f>+'[6]28'!$J$25</f>
        <v>29.702457956015525</v>
      </c>
      <c r="H108" s="28">
        <f>+'[6]28'!$K$25</f>
        <v>29.365002368329442</v>
      </c>
      <c r="I108" s="28">
        <f>+'[6]28'!$M$25</f>
        <v>27.180926604371631</v>
      </c>
      <c r="J108" s="28">
        <f>+'[6]28'!$N$25</f>
        <v>26.313473196319503</v>
      </c>
      <c r="K108" s="28">
        <f>+'[6]28'!$O$25</f>
        <v>26.009854054471763</v>
      </c>
      <c r="L108" s="28">
        <f>+'[6]28'!$Q$25</f>
        <v>23.607355327203894</v>
      </c>
      <c r="M108" s="28">
        <f>+'[6]28'!$R$25</f>
        <v>22.222957247583938</v>
      </c>
      <c r="N108" s="28">
        <f>+'[6]28'!$S$25</f>
        <v>21.337745356095361</v>
      </c>
      <c r="O108" s="29">
        <f>+'[6]28'!$T$25</f>
        <v>27.205251610147222</v>
      </c>
    </row>
    <row r="109" spans="1:15" x14ac:dyDescent="0.2">
      <c r="A109" s="10">
        <v>1021</v>
      </c>
      <c r="B109" s="10" t="s">
        <v>30</v>
      </c>
      <c r="C109" s="28">
        <f>+'[6]29'!$E$25</f>
        <v>15.182840636715628</v>
      </c>
      <c r="D109" s="28">
        <f>+'[6]29'!$F$25</f>
        <v>15.109667963814626</v>
      </c>
      <c r="E109" s="28">
        <f>+'[6]29'!$G$25</f>
        <v>15.043411493709764</v>
      </c>
      <c r="F109" s="28">
        <f>+'[6]29'!$I$25</f>
        <v>12.889810644112469</v>
      </c>
      <c r="G109" s="28">
        <f>+'[6]29'!$J$25</f>
        <v>15.035964648904089</v>
      </c>
      <c r="H109" s="28">
        <f>+'[6]29'!$K$25</f>
        <v>15.251697962445066</v>
      </c>
      <c r="I109" s="28">
        <f>+'[6]29'!$M$25</f>
        <v>15.141502184556613</v>
      </c>
      <c r="J109" s="28">
        <f>+'[6]29'!$N$25</f>
        <v>15.0073437415003</v>
      </c>
      <c r="K109" s="28">
        <f>+'[6]29'!$O$25</f>
        <v>13.747978238494339</v>
      </c>
      <c r="L109" s="28">
        <f>+'[6]29'!$Q$25</f>
        <v>14.662801886456242</v>
      </c>
      <c r="M109" s="28">
        <f>+'[6]29'!$R$25</f>
        <v>14.915545728149377</v>
      </c>
      <c r="N109" s="28">
        <f>+'[6]29'!$S$25</f>
        <v>14.869019059444732</v>
      </c>
      <c r="O109" s="29">
        <f>+'[6]29'!$T$25</f>
        <v>14.71562740600025</v>
      </c>
    </row>
    <row r="110" spans="1:15" x14ac:dyDescent="0.2">
      <c r="A110" s="10">
        <v>1022</v>
      </c>
      <c r="B110" s="10" t="s">
        <v>31</v>
      </c>
      <c r="C110" s="28">
        <f>+'[6]30'!$E$25</f>
        <v>36.066902491227857</v>
      </c>
      <c r="D110" s="28">
        <f>+'[6]30'!$F$25</f>
        <v>29.577747083966937</v>
      </c>
      <c r="E110" s="28">
        <f>+'[6]30'!$G$25</f>
        <v>27.520884679234886</v>
      </c>
      <c r="F110" s="28">
        <f>+'[6]30'!$I$25</f>
        <v>25.293099925665423</v>
      </c>
      <c r="G110" s="28">
        <f>+'[6]30'!$J$25</f>
        <v>30.002767722208553</v>
      </c>
      <c r="H110" s="28">
        <f>+'[6]30'!$K$25</f>
        <v>38.408637725393802</v>
      </c>
      <c r="I110" s="28">
        <f>+'[6]30'!$M$25</f>
        <v>23.80616635976012</v>
      </c>
      <c r="J110" s="28">
        <f>+'[6]30'!$N$25</f>
        <v>25.823716308221229</v>
      </c>
      <c r="K110" s="28">
        <f>+'[6]30'!$O$25</f>
        <v>25.094092816846025</v>
      </c>
      <c r="L110" s="28">
        <f>+'[6]30'!$Q$25</f>
        <v>31.771788104605598</v>
      </c>
      <c r="M110" s="28">
        <f>+'[6]30'!$R$25</f>
        <v>27.084436538143308</v>
      </c>
      <c r="N110" s="28">
        <f>+'[6]30'!$S$25</f>
        <v>29.819303769457406</v>
      </c>
      <c r="O110" s="29">
        <f>+'[6]30'!$T$25</f>
        <v>29.226252193298031</v>
      </c>
    </row>
    <row r="111" spans="1:15" x14ac:dyDescent="0.2">
      <c r="A111" s="10">
        <v>1023</v>
      </c>
      <c r="B111" s="10" t="s">
        <v>32</v>
      </c>
      <c r="C111" s="28">
        <f>+'[6]31'!$E$25</f>
        <v>29.495443855155539</v>
      </c>
      <c r="D111" s="28">
        <f>+'[6]31'!$F$25</f>
        <v>29.535027260569901</v>
      </c>
      <c r="E111" s="28">
        <f>+'[6]31'!$G$25</f>
        <v>29.225917952760682</v>
      </c>
      <c r="F111" s="28">
        <f>+'[6]31'!$I$25</f>
        <v>28.609195614797287</v>
      </c>
      <c r="G111" s="28">
        <f>+'[6]31'!$J$25</f>
        <v>27.955948671298895</v>
      </c>
      <c r="H111" s="28">
        <f>+'[6]31'!$K$25</f>
        <v>29.900655672561097</v>
      </c>
      <c r="I111" s="28">
        <f>+'[6]31'!$M$25</f>
        <v>25.278550282587243</v>
      </c>
      <c r="J111" s="28">
        <f>+'[6]31'!$N$25</f>
        <v>28.344039213604432</v>
      </c>
      <c r="K111" s="28">
        <f>+'[6]31'!$O$25</f>
        <v>22.635046369731707</v>
      </c>
      <c r="L111" s="28">
        <f>+'[6]31'!$Q$25</f>
        <v>17.41639316129309</v>
      </c>
      <c r="M111" s="28">
        <f>+'[6]31'!$R$25</f>
        <v>15.684822731564941</v>
      </c>
      <c r="N111" s="28">
        <f>+'[6]31'!$S$25</f>
        <v>13.020358875495202</v>
      </c>
      <c r="O111" s="29">
        <f>+'[6]31'!$T$25</f>
        <v>24.983769117850532</v>
      </c>
    </row>
    <row r="112" spans="1:15" x14ac:dyDescent="0.2">
      <c r="A112" s="10">
        <v>1024</v>
      </c>
      <c r="B112" s="10" t="s">
        <v>33</v>
      </c>
      <c r="C112" s="28">
        <f>+'[6]32'!$E$25</f>
        <v>28.115016862726563</v>
      </c>
      <c r="D112" s="28">
        <f>+'[6]32'!$F$25</f>
        <v>29.921839568754198</v>
      </c>
      <c r="E112" s="28">
        <f>+'[6]32'!$G$25</f>
        <v>30.61103804360712</v>
      </c>
      <c r="F112" s="28">
        <f>+'[6]32'!$I$25</f>
        <v>25.932200452921126</v>
      </c>
      <c r="G112" s="28">
        <f>+'[6]32'!$J$25</f>
        <v>28.122418581422931</v>
      </c>
      <c r="H112" s="28">
        <f>+'[6]32'!$K$25</f>
        <v>31.699158796061152</v>
      </c>
      <c r="I112" s="28">
        <f>+'[6]32'!$M$25</f>
        <v>25.990860857246034</v>
      </c>
      <c r="J112" s="28">
        <f>+'[6]32'!$N$25</f>
        <v>28.157147984856795</v>
      </c>
      <c r="K112" s="28">
        <f>+'[6]32'!$O$25</f>
        <v>26.972480635241915</v>
      </c>
      <c r="L112" s="28">
        <f>+'[6]32'!$Q$25</f>
        <v>26.625825429990613</v>
      </c>
      <c r="M112" s="28">
        <f>+'[6]32'!$R$25</f>
        <v>26.978993111239152</v>
      </c>
      <c r="N112" s="28">
        <f>+'[6]32'!$S$25</f>
        <v>23.41169140782803</v>
      </c>
      <c r="O112" s="29">
        <f>+'[6]32'!$T$25</f>
        <v>27.705320660749404</v>
      </c>
    </row>
    <row r="113" spans="1:15" x14ac:dyDescent="0.2">
      <c r="A113" s="10">
        <v>1025</v>
      </c>
      <c r="B113" s="10" t="s">
        <v>34</v>
      </c>
      <c r="C113" s="28">
        <f>+'[6]33'!$E$25</f>
        <v>36.59461246837536</v>
      </c>
      <c r="D113" s="28">
        <f>+'[6]33'!$F$25</f>
        <v>34.326384946062127</v>
      </c>
      <c r="E113" s="28">
        <f>+'[6]33'!$G$25</f>
        <v>34.961483790242156</v>
      </c>
      <c r="F113" s="28">
        <f>+'[6]33'!$I$25</f>
        <v>24.021848545355535</v>
      </c>
      <c r="G113" s="28">
        <f>+'[6]33'!$J$25</f>
        <v>23.366201066854302</v>
      </c>
      <c r="H113" s="28">
        <f>+'[6]33'!$K$25</f>
        <v>27.478597844414015</v>
      </c>
      <c r="I113" s="28">
        <f>+'[6]33'!$M$25</f>
        <v>15.976478089907541</v>
      </c>
      <c r="J113" s="28">
        <f>+'[6]33'!$N$25</f>
        <v>20.57535861662409</v>
      </c>
      <c r="K113" s="28">
        <f>+'[6]33'!$O$25</f>
        <v>16.528743241752178</v>
      </c>
      <c r="L113" s="28">
        <f>+'[6]33'!$Q$25</f>
        <v>23.375613676468021</v>
      </c>
      <c r="M113" s="28">
        <f>+'[6]33'!$R$25</f>
        <v>17.28188374976245</v>
      </c>
      <c r="N113" s="28">
        <f>+'[6]33'!$S$25</f>
        <v>19.77149772209567</v>
      </c>
      <c r="O113" s="29">
        <f>+'[6]33'!$T$25</f>
        <v>24.737370375335718</v>
      </c>
    </row>
    <row r="114" spans="1:15" x14ac:dyDescent="0.2">
      <c r="A114" s="10">
        <v>1026</v>
      </c>
      <c r="B114" s="10" t="s">
        <v>35</v>
      </c>
      <c r="C114" s="28">
        <f>+'[6]34'!$E$25</f>
        <v>14.911064358802715</v>
      </c>
      <c r="D114" s="28">
        <f>+'[6]34'!$F$25</f>
        <v>13.707129707493353</v>
      </c>
      <c r="E114" s="28">
        <f>+'[6]34'!$G$25</f>
        <v>13.456242707117854</v>
      </c>
      <c r="F114" s="28">
        <f>+'[6]34'!$I$25</f>
        <v>13.264337477715264</v>
      </c>
      <c r="G114" s="28">
        <f>+'[6]34'!$J$25</f>
        <v>8.8847025279397158</v>
      </c>
      <c r="H114" s="28">
        <f>+'[6]34'!$K$25</f>
        <v>18.834412580943571</v>
      </c>
      <c r="I114" s="28">
        <f>+'[6]34'!$M$25</f>
        <v>15.945601176190785</v>
      </c>
      <c r="J114" s="28">
        <f>+'[6]34'!$N$25</f>
        <v>14.253296534805274</v>
      </c>
      <c r="K114" s="28">
        <f>+'[6]34'!$O$25</f>
        <v>12.956894378623645</v>
      </c>
      <c r="L114" s="28">
        <f>+'[6]34'!$Q$25</f>
        <v>12.869936034115138</v>
      </c>
      <c r="M114" s="28">
        <f>+'[6]34'!$R$25</f>
        <v>12.418712450214892</v>
      </c>
      <c r="N114" s="28">
        <f>+'[6]34'!$S$25</f>
        <v>13.839076143085157</v>
      </c>
      <c r="O114" s="29">
        <f>+'[6]34'!$T$25</f>
        <v>13.813302102789661</v>
      </c>
    </row>
    <row r="115" spans="1:15" x14ac:dyDescent="0.2">
      <c r="A115" s="10">
        <v>1027</v>
      </c>
      <c r="B115" s="10" t="s">
        <v>36</v>
      </c>
      <c r="C115" s="28">
        <f>+'[6]35'!$E$25</f>
        <v>15.6444250572528</v>
      </c>
      <c r="D115" s="28">
        <f>+'[6]35'!$F$25</f>
        <v>16.486466661776571</v>
      </c>
      <c r="E115" s="28">
        <f>+'[6]35'!$G$25</f>
        <v>14.969897243221221</v>
      </c>
      <c r="F115" s="28">
        <f>+'[6]35'!$I$25</f>
        <v>15.53512353589843</v>
      </c>
      <c r="G115" s="28">
        <f>+'[6]35'!$J$25</f>
        <v>16.474983278683176</v>
      </c>
      <c r="H115" s="28">
        <f>+'[6]35'!$K$25</f>
        <v>16.006708282865926</v>
      </c>
      <c r="I115" s="28">
        <f>+'[6]35'!$M$25</f>
        <v>16.510044527285906</v>
      </c>
      <c r="J115" s="28">
        <f>+'[6]35'!$N$25</f>
        <v>15.92178074679695</v>
      </c>
      <c r="K115" s="28">
        <f>+'[6]35'!$O$25</f>
        <v>16.511257987549023</v>
      </c>
      <c r="L115" s="28">
        <f>+'[6]35'!$Q$25</f>
        <v>16.200614956198873</v>
      </c>
      <c r="M115" s="28">
        <f>+'[6]35'!$R$25</f>
        <v>16.149307717394528</v>
      </c>
      <c r="N115" s="28">
        <f>+'[6]35'!$S$25</f>
        <v>16.168544065492835</v>
      </c>
      <c r="O115" s="29">
        <f>+'[6]35'!$T$25</f>
        <v>16.055364415921467</v>
      </c>
    </row>
    <row r="116" spans="1:15" x14ac:dyDescent="0.2">
      <c r="A116" s="10">
        <v>1028</v>
      </c>
      <c r="B116" s="10" t="s">
        <v>37</v>
      </c>
      <c r="C116" s="28">
        <f>+'[6]36'!$E$25</f>
        <v>27.670455447850877</v>
      </c>
      <c r="D116" s="28">
        <f>+'[6]36'!$F$25</f>
        <v>26.838705124101097</v>
      </c>
      <c r="E116" s="28">
        <f>+'[6]36'!$G$25</f>
        <v>29.497915969221253</v>
      </c>
      <c r="F116" s="28">
        <f>+'[6]36'!$I$25</f>
        <v>29.084820942175131</v>
      </c>
      <c r="G116" s="28">
        <f>+'[6]36'!$J$25</f>
        <v>27.767500930047593</v>
      </c>
      <c r="H116" s="28">
        <f>+'[6]36'!$K$25</f>
        <v>30.266368388174932</v>
      </c>
      <c r="I116" s="28">
        <f>+'[6]36'!$M$25</f>
        <v>28.734124730717575</v>
      </c>
      <c r="J116" s="28">
        <f>+'[6]36'!$N$25</f>
        <v>28.381045166698765</v>
      </c>
      <c r="K116" s="28">
        <f>+'[6]36'!$O$25</f>
        <v>27.343321886530521</v>
      </c>
      <c r="L116" s="28">
        <f>+'[6]36'!$Q$25</f>
        <v>29.532311848381241</v>
      </c>
      <c r="M116" s="28">
        <f>+'[6]36'!$R$25</f>
        <v>29.663936876083447</v>
      </c>
      <c r="N116" s="28">
        <f>+'[6]36'!$S$25</f>
        <v>28.88065652202804</v>
      </c>
      <c r="O116" s="29">
        <f>+'[6]36'!$T$25</f>
        <v>28.635420142869133</v>
      </c>
    </row>
    <row r="117" spans="1:15" x14ac:dyDescent="0.2">
      <c r="A117" s="10">
        <v>1029</v>
      </c>
      <c r="B117" s="10" t="s">
        <v>38</v>
      </c>
      <c r="C117" s="28">
        <f>+'[6]37'!$E$25</f>
        <v>15.798088254550215</v>
      </c>
      <c r="D117" s="28">
        <f>+'[6]37'!$F$25</f>
        <v>15.789028643906564</v>
      </c>
      <c r="E117" s="28">
        <f>+'[6]37'!$G$25</f>
        <v>15.775984172306032</v>
      </c>
      <c r="F117" s="28">
        <f>+'[6]37'!$I$25</f>
        <v>15.089771648815635</v>
      </c>
      <c r="G117" s="28">
        <f>+'[6]37'!$J$25</f>
        <v>15.40197524243643</v>
      </c>
      <c r="H117" s="28">
        <f>+'[6]37'!$K$25</f>
        <v>15.686706629055006</v>
      </c>
      <c r="I117" s="28">
        <f>+'[6]37'!$M$25</f>
        <v>15.223625934799971</v>
      </c>
      <c r="J117" s="28">
        <f>+'[6]37'!$N$25</f>
        <v>15.384334289525132</v>
      </c>
      <c r="K117" s="28">
        <f>+'[6]37'!$O$25</f>
        <v>15.265180630284396</v>
      </c>
      <c r="L117" s="28">
        <f>+'[6]37'!$Q$25</f>
        <v>15.580026166593981</v>
      </c>
      <c r="M117" s="28">
        <f>+'[6]37'!$R$25</f>
        <v>15.623279257910118</v>
      </c>
      <c r="N117" s="28">
        <f>+'[6]37'!$S$25</f>
        <v>15.694587277268244</v>
      </c>
      <c r="O117" s="29">
        <f>+'[6]37'!$T$25</f>
        <v>15.512883298536828</v>
      </c>
    </row>
    <row r="118" spans="1:15" x14ac:dyDescent="0.2">
      <c r="A118" s="15">
        <v>1030</v>
      </c>
      <c r="B118" s="15" t="s">
        <v>18</v>
      </c>
      <c r="C118" s="30">
        <f>+'[6]17'!$E$25</f>
        <v>22.706275033377835</v>
      </c>
      <c r="D118" s="30">
        <f>+'[6]17'!$F$25</f>
        <v>21.481894150417826</v>
      </c>
      <c r="E118" s="30">
        <f>+'[6]17'!$G$25</f>
        <v>18.605839416058394</v>
      </c>
      <c r="F118" s="30">
        <f>+'[6]17'!$I$25</f>
        <v>17.273894436519257</v>
      </c>
      <c r="G118" s="30">
        <f>+'[6]17'!$J$25</f>
        <v>18.067503924646783</v>
      </c>
      <c r="H118" s="30">
        <f>+'[6]17'!$K$25</f>
        <v>19.6875</v>
      </c>
      <c r="I118" s="30">
        <f>+'[6]17'!$M$25</f>
        <v>19.417274939172749</v>
      </c>
      <c r="J118" s="30">
        <f>+'[6]17'!$N$25</f>
        <v>18.48828125</v>
      </c>
      <c r="K118" s="30">
        <f>+'[6]17'!$O$25</f>
        <v>18.563706563706564</v>
      </c>
      <c r="L118" s="30">
        <f>+'[6]17'!$Q$25</f>
        <v>20.31787175989086</v>
      </c>
      <c r="M118" s="30">
        <f>+'[6]17'!$R$25</f>
        <v>20.053146853146853</v>
      </c>
      <c r="N118" s="30">
        <f>+'[6]17'!$S$25</f>
        <v>19.527891156462584</v>
      </c>
      <c r="O118" s="31">
        <f>+'[6]17'!$T$25</f>
        <v>19.535632447296059</v>
      </c>
    </row>
    <row r="119" spans="1:15" x14ac:dyDescent="0.2">
      <c r="A119" s="4">
        <v>10300</v>
      </c>
      <c r="B119" s="4" t="s">
        <v>59</v>
      </c>
      <c r="C119" s="25">
        <f>+[6]รวม!$E$25</f>
        <v>31.430220850965942</v>
      </c>
      <c r="D119" s="25">
        <f>+[6]รวม!$F$25</f>
        <v>30.191513157621422</v>
      </c>
      <c r="E119" s="25">
        <f>+[6]รวม!$G$25</f>
        <v>28.048394075034857</v>
      </c>
      <c r="F119" s="25">
        <f>+[6]รวม!$I$25</f>
        <v>25.266974732971185</v>
      </c>
      <c r="G119" s="25">
        <f>+[6]รวม!$J$25</f>
        <v>26.437198286553024</v>
      </c>
      <c r="H119" s="25">
        <f>+[6]รวม!$K$25</f>
        <v>30.614544619140851</v>
      </c>
      <c r="I119" s="25">
        <f>+[6]รวม!$M$25</f>
        <v>24.375288665609645</v>
      </c>
      <c r="J119" s="25">
        <f>+[6]รวม!$N$25</f>
        <v>24.208826235767084</v>
      </c>
      <c r="K119" s="25">
        <f>+[6]รวม!$O$25</f>
        <v>23.35553620760329</v>
      </c>
      <c r="L119" s="25">
        <f>+[6]รวม!$Q$25</f>
        <v>27.051911000862265</v>
      </c>
      <c r="M119" s="25">
        <f>+[6]รวม!$R$25</f>
        <v>26.856059137249158</v>
      </c>
      <c r="N119" s="25">
        <f>+[6]รวม!$S$25</f>
        <v>26.201836892827778</v>
      </c>
      <c r="O119" s="25">
        <f>+[6]รวม!$T$25</f>
        <v>26.981869332215087</v>
      </c>
    </row>
    <row r="120" spans="1:15" x14ac:dyDescent="0.2">
      <c r="A120" s="32"/>
      <c r="B120" s="32"/>
      <c r="C120"/>
      <c r="D120"/>
      <c r="E120"/>
      <c r="F120"/>
      <c r="G120"/>
      <c r="H120"/>
      <c r="I120"/>
      <c r="J120"/>
      <c r="K120"/>
      <c r="L120"/>
      <c r="M120"/>
      <c r="N120"/>
      <c r="O120" s="32"/>
    </row>
    <row r="121" spans="1:15" x14ac:dyDescent="0.2">
      <c r="A121" s="3" t="s">
        <v>52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59</v>
      </c>
    </row>
    <row r="122" spans="1:15" x14ac:dyDescent="0.2">
      <c r="A122" s="7">
        <v>1004</v>
      </c>
      <c r="B122" s="7" t="s">
        <v>94</v>
      </c>
      <c r="C122" s="19">
        <f>+'[6]11'!$E$27</f>
        <v>0.8303349446557805</v>
      </c>
      <c r="D122" s="19">
        <f>+'[6]11'!$F$27</f>
        <v>0.88665609025207126</v>
      </c>
      <c r="E122" s="19">
        <f>+'[6]11'!$G$27</f>
        <v>0.85082479794280619</v>
      </c>
      <c r="F122" s="19">
        <f>+'[6]11'!$I$27</f>
        <v>0.86325138444777549</v>
      </c>
      <c r="G122" s="19">
        <f>+'[6]11'!$J$27</f>
        <v>0.95925721610050474</v>
      </c>
      <c r="H122" s="19">
        <f>+'[6]11'!$K$27</f>
        <v>0.84022265116926032</v>
      </c>
      <c r="I122" s="19">
        <f>+'[6]11'!$M$27</f>
        <v>0.93792812809904758</v>
      </c>
      <c r="J122" s="19">
        <f>+'[6]11'!$N$27</f>
        <v>0.952240938788666</v>
      </c>
      <c r="K122" s="19">
        <f>+'[6]11'!$O$27</f>
        <v>0.942640278830989</v>
      </c>
      <c r="L122" s="19">
        <f>+'[6]11'!$Q$27</f>
        <v>0.84871920442316362</v>
      </c>
      <c r="M122" s="19">
        <f>+'[6]11'!$R$27</f>
        <v>0.85940942561086564</v>
      </c>
      <c r="N122" s="19">
        <f>+'[6]11'!$S$27</f>
        <v>0.88447152425297482</v>
      </c>
      <c r="O122" s="20">
        <f>+'[6]11'!$T$27</f>
        <v>0.88563240472722582</v>
      </c>
    </row>
    <row r="123" spans="1:15" x14ac:dyDescent="0.2">
      <c r="A123" s="10">
        <v>1005</v>
      </c>
      <c r="B123" s="10" t="s">
        <v>13</v>
      </c>
      <c r="C123" s="21">
        <f>+'[6]12'!$E$27</f>
        <v>0.47318204643822187</v>
      </c>
      <c r="D123" s="21">
        <f>+'[6]12'!$F$27</f>
        <v>0.50069637024711899</v>
      </c>
      <c r="E123" s="21">
        <f>+'[6]12'!$G$27</f>
        <v>0.46429718827715044</v>
      </c>
      <c r="F123" s="21">
        <f>+'[6]12'!$I$27</f>
        <v>0.50988400394172895</v>
      </c>
      <c r="G123" s="21">
        <f>+'[6]12'!$J$27</f>
        <v>0.55789804908747642</v>
      </c>
      <c r="H123" s="21">
        <f>+'[6]12'!$K$27</f>
        <v>0.49408011343495212</v>
      </c>
      <c r="I123" s="21">
        <f>+'[6]12'!$M$27</f>
        <v>0.64003166483984897</v>
      </c>
      <c r="J123" s="21">
        <f>+'[6]12'!$N$27</f>
        <v>0.58080986329733419</v>
      </c>
      <c r="K123" s="21">
        <f>+'[6]12'!$O$27</f>
        <v>0.5672919322527773</v>
      </c>
      <c r="L123" s="21">
        <f>+'[6]12'!$Q$27</f>
        <v>0.52109000709548414</v>
      </c>
      <c r="M123" s="21">
        <f>+'[6]12'!$R$27</f>
        <v>0.53098402619539942</v>
      </c>
      <c r="N123" s="21">
        <f>+'[6]12'!$S$27</f>
        <v>0.55046271094175281</v>
      </c>
      <c r="O123" s="22">
        <f>+'[6]12'!$T$27</f>
        <v>0.53301211598994147</v>
      </c>
    </row>
    <row r="124" spans="1:15" x14ac:dyDescent="0.2">
      <c r="A124" s="10">
        <v>1006</v>
      </c>
      <c r="B124" s="10" t="s">
        <v>14</v>
      </c>
      <c r="C124" s="21">
        <f>+'[6]13'!$E$27</f>
        <v>0.44978775769810436</v>
      </c>
      <c r="D124" s="21">
        <f>+'[6]13'!$F$27</f>
        <v>0.51292869269949071</v>
      </c>
      <c r="E124" s="21">
        <f>+'[6]13'!$G$27</f>
        <v>0.47958335762030185</v>
      </c>
      <c r="F124" s="21">
        <f>+'[6]13'!$I$27</f>
        <v>0.47647494120917716</v>
      </c>
      <c r="G124" s="21">
        <f>+'[6]13'!$J$27</f>
        <v>0.56767118454708498</v>
      </c>
      <c r="H124" s="21">
        <f>+'[6]13'!$K$27</f>
        <v>0.49886108666887846</v>
      </c>
      <c r="I124" s="21">
        <f>+'[6]13'!$M$27</f>
        <v>0.57771696113548243</v>
      </c>
      <c r="J124" s="21">
        <f>+'[6]13'!$N$27</f>
        <v>0.57777046389850617</v>
      </c>
      <c r="K124" s="21">
        <f>+'[6]13'!$O$27</f>
        <v>0.54832893059443544</v>
      </c>
      <c r="L124" s="21">
        <f>+'[6]13'!$Q$27</f>
        <v>0.48804743744111884</v>
      </c>
      <c r="M124" s="21">
        <f>+'[6]13'!$R$27</f>
        <v>0.48343482841229041</v>
      </c>
      <c r="N124" s="21">
        <f>+'[6]13'!$S$27</f>
        <v>0.49350495863521915</v>
      </c>
      <c r="O124" s="22">
        <f>+'[6]13'!$T$27</f>
        <v>0.5138098744941163</v>
      </c>
    </row>
    <row r="125" spans="1:15" x14ac:dyDescent="0.2">
      <c r="A125" s="10">
        <v>1007</v>
      </c>
      <c r="B125" s="10" t="s">
        <v>15</v>
      </c>
      <c r="C125" s="21">
        <f>+'[6]14'!$E$27</f>
        <v>0.69404656179270718</v>
      </c>
      <c r="D125" s="21">
        <f>+'[6]14'!$F$27</f>
        <v>0.77720933593467734</v>
      </c>
      <c r="E125" s="21">
        <f>+'[6]14'!$G$27</f>
        <v>0.72144323644480235</v>
      </c>
      <c r="F125" s="21">
        <f>+'[6]14'!$I$27</f>
        <v>0.72827211498574851</v>
      </c>
      <c r="G125" s="21">
        <f>+'[6]14'!$J$27</f>
        <v>0.79332124838928075</v>
      </c>
      <c r="H125" s="21">
        <f>+'[6]14'!$K$27</f>
        <v>0.69196687822234271</v>
      </c>
      <c r="I125" s="21">
        <f>+'[6]14'!$M$27</f>
        <v>0.77426092577442451</v>
      </c>
      <c r="J125" s="21">
        <f>+'[6]14'!$N$27</f>
        <v>0.78886804896550988</v>
      </c>
      <c r="K125" s="21">
        <f>+'[6]14'!$O$27</f>
        <v>0.76423949676477354</v>
      </c>
      <c r="L125" s="21">
        <f>+'[6]14'!$Q$27</f>
        <v>0.72039731906070692</v>
      </c>
      <c r="M125" s="21">
        <f>+'[6]14'!$R$27</f>
        <v>0.71242396915737649</v>
      </c>
      <c r="N125" s="21">
        <f>+'[6]14'!$S$27</f>
        <v>0.74330697820785152</v>
      </c>
      <c r="O125" s="22">
        <f>+'[6]14'!$T$27</f>
        <v>0.73950168649186909</v>
      </c>
    </row>
    <row r="126" spans="1:15" x14ac:dyDescent="0.2">
      <c r="A126" s="10">
        <v>1008</v>
      </c>
      <c r="B126" s="10" t="s">
        <v>16</v>
      </c>
      <c r="C126" s="21">
        <f>+'[6]15'!$E$27</f>
        <v>0.57380067687501479</v>
      </c>
      <c r="D126" s="21">
        <f>+'[6]15'!$F$27</f>
        <v>0.59585730724971231</v>
      </c>
      <c r="E126" s="21">
        <f>+'[6]15'!$G$27</f>
        <v>0.57952595675800667</v>
      </c>
      <c r="F126" s="21">
        <f>+'[6]15'!$I$27</f>
        <v>0.63917202301576681</v>
      </c>
      <c r="G126" s="21">
        <f>+'[6]15'!$J$27</f>
        <v>0.65031285551763363</v>
      </c>
      <c r="H126" s="21">
        <f>+'[6]15'!$K$27</f>
        <v>0.56218605221005635</v>
      </c>
      <c r="I126" s="21">
        <f>+'[6]15'!$M$27</f>
        <v>0.66223090156693165</v>
      </c>
      <c r="J126" s="21">
        <f>+'[6]15'!$N$27</f>
        <v>0.65317766342876848</v>
      </c>
      <c r="K126" s="21">
        <f>+'[6]15'!$O$27</f>
        <v>0.66269413337020144</v>
      </c>
      <c r="L126" s="21">
        <f>+'[6]15'!$Q$27</f>
        <v>0.55267269626706428</v>
      </c>
      <c r="M126" s="21">
        <f>+'[6]15'!$R$27</f>
        <v>0.63081743042290728</v>
      </c>
      <c r="N126" s="21">
        <f>+'[6]15'!$S$27</f>
        <v>0.61339576734150481</v>
      </c>
      <c r="O126" s="22">
        <f>+'[6]15'!$T$27</f>
        <v>0.62455946272497609</v>
      </c>
    </row>
    <row r="127" spans="1:15" x14ac:dyDescent="0.2">
      <c r="A127" s="10">
        <v>1009</v>
      </c>
      <c r="B127" s="10" t="s">
        <v>17</v>
      </c>
      <c r="C127" s="21">
        <f>+'[6]16'!$E$27</f>
        <v>0.59652152035223294</v>
      </c>
      <c r="D127" s="21">
        <f>+'[6]16'!$F$27</f>
        <v>0.6517508978488652</v>
      </c>
      <c r="E127" s="21">
        <f>+'[6]16'!$G$27</f>
        <v>0.56067068822908639</v>
      </c>
      <c r="F127" s="21">
        <f>+'[6]16'!$I$27</f>
        <v>0.65960497720202838</v>
      </c>
      <c r="G127" s="21">
        <f>+'[6]16'!$J$27</f>
        <v>0.64453504782813231</v>
      </c>
      <c r="H127" s="21">
        <f>+'[6]16'!$K$27</f>
        <v>0.57161855324257993</v>
      </c>
      <c r="I127" s="21">
        <f>+'[6]16'!$M$27</f>
        <v>0.65186413557349632</v>
      </c>
      <c r="J127" s="21">
        <f>+'[6]16'!$N$27</f>
        <v>0.64960702792520564</v>
      </c>
      <c r="K127" s="21">
        <f>+'[6]16'!$O$27</f>
        <v>0.66916261480280925</v>
      </c>
      <c r="L127" s="21">
        <f>+'[6]16'!$Q$27</f>
        <v>0.63184160752398966</v>
      </c>
      <c r="M127" s="21">
        <f>+'[6]16'!$R$27</f>
        <v>0.62847061593650877</v>
      </c>
      <c r="N127" s="21">
        <f>+'[6]16'!$S$27</f>
        <v>0.60144319600499374</v>
      </c>
      <c r="O127" s="22">
        <f>+'[6]16'!$T$27</f>
        <v>0.62598028019109919</v>
      </c>
    </row>
    <row r="128" spans="1:15" x14ac:dyDescent="0.2">
      <c r="A128" s="10">
        <v>1010</v>
      </c>
      <c r="B128" s="10" t="s">
        <v>19</v>
      </c>
      <c r="C128" s="21">
        <f>+'[6]18'!$E$27</f>
        <v>0.68231309235059678</v>
      </c>
      <c r="D128" s="21">
        <f>+'[6]18'!$F$27</f>
        <v>0.76253616599156815</v>
      </c>
      <c r="E128" s="21">
        <f>+'[6]18'!$G$27</f>
        <v>0.59762617280269226</v>
      </c>
      <c r="F128" s="21">
        <f>+'[6]18'!$I$27</f>
        <v>0.74024216808219356</v>
      </c>
      <c r="G128" s="21">
        <f>+'[6]18'!$J$27</f>
        <v>0.7556641336136527</v>
      </c>
      <c r="H128" s="21">
        <f>+'[6]18'!$K$27</f>
        <v>0.63980523432744973</v>
      </c>
      <c r="I128" s="21">
        <f>+'[6]18'!$M$27</f>
        <v>0.78735980352026202</v>
      </c>
      <c r="J128" s="21">
        <f>+'[6]18'!$N$27</f>
        <v>0.80107131852764812</v>
      </c>
      <c r="K128" s="21">
        <f>+'[6]18'!$O$27</f>
        <v>0.75942453854505976</v>
      </c>
      <c r="L128" s="21">
        <f>+'[6]18'!$Q$27</f>
        <v>0.68563788651348123</v>
      </c>
      <c r="M128" s="21">
        <f>+'[6]18'!$R$27</f>
        <v>0.69031839264587325</v>
      </c>
      <c r="N128" s="21">
        <f>+'[6]18'!$S$27</f>
        <v>0.66289930274039244</v>
      </c>
      <c r="O128" s="22">
        <f>+'[6]18'!$T$27</f>
        <v>0.71351044239838313</v>
      </c>
    </row>
    <row r="129" spans="1:15" x14ac:dyDescent="0.2">
      <c r="A129" s="10">
        <v>1011</v>
      </c>
      <c r="B129" s="10" t="s">
        <v>20</v>
      </c>
      <c r="C129" s="21">
        <f>+'[6]19'!$E$27</f>
        <v>0.4690063657523863</v>
      </c>
      <c r="D129" s="21">
        <f>+'[6]19'!$F$27</f>
        <v>0.5560850946263296</v>
      </c>
      <c r="E129" s="21">
        <f>+'[6]19'!$G$27</f>
        <v>0.48854880386763355</v>
      </c>
      <c r="F129" s="21">
        <f>+'[6]19'!$I$27</f>
        <v>0.47437586500585543</v>
      </c>
      <c r="G129" s="21">
        <f>+'[6]19'!$J$27</f>
        <v>0.53006203510422489</v>
      </c>
      <c r="H129" s="21">
        <f>+'[6]19'!$K$27</f>
        <v>0.49001173922388852</v>
      </c>
      <c r="I129" s="21">
        <f>+'[6]19'!$M$27</f>
        <v>0.60912309368191719</v>
      </c>
      <c r="J129" s="21">
        <f>+'[6]19'!$N$27</f>
        <v>0.63476414428665662</v>
      </c>
      <c r="K129" s="21">
        <f>+'[6]19'!$O$27</f>
        <v>0.59747776988876489</v>
      </c>
      <c r="L129" s="21">
        <f>+'[6]19'!$Q$27</f>
        <v>0.49044405042955241</v>
      </c>
      <c r="M129" s="21">
        <f>+'[6]19'!$R$27</f>
        <v>0.49623487852400733</v>
      </c>
      <c r="N129" s="21">
        <f>+'[6]19'!$S$27</f>
        <v>0.51401024404941242</v>
      </c>
      <c r="O129" s="22">
        <f>+'[6]19'!$T$27</f>
        <v>0.52877020446406442</v>
      </c>
    </row>
    <row r="130" spans="1:15" x14ac:dyDescent="0.2">
      <c r="A130" s="10">
        <v>1012</v>
      </c>
      <c r="B130" s="10" t="s">
        <v>21</v>
      </c>
      <c r="C130" s="21">
        <f>+'[6]20'!$E$27</f>
        <v>0.56206477436239333</v>
      </c>
      <c r="D130" s="21">
        <f>+'[6]20'!$F$27</f>
        <v>0.60389255019848154</v>
      </c>
      <c r="E130" s="21">
        <f>+'[6]20'!$G$27</f>
        <v>0.56891518131530427</v>
      </c>
      <c r="F130" s="21">
        <f>+'[6]20'!$I$27</f>
        <v>0.54952561669829225</v>
      </c>
      <c r="G130" s="21">
        <f>+'[6]20'!$J$27</f>
        <v>0.61100286532951287</v>
      </c>
      <c r="H130" s="21">
        <f>+'[6]20'!$K$27</f>
        <v>0.54925833854562833</v>
      </c>
      <c r="I130" s="21">
        <f>+'[6]20'!$M$27</f>
        <v>0.61092144115373404</v>
      </c>
      <c r="J130" s="21">
        <f>+'[6]20'!$N$27</f>
        <v>0.6713220840293479</v>
      </c>
      <c r="K130" s="21">
        <f>+'[6]20'!$O$27</f>
        <v>0.64797231209088857</v>
      </c>
      <c r="L130" s="21">
        <f>+'[6]20'!$Q$27</f>
        <v>0.59712178897391044</v>
      </c>
      <c r="M130" s="21">
        <f>+'[6]20'!$R$27</f>
        <v>0.57854168875352985</v>
      </c>
      <c r="N130" s="21">
        <f>+'[6]20'!$S$27</f>
        <v>0.60848732726033339</v>
      </c>
      <c r="O130" s="22">
        <f>+'[6]20'!$T$27</f>
        <v>0.59238815797967803</v>
      </c>
    </row>
    <row r="131" spans="1:15" x14ac:dyDescent="0.2">
      <c r="A131" s="10">
        <v>1013</v>
      </c>
      <c r="B131" s="10" t="s">
        <v>22</v>
      </c>
      <c r="C131" s="21">
        <f>+'[6]21'!$E$27</f>
        <v>0.37152953054013127</v>
      </c>
      <c r="D131" s="21">
        <f>+'[6]21'!$F$27</f>
        <v>0.43350117489090301</v>
      </c>
      <c r="E131" s="21">
        <f>+'[6]21'!$G$27</f>
        <v>0.36546184738955823</v>
      </c>
      <c r="F131" s="21">
        <f>+'[6]21'!$I$27</f>
        <v>0.38267741935483873</v>
      </c>
      <c r="G131" s="21">
        <f>+'[6]21'!$J$27</f>
        <v>0.43006694203104973</v>
      </c>
      <c r="H131" s="21">
        <f>+'[6]21'!$K$27</f>
        <v>0.3976568769057936</v>
      </c>
      <c r="I131" s="21">
        <f>+'[6]21'!$M$27</f>
        <v>0.55230056272757366</v>
      </c>
      <c r="J131" s="21">
        <f>+'[6]21'!$N$27</f>
        <v>0.46421545892174582</v>
      </c>
      <c r="K131" s="21">
        <f>+'[6]21'!$O$27</f>
        <v>0.47795938583457159</v>
      </c>
      <c r="L131" s="21">
        <f>+'[6]21'!$Q$27</f>
        <v>0.48525961277553431</v>
      </c>
      <c r="M131" s="21">
        <f>+'[6]21'!$R$27</f>
        <v>0.42384929236261637</v>
      </c>
      <c r="N131" s="21">
        <f>+'[6]21'!$S$27</f>
        <v>0.41614069690992767</v>
      </c>
      <c r="O131" s="22">
        <f>+'[6]21'!$T$27</f>
        <v>0.43410712820933478</v>
      </c>
    </row>
    <row r="132" spans="1:15" x14ac:dyDescent="0.2">
      <c r="A132" s="10">
        <v>1014</v>
      </c>
      <c r="B132" s="10" t="s">
        <v>23</v>
      </c>
      <c r="C132" s="21">
        <f>+'[6]22'!$E$27</f>
        <v>0.58289921149391866</v>
      </c>
      <c r="D132" s="21">
        <f>+'[6]22'!$F$27</f>
        <v>0.62590136270863672</v>
      </c>
      <c r="E132" s="21">
        <f>+'[6]22'!$G$27</f>
        <v>0.61439130343768689</v>
      </c>
      <c r="F132" s="21">
        <f>+'[6]22'!$I$27</f>
        <v>0.62942356754401096</v>
      </c>
      <c r="G132" s="21">
        <f>+'[6]22'!$J$27</f>
        <v>0.65310146287286019</v>
      </c>
      <c r="H132" s="21">
        <f>+'[6]22'!$K$27</f>
        <v>0.60239682951889528</v>
      </c>
      <c r="I132" s="21">
        <f>+'[6]22'!$M$27</f>
        <v>0.71261388210673182</v>
      </c>
      <c r="J132" s="21">
        <f>+'[6]22'!$N$27</f>
        <v>0.68737582381390483</v>
      </c>
      <c r="K132" s="21">
        <f>+'[6]22'!$O$27</f>
        <v>0.68415573657324313</v>
      </c>
      <c r="L132" s="21">
        <f>+'[6]22'!$Q$27</f>
        <v>0.62907843488978832</v>
      </c>
      <c r="M132" s="21">
        <f>+'[6]22'!$R$27</f>
        <v>0.60926721015656526</v>
      </c>
      <c r="N132" s="21">
        <f>+'[6]22'!$S$27</f>
        <v>0.63159540759639521</v>
      </c>
      <c r="O132" s="22">
        <f>+'[6]22'!$T$27</f>
        <v>0.63817737198865665</v>
      </c>
    </row>
    <row r="133" spans="1:15" x14ac:dyDescent="0.2">
      <c r="A133" s="10">
        <v>1015</v>
      </c>
      <c r="B133" s="10" t="s">
        <v>24</v>
      </c>
      <c r="C133" s="21">
        <f>+'[6]23'!$E$27</f>
        <v>0.46126353411121623</v>
      </c>
      <c r="D133" s="21">
        <f>+'[6]23'!$F$27</f>
        <v>0.4711652947101525</v>
      </c>
      <c r="E133" s="21">
        <f>+'[6]23'!$G$27</f>
        <v>0.44710323846843336</v>
      </c>
      <c r="F133" s="21">
        <f>+'[6]23'!$I$27</f>
        <v>0.48680442407690699</v>
      </c>
      <c r="G133" s="21">
        <f>+'[6]23'!$J$27</f>
        <v>0.52133507662191569</v>
      </c>
      <c r="H133" s="21">
        <f>+'[6]23'!$K$27</f>
        <v>0.45742380061979421</v>
      </c>
      <c r="I133" s="21">
        <f>+'[6]23'!$M$27</f>
        <v>0.57256371613248935</v>
      </c>
      <c r="J133" s="21">
        <f>+'[6]23'!$N$27</f>
        <v>0.5574531477731488</v>
      </c>
      <c r="K133" s="21">
        <f>+'[6]23'!$O$27</f>
        <v>0.51301792828685255</v>
      </c>
      <c r="L133" s="21">
        <f>+'[6]23'!$Q$27</f>
        <v>0.46931157585740563</v>
      </c>
      <c r="M133" s="21">
        <f>+'[6]23'!$R$27</f>
        <v>0.45672088288593504</v>
      </c>
      <c r="N133" s="21">
        <f>+'[6]23'!$S$27</f>
        <v>0.4932615779599091</v>
      </c>
      <c r="O133" s="22">
        <f>+'[6]23'!$T$27</f>
        <v>0.49470371724286122</v>
      </c>
    </row>
    <row r="134" spans="1:15" x14ac:dyDescent="0.2">
      <c r="A134" s="10">
        <v>1016</v>
      </c>
      <c r="B134" s="10" t="s">
        <v>25</v>
      </c>
      <c r="C134" s="21">
        <f>+'[6]24'!$E$27</f>
        <v>0.40547000964747887</v>
      </c>
      <c r="D134" s="21">
        <f>+'[6]24'!$F$27</f>
        <v>0.44551683132089281</v>
      </c>
      <c r="E134" s="21">
        <f>+'[6]24'!$G$27</f>
        <v>0.4323393613778051</v>
      </c>
      <c r="F134" s="21">
        <f>+'[6]24'!$I$27</f>
        <v>0.43653235189572148</v>
      </c>
      <c r="G134" s="21">
        <f>+'[6]24'!$J$27</f>
        <v>0.49613410361753829</v>
      </c>
      <c r="H134" s="21">
        <f>+'[6]24'!$K$27</f>
        <v>0.46195507281068343</v>
      </c>
      <c r="I134" s="21">
        <f>+'[6]24'!$M$27</f>
        <v>0.56908173881575974</v>
      </c>
      <c r="J134" s="21">
        <f>+'[6]24'!$N$27</f>
        <v>0.5474037686946166</v>
      </c>
      <c r="K134" s="21">
        <f>+'[6]24'!$O$27</f>
        <v>0.51883353694402967</v>
      </c>
      <c r="L134" s="21">
        <f>+'[6]24'!$Q$27</f>
        <v>0.44959718367070611</v>
      </c>
      <c r="M134" s="21">
        <f>+'[6]24'!$R$27</f>
        <v>0.45668031383395247</v>
      </c>
      <c r="N134" s="21">
        <f>+'[6]24'!$S$27</f>
        <v>0.45708849398671697</v>
      </c>
      <c r="O134" s="22">
        <f>+'[6]24'!$T$27</f>
        <v>0.47151834544953991</v>
      </c>
    </row>
    <row r="135" spans="1:15" x14ac:dyDescent="0.2">
      <c r="A135" s="10">
        <v>1017</v>
      </c>
      <c r="B135" s="10" t="s">
        <v>26</v>
      </c>
      <c r="C135" s="21">
        <f>+'[6]25'!$E$27</f>
        <v>0.54832965208624751</v>
      </c>
      <c r="D135" s="21">
        <f>+'[6]25'!$F$27</f>
        <v>0.58468940605199271</v>
      </c>
      <c r="E135" s="21">
        <f>+'[6]25'!$G$27</f>
        <v>0.56168311397239601</v>
      </c>
      <c r="F135" s="21">
        <f>+'[6]25'!$I$27</f>
        <v>0.56220709018305393</v>
      </c>
      <c r="G135" s="21">
        <f>+'[6]25'!$J$27</f>
        <v>0.60277222225727278</v>
      </c>
      <c r="H135" s="21">
        <f>+'[6]25'!$K$27</f>
        <v>0.54431997358789141</v>
      </c>
      <c r="I135" s="21">
        <f>+'[6]25'!$M$27</f>
        <v>0.64824974681872216</v>
      </c>
      <c r="J135" s="21">
        <f>+'[6]25'!$N$27</f>
        <v>0.63926887577888847</v>
      </c>
      <c r="K135" s="21">
        <f>+'[6]25'!$O$27</f>
        <v>0.61544800981939329</v>
      </c>
      <c r="L135" s="21">
        <f>+'[6]25'!$Q$27</f>
        <v>0.56448652413081424</v>
      </c>
      <c r="M135" s="21">
        <f>+'[6]25'!$R$27</f>
        <v>0.56334776659778485</v>
      </c>
      <c r="N135" s="21">
        <f>+'[6]25'!$S$27</f>
        <v>0.56190144220295413</v>
      </c>
      <c r="O135" s="22">
        <f>+'[6]25'!$T$27</f>
        <v>0.58270446151034194</v>
      </c>
    </row>
    <row r="136" spans="1:15" x14ac:dyDescent="0.2">
      <c r="A136" s="10">
        <v>1018</v>
      </c>
      <c r="B136" s="10" t="s">
        <v>27</v>
      </c>
      <c r="C136" s="21">
        <f>+'[6]26'!$E$27</f>
        <v>0.4840497756519504</v>
      </c>
      <c r="D136" s="21">
        <f>+'[6]26'!$F$27</f>
        <v>0.46952315134761574</v>
      </c>
      <c r="E136" s="21">
        <f>+'[6]26'!$G$27</f>
        <v>0.46629132300304571</v>
      </c>
      <c r="F136" s="21">
        <f>+'[6]26'!$I$27</f>
        <v>0.48208593650388881</v>
      </c>
      <c r="G136" s="21">
        <f>+'[6]26'!$J$27</f>
        <v>0.52689284489935839</v>
      </c>
      <c r="H136" s="21">
        <f>+'[6]26'!$K$27</f>
        <v>0.45588713813775722</v>
      </c>
      <c r="I136" s="21">
        <f>+'[6]26'!$M$27</f>
        <v>0.57290102389078501</v>
      </c>
      <c r="J136" s="21">
        <f>+'[6]26'!$N$27</f>
        <v>0.59660916252255425</v>
      </c>
      <c r="K136" s="21">
        <f>+'[6]26'!$O$27</f>
        <v>0.54869044578757697</v>
      </c>
      <c r="L136" s="21">
        <f>+'[6]26'!$Q$27</f>
        <v>0.51432124397746293</v>
      </c>
      <c r="M136" s="21">
        <f>+'[6]26'!$R$27</f>
        <v>0.47365267659040111</v>
      </c>
      <c r="N136" s="21">
        <f>+'[6]26'!$S$27</f>
        <v>0.47625183678082966</v>
      </c>
      <c r="O136" s="22">
        <f>+'[6]26'!$T$27</f>
        <v>0.50652214504224669</v>
      </c>
    </row>
    <row r="137" spans="1:15" x14ac:dyDescent="0.2">
      <c r="A137" s="10">
        <v>1019</v>
      </c>
      <c r="B137" s="10" t="s">
        <v>28</v>
      </c>
      <c r="C137" s="21">
        <f>+'[6]27'!$E$27</f>
        <v>0.48555814337325093</v>
      </c>
      <c r="D137" s="21">
        <f>+'[6]27'!$F$27</f>
        <v>0.46401816118047673</v>
      </c>
      <c r="E137" s="21">
        <f>+'[6]27'!$G$27</f>
        <v>0.48300776879056234</v>
      </c>
      <c r="F137" s="21">
        <f>+'[6]27'!$I$27</f>
        <v>0.50109473069624877</v>
      </c>
      <c r="G137" s="21">
        <f>+'[6]27'!$J$27</f>
        <v>0.46834255035724376</v>
      </c>
      <c r="H137" s="21">
        <f>+'[6]27'!$K$27</f>
        <v>0.45453634724321962</v>
      </c>
      <c r="I137" s="21">
        <f>+'[6]27'!$M$27</f>
        <v>0.55918559270230872</v>
      </c>
      <c r="J137" s="21">
        <f>+'[6]27'!$N$27</f>
        <v>0.51730172221792947</v>
      </c>
      <c r="K137" s="21">
        <f>+'[6]27'!$O$27</f>
        <v>0.49387889013873265</v>
      </c>
      <c r="L137" s="21">
        <f>+'[6]27'!$Q$27</f>
        <v>0.42612169470337258</v>
      </c>
      <c r="M137" s="21">
        <f>+'[6]27'!$R$27</f>
        <v>0.46564129466405574</v>
      </c>
      <c r="N137" s="21">
        <f>+'[6]27'!$S$27</f>
        <v>0.53490820985928622</v>
      </c>
      <c r="O137" s="22">
        <f>+'[6]27'!$T$27</f>
        <v>0.48706154736639012</v>
      </c>
    </row>
    <row r="138" spans="1:15" x14ac:dyDescent="0.2">
      <c r="A138" s="10">
        <v>1020</v>
      </c>
      <c r="B138" s="10" t="s">
        <v>29</v>
      </c>
      <c r="C138" s="21">
        <f>+'[6]28'!$E$27</f>
        <v>0.60531737888743298</v>
      </c>
      <c r="D138" s="21">
        <f>+'[6]28'!$F$27</f>
        <v>0.62438064309789165</v>
      </c>
      <c r="E138" s="21">
        <f>+'[6]28'!$G$27</f>
        <v>0.62881891579338955</v>
      </c>
      <c r="F138" s="21">
        <f>+'[6]28'!$I$27</f>
        <v>0.66247656853015768</v>
      </c>
      <c r="G138" s="21">
        <f>+'[6]28'!$J$27</f>
        <v>0.61711249541956759</v>
      </c>
      <c r="H138" s="21">
        <f>+'[6]28'!$K$27</f>
        <v>0.57688126898286585</v>
      </c>
      <c r="I138" s="21">
        <f>+'[6]28'!$M$27</f>
        <v>0.67314316208218117</v>
      </c>
      <c r="J138" s="21">
        <f>+'[6]28'!$N$27</f>
        <v>0.66931942566479941</v>
      </c>
      <c r="K138" s="21">
        <f>+'[6]28'!$O$27</f>
        <v>0.66645431401648147</v>
      </c>
      <c r="L138" s="21">
        <f>+'[6]28'!$Q$27</f>
        <v>0.60478397577733789</v>
      </c>
      <c r="M138" s="21">
        <f>+'[6]28'!$R$27</f>
        <v>0.60065571027922293</v>
      </c>
      <c r="N138" s="21">
        <f>+'[6]28'!$S$27</f>
        <v>0.62681102078987128</v>
      </c>
      <c r="O138" s="22">
        <f>+'[6]28'!$T$27</f>
        <v>0.63090265993498584</v>
      </c>
    </row>
    <row r="139" spans="1:15" x14ac:dyDescent="0.2">
      <c r="A139" s="10">
        <v>1021</v>
      </c>
      <c r="B139" s="10" t="s">
        <v>30</v>
      </c>
      <c r="C139" s="21">
        <f>+'[6]29'!$E$27</f>
        <v>0.50150595835697764</v>
      </c>
      <c r="D139" s="21">
        <f>+'[6]29'!$F$27</f>
        <v>0.50225417509173964</v>
      </c>
      <c r="E139" s="21">
        <f>+'[6]29'!$G$27</f>
        <v>0.51750678054128918</v>
      </c>
      <c r="F139" s="21">
        <f>+'[6]29'!$I$27</f>
        <v>0.57860478482649613</v>
      </c>
      <c r="G139" s="21">
        <f>+'[6]29'!$J$27</f>
        <v>0.51473293580309565</v>
      </c>
      <c r="H139" s="21">
        <f>+'[6]29'!$K$27</f>
        <v>0.4816785334256965</v>
      </c>
      <c r="I139" s="21">
        <f>+'[6]29'!$M$27</f>
        <v>0.56682126030624269</v>
      </c>
      <c r="J139" s="21">
        <f>+'[6]29'!$N$27</f>
        <v>0.54981834195750301</v>
      </c>
      <c r="K139" s="21">
        <f>+'[6]29'!$O$27</f>
        <v>0.55443908146848031</v>
      </c>
      <c r="L139" s="21">
        <f>+'[6]29'!$Q$27</f>
        <v>0.50531161848139605</v>
      </c>
      <c r="M139" s="21">
        <f>+'[6]29'!$R$27</f>
        <v>0.48796577558197723</v>
      </c>
      <c r="N139" s="21">
        <f>+'[6]29'!$S$27</f>
        <v>0.51240918337692531</v>
      </c>
      <c r="O139" s="22">
        <f>+'[6]29'!$T$27</f>
        <v>0.52375968168149922</v>
      </c>
    </row>
    <row r="140" spans="1:15" x14ac:dyDescent="0.2">
      <c r="A140" s="10">
        <v>1022</v>
      </c>
      <c r="B140" s="10" t="s">
        <v>31</v>
      </c>
      <c r="C140" s="21">
        <f>+'[6]30'!$E$27</f>
        <v>0.5332731665489675</v>
      </c>
      <c r="D140" s="21">
        <f>+'[6]30'!$F$27</f>
        <v>0.56598042051201147</v>
      </c>
      <c r="E140" s="21">
        <f>+'[6]30'!$G$27</f>
        <v>0.55119277105376452</v>
      </c>
      <c r="F140" s="21">
        <f>+'[6]30'!$I$27</f>
        <v>0.57836990595611282</v>
      </c>
      <c r="G140" s="21">
        <f>+'[6]30'!$J$27</f>
        <v>0.59155325108146206</v>
      </c>
      <c r="H140" s="21">
        <f>+'[6]30'!$K$27</f>
        <v>0.52987653204666108</v>
      </c>
      <c r="I140" s="21">
        <f>+'[6]30'!$M$27</f>
        <v>0.66520000689381797</v>
      </c>
      <c r="J140" s="21">
        <f>+'[6]30'!$N$27</f>
        <v>0.6375662694653571</v>
      </c>
      <c r="K140" s="21">
        <f>+'[6]30'!$O$27</f>
        <v>0.63920066496996497</v>
      </c>
      <c r="L140" s="21">
        <f>+'[6]30'!$Q$27</f>
        <v>0.57670981808553334</v>
      </c>
      <c r="M140" s="21">
        <f>+'[6]30'!$R$27</f>
        <v>0.58162285355672716</v>
      </c>
      <c r="N140" s="21">
        <f>+'[6]30'!$S$27</f>
        <v>0.56628442514791644</v>
      </c>
      <c r="O140" s="22">
        <f>+'[6]30'!$T$27</f>
        <v>0.5847523935931227</v>
      </c>
    </row>
    <row r="141" spans="1:15" x14ac:dyDescent="0.2">
      <c r="A141" s="10">
        <v>1023</v>
      </c>
      <c r="B141" s="10" t="s">
        <v>32</v>
      </c>
      <c r="C141" s="21">
        <f>+'[6]31'!$E$27</f>
        <v>0.44704859538860009</v>
      </c>
      <c r="D141" s="21">
        <f>+'[6]31'!$F$27</f>
        <v>0.42638655462184871</v>
      </c>
      <c r="E141" s="21">
        <f>+'[6]31'!$G$27</f>
        <v>0.42127997497322855</v>
      </c>
      <c r="F141" s="21">
        <f>+'[6]31'!$I$27</f>
        <v>0.46360081921429902</v>
      </c>
      <c r="G141" s="21">
        <f>+'[6]31'!$J$27</f>
        <v>0.49369338302584981</v>
      </c>
      <c r="H141" s="21">
        <f>+'[6]31'!$K$27</f>
        <v>0.42017951690590305</v>
      </c>
      <c r="I141" s="21">
        <f>+'[6]31'!$M$27</f>
        <v>0.51170521122417512</v>
      </c>
      <c r="J141" s="21">
        <f>+'[6]31'!$N$27</f>
        <v>0.47898176692341632</v>
      </c>
      <c r="K141" s="21">
        <f>+'[6]31'!$O$27</f>
        <v>0.4812049651831668</v>
      </c>
      <c r="L141" s="21">
        <f>+'[6]31'!$Q$27</f>
        <v>0.44922082392546048</v>
      </c>
      <c r="M141" s="21">
        <f>+'[6]31'!$R$27</f>
        <v>0.45777089025733048</v>
      </c>
      <c r="N141" s="21">
        <f>+'[6]31'!$S$27</f>
        <v>0.49387349995488589</v>
      </c>
      <c r="O141" s="22">
        <f>+'[6]31'!$T$27</f>
        <v>0.46111712020267775</v>
      </c>
    </row>
    <row r="142" spans="1:15" x14ac:dyDescent="0.2">
      <c r="A142" s="10">
        <v>1024</v>
      </c>
      <c r="B142" s="10" t="s">
        <v>33</v>
      </c>
      <c r="C142" s="21">
        <f>+'[6]32'!$E$27</f>
        <v>0.74401483896869747</v>
      </c>
      <c r="D142" s="21">
        <f>+'[6]32'!$F$27</f>
        <v>0.72069459204156339</v>
      </c>
      <c r="E142" s="21">
        <f>+'[6]32'!$G$27</f>
        <v>0.70556751559295783</v>
      </c>
      <c r="F142" s="21">
        <f>+'[6]32'!$I$27</f>
        <v>0.78225560099385527</v>
      </c>
      <c r="G142" s="21">
        <f>+'[6]32'!$J$27</f>
        <v>0.76694591002456802</v>
      </c>
      <c r="H142" s="21">
        <f>+'[6]32'!$K$27</f>
        <v>0.6743605314727481</v>
      </c>
      <c r="I142" s="21">
        <f>+'[6]32'!$M$27</f>
        <v>0.75880894361079043</v>
      </c>
      <c r="J142" s="21">
        <f>+'[6]32'!$N$27</f>
        <v>0.72626606772727709</v>
      </c>
      <c r="K142" s="21">
        <f>+'[6]32'!$O$27</f>
        <v>0.73791649982086027</v>
      </c>
      <c r="L142" s="21">
        <f>+'[6]32'!$Q$27</f>
        <v>0.69691881890194007</v>
      </c>
      <c r="M142" s="21">
        <f>+'[6]32'!$R$27</f>
        <v>0.69015679010192899</v>
      </c>
      <c r="N142" s="21">
        <f>+'[6]32'!$S$27</f>
        <v>0.74042368860743824</v>
      </c>
      <c r="O142" s="22">
        <f>+'[6]32'!$T$27</f>
        <v>0.72739597953995117</v>
      </c>
    </row>
    <row r="143" spans="1:15" x14ac:dyDescent="0.2">
      <c r="A143" s="10">
        <v>1025</v>
      </c>
      <c r="B143" s="10" t="s">
        <v>34</v>
      </c>
      <c r="C143" s="21">
        <f>+'[6]33'!$E$27</f>
        <v>0.44801382916940458</v>
      </c>
      <c r="D143" s="21">
        <f>+'[6]33'!$F$27</f>
        <v>0.45409272717030025</v>
      </c>
      <c r="E143" s="21">
        <f>+'[6]33'!$G$27</f>
        <v>0.42629003667731319</v>
      </c>
      <c r="F143" s="21">
        <f>+'[6]33'!$I$27</f>
        <v>0.49611969782485998</v>
      </c>
      <c r="G143" s="21">
        <f>+'[6]33'!$J$27</f>
        <v>0.47579118851968089</v>
      </c>
      <c r="H143" s="21">
        <f>+'[6]33'!$K$27</f>
        <v>0.41134151730381641</v>
      </c>
      <c r="I143" s="21">
        <f>+'[6]33'!$M$27</f>
        <v>0.51634356712982221</v>
      </c>
      <c r="J143" s="21">
        <f>+'[6]33'!$N$27</f>
        <v>0.53545662643200753</v>
      </c>
      <c r="K143" s="21">
        <f>+'[6]33'!$O$27</f>
        <v>0.53580165470987606</v>
      </c>
      <c r="L143" s="21">
        <f>+'[6]33'!$Q$27</f>
        <v>0.46364466239955843</v>
      </c>
      <c r="M143" s="21">
        <f>+'[6]33'!$R$27</f>
        <v>0.4811524432409035</v>
      </c>
      <c r="N143" s="21">
        <f>+'[6]33'!$S$27</f>
        <v>0.48684438664932811</v>
      </c>
      <c r="O143" s="22">
        <f>+'[6]33'!$T$27</f>
        <v>0.47520601256095307</v>
      </c>
    </row>
    <row r="144" spans="1:15" x14ac:dyDescent="0.2">
      <c r="A144" s="10">
        <v>1026</v>
      </c>
      <c r="B144" s="10" t="s">
        <v>35</v>
      </c>
      <c r="C144" s="21">
        <f>+'[6]34'!$E$27</f>
        <v>0.57477711948658672</v>
      </c>
      <c r="D144" s="21">
        <f>+'[6]34'!$F$27</f>
        <v>0.63364236198112422</v>
      </c>
      <c r="E144" s="21">
        <f>+'[6]34'!$G$27</f>
        <v>0.59846220944319706</v>
      </c>
      <c r="F144" s="21">
        <f>+'[6]34'!$I$27</f>
        <v>0.60340797343263852</v>
      </c>
      <c r="G144" s="21">
        <f>+'[6]34'!$J$27</f>
        <v>0.63804293559660508</v>
      </c>
      <c r="H144" s="21">
        <f>+'[6]34'!$K$27</f>
        <v>0.56366892320540929</v>
      </c>
      <c r="I144" s="21">
        <f>+'[6]34'!$M$27</f>
        <v>0.6416769827515062</v>
      </c>
      <c r="J144" s="21">
        <f>+'[6]34'!$N$27</f>
        <v>0.6663383403102684</v>
      </c>
      <c r="K144" s="21">
        <f>+'[6]34'!$O$27</f>
        <v>0.67772325809617273</v>
      </c>
      <c r="L144" s="21">
        <f>+'[6]34'!$Q$27</f>
        <v>0.64274430507724878</v>
      </c>
      <c r="M144" s="21">
        <f>+'[6]34'!$R$27</f>
        <v>0.61358151273759765</v>
      </c>
      <c r="N144" s="21">
        <f>+'[6]34'!$S$27</f>
        <v>0.59750915750915756</v>
      </c>
      <c r="O144" s="22">
        <f>+'[6]34'!$T$27</f>
        <v>0.61974445483245943</v>
      </c>
    </row>
    <row r="145" spans="1:15" x14ac:dyDescent="0.2">
      <c r="A145" s="10">
        <v>1027</v>
      </c>
      <c r="B145" s="10" t="s">
        <v>36</v>
      </c>
      <c r="C145" s="21">
        <f>+'[6]35'!$E$27</f>
        <v>0.6068012573753131</v>
      </c>
      <c r="D145" s="21">
        <f>+'[6]35'!$F$27</f>
        <v>0.65152503576537912</v>
      </c>
      <c r="E145" s="21">
        <f>+'[6]35'!$G$27</f>
        <v>0.61809127902512861</v>
      </c>
      <c r="F145" s="21">
        <f>+'[6]35'!$I$27</f>
        <v>0.61739637171659956</v>
      </c>
      <c r="G145" s="21">
        <f>+'[6]35'!$J$27</f>
        <v>0.61279203370356183</v>
      </c>
      <c r="H145" s="21">
        <f>+'[6]35'!$K$27</f>
        <v>0.57939190093887405</v>
      </c>
      <c r="I145" s="21">
        <f>+'[6]35'!$M$27</f>
        <v>0.70689900816483098</v>
      </c>
      <c r="J145" s="21">
        <f>+'[6]35'!$N$27</f>
        <v>0.70838583669354838</v>
      </c>
      <c r="K145" s="21">
        <f>+'[6]35'!$O$27</f>
        <v>0.65362318840579714</v>
      </c>
      <c r="L145" s="21">
        <f>+'[6]35'!$Q$27</f>
        <v>0.59622727178915647</v>
      </c>
      <c r="M145" s="21">
        <f>+'[6]35'!$R$27</f>
        <v>0.58174562770295635</v>
      </c>
      <c r="N145" s="21">
        <f>+'[6]35'!$S$27</f>
        <v>0.56862184072484501</v>
      </c>
      <c r="O145" s="22">
        <f>+'[6]35'!$T$27</f>
        <v>0.62899699053876423</v>
      </c>
    </row>
    <row r="146" spans="1:15" x14ac:dyDescent="0.2">
      <c r="A146" s="10">
        <v>1028</v>
      </c>
      <c r="B146" s="10" t="s">
        <v>37</v>
      </c>
      <c r="C146" s="21">
        <f>+'[6]36'!$E$27</f>
        <v>0.57120816172935007</v>
      </c>
      <c r="D146" s="21">
        <f>+'[6]36'!$F$27</f>
        <v>0.62530489118724408</v>
      </c>
      <c r="E146" s="21">
        <f>+'[6]36'!$G$27</f>
        <v>0.57345060263003633</v>
      </c>
      <c r="F146" s="21">
        <f>+'[6]36'!$I$27</f>
        <v>0.60655433833740124</v>
      </c>
      <c r="G146" s="21">
        <f>+'[6]36'!$J$27</f>
        <v>0.64304917358205882</v>
      </c>
      <c r="H146" s="21">
        <f>+'[6]36'!$K$27</f>
        <v>0.53016645591587286</v>
      </c>
      <c r="I146" s="21">
        <f>+'[6]36'!$M$27</f>
        <v>0.64737819073111202</v>
      </c>
      <c r="J146" s="21">
        <f>+'[6]36'!$N$27</f>
        <v>0.61942891409019563</v>
      </c>
      <c r="K146" s="21">
        <f>+'[6]36'!$O$27</f>
        <v>0.63712851948676341</v>
      </c>
      <c r="L146" s="21">
        <f>+'[6]36'!$Q$27</f>
        <v>0.57713626132182005</v>
      </c>
      <c r="M146" s="21">
        <f>+'[6]36'!$R$27</f>
        <v>0.56040921495692098</v>
      </c>
      <c r="N146" s="21">
        <f>+'[6]36'!$S$27</f>
        <v>0.5876119037113301</v>
      </c>
      <c r="O146" s="22">
        <f>+'[6]36'!$T$27</f>
        <v>0.59456769137444221</v>
      </c>
    </row>
    <row r="147" spans="1:15" x14ac:dyDescent="0.2">
      <c r="A147" s="10">
        <v>1029</v>
      </c>
      <c r="B147" s="10" t="s">
        <v>38</v>
      </c>
      <c r="C147" s="21">
        <f>+'[6]37'!$E$27</f>
        <v>0.48522920203735143</v>
      </c>
      <c r="D147" s="21">
        <f>+'[6]37'!$F$27</f>
        <v>0.51647867237132117</v>
      </c>
      <c r="E147" s="21">
        <f>+'[6]37'!$G$27</f>
        <v>0.46821062103960703</v>
      </c>
      <c r="F147" s="21">
        <f>+'[6]37'!$I$27</f>
        <v>0.54538895039996016</v>
      </c>
      <c r="G147" s="21">
        <f>+'[6]37'!$J$27</f>
        <v>0.51887128604319699</v>
      </c>
      <c r="H147" s="21">
        <f>+'[6]37'!$K$27</f>
        <v>0.47095173907958959</v>
      </c>
      <c r="I147" s="21">
        <f>+'[6]37'!$M$27</f>
        <v>0.59015668435683599</v>
      </c>
      <c r="J147" s="21">
        <f>+'[6]37'!$N$27</f>
        <v>0.56288742494591248</v>
      </c>
      <c r="K147" s="21">
        <f>+'[6]37'!$O$27</f>
        <v>0.55113110861142356</v>
      </c>
      <c r="L147" s="21">
        <f>+'[6]37'!$Q$27</f>
        <v>0.46704224672473277</v>
      </c>
      <c r="M147" s="21">
        <f>+'[6]37'!$R$27</f>
        <v>0.47892437055602638</v>
      </c>
      <c r="N147" s="21">
        <f>+'[6]37'!$S$27</f>
        <v>0.49600543310489598</v>
      </c>
      <c r="O147" s="22">
        <f>+'[6]37'!$T$27</f>
        <v>0.51092746974117309</v>
      </c>
    </row>
    <row r="148" spans="1:15" x14ac:dyDescent="0.2">
      <c r="A148" s="15">
        <v>1030</v>
      </c>
      <c r="B148" s="15" t="s">
        <v>18</v>
      </c>
      <c r="C148" s="23">
        <f>+'[6]17'!$E$27</f>
        <v>0.53184202420848903</v>
      </c>
      <c r="D148" s="23">
        <f>+'[6]17'!$F$27</f>
        <v>0.53288901493666097</v>
      </c>
      <c r="E148" s="23">
        <f>+'[6]17'!$G$27</f>
        <v>0.50815338759810047</v>
      </c>
      <c r="F148" s="23">
        <f>+'[6]17'!$I$27</f>
        <v>0.52704994430425789</v>
      </c>
      <c r="G148" s="23">
        <f>+'[6]17'!$J$27</f>
        <v>0.52392671314060713</v>
      </c>
      <c r="H148" s="23">
        <f>+'[6]17'!$K$27</f>
        <v>0.50042122999157534</v>
      </c>
      <c r="I148" s="23">
        <f>+'[6]17'!$M$27</f>
        <v>0.61689312228603443</v>
      </c>
      <c r="J148" s="23">
        <f>+'[6]17'!$N$27</f>
        <v>0.56375494320382669</v>
      </c>
      <c r="K148" s="23">
        <f>+'[6]17'!$O$27</f>
        <v>0.58675945256321038</v>
      </c>
      <c r="L148" s="23">
        <f>+'[6]17'!$Q$27</f>
        <v>0.52256810732388814</v>
      </c>
      <c r="M148" s="23">
        <f>+'[6]17'!$R$27</f>
        <v>0.51052631578947372</v>
      </c>
      <c r="N148" s="23">
        <f>+'[6]17'!$S$27</f>
        <v>0.54438153109607323</v>
      </c>
      <c r="O148" s="24">
        <f>+'[6]17'!$T$27</f>
        <v>0.53950309795058649</v>
      </c>
    </row>
    <row r="149" spans="1:15" x14ac:dyDescent="0.2">
      <c r="A149" s="4">
        <v>10300</v>
      </c>
      <c r="B149" s="4" t="s">
        <v>59</v>
      </c>
      <c r="C149" s="18">
        <f>+[6]รวม!$E$27</f>
        <v>0.64336782932201098</v>
      </c>
      <c r="D149" s="18">
        <f>+[6]รวม!$F$27</f>
        <v>0.68312280635878242</v>
      </c>
      <c r="E149" s="18">
        <f>+[6]รวม!$G$27</f>
        <v>0.65300692305175223</v>
      </c>
      <c r="F149" s="18">
        <f>+[6]รวม!$I$27</f>
        <v>0.67765817995811728</v>
      </c>
      <c r="G149" s="18">
        <f>+[6]รวม!$J$27</f>
        <v>0.72089062808824134</v>
      </c>
      <c r="H149" s="18">
        <f>+[6]รวม!$K$27</f>
        <v>0.63889261719660106</v>
      </c>
      <c r="I149" s="18">
        <f>+[6]รวม!$M$27</f>
        <v>0.74026607753650575</v>
      </c>
      <c r="J149" s="18">
        <f>+[6]รวม!$N$27</f>
        <v>0.73675406694428736</v>
      </c>
      <c r="K149" s="18">
        <f>+[6]รวม!$O$27</f>
        <v>0.72753535861756113</v>
      </c>
      <c r="L149" s="18">
        <f>+[6]รวม!$Q$27</f>
        <v>0.66101020306389335</v>
      </c>
      <c r="M149" s="18">
        <f>+[6]รวม!$R$27</f>
        <v>0.65988563008880752</v>
      </c>
      <c r="N149" s="18">
        <f>+[6]รวม!$S$27</f>
        <v>0.68004615962856951</v>
      </c>
      <c r="O149" s="18">
        <f>+[6]รวม!$T$27</f>
        <v>0.6841758295296505</v>
      </c>
    </row>
    <row r="150" spans="1:15" x14ac:dyDescent="0.2">
      <c r="A150" s="32"/>
      <c r="B150" s="32"/>
      <c r="C150"/>
      <c r="D150"/>
      <c r="E150"/>
      <c r="F150"/>
      <c r="G150"/>
      <c r="H150"/>
      <c r="I150"/>
      <c r="J150"/>
      <c r="K150"/>
      <c r="L150"/>
      <c r="M150"/>
      <c r="N150"/>
      <c r="O150" s="32"/>
    </row>
    <row r="151" spans="1:15" x14ac:dyDescent="0.2">
      <c r="A151" s="3" t="s">
        <v>52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59</v>
      </c>
    </row>
    <row r="152" spans="1:15" x14ac:dyDescent="0.2">
      <c r="A152" s="34"/>
      <c r="B152" s="34" t="s">
        <v>46</v>
      </c>
      <c r="C152" s="35">
        <f>+[6]เขต!$E$43/10^6</f>
        <v>3.2000000000000002E-3</v>
      </c>
      <c r="D152" s="35">
        <f>+[6]เขต!$F$43/10^6</f>
        <v>0</v>
      </c>
      <c r="E152" s="35">
        <f>+[6]เขต!$G$43/10^6</f>
        <v>3.5000000000000001E-3</v>
      </c>
      <c r="F152" s="35">
        <f>+[6]เขต!$I$43/10^6</f>
        <v>4.15E-3</v>
      </c>
      <c r="G152" s="35">
        <f>+[6]เขต!$J$43/10^6</f>
        <v>6.1000000000000004E-3</v>
      </c>
      <c r="H152" s="35">
        <f>+[6]เขต!$K$43/10^6</f>
        <v>5.7000000000000002E-3</v>
      </c>
      <c r="I152" s="35">
        <f>+[6]เขต!$M$43/10^6</f>
        <v>2.0750000000000001E-2</v>
      </c>
      <c r="J152" s="35">
        <f>+[6]เขต!$N$43/10^6</f>
        <v>5.8999999999999999E-3</v>
      </c>
      <c r="K152" s="35">
        <f>+[6]เขต!$O$43/10^6</f>
        <v>9.4000000000000004E-3</v>
      </c>
      <c r="L152" s="35">
        <f>+[6]เขต!$Q$43/10^6</f>
        <v>2.8E-3</v>
      </c>
      <c r="M152" s="35">
        <f>+[6]เขต!$R$43/10^6</f>
        <v>2.2599999999999999E-2</v>
      </c>
      <c r="N152" s="35">
        <f>+[6]เขต!$S$43/10^6</f>
        <v>7.0300000000000001E-2</v>
      </c>
      <c r="O152" s="36">
        <f>SUM(C152:N152)</f>
        <v>0.15439999999999998</v>
      </c>
    </row>
    <row r="153" spans="1:15" x14ac:dyDescent="0.2">
      <c r="A153" s="7">
        <v>1004</v>
      </c>
      <c r="B153" s="10" t="s">
        <v>94</v>
      </c>
      <c r="C153" s="19">
        <f>+'[6]11'!$E$43/10^6</f>
        <v>53.366934910000005</v>
      </c>
      <c r="D153" s="19">
        <f>+'[6]11'!$F$43/10^6</f>
        <v>52.388083469999998</v>
      </c>
      <c r="E153" s="19">
        <f>+'[6]11'!$G$43/10^6</f>
        <v>51.935044780000005</v>
      </c>
      <c r="F153" s="19">
        <f>+'[6]11'!$I$43/10^6</f>
        <v>54.120298030000001</v>
      </c>
      <c r="G153" s="19">
        <f>+'[6]11'!$J$43/10^6</f>
        <v>53.464792320000008</v>
      </c>
      <c r="H153" s="19">
        <f>+'[6]11'!$K$43/10^6</f>
        <v>54.170183999999999</v>
      </c>
      <c r="I153" s="19">
        <f>+'[6]11'!$M$43/10^6</f>
        <v>56.168463470000006</v>
      </c>
      <c r="J153" s="19">
        <f>+'[6]11'!$N$43/10^6</f>
        <v>58.859374490000008</v>
      </c>
      <c r="K153" s="19">
        <f>+'[6]11'!$O$43/10^6</f>
        <v>57.681474310000006</v>
      </c>
      <c r="L153" s="19">
        <f>+'[6]11'!$Q$43/10^6</f>
        <v>53.836259939999998</v>
      </c>
      <c r="M153" s="19">
        <f>+'[6]11'!$R$43/10^6</f>
        <v>55.556664270000006</v>
      </c>
      <c r="N153" s="19">
        <f>+'[6]11'!$S$43/10^6</f>
        <v>56.076812949999997</v>
      </c>
      <c r="O153" s="29">
        <f>SUM(C153:N153)</f>
        <v>657.62438694000002</v>
      </c>
    </row>
    <row r="154" spans="1:15" x14ac:dyDescent="0.2">
      <c r="A154" s="10">
        <v>1005</v>
      </c>
      <c r="B154" s="10" t="s">
        <v>13</v>
      </c>
      <c r="C154" s="21">
        <f>+'[6]12'!$E$43/10^6</f>
        <v>0.75436042999999997</v>
      </c>
      <c r="D154" s="21">
        <f>+'[6]12'!$F$43/10^6</f>
        <v>0.78217921000000001</v>
      </c>
      <c r="E154" s="21">
        <f>+'[6]12'!$G$43/10^6</f>
        <v>0.74797404999999983</v>
      </c>
      <c r="F154" s="21">
        <f>+'[6]12'!$I$43/10^6</f>
        <v>0.84947534999999996</v>
      </c>
      <c r="G154" s="21">
        <f>+'[6]12'!$J$43/10^6</f>
        <v>0.81989444999999994</v>
      </c>
      <c r="H154" s="21">
        <f>+'[6]12'!$K$43/10^6</f>
        <v>0.80347603000000012</v>
      </c>
      <c r="I154" s="21">
        <f>+'[6]12'!$M$43/10^6</f>
        <v>1.0061377</v>
      </c>
      <c r="J154" s="21">
        <f>+'[6]12'!$N$43/10^6</f>
        <v>0.93348721000000001</v>
      </c>
      <c r="K154" s="21">
        <f>+'[6]12'!$O$43/10^6</f>
        <v>0.88643609000000012</v>
      </c>
      <c r="L154" s="21">
        <f>+'[6]12'!$Q$43/10^6</f>
        <v>0.87536889000000007</v>
      </c>
      <c r="M154" s="21">
        <f>+'[6]12'!$R$43/10^6</f>
        <v>0.8871410500000001</v>
      </c>
      <c r="N154" s="21">
        <f>+'[6]12'!$S$43/10^6</f>
        <v>0.88214073999999998</v>
      </c>
      <c r="O154" s="29">
        <f t="shared" ref="O154:O179" si="6">SUM(C154:N154)</f>
        <v>10.2280712</v>
      </c>
    </row>
    <row r="155" spans="1:15" x14ac:dyDescent="0.2">
      <c r="A155" s="10">
        <v>1006</v>
      </c>
      <c r="B155" s="10" t="s">
        <v>14</v>
      </c>
      <c r="C155" s="21">
        <f>+'[6]13'!$E$43/10^6</f>
        <v>3.3631688799999999</v>
      </c>
      <c r="D155" s="21">
        <f>+'[6]13'!$F$43/10^6</f>
        <v>3.8022287900000005</v>
      </c>
      <c r="E155" s="21">
        <f>+'[6]13'!$G$43/10^6</f>
        <v>3.7155834000000003</v>
      </c>
      <c r="F155" s="21">
        <f>+'[6]13'!$I$43/10^6</f>
        <v>4.0352719000000006</v>
      </c>
      <c r="G155" s="21">
        <f>+'[6]13'!$J$43/10^6</f>
        <v>4.5647077999999999</v>
      </c>
      <c r="H155" s="21">
        <f>+'[6]13'!$K$43/10^6</f>
        <v>3.9076280700000008</v>
      </c>
      <c r="I155" s="21">
        <f>+'[6]13'!$M$43/10^6</f>
        <v>4.43522178</v>
      </c>
      <c r="J155" s="21">
        <f>+'[6]13'!$N$43/10^6</f>
        <v>4.4324632699999995</v>
      </c>
      <c r="K155" s="21">
        <f>+'[6]13'!$O$43/10^6</f>
        <v>4.3097749000000007</v>
      </c>
      <c r="L155" s="21">
        <f>+'[6]13'!$Q$43/10^6</f>
        <v>4.1990823700000002</v>
      </c>
      <c r="M155" s="21">
        <f>+'[6]13'!$R$43/10^6</f>
        <v>3.9254892400000001</v>
      </c>
      <c r="N155" s="21">
        <f>+'[6]13'!$S$43/10^6</f>
        <v>4.0431341000000005</v>
      </c>
      <c r="O155" s="29">
        <f t="shared" si="6"/>
        <v>48.733754500000003</v>
      </c>
    </row>
    <row r="156" spans="1:15" x14ac:dyDescent="0.2">
      <c r="A156" s="10">
        <v>1007</v>
      </c>
      <c r="B156" s="10" t="s">
        <v>15</v>
      </c>
      <c r="C156" s="21">
        <f>+'[6]14'!$E$43/10^6</f>
        <v>7.0613648499999995</v>
      </c>
      <c r="D156" s="21">
        <f>+'[6]14'!$F$43/10^6</f>
        <v>8.6032110700000004</v>
      </c>
      <c r="E156" s="21">
        <f>+'[6]14'!$G$43/10^6</f>
        <v>7.4630649700000005</v>
      </c>
      <c r="F156" s="21">
        <f>+'[6]14'!$I$43/10^6</f>
        <v>7.3617203700000005</v>
      </c>
      <c r="G156" s="21">
        <f>+'[6]14'!$J$43/10^6</f>
        <v>7.4295066199999997</v>
      </c>
      <c r="H156" s="21">
        <f>+'[6]14'!$K$43/10^6</f>
        <v>6.9911645899999986</v>
      </c>
      <c r="I156" s="21">
        <f>+'[6]14'!$M$43/10^6</f>
        <v>7.7086189199999993</v>
      </c>
      <c r="J156" s="21">
        <f>+'[6]14'!$N$43/10^6</f>
        <v>8.0146938800000012</v>
      </c>
      <c r="K156" s="21">
        <f>+'[6]14'!$O$43/10^6</f>
        <v>7.7427966899999996</v>
      </c>
      <c r="L156" s="21">
        <f>+'[6]14'!$Q$43/10^6</f>
        <v>7.51019345</v>
      </c>
      <c r="M156" s="21">
        <f>+'[6]14'!$R$43/10^6</f>
        <v>7.3779478399999991</v>
      </c>
      <c r="N156" s="21">
        <f>+'[6]14'!$S$43/10^6</f>
        <v>9.2692836600000046</v>
      </c>
      <c r="O156" s="29">
        <f t="shared" si="6"/>
        <v>92.533566910000005</v>
      </c>
    </row>
    <row r="157" spans="1:15" x14ac:dyDescent="0.2">
      <c r="A157" s="10">
        <v>1008</v>
      </c>
      <c r="B157" s="10" t="s">
        <v>16</v>
      </c>
      <c r="C157" s="21">
        <f>+'[6]15'!$E$43/10^6</f>
        <v>1.29006379</v>
      </c>
      <c r="D157" s="21">
        <f>+'[6]15'!$F$43/10^6</f>
        <v>1.2889310600000001</v>
      </c>
      <c r="E157" s="21">
        <f>+'[6]15'!$G$43/10^6</f>
        <v>1.3347227999999998</v>
      </c>
      <c r="F157" s="21">
        <f>+'[6]15'!$I$43/10^6</f>
        <v>1.4147102000000003</v>
      </c>
      <c r="G157" s="21">
        <f>+'[6]15'!$J$43/10^6</f>
        <v>1.33691217</v>
      </c>
      <c r="H157" s="21">
        <f>+'[6]15'!$K$43/10^6</f>
        <v>1.3003644899999998</v>
      </c>
      <c r="I157" s="21">
        <f>+'[6]15'!$M$43/10^6</f>
        <v>1.46727344</v>
      </c>
      <c r="J157" s="21">
        <f>+'[6]15'!$N$43/10^6</f>
        <v>1.4722989300000002</v>
      </c>
      <c r="K157" s="21">
        <f>+'[6]15'!$O$43/10^6</f>
        <v>1.4611102199999999</v>
      </c>
      <c r="L157" s="21">
        <f>+'[6]15'!$Q$43/10^6</f>
        <v>1.3195956600000001</v>
      </c>
      <c r="M157" s="21">
        <f>+'[6]15'!$R$43/10^6</f>
        <v>1.4866977800000001</v>
      </c>
      <c r="N157" s="21">
        <f>+'[6]15'!$S$43/10^6</f>
        <v>1.3667671100000001</v>
      </c>
      <c r="O157" s="29">
        <f t="shared" si="6"/>
        <v>16.539447650000003</v>
      </c>
    </row>
    <row r="158" spans="1:15" x14ac:dyDescent="0.2">
      <c r="A158" s="10">
        <v>1009</v>
      </c>
      <c r="B158" s="10" t="s">
        <v>17</v>
      </c>
      <c r="C158" s="21">
        <f>+'[6]16'!$E$43/10^6</f>
        <v>1.7454095599999999</v>
      </c>
      <c r="D158" s="21">
        <f>+'[6]16'!$F$43/10^6</f>
        <v>2.4457221400000004</v>
      </c>
      <c r="E158" s="21">
        <f>+'[6]16'!$G$43/10^6</f>
        <v>1.6893772499999999</v>
      </c>
      <c r="F158" s="21">
        <f>+'[6]16'!$I$43/10^6</f>
        <v>1.9718393900000002</v>
      </c>
      <c r="G158" s="21">
        <f>+'[6]16'!$J$43/10^6</f>
        <v>1.7755042199999997</v>
      </c>
      <c r="H158" s="21">
        <f>+'[6]16'!$K$43/10^6</f>
        <v>1.7427812499999999</v>
      </c>
      <c r="I158" s="21">
        <f>+'[6]16'!$M$43/10^6</f>
        <v>2.1056341599999997</v>
      </c>
      <c r="J158" s="21">
        <f>+'[6]16'!$N$43/10^6</f>
        <v>1.9770628600000002</v>
      </c>
      <c r="K158" s="21">
        <f>+'[6]16'!$O$43/10^6</f>
        <v>1.9968803399999999</v>
      </c>
      <c r="L158" s="21">
        <f>+'[6]16'!$Q$43/10^6</f>
        <v>1.9573819200000002</v>
      </c>
      <c r="M158" s="21">
        <f>+'[6]16'!$R$43/10^6</f>
        <v>1.9606205599999997</v>
      </c>
      <c r="N158" s="21">
        <f>+'[6]16'!$S$43/10^6</f>
        <v>1.8580900200000001</v>
      </c>
      <c r="O158" s="29">
        <f t="shared" si="6"/>
        <v>23.226303669999997</v>
      </c>
    </row>
    <row r="159" spans="1:15" x14ac:dyDescent="0.2">
      <c r="A159" s="10">
        <v>1010</v>
      </c>
      <c r="B159" s="10" t="s">
        <v>19</v>
      </c>
      <c r="C159" s="21">
        <f>+'[6]18'!$E$43/10^6</f>
        <v>2.6208098</v>
      </c>
      <c r="D159" s="21">
        <f>+'[6]18'!$F$43/10^6</f>
        <v>2.8046077700000001</v>
      </c>
      <c r="E159" s="21">
        <f>+'[6]18'!$G$43/10^6</f>
        <v>2.3148325099999996</v>
      </c>
      <c r="F159" s="21">
        <f>+'[6]18'!$I$43/10^6</f>
        <v>2.8699146400000002</v>
      </c>
      <c r="G159" s="21">
        <f>+'[6]18'!$J$43/10^6</f>
        <v>2.6290492399999996</v>
      </c>
      <c r="H159" s="21">
        <f>+'[6]18'!$K$43/10^6</f>
        <v>2.4731988500000002</v>
      </c>
      <c r="I159" s="21">
        <f>+'[6]18'!$M$43/10^6</f>
        <v>2.8891021800000001</v>
      </c>
      <c r="J159" s="21">
        <f>+'[6]18'!$N$43/10^6</f>
        <v>3.24181221</v>
      </c>
      <c r="K159" s="21">
        <f>+'[6]18'!$O$43/10^6</f>
        <v>2.8182318300000002</v>
      </c>
      <c r="L159" s="21">
        <f>+'[6]18'!$Q$43/10^6</f>
        <v>2.6606759299999996</v>
      </c>
      <c r="M159" s="21">
        <f>+'[6]18'!$R$43/10^6</f>
        <v>2.6988126400000008</v>
      </c>
      <c r="N159" s="21">
        <f>+'[6]18'!$S$43/10^6</f>
        <v>2.4946283</v>
      </c>
      <c r="O159" s="29">
        <f t="shared" si="6"/>
        <v>32.515675899999998</v>
      </c>
    </row>
    <row r="160" spans="1:15" x14ac:dyDescent="0.2">
      <c r="A160" s="10">
        <v>1011</v>
      </c>
      <c r="B160" s="10" t="s">
        <v>20</v>
      </c>
      <c r="C160" s="21">
        <f>+'[6]19'!$E$43/10^6</f>
        <v>1.41817506</v>
      </c>
      <c r="D160" s="21">
        <f>+'[6]19'!$F$43/10^6</f>
        <v>1.6097746700000002</v>
      </c>
      <c r="E160" s="21">
        <f>+'[6]19'!$G$43/10^6</f>
        <v>1.4767416400000002</v>
      </c>
      <c r="F160" s="21">
        <f>+'[6]19'!$I$43/10^6</f>
        <v>1.4098834900000001</v>
      </c>
      <c r="G160" s="21">
        <f>+'[6]19'!$J$43/10^6</f>
        <v>1.4612231500000001</v>
      </c>
      <c r="H160" s="21">
        <f>+'[6]19'!$K$43/10^6</f>
        <v>1.4805630700000001</v>
      </c>
      <c r="I160" s="21">
        <f>+'[6]19'!$M$43/10^6</f>
        <v>1.7526730399999999</v>
      </c>
      <c r="J160" s="21">
        <f>+'[6]19'!$N$43/10^6</f>
        <v>1.8980623300000001</v>
      </c>
      <c r="K160" s="21">
        <f>+'[6]19'!$O$43/10^6</f>
        <v>1.7287662399999999</v>
      </c>
      <c r="L160" s="21">
        <f>+'[6]19'!$Q$43/10^6</f>
        <v>1.5208638000000001</v>
      </c>
      <c r="M160" s="21">
        <f>+'[6]19'!$R$43/10^6</f>
        <v>1.57560418</v>
      </c>
      <c r="N160" s="21">
        <f>+'[6]19'!$S$43/10^6</f>
        <v>1.5347714700000001</v>
      </c>
      <c r="O160" s="29">
        <f t="shared" si="6"/>
        <v>18.86710214</v>
      </c>
    </row>
    <row r="161" spans="1:15" x14ac:dyDescent="0.2">
      <c r="A161" s="10">
        <v>1012</v>
      </c>
      <c r="B161" s="10" t="s">
        <v>21</v>
      </c>
      <c r="C161" s="21">
        <f>+'[6]20'!$E$43/10^6</f>
        <v>4.5373743100000006</v>
      </c>
      <c r="D161" s="21">
        <f>+'[6]20'!$F$43/10^6</f>
        <v>4.7079124600000002</v>
      </c>
      <c r="E161" s="21">
        <f>+'[6]20'!$G$43/10^6</f>
        <v>4.6694335100000011</v>
      </c>
      <c r="F161" s="21">
        <f>+'[6]20'!$I$43/10^6</f>
        <v>4.4775900299999991</v>
      </c>
      <c r="G161" s="21">
        <f>+'[6]20'!$J$43/10^6</f>
        <v>4.5457067199999992</v>
      </c>
      <c r="H161" s="21">
        <f>+'[6]20'!$K$43/10^6</f>
        <v>4.7942439600000002</v>
      </c>
      <c r="I161" s="21">
        <f>+'[6]20'!$M$43/10^6</f>
        <v>4.7613909799999998</v>
      </c>
      <c r="J161" s="21">
        <f>+'[6]20'!$N$43/10^6</f>
        <v>5.5443662900000001</v>
      </c>
      <c r="K161" s="21">
        <f>+'[6]20'!$O$43/10^6</f>
        <v>5.3185375499999985</v>
      </c>
      <c r="L161" s="21">
        <f>+'[6]20'!$Q$43/10^6</f>
        <v>4.9645302899999999</v>
      </c>
      <c r="M161" s="21">
        <f>+'[6]20'!$R$43/10^6</f>
        <v>4.9136623600000009</v>
      </c>
      <c r="N161" s="21">
        <f>+'[6]20'!$S$43/10^6</f>
        <v>5.0212669599999993</v>
      </c>
      <c r="O161" s="29">
        <f t="shared" si="6"/>
        <v>58.25601541999999</v>
      </c>
    </row>
    <row r="162" spans="1:15" x14ac:dyDescent="0.2">
      <c r="A162" s="10">
        <v>1013</v>
      </c>
      <c r="B162" s="10" t="s">
        <v>22</v>
      </c>
      <c r="C162" s="21">
        <f>+'[6]21'!$E$43/10^6</f>
        <v>0.24379824</v>
      </c>
      <c r="D162" s="21">
        <f>+'[6]21'!$F$43/10^6</f>
        <v>0.26838387000000008</v>
      </c>
      <c r="E162" s="21">
        <f>+'[6]21'!$G$43/10^6</f>
        <v>0.24550953</v>
      </c>
      <c r="F162" s="21">
        <f>+'[6]21'!$I$43/10^6</f>
        <v>0.25551778999999997</v>
      </c>
      <c r="G162" s="21">
        <f>+'[6]21'!$J$43/10^6</f>
        <v>0.25622523000000003</v>
      </c>
      <c r="H162" s="21">
        <f>+'[6]21'!$K$43/10^6</f>
        <v>0.25955903000000002</v>
      </c>
      <c r="I162" s="21">
        <f>+'[6]21'!$M$43/10^6</f>
        <v>0.33708171000000003</v>
      </c>
      <c r="J162" s="21">
        <f>+'[6]21'!$N$43/10^6</f>
        <v>0.29906708999999998</v>
      </c>
      <c r="K162" s="21">
        <f>+'[6]21'!$O$43/10^6</f>
        <v>0.31612671999999997</v>
      </c>
      <c r="L162" s="21">
        <f>+'[6]21'!$Q$43/10^6</f>
        <v>0.32654034000000004</v>
      </c>
      <c r="M162" s="21">
        <f>+'[6]21'!$R$43/10^6</f>
        <v>0.30178463999999999</v>
      </c>
      <c r="N162" s="21">
        <f>+'[6]21'!$S$43/10^6</f>
        <v>0.28000871999999999</v>
      </c>
      <c r="O162" s="29">
        <f t="shared" si="6"/>
        <v>3.3896029100000002</v>
      </c>
    </row>
    <row r="163" spans="1:15" x14ac:dyDescent="0.2">
      <c r="A163" s="10">
        <v>1014</v>
      </c>
      <c r="B163" s="10" t="s">
        <v>23</v>
      </c>
      <c r="C163" s="21">
        <f>+'[6]22'!$E$43/10^6</f>
        <v>12.847712829999999</v>
      </c>
      <c r="D163" s="21">
        <f>+'[6]22'!$F$43/10^6</f>
        <v>13.32101868</v>
      </c>
      <c r="E163" s="21">
        <f>+'[6]22'!$G$43/10^6</f>
        <v>13.636490350000001</v>
      </c>
      <c r="F163" s="21">
        <f>+'[6]22'!$I$43/10^6</f>
        <v>14.026750339999998</v>
      </c>
      <c r="G163" s="21">
        <f>+'[6]22'!$J$43/10^6</f>
        <v>13.05588431</v>
      </c>
      <c r="H163" s="21">
        <f>+'[6]22'!$K$43/10^6</f>
        <v>13.282953000000003</v>
      </c>
      <c r="I163" s="21">
        <f>+'[6]22'!$M$43/10^6</f>
        <v>15.455880800000001</v>
      </c>
      <c r="J163" s="21">
        <f>+'[6]22'!$N$43/10^6</f>
        <v>15.185678760000004</v>
      </c>
      <c r="K163" s="21">
        <f>+'[6]22'!$O$43/10^6</f>
        <v>15.43278248</v>
      </c>
      <c r="L163" s="21">
        <f>+'[6]22'!$Q$43/10^6</f>
        <v>14.03154864</v>
      </c>
      <c r="M163" s="21">
        <f>+'[6]22'!$R$43/10^6</f>
        <v>13.789562410000002</v>
      </c>
      <c r="N163" s="21">
        <f>+'[6]22'!$S$43/10^6</f>
        <v>14.171717309999998</v>
      </c>
      <c r="O163" s="29">
        <f t="shared" si="6"/>
        <v>168.23797991000001</v>
      </c>
    </row>
    <row r="164" spans="1:15" x14ac:dyDescent="0.2">
      <c r="A164" s="10">
        <v>1015</v>
      </c>
      <c r="B164" s="10" t="s">
        <v>24</v>
      </c>
      <c r="C164" s="21">
        <f>+'[6]23'!$E$43/10^6</f>
        <v>1.26446814</v>
      </c>
      <c r="D164" s="21">
        <f>+'[6]23'!$F$43/10^6</f>
        <v>1.2624747100000002</v>
      </c>
      <c r="E164" s="21">
        <f>+'[6]23'!$G$43/10^6</f>
        <v>1.3598633599999999</v>
      </c>
      <c r="F164" s="21">
        <f>+'[6]23'!$I$43/10^6</f>
        <v>1.3552249200000002</v>
      </c>
      <c r="G164" s="21">
        <f>+'[6]23'!$J$43/10^6</f>
        <v>1.3408578400000002</v>
      </c>
      <c r="H164" s="21">
        <f>+'[6]23'!$K$43/10^6</f>
        <v>1.2983874399999997</v>
      </c>
      <c r="I164" s="21">
        <f>+'[6]23'!$M$43/10^6</f>
        <v>1.57254377</v>
      </c>
      <c r="J164" s="21">
        <f>+'[6]23'!$N$43/10^6</f>
        <v>1.7872821800000003</v>
      </c>
      <c r="K164" s="21">
        <f>+'[6]23'!$O$43/10^6</f>
        <v>1.1383720000000002</v>
      </c>
      <c r="L164" s="21">
        <f>+'[6]23'!$Q$43/10^6</f>
        <v>1.3942519899999997</v>
      </c>
      <c r="M164" s="21">
        <f>+'[6]23'!$R$43/10^6</f>
        <v>1.4104678900000001</v>
      </c>
      <c r="N164" s="21">
        <f>+'[6]23'!$S$43/10^6</f>
        <v>1.41714757</v>
      </c>
      <c r="O164" s="29">
        <f t="shared" si="6"/>
        <v>16.601341809999997</v>
      </c>
    </row>
    <row r="165" spans="1:15" x14ac:dyDescent="0.2">
      <c r="A165" s="10">
        <v>1016</v>
      </c>
      <c r="B165" s="10" t="s">
        <v>25</v>
      </c>
      <c r="C165" s="21">
        <f>+'[6]24'!$E$43/10^6</f>
        <v>1.76592426</v>
      </c>
      <c r="D165" s="21">
        <f>+'[6]24'!$F$43/10^6</f>
        <v>1.8834034300000002</v>
      </c>
      <c r="E165" s="21">
        <f>+'[6]24'!$G$43/10^6</f>
        <v>1.8845636899999998</v>
      </c>
      <c r="F165" s="21">
        <f>+'[6]24'!$I$43/10^6</f>
        <v>1.8983406299999999</v>
      </c>
      <c r="G165" s="21">
        <f>+'[6]24'!$J$43/10^6</f>
        <v>1.96997179</v>
      </c>
      <c r="H165" s="21">
        <f>+'[6]24'!$K$43/10^6</f>
        <v>2.0452507100000004</v>
      </c>
      <c r="I165" s="21">
        <f>+'[6]24'!$M$43/10^6</f>
        <v>2.4055078599999997</v>
      </c>
      <c r="J165" s="21">
        <f>+'[6]24'!$N$43/10^6</f>
        <v>2.3652998600000004</v>
      </c>
      <c r="K165" s="21">
        <f>+'[6]24'!$O$43/10^6</f>
        <v>2.2201649099999998</v>
      </c>
      <c r="L165" s="21">
        <f>+'[6]24'!$Q$43/10^6</f>
        <v>1.9957065300000001</v>
      </c>
      <c r="M165" s="21">
        <f>+'[6]24'!$R$43/10^6</f>
        <v>1.99447157</v>
      </c>
      <c r="N165" s="21">
        <f>+'[6]24'!$S$43/10^6</f>
        <v>2.0160912299999998</v>
      </c>
      <c r="O165" s="29">
        <f t="shared" si="6"/>
        <v>24.444696470000004</v>
      </c>
    </row>
    <row r="166" spans="1:15" x14ac:dyDescent="0.2">
      <c r="A166" s="10">
        <v>1017</v>
      </c>
      <c r="B166" s="10" t="s">
        <v>26</v>
      </c>
      <c r="C166" s="21">
        <f>+'[6]25'!$E$43/10^6</f>
        <v>3.9680100599999997</v>
      </c>
      <c r="D166" s="21">
        <f>+'[6]25'!$F$43/10^6</f>
        <v>4.0313548399999997</v>
      </c>
      <c r="E166" s="21">
        <f>+'[6]25'!$G$43/10^6</f>
        <v>4.05670865</v>
      </c>
      <c r="F166" s="21">
        <f>+'[6]25'!$I$43/10^6</f>
        <v>4.1098939200000002</v>
      </c>
      <c r="G166" s="21">
        <f>+'[6]25'!$J$43/10^6</f>
        <v>3.94095583</v>
      </c>
      <c r="H166" s="21">
        <f>+'[6]25'!$K$43/10^6</f>
        <v>3.9482026900000005</v>
      </c>
      <c r="I166" s="21">
        <f>+'[6]25'!$M$43/10^6</f>
        <v>4.4158352500000007</v>
      </c>
      <c r="J166" s="21">
        <f>+'[6]25'!$N$43/10^6</f>
        <v>4.5787100900000004</v>
      </c>
      <c r="K166" s="21">
        <f>+'[6]25'!$O$43/10^6</f>
        <v>4.3246588500000005</v>
      </c>
      <c r="L166" s="21">
        <f>+'[6]25'!$Q$43/10^6</f>
        <v>4.1245073899999998</v>
      </c>
      <c r="M166" s="21">
        <f>+'[6]25'!$R$43/10^6</f>
        <v>4.1196511300000003</v>
      </c>
      <c r="N166" s="21">
        <f>+'[6]25'!$S$43/10^6</f>
        <v>3.9896696899999999</v>
      </c>
      <c r="O166" s="29">
        <f t="shared" si="6"/>
        <v>49.60815839</v>
      </c>
    </row>
    <row r="167" spans="1:15" x14ac:dyDescent="0.2">
      <c r="A167" s="10">
        <v>1018</v>
      </c>
      <c r="B167" s="10" t="s">
        <v>27</v>
      </c>
      <c r="C167" s="21">
        <f>+'[6]26'!$E$43/10^6</f>
        <v>1.73701752</v>
      </c>
      <c r="D167" s="21">
        <f>+'[6]26'!$F$43/10^6</f>
        <v>1.5537675499999999</v>
      </c>
      <c r="E167" s="21">
        <f>+'[6]26'!$G$43/10^6</f>
        <v>1.7748380899999998</v>
      </c>
      <c r="F167" s="21">
        <f>+'[6]26'!$I$43/10^6</f>
        <v>1.7667820000000001</v>
      </c>
      <c r="G167" s="21">
        <f>+'[6]26'!$J$43/10^6</f>
        <v>1.7584096800000002</v>
      </c>
      <c r="H167" s="21">
        <f>+'[6]26'!$K$43/10^6</f>
        <v>1.68428369</v>
      </c>
      <c r="I167" s="21">
        <f>+'[6]26'!$M$43/10^6</f>
        <v>1.9859468800000002</v>
      </c>
      <c r="J167" s="21">
        <f>+'[6]26'!$N$43/10^6</f>
        <v>2.1620663100000002</v>
      </c>
      <c r="K167" s="21">
        <f>+'[6]26'!$O$43/10^6</f>
        <v>1.9808361799999996</v>
      </c>
      <c r="L167" s="21">
        <f>+'[6]26'!$Q$43/10^6</f>
        <v>1.8949223299999998</v>
      </c>
      <c r="M167" s="21">
        <f>+'[6]26'!$R$43/10^6</f>
        <v>1.7447133100000001</v>
      </c>
      <c r="N167" s="21">
        <f>+'[6]26'!$S$43/10^6</f>
        <v>1.7261222599999997</v>
      </c>
      <c r="O167" s="29">
        <f t="shared" si="6"/>
        <v>21.769705800000004</v>
      </c>
    </row>
    <row r="168" spans="1:15" x14ac:dyDescent="0.2">
      <c r="A168" s="10">
        <v>1019</v>
      </c>
      <c r="B168" s="10" t="s">
        <v>28</v>
      </c>
      <c r="C168" s="21">
        <f>+'[6]27'!$E$43/10^6</f>
        <v>1.05802748</v>
      </c>
      <c r="D168" s="21">
        <f>+'[6]27'!$F$43/10^6</f>
        <v>0.98116466000000013</v>
      </c>
      <c r="E168" s="21">
        <f>+'[6]27'!$G$43/10^6</f>
        <v>1.05009584</v>
      </c>
      <c r="F168" s="21">
        <f>+'[6]27'!$I$43/10^6</f>
        <v>1.06527543</v>
      </c>
      <c r="G168" s="21">
        <f>+'[6]27'!$J$43/10^6</f>
        <v>0.94314509000000013</v>
      </c>
      <c r="H168" s="21">
        <f>+'[6]27'!$K$43/10^6</f>
        <v>0.99404146999999998</v>
      </c>
      <c r="I168" s="21">
        <f>+'[6]27'!$M$43/10^6</f>
        <v>1.1475072399999999</v>
      </c>
      <c r="J168" s="21">
        <f>+'[6]27'!$N$43/10^6</f>
        <v>1.1067826300000001</v>
      </c>
      <c r="K168" s="21">
        <f>+'[6]27'!$O$43/10^6</f>
        <v>1.04790973</v>
      </c>
      <c r="L168" s="21">
        <f>+'[6]27'!$Q$43/10^6</f>
        <v>0.96463811999999993</v>
      </c>
      <c r="M168" s="21">
        <f>+'[6]27'!$R$43/10^6</f>
        <v>1.0266180499999999</v>
      </c>
      <c r="N168" s="21">
        <f>+'[6]27'!$S$43/10^6</f>
        <v>1.1904519700000002</v>
      </c>
      <c r="O168" s="29">
        <f t="shared" si="6"/>
        <v>12.57565771</v>
      </c>
    </row>
    <row r="169" spans="1:15" x14ac:dyDescent="0.2">
      <c r="A169" s="10">
        <v>1020</v>
      </c>
      <c r="B169" s="10" t="s">
        <v>29</v>
      </c>
      <c r="C169" s="21">
        <f>+'[6]28'!$E$43/10^6</f>
        <v>5.2038127300000001</v>
      </c>
      <c r="D169" s="21">
        <f>+'[6]28'!$F$43/10^6</f>
        <v>5.1195376399999999</v>
      </c>
      <c r="E169" s="21">
        <f>+'[6]28'!$G$43/10^6</f>
        <v>5.30449649</v>
      </c>
      <c r="F169" s="21">
        <f>+'[6]28'!$I$43/10^6</f>
        <v>5.5741515799999988</v>
      </c>
      <c r="G169" s="21">
        <f>+'[6]28'!$J$43/10^6</f>
        <v>4.6506941700000013</v>
      </c>
      <c r="H169" s="21">
        <f>+'[6]28'!$K$43/10^6</f>
        <v>4.94944674</v>
      </c>
      <c r="I169" s="21">
        <f>+'[6]28'!$M$43/10^6</f>
        <v>5.5681306300000006</v>
      </c>
      <c r="J169" s="21">
        <f>+'[6]28'!$N$43/10^6</f>
        <v>5.7248385499999994</v>
      </c>
      <c r="K169" s="21">
        <f>+'[6]28'!$O$43/10^6</f>
        <v>5.2535998100000016</v>
      </c>
      <c r="L169" s="21">
        <f>+'[6]28'!$Q$43/10^6</f>
        <v>5.2223988399999985</v>
      </c>
      <c r="M169" s="21">
        <f>+'[6]28'!$R$43/10^6</f>
        <v>4.8449304399999997</v>
      </c>
      <c r="N169" s="21">
        <f>+'[6]28'!$S$43/10^6</f>
        <v>5.7587828499999993</v>
      </c>
      <c r="O169" s="29">
        <f t="shared" si="6"/>
        <v>63.17482047</v>
      </c>
    </row>
    <row r="170" spans="1:15" x14ac:dyDescent="0.2">
      <c r="A170" s="10">
        <v>1021</v>
      </c>
      <c r="B170" s="10" t="s">
        <v>30</v>
      </c>
      <c r="C170" s="21">
        <f>+'[6]29'!$E$43/10^6</f>
        <v>1.43750216</v>
      </c>
      <c r="D170" s="21">
        <f>+'[6]29'!$F$43/10^6</f>
        <v>1.4069511699999999</v>
      </c>
      <c r="E170" s="21">
        <f>+'[6]29'!$G$43/10^6</f>
        <v>1.5278303100000001</v>
      </c>
      <c r="F170" s="21">
        <f>+'[6]29'!$I$43/10^6</f>
        <v>1.7048422700000001</v>
      </c>
      <c r="G170" s="21">
        <f>+'[6]29'!$J$43/10^6</f>
        <v>1.3854390300000001</v>
      </c>
      <c r="H170" s="21">
        <f>+'[6]29'!$K$43/10^6</f>
        <v>1.40955509</v>
      </c>
      <c r="I170" s="21">
        <f>+'[6]29'!$M$43/10^6</f>
        <v>1.57089327</v>
      </c>
      <c r="J170" s="21">
        <f>+'[6]29'!$N$43/10^6</f>
        <v>1.5721607800000004</v>
      </c>
      <c r="K170" s="21">
        <f>+'[6]29'!$O$43/10^6</f>
        <v>1.5944372899999999</v>
      </c>
      <c r="L170" s="21">
        <f>+'[6]29'!$Q$43/10^6</f>
        <v>1.5288161199999999</v>
      </c>
      <c r="M170" s="21">
        <f>+'[6]29'!$R$43/10^6</f>
        <v>1.4618547000000002</v>
      </c>
      <c r="N170" s="21">
        <f>+'[6]29'!$S$43/10^6</f>
        <v>1.4767414700000001</v>
      </c>
      <c r="O170" s="29">
        <f t="shared" si="6"/>
        <v>18.077023660000002</v>
      </c>
    </row>
    <row r="171" spans="1:15" x14ac:dyDescent="0.2">
      <c r="A171" s="10">
        <v>1022</v>
      </c>
      <c r="B171" s="10" t="s">
        <v>31</v>
      </c>
      <c r="C171" s="21">
        <f>+'[6]30'!$E$43/10^6</f>
        <v>6.2180569600000002</v>
      </c>
      <c r="D171" s="21">
        <f>+'[6]30'!$F$43/10^6</f>
        <v>6.6382913600000002</v>
      </c>
      <c r="E171" s="21">
        <f>+'[6]30'!$G$43/10^6</f>
        <v>6.5601395999999994</v>
      </c>
      <c r="F171" s="21">
        <f>+'[6]30'!$I$43/10^6</f>
        <v>6.8680584099999988</v>
      </c>
      <c r="G171" s="21">
        <f>+'[6]30'!$J$43/10^6</f>
        <v>6.3095183800000001</v>
      </c>
      <c r="H171" s="21">
        <f>+'[6]30'!$K$43/10^6</f>
        <v>6.2209009599999998</v>
      </c>
      <c r="I171" s="21">
        <f>+'[6]30'!$M$43/10^6</f>
        <v>7.5135651800000005</v>
      </c>
      <c r="J171" s="21">
        <f>+'[6]30'!$N$43/10^6</f>
        <v>7.7387658400000001</v>
      </c>
      <c r="K171" s="21">
        <f>+'[6]30'!$O$43/10^6</f>
        <v>7.5735223400000002</v>
      </c>
      <c r="L171" s="21">
        <f>+'[6]30'!$Q$43/10^6</f>
        <v>7.0269277800000003</v>
      </c>
      <c r="M171" s="21">
        <f>+'[6]30'!$R$43/10^6</f>
        <v>6.9769488399999986</v>
      </c>
      <c r="N171" s="21">
        <f>+'[6]30'!$S$43/10^6</f>
        <v>6.72017475</v>
      </c>
      <c r="O171" s="29">
        <f t="shared" si="6"/>
        <v>82.364870399999987</v>
      </c>
    </row>
    <row r="172" spans="1:15" x14ac:dyDescent="0.2">
      <c r="A172" s="10">
        <v>1023</v>
      </c>
      <c r="B172" s="10" t="s">
        <v>32</v>
      </c>
      <c r="C172" s="21">
        <f>+'[6]31'!$E$43/10^6</f>
        <v>1.5229606700000002</v>
      </c>
      <c r="D172" s="21">
        <f>+'[6]31'!$F$43/10^6</f>
        <v>1.4456241600000002</v>
      </c>
      <c r="E172" s="21">
        <f>+'[6]31'!$G$43/10^6</f>
        <v>1.4560354199999999</v>
      </c>
      <c r="F172" s="21">
        <f>+'[6]31'!$I$43/10^6</f>
        <v>1.5990473300000001</v>
      </c>
      <c r="G172" s="21">
        <f>+'[6]31'!$J$43/10^6</f>
        <v>1.4803616000000002</v>
      </c>
      <c r="H172" s="21">
        <f>+'[6]31'!$K$43/10^6</f>
        <v>1.5031432500000002</v>
      </c>
      <c r="I172" s="21">
        <f>+'[6]31'!$M$43/10^6</f>
        <v>1.6772350399999998</v>
      </c>
      <c r="J172" s="21">
        <f>+'[6]31'!$N$43/10^6</f>
        <v>1.7486103999999996</v>
      </c>
      <c r="K172" s="21">
        <f>+'[6]31'!$O$43/10^6</f>
        <v>1.7203675199999999</v>
      </c>
      <c r="L172" s="21">
        <f>+'[6]31'!$Q$43/10^6</f>
        <v>1.61944285</v>
      </c>
      <c r="M172" s="21">
        <f>+'[6]31'!$R$43/10^6</f>
        <v>1.6531266899999997</v>
      </c>
      <c r="N172" s="21">
        <f>+'[6]31'!$S$43/10^6</f>
        <v>1.60202792</v>
      </c>
      <c r="O172" s="29">
        <f t="shared" si="6"/>
        <v>19.027982850000001</v>
      </c>
    </row>
    <row r="173" spans="1:15" x14ac:dyDescent="0.2">
      <c r="A173" s="10">
        <v>1024</v>
      </c>
      <c r="B173" s="10" t="s">
        <v>33</v>
      </c>
      <c r="C173" s="21">
        <f>+'[6]32'!$E$43/10^6</f>
        <v>11.633443699999999</v>
      </c>
      <c r="D173" s="21">
        <f>+'[6]32'!$F$43/10^6</f>
        <v>10.436504610000002</v>
      </c>
      <c r="E173" s="21">
        <f>+'[6]32'!$G$43/10^6</f>
        <v>10.910744220000002</v>
      </c>
      <c r="F173" s="21">
        <f>+'[6]32'!$I$43/10^6</f>
        <v>12.283584239999996</v>
      </c>
      <c r="G173" s="21">
        <f>+'[6]32'!$J$43/10^6</f>
        <v>10.832949640000001</v>
      </c>
      <c r="H173" s="21">
        <f>+'[6]32'!$K$43/10^6</f>
        <v>10.521358919999997</v>
      </c>
      <c r="I173" s="21">
        <f>+'[6]32'!$M$43/10^6</f>
        <v>11.422078580000003</v>
      </c>
      <c r="J173" s="21">
        <f>+'[6]32'!$N$43/10^6</f>
        <v>11.381213180000001</v>
      </c>
      <c r="K173" s="21">
        <f>+'[6]32'!$O$43/10^6</f>
        <v>11.226182470000001</v>
      </c>
      <c r="L173" s="21">
        <f>+'[6]32'!$Q$43/10^6</f>
        <v>11.576395489999999</v>
      </c>
      <c r="M173" s="21">
        <f>+'[6]32'!$R$43/10^6</f>
        <v>11.00488348</v>
      </c>
      <c r="N173" s="21">
        <f>+'[6]32'!$S$43/10^6</f>
        <v>11.447165349999999</v>
      </c>
      <c r="O173" s="29">
        <f t="shared" si="6"/>
        <v>134.67650388000001</v>
      </c>
    </row>
    <row r="174" spans="1:15" x14ac:dyDescent="0.2">
      <c r="A174" s="10">
        <v>1025</v>
      </c>
      <c r="B174" s="10" t="s">
        <v>34</v>
      </c>
      <c r="C174" s="21">
        <f>+'[6]33'!$E$43/10^6</f>
        <v>1.5938251700000001</v>
      </c>
      <c r="D174" s="21">
        <f>+'[6]33'!$F$43/10^6</f>
        <v>1.5279944400000003</v>
      </c>
      <c r="E174" s="21">
        <f>+'[6]33'!$G$43/10^6</f>
        <v>1.5094757900000002</v>
      </c>
      <c r="F174" s="21">
        <f>+'[6]33'!$I$43/10^6</f>
        <v>1.7437495700000001</v>
      </c>
      <c r="G174" s="21">
        <f>+'[6]33'!$J$43/10^6</f>
        <v>1.5492900699999999</v>
      </c>
      <c r="H174" s="21">
        <f>+'[6]33'!$K$43/10^6</f>
        <v>1.4868772800000003</v>
      </c>
      <c r="I174" s="21">
        <f>+'[6]33'!$M$43/10^6</f>
        <v>1.7564086300000001</v>
      </c>
      <c r="J174" s="21">
        <f>+'[6]33'!$N$43/10^6</f>
        <v>1.8871117400000001</v>
      </c>
      <c r="K174" s="21">
        <f>+'[6]33'!$O$43/10^6</f>
        <v>1.85280142</v>
      </c>
      <c r="L174" s="21">
        <f>+'[6]33'!$Q$43/10^6</f>
        <v>1.6592657</v>
      </c>
      <c r="M174" s="21">
        <f>+'[6]33'!$R$43/10^6</f>
        <v>1.7442061200000001</v>
      </c>
      <c r="N174" s="21">
        <f>+'[6]33'!$S$43/10^6</f>
        <v>1.7229925299999997</v>
      </c>
      <c r="O174" s="29">
        <f t="shared" si="6"/>
        <v>20.033998459999999</v>
      </c>
    </row>
    <row r="175" spans="1:15" x14ac:dyDescent="0.2">
      <c r="A175" s="10">
        <v>1026</v>
      </c>
      <c r="B175" s="10" t="s">
        <v>35</v>
      </c>
      <c r="C175" s="21">
        <f>+'[6]34'!$E$43/10^6</f>
        <v>0.71474733999999995</v>
      </c>
      <c r="D175" s="21">
        <f>+'[6]34'!$F$43/10^6</f>
        <v>0.76233099999999998</v>
      </c>
      <c r="E175" s="21">
        <f>+'[6]34'!$G$43/10^6</f>
        <v>0.75282904999999989</v>
      </c>
      <c r="F175" s="21">
        <f>+'[6]34'!$I$43/10^6</f>
        <v>0.76330618000000006</v>
      </c>
      <c r="G175" s="21">
        <f>+'[6]34'!$J$43/10^6</f>
        <v>0.72037617999999992</v>
      </c>
      <c r="H175" s="21">
        <f>+'[6]34'!$K$43/10^6</f>
        <v>0.71032165000000003</v>
      </c>
      <c r="I175" s="21">
        <f>+'[6]34'!$M$43/10^6</f>
        <v>0.77049677000000005</v>
      </c>
      <c r="J175" s="21">
        <f>+'[6]34'!$N$43/10^6</f>
        <v>0.84179329999999997</v>
      </c>
      <c r="K175" s="21">
        <f>+'[6]34'!$O$43/10^6</f>
        <v>0.83088614999999999</v>
      </c>
      <c r="L175" s="21">
        <f>+'[6]34'!$Q$43/10^6</f>
        <v>0.81324458999999993</v>
      </c>
      <c r="M175" s="21">
        <f>+'[6]34'!$R$43/10^6</f>
        <v>0.80423154000000008</v>
      </c>
      <c r="N175" s="21">
        <f>+'[6]34'!$S$43/10^6</f>
        <v>0.74252378999999991</v>
      </c>
      <c r="O175" s="29">
        <f t="shared" si="6"/>
        <v>9.2270875399999994</v>
      </c>
    </row>
    <row r="176" spans="1:15" x14ac:dyDescent="0.2">
      <c r="A176" s="10">
        <v>1027</v>
      </c>
      <c r="B176" s="10" t="s">
        <v>36</v>
      </c>
      <c r="C176" s="21">
        <f>+'[6]35'!$E$43/10^6</f>
        <v>1.0993734099999999</v>
      </c>
      <c r="D176" s="21">
        <f>+'[6]35'!$F$43/10^6</f>
        <v>1.1841812499999997</v>
      </c>
      <c r="E176" s="21">
        <f>+'[6]35'!$G$43/10^6</f>
        <v>1.1526215200000001</v>
      </c>
      <c r="F176" s="21">
        <f>+'[6]35'!$I$43/10^6</f>
        <v>1.1579787199999998</v>
      </c>
      <c r="G176" s="21">
        <f>+'[6]35'!$J$43/10^6</f>
        <v>1.02961938</v>
      </c>
      <c r="H176" s="21">
        <f>+'[6]35'!$K$43/10^6</f>
        <v>1.0992877299999999</v>
      </c>
      <c r="I176" s="21">
        <f>+'[6]35'!$M$43/10^6</f>
        <v>1.40342966</v>
      </c>
      <c r="J176" s="21">
        <f>+'[6]35'!$N$43/10^6</f>
        <v>1.37023608</v>
      </c>
      <c r="K176" s="21">
        <f>+'[6]35'!$O$43/10^6</f>
        <v>1.2303776400000002</v>
      </c>
      <c r="L176" s="21">
        <f>+'[6]35'!$Q$43/10^6</f>
        <v>1.1703609499999998</v>
      </c>
      <c r="M176" s="21">
        <f>+'[6]35'!$R$43/10^6</f>
        <v>1.1310143899999998</v>
      </c>
      <c r="N176" s="21">
        <f>+'[6]35'!$S$43/10^6</f>
        <v>1.08980253</v>
      </c>
      <c r="O176" s="29">
        <f t="shared" si="6"/>
        <v>14.118283259999998</v>
      </c>
    </row>
    <row r="177" spans="1:15" x14ac:dyDescent="0.2">
      <c r="A177" s="10">
        <v>1028</v>
      </c>
      <c r="B177" s="10" t="s">
        <v>37</v>
      </c>
      <c r="C177" s="21">
        <f>+'[6]36'!$E$43/10^6</f>
        <v>5.6455607699999995</v>
      </c>
      <c r="D177" s="21">
        <f>+'[6]36'!$F$43/10^6</f>
        <v>6.088520850000001</v>
      </c>
      <c r="E177" s="21">
        <f>+'[6]36'!$G$43/10^6</f>
        <v>5.7337231000000006</v>
      </c>
      <c r="F177" s="21">
        <f>+'[6]36'!$I$43/10^6</f>
        <v>6.1949881500000004</v>
      </c>
      <c r="G177" s="21">
        <f>+'[6]36'!$J$43/10^6</f>
        <v>5.90333168</v>
      </c>
      <c r="H177" s="21">
        <f>+'[6]36'!$K$43/10^6</f>
        <v>4.9623117200000006</v>
      </c>
      <c r="I177" s="21">
        <f>+'[6]36'!$M$43/10^6</f>
        <v>6.5822754299999993</v>
      </c>
      <c r="J177" s="21">
        <f>+'[6]36'!$N$43/10^6</f>
        <v>6.3780837300000002</v>
      </c>
      <c r="K177" s="21">
        <f>+'[6]36'!$O$43/10^6</f>
        <v>6.5268824400000014</v>
      </c>
      <c r="L177" s="21">
        <f>+'[6]36'!$Q$43/10^6</f>
        <v>6.2690639499999996</v>
      </c>
      <c r="M177" s="21">
        <f>+'[6]36'!$R$43/10^6</f>
        <v>6.1474129699999986</v>
      </c>
      <c r="N177" s="21">
        <f>+'[6]36'!$S$43/10^6</f>
        <v>10.178911749999999</v>
      </c>
      <c r="O177" s="29">
        <f t="shared" si="6"/>
        <v>76.61106654000001</v>
      </c>
    </row>
    <row r="178" spans="1:15" x14ac:dyDescent="0.2">
      <c r="A178" s="10">
        <v>1029</v>
      </c>
      <c r="B178" s="10" t="s">
        <v>38</v>
      </c>
      <c r="C178" s="21">
        <f>+'[6]37'!$E$43/10^6</f>
        <v>0.75943004999999997</v>
      </c>
      <c r="D178" s="21">
        <f>+'[6]37'!$F$43/10^6</f>
        <v>0.78712088999999985</v>
      </c>
      <c r="E178" s="21">
        <f>+'[6]37'!$G$43/10^6</f>
        <v>0.74859179000000009</v>
      </c>
      <c r="F178" s="21">
        <f>+'[6]37'!$I$43/10^6</f>
        <v>0.91257183999999991</v>
      </c>
      <c r="G178" s="21">
        <f>+'[6]37'!$J$43/10^6</f>
        <v>0.7601926699999999</v>
      </c>
      <c r="H178" s="21">
        <f>+'[6]37'!$K$43/10^6</f>
        <v>0.78767417999999989</v>
      </c>
      <c r="I178" s="21">
        <f>+'[6]37'!$M$43/10^6</f>
        <v>0.91684030999999999</v>
      </c>
      <c r="J178" s="21">
        <f>+'[6]37'!$N$43/10^6</f>
        <v>0.89516658999999998</v>
      </c>
      <c r="K178" s="21">
        <f>+'[6]37'!$O$43/10^6</f>
        <v>0.86821294000000004</v>
      </c>
      <c r="L178" s="21">
        <f>+'[6]37'!$Q$43/10^6</f>
        <v>0.75840002000000006</v>
      </c>
      <c r="M178" s="21">
        <f>+'[6]37'!$R$43/10^6</f>
        <v>0.80094553000000002</v>
      </c>
      <c r="N178" s="21">
        <f>+'[6]37'!$S$43/10^6</f>
        <v>0.83531144999999996</v>
      </c>
      <c r="O178" s="29">
        <f t="shared" si="6"/>
        <v>9.8304582600000003</v>
      </c>
    </row>
    <row r="179" spans="1:15" x14ac:dyDescent="0.2">
      <c r="A179" s="15">
        <v>1030</v>
      </c>
      <c r="B179" s="15" t="s">
        <v>18</v>
      </c>
      <c r="C179" s="23">
        <f>+'[6]17'!$E$43/10^6</f>
        <v>1.0929502199999996</v>
      </c>
      <c r="D179" s="23">
        <f>+'[6]17'!$F$43/10^6</f>
        <v>1.1015503200000001</v>
      </c>
      <c r="E179" s="23">
        <f>+'[6]17'!$G$43/10^6</f>
        <v>1.0678566899999999</v>
      </c>
      <c r="F179" s="23">
        <f>+'[6]17'!$I$43/10^6</f>
        <v>1.10707716</v>
      </c>
      <c r="G179" s="23">
        <f>+'[6]17'!$J$43/10^6</f>
        <v>1.0055273199999999</v>
      </c>
      <c r="H179" s="23">
        <f>+'[6]17'!$K$43/10^6</f>
        <v>1.0804184899999998</v>
      </c>
      <c r="I179" s="23">
        <f>+'[6]17'!$M$43/10^6</f>
        <v>1.2542397000000003</v>
      </c>
      <c r="J179" s="23">
        <f>+'[6]17'!$N$43/10^6</f>
        <v>1.1789646200000001</v>
      </c>
      <c r="K179" s="23">
        <f>+'[6]17'!$O$43/10^6</f>
        <v>1.1997383400000001</v>
      </c>
      <c r="L179" s="23">
        <f>+'[6]17'!$Q$43/10^6</f>
        <v>1.1229218999999999</v>
      </c>
      <c r="M179" s="23">
        <f>+'[6]17'!$R$43/10^6</f>
        <v>1.1607882699999996</v>
      </c>
      <c r="N179" s="23">
        <f>+'[6]17'!$S$43/10^6</f>
        <v>1.2196358599999999</v>
      </c>
      <c r="O179" s="31">
        <f t="shared" si="6"/>
        <v>13.591668889999999</v>
      </c>
    </row>
    <row r="180" spans="1:15" x14ac:dyDescent="0.2">
      <c r="A180" s="4">
        <v>10300</v>
      </c>
      <c r="B180" s="4" t="s">
        <v>59</v>
      </c>
      <c r="C180" s="25">
        <f>SUM(C152:C179)</f>
        <v>135.96748330000003</v>
      </c>
      <c r="D180" s="25">
        <f t="shared" ref="D180:O180" si="7">SUM(D152:D179)</f>
        <v>138.23282607000002</v>
      </c>
      <c r="E180" s="25">
        <f t="shared" si="7"/>
        <v>136.08268840000005</v>
      </c>
      <c r="F180" s="25">
        <f t="shared" si="7"/>
        <v>142.90199387999999</v>
      </c>
      <c r="G180" s="25">
        <f t="shared" si="7"/>
        <v>136.92614658000005</v>
      </c>
      <c r="H180" s="25">
        <f t="shared" si="7"/>
        <v>135.91327835000001</v>
      </c>
      <c r="I180" s="25">
        <f t="shared" si="7"/>
        <v>150.07116238</v>
      </c>
      <c r="J180" s="25">
        <f t="shared" si="7"/>
        <v>154.5813532</v>
      </c>
      <c r="K180" s="25">
        <f t="shared" si="7"/>
        <v>150.29126740000001</v>
      </c>
      <c r="L180" s="25">
        <f t="shared" si="7"/>
        <v>142.34610578000002</v>
      </c>
      <c r="M180" s="25">
        <f t="shared" si="7"/>
        <v>142.52285188999997</v>
      </c>
      <c r="N180" s="25">
        <f t="shared" si="7"/>
        <v>150.20247430999999</v>
      </c>
      <c r="O180" s="25">
        <f t="shared" si="7"/>
        <v>1716.0396315400001</v>
      </c>
    </row>
    <row r="181" spans="1:15" x14ac:dyDescent="0.2">
      <c r="A181" s="32"/>
      <c r="B181" s="32"/>
      <c r="C181"/>
      <c r="D181"/>
      <c r="E181"/>
      <c r="F181"/>
      <c r="G181"/>
      <c r="H181"/>
      <c r="I181"/>
      <c r="J181"/>
      <c r="K181"/>
      <c r="L181"/>
      <c r="M181"/>
      <c r="N181"/>
      <c r="O181" s="32"/>
    </row>
    <row r="182" spans="1:15" x14ac:dyDescent="0.2">
      <c r="A182" s="3" t="s">
        <v>52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59</v>
      </c>
    </row>
    <row r="183" spans="1:15" x14ac:dyDescent="0.2">
      <c r="A183" s="34"/>
      <c r="B183" s="34" t="s">
        <v>46</v>
      </c>
      <c r="C183" s="35">
        <f>+[6]เขต!$E$120/10^6</f>
        <v>4.467366590000001</v>
      </c>
      <c r="D183" s="35">
        <f>+[6]เขต!$F$120/10^6</f>
        <v>4.6544008000000003</v>
      </c>
      <c r="E183" s="35">
        <f>+[6]เขต!$G$120/10^6</f>
        <v>6.2568622400000002</v>
      </c>
      <c r="F183" s="35">
        <f>+[6]เขต!$I$120/10^6</f>
        <v>4.7964306899999984</v>
      </c>
      <c r="G183" s="35">
        <f>+[6]เขต!$J$120/10^6</f>
        <v>4.8329822899999986</v>
      </c>
      <c r="H183" s="35">
        <f>+[6]เขต!$K$120/10^6</f>
        <v>5.6590511899999996</v>
      </c>
      <c r="I183" s="35">
        <f>+[6]เขต!$M$120/10^6</f>
        <v>4.6352905800000004</v>
      </c>
      <c r="J183" s="35">
        <f>+[6]เขต!$N$120/10^6</f>
        <v>5.0668922399999996</v>
      </c>
      <c r="K183" s="35">
        <f>+[6]เขต!$O$120/10^6</f>
        <v>5.7322396400000013</v>
      </c>
      <c r="L183" s="35">
        <f>+[6]เขต!$Q$120/10^6</f>
        <v>4.7554837900000004</v>
      </c>
      <c r="M183" s="35">
        <f>+[6]เขต!$R$120/10^6</f>
        <v>5.9961330300000011</v>
      </c>
      <c r="N183" s="35">
        <f>+[6]เขต!$S$120/10^6</f>
        <v>6.8366786199999998</v>
      </c>
      <c r="O183" s="36">
        <f>SUM(C183:N183)</f>
        <v>63.689811700000007</v>
      </c>
    </row>
    <row r="184" spans="1:15" x14ac:dyDescent="0.2">
      <c r="A184" s="7">
        <v>1004</v>
      </c>
      <c r="B184" s="10" t="s">
        <v>94</v>
      </c>
      <c r="C184" s="19">
        <f>+'[6]11'!$E$120/10^6</f>
        <v>17.439235609999994</v>
      </c>
      <c r="D184" s="19">
        <f>+'[6]11'!$F$120/10^6</f>
        <v>10.826954629999999</v>
      </c>
      <c r="E184" s="19">
        <f>+'[6]11'!$G$120/10^6</f>
        <v>5.7464203900000008</v>
      </c>
      <c r="F184" s="19">
        <f>+'[6]11'!$I$120/10^6</f>
        <v>11.324796009999998</v>
      </c>
      <c r="G184" s="19">
        <f>+'[6]11'!$J$120/10^6</f>
        <v>10.558999719999997</v>
      </c>
      <c r="H184" s="19">
        <f>+'[6]11'!$K$120/10^6</f>
        <v>12.03701525</v>
      </c>
      <c r="I184" s="19">
        <f>+'[6]11'!$M$120/10^6</f>
        <v>11.492396069999998</v>
      </c>
      <c r="J184" s="19">
        <f>+'[6]11'!$N$120/10^6</f>
        <v>11.481797630000001</v>
      </c>
      <c r="K184" s="19">
        <f>+'[6]11'!$O$120/10^6</f>
        <v>11.858132020000001</v>
      </c>
      <c r="L184" s="19">
        <f>+'[6]11'!$Q$120/10^6</f>
        <v>11.127821769999999</v>
      </c>
      <c r="M184" s="19">
        <f>+'[6]11'!$R$120/10^6</f>
        <v>11.782355639999999</v>
      </c>
      <c r="N184" s="19">
        <f>+'[6]11'!$S$120/10^6</f>
        <v>14.870714260000002</v>
      </c>
      <c r="O184" s="29">
        <f>SUM(C184:N184)</f>
        <v>140.546639</v>
      </c>
    </row>
    <row r="185" spans="1:15" x14ac:dyDescent="0.2">
      <c r="A185" s="10">
        <v>1005</v>
      </c>
      <c r="B185" s="10" t="s">
        <v>13</v>
      </c>
      <c r="C185" s="21">
        <f>+'[6]12'!$E$120/10^6</f>
        <v>0.51482123999999996</v>
      </c>
      <c r="D185" s="21">
        <f>+'[6]12'!$F$120/10^6</f>
        <v>0.53255050000000004</v>
      </c>
      <c r="E185" s="21">
        <f>+'[6]12'!$G$120/10^6</f>
        <v>0.56482049999999984</v>
      </c>
      <c r="F185" s="21">
        <f>+'[6]12'!$I$120/10^6</f>
        <v>0.59672862999999998</v>
      </c>
      <c r="G185" s="21">
        <f>+'[6]12'!$J$120/10^6</f>
        <v>0.47986059999999991</v>
      </c>
      <c r="H185" s="21">
        <f>+'[6]12'!$K$120/10^6</f>
        <v>0.60967083</v>
      </c>
      <c r="I185" s="21">
        <f>+'[6]12'!$M$120/10^6</f>
        <v>0.56710614999999998</v>
      </c>
      <c r="J185" s="21">
        <f>+'[6]12'!$N$120/10^6</f>
        <v>0.60191545000000002</v>
      </c>
      <c r="K185" s="21">
        <f>+'[6]12'!$O$120/10^6</f>
        <v>0.6767477500000002</v>
      </c>
      <c r="L185" s="21">
        <f>+'[6]12'!$Q$120/10^6</f>
        <v>0.57509154000000007</v>
      </c>
      <c r="M185" s="21">
        <f>+'[6]12'!$R$120/10^6</f>
        <v>0.63622898999999988</v>
      </c>
      <c r="N185" s="21">
        <f>+'[6]12'!$S$120/10^6</f>
        <v>0.70695533999999993</v>
      </c>
      <c r="O185" s="29">
        <f t="shared" ref="O185:O210" si="8">SUM(C185:N185)</f>
        <v>7.0624975199999991</v>
      </c>
    </row>
    <row r="186" spans="1:15" x14ac:dyDescent="0.2">
      <c r="A186" s="10">
        <v>1006</v>
      </c>
      <c r="B186" s="10" t="s">
        <v>14</v>
      </c>
      <c r="C186" s="21">
        <f>+'[6]13'!$E$120/10^6</f>
        <v>1.0248080799999999</v>
      </c>
      <c r="D186" s="21">
        <f>+'[6]13'!$F$120/10^6</f>
        <v>1.23263262</v>
      </c>
      <c r="E186" s="21">
        <f>+'[6]13'!$G$120/10^6</f>
        <v>1.2144708899999999</v>
      </c>
      <c r="F186" s="21">
        <f>+'[6]13'!$I$120/10^6</f>
        <v>1.1222860700000001</v>
      </c>
      <c r="G186" s="21">
        <f>+'[6]13'!$J$120/10^6</f>
        <v>1.15914429</v>
      </c>
      <c r="H186" s="21">
        <f>+'[6]13'!$K$120/10^6</f>
        <v>1.41238029</v>
      </c>
      <c r="I186" s="21">
        <f>+'[6]13'!$M$120/10^6</f>
        <v>1.2785313699999998</v>
      </c>
      <c r="J186" s="21">
        <f>+'[6]13'!$N$120/10^6</f>
        <v>1.2327178199999997</v>
      </c>
      <c r="K186" s="21">
        <f>+'[6]13'!$O$120/10^6</f>
        <v>1.4063334299999997</v>
      </c>
      <c r="L186" s="21">
        <f>+'[6]13'!$Q$120/10^6</f>
        <v>1.2289037700000001</v>
      </c>
      <c r="M186" s="21">
        <f>+'[6]13'!$R$120/10^6</f>
        <v>1.2603141099999999</v>
      </c>
      <c r="N186" s="21">
        <f>+'[6]13'!$S$120/10^6</f>
        <v>1.4817759700000002</v>
      </c>
      <c r="O186" s="29">
        <f t="shared" si="8"/>
        <v>15.054298709999998</v>
      </c>
    </row>
    <row r="187" spans="1:15" x14ac:dyDescent="0.2">
      <c r="A187" s="10">
        <v>1007</v>
      </c>
      <c r="B187" s="10" t="s">
        <v>15</v>
      </c>
      <c r="C187" s="21">
        <f>+'[6]14'!$E$120/10^6</f>
        <v>3.0034657899999995</v>
      </c>
      <c r="D187" s="21">
        <f>+'[6]14'!$F$120/10^6</f>
        <v>2.6944797899999999</v>
      </c>
      <c r="E187" s="21">
        <f>+'[6]14'!$G$120/10^6</f>
        <v>2.7955436699999998</v>
      </c>
      <c r="F187" s="21">
        <f>+'[6]14'!$I$120/10^6</f>
        <v>2.6072364599999998</v>
      </c>
      <c r="G187" s="21">
        <f>+'[6]14'!$J$120/10^6</f>
        <v>2.5173228800000005</v>
      </c>
      <c r="H187" s="21">
        <f>+'[6]14'!$K$120/10^6</f>
        <v>2.9088480199999989</v>
      </c>
      <c r="I187" s="21">
        <f>+'[6]14'!$M$120/10^6</f>
        <v>2.4295406900000009</v>
      </c>
      <c r="J187" s="21">
        <f>+'[6]14'!$N$120/10^6</f>
        <v>3.0777456299999995</v>
      </c>
      <c r="K187" s="21">
        <f>+'[6]14'!$O$120/10^6</f>
        <v>3.0041869600000002</v>
      </c>
      <c r="L187" s="21">
        <f>+'[6]14'!$Q$120/10^6</f>
        <v>3.0750207699999992</v>
      </c>
      <c r="M187" s="21">
        <f>+'[6]14'!$R$120/10^6</f>
        <v>3.1378109800000002</v>
      </c>
      <c r="N187" s="21">
        <f>+'[6]14'!$S$120/10^6</f>
        <v>3.1768909399999998</v>
      </c>
      <c r="O187" s="29">
        <f t="shared" si="8"/>
        <v>34.428092579999998</v>
      </c>
    </row>
    <row r="188" spans="1:15" x14ac:dyDescent="0.2">
      <c r="A188" s="10">
        <v>1008</v>
      </c>
      <c r="B188" s="10" t="s">
        <v>16</v>
      </c>
      <c r="C188" s="21">
        <f>+'[6]15'!$E$120/10^6</f>
        <v>0.6118855299999999</v>
      </c>
      <c r="D188" s="21">
        <f>+'[6]15'!$F$120/10^6</f>
        <v>0.73581337000000002</v>
      </c>
      <c r="E188" s="21">
        <f>+'[6]15'!$G$120/10^6</f>
        <v>0.67897784000000005</v>
      </c>
      <c r="F188" s="21">
        <f>+'[6]15'!$I$120/10^6</f>
        <v>0.76087346000000011</v>
      </c>
      <c r="G188" s="21">
        <f>+'[6]15'!$J$120/10^6</f>
        <v>0.69297339000000002</v>
      </c>
      <c r="H188" s="21">
        <f>+'[6]15'!$K$120/10^6</f>
        <v>0.75812451000000003</v>
      </c>
      <c r="I188" s="21">
        <f>+'[6]15'!$M$120/10^6</f>
        <v>0.6681195900000001</v>
      </c>
      <c r="J188" s="21">
        <f>+'[6]15'!$N$120/10^6</f>
        <v>0.76085278999999995</v>
      </c>
      <c r="K188" s="21">
        <f>+'[6]15'!$O$120/10^6</f>
        <v>0.77606028000000016</v>
      </c>
      <c r="L188" s="21">
        <f>+'[6]15'!$Q$120/10^6</f>
        <v>0.83804444000000011</v>
      </c>
      <c r="M188" s="21">
        <f>+'[6]15'!$R$120/10^6</f>
        <v>0.76055203999999998</v>
      </c>
      <c r="N188" s="21">
        <f>+'[6]15'!$S$120/10^6</f>
        <v>0.86073390999999966</v>
      </c>
      <c r="O188" s="29">
        <f t="shared" si="8"/>
        <v>8.9030111500000011</v>
      </c>
    </row>
    <row r="189" spans="1:15" x14ac:dyDescent="0.2">
      <c r="A189" s="10">
        <v>1009</v>
      </c>
      <c r="B189" s="10" t="s">
        <v>17</v>
      </c>
      <c r="C189" s="21">
        <f>+'[6]16'!$E$120/10^6</f>
        <v>0.73777778999999999</v>
      </c>
      <c r="D189" s="21">
        <f>+'[6]16'!$F$120/10^6</f>
        <v>0.76226119000000003</v>
      </c>
      <c r="E189" s="21">
        <f>+'[6]16'!$G$120/10^6</f>
        <v>0.80136608999999981</v>
      </c>
      <c r="F189" s="21">
        <f>+'[6]16'!$I$120/10^6</f>
        <v>0.88318847000000011</v>
      </c>
      <c r="G189" s="21">
        <f>+'[6]16'!$J$120/10^6</f>
        <v>0.80091750000000028</v>
      </c>
      <c r="H189" s="21">
        <f>+'[6]16'!$K$120/10^6</f>
        <v>0.82866512000000003</v>
      </c>
      <c r="I189" s="21">
        <f>+'[6]16'!$M$120/10^6</f>
        <v>0.71312816999999984</v>
      </c>
      <c r="J189" s="21">
        <f>+'[6]16'!$N$120/10^6</f>
        <v>0.84138003000000006</v>
      </c>
      <c r="K189" s="21">
        <f>+'[6]16'!$O$120/10^6</f>
        <v>0.81447636000000012</v>
      </c>
      <c r="L189" s="21">
        <f>+'[6]16'!$Q$120/10^6</f>
        <v>0.80329754000000042</v>
      </c>
      <c r="M189" s="21">
        <f>+'[6]16'!$R$120/10^6</f>
        <v>0.89792907</v>
      </c>
      <c r="N189" s="21">
        <f>+'[6]16'!$S$120/10^6</f>
        <v>0.83807313000000017</v>
      </c>
      <c r="O189" s="29">
        <f t="shared" si="8"/>
        <v>9.7224604600000006</v>
      </c>
    </row>
    <row r="190" spans="1:15" x14ac:dyDescent="0.2">
      <c r="A190" s="10">
        <v>1010</v>
      </c>
      <c r="B190" s="10" t="s">
        <v>19</v>
      </c>
      <c r="C190" s="21">
        <f>+'[6]18'!$E$120/10^6</f>
        <v>0.92888888000000025</v>
      </c>
      <c r="D190" s="21">
        <f>+'[6]18'!$F$120/10^6</f>
        <v>1.0141103300000001</v>
      </c>
      <c r="E190" s="21">
        <f>+'[6]18'!$G$120/10^6</f>
        <v>1.0026800500000002</v>
      </c>
      <c r="F190" s="21">
        <f>+'[6]18'!$I$120/10^6</f>
        <v>0.94704947000000006</v>
      </c>
      <c r="G190" s="21">
        <f>+'[6]18'!$J$120/10^6</f>
        <v>1.0081804100000002</v>
      </c>
      <c r="H190" s="21">
        <f>+'[6]18'!$K$120/10^6</f>
        <v>1.0703854999999998</v>
      </c>
      <c r="I190" s="21">
        <f>+'[6]18'!$M$120/10^6</f>
        <v>0.97626074000000007</v>
      </c>
      <c r="J190" s="21">
        <f>+'[6]18'!$N$120/10^6</f>
        <v>1.1826045600000004</v>
      </c>
      <c r="K190" s="21">
        <f>+'[6]18'!$O$120/10^6</f>
        <v>1.2000373599999998</v>
      </c>
      <c r="L190" s="21">
        <f>+'[6]18'!$Q$120/10^6</f>
        <v>1.0823016800000003</v>
      </c>
      <c r="M190" s="21">
        <f>+'[6]18'!$R$120/10^6</f>
        <v>1.2586470299999999</v>
      </c>
      <c r="N190" s="21">
        <f>+'[6]18'!$S$120/10^6</f>
        <v>1.3020332100000005</v>
      </c>
      <c r="O190" s="29">
        <f t="shared" si="8"/>
        <v>12.973179220000002</v>
      </c>
    </row>
    <row r="191" spans="1:15" x14ac:dyDescent="0.2">
      <c r="A191" s="10">
        <v>1011</v>
      </c>
      <c r="B191" s="10" t="s">
        <v>20</v>
      </c>
      <c r="C191" s="21">
        <f>+'[6]19'!$E$120/10^6</f>
        <v>0.73434637000000003</v>
      </c>
      <c r="D191" s="21">
        <f>+'[6]19'!$F$120/10^6</f>
        <v>0.75857982000000002</v>
      </c>
      <c r="E191" s="21">
        <f>+'[6]19'!$G$120/10^6</f>
        <v>0.80372152000000019</v>
      </c>
      <c r="F191" s="21">
        <f>+'[6]19'!$I$120/10^6</f>
        <v>0.78675906999999989</v>
      </c>
      <c r="G191" s="21">
        <f>+'[6]19'!$J$120/10^6</f>
        <v>0.74738864999999988</v>
      </c>
      <c r="H191" s="21">
        <f>+'[6]19'!$K$120/10^6</f>
        <v>0.88876502999999996</v>
      </c>
      <c r="I191" s="21">
        <f>+'[6]19'!$M$120/10^6</f>
        <v>0.80739109000000009</v>
      </c>
      <c r="J191" s="21">
        <f>+'[6]19'!$N$120/10^6</f>
        <v>0.86966241999999994</v>
      </c>
      <c r="K191" s="21">
        <f>+'[6]19'!$O$120/10^6</f>
        <v>1.4154188399999996</v>
      </c>
      <c r="L191" s="21">
        <f>+'[6]19'!$Q$120/10^6</f>
        <v>0.79447117000000023</v>
      </c>
      <c r="M191" s="21">
        <f>+'[6]19'!$R$120/10^6</f>
        <v>0.99804420999999988</v>
      </c>
      <c r="N191" s="21">
        <f>+'[6]19'!$S$120/10^6</f>
        <v>0.98294803000000019</v>
      </c>
      <c r="O191" s="29">
        <f t="shared" si="8"/>
        <v>10.587496219999998</v>
      </c>
    </row>
    <row r="192" spans="1:15" x14ac:dyDescent="0.2">
      <c r="A192" s="10">
        <v>1012</v>
      </c>
      <c r="B192" s="10" t="s">
        <v>21</v>
      </c>
      <c r="C192" s="21">
        <f>+'[6]20'!$E$120/10^6</f>
        <v>2.0770872699999998</v>
      </c>
      <c r="D192" s="21">
        <f>+'[6]20'!$F$120/10^6</f>
        <v>1.8712616799999997</v>
      </c>
      <c r="E192" s="21">
        <f>+'[6]20'!$G$120/10^6</f>
        <v>1.9272180999999997</v>
      </c>
      <c r="F192" s="21">
        <f>+'[6]20'!$I$120/10^6</f>
        <v>2.0612690799999998</v>
      </c>
      <c r="G192" s="21">
        <f>+'[6]20'!$J$120/10^6</f>
        <v>1.7303832199999996</v>
      </c>
      <c r="H192" s="21">
        <f>+'[6]20'!$K$120/10^6</f>
        <v>2.0445971700000003</v>
      </c>
      <c r="I192" s="21">
        <f>+'[6]20'!$M$120/10^6</f>
        <v>1.8595430599999998</v>
      </c>
      <c r="J192" s="21">
        <f>+'[6]20'!$N$120/10^6</f>
        <v>1.9276976299999999</v>
      </c>
      <c r="K192" s="21">
        <f>+'[6]20'!$O$120/10^6</f>
        <v>1.9741822100000002</v>
      </c>
      <c r="L192" s="21">
        <f>+'[6]20'!$Q$120/10^6</f>
        <v>1.9269283199999996</v>
      </c>
      <c r="M192" s="21">
        <f>+'[6]20'!$R$120/10^6</f>
        <v>1.97383968</v>
      </c>
      <c r="N192" s="21">
        <f>+'[6]20'!$S$120/10^6</f>
        <v>3.8010123399999993</v>
      </c>
      <c r="O192" s="29">
        <f t="shared" si="8"/>
        <v>25.175019759999998</v>
      </c>
    </row>
    <row r="193" spans="1:15" x14ac:dyDescent="0.2">
      <c r="A193" s="10">
        <v>1013</v>
      </c>
      <c r="B193" s="10" t="s">
        <v>22</v>
      </c>
      <c r="C193" s="21">
        <f>+'[6]21'!$E$120/10^6</f>
        <v>0.23559910999999997</v>
      </c>
      <c r="D193" s="21">
        <f>+'[6]21'!$F$120/10^6</f>
        <v>0.80520566000000016</v>
      </c>
      <c r="E193" s="21">
        <f>+'[6]21'!$G$120/10^6</f>
        <v>0.31496817999999999</v>
      </c>
      <c r="F193" s="21">
        <f>+'[6]21'!$I$120/10^6</f>
        <v>0.32765830999999995</v>
      </c>
      <c r="G193" s="21">
        <f>+'[6]21'!$J$120/10^6</f>
        <v>0.30213977999999997</v>
      </c>
      <c r="H193" s="21">
        <f>+'[6]21'!$K$120/10^6</f>
        <v>0.33716657</v>
      </c>
      <c r="I193" s="21">
        <f>+'[6]21'!$M$120/10^6</f>
        <v>0.26928641999999997</v>
      </c>
      <c r="J193" s="21">
        <f>+'[6]21'!$N$120/10^6</f>
        <v>0.28096450000000001</v>
      </c>
      <c r="K193" s="21">
        <f>+'[6]21'!$O$120/10^6</f>
        <v>0.29994969999999999</v>
      </c>
      <c r="L193" s="21">
        <f>+'[6]21'!$Q$120/10^6</f>
        <v>0.26458223999999997</v>
      </c>
      <c r="M193" s="21">
        <f>+'[6]21'!$R$120/10^6</f>
        <v>0.35785819000000002</v>
      </c>
      <c r="N193" s="21">
        <f>+'[6]21'!$S$120/10^6</f>
        <v>0.38695918000000007</v>
      </c>
      <c r="O193" s="29">
        <f t="shared" si="8"/>
        <v>4.1823378399999998</v>
      </c>
    </row>
    <row r="194" spans="1:15" x14ac:dyDescent="0.2">
      <c r="A194" s="10">
        <v>1014</v>
      </c>
      <c r="B194" s="10" t="s">
        <v>23</v>
      </c>
      <c r="C194" s="21">
        <f>+'[6]22'!$E$120/10^6</f>
        <v>5.3998763999999992</v>
      </c>
      <c r="D194" s="21">
        <f>+'[6]22'!$F$120/10^6</f>
        <v>3.7594921700000001</v>
      </c>
      <c r="E194" s="21">
        <f>+'[6]22'!$G$120/10^6</f>
        <v>2.4702761399999997</v>
      </c>
      <c r="F194" s="21">
        <f>+'[6]22'!$I$120/10^6</f>
        <v>3.6993906199999995</v>
      </c>
      <c r="G194" s="21">
        <f>+'[6]22'!$J$120/10^6</f>
        <v>3.52668121</v>
      </c>
      <c r="H194" s="21">
        <f>+'[6]22'!$K$120/10^6</f>
        <v>4.12854294</v>
      </c>
      <c r="I194" s="21">
        <f>+'[6]22'!$M$120/10^6</f>
        <v>3.9757010500000001</v>
      </c>
      <c r="J194" s="21">
        <f>+'[6]22'!$N$120/10^6</f>
        <v>4.1761986599999998</v>
      </c>
      <c r="K194" s="21">
        <f>+'[6]22'!$O$120/10^6</f>
        <v>4.2526044000000001</v>
      </c>
      <c r="L194" s="21">
        <f>+'[6]22'!$Q$120/10^6</f>
        <v>3.9339126300000009</v>
      </c>
      <c r="M194" s="21">
        <f>+'[6]22'!$R$120/10^6</f>
        <v>4.1138427700000006</v>
      </c>
      <c r="N194" s="21">
        <f>+'[6]22'!$S$120/10^6</f>
        <v>4.4025189399999993</v>
      </c>
      <c r="O194" s="29">
        <f t="shared" si="8"/>
        <v>47.839037930000003</v>
      </c>
    </row>
    <row r="195" spans="1:15" x14ac:dyDescent="0.2">
      <c r="A195" s="10">
        <v>1015</v>
      </c>
      <c r="B195" s="10" t="s">
        <v>24</v>
      </c>
      <c r="C195" s="21">
        <f>+'[6]23'!$E$120/10^6</f>
        <v>1.1091417299999999</v>
      </c>
      <c r="D195" s="21">
        <f>+'[6]23'!$F$120/10^6</f>
        <v>1.0800561700000002</v>
      </c>
      <c r="E195" s="21">
        <f>+'[6]23'!$G$120/10^6</f>
        <v>1.1761298299999998</v>
      </c>
      <c r="F195" s="21">
        <f>+'[6]23'!$I$120/10^6</f>
        <v>1.2624366300000001</v>
      </c>
      <c r="G195" s="21">
        <f>+'[6]23'!$J$120/10^6</f>
        <v>1.0703066700000003</v>
      </c>
      <c r="H195" s="21">
        <f>+'[6]23'!$K$120/10^6</f>
        <v>1.1933567300000001</v>
      </c>
      <c r="I195" s="21">
        <f>+'[6]23'!$M$120/10^6</f>
        <v>1.1904441699999997</v>
      </c>
      <c r="J195" s="21">
        <f>+'[6]23'!$N$120/10^6</f>
        <v>1.1403323899999998</v>
      </c>
      <c r="K195" s="21">
        <f>+'[6]23'!$O$120/10^6</f>
        <v>1.2253813799999995</v>
      </c>
      <c r="L195" s="21">
        <f>+'[6]23'!$Q$120/10^6</f>
        <v>1.0876302999999998</v>
      </c>
      <c r="M195" s="21">
        <f>+'[6]23'!$R$120/10^6</f>
        <v>1.20047478</v>
      </c>
      <c r="N195" s="21">
        <f>+'[6]23'!$S$120/10^6</f>
        <v>1.4138945900000002</v>
      </c>
      <c r="O195" s="29">
        <f t="shared" si="8"/>
        <v>14.149585369999999</v>
      </c>
    </row>
    <row r="196" spans="1:15" x14ac:dyDescent="0.2">
      <c r="A196" s="10">
        <v>1016</v>
      </c>
      <c r="B196" s="10" t="s">
        <v>25</v>
      </c>
      <c r="C196" s="21">
        <f>+'[6]24'!$E$120/10^6</f>
        <v>0.99183051999999972</v>
      </c>
      <c r="D196" s="21">
        <f>+'[6]24'!$F$120/10^6</f>
        <v>1.2326766500000002</v>
      </c>
      <c r="E196" s="21">
        <f>+'[6]24'!$G$120/10^6</f>
        <v>1.1251106000000002</v>
      </c>
      <c r="F196" s="21">
        <f>+'[6]24'!$I$120/10^6</f>
        <v>1.06195404</v>
      </c>
      <c r="G196" s="21">
        <f>+'[6]24'!$J$120/10^6</f>
        <v>1.1246741400000002</v>
      </c>
      <c r="H196" s="21">
        <f>+'[6]24'!$K$120/10^6</f>
        <v>1.1727384099999998</v>
      </c>
      <c r="I196" s="21">
        <f>+'[6]24'!$M$120/10^6</f>
        <v>1.0287198400000002</v>
      </c>
      <c r="J196" s="21">
        <f>+'[6]24'!$N$120/10^6</f>
        <v>1.1752106700000002</v>
      </c>
      <c r="K196" s="21">
        <f>+'[6]24'!$O$120/10^6</f>
        <v>1.2060324899999997</v>
      </c>
      <c r="L196" s="21">
        <f>+'[6]24'!$Q$120/10^6</f>
        <v>1.0761818300000001</v>
      </c>
      <c r="M196" s="21">
        <f>+'[6]24'!$R$120/10^6</f>
        <v>1.1684801500000002</v>
      </c>
      <c r="N196" s="21">
        <f>+'[6]24'!$S$120/10^6</f>
        <v>1.2719895800000001</v>
      </c>
      <c r="O196" s="29">
        <f t="shared" si="8"/>
        <v>13.63559892</v>
      </c>
    </row>
    <row r="197" spans="1:15" x14ac:dyDescent="0.2">
      <c r="A197" s="10">
        <v>1017</v>
      </c>
      <c r="B197" s="10" t="s">
        <v>26</v>
      </c>
      <c r="C197" s="21">
        <f>+'[6]25'!$E$120/10^6</f>
        <v>1.6768439499999996</v>
      </c>
      <c r="D197" s="21">
        <f>+'[6]25'!$F$120/10^6</f>
        <v>1.67479047</v>
      </c>
      <c r="E197" s="21">
        <f>+'[6]25'!$G$120/10^6</f>
        <v>1.7492249300000002</v>
      </c>
      <c r="F197" s="21">
        <f>+'[6]25'!$I$120/10^6</f>
        <v>1.6581879000000002</v>
      </c>
      <c r="G197" s="21">
        <f>+'[6]25'!$J$120/10^6</f>
        <v>1.6187110300000001</v>
      </c>
      <c r="H197" s="21">
        <f>+'[6]25'!$K$120/10^6</f>
        <v>2.0189417600000001</v>
      </c>
      <c r="I197" s="21">
        <f>+'[6]25'!$M$120/10^6</f>
        <v>1.6881470499999995</v>
      </c>
      <c r="J197" s="21">
        <f>+'[6]25'!$N$120/10^6</f>
        <v>1.7531445800000003</v>
      </c>
      <c r="K197" s="21">
        <f>+'[6]25'!$O$120/10^6</f>
        <v>2.0271276500000002</v>
      </c>
      <c r="L197" s="21">
        <f>+'[6]25'!$Q$120/10^6</f>
        <v>1.7166891099999997</v>
      </c>
      <c r="M197" s="21">
        <f>+'[6]25'!$R$120/10^6</f>
        <v>1.8664120399999997</v>
      </c>
      <c r="N197" s="21">
        <f>+'[6]25'!$S$120/10^6</f>
        <v>2.14533489</v>
      </c>
      <c r="O197" s="29">
        <f t="shared" si="8"/>
        <v>21.593555360000003</v>
      </c>
    </row>
    <row r="198" spans="1:15" x14ac:dyDescent="0.2">
      <c r="A198" s="10">
        <v>1018</v>
      </c>
      <c r="B198" s="10" t="s">
        <v>27</v>
      </c>
      <c r="C198" s="21">
        <f>+'[6]26'!$E$120/10^6</f>
        <v>0.81102231999999996</v>
      </c>
      <c r="D198" s="21">
        <f>+'[6]26'!$F$120/10^6</f>
        <v>0.84212026999999978</v>
      </c>
      <c r="E198" s="21">
        <f>+'[6]26'!$G$120/10^6</f>
        <v>0.85275295000000007</v>
      </c>
      <c r="F198" s="21">
        <f>+'[6]26'!$I$120/10^6</f>
        <v>0.89360378000000007</v>
      </c>
      <c r="G198" s="21">
        <f>+'[6]26'!$J$120/10^6</f>
        <v>0.85792838999999987</v>
      </c>
      <c r="H198" s="21">
        <f>+'[6]26'!$K$120/10^6</f>
        <v>0.96090288000000001</v>
      </c>
      <c r="I198" s="21">
        <f>+'[6]26'!$M$120/10^6</f>
        <v>0.88004389000000016</v>
      </c>
      <c r="J198" s="21">
        <f>+'[6]26'!$N$120/10^6</f>
        <v>0.92256124999999989</v>
      </c>
      <c r="K198" s="21">
        <f>+'[6]26'!$O$120/10^6</f>
        <v>1.0214739400000001</v>
      </c>
      <c r="L198" s="21">
        <f>+'[6]26'!$Q$120/10^6</f>
        <v>0.90788934999999993</v>
      </c>
      <c r="M198" s="21">
        <f>+'[6]26'!$R$120/10^6</f>
        <v>0.96397096000000004</v>
      </c>
      <c r="N198" s="21">
        <f>+'[6]26'!$S$120/10^6</f>
        <v>1.0307805700000003</v>
      </c>
      <c r="O198" s="29">
        <f t="shared" si="8"/>
        <v>10.945050550000001</v>
      </c>
    </row>
    <row r="199" spans="1:15" x14ac:dyDescent="0.2">
      <c r="A199" s="10">
        <v>1019</v>
      </c>
      <c r="B199" s="10" t="s">
        <v>28</v>
      </c>
      <c r="C199" s="21">
        <f>+'[6]27'!$E$120/10^6</f>
        <v>0.79143176999999987</v>
      </c>
      <c r="D199" s="21">
        <f>+'[6]27'!$F$120/10^6</f>
        <v>0.73239498999999997</v>
      </c>
      <c r="E199" s="21">
        <f>+'[6]27'!$G$120/10^6</f>
        <v>0.79570640999999986</v>
      </c>
      <c r="F199" s="21">
        <f>+'[6]27'!$I$120/10^6</f>
        <v>0.80246909</v>
      </c>
      <c r="G199" s="21">
        <f>+'[6]27'!$J$120/10^6</f>
        <v>0.73184254999999998</v>
      </c>
      <c r="H199" s="21">
        <f>+'[6]27'!$K$120/10^6</f>
        <v>0.81840968000000003</v>
      </c>
      <c r="I199" s="21">
        <f>+'[6]27'!$M$120/10^6</f>
        <v>0.68381015999999994</v>
      </c>
      <c r="J199" s="21">
        <f>+'[6]27'!$N$120/10^6</f>
        <v>0.74218497000000005</v>
      </c>
      <c r="K199" s="21">
        <f>+'[6]27'!$O$120/10^6</f>
        <v>0.8429499800000001</v>
      </c>
      <c r="L199" s="21">
        <f>+'[6]27'!$Q$120/10^6</f>
        <v>0.70919279999999996</v>
      </c>
      <c r="M199" s="21">
        <f>+'[6]27'!$R$120/10^6</f>
        <v>0.82548728999999998</v>
      </c>
      <c r="N199" s="21">
        <f>+'[6]27'!$S$120/10^6</f>
        <v>0.97204957999999997</v>
      </c>
      <c r="O199" s="29">
        <f t="shared" si="8"/>
        <v>9.4479292700000013</v>
      </c>
    </row>
    <row r="200" spans="1:15" x14ac:dyDescent="0.2">
      <c r="A200" s="10">
        <v>1020</v>
      </c>
      <c r="B200" s="10" t="s">
        <v>29</v>
      </c>
      <c r="C200" s="21">
        <f>+'[6]28'!$E$120/10^6</f>
        <v>1.78149282</v>
      </c>
      <c r="D200" s="21">
        <f>+'[6]28'!$F$120/10^6</f>
        <v>1.93358769</v>
      </c>
      <c r="E200" s="21">
        <f>+'[6]28'!$G$120/10^6</f>
        <v>1.91970895</v>
      </c>
      <c r="F200" s="21">
        <f>+'[6]28'!$I$120/10^6</f>
        <v>2.0190176800000001</v>
      </c>
      <c r="G200" s="21">
        <f>+'[6]28'!$J$120/10^6</f>
        <v>1.8070605000000002</v>
      </c>
      <c r="H200" s="21">
        <f>+'[6]28'!$K$120/10^6</f>
        <v>1.90179674</v>
      </c>
      <c r="I200" s="21">
        <f>+'[6]28'!$M$120/10^6</f>
        <v>1.5985108400000001</v>
      </c>
      <c r="J200" s="21">
        <f>+'[6]28'!$N$120/10^6</f>
        <v>2.0343518600000001</v>
      </c>
      <c r="K200" s="21">
        <f>+'[6]28'!$O$120/10^6</f>
        <v>2.31630965</v>
      </c>
      <c r="L200" s="21">
        <f>+'[6]28'!$Q$120/10^6</f>
        <v>1.9933322899999999</v>
      </c>
      <c r="M200" s="21">
        <f>+'[6]28'!$R$120/10^6</f>
        <v>2.0923173800000008</v>
      </c>
      <c r="N200" s="21">
        <f>+'[6]28'!$S$120/10^6</f>
        <v>2.5462352199999998</v>
      </c>
      <c r="O200" s="29">
        <f t="shared" si="8"/>
        <v>23.943721620000002</v>
      </c>
    </row>
    <row r="201" spans="1:15" x14ac:dyDescent="0.2">
      <c r="A201" s="10">
        <v>1021</v>
      </c>
      <c r="B201" s="10" t="s">
        <v>30</v>
      </c>
      <c r="C201" s="21">
        <f>+'[6]29'!$E$120/10^6</f>
        <v>0.72947213999999982</v>
      </c>
      <c r="D201" s="21">
        <f>+'[6]29'!$F$120/10^6</f>
        <v>0.71558560000000015</v>
      </c>
      <c r="E201" s="21">
        <f>+'[6]29'!$G$120/10^6</f>
        <v>0.80021613999999996</v>
      </c>
      <c r="F201" s="21">
        <f>+'[6]29'!$I$120/10^6</f>
        <v>0.75611025000000009</v>
      </c>
      <c r="G201" s="21">
        <f>+'[6]29'!$J$120/10^6</f>
        <v>0.72511433999999997</v>
      </c>
      <c r="H201" s="21">
        <f>+'[6]29'!$K$120/10^6</f>
        <v>0.87343198999999994</v>
      </c>
      <c r="I201" s="21">
        <f>+'[6]29'!$M$120/10^6</f>
        <v>0.7046267100000001</v>
      </c>
      <c r="J201" s="21">
        <f>+'[6]29'!$N$120/10^6</f>
        <v>0.73893353000000017</v>
      </c>
      <c r="K201" s="21">
        <f>+'[6]29'!$O$120/10^6</f>
        <v>0.83413451000000016</v>
      </c>
      <c r="L201" s="21">
        <f>+'[6]29'!$Q$120/10^6</f>
        <v>0.71557553000000007</v>
      </c>
      <c r="M201" s="21">
        <f>+'[6]29'!$R$120/10^6</f>
        <v>0.76934053000000002</v>
      </c>
      <c r="N201" s="21">
        <f>+'[6]29'!$S$120/10^6</f>
        <v>1.067107</v>
      </c>
      <c r="O201" s="29">
        <f t="shared" si="8"/>
        <v>9.4296482700000013</v>
      </c>
    </row>
    <row r="202" spans="1:15" x14ac:dyDescent="0.2">
      <c r="A202" s="10">
        <v>1022</v>
      </c>
      <c r="B202" s="10" t="s">
        <v>31</v>
      </c>
      <c r="C202" s="21">
        <f>+'[6]30'!$E$120/10^6</f>
        <v>2.4910134400000001</v>
      </c>
      <c r="D202" s="21">
        <f>+'[6]30'!$F$120/10^6</f>
        <v>2.556279480000001</v>
      </c>
      <c r="E202" s="21">
        <f>+'[6]30'!$G$120/10^6</f>
        <v>2.3225371899999994</v>
      </c>
      <c r="F202" s="21">
        <f>+'[6]30'!$I$120/10^6</f>
        <v>2.50807395</v>
      </c>
      <c r="G202" s="21">
        <f>+'[6]30'!$J$120/10^6</f>
        <v>2.4734176699999999</v>
      </c>
      <c r="H202" s="21">
        <f>+'[6]30'!$K$120/10^6</f>
        <v>2.8183625100000005</v>
      </c>
      <c r="I202" s="21">
        <f>+'[6]30'!$M$120/10^6</f>
        <v>2.7206316899999998</v>
      </c>
      <c r="J202" s="21">
        <f>+'[6]30'!$N$120/10^6</f>
        <v>2.72757666</v>
      </c>
      <c r="K202" s="21">
        <f>+'[6]30'!$O$120/10^6</f>
        <v>3.0809055099999996</v>
      </c>
      <c r="L202" s="21">
        <f>+'[6]30'!$Q$120/10^6</f>
        <v>3.0767695100000005</v>
      </c>
      <c r="M202" s="21">
        <f>+'[6]30'!$R$120/10^6</f>
        <v>2.8190130600000001</v>
      </c>
      <c r="N202" s="21">
        <f>+'[6]30'!$S$120/10^6</f>
        <v>4.8308527100000003</v>
      </c>
      <c r="O202" s="29">
        <f t="shared" si="8"/>
        <v>34.425433380000001</v>
      </c>
    </row>
    <row r="203" spans="1:15" x14ac:dyDescent="0.2">
      <c r="A203" s="10">
        <v>1023</v>
      </c>
      <c r="B203" s="10" t="s">
        <v>32</v>
      </c>
      <c r="C203" s="21">
        <f>+'[6]31'!$E$120/10^6</f>
        <v>0.68159999999999987</v>
      </c>
      <c r="D203" s="21">
        <f>+'[6]31'!$F$120/10^6</f>
        <v>0.70150354000000004</v>
      </c>
      <c r="E203" s="21">
        <f>+'[6]31'!$G$120/10^6</f>
        <v>0.75220430000000005</v>
      </c>
      <c r="F203" s="21">
        <f>+'[6]31'!$I$120/10^6</f>
        <v>0.74346234999999994</v>
      </c>
      <c r="G203" s="21">
        <f>+'[6]31'!$J$120/10^6</f>
        <v>0.71788087000000012</v>
      </c>
      <c r="H203" s="21">
        <f>+'[6]31'!$K$120/10^6</f>
        <v>0.80224339000000011</v>
      </c>
      <c r="I203" s="21">
        <f>+'[6]31'!$M$120/10^6</f>
        <v>0.6957255699999999</v>
      </c>
      <c r="J203" s="21">
        <f>+'[6]31'!$N$120/10^6</f>
        <v>0.74154366999999988</v>
      </c>
      <c r="K203" s="21">
        <f>+'[6]31'!$O$120/10^6</f>
        <v>0.87833193999999992</v>
      </c>
      <c r="L203" s="21">
        <f>+'[6]31'!$Q$120/10^6</f>
        <v>0.79436901000000004</v>
      </c>
      <c r="M203" s="21">
        <f>+'[6]31'!$R$120/10^6</f>
        <v>0.96251931000000002</v>
      </c>
      <c r="N203" s="21">
        <f>+'[6]31'!$S$120/10^6</f>
        <v>0.94992553999999996</v>
      </c>
      <c r="O203" s="29">
        <f t="shared" si="8"/>
        <v>9.4213094899999987</v>
      </c>
    </row>
    <row r="204" spans="1:15" x14ac:dyDescent="0.2">
      <c r="A204" s="10">
        <v>1024</v>
      </c>
      <c r="B204" s="10" t="s">
        <v>33</v>
      </c>
      <c r="C204" s="21">
        <f>+'[6]32'!$E$120/10^6</f>
        <v>3.2041951699999993</v>
      </c>
      <c r="D204" s="21">
        <f>+'[6]32'!$F$120/10^6</f>
        <v>2.3798328500000006</v>
      </c>
      <c r="E204" s="21">
        <f>+'[6]32'!$G$120/10^6</f>
        <v>1.2341128099999998</v>
      </c>
      <c r="F204" s="21">
        <f>+'[6]32'!$I$120/10^6</f>
        <v>2.4761044900000009</v>
      </c>
      <c r="G204" s="21">
        <f>+'[6]32'!$J$120/10^6</f>
        <v>2.27669115</v>
      </c>
      <c r="H204" s="21">
        <f>+'[6]32'!$K$120/10^6</f>
        <v>2.4022192100000006</v>
      </c>
      <c r="I204" s="21">
        <f>+'[6]32'!$M$120/10^6</f>
        <v>2.1287526299999997</v>
      </c>
      <c r="J204" s="21">
        <f>+'[6]32'!$N$120/10^6</f>
        <v>2.2207732400000006</v>
      </c>
      <c r="K204" s="21">
        <f>+'[6]32'!$O$120/10^6</f>
        <v>2.4856884300000002</v>
      </c>
      <c r="L204" s="21">
        <f>+'[6]32'!$Q$120/10^6</f>
        <v>2.3264726100000006</v>
      </c>
      <c r="M204" s="21">
        <f>+'[6]32'!$R$120/10^6</f>
        <v>2.6584914999999993</v>
      </c>
      <c r="N204" s="21">
        <f>+'[6]32'!$S$120/10^6</f>
        <v>2.6690082999999998</v>
      </c>
      <c r="O204" s="29">
        <f t="shared" si="8"/>
        <v>28.462342390000003</v>
      </c>
    </row>
    <row r="205" spans="1:15" x14ac:dyDescent="0.2">
      <c r="A205" s="10">
        <v>1025</v>
      </c>
      <c r="B205" s="10" t="s">
        <v>34</v>
      </c>
      <c r="C205" s="21">
        <f>+'[6]33'!$E$120/10^6</f>
        <v>0.85919046999999993</v>
      </c>
      <c r="D205" s="21">
        <f>+'[6]33'!$F$120/10^6</f>
        <v>0.93085229999999997</v>
      </c>
      <c r="E205" s="21">
        <f>+'[6]33'!$G$120/10^6</f>
        <v>0.93011560999999987</v>
      </c>
      <c r="F205" s="21">
        <f>+'[6]33'!$I$120/10^6</f>
        <v>0.93042895999999997</v>
      </c>
      <c r="G205" s="21">
        <f>+'[6]33'!$J$120/10^6</f>
        <v>0.88975323999999989</v>
      </c>
      <c r="H205" s="21">
        <f>+'[6]33'!$K$120/10^6</f>
        <v>0.96123514999999982</v>
      </c>
      <c r="I205" s="21">
        <f>+'[6]33'!$M$120/10^6</f>
        <v>0.87939678999999982</v>
      </c>
      <c r="J205" s="21">
        <f>+'[6]33'!$N$120/10^6</f>
        <v>0.89818858999999995</v>
      </c>
      <c r="K205" s="21">
        <f>+'[6]33'!$O$120/10^6</f>
        <v>1.06275426</v>
      </c>
      <c r="L205" s="21">
        <f>+'[6]33'!$Q$120/10^6</f>
        <v>0.89076488999999992</v>
      </c>
      <c r="M205" s="21">
        <f>+'[6]33'!$R$120/10^6</f>
        <v>0.92282781999999997</v>
      </c>
      <c r="N205" s="21">
        <f>+'[6]33'!$S$120/10^6</f>
        <v>1.1139784500000003</v>
      </c>
      <c r="O205" s="29">
        <f t="shared" si="8"/>
        <v>11.269486529999998</v>
      </c>
    </row>
    <row r="206" spans="1:15" x14ac:dyDescent="0.2">
      <c r="A206" s="10">
        <v>1026</v>
      </c>
      <c r="B206" s="10" t="s">
        <v>35</v>
      </c>
      <c r="C206" s="21">
        <f>+'[6]34'!$E$120/10^6</f>
        <v>0.46763185000000007</v>
      </c>
      <c r="D206" s="21">
        <f>+'[6]34'!$F$120/10^6</f>
        <v>0.49286163999999999</v>
      </c>
      <c r="E206" s="21">
        <f>+'[6]34'!$G$120/10^6</f>
        <v>0.53511720000000007</v>
      </c>
      <c r="F206" s="21">
        <f>+'[6]34'!$I$120/10^6</f>
        <v>0.53887719999999995</v>
      </c>
      <c r="G206" s="21">
        <f>+'[6]34'!$J$120/10^6</f>
        <v>0.46488704000000008</v>
      </c>
      <c r="H206" s="21">
        <f>+'[6]34'!$K$120/10^6</f>
        <v>0.54843560999999996</v>
      </c>
      <c r="I206" s="21">
        <f>+'[6]34'!$M$120/10^6</f>
        <v>0.45182522000000003</v>
      </c>
      <c r="J206" s="21">
        <f>+'[6]34'!$N$120/10^6</f>
        <v>0.46406405000000006</v>
      </c>
      <c r="K206" s="21">
        <f>+'[6]34'!$O$120/10^6</f>
        <v>0.54930916000000007</v>
      </c>
      <c r="L206" s="21">
        <f>+'[6]34'!$Q$120/10^6</f>
        <v>0.54244134999999993</v>
      </c>
      <c r="M206" s="21">
        <f>+'[6]34'!$R$120/10^6</f>
        <v>0.58114813999999992</v>
      </c>
      <c r="N206" s="21">
        <f>+'[6]34'!$S$120/10^6</f>
        <v>0.64012389999999986</v>
      </c>
      <c r="O206" s="29">
        <f t="shared" si="8"/>
        <v>6.2767223599999999</v>
      </c>
    </row>
    <row r="207" spans="1:15" x14ac:dyDescent="0.2">
      <c r="A207" s="10">
        <v>1027</v>
      </c>
      <c r="B207" s="10" t="s">
        <v>36</v>
      </c>
      <c r="C207" s="21">
        <f>+'[6]35'!$E$120/10^6</f>
        <v>0.49594541000000003</v>
      </c>
      <c r="D207" s="21">
        <f>+'[6]35'!$F$120/10^6</f>
        <v>0.53590384000000013</v>
      </c>
      <c r="E207" s="21">
        <f>+'[6]35'!$G$120/10^6</f>
        <v>0.56531078999999995</v>
      </c>
      <c r="F207" s="21">
        <f>+'[6]35'!$I$120/10^6</f>
        <v>0.57724383000000001</v>
      </c>
      <c r="G207" s="21">
        <f>+'[6]35'!$J$120/10^6</f>
        <v>0.50263956999999992</v>
      </c>
      <c r="H207" s="21">
        <f>+'[6]35'!$K$120/10^6</f>
        <v>0.6162296399999998</v>
      </c>
      <c r="I207" s="21">
        <f>+'[6]35'!$M$120/10^6</f>
        <v>0.5357185499999999</v>
      </c>
      <c r="J207" s="21">
        <f>+'[6]35'!$N$120/10^6</f>
        <v>0.55146186000000008</v>
      </c>
      <c r="K207" s="21">
        <f>+'[6]35'!$O$120/10^6</f>
        <v>0.60085420999999994</v>
      </c>
      <c r="L207" s="21">
        <f>+'[6]35'!$Q$120/10^6</f>
        <v>0.57365948</v>
      </c>
      <c r="M207" s="21">
        <f>+'[6]35'!$R$120/10^6</f>
        <v>0.60112074000000004</v>
      </c>
      <c r="N207" s="21">
        <f>+'[6]35'!$S$120/10^6</f>
        <v>0.61449374000000034</v>
      </c>
      <c r="O207" s="29">
        <f t="shared" si="8"/>
        <v>6.7705816599999995</v>
      </c>
    </row>
    <row r="208" spans="1:15" x14ac:dyDescent="0.2">
      <c r="A208" s="10">
        <v>1028</v>
      </c>
      <c r="B208" s="10" t="s">
        <v>37</v>
      </c>
      <c r="C208" s="21">
        <f>+'[6]36'!$E$120/10^6</f>
        <v>2.0580024099999998</v>
      </c>
      <c r="D208" s="21">
        <f>+'[6]36'!$F$120/10^6</f>
        <v>2.0269267599999998</v>
      </c>
      <c r="E208" s="21">
        <f>+'[6]36'!$G$120/10^6</f>
        <v>2.0670880499999997</v>
      </c>
      <c r="F208" s="21">
        <f>+'[6]36'!$I$120/10^6</f>
        <v>2.17864747</v>
      </c>
      <c r="G208" s="21">
        <f>+'[6]36'!$J$120/10^6</f>
        <v>2.0154701300000002</v>
      </c>
      <c r="H208" s="21">
        <f>+'[6]36'!$K$120/10^6</f>
        <v>2.1881266900000003</v>
      </c>
      <c r="I208" s="21">
        <f>+'[6]36'!$M$120/10^6</f>
        <v>2.15337836</v>
      </c>
      <c r="J208" s="21">
        <f>+'[6]36'!$N$120/10^6</f>
        <v>2.1280802799999994</v>
      </c>
      <c r="K208" s="21">
        <f>+'[6]36'!$O$120/10^6</f>
        <v>2.7911217899999996</v>
      </c>
      <c r="L208" s="21">
        <f>+'[6]36'!$Q$120/10^6</f>
        <v>2.19898609</v>
      </c>
      <c r="M208" s="21">
        <f>+'[6]36'!$R$120/10^6</f>
        <v>2.4592514400000001</v>
      </c>
      <c r="N208" s="21">
        <f>+'[6]36'!$S$120/10^6</f>
        <v>4.1269601599999994</v>
      </c>
      <c r="O208" s="29">
        <f t="shared" si="8"/>
        <v>28.392039629999999</v>
      </c>
    </row>
    <row r="209" spans="1:15" x14ac:dyDescent="0.2">
      <c r="A209" s="10">
        <v>1029</v>
      </c>
      <c r="B209" s="10" t="s">
        <v>38</v>
      </c>
      <c r="C209" s="21">
        <f>+'[6]37'!$E$120/10^6</f>
        <v>0.39749466000000006</v>
      </c>
      <c r="D209" s="21">
        <f>+'[6]37'!$F$120/10^6</f>
        <v>0.39992661999999995</v>
      </c>
      <c r="E209" s="21">
        <f>+'[6]37'!$G$120/10^6</f>
        <v>0.43858354999999993</v>
      </c>
      <c r="F209" s="21">
        <f>+'[6]37'!$I$120/10^6</f>
        <v>0.46443883000000002</v>
      </c>
      <c r="G209" s="21">
        <f>+'[6]37'!$J$120/10^6</f>
        <v>0.41361935999999994</v>
      </c>
      <c r="H209" s="21">
        <f>+'[6]37'!$K$120/10^6</f>
        <v>0.49018034000000005</v>
      </c>
      <c r="I209" s="21">
        <f>+'[6]37'!$M$120/10^6</f>
        <v>0.43326846999999996</v>
      </c>
      <c r="J209" s="21">
        <f>+'[6]37'!$N$120/10^6</f>
        <v>0.45566273000000002</v>
      </c>
      <c r="K209" s="21">
        <f>+'[6]37'!$O$120/10^6</f>
        <v>0.50360708999999992</v>
      </c>
      <c r="L209" s="21">
        <f>+'[6]37'!$Q$120/10^6</f>
        <v>0.43618912999999998</v>
      </c>
      <c r="M209" s="21">
        <f>+'[6]37'!$R$120/10^6</f>
        <v>0.61840606999999992</v>
      </c>
      <c r="N209" s="21">
        <f>+'[6]37'!$S$120/10^6</f>
        <v>0.52248328999999993</v>
      </c>
      <c r="O209" s="29">
        <f t="shared" si="8"/>
        <v>5.5738601399999999</v>
      </c>
    </row>
    <row r="210" spans="1:15" x14ac:dyDescent="0.2">
      <c r="A210" s="15">
        <v>1030</v>
      </c>
      <c r="B210" s="15" t="s">
        <v>18</v>
      </c>
      <c r="C210" s="23">
        <f>+'[6]17'!$E$120/10^6</f>
        <v>0.55254102999999988</v>
      </c>
      <c r="D210" s="23">
        <f>+'[6]17'!$F$120/10^6</f>
        <v>0.53250568999999992</v>
      </c>
      <c r="E210" s="23">
        <f>+'[6]17'!$G$120/10^6</f>
        <v>0.61085406999999992</v>
      </c>
      <c r="F210" s="23">
        <f>+'[6]17'!$I$120/10^6</f>
        <v>0.79552329999999993</v>
      </c>
      <c r="G210" s="23">
        <f>+'[6]17'!$J$120/10^6</f>
        <v>0.50913867999999984</v>
      </c>
      <c r="H210" s="23">
        <f>+'[6]17'!$K$120/10^6</f>
        <v>0.61988786999999979</v>
      </c>
      <c r="I210" s="23">
        <f>+'[6]17'!$M$120/10^6</f>
        <v>0.61465472999999993</v>
      </c>
      <c r="J210" s="23">
        <f>+'[6]17'!$N$120/10^6</f>
        <v>0.53898366000000009</v>
      </c>
      <c r="K210" s="23">
        <f>+'[6]17'!$O$120/10^6</f>
        <v>0.76490795999999994</v>
      </c>
      <c r="L210" s="23">
        <f>+'[6]17'!$Q$120/10^6</f>
        <v>0.45578800000000003</v>
      </c>
      <c r="M210" s="23">
        <f>+'[6]17'!$R$120/10^6</f>
        <v>0.71511178000000031</v>
      </c>
      <c r="N210" s="23">
        <f>+'[6]17'!$S$120/10^6</f>
        <v>1.0018334800000002</v>
      </c>
      <c r="O210" s="31">
        <f t="shared" si="8"/>
        <v>7.7117302499999996</v>
      </c>
    </row>
    <row r="211" spans="1:15" x14ac:dyDescent="0.2">
      <c r="A211" s="4">
        <v>10300</v>
      </c>
      <c r="B211" s="4" t="s">
        <v>59</v>
      </c>
      <c r="C211" s="25">
        <f>SUM(C183:C210)</f>
        <v>56.274008349999988</v>
      </c>
      <c r="D211" s="25">
        <f t="shared" ref="D211:O211" si="9">SUM(D183:D210)</f>
        <v>48.415547120000006</v>
      </c>
      <c r="E211" s="25">
        <f t="shared" si="9"/>
        <v>42.452098990000003</v>
      </c>
      <c r="F211" s="25">
        <f t="shared" si="9"/>
        <v>49.580246089999996</v>
      </c>
      <c r="G211" s="25">
        <f t="shared" si="9"/>
        <v>46.556109269999993</v>
      </c>
      <c r="H211" s="25">
        <f t="shared" si="9"/>
        <v>53.069711019999993</v>
      </c>
      <c r="I211" s="25">
        <f t="shared" si="9"/>
        <v>48.059949650000007</v>
      </c>
      <c r="J211" s="25">
        <f t="shared" si="9"/>
        <v>50.733483349999986</v>
      </c>
      <c r="K211" s="25">
        <f t="shared" si="9"/>
        <v>55.601258900000005</v>
      </c>
      <c r="L211" s="25">
        <f t="shared" si="9"/>
        <v>49.907790939999991</v>
      </c>
      <c r="M211" s="25">
        <f t="shared" si="9"/>
        <v>54.397928730000011</v>
      </c>
      <c r="N211" s="25">
        <f t="shared" si="9"/>
        <v>66.564344869999999</v>
      </c>
      <c r="O211" s="25">
        <f t="shared" si="9"/>
        <v>621.61247727999989</v>
      </c>
    </row>
    <row r="212" spans="1:15" x14ac:dyDescent="0.2">
      <c r="A212" s="32"/>
      <c r="B212" s="32"/>
      <c r="C212"/>
      <c r="D212"/>
      <c r="E212"/>
      <c r="F212"/>
      <c r="G212"/>
      <c r="H212"/>
      <c r="I212"/>
      <c r="J212"/>
      <c r="K212"/>
      <c r="L212"/>
      <c r="M212"/>
      <c r="N212"/>
      <c r="O212" s="32"/>
    </row>
    <row r="213" spans="1:15" x14ac:dyDescent="0.2">
      <c r="A213" s="3" t="s">
        <v>52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59</v>
      </c>
    </row>
    <row r="214" spans="1:15" x14ac:dyDescent="0.2">
      <c r="A214" s="34"/>
      <c r="B214" s="34" t="s">
        <v>46</v>
      </c>
      <c r="C214" s="37">
        <f>+C152-C183</f>
        <v>-4.4641665900000014</v>
      </c>
      <c r="D214" s="37">
        <f t="shared" ref="D214:N214" si="10">+D152-D183</f>
        <v>-4.6544008000000003</v>
      </c>
      <c r="E214" s="37">
        <f t="shared" si="10"/>
        <v>-6.2533622400000004</v>
      </c>
      <c r="F214" s="37">
        <f t="shared" si="10"/>
        <v>-4.7922806899999983</v>
      </c>
      <c r="G214" s="37">
        <f t="shared" si="10"/>
        <v>-4.8268822899999986</v>
      </c>
      <c r="H214" s="37">
        <f t="shared" si="10"/>
        <v>-5.6533511899999995</v>
      </c>
      <c r="I214" s="37">
        <f t="shared" si="10"/>
        <v>-4.6145405800000008</v>
      </c>
      <c r="J214" s="37">
        <f t="shared" si="10"/>
        <v>-5.06099224</v>
      </c>
      <c r="K214" s="37">
        <f t="shared" si="10"/>
        <v>-5.722839640000001</v>
      </c>
      <c r="L214" s="37">
        <f t="shared" si="10"/>
        <v>-4.7526837900000007</v>
      </c>
      <c r="M214" s="37">
        <f t="shared" si="10"/>
        <v>-5.9735330300000014</v>
      </c>
      <c r="N214" s="37">
        <f t="shared" si="10"/>
        <v>-6.7663786200000002</v>
      </c>
      <c r="O214" s="38">
        <f>SUM(C214:N214)</f>
        <v>-63.535411699999997</v>
      </c>
    </row>
    <row r="215" spans="1:15" x14ac:dyDescent="0.2">
      <c r="A215" s="7">
        <v>1004</v>
      </c>
      <c r="B215" s="10" t="s">
        <v>94</v>
      </c>
      <c r="C215" s="28">
        <f t="shared" ref="C215:N230" si="11">+C153-C184</f>
        <v>35.927699300000015</v>
      </c>
      <c r="D215" s="28">
        <f t="shared" si="11"/>
        <v>41.561128839999995</v>
      </c>
      <c r="E215" s="28">
        <f t="shared" si="11"/>
        <v>46.188624390000001</v>
      </c>
      <c r="F215" s="28">
        <f t="shared" si="11"/>
        <v>42.795502020000001</v>
      </c>
      <c r="G215" s="28">
        <f t="shared" si="11"/>
        <v>42.905792600000012</v>
      </c>
      <c r="H215" s="28">
        <f t="shared" si="11"/>
        <v>42.133168749999996</v>
      </c>
      <c r="I215" s="28">
        <f t="shared" si="11"/>
        <v>44.676067400000008</v>
      </c>
      <c r="J215" s="28">
        <f t="shared" si="11"/>
        <v>47.377576860000005</v>
      </c>
      <c r="K215" s="28">
        <f t="shared" si="11"/>
        <v>45.823342290000006</v>
      </c>
      <c r="L215" s="28">
        <f t="shared" si="11"/>
        <v>42.708438170000001</v>
      </c>
      <c r="M215" s="28">
        <f t="shared" si="11"/>
        <v>43.774308630000007</v>
      </c>
      <c r="N215" s="28">
        <f t="shared" si="11"/>
        <v>41.206098689999997</v>
      </c>
      <c r="O215" s="39">
        <f t="shared" ref="O215:O241" si="12">SUM(C215:N215)</f>
        <v>517.07774794000011</v>
      </c>
    </row>
    <row r="216" spans="1:15" x14ac:dyDescent="0.2">
      <c r="A216" s="10">
        <v>1005</v>
      </c>
      <c r="B216" s="10" t="s">
        <v>13</v>
      </c>
      <c r="C216" s="28">
        <f t="shared" si="11"/>
        <v>0.23953919000000001</v>
      </c>
      <c r="D216" s="28">
        <f t="shared" si="11"/>
        <v>0.24962870999999998</v>
      </c>
      <c r="E216" s="28">
        <f t="shared" si="11"/>
        <v>0.18315355</v>
      </c>
      <c r="F216" s="28">
        <f t="shared" si="11"/>
        <v>0.25274671999999998</v>
      </c>
      <c r="G216" s="28">
        <f t="shared" si="11"/>
        <v>0.34003385000000003</v>
      </c>
      <c r="H216" s="28">
        <f t="shared" si="11"/>
        <v>0.19380520000000012</v>
      </c>
      <c r="I216" s="28">
        <f t="shared" si="11"/>
        <v>0.43903155000000005</v>
      </c>
      <c r="J216" s="28">
        <f t="shared" si="11"/>
        <v>0.33157175999999999</v>
      </c>
      <c r="K216" s="28">
        <f t="shared" si="11"/>
        <v>0.20968833999999992</v>
      </c>
      <c r="L216" s="28">
        <f t="shared" si="11"/>
        <v>0.30027735</v>
      </c>
      <c r="M216" s="28">
        <f t="shared" si="11"/>
        <v>0.25091206000000021</v>
      </c>
      <c r="N216" s="28">
        <f t="shared" si="11"/>
        <v>0.17518540000000005</v>
      </c>
      <c r="O216" s="39">
        <f t="shared" si="12"/>
        <v>3.1655736800000005</v>
      </c>
    </row>
    <row r="217" spans="1:15" x14ac:dyDescent="0.2">
      <c r="A217" s="10">
        <v>1006</v>
      </c>
      <c r="B217" s="10" t="s">
        <v>14</v>
      </c>
      <c r="C217" s="28">
        <f t="shared" si="11"/>
        <v>2.3383608000000002</v>
      </c>
      <c r="D217" s="28">
        <f t="shared" si="11"/>
        <v>2.5695961700000005</v>
      </c>
      <c r="E217" s="28">
        <f t="shared" si="11"/>
        <v>2.5011125100000005</v>
      </c>
      <c r="F217" s="28">
        <f t="shared" si="11"/>
        <v>2.9129858300000002</v>
      </c>
      <c r="G217" s="28">
        <f t="shared" si="11"/>
        <v>3.4055635099999999</v>
      </c>
      <c r="H217" s="28">
        <f t="shared" si="11"/>
        <v>2.4952477800000006</v>
      </c>
      <c r="I217" s="28">
        <f t="shared" si="11"/>
        <v>3.1566904100000004</v>
      </c>
      <c r="J217" s="28">
        <f t="shared" si="11"/>
        <v>3.19974545</v>
      </c>
      <c r="K217" s="28">
        <f t="shared" si="11"/>
        <v>2.9034414700000011</v>
      </c>
      <c r="L217" s="28">
        <f t="shared" si="11"/>
        <v>2.9701786000000001</v>
      </c>
      <c r="M217" s="28">
        <f t="shared" si="11"/>
        <v>2.6651751300000002</v>
      </c>
      <c r="N217" s="28">
        <f t="shared" si="11"/>
        <v>2.5613581300000003</v>
      </c>
      <c r="O217" s="39">
        <f t="shared" si="12"/>
        <v>33.679455790000006</v>
      </c>
    </row>
    <row r="218" spans="1:15" x14ac:dyDescent="0.2">
      <c r="A218" s="10">
        <v>1007</v>
      </c>
      <c r="B218" s="10" t="s">
        <v>15</v>
      </c>
      <c r="C218" s="28">
        <f t="shared" si="11"/>
        <v>4.0578990600000004</v>
      </c>
      <c r="D218" s="28">
        <f t="shared" si="11"/>
        <v>5.9087312800000005</v>
      </c>
      <c r="E218" s="28">
        <f t="shared" si="11"/>
        <v>4.6675213000000007</v>
      </c>
      <c r="F218" s="28">
        <f t="shared" si="11"/>
        <v>4.7544839100000011</v>
      </c>
      <c r="G218" s="28">
        <f t="shared" si="11"/>
        <v>4.9121837399999997</v>
      </c>
      <c r="H218" s="28">
        <f t="shared" si="11"/>
        <v>4.0823165699999997</v>
      </c>
      <c r="I218" s="28">
        <f t="shared" si="11"/>
        <v>5.2790782299999979</v>
      </c>
      <c r="J218" s="28">
        <f t="shared" si="11"/>
        <v>4.9369482500000021</v>
      </c>
      <c r="K218" s="28">
        <f t="shared" si="11"/>
        <v>4.7386097299999994</v>
      </c>
      <c r="L218" s="28">
        <f t="shared" si="11"/>
        <v>4.4351726800000009</v>
      </c>
      <c r="M218" s="28">
        <f t="shared" si="11"/>
        <v>4.2401368599999989</v>
      </c>
      <c r="N218" s="28">
        <f t="shared" si="11"/>
        <v>6.0923927200000048</v>
      </c>
      <c r="O218" s="39">
        <f t="shared" si="12"/>
        <v>58.105474330000007</v>
      </c>
    </row>
    <row r="219" spans="1:15" x14ac:dyDescent="0.2">
      <c r="A219" s="10">
        <v>1008</v>
      </c>
      <c r="B219" s="10" t="s">
        <v>16</v>
      </c>
      <c r="C219" s="28">
        <f t="shared" si="11"/>
        <v>0.67817826000000014</v>
      </c>
      <c r="D219" s="28">
        <f t="shared" si="11"/>
        <v>0.55311769000000011</v>
      </c>
      <c r="E219" s="28">
        <f t="shared" si="11"/>
        <v>0.65574495999999971</v>
      </c>
      <c r="F219" s="28">
        <f t="shared" si="11"/>
        <v>0.65383674000000014</v>
      </c>
      <c r="G219" s="28">
        <f t="shared" si="11"/>
        <v>0.64393877999999993</v>
      </c>
      <c r="H219" s="28">
        <f t="shared" si="11"/>
        <v>0.54223997999999973</v>
      </c>
      <c r="I219" s="28">
        <f t="shared" si="11"/>
        <v>0.79915384999999994</v>
      </c>
      <c r="J219" s="28">
        <f t="shared" si="11"/>
        <v>0.71144614000000028</v>
      </c>
      <c r="K219" s="28">
        <f t="shared" si="11"/>
        <v>0.68504993999999975</v>
      </c>
      <c r="L219" s="28">
        <f t="shared" si="11"/>
        <v>0.48155121999999995</v>
      </c>
      <c r="M219" s="28">
        <f t="shared" si="11"/>
        <v>0.7261457400000001</v>
      </c>
      <c r="N219" s="28">
        <f t="shared" si="11"/>
        <v>0.5060332000000004</v>
      </c>
      <c r="O219" s="39">
        <f t="shared" si="12"/>
        <v>7.6364365000000003</v>
      </c>
    </row>
    <row r="220" spans="1:15" x14ac:dyDescent="0.2">
      <c r="A220" s="10">
        <v>1009</v>
      </c>
      <c r="B220" s="10" t="s">
        <v>17</v>
      </c>
      <c r="C220" s="28">
        <f t="shared" si="11"/>
        <v>1.0076317699999999</v>
      </c>
      <c r="D220" s="28">
        <f t="shared" si="11"/>
        <v>1.6834609500000004</v>
      </c>
      <c r="E220" s="28">
        <f t="shared" si="11"/>
        <v>0.88801116000000013</v>
      </c>
      <c r="F220" s="28">
        <f t="shared" si="11"/>
        <v>1.0886509200000001</v>
      </c>
      <c r="G220" s="28">
        <f t="shared" si="11"/>
        <v>0.97458671999999946</v>
      </c>
      <c r="H220" s="28">
        <f t="shared" si="11"/>
        <v>0.91411612999999992</v>
      </c>
      <c r="I220" s="28">
        <f t="shared" si="11"/>
        <v>1.3925059899999999</v>
      </c>
      <c r="J220" s="28">
        <f t="shared" si="11"/>
        <v>1.1356828300000001</v>
      </c>
      <c r="K220" s="28">
        <f t="shared" si="11"/>
        <v>1.1824039799999997</v>
      </c>
      <c r="L220" s="28">
        <f t="shared" si="11"/>
        <v>1.1540843799999998</v>
      </c>
      <c r="M220" s="28">
        <f t="shared" si="11"/>
        <v>1.0626914899999997</v>
      </c>
      <c r="N220" s="28">
        <f t="shared" si="11"/>
        <v>1.02001689</v>
      </c>
      <c r="O220" s="39">
        <f t="shared" si="12"/>
        <v>13.503843210000003</v>
      </c>
    </row>
    <row r="221" spans="1:15" x14ac:dyDescent="0.2">
      <c r="A221" s="10">
        <v>1010</v>
      </c>
      <c r="B221" s="10" t="s">
        <v>19</v>
      </c>
      <c r="C221" s="28">
        <f t="shared" si="11"/>
        <v>1.6919209199999998</v>
      </c>
      <c r="D221" s="28">
        <f t="shared" si="11"/>
        <v>1.79049744</v>
      </c>
      <c r="E221" s="28">
        <f t="shared" si="11"/>
        <v>1.3121524599999994</v>
      </c>
      <c r="F221" s="28">
        <f t="shared" si="11"/>
        <v>1.9228651700000001</v>
      </c>
      <c r="G221" s="28">
        <f t="shared" si="11"/>
        <v>1.6208688299999994</v>
      </c>
      <c r="H221" s="28">
        <f t="shared" si="11"/>
        <v>1.4028133500000004</v>
      </c>
      <c r="I221" s="28">
        <f t="shared" si="11"/>
        <v>1.91284144</v>
      </c>
      <c r="J221" s="28">
        <f t="shared" si="11"/>
        <v>2.0592076499999994</v>
      </c>
      <c r="K221" s="28">
        <f t="shared" si="11"/>
        <v>1.6181944700000004</v>
      </c>
      <c r="L221" s="28">
        <f t="shared" si="11"/>
        <v>1.5783742499999993</v>
      </c>
      <c r="M221" s="28">
        <f t="shared" si="11"/>
        <v>1.4401656100000009</v>
      </c>
      <c r="N221" s="28">
        <f t="shared" si="11"/>
        <v>1.1925950899999995</v>
      </c>
      <c r="O221" s="39">
        <f t="shared" si="12"/>
        <v>19.542496679999999</v>
      </c>
    </row>
    <row r="222" spans="1:15" x14ac:dyDescent="0.2">
      <c r="A222" s="10">
        <v>1011</v>
      </c>
      <c r="B222" s="10" t="s">
        <v>20</v>
      </c>
      <c r="C222" s="28">
        <f t="shared" si="11"/>
        <v>0.68382869000000002</v>
      </c>
      <c r="D222" s="28">
        <f t="shared" si="11"/>
        <v>0.85119485000000017</v>
      </c>
      <c r="E222" s="28">
        <f t="shared" si="11"/>
        <v>0.67302012</v>
      </c>
      <c r="F222" s="28">
        <f t="shared" si="11"/>
        <v>0.62312442000000023</v>
      </c>
      <c r="G222" s="28">
        <f t="shared" si="11"/>
        <v>0.71383450000000026</v>
      </c>
      <c r="H222" s="28">
        <f t="shared" si="11"/>
        <v>0.59179804000000014</v>
      </c>
      <c r="I222" s="28">
        <f t="shared" si="11"/>
        <v>0.94528194999999982</v>
      </c>
      <c r="J222" s="28">
        <f t="shared" si="11"/>
        <v>1.0283999100000001</v>
      </c>
      <c r="K222" s="28">
        <f t="shared" si="11"/>
        <v>0.31334740000000028</v>
      </c>
      <c r="L222" s="28">
        <f t="shared" si="11"/>
        <v>0.72639262999999987</v>
      </c>
      <c r="M222" s="28">
        <f t="shared" si="11"/>
        <v>0.57755997000000014</v>
      </c>
      <c r="N222" s="28">
        <f t="shared" si="11"/>
        <v>0.55182343999999994</v>
      </c>
      <c r="O222" s="39">
        <f t="shared" si="12"/>
        <v>8.2796059200000016</v>
      </c>
    </row>
    <row r="223" spans="1:15" x14ac:dyDescent="0.2">
      <c r="A223" s="10">
        <v>1012</v>
      </c>
      <c r="B223" s="10" t="s">
        <v>21</v>
      </c>
      <c r="C223" s="28">
        <f t="shared" si="11"/>
        <v>2.4602870400000008</v>
      </c>
      <c r="D223" s="28">
        <f t="shared" si="11"/>
        <v>2.8366507800000003</v>
      </c>
      <c r="E223" s="28">
        <f t="shared" si="11"/>
        <v>2.7422154100000014</v>
      </c>
      <c r="F223" s="28">
        <f t="shared" si="11"/>
        <v>2.4163209499999994</v>
      </c>
      <c r="G223" s="28">
        <f t="shared" si="11"/>
        <v>2.8153234999999999</v>
      </c>
      <c r="H223" s="28">
        <f t="shared" si="11"/>
        <v>2.7496467899999999</v>
      </c>
      <c r="I223" s="28">
        <f t="shared" si="11"/>
        <v>2.9018479199999998</v>
      </c>
      <c r="J223" s="28">
        <f t="shared" si="11"/>
        <v>3.6166686600000002</v>
      </c>
      <c r="K223" s="28">
        <f t="shared" si="11"/>
        <v>3.3443553399999981</v>
      </c>
      <c r="L223" s="28">
        <f t="shared" si="11"/>
        <v>3.0376019700000003</v>
      </c>
      <c r="M223" s="28">
        <f t="shared" si="11"/>
        <v>2.9398226800000007</v>
      </c>
      <c r="N223" s="28">
        <f t="shared" si="11"/>
        <v>1.22025462</v>
      </c>
      <c r="O223" s="39">
        <f t="shared" si="12"/>
        <v>33.080995660000006</v>
      </c>
    </row>
    <row r="224" spans="1:15" x14ac:dyDescent="0.2">
      <c r="A224" s="10">
        <v>1013</v>
      </c>
      <c r="B224" s="10" t="s">
        <v>22</v>
      </c>
      <c r="C224" s="28">
        <f t="shared" si="11"/>
        <v>8.1991300000000267E-3</v>
      </c>
      <c r="D224" s="28">
        <f t="shared" si="11"/>
        <v>-0.53682179000000008</v>
      </c>
      <c r="E224" s="28">
        <f t="shared" si="11"/>
        <v>-6.9458649999999983E-2</v>
      </c>
      <c r="F224" s="28">
        <f t="shared" si="11"/>
        <v>-7.2140519999999986E-2</v>
      </c>
      <c r="G224" s="28">
        <f t="shared" si="11"/>
        <v>-4.5914549999999943E-2</v>
      </c>
      <c r="H224" s="28">
        <f t="shared" si="11"/>
        <v>-7.7607539999999975E-2</v>
      </c>
      <c r="I224" s="28">
        <f t="shared" si="11"/>
        <v>6.7795290000000064E-2</v>
      </c>
      <c r="J224" s="28">
        <f t="shared" si="11"/>
        <v>1.8102589999999974E-2</v>
      </c>
      <c r="K224" s="28">
        <f t="shared" si="11"/>
        <v>1.6177019999999986E-2</v>
      </c>
      <c r="L224" s="28">
        <f t="shared" si="11"/>
        <v>6.1958100000000071E-2</v>
      </c>
      <c r="M224" s="28">
        <f t="shared" si="11"/>
        <v>-5.6073550000000028E-2</v>
      </c>
      <c r="N224" s="28">
        <f t="shared" si="11"/>
        <v>-0.10695046000000008</v>
      </c>
      <c r="O224" s="39">
        <f t="shared" si="12"/>
        <v>-0.79273493000000006</v>
      </c>
    </row>
    <row r="225" spans="1:15" x14ac:dyDescent="0.2">
      <c r="A225" s="10">
        <v>1014</v>
      </c>
      <c r="B225" s="10" t="s">
        <v>23</v>
      </c>
      <c r="C225" s="28">
        <f t="shared" si="11"/>
        <v>7.4478364299999997</v>
      </c>
      <c r="D225" s="28">
        <f t="shared" si="11"/>
        <v>9.5615265100000002</v>
      </c>
      <c r="E225" s="28">
        <f t="shared" si="11"/>
        <v>11.166214210000001</v>
      </c>
      <c r="F225" s="28">
        <f t="shared" si="11"/>
        <v>10.327359719999999</v>
      </c>
      <c r="G225" s="28">
        <f t="shared" si="11"/>
        <v>9.5292031000000001</v>
      </c>
      <c r="H225" s="28">
        <f t="shared" si="11"/>
        <v>9.1544100600000036</v>
      </c>
      <c r="I225" s="28">
        <f t="shared" si="11"/>
        <v>11.480179750000001</v>
      </c>
      <c r="J225" s="28">
        <f t="shared" si="11"/>
        <v>11.009480100000005</v>
      </c>
      <c r="K225" s="28">
        <f t="shared" si="11"/>
        <v>11.180178080000001</v>
      </c>
      <c r="L225" s="28">
        <f t="shared" si="11"/>
        <v>10.097636009999999</v>
      </c>
      <c r="M225" s="28">
        <f t="shared" si="11"/>
        <v>9.6757196400000005</v>
      </c>
      <c r="N225" s="28">
        <f t="shared" si="11"/>
        <v>9.769198369999998</v>
      </c>
      <c r="O225" s="39">
        <f t="shared" si="12"/>
        <v>120.39894198000002</v>
      </c>
    </row>
    <row r="226" spans="1:15" x14ac:dyDescent="0.2">
      <c r="A226" s="10">
        <v>1015</v>
      </c>
      <c r="B226" s="10" t="s">
        <v>24</v>
      </c>
      <c r="C226" s="28">
        <f t="shared" si="11"/>
        <v>0.15532641000000003</v>
      </c>
      <c r="D226" s="28">
        <f t="shared" si="11"/>
        <v>0.18241854000000002</v>
      </c>
      <c r="E226" s="28">
        <f t="shared" si="11"/>
        <v>0.18373353000000003</v>
      </c>
      <c r="F226" s="28">
        <f t="shared" si="11"/>
        <v>9.2788290000000107E-2</v>
      </c>
      <c r="G226" s="28">
        <f t="shared" si="11"/>
        <v>0.27055116999999984</v>
      </c>
      <c r="H226" s="28">
        <f t="shared" si="11"/>
        <v>0.10503070999999964</v>
      </c>
      <c r="I226" s="28">
        <f t="shared" si="11"/>
        <v>0.38209960000000032</v>
      </c>
      <c r="J226" s="28">
        <f t="shared" si="11"/>
        <v>0.64694979000000052</v>
      </c>
      <c r="K226" s="28">
        <f t="shared" si="11"/>
        <v>-8.7009379999999359E-2</v>
      </c>
      <c r="L226" s="28">
        <f t="shared" si="11"/>
        <v>0.30662168999999984</v>
      </c>
      <c r="M226" s="28">
        <f t="shared" si="11"/>
        <v>0.20999311000000009</v>
      </c>
      <c r="N226" s="28">
        <f t="shared" si="11"/>
        <v>3.2529799999998499E-3</v>
      </c>
      <c r="O226" s="39">
        <f t="shared" si="12"/>
        <v>2.4517564400000014</v>
      </c>
    </row>
    <row r="227" spans="1:15" x14ac:dyDescent="0.2">
      <c r="A227" s="10">
        <v>1016</v>
      </c>
      <c r="B227" s="10" t="s">
        <v>25</v>
      </c>
      <c r="C227" s="28">
        <f t="shared" si="11"/>
        <v>0.77409374000000031</v>
      </c>
      <c r="D227" s="28">
        <f t="shared" si="11"/>
        <v>0.65072678000000006</v>
      </c>
      <c r="E227" s="28">
        <f t="shared" si="11"/>
        <v>0.75945308999999961</v>
      </c>
      <c r="F227" s="28">
        <f t="shared" si="11"/>
        <v>0.83638658999999982</v>
      </c>
      <c r="G227" s="28">
        <f t="shared" si="11"/>
        <v>0.84529764999999979</v>
      </c>
      <c r="H227" s="28">
        <f t="shared" si="11"/>
        <v>0.87251230000000057</v>
      </c>
      <c r="I227" s="28">
        <f t="shared" si="11"/>
        <v>1.3767880199999996</v>
      </c>
      <c r="J227" s="28">
        <f t="shared" si="11"/>
        <v>1.1900891900000001</v>
      </c>
      <c r="K227" s="28">
        <f t="shared" si="11"/>
        <v>1.0141324200000001</v>
      </c>
      <c r="L227" s="28">
        <f t="shared" si="11"/>
        <v>0.91952469999999997</v>
      </c>
      <c r="M227" s="28">
        <f t="shared" si="11"/>
        <v>0.82599141999999981</v>
      </c>
      <c r="N227" s="28">
        <f t="shared" si="11"/>
        <v>0.74410164999999973</v>
      </c>
      <c r="O227" s="39">
        <f t="shared" si="12"/>
        <v>10.809097549999999</v>
      </c>
    </row>
    <row r="228" spans="1:15" x14ac:dyDescent="0.2">
      <c r="A228" s="10">
        <v>1017</v>
      </c>
      <c r="B228" s="10" t="s">
        <v>26</v>
      </c>
      <c r="C228" s="28">
        <f t="shared" si="11"/>
        <v>2.2911661099999998</v>
      </c>
      <c r="D228" s="28">
        <f t="shared" si="11"/>
        <v>2.3565643699999996</v>
      </c>
      <c r="E228" s="28">
        <f t="shared" si="11"/>
        <v>2.3074837199999996</v>
      </c>
      <c r="F228" s="28">
        <f t="shared" si="11"/>
        <v>2.45170602</v>
      </c>
      <c r="G228" s="28">
        <f t="shared" si="11"/>
        <v>2.3222448</v>
      </c>
      <c r="H228" s="28">
        <f t="shared" si="11"/>
        <v>1.9292609300000003</v>
      </c>
      <c r="I228" s="28">
        <f t="shared" si="11"/>
        <v>2.7276882000000011</v>
      </c>
      <c r="J228" s="28">
        <f t="shared" si="11"/>
        <v>2.8255655100000001</v>
      </c>
      <c r="K228" s="28">
        <f t="shared" si="11"/>
        <v>2.2975312000000003</v>
      </c>
      <c r="L228" s="28">
        <f t="shared" si="11"/>
        <v>2.4078182799999999</v>
      </c>
      <c r="M228" s="28">
        <f t="shared" si="11"/>
        <v>2.2532390900000006</v>
      </c>
      <c r="N228" s="28">
        <f t="shared" si="11"/>
        <v>1.8443347999999999</v>
      </c>
      <c r="O228" s="39">
        <f t="shared" si="12"/>
        <v>28.014603030000004</v>
      </c>
    </row>
    <row r="229" spans="1:15" x14ac:dyDescent="0.2">
      <c r="A229" s="10">
        <v>1018</v>
      </c>
      <c r="B229" s="10" t="s">
        <v>27</v>
      </c>
      <c r="C229" s="28">
        <f t="shared" si="11"/>
        <v>0.92599520000000002</v>
      </c>
      <c r="D229" s="28">
        <f t="shared" si="11"/>
        <v>0.7116472800000001</v>
      </c>
      <c r="E229" s="28">
        <f t="shared" si="11"/>
        <v>0.92208513999999975</v>
      </c>
      <c r="F229" s="28">
        <f t="shared" si="11"/>
        <v>0.87317822</v>
      </c>
      <c r="G229" s="28">
        <f t="shared" si="11"/>
        <v>0.90048129000000032</v>
      </c>
      <c r="H229" s="28">
        <f t="shared" si="11"/>
        <v>0.72338080999999999</v>
      </c>
      <c r="I229" s="28">
        <f t="shared" si="11"/>
        <v>1.1059029900000001</v>
      </c>
      <c r="J229" s="28">
        <f t="shared" si="11"/>
        <v>1.2395050600000004</v>
      </c>
      <c r="K229" s="28">
        <f t="shared" si="11"/>
        <v>0.95936223999999948</v>
      </c>
      <c r="L229" s="28">
        <f t="shared" si="11"/>
        <v>0.98703297999999984</v>
      </c>
      <c r="M229" s="28">
        <f t="shared" si="11"/>
        <v>0.78074235000000003</v>
      </c>
      <c r="N229" s="28">
        <f t="shared" si="11"/>
        <v>0.69534168999999935</v>
      </c>
      <c r="O229" s="39">
        <f t="shared" si="12"/>
        <v>10.824655250000001</v>
      </c>
    </row>
    <row r="230" spans="1:15" x14ac:dyDescent="0.2">
      <c r="A230" s="10">
        <v>1019</v>
      </c>
      <c r="B230" s="10" t="s">
        <v>28</v>
      </c>
      <c r="C230" s="28">
        <f t="shared" si="11"/>
        <v>0.26659571000000015</v>
      </c>
      <c r="D230" s="28">
        <f t="shared" si="11"/>
        <v>0.24876967000000016</v>
      </c>
      <c r="E230" s="28">
        <f t="shared" si="11"/>
        <v>0.25438943000000014</v>
      </c>
      <c r="F230" s="28">
        <f t="shared" si="11"/>
        <v>0.26280634000000003</v>
      </c>
      <c r="G230" s="28">
        <f t="shared" si="11"/>
        <v>0.21130254000000015</v>
      </c>
      <c r="H230" s="28">
        <f t="shared" si="11"/>
        <v>0.17563178999999995</v>
      </c>
      <c r="I230" s="28">
        <f t="shared" si="11"/>
        <v>0.46369707999999998</v>
      </c>
      <c r="J230" s="28">
        <f t="shared" si="11"/>
        <v>0.36459766000000005</v>
      </c>
      <c r="K230" s="28">
        <f t="shared" si="11"/>
        <v>0.20495974999999989</v>
      </c>
      <c r="L230" s="28">
        <f t="shared" si="11"/>
        <v>0.25544531999999998</v>
      </c>
      <c r="M230" s="28">
        <f t="shared" si="11"/>
        <v>0.20113075999999996</v>
      </c>
      <c r="N230" s="28">
        <f t="shared" si="11"/>
        <v>0.21840239000000028</v>
      </c>
      <c r="O230" s="39">
        <f t="shared" si="12"/>
        <v>3.1277284400000012</v>
      </c>
    </row>
    <row r="231" spans="1:15" x14ac:dyDescent="0.2">
      <c r="A231" s="10">
        <v>1020</v>
      </c>
      <c r="B231" s="10" t="s">
        <v>29</v>
      </c>
      <c r="C231" s="28">
        <f t="shared" ref="C231:N241" si="13">+C169-C200</f>
        <v>3.4223199100000001</v>
      </c>
      <c r="D231" s="28">
        <f t="shared" si="13"/>
        <v>3.1859499499999999</v>
      </c>
      <c r="E231" s="28">
        <f t="shared" si="13"/>
        <v>3.38478754</v>
      </c>
      <c r="F231" s="28">
        <f t="shared" si="13"/>
        <v>3.5551338999999986</v>
      </c>
      <c r="G231" s="28">
        <f t="shared" si="13"/>
        <v>2.8436336700000009</v>
      </c>
      <c r="H231" s="28">
        <f t="shared" si="13"/>
        <v>3.04765</v>
      </c>
      <c r="I231" s="28">
        <f t="shared" si="13"/>
        <v>3.9696197900000003</v>
      </c>
      <c r="J231" s="28">
        <f t="shared" si="13"/>
        <v>3.6904866899999993</v>
      </c>
      <c r="K231" s="28">
        <f t="shared" si="13"/>
        <v>2.9372901600000016</v>
      </c>
      <c r="L231" s="28">
        <f t="shared" si="13"/>
        <v>3.2290665499999989</v>
      </c>
      <c r="M231" s="28">
        <f t="shared" si="13"/>
        <v>2.7526130599999989</v>
      </c>
      <c r="N231" s="28">
        <f t="shared" si="13"/>
        <v>3.2125476299999995</v>
      </c>
      <c r="O231" s="39">
        <f t="shared" si="12"/>
        <v>39.231098850000009</v>
      </c>
    </row>
    <row r="232" spans="1:15" x14ac:dyDescent="0.2">
      <c r="A232" s="10">
        <v>1021</v>
      </c>
      <c r="B232" s="10" t="s">
        <v>30</v>
      </c>
      <c r="C232" s="28">
        <f t="shared" si="13"/>
        <v>0.70803002000000015</v>
      </c>
      <c r="D232" s="28">
        <f t="shared" si="13"/>
        <v>0.69136556999999976</v>
      </c>
      <c r="E232" s="28">
        <f t="shared" si="13"/>
        <v>0.72761417000000017</v>
      </c>
      <c r="F232" s="28">
        <f t="shared" si="13"/>
        <v>0.94873202000000001</v>
      </c>
      <c r="G232" s="28">
        <f t="shared" si="13"/>
        <v>0.66032469000000016</v>
      </c>
      <c r="H232" s="28">
        <f t="shared" si="13"/>
        <v>0.53612310000000007</v>
      </c>
      <c r="I232" s="28">
        <f t="shared" si="13"/>
        <v>0.86626655999999991</v>
      </c>
      <c r="J232" s="28">
        <f t="shared" si="13"/>
        <v>0.8332272500000002</v>
      </c>
      <c r="K232" s="28">
        <f t="shared" si="13"/>
        <v>0.76030277999999973</v>
      </c>
      <c r="L232" s="28">
        <f t="shared" si="13"/>
        <v>0.81324058999999982</v>
      </c>
      <c r="M232" s="28">
        <f t="shared" si="13"/>
        <v>0.69251417000000015</v>
      </c>
      <c r="N232" s="28">
        <f t="shared" si="13"/>
        <v>0.40963447000000008</v>
      </c>
      <c r="O232" s="39">
        <f t="shared" si="12"/>
        <v>8.6473753900000006</v>
      </c>
    </row>
    <row r="233" spans="1:15" x14ac:dyDescent="0.2">
      <c r="A233" s="10">
        <v>1022</v>
      </c>
      <c r="B233" s="10" t="s">
        <v>31</v>
      </c>
      <c r="C233" s="28">
        <f t="shared" si="13"/>
        <v>3.7270435200000001</v>
      </c>
      <c r="D233" s="28">
        <f t="shared" si="13"/>
        <v>4.0820118799999996</v>
      </c>
      <c r="E233" s="28">
        <f t="shared" si="13"/>
        <v>4.23760241</v>
      </c>
      <c r="F233" s="28">
        <f t="shared" si="13"/>
        <v>4.3599844599999988</v>
      </c>
      <c r="G233" s="28">
        <f t="shared" si="13"/>
        <v>3.8361007100000002</v>
      </c>
      <c r="H233" s="28">
        <f t="shared" si="13"/>
        <v>3.4025384499999993</v>
      </c>
      <c r="I233" s="28">
        <f t="shared" si="13"/>
        <v>4.7929334900000011</v>
      </c>
      <c r="J233" s="28">
        <f t="shared" si="13"/>
        <v>5.0111891800000006</v>
      </c>
      <c r="K233" s="28">
        <f t="shared" si="13"/>
        <v>4.4926168300000011</v>
      </c>
      <c r="L233" s="28">
        <f t="shared" si="13"/>
        <v>3.9501582699999997</v>
      </c>
      <c r="M233" s="28">
        <f t="shared" si="13"/>
        <v>4.157935779999999</v>
      </c>
      <c r="N233" s="28">
        <f t="shared" si="13"/>
        <v>1.8893220399999997</v>
      </c>
      <c r="O233" s="39">
        <f t="shared" si="12"/>
        <v>47.93943702</v>
      </c>
    </row>
    <row r="234" spans="1:15" x14ac:dyDescent="0.2">
      <c r="A234" s="10">
        <v>1023</v>
      </c>
      <c r="B234" s="10" t="s">
        <v>32</v>
      </c>
      <c r="C234" s="28">
        <f t="shared" si="13"/>
        <v>0.84136067000000037</v>
      </c>
      <c r="D234" s="28">
        <f t="shared" si="13"/>
        <v>0.74412062000000012</v>
      </c>
      <c r="E234" s="28">
        <f t="shared" si="13"/>
        <v>0.70383111999999981</v>
      </c>
      <c r="F234" s="28">
        <f t="shared" si="13"/>
        <v>0.85558498000000016</v>
      </c>
      <c r="G234" s="28">
        <f t="shared" si="13"/>
        <v>0.76248073000000005</v>
      </c>
      <c r="H234" s="28">
        <f t="shared" si="13"/>
        <v>0.70089986000000004</v>
      </c>
      <c r="I234" s="28">
        <f t="shared" si="13"/>
        <v>0.98150946999999988</v>
      </c>
      <c r="J234" s="28">
        <f t="shared" si="13"/>
        <v>1.0070667299999996</v>
      </c>
      <c r="K234" s="28">
        <f t="shared" si="13"/>
        <v>0.84203558000000001</v>
      </c>
      <c r="L234" s="28">
        <f t="shared" si="13"/>
        <v>0.82507383999999995</v>
      </c>
      <c r="M234" s="28">
        <f t="shared" si="13"/>
        <v>0.69060737999999966</v>
      </c>
      <c r="N234" s="28">
        <f t="shared" si="13"/>
        <v>0.65210238000000009</v>
      </c>
      <c r="O234" s="39">
        <f t="shared" si="12"/>
        <v>9.6066733600000003</v>
      </c>
    </row>
    <row r="235" spans="1:15" x14ac:dyDescent="0.2">
      <c r="A235" s="10">
        <v>1024</v>
      </c>
      <c r="B235" s="10" t="s">
        <v>33</v>
      </c>
      <c r="C235" s="28">
        <f t="shared" si="13"/>
        <v>8.4292485299999989</v>
      </c>
      <c r="D235" s="28">
        <f t="shared" si="13"/>
        <v>8.0566717600000004</v>
      </c>
      <c r="E235" s="28">
        <f t="shared" si="13"/>
        <v>9.6766314100000024</v>
      </c>
      <c r="F235" s="28">
        <f t="shared" si="13"/>
        <v>9.8074797499999953</v>
      </c>
      <c r="G235" s="28">
        <f t="shared" si="13"/>
        <v>8.5562584900000012</v>
      </c>
      <c r="H235" s="28">
        <f t="shared" si="13"/>
        <v>8.1191397099999971</v>
      </c>
      <c r="I235" s="28">
        <f t="shared" si="13"/>
        <v>9.2933259500000034</v>
      </c>
      <c r="J235" s="28">
        <f t="shared" si="13"/>
        <v>9.1604399399999998</v>
      </c>
      <c r="K235" s="28">
        <f t="shared" si="13"/>
        <v>8.7404940400000015</v>
      </c>
      <c r="L235" s="28">
        <f t="shared" si="13"/>
        <v>9.2499228799999997</v>
      </c>
      <c r="M235" s="28">
        <f t="shared" si="13"/>
        <v>8.3463919799999999</v>
      </c>
      <c r="N235" s="28">
        <f t="shared" si="13"/>
        <v>8.778157049999999</v>
      </c>
      <c r="O235" s="39">
        <f t="shared" si="12"/>
        <v>106.21416149000001</v>
      </c>
    </row>
    <row r="236" spans="1:15" x14ac:dyDescent="0.2">
      <c r="A236" s="10">
        <v>1025</v>
      </c>
      <c r="B236" s="10" t="s">
        <v>34</v>
      </c>
      <c r="C236" s="28">
        <f t="shared" si="13"/>
        <v>0.7346347000000002</v>
      </c>
      <c r="D236" s="28">
        <f t="shared" si="13"/>
        <v>0.59714214000000032</v>
      </c>
      <c r="E236" s="28">
        <f t="shared" si="13"/>
        <v>0.57936018000000034</v>
      </c>
      <c r="F236" s="28">
        <f t="shared" si="13"/>
        <v>0.81332061000000011</v>
      </c>
      <c r="G236" s="28">
        <f t="shared" si="13"/>
        <v>0.65953682999999996</v>
      </c>
      <c r="H236" s="28">
        <f t="shared" si="13"/>
        <v>0.52564213000000048</v>
      </c>
      <c r="I236" s="28">
        <f t="shared" si="13"/>
        <v>0.87701184000000032</v>
      </c>
      <c r="J236" s="28">
        <f t="shared" si="13"/>
        <v>0.9889231500000002</v>
      </c>
      <c r="K236" s="28">
        <f t="shared" si="13"/>
        <v>0.79004716000000008</v>
      </c>
      <c r="L236" s="28">
        <f t="shared" si="13"/>
        <v>0.76850081000000003</v>
      </c>
      <c r="M236" s="28">
        <f t="shared" si="13"/>
        <v>0.82137830000000012</v>
      </c>
      <c r="N236" s="28">
        <f t="shared" si="13"/>
        <v>0.60901407999999946</v>
      </c>
      <c r="O236" s="39">
        <f t="shared" si="12"/>
        <v>8.7645119300000012</v>
      </c>
    </row>
    <row r="237" spans="1:15" x14ac:dyDescent="0.2">
      <c r="A237" s="10">
        <v>1026</v>
      </c>
      <c r="B237" s="10" t="s">
        <v>35</v>
      </c>
      <c r="C237" s="28">
        <f t="shared" si="13"/>
        <v>0.24711548999999988</v>
      </c>
      <c r="D237" s="28">
        <f t="shared" si="13"/>
        <v>0.26946935999999999</v>
      </c>
      <c r="E237" s="28">
        <f t="shared" si="13"/>
        <v>0.21771184999999982</v>
      </c>
      <c r="F237" s="28">
        <f t="shared" si="13"/>
        <v>0.22442898000000011</v>
      </c>
      <c r="G237" s="28">
        <f t="shared" si="13"/>
        <v>0.25548913999999984</v>
      </c>
      <c r="H237" s="28">
        <f t="shared" si="13"/>
        <v>0.16188604000000006</v>
      </c>
      <c r="I237" s="28">
        <f t="shared" si="13"/>
        <v>0.31867155000000003</v>
      </c>
      <c r="J237" s="28">
        <f t="shared" si="13"/>
        <v>0.37772924999999991</v>
      </c>
      <c r="K237" s="28">
        <f t="shared" si="13"/>
        <v>0.28157698999999992</v>
      </c>
      <c r="L237" s="28">
        <f t="shared" si="13"/>
        <v>0.27080324</v>
      </c>
      <c r="M237" s="28">
        <f t="shared" si="13"/>
        <v>0.22308340000000015</v>
      </c>
      <c r="N237" s="28">
        <f t="shared" si="13"/>
        <v>0.10239989000000005</v>
      </c>
      <c r="O237" s="39">
        <f t="shared" si="12"/>
        <v>2.9503651799999995</v>
      </c>
    </row>
    <row r="238" spans="1:15" x14ac:dyDescent="0.2">
      <c r="A238" s="10">
        <v>1027</v>
      </c>
      <c r="B238" s="10" t="s">
        <v>36</v>
      </c>
      <c r="C238" s="28">
        <f t="shared" si="13"/>
        <v>0.60342799999999985</v>
      </c>
      <c r="D238" s="28">
        <f t="shared" si="13"/>
        <v>0.64827740999999961</v>
      </c>
      <c r="E238" s="28">
        <f t="shared" si="13"/>
        <v>0.58731073000000011</v>
      </c>
      <c r="F238" s="28">
        <f t="shared" si="13"/>
        <v>0.58073488999999978</v>
      </c>
      <c r="G238" s="28">
        <f t="shared" si="13"/>
        <v>0.52697981000000005</v>
      </c>
      <c r="H238" s="28">
        <f t="shared" si="13"/>
        <v>0.48305809000000011</v>
      </c>
      <c r="I238" s="28">
        <f t="shared" si="13"/>
        <v>0.86771111000000012</v>
      </c>
      <c r="J238" s="28">
        <f t="shared" si="13"/>
        <v>0.81877421999999989</v>
      </c>
      <c r="K238" s="28">
        <f t="shared" si="13"/>
        <v>0.62952343000000022</v>
      </c>
      <c r="L238" s="28">
        <f t="shared" si="13"/>
        <v>0.59670146999999985</v>
      </c>
      <c r="M238" s="28">
        <f t="shared" si="13"/>
        <v>0.52989364999999977</v>
      </c>
      <c r="N238" s="28">
        <f t="shared" si="13"/>
        <v>0.4753087899999997</v>
      </c>
      <c r="O238" s="39">
        <f t="shared" si="12"/>
        <v>7.3477015999999997</v>
      </c>
    </row>
    <row r="239" spans="1:15" x14ac:dyDescent="0.2">
      <c r="A239" s="10">
        <v>1028</v>
      </c>
      <c r="B239" s="10" t="s">
        <v>37</v>
      </c>
      <c r="C239" s="28">
        <f t="shared" si="13"/>
        <v>3.5875583599999996</v>
      </c>
      <c r="D239" s="28">
        <f t="shared" si="13"/>
        <v>4.0615940900000016</v>
      </c>
      <c r="E239" s="28">
        <f t="shared" si="13"/>
        <v>3.6666350500000009</v>
      </c>
      <c r="F239" s="28">
        <f t="shared" si="13"/>
        <v>4.0163406800000008</v>
      </c>
      <c r="G239" s="28">
        <f t="shared" si="13"/>
        <v>3.8878615499999998</v>
      </c>
      <c r="H239" s="28">
        <f t="shared" si="13"/>
        <v>2.7741850300000004</v>
      </c>
      <c r="I239" s="28">
        <f t="shared" si="13"/>
        <v>4.4288970699999997</v>
      </c>
      <c r="J239" s="28">
        <f t="shared" si="13"/>
        <v>4.2500034500000012</v>
      </c>
      <c r="K239" s="28">
        <f t="shared" si="13"/>
        <v>3.7357606500000018</v>
      </c>
      <c r="L239" s="28">
        <f t="shared" si="13"/>
        <v>4.0700778599999996</v>
      </c>
      <c r="M239" s="28">
        <f t="shared" si="13"/>
        <v>3.6881615299999986</v>
      </c>
      <c r="N239" s="28">
        <f t="shared" si="13"/>
        <v>6.0519515899999998</v>
      </c>
      <c r="O239" s="39">
        <f t="shared" si="12"/>
        <v>48.219026910000011</v>
      </c>
    </row>
    <row r="240" spans="1:15" x14ac:dyDescent="0.2">
      <c r="A240" s="10">
        <v>1029</v>
      </c>
      <c r="B240" s="10" t="s">
        <v>38</v>
      </c>
      <c r="C240" s="28">
        <f t="shared" si="13"/>
        <v>0.36193538999999991</v>
      </c>
      <c r="D240" s="28">
        <f t="shared" si="13"/>
        <v>0.3871942699999999</v>
      </c>
      <c r="E240" s="28">
        <f t="shared" si="13"/>
        <v>0.31000824000000016</v>
      </c>
      <c r="F240" s="28">
        <f t="shared" si="13"/>
        <v>0.44813300999999989</v>
      </c>
      <c r="G240" s="28">
        <f t="shared" si="13"/>
        <v>0.34657330999999997</v>
      </c>
      <c r="H240" s="28">
        <f t="shared" si="13"/>
        <v>0.29749383999999984</v>
      </c>
      <c r="I240" s="28">
        <f t="shared" si="13"/>
        <v>0.48357184000000003</v>
      </c>
      <c r="J240" s="28">
        <f t="shared" si="13"/>
        <v>0.43950385999999997</v>
      </c>
      <c r="K240" s="28">
        <f t="shared" si="13"/>
        <v>0.36460585000000012</v>
      </c>
      <c r="L240" s="28">
        <f t="shared" si="13"/>
        <v>0.32221089000000008</v>
      </c>
      <c r="M240" s="28">
        <f t="shared" si="13"/>
        <v>0.1825394600000001</v>
      </c>
      <c r="N240" s="28">
        <f t="shared" si="13"/>
        <v>0.31282816000000002</v>
      </c>
      <c r="O240" s="39">
        <f t="shared" si="12"/>
        <v>4.2565981199999996</v>
      </c>
    </row>
    <row r="241" spans="1:15" x14ac:dyDescent="0.2">
      <c r="A241" s="15">
        <v>1030</v>
      </c>
      <c r="B241" s="15" t="s">
        <v>18</v>
      </c>
      <c r="C241" s="30">
        <f t="shared" si="13"/>
        <v>0.54040918999999976</v>
      </c>
      <c r="D241" s="30">
        <f t="shared" si="13"/>
        <v>0.56904463000000016</v>
      </c>
      <c r="E241" s="30">
        <f t="shared" si="13"/>
        <v>0.45700262000000003</v>
      </c>
      <c r="F241" s="30">
        <f t="shared" si="13"/>
        <v>0.31155386000000007</v>
      </c>
      <c r="G241" s="30">
        <f t="shared" si="13"/>
        <v>0.49638864000000005</v>
      </c>
      <c r="H241" s="30">
        <f t="shared" si="13"/>
        <v>0.46053062</v>
      </c>
      <c r="I241" s="30">
        <f t="shared" si="13"/>
        <v>0.63958497000000036</v>
      </c>
      <c r="J241" s="30">
        <f t="shared" si="13"/>
        <v>0.63998096000000004</v>
      </c>
      <c r="K241" s="30">
        <f t="shared" si="13"/>
        <v>0.43483038000000018</v>
      </c>
      <c r="L241" s="30">
        <f t="shared" si="13"/>
        <v>0.66713389999999984</v>
      </c>
      <c r="M241" s="30">
        <f t="shared" si="13"/>
        <v>0.44567648999999931</v>
      </c>
      <c r="N241" s="30">
        <f t="shared" si="13"/>
        <v>0.21780237999999974</v>
      </c>
      <c r="O241" s="40">
        <f t="shared" si="12"/>
        <v>5.8799386400000007</v>
      </c>
    </row>
    <row r="242" spans="1:15" x14ac:dyDescent="0.2">
      <c r="A242" s="4">
        <v>10300</v>
      </c>
      <c r="B242" s="4" t="s">
        <v>59</v>
      </c>
      <c r="C242" s="25">
        <f>SUM(C214:C241)</f>
        <v>79.693474950000024</v>
      </c>
      <c r="D242" s="25">
        <f t="shared" ref="D242:O242" si="14">SUM(D214:D241)</f>
        <v>89.817278949999988</v>
      </c>
      <c r="E242" s="25">
        <f t="shared" si="14"/>
        <v>93.63058940999997</v>
      </c>
      <c r="F242" s="25">
        <f t="shared" si="14"/>
        <v>93.321747790000018</v>
      </c>
      <c r="G242" s="25">
        <f t="shared" si="14"/>
        <v>90.370037309999972</v>
      </c>
      <c r="H242" s="25">
        <f t="shared" si="14"/>
        <v>82.843567329999985</v>
      </c>
      <c r="I242" s="25">
        <f t="shared" si="14"/>
        <v>102.01121273000004</v>
      </c>
      <c r="J242" s="25">
        <f t="shared" si="14"/>
        <v>103.84786985000002</v>
      </c>
      <c r="K242" s="25">
        <f t="shared" si="14"/>
        <v>94.690008500000019</v>
      </c>
      <c r="L242" s="25">
        <f t="shared" si="14"/>
        <v>92.438314840000004</v>
      </c>
      <c r="M242" s="25">
        <f t="shared" si="14"/>
        <v>88.124923160000023</v>
      </c>
      <c r="N242" s="25">
        <f t="shared" si="14"/>
        <v>83.638129439999986</v>
      </c>
      <c r="O242" s="25">
        <f t="shared" si="14"/>
        <v>1094.4271542600002</v>
      </c>
    </row>
    <row r="243" spans="1:15" x14ac:dyDescent="0.2">
      <c r="A243" s="32"/>
      <c r="B243" s="32"/>
      <c r="C243"/>
      <c r="D243"/>
      <c r="E243"/>
      <c r="F243"/>
      <c r="G243"/>
      <c r="H243"/>
      <c r="I243"/>
      <c r="J243"/>
      <c r="K243"/>
      <c r="L243"/>
      <c r="M243"/>
      <c r="N243"/>
      <c r="O243" s="3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K272"/>
  <sheetViews>
    <sheetView topLeftCell="A97" zoomScale="55" zoomScaleNormal="55" workbookViewId="0">
      <selection activeCell="H116" sqref="H116"/>
    </sheetView>
  </sheetViews>
  <sheetFormatPr defaultRowHeight="14.25" x14ac:dyDescent="0.2"/>
  <cols>
    <col min="1" max="1" width="6" style="41" bestFit="1" customWidth="1"/>
    <col min="2" max="2" width="16" style="41" bestFit="1" customWidth="1"/>
    <col min="3" max="14" width="9.75" style="41" bestFit="1" customWidth="1"/>
    <col min="15" max="15" width="10.625" style="41" bestFit="1" customWidth="1"/>
    <col min="18" max="18" width="15.125" bestFit="1" customWidth="1"/>
    <col min="31" max="31" width="11.25" bestFit="1" customWidth="1"/>
    <col min="47" max="47" width="11.25" bestFit="1" customWidth="1"/>
  </cols>
  <sheetData>
    <row r="1" spans="1:15" x14ac:dyDescent="0.2">
      <c r="A1" s="3" t="s">
        <v>52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55</v>
      </c>
    </row>
    <row r="2" spans="1:15" x14ac:dyDescent="0.2">
      <c r="A2" s="7">
        <v>1004</v>
      </c>
      <c r="B2" s="7" t="s">
        <v>94</v>
      </c>
      <c r="C2" s="8">
        <f>+'[7]ผู้ใช้น้ำเพิ่มปกติ-กศผ.'!R5</f>
        <v>598.03589769926043</v>
      </c>
      <c r="D2" s="8">
        <f>+'[7]ผู้ใช้น้ำเพิ่มปกติ-กศผ.'!S5</f>
        <v>530.77958093672964</v>
      </c>
      <c r="E2" s="8">
        <f>+'[7]ผู้ใช้น้ำเพิ่มปกติ-กศผ.'!T5</f>
        <v>546.41213023829084</v>
      </c>
      <c r="F2" s="8">
        <f>+'[7]ผู้ใช้น้ำเพิ่มปกติ-กศผ.'!U5</f>
        <v>374.81763557929332</v>
      </c>
      <c r="G2" s="8">
        <f>+'[7]ผู้ใช้น้ำเพิ่มปกติ-กศผ.'!V5</f>
        <v>528.59829498767465</v>
      </c>
      <c r="H2" s="8">
        <f>+'[7]ผู้ใช้น้ำเพิ่มปกติ-กศผ.'!W5</f>
        <v>594.76396877567788</v>
      </c>
      <c r="I2" s="8">
        <f>+'[7]ผู้ใช้น้ำเพิ่มปกติ-กศผ.'!X5</f>
        <v>483.5183853738701</v>
      </c>
      <c r="J2" s="8">
        <f>+'[7]ผู้ใช้น้ำเพิ่มปกติ-กศผ.'!Y5</f>
        <v>600.21718364831554</v>
      </c>
      <c r="K2" s="8">
        <f>+'[7]ผู้ใช้น้ำเพิ่มปกติ-กศผ.'!Z5</f>
        <v>657.65771364009856</v>
      </c>
      <c r="L2" s="8">
        <f>+'[7]ผู้ใช้น้ำเพิ่มปกติ-กศผ.'!AA5</f>
        <v>550.04760682004928</v>
      </c>
      <c r="M2" s="8">
        <f>+'[7]ผู้ใช้น้ำเพิ่มปกติ-กศผ.'!AB5</f>
        <v>667.10995275267044</v>
      </c>
      <c r="N2" s="8">
        <f>+'[7]ผู้ใช้น้ำเพิ่มปกติ-กศผ.'!AC5</f>
        <v>947.04164954806902</v>
      </c>
      <c r="O2" s="9">
        <f>SUM(C2:N2)</f>
        <v>7079</v>
      </c>
    </row>
    <row r="3" spans="1:15" x14ac:dyDescent="0.2">
      <c r="A3" s="10">
        <v>1005</v>
      </c>
      <c r="B3" s="10" t="s">
        <v>13</v>
      </c>
      <c r="C3" s="11">
        <f>+'[7]ผู้ใช้น้ำเพิ่มปกติ-กศผ.'!R6</f>
        <v>6.4307304785894202</v>
      </c>
      <c r="D3" s="11">
        <f>+'[7]ผู้ใช้น้ำเพิ่มปกติ-กศผ.'!S6</f>
        <v>3.9143576826196473</v>
      </c>
      <c r="E3" s="11">
        <f>+'[7]ผู้ใช้น้ำเพิ่มปกติ-กศผ.'!T6</f>
        <v>9.2267002518891683</v>
      </c>
      <c r="F3" s="11">
        <f>+'[7]ผู้ใช้น้ำเพิ่มปกติ-กศผ.'!U6</f>
        <v>6.98992443324937</v>
      </c>
      <c r="G3" s="11">
        <f>+'[7]ผู้ใช้น้ำเพิ่มปกติ-กศผ.'!V6</f>
        <v>17.05541561712846</v>
      </c>
      <c r="H3" s="11">
        <f>+'[7]ผู้ใช้น้ำเพิ่มปกติ-กศผ.'!W6</f>
        <v>19.292191435768263</v>
      </c>
      <c r="I3" s="11">
        <f>+'[7]ผู้ใช้น้ำเพิ่มปกติ-กศผ.'!X6</f>
        <v>9.7858942065491163</v>
      </c>
      <c r="J3" s="11">
        <f>+'[7]ผู้ใช้น้ำเพิ่มปกติ-กศผ.'!Y6</f>
        <v>12.581863979848865</v>
      </c>
      <c r="K3" s="11">
        <f>+'[7]ผู้ใช้น้ำเพิ่มปกติ-กศผ.'!Z6</f>
        <v>5.5919395465994954</v>
      </c>
      <c r="L3" s="11">
        <f>+'[7]ผู้ใช้น้ำเพิ่มปกติ-กศผ.'!AA6</f>
        <v>6.4307304785894202</v>
      </c>
      <c r="M3" s="11">
        <f>+'[7]ผู้ใช้น้ำเพิ่มปกติ-กศผ.'!AB6</f>
        <v>6.1511335012594452</v>
      </c>
      <c r="N3" s="11">
        <f>+'[7]ผู้ใช้น้ำเพิ่มปกติ-กศผ.'!AC6</f>
        <v>7.5491183879093189</v>
      </c>
      <c r="O3" s="12">
        <f t="shared" ref="O3:O29" si="0">SUM(C3:N3)</f>
        <v>110.99999999999999</v>
      </c>
    </row>
    <row r="4" spans="1:15" x14ac:dyDescent="0.2">
      <c r="A4" s="10">
        <v>1006</v>
      </c>
      <c r="B4" s="10" t="s">
        <v>14</v>
      </c>
      <c r="C4" s="11">
        <f>+'[7]ผู้ใช้น้ำเพิ่มปกติ-กศผ.'!R7</f>
        <v>159.33367425210943</v>
      </c>
      <c r="D4" s="11">
        <f>+'[7]ผู้ใช้น้ำเพิ่มปกติ-กศผ.'!S7</f>
        <v>114.83150089491178</v>
      </c>
      <c r="E4" s="11">
        <f>+'[7]ผู้ใช้น้ำเพิ่มปกติ-กศผ.'!T7</f>
        <v>116.81820506264383</v>
      </c>
      <c r="F4" s="11">
        <f>+'[7]ผู้ใช้น้ำเพิ่มปกติ-กศผ.'!U7</f>
        <v>90.99105088212734</v>
      </c>
      <c r="G4" s="11">
        <f>+'[7]ผู้ใช้น้ำเพิ่มปกติ-กศผ.'!V7</f>
        <v>149.40015341344926</v>
      </c>
      <c r="H4" s="11">
        <f>+'[7]ผู้ใช้น้ำเพิ่มปกติ-กศผ.'!W7</f>
        <v>128.34108923548965</v>
      </c>
      <c r="I4" s="11">
        <f>+'[7]ผู้ใช้น้ำเพิ่มปกติ-กศผ.'!X7</f>
        <v>95.759140884684228</v>
      </c>
      <c r="J4" s="11">
        <f>+'[7]ผู้ใช้น้ำเพิ่มปกติ-กศผ.'!Y7</f>
        <v>155.36026591664537</v>
      </c>
      <c r="K4" s="11">
        <f>+'[7]ผู้ใช้น้ำเพิ่มปกติ-กศผ.'!Z7</f>
        <v>162.90974175402712</v>
      </c>
      <c r="L4" s="11">
        <f>+'[7]ผู้ใช้น้ำเพิ่มปกติ-กศผ.'!AA7</f>
        <v>137.08258757351061</v>
      </c>
      <c r="M4" s="11">
        <f>+'[7]ผู้ใช้น้ำเพิ่มปกติ-กศผ.'!AB7</f>
        <v>131.12247507031449</v>
      </c>
      <c r="N4" s="11">
        <f>+'[7]ผู้ใช้น้ำเพิ่มปกติ-กศผ.'!AC7</f>
        <v>112.05011506008694</v>
      </c>
      <c r="O4" s="12">
        <f t="shared" si="0"/>
        <v>1554.0000000000002</v>
      </c>
    </row>
    <row r="5" spans="1:15" x14ac:dyDescent="0.2">
      <c r="A5" s="10">
        <v>1007</v>
      </c>
      <c r="B5" s="10" t="s">
        <v>15</v>
      </c>
      <c r="C5" s="11">
        <f>+'[7]ผู้ใช้น้ำเพิ่มปกติ-กศผ.'!R8</f>
        <v>110.48736998514116</v>
      </c>
      <c r="D5" s="11">
        <f>+'[7]ผู้ใช้น้ำเพิ่มปกติ-กศผ.'!S8</f>
        <v>153.45468053491828</v>
      </c>
      <c r="E5" s="11">
        <f>+'[7]ผู้ใช้น้ำเพิ่มปกติ-กศผ.'!T8</f>
        <v>75.102526002971757</v>
      </c>
      <c r="F5" s="11">
        <f>+'[7]ผู้ใช้น้ำเพิ่มปกติ-กศผ.'!U8</f>
        <v>63.548291233283798</v>
      </c>
      <c r="G5" s="11">
        <f>+'[7]ผู้ใช้น้ำเพิ่มปกติ-กศผ.'!V8</f>
        <v>90.628528974739964</v>
      </c>
      <c r="H5" s="11">
        <f>+'[7]ผู้ใช้น้ำเพิ่มปกติ-กศผ.'!W8</f>
        <v>157.78751857355124</v>
      </c>
      <c r="I5" s="11">
        <f>+'[7]ผู้ใช้น้ำเพิ่มปกติ-กศผ.'!X8</f>
        <v>92.794947994056457</v>
      </c>
      <c r="J5" s="11">
        <f>+'[7]ผู้ใช้น้ำเพิ่มปกติ-กศผ.'!Y8</f>
        <v>106.15453194650817</v>
      </c>
      <c r="K5" s="11">
        <f>+'[7]ผู้ใช้น้ำเพิ่มปกติ-กศผ.'!Z8</f>
        <v>144.06686478454679</v>
      </c>
      <c r="L5" s="11">
        <f>+'[7]ผู้ใช้น้ำเพิ่มปกติ-กศผ.'!AA8</f>
        <v>88.101040118870714</v>
      </c>
      <c r="M5" s="11">
        <f>+'[7]ผู้ใช้น้ำเพิ่มปกติ-กศผ.'!AB8</f>
        <v>68.242199108469535</v>
      </c>
      <c r="N5" s="11">
        <f>+'[7]ผู้ใช้น้ำเพิ่มปกติ-กศผ.'!AC8</f>
        <v>64.631500742942038</v>
      </c>
      <c r="O5" s="12">
        <f t="shared" si="0"/>
        <v>1215</v>
      </c>
    </row>
    <row r="6" spans="1:15" x14ac:dyDescent="0.2">
      <c r="A6" s="10">
        <v>1008</v>
      </c>
      <c r="B6" s="10" t="s">
        <v>16</v>
      </c>
      <c r="C6" s="11">
        <f>+'[7]ผู้ใช้น้ำเพิ่มปกติ-กศผ.'!R9</f>
        <v>26.544554455445546</v>
      </c>
      <c r="D6" s="11">
        <f>+'[7]ผู้ใช้น้ำเพิ่มปกติ-กศผ.'!S9</f>
        <v>26.544554455445546</v>
      </c>
      <c r="E6" s="11">
        <f>+'[7]ผู้ใช้น้ำเพิ่มปกติ-กศผ.'!T9</f>
        <v>22.331133113311335</v>
      </c>
      <c r="F6" s="11">
        <f>+'[7]ผู้ใช้น้ำเพิ่มปกติ-กศผ.'!U9</f>
        <v>18.117711771177117</v>
      </c>
      <c r="G6" s="11">
        <f>+'[7]ผู้ใช้น้ำเพิ่มปกติ-กศผ.'!V9</f>
        <v>37.499449944994502</v>
      </c>
      <c r="H6" s="11">
        <f>+'[7]ผู้ใช้น้ำเพิ่มปกติ-กศผ.'!W9</f>
        <v>69.521452145214525</v>
      </c>
      <c r="I6" s="11">
        <f>+'[7]ผู้ใช้น้ำเพิ่มปกติ-กศผ.'!X9</f>
        <v>55.195819581958197</v>
      </c>
      <c r="J6" s="11">
        <f>+'[7]ผู้ใช้น้ำเพิ่มปกติ-กศผ.'!Y9</f>
        <v>28.229922992299226</v>
      </c>
      <c r="K6" s="11">
        <f>+'[7]ผู้ใช้น้ำเพิ่มปกติ-กศผ.'!Z9</f>
        <v>38.342134213421339</v>
      </c>
      <c r="L6" s="11">
        <f>+'[7]ผู้ใช้น้ำเพิ่มปกติ-กศผ.'!AA9</f>
        <v>25.280528052805277</v>
      </c>
      <c r="M6" s="11">
        <f>+'[7]ผู้ใช้น้ำเพิ่มปกติ-กศผ.'!AB9</f>
        <v>20.224422442244226</v>
      </c>
      <c r="N6" s="11">
        <f>+'[7]ผู้ใช้น้ำเพิ่มปกติ-กศผ.'!AC9</f>
        <v>15.168316831683169</v>
      </c>
      <c r="O6" s="12">
        <f t="shared" si="0"/>
        <v>383</v>
      </c>
    </row>
    <row r="7" spans="1:15" x14ac:dyDescent="0.2">
      <c r="A7" s="10">
        <v>1009</v>
      </c>
      <c r="B7" s="10" t="s">
        <v>17</v>
      </c>
      <c r="C7" s="11">
        <f>+'[7]ผู้ใช้น้ำเพิ่มปกติ-กศผ.'!R10</f>
        <v>29.845837615621786</v>
      </c>
      <c r="D7" s="11">
        <f>+'[7]ผู้ใช้น้ำเพิ่มปกติ-กศผ.'!S10</f>
        <v>27.810894141829394</v>
      </c>
      <c r="E7" s="11">
        <f>+'[7]ผู้ใช้น้ำเพิ่มปกติ-กศผ.'!T10</f>
        <v>20.688591983556012</v>
      </c>
      <c r="F7" s="11">
        <f>+'[7]ผู้ใช้น้ำเพิ่มปกติ-กศผ.'!U10</f>
        <v>24.419321685508734</v>
      </c>
      <c r="G7" s="11">
        <f>+'[7]ผู้ใช้น้ำเพิ่มปกติ-กศผ.'!V10</f>
        <v>29.167523124357658</v>
      </c>
      <c r="H7" s="11">
        <f>+'[7]ผู้ใช้น้ำเพิ่มปกติ-กศผ.'!W10</f>
        <v>33.237410071942449</v>
      </c>
      <c r="I7" s="11">
        <f>+'[7]ผู้ใช้น้ำเพิ่มปกติ-กศผ.'!X10</f>
        <v>33.915724563206581</v>
      </c>
      <c r="J7" s="11">
        <f>+'[7]ผู้ใช้น้ำเพิ่มปกติ-กศผ.'!Y10</f>
        <v>25.775950668037002</v>
      </c>
      <c r="K7" s="11">
        <f>+'[7]ผู้ใช้น้ำเพิ่มปกติ-กศผ.'!Z10</f>
        <v>37.646454265159299</v>
      </c>
      <c r="L7" s="11">
        <f>+'[7]ผู้ใช้น้ำเพิ่มปกติ-กศผ.'!AA10</f>
        <v>26.454265159301134</v>
      </c>
      <c r="M7" s="11">
        <f>+'[7]ผู้ใช้น้ำเพิ่มปกติ-กศผ.'!AB10</f>
        <v>21.366906474820144</v>
      </c>
      <c r="N7" s="11">
        <f>+'[7]ผู้ใช้น้ำเพิ่มปกติ-กศผ.'!AC10</f>
        <v>19.671120246659815</v>
      </c>
      <c r="O7" s="12">
        <f t="shared" si="0"/>
        <v>330.00000000000011</v>
      </c>
    </row>
    <row r="8" spans="1:15" x14ac:dyDescent="0.2">
      <c r="A8" s="10">
        <v>1010</v>
      </c>
      <c r="B8" s="10" t="s">
        <v>19</v>
      </c>
      <c r="C8" s="11">
        <f>+'[7]ผู้ใช้น้ำเพิ่มปกติ-กศผ.'!R11</f>
        <v>30.828282828282827</v>
      </c>
      <c r="D8" s="11">
        <f>+'[7]ผู้ใช้น้ำเพิ่มปกติ-กศผ.'!S11</f>
        <v>14.470418470418471</v>
      </c>
      <c r="E8" s="11">
        <f>+'[7]ผู้ใช้น้ำเพิ่มปกติ-กศผ.'!T11</f>
        <v>11.953823953823955</v>
      </c>
      <c r="F8" s="11">
        <f>+'[7]ผู้ใช้น้ำเพิ่มปกติ-กศผ.'!U11</f>
        <v>17.616161616161619</v>
      </c>
      <c r="G8" s="11">
        <f>+'[7]ผู้ใช้น้ำเพิ่มปกติ-กศผ.'!V11</f>
        <v>19.81818181818182</v>
      </c>
      <c r="H8" s="11">
        <f>+'[7]ผู้ใช้น้ำเพิ่มปกติ-กศผ.'!W11</f>
        <v>13.841269841269844</v>
      </c>
      <c r="I8" s="11">
        <f>+'[7]ผู้ใช้น้ำเพิ่มปกติ-กศผ.'!X11</f>
        <v>16.672438672438677</v>
      </c>
      <c r="J8" s="11">
        <f>+'[7]ผู้ใช้น้ำเพิ่มปกติ-กศผ.'!Y11</f>
        <v>20.447330447330451</v>
      </c>
      <c r="K8" s="11">
        <f>+'[7]ผู้ใช้น้ำเพิ่มปกติ-กศผ.'!Z11</f>
        <v>27.997113997114003</v>
      </c>
      <c r="L8" s="11">
        <f>+'[7]ผู้ใช้น้ำเพิ่มปกติ-กศผ.'!AA11</f>
        <v>15.099567099567103</v>
      </c>
      <c r="M8" s="11">
        <f>+'[7]ผู้ใช้น้ำเพิ่มปกติ-กศผ.'!AB11</f>
        <v>16.357864357864358</v>
      </c>
      <c r="N8" s="11">
        <f>+'[7]ผู้ใช้น้ำเพิ่มปกติ-กศผ.'!AC11</f>
        <v>12.897546897546899</v>
      </c>
      <c r="O8" s="12">
        <f t="shared" si="0"/>
        <v>218.00000000000003</v>
      </c>
    </row>
    <row r="9" spans="1:15" x14ac:dyDescent="0.2">
      <c r="A9" s="10">
        <v>1011</v>
      </c>
      <c r="B9" s="10" t="s">
        <v>20</v>
      </c>
      <c r="C9" s="11">
        <f>+'[7]ผู้ใช้น้ำเพิ่มปกติ-กศผ.'!R12</f>
        <v>8.6702954898911333</v>
      </c>
      <c r="D9" s="11">
        <f>+'[7]ผู้ใช้น้ำเพิ่มปกติ-กศผ.'!S12</f>
        <v>17.340590979782267</v>
      </c>
      <c r="E9" s="11">
        <f>+'[7]ผู้ใช้น้ำเพิ่มปกติ-กศผ.'!T12</f>
        <v>11.097978227060651</v>
      </c>
      <c r="F9" s="11">
        <f>+'[7]ผู้ใช้น้ำเพิ่มปกติ-กศผ.'!U12</f>
        <v>19.074650077760491</v>
      </c>
      <c r="G9" s="11">
        <f>+'[7]ผู้ใช้น้ำเพิ่มปกติ-กศผ.'!V12</f>
        <v>16.300155520995329</v>
      </c>
      <c r="H9" s="11">
        <f>+'[7]ผู้ใช้น้ำเพิ่มปกติ-กศผ.'!W12</f>
        <v>31.906687402799371</v>
      </c>
      <c r="I9" s="11">
        <f>+'[7]ผู้ใช้น้ำเพิ่มปกติ-กศผ.'!X12</f>
        <v>33.987558320373239</v>
      </c>
      <c r="J9" s="11">
        <f>+'[7]ผู้ใช้น้ำเพิ่มปกติ-กศผ.'!Y12</f>
        <v>26.357698289269045</v>
      </c>
      <c r="K9" s="11">
        <f>+'[7]ผู้ใช้น้ำเพิ่มปกติ-กศผ.'!Z12</f>
        <v>18.034214618973557</v>
      </c>
      <c r="L9" s="11">
        <f>+'[7]ผู้ใช้น้ำเพิ่มปกติ-กศผ.'!AA12</f>
        <v>12.832037325038879</v>
      </c>
      <c r="M9" s="11">
        <f>+'[7]ผู้ใช้น้ำเพิ่มปกติ-กศผ.'!AB12</f>
        <v>14.912908242612749</v>
      </c>
      <c r="N9" s="11">
        <f>+'[7]ผู้ใช้น้ำเพิ่มปกติ-กศผ.'!AC12</f>
        <v>12.485225505443234</v>
      </c>
      <c r="O9" s="12">
        <f t="shared" si="0"/>
        <v>222.99999999999994</v>
      </c>
    </row>
    <row r="10" spans="1:15" x14ac:dyDescent="0.2">
      <c r="A10" s="10">
        <v>1012</v>
      </c>
      <c r="B10" s="10" t="s">
        <v>21</v>
      </c>
      <c r="C10" s="11">
        <f>+'[7]ผู้ใช้น้ำเพิ่มปกติ-กศผ.'!R13</f>
        <v>51.278147795750094</v>
      </c>
      <c r="D10" s="11">
        <f>+'[7]ผู้ใช้น้ำเพิ่มปกติ-กศผ.'!S13</f>
        <v>39.651125911830015</v>
      </c>
      <c r="E10" s="11">
        <f>+'[7]ผู้ใช้น้ำเพิ่มปกติ-กศผ.'!T13</f>
        <v>56.942594354582944</v>
      </c>
      <c r="F10" s="11">
        <f>+'[7]ผู้ใช้น้ำเพิ่มปกติ-กศผ.'!U13</f>
        <v>55.153821757056782</v>
      </c>
      <c r="G10" s="11">
        <f>+'[7]ผู้ใช้น้ำเพิ่มปกติ-กศผ.'!V13</f>
        <v>154.43070091975898</v>
      </c>
      <c r="H10" s="11">
        <f>+'[7]ผู้ใช้น้ำเพิ่มปกติ-กศผ.'!W13</f>
        <v>132.96542974944501</v>
      </c>
      <c r="I10" s="11">
        <f>+'[7]ผู้ใช้น้ำเพิ่มปกติ-กศผ.'!X13</f>
        <v>113.28893117665717</v>
      </c>
      <c r="J10" s="11">
        <f>+'[7]ผู้ใช้น้ำเพิ่มปกติ-กศผ.'!Y13</f>
        <v>135.64858864573424</v>
      </c>
      <c r="K10" s="11">
        <f>+'[7]ผู้ใช้น้ำเพิ่มปกติ-กศผ.'!Z13</f>
        <v>55.153821757056782</v>
      </c>
      <c r="L10" s="11">
        <f>+'[7]ผู้ใช้น้ำเพิ่มปกติ-กศผ.'!AA13</f>
        <v>40.843640976847453</v>
      </c>
      <c r="M10" s="11">
        <f>+'[7]ผู้ใช้น้ำเพิ่มปกติ-กศผ.'!AB13</f>
        <v>60.818268315889647</v>
      </c>
      <c r="N10" s="11">
        <f>+'[7]ผู้ใช้น้ำเพิ่มปกติ-กศผ.'!AC13</f>
        <v>43.824928639391068</v>
      </c>
      <c r="O10" s="12">
        <f t="shared" si="0"/>
        <v>940.00000000000023</v>
      </c>
    </row>
    <row r="11" spans="1:15" x14ac:dyDescent="0.2">
      <c r="A11" s="10">
        <v>1013</v>
      </c>
      <c r="B11" s="10" t="s">
        <v>22</v>
      </c>
      <c r="C11" s="11">
        <f>+'[7]ผู้ใช้น้ำเพิ่มปกติ-กศผ.'!R14</f>
        <v>2.1478599221789882</v>
      </c>
      <c r="D11" s="11">
        <f>+'[7]ผู้ใช้น้ำเพิ่มปกติ-กศผ.'!S14</f>
        <v>2.1478599221789882</v>
      </c>
      <c r="E11" s="11">
        <f>+'[7]ผู้ใช้น้ำเพิ่มปกติ-กศผ.'!T14</f>
        <v>4.2957198443579765</v>
      </c>
      <c r="F11" s="11">
        <f>+'[7]ผู้ใช้น้ำเพิ่มปกติ-กศผ.'!U14</f>
        <v>10.202334630350194</v>
      </c>
      <c r="G11" s="11">
        <f>+'[7]ผู้ใช้น้ำเพิ่มปกติ-กศผ.'!V14</f>
        <v>10.739299610894944</v>
      </c>
      <c r="H11" s="11">
        <f>+'[7]ผู้ใช้น้ำเพิ่มปกติ-กศผ.'!W14</f>
        <v>8.0544747081712078</v>
      </c>
      <c r="I11" s="11">
        <f>+'[7]ผู้ใช้น้ำเพิ่มปกติ-กศผ.'!X14</f>
        <v>5.1011673151750969</v>
      </c>
      <c r="J11" s="11">
        <f>+'[7]ผู้ใช้น้ำเพิ่มปกติ-กศผ.'!Y14</f>
        <v>6.4435797665369661</v>
      </c>
      <c r="K11" s="11">
        <f>+'[7]ผู้ใช้น้ำเพิ่มปกติ-กศผ.'!Z14</f>
        <v>6.7120622568093395</v>
      </c>
      <c r="L11" s="11">
        <f>+'[7]ผู้ใช้น้ำเพิ่มปกติ-กศผ.'!AA14</f>
        <v>3.221789883268483</v>
      </c>
      <c r="M11" s="11">
        <f>+'[7]ผู้ใช้น้ำเพิ่มปกติ-กศผ.'!AB14</f>
        <v>3.4902723735408561</v>
      </c>
      <c r="N11" s="11">
        <f>+'[7]ผู้ใช้น้ำเพิ่มปกติ-กศผ.'!AC14</f>
        <v>6.4435797665369661</v>
      </c>
      <c r="O11" s="12">
        <f t="shared" si="0"/>
        <v>69</v>
      </c>
    </row>
    <row r="12" spans="1:15" x14ac:dyDescent="0.2">
      <c r="A12" s="10">
        <v>1014</v>
      </c>
      <c r="B12" s="10" t="s">
        <v>23</v>
      </c>
      <c r="C12" s="11">
        <f>+'[7]ผู้ใช้น้ำเพิ่มปกติ-กศผ.'!R15</f>
        <v>101.15154306771072</v>
      </c>
      <c r="D12" s="11">
        <f>+'[7]ผู้ใช้น้ำเพิ่มปกติ-กศผ.'!S15</f>
        <v>123.62966374942421</v>
      </c>
      <c r="E12" s="11">
        <f>+'[7]ผู้ใช้น้ำเพิ่มปกติ-กศผ.'!T15</f>
        <v>81.131966835559638</v>
      </c>
      <c r="F12" s="11">
        <f>+'[7]ผู้ใช้น้ำเพิ่มปกติ-กศผ.'!U15</f>
        <v>99.04421925380008</v>
      </c>
      <c r="G12" s="11">
        <f>+'[7]ผู้ใช้น้ำเพิ่มปกติ-กศผ.'!V15</f>
        <v>89.210041455550424</v>
      </c>
      <c r="H12" s="11">
        <f>+'[7]ผู้ใช้น้ำเพิ่มปกติ-กศผ.'!W15</f>
        <v>120.11745739290647</v>
      </c>
      <c r="I12" s="11">
        <f>+'[7]ผู้ใช้น้ำเพิ่มปกติ-กศผ.'!X15</f>
        <v>127.14187010594196</v>
      </c>
      <c r="J12" s="11">
        <f>+'[7]ผู้ใช้น้ำเพิ่มปกติ-กศผ.'!Y15</f>
        <v>128.89797328420082</v>
      </c>
      <c r="K12" s="11">
        <f>+'[7]ผู้ใช้น้ำเพิ่มปกติ-กศผ.'!Z15</f>
        <v>151.37609396591429</v>
      </c>
      <c r="L12" s="11">
        <f>+'[7]ผู้ใช้น้ำเพิ่มปกติ-กศผ.'!AA15</f>
        <v>152.07853523721786</v>
      </c>
      <c r="M12" s="11">
        <f>+'[7]ผู้ใช้น้ำเพิ่มปกติ-กศผ.'!AB15</f>
        <v>177.71764163979731</v>
      </c>
      <c r="N12" s="11">
        <f>+'[7]ผู้ใช้น้ำเพิ่มปกติ-กศผ.'!AC15</f>
        <v>173.50299401197603</v>
      </c>
      <c r="O12" s="12">
        <f t="shared" si="0"/>
        <v>1524.9999999999998</v>
      </c>
    </row>
    <row r="13" spans="1:15" x14ac:dyDescent="0.2">
      <c r="A13" s="10">
        <v>1015</v>
      </c>
      <c r="B13" s="10" t="s">
        <v>24</v>
      </c>
      <c r="C13" s="11">
        <f>+'[7]ผู้ใช้น้ำเพิ่มปกติ-กศผ.'!R16</f>
        <v>18.344827586206897</v>
      </c>
      <c r="D13" s="11">
        <f>+'[7]ผู้ใช้น้ำเพิ่มปกติ-กศผ.'!S16</f>
        <v>13.160419790104946</v>
      </c>
      <c r="E13" s="11">
        <f>+'[7]ผู้ใช้น้ำเพิ่มปกติ-กศผ.'!T16</f>
        <v>25.523238380809595</v>
      </c>
      <c r="F13" s="11">
        <f>+'[7]ผู้ใช้น้ำเพิ่มปกติ-กศผ.'!U16</f>
        <v>26.320839580209892</v>
      </c>
      <c r="G13" s="11">
        <f>+'[7]ผู้ใช้น้ำเพิ่มปกติ-กศผ.'!V16</f>
        <v>27.517241379310345</v>
      </c>
      <c r="H13" s="11">
        <f>+'[7]ผู้ใช้น้ำเพิ่มปกติ-กศผ.'!W16</f>
        <v>28.314842578710646</v>
      </c>
      <c r="I13" s="11">
        <f>+'[7]ผู้ใช้น้ำเพิ่มปกติ-กศผ.'!X16</f>
        <v>16.350824587706146</v>
      </c>
      <c r="J13" s="11">
        <f>+'[7]ผู้ใช้น้ำเพิ่มปกติ-กศผ.'!Y16</f>
        <v>15.952023988005998</v>
      </c>
      <c r="K13" s="11">
        <f>+'[7]ผู้ใช้น้ำเพิ่มปกติ-กศผ.'!Z16</f>
        <v>11.166416791604199</v>
      </c>
      <c r="L13" s="11">
        <f>+'[7]ผู้ใช้น้ำเพิ่มปกติ-กศผ.'!AA16</f>
        <v>25.124437781109446</v>
      </c>
      <c r="M13" s="11">
        <f>+'[7]ผู้ใช้น้ำเพิ่มปกติ-กศผ.'!AB16</f>
        <v>33.49925037481259</v>
      </c>
      <c r="N13" s="11">
        <f>+'[7]ผู้ใช้น้ำเพิ่มปกติ-กศผ.'!AC16</f>
        <v>24.725637181409297</v>
      </c>
      <c r="O13" s="12">
        <f t="shared" si="0"/>
        <v>266</v>
      </c>
    </row>
    <row r="14" spans="1:15" x14ac:dyDescent="0.2">
      <c r="A14" s="10">
        <v>1016</v>
      </c>
      <c r="B14" s="10" t="s">
        <v>25</v>
      </c>
      <c r="C14" s="11">
        <f>+'[7]ผู้ใช้น้ำเพิ่มปกติ-กศผ.'!R17</f>
        <v>22.792559188275082</v>
      </c>
      <c r="D14" s="11">
        <f>+'[7]ผู้ใช้น้ำเพิ่มปกติ-กศผ.'!S17</f>
        <v>13.873731679819617</v>
      </c>
      <c r="E14" s="11">
        <f>+'[7]ผู้ใช้น้ำเพิ่มปกติ-กศผ.'!T17</f>
        <v>15.525366403607665</v>
      </c>
      <c r="F14" s="11">
        <f>+'[7]ผู้ใช้น้ำเพิ่มปกติ-กศผ.'!U17</f>
        <v>18.498308906426153</v>
      </c>
      <c r="G14" s="11">
        <f>+'[7]ผู้ใช้น้ำเพิ่มปกติ-กศผ.'!V17</f>
        <v>32.372040586245767</v>
      </c>
      <c r="H14" s="11">
        <f>+'[7]ผู้ใช้น้ำเพิ่มปกติ-กศผ.'!W17</f>
        <v>36.666290868094698</v>
      </c>
      <c r="I14" s="11">
        <f>+'[7]ผู้ใช้น้ำเพิ่มปกติ-กศผ.'!X17</f>
        <v>12.882750845546786</v>
      </c>
      <c r="J14" s="11">
        <f>+'[7]ผู้ใช้น้ำเพิ่มปกติ-กศผ.'!Y17</f>
        <v>32.372040586245767</v>
      </c>
      <c r="K14" s="11">
        <f>+'[7]ผู้ใช้น้ำเพิ่มปกติ-กศผ.'!Z17</f>
        <v>42.281848928974071</v>
      </c>
      <c r="L14" s="11">
        <f>+'[7]ผู้ใช้น้ำเพิ่มปกติ-กศผ.'!AA17</f>
        <v>17.507328072153324</v>
      </c>
      <c r="M14" s="11">
        <f>+'[7]ผู้ใช้น้ำเพิ่มปกติ-กศผ.'!AB17</f>
        <v>30.720405862457721</v>
      </c>
      <c r="N14" s="11">
        <f>+'[7]ผู้ใช้น้ำเพิ่มปกติ-กศผ.'!AC17</f>
        <v>17.507328072153324</v>
      </c>
      <c r="O14" s="12">
        <f t="shared" si="0"/>
        <v>292.99999999999994</v>
      </c>
    </row>
    <row r="15" spans="1:15" x14ac:dyDescent="0.2">
      <c r="A15" s="10">
        <v>1017</v>
      </c>
      <c r="B15" s="10" t="s">
        <v>26</v>
      </c>
      <c r="C15" s="11">
        <f>+'[7]ผู้ใช้น้ำเพิ่มปกติ-กศผ.'!R18</f>
        <v>45.884923525127455</v>
      </c>
      <c r="D15" s="11">
        <f>+'[7]ผู้ใช้น้ำเพิ่มปกติ-กศผ.'!S18</f>
        <v>33.758193736343777</v>
      </c>
      <c r="E15" s="11">
        <f>+'[7]ผู้ใช้น้ำเพิ่มปกติ-กศผ.'!T18</f>
        <v>32.119446467589221</v>
      </c>
      <c r="F15" s="11">
        <f>+'[7]ผู้ใช้น้ำเพิ่มปกติ-กศผ.'!U18</f>
        <v>33.102694828841948</v>
      </c>
      <c r="G15" s="11">
        <f>+'[7]ผู้ใช้น้ำเพิ่มปกติ-กศผ.'!V18</f>
        <v>42.607428987618363</v>
      </c>
      <c r="H15" s="11">
        <f>+'[7]ผู้ใช้น้ำเพิ่มปกติ-กศผ.'!W18</f>
        <v>43.262927895120178</v>
      </c>
      <c r="I15" s="11">
        <f>+'[7]ผู้ใช้น้ำเพิ่มปกติ-กศผ.'!X18</f>
        <v>38.346686088856522</v>
      </c>
      <c r="J15" s="11">
        <f>+'[7]ผู้ใช้น้ำเพิ่มปกติ-กศผ.'!Y18</f>
        <v>37.691187181354707</v>
      </c>
      <c r="K15" s="11">
        <f>+'[7]ผู้ใช้น้ำเพิ่มปกติ-กศผ.'!Z18</f>
        <v>39.985433357611072</v>
      </c>
      <c r="L15" s="11">
        <f>+'[7]ผู้ใช้น้ำเพิ่มปกติ-กศผ.'!AA18</f>
        <v>28.51420247632921</v>
      </c>
      <c r="M15" s="11">
        <f>+'[7]ผู้ใช้น้ำเพิ่มปกติ-กศผ.'!AB18</f>
        <v>42.93517844136926</v>
      </c>
      <c r="N15" s="11">
        <f>+'[7]ผู้ใช้น้ำเพิ่มปกติ-กศผ.'!AC18</f>
        <v>31.791697013838313</v>
      </c>
      <c r="O15" s="12">
        <f t="shared" si="0"/>
        <v>450</v>
      </c>
    </row>
    <row r="16" spans="1:15" x14ac:dyDescent="0.2">
      <c r="A16" s="10">
        <v>1018</v>
      </c>
      <c r="B16" s="10" t="s">
        <v>27</v>
      </c>
      <c r="C16" s="11">
        <f>+'[7]ผู้ใช้น้ำเพิ่มปกติ-กศผ.'!R19</f>
        <v>5.3424657534246576</v>
      </c>
      <c r="D16" s="11">
        <f>+'[7]ผู้ใช้น้ำเพิ่มปกติ-กศผ.'!S19</f>
        <v>10.684931506849315</v>
      </c>
      <c r="E16" s="11">
        <f>+'[7]ผู้ใช้น้ำเพิ่มปกติ-กศผ.'!T19</f>
        <v>17.095890410958901</v>
      </c>
      <c r="F16" s="11">
        <f>+'[7]ผู้ใช้น้ำเพิ่มปกติ-กศผ.'!U19</f>
        <v>10.328767123287671</v>
      </c>
      <c r="G16" s="11">
        <f>+'[7]ผู้ใช้น้ำเพิ่มปกติ-กศผ.'!V19</f>
        <v>19.589041095890408</v>
      </c>
      <c r="H16" s="11">
        <f>+'[7]ผู้ใช้น้ำเพิ่มปกติ-กศผ.'!W19</f>
        <v>24.219178082191785</v>
      </c>
      <c r="I16" s="11">
        <f>+'[7]ผู้ใช้น้ำเพิ่มปกติ-กศผ.'!X19</f>
        <v>7.8356164383561637</v>
      </c>
      <c r="J16" s="11">
        <f>+'[7]ผู้ใช้น้ำเพิ่มปกติ-กศผ.'!Y19</f>
        <v>12.821917808219178</v>
      </c>
      <c r="K16" s="11">
        <f>+'[7]ผู้ใช้น้ำเพิ่มปกติ-กศผ.'!Z19</f>
        <v>10.684931506849315</v>
      </c>
      <c r="L16" s="11">
        <f>+'[7]ผู้ใช้น้ำเพิ่มปกติ-กศผ.'!AA19</f>
        <v>9.6164383561643838</v>
      </c>
      <c r="M16" s="11">
        <f>+'[7]ผู้ใช้น้ำเพิ่มปกติ-กศผ.'!AB19</f>
        <v>16.027397260273972</v>
      </c>
      <c r="N16" s="11">
        <f>+'[7]ผู้ใช้น้ำเพิ่มปกติ-กศผ.'!AC19</f>
        <v>11.753424657534246</v>
      </c>
      <c r="O16" s="12">
        <f t="shared" si="0"/>
        <v>156</v>
      </c>
    </row>
    <row r="17" spans="1:15" x14ac:dyDescent="0.2">
      <c r="A17" s="10">
        <v>1019</v>
      </c>
      <c r="B17" s="10" t="s">
        <v>28</v>
      </c>
      <c r="C17" s="11">
        <f>+'[7]ผู้ใช้น้ำเพิ่มปกติ-กศผ.'!R20</f>
        <v>12.604395604395606</v>
      </c>
      <c r="D17" s="11">
        <f>+'[7]ผู้ใช้น้ำเพิ่มปกติ-กศผ.'!S20</f>
        <v>5.4505494505494498</v>
      </c>
      <c r="E17" s="11">
        <f>+'[7]ผู้ใช้น้ำเพิ่มปกติ-กศผ.'!T20</f>
        <v>7.1538461538461542</v>
      </c>
      <c r="F17" s="11">
        <f>+'[7]ผู้ใช้น้ำเพิ่มปกติ-กศผ.'!U20</f>
        <v>5.1098901098901095</v>
      </c>
      <c r="G17" s="11">
        <f>+'[7]ผู้ใช้น้ำเพิ่มปกติ-กศผ.'!V20</f>
        <v>8.5164835164835164</v>
      </c>
      <c r="H17" s="11">
        <f>+'[7]ผู้ใช้น้ำเพิ่มปกติ-กศผ.'!W20</f>
        <v>26.912087912087912</v>
      </c>
      <c r="I17" s="11">
        <f>+'[7]ผู้ใช้น้ำเพิ่มปกติ-กศผ.'!X20</f>
        <v>15.670329670329673</v>
      </c>
      <c r="J17" s="11">
        <f>+'[7]ผู้ใช้น้ำเพิ่มปกติ-กศผ.'!Y20</f>
        <v>16.010989010989011</v>
      </c>
      <c r="K17" s="11">
        <f>+'[7]ผู้ใช้น้ำเพิ่มปกติ-กศผ.'!Z20</f>
        <v>10.9010989010989</v>
      </c>
      <c r="L17" s="11">
        <f>+'[7]ผู้ใช้น้ำเพิ่มปกติ-กศผ.'!AA20</f>
        <v>7.4945054945054945</v>
      </c>
      <c r="M17" s="11">
        <f>+'[7]ผู้ใช้น้ำเพิ่มปกติ-กศผ.'!AB20</f>
        <v>4.7692307692307692</v>
      </c>
      <c r="N17" s="11">
        <f>+'[7]ผู้ใช้น้ำเพิ่มปกติ-กศผ.'!AC20</f>
        <v>3.4065934065934069</v>
      </c>
      <c r="O17" s="12">
        <f t="shared" si="0"/>
        <v>124</v>
      </c>
    </row>
    <row r="18" spans="1:15" x14ac:dyDescent="0.2">
      <c r="A18" s="10">
        <v>1020</v>
      </c>
      <c r="B18" s="10" t="s">
        <v>29</v>
      </c>
      <c r="C18" s="11">
        <f>+'[7]ผู้ใช้น้ำเพิ่มปกติ-กศผ.'!R21</f>
        <v>32.504841833440935</v>
      </c>
      <c r="D18" s="11">
        <f>+'[7]ผู้ใช้น้ำเพิ่มปกติ-กศผ.'!S21</f>
        <v>60.561652679147841</v>
      </c>
      <c r="E18" s="11">
        <f>+'[7]ผู้ใช้น้ำเพิ่มปกติ-กศผ.'!T21</f>
        <v>24.293092317624279</v>
      </c>
      <c r="F18" s="11">
        <f>+'[7]ผู้ใช้น้ำเพิ่มปกติ-กศผ.'!U21</f>
        <v>45.164622336991613</v>
      </c>
      <c r="G18" s="11">
        <f>+'[7]ผู้ใช้น้ำเพิ่มปกติ-กศผ.'!V21</f>
        <v>40.032278889606204</v>
      </c>
      <c r="H18" s="11">
        <f>+'[7]ผู้ใช้น้ำเพิ่มปกติ-กศผ.'!W21</f>
        <v>61.245965138799228</v>
      </c>
      <c r="I18" s="11">
        <f>+'[7]ผู้ใช้น้ำเพิ่มปกติ-กศผ.'!X21</f>
        <v>32.162685603615238</v>
      </c>
      <c r="J18" s="11">
        <f>+'[7]ผู้ใช้น้ำเพิ่มปกติ-กศผ.'!Y21</f>
        <v>50.296965784377029</v>
      </c>
      <c r="K18" s="11">
        <f>+'[7]ผู้ใช้น้ำเพิ่มปกติ-กศผ.'!Z21</f>
        <v>56.455777921239523</v>
      </c>
      <c r="L18" s="11">
        <f>+'[7]ผู้ใช้น้ำเพิ่มปกติ-กศผ.'!AA21</f>
        <v>29.083279535183994</v>
      </c>
      <c r="M18" s="11">
        <f>+'[7]ผู้ใช้น้ำเพิ่มปกติ-กศผ.'!AB21</f>
        <v>51.665590703679804</v>
      </c>
      <c r="N18" s="11">
        <f>+'[7]ผู้ใช้น้ำเพิ่มปกติ-กศผ.'!AC21</f>
        <v>46.533247256294395</v>
      </c>
      <c r="O18" s="12">
        <f t="shared" si="0"/>
        <v>530.00000000000011</v>
      </c>
    </row>
    <row r="19" spans="1:15" x14ac:dyDescent="0.2">
      <c r="A19" s="10">
        <v>1021</v>
      </c>
      <c r="B19" s="10" t="s">
        <v>30</v>
      </c>
      <c r="C19" s="11">
        <f>+'[7]ผู้ใช้น้ำเพิ่มปกติ-กศผ.'!R22</f>
        <v>16.013179571663922</v>
      </c>
      <c r="D19" s="11">
        <f>+'[7]ผู้ใช้น้ำเพิ่มปกติ-กศผ.'!S22</f>
        <v>13.878088962108734</v>
      </c>
      <c r="E19" s="11">
        <f>+'[7]ผู้ใช้น้ำเพิ่มปกติ-กศผ.'!T22</f>
        <v>10.675453047775948</v>
      </c>
      <c r="F19" s="11">
        <f>+'[7]ผู้ใช้น้ำเพิ่มปกติ-กศผ.'!U22</f>
        <v>16.724876441515654</v>
      </c>
      <c r="G19" s="11">
        <f>+'[7]ผู้ใช้น้ำเพิ่มปกติ-กศผ.'!V22</f>
        <v>22.062602965403627</v>
      </c>
      <c r="H19" s="11">
        <f>+'[7]ผู้ใช้น้ำเพิ่มปกติ-กศผ.'!W22</f>
        <v>19.215815485996707</v>
      </c>
      <c r="I19" s="11">
        <f>+'[7]ผู้ใช้น้ำเพิ่มปกติ-กศผ.'!X22</f>
        <v>12.810543657331138</v>
      </c>
      <c r="J19" s="11">
        <f>+'[7]ผู้ใช้น้ำเพิ่มปกติ-กศผ.'!Y22</f>
        <v>16.724876441515654</v>
      </c>
      <c r="K19" s="11">
        <f>+'[7]ผู้ใช้น้ำเพิ่มปกติ-กศผ.'!Z22</f>
        <v>16.013179571663922</v>
      </c>
      <c r="L19" s="11">
        <f>+'[7]ผู้ใช้น้ำเพิ่มปกติ-กศผ.'!AA22</f>
        <v>20.283360790774299</v>
      </c>
      <c r="M19" s="11">
        <f>+'[7]ผู้ใช้น้ำเพิ่มปกติ-กศผ.'!AB22</f>
        <v>17.792421746293247</v>
      </c>
      <c r="N19" s="11">
        <f>+'[7]ผู้ใช้น้ำเพิ่มปกติ-กศผ.'!AC22</f>
        <v>33.805601317957169</v>
      </c>
      <c r="O19" s="12">
        <f t="shared" si="0"/>
        <v>216.00000000000006</v>
      </c>
    </row>
    <row r="20" spans="1:15" x14ac:dyDescent="0.2">
      <c r="A20" s="10">
        <v>1022</v>
      </c>
      <c r="B20" s="10" t="s">
        <v>31</v>
      </c>
      <c r="C20" s="11">
        <f>+'[7]ผู้ใช้น้ำเพิ่มปกติ-กศผ.'!R23</f>
        <v>68.341808818796267</v>
      </c>
      <c r="D20" s="11">
        <f>+'[7]ผู้ใช้น้ำเพิ่มปกติ-กศผ.'!S23</f>
        <v>69.688445445767613</v>
      </c>
      <c r="E20" s="11">
        <f>+'[7]ผู้ใช้น้ำเพิ่มปกติ-กศผ.'!T23</f>
        <v>90.224654007080773</v>
      </c>
      <c r="F20" s="11">
        <f>+'[7]ผู้ใช้น้ำเพิ่มปกติ-กศผ.'!U23</f>
        <v>118.84068233022208</v>
      </c>
      <c r="G20" s="11">
        <f>+'[7]ผู้ใช้น้ำเพิ่มปกติ-กศผ.'!V23</f>
        <v>100.66108786610879</v>
      </c>
      <c r="H20" s="11">
        <f>+'[7]ผู้ใช้น้ำเพิ่มปกติ-กศผ.'!W23</f>
        <v>121.19729642742195</v>
      </c>
      <c r="I20" s="11">
        <f>+'[7]ผู้ใช้น้ำเพิ่มปกติ-กศผ.'!X23</f>
        <v>85.84808496942388</v>
      </c>
      <c r="J20" s="11">
        <f>+'[7]ผู้ใช้น้ำเพิ่มปกติ-กศผ.'!Y23</f>
        <v>80.124879304795613</v>
      </c>
      <c r="K20" s="11">
        <f>+'[7]ผู้ใช้น้ำเพิ่มปกติ-กศผ.'!Z23</f>
        <v>92.917927261023493</v>
      </c>
      <c r="L20" s="11">
        <f>+'[7]ผู้ใช้น้ำเพิ่มปกติ-กศผ.'!AA23</f>
        <v>50.835532668168646</v>
      </c>
      <c r="M20" s="11">
        <f>+'[7]ผู้ใช้น้ำเพิ่มปกติ-กศผ.'!AB23</f>
        <v>82.481493401995493</v>
      </c>
      <c r="N20" s="11">
        <f>+'[7]ผู้ใช้น้ำเพิ่มปกติ-กศผ.'!AC23</f>
        <v>84.838107499195345</v>
      </c>
      <c r="O20" s="12">
        <f t="shared" si="0"/>
        <v>1046</v>
      </c>
    </row>
    <row r="21" spans="1:15" x14ac:dyDescent="0.2">
      <c r="A21" s="10">
        <v>1023</v>
      </c>
      <c r="B21" s="10" t="s">
        <v>32</v>
      </c>
      <c r="C21" s="11">
        <f>+'[7]ผู้ใช้น้ำเพิ่มปกติ-กศผ.'!R24</f>
        <v>15.929526123936817</v>
      </c>
      <c r="D21" s="11">
        <f>+'[7]ผู้ใช้น้ำเพิ่มปกติ-กศผ.'!S24</f>
        <v>16.622114216281897</v>
      </c>
      <c r="E21" s="11">
        <f>+'[7]ผู้ใช้น้ำเพิ่มปกติ-กศผ.'!T24</f>
        <v>11.427703523693802</v>
      </c>
      <c r="F21" s="11">
        <f>+'[7]ผู้ใช้น้ำเพิ่มปกติ-กศผ.'!U24</f>
        <v>38.438639125151887</v>
      </c>
      <c r="G21" s="11">
        <f>+'[7]ผู้ใช้น้ำเพิ่มปกติ-กศผ.'!V24</f>
        <v>14.544349939246658</v>
      </c>
      <c r="H21" s="11">
        <f>+'[7]ผู้ใช้น้ำเพิ่มปกติ-กศผ.'!W24</f>
        <v>30.127582017010937</v>
      </c>
      <c r="I21" s="11">
        <f>+'[7]ผู้ใช้น้ำเพิ่มปกติ-กศผ.'!X24</f>
        <v>36.360874848116644</v>
      </c>
      <c r="J21" s="11">
        <f>+'[7]ผู้ใช้น้ำเพิ่มปกติ-กศผ.'!Y24</f>
        <v>26.318347509113003</v>
      </c>
      <c r="K21" s="11">
        <f>+'[7]ผู้ใช้น้ำเพิ่มปกติ-กศผ.'!Z24</f>
        <v>14.890643985419199</v>
      </c>
      <c r="L21" s="11">
        <f>+'[7]ผู้ใช้น้ำเพิ่มปกติ-กศผ.'!AA24</f>
        <v>16.275820170109355</v>
      </c>
      <c r="M21" s="11">
        <f>+'[7]ผู้ใช้น้ำเพิ่มปกติ-กศผ.'!AB24</f>
        <v>49.173754556500612</v>
      </c>
      <c r="N21" s="11">
        <f>+'[7]ผู้ใช้น้ำเพิ่มปกติ-กศผ.'!AC24</f>
        <v>14.890643985419199</v>
      </c>
      <c r="O21" s="12">
        <f t="shared" si="0"/>
        <v>285.00000000000006</v>
      </c>
    </row>
    <row r="22" spans="1:15" x14ac:dyDescent="0.2">
      <c r="A22" s="10">
        <v>1024</v>
      </c>
      <c r="B22" s="10" t="s">
        <v>33</v>
      </c>
      <c r="C22" s="11">
        <f>+'[7]ผู้ใช้น้ำเพิ่มปกติ-กศผ.'!R25</f>
        <v>145.64793753182823</v>
      </c>
      <c r="D22" s="11">
        <f>+'[7]ผู้ใช้น้ำเพิ่มปกติ-กศผ.'!S25</f>
        <v>159.79222542861996</v>
      </c>
      <c r="E22" s="11">
        <f>+'[7]ผู้ใช้น้ำเพิ่มปกติ-กศผ.'!T25</f>
        <v>187.69852317093873</v>
      </c>
      <c r="F22" s="11">
        <f>+'[7]ผู้ใช้น้ำเพิ่มปกติ-กศผ.'!U25</f>
        <v>162.46817178747244</v>
      </c>
      <c r="G22" s="11">
        <f>+'[7]ผู้ใช้น้ำเพิ่มปกติ-กศผ.'!V25</f>
        <v>197.25547445255475</v>
      </c>
      <c r="H22" s="11">
        <f>+'[7]ผู้ใช้น้ำเพิ่มปกติ-กศผ.'!W25</f>
        <v>175.84790358173487</v>
      </c>
      <c r="I22" s="11">
        <f>+'[7]ผู้ใช้น้ำเพิ่มปกติ-กศผ.'!X25</f>
        <v>190.37446952979121</v>
      </c>
      <c r="J22" s="11">
        <f>+'[7]ผู้ใช้น้ำเพิ่มปกติ-กศผ.'!Y25</f>
        <v>181.58207435070449</v>
      </c>
      <c r="K22" s="11">
        <f>+'[7]ผู้ใช้น้ำเพิ่มปกติ-กศผ.'!Z25</f>
        <v>266.44780173145477</v>
      </c>
      <c r="L22" s="11">
        <f>+'[7]ผู้ใช้น้ำเพิ่มปกติ-กศผ.'!AA25</f>
        <v>175.46562553047022</v>
      </c>
      <c r="M22" s="11">
        <f>+'[7]ผู้ใช้น้ำเพิ่มปกติ-กศผ.'!AB25</f>
        <v>199.16686470887797</v>
      </c>
      <c r="N22" s="11">
        <f>+'[7]ผู้ใช้น้ำเพิ่มปกติ-กศผ.'!AC25</f>
        <v>210.25292819555258</v>
      </c>
      <c r="O22" s="12">
        <f t="shared" si="0"/>
        <v>2252</v>
      </c>
    </row>
    <row r="23" spans="1:15" x14ac:dyDescent="0.2">
      <c r="A23" s="10">
        <v>1025</v>
      </c>
      <c r="B23" s="10" t="s">
        <v>34</v>
      </c>
      <c r="C23" s="11">
        <f>+'[7]ผู้ใช้น้ำเพิ่มปกติ-กศผ.'!R26</f>
        <v>40.739324410452518</v>
      </c>
      <c r="D23" s="11">
        <f>+'[7]ผู้ใช้น้ำเพิ่มปกติ-กศผ.'!S26</f>
        <v>27.858508604206502</v>
      </c>
      <c r="E23" s="11">
        <f>+'[7]ผู้ใช้น้ำเพิ่มปกติ-กศผ.'!T26</f>
        <v>33.849585723390696</v>
      </c>
      <c r="F23" s="11">
        <f>+'[7]ผู้ใช้น้ำเพิ่มปกติ-กศผ.'!U26</f>
        <v>21.867431485022305</v>
      </c>
      <c r="G23" s="11">
        <f>+'[7]ผู้ใช้น้ำเพิ่มปกติ-กศผ.'!V26</f>
        <v>48.827278521351182</v>
      </c>
      <c r="H23" s="11">
        <f>+'[7]ผู้ใช้น้ำเพิ่มปกติ-กศผ.'!W26</f>
        <v>47.62906309751434</v>
      </c>
      <c r="I23" s="11">
        <f>+'[7]ผู้ใช้น้ำเพิ่มปกติ-กศผ.'!X26</f>
        <v>47.029955385595919</v>
      </c>
      <c r="J23" s="11">
        <f>+'[7]ผู้ใช้น้ำเพิ่มปกติ-กศผ.'!Y26</f>
        <v>46.131293817718294</v>
      </c>
      <c r="K23" s="11">
        <f>+'[7]ผู้ใช้น้ำเพิ่มปกติ-กศผ.'!Z26</f>
        <v>53.919694072657741</v>
      </c>
      <c r="L23" s="11">
        <f>+'[7]ผู้ใช้น้ำเพิ่มปกติ-กศผ.'!AA26</f>
        <v>36.845124282982788</v>
      </c>
      <c r="M23" s="11">
        <f>+'[7]ผู้ใช้น้ำเพิ่มปกติ-กศผ.'!AB26</f>
        <v>36.246016571064374</v>
      </c>
      <c r="N23" s="11">
        <f>+'[7]ผู้ใช้น้ำเพิ่มปกติ-กศผ.'!AC26</f>
        <v>29.056724028043341</v>
      </c>
      <c r="O23" s="12">
        <f t="shared" si="0"/>
        <v>470.00000000000006</v>
      </c>
    </row>
    <row r="24" spans="1:15" x14ac:dyDescent="0.2">
      <c r="A24" s="10">
        <v>1026</v>
      </c>
      <c r="B24" s="10" t="s">
        <v>35</v>
      </c>
      <c r="C24" s="11">
        <f>+'[7]ผู้ใช้น้ำเพิ่มปกติ-กศผ.'!R27</f>
        <v>7.1833810888252145</v>
      </c>
      <c r="D24" s="11">
        <f>+'[7]ผู้ใช้น้ำเพิ่มปกติ-กศผ.'!S27</f>
        <v>12.492836676217763</v>
      </c>
      <c r="E24" s="11">
        <f>+'[7]ผู้ใช้น้ำเพิ่มปกติ-กศผ.'!T27</f>
        <v>4.3724928366762175</v>
      </c>
      <c r="F24" s="11">
        <f>+'[7]ผู้ใช้น้ำเพิ่มปกติ-กศผ.'!U27</f>
        <v>5.6217765042979932</v>
      </c>
      <c r="G24" s="11">
        <f>+'[7]ผู้ใช้น้ำเพิ่มปกติ-กศผ.'!V27</f>
        <v>8.7449856733524349</v>
      </c>
      <c r="H24" s="11">
        <f>+'[7]ผู้ใช้น้ำเพิ่มปกติ-กศผ.'!W27</f>
        <v>9.6819484240687661</v>
      </c>
      <c r="I24" s="11">
        <f>+'[7]ผู้ใช้น้ำเพิ่มปกติ-กศผ.'!X27</f>
        <v>8.4326647564469894</v>
      </c>
      <c r="J24" s="11">
        <f>+'[7]ผู้ใช้น้ำเพิ่มปกติ-กศผ.'!Y27</f>
        <v>6.871060171919769</v>
      </c>
      <c r="K24" s="11">
        <f>+'[7]ผู้ใช้น้ำเพิ่มปกติ-กศผ.'!Z27</f>
        <v>22.174785100286531</v>
      </c>
      <c r="L24" s="11">
        <f>+'[7]ผู้ใช้น้ำเพิ่มปกติ-กศผ.'!AA27</f>
        <v>5.3094555873925495</v>
      </c>
      <c r="M24" s="11">
        <f>+'[7]ผู้ใช้น้ำเพิ่มปกติ-กศผ.'!AB27</f>
        <v>3.4355300859598845</v>
      </c>
      <c r="N24" s="11">
        <f>+'[7]ผู้ใช้น้ำเพิ่มปกติ-กศผ.'!AC27</f>
        <v>14.679083094555871</v>
      </c>
      <c r="O24" s="12">
        <f t="shared" si="0"/>
        <v>108.99999999999997</v>
      </c>
    </row>
    <row r="25" spans="1:15" x14ac:dyDescent="0.2">
      <c r="A25" s="10">
        <v>1027</v>
      </c>
      <c r="B25" s="10" t="s">
        <v>36</v>
      </c>
      <c r="C25" s="11">
        <f>+'[7]ผู้ใช้น้ำเพิ่มปกติ-กศผ.'!R28</f>
        <v>25.412550066755681</v>
      </c>
      <c r="D25" s="11">
        <f>+'[7]ผู้ใช้น้ำเพิ่มปกติ-กศผ.'!S28</f>
        <v>8.1975967957276374</v>
      </c>
      <c r="E25" s="11">
        <f>+'[7]ผู้ใช้น้ำเพิ่มปกติ-กศผ.'!T28</f>
        <v>22.133511348464619</v>
      </c>
      <c r="F25" s="11">
        <f>+'[7]ผู้ใช้น้ำเพิ่มปกติ-กศผ.'!U28</f>
        <v>14.345794392523366</v>
      </c>
      <c r="G25" s="11">
        <f>+'[7]ผู้ใช้น้ำเพิ่มปกติ-กศผ.'!V28</f>
        <v>15.575433911882511</v>
      </c>
      <c r="H25" s="11">
        <f>+'[7]ผู้ใช้น้ำเพิ่มปกติ-กศผ.'!W28</f>
        <v>17.624833110814421</v>
      </c>
      <c r="I25" s="11">
        <f>+'[7]ผู้ใช้น้ำเพิ่มปกติ-กศผ.'!X28</f>
        <v>41.397863818424568</v>
      </c>
      <c r="J25" s="11">
        <f>+'[7]ผู้ใช้น้ำเพิ่มปกติ-กศผ.'!Y28</f>
        <v>41.397863818424568</v>
      </c>
      <c r="K25" s="11">
        <f>+'[7]ผู้ใช้น้ำเพิ่มปกติ-กศผ.'!Z28</f>
        <v>24.182910547396535</v>
      </c>
      <c r="L25" s="11">
        <f>+'[7]ผู้ใช้น้ำเพิ่มปกติ-กศผ.'!AA28</f>
        <v>38.938584779706282</v>
      </c>
      <c r="M25" s="11">
        <f>+'[7]ผู้ใช้น้ำเพิ่มปกติ-กศผ.'!AB28</f>
        <v>28.281708945260348</v>
      </c>
      <c r="N25" s="11">
        <f>+'[7]ผู้ใช้น้ำเพิ่มปกติ-กศผ.'!AC28</f>
        <v>29.511348464619498</v>
      </c>
      <c r="O25" s="12">
        <f t="shared" si="0"/>
        <v>307.00000000000006</v>
      </c>
    </row>
    <row r="26" spans="1:15" x14ac:dyDescent="0.2">
      <c r="A26" s="10">
        <v>1028</v>
      </c>
      <c r="B26" s="10" t="s">
        <v>37</v>
      </c>
      <c r="C26" s="11">
        <f>+'[7]ผู้ใช้น้ำเพิ่มปกติ-กศผ.'!R29</f>
        <v>103.21120000000001</v>
      </c>
      <c r="D26" s="11">
        <f>+'[7]ผู้ใช้น้ำเพิ่มปกติ-กศผ.'!S29</f>
        <v>74.427199999999999</v>
      </c>
      <c r="E26" s="11">
        <f>+'[7]ผู้ใช้น้ำเพิ่มปกติ-กศผ.'!T29</f>
        <v>119.65919999999998</v>
      </c>
      <c r="F26" s="11">
        <f>+'[7]ผู้ใช้น้ำเพิ่มปกติ-กศผ.'!U29</f>
        <v>70.726399999999998</v>
      </c>
      <c r="G26" s="11">
        <f>+'[7]ผู้ใช้น้ำเพิ่มปกติ-กศผ.'!V29</f>
        <v>71.959999999999994</v>
      </c>
      <c r="H26" s="11">
        <f>+'[7]ผู้ใช้น้ำเพิ่มปกติ-กศผ.'!W29</f>
        <v>77.305599999999984</v>
      </c>
      <c r="I26" s="11">
        <f>+'[7]ผู้ใช้น้ำเพิ่มปกติ-กศผ.'!X29</f>
        <v>101.9776</v>
      </c>
      <c r="J26" s="11">
        <f>+'[7]ผู้ใช้น้ำเพิ่มปกติ-กศผ.'!Y29</f>
        <v>81.828799999999987</v>
      </c>
      <c r="K26" s="11">
        <f>+'[7]ผู้ใช้น้ำเพิ่มปกติ-กศผ.'!Z29</f>
        <v>45.643199999999993</v>
      </c>
      <c r="L26" s="11">
        <f>+'[7]ผู้ใช้น้ำเพิ่มปกติ-กศผ.'!AA29</f>
        <v>95.809600000000003</v>
      </c>
      <c r="M26" s="11">
        <f>+'[7]ผู้ใช้น้ำเพิ่มปกติ-กศผ.'!AB29</f>
        <v>91.697599999999994</v>
      </c>
      <c r="N26" s="11">
        <f>+'[7]ผู้ใช้น้ำเพิ่มปกติ-กศผ.'!AC29</f>
        <v>93.753599999999992</v>
      </c>
      <c r="O26" s="12">
        <f t="shared" si="0"/>
        <v>1028</v>
      </c>
    </row>
    <row r="27" spans="1:15" x14ac:dyDescent="0.2">
      <c r="A27" s="10">
        <v>1029</v>
      </c>
      <c r="B27" s="10" t="s">
        <v>38</v>
      </c>
      <c r="C27" s="11">
        <f>+'[7]ผู้ใช้น้ำเพิ่มปกติ-กศผ.'!R30</f>
        <v>12.9</v>
      </c>
      <c r="D27" s="11">
        <f>+'[7]ผู้ใช้น้ำเพิ่มปกติ-กศผ.'!S30</f>
        <v>20.099999999999998</v>
      </c>
      <c r="E27" s="11">
        <f>+'[7]ผู้ใช้น้ำเพิ่มปกติ-กศผ.'!T30</f>
        <v>15.000000000000002</v>
      </c>
      <c r="F27" s="11">
        <f>+'[7]ผู้ใช้น้ำเพิ่มปกติ-กศผ.'!U30</f>
        <v>23.1</v>
      </c>
      <c r="G27" s="11">
        <f>+'[7]ผู้ใช้น้ำเพิ่มปกติ-กศผ.'!V30</f>
        <v>43.2</v>
      </c>
      <c r="H27" s="11">
        <f>+'[7]ผู้ใช้น้ำเพิ่มปกติ-กศผ.'!W30</f>
        <v>28.2</v>
      </c>
      <c r="I27" s="11">
        <f>+'[7]ผู้ใช้น้ำเพิ่มปกติ-กศผ.'!X30</f>
        <v>22.2</v>
      </c>
      <c r="J27" s="11">
        <f>+'[7]ผู้ใช้น้ำเพิ่มปกติ-กศผ.'!Y30</f>
        <v>31.2</v>
      </c>
      <c r="K27" s="11">
        <f>+'[7]ผู้ใช้น้ำเพิ่มปกติ-กศผ.'!Z30</f>
        <v>33</v>
      </c>
      <c r="L27" s="11">
        <f>+'[7]ผู้ใช้น้ำเพิ่มปกติ-กศผ.'!AA30</f>
        <v>18</v>
      </c>
      <c r="M27" s="11">
        <f>+'[7]ผู้ใช้น้ำเพิ่มปกติ-กศผ.'!AB30</f>
        <v>3.3</v>
      </c>
      <c r="N27" s="11">
        <f>+'[7]ผู้ใช้น้ำเพิ่มปกติ-กศผ.'!AC30</f>
        <v>19.8</v>
      </c>
      <c r="O27" s="12">
        <f t="shared" si="0"/>
        <v>270</v>
      </c>
    </row>
    <row r="28" spans="1:15" x14ac:dyDescent="0.2">
      <c r="A28" s="15">
        <v>1030</v>
      </c>
      <c r="B28" s="15" t="s">
        <v>18</v>
      </c>
      <c r="C28" s="16">
        <f>+'[7]ผู้ใช้น้ำเพิ่มปกติ-กศผ.'!R31</f>
        <v>15.335766423357661</v>
      </c>
      <c r="D28" s="16">
        <f>+'[7]ผู้ใช้น้ำเพิ่มปกติ-กศผ.'!S31</f>
        <v>15.684306569343065</v>
      </c>
      <c r="E28" s="16">
        <f>+'[7]ผู้ใช้น้ำเพิ่มปกติ-กศผ.'!T31</f>
        <v>8.3649635036496335</v>
      </c>
      <c r="F28" s="16">
        <f>+'[7]ผู้ใช้น้ำเพิ่มปกติ-กศผ.'!U31</f>
        <v>12.895985401459853</v>
      </c>
      <c r="G28" s="16">
        <f>+'[7]ผู้ใช้น้ำเพิ่มปกติ-กศผ.'!V31</f>
        <v>10.456204379562044</v>
      </c>
      <c r="H28" s="16">
        <f>+'[7]ผู้ใช้น้ำเพิ่มปกติ-กศผ.'!W31</f>
        <v>27.883211678832115</v>
      </c>
      <c r="I28" s="16">
        <f>+'[7]ผู้ใช้น้ำเพิ่มปกติ-กศผ.'!X31</f>
        <v>17.775547445255473</v>
      </c>
      <c r="J28" s="16">
        <f>+'[7]ผู้ใช้น้ำเพิ่มปกติ-กศผ.'!Y31</f>
        <v>20.215328467153281</v>
      </c>
      <c r="K28" s="16">
        <f>+'[7]ผู้ใช้น้ำเพิ่มปกติ-กศผ.'!Z31</f>
        <v>22.306569343065689</v>
      </c>
      <c r="L28" s="16">
        <f>+'[7]ผู้ใช้น้ำเพิ่มปกติ-กศผ.'!AA31</f>
        <v>10.804744525547445</v>
      </c>
      <c r="M28" s="16">
        <f>+'[7]ผู้ใช้น้ำเพิ่มปกติ-กศผ.'!AB31</f>
        <v>11.501824817518248</v>
      </c>
      <c r="N28" s="16">
        <f>+'[7]ผู้ใช้น้ำเพิ่มปกติ-กศผ.'!AC31</f>
        <v>17.775547445255473</v>
      </c>
      <c r="O28" s="17">
        <f t="shared" si="0"/>
        <v>190.99999999999997</v>
      </c>
    </row>
    <row r="29" spans="1:15" x14ac:dyDescent="0.2">
      <c r="A29" s="4">
        <v>10300</v>
      </c>
      <c r="B29" s="4" t="s">
        <v>55</v>
      </c>
      <c r="C29" s="5">
        <f>SUM(C2:C28)</f>
        <v>1712.9428811164687</v>
      </c>
      <c r="D29" s="5">
        <f t="shared" ref="D29:N29" si="1">SUM(D2:D28)</f>
        <v>1610.8060292211767</v>
      </c>
      <c r="E29" s="5">
        <f t="shared" si="1"/>
        <v>1581.1183371641546</v>
      </c>
      <c r="F29" s="5">
        <f t="shared" si="1"/>
        <v>1403.5300032730815</v>
      </c>
      <c r="G29" s="5">
        <f t="shared" si="1"/>
        <v>1846.7696775523425</v>
      </c>
      <c r="H29" s="5">
        <f t="shared" si="1"/>
        <v>2085.1634956306343</v>
      </c>
      <c r="I29" s="5">
        <f t="shared" si="1"/>
        <v>1754.6183758397074</v>
      </c>
      <c r="J29" s="5">
        <f t="shared" si="1"/>
        <v>1943.654537825262</v>
      </c>
      <c r="K29" s="5">
        <f t="shared" si="1"/>
        <v>2068.4603738200653</v>
      </c>
      <c r="L29" s="5">
        <f t="shared" si="1"/>
        <v>1643.380368775664</v>
      </c>
      <c r="M29" s="5">
        <f t="shared" si="1"/>
        <v>1890.2083125247775</v>
      </c>
      <c r="N29" s="5">
        <f t="shared" si="1"/>
        <v>2099.3476072566655</v>
      </c>
      <c r="O29" s="6">
        <f t="shared" si="0"/>
        <v>21640</v>
      </c>
    </row>
    <row r="30" spans="1:15" x14ac:dyDescent="0.2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15" x14ac:dyDescent="0.2">
      <c r="A31" s="3" t="s">
        <v>52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55</v>
      </c>
    </row>
    <row r="32" spans="1:15" x14ac:dyDescent="0.2">
      <c r="A32" s="7">
        <v>1004</v>
      </c>
      <c r="B32" s="7" t="s">
        <v>94</v>
      </c>
      <c r="C32" s="19">
        <f>+'[7]น้ำจำหน่าย-กศผ'!R5/10^6</f>
        <v>2.711335697295624</v>
      </c>
      <c r="D32" s="19">
        <f>+'[7]น้ำจำหน่าย-กศผ'!S5/10^6</f>
        <v>2.819738782362593</v>
      </c>
      <c r="E32" s="19">
        <f>+'[7]น้ำจำหน่าย-กศผ'!T5/10^6</f>
        <v>2.806982618159922</v>
      </c>
      <c r="F32" s="19">
        <f>+'[7]น้ำจำหน่าย-กศผ'!U5/10^6</f>
        <v>2.9544781635382349</v>
      </c>
      <c r="G32" s="19">
        <f>+'[7]น้ำจำหน่าย-กศผ'!V5/10^6</f>
        <v>2.849247577679396</v>
      </c>
      <c r="H32" s="19">
        <f>+'[7]น้ำจำหน่าย-กศผ'!W5/10^6</f>
        <v>2.7892804439184982</v>
      </c>
      <c r="I32" s="19">
        <f>+'[7]น้ำจำหน่าย-กศผ'!X5/10^6</f>
        <v>3.1812904383358487</v>
      </c>
      <c r="J32" s="19">
        <f>+'[7]น้ำจำหน่าย-กศผ'!Y5/10^6</f>
        <v>3.1442750912937831</v>
      </c>
      <c r="K32" s="19">
        <f>+'[7]น้ำจำหน่าย-กศผ'!Z5/10^6</f>
        <v>3.0484547270761841</v>
      </c>
      <c r="L32" s="19">
        <f>+'[7]น้ำจำหน่าย-กศผ'!AA5/10^6</f>
        <v>2.883577807426533</v>
      </c>
      <c r="M32" s="19">
        <f>+'[7]น้ำจำหน่าย-กศผ'!AB5/10^6</f>
        <v>2.8499451567285194</v>
      </c>
      <c r="N32" s="19">
        <f>+'[7]น้ำจำหน่าย-กศผ'!AC5/10^6</f>
        <v>2.9389334961848603</v>
      </c>
      <c r="O32" s="20">
        <f>SUM(C32:N32)</f>
        <v>34.977539999999998</v>
      </c>
    </row>
    <row r="33" spans="1:15" x14ac:dyDescent="0.2">
      <c r="A33" s="10">
        <v>1005</v>
      </c>
      <c r="B33" s="10" t="s">
        <v>13</v>
      </c>
      <c r="C33" s="21">
        <f>+'[7]น้ำจำหน่าย-กศผ'!R6/10^6</f>
        <v>4.6907391174543393E-2</v>
      </c>
      <c r="D33" s="21">
        <f>+'[7]น้ำจำหน่าย-กศผ'!S6/10^6</f>
        <v>4.7660442860625138E-2</v>
      </c>
      <c r="E33" s="21">
        <f>+'[7]น้ำจำหน่าย-กศผ'!T6/10^6</f>
        <v>4.6777778736294087E-2</v>
      </c>
      <c r="F33" s="21">
        <f>+'[7]น้ำจำหน่าย-กศผ'!U6/10^6</f>
        <v>5.0909645435313004E-2</v>
      </c>
      <c r="G33" s="21">
        <f>+'[7]น้ำจำหน่าย-กศผ'!V6/10^6</f>
        <v>4.8252419458539544E-2</v>
      </c>
      <c r="H33" s="21">
        <f>+'[7]น้ำจำหน่าย-กศผ'!W6/10^6</f>
        <v>4.6757259616782322E-2</v>
      </c>
      <c r="I33" s="21">
        <f>+'[7]น้ำจำหน่าย-กศผ'!X6/10^6</f>
        <v>5.7960356884880396E-2</v>
      </c>
      <c r="J33" s="21">
        <f>+'[7]น้ำจำหน่าย-กศผ'!Y6/10^6</f>
        <v>5.9366258556761448E-2</v>
      </c>
      <c r="K33" s="21">
        <f>+'[7]น้ำจำหน่าย-กศผ'!Z6/10^6</f>
        <v>5.5148211555793109E-2</v>
      </c>
      <c r="L33" s="21">
        <f>+'[7]น้ำจำหน่าย-กศผ'!AA6/10^6</f>
        <v>5.0478059954915569E-2</v>
      </c>
      <c r="M33" s="21">
        <f>+'[7]น้ำจำหน่าย-กศผ'!AB6/10^6</f>
        <v>5.0364520826950483E-2</v>
      </c>
      <c r="N33" s="21">
        <f>+'[7]น้ำจำหน่าย-กศผ'!AC6/10^6</f>
        <v>5.1107654938601532E-2</v>
      </c>
      <c r="O33" s="22">
        <f t="shared" ref="O33:O59" si="2">SUM(C33:N33)</f>
        <v>0.61169000000000007</v>
      </c>
    </row>
    <row r="34" spans="1:15" x14ac:dyDescent="0.2">
      <c r="A34" s="10">
        <v>1006</v>
      </c>
      <c r="B34" s="10" t="s">
        <v>14</v>
      </c>
      <c r="C34" s="21">
        <f>+'[7]น้ำจำหน่าย-กศผ'!R7/10^6</f>
        <v>0.22985050863721532</v>
      </c>
      <c r="D34" s="21">
        <f>+'[7]น้ำจำหน่าย-กศผ'!S7/10^6</f>
        <v>0.24811136360829705</v>
      </c>
      <c r="E34" s="21">
        <f>+'[7]น้ำจำหน่าย-กศผ'!T7/10^6</f>
        <v>0.24572908051131911</v>
      </c>
      <c r="F34" s="21">
        <f>+'[7]น้ำจำหน่าย-กศผ'!U7/10^6</f>
        <v>0.26055555006409514</v>
      </c>
      <c r="G34" s="21">
        <f>+'[7]น้ำจำหน่าย-กศผ'!V7/10^6</f>
        <v>0.25256254595243338</v>
      </c>
      <c r="H34" s="21">
        <f>+'[7]น้ำจำหน่าย-กศผ'!W7/10^6</f>
        <v>0.25210323415823827</v>
      </c>
      <c r="I34" s="21">
        <f>+'[7]น้ำจำหน่าย-กศผ'!X7/10^6</f>
        <v>0.29378108271604658</v>
      </c>
      <c r="J34" s="21">
        <f>+'[7]น้ำจำหน่าย-กศผ'!Y7/10^6</f>
        <v>0.30536506820105452</v>
      </c>
      <c r="K34" s="21">
        <f>+'[7]น้ำจำหน่าย-กศผ'!Z7/10^6</f>
        <v>0.28094037179330661</v>
      </c>
      <c r="L34" s="21">
        <f>+'[7]น้ำจำหน่าย-กศผ'!AA7/10^6</f>
        <v>0.25695996213702527</v>
      </c>
      <c r="M34" s="21">
        <f>+'[7]น้ำจำหน่าย-กศผ'!AB7/10^6</f>
        <v>0.25283924244063893</v>
      </c>
      <c r="N34" s="21">
        <f>+'[7]น้ำจำหน่าย-กศผ'!AC7/10^6</f>
        <v>0.2564519897803294</v>
      </c>
      <c r="O34" s="22">
        <f t="shared" si="2"/>
        <v>3.1352499999999996</v>
      </c>
    </row>
    <row r="35" spans="1:15" x14ac:dyDescent="0.2">
      <c r="A35" s="10">
        <v>1007</v>
      </c>
      <c r="B35" s="10" t="s">
        <v>15</v>
      </c>
      <c r="C35" s="21">
        <f>+'[7]น้ำจำหน่าย-กศผ'!R8/10^6</f>
        <v>0.42617391761547607</v>
      </c>
      <c r="D35" s="21">
        <f>+'[7]น้ำจำหน่าย-กศผ'!S8/10^6</f>
        <v>0.44330674891799177</v>
      </c>
      <c r="E35" s="21">
        <f>+'[7]น้ำจำหน่าย-กศผ'!T8/10^6</f>
        <v>0.4405017104004198</v>
      </c>
      <c r="F35" s="21">
        <f>+'[7]น้ำจำหน่าย-กศผ'!U8/10^6</f>
        <v>0.45328021920269207</v>
      </c>
      <c r="G35" s="21">
        <f>+'[7]น้ำจำหน่าย-กศผ'!V8/10^6</f>
        <v>0.44089392960071666</v>
      </c>
      <c r="H35" s="21">
        <f>+'[7]น้ำจำหน่าย-กศผ'!W8/10^6</f>
        <v>0.43565938158713358</v>
      </c>
      <c r="I35" s="21">
        <f>+'[7]น้ำจำหน่าย-กศผ'!X8/10^6</f>
        <v>0.49172495743123845</v>
      </c>
      <c r="J35" s="21">
        <f>+'[7]น้ำจำหน่าย-กศผ'!Y8/10^6</f>
        <v>0.51115486528979448</v>
      </c>
      <c r="K35" s="21">
        <f>+'[7]น้ำจำหน่าย-กศผ'!Z8/10^6</f>
        <v>0.47533592757239396</v>
      </c>
      <c r="L35" s="21">
        <f>+'[7]น้ำจำหน่าย-กศผ'!AA8/10^6</f>
        <v>0.44750795716983049</v>
      </c>
      <c r="M35" s="21">
        <f>+'[7]น้ำจำหน่าย-กศผ'!AB8/10^6</f>
        <v>0.44268195570530788</v>
      </c>
      <c r="N35" s="21">
        <f>+'[7]น้ำจำหน่าย-กศผ'!AC8/10^6</f>
        <v>0.44516842950700503</v>
      </c>
      <c r="O35" s="22">
        <f t="shared" si="2"/>
        <v>5.4533900000000006</v>
      </c>
    </row>
    <row r="36" spans="1:15" x14ac:dyDescent="0.2">
      <c r="A36" s="10">
        <v>1008</v>
      </c>
      <c r="B36" s="10" t="s">
        <v>16</v>
      </c>
      <c r="C36" s="21">
        <f>+'[7]น้ำจำหน่าย-กศผ'!R9/10^6</f>
        <v>9.0768379811016375E-2</v>
      </c>
      <c r="D36" s="21">
        <f>+'[7]น้ำจำหน่าย-กศผ'!S9/10^6</f>
        <v>9.3715108921298709E-2</v>
      </c>
      <c r="E36" s="21">
        <f>+'[7]น้ำจำหน่าย-กศผ'!T9/10^6</f>
        <v>9.3565743932903483E-2</v>
      </c>
      <c r="F36" s="21">
        <f>+'[7]น้ำจำหน่าย-กศผ'!U9/10^6</f>
        <v>0.10232179725774726</v>
      </c>
      <c r="G36" s="21">
        <f>+'[7]น้ำจำหน่าย-กศผ'!V9/10^6</f>
        <v>0.1007579642830235</v>
      </c>
      <c r="H36" s="21">
        <f>+'[7]น้ำจำหน่าย-กศผ'!W9/10^6</f>
        <v>0.10016857699181103</v>
      </c>
      <c r="I36" s="21">
        <f>+'[7]น้ำจำหน่าย-กศผ'!X9/10^6</f>
        <v>0.1124199445244061</v>
      </c>
      <c r="J36" s="21">
        <f>+'[7]น้ำจำหน่าย-กศผ'!Y9/10^6</f>
        <v>0.12261876507878713</v>
      </c>
      <c r="K36" s="21">
        <f>+'[7]น้ำจำหน่าย-กศผ'!Z9/10^6</f>
        <v>0.11100999322031883</v>
      </c>
      <c r="L36" s="21">
        <f>+'[7]น้ำจำหน่าย-กศผ'!AA9/10^6</f>
        <v>0.10756477029725565</v>
      </c>
      <c r="M36" s="21">
        <f>+'[7]น้ำจำหน่าย-กศผ'!AB9/10^6</f>
        <v>0.10910984193465127</v>
      </c>
      <c r="N36" s="21">
        <f>+'[7]น้ำจำหน่าย-กศผ'!AC9/10^6</f>
        <v>0.10911911374678085</v>
      </c>
      <c r="O36" s="22">
        <f t="shared" si="2"/>
        <v>1.2531400000000001</v>
      </c>
    </row>
    <row r="37" spans="1:15" x14ac:dyDescent="0.2">
      <c r="A37" s="10">
        <v>1009</v>
      </c>
      <c r="B37" s="10" t="s">
        <v>17</v>
      </c>
      <c r="C37" s="21">
        <f>+'[7]น้ำจำหน่าย-กศผ'!R10/10^6</f>
        <v>9.6302466223312885E-2</v>
      </c>
      <c r="D37" s="21">
        <f>+'[7]น้ำจำหน่าย-กศผ'!S10/10^6</f>
        <v>9.965679484012091E-2</v>
      </c>
      <c r="E37" s="21">
        <f>+'[7]น้ำจำหน่าย-กศผ'!T10/10^6</f>
        <v>9.5669097713824966E-2</v>
      </c>
      <c r="F37" s="21">
        <f>+'[7]น้ำจำหน่าย-กศผ'!U10/10^6</f>
        <v>9.9130004212098208E-2</v>
      </c>
      <c r="G37" s="21">
        <f>+'[7]น้ำจำหน่าย-กศผ'!V10/10^6</f>
        <v>9.9083406797196683E-2</v>
      </c>
      <c r="H37" s="21">
        <f>+'[7]น้ำจำหน่าย-กศผ'!W10/10^6</f>
        <v>9.4974439898619534E-2</v>
      </c>
      <c r="I37" s="21">
        <f>+'[7]น้ำจำหน่าย-กศผ'!X10/10^6</f>
        <v>0.10586761351600235</v>
      </c>
      <c r="J37" s="21">
        <f>+'[7]น้ำจำหน่าย-กศผ'!Y10/10^6</f>
        <v>0.11503188598931843</v>
      </c>
      <c r="K37" s="21">
        <f>+'[7]น้ำจำหน่าย-กศผ'!Z10/10^6</f>
        <v>0.11185949286745678</v>
      </c>
      <c r="L37" s="21">
        <f>+'[7]น้ำจำหน่าย-กศผ'!AA10/10^6</f>
        <v>0.10744061889697944</v>
      </c>
      <c r="M37" s="21">
        <f>+'[7]น้ำจำหน่าย-กศผ'!AB10/10^6</f>
        <v>0.10560344728887683</v>
      </c>
      <c r="N37" s="21">
        <f>+'[7]น้ำจำหน่าย-กศผ'!AC10/10^6</f>
        <v>0.105220731756193</v>
      </c>
      <c r="O37" s="22">
        <f t="shared" si="2"/>
        <v>1.23584</v>
      </c>
    </row>
    <row r="38" spans="1:15" x14ac:dyDescent="0.2">
      <c r="A38" s="10">
        <v>1010</v>
      </c>
      <c r="B38" s="10" t="s">
        <v>19</v>
      </c>
      <c r="C38" s="21">
        <f>+'[7]น้ำจำหน่าย-กศผ'!R11/10^6</f>
        <v>0.13183543080881577</v>
      </c>
      <c r="D38" s="21">
        <f>+'[7]น้ำจำหน่าย-กศผ'!S11/10^6</f>
        <v>0.13324751177778502</v>
      </c>
      <c r="E38" s="21">
        <f>+'[7]น้ำจำหน่าย-กศผ'!T11/10^6</f>
        <v>0.13265057887965725</v>
      </c>
      <c r="F38" s="21">
        <f>+'[7]น้ำจำหน่าย-กศผ'!U11/10^6</f>
        <v>0.13772894794605189</v>
      </c>
      <c r="G38" s="21">
        <f>+'[7]น้ำจำหน่าย-กศผ'!V11/10^6</f>
        <v>0.13508475376401344</v>
      </c>
      <c r="H38" s="21">
        <f>+'[7]น้ำจำหน่าย-กศผ'!W11/10^6</f>
        <v>0.13409612633833848</v>
      </c>
      <c r="I38" s="21">
        <f>+'[7]น้ำจำหน่าย-กศผ'!X11/10^6</f>
        <v>0.15585788202094192</v>
      </c>
      <c r="J38" s="21">
        <f>+'[7]น้ำจำหน่าย-กศผ'!Y11/10^6</f>
        <v>0.15839962776508654</v>
      </c>
      <c r="K38" s="21">
        <f>+'[7]น้ำจำหน่าย-กศผ'!Z11/10^6</f>
        <v>0.15383794032046957</v>
      </c>
      <c r="L38" s="21">
        <f>+'[7]น้ำจำหน่าย-กศผ'!AA11/10^6</f>
        <v>0.13448201545440505</v>
      </c>
      <c r="M38" s="21">
        <f>+'[7]น้ำจำหน่าย-กศผ'!AB11/10^6</f>
        <v>0.13350807230482817</v>
      </c>
      <c r="N38" s="21">
        <f>+'[7]น้ำจำหน่าย-กศผ'!AC11/10^6</f>
        <v>0.13952111261960701</v>
      </c>
      <c r="O38" s="22">
        <f t="shared" si="2"/>
        <v>1.68025</v>
      </c>
    </row>
    <row r="39" spans="1:15" x14ac:dyDescent="0.2">
      <c r="A39" s="10">
        <v>1011</v>
      </c>
      <c r="B39" s="10" t="s">
        <v>20</v>
      </c>
      <c r="C39" s="21">
        <f>+'[7]น้ำจำหน่าย-กศผ'!R12/10^6</f>
        <v>8.5503738087778516E-2</v>
      </c>
      <c r="D39" s="21">
        <f>+'[7]น้ำจำหน่าย-กศผ'!S12/10^6</f>
        <v>8.6910771324744729E-2</v>
      </c>
      <c r="E39" s="21">
        <f>+'[7]น้ำจำหน่าย-กศผ'!T12/10^6</f>
        <v>8.6619612961847753E-2</v>
      </c>
      <c r="F39" s="21">
        <f>+'[7]น้ำจำหน่าย-กศผ'!U12/10^6</f>
        <v>8.9249441667870494E-2</v>
      </c>
      <c r="G39" s="21">
        <f>+'[7]น้ำจำหน่าย-กศผ'!V12/10^6</f>
        <v>8.9016097046888482E-2</v>
      </c>
      <c r="H39" s="21">
        <f>+'[7]น้ำจำหน่าย-กศผ'!W12/10^6</f>
        <v>8.7455126015184875E-2</v>
      </c>
      <c r="I39" s="21">
        <f>+'[7]น้ำจำหน่าย-กศผ'!X12/10^6</f>
        <v>0.10379342879057067</v>
      </c>
      <c r="J39" s="21">
        <f>+'[7]น้ำจำหน่าย-กศผ'!Y12/10^6</f>
        <v>0.11138653241243633</v>
      </c>
      <c r="K39" s="21">
        <f>+'[7]น้ำจำหน่าย-กศผ'!Z12/10^6</f>
        <v>0.10441544892948693</v>
      </c>
      <c r="L39" s="21">
        <f>+'[7]น้ำจำหน่าย-กศผ'!AA12/10^6</f>
        <v>9.1742049805733653E-2</v>
      </c>
      <c r="M39" s="21">
        <f>+'[7]น้ำจำหน่าย-กศผ'!AB12/10^6</f>
        <v>8.9934499682007257E-2</v>
      </c>
      <c r="N39" s="21">
        <f>+'[7]น้ำจำหน่าย-กศผ'!AC12/10^6</f>
        <v>8.7823253275450541E-2</v>
      </c>
      <c r="O39" s="22">
        <f t="shared" si="2"/>
        <v>1.1138500000000002</v>
      </c>
    </row>
    <row r="40" spans="1:15" x14ac:dyDescent="0.2">
      <c r="A40" s="10">
        <v>1012</v>
      </c>
      <c r="B40" s="10" t="s">
        <v>21</v>
      </c>
      <c r="C40" s="21">
        <f>+'[7]น้ำจำหน่าย-กศผ'!R13/10^6</f>
        <v>0.27085355982658271</v>
      </c>
      <c r="D40" s="21">
        <f>+'[7]น้ำจำหน่าย-กศผ'!S13/10^6</f>
        <v>0.27425084321989696</v>
      </c>
      <c r="E40" s="21">
        <f>+'[7]น้ำจำหน่าย-กศผ'!T13/10^6</f>
        <v>0.27296473129488341</v>
      </c>
      <c r="F40" s="21">
        <f>+'[7]น้ำจำหน่าย-กศผ'!U13/10^6</f>
        <v>0.27983497233261589</v>
      </c>
      <c r="G40" s="21">
        <f>+'[7]น้ำจำหน่าย-กศผ'!V13/10^6</f>
        <v>0.27599240202655523</v>
      </c>
      <c r="H40" s="21">
        <f>+'[7]น้ำจำหน่าย-กศผ'!W13/10^6</f>
        <v>0.26718300830428171</v>
      </c>
      <c r="I40" s="21">
        <f>+'[7]น้ำจำหน่าย-กศผ'!X13/10^6</f>
        <v>0.3084349344373713</v>
      </c>
      <c r="J40" s="21">
        <f>+'[7]น้ำจำหน่าย-กศผ'!Y13/10^6</f>
        <v>0.3314237909602642</v>
      </c>
      <c r="K40" s="21">
        <f>+'[7]น้ำจำหน่าย-กศผ'!Z13/10^6</f>
        <v>0.31355415738705755</v>
      </c>
      <c r="L40" s="21">
        <f>+'[7]น้ำจำหน่าย-กศผ'!AA13/10^6</f>
        <v>0.29919812133386203</v>
      </c>
      <c r="M40" s="21">
        <f>+'[7]น้ำจำหน่าย-กศผ'!AB13/10^6</f>
        <v>0.29523608380730842</v>
      </c>
      <c r="N40" s="21">
        <f>+'[7]น้ำจำหน่าย-กศผ'!AC13/10^6</f>
        <v>0.30034339506932084</v>
      </c>
      <c r="O40" s="22">
        <f t="shared" si="2"/>
        <v>3.4892700000000003</v>
      </c>
    </row>
    <row r="41" spans="1:15" x14ac:dyDescent="0.2">
      <c r="A41" s="10">
        <v>1013</v>
      </c>
      <c r="B41" s="10" t="s">
        <v>22</v>
      </c>
      <c r="C41" s="21">
        <f>+'[7]น้ำจำหน่าย-กศผ'!R14/10^6</f>
        <v>1.3897094720589944E-2</v>
      </c>
      <c r="D41" s="21">
        <f>+'[7]น้ำจำหน่าย-กศผ'!S14/10^6</f>
        <v>1.5225212346706051E-2</v>
      </c>
      <c r="E41" s="21">
        <f>+'[7]น้ำจำหน่าย-กศผ'!T14/10^6</f>
        <v>1.4658998367919573E-2</v>
      </c>
      <c r="F41" s="21">
        <f>+'[7]น้ำจำหน่าย-กศผ'!U14/10^6</f>
        <v>1.5623890943187385E-2</v>
      </c>
      <c r="G41" s="21">
        <f>+'[7]น้ำจำหน่าย-กศผ'!V14/10^6</f>
        <v>1.4643009514006633E-2</v>
      </c>
      <c r="H41" s="21">
        <f>+'[7]น้ำจำหน่าย-กศผ'!W14/10^6</f>
        <v>1.5189758801073011E-2</v>
      </c>
      <c r="I41" s="21">
        <f>+'[7]น้ำจำหน่าย-กศผ'!X14/10^6</f>
        <v>1.9997190072156987E-2</v>
      </c>
      <c r="J41" s="21">
        <f>+'[7]น้ำจำหน่าย-กศผ'!Y14/10^6</f>
        <v>1.9540812568076788E-2</v>
      </c>
      <c r="K41" s="21">
        <f>+'[7]น้ำจำหน่าย-กศผ'!Z14/10^6</f>
        <v>1.8652736008347222E-2</v>
      </c>
      <c r="L41" s="21">
        <f>+'[7]น้ำจำหน่าย-กศผ'!AA14/10^6</f>
        <v>1.6692363485108584E-2</v>
      </c>
      <c r="M41" s="21">
        <f>+'[7]น้ำจำหน่าย-กศผ'!AB14/10^6</f>
        <v>1.6314887499250932E-2</v>
      </c>
      <c r="N41" s="21">
        <f>+'[7]น้ำจำหน่าย-กศผ'!AC14/10^6</f>
        <v>1.6774045673576862E-2</v>
      </c>
      <c r="O41" s="22">
        <f t="shared" si="2"/>
        <v>0.19721</v>
      </c>
    </row>
    <row r="42" spans="1:15" x14ac:dyDescent="0.2">
      <c r="A42" s="10">
        <v>1014</v>
      </c>
      <c r="B42" s="10" t="s">
        <v>23</v>
      </c>
      <c r="C42" s="21">
        <f>+'[7]น้ำจำหน่าย-กศผ'!R15/10^6</f>
        <v>0.72714774004101124</v>
      </c>
      <c r="D42" s="21">
        <f>+'[7]น้ำจำหน่าย-กศผ'!S15/10^6</f>
        <v>0.73974703819564003</v>
      </c>
      <c r="E42" s="21">
        <f>+'[7]น้ำจำหน่าย-กศผ'!T15/10^6</f>
        <v>0.73405593436808214</v>
      </c>
      <c r="F42" s="21">
        <f>+'[7]น้ำจำหน่าย-กศผ'!U15/10^6</f>
        <v>0.75691716369532092</v>
      </c>
      <c r="G42" s="21">
        <f>+'[7]น้ำจำหน่าย-กศผ'!V15/10^6</f>
        <v>0.73120612689311582</v>
      </c>
      <c r="H42" s="21">
        <f>+'[7]น้ำจำหน่าย-กศผ'!W15/10^6</f>
        <v>0.724427017922054</v>
      </c>
      <c r="I42" s="21">
        <f>+'[7]น้ำจำหน่าย-กศผ'!X15/10^6</f>
        <v>0.82479336462968111</v>
      </c>
      <c r="J42" s="21">
        <f>+'[7]น้ำจำหน่าย-กศผ'!Y15/10^6</f>
        <v>0.87245671381557877</v>
      </c>
      <c r="K42" s="21">
        <f>+'[7]น้ำจำหน่าย-กศผ'!Z15/10^6</f>
        <v>0.81842775435396653</v>
      </c>
      <c r="L42" s="21">
        <f>+'[7]น้ำจำหน่าย-กศผ'!AA15/10^6</f>
        <v>0.79307028376039035</v>
      </c>
      <c r="M42" s="21">
        <f>+'[7]น้ำจำหน่าย-กศผ'!AB15/10^6</f>
        <v>0.74657189444946315</v>
      </c>
      <c r="N42" s="21">
        <f>+'[7]น้ำจำหน่าย-กศผ'!AC15/10^6</f>
        <v>0.77616896787569511</v>
      </c>
      <c r="O42" s="22">
        <f t="shared" si="2"/>
        <v>9.2449899999999978</v>
      </c>
    </row>
    <row r="43" spans="1:15" x14ac:dyDescent="0.2">
      <c r="A43" s="10">
        <v>1015</v>
      </c>
      <c r="B43" s="10" t="s">
        <v>24</v>
      </c>
      <c r="C43" s="21">
        <f>+'[7]น้ำจำหน่าย-กศผ'!R16/10^6</f>
        <v>7.913377977383923E-2</v>
      </c>
      <c r="D43" s="21">
        <f>+'[7]น้ำจำหน่าย-กศผ'!S16/10^6</f>
        <v>8.3578779363182573E-2</v>
      </c>
      <c r="E43" s="21">
        <f>+'[7]น้ำจำหน่าย-กศผ'!T16/10^6</f>
        <v>8.0901017660732849E-2</v>
      </c>
      <c r="F43" s="21">
        <f>+'[7]น้ำจำหน่าย-กศผ'!U16/10^6</f>
        <v>8.7005909315381491E-2</v>
      </c>
      <c r="G43" s="21">
        <f>+'[7]น้ำจำหน่าย-กศผ'!V16/10^6</f>
        <v>7.9775904827068547E-2</v>
      </c>
      <c r="H43" s="21">
        <f>+'[7]น้ำจำหน่าย-กศผ'!W16/10^6</f>
        <v>8.0923389925652747E-2</v>
      </c>
      <c r="I43" s="21">
        <f>+'[7]น้ำจำหน่าย-กศผ'!X16/10^6</f>
        <v>9.4841299082422212E-2</v>
      </c>
      <c r="J43" s="21">
        <f>+'[7]น้ำจำหน่าย-กศผ'!Y16/10^6</f>
        <v>0.10590619712820247</v>
      </c>
      <c r="K43" s="21">
        <f>+'[7]น้ำจำหน่าย-กศผ'!Z16/10^6</f>
        <v>9.0661619503352484E-2</v>
      </c>
      <c r="L43" s="21">
        <f>+'[7]น้ำจำหน่าย-กศผ'!AA16/10^6</f>
        <v>8.8541590839518208E-2</v>
      </c>
      <c r="M43" s="21">
        <f>+'[7]น้ำจำหน่าย-กศผ'!AB16/10^6</f>
        <v>8.3881899606998309E-2</v>
      </c>
      <c r="N43" s="21">
        <f>+'[7]น้ำจำหน่าย-กศผ'!AC16/10^6</f>
        <v>8.6118612973648923E-2</v>
      </c>
      <c r="O43" s="22">
        <f t="shared" si="2"/>
        <v>1.0412700000000001</v>
      </c>
    </row>
    <row r="44" spans="1:15" x14ac:dyDescent="0.2">
      <c r="A44" s="10">
        <v>1016</v>
      </c>
      <c r="B44" s="10" t="s">
        <v>25</v>
      </c>
      <c r="C44" s="21">
        <f>+'[7]น้ำจำหน่าย-กศผ'!R17/10^6</f>
        <v>0.10318780135683144</v>
      </c>
      <c r="D44" s="21">
        <f>+'[7]น้ำจำหน่าย-กศผ'!S17/10^6</f>
        <v>0.10830188548789452</v>
      </c>
      <c r="E44" s="21">
        <f>+'[7]น้ำจำหน่าย-กศผ'!T17/10^6</f>
        <v>0.10598100596231003</v>
      </c>
      <c r="F44" s="21">
        <f>+'[7]น้ำจำหน่าย-กศผ'!U17/10^6</f>
        <v>0.11606070729817604</v>
      </c>
      <c r="G44" s="21">
        <f>+'[7]น้ำจำหน่าย-กศผ'!V17/10^6</f>
        <v>0.10895817341879925</v>
      </c>
      <c r="H44" s="21">
        <f>+'[7]น้ำจำหน่าย-กศผ'!W17/10^6</f>
        <v>0.11180605108315074</v>
      </c>
      <c r="I44" s="21">
        <f>+'[7]น้ำจำหน่าย-กศผ'!X17/10^6</f>
        <v>0.13102879264812661</v>
      </c>
      <c r="J44" s="21">
        <f>+'[7]น้ำจำหน่าย-กศผ'!Y17/10^6</f>
        <v>0.1436707008275184</v>
      </c>
      <c r="K44" s="21">
        <f>+'[7]น้ำจำหน่าย-กศผ'!Z17/10^6</f>
        <v>0.12174696774807299</v>
      </c>
      <c r="L44" s="21">
        <f>+'[7]น้ำจำหน่าย-กศผ'!AA17/10^6</f>
        <v>0.11220023675138548</v>
      </c>
      <c r="M44" s="21">
        <f>+'[7]น้ำจำหน่าย-กศผ'!AB17/10^6</f>
        <v>0.11347037694387035</v>
      </c>
      <c r="N44" s="21">
        <f>+'[7]น้ำจำหน่าย-กศผ'!AC17/10^6</f>
        <v>0.11151730047386407</v>
      </c>
      <c r="O44" s="22">
        <f t="shared" si="2"/>
        <v>1.3879299999999999</v>
      </c>
    </row>
    <row r="45" spans="1:15" x14ac:dyDescent="0.2">
      <c r="A45" s="10">
        <v>1017</v>
      </c>
      <c r="B45" s="10" t="s">
        <v>26</v>
      </c>
      <c r="C45" s="21">
        <f>+'[7]น้ำจำหน่าย-กศผ'!R18/10^6</f>
        <v>0.19925691317132549</v>
      </c>
      <c r="D45" s="21">
        <f>+'[7]น้ำจำหน่าย-กศผ'!S18/10^6</f>
        <v>0.20450028878575705</v>
      </c>
      <c r="E45" s="21">
        <f>+'[7]น้ำจำหน่าย-กศผ'!T18/10^6</f>
        <v>0.20436537462773313</v>
      </c>
      <c r="F45" s="21">
        <f>+'[7]น้ำจำหน่าย-กศผ'!U18/10^6</f>
        <v>0.20840316264287714</v>
      </c>
      <c r="G45" s="21">
        <f>+'[7]น้ำจำหน่าย-กศผ'!V18/10^6</f>
        <v>0.20254901800763792</v>
      </c>
      <c r="H45" s="21">
        <f>+'[7]น้ำจำหน่าย-กศผ'!W18/10^6</f>
        <v>0.19506792825494781</v>
      </c>
      <c r="I45" s="21">
        <f>+'[7]น้ำจำหน่าย-กศผ'!X18/10^6</f>
        <v>0.23132295136549488</v>
      </c>
      <c r="J45" s="21">
        <f>+'[7]น้ำจำหน่าย-กศผ'!Y18/10^6</f>
        <v>0.23568739114748002</v>
      </c>
      <c r="K45" s="21">
        <f>+'[7]น้ำจำหน่าย-กศผ'!Z18/10^6</f>
        <v>0.22696349609673722</v>
      </c>
      <c r="L45" s="21">
        <f>+'[7]น้ำจำหน่าย-กศผ'!AA18/10^6</f>
        <v>0.21732876432889214</v>
      </c>
      <c r="M45" s="21">
        <f>+'[7]น้ำจำหน่าย-กศผ'!AB18/10^6</f>
        <v>0.20690481796669538</v>
      </c>
      <c r="N45" s="21">
        <f>+'[7]น้ำจำหน่าย-กศผ'!AC18/10^6</f>
        <v>0.20966989360442179</v>
      </c>
      <c r="O45" s="22">
        <f t="shared" si="2"/>
        <v>2.5420199999999999</v>
      </c>
    </row>
    <row r="46" spans="1:15" x14ac:dyDescent="0.2">
      <c r="A46" s="10">
        <v>1018</v>
      </c>
      <c r="B46" s="10" t="s">
        <v>27</v>
      </c>
      <c r="C46" s="21">
        <f>+'[7]น้ำจำหน่าย-กศผ'!R19/10^6</f>
        <v>8.7762923870291831E-2</v>
      </c>
      <c r="D46" s="21">
        <f>+'[7]น้ำจำหน่าย-กศผ'!S19/10^6</f>
        <v>8.9865395472584833E-2</v>
      </c>
      <c r="E46" s="21">
        <f>+'[7]น้ำจำหน่าย-กศผ'!T19/10^6</f>
        <v>8.7116599875109862E-2</v>
      </c>
      <c r="F46" s="21">
        <f>+'[7]น้ำจำหน่าย-กศผ'!U19/10^6</f>
        <v>9.2621865541866313E-2</v>
      </c>
      <c r="G46" s="21">
        <f>+'[7]น้ำจำหน่าย-กศผ'!V19/10^6</f>
        <v>8.6157290899297703E-2</v>
      </c>
      <c r="H46" s="21">
        <f>+'[7]น้ำจำหน่าย-กศผ'!W19/10^6</f>
        <v>8.7075891807266687E-2</v>
      </c>
      <c r="I46" s="21">
        <f>+'[7]น้ำจำหน่าย-กศผ'!X19/10^6</f>
        <v>0.10494406420891572</v>
      </c>
      <c r="J46" s="21">
        <f>+'[7]น้ำจำหน่าย-กศผ'!Y19/10^6</f>
        <v>0.11176633597220453</v>
      </c>
      <c r="K46" s="21">
        <f>+'[7]น้ำจำหน่าย-กศผ'!Z19/10^6</f>
        <v>0.10375385373353417</v>
      </c>
      <c r="L46" s="21">
        <f>+'[7]น้ำจำหน่าย-กศผ'!AA19/10^6</f>
        <v>9.6587231757014697E-2</v>
      </c>
      <c r="M46" s="21">
        <f>+'[7]น้ำจำหน่าย-กศผ'!AB19/10^6</f>
        <v>9.1072956927702786E-2</v>
      </c>
      <c r="N46" s="21">
        <f>+'[7]น้ำจำหน่าย-กศผ'!AC19/10^6</f>
        <v>8.8745589934210695E-2</v>
      </c>
      <c r="O46" s="22">
        <f t="shared" si="2"/>
        <v>1.1274699999999998</v>
      </c>
    </row>
    <row r="47" spans="1:15" x14ac:dyDescent="0.2">
      <c r="A47" s="10">
        <v>1019</v>
      </c>
      <c r="B47" s="10" t="s">
        <v>28</v>
      </c>
      <c r="C47" s="21">
        <f>+'[7]น้ำจำหน่าย-กศผ'!R20/10^6</f>
        <v>5.5294957981812179E-2</v>
      </c>
      <c r="D47" s="21">
        <f>+'[7]น้ำจำหน่าย-กศผ'!S20/10^6</f>
        <v>5.6395951757271433E-2</v>
      </c>
      <c r="E47" s="21">
        <f>+'[7]น้ำจำหน่าย-กศผ'!T20/10^6</f>
        <v>5.6632388556938085E-2</v>
      </c>
      <c r="F47" s="21">
        <f>+'[7]น้ำจำหน่าย-กศผ'!U20/10^6</f>
        <v>5.7306709027251761E-2</v>
      </c>
      <c r="G47" s="21">
        <f>+'[7]น้ำจำหน่าย-กศผ'!V20/10^6</f>
        <v>5.2878614654184392E-2</v>
      </c>
      <c r="H47" s="21">
        <f>+'[7]น้ำจำหน่าย-กศผ'!W20/10^6</f>
        <v>5.6157816417377278E-2</v>
      </c>
      <c r="I47" s="21">
        <f>+'[7]น้ำจำหน่าย-กศผ'!X20/10^6</f>
        <v>6.518861509889802E-2</v>
      </c>
      <c r="J47" s="21">
        <f>+'[7]น้ำจำหน่าย-กศผ'!Y20/10^6</f>
        <v>6.901712477166129E-2</v>
      </c>
      <c r="K47" s="21">
        <f>+'[7]น้ำจำหน่าย-กศผ'!Z20/10^6</f>
        <v>6.251307453255521E-2</v>
      </c>
      <c r="L47" s="21">
        <f>+'[7]น้ำจำหน่าย-กศผ'!AA20/10^6</f>
        <v>5.797695300101946E-2</v>
      </c>
      <c r="M47" s="21">
        <f>+'[7]น้ำจำหน่าย-กศผ'!AB20/10^6</f>
        <v>5.4748707444651275E-2</v>
      </c>
      <c r="N47" s="21">
        <f>+'[7]น้ำจำหน่าย-กศผ'!AC20/10^6</f>
        <v>5.865908675637959E-2</v>
      </c>
      <c r="O47" s="22">
        <f t="shared" si="2"/>
        <v>0.70276999999999989</v>
      </c>
    </row>
    <row r="48" spans="1:15" x14ac:dyDescent="0.2">
      <c r="A48" s="10">
        <v>1020</v>
      </c>
      <c r="B48" s="10" t="s">
        <v>29</v>
      </c>
      <c r="C48" s="21">
        <f>+'[7]น้ำจำหน่าย-กศผ'!R21/10^6</f>
        <v>0.26653554900378479</v>
      </c>
      <c r="D48" s="21">
        <f>+'[7]น้ำจำหน่าย-กศผ'!S21/10^6</f>
        <v>0.28212256962019794</v>
      </c>
      <c r="E48" s="21">
        <f>+'[7]น้ำจำหน่าย-กศผ'!T21/10^6</f>
        <v>0.27773770822567595</v>
      </c>
      <c r="F48" s="21">
        <f>+'[7]น้ำจำหน่าย-กศผ'!U21/10^6</f>
        <v>0.29574214405365484</v>
      </c>
      <c r="G48" s="21">
        <f>+'[7]น้ำจำหน่าย-กศผ'!V21/10^6</f>
        <v>0.2676985253358885</v>
      </c>
      <c r="H48" s="21">
        <f>+'[7]น้ำจำหน่าย-กศผ'!W21/10^6</f>
        <v>0.27005018097873318</v>
      </c>
      <c r="I48" s="21">
        <f>+'[7]น้ำจำหน่าย-กศผ'!X21/10^6</f>
        <v>0.30934769868058254</v>
      </c>
      <c r="J48" s="21">
        <f>+'[7]น้ำจำหน่าย-กศผ'!Y21/10^6</f>
        <v>0.29972043105882495</v>
      </c>
      <c r="K48" s="21">
        <f>+'[7]น้ำจำหน่าย-กศผ'!Z21/10^6</f>
        <v>0.30476255433564087</v>
      </c>
      <c r="L48" s="21">
        <f>+'[7]น้ำจำหน่าย-กศผ'!AA21/10^6</f>
        <v>0.29958357104270472</v>
      </c>
      <c r="M48" s="21">
        <f>+'[7]น้ำจำหน่าย-กศผ'!AB21/10^6</f>
        <v>0.28105539529937834</v>
      </c>
      <c r="N48" s="21">
        <f>+'[7]น้ำจำหน่าย-กศผ'!AC21/10^6</f>
        <v>0.28927367236493329</v>
      </c>
      <c r="O48" s="22">
        <f t="shared" si="2"/>
        <v>3.4436300000000002</v>
      </c>
    </row>
    <row r="49" spans="1:15" x14ac:dyDescent="0.2">
      <c r="A49" s="10">
        <v>1021</v>
      </c>
      <c r="B49" s="10" t="s">
        <v>30</v>
      </c>
      <c r="C49" s="21">
        <f>+'[7]น้ำจำหน่าย-กศผ'!R22/10^6</f>
        <v>7.2493212236422647E-2</v>
      </c>
      <c r="D49" s="21">
        <f>+'[7]น้ำจำหน่าย-กศผ'!S22/10^6</f>
        <v>7.5748355101921447E-2</v>
      </c>
      <c r="E49" s="21">
        <f>+'[7]น้ำจำหน่าย-กศผ'!T22/10^6</f>
        <v>7.168836551340918E-2</v>
      </c>
      <c r="F49" s="21">
        <f>+'[7]น้ำจำหน่าย-กศผ'!U22/10^6</f>
        <v>8.206366958149329E-2</v>
      </c>
      <c r="G49" s="21">
        <f>+'[7]น้ำจำหน่าย-กศผ'!V22/10^6</f>
        <v>6.9849968765536785E-2</v>
      </c>
      <c r="H49" s="21">
        <f>+'[7]น้ำจำหน่าย-กศผ'!W22/10^6</f>
        <v>7.1365887111397047E-2</v>
      </c>
      <c r="I49" s="21">
        <f>+'[7]น้ำจำหน่าย-กศผ'!X22/10^6</f>
        <v>8.1769863422337885E-2</v>
      </c>
      <c r="J49" s="21">
        <f>+'[7]น้ำจำหน่าย-กศผ'!Y22/10^6</f>
        <v>8.1412303687889334E-2</v>
      </c>
      <c r="K49" s="21">
        <f>+'[7]น้ำจำหน่าย-กศผ'!Z22/10^6</f>
        <v>8.2425951803000622E-2</v>
      </c>
      <c r="L49" s="21">
        <f>+'[7]น้ำจำหน่าย-กศผ'!AA22/10^6</f>
        <v>8.1606937618810854E-2</v>
      </c>
      <c r="M49" s="21">
        <f>+'[7]น้ำจำหน่าย-กศผ'!AB22/10^6</f>
        <v>7.4722563448659074E-2</v>
      </c>
      <c r="N49" s="21">
        <f>+'[7]น้ำจำหน่าย-กศผ'!AC22/10^6</f>
        <v>7.7572921709121737E-2</v>
      </c>
      <c r="O49" s="22">
        <f t="shared" si="2"/>
        <v>0.92271999999999987</v>
      </c>
    </row>
    <row r="50" spans="1:15" x14ac:dyDescent="0.2">
      <c r="A50" s="10">
        <v>1022</v>
      </c>
      <c r="B50" s="10" t="s">
        <v>31</v>
      </c>
      <c r="C50" s="21">
        <f>+'[7]น้ำจำหน่าย-กศผ'!R23/10^6</f>
        <v>0.37834680992022879</v>
      </c>
      <c r="D50" s="21">
        <f>+'[7]น้ำจำหน่าย-กศผ'!S23/10^6</f>
        <v>0.38795844660699508</v>
      </c>
      <c r="E50" s="21">
        <f>+'[7]น้ำจำหน่าย-กศผ'!T23/10^6</f>
        <v>0.37316713670331764</v>
      </c>
      <c r="F50" s="21">
        <f>+'[7]น้ำจำหน่าย-กศผ'!U23/10^6</f>
        <v>0.39047340577993633</v>
      </c>
      <c r="G50" s="21">
        <f>+'[7]น้ำจำหน่าย-กศผ'!V23/10^6</f>
        <v>0.37380838564158553</v>
      </c>
      <c r="H50" s="21">
        <f>+'[7]น้ำจำหน่าย-กศผ'!W23/10^6</f>
        <v>0.36911559319019921</v>
      </c>
      <c r="I50" s="21">
        <f>+'[7]น้ำจำหน่าย-กศผ'!X23/10^6</f>
        <v>0.44369564817872353</v>
      </c>
      <c r="J50" s="21">
        <f>+'[7]น้ำจำหน่าย-กศผ'!Y23/10^6</f>
        <v>0.43353644806542296</v>
      </c>
      <c r="K50" s="21">
        <f>+'[7]น้ำจำหน่าย-กศผ'!Z23/10^6</f>
        <v>0.43122021573555319</v>
      </c>
      <c r="L50" s="21">
        <f>+'[7]น้ำจำหน่าย-กศผ'!AA23/10^6</f>
        <v>0.42206174722486217</v>
      </c>
      <c r="M50" s="21">
        <f>+'[7]น้ำจำหน่าย-กศผ'!AB23/10^6</f>
        <v>0.39674359254820191</v>
      </c>
      <c r="N50" s="21">
        <f>+'[7]น้ำจำหน่าย-กศผ'!AC23/10^6</f>
        <v>0.41329257040497364</v>
      </c>
      <c r="O50" s="22">
        <f t="shared" si="2"/>
        <v>4.8134199999999989</v>
      </c>
    </row>
    <row r="51" spans="1:15" x14ac:dyDescent="0.2">
      <c r="A51" s="10">
        <v>1023</v>
      </c>
      <c r="B51" s="10" t="s">
        <v>32</v>
      </c>
      <c r="C51" s="21">
        <f>+'[7]น้ำจำหน่าย-กศผ'!R24/10^6</f>
        <v>8.0570731935233897E-2</v>
      </c>
      <c r="D51" s="21">
        <f>+'[7]น้ำจำหน่าย-กศผ'!S24/10^6</f>
        <v>8.3919695124463817E-2</v>
      </c>
      <c r="E51" s="21">
        <f>+'[7]น้ำจำหน่าย-กศผ'!T24/10^6</f>
        <v>7.9930661777705095E-2</v>
      </c>
      <c r="F51" s="21">
        <f>+'[7]น้ำจำหน่าย-กศผ'!U24/10^6</f>
        <v>9.1926793077825919E-2</v>
      </c>
      <c r="G51" s="21">
        <f>+'[7]น้ำจำหน่าย-กศผ'!V24/10^6</f>
        <v>8.1246745557332301E-2</v>
      </c>
      <c r="H51" s="21">
        <f>+'[7]น้ำจำหน่าย-กศผ'!W24/10^6</f>
        <v>7.9941721305264987E-2</v>
      </c>
      <c r="I51" s="21">
        <f>+'[7]น้ำจำหน่าย-กศผ'!X24/10^6</f>
        <v>9.5139585833974694E-2</v>
      </c>
      <c r="J51" s="21">
        <f>+'[7]น้ำจำหน่าย-กศผ'!Y24/10^6</f>
        <v>9.4317033471707695E-2</v>
      </c>
      <c r="K51" s="21">
        <f>+'[7]น้ำจำหน่าย-กศผ'!Z24/10^6</f>
        <v>9.2662942881031274E-2</v>
      </c>
      <c r="L51" s="21">
        <f>+'[7]น้ำจำหน่าย-กศผ'!AA24/10^6</f>
        <v>9.07216501840339E-2</v>
      </c>
      <c r="M51" s="21">
        <f>+'[7]น้ำจำหน่าย-กศผ'!AB24/10^6</f>
        <v>8.504707571510034E-2</v>
      </c>
      <c r="N51" s="21">
        <f>+'[7]น้ำจำหน่าย-กศผ'!AC24/10^6</f>
        <v>8.4595363136325971E-2</v>
      </c>
      <c r="O51" s="22">
        <f t="shared" si="2"/>
        <v>1.0400199999999997</v>
      </c>
    </row>
    <row r="52" spans="1:15" x14ac:dyDescent="0.2">
      <c r="A52" s="10">
        <v>1024</v>
      </c>
      <c r="B52" s="10" t="s">
        <v>33</v>
      </c>
      <c r="C52" s="21">
        <f>+'[7]น้ำจำหน่าย-กศผ'!R25/10^6</f>
        <v>0.61724209201322189</v>
      </c>
      <c r="D52" s="21">
        <f>+'[7]น้ำจำหน่าย-กศผ'!S25/10^6</f>
        <v>0.64501506770778516</v>
      </c>
      <c r="E52" s="21">
        <f>+'[7]น้ำจำหน่าย-กศผ'!T25/10^6</f>
        <v>0.62537177634279861</v>
      </c>
      <c r="F52" s="21">
        <f>+'[7]น้ำจำหน่าย-กศผ'!U25/10^6</f>
        <v>0.65712261412677164</v>
      </c>
      <c r="G52" s="21">
        <f>+'[7]น้ำจำหน่าย-กศผ'!V25/10^6</f>
        <v>0.6462865827311981</v>
      </c>
      <c r="H52" s="21">
        <f>+'[7]น้ำจำหน่าย-กศผ'!W25/10^6</f>
        <v>0.62219186738151289</v>
      </c>
      <c r="I52" s="21">
        <f>+'[7]น้ำจำหน่าย-กศผ'!X25/10^6</f>
        <v>0.68270172937429752</v>
      </c>
      <c r="J52" s="21">
        <f>+'[7]น้ำจำหน่าย-กศผ'!Y25/10^6</f>
        <v>0.67269377513585216</v>
      </c>
      <c r="K52" s="21">
        <f>+'[7]น้ำจำหน่าย-กศผ'!Z25/10^6</f>
        <v>0.68736714295415269</v>
      </c>
      <c r="L52" s="21">
        <f>+'[7]น้ำจำหน่าย-กศผ'!AA25/10^6</f>
        <v>0.68162277310532293</v>
      </c>
      <c r="M52" s="21">
        <f>+'[7]น้ำจำหน่าย-กศผ'!AB25/10^6</f>
        <v>0.6497616411900512</v>
      </c>
      <c r="N52" s="21">
        <f>+'[7]น้ำจำหน่าย-กศผ'!AC25/10^6</f>
        <v>0.68025293793703556</v>
      </c>
      <c r="O52" s="22">
        <f t="shared" si="2"/>
        <v>7.8676300000000001</v>
      </c>
    </row>
    <row r="53" spans="1:15" x14ac:dyDescent="0.2">
      <c r="A53" s="10">
        <v>1025</v>
      </c>
      <c r="B53" s="10" t="s">
        <v>34</v>
      </c>
      <c r="C53" s="21">
        <f>+'[7]น้ำจำหน่าย-กศผ'!R26/10^6</f>
        <v>0.10186818999323241</v>
      </c>
      <c r="D53" s="21">
        <f>+'[7]น้ำจำหน่าย-กศผ'!S26/10^6</f>
        <v>0.10440334205549427</v>
      </c>
      <c r="E53" s="21">
        <f>+'[7]น้ำจำหน่าย-กศผ'!T26/10^6</f>
        <v>0.10019323968405537</v>
      </c>
      <c r="F53" s="21">
        <f>+'[7]น้ำจำหน่าย-กศผ'!U26/10^6</f>
        <v>0.10663850301760502</v>
      </c>
      <c r="G53" s="21">
        <f>+'[7]น้ำจำหน่าย-กศผ'!V26/10^6</f>
        <v>0.10164395422140228</v>
      </c>
      <c r="H53" s="21">
        <f>+'[7]น้ำจำหน่าย-กศผ'!W26/10^6</f>
        <v>0.10174773902120206</v>
      </c>
      <c r="I53" s="21">
        <f>+'[7]น้ำจำหน่าย-กศผ'!X26/10^6</f>
        <v>0.11766317594815838</v>
      </c>
      <c r="J53" s="21">
        <f>+'[7]น้ำจำหน่าย-กศผ'!Y26/10^6</f>
        <v>0.12284446162867235</v>
      </c>
      <c r="K53" s="21">
        <f>+'[7]น้ำจำหน่าย-กศผ'!Z26/10^6</f>
        <v>0.11801165045843492</v>
      </c>
      <c r="L53" s="21">
        <f>+'[7]น้ำจำหน่าย-กศผ'!AA26/10^6</f>
        <v>0.11362011407566727</v>
      </c>
      <c r="M53" s="21">
        <f>+'[7]น้ำจำหน่าย-กศผ'!AB26/10^6</f>
        <v>0.10914183784197207</v>
      </c>
      <c r="N53" s="21">
        <f>+'[7]น้ำจำหน่าย-กศผ'!AC26/10^6</f>
        <v>0.10966379205410368</v>
      </c>
      <c r="O53" s="22">
        <f t="shared" si="2"/>
        <v>1.3074399999999999</v>
      </c>
    </row>
    <row r="54" spans="1:15" x14ac:dyDescent="0.2">
      <c r="A54" s="10">
        <v>1026</v>
      </c>
      <c r="B54" s="10" t="s">
        <v>35</v>
      </c>
      <c r="C54" s="21">
        <f>+'[7]น้ำจำหน่าย-กศผ'!R27/10^6</f>
        <v>4.1670995214403567E-2</v>
      </c>
      <c r="D54" s="21">
        <f>+'[7]น้ำจำหน่าย-กศผ'!S27/10^6</f>
        <v>4.0868802142851983E-2</v>
      </c>
      <c r="E54" s="21">
        <f>+'[7]น้ำจำหน่าย-กศผ'!T27/10^6</f>
        <v>4.288086600657514E-2</v>
      </c>
      <c r="F54" s="21">
        <f>+'[7]น้ำจำหน่าย-กศผ'!U27/10^6</f>
        <v>4.2712245378674712E-2</v>
      </c>
      <c r="G54" s="21">
        <f>+'[7]น้ำจำหน่าย-กศผ'!V27/10^6</f>
        <v>4.1162643152653139E-2</v>
      </c>
      <c r="H54" s="21">
        <f>+'[7]น้ำจำหน่าย-กศผ'!W27/10^6</f>
        <v>3.966213300817218E-2</v>
      </c>
      <c r="I54" s="21">
        <f>+'[7]น้ำจำหน่าย-กศผ'!X27/10^6</f>
        <v>4.7092863438241893E-2</v>
      </c>
      <c r="J54" s="21">
        <f>+'[7]น้ำจำหน่าย-กศผ'!Y27/10^6</f>
        <v>4.5319461796147667E-2</v>
      </c>
      <c r="K54" s="21">
        <f>+'[7]น้ำจำหน่าย-กศผ'!Z27/10^6</f>
        <v>4.4795812926380969E-2</v>
      </c>
      <c r="L54" s="21">
        <f>+'[7]น้ำจำหน่าย-กศผ'!AA27/10^6</f>
        <v>4.4982220540346833E-2</v>
      </c>
      <c r="M54" s="21">
        <f>+'[7]น้ำจำหน่าย-กศผ'!AB27/10^6</f>
        <v>4.2206739234694778E-2</v>
      </c>
      <c r="N54" s="21">
        <f>+'[7]น้ำจำหน่าย-กศผ'!AC27/10^6</f>
        <v>4.4675217160857247E-2</v>
      </c>
      <c r="O54" s="22">
        <f t="shared" si="2"/>
        <v>0.5180300000000001</v>
      </c>
    </row>
    <row r="55" spans="1:15" x14ac:dyDescent="0.2">
      <c r="A55" s="10">
        <v>1027</v>
      </c>
      <c r="B55" s="10" t="s">
        <v>36</v>
      </c>
      <c r="C55" s="21">
        <f>+'[7]น้ำจำหน่าย-กศผ'!R28/10^6</f>
        <v>6.3136685731502454E-2</v>
      </c>
      <c r="D55" s="21">
        <f>+'[7]น้ำจำหน่าย-กศผ'!S28/10^6</f>
        <v>6.5961315380677538E-2</v>
      </c>
      <c r="E55" s="21">
        <f>+'[7]น้ำจำหน่าย-กศผ'!T28/10^6</f>
        <v>6.1085073572659715E-2</v>
      </c>
      <c r="F55" s="21">
        <f>+'[7]น้ำจำหน่าย-กศผ'!U28/10^6</f>
        <v>6.4951273813415061E-2</v>
      </c>
      <c r="G55" s="21">
        <f>+'[7]น้ำจำหน่าย-กศผ'!V28/10^6</f>
        <v>6.1869218953927753E-2</v>
      </c>
      <c r="H55" s="21">
        <f>+'[7]น้ำจำหน่าย-กศผ'!W28/10^6</f>
        <v>6.4143018001786359E-2</v>
      </c>
      <c r="I55" s="21">
        <f>+'[7]น้ำจำหน่าย-กศผ'!X28/10^6</f>
        <v>7.2671433614896502E-2</v>
      </c>
      <c r="J55" s="21">
        <f>+'[7]น้ำจำหน่าย-กศผ'!Y28/10^6</f>
        <v>7.2678852208853645E-2</v>
      </c>
      <c r="K55" s="21">
        <f>+'[7]น้ำจำหน่าย-กศผ'!Z28/10^6</f>
        <v>7.0927693105274428E-2</v>
      </c>
      <c r="L55" s="21">
        <f>+'[7]น้ำจำหน่าย-กศผ'!AA28/10^6</f>
        <v>6.8455075739364893E-2</v>
      </c>
      <c r="M55" s="21">
        <f>+'[7]น้ำจำหน่าย-กศผ'!AB28/10^6</f>
        <v>6.7827091760894312E-2</v>
      </c>
      <c r="N55" s="21">
        <f>+'[7]น้ำจำหน่าย-กศผ'!AC28/10^6</f>
        <v>6.4063268116747285E-2</v>
      </c>
      <c r="O55" s="22">
        <f t="shared" si="2"/>
        <v>0.79777000000000009</v>
      </c>
    </row>
    <row r="56" spans="1:15" x14ac:dyDescent="0.2">
      <c r="A56" s="10">
        <v>1028</v>
      </c>
      <c r="B56" s="10" t="s">
        <v>37</v>
      </c>
      <c r="C56" s="21">
        <f>+'[7]น้ำจำหน่าย-กศผ'!R29/10^6</f>
        <v>0.31263564943244226</v>
      </c>
      <c r="D56" s="21">
        <f>+'[7]น้ำจำหน่าย-กศผ'!S29/10^6</f>
        <v>0.3153564064059009</v>
      </c>
      <c r="E56" s="21">
        <f>+'[7]น้ำจำหน่าย-กศผ'!T29/10^6</f>
        <v>0.30717543612488268</v>
      </c>
      <c r="F56" s="21">
        <f>+'[7]น้ำจำหน่าย-กศผ'!U29/10^6</f>
        <v>0.32361459812068283</v>
      </c>
      <c r="G56" s="21">
        <f>+'[7]น้ำจำหน่าย-กศผ'!V29/10^6</f>
        <v>0.31758163032233788</v>
      </c>
      <c r="H56" s="21">
        <f>+'[7]น้ำจำหน่าย-กศผ'!W29/10^6</f>
        <v>0.30153792517567723</v>
      </c>
      <c r="I56" s="21">
        <f>+'[7]น้ำจำหน่าย-กศผ'!X29/10^6</f>
        <v>0.34873926685038786</v>
      </c>
      <c r="J56" s="21">
        <f>+'[7]น้ำจำหน่าย-กศผ'!Y29/10^6</f>
        <v>0.34683816518508459</v>
      </c>
      <c r="K56" s="21">
        <f>+'[7]น้ำจำหน่าย-กศผ'!Z29/10^6</f>
        <v>0.35283511939997025</v>
      </c>
      <c r="L56" s="21">
        <f>+'[7]น้ำจำหน่าย-กศผ'!AA29/10^6</f>
        <v>0.34196351889319487</v>
      </c>
      <c r="M56" s="21">
        <f>+'[7]น้ำจำหน่าย-กศผ'!AB29/10^6</f>
        <v>0.32719033141684345</v>
      </c>
      <c r="N56" s="21">
        <f>+'[7]น้ำจำหน่าย-กศผ'!AC29/10^6</f>
        <v>0.32700195267259485</v>
      </c>
      <c r="O56" s="22">
        <f t="shared" si="2"/>
        <v>3.9224699999999992</v>
      </c>
    </row>
    <row r="57" spans="1:15" x14ac:dyDescent="0.2">
      <c r="A57" s="10">
        <v>1029</v>
      </c>
      <c r="B57" s="10" t="s">
        <v>38</v>
      </c>
      <c r="C57" s="21">
        <f>+'[7]น้ำจำหน่าย-กศผ'!R30/10^6</f>
        <v>4.9889574224218601E-2</v>
      </c>
      <c r="D57" s="21">
        <f>+'[7]น้ำจำหน่าย-กศผ'!S30/10^6</f>
        <v>5.2278051248188358E-2</v>
      </c>
      <c r="E57" s="21">
        <f>+'[7]น้ำจำหน่าย-กศผ'!T30/10^6</f>
        <v>5.1536393169493121E-2</v>
      </c>
      <c r="F57" s="21">
        <f>+'[7]น้ำจำหน่าย-กศผ'!U30/10^6</f>
        <v>5.4531717079263325E-2</v>
      </c>
      <c r="G57" s="21">
        <f>+'[7]น้ำจำหน่าย-กศผ'!V30/10^6</f>
        <v>5.2502867581528931E-2</v>
      </c>
      <c r="H57" s="21">
        <f>+'[7]น้ำจำหน่าย-กศผ'!W30/10^6</f>
        <v>5.3352610435868676E-2</v>
      </c>
      <c r="I57" s="21">
        <f>+'[7]น้ำจำหน่าย-กศผ'!X30/10^6</f>
        <v>5.9831015370226642E-2</v>
      </c>
      <c r="J57" s="21">
        <f>+'[7]น้ำจำหน่าย-กศผ'!Y30/10^6</f>
        <v>6.5275343778327513E-2</v>
      </c>
      <c r="K57" s="21">
        <f>+'[7]น้ำจำหน่าย-กศผ'!Z30/10^6</f>
        <v>5.9662403120221211E-2</v>
      </c>
      <c r="L57" s="21">
        <f>+'[7]น้ำจำหน่าย-กศผ'!AA30/10^6</f>
        <v>5.8139390372503132E-2</v>
      </c>
      <c r="M57" s="21">
        <f>+'[7]น้ำจำหน่าย-กศผ'!AB30/10^6</f>
        <v>5.4330089843242835E-2</v>
      </c>
      <c r="N57" s="21">
        <f>+'[7]น้ำจำหน่าย-กศผ'!AC30/10^6</f>
        <v>5.7690543776917569E-2</v>
      </c>
      <c r="O57" s="22">
        <f t="shared" si="2"/>
        <v>0.66901999999999995</v>
      </c>
    </row>
    <row r="58" spans="1:15" x14ac:dyDescent="0.2">
      <c r="A58" s="15">
        <v>1030</v>
      </c>
      <c r="B58" s="15" t="s">
        <v>18</v>
      </c>
      <c r="C58" s="23">
        <f>+'[7]น้ำจำหน่าย-กศผ'!R31/10^6</f>
        <v>6.2678715352871964E-2</v>
      </c>
      <c r="D58" s="23">
        <f>+'[7]น้ำจำหน่าย-กศผ'!S31/10^6</f>
        <v>6.5451614745789699E-2</v>
      </c>
      <c r="E58" s="23">
        <f>+'[7]น้ำจำหน่าย-กศผ'!T31/10^6</f>
        <v>6.4067739222551143E-2</v>
      </c>
      <c r="F58" s="23">
        <f>+'[7]น้ำจำหน่าย-กศผ'!U31/10^6</f>
        <v>6.9835260128429319E-2</v>
      </c>
      <c r="G58" s="23">
        <f>+'[7]น้ำจำหน่าย-กศผ'!V31/10^6</f>
        <v>6.695905058360313E-2</v>
      </c>
      <c r="H58" s="23">
        <f>+'[7]น้ำจำหน่าย-กศผ'!W31/10^6</f>
        <v>6.5268333612503643E-2</v>
      </c>
      <c r="I58" s="23">
        <f>+'[7]น้ำจำหน่าย-กศผ'!X31/10^6</f>
        <v>7.7917820817106132E-2</v>
      </c>
      <c r="J58" s="23">
        <f>+'[7]น้ำจำหน่าย-กศผ'!Y31/10^6</f>
        <v>7.8189310286074801E-2</v>
      </c>
      <c r="K58" s="23">
        <f>+'[7]น้ำจำหน่าย-กศผ'!Z31/10^6</f>
        <v>7.5436317832727459E-2</v>
      </c>
      <c r="L58" s="23">
        <f>+'[7]น้ำจำหน่าย-กศผ'!AA31/10^6</f>
        <v>6.8931553716552546E-2</v>
      </c>
      <c r="M58" s="23">
        <f>+'[7]น้ำจำหน่าย-กศผ'!AB31/10^6</f>
        <v>6.9317336476502969E-2</v>
      </c>
      <c r="N58" s="23">
        <f>+'[7]น้ำจำหน่าย-กศผ'!AC31/10^6</f>
        <v>6.9916947225287143E-2</v>
      </c>
      <c r="O58" s="24">
        <f t="shared" si="2"/>
        <v>0.83396999999999999</v>
      </c>
    </row>
    <row r="59" spans="1:15" x14ac:dyDescent="0.2">
      <c r="A59" s="4">
        <v>10300</v>
      </c>
      <c r="B59" s="4" t="s">
        <v>55</v>
      </c>
      <c r="C59" s="18">
        <f>SUM(C32:C58)</f>
        <v>7.4022805054536303</v>
      </c>
      <c r="D59" s="18">
        <f t="shared" ref="D59:N59" si="3">SUM(D32:D58)</f>
        <v>7.663296585382656</v>
      </c>
      <c r="E59" s="18">
        <f t="shared" si="3"/>
        <v>7.5600066683530205</v>
      </c>
      <c r="F59" s="18">
        <f t="shared" si="3"/>
        <v>7.9410403742785309</v>
      </c>
      <c r="G59" s="18">
        <f t="shared" si="3"/>
        <v>7.6476688076698682</v>
      </c>
      <c r="H59" s="18">
        <f t="shared" si="3"/>
        <v>7.5167024602627253</v>
      </c>
      <c r="I59" s="18">
        <f t="shared" si="3"/>
        <v>8.6198170172919344</v>
      </c>
      <c r="J59" s="18">
        <f t="shared" si="3"/>
        <v>8.7298927480808661</v>
      </c>
      <c r="K59" s="18">
        <f t="shared" si="3"/>
        <v>8.4173835772514209</v>
      </c>
      <c r="L59" s="18">
        <f t="shared" si="3"/>
        <v>8.0330373389132319</v>
      </c>
      <c r="M59" s="18">
        <f t="shared" si="3"/>
        <v>7.7995320563332626</v>
      </c>
      <c r="N59" s="18">
        <f t="shared" si="3"/>
        <v>7.9993418607288422</v>
      </c>
      <c r="O59" s="18">
        <f t="shared" si="2"/>
        <v>95.329999999999984</v>
      </c>
    </row>
    <row r="60" spans="1:15" x14ac:dyDescent="0.2">
      <c r="A60" s="32"/>
      <c r="B60" s="32"/>
      <c r="C60"/>
      <c r="D60"/>
      <c r="E60"/>
      <c r="F60"/>
      <c r="G60"/>
      <c r="H60"/>
      <c r="I60"/>
      <c r="J60"/>
      <c r="K60"/>
      <c r="L60"/>
      <c r="M60"/>
      <c r="N60"/>
      <c r="O60" s="32"/>
    </row>
    <row r="61" spans="1:15" x14ac:dyDescent="0.2">
      <c r="A61" s="3" t="s">
        <v>52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55</v>
      </c>
    </row>
    <row r="62" spans="1:15" x14ac:dyDescent="0.2">
      <c r="A62" s="7">
        <v>1004</v>
      </c>
      <c r="B62" s="7" t="s">
        <v>94</v>
      </c>
      <c r="C62" s="19">
        <f>+'[7]ปริมาณน้ำสูญเสีย-กศผ'!R5/10^6</f>
        <v>1.1076410638757921</v>
      </c>
      <c r="D62" s="19">
        <f>+'[7]ปริมาณน้ำสูญเสีย-กศผ'!S5/10^6</f>
        <v>1.0523736830775445</v>
      </c>
      <c r="E62" s="19">
        <f>+'[7]ปริมาณน้ำสูญเสีย-กศผ'!T5/10^6</f>
        <v>1.203283057522317</v>
      </c>
      <c r="F62" s="19">
        <f>+'[7]ปริมาณน้ำสูญเสีย-กศผ'!U5/10^6</f>
        <v>1.0314425249664592</v>
      </c>
      <c r="G62" s="19">
        <f>+'[7]ปริมาณน้ำสูญเสีย-กศผ'!V5/10^6</f>
        <v>0.93923951788239279</v>
      </c>
      <c r="H62" s="19">
        <f>+'[7]ปริมาณน้ำสูญเสีย-กศผ'!W5/10^6</f>
        <v>1.4310457114430573</v>
      </c>
      <c r="I62" s="19">
        <f>+'[7]ปริมาณน้ำสูญเสีย-กศผ'!X5/10^6</f>
        <v>0.80937739227386984</v>
      </c>
      <c r="J62" s="19">
        <f>+'[7]ปริมาณน้ำสูญเสีย-กศผ'!Y5/10^6</f>
        <v>1.002843086752236</v>
      </c>
      <c r="K62" s="19">
        <f>+'[7]ปริมาณน้ำสูญเสีย-กศผ'!Z5/10^6</f>
        <v>0.84816790910932605</v>
      </c>
      <c r="L62" s="19">
        <f>+'[7]ปริมาณน้ำสูญเสีย-กศผ'!AA5/10^6</f>
        <v>1.0853947669311641</v>
      </c>
      <c r="M62" s="19">
        <f>+'[7]ปริมาณน้ำสูญเสีย-กศผ'!AB5/10^6</f>
        <v>1.0378737418048498</v>
      </c>
      <c r="N62" s="19">
        <f>+'[7]ปริมาณน้ำสูญเสีย-กศผ'!AC5/10^6</f>
        <v>0.75349754436100091</v>
      </c>
      <c r="O62" s="20">
        <f>SUM(C62:N62)</f>
        <v>12.302180000000011</v>
      </c>
    </row>
    <row r="63" spans="1:15" x14ac:dyDescent="0.2">
      <c r="A63" s="10">
        <v>1005</v>
      </c>
      <c r="B63" s="10" t="s">
        <v>13</v>
      </c>
      <c r="C63" s="21">
        <f>+'[7]ปริมาณน้ำสูญเสีย-กศผ'!R6/10^6</f>
        <v>9.3323951523683422E-3</v>
      </c>
      <c r="D63" s="21">
        <f>+'[7]ปริมาณน้ำสูญเสีย-กศผ'!S6/10^6</f>
        <v>9.1922828156671826E-3</v>
      </c>
      <c r="E63" s="21">
        <f>+'[7]ปริมาณน้ำสูญเสีย-กศผ'!T6/10^6</f>
        <v>1.0382187222930611E-2</v>
      </c>
      <c r="F63" s="21">
        <f>+'[7]ปริมาณน้ำสูญเสีย-กศผ'!U6/10^6</f>
        <v>9.5705796214306978E-3</v>
      </c>
      <c r="G63" s="21">
        <f>+'[7]ปริมาณน้ำสูญเสีย-กศผ'!V6/10^6</f>
        <v>7.5170966358474615E-3</v>
      </c>
      <c r="H63" s="21">
        <f>+'[7]ปริมาณน้ำสูญเสีย-กศผ'!W6/10^6</f>
        <v>1.1044851918939152E-2</v>
      </c>
      <c r="I63" s="21">
        <f>+'[7]ปริมาณน้ำสูญเสีย-กศผ'!X6/10^6</f>
        <v>1.1301901429427977E-2</v>
      </c>
      <c r="J63" s="21">
        <f>+'[7]ปริมาณน้ำสูญเสีย-กศผ'!Y6/10^6</f>
        <v>1.1569736395606059E-2</v>
      </c>
      <c r="K63" s="21">
        <f>+'[7]ปริมาณน้ำสูญเสีย-กศผ'!Z6/10^6</f>
        <v>9.6726382918977689E-3</v>
      </c>
      <c r="L63" s="21">
        <f>+'[7]ปริมาณน้ำสูญเสีย-กศผ'!AA6/10^6</f>
        <v>9.3430207113199652E-3</v>
      </c>
      <c r="M63" s="21">
        <f>+'[7]ปริมาณน้ำสูญเสีย-กศผ'!AB6/10^6</f>
        <v>9.4314635227933253E-3</v>
      </c>
      <c r="N63" s="21">
        <f>+'[7]ปริมาณน้ำสูญเสีย-กศผ'!AC6/10^6</f>
        <v>8.1518462817713883E-3</v>
      </c>
      <c r="O63" s="22">
        <f t="shared" ref="O63:O89" si="4">SUM(C63:N63)</f>
        <v>0.11650999999999993</v>
      </c>
    </row>
    <row r="64" spans="1:15" x14ac:dyDescent="0.2">
      <c r="A64" s="10">
        <v>1006</v>
      </c>
      <c r="B64" s="10" t="s">
        <v>14</v>
      </c>
      <c r="C64" s="21">
        <f>+'[7]ปริมาณน้ำสูญเสีย-กศผ'!R7/10^6</f>
        <v>0.12585531450683907</v>
      </c>
      <c r="D64" s="21">
        <f>+'[7]ปริมาณน้ำสูญเสีย-กศผ'!S7/10^6</f>
        <v>0.12577516069110939</v>
      </c>
      <c r="E64" s="21">
        <f>+'[7]ปริมาณน้ำสูญเสีย-กศผ'!T7/10^6</f>
        <v>0.1146352969316683</v>
      </c>
      <c r="F64" s="21">
        <f>+'[7]ปริมาณน้ำสูญเสีย-กศผ'!U7/10^6</f>
        <v>0.11401329262317626</v>
      </c>
      <c r="G64" s="21">
        <f>+'[7]ปริมาณน้ำสูญเสีย-กศผ'!V7/10^6</f>
        <v>0.11331883707927619</v>
      </c>
      <c r="H64" s="21">
        <f>+'[7]ปริมาณน้ำสูญเสีย-กศผ'!W7/10^6</f>
        <v>0.11696207463208769</v>
      </c>
      <c r="I64" s="21">
        <f>+'[7]ปริมาณน้ำสูญเสีย-กศผ'!X7/10^6</f>
        <v>0.12436293247379554</v>
      </c>
      <c r="J64" s="21">
        <f>+'[7]ปริมาณน้ำสูญเสีย-กศผ'!Y7/10^6</f>
        <v>0.10236486550384294</v>
      </c>
      <c r="K64" s="21">
        <f>+'[7]ปริมาณน้ำสูญเสีย-กศผ'!Z7/10^6</f>
        <v>0.10012211230429349</v>
      </c>
      <c r="L64" s="21">
        <f>+'[7]ปริมาณน้ำสูญเสีย-กศผ'!AA7/10^6</f>
        <v>0.10046957285823967</v>
      </c>
      <c r="M64" s="21">
        <f>+'[7]ปริมาณน้ำสูญเสีย-กศผ'!AB7/10^6</f>
        <v>0.11946407210105259</v>
      </c>
      <c r="N64" s="21">
        <f>+'[7]ปริมาณน้ำสูญเสีย-กศผ'!AC7/10^6</f>
        <v>0.11855646829461965</v>
      </c>
      <c r="O64" s="22">
        <f t="shared" si="4"/>
        <v>1.3759000000000008</v>
      </c>
    </row>
    <row r="65" spans="1:15" x14ac:dyDescent="0.2">
      <c r="A65" s="10">
        <v>1007</v>
      </c>
      <c r="B65" s="10" t="s">
        <v>15</v>
      </c>
      <c r="C65" s="21">
        <f>+'[7]ปริมาณน้ำสูญเสีย-กศผ'!R8/10^6</f>
        <v>0.14355930917353171</v>
      </c>
      <c r="D65" s="21">
        <f>+'[7]ปริมาณน้ำสูญเสีย-กศผ'!S8/10^6</f>
        <v>0.1407816742376542</v>
      </c>
      <c r="E65" s="21">
        <f>+'[7]ปริมาณน้ำสูญเสีย-กศผ'!T8/10^6</f>
        <v>0.14023171713726038</v>
      </c>
      <c r="F65" s="21">
        <f>+'[7]ปริมาณน้ำสูญเสีย-กศผ'!U8/10^6</f>
        <v>0.1702343675738448</v>
      </c>
      <c r="G65" s="21">
        <f>+'[7]ปริมาณน้ำสูญเสีย-กศผ'!V8/10^6</f>
        <v>0.15138054100248566</v>
      </c>
      <c r="H65" s="21">
        <f>+'[7]ปริมาณน้ำสูญเสีย-กศผ'!W8/10^6</f>
        <v>0.15896713245564043</v>
      </c>
      <c r="I65" s="21">
        <f>+'[7]ปริมาณน้ำสูญเสีย-กศผ'!X8/10^6</f>
        <v>0.12401710461344459</v>
      </c>
      <c r="J65" s="21">
        <f>+'[7]ปริมาณน้ำสูญเสีย-กศผ'!Y8/10^6</f>
        <v>0.1155895254077586</v>
      </c>
      <c r="K65" s="21">
        <f>+'[7]ปริมาณน้ำสูญเสีย-กศผ'!Z8/10^6</f>
        <v>0.13169981444845832</v>
      </c>
      <c r="L65" s="21">
        <f>+'[7]ปริมาณน้ำสูญเสีย-กศผ'!AA8/10^6</f>
        <v>0.13951236331918981</v>
      </c>
      <c r="M65" s="21">
        <f>+'[7]ปริมาณน้ำสูญเสีย-กศผ'!AB8/10^6</f>
        <v>0.15953762981533573</v>
      </c>
      <c r="N65" s="21">
        <f>+'[7]ปริมาณน้ำสูญเสีย-กศผ'!AC8/10^6</f>
        <v>0.14660882081539522</v>
      </c>
      <c r="O65" s="22">
        <f t="shared" si="4"/>
        <v>1.7221199999999994</v>
      </c>
    </row>
    <row r="66" spans="1:15" x14ac:dyDescent="0.2">
      <c r="A66" s="10">
        <v>1008</v>
      </c>
      <c r="B66" s="10" t="s">
        <v>16</v>
      </c>
      <c r="C66" s="21">
        <f>+'[7]ปริมาณน้ำสูญเสีย-กศผ'!R9/10^6</f>
        <v>2.5389493435266412E-2</v>
      </c>
      <c r="D66" s="21">
        <f>+'[7]ปริมาณน้ำสูญเสีย-กศผ'!S9/10^6</f>
        <v>2.4718158543094702E-2</v>
      </c>
      <c r="E66" s="21">
        <f>+'[7]ปริมาณน้ำสูญเสีย-กศผ'!T9/10^6</f>
        <v>3.5681461989803868E-2</v>
      </c>
      <c r="F66" s="21">
        <f>+'[7]ปริมาณน้ำสูญเสีย-กศผ'!U9/10^6</f>
        <v>3.2484235519466963E-2</v>
      </c>
      <c r="G66" s="21">
        <f>+'[7]ปริมาณน้ำสูญเสีย-กศผ'!V9/10^6</f>
        <v>2.6039381735689735E-2</v>
      </c>
      <c r="H66" s="21">
        <f>+'[7]ปริมาณน้ำสูญเสีย-กศผ'!W9/10^6</f>
        <v>3.6638119358019978E-2</v>
      </c>
      <c r="I66" s="21">
        <f>+'[7]ปริมาณน้ำสูญเสีย-กศผ'!X9/10^6</f>
        <v>3.7557255775748304E-2</v>
      </c>
      <c r="J66" s="21">
        <f>+'[7]ปริมาณน้ำสูญเสีย-กศผ'!Y9/10^6</f>
        <v>2.1936362568413258E-2</v>
      </c>
      <c r="K66" s="21">
        <f>+'[7]ปริมาณน้ำสูญเสีย-กศผ'!Z9/10^6</f>
        <v>2.105765855267443E-2</v>
      </c>
      <c r="L66" s="21">
        <f>+'[7]ปริมาณน้ำสูญเสีย-กศผ'!AA9/10^6</f>
        <v>2.8055967487426794E-2</v>
      </c>
      <c r="M66" s="21">
        <f>+'[7]ปริมาณน้ำสูญเสีย-กศผ'!AB9/10^6</f>
        <v>2.4112633747248809E-2</v>
      </c>
      <c r="N66" s="21">
        <f>+'[7]ปริมาณน้ำสูญเสีย-กศผ'!AC9/10^6</f>
        <v>1.9439271287146811E-2</v>
      </c>
      <c r="O66" s="22">
        <f t="shared" si="4"/>
        <v>0.33311000000000002</v>
      </c>
    </row>
    <row r="67" spans="1:15" x14ac:dyDescent="0.2">
      <c r="A67" s="10">
        <v>1009</v>
      </c>
      <c r="B67" s="10" t="s">
        <v>17</v>
      </c>
      <c r="C67" s="21">
        <f>+'[7]ปริมาณน้ำสูญเสีย-กศผ'!R10/10^6</f>
        <v>2.9583883647182941E-2</v>
      </c>
      <c r="D67" s="21">
        <f>+'[7]ปริมาณน้ำสูญเสีย-กศผ'!S10/10^6</f>
        <v>2.7266788400006962E-2</v>
      </c>
      <c r="E67" s="21">
        <f>+'[7]ปริมาณน้ำสูญเสีย-กศผ'!T10/10^6</f>
        <v>3.584669129838524E-2</v>
      </c>
      <c r="F67" s="21">
        <f>+'[7]ปริมาณน้ำสูญเสีย-กศผ'!U10/10^6</f>
        <v>3.1701725700157564E-2</v>
      </c>
      <c r="G67" s="21">
        <f>+'[7]ปริมาณน้ำสูญเสีย-กศผ'!V10/10^6</f>
        <v>2.7581469870938076E-2</v>
      </c>
      <c r="H67" s="21">
        <f>+'[7]ปริมาณน้ำสูญเสีย-กศผ'!W10/10^6</f>
        <v>3.3623805442242506E-2</v>
      </c>
      <c r="I67" s="21">
        <f>+'[7]ปริมาณน้ำสูญเสีย-กศผ'!X10/10^6</f>
        <v>3.3061939139316307E-2</v>
      </c>
      <c r="J67" s="21">
        <f>+'[7]ปริมาณน้ำสูญเสีย-กศผ'!Y10/10^6</f>
        <v>2.7840938266946148E-2</v>
      </c>
      <c r="K67" s="21">
        <f>+'[7]ปริมาณน้ำสูญเสีย-กศผ'!Z10/10^6</f>
        <v>2.5077495369721814E-2</v>
      </c>
      <c r="L67" s="21">
        <f>+'[7]ปริมาณน้ำสูญเสีย-กศผ'!AA10/10^6</f>
        <v>2.6626409980576835E-2</v>
      </c>
      <c r="M67" s="21">
        <f>+'[7]ปริมาณน้ำสูญเสีย-กศผ'!AB10/10^6</f>
        <v>3.094687952269656E-2</v>
      </c>
      <c r="N67" s="21">
        <f>+'[7]ปริมาณน้ำสูญเสีย-กศผ'!AC10/10^6</f>
        <v>2.9631973361828875E-2</v>
      </c>
      <c r="O67" s="22">
        <f t="shared" si="4"/>
        <v>0.35878999999999978</v>
      </c>
    </row>
    <row r="68" spans="1:15" x14ac:dyDescent="0.2">
      <c r="A68" s="10">
        <v>1010</v>
      </c>
      <c r="B68" s="10" t="s">
        <v>19</v>
      </c>
      <c r="C68" s="21">
        <f>+'[7]ปริมาณน้ำสูญเสีย-กศผ'!R11/10^6</f>
        <v>4.5698712250768908E-2</v>
      </c>
      <c r="D68" s="21">
        <f>+'[7]ปริมาณน้ำสูญเสีย-กศผ'!S11/10^6</f>
        <v>4.878129657505563E-2</v>
      </c>
      <c r="E68" s="21">
        <f>+'[7]ปริมาณน้ำสูญเสีย-กศผ'!T11/10^6</f>
        <v>4.7420476637518937E-2</v>
      </c>
      <c r="F68" s="21">
        <f>+'[7]ปริมาณน้ำสูญเสีย-กศผ'!U11/10^6</f>
        <v>5.3421748856956171E-2</v>
      </c>
      <c r="G68" s="21">
        <f>+'[7]ปริมาณน้ำสูญเสีย-กศผ'!V11/10^6</f>
        <v>4.7702343965051519E-2</v>
      </c>
      <c r="H68" s="21">
        <f>+'[7]ปริมาณน้ำสูญเสีย-กศผ'!W11/10^6</f>
        <v>5.2479587444359876E-2</v>
      </c>
      <c r="I68" s="21">
        <f>+'[7]ปริมาณน้ำสูญเสีย-กศผ'!X11/10^6</f>
        <v>5.0654822481516516E-2</v>
      </c>
      <c r="J68" s="21">
        <f>+'[7]ปริมาณน้ำสูญเสีย-กศผ'!Y11/10^6</f>
        <v>4.8174906755219501E-2</v>
      </c>
      <c r="K68" s="21">
        <f>+'[7]ปริมาณน้ำสูญเสีย-กศผ'!Z11/10^6</f>
        <v>3.8693837792612991E-2</v>
      </c>
      <c r="L68" s="21">
        <f>+'[7]ปริมาณน้ำสูญเสีย-กศผ'!AA11/10^6</f>
        <v>4.2140192513034302E-2</v>
      </c>
      <c r="M68" s="21">
        <f>+'[7]ปริมาณน้ำสูญเสีย-กศผ'!AB11/10^6</f>
        <v>4.2065730957999828E-2</v>
      </c>
      <c r="N68" s="21">
        <f>+'[7]ปริมาณน้ำสูญเสีย-กศผ'!AC11/10^6</f>
        <v>4.2846343769905593E-2</v>
      </c>
      <c r="O68" s="22">
        <f t="shared" si="4"/>
        <v>0.5600799999999998</v>
      </c>
    </row>
    <row r="69" spans="1:15" x14ac:dyDescent="0.2">
      <c r="A69" s="10">
        <v>1011</v>
      </c>
      <c r="B69" s="10" t="s">
        <v>20</v>
      </c>
      <c r="C69" s="21">
        <f>+'[7]ปริมาณน้ำสูญเสีย-กศผ'!R12/10^6</f>
        <v>2.141869950009654E-2</v>
      </c>
      <c r="D69" s="21">
        <f>+'[7]ปริมาณน้ำสูญเสีย-กศผ'!S12/10^6</f>
        <v>1.8880159218726593E-2</v>
      </c>
      <c r="E69" s="21">
        <f>+'[7]ปริมาณน้ำสูญเสีย-กศผ'!T12/10^6</f>
        <v>2.0992763719513561E-2</v>
      </c>
      <c r="F69" s="21">
        <f>+'[7]ปริมาณน้ำสูญเสีย-กศผ'!U12/10^6</f>
        <v>1.1911873448545374E-2</v>
      </c>
      <c r="G69" s="21">
        <f>+'[7]ปริมาณน้ำสูญเสีย-กศผ'!V12/10^6</f>
        <v>9.2462515509515366E-3</v>
      </c>
      <c r="H69" s="21">
        <f>+'[7]ปริมาณน้ำสูญเสีย-กศผ'!W12/10^6</f>
        <v>3.1118774344279971E-2</v>
      </c>
      <c r="I69" s="21">
        <f>+'[7]ปริมาณน้ำสูญเสีย-กศผ'!X12/10^6</f>
        <v>1.8716696799119061E-2</v>
      </c>
      <c r="J69" s="21">
        <f>+'[7]ปริมาณน้ำสูญเสีย-กศผ'!Y12/10^6</f>
        <v>1.1102330626314025E-2</v>
      </c>
      <c r="K69" s="21">
        <f>+'[7]ปริมาณน้ำสูญเสีย-กศผ'!Z12/10^6</f>
        <v>5.9970432632562151E-3</v>
      </c>
      <c r="L69" s="21">
        <f>+'[7]ปริมาณน้ำสูญเสีย-กศผ'!AA12/10^6</f>
        <v>1.6180196968587524E-2</v>
      </c>
      <c r="M69" s="21">
        <f>+'[7]ปริมาณน้ำสูญเสีย-กศผ'!AB12/10^6</f>
        <v>1.67804926614313E-2</v>
      </c>
      <c r="N69" s="21">
        <f>+'[7]ปริมาณน้ำสูญเสีย-กศผ'!AC12/10^6</f>
        <v>1.4214717899177748E-2</v>
      </c>
      <c r="O69" s="22">
        <f t="shared" si="4"/>
        <v>0.19655999999999943</v>
      </c>
    </row>
    <row r="70" spans="1:15" x14ac:dyDescent="0.2">
      <c r="A70" s="10">
        <v>1012</v>
      </c>
      <c r="B70" s="10" t="s">
        <v>21</v>
      </c>
      <c r="C70" s="21">
        <f>+'[7]ปริมาณน้ำสูญเสีย-กศผ'!R13/10^6</f>
        <v>9.0800667129906587E-2</v>
      </c>
      <c r="D70" s="21">
        <f>+'[7]ปริมาณน้ำสูญเสีย-กศผ'!S13/10^6</f>
        <v>9.1183167409413374E-2</v>
      </c>
      <c r="E70" s="21">
        <f>+'[7]ปริมาณน้ำสูญเสีย-กศผ'!T13/10^6</f>
        <v>9.0714258441581916E-2</v>
      </c>
      <c r="F70" s="21">
        <f>+'[7]ปริมาณน้ำสูญเสีย-กศผ'!U13/10^6</f>
        <v>8.7868403291701105E-2</v>
      </c>
      <c r="G70" s="21">
        <f>+'[7]ปริมาณน้ำสูญเสีย-กศผ'!V13/10^6</f>
        <v>8.5769178124308704E-2</v>
      </c>
      <c r="H70" s="21">
        <f>+'[7]ปริมาณน้ำสูญเสีย-กศผ'!W13/10^6</f>
        <v>8.2405534945223124E-2</v>
      </c>
      <c r="I70" s="21">
        <f>+'[7]ปริมาณน้ำสูญเสีย-กศผ'!X13/10^6</f>
        <v>8.5458883636054764E-2</v>
      </c>
      <c r="J70" s="21">
        <f>+'[7]ปริมาณน้ำสูญเสีย-กศผ'!Y13/10^6</f>
        <v>8.3530957277898846E-2</v>
      </c>
      <c r="K70" s="21">
        <f>+'[7]ปริมาณน้ำสูญเสีย-กศผ'!Z13/10^6</f>
        <v>7.5423835614849583E-2</v>
      </c>
      <c r="L70" s="21">
        <f>+'[7]ปริมาณน้ำสูญเสีย-กศผ'!AA13/10^6</f>
        <v>9.0266358295717219E-2</v>
      </c>
      <c r="M70" s="21">
        <f>+'[7]ปริมาณน้ำสูญเสีย-กศผ'!AB13/10^6</f>
        <v>8.5597334884675108E-2</v>
      </c>
      <c r="N70" s="21">
        <f>+'[7]ปริมาณน้ำสูญเสีย-กศผ'!AC13/10^6</f>
        <v>9.3231420948669375E-2</v>
      </c>
      <c r="O70" s="22">
        <f t="shared" si="4"/>
        <v>1.0422499999999999</v>
      </c>
    </row>
    <row r="71" spans="1:15" x14ac:dyDescent="0.2">
      <c r="A71" s="10">
        <v>1013</v>
      </c>
      <c r="B71" s="10" t="s">
        <v>22</v>
      </c>
      <c r="C71" s="21">
        <f>+'[7]ปริมาณน้ำสูญเสีย-กศผ'!R14/10^6</f>
        <v>4.3590741449992584E-3</v>
      </c>
      <c r="D71" s="21">
        <f>+'[7]ปริมาณน้ำสูญเสีย-กศผ'!S14/10^6</f>
        <v>4.7881428610033359E-3</v>
      </c>
      <c r="E71" s="21">
        <f>+'[7]ปริมาณน้ำสูญเสีย-กศผ'!T14/10^6</f>
        <v>4.6614545933373374E-3</v>
      </c>
      <c r="F71" s="21">
        <f>+'[7]ปริมาณน้ำสูญเสีย-กศผ'!U14/10^6</f>
        <v>4.9207466321493391E-3</v>
      </c>
      <c r="G71" s="21">
        <f>+'[7]ปริมาณน้ำสูญเสีย-กศผ'!V14/10^6</f>
        <v>4.690166714306724E-3</v>
      </c>
      <c r="H71" s="21">
        <f>+'[7]ปริมาณน้ำสูญเสีย-กศผ'!W14/10^6</f>
        <v>5.0161647728961256E-3</v>
      </c>
      <c r="I71" s="21">
        <f>+'[7]ปริมาณน้ำสูญเสีย-กศผ'!X14/10^6</f>
        <v>6.5909993549923239E-3</v>
      </c>
      <c r="J71" s="21">
        <f>+'[7]ปริมาณน้ำสูญเสีย-กศผ'!Y14/10^6</f>
        <v>6.3149293231202722E-3</v>
      </c>
      <c r="K71" s="21">
        <f>+'[7]ปริมาณน้ำสูญเสีย-กศผ'!Z14/10^6</f>
        <v>5.9134855730747478E-3</v>
      </c>
      <c r="L71" s="21">
        <f>+'[7]ปริมาณน้ำสูญเสีย-กศผ'!AA14/10^6</f>
        <v>5.1985332936333364E-3</v>
      </c>
      <c r="M71" s="21">
        <f>+'[7]ปริมาณน้ำสูญเสีย-กศผ'!AB14/10^6</f>
        <v>4.8710715101472745E-3</v>
      </c>
      <c r="N71" s="21">
        <f>+'[7]ปริมาณน้ำสูญเสีย-กศผ'!AC14/10^6</f>
        <v>4.9552312263399104E-3</v>
      </c>
      <c r="O71" s="22">
        <f t="shared" si="4"/>
        <v>6.2279999999999988E-2</v>
      </c>
    </row>
    <row r="72" spans="1:15" x14ac:dyDescent="0.2">
      <c r="A72" s="10">
        <v>1014</v>
      </c>
      <c r="B72" s="10" t="s">
        <v>23</v>
      </c>
      <c r="C72" s="21">
        <f>+'[7]ปริมาณน้ำสูญเสีย-กศผ'!R15/10^6</f>
        <v>0.30048059852561448</v>
      </c>
      <c r="D72" s="21">
        <f>+'[7]ปริมาณน้ำสูญเสีย-กศผ'!S15/10^6</f>
        <v>0.27761869351165497</v>
      </c>
      <c r="E72" s="21">
        <f>+'[7]ปริมาณน้ำสูญเสีย-กศผ'!T15/10^6</f>
        <v>0.30835048364869505</v>
      </c>
      <c r="F72" s="21">
        <f>+'[7]ปริมาณน้ำสูญเสีย-กศผ'!U15/10^6</f>
        <v>0.25415938920622938</v>
      </c>
      <c r="G72" s="21">
        <f>+'[7]ปริมาณน้ำสูญเสีย-กศผ'!V15/10^6</f>
        <v>0.23376880702969746</v>
      </c>
      <c r="H72" s="21">
        <f>+'[7]ปริมาณน้ำสูญเสีย-กศผ'!W15/10^6</f>
        <v>0.37016266955640048</v>
      </c>
      <c r="I72" s="21">
        <f>+'[7]ปริมาณน้ำสูญเสีย-กศผ'!X15/10^6</f>
        <v>0.27900901418508695</v>
      </c>
      <c r="J72" s="21">
        <f>+'[7]ปริมาณน้ำสูญเสีย-กศผ'!Y15/10^6</f>
        <v>0.22680965897541633</v>
      </c>
      <c r="K72" s="21">
        <f>+'[7]ปริมาณน้ำสูญเสีย-กศผ'!Z15/10^6</f>
        <v>0.24141855509929172</v>
      </c>
      <c r="L72" s="21">
        <f>+'[7]ปริมาณน้ำสูญเสีย-กศผ'!AA15/10^6</f>
        <v>0.2887703285224737</v>
      </c>
      <c r="M72" s="21">
        <f>+'[7]ปริมาณน้ำสูญเสีย-กศผ'!AB15/10^6</f>
        <v>0.34359154161071498</v>
      </c>
      <c r="N72" s="21">
        <f>+'[7]ปริมาณน้ำสูญเสีย-กศผ'!AC15/10^6</f>
        <v>0.25202026012872569</v>
      </c>
      <c r="O72" s="22">
        <f t="shared" si="4"/>
        <v>3.3761600000000009</v>
      </c>
    </row>
    <row r="73" spans="1:15" x14ac:dyDescent="0.2">
      <c r="A73" s="10">
        <v>1015</v>
      </c>
      <c r="B73" s="10" t="s">
        <v>24</v>
      </c>
      <c r="C73" s="21">
        <f>+'[7]ปริมาณน้ำสูญเสีย-กศผ'!R16/10^6</f>
        <v>1.979111896779509E-2</v>
      </c>
      <c r="D73" s="21">
        <f>+'[7]ปริมาณน้ำสูญเสีย-กศผ'!S16/10^6</f>
        <v>1.790435566203654E-2</v>
      </c>
      <c r="E73" s="21">
        <f>+'[7]ปริมาณน้ำสูญเสีย-กศผ'!T16/10^6</f>
        <v>1.5765598680450042E-2</v>
      </c>
      <c r="F73" s="21">
        <f>+'[7]ปริมาณน้ำสูญเสีย-กศผ'!U16/10^6</f>
        <v>1.7382140488559059E-2</v>
      </c>
      <c r="G73" s="21">
        <f>+'[7]ปริมาณน้ำสูญเสีย-กศผ'!V16/10^6</f>
        <v>1.6317630119911424E-2</v>
      </c>
      <c r="H73" s="21">
        <f>+'[7]ปริมาณน้ำสูญเสีย-กศผ'!W16/10^6</f>
        <v>1.6300293217501267E-2</v>
      </c>
      <c r="I73" s="21">
        <f>+'[7]ปริมาณน้ำสูญเสีย-กศผ'!X16/10^6</f>
        <v>1.4088198392304723E-2</v>
      </c>
      <c r="J73" s="21">
        <f>+'[7]ปริมาณน้ำสูญเสีย-กศผ'!Y16/10^6</f>
        <v>9.5108247505906185E-3</v>
      </c>
      <c r="K73" s="21">
        <f>+'[7]ปริมาณน้ำสูญเสีย-กศผ'!Z16/10^6</f>
        <v>1.0214773609763696E-2</v>
      </c>
      <c r="L73" s="21">
        <f>+'[7]ปริมาณน้ำสูญเสีย-กศผ'!AA16/10^6</f>
        <v>1.1992759316476876E-2</v>
      </c>
      <c r="M73" s="21">
        <f>+'[7]ปริมาณน้ำสูญเสีย-กศผ'!AB16/10^6</f>
        <v>1.3737331544665474E-2</v>
      </c>
      <c r="N73" s="21">
        <f>+'[7]ปริมาณน้ำสูญเสีย-กศผ'!AC16/10^6</f>
        <v>2.0744975249945216E-2</v>
      </c>
      <c r="O73" s="22">
        <f t="shared" si="4"/>
        <v>0.18375000000000002</v>
      </c>
    </row>
    <row r="74" spans="1:15" x14ac:dyDescent="0.2">
      <c r="A74" s="10">
        <v>1016</v>
      </c>
      <c r="B74" s="10" t="s">
        <v>25</v>
      </c>
      <c r="C74" s="21">
        <f>+'[7]ปริมาณน้ำสูญเสีย-กศผ'!R17/10^6</f>
        <v>3.8683452791619569E-2</v>
      </c>
      <c r="D74" s="21">
        <f>+'[7]ปริมาณน้ำสูญเสีย-กศผ'!S17/10^6</f>
        <v>3.8884394544647906E-2</v>
      </c>
      <c r="E74" s="21">
        <f>+'[7]ปริมาณน้ำสูญเสีย-กศผ'!T17/10^6</f>
        <v>4.9279872736990235E-2</v>
      </c>
      <c r="F74" s="21">
        <f>+'[7]ปริมาณน้ำสูญเสีย-กศผ'!U17/10^6</f>
        <v>4.5350616857594173E-2</v>
      </c>
      <c r="G74" s="21">
        <f>+'[7]ปริมาณน้ำสูญเสีย-กศผ'!V17/10^6</f>
        <v>4.185800611944597E-2</v>
      </c>
      <c r="H74" s="21">
        <f>+'[7]ปริมาณน้ำสูญเสีย-กศผ'!W17/10^6</f>
        <v>5.196706787041934E-2</v>
      </c>
      <c r="I74" s="21">
        <f>+'[7]ปริมาณน้ำสูญเสีย-กศผ'!X17/10^6</f>
        <v>3.4436394408509763E-2</v>
      </c>
      <c r="J74" s="21">
        <f>+'[7]ปริมาณน้ำสูญเสีย-กศผ'!Y17/10^6</f>
        <v>2.3576318941601785E-2</v>
      </c>
      <c r="K74" s="21">
        <f>+'[7]ปริมาณน้ำสูญเสีย-กศผ'!Z17/10^6</f>
        <v>2.7516906884495575E-2</v>
      </c>
      <c r="L74" s="21">
        <f>+'[7]ปริมาณน้ำสูญเสีย-กศผ'!AA17/10^6</f>
        <v>3.3956184755553169E-2</v>
      </c>
      <c r="M74" s="21">
        <f>+'[7]ปริมาณน้ำสูญเสีย-กศผ'!AB17/10^6</f>
        <v>4.080751921939748E-2</v>
      </c>
      <c r="N74" s="21">
        <f>+'[7]ปริมาณน้ำสูญเสีย-กศผ'!AC17/10^6</f>
        <v>3.6323264869724925E-2</v>
      </c>
      <c r="O74" s="22">
        <f t="shared" si="4"/>
        <v>0.46263999999999988</v>
      </c>
    </row>
    <row r="75" spans="1:15" x14ac:dyDescent="0.2">
      <c r="A75" s="10">
        <v>1017</v>
      </c>
      <c r="B75" s="10" t="s">
        <v>26</v>
      </c>
      <c r="C75" s="21">
        <f>+'[7]ปริมาณน้ำสูญเสีย-กศผ'!R18/10^6</f>
        <v>8.5533453169770041E-2</v>
      </c>
      <c r="D75" s="21">
        <f>+'[7]ปริมาณน้ำสูญเสีย-กศผ'!S18/10^6</f>
        <v>8.1212029250067486E-2</v>
      </c>
      <c r="E75" s="21">
        <f>+'[7]ปริมาณน้ำสูญเสีย-กศผ'!T18/10^6</f>
        <v>9.021427805584302E-2</v>
      </c>
      <c r="F75" s="21">
        <f>+'[7]ปริมาณน้ำสูญเสีย-กศผ'!U18/10^6</f>
        <v>8.0168176878153405E-2</v>
      </c>
      <c r="G75" s="21">
        <f>+'[7]ปริมาณน้ำสูญเสีย-กศผ'!V18/10^6</f>
        <v>6.1453614234030216E-2</v>
      </c>
      <c r="H75" s="21">
        <f>+'[7]ปริมาณน้ำสูญเสีย-กศผ'!W18/10^6</f>
        <v>0.10201384174259898</v>
      </c>
      <c r="I75" s="21">
        <f>+'[7]ปริมาณน้ำสูญเสีย-กศผ'!X18/10^6</f>
        <v>6.5753996826562244E-2</v>
      </c>
      <c r="J75" s="21">
        <f>+'[7]ปริมาณน้ำสูญเสีย-กศผ'!Y18/10^6</f>
        <v>6.4228504329208194E-2</v>
      </c>
      <c r="K75" s="21">
        <f>+'[7]ปริมาณน้ำสูญเสีย-กศผ'!Z18/10^6</f>
        <v>6.8010907559064804E-2</v>
      </c>
      <c r="L75" s="21">
        <f>+'[7]ปริมาณน้ำสูญเสีย-กศผ'!AA18/10^6</f>
        <v>8.3803044339120239E-2</v>
      </c>
      <c r="M75" s="21">
        <f>+'[7]ปริมาณน้ำสูญเสีย-กศผ'!AB18/10^6</f>
        <v>0.10534361329086407</v>
      </c>
      <c r="N75" s="21">
        <f>+'[7]ปริมาณน้ำสูญเสีย-กศผ'!AC18/10^6</f>
        <v>0.10082454032471744</v>
      </c>
      <c r="O75" s="22">
        <f t="shared" si="4"/>
        <v>0.98856000000000022</v>
      </c>
    </row>
    <row r="76" spans="1:15" x14ac:dyDescent="0.2">
      <c r="A76" s="10">
        <v>1018</v>
      </c>
      <c r="B76" s="10" t="s">
        <v>27</v>
      </c>
      <c r="C76" s="21">
        <f>+'[7]ปริมาณน้ำสูญเสีย-กศผ'!R19/10^6</f>
        <v>2.6443011203108893E-2</v>
      </c>
      <c r="D76" s="21">
        <f>+'[7]ปริมาณน้ำสูญเสีย-กศผ'!S19/10^6</f>
        <v>2.6728593050300901E-2</v>
      </c>
      <c r="E76" s="21">
        <f>+'[7]ปริมาณน้ำสูญเสีย-กศผ'!T19/10^6</f>
        <v>2.8944305876103346E-2</v>
      </c>
      <c r="F76" s="21">
        <f>+'[7]ปริมาณน้ำสูญเสีย-กศผ'!U19/10^6</f>
        <v>2.7888281472795703E-2</v>
      </c>
      <c r="G76" s="21">
        <f>+'[7]ปริมาณน้ำสูญเสีย-กศผ'!V19/10^6</f>
        <v>2.3852174630801543E-2</v>
      </c>
      <c r="H76" s="21">
        <f>+'[7]ปริมาณน้ำสูญเสีย-กศผ'!W19/10^6</f>
        <v>2.5839956730751918E-2</v>
      </c>
      <c r="I76" s="21">
        <f>+'[7]ปริมาณน้ำสูญเสีย-กศผ'!X19/10^6</f>
        <v>3.0732058165401248E-2</v>
      </c>
      <c r="J76" s="21">
        <f>+'[7]ปริมาณน้ำสูญเสีย-กศผ'!Y19/10^6</f>
        <v>2.804462029899667E-2</v>
      </c>
      <c r="K76" s="21">
        <f>+'[7]ปริมาณน้ำสูญเสีย-กศผ'!Z19/10^6</f>
        <v>2.4373541200586171E-2</v>
      </c>
      <c r="L76" s="21">
        <f>+'[7]ปริมาณน้ำสูญเสีย-กศผ'!AA19/10^6</f>
        <v>2.5206444809368039E-2</v>
      </c>
      <c r="M76" s="21">
        <f>+'[7]ปริมาณน้ำสูญเสีย-กศผ'!AB19/10^6</f>
        <v>2.5356123456098518E-2</v>
      </c>
      <c r="N76" s="21">
        <f>+'[7]ปริมาณน้ำสูญเสีย-กศผ'!AC19/10^6</f>
        <v>2.4590889105687252E-2</v>
      </c>
      <c r="O76" s="22">
        <f t="shared" si="4"/>
        <v>0.31800000000000023</v>
      </c>
    </row>
    <row r="77" spans="1:15" x14ac:dyDescent="0.2">
      <c r="A77" s="10">
        <v>1019</v>
      </c>
      <c r="B77" s="10" t="s">
        <v>28</v>
      </c>
      <c r="C77" s="21">
        <f>+'[7]ปริมาณน้ำสูญเสีย-กศผ'!R20/10^6</f>
        <v>1.7454738853158278E-2</v>
      </c>
      <c r="D77" s="21">
        <f>+'[7]ปริมาณน้ำสูญเสีย-กศผ'!S20/10^6</f>
        <v>1.6664831368843305E-2</v>
      </c>
      <c r="E77" s="21">
        <f>+'[7]ปริมาณน้ำสูญเสีย-กศผ'!T20/10^6</f>
        <v>1.6734313902060233E-2</v>
      </c>
      <c r="F77" s="21">
        <f>+'[7]ปริมาณน้ำสูญเสีย-กศผ'!U20/10^6</f>
        <v>1.5194780092020861E-2</v>
      </c>
      <c r="G77" s="21">
        <f>+'[7]ปริมาณน้ำสูญเสีย-กศผ'!V20/10^6</f>
        <v>1.4232421044730421E-2</v>
      </c>
      <c r="H77" s="21">
        <f>+'[7]ปริมาณน้ำสูญเสีย-กศผ'!W20/10^6</f>
        <v>1.9885981638084305E-2</v>
      </c>
      <c r="I77" s="21">
        <f>+'[7]ปริมาณน้ำสูญเสีย-กศผ'!X20/10^6</f>
        <v>1.7636356425644904E-2</v>
      </c>
      <c r="J77" s="21">
        <f>+'[7]ปริมาณน้ำสูญเสีย-กศผ'!Y20/10^6</f>
        <v>1.6156858869714082E-2</v>
      </c>
      <c r="K77" s="21">
        <f>+'[7]ปริมาณน้ำสูญเสีย-กศผ'!Z20/10^6</f>
        <v>1.4949215554782845E-2</v>
      </c>
      <c r="L77" s="21">
        <f>+'[7]ปริมาณน้ำสูญเสีย-กศผ'!AA20/10^6</f>
        <v>1.6874470071207091E-2</v>
      </c>
      <c r="M77" s="21">
        <f>+'[7]ปริมาณน้ำสูญเสีย-กศผ'!AB20/10^6</f>
        <v>1.645010699545817E-2</v>
      </c>
      <c r="N77" s="21">
        <f>+'[7]ปริมาณน้ำสูญเสีย-กศผ'!AC20/10^6</f>
        <v>1.5985925184295351E-2</v>
      </c>
      <c r="O77" s="22">
        <f t="shared" si="4"/>
        <v>0.19821999999999987</v>
      </c>
    </row>
    <row r="78" spans="1:15" x14ac:dyDescent="0.2">
      <c r="A78" s="10">
        <v>1020</v>
      </c>
      <c r="B78" s="10" t="s">
        <v>29</v>
      </c>
      <c r="C78" s="21">
        <f>+'[7]ปริมาณน้ำสูญเสีย-กศผ'!R21/10^6</f>
        <v>0.11388317571119184</v>
      </c>
      <c r="D78" s="21">
        <f>+'[7]ปริมาณน้ำสูญเสีย-กศผ'!S21/10^6</f>
        <v>0.11552369304947172</v>
      </c>
      <c r="E78" s="21">
        <f>+'[7]ปริมาณน้ำสูญเสีย-กศผ'!T21/10^6</f>
        <v>0.12282883708886709</v>
      </c>
      <c r="F78" s="21">
        <f>+'[7]ปริมาณน้ำสูญเสีย-กศผ'!U21/10^6</f>
        <v>0.10968033615567373</v>
      </c>
      <c r="G78" s="21">
        <f>+'[7]ปริมาณน้ำสูญเสีย-กศผ'!V21/10^6</f>
        <v>9.5326282513451932E-2</v>
      </c>
      <c r="H78" s="21">
        <f>+'[7]ปริมาณน้ำสูญเสีย-กศผ'!W21/10^6</f>
        <v>0.10286485485270928</v>
      </c>
      <c r="I78" s="21">
        <f>+'[7]ปริมาณน้ำสูญเสีย-กศผ'!X21/10^6</f>
        <v>9.6968236280510614E-2</v>
      </c>
      <c r="J78" s="21">
        <f>+'[7]ปริมาณน้ำสูญเสีย-กศผ'!Y21/10^6</f>
        <v>0.10267628227609232</v>
      </c>
      <c r="K78" s="21">
        <f>+'[7]ปริมาณน้ำสูญเสีย-กศผ'!Z21/10^6</f>
        <v>8.9376440891348122E-2</v>
      </c>
      <c r="L78" s="21">
        <f>+'[7]ปริมาณน้ำสูญเสีย-กศผ'!AA21/10^6</f>
        <v>0.1012368684899375</v>
      </c>
      <c r="M78" s="21">
        <f>+'[7]ปริมาณน้ำสูญเสีย-กศผ'!AB21/10^6</f>
        <v>0.11501226426326315</v>
      </c>
      <c r="N78" s="21">
        <f>+'[7]ปริมาณน้ำสูญเสีย-กศผ'!AC21/10^6</f>
        <v>0.10829272842748364</v>
      </c>
      <c r="O78" s="22">
        <f t="shared" si="4"/>
        <v>1.2736700000000012</v>
      </c>
    </row>
    <row r="79" spans="1:15" x14ac:dyDescent="0.2">
      <c r="A79" s="10">
        <v>1021</v>
      </c>
      <c r="B79" s="10" t="s">
        <v>30</v>
      </c>
      <c r="C79" s="21">
        <f>+'[7]ปริมาณน้ำสูญเสีย-กศผ'!R22/10^6</f>
        <v>2.0479519582962895E-2</v>
      </c>
      <c r="D79" s="21">
        <f>+'[7]ปริมาณน้ำสูญเสีย-กศผ'!S22/10^6</f>
        <v>2.7823307121951614E-2</v>
      </c>
      <c r="E79" s="21">
        <f>+'[7]ปริมาณน้ำสูญเสีย-กศผ'!T22/10^6</f>
        <v>3.1605496448458073E-2</v>
      </c>
      <c r="F79" s="21">
        <f>+'[7]ปริมาณน้ำสูญเสีย-กศผ'!U22/10^6</f>
        <v>2.7931060690057827E-2</v>
      </c>
      <c r="G79" s="21">
        <f>+'[7]ปริมาณน้ำสูญเสีย-กศผ'!V22/10^6</f>
        <v>2.8011838606280624E-2</v>
      </c>
      <c r="H79" s="21">
        <f>+'[7]ปริมาณน้ำสูญเสีย-กศผ'!W22/10^6</f>
        <v>3.1538714320075933E-2</v>
      </c>
      <c r="I79" s="21">
        <f>+'[7]ปริมาณน้ำสูญเสีย-กศผ'!X22/10^6</f>
        <v>3.0694426137548494E-2</v>
      </c>
      <c r="J79" s="21">
        <f>+'[7]ปริมาณน้ำสูญเสีย-กศผ'!Y22/10^6</f>
        <v>3.3368266031074033E-2</v>
      </c>
      <c r="K79" s="21">
        <f>+'[7]ปริมาณน้ำสูญเสีย-กศผ'!Z22/10^6</f>
        <v>3.0920860290762749E-2</v>
      </c>
      <c r="L79" s="21">
        <f>+'[7]ปริมาณน้ำสูญเสีย-กศผ'!AA22/10^6</f>
        <v>3.0454856921158367E-2</v>
      </c>
      <c r="M79" s="21">
        <f>+'[7]ปริมาณน้ำสูญเสีย-กศผ'!AB22/10^6</f>
        <v>2.8754813224554424E-2</v>
      </c>
      <c r="N79" s="21">
        <f>+'[7]ปริมาณน้ำสูญเสีย-กศผ'!AC22/10^6</f>
        <v>3.7256840625114911E-2</v>
      </c>
      <c r="O79" s="22">
        <f t="shared" si="4"/>
        <v>0.35883999999999994</v>
      </c>
    </row>
    <row r="80" spans="1:15" x14ac:dyDescent="0.2">
      <c r="A80" s="10">
        <v>1022</v>
      </c>
      <c r="B80" s="10" t="s">
        <v>31</v>
      </c>
      <c r="C80" s="21">
        <f>+'[7]ปริมาณน้ำสูญเสีย-กศผ'!R23/10^6</f>
        <v>0.15793169595362269</v>
      </c>
      <c r="D80" s="21">
        <f>+'[7]ปริมาณน้ำสูญเสีย-กศผ'!S23/10^6</f>
        <v>8.7742001757975779E-2</v>
      </c>
      <c r="E80" s="21">
        <f>+'[7]ปริมาณน้ำสูญเสีย-กศผ'!T23/10^6</f>
        <v>0.1489718079807561</v>
      </c>
      <c r="F80" s="21">
        <f>+'[7]ปริมาณน้ำสูญเสีย-กศผ'!U23/10^6</f>
        <v>0.14184557083459898</v>
      </c>
      <c r="G80" s="21">
        <f>+'[7]ปริมาณน้ำสูญเสีย-กศผ'!V23/10^6</f>
        <v>0.13111516976026585</v>
      </c>
      <c r="H80" s="21">
        <f>+'[7]ปริมาณน้ำสูญเสีย-กศผ'!W23/10^6</f>
        <v>0.20212185682922729</v>
      </c>
      <c r="I80" s="21">
        <f>+'[7]ปริมาณน้ำสูญเสีย-กศผ'!X23/10^6</f>
        <v>0.11745973058222793</v>
      </c>
      <c r="J80" s="21">
        <f>+'[7]ปริมาณน้ำสูญเสีย-กศผ'!Y23/10^6</f>
        <v>0.13642854077767499</v>
      </c>
      <c r="K80" s="21">
        <f>+'[7]ปริมาณน้ำสูญเสีย-กศผ'!Z23/10^6</f>
        <v>0.10542238871984277</v>
      </c>
      <c r="L80" s="21">
        <f>+'[7]ปริมาณน้ำสูญเสีย-กศผ'!AA23/10^6</f>
        <v>0.11660343683920701</v>
      </c>
      <c r="M80" s="21">
        <f>+'[7]ปริมาณน้ำสูญเสีย-กศผ'!AB23/10^6</f>
        <v>0.13178814228257396</v>
      </c>
      <c r="N80" s="21">
        <f>+'[7]ปริมาณน้ำสูญเสีย-กศผ'!AC23/10^6</f>
        <v>0.12703965768202738</v>
      </c>
      <c r="O80" s="22">
        <f t="shared" si="4"/>
        <v>1.6044700000000005</v>
      </c>
    </row>
    <row r="81" spans="1:15" x14ac:dyDescent="0.2">
      <c r="A81" s="10">
        <v>1023</v>
      </c>
      <c r="B81" s="10" t="s">
        <v>32</v>
      </c>
      <c r="C81" s="21">
        <f>+'[7]ปริมาณน้ำสูญเสีย-กศผ'!R24/10^6</f>
        <v>3.0655326781111058E-2</v>
      </c>
      <c r="D81" s="21">
        <f>+'[7]ปริมาณน้ำสูญเสีย-กศผ'!S24/10^6</f>
        <v>2.7019239086043367E-2</v>
      </c>
      <c r="E81" s="21">
        <f>+'[7]ปริมาณน้ำสูญเสีย-กศผ'!T24/10^6</f>
        <v>3.0834338050074919E-2</v>
      </c>
      <c r="F81" s="21">
        <f>+'[7]ปริมาณน้ำสูญเสีย-กศผ'!U24/10^6</f>
        <v>2.4952796948841498E-2</v>
      </c>
      <c r="G81" s="21">
        <f>+'[7]ปริมาณน้ำสูญเสีย-กศผ'!V24/10^6</f>
        <v>2.5899821625201991E-2</v>
      </c>
      <c r="H81" s="21">
        <f>+'[7]ปริมาณน้ำสูญเสีย-กศผ'!W24/10^6</f>
        <v>3.4067287534714503E-2</v>
      </c>
      <c r="I81" s="21">
        <f>+'[7]ปริมาณน้ำสูญเสีย-กศผ'!X24/10^6</f>
        <v>2.9698498009994974E-2</v>
      </c>
      <c r="J81" s="21">
        <f>+'[7]ปริมาณน้ำสูญเสีย-กศผ'!Y24/10^6</f>
        <v>2.8366454803021524E-2</v>
      </c>
      <c r="K81" s="21">
        <f>+'[7]ปริมาณน้ำสูญเสีย-กศผ'!Z24/10^6</f>
        <v>2.4535969428429148E-2</v>
      </c>
      <c r="L81" s="21">
        <f>+'[7]ปริมาณน้ำสูญเสีย-กศผ'!AA24/10^6</f>
        <v>2.1385366264673401E-2</v>
      </c>
      <c r="M81" s="21">
        <f>+'[7]ปริมาณน้ำสูญเสีย-กศผ'!AB24/10^6</f>
        <v>2.5865303627814893E-2</v>
      </c>
      <c r="N81" s="21">
        <f>+'[7]ปริมาณน้ำสูญเสีย-กศผ'!AC24/10^6</f>
        <v>2.5149597840078933E-2</v>
      </c>
      <c r="O81" s="22">
        <f t="shared" si="4"/>
        <v>0.32843000000000022</v>
      </c>
    </row>
    <row r="82" spans="1:15" x14ac:dyDescent="0.2">
      <c r="A82" s="10">
        <v>1024</v>
      </c>
      <c r="B82" s="10" t="s">
        <v>33</v>
      </c>
      <c r="C82" s="21">
        <f>+'[7]ปริมาณน้ำสูญเสีย-กศผ'!R25/10^6</f>
        <v>0.22176907317400538</v>
      </c>
      <c r="D82" s="21">
        <f>+'[7]ปริมาณน้ำสูญเสีย-กศผ'!S25/10^6</f>
        <v>0.19768938001616579</v>
      </c>
      <c r="E82" s="21">
        <f>+'[7]ปริมาณน้ำสูญเสีย-กศผ'!T25/10^6</f>
        <v>0.25601354886984895</v>
      </c>
      <c r="F82" s="21">
        <f>+'[7]ปริมาณน้ำสูญเสีย-กศผ'!U25/10^6</f>
        <v>0.23279462692391453</v>
      </c>
      <c r="G82" s="21">
        <f>+'[7]ปริมาณน้ำสูญเสีย-กศผ'!V25/10^6</f>
        <v>0.17713892173528903</v>
      </c>
      <c r="H82" s="21">
        <f>+'[7]ปริมาณน้ำสูญเสีย-กศผ'!W25/10^6</f>
        <v>0.26287385956957915</v>
      </c>
      <c r="I82" s="21">
        <f>+'[7]ปริมาณน้ำสูญเสีย-กศผ'!X25/10^6</f>
        <v>0.1603784667422867</v>
      </c>
      <c r="J82" s="21">
        <f>+'[7]ปริมาณน้ำสูญเสีย-กศผ'!Y25/10^6</f>
        <v>0.19839509344871889</v>
      </c>
      <c r="K82" s="21">
        <f>+'[7]ปริมาณน้ำสูญเสีย-กศผ'!Z25/10^6</f>
        <v>0.15933650821374706</v>
      </c>
      <c r="L82" s="21">
        <f>+'[7]ปริมาณน้ำสูญเสีย-กศผ'!AA25/10^6</f>
        <v>0.19114871501562034</v>
      </c>
      <c r="M82" s="21">
        <f>+'[7]ปริมาณน้ำสูญเสีย-กศผ'!AB25/10^6</f>
        <v>0.22149617780461686</v>
      </c>
      <c r="N82" s="21">
        <f>+'[7]ปริมาณน้ำสูญเสีย-กศผ'!AC25/10^6</f>
        <v>0.17153562848620979</v>
      </c>
      <c r="O82" s="22">
        <f t="shared" si="4"/>
        <v>2.4505700000000026</v>
      </c>
    </row>
    <row r="83" spans="1:15" x14ac:dyDescent="0.2">
      <c r="A83" s="10">
        <v>1025</v>
      </c>
      <c r="B83" s="10" t="s">
        <v>34</v>
      </c>
      <c r="C83" s="21">
        <f>+'[7]ปริมาณน้ำสูญเสีย-กศผ'!R26/10^6</f>
        <v>3.8912475696273569E-2</v>
      </c>
      <c r="D83" s="21">
        <f>+'[7]ปริมาณน้ำสูญเสีย-กศผ'!S26/10^6</f>
        <v>2.9097352634977213E-2</v>
      </c>
      <c r="E83" s="21">
        <f>+'[7]ปริมาณน้ำสูญเสีย-กศผ'!T26/10^6</f>
        <v>3.3983498366642786E-2</v>
      </c>
      <c r="F83" s="21">
        <f>+'[7]ปริมาณน้ำสูญเสีย-กศผ'!U26/10^6</f>
        <v>3.1161807999832935E-2</v>
      </c>
      <c r="G83" s="21">
        <f>+'[7]ปริมาณน้ำสูญเสีย-กศผ'!V26/10^6</f>
        <v>3.2680268646280326E-2</v>
      </c>
      <c r="H83" s="21">
        <f>+'[7]ปริมาณน้ำสูญเสีย-กศผ'!W26/10^6</f>
        <v>4.3160206690817923E-2</v>
      </c>
      <c r="I83" s="21">
        <f>+'[7]ปริมาณน้ำสูญเสีย-กศผ'!X26/10^6</f>
        <v>3.7302085725205991E-2</v>
      </c>
      <c r="J83" s="21">
        <f>+'[7]ปริมาณน้ำสูญเสีย-กศผ'!Y26/10^6</f>
        <v>3.2427221334523755E-2</v>
      </c>
      <c r="K83" s="21">
        <f>+'[7]ปริมาณน้ำสูญเสีย-กศผ'!Z26/10^6</f>
        <v>3.0651436026988565E-2</v>
      </c>
      <c r="L83" s="21">
        <f>+'[7]ปริมาณน้ำสูญเสีย-กศผ'!AA26/10^6</f>
        <v>3.2723395991662706E-2</v>
      </c>
      <c r="M83" s="21">
        <f>+'[7]ปริมาณน้ำสูญเสีย-กศผ'!AB26/10^6</f>
        <v>3.7421563612728845E-2</v>
      </c>
      <c r="N83" s="21">
        <f>+'[7]ปริมาณน้ำสูญเสีย-กศผ'!AC26/10^6</f>
        <v>3.3298687274065202E-2</v>
      </c>
      <c r="O83" s="22">
        <f t="shared" si="4"/>
        <v>0.4128199999999998</v>
      </c>
    </row>
    <row r="84" spans="1:15" x14ac:dyDescent="0.2">
      <c r="A84" s="10">
        <v>1026</v>
      </c>
      <c r="B84" s="10" t="s">
        <v>35</v>
      </c>
      <c r="C84" s="21">
        <f>+'[7]ปริมาณน้ำสูญเสีย-กศผ'!R27/10^6</f>
        <v>8.1861274347259684E-3</v>
      </c>
      <c r="D84" s="21">
        <f>+'[7]ปริมาณน้ำสูญเสีย-กศผ'!S27/10^6</f>
        <v>8.0202672029005412E-3</v>
      </c>
      <c r="E84" s="21">
        <f>+'[7]ปริมาณน้ำสูญเสีย-กศผ'!T27/10^6</f>
        <v>9.0563413256664494E-3</v>
      </c>
      <c r="F84" s="21">
        <f>+'[7]ปริมาณน้ำสูญเสีย-กศผ'!U27/10^6</f>
        <v>9.4788169718402135E-3</v>
      </c>
      <c r="G84" s="21">
        <f>+'[7]ปริมาณน้ำสูญเสีย-กศผ'!V27/10^6</f>
        <v>6.5047016060096286E-3</v>
      </c>
      <c r="H84" s="21">
        <f>+'[7]ปริมาณน้ำสูญเสีย-กศผ'!W27/10^6</f>
        <v>1.5486486190468175E-2</v>
      </c>
      <c r="I84" s="21">
        <f>+'[7]ปริมาณน้ำสูญเสีย-กศผ'!X27/10^6</f>
        <v>5.5248121884729556E-3</v>
      </c>
      <c r="J84" s="21">
        <f>+'[7]ปริมาณน้ำสูญเสีย-กศผ'!Y27/10^6</f>
        <v>9.2117945801946412E-3</v>
      </c>
      <c r="K84" s="21">
        <f>+'[7]ปริมาณน้ำสูญเสีย-กศผ'!Z27/10^6</f>
        <v>9.2907837652217284E-3</v>
      </c>
      <c r="L84" s="21">
        <f>+'[7]ปริมาณน้ำสูญเสีย-กศผ'!AA27/10^6</f>
        <v>8.6019686941273977E-3</v>
      </c>
      <c r="M84" s="21">
        <f>+'[7]ปริมาณน้ำสูญเสีย-กศผ'!AB27/10^6</f>
        <v>1.0392430647078931E-2</v>
      </c>
      <c r="N84" s="21">
        <f>+'[7]ปริมาณน้ำสูญเสีย-กศผ'!AC27/10^6</f>
        <v>6.3254693932932784E-3</v>
      </c>
      <c r="O84" s="22">
        <f t="shared" si="4"/>
        <v>0.1060799999999999</v>
      </c>
    </row>
    <row r="85" spans="1:15" x14ac:dyDescent="0.2">
      <c r="A85" s="10">
        <v>1027</v>
      </c>
      <c r="B85" s="10" t="s">
        <v>36</v>
      </c>
      <c r="C85" s="21">
        <f>+'[7]ปริมาณน้ำสูญเสีย-กศผ'!R28/10^6</f>
        <v>1.771883880482502E-2</v>
      </c>
      <c r="D85" s="21">
        <f>+'[7]ปริมาณน้ำสูญเสีย-กศผ'!S28/10^6</f>
        <v>1.3769636769062781E-2</v>
      </c>
      <c r="E85" s="21">
        <f>+'[7]ปริมาณน้ำสูญเสีย-กศผ'!T28/10^6</f>
        <v>1.609108270778381E-2</v>
      </c>
      <c r="F85" s="21">
        <f>+'[7]ปริมาณน้ำสูญเสีย-กศผ'!U28/10^6</f>
        <v>1.4355494254145538E-2</v>
      </c>
      <c r="G85" s="21">
        <f>+'[7]ปริมาณน้ำสูญเสีย-กศผ'!V28/10^6</f>
        <v>1.142554115099967E-2</v>
      </c>
      <c r="H85" s="21">
        <f>+'[7]ปริมาณน้ำสูญเสีย-กศผ'!W28/10^6</f>
        <v>1.5922659372731969E-2</v>
      </c>
      <c r="I85" s="21">
        <f>+'[7]ปริมาณน้ำสูญเสีย-กศผ'!X28/10^6</f>
        <v>1.4631465323419062E-2</v>
      </c>
      <c r="J85" s="21">
        <f>+'[7]ปริมาณน้ำสูญเสีย-กศผ'!Y28/10^6</f>
        <v>1.1434838463091452E-2</v>
      </c>
      <c r="K85" s="21">
        <f>+'[7]ปริมาณน้ำสูญเสีย-กศผ'!Z28/10^6</f>
        <v>1.0794464112131972E-2</v>
      </c>
      <c r="L85" s="21">
        <f>+'[7]ปริมาณน้ำสูญเสีย-กศผ'!AA28/10^6</f>
        <v>1.0669419906239753E-2</v>
      </c>
      <c r="M85" s="21">
        <f>+'[7]ปริมาณน้ำสูญเสีย-กศผ'!AB28/10^6</f>
        <v>1.2722036188832353E-2</v>
      </c>
      <c r="N85" s="21">
        <f>+'[7]ปริมาณน้ำสูญเสีย-กศผ'!AC28/10^6</f>
        <v>1.3834522946736594E-2</v>
      </c>
      <c r="O85" s="22">
        <f t="shared" si="4"/>
        <v>0.16336999999999999</v>
      </c>
    </row>
    <row r="86" spans="1:15" x14ac:dyDescent="0.2">
      <c r="A86" s="10">
        <v>1028</v>
      </c>
      <c r="B86" s="10" t="s">
        <v>37</v>
      </c>
      <c r="C86" s="21">
        <f>+'[7]ปริมาณน้ำสูญเสีย-กศผ'!R29/10^6</f>
        <v>0.11860408232991392</v>
      </c>
      <c r="D86" s="21">
        <f>+'[7]ปริมาณน้ำสูญเสีย-กศผ'!S29/10^6</f>
        <v>0.13312029353418811</v>
      </c>
      <c r="E86" s="21">
        <f>+'[7]ปริมาณน้ำสูญเสีย-กศผ'!T29/10^6</f>
        <v>0.13194127390241042</v>
      </c>
      <c r="F86" s="21">
        <f>+'[7]ปริมาณน้ำสูญเสีย-กศผ'!U29/10^6</f>
        <v>0.13002804874519661</v>
      </c>
      <c r="G86" s="21">
        <f>+'[7]ปริมาณน้ำสูญเสีย-กศผ'!V29/10^6</f>
        <v>0.10778378737089696</v>
      </c>
      <c r="H86" s="21">
        <f>+'[7]ปริมาณน้ำสูญเสีย-กศผ'!W29/10^6</f>
        <v>0.10892666001632664</v>
      </c>
      <c r="I86" s="21">
        <f>+'[7]ปริมาณน้ำสูญเสีย-กศผ'!X29/10^6</f>
        <v>0.11585529003623384</v>
      </c>
      <c r="J86" s="21">
        <f>+'[7]ปริมาณน้ำสูญเสีย-กศผ'!Y29/10^6</f>
        <v>0.11235251922305912</v>
      </c>
      <c r="K86" s="21">
        <f>+'[7]ปริมาณน้ำสูญเสีย-กศผ'!Z29/10^6</f>
        <v>0.10438857634590089</v>
      </c>
      <c r="L86" s="21">
        <f>+'[7]ปริมาณน้ำสูญเสีย-กศผ'!AA29/10^6</f>
        <v>0.11337176413487929</v>
      </c>
      <c r="M86" s="21">
        <f>+'[7]ปริมาณน้ำสูญเสีย-กศผ'!AB29/10^6</f>
        <v>0.11156195286906569</v>
      </c>
      <c r="N86" s="21">
        <f>+'[7]ปริมาณน้ำสูญเสีย-กศผ'!AC29/10^6</f>
        <v>9.0035751491929231E-2</v>
      </c>
      <c r="O86" s="22">
        <f t="shared" si="4"/>
        <v>1.3779700000000006</v>
      </c>
    </row>
    <row r="87" spans="1:15" x14ac:dyDescent="0.2">
      <c r="A87" s="10">
        <v>1029</v>
      </c>
      <c r="B87" s="10" t="s">
        <v>38</v>
      </c>
      <c r="C87" s="21">
        <f>+'[7]ปริมาณน้ำสูญเสีย-กศผ'!R30/10^6</f>
        <v>1.2098559145596679E-2</v>
      </c>
      <c r="D87" s="21">
        <f>+'[7]ปริมาณน้ำสูญเสีย-กศผ'!S30/10^6</f>
        <v>1.1857490818096644E-2</v>
      </c>
      <c r="E87" s="21">
        <f>+'[7]ปริมาณน้ำสูญเสีย-กศผ'!T30/10^6</f>
        <v>1.2615453296153966E-2</v>
      </c>
      <c r="F87" s="21">
        <f>+'[7]ปริมาณน้ำสูญเสีย-กศผ'!U30/10^6</f>
        <v>1.2866693200824258E-2</v>
      </c>
      <c r="G87" s="21">
        <f>+'[7]ปริมาณน้ำสูญเสีย-กศผ'!V30/10^6</f>
        <v>1.2100332378653912E-2</v>
      </c>
      <c r="H87" s="21">
        <f>+'[7]ปริมาณน้ำสูญเสีย-กศผ'!W30/10^6</f>
        <v>1.279672378577236E-2</v>
      </c>
      <c r="I87" s="21">
        <f>+'[7]ปริมาณน้ำสูญเสีย-กศผ'!X30/10^6</f>
        <v>1.0733629732322399E-2</v>
      </c>
      <c r="J87" s="21">
        <f>+'[7]ปริมาณน้ำสูญเสีย-กศผ'!Y30/10^6</f>
        <v>1.2205150331685378E-2</v>
      </c>
      <c r="K87" s="21">
        <f>+'[7]ปริมาณน้ำสูญเสีย-กศผ'!Z30/10^6</f>
        <v>8.8737361007182117E-3</v>
      </c>
      <c r="L87" s="21">
        <f>+'[7]ปริมาณน้ำสูญเสีย-กศผ'!AA30/10^6</f>
        <v>1.14875767926841E-2</v>
      </c>
      <c r="M87" s="21">
        <f>+'[7]ปริมาณน้ำสูญเสีย-กศผ'!AB30/10^6</f>
        <v>1.0119049449699392E-2</v>
      </c>
      <c r="N87" s="21">
        <f>+'[7]ปริมาณน้ำสูญเสีย-กศผ'!AC30/10^6</f>
        <v>9.2456049677927584E-3</v>
      </c>
      <c r="O87" s="22">
        <f t="shared" si="4"/>
        <v>0.13700000000000004</v>
      </c>
    </row>
    <row r="88" spans="1:15" x14ac:dyDescent="0.2">
      <c r="A88" s="15">
        <v>1030</v>
      </c>
      <c r="B88" s="15" t="s">
        <v>18</v>
      </c>
      <c r="C88" s="23">
        <f>+'[7]ปริมาณน้ำสูญเสีย-กศผ'!R31/10^6</f>
        <v>1.7337282990471176E-2</v>
      </c>
      <c r="D88" s="23">
        <f>+'[7]ปริมาณน้ำสูญเสีย-กศผ'!S31/10^6</f>
        <v>1.7667472739396412E-2</v>
      </c>
      <c r="E88" s="23">
        <f>+'[7]ปริมาณน้ำสูญเสีย-กศผ'!T31/10^6</f>
        <v>1.9443676689118117E-2</v>
      </c>
      <c r="F88" s="23">
        <f>+'[7]ปริมาณน้ำสูญเสีย-กศผ'!U31/10^6</f>
        <v>1.880035208357549E-2</v>
      </c>
      <c r="G88" s="23">
        <f>+'[7]ปริมาณน้ำสูญเสีย-กศผ'!V31/10^6</f>
        <v>1.7533714190363446E-2</v>
      </c>
      <c r="H88" s="23">
        <f>+'[7]ปริมาณน้ำสูญเสีย-กศผ'!W31/10^6</f>
        <v>1.7273344950835968E-2</v>
      </c>
      <c r="I88" s="23">
        <f>+'[7]ปริมาณน้ำสูญเสีย-กศผ'!X31/10^6</f>
        <v>1.8426077349128638E-2</v>
      </c>
      <c r="J88" s="23">
        <f>+'[7]ปริมาณน้ำสูญเสีย-กศผ'!Y31/10^6</f>
        <v>1.698745479438003E-2</v>
      </c>
      <c r="K88" s="23">
        <f>+'[7]ปริมาณน้ำสูญเสีย-กศผ'!Z31/10^6</f>
        <v>1.6179934828370417E-2</v>
      </c>
      <c r="L88" s="23">
        <f>+'[7]ปริมาณน้ำสูญเสีย-กศผ'!AA31/10^6</f>
        <v>1.718611928476757E-2</v>
      </c>
      <c r="M88" s="23">
        <f>+'[7]ปริมาณน้ำสูญเสีย-กศผ'!AB31/10^6</f>
        <v>1.6850653085343684E-2</v>
      </c>
      <c r="N88" s="23">
        <f>+'[7]ปริมาณน้ำสูญเสีย-กศผ'!AC31/10^6</f>
        <v>1.4773917014248961E-2</v>
      </c>
      <c r="O88" s="24">
        <f t="shared" si="4"/>
        <v>0.20845999999999987</v>
      </c>
    </row>
    <row r="89" spans="1:15" x14ac:dyDescent="0.2">
      <c r="A89" s="4">
        <v>10300</v>
      </c>
      <c r="B89" s="4" t="s">
        <v>55</v>
      </c>
      <c r="C89" s="18">
        <f>SUM(C62:C88)</f>
        <v>2.8496011439325182</v>
      </c>
      <c r="D89" s="18">
        <f t="shared" ref="D89:N89" si="5">SUM(D62:D88)</f>
        <v>2.6720835459470575</v>
      </c>
      <c r="E89" s="18">
        <f t="shared" si="5"/>
        <v>3.0265235731202393</v>
      </c>
      <c r="F89" s="18">
        <f t="shared" si="5"/>
        <v>2.7416084880377416</v>
      </c>
      <c r="G89" s="18">
        <f t="shared" si="5"/>
        <v>2.449487817323559</v>
      </c>
      <c r="H89" s="18">
        <f t="shared" si="5"/>
        <v>3.392504221625761</v>
      </c>
      <c r="I89" s="18">
        <f t="shared" si="5"/>
        <v>2.3804286644881469</v>
      </c>
      <c r="J89" s="18">
        <f t="shared" si="5"/>
        <v>2.4934480411063999</v>
      </c>
      <c r="K89" s="18">
        <f t="shared" si="5"/>
        <v>2.2380808289516114</v>
      </c>
      <c r="L89" s="18">
        <f t="shared" si="5"/>
        <v>2.658660102508045</v>
      </c>
      <c r="M89" s="18">
        <f t="shared" si="5"/>
        <v>2.7979516737010011</v>
      </c>
      <c r="N89" s="18">
        <f t="shared" si="5"/>
        <v>2.3184118992579319</v>
      </c>
      <c r="O89" s="18">
        <f t="shared" si="4"/>
        <v>32.01879000000001</v>
      </c>
    </row>
    <row r="90" spans="1:15" x14ac:dyDescent="0.2">
      <c r="A90" s="32"/>
      <c r="B90" s="32"/>
      <c r="C90"/>
      <c r="D90"/>
      <c r="E90"/>
      <c r="F90"/>
      <c r="G90"/>
      <c r="H90"/>
      <c r="I90"/>
      <c r="J90"/>
      <c r="K90"/>
      <c r="L90"/>
      <c r="M90"/>
      <c r="N90"/>
      <c r="O90" s="32"/>
    </row>
    <row r="91" spans="1:15" x14ac:dyDescent="0.2">
      <c r="A91" s="3" t="s">
        <v>52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55</v>
      </c>
    </row>
    <row r="92" spans="1:15" x14ac:dyDescent="0.2">
      <c r="A92" s="7">
        <v>1004</v>
      </c>
      <c r="B92" s="7" t="s">
        <v>94</v>
      </c>
      <c r="C92" s="26">
        <f>+'[7]ปริมาณน้ำสูญเสีย-กศผ'!$AD$38</f>
        <v>26.019993350214428</v>
      </c>
      <c r="D92" s="26">
        <f>+'[7]ปริมาณน้ำสูญเสีย-กศผ'!$AD$38</f>
        <v>26.019993350214428</v>
      </c>
      <c r="E92" s="26">
        <f>+'[7]ปริมาณน้ำสูญเสีย-กศผ'!$AD$38</f>
        <v>26.019993350214428</v>
      </c>
      <c r="F92" s="26">
        <f>+'[7]ปริมาณน้ำสูญเสีย-กศผ'!$AD$38</f>
        <v>26.019993350214428</v>
      </c>
      <c r="G92" s="26">
        <f>+'[7]ปริมาณน้ำสูญเสีย-กศผ'!$AD$38</f>
        <v>26.019993350214428</v>
      </c>
      <c r="H92" s="26">
        <f>+'[7]ปริมาณน้ำสูญเสีย-กศผ'!$AD$38</f>
        <v>26.019993350214428</v>
      </c>
      <c r="I92" s="26">
        <f>+'[7]ปริมาณน้ำสูญเสีย-กศผ'!$AD$38</f>
        <v>26.019993350214428</v>
      </c>
      <c r="J92" s="26">
        <f>+'[7]ปริมาณน้ำสูญเสีย-กศผ'!$AD$38</f>
        <v>26.019993350214428</v>
      </c>
      <c r="K92" s="26">
        <f>+'[7]ปริมาณน้ำสูญเสีย-กศผ'!$AD$38</f>
        <v>26.019993350214428</v>
      </c>
      <c r="L92" s="26">
        <f>+'[7]ปริมาณน้ำสูญเสีย-กศผ'!$AD$38</f>
        <v>26.019993350214428</v>
      </c>
      <c r="M92" s="26">
        <f>+'[7]ปริมาณน้ำสูญเสีย-กศผ'!$AD$38</f>
        <v>26.019993350214428</v>
      </c>
      <c r="N92" s="26">
        <f>+'[7]ปริมาณน้ำสูญเสีย-กศผ'!$AD$38</f>
        <v>26.019993350214428</v>
      </c>
      <c r="O92" s="27">
        <f>+'[7]ปริมาณน้ำสูญเสีย-กศผ'!$AD$38</f>
        <v>26.019993350214428</v>
      </c>
    </row>
    <row r="93" spans="1:15" x14ac:dyDescent="0.2">
      <c r="A93" s="10">
        <v>1005</v>
      </c>
      <c r="B93" s="10" t="s">
        <v>13</v>
      </c>
      <c r="C93" s="28">
        <f>+'[7]ปริมาณน้ำสูญเสีย-กศผ'!$AD$39</f>
        <v>15.999725350178522</v>
      </c>
      <c r="D93" s="28">
        <f>+'[7]ปริมาณน้ำสูญเสีย-กศผ'!$AD$39</f>
        <v>15.999725350178522</v>
      </c>
      <c r="E93" s="28">
        <f>+'[7]ปริมาณน้ำสูญเสีย-กศผ'!$AD$39</f>
        <v>15.999725350178522</v>
      </c>
      <c r="F93" s="28">
        <f>+'[7]ปริมาณน้ำสูญเสีย-กศผ'!$AD$39</f>
        <v>15.999725350178522</v>
      </c>
      <c r="G93" s="28">
        <f>+'[7]ปริมาณน้ำสูญเสีย-กศผ'!$AD$39</f>
        <v>15.999725350178522</v>
      </c>
      <c r="H93" s="28">
        <f>+'[7]ปริมาณน้ำสูญเสีย-กศผ'!$AD$39</f>
        <v>15.999725350178522</v>
      </c>
      <c r="I93" s="28">
        <f>+'[7]ปริมาณน้ำสูญเสีย-กศผ'!$AD$39</f>
        <v>15.999725350178522</v>
      </c>
      <c r="J93" s="28">
        <f>+'[7]ปริมาณน้ำสูญเสีย-กศผ'!$AD$39</f>
        <v>15.999725350178522</v>
      </c>
      <c r="K93" s="28">
        <f>+'[7]ปริมาณน้ำสูญเสีย-กศผ'!$AD$39</f>
        <v>15.999725350178522</v>
      </c>
      <c r="L93" s="28">
        <f>+'[7]ปริมาณน้ำสูญเสีย-กศผ'!$AD$39</f>
        <v>15.999725350178522</v>
      </c>
      <c r="M93" s="28">
        <f>+'[7]ปริมาณน้ำสูญเสีย-กศผ'!$AD$39</f>
        <v>15.999725350178522</v>
      </c>
      <c r="N93" s="28">
        <f>+'[7]ปริมาณน้ำสูญเสีย-กศผ'!$AD$39</f>
        <v>15.999725350178522</v>
      </c>
      <c r="O93" s="29">
        <f>+'[7]ปริมาณน้ำสูญเสีย-กศผ'!$AD$39</f>
        <v>15.999725350178522</v>
      </c>
    </row>
    <row r="94" spans="1:15" x14ac:dyDescent="0.2">
      <c r="A94" s="10">
        <v>1006</v>
      </c>
      <c r="B94" s="10" t="s">
        <v>14</v>
      </c>
      <c r="C94" s="28">
        <f>+'[7]ปริมาณน้ำสูญเสีย-กศผ'!$AD$40</f>
        <v>30.499983374527563</v>
      </c>
      <c r="D94" s="28">
        <f>+'[7]ปริมาณน้ำสูญเสีย-กศผ'!$AD$40</f>
        <v>30.499983374527563</v>
      </c>
      <c r="E94" s="28">
        <f>+'[7]ปริมาณน้ำสูญเสีย-กศผ'!$AD$40</f>
        <v>30.499983374527563</v>
      </c>
      <c r="F94" s="28">
        <f>+'[7]ปริมาณน้ำสูญเสีย-กศผ'!$AD$40</f>
        <v>30.499983374527563</v>
      </c>
      <c r="G94" s="28">
        <f>+'[7]ปริมาณน้ำสูญเสีย-กศผ'!$AD$40</f>
        <v>30.499983374527563</v>
      </c>
      <c r="H94" s="28">
        <f>+'[7]ปริมาณน้ำสูญเสีย-กศผ'!$AD$40</f>
        <v>30.499983374527563</v>
      </c>
      <c r="I94" s="28">
        <f>+'[7]ปริมาณน้ำสูญเสีย-กศผ'!$AD$40</f>
        <v>30.499983374527563</v>
      </c>
      <c r="J94" s="28">
        <f>+'[7]ปริมาณน้ำสูญเสีย-กศผ'!$AD$40</f>
        <v>30.499983374527563</v>
      </c>
      <c r="K94" s="28">
        <f>+'[7]ปริมาณน้ำสูญเสีย-กศผ'!$AD$40</f>
        <v>30.499983374527563</v>
      </c>
      <c r="L94" s="28">
        <f>+'[7]ปริมาณน้ำสูญเสีย-กศผ'!$AD$40</f>
        <v>30.499983374527563</v>
      </c>
      <c r="M94" s="28">
        <f>+'[7]ปริมาณน้ำสูญเสีย-กศผ'!$AD$40</f>
        <v>30.499983374527563</v>
      </c>
      <c r="N94" s="28">
        <f>+'[7]ปริมาณน้ำสูญเสีย-กศผ'!$AD$40</f>
        <v>30.499983374527563</v>
      </c>
      <c r="O94" s="29">
        <f>+'[7]ปริมาณน้ำสูญเสีย-กศผ'!$AD$40</f>
        <v>30.499983374527563</v>
      </c>
    </row>
    <row r="95" spans="1:15" x14ac:dyDescent="0.2">
      <c r="A95" s="10">
        <v>1007</v>
      </c>
      <c r="B95" s="10" t="s">
        <v>15</v>
      </c>
      <c r="C95" s="28">
        <f>+'[7]ปริมาณน้ำสูญเสีย-กศผ'!$AD$41</f>
        <v>23.999966552900052</v>
      </c>
      <c r="D95" s="28">
        <f>+'[7]ปริมาณน้ำสูญเสีย-กศผ'!$AD$41</f>
        <v>23.999966552900052</v>
      </c>
      <c r="E95" s="28">
        <f>+'[7]ปริมาณน้ำสูญเสีย-กศผ'!$AD$41</f>
        <v>23.999966552900052</v>
      </c>
      <c r="F95" s="28">
        <f>+'[7]ปริมาณน้ำสูญเสีย-กศผ'!$AD$41</f>
        <v>23.999966552900052</v>
      </c>
      <c r="G95" s="28">
        <f>+'[7]ปริมาณน้ำสูญเสีย-กศผ'!$AD$41</f>
        <v>23.999966552900052</v>
      </c>
      <c r="H95" s="28">
        <f>+'[7]ปริมาณน้ำสูญเสีย-กศผ'!$AD$41</f>
        <v>23.999966552900052</v>
      </c>
      <c r="I95" s="28">
        <f>+'[7]ปริมาณน้ำสูญเสีย-กศผ'!$AD$41</f>
        <v>23.999966552900052</v>
      </c>
      <c r="J95" s="28">
        <f>+'[7]ปริมาณน้ำสูญเสีย-กศผ'!$AD$41</f>
        <v>23.999966552900052</v>
      </c>
      <c r="K95" s="28">
        <f>+'[7]ปริมาณน้ำสูญเสีย-กศผ'!$AD$41</f>
        <v>23.999966552900052</v>
      </c>
      <c r="L95" s="28">
        <f>+'[7]ปริมาณน้ำสูญเสีย-กศผ'!$AD$41</f>
        <v>23.999966552900052</v>
      </c>
      <c r="M95" s="28">
        <f>+'[7]ปริมาณน้ำสูญเสีย-กศผ'!$AD$41</f>
        <v>23.999966552900052</v>
      </c>
      <c r="N95" s="28">
        <f>+'[7]ปริมาณน้ำสูญเสีย-กศผ'!$AD$41</f>
        <v>23.999966552900052</v>
      </c>
      <c r="O95" s="29">
        <f>+'[7]ปริมาณน้ำสูญเสีย-กศผ'!$AD$41</f>
        <v>23.999966552900052</v>
      </c>
    </row>
    <row r="96" spans="1:15" x14ac:dyDescent="0.2">
      <c r="A96" s="10">
        <v>1008</v>
      </c>
      <c r="B96" s="10" t="s">
        <v>16</v>
      </c>
      <c r="C96" s="28">
        <f>+'[7]ปริมาณน้ำสูญเสีย-กศผ'!$AD$42</f>
        <v>20.999842395587084</v>
      </c>
      <c r="D96" s="28">
        <f>+'[7]ปริมาณน้ำสูญเสีย-กศผ'!$AD$42</f>
        <v>20.999842395587084</v>
      </c>
      <c r="E96" s="28">
        <f>+'[7]ปริมาณน้ำสูญเสีย-กศผ'!$AD$42</f>
        <v>20.999842395587084</v>
      </c>
      <c r="F96" s="28">
        <f>+'[7]ปริมาณน้ำสูญเสีย-กศผ'!$AD$42</f>
        <v>20.999842395587084</v>
      </c>
      <c r="G96" s="28">
        <f>+'[7]ปริมาณน้ำสูญเสีย-กศผ'!$AD$42</f>
        <v>20.999842395587084</v>
      </c>
      <c r="H96" s="28">
        <f>+'[7]ปริมาณน้ำสูญเสีย-กศผ'!$AD$42</f>
        <v>20.999842395587084</v>
      </c>
      <c r="I96" s="28">
        <f>+'[7]ปริมาณน้ำสูญเสีย-กศผ'!$AD$42</f>
        <v>20.999842395587084</v>
      </c>
      <c r="J96" s="28">
        <f>+'[7]ปริมาณน้ำสูญเสีย-กศผ'!$AD$42</f>
        <v>20.999842395587084</v>
      </c>
      <c r="K96" s="28">
        <f>+'[7]ปริมาณน้ำสูญเสีย-กศผ'!$AD$42</f>
        <v>20.999842395587084</v>
      </c>
      <c r="L96" s="28">
        <f>+'[7]ปริมาณน้ำสูญเสีย-กศผ'!$AD$42</f>
        <v>20.999842395587084</v>
      </c>
      <c r="M96" s="28">
        <f>+'[7]ปริมาณน้ำสูญเสีย-กศผ'!$AD$42</f>
        <v>20.999842395587084</v>
      </c>
      <c r="N96" s="28">
        <f>+'[7]ปริมาณน้ำสูญเสีย-กศผ'!$AD$42</f>
        <v>20.999842395587084</v>
      </c>
      <c r="O96" s="29">
        <f>+'[7]ปริมาณน้ำสูญเสีย-กศผ'!$AD$42</f>
        <v>20.999842395587084</v>
      </c>
    </row>
    <row r="97" spans="1:15" x14ac:dyDescent="0.2">
      <c r="A97" s="10">
        <v>1009</v>
      </c>
      <c r="B97" s="10" t="s">
        <v>17</v>
      </c>
      <c r="C97" s="28">
        <f>+'[7]ปริมาณน้ำสูญเสีย-กศผ'!$AD$43</f>
        <v>22.499890256673964</v>
      </c>
      <c r="D97" s="28">
        <f>+'[7]ปริมาณน้ำสูญเสีย-กศผ'!$AD$43</f>
        <v>22.499890256673964</v>
      </c>
      <c r="E97" s="28">
        <f>+'[7]ปริมาณน้ำสูญเสีย-กศผ'!$AD$43</f>
        <v>22.499890256673964</v>
      </c>
      <c r="F97" s="28">
        <f>+'[7]ปริมาณน้ำสูญเสีย-กศผ'!$AD$43</f>
        <v>22.499890256673964</v>
      </c>
      <c r="G97" s="28">
        <f>+'[7]ปริมาณน้ำสูญเสีย-กศผ'!$AD$43</f>
        <v>22.499890256673964</v>
      </c>
      <c r="H97" s="28">
        <f>+'[7]ปริมาณน้ำสูญเสีย-กศผ'!$AD$43</f>
        <v>22.499890256673964</v>
      </c>
      <c r="I97" s="28">
        <f>+'[7]ปริมาณน้ำสูญเสีย-กศผ'!$AD$43</f>
        <v>22.499890256673964</v>
      </c>
      <c r="J97" s="28">
        <f>+'[7]ปริมาณน้ำสูญเสีย-กศผ'!$AD$43</f>
        <v>22.499890256673964</v>
      </c>
      <c r="K97" s="28">
        <f>+'[7]ปริมาณน้ำสูญเสีย-กศผ'!$AD$43</f>
        <v>22.499890256673964</v>
      </c>
      <c r="L97" s="28">
        <f>+'[7]ปริมาณน้ำสูญเสีย-กศผ'!$AD$43</f>
        <v>22.499890256673964</v>
      </c>
      <c r="M97" s="28">
        <f>+'[7]ปริมาณน้ำสูญเสีย-กศผ'!$AD$43</f>
        <v>22.499890256673964</v>
      </c>
      <c r="N97" s="28">
        <f>+'[7]ปริมาณน้ำสูญเสีย-กศผ'!$AD$43</f>
        <v>22.499890256673964</v>
      </c>
      <c r="O97" s="29">
        <f>+'[7]ปริมาณน้ำสูญเสีย-กศผ'!$AD$43</f>
        <v>22.499890256673964</v>
      </c>
    </row>
    <row r="98" spans="1:15" x14ac:dyDescent="0.2">
      <c r="A98" s="10">
        <v>1010</v>
      </c>
      <c r="B98" s="10" t="s">
        <v>19</v>
      </c>
      <c r="C98" s="28">
        <f>+'[7]ปริมาณน้ำสูญเสีย-กศผ'!$AD$44</f>
        <v>24.999888409296844</v>
      </c>
      <c r="D98" s="28">
        <f>+'[7]ปริมาณน้ำสูญเสีย-กศผ'!$AD$44</f>
        <v>24.999888409296844</v>
      </c>
      <c r="E98" s="28">
        <f>+'[7]ปริมาณน้ำสูญเสีย-กศผ'!$AD$44</f>
        <v>24.999888409296844</v>
      </c>
      <c r="F98" s="28">
        <f>+'[7]ปริมาณน้ำสูญเสีย-กศผ'!$AD$44</f>
        <v>24.999888409296844</v>
      </c>
      <c r="G98" s="28">
        <f>+'[7]ปริมาณน้ำสูญเสีย-กศผ'!$AD$44</f>
        <v>24.999888409296844</v>
      </c>
      <c r="H98" s="28">
        <f>+'[7]ปริมาณน้ำสูญเสีย-กศผ'!$AD$44</f>
        <v>24.999888409296844</v>
      </c>
      <c r="I98" s="28">
        <f>+'[7]ปริมาณน้ำสูญเสีย-กศผ'!$AD$44</f>
        <v>24.999888409296844</v>
      </c>
      <c r="J98" s="28">
        <f>+'[7]ปริมาณน้ำสูญเสีย-กศผ'!$AD$44</f>
        <v>24.999888409296844</v>
      </c>
      <c r="K98" s="28">
        <f>+'[7]ปริมาณน้ำสูญเสีย-กศผ'!$AD$44</f>
        <v>24.999888409296844</v>
      </c>
      <c r="L98" s="28">
        <f>+'[7]ปริมาณน้ำสูญเสีย-กศผ'!$AD$44</f>
        <v>24.999888409296844</v>
      </c>
      <c r="M98" s="28">
        <f>+'[7]ปริมาณน้ำสูญเสีย-กศผ'!$AD$44</f>
        <v>24.999888409296844</v>
      </c>
      <c r="N98" s="28">
        <f>+'[7]ปริมาณน้ำสูญเสีย-กศผ'!$AD$44</f>
        <v>24.999888409296844</v>
      </c>
      <c r="O98" s="29">
        <f>+'[7]ปริมาณน้ำสูญเสีย-กศผ'!$AD$44</f>
        <v>24.999888409296844</v>
      </c>
    </row>
    <row r="99" spans="1:15" x14ac:dyDescent="0.2">
      <c r="A99" s="10">
        <v>1011</v>
      </c>
      <c r="B99" s="10" t="s">
        <v>20</v>
      </c>
      <c r="C99" s="28">
        <f>+'[7]ปริมาณน้ำสูญเสีย-กศผ'!$AD$45</f>
        <v>14.999885532009019</v>
      </c>
      <c r="D99" s="28">
        <f>+'[7]ปริมาณน้ำสูญเสีย-กศผ'!$AD$45</f>
        <v>14.999885532009019</v>
      </c>
      <c r="E99" s="28">
        <f>+'[7]ปริมาณน้ำสูญเสีย-กศผ'!$AD$45</f>
        <v>14.999885532009019</v>
      </c>
      <c r="F99" s="28">
        <f>+'[7]ปริมาณน้ำสูญเสีย-กศผ'!$AD$45</f>
        <v>14.999885532009019</v>
      </c>
      <c r="G99" s="28">
        <f>+'[7]ปริมาณน้ำสูญเสีย-กศผ'!$AD$45</f>
        <v>14.999885532009019</v>
      </c>
      <c r="H99" s="28">
        <f>+'[7]ปริมาณน้ำสูญเสีย-กศผ'!$AD$45</f>
        <v>14.999885532009019</v>
      </c>
      <c r="I99" s="28">
        <f>+'[7]ปริมาณน้ำสูญเสีย-กศผ'!$AD$45</f>
        <v>14.999885532009019</v>
      </c>
      <c r="J99" s="28">
        <f>+'[7]ปริมาณน้ำสูญเสีย-กศผ'!$AD$45</f>
        <v>14.999885532009019</v>
      </c>
      <c r="K99" s="28">
        <f>+'[7]ปริมาณน้ำสูญเสีย-กศผ'!$AD$45</f>
        <v>14.999885532009019</v>
      </c>
      <c r="L99" s="28">
        <f>+'[7]ปริมาณน้ำสูญเสีย-กศผ'!$AD$45</f>
        <v>14.999885532009019</v>
      </c>
      <c r="M99" s="28">
        <f>+'[7]ปริมาณน้ำสูญเสีย-กศผ'!$AD$45</f>
        <v>14.999885532009019</v>
      </c>
      <c r="N99" s="28">
        <f>+'[7]ปริมาณน้ำสูญเสีย-กศผ'!$AD$45</f>
        <v>14.999885532009019</v>
      </c>
      <c r="O99" s="29">
        <f>+'[7]ปริมาณน้ำสูญเสีย-กศผ'!$AD$45</f>
        <v>14.999885532009019</v>
      </c>
    </row>
    <row r="100" spans="1:15" x14ac:dyDescent="0.2">
      <c r="A100" s="10">
        <v>1012</v>
      </c>
      <c r="B100" s="10" t="s">
        <v>21</v>
      </c>
      <c r="C100" s="28">
        <f>+'[7]ปริมาณน้ำสูญเสีย-กศผ'!$AD$46</f>
        <v>23.00000882706021</v>
      </c>
      <c r="D100" s="28">
        <f>+'[7]ปริมาณน้ำสูญเสีย-กศผ'!$AD$46</f>
        <v>23.00000882706021</v>
      </c>
      <c r="E100" s="28">
        <f>+'[7]ปริมาณน้ำสูญเสีย-กศผ'!$AD$46</f>
        <v>23.00000882706021</v>
      </c>
      <c r="F100" s="28">
        <f>+'[7]ปริมาณน้ำสูญเสีย-กศผ'!$AD$46</f>
        <v>23.00000882706021</v>
      </c>
      <c r="G100" s="28">
        <f>+'[7]ปริมาณน้ำสูญเสีย-กศผ'!$AD$46</f>
        <v>23.00000882706021</v>
      </c>
      <c r="H100" s="28">
        <f>+'[7]ปริมาณน้ำสูญเสีย-กศผ'!$AD$46</f>
        <v>23.00000882706021</v>
      </c>
      <c r="I100" s="28">
        <f>+'[7]ปริมาณน้ำสูญเสีย-กศผ'!$AD$46</f>
        <v>23.00000882706021</v>
      </c>
      <c r="J100" s="28">
        <f>+'[7]ปริมาณน้ำสูญเสีย-กศผ'!$AD$46</f>
        <v>23.00000882706021</v>
      </c>
      <c r="K100" s="28">
        <f>+'[7]ปริมาณน้ำสูญเสีย-กศผ'!$AD$46</f>
        <v>23.00000882706021</v>
      </c>
      <c r="L100" s="28">
        <f>+'[7]ปริมาณน้ำสูญเสีย-กศผ'!$AD$46</f>
        <v>23.00000882706021</v>
      </c>
      <c r="M100" s="28">
        <f>+'[7]ปริมาณน้ำสูญเสีย-กศผ'!$AD$46</f>
        <v>23.00000882706021</v>
      </c>
      <c r="N100" s="28">
        <f>+'[7]ปริมาณน้ำสูญเสีย-กศผ'!$AD$46</f>
        <v>23.00000882706021</v>
      </c>
      <c r="O100" s="29">
        <f>+'[7]ปริมาณน้ำสูญเสีย-กศผ'!$AD$46</f>
        <v>23.00000882706021</v>
      </c>
    </row>
    <row r="101" spans="1:15" x14ac:dyDescent="0.2">
      <c r="A101" s="10">
        <v>1013</v>
      </c>
      <c r="B101" s="10" t="s">
        <v>22</v>
      </c>
      <c r="C101" s="28">
        <f>+'[7]ปริมาณน้ำสูญเสีย-กศผ'!$AD$47</f>
        <v>24.000924891132598</v>
      </c>
      <c r="D101" s="28">
        <f>+'[7]ปริมาณน้ำสูญเสีย-กศผ'!$AD$47</f>
        <v>24.000924891132598</v>
      </c>
      <c r="E101" s="28">
        <f>+'[7]ปริมาณน้ำสูญเสีย-กศผ'!$AD$47</f>
        <v>24.000924891132598</v>
      </c>
      <c r="F101" s="28">
        <f>+'[7]ปริมาณน้ำสูญเสีย-กศผ'!$AD$47</f>
        <v>24.000924891132598</v>
      </c>
      <c r="G101" s="28">
        <f>+'[7]ปริมาณน้ำสูญเสีย-กศผ'!$AD$47</f>
        <v>24.000924891132598</v>
      </c>
      <c r="H101" s="28">
        <f>+'[7]ปริมาณน้ำสูญเสีย-กศผ'!$AD$47</f>
        <v>24.000924891132598</v>
      </c>
      <c r="I101" s="28">
        <f>+'[7]ปริมาณน้ำสูญเสีย-กศผ'!$AD$47</f>
        <v>24.000924891132598</v>
      </c>
      <c r="J101" s="28">
        <f>+'[7]ปริมาณน้ำสูญเสีย-กศผ'!$AD$47</f>
        <v>24.000924891132598</v>
      </c>
      <c r="K101" s="28">
        <f>+'[7]ปริมาณน้ำสูญเสีย-กศผ'!$AD$47</f>
        <v>24.000924891132598</v>
      </c>
      <c r="L101" s="28">
        <f>+'[7]ปริมาณน้ำสูญเสีย-กศผ'!$AD$47</f>
        <v>24.000924891132598</v>
      </c>
      <c r="M101" s="28">
        <f>+'[7]ปริมาณน้ำสูญเสีย-กศผ'!$AD$47</f>
        <v>24.000924891132598</v>
      </c>
      <c r="N101" s="28">
        <f>+'[7]ปริมาณน้ำสูญเสีย-กศผ'!$AD$47</f>
        <v>24.000924891132598</v>
      </c>
      <c r="O101" s="29">
        <f>+'[7]ปริมาณน้ำสูญเสีย-กศผ'!$AD$47</f>
        <v>24.000924891132598</v>
      </c>
    </row>
    <row r="102" spans="1:15" x14ac:dyDescent="0.2">
      <c r="A102" s="10">
        <v>1014</v>
      </c>
      <c r="B102" s="10" t="s">
        <v>23</v>
      </c>
      <c r="C102" s="28">
        <f>+'[7]ปริมาณน้ำสูญเสีย-กศผ'!$AD$48</f>
        <v>26.750018817619658</v>
      </c>
      <c r="D102" s="28">
        <f>+'[7]ปริมาณน้ำสูญเสีย-กศผ'!$AD$48</f>
        <v>26.750018817619658</v>
      </c>
      <c r="E102" s="28">
        <f>+'[7]ปริมาณน้ำสูญเสีย-กศผ'!$AD$48</f>
        <v>26.750018817619658</v>
      </c>
      <c r="F102" s="28">
        <f>+'[7]ปริมาณน้ำสูญเสีย-กศผ'!$AD$48</f>
        <v>26.750018817619658</v>
      </c>
      <c r="G102" s="28">
        <f>+'[7]ปริมาณน้ำสูญเสีย-กศผ'!$AD$48</f>
        <v>26.750018817619658</v>
      </c>
      <c r="H102" s="28">
        <f>+'[7]ปริมาณน้ำสูญเสีย-กศผ'!$AD$48</f>
        <v>26.750018817619658</v>
      </c>
      <c r="I102" s="28">
        <f>+'[7]ปริมาณน้ำสูญเสีย-กศผ'!$AD$48</f>
        <v>26.750018817619658</v>
      </c>
      <c r="J102" s="28">
        <f>+'[7]ปริมาณน้ำสูญเสีย-กศผ'!$AD$48</f>
        <v>26.750018817619658</v>
      </c>
      <c r="K102" s="28">
        <f>+'[7]ปริมาณน้ำสูญเสีย-กศผ'!$AD$48</f>
        <v>26.750018817619658</v>
      </c>
      <c r="L102" s="28">
        <f>+'[7]ปริมาณน้ำสูญเสีย-กศผ'!$AD$48</f>
        <v>26.750018817619658</v>
      </c>
      <c r="M102" s="28">
        <f>+'[7]ปริมาณน้ำสูญเสีย-กศผ'!$AD$48</f>
        <v>26.750018817619658</v>
      </c>
      <c r="N102" s="28">
        <f>+'[7]ปริมาณน้ำสูญเสีย-กศผ'!$AD$48</f>
        <v>26.750018817619658</v>
      </c>
      <c r="O102" s="29">
        <f>+'[7]ปริมาณน้ำสูญเสีย-กศผ'!$AD$48</f>
        <v>26.750018817619658</v>
      </c>
    </row>
    <row r="103" spans="1:15" x14ac:dyDescent="0.2">
      <c r="A103" s="10">
        <v>1015</v>
      </c>
      <c r="B103" s="10" t="s">
        <v>24</v>
      </c>
      <c r="C103" s="28">
        <f>+'[7]ปริมาณน้ำสูญเสีย-กศผ'!$AD$49</f>
        <v>14.9997551060391</v>
      </c>
      <c r="D103" s="28">
        <f>+'[7]ปริมาณน้ำสูญเสีย-กศผ'!$AD$49</f>
        <v>14.9997551060391</v>
      </c>
      <c r="E103" s="28">
        <f>+'[7]ปริมาณน้ำสูญเสีย-กศผ'!$AD$49</f>
        <v>14.9997551060391</v>
      </c>
      <c r="F103" s="28">
        <f>+'[7]ปริมาณน้ำสูญเสีย-กศผ'!$AD$49</f>
        <v>14.9997551060391</v>
      </c>
      <c r="G103" s="28">
        <f>+'[7]ปริมาณน้ำสูญเสีย-กศผ'!$AD$49</f>
        <v>14.9997551060391</v>
      </c>
      <c r="H103" s="28">
        <f>+'[7]ปริมาณน้ำสูญเสีย-กศผ'!$AD$49</f>
        <v>14.9997551060391</v>
      </c>
      <c r="I103" s="28">
        <f>+'[7]ปริมาณน้ำสูญเสีย-กศผ'!$AD$49</f>
        <v>14.9997551060391</v>
      </c>
      <c r="J103" s="28">
        <f>+'[7]ปริมาณน้ำสูญเสีย-กศผ'!$AD$49</f>
        <v>14.9997551060391</v>
      </c>
      <c r="K103" s="28">
        <f>+'[7]ปริมาณน้ำสูญเสีย-กศผ'!$AD$49</f>
        <v>14.9997551060391</v>
      </c>
      <c r="L103" s="28">
        <f>+'[7]ปริมาณน้ำสูญเสีย-กศผ'!$AD$49</f>
        <v>14.9997551060391</v>
      </c>
      <c r="M103" s="28">
        <f>+'[7]ปริมาณน้ำสูญเสีย-กศผ'!$AD$49</f>
        <v>14.9997551060391</v>
      </c>
      <c r="N103" s="28">
        <f>+'[7]ปริมาณน้ำสูญเสีย-กศผ'!$AD$49</f>
        <v>14.9997551060391</v>
      </c>
      <c r="O103" s="29">
        <f>+'[7]ปริมาณน้ำสูญเสีย-กศผ'!$AD$49</f>
        <v>14.9997551060391</v>
      </c>
    </row>
    <row r="104" spans="1:15" x14ac:dyDescent="0.2">
      <c r="A104" s="10">
        <v>1016</v>
      </c>
      <c r="B104" s="10" t="s">
        <v>25</v>
      </c>
      <c r="C104" s="28">
        <f>+'[7]ปริมาณน้ำสูญเสีย-กศผ'!$AD$50</f>
        <v>24.999864906488263</v>
      </c>
      <c r="D104" s="28">
        <f>+'[7]ปริมาณน้ำสูญเสีย-กศผ'!$AD$50</f>
        <v>24.999864906488263</v>
      </c>
      <c r="E104" s="28">
        <f>+'[7]ปริมาณน้ำสูญเสีย-กศผ'!$AD$50</f>
        <v>24.999864906488263</v>
      </c>
      <c r="F104" s="28">
        <f>+'[7]ปริมาณน้ำสูญเสีย-กศผ'!$AD$50</f>
        <v>24.999864906488263</v>
      </c>
      <c r="G104" s="28">
        <f>+'[7]ปริมาณน้ำสูญเสีย-กศผ'!$AD$50</f>
        <v>24.999864906488263</v>
      </c>
      <c r="H104" s="28">
        <f>+'[7]ปริมาณน้ำสูญเสีย-กศผ'!$AD$50</f>
        <v>24.999864906488263</v>
      </c>
      <c r="I104" s="28">
        <f>+'[7]ปริมาณน้ำสูญเสีย-กศผ'!$AD$50</f>
        <v>24.999864906488263</v>
      </c>
      <c r="J104" s="28">
        <f>+'[7]ปริมาณน้ำสูญเสีย-กศผ'!$AD$50</f>
        <v>24.999864906488263</v>
      </c>
      <c r="K104" s="28">
        <f>+'[7]ปริมาณน้ำสูญเสีย-กศผ'!$AD$50</f>
        <v>24.999864906488263</v>
      </c>
      <c r="L104" s="28">
        <f>+'[7]ปริมาณน้ำสูญเสีย-กศผ'!$AD$50</f>
        <v>24.999864906488263</v>
      </c>
      <c r="M104" s="28">
        <f>+'[7]ปริมาณน้ำสูญเสีย-กศผ'!$AD$50</f>
        <v>24.999864906488263</v>
      </c>
      <c r="N104" s="28">
        <f>+'[7]ปริมาณน้ำสูญเสีย-กศผ'!$AD$50</f>
        <v>24.999864906488263</v>
      </c>
      <c r="O104" s="29">
        <f>+'[7]ปริมาณน้ำสูญเสีย-กศผ'!$AD$50</f>
        <v>24.999864906488263</v>
      </c>
    </row>
    <row r="105" spans="1:15" x14ac:dyDescent="0.2">
      <c r="A105" s="10">
        <v>1017</v>
      </c>
      <c r="B105" s="10" t="s">
        <v>26</v>
      </c>
      <c r="C105" s="28">
        <f>+'[7]ปริมาณน้ำสูญเสีย-กศผ'!$AD$51</f>
        <v>27.999932022500541</v>
      </c>
      <c r="D105" s="28">
        <f>+'[7]ปริมาณน้ำสูญเสีย-กศผ'!$AD$51</f>
        <v>27.999932022500541</v>
      </c>
      <c r="E105" s="28">
        <f>+'[7]ปริมาณน้ำสูญเสีย-กศผ'!$AD$51</f>
        <v>27.999932022500541</v>
      </c>
      <c r="F105" s="28">
        <f>+'[7]ปริมาณน้ำสูญเสีย-กศผ'!$AD$51</f>
        <v>27.999932022500541</v>
      </c>
      <c r="G105" s="28">
        <f>+'[7]ปริมาณน้ำสูญเสีย-กศผ'!$AD$51</f>
        <v>27.999932022500541</v>
      </c>
      <c r="H105" s="28">
        <f>+'[7]ปริมาณน้ำสูญเสีย-กศผ'!$AD$51</f>
        <v>27.999932022500541</v>
      </c>
      <c r="I105" s="28">
        <f>+'[7]ปริมาณน้ำสูญเสีย-กศผ'!$AD$51</f>
        <v>27.999932022500541</v>
      </c>
      <c r="J105" s="28">
        <f>+'[7]ปริมาณน้ำสูญเสีย-กศผ'!$AD$51</f>
        <v>27.999932022500541</v>
      </c>
      <c r="K105" s="28">
        <f>+'[7]ปริมาณน้ำสูญเสีย-กศผ'!$AD$51</f>
        <v>27.999932022500541</v>
      </c>
      <c r="L105" s="28">
        <f>+'[7]ปริมาณน้ำสูญเสีย-กศผ'!$AD$51</f>
        <v>27.999932022500541</v>
      </c>
      <c r="M105" s="28">
        <f>+'[7]ปริมาณน้ำสูญเสีย-กศผ'!$AD$51</f>
        <v>27.999932022500541</v>
      </c>
      <c r="N105" s="28">
        <f>+'[7]ปริมาณน้ำสูญเสีย-กศผ'!$AD$51</f>
        <v>27.999932022500541</v>
      </c>
      <c r="O105" s="29">
        <f>+'[7]ปริมาณน้ำสูญเสีย-กศผ'!$AD$51</f>
        <v>27.999932022500541</v>
      </c>
    </row>
    <row r="106" spans="1:15" x14ac:dyDescent="0.2">
      <c r="A106" s="10">
        <v>1018</v>
      </c>
      <c r="B106" s="10" t="s">
        <v>27</v>
      </c>
      <c r="C106" s="28">
        <f>+'[7]ปริมาณน้ำสูญเสีย-กศผ'!$AD$52</f>
        <v>21.999764782389121</v>
      </c>
      <c r="D106" s="28">
        <f>+'[7]ปริมาณน้ำสูญเสีย-กศผ'!$AD$52</f>
        <v>21.999764782389121</v>
      </c>
      <c r="E106" s="28">
        <f>+'[7]ปริมาณน้ำสูญเสีย-กศผ'!$AD$52</f>
        <v>21.999764782389121</v>
      </c>
      <c r="F106" s="28">
        <f>+'[7]ปริมาณน้ำสูญเสีย-กศผ'!$AD$52</f>
        <v>21.999764782389121</v>
      </c>
      <c r="G106" s="28">
        <f>+'[7]ปริมาณน้ำสูญเสีย-กศผ'!$AD$52</f>
        <v>21.999764782389121</v>
      </c>
      <c r="H106" s="28">
        <f>+'[7]ปริมาณน้ำสูญเสีย-กศผ'!$AD$52</f>
        <v>21.999764782389121</v>
      </c>
      <c r="I106" s="28">
        <f>+'[7]ปริมาณน้ำสูญเสีย-กศผ'!$AD$52</f>
        <v>21.999764782389121</v>
      </c>
      <c r="J106" s="28">
        <f>+'[7]ปริมาณน้ำสูญเสีย-กศผ'!$AD$52</f>
        <v>21.999764782389121</v>
      </c>
      <c r="K106" s="28">
        <f>+'[7]ปริมาณน้ำสูญเสีย-กศผ'!$AD$52</f>
        <v>21.999764782389121</v>
      </c>
      <c r="L106" s="28">
        <f>+'[7]ปริมาณน้ำสูญเสีย-กศผ'!$AD$52</f>
        <v>21.999764782389121</v>
      </c>
      <c r="M106" s="28">
        <f>+'[7]ปริมาณน้ำสูญเสีย-กศผ'!$AD$52</f>
        <v>21.999764782389121</v>
      </c>
      <c r="N106" s="28">
        <f>+'[7]ปริมาณน้ำสูญเสีย-กศผ'!$AD$52</f>
        <v>21.999764782389121</v>
      </c>
      <c r="O106" s="29">
        <f>+'[7]ปริมาณน้ำสูญเสีย-กศผ'!$AD$52</f>
        <v>21.999764782389121</v>
      </c>
    </row>
    <row r="107" spans="1:15" x14ac:dyDescent="0.2">
      <c r="A107" s="10">
        <v>1019</v>
      </c>
      <c r="B107" s="10" t="s">
        <v>28</v>
      </c>
      <c r="C107" s="28">
        <f>+'[7]ปริมาณน้ำสูญเสีย-กศผ'!$AD$53</f>
        <v>22.000244175850998</v>
      </c>
      <c r="D107" s="28">
        <f>+'[7]ปริมาณน้ำสูญเสีย-กศผ'!$AD$53</f>
        <v>22.000244175850998</v>
      </c>
      <c r="E107" s="28">
        <f>+'[7]ปริมาณน้ำสูญเสีย-กศผ'!$AD$53</f>
        <v>22.000244175850998</v>
      </c>
      <c r="F107" s="28">
        <f>+'[7]ปริมาณน้ำสูญเสีย-กศผ'!$AD$53</f>
        <v>22.000244175850998</v>
      </c>
      <c r="G107" s="28">
        <f>+'[7]ปริมาณน้ำสูญเสีย-กศผ'!$AD$53</f>
        <v>22.000244175850998</v>
      </c>
      <c r="H107" s="28">
        <f>+'[7]ปริมาณน้ำสูญเสีย-กศผ'!$AD$53</f>
        <v>22.000244175850998</v>
      </c>
      <c r="I107" s="28">
        <f>+'[7]ปริมาณน้ำสูญเสีย-กศผ'!$AD$53</f>
        <v>22.000244175850998</v>
      </c>
      <c r="J107" s="28">
        <f>+'[7]ปริมาณน้ำสูญเสีย-กศผ'!$AD$53</f>
        <v>22.000244175850998</v>
      </c>
      <c r="K107" s="28">
        <f>+'[7]ปริมาณน้ำสูญเสีย-กศผ'!$AD$53</f>
        <v>22.000244175850998</v>
      </c>
      <c r="L107" s="28">
        <f>+'[7]ปริมาณน้ำสูญเสีย-กศผ'!$AD$53</f>
        <v>22.000244175850998</v>
      </c>
      <c r="M107" s="28">
        <f>+'[7]ปริมาณน้ำสูญเสีย-กศผ'!$AD$53</f>
        <v>22.000244175850998</v>
      </c>
      <c r="N107" s="28">
        <f>+'[7]ปริมาณน้ำสูญเสีย-กศผ'!$AD$53</f>
        <v>22.000244175850998</v>
      </c>
      <c r="O107" s="29">
        <f>+'[7]ปริมาณน้ำสูญเสีย-กศผ'!$AD$53</f>
        <v>22.000244175850998</v>
      </c>
    </row>
    <row r="108" spans="1:15" x14ac:dyDescent="0.2">
      <c r="A108" s="10">
        <v>1020</v>
      </c>
      <c r="B108" s="10" t="s">
        <v>29</v>
      </c>
      <c r="C108" s="28">
        <f>+'[7]ปริมาณน้ำสูญเสีย-กศผ'!$AD$54</f>
        <v>26.999978801433038</v>
      </c>
      <c r="D108" s="28">
        <f>+'[7]ปริมาณน้ำสูญเสีย-กศผ'!$AD$54</f>
        <v>26.999978801433038</v>
      </c>
      <c r="E108" s="28">
        <f>+'[7]ปริมาณน้ำสูญเสีย-กศผ'!$AD$54</f>
        <v>26.999978801433038</v>
      </c>
      <c r="F108" s="28">
        <f>+'[7]ปริมาณน้ำสูญเสีย-กศผ'!$AD$54</f>
        <v>26.999978801433038</v>
      </c>
      <c r="G108" s="28">
        <f>+'[7]ปริมาณน้ำสูญเสีย-กศผ'!$AD$54</f>
        <v>26.999978801433038</v>
      </c>
      <c r="H108" s="28">
        <f>+'[7]ปริมาณน้ำสูญเสีย-กศผ'!$AD$54</f>
        <v>26.999978801433038</v>
      </c>
      <c r="I108" s="28">
        <f>+'[7]ปริมาณน้ำสูญเสีย-กศผ'!$AD$54</f>
        <v>26.999978801433038</v>
      </c>
      <c r="J108" s="28">
        <f>+'[7]ปริมาณน้ำสูญเสีย-กศผ'!$AD$54</f>
        <v>26.999978801433038</v>
      </c>
      <c r="K108" s="28">
        <f>+'[7]ปริมาณน้ำสูญเสีย-กศผ'!$AD$54</f>
        <v>26.999978801433038</v>
      </c>
      <c r="L108" s="28">
        <f>+'[7]ปริมาณน้ำสูญเสีย-กศผ'!$AD$54</f>
        <v>26.999978801433038</v>
      </c>
      <c r="M108" s="28">
        <f>+'[7]ปริมาณน้ำสูญเสีย-กศผ'!$AD$54</f>
        <v>26.999978801433038</v>
      </c>
      <c r="N108" s="28">
        <f>+'[7]ปริมาณน้ำสูญเสีย-กศผ'!$AD$54</f>
        <v>26.999978801433038</v>
      </c>
      <c r="O108" s="29">
        <f>+'[7]ปริมาณน้ำสูญเสีย-กศผ'!$AD$54</f>
        <v>26.999978801433038</v>
      </c>
    </row>
    <row r="109" spans="1:15" x14ac:dyDescent="0.2">
      <c r="A109" s="10">
        <v>1021</v>
      </c>
      <c r="B109" s="10" t="s">
        <v>30</v>
      </c>
      <c r="C109" s="28">
        <f>+'[7]ปริมาณน้ำสูญเสีย-กศผ'!$AD$55</f>
        <v>28.000249695683372</v>
      </c>
      <c r="D109" s="28">
        <f>+'[7]ปริมาณน้ำสูญเสีย-กศผ'!$AD$55</f>
        <v>28.000249695683372</v>
      </c>
      <c r="E109" s="28">
        <f>+'[7]ปริมาณน้ำสูญเสีย-กศผ'!$AD$55</f>
        <v>28.000249695683372</v>
      </c>
      <c r="F109" s="28">
        <f>+'[7]ปริมาณน้ำสูญเสีย-กศผ'!$AD$55</f>
        <v>28.000249695683372</v>
      </c>
      <c r="G109" s="28">
        <f>+'[7]ปริมาณน้ำสูญเสีย-กศผ'!$AD$55</f>
        <v>28.000249695683372</v>
      </c>
      <c r="H109" s="28">
        <f>+'[7]ปริมาณน้ำสูญเสีย-กศผ'!$AD$55</f>
        <v>28.000249695683372</v>
      </c>
      <c r="I109" s="28">
        <f>+'[7]ปริมาณน้ำสูญเสีย-กศผ'!$AD$55</f>
        <v>28.000249695683372</v>
      </c>
      <c r="J109" s="28">
        <f>+'[7]ปริมาณน้ำสูญเสีย-กศผ'!$AD$55</f>
        <v>28.000249695683372</v>
      </c>
      <c r="K109" s="28">
        <f>+'[7]ปริมาณน้ำสูญเสีย-กศผ'!$AD$55</f>
        <v>28.000249695683372</v>
      </c>
      <c r="L109" s="28">
        <f>+'[7]ปริมาณน้ำสูญเสีย-กศผ'!$AD$55</f>
        <v>28.000249695683372</v>
      </c>
      <c r="M109" s="28">
        <f>+'[7]ปริมาณน้ำสูญเสีย-กศผ'!$AD$55</f>
        <v>28.000249695683372</v>
      </c>
      <c r="N109" s="28">
        <f>+'[7]ปริมาณน้ำสูญเสีย-กศผ'!$AD$55</f>
        <v>28.000249695683372</v>
      </c>
      <c r="O109" s="29">
        <f>+'[7]ปริมาณน้ำสูญเสีย-กศผ'!$AD$55</f>
        <v>28.000249695683372</v>
      </c>
    </row>
    <row r="110" spans="1:15" x14ac:dyDescent="0.2">
      <c r="A110" s="10">
        <v>1022</v>
      </c>
      <c r="B110" s="10" t="s">
        <v>31</v>
      </c>
      <c r="C110" s="28">
        <f>+'[7]ปริมาณน้ำสูญเสีย-กศผ'!$AD$56</f>
        <v>24.999961046387504</v>
      </c>
      <c r="D110" s="28">
        <f>+'[7]ปริมาณน้ำสูญเสีย-กศผ'!$AD$56</f>
        <v>24.999961046387504</v>
      </c>
      <c r="E110" s="28">
        <f>+'[7]ปริมาณน้ำสูญเสีย-กศผ'!$AD$56</f>
        <v>24.999961046387504</v>
      </c>
      <c r="F110" s="28">
        <f>+'[7]ปริมาณน้ำสูญเสีย-กศผ'!$AD$56</f>
        <v>24.999961046387504</v>
      </c>
      <c r="G110" s="28">
        <f>+'[7]ปริมาณน้ำสูญเสีย-กศผ'!$AD$56</f>
        <v>24.999961046387504</v>
      </c>
      <c r="H110" s="28">
        <f>+'[7]ปริมาณน้ำสูญเสีย-กศผ'!$AD$56</f>
        <v>24.999961046387504</v>
      </c>
      <c r="I110" s="28">
        <f>+'[7]ปริมาณน้ำสูญเสีย-กศผ'!$AD$56</f>
        <v>24.999961046387504</v>
      </c>
      <c r="J110" s="28">
        <f>+'[7]ปริมาณน้ำสูญเสีย-กศผ'!$AD$56</f>
        <v>24.999961046387504</v>
      </c>
      <c r="K110" s="28">
        <f>+'[7]ปริมาณน้ำสูญเสีย-กศผ'!$AD$56</f>
        <v>24.999961046387504</v>
      </c>
      <c r="L110" s="28">
        <f>+'[7]ปริมาณน้ำสูญเสีย-กศผ'!$AD$56</f>
        <v>24.999961046387504</v>
      </c>
      <c r="M110" s="28">
        <f>+'[7]ปริมาณน้ำสูญเสีย-กศผ'!$AD$56</f>
        <v>24.999961046387504</v>
      </c>
      <c r="N110" s="28">
        <f>+'[7]ปริมาณน้ำสูญเสีย-กศผ'!$AD$56</f>
        <v>24.999961046387504</v>
      </c>
      <c r="O110" s="29">
        <f>+'[7]ปริมาณน้ำสูญเสีย-กศผ'!$AD$56</f>
        <v>24.999961046387504</v>
      </c>
    </row>
    <row r="111" spans="1:15" x14ac:dyDescent="0.2">
      <c r="A111" s="10">
        <v>1023</v>
      </c>
      <c r="B111" s="10" t="s">
        <v>32</v>
      </c>
      <c r="C111" s="28">
        <f>+'[7]ปริมาณน้ำสูญเสีย-กศผ'!$AD$57</f>
        <v>24.000146150754503</v>
      </c>
      <c r="D111" s="28">
        <f>+'[7]ปริมาณน้ำสูญเสีย-กศผ'!$AD$57</f>
        <v>24.000146150754503</v>
      </c>
      <c r="E111" s="28">
        <f>+'[7]ปริมาณน้ำสูญเสีย-กศผ'!$AD$57</f>
        <v>24.000146150754503</v>
      </c>
      <c r="F111" s="28">
        <f>+'[7]ปริมาณน้ำสูญเสีย-กศผ'!$AD$57</f>
        <v>24.000146150754503</v>
      </c>
      <c r="G111" s="28">
        <f>+'[7]ปริมาณน้ำสูญเสีย-กศผ'!$AD$57</f>
        <v>24.000146150754503</v>
      </c>
      <c r="H111" s="28">
        <f>+'[7]ปริมาณน้ำสูญเสีย-กศผ'!$AD$57</f>
        <v>24.000146150754503</v>
      </c>
      <c r="I111" s="28">
        <f>+'[7]ปริมาณน้ำสูญเสีย-กศผ'!$AD$57</f>
        <v>24.000146150754503</v>
      </c>
      <c r="J111" s="28">
        <f>+'[7]ปริมาณน้ำสูญเสีย-กศผ'!$AD$57</f>
        <v>24.000146150754503</v>
      </c>
      <c r="K111" s="28">
        <f>+'[7]ปริมาณน้ำสูญเสีย-กศผ'!$AD$57</f>
        <v>24.000146150754503</v>
      </c>
      <c r="L111" s="28">
        <f>+'[7]ปริมาณน้ำสูญเสีย-กศผ'!$AD$57</f>
        <v>24.000146150754503</v>
      </c>
      <c r="M111" s="28">
        <f>+'[7]ปริมาณน้ำสูญเสีย-กศผ'!$AD$57</f>
        <v>24.000146150754503</v>
      </c>
      <c r="N111" s="28">
        <f>+'[7]ปริมาณน้ำสูญเสีย-กศผ'!$AD$57</f>
        <v>24.000146150754503</v>
      </c>
      <c r="O111" s="29">
        <f>+'[7]ปริมาณน้ำสูญเสีย-กศผ'!$AD$57</f>
        <v>24.000146150754503</v>
      </c>
    </row>
    <row r="112" spans="1:15" x14ac:dyDescent="0.2">
      <c r="A112" s="10">
        <v>1024</v>
      </c>
      <c r="B112" s="10" t="s">
        <v>33</v>
      </c>
      <c r="C112" s="28">
        <f>+'[7]ปริมาณน้ำสูญเสีย-กศผ'!$AD$58</f>
        <v>23.749975770967822</v>
      </c>
      <c r="D112" s="28">
        <f>+'[7]ปริมาณน้ำสูญเสีย-กศผ'!$AD$58</f>
        <v>23.749975770967822</v>
      </c>
      <c r="E112" s="28">
        <f>+'[7]ปริมาณน้ำสูญเสีย-กศผ'!$AD$58</f>
        <v>23.749975770967822</v>
      </c>
      <c r="F112" s="28">
        <f>+'[7]ปริมาณน้ำสูญเสีย-กศผ'!$AD$58</f>
        <v>23.749975770967822</v>
      </c>
      <c r="G112" s="28">
        <f>+'[7]ปริมาณน้ำสูญเสีย-กศผ'!$AD$58</f>
        <v>23.749975770967822</v>
      </c>
      <c r="H112" s="28">
        <f>+'[7]ปริมาณน้ำสูญเสีย-กศผ'!$AD$58</f>
        <v>23.749975770967822</v>
      </c>
      <c r="I112" s="28">
        <f>+'[7]ปริมาณน้ำสูญเสีย-กศผ'!$AD$58</f>
        <v>23.749975770967822</v>
      </c>
      <c r="J112" s="28">
        <f>+'[7]ปริมาณน้ำสูญเสีย-กศผ'!$AD$58</f>
        <v>23.749975770967822</v>
      </c>
      <c r="K112" s="28">
        <f>+'[7]ปริมาณน้ำสูญเสีย-กศผ'!$AD$58</f>
        <v>23.749975770967822</v>
      </c>
      <c r="L112" s="28">
        <f>+'[7]ปริมาณน้ำสูญเสีย-กศผ'!$AD$58</f>
        <v>23.749975770967822</v>
      </c>
      <c r="M112" s="28">
        <f>+'[7]ปริมาณน้ำสูญเสีย-กศผ'!$AD$58</f>
        <v>23.749975770967822</v>
      </c>
      <c r="N112" s="28">
        <f>+'[7]ปริมาณน้ำสูญเสีย-กศผ'!$AD$58</f>
        <v>23.749975770967822</v>
      </c>
      <c r="O112" s="29">
        <f>+'[7]ปริมาณน้ำสูญเสีย-กศผ'!$AD$58</f>
        <v>23.749975770967822</v>
      </c>
    </row>
    <row r="113" spans="1:30" x14ac:dyDescent="0.2">
      <c r="A113" s="10">
        <v>1025</v>
      </c>
      <c r="B113" s="10" t="s">
        <v>34</v>
      </c>
      <c r="C113" s="28">
        <f>+'[7]ปริมาณน้ำสูญเสีย-กศผ'!$AD$59</f>
        <v>23.997535256298455</v>
      </c>
      <c r="D113" s="28">
        <f>+'[7]ปริมาณน้ำสูญเสีย-กศผ'!$AD$59</f>
        <v>23.997535256298455</v>
      </c>
      <c r="E113" s="28">
        <f>+'[7]ปริมาณน้ำสูญเสีย-กศผ'!$AD$59</f>
        <v>23.997535256298455</v>
      </c>
      <c r="F113" s="28">
        <f>+'[7]ปริมาณน้ำสูญเสีย-กศผ'!$AD$59</f>
        <v>23.997535256298455</v>
      </c>
      <c r="G113" s="28">
        <f>+'[7]ปริมาณน้ำสูญเสีย-กศผ'!$AD$59</f>
        <v>23.997535256298455</v>
      </c>
      <c r="H113" s="28">
        <f>+'[7]ปริมาณน้ำสูญเสีย-กศผ'!$AD$59</f>
        <v>23.997535256298455</v>
      </c>
      <c r="I113" s="28">
        <f>+'[7]ปริมาณน้ำสูญเสีย-กศผ'!$AD$59</f>
        <v>23.997535256298455</v>
      </c>
      <c r="J113" s="28">
        <f>+'[7]ปริมาณน้ำสูญเสีย-กศผ'!$AD$59</f>
        <v>23.997535256298455</v>
      </c>
      <c r="K113" s="28">
        <f>+'[7]ปริมาณน้ำสูญเสีย-กศผ'!$AD$59</f>
        <v>23.997535256298455</v>
      </c>
      <c r="L113" s="28">
        <f>+'[7]ปริมาณน้ำสูญเสีย-กศผ'!$AD$59</f>
        <v>23.997535256298455</v>
      </c>
      <c r="M113" s="28">
        <f>+'[7]ปริมาณน้ำสูญเสีย-กศผ'!$AD$59</f>
        <v>23.997535256298455</v>
      </c>
      <c r="N113" s="28">
        <f>+'[7]ปริมาณน้ำสูญเสีย-กศผ'!$AD$59</f>
        <v>23.997535256298455</v>
      </c>
      <c r="O113" s="29">
        <f>+'[7]ปริมาณน้ำสูญเสีย-กศผ'!$AD$59</f>
        <v>23.997535256298455</v>
      </c>
    </row>
    <row r="114" spans="1:30" x14ac:dyDescent="0.2">
      <c r="A114" s="10">
        <v>1026</v>
      </c>
      <c r="B114" s="10" t="s">
        <v>35</v>
      </c>
      <c r="C114" s="28">
        <f>+'[7]ปริมาณน้ำสูญเสีย-กศผ'!$AD$60</f>
        <v>16.997003733316248</v>
      </c>
      <c r="D114" s="28">
        <f>+'[7]ปริมาณน้ำสูญเสีย-กศผ'!$AD$60</f>
        <v>16.997003733316248</v>
      </c>
      <c r="E114" s="28">
        <f>+'[7]ปริมาณน้ำสูญเสีย-กศผ'!$AD$60</f>
        <v>16.997003733316248</v>
      </c>
      <c r="F114" s="28">
        <f>+'[7]ปริมาณน้ำสูญเสีย-กศผ'!$AD$60</f>
        <v>16.997003733316248</v>
      </c>
      <c r="G114" s="28">
        <f>+'[7]ปริมาณน้ำสูญเสีย-กศผ'!$AD$60</f>
        <v>16.997003733316248</v>
      </c>
      <c r="H114" s="28">
        <f>+'[7]ปริมาณน้ำสูญเสีย-กศผ'!$AD$60</f>
        <v>16.997003733316248</v>
      </c>
      <c r="I114" s="28">
        <f>+'[7]ปริมาณน้ำสูญเสีย-กศผ'!$AD$60</f>
        <v>16.997003733316248</v>
      </c>
      <c r="J114" s="28">
        <f>+'[7]ปริมาณน้ำสูญเสีย-กศผ'!$AD$60</f>
        <v>16.997003733316248</v>
      </c>
      <c r="K114" s="28">
        <f>+'[7]ปริมาณน้ำสูญเสีย-กศผ'!$AD$60</f>
        <v>16.997003733316248</v>
      </c>
      <c r="L114" s="28">
        <f>+'[7]ปริมาณน้ำสูญเสีย-กศผ'!$AD$60</f>
        <v>16.997003733316248</v>
      </c>
      <c r="M114" s="28">
        <f>+'[7]ปริมาณน้ำสูญเสีย-กศผ'!$AD$60</f>
        <v>16.997003733316248</v>
      </c>
      <c r="N114" s="28">
        <f>+'[7]ปริมาณน้ำสูญเสีย-กศผ'!$AD$60</f>
        <v>16.997003733316248</v>
      </c>
      <c r="O114" s="29">
        <f>+'[7]ปริมาณน้ำสูญเสีย-กศผ'!$AD$60</f>
        <v>16.997003733316248</v>
      </c>
    </row>
    <row r="115" spans="1:30" x14ac:dyDescent="0.2">
      <c r="A115" s="10">
        <v>1027</v>
      </c>
      <c r="B115" s="10" t="s">
        <v>36</v>
      </c>
      <c r="C115" s="28">
        <f>+'[7]ปริมาณน้ำสูญเสีย-กศผ'!$AD$61</f>
        <v>16.997523773851881</v>
      </c>
      <c r="D115" s="28">
        <f>+'[7]ปริมาณน้ำสูญเสีย-กศผ'!$AD$61</f>
        <v>16.997523773851881</v>
      </c>
      <c r="E115" s="28">
        <f>+'[7]ปริมาณน้ำสูญเสีย-กศผ'!$AD$61</f>
        <v>16.997523773851881</v>
      </c>
      <c r="F115" s="28">
        <f>+'[7]ปริมาณน้ำสูญเสีย-กศผ'!$AD$61</f>
        <v>16.997523773851881</v>
      </c>
      <c r="G115" s="28">
        <f>+'[7]ปริมาณน้ำสูญเสีย-กศผ'!$AD$61</f>
        <v>16.997523773851881</v>
      </c>
      <c r="H115" s="28">
        <f>+'[7]ปริมาณน้ำสูญเสีย-กศผ'!$AD$61</f>
        <v>16.997523773851881</v>
      </c>
      <c r="I115" s="28">
        <f>+'[7]ปริมาณน้ำสูญเสีย-กศผ'!$AD$61</f>
        <v>16.997523773851881</v>
      </c>
      <c r="J115" s="28">
        <f>+'[7]ปริมาณน้ำสูญเสีย-กศผ'!$AD$61</f>
        <v>16.997523773851881</v>
      </c>
      <c r="K115" s="28">
        <f>+'[7]ปริมาณน้ำสูญเสีย-กศผ'!$AD$61</f>
        <v>16.997523773851881</v>
      </c>
      <c r="L115" s="28">
        <f>+'[7]ปริมาณน้ำสูญเสีย-กศผ'!$AD$61</f>
        <v>16.997523773851881</v>
      </c>
      <c r="M115" s="28">
        <f>+'[7]ปริมาณน้ำสูญเสีย-กศผ'!$AD$61</f>
        <v>16.997523773851881</v>
      </c>
      <c r="N115" s="28">
        <f>+'[7]ปริมาณน้ำสูญเสีย-กศผ'!$AD$61</f>
        <v>16.997523773851881</v>
      </c>
      <c r="O115" s="29">
        <f>+'[7]ปริมาณน้ำสูญเสีย-กศผ'!$AD$61</f>
        <v>16.997523773851881</v>
      </c>
    </row>
    <row r="116" spans="1:30" x14ac:dyDescent="0.2">
      <c r="A116" s="10">
        <v>1028</v>
      </c>
      <c r="B116" s="10" t="s">
        <v>37</v>
      </c>
      <c r="C116" s="28">
        <f>+'[7]ปริมาณน้ำสูญเสีย-กศผ'!$AD$62</f>
        <v>25.997275697866627</v>
      </c>
      <c r="D116" s="28">
        <f>+'[7]ปริมาณน้ำสูญเสีย-กศผ'!$AD$62</f>
        <v>25.997275697866627</v>
      </c>
      <c r="E116" s="28">
        <f>+'[7]ปริมาณน้ำสูญเสีย-กศผ'!$AD$62</f>
        <v>25.997275697866627</v>
      </c>
      <c r="F116" s="28">
        <f>+'[7]ปริมาณน้ำสูญเสีย-กศผ'!$AD$62</f>
        <v>25.997275697866627</v>
      </c>
      <c r="G116" s="28">
        <f>+'[7]ปริมาณน้ำสูญเสีย-กศผ'!$AD$62</f>
        <v>25.997275697866627</v>
      </c>
      <c r="H116" s="28">
        <f>+'[7]ปริมาณน้ำสูญเสีย-กศผ'!$AD$62</f>
        <v>25.997275697866627</v>
      </c>
      <c r="I116" s="28">
        <f>+'[7]ปริมาณน้ำสูญเสีย-กศผ'!$AD$62</f>
        <v>25.997275697866627</v>
      </c>
      <c r="J116" s="28">
        <f>+'[7]ปริมาณน้ำสูญเสีย-กศผ'!$AD$62</f>
        <v>25.997275697866627</v>
      </c>
      <c r="K116" s="28">
        <f>+'[7]ปริมาณน้ำสูญเสีย-กศผ'!$AD$62</f>
        <v>25.997275697866627</v>
      </c>
      <c r="L116" s="28">
        <f>+'[7]ปริมาณน้ำสูญเสีย-กศผ'!$AD$62</f>
        <v>25.997275697866627</v>
      </c>
      <c r="M116" s="28">
        <f>+'[7]ปริมาณน้ำสูญเสีย-กศผ'!$AD$62</f>
        <v>25.997275697866627</v>
      </c>
      <c r="N116" s="28">
        <f>+'[7]ปริมาณน้ำสูญเสีย-กศผ'!$AD$62</f>
        <v>25.997275697866627</v>
      </c>
      <c r="O116" s="29">
        <f>+'[7]ปริมาณน้ำสูญเสีย-กศผ'!$AD$62</f>
        <v>25.997275697866627</v>
      </c>
    </row>
    <row r="117" spans="1:30" x14ac:dyDescent="0.2">
      <c r="A117" s="10">
        <v>1029</v>
      </c>
      <c r="B117" s="10" t="s">
        <v>38</v>
      </c>
      <c r="C117" s="28">
        <f>+'[7]ปริมาณน้ำสูญเสีย-กศผ'!$AD$63</f>
        <v>16.997096846232143</v>
      </c>
      <c r="D117" s="28">
        <f>+'[7]ปริมาณน้ำสูญเสีย-กศผ'!$AD$63</f>
        <v>16.997096846232143</v>
      </c>
      <c r="E117" s="28">
        <f>+'[7]ปริมาณน้ำสูญเสีย-กศผ'!$AD$63</f>
        <v>16.997096846232143</v>
      </c>
      <c r="F117" s="28">
        <f>+'[7]ปริมาณน้ำสูญเสีย-กศผ'!$AD$63</f>
        <v>16.997096846232143</v>
      </c>
      <c r="G117" s="28">
        <f>+'[7]ปริมาณน้ำสูญเสีย-กศผ'!$AD$63</f>
        <v>16.997096846232143</v>
      </c>
      <c r="H117" s="28">
        <f>+'[7]ปริมาณน้ำสูญเสีย-กศผ'!$AD$63</f>
        <v>16.997096846232143</v>
      </c>
      <c r="I117" s="28">
        <f>+'[7]ปริมาณน้ำสูญเสีย-กศผ'!$AD$63</f>
        <v>16.997096846232143</v>
      </c>
      <c r="J117" s="28">
        <f>+'[7]ปริมาณน้ำสูญเสีย-กศผ'!$AD$63</f>
        <v>16.997096846232143</v>
      </c>
      <c r="K117" s="28">
        <f>+'[7]ปริมาณน้ำสูญเสีย-กศผ'!$AD$63</f>
        <v>16.997096846232143</v>
      </c>
      <c r="L117" s="28">
        <f>+'[7]ปริมาณน้ำสูญเสีย-กศผ'!$AD$63</f>
        <v>16.997096846232143</v>
      </c>
      <c r="M117" s="28">
        <f>+'[7]ปริมาณน้ำสูญเสีย-กศผ'!$AD$63</f>
        <v>16.997096846232143</v>
      </c>
      <c r="N117" s="28">
        <f>+'[7]ปริมาณน้ำสูญเสีย-กศผ'!$AD$63</f>
        <v>16.997096846232143</v>
      </c>
      <c r="O117" s="29">
        <f>+'[7]ปริมาณน้ำสูญเสีย-กศผ'!$AD$63</f>
        <v>16.997096846232143</v>
      </c>
    </row>
    <row r="118" spans="1:30" x14ac:dyDescent="0.2">
      <c r="A118" s="15">
        <v>1030</v>
      </c>
      <c r="B118" s="15" t="s">
        <v>18</v>
      </c>
      <c r="C118" s="30">
        <f>+'[7]ปริมาณน้ำสูญเสีย-กศผ'!$AD$64</f>
        <v>19.99750582772943</v>
      </c>
      <c r="D118" s="30">
        <f>+'[7]ปริมาณน้ำสูญเสีย-กศผ'!$AD$64</f>
        <v>19.99750582772943</v>
      </c>
      <c r="E118" s="30">
        <f>+'[7]ปริมาณน้ำสูญเสีย-กศผ'!$AD$64</f>
        <v>19.99750582772943</v>
      </c>
      <c r="F118" s="30">
        <f>+'[7]ปริมาณน้ำสูญเสีย-กศผ'!$AD$64</f>
        <v>19.99750582772943</v>
      </c>
      <c r="G118" s="30">
        <f>+'[7]ปริมาณน้ำสูญเสีย-กศผ'!$AD$64</f>
        <v>19.99750582772943</v>
      </c>
      <c r="H118" s="30">
        <f>+'[7]ปริมาณน้ำสูญเสีย-กศผ'!$AD$64</f>
        <v>19.99750582772943</v>
      </c>
      <c r="I118" s="30">
        <f>+'[7]ปริมาณน้ำสูญเสีย-กศผ'!$AD$64</f>
        <v>19.99750582772943</v>
      </c>
      <c r="J118" s="30">
        <f>+'[7]ปริมาณน้ำสูญเสีย-กศผ'!$AD$64</f>
        <v>19.99750582772943</v>
      </c>
      <c r="K118" s="30">
        <f>+'[7]ปริมาณน้ำสูญเสีย-กศผ'!$AD$64</f>
        <v>19.99750582772943</v>
      </c>
      <c r="L118" s="30">
        <f>+'[7]ปริมาณน้ำสูญเสีย-กศผ'!$AD$64</f>
        <v>19.99750582772943</v>
      </c>
      <c r="M118" s="30">
        <f>+'[7]ปริมาณน้ำสูญเสีย-กศผ'!$AD$64</f>
        <v>19.99750582772943</v>
      </c>
      <c r="N118" s="30">
        <f>+'[7]ปริมาณน้ำสูญเสีย-กศผ'!$AD$64</f>
        <v>19.99750582772943</v>
      </c>
      <c r="O118" s="31">
        <f>+'[7]ปริมาณน้ำสูญเสีย-กศผ'!$AD$64</f>
        <v>19.99750582772943</v>
      </c>
    </row>
    <row r="119" spans="1:30" x14ac:dyDescent="0.2">
      <c r="A119" s="4">
        <v>10300</v>
      </c>
      <c r="B119" s="4" t="s">
        <v>55</v>
      </c>
      <c r="C119" s="25">
        <f>+'[7]ปริมาณน้ำสูญเสีย-กศผ'!$AD$36</f>
        <v>25.142594601801871</v>
      </c>
      <c r="D119" s="25">
        <f>+'[7]ปริมาณน้ำสูญเสีย-กศผ'!$AD$36</f>
        <v>25.142594601801871</v>
      </c>
      <c r="E119" s="25">
        <f>+'[7]ปริมาณน้ำสูญเสีย-กศผ'!$AD$36</f>
        <v>25.142594601801871</v>
      </c>
      <c r="F119" s="25">
        <f>+'[7]ปริมาณน้ำสูญเสีย-กศผ'!$AD$36</f>
        <v>25.142594601801871</v>
      </c>
      <c r="G119" s="25">
        <f>+'[7]ปริมาณน้ำสูญเสีย-กศผ'!$AD$36</f>
        <v>25.142594601801871</v>
      </c>
      <c r="H119" s="25">
        <f>+'[7]ปริมาณน้ำสูญเสีย-กศผ'!$AD$36</f>
        <v>25.142594601801871</v>
      </c>
      <c r="I119" s="25">
        <f>+'[7]ปริมาณน้ำสูญเสีย-กศผ'!$AD$36</f>
        <v>25.142594601801871</v>
      </c>
      <c r="J119" s="25">
        <f>+'[7]ปริมาณน้ำสูญเสีย-กศผ'!$AD$36</f>
        <v>25.142594601801871</v>
      </c>
      <c r="K119" s="25">
        <f>+'[7]ปริมาณน้ำสูญเสีย-กศผ'!$AD$36</f>
        <v>25.142594601801871</v>
      </c>
      <c r="L119" s="25">
        <f>+'[7]ปริมาณน้ำสูญเสีย-กศผ'!$AD$36</f>
        <v>25.142594601801871</v>
      </c>
      <c r="M119" s="25">
        <f>+'[7]ปริมาณน้ำสูญเสีย-กศผ'!$AD$36</f>
        <v>25.142594601801871</v>
      </c>
      <c r="N119" s="25">
        <f>+'[7]ปริมาณน้ำสูญเสีย-กศผ'!$AD$36</f>
        <v>25.142594601801871</v>
      </c>
      <c r="O119" s="25">
        <f>+'[7]ปริมาณน้ำสูญเสีย-กศผ'!$AD$36</f>
        <v>25.142594601801871</v>
      </c>
    </row>
    <row r="120" spans="1:30" x14ac:dyDescent="0.2">
      <c r="A120" s="32"/>
      <c r="B120" s="32"/>
      <c r="C120"/>
      <c r="D120"/>
      <c r="E120"/>
      <c r="F120"/>
      <c r="G120"/>
      <c r="H120"/>
      <c r="I120"/>
      <c r="J120"/>
      <c r="K120"/>
      <c r="L120"/>
      <c r="M120"/>
      <c r="N120"/>
      <c r="O120" s="32"/>
      <c r="R120" t="s">
        <v>73</v>
      </c>
    </row>
    <row r="121" spans="1:30" x14ac:dyDescent="0.2">
      <c r="A121" s="3" t="s">
        <v>52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55</v>
      </c>
      <c r="Q121" s="3" t="s">
        <v>52</v>
      </c>
      <c r="R121" s="3" t="s">
        <v>42</v>
      </c>
      <c r="S121" s="3" t="s">
        <v>74</v>
      </c>
      <c r="T121" s="3" t="s">
        <v>75</v>
      </c>
      <c r="U121" s="3" t="s">
        <v>76</v>
      </c>
      <c r="V121" s="3" t="s">
        <v>77</v>
      </c>
      <c r="W121" s="3" t="s">
        <v>78</v>
      </c>
      <c r="X121" s="3" t="s">
        <v>79</v>
      </c>
      <c r="Y121" s="3" t="s">
        <v>80</v>
      </c>
      <c r="Z121" s="3" t="s">
        <v>81</v>
      </c>
      <c r="AA121" s="3" t="s">
        <v>82</v>
      </c>
      <c r="AB121" s="3" t="s">
        <v>83</v>
      </c>
      <c r="AC121" s="3" t="s">
        <v>84</v>
      </c>
      <c r="AD121" s="3" t="s">
        <v>85</v>
      </c>
    </row>
    <row r="122" spans="1:30" x14ac:dyDescent="0.2">
      <c r="A122" s="7">
        <v>1004</v>
      </c>
      <c r="B122" s="7" t="s">
        <v>94</v>
      </c>
      <c r="C122" s="19">
        <f>+'[7]อัตราการใช้น้ำรายเดือน-กศผ'!AC35</f>
        <v>0.77488839418354283</v>
      </c>
      <c r="D122" s="19">
        <f>+'[7]อัตราการใช้น้ำรายเดือน-กศผ'!AD35</f>
        <v>0.82933791900893994</v>
      </c>
      <c r="E122" s="19">
        <f>+'[7]อัตราการใช้น้ำรายเดือน-กศผ'!AE35</f>
        <v>0.79592673644566669</v>
      </c>
      <c r="F122" s="19">
        <f>+'[7]อัตราการใช้น้ำรายเดือน-กศผ'!AF35</f>
        <v>0.83545735502867391</v>
      </c>
      <c r="G122" s="19">
        <f>+'[7]อัตราการใช้น้ำรายเดือน-กศผ'!AG35</f>
        <v>0.88953656812576987</v>
      </c>
      <c r="H122" s="19">
        <f>+'[7]อัตราการใช้น้ำรายเดือน-กศผ'!AH35</f>
        <v>0.78340126175927738</v>
      </c>
      <c r="I122" s="19">
        <f>+'[7]อัตราการใช้น้ำรายเดือน-กศผ'!AI35</f>
        <v>0.91983624228462602</v>
      </c>
      <c r="J122" s="19">
        <f>+'[7]อัตราการใช้น้ำรายเดือน-กศผ'!AJ35</f>
        <v>0.8765421515416677</v>
      </c>
      <c r="K122" s="19">
        <f>+'[7]อัตราการใช้น้ำรายเดือน-กศผ'!AK35</f>
        <v>0.87459811607027693</v>
      </c>
      <c r="L122" s="19">
        <f>+'[7]อัตราการใช้น้ำรายเดือน-กศผ'!AL35</f>
        <v>0.79738013907850935</v>
      </c>
      <c r="M122" s="19">
        <f>+'[7]อัตราการใช้น้ำรายเดือน-กศผ'!AM35</f>
        <v>0.78463893886197345</v>
      </c>
      <c r="N122" s="19">
        <f>+'[7]อัตราการใช้น้ำรายเดือน-กศผ'!AN35</f>
        <v>0.83115119866089104</v>
      </c>
      <c r="O122" s="20">
        <f>+'[7]อัตราการใช้น้ำรายเดือน-กศผ'!AO35</f>
        <v>0.83004297696700113</v>
      </c>
      <c r="Q122" s="7">
        <v>1004</v>
      </c>
      <c r="R122" s="7" t="s">
        <v>94</v>
      </c>
      <c r="S122" s="19">
        <f>+'[7]อัตราการใช้น้ำสะสม-กศผ'!AC35</f>
        <v>0.77488839418354283</v>
      </c>
      <c r="T122" s="19">
        <f>+'[7]อัตราการใช้น้ำสะสม-กศผ'!AD35</f>
        <v>0.80184492624140469</v>
      </c>
      <c r="U122" s="19">
        <f>+'[7]อัตราการใช้น้ำสะสม-กศผ'!AE35</f>
        <v>0.79990613032602953</v>
      </c>
      <c r="V122" s="19">
        <f>+'[7]อัตราการใช้น้ำสะสม-กศผ'!AF35</f>
        <v>0.80965501795459627</v>
      </c>
      <c r="W122" s="19">
        <f>+'[7]อัตราการใช้น้ำสะสม-กศผ'!AG35</f>
        <v>0.82426598747727386</v>
      </c>
      <c r="X122" s="19">
        <f>+'[7]อัตราการใช้น้ำสะสม-กศผ'!AH35</f>
        <v>0.81709642603969779</v>
      </c>
      <c r="Y122" s="19">
        <f>+'[7]อัตราการใช้น้ำสะสม-กศผ'!AI35</f>
        <v>0.83181026063715813</v>
      </c>
      <c r="Z122" s="19">
        <f>+'[7]อัตราการใช้น้ำสะสม-กศผ'!AJ35</f>
        <v>0.83746407100731279</v>
      </c>
      <c r="AA122" s="19">
        <f>+'[7]อัตราการใช้น้ำสะสม-กศผ'!AK35</f>
        <v>0.84136550007625555</v>
      </c>
      <c r="AB122" s="19">
        <f>+'[7]อัตราการใช้น้ำสะสม-กศผ'!AL35</f>
        <v>0.83672454654847706</v>
      </c>
      <c r="AC122" s="19">
        <f>+'[7]อัตราการใช้น้ำสะสม-กศผ'!AM35</f>
        <v>0.83138231285415121</v>
      </c>
      <c r="AD122" s="19">
        <f>+'[7]อัตราการใช้น้ำสะสม-กศผ'!AN35</f>
        <v>0.83004297696700113</v>
      </c>
    </row>
    <row r="123" spans="1:30" x14ac:dyDescent="0.2">
      <c r="A123" s="10">
        <v>1005</v>
      </c>
      <c r="B123" s="10" t="s">
        <v>13</v>
      </c>
      <c r="C123" s="21">
        <f>+'[7]อัตราการใช้น้ำรายเดือน-กศผ'!AC36</f>
        <v>0.48823378580368221</v>
      </c>
      <c r="D123" s="21">
        <f>+'[7]อัตราการใช้น้ำรายเดือน-กศผ'!AD36</f>
        <v>0.51233113712773359</v>
      </c>
      <c r="E123" s="21">
        <f>+'[7]อัตราการใช้น้ำรายเดือน-กศผ'!AE36</f>
        <v>0.48614072462557451</v>
      </c>
      <c r="F123" s="21">
        <f>+'[7]อัตราการใช้น้ำรายเดือน-กศผ'!AF36</f>
        <v>0.52829704448614467</v>
      </c>
      <c r="G123" s="21">
        <f>+'[7]อัตราการใช้น้ำรายเดือน-กศผ'!AG36</f>
        <v>0.5526784073389035</v>
      </c>
      <c r="H123" s="21">
        <f>+'[7]อัตราการใช้น้ำรายเดือน-กศผ'!AH36</f>
        <v>0.48138269573876546</v>
      </c>
      <c r="I123" s="21">
        <f>+'[7]อัตราการใช้น้ำรายเดือน-กศผ'!AI36</f>
        <v>0.61415554195133815</v>
      </c>
      <c r="J123" s="21">
        <f>+'[7]อัตราการใช้น้ำรายเดือน-กศผ'!AJ36</f>
        <v>0.60689241211681033</v>
      </c>
      <c r="K123" s="21">
        <f>+'[7]อัตราการใช้น้ำรายเดือน-กศผ'!AK36</f>
        <v>0.58135080711406806</v>
      </c>
      <c r="L123" s="21">
        <f>+'[7]อัตราการใช้น้ำรายเดือน-กศผ'!AL36</f>
        <v>0.51438354431026878</v>
      </c>
      <c r="M123" s="21">
        <f>+'[7]อัตราการใช้น้ำรายเดือน-กศผ'!AM36</f>
        <v>0.5126126762398634</v>
      </c>
      <c r="N123" s="21">
        <f>+'[7]อัตราการใช้น้ำรายเดือน-กศผ'!AN36</f>
        <v>0.53669423603409361</v>
      </c>
      <c r="O123" s="22">
        <f>+'[7]อัตราการใช้น้ำรายเดือน-กศผ'!AO36</f>
        <v>0.53405449767324098</v>
      </c>
      <c r="Q123" s="10">
        <v>1005</v>
      </c>
      <c r="R123" s="10" t="s">
        <v>13</v>
      </c>
      <c r="S123" s="21">
        <f>+'[7]อัตราการใช้น้ำสะสม-กศผ'!AC36</f>
        <v>0.48823378580368221</v>
      </c>
      <c r="T123" s="21">
        <f>+'[7]อัตราการใช้น้ำสะสม-กศผ'!AD36</f>
        <v>0.50014714108844815</v>
      </c>
      <c r="U123" s="21">
        <f>+'[7]อัตราการใช้น้ำสะสม-กศผ'!AE36</f>
        <v>0.49523654769558112</v>
      </c>
      <c r="V123" s="21">
        <f>+'[7]อัตราการใช้น้ำสะสม-กศผ'!AF36</f>
        <v>0.5035146470383699</v>
      </c>
      <c r="W123" s="21">
        <f>+'[7]อัตราการใช้น้ำสะสม-กศผ'!AG36</f>
        <v>0.51184577854871161</v>
      </c>
      <c r="X123" s="21">
        <f>+'[7]อัตราการใช้น้ำสะสม-กศผ'!AH36</f>
        <v>0.50597907273342158</v>
      </c>
      <c r="Y123" s="21">
        <f>+'[7]อัตราการใช้น้ำสะสม-กศผ'!AI36</f>
        <v>0.52120359310367503</v>
      </c>
      <c r="Z123" s="21">
        <f>+'[7]อัตราการใช้น้ำสะสม-กศผ'!AJ36</f>
        <v>0.5320907952471946</v>
      </c>
      <c r="AA123" s="21">
        <f>+'[7]อัตราการใช้น้ำสะสม-กศผ'!AK36</f>
        <v>0.5378676672547642</v>
      </c>
      <c r="AB123" s="21">
        <f>+'[7]อัตราการใช้น้ำสะสม-กศผ'!AL36</f>
        <v>0.53575987534848235</v>
      </c>
      <c r="AC123" s="21">
        <f>+'[7]อัตราการใช้น้ำสะสม-กศผ'!AM36</f>
        <v>0.53382031891167914</v>
      </c>
      <c r="AD123" s="21">
        <f>+'[7]อัตราการใช้น้ำสะสม-กศผ'!AN36</f>
        <v>0.53413960595972276</v>
      </c>
    </row>
    <row r="124" spans="1:30" x14ac:dyDescent="0.2">
      <c r="A124" s="10">
        <v>1006</v>
      </c>
      <c r="B124" s="10" t="s">
        <v>14</v>
      </c>
      <c r="C124" s="21">
        <f>+'[7]อัตราการใช้น้ำรายเดือน-กศผ'!AC37</f>
        <v>0.45074059007384554</v>
      </c>
      <c r="D124" s="21">
        <f>+'[7]อัตราการใช้น้ำรายเดือน-กศผ'!AD37</f>
        <v>0.49909503637872921</v>
      </c>
      <c r="E124" s="21">
        <f>+'[7]อัตราการใช้น้ำรายเดือน-กศผ'!AE37</f>
        <v>0.47542189284404501</v>
      </c>
      <c r="F124" s="21">
        <f>+'[7]อัตราการใช้น้ำรายเดือน-กศผ'!AF37</f>
        <v>0.50161305354523877</v>
      </c>
      <c r="G124" s="21">
        <f>+'[7]อัตราการใช้น้ำรายเดือน-กศผ'!AG37</f>
        <v>0.5350891350563951</v>
      </c>
      <c r="H124" s="21">
        <f>+'[7]อัตราการใช้น้ำรายเดือน-กศผ'!AH37</f>
        <v>0.47885183901770595</v>
      </c>
      <c r="I124" s="21">
        <f>+'[7]อัตราการใช้น้ำรายเดือน-กศผ'!AI37</f>
        <v>0.57360872330759705</v>
      </c>
      <c r="J124" s="21">
        <f>+'[7]อัตราการใช้น้ำรายเดือน-กศผ'!AJ37</f>
        <v>0.57361462750334724</v>
      </c>
      <c r="K124" s="21">
        <f>+'[7]อัตราการใช้น้ำรายเดือน-กศผ'!AK37</f>
        <v>0.54100477741552011</v>
      </c>
      <c r="L124" s="21">
        <f>+'[7]อัตราการใช้น้ำรายเดือน-กศผ'!AL37</f>
        <v>0.47537608028768757</v>
      </c>
      <c r="M124" s="21">
        <f>+'[7]อัตราการใช้น้ำรายเดือน-กศผ'!AM37</f>
        <v>0.46488394430693397</v>
      </c>
      <c r="N124" s="21">
        <f>+'[7]อัตราการใช้น้ำรายเดือน-กศผ'!AN37</f>
        <v>0.48456263930432236</v>
      </c>
      <c r="O124" s="22">
        <f>+'[7]อัตราการใช้น้ำรายเดือน-กศผ'!AO37</f>
        <v>0.50428426497180623</v>
      </c>
      <c r="Q124" s="10">
        <v>1006</v>
      </c>
      <c r="R124" s="10" t="s">
        <v>14</v>
      </c>
      <c r="S124" s="21">
        <f>+'[7]อัตราการใช้น้ำสะสม-กศผ'!AC37</f>
        <v>0.45074059007384554</v>
      </c>
      <c r="T124" s="21">
        <f>+'[7]อัตราการใช้น้ำสะสม-กศผ'!AD37</f>
        <v>0.4748728066680078</v>
      </c>
      <c r="U124" s="21">
        <f>+'[7]อัตราการใช้น้ำสะสม-กศผ'!AE37</f>
        <v>0.47524226422425214</v>
      </c>
      <c r="V124" s="21">
        <f>+'[7]อัตราการใช้น้ำสะสม-กศผ'!AF37</f>
        <v>0.48254298118697525</v>
      </c>
      <c r="W124" s="21">
        <f>+'[7]อัตราการใช้น้ำสะสม-กศผ'!AG37</f>
        <v>0.49184508999566068</v>
      </c>
      <c r="X124" s="21">
        <f>+'[7]อัตราการใช้น้ำสะสม-กศผ'!AH37</f>
        <v>0.48961076808926196</v>
      </c>
      <c r="Y124" s="21">
        <f>+'[7]อัตราการใช้น้ำสะสม-กศผ'!AI37</f>
        <v>0.50225849541251821</v>
      </c>
      <c r="Z124" s="21">
        <f>+'[7]อัตราการใช้น้ำสะสม-กศผ'!AJ37</f>
        <v>0.51119160081064952</v>
      </c>
      <c r="AA124" s="21">
        <f>+'[7]อัตราการใช้น้ำสะสม-กศผ'!AK37</f>
        <v>0.51409798251662386</v>
      </c>
      <c r="AB124" s="21">
        <f>+'[7]อัตราการใช้น้ำสะสม-กศผ'!AL37</f>
        <v>0.51002664512819174</v>
      </c>
      <c r="AC124" s="21">
        <f>+'[7]อัตราการใช้น้ำสะสม-กศผ'!AM37</f>
        <v>0.50588329736645932</v>
      </c>
      <c r="AD124" s="21">
        <f>+'[7]อัตราการใช้น้ำสะสม-กศผ'!AN37</f>
        <v>0.50428426497180623</v>
      </c>
    </row>
    <row r="125" spans="1:30" x14ac:dyDescent="0.2">
      <c r="A125" s="10">
        <v>1007</v>
      </c>
      <c r="B125" s="10" t="s">
        <v>15</v>
      </c>
      <c r="C125" s="21">
        <f>+'[7]อัตราการใช้น้ำรายเดือน-กศผ'!AC38</f>
        <v>0.68921253246337111</v>
      </c>
      <c r="D125" s="21">
        <f>+'[7]อัตราการใช้น้ำรายเดือน-กศผ'!AD38</f>
        <v>0.73701256322831521</v>
      </c>
      <c r="E125" s="21">
        <f>+'[7]อัตราการใช้น้ำรายเดือน-กศผ'!AE38</f>
        <v>0.70542543800103852</v>
      </c>
      <c r="F125" s="21">
        <f>+'[7]อัตราการใช้น้ำรายเดือน-กศผ'!AF38</f>
        <v>0.72404425888188084</v>
      </c>
      <c r="G125" s="21">
        <f>+'[7]อัตราการใช้น้ำรายเดือน-กศผ'!AG38</f>
        <v>0.77740231878860855</v>
      </c>
      <c r="H125" s="21">
        <f>+'[7]อัตราการใช้น้ำรายเดือน-กศผ'!AH38</f>
        <v>0.69028188752793762</v>
      </c>
      <c r="I125" s="21">
        <f>+'[7]อัตราการใช้น้ำรายเดือน-กศผ'!AI38</f>
        <v>0.8011000173948194</v>
      </c>
      <c r="J125" s="21">
        <f>+'[7]อัตราการใช้น้ำรายเดือน-กศผ'!AJ38</f>
        <v>0.80292959033290012</v>
      </c>
      <c r="K125" s="21">
        <f>+'[7]อัตราการใช้น้ำรายเดือน-กศผ'!AK38</f>
        <v>0.7675873070478425</v>
      </c>
      <c r="L125" s="21">
        <f>+'[7]อัตราการใช้น้ำรายเดือน-กศผ'!AL38</f>
        <v>0.69608157797051218</v>
      </c>
      <c r="M125" s="21">
        <f>+'[7]อัตราการใช้น้ำรายเดือน-กศผ'!AM38</f>
        <v>0.68671490991384065</v>
      </c>
      <c r="N125" s="21">
        <f>+'[7]อัตราการใช้น้ำรายเดือน-กศผ'!AN38</f>
        <v>0.71198409267225993</v>
      </c>
      <c r="O125" s="22">
        <f>+'[7]อัตราการใช้น้ำรายเดือน-กศผ'!AO38</f>
        <v>0.73289485531972642</v>
      </c>
      <c r="Q125" s="10">
        <v>1007</v>
      </c>
      <c r="R125" s="10" t="s">
        <v>15</v>
      </c>
      <c r="S125" s="21">
        <f>+'[7]อัตราการใช้น้ำสะสม-กศผ'!AC38</f>
        <v>0.68921253246337111</v>
      </c>
      <c r="T125" s="21">
        <f>+'[7]อัตราการใช้น้ำสะสม-กศผ'!AD38</f>
        <v>0.71226274516336563</v>
      </c>
      <c r="U125" s="21">
        <f>+'[7]อัตราการใช้น้ำสะสม-กศผ'!AE38</f>
        <v>0.71050737475322423</v>
      </c>
      <c r="V125" s="21">
        <f>+'[7]อัตราการใช้น้ำสะสม-กศผ'!AF38</f>
        <v>0.71451210963850642</v>
      </c>
      <c r="W125" s="21">
        <f>+'[7]อัตราการใช้น้ำสะสม-กศผ'!AG38</f>
        <v>0.72619997986130402</v>
      </c>
      <c r="X125" s="21">
        <f>+'[7]อัตราการใช้น้ำสะสม-กศผ'!AH38</f>
        <v>0.71920068433521767</v>
      </c>
      <c r="Y125" s="21">
        <f>+'[7]อัตราการใช้น้ำสะสม-กศผ'!AI38</f>
        <v>0.73118952974591644</v>
      </c>
      <c r="Z125" s="21">
        <f>+'[7]อัตราการใช้น้ำสะสม-กศผ'!AJ38</f>
        <v>0.7405292107080288</v>
      </c>
      <c r="AA125" s="21">
        <f>+'[7]อัตราการใช้น้ำสะสม-กศผ'!AK38</f>
        <v>0.74277898684802124</v>
      </c>
      <c r="AB125" s="21">
        <f>+'[7]อัตราการใช้น้ำสะสม-กศผ'!AL38</f>
        <v>0.73837487591319795</v>
      </c>
      <c r="AC125" s="21">
        <f>+'[7]อัตราการใช้น้ำสะสม-กศผ'!AM38</f>
        <v>0.73412786648071582</v>
      </c>
      <c r="AD125" s="21">
        <f>+'[7]อัตราการใช้น้ำสะสม-กศผ'!AN38</f>
        <v>0.73287688031530407</v>
      </c>
    </row>
    <row r="126" spans="1:30" x14ac:dyDescent="0.2">
      <c r="A126" s="10">
        <v>1008</v>
      </c>
      <c r="B126" s="10" t="s">
        <v>16</v>
      </c>
      <c r="C126" s="21">
        <f>+'[7]อัตราการใช้น้ำรายเดือน-กศผ'!AC39</f>
        <v>0.56467859264156439</v>
      </c>
      <c r="D126" s="21">
        <f>+'[7]อัตราการใช้น้ำรายเดือน-กศผ'!AD39</f>
        <v>0.59972102398422378</v>
      </c>
      <c r="E126" s="21">
        <f>+'[7]อัตราการใช้น้ำรายเดือน-กศผ'!AE39</f>
        <v>0.57707511231609365</v>
      </c>
      <c r="F126" s="21">
        <f>+'[7]อัตราการใช้น้ำรายเดือน-กศผ'!AF39</f>
        <v>0.62960730518938957</v>
      </c>
      <c r="G126" s="21">
        <f>+'[7]อัตราการใช้น้ำรายเดือน-กศผ'!AG39</f>
        <v>0.68415284877747329</v>
      </c>
      <c r="H126" s="21">
        <f>+'[7]อัตราการใช้น้ำรายเดือน-กศผ'!AH39</f>
        <v>0.60951946862205042</v>
      </c>
      <c r="I126" s="21">
        <f>+'[7]อัตราการใช้น้ำรายเดือน-กศผ'!AI39</f>
        <v>0.70034981652818395</v>
      </c>
      <c r="J126" s="21">
        <f>+'[7]อัตราการใช้น้ำรายเดือน-กศผ'!AJ39</f>
        <v>0.73509382342731366</v>
      </c>
      <c r="K126" s="21">
        <f>+'[7]อัตราการใช้น้ำรายเดือน-กศผ'!AK39</f>
        <v>0.68459325434730112</v>
      </c>
      <c r="L126" s="21">
        <f>+'[7]อัตราการใช้น้ำรายเดือน-กศผ'!AL39</f>
        <v>0.63889751162547026</v>
      </c>
      <c r="M126" s="21">
        <f>+'[7]อัตราการใช้น้ำรายเดือน-กศผ'!AM39</f>
        <v>0.64596320999708312</v>
      </c>
      <c r="N126" s="21">
        <f>+'[7]อัตราการใช้น้ำรายเดือน-กศผ'!AN39</f>
        <v>0.66606113279786705</v>
      </c>
      <c r="O126" s="22">
        <f>+'[7]อัตราการใช้น้ำรายเดือน-กศผ'!AO39</f>
        <v>0.64541033442477724</v>
      </c>
      <c r="Q126" s="10">
        <v>1008</v>
      </c>
      <c r="R126" s="10" t="s">
        <v>16</v>
      </c>
      <c r="S126" s="21">
        <f>+'[7]อัตราการใช้น้ำสะสม-กศผ'!AC39</f>
        <v>0.56467859264156439</v>
      </c>
      <c r="T126" s="21">
        <f>+'[7]อัตราการใช้น้ำสะสม-กศผ'!AD39</f>
        <v>0.58187466326238424</v>
      </c>
      <c r="U126" s="21">
        <f>+'[7]อัตราการใช้น้ำสะสม-กศผ'!AE39</f>
        <v>0.58045756300193629</v>
      </c>
      <c r="V126" s="21">
        <f>+'[7]อัตราการใช้น้ำสะสม-กศผ'!AF39</f>
        <v>0.59358628212899722</v>
      </c>
      <c r="W126" s="21">
        <f>+'[7]อัตราการใช้น้ำสะสม-กศผ'!AG39</f>
        <v>0.60992980915254102</v>
      </c>
      <c r="X126" s="21">
        <f>+'[7]อัตราการใช้น้ำสะสม-กศผ'!AH39</f>
        <v>0.60822181388664942</v>
      </c>
      <c r="Y126" s="21">
        <f>+'[7]อัตราการใช้น้ำสะสม-กศผ'!AI39</f>
        <v>0.62052309612612766</v>
      </c>
      <c r="Z126" s="21">
        <f>+'[7]อัตราการใช้น้ำสะสม-กศผ'!AJ39</f>
        <v>0.63607184724227961</v>
      </c>
      <c r="AA126" s="21">
        <f>+'[7]อัตราการใช้น้ำสะสม-กศผ'!AK39</f>
        <v>0.64120208546996138</v>
      </c>
      <c r="AB126" s="21">
        <f>+'[7]อัตราการใช้น้ำสะสม-กศผ'!AL39</f>
        <v>0.64143920960329481</v>
      </c>
      <c r="AC126" s="21">
        <f>+'[7]อัตราการใช้น้ำสะสม-กศผ'!AM39</f>
        <v>0.64246858984058186</v>
      </c>
      <c r="AD126" s="21">
        <f>+'[7]อัตราการใช้น้ำสะสม-กศผ'!AN39</f>
        <v>0.64541033442477747</v>
      </c>
    </row>
    <row r="127" spans="1:30" x14ac:dyDescent="0.2">
      <c r="A127" s="10">
        <v>1009</v>
      </c>
      <c r="B127" s="10" t="s">
        <v>17</v>
      </c>
      <c r="C127" s="21">
        <f>+'[7]อัตราการใช้น้ำรายเดือน-กศผ'!AC40</f>
        <v>0.57290462492678007</v>
      </c>
      <c r="D127" s="21">
        <f>+'[7]อัตราการใช้น้ำรายเดือน-กศผ'!AD40</f>
        <v>0.61022133224233932</v>
      </c>
      <c r="E127" s="21">
        <f>+'[7]อัตราการใช้น้ำรายเดือน-กศผ'!AE40</f>
        <v>0.56521966032021032</v>
      </c>
      <c r="F127" s="21">
        <f>+'[7]อัตราการใช้น้ำรายเดือน-กศผ'!AF40</f>
        <v>0.58453704978185383</v>
      </c>
      <c r="G127" s="21">
        <f>+'[7]อัตราการใช้น้ำรายเดือน-กศผ'!AG40</f>
        <v>0.64529374943882856</v>
      </c>
      <c r="H127" s="21">
        <f>+'[7]อัตราการใช้น้ำรายเดือน-กศผ'!AH40</f>
        <v>0.55682720498649918</v>
      </c>
      <c r="I127" s="21">
        <f>+'[7]อัตราการใช้น้ำรายเดือน-กศผ'!AI40</f>
        <v>0.63887734795444473</v>
      </c>
      <c r="J127" s="21">
        <f>+'[7]อัตราการใช้น้ำรายเดือน-กศผ'!AJ40</f>
        <v>0.66902080174549339</v>
      </c>
      <c r="K127" s="21">
        <f>+'[7]อัตราการใช้น้ำรายเดือน-กศผ'!AK40</f>
        <v>0.66909400217620163</v>
      </c>
      <c r="L127" s="21">
        <f>+'[7]อัตราการใช้น้ำรายเดือน-กศผ'!AL40</f>
        <v>0.61887162139062801</v>
      </c>
      <c r="M127" s="21">
        <f>+'[7]อัตราการใช้น้ำรายเดือน-กศผ'!AM40</f>
        <v>0.60683612108441976</v>
      </c>
      <c r="N127" s="21">
        <f>+'[7]อัตราการใช้น้ำรายเดือน-กศผ'!AN40</f>
        <v>0.6241222697068024</v>
      </c>
      <c r="O127" s="22">
        <f>+'[7]อัตราการใช้น้ำรายเดือน-กศผ'!AO40</f>
        <v>0.61371452124318104</v>
      </c>
      <c r="Q127" s="10">
        <v>1009</v>
      </c>
      <c r="R127" s="10" t="s">
        <v>17</v>
      </c>
      <c r="S127" s="21">
        <f>+'[7]อัตราการใช้น้ำสะสม-กศผ'!AC40</f>
        <v>0.57290462492678007</v>
      </c>
      <c r="T127" s="21">
        <f>+'[7]อัตราการใช้น้ำสะสม-กศผ'!AD40</f>
        <v>0.59146615455269125</v>
      </c>
      <c r="U127" s="21">
        <f>+'[7]อัตราการใช้น้ำสะสม-กศผ'!AE40</f>
        <v>0.5828395386237496</v>
      </c>
      <c r="V127" s="21">
        <f>+'[7]อัตราการใช้น้ำสะสม-กศผ'!AF40</f>
        <v>0.58378646793157951</v>
      </c>
      <c r="W127" s="21">
        <f>+'[7]อัตราการใช้น้ำสะสม-กศผ'!AG40</f>
        <v>0.59501199754907341</v>
      </c>
      <c r="X127" s="21">
        <f>+'[7]อัตราการใช้น้ำสะสม-กศผ'!AH40</f>
        <v>0.58850292648959035</v>
      </c>
      <c r="Y127" s="21">
        <f>+'[7]อัตราการใช้น้ำสะสม-กศผ'!AI40</f>
        <v>0.59521643835578941</v>
      </c>
      <c r="Z127" s="21">
        <f>+'[7]อัตราการใช้น้ำสะสม-กศผ'!AJ40</f>
        <v>0.60473179993799919</v>
      </c>
      <c r="AA127" s="21">
        <f>+'[7]อัตราการใช้น้ำสะสม-กศผ'!AK40</f>
        <v>0.61113304620690212</v>
      </c>
      <c r="AB127" s="21">
        <f>+'[7]อัตราการใช้น้ำสะสม-กศผ'!AL40</f>
        <v>0.61188171724135931</v>
      </c>
      <c r="AC127" s="21">
        <f>+'[7]อัตราการใช้น้ำสะสม-กศผ'!AM40</f>
        <v>0.61216800751829548</v>
      </c>
      <c r="AD127" s="21">
        <f>+'[7]อัตราการใช้น้ำสะสม-กศผ'!AN40</f>
        <v>0.61377014659632556</v>
      </c>
    </row>
    <row r="128" spans="1:30" x14ac:dyDescent="0.2">
      <c r="A128" s="10">
        <v>1010</v>
      </c>
      <c r="B128" s="10" t="s">
        <v>19</v>
      </c>
      <c r="C128" s="21">
        <f>+'[7]อัตราการใช้น้ำรายเดือน-กศผ'!AC41</f>
        <v>0.65097378298345043</v>
      </c>
      <c r="D128" s="21">
        <f>+'[7]อัตราการใช้น้ำรายเดือน-กศผ'!AD41</f>
        <v>0.67768396374319717</v>
      </c>
      <c r="E128" s="21">
        <f>+'[7]อัตราการใช้น้ำรายเดือน-กศผ'!AE41</f>
        <v>0.65157169937436965</v>
      </c>
      <c r="F128" s="21">
        <f>+'[7]อัตราการใช้น้ำรายเดือน-กศผ'!AF41</f>
        <v>0.67509928179217926</v>
      </c>
      <c r="G128" s="21">
        <f>+'[7]อัตราการใช้น้ำรายเดือน-กศผ'!AG41</f>
        <v>0.73183437564401399</v>
      </c>
      <c r="H128" s="21">
        <f>+'[7]อัตราการใช้น้ำรายเดือน-กศผ'!AH41</f>
        <v>0.65519707039327768</v>
      </c>
      <c r="I128" s="21">
        <f>+'[7]อัตราการใช้น้ำรายเดือน-กศผ'!AI41</f>
        <v>0.78521412259531798</v>
      </c>
      <c r="J128" s="21">
        <f>+'[7]อัตราการใช้น้ำรายเดือน-กศผ'!AJ41</f>
        <v>0.77029076160966503</v>
      </c>
      <c r="K128" s="21">
        <f>+'[7]อัตราการใช้น้ำรายเดือน-กศผ'!AK41</f>
        <v>0.77052118556012261</v>
      </c>
      <c r="L128" s="21">
        <f>+'[7]อัตราการใช้น้ำรายเดือน-กศผ'!AL41</f>
        <v>0.64993676226379138</v>
      </c>
      <c r="M128" s="21">
        <f>+'[7]อัตราการใช้น้ำรายเดือน-กศผ'!AM41</f>
        <v>0.64380914085681862</v>
      </c>
      <c r="N128" s="21">
        <f>+'[7]อัตราการใช้น้ำรายเดือน-กศผ'!AN41</f>
        <v>0.69516713646815742</v>
      </c>
      <c r="O128" s="22">
        <f>+'[7]อัตราการใช้น้ำรายเดือน-กศผ'!AO41</f>
        <v>0.69743574843333789</v>
      </c>
      <c r="Q128" s="10">
        <v>1010</v>
      </c>
      <c r="R128" s="10" t="s">
        <v>19</v>
      </c>
      <c r="S128" s="21">
        <f>+'[7]อัตราการใช้น้ำสะสม-กศผ'!AC41</f>
        <v>0.65097378298345043</v>
      </c>
      <c r="T128" s="21">
        <f>+'[7]อัตราการใช้น้ำสะสม-กศผ'!AD41</f>
        <v>0.66445302341374568</v>
      </c>
      <c r="U128" s="21">
        <f>+'[7]อัตราการใช้น้ำสะสม-กศผ'!AE41</f>
        <v>0.66041965542316927</v>
      </c>
      <c r="V128" s="21">
        <f>+'[7]อัตราการใช้น้ำสะสม-กศผ'!AF41</f>
        <v>0.6642351268314608</v>
      </c>
      <c r="W128" s="21">
        <f>+'[7]อัตราการใช้น้ำสะสม-กศผ'!AG41</f>
        <v>0.67721175987254867</v>
      </c>
      <c r="X128" s="21">
        <f>+'[7]อัตราการใช้น้ำสะสม-กศผ'!AH41</f>
        <v>0.67356432351495399</v>
      </c>
      <c r="Y128" s="21">
        <f>+'[7]อัตราการใช้น้ำสะสม-กศผ'!AI41</f>
        <v>0.68943118685231275</v>
      </c>
      <c r="Z128" s="21">
        <f>+'[7]อัตราการใช้น้ำสะสม-กศผ'!AJ41</f>
        <v>0.69968902336499161</v>
      </c>
      <c r="AA128" s="21">
        <f>+'[7]อัตราการใช้น้ำสะสม-กศผ'!AK41</f>
        <v>0.70708612803434789</v>
      </c>
      <c r="AB128" s="21">
        <f>+'[7]อัตราการใช้น้ำสะสม-กศผ'!AL41</f>
        <v>0.70132647563096062</v>
      </c>
      <c r="AC128" s="21">
        <f>+'[7]อัตราการใช้น้ำสะสม-กศผ'!AM41</f>
        <v>0.69599804101375407</v>
      </c>
      <c r="AD128" s="21">
        <f>+'[7]อัตราการใช้น้ำสะสม-กศผ'!AN41</f>
        <v>0.697382920396038</v>
      </c>
    </row>
    <row r="129" spans="1:30" x14ac:dyDescent="0.2">
      <c r="A129" s="10">
        <v>1011</v>
      </c>
      <c r="B129" s="10" t="s">
        <v>20</v>
      </c>
      <c r="C129" s="21">
        <f>+'[7]อัตราการใช้น้ำรายเดือน-กศผ'!AC42</f>
        <v>0.49716421381534581</v>
      </c>
      <c r="D129" s="21">
        <f>+'[7]อัตราการใช้น้ำรายเดือน-กศผ'!AD42</f>
        <v>0.52106272894315053</v>
      </c>
      <c r="E129" s="21">
        <f>+'[7]อัตราการใช้น้ำรายเดือน-กศผ'!AE42</f>
        <v>0.50137287695890931</v>
      </c>
      <c r="F129" s="21">
        <f>+'[7]อัตราการใช้น้ำรายเดือน-กศผ'!AF42</f>
        <v>0.51529244977334254</v>
      </c>
      <c r="G129" s="21">
        <f>+'[7]อัตราการใช้น้ำรายเดือน-กศผ'!AG42</f>
        <v>0.5673163327580214</v>
      </c>
      <c r="H129" s="21">
        <f>+'[7]อัตราการใช้น้ำรายเดือน-กศผ'!AH42</f>
        <v>0.50136212476637254</v>
      </c>
      <c r="I129" s="21">
        <f>+'[7]อัตราการใช้น้ำรายเดือน-กศผ'!AI42</f>
        <v>0.61138925555142798</v>
      </c>
      <c r="J129" s="21">
        <f>+'[7]อัตราการใช้น้ำรายเดือน-กศผ'!AJ42</f>
        <v>0.63174999338843618</v>
      </c>
      <c r="K129" s="21">
        <f>+'[7]อัตราการใช้น้ำรายเดือน-กศผ'!AK42</f>
        <v>0.60978727251694076</v>
      </c>
      <c r="L129" s="21">
        <f>+'[7]อัตราการใช้น้ำรายเดือน-กศผ'!AL42</f>
        <v>0.51736447736613755</v>
      </c>
      <c r="M129" s="21">
        <f>+'[7]อัตราการใช้น้ำรายเดือน-กศผ'!AM42</f>
        <v>0.5064298433779324</v>
      </c>
      <c r="N129" s="21">
        <f>+'[7]อัตราการใช้น้ำรายเดือน-กศผ'!AN42</f>
        <v>0.51038451911462357</v>
      </c>
      <c r="O129" s="22">
        <f>+'[7]อัตราการใช้น้ำรายเดือน-กศผ'!AO42</f>
        <v>0.54087980071188202</v>
      </c>
      <c r="Q129" s="10">
        <v>1011</v>
      </c>
      <c r="R129" s="10" t="s">
        <v>20</v>
      </c>
      <c r="S129" s="21">
        <f>+'[7]อัตราการใช้น้ำสะสม-กศผ'!AC42</f>
        <v>0.49716421381534581</v>
      </c>
      <c r="T129" s="21">
        <f>+'[7]อัตราการใช้น้ำสะสม-กศผ'!AD42</f>
        <v>0.5087229298632181</v>
      </c>
      <c r="U129" s="21">
        <f>+'[7]อัตราการใช้น้ำสะสม-กศผ'!AE42</f>
        <v>0.50630475226061689</v>
      </c>
      <c r="V129" s="21">
        <f>+'[7]อัตราการใช้น้ำสะสม-กศผ'!AF42</f>
        <v>0.50835315013347981</v>
      </c>
      <c r="W129" s="21">
        <f>+'[7]อัตราการใช้น้ำสะสม-กศผ'!AG42</f>
        <v>0.51921087981775815</v>
      </c>
      <c r="X129" s="21">
        <f>+'[7]อัตราการใช้น้ำสะสม-กศผ'!AH42</f>
        <v>0.51549569947351281</v>
      </c>
      <c r="Y129" s="21">
        <f>+'[7]อัตราการใช้น้ำสะสม-กศผ'!AI42</f>
        <v>0.52852307804744847</v>
      </c>
      <c r="Z129" s="21">
        <f>+'[7]อัตราการใช้น้ำสะสม-กศผ'!AJ42</f>
        <v>0.54163474999409023</v>
      </c>
      <c r="AA129" s="21">
        <f>+'[7]อัตราการใช้น้ำสะสม-กศผ'!AK42</f>
        <v>0.54936431424922938</v>
      </c>
      <c r="AB129" s="21">
        <f>+'[7]อัตราการใช้น้ำสะสม-กศผ'!AL42</f>
        <v>0.54651869844863621</v>
      </c>
      <c r="AC129" s="21">
        <f>+'[7]อัตราการใช้น้ำสะสม-กศผ'!AM42</f>
        <v>0.54321152756530933</v>
      </c>
      <c r="AD129" s="21">
        <f>+'[7]อัตราการใช้น้ำสะสม-กศผ'!AN42</f>
        <v>0.54092773829946628</v>
      </c>
    </row>
    <row r="130" spans="1:30" x14ac:dyDescent="0.2">
      <c r="A130" s="10">
        <v>1012</v>
      </c>
      <c r="B130" s="10" t="s">
        <v>21</v>
      </c>
      <c r="C130" s="21">
        <f>+'[7]อัตราการใช้น้ำรายเดือน-กศผ'!AC43</f>
        <v>0.54109966894587358</v>
      </c>
      <c r="D130" s="21">
        <f>+'[7]อัตราการใช้น้ำรายเดือน-กศผ'!AD43</f>
        <v>0.56511829908527722</v>
      </c>
      <c r="E130" s="21">
        <f>+'[7]อัตราการใช้น้ำรายเดือน-กศผ'!AE43</f>
        <v>0.54308865522944449</v>
      </c>
      <c r="F130" s="21">
        <f>+'[7]อัตราการใช้น้ำรายเดือน-กศผ'!AF43</f>
        <v>0.55528330412904126</v>
      </c>
      <c r="G130" s="21">
        <f>+'[7]อัตราการใช้น้ำรายเดือน-กศผ'!AG43</f>
        <v>0.6032268114436603</v>
      </c>
      <c r="H130" s="21">
        <f>+'[7]อัตราการใช้น้ำรายเดือน-กศผ'!AH43</f>
        <v>0.52362324454490183</v>
      </c>
      <c r="I130" s="21">
        <f>+'[7]อัตราการใช้น้ำรายเดือน-กศผ'!AI43</f>
        <v>0.62104704548452605</v>
      </c>
      <c r="J130" s="21">
        <f>+'[7]อัตราการใช้น้ำรายเดือน-กศผ'!AJ43</f>
        <v>0.64200976016273525</v>
      </c>
      <c r="K130" s="21">
        <f>+'[7]อัตราการใช้น้ำรายเดือน-กศผ'!AK43</f>
        <v>0.62524123498461737</v>
      </c>
      <c r="L130" s="21">
        <f>+'[7]อัตราการใช้น้ำรายเดือน-กศผ'!AL43</f>
        <v>0.57686867537020803</v>
      </c>
      <c r="M130" s="21">
        <f>+'[7]อัตราการใช้น้ำรายเดือน-กศผ'!AM43</f>
        <v>0.56819960226314981</v>
      </c>
      <c r="N130" s="21">
        <f>+'[7]อัตราการใช้น้ำรายเดือน-กศผ'!AN43</f>
        <v>0.59648440709260797</v>
      </c>
      <c r="O130" s="22">
        <f>+'[7]อัตราการใช้น้ำรายเดือน-กศผ'!AO43</f>
        <v>0.58078030593052488</v>
      </c>
      <c r="Q130" s="10">
        <v>1012</v>
      </c>
      <c r="R130" s="10" t="s">
        <v>21</v>
      </c>
      <c r="S130" s="21">
        <f>+'[7]อัตราการใช้น้ำสะสม-กศผ'!AC43</f>
        <v>0.54109966894587358</v>
      </c>
      <c r="T130" s="21">
        <f>+'[7]อัตราการใช้น้ำสะสม-กศผ'!AD43</f>
        <v>0.55292870761742752</v>
      </c>
      <c r="U130" s="21">
        <f>+'[7]อัตราการใช้น้ำสะสม-กศผ'!AE43</f>
        <v>0.54943716066994275</v>
      </c>
      <c r="V130" s="21">
        <f>+'[7]อัตราการใช้น้ำสะสม-กศผ'!AF43</f>
        <v>0.55083727188749787</v>
      </c>
      <c r="W130" s="21">
        <f>+'[7]อัตราการใช้น้ำสะสม-กศผ'!AG43</f>
        <v>0.55930688454028277</v>
      </c>
      <c r="X130" s="21">
        <f>+'[7]อัตราการใช้น้ำสะสม-กศผ'!AH43</f>
        <v>0.55236485687922843</v>
      </c>
      <c r="Y130" s="21">
        <f>+'[7]อัตราการใช้น้ำสะสม-กศผ'!AI43</f>
        <v>0.56201094970371057</v>
      </c>
      <c r="Z130" s="21">
        <f>+'[7]อัตราการใช้น้ำสะสม-กศผ'!AJ43</f>
        <v>0.57157924939079463</v>
      </c>
      <c r="AA130" s="21">
        <f>+'[7]อัตราการใช้น้ำสะสม-กศผ'!AK43</f>
        <v>0.57856366221852473</v>
      </c>
      <c r="AB130" s="21">
        <f>+'[7]อัตราการใช้น้ำสะสม-กศผ'!AL43</f>
        <v>0.57911450154084376</v>
      </c>
      <c r="AC130" s="21">
        <f>+'[7]อัตราการใช้น้ำสะสม-กศผ'!AM43</f>
        <v>0.57844215118574671</v>
      </c>
      <c r="AD130" s="21">
        <f>+'[7]อัตราการใช้น้ำสะสม-กศผ'!AN43</f>
        <v>0.58079794863856371</v>
      </c>
    </row>
    <row r="131" spans="1:30" x14ac:dyDescent="0.2">
      <c r="A131" s="10">
        <v>1013</v>
      </c>
      <c r="B131" s="10" t="s">
        <v>22</v>
      </c>
      <c r="C131" s="21">
        <f>+'[7]อัตราการใช้น้ำรายเดือน-กศผ'!AC44</f>
        <v>0.3805307686406007</v>
      </c>
      <c r="D131" s="21">
        <f>+'[7]อัตราการใช้น้ำรายเดือน-กศผ'!AD44</f>
        <v>0.43000992065544807</v>
      </c>
      <c r="E131" s="21">
        <f>+'[7]อัตราการใช้น้ำรายเดือน-กศผ'!AE44</f>
        <v>0.39957199749857536</v>
      </c>
      <c r="F131" s="21">
        <f>+'[7]อัตราการใช้น้ำรายเดือน-กศผ'!AF44</f>
        <v>0.42328009687277407</v>
      </c>
      <c r="G131" s="21">
        <f>+'[7]อัตราการใช้น้ำรายเดือน-กศผ'!AG44</f>
        <v>0.43538174323065804</v>
      </c>
      <c r="H131" s="21">
        <f>+'[7]อัตราการใช้น้ำรายเดือน-กศผ'!AH44</f>
        <v>0.40493206398076176</v>
      </c>
      <c r="I131" s="21">
        <f>+'[7]อัตราการใช้น้ำรายเดือน-กศผ'!AI44</f>
        <v>0.54833176477149237</v>
      </c>
      <c r="J131" s="21">
        <f>+'[7]อัตราการใช้น้ำรายเดือน-กศผ'!AJ44</f>
        <v>0.51650554424431971</v>
      </c>
      <c r="K131" s="21">
        <f>+'[7]อัตราการใช้น้ำรายเดือน-กศผ'!AK44</f>
        <v>0.50735519329177514</v>
      </c>
      <c r="L131" s="21">
        <f>+'[7]อัตราการใช้น้ำรายเดือน-กศผ'!AL44</f>
        <v>0.43796904112710844</v>
      </c>
      <c r="M131" s="21">
        <f>+'[7]อัตราการใช้น้ำรายเดือน-กศผ'!AM44</f>
        <v>0.42741969503811222</v>
      </c>
      <c r="N131" s="21">
        <f>+'[7]อัตราการใช้น้ำรายเดือน-กศผ'!AN44</f>
        <v>0.45282209485461927</v>
      </c>
      <c r="O131" s="22">
        <f>+'[7]อัตราการใช้น้ำรายเดือน-กศผ'!AO44</f>
        <v>0.44763990875146126</v>
      </c>
      <c r="Q131" s="10">
        <v>1013</v>
      </c>
      <c r="R131" s="10" t="s">
        <v>22</v>
      </c>
      <c r="S131" s="21">
        <f>+'[7]อัตราการใช้น้ำสะสม-กศผ'!AC44</f>
        <v>0.3805307686406007</v>
      </c>
      <c r="T131" s="21">
        <f>+'[7]อัตราการใช้น้ำสะสม-กศผ'!AD44</f>
        <v>0.40488125890096621</v>
      </c>
      <c r="U131" s="21">
        <f>+'[7]อัตราการใช้น้ำสะสม-กศผ'!AE44</f>
        <v>0.4028489621492104</v>
      </c>
      <c r="V131" s="21">
        <f>+'[7]อัตราการใช้น้ำสะสม-กศผ'!AF44</f>
        <v>0.40708896110095272</v>
      </c>
      <c r="W131" s="21">
        <f>+'[7]อัตราการใช้น้ำสะสม-กศผ'!AG44</f>
        <v>0.41147779726640021</v>
      </c>
      <c r="X131" s="21">
        <f>+'[7]อัตราการใช้น้ำสะสม-กศผ'!AH44</f>
        <v>0.41020751371866854</v>
      </c>
      <c r="Y131" s="21">
        <f>+'[7]อัตราการใช้น้ำสะสม-กศผ'!AI44</f>
        <v>0.43033581822658301</v>
      </c>
      <c r="Z131" s="21">
        <f>+'[7]อัตราการใช้น้ำสะสม-กศผ'!AJ44</f>
        <v>0.44159420157561385</v>
      </c>
      <c r="AA131" s="21">
        <f>+'[7]อัตราการใช้น้ำสะสม-กศผ'!AK44</f>
        <v>0.44912002606956403</v>
      </c>
      <c r="AB131" s="21">
        <f>+'[7]อัตราการใช้น้ำสะสม-กศผ'!AL44</f>
        <v>0.44838629605945901</v>
      </c>
      <c r="AC131" s="21">
        <f>+'[7]อัตราการใช้น้ำสะสม-กศผ'!AM44</f>
        <v>0.4472511289412856</v>
      </c>
      <c r="AD131" s="21">
        <f>+'[7]อัตราการใช้น้ำสะสม-กศผ'!AN44</f>
        <v>0.44745455061119138</v>
      </c>
    </row>
    <row r="132" spans="1:30" x14ac:dyDescent="0.2">
      <c r="A132" s="10">
        <v>1014</v>
      </c>
      <c r="B132" s="10" t="s">
        <v>23</v>
      </c>
      <c r="C132" s="21">
        <f>+'[7]อัตราการใช้น้ำรายเดือน-กศผ'!AC45</f>
        <v>0.58493140794120801</v>
      </c>
      <c r="D132" s="21">
        <f>+'[7]อัตราการใช้น้ำรายเดือน-กศผ'!AD45</f>
        <v>0.61371766598586786</v>
      </c>
      <c r="E132" s="21">
        <f>+'[7]อัตราการใช้น้ำรายเดือน-กศผ'!AE45</f>
        <v>0.58849600162111326</v>
      </c>
      <c r="F132" s="21">
        <f>+'[7]อัตราการใช้น้ำรายเดือน-กศผ'!AF45</f>
        <v>0.60619739888418478</v>
      </c>
      <c r="G132" s="21">
        <f>+'[7]อัตราการใช้น้ำรายเดือน-กศผ'!AG45</f>
        <v>0.6475677366241257</v>
      </c>
      <c r="H132" s="21">
        <f>+'[7]อัตราการใช้น้ำรายเดือน-กศผ'!AH45</f>
        <v>0.57867128760340525</v>
      </c>
      <c r="I132" s="21">
        <f>+'[7]อัตราการใช้น้ำรายเดือน-กศผ'!AI45</f>
        <v>0.67952421862599377</v>
      </c>
      <c r="J132" s="21">
        <f>+'[7]อัตราการใช้น้ำรายเดือน-กศผ'!AJ45</f>
        <v>0.69407872552902183</v>
      </c>
      <c r="K132" s="21">
        <f>+'[7]อัตราการใช้น้ำรายเดือน-กศผ'!AK45</f>
        <v>0.67105947993565163</v>
      </c>
      <c r="L132" s="21">
        <f>+'[7]อัตราการใช้น้ำรายเดือน-กศผ'!AL45</f>
        <v>0.62741291819932921</v>
      </c>
      <c r="M132" s="21">
        <f>+'[7]อัตราการใช้น้ำรายเดือน-กศผ'!AM45</f>
        <v>0.58870839411144604</v>
      </c>
      <c r="N132" s="21">
        <f>+'[7]อัตราการใช้น้ำรายเดือน-กศผ'!AN45</f>
        <v>0.63023622312464722</v>
      </c>
      <c r="O132" s="22">
        <f>+'[7]อัตราการใช้น้ำรายเดือน-กศผ'!AO45</f>
        <v>0.62392205453806771</v>
      </c>
      <c r="Q132" s="10">
        <v>1014</v>
      </c>
      <c r="R132" s="10" t="s">
        <v>23</v>
      </c>
      <c r="S132" s="21">
        <f>+'[7]อัตราการใช้น้ำสะสม-กศผ'!AC45</f>
        <v>0.58493140794120801</v>
      </c>
      <c r="T132" s="21">
        <f>+'[7]อัตราการใช้น้ำสะสม-กศผ'!AD45</f>
        <v>0.59903897053695432</v>
      </c>
      <c r="U132" s="21">
        <f>+'[7]อัตราการใช้น้ำสะสม-กศผ'!AE45</f>
        <v>0.59570968693756399</v>
      </c>
      <c r="V132" s="21">
        <f>+'[7]อัตราการใช้น้ำสะสม-กศผ'!AF45</f>
        <v>0.59842525967308824</v>
      </c>
      <c r="W132" s="21">
        <f>+'[7]อัตราการใช้น้ำสะสม-กศผ'!AG45</f>
        <v>0.60761298238870087</v>
      </c>
      <c r="X132" s="21">
        <f>+'[7]อัตราการใช้น้ำสะสม-กศผ'!AH45</f>
        <v>0.60261722547113006</v>
      </c>
      <c r="Y132" s="21">
        <f>+'[7]อัตราการใช้น้ำสะสม-กศผ'!AI45</f>
        <v>0.61336522940552662</v>
      </c>
      <c r="Z132" s="21">
        <f>+'[7]อัตราการใช้น้ำสะสม-กศผ'!AJ45</f>
        <v>0.62353143132207145</v>
      </c>
      <c r="AA132" s="21">
        <f>+'[7]อัตราการใช้น้ำสะสม-กศผ'!AK45</f>
        <v>0.62842326660319692</v>
      </c>
      <c r="AB132" s="21">
        <f>+'[7]อัตราการใช้น้ำสะสม-กศผ'!AL45</f>
        <v>0.6279591762184783</v>
      </c>
      <c r="AC132" s="21">
        <f>+'[7]อัตราการใช้น้ำสะสม-กศผ'!AM45</f>
        <v>0.62385636820209456</v>
      </c>
      <c r="AD132" s="21">
        <f>+'[7]อัตราการใช้น้ำสะสม-กศผ'!AN45</f>
        <v>0.62392973915895589</v>
      </c>
    </row>
    <row r="133" spans="1:30" x14ac:dyDescent="0.2">
      <c r="A133" s="10">
        <v>1015</v>
      </c>
      <c r="B133" s="10" t="s">
        <v>24</v>
      </c>
      <c r="C133" s="21">
        <f>+'[7]อัตราการใช้น้ำรายเดือน-กศผ'!AC46</f>
        <v>0.45392092311221299</v>
      </c>
      <c r="D133" s="21">
        <f>+'[7]อัตราการใช้น้ำรายเดือน-กศผ'!AD46</f>
        <v>0.49419004130134253</v>
      </c>
      <c r="E133" s="21">
        <f>+'[7]อัตราการใช้น้ำรายเดือน-กศผ'!AE46</f>
        <v>0.46138386124353353</v>
      </c>
      <c r="F133" s="21">
        <f>+'[7]อัตราการใช้น้ำรายเดือน-กศผ'!AF46</f>
        <v>0.49398027287974661</v>
      </c>
      <c r="G133" s="21">
        <f>+'[7]อัตราการใช้น้ำรายเดือน-กศผ'!AG46</f>
        <v>0.49918275485141733</v>
      </c>
      <c r="H133" s="21">
        <f>+'[7]อัตราการใช้น้ำรายเดือน-กศผ'!AH46</f>
        <v>0.4556106124261225</v>
      </c>
      <c r="I133" s="21">
        <f>+'[7]อัตราการใช้น้ำรายเดือน-กศผ'!AI46</f>
        <v>0.55020108127343781</v>
      </c>
      <c r="J133" s="21">
        <f>+'[7]อัตราการใช้น้ำรายเดือน-กศผ'!AJ46</f>
        <v>0.59357554427390669</v>
      </c>
      <c r="K133" s="21">
        <f>+'[7]อัตราการใช้น้ำรายเดือน-กศผ'!AK46</f>
        <v>0.52442839084066184</v>
      </c>
      <c r="L133" s="21">
        <f>+'[7]อัตราการใช้น้ำรายเดือน-กศผ'!AL46</f>
        <v>0.49417339619891898</v>
      </c>
      <c r="M133" s="21">
        <f>+'[7]อัตราการใช้น้ำรายเดือน-กศผ'!AM46</f>
        <v>0.46588433271060825</v>
      </c>
      <c r="N133" s="21">
        <f>+'[7]อัตราการใช้น้ำรายเดือน-กศผ'!AN46</f>
        <v>0.49186993780735189</v>
      </c>
      <c r="O133" s="22">
        <f>+'[7]อัตราการใช้น้ำรายเดือน-กศผ'!AO46</f>
        <v>0.49769618292881113</v>
      </c>
      <c r="Q133" s="10">
        <v>1015</v>
      </c>
      <c r="R133" s="10" t="s">
        <v>24</v>
      </c>
      <c r="S133" s="21">
        <f>+'[7]อัตราการใช้น้ำสะสม-กศผ'!AC46</f>
        <v>0.45392092311221299</v>
      </c>
      <c r="T133" s="21">
        <f>+'[7]อัตราการใช้น้ำสะสม-กศผ'!AD46</f>
        <v>0.47380749751288065</v>
      </c>
      <c r="U133" s="21">
        <f>+'[7]อัตราการใช้น้ำสะสม-กศผ'!AE46</f>
        <v>0.46928967245181125</v>
      </c>
      <c r="V133" s="21">
        <f>+'[7]อัตราการใช้น้ำสะสม-กศผ'!AF46</f>
        <v>0.47531039482772935</v>
      </c>
      <c r="W133" s="21">
        <f>+'[7]อัตราการใช้น้ำสะสม-กศผ'!AG46</f>
        <v>0.47947115812518926</v>
      </c>
      <c r="X133" s="21">
        <f>+'[7]อัตราการใช้น้ำสะสม-กศผ'!AH46</f>
        <v>0.47551710576178485</v>
      </c>
      <c r="Y133" s="21">
        <f>+'[7]อัตราการใช้น้ำสะสม-กศผ'!AI46</f>
        <v>0.48637111547157846</v>
      </c>
      <c r="Z133" s="21">
        <f>+'[7]อัตราการใช้น้ำสะสม-กศผ'!AJ46</f>
        <v>0.50081563505293214</v>
      </c>
      <c r="AA133" s="21">
        <f>+'[7]อัตราการใช้น้ำสะสม-กศผ'!AK46</f>
        <v>0.50372859010662629</v>
      </c>
      <c r="AB133" s="21">
        <f>+'[7]อัตราการใช้น้ำสะสม-กศผ'!AL46</f>
        <v>0.50246748773917504</v>
      </c>
      <c r="AC133" s="21">
        <f>+'[7]อัตราการใช้น้ำสะสม-กศผ'!AM46</f>
        <v>0.49844926438030834</v>
      </c>
      <c r="AD133" s="21">
        <f>+'[7]อัตราการใช้น้ำสะสม-กศผ'!AN46</f>
        <v>0.49769618292881113</v>
      </c>
    </row>
    <row r="134" spans="1:30" x14ac:dyDescent="0.2">
      <c r="A134" s="10">
        <v>1016</v>
      </c>
      <c r="B134" s="10" t="s">
        <v>25</v>
      </c>
      <c r="C134" s="21">
        <f>+'[7]อัตราการใช้น้ำรายเดือน-กศผ'!AC47</f>
        <v>0.40247633135295485</v>
      </c>
      <c r="D134" s="21">
        <f>+'[7]อัตราการใช้น้ำรายเดือน-กศผ'!AD47</f>
        <v>0.43590688180255271</v>
      </c>
      <c r="E134" s="21">
        <f>+'[7]อัตราการใช้น้ำรายเดือน-กศผ'!AE47</f>
        <v>0.41247166845633648</v>
      </c>
      <c r="F134" s="21">
        <f>+'[7]อัตราการใช้น้ำรายเดือน-กศผ'!AF47</f>
        <v>0.45110193189437509</v>
      </c>
      <c r="G134" s="21">
        <f>+'[7]อัตราการใช้น้ำรายเดือน-กศผ'!AG47</f>
        <v>0.46785949591737114</v>
      </c>
      <c r="H134" s="21">
        <f>+'[7]อัตราการใช้น้ำรายเดือน-กศผ'!AH47</f>
        <v>0.43227567954558282</v>
      </c>
      <c r="I134" s="21">
        <f>+'[7]อัตราการใช้น้ำรายเดือน-กศผ'!AI47</f>
        <v>0.52224534385282095</v>
      </c>
      <c r="J134" s="21">
        <f>+'[7]อัตราการใช้น้ำรายเดือน-กศผ'!AJ47</f>
        <v>0.55306097490630457</v>
      </c>
      <c r="K134" s="21">
        <f>+'[7]อัตราการใช้น้ำรายเดือน-กศผ'!AK47</f>
        <v>0.48256999976937492</v>
      </c>
      <c r="L134" s="21">
        <f>+'[7]อัตราการใช้น้ำรายเดือน-กศผ'!AL47</f>
        <v>0.42916398796822897</v>
      </c>
      <c r="M134" s="21">
        <f>+'[7]อัตราการใช้น้ำรายเดือน-กศผ'!AM47</f>
        <v>0.43296396804145154</v>
      </c>
      <c r="N134" s="21">
        <f>+'[7]อัตราการใช้น้ำรายเดือน-กศผ'!AN47</f>
        <v>0.43870356198087862</v>
      </c>
      <c r="O134" s="22">
        <f>+'[7]อัตราการใช้น้ำรายเดือน-กศผ'!AO47</f>
        <v>0.45430680348930458</v>
      </c>
      <c r="Q134" s="10">
        <v>1016</v>
      </c>
      <c r="R134" s="10" t="s">
        <v>25</v>
      </c>
      <c r="S134" s="21">
        <f>+'[7]อัตราการใช้น้ำสะสม-กศผ'!AC47</f>
        <v>0.40247633135295485</v>
      </c>
      <c r="T134" s="21">
        <f>+'[7]อัตราการใช้น้ำสะสม-กศผ'!AD47</f>
        <v>0.41906254537184584</v>
      </c>
      <c r="U134" s="21">
        <f>+'[7]อัตราการใช้น้ำสะสม-กศผ'!AE47</f>
        <v>0.41690569633590913</v>
      </c>
      <c r="V134" s="21">
        <f>+'[7]อัตราการใช้น้ำสะสม-กศผ'!AF47</f>
        <v>0.42545856510147384</v>
      </c>
      <c r="W134" s="21">
        <f>+'[7]อัตราการใช้น้ำสะสม-กศผ'!AG47</f>
        <v>0.43310822838556806</v>
      </c>
      <c r="X134" s="21">
        <f>+'[7]อัตราการใช้น้ำสะสม-กศผ'!AH47</f>
        <v>0.43259607401765282</v>
      </c>
      <c r="Y134" s="21">
        <f>+'[7]อัตราการใช้น้ำสะสม-กศผ'!AI47</f>
        <v>0.44551378236719424</v>
      </c>
      <c r="Z134" s="21">
        <f>+'[7]อัตราการใช้น้ำสะสม-กศผ'!AJ47</f>
        <v>0.45911241255022872</v>
      </c>
      <c r="AA134" s="21">
        <f>+'[7]อัตราการใช้น้ำสะสม-กศผ'!AK47</f>
        <v>0.46123926051513958</v>
      </c>
      <c r="AB134" s="21">
        <f>+'[7]อัตราการใช้น้ำสะสม-กศผ'!AL47</f>
        <v>0.45809128581660841</v>
      </c>
      <c r="AC134" s="21">
        <f>+'[7]อัตราการใช้น้ำสะสม-กศผ'!AM47</f>
        <v>0.45547817837519067</v>
      </c>
      <c r="AD134" s="21">
        <f>+'[7]อัตราการใช้น้ำสะสม-กศผ'!AN47</f>
        <v>0.45430680348930458</v>
      </c>
    </row>
    <row r="135" spans="1:30" x14ac:dyDescent="0.2">
      <c r="A135" s="10">
        <v>1017</v>
      </c>
      <c r="B135" s="10" t="s">
        <v>26</v>
      </c>
      <c r="C135" s="21">
        <f>+'[7]อัตราการใช้น้ำรายเดือน-กศผ'!AC48</f>
        <v>0.51446069805723826</v>
      </c>
      <c r="D135" s="21">
        <f>+'[7]อัตราการใช้น้ำรายเดือน-กศผ'!AD48</f>
        <v>0.54477781901334921</v>
      </c>
      <c r="E135" s="21">
        <f>+'[7]อัตราการใช้น้ำรายเดือน-กศผ'!AE48</f>
        <v>0.52643838343636429</v>
      </c>
      <c r="F135" s="21">
        <f>+'[7]อัตราการใช้น้ำรายเดือน-กศผ'!AF48</f>
        <v>0.53621395408501116</v>
      </c>
      <c r="G135" s="21">
        <f>+'[7]อัตราการใช้น้ำรายเดือน-กศผ'!AG48</f>
        <v>0.57612266255721012</v>
      </c>
      <c r="H135" s="21">
        <f>+'[7]อัตราการใช้น้ำรายเดือน-กศผ'!AH48</f>
        <v>0.50019568509922907</v>
      </c>
      <c r="I135" s="21">
        <f>+'[7]อัตราการใช้น้ำรายเดือน-กศผ'!AI48</f>
        <v>0.61165436334084389</v>
      </c>
      <c r="J135" s="21">
        <f>+'[7]อัตราการใช้น้ำรายเดือน-กศผ'!AJ48</f>
        <v>0.6019923572477236</v>
      </c>
      <c r="K135" s="21">
        <f>+'[7]อัตราการใช้น้ำรายเดือน-กศผ'!AK48</f>
        <v>0.59811761455971824</v>
      </c>
      <c r="L135" s="21">
        <f>+'[7]อัตราการใช้น้ำรายเดือน-กศผ'!AL48</f>
        <v>0.55345357486189861</v>
      </c>
      <c r="M135" s="21">
        <f>+'[7]อัตราการใช้น้ำรายเดือน-กศผ'!AM48</f>
        <v>0.52588128903615128</v>
      </c>
      <c r="N135" s="21">
        <f>+'[7]อัตราการใช้น้ำรายเดือน-กศผ'!AN48</f>
        <v>0.54963935415212417</v>
      </c>
      <c r="O135" s="22">
        <f>+'[7]อัตราการใช้น้ำรายเดือน-กศผ'!AO48</f>
        <v>0.55266740913100698</v>
      </c>
      <c r="Q135" s="10">
        <v>1017</v>
      </c>
      <c r="R135" s="10" t="s">
        <v>26</v>
      </c>
      <c r="S135" s="21">
        <f>+'[7]อัตราการใช้น้ำสะสม-กศผ'!AC48</f>
        <v>0.51446069805723826</v>
      </c>
      <c r="T135" s="21">
        <f>+'[7]อัตราการใช้น้ำสะสม-กศผ'!AD48</f>
        <v>0.52960993984713078</v>
      </c>
      <c r="U135" s="21">
        <f>+'[7]อัตราการใช้น้ำสะสม-กศผ'!AE48</f>
        <v>0.52863809703182252</v>
      </c>
      <c r="V135" s="21">
        <f>+'[7]อัตราการใช้น้ำสะสม-กศผ'!AF48</f>
        <v>0.53054596502631746</v>
      </c>
      <c r="W135" s="21">
        <f>+'[7]อัตราการใช้น้ำสะสม-กศผ'!AG48</f>
        <v>0.53892689797351156</v>
      </c>
      <c r="X135" s="21">
        <f>+'[7]อัตราการใช้น้ำสะสม-กศผ'!AH48</f>
        <v>0.53214086877952749</v>
      </c>
      <c r="Y135" s="21">
        <f>+'[7]อัตราการใช้น้ำสะสม-กศผ'!AI48</f>
        <v>0.54332709999095274</v>
      </c>
      <c r="Z135" s="21">
        <f>+'[7]อัตราการใช้น้ำสะสม-กศผ'!AJ48</f>
        <v>0.55084896730564425</v>
      </c>
      <c r="AA135" s="21">
        <f>+'[7]อัตราการใช้น้ำสะสม-กศผ'!AK48</f>
        <v>0.55611288940514958</v>
      </c>
      <c r="AB135" s="21">
        <f>+'[7]อัตราการใช้น้ำสะสม-กศผ'!AL48</f>
        <v>0.55587520826352244</v>
      </c>
      <c r="AC135" s="21">
        <f>+'[7]อัตราการใช้น้ำสะสม-กศผ'!AM48</f>
        <v>0.55286123578541402</v>
      </c>
      <c r="AD135" s="21">
        <f>+'[7]อัตราการใช้น้ำสะสม-กศผ'!AN48</f>
        <v>0.55266740913100698</v>
      </c>
    </row>
    <row r="136" spans="1:30" x14ac:dyDescent="0.2">
      <c r="A136" s="10">
        <v>1018</v>
      </c>
      <c r="B136" s="10" t="s">
        <v>27</v>
      </c>
      <c r="C136" s="21">
        <f>+'[7]อัตราการใช้น้ำรายเดือน-กศผ'!AC49</f>
        <v>0.45448454609660388</v>
      </c>
      <c r="D136" s="21">
        <f>+'[7]อัตราการใช้น้ำรายเดือน-กศผ'!AD49</f>
        <v>0.48049796650730037</v>
      </c>
      <c r="E136" s="21">
        <f>+'[7]อัตราการใช้น้ำรายเดือน-กศผ'!AE49</f>
        <v>0.45027703480452141</v>
      </c>
      <c r="F136" s="21">
        <f>+'[7]อัตราการใช้น้ำรายเดือน-กศผ'!AF49</f>
        <v>0.47821761421417969</v>
      </c>
      <c r="G136" s="21">
        <f>+'[7]อัตราการใช้น้ำรายเดือน-กศผ'!AG49</f>
        <v>0.49156081105056615</v>
      </c>
      <c r="H136" s="21">
        <f>+'[7]อัตราการใช้น้ำรายเดือน-กศผ'!AH49</f>
        <v>0.44744441458977535</v>
      </c>
      <c r="I136" s="21">
        <f>+'[7]อัตราการใช้น้ำรายเดือน-กศผ'!AI49</f>
        <v>0.55617082908184701</v>
      </c>
      <c r="J136" s="21">
        <f>+'[7]อัตราการใช้น้ำรายเดือน-กศผ'!AJ49</f>
        <v>0.57273419439011575</v>
      </c>
      <c r="K136" s="21">
        <f>+'[7]อัตราการใช้น้ำรายเดือน-กศผ'!AK49</f>
        <v>0.54898307883339725</v>
      </c>
      <c r="L136" s="21">
        <f>+'[7]อัตราการใช้น้ำรายเดือน-กศผ'!AL49</f>
        <v>0.4942906584649806</v>
      </c>
      <c r="M136" s="21">
        <f>+'[7]อัตราการใช้น้ำรายเดือน-กศผ'!AM49</f>
        <v>0.46586248520845619</v>
      </c>
      <c r="N136" s="21">
        <f>+'[7]อัตราการใช้น้ำรายเดือน-กศผ'!AN49</f>
        <v>0.46880008460691791</v>
      </c>
      <c r="O136" s="22">
        <f>+'[7]อัตราการใช้น้ำรายเดือน-กศผ'!AO49</f>
        <v>0.49257836136335337</v>
      </c>
      <c r="Q136" s="10">
        <v>1018</v>
      </c>
      <c r="R136" s="10" t="s">
        <v>27</v>
      </c>
      <c r="S136" s="21">
        <f>+'[7]อัตราการใช้น้ำสะสม-กศผ'!AC49</f>
        <v>0.45448454609660388</v>
      </c>
      <c r="T136" s="21">
        <f>+'[7]อัตราการใช้น้ำสะสม-กศผ'!AD49</f>
        <v>0.46718005160145992</v>
      </c>
      <c r="U136" s="21">
        <f>+'[7]อัตราการใช้น้ำสะสม-กศผ'!AE49</f>
        <v>0.46145505445050933</v>
      </c>
      <c r="V136" s="21">
        <f>+'[7]อัตราการใช้น้ำสะสม-กศผ'!AF49</f>
        <v>0.4656327860471251</v>
      </c>
      <c r="W136" s="21">
        <f>+'[7]อัตราการใช้น้ำสะสม-กศผ'!AG49</f>
        <v>0.47010817452137471</v>
      </c>
      <c r="X136" s="21">
        <f>+'[7]อัตราการใช้น้ำสะสม-กศผ'!AH49</f>
        <v>0.46589273779493884</v>
      </c>
      <c r="Y136" s="21">
        <f>+'[7]อัตราการใช้น้ำสะสม-กศผ'!AI49</f>
        <v>0.47888598174583469</v>
      </c>
      <c r="Z136" s="21">
        <f>+'[7]อัตราการใช้น้ำสะสม-กศผ'!AJ49</f>
        <v>0.49103807869049682</v>
      </c>
      <c r="AA136" s="21">
        <f>+'[7]อัตราการใช้น้ำสะสม-กศผ'!AK49</f>
        <v>0.49761375921139411</v>
      </c>
      <c r="AB136" s="21">
        <f>+'[7]อัตราการใช้น้ำสะสม-กศผ'!AL49</f>
        <v>0.49744195367667687</v>
      </c>
      <c r="AC136" s="21">
        <f>+'[7]อัตราการใช้น้ำสะสม-กศผ'!AM49</f>
        <v>0.49471222798163261</v>
      </c>
      <c r="AD136" s="21">
        <f>+'[7]อัตราการใช้น้ำสะสม-กศผ'!AN49</f>
        <v>0.49261763880226284</v>
      </c>
    </row>
    <row r="137" spans="1:30" x14ac:dyDescent="0.2">
      <c r="A137" s="10">
        <v>1019</v>
      </c>
      <c r="B137" s="10" t="s">
        <v>28</v>
      </c>
      <c r="C137" s="21">
        <f>+'[7]อัตราการใช้น้ำรายเดือน-กศผ'!AC50</f>
        <v>0.46386687709835367</v>
      </c>
      <c r="D137" s="21">
        <f>+'[7]อัตราการใช้น้ำรายเดือน-กศผ'!AD50</f>
        <v>0.48861553847935063</v>
      </c>
      <c r="E137" s="21">
        <f>+'[7]อัตราการใช้น้ำรายเดือน-กศผ'!AE50</f>
        <v>0.47449056456827471</v>
      </c>
      <c r="F137" s="21">
        <f>+'[7]อัตราการใช้น้ำรายเดือน-กศผ'!AF50</f>
        <v>0.4796878178111566</v>
      </c>
      <c r="G137" s="21">
        <f>+'[7]อัตราการใช้น้ำรายเดือน-กศผ'!AG50</f>
        <v>0.48968865125823102</v>
      </c>
      <c r="H137" s="21">
        <f>+'[7]อัตราการใช้น้ำรายเดือน-กศผ'!AH50</f>
        <v>0.46866907749577014</v>
      </c>
      <c r="I137" s="21">
        <f>+'[7]อัตราการใช้น้ำรายเดือน-กศผ'!AI50</f>
        <v>0.56038882030642179</v>
      </c>
      <c r="J137" s="21">
        <f>+'[7]อัตราการใช้น้ำรายเดือน-กศผ'!AJ50</f>
        <v>0.57263449393240806</v>
      </c>
      <c r="K137" s="21">
        <f>+'[7]อัตราการใช้น้ำรายเดือน-กศผ'!AK50</f>
        <v>0.53479630355246921</v>
      </c>
      <c r="L137" s="21">
        <f>+'[7]อัตราการใช้น้ำรายเดือน-กศผ'!AL50</f>
        <v>0.47928944693400088</v>
      </c>
      <c r="M137" s="21">
        <f>+'[7]อัตราการใช้น้ำรายเดือน-กศผ'!AM50</f>
        <v>0.45212312790318421</v>
      </c>
      <c r="N137" s="21">
        <f>+'[7]อัตราการใช้น้ำรายเดือน-กศผ'!AN50</f>
        <v>0.50035941998461253</v>
      </c>
      <c r="O137" s="22">
        <f>+'[7]อัตราการใช้น้ำรายเดือน-กศผ'!AO50</f>
        <v>0.49694083372666731</v>
      </c>
      <c r="Q137" s="10">
        <v>1019</v>
      </c>
      <c r="R137" s="10" t="s">
        <v>28</v>
      </c>
      <c r="S137" s="21">
        <f>+'[7]อัตราการใช้น้ำสะสม-กศผ'!AC50</f>
        <v>0.46386687709835367</v>
      </c>
      <c r="T137" s="21">
        <f>+'[7]อัตราการใช้น้ำสะสม-กศผ'!AD50</f>
        <v>0.47607525775409476</v>
      </c>
      <c r="U137" s="21">
        <f>+'[7]อัตราการใช้น้ำสะสม-กศผ'!AE50</f>
        <v>0.47545515410780725</v>
      </c>
      <c r="V137" s="21">
        <f>+'[7]อัตราการใช้น้ำสะสม-กศผ'!AF50</f>
        <v>0.47650717663944442</v>
      </c>
      <c r="W137" s="21">
        <f>+'[7]อัตราการใช้น้ำสะสม-กศผ'!AG50</f>
        <v>0.47895804587894969</v>
      </c>
      <c r="X137" s="21">
        <f>+'[7]อัตราการใช้น้ำสะสม-กศผ'!AH50</f>
        <v>0.47658074687683</v>
      </c>
      <c r="Y137" s="21">
        <f>+'[7]อัตราการใช้น้ำสะสม-กศผ'!AI50</f>
        <v>0.48822335132055017</v>
      </c>
      <c r="Z137" s="21">
        <f>+'[7]อัตราการใช้น้ำสะสม-กศผ'!AJ50</f>
        <v>0.49874841986124552</v>
      </c>
      <c r="AA137" s="21">
        <f>+'[7]อัตราการใช้น้ำสะสม-กศผ'!AK50</f>
        <v>0.50274654711482702</v>
      </c>
      <c r="AB137" s="21">
        <f>+'[7]อัตราการใช้น้ำสะสม-กศผ'!AL50</f>
        <v>0.50038339300369405</v>
      </c>
      <c r="AC137" s="21">
        <f>+'[7]อัตราการใช้น้ำสะสม-กศผ'!AM50</f>
        <v>0.49608359034295224</v>
      </c>
      <c r="AD137" s="21">
        <f>+'[7]อัตราการใช้น้ำสะสม-กศผ'!AN50</f>
        <v>0.49674851916253154</v>
      </c>
    </row>
    <row r="138" spans="1:30" x14ac:dyDescent="0.2">
      <c r="A138" s="10">
        <v>1020</v>
      </c>
      <c r="B138" s="10" t="s">
        <v>29</v>
      </c>
      <c r="C138" s="21">
        <f>+'[7]อัตราการใช้น้ำรายเดือน-กศผ'!AC51</f>
        <v>0.57027672111121508</v>
      </c>
      <c r="D138" s="21">
        <f>+'[7]อัตราการใช้น้ำรายเดือน-กศผ'!AD51</f>
        <v>0.62228082902190762</v>
      </c>
      <c r="E138" s="21">
        <f>+'[7]อัตราการใช้น้ำรายเดือน-กศผ'!AE51</f>
        <v>0.59142191725803495</v>
      </c>
      <c r="F138" s="21">
        <f>+'[7]อัตราการใช้น้ำรายเดือน-กศผ'!AF51</f>
        <v>0.628651819640207</v>
      </c>
      <c r="G138" s="21">
        <f>+'[7]อัตราการใช้น้ำรายเดือน-กศผ'!AG51</f>
        <v>0.62867902369310336</v>
      </c>
      <c r="H138" s="21">
        <f>+'[7]อัตราการใช้น้ำรายเดือน-กศผ'!AH51</f>
        <v>0.57146938686230686</v>
      </c>
      <c r="I138" s="21">
        <f>+'[7]อัตราการใช้น้ำรายเดือน-กศผ'!AI51</f>
        <v>0.67509040585463898</v>
      </c>
      <c r="J138" s="21">
        <f>+'[7]อัตราการใช้น้ำรายเดือน-กศผ'!AJ51</f>
        <v>0.63206152950005035</v>
      </c>
      <c r="K138" s="21">
        <f>+'[7]อัตราการใช้น้ำรายเดือน-กศผ'!AK51</f>
        <v>0.66293124802794601</v>
      </c>
      <c r="L138" s="21">
        <f>+'[7]อัตราการใช้น้ำรายเดือน-กศผ'!AL51</f>
        <v>0.62958550905279609</v>
      </c>
      <c r="M138" s="21">
        <f>+'[7]อัตราการใช้น้ำรายเดือน-กศผ'!AM51</f>
        <v>0.58951974144264763</v>
      </c>
      <c r="N138" s="21">
        <f>+'[7]อัตราการใช้น้ำรายเดือน-กศผ'!AN51</f>
        <v>0.62541331531099997</v>
      </c>
      <c r="O138" s="22">
        <f>+'[7]อัตราการใช้น้ำรายเดือน-กศผ'!AO51</f>
        <v>0.61854079457982214</v>
      </c>
      <c r="Q138" s="10">
        <v>1020</v>
      </c>
      <c r="R138" s="10" t="s">
        <v>29</v>
      </c>
      <c r="S138" s="21">
        <f>+'[7]อัตราการใช้น้ำสะสม-กศผ'!AC51</f>
        <v>0.57027672111121508</v>
      </c>
      <c r="T138" s="21">
        <f>+'[7]อัตราการใช้น้ำสะสม-กศผ'!AD51</f>
        <v>0.59551597894567654</v>
      </c>
      <c r="U138" s="21">
        <f>+'[7]อัตราการใช้น้ำสะสม-กศผ'!AE51</f>
        <v>0.59435297257802266</v>
      </c>
      <c r="V138" s="21">
        <f>+'[7]อัตราการใช้น้ำสะสม-กศผ'!AF51</f>
        <v>0.60296859837011763</v>
      </c>
      <c r="W138" s="21">
        <f>+'[7]อัตราการใช้น้ำสะสม-กศผ'!AG51</f>
        <v>0.6077283664637354</v>
      </c>
      <c r="X138" s="21">
        <f>+'[7]อัตราการใช้น้ำสะสม-กศผ'!AH51</f>
        <v>0.60134611579679997</v>
      </c>
      <c r="Y138" s="21">
        <f>+'[7]อัตราการใช้น้ำสะสม-กศผ'!AI51</f>
        <v>0.6120751228640352</v>
      </c>
      <c r="Z138" s="21">
        <f>+'[7]อัตราการใช้น้ำสะสม-กศผ'!AJ51</f>
        <v>0.61475339995584899</v>
      </c>
      <c r="AA138" s="21">
        <f>+'[7]อัตราการใช้น้ำสะสม-กศผ'!AK51</f>
        <v>0.62009560902833616</v>
      </c>
      <c r="AB138" s="21">
        <f>+'[7]อัตราการใช้น้ำสะสม-กศผ'!AL51</f>
        <v>0.62123037666871739</v>
      </c>
      <c r="AC138" s="21">
        <f>+'[7]อัตราการใช้น้ำสะสม-กศผ'!AM51</f>
        <v>0.61814178749574666</v>
      </c>
      <c r="AD138" s="21">
        <f>+'[7]อัตราการใช้น้ำสะสม-กศผ'!AN51</f>
        <v>0.61854079457982214</v>
      </c>
    </row>
    <row r="139" spans="1:30" x14ac:dyDescent="0.2">
      <c r="A139" s="10">
        <v>1021</v>
      </c>
      <c r="B139" s="10" t="s">
        <v>30</v>
      </c>
      <c r="C139" s="21">
        <f>+'[7]อัตราการใช้น้ำรายเดือน-กศผ'!AC52</f>
        <v>0.46709031045218147</v>
      </c>
      <c r="D139" s="21">
        <f>+'[7]อัตราการใช้น้ำรายเดือน-กศผ'!AD52</f>
        <v>0.50303201571772338</v>
      </c>
      <c r="E139" s="21">
        <f>+'[7]อัตราการใช้น้ำรายเดือน-กศผ'!AE52</f>
        <v>0.46027518293099884</v>
      </c>
      <c r="F139" s="21">
        <f>+'[7]อัตราการใช้น้ำรายเดือน-กศผ'!AF52</f>
        <v>0.52608354842064375</v>
      </c>
      <c r="G139" s="21">
        <f>+'[7]อัตราการใช้น้ำรายเดือน-กศผ'!AG52</f>
        <v>0.49454441980126512</v>
      </c>
      <c r="H139" s="21">
        <f>+'[7]อัตราการใช้น้ำรายเดือน-กศผ'!AH52</f>
        <v>0.4556893621017844</v>
      </c>
      <c r="I139" s="21">
        <f>+'[7]อัตราการใช้น้ำรายเดือน-กศผ'!AI52</f>
        <v>0.53851139417332083</v>
      </c>
      <c r="J139" s="21">
        <f>+'[7]อัตราการใช้น้ำรายเดือน-กศผ'!AJ52</f>
        <v>0.5175046983902799</v>
      </c>
      <c r="K139" s="21">
        <f>+'[7]อัตราการใช้น้ำรายเดือน-กศผ'!AK52</f>
        <v>0.53983127054423741</v>
      </c>
      <c r="L139" s="21">
        <f>+'[7]อัตราการใช้น้ำรายเดือน-กศผ'!AL52</f>
        <v>0.51569157134673371</v>
      </c>
      <c r="M139" s="21">
        <f>+'[7]อัตราการใช้น้ำรายเดือน-กศผ'!AM52</f>
        <v>0.47070889813151595</v>
      </c>
      <c r="N139" s="21">
        <f>+'[7]อัตราการใช้น้ำรายเดือน-กศผ'!AN52</f>
        <v>0.50256855347687235</v>
      </c>
      <c r="O139" s="22">
        <f>+'[7]อัตราการใช้น้ำรายเดือน-กศผ'!AO52</f>
        <v>0.49763779527559054</v>
      </c>
      <c r="Q139" s="10">
        <v>1021</v>
      </c>
      <c r="R139" s="10" t="s">
        <v>30</v>
      </c>
      <c r="S139" s="21">
        <f>+'[7]อัตราการใช้น้ำสะสม-กศผ'!AC52</f>
        <v>0.46709031045218147</v>
      </c>
      <c r="T139" s="21">
        <f>+'[7]อัตราการใช้น้ำสะสม-กศผ'!AD52</f>
        <v>0.48487948709621553</v>
      </c>
      <c r="U139" s="21">
        <f>+'[7]อัตราการใช้น้ำสะสม-กศผ'!AE52</f>
        <v>0.47703204474380356</v>
      </c>
      <c r="V139" s="21">
        <f>+'[7]อัตราการใช้น้ำสะสม-กศผ'!AF52</f>
        <v>0.48912465907279351</v>
      </c>
      <c r="W139" s="21">
        <f>+'[7]อัตราการใช้น้ำสะสม-กศผ'!AG52</f>
        <v>0.49018680089375033</v>
      </c>
      <c r="X139" s="21">
        <f>+'[7]อัตราการใช้น้ำสะสม-กศผ'!AH52</f>
        <v>0.48439998924110633</v>
      </c>
      <c r="Y139" s="21">
        <f>+'[7]อัตราการใช้น้ำสะสม-กศผ'!AI52</f>
        <v>0.49199760341857102</v>
      </c>
      <c r="Z139" s="21">
        <f>+'[7]อัตราการใช้น้ำสะสม-กศผ'!AJ52</f>
        <v>0.49507245082172918</v>
      </c>
      <c r="AA139" s="21">
        <f>+'[7]อัตราการใช้น้ำสะสม-กศผ'!AK52</f>
        <v>0.49982402236753243</v>
      </c>
      <c r="AB139" s="21">
        <f>+'[7]อัตราการใช้น้ำสะสม-กศผ'!AL52</f>
        <v>0.50127394262930025</v>
      </c>
      <c r="AC139" s="21">
        <f>+'[7]อัตราการใช้น้ำสะสม-กศผ'!AM52</f>
        <v>0.49817904358234771</v>
      </c>
      <c r="AD139" s="21">
        <f>+'[7]อัตราการใช้น้ำสะสม-กศผ'!AN52</f>
        <v>0.49763779527559054</v>
      </c>
    </row>
    <row r="140" spans="1:30" x14ac:dyDescent="0.2">
      <c r="A140" s="10">
        <v>1022</v>
      </c>
      <c r="B140" s="10" t="s">
        <v>31</v>
      </c>
      <c r="C140" s="21">
        <f>+'[7]อัตราการใช้น้ำรายเดือน-กศผ'!AC53</f>
        <v>0.54825219465256814</v>
      </c>
      <c r="D140" s="21">
        <f>+'[7]อัตราการใช้น้ำรายเดือน-กศผ'!AD53</f>
        <v>0.57970818676344094</v>
      </c>
      <c r="E140" s="21">
        <f>+'[7]อัตราการใช้น้ำรายเดือน-กศผ'!AE53</f>
        <v>0.53835298801534182</v>
      </c>
      <c r="F140" s="21">
        <f>+'[7]อัตราการใช้น้ำรายเดือน-กศผ'!AF53</f>
        <v>0.56129845361039055</v>
      </c>
      <c r="G140" s="21">
        <f>+'[7]อัตราการใช้น้ำรายเดือน-กศผ'!AG53</f>
        <v>0.59257166194460087</v>
      </c>
      <c r="H140" s="21">
        <f>+'[7]อัตราการใช้น้ำรายเดือน-กศผ'!AH53</f>
        <v>0.52640556934853466</v>
      </c>
      <c r="I140" s="21">
        <f>+'[7]อัตราการใช้น้ำรายเดือน-กศผ'!AI53</f>
        <v>0.65153896104494335</v>
      </c>
      <c r="J140" s="21">
        <f>+'[7]อัตราการใช้น้ำรายเดือน-กศผ'!AJ53</f>
        <v>0.61446089505868917</v>
      </c>
      <c r="K140" s="21">
        <f>+'[7]อัตราการใช้น้ำรายเดือน-กศผ'!AK53</f>
        <v>0.6296687854665487</v>
      </c>
      <c r="L140" s="21">
        <f>+'[7]อัตราการใช้น้ำรายเดือน-กศผ'!AL53</f>
        <v>0.59493276335219392</v>
      </c>
      <c r="M140" s="21">
        <f>+'[7]อัตราการใช้น้ำรายเดือน-กศผ'!AM53</f>
        <v>0.55810672715872489</v>
      </c>
      <c r="N140" s="21">
        <f>+'[7]อัตราการใช้น้ำรายเดือน-กศผ'!AN53</f>
        <v>0.59916801187757729</v>
      </c>
      <c r="O140" s="22">
        <f>+'[7]อัตราการใช้น้ำรายเดือน-กศผ'!AO53</f>
        <v>0.58274202628345206</v>
      </c>
      <c r="Q140" s="10">
        <v>1022</v>
      </c>
      <c r="R140" s="10" t="s">
        <v>31</v>
      </c>
      <c r="S140" s="21">
        <f>+'[7]อัตราการใช้น้ำสะสม-กศผ'!AC53</f>
        <v>0.54825219465256814</v>
      </c>
      <c r="T140" s="21">
        <f>+'[7]อัตราการใช้น้ำสะสม-กศผ'!AD53</f>
        <v>0.56382813336513515</v>
      </c>
      <c r="U140" s="21">
        <f>+'[7]อัตราการใช้น้ำสะสม-กศผ'!AE53</f>
        <v>0.55506750379758008</v>
      </c>
      <c r="V140" s="21">
        <f>+'[7]อัตราการใช้น้ำสะสม-กศผ'!AF53</f>
        <v>0.55626122021019131</v>
      </c>
      <c r="W140" s="21">
        <f>+'[7]อัตราการใช้น้ำสะสม-กศผ'!AG53</f>
        <v>0.56278147864716421</v>
      </c>
      <c r="X140" s="21">
        <f>+'[7]อัตราการใช้น้ำสะสม-กศผ'!AH53</f>
        <v>0.55624730672665068</v>
      </c>
      <c r="Y140" s="21">
        <f>+'[7]อัตราการใช้น้ำสะสม-กศผ'!AI53</f>
        <v>0.56994370261781468</v>
      </c>
      <c r="Z140" s="21">
        <f>+'[7]อัตราการใช้น้ำสะสม-กศผ'!AJ53</f>
        <v>0.57586971856631763</v>
      </c>
      <c r="AA140" s="21">
        <f>+'[7]อัตราการใช้น้ำสะสม-กศผ'!AK53</f>
        <v>0.58172325199840424</v>
      </c>
      <c r="AB140" s="21">
        <f>+'[7]อัตราการใช้น้ำสะสม-กศผ'!AL53</f>
        <v>0.58353061982520715</v>
      </c>
      <c r="AC140" s="21">
        <f>+'[7]อัตราการใช้น้ำสะสม-กศผ'!AM53</f>
        <v>0.58124401794605418</v>
      </c>
      <c r="AD140" s="21">
        <f>+'[7]อัตราการใช้น้ำสะสม-กศผ'!AN53</f>
        <v>0.58276777828426019</v>
      </c>
    </row>
    <row r="141" spans="1:30" x14ac:dyDescent="0.2">
      <c r="A141" s="10">
        <v>1023</v>
      </c>
      <c r="B141" s="10" t="s">
        <v>32</v>
      </c>
      <c r="C141" s="21">
        <f>+'[7]อัตราการใช้น้ำรายเดือน-กศผ'!AC54</f>
        <v>0.4184288196134428</v>
      </c>
      <c r="D141" s="21">
        <f>+'[7]อัตราการใช้น้ำรายเดือน-กศผ'!AD54</f>
        <v>0.44953234566023592</v>
      </c>
      <c r="E141" s="21">
        <f>+'[7]อัตราการใช้น้ำรายเดือน-กศผ'!AE54</f>
        <v>0.41405147214491683</v>
      </c>
      <c r="F141" s="21">
        <f>+'[7]อัตราการใช้น้ำรายเดือน-กศผ'!AF54</f>
        <v>0.47543465935335155</v>
      </c>
      <c r="G141" s="21">
        <f>+'[7]อัตราการใช้น้ำรายเดือน-กศผ'!AG54</f>
        <v>0.46429013452695711</v>
      </c>
      <c r="H141" s="21">
        <f>+'[7]อัตราการใช้น้ำรายเดือน-กศผ'!AH54</f>
        <v>0.4117442834127415</v>
      </c>
      <c r="I141" s="21">
        <f>+'[7]อัตราการใช้น้ำรายเดือน-กศผ'!AI54</f>
        <v>0.50420275306307616</v>
      </c>
      <c r="J141" s="21">
        <f>+'[7]อัตราการใช้น้ำรายเดือน-กศผ'!AJ54</f>
        <v>0.48196941808047694</v>
      </c>
      <c r="K141" s="21">
        <f>+'[7]อัตราการใช้น้ำรายเดือน-กศผ'!AK54</f>
        <v>0.48840291273823105</v>
      </c>
      <c r="L141" s="21">
        <f>+'[7]อัตราการใช้น้ำรายเดือน-กศผ'!AL54</f>
        <v>0.46211879603116679</v>
      </c>
      <c r="M141" s="21">
        <f>+'[7]อัตราการใช้น้ำรายเดือน-กศผ'!AM54</f>
        <v>0.43163064078263863</v>
      </c>
      <c r="N141" s="21">
        <f>+'[7]อัตราการใช้น้ำรายเดือน-กศผ'!AN54</f>
        <v>0.4421861784567106</v>
      </c>
      <c r="O141" s="22">
        <f>+'[7]อัตราการใช้น้ำรายเดือน-กศผ'!AO54</f>
        <v>0.45274805164275816</v>
      </c>
      <c r="Q141" s="10">
        <v>1023</v>
      </c>
      <c r="R141" s="10" t="s">
        <v>32</v>
      </c>
      <c r="S141" s="21">
        <f>+'[7]อัตราการใช้น้ำสะสม-กศผ'!AC54</f>
        <v>0.4184288196134428</v>
      </c>
      <c r="T141" s="21">
        <f>+'[7]อัตราการใช้น้ำสะสม-กศผ'!AD54</f>
        <v>0.43372120781253221</v>
      </c>
      <c r="U141" s="21">
        <f>+'[7]อัตราการใช้น้ำสะสม-กศผ'!AE54</f>
        <v>0.42740594914763008</v>
      </c>
      <c r="V141" s="21">
        <f>+'[7]อัตราการใช้น้ำสะสม-กศผ'!AF54</f>
        <v>0.4391270036162338</v>
      </c>
      <c r="W141" s="21">
        <f>+'[7]อัตราการใช้น้ำสะสม-กศผ'!AG54</f>
        <v>0.44401311657579157</v>
      </c>
      <c r="X141" s="21">
        <f>+'[7]อัตราการใช้น้ำสะสม-กศผ'!AH54</f>
        <v>0.43805728837871982</v>
      </c>
      <c r="Y141" s="21">
        <f>+'[7]อัตราการใช้น้ำสะสม-กศผ'!AI54</f>
        <v>0.44692893133473077</v>
      </c>
      <c r="Z141" s="21">
        <f>+'[7]อัตราการใช้น้ำสะสม-กศผ'!AJ54</f>
        <v>0.45137441664515121</v>
      </c>
      <c r="AA141" s="21">
        <f>+'[7]อัตราการใช้น้ำสะสม-กศผ'!AK54</f>
        <v>0.45571405440719465</v>
      </c>
      <c r="AB141" s="21">
        <f>+'[7]อัตราการใช้น้ำสะสม-กศผ'!AL54</f>
        <v>0.45648896386119392</v>
      </c>
      <c r="AC141" s="21">
        <f>+'[7]อัตราการใช้น้ำสะสม-กศผ'!AM54</f>
        <v>0.45341638306515142</v>
      </c>
      <c r="AD141" s="21">
        <f>+'[7]อัตราการใช้น้ำสะสม-กศผ'!AN54</f>
        <v>0.45278402399709178</v>
      </c>
    </row>
    <row r="142" spans="1:30" x14ac:dyDescent="0.2">
      <c r="A142" s="10">
        <v>1024</v>
      </c>
      <c r="B142" s="10" t="s">
        <v>33</v>
      </c>
      <c r="C142" s="21">
        <f>+'[7]อัตราการใช้น้ำรายเดือน-กศผ'!AC55</f>
        <v>0.67277639019077884</v>
      </c>
      <c r="D142" s="21">
        <f>+'[7]อัตราการใช้น้ำรายเดือน-กศผ'!AD55</f>
        <v>0.72361700905069637</v>
      </c>
      <c r="E142" s="21">
        <f>+'[7]อัตราการใช้น้ำรายเดือน-กศผ'!AE55</f>
        <v>0.67580400708746369</v>
      </c>
      <c r="F142" s="21">
        <f>+'[7]อัตราการใช้น้ำรายเดือน-กศผ'!AF55</f>
        <v>0.70678670971943747</v>
      </c>
      <c r="G142" s="21">
        <f>+'[7]อัตราการใช้น้ำรายเดือน-กศผ'!AG55</f>
        <v>0.76591067129168644</v>
      </c>
      <c r="H142" s="21">
        <f>+'[7]อัตราการใช้น้ำรายเดือน-กศผ'!AH55</f>
        <v>0.66263381748609396</v>
      </c>
      <c r="I142" s="21">
        <f>+'[7]อัตราการใช้น้ำรายเดือน-กศผ'!AI55</f>
        <v>0.74764442367837902</v>
      </c>
      <c r="J142" s="21">
        <f>+'[7]อัตราการใช้น้ำรายเดือน-กศผ'!AJ55</f>
        <v>0.70947124027140029</v>
      </c>
      <c r="K142" s="21">
        <f>+'[7]อัตราการใช้น้ำรายเดือน-กศผ'!AK55</f>
        <v>0.74453498051976086</v>
      </c>
      <c r="L142" s="21">
        <f>+'[7]อัตราการใช้น้ำรายเดือน-กศผ'!AL55</f>
        <v>0.71011302666865594</v>
      </c>
      <c r="M142" s="21">
        <f>+'[7]อัตราการใช้น้ำรายเดือน-กศผ'!AM55</f>
        <v>0.67359576799362242</v>
      </c>
      <c r="N142" s="21">
        <f>+'[7]อัตราการใช้น้ำรายเดือน-กศผ'!AN55</f>
        <v>0.7247016389137857</v>
      </c>
      <c r="O142" s="22">
        <f>+'[7]อัตราการใช้น้ำรายเดือน-กศผ'!AO55</f>
        <v>0.70765432320851951</v>
      </c>
      <c r="Q142" s="10">
        <v>1024</v>
      </c>
      <c r="R142" s="10" t="s">
        <v>33</v>
      </c>
      <c r="S142" s="21">
        <f>+'[7]อัตราการใช้น้ำสะสม-กศผ'!AC55</f>
        <v>0.67277639019077884</v>
      </c>
      <c r="T142" s="21">
        <f>+'[7]อัตราการใช้น้ำสะสม-กศผ'!AD55</f>
        <v>0.69775380228640271</v>
      </c>
      <c r="U142" s="21">
        <f>+'[7]อัตราการใช้น้ำสะสม-กศผ'!AE55</f>
        <v>0.69005189353647267</v>
      </c>
      <c r="V142" s="21">
        <f>+'[7]อัตราการใช้น้ำสะสม-กศผ'!AF55</f>
        <v>0.69433746618980308</v>
      </c>
      <c r="W142" s="21">
        <f>+'[7]อัตราการใช้น้ำสะสม-กศผ'!AG55</f>
        <v>0.70728957452585806</v>
      </c>
      <c r="X142" s="21">
        <f>+'[7]อัตราการใช้น้ำสะสม-กศผ'!AH55</f>
        <v>0.69956308990302452</v>
      </c>
      <c r="Y142" s="21">
        <f>+'[7]อัตราการใช้น้ำสะสม-กศผ'!AI55</f>
        <v>0.70627086380528559</v>
      </c>
      <c r="Z142" s="21">
        <f>+'[7]อัตราการใช้น้ำสะสม-กศผ'!AJ55</f>
        <v>0.70669750643720342</v>
      </c>
      <c r="AA142" s="21">
        <f>+'[7]อัตราการใช้น้ำสะสม-กศผ'!AK55</f>
        <v>0.7099282424938157</v>
      </c>
      <c r="AB142" s="21">
        <f>+'[7]อัตราการใช้น้ำสะสม-กศผ'!AL55</f>
        <v>0.71003245238190338</v>
      </c>
      <c r="AC142" s="21">
        <f>+'[7]อัตราการใช้น้ำสะสม-กศผ'!AM55</f>
        <v>0.7064984934264702</v>
      </c>
      <c r="AD142" s="21">
        <f>+'[7]อัตราการใช้น้ำสะสม-กศผ'!AN55</f>
        <v>0.70765432320851973</v>
      </c>
    </row>
    <row r="143" spans="1:30" x14ac:dyDescent="0.2">
      <c r="A143" s="10">
        <v>1025</v>
      </c>
      <c r="B143" s="10" t="s">
        <v>34</v>
      </c>
      <c r="C143" s="21">
        <f>+'[7]อัตราการใช้น้ำรายเดือน-กศผ'!AC56</f>
        <v>0.43496060049615659</v>
      </c>
      <c r="D143" s="21">
        <f>+'[7]อัตราการใช้น้ำรายเดือน-กศผ'!AD56</f>
        <v>0.45904682974887845</v>
      </c>
      <c r="E143" s="21">
        <f>+'[7]อัตราการใช้น้ำรายเดือน-กศผ'!AE56</f>
        <v>0.42495961800334825</v>
      </c>
      <c r="F143" s="21">
        <f>+'[7]อัตราการใช้น้ำรายเดือน-กศผ'!AF56</f>
        <v>0.45085259516031939</v>
      </c>
      <c r="G143" s="21">
        <f>+'[7]อัตราการใช้น้ำรายเดือน-กศผ'!AG56</f>
        <v>0.47429709940465831</v>
      </c>
      <c r="H143" s="21">
        <f>+'[7]อัตราการใช้น้ำรายเดือน-กศผ'!AH56</f>
        <v>0.42706442502936293</v>
      </c>
      <c r="I143" s="21">
        <f>+'[7]อัตราการใช้น้ำรายเดือน-กศผ'!AI56</f>
        <v>0.50779575959893153</v>
      </c>
      <c r="J143" s="21">
        <f>+'[7]อัตราการใช้น้ำรายเดือน-กศผ'!AJ56</f>
        <v>0.51024174800225852</v>
      </c>
      <c r="K143" s="21">
        <f>+'[7]อัตราการใช้น้ำรายเดือน-กศผ'!AK56</f>
        <v>0.50352331742852097</v>
      </c>
      <c r="L143" s="21">
        <f>+'[7]อัตราการใช้น้ำรายเดือน-กศผ'!AL56</f>
        <v>0.46661618078767081</v>
      </c>
      <c r="M143" s="21">
        <f>+'[7]อัตราการใช้น้ำรายเดือน-กศผ'!AM56</f>
        <v>0.44640353488719942</v>
      </c>
      <c r="N143" s="21">
        <f>+'[7]อัตราการใช้น้ำรายเดือน-กศผ'!AN56</f>
        <v>0.46187034363635754</v>
      </c>
      <c r="O143" s="22">
        <f>+'[7]อัตราการใช้น้ำรายเดือน-กศผ'!AO56</f>
        <v>0.46327307258927491</v>
      </c>
      <c r="Q143" s="10">
        <v>1025</v>
      </c>
      <c r="R143" s="10" t="s">
        <v>34</v>
      </c>
      <c r="S143" s="21">
        <f>+'[7]อัตราการใช้น้ำสะสม-กศผ'!AC56</f>
        <v>0.43496060049615659</v>
      </c>
      <c r="T143" s="21">
        <f>+'[7]อัตราการใช้น้ำสะสม-กศผ'!AD56</f>
        <v>0.44709333357282033</v>
      </c>
      <c r="U143" s="21">
        <f>+'[7]อัตราการใช้น้ำสะสม-กศผ'!AE56</f>
        <v>0.43950923615892756</v>
      </c>
      <c r="V143" s="21">
        <f>+'[7]อัตราการใช้น้ำสะสม-กศผ'!AF56</f>
        <v>0.44263506128222052</v>
      </c>
      <c r="W143" s="21">
        <f>+'[7]อัตราการใช้น้ำสะสม-กศผ'!AG56</f>
        <v>0.44836119737784752</v>
      </c>
      <c r="X143" s="21">
        <f>+'[7]อัตราการใช้น้ำสะสม-กศผ'!AH56</f>
        <v>0.44456799650432277</v>
      </c>
      <c r="Y143" s="21">
        <f>+'[7]อัตราการใช้น้ำสะสม-กศผ'!AI56</f>
        <v>0.45319049558636437</v>
      </c>
      <c r="Z143" s="21">
        <f>+'[7]อัตราการใช้น้ำสะสม-กศผ'!AJ56</f>
        <v>0.46029434119097562</v>
      </c>
      <c r="AA143" s="21">
        <f>+'[7]อัตราการใช้น้ำสะสม-กศผ'!AK56</f>
        <v>0.46458733520495188</v>
      </c>
      <c r="AB143" s="21">
        <f>+'[7]อัตราการใช้น้ำสะสม-กศผ'!AL56</f>
        <v>0.46480686224127904</v>
      </c>
      <c r="AC143" s="21">
        <f>+'[7]อัตราการใช้น้ำสะสม-กศผ'!AM56</f>
        <v>0.46317306866037222</v>
      </c>
      <c r="AD143" s="21">
        <f>+'[7]อัตราการใช้น้ำสะสม-กศผ'!AN56</f>
        <v>0.46327307258927491</v>
      </c>
    </row>
    <row r="144" spans="1:30" x14ac:dyDescent="0.2">
      <c r="A144" s="10">
        <v>1026</v>
      </c>
      <c r="B144" s="10" t="s">
        <v>35</v>
      </c>
      <c r="C144" s="21">
        <f>+'[7]อัตราการใช้น้ำรายเดือน-กศผ'!AC57</f>
        <v>0.5716237463682885</v>
      </c>
      <c r="D144" s="21">
        <f>+'[7]อัตราการใช้น้ำรายเดือน-กศผ'!AD57</f>
        <v>0.57738246973595531</v>
      </c>
      <c r="E144" s="21">
        <f>+'[7]อัตราการใช้น้ำรายเดือน-กศผ'!AE57</f>
        <v>0.58467208601030796</v>
      </c>
      <c r="F144" s="21">
        <f>+'[7]อัตราการใช้น้ำรายเดือน-กศผ'!AF57</f>
        <v>0.58200468053990495</v>
      </c>
      <c r="G144" s="21">
        <f>+'[7]อัตราการใช้น้ำรายเดือน-กศผ'!AG57</f>
        <v>0.62015091510577847</v>
      </c>
      <c r="H144" s="21">
        <f>+'[7]อัตราการใช้น้ำรายเดือน-กศผ'!AH57</f>
        <v>0.53808019195732804</v>
      </c>
      <c r="I144" s="21">
        <f>+'[7]อัตราการใช้น้ำรายเดือน-กศผ'!AI57</f>
        <v>0.65809460589869595</v>
      </c>
      <c r="J144" s="21">
        <f>+'[7]อัตราการใช้น้ำรายเดือน-กศผ'!AJ57</f>
        <v>0.61130635232530606</v>
      </c>
      <c r="K144" s="21">
        <f>+'[7]อัตราการใช้น้ำรายเดือน-กศผ'!AK57</f>
        <v>0.62126102961637286</v>
      </c>
      <c r="L144" s="21">
        <f>+'[7]อัตราการใช้น้ำรายเดือน-กศผ'!AL57</f>
        <v>0.60116043471681713</v>
      </c>
      <c r="M144" s="21">
        <f>+'[7]อัตราการใช้น้ำรายเดือน-กศผ'!AM57</f>
        <v>0.56363054345184005</v>
      </c>
      <c r="N144" s="21">
        <f>+'[7]อัตราการใช้น้ำรายเดือน-กศผ'!AN57</f>
        <v>0.61481224341065899</v>
      </c>
      <c r="O144" s="22">
        <f>+'[7]อัตราการใช้น้ำรายเดือน-กศผ'!AO57</f>
        <v>0.59433009797847691</v>
      </c>
      <c r="Q144" s="10">
        <v>1026</v>
      </c>
      <c r="R144" s="10" t="s">
        <v>35</v>
      </c>
      <c r="S144" s="21">
        <f>+'[7]อัตราการใช้น้ำสะสม-กศผ'!AC57</f>
        <v>0.5716237463682885</v>
      </c>
      <c r="T144" s="21">
        <f>+'[7]อัตราการใช้น้ำสะสม-กศผ'!AD57</f>
        <v>0.57412150074564294</v>
      </c>
      <c r="U144" s="21">
        <f>+'[7]อัตราการใช้น้ำสะสม-กศผ'!AE57</f>
        <v>0.57813994879951058</v>
      </c>
      <c r="V144" s="21">
        <f>+'[7]อัตราการใช้น้ำสะสม-กศผ'!AF57</f>
        <v>0.57961827995215565</v>
      </c>
      <c r="W144" s="21">
        <f>+'[7]อัตราการใช้น้ำสะสม-กศผ'!AG57</f>
        <v>0.58701453337737186</v>
      </c>
      <c r="X144" s="21">
        <f>+'[7]อัตราการใช้น้ำสะสม-กศผ'!AH57</f>
        <v>0.57825880374823013</v>
      </c>
      <c r="Y144" s="21">
        <f>+'[7]อัตราการใช้น้ำสะสม-กศผ'!AI57</f>
        <v>0.58953286853263476</v>
      </c>
      <c r="Z144" s="21">
        <f>+'[7]อัตราการใช้น้ำสะสม-กศผ'!AJ57</f>
        <v>0.59232386772914647</v>
      </c>
      <c r="AA144" s="21">
        <f>+'[7]อัตราการใช้น้ำสะสม-กศผ'!AK57</f>
        <v>0.5941422944166338</v>
      </c>
      <c r="AB144" s="21">
        <f>+'[7]อัตราการใช้น้ำสะสม-กศผ'!AL57</f>
        <v>0.59541740754705774</v>
      </c>
      <c r="AC144" s="21">
        <f>+'[7]อัตราการใช้น้ำสะสม-กศผ'!AM57</f>
        <v>0.59303428935746227</v>
      </c>
      <c r="AD144" s="21">
        <f>+'[7]อัตราการใช้น้ำสะสม-กศผ'!AN57</f>
        <v>0.59420568305321453</v>
      </c>
    </row>
    <row r="145" spans="1:63" x14ac:dyDescent="0.2">
      <c r="A145" s="10">
        <v>1027</v>
      </c>
      <c r="B145" s="10" t="s">
        <v>36</v>
      </c>
      <c r="C145" s="21">
        <f>+'[7]อัตราการใช้น้ำรายเดือน-กศผ'!AC58</f>
        <v>0.53855776560631841</v>
      </c>
      <c r="D145" s="21">
        <f>+'[7]อัตราการใช้น้ำรายเดือน-กศผ'!AD58</f>
        <v>0.5790634556776697</v>
      </c>
      <c r="E145" s="21">
        <f>+'[7]อัตราการใช้น้ำรายเดือน-กศผ'!AE58</f>
        <v>0.51702828146544233</v>
      </c>
      <c r="F145" s="21">
        <f>+'[7]อัตราการใช้น้ำรายเดือน-กศผ'!AF58</f>
        <v>0.54734797656920697</v>
      </c>
      <c r="G145" s="21">
        <f>+'[7]อัตราการใช้น้ำรายเดือน-กศผ'!AG58</f>
        <v>0.57521426954638488</v>
      </c>
      <c r="H145" s="21">
        <f>+'[7]อัตราการใช้น้ำรายเดือน-กศผ'!AH58</f>
        <v>0.53667275159754058</v>
      </c>
      <c r="I145" s="21">
        <f>+'[7]อัตราการใช้น้ำรายเดือน-กศผ'!AI58</f>
        <v>0.62400520401791093</v>
      </c>
      <c r="J145" s="21">
        <f>+'[7]อัตราการใช้น้ำรายเดือน-กศผ'!AJ58</f>
        <v>0.59863322844160294</v>
      </c>
      <c r="K145" s="21">
        <f>+'[7]อัตราการใช้น้ำรายเดือน-กศผ'!AK58</f>
        <v>0.5998098005752156</v>
      </c>
      <c r="L145" s="21">
        <f>+'[7]อัตราการใช้น้ำรายเดือน-กศผ'!AL58</f>
        <v>0.5561254467530885</v>
      </c>
      <c r="M145" s="21">
        <f>+'[7]อัตราการใช้น้ำรายเดือน-กศผ'!AM58</f>
        <v>0.54674010929907046</v>
      </c>
      <c r="N145" s="21">
        <f>+'[7]อัตราการใช้น้ำรายเดือน-กศผ'!AN58</f>
        <v>0.53018317396579695</v>
      </c>
      <c r="O145" s="22">
        <f>+'[7]อัตราการใช้น้ำรายเดือน-กศผ'!AO58</f>
        <v>0.55971094311823621</v>
      </c>
      <c r="Q145" s="10">
        <v>1027</v>
      </c>
      <c r="R145" s="10" t="s">
        <v>36</v>
      </c>
      <c r="S145" s="21">
        <f>+'[7]อัตราการใช้น้ำสะสม-กศผ'!AC58</f>
        <v>0.53855776560631841</v>
      </c>
      <c r="T145" s="21">
        <f>+'[7]อัตราการใช้น้ำสะสม-กศผ'!AD58</f>
        <v>0.55909910374852811</v>
      </c>
      <c r="U145" s="21">
        <f>+'[7]อัตราการใช้น้ำสะสม-กศผ'!AE58</f>
        <v>0.54459355494572104</v>
      </c>
      <c r="V145" s="21">
        <f>+'[7]อัตราการใช้น้ำสะสม-กศผ'!AF58</f>
        <v>0.54556512225420717</v>
      </c>
      <c r="W145" s="21">
        <f>+'[7]อัตราการใช้น้ำสะสม-กศผ'!AG58</f>
        <v>0.55111004490334659</v>
      </c>
      <c r="X145" s="21">
        <f>+'[7]อัตราการใช้น้ำสะสม-กศผ'!AH58</f>
        <v>0.54877686380370139</v>
      </c>
      <c r="Y145" s="21">
        <f>+'[7]อัตราการใช้น้ำสะสม-กศผ'!AI58</f>
        <v>0.55806522621260102</v>
      </c>
      <c r="Z145" s="21">
        <f>+'[7]อัตราการใช้น้ำสะสม-กศผ'!AJ58</f>
        <v>0.56268789798621621</v>
      </c>
      <c r="AA145" s="21">
        <f>+'[7]อัตราการใช้น้ำสะสม-กศผ'!AK58</f>
        <v>0.56676827748155778</v>
      </c>
      <c r="AB145" s="21">
        <f>+'[7]อัตราการใช้น้ำสะสม-กศผ'!AL58</f>
        <v>0.56459212113832169</v>
      </c>
      <c r="AC145" s="21">
        <f>+'[7]อัตราการใช้น้ำสะสม-กศผ'!AM58</f>
        <v>0.56270089069325113</v>
      </c>
      <c r="AD145" s="21">
        <f>+'[7]อัตราการใช้น้ำสะสม-กศผ'!AN58</f>
        <v>0.5596392863594194</v>
      </c>
    </row>
    <row r="146" spans="1:63" x14ac:dyDescent="0.2">
      <c r="A146" s="10">
        <v>1028</v>
      </c>
      <c r="B146" s="10" t="s">
        <v>37</v>
      </c>
      <c r="C146" s="21">
        <f>+'[7]อัตราการใช้น้ำรายเดือน-กศผ'!AC59</f>
        <v>0.53134693567951596</v>
      </c>
      <c r="D146" s="21">
        <f>+'[7]อัตราการใช้น้ำรายเดือน-กศผ'!AD59</f>
        <v>0.55209672958004696</v>
      </c>
      <c r="E146" s="21">
        <f>+'[7]อัตราการใช้น้ำรายเดือน-กศผ'!AE59</f>
        <v>0.51851918518579088</v>
      </c>
      <c r="F146" s="21">
        <f>+'[7]อัตราการใช้น้ำรายเดือน-กศผ'!AF59</f>
        <v>0.54453942372910569</v>
      </c>
      <c r="G146" s="21">
        <f>+'[7]อัตราการใช้น้ำรายเดือน-กศผ'!AG59</f>
        <v>0.59023228590073618</v>
      </c>
      <c r="H146" s="21">
        <f>+'[7]อัตราการใช้น้ำรายเดือน-กศผ'!AH59</f>
        <v>0.50506053025059183</v>
      </c>
      <c r="I146" s="21">
        <f>+'[7]อัตราการใช้น้ำรายเดือน-กศผ'!AI59</f>
        <v>0.60205482785799613</v>
      </c>
      <c r="J146" s="21">
        <f>+'[7]อัตราการใช้น้ำรายเดือน-กศผ'!AJ59</f>
        <v>0.57762064138402147</v>
      </c>
      <c r="K146" s="21">
        <f>+'[7]อัตราการใช้น้ำรายเดือน-กศผ'!AK59</f>
        <v>0.60610789198154957</v>
      </c>
      <c r="L146" s="21">
        <f>+'[7]อัตราการใช้น้ำรายเดือน-กศผ'!AL59</f>
        <v>0.56713192913402732</v>
      </c>
      <c r="M146" s="21">
        <f>+'[7]อัตราการใช้น้ำรายเดือน-กศผ'!AM59</f>
        <v>0.54067835589169733</v>
      </c>
      <c r="N146" s="21">
        <f>+'[7]อัตราการใช้น้ำรายเดือน-กศผ'!AN59</f>
        <v>0.55659082988721409</v>
      </c>
      <c r="O146" s="22">
        <f>+'[7]อัตราการใช้น้ำรายเดือน-กศผ'!AO59</f>
        <v>0.55739072358324337</v>
      </c>
      <c r="Q146" s="10">
        <v>1028</v>
      </c>
      <c r="R146" s="10" t="s">
        <v>37</v>
      </c>
      <c r="S146" s="21">
        <f>+'[7]อัตราการใช้น้ำสะสม-กศผ'!AC59</f>
        <v>0.53134693567951596</v>
      </c>
      <c r="T146" s="21">
        <f>+'[7]อัตราการใช้น้ำสะสม-กศผ'!AD59</f>
        <v>0.54167366461398347</v>
      </c>
      <c r="U146" s="21">
        <f>+'[7]อัตราการใช้น้ำสะสม-กศผ'!AE59</f>
        <v>0.53358449583756229</v>
      </c>
      <c r="V146" s="21">
        <f>+'[7]อัตราการใช้น้ำสะสม-กศผ'!AF59</f>
        <v>0.53675264423768232</v>
      </c>
      <c r="W146" s="21">
        <f>+'[7]อัตราการใช้น้ำสะสม-กศผ'!AG59</f>
        <v>0.54668512833098504</v>
      </c>
      <c r="X146" s="21">
        <f>+'[7]อัตราการใช้น้ำสะสม-กศผ'!AH59</f>
        <v>0.5399582774521019</v>
      </c>
      <c r="Y146" s="21">
        <f>+'[7]อัตราการใช้น้ำสะสม-กศผ'!AI59</f>
        <v>0.54860015037192145</v>
      </c>
      <c r="Z146" s="21">
        <f>+'[7]อัตราการใช้น้ำสะสม-กศผ'!AJ59</f>
        <v>0.55243328876586795</v>
      </c>
      <c r="AA146" s="21">
        <f>+'[7]อัตราการใช้น้ำสะสม-กศผ'!AK59</f>
        <v>0.55887239310397796</v>
      </c>
      <c r="AB146" s="21">
        <f>+'[7]อัตราการใช้น้ำสะสม-กศผ'!AL59</f>
        <v>0.55945463663139416</v>
      </c>
      <c r="AC146" s="21">
        <f>+'[7]อัตราการใช้น้ำสะสม-กศผ'!AM59</f>
        <v>0.55754138964592692</v>
      </c>
      <c r="AD146" s="21">
        <f>+'[7]อัตราการใช้น้ำสะสม-กศผ'!AN59</f>
        <v>0.55740517911174714</v>
      </c>
    </row>
    <row r="147" spans="1:63" x14ac:dyDescent="0.2">
      <c r="A147" s="10">
        <v>1029</v>
      </c>
      <c r="B147" s="10" t="s">
        <v>38</v>
      </c>
      <c r="C147" s="21">
        <f>+'[7]อัตราการใช้น้ำรายเดือน-กศผ'!AC60</f>
        <v>0.45080214120843476</v>
      </c>
      <c r="D147" s="21">
        <f>+'[7]อัตราการใช้น้ำรายเดือน-กศผ'!AD60</f>
        <v>0.48642736347274779</v>
      </c>
      <c r="E147" s="21">
        <f>+'[7]อัตราการใช้น้ำรายเดือน-กศผ'!AE60</f>
        <v>0.46211655199168888</v>
      </c>
      <c r="F147" s="21">
        <f>+'[7]อัตราการใช้น้ำรายเดือน-กศผ'!AF60</f>
        <v>0.48666850582179572</v>
      </c>
      <c r="G147" s="21">
        <f>+'[7]อัตราการใช้น้ำรายเดือน-กศผ'!AG60</f>
        <v>0.51426208480775426</v>
      </c>
      <c r="H147" s="21">
        <f>+'[7]อัตราการใช้น้ำรายเดือน-กศผ'!AH60</f>
        <v>0.46756281060179605</v>
      </c>
      <c r="I147" s="21">
        <f>+'[7]อัตราการใช้น้ำรายเดือน-กศผ'!AI60</f>
        <v>0.53856692474077261</v>
      </c>
      <c r="J147" s="21">
        <f>+'[7]อัตราการใช้น้ำรายเดือน-กศผ'!AJ60</f>
        <v>0.56515547021144219</v>
      </c>
      <c r="K147" s="21">
        <f>+'[7]อัตราการใช้น้ำรายเดือน-กศผ'!AK60</f>
        <v>0.52949939313454586</v>
      </c>
      <c r="L147" s="21">
        <f>+'[7]อัตราการใช้น้ำรายเดือน-กศผ'!AL60</f>
        <v>0.49610205416480208</v>
      </c>
      <c r="M147" s="21">
        <f>+'[7]อัตราการใช้น้ำรายเดือน-กศผ'!AM60</f>
        <v>0.46253903836856586</v>
      </c>
      <c r="N147" s="21">
        <f>+'[7]อัตราการใช้น้ำรายเดือน-กศผ'!AN60</f>
        <v>0.50624391246702805</v>
      </c>
      <c r="O147" s="22">
        <f>+'[7]อัตราการใช้น้ำรายเดือน-กศผ'!AO60</f>
        <v>0.49699878168365375</v>
      </c>
      <c r="Q147" s="10">
        <v>1029</v>
      </c>
      <c r="R147" s="10" t="s">
        <v>38</v>
      </c>
      <c r="S147" s="21">
        <f>+'[7]อัตราการใช้น้ำสะสม-กศผ'!AC60</f>
        <v>0.45080214120843476</v>
      </c>
      <c r="T147" s="21">
        <f>+'[7]อัตราการใช้น้ำสะสม-กศผ'!AD60</f>
        <v>0.46803943163477213</v>
      </c>
      <c r="U147" s="21">
        <f>+'[7]อัตราการใช้น้ำสะสม-กศผ'!AE60</f>
        <v>0.46602394834121674</v>
      </c>
      <c r="V147" s="21">
        <f>+'[7]อัตราการใช้น้ำสะสม-กศผ'!AF60</f>
        <v>0.47085243179699071</v>
      </c>
      <c r="W147" s="21">
        <f>+'[7]อัตราการใช้น้ำสะสม-กศผ'!AG60</f>
        <v>0.47744341233914617</v>
      </c>
      <c r="X147" s="21">
        <f>+'[7]อัตราการใช้น้ำสะสม-กศผ'!AH60</f>
        <v>0.47538761783965927</v>
      </c>
      <c r="Y147" s="21">
        <f>+'[7]อัตราการใช้น้ำสะสม-กศผ'!AI60</f>
        <v>0.48470920746108059</v>
      </c>
      <c r="Z147" s="21">
        <f>+'[7]อัตราการใช้น้ำสะสม-กศผ'!AJ60</f>
        <v>0.49477748649407732</v>
      </c>
      <c r="AA147" s="21">
        <f>+'[7]อัตราการใช้น้ำสะสม-กศผ'!AK60</f>
        <v>0.49805146416298751</v>
      </c>
      <c r="AB147" s="21">
        <f>+'[7]อัตราการใช้น้ำสะสม-กศผ'!AL60</f>
        <v>0.49823512429221867</v>
      </c>
      <c r="AC147" s="21">
        <f>+'[7]อัตราการใช้น้ำสะสม-กศผ'!AM60</f>
        <v>0.49621058528037615</v>
      </c>
      <c r="AD147" s="21">
        <f>+'[7]อัตราการใช้น้ำสะสม-กศผ'!AN60</f>
        <v>0.49713357929192159</v>
      </c>
    </row>
    <row r="148" spans="1:63" x14ac:dyDescent="0.2">
      <c r="A148" s="15">
        <v>1030</v>
      </c>
      <c r="B148" s="15" t="s">
        <v>18</v>
      </c>
      <c r="C148" s="23">
        <f>+'[7]อัตราการใช้น้ำรายเดือน-กศผ'!AC61</f>
        <v>0.49270411280423188</v>
      </c>
      <c r="D148" s="23">
        <f>+'[7]อัตราการใช้น้ำรายเดือน-กศผ'!AD61</f>
        <v>0.52964949173182729</v>
      </c>
      <c r="E148" s="23">
        <f>+'[7]อัตราการใช้น้ำรายเดือน-กศผ'!AE61</f>
        <v>0.50032681798154932</v>
      </c>
      <c r="F148" s="23">
        <f>+'[7]อัตราการใช้น้ำรายเดือน-กศผ'!AF61</f>
        <v>0.54409882268827869</v>
      </c>
      <c r="G148" s="23">
        <f>+'[7]อัตราการใช้น้ำรายเดือน-กศผ'!AG61</f>
        <v>0.57609959222283091</v>
      </c>
      <c r="H148" s="23">
        <f>+'[7]อัตราการใช้น้ำรายเดือน-กศผ'!AH61</f>
        <v>0.50499875426629259</v>
      </c>
      <c r="I148" s="23">
        <f>+'[7]อัตราการใช้น้ำรายเดือน-กศผ'!AI61</f>
        <v>0.62038829558679143</v>
      </c>
      <c r="J148" s="23">
        <f>+'[7]อัตราการใช้น้ำรายเดือน-กศผ'!AJ61</f>
        <v>0.60053181522806642</v>
      </c>
      <c r="K148" s="23">
        <f>+'[7]อัตราการใช้น้ำรายเดือน-กศผ'!AK61</f>
        <v>0.59610862927560637</v>
      </c>
      <c r="L148" s="23">
        <f>+'[7]อัตราการใช้น้ำรายเดือน-กศผ'!AL61</f>
        <v>0.52544729519384237</v>
      </c>
      <c r="M148" s="23">
        <f>+'[7]อัตราการใช้น้ำรายเดือน-กศผ'!AM61</f>
        <v>0.52724759798154441</v>
      </c>
      <c r="N148" s="23">
        <f>+'[7]อัตราการใช้น้ำรายเดือน-กศผ'!AN61</f>
        <v>0.54790253166758673</v>
      </c>
      <c r="O148" s="24">
        <f>+'[7]อัตราการใช้น้ำรายเดือน-กศผ'!AO61</f>
        <v>0.54681089268122363</v>
      </c>
      <c r="Q148" s="15">
        <v>1030</v>
      </c>
      <c r="R148" s="15" t="s">
        <v>18</v>
      </c>
      <c r="S148" s="23">
        <f>+'[7]อัตราการใช้น้ำสะสม-กศผ'!AC61</f>
        <v>0.49270411280423188</v>
      </c>
      <c r="T148" s="23">
        <f>+'[7]อัตราการใช้น้ำสะสม-กศผ'!AD61</f>
        <v>0.51088218102031202</v>
      </c>
      <c r="U148" s="23">
        <f>+'[7]อัตราการใช้น้ำสะสม-กศผ'!AE61</f>
        <v>0.50765776810678709</v>
      </c>
      <c r="V148" s="23">
        <f>+'[7]อัตราการใช้น้ำสะสม-กศผ'!AF61</f>
        <v>0.5169326952790041</v>
      </c>
      <c r="W148" s="23">
        <f>+'[7]อัตราการใช้น้ำสะสม-กศผ'!AG61</f>
        <v>0.52807243466883513</v>
      </c>
      <c r="X148" s="23">
        <f>+'[7]อัตราการใช้น้ำสะสม-กศผ'!AH61</f>
        <v>0.52334025303593346</v>
      </c>
      <c r="Y148" s="23">
        <f>+'[7]อัตราการใช้น้ำสะสม-กศผ'!AI61</f>
        <v>0.53756958802263377</v>
      </c>
      <c r="Z148" s="23">
        <f>+'[7]อัตราการใช้น้ำสะสม-กศผ'!AJ61</f>
        <v>0.54538748910961243</v>
      </c>
      <c r="AA148" s="23">
        <f>+'[7]อัตราการใช้น้ำสะสม-กศผ'!AK61</f>
        <v>0.55084598262910667</v>
      </c>
      <c r="AB148" s="23">
        <f>+'[7]อัตราการใช้น้ำสะสม-กศผ'!AL61</f>
        <v>0.5485157632961305</v>
      </c>
      <c r="AC148" s="23">
        <f>+'[7]อัตราการใช้น้ำสะสม-กศผ'!AM61</f>
        <v>0.54686344778038065</v>
      </c>
      <c r="AD148" s="23">
        <f>+'[7]อัตราการใช้น้ำสะสม-กศผ'!AN61</f>
        <v>0.54674546902811516</v>
      </c>
    </row>
    <row r="149" spans="1:63" x14ac:dyDescent="0.2">
      <c r="A149" s="4">
        <v>10300</v>
      </c>
      <c r="B149" s="4" t="s">
        <v>55</v>
      </c>
      <c r="C149" s="18">
        <f>+'[7]อัตราการใช้น้ำรายเดือน-กศผ'!AC62</f>
        <v>0.61631506467637742</v>
      </c>
      <c r="D149" s="18">
        <f>+'[7]อัตราการใช้น้ำรายเดือน-กศผ'!AD62</f>
        <v>0.65713372301872608</v>
      </c>
      <c r="E149" s="18">
        <f>+'[7]อัตราการใช้น้ำรายเดือน-กศผ'!AE62</f>
        <v>0.62540805145179268</v>
      </c>
      <c r="F149" s="18">
        <f>+'[7]อัตราการใช้น้ำรายเดือน-กศผ'!AF62</f>
        <v>0.6551646682933927</v>
      </c>
      <c r="G149" s="18">
        <f>+'[7]อัตราการใช้น้ำรายเดือน-กศผ'!AG62</f>
        <v>0.69644697205968886</v>
      </c>
      <c r="H149" s="18">
        <f>+'[7]อัตราการใช้น้ำรายเดือน-กศผ'!AH62</f>
        <v>0.61587610998563813</v>
      </c>
      <c r="I149" s="18">
        <f>+'[7]อัตราการใช้น้ำรายเดือน-กศผ'!AI62</f>
        <v>0.72708465421843227</v>
      </c>
      <c r="J149" s="18">
        <f>+'[7]อัตราการใช้น้ำรายเดือน-กศผ'!AJ62</f>
        <v>0.71006846403264423</v>
      </c>
      <c r="K149" s="18">
        <f>+'[7]อัตราการใช้น้ำรายเดือน-กศผ'!AK62</f>
        <v>0.70474714136698979</v>
      </c>
      <c r="L149" s="18">
        <f>+'[7]อัตราการใช้น้ำรายเดือน-กศผ'!AL62</f>
        <v>0.64850367718915092</v>
      </c>
      <c r="M149" s="18">
        <f>+'[7]อัตราการใช้น้ำรายเดือน-กศผ'!AM62</f>
        <v>0.62745404532532589</v>
      </c>
      <c r="N149" s="18">
        <f>+'[7]อัตราการใช้น้ำรายเดือน-กศผ'!AN62</f>
        <v>0.66236469591829628</v>
      </c>
      <c r="O149" s="18">
        <f>+'[7]อัตราการใช้น้ำรายเดือน-กศผ'!AO62</f>
        <v>0.66106473306330205</v>
      </c>
      <c r="Q149" s="4">
        <v>10300</v>
      </c>
      <c r="R149" s="4" t="s">
        <v>55</v>
      </c>
      <c r="S149" s="18">
        <f>+'[7]อัตราการใช้น้ำสะสม-กศผ'!AC62</f>
        <v>0.61631506467637742</v>
      </c>
      <c r="T149" s="18">
        <f>+'[7]อัตราการใช้น้ำสะสม-กศผ'!AD62</f>
        <v>0.63645190669693941</v>
      </c>
      <c r="U149" s="18">
        <f>+'[7]อัตราการใช้น้ำสะสม-กศผ'!AE62</f>
        <v>0.63277602450864057</v>
      </c>
      <c r="V149" s="18">
        <f>+'[7]อัตราการใช้น้ำสะสม-กศผ'!AF62</f>
        <v>0.63867236124142424</v>
      </c>
      <c r="W149" s="18">
        <f>+'[7]อัตราการใช้น้ำสะสม-กศผ'!AG62</f>
        <v>0.64917423643708361</v>
      </c>
      <c r="X149" s="18">
        <f>+'[7]อัตราการใช้น้ำสะสม-กศผ'!AH62</f>
        <v>0.64323901388115601</v>
      </c>
      <c r="Y149" s="18">
        <f>+'[7]อัตราการใช้น้ำสะสม-กศผ'!AI62</f>
        <v>0.65515949795583728</v>
      </c>
      <c r="Z149" s="18">
        <f>+'[7]อัตราการใช้น้ำสะสม-กศผ'!AJ62</f>
        <v>0.66214047379342866</v>
      </c>
      <c r="AA149" s="18">
        <f>+'[7]อัตราการใช้น้ำสะสม-กศผ'!AK62</f>
        <v>0.66666939818475124</v>
      </c>
      <c r="AB149" s="18">
        <f>+'[7]อัตราการใช้น้ำสะสม-กศผ'!AL62</f>
        <v>0.66483795834781401</v>
      </c>
      <c r="AC149" s="18">
        <f>+'[7]อัตราการใช้น้ำสะสม-กศผ'!AM62</f>
        <v>0.66123429863863703</v>
      </c>
      <c r="AD149" s="18">
        <f>+'[7]อัตราการใช้น้ำสะสม-กศผ'!AN62</f>
        <v>0.66106724289243934</v>
      </c>
    </row>
    <row r="150" spans="1:63" x14ac:dyDescent="0.2">
      <c r="A150" s="32"/>
      <c r="B150" s="32"/>
      <c r="C150"/>
      <c r="D150"/>
      <c r="E150"/>
      <c r="F150"/>
      <c r="G150"/>
      <c r="H150"/>
      <c r="I150"/>
      <c r="J150"/>
      <c r="K150"/>
      <c r="L150"/>
      <c r="M150"/>
      <c r="N150"/>
      <c r="O150" s="32"/>
    </row>
    <row r="151" spans="1:63" x14ac:dyDescent="0.2">
      <c r="A151" s="3" t="s">
        <v>52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55</v>
      </c>
      <c r="Q151" s="3" t="s">
        <v>52</v>
      </c>
      <c r="R151" s="3" t="s">
        <v>95</v>
      </c>
      <c r="S151" s="3" t="s">
        <v>0</v>
      </c>
      <c r="T151" s="3" t="s">
        <v>1</v>
      </c>
      <c r="U151" s="3" t="s">
        <v>2</v>
      </c>
      <c r="V151" s="3" t="s">
        <v>3</v>
      </c>
      <c r="W151" s="3" t="s">
        <v>4</v>
      </c>
      <c r="X151" s="3" t="s">
        <v>5</v>
      </c>
      <c r="Y151" s="3" t="s">
        <v>6</v>
      </c>
      <c r="Z151" s="3" t="s">
        <v>7</v>
      </c>
      <c r="AA151" s="3" t="s">
        <v>8</v>
      </c>
      <c r="AB151" s="3" t="s">
        <v>9</v>
      </c>
      <c r="AC151" s="3" t="s">
        <v>10</v>
      </c>
      <c r="AD151" s="3" t="s">
        <v>11</v>
      </c>
      <c r="AE151" s="3" t="s">
        <v>55</v>
      </c>
      <c r="AG151" s="3" t="s">
        <v>52</v>
      </c>
      <c r="AH151" s="3" t="s">
        <v>96</v>
      </c>
      <c r="AI151" s="3" t="s">
        <v>0</v>
      </c>
      <c r="AJ151" s="3" t="s">
        <v>1</v>
      </c>
      <c r="AK151" s="3" t="s">
        <v>2</v>
      </c>
      <c r="AL151" s="3" t="s">
        <v>3</v>
      </c>
      <c r="AM151" s="3" t="s">
        <v>4</v>
      </c>
      <c r="AN151" s="3" t="s">
        <v>5</v>
      </c>
      <c r="AO151" s="3" t="s">
        <v>6</v>
      </c>
      <c r="AP151" s="3" t="s">
        <v>7</v>
      </c>
      <c r="AQ151" s="3" t="s">
        <v>8</v>
      </c>
      <c r="AR151" s="3" t="s">
        <v>9</v>
      </c>
      <c r="AS151" s="3" t="s">
        <v>10</v>
      </c>
      <c r="AT151" s="3" t="s">
        <v>11</v>
      </c>
      <c r="AU151" s="3" t="s">
        <v>55</v>
      </c>
      <c r="AW151" s="3" t="s">
        <v>52</v>
      </c>
      <c r="AX151" s="3" t="s">
        <v>97</v>
      </c>
      <c r="AY151" s="3" t="s">
        <v>0</v>
      </c>
      <c r="AZ151" s="3" t="s">
        <v>1</v>
      </c>
      <c r="BA151" s="3" t="s">
        <v>2</v>
      </c>
      <c r="BB151" s="3" t="s">
        <v>3</v>
      </c>
      <c r="BC151" s="3" t="s">
        <v>4</v>
      </c>
      <c r="BD151" s="3" t="s">
        <v>5</v>
      </c>
      <c r="BE151" s="3" t="s">
        <v>6</v>
      </c>
      <c r="BF151" s="3" t="s">
        <v>7</v>
      </c>
      <c r="BG151" s="3" t="s">
        <v>8</v>
      </c>
      <c r="BH151" s="3" t="s">
        <v>9</v>
      </c>
      <c r="BI151" s="3" t="s">
        <v>10</v>
      </c>
      <c r="BJ151" s="3" t="s">
        <v>11</v>
      </c>
      <c r="BK151" s="3" t="s">
        <v>55</v>
      </c>
    </row>
    <row r="152" spans="1:63" x14ac:dyDescent="0.2">
      <c r="A152" s="34"/>
      <c r="B152" s="34" t="s">
        <v>46</v>
      </c>
      <c r="C152" s="35">
        <f>+'[7]รายได้-กศผ.'!R4/10^6</f>
        <v>4.0022845272095597E-2</v>
      </c>
      <c r="D152" s="35">
        <f>+'[7]รายได้-กศผ.'!S4/10^6</f>
        <v>2.9826070119858179E-2</v>
      </c>
      <c r="E152" s="35">
        <f>+'[7]รายได้-กศผ.'!T4/10^6</f>
        <v>6.669133413179347E-2</v>
      </c>
      <c r="F152" s="35">
        <f>+'[7]รายได้-กศผ.'!U4/10^6</f>
        <v>5.2950827654458944E-2</v>
      </c>
      <c r="G152" s="35">
        <f>+'[7]รายได้-กศผ.'!V4/10^6</f>
        <v>2.6326585156368411E-2</v>
      </c>
      <c r="H152" s="35">
        <f>+'[7]รายได้-กศผ.'!W4/10^6</f>
        <v>6.3942026117373638E-2</v>
      </c>
      <c r="I152" s="35">
        <f>+'[7]รายได้-กศผ.'!X4/10^6</f>
        <v>2.982204772334842E-2</v>
      </c>
      <c r="J152" s="35">
        <f>+'[7]รายได้-กศผ.'!Y4/10^6</f>
        <v>4.8542281079763785E-2</v>
      </c>
      <c r="K152" s="35">
        <f>+'[7]รายได้-กศผ.'!Z4/10^6</f>
        <v>4.3502218253036573E-2</v>
      </c>
      <c r="L152" s="35">
        <f>+'[7]รายได้-กศผ.'!AA4/10^6</f>
        <v>5.0581636110211277E-2</v>
      </c>
      <c r="M152" s="35">
        <f>+'[7]รายได้-กศผ.'!AB4/10^6</f>
        <v>0.12780360430455212</v>
      </c>
      <c r="N152" s="35">
        <f>+'[7]รายได้-กศผ.'!AC4/10^6</f>
        <v>9.6718524077139573E-2</v>
      </c>
      <c r="O152" s="36">
        <f>SUM(C152:N152)</f>
        <v>0.67672999999999983</v>
      </c>
      <c r="Q152" s="34"/>
      <c r="R152" s="34" t="s">
        <v>46</v>
      </c>
      <c r="S152" s="35">
        <f>+'[7]รายได้ค่าน้ำ-กศผ.'!R4/10^6</f>
        <v>0</v>
      </c>
      <c r="T152" s="35">
        <f>+'[7]รายได้ค่าน้ำ-กศผ.'!S4/10^6</f>
        <v>0</v>
      </c>
      <c r="U152" s="35">
        <f>+'[7]รายได้ค่าน้ำ-กศผ.'!T4/10^6</f>
        <v>0</v>
      </c>
      <c r="V152" s="35">
        <f>+'[7]รายได้ค่าน้ำ-กศผ.'!U4/10^6</f>
        <v>0</v>
      </c>
      <c r="W152" s="35">
        <f>+'[7]รายได้ค่าน้ำ-กศผ.'!V4/10^6</f>
        <v>0</v>
      </c>
      <c r="X152" s="35">
        <f>+'[7]รายได้ค่าน้ำ-กศผ.'!W4/10^6</f>
        <v>0</v>
      </c>
      <c r="Y152" s="35">
        <f>+'[7]รายได้ค่าน้ำ-กศผ.'!X4/10^6</f>
        <v>0</v>
      </c>
      <c r="Z152" s="35">
        <f>+'[7]รายได้ค่าน้ำ-กศผ.'!Y4/10^6</f>
        <v>0</v>
      </c>
      <c r="AA152" s="35">
        <f>+'[7]รายได้ค่าน้ำ-กศผ.'!Z4/10^6</f>
        <v>0</v>
      </c>
      <c r="AB152" s="35">
        <f>+'[7]รายได้ค่าน้ำ-กศผ.'!AA4/10^6</f>
        <v>0</v>
      </c>
      <c r="AC152" s="35">
        <f>+'[7]รายได้ค่าน้ำ-กศผ.'!AB4/10^6</f>
        <v>0</v>
      </c>
      <c r="AD152" s="35">
        <f>+'[7]รายได้ค่าน้ำ-กศผ.'!AC4/10^6</f>
        <v>0</v>
      </c>
      <c r="AE152" s="36">
        <f>SUM(S152:AD152)</f>
        <v>0</v>
      </c>
      <c r="AG152" s="34"/>
      <c r="AH152" s="34" t="s">
        <v>46</v>
      </c>
      <c r="AI152" s="35">
        <f>+([7]รายได้ค่าบริการ!AB36+[7]รายได้ค่าบริการอื่น!AB36)/10^6</f>
        <v>4.0023000000000003E-2</v>
      </c>
      <c r="AJ152" s="35">
        <f>+([7]รายได้ค่าบริการ!AC36+[7]รายได้ค่าบริการอื่น!AC36)/10^6</f>
        <v>2.9825999999999998E-2</v>
      </c>
      <c r="AK152" s="35">
        <f>+([7]รายได้ค่าบริการ!AD36+[7]รายได้ค่าบริการอื่น!AD36)/10^6</f>
        <v>6.6691E-2</v>
      </c>
      <c r="AL152" s="35">
        <f>+([7]รายได้ค่าบริการ!AE36+[7]รายได้ค่าบริการอื่น!AE36)/10^6</f>
        <v>5.2950999999999998E-2</v>
      </c>
      <c r="AM152" s="35">
        <f>+([7]รายได้ค่าบริการ!AF36+[7]รายได้ค่าบริการอื่น!AF36)/10^6</f>
        <v>2.6327E-2</v>
      </c>
      <c r="AN152" s="35">
        <f>+([7]รายได้ค่าบริการ!AG36+[7]รายได้ค่าบริการอื่น!AG36)/10^6</f>
        <v>6.3941999999999999E-2</v>
      </c>
      <c r="AO152" s="35">
        <f>+([7]รายได้ค่าบริการ!AH36+[7]รายได้ค่าบริการอื่น!AH36)/10^6</f>
        <v>2.9822000000000001E-2</v>
      </c>
      <c r="AP152" s="35">
        <f>+([7]รายได้ค่าบริการ!AI36+[7]รายได้ค่าบริการอื่น!AI36)/10^6</f>
        <v>4.8542000000000002E-2</v>
      </c>
      <c r="AQ152" s="35">
        <f>+([7]รายได้ค่าบริการ!AJ36+[7]รายได้ค่าบริการอื่น!AJ36)/10^6</f>
        <v>4.3501999999999999E-2</v>
      </c>
      <c r="AR152" s="35">
        <f>+([7]รายได้ค่าบริการ!AK36+[7]รายได้ค่าบริการอื่น!AK36)/10^6</f>
        <v>5.0582000000000002E-2</v>
      </c>
      <c r="AS152" s="35">
        <f>+([7]รายได้ค่าบริการ!AL36+[7]รายได้ค่าบริการอื่น!AL36)/10^6</f>
        <v>0.127804</v>
      </c>
      <c r="AT152" s="35">
        <f>+([7]รายได้ค่าบริการ!AM36+[7]รายได้ค่าบริการอื่น!AM36)/10^6</f>
        <v>9.6718999999999999E-2</v>
      </c>
      <c r="AU152" s="36">
        <f>SUM(AI152:AT152)</f>
        <v>0.67673099999999997</v>
      </c>
      <c r="AW152" s="34"/>
      <c r="AX152" s="34" t="s">
        <v>46</v>
      </c>
      <c r="AY152" s="35">
        <f>+[7]ค่าติดตั้งสุทธิ!B69/10^6</f>
        <v>0</v>
      </c>
      <c r="AZ152" s="35">
        <f>+[7]ค่าติดตั้งสุทธิ!C69/10^6</f>
        <v>0</v>
      </c>
      <c r="BA152" s="35">
        <f>+[7]ค่าติดตั้งสุทธิ!D69/10^6</f>
        <v>0</v>
      </c>
      <c r="BB152" s="35">
        <f>+[7]ค่าติดตั้งสุทธิ!E69/10^6</f>
        <v>0</v>
      </c>
      <c r="BC152" s="35">
        <f>+[7]ค่าติดตั้งสุทธิ!F69/10^6</f>
        <v>0</v>
      </c>
      <c r="BD152" s="35">
        <f>+[7]ค่าติดตั้งสุทธิ!G69/10^6</f>
        <v>0</v>
      </c>
      <c r="BE152" s="35">
        <f>+[7]ค่าติดตั้งสุทธิ!H69/10^6</f>
        <v>0</v>
      </c>
      <c r="BF152" s="35">
        <f>+[7]ค่าติดตั้งสุทธิ!I69/10^6</f>
        <v>0</v>
      </c>
      <c r="BG152" s="35">
        <f>+[7]ค่าติดตั้งสุทธิ!J69/10^6</f>
        <v>0</v>
      </c>
      <c r="BH152" s="35">
        <f>+[7]ค่าติดตั้งสุทธิ!K69/10^6</f>
        <v>0</v>
      </c>
      <c r="BI152" s="35">
        <f>+[7]ค่าติดตั้งสุทธิ!L69/10^6</f>
        <v>0</v>
      </c>
      <c r="BJ152" s="35">
        <f>+[7]ค่าติดตั้งสุทธิ!M69/10^6</f>
        <v>0</v>
      </c>
      <c r="BK152" s="36">
        <f>SUM(AY152:BJ152)</f>
        <v>0</v>
      </c>
    </row>
    <row r="153" spans="1:63" x14ac:dyDescent="0.2">
      <c r="A153" s="7">
        <v>1004</v>
      </c>
      <c r="B153" s="10" t="s">
        <v>94</v>
      </c>
      <c r="C153" s="19">
        <f>+'[7]รายได้-กศผ.'!R5/10^6</f>
        <v>57.323930641257562</v>
      </c>
      <c r="D153" s="19">
        <f>+'[7]รายได้-กศผ.'!S5/10^6</f>
        <v>59.844562000633815</v>
      </c>
      <c r="E153" s="19">
        <f>+'[7]รายได้-กศผ.'!T5/10^6</f>
        <v>59.632494092652195</v>
      </c>
      <c r="F153" s="19">
        <f>+'[7]รายได้-กศผ.'!U5/10^6</f>
        <v>62.547757527510846</v>
      </c>
      <c r="G153" s="19">
        <f>+'[7]รายได้-กศผ.'!V5/10^6</f>
        <v>60.79611510936634</v>
      </c>
      <c r="H153" s="19">
        <f>+'[7]รายได้-กศผ.'!W5/10^6</f>
        <v>58.805191586755441</v>
      </c>
      <c r="I153" s="19">
        <f>+'[7]รายได้-กศผ.'!X5/10^6</f>
        <v>66.876746149821216</v>
      </c>
      <c r="J153" s="19">
        <f>+'[7]รายได้-กศผ.'!Y5/10^6</f>
        <v>66.092576771818131</v>
      </c>
      <c r="K153" s="19">
        <f>+'[7]รายได้-กศผ.'!Z5/10^6</f>
        <v>63.904125507931283</v>
      </c>
      <c r="L153" s="19">
        <f>+'[7]รายได้-กศผ.'!AA5/10^6</f>
        <v>60.193100657801175</v>
      </c>
      <c r="M153" s="19">
        <f>+'[7]รายได้-กศผ.'!AB5/10^6</f>
        <v>59.978024532006778</v>
      </c>
      <c r="N153" s="19">
        <f>+'[7]รายได้-กศผ.'!AC5/10^6</f>
        <v>62.761785422445001</v>
      </c>
      <c r="O153" s="29">
        <f>SUM(C153:N153)</f>
        <v>738.75640999999973</v>
      </c>
      <c r="Q153" s="7">
        <v>1004</v>
      </c>
      <c r="R153" s="10" t="s">
        <v>94</v>
      </c>
      <c r="S153" s="19">
        <f>+'[7]รายได้ค่าน้ำ-กศผ.'!R5/10^6</f>
        <v>52.714926641257563</v>
      </c>
      <c r="T153" s="19">
        <f>+'[7]รายได้ค่าน้ำ-กศผ.'!S5/10^6</f>
        <v>54.851462000633816</v>
      </c>
      <c r="U153" s="19">
        <f>+'[7]รายได้ค่าน้ำ-กศผ.'!T5/10^6</f>
        <v>54.790283092652196</v>
      </c>
      <c r="V153" s="19">
        <f>+'[7]รายได้ค่าน้ำ-กศผ.'!U5/10^6</f>
        <v>57.746945527510846</v>
      </c>
      <c r="W153" s="19">
        <f>+'[7]รายได้ค่าน้ำ-กศผ.'!V5/10^6</f>
        <v>55.873292109366339</v>
      </c>
      <c r="X153" s="19">
        <f>+'[7]รายได้ค่าน้ำ-กศผ.'!W5/10^6</f>
        <v>54.221541586755443</v>
      </c>
      <c r="Y153" s="19">
        <f>+'[7]รายได้ค่าน้ำ-กศผ.'!X5/10^6</f>
        <v>62.125459149821225</v>
      </c>
      <c r="Z153" s="19">
        <f>+'[7]รายได้ค่าน้ำ-กศผ.'!Y5/10^6</f>
        <v>61.301197771818124</v>
      </c>
      <c r="AA153" s="19">
        <f>+'[7]รายได้ค่าน้ำ-กศผ.'!Z5/10^6</f>
        <v>59.345150507931287</v>
      </c>
      <c r="AB153" s="19">
        <f>+'[7]รายได้ค่าน้ำ-กศผ.'!AA5/10^6</f>
        <v>55.820167657801171</v>
      </c>
      <c r="AC153" s="19">
        <f>+'[7]รายได้ค่าน้ำ-กศผ.'!AB5/10^6</f>
        <v>55.416897532006779</v>
      </c>
      <c r="AD153" s="19">
        <f>+'[7]รายได้ค่าน้ำ-กศผ.'!AC5/10^6</f>
        <v>57.480864422445002</v>
      </c>
      <c r="AE153" s="29">
        <f>SUM(S153:AD153)</f>
        <v>681.68818799999985</v>
      </c>
      <c r="AG153" s="7">
        <v>1004</v>
      </c>
      <c r="AH153" s="10" t="s">
        <v>94</v>
      </c>
      <c r="AI153" s="19">
        <f>+([7]รายได้ค่าบริการ!AB37+[7]รายได้ค่าบริการอื่น!AB37)/10^6</f>
        <v>3.5983100000000001</v>
      </c>
      <c r="AJ153" s="19">
        <f>+([7]รายได้ค่าบริการ!AC37+[7]รายได้ค่าบริการอื่น!AC37)/10^6</f>
        <v>3.6521539999999999</v>
      </c>
      <c r="AK153" s="19">
        <f>+([7]รายได้ค่าบริการ!AD37+[7]รายได้ค่าบริการอื่น!AD37)/10^6</f>
        <v>3.6724489999999999</v>
      </c>
      <c r="AL153" s="19">
        <f>+([7]รายได้ค่าบริการ!AE37+[7]รายได้ค่าบริการอื่น!AE37)/10^6</f>
        <v>3.765676</v>
      </c>
      <c r="AM153" s="19">
        <f>+([7]รายได้ค่าบริการ!AF37+[7]รายได้ค่าบริการอื่น!AF37)/10^6</f>
        <v>3.7037819999999999</v>
      </c>
      <c r="AN153" s="19">
        <f>+([7]รายได้ค่าบริการ!AG37+[7]รายได้ค่าบริการอื่น!AG37)/10^6</f>
        <v>3.7172499999999999</v>
      </c>
      <c r="AO153" s="19">
        <f>+([7]รายได้ค่าบริการ!AH37+[7]รายได้ค่าบริการอื่น!AH37)/10^6</f>
        <v>3.6892390000000002</v>
      </c>
      <c r="AP153" s="19">
        <f>+([7]รายได้ค่าบริการ!AI37+[7]รายได้ค่าบริการอื่น!AI37)/10^6</f>
        <v>3.7744749999999998</v>
      </c>
      <c r="AQ153" s="19">
        <f>+([7]รายได้ค่าบริการ!AJ37+[7]รายได้ค่าบริการอื่น!AJ37)/10^6</f>
        <v>3.782832</v>
      </c>
      <c r="AR153" s="19">
        <f>+([7]รายได้ค่าบริการ!AK37+[7]รายได้ค่าบริการอื่น!AK37)/10^6</f>
        <v>3.7840919999999998</v>
      </c>
      <c r="AS153" s="19">
        <f>+([7]รายได้ค่าบริการ!AL37+[7]รายได้ค่าบริการอื่น!AL37)/10^6</f>
        <v>3.7916020000000001</v>
      </c>
      <c r="AT153" s="19">
        <f>+([7]รายได้ค่าบริการ!AM37+[7]รายได้ค่าบริการอื่น!AM37)/10^6</f>
        <v>3.8414280000000001</v>
      </c>
      <c r="AU153" s="29">
        <f>SUM(AI153:AT153)</f>
        <v>44.773288999999998</v>
      </c>
      <c r="AW153" s="7">
        <v>1004</v>
      </c>
      <c r="AX153" s="10" t="s">
        <v>94</v>
      </c>
      <c r="AY153" s="19">
        <f>+[7]ค่าติดตั้งสุทธิ!B70/10^6</f>
        <v>1.010694</v>
      </c>
      <c r="AZ153" s="19">
        <f>+[7]ค่าติดตั้งสุทธิ!C70/10^6</f>
        <v>1.340946</v>
      </c>
      <c r="BA153" s="19">
        <f>+[7]ค่าติดตั้งสุทธิ!D70/10^6</f>
        <v>1.169762</v>
      </c>
      <c r="BB153" s="19">
        <f>+[7]ค่าติดตั้งสุทธิ!E70/10^6</f>
        <v>1.0351360000000001</v>
      </c>
      <c r="BC153" s="19">
        <f>+[7]ค่าติดตั้งสุทธิ!F70/10^6</f>
        <v>1.219041</v>
      </c>
      <c r="BD153" s="19">
        <f>+[7]ค่าติดตั้งสุทธิ!G70/10^6</f>
        <v>0.86639999999999995</v>
      </c>
      <c r="BE153" s="19">
        <f>+[7]ค่าติดตั้งสุทธิ!H70/10^6</f>
        <v>1.0620480000000001</v>
      </c>
      <c r="BF153" s="19">
        <f>+[7]ค่าติดตั้งสุทธิ!I70/10^6</f>
        <v>1.016904</v>
      </c>
      <c r="BG153" s="19">
        <f>+[7]ค่าติดตั้งสุทธิ!J70/10^6</f>
        <v>0.77614300000000003</v>
      </c>
      <c r="BH153" s="19">
        <f>+[7]ค่าติดตั้งสุทธิ!K70/10^6</f>
        <v>0.58884099999999995</v>
      </c>
      <c r="BI153" s="19">
        <f>+[7]ค่าติดตั้งสุทธิ!L70/10^6</f>
        <v>0.76952500000000001</v>
      </c>
      <c r="BJ153" s="19">
        <f>+[7]ค่าติดตั้งสุทธิ!M70/10^6</f>
        <v>1.439478</v>
      </c>
      <c r="BK153" s="29">
        <f>SUM(AY153:BJ153)</f>
        <v>12.294917999999997</v>
      </c>
    </row>
    <row r="154" spans="1:63" x14ac:dyDescent="0.2">
      <c r="A154" s="10">
        <v>1005</v>
      </c>
      <c r="B154" s="10" t="s">
        <v>13</v>
      </c>
      <c r="C154" s="21">
        <f>+'[7]รายได้-กศผ.'!R6/10^6</f>
        <v>0.83420522551939724</v>
      </c>
      <c r="D154" s="21">
        <f>+'[7]รายได้-กศผ.'!S6/10^6</f>
        <v>0.84113874886144135</v>
      </c>
      <c r="E154" s="21">
        <f>+'[7]รายได้-กศผ.'!T6/10^6</f>
        <v>0.83733374795616577</v>
      </c>
      <c r="F154" s="21">
        <f>+'[7]รายได้-กศผ.'!U6/10^6</f>
        <v>0.90151738095855083</v>
      </c>
      <c r="G154" s="21">
        <f>+'[7]รายได้-กศผ.'!V6/10^6</f>
        <v>0.86252908403072026</v>
      </c>
      <c r="H154" s="21">
        <f>+'[7]รายได้-กศผ.'!W6/10^6</f>
        <v>0.93795012922798771</v>
      </c>
      <c r="I154" s="21">
        <f>+'[7]รายได้-กศผ.'!X6/10^6</f>
        <v>1.02209004367085</v>
      </c>
      <c r="J154" s="21">
        <f>+'[7]รายได้-กศผ.'!Y6/10^6</f>
        <v>1.0517764098145261</v>
      </c>
      <c r="K154" s="21">
        <f>+'[7]รายได้-กศผ.'!Z6/10^6</f>
        <v>0.97706454904077178</v>
      </c>
      <c r="L154" s="21">
        <f>+'[7]รายได้-กศผ.'!AA6/10^6</f>
        <v>0.87892134815070933</v>
      </c>
      <c r="M154" s="21">
        <f>+'[7]รายได้-กศผ.'!AB6/10^6</f>
        <v>0.87628342798035108</v>
      </c>
      <c r="N154" s="21">
        <f>+'[7]รายได้-กศผ.'!AC6/10^6</f>
        <v>0.89204990478852819</v>
      </c>
      <c r="O154" s="29">
        <f t="shared" ref="O154:O179" si="6">SUM(C154:N154)</f>
        <v>10.912860000000002</v>
      </c>
      <c r="Q154" s="10">
        <v>1005</v>
      </c>
      <c r="R154" s="10" t="s">
        <v>13</v>
      </c>
      <c r="S154" s="21">
        <f>+'[7]รายได้ค่าน้ำ-กศผ.'!R6/10^6</f>
        <v>0.7397392255193973</v>
      </c>
      <c r="T154" s="21">
        <f>+'[7]รายได้ค่าน้ำ-กศผ.'!S6/10^6</f>
        <v>0.74797674886144139</v>
      </c>
      <c r="U154" s="21">
        <f>+'[7]รายได้ค่าน้ำ-กศผ.'!T6/10^6</f>
        <v>0.73846574795616582</v>
      </c>
      <c r="V154" s="21">
        <f>+'[7]รายได้ค่าน้ำ-กศผ.'!U6/10^6</f>
        <v>0.80767438095855082</v>
      </c>
      <c r="W154" s="21">
        <f>+'[7]รายได้ค่าน้ำ-กศผ.'!V6/10^6</f>
        <v>0.76523908403072027</v>
      </c>
      <c r="X154" s="21">
        <f>+'[7]รายได้ค่าน้ำ-กศผ.'!W6/10^6</f>
        <v>0.78332612922798772</v>
      </c>
      <c r="Y154" s="21">
        <f>+'[7]รายได้ค่าน้ำ-กศผ.'!X6/10^6</f>
        <v>0.92587504367084994</v>
      </c>
      <c r="Z154" s="21">
        <f>+'[7]รายได้ค่าน้ำ-กศผ.'!Y6/10^6</f>
        <v>0.95069940981452605</v>
      </c>
      <c r="AA154" s="21">
        <f>+'[7]รายได้ค่าน้ำ-กศผ.'!Z6/10^6</f>
        <v>0.8734275490407718</v>
      </c>
      <c r="AB154" s="21">
        <f>+'[7]รายได้ค่าน้ำ-กศผ.'!AA6/10^6</f>
        <v>0.78035434815070925</v>
      </c>
      <c r="AC154" s="21">
        <f>+'[7]รายได้ค่าน้ำ-กศผ.'!AB6/10^6</f>
        <v>0.77858942798035102</v>
      </c>
      <c r="AD154" s="21">
        <f>+'[7]รายได้ค่าน้ำ-กศผ.'!AC6/10^6</f>
        <v>0.79365290478852824</v>
      </c>
      <c r="AE154" s="29">
        <f t="shared" ref="AE154:AE179" si="7">SUM(S154:AD154)</f>
        <v>9.6850199999999997</v>
      </c>
      <c r="AG154" s="10">
        <v>1005</v>
      </c>
      <c r="AH154" s="10" t="s">
        <v>13</v>
      </c>
      <c r="AI154" s="21">
        <f>+([7]รายได้ค่าบริการ!AB38+[7]รายได้ค่าบริการอื่น!AB38)/10^6</f>
        <v>8.9546000000000001E-2</v>
      </c>
      <c r="AJ154" s="21">
        <f>+([7]รายได้ค่าบริการ!AC38+[7]รายได้ค่าบริการอื่น!AC38)/10^6</f>
        <v>8.9563000000000004E-2</v>
      </c>
      <c r="AK154" s="21">
        <f>+([7]รายได้ค่าบริการ!AD38+[7]รายได้ค่าบริการอื่น!AD38)/10^6</f>
        <v>8.9990000000000001E-2</v>
      </c>
      <c r="AL154" s="21">
        <f>+([7]รายได้ค่าบริการ!AE38+[7]รายได้ค่าบริการอื่น!AE38)/10^6</f>
        <v>9.0011999999999995E-2</v>
      </c>
      <c r="AM154" s="21">
        <f>+([7]รายได้ค่าบริการ!AF38+[7]รายได้ค่าบริการอื่น!AF38)/10^6</f>
        <v>9.0122999999999995E-2</v>
      </c>
      <c r="AN154" s="21">
        <f>+([7]รายได้ค่าบริการ!AG38+[7]รายได้ค่าบริการอื่น!AG38)/10^6</f>
        <v>9.0749999999999997E-2</v>
      </c>
      <c r="AO154" s="21">
        <f>+([7]รายได้ค่าบริการ!AH38+[7]รายได้ค่าบริการอื่น!AH38)/10^6</f>
        <v>9.1953999999999994E-2</v>
      </c>
      <c r="AP154" s="21">
        <f>+([7]รายได้ค่าบริการ!AI38+[7]รายได้ค่าบริการอื่น!AI38)/10^6</f>
        <v>9.2616000000000004E-2</v>
      </c>
      <c r="AQ154" s="21">
        <f>+([7]รายได้ค่าบริการ!AJ38+[7]รายได้ค่าบริการอื่น!AJ38)/10^6</f>
        <v>9.2885999999999996E-2</v>
      </c>
      <c r="AR154" s="21">
        <f>+([7]รายได้ค่าบริการ!AK38+[7]รายได้ค่าบริการอื่น!AK38)/10^6</f>
        <v>9.2598E-2</v>
      </c>
      <c r="AS154" s="21">
        <f>+([7]รายได้ค่าบริการ!AL38+[7]รายได้ค่าบริการอื่น!AL38)/10^6</f>
        <v>9.2826000000000006E-2</v>
      </c>
      <c r="AT154" s="21">
        <f>+([7]รายได้ค่าบริการ!AM38+[7]รายได้ค่าบริการอื่น!AM38)/10^6</f>
        <v>9.3036999999999995E-2</v>
      </c>
      <c r="AU154" s="29">
        <f t="shared" ref="AU154:AU179" si="8">SUM(AI154:AT154)</f>
        <v>1.095901</v>
      </c>
      <c r="AW154" s="10">
        <v>1005</v>
      </c>
      <c r="AX154" s="10" t="s">
        <v>13</v>
      </c>
      <c r="AY154" s="21">
        <f>+[7]ค่าติดตั้งสุทธิ!B71/10^6</f>
        <v>4.9199999999999999E-3</v>
      </c>
      <c r="AZ154" s="21">
        <f>+[7]ค่าติดตั้งสุทธิ!C71/10^6</f>
        <v>3.5990000000000002E-3</v>
      </c>
      <c r="BA154" s="21">
        <f>+[7]ค่าติดตั้งสุทธิ!D71/10^6</f>
        <v>8.8780000000000005E-3</v>
      </c>
      <c r="BB154" s="21">
        <f>+[7]ค่าติดตั้งสุทธิ!E71/10^6</f>
        <v>3.8310000000000002E-3</v>
      </c>
      <c r="BC154" s="21">
        <f>+[7]ค่าติดตั้งสุทธิ!F71/10^6</f>
        <v>7.1669999999999998E-3</v>
      </c>
      <c r="BD154" s="21">
        <f>+[7]ค่าติดตั้งสุทธิ!G71/10^6</f>
        <v>6.3874E-2</v>
      </c>
      <c r="BE154" s="21">
        <f>+[7]ค่าติดตั้งสุทธิ!H71/10^6</f>
        <v>4.261E-3</v>
      </c>
      <c r="BF154" s="21">
        <f>+[7]ค่าติดตั้งสุทธิ!I71/10^6</f>
        <v>8.4609999999999998E-3</v>
      </c>
      <c r="BG154" s="21">
        <f>+[7]ค่าติดตั้งสุทธิ!J71/10^6</f>
        <v>1.0751E-2</v>
      </c>
      <c r="BH154" s="21">
        <f>+[7]ค่าติดตั้งสุทธิ!K71/10^6</f>
        <v>5.9690000000000003E-3</v>
      </c>
      <c r="BI154" s="21">
        <f>+[7]ค่าติดตั้งสุทธิ!L71/10^6</f>
        <v>4.8679999999999999E-3</v>
      </c>
      <c r="BJ154" s="21">
        <f>+[7]ค่าติดตั้งสุทธิ!M71/10^6</f>
        <v>5.3600000000000002E-3</v>
      </c>
      <c r="BK154" s="29">
        <f t="shared" ref="BK154:BK179" si="9">SUM(AY154:BJ154)</f>
        <v>0.131939</v>
      </c>
    </row>
    <row r="155" spans="1:63" x14ac:dyDescent="0.2">
      <c r="A155" s="10">
        <v>1006</v>
      </c>
      <c r="B155" s="10" t="s">
        <v>14</v>
      </c>
      <c r="C155" s="21">
        <f>+'[7]รายได้-กศผ.'!R7/10^6</f>
        <v>4.2755020116761395</v>
      </c>
      <c r="D155" s="21">
        <f>+'[7]รายได้-กศผ.'!S7/10^6</f>
        <v>4.4688316414277782</v>
      </c>
      <c r="E155" s="21">
        <f>+'[7]รายได้-กศผ.'!T7/10^6</f>
        <v>4.5477405184143658</v>
      </c>
      <c r="F155" s="21">
        <f>+'[7]รายได้-กศผ.'!U7/10^6</f>
        <v>4.663367971424047</v>
      </c>
      <c r="G155" s="21">
        <f>+'[7]รายได้-กศผ.'!V7/10^6</f>
        <v>4.6128240271850887</v>
      </c>
      <c r="H155" s="21">
        <f>+'[7]รายได้-กศผ.'!W7/10^6</f>
        <v>4.725581459618426</v>
      </c>
      <c r="I155" s="21">
        <f>+'[7]รายได้-กศผ.'!X7/10^6</f>
        <v>5.198228201634695</v>
      </c>
      <c r="J155" s="21">
        <f>+'[7]รายได้-กศผ.'!Y7/10^6</f>
        <v>5.560234506860243</v>
      </c>
      <c r="K155" s="21">
        <f>+'[7]รายได้-กศผ.'!Z7/10^6</f>
        <v>5.3723891901581826</v>
      </c>
      <c r="L155" s="21">
        <f>+'[7]รายได้-กศผ.'!AA7/10^6</f>
        <v>4.6974949394585623</v>
      </c>
      <c r="M155" s="21">
        <f>+'[7]รายได้-กศผ.'!AB7/10^6</f>
        <v>5.5967148796143125</v>
      </c>
      <c r="N155" s="21">
        <f>+'[7]รายได้-กศผ.'!AC7/10^6</f>
        <v>4.8629406525281649</v>
      </c>
      <c r="O155" s="29">
        <f t="shared" si="6"/>
        <v>58.581850000000003</v>
      </c>
      <c r="Q155" s="10">
        <v>1006</v>
      </c>
      <c r="R155" s="10" t="s">
        <v>14</v>
      </c>
      <c r="S155" s="21">
        <f>+'[7]รายได้ค่าน้ำ-กศผ.'!R7/10^6</f>
        <v>3.5819210116761391</v>
      </c>
      <c r="T155" s="21">
        <f>+'[7]รายได้ค่าน้ำ-กศผ.'!S7/10^6</f>
        <v>3.8580186414277788</v>
      </c>
      <c r="U155" s="21">
        <f>+'[7]รายได้ค่าน้ำ-กศผ.'!T7/10^6</f>
        <v>3.8147955184143663</v>
      </c>
      <c r="V155" s="21">
        <f>+'[7]รายได้ค่าน้ำ-กศผ.'!U7/10^6</f>
        <v>4.0064159714240466</v>
      </c>
      <c r="W155" s="21">
        <f>+'[7]รายได้ค่าน้ำ-กศผ.'!V7/10^6</f>
        <v>3.9096680271850888</v>
      </c>
      <c r="X155" s="21">
        <f>+'[7]รายได้ค่าน้ำ-กศผ.'!W7/10^6</f>
        <v>3.9020584596184258</v>
      </c>
      <c r="Y155" s="21">
        <f>+'[7]รายได้ค่าน้ำ-กศผ.'!X7/10^6</f>
        <v>4.5838892016346948</v>
      </c>
      <c r="Z155" s="21">
        <f>+'[7]รายได้ค่าน้ำ-กศผ.'!Y7/10^6</f>
        <v>4.8106705068602436</v>
      </c>
      <c r="AA155" s="21">
        <f>+'[7]รายได้ค่าน้ำ-กศผ.'!Z7/10^6</f>
        <v>4.4548611901581827</v>
      </c>
      <c r="AB155" s="21">
        <f>+'[7]รายได้ค่าน้ำ-กศผ.'!AA7/10^6</f>
        <v>3.9518089394585623</v>
      </c>
      <c r="AC155" s="21">
        <f>+'[7]รายได้ค่าน้ำ-กศผ.'!AB7/10^6</f>
        <v>4.0095648796143122</v>
      </c>
      <c r="AD155" s="21">
        <f>+'[7]รายได้ค่าน้ำ-กศผ.'!AC7/10^6</f>
        <v>3.98182665252815</v>
      </c>
      <c r="AE155" s="29">
        <f t="shared" si="7"/>
        <v>48.865498999999986</v>
      </c>
      <c r="AG155" s="10">
        <v>1006</v>
      </c>
      <c r="AH155" s="10" t="s">
        <v>14</v>
      </c>
      <c r="AI155" s="21">
        <f>+([7]รายได้ค่าบริการ!AB39+[7]รายได้ค่าบริการอื่น!AB39)/10^6</f>
        <v>0.52077499999999999</v>
      </c>
      <c r="AJ155" s="21">
        <f>+([7]รายได้ค่าบริการ!AC39+[7]รายได้ค่าบริการอื่น!AC39)/10^6</f>
        <v>0.52532000000000001</v>
      </c>
      <c r="AK155" s="21">
        <f>+([7]รายได้ค่าบริการ!AD39+[7]รายได้ค่าบริการอื่น!AD39)/10^6</f>
        <v>0.52119400000000005</v>
      </c>
      <c r="AL155" s="21">
        <f>+([7]รายได้ค่าบริการ!AE39+[7]รายได้ค่าบริการอื่น!AE39)/10^6</f>
        <v>0.56457900000000005</v>
      </c>
      <c r="AM155" s="21">
        <f>+([7]รายได้ค่าบริการ!AF39+[7]รายได้ค่าบริการอื่น!AF39)/10^6</f>
        <v>0.52147399999999999</v>
      </c>
      <c r="AN155" s="21">
        <f>+([7]รายได้ค่าบริการ!AG39+[7]รายได้ค่าบริการอื่น!AG39)/10^6</f>
        <v>0.54916200000000004</v>
      </c>
      <c r="AO155" s="21">
        <f>+([7]รายได้ค่าบริการ!AH39+[7]รายได้ค่าบริการอื่น!AH39)/10^6</f>
        <v>0.52292899999999998</v>
      </c>
      <c r="AP155" s="21">
        <f>+([7]รายได้ค่าบริการ!AI39+[7]รายได้ค่าบริการอื่น!AI39)/10^6</f>
        <v>0.58634699999999995</v>
      </c>
      <c r="AQ155" s="21">
        <f>+([7]รายได้ค่าบริการ!AJ39+[7]รายได้ค่าบริการอื่น!AJ39)/10^6</f>
        <v>0.56497799999999998</v>
      </c>
      <c r="AR155" s="21">
        <f>+([7]รายได้ค่าบริการ!AK39+[7]รายได้ค่าบริการอื่น!AK39)/10^6</f>
        <v>0.55595000000000006</v>
      </c>
      <c r="AS155" s="21">
        <f>+([7]รายได้ค่าบริการ!AL39+[7]รายได้ค่าบริการอื่น!AL39)/10^6</f>
        <v>0.55669500000000005</v>
      </c>
      <c r="AT155" s="21">
        <f>+([7]รายได้ค่าบริการ!AM39+[7]รายได้ค่าบริการอื่น!AM39)/10^6</f>
        <v>0.55647800000000003</v>
      </c>
      <c r="AU155" s="29">
        <f t="shared" si="8"/>
        <v>6.5458810000000014</v>
      </c>
      <c r="AW155" s="10">
        <v>1006</v>
      </c>
      <c r="AX155" s="10" t="s">
        <v>14</v>
      </c>
      <c r="AY155" s="21">
        <f>+[7]ค่าติดตั้งสุทธิ!B72/10^6</f>
        <v>0.17280599999999999</v>
      </c>
      <c r="AZ155" s="21">
        <f>+[7]ค่าติดตั้งสุทธิ!C72/10^6</f>
        <v>8.5493E-2</v>
      </c>
      <c r="BA155" s="21">
        <f>+[7]ค่าติดตั้งสุทธิ!D72/10^6</f>
        <v>0.21175099999999999</v>
      </c>
      <c r="BB155" s="21">
        <f>+[7]ค่าติดตั้งสุทธิ!E72/10^6</f>
        <v>9.2372999999999997E-2</v>
      </c>
      <c r="BC155" s="21">
        <f>+[7]ค่าติดตั้งสุทธิ!F72/10^6</f>
        <v>0.18168200000000001</v>
      </c>
      <c r="BD155" s="21">
        <f>+[7]ค่าติดตั้งสุทธิ!G72/10^6</f>
        <v>0.27436100000000002</v>
      </c>
      <c r="BE155" s="21">
        <f>+[7]ค่าติดตั้งสุทธิ!H72/10^6</f>
        <v>9.1410000000000005E-2</v>
      </c>
      <c r="BF155" s="21">
        <f>+[7]ค่าติดตั้งสุทธิ!I72/10^6</f>
        <v>0.163217</v>
      </c>
      <c r="BG155" s="21">
        <f>+[7]ค่าติดตั้งสุทธิ!J72/10^6</f>
        <v>0.35254999999999997</v>
      </c>
      <c r="BH155" s="21">
        <f>+[7]ค่าติดตั้งสุทธิ!K72/10^6</f>
        <v>0.18973599999999999</v>
      </c>
      <c r="BI155" s="21">
        <f>+[7]ค่าติดตั้งสุทธิ!L72/10^6</f>
        <v>1.0304549999999999</v>
      </c>
      <c r="BJ155" s="21">
        <f>+[7]ค่าติดตั้งสุทธิ!M72/10^6</f>
        <v>0.32463900000000001</v>
      </c>
      <c r="BK155" s="29">
        <f t="shared" si="9"/>
        <v>3.1704729999999999</v>
      </c>
    </row>
    <row r="156" spans="1:63" x14ac:dyDescent="0.2">
      <c r="A156" s="10">
        <v>1007</v>
      </c>
      <c r="B156" s="10" t="s">
        <v>15</v>
      </c>
      <c r="C156" s="21">
        <f>+'[7]รายได้-กศผ.'!R8/10^6</f>
        <v>8.1337927115193533</v>
      </c>
      <c r="D156" s="21">
        <f>+'[7]รายได้-กศผ.'!S8/10^6</f>
        <v>8.6211228907092519</v>
      </c>
      <c r="E156" s="21">
        <f>+'[7]รายได้-กศผ.'!T8/10^6</f>
        <v>8.4161433218271107</v>
      </c>
      <c r="F156" s="21">
        <f>+'[7]รายได้-กศผ.'!U8/10^6</f>
        <v>8.5597836883460623</v>
      </c>
      <c r="G156" s="21">
        <f>+'[7]รายได้-กศผ.'!V8/10^6</f>
        <v>8.5318736348635102</v>
      </c>
      <c r="H156" s="21">
        <f>+'[7]รายได้-กศผ.'!W8/10^6</f>
        <v>8.5475683538852376</v>
      </c>
      <c r="I156" s="21">
        <f>+'[7]รายได้-กศผ.'!X8/10^6</f>
        <v>9.585094002984599</v>
      </c>
      <c r="J156" s="21">
        <f>+'[7]รายได้-กศผ.'!Y8/10^6</f>
        <v>9.570283396050435</v>
      </c>
      <c r="K156" s="21">
        <f>+'[7]รายได้-กศผ.'!Z8/10^6</f>
        <v>9.123315035625911</v>
      </c>
      <c r="L156" s="21">
        <f>+'[7]รายได้-กศผ.'!AA8/10^6</f>
        <v>8.7400593877266228</v>
      </c>
      <c r="M156" s="21">
        <f>+'[7]รายได้-กศผ.'!AB8/10^6</f>
        <v>8.594249678055041</v>
      </c>
      <c r="N156" s="21">
        <f>+'[7]รายได้-กศผ.'!AC8/10^6</f>
        <v>8.6742438984068713</v>
      </c>
      <c r="O156" s="29">
        <f t="shared" si="6"/>
        <v>105.09752999999999</v>
      </c>
      <c r="Q156" s="10">
        <v>1007</v>
      </c>
      <c r="R156" s="10" t="s">
        <v>15</v>
      </c>
      <c r="S156" s="21">
        <f>+'[7]รายได้ค่าน้ำ-กศผ.'!R8/10^6</f>
        <v>7.3346837115193528</v>
      </c>
      <c r="T156" s="21">
        <f>+'[7]รายได้ค่าน้ำ-กศผ.'!S8/10^6</f>
        <v>7.6923048907092513</v>
      </c>
      <c r="U156" s="21">
        <f>+'[7]รายได้ค่าน้ำ-กศผ.'!T8/10^6</f>
        <v>7.6040423218271096</v>
      </c>
      <c r="V156" s="21">
        <f>+'[7]รายได้ค่าน้ำ-กศผ.'!U8/10^6</f>
        <v>7.8177186883460621</v>
      </c>
      <c r="W156" s="21">
        <f>+'[7]รายได้ค่าน้ำ-กศผ.'!V8/10^6</f>
        <v>7.631347634863511</v>
      </c>
      <c r="X156" s="21">
        <f>+'[7]รายได้ค่าน้ำ-กศผ.'!W8/10^6</f>
        <v>7.517756353885237</v>
      </c>
      <c r="Y156" s="21">
        <f>+'[7]รายได้ค่าน้ำ-กศผ.'!X8/10^6</f>
        <v>8.5851620029845979</v>
      </c>
      <c r="Z156" s="21">
        <f>+'[7]รายได้ค่าน้ำ-กศผ.'!Y8/10^6</f>
        <v>8.8517183960504351</v>
      </c>
      <c r="AA156" s="21">
        <f>+'[7]รายได้ค่าน้ำ-กศผ.'!Z8/10^6</f>
        <v>8.2358960356259097</v>
      </c>
      <c r="AB156" s="21">
        <f>+'[7]รายได้ค่าน้ำ-กศผ.'!AA8/10^6</f>
        <v>7.6612213877266235</v>
      </c>
      <c r="AC156" s="21">
        <f>+'[7]รายได้ค่าน้ำ-กศผ.'!AB8/10^6</f>
        <v>7.5778176780550401</v>
      </c>
      <c r="AD156" s="21">
        <f>+'[7]รายได้ค่าน้ำ-กศผ.'!AC8/10^6</f>
        <v>7.6420578984068559</v>
      </c>
      <c r="AE156" s="29">
        <f t="shared" si="7"/>
        <v>94.151726999999994</v>
      </c>
      <c r="AG156" s="10">
        <v>1007</v>
      </c>
      <c r="AH156" s="10" t="s">
        <v>15</v>
      </c>
      <c r="AI156" s="21">
        <f>+([7]รายได้ค่าบริการ!AB40+[7]รายได้ค่าบริการอื่น!AB40)/10^6</f>
        <v>0.60596399999999995</v>
      </c>
      <c r="AJ156" s="21">
        <f>+([7]รายได้ค่าบริการ!AC40+[7]รายได้ค่าบริการอื่น!AC40)/10^6</f>
        <v>0.60755499999999996</v>
      </c>
      <c r="AK156" s="21">
        <f>+([7]รายได้ค่าบริการ!AD40+[7]รายได้ค่าบริการอื่น!AD40)/10^6</f>
        <v>0.61349100000000001</v>
      </c>
      <c r="AL156" s="21">
        <f>+([7]รายได้ค่าบริการ!AE40+[7]รายได้ค่าบริการอื่น!AE40)/10^6</f>
        <v>0.631185</v>
      </c>
      <c r="AM156" s="21">
        <f>+([7]รายได้ค่าบริการ!AF40+[7]รายได้ค่าบริการอื่น!AF40)/10^6</f>
        <v>0.62018099999999998</v>
      </c>
      <c r="AN156" s="21">
        <f>+([7]รายได้ค่าบริการ!AG40+[7]รายได้ค่าบริการอื่น!AG40)/10^6</f>
        <v>0.61905600000000005</v>
      </c>
      <c r="AO156" s="21">
        <f>+([7]รายได้ค่าบริการ!AH40+[7]รายได้ค่าบริการอื่น!AH40)/10^6</f>
        <v>0.62226899999999996</v>
      </c>
      <c r="AP156" s="21">
        <f>+([7]รายได้ค่าบริการ!AI40+[7]รายได้ค่าบริการอื่น!AI40)/10^6</f>
        <v>0.629301</v>
      </c>
      <c r="AQ156" s="21">
        <f>+([7]รายได้ค่าบริการ!AJ40+[7]รายได้ค่าบริการอื่น!AJ40)/10^6</f>
        <v>0.62887999999999999</v>
      </c>
      <c r="AR156" s="21">
        <f>+([7]รายได้ค่าบริการ!AK40+[7]รายได้ค่าบริการอื่น!AK40)/10^6</f>
        <v>0.63479600000000003</v>
      </c>
      <c r="AS156" s="21">
        <f>+([7]รายได้ค่าบริการ!AL40+[7]รายได้ค่าบริการอื่น!AL40)/10^6</f>
        <v>0.63624499999999995</v>
      </c>
      <c r="AT156" s="21">
        <f>+([7]รายได้ค่าบริการ!AM40+[7]รายได้ค่าบริการอื่น!AM40)/10^6</f>
        <v>0.63702800000000004</v>
      </c>
      <c r="AU156" s="29">
        <f t="shared" si="8"/>
        <v>7.4859509999999991</v>
      </c>
      <c r="AW156" s="10">
        <v>1007</v>
      </c>
      <c r="AX156" s="10" t="s">
        <v>15</v>
      </c>
      <c r="AY156" s="21">
        <f>+[7]ค่าติดตั้งสุทธิ!B73/10^6</f>
        <v>0.19314500000000001</v>
      </c>
      <c r="AZ156" s="21">
        <f>+[7]ค่าติดตั้งสุทธิ!C73/10^6</f>
        <v>0.32126300000000002</v>
      </c>
      <c r="BA156" s="21">
        <f>+[7]ค่าติดตั้งสุทธิ!D73/10^6</f>
        <v>0.19861000000000001</v>
      </c>
      <c r="BB156" s="21">
        <f>+[7]ค่าติดตั้งสุทธิ!E73/10^6</f>
        <v>0.11088000000000001</v>
      </c>
      <c r="BC156" s="21">
        <f>+[7]ค่าติดตั้งสุทธิ!F73/10^6</f>
        <v>0.28034500000000001</v>
      </c>
      <c r="BD156" s="21">
        <f>+[7]ค่าติดตั้งสุทธิ!G73/10^6</f>
        <v>0.41075600000000001</v>
      </c>
      <c r="BE156" s="21">
        <f>+[7]ค่าติดตั้งสุทธิ!H73/10^6</f>
        <v>0.37766300000000003</v>
      </c>
      <c r="BF156" s="21">
        <f>+[7]ค่าติดตั้งสุทธิ!I73/10^6</f>
        <v>8.9263999999999996E-2</v>
      </c>
      <c r="BG156" s="21">
        <f>+[7]ค่าติดตั้งสุทธิ!J73/10^6</f>
        <v>0.25853900000000002</v>
      </c>
      <c r="BH156" s="21">
        <f>+[7]ค่าติดตั้งสุทธิ!K73/10^6</f>
        <v>0.44404199999999999</v>
      </c>
      <c r="BI156" s="21">
        <f>+[7]ค่าติดตั้งสุทธิ!L73/10^6</f>
        <v>0.380187</v>
      </c>
      <c r="BJ156" s="21">
        <f>+[7]ค่าติดตั้งสุทธิ!M73/10^6</f>
        <v>0.39515699999999998</v>
      </c>
      <c r="BK156" s="29">
        <f t="shared" si="9"/>
        <v>3.4598509999999996</v>
      </c>
    </row>
    <row r="157" spans="1:63" x14ac:dyDescent="0.2">
      <c r="A157" s="10">
        <v>1008</v>
      </c>
      <c r="B157" s="10" t="s">
        <v>16</v>
      </c>
      <c r="C157" s="21">
        <f>+'[7]รายได้-กศผ.'!R9/10^6</f>
        <v>1.813076059715099</v>
      </c>
      <c r="D157" s="21">
        <f>+'[7]รายได้-กศผ.'!S9/10^6</f>
        <v>1.8675204724298002</v>
      </c>
      <c r="E157" s="21">
        <f>+'[7]รายได้-กศผ.'!T9/10^6</f>
        <v>1.8869466844849216</v>
      </c>
      <c r="F157" s="21">
        <f>+'[7]รายได้-กศผ.'!U9/10^6</f>
        <v>2.0399671253773413</v>
      </c>
      <c r="G157" s="21">
        <f>+'[7]รายได้-กศผ.'!V9/10^6</f>
        <v>2.1025229850474911</v>
      </c>
      <c r="H157" s="21">
        <f>+'[7]รายได้-กศผ.'!W9/10^6</f>
        <v>2.0093922363328862</v>
      </c>
      <c r="I157" s="21">
        <f>+'[7]รายได้-กศผ.'!X9/10^6</f>
        <v>2.2772734872509517</v>
      </c>
      <c r="J157" s="21">
        <f>+'[7]รายได้-กศผ.'!Y9/10^6</f>
        <v>2.4290170012240373</v>
      </c>
      <c r="K157" s="21">
        <f>+'[7]รายได้-กศผ.'!Z9/10^6</f>
        <v>2.2120514936429756</v>
      </c>
      <c r="L157" s="21">
        <f>+'[7]รายได้-กศผ.'!AA9/10^6</f>
        <v>2.1489370990321341</v>
      </c>
      <c r="M157" s="21">
        <f>+'[7]รายได้-กศผ.'!AB9/10^6</f>
        <v>2.1963594287144046</v>
      </c>
      <c r="N157" s="21">
        <f>+'[7]รายได้-กศผ.'!AC9/10^6</f>
        <v>2.1737559267479574</v>
      </c>
      <c r="O157" s="29">
        <f t="shared" si="6"/>
        <v>25.15682</v>
      </c>
      <c r="Q157" s="10">
        <v>1008</v>
      </c>
      <c r="R157" s="10" t="s">
        <v>16</v>
      </c>
      <c r="S157" s="21">
        <f>+'[7]รายได้ค่าน้ำ-กศผ.'!R9/10^6</f>
        <v>1.642496059715099</v>
      </c>
      <c r="T157" s="21">
        <f>+'[7]รายได้ค่าน้ำ-กศผ.'!S9/10^6</f>
        <v>1.7001684724298003</v>
      </c>
      <c r="U157" s="21">
        <f>+'[7]รายได้ค่าน้ำ-กศผ.'!T9/10^6</f>
        <v>1.7047886844849216</v>
      </c>
      <c r="V157" s="21">
        <f>+'[7]รายได้ค่าน้ำ-กศผ.'!U9/10^6</f>
        <v>1.8745211253773413</v>
      </c>
      <c r="W157" s="21">
        <f>+'[7]รายได้ค่าน้ำ-กศผ.'!V9/10^6</f>
        <v>1.8560159850474913</v>
      </c>
      <c r="X157" s="21">
        <f>+'[7]รายได้ค่าน้ำ-กศผ.'!W9/10^6</f>
        <v>1.8265802363328862</v>
      </c>
      <c r="Y157" s="21">
        <f>+'[7]รายได้ค่าน้ำ-กศผ.'!X9/10^6</f>
        <v>2.0724474872509515</v>
      </c>
      <c r="Z157" s="21">
        <f>+'[7]รายได้ค่าน้ำ-กศผ.'!Y9/10^6</f>
        <v>2.2510410012240372</v>
      </c>
      <c r="AA157" s="21">
        <f>+'[7]รายได้ค่าน้ำ-กศผ.'!Z9/10^6</f>
        <v>2.0271024936429756</v>
      </c>
      <c r="AB157" s="21">
        <f>+'[7]รายได้ค่าน้ำ-กศผ.'!AA9/10^6</f>
        <v>1.9577870990321342</v>
      </c>
      <c r="AC157" s="21">
        <f>+'[7]รายได้ค่าน้ำ-กศผ.'!AB9/10^6</f>
        <v>2.0103184287144047</v>
      </c>
      <c r="AD157" s="21">
        <f>+'[7]รายได้ค่าน้ำ-กศผ.'!AC9/10^6</f>
        <v>2.0002919267479533</v>
      </c>
      <c r="AE157" s="29">
        <f t="shared" si="7"/>
        <v>22.923558999999994</v>
      </c>
      <c r="AG157" s="10">
        <v>1008</v>
      </c>
      <c r="AH157" s="10" t="s">
        <v>16</v>
      </c>
      <c r="AI157" s="21">
        <f>+([7]รายได้ค่าบริการ!AB41+[7]รายได้ค่าบริการอื่น!AB41)/10^6</f>
        <v>0.14768300000000001</v>
      </c>
      <c r="AJ157" s="21">
        <f>+([7]รายได้ค่าบริการ!AC41+[7]รายได้ค่าบริการอื่น!AC41)/10^6</f>
        <v>0.14701700000000001</v>
      </c>
      <c r="AK157" s="21">
        <f>+([7]รายได้ค่าบริการ!AD41+[7]รายได้ค่าบริการอื่น!AD41)/10^6</f>
        <v>0.14935999999999999</v>
      </c>
      <c r="AL157" s="21">
        <f>+([7]รายได้ค่าบริการ!AE41+[7]รายได้ค่าบริการอื่น!AE41)/10^6</f>
        <v>0.14791599999999999</v>
      </c>
      <c r="AM157" s="21">
        <f>+([7]รายได้ค่าบริการ!AF41+[7]รายได้ค่าบริการอื่น!AF41)/10^6</f>
        <v>0.14903</v>
      </c>
      <c r="AN157" s="21">
        <f>+([7]รายได้ค่าบริการ!AG41+[7]รายได้ค่าบริการอื่น!AG41)/10^6</f>
        <v>0.148701</v>
      </c>
      <c r="AO157" s="21">
        <f>+([7]รายได้ค่าบริการ!AH41+[7]รายได้ค่าบริการอื่น!AH41)/10^6</f>
        <v>0.16078999999999999</v>
      </c>
      <c r="AP157" s="21">
        <f>+([7]รายได้ค่าบริการ!AI41+[7]รายได้ค่าบริการอื่น!AI41)/10^6</f>
        <v>0.16402</v>
      </c>
      <c r="AQ157" s="21">
        <f>+([7]รายได้ค่าบริการ!AJ41+[7]รายได้ค่าบริการอื่น!AJ41)/10^6</f>
        <v>0.16084699999999999</v>
      </c>
      <c r="AR157" s="21">
        <f>+([7]รายได้ค่าบริการ!AK41+[7]รายได้ค่าบริการอื่น!AK41)/10^6</f>
        <v>0.164267</v>
      </c>
      <c r="AS157" s="21">
        <f>+([7]รายได้ค่าบริการ!AL41+[7]รายได้ค่าบริการอื่น!AL41)/10^6</f>
        <v>0.16777800000000001</v>
      </c>
      <c r="AT157" s="21">
        <f>+([7]รายได้ค่าบริการ!AM41+[7]รายได้ค่าบริการอื่น!AM41)/10^6</f>
        <v>0.165051</v>
      </c>
      <c r="AU157" s="29">
        <f t="shared" si="8"/>
        <v>1.87246</v>
      </c>
      <c r="AW157" s="10">
        <v>1008</v>
      </c>
      <c r="AX157" s="10" t="s">
        <v>16</v>
      </c>
      <c r="AY157" s="21">
        <f>+[7]ค่าติดตั้งสุทธิ!B74/10^6</f>
        <v>2.2897000000000001E-2</v>
      </c>
      <c r="AZ157" s="21">
        <f>+[7]ค่าติดตั้งสุทธิ!C74/10^6</f>
        <v>2.0334999999999999E-2</v>
      </c>
      <c r="BA157" s="21">
        <f>+[7]ค่าติดตั้งสุทธิ!D74/10^6</f>
        <v>3.2798000000000001E-2</v>
      </c>
      <c r="BB157" s="21">
        <f>+[7]ค่าติดตั้งสุทธิ!E74/10^6</f>
        <v>1.753E-2</v>
      </c>
      <c r="BC157" s="21">
        <f>+[7]ค่าติดตั้งสุทธิ!F74/10^6</f>
        <v>9.7476999999999994E-2</v>
      </c>
      <c r="BD157" s="21">
        <f>+[7]ค่าติดตั้งสุทธิ!G74/10^6</f>
        <v>3.4111000000000002E-2</v>
      </c>
      <c r="BE157" s="21">
        <f>+[7]ค่าติดตั้งสุทธิ!H74/10^6</f>
        <v>4.4035999999999999E-2</v>
      </c>
      <c r="BF157" s="21">
        <f>+[7]ค่าติดตั้งสุทธิ!I74/10^6</f>
        <v>1.3956E-2</v>
      </c>
      <c r="BG157" s="21">
        <f>+[7]ค่าติดตั้งสุทธิ!J74/10^6</f>
        <v>2.4101999999999998E-2</v>
      </c>
      <c r="BH157" s="21">
        <f>+[7]ค่าติดตั้งสุทธิ!K74/10^6</f>
        <v>2.6883000000000001E-2</v>
      </c>
      <c r="BI157" s="21">
        <f>+[7]ค่าติดตั้งสุทธิ!L74/10^6</f>
        <v>1.8263000000000001E-2</v>
      </c>
      <c r="BJ157" s="21">
        <f>+[7]ค่าติดตั้งสุทธิ!M74/10^6</f>
        <v>8.4139999999999996E-3</v>
      </c>
      <c r="BK157" s="29">
        <f t="shared" si="9"/>
        <v>0.36080200000000001</v>
      </c>
    </row>
    <row r="158" spans="1:63" x14ac:dyDescent="0.2">
      <c r="A158" s="10">
        <v>1009</v>
      </c>
      <c r="B158" s="10" t="s">
        <v>17</v>
      </c>
      <c r="C158" s="21">
        <f>+'[7]รายได้-กศผ.'!R10/10^6</f>
        <v>2.1565390596959935</v>
      </c>
      <c r="D158" s="21">
        <f>+'[7]รายได้-กศผ.'!S10/10^6</f>
        <v>2.0220511798830767</v>
      </c>
      <c r="E158" s="21">
        <f>+'[7]รายได้-กศผ.'!T10/10^6</f>
        <v>1.9487265332754022</v>
      </c>
      <c r="F158" s="21">
        <f>+'[7]รายได้-กศผ.'!U10/10^6</f>
        <v>2.0044239349648265</v>
      </c>
      <c r="G158" s="21">
        <f>+'[7]รายได้-กศผ.'!V10/10^6</f>
        <v>2.0174316079732644</v>
      </c>
      <c r="H158" s="21">
        <f>+'[7]รายได้-กศผ.'!W10/10^6</f>
        <v>1.9553848923365311</v>
      </c>
      <c r="I158" s="21">
        <f>+'[7]รายได้-กศผ.'!X10/10^6</f>
        <v>2.1376661962996781</v>
      </c>
      <c r="J158" s="21">
        <f>+'[7]รายได้-กศผ.'!Y10/10^6</f>
        <v>2.2905558076130239</v>
      </c>
      <c r="K158" s="21">
        <f>+'[7]รายได้-กศผ.'!Z10/10^6</f>
        <v>2.2419476365305577</v>
      </c>
      <c r="L158" s="21">
        <f>+'[7]รายได้-กศผ.'!AA10/10^6</f>
        <v>2.1361409316063455</v>
      </c>
      <c r="M158" s="21">
        <f>+'[7]รายได้-กศผ.'!AB10/10^6</f>
        <v>2.146976777831977</v>
      </c>
      <c r="N158" s="21">
        <f>+'[7]รายได้-กศผ.'!AC10/10^6</f>
        <v>2.1649554419893238</v>
      </c>
      <c r="O158" s="29">
        <f t="shared" si="6"/>
        <v>25.222799999999999</v>
      </c>
      <c r="Q158" s="10">
        <v>1009</v>
      </c>
      <c r="R158" s="10" t="s">
        <v>17</v>
      </c>
      <c r="S158" s="21">
        <f>+'[7]รายได้ค่าน้ำ-กศผ.'!R10/10^6</f>
        <v>1.7663840596959937</v>
      </c>
      <c r="T158" s="21">
        <f>+'[7]รายได้ค่าน้ำ-กศผ.'!S10/10^6</f>
        <v>1.8225831798830767</v>
      </c>
      <c r="U158" s="21">
        <f>+'[7]รายได้ค่าน้ำ-กศผ.'!T10/10^6</f>
        <v>1.7512255332754021</v>
      </c>
      <c r="V158" s="21">
        <f>+'[7]รายได้ค่าน้ำ-กศผ.'!U10/10^6</f>
        <v>1.8093759349648264</v>
      </c>
      <c r="W158" s="21">
        <f>+'[7]รายได้ค่าน้ำ-กศผ.'!V10/10^6</f>
        <v>1.8245346079732643</v>
      </c>
      <c r="X158" s="21">
        <f>+'[7]รายได้ค่าน้ำ-กศผ.'!W10/10^6</f>
        <v>1.7291318923365311</v>
      </c>
      <c r="Y158" s="21">
        <f>+'[7]รายได้ค่าน้ำ-กศผ.'!X10/10^6</f>
        <v>1.9355531962996781</v>
      </c>
      <c r="Z158" s="21">
        <f>+'[7]รายได้ค่าน้ำ-กศผ.'!Y10/10^6</f>
        <v>2.0944168076130238</v>
      </c>
      <c r="AA158" s="21">
        <f>+'[7]รายได้ค่าน้ำ-กศผ.'!Z10/10^6</f>
        <v>2.0412886365305578</v>
      </c>
      <c r="AB158" s="21">
        <f>+'[7]รายได้ค่าน้ำ-กศผ.'!AA10/10^6</f>
        <v>1.9442399316063455</v>
      </c>
      <c r="AC158" s="21">
        <f>+'[7]รายได้ค่าน้ำ-กศผ.'!AB10/10^6</f>
        <v>1.9084847778319773</v>
      </c>
      <c r="AD158" s="21">
        <f>+'[7]รายได้ค่าน้ำ-กศผ.'!AC10/10^6</f>
        <v>1.9103724419893235</v>
      </c>
      <c r="AE158" s="29">
        <f t="shared" si="7"/>
        <v>22.537591000000003</v>
      </c>
      <c r="AG158" s="10">
        <v>1009</v>
      </c>
      <c r="AH158" s="10" t="s">
        <v>17</v>
      </c>
      <c r="AI158" s="21">
        <f>+([7]รายได้ค่าบริการ!AB42+[7]รายได้ค่าบริการอื่น!AB42)/10^6</f>
        <v>0.173648</v>
      </c>
      <c r="AJ158" s="21">
        <f>+([7]รายได้ค่าบริการ!AC42+[7]รายได้ค่าบริการอื่น!AC42)/10^6</f>
        <v>0.17272100000000001</v>
      </c>
      <c r="AK158" s="21">
        <f>+([7]รายได้ค่าบริการ!AD42+[7]รายได้ค่าบริการอื่น!AD42)/10^6</f>
        <v>0.175432</v>
      </c>
      <c r="AL158" s="21">
        <f>+([7]รายได้ค่าบริการ!AE42+[7]รายได้ค่าบริการอื่น!AE42)/10^6</f>
        <v>0.17127600000000001</v>
      </c>
      <c r="AM158" s="21">
        <f>+([7]รายได้ค่าบริการ!AF42+[7]รายได้ค่าบริการอื่น!AF42)/10^6</f>
        <v>0.173903</v>
      </c>
      <c r="AN158" s="21">
        <f>+([7]รายได้ค่าบริการ!AG42+[7]รายได้ค่าบริการอื่น!AG42)/10^6</f>
        <v>0.17578299999999999</v>
      </c>
      <c r="AO158" s="21">
        <f>+([7]รายได้ค่าบริการ!AH42+[7]รายได้ค่าบริการอื่น!AH42)/10^6</f>
        <v>0.17502499999999999</v>
      </c>
      <c r="AP158" s="21">
        <f>+([7]รายได้ค่าบริการ!AI42+[7]รายได้ค่าบริการอื่น!AI42)/10^6</f>
        <v>0.17729700000000001</v>
      </c>
      <c r="AQ158" s="21">
        <f>+([7]รายได้ค่าบริการ!AJ42+[7]รายได้ค่าบริการอื่น!AJ42)/10^6</f>
        <v>0.172567</v>
      </c>
      <c r="AR158" s="21">
        <f>+([7]รายได้ค่าบริการ!AK42+[7]รายได้ค่าบริการอื่น!AK42)/10^6</f>
        <v>0.17141700000000001</v>
      </c>
      <c r="AS158" s="21">
        <f>+([7]รายได้ค่าบริการ!AL42+[7]รายได้ค่าบริการอื่น!AL42)/10^6</f>
        <v>0.17397299999999999</v>
      </c>
      <c r="AT158" s="21">
        <f>+([7]รายได้ค่าบริการ!AM42+[7]รายได้ค่าบริการอื่น!AM42)/10^6</f>
        <v>0.17624799999999999</v>
      </c>
      <c r="AU158" s="29">
        <f t="shared" si="8"/>
        <v>2.0892900000000001</v>
      </c>
      <c r="AW158" s="10">
        <v>1009</v>
      </c>
      <c r="AX158" s="10" t="s">
        <v>17</v>
      </c>
      <c r="AY158" s="21">
        <f>+[7]ค่าติดตั้งสุทธิ!B75/10^6</f>
        <v>0.21650700000000001</v>
      </c>
      <c r="AZ158" s="21">
        <f>+[7]ค่าติดตั้งสุทธิ!C75/10^6</f>
        <v>2.6747E-2</v>
      </c>
      <c r="BA158" s="21">
        <f>+[7]ค่าติดตั้งสุทธิ!D75/10^6</f>
        <v>2.2068999999999998E-2</v>
      </c>
      <c r="BB158" s="21">
        <f>+[7]ค่าติดตั้งสุทธิ!E75/10^6</f>
        <v>2.3772000000000001E-2</v>
      </c>
      <c r="BC158" s="21">
        <f>+[7]ค่าติดตั้งสุทธิ!F75/10^6</f>
        <v>1.8994E-2</v>
      </c>
      <c r="BD158" s="21">
        <f>+[7]ค่าติดตั้งสุทธิ!G75/10^6</f>
        <v>5.0470000000000001E-2</v>
      </c>
      <c r="BE158" s="21">
        <f>+[7]ค่าติดตั้งสุทธิ!H75/10^6</f>
        <v>2.7088000000000001E-2</v>
      </c>
      <c r="BF158" s="21">
        <f>+[7]ค่าติดตั้งสุทธิ!I75/10^6</f>
        <v>1.8842000000000001E-2</v>
      </c>
      <c r="BG158" s="21">
        <f>+[7]ค่าติดตั้งสุทธิ!J75/10^6</f>
        <v>2.8091999999999999E-2</v>
      </c>
      <c r="BH158" s="21">
        <f>+[7]ค่าติดตั้งสุทธิ!K75/10^6</f>
        <v>2.0483999999999999E-2</v>
      </c>
      <c r="BI158" s="21">
        <f>+[7]ค่าติดตั้งสุทธิ!L75/10^6</f>
        <v>6.4519000000000007E-2</v>
      </c>
      <c r="BJ158" s="21">
        <f>+[7]ค่าติดตั้งสุทธิ!M75/10^6</f>
        <v>7.8333E-2</v>
      </c>
      <c r="BK158" s="29">
        <f t="shared" si="9"/>
        <v>0.59591700000000003</v>
      </c>
    </row>
    <row r="159" spans="1:63" x14ac:dyDescent="0.2">
      <c r="A159" s="10">
        <v>1010</v>
      </c>
      <c r="B159" s="10" t="s">
        <v>19</v>
      </c>
      <c r="C159" s="21">
        <f>+'[7]รายได้-กศผ.'!R11/10^6</f>
        <v>2.5673417139898587</v>
      </c>
      <c r="D159" s="21">
        <f>+'[7]รายได้-กศผ.'!S11/10^6</f>
        <v>2.5897387987662612</v>
      </c>
      <c r="E159" s="21">
        <f>+'[7]รายได้-กศผ.'!T11/10^6</f>
        <v>2.6306263827951386</v>
      </c>
      <c r="F159" s="21">
        <f>+'[7]รายได้-กศผ.'!U11/10^6</f>
        <v>2.726454909991527</v>
      </c>
      <c r="G159" s="21">
        <f>+'[7]รายได้-กศผ.'!V11/10^6</f>
        <v>2.6368569687205867</v>
      </c>
      <c r="H159" s="21">
        <f>+'[7]รายได้-กศผ.'!W11/10^6</f>
        <v>2.6345595116565517</v>
      </c>
      <c r="I159" s="21">
        <f>+'[7]รายได้-กศผ.'!X11/10^6</f>
        <v>3.0263003253067873</v>
      </c>
      <c r="J159" s="21">
        <f>+'[7]รายได้-กศผ.'!Y11/10^6</f>
        <v>3.089063466142862</v>
      </c>
      <c r="K159" s="21">
        <f>+'[7]รายได้-กศผ.'!Z11/10^6</f>
        <v>2.9971685262925836</v>
      </c>
      <c r="L159" s="21">
        <f>+'[7]รายได้-กศผ.'!AA11/10^6</f>
        <v>2.5756654744074687</v>
      </c>
      <c r="M159" s="21">
        <f>+'[7]รายได้-กศผ.'!AB11/10^6</f>
        <v>2.5627571661682813</v>
      </c>
      <c r="N159" s="21">
        <f>+'[7]รายได้-กศผ.'!AC11/10^6</f>
        <v>2.7005767557620897</v>
      </c>
      <c r="O159" s="29">
        <f t="shared" si="6"/>
        <v>32.737109999999994</v>
      </c>
      <c r="Q159" s="10">
        <v>1010</v>
      </c>
      <c r="R159" s="10" t="s">
        <v>19</v>
      </c>
      <c r="S159" s="21">
        <f>+'[7]รายได้ค่าน้ำ-กศผ.'!R11/10^6</f>
        <v>2.3242017139898583</v>
      </c>
      <c r="T159" s="21">
        <f>+'[7]รายได้ค่าน้ำ-กศผ.'!S11/10^6</f>
        <v>2.3606227987662614</v>
      </c>
      <c r="U159" s="21">
        <f>+'[7]รายได้ค่าน้ำ-กศผ.'!T11/10^6</f>
        <v>2.3603323827951388</v>
      </c>
      <c r="V159" s="21">
        <f>+'[7]รายได้ค่าน้ำ-กศผ.'!U11/10^6</f>
        <v>2.4778969099915269</v>
      </c>
      <c r="W159" s="21">
        <f>+'[7]รายได้ค่าน้ำ-กศผ.'!V11/10^6</f>
        <v>2.4152549687205864</v>
      </c>
      <c r="X159" s="21">
        <f>+'[7]รายได้ค่าน้ำ-กศผ.'!W11/10^6</f>
        <v>2.3884735116565516</v>
      </c>
      <c r="Y159" s="21">
        <f>+'[7]รายได้ค่าน้ำ-กศผ.'!X11/10^6</f>
        <v>2.7950673253067873</v>
      </c>
      <c r="Z159" s="21">
        <f>+'[7]รายได้ค่าน้ำ-กศผ.'!Y11/10^6</f>
        <v>2.8353994661428623</v>
      </c>
      <c r="AA159" s="21">
        <f>+'[7]รายได้ค่าน้ำ-กศผ.'!Z11/10^6</f>
        <v>2.7499405262925833</v>
      </c>
      <c r="AB159" s="21">
        <f>+'[7]รายได้ค่าน้ำ-กศผ.'!AA11/10^6</f>
        <v>2.3472044744074689</v>
      </c>
      <c r="AC159" s="21">
        <f>+'[7]รายได้ค่าน้ำ-กศผ.'!AB11/10^6</f>
        <v>2.3215241661682815</v>
      </c>
      <c r="AD159" s="21">
        <f>+'[7]รายได้ค่าน้ำ-กศผ.'!AC11/10^6</f>
        <v>2.4382887557620894</v>
      </c>
      <c r="AE159" s="29">
        <f t="shared" si="7"/>
        <v>29.814206999999996</v>
      </c>
      <c r="AG159" s="10">
        <v>1010</v>
      </c>
      <c r="AH159" s="10" t="s">
        <v>19</v>
      </c>
      <c r="AI159" s="21">
        <f>+([7]รายได้ค่าบริการ!AB43+[7]รายได้ค่าบริการอื่น!AB43)/10^6</f>
        <v>0.21301999999999999</v>
      </c>
      <c r="AJ159" s="21">
        <f>+([7]รายได้ค่าบริการ!AC43+[7]รายได้ค่าบริการอื่น!AC43)/10^6</f>
        <v>0.21428</v>
      </c>
      <c r="AK159" s="21">
        <f>+([7]รายได้ค่าบริการ!AD43+[7]รายได้ค่าบริการอื่น!AD43)/10^6</f>
        <v>0.26456600000000002</v>
      </c>
      <c r="AL159" s="21">
        <f>+([7]รายได้ค่าบริการ!AE43+[7]รายได้ค่าบริการอื่น!AE43)/10^6</f>
        <v>0.216943</v>
      </c>
      <c r="AM159" s="21">
        <f>+([7]รายได้ค่าบริการ!AF43+[7]รายได้ค่าบริการอื่น!AF43)/10^6</f>
        <v>0.20952799999999999</v>
      </c>
      <c r="AN159" s="21">
        <f>+([7]รายได้ค่าบริการ!AG43+[7]รายได้ค่าบริการอื่น!AG43)/10^6</f>
        <v>0.222361</v>
      </c>
      <c r="AO159" s="21">
        <f>+([7]รายได้ค่าบริการ!AH43+[7]รายได้ค่าบริการอื่น!AH43)/10^6</f>
        <v>0.208479</v>
      </c>
      <c r="AP159" s="21">
        <f>+([7]รายได้ค่าบริการ!AI43+[7]รายได้ค่าบริการอื่น!AI43)/10^6</f>
        <v>0.23441300000000001</v>
      </c>
      <c r="AQ159" s="21">
        <f>+([7]รายได้ค่าบริการ!AJ43+[7]รายได้ค่าบริการอื่น!AJ43)/10^6</f>
        <v>0.21776100000000001</v>
      </c>
      <c r="AR159" s="21">
        <f>+([7]รายได้ค่าบริการ!AK43+[7]รายได้ค่าบริการอื่น!AK43)/10^6</f>
        <v>0.21301800000000001</v>
      </c>
      <c r="AS159" s="21">
        <f>+([7]รายได้ค่าบริการ!AL43+[7]รายได้ค่าบริการอื่น!AL43)/10^6</f>
        <v>0.22447800000000001</v>
      </c>
      <c r="AT159" s="21">
        <f>+([7]รายได้ค่าบริการ!AM43+[7]รายได้ค่าบริการอื่น!AM43)/10^6</f>
        <v>0.24640400000000001</v>
      </c>
      <c r="AU159" s="29">
        <f t="shared" si="8"/>
        <v>2.6852510000000001</v>
      </c>
      <c r="AW159" s="10">
        <v>1010</v>
      </c>
      <c r="AX159" s="10" t="s">
        <v>19</v>
      </c>
      <c r="AY159" s="21">
        <f>+[7]ค่าติดตั้งสุทธิ!B76/10^6</f>
        <v>3.0120000000000001E-2</v>
      </c>
      <c r="AZ159" s="21">
        <f>+[7]ค่าติดตั้งสุทธิ!C76/10^6</f>
        <v>1.4836E-2</v>
      </c>
      <c r="BA159" s="21">
        <f>+[7]ค่าติดตั้งสุทธิ!D76/10^6</f>
        <v>5.7279999999999996E-3</v>
      </c>
      <c r="BB159" s="21">
        <f>+[7]ค่าติดตั้งสุทธิ!E76/10^6</f>
        <v>3.1614999999999997E-2</v>
      </c>
      <c r="BC159" s="21">
        <f>+[7]ค่าติดตั้งสุทธิ!F76/10^6</f>
        <v>1.2074E-2</v>
      </c>
      <c r="BD159" s="21">
        <f>+[7]ค่าติดตั้งสุทธิ!G76/10^6</f>
        <v>2.3725E-2</v>
      </c>
      <c r="BE159" s="21">
        <f>+[7]ค่าติดตั้งสุทธิ!H76/10^6</f>
        <v>2.2754E-2</v>
      </c>
      <c r="BF159" s="21">
        <f>+[7]ค่าติดตั้งสุทธิ!I76/10^6</f>
        <v>1.9251000000000001E-2</v>
      </c>
      <c r="BG159" s="21">
        <f>+[7]ค่าติดตั้งสุทธิ!J76/10^6</f>
        <v>2.9467E-2</v>
      </c>
      <c r="BH159" s="21">
        <f>+[7]ค่าติดตั้งสุทธิ!K76/10^6</f>
        <v>1.5443E-2</v>
      </c>
      <c r="BI159" s="21">
        <f>+[7]ค่าติดตั้งสุทธิ!L76/10^6</f>
        <v>1.6754999999999999E-2</v>
      </c>
      <c r="BJ159" s="21">
        <f>+[7]ค่าติดตั้งสุทธิ!M76/10^6</f>
        <v>1.5882E-2</v>
      </c>
      <c r="BK159" s="29">
        <f t="shared" si="9"/>
        <v>0.23765</v>
      </c>
    </row>
    <row r="160" spans="1:63" x14ac:dyDescent="0.2">
      <c r="A160" s="10">
        <v>1011</v>
      </c>
      <c r="B160" s="10" t="s">
        <v>20</v>
      </c>
      <c r="C160" s="21">
        <f>+'[7]รายได้-กศผ.'!R12/10^6</f>
        <v>1.5833796345727114</v>
      </c>
      <c r="D160" s="21">
        <f>+'[7]รายได้-กศผ.'!S12/10^6</f>
        <v>1.6558713716266993</v>
      </c>
      <c r="E160" s="21">
        <f>+'[7]รายได้-กศผ.'!T12/10^6</f>
        <v>1.6030581256469616</v>
      </c>
      <c r="F160" s="21">
        <f>+'[7]รายได้-กศผ.'!U12/10^6</f>
        <v>1.680140308712381</v>
      </c>
      <c r="G160" s="21">
        <f>+'[7]รายได้-กศผ.'!V12/10^6</f>
        <v>1.6682075418414231</v>
      </c>
      <c r="H160" s="21">
        <f>+'[7]รายได้-กศผ.'!W12/10^6</f>
        <v>1.6713640634985509</v>
      </c>
      <c r="I160" s="21">
        <f>+'[7]รายได้-กศผ.'!X12/10^6</f>
        <v>1.9335078529886158</v>
      </c>
      <c r="J160" s="21">
        <f>+'[7]รายได้-กศผ.'!Y12/10^6</f>
        <v>2.0607626857213424</v>
      </c>
      <c r="K160" s="21">
        <f>+'[7]รายได้-กศผ.'!Z12/10^6</f>
        <v>1.9416303770107886</v>
      </c>
      <c r="L160" s="21">
        <f>+'[7]รายได้-กศผ.'!AA12/10^6</f>
        <v>1.696061565033175</v>
      </c>
      <c r="M160" s="21">
        <f>+'[7]รายได้-กศผ.'!AB12/10^6</f>
        <v>1.6688281404342908</v>
      </c>
      <c r="N160" s="21">
        <f>+'[7]รายได้-กศผ.'!AC12/10^6</f>
        <v>1.6076483329130615</v>
      </c>
      <c r="O160" s="29">
        <f t="shared" si="6"/>
        <v>20.77046</v>
      </c>
      <c r="Q160" s="10">
        <v>1011</v>
      </c>
      <c r="R160" s="10" t="s">
        <v>20</v>
      </c>
      <c r="S160" s="21">
        <f>+'[7]รายได้ค่าน้ำ-กศผ.'!R12/10^6</f>
        <v>1.3953226345727112</v>
      </c>
      <c r="T160" s="21">
        <f>+'[7]รายได้ค่าน้ำ-กศผ.'!S12/10^6</f>
        <v>1.4311353716266992</v>
      </c>
      <c r="U160" s="21">
        <f>+'[7]รายได้ค่าน้ำ-กศผ.'!T12/10^6</f>
        <v>1.4227381256469616</v>
      </c>
      <c r="V160" s="21">
        <f>+'[7]รายได้ค่าน้ำ-กศผ.'!U12/10^6</f>
        <v>1.469549308712381</v>
      </c>
      <c r="W160" s="21">
        <f>+'[7]รายได้ค่าน้ำ-กศผ.'!V12/10^6</f>
        <v>1.4691625418414231</v>
      </c>
      <c r="X160" s="21">
        <f>+'[7]รายได้ค่าน้ำ-กศผ.'!W12/10^6</f>
        <v>1.4310250634985511</v>
      </c>
      <c r="Y160" s="21">
        <f>+'[7]รายได้ค่าน้ำ-กศผ.'!X12/10^6</f>
        <v>1.720221852988616</v>
      </c>
      <c r="Z160" s="21">
        <f>+'[7]รายได้ค่าน้ำ-กศผ.'!Y12/10^6</f>
        <v>1.8531246857213421</v>
      </c>
      <c r="AA160" s="21">
        <f>+'[7]รายได้ค่าน้ำ-กศผ.'!Z12/10^6</f>
        <v>1.7373913770107885</v>
      </c>
      <c r="AB160" s="21">
        <f>+'[7]รายได้ค่าน้ำ-กศผ.'!AA12/10^6</f>
        <v>1.481840565033175</v>
      </c>
      <c r="AC160" s="21">
        <f>+'[7]รายได้ค่าน้ำ-กศผ.'!AB12/10^6</f>
        <v>1.4534491404342909</v>
      </c>
      <c r="AD160" s="21">
        <f>+'[7]รายได้ค่าน้ำ-กศผ.'!AC12/10^6</f>
        <v>1.4025713329130578</v>
      </c>
      <c r="AE160" s="29">
        <f t="shared" si="7"/>
        <v>18.267531999999996</v>
      </c>
      <c r="AG160" s="10">
        <v>1011</v>
      </c>
      <c r="AH160" s="10" t="s">
        <v>20</v>
      </c>
      <c r="AI160" s="21">
        <f>+([7]รายได้ค่าบริการ!AB44+[7]รายได้ค่าบริการอื่น!AB44)/10^6</f>
        <v>0.170012</v>
      </c>
      <c r="AJ160" s="21">
        <f>+([7]รายได้ค่าบริการ!AC44+[7]รายได้ค่าบริการอื่น!AC44)/10^6</f>
        <v>0.16887099999999999</v>
      </c>
      <c r="AK160" s="21">
        <f>+([7]รายได้ค่าบริการ!AD44+[7]รายได้ค่าบริการอื่น!AD44)/10^6</f>
        <v>0.16945299999999999</v>
      </c>
      <c r="AL160" s="21">
        <f>+([7]รายได้ค่าบริการ!AE44+[7]รายได้ค่าบริการอื่น!AE44)/10^6</f>
        <v>0.169962</v>
      </c>
      <c r="AM160" s="21">
        <f>+([7]รายได้ค่าบริการ!AF44+[7]รายได้ค่าบริการอื่น!AF44)/10^6</f>
        <v>0.16900399999999999</v>
      </c>
      <c r="AN160" s="21">
        <f>+([7]รายได้ค่าบริการ!AG44+[7]รายได้ค่าบริการอื่น!AG44)/10^6</f>
        <v>0.17347000000000001</v>
      </c>
      <c r="AO160" s="21">
        <f>+([7]รายได้ค่าบริการ!AH44+[7]รายได้ค่าบริการอื่น!AH44)/10^6</f>
        <v>0.172961</v>
      </c>
      <c r="AP160" s="21">
        <f>+([7]รายได้ค่าบริการ!AI44+[7]รายได้ค่าบริการอื่น!AI44)/10^6</f>
        <v>0.17629900000000001</v>
      </c>
      <c r="AQ160" s="21">
        <f>+([7]รายได้ค่าบริการ!AJ44+[7]รายได้ค่าบริการอื่น!AJ44)/10^6</f>
        <v>0.178065</v>
      </c>
      <c r="AR160" s="21">
        <f>+([7]รายได้ค่าบริการ!AK44+[7]รายได้ค่าบริการอื่น!AK44)/10^6</f>
        <v>0.17780099999999999</v>
      </c>
      <c r="AS160" s="21">
        <f>+([7]รายได้ค่าบริการ!AL44+[7]รายได้ค่าบริการอื่น!AL44)/10^6</f>
        <v>0.18385899999999999</v>
      </c>
      <c r="AT160" s="21">
        <f>+([7]รายได้ค่าบริการ!AM44+[7]รายได้ค่าบริการอื่น!AM44)/10^6</f>
        <v>0.17339299999999999</v>
      </c>
      <c r="AU160" s="29">
        <f t="shared" si="8"/>
        <v>2.0831499999999998</v>
      </c>
      <c r="AW160" s="10">
        <v>1011</v>
      </c>
      <c r="AX160" s="10" t="s">
        <v>20</v>
      </c>
      <c r="AY160" s="21">
        <f>+[7]ค่าติดตั้งสุทธิ!B77/10^6</f>
        <v>1.8044999999999999E-2</v>
      </c>
      <c r="AZ160" s="21">
        <f>+[7]ค่าติดตั้งสุทธิ!C77/10^6</f>
        <v>5.5864999999999998E-2</v>
      </c>
      <c r="BA160" s="21">
        <f>+[7]ค่าติดตั้งสุทธิ!D77/10^6</f>
        <v>1.0867E-2</v>
      </c>
      <c r="BB160" s="21">
        <f>+[7]ค่าติดตั้งสุทธิ!E77/10^6</f>
        <v>4.0628999999999998E-2</v>
      </c>
      <c r="BC160" s="21">
        <f>+[7]ค่าติดตั้งสุทธิ!F77/10^6</f>
        <v>3.0041000000000002E-2</v>
      </c>
      <c r="BD160" s="21">
        <f>+[7]ค่าติดตั้งสุทธิ!G77/10^6</f>
        <v>6.6868999999999998E-2</v>
      </c>
      <c r="BE160" s="21">
        <f>+[7]ค่าติดตั้งสุทธิ!H77/10^6</f>
        <v>4.0325E-2</v>
      </c>
      <c r="BF160" s="21">
        <f>+[7]ค่าติดตั้งสุทธิ!I77/10^6</f>
        <v>3.1338999999999999E-2</v>
      </c>
      <c r="BG160" s="21">
        <f>+[7]ค่าติดตั้งสุทธิ!J77/10^6</f>
        <v>2.6173999999999999E-2</v>
      </c>
      <c r="BH160" s="21">
        <f>+[7]ค่าติดตั้งสุทธิ!K77/10^6</f>
        <v>3.6420000000000001E-2</v>
      </c>
      <c r="BI160" s="21">
        <f>+[7]ค่าติดตั้งสุทธิ!L77/10^6</f>
        <v>3.1519999999999999E-2</v>
      </c>
      <c r="BJ160" s="21">
        <f>+[7]ค่าติดตั้งสุทธิ!M77/10^6</f>
        <v>3.1685999999999999E-2</v>
      </c>
      <c r="BK160" s="29">
        <f t="shared" si="9"/>
        <v>0.41977999999999999</v>
      </c>
    </row>
    <row r="161" spans="1:63" x14ac:dyDescent="0.2">
      <c r="A161" s="10">
        <v>1012</v>
      </c>
      <c r="B161" s="10" t="s">
        <v>21</v>
      </c>
      <c r="C161" s="21">
        <f>+'[7]รายได้-กศผ.'!R13/10^6</f>
        <v>5.2049454910058621</v>
      </c>
      <c r="D161" s="21">
        <f>+'[7]รายได้-กศผ.'!S13/10^6</f>
        <v>5.2890038120257028</v>
      </c>
      <c r="E161" s="21">
        <f>+'[7]รายได้-กศผ.'!T13/10^6</f>
        <v>5.2271838777871746</v>
      </c>
      <c r="F161" s="21">
        <f>+'[7]รายได้-กศผ.'!U13/10^6</f>
        <v>5.3178611800930211</v>
      </c>
      <c r="G161" s="21">
        <f>+'[7]รายได้-กศผ.'!V13/10^6</f>
        <v>5.3954037459639466</v>
      </c>
      <c r="H161" s="21">
        <f>+'[7]รายได้-กศผ.'!W13/10^6</f>
        <v>5.2706893050627945</v>
      </c>
      <c r="I161" s="21">
        <f>+'[7]รายได้-กศผ.'!X13/10^6</f>
        <v>5.8814143619736656</v>
      </c>
      <c r="J161" s="21">
        <f>+'[7]รายได้-กศผ.'!Y13/10^6</f>
        <v>6.4134032408592097</v>
      </c>
      <c r="K161" s="21">
        <f>+'[7]รายได้-กศผ.'!Z13/10^6</f>
        <v>6.0380090201571308</v>
      </c>
      <c r="L161" s="21">
        <f>+'[7]รายได้-กศผ.'!AA13/10^6</f>
        <v>5.6876341228987339</v>
      </c>
      <c r="M161" s="21">
        <f>+'[7]รายได้-กศผ.'!AB13/10^6</f>
        <v>5.6996424482667214</v>
      </c>
      <c r="N161" s="21">
        <f>+'[7]รายได้-กศผ.'!AC13/10^6</f>
        <v>5.804499393906033</v>
      </c>
      <c r="O161" s="29">
        <f t="shared" si="6"/>
        <v>67.229690000000005</v>
      </c>
      <c r="Q161" s="10">
        <v>1012</v>
      </c>
      <c r="R161" s="10" t="s">
        <v>21</v>
      </c>
      <c r="S161" s="21">
        <f>+'[7]รายได้ค่าน้ำ-กศผ.'!R13/10^6</f>
        <v>4.6257444910058618</v>
      </c>
      <c r="T161" s="21">
        <f>+'[7]รายได้ค่าน้ำ-กศผ.'!S13/10^6</f>
        <v>4.6879788120257029</v>
      </c>
      <c r="U161" s="21">
        <f>+'[7]รายได้ค่าน้ำ-กศผ.'!T13/10^6</f>
        <v>4.6350088777871745</v>
      </c>
      <c r="V161" s="21">
        <f>+'[7]รายได้ค่าน้ำ-กศผ.'!U13/10^6</f>
        <v>4.7558441800930211</v>
      </c>
      <c r="W161" s="21">
        <f>+'[7]รายได้ค่าน้ำ-กศผ.'!V13/10^6</f>
        <v>4.7775797459639469</v>
      </c>
      <c r="X161" s="21">
        <f>+'[7]รายได้ค่าน้ำ-กศผ.'!W13/10^6</f>
        <v>4.5571303050627945</v>
      </c>
      <c r="Y161" s="21">
        <f>+'[7]รายได้ค่าน้ำ-กศผ.'!X13/10^6</f>
        <v>5.3010453619736655</v>
      </c>
      <c r="Z161" s="21">
        <f>+'[7]รายได้ค่าน้ำ-กศผ.'!Y13/10^6</f>
        <v>5.7595372408592098</v>
      </c>
      <c r="AA161" s="21">
        <f>+'[7]รายได้ค่าน้ำ-กศผ.'!Z13/10^6</f>
        <v>5.4198910201571309</v>
      </c>
      <c r="AB161" s="21">
        <f>+'[7]รายได้ค่าน้ำ-กศผ.'!AA13/10^6</f>
        <v>5.098212122898734</v>
      </c>
      <c r="AC161" s="21">
        <f>+'[7]รายได้ค่าน้ำ-กศผ.'!AB13/10^6</f>
        <v>5.0562574482667211</v>
      </c>
      <c r="AD161" s="21">
        <f>+'[7]รายได้ค่าน้ำ-กศผ.'!AC13/10^6</f>
        <v>5.1790103939060472</v>
      </c>
      <c r="AE161" s="29">
        <f t="shared" si="7"/>
        <v>59.853240000000014</v>
      </c>
      <c r="AG161" s="10">
        <v>1012</v>
      </c>
      <c r="AH161" s="10" t="s">
        <v>21</v>
      </c>
      <c r="AI161" s="21">
        <f>+([7]รายได้ค่าบริการ!AB45+[7]รายได้ค่าบริการอื่น!AB45)/10^6</f>
        <v>0.51163800000000004</v>
      </c>
      <c r="AJ161" s="21">
        <f>+([7]รายได้ค่าบริการ!AC45+[7]รายได้ค่าบริการอื่น!AC45)/10^6</f>
        <v>0.52088000000000001</v>
      </c>
      <c r="AK161" s="21">
        <f>+([7]รายได้ค่าบริการ!AD45+[7]รายได้ค่าบริการอื่น!AD45)/10^6</f>
        <v>0.52354800000000001</v>
      </c>
      <c r="AL161" s="21">
        <f>+([7]รายได้ค่าบริการ!AE45+[7]รายได้ค่าบริการอื่น!AE45)/10^6</f>
        <v>0.51227400000000001</v>
      </c>
      <c r="AM161" s="21">
        <f>+([7]รายได้ค่าบริการ!AF45+[7]รายได้ค่าบริการอื่น!AF45)/10^6</f>
        <v>0.520204</v>
      </c>
      <c r="AN161" s="21">
        <f>+([7]รายได้ค่าบริการ!AG45+[7]รายได้ค่าบริการอื่น!AG45)/10^6</f>
        <v>0.536049</v>
      </c>
      <c r="AO161" s="21">
        <f>+([7]รายได้ค่าบริการ!AH45+[7]รายได้ค่าบริการอื่น!AH45)/10^6</f>
        <v>0.53231300000000004</v>
      </c>
      <c r="AP161" s="21">
        <f>+([7]รายได้ค่าบริการ!AI45+[7]รายได้ค่าบริการอื่น!AI45)/10^6</f>
        <v>0.53752100000000003</v>
      </c>
      <c r="AQ161" s="21">
        <f>+([7]รายได้ค่าบริการ!AJ45+[7]รายได้ค่าบริการอื่น!AJ45)/10^6</f>
        <v>0.55955699999999997</v>
      </c>
      <c r="AR161" s="21">
        <f>+([7]รายได้ค่าบริการ!AK45+[7]รายได้ค่าบริการอื่น!AK45)/10^6</f>
        <v>0.54728900000000003</v>
      </c>
      <c r="AS161" s="21">
        <f>+([7]รายได้ค่าบริการ!AL45+[7]รายได้ค่าบริการอื่น!AL45)/10^6</f>
        <v>0.56152500000000005</v>
      </c>
      <c r="AT161" s="21">
        <f>+([7]รายได้ค่าบริการ!AM45+[7]รายได้ค่าบริการอื่น!AM45)/10^6</f>
        <v>0.55243399999999998</v>
      </c>
      <c r="AU161" s="29">
        <f t="shared" si="8"/>
        <v>6.4152319999999996</v>
      </c>
      <c r="AW161" s="10">
        <v>1012</v>
      </c>
      <c r="AX161" s="10" t="s">
        <v>21</v>
      </c>
      <c r="AY161" s="21">
        <f>+[7]ค่าติดตั้งสุทธิ!B78/10^6</f>
        <v>6.7562999999999998E-2</v>
      </c>
      <c r="AZ161" s="21">
        <f>+[7]ค่าติดตั้งสุทธิ!C78/10^6</f>
        <v>8.0144999999999994E-2</v>
      </c>
      <c r="BA161" s="21">
        <f>+[7]ค่าติดตั้งสุทธิ!D78/10^6</f>
        <v>6.8626999999999994E-2</v>
      </c>
      <c r="BB161" s="21">
        <f>+[7]ค่าติดตั้งสุทธิ!E78/10^6</f>
        <v>4.9743000000000002E-2</v>
      </c>
      <c r="BC161" s="21">
        <f>+[7]ค่าติดตั้งสุทธิ!F78/10^6</f>
        <v>9.7619999999999998E-2</v>
      </c>
      <c r="BD161" s="21">
        <f>+[7]ค่าติดตั้งสุทธิ!G78/10^6</f>
        <v>0.17751</v>
      </c>
      <c r="BE161" s="21">
        <f>+[7]ค่าติดตั้งสุทธิ!H78/10^6</f>
        <v>4.8056000000000001E-2</v>
      </c>
      <c r="BF161" s="21">
        <f>+[7]ค่าติดตั้งสุทธิ!I78/10^6</f>
        <v>0.116345</v>
      </c>
      <c r="BG161" s="21">
        <f>+[7]ค่าติดตั้งสุทธิ!J78/10^6</f>
        <v>5.8561000000000002E-2</v>
      </c>
      <c r="BH161" s="21">
        <f>+[7]ค่าติดตั้งสุทธิ!K78/10^6</f>
        <v>4.2132999999999997E-2</v>
      </c>
      <c r="BI161" s="21">
        <f>+[7]ค่าติดตั้งสุทธิ!L78/10^6</f>
        <v>8.1860000000000002E-2</v>
      </c>
      <c r="BJ161" s="21">
        <f>+[7]ค่าติดตั้งสุทธิ!M78/10^6</f>
        <v>7.3055999999999996E-2</v>
      </c>
      <c r="BK161" s="29">
        <f t="shared" si="9"/>
        <v>0.96121899999999993</v>
      </c>
    </row>
    <row r="162" spans="1:63" x14ac:dyDescent="0.2">
      <c r="A162" s="10">
        <v>1013</v>
      </c>
      <c r="B162" s="10" t="s">
        <v>22</v>
      </c>
      <c r="C162" s="21">
        <f>+'[7]รายได้-กศผ.'!R14/10^6</f>
        <v>0.28317277915975325</v>
      </c>
      <c r="D162" s="21">
        <f>+'[7]รายได้-กศผ.'!S14/10^6</f>
        <v>0.29585758680738805</v>
      </c>
      <c r="E162" s="21">
        <f>+'[7]รายได้-กศผ.'!T14/10^6</f>
        <v>0.2999542274204211</v>
      </c>
      <c r="F162" s="21">
        <f>+'[7]รายได้-กศผ.'!U14/10^6</f>
        <v>0.31811499466056681</v>
      </c>
      <c r="G162" s="21">
        <f>+'[7]รายได้-กศผ.'!V14/10^6</f>
        <v>0.2988016074583088</v>
      </c>
      <c r="H162" s="21">
        <f>+'[7]รายได้-กศผ.'!W14/10^6</f>
        <v>0.30983240356431191</v>
      </c>
      <c r="I162" s="21">
        <f>+'[7]รายได้-กศผ.'!X14/10^6</f>
        <v>0.39392426915938983</v>
      </c>
      <c r="J162" s="21">
        <f>+'[7]รายได้-กศผ.'!Y14/10^6</f>
        <v>0.38261147017252467</v>
      </c>
      <c r="K162" s="21">
        <f>+'[7]รายได้-กศผ.'!Z14/10^6</f>
        <v>0.37758769847177409</v>
      </c>
      <c r="L162" s="21">
        <f>+'[7]รายได้-กศผ.'!AA14/10^6</f>
        <v>0.32859027578999389</v>
      </c>
      <c r="M162" s="21">
        <f>+'[7]รายได้-กศผ.'!AB14/10^6</f>
        <v>0.31533723512371858</v>
      </c>
      <c r="N162" s="21">
        <f>+'[7]รายได้-กศผ.'!AC14/10^6</f>
        <v>0.33381545221184927</v>
      </c>
      <c r="O162" s="29">
        <f t="shared" si="6"/>
        <v>3.9375999999999998</v>
      </c>
      <c r="Q162" s="10">
        <v>1013</v>
      </c>
      <c r="R162" s="10" t="s">
        <v>22</v>
      </c>
      <c r="S162" s="21">
        <f>+'[7]รายได้ค่าน้ำ-กศผ.'!R14/10^6</f>
        <v>0.24717377915975322</v>
      </c>
      <c r="T162" s="21">
        <f>+'[7]รายได้ค่าน้ำ-กศผ.'!S14/10^6</f>
        <v>0.26159658680738807</v>
      </c>
      <c r="U162" s="21">
        <f>+'[7]รายได้ค่าน้ำ-กศผ.'!T14/10^6</f>
        <v>0.25907722742042111</v>
      </c>
      <c r="V162" s="21">
        <f>+'[7]รายได้ค่าน้ำ-กศผ.'!U14/10^6</f>
        <v>0.27304299466056681</v>
      </c>
      <c r="W162" s="21">
        <f>+'[7]รายได้ค่าน้ำ-กศผ.'!V14/10^6</f>
        <v>0.25804760745830879</v>
      </c>
      <c r="X162" s="21">
        <f>+'[7]รายได้ค่าน้ำ-กศผ.'!W14/10^6</f>
        <v>0.2682464035643119</v>
      </c>
      <c r="Y162" s="21">
        <f>+'[7]รายได้ค่าน้ำ-กศผ.'!X14/10^6</f>
        <v>0.35462626915938983</v>
      </c>
      <c r="Z162" s="21">
        <f>+'[7]รายได้ค่าน้ำ-กศผ.'!Y14/10^6</f>
        <v>0.34085247017252468</v>
      </c>
      <c r="AA162" s="21">
        <f>+'[7]รายได้ค่าน้ำ-กศผ.'!Z14/10^6</f>
        <v>0.33293369847177412</v>
      </c>
      <c r="AB162" s="21">
        <f>+'[7]รายได้ค่าน้ำ-กศผ.'!AA14/10^6</f>
        <v>0.28899727578999385</v>
      </c>
      <c r="AC162" s="21">
        <f>+'[7]รายได้ค่าน้ำ-กศผ.'!AB14/10^6</f>
        <v>0.27642123512371858</v>
      </c>
      <c r="AD162" s="21">
        <f>+'[7]รายได้ค่าน้ำ-กศผ.'!AC14/10^6</f>
        <v>0.29019345221184883</v>
      </c>
      <c r="AE162" s="29">
        <f t="shared" si="7"/>
        <v>3.4512089999999995</v>
      </c>
      <c r="AG162" s="10">
        <v>1013</v>
      </c>
      <c r="AH162" s="10" t="s">
        <v>22</v>
      </c>
      <c r="AI162" s="21">
        <f>+([7]รายได้ค่าบริการ!AB46+[7]รายได้ค่าบริการอื่น!AB46)/10^6</f>
        <v>3.4334000000000003E-2</v>
      </c>
      <c r="AJ162" s="21">
        <f>+([7]รายได้ค่าบริการ!AC46+[7]รายได้ค่าบริการอื่น!AC46)/10^6</f>
        <v>3.4374000000000002E-2</v>
      </c>
      <c r="AK162" s="21">
        <f>+([7]รายได้ค่าบริการ!AD46+[7]รายได้ค่าบริการอื่น!AD46)/10^6</f>
        <v>3.4257999999999997E-2</v>
      </c>
      <c r="AL162" s="21">
        <f>+([7]รายได้ค่าบริการ!AE46+[7]รายได้ค่าบริการอื่น!AE46)/10^6</f>
        <v>3.4055000000000002E-2</v>
      </c>
      <c r="AM162" s="21">
        <f>+([7]รายได้ค่าบริการ!AF46+[7]รายได้ค่าบริการอื่น!AF46)/10^6</f>
        <v>3.4355999999999998E-2</v>
      </c>
      <c r="AN162" s="21">
        <f>+([7]รายได้ค่าบริการ!AG46+[7]รายได้ค่าบริการอื่น!AG46)/10^6</f>
        <v>3.5185000000000001E-2</v>
      </c>
      <c r="AO162" s="21">
        <f>+([7]รายได้ค่าบริการ!AH46+[7]รายได้ค่าบริการอื่น!AH46)/10^6</f>
        <v>3.5212E-2</v>
      </c>
      <c r="AP162" s="21">
        <f>+([7]รายได้ค่าบริการ!AI46+[7]รายได้ค่าบริการอื่น!AI46)/10^6</f>
        <v>3.542E-2</v>
      </c>
      <c r="AQ162" s="21">
        <f>+([7]รายได้ค่าบริการ!AJ46+[7]รายได้ค่าบริการอื่น!AJ46)/10^6</f>
        <v>3.6068999999999997E-2</v>
      </c>
      <c r="AR162" s="21">
        <f>+([7]รายได้ค่าบริการ!AK46+[7]รายได้ค่าบริการอื่น!AK46)/10^6</f>
        <v>3.6652999999999998E-2</v>
      </c>
      <c r="AS162" s="21">
        <f>+([7]รายได้ค่าบริการ!AL46+[7]รายได้ค่าบริการอื่น!AL46)/10^6</f>
        <v>3.6199000000000002E-2</v>
      </c>
      <c r="AT162" s="21">
        <f>+([7]รายได้ค่าบริการ!AM46+[7]รายได้ค่าบริการอื่น!AM46)/10^6</f>
        <v>3.6262999999999997E-2</v>
      </c>
      <c r="AU162" s="29">
        <f t="shared" si="8"/>
        <v>0.42237799999999998</v>
      </c>
      <c r="AW162" s="10">
        <v>1013</v>
      </c>
      <c r="AX162" s="10" t="s">
        <v>22</v>
      </c>
      <c r="AY162" s="21">
        <f>+[7]ค่าติดตั้งสุทธิ!B79/10^6</f>
        <v>1.665E-3</v>
      </c>
      <c r="AZ162" s="21">
        <f>+[7]ค่าติดตั้งสุทธิ!C79/10^6</f>
        <v>-1.13E-4</v>
      </c>
      <c r="BA162" s="21">
        <f>+[7]ค่าติดตั้งสุทธิ!D79/10^6</f>
        <v>6.6189999999999999E-3</v>
      </c>
      <c r="BB162" s="21">
        <f>+[7]ค่าติดตั้งสุทธิ!E79/10^6</f>
        <v>1.1017000000000001E-2</v>
      </c>
      <c r="BC162" s="21">
        <f>+[7]ค่าติดตั้งสุทธิ!F79/10^6</f>
        <v>6.398E-3</v>
      </c>
      <c r="BD162" s="21">
        <f>+[7]ค่าติดตั้งสุทธิ!G79/10^6</f>
        <v>6.4009999999999996E-3</v>
      </c>
      <c r="BE162" s="21">
        <f>+[7]ค่าติดตั้งสุทธิ!H79/10^6</f>
        <v>4.0860000000000002E-3</v>
      </c>
      <c r="BF162" s="21">
        <f>+[7]ค่าติดตั้งสุทธิ!I79/10^6</f>
        <v>6.339E-3</v>
      </c>
      <c r="BG162" s="21">
        <f>+[7]ค่าติดตั้งสุทธิ!J79/10^6</f>
        <v>8.5850000000000006E-3</v>
      </c>
      <c r="BH162" s="21">
        <f>+[7]ค่าติดตั้งสุทธิ!K79/10^6</f>
        <v>2.9399999999999999E-3</v>
      </c>
      <c r="BI162" s="21">
        <f>+[7]ค่าติดตั้งสุทธิ!L79/10^6</f>
        <v>2.7169999999999998E-3</v>
      </c>
      <c r="BJ162" s="21">
        <f>+[7]ค่าติดตั้งสุทธิ!M79/10^6</f>
        <v>7.3559999999999997E-3</v>
      </c>
      <c r="BK162" s="29">
        <f t="shared" si="9"/>
        <v>6.4009999999999997E-2</v>
      </c>
    </row>
    <row r="163" spans="1:63" x14ac:dyDescent="0.2">
      <c r="A163" s="10">
        <v>1014</v>
      </c>
      <c r="B163" s="10" t="s">
        <v>23</v>
      </c>
      <c r="C163" s="21">
        <f>+'[7]รายได้-กศผ.'!R15/10^6</f>
        <v>13.802779475595605</v>
      </c>
      <c r="D163" s="21">
        <f>+'[7]รายได้-กศผ.'!S15/10^6</f>
        <v>13.805220244366678</v>
      </c>
      <c r="E163" s="21">
        <f>+'[7]รายได้-กศผ.'!T15/10^6</f>
        <v>13.692659575222081</v>
      </c>
      <c r="F163" s="21">
        <f>+'[7]รายได้-กศผ.'!U15/10^6</f>
        <v>14.13864824824614</v>
      </c>
      <c r="G163" s="21">
        <f>+'[7]รายได้-กศผ.'!V15/10^6</f>
        <v>13.711165485672536</v>
      </c>
      <c r="H163" s="21">
        <f>+'[7]รายได้-กศผ.'!W15/10^6</f>
        <v>13.493389025476368</v>
      </c>
      <c r="I163" s="21">
        <f>+'[7]รายได้-กศผ.'!X15/10^6</f>
        <v>15.310482991917558</v>
      </c>
      <c r="J163" s="21">
        <f>+'[7]รายได้-กศผ.'!Y15/10^6</f>
        <v>16.109360086534803</v>
      </c>
      <c r="K163" s="21">
        <f>+'[7]รายได้-กศผ.'!Z15/10^6</f>
        <v>15.415355206835601</v>
      </c>
      <c r="L163" s="21">
        <f>+'[7]รายได้-กศผ.'!AA15/10^6</f>
        <v>14.723480151230529</v>
      </c>
      <c r="M163" s="21">
        <f>+'[7]รายได้-กศผ.'!AB15/10^6</f>
        <v>13.87836982253952</v>
      </c>
      <c r="N163" s="21">
        <f>+'[7]รายได้-กศผ.'!AC15/10^6</f>
        <v>14.635689686362589</v>
      </c>
      <c r="O163" s="29">
        <f t="shared" si="6"/>
        <v>172.7166</v>
      </c>
      <c r="Q163" s="10">
        <v>1014</v>
      </c>
      <c r="R163" s="10" t="s">
        <v>23</v>
      </c>
      <c r="S163" s="21">
        <f>+'[7]รายได้ค่าน้ำ-กศผ.'!R15/10^6</f>
        <v>12.299520475595605</v>
      </c>
      <c r="T163" s="21">
        <f>+'[7]รายได้ค่าน้ำ-กศผ.'!S15/10^6</f>
        <v>12.496396244366677</v>
      </c>
      <c r="U163" s="21">
        <f>+'[7]รายได้ค่าน้ำ-กศผ.'!T15/10^6</f>
        <v>12.422009575222081</v>
      </c>
      <c r="V163" s="21">
        <f>+'[7]รายได้ค่าน้ำ-กศผ.'!U15/10^6</f>
        <v>12.75172124824614</v>
      </c>
      <c r="W163" s="21">
        <f>+'[7]รายได้ค่าน้ำ-กศผ.'!V15/10^6</f>
        <v>12.393170485672535</v>
      </c>
      <c r="X163" s="21">
        <f>+'[7]รายได้ค่าน้ำ-กศผ.'!W15/10^6</f>
        <v>12.183933025476367</v>
      </c>
      <c r="Y163" s="21">
        <f>+'[7]รายได้ค่าน้ำ-กศผ.'!X15/10^6</f>
        <v>14.009220991917559</v>
      </c>
      <c r="Z163" s="21">
        <f>+'[7]รายได้ค่าน้ำ-กศผ.'!Y15/10^6</f>
        <v>14.819243086534804</v>
      </c>
      <c r="AA163" s="21">
        <f>+'[7]รายได้ค่าน้ำ-กศผ.'!Z15/10^6</f>
        <v>13.890956206835602</v>
      </c>
      <c r="AB163" s="21">
        <f>+'[7]รายได้ค่าน้ำ-กศผ.'!AA15/10^6</f>
        <v>13.39182715123053</v>
      </c>
      <c r="AC163" s="21">
        <f>+'[7]รายได้ค่าน้ำ-กศผ.'!AB15/10^6</f>
        <v>12.47702682253952</v>
      </c>
      <c r="AD163" s="21">
        <f>+'[7]รายได้ค่าน้ำ-กศผ.'!AC15/10^6</f>
        <v>13.128706686362589</v>
      </c>
      <c r="AE163" s="29">
        <f t="shared" si="7"/>
        <v>156.263732</v>
      </c>
      <c r="AG163" s="10">
        <v>1014</v>
      </c>
      <c r="AH163" s="10" t="s">
        <v>23</v>
      </c>
      <c r="AI163" s="21">
        <f>+([7]รายได้ค่าบริการ!AB47+[7]รายได้ค่าบริการอื่น!AB47)/10^6</f>
        <v>1.2475780000000001</v>
      </c>
      <c r="AJ163" s="21">
        <f>+([7]รายได้ค่าบริการ!AC47+[7]รายได้ค่าบริการอื่น!AC47)/10^6</f>
        <v>1.2545710000000001</v>
      </c>
      <c r="AK163" s="21">
        <f>+([7]รายได้ค่าบริการ!AD47+[7]รายได้ค่าบริการอื่น!AD47)/10^6</f>
        <v>1.2562450000000001</v>
      </c>
      <c r="AL163" s="21">
        <f>+([7]รายได้ค่าบริการ!AE47+[7]รายได้ค่าบริการอื่น!AE47)/10^6</f>
        <v>1.253692</v>
      </c>
      <c r="AM163" s="21">
        <f>+([7]รายได้ค่าบริการ!AF47+[7]รายได้ค่าบริการอื่น!AF47)/10^6</f>
        <v>1.2577860000000001</v>
      </c>
      <c r="AN163" s="21">
        <f>+([7]รายได้ค่าบริการ!AG47+[7]รายได้ค่าบริการอื่น!AG47)/10^6</f>
        <v>1.267781</v>
      </c>
      <c r="AO163" s="21">
        <f>+([7]รายได้ค่าบริการ!AH47+[7]รายได้ค่าบริการอื่น!AH47)/10^6</f>
        <v>1.256548</v>
      </c>
      <c r="AP163" s="21">
        <f>+([7]รายได้ค่าบริการ!AI47+[7]รายได้ค่าบริการอื่น!AI47)/10^6</f>
        <v>1.2774430000000001</v>
      </c>
      <c r="AQ163" s="21">
        <f>+([7]รายได้ค่าบริการ!AJ47+[7]รายได้ค่าบริการอื่น!AJ47)/10^6</f>
        <v>1.283137</v>
      </c>
      <c r="AR163" s="21">
        <f>+([7]รายได้ค่าบริการ!AK47+[7]รายได้ค่าบริการอื่น!AK47)/10^6</f>
        <v>1.2780499999999999</v>
      </c>
      <c r="AS163" s="21">
        <f>+([7]รายได้ค่าบริการ!AL47+[7]รายได้ค่าบริการอื่น!AL47)/10^6</f>
        <v>1.274116</v>
      </c>
      <c r="AT163" s="21">
        <f>+([7]รายได้ค่าบริการ!AM47+[7]รายได้ค่าบริการอื่น!AM47)/10^6</f>
        <v>1.2848729999999999</v>
      </c>
      <c r="AU163" s="29">
        <f t="shared" si="8"/>
        <v>15.19182</v>
      </c>
      <c r="AW163" s="10">
        <v>1014</v>
      </c>
      <c r="AX163" s="10" t="s">
        <v>23</v>
      </c>
      <c r="AY163" s="21">
        <f>+[7]ค่าติดตั้งสุทธิ!B80/10^6</f>
        <v>0.25568099999999999</v>
      </c>
      <c r="AZ163" s="21">
        <f>+[7]ค่าติดตั้งสุทธิ!C80/10^6</f>
        <v>5.4253000000000003E-2</v>
      </c>
      <c r="BA163" s="21">
        <f>+[7]ค่าติดตั้งสุทธิ!D80/10^6</f>
        <v>1.4404999999999999E-2</v>
      </c>
      <c r="BB163" s="21">
        <f>+[7]ค่าติดตั้งสุทธิ!E80/10^6</f>
        <v>0.13323499999999999</v>
      </c>
      <c r="BC163" s="21">
        <f>+[7]ค่าติดตั้งสุทธิ!F80/10^6</f>
        <v>6.0208999999999999E-2</v>
      </c>
      <c r="BD163" s="21">
        <f>+[7]ค่าติดตั้งสุทธิ!G80/10^6</f>
        <v>4.1674999999999997E-2</v>
      </c>
      <c r="BE163" s="21">
        <f>+[7]ค่าติดตั้งสุทธิ!H80/10^6</f>
        <v>4.4713999999999997E-2</v>
      </c>
      <c r="BF163" s="21">
        <f>+[7]ค่าติดตั้งสุทธิ!I80/10^6</f>
        <v>1.2674E-2</v>
      </c>
      <c r="BG163" s="21">
        <f>+[7]ค่าติดตั้งสุทธิ!J80/10^6</f>
        <v>0.241262</v>
      </c>
      <c r="BH163" s="21">
        <f>+[7]ค่าติดตั้งสุทธิ!K80/10^6</f>
        <v>5.3602999999999998E-2</v>
      </c>
      <c r="BI163" s="21">
        <f>+[7]ค่าติดตั้งสุทธิ!L80/10^6</f>
        <v>0.12722700000000001</v>
      </c>
      <c r="BJ163" s="21">
        <f>+[7]ค่าติดตั้งสุทธิ!M80/10^6</f>
        <v>0.22211</v>
      </c>
      <c r="BK163" s="29">
        <f t="shared" si="9"/>
        <v>1.2610479999999999</v>
      </c>
    </row>
    <row r="164" spans="1:63" x14ac:dyDescent="0.2">
      <c r="A164" s="10">
        <v>1015</v>
      </c>
      <c r="B164" s="10" t="s">
        <v>24</v>
      </c>
      <c r="C164" s="21">
        <f>+'[7]รายได้-กศผ.'!R16/10^6</f>
        <v>1.3848285339460256</v>
      </c>
      <c r="D164" s="21">
        <f>+'[7]รายได้-กศผ.'!S16/10^6</f>
        <v>1.4420670732077587</v>
      </c>
      <c r="E164" s="21">
        <f>+'[7]รายได้-กศผ.'!T16/10^6</f>
        <v>1.4040569521307602</v>
      </c>
      <c r="F164" s="21">
        <f>+'[7]รายได้-กศผ.'!U16/10^6</f>
        <v>1.5107498115990781</v>
      </c>
      <c r="G164" s="21">
        <f>+'[7]รายได้-กศผ.'!V16/10^6</f>
        <v>1.4026275984472989</v>
      </c>
      <c r="H164" s="21">
        <f>+'[7]รายได้-กศผ.'!W16/10^6</f>
        <v>1.4076732920574926</v>
      </c>
      <c r="I164" s="21">
        <f>+'[7]รายได้-กศผ.'!X16/10^6</f>
        <v>1.6537379578001232</v>
      </c>
      <c r="J164" s="21">
        <f>+'[7]รายได้-กศผ.'!Y16/10^6</f>
        <v>1.7860983722434924</v>
      </c>
      <c r="K164" s="21">
        <f>+'[7]รายได้-กศผ.'!Z16/10^6</f>
        <v>1.5923584592196087</v>
      </c>
      <c r="L164" s="21">
        <f>+'[7]รายได้-กศผ.'!AA16/10^6</f>
        <v>1.6237251175774123</v>
      </c>
      <c r="M164" s="21">
        <f>+'[7]รายได้-กศผ.'!AB16/10^6</f>
        <v>1.4740796665171938</v>
      </c>
      <c r="N164" s="21">
        <f>+'[7]รายได้-กศผ.'!AC16/10^6</f>
        <v>1.5739571652537538</v>
      </c>
      <c r="O164" s="29">
        <f t="shared" si="6"/>
        <v>18.255960000000002</v>
      </c>
      <c r="Q164" s="10">
        <v>1015</v>
      </c>
      <c r="R164" s="10" t="s">
        <v>24</v>
      </c>
      <c r="S164" s="21">
        <f>+'[7]รายได้ค่าน้ำ-กศผ.'!R16/10^6</f>
        <v>1.2099705339460256</v>
      </c>
      <c r="T164" s="21">
        <f>+'[7]รายได้ค่าน้ำ-กศผ.'!S16/10^6</f>
        <v>1.2755530732077589</v>
      </c>
      <c r="U164" s="21">
        <f>+'[7]รายได้ค่าน้ำ-กศผ.'!T16/10^6</f>
        <v>1.2347549521307604</v>
      </c>
      <c r="V164" s="21">
        <f>+'[7]รายได้ค่าน้ำ-กศผ.'!U16/10^6</f>
        <v>1.333792811599078</v>
      </c>
      <c r="W164" s="21">
        <f>+'[7]รายได้ค่าน้ำ-กศผ.'!V16/10^6</f>
        <v>1.2180575984472988</v>
      </c>
      <c r="X164" s="21">
        <f>+'[7]รายได้ค่าน้ำ-กศผ.'!W16/10^6</f>
        <v>1.2285462920574926</v>
      </c>
      <c r="Y164" s="21">
        <f>+'[7]รายได้ค่าน้ำ-กศผ.'!X16/10^6</f>
        <v>1.4643029578001232</v>
      </c>
      <c r="Z164" s="21">
        <f>+'[7]รายได้ค่าน้ำ-กศผ.'!Y16/10^6</f>
        <v>1.6446083722434923</v>
      </c>
      <c r="AA164" s="21">
        <f>+'[7]รายได้ค่าน้ำ-กศผ.'!Z16/10^6</f>
        <v>1.4004874592196086</v>
      </c>
      <c r="AB164" s="21">
        <f>+'[7]รายได้ค่าน้ำ-กศผ.'!AA16/10^6</f>
        <v>1.3738401175774124</v>
      </c>
      <c r="AC164" s="21">
        <f>+'[7]รายได้ค่าน้ำ-กศผ.'!AB16/10^6</f>
        <v>1.2531686665171939</v>
      </c>
      <c r="AD164" s="21">
        <f>+'[7]รายได้ค่าน้ำ-กศผ.'!AC16/10^6</f>
        <v>1.3189471652537539</v>
      </c>
      <c r="AE164" s="29">
        <f t="shared" si="7"/>
        <v>15.956029999999998</v>
      </c>
      <c r="AG164" s="10">
        <v>1015</v>
      </c>
      <c r="AH164" s="10" t="s">
        <v>24</v>
      </c>
      <c r="AI164" s="21">
        <f>+([7]รายได้ค่าบริการ!AB48+[7]รายได้ค่าบริการอื่น!AB48)/10^6</f>
        <v>0.16873199999999999</v>
      </c>
      <c r="AJ164" s="21">
        <f>+([7]รายได้ค่าบริการ!AC48+[7]รายได้ค่าบริการอื่น!AC48)/10^6</f>
        <v>0.16545699999999999</v>
      </c>
      <c r="AK164" s="21">
        <f>+([7]รายได้ค่าบริการ!AD48+[7]รายได้ค่าบริการอื่น!AD48)/10^6</f>
        <v>0.16486799999999999</v>
      </c>
      <c r="AL164" s="21">
        <f>+([7]รายได้ค่าบริการ!AE48+[7]รายได้ค่าบริการอื่น!AE48)/10^6</f>
        <v>0.16575400000000001</v>
      </c>
      <c r="AM164" s="21">
        <f>+([7]รายได้ค่าบริการ!AF48+[7]รายได้ค่าบริการอื่น!AF48)/10^6</f>
        <v>0.16603499999999999</v>
      </c>
      <c r="AN164" s="21">
        <f>+([7]รายได้ค่าบริการ!AG48+[7]รายได้ค่าบริการอื่น!AG48)/10^6</f>
        <v>0.167189</v>
      </c>
      <c r="AO164" s="21">
        <f>+([7]รายได้ค่าบริการ!AH48+[7]รายได้ค่าบริการอื่น!AH48)/10^6</f>
        <v>0.169158</v>
      </c>
      <c r="AP164" s="21">
        <f>+([7]รายได้ค่าบริการ!AI48+[7]รายได้ค่าบริการอื่น!AI48)/10^6</f>
        <v>0.17030500000000001</v>
      </c>
      <c r="AQ164" s="21">
        <f>+([7]รายได้ค่าบริการ!AJ48+[7]รายได้ค่าบริการอื่น!AJ48)/10^6</f>
        <v>0.168431</v>
      </c>
      <c r="AR164" s="21">
        <f>+([7]รายได้ค่าบริการ!AK48+[7]รายได้ค่าบริการอื่น!AK48)/10^6</f>
        <v>0.169766</v>
      </c>
      <c r="AS164" s="21">
        <f>+([7]รายได้ค่าบริการ!AL48+[7]รายได้ค่าบริการอื่น!AL48)/10^6</f>
        <v>0.16966000000000001</v>
      </c>
      <c r="AT164" s="21">
        <f>+([7]รายได้ค่าบริการ!AM48+[7]รายได้ค่าบริการอื่น!AM48)/10^6</f>
        <v>0.16994699999999999</v>
      </c>
      <c r="AU164" s="29">
        <f t="shared" si="8"/>
        <v>2.0153019999999997</v>
      </c>
      <c r="AW164" s="10">
        <v>1015</v>
      </c>
      <c r="AX164" s="10" t="s">
        <v>24</v>
      </c>
      <c r="AY164" s="21">
        <f>+[7]ค่าติดตั้งสุทธิ!B81/10^6</f>
        <v>6.1260000000000004E-3</v>
      </c>
      <c r="AZ164" s="21">
        <f>+[7]ค่าติดตั้งสุทธิ!C81/10^6</f>
        <v>1.057E-3</v>
      </c>
      <c r="BA164" s="21">
        <f>+[7]ค่าติดตั้งสุทธิ!D81/10^6</f>
        <v>4.4339999999999996E-3</v>
      </c>
      <c r="BB164" s="21">
        <f>+[7]ค่าติดตั้งสุทธิ!E81/10^6</f>
        <v>1.1202999999999999E-2</v>
      </c>
      <c r="BC164" s="21">
        <f>+[7]ค่าติดตั้งสุทธิ!F81/10^6</f>
        <v>1.8534999999999999E-2</v>
      </c>
      <c r="BD164" s="21">
        <f>+[7]ค่าติดตั้งสุทธิ!G81/10^6</f>
        <v>1.1938000000000001E-2</v>
      </c>
      <c r="BE164" s="21">
        <f>+[7]ค่าติดตั้งสุทธิ!H81/10^6</f>
        <v>2.0277E-2</v>
      </c>
      <c r="BF164" s="21">
        <f>+[7]ค่าติดตั้งสุทธิ!I81/10^6</f>
        <v>-2.8815E-2</v>
      </c>
      <c r="BG164" s="21">
        <f>+[7]ค่าติดตั้งสุทธิ!J81/10^6</f>
        <v>2.3439999999999999E-2</v>
      </c>
      <c r="BH164" s="21">
        <f>+[7]ค่าติดตั้งสุทธิ!K81/10^6</f>
        <v>8.0118999999999996E-2</v>
      </c>
      <c r="BI164" s="21">
        <f>+[7]ค่าติดตั้งสุทธิ!L81/10^6</f>
        <v>5.1250999999999998E-2</v>
      </c>
      <c r="BJ164" s="21">
        <f>+[7]ค่าติดตั้งสุทธิ!M81/10^6</f>
        <v>8.5064000000000001E-2</v>
      </c>
      <c r="BK164" s="29">
        <f t="shared" si="9"/>
        <v>0.28462900000000002</v>
      </c>
    </row>
    <row r="165" spans="1:63" x14ac:dyDescent="0.2">
      <c r="A165" s="10">
        <v>1016</v>
      </c>
      <c r="B165" s="10" t="s">
        <v>25</v>
      </c>
      <c r="C165" s="21">
        <f>+'[7]รายได้-กศผ.'!R17/10^6</f>
        <v>1.8726198471271931</v>
      </c>
      <c r="D165" s="21">
        <f>+'[7]รายได้-กศผ.'!S17/10^6</f>
        <v>1.9395770085544317</v>
      </c>
      <c r="E165" s="21">
        <f>+'[7]รายได้-กศผ.'!T17/10^6</f>
        <v>1.9182020753420403</v>
      </c>
      <c r="F165" s="21">
        <f>+'[7]รายได้-กศผ.'!U17/10^6</f>
        <v>2.0735284101681466</v>
      </c>
      <c r="G165" s="21">
        <f>+'[7]รายได้-กศผ.'!V17/10^6</f>
        <v>1.9742754613091655</v>
      </c>
      <c r="H165" s="21">
        <f>+'[7]รายได้-กศผ.'!W17/10^6</f>
        <v>2.0104093138941508</v>
      </c>
      <c r="I165" s="21">
        <f>+'[7]รายได้-กศผ.'!X17/10^6</f>
        <v>2.3350941838900132</v>
      </c>
      <c r="J165" s="21">
        <f>+'[7]รายได้-กศผ.'!Y17/10^6</f>
        <v>2.5688567365777293</v>
      </c>
      <c r="K165" s="21">
        <f>+'[7]รายได้-กศผ.'!Z17/10^6</f>
        <v>2.2459569731842555</v>
      </c>
      <c r="L165" s="21">
        <f>+'[7]รายได้-กศผ.'!AA17/10^6</f>
        <v>1.9859252662245392</v>
      </c>
      <c r="M165" s="21">
        <f>+'[7]รายได้-กศผ.'!AB17/10^6</f>
        <v>2.0046818506270996</v>
      </c>
      <c r="N165" s="21">
        <f>+'[7]รายได้-กศผ.'!AC17/10^6</f>
        <v>1.9728228731012383</v>
      </c>
      <c r="O165" s="29">
        <f t="shared" si="6"/>
        <v>24.901950000000006</v>
      </c>
      <c r="Q165" s="10">
        <v>1016</v>
      </c>
      <c r="R165" s="10" t="s">
        <v>25</v>
      </c>
      <c r="S165" s="21">
        <f>+'[7]รายได้ค่าน้ำ-กศผ.'!R17/10^6</f>
        <v>1.611108847127193</v>
      </c>
      <c r="T165" s="21">
        <f>+'[7]รายได้ค่าน้ำ-กศผ.'!S17/10^6</f>
        <v>1.6914870085544316</v>
      </c>
      <c r="U165" s="21">
        <f>+'[7]รายได้ค่าน้ำ-กศผ.'!T17/10^6</f>
        <v>1.6562800753420404</v>
      </c>
      <c r="V165" s="21">
        <f>+'[7]รายได้ค่าน้ำ-กศผ.'!U17/10^6</f>
        <v>1.8193194101681465</v>
      </c>
      <c r="W165" s="21">
        <f>+'[7]รายได้ค่าน้ำ-กศผ.'!V17/10^6</f>
        <v>1.7107574613091654</v>
      </c>
      <c r="X165" s="21">
        <f>+'[7]รายได้ค่าน้ำ-กศผ.'!W17/10^6</f>
        <v>1.7421613138941507</v>
      </c>
      <c r="Y165" s="21">
        <f>+'[7]รายได้ค่าน้ำ-กศผ.'!X17/10^6</f>
        <v>2.077588183890013</v>
      </c>
      <c r="Z165" s="21">
        <f>+'[7]รายได้ค่าน้ำ-กศผ.'!Y17/10^6</f>
        <v>2.2784587365777291</v>
      </c>
      <c r="AA165" s="21">
        <f>+'[7]รายได้ค่าน้ำ-กศผ.'!Z17/10^6</f>
        <v>1.9244529731842555</v>
      </c>
      <c r="AB165" s="21">
        <f>+'[7]รายได้ค่าน้ำ-กศผ.'!AA17/10^6</f>
        <v>1.7250952662245391</v>
      </c>
      <c r="AC165" s="21">
        <f>+'[7]รายได้ค่าน้ำ-กศผ.'!AB17/10^6</f>
        <v>1.7358578506270996</v>
      </c>
      <c r="AD165" s="21">
        <f>+'[7]รายได้ค่าน้ำ-กศผ.'!AC17/10^6</f>
        <v>1.7086718731012382</v>
      </c>
      <c r="AE165" s="29">
        <f t="shared" si="7"/>
        <v>21.681239000000001</v>
      </c>
      <c r="AG165" s="10">
        <v>1016</v>
      </c>
      <c r="AH165" s="10" t="s">
        <v>25</v>
      </c>
      <c r="AI165" s="21">
        <f>+([7]รายได้ค่าบริการ!AB49+[7]รายได้ค่าบริการอื่น!AB49)/10^6</f>
        <v>0.238958</v>
      </c>
      <c r="AJ165" s="21">
        <f>+([7]รายได้ค่าบริการ!AC49+[7]รายได้ค่าบริการอื่น!AC49)/10^6</f>
        <v>0.242005</v>
      </c>
      <c r="AK165" s="21">
        <f>+([7]รายได้ค่าบริการ!AD49+[7]รายได้ค่าบริการอื่น!AD49)/10^6</f>
        <v>0.24323400000000001</v>
      </c>
      <c r="AL165" s="21">
        <f>+([7]รายได้ค่าบริการ!AE49+[7]รายได้ค่าบริการอื่น!AE49)/10^6</f>
        <v>0.24085999999999999</v>
      </c>
      <c r="AM165" s="21">
        <f>+([7]รายได้ค่าบริการ!AF49+[7]รายได้ค่าบริการอื่น!AF49)/10^6</f>
        <v>0.24307100000000001</v>
      </c>
      <c r="AN165" s="21">
        <f>+([7]รายได้ค่าบริการ!AG49+[7]รายได้ค่าบริการอื่น!AG49)/10^6</f>
        <v>0.24373600000000001</v>
      </c>
      <c r="AO165" s="21">
        <f>+([7]รายได้ค่าบริการ!AH49+[7]รายได้ค่าบริการอื่น!AH49)/10^6</f>
        <v>0.24460599999999999</v>
      </c>
      <c r="AP165" s="21">
        <f>+([7]รายได้ค่าบริการ!AI49+[7]รายได้ค่าบริการอื่น!AI49)/10^6</f>
        <v>0.25084299999999998</v>
      </c>
      <c r="AQ165" s="21">
        <f>+([7]รายได้ค่าบริการ!AJ49+[7]รายได้ค่าบริการอื่น!AJ49)/10^6</f>
        <v>0.25017699999999998</v>
      </c>
      <c r="AR165" s="21">
        <f>+([7]รายได้ค่าบริการ!AK49+[7]รายได้ค่าบริการอื่น!AK49)/10^6</f>
        <v>0.248089</v>
      </c>
      <c r="AS165" s="21">
        <f>+([7]รายได้ค่าบริการ!AL49+[7]รายได้ค่าบริการอื่น!AL49)/10^6</f>
        <v>0.24795200000000001</v>
      </c>
      <c r="AT165" s="21">
        <f>+([7]รายได้ค่าบริการ!AM49+[7]รายได้ค่าบริการอื่น!AM49)/10^6</f>
        <v>0.24731900000000001</v>
      </c>
      <c r="AU165" s="29">
        <f t="shared" si="8"/>
        <v>2.9408499999999997</v>
      </c>
      <c r="AW165" s="10">
        <v>1016</v>
      </c>
      <c r="AX165" s="10" t="s">
        <v>25</v>
      </c>
      <c r="AY165" s="21">
        <f>+[7]ค่าติดตั้งสุทธิ!B82/10^6</f>
        <v>2.2553E-2</v>
      </c>
      <c r="AZ165" s="21">
        <f>+[7]ค่าติดตั้งสุทธิ!C82/10^6</f>
        <v>6.0850000000000001E-3</v>
      </c>
      <c r="BA165" s="21">
        <f>+[7]ค่าติดตั้งสุทธิ!D82/10^6</f>
        <v>1.8688E-2</v>
      </c>
      <c r="BB165" s="21">
        <f>+[7]ค่าติดตั้งสุทธิ!E82/10^6</f>
        <v>1.3349E-2</v>
      </c>
      <c r="BC165" s="21">
        <f>+[7]ค่าติดตั้งสุทธิ!F82/10^6</f>
        <v>2.0447E-2</v>
      </c>
      <c r="BD165" s="21">
        <f>+[7]ค่าติดตั้งสุทธิ!G82/10^6</f>
        <v>2.4511999999999999E-2</v>
      </c>
      <c r="BE165" s="21">
        <f>+[7]ค่าติดตั้งสุทธิ!H82/10^6</f>
        <v>1.29E-2</v>
      </c>
      <c r="BF165" s="21">
        <f>+[7]ค่าติดตั้งสุทธิ!I82/10^6</f>
        <v>3.9555E-2</v>
      </c>
      <c r="BG165" s="21">
        <f>+[7]ค่าติดตั้งสุทธิ!J82/10^6</f>
        <v>7.1327000000000002E-2</v>
      </c>
      <c r="BH165" s="21">
        <f>+[7]ค่าติดตั้งสุทธิ!K82/10^6</f>
        <v>1.2741000000000001E-2</v>
      </c>
      <c r="BI165" s="21">
        <f>+[7]ค่าติดตั้งสุทธิ!L82/10^6</f>
        <v>2.0872000000000002E-2</v>
      </c>
      <c r="BJ165" s="21">
        <f>+[7]ค่าติดตั้งสุทธิ!M82/10^6</f>
        <v>1.6832E-2</v>
      </c>
      <c r="BK165" s="29">
        <f t="shared" si="9"/>
        <v>0.27986100000000003</v>
      </c>
    </row>
    <row r="166" spans="1:63" x14ac:dyDescent="0.2">
      <c r="A166" s="10">
        <v>1017</v>
      </c>
      <c r="B166" s="10" t="s">
        <v>26</v>
      </c>
      <c r="C166" s="21">
        <f>+'[7]รายได้-กศผ.'!R18/10^6</f>
        <v>3.839581043157211</v>
      </c>
      <c r="D166" s="21">
        <f>+'[7]รายได้-กศผ.'!S18/10^6</f>
        <v>3.9624207730548915</v>
      </c>
      <c r="E166" s="21">
        <f>+'[7]รายได้-กศผ.'!T18/10^6</f>
        <v>3.9647312535858954</v>
      </c>
      <c r="F166" s="21">
        <f>+'[7]รายได้-กศผ.'!U18/10^6</f>
        <v>4.0013508900229917</v>
      </c>
      <c r="G166" s="21">
        <f>+'[7]รายได้-กศผ.'!V18/10^6</f>
        <v>3.9408400673225099</v>
      </c>
      <c r="H166" s="21">
        <f>+'[7]รายได้-กศผ.'!W18/10^6</f>
        <v>3.7521897899793339</v>
      </c>
      <c r="I166" s="21">
        <f>+'[7]รายได้-กศผ.'!X18/10^6</f>
        <v>4.4408303176549708</v>
      </c>
      <c r="J166" s="21">
        <f>+'[7]รายได้-กศผ.'!Y18/10^6</f>
        <v>4.5471346249427977</v>
      </c>
      <c r="K166" s="21">
        <f>+'[7]รายได้-กศผ.'!Z18/10^6</f>
        <v>4.3356921712687324</v>
      </c>
      <c r="L166" s="21">
        <f>+'[7]รายได้-กศผ.'!AA18/10^6</f>
        <v>4.1205283340182852</v>
      </c>
      <c r="M166" s="21">
        <f>+'[7]รายได้-กศผ.'!AB18/10^6</f>
        <v>3.9423060556676006</v>
      </c>
      <c r="N166" s="21">
        <f>+'[7]รายได้-กศผ.'!AC18/10^6</f>
        <v>3.9949446793247887</v>
      </c>
      <c r="O166" s="29">
        <f t="shared" si="6"/>
        <v>48.842550000000017</v>
      </c>
      <c r="Q166" s="10">
        <v>1017</v>
      </c>
      <c r="R166" s="10" t="s">
        <v>26</v>
      </c>
      <c r="S166" s="21">
        <f>+'[7]รายได้ค่าน้ำ-กศผ.'!R18/10^6</f>
        <v>3.4238680431572108</v>
      </c>
      <c r="T166" s="21">
        <f>+'[7]รายได้ค่าน้ำ-กศผ.'!S18/10^6</f>
        <v>3.5006017730548913</v>
      </c>
      <c r="U166" s="21">
        <f>+'[7]รายได้ค่าน้ำ-กศผ.'!T18/10^6</f>
        <v>3.4971472535858954</v>
      </c>
      <c r="V166" s="21">
        <f>+'[7]รายได้ค่าน้ำ-กศผ.'!U18/10^6</f>
        <v>3.5576498900229918</v>
      </c>
      <c r="W166" s="21">
        <f>+'[7]รายได้ค่าน้ำ-กศผ.'!V18/10^6</f>
        <v>3.48567906732251</v>
      </c>
      <c r="X166" s="21">
        <f>+'[7]รายได้ค่าน้ำ-กศผ.'!W18/10^6</f>
        <v>3.3193087899793339</v>
      </c>
      <c r="Y166" s="21">
        <f>+'[7]รายได้ค่าน้ำ-กศผ.'!X18/10^6</f>
        <v>3.9928783176549709</v>
      </c>
      <c r="Z166" s="21">
        <f>+'[7]รายได้ค่าน้ำ-กศผ.'!Y18/10^6</f>
        <v>4.0598686249427978</v>
      </c>
      <c r="AA166" s="21">
        <f>+'[7]รายได้ค่าน้ำ-กศผ.'!Z18/10^6</f>
        <v>3.9031691712687322</v>
      </c>
      <c r="AB166" s="21">
        <f>+'[7]รายได้ค่าน้ำ-กศผ.'!AA18/10^6</f>
        <v>3.6919933340182851</v>
      </c>
      <c r="AC166" s="21">
        <f>+'[7]รายได้ค่าน้ำ-กศผ.'!AB18/10^6</f>
        <v>3.4957450556676006</v>
      </c>
      <c r="AD166" s="21">
        <f>+'[7]รายได้ค่าน้ำ-กศผ.'!AC18/10^6</f>
        <v>3.5641386793247887</v>
      </c>
      <c r="AE166" s="29">
        <f t="shared" si="7"/>
        <v>43.492048000000011</v>
      </c>
      <c r="AG166" s="10">
        <v>1017</v>
      </c>
      <c r="AH166" s="10" t="s">
        <v>26</v>
      </c>
      <c r="AI166" s="21">
        <f>+([7]รายได้ค่าบริการ!AB50+[7]รายได้ค่าบริการอื่น!AB50)/10^6</f>
        <v>0.37818099999999999</v>
      </c>
      <c r="AJ166" s="21">
        <f>+([7]รายได้ค่าบริการ!AC50+[7]รายได้ค่าบริการอื่น!AC50)/10^6</f>
        <v>0.38248700000000002</v>
      </c>
      <c r="AK166" s="21">
        <f>+([7]รายได้ค่าบริการ!AD50+[7]รายได้ค่าบริการอื่น!AD50)/10^6</f>
        <v>0.39285599999999998</v>
      </c>
      <c r="AL166" s="21">
        <f>+([7]รายได้ค่าบริการ!AE50+[7]รายได้ค่าบริการอื่น!AE50)/10^6</f>
        <v>0.38091999999999998</v>
      </c>
      <c r="AM166" s="21">
        <f>+([7]รายได้ค่าบริการ!AF50+[7]รายได้ค่าบริการอื่น!AF50)/10^6</f>
        <v>0.38383499999999998</v>
      </c>
      <c r="AN166" s="21">
        <f>+([7]รายได้ค่าบริการ!AG50+[7]รายได้ค่าบริการอื่น!AG50)/10^6</f>
        <v>0.385932</v>
      </c>
      <c r="AO166" s="21">
        <f>+([7]รายได้ค่าบริการ!AH50+[7]รายได้ค่าบริการอื่น!AH50)/10^6</f>
        <v>0.39280100000000001</v>
      </c>
      <c r="AP166" s="21">
        <f>+([7]รายได้ค่าบริการ!AI50+[7]รายได้ค่าบริการอื่น!AI50)/10^6</f>
        <v>0.40808499999999998</v>
      </c>
      <c r="AQ166" s="21">
        <f>+([7]รายได้ค่าบริการ!AJ50+[7]รายได้ค่าบริการอื่น!AJ50)/10^6</f>
        <v>0.40060299999999999</v>
      </c>
      <c r="AR166" s="21">
        <f>+([7]รายได้ค่าบริการ!AK50+[7]รายได้ค่าบริการอื่น!AK50)/10^6</f>
        <v>0.39293800000000001</v>
      </c>
      <c r="AS166" s="21">
        <f>+([7]รายได้ค่าบริการ!AL50+[7]รายได้ค่าบริการอื่น!AL50)/10^6</f>
        <v>0.40055200000000002</v>
      </c>
      <c r="AT166" s="21">
        <f>+([7]รายได้ค่าบริการ!AM50+[7]รายได้ค่าบริการอื่น!AM50)/10^6</f>
        <v>0.39360099999999998</v>
      </c>
      <c r="AU166" s="29">
        <f t="shared" si="8"/>
        <v>4.6927909999999997</v>
      </c>
      <c r="AW166" s="10">
        <v>1017</v>
      </c>
      <c r="AX166" s="10" t="s">
        <v>26</v>
      </c>
      <c r="AY166" s="21">
        <f>+[7]ค่าติดตั้งสุทธิ!B83/10^6</f>
        <v>3.7532000000000003E-2</v>
      </c>
      <c r="AZ166" s="21">
        <f>+[7]ค่าติดตั้งสุทธิ!C83/10^6</f>
        <v>7.9332E-2</v>
      </c>
      <c r="BA166" s="21">
        <f>+[7]ค่าติดตั้งสุทธิ!D83/10^6</f>
        <v>7.4728000000000003E-2</v>
      </c>
      <c r="BB166" s="21">
        <f>+[7]ค่าติดตั้งสุทธิ!E83/10^6</f>
        <v>6.2781000000000003E-2</v>
      </c>
      <c r="BC166" s="21">
        <f>+[7]ค่าติดตั้งสุทธิ!F83/10^6</f>
        <v>7.1326000000000001E-2</v>
      </c>
      <c r="BD166" s="21">
        <f>+[7]ค่าติดตั้งสุทธิ!G83/10^6</f>
        <v>4.6948999999999998E-2</v>
      </c>
      <c r="BE166" s="21">
        <f>+[7]ค่าติดตั้งสุทธิ!H83/10^6</f>
        <v>5.5150999999999999E-2</v>
      </c>
      <c r="BF166" s="21">
        <f>+[7]ค่าติดตั้งสุทธิ!I83/10^6</f>
        <v>7.9181000000000001E-2</v>
      </c>
      <c r="BG166" s="21">
        <f>+[7]ค่าติดตั้งสุทธิ!J83/10^6</f>
        <v>3.1919999999999997E-2</v>
      </c>
      <c r="BH166" s="21">
        <f>+[7]ค่าติดตั้งสุทธิ!K83/10^6</f>
        <v>3.5596999999999997E-2</v>
      </c>
      <c r="BI166" s="21">
        <f>+[7]ค่าติดตั้งสุทธิ!L83/10^6</f>
        <v>4.6009000000000001E-2</v>
      </c>
      <c r="BJ166" s="21">
        <f>+[7]ค่าติดตั้งสุทธิ!M83/10^6</f>
        <v>3.7203E-2</v>
      </c>
      <c r="BK166" s="29">
        <f t="shared" si="9"/>
        <v>0.65770899999999988</v>
      </c>
    </row>
    <row r="167" spans="1:63" x14ac:dyDescent="0.2">
      <c r="A167" s="10">
        <v>1018</v>
      </c>
      <c r="B167" s="10" t="s">
        <v>27</v>
      </c>
      <c r="C167" s="21">
        <f>+'[7]รายได้-กศผ.'!R19/10^6</f>
        <v>1.6185929950312692</v>
      </c>
      <c r="D167" s="21">
        <f>+'[7]รายได้-กศผ.'!S19/10^6</f>
        <v>1.6707717954662873</v>
      </c>
      <c r="E167" s="21">
        <f>+'[7]รายได้-กศผ.'!T19/10^6</f>
        <v>1.6442687895522179</v>
      </c>
      <c r="F167" s="21">
        <f>+'[7]รายได้-กศผ.'!U19/10^6</f>
        <v>1.7009560711982694</v>
      </c>
      <c r="G167" s="21">
        <f>+'[7]รายได้-กศผ.'!V19/10^6</f>
        <v>1.601224316066473</v>
      </c>
      <c r="H167" s="21">
        <f>+'[7]รายได้-กศผ.'!W19/10^6</f>
        <v>1.613850119921401</v>
      </c>
      <c r="I167" s="21">
        <f>+'[7]รายได้-กศผ.'!X19/10^6</f>
        <v>1.9283040986666788</v>
      </c>
      <c r="J167" s="21">
        <f>+'[7]รายได้-กศผ.'!Y19/10^6</f>
        <v>2.0408603891016774</v>
      </c>
      <c r="K167" s="21">
        <f>+'[7]รายได้-กศผ.'!Z19/10^6</f>
        <v>1.912978585015966</v>
      </c>
      <c r="L167" s="21">
        <f>+'[7]รายได้-กศผ.'!AA19/10^6</f>
        <v>1.7788977876333341</v>
      </c>
      <c r="M167" s="21">
        <f>+'[7]รายได้-กศผ.'!AB19/10^6</f>
        <v>1.6622198645699451</v>
      </c>
      <c r="N167" s="21">
        <f>+'[7]รายได้-กศผ.'!AC19/10^6</f>
        <v>1.6162651877764762</v>
      </c>
      <c r="O167" s="29">
        <f t="shared" si="6"/>
        <v>20.789189999999998</v>
      </c>
      <c r="Q167" s="10">
        <v>1018</v>
      </c>
      <c r="R167" s="10" t="s">
        <v>27</v>
      </c>
      <c r="S167" s="21">
        <f>+'[7]รายได้ค่าน้ำ-กศผ.'!R19/10^6</f>
        <v>1.4190179950312694</v>
      </c>
      <c r="T167" s="21">
        <f>+'[7]รายได้ค่าน้ำ-กศผ.'!S19/10^6</f>
        <v>1.4472897954662873</v>
      </c>
      <c r="U167" s="21">
        <f>+'[7]รายได้ค่าน้ำ-กศผ.'!T19/10^6</f>
        <v>1.3803587895522178</v>
      </c>
      <c r="V167" s="21">
        <f>+'[7]รายได้ค่าน้ำ-กศผ.'!U19/10^6</f>
        <v>1.4815350711982695</v>
      </c>
      <c r="W167" s="21">
        <f>+'[7]รายได้ค่าน้ำ-กศผ.'!V19/10^6</f>
        <v>1.3687643160664731</v>
      </c>
      <c r="X167" s="21">
        <f>+'[7]รายได้ค่าน้ำ-กศผ.'!W19/10^6</f>
        <v>1.3774461199214012</v>
      </c>
      <c r="Y167" s="21">
        <f>+'[7]รายได้ค่าน้ำ-กศผ.'!X19/10^6</f>
        <v>1.7100650986666788</v>
      </c>
      <c r="Z167" s="21">
        <f>+'[7]รายได้ค่าน้ำ-กศผ.'!Y19/10^6</f>
        <v>1.8030673891016775</v>
      </c>
      <c r="AA167" s="21">
        <f>+'[7]รายได้ค่าน้ำ-กศผ.'!Z19/10^6</f>
        <v>1.6914325850159659</v>
      </c>
      <c r="AB167" s="21">
        <f>+'[7]รายได้ค่าน้ำ-กศผ.'!AA19/10^6</f>
        <v>1.5451427876333341</v>
      </c>
      <c r="AC167" s="21">
        <f>+'[7]รายได้ค่าน้ำ-กศผ.'!AB19/10^6</f>
        <v>1.431742864569945</v>
      </c>
      <c r="AD167" s="21">
        <f>+'[7]รายได้ค่าน้ำ-กศผ.'!AC19/10^6</f>
        <v>1.4011681877764799</v>
      </c>
      <c r="AE167" s="29">
        <f t="shared" si="7"/>
        <v>18.057031000000002</v>
      </c>
      <c r="AG167" s="10">
        <v>1018</v>
      </c>
      <c r="AH167" s="10" t="s">
        <v>27</v>
      </c>
      <c r="AI167" s="21">
        <f>+([7]รายได้ค่าบริการ!AB51+[7]รายได้ค่าบริการอื่น!AB51)/10^6</f>
        <v>0.192607</v>
      </c>
      <c r="AJ167" s="21">
        <f>+([7]รายได้ค่าบริการ!AC51+[7]รายได้ค่าบริการอื่น!AC51)/10^6</f>
        <v>0.20608899999999999</v>
      </c>
      <c r="AK167" s="21">
        <f>+([7]รายได้ค่าบริการ!AD51+[7]รายได้ค่าบริการอื่น!AD51)/10^6</f>
        <v>0.21129100000000001</v>
      </c>
      <c r="AL167" s="21">
        <f>+([7]รายได้ค่าบริการ!AE51+[7]รายได้ค่าบริการอื่น!AE51)/10^6</f>
        <v>0.202651</v>
      </c>
      <c r="AM167" s="21">
        <f>+([7]รายได้ค่าบริการ!AF51+[7]รายได้ค่าบริการอื่น!AF51)/10^6</f>
        <v>0.20142399999999999</v>
      </c>
      <c r="AN167" s="21">
        <f>+([7]รายได้ค่าบริการ!AG51+[7]รายได้ค่าบริการอื่น!AG51)/10^6</f>
        <v>0.21052899999999999</v>
      </c>
      <c r="AO167" s="21">
        <f>+([7]รายได้ค่าบริการ!AH51+[7]รายได้ค่าบริการอื่น!AH51)/10^6</f>
        <v>0.205816</v>
      </c>
      <c r="AP167" s="21">
        <f>+([7]รายได้ค่าบริการ!AI51+[7]รายได้ค่าบริการอื่น!AI51)/10^6</f>
        <v>0.215476</v>
      </c>
      <c r="AQ167" s="21">
        <f>+([7]รายได้ค่าบริการ!AJ51+[7]รายได้ค่าบริการอื่น!AJ51)/10^6</f>
        <v>0.209341</v>
      </c>
      <c r="AR167" s="21">
        <f>+([7]รายได้ค่าบริการ!AK51+[7]รายได้ค่าบริการอื่น!AK51)/10^6</f>
        <v>0.20736499999999999</v>
      </c>
      <c r="AS167" s="21">
        <f>+([7]รายได้ค่าบริการ!AL51+[7]รายได้ค่าบริการอื่น!AL51)/10^6</f>
        <v>0.20865300000000001</v>
      </c>
      <c r="AT167" s="21">
        <f>+([7]รายได้ค่าบริการ!AM51+[7]รายได้ค่าบริการอื่น!AM51)/10^6</f>
        <v>0.19858799999999999</v>
      </c>
      <c r="AU167" s="29">
        <f t="shared" si="8"/>
        <v>2.46983</v>
      </c>
      <c r="AW167" s="10">
        <v>1018</v>
      </c>
      <c r="AX167" s="10" t="s">
        <v>27</v>
      </c>
      <c r="AY167" s="21">
        <f>+[7]ค่าติดตั้งสุทธิ!B84/10^6</f>
        <v>6.9680000000000002E-3</v>
      </c>
      <c r="AZ167" s="21">
        <f>+[7]ค่าติดตั้งสุทธิ!C84/10^6</f>
        <v>1.7392999999999999E-2</v>
      </c>
      <c r="BA167" s="21">
        <f>+[7]ค่าติดตั้งสุทธิ!D84/10^6</f>
        <v>5.2618999999999999E-2</v>
      </c>
      <c r="BB167" s="21">
        <f>+[7]ค่าติดตั้งสุทธิ!E84/10^6</f>
        <v>1.677E-2</v>
      </c>
      <c r="BC167" s="21">
        <f>+[7]ค่าติดตั้งสุทธิ!F84/10^6</f>
        <v>3.1036000000000001E-2</v>
      </c>
      <c r="BD167" s="21">
        <f>+[7]ค่าติดตั้งสุทธิ!G84/10^6</f>
        <v>2.5874999999999999E-2</v>
      </c>
      <c r="BE167" s="21">
        <f>+[7]ค่าติดตั้งสุทธิ!H84/10^6</f>
        <v>1.2423E-2</v>
      </c>
      <c r="BF167" s="21">
        <f>+[7]ค่าติดตั้งสุทธิ!I84/10^6</f>
        <v>2.2317E-2</v>
      </c>
      <c r="BG167" s="21">
        <f>+[7]ค่าติดตั้งสุทธิ!J84/10^6</f>
        <v>1.2205000000000001E-2</v>
      </c>
      <c r="BH167" s="21">
        <f>+[7]ค่าติดตั้งสุทธิ!K84/10^6</f>
        <v>2.639E-2</v>
      </c>
      <c r="BI167" s="21">
        <f>+[7]ค่าติดตั้งสุทธิ!L84/10^6</f>
        <v>2.1824E-2</v>
      </c>
      <c r="BJ167" s="21">
        <f>+[7]ค่าติดตั้งสุทธิ!M84/10^6</f>
        <v>1.6507999999999998E-2</v>
      </c>
      <c r="BK167" s="29">
        <f t="shared" si="9"/>
        <v>0.26232800000000001</v>
      </c>
    </row>
    <row r="168" spans="1:63" x14ac:dyDescent="0.2">
      <c r="A168" s="10">
        <v>1019</v>
      </c>
      <c r="B168" s="10" t="s">
        <v>28</v>
      </c>
      <c r="C168" s="21">
        <f>+'[7]รายได้-กศผ.'!R20/10^6</f>
        <v>1.0293551979250202</v>
      </c>
      <c r="D168" s="21">
        <f>+'[7]รายได้-กศผ.'!S20/10^6</f>
        <v>1.0372455677024583</v>
      </c>
      <c r="E168" s="21">
        <f>+'[7]รายได้-กศผ.'!T20/10^6</f>
        <v>1.0460919918300646</v>
      </c>
      <c r="F168" s="21">
        <f>+'[7]รายได้-กศผ.'!U20/10^6</f>
        <v>1.0363057786006726</v>
      </c>
      <c r="G168" s="21">
        <f>+'[7]รายได้-กศผ.'!V20/10^6</f>
        <v>0.98019356617799214</v>
      </c>
      <c r="H168" s="21">
        <f>+'[7]รายได้-กศผ.'!W20/10^6</f>
        <v>1.051020485953591</v>
      </c>
      <c r="I168" s="21">
        <f>+'[7]รายได้-กศผ.'!X20/10^6</f>
        <v>1.1970568190349657</v>
      </c>
      <c r="J168" s="21">
        <f>+'[7]รายได้-กศผ.'!Y20/10^6</f>
        <v>1.2505955790619028</v>
      </c>
      <c r="K168" s="21">
        <f>+'[7]รายได้-กศผ.'!Z20/10^6</f>
        <v>1.1455143558516974</v>
      </c>
      <c r="L168" s="21">
        <f>+'[7]รายได้-กศผ.'!AA20/10^6</f>
        <v>1.0494259766002287</v>
      </c>
      <c r="M168" s="21">
        <f>+'[7]รายได้-กศผ.'!AB20/10^6</f>
        <v>0.98586527784639921</v>
      </c>
      <c r="N168" s="21">
        <f>+'[7]รายได้-กศผ.'!AC20/10^6</f>
        <v>1.0710894034150071</v>
      </c>
      <c r="O168" s="29">
        <f t="shared" si="6"/>
        <v>12.879759999999999</v>
      </c>
      <c r="Q168" s="10">
        <v>1019</v>
      </c>
      <c r="R168" s="10" t="s">
        <v>28</v>
      </c>
      <c r="S168" s="21">
        <f>+'[7]รายได้ค่าน้ำ-กศผ.'!R20/10^6</f>
        <v>0.9046381979250202</v>
      </c>
      <c r="T168" s="21">
        <f>+'[7]รายได้ค่าน้ำ-กศผ.'!S20/10^6</f>
        <v>0.91669156770245819</v>
      </c>
      <c r="U168" s="21">
        <f>+'[7]รายได้ค่าน้ำ-กศผ.'!T20/10^6</f>
        <v>0.92229599183006461</v>
      </c>
      <c r="V168" s="21">
        <f>+'[7]รายได้ค่าน้ำ-กศผ.'!U20/10^6</f>
        <v>0.91722277860067258</v>
      </c>
      <c r="W168" s="21">
        <f>+'[7]รายได้ค่าน้ำ-กศผ.'!V20/10^6</f>
        <v>0.8556555661779921</v>
      </c>
      <c r="X168" s="21">
        <f>+'[7]รายได้ค่าน้ำ-กศผ.'!W20/10^6</f>
        <v>0.90930648595359109</v>
      </c>
      <c r="Y168" s="21">
        <f>+'[7]รายได้ค่าน้ำ-กศผ.'!X20/10^6</f>
        <v>1.0699728190349658</v>
      </c>
      <c r="Z168" s="21">
        <f>+'[7]รายได้ค่าน้ำ-กศผ.'!Y20/10^6</f>
        <v>1.1207765790619029</v>
      </c>
      <c r="AA168" s="21">
        <f>+'[7]รายได้ค่าน้ำ-กศผ.'!Z20/10^6</f>
        <v>1.0083863558516972</v>
      </c>
      <c r="AB168" s="21">
        <f>+'[7]รายได้ค่าน้ำ-กศผ.'!AA20/10^6</f>
        <v>0.9169419766002288</v>
      </c>
      <c r="AC168" s="21">
        <f>+'[7]รายได้ค่าน้ำ-กศผ.'!AB20/10^6</f>
        <v>0.85975127784639926</v>
      </c>
      <c r="AD168" s="21">
        <f>+'[7]รายได้ค่าน้ำ-กศผ.'!AC20/10^6</f>
        <v>0.94996340341500707</v>
      </c>
      <c r="AE168" s="29">
        <f t="shared" si="7"/>
        <v>11.351603000000001</v>
      </c>
      <c r="AG168" s="10">
        <v>1019</v>
      </c>
      <c r="AH168" s="10" t="s">
        <v>28</v>
      </c>
      <c r="AI168" s="21">
        <f>+([7]รายได้ค่าบริการ!AB52+[7]รายได้ค่าบริการอื่น!AB52)/10^6</f>
        <v>0.114602</v>
      </c>
      <c r="AJ168" s="21">
        <f>+([7]รายได้ค่าบริการ!AC52+[7]รายได้ค่าบริการอื่น!AC52)/10^6</f>
        <v>0.114591</v>
      </c>
      <c r="AK168" s="21">
        <f>+([7]รายได้ค่าบริการ!AD52+[7]รายได้ค่าบริการอื่น!AD52)/10^6</f>
        <v>0.11546099999999999</v>
      </c>
      <c r="AL168" s="21">
        <f>+([7]รายได้ค่าบริการ!AE52+[7]รายได้ค่าบริการอื่น!AE52)/10^6</f>
        <v>0.11403199999999999</v>
      </c>
      <c r="AM168" s="21">
        <f>+([7]รายได้ค่าบริการ!AF52+[7]รายได้ค่าบริการอื่น!AF52)/10^6</f>
        <v>0.113843</v>
      </c>
      <c r="AN168" s="21">
        <f>+([7]รายได้ค่าบริการ!AG52+[7]รายได้ค่าบริการอื่น!AG52)/10^6</f>
        <v>0.11468399999999999</v>
      </c>
      <c r="AO168" s="21">
        <f>+([7]รายได้ค่าบริการ!AH52+[7]รายได้ค่าบริการอื่น!AH52)/10^6</f>
        <v>0.11525299999999999</v>
      </c>
      <c r="AP168" s="21">
        <f>+([7]รายได้ค่าบริการ!AI52+[7]รายได้ค่าบริการอื่น!AI52)/10^6</f>
        <v>0.116201</v>
      </c>
      <c r="AQ168" s="21">
        <f>+([7]รายได้ค่าบริการ!AJ52+[7]รายได้ค่าบริการอื่น!AJ52)/10^6</f>
        <v>0.117586</v>
      </c>
      <c r="AR168" s="21">
        <f>+([7]รายได้ค่าบริการ!AK52+[7]รายได้ค่าบริการอื่น!AK52)/10^6</f>
        <v>0.116783</v>
      </c>
      <c r="AS168" s="21">
        <f>+([7]รายได้ค่าบริการ!AL52+[7]รายได้ค่าบริการอื่น!AL52)/10^6</f>
        <v>0.116813</v>
      </c>
      <c r="AT168" s="21">
        <f>+([7]รายได้ค่าบริการ!AM52+[7]รายได้ค่าบริการอื่น!AM52)/10^6</f>
        <v>0.11598899999999999</v>
      </c>
      <c r="AU168" s="29">
        <f t="shared" si="8"/>
        <v>1.3858379999999999</v>
      </c>
      <c r="AW168" s="10">
        <v>1019</v>
      </c>
      <c r="AX168" s="10" t="s">
        <v>28</v>
      </c>
      <c r="AY168" s="21">
        <f>+[7]ค่าติดตั้งสุทธิ!B85/10^6</f>
        <v>1.0115000000000001E-2</v>
      </c>
      <c r="AZ168" s="21">
        <f>+[7]ค่าติดตั้งสุทธิ!C85/10^6</f>
        <v>5.9630000000000004E-3</v>
      </c>
      <c r="BA168" s="21">
        <f>+[7]ค่าติดตั้งสุทธิ!D85/10^6</f>
        <v>8.3350000000000004E-3</v>
      </c>
      <c r="BB168" s="21">
        <f>+[7]ค่าติดตั้งสุทธิ!E85/10^6</f>
        <v>5.0509999999999999E-3</v>
      </c>
      <c r="BC168" s="21">
        <f>+[7]ค่าติดตั้งสุทธิ!F85/10^6</f>
        <v>1.0695E-2</v>
      </c>
      <c r="BD168" s="21">
        <f>+[7]ค่าติดตั้งสุทธิ!G85/10^6</f>
        <v>2.7029999999999998E-2</v>
      </c>
      <c r="BE168" s="21">
        <f>+[7]ค่าติดตั้งสุทธิ!H85/10^6</f>
        <v>1.1831E-2</v>
      </c>
      <c r="BF168" s="21">
        <f>+[7]ค่าติดตั้งสุทธิ!I85/10^6</f>
        <v>1.3618E-2</v>
      </c>
      <c r="BG168" s="21">
        <f>+[7]ค่าติดตั้งสุทธิ!J85/10^6</f>
        <v>1.9542E-2</v>
      </c>
      <c r="BH168" s="21">
        <f>+[7]ค่าติดตั้งสุทธิ!K85/10^6</f>
        <v>1.5701E-2</v>
      </c>
      <c r="BI168" s="21">
        <f>+[7]ค่าติดตั้งสุทธิ!L85/10^6</f>
        <v>9.3010000000000002E-3</v>
      </c>
      <c r="BJ168" s="21">
        <f>+[7]ค่าติดตั้งสุทธิ!M85/10^6</f>
        <v>5.1380000000000002E-3</v>
      </c>
      <c r="BK168" s="29">
        <f t="shared" si="9"/>
        <v>0.14232</v>
      </c>
    </row>
    <row r="169" spans="1:63" x14ac:dyDescent="0.2">
      <c r="A169" s="10">
        <v>1020</v>
      </c>
      <c r="B169" s="10" t="s">
        <v>29</v>
      </c>
      <c r="C169" s="21">
        <f>+'[7]รายได้-กศผ.'!R21/10^6</f>
        <v>5.1639503899889769</v>
      </c>
      <c r="D169" s="21">
        <f>+'[7]รายได้-กศผ.'!S21/10^6</f>
        <v>5.4345906855179162</v>
      </c>
      <c r="E169" s="21">
        <f>+'[7]รายได้-กศผ.'!T21/10^6</f>
        <v>5.3883104760368923</v>
      </c>
      <c r="F169" s="21">
        <f>+'[7]รายได้-กศผ.'!U21/10^6</f>
        <v>5.7668941932834272</v>
      </c>
      <c r="G169" s="21">
        <f>+'[7]รายได้-กศผ.'!V21/10^6</f>
        <v>5.1896273994288764</v>
      </c>
      <c r="H169" s="21">
        <f>+'[7]รายได้-กศผ.'!W21/10^6</f>
        <v>5.3278721579541788</v>
      </c>
      <c r="I169" s="21">
        <f>+'[7]รายได้-กศผ.'!X21/10^6</f>
        <v>5.9466623764747233</v>
      </c>
      <c r="J169" s="21">
        <f>+'[7]รายได้-กศผ.'!Y21/10^6</f>
        <v>5.7476754257713534</v>
      </c>
      <c r="K169" s="21">
        <f>+'[7]รายได้-กศผ.'!Z21/10^6</f>
        <v>5.897802855645252</v>
      </c>
      <c r="L169" s="21">
        <f>+'[7]รายได้-กศผ.'!AA21/10^6</f>
        <v>5.7652704531915955</v>
      </c>
      <c r="M169" s="21">
        <f>+'[7]รายได้-กศผ.'!AB21/10^6</f>
        <v>5.4222753554296492</v>
      </c>
      <c r="N169" s="21">
        <f>+'[7]รายได้-กศผ.'!AC21/10^6</f>
        <v>5.5732882312771519</v>
      </c>
      <c r="O169" s="29">
        <f t="shared" si="6"/>
        <v>66.624219999999994</v>
      </c>
      <c r="Q169" s="10">
        <v>1020</v>
      </c>
      <c r="R169" s="10" t="s">
        <v>29</v>
      </c>
      <c r="S169" s="21">
        <f>+'[7]รายได้ค่าน้ำ-กศผ.'!R21/10^6</f>
        <v>4.6410283899889766</v>
      </c>
      <c r="T169" s="21">
        <f>+'[7]รายได้ค่าน้ำ-กศผ.'!S21/10^6</f>
        <v>4.8335876855179167</v>
      </c>
      <c r="U169" s="21">
        <f>+'[7]รายได้ค่าน้ำ-กศผ.'!T21/10^6</f>
        <v>4.847177476036892</v>
      </c>
      <c r="V169" s="21">
        <f>+'[7]รายได้ค่าน้ำ-กศผ.'!U21/10^6</f>
        <v>5.2030811932834276</v>
      </c>
      <c r="W169" s="21">
        <f>+'[7]รายได้ค่าน้ำ-กศผ.'!V21/10^6</f>
        <v>4.6812443994288762</v>
      </c>
      <c r="X169" s="21">
        <f>+'[7]รายได้ค่าน้ำ-กศผ.'!W21/10^6</f>
        <v>4.7112761579541784</v>
      </c>
      <c r="Y169" s="21">
        <f>+'[7]รายได้ค่าน้ำ-กศผ.'!X21/10^6</f>
        <v>5.4127963764747236</v>
      </c>
      <c r="Z169" s="21">
        <f>+'[7]รายได้ค่าน้ำ-กศผ.'!Y21/10^6</f>
        <v>5.2121694257713536</v>
      </c>
      <c r="AA169" s="21">
        <f>+'[7]รายได้ค่าน้ำ-กศผ.'!Z21/10^6</f>
        <v>5.3453758556452522</v>
      </c>
      <c r="AB169" s="21">
        <f>+'[7]รายได้ค่าน้ำ-กศผ.'!AA21/10^6</f>
        <v>5.2384304531915955</v>
      </c>
      <c r="AC169" s="21">
        <f>+'[7]รายได้ค่าน้ำ-กศผ.'!AB21/10^6</f>
        <v>4.8656743554296495</v>
      </c>
      <c r="AD169" s="21">
        <f>+'[7]รายได้ค่าน้ำ-กศผ.'!AC21/10^6</f>
        <v>5.0167202312771524</v>
      </c>
      <c r="AE169" s="29">
        <f t="shared" si="7"/>
        <v>60.008561999999998</v>
      </c>
      <c r="AG169" s="10">
        <v>1020</v>
      </c>
      <c r="AH169" s="10" t="s">
        <v>29</v>
      </c>
      <c r="AI169" s="21">
        <f>+([7]รายได้ค่าบริการ!AB53+[7]รายได้ค่าบริการอื่น!AB53)/10^6</f>
        <v>0.48247099999999998</v>
      </c>
      <c r="AJ169" s="21">
        <f>+([7]รายได้ค่าบริการ!AC53+[7]รายได้ค่าบริการอื่น!AC53)/10^6</f>
        <v>0.53548099999999998</v>
      </c>
      <c r="AK169" s="21">
        <f>+([7]รายได้ค่าบริการ!AD53+[7]รายได้ค่าบริการอื่น!AD53)/10^6</f>
        <v>0.52472300000000005</v>
      </c>
      <c r="AL169" s="21">
        <f>+([7]รายได้ค่าบริการ!AE53+[7]รายได้ค่าบริการอื่น!AE53)/10^6</f>
        <v>0.50216300000000003</v>
      </c>
      <c r="AM169" s="21">
        <f>+([7]รายได้ค่าบริการ!AF53+[7]รายได้ค่าบริการอื่น!AF53)/10^6</f>
        <v>0.47802699999999998</v>
      </c>
      <c r="AN169" s="21">
        <f>+([7]รายได้ค่าบริการ!AG53+[7]รายได้ค่าบริการอื่น!AG53)/10^6</f>
        <v>0.493751</v>
      </c>
      <c r="AO169" s="21">
        <f>+([7]รายได้ค่าบริการ!AH53+[7]รายได้ค่าบริการอื่น!AH53)/10^6</f>
        <v>0.48243200000000003</v>
      </c>
      <c r="AP169" s="21">
        <f>+([7]รายได้ค่าบริการ!AI53+[7]รายได้ค่าบริการอื่น!AI53)/10^6</f>
        <v>0.49201099999999998</v>
      </c>
      <c r="AQ169" s="21">
        <f>+([7]รายได้ค่าบริการ!AJ53+[7]รายได้ค่าบริการอื่น!AJ53)/10^6</f>
        <v>0.48528700000000002</v>
      </c>
      <c r="AR169" s="21">
        <f>+([7]รายได้ค่าบริการ!AK53+[7]รายได้ค่าบริการอื่น!AK53)/10^6</f>
        <v>0.49321700000000002</v>
      </c>
      <c r="AS169" s="21">
        <f>+([7]รายได้ค่าบริการ!AL53+[7]รายได้ค่าบริการอื่น!AL53)/10^6</f>
        <v>0.49719000000000002</v>
      </c>
      <c r="AT169" s="21">
        <f>+([7]รายได้ค่าบริการ!AM53+[7]รายได้ค่าบริการอื่น!AM53)/10^6</f>
        <v>0.51186600000000004</v>
      </c>
      <c r="AU169" s="29">
        <f t="shared" si="8"/>
        <v>5.9786189999999992</v>
      </c>
      <c r="AW169" s="10">
        <v>1020</v>
      </c>
      <c r="AX169" s="10" t="s">
        <v>29</v>
      </c>
      <c r="AY169" s="21">
        <f>+[7]ค่าติดตั้งสุทธิ!B86/10^6</f>
        <v>4.0451000000000001E-2</v>
      </c>
      <c r="AZ169" s="21">
        <f>+[7]ค่าติดตั้งสุทธิ!C86/10^6</f>
        <v>6.5521999999999997E-2</v>
      </c>
      <c r="BA169" s="21">
        <f>+[7]ค่าติดตั้งสุทธิ!D86/10^6</f>
        <v>1.6410000000000001E-2</v>
      </c>
      <c r="BB169" s="21">
        <f>+[7]ค่าติดตั้งสุทธิ!E86/10^6</f>
        <v>6.1650000000000003E-2</v>
      </c>
      <c r="BC169" s="21">
        <f>+[7]ค่าติดตั้งสุทธิ!F86/10^6</f>
        <v>3.0356000000000001E-2</v>
      </c>
      <c r="BD169" s="21">
        <f>+[7]ค่าติดตั้งสุทธิ!G86/10^6</f>
        <v>0.122845</v>
      </c>
      <c r="BE169" s="21">
        <f>+[7]ค่าติดตั้งสุทธิ!H86/10^6</f>
        <v>5.1434000000000001E-2</v>
      </c>
      <c r="BF169" s="21">
        <f>+[7]ค่าติดตั้งสุทธิ!I86/10^6</f>
        <v>4.3494999999999999E-2</v>
      </c>
      <c r="BG169" s="21">
        <f>+[7]ค่าติดตั้งสุทธิ!J86/10^6</f>
        <v>6.7140000000000005E-2</v>
      </c>
      <c r="BH169" s="21">
        <f>+[7]ค่าติดตั้งสุทธิ!K86/10^6</f>
        <v>3.3623E-2</v>
      </c>
      <c r="BI169" s="21">
        <f>+[7]ค่าติดตั้งสุทธิ!L86/10^6</f>
        <v>5.9410999999999999E-2</v>
      </c>
      <c r="BJ169" s="21">
        <f>+[7]ค่าติดตั้งสุทธิ!M86/10^6</f>
        <v>4.4703E-2</v>
      </c>
      <c r="BK169" s="29">
        <f t="shared" si="9"/>
        <v>0.63703999999999994</v>
      </c>
    </row>
    <row r="170" spans="1:63" x14ac:dyDescent="0.2">
      <c r="A170" s="10">
        <v>1021</v>
      </c>
      <c r="B170" s="10" t="s">
        <v>30</v>
      </c>
      <c r="C170" s="21">
        <f>+'[7]รายได้-กศผ.'!R22/10^6</f>
        <v>1.4585452320802923</v>
      </c>
      <c r="D170" s="21">
        <f>+'[7]รายได้-กศผ.'!S22/10^6</f>
        <v>1.4936376955898183</v>
      </c>
      <c r="E170" s="21">
        <f>+'[7]รายได้-กศผ.'!T22/10^6</f>
        <v>1.4152955194073611</v>
      </c>
      <c r="F170" s="21">
        <f>+'[7]รายได้-กศผ.'!U22/10^6</f>
        <v>1.5922003129903666</v>
      </c>
      <c r="G170" s="21">
        <f>+'[7]รายได้-กศผ.'!V22/10^6</f>
        <v>1.4149645005443912</v>
      </c>
      <c r="H170" s="21">
        <f>+'[7]รายได้-กศผ.'!W22/10^6</f>
        <v>1.4359931879629331</v>
      </c>
      <c r="I170" s="21">
        <f>+'[7]รายได้-กศผ.'!X22/10^6</f>
        <v>1.5967725567931168</v>
      </c>
      <c r="J170" s="21">
        <f>+'[7]รายได้-กศผ.'!Y22/10^6</f>
        <v>1.5847295792351608</v>
      </c>
      <c r="K170" s="21">
        <f>+'[7]รายได้-กศผ.'!Z22/10^6</f>
        <v>1.6252289444132475</v>
      </c>
      <c r="L170" s="21">
        <f>+'[7]รายได้-กศผ.'!AA22/10^6</f>
        <v>1.5954238481628482</v>
      </c>
      <c r="M170" s="21">
        <f>+'[7]รายได้-กศผ.'!AB22/10^6</f>
        <v>1.4917102465660512</v>
      </c>
      <c r="N170" s="21">
        <f>+'[7]รายได้-กศผ.'!AC22/10^6</f>
        <v>1.5600783762544181</v>
      </c>
      <c r="O170" s="29">
        <f t="shared" si="6"/>
        <v>18.264580000000006</v>
      </c>
      <c r="Q170" s="10">
        <v>1021</v>
      </c>
      <c r="R170" s="10" t="s">
        <v>30</v>
      </c>
      <c r="S170" s="21">
        <f>+'[7]รายได้ค่าน้ำ-กศผ.'!R22/10^6</f>
        <v>1.2759292320802922</v>
      </c>
      <c r="T170" s="21">
        <f>+'[7]รายได้ค่าน้ำ-กศผ.'!S22/10^6</f>
        <v>1.3265166955898182</v>
      </c>
      <c r="U170" s="21">
        <f>+'[7]รายได้ค่าน้ำ-กศผ.'!T22/10^6</f>
        <v>1.2557315194073611</v>
      </c>
      <c r="V170" s="21">
        <f>+'[7]รายได้ค่าน้ำ-กศผ.'!U22/10^6</f>
        <v>1.4113633129903664</v>
      </c>
      <c r="W170" s="21">
        <f>+'[7]รายได้ค่าน้ำ-กศผ.'!V22/10^6</f>
        <v>1.232856500544391</v>
      </c>
      <c r="X170" s="21">
        <f>+'[7]รายได้ค่าน้ำ-กศผ.'!W22/10^6</f>
        <v>1.2494421879629329</v>
      </c>
      <c r="Y170" s="21">
        <f>+'[7]รายได้ค่าน้ำ-กศผ.'!X22/10^6</f>
        <v>1.4270055567931168</v>
      </c>
      <c r="Z170" s="21">
        <f>+'[7]รายได้ค่าน้ำ-กศผ.'!Y22/10^6</f>
        <v>1.4120535792351607</v>
      </c>
      <c r="AA170" s="21">
        <f>+'[7]รายได้ค่าน้ำ-กศผ.'!Z22/10^6</f>
        <v>1.4468609444132474</v>
      </c>
      <c r="AB170" s="21">
        <f>+'[7]รายได้ค่าน้ำ-กศผ.'!AA22/10^6</f>
        <v>1.4207508481628484</v>
      </c>
      <c r="AC170" s="21">
        <f>+'[7]รายได้ค่าน้ำ-กศผ.'!AB22/10^6</f>
        <v>1.2988252465660513</v>
      </c>
      <c r="AD170" s="21">
        <f>+'[7]รายได้ค่าน้ำ-กศผ.'!AC22/10^6</f>
        <v>1.3551543762544145</v>
      </c>
      <c r="AE170" s="29">
        <f t="shared" si="7"/>
        <v>16.112490000000001</v>
      </c>
      <c r="AG170" s="10">
        <v>1021</v>
      </c>
      <c r="AH170" s="10" t="s">
        <v>30</v>
      </c>
      <c r="AI170" s="21">
        <f>+([7]รายได้ค่าบริการ!AB54+[7]รายได้ค่าบริการอื่น!AB54)/10^6</f>
        <v>0.14757100000000001</v>
      </c>
      <c r="AJ170" s="21">
        <f>+([7]รายได้ค่าบริการ!AC54+[7]รายได้ค่าบริการอื่น!AC54)/10^6</f>
        <v>0.148233</v>
      </c>
      <c r="AK170" s="21">
        <f>+([7]รายได้ค่าบริการ!AD54+[7]รายได้ค่าบริการอื่น!AD54)/10^6</f>
        <v>0.14808199999999999</v>
      </c>
      <c r="AL170" s="21">
        <f>+([7]รายได้ค่าบริการ!AE54+[7]รายได้ค่าบริการอื่น!AE54)/10^6</f>
        <v>0.148308</v>
      </c>
      <c r="AM170" s="21">
        <f>+([7]รายได้ค่าบริการ!AF54+[7]รายได้ค่าบริการอื่น!AF54)/10^6</f>
        <v>0.14933099999999999</v>
      </c>
      <c r="AN170" s="21">
        <f>+([7]รายได้ค่าบริการ!AG54+[7]รายได้ค่าบริการอื่น!AG54)/10^6</f>
        <v>0.14990100000000001</v>
      </c>
      <c r="AO170" s="21">
        <f>+([7]รายได้ค่าบริการ!AH54+[7]รายได้ค่าบริการอื่น!AH54)/10^6</f>
        <v>0.150617</v>
      </c>
      <c r="AP170" s="21">
        <f>+([7]รายได้ค่าบริการ!AI54+[7]รายได้ค่าบริการอื่น!AI54)/10^6</f>
        <v>0.14940000000000001</v>
      </c>
      <c r="AQ170" s="21">
        <f>+([7]รายได้ค่าบริการ!AJ54+[7]รายได้ค่าบริการอื่น!AJ54)/10^6</f>
        <v>0.15033099999999999</v>
      </c>
      <c r="AR170" s="21">
        <f>+([7]รายได้ค่าบริการ!AK54+[7]รายได้ค่าบริการอื่น!AK54)/10^6</f>
        <v>0.14971100000000001</v>
      </c>
      <c r="AS170" s="21">
        <f>+([7]รายได้ค่าบริการ!AL54+[7]รายได้ค่าบริการอื่น!AL54)/10^6</f>
        <v>0.15332000000000001</v>
      </c>
      <c r="AT170" s="21">
        <f>+([7]รายได้ค่าบริการ!AM54+[7]รายได้ค่าบริการอื่น!AM54)/10^6</f>
        <v>0.151953</v>
      </c>
      <c r="AU170" s="29">
        <f t="shared" si="8"/>
        <v>1.7967579999999999</v>
      </c>
      <c r="AW170" s="10">
        <v>1021</v>
      </c>
      <c r="AX170" s="10" t="s">
        <v>30</v>
      </c>
      <c r="AY170" s="21">
        <f>+[7]ค่าติดตั้งสุทธิ!B87/10^6</f>
        <v>3.5045E-2</v>
      </c>
      <c r="AZ170" s="21">
        <f>+[7]ค่าติดตั้งสุทธิ!C87/10^6</f>
        <v>1.8887999999999999E-2</v>
      </c>
      <c r="BA170" s="21">
        <f>+[7]ค่าติดตั้งสุทธิ!D87/10^6</f>
        <v>1.1481999999999999E-2</v>
      </c>
      <c r="BB170" s="21">
        <f>+[7]ค่าติดตั้งสุทธิ!E87/10^6</f>
        <v>3.2529000000000002E-2</v>
      </c>
      <c r="BC170" s="21">
        <f>+[7]ค่าติดตั้งสุทธิ!F87/10^6</f>
        <v>3.2777000000000001E-2</v>
      </c>
      <c r="BD170" s="21">
        <f>+[7]ค่าติดตั้งสุทธิ!G87/10^6</f>
        <v>3.6650000000000002E-2</v>
      </c>
      <c r="BE170" s="21">
        <f>+[7]ค่าติดตั้งสุทธิ!H87/10^6</f>
        <v>1.915E-2</v>
      </c>
      <c r="BF170" s="21">
        <f>+[7]ค่าติดตั้งสุทธิ!I87/10^6</f>
        <v>2.3276000000000002E-2</v>
      </c>
      <c r="BG170" s="21">
        <f>+[7]ค่าติดตั้งสุทธิ!J87/10^6</f>
        <v>2.8036999999999999E-2</v>
      </c>
      <c r="BH170" s="21">
        <f>+[7]ค่าติดตั้งสุทธิ!K87/10^6</f>
        <v>2.4962000000000002E-2</v>
      </c>
      <c r="BI170" s="21">
        <f>+[7]ค่าติดตั้งสุทธิ!L87/10^6</f>
        <v>3.9565000000000003E-2</v>
      </c>
      <c r="BJ170" s="21">
        <f>+[7]ค่าติดตั้งสุทธิ!M87/10^6</f>
        <v>5.2969000000000002E-2</v>
      </c>
      <c r="BK170" s="29">
        <f t="shared" si="9"/>
        <v>0.35532999999999998</v>
      </c>
    </row>
    <row r="171" spans="1:63" x14ac:dyDescent="0.2">
      <c r="A171" s="10">
        <v>1022</v>
      </c>
      <c r="B171" s="10" t="s">
        <v>31</v>
      </c>
      <c r="C171" s="21">
        <f>+'[7]รายได้-กศผ.'!R23/10^6</f>
        <v>7.1232909012038697</v>
      </c>
      <c r="D171" s="21">
        <f>+'[7]รายได้-กศผ.'!S23/10^6</f>
        <v>7.8710346167296521</v>
      </c>
      <c r="E171" s="21">
        <f>+'[7]รายได้-กศผ.'!T23/10^6</f>
        <v>6.9774385132102221</v>
      </c>
      <c r="F171" s="21">
        <f>+'[7]รายได้-กศผ.'!U23/10^6</f>
        <v>7.534328262332286</v>
      </c>
      <c r="G171" s="21">
        <f>+'[7]รายได้-กศผ.'!V23/10^6</f>
        <v>6.9543106472075662</v>
      </c>
      <c r="H171" s="21">
        <f>+'[7]รายได้-กศผ.'!W23/10^6</f>
        <v>7.1884211852932918</v>
      </c>
      <c r="I171" s="21">
        <f>+'[7]รายได้-กศผ.'!X23/10^6</f>
        <v>8.2618513438286207</v>
      </c>
      <c r="J171" s="21">
        <f>+'[7]รายได้-กศผ.'!Y23/10^6</f>
        <v>7.9769541111520441</v>
      </c>
      <c r="K171" s="21">
        <f>+'[7]รายได้-กศผ.'!Z23/10^6</f>
        <v>8.0341835267774986</v>
      </c>
      <c r="L171" s="21">
        <f>+'[7]รายได้-กศผ.'!AA23/10^6</f>
        <v>7.805266918646212</v>
      </c>
      <c r="M171" s="21">
        <f>+'[7]รายได้-กศผ.'!AB23/10^6</f>
        <v>7.3738027772608827</v>
      </c>
      <c r="N171" s="21">
        <f>+'[7]รายได้-กศผ.'!AC23/10^6</f>
        <v>7.7752571963578543</v>
      </c>
      <c r="O171" s="29">
        <f t="shared" si="6"/>
        <v>90.876140000000007</v>
      </c>
      <c r="Q171" s="10">
        <v>1022</v>
      </c>
      <c r="R171" s="10" t="s">
        <v>31</v>
      </c>
      <c r="S171" s="21">
        <f>+'[7]รายได้ค่าน้ำ-กศผ.'!R23/10^6</f>
        <v>6.40271990120387</v>
      </c>
      <c r="T171" s="21">
        <f>+'[7]รายได้ค่าน้ำ-กศผ.'!S23/10^6</f>
        <v>6.6573416167296529</v>
      </c>
      <c r="U171" s="21">
        <f>+'[7]รายได้ค่าน้ำ-กศผ.'!T23/10^6</f>
        <v>6.222462513210222</v>
      </c>
      <c r="V171" s="21">
        <f>+'[7]รายได้ค่าน้ำ-กศผ.'!U23/10^6</f>
        <v>6.5642532623322856</v>
      </c>
      <c r="W171" s="21">
        <f>+'[7]รายได้ค่าน้ำ-กศผ.'!V23/10^6</f>
        <v>6.2338796472075666</v>
      </c>
      <c r="X171" s="21">
        <f>+'[7]รายได้ค่าน้ำ-กศผ.'!W23/10^6</f>
        <v>6.2150361852932914</v>
      </c>
      <c r="Y171" s="21">
        <f>+'[7]รายได้ค่าน้ำ-กศผ.'!X23/10^6</f>
        <v>7.4787993438286202</v>
      </c>
      <c r="Z171" s="21">
        <f>+'[7]รายได้ค่าน้ำ-กศผ.'!Y23/10^6</f>
        <v>7.2486101111520442</v>
      </c>
      <c r="AA171" s="21">
        <f>+'[7]รายได้ค่าน้ำ-กศผ.'!Z23/10^6</f>
        <v>7.260968526777499</v>
      </c>
      <c r="AB171" s="21">
        <f>+'[7]รายได้ค่าน้ำ-กศผ.'!AA23/10^6</f>
        <v>7.0232589186462118</v>
      </c>
      <c r="AC171" s="21">
        <f>+'[7]รายได้ค่าน้ำ-กศผ.'!AB23/10^6</f>
        <v>6.6120577772608824</v>
      </c>
      <c r="AD171" s="21">
        <f>+'[7]รายได้ค่าน้ำ-กศผ.'!AC23/10^6</f>
        <v>6.9568101963578401</v>
      </c>
      <c r="AE171" s="29">
        <f t="shared" si="7"/>
        <v>80.876197999999988</v>
      </c>
      <c r="AG171" s="10">
        <v>1022</v>
      </c>
      <c r="AH171" s="10" t="s">
        <v>31</v>
      </c>
      <c r="AI171" s="21">
        <f>+([7]รายได้ค่าบริการ!AB55+[7]รายได้ค่าบริการอื่น!AB55)/10^6</f>
        <v>0.69849899999999998</v>
      </c>
      <c r="AJ171" s="21">
        <f>+([7]รายได้ค่าบริการ!AC55+[7]รายได้ค่าบริการอื่น!AC55)/10^6</f>
        <v>0.71904599999999996</v>
      </c>
      <c r="AK171" s="21">
        <f>+([7]รายได้ค่าบริการ!AD55+[7]รายได้ค่าบริการอื่น!AD55)/10^6</f>
        <v>0.74394099999999996</v>
      </c>
      <c r="AL171" s="21">
        <f>+([7]รายได้ค่าบริการ!AE55+[7]รายได้ค่าบริการอื่น!AE55)/10^6</f>
        <v>0.70753299999999997</v>
      </c>
      <c r="AM171" s="21">
        <f>+([7]รายได้ค่าบริการ!AF55+[7]รายได้ค่าบริการอื่น!AF55)/10^6</f>
        <v>0.70346600000000004</v>
      </c>
      <c r="AN171" s="21">
        <f>+([7]รายได้ค่าบริการ!AG55+[7]รายได้ค่าบริการอื่น!AG55)/10^6</f>
        <v>0.71524699999999997</v>
      </c>
      <c r="AO171" s="21">
        <f>+([7]รายได้ค่าบริการ!AH55+[7]รายได้ค่าบริการอื่น!AH55)/10^6</f>
        <v>0.69731900000000002</v>
      </c>
      <c r="AP171" s="21">
        <f>+([7]รายได้ค่าบริการ!AI55+[7]รายได้ค่าบริการอื่น!AI55)/10^6</f>
        <v>0.70900700000000005</v>
      </c>
      <c r="AQ171" s="21">
        <f>+([7]รายได้ค่าบริการ!AJ55+[7]รายได้ค่าบริการอื่น!AJ55)/10^6</f>
        <v>0.725796</v>
      </c>
      <c r="AR171" s="21">
        <f>+([7]รายได้ค่าบริการ!AK55+[7]รายได้ค่าบริการอื่น!AK55)/10^6</f>
        <v>0.70900200000000002</v>
      </c>
      <c r="AS171" s="21">
        <f>+([7]รายได้ค่าบริการ!AL55+[7]รายได้ค่าบริการอื่น!AL55)/10^6</f>
        <v>0.723611</v>
      </c>
      <c r="AT171" s="21">
        <f>+([7]รายได้ค่าบริการ!AM55+[7]รายได้ค่าบริการอื่น!AM55)/10^6</f>
        <v>0.72854300000000005</v>
      </c>
      <c r="AU171" s="29">
        <f t="shared" si="8"/>
        <v>8.5810099999999991</v>
      </c>
      <c r="AW171" s="10">
        <v>1022</v>
      </c>
      <c r="AX171" s="10" t="s">
        <v>31</v>
      </c>
      <c r="AY171" s="21">
        <f>+[7]ค่าติดตั้งสุทธิ!B88/10^6</f>
        <v>2.2072000000000001E-2</v>
      </c>
      <c r="AZ171" s="21">
        <f>+[7]ค่าติดตั้งสุทธิ!C88/10^6</f>
        <v>0.494647</v>
      </c>
      <c r="BA171" s="21">
        <f>+[7]ค่าติดตั้งสุทธิ!D88/10^6</f>
        <v>1.1035E-2</v>
      </c>
      <c r="BB171" s="21">
        <f>+[7]ค่าติดตั้งสุทธิ!E88/10^6</f>
        <v>0.262542</v>
      </c>
      <c r="BC171" s="21">
        <f>+[7]ค่าติดตั้งสุทธิ!F88/10^6</f>
        <v>1.6965000000000001E-2</v>
      </c>
      <c r="BD171" s="21">
        <f>+[7]ค่าติดตั้งสุทธิ!G88/10^6</f>
        <v>0.25813799999999998</v>
      </c>
      <c r="BE171" s="21">
        <f>+[7]ค่าติดตั้งสุทธิ!H88/10^6</f>
        <v>8.5733000000000004E-2</v>
      </c>
      <c r="BF171" s="21">
        <f>+[7]ค่าติดตั้งสุทธิ!I88/10^6</f>
        <v>1.9337E-2</v>
      </c>
      <c r="BG171" s="21">
        <f>+[7]ค่าติดตั้งสุทธิ!J88/10^6</f>
        <v>4.7419000000000003E-2</v>
      </c>
      <c r="BH171" s="21">
        <f>+[7]ค่าติดตั้งสุทธิ!K88/10^6</f>
        <v>7.3006000000000001E-2</v>
      </c>
      <c r="BI171" s="21">
        <f>+[7]ค่าติดตั้งสุทธิ!L88/10^6</f>
        <v>3.8134000000000001E-2</v>
      </c>
      <c r="BJ171" s="21">
        <f>+[7]ค่าติดตั้งสุทธิ!M88/10^6</f>
        <v>8.9901999999999996E-2</v>
      </c>
      <c r="BK171" s="29">
        <f t="shared" si="9"/>
        <v>1.41893</v>
      </c>
    </row>
    <row r="172" spans="1:63" x14ac:dyDescent="0.2">
      <c r="A172" s="10">
        <v>1023</v>
      </c>
      <c r="B172" s="10" t="s">
        <v>32</v>
      </c>
      <c r="C172" s="21">
        <f>+'[7]รายได้-กศผ.'!R24/10^6</f>
        <v>1.5539029317774524</v>
      </c>
      <c r="D172" s="21">
        <f>+'[7]รายได้-กศผ.'!S24/10^6</f>
        <v>1.6370433901576338</v>
      </c>
      <c r="E172" s="21">
        <f>+'[7]รายได้-กศผ.'!T24/10^6</f>
        <v>1.5230888518762862</v>
      </c>
      <c r="F172" s="21">
        <f>+'[7]รายได้-กศผ.'!U24/10^6</f>
        <v>1.7290081891863329</v>
      </c>
      <c r="G172" s="21">
        <f>+'[7]รายได้-กศผ.'!V24/10^6</f>
        <v>1.5686263988595872</v>
      </c>
      <c r="H172" s="21">
        <f>+'[7]รายได้-กศผ.'!W24/10^6</f>
        <v>1.5536734154222498</v>
      </c>
      <c r="I172" s="21">
        <f>+'[7]รายได้-กศผ.'!X24/10^6</f>
        <v>1.7809562213815369</v>
      </c>
      <c r="J172" s="21">
        <f>+'[7]รายได้-กศผ.'!Y24/10^6</f>
        <v>1.8594013073164144</v>
      </c>
      <c r="K172" s="21">
        <f>+'[7]รายได้-กศผ.'!Z24/10^6</f>
        <v>1.7765734010382037</v>
      </c>
      <c r="L172" s="21">
        <f>+'[7]รายได้-กศผ.'!AA24/10^6</f>
        <v>1.747085183602143</v>
      </c>
      <c r="M172" s="21">
        <f>+'[7]รายได้-กศผ.'!AB24/10^6</f>
        <v>1.6300307850893634</v>
      </c>
      <c r="N172" s="21">
        <f>+'[7]รายได้-กศผ.'!AC24/10^6</f>
        <v>1.794639924292792</v>
      </c>
      <c r="O172" s="29">
        <f t="shared" si="6"/>
        <v>20.154029999999995</v>
      </c>
      <c r="Q172" s="10">
        <v>1023</v>
      </c>
      <c r="R172" s="10" t="s">
        <v>32</v>
      </c>
      <c r="S172" s="21">
        <f>+'[7]รายได้ค่าน้ำ-กศผ.'!R24/10^6</f>
        <v>1.3253179317774524</v>
      </c>
      <c r="T172" s="21">
        <f>+'[7]รายได้ค่าน้ำ-กศผ.'!S24/10^6</f>
        <v>1.4140093901576336</v>
      </c>
      <c r="U172" s="21">
        <f>+'[7]รายได้ค่าน้ำ-กศผ.'!T24/10^6</f>
        <v>1.3098128518762862</v>
      </c>
      <c r="V172" s="21">
        <f>+'[7]รายได้ค่าน้ำ-กศผ.'!U24/10^6</f>
        <v>1.496708189186333</v>
      </c>
      <c r="W172" s="21">
        <f>+'[7]รายได้ค่าน้ำ-กศผ.'!V24/10^6</f>
        <v>1.3534973988595873</v>
      </c>
      <c r="X172" s="21">
        <f>+'[7]รายได้ค่าน้ำ-กศผ.'!W24/10^6</f>
        <v>1.3277014154222497</v>
      </c>
      <c r="Y172" s="21">
        <f>+'[7]รายได้ค่าน้ำ-กศผ.'!X24/10^6</f>
        <v>1.5852972213815368</v>
      </c>
      <c r="Z172" s="21">
        <f>+'[7]รายได้ค่าน้ำ-กศผ.'!Y24/10^6</f>
        <v>1.5925433073164144</v>
      </c>
      <c r="AA172" s="21">
        <f>+'[7]รายได้ค่าน้ำ-กศผ.'!Z24/10^6</f>
        <v>1.5625974010382035</v>
      </c>
      <c r="AB172" s="21">
        <f>+'[7]รายได้ค่าน้ำ-กศผ.'!AA24/10^6</f>
        <v>1.5197301836021431</v>
      </c>
      <c r="AC172" s="21">
        <f>+'[7]รายได้ค่าน้ำ-กศผ.'!AB24/10^6</f>
        <v>1.4081197850893634</v>
      </c>
      <c r="AD172" s="21">
        <f>+'[7]รายได้ค่าน้ำ-กศผ.'!AC24/10^6</f>
        <v>1.4299249242927956</v>
      </c>
      <c r="AE172" s="29">
        <f t="shared" si="7"/>
        <v>17.32526</v>
      </c>
      <c r="AG172" s="10">
        <v>1023</v>
      </c>
      <c r="AH172" s="10" t="s">
        <v>32</v>
      </c>
      <c r="AI172" s="21">
        <f>+([7]รายได้ค่าบริการ!AB56+[7]รายได้ค่าบริการอื่น!AB56)/10^6</f>
        <v>0.20286799999999999</v>
      </c>
      <c r="AJ172" s="21">
        <f>+([7]รายได้ค่าบริการ!AC56+[7]รายได้ค่าบริการอื่น!AC56)/10^6</f>
        <v>0.20060500000000001</v>
      </c>
      <c r="AK172" s="21">
        <f>+([7]รายได้ค่าบริการ!AD56+[7]รายได้ค่าบริการอื่น!AD56)/10^6</f>
        <v>0.19584399999999999</v>
      </c>
      <c r="AL172" s="21">
        <f>+([7]รายได้ค่าบริการ!AE56+[7]รายได้ค่าบริการอื่น!AE56)/10^6</f>
        <v>0.1981</v>
      </c>
      <c r="AM172" s="21">
        <f>+([7]รายได้ค่าบริการ!AF56+[7]รายได้ค่าบริการอื่น!AF56)/10^6</f>
        <v>0.195719</v>
      </c>
      <c r="AN172" s="21">
        <f>+([7]รายได้ค่าบริการ!AG56+[7]รายได้ค่าบริการอื่น!AG56)/10^6</f>
        <v>0.197654</v>
      </c>
      <c r="AO172" s="21">
        <f>+([7]รายได้ค่าบริการ!AH56+[7]รายได้ค่าบริการอื่น!AH56)/10^6</f>
        <v>0.19789799999999999</v>
      </c>
      <c r="AP172" s="21">
        <f>+([7]รายได้ค่าบริการ!AI56+[7]รายได้ค่าบริการอื่น!AI56)/10^6</f>
        <v>0.203684</v>
      </c>
      <c r="AQ172" s="21">
        <f>+([7]รายได้ค่าบริการ!AJ56+[7]รายได้ค่าบริการอื่น!AJ56)/10^6</f>
        <v>0.19712499999999999</v>
      </c>
      <c r="AR172" s="21">
        <f>+([7]รายได้ค่าบริการ!AK56+[7]รายได้ค่าบริการอื่น!AK56)/10^6</f>
        <v>0.198431</v>
      </c>
      <c r="AS172" s="21">
        <f>+([7]รายได้ค่าบริการ!AL56+[7]รายได้ค่าบริการอื่น!AL56)/10^6</f>
        <v>0.20197200000000001</v>
      </c>
      <c r="AT172" s="21">
        <f>+([7]รายได้ค่าบริการ!AM56+[7]รายได้ค่าบริการอื่น!AM56)/10^6</f>
        <v>0.20095299999999999</v>
      </c>
      <c r="AU172" s="29">
        <f t="shared" si="8"/>
        <v>2.3908529999999999</v>
      </c>
      <c r="AW172" s="10">
        <v>1023</v>
      </c>
      <c r="AX172" s="10" t="s">
        <v>32</v>
      </c>
      <c r="AY172" s="21">
        <f>+[7]ค่าติดตั้งสุทธิ!B89/10^6</f>
        <v>2.5717E-2</v>
      </c>
      <c r="AZ172" s="21">
        <f>+[7]ค่าติดตั้งสุทธิ!C89/10^6</f>
        <v>2.2429000000000001E-2</v>
      </c>
      <c r="BA172" s="21">
        <f>+[7]ค่าติดตั้งสุทธิ!D89/10^6</f>
        <v>1.7432E-2</v>
      </c>
      <c r="BB172" s="21">
        <f>+[7]ค่าติดตั้งสุทธิ!E89/10^6</f>
        <v>3.4200000000000001E-2</v>
      </c>
      <c r="BC172" s="21">
        <f>+[7]ค่าติดตั้งสุทธิ!F89/10^6</f>
        <v>1.941E-2</v>
      </c>
      <c r="BD172" s="21">
        <f>+[7]ค่าติดตั้งสุทธิ!G89/10^6</f>
        <v>2.8317999999999999E-2</v>
      </c>
      <c r="BE172" s="21">
        <f>+[7]ค่าติดตั้งสุทธิ!H89/10^6</f>
        <v>-2.2390000000000001E-3</v>
      </c>
      <c r="BF172" s="21">
        <f>+[7]ค่าติดตั้งสุทธิ!I89/10^6</f>
        <v>6.3173999999999994E-2</v>
      </c>
      <c r="BG172" s="21">
        <f>+[7]ค่าติดตั้งสุทธิ!J89/10^6</f>
        <v>1.6851000000000001E-2</v>
      </c>
      <c r="BH172" s="21">
        <f>+[7]ค่าติดตั้งสุทธิ!K89/10^6</f>
        <v>2.8923999999999998E-2</v>
      </c>
      <c r="BI172" s="21">
        <f>+[7]ค่าติดตั้งสุทธิ!L89/10^6</f>
        <v>1.9938999999999998E-2</v>
      </c>
      <c r="BJ172" s="21">
        <f>+[7]ค่าติดตั้งสุทธิ!M89/10^6</f>
        <v>0.16376499999999999</v>
      </c>
      <c r="BK172" s="29">
        <f t="shared" si="9"/>
        <v>0.43791999999999998</v>
      </c>
    </row>
    <row r="173" spans="1:63" x14ac:dyDescent="0.2">
      <c r="A173" s="10">
        <v>1024</v>
      </c>
      <c r="B173" s="10" t="s">
        <v>33</v>
      </c>
      <c r="C173" s="21">
        <f>+'[7]รายได้-กศผ.'!R25/10^6</f>
        <v>12.28530868380876</v>
      </c>
      <c r="D173" s="21">
        <f>+'[7]รายได้-กศผ.'!S25/10^6</f>
        <v>12.981230911348913</v>
      </c>
      <c r="E173" s="21">
        <f>+'[7]รายได้-กศผ.'!T25/10^6</f>
        <v>12.543035965707574</v>
      </c>
      <c r="F173" s="21">
        <f>+'[7]รายได้-กศผ.'!U25/10^6</f>
        <v>13.198049215519443</v>
      </c>
      <c r="G173" s="21">
        <f>+'[7]รายได้-กศผ.'!V25/10^6</f>
        <v>12.944427284774175</v>
      </c>
      <c r="H173" s="21">
        <f>+'[7]รายได้-กศผ.'!W25/10^6</f>
        <v>12.417642770627214</v>
      </c>
      <c r="I173" s="21">
        <f>+'[7]รายได้-กศผ.'!X25/10^6</f>
        <v>13.858024105061666</v>
      </c>
      <c r="J173" s="21">
        <f>+'[7]รายได้-กศผ.'!Y25/10^6</f>
        <v>13.509654007800574</v>
      </c>
      <c r="K173" s="21">
        <f>+'[7]รายได้-กศผ.'!Z25/10^6</f>
        <v>14.046857280903369</v>
      </c>
      <c r="L173" s="21">
        <f>+'[7]รายได้-กศผ.'!AA25/10^6</f>
        <v>13.710875987125954</v>
      </c>
      <c r="M173" s="21">
        <f>+'[7]รายได้-กศผ.'!AB25/10^6</f>
        <v>12.98484802274546</v>
      </c>
      <c r="N173" s="21">
        <f>+'[7]รายได้-กศผ.'!AC25/10^6</f>
        <v>13.686335764576897</v>
      </c>
      <c r="O173" s="29">
        <f t="shared" si="6"/>
        <v>158.16629</v>
      </c>
      <c r="Q173" s="10">
        <v>1024</v>
      </c>
      <c r="R173" s="10" t="s">
        <v>33</v>
      </c>
      <c r="S173" s="21">
        <f>+'[7]รายได้ค่าน้ำ-กศผ.'!R25/10^6</f>
        <v>11.13138468380876</v>
      </c>
      <c r="T173" s="21">
        <f>+'[7]รายได้ค่าน้ำ-กศผ.'!S25/10^6</f>
        <v>11.698511911348913</v>
      </c>
      <c r="U173" s="21">
        <f>+'[7]รายได้ค่าน้ำ-กศผ.'!T25/10^6</f>
        <v>11.352660965707575</v>
      </c>
      <c r="V173" s="21">
        <f>+'[7]รายได้ค่าน้ำ-กศผ.'!U25/10^6</f>
        <v>12.029976215519444</v>
      </c>
      <c r="W173" s="21">
        <f>+'[7]รายได้ค่าน้ำ-กศผ.'!V25/10^6</f>
        <v>11.768353284774175</v>
      </c>
      <c r="X173" s="21">
        <f>+'[7]รายได้ค่าน้ำ-กศผ.'!W25/10^6</f>
        <v>11.229333770627214</v>
      </c>
      <c r="Y173" s="21">
        <f>+'[7]รายได้ค่าน้ำ-กศผ.'!X25/10^6</f>
        <v>12.476193105061666</v>
      </c>
      <c r="Z173" s="21">
        <f>+'[7]รายได้ค่าน้ำ-กศผ.'!Y25/10^6</f>
        <v>12.279176007800574</v>
      </c>
      <c r="AA173" s="21">
        <f>+'[7]รายได้ค่าน้ำ-กศผ.'!Z25/10^6</f>
        <v>12.584074280903369</v>
      </c>
      <c r="AB173" s="21">
        <f>+'[7]รายได้ค่าน้ำ-กศผ.'!AA25/10^6</f>
        <v>12.380222987125954</v>
      </c>
      <c r="AC173" s="21">
        <f>+'[7]รายได้ค่าน้ำ-กศผ.'!AB25/10^6</f>
        <v>11.738099022745461</v>
      </c>
      <c r="AD173" s="21">
        <f>+'[7]รายได้ค่าน้ำ-กศผ.'!AC25/10^6</f>
        <v>12.298429764576868</v>
      </c>
      <c r="AE173" s="29">
        <f t="shared" si="7"/>
        <v>142.96641599999998</v>
      </c>
      <c r="AG173" s="10">
        <v>1024</v>
      </c>
      <c r="AH173" s="10" t="s">
        <v>33</v>
      </c>
      <c r="AI173" s="21">
        <f>+([7]รายได้ค่าบริการ!AB57+[7]รายได้ค่าบริการอื่น!AB57)/10^6</f>
        <v>0.93209200000000003</v>
      </c>
      <c r="AJ173" s="21">
        <f>+([7]รายได้ค่าบริการ!AC57+[7]รายได้ค่าบริการอื่น!AC57)/10^6</f>
        <v>0.94515899999999997</v>
      </c>
      <c r="AK173" s="21">
        <f>+([7]รายได้ค่าบริการ!AD57+[7]รายได้ค่าบริการอื่น!AD57)/10^6</f>
        <v>0.94212399999999996</v>
      </c>
      <c r="AL173" s="21">
        <f>+([7]รายได้ค่าบริการ!AE57+[7]รายได้ค่าบริการอื่น!AE57)/10^6</f>
        <v>0.94079400000000002</v>
      </c>
      <c r="AM173" s="21">
        <f>+([7]รายได้ค่าบริการ!AF57+[7]รายได้ค่าบริการอื่น!AF57)/10^6</f>
        <v>0.94689199999999996</v>
      </c>
      <c r="AN173" s="21">
        <f>+([7]รายได้ค่าบริการ!AG57+[7]รายได้ค่าบริการอื่น!AG57)/10^6</f>
        <v>0.95643800000000001</v>
      </c>
      <c r="AO173" s="21">
        <f>+([7]รายได้ค่าบริการ!AH57+[7]รายได้ค่าบริการอื่น!AH57)/10^6</f>
        <v>0.97668200000000005</v>
      </c>
      <c r="AP173" s="21">
        <f>+([7]รายได้ค่าบริการ!AI57+[7]รายได้ค่าบริการอื่น!AI57)/10^6</f>
        <v>0.97729299999999997</v>
      </c>
      <c r="AQ173" s="21">
        <f>+([7]รายได้ค่าบริการ!AJ57+[7]รายได้ค่าบริการอื่น!AJ57)/10^6</f>
        <v>0.97664700000000004</v>
      </c>
      <c r="AR173" s="21">
        <f>+([7]รายได้ค่าบริการ!AK57+[7]รายได้ค่าบริการอื่น!AK57)/10^6</f>
        <v>0.97603700000000004</v>
      </c>
      <c r="AS173" s="21">
        <f>+([7]รายได้ค่าบริการ!AL57+[7]รายได้ค่าบริการอื่น!AL57)/10^6</f>
        <v>0.985707</v>
      </c>
      <c r="AT173" s="21">
        <f>+([7]รายได้ค่าบริการ!AM57+[7]รายได้ค่าบริการอื่น!AM57)/10^6</f>
        <v>0.985456</v>
      </c>
      <c r="AU173" s="29">
        <f t="shared" si="8"/>
        <v>11.541320999999998</v>
      </c>
      <c r="AW173" s="10">
        <v>1024</v>
      </c>
      <c r="AX173" s="10" t="s">
        <v>33</v>
      </c>
      <c r="AY173" s="21">
        <f>+[7]ค่าติดตั้งสุทธิ!B90/10^6</f>
        <v>0.221832</v>
      </c>
      <c r="AZ173" s="21">
        <f>+[7]ค่าติดตั้งสุทธิ!C90/10^6</f>
        <v>0.33756000000000003</v>
      </c>
      <c r="BA173" s="21">
        <f>+[7]ค่าติดตั้งสุทธิ!D90/10^6</f>
        <v>0.248251</v>
      </c>
      <c r="BB173" s="21">
        <f>+[7]ค่าติดตั้งสุทธิ!E90/10^6</f>
        <v>0.22727900000000001</v>
      </c>
      <c r="BC173" s="21">
        <f>+[7]ค่าติดตั้งสุทธิ!F90/10^6</f>
        <v>0.229182</v>
      </c>
      <c r="BD173" s="21">
        <f>+[7]ค่าติดตั้งสุทธิ!G90/10^6</f>
        <v>0.23187099999999999</v>
      </c>
      <c r="BE173" s="21">
        <f>+[7]ค่าติดตั้งสุทธิ!H90/10^6</f>
        <v>0.40514899999999998</v>
      </c>
      <c r="BF173" s="21">
        <f>+[7]ค่าติดตั้งสุทธิ!I90/10^6</f>
        <v>0.25318499999999999</v>
      </c>
      <c r="BG173" s="21">
        <f>+[7]ค่าติดตั้งสุทธิ!J90/10^6</f>
        <v>0.48613600000000001</v>
      </c>
      <c r="BH173" s="21">
        <f>+[7]ค่าติดตั้งสุทธิ!K90/10^6</f>
        <v>0.35461599999999999</v>
      </c>
      <c r="BI173" s="21">
        <f>+[7]ค่าติดตั้งสุทธิ!L90/10^6</f>
        <v>0.261042</v>
      </c>
      <c r="BJ173" s="21">
        <f>+[7]ค่าติดตั้งสุทธิ!M90/10^6</f>
        <v>0.40245399999999998</v>
      </c>
      <c r="BK173" s="29">
        <f t="shared" si="9"/>
        <v>3.6585569999999996</v>
      </c>
    </row>
    <row r="174" spans="1:63" x14ac:dyDescent="0.2">
      <c r="A174" s="10">
        <v>1025</v>
      </c>
      <c r="B174" s="10" t="s">
        <v>34</v>
      </c>
      <c r="C174" s="21">
        <f>+'[7]รายได้-กศผ.'!R26/10^6</f>
        <v>1.8358476445567908</v>
      </c>
      <c r="D174" s="21">
        <f>+'[7]รายได้-กศผ.'!S26/10^6</f>
        <v>1.8713392103442381</v>
      </c>
      <c r="E174" s="21">
        <f>+'[7]รายได้-กศผ.'!T26/10^6</f>
        <v>1.8003265034371183</v>
      </c>
      <c r="F174" s="21">
        <f>+'[7]รายได้-กศผ.'!U26/10^6</f>
        <v>1.8588352174182854</v>
      </c>
      <c r="G174" s="21">
        <f>+'[7]รายได้-กศผ.'!V26/10^6</f>
        <v>1.8181228518788806</v>
      </c>
      <c r="H174" s="21">
        <f>+'[7]รายได้-กศผ.'!W26/10^6</f>
        <v>1.835852330927676</v>
      </c>
      <c r="I174" s="21">
        <f>+'[7]รายได้-กศผ.'!X26/10^6</f>
        <v>2.1349519618563306</v>
      </c>
      <c r="J174" s="21">
        <f>+'[7]รายได้-กศผ.'!Y26/10^6</f>
        <v>2.1587847354904093</v>
      </c>
      <c r="K174" s="21">
        <f>+'[7]รายได้-กศผ.'!Z26/10^6</f>
        <v>2.0909649006828879</v>
      </c>
      <c r="L174" s="21">
        <f>+'[7]รายได้-กศผ.'!AA26/10^6</f>
        <v>1.9950875342584808</v>
      </c>
      <c r="M174" s="21">
        <f>+'[7]รายได้-กศผ.'!AB26/10^6</f>
        <v>1.8809498543542189</v>
      </c>
      <c r="N174" s="21">
        <f>+'[7]รายได้-กศผ.'!AC26/10^6</f>
        <v>1.9119972547946895</v>
      </c>
      <c r="O174" s="29">
        <f t="shared" si="6"/>
        <v>23.193060000000006</v>
      </c>
      <c r="Q174" s="10">
        <v>1025</v>
      </c>
      <c r="R174" s="10" t="s">
        <v>34</v>
      </c>
      <c r="S174" s="21">
        <f>+'[7]รายได้ค่าน้ำ-กศผ.'!R26/10^6</f>
        <v>1.5633596445567908</v>
      </c>
      <c r="T174" s="21">
        <f>+'[7]รายได้ค่าน้ำ-กศผ.'!S26/10^6</f>
        <v>1.6162912103442382</v>
      </c>
      <c r="U174" s="21">
        <f>+'[7]รายได้ค่าน้ำ-กศผ.'!T26/10^6</f>
        <v>1.5377695034371184</v>
      </c>
      <c r="V174" s="21">
        <f>+'[7]รายได้ค่าน้ำ-กศผ.'!U26/10^6</f>
        <v>1.6248002174182854</v>
      </c>
      <c r="W174" s="21">
        <f>+'[7]รายได้ค่าน้ำ-กศผ.'!V26/10^6</f>
        <v>1.5551018518788806</v>
      </c>
      <c r="X174" s="21">
        <f>+'[7]รายได้ค่าน้ำ-กศผ.'!W26/10^6</f>
        <v>1.5527163309276761</v>
      </c>
      <c r="Y174" s="21">
        <f>+'[7]รายได้ค่าน้ำ-กศผ.'!X26/10^6</f>
        <v>1.8518629618563307</v>
      </c>
      <c r="Z174" s="21">
        <f>+'[7]รายได้ค่าน้ำ-กศผ.'!Y26/10^6</f>
        <v>1.8725027354904091</v>
      </c>
      <c r="AA174" s="21">
        <f>+'[7]รายได้ค่าน้ำ-กศผ.'!Z26/10^6</f>
        <v>1.8150669006828879</v>
      </c>
      <c r="AB174" s="21">
        <f>+'[7]รายได้ค่าน้ำ-กศผ.'!AA26/10^6</f>
        <v>1.7219815342584808</v>
      </c>
      <c r="AC174" s="21">
        <f>+'[7]รายได้ค่าน้ำ-กศผ.'!AB26/10^6</f>
        <v>1.6326998543542188</v>
      </c>
      <c r="AD174" s="21">
        <f>+'[7]รายได้ค่าน้ำ-กศผ.'!AC26/10^6</f>
        <v>1.6425692547946822</v>
      </c>
      <c r="AE174" s="29">
        <f t="shared" si="7"/>
        <v>19.986722</v>
      </c>
      <c r="AG174" s="10">
        <v>1025</v>
      </c>
      <c r="AH174" s="10" t="s">
        <v>34</v>
      </c>
      <c r="AI174" s="21">
        <f>+([7]รายได้ค่าบริการ!AB58+[7]รายได้ค่าบริการอื่น!AB58)/10^6</f>
        <v>0.22874700000000001</v>
      </c>
      <c r="AJ174" s="21">
        <f>+([7]รายได้ค่าบริการ!AC58+[7]รายได้ค่าบริการอื่น!AC58)/10^6</f>
        <v>0.23494999999999999</v>
      </c>
      <c r="AK174" s="21">
        <f>+([7]รายได้ค่าบริการ!AD58+[7]รายได้ค่าบริการอื่น!AD58)/10^6</f>
        <v>0.23433799999999999</v>
      </c>
      <c r="AL174" s="21">
        <f>+([7]รายได้ค่าบริการ!AE58+[7]รายได้ค่าบริการอื่น!AE58)/10^6</f>
        <v>0.228404</v>
      </c>
      <c r="AM174" s="21">
        <f>+([7]รายได้ค่าบริการ!AF58+[7]รายได้ค่าบริการอื่น!AF58)/10^6</f>
        <v>0.22568199999999999</v>
      </c>
      <c r="AN174" s="21">
        <f>+([7]รายได้ค่าบริการ!AG58+[7]รายได้ค่าบริการอื่น!AG58)/10^6</f>
        <v>0.231682</v>
      </c>
      <c r="AO174" s="21">
        <f>+([7]รายได้ค่าบริการ!AH58+[7]รายได้ค่าบริการอื่น!AH58)/10^6</f>
        <v>0.231291</v>
      </c>
      <c r="AP174" s="21">
        <f>+([7]รายได้ค่าบริการ!AI58+[7]รายได้ค่าบริการอื่น!AI58)/10^6</f>
        <v>0.23885300000000001</v>
      </c>
      <c r="AQ174" s="21">
        <f>+([7]รายได้ค่าบริการ!AJ58+[7]รายได้ค่าบริการอื่น!AJ58)/10^6</f>
        <v>0.234657</v>
      </c>
      <c r="AR174" s="21">
        <f>+([7]รายได้ค่าบริการ!AK58+[7]รายได้ค่าบริการอื่น!AK58)/10^6</f>
        <v>0.24085300000000001</v>
      </c>
      <c r="AS174" s="21">
        <f>+([7]รายได้ค่าบริการ!AL58+[7]รายได้ค่าบริการอื่น!AL58)/10^6</f>
        <v>0.24046000000000001</v>
      </c>
      <c r="AT174" s="21">
        <f>+([7]รายได้ค่าบริการ!AM58+[7]รายได้ค่าบริการอื่น!AM58)/10^6</f>
        <v>0.24019199999999999</v>
      </c>
      <c r="AU174" s="29">
        <f t="shared" si="8"/>
        <v>2.8101089999999997</v>
      </c>
      <c r="AW174" s="10">
        <v>1025</v>
      </c>
      <c r="AX174" s="10" t="s">
        <v>34</v>
      </c>
      <c r="AY174" s="21">
        <f>+[7]ค่าติดตั้งสุทธิ!B91/10^6</f>
        <v>4.3741000000000002E-2</v>
      </c>
      <c r="AZ174" s="21">
        <f>+[7]ค่าติดตั้งสุทธิ!C91/10^6</f>
        <v>2.0098000000000001E-2</v>
      </c>
      <c r="BA174" s="21">
        <f>+[7]ค่าติดตั้งสุทธิ!D91/10^6</f>
        <v>2.8219000000000001E-2</v>
      </c>
      <c r="BB174" s="21">
        <f>+[7]ค่าติดตั้งสุทธิ!E91/10^6</f>
        <v>5.6309999999999997E-3</v>
      </c>
      <c r="BC174" s="21">
        <f>+[7]ค่าติดตั้งสุทธิ!F91/10^6</f>
        <v>3.7338999999999997E-2</v>
      </c>
      <c r="BD174" s="21">
        <f>+[7]ค่าติดตั้งสุทธิ!G91/10^6</f>
        <v>5.1454E-2</v>
      </c>
      <c r="BE174" s="21">
        <f>+[7]ค่าติดตั้งสุทธิ!H91/10^6</f>
        <v>5.1797999999999997E-2</v>
      </c>
      <c r="BF174" s="21">
        <f>+[7]ค่าติดตั้งสุทธิ!I91/10^6</f>
        <v>4.7428999999999999E-2</v>
      </c>
      <c r="BG174" s="21">
        <f>+[7]ค่าติดตั้งสุทธิ!J91/10^6</f>
        <v>4.1241E-2</v>
      </c>
      <c r="BH174" s="21">
        <f>+[7]ค่าติดตั้งสุทธิ!K91/10^6</f>
        <v>3.2252999999999997E-2</v>
      </c>
      <c r="BI174" s="21">
        <f>+[7]ค่าติดตั้งสุทธิ!L91/10^6</f>
        <v>7.79E-3</v>
      </c>
      <c r="BJ174" s="21">
        <f>+[7]ค่าติดตั้งสุทธิ!M91/10^6</f>
        <v>2.9239000000000001E-2</v>
      </c>
      <c r="BK174" s="29">
        <f t="shared" si="9"/>
        <v>0.39623199999999997</v>
      </c>
    </row>
    <row r="175" spans="1:63" x14ac:dyDescent="0.2">
      <c r="A175" s="10">
        <v>1026</v>
      </c>
      <c r="B175" s="10" t="s">
        <v>35</v>
      </c>
      <c r="C175" s="21">
        <f>+'[7]รายได้-กศผ.'!R27/10^6</f>
        <v>0.79975831111085172</v>
      </c>
      <c r="D175" s="21">
        <f>+'[7]รายได้-กศผ.'!S27/10^6</f>
        <v>0.80728417183913825</v>
      </c>
      <c r="E175" s="21">
        <f>+'[7]รายได้-กศผ.'!T27/10^6</f>
        <v>0.81565660696872055</v>
      </c>
      <c r="F175" s="21">
        <f>+'[7]รายได้-กศผ.'!U27/10^6</f>
        <v>0.80997534173307395</v>
      </c>
      <c r="G175" s="21">
        <f>+'[7]รายได้-กศผ.'!V27/10^6</f>
        <v>0.78793556127565056</v>
      </c>
      <c r="H175" s="21">
        <f>+'[7]รายได้-กศผ.'!W27/10^6</f>
        <v>0.77583760578554506</v>
      </c>
      <c r="I175" s="21">
        <f>+'[7]รายได้-กศผ.'!X27/10^6</f>
        <v>0.91898746754408855</v>
      </c>
      <c r="J175" s="21">
        <f>+'[7]รายได้-กศผ.'!Y27/10^6</f>
        <v>0.87582424572315265</v>
      </c>
      <c r="K175" s="21">
        <f>+'[7]รายได้-กศผ.'!Z27/10^6</f>
        <v>0.8873547531216962</v>
      </c>
      <c r="L175" s="21">
        <f>+'[7]รายได้-กศผ.'!AA27/10^6</f>
        <v>0.84583655161701887</v>
      </c>
      <c r="M175" s="21">
        <f>+'[7]รายได้-กศผ.'!AB27/10^6</f>
        <v>0.79953024449192278</v>
      </c>
      <c r="N175" s="21">
        <f>+'[7]รายได้-กศผ.'!AC27/10^6</f>
        <v>0.86124913878914178</v>
      </c>
      <c r="O175" s="29">
        <f t="shared" si="6"/>
        <v>9.9852299999999996</v>
      </c>
      <c r="Q175" s="10">
        <v>1026</v>
      </c>
      <c r="R175" s="10" t="s">
        <v>35</v>
      </c>
      <c r="S175" s="21">
        <f>+'[7]รายได้ค่าน้ำ-กศผ.'!R27/10^6</f>
        <v>0.7250883111108517</v>
      </c>
      <c r="T175" s="21">
        <f>+'[7]รายได้ค่าน้ำ-กศผ.'!S27/10^6</f>
        <v>0.7161611718391383</v>
      </c>
      <c r="U175" s="21">
        <f>+'[7]รายได้ค่าน้ำ-กศผ.'!T27/10^6</f>
        <v>0.7432126069687206</v>
      </c>
      <c r="V175" s="21">
        <f>+'[7]รายได้ค่าน้ำ-กศผ.'!U27/10^6</f>
        <v>0.73762134173307392</v>
      </c>
      <c r="W175" s="21">
        <f>+'[7]รายได้ค่าน้ำ-กศผ.'!V27/10^6</f>
        <v>0.71414656127565046</v>
      </c>
      <c r="X175" s="21">
        <f>+'[7]รายได้ค่าน้ำ-กศผ.'!W27/10^6</f>
        <v>0.69083360578554509</v>
      </c>
      <c r="Y175" s="21">
        <f>+'[7]รายได้ค่าน้ำ-กศผ.'!X27/10^6</f>
        <v>0.83014546754408858</v>
      </c>
      <c r="Z175" s="21">
        <f>+'[7]รายได้ค่าน้ำ-กศผ.'!Y27/10^6</f>
        <v>0.79036124572315269</v>
      </c>
      <c r="AA175" s="21">
        <f>+'[7]รายได้ค่าน้ำ-กศผ.'!Z27/10^6</f>
        <v>0.79041975312169621</v>
      </c>
      <c r="AB175" s="21">
        <f>+'[7]รายได้ค่าน้ำ-กศผ.'!AA27/10^6</f>
        <v>0.77135655161701888</v>
      </c>
      <c r="AC175" s="21">
        <f>+'[7]รายได้ค่าน้ำ-กศผ.'!AB27/10^6</f>
        <v>0.72350424449192274</v>
      </c>
      <c r="AD175" s="21">
        <f>+'[7]รายได้ค่าน้ำ-กศผ.'!AC27/10^6</f>
        <v>0.77905813878914176</v>
      </c>
      <c r="AE175" s="29">
        <f t="shared" si="7"/>
        <v>9.0119089999999993</v>
      </c>
      <c r="AG175" s="10">
        <v>1026</v>
      </c>
      <c r="AH175" s="10" t="s">
        <v>35</v>
      </c>
      <c r="AI175" s="21">
        <f>+([7]รายได้ค่าบริการ!AB59+[7]รายได้ค่าบริการอื่น!AB59)/10^6</f>
        <v>6.8073999999999996E-2</v>
      </c>
      <c r="AJ175" s="21">
        <f>+([7]รายได้ค่าบริการ!AC59+[7]รายได้ค่าบริการอื่น!AC59)/10^6</f>
        <v>6.7997000000000002E-2</v>
      </c>
      <c r="AK175" s="21">
        <f>+([7]รายได้ค่าบริการ!AD59+[7]รายได้ค่าบริการอื่น!AD59)/10^6</f>
        <v>6.8723000000000006E-2</v>
      </c>
      <c r="AL175" s="21">
        <f>+([7]รายได้ค่าบริการ!AE59+[7]รายได้ค่าบริการอื่น!AE59)/10^6</f>
        <v>6.8668000000000007E-2</v>
      </c>
      <c r="AM175" s="21">
        <f>+([7]รายได้ค่าบริการ!AF59+[7]รายได้ค่าบริการอื่น!AF59)/10^6</f>
        <v>6.8717E-2</v>
      </c>
      <c r="AN175" s="21">
        <f>+([7]รายได้ค่าบริการ!AG59+[7]รายได้ค่าบริการอื่น!AG59)/10^6</f>
        <v>6.8588999999999997E-2</v>
      </c>
      <c r="AO175" s="21">
        <f>+([7]รายได้ค่าบริการ!AH59+[7]รายได้ค่าบริการอื่น!AH59)/10^6</f>
        <v>6.9182999999999995E-2</v>
      </c>
      <c r="AP175" s="21">
        <f>+([7]รายได้ค่าบริการ!AI59+[7]รายได้ค่าบริการอื่น!AI59)/10^6</f>
        <v>6.9565000000000002E-2</v>
      </c>
      <c r="AQ175" s="21">
        <f>+([7]รายได้ค่าบริการ!AJ59+[7]รายได้ค่าบริการอื่น!AJ59)/10^6</f>
        <v>6.9542999999999994E-2</v>
      </c>
      <c r="AR175" s="21">
        <f>+([7]รายได้ค่าบริการ!AK59+[7]รายได้ค่าบริการอื่น!AK59)/10^6</f>
        <v>7.0671999999999999E-2</v>
      </c>
      <c r="AS175" s="21">
        <f>+([7]รายได้ค่าบริการ!AL59+[7]รายได้ค่าบริการอื่น!AL59)/10^6</f>
        <v>7.0874999999999994E-2</v>
      </c>
      <c r="AT175" s="21">
        <f>+([7]รายได้ค่าบริการ!AM59+[7]รายได้ค่าบริการอื่น!AM59)/10^6</f>
        <v>7.0675000000000002E-2</v>
      </c>
      <c r="AU175" s="29">
        <f t="shared" si="8"/>
        <v>0.83128100000000005</v>
      </c>
      <c r="AW175" s="10">
        <v>1026</v>
      </c>
      <c r="AX175" s="10" t="s">
        <v>35</v>
      </c>
      <c r="AY175" s="21">
        <f>+[7]ค่าติดตั้งสุทธิ!B92/10^6</f>
        <v>6.5960000000000003E-3</v>
      </c>
      <c r="AZ175" s="21">
        <f>+[7]ค่าติดตั้งสุทธิ!C92/10^6</f>
        <v>2.3126000000000001E-2</v>
      </c>
      <c r="BA175" s="21">
        <f>+[7]ค่าติดตั้งสุทธิ!D92/10^6</f>
        <v>3.7209999999999999E-3</v>
      </c>
      <c r="BB175" s="21">
        <f>+[7]ค่าติดตั้งสุทธิ!E92/10^6</f>
        <v>3.686E-3</v>
      </c>
      <c r="BC175" s="21">
        <f>+[7]ค่าติดตั้งสุทธิ!F92/10^6</f>
        <v>5.0720000000000001E-3</v>
      </c>
      <c r="BD175" s="21">
        <f>+[7]ค่าติดตั้งสุทธิ!G92/10^6</f>
        <v>1.6414999999999999E-2</v>
      </c>
      <c r="BE175" s="21">
        <f>+[7]ค่าติดตั้งสุทธิ!H92/10^6</f>
        <v>1.9658999999999999E-2</v>
      </c>
      <c r="BF175" s="21">
        <f>+[7]ค่าติดตั้งสุทธิ!I92/10^6</f>
        <v>1.5897999999999999E-2</v>
      </c>
      <c r="BG175" s="21">
        <f>+[7]ค่าติดตั้งสุทธิ!J92/10^6</f>
        <v>2.7392E-2</v>
      </c>
      <c r="BH175" s="21">
        <f>+[7]ค่าติดตั้งสุทธิ!K92/10^6</f>
        <v>3.8080000000000002E-3</v>
      </c>
      <c r="BI175" s="21">
        <f>+[7]ค่าติดตั้งสุทธิ!L92/10^6</f>
        <v>5.1510000000000002E-3</v>
      </c>
      <c r="BJ175" s="21">
        <f>+[7]ค่าติดตั้งสุทธิ!M92/10^6</f>
        <v>1.1514999999999999E-2</v>
      </c>
      <c r="BK175" s="29">
        <f t="shared" si="9"/>
        <v>0.14203899999999997</v>
      </c>
    </row>
    <row r="176" spans="1:63" x14ac:dyDescent="0.2">
      <c r="A176" s="10">
        <v>1027</v>
      </c>
      <c r="B176" s="10" t="s">
        <v>36</v>
      </c>
      <c r="C176" s="21">
        <f>+'[7]รายได้-กศผ.'!R28/10^6</f>
        <v>1.1939321177674436</v>
      </c>
      <c r="D176" s="21">
        <f>+'[7]รายได้-กศผ.'!S28/10^6</f>
        <v>1.2284513641704815</v>
      </c>
      <c r="E176" s="21">
        <f>+'[7]รายได้-กศผ.'!T28/10^6</f>
        <v>1.1634211221141835</v>
      </c>
      <c r="F176" s="21">
        <f>+'[7]รายได้-กศผ.'!U28/10^6</f>
        <v>1.2128881939437093</v>
      </c>
      <c r="G176" s="21">
        <f>+'[7]รายได้-กศผ.'!V28/10^6</f>
        <v>1.1905642100563292</v>
      </c>
      <c r="H176" s="21">
        <f>+'[7]รายได้-กศผ.'!W28/10^6</f>
        <v>1.1961427376029183</v>
      </c>
      <c r="I176" s="21">
        <f>+'[7]รายได้-กศผ.'!X28/10^6</f>
        <v>1.3657490547135778</v>
      </c>
      <c r="J176" s="21">
        <f>+'[7]รายได้-กศผ.'!Y28/10^6</f>
        <v>1.3881826249743714</v>
      </c>
      <c r="K176" s="21">
        <f>+'[7]รายได้-กศผ.'!Z28/10^6</f>
        <v>1.3275885661853977</v>
      </c>
      <c r="L176" s="21">
        <f>+'[7]รายได้-กศผ.'!AA28/10^6</f>
        <v>1.2657309255636662</v>
      </c>
      <c r="M176" s="21">
        <f>+'[7]รายได้-กศผ.'!AB28/10^6</f>
        <v>1.2493068949115602</v>
      </c>
      <c r="N176" s="21">
        <f>+'[7]รายได้-กศผ.'!AC28/10^6</f>
        <v>1.1910121879963627</v>
      </c>
      <c r="O176" s="29">
        <f t="shared" si="6"/>
        <v>14.972970000000002</v>
      </c>
      <c r="Q176" s="10">
        <v>1027</v>
      </c>
      <c r="R176" s="10" t="s">
        <v>36</v>
      </c>
      <c r="S176" s="21">
        <f>+'[7]รายได้ค่าน้ำ-กศผ.'!R28/10^6</f>
        <v>1.0627541177674436</v>
      </c>
      <c r="T176" s="21">
        <f>+'[7]รายได้ค่าน้ำ-กศผ.'!S28/10^6</f>
        <v>1.1103633641704815</v>
      </c>
      <c r="U176" s="21">
        <f>+'[7]รายได้ค่าน้ำ-กศผ.'!T28/10^6</f>
        <v>1.0214641221141834</v>
      </c>
      <c r="V176" s="21">
        <f>+'[7]รายได้ค่าน้ำ-กศผ.'!U28/10^6</f>
        <v>1.0831261939437093</v>
      </c>
      <c r="W176" s="21">
        <f>+'[7]รายได้ค่าน้ำ-กศผ.'!V28/10^6</f>
        <v>0.98443321005632911</v>
      </c>
      <c r="X176" s="21">
        <f>+'[7]รายได้ค่าน้ำ-กศผ.'!W28/10^6</f>
        <v>1.0686067376029185</v>
      </c>
      <c r="Y176" s="21">
        <f>+'[7]รายได้ค่าน้ำ-กศผ.'!X28/10^6</f>
        <v>1.2156160547135777</v>
      </c>
      <c r="Z176" s="21">
        <f>+'[7]รายได้ค่าน้ำ-กศผ.'!Y28/10^6</f>
        <v>1.2261826249743715</v>
      </c>
      <c r="AA176" s="21">
        <f>+'[7]รายได้ค่าน้ำ-กศผ.'!Z28/10^6</f>
        <v>1.1787445661853975</v>
      </c>
      <c r="AB176" s="21">
        <f>+'[7]รายได้ค่าน้ำ-กศผ.'!AA28/10^6</f>
        <v>1.1211799255636663</v>
      </c>
      <c r="AC176" s="21">
        <f>+'[7]รายได้ค่าน้ำ-กศผ.'!AB28/10^6</f>
        <v>1.1158628949115603</v>
      </c>
      <c r="AD176" s="21">
        <f>+'[7]รายได้ค่าน้ำ-กศผ.'!AC28/10^6</f>
        <v>1.0553481879963589</v>
      </c>
      <c r="AE176" s="29">
        <f t="shared" si="7"/>
        <v>13.243681999999994</v>
      </c>
      <c r="AG176" s="10">
        <v>1027</v>
      </c>
      <c r="AH176" s="10" t="s">
        <v>36</v>
      </c>
      <c r="AI176" s="21">
        <f>+([7]รายได้ค่าบริการ!AB60+[7]รายได้ค่าบริการอื่น!AB60)/10^6</f>
        <v>0.113665</v>
      </c>
      <c r="AJ176" s="21">
        <f>+([7]รายได้ค่าบริการ!AC60+[7]รายได้ค่าบริการอื่น!AC60)/10^6</f>
        <v>0.114769</v>
      </c>
      <c r="AK176" s="21">
        <f>+([7]รายได้ค่าบริการ!AD60+[7]รายได้ค่าบริการอื่น!AD60)/10^6</f>
        <v>0.12581899999999999</v>
      </c>
      <c r="AL176" s="21">
        <f>+([7]รายได้ค่าบริการ!AE60+[7]รายได้ค่าบริการอื่น!AE60)/10^6</f>
        <v>0.118279</v>
      </c>
      <c r="AM176" s="21">
        <f>+([7]รายได้ค่าบริการ!AF60+[7]รายได้ค่าบริการอื่น!AF60)/10^6</f>
        <v>0.11494</v>
      </c>
      <c r="AN176" s="21">
        <f>+([7]รายได้ค่าบริการ!AG60+[7]รายได้ค่าบริการอื่น!AG60)/10^6</f>
        <v>0.116262</v>
      </c>
      <c r="AO176" s="21">
        <f>+([7]รายได้ค่าบริการ!AH60+[7]รายได้ค่าบริการอื่น!AH60)/10^6</f>
        <v>0.11767900000000001</v>
      </c>
      <c r="AP176" s="21">
        <f>+([7]รายได้ค่าบริการ!AI60+[7]รายได้ค่าบริการอื่น!AI60)/10^6</f>
        <v>0.11685</v>
      </c>
      <c r="AQ176" s="21">
        <f>+([7]รายได้ค่าบริการ!AJ60+[7]รายได้ค่าบริการอื่น!AJ60)/10^6</f>
        <v>0.118135</v>
      </c>
      <c r="AR176" s="21">
        <f>+([7]รายได้ค่าบริการ!AK60+[7]รายได้ค่าบริการอื่น!AK60)/10^6</f>
        <v>0.11674</v>
      </c>
      <c r="AS176" s="21">
        <f>+([7]รายได้ค่าบริการ!AL60+[7]รายได้ค่าบริการอื่น!AL60)/10^6</f>
        <v>0.119426</v>
      </c>
      <c r="AT176" s="21">
        <f>+([7]รายได้ค่าบริการ!AM60+[7]รายได้ค่าบริการอื่น!AM60)/10^6</f>
        <v>0.119016</v>
      </c>
      <c r="AU176" s="29">
        <f t="shared" si="8"/>
        <v>1.4115800000000001</v>
      </c>
      <c r="AW176" s="10">
        <v>1027</v>
      </c>
      <c r="AX176" s="10" t="s">
        <v>36</v>
      </c>
      <c r="AY176" s="21">
        <f>+[7]ค่าติดตั้งสุทธิ!B93/10^6</f>
        <v>1.7513000000000001E-2</v>
      </c>
      <c r="AZ176" s="21">
        <f>+[7]ค่าติดตั้งสุทธิ!C93/10^6</f>
        <v>3.3189999999999999E-3</v>
      </c>
      <c r="BA176" s="21">
        <f>+[7]ค่าติดตั้งสุทธิ!D93/10^6</f>
        <v>1.6138E-2</v>
      </c>
      <c r="BB176" s="21">
        <f>+[7]ค่าติดตั้งสุทธิ!E93/10^6</f>
        <v>1.1483E-2</v>
      </c>
      <c r="BC176" s="21">
        <f>+[7]ค่าติดตั้งสุทธิ!F93/10^6</f>
        <v>9.1190999999999994E-2</v>
      </c>
      <c r="BD176" s="21">
        <f>+[7]ค่าติดตั้งสุทธิ!G93/10^6</f>
        <v>1.1273999999999999E-2</v>
      </c>
      <c r="BE176" s="21">
        <f>+[7]ค่าติดตั้งสุทธิ!H93/10^6</f>
        <v>3.2453999999999997E-2</v>
      </c>
      <c r="BF176" s="21">
        <f>+[7]ค่าติดตั้งสุทธิ!I93/10^6</f>
        <v>4.5150000000000003E-2</v>
      </c>
      <c r="BG176" s="21">
        <f>+[7]ค่าติดตั้งสุทธิ!J93/10^6</f>
        <v>3.0709E-2</v>
      </c>
      <c r="BH176" s="21">
        <f>+[7]ค่าติดตั้งสุทธิ!K93/10^6</f>
        <v>2.7810999999999999E-2</v>
      </c>
      <c r="BI176" s="21">
        <f>+[7]ค่าติดตั้งสุทธิ!L93/10^6</f>
        <v>1.4017999999999999E-2</v>
      </c>
      <c r="BJ176" s="21">
        <f>+[7]ค่าติดตั้งสุทธิ!M93/10^6</f>
        <v>1.6650000000000002E-2</v>
      </c>
      <c r="BK176" s="29">
        <f t="shared" si="9"/>
        <v>0.31770999999999994</v>
      </c>
    </row>
    <row r="177" spans="1:63" x14ac:dyDescent="0.2">
      <c r="A177" s="10">
        <v>1028</v>
      </c>
      <c r="B177" s="10" t="s">
        <v>37</v>
      </c>
      <c r="C177" s="21">
        <f>+'[7]รายได้-กศผ.'!R29/10^6</f>
        <v>6.1387419824057954</v>
      </c>
      <c r="D177" s="21">
        <f>+'[7]รายได้-กศผ.'!S29/10^6</f>
        <v>6.1044315884137728</v>
      </c>
      <c r="E177" s="21">
        <f>+'[7]รายได้-กศผ.'!T29/10^6</f>
        <v>6.0040742475208102</v>
      </c>
      <c r="F177" s="21">
        <f>+'[7]รายได้-กศผ.'!U29/10^6</f>
        <v>6.2951174996573647</v>
      </c>
      <c r="G177" s="21">
        <f>+'[7]รายได้-กศผ.'!V29/10^6</f>
        <v>6.18544966537966</v>
      </c>
      <c r="H177" s="21">
        <f>+'[7]รายได้-กศผ.'!W29/10^6</f>
        <v>5.8754160771390929</v>
      </c>
      <c r="I177" s="21">
        <f>+'[7]รายได้-กศผ.'!X29/10^6</f>
        <v>6.746988915631845</v>
      </c>
      <c r="J177" s="21">
        <f>+'[7]รายได้-กศผ.'!Y29/10^6</f>
        <v>6.6957723136826566</v>
      </c>
      <c r="K177" s="21">
        <f>+'[7]รายได้-กศผ.'!Z29/10^6</f>
        <v>6.8263305475113984</v>
      </c>
      <c r="L177" s="21">
        <f>+'[7]รายได้-กศผ.'!AA29/10^6</f>
        <v>6.5768025883794197</v>
      </c>
      <c r="M177" s="21">
        <f>+'[7]รายได้-กศผ.'!AB29/10^6</f>
        <v>6.3055091793360152</v>
      </c>
      <c r="N177" s="21">
        <f>+'[7]รายได้-กศผ.'!AC29/10^6</f>
        <v>6.2681953949421736</v>
      </c>
      <c r="O177" s="29">
        <f t="shared" si="6"/>
        <v>76.022829999999999</v>
      </c>
      <c r="Q177" s="10">
        <v>1028</v>
      </c>
      <c r="R177" s="10" t="s">
        <v>37</v>
      </c>
      <c r="S177" s="21">
        <f>+'[7]รายได้ค่าน้ำ-กศผ.'!R29/10^6</f>
        <v>5.3803139824057959</v>
      </c>
      <c r="T177" s="21">
        <f>+'[7]รายได้ค่าน้ำ-กศผ.'!S29/10^6</f>
        <v>5.4393615884137727</v>
      </c>
      <c r="U177" s="21">
        <f>+'[7]รายได้ค่าน้ำ-กศผ.'!T29/10^6</f>
        <v>5.3073632475208097</v>
      </c>
      <c r="V177" s="21">
        <f>+'[7]รายได้ค่าน้ำ-กศผ.'!U29/10^6</f>
        <v>5.5992544996573645</v>
      </c>
      <c r="W177" s="21">
        <f>+'[7]รายได้ค่าน้ำ-กศผ.'!V29/10^6</f>
        <v>5.5295866653796599</v>
      </c>
      <c r="X177" s="21">
        <f>+'[7]รายได้ค่าน้ำ-กศผ.'!W29/10^6</f>
        <v>5.195231077139093</v>
      </c>
      <c r="Y177" s="21">
        <f>+'[7]รายได้ค่าน้ำ-กศผ.'!X29/10^6</f>
        <v>6.0476979156318444</v>
      </c>
      <c r="Z177" s="21">
        <f>+'[7]รายได้ค่าน้ำ-กศผ.'!Y29/10^6</f>
        <v>5.9920633136826567</v>
      </c>
      <c r="AA177" s="21">
        <f>+'[7]รายได้ค่าน้ำ-กศผ.'!Z29/10^6</f>
        <v>6.1213085475113989</v>
      </c>
      <c r="AB177" s="21">
        <f>+'[7]รายได้ค่าน้ำ-กศผ.'!AA29/10^6</f>
        <v>5.8841185883794198</v>
      </c>
      <c r="AC177" s="21">
        <f>+'[7]รายได้ค่าน้ำ-กศผ.'!AB29/10^6</f>
        <v>5.5971971793360149</v>
      </c>
      <c r="AD177" s="21">
        <f>+'[7]รายได้ค่าน้ำ-กศผ.'!AC29/10^6</f>
        <v>5.5795183949421592</v>
      </c>
      <c r="AE177" s="29">
        <f t="shared" si="7"/>
        <v>67.673014999999992</v>
      </c>
      <c r="AG177" s="10">
        <v>1028</v>
      </c>
      <c r="AH177" s="10" t="s">
        <v>37</v>
      </c>
      <c r="AI177" s="21">
        <f>+([7]รายได้ค่าบริการ!AB61+[7]รายได้ค่าบริการอื่น!AB61)/10^6</f>
        <v>0.61075800000000002</v>
      </c>
      <c r="AJ177" s="21">
        <f>+([7]รายได้ค่าบริการ!AC61+[7]รายได้ค่าบริการอื่น!AC61)/10^6</f>
        <v>0.61187100000000005</v>
      </c>
      <c r="AK177" s="21">
        <f>+([7]รายได้ค่าบริการ!AD61+[7]รายได้ค่าบริการอื่น!AD61)/10^6</f>
        <v>0.61507500000000004</v>
      </c>
      <c r="AL177" s="21">
        <f>+([7]รายได้ค่าบริการ!AE61+[7]รายได้ค่าบริการอื่น!AE61)/10^6</f>
        <v>0.621112</v>
      </c>
      <c r="AM177" s="21">
        <f>+([7]รายได้ค่าบริการ!AF61+[7]รายได้ค่าบริการอื่น!AF61)/10^6</f>
        <v>0.60687599999999997</v>
      </c>
      <c r="AN177" s="21">
        <f>+([7]รายได้ค่าบริการ!AG61+[7]รายได้ค่าบริการอื่น!AG61)/10^6</f>
        <v>0.61890900000000004</v>
      </c>
      <c r="AO177" s="21">
        <f>+([7]รายได้ค่าบริการ!AH61+[7]รายได้ค่าบริการอื่น!AH61)/10^6</f>
        <v>0.62509199999999998</v>
      </c>
      <c r="AP177" s="21">
        <f>+([7]รายได้ค่าบริการ!AI61+[7]รายได้ค่าบริการอื่น!AI61)/10^6</f>
        <v>0.63675999999999999</v>
      </c>
      <c r="AQ177" s="21">
        <f>+([7]รายได้ค่าบริการ!AJ61+[7]รายได้ค่าบริการอื่น!AJ61)/10^6</f>
        <v>0.619502</v>
      </c>
      <c r="AR177" s="21">
        <f>+([7]รายได้ค่าบริการ!AK61+[7]รายได้ค่าบริการอื่น!AK61)/10^6</f>
        <v>0.61750000000000005</v>
      </c>
      <c r="AS177" s="21">
        <f>+([7]รายได้ค่าบริการ!AL61+[7]รายได้ค่าบริการอื่น!AL61)/10^6</f>
        <v>0.63003100000000001</v>
      </c>
      <c r="AT177" s="21">
        <f>+([7]รายได้ค่าบริการ!AM61+[7]รายได้ค่าบริการอื่น!AM61)/10^6</f>
        <v>0.63031300000000001</v>
      </c>
      <c r="AU177" s="29">
        <f t="shared" si="8"/>
        <v>7.4437989999999994</v>
      </c>
      <c r="AW177" s="10">
        <v>1028</v>
      </c>
      <c r="AX177" s="10" t="s">
        <v>37</v>
      </c>
      <c r="AY177" s="21">
        <f>+[7]ค่าติดตั้งสุทธิ!B94/10^6</f>
        <v>0.14767</v>
      </c>
      <c r="AZ177" s="21">
        <f>+[7]ค่าติดตั้งสุทธิ!C94/10^6</f>
        <v>5.3199000000000003E-2</v>
      </c>
      <c r="BA177" s="21">
        <f>+[7]ค่าติดตั้งสุทธิ!D94/10^6</f>
        <v>8.1636E-2</v>
      </c>
      <c r="BB177" s="21">
        <f>+[7]ค่าติดตั้งสุทธิ!E94/10^6</f>
        <v>7.4750999999999998E-2</v>
      </c>
      <c r="BC177" s="21">
        <f>+[7]ค่าติดตั้งสุทธิ!F94/10^6</f>
        <v>4.8987000000000003E-2</v>
      </c>
      <c r="BD177" s="21">
        <f>+[7]ค่าติดตั้งสุทธิ!G94/10^6</f>
        <v>6.1275999999999997E-2</v>
      </c>
      <c r="BE177" s="21">
        <f>+[7]ค่าติดตั้งสุทธิ!H94/10^6</f>
        <v>7.4199000000000001E-2</v>
      </c>
      <c r="BF177" s="21">
        <f>+[7]ค่าติดตั้งสุทธิ!I94/10^6</f>
        <v>6.6948999999999995E-2</v>
      </c>
      <c r="BG177" s="21">
        <f>+[7]ค่าติดตั้งสุทธิ!J94/10^6</f>
        <v>8.5519999999999999E-2</v>
      </c>
      <c r="BH177" s="21">
        <f>+[7]ค่าติดตั้งสุทธิ!K94/10^6</f>
        <v>7.5184000000000001E-2</v>
      </c>
      <c r="BI177" s="21">
        <f>+[7]ค่าติดตั้งสุทธิ!L94/10^6</f>
        <v>7.8281000000000003E-2</v>
      </c>
      <c r="BJ177" s="21">
        <f>+[7]ค่าติดตั้งสุทธิ!M94/10^6</f>
        <v>5.8367000000000002E-2</v>
      </c>
      <c r="BK177" s="29">
        <f t="shared" si="9"/>
        <v>0.90601900000000013</v>
      </c>
    </row>
    <row r="178" spans="1:63" x14ac:dyDescent="0.2">
      <c r="A178" s="10">
        <v>1029</v>
      </c>
      <c r="B178" s="10" t="s">
        <v>38</v>
      </c>
      <c r="C178" s="21">
        <f>+'[7]รายได้-กศผ.'!R30/10^6</f>
        <v>0.92786976444816605</v>
      </c>
      <c r="D178" s="21">
        <f>+'[7]รายได้-กศผ.'!S30/10^6</f>
        <v>0.96883270580003122</v>
      </c>
      <c r="E178" s="21">
        <f>+'[7]รายได้-กศผ.'!T30/10^6</f>
        <v>0.96001863616379146</v>
      </c>
      <c r="F178" s="21">
        <f>+'[7]รายได้-กศผ.'!U30/10^6</f>
        <v>1.0205700348047309</v>
      </c>
      <c r="G178" s="21">
        <f>+'[7]รายได้-กศผ.'!V30/10^6</f>
        <v>1.0009658114899165</v>
      </c>
      <c r="H178" s="21">
        <f>+'[7]รายได้-กศผ.'!W30/10^6</f>
        <v>1.0034056958519844</v>
      </c>
      <c r="I178" s="21">
        <f>+'[7]รายได้-กศผ.'!X30/10^6</f>
        <v>1.0904741242749167</v>
      </c>
      <c r="J178" s="21">
        <f>+'[7]รายได้-กศผ.'!Y30/10^6</f>
        <v>1.2129653267112439</v>
      </c>
      <c r="K178" s="21">
        <f>+'[7]รายได้-กศผ.'!Z30/10^6</f>
        <v>1.1134278837486804</v>
      </c>
      <c r="L178" s="21">
        <f>+'[7]รายได้-กศผ.'!AA30/10^6</f>
        <v>1.0652357685536928</v>
      </c>
      <c r="M178" s="21">
        <f>+'[7]รายได้-กศผ.'!AB30/10^6</f>
        <v>0.98253612925069633</v>
      </c>
      <c r="N178" s="21">
        <f>+'[7]รายได้-กศผ.'!AC30/10^6</f>
        <v>1.0741281189021494</v>
      </c>
      <c r="O178" s="29">
        <f t="shared" si="6"/>
        <v>12.420430000000003</v>
      </c>
      <c r="Q178" s="10">
        <v>1029</v>
      </c>
      <c r="R178" s="10" t="s">
        <v>38</v>
      </c>
      <c r="S178" s="21">
        <f>+'[7]รายได้ค่าน้ำ-กศผ.'!R30/10^6</f>
        <v>0.81021476444816598</v>
      </c>
      <c r="T178" s="21">
        <f>+'[7]รายได้ค่าน้ำ-กศผ.'!S30/10^6</f>
        <v>0.85306070580003124</v>
      </c>
      <c r="U178" s="21">
        <f>+'[7]รายได้ค่าน้ำ-กศผ.'!T30/10^6</f>
        <v>0.84804563616379136</v>
      </c>
      <c r="V178" s="21">
        <f>+'[7]รายได้ค่าน้ำ-กศผ.'!U30/10^6</f>
        <v>0.89785203480473086</v>
      </c>
      <c r="W178" s="21">
        <f>+'[7]รายได้ค่าน้ำ-กศผ.'!V30/10^6</f>
        <v>0.86875481148991651</v>
      </c>
      <c r="X178" s="21">
        <f>+'[7]รายได้ค่าน้ำ-กศผ.'!W30/10^6</f>
        <v>0.87894469585198431</v>
      </c>
      <c r="Y178" s="21">
        <f>+'[7]รายได้ค่าน้ำ-กศผ.'!X30/10^6</f>
        <v>0.97066812427491667</v>
      </c>
      <c r="Z178" s="21">
        <f>+'[7]รายได้ค่าน้ำ-กศผ.'!Y30/10^6</f>
        <v>1.071883326711244</v>
      </c>
      <c r="AA178" s="21">
        <f>+'[7]รายได้ค่าน้ำ-กศผ.'!Z30/10^6</f>
        <v>0.97667288374868033</v>
      </c>
      <c r="AB178" s="21">
        <f>+'[7]รายได้ค่าน้ำ-กศผ.'!AA30/10^6</f>
        <v>0.94304576855369282</v>
      </c>
      <c r="AC178" s="21">
        <f>+'[7]รายได้ค่าน้ำ-กศผ.'!AB30/10^6</f>
        <v>0.86811312925069628</v>
      </c>
      <c r="AD178" s="21">
        <f>+'[7]รายได้ค่าน้ำ-กศผ.'!AC30/10^6</f>
        <v>0.92887911890214936</v>
      </c>
      <c r="AE178" s="29">
        <f t="shared" si="7"/>
        <v>10.916135000000001</v>
      </c>
      <c r="AG178" s="10">
        <v>1029</v>
      </c>
      <c r="AH178" s="10" t="s">
        <v>38</v>
      </c>
      <c r="AI178" s="21">
        <f>+([7]รายได้ค่าบริการ!AB62+[7]รายได้ค่าบริการอื่น!AB62)/10^6</f>
        <v>0.102175</v>
      </c>
      <c r="AJ178" s="21">
        <f>+([7]รายได้ค่าบริการ!AC62+[7]รายได้ค่าบริการอื่น!AC62)/10^6</f>
        <v>0.102187</v>
      </c>
      <c r="AK178" s="21">
        <f>+([7]รายได้ค่าบริการ!AD62+[7]รายได้ค่าบริการอื่น!AD62)/10^6</f>
        <v>0.103171</v>
      </c>
      <c r="AL178" s="21">
        <f>+([7]รายได้ค่าบริการ!AE62+[7]รายได้ค่าบริการอื่น!AE62)/10^6</f>
        <v>0.102925</v>
      </c>
      <c r="AM178" s="21">
        <f>+([7]รายได้ค่าบริการ!AF62+[7]รายได้ค่าบริการอื่น!AF62)/10^6</f>
        <v>0.104546</v>
      </c>
      <c r="AN178" s="21">
        <f>+([7]รายได้ค่าบริการ!AG62+[7]รายได้ค่าบริการอื่น!AG62)/10^6</f>
        <v>0.106182</v>
      </c>
      <c r="AO178" s="21">
        <f>+([7]รายได้ค่าบริการ!AH62+[7]รายได้ค่าบริการอื่น!AH62)/10^6</f>
        <v>0.10718</v>
      </c>
      <c r="AP178" s="21">
        <f>+([7]รายได้ค่าบริการ!AI62+[7]รายได้ค่าบริการอื่น!AI62)/10^6</f>
        <v>0.106934</v>
      </c>
      <c r="AQ178" s="21">
        <f>+([7]รายได้ค่าบริการ!AJ62+[7]รายได้ค่าบริการอื่น!AJ62)/10^6</f>
        <v>0.10926</v>
      </c>
      <c r="AR178" s="21">
        <f>+([7]รายได้ค่าบริการ!AK62+[7]รายได้ค่าบริการอื่น!AK62)/10^6</f>
        <v>0.109051</v>
      </c>
      <c r="AS178" s="21">
        <f>+([7]รายได้ค่าบริการ!AL62+[7]รายได้ค่าบริการอื่น!AL62)/10^6</f>
        <v>0.110447</v>
      </c>
      <c r="AT178" s="21">
        <f>+([7]รายได้ค่าบริการ!AM62+[7]รายได้ค่าบริการอื่น!AM62)/10^6</f>
        <v>0.111081</v>
      </c>
      <c r="AU178" s="29">
        <f t="shared" si="8"/>
        <v>1.275139</v>
      </c>
      <c r="AW178" s="10">
        <v>1029</v>
      </c>
      <c r="AX178" s="10" t="s">
        <v>38</v>
      </c>
      <c r="AY178" s="21">
        <f>+[7]ค่าติดตั้งสุทธิ!B95/10^6</f>
        <v>1.5480000000000001E-2</v>
      </c>
      <c r="AZ178" s="21">
        <f>+[7]ค่าติดตั้งสุทธิ!C95/10^6</f>
        <v>1.3585E-2</v>
      </c>
      <c r="BA178" s="21">
        <f>+[7]ค่าติดตั้งสุทธิ!D95/10^6</f>
        <v>8.8020000000000008E-3</v>
      </c>
      <c r="BB178" s="21">
        <f>+[7]ค่าติดตั้งสุทธิ!E95/10^6</f>
        <v>1.9793000000000002E-2</v>
      </c>
      <c r="BC178" s="21">
        <f>+[7]ค่าติดตั้งสุทธิ!F95/10^6</f>
        <v>2.7664999999999999E-2</v>
      </c>
      <c r="BD178" s="21">
        <f>+[7]ค่าติดตั้งสุทธิ!G95/10^6</f>
        <v>1.8279E-2</v>
      </c>
      <c r="BE178" s="21">
        <f>+[7]ค่าติดตั้งสุทธิ!H95/10^6</f>
        <v>1.2626E-2</v>
      </c>
      <c r="BF178" s="21">
        <f>+[7]ค่าติดตั้งสุทธิ!I95/10^6</f>
        <v>3.4147999999999998E-2</v>
      </c>
      <c r="BG178" s="21">
        <f>+[7]ค่าติดตั้งสุทธิ!J95/10^6</f>
        <v>2.7494999999999999E-2</v>
      </c>
      <c r="BH178" s="21">
        <f>+[7]ค่าติดตั้งสุทธิ!K95/10^6</f>
        <v>1.3139E-2</v>
      </c>
      <c r="BI178" s="21">
        <f>+[7]ค่าติดตั้งสุทธิ!L95/10^6</f>
        <v>3.9760000000000004E-3</v>
      </c>
      <c r="BJ178" s="21">
        <f>+[7]ค่าติดตั้งสุทธิ!M95/10^6</f>
        <v>3.4169999999999999E-2</v>
      </c>
      <c r="BK178" s="29">
        <f t="shared" si="9"/>
        <v>0.22915800000000003</v>
      </c>
    </row>
    <row r="179" spans="1:63" x14ac:dyDescent="0.2">
      <c r="A179" s="15">
        <v>1030</v>
      </c>
      <c r="B179" s="15" t="s">
        <v>18</v>
      </c>
      <c r="C179" s="23">
        <f>+'[7]รายได้-กศผ.'!R31/10^6</f>
        <v>1.166228500344646</v>
      </c>
      <c r="D179" s="23">
        <f>+'[7]รายได้-กศผ.'!S31/10^6</f>
        <v>1.2052611219872384</v>
      </c>
      <c r="E179" s="23">
        <f>+'[7]รายได้-กศผ.'!T31/10^6</f>
        <v>1.20045837264392</v>
      </c>
      <c r="F179" s="23">
        <f>+'[7]รายได้-กศผ.'!U31/10^6</f>
        <v>1.2914199195139766</v>
      </c>
      <c r="G179" s="23">
        <f>+'[7]รายได้-กศผ.'!V31/10^6</f>
        <v>1.2482925417188395</v>
      </c>
      <c r="H179" s="23">
        <f>+'[7]รายได้-กศผ.'!W31/10^6</f>
        <v>1.2283168582793043</v>
      </c>
      <c r="I179" s="23">
        <f>+'[7]รายได้-กศผ.'!X31/10^6</f>
        <v>1.4349731924815257</v>
      </c>
      <c r="J179" s="23">
        <f>+'[7]รายได้-กศผ.'!Y31/10^6</f>
        <v>1.4413512335336578</v>
      </c>
      <c r="K179" s="23">
        <f>+'[7]รายได้-กศผ.'!Z31/10^6</f>
        <v>1.4029039170712945</v>
      </c>
      <c r="L179" s="23">
        <f>+'[7]รายได้-กศผ.'!AA31/10^6</f>
        <v>1.2556915074116077</v>
      </c>
      <c r="M179" s="23">
        <f>+'[7]รายได้-กศผ.'!AB31/10^6</f>
        <v>1.2658815575772719</v>
      </c>
      <c r="N179" s="23">
        <f>+'[7]รายได้-กศผ.'!AC31/10^6</f>
        <v>1.2925712774367184</v>
      </c>
      <c r="O179" s="31">
        <f t="shared" si="6"/>
        <v>15.433349999999999</v>
      </c>
      <c r="Q179" s="15">
        <v>1030</v>
      </c>
      <c r="R179" s="15" t="s">
        <v>18</v>
      </c>
      <c r="S179" s="23">
        <f>+'[7]รายได้ค่าน้ำ-กศผ.'!R31/10^6</f>
        <v>1.0180925003446459</v>
      </c>
      <c r="T179" s="23">
        <f>+'[7]รายได้ค่าน้ำ-กศผ.'!S31/10^6</f>
        <v>1.0655051219872385</v>
      </c>
      <c r="U179" s="23">
        <f>+'[7]รายได้ค่าน้ำ-กศผ.'!T31/10^6</f>
        <v>1.04373037264392</v>
      </c>
      <c r="V179" s="23">
        <f>+'[7]รายได้ค่าน้ำ-กศผ.'!U31/10^6</f>
        <v>1.1502689195139766</v>
      </c>
      <c r="W179" s="23">
        <f>+'[7]รายได้ค่าน้ำ-กศผ.'!V31/10^6</f>
        <v>1.1039925417188394</v>
      </c>
      <c r="X179" s="23">
        <f>+'[7]รายได้ค่าน้ำ-กศผ.'!W31/10^6</f>
        <v>1.0680228582793043</v>
      </c>
      <c r="Y179" s="23">
        <f>+'[7]รายได้ค่าน้ำ-กศผ.'!X31/10^6</f>
        <v>1.2848951924815257</v>
      </c>
      <c r="Z179" s="23">
        <f>+'[7]รายได้ค่าน้ำ-กศผ.'!Y31/10^6</f>
        <v>1.2830222335336579</v>
      </c>
      <c r="AA179" s="23">
        <f>+'[7]รายได้ค่าน้ำ-กศผ.'!Z31/10^6</f>
        <v>1.2468629170712946</v>
      </c>
      <c r="AB179" s="23">
        <f>+'[7]รายได้ค่าน้ำ-กศผ.'!AA31/10^6</f>
        <v>1.1077765074116077</v>
      </c>
      <c r="AC179" s="23">
        <f>+'[7]รายได้ค่าน้ำ-กศผ.'!AB31/10^6</f>
        <v>1.1155675575772719</v>
      </c>
      <c r="AD179" s="23">
        <f>+'[7]รายได้ค่าน้ำ-กศผ.'!AC31/10^6</f>
        <v>1.1326992774367184</v>
      </c>
      <c r="AE179" s="31">
        <f t="shared" si="7"/>
        <v>13.620435999999998</v>
      </c>
      <c r="AG179" s="15">
        <v>1030</v>
      </c>
      <c r="AH179" s="15" t="s">
        <v>18</v>
      </c>
      <c r="AI179" s="23">
        <f>+([7]รายได้ค่าบริการ!AB63+[7]รายได้ค่าบริการอื่น!AB63)/10^6</f>
        <v>0.13236800000000001</v>
      </c>
      <c r="AJ179" s="23">
        <f>+([7]รายได้ค่าบริการ!AC63+[7]รายได้ค่าบริการอื่น!AC63)/10^6</f>
        <v>0.13322500000000001</v>
      </c>
      <c r="AK179" s="23">
        <f>+([7]รายได้ค่าบริการ!AD63+[7]รายได้ค่าบริการอื่น!AD63)/10^6</f>
        <v>0.13871700000000001</v>
      </c>
      <c r="AL179" s="23">
        <f>+([7]รายได้ค่าบริการ!AE63+[7]รายได้ค่าบริการอื่น!AE63)/10^6</f>
        <v>0.13062699999999999</v>
      </c>
      <c r="AM179" s="23">
        <f>+([7]รายได้ค่าบริการ!AF63+[7]รายได้ค่าบริการอื่น!AF63)/10^6</f>
        <v>0.13433200000000001</v>
      </c>
      <c r="AN179" s="23">
        <f>+([7]รายได้ค่าบริการ!AG63+[7]รายได้ค่าบริการอื่น!AG63)/10^6</f>
        <v>0.14066600000000001</v>
      </c>
      <c r="AO179" s="23">
        <f>+([7]รายได้ค่าบริการ!AH63+[7]รายได้ค่าบริการอื่น!AH63)/10^6</f>
        <v>0.13647000000000001</v>
      </c>
      <c r="AP179" s="23">
        <f>+([7]รายได้ค่าบริการ!AI63+[7]รายได้ค่าบริการอื่น!AI63)/10^6</f>
        <v>0.143592</v>
      </c>
      <c r="AQ179" s="23">
        <f>+([7]รายได้ค่าบริการ!AJ63+[7]รายได้ค่าบริการอื่น!AJ63)/10^6</f>
        <v>0.140291</v>
      </c>
      <c r="AR179" s="23">
        <f>+([7]รายได้ค่าบริการ!AK63+[7]รายได้ค่าบริการอื่น!AK63)/10^6</f>
        <v>0.13692399999999999</v>
      </c>
      <c r="AS179" s="23">
        <f>+([7]รายได้ค่าบริการ!AL63+[7]รายได้ค่าบริการอื่น!AL63)/10^6</f>
        <v>0.13839000000000001</v>
      </c>
      <c r="AT179" s="23">
        <f>+([7]รายได้ค่าบริการ!AM63+[7]รายได้ค่าบริการอื่น!AM63)/10^6</f>
        <v>0.13658000000000001</v>
      </c>
      <c r="AU179" s="31">
        <f t="shared" si="8"/>
        <v>1.642182</v>
      </c>
      <c r="AW179" s="15">
        <v>1030</v>
      </c>
      <c r="AX179" s="15" t="s">
        <v>18</v>
      </c>
      <c r="AY179" s="23">
        <f>+[7]ค่าติดตั้งสุทธิ!B96/10^6</f>
        <v>1.5768000000000001E-2</v>
      </c>
      <c r="AZ179" s="23">
        <f>+[7]ค่าติดตั้งสุทธิ!C96/10^6</f>
        <v>6.5310000000000003E-3</v>
      </c>
      <c r="BA179" s="23">
        <f>+[7]ค่าติดตั้งสุทธิ!D96/10^6</f>
        <v>1.8010999999999999E-2</v>
      </c>
      <c r="BB179" s="23">
        <f>+[7]ค่าติดตั้งสุทธิ!E96/10^6</f>
        <v>1.0524E-2</v>
      </c>
      <c r="BC179" s="23">
        <f>+[7]ค่าติดตั้งสุทธิ!F96/10^6</f>
        <v>9.9679999999999994E-3</v>
      </c>
      <c r="BD179" s="23">
        <f>+[7]ค่าติดตั้งสุทธิ!G96/10^6</f>
        <v>1.9628E-2</v>
      </c>
      <c r="BE179" s="23">
        <f>+[7]ค่าติดตั้งสุทธิ!H96/10^6</f>
        <v>1.3608E-2</v>
      </c>
      <c r="BF179" s="23">
        <f>+[7]ค่าติดตั้งสุทธิ!I96/10^6</f>
        <v>1.4737E-2</v>
      </c>
      <c r="BG179" s="23">
        <f>+[7]ค่าติดตั้งสุทธิ!J96/10^6</f>
        <v>1.575E-2</v>
      </c>
      <c r="BH179" s="23">
        <f>+[7]ค่าติดตั้งสุทธิ!K96/10^6</f>
        <v>1.0991000000000001E-2</v>
      </c>
      <c r="BI179" s="23">
        <f>+[7]ค่าติดตั้งสุทธิ!L96/10^6</f>
        <v>1.1924000000000001E-2</v>
      </c>
      <c r="BJ179" s="23">
        <f>+[7]ค่าติดตั้งสุทธิ!M96/10^6</f>
        <v>2.3292E-2</v>
      </c>
      <c r="BK179" s="31">
        <f t="shared" si="9"/>
        <v>0.17073199999999999</v>
      </c>
    </row>
    <row r="180" spans="1:63" x14ac:dyDescent="0.2">
      <c r="A180" s="4">
        <v>10300</v>
      </c>
      <c r="B180" s="4" t="s">
        <v>55</v>
      </c>
      <c r="C180" s="25">
        <f>SUM(C152:C179)</f>
        <v>147.4110417256592</v>
      </c>
      <c r="D180" s="25">
        <f t="shared" ref="D180:O180" si="10">SUM(D152:D179)</f>
        <v>152.9859644975424</v>
      </c>
      <c r="E180" s="25">
        <f t="shared" si="10"/>
        <v>150.55803429914158</v>
      </c>
      <c r="F180" s="25">
        <f t="shared" si="10"/>
        <v>157.58316543991191</v>
      </c>
      <c r="G180" s="25">
        <f t="shared" si="10"/>
        <v>152.86250626521687</v>
      </c>
      <c r="H180" s="25">
        <f t="shared" si="10"/>
        <v>150.09856201818479</v>
      </c>
      <c r="I180" s="25">
        <f t="shared" si="10"/>
        <v>170.36396462782005</v>
      </c>
      <c r="J180" s="25">
        <f t="shared" si="10"/>
        <v>171.7430277372095</v>
      </c>
      <c r="K180" s="25">
        <f t="shared" si="10"/>
        <v>166.90586358158973</v>
      </c>
      <c r="L180" s="25">
        <f t="shared" si="10"/>
        <v>158.04347733781211</v>
      </c>
      <c r="M180" s="25">
        <f t="shared" si="10"/>
        <v>155.09688090328129</v>
      </c>
      <c r="N180" s="25">
        <f t="shared" si="10"/>
        <v>159.92651156663021</v>
      </c>
      <c r="O180" s="25">
        <f t="shared" si="10"/>
        <v>1893.5789999999997</v>
      </c>
      <c r="Q180" s="4">
        <v>10300</v>
      </c>
      <c r="R180" s="4" t="s">
        <v>55</v>
      </c>
      <c r="S180" s="25">
        <f>SUM(S152:S179)</f>
        <v>132.57692088038709</v>
      </c>
      <c r="T180" s="25">
        <f t="shared" ref="T180:AE180" si="11">SUM(T152:T179)</f>
        <v>137.47257742742249</v>
      </c>
      <c r="U180" s="25">
        <f t="shared" si="11"/>
        <v>135.6830349650098</v>
      </c>
      <c r="V180" s="25">
        <f t="shared" si="11"/>
        <v>142.69853161225751</v>
      </c>
      <c r="W180" s="25">
        <f t="shared" si="11"/>
        <v>137.83807368006052</v>
      </c>
      <c r="X180" s="25">
        <f t="shared" si="11"/>
        <v>134.57311699206741</v>
      </c>
      <c r="Y180" s="25">
        <f t="shared" si="11"/>
        <v>155.30435258009672</v>
      </c>
      <c r="Z180" s="25">
        <f t="shared" si="11"/>
        <v>156.75524845612972</v>
      </c>
      <c r="AA180" s="25">
        <f t="shared" si="11"/>
        <v>151.36572036333675</v>
      </c>
      <c r="AB180" s="25">
        <f t="shared" si="11"/>
        <v>143.10852670170192</v>
      </c>
      <c r="AC180" s="25">
        <f t="shared" si="11"/>
        <v>139.03833829897673</v>
      </c>
      <c r="AD180" s="25">
        <f t="shared" si="11"/>
        <v>143.36583804255304</v>
      </c>
      <c r="AE180" s="25">
        <f t="shared" si="11"/>
        <v>1709.7802800000002</v>
      </c>
      <c r="AG180" s="4">
        <v>10300</v>
      </c>
      <c r="AH180" s="4" t="s">
        <v>55</v>
      </c>
      <c r="AI180" s="25">
        <f>SUM(AI152:AI179)</f>
        <v>12.164899000000002</v>
      </c>
      <c r="AJ180" s="25">
        <f t="shared" ref="AJ180:AU180" si="12">SUM(AJ152:AJ179)</f>
        <v>12.341284000000002</v>
      </c>
      <c r="AK180" s="25">
        <f t="shared" si="12"/>
        <v>12.504943999999995</v>
      </c>
      <c r="AL180" s="25">
        <f t="shared" si="12"/>
        <v>12.481650999999999</v>
      </c>
      <c r="AM180" s="25">
        <f t="shared" si="12"/>
        <v>12.312433999999998</v>
      </c>
      <c r="AN180" s="25">
        <f t="shared" si="12"/>
        <v>12.516840999999999</v>
      </c>
      <c r="AO180" s="25">
        <f t="shared" si="12"/>
        <v>12.417018000000002</v>
      </c>
      <c r="AP180" s="25">
        <f t="shared" si="12"/>
        <v>12.738553000000003</v>
      </c>
      <c r="AQ180" s="25">
        <f t="shared" si="12"/>
        <v>12.693793000000001</v>
      </c>
      <c r="AR180" s="25">
        <f t="shared" si="12"/>
        <v>12.659591999999995</v>
      </c>
      <c r="AS180" s="25">
        <f t="shared" si="12"/>
        <v>12.842159000000002</v>
      </c>
      <c r="AT180" s="25">
        <f t="shared" si="12"/>
        <v>12.871428000000002</v>
      </c>
      <c r="AU180" s="25">
        <f t="shared" si="12"/>
        <v>150.54459599999998</v>
      </c>
      <c r="AW180" s="4">
        <v>10300</v>
      </c>
      <c r="AX180" s="4" t="s">
        <v>55</v>
      </c>
      <c r="AY180" s="25">
        <f>SUM(AY152:AY179)</f>
        <v>2.6692220000000009</v>
      </c>
      <c r="AZ180" s="25">
        <f t="shared" ref="AZ180:BK180" si="13">SUM(AZ152:AZ179)</f>
        <v>3.1721029999999999</v>
      </c>
      <c r="BA180" s="25">
        <f t="shared" si="13"/>
        <v>2.3700549999999998</v>
      </c>
      <c r="BB180" s="25">
        <f t="shared" si="13"/>
        <v>2.4029830000000008</v>
      </c>
      <c r="BC180" s="25">
        <f t="shared" si="13"/>
        <v>2.7119989999999996</v>
      </c>
      <c r="BD180" s="25">
        <f t="shared" si="13"/>
        <v>3.0086039999999992</v>
      </c>
      <c r="BE180" s="25">
        <f t="shared" si="13"/>
        <v>2.6425939999999999</v>
      </c>
      <c r="BF180" s="25">
        <f t="shared" si="13"/>
        <v>2.2492260000000002</v>
      </c>
      <c r="BG180" s="25">
        <f t="shared" si="13"/>
        <v>2.8463499999999997</v>
      </c>
      <c r="BH180" s="25">
        <f t="shared" si="13"/>
        <v>2.275358999999999</v>
      </c>
      <c r="BI180" s="25">
        <f t="shared" si="13"/>
        <v>3.2163839999999997</v>
      </c>
      <c r="BJ180" s="25">
        <f t="shared" si="13"/>
        <v>3.689242000000001</v>
      </c>
      <c r="BK180" s="25">
        <f t="shared" si="13"/>
        <v>33.254120999999991</v>
      </c>
    </row>
    <row r="181" spans="1:63" x14ac:dyDescent="0.2">
      <c r="A181" s="32"/>
      <c r="B181" s="32"/>
      <c r="C181"/>
      <c r="D181"/>
      <c r="E181"/>
      <c r="F181"/>
      <c r="G181"/>
      <c r="H181"/>
      <c r="I181"/>
      <c r="J181"/>
      <c r="K181"/>
      <c r="L181"/>
      <c r="M181"/>
      <c r="N181"/>
      <c r="O181" s="32"/>
    </row>
    <row r="182" spans="1:63" x14ac:dyDescent="0.2">
      <c r="A182" s="3" t="s">
        <v>52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55</v>
      </c>
    </row>
    <row r="183" spans="1:63" x14ac:dyDescent="0.2">
      <c r="A183" s="34"/>
      <c r="B183" s="34" t="s">
        <v>46</v>
      </c>
      <c r="C183" s="35">
        <f>+'[7]ค่าใช้จ่าย-กศผ.'!R4/10^6</f>
        <v>7.1834604429649618</v>
      </c>
      <c r="D183" s="35">
        <f>+'[7]ค่าใช้จ่าย-กศผ.'!S4/10^6</f>
        <v>7.8678090200848532</v>
      </c>
      <c r="E183" s="35">
        <f>+'[7]ค่าใช้จ่าย-กศผ.'!T4/10^6</f>
        <v>8.968701052725331</v>
      </c>
      <c r="F183" s="35">
        <f>+'[7]ค่าใช้จ่าย-กศผ.'!U4/10^6</f>
        <v>7.404139333315066</v>
      </c>
      <c r="G183" s="35">
        <f>+'[7]ค่าใช้จ่าย-กศผ.'!V4/10^6</f>
        <v>8.1901150364036823</v>
      </c>
      <c r="H183" s="35">
        <f>+'[7]ค่าใช้จ่าย-กศผ.'!W4/10^6</f>
        <v>8.8185654348100044</v>
      </c>
      <c r="I183" s="35">
        <f>+'[7]ค่าใช้จ่าย-กศผ.'!X4/10^6</f>
        <v>7.8410718585185428</v>
      </c>
      <c r="J183" s="35">
        <f>+'[7]ค่าใช้จ่าย-กศผ.'!Y4/10^6</f>
        <v>8.8430032711977109</v>
      </c>
      <c r="K183" s="35">
        <f>+'[7]ค่าใช้จ่าย-กศผ.'!Z4/10^6</f>
        <v>8.2902350284465758</v>
      </c>
      <c r="L183" s="35">
        <f>+'[7]ค่าใช้จ่าย-กศผ.'!AA4/10^6</f>
        <v>8.325289939873354</v>
      </c>
      <c r="M183" s="35">
        <f>+'[7]ค่าใช้จ่าย-กศผ.'!AB4/10^6</f>
        <v>8.7888373786172203</v>
      </c>
      <c r="N183" s="35">
        <f>+'[7]ค่าใช้จ่าย-กศผ.'!AC4/10^6</f>
        <v>12.221962203042695</v>
      </c>
      <c r="O183" s="36">
        <f>SUM(C183:N183)</f>
        <v>102.74319</v>
      </c>
    </row>
    <row r="184" spans="1:63" x14ac:dyDescent="0.2">
      <c r="A184" s="7">
        <v>1004</v>
      </c>
      <c r="B184" s="10" t="s">
        <v>94</v>
      </c>
      <c r="C184" s="19">
        <f>+'[7]ค่าใช้จ่าย-กศผ.'!R5/10^6</f>
        <v>13.315635447354092</v>
      </c>
      <c r="D184" s="19">
        <f>+'[7]ค่าใช้จ่าย-กศผ.'!S5/10^6</f>
        <v>13.053364761039946</v>
      </c>
      <c r="E184" s="19">
        <f>+'[7]ค่าใช้จ่าย-กศผ.'!T5/10^6</f>
        <v>13.847701351276493</v>
      </c>
      <c r="F184" s="19">
        <f>+'[7]ค่าใช้จ่าย-กศผ.'!U5/10^6</f>
        <v>13.330752083204692</v>
      </c>
      <c r="G184" s="19">
        <f>+'[7]ค่าใช้จ่าย-กศผ.'!V5/10^6</f>
        <v>13.405107451036791</v>
      </c>
      <c r="H184" s="19">
        <f>+'[7]ค่าใช้จ่าย-กศผ.'!W5/10^6</f>
        <v>15.340305394340243</v>
      </c>
      <c r="I184" s="19">
        <f>+'[7]ค่าใช้จ่าย-กศผ.'!X5/10^6</f>
        <v>14.539323427415788</v>
      </c>
      <c r="J184" s="19">
        <f>+'[7]ค่าใช้จ่าย-กศผ.'!Y5/10^6</f>
        <v>13.622073627183051</v>
      </c>
      <c r="K184" s="19">
        <f>+'[7]ค่าใช้จ่าย-กศผ.'!Z5/10^6</f>
        <v>15.872697822127863</v>
      </c>
      <c r="L184" s="19">
        <f>+'[7]ค่าใช้จ่าย-กศผ.'!AA5/10^6</f>
        <v>14.992539996592885</v>
      </c>
      <c r="M184" s="19">
        <f>+'[7]ค่าใช้จ่าย-กศผ.'!AB5/10^6</f>
        <v>14.197104553556038</v>
      </c>
      <c r="N184" s="19">
        <f>+'[7]ค่าใช้จ่าย-กศผ.'!AC5/10^6</f>
        <v>15.025394084872103</v>
      </c>
      <c r="O184" s="29">
        <f>SUM(C184:N184)</f>
        <v>170.54199999999997</v>
      </c>
    </row>
    <row r="185" spans="1:63" x14ac:dyDescent="0.2">
      <c r="A185" s="10">
        <v>1005</v>
      </c>
      <c r="B185" s="10" t="s">
        <v>13</v>
      </c>
      <c r="C185" s="21">
        <f>+'[7]ค่าใช้จ่าย-กศผ.'!R6/10^6</f>
        <v>0.63766979297126303</v>
      </c>
      <c r="D185" s="21">
        <f>+'[7]ค่าใช้จ่าย-กศผ.'!S6/10^6</f>
        <v>0.64837878994163711</v>
      </c>
      <c r="E185" s="21">
        <f>+'[7]ค่าใช้จ่าย-กศผ.'!T6/10^6</f>
        <v>0.65186965616444792</v>
      </c>
      <c r="F185" s="21">
        <f>+'[7]ค่าใช้จ่าย-กศผ.'!U6/10^6</f>
        <v>0.55866179377905578</v>
      </c>
      <c r="G185" s="21">
        <f>+'[7]ค่าใช้จ่าย-กศผ.'!V6/10^6</f>
        <v>0.58676260853636253</v>
      </c>
      <c r="H185" s="21">
        <f>+'[7]ค่าใช้จ่าย-กศผ.'!W6/10^6</f>
        <v>0.62005065215800781</v>
      </c>
      <c r="I185" s="21">
        <f>+'[7]ค่าใช้จ่าย-กศผ.'!X6/10^6</f>
        <v>0.57086291086151542</v>
      </c>
      <c r="J185" s="21">
        <f>+'[7]ค่าใช้จ่าย-กศผ.'!Y6/10^6</f>
        <v>0.63204677913730112</v>
      </c>
      <c r="K185" s="21">
        <f>+'[7]ค่าใช้จ่าย-กศผ.'!Z6/10^6</f>
        <v>0.66919713883423748</v>
      </c>
      <c r="L185" s="21">
        <f>+'[7]ค่าใช้จ่าย-กศผ.'!AA6/10^6</f>
        <v>0.62893452196398925</v>
      </c>
      <c r="M185" s="21">
        <f>+'[7]ค่าใช้จ่าย-กศผ.'!AB6/10^6</f>
        <v>0.67700966477663049</v>
      </c>
      <c r="N185" s="21">
        <f>+'[7]ค่าใช้จ่าย-กศผ.'!AC6/10^6</f>
        <v>0.77361569087555115</v>
      </c>
      <c r="O185" s="29">
        <f t="shared" ref="O185:O210" si="14">SUM(C185:N185)</f>
        <v>7.655059999999998</v>
      </c>
    </row>
    <row r="186" spans="1:63" x14ac:dyDescent="0.2">
      <c r="A186" s="10">
        <v>1006</v>
      </c>
      <c r="B186" s="10" t="s">
        <v>14</v>
      </c>
      <c r="C186" s="21">
        <f>+'[7]ค่าใช้จ่าย-กศผ.'!R7/10^6</f>
        <v>1.3783852998287012</v>
      </c>
      <c r="D186" s="21">
        <f>+'[7]ค่าใช้จ่าย-กศผ.'!S7/10^6</f>
        <v>1.4002306390778141</v>
      </c>
      <c r="E186" s="21">
        <f>+'[7]ค่าใช้จ่าย-กศผ.'!T7/10^6</f>
        <v>1.5255812528639934</v>
      </c>
      <c r="F186" s="21">
        <f>+'[7]ค่าใช้จ่าย-กศผ.'!U7/10^6</f>
        <v>1.3214385556201478</v>
      </c>
      <c r="G186" s="21">
        <f>+'[7]ค่าใช้จ่าย-กศผ.'!V7/10^6</f>
        <v>1.3920055373897209</v>
      </c>
      <c r="H186" s="21">
        <f>+'[7]ค่าใช้จ่าย-กศผ.'!W7/10^6</f>
        <v>1.5135173536817947</v>
      </c>
      <c r="I186" s="21">
        <f>+'[7]ค่าใช้จ่าย-กศผ.'!X7/10^6</f>
        <v>1.4966535513477019</v>
      </c>
      <c r="J186" s="21">
        <f>+'[7]ค่าใช้จ่าย-กศผ.'!Y7/10^6</f>
        <v>1.4711835761608223</v>
      </c>
      <c r="K186" s="21">
        <f>+'[7]ค่าใช้จ่าย-กศผ.'!Z7/10^6</f>
        <v>1.603601473500486</v>
      </c>
      <c r="L186" s="21">
        <f>+'[7]ค่าใช้จ่าย-กศผ.'!AA7/10^6</f>
        <v>1.6208309934028187</v>
      </c>
      <c r="M186" s="21">
        <f>+'[7]ค่าใช้จ่าย-กศผ.'!AB7/10^6</f>
        <v>1.4949673487921342</v>
      </c>
      <c r="N186" s="21">
        <f>+'[7]ค่าใช้จ่าย-กศผ.'!AC7/10^6</f>
        <v>1.647984418333863</v>
      </c>
      <c r="O186" s="29">
        <f t="shared" si="14"/>
        <v>17.866379999999999</v>
      </c>
    </row>
    <row r="187" spans="1:63" x14ac:dyDescent="0.2">
      <c r="A187" s="10">
        <v>1007</v>
      </c>
      <c r="B187" s="10" t="s">
        <v>15</v>
      </c>
      <c r="C187" s="21">
        <f>+'[7]ค่าใช้จ่าย-กศผ.'!R8/10^6</f>
        <v>2.4331677118733905</v>
      </c>
      <c r="D187" s="21">
        <f>+'[7]ค่าใช้จ่าย-กศผ.'!S8/10^6</f>
        <v>2.2276392121248776</v>
      </c>
      <c r="E187" s="21">
        <f>+'[7]ค่าใช้จ่าย-กศผ.'!T8/10^6</f>
        <v>2.2330133499912033</v>
      </c>
      <c r="F187" s="21">
        <f>+'[7]ค่าใช้จ่าย-กศผ.'!U8/10^6</f>
        <v>2.4535468810457544</v>
      </c>
      <c r="G187" s="21">
        <f>+'[7]ค่าใช้จ่าย-กศผ.'!V8/10^6</f>
        <v>2.2331166294468896</v>
      </c>
      <c r="H187" s="21">
        <f>+'[7]ค่าใช้จ่าย-กศผ.'!W8/10^6</f>
        <v>2.4525508916699215</v>
      </c>
      <c r="I187" s="21">
        <f>+'[7]ค่าใช้จ่าย-กศผ.'!X8/10^6</f>
        <v>2.3099118724434389</v>
      </c>
      <c r="J187" s="21">
        <f>+'[7]ค่าใช้จ่าย-กศผ.'!Y8/10^6</f>
        <v>2.3624001592404231</v>
      </c>
      <c r="K187" s="21">
        <f>+'[7]ค่าใช้จ่าย-กศผ.'!Z8/10^6</f>
        <v>2.5981396472608345</v>
      </c>
      <c r="L187" s="21">
        <f>+'[7]ค่าใช้จ่าย-กศผ.'!AA8/10^6</f>
        <v>2.4824323776188373</v>
      </c>
      <c r="M187" s="21">
        <f>+'[7]ค่าใช้จ่าย-กศผ.'!AB8/10^6</f>
        <v>2.8005665638552109</v>
      </c>
      <c r="N187" s="21">
        <f>+'[7]ค่าใช้จ่าย-กศผ.'!AC8/10^6</f>
        <v>3.057204703429214</v>
      </c>
      <c r="O187" s="29">
        <f t="shared" si="14"/>
        <v>29.643689999999996</v>
      </c>
    </row>
    <row r="188" spans="1:63" x14ac:dyDescent="0.2">
      <c r="A188" s="10">
        <v>1008</v>
      </c>
      <c r="B188" s="10" t="s">
        <v>16</v>
      </c>
      <c r="C188" s="21">
        <f>+'[7]ค่าใช้จ่าย-กศผ.'!R9/10^6</f>
        <v>0.91980010135750612</v>
      </c>
      <c r="D188" s="21">
        <f>+'[7]ค่าใช้จ่าย-กศผ.'!S9/10^6</f>
        <v>0.97570528924083111</v>
      </c>
      <c r="E188" s="21">
        <f>+'[7]ค่าใช้จ่าย-กศผ.'!T9/10^6</f>
        <v>0.99370327556500715</v>
      </c>
      <c r="F188" s="21">
        <f>+'[7]ค่าใช้จ่าย-กศผ.'!U9/10^6</f>
        <v>0.91946510252828439</v>
      </c>
      <c r="G188" s="21">
        <f>+'[7]ค่าใช้จ่าย-กศผ.'!V9/10^6</f>
        <v>0.9478000872540292</v>
      </c>
      <c r="H188" s="21">
        <f>+'[7]ค่าใช้จ่าย-กศผ.'!W9/10^6</f>
        <v>1.0315139509719489</v>
      </c>
      <c r="I188" s="21">
        <f>+'[7]ค่าใช้จ่าย-กศผ.'!X9/10^6</f>
        <v>0.98151367785649113</v>
      </c>
      <c r="J188" s="21">
        <f>+'[7]ค่าใช้จ่าย-กศผ.'!Y9/10^6</f>
        <v>1.0044710258510205</v>
      </c>
      <c r="K188" s="21">
        <f>+'[7]ค่าใช้จ่าย-กศผ.'!Z9/10^6</f>
        <v>1.0275539151783639</v>
      </c>
      <c r="L188" s="21">
        <f>+'[7]ค่าใช้จ่าย-กศผ.'!AA9/10^6</f>
        <v>0.98876136591174935</v>
      </c>
      <c r="M188" s="21">
        <f>+'[7]ค่าใช้จ่าย-กศผ.'!AB9/10^6</f>
        <v>0.99532999368841046</v>
      </c>
      <c r="N188" s="21">
        <f>+'[7]ค่าใช้จ่าย-กศผ.'!AC9/10^6</f>
        <v>1.2013922145963567</v>
      </c>
      <c r="O188" s="29">
        <f t="shared" si="14"/>
        <v>11.987009999999998</v>
      </c>
    </row>
    <row r="189" spans="1:63" x14ac:dyDescent="0.2">
      <c r="A189" s="10">
        <v>1009</v>
      </c>
      <c r="B189" s="10" t="s">
        <v>17</v>
      </c>
      <c r="C189" s="21">
        <f>+'[7]ค่าใช้จ่าย-กศผ.'!R10/10^6</f>
        <v>0.85668399762038361</v>
      </c>
      <c r="D189" s="21">
        <f>+'[7]ค่าใช้จ่าย-กศผ.'!S10/10^6</f>
        <v>0.86184594518372659</v>
      </c>
      <c r="E189" s="21">
        <f>+'[7]ค่าใช้จ่าย-กศผ.'!T10/10^6</f>
        <v>0.89951659431853559</v>
      </c>
      <c r="F189" s="21">
        <f>+'[7]ค่าใช้จ่าย-กศผ.'!U10/10^6</f>
        <v>0.83954367021133347</v>
      </c>
      <c r="G189" s="21">
        <f>+'[7]ค่าใช้จ่าย-กศผ.'!V10/10^6</f>
        <v>0.87271008893446045</v>
      </c>
      <c r="H189" s="21">
        <f>+'[7]ค่าใช้จ่าย-กศผ.'!W10/10^6</f>
        <v>0.91369043253993631</v>
      </c>
      <c r="I189" s="21">
        <f>+'[7]ค่าใช้จ่าย-กศผ.'!X10/10^6</f>
        <v>0.90194760884123759</v>
      </c>
      <c r="J189" s="21">
        <f>+'[7]ค่าใช้จ่าย-กศผ.'!Y10/10^6</f>
        <v>0.96426781447975574</v>
      </c>
      <c r="K189" s="21">
        <f>+'[7]ค่าใช้จ่าย-กศผ.'!Z10/10^6</f>
        <v>0.92536092513014923</v>
      </c>
      <c r="L189" s="21">
        <f>+'[7]ค่าใช้จ่าย-กศผ.'!AA10/10^6</f>
        <v>0.88578644626685799</v>
      </c>
      <c r="M189" s="21">
        <f>+'[7]ค่าใช้จ่าย-กศผ.'!AB10/10^6</f>
        <v>0.9203428684020365</v>
      </c>
      <c r="N189" s="21">
        <f>+'[7]ค่าใช้จ่าย-กศผ.'!AC10/10^6</f>
        <v>1.2042436080715884</v>
      </c>
      <c r="O189" s="29">
        <f t="shared" si="14"/>
        <v>11.04594</v>
      </c>
    </row>
    <row r="190" spans="1:63" x14ac:dyDescent="0.2">
      <c r="A190" s="10">
        <v>1010</v>
      </c>
      <c r="B190" s="10" t="s">
        <v>19</v>
      </c>
      <c r="C190" s="21">
        <f>+'[7]ค่าใช้จ่าย-กศผ.'!R11/10^6</f>
        <v>1.0741610897811067</v>
      </c>
      <c r="D190" s="21">
        <f>+'[7]ค่าใช้จ่าย-กศผ.'!S11/10^6</f>
        <v>1.0441916342703645</v>
      </c>
      <c r="E190" s="21">
        <f>+'[7]ค่าใช้จ่าย-กศผ.'!T11/10^6</f>
        <v>1.0905196647774236</v>
      </c>
      <c r="F190" s="21">
        <f>+'[7]ค่าใช้จ่าย-กศผ.'!U11/10^6</f>
        <v>1.028332635883461</v>
      </c>
      <c r="G190" s="21">
        <f>+'[7]ค่าใช้จ่าย-กศผ.'!V11/10^6</f>
        <v>0.9469708261038603</v>
      </c>
      <c r="H190" s="21">
        <f>+'[7]ค่าใช้จ่าย-กศผ.'!W11/10^6</f>
        <v>1.0585836373499569</v>
      </c>
      <c r="I190" s="21">
        <f>+'[7]ค่าใช้จ่าย-กศผ.'!X11/10^6</f>
        <v>1.0561219884026369</v>
      </c>
      <c r="J190" s="21">
        <f>+'[7]ค่าใช้จ่าย-กศผ.'!Y11/10^6</f>
        <v>1.0291574250260669</v>
      </c>
      <c r="K190" s="21">
        <f>+'[7]ค่าใช้จ่าย-กศผ.'!Z11/10^6</f>
        <v>1.0531928458605999</v>
      </c>
      <c r="L190" s="21">
        <f>+'[7]ค่าใช้จ่าย-กศผ.'!AA11/10^6</f>
        <v>1.0347430337833659</v>
      </c>
      <c r="M190" s="21">
        <f>+'[7]ค่าใช้จ่าย-กศผ.'!AB11/10^6</f>
        <v>1.116762284764931</v>
      </c>
      <c r="N190" s="21">
        <f>+'[7]ค่าใช้จ่าย-กศผ.'!AC11/10^6</f>
        <v>2.0700929339962255</v>
      </c>
      <c r="O190" s="29">
        <f t="shared" si="14"/>
        <v>13.602830000000001</v>
      </c>
    </row>
    <row r="191" spans="1:63" x14ac:dyDescent="0.2">
      <c r="A191" s="10">
        <v>1011</v>
      </c>
      <c r="B191" s="10" t="s">
        <v>20</v>
      </c>
      <c r="C191" s="21">
        <f>+'[7]ค่าใช้จ่าย-กศผ.'!R12/10^6</f>
        <v>0.880129733400843</v>
      </c>
      <c r="D191" s="21">
        <f>+'[7]ค่าใช้จ่าย-กศผ.'!S12/10^6</f>
        <v>0.87450026048367635</v>
      </c>
      <c r="E191" s="21">
        <f>+'[7]ค่าใช้จ่าย-กศผ.'!T12/10^6</f>
        <v>0.96236011879365146</v>
      </c>
      <c r="F191" s="21">
        <f>+'[7]ค่าใช้จ่าย-กศผ.'!U12/10^6</f>
        <v>0.84380963012235621</v>
      </c>
      <c r="G191" s="21">
        <f>+'[7]ค่าใช้จ่าย-กศผ.'!V12/10^6</f>
        <v>0.84015527614721019</v>
      </c>
      <c r="H191" s="21">
        <f>+'[7]ค่าใช้จ่าย-กศผ.'!W12/10^6</f>
        <v>0.94021285684068023</v>
      </c>
      <c r="I191" s="21">
        <f>+'[7]ค่าใช้จ่าย-กศผ.'!X12/10^6</f>
        <v>0.89886128192322434</v>
      </c>
      <c r="J191" s="21">
        <f>+'[7]ค่าใช้จ่าย-กศผ.'!Y12/10^6</f>
        <v>0.95146296439428024</v>
      </c>
      <c r="K191" s="21">
        <f>+'[7]ค่าใช้จ่าย-กศผ.'!Z12/10^6</f>
        <v>0.93947800150632288</v>
      </c>
      <c r="L191" s="21">
        <f>+'[7]ค่าใช้จ่าย-กศผ.'!AA12/10^6</f>
        <v>0.91847971256628669</v>
      </c>
      <c r="M191" s="21">
        <f>+'[7]ค่าใช้จ่าย-กศผ.'!AB12/10^6</f>
        <v>0.92922940209728611</v>
      </c>
      <c r="N191" s="21">
        <f>+'[7]ค่าใช้จ่าย-กศผ.'!AC12/10^6</f>
        <v>1.3516107617241824</v>
      </c>
      <c r="O191" s="29">
        <f t="shared" si="14"/>
        <v>11.330290000000002</v>
      </c>
    </row>
    <row r="192" spans="1:63" x14ac:dyDescent="0.2">
      <c r="A192" s="10">
        <v>1012</v>
      </c>
      <c r="B192" s="10" t="s">
        <v>21</v>
      </c>
      <c r="C192" s="21">
        <f>+'[7]ค่าใช้จ่าย-กศผ.'!R13/10^6</f>
        <v>1.8814899217986247</v>
      </c>
      <c r="D192" s="21">
        <f>+'[7]ค่าใช้จ่าย-กศผ.'!S13/10^6</f>
        <v>2.0269507181330022</v>
      </c>
      <c r="E192" s="21">
        <f>+'[7]ค่าใช้จ่าย-กศผ.'!T13/10^6</f>
        <v>2.0924321772542909</v>
      </c>
      <c r="F192" s="21">
        <f>+'[7]ค่าใช้จ่าย-กศผ.'!U13/10^6</f>
        <v>1.8358015608119125</v>
      </c>
      <c r="G192" s="21">
        <f>+'[7]ค่าใช้จ่าย-กศผ.'!V13/10^6</f>
        <v>1.9842806978697141</v>
      </c>
      <c r="H192" s="21">
        <f>+'[7]ค่าใช้จ่าย-กศผ.'!W13/10^6</f>
        <v>2.1140437138151533</v>
      </c>
      <c r="I192" s="21">
        <f>+'[7]ค่าใช้จ่าย-กศผ.'!X13/10^6</f>
        <v>2.0694202628334359</v>
      </c>
      <c r="J192" s="21">
        <f>+'[7]ค่าใช้จ่าย-กศผ.'!Y13/10^6</f>
        <v>2.7730071686699933</v>
      </c>
      <c r="K192" s="21">
        <f>+'[7]ค่าใช้จ่าย-กศผ.'!Z13/10^6</f>
        <v>2.004209221576386</v>
      </c>
      <c r="L192" s="21">
        <f>+'[7]ค่าใช้จ่าย-กศผ.'!AA13/10^6</f>
        <v>2.0911694152477209</v>
      </c>
      <c r="M192" s="21">
        <f>+'[7]ค่าใช้จ่าย-กศผ.'!AB13/10^6</f>
        <v>2.2137856114554033</v>
      </c>
      <c r="N192" s="21">
        <f>+'[7]ค่าใช้จ่าย-กศผ.'!AC13/10^6</f>
        <v>2.6544295305343648</v>
      </c>
      <c r="O192" s="29">
        <f t="shared" si="14"/>
        <v>25.741019999999999</v>
      </c>
    </row>
    <row r="193" spans="1:15" x14ac:dyDescent="0.2">
      <c r="A193" s="10">
        <v>1013</v>
      </c>
      <c r="B193" s="10" t="s">
        <v>22</v>
      </c>
      <c r="C193" s="21">
        <f>+'[7]ค่าใช้จ่าย-กศผ.'!R14/10^6</f>
        <v>0.32118141719039811</v>
      </c>
      <c r="D193" s="21">
        <f>+'[7]ค่าใช้จ่าย-กศผ.'!S14/10^6</f>
        <v>0.38116415122071456</v>
      </c>
      <c r="E193" s="21">
        <f>+'[7]ค่าใช้จ่าย-กศผ.'!T14/10^6</f>
        <v>0.39971539340001411</v>
      </c>
      <c r="F193" s="21">
        <f>+'[7]ค่าใช้จ่าย-กศผ.'!U14/10^6</f>
        <v>0.33212404455717415</v>
      </c>
      <c r="G193" s="21">
        <f>+'[7]ค่าใช้จ่าย-กศผ.'!V14/10^6</f>
        <v>0.33910009665967245</v>
      </c>
      <c r="H193" s="21">
        <f>+'[7]ค่าใช้จ่าย-กศผ.'!W14/10^6</f>
        <v>0.39971668481646322</v>
      </c>
      <c r="I193" s="21">
        <f>+'[7]ค่าใช้จ่าย-กศผ.'!X14/10^6</f>
        <v>0.38065777785328375</v>
      </c>
      <c r="J193" s="21">
        <f>+'[7]ค่าใช้จ่าย-กศผ.'!Y14/10^6</f>
        <v>0.3468023771475881</v>
      </c>
      <c r="K193" s="21">
        <f>+'[7]ค่าใช้จ่าย-กศผ.'!Z14/10^6</f>
        <v>0.39650056408147033</v>
      </c>
      <c r="L193" s="21">
        <f>+'[7]ค่าใช้จ่าย-กศผ.'!AA14/10^6</f>
        <v>0.37471661302647946</v>
      </c>
      <c r="M193" s="21">
        <f>+'[7]ค่าใช้จ่าย-กศผ.'!AB14/10^6</f>
        <v>0.37196014331674648</v>
      </c>
      <c r="N193" s="21">
        <f>+'[7]ค่าใช้จ่าย-กศผ.'!AC14/10^6</f>
        <v>0.53107073672999605</v>
      </c>
      <c r="O193" s="29">
        <f t="shared" si="14"/>
        <v>4.5747100000000005</v>
      </c>
    </row>
    <row r="194" spans="1:15" x14ac:dyDescent="0.2">
      <c r="A194" s="10">
        <v>1014</v>
      </c>
      <c r="B194" s="10" t="s">
        <v>23</v>
      </c>
      <c r="C194" s="21">
        <f>+'[7]ค่าใช้จ่าย-กศผ.'!R15/10^6</f>
        <v>3.9958701001014099</v>
      </c>
      <c r="D194" s="21">
        <f>+'[7]ค่าใช้จ่าย-กศผ.'!S15/10^6</f>
        <v>4.3586310451623023</v>
      </c>
      <c r="E194" s="21">
        <f>+'[7]ค่าใช้จ่าย-กศผ.'!T15/10^6</f>
        <v>4.1477590040488579</v>
      </c>
      <c r="F194" s="21">
        <f>+'[7]ค่าใช้จ่าย-กศผ.'!U15/10^6</f>
        <v>3.6752711135150413</v>
      </c>
      <c r="G194" s="21">
        <f>+'[7]ค่าใช้จ่าย-กศผ.'!V15/10^6</f>
        <v>3.3033613776822723</v>
      </c>
      <c r="H194" s="21">
        <f>+'[7]ค่าใช้จ่าย-กศผ.'!W15/10^6</f>
        <v>4.6395122139401224</v>
      </c>
      <c r="I194" s="21">
        <f>+'[7]ค่าใช้จ่าย-กศผ.'!X15/10^6</f>
        <v>4.1776441921107654</v>
      </c>
      <c r="J194" s="21">
        <f>+'[7]ค่าใช้จ่าย-กศผ.'!Y15/10^6</f>
        <v>4.2770261782832533</v>
      </c>
      <c r="K194" s="21">
        <f>+'[7]ค่าใช้จ่าย-กศผ.'!Z15/10^6</f>
        <v>4.4022410962136425</v>
      </c>
      <c r="L194" s="21">
        <f>+'[7]ค่าใช้จ่าย-กศผ.'!AA15/10^6</f>
        <v>4.1124607078407109</v>
      </c>
      <c r="M194" s="21">
        <f>+'[7]ค่าใช้จ่าย-กศผ.'!AB15/10^6</f>
        <v>4.0463224151775341</v>
      </c>
      <c r="N194" s="21">
        <f>+'[7]ค่าใช้จ่าย-กศผ.'!AC15/10^6</f>
        <v>4.9086805559240805</v>
      </c>
      <c r="O194" s="29">
        <f t="shared" si="14"/>
        <v>50.044779999999989</v>
      </c>
    </row>
    <row r="195" spans="1:15" x14ac:dyDescent="0.2">
      <c r="A195" s="10">
        <v>1015</v>
      </c>
      <c r="B195" s="10" t="s">
        <v>24</v>
      </c>
      <c r="C195" s="21">
        <f>+'[7]ค่าใช้จ่าย-กศผ.'!R16/10^6</f>
        <v>1.0140499742222757</v>
      </c>
      <c r="D195" s="21">
        <f>+'[7]ค่าใช้จ่าย-กศผ.'!S16/10^6</f>
        <v>1.0677582382067077</v>
      </c>
      <c r="E195" s="21">
        <f>+'[7]ค่าใช้จ่าย-กศผ.'!T16/10^6</f>
        <v>1.039966956424895</v>
      </c>
      <c r="F195" s="21">
        <f>+'[7]ค่าใช้จ่าย-กศผ.'!U16/10^6</f>
        <v>0.87666028736413393</v>
      </c>
      <c r="G195" s="21">
        <f>+'[7]ค่าใช้จ่าย-กศผ.'!V16/10^6</f>
        <v>0.8522831584673739</v>
      </c>
      <c r="H195" s="21">
        <f>+'[7]ค่าใช้จ่าย-กศผ.'!W16/10^6</f>
        <v>1.1676224593001892</v>
      </c>
      <c r="I195" s="21">
        <f>+'[7]ค่าใช้จ่าย-กศผ.'!X16/10^6</f>
        <v>0.8098032248254764</v>
      </c>
      <c r="J195" s="21">
        <f>+'[7]ค่าใช้จ่าย-กศผ.'!Y16/10^6</f>
        <v>1.1376003546652167</v>
      </c>
      <c r="K195" s="21">
        <f>+'[7]ค่าใช้จ่าย-กศผ.'!Z16/10^6</f>
        <v>1.2152550221861995</v>
      </c>
      <c r="L195" s="21">
        <f>+'[7]ค่าใช้จ่าย-กศผ.'!AA16/10^6</f>
        <v>1.1085162672305131</v>
      </c>
      <c r="M195" s="21">
        <f>+'[7]ค่าใช้จ่าย-กศผ.'!AB16/10^6</f>
        <v>1.1133622947833599</v>
      </c>
      <c r="N195" s="21">
        <f>+'[7]ค่าใช้จ่าย-กศผ.'!AC16/10^6</f>
        <v>1.7062517623236619</v>
      </c>
      <c r="O195" s="29">
        <f t="shared" si="14"/>
        <v>13.109130000000006</v>
      </c>
    </row>
    <row r="196" spans="1:15" x14ac:dyDescent="0.2">
      <c r="A196" s="10">
        <v>1016</v>
      </c>
      <c r="B196" s="10" t="s">
        <v>25</v>
      </c>
      <c r="C196" s="21">
        <f>+'[7]ค่าใช้จ่าย-กศผ.'!R17/10^6</f>
        <v>0.89153324103081166</v>
      </c>
      <c r="D196" s="21">
        <f>+'[7]ค่าใช้จ่าย-กศผ.'!S17/10^6</f>
        <v>1.1813592675745774</v>
      </c>
      <c r="E196" s="21">
        <f>+'[7]ค่าใช้จ่าย-กศผ.'!T17/10^6</f>
        <v>0.98889083416706935</v>
      </c>
      <c r="F196" s="21">
        <f>+'[7]ค่าใช้จ่าย-กศผ.'!U17/10^6</f>
        <v>0.9825727104229367</v>
      </c>
      <c r="G196" s="21">
        <f>+'[7]ค่าใช้จ่าย-กศผ.'!V17/10^6</f>
        <v>0.89515251833595599</v>
      </c>
      <c r="H196" s="21">
        <f>+'[7]ค่าใช้จ่าย-กศผ.'!W17/10^6</f>
        <v>1.003732745897157</v>
      </c>
      <c r="I196" s="21">
        <f>+'[7]ค่าใช้จ่าย-กศผ.'!X17/10^6</f>
        <v>0.98907607132036957</v>
      </c>
      <c r="J196" s="21">
        <f>+'[7]ค่าใช้จ่าย-กศผ.'!Y17/10^6</f>
        <v>1.0305912605414784</v>
      </c>
      <c r="K196" s="21">
        <f>+'[7]ค่าใช้จ่าย-กศผ.'!Z17/10^6</f>
        <v>0.97421368354207594</v>
      </c>
      <c r="L196" s="21">
        <f>+'[7]ค่าใช้จ่าย-กศผ.'!AA17/10^6</f>
        <v>0.96555052546311571</v>
      </c>
      <c r="M196" s="21">
        <f>+'[7]ค่าใช้จ่าย-กศผ.'!AB17/10^6</f>
        <v>0.97947407203650527</v>
      </c>
      <c r="N196" s="21">
        <f>+'[7]ค่าใช้จ่าย-กศผ.'!AC17/10^6</f>
        <v>1.6787830696679451</v>
      </c>
      <c r="O196" s="29">
        <f t="shared" si="14"/>
        <v>12.560929999999997</v>
      </c>
    </row>
    <row r="197" spans="1:15" x14ac:dyDescent="0.2">
      <c r="A197" s="10">
        <v>1017</v>
      </c>
      <c r="B197" s="10" t="s">
        <v>26</v>
      </c>
      <c r="C197" s="21">
        <f>+'[7]ค่าใช้จ่าย-กศผ.'!R18/10^6</f>
        <v>1.5230256933860014</v>
      </c>
      <c r="D197" s="21">
        <f>+'[7]ค่าใช้จ่าย-กศผ.'!S18/10^6</f>
        <v>1.4636899382888839</v>
      </c>
      <c r="E197" s="21">
        <f>+'[7]ค่าใช้จ่าย-กศผ.'!T18/10^6</f>
        <v>1.5412723749696491</v>
      </c>
      <c r="F197" s="21">
        <f>+'[7]ค่าใช้จ่าย-กศผ.'!U18/10^6</f>
        <v>1.5527259111299343</v>
      </c>
      <c r="G197" s="21">
        <f>+'[7]ค่าใช้จ่าย-กศผ.'!V18/10^6</f>
        <v>1.5198327649203609</v>
      </c>
      <c r="H197" s="21">
        <f>+'[7]ค่าใช้จ่าย-กศผ.'!W18/10^6</f>
        <v>1.6635166678611779</v>
      </c>
      <c r="I197" s="21">
        <f>+'[7]ค่าใช้จ่าย-กศผ.'!X18/10^6</f>
        <v>1.5342534173413609</v>
      </c>
      <c r="J197" s="21">
        <f>+'[7]ค่าใช้จ่าย-กศผ.'!Y18/10^6</f>
        <v>1.6037444268445149</v>
      </c>
      <c r="K197" s="21">
        <f>+'[7]ค่าใช้จ่าย-กศผ.'!Z18/10^6</f>
        <v>1.7876082772556423</v>
      </c>
      <c r="L197" s="21">
        <f>+'[7]ค่าใช้จ่าย-กศผ.'!AA18/10^6</f>
        <v>1.6845360224074801</v>
      </c>
      <c r="M197" s="21">
        <f>+'[7]ค่าใช้จ่าย-กศผ.'!AB18/10^6</f>
        <v>1.6841015935161434</v>
      </c>
      <c r="N197" s="21">
        <f>+'[7]ค่าใช้จ่าย-กศผ.'!AC18/10^6</f>
        <v>2.6368629120788483</v>
      </c>
      <c r="O197" s="29">
        <f t="shared" si="14"/>
        <v>20.195169999999997</v>
      </c>
    </row>
    <row r="198" spans="1:15" x14ac:dyDescent="0.2">
      <c r="A198" s="10">
        <v>1018</v>
      </c>
      <c r="B198" s="10" t="s">
        <v>27</v>
      </c>
      <c r="C198" s="21">
        <f>+'[7]ค่าใช้จ่าย-กศผ.'!R19/10^6</f>
        <v>0.85493917936322605</v>
      </c>
      <c r="D198" s="21">
        <f>+'[7]ค่าใช้จ่าย-กศผ.'!S19/10^6</f>
        <v>0.85949338954652765</v>
      </c>
      <c r="E198" s="21">
        <f>+'[7]ค่าใช้จ่าย-กศผ.'!T19/10^6</f>
        <v>0.90096043693941652</v>
      </c>
      <c r="F198" s="21">
        <f>+'[7]ค่าใช้จ่าย-กศผ.'!U19/10^6</f>
        <v>0.84140098434800237</v>
      </c>
      <c r="G198" s="21">
        <f>+'[7]ค่าใช้จ่าย-กศผ.'!V19/10^6</f>
        <v>0.82682316875738937</v>
      </c>
      <c r="H198" s="21">
        <f>+'[7]ค่าใช้จ่าย-กศผ.'!W19/10^6</f>
        <v>0.92023654882335515</v>
      </c>
      <c r="I198" s="21">
        <f>+'[7]ค่าใช้จ่าย-กศผ.'!X19/10^6</f>
        <v>1.0801868121575218</v>
      </c>
      <c r="J198" s="21">
        <f>+'[7]ค่าใช้จ่าย-กศผ.'!Y19/10^6</f>
        <v>0.87219125642084139</v>
      </c>
      <c r="K198" s="21">
        <f>+'[7]ค่าใช้จ่าย-กศผ.'!Z19/10^6</f>
        <v>1.0007144399333208</v>
      </c>
      <c r="L198" s="21">
        <f>+'[7]ค่าใช้จ่าย-กศผ.'!AA19/10^6</f>
        <v>0.89750437082902812</v>
      </c>
      <c r="M198" s="21">
        <f>+'[7]ค่าใช้จ่าย-กศผ.'!AB19/10^6</f>
        <v>0.89427045624653789</v>
      </c>
      <c r="N198" s="21">
        <f>+'[7]ค่าใช้จ่าย-กศผ.'!AC19/10^6</f>
        <v>1.2761789566348332</v>
      </c>
      <c r="O198" s="29">
        <f t="shared" si="14"/>
        <v>11.2249</v>
      </c>
    </row>
    <row r="199" spans="1:15" x14ac:dyDescent="0.2">
      <c r="A199" s="10">
        <v>1019</v>
      </c>
      <c r="B199" s="10" t="s">
        <v>28</v>
      </c>
      <c r="C199" s="21">
        <f>+'[7]ค่าใช้จ่าย-กศผ.'!R20/10^6</f>
        <v>0.73271334507838881</v>
      </c>
      <c r="D199" s="21">
        <f>+'[7]ค่าใช้จ่าย-กศผ.'!S20/10^6</f>
        <v>0.6990481930302056</v>
      </c>
      <c r="E199" s="21">
        <f>+'[7]ค่าใช้จ่าย-กศผ.'!T20/10^6</f>
        <v>0.72345262631471774</v>
      </c>
      <c r="F199" s="21">
        <f>+'[7]ค่าใช้จ่าย-กศผ.'!U20/10^6</f>
        <v>0.70149976032586803</v>
      </c>
      <c r="G199" s="21">
        <f>+'[7]ค่าใช้จ่าย-กศผ.'!V20/10^6</f>
        <v>0.70273897194347501</v>
      </c>
      <c r="H199" s="21">
        <f>+'[7]ค่าใช้จ่าย-กศผ.'!W20/10^6</f>
        <v>1.0960752511226231</v>
      </c>
      <c r="I199" s="21">
        <f>+'[7]ค่าใช้จ่าย-กศผ.'!X20/10^6</f>
        <v>0.71155093537707759</v>
      </c>
      <c r="J199" s="21">
        <f>+'[7]ค่าใช้จ่าย-กศผ.'!Y20/10^6</f>
        <v>0.69959736985221654</v>
      </c>
      <c r="K199" s="21">
        <f>+'[7]ค่าใช้จ่าย-กศผ.'!Z20/10^6</f>
        <v>0.69022936866048501</v>
      </c>
      <c r="L199" s="21">
        <f>+'[7]ค่าใช้จ่าย-กศผ.'!AA20/10^6</f>
        <v>0.7669459569300362</v>
      </c>
      <c r="M199" s="21">
        <f>+'[7]ค่าใช้จ่าย-กศผ.'!AB20/10^6</f>
        <v>0.96180397857023692</v>
      </c>
      <c r="N199" s="21">
        <f>+'[7]ค่าใช้จ่าย-กศผ.'!AC20/10^6</f>
        <v>0.83187424279467037</v>
      </c>
      <c r="O199" s="29">
        <f t="shared" si="14"/>
        <v>9.3175300000000014</v>
      </c>
    </row>
    <row r="200" spans="1:15" x14ac:dyDescent="0.2">
      <c r="A200" s="10">
        <v>1020</v>
      </c>
      <c r="B200" s="10" t="s">
        <v>29</v>
      </c>
      <c r="C200" s="21">
        <f>+'[7]ค่าใช้จ่าย-กศผ.'!R21/10^6</f>
        <v>1.7573888752997948</v>
      </c>
      <c r="D200" s="21">
        <f>+'[7]ค่าใช้จ่าย-กศผ.'!S21/10^6</f>
        <v>1.6486015826805065</v>
      </c>
      <c r="E200" s="21">
        <f>+'[7]ค่าใช้จ่าย-กศผ.'!T21/10^6</f>
        <v>1.7463665744557628</v>
      </c>
      <c r="F200" s="21">
        <f>+'[7]ค่าใช้จ่าย-กศผ.'!U21/10^6</f>
        <v>1.7166055342623594</v>
      </c>
      <c r="G200" s="21">
        <f>+'[7]ค่าใช้จ่าย-กศผ.'!V21/10^6</f>
        <v>1.5917187640333841</v>
      </c>
      <c r="H200" s="21">
        <f>+'[7]ค่าใช้จ่าย-กศผ.'!W21/10^6</f>
        <v>1.7913175723014687</v>
      </c>
      <c r="I200" s="21">
        <f>+'[7]ค่าใช้จ่าย-กศผ.'!X21/10^6</f>
        <v>1.7246830476826269</v>
      </c>
      <c r="J200" s="21">
        <f>+'[7]ค่าใช้จ่าย-กศผ.'!Y21/10^6</f>
        <v>1.8225323183381164</v>
      </c>
      <c r="K200" s="21">
        <f>+'[7]ค่าใช้จ่าย-กศผ.'!Z21/10^6</f>
        <v>1.8186369330297254</v>
      </c>
      <c r="L200" s="21">
        <f>+'[7]ค่าใช้จ่าย-กศผ.'!AA21/10^6</f>
        <v>1.8270564829349327</v>
      </c>
      <c r="M200" s="21">
        <f>+'[7]ค่าใช้จ่าย-กศผ.'!AB21/10^6</f>
        <v>1.9277700593358735</v>
      </c>
      <c r="N200" s="21">
        <f>+'[7]ค่าใช้จ่าย-กศผ.'!AC21/10^6</f>
        <v>2.1099522556454491</v>
      </c>
      <c r="O200" s="29">
        <f t="shared" si="14"/>
        <v>21.48263</v>
      </c>
    </row>
    <row r="201" spans="1:15" x14ac:dyDescent="0.2">
      <c r="A201" s="10">
        <v>1021</v>
      </c>
      <c r="B201" s="10" t="s">
        <v>30</v>
      </c>
      <c r="C201" s="21">
        <f>+'[7]ค่าใช้จ่าย-กศผ.'!R22/10^6</f>
        <v>0.7580769163507145</v>
      </c>
      <c r="D201" s="21">
        <f>+'[7]ค่าใช้จ่าย-กศผ.'!S22/10^6</f>
        <v>0.76627151395713755</v>
      </c>
      <c r="E201" s="21">
        <f>+'[7]ค่าใช้จ่าย-กศผ.'!T22/10^6</f>
        <v>0.8064125190276219</v>
      </c>
      <c r="F201" s="21">
        <f>+'[7]ค่าใช้จ่าย-กศผ.'!U22/10^6</f>
        <v>0.77565459256558589</v>
      </c>
      <c r="G201" s="21">
        <f>+'[7]ค่าใช้จ่าย-กศผ.'!V22/10^6</f>
        <v>0.7696320101915346</v>
      </c>
      <c r="H201" s="21">
        <f>+'[7]ค่าใช้จ่าย-กศผ.'!W22/10^6</f>
        <v>0.82711525501790795</v>
      </c>
      <c r="I201" s="21">
        <f>+'[7]ค่าใช้จ่าย-กศผ.'!X22/10^6</f>
        <v>0.756023702257417</v>
      </c>
      <c r="J201" s="21">
        <f>+'[7]ค่าใช้จ่าย-กศผ.'!Y22/10^6</f>
        <v>0.81883990179486743</v>
      </c>
      <c r="K201" s="21">
        <f>+'[7]ค่าใช้จ่าย-กศผ.'!Z22/10^6</f>
        <v>0.86937939369334727</v>
      </c>
      <c r="L201" s="21">
        <f>+'[7]ค่าใช้จ่าย-กศผ.'!AA22/10^6</f>
        <v>0.81277418527468415</v>
      </c>
      <c r="M201" s="21">
        <f>+'[7]ค่าใช้จ่าย-กศผ.'!AB22/10^6</f>
        <v>0.90462164874103335</v>
      </c>
      <c r="N201" s="21">
        <f>+'[7]ค่าใช้จ่าย-กศผ.'!AC22/10^6</f>
        <v>0.90952836112814839</v>
      </c>
      <c r="O201" s="29">
        <f t="shared" si="14"/>
        <v>9.7743299999999991</v>
      </c>
    </row>
    <row r="202" spans="1:15" x14ac:dyDescent="0.2">
      <c r="A202" s="10">
        <v>1022</v>
      </c>
      <c r="B202" s="10" t="s">
        <v>31</v>
      </c>
      <c r="C202" s="21">
        <f>+'[7]ค่าใช้จ่าย-กศผ.'!R23/10^6</f>
        <v>2.8412340787269326</v>
      </c>
      <c r="D202" s="21">
        <f>+'[7]ค่าใช้จ่าย-กศผ.'!S23/10^6</f>
        <v>2.5230572566131788</v>
      </c>
      <c r="E202" s="21">
        <f>+'[7]ค่าใช้จ่าย-กศผ.'!T23/10^6</f>
        <v>2.6688175835141168</v>
      </c>
      <c r="F202" s="21">
        <f>+'[7]ค่าใช้จ่าย-กศผ.'!U23/10^6</f>
        <v>2.6679748675893427</v>
      </c>
      <c r="G202" s="21">
        <f>+'[7]ค่าใช้จ่าย-กศผ.'!V23/10^6</f>
        <v>2.4870588701949585</v>
      </c>
      <c r="H202" s="21">
        <f>+'[7]ค่าใช้จ่าย-กศผ.'!W23/10^6</f>
        <v>2.9962238814618258</v>
      </c>
      <c r="I202" s="21">
        <f>+'[7]ค่าใช้จ่าย-กศผ.'!X23/10^6</f>
        <v>2.391080784840879</v>
      </c>
      <c r="J202" s="21">
        <f>+'[7]ค่าใช้จ่าย-กศผ.'!Y23/10^6</f>
        <v>2.8919023609562227</v>
      </c>
      <c r="K202" s="21">
        <f>+'[7]ค่าใช้จ่าย-กศผ.'!Z23/10^6</f>
        <v>2.7143695816205051</v>
      </c>
      <c r="L202" s="21">
        <f>+'[7]ค่าใช้จ่าย-กศผ.'!AA23/10^6</f>
        <v>2.6376926918293337</v>
      </c>
      <c r="M202" s="21">
        <f>+'[7]ค่าใช้จ่าย-กศผ.'!AB23/10^6</f>
        <v>3.2165813815806716</v>
      </c>
      <c r="N202" s="21">
        <f>+'[7]ค่าใช้จ่าย-กศผ.'!AC23/10^6</f>
        <v>4.5278066610720318</v>
      </c>
      <c r="O202" s="29">
        <f t="shared" si="14"/>
        <v>34.563800000000001</v>
      </c>
    </row>
    <row r="203" spans="1:15" x14ac:dyDescent="0.2">
      <c r="A203" s="10">
        <v>1023</v>
      </c>
      <c r="B203" s="10" t="s">
        <v>32</v>
      </c>
      <c r="C203" s="21">
        <f>+'[7]ค่าใช้จ่าย-กศผ.'!R24/10^6</f>
        <v>0.78554697766943726</v>
      </c>
      <c r="D203" s="21">
        <f>+'[7]ค่าใช้จ่าย-กศผ.'!S24/10^6</f>
        <v>0.76614835802705816</v>
      </c>
      <c r="E203" s="21">
        <f>+'[7]ค่าใช้จ่าย-กศผ.'!T24/10^6</f>
        <v>0.85269184500209261</v>
      </c>
      <c r="F203" s="21">
        <f>+'[7]ค่าใช้จ่าย-กศผ.'!U24/10^6</f>
        <v>0.76079673000084536</v>
      </c>
      <c r="G203" s="21">
        <f>+'[7]ค่าใช้จ่าย-กศผ.'!V24/10^6</f>
        <v>0.78504620305578021</v>
      </c>
      <c r="H203" s="21">
        <f>+'[7]ค่าใช้จ่าย-กศผ.'!W24/10^6</f>
        <v>0.88046345080094945</v>
      </c>
      <c r="I203" s="21">
        <f>+'[7]ค่าใช้จ่าย-กศผ.'!X24/10^6</f>
        <v>0.82111358470630724</v>
      </c>
      <c r="J203" s="21">
        <f>+'[7]ค่าใช้จ่าย-กศผ.'!Y24/10^6</f>
        <v>0.90578723880716394</v>
      </c>
      <c r="K203" s="21">
        <f>+'[7]ค่าใช้จ่าย-กศผ.'!Z24/10^6</f>
        <v>0.86543418395903282</v>
      </c>
      <c r="L203" s="21">
        <f>+'[7]ค่าใช้จ่าย-กศผ.'!AA24/10^6</f>
        <v>0.87004479161200798</v>
      </c>
      <c r="M203" s="21">
        <f>+'[7]ค่าใช้จ่าย-กศผ.'!AB24/10^6</f>
        <v>0.82844236541581195</v>
      </c>
      <c r="N203" s="21">
        <f>+'[7]ค่าใช้จ่าย-กศผ.'!AC24/10^6</f>
        <v>1.2728942709435143</v>
      </c>
      <c r="O203" s="29">
        <f t="shared" si="14"/>
        <v>10.394410000000002</v>
      </c>
    </row>
    <row r="204" spans="1:15" x14ac:dyDescent="0.2">
      <c r="A204" s="10">
        <v>1024</v>
      </c>
      <c r="B204" s="10" t="s">
        <v>33</v>
      </c>
      <c r="C204" s="21">
        <f>+'[7]ค่าใช้จ่าย-กศผ.'!R25/10^6</f>
        <v>2.4865264546353947</v>
      </c>
      <c r="D204" s="21">
        <f>+'[7]ค่าใช้จ่าย-กศผ.'!S25/10^6</f>
        <v>2.5812500806212708</v>
      </c>
      <c r="E204" s="21">
        <f>+'[7]ค่าใช้จ่าย-กศผ.'!T25/10^6</f>
        <v>2.7183131264831131</v>
      </c>
      <c r="F204" s="21">
        <f>+'[7]ค่าใช้จ่าย-กศผ.'!U25/10^6</f>
        <v>3.0683090752305948</v>
      </c>
      <c r="G204" s="21">
        <f>+'[7]ค่าใช้จ่าย-กศผ.'!V25/10^6</f>
        <v>1.9348860695112799</v>
      </c>
      <c r="H204" s="21">
        <f>+'[7]ค่าใช้จ่าย-กศผ.'!W25/10^6</f>
        <v>3.063840666313959</v>
      </c>
      <c r="I204" s="21">
        <f>+'[7]ค่าใช้จ่าย-กศผ.'!X25/10^6</f>
        <v>2.6382796005714271</v>
      </c>
      <c r="J204" s="21">
        <f>+'[7]ค่าใช้จ่าย-กศผ.'!Y25/10^6</f>
        <v>2.8942519453373969</v>
      </c>
      <c r="K204" s="21">
        <f>+'[7]ค่าใช้จ่าย-กศผ.'!Z25/10^6</f>
        <v>2.9479749423878734</v>
      </c>
      <c r="L204" s="21">
        <f>+'[7]ค่าใช้จ่าย-กศผ.'!AA25/10^6</f>
        <v>2.8710721050577304</v>
      </c>
      <c r="M204" s="21">
        <f>+'[7]ค่าใช้จ่าย-กศผ.'!AB25/10^6</f>
        <v>3.0906703257541976</v>
      </c>
      <c r="N204" s="21">
        <f>+'[7]ค่าใช้จ่าย-กศผ.'!AC25/10^6</f>
        <v>3.7954156080957659</v>
      </c>
      <c r="O204" s="29">
        <f t="shared" si="14"/>
        <v>34.090790000000005</v>
      </c>
    </row>
    <row r="205" spans="1:15" x14ac:dyDescent="0.2">
      <c r="A205" s="10">
        <v>1025</v>
      </c>
      <c r="B205" s="10" t="s">
        <v>34</v>
      </c>
      <c r="C205" s="21">
        <f>+'[7]ค่าใช้จ่าย-กศผ.'!R26/10^6</f>
        <v>0.92351565460387075</v>
      </c>
      <c r="D205" s="21">
        <f>+'[7]ค่าใช้จ่าย-กศผ.'!S26/10^6</f>
        <v>0.99500681536866187</v>
      </c>
      <c r="E205" s="21">
        <f>+'[7]ค่าใช้จ่าย-กศผ.'!T26/10^6</f>
        <v>1.2767385308687651</v>
      </c>
      <c r="F205" s="21">
        <f>+'[7]ค่าใช้จ่าย-กศผ.'!U26/10^6</f>
        <v>0.95695709688201402</v>
      </c>
      <c r="G205" s="21">
        <f>+'[7]ค่าใช้จ่าย-กศผ.'!V26/10^6</f>
        <v>0.9224635461832158</v>
      </c>
      <c r="H205" s="21">
        <f>+'[7]ค่าใช้จ่าย-กศผ.'!W26/10^6</f>
        <v>1.0255245750133886</v>
      </c>
      <c r="I205" s="21">
        <f>+'[7]ค่าใช้จ่าย-กศผ.'!X26/10^6</f>
        <v>1.001370447790747</v>
      </c>
      <c r="J205" s="21">
        <f>+'[7]ค่าใช้จ่าย-กศผ.'!Y26/10^6</f>
        <v>0.97249068169479491</v>
      </c>
      <c r="K205" s="21">
        <f>+'[7]ค่าใช้จ่าย-กศผ.'!Z26/10^6</f>
        <v>1.0176766622205402</v>
      </c>
      <c r="L205" s="21">
        <f>+'[7]ค่าใช้จ่าย-กศผ.'!AA26/10^6</f>
        <v>0.93204329542692754</v>
      </c>
      <c r="M205" s="21">
        <f>+'[7]ค่าใช้จ่าย-กศผ.'!AB26/10^6</f>
        <v>0.99575976264066435</v>
      </c>
      <c r="N205" s="21">
        <f>+'[7]ค่าใช้จ่าย-กศผ.'!AC26/10^6</f>
        <v>1.3891729313064101</v>
      </c>
      <c r="O205" s="29">
        <f t="shared" si="14"/>
        <v>12.408720000000001</v>
      </c>
    </row>
    <row r="206" spans="1:15" x14ac:dyDescent="0.2">
      <c r="A206" s="10">
        <v>1026</v>
      </c>
      <c r="B206" s="10" t="s">
        <v>35</v>
      </c>
      <c r="C206" s="21">
        <f>+'[7]ค่าใช้จ่าย-กศผ.'!R27/10^6</f>
        <v>0.45404180686824813</v>
      </c>
      <c r="D206" s="21">
        <f>+'[7]ค่าใช้จ่าย-กศผ.'!S27/10^6</f>
        <v>0.47740848880553799</v>
      </c>
      <c r="E206" s="21">
        <f>+'[7]ค่าใช้จ่าย-กศผ.'!T27/10^6</f>
        <v>0.53088993950511343</v>
      </c>
      <c r="F206" s="21">
        <f>+'[7]ค่าใช้จ่าย-กศผ.'!U27/10^6</f>
        <v>0.50323065170615</v>
      </c>
      <c r="G206" s="21">
        <f>+'[7]ค่าใช้จ่าย-กศผ.'!V27/10^6</f>
        <v>0.49801078716898117</v>
      </c>
      <c r="H206" s="21">
        <f>+'[7]ค่าใช้จ่าย-กศผ.'!W27/10^6</f>
        <v>0.51737947945144125</v>
      </c>
      <c r="I206" s="21">
        <f>+'[7]ค่าใช้จ่าย-กศผ.'!X27/10^6</f>
        <v>0.48642704766619432</v>
      </c>
      <c r="J206" s="21">
        <f>+'[7]ค่าใช้จ่าย-กศผ.'!Y27/10^6</f>
        <v>0.65335748034331442</v>
      </c>
      <c r="K206" s="21">
        <f>+'[7]ค่าใช้จ่าย-กศผ.'!Z27/10^6</f>
        <v>0.52637006254847274</v>
      </c>
      <c r="L206" s="21">
        <f>+'[7]ค่าใช้จ่าย-กศผ.'!AA27/10^6</f>
        <v>0.50547153098473452</v>
      </c>
      <c r="M206" s="21">
        <f>+'[7]ค่าใช้จ่าย-กศผ.'!AB27/10^6</f>
        <v>0.52728753397129757</v>
      </c>
      <c r="N206" s="21">
        <f>+'[7]ค่าใช้จ่าย-กศผ.'!AC27/10^6</f>
        <v>0.61077519098051436</v>
      </c>
      <c r="O206" s="29">
        <f t="shared" si="14"/>
        <v>6.2906500000000003</v>
      </c>
    </row>
    <row r="207" spans="1:15" x14ac:dyDescent="0.2">
      <c r="A207" s="10">
        <v>1027</v>
      </c>
      <c r="B207" s="10" t="s">
        <v>36</v>
      </c>
      <c r="C207" s="21">
        <f>+'[7]ค่าใช้จ่าย-กศผ.'!R28/10^6</f>
        <v>0.74165989730942339</v>
      </c>
      <c r="D207" s="21">
        <f>+'[7]ค่าใช้จ่าย-กศผ.'!S28/10^6</f>
        <v>0.70718762121175116</v>
      </c>
      <c r="E207" s="21">
        <f>+'[7]ค่าใช้จ่าย-กศผ.'!T28/10^6</f>
        <v>0.79030792764527102</v>
      </c>
      <c r="F207" s="21">
        <f>+'[7]ค่าใช้จ่าย-กศผ.'!U28/10^6</f>
        <v>0.73172378013118788</v>
      </c>
      <c r="G207" s="21">
        <f>+'[7]ค่าใช้จ่าย-กศผ.'!V28/10^6</f>
        <v>0.73840120986549684</v>
      </c>
      <c r="H207" s="21">
        <f>+'[7]ค่าใช้จ่าย-กศผ.'!W28/10^6</f>
        <v>0.78336355224684107</v>
      </c>
      <c r="I207" s="21">
        <f>+'[7]ค่าใช้จ่าย-กศผ.'!X28/10^6</f>
        <v>0.79013543748091797</v>
      </c>
      <c r="J207" s="21">
        <f>+'[7]ค่าใช้จ่าย-กศผ.'!Y28/10^6</f>
        <v>0.78715366579388057</v>
      </c>
      <c r="K207" s="21">
        <f>+'[7]ค่าใช้จ่าย-กศผ.'!Z28/10^6</f>
        <v>0.8017414234064606</v>
      </c>
      <c r="L207" s="21">
        <f>+'[7]ค่าใช้จ่าย-กศผ.'!AA28/10^6</f>
        <v>0.80468696426354369</v>
      </c>
      <c r="M207" s="21">
        <f>+'[7]ค่าใช้จ่าย-กศผ.'!AB28/10^6</f>
        <v>0.81228215489617972</v>
      </c>
      <c r="N207" s="21">
        <f>+'[7]ค่าใช้จ่าย-กศผ.'!AC28/10^6</f>
        <v>0.89658636574904704</v>
      </c>
      <c r="O207" s="29">
        <f t="shared" si="14"/>
        <v>9.38523</v>
      </c>
    </row>
    <row r="208" spans="1:15" x14ac:dyDescent="0.2">
      <c r="A208" s="10">
        <v>1028</v>
      </c>
      <c r="B208" s="10" t="s">
        <v>37</v>
      </c>
      <c r="C208" s="21">
        <f>+'[7]ค่าใช้จ่าย-กศผ.'!R29/10^6</f>
        <v>1.8591802812756193</v>
      </c>
      <c r="D208" s="21">
        <f>+'[7]ค่าใช้จ่าย-กศผ.'!S29/10^6</f>
        <v>1.9519412873332371</v>
      </c>
      <c r="E208" s="21">
        <f>+'[7]ค่าใช้จ่าย-กศผ.'!T29/10^6</f>
        <v>1.8782265752412772</v>
      </c>
      <c r="F208" s="21">
        <f>+'[7]ค่าใช้จ่าย-กศผ.'!U29/10^6</f>
        <v>1.5530374839940184</v>
      </c>
      <c r="G208" s="21">
        <f>+'[7]ค่าใช้จ่าย-กศผ.'!V29/10^6</f>
        <v>1.5758587138976496</v>
      </c>
      <c r="H208" s="21">
        <f>+'[7]ค่าใช้จ่าย-กศผ.'!W29/10^6</f>
        <v>2.0684554679468148</v>
      </c>
      <c r="I208" s="21">
        <f>+'[7]ค่าใช้จ่าย-กศผ.'!X29/10^6</f>
        <v>1.712375000858261</v>
      </c>
      <c r="J208" s="21">
        <f>+'[7]ค่าใช้จ่าย-กศผ.'!Y29/10^6</f>
        <v>2.7200454893002313</v>
      </c>
      <c r="K208" s="21">
        <f>+'[7]ค่าใช้จ่าย-กศผ.'!Z29/10^6</f>
        <v>1.673091856126447</v>
      </c>
      <c r="L208" s="21">
        <f>+'[7]ค่าใช้จ่าย-กศผ.'!AA29/10^6</f>
        <v>1.7329984610995297</v>
      </c>
      <c r="M208" s="21">
        <f>+'[7]ค่าใช้จ่าย-กศผ.'!AB29/10^6</f>
        <v>1.8469904220979809</v>
      </c>
      <c r="N208" s="21">
        <f>+'[7]ค่าใช้จ่าย-กศผ.'!AC29/10^6</f>
        <v>2.750628960828934</v>
      </c>
      <c r="O208" s="29">
        <f t="shared" si="14"/>
        <v>23.322830000000003</v>
      </c>
    </row>
    <row r="209" spans="1:15" x14ac:dyDescent="0.2">
      <c r="A209" s="10">
        <v>1029</v>
      </c>
      <c r="B209" s="10" t="s">
        <v>38</v>
      </c>
      <c r="C209" s="21">
        <f>+'[7]ค่าใช้จ่าย-กศผ.'!R30/10^6</f>
        <v>0.47504944279906247</v>
      </c>
      <c r="D209" s="21">
        <f>+'[7]ค่าใช้จ่าย-กศผ.'!S30/10^6</f>
        <v>0.5272958544474976</v>
      </c>
      <c r="E209" s="21">
        <f>+'[7]ค่าใช้จ่าย-กศผ.'!T30/10^6</f>
        <v>0.55215014094226578</v>
      </c>
      <c r="F209" s="21">
        <f>+'[7]ค่าใช้จ่าย-กศผ.'!U30/10^6</f>
        <v>0.52142149129554793</v>
      </c>
      <c r="G209" s="21">
        <f>+'[7]ค่าใช้จ่าย-กศผ.'!V30/10^6</f>
        <v>0.50197077230268394</v>
      </c>
      <c r="H209" s="21">
        <f>+'[7]ค่าใช้จ่าย-กศผ.'!W30/10^6</f>
        <v>0.56799584030868489</v>
      </c>
      <c r="I209" s="21">
        <f>+'[7]ค่าใช้จ่าย-กศผ.'!X30/10^6</f>
        <v>0.53827096988349399</v>
      </c>
      <c r="J209" s="21">
        <f>+'[7]ค่าใช้จ่าย-กศผ.'!Y30/10^6</f>
        <v>0.53474221711141234</v>
      </c>
      <c r="K209" s="21">
        <f>+'[7]ค่าใช้จ่าย-กศผ.'!Z30/10^6</f>
        <v>0.54437048138297239</v>
      </c>
      <c r="L209" s="21">
        <f>+'[7]ค่าใช้จ่าย-กศผ.'!AA30/10^6</f>
        <v>0.70425365448194899</v>
      </c>
      <c r="M209" s="21">
        <f>+'[7]ค่าใช้จ่าย-กศผ.'!AB30/10^6</f>
        <v>0.54463657035082036</v>
      </c>
      <c r="N209" s="21">
        <f>+'[7]ค่าใช้จ่าย-กศผ.'!AC30/10^6</f>
        <v>0.76227256469361149</v>
      </c>
      <c r="O209" s="29">
        <f t="shared" si="14"/>
        <v>6.7744300000000024</v>
      </c>
    </row>
    <row r="210" spans="1:15" x14ac:dyDescent="0.2">
      <c r="A210" s="15">
        <v>1030</v>
      </c>
      <c r="B210" s="15" t="s">
        <v>18</v>
      </c>
      <c r="C210" s="23">
        <f>+'[7]ค่าใช้จ่าย-กศผ.'!R31/10^6</f>
        <v>0.63108555199048599</v>
      </c>
      <c r="D210" s="23">
        <f>+'[7]ค่าใช้จ่าย-กศผ.'!S31/10^6</f>
        <v>0.66881432853616651</v>
      </c>
      <c r="E210" s="23">
        <f>+'[7]ค่าใช้จ่าย-กศผ.'!T31/10^6</f>
        <v>0.75869252082784999</v>
      </c>
      <c r="F210" s="23">
        <f>+'[7]ค่าใช้จ่าย-กศผ.'!U31/10^6</f>
        <v>0.92801074641912606</v>
      </c>
      <c r="G210" s="23">
        <f>+'[7]ค่าใช้จ่าย-กศผ.'!V31/10^6</f>
        <v>0.64446920299827981</v>
      </c>
      <c r="H210" s="23">
        <f>+'[7]ค่าใช้จ่าย-กศผ.'!W31/10^6</f>
        <v>0.72829501732971913</v>
      </c>
      <c r="I210" s="23">
        <f>+'[7]ค่าใช้จ่าย-กศผ.'!X31/10^6</f>
        <v>0.7066861264213965</v>
      </c>
      <c r="J210" s="23">
        <f>+'[7]ค่าใช้จ่าย-กศผ.'!Y31/10^6</f>
        <v>0.7133515634761548</v>
      </c>
      <c r="K210" s="23">
        <f>+'[7]ค่าใช้จ่าย-กศผ.'!Z31/10^6</f>
        <v>0.67050115166820301</v>
      </c>
      <c r="L210" s="23">
        <f>+'[7]ค่าใช้จ่าย-กศผ.'!AA31/10^6</f>
        <v>0.86467631502278486</v>
      </c>
      <c r="M210" s="23">
        <f>+'[7]ค่าใช้จ่าย-กศผ.'!AB31/10^6</f>
        <v>0.7657594391656678</v>
      </c>
      <c r="N210" s="23">
        <f>+'[7]ค่าใช้จ่าย-กศผ.'!AC31/10^6</f>
        <v>0.82627803614416584</v>
      </c>
      <c r="O210" s="31">
        <f t="shared" si="14"/>
        <v>8.9066200000000002</v>
      </c>
    </row>
    <row r="211" spans="1:15" x14ac:dyDescent="0.2">
      <c r="A211" s="4">
        <v>10300</v>
      </c>
      <c r="B211" s="4" t="s">
        <v>55</v>
      </c>
      <c r="C211" s="25">
        <f>SUM(C183:C210)</f>
        <v>53.607202426852382</v>
      </c>
      <c r="D211" s="25">
        <f t="shared" ref="D211:O211" si="15">SUM(D183:D210)</f>
        <v>54.604743680212657</v>
      </c>
      <c r="E211" s="25">
        <f t="shared" si="15"/>
        <v>57.587023403508255</v>
      </c>
      <c r="F211" s="25">
        <f t="shared" si="15"/>
        <v>53.681468108261924</v>
      </c>
      <c r="G211" s="25">
        <f t="shared" si="15"/>
        <v>52.287832445292452</v>
      </c>
      <c r="H211" s="25">
        <f t="shared" si="15"/>
        <v>60.943421648131732</v>
      </c>
      <c r="I211" s="25">
        <f t="shared" si="15"/>
        <v>55.915306621589544</v>
      </c>
      <c r="J211" s="25">
        <f t="shared" si="15"/>
        <v>59.33508189804909</v>
      </c>
      <c r="K211" s="25">
        <f t="shared" si="15"/>
        <v>59.899975143338224</v>
      </c>
      <c r="L211" s="25">
        <f t="shared" si="15"/>
        <v>58.441968744943388</v>
      </c>
      <c r="M211" s="25">
        <f t="shared" si="15"/>
        <v>59.646032287602566</v>
      </c>
      <c r="N211" s="25">
        <f t="shared" si="15"/>
        <v>74.628943592217752</v>
      </c>
      <c r="O211" s="25">
        <f t="shared" si="15"/>
        <v>700.57899999999984</v>
      </c>
    </row>
    <row r="212" spans="1:15" x14ac:dyDescent="0.2">
      <c r="A212" s="32"/>
      <c r="B212" s="32"/>
      <c r="C212"/>
      <c r="D212"/>
      <c r="E212"/>
      <c r="F212"/>
      <c r="G212"/>
      <c r="H212"/>
      <c r="I212"/>
      <c r="J212"/>
      <c r="K212"/>
      <c r="L212"/>
      <c r="M212"/>
      <c r="N212"/>
      <c r="O212" s="32"/>
    </row>
    <row r="213" spans="1:15" x14ac:dyDescent="0.2">
      <c r="A213" s="3" t="s">
        <v>52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55</v>
      </c>
    </row>
    <row r="214" spans="1:15" x14ac:dyDescent="0.2">
      <c r="A214" s="34"/>
      <c r="B214" s="34" t="s">
        <v>46</v>
      </c>
      <c r="C214" s="37">
        <f>+C152-C183</f>
        <v>-7.1434375976928663</v>
      </c>
      <c r="D214" s="37">
        <f t="shared" ref="D214:N214" si="16">+D152-D183</f>
        <v>-7.8379829499649949</v>
      </c>
      <c r="E214" s="37">
        <f t="shared" si="16"/>
        <v>-8.9020097185935381</v>
      </c>
      <c r="F214" s="37">
        <f t="shared" si="16"/>
        <v>-7.3511885056606072</v>
      </c>
      <c r="G214" s="37">
        <f t="shared" si="16"/>
        <v>-8.1637884512473136</v>
      </c>
      <c r="H214" s="37">
        <f t="shared" si="16"/>
        <v>-8.7546234086926304</v>
      </c>
      <c r="I214" s="37">
        <f t="shared" si="16"/>
        <v>-7.8112498107951946</v>
      </c>
      <c r="J214" s="37">
        <f t="shared" si="16"/>
        <v>-8.7944609901179476</v>
      </c>
      <c r="K214" s="37">
        <f t="shared" si="16"/>
        <v>-8.2467328101935387</v>
      </c>
      <c r="L214" s="37">
        <f t="shared" si="16"/>
        <v>-8.274708303763143</v>
      </c>
      <c r="M214" s="37">
        <f t="shared" si="16"/>
        <v>-8.6610337743126689</v>
      </c>
      <c r="N214" s="37">
        <f t="shared" si="16"/>
        <v>-12.125243678965555</v>
      </c>
      <c r="O214" s="38">
        <f>SUM(C214:N214)</f>
        <v>-102.06646000000002</v>
      </c>
    </row>
    <row r="215" spans="1:15" x14ac:dyDescent="0.2">
      <c r="A215" s="7">
        <v>1004</v>
      </c>
      <c r="B215" s="10" t="s">
        <v>94</v>
      </c>
      <c r="C215" s="28">
        <f t="shared" ref="C215:N230" si="17">+C153-C184</f>
        <v>44.008295193903471</v>
      </c>
      <c r="D215" s="28">
        <f t="shared" si="17"/>
        <v>46.79119723959387</v>
      </c>
      <c r="E215" s="28">
        <f t="shared" si="17"/>
        <v>45.784792741375703</v>
      </c>
      <c r="F215" s="28">
        <f t="shared" si="17"/>
        <v>49.217005444306153</v>
      </c>
      <c r="G215" s="28">
        <f t="shared" si="17"/>
        <v>47.391007658329549</v>
      </c>
      <c r="H215" s="28">
        <f t="shared" si="17"/>
        <v>43.4648861924152</v>
      </c>
      <c r="I215" s="28">
        <f t="shared" si="17"/>
        <v>52.337422722405428</v>
      </c>
      <c r="J215" s="28">
        <f t="shared" si="17"/>
        <v>52.470503144635082</v>
      </c>
      <c r="K215" s="28">
        <f t="shared" si="17"/>
        <v>48.031427685803422</v>
      </c>
      <c r="L215" s="28">
        <f t="shared" si="17"/>
        <v>45.200560661208286</v>
      </c>
      <c r="M215" s="28">
        <f t="shared" si="17"/>
        <v>45.78091997845074</v>
      </c>
      <c r="N215" s="28">
        <f t="shared" si="17"/>
        <v>47.736391337572897</v>
      </c>
      <c r="O215" s="39">
        <f t="shared" ref="O215:O241" si="18">SUM(C215:N215)</f>
        <v>568.2144099999997</v>
      </c>
    </row>
    <row r="216" spans="1:15" x14ac:dyDescent="0.2">
      <c r="A216" s="10">
        <v>1005</v>
      </c>
      <c r="B216" s="10" t="s">
        <v>13</v>
      </c>
      <c r="C216" s="28">
        <f t="shared" si="17"/>
        <v>0.19653543254813421</v>
      </c>
      <c r="D216" s="28">
        <f t="shared" si="17"/>
        <v>0.19275995891980424</v>
      </c>
      <c r="E216" s="28">
        <f t="shared" si="17"/>
        <v>0.18546409179171786</v>
      </c>
      <c r="F216" s="28">
        <f t="shared" si="17"/>
        <v>0.34285558717949505</v>
      </c>
      <c r="G216" s="28">
        <f t="shared" si="17"/>
        <v>0.27576647549435773</v>
      </c>
      <c r="H216" s="28">
        <f t="shared" si="17"/>
        <v>0.3178994770699799</v>
      </c>
      <c r="I216" s="28">
        <f t="shared" si="17"/>
        <v>0.45122713280933457</v>
      </c>
      <c r="J216" s="28">
        <f t="shared" si="17"/>
        <v>0.41972963067722502</v>
      </c>
      <c r="K216" s="28">
        <f t="shared" si="17"/>
        <v>0.3078674102065343</v>
      </c>
      <c r="L216" s="28">
        <f t="shared" si="17"/>
        <v>0.24998682618672008</v>
      </c>
      <c r="M216" s="28">
        <f t="shared" si="17"/>
        <v>0.19927376320372059</v>
      </c>
      <c r="N216" s="28">
        <f t="shared" si="17"/>
        <v>0.11843421391297704</v>
      </c>
      <c r="O216" s="39">
        <f t="shared" si="18"/>
        <v>3.2578000000000005</v>
      </c>
    </row>
    <row r="217" spans="1:15" x14ac:dyDescent="0.2">
      <c r="A217" s="10">
        <v>1006</v>
      </c>
      <c r="B217" s="10" t="s">
        <v>14</v>
      </c>
      <c r="C217" s="28">
        <f t="shared" si="17"/>
        <v>2.8971167118474384</v>
      </c>
      <c r="D217" s="28">
        <f t="shared" si="17"/>
        <v>3.0686010023499639</v>
      </c>
      <c r="E217" s="28">
        <f t="shared" si="17"/>
        <v>3.0221592655503722</v>
      </c>
      <c r="F217" s="28">
        <f t="shared" si="17"/>
        <v>3.3419294158038992</v>
      </c>
      <c r="G217" s="28">
        <f t="shared" si="17"/>
        <v>3.2208184897953678</v>
      </c>
      <c r="H217" s="28">
        <f t="shared" si="17"/>
        <v>3.2120641059366313</v>
      </c>
      <c r="I217" s="28">
        <f t="shared" si="17"/>
        <v>3.7015746502869931</v>
      </c>
      <c r="J217" s="28">
        <f t="shared" si="17"/>
        <v>4.0890509306994209</v>
      </c>
      <c r="K217" s="28">
        <f t="shared" si="17"/>
        <v>3.7687877166576964</v>
      </c>
      <c r="L217" s="28">
        <f t="shared" si="17"/>
        <v>3.0766639460557439</v>
      </c>
      <c r="M217" s="28">
        <f t="shared" si="17"/>
        <v>4.1017475308221787</v>
      </c>
      <c r="N217" s="28">
        <f t="shared" si="17"/>
        <v>3.2149562341943021</v>
      </c>
      <c r="O217" s="39">
        <f t="shared" si="18"/>
        <v>40.715470000000018</v>
      </c>
    </row>
    <row r="218" spans="1:15" x14ac:dyDescent="0.2">
      <c r="A218" s="10">
        <v>1007</v>
      </c>
      <c r="B218" s="10" t="s">
        <v>15</v>
      </c>
      <c r="C218" s="28">
        <f t="shared" si="17"/>
        <v>5.7006249996459628</v>
      </c>
      <c r="D218" s="28">
        <f t="shared" si="17"/>
        <v>6.3934836785843743</v>
      </c>
      <c r="E218" s="28">
        <f t="shared" si="17"/>
        <v>6.183129971835907</v>
      </c>
      <c r="F218" s="28">
        <f t="shared" si="17"/>
        <v>6.1062368073003075</v>
      </c>
      <c r="G218" s="28">
        <f t="shared" si="17"/>
        <v>6.2987570054166202</v>
      </c>
      <c r="H218" s="28">
        <f t="shared" si="17"/>
        <v>6.0950174622153162</v>
      </c>
      <c r="I218" s="28">
        <f t="shared" si="17"/>
        <v>7.2751821305411601</v>
      </c>
      <c r="J218" s="28">
        <f t="shared" si="17"/>
        <v>7.2078832368100123</v>
      </c>
      <c r="K218" s="28">
        <f t="shared" si="17"/>
        <v>6.525175388365076</v>
      </c>
      <c r="L218" s="28">
        <f t="shared" si="17"/>
        <v>6.257627010107786</v>
      </c>
      <c r="M218" s="28">
        <f t="shared" si="17"/>
        <v>5.7936831141998297</v>
      </c>
      <c r="N218" s="28">
        <f t="shared" si="17"/>
        <v>5.6170391949776572</v>
      </c>
      <c r="O218" s="39">
        <f t="shared" si="18"/>
        <v>75.453840000000014</v>
      </c>
    </row>
    <row r="219" spans="1:15" x14ac:dyDescent="0.2">
      <c r="A219" s="10">
        <v>1008</v>
      </c>
      <c r="B219" s="10" t="s">
        <v>16</v>
      </c>
      <c r="C219" s="28">
        <f t="shared" si="17"/>
        <v>0.89327595835759288</v>
      </c>
      <c r="D219" s="28">
        <f t="shared" si="17"/>
        <v>0.89181518318896913</v>
      </c>
      <c r="E219" s="28">
        <f t="shared" si="17"/>
        <v>0.89324340891991449</v>
      </c>
      <c r="F219" s="28">
        <f t="shared" si="17"/>
        <v>1.120502022849057</v>
      </c>
      <c r="G219" s="28">
        <f t="shared" si="17"/>
        <v>1.1547228977934618</v>
      </c>
      <c r="H219" s="28">
        <f t="shared" si="17"/>
        <v>0.97787828536093735</v>
      </c>
      <c r="I219" s="28">
        <f t="shared" si="17"/>
        <v>1.2957598093944607</v>
      </c>
      <c r="J219" s="28">
        <f t="shared" si="17"/>
        <v>1.4245459753730167</v>
      </c>
      <c r="K219" s="28">
        <f t="shared" si="17"/>
        <v>1.1844975784646117</v>
      </c>
      <c r="L219" s="28">
        <f t="shared" si="17"/>
        <v>1.1601757331203848</v>
      </c>
      <c r="M219" s="28">
        <f t="shared" si="17"/>
        <v>1.201029435025994</v>
      </c>
      <c r="N219" s="28">
        <f t="shared" si="17"/>
        <v>0.97236371215160067</v>
      </c>
      <c r="O219" s="39">
        <f t="shared" si="18"/>
        <v>13.169810000000002</v>
      </c>
    </row>
    <row r="220" spans="1:15" x14ac:dyDescent="0.2">
      <c r="A220" s="10">
        <v>1009</v>
      </c>
      <c r="B220" s="10" t="s">
        <v>17</v>
      </c>
      <c r="C220" s="28">
        <f t="shared" si="17"/>
        <v>1.29985506207561</v>
      </c>
      <c r="D220" s="28">
        <f t="shared" si="17"/>
        <v>1.1602052346993501</v>
      </c>
      <c r="E220" s="28">
        <f t="shared" si="17"/>
        <v>1.0492099389568668</v>
      </c>
      <c r="F220" s="28">
        <f t="shared" si="17"/>
        <v>1.164880264753493</v>
      </c>
      <c r="G220" s="28">
        <f t="shared" si="17"/>
        <v>1.144721519038804</v>
      </c>
      <c r="H220" s="28">
        <f t="shared" si="17"/>
        <v>1.0416944597965947</v>
      </c>
      <c r="I220" s="28">
        <f t="shared" si="17"/>
        <v>1.2357185874584404</v>
      </c>
      <c r="J220" s="28">
        <f t="shared" si="17"/>
        <v>1.3262879931332683</v>
      </c>
      <c r="K220" s="28">
        <f t="shared" si="17"/>
        <v>1.3165867114004084</v>
      </c>
      <c r="L220" s="28">
        <f t="shared" si="17"/>
        <v>1.2503544853394875</v>
      </c>
      <c r="M220" s="28">
        <f t="shared" si="17"/>
        <v>1.2266339094299405</v>
      </c>
      <c r="N220" s="28">
        <f t="shared" si="17"/>
        <v>0.9607118339177354</v>
      </c>
      <c r="O220" s="39">
        <f t="shared" si="18"/>
        <v>14.17686</v>
      </c>
    </row>
    <row r="221" spans="1:15" x14ac:dyDescent="0.2">
      <c r="A221" s="10">
        <v>1010</v>
      </c>
      <c r="B221" s="10" t="s">
        <v>19</v>
      </c>
      <c r="C221" s="28">
        <f t="shared" si="17"/>
        <v>1.493180624208752</v>
      </c>
      <c r="D221" s="28">
        <f t="shared" si="17"/>
        <v>1.5455471644958967</v>
      </c>
      <c r="E221" s="28">
        <f t="shared" si="17"/>
        <v>1.540106718017715</v>
      </c>
      <c r="F221" s="28">
        <f t="shared" si="17"/>
        <v>1.6981222741080659</v>
      </c>
      <c r="G221" s="28">
        <f t="shared" si="17"/>
        <v>1.6898861426167264</v>
      </c>
      <c r="H221" s="28">
        <f t="shared" si="17"/>
        <v>1.5759758743065948</v>
      </c>
      <c r="I221" s="28">
        <f t="shared" si="17"/>
        <v>1.9701783369041503</v>
      </c>
      <c r="J221" s="28">
        <f t="shared" si="17"/>
        <v>2.0599060411167951</v>
      </c>
      <c r="K221" s="28">
        <f t="shared" si="17"/>
        <v>1.9439756804319837</v>
      </c>
      <c r="L221" s="28">
        <f t="shared" si="17"/>
        <v>1.5409224406241029</v>
      </c>
      <c r="M221" s="28">
        <f t="shared" si="17"/>
        <v>1.4459948814033503</v>
      </c>
      <c r="N221" s="28">
        <f t="shared" si="17"/>
        <v>0.63048382176586415</v>
      </c>
      <c r="O221" s="39">
        <f t="shared" si="18"/>
        <v>19.13428</v>
      </c>
    </row>
    <row r="222" spans="1:15" x14ac:dyDescent="0.2">
      <c r="A222" s="10">
        <v>1011</v>
      </c>
      <c r="B222" s="10" t="s">
        <v>20</v>
      </c>
      <c r="C222" s="28">
        <f t="shared" si="17"/>
        <v>0.70324990117186836</v>
      </c>
      <c r="D222" s="28">
        <f t="shared" si="17"/>
        <v>0.78137111114302293</v>
      </c>
      <c r="E222" s="28">
        <f t="shared" si="17"/>
        <v>0.64069800685331013</v>
      </c>
      <c r="F222" s="28">
        <f t="shared" si="17"/>
        <v>0.83633067859002475</v>
      </c>
      <c r="G222" s="28">
        <f t="shared" si="17"/>
        <v>0.82805226569421286</v>
      </c>
      <c r="H222" s="28">
        <f t="shared" si="17"/>
        <v>0.7311512066578707</v>
      </c>
      <c r="I222" s="28">
        <f t="shared" si="17"/>
        <v>1.0346465710653914</v>
      </c>
      <c r="J222" s="28">
        <f t="shared" si="17"/>
        <v>1.1092997213270621</v>
      </c>
      <c r="K222" s="28">
        <f t="shared" si="17"/>
        <v>1.0021523755044657</v>
      </c>
      <c r="L222" s="28">
        <f t="shared" si="17"/>
        <v>0.77758185246688827</v>
      </c>
      <c r="M222" s="28">
        <f t="shared" si="17"/>
        <v>0.73959873833700474</v>
      </c>
      <c r="N222" s="28">
        <f t="shared" si="17"/>
        <v>0.25603757118887915</v>
      </c>
      <c r="O222" s="39">
        <f t="shared" si="18"/>
        <v>9.4401700000000002</v>
      </c>
    </row>
    <row r="223" spans="1:15" x14ac:dyDescent="0.2">
      <c r="A223" s="10">
        <v>1012</v>
      </c>
      <c r="B223" s="10" t="s">
        <v>21</v>
      </c>
      <c r="C223" s="28">
        <f t="shared" si="17"/>
        <v>3.3234555692072374</v>
      </c>
      <c r="D223" s="28">
        <f t="shared" si="17"/>
        <v>3.2620530938927006</v>
      </c>
      <c r="E223" s="28">
        <f t="shared" si="17"/>
        <v>3.1347517005328838</v>
      </c>
      <c r="F223" s="28">
        <f t="shared" si="17"/>
        <v>3.4820596192811086</v>
      </c>
      <c r="G223" s="28">
        <f t="shared" si="17"/>
        <v>3.4111230480942325</v>
      </c>
      <c r="H223" s="28">
        <f t="shared" si="17"/>
        <v>3.1566455912476412</v>
      </c>
      <c r="I223" s="28">
        <f t="shared" si="17"/>
        <v>3.8119940991402297</v>
      </c>
      <c r="J223" s="28">
        <f t="shared" si="17"/>
        <v>3.6403960721892163</v>
      </c>
      <c r="K223" s="28">
        <f t="shared" si="17"/>
        <v>4.0337997985807448</v>
      </c>
      <c r="L223" s="28">
        <f t="shared" si="17"/>
        <v>3.596464707651013</v>
      </c>
      <c r="M223" s="28">
        <f t="shared" si="17"/>
        <v>3.4858568368113181</v>
      </c>
      <c r="N223" s="28">
        <f t="shared" si="17"/>
        <v>3.1500698633716682</v>
      </c>
      <c r="O223" s="39">
        <f t="shared" si="18"/>
        <v>41.488669999999992</v>
      </c>
    </row>
    <row r="224" spans="1:15" x14ac:dyDescent="0.2">
      <c r="A224" s="10">
        <v>1013</v>
      </c>
      <c r="B224" s="10" t="s">
        <v>22</v>
      </c>
      <c r="C224" s="28">
        <f t="shared" si="17"/>
        <v>-3.8008638030644859E-2</v>
      </c>
      <c r="D224" s="28">
        <f t="shared" si="17"/>
        <v>-8.5306564413326513E-2</v>
      </c>
      <c r="E224" s="28">
        <f t="shared" si="17"/>
        <v>-9.9761165979593003E-2</v>
      </c>
      <c r="F224" s="28">
        <f t="shared" si="17"/>
        <v>-1.400904989660734E-2</v>
      </c>
      <c r="G224" s="28">
        <f t="shared" si="17"/>
        <v>-4.0298489201363641E-2</v>
      </c>
      <c r="H224" s="28">
        <f t="shared" si="17"/>
        <v>-8.988428125215131E-2</v>
      </c>
      <c r="I224" s="28">
        <f t="shared" si="17"/>
        <v>1.3266491306106076E-2</v>
      </c>
      <c r="J224" s="28">
        <f t="shared" si="17"/>
        <v>3.5809093024936567E-2</v>
      </c>
      <c r="K224" s="28">
        <f t="shared" si="17"/>
        <v>-1.8912865609696239E-2</v>
      </c>
      <c r="L224" s="28">
        <f t="shared" si="17"/>
        <v>-4.6126337236485571E-2</v>
      </c>
      <c r="M224" s="28">
        <f t="shared" si="17"/>
        <v>-5.6622908193027899E-2</v>
      </c>
      <c r="N224" s="28">
        <f t="shared" si="17"/>
        <v>-0.19725528451814678</v>
      </c>
      <c r="O224" s="39">
        <f t="shared" si="18"/>
        <v>-0.63711000000000051</v>
      </c>
    </row>
    <row r="225" spans="1:15" x14ac:dyDescent="0.2">
      <c r="A225" s="10">
        <v>1014</v>
      </c>
      <c r="B225" s="10" t="s">
        <v>23</v>
      </c>
      <c r="C225" s="28">
        <f t="shared" si="17"/>
        <v>9.8069093754941949</v>
      </c>
      <c r="D225" s="28">
        <f t="shared" si="17"/>
        <v>9.4465891992043751</v>
      </c>
      <c r="E225" s="28">
        <f t="shared" si="17"/>
        <v>9.5449005711732227</v>
      </c>
      <c r="F225" s="28">
        <f t="shared" si="17"/>
        <v>10.463377134731099</v>
      </c>
      <c r="G225" s="28">
        <f t="shared" si="17"/>
        <v>10.407804107990264</v>
      </c>
      <c r="H225" s="28">
        <f t="shared" si="17"/>
        <v>8.8538768115362458</v>
      </c>
      <c r="I225" s="28">
        <f t="shared" si="17"/>
        <v>11.132838799806793</v>
      </c>
      <c r="J225" s="28">
        <f t="shared" si="17"/>
        <v>11.832333908251549</v>
      </c>
      <c r="K225" s="28">
        <f t="shared" si="17"/>
        <v>11.013114110621959</v>
      </c>
      <c r="L225" s="28">
        <f t="shared" si="17"/>
        <v>10.611019443389818</v>
      </c>
      <c r="M225" s="28">
        <f t="shared" si="17"/>
        <v>9.832047407361987</v>
      </c>
      <c r="N225" s="28">
        <f t="shared" si="17"/>
        <v>9.7270091304385087</v>
      </c>
      <c r="O225" s="39">
        <f t="shared" si="18"/>
        <v>122.67182</v>
      </c>
    </row>
    <row r="226" spans="1:15" x14ac:dyDescent="0.2">
      <c r="A226" s="10">
        <v>1015</v>
      </c>
      <c r="B226" s="10" t="s">
        <v>24</v>
      </c>
      <c r="C226" s="28">
        <f t="shared" si="17"/>
        <v>0.37077855972374985</v>
      </c>
      <c r="D226" s="28">
        <f t="shared" si="17"/>
        <v>0.37430883500105105</v>
      </c>
      <c r="E226" s="28">
        <f t="shared" si="17"/>
        <v>0.3640899957058652</v>
      </c>
      <c r="F226" s="28">
        <f t="shared" si="17"/>
        <v>0.63408952423494414</v>
      </c>
      <c r="G226" s="28">
        <f t="shared" si="17"/>
        <v>0.55034443997992499</v>
      </c>
      <c r="H226" s="28">
        <f t="shared" si="17"/>
        <v>0.24005083275730343</v>
      </c>
      <c r="I226" s="28">
        <f t="shared" si="17"/>
        <v>0.84393473297464683</v>
      </c>
      <c r="J226" s="28">
        <f t="shared" si="17"/>
        <v>0.64849801757827574</v>
      </c>
      <c r="K226" s="28">
        <f t="shared" si="17"/>
        <v>0.37710343703340921</v>
      </c>
      <c r="L226" s="28">
        <f t="shared" si="17"/>
        <v>0.51520885034689923</v>
      </c>
      <c r="M226" s="28">
        <f t="shared" si="17"/>
        <v>0.36071737173383389</v>
      </c>
      <c r="N226" s="28">
        <f t="shared" si="17"/>
        <v>-0.13229459706990809</v>
      </c>
      <c r="O226" s="39">
        <f t="shared" si="18"/>
        <v>5.146829999999996</v>
      </c>
    </row>
    <row r="227" spans="1:15" x14ac:dyDescent="0.2">
      <c r="A227" s="10">
        <v>1016</v>
      </c>
      <c r="B227" s="10" t="s">
        <v>25</v>
      </c>
      <c r="C227" s="28">
        <f t="shared" si="17"/>
        <v>0.98108660609638143</v>
      </c>
      <c r="D227" s="28">
        <f t="shared" si="17"/>
        <v>0.75821774097985428</v>
      </c>
      <c r="E227" s="28">
        <f t="shared" si="17"/>
        <v>0.92931124117497099</v>
      </c>
      <c r="F227" s="28">
        <f t="shared" si="17"/>
        <v>1.0909556997452099</v>
      </c>
      <c r="G227" s="28">
        <f t="shared" si="17"/>
        <v>1.0791229429732097</v>
      </c>
      <c r="H227" s="28">
        <f t="shared" si="17"/>
        <v>1.0066765679969938</v>
      </c>
      <c r="I227" s="28">
        <f t="shared" si="17"/>
        <v>1.3460181125696438</v>
      </c>
      <c r="J227" s="28">
        <f t="shared" si="17"/>
        <v>1.5382654760362509</v>
      </c>
      <c r="K227" s="28">
        <f t="shared" si="17"/>
        <v>1.2717432896421794</v>
      </c>
      <c r="L227" s="28">
        <f t="shared" si="17"/>
        <v>1.0203747407614236</v>
      </c>
      <c r="M227" s="28">
        <f t="shared" si="17"/>
        <v>1.0252077785905942</v>
      </c>
      <c r="N227" s="28">
        <f t="shared" si="17"/>
        <v>0.29403980343329317</v>
      </c>
      <c r="O227" s="39">
        <f t="shared" si="18"/>
        <v>12.341020000000006</v>
      </c>
    </row>
    <row r="228" spans="1:15" x14ac:dyDescent="0.2">
      <c r="A228" s="10">
        <v>1017</v>
      </c>
      <c r="B228" s="10" t="s">
        <v>26</v>
      </c>
      <c r="C228" s="28">
        <f t="shared" si="17"/>
        <v>2.3165553497712095</v>
      </c>
      <c r="D228" s="28">
        <f t="shared" si="17"/>
        <v>2.4987308347660075</v>
      </c>
      <c r="E228" s="28">
        <f t="shared" si="17"/>
        <v>2.4234588786162465</v>
      </c>
      <c r="F228" s="28">
        <f t="shared" si="17"/>
        <v>2.4486249788930574</v>
      </c>
      <c r="G228" s="28">
        <f t="shared" si="17"/>
        <v>2.421007302402149</v>
      </c>
      <c r="H228" s="28">
        <f t="shared" si="17"/>
        <v>2.088673122118156</v>
      </c>
      <c r="I228" s="28">
        <f t="shared" si="17"/>
        <v>2.9065769003136097</v>
      </c>
      <c r="J228" s="28">
        <f t="shared" si="17"/>
        <v>2.9433901980982826</v>
      </c>
      <c r="K228" s="28">
        <f t="shared" si="17"/>
        <v>2.5480838940130903</v>
      </c>
      <c r="L228" s="28">
        <f t="shared" si="17"/>
        <v>2.4359923116108053</v>
      </c>
      <c r="M228" s="28">
        <f t="shared" si="17"/>
        <v>2.2582044621514572</v>
      </c>
      <c r="N228" s="28">
        <f t="shared" si="17"/>
        <v>1.3580817672459404</v>
      </c>
      <c r="O228" s="39">
        <f t="shared" si="18"/>
        <v>28.647380000000009</v>
      </c>
    </row>
    <row r="229" spans="1:15" x14ac:dyDescent="0.2">
      <c r="A229" s="10">
        <v>1018</v>
      </c>
      <c r="B229" s="10" t="s">
        <v>27</v>
      </c>
      <c r="C229" s="28">
        <f t="shared" si="17"/>
        <v>0.76365381566804313</v>
      </c>
      <c r="D229" s="28">
        <f t="shared" si="17"/>
        <v>0.81127840591975964</v>
      </c>
      <c r="E229" s="28">
        <f t="shared" si="17"/>
        <v>0.74330835261280137</v>
      </c>
      <c r="F229" s="28">
        <f t="shared" si="17"/>
        <v>0.85955508685026705</v>
      </c>
      <c r="G229" s="28">
        <f t="shared" si="17"/>
        <v>0.7744011473090836</v>
      </c>
      <c r="H229" s="28">
        <f t="shared" si="17"/>
        <v>0.69361357109804589</v>
      </c>
      <c r="I229" s="28">
        <f t="shared" si="17"/>
        <v>0.84811728650915708</v>
      </c>
      <c r="J229" s="28">
        <f t="shared" si="17"/>
        <v>1.1686691326808361</v>
      </c>
      <c r="K229" s="28">
        <f t="shared" si="17"/>
        <v>0.91226414508264519</v>
      </c>
      <c r="L229" s="28">
        <f t="shared" si="17"/>
        <v>0.88139341680430594</v>
      </c>
      <c r="M229" s="28">
        <f t="shared" si="17"/>
        <v>0.76794940832340719</v>
      </c>
      <c r="N229" s="28">
        <f t="shared" si="17"/>
        <v>0.34008623114164305</v>
      </c>
      <c r="O229" s="39">
        <f t="shared" si="18"/>
        <v>9.5642899999999962</v>
      </c>
    </row>
    <row r="230" spans="1:15" x14ac:dyDescent="0.2">
      <c r="A230" s="10">
        <v>1019</v>
      </c>
      <c r="B230" s="10" t="s">
        <v>28</v>
      </c>
      <c r="C230" s="28">
        <f t="shared" si="17"/>
        <v>0.29664185284663136</v>
      </c>
      <c r="D230" s="28">
        <f t="shared" si="17"/>
        <v>0.33819737467225275</v>
      </c>
      <c r="E230" s="28">
        <f t="shared" si="17"/>
        <v>0.32263936551534689</v>
      </c>
      <c r="F230" s="28">
        <f t="shared" si="17"/>
        <v>0.33480601827480461</v>
      </c>
      <c r="G230" s="28">
        <f t="shared" si="17"/>
        <v>0.27745459423451713</v>
      </c>
      <c r="H230" s="28">
        <f t="shared" si="17"/>
        <v>-4.5054765169032063E-2</v>
      </c>
      <c r="I230" s="28">
        <f t="shared" si="17"/>
        <v>0.48550588365788816</v>
      </c>
      <c r="J230" s="28">
        <f t="shared" si="17"/>
        <v>0.55099820920968623</v>
      </c>
      <c r="K230" s="28">
        <f t="shared" si="17"/>
        <v>0.45528498719121235</v>
      </c>
      <c r="L230" s="28">
        <f t="shared" si="17"/>
        <v>0.28248001967019254</v>
      </c>
      <c r="M230" s="28">
        <f t="shared" si="17"/>
        <v>2.4061299276162296E-2</v>
      </c>
      <c r="N230" s="28">
        <f t="shared" si="17"/>
        <v>0.23921516062033676</v>
      </c>
      <c r="O230" s="39">
        <f t="shared" si="18"/>
        <v>3.5622299999999991</v>
      </c>
    </row>
    <row r="231" spans="1:15" x14ac:dyDescent="0.2">
      <c r="A231" s="10">
        <v>1020</v>
      </c>
      <c r="B231" s="10" t="s">
        <v>29</v>
      </c>
      <c r="C231" s="28">
        <f t="shared" ref="C231:N241" si="19">+C169-C200</f>
        <v>3.4065615146891819</v>
      </c>
      <c r="D231" s="28">
        <f t="shared" si="19"/>
        <v>3.7859891028374095</v>
      </c>
      <c r="E231" s="28">
        <f t="shared" si="19"/>
        <v>3.6419439015811292</v>
      </c>
      <c r="F231" s="28">
        <f t="shared" si="19"/>
        <v>4.050288659021068</v>
      </c>
      <c r="G231" s="28">
        <f t="shared" si="19"/>
        <v>3.5979086353954921</v>
      </c>
      <c r="H231" s="28">
        <f t="shared" si="19"/>
        <v>3.5365545856527101</v>
      </c>
      <c r="I231" s="28">
        <f t="shared" si="19"/>
        <v>4.2219793287920968</v>
      </c>
      <c r="J231" s="28">
        <f t="shared" si="19"/>
        <v>3.9251431074332368</v>
      </c>
      <c r="K231" s="28">
        <f t="shared" si="19"/>
        <v>4.0791659226155268</v>
      </c>
      <c r="L231" s="28">
        <f t="shared" si="19"/>
        <v>3.9382139702566628</v>
      </c>
      <c r="M231" s="28">
        <f t="shared" si="19"/>
        <v>3.4945052960937755</v>
      </c>
      <c r="N231" s="28">
        <f t="shared" si="19"/>
        <v>3.4633359756317028</v>
      </c>
      <c r="O231" s="39">
        <f t="shared" si="18"/>
        <v>45.141589999999994</v>
      </c>
    </row>
    <row r="232" spans="1:15" x14ac:dyDescent="0.2">
      <c r="A232" s="10">
        <v>1021</v>
      </c>
      <c r="B232" s="10" t="s">
        <v>30</v>
      </c>
      <c r="C232" s="28">
        <f t="shared" si="19"/>
        <v>0.7004683157295778</v>
      </c>
      <c r="D232" s="28">
        <f t="shared" si="19"/>
        <v>0.72736618163268074</v>
      </c>
      <c r="E232" s="28">
        <f t="shared" si="19"/>
        <v>0.60888300037973919</v>
      </c>
      <c r="F232" s="28">
        <f t="shared" si="19"/>
        <v>0.81654572042478069</v>
      </c>
      <c r="G232" s="28">
        <f t="shared" si="19"/>
        <v>0.64533249035285656</v>
      </c>
      <c r="H232" s="28">
        <f t="shared" si="19"/>
        <v>0.60887793294502512</v>
      </c>
      <c r="I232" s="28">
        <f t="shared" si="19"/>
        <v>0.84074885453569981</v>
      </c>
      <c r="J232" s="28">
        <f t="shared" si="19"/>
        <v>0.76588967744029335</v>
      </c>
      <c r="K232" s="28">
        <f t="shared" si="19"/>
        <v>0.75584955071990023</v>
      </c>
      <c r="L232" s="28">
        <f t="shared" si="19"/>
        <v>0.78264966288816407</v>
      </c>
      <c r="M232" s="28">
        <f t="shared" si="19"/>
        <v>0.58708859782501788</v>
      </c>
      <c r="N232" s="28">
        <f t="shared" si="19"/>
        <v>0.65055001512626975</v>
      </c>
      <c r="O232" s="39">
        <f t="shared" si="18"/>
        <v>8.490250000000005</v>
      </c>
    </row>
    <row r="233" spans="1:15" x14ac:dyDescent="0.2">
      <c r="A233" s="10">
        <v>1022</v>
      </c>
      <c r="B233" s="10" t="s">
        <v>31</v>
      </c>
      <c r="C233" s="28">
        <f t="shared" si="19"/>
        <v>4.2820568224769371</v>
      </c>
      <c r="D233" s="28">
        <f t="shared" si="19"/>
        <v>5.3479773601164737</v>
      </c>
      <c r="E233" s="28">
        <f t="shared" si="19"/>
        <v>4.3086209296961053</v>
      </c>
      <c r="F233" s="28">
        <f t="shared" si="19"/>
        <v>4.8663533947429434</v>
      </c>
      <c r="G233" s="28">
        <f t="shared" si="19"/>
        <v>4.4672517770126081</v>
      </c>
      <c r="H233" s="28">
        <f t="shared" si="19"/>
        <v>4.1921973038314659</v>
      </c>
      <c r="I233" s="28">
        <f t="shared" si="19"/>
        <v>5.8707705589877417</v>
      </c>
      <c r="J233" s="28">
        <f t="shared" si="19"/>
        <v>5.0850517501958219</v>
      </c>
      <c r="K233" s="28">
        <f t="shared" si="19"/>
        <v>5.3198139451569935</v>
      </c>
      <c r="L233" s="28">
        <f t="shared" si="19"/>
        <v>5.1675742268168783</v>
      </c>
      <c r="M233" s="28">
        <f t="shared" si="19"/>
        <v>4.1572213956802111</v>
      </c>
      <c r="N233" s="28">
        <f t="shared" si="19"/>
        <v>3.2474505352858225</v>
      </c>
      <c r="O233" s="39">
        <f t="shared" si="18"/>
        <v>56.312340000000006</v>
      </c>
    </row>
    <row r="234" spans="1:15" x14ac:dyDescent="0.2">
      <c r="A234" s="10">
        <v>1023</v>
      </c>
      <c r="B234" s="10" t="s">
        <v>32</v>
      </c>
      <c r="C234" s="28">
        <f t="shared" si="19"/>
        <v>0.76835595410801516</v>
      </c>
      <c r="D234" s="28">
        <f t="shared" si="19"/>
        <v>0.87089503213057562</v>
      </c>
      <c r="E234" s="28">
        <f t="shared" si="19"/>
        <v>0.67039700687419357</v>
      </c>
      <c r="F234" s="28">
        <f t="shared" si="19"/>
        <v>0.96821145918548757</v>
      </c>
      <c r="G234" s="28">
        <f t="shared" si="19"/>
        <v>0.783580195803807</v>
      </c>
      <c r="H234" s="28">
        <f t="shared" si="19"/>
        <v>0.67320996462130034</v>
      </c>
      <c r="I234" s="28">
        <f t="shared" si="19"/>
        <v>0.95984263667522962</v>
      </c>
      <c r="J234" s="28">
        <f t="shared" si="19"/>
        <v>0.95361406850925046</v>
      </c>
      <c r="K234" s="28">
        <f t="shared" si="19"/>
        <v>0.91113921707917089</v>
      </c>
      <c r="L234" s="28">
        <f t="shared" si="19"/>
        <v>0.87704039199013506</v>
      </c>
      <c r="M234" s="28">
        <f t="shared" si="19"/>
        <v>0.80158841967355143</v>
      </c>
      <c r="N234" s="28">
        <f t="shared" si="19"/>
        <v>0.52174565334927769</v>
      </c>
      <c r="O234" s="39">
        <f t="shared" si="18"/>
        <v>9.7596199999999946</v>
      </c>
    </row>
    <row r="235" spans="1:15" x14ac:dyDescent="0.2">
      <c r="A235" s="10">
        <v>1024</v>
      </c>
      <c r="B235" s="10" t="s">
        <v>33</v>
      </c>
      <c r="C235" s="28">
        <f t="shared" si="19"/>
        <v>9.7987822291733657</v>
      </c>
      <c r="D235" s="28">
        <f t="shared" si="19"/>
        <v>10.399980830727642</v>
      </c>
      <c r="E235" s="28">
        <f t="shared" si="19"/>
        <v>9.8247228392244601</v>
      </c>
      <c r="F235" s="28">
        <f t="shared" si="19"/>
        <v>10.129740140288849</v>
      </c>
      <c r="G235" s="28">
        <f t="shared" si="19"/>
        <v>11.009541215262896</v>
      </c>
      <c r="H235" s="28">
        <f t="shared" si="19"/>
        <v>9.3538021043132549</v>
      </c>
      <c r="I235" s="28">
        <f t="shared" si="19"/>
        <v>11.21974450449024</v>
      </c>
      <c r="J235" s="28">
        <f t="shared" si="19"/>
        <v>10.615402062463177</v>
      </c>
      <c r="K235" s="28">
        <f t="shared" si="19"/>
        <v>11.098882338515496</v>
      </c>
      <c r="L235" s="28">
        <f t="shared" si="19"/>
        <v>10.839803882068225</v>
      </c>
      <c r="M235" s="28">
        <f t="shared" si="19"/>
        <v>9.894177696991262</v>
      </c>
      <c r="N235" s="28">
        <f t="shared" si="19"/>
        <v>9.8909201564811315</v>
      </c>
      <c r="O235" s="39">
        <f t="shared" si="18"/>
        <v>124.07550000000001</v>
      </c>
    </row>
    <row r="236" spans="1:15" x14ac:dyDescent="0.2">
      <c r="A236" s="10">
        <v>1025</v>
      </c>
      <c r="B236" s="10" t="s">
        <v>34</v>
      </c>
      <c r="C236" s="28">
        <f t="shared" si="19"/>
        <v>0.91233198995292009</v>
      </c>
      <c r="D236" s="28">
        <f t="shared" si="19"/>
        <v>0.87633239497557625</v>
      </c>
      <c r="E236" s="28">
        <f t="shared" si="19"/>
        <v>0.52358797256835321</v>
      </c>
      <c r="F236" s="28">
        <f t="shared" si="19"/>
        <v>0.90187812053627137</v>
      </c>
      <c r="G236" s="28">
        <f t="shared" si="19"/>
        <v>0.89565930569566476</v>
      </c>
      <c r="H236" s="28">
        <f t="shared" si="19"/>
        <v>0.81032775591428741</v>
      </c>
      <c r="I236" s="28">
        <f t="shared" si="19"/>
        <v>1.1335815140655836</v>
      </c>
      <c r="J236" s="28">
        <f t="shared" si="19"/>
        <v>1.1862940537956144</v>
      </c>
      <c r="K236" s="28">
        <f t="shared" si="19"/>
        <v>1.0732882384623477</v>
      </c>
      <c r="L236" s="28">
        <f t="shared" si="19"/>
        <v>1.0630442388315533</v>
      </c>
      <c r="M236" s="28">
        <f t="shared" si="19"/>
        <v>0.88519009171355456</v>
      </c>
      <c r="N236" s="28">
        <f t="shared" si="19"/>
        <v>0.52282432348827945</v>
      </c>
      <c r="O236" s="39">
        <f t="shared" si="18"/>
        <v>10.784340000000006</v>
      </c>
    </row>
    <row r="237" spans="1:15" x14ac:dyDescent="0.2">
      <c r="A237" s="10">
        <v>1026</v>
      </c>
      <c r="B237" s="10" t="s">
        <v>35</v>
      </c>
      <c r="C237" s="28">
        <f t="shared" si="19"/>
        <v>0.34571650424260358</v>
      </c>
      <c r="D237" s="28">
        <f t="shared" si="19"/>
        <v>0.32987568303360026</v>
      </c>
      <c r="E237" s="28">
        <f t="shared" si="19"/>
        <v>0.28476666746360713</v>
      </c>
      <c r="F237" s="28">
        <f t="shared" si="19"/>
        <v>0.30674469002692395</v>
      </c>
      <c r="G237" s="28">
        <f t="shared" si="19"/>
        <v>0.28992477410666939</v>
      </c>
      <c r="H237" s="28">
        <f t="shared" si="19"/>
        <v>0.25845812633410381</v>
      </c>
      <c r="I237" s="28">
        <f t="shared" si="19"/>
        <v>0.43256041987789423</v>
      </c>
      <c r="J237" s="28">
        <f t="shared" si="19"/>
        <v>0.22246676537983823</v>
      </c>
      <c r="K237" s="28">
        <f t="shared" si="19"/>
        <v>0.36098469057322347</v>
      </c>
      <c r="L237" s="28">
        <f t="shared" si="19"/>
        <v>0.34036502063228435</v>
      </c>
      <c r="M237" s="28">
        <f t="shared" si="19"/>
        <v>0.27224271052062521</v>
      </c>
      <c r="N237" s="28">
        <f t="shared" si="19"/>
        <v>0.25047394780862742</v>
      </c>
      <c r="O237" s="39">
        <f t="shared" si="18"/>
        <v>3.6945800000000015</v>
      </c>
    </row>
    <row r="238" spans="1:15" x14ac:dyDescent="0.2">
      <c r="A238" s="10">
        <v>1027</v>
      </c>
      <c r="B238" s="10" t="s">
        <v>36</v>
      </c>
      <c r="C238" s="28">
        <f t="shared" si="19"/>
        <v>0.45227222045802018</v>
      </c>
      <c r="D238" s="28">
        <f t="shared" si="19"/>
        <v>0.52126374295873035</v>
      </c>
      <c r="E238" s="28">
        <f t="shared" si="19"/>
        <v>0.37311319446891245</v>
      </c>
      <c r="F238" s="28">
        <f t="shared" si="19"/>
        <v>0.4811644138125214</v>
      </c>
      <c r="G238" s="28">
        <f t="shared" si="19"/>
        <v>0.45216300019083233</v>
      </c>
      <c r="H238" s="28">
        <f t="shared" si="19"/>
        <v>0.41277918535607727</v>
      </c>
      <c r="I238" s="28">
        <f t="shared" si="19"/>
        <v>0.5756136172326598</v>
      </c>
      <c r="J238" s="28">
        <f t="shared" si="19"/>
        <v>0.60102895918049082</v>
      </c>
      <c r="K238" s="28">
        <f t="shared" si="19"/>
        <v>0.52584714277893707</v>
      </c>
      <c r="L238" s="28">
        <f t="shared" si="19"/>
        <v>0.46104396130012248</v>
      </c>
      <c r="M238" s="28">
        <f t="shared" si="19"/>
        <v>0.4370247400153805</v>
      </c>
      <c r="N238" s="28">
        <f t="shared" si="19"/>
        <v>0.29442582224731562</v>
      </c>
      <c r="O238" s="39">
        <f t="shared" si="18"/>
        <v>5.5877400000000002</v>
      </c>
    </row>
    <row r="239" spans="1:15" x14ac:dyDescent="0.2">
      <c r="A239" s="10">
        <v>1028</v>
      </c>
      <c r="B239" s="10" t="s">
        <v>37</v>
      </c>
      <c r="C239" s="28">
        <f t="shared" si="19"/>
        <v>4.2795617011301763</v>
      </c>
      <c r="D239" s="28">
        <f t="shared" si="19"/>
        <v>4.1524903010805359</v>
      </c>
      <c r="E239" s="28">
        <f t="shared" si="19"/>
        <v>4.1258476722795328</v>
      </c>
      <c r="F239" s="28">
        <f t="shared" si="19"/>
        <v>4.7420800156633458</v>
      </c>
      <c r="G239" s="28">
        <f t="shared" si="19"/>
        <v>4.6095909514820104</v>
      </c>
      <c r="H239" s="28">
        <f t="shared" si="19"/>
        <v>3.8069606091922781</v>
      </c>
      <c r="I239" s="28">
        <f t="shared" si="19"/>
        <v>5.0346139147735842</v>
      </c>
      <c r="J239" s="28">
        <f t="shared" si="19"/>
        <v>3.9757268243824253</v>
      </c>
      <c r="K239" s="28">
        <f t="shared" si="19"/>
        <v>5.1532386913849511</v>
      </c>
      <c r="L239" s="28">
        <f t="shared" si="19"/>
        <v>4.8438041272798902</v>
      </c>
      <c r="M239" s="28">
        <f t="shared" si="19"/>
        <v>4.4585187572380338</v>
      </c>
      <c r="N239" s="28">
        <f t="shared" si="19"/>
        <v>3.5175664341132395</v>
      </c>
      <c r="O239" s="39">
        <f t="shared" si="18"/>
        <v>52.7</v>
      </c>
    </row>
    <row r="240" spans="1:15" x14ac:dyDescent="0.2">
      <c r="A240" s="10">
        <v>1029</v>
      </c>
      <c r="B240" s="10" t="s">
        <v>38</v>
      </c>
      <c r="C240" s="28">
        <f t="shared" si="19"/>
        <v>0.45282032164910357</v>
      </c>
      <c r="D240" s="28">
        <f t="shared" si="19"/>
        <v>0.44153685135253362</v>
      </c>
      <c r="E240" s="28">
        <f t="shared" si="19"/>
        <v>0.40786849522152568</v>
      </c>
      <c r="F240" s="28">
        <f t="shared" si="19"/>
        <v>0.49914854350918292</v>
      </c>
      <c r="G240" s="28">
        <f t="shared" si="19"/>
        <v>0.49899503918723254</v>
      </c>
      <c r="H240" s="28">
        <f t="shared" si="19"/>
        <v>0.43540985554329947</v>
      </c>
      <c r="I240" s="28">
        <f t="shared" si="19"/>
        <v>0.55220315439142276</v>
      </c>
      <c r="J240" s="28">
        <f t="shared" si="19"/>
        <v>0.67822310959983156</v>
      </c>
      <c r="K240" s="28">
        <f t="shared" si="19"/>
        <v>0.56905740236570801</v>
      </c>
      <c r="L240" s="28">
        <f t="shared" si="19"/>
        <v>0.36098211407174385</v>
      </c>
      <c r="M240" s="28">
        <f t="shared" si="19"/>
        <v>0.43789955889987597</v>
      </c>
      <c r="N240" s="28">
        <f t="shared" si="19"/>
        <v>0.31185555420853794</v>
      </c>
      <c r="O240" s="39">
        <f t="shared" si="18"/>
        <v>5.6459999999999972</v>
      </c>
    </row>
    <row r="241" spans="1:31" x14ac:dyDescent="0.2">
      <c r="A241" s="15">
        <v>1030</v>
      </c>
      <c r="B241" s="15" t="s">
        <v>18</v>
      </c>
      <c r="C241" s="30">
        <f t="shared" si="19"/>
        <v>0.53514294835415999</v>
      </c>
      <c r="D241" s="30">
        <f t="shared" si="19"/>
        <v>0.53644679345107193</v>
      </c>
      <c r="E241" s="30">
        <f t="shared" si="19"/>
        <v>0.44176585181606998</v>
      </c>
      <c r="F241" s="30">
        <f t="shared" si="19"/>
        <v>0.36340917309485055</v>
      </c>
      <c r="G241" s="30">
        <f t="shared" si="19"/>
        <v>0.60382333872055971</v>
      </c>
      <c r="H241" s="30">
        <f t="shared" si="19"/>
        <v>0.50002184094958513</v>
      </c>
      <c r="I241" s="30">
        <f t="shared" si="19"/>
        <v>0.72828706606012916</v>
      </c>
      <c r="J241" s="30">
        <f t="shared" si="19"/>
        <v>0.72799967005750299</v>
      </c>
      <c r="K241" s="30">
        <f t="shared" si="19"/>
        <v>0.73240276540309146</v>
      </c>
      <c r="L241" s="30">
        <f t="shared" si="19"/>
        <v>0.39101519238882287</v>
      </c>
      <c r="M241" s="30">
        <f t="shared" si="19"/>
        <v>0.50012211841160414</v>
      </c>
      <c r="N241" s="30">
        <f t="shared" si="19"/>
        <v>0.46629324129255256</v>
      </c>
      <c r="O241" s="40">
        <f t="shared" si="18"/>
        <v>6.5267299999999997</v>
      </c>
    </row>
    <row r="242" spans="1:31" x14ac:dyDescent="0.2">
      <c r="A242" s="4">
        <v>10300</v>
      </c>
      <c r="B242" s="4" t="s">
        <v>55</v>
      </c>
      <c r="C242" s="25">
        <f>SUM(C214:C241)</f>
        <v>93.803839298806821</v>
      </c>
      <c r="D242" s="25">
        <f t="shared" ref="D242:O242" si="20">SUM(D214:D241)</f>
        <v>98.381220817329762</v>
      </c>
      <c r="E242" s="25">
        <f t="shared" si="20"/>
        <v>92.971010895633327</v>
      </c>
      <c r="F242" s="25">
        <f t="shared" si="20"/>
        <v>103.90169733164996</v>
      </c>
      <c r="G242" s="25">
        <f t="shared" si="20"/>
        <v>100.57467381992443</v>
      </c>
      <c r="H242" s="25">
        <f t="shared" si="20"/>
        <v>89.155140370053076</v>
      </c>
      <c r="I242" s="25">
        <f t="shared" si="20"/>
        <v>114.44865800623053</v>
      </c>
      <c r="J242" s="25">
        <f t="shared" si="20"/>
        <v>112.40794583916043</v>
      </c>
      <c r="K242" s="25">
        <f t="shared" si="20"/>
        <v>107.00588843825157</v>
      </c>
      <c r="L242" s="25">
        <f t="shared" si="20"/>
        <v>99.601508592868711</v>
      </c>
      <c r="M242" s="25">
        <f t="shared" si="20"/>
        <v>95.450848615678694</v>
      </c>
      <c r="N242" s="25">
        <f t="shared" si="20"/>
        <v>85.297567974412431</v>
      </c>
      <c r="O242" s="25">
        <f t="shared" si="20"/>
        <v>1192.9999999999995</v>
      </c>
    </row>
    <row r="243" spans="1:31" x14ac:dyDescent="0.2">
      <c r="A243" s="32"/>
      <c r="B243" s="32"/>
      <c r="C243"/>
      <c r="D243"/>
      <c r="E243"/>
      <c r="F243"/>
      <c r="G243"/>
      <c r="H243"/>
      <c r="I243"/>
      <c r="J243"/>
      <c r="K243"/>
      <c r="L243"/>
      <c r="M243"/>
      <c r="N243"/>
      <c r="O243" s="32"/>
    </row>
    <row r="244" spans="1:31" x14ac:dyDescent="0.2">
      <c r="A244" s="3" t="s">
        <v>52</v>
      </c>
      <c r="B244" s="3" t="s">
        <v>93</v>
      </c>
      <c r="C244" s="3" t="s">
        <v>0</v>
      </c>
      <c r="D244" s="3" t="s">
        <v>1</v>
      </c>
      <c r="E244" s="3" t="s">
        <v>2</v>
      </c>
      <c r="F244" s="3" t="s">
        <v>3</v>
      </c>
      <c r="G244" s="3" t="s">
        <v>4</v>
      </c>
      <c r="H244" s="3" t="s">
        <v>5</v>
      </c>
      <c r="I244" s="3" t="s">
        <v>6</v>
      </c>
      <c r="J244" s="3" t="s">
        <v>7</v>
      </c>
      <c r="K244" s="3" t="s">
        <v>8</v>
      </c>
      <c r="L244" s="3" t="s">
        <v>9</v>
      </c>
      <c r="M244" s="3" t="s">
        <v>10</v>
      </c>
      <c r="N244" s="3" t="s">
        <v>11</v>
      </c>
      <c r="O244" s="3" t="s">
        <v>55</v>
      </c>
      <c r="Q244" s="3" t="s">
        <v>52</v>
      </c>
      <c r="R244" s="3" t="s">
        <v>93</v>
      </c>
      <c r="S244" s="3" t="s">
        <v>0</v>
      </c>
      <c r="T244" s="3" t="s">
        <v>1</v>
      </c>
      <c r="U244" s="3" t="s">
        <v>2</v>
      </c>
      <c r="V244" s="3" t="s">
        <v>3</v>
      </c>
      <c r="W244" s="3" t="s">
        <v>4</v>
      </c>
      <c r="X244" s="3" t="s">
        <v>5</v>
      </c>
      <c r="Y244" s="3" t="s">
        <v>6</v>
      </c>
      <c r="Z244" s="3" t="s">
        <v>7</v>
      </c>
      <c r="AA244" s="3" t="s">
        <v>8</v>
      </c>
      <c r="AB244" s="3" t="s">
        <v>9</v>
      </c>
      <c r="AC244" s="3" t="s">
        <v>10</v>
      </c>
      <c r="AD244" s="3" t="s">
        <v>11</v>
      </c>
      <c r="AE244" s="3" t="s">
        <v>55</v>
      </c>
    </row>
    <row r="245" spans="1:31" x14ac:dyDescent="0.2">
      <c r="A245" s="7">
        <v>1004</v>
      </c>
      <c r="B245" s="7" t="s">
        <v>94</v>
      </c>
      <c r="C245" s="8">
        <f>+S245</f>
        <v>32</v>
      </c>
      <c r="D245" s="8">
        <f t="shared" ref="D245:D261" si="21">+C245+T245</f>
        <v>64</v>
      </c>
      <c r="E245" s="8">
        <f t="shared" ref="E245:N260" si="22">+D245+U245</f>
        <v>96</v>
      </c>
      <c r="F245" s="8">
        <f t="shared" si="22"/>
        <v>128</v>
      </c>
      <c r="G245" s="8">
        <f t="shared" si="22"/>
        <v>160</v>
      </c>
      <c r="H245" s="8">
        <f t="shared" si="22"/>
        <v>191</v>
      </c>
      <c r="I245" s="8">
        <f t="shared" si="22"/>
        <v>223</v>
      </c>
      <c r="J245" s="8">
        <f t="shared" si="22"/>
        <v>287</v>
      </c>
      <c r="K245" s="8">
        <f t="shared" si="22"/>
        <v>351</v>
      </c>
      <c r="L245" s="8">
        <f t="shared" si="22"/>
        <v>447</v>
      </c>
      <c r="M245" s="8">
        <f t="shared" si="22"/>
        <v>542</v>
      </c>
      <c r="N245" s="8">
        <f t="shared" si="22"/>
        <v>638</v>
      </c>
      <c r="O245" s="9"/>
      <c r="Q245" s="7">
        <v>1004</v>
      </c>
      <c r="R245" s="7" t="s">
        <v>94</v>
      </c>
      <c r="S245" s="8">
        <v>32</v>
      </c>
      <c r="T245" s="8">
        <v>32</v>
      </c>
      <c r="U245" s="8">
        <v>32</v>
      </c>
      <c r="V245" s="8">
        <v>32</v>
      </c>
      <c r="W245" s="8">
        <v>32</v>
      </c>
      <c r="X245" s="8">
        <v>31</v>
      </c>
      <c r="Y245" s="8">
        <v>32</v>
      </c>
      <c r="Z245" s="8">
        <v>64</v>
      </c>
      <c r="AA245" s="8">
        <v>64</v>
      </c>
      <c r="AB245" s="8">
        <v>96</v>
      </c>
      <c r="AC245" s="8">
        <v>95</v>
      </c>
      <c r="AD245" s="8">
        <v>96</v>
      </c>
      <c r="AE245" s="9">
        <f>SUM(S245:AD245)</f>
        <v>638</v>
      </c>
    </row>
    <row r="246" spans="1:31" x14ac:dyDescent="0.2">
      <c r="A246" s="10">
        <v>1005</v>
      </c>
      <c r="B246" s="10" t="s">
        <v>13</v>
      </c>
      <c r="C246" s="11">
        <f t="shared" ref="C246:C271" si="23">+S246</f>
        <v>1</v>
      </c>
      <c r="D246" s="11">
        <f t="shared" si="21"/>
        <v>2</v>
      </c>
      <c r="E246" s="11">
        <f t="shared" si="22"/>
        <v>4</v>
      </c>
      <c r="F246" s="11">
        <f t="shared" si="22"/>
        <v>5</v>
      </c>
      <c r="G246" s="11">
        <f t="shared" si="22"/>
        <v>6</v>
      </c>
      <c r="H246" s="11">
        <f t="shared" si="22"/>
        <v>7</v>
      </c>
      <c r="I246" s="11">
        <f t="shared" si="22"/>
        <v>8</v>
      </c>
      <c r="J246" s="11">
        <f t="shared" si="22"/>
        <v>11</v>
      </c>
      <c r="K246" s="11">
        <f t="shared" si="22"/>
        <v>13</v>
      </c>
      <c r="L246" s="11">
        <f t="shared" si="22"/>
        <v>17</v>
      </c>
      <c r="M246" s="11">
        <f t="shared" si="22"/>
        <v>20</v>
      </c>
      <c r="N246" s="11">
        <f t="shared" si="22"/>
        <v>24</v>
      </c>
      <c r="O246" s="12"/>
      <c r="Q246" s="10">
        <v>1005</v>
      </c>
      <c r="R246" s="10" t="s">
        <v>13</v>
      </c>
      <c r="S246" s="11">
        <v>1</v>
      </c>
      <c r="T246" s="11">
        <v>1</v>
      </c>
      <c r="U246" s="11">
        <v>2</v>
      </c>
      <c r="V246" s="11">
        <v>1</v>
      </c>
      <c r="W246" s="11">
        <v>1</v>
      </c>
      <c r="X246" s="11">
        <v>1</v>
      </c>
      <c r="Y246" s="11">
        <v>1</v>
      </c>
      <c r="Z246" s="11">
        <v>3</v>
      </c>
      <c r="AA246" s="11">
        <v>2</v>
      </c>
      <c r="AB246" s="11">
        <v>4</v>
      </c>
      <c r="AC246" s="11">
        <v>3</v>
      </c>
      <c r="AD246" s="11">
        <v>4</v>
      </c>
      <c r="AE246" s="12">
        <f t="shared" ref="AE246:AE272" si="24">SUM(S246:AD246)</f>
        <v>24</v>
      </c>
    </row>
    <row r="247" spans="1:31" x14ac:dyDescent="0.2">
      <c r="A247" s="10">
        <v>1006</v>
      </c>
      <c r="B247" s="10" t="s">
        <v>14</v>
      </c>
      <c r="C247" s="11">
        <f t="shared" si="23"/>
        <v>4</v>
      </c>
      <c r="D247" s="11">
        <f t="shared" si="21"/>
        <v>8</v>
      </c>
      <c r="E247" s="11">
        <f t="shared" si="22"/>
        <v>12</v>
      </c>
      <c r="F247" s="11">
        <f t="shared" si="22"/>
        <v>16</v>
      </c>
      <c r="G247" s="11">
        <f t="shared" si="22"/>
        <v>20</v>
      </c>
      <c r="H247" s="11">
        <f t="shared" si="22"/>
        <v>24</v>
      </c>
      <c r="I247" s="11">
        <f t="shared" si="22"/>
        <v>28</v>
      </c>
      <c r="J247" s="11">
        <f t="shared" si="22"/>
        <v>36</v>
      </c>
      <c r="K247" s="11">
        <f t="shared" si="22"/>
        <v>44</v>
      </c>
      <c r="L247" s="11">
        <f t="shared" si="22"/>
        <v>56</v>
      </c>
      <c r="M247" s="11">
        <f t="shared" si="22"/>
        <v>68</v>
      </c>
      <c r="N247" s="11">
        <f t="shared" si="22"/>
        <v>80</v>
      </c>
      <c r="O247" s="12"/>
      <c r="Q247" s="10">
        <v>1006</v>
      </c>
      <c r="R247" s="10" t="s">
        <v>14</v>
      </c>
      <c r="S247" s="11">
        <v>4</v>
      </c>
      <c r="T247" s="11">
        <v>4</v>
      </c>
      <c r="U247" s="11">
        <v>4</v>
      </c>
      <c r="V247" s="11">
        <v>4</v>
      </c>
      <c r="W247" s="11">
        <v>4</v>
      </c>
      <c r="X247" s="11">
        <v>4</v>
      </c>
      <c r="Y247" s="11">
        <v>4</v>
      </c>
      <c r="Z247" s="11">
        <v>8</v>
      </c>
      <c r="AA247" s="11">
        <v>8</v>
      </c>
      <c r="AB247" s="11">
        <v>12</v>
      </c>
      <c r="AC247" s="11">
        <v>12</v>
      </c>
      <c r="AD247" s="11">
        <v>12</v>
      </c>
      <c r="AE247" s="12">
        <f t="shared" si="24"/>
        <v>80</v>
      </c>
    </row>
    <row r="248" spans="1:31" x14ac:dyDescent="0.2">
      <c r="A248" s="10">
        <v>1007</v>
      </c>
      <c r="B248" s="10" t="s">
        <v>15</v>
      </c>
      <c r="C248" s="11">
        <f t="shared" si="23"/>
        <v>0</v>
      </c>
      <c r="D248" s="11">
        <f t="shared" si="21"/>
        <v>0</v>
      </c>
      <c r="E248" s="11">
        <f t="shared" si="22"/>
        <v>0</v>
      </c>
      <c r="F248" s="11">
        <f t="shared" si="22"/>
        <v>0</v>
      </c>
      <c r="G248" s="11">
        <f t="shared" si="22"/>
        <v>0</v>
      </c>
      <c r="H248" s="11">
        <f t="shared" si="22"/>
        <v>0</v>
      </c>
      <c r="I248" s="11">
        <f t="shared" si="22"/>
        <v>0</v>
      </c>
      <c r="J248" s="11">
        <f t="shared" si="22"/>
        <v>0</v>
      </c>
      <c r="K248" s="11">
        <f t="shared" si="22"/>
        <v>0</v>
      </c>
      <c r="L248" s="11">
        <f t="shared" si="22"/>
        <v>0</v>
      </c>
      <c r="M248" s="11">
        <f t="shared" si="22"/>
        <v>0</v>
      </c>
      <c r="N248" s="11">
        <f t="shared" si="22"/>
        <v>0</v>
      </c>
      <c r="O248" s="12"/>
      <c r="Q248" s="10">
        <v>1007</v>
      </c>
      <c r="R248" s="10" t="s">
        <v>15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2">
        <f t="shared" si="24"/>
        <v>0</v>
      </c>
    </row>
    <row r="249" spans="1:31" x14ac:dyDescent="0.2">
      <c r="A249" s="10">
        <v>1008</v>
      </c>
      <c r="B249" s="10" t="s">
        <v>16</v>
      </c>
      <c r="C249" s="11">
        <f t="shared" si="23"/>
        <v>1</v>
      </c>
      <c r="D249" s="11">
        <f t="shared" si="21"/>
        <v>2</v>
      </c>
      <c r="E249" s="11">
        <f t="shared" si="22"/>
        <v>4</v>
      </c>
      <c r="F249" s="11">
        <f t="shared" si="22"/>
        <v>5</v>
      </c>
      <c r="G249" s="11">
        <f t="shared" si="22"/>
        <v>6</v>
      </c>
      <c r="H249" s="11">
        <f t="shared" si="22"/>
        <v>7</v>
      </c>
      <c r="I249" s="11">
        <f t="shared" si="22"/>
        <v>8</v>
      </c>
      <c r="J249" s="11">
        <f t="shared" si="22"/>
        <v>11</v>
      </c>
      <c r="K249" s="11">
        <f t="shared" si="22"/>
        <v>13</v>
      </c>
      <c r="L249" s="11">
        <f t="shared" si="22"/>
        <v>17</v>
      </c>
      <c r="M249" s="11">
        <f t="shared" si="22"/>
        <v>20</v>
      </c>
      <c r="N249" s="11">
        <f t="shared" si="22"/>
        <v>24</v>
      </c>
      <c r="O249" s="12"/>
      <c r="Q249" s="10">
        <v>1008</v>
      </c>
      <c r="R249" s="10" t="s">
        <v>16</v>
      </c>
      <c r="S249" s="11">
        <v>1</v>
      </c>
      <c r="T249" s="11">
        <v>1</v>
      </c>
      <c r="U249" s="11">
        <v>2</v>
      </c>
      <c r="V249" s="11">
        <v>1</v>
      </c>
      <c r="W249" s="11">
        <v>1</v>
      </c>
      <c r="X249" s="11">
        <v>1</v>
      </c>
      <c r="Y249" s="11">
        <v>1</v>
      </c>
      <c r="Z249" s="11">
        <v>3</v>
      </c>
      <c r="AA249" s="11">
        <v>2</v>
      </c>
      <c r="AB249" s="11">
        <v>4</v>
      </c>
      <c r="AC249" s="11">
        <v>3</v>
      </c>
      <c r="AD249" s="11">
        <v>4</v>
      </c>
      <c r="AE249" s="12">
        <f t="shared" si="24"/>
        <v>24</v>
      </c>
    </row>
    <row r="250" spans="1:31" x14ac:dyDescent="0.2">
      <c r="A250" s="10">
        <v>1009</v>
      </c>
      <c r="B250" s="10" t="s">
        <v>17</v>
      </c>
      <c r="C250" s="11">
        <f t="shared" si="23"/>
        <v>9</v>
      </c>
      <c r="D250" s="11">
        <f t="shared" si="21"/>
        <v>18</v>
      </c>
      <c r="E250" s="11">
        <f t="shared" si="22"/>
        <v>26</v>
      </c>
      <c r="F250" s="11">
        <f t="shared" si="22"/>
        <v>35</v>
      </c>
      <c r="G250" s="11">
        <f t="shared" si="22"/>
        <v>44</v>
      </c>
      <c r="H250" s="11">
        <f t="shared" si="22"/>
        <v>53</v>
      </c>
      <c r="I250" s="11">
        <f t="shared" si="22"/>
        <v>61</v>
      </c>
      <c r="J250" s="11">
        <f t="shared" si="22"/>
        <v>79</v>
      </c>
      <c r="K250" s="11">
        <f t="shared" si="22"/>
        <v>96</v>
      </c>
      <c r="L250" s="11">
        <f t="shared" si="22"/>
        <v>123</v>
      </c>
      <c r="M250" s="11">
        <f t="shared" si="22"/>
        <v>149</v>
      </c>
      <c r="N250" s="11">
        <f t="shared" si="22"/>
        <v>175</v>
      </c>
      <c r="O250" s="12"/>
      <c r="Q250" s="10">
        <v>1009</v>
      </c>
      <c r="R250" s="10" t="s">
        <v>17</v>
      </c>
      <c r="S250" s="11">
        <v>9</v>
      </c>
      <c r="T250" s="11">
        <v>9</v>
      </c>
      <c r="U250" s="11">
        <v>8</v>
      </c>
      <c r="V250" s="11">
        <v>9</v>
      </c>
      <c r="W250" s="11">
        <v>9</v>
      </c>
      <c r="X250" s="11">
        <v>9</v>
      </c>
      <c r="Y250" s="11">
        <v>8</v>
      </c>
      <c r="Z250" s="11">
        <v>18</v>
      </c>
      <c r="AA250" s="11">
        <v>17</v>
      </c>
      <c r="AB250" s="11">
        <v>27</v>
      </c>
      <c r="AC250" s="11">
        <v>26</v>
      </c>
      <c r="AD250" s="11">
        <v>26</v>
      </c>
      <c r="AE250" s="12">
        <f t="shared" si="24"/>
        <v>175</v>
      </c>
    </row>
    <row r="251" spans="1:31" x14ac:dyDescent="0.2">
      <c r="A251" s="10">
        <v>1010</v>
      </c>
      <c r="B251" s="10" t="s">
        <v>19</v>
      </c>
      <c r="C251" s="11">
        <f t="shared" si="23"/>
        <v>1</v>
      </c>
      <c r="D251" s="11">
        <f t="shared" si="21"/>
        <v>1</v>
      </c>
      <c r="E251" s="11">
        <f t="shared" si="22"/>
        <v>2</v>
      </c>
      <c r="F251" s="11">
        <f t="shared" si="22"/>
        <v>2</v>
      </c>
      <c r="G251" s="11">
        <f t="shared" si="22"/>
        <v>3</v>
      </c>
      <c r="H251" s="11">
        <f t="shared" si="22"/>
        <v>3</v>
      </c>
      <c r="I251" s="11">
        <f t="shared" si="22"/>
        <v>4</v>
      </c>
      <c r="J251" s="11">
        <f t="shared" si="22"/>
        <v>5</v>
      </c>
      <c r="K251" s="11">
        <f t="shared" si="22"/>
        <v>6</v>
      </c>
      <c r="L251" s="11">
        <f t="shared" si="22"/>
        <v>7</v>
      </c>
      <c r="M251" s="11">
        <f t="shared" si="22"/>
        <v>9</v>
      </c>
      <c r="N251" s="11">
        <f t="shared" si="22"/>
        <v>10</v>
      </c>
      <c r="O251" s="12"/>
      <c r="Q251" s="10">
        <v>1010</v>
      </c>
      <c r="R251" s="10" t="s">
        <v>19</v>
      </c>
      <c r="S251" s="11">
        <v>1</v>
      </c>
      <c r="T251" s="11">
        <v>0</v>
      </c>
      <c r="U251" s="11">
        <v>1</v>
      </c>
      <c r="V251" s="11">
        <v>0</v>
      </c>
      <c r="W251" s="11">
        <v>1</v>
      </c>
      <c r="X251" s="11">
        <v>0</v>
      </c>
      <c r="Y251" s="11">
        <v>1</v>
      </c>
      <c r="Z251" s="11">
        <v>1</v>
      </c>
      <c r="AA251" s="11">
        <v>1</v>
      </c>
      <c r="AB251" s="11">
        <v>1</v>
      </c>
      <c r="AC251" s="11">
        <v>2</v>
      </c>
      <c r="AD251" s="11">
        <v>1</v>
      </c>
      <c r="AE251" s="12">
        <f t="shared" si="24"/>
        <v>10</v>
      </c>
    </row>
    <row r="252" spans="1:31" x14ac:dyDescent="0.2">
      <c r="A252" s="10">
        <v>1011</v>
      </c>
      <c r="B252" s="10" t="s">
        <v>20</v>
      </c>
      <c r="C252" s="11">
        <f t="shared" si="23"/>
        <v>0</v>
      </c>
      <c r="D252" s="11">
        <f t="shared" si="21"/>
        <v>0</v>
      </c>
      <c r="E252" s="11">
        <f t="shared" si="22"/>
        <v>0</v>
      </c>
      <c r="F252" s="11">
        <f t="shared" si="22"/>
        <v>0</v>
      </c>
      <c r="G252" s="11">
        <f t="shared" si="22"/>
        <v>0</v>
      </c>
      <c r="H252" s="11">
        <f t="shared" si="22"/>
        <v>0</v>
      </c>
      <c r="I252" s="11">
        <f t="shared" si="22"/>
        <v>0</v>
      </c>
      <c r="J252" s="11">
        <f t="shared" si="22"/>
        <v>0</v>
      </c>
      <c r="K252" s="11">
        <f t="shared" si="22"/>
        <v>0</v>
      </c>
      <c r="L252" s="11">
        <f t="shared" si="22"/>
        <v>0</v>
      </c>
      <c r="M252" s="11">
        <f t="shared" si="22"/>
        <v>0</v>
      </c>
      <c r="N252" s="11">
        <f t="shared" si="22"/>
        <v>0</v>
      </c>
      <c r="O252" s="12"/>
      <c r="Q252" s="10">
        <v>1011</v>
      </c>
      <c r="R252" s="10" t="s">
        <v>20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2">
        <f t="shared" si="24"/>
        <v>0</v>
      </c>
    </row>
    <row r="253" spans="1:31" x14ac:dyDescent="0.2">
      <c r="A253" s="10">
        <v>1012</v>
      </c>
      <c r="B253" s="10" t="s">
        <v>21</v>
      </c>
      <c r="C253" s="11">
        <f t="shared" si="23"/>
        <v>8</v>
      </c>
      <c r="D253" s="11">
        <f t="shared" si="21"/>
        <v>15</v>
      </c>
      <c r="E253" s="11">
        <f t="shared" si="22"/>
        <v>23</v>
      </c>
      <c r="F253" s="11">
        <f t="shared" si="22"/>
        <v>31</v>
      </c>
      <c r="G253" s="11">
        <f t="shared" si="22"/>
        <v>38</v>
      </c>
      <c r="H253" s="11">
        <f t="shared" si="22"/>
        <v>46</v>
      </c>
      <c r="I253" s="11">
        <f t="shared" si="22"/>
        <v>54</v>
      </c>
      <c r="J253" s="11">
        <f t="shared" si="22"/>
        <v>69</v>
      </c>
      <c r="K253" s="11">
        <f t="shared" si="22"/>
        <v>84</v>
      </c>
      <c r="L253" s="11">
        <f t="shared" si="22"/>
        <v>107</v>
      </c>
      <c r="M253" s="11">
        <f t="shared" si="22"/>
        <v>130</v>
      </c>
      <c r="N253" s="11">
        <f t="shared" si="22"/>
        <v>153</v>
      </c>
      <c r="O253" s="12"/>
      <c r="Q253" s="10">
        <v>1012</v>
      </c>
      <c r="R253" s="10" t="s">
        <v>21</v>
      </c>
      <c r="S253" s="11">
        <v>8</v>
      </c>
      <c r="T253" s="11">
        <v>7</v>
      </c>
      <c r="U253" s="11">
        <v>8</v>
      </c>
      <c r="V253" s="11">
        <v>8</v>
      </c>
      <c r="W253" s="11">
        <v>7</v>
      </c>
      <c r="X253" s="11">
        <v>8</v>
      </c>
      <c r="Y253" s="11">
        <v>8</v>
      </c>
      <c r="Z253" s="11">
        <v>15</v>
      </c>
      <c r="AA253" s="11">
        <v>15</v>
      </c>
      <c r="AB253" s="11">
        <v>23</v>
      </c>
      <c r="AC253" s="11">
        <v>23</v>
      </c>
      <c r="AD253" s="11">
        <v>23</v>
      </c>
      <c r="AE253" s="12">
        <f t="shared" si="24"/>
        <v>153</v>
      </c>
    </row>
    <row r="254" spans="1:31" x14ac:dyDescent="0.2">
      <c r="A254" s="10">
        <v>1013</v>
      </c>
      <c r="B254" s="10" t="s">
        <v>22</v>
      </c>
      <c r="C254" s="11">
        <f t="shared" si="23"/>
        <v>1</v>
      </c>
      <c r="D254" s="11">
        <f t="shared" si="21"/>
        <v>3</v>
      </c>
      <c r="E254" s="11">
        <f t="shared" si="22"/>
        <v>4</v>
      </c>
      <c r="F254" s="11">
        <f t="shared" si="22"/>
        <v>6</v>
      </c>
      <c r="G254" s="11">
        <f t="shared" si="22"/>
        <v>7</v>
      </c>
      <c r="H254" s="11">
        <f t="shared" si="22"/>
        <v>8</v>
      </c>
      <c r="I254" s="11">
        <f t="shared" si="22"/>
        <v>10</v>
      </c>
      <c r="J254" s="11">
        <f t="shared" si="22"/>
        <v>13</v>
      </c>
      <c r="K254" s="11">
        <f t="shared" si="22"/>
        <v>15</v>
      </c>
      <c r="L254" s="11">
        <f t="shared" si="22"/>
        <v>20</v>
      </c>
      <c r="M254" s="11">
        <f t="shared" si="22"/>
        <v>24</v>
      </c>
      <c r="N254" s="11">
        <f t="shared" si="22"/>
        <v>28</v>
      </c>
      <c r="O254" s="12"/>
      <c r="Q254" s="10">
        <v>1013</v>
      </c>
      <c r="R254" s="10" t="s">
        <v>22</v>
      </c>
      <c r="S254" s="11">
        <v>1</v>
      </c>
      <c r="T254" s="11">
        <v>2</v>
      </c>
      <c r="U254" s="11">
        <v>1</v>
      </c>
      <c r="V254" s="11">
        <v>2</v>
      </c>
      <c r="W254" s="11">
        <v>1</v>
      </c>
      <c r="X254" s="11">
        <v>1</v>
      </c>
      <c r="Y254" s="11">
        <v>2</v>
      </c>
      <c r="Z254" s="11">
        <v>3</v>
      </c>
      <c r="AA254" s="11">
        <v>2</v>
      </c>
      <c r="AB254" s="11">
        <v>5</v>
      </c>
      <c r="AC254" s="11">
        <v>4</v>
      </c>
      <c r="AD254" s="11">
        <v>4</v>
      </c>
      <c r="AE254" s="12">
        <f t="shared" si="24"/>
        <v>28</v>
      </c>
    </row>
    <row r="255" spans="1:31" x14ac:dyDescent="0.2">
      <c r="A255" s="10">
        <v>1014</v>
      </c>
      <c r="B255" s="10" t="s">
        <v>23</v>
      </c>
      <c r="C255" s="11">
        <f t="shared" si="23"/>
        <v>22</v>
      </c>
      <c r="D255" s="11">
        <f t="shared" si="21"/>
        <v>45</v>
      </c>
      <c r="E255" s="11">
        <f t="shared" si="22"/>
        <v>67</v>
      </c>
      <c r="F255" s="11">
        <f t="shared" si="22"/>
        <v>89</v>
      </c>
      <c r="G255" s="11">
        <f t="shared" si="22"/>
        <v>112</v>
      </c>
      <c r="H255" s="11">
        <f t="shared" si="22"/>
        <v>134</v>
      </c>
      <c r="I255" s="11">
        <f t="shared" si="22"/>
        <v>156</v>
      </c>
      <c r="J255" s="11">
        <f t="shared" si="22"/>
        <v>201</v>
      </c>
      <c r="K255" s="11">
        <f t="shared" si="22"/>
        <v>245</v>
      </c>
      <c r="L255" s="11">
        <f t="shared" si="22"/>
        <v>312</v>
      </c>
      <c r="M255" s="11">
        <f t="shared" si="22"/>
        <v>379</v>
      </c>
      <c r="N255" s="11">
        <f t="shared" si="22"/>
        <v>446</v>
      </c>
      <c r="O255" s="12"/>
      <c r="Q255" s="10">
        <v>1014</v>
      </c>
      <c r="R255" s="10" t="s">
        <v>23</v>
      </c>
      <c r="S255" s="11">
        <v>22</v>
      </c>
      <c r="T255" s="11">
        <v>23</v>
      </c>
      <c r="U255" s="11">
        <v>22</v>
      </c>
      <c r="V255" s="11">
        <v>22</v>
      </c>
      <c r="W255" s="11">
        <v>23</v>
      </c>
      <c r="X255" s="11">
        <v>22</v>
      </c>
      <c r="Y255" s="11">
        <v>22</v>
      </c>
      <c r="Z255" s="11">
        <v>45</v>
      </c>
      <c r="AA255" s="11">
        <v>44</v>
      </c>
      <c r="AB255" s="11">
        <v>67</v>
      </c>
      <c r="AC255" s="11">
        <v>67</v>
      </c>
      <c r="AD255" s="11">
        <v>67</v>
      </c>
      <c r="AE255" s="12">
        <f t="shared" si="24"/>
        <v>446</v>
      </c>
    </row>
    <row r="256" spans="1:31" x14ac:dyDescent="0.2">
      <c r="A256" s="10">
        <v>1015</v>
      </c>
      <c r="B256" s="10" t="s">
        <v>24</v>
      </c>
      <c r="C256" s="11">
        <f t="shared" si="23"/>
        <v>0</v>
      </c>
      <c r="D256" s="11">
        <f t="shared" si="21"/>
        <v>1</v>
      </c>
      <c r="E256" s="11">
        <f t="shared" si="22"/>
        <v>1</v>
      </c>
      <c r="F256" s="11">
        <f t="shared" si="22"/>
        <v>2</v>
      </c>
      <c r="G256" s="11">
        <f t="shared" si="22"/>
        <v>2</v>
      </c>
      <c r="H256" s="11">
        <f t="shared" si="22"/>
        <v>3</v>
      </c>
      <c r="I256" s="11">
        <f t="shared" si="22"/>
        <v>3</v>
      </c>
      <c r="J256" s="11">
        <f t="shared" si="22"/>
        <v>4</v>
      </c>
      <c r="K256" s="11">
        <f t="shared" si="22"/>
        <v>5</v>
      </c>
      <c r="L256" s="11">
        <f t="shared" si="22"/>
        <v>6</v>
      </c>
      <c r="M256" s="11">
        <f t="shared" si="22"/>
        <v>8</v>
      </c>
      <c r="N256" s="11">
        <f t="shared" si="22"/>
        <v>9</v>
      </c>
      <c r="O256" s="12"/>
      <c r="Q256" s="10">
        <v>1015</v>
      </c>
      <c r="R256" s="10" t="s">
        <v>24</v>
      </c>
      <c r="S256" s="11">
        <v>0</v>
      </c>
      <c r="T256" s="11">
        <v>1</v>
      </c>
      <c r="U256" s="11">
        <v>0</v>
      </c>
      <c r="V256" s="11">
        <v>1</v>
      </c>
      <c r="W256" s="11">
        <v>0</v>
      </c>
      <c r="X256" s="11">
        <v>1</v>
      </c>
      <c r="Y256" s="11">
        <v>0</v>
      </c>
      <c r="Z256" s="11">
        <v>1</v>
      </c>
      <c r="AA256" s="11">
        <v>1</v>
      </c>
      <c r="AB256" s="11">
        <v>1</v>
      </c>
      <c r="AC256" s="11">
        <v>2</v>
      </c>
      <c r="AD256" s="11">
        <v>1</v>
      </c>
      <c r="AE256" s="12">
        <f t="shared" si="24"/>
        <v>9</v>
      </c>
    </row>
    <row r="257" spans="1:31" x14ac:dyDescent="0.2">
      <c r="A257" s="10">
        <v>1016</v>
      </c>
      <c r="B257" s="10" t="s">
        <v>25</v>
      </c>
      <c r="C257" s="11">
        <f t="shared" si="23"/>
        <v>3</v>
      </c>
      <c r="D257" s="11">
        <f t="shared" si="21"/>
        <v>6</v>
      </c>
      <c r="E257" s="11">
        <f t="shared" si="22"/>
        <v>8</v>
      </c>
      <c r="F257" s="11">
        <f t="shared" si="22"/>
        <v>11</v>
      </c>
      <c r="G257" s="11">
        <f t="shared" si="22"/>
        <v>14</v>
      </c>
      <c r="H257" s="11">
        <f t="shared" si="22"/>
        <v>17</v>
      </c>
      <c r="I257" s="11">
        <f t="shared" si="22"/>
        <v>19</v>
      </c>
      <c r="J257" s="11">
        <f t="shared" si="22"/>
        <v>25</v>
      </c>
      <c r="K257" s="11">
        <f t="shared" si="22"/>
        <v>30</v>
      </c>
      <c r="L257" s="11">
        <f t="shared" si="22"/>
        <v>39</v>
      </c>
      <c r="M257" s="11">
        <f t="shared" si="22"/>
        <v>47</v>
      </c>
      <c r="N257" s="11">
        <f t="shared" si="22"/>
        <v>55</v>
      </c>
      <c r="O257" s="12"/>
      <c r="Q257" s="10">
        <v>1016</v>
      </c>
      <c r="R257" s="10" t="s">
        <v>25</v>
      </c>
      <c r="S257" s="11">
        <v>3</v>
      </c>
      <c r="T257" s="11">
        <v>3</v>
      </c>
      <c r="U257" s="11">
        <v>2</v>
      </c>
      <c r="V257" s="11">
        <v>3</v>
      </c>
      <c r="W257" s="11">
        <v>3</v>
      </c>
      <c r="X257" s="11">
        <v>3</v>
      </c>
      <c r="Y257" s="11">
        <v>2</v>
      </c>
      <c r="Z257" s="11">
        <v>6</v>
      </c>
      <c r="AA257" s="11">
        <v>5</v>
      </c>
      <c r="AB257" s="11">
        <v>9</v>
      </c>
      <c r="AC257" s="11">
        <v>8</v>
      </c>
      <c r="AD257" s="11">
        <v>8</v>
      </c>
      <c r="AE257" s="12">
        <f t="shared" si="24"/>
        <v>55</v>
      </c>
    </row>
    <row r="258" spans="1:31" x14ac:dyDescent="0.2">
      <c r="A258" s="10">
        <v>1017</v>
      </c>
      <c r="B258" s="10" t="s">
        <v>26</v>
      </c>
      <c r="C258" s="11">
        <f t="shared" si="23"/>
        <v>2</v>
      </c>
      <c r="D258" s="11">
        <f t="shared" si="21"/>
        <v>4</v>
      </c>
      <c r="E258" s="11">
        <f t="shared" si="22"/>
        <v>6</v>
      </c>
      <c r="F258" s="11">
        <f t="shared" si="22"/>
        <v>8</v>
      </c>
      <c r="G258" s="11">
        <f t="shared" si="22"/>
        <v>10</v>
      </c>
      <c r="H258" s="11">
        <f t="shared" si="22"/>
        <v>12</v>
      </c>
      <c r="I258" s="11">
        <f t="shared" si="22"/>
        <v>14</v>
      </c>
      <c r="J258" s="11">
        <f t="shared" si="22"/>
        <v>18</v>
      </c>
      <c r="K258" s="11">
        <f t="shared" si="22"/>
        <v>21</v>
      </c>
      <c r="L258" s="11">
        <f t="shared" si="22"/>
        <v>27</v>
      </c>
      <c r="M258" s="11">
        <f t="shared" si="22"/>
        <v>33</v>
      </c>
      <c r="N258" s="11">
        <f t="shared" si="22"/>
        <v>39</v>
      </c>
      <c r="O258" s="12"/>
      <c r="Q258" s="10">
        <v>1017</v>
      </c>
      <c r="R258" s="10" t="s">
        <v>26</v>
      </c>
      <c r="S258" s="11">
        <v>2</v>
      </c>
      <c r="T258" s="11">
        <v>2</v>
      </c>
      <c r="U258" s="11">
        <v>2</v>
      </c>
      <c r="V258" s="11">
        <v>2</v>
      </c>
      <c r="W258" s="11">
        <v>2</v>
      </c>
      <c r="X258" s="11">
        <v>2</v>
      </c>
      <c r="Y258" s="11">
        <v>2</v>
      </c>
      <c r="Z258" s="11">
        <v>4</v>
      </c>
      <c r="AA258" s="11">
        <v>3</v>
      </c>
      <c r="AB258" s="11">
        <v>6</v>
      </c>
      <c r="AC258" s="11">
        <v>6</v>
      </c>
      <c r="AD258" s="11">
        <v>6</v>
      </c>
      <c r="AE258" s="12">
        <f t="shared" si="24"/>
        <v>39</v>
      </c>
    </row>
    <row r="259" spans="1:31" x14ac:dyDescent="0.2">
      <c r="A259" s="10">
        <v>1018</v>
      </c>
      <c r="B259" s="10" t="s">
        <v>27</v>
      </c>
      <c r="C259" s="11">
        <f t="shared" si="23"/>
        <v>2</v>
      </c>
      <c r="D259" s="11">
        <f t="shared" si="21"/>
        <v>4</v>
      </c>
      <c r="E259" s="11">
        <f t="shared" si="22"/>
        <v>6</v>
      </c>
      <c r="F259" s="11">
        <f t="shared" si="22"/>
        <v>7</v>
      </c>
      <c r="G259" s="11">
        <f t="shared" si="22"/>
        <v>9</v>
      </c>
      <c r="H259" s="11">
        <f t="shared" si="22"/>
        <v>11</v>
      </c>
      <c r="I259" s="11">
        <f t="shared" si="22"/>
        <v>13</v>
      </c>
      <c r="J259" s="11">
        <f t="shared" si="22"/>
        <v>17</v>
      </c>
      <c r="K259" s="11">
        <f t="shared" si="22"/>
        <v>20</v>
      </c>
      <c r="L259" s="11">
        <f t="shared" si="22"/>
        <v>26</v>
      </c>
      <c r="M259" s="11">
        <f t="shared" si="22"/>
        <v>31</v>
      </c>
      <c r="N259" s="11">
        <f t="shared" si="22"/>
        <v>37</v>
      </c>
      <c r="O259" s="12"/>
      <c r="Q259" s="10">
        <v>1018</v>
      </c>
      <c r="R259" s="10" t="s">
        <v>27</v>
      </c>
      <c r="S259" s="11">
        <v>2</v>
      </c>
      <c r="T259" s="11">
        <v>2</v>
      </c>
      <c r="U259" s="11">
        <v>2</v>
      </c>
      <c r="V259" s="11">
        <v>1</v>
      </c>
      <c r="W259" s="11">
        <v>2</v>
      </c>
      <c r="X259" s="11">
        <v>2</v>
      </c>
      <c r="Y259" s="11">
        <v>2</v>
      </c>
      <c r="Z259" s="11">
        <v>4</v>
      </c>
      <c r="AA259" s="11">
        <v>3</v>
      </c>
      <c r="AB259" s="11">
        <v>6</v>
      </c>
      <c r="AC259" s="11">
        <v>5</v>
      </c>
      <c r="AD259" s="11">
        <v>6</v>
      </c>
      <c r="AE259" s="12">
        <f t="shared" si="24"/>
        <v>37</v>
      </c>
    </row>
    <row r="260" spans="1:31" x14ac:dyDescent="0.2">
      <c r="A260" s="10">
        <v>1019</v>
      </c>
      <c r="B260" s="10" t="s">
        <v>28</v>
      </c>
      <c r="C260" s="11">
        <f t="shared" si="23"/>
        <v>0</v>
      </c>
      <c r="D260" s="11">
        <f t="shared" si="21"/>
        <v>1</v>
      </c>
      <c r="E260" s="11">
        <f t="shared" si="22"/>
        <v>1</v>
      </c>
      <c r="F260" s="11">
        <f t="shared" si="22"/>
        <v>1</v>
      </c>
      <c r="G260" s="11">
        <f t="shared" si="22"/>
        <v>1</v>
      </c>
      <c r="H260" s="11">
        <f t="shared" si="22"/>
        <v>2</v>
      </c>
      <c r="I260" s="11">
        <f t="shared" si="22"/>
        <v>2</v>
      </c>
      <c r="J260" s="11">
        <f t="shared" si="22"/>
        <v>2</v>
      </c>
      <c r="K260" s="11">
        <f t="shared" si="22"/>
        <v>3</v>
      </c>
      <c r="L260" s="11">
        <f t="shared" si="22"/>
        <v>4</v>
      </c>
      <c r="M260" s="11">
        <f t="shared" si="22"/>
        <v>4</v>
      </c>
      <c r="N260" s="11">
        <f t="shared" si="22"/>
        <v>5</v>
      </c>
      <c r="O260" s="12"/>
      <c r="Q260" s="10">
        <v>1019</v>
      </c>
      <c r="R260" s="10" t="s">
        <v>28</v>
      </c>
      <c r="S260" s="11">
        <v>0</v>
      </c>
      <c r="T260" s="11">
        <v>1</v>
      </c>
      <c r="U260" s="11">
        <v>0</v>
      </c>
      <c r="V260" s="11">
        <v>0</v>
      </c>
      <c r="W260" s="11">
        <v>0</v>
      </c>
      <c r="X260" s="11">
        <v>1</v>
      </c>
      <c r="Y260" s="11">
        <v>0</v>
      </c>
      <c r="Z260" s="11">
        <v>0</v>
      </c>
      <c r="AA260" s="11">
        <v>1</v>
      </c>
      <c r="AB260" s="11">
        <v>1</v>
      </c>
      <c r="AC260" s="11">
        <v>0</v>
      </c>
      <c r="AD260" s="11">
        <v>1</v>
      </c>
      <c r="AE260" s="12">
        <f t="shared" si="24"/>
        <v>5</v>
      </c>
    </row>
    <row r="261" spans="1:31" x14ac:dyDescent="0.2">
      <c r="A261" s="10">
        <v>1020</v>
      </c>
      <c r="B261" s="10" t="s">
        <v>29</v>
      </c>
      <c r="C261" s="11">
        <f t="shared" si="23"/>
        <v>3</v>
      </c>
      <c r="D261" s="11">
        <f t="shared" si="21"/>
        <v>5</v>
      </c>
      <c r="E261" s="11">
        <f t="shared" ref="E261:N261" si="25">+D261+U261</f>
        <v>8</v>
      </c>
      <c r="F261" s="11">
        <f t="shared" si="25"/>
        <v>10</v>
      </c>
      <c r="G261" s="11">
        <f t="shared" si="25"/>
        <v>13</v>
      </c>
      <c r="H261" s="11">
        <f t="shared" si="25"/>
        <v>15</v>
      </c>
      <c r="I261" s="11">
        <f t="shared" si="25"/>
        <v>18</v>
      </c>
      <c r="J261" s="11">
        <f t="shared" si="25"/>
        <v>23</v>
      </c>
      <c r="K261" s="11">
        <f t="shared" si="25"/>
        <v>28</v>
      </c>
      <c r="L261" s="11">
        <f t="shared" si="25"/>
        <v>35</v>
      </c>
      <c r="M261" s="11">
        <f t="shared" si="25"/>
        <v>43</v>
      </c>
      <c r="N261" s="11">
        <f t="shared" si="25"/>
        <v>50</v>
      </c>
      <c r="O261" s="12"/>
      <c r="Q261" s="10">
        <v>1020</v>
      </c>
      <c r="R261" s="10" t="s">
        <v>29</v>
      </c>
      <c r="S261" s="11">
        <v>3</v>
      </c>
      <c r="T261" s="11">
        <v>2</v>
      </c>
      <c r="U261" s="11">
        <v>3</v>
      </c>
      <c r="V261" s="11">
        <v>2</v>
      </c>
      <c r="W261" s="11">
        <v>3</v>
      </c>
      <c r="X261" s="11">
        <v>2</v>
      </c>
      <c r="Y261" s="11">
        <v>3</v>
      </c>
      <c r="Z261" s="11">
        <v>5</v>
      </c>
      <c r="AA261" s="11">
        <v>5</v>
      </c>
      <c r="AB261" s="11">
        <v>7</v>
      </c>
      <c r="AC261" s="11">
        <v>8</v>
      </c>
      <c r="AD261" s="11">
        <v>7</v>
      </c>
      <c r="AE261" s="12">
        <f t="shared" si="24"/>
        <v>50</v>
      </c>
    </row>
    <row r="262" spans="1:31" x14ac:dyDescent="0.2">
      <c r="A262" s="10">
        <v>1021</v>
      </c>
      <c r="B262" s="10" t="s">
        <v>30</v>
      </c>
      <c r="C262" s="11">
        <f t="shared" si="23"/>
        <v>1</v>
      </c>
      <c r="D262" s="11">
        <f t="shared" ref="D262:N271" si="26">+C262+T262</f>
        <v>2</v>
      </c>
      <c r="E262" s="11">
        <f t="shared" si="26"/>
        <v>2</v>
      </c>
      <c r="F262" s="11">
        <f t="shared" si="26"/>
        <v>3</v>
      </c>
      <c r="G262" s="11">
        <f t="shared" si="26"/>
        <v>4</v>
      </c>
      <c r="H262" s="11">
        <f t="shared" si="26"/>
        <v>5</v>
      </c>
      <c r="I262" s="11">
        <f t="shared" si="26"/>
        <v>6</v>
      </c>
      <c r="J262" s="11">
        <f t="shared" si="26"/>
        <v>7</v>
      </c>
      <c r="K262" s="11">
        <f t="shared" si="26"/>
        <v>9</v>
      </c>
      <c r="L262" s="11">
        <f t="shared" si="26"/>
        <v>11</v>
      </c>
      <c r="M262" s="11">
        <f t="shared" si="26"/>
        <v>14</v>
      </c>
      <c r="N262" s="11">
        <f t="shared" si="26"/>
        <v>16</v>
      </c>
      <c r="O262" s="12"/>
      <c r="Q262" s="10">
        <v>1021</v>
      </c>
      <c r="R262" s="10" t="s">
        <v>30</v>
      </c>
      <c r="S262" s="11">
        <v>1</v>
      </c>
      <c r="T262" s="11">
        <v>1</v>
      </c>
      <c r="U262" s="11">
        <v>0</v>
      </c>
      <c r="V262" s="11">
        <v>1</v>
      </c>
      <c r="W262" s="11">
        <v>1</v>
      </c>
      <c r="X262" s="11">
        <v>1</v>
      </c>
      <c r="Y262" s="11">
        <v>1</v>
      </c>
      <c r="Z262" s="11">
        <v>1</v>
      </c>
      <c r="AA262" s="11">
        <v>2</v>
      </c>
      <c r="AB262" s="11">
        <v>2</v>
      </c>
      <c r="AC262" s="11">
        <v>3</v>
      </c>
      <c r="AD262" s="11">
        <v>2</v>
      </c>
      <c r="AE262" s="12">
        <f t="shared" si="24"/>
        <v>16</v>
      </c>
    </row>
    <row r="263" spans="1:31" x14ac:dyDescent="0.2">
      <c r="A263" s="10">
        <v>1022</v>
      </c>
      <c r="B263" s="10" t="s">
        <v>31</v>
      </c>
      <c r="C263" s="11">
        <f t="shared" si="23"/>
        <v>6</v>
      </c>
      <c r="D263" s="11">
        <f t="shared" si="26"/>
        <v>12</v>
      </c>
      <c r="E263" s="11">
        <f t="shared" si="26"/>
        <v>18</v>
      </c>
      <c r="F263" s="11">
        <f t="shared" si="26"/>
        <v>24</v>
      </c>
      <c r="G263" s="11">
        <f t="shared" si="26"/>
        <v>30</v>
      </c>
      <c r="H263" s="11">
        <f t="shared" si="26"/>
        <v>35</v>
      </c>
      <c r="I263" s="11">
        <f t="shared" si="26"/>
        <v>41</v>
      </c>
      <c r="J263" s="11">
        <f t="shared" si="26"/>
        <v>53</v>
      </c>
      <c r="K263" s="11">
        <f t="shared" si="26"/>
        <v>65</v>
      </c>
      <c r="L263" s="11">
        <f t="shared" si="26"/>
        <v>83</v>
      </c>
      <c r="M263" s="11">
        <f t="shared" si="26"/>
        <v>100</v>
      </c>
      <c r="N263" s="11">
        <f t="shared" si="26"/>
        <v>118</v>
      </c>
      <c r="O263" s="12"/>
      <c r="Q263" s="10">
        <v>1022</v>
      </c>
      <c r="R263" s="10" t="s">
        <v>31</v>
      </c>
      <c r="S263" s="11">
        <v>6</v>
      </c>
      <c r="T263" s="11">
        <v>6</v>
      </c>
      <c r="U263" s="11">
        <v>6</v>
      </c>
      <c r="V263" s="11">
        <v>6</v>
      </c>
      <c r="W263" s="11">
        <v>6</v>
      </c>
      <c r="X263" s="11">
        <v>5</v>
      </c>
      <c r="Y263" s="11">
        <v>6</v>
      </c>
      <c r="Z263" s="11">
        <v>12</v>
      </c>
      <c r="AA263" s="11">
        <v>12</v>
      </c>
      <c r="AB263" s="11">
        <v>18</v>
      </c>
      <c r="AC263" s="11">
        <v>17</v>
      </c>
      <c r="AD263" s="11">
        <v>18</v>
      </c>
      <c r="AE263" s="12">
        <f t="shared" si="24"/>
        <v>118</v>
      </c>
    </row>
    <row r="264" spans="1:31" x14ac:dyDescent="0.2">
      <c r="A264" s="10">
        <v>1023</v>
      </c>
      <c r="B264" s="10" t="s">
        <v>32</v>
      </c>
      <c r="C264" s="11">
        <f t="shared" si="23"/>
        <v>2</v>
      </c>
      <c r="D264" s="11">
        <f t="shared" si="26"/>
        <v>3</v>
      </c>
      <c r="E264" s="11">
        <f t="shared" si="26"/>
        <v>5</v>
      </c>
      <c r="F264" s="11">
        <f t="shared" si="26"/>
        <v>7</v>
      </c>
      <c r="G264" s="11">
        <f t="shared" si="26"/>
        <v>9</v>
      </c>
      <c r="H264" s="11">
        <f t="shared" si="26"/>
        <v>10</v>
      </c>
      <c r="I264" s="11">
        <f t="shared" si="26"/>
        <v>12</v>
      </c>
      <c r="J264" s="11">
        <f t="shared" si="26"/>
        <v>15</v>
      </c>
      <c r="K264" s="11">
        <f t="shared" si="26"/>
        <v>19</v>
      </c>
      <c r="L264" s="11">
        <f t="shared" si="26"/>
        <v>24</v>
      </c>
      <c r="M264" s="11">
        <f t="shared" si="26"/>
        <v>29</v>
      </c>
      <c r="N264" s="11">
        <f t="shared" si="26"/>
        <v>34</v>
      </c>
      <c r="O264" s="12"/>
      <c r="Q264" s="10">
        <v>1023</v>
      </c>
      <c r="R264" s="10" t="s">
        <v>32</v>
      </c>
      <c r="S264" s="11">
        <v>2</v>
      </c>
      <c r="T264" s="11">
        <v>1</v>
      </c>
      <c r="U264" s="11">
        <v>2</v>
      </c>
      <c r="V264" s="11">
        <v>2</v>
      </c>
      <c r="W264" s="11">
        <v>2</v>
      </c>
      <c r="X264" s="11">
        <v>1</v>
      </c>
      <c r="Y264" s="11">
        <v>2</v>
      </c>
      <c r="Z264" s="11">
        <v>3</v>
      </c>
      <c r="AA264" s="11">
        <v>4</v>
      </c>
      <c r="AB264" s="11">
        <v>5</v>
      </c>
      <c r="AC264" s="11">
        <v>5</v>
      </c>
      <c r="AD264" s="11">
        <v>5</v>
      </c>
      <c r="AE264" s="12">
        <f t="shared" si="24"/>
        <v>34</v>
      </c>
    </row>
    <row r="265" spans="1:31" x14ac:dyDescent="0.2">
      <c r="A265" s="10">
        <v>1024</v>
      </c>
      <c r="B265" s="10" t="s">
        <v>33</v>
      </c>
      <c r="C265" s="11">
        <f t="shared" si="23"/>
        <v>11</v>
      </c>
      <c r="D265" s="11">
        <f t="shared" si="26"/>
        <v>22</v>
      </c>
      <c r="E265" s="11">
        <f t="shared" si="26"/>
        <v>33</v>
      </c>
      <c r="F265" s="11">
        <f t="shared" si="26"/>
        <v>45</v>
      </c>
      <c r="G265" s="11">
        <f t="shared" si="26"/>
        <v>56</v>
      </c>
      <c r="H265" s="11">
        <f t="shared" si="26"/>
        <v>67</v>
      </c>
      <c r="I265" s="11">
        <f t="shared" si="26"/>
        <v>78</v>
      </c>
      <c r="J265" s="11">
        <f t="shared" si="26"/>
        <v>100</v>
      </c>
      <c r="K265" s="11">
        <f t="shared" si="26"/>
        <v>123</v>
      </c>
      <c r="L265" s="11">
        <f t="shared" si="26"/>
        <v>156</v>
      </c>
      <c r="M265" s="11">
        <f t="shared" si="26"/>
        <v>190</v>
      </c>
      <c r="N265" s="11">
        <f t="shared" si="26"/>
        <v>223</v>
      </c>
      <c r="O265" s="12"/>
      <c r="Q265" s="10">
        <v>1024</v>
      </c>
      <c r="R265" s="10" t="s">
        <v>33</v>
      </c>
      <c r="S265" s="11">
        <v>11</v>
      </c>
      <c r="T265" s="11">
        <v>11</v>
      </c>
      <c r="U265" s="11">
        <v>11</v>
      </c>
      <c r="V265" s="11">
        <v>12</v>
      </c>
      <c r="W265" s="11">
        <v>11</v>
      </c>
      <c r="X265" s="11">
        <v>11</v>
      </c>
      <c r="Y265" s="11">
        <v>11</v>
      </c>
      <c r="Z265" s="11">
        <v>22</v>
      </c>
      <c r="AA265" s="11">
        <v>23</v>
      </c>
      <c r="AB265" s="11">
        <v>33</v>
      </c>
      <c r="AC265" s="11">
        <v>34</v>
      </c>
      <c r="AD265" s="11">
        <v>33</v>
      </c>
      <c r="AE265" s="12">
        <f t="shared" si="24"/>
        <v>223</v>
      </c>
    </row>
    <row r="266" spans="1:31" x14ac:dyDescent="0.2">
      <c r="A266" s="10">
        <v>1025</v>
      </c>
      <c r="B266" s="10" t="s">
        <v>34</v>
      </c>
      <c r="C266" s="11">
        <f t="shared" si="23"/>
        <v>18</v>
      </c>
      <c r="D266" s="11">
        <f t="shared" si="26"/>
        <v>37</v>
      </c>
      <c r="E266" s="11">
        <f t="shared" si="26"/>
        <v>55</v>
      </c>
      <c r="F266" s="11">
        <f t="shared" si="26"/>
        <v>73</v>
      </c>
      <c r="G266" s="11">
        <f t="shared" si="26"/>
        <v>92</v>
      </c>
      <c r="H266" s="11">
        <f t="shared" si="26"/>
        <v>110</v>
      </c>
      <c r="I266" s="11">
        <f t="shared" si="26"/>
        <v>128</v>
      </c>
      <c r="J266" s="11">
        <f t="shared" si="26"/>
        <v>165</v>
      </c>
      <c r="K266" s="11">
        <f t="shared" si="26"/>
        <v>201</v>
      </c>
      <c r="L266" s="11">
        <f t="shared" si="26"/>
        <v>256</v>
      </c>
      <c r="M266" s="11">
        <f t="shared" si="26"/>
        <v>311</v>
      </c>
      <c r="N266" s="11">
        <f t="shared" si="26"/>
        <v>366</v>
      </c>
      <c r="O266" s="12"/>
      <c r="Q266" s="10">
        <v>1025</v>
      </c>
      <c r="R266" s="10" t="s">
        <v>34</v>
      </c>
      <c r="S266" s="11">
        <v>18</v>
      </c>
      <c r="T266" s="11">
        <v>19</v>
      </c>
      <c r="U266" s="11">
        <v>18</v>
      </c>
      <c r="V266" s="11">
        <v>18</v>
      </c>
      <c r="W266" s="11">
        <v>19</v>
      </c>
      <c r="X266" s="11">
        <v>18</v>
      </c>
      <c r="Y266" s="11">
        <v>18</v>
      </c>
      <c r="Z266" s="11">
        <v>37</v>
      </c>
      <c r="AA266" s="11">
        <v>36</v>
      </c>
      <c r="AB266" s="11">
        <v>55</v>
      </c>
      <c r="AC266" s="11">
        <v>55</v>
      </c>
      <c r="AD266" s="11">
        <v>55</v>
      </c>
      <c r="AE266" s="12">
        <f t="shared" si="24"/>
        <v>366</v>
      </c>
    </row>
    <row r="267" spans="1:31" x14ac:dyDescent="0.2">
      <c r="A267" s="10">
        <v>1026</v>
      </c>
      <c r="B267" s="10" t="s">
        <v>35</v>
      </c>
      <c r="C267" s="11">
        <f t="shared" si="23"/>
        <v>1</v>
      </c>
      <c r="D267" s="11">
        <f t="shared" si="26"/>
        <v>2</v>
      </c>
      <c r="E267" s="11">
        <f t="shared" si="26"/>
        <v>3</v>
      </c>
      <c r="F267" s="11">
        <f t="shared" si="26"/>
        <v>4</v>
      </c>
      <c r="G267" s="11">
        <f t="shared" si="26"/>
        <v>5</v>
      </c>
      <c r="H267" s="11">
        <f t="shared" si="26"/>
        <v>6</v>
      </c>
      <c r="I267" s="11">
        <f t="shared" si="26"/>
        <v>7</v>
      </c>
      <c r="J267" s="11">
        <f t="shared" si="26"/>
        <v>9</v>
      </c>
      <c r="K267" s="11">
        <f t="shared" si="26"/>
        <v>11</v>
      </c>
      <c r="L267" s="11">
        <f t="shared" si="26"/>
        <v>14</v>
      </c>
      <c r="M267" s="11">
        <f t="shared" si="26"/>
        <v>17</v>
      </c>
      <c r="N267" s="11">
        <f t="shared" si="26"/>
        <v>20</v>
      </c>
      <c r="O267" s="12"/>
      <c r="Q267" s="10">
        <v>1026</v>
      </c>
      <c r="R267" s="10" t="s">
        <v>35</v>
      </c>
      <c r="S267" s="11">
        <v>1</v>
      </c>
      <c r="T267" s="11">
        <v>1</v>
      </c>
      <c r="U267" s="11">
        <v>1</v>
      </c>
      <c r="V267" s="11">
        <v>1</v>
      </c>
      <c r="W267" s="11">
        <v>1</v>
      </c>
      <c r="X267" s="11">
        <v>1</v>
      </c>
      <c r="Y267" s="11">
        <v>1</v>
      </c>
      <c r="Z267" s="11">
        <v>2</v>
      </c>
      <c r="AA267" s="11">
        <v>2</v>
      </c>
      <c r="AB267" s="11">
        <v>3</v>
      </c>
      <c r="AC267" s="11">
        <v>3</v>
      </c>
      <c r="AD267" s="11">
        <v>3</v>
      </c>
      <c r="AE267" s="12">
        <f t="shared" si="24"/>
        <v>20</v>
      </c>
    </row>
    <row r="268" spans="1:31" x14ac:dyDescent="0.2">
      <c r="A268" s="10">
        <v>1027</v>
      </c>
      <c r="B268" s="10" t="s">
        <v>36</v>
      </c>
      <c r="C268" s="11">
        <f t="shared" si="23"/>
        <v>3</v>
      </c>
      <c r="D268" s="11">
        <f t="shared" si="26"/>
        <v>5</v>
      </c>
      <c r="E268" s="11">
        <f t="shared" si="26"/>
        <v>8</v>
      </c>
      <c r="F268" s="11">
        <f t="shared" si="26"/>
        <v>11</v>
      </c>
      <c r="G268" s="11">
        <f t="shared" si="26"/>
        <v>14</v>
      </c>
      <c r="H268" s="11">
        <f t="shared" si="26"/>
        <v>16</v>
      </c>
      <c r="I268" s="11">
        <f t="shared" si="26"/>
        <v>19</v>
      </c>
      <c r="J268" s="11">
        <f t="shared" si="26"/>
        <v>24</v>
      </c>
      <c r="K268" s="11">
        <f t="shared" si="26"/>
        <v>30</v>
      </c>
      <c r="L268" s="11">
        <f t="shared" si="26"/>
        <v>38</v>
      </c>
      <c r="M268" s="11">
        <f t="shared" si="26"/>
        <v>46</v>
      </c>
      <c r="N268" s="11">
        <f t="shared" si="26"/>
        <v>54</v>
      </c>
      <c r="O268" s="12"/>
      <c r="Q268" s="10">
        <v>1027</v>
      </c>
      <c r="R268" s="10" t="s">
        <v>36</v>
      </c>
      <c r="S268" s="11">
        <v>3</v>
      </c>
      <c r="T268" s="11">
        <v>2</v>
      </c>
      <c r="U268" s="11">
        <v>3</v>
      </c>
      <c r="V268" s="11">
        <v>3</v>
      </c>
      <c r="W268" s="11">
        <v>3</v>
      </c>
      <c r="X268" s="11">
        <v>2</v>
      </c>
      <c r="Y268" s="11">
        <v>3</v>
      </c>
      <c r="Z268" s="11">
        <v>5</v>
      </c>
      <c r="AA268" s="11">
        <v>6</v>
      </c>
      <c r="AB268" s="11">
        <v>8</v>
      </c>
      <c r="AC268" s="11">
        <v>8</v>
      </c>
      <c r="AD268" s="11">
        <v>8</v>
      </c>
      <c r="AE268" s="12">
        <f t="shared" si="24"/>
        <v>54</v>
      </c>
    </row>
    <row r="269" spans="1:31" x14ac:dyDescent="0.2">
      <c r="A269" s="10">
        <v>1028</v>
      </c>
      <c r="B269" s="10" t="s">
        <v>37</v>
      </c>
      <c r="C269" s="11">
        <f t="shared" si="23"/>
        <v>3</v>
      </c>
      <c r="D269" s="11">
        <f t="shared" si="26"/>
        <v>6</v>
      </c>
      <c r="E269" s="11">
        <f t="shared" si="26"/>
        <v>8</v>
      </c>
      <c r="F269" s="11">
        <f t="shared" si="26"/>
        <v>11</v>
      </c>
      <c r="G269" s="11">
        <f t="shared" si="26"/>
        <v>14</v>
      </c>
      <c r="H269" s="11">
        <f t="shared" si="26"/>
        <v>17</v>
      </c>
      <c r="I269" s="11">
        <f t="shared" si="26"/>
        <v>19</v>
      </c>
      <c r="J269" s="11">
        <f t="shared" si="26"/>
        <v>25</v>
      </c>
      <c r="K269" s="11">
        <f t="shared" si="26"/>
        <v>30</v>
      </c>
      <c r="L269" s="11">
        <f t="shared" si="26"/>
        <v>39</v>
      </c>
      <c r="M269" s="11">
        <f t="shared" si="26"/>
        <v>47</v>
      </c>
      <c r="N269" s="11">
        <f t="shared" si="26"/>
        <v>55</v>
      </c>
      <c r="O269" s="12"/>
      <c r="Q269" s="10">
        <v>1028</v>
      </c>
      <c r="R269" s="10" t="s">
        <v>37</v>
      </c>
      <c r="S269" s="11">
        <v>3</v>
      </c>
      <c r="T269" s="11">
        <v>3</v>
      </c>
      <c r="U269" s="11">
        <v>2</v>
      </c>
      <c r="V269" s="11">
        <v>3</v>
      </c>
      <c r="W269" s="11">
        <v>3</v>
      </c>
      <c r="X269" s="11">
        <v>3</v>
      </c>
      <c r="Y269" s="11">
        <v>2</v>
      </c>
      <c r="Z269" s="11">
        <v>6</v>
      </c>
      <c r="AA269" s="11">
        <v>5</v>
      </c>
      <c r="AB269" s="11">
        <v>9</v>
      </c>
      <c r="AC269" s="11">
        <v>8</v>
      </c>
      <c r="AD269" s="11">
        <v>8</v>
      </c>
      <c r="AE269" s="12">
        <f t="shared" si="24"/>
        <v>55</v>
      </c>
    </row>
    <row r="270" spans="1:31" x14ac:dyDescent="0.2">
      <c r="A270" s="10">
        <v>1029</v>
      </c>
      <c r="B270" s="10" t="s">
        <v>38</v>
      </c>
      <c r="C270" s="11">
        <f t="shared" si="23"/>
        <v>0</v>
      </c>
      <c r="D270" s="11">
        <f t="shared" si="26"/>
        <v>1</v>
      </c>
      <c r="E270" s="11">
        <f t="shared" si="26"/>
        <v>1</v>
      </c>
      <c r="F270" s="11">
        <f t="shared" si="26"/>
        <v>1</v>
      </c>
      <c r="G270" s="11">
        <f t="shared" si="26"/>
        <v>2</v>
      </c>
      <c r="H270" s="11">
        <f t="shared" si="26"/>
        <v>2</v>
      </c>
      <c r="I270" s="11">
        <f t="shared" si="26"/>
        <v>2</v>
      </c>
      <c r="J270" s="11">
        <f t="shared" si="26"/>
        <v>3</v>
      </c>
      <c r="K270" s="11">
        <f t="shared" si="26"/>
        <v>3</v>
      </c>
      <c r="L270" s="11">
        <f t="shared" si="26"/>
        <v>4</v>
      </c>
      <c r="M270" s="11">
        <f t="shared" si="26"/>
        <v>5</v>
      </c>
      <c r="N270" s="11">
        <f t="shared" si="26"/>
        <v>6</v>
      </c>
      <c r="O270" s="12"/>
      <c r="Q270" s="10">
        <v>1029</v>
      </c>
      <c r="R270" s="10" t="s">
        <v>38</v>
      </c>
      <c r="S270" s="11">
        <v>0</v>
      </c>
      <c r="T270" s="11">
        <v>1</v>
      </c>
      <c r="U270" s="11">
        <v>0</v>
      </c>
      <c r="V270" s="11">
        <v>0</v>
      </c>
      <c r="W270" s="11">
        <v>1</v>
      </c>
      <c r="X270" s="11">
        <v>0</v>
      </c>
      <c r="Y270" s="11">
        <v>0</v>
      </c>
      <c r="Z270" s="11">
        <v>1</v>
      </c>
      <c r="AA270" s="11">
        <v>0</v>
      </c>
      <c r="AB270" s="11">
        <v>1</v>
      </c>
      <c r="AC270" s="11">
        <v>1</v>
      </c>
      <c r="AD270" s="11">
        <v>1</v>
      </c>
      <c r="AE270" s="12">
        <f t="shared" si="24"/>
        <v>6</v>
      </c>
    </row>
    <row r="271" spans="1:31" x14ac:dyDescent="0.2">
      <c r="A271" s="15">
        <v>1030</v>
      </c>
      <c r="B271" s="15" t="s">
        <v>18</v>
      </c>
      <c r="C271" s="16">
        <f t="shared" si="23"/>
        <v>3</v>
      </c>
      <c r="D271" s="16">
        <f t="shared" si="26"/>
        <v>7</v>
      </c>
      <c r="E271" s="16">
        <f t="shared" si="26"/>
        <v>10</v>
      </c>
      <c r="F271" s="16">
        <f t="shared" si="26"/>
        <v>13</v>
      </c>
      <c r="G271" s="16">
        <f t="shared" si="26"/>
        <v>16</v>
      </c>
      <c r="H271" s="16">
        <f t="shared" si="26"/>
        <v>20</v>
      </c>
      <c r="I271" s="16">
        <f t="shared" si="26"/>
        <v>23</v>
      </c>
      <c r="J271" s="16">
        <f t="shared" si="26"/>
        <v>29</v>
      </c>
      <c r="K271" s="16">
        <f t="shared" si="26"/>
        <v>36</v>
      </c>
      <c r="L271" s="16">
        <f t="shared" si="26"/>
        <v>46</v>
      </c>
      <c r="M271" s="16">
        <f t="shared" si="26"/>
        <v>55</v>
      </c>
      <c r="N271" s="16">
        <f t="shared" si="26"/>
        <v>65</v>
      </c>
      <c r="O271" s="17"/>
      <c r="Q271" s="15">
        <v>1030</v>
      </c>
      <c r="R271" s="15" t="s">
        <v>18</v>
      </c>
      <c r="S271" s="16">
        <v>3</v>
      </c>
      <c r="T271" s="16">
        <v>4</v>
      </c>
      <c r="U271" s="16">
        <v>3</v>
      </c>
      <c r="V271" s="16">
        <v>3</v>
      </c>
      <c r="W271" s="16">
        <v>3</v>
      </c>
      <c r="X271" s="16">
        <v>4</v>
      </c>
      <c r="Y271" s="16">
        <v>3</v>
      </c>
      <c r="Z271" s="16">
        <v>6</v>
      </c>
      <c r="AA271" s="16">
        <v>7</v>
      </c>
      <c r="AB271" s="16">
        <v>10</v>
      </c>
      <c r="AC271" s="16">
        <v>9</v>
      </c>
      <c r="AD271" s="16">
        <v>10</v>
      </c>
      <c r="AE271" s="17">
        <f t="shared" si="24"/>
        <v>65</v>
      </c>
    </row>
    <row r="272" spans="1:31" x14ac:dyDescent="0.2">
      <c r="A272" s="4">
        <v>10300</v>
      </c>
      <c r="B272" s="4" t="s">
        <v>55</v>
      </c>
      <c r="C272" s="5">
        <f>SUM(C245:C271)</f>
        <v>137</v>
      </c>
      <c r="D272" s="5">
        <f t="shared" ref="D272:N272" si="27">SUM(D245:D271)</f>
        <v>276</v>
      </c>
      <c r="E272" s="5">
        <f t="shared" si="27"/>
        <v>411</v>
      </c>
      <c r="F272" s="5">
        <f t="shared" si="27"/>
        <v>548</v>
      </c>
      <c r="G272" s="5">
        <f t="shared" si="27"/>
        <v>687</v>
      </c>
      <c r="H272" s="5">
        <f t="shared" si="27"/>
        <v>821</v>
      </c>
      <c r="I272" s="5">
        <f t="shared" si="27"/>
        <v>956</v>
      </c>
      <c r="J272" s="5">
        <f t="shared" si="27"/>
        <v>1231</v>
      </c>
      <c r="K272" s="5">
        <f t="shared" si="27"/>
        <v>1501</v>
      </c>
      <c r="L272" s="5">
        <f t="shared" si="27"/>
        <v>1914</v>
      </c>
      <c r="M272" s="5">
        <f t="shared" si="27"/>
        <v>2321</v>
      </c>
      <c r="N272" s="5">
        <f t="shared" si="27"/>
        <v>2730</v>
      </c>
      <c r="O272" s="6">
        <f>SUM(C272:N272)</f>
        <v>13533</v>
      </c>
      <c r="Q272" s="4">
        <v>10300</v>
      </c>
      <c r="R272" s="4" t="s">
        <v>55</v>
      </c>
      <c r="S272" s="5">
        <f>SUM(S245:S271)</f>
        <v>137</v>
      </c>
      <c r="T272" s="5">
        <f t="shared" ref="T272:AD272" si="28">SUM(T245:T271)</f>
        <v>139</v>
      </c>
      <c r="U272" s="5">
        <f t="shared" si="28"/>
        <v>135</v>
      </c>
      <c r="V272" s="5">
        <f t="shared" si="28"/>
        <v>137</v>
      </c>
      <c r="W272" s="5">
        <f t="shared" si="28"/>
        <v>139</v>
      </c>
      <c r="X272" s="5">
        <f t="shared" si="28"/>
        <v>134</v>
      </c>
      <c r="Y272" s="5">
        <f t="shared" si="28"/>
        <v>135</v>
      </c>
      <c r="Z272" s="5">
        <f t="shared" si="28"/>
        <v>275</v>
      </c>
      <c r="AA272" s="5">
        <f t="shared" si="28"/>
        <v>270</v>
      </c>
      <c r="AB272" s="5">
        <f t="shared" si="28"/>
        <v>413</v>
      </c>
      <c r="AC272" s="5">
        <f t="shared" si="28"/>
        <v>407</v>
      </c>
      <c r="AD272" s="5">
        <f t="shared" si="28"/>
        <v>409</v>
      </c>
      <c r="AE272" s="6">
        <f t="shared" si="24"/>
        <v>2730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K272"/>
  <sheetViews>
    <sheetView topLeftCell="A91" zoomScale="70" zoomScaleNormal="70" workbookViewId="0">
      <selection activeCell="H116" sqref="H116"/>
    </sheetView>
  </sheetViews>
  <sheetFormatPr defaultRowHeight="14.25" x14ac:dyDescent="0.2"/>
  <cols>
    <col min="1" max="1" width="6.375" style="41" bestFit="1" customWidth="1"/>
    <col min="2" max="2" width="16" style="41" bestFit="1" customWidth="1"/>
    <col min="3" max="14" width="13.875" style="41" bestFit="1" customWidth="1"/>
    <col min="15" max="15" width="17.375" style="41" bestFit="1" customWidth="1"/>
    <col min="16" max="16" width="14.875" bestFit="1" customWidth="1"/>
    <col min="18" max="18" width="15.125" bestFit="1" customWidth="1"/>
    <col min="31" max="31" width="11.25" bestFit="1" customWidth="1"/>
    <col min="34" max="34" width="14.25" bestFit="1" customWidth="1"/>
    <col min="35" max="35" width="11" bestFit="1" customWidth="1"/>
    <col min="47" max="47" width="11.25" bestFit="1" customWidth="1"/>
    <col min="50" max="50" width="13.875" bestFit="1" customWidth="1"/>
  </cols>
  <sheetData>
    <row r="1" spans="1:15" x14ac:dyDescent="0.2">
      <c r="A1" s="3" t="s">
        <v>52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55</v>
      </c>
    </row>
    <row r="2" spans="1:15" x14ac:dyDescent="0.2">
      <c r="A2" s="7">
        <v>1004</v>
      </c>
      <c r="B2" s="7" t="s">
        <v>94</v>
      </c>
      <c r="C2" s="8">
        <f>+'[8]ผู้ใช้น้ำเพิ่มปกติ-กศผ.'!R5</f>
        <v>502.73918882621535</v>
      </c>
      <c r="D2" s="8">
        <f>+'[8]ผู้ใช้น้ำเพิ่มปกติ-กศผ.'!S5</f>
        <v>417.70615095353207</v>
      </c>
      <c r="E2" s="8">
        <f>+'[8]ผู้ใช้น้ำเพิ่มปกติ-กศผ.'!T5</f>
        <v>447.24394305667471</v>
      </c>
      <c r="F2" s="8">
        <f>+'[8]ผู้ใช้น้ำเพิ่มปกติ-กศผ.'!U5</f>
        <v>309.69927477840452</v>
      </c>
      <c r="G2" s="8">
        <f>+'[8]ผู้ใช้น้ำเพิ่มปกติ-กศผ.'!V5</f>
        <v>376.23389739457423</v>
      </c>
      <c r="H2" s="8">
        <f>+'[8]ผู้ใช้น้ำเพิ่มปกติ-กศผ.'!W5</f>
        <v>431.43078162771957</v>
      </c>
      <c r="I2" s="8">
        <f>+'[8]ผู้ใช้น้ำเพิ่มปกติ-กศผ.'!X5</f>
        <v>357.13875906526999</v>
      </c>
      <c r="J2" s="8">
        <f>+'[8]ผู้ใช้น้ำเพิ่มปกติ-กศผ.'!Y5</f>
        <v>459.77512758528064</v>
      </c>
      <c r="K2" s="8">
        <f>+'[8]ผู้ใช้น้ำเพิ่มปกติ-กศผ.'!Z5</f>
        <v>509.00478109051835</v>
      </c>
      <c r="L2" s="8">
        <f>+'[8]ผู้ใช้น้ำเพิ่มปกติ-กศผ.'!AA5</f>
        <v>421.28648939027664</v>
      </c>
      <c r="M2" s="8">
        <f>+'[8]ผู้ใช้น้ำเพิ่มปกติ-กศผ.'!AB5</f>
        <v>526.60811173784577</v>
      </c>
      <c r="N2" s="8">
        <f>+'[8]ผู้ใช้น้ำเพิ่มปกติ-กศผ.'!AC5</f>
        <v>795.13349449368786</v>
      </c>
      <c r="O2" s="9">
        <f>SUM(C2:N2)</f>
        <v>5554</v>
      </c>
    </row>
    <row r="3" spans="1:15" x14ac:dyDescent="0.2">
      <c r="A3" s="10">
        <v>1005</v>
      </c>
      <c r="B3" s="10" t="s">
        <v>13</v>
      </c>
      <c r="C3" s="11">
        <f>+'[8]ผู้ใช้น้ำเพิ่มปกติ-กศผ.'!R6</f>
        <v>4.8175355450236967</v>
      </c>
      <c r="D3" s="11">
        <f>+'[8]ผู้ใช้น้ำเพิ่มปกติ-กศผ.'!S6</f>
        <v>5.5781990521327023</v>
      </c>
      <c r="E3" s="11">
        <f>+'[8]ผู้ใช้น้ำเพิ่มปกติ-กศผ.'!T6</f>
        <v>7.0995260663507116</v>
      </c>
      <c r="F3" s="11">
        <f>+'[8]ผู้ใช้น้ำเพิ่มปกติ-กศผ.'!U6</f>
        <v>4.8175355450236967</v>
      </c>
      <c r="G3" s="11">
        <f>+'[8]ผู้ใช้น้ำเพิ่มปกติ-กศผ.'!V6</f>
        <v>19.777251184834125</v>
      </c>
      <c r="H3" s="11">
        <f>+'[8]ผู้ใช้น้ำเพิ่มปกติ-กศผ.'!W6</f>
        <v>21.045023696682467</v>
      </c>
      <c r="I3" s="11">
        <f>+'[8]ผู้ใช้น้ำเพิ่มปกติ-กศผ.'!X6</f>
        <v>10.395734597156398</v>
      </c>
      <c r="J3" s="11">
        <f>+'[8]ผู้ใช้น้ำเพิ่มปกติ-กศผ.'!Y6</f>
        <v>11.156398104265405</v>
      </c>
      <c r="K3" s="11">
        <f>+'[8]ผู้ใช้น้ำเพิ่มปกติ-กศผ.'!Z6</f>
        <v>5.5781990521327023</v>
      </c>
      <c r="L3" s="11">
        <f>+'[8]ผู้ใช้น้ำเพิ่มปกติ-กศผ.'!AA6</f>
        <v>6.3388625592417069</v>
      </c>
      <c r="M3" s="11">
        <f>+'[8]ผู้ใช้น้ำเพิ่มปกติ-กศผ.'!AB6</f>
        <v>5.0710900473933656</v>
      </c>
      <c r="N3" s="11">
        <f>+'[8]ผู้ใช้น้ำเพิ่มปกติ-กศผ.'!AC6</f>
        <v>5.3246445497630335</v>
      </c>
      <c r="O3" s="12">
        <f t="shared" ref="O3:O28" si="0">SUM(C3:N3)</f>
        <v>107</v>
      </c>
    </row>
    <row r="4" spans="1:15" x14ac:dyDescent="0.2">
      <c r="A4" s="10">
        <v>1006</v>
      </c>
      <c r="B4" s="10" t="s">
        <v>14</v>
      </c>
      <c r="C4" s="11">
        <f>+'[8]ผู้ใช้น้ำเพิ่มปกติ-กศผ.'!R7</f>
        <v>94.123249299719888</v>
      </c>
      <c r="D4" s="11">
        <f>+'[8]ผู้ใช้น้ำเพิ่มปกติ-กศผ.'!S7</f>
        <v>75.417366946778728</v>
      </c>
      <c r="E4" s="11">
        <f>+'[8]ผู้ใช้น้ำเพิ่มปกติ-กศผ.'!T7</f>
        <v>71.854341736694693</v>
      </c>
      <c r="F4" s="11">
        <f>+'[8]ผู้ใช้น้ำเพิ่มปกติ-กศผ.'!U7</f>
        <v>69.182072829131656</v>
      </c>
      <c r="G4" s="11">
        <f>+'[8]ผู้ใช้น้ำเพิ่มปกติ-กศผ.'!V7</f>
        <v>102.43697478991596</v>
      </c>
      <c r="H4" s="11">
        <f>+'[8]ผู้ใช้น้ำเพิ่มปกติ-กศผ.'!W7</f>
        <v>90.857142857142861</v>
      </c>
      <c r="I4" s="11">
        <f>+'[8]ผู้ใช้น้ำเพิ่มปกติ-กศผ.'!X7</f>
        <v>50.17927170868348</v>
      </c>
      <c r="J4" s="11">
        <f>+'[8]ผู้ใช้น้ำเพิ่มปกติ-กศผ.'!Y7</f>
        <v>114.31372549019608</v>
      </c>
      <c r="K4" s="11">
        <f>+'[8]ผู้ใช้น้ำเพิ่มปกติ-กศผ.'!Z7</f>
        <v>131.53501400560222</v>
      </c>
      <c r="L4" s="11">
        <f>+'[8]ผู้ใช้น้ำเพิ่มปกติ-กศผ.'!AA7</f>
        <v>100.06162464985994</v>
      </c>
      <c r="M4" s="11">
        <f>+'[8]ผู้ใช้น้ำเพิ่มปกติ-กศผ.'!AB7</f>
        <v>84.918767507002798</v>
      </c>
      <c r="N4" s="11">
        <f>+'[8]ผู้ใช้น้ำเพิ่มปกติ-กศผ.'!AC7</f>
        <v>75.120448179271705</v>
      </c>
      <c r="O4" s="12">
        <f t="shared" si="0"/>
        <v>1060</v>
      </c>
    </row>
    <row r="5" spans="1:15" x14ac:dyDescent="0.2">
      <c r="A5" s="10">
        <v>1007</v>
      </c>
      <c r="B5" s="10" t="s">
        <v>15</v>
      </c>
      <c r="C5" s="11">
        <f>+'[8]ผู้ใช้น้ำเพิ่มปกติ-กศผ.'!R8</f>
        <v>77.327630453378944</v>
      </c>
      <c r="D5" s="11">
        <f>+'[8]ผู้ใช้น้ำเพิ่มปกติ-กศผ.'!S8</f>
        <v>149.66638152266896</v>
      </c>
      <c r="E5" s="11">
        <f>+'[8]ผู้ใช้น้ำเพิ่มปกติ-กศผ.'!T8</f>
        <v>72.061591103507268</v>
      </c>
      <c r="F5" s="11">
        <f>+'[8]ผู้ใช้น้ำเพิ่มปกติ-กศผ.'!U8</f>
        <v>42.405474764756207</v>
      </c>
      <c r="G5" s="11">
        <f>+'[8]ผู้ใช้น้ำเพิ่มปกติ-กศผ.'!V8</f>
        <v>69.844311377245504</v>
      </c>
      <c r="H5" s="11">
        <f>+'[8]ผู้ใช้น้ำเพิ่มปกติ-กศผ.'!W8</f>
        <v>132.20530367835758</v>
      </c>
      <c r="I5" s="11">
        <f>+'[8]ผู้ใช้น้ำเพิ่มปกติ-กศผ.'!X8</f>
        <v>55.98631308810949</v>
      </c>
      <c r="J5" s="11">
        <f>+'[8]ผู้ใช้น้ำเพิ่มปกติ-กศผ.'!Y8</f>
        <v>90.908468776732235</v>
      </c>
      <c r="K5" s="11">
        <f>+'[8]ผู้ใช้น้ำเพิ่มปกติ-กศผ.'!Z8</f>
        <v>104.48930710008554</v>
      </c>
      <c r="L5" s="11">
        <f>+'[8]ผู้ใช้น้ำเพิ่มปกติ-กศผ.'!AA8</f>
        <v>67.904191616766468</v>
      </c>
      <c r="M5" s="11">
        <f>+'[8]ผู้ใช้น้ำเพิ่มปกติ-กศผ.'!AB8</f>
        <v>72.615911035072713</v>
      </c>
      <c r="N5" s="11">
        <f>+'[8]ผู้ใช้น้ำเพิ่มปกติ-กศผ.'!AC8</f>
        <v>36.585115483319072</v>
      </c>
      <c r="O5" s="12">
        <f t="shared" si="0"/>
        <v>971.99999999999989</v>
      </c>
    </row>
    <row r="6" spans="1:15" x14ac:dyDescent="0.2">
      <c r="A6" s="10">
        <v>1008</v>
      </c>
      <c r="B6" s="10" t="s">
        <v>16</v>
      </c>
      <c r="C6" s="11">
        <f>+'[8]ผู้ใช้น้ำเพิ่มปกติ-กศผ.'!R9</f>
        <v>16.399239543726235</v>
      </c>
      <c r="D6" s="11">
        <f>+'[8]ผู้ใช้น้ำเพิ่มปกติ-กศผ.'!S9</f>
        <v>21.865652724968314</v>
      </c>
      <c r="E6" s="11">
        <f>+'[8]ผู้ใช้น้ำเพิ่มปกติ-กศผ.'!T9</f>
        <v>14.960709759188845</v>
      </c>
      <c r="F6" s="11">
        <f>+'[8]ผู้ใช้น้ำเพิ่มปกติ-กศผ.'!U9</f>
        <v>19.564005069708493</v>
      </c>
      <c r="G6" s="11">
        <f>+'[8]ผู้ใช้น้ำเพิ่มปกติ-กศผ.'!V9</f>
        <v>23.304182509505704</v>
      </c>
      <c r="H6" s="11">
        <f>+'[8]ผู้ใช้น้ำเพิ่มปกติ-กศผ.'!W9</f>
        <v>29.63371356147022</v>
      </c>
      <c r="I6" s="11">
        <f>+'[8]ผู้ใช้น้ำเพิ่มปกติ-กศผ.'!X9</f>
        <v>31.072243346007607</v>
      </c>
      <c r="J6" s="11">
        <f>+'[8]ผู้ใช้น้ำเพิ่มปกติ-กศผ.'!Y9</f>
        <v>19.564005069708493</v>
      </c>
      <c r="K6" s="11">
        <f>+'[8]ผู้ใช้น้ำเพิ่มปกติ-กศผ.'!Z9</f>
        <v>15.536121673003803</v>
      </c>
      <c r="L6" s="11">
        <f>+'[8]ผู้ใช้น้ำเพิ่มปกติ-กศผ.'!AA9</f>
        <v>8.9188846641318129</v>
      </c>
      <c r="M6" s="11">
        <f>+'[8]ผู้ใช้น้ำเพิ่มปกติ-กศผ.'!AB9</f>
        <v>14.673003802281368</v>
      </c>
      <c r="N6" s="11">
        <f>+'[8]ผู้ใช้น้ำเพิ่มปกติ-กศผ.'!AC9</f>
        <v>11.508238276299114</v>
      </c>
      <c r="O6" s="12">
        <f t="shared" si="0"/>
        <v>227</v>
      </c>
    </row>
    <row r="7" spans="1:15" x14ac:dyDescent="0.2">
      <c r="A7" s="10">
        <v>1009</v>
      </c>
      <c r="B7" s="10" t="s">
        <v>17</v>
      </c>
      <c r="C7" s="11">
        <f>+'[8]ผู้ใช้น้ำเพิ่มปกติ-กศผ.'!R10</f>
        <v>30.439024390243908</v>
      </c>
      <c r="D7" s="11">
        <f>+'[8]ผู้ใช้น้ำเพิ่มปกติ-กศผ.'!S10</f>
        <v>35.512195121951223</v>
      </c>
      <c r="E7" s="11">
        <f>+'[8]ผู้ใช้น้ำเพิ่มปกติ-กศผ.'!T10</f>
        <v>16.780487804878053</v>
      </c>
      <c r="F7" s="11">
        <f>+'[8]ผู้ใช้น้ำเพิ่มปกติ-กศผ.'!U10</f>
        <v>28.487804878048784</v>
      </c>
      <c r="G7" s="11">
        <f>+'[8]ผู้ใช้น้ำเพิ่มปกติ-กศผ.'!V10</f>
        <v>19.512195121951226</v>
      </c>
      <c r="H7" s="11">
        <f>+'[8]ผู้ใช้น้ำเพิ่มปกติ-กศผ.'!W10</f>
        <v>35.902439024390254</v>
      </c>
      <c r="I7" s="11">
        <f>+'[8]ผู้ใช้น้ำเพิ่มปกติ-กศผ.'!X10</f>
        <v>32.390243902439032</v>
      </c>
      <c r="J7" s="11">
        <f>+'[8]ผู้ใช้น้ำเพิ่มปกติ-กศผ.'!Y10</f>
        <v>26.14634146341464</v>
      </c>
      <c r="K7" s="11">
        <f>+'[8]ผู้ใช้น้ำเพิ่มปกติ-กศผ.'!Z10</f>
        <v>39.804878048780495</v>
      </c>
      <c r="L7" s="11">
        <f>+'[8]ผู้ใช้น้ำเพิ่มปกติ-กศผ.'!AA10</f>
        <v>21.463414634146343</v>
      </c>
      <c r="M7" s="11">
        <f>+'[8]ผู้ใช้น้ำเพิ่มปกติ-กศผ.'!AB10</f>
        <v>30.439024390243908</v>
      </c>
      <c r="N7" s="11">
        <f>+'[8]ผู้ใช้น้ำเพิ่มปกติ-กศผ.'!AC10</f>
        <v>19.121951219512198</v>
      </c>
      <c r="O7" s="12">
        <f t="shared" si="0"/>
        <v>336.00000000000006</v>
      </c>
    </row>
    <row r="8" spans="1:15" x14ac:dyDescent="0.2">
      <c r="A8" s="10">
        <v>1010</v>
      </c>
      <c r="B8" s="10" t="s">
        <v>19</v>
      </c>
      <c r="C8" s="11">
        <f>+'[8]ผู้ใช้น้ำเพิ่มปกติ-กศผ.'!R11</f>
        <v>26.384236453201972</v>
      </c>
      <c r="D8" s="11">
        <f>+'[8]ผู้ใช้น้ำเพิ่มปกติ-กศผ.'!S11</f>
        <v>9.640394088669952</v>
      </c>
      <c r="E8" s="11">
        <f>+'[8]ผู้ใช้น้ำเพิ่มปกติ-กศผ.'!T11</f>
        <v>18.012315270935964</v>
      </c>
      <c r="F8" s="11">
        <f>+'[8]ผู้ใช้น้ำเพิ่มปกติ-กศผ.'!U11</f>
        <v>12.938423645320199</v>
      </c>
      <c r="G8" s="11">
        <f>+'[8]ผู้ใช้น้ำเพิ่มปกติ-กศผ.'!V11</f>
        <v>11.16256157635468</v>
      </c>
      <c r="H8" s="11">
        <f>+'[8]ผู้ใช้น้ำเพิ่มปกติ-กศผ.'!W11</f>
        <v>16.997536945812811</v>
      </c>
      <c r="I8" s="11">
        <f>+'[8]ผู้ใช้น้ำเพิ่มปกติ-กศผ.'!X11</f>
        <v>18.519704433497541</v>
      </c>
      <c r="J8" s="11">
        <f>+'[8]ผู้ใช้น้ำเพิ่มปกติ-กศผ.'!Y11</f>
        <v>21.05665024630542</v>
      </c>
      <c r="K8" s="11">
        <f>+'[8]ผู้ใช้น้ำเพิ่มปกติ-กศผ.'!Z11</f>
        <v>27.399014778325128</v>
      </c>
      <c r="L8" s="11">
        <f>+'[8]ผู้ใช้น้ำเพิ่มปกติ-กศผ.'!AA11</f>
        <v>10.401477832512317</v>
      </c>
      <c r="M8" s="11">
        <f>+'[8]ผู้ใช้น้ำเพิ่มปกติ-กศผ.'!AB11</f>
        <v>18.773399014778327</v>
      </c>
      <c r="N8" s="11">
        <f>+'[8]ผู้ใช้น้ำเพิ่มปกติ-กศผ.'!AC11</f>
        <v>14.714285714285717</v>
      </c>
      <c r="O8" s="12">
        <f t="shared" si="0"/>
        <v>206.00000000000003</v>
      </c>
    </row>
    <row r="9" spans="1:15" x14ac:dyDescent="0.2">
      <c r="A9" s="10">
        <v>1011</v>
      </c>
      <c r="B9" s="10" t="s">
        <v>20</v>
      </c>
      <c r="C9" s="11">
        <f>+'[8]ผู้ใช้น้ำเพิ่มปกติ-กศผ.'!R12</f>
        <v>5.8377253814147014</v>
      </c>
      <c r="D9" s="11">
        <f>+'[8]ผู้ใช้น้ำเพิ่มปกติ-กศผ.'!S12</f>
        <v>11.929264909847435</v>
      </c>
      <c r="E9" s="11">
        <f>+'[8]ผู้ใช้น้ำเพิ่มปกติ-กศผ.'!T12</f>
        <v>9.137309292649098</v>
      </c>
      <c r="F9" s="11">
        <f>+'[8]ผู้ใช้น้ำเพิ่มปกติ-กศผ.'!U12</f>
        <v>14.721220527045768</v>
      </c>
      <c r="G9" s="11">
        <f>+'[8]ผู้ใช้น้ำเพิ่มปกติ-กศผ.'!V12</f>
        <v>17.005547850208043</v>
      </c>
      <c r="H9" s="11">
        <f>+'[8]ผู้ใช้น้ำเพิ่มปกติ-กศผ.'!W12</f>
        <v>26.650485436893202</v>
      </c>
      <c r="I9" s="11">
        <f>+'[8]ผู้ใช้น้ำเพิ่มปกติ-กศผ.'!X12</f>
        <v>25.381414701803049</v>
      </c>
      <c r="J9" s="11">
        <f>+'[8]ผู้ใช้น้ำเพิ่มปกติ-กศผ.'!Y12</f>
        <v>21.320388349514563</v>
      </c>
      <c r="K9" s="11">
        <f>+'[8]ผู้ใช้น้ำเพิ่มปกติ-กศผ.'!Z12</f>
        <v>12.436893203883495</v>
      </c>
      <c r="L9" s="11">
        <f>+'[8]ผู้ใช้น้ำเพิ่มปกติ-กศผ.'!AA12</f>
        <v>10.914008321775313</v>
      </c>
      <c r="M9" s="11">
        <f>+'[8]ผู้ใช้น้ำเพิ่มปกติ-กศผ.'!AB12</f>
        <v>15.482662968099859</v>
      </c>
      <c r="N9" s="11">
        <f>+'[8]ผู้ใช้น้ำเพิ่มปกติ-กศผ.'!AC12</f>
        <v>12.183079056865465</v>
      </c>
      <c r="O9" s="12">
        <f t="shared" si="0"/>
        <v>183.00000000000003</v>
      </c>
    </row>
    <row r="10" spans="1:15" x14ac:dyDescent="0.2">
      <c r="A10" s="10">
        <v>1012</v>
      </c>
      <c r="B10" s="10" t="s">
        <v>21</v>
      </c>
      <c r="C10" s="11">
        <f>+'[8]ผู้ใช้น้ำเพิ่มปกติ-กศผ.'!R13</f>
        <v>50.925252525252517</v>
      </c>
      <c r="D10" s="11">
        <f>+'[8]ผู้ใช้น้ำเพิ่มปกติ-กศผ.'!S13</f>
        <v>32.1050505050505</v>
      </c>
      <c r="E10" s="11">
        <f>+'[8]ผู้ใช้น้ำเพิ่มปกติ-กศผ.'!T13</f>
        <v>61.165656565656562</v>
      </c>
      <c r="F10" s="11">
        <f>+'[8]ผู้ใช้น้ำเพิ่มปกติ-กศผ.'!U13</f>
        <v>42.898989898989889</v>
      </c>
      <c r="G10" s="11">
        <f>+'[8]ผู้ใช้น้ำเพิ่มปกติ-กศผ.'!V13</f>
        <v>61.719191919191907</v>
      </c>
      <c r="H10" s="11">
        <f>+'[8]ผู้ใช้น้ำเพิ่มปกติ-กศผ.'!W13</f>
        <v>74.450505050505043</v>
      </c>
      <c r="I10" s="11">
        <f>+'[8]ผู้ใช้น้ำเพิ่มปกติ-กศผ.'!X13</f>
        <v>59.781818181818174</v>
      </c>
      <c r="J10" s="11">
        <f>+'[8]ผู้ใช้น้ำเพิ่มปกติ-กศผ.'!Y13</f>
        <v>89.119191919191906</v>
      </c>
      <c r="K10" s="11">
        <f>+'[8]ผู้ใช้น้ำเพิ่มปกติ-กศผ.'!Z13</f>
        <v>59.505050505050498</v>
      </c>
      <c r="L10" s="11">
        <f>+'[8]ผู้ใช้น้ำเพิ่มปกติ-กศผ.'!AA13</f>
        <v>28.230303030303027</v>
      </c>
      <c r="M10" s="11">
        <f>+'[8]ผู้ใช้น้ำเพิ่มปกติ-กศผ.'!AB13</f>
        <v>76.664646464646452</v>
      </c>
      <c r="N10" s="11">
        <f>+'[8]ผู้ใช้น้ำเพิ่มปกติ-กศผ.'!AC13</f>
        <v>48.434343434343432</v>
      </c>
      <c r="O10" s="12">
        <f t="shared" si="0"/>
        <v>684.99999999999989</v>
      </c>
    </row>
    <row r="11" spans="1:15" x14ac:dyDescent="0.2">
      <c r="A11" s="10">
        <v>1013</v>
      </c>
      <c r="B11" s="10" t="s">
        <v>22</v>
      </c>
      <c r="C11" s="11">
        <f>+'[8]ผู้ใช้น้ำเพิ่มปกติ-กศผ.'!R14</f>
        <v>2.9520295202952034</v>
      </c>
      <c r="D11" s="11">
        <f>+'[8]ผู้ใช้น้ำเพิ่มปกติ-กศผ.'!S14</f>
        <v>3.8376383763837643</v>
      </c>
      <c r="E11" s="11">
        <f>+'[8]ผู้ใช้น้ำเพิ่มปกติ-กศผ.'!T14</f>
        <v>4.7232472324723247</v>
      </c>
      <c r="F11" s="11">
        <f>+'[8]ผู้ใช้น้ำเพิ่มปกติ-กศผ.'!U14</f>
        <v>9.1512915129151313</v>
      </c>
      <c r="G11" s="11">
        <f>+'[8]ผู้ใช้น้ำเพิ่มปกติ-กศผ.'!V14</f>
        <v>11.21771217712177</v>
      </c>
      <c r="H11" s="11">
        <f>+'[8]ผู้ใช้น้ำเพิ่มปกติ-กศผ.'!W14</f>
        <v>12.103321033210332</v>
      </c>
      <c r="I11" s="11">
        <f>+'[8]ผู้ใช้น้ำเพิ่มปกติ-กศผ.'!X14</f>
        <v>9.1512915129151313</v>
      </c>
      <c r="J11" s="11">
        <f>+'[8]ผู้ใช้น้ำเพิ่มปกติ-กศผ.'!Y14</f>
        <v>7.3800738007380087</v>
      </c>
      <c r="K11" s="11">
        <f>+'[8]ผู้ใช้น้ำเพิ่มปกติ-กศผ.'!Z14</f>
        <v>4.4280442804428048</v>
      </c>
      <c r="L11" s="11">
        <f>+'[8]ผู้ใช้น้ำเพิ่มปกติ-กศผ.'!AA14</f>
        <v>3.2472324723247232</v>
      </c>
      <c r="M11" s="11">
        <f>+'[8]ผู้ใช้น้ำเพิ่มปกติ-กศผ.'!AB14</f>
        <v>4.4280442804428048</v>
      </c>
      <c r="N11" s="11">
        <f>+'[8]ผู้ใช้น้ำเพิ่มปกติ-กศผ.'!AC14</f>
        <v>7.3800738007380087</v>
      </c>
      <c r="O11" s="12">
        <f t="shared" si="0"/>
        <v>80</v>
      </c>
    </row>
    <row r="12" spans="1:15" x14ac:dyDescent="0.2">
      <c r="A12" s="10">
        <v>1014</v>
      </c>
      <c r="B12" s="10" t="s">
        <v>23</v>
      </c>
      <c r="C12" s="11">
        <f>+'[8]ผู้ใช้น้ำเพิ่มปกติ-กศผ.'!R15</f>
        <v>118.70530258229846</v>
      </c>
      <c r="D12" s="11">
        <f>+'[8]ผู้ใช้น้ำเพิ่มปกติ-กศผ.'!S15</f>
        <v>116.75931401537554</v>
      </c>
      <c r="E12" s="11">
        <f>+'[8]ผู้ใช้น้ำเพิ่มปกติ-กศผ.'!T15</f>
        <v>70.298836980090684</v>
      </c>
      <c r="F12" s="11">
        <f>+'[8]ผู้ใช้น้ำเพิ่มปกติ-กศผ.'!U15</f>
        <v>81.974768381628223</v>
      </c>
      <c r="G12" s="11">
        <f>+'[8]ผู้ใช้น้ำเพิ่มปกติ-กศผ.'!V15</f>
        <v>75.650305539128738</v>
      </c>
      <c r="H12" s="11">
        <f>+'[8]ผู้ใช้น้ำเพิ่มปกติ-กศผ.'!W15</f>
        <v>96.083185491819449</v>
      </c>
      <c r="I12" s="11">
        <f>+'[8]ผู้ใช้น้ำเพิ่มปกติ-กศผ.'!X15</f>
        <v>95.110191208358003</v>
      </c>
      <c r="J12" s="11">
        <f>+'[8]ผู้ใช้น้ำเพิ่มปกติ-กศผ.'!Y15</f>
        <v>108.00236546422238</v>
      </c>
      <c r="K12" s="11">
        <f>+'[8]ผู้ใช้น้ำเพิ่มปกติ-กศผ.'!Z15</f>
        <v>109.70510546027992</v>
      </c>
      <c r="L12" s="11">
        <f>+'[8]ผู้ใช้น้ำเพิ่มปกติ-กศผ.'!AA15</f>
        <v>100.94815690912677</v>
      </c>
      <c r="M12" s="11">
        <f>+'[8]ผู้ใช้น้ำเพิ่มปกติ-กศผ.'!AB15</f>
        <v>137.92193968066235</v>
      </c>
      <c r="N12" s="11">
        <f>+'[8]ผู้ใช้น้ำเพิ่มปกติ-กศผ.'!AC15</f>
        <v>122.84052828700968</v>
      </c>
      <c r="O12" s="12">
        <f t="shared" si="0"/>
        <v>1234</v>
      </c>
    </row>
    <row r="13" spans="1:15" x14ac:dyDescent="0.2">
      <c r="A13" s="10">
        <v>1015</v>
      </c>
      <c r="B13" s="10" t="s">
        <v>24</v>
      </c>
      <c r="C13" s="11">
        <f>+'[8]ผู้ใช้น้ำเพิ่มปกติ-กศผ.'!R16</f>
        <v>14.308943089430896</v>
      </c>
      <c r="D13" s="11">
        <f>+'[8]ผู้ใช้น้ำเพิ่มปกติ-กศผ.'!S16</f>
        <v>9.4308943089430901</v>
      </c>
      <c r="E13" s="11">
        <f>+'[8]ผู้ใช้น้ำเพิ่มปกติ-กศผ.'!T16</f>
        <v>18.536585365853661</v>
      </c>
      <c r="F13" s="11">
        <f>+'[8]ผู้ใช้น้ำเพิ่มปกติ-กศผ.'!U16</f>
        <v>18.536585365853661</v>
      </c>
      <c r="G13" s="11">
        <f>+'[8]ผู้ใช้น้ำเพิ่มปกติ-กศผ.'!V16</f>
        <v>13.983739837398376</v>
      </c>
      <c r="H13" s="11">
        <f>+'[8]ผู้ใช้น้ำเพิ่มปกติ-กศผ.'!W16</f>
        <v>23.739837398373986</v>
      </c>
      <c r="I13" s="11">
        <f>+'[8]ผู้ใช้น้ำเพิ่มปกติ-กศผ.'!X16</f>
        <v>10.406504065040652</v>
      </c>
      <c r="J13" s="11">
        <f>+'[8]ผู้ใช้น้ำเพิ่มปกติ-กศผ.'!Y16</f>
        <v>20.487804878048781</v>
      </c>
      <c r="K13" s="11">
        <f>+'[8]ผู้ใช้น้ำเพิ่มปกติ-กศผ.'!Z16</f>
        <v>10.081300813008131</v>
      </c>
      <c r="L13" s="11">
        <f>+'[8]ผู้ใช้น้ำเพิ่มปกติ-กศผ.'!AA16</f>
        <v>16.260162601626018</v>
      </c>
      <c r="M13" s="11">
        <f>+'[8]ผู้ใช้น้ำเพิ่มปกติ-กศผ.'!AB16</f>
        <v>26.016260162601629</v>
      </c>
      <c r="N13" s="11">
        <f>+'[8]ผู้ใช้น้ำเพิ่มปกติ-กศผ.'!AC16</f>
        <v>18.211382113821141</v>
      </c>
      <c r="O13" s="12">
        <f t="shared" si="0"/>
        <v>200.00000000000006</v>
      </c>
    </row>
    <row r="14" spans="1:15" x14ac:dyDescent="0.2">
      <c r="A14" s="10">
        <v>1016</v>
      </c>
      <c r="B14" s="10" t="s">
        <v>25</v>
      </c>
      <c r="C14" s="11">
        <f>+'[8]ผู้ใช้น้ำเพิ่มปกติ-กศผ.'!R17</f>
        <v>14.146788990825691</v>
      </c>
      <c r="D14" s="11">
        <f>+'[8]ผู้ใช้น้ำเพิ่มปกติ-กศผ.'!S17</f>
        <v>14.44151376146789</v>
      </c>
      <c r="E14" s="11">
        <f>+'[8]ผู้ใช้น้ำเพิ่มปกติ-กศผ.'!T17</f>
        <v>15.325688073394497</v>
      </c>
      <c r="F14" s="11">
        <f>+'[8]ผู้ใช้น้ำเพิ่มปกติ-กศผ.'!U17</f>
        <v>15.325688073394497</v>
      </c>
      <c r="G14" s="11">
        <f>+'[8]ผู้ใช้น้ำเพิ่มปกติ-กศผ.'!V17</f>
        <v>21.220183486238533</v>
      </c>
      <c r="H14" s="11">
        <f>+'[8]ผู้ใช้น้ำเพิ่มปกติ-กศผ.'!W17</f>
        <v>27.998853211009177</v>
      </c>
      <c r="I14" s="11">
        <f>+'[8]ผู้ใช้น้ำเพิ่มปกติ-กศผ.'!X17</f>
        <v>20.336009174311929</v>
      </c>
      <c r="J14" s="11">
        <f>+'[8]ผู้ใช้น้ำเพิ่มปกติ-กศผ.'!Y17</f>
        <v>33.893348623853214</v>
      </c>
      <c r="K14" s="11">
        <f>+'[8]ผู้ใช้น้ำเพิ่มปกติ-กศผ.'!Z17</f>
        <v>38.019495412844044</v>
      </c>
      <c r="L14" s="11">
        <f>+'[8]ผู้ใช้น้ำเพิ่มปกติ-กศผ.'!AA17</f>
        <v>15.915137614678901</v>
      </c>
      <c r="M14" s="11">
        <f>+'[8]ผู้ใช้น้ำเพิ่มปกติ-กศผ.'!AB17</f>
        <v>25.051605504587158</v>
      </c>
      <c r="N14" s="11">
        <f>+'[8]ผู้ใช้น้ำเพิ่มปกติ-กศผ.'!AC17</f>
        <v>15.325688073394497</v>
      </c>
      <c r="O14" s="12">
        <f t="shared" si="0"/>
        <v>257</v>
      </c>
    </row>
    <row r="15" spans="1:15" x14ac:dyDescent="0.2">
      <c r="A15" s="10">
        <v>1017</v>
      </c>
      <c r="B15" s="10" t="s">
        <v>26</v>
      </c>
      <c r="C15" s="11">
        <f>+'[8]ผู้ใช้น้ำเพิ่มปกติ-กศผ.'!R18</f>
        <v>27.737571312143441</v>
      </c>
      <c r="D15" s="11">
        <f>+'[8]ผู้ใช้น้ำเพิ่มปกติ-กศผ.'!S18</f>
        <v>33.224123879380613</v>
      </c>
      <c r="E15" s="11">
        <f>+'[8]ผู้ใช้น้ำเพิ่มปกติ-กศผ.'!T18</f>
        <v>26.823145884270584</v>
      </c>
      <c r="F15" s="11">
        <f>+'[8]ผู้ใช้น้ำเพิ่มปกติ-กศผ.'!U18</f>
        <v>30.176039119804404</v>
      </c>
      <c r="G15" s="11">
        <f>+'[8]ผู้ใช้น้ำเพิ่มปกติ-กศผ.'!V18</f>
        <v>26.518337408312963</v>
      </c>
      <c r="H15" s="11">
        <f>+'[8]ผู้ใช้น้ำเพิ่มปกติ-กศผ.'!W18</f>
        <v>32.614506927465371</v>
      </c>
      <c r="I15" s="11">
        <f>+'[8]ผู้ใช้น้ำเพิ่มปกติ-กศผ.'!X18</f>
        <v>39.320293398533011</v>
      </c>
      <c r="J15" s="11">
        <f>+'[8]ผู้ใช้น้ำเพิ่มปกติ-กศผ.'!Y18</f>
        <v>32.004889975550121</v>
      </c>
      <c r="K15" s="11">
        <f>+'[8]ผู้ใช้น้ำเพิ่มปกติ-กศผ.'!Z18</f>
        <v>33.528932355338227</v>
      </c>
      <c r="L15" s="11">
        <f>+'[8]ผู้ใช้น้ำเพิ่มปกติ-กศผ.'!AA18</f>
        <v>30.480847595762025</v>
      </c>
      <c r="M15" s="11">
        <f>+'[8]ผู้ใช้น้ำเพิ่มปกติ-กศผ.'!AB18</f>
        <v>34.748166259168705</v>
      </c>
      <c r="N15" s="11">
        <f>+'[8]ผู้ใช้น้ำเพิ่มปกติ-กศผ.'!AC18</f>
        <v>26.823145884270584</v>
      </c>
      <c r="O15" s="12">
        <f t="shared" si="0"/>
        <v>374.00000000000011</v>
      </c>
    </row>
    <row r="16" spans="1:15" x14ac:dyDescent="0.2">
      <c r="A16" s="10">
        <v>1018</v>
      </c>
      <c r="B16" s="10" t="s">
        <v>27</v>
      </c>
      <c r="C16" s="11">
        <f>+'[8]ผู้ใช้น้ำเพิ่มปกติ-กศผ.'!R19</f>
        <v>5.6272965879265087</v>
      </c>
      <c r="D16" s="11">
        <f>+'[8]ผู้ใช้น้ำเพิ่มปกติ-กศผ.'!S19</f>
        <v>10.199475065616797</v>
      </c>
      <c r="E16" s="11">
        <f>+'[8]ผู้ใช้น้ำเพิ่มปกติ-กศผ.'!T19</f>
        <v>13.36482939632546</v>
      </c>
      <c r="F16" s="11">
        <f>+'[8]ผู้ใช้น้ำเพิ่มปกติ-กศผ.'!U19</f>
        <v>8.7926509186351698</v>
      </c>
      <c r="G16" s="11">
        <f>+'[8]ผู้ใช้น้ำเพิ่มปกติ-กศผ.'!V19</f>
        <v>14.41994750656168</v>
      </c>
      <c r="H16" s="11">
        <f>+'[8]ผู้ใช้น้ำเพิ่มปกติ-กศผ.'!W19</f>
        <v>22.509186351706035</v>
      </c>
      <c r="I16" s="11">
        <f>+'[8]ผู้ใช้น้ำเพิ่มปกติ-กศผ.'!X19</f>
        <v>6.6824146981627299</v>
      </c>
      <c r="J16" s="11">
        <f>+'[8]ผู้ใช้น้ำเพิ่มปกติ-กศผ.'!Y19</f>
        <v>16.881889763779526</v>
      </c>
      <c r="K16" s="11">
        <f>+'[8]ผู้ใช้น้ำเพิ่มปกติ-กศผ.'!Z19</f>
        <v>9.1443569553805766</v>
      </c>
      <c r="L16" s="11">
        <f>+'[8]ผู้ใช้น้ำเพิ่มปกติ-กศผ.'!AA19</f>
        <v>6.3307086614173231</v>
      </c>
      <c r="M16" s="11">
        <f>+'[8]ผู้ใช้น้ำเพิ่มปกติ-กศผ.'!AB19</f>
        <v>11.254593175853017</v>
      </c>
      <c r="N16" s="11">
        <f>+'[8]ผู้ใช้น้ำเพิ่มปกติ-กศผ.'!AC19</f>
        <v>8.7926509186351698</v>
      </c>
      <c r="O16" s="12">
        <f t="shared" si="0"/>
        <v>133.99999999999997</v>
      </c>
    </row>
    <row r="17" spans="1:15" x14ac:dyDescent="0.2">
      <c r="A17" s="10">
        <v>1019</v>
      </c>
      <c r="B17" s="10" t="s">
        <v>28</v>
      </c>
      <c r="C17" s="11">
        <f>+'[8]ผู้ใช้น้ำเพิ่มปกติ-กศผ.'!R20</f>
        <v>4.9846153846153856</v>
      </c>
      <c r="D17" s="11">
        <f>+'[8]ผู้ใช้น้ำเพิ่มปกติ-กศผ.'!S20</f>
        <v>3.8769230769230778</v>
      </c>
      <c r="E17" s="11">
        <f>+'[8]ผู้ใช้น้ำเพิ่มปกติ-กศผ.'!T20</f>
        <v>4.430769230769231</v>
      </c>
      <c r="F17" s="11">
        <f>+'[8]ผู้ใช้น้ำเพิ่มปกติ-กศผ.'!U20</f>
        <v>4.430769230769231</v>
      </c>
      <c r="G17" s="11">
        <f>+'[8]ผู้ใช้น้ำเพิ่มปกติ-กศผ.'!V20</f>
        <v>10.246153846153849</v>
      </c>
      <c r="H17" s="11">
        <f>+'[8]ผู้ใช้น้ำเพิ่มปกติ-กศผ.'!W20</f>
        <v>16.338461538461544</v>
      </c>
      <c r="I17" s="11">
        <f>+'[8]ผู้ใช้น้ำเพิ่มปกติ-กศผ.'!X20</f>
        <v>15.230769230769232</v>
      </c>
      <c r="J17" s="11">
        <f>+'[8]ผู้ใช้น้ำเพิ่มปกติ-กศผ.'!Y20</f>
        <v>11.907692307692312</v>
      </c>
      <c r="K17" s="11">
        <f>+'[8]ผู้ใช้น้ำเพิ่มปกติ-กศผ.'!Z20</f>
        <v>7.4769230769230779</v>
      </c>
      <c r="L17" s="11">
        <f>+'[8]ผู้ใช้น้ำเพิ่มปกติ-กศผ.'!AA20</f>
        <v>4.7076923076923087</v>
      </c>
      <c r="M17" s="11">
        <f>+'[8]ผู้ใช้น้ำเพิ่มปกติ-กศผ.'!AB20</f>
        <v>2.7692307692307696</v>
      </c>
      <c r="N17" s="11">
        <f>+'[8]ผู้ใช้น้ำเพิ่มปกติ-กศผ.'!AC20</f>
        <v>3.6</v>
      </c>
      <c r="O17" s="12">
        <f t="shared" si="0"/>
        <v>90.000000000000014</v>
      </c>
    </row>
    <row r="18" spans="1:15" x14ac:dyDescent="0.2">
      <c r="A18" s="10">
        <v>1020</v>
      </c>
      <c r="B18" s="10" t="s">
        <v>29</v>
      </c>
      <c r="C18" s="11">
        <f>+'[8]ผู้ใช้น้ำเพิ่มปกติ-กศผ.'!R21</f>
        <v>23.119412941961304</v>
      </c>
      <c r="D18" s="11">
        <f>+'[8]ผู้ใช้น้ำเพิ่มปกติ-กศผ.'!S21</f>
        <v>40.458972648432294</v>
      </c>
      <c r="E18" s="11">
        <f>+'[8]ผู้ใช้น้ำเพิ่มปกติ-กศผ.'!T21</f>
        <v>27.074049366244164</v>
      </c>
      <c r="F18" s="11">
        <f>+'[8]ผู้ใช้น้ำเพิ่มปกติ-กศผ.'!U21</f>
        <v>45.934623082054699</v>
      </c>
      <c r="G18" s="11">
        <f>+'[8]ผู้ใช้น้ำเพิ่มปกติ-กศผ.'!V21</f>
        <v>41.67578385590393</v>
      </c>
      <c r="H18" s="11">
        <f>+'[8]ผู้ใช้น้ำเพิ่มปกติ-กศผ.'!W21</f>
        <v>43.196797865243497</v>
      </c>
      <c r="I18" s="11">
        <f>+'[8]ผู้ใช้น้ำเพิ่มปกติ-กศผ.'!X21</f>
        <v>27.986657771847899</v>
      </c>
      <c r="J18" s="11">
        <f>+'[8]ผู้ใช้น้ำเพิ่มปกติ-กศผ.'!Y21</f>
        <v>45.022014676450972</v>
      </c>
      <c r="K18" s="11">
        <f>+'[8]ผู้ใช้น้ำเพิ่มปกติ-กศผ.'!Z21</f>
        <v>49.889259506337552</v>
      </c>
      <c r="L18" s="11">
        <f>+'[8]ผู้ใช้น้ำเพิ่มปกติ-กศผ.'!AA21</f>
        <v>25.857238158772514</v>
      </c>
      <c r="M18" s="11">
        <f>+'[8]ผู้ใช้น้ำเพิ่มปกติ-กศผ.'!AB21</f>
        <v>36.200133422281517</v>
      </c>
      <c r="N18" s="11">
        <f>+'[8]ผู้ใช้น้ำเพิ่มปกติ-กศผ.'!AC21</f>
        <v>49.58505670446965</v>
      </c>
      <c r="O18" s="12">
        <f t="shared" si="0"/>
        <v>456.00000000000006</v>
      </c>
    </row>
    <row r="19" spans="1:15" x14ac:dyDescent="0.2">
      <c r="A19" s="10">
        <v>1021</v>
      </c>
      <c r="B19" s="10" t="s">
        <v>30</v>
      </c>
      <c r="C19" s="11">
        <f>+'[8]ผู้ใช้น้ำเพิ่มปกติ-กศผ.'!R22</f>
        <v>5.4838709677419368</v>
      </c>
      <c r="D19" s="11">
        <f>+'[8]ผู้ใช้น้ำเพิ่มปกติ-กศผ.'!S22</f>
        <v>10.145161290322584</v>
      </c>
      <c r="E19" s="11">
        <f>+'[8]ผู้ใช้น้ำเพิ่มปกติ-กศผ.'!T22</f>
        <v>13.435483870967744</v>
      </c>
      <c r="F19" s="11">
        <f>+'[8]ผู้ใช้น้ำเพิ่มปกติ-กศผ.'!U22</f>
        <v>12.06451612903226</v>
      </c>
      <c r="G19" s="11">
        <f>+'[8]ผู้ใช้น้ำเพิ่มปกติ-กศผ.'!V22</f>
        <v>15.080645161290324</v>
      </c>
      <c r="H19" s="11">
        <f>+'[8]ผู้ใช้น้ำเพิ่มปกติ-กศผ.'!W22</f>
        <v>14.532258064516133</v>
      </c>
      <c r="I19" s="11">
        <f>+'[8]ผู้ใช้น้ำเพิ่มปกติ-กศผ.'!X22</f>
        <v>9.3225806451612936</v>
      </c>
      <c r="J19" s="11">
        <f>+'[8]ผู้ใช้น้ำเพิ่มปกติ-กศผ.'!Y22</f>
        <v>13.435483870967744</v>
      </c>
      <c r="K19" s="11">
        <f>+'[8]ผู้ใช้น้ำเพิ่มปกติ-กศผ.'!Z22</f>
        <v>18.91935483870968</v>
      </c>
      <c r="L19" s="11">
        <f>+'[8]ผู้ใช้น้ำเพิ่มปกติ-กศผ.'!AA22</f>
        <v>16.177419354838712</v>
      </c>
      <c r="M19" s="11">
        <f>+'[8]ผู้ใช้น้ำเพิ่มปกติ-กศผ.'!AB22</f>
        <v>14.532258064516133</v>
      </c>
      <c r="N19" s="11">
        <f>+'[8]ผู้ใช้น้ำเพิ่มปกติ-กศผ.'!AC22</f>
        <v>26.870967741935488</v>
      </c>
      <c r="O19" s="12">
        <f t="shared" si="0"/>
        <v>170.00000000000003</v>
      </c>
    </row>
    <row r="20" spans="1:15" x14ac:dyDescent="0.2">
      <c r="A20" s="10">
        <v>1022</v>
      </c>
      <c r="B20" s="10" t="s">
        <v>31</v>
      </c>
      <c r="C20" s="11">
        <f>+'[8]ผู้ใช้น้ำเพิ่มปกติ-กศผ.'!R23</f>
        <v>50.676532137518677</v>
      </c>
      <c r="D20" s="11">
        <f>+'[8]ผู้ใช้น้ำเพิ่มปกติ-กศผ.'!S23</f>
        <v>68.512406576980567</v>
      </c>
      <c r="E20" s="11">
        <f>+'[8]ผู้ใช้น้ำเพิ่มปกติ-กศผ.'!T23</f>
        <v>87.763826606875938</v>
      </c>
      <c r="F20" s="11">
        <f>+'[8]ผู้ใช้น้ำเพิ่มปกติ-กศผ.'!U23</f>
        <v>104.18415545590435</v>
      </c>
      <c r="G20" s="11">
        <f>+'[8]ผู้ใช้น้ำเพิ่มปกติ-กศผ.'!V23</f>
        <v>90.594917787742901</v>
      </c>
      <c r="H20" s="11">
        <f>+'[8]ผู้ใช้น้ำเพิ่มปกติ-กศผ.'!W23</f>
        <v>109.28011958146486</v>
      </c>
      <c r="I20" s="11">
        <f>+'[8]ผู้ใช้น้ำเพิ่มปกติ-กศผ.'!X23</f>
        <v>70.777279521674132</v>
      </c>
      <c r="J20" s="11">
        <f>+'[8]ผู้ใช้น้ำเพิ่มปกติ-กศผ.'!Y23</f>
        <v>72.759043348281011</v>
      </c>
      <c r="K20" s="11">
        <f>+'[8]ผู้ใช้น้ำเพิ่มปกติ-กศผ.'!Z23</f>
        <v>73.891479820627808</v>
      </c>
      <c r="L20" s="11">
        <f>+'[8]ผู้ใช้น้ำเพิ่มปกติ-กศผ.'!AA23</f>
        <v>54.073841554559046</v>
      </c>
      <c r="M20" s="11">
        <f>+'[8]ผู้ใช้น้ำเพิ่มปกติ-กศผ.'!AB23</f>
        <v>78.704334828101651</v>
      </c>
      <c r="N20" s="11">
        <f>+'[8]ผู้ใช้น้ำเพิ่มปกติ-กศผ.'!AC23</f>
        <v>85.782062780269058</v>
      </c>
      <c r="O20" s="12">
        <f t="shared" si="0"/>
        <v>947</v>
      </c>
    </row>
    <row r="21" spans="1:15" x14ac:dyDescent="0.2">
      <c r="A21" s="10">
        <v>1023</v>
      </c>
      <c r="B21" s="10" t="s">
        <v>32</v>
      </c>
      <c r="C21" s="11">
        <f>+'[8]ผู้ใช้น้ำเพิ่มปกติ-กศผ.'!R24</f>
        <v>12.043080939947782</v>
      </c>
      <c r="D21" s="11">
        <f>+'[8]ผู้ใช้น้ำเพิ่มปกติ-กศผ.'!S24</f>
        <v>12.924281984334204</v>
      </c>
      <c r="E21" s="11">
        <f>+'[8]ผู้ใช้น้ำเพิ่มปกติ-กศผ.'!T24</f>
        <v>23.204960835509137</v>
      </c>
      <c r="F21" s="11">
        <f>+'[8]ผู้ใช้น้ำเพิ่มปกติ-กศผ.'!U24</f>
        <v>36.716710182767628</v>
      </c>
      <c r="G21" s="11">
        <f>+'[8]ผู้ใช้น้ำเพิ่มปกติ-กศผ.'!V24</f>
        <v>11.455613577023501</v>
      </c>
      <c r="H21" s="11">
        <f>+'[8]ผู้ใช้น้ำเพิ่มปกติ-กศผ.'!W24</f>
        <v>28.785900783289819</v>
      </c>
      <c r="I21" s="11">
        <f>+'[8]ผู้ใช้น้ำเพิ่มปกติ-กศผ.'!X24</f>
        <v>12.630548302872064</v>
      </c>
      <c r="J21" s="11">
        <f>+'[8]ผู้ใช้น้ำเพิ่มปกติ-กศผ.'!Y24</f>
        <v>22.030026109660575</v>
      </c>
      <c r="K21" s="11">
        <f>+'[8]ผู้ใช้น้ำเพิ่มปกติ-กศผ.'!Z24</f>
        <v>19.973890339425591</v>
      </c>
      <c r="L21" s="11">
        <f>+'[8]ผู้ใช้น้ำเพิ่มปกติ-กศผ.'!AA24</f>
        <v>7.9308093994778073</v>
      </c>
      <c r="M21" s="11">
        <f>+'[8]ผู้ใช้น้ำเพิ่มปกติ-กศผ.'!AB24</f>
        <v>23.49869451697128</v>
      </c>
      <c r="N21" s="11">
        <f>+'[8]ผู้ใช้น้ำเพิ่มปกติ-กศผ.'!AC24</f>
        <v>13.805483028720626</v>
      </c>
      <c r="O21" s="12">
        <f t="shared" si="0"/>
        <v>225.00000000000003</v>
      </c>
    </row>
    <row r="22" spans="1:15" x14ac:dyDescent="0.2">
      <c r="A22" s="10">
        <v>1024</v>
      </c>
      <c r="B22" s="10" t="s">
        <v>33</v>
      </c>
      <c r="C22" s="11">
        <f>+'[8]ผู้ใช้น้ำเพิ่มปกติ-กศผ.'!R25</f>
        <v>70.209595484477902</v>
      </c>
      <c r="D22" s="11">
        <f>+'[8]ผู้ใช้น้ำเพิ่มปกติ-กศผ.'!S25</f>
        <v>110.82671683913453</v>
      </c>
      <c r="E22" s="11">
        <f>+'[8]ผู้ใช้น้ำเพิ่มปกติ-กศผ.'!T25</f>
        <v>127.94393226716841</v>
      </c>
      <c r="F22" s="11">
        <f>+'[8]ผู้ใช้น้ำเพิ่มปกติ-กศผ.'!U25</f>
        <v>89.357666980244602</v>
      </c>
      <c r="G22" s="11">
        <f>+'[8]ผู้ใช้น้ำเพิ่มปกติ-กศผ.'!V25</f>
        <v>134.90686735653813</v>
      </c>
      <c r="H22" s="11">
        <f>+'[8]ผู้ใช้น้ำเพิ่มปกติ-กศผ.'!W25</f>
        <v>100.67243650047037</v>
      </c>
      <c r="I22" s="11">
        <f>+'[8]ผู้ใช้น้ำเพิ่มปกติ-กศผ.'!X25</f>
        <v>136.93772342427096</v>
      </c>
      <c r="J22" s="11">
        <f>+'[8]ผู้ใช้น้ำเพิ่มปกติ-กศผ.'!Y25</f>
        <v>150.86359360301037</v>
      </c>
      <c r="K22" s="11">
        <f>+'[8]ผู้ใช้น้ำเพิ่มปกติ-กศผ.'!Z25</f>
        <v>172.62276575729072</v>
      </c>
      <c r="L22" s="11">
        <f>+'[8]ผู้ใช้น้ำเพิ่มปกติ-กศผ.'!AA25</f>
        <v>127.36368767638761</v>
      </c>
      <c r="M22" s="11">
        <f>+'[8]ผู้ใช้น้ำเพิ่มปกติ-กศผ.'!AB25</f>
        <v>132.00564440263406</v>
      </c>
      <c r="N22" s="11">
        <f>+'[8]ผู้ใช้น้ำเพิ่มปกติ-กศผ.'!AC25</f>
        <v>188.28936970837256</v>
      </c>
      <c r="O22" s="12">
        <f t="shared" si="0"/>
        <v>1542.0000000000002</v>
      </c>
    </row>
    <row r="23" spans="1:15" x14ac:dyDescent="0.2">
      <c r="A23" s="10">
        <v>1025</v>
      </c>
      <c r="B23" s="10" t="s">
        <v>34</v>
      </c>
      <c r="C23" s="11">
        <f>+'[8]ผู้ใช้น้ำเพิ่มปกติ-กศผ.'!R26</f>
        <v>45.719130895601481</v>
      </c>
      <c r="D23" s="11">
        <f>+'[8]ผู้ใช้น้ำเพิ่มปกติ-กศผ.'!S26</f>
        <v>48.21939586645469</v>
      </c>
      <c r="E23" s="11">
        <f>+'[8]ผู้ใช้น้ำเพิ่มปกติ-กศผ.'!T26</f>
        <v>42.147323794382622</v>
      </c>
      <c r="F23" s="11">
        <f>+'[8]ผู้ใช้น้ำเพิ่มปกติ-กศผ.'!U26</f>
        <v>27.50291467938527</v>
      </c>
      <c r="G23" s="11">
        <f>+'[8]ผู้ใช้น้ำเพิ่มปกติ-กศผ.'!V26</f>
        <v>55.720190779014303</v>
      </c>
      <c r="H23" s="11">
        <f>+'[8]ผู้ใช้น้ำเพิ่มปกติ-กศผ.'!W26</f>
        <v>67.149973502914676</v>
      </c>
      <c r="I23" s="11">
        <f>+'[8]ผู้ใช้น้ำเพิ่มปกติ-กศผ.'!X26</f>
        <v>40.004239533651301</v>
      </c>
      <c r="J23" s="11">
        <f>+'[8]ผู้ใช้น้ำเพิ่มปกติ-กศผ.'!Y26</f>
        <v>41.075781664016958</v>
      </c>
      <c r="K23" s="11">
        <f>+'[8]ผู้ใช้น้ำเพิ่มปกติ-กศผ.'!Z26</f>
        <v>146.4440911499735</v>
      </c>
      <c r="L23" s="11">
        <f>+'[8]ผู้ใช้น้ำเพิ่มปกติ-กศผ.'!AA26</f>
        <v>78.57975622681505</v>
      </c>
      <c r="M23" s="11">
        <f>+'[8]ผู้ใช้น้ำเพิ่มปกติ-กศผ.'!AB26</f>
        <v>42.861685214626391</v>
      </c>
      <c r="N23" s="11">
        <f>+'[8]ผู้ใช้น้ำเพิ่มปกติ-กศผ.'!AC26</f>
        <v>38.575516693163756</v>
      </c>
      <c r="O23" s="12">
        <f t="shared" si="0"/>
        <v>674.00000000000011</v>
      </c>
    </row>
    <row r="24" spans="1:15" x14ac:dyDescent="0.2">
      <c r="A24" s="10">
        <v>1026</v>
      </c>
      <c r="B24" s="10" t="s">
        <v>35</v>
      </c>
      <c r="C24" s="11">
        <f>+'[8]ผู้ใช้น้ำเพิ่มปกติ-กศผ.'!R27</f>
        <v>6.0710382513661196</v>
      </c>
      <c r="D24" s="11">
        <f>+'[8]ผู้ใช้น้ำเพิ่มปกติ-กศผ.'!S27</f>
        <v>8.278688524590164</v>
      </c>
      <c r="E24" s="11">
        <f>+'[8]ผู้ใช้น้ำเพิ่มปกติ-กศผ.'!T27</f>
        <v>10.486338797814208</v>
      </c>
      <c r="F24" s="11">
        <f>+'[8]ผู้ใช้น้ำเพิ่มปกติ-กศผ.'!U27</f>
        <v>5.2431693989071038</v>
      </c>
      <c r="G24" s="11">
        <f>+'[8]ผู้ใช้น้ำเพิ่มปกติ-กศผ.'!V27</f>
        <v>6.8989071038251373</v>
      </c>
      <c r="H24" s="11">
        <f>+'[8]ผู้ใช้น้ำเพิ่มปกติ-กศผ.'!W27</f>
        <v>8.830601092896174</v>
      </c>
      <c r="I24" s="11">
        <f>+'[8]ผู้ใช้น้ำเพิ่มปกติ-กศผ.'!X27</f>
        <v>9.9344262295081958</v>
      </c>
      <c r="J24" s="11">
        <f>+'[8]ผู้ใช้น้ำเพิ่มปกติ-กศผ.'!Y27</f>
        <v>10.762295081967212</v>
      </c>
      <c r="K24" s="11">
        <f>+'[8]ผู้ใช้น้ำเพิ่มปกติ-กศผ.'!Z27</f>
        <v>10.210382513661202</v>
      </c>
      <c r="L24" s="11">
        <f>+'[8]ผู้ใช้น้ำเพิ่มปกติ-กศผ.'!AA27</f>
        <v>6.8989071038251373</v>
      </c>
      <c r="M24" s="11">
        <f>+'[8]ผู้ใช้น้ำเพิ่มปกติ-กศผ.'!AB27</f>
        <v>3.8633879781420766</v>
      </c>
      <c r="N24" s="11">
        <f>+'[8]ผู้ใช้น้ำเพิ่มปกติ-กศผ.'!AC27</f>
        <v>13.521857923497265</v>
      </c>
      <c r="O24" s="12">
        <f t="shared" si="0"/>
        <v>100.99999999999999</v>
      </c>
    </row>
    <row r="25" spans="1:15" x14ac:dyDescent="0.2">
      <c r="A25" s="10">
        <v>1027</v>
      </c>
      <c r="B25" s="10" t="s">
        <v>36</v>
      </c>
      <c r="C25" s="11">
        <f>+'[8]ผู้ใช้น้ำเพิ่มปกติ-กศผ.'!R28</f>
        <v>13.78217821782178</v>
      </c>
      <c r="D25" s="11">
        <f>+'[8]ผู้ใช้น้ำเพิ่มปกติ-กศผ.'!S28</f>
        <v>6.0297029702970288</v>
      </c>
      <c r="E25" s="11">
        <f>+'[8]ผู้ใช้น้ำเพิ่มปกติ-กศผ.'!T28</f>
        <v>16.079207920792079</v>
      </c>
      <c r="F25" s="11">
        <f>+'[8]ผู้ใช้น้ำเพิ่มปกติ-กศผ.'!U28</f>
        <v>8.9009900990099009</v>
      </c>
      <c r="G25" s="11">
        <f>+'[8]ผู้ใช้น้ำเพิ่มปกติ-กศผ.'!V28</f>
        <v>8.9009900990099009</v>
      </c>
      <c r="H25" s="11">
        <f>+'[8]ผู้ใช้น้ำเพิ่มปกติ-กศผ.'!W28</f>
        <v>9.1881188118811856</v>
      </c>
      <c r="I25" s="11">
        <f>+'[8]ผู้ใช้น้ำเพิ่มปกติ-กศผ.'!X28</f>
        <v>26.990099009900984</v>
      </c>
      <c r="J25" s="11">
        <f>+'[8]ผู้ใช้น้ำเพิ่มปกติ-กศผ.'!Y28</f>
        <v>21.821782178217816</v>
      </c>
      <c r="K25" s="11">
        <f>+'[8]ผู้ใช้น้ำเพิ่มปกติ-กศผ.'!Z28</f>
        <v>11.485148514851485</v>
      </c>
      <c r="L25" s="11">
        <f>+'[8]ผู้ใช้น้ำเพิ่มปกติ-กศผ.'!AA28</f>
        <v>13.495049504950492</v>
      </c>
      <c r="M25" s="11">
        <f>+'[8]ผู้ใช้น้ำเพิ่มปกติ-กศผ.'!AB28</f>
        <v>16.366336633663362</v>
      </c>
      <c r="N25" s="11">
        <f>+'[8]ผู้ใช้น้ำเพิ่มปกติ-กศผ.'!AC28</f>
        <v>20.960396039603957</v>
      </c>
      <c r="O25" s="12">
        <f t="shared" si="0"/>
        <v>173.99999999999997</v>
      </c>
    </row>
    <row r="26" spans="1:15" x14ac:dyDescent="0.2">
      <c r="A26" s="10">
        <v>1028</v>
      </c>
      <c r="B26" s="10" t="s">
        <v>37</v>
      </c>
      <c r="C26" s="11">
        <f>+'[8]ผู้ใช้น้ำเพิ่มปกติ-กศผ.'!R29</f>
        <v>53.599109131403118</v>
      </c>
      <c r="D26" s="11">
        <f>+'[8]ผู้ใช้น้ำเพิ่มปกติ-กศผ.'!S29</f>
        <v>45.180400890868597</v>
      </c>
      <c r="E26" s="11">
        <f>+'[8]ผู้ใช้น้ำเพิ่มปกติ-กศผ.'!T29</f>
        <v>74.92650334075725</v>
      </c>
      <c r="F26" s="11">
        <f>+'[8]ผู้ใช้น้ำเพิ่มปกติ-กศผ.'!U29</f>
        <v>48.26726057906459</v>
      </c>
      <c r="G26" s="11">
        <f>+'[8]ผู้ใช้น้ำเพิ่มปกติ-กศผ.'!V29</f>
        <v>41.812917594654785</v>
      </c>
      <c r="H26" s="11">
        <f>+'[8]ผู้ใช้น้ำเพิ่มปกติ-กศผ.'!W29</f>
        <v>64.543429844098</v>
      </c>
      <c r="I26" s="11">
        <f>+'[8]ผู้ใช้น้ำเพิ่มปกติ-กศผ.'!X29</f>
        <v>46.8641425389755</v>
      </c>
      <c r="J26" s="11">
        <f>+'[8]ผู้ใช้น้ำเพิ่มปกติ-กศผ.'!Y29</f>
        <v>47.144766146993327</v>
      </c>
      <c r="K26" s="11">
        <f>+'[8]ผู้ใช้น้ำเพิ่มปกติ-กศผ.'!Z29</f>
        <v>30.587973273942101</v>
      </c>
      <c r="L26" s="11">
        <f>+'[8]ผู้ใช้น้ำเพิ่มปกติ-กศผ.'!AA29</f>
        <v>57.24721603563475</v>
      </c>
      <c r="M26" s="11">
        <f>+'[8]ผู้ใช้น้ำเพิ่มปกติ-กศผ.'!AB29</f>
        <v>61.175946547884202</v>
      </c>
      <c r="N26" s="11">
        <f>+'[8]ผู้ใช้น้ำเพิ่มปกติ-กศผ.'!AC29</f>
        <v>58.650334075723833</v>
      </c>
      <c r="O26" s="12">
        <f t="shared" si="0"/>
        <v>630</v>
      </c>
    </row>
    <row r="27" spans="1:15" x14ac:dyDescent="0.2">
      <c r="A27" s="10">
        <v>1029</v>
      </c>
      <c r="B27" s="10" t="s">
        <v>38</v>
      </c>
      <c r="C27" s="11">
        <f>+'[8]ผู้ใช้น้ำเพิ่มปกติ-กศผ.'!R30</f>
        <v>13.933649289099524</v>
      </c>
      <c r="D27" s="11">
        <f>+'[8]ผู้ใช้น้ำเพิ่มปกติ-กศผ.'!S30</f>
        <v>18.5781990521327</v>
      </c>
      <c r="E27" s="11">
        <f>+'[8]ผู้ใช้น้ำเพิ่มปกติ-กศผ.'!T30</f>
        <v>15.791469194312796</v>
      </c>
      <c r="F27" s="11">
        <f>+'[8]ผู้ใช้น้ำเพิ่มปกติ-กศผ.'!U30</f>
        <v>14.630331753554501</v>
      </c>
      <c r="G27" s="11">
        <f>+'[8]ผู้ใช้น้ำเพิ่มปกติ-กศผ.'!V30</f>
        <v>26.473933649289094</v>
      </c>
      <c r="H27" s="11">
        <f>+'[8]ผู้ใช้น้ำเพิ่มปกติ-กศผ.'!W30</f>
        <v>19.042654028436015</v>
      </c>
      <c r="I27" s="11">
        <f>+'[8]ผู้ใช้น้ำเพิ่มปกติ-กศผ.'!X30</f>
        <v>19.042654028436015</v>
      </c>
      <c r="J27" s="11">
        <f>+'[8]ผู้ใช้น้ำเพิ่มปกติ-กศผ.'!Y30</f>
        <v>17.184834123222746</v>
      </c>
      <c r="K27" s="11">
        <f>+'[8]ผู้ใช้น้ำเพิ่มปกติ-กศผ.'!Z30</f>
        <v>21.829383886255922</v>
      </c>
      <c r="L27" s="11">
        <f>+'[8]ผู้ใช้น้ำเพิ่มปกติ-กศผ.'!AA30</f>
        <v>12.308056872037914</v>
      </c>
      <c r="M27" s="11">
        <f>+'[8]ผู้ใช้น้ำเพิ่มปกติ-กศผ.'!AB30</f>
        <v>1.85781990521327</v>
      </c>
      <c r="N27" s="11">
        <f>+'[8]ผู้ใช้น้ำเพิ่มปกติ-กศผ.'!AC30</f>
        <v>15.327014218009477</v>
      </c>
      <c r="O27" s="12">
        <f t="shared" si="0"/>
        <v>196</v>
      </c>
    </row>
    <row r="28" spans="1:15" x14ac:dyDescent="0.2">
      <c r="A28" s="15">
        <v>1030</v>
      </c>
      <c r="B28" s="15" t="s">
        <v>18</v>
      </c>
      <c r="C28" s="16">
        <f>+'[8]ผู้ใช้น้ำเพิ่มปกติ-กศผ.'!R31</f>
        <v>17.111111111111114</v>
      </c>
      <c r="D28" s="16">
        <f>+'[8]ผู้ใช้น้ำเพิ่มปกติ-กศผ.'!S31</f>
        <v>20.961111111111109</v>
      </c>
      <c r="E28" s="16">
        <f>+'[8]ผู้ใช้น้ำเพิ่มปกติ-กศผ.'!T31</f>
        <v>11.122222222222222</v>
      </c>
      <c r="F28" s="16">
        <f>+'[8]ผู้ใช้น้ำเพิ่มปกติ-กศผ.'!U31</f>
        <v>22.244444444444444</v>
      </c>
      <c r="G28" s="16">
        <f>+'[8]ผู้ใช้น้ำเพิ่มปกติ-กศผ.'!V31</f>
        <v>14.972222222222221</v>
      </c>
      <c r="H28" s="16">
        <f>+'[8]ผู้ใช้น้ำเพิ่มปกติ-กศผ.'!W31</f>
        <v>32.083333333333336</v>
      </c>
      <c r="I28" s="16">
        <f>+'[8]ผู้ใช้น้ำเพิ่มปกติ-กศผ.'!X31</f>
        <v>20.961111111111109</v>
      </c>
      <c r="J28" s="16">
        <f>+'[8]ผู้ใช้น้ำเพิ่มปกติ-กศผ.'!Y31</f>
        <v>24.81111111111111</v>
      </c>
      <c r="K28" s="16">
        <f>+'[8]ผู้ใช้น้ำเพิ่มปกติ-กศผ.'!Z31</f>
        <v>26.95</v>
      </c>
      <c r="L28" s="16">
        <f>+'[8]ผู้ใช้น้ำเพิ่มปกติ-กศผ.'!AA31</f>
        <v>11.97777777777778</v>
      </c>
      <c r="M28" s="16">
        <f>+'[8]ผู้ใช้น้ำเพิ่มปกติ-กศผ.'!AB31</f>
        <v>10.266666666666667</v>
      </c>
      <c r="N28" s="16">
        <f>+'[8]ผู้ใช้น้ำเพิ่มปกติ-กศผ.'!AC31</f>
        <v>17.538888888888888</v>
      </c>
      <c r="O28" s="17">
        <f t="shared" si="0"/>
        <v>231</v>
      </c>
    </row>
    <row r="29" spans="1:15" x14ac:dyDescent="0.2">
      <c r="A29" s="4">
        <v>10300</v>
      </c>
      <c r="B29" s="4" t="s">
        <v>142</v>
      </c>
      <c r="C29" s="5">
        <f>SUM(C2:C28)</f>
        <v>1309.2043392537635</v>
      </c>
      <c r="D29" s="5">
        <f t="shared" ref="D29:N29" si="1">SUM(D2:D28)</f>
        <v>1341.3055760643492</v>
      </c>
      <c r="E29" s="5">
        <f t="shared" si="1"/>
        <v>1321.7943010367587</v>
      </c>
      <c r="F29" s="5">
        <f t="shared" si="1"/>
        <v>1128.1493773237992</v>
      </c>
      <c r="G29" s="5">
        <f t="shared" si="1"/>
        <v>1322.7454827112119</v>
      </c>
      <c r="H29" s="5">
        <f t="shared" si="1"/>
        <v>1587.8659072395642</v>
      </c>
      <c r="I29" s="5">
        <f t="shared" si="1"/>
        <v>1258.5344384302853</v>
      </c>
      <c r="J29" s="5">
        <f t="shared" si="1"/>
        <v>1550.8290937323936</v>
      </c>
      <c r="K29" s="5">
        <f t="shared" si="1"/>
        <v>1700.4771474126746</v>
      </c>
      <c r="L29" s="5">
        <f t="shared" si="1"/>
        <v>1265.3189545267187</v>
      </c>
      <c r="M29" s="5">
        <f t="shared" si="1"/>
        <v>1508.7693649806117</v>
      </c>
      <c r="N29" s="5">
        <f t="shared" si="1"/>
        <v>1750.0060172878709</v>
      </c>
      <c r="O29" s="6">
        <f>SUM(C29:N29)</f>
        <v>17045.000000000004</v>
      </c>
    </row>
    <row r="30" spans="1:15" x14ac:dyDescent="0.2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15" x14ac:dyDescent="0.2">
      <c r="A31" s="3" t="s">
        <v>52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55</v>
      </c>
    </row>
    <row r="32" spans="1:15" x14ac:dyDescent="0.2">
      <c r="A32" s="7">
        <v>1004</v>
      </c>
      <c r="B32" s="7" t="s">
        <v>94</v>
      </c>
      <c r="C32" s="19">
        <f>+'[8]น้ำจำหน่าย-กศผ'!R5/10^6</f>
        <v>2.8795000761681533</v>
      </c>
      <c r="D32" s="19">
        <f>+'[8]น้ำจำหน่าย-กศผ'!S5/10^6</f>
        <v>3.0530749274406741</v>
      </c>
      <c r="E32" s="19">
        <f>+'[8]น้ำจำหน่าย-กศผ'!T5/10^6</f>
        <v>2.9704676797799059</v>
      </c>
      <c r="F32" s="19">
        <f>+'[8]น้ำจำหน่าย-กศผ'!U5/10^6</f>
        <v>3.110130385998052</v>
      </c>
      <c r="G32" s="19">
        <f>+'[8]น้ำจำหน่าย-กศผ'!V5/10^6</f>
        <v>3.0411805522858835</v>
      </c>
      <c r="H32" s="19">
        <f>+'[8]น้ำจำหน่าย-กศผ'!W5/10^6</f>
        <v>2.9783620072536579</v>
      </c>
      <c r="I32" s="19">
        <f>+'[8]น้ำจำหน่าย-กศผ'!X5/10^6</f>
        <v>3.4194942397015855</v>
      </c>
      <c r="J32" s="19">
        <f>+'[8]น้ำจำหน่าย-กศผ'!Y5/10^6</f>
        <v>3.2563243495659893</v>
      </c>
      <c r="K32" s="19">
        <f>+'[8]น้ำจำหน่าย-กศผ'!Z5/10^6</f>
        <v>3.1593684063656831</v>
      </c>
      <c r="L32" s="19">
        <f>+'[8]น้ำจำหน่าย-กศผ'!AA5/10^6</f>
        <v>2.9608529094537199</v>
      </c>
      <c r="M32" s="19">
        <f>+'[8]น้ำจำหน่าย-กศผ'!AB5/10^6</f>
        <v>2.9860498527065134</v>
      </c>
      <c r="N32" s="19">
        <f>+'[8]น้ำจำหน่าย-กศผ'!AC5/10^6</f>
        <v>3.0828946132801822</v>
      </c>
      <c r="O32" s="20">
        <f>SUM(C32:N32)</f>
        <v>36.8977</v>
      </c>
    </row>
    <row r="33" spans="1:15" x14ac:dyDescent="0.2">
      <c r="A33" s="10">
        <v>1005</v>
      </c>
      <c r="B33" s="10" t="s">
        <v>13</v>
      </c>
      <c r="C33" s="21">
        <f>+'[8]น้ำจำหน่าย-กศผ'!R6/10^6</f>
        <v>4.972167980092821E-2</v>
      </c>
      <c r="D33" s="21">
        <f>+'[8]น้ำจำหน่าย-กศผ'!S6/10^6</f>
        <v>5.0888868583373506E-2</v>
      </c>
      <c r="E33" s="21">
        <f>+'[8]น้ำจำหน่าย-กศผ'!T6/10^6</f>
        <v>4.9654200051988277E-2</v>
      </c>
      <c r="F33" s="21">
        <f>+'[8]น้ำจำหน่าย-กศผ'!U6/10^6</f>
        <v>5.4262153116318365E-2</v>
      </c>
      <c r="G33" s="21">
        <f>+'[8]น้ำจำหน่าย-กศผ'!V6/10^6</f>
        <v>5.1260358659568829E-2</v>
      </c>
      <c r="H33" s="21">
        <f>+'[8]น้ำจำหน่าย-กศผ'!W6/10^6</f>
        <v>5.0810845123661713E-2</v>
      </c>
      <c r="I33" s="21">
        <f>+'[8]น้ำจำหน่าย-กศผ'!X6/10^6</f>
        <v>6.2503468912632629E-2</v>
      </c>
      <c r="J33" s="21">
        <f>+'[8]น้ำจำหน่าย-กศผ'!Y6/10^6</f>
        <v>6.325312674851212E-2</v>
      </c>
      <c r="K33" s="21">
        <f>+'[8]น้ำจำหน่าย-กศผ'!Z6/10^6</f>
        <v>5.7675503750196318E-2</v>
      </c>
      <c r="L33" s="21">
        <f>+'[8]น้ำจำหน่าย-กศผ'!AA6/10^6</f>
        <v>5.1994903843341982E-2</v>
      </c>
      <c r="M33" s="21">
        <f>+'[8]น้ำจำหน่าย-กศผ'!AB6/10^6</f>
        <v>5.296984563271364E-2</v>
      </c>
      <c r="N33" s="21">
        <f>+'[8]น้ำจำหน่าย-กศผ'!AC6/10^6</f>
        <v>5.3995045776764498E-2</v>
      </c>
      <c r="O33" s="22">
        <f t="shared" ref="O33:O58" si="2">SUM(C33:N33)</f>
        <v>0.64899000000000018</v>
      </c>
    </row>
    <row r="34" spans="1:15" x14ac:dyDescent="0.2">
      <c r="A34" s="10">
        <v>1006</v>
      </c>
      <c r="B34" s="10" t="s">
        <v>14</v>
      </c>
      <c r="C34" s="21">
        <f>+'[8]น้ำจำหน่าย-กศผ'!R7/10^6</f>
        <v>0.23293723867381649</v>
      </c>
      <c r="D34" s="21">
        <f>+'[8]น้ำจำหน่าย-กศผ'!S7/10^6</f>
        <v>0.24863864506407363</v>
      </c>
      <c r="E34" s="21">
        <f>+'[8]น้ำจำหน่าย-กศผ'!T7/10^6</f>
        <v>0.24913196062973533</v>
      </c>
      <c r="F34" s="21">
        <f>+'[8]น้ำจำหน่าย-กศผ'!U7/10^6</f>
        <v>0.26235060051650072</v>
      </c>
      <c r="G34" s="21">
        <f>+'[8]น้ำจำหน่าย-กศผ'!V7/10^6</f>
        <v>0.26194237879612176</v>
      </c>
      <c r="H34" s="21">
        <f>+'[8]น้ำจำหน่าย-กศผ'!W7/10^6</f>
        <v>0.25655941187141834</v>
      </c>
      <c r="I34" s="21">
        <f>+'[8]น้ำจำหน่าย-กศผ'!X7/10^6</f>
        <v>0.29831806630276592</v>
      </c>
      <c r="J34" s="21">
        <f>+'[8]น้ำจำหน่าย-กศผ'!Y7/10^6</f>
        <v>0.30703888496384957</v>
      </c>
      <c r="K34" s="21">
        <f>+'[8]น้ำจำหน่าย-กศผ'!Z7/10^6</f>
        <v>0.27386982795408776</v>
      </c>
      <c r="L34" s="21">
        <f>+'[8]น้ำจำหน่าย-กศผ'!AA7/10^6</f>
        <v>0.24873695031451395</v>
      </c>
      <c r="M34" s="21">
        <f>+'[8]น้ำจำหน่าย-กศผ'!AB7/10^6</f>
        <v>0.25057554921506808</v>
      </c>
      <c r="N34" s="21">
        <f>+'[8]น้ำจำหน่าย-กศผ'!AC7/10^6</f>
        <v>0.25369048569804803</v>
      </c>
      <c r="O34" s="22">
        <f t="shared" si="2"/>
        <v>3.1437899999999996</v>
      </c>
    </row>
    <row r="35" spans="1:15" x14ac:dyDescent="0.2">
      <c r="A35" s="10">
        <v>1007</v>
      </c>
      <c r="B35" s="10" t="s">
        <v>15</v>
      </c>
      <c r="C35" s="21">
        <f>+'[8]น้ำจำหน่าย-กศผ'!R8/10^6</f>
        <v>0.4265779863102343</v>
      </c>
      <c r="D35" s="21">
        <f>+'[8]น้ำจำหน่าย-กศผ'!S8/10^6</f>
        <v>0.44923807887075268</v>
      </c>
      <c r="E35" s="21">
        <f>+'[8]น้ำจำหน่าย-กศผ'!T8/10^6</f>
        <v>0.45320760414554756</v>
      </c>
      <c r="F35" s="21">
        <f>+'[8]น้ำจำหน่าย-กศผ'!U8/10^6</f>
        <v>0.46928346239156915</v>
      </c>
      <c r="G35" s="21">
        <f>+'[8]น้ำจำหน่าย-กศผ'!V8/10^6</f>
        <v>0.46497127791506426</v>
      </c>
      <c r="H35" s="21">
        <f>+'[8]น้ำจำหน่าย-กศผ'!W8/10^6</f>
        <v>0.45171939172594827</v>
      </c>
      <c r="I35" s="21">
        <f>+'[8]น้ำจำหน่าย-กศผ'!X8/10^6</f>
        <v>0.50518968820602261</v>
      </c>
      <c r="J35" s="21">
        <f>+'[8]น้ำจำหน่าย-กศผ'!Y8/10^6</f>
        <v>0.52036557165468811</v>
      </c>
      <c r="K35" s="21">
        <f>+'[8]น้ำจำหน่าย-กศผ'!Z8/10^6</f>
        <v>0.48118340881318244</v>
      </c>
      <c r="L35" s="21">
        <f>+'[8]น้ำจำหน่าย-กศผ'!AA8/10^6</f>
        <v>0.45385948361322898</v>
      </c>
      <c r="M35" s="21">
        <f>+'[8]น้ำจำหน่าย-กศผ'!AB8/10^6</f>
        <v>0.45740652771067936</v>
      </c>
      <c r="N35" s="21">
        <f>+'[8]น้ำจำหน่าย-กศผ'!AC8/10^6</f>
        <v>0.45340751864308254</v>
      </c>
      <c r="O35" s="22">
        <f t="shared" si="2"/>
        <v>5.5864099999999999</v>
      </c>
    </row>
    <row r="36" spans="1:15" x14ac:dyDescent="0.2">
      <c r="A36" s="10">
        <v>1008</v>
      </c>
      <c r="B36" s="10" t="s">
        <v>16</v>
      </c>
      <c r="C36" s="21">
        <f>+'[8]น้ำจำหน่าย-กศผ'!R9/10^6</f>
        <v>0.10579170802643781</v>
      </c>
      <c r="D36" s="21">
        <f>+'[8]น้ำจำหน่าย-กศผ'!S9/10^6</f>
        <v>0.11117159220371017</v>
      </c>
      <c r="E36" s="21">
        <f>+'[8]น้ำจำหน่าย-กศผ'!T9/10^6</f>
        <v>0.11151597257565954</v>
      </c>
      <c r="F36" s="21">
        <f>+'[8]น้ำจำหน่าย-กศผ'!U9/10^6</f>
        <v>0.12126780462014432</v>
      </c>
      <c r="G36" s="21">
        <f>+'[8]น้ำจำหน่าย-กศผ'!V9/10^6</f>
        <v>0.11718921537683083</v>
      </c>
      <c r="H36" s="21">
        <f>+'[8]น้ำจำหน่าย-กศผ'!W9/10^6</f>
        <v>0.11583472682077717</v>
      </c>
      <c r="I36" s="21">
        <f>+'[8]น้ำจำหน่าย-กศผ'!X9/10^6</f>
        <v>0.12904649601217069</v>
      </c>
      <c r="J36" s="21">
        <f>+'[8]น้ำจำหน่าย-กศผ'!Y9/10^6</f>
        <v>0.13243036569155625</v>
      </c>
      <c r="K36" s="21">
        <f>+'[8]น้ำจำหน่าย-กศผ'!Z9/10^6</f>
        <v>0.12098531574166144</v>
      </c>
      <c r="L36" s="21">
        <f>+'[8]น้ำจำหน่าย-กศผ'!AA9/10^6</f>
        <v>0.11547902711165101</v>
      </c>
      <c r="M36" s="21">
        <f>+'[8]น้ำจำหน่าย-กศผ'!AB9/10^6</f>
        <v>0.11913524564611511</v>
      </c>
      <c r="N36" s="21">
        <f>+'[8]น้ำจำหน่าย-กศผ'!AC9/10^6</f>
        <v>0.12011253017328545</v>
      </c>
      <c r="O36" s="22">
        <f t="shared" si="2"/>
        <v>1.4199599999999997</v>
      </c>
    </row>
    <row r="37" spans="1:15" x14ac:dyDescent="0.2">
      <c r="A37" s="10">
        <v>1009</v>
      </c>
      <c r="B37" s="10" t="s">
        <v>17</v>
      </c>
      <c r="C37" s="21">
        <f>+'[8]น้ำจำหน่าย-กศผ'!R10/10^6</f>
        <v>0.10626430699659573</v>
      </c>
      <c r="D37" s="21">
        <f>+'[8]น้ำจำหน่าย-กศผ'!S10/10^6</f>
        <v>0.10871219961654641</v>
      </c>
      <c r="E37" s="21">
        <f>+'[8]น้ำจำหน่าย-กศผ'!T10/10^6</f>
        <v>0.10455736164618266</v>
      </c>
      <c r="F37" s="21">
        <f>+'[8]น้ำจำหน่าย-กศผ'!U10/10^6</f>
        <v>0.10641520448686667</v>
      </c>
      <c r="G37" s="21">
        <f>+'[8]น้ำจำหน่าย-กศผ'!V10/10^6</f>
        <v>0.1057251352623528</v>
      </c>
      <c r="H37" s="21">
        <f>+'[8]น้ำจำหน่าย-กศผ'!W10/10^6</f>
        <v>0.10117014891568323</v>
      </c>
      <c r="I37" s="21">
        <f>+'[8]น้ำจำหน่าย-กศผ'!X10/10^6</f>
        <v>0.11378659100867487</v>
      </c>
      <c r="J37" s="21">
        <f>+'[8]น้ำจำหน่าย-กศผ'!Y10/10^6</f>
        <v>0.11865660895783992</v>
      </c>
      <c r="K37" s="21">
        <f>+'[8]น้ำจำหน่าย-กศผ'!Z10/10^6</f>
        <v>0.11614376864617028</v>
      </c>
      <c r="L37" s="21">
        <f>+'[8]น้ำจำหน่าย-กศผ'!AA10/10^6</f>
        <v>0.11075416916325363</v>
      </c>
      <c r="M37" s="21">
        <f>+'[8]น้ำจำหน่าย-กศผ'!AB10/10^6</f>
        <v>0.10923036924395631</v>
      </c>
      <c r="N37" s="21">
        <f>+'[8]น้ำจำหน่าย-กศผ'!AC10/10^6</f>
        <v>0.11042413605587745</v>
      </c>
      <c r="O37" s="22">
        <f t="shared" si="2"/>
        <v>1.3118399999999999</v>
      </c>
    </row>
    <row r="38" spans="1:15" x14ac:dyDescent="0.2">
      <c r="A38" s="10">
        <v>1010</v>
      </c>
      <c r="B38" s="10" t="s">
        <v>19</v>
      </c>
      <c r="C38" s="21">
        <f>+'[8]น้ำจำหน่าย-กศผ'!R11/10^6</f>
        <v>0.13297096138798856</v>
      </c>
      <c r="D38" s="21">
        <f>+'[8]น้ำจำหน่าย-กศผ'!S11/10^6</f>
        <v>0.13617442565313742</v>
      </c>
      <c r="E38" s="21">
        <f>+'[8]น้ำจำหน่าย-กศผ'!T11/10^6</f>
        <v>0.13440456723264835</v>
      </c>
      <c r="F38" s="21">
        <f>+'[8]น้ำจำหน่าย-กศผ'!U11/10^6</f>
        <v>0.13938370506964848</v>
      </c>
      <c r="G38" s="21">
        <f>+'[8]น้ำจำหน่าย-กศผ'!V11/10^6</f>
        <v>0.13921677601877902</v>
      </c>
      <c r="H38" s="21">
        <f>+'[8]น้ำจำหน่าย-กศผ'!W11/10^6</f>
        <v>0.13902077121109827</v>
      </c>
      <c r="I38" s="21">
        <f>+'[8]น้ำจำหน่าย-กศผ'!X11/10^6</f>
        <v>0.15815296126064871</v>
      </c>
      <c r="J38" s="21">
        <f>+'[8]น้ำจำหน่าย-กศผ'!Y11/10^6</f>
        <v>0.15693862082911872</v>
      </c>
      <c r="K38" s="21">
        <f>+'[8]น้ำจำหน่าย-กศผ'!Z11/10^6</f>
        <v>0.15352136423447516</v>
      </c>
      <c r="L38" s="21">
        <f>+'[8]น้ำจำหน่าย-กศผ'!AA11/10^6</f>
        <v>0.1368818217129695</v>
      </c>
      <c r="M38" s="21">
        <f>+'[8]น้ำจำหน่าย-กศผ'!AB11/10^6</f>
        <v>0.13793675858362825</v>
      </c>
      <c r="N38" s="21">
        <f>+'[8]น้ำจำหน่าย-กศผ'!AC11/10^6</f>
        <v>0.14385726680585956</v>
      </c>
      <c r="O38" s="22">
        <f t="shared" si="2"/>
        <v>1.7084599999999999</v>
      </c>
    </row>
    <row r="39" spans="1:15" x14ac:dyDescent="0.2">
      <c r="A39" s="10">
        <v>1011</v>
      </c>
      <c r="B39" s="10" t="s">
        <v>20</v>
      </c>
      <c r="C39" s="21">
        <f>+'[8]น้ำจำหน่าย-กศผ'!R12/10^6</f>
        <v>8.8672437874315849E-2</v>
      </c>
      <c r="D39" s="21">
        <f>+'[8]น้ำจำหน่าย-กศผ'!S12/10^6</f>
        <v>9.2120102218553254E-2</v>
      </c>
      <c r="E39" s="21">
        <f>+'[8]น้ำจำหน่าย-กศผ'!T12/10^6</f>
        <v>9.200807156501227E-2</v>
      </c>
      <c r="F39" s="21">
        <f>+'[8]น้ำจำหน่าย-กศผ'!U12/10^6</f>
        <v>9.4533853572117868E-2</v>
      </c>
      <c r="G39" s="21">
        <f>+'[8]น้ำจำหน่าย-กศผ'!V12/10^6</f>
        <v>9.3580363840570058E-2</v>
      </c>
      <c r="H39" s="21">
        <f>+'[8]น้ำจำหน่าย-กศผ'!W12/10^6</f>
        <v>9.2816518475517987E-2</v>
      </c>
      <c r="I39" s="21">
        <f>+'[8]น้ำจำหน่าย-กศผ'!X12/10^6</f>
        <v>0.1093668525782512</v>
      </c>
      <c r="J39" s="21">
        <f>+'[8]น้ำจำหน่าย-กศผ'!Y12/10^6</f>
        <v>0.11749451845567672</v>
      </c>
      <c r="K39" s="21">
        <f>+'[8]น้ำจำหน่าย-กศผ'!Z12/10^6</f>
        <v>0.1071725970192418</v>
      </c>
      <c r="L39" s="21">
        <f>+'[8]น้ำจำหน่าย-กศผ'!AA12/10^6</f>
        <v>9.3395636179872427E-2</v>
      </c>
      <c r="M39" s="21">
        <f>+'[8]น้ำจำหน่าย-กศผ'!AB12/10^6</f>
        <v>9.4445001674481915E-2</v>
      </c>
      <c r="N39" s="21">
        <f>+'[8]น้ำจำหน่าย-กศผ'!AC12/10^6</f>
        <v>9.2604046546388555E-2</v>
      </c>
      <c r="O39" s="22">
        <f t="shared" si="2"/>
        <v>1.16821</v>
      </c>
    </row>
    <row r="40" spans="1:15" x14ac:dyDescent="0.2">
      <c r="A40" s="10">
        <v>1012</v>
      </c>
      <c r="B40" s="10" t="s">
        <v>21</v>
      </c>
      <c r="C40" s="21">
        <f>+'[8]น้ำจำหน่าย-กศผ'!R13/10^6</f>
        <v>0.28573522175955107</v>
      </c>
      <c r="D40" s="21">
        <f>+'[8]น้ำจำหน่าย-กศผ'!S13/10^6</f>
        <v>0.29172235441588085</v>
      </c>
      <c r="E40" s="21">
        <f>+'[8]น้ำจำหน่าย-กศผ'!T13/10^6</f>
        <v>0.29111634233655354</v>
      </c>
      <c r="F40" s="21">
        <f>+'[8]น้ำจำหน่าย-กศผ'!U13/10^6</f>
        <v>0.2977351031010414</v>
      </c>
      <c r="G40" s="21">
        <f>+'[8]น้ำจำหน่าย-กศผ'!V13/10^6</f>
        <v>0.29845270281280989</v>
      </c>
      <c r="H40" s="21">
        <f>+'[8]น้ำจำหน่าย-กศผ'!W13/10^6</f>
        <v>0.2820854640079109</v>
      </c>
      <c r="I40" s="21">
        <f>+'[8]น้ำจำหน่าย-กศผ'!X13/10^6</f>
        <v>0.32337394072469211</v>
      </c>
      <c r="J40" s="21">
        <f>+'[8]น้ำจำหน่าย-กศผ'!Y13/10^6</f>
        <v>0.34277088902172281</v>
      </c>
      <c r="K40" s="21">
        <f>+'[8]น้ำจำหน่าย-กศผ'!Z13/10^6</f>
        <v>0.31782298236749607</v>
      </c>
      <c r="L40" s="21">
        <f>+'[8]น้ำจำหน่าย-กศผ'!AA13/10^6</f>
        <v>0.30148978129953674</v>
      </c>
      <c r="M40" s="21">
        <f>+'[8]น้ำจำหน่าย-กศผ'!AB13/10^6</f>
        <v>0.30331623924562723</v>
      </c>
      <c r="N40" s="21">
        <f>+'[8]น้ำจำหน่าย-กศผ'!AC13/10^6</f>
        <v>0.30695897890717677</v>
      </c>
      <c r="O40" s="22">
        <f t="shared" si="2"/>
        <v>3.6425799999999993</v>
      </c>
    </row>
    <row r="41" spans="1:15" x14ac:dyDescent="0.2">
      <c r="A41" s="10">
        <v>1013</v>
      </c>
      <c r="B41" s="10" t="s">
        <v>22</v>
      </c>
      <c r="C41" s="21">
        <f>+'[8]น้ำจำหน่าย-กศผ'!R14/10^6</f>
        <v>1.5528771460587228E-2</v>
      </c>
      <c r="D41" s="21">
        <f>+'[8]น้ำจำหน่าย-กศผ'!S14/10^6</f>
        <v>1.617334985259395E-2</v>
      </c>
      <c r="E41" s="21">
        <f>+'[8]น้ำจำหน่าย-กศผ'!T14/10^6</f>
        <v>1.6212252978135885E-2</v>
      </c>
      <c r="F41" s="21">
        <f>+'[8]น้ำจำหน่าย-กศผ'!U14/10^6</f>
        <v>1.7074546109413984E-2</v>
      </c>
      <c r="G41" s="21">
        <f>+'[8]น้ำจำหน่าย-กศผ'!V14/10^6</f>
        <v>1.63857109507357E-2</v>
      </c>
      <c r="H41" s="21">
        <f>+'[8]น้ำจำหน่าย-กศผ'!W14/10^6</f>
        <v>1.6857902098368533E-2</v>
      </c>
      <c r="I41" s="21">
        <f>+'[8]น้ำจำหน่าย-กศผ'!X14/10^6</f>
        <v>2.1880331296773081E-2</v>
      </c>
      <c r="J41" s="21">
        <f>+'[8]น้ำจำหน่าย-กศผ'!Y14/10^6</f>
        <v>2.1490229313127815E-2</v>
      </c>
      <c r="K41" s="21">
        <f>+'[8]น้ำจำหน่าย-กศผ'!Z14/10^6</f>
        <v>1.9885564611875198E-2</v>
      </c>
      <c r="L41" s="21">
        <f>+'[8]น้ำจำหน่าย-กศผ'!AA14/10^6</f>
        <v>1.7546737257046814E-2</v>
      </c>
      <c r="M41" s="21">
        <f>+'[8]น้ำจำหน่าย-กศผ'!AB14/10^6</f>
        <v>1.7321884329602608E-2</v>
      </c>
      <c r="N41" s="21">
        <f>+'[8]น้ำจำหน่าย-กศผ'!AC14/10^6</f>
        <v>1.7682719741739263E-2</v>
      </c>
      <c r="O41" s="22">
        <f t="shared" si="2"/>
        <v>0.21404000000000006</v>
      </c>
    </row>
    <row r="42" spans="1:15" x14ac:dyDescent="0.2">
      <c r="A42" s="10">
        <v>1014</v>
      </c>
      <c r="B42" s="10" t="s">
        <v>23</v>
      </c>
      <c r="C42" s="21">
        <f>+'[8]น้ำจำหน่าย-กศผ'!R15/10^6</f>
        <v>0.73137850158240869</v>
      </c>
      <c r="D42" s="21">
        <f>+'[8]น้ำจำหน่าย-กศผ'!S15/10^6</f>
        <v>0.75037198519642545</v>
      </c>
      <c r="E42" s="21">
        <f>+'[8]น้ำจำหน่าย-กศผ'!T15/10^6</f>
        <v>0.7435905119838776</v>
      </c>
      <c r="F42" s="21">
        <f>+'[8]น้ำจำหน่าย-กศผ'!U15/10^6</f>
        <v>0.76560844240026749</v>
      </c>
      <c r="G42" s="21">
        <f>+'[8]น้ำจำหน่าย-กศผ'!V15/10^6</f>
        <v>0.7508193593650011</v>
      </c>
      <c r="H42" s="21">
        <f>+'[8]น้ำจำหน่าย-กศผ'!W15/10^6</f>
        <v>0.73612228945660518</v>
      </c>
      <c r="I42" s="21">
        <f>+'[8]น้ำจำหน่าย-กศผ'!X15/10^6</f>
        <v>0.83541150416386001</v>
      </c>
      <c r="J42" s="21">
        <f>+'[8]น้ำจำหน่าย-กศผ'!Y15/10^6</f>
        <v>0.86055400294596052</v>
      </c>
      <c r="K42" s="21">
        <f>+'[8]น้ำจำหน่าย-กศผ'!Z15/10^6</f>
        <v>0.81741218536890059</v>
      </c>
      <c r="L42" s="21">
        <f>+'[8]น้ำจำหน่าย-กศผ'!AA15/10^6</f>
        <v>0.78584040154951385</v>
      </c>
      <c r="M42" s="21">
        <f>+'[8]น้ำจำหน่าย-กศผ'!AB15/10^6</f>
        <v>0.7600467600650026</v>
      </c>
      <c r="N42" s="21">
        <f>+'[8]น้ำจำหน่าย-กศผ'!AC15/10^6</f>
        <v>0.78148405592217707</v>
      </c>
      <c r="O42" s="22">
        <f t="shared" si="2"/>
        <v>9.3186400000000003</v>
      </c>
    </row>
    <row r="43" spans="1:15" x14ac:dyDescent="0.2">
      <c r="A43" s="10">
        <v>1015</v>
      </c>
      <c r="B43" s="10" t="s">
        <v>24</v>
      </c>
      <c r="C43" s="21">
        <f>+'[8]น้ำจำหน่าย-กศผ'!R16/10^6</f>
        <v>8.3568282626308985E-2</v>
      </c>
      <c r="D43" s="21">
        <f>+'[8]น้ำจำหน่าย-กศผ'!S16/10^6</f>
        <v>9.0256452304686222E-2</v>
      </c>
      <c r="E43" s="21">
        <f>+'[8]น้ำจำหน่าย-กศผ'!T16/10^6</f>
        <v>8.6079519688124245E-2</v>
      </c>
      <c r="F43" s="21">
        <f>+'[8]น้ำจำหน่าย-กศผ'!U16/10^6</f>
        <v>9.0502432442040551E-2</v>
      </c>
      <c r="G43" s="21">
        <f>+'[8]น้ำจำหน่าย-กศผ'!V16/10^6</f>
        <v>8.5791945850179518E-2</v>
      </c>
      <c r="H43" s="21">
        <f>+'[8]น้ำจำหน่าย-กศผ'!W16/10^6</f>
        <v>8.6559620889336816E-2</v>
      </c>
      <c r="I43" s="21">
        <f>+'[8]น้ำจำหน่าย-กศผ'!X16/10^6</f>
        <v>9.7761993843411124E-2</v>
      </c>
      <c r="J43" s="21">
        <f>+'[8]น้ำจำหน่าย-กศผ'!Y16/10^6</f>
        <v>0.11157384984940763</v>
      </c>
      <c r="K43" s="21">
        <f>+'[8]น้ำจำหน่าย-กศผ'!Z16/10^6</f>
        <v>9.4947637471942195E-2</v>
      </c>
      <c r="L43" s="21">
        <f>+'[8]น้ำจำหน่าย-กศผ'!AA16/10^6</f>
        <v>9.3110872173713805E-2</v>
      </c>
      <c r="M43" s="21">
        <f>+'[8]น้ำจำหน่าย-กศผ'!AB16/10^6</f>
        <v>8.8654573171831952E-2</v>
      </c>
      <c r="N43" s="21">
        <f>+'[8]น้ำจำหน่าย-กศผ'!AC16/10^6</f>
        <v>8.9782819689016954E-2</v>
      </c>
      <c r="O43" s="22">
        <f t="shared" si="2"/>
        <v>1.09859</v>
      </c>
    </row>
    <row r="44" spans="1:15" x14ac:dyDescent="0.2">
      <c r="A44" s="10">
        <v>1016</v>
      </c>
      <c r="B44" s="10" t="s">
        <v>25</v>
      </c>
      <c r="C44" s="21">
        <f>+'[8]น้ำจำหน่าย-กศผ'!R17/10^6</f>
        <v>0.10784578005640191</v>
      </c>
      <c r="D44" s="21">
        <f>+'[8]น้ำจำหน่าย-กศผ'!S17/10^6</f>
        <v>0.11337964546540841</v>
      </c>
      <c r="E44" s="21">
        <f>+'[8]น้ำจำหน่าย-กศผ'!T17/10^6</f>
        <v>0.11164622209011948</v>
      </c>
      <c r="F44" s="21">
        <f>+'[8]น้ำจำหน่าย-กศผ'!U17/10^6</f>
        <v>0.12196738140132775</v>
      </c>
      <c r="G44" s="21">
        <f>+'[8]น้ำจำหน่าย-กศผ'!V17/10^6</f>
        <v>0.1154098115421832</v>
      </c>
      <c r="H44" s="21">
        <f>+'[8]น้ำจำหน่าย-กศผ'!W17/10^6</f>
        <v>0.11727440689065084</v>
      </c>
      <c r="I44" s="21">
        <f>+'[8]น้ำจำหน่าย-กศผ'!X17/10^6</f>
        <v>0.13619190095764183</v>
      </c>
      <c r="J44" s="21">
        <f>+'[8]น้ำจำหน่าย-กศผ'!Y17/10^6</f>
        <v>0.14900208147882782</v>
      </c>
      <c r="K44" s="21">
        <f>+'[8]น้ำจำหน่าย-กศผ'!Z17/10^6</f>
        <v>0.12460531095383046</v>
      </c>
      <c r="L44" s="21">
        <f>+'[8]น้ำจำหน่าย-กศผ'!AA17/10^6</f>
        <v>0.11222568662028241</v>
      </c>
      <c r="M44" s="21">
        <f>+'[8]น้ำจำหน่าย-กศผ'!AB17/10^6</f>
        <v>0.11534903241407045</v>
      </c>
      <c r="N44" s="21">
        <f>+'[8]น้ำจำหน่าย-กศผ'!AC17/10^6</f>
        <v>0.11436274012925553</v>
      </c>
      <c r="O44" s="22">
        <f t="shared" si="2"/>
        <v>1.43926</v>
      </c>
    </row>
    <row r="45" spans="1:15" x14ac:dyDescent="0.2">
      <c r="A45" s="10">
        <v>1017</v>
      </c>
      <c r="B45" s="10" t="s">
        <v>26</v>
      </c>
      <c r="C45" s="21">
        <f>+'[8]น้ำจำหน่าย-กศผ'!R18/10^6</f>
        <v>0.20853896889973011</v>
      </c>
      <c r="D45" s="21">
        <f>+'[8]น้ำจำหน่าย-กศผ'!S18/10^6</f>
        <v>0.21447722723175372</v>
      </c>
      <c r="E45" s="21">
        <f>+'[8]น้ำจำหน่าย-กศผ'!T18/10^6</f>
        <v>0.21511212459232457</v>
      </c>
      <c r="F45" s="21">
        <f>+'[8]น้ำจำหน่าย-กศผ'!U18/10^6</f>
        <v>0.22006808889478574</v>
      </c>
      <c r="G45" s="21">
        <f>+'[8]น้ำจำหน่าย-กศผ'!V18/10^6</f>
        <v>0.21482462390074533</v>
      </c>
      <c r="H45" s="21">
        <f>+'[8]น้ำจำหน่าย-กศผ'!W18/10^6</f>
        <v>0.2045389443967699</v>
      </c>
      <c r="I45" s="21">
        <f>+'[8]น้ำจำหน่าย-กศผ'!X18/10^6</f>
        <v>0.23862831211259411</v>
      </c>
      <c r="J45" s="21">
        <f>+'[8]น้ำจำหน่าย-กศผ'!Y18/10^6</f>
        <v>0.2427392297394492</v>
      </c>
      <c r="K45" s="21">
        <f>+'[8]น้ำจำหน่าย-กศผ'!Z18/10^6</f>
        <v>0.23416315256218606</v>
      </c>
      <c r="L45" s="21">
        <f>+'[8]น้ำจำหน่าย-กศผ'!AA18/10^6</f>
        <v>0.21998149642458389</v>
      </c>
      <c r="M45" s="21">
        <f>+'[8]น้ำจำหน่าย-กศผ'!AB18/10^6</f>
        <v>0.21314822105865588</v>
      </c>
      <c r="N45" s="21">
        <f>+'[8]น้ำจำหน่าย-กศผ'!AC18/10^6</f>
        <v>0.21530961018642125</v>
      </c>
      <c r="O45" s="22">
        <f t="shared" si="2"/>
        <v>2.6415299999999999</v>
      </c>
    </row>
    <row r="46" spans="1:15" x14ac:dyDescent="0.2">
      <c r="A46" s="10">
        <v>1018</v>
      </c>
      <c r="B46" s="10" t="s">
        <v>27</v>
      </c>
      <c r="C46" s="21">
        <f>+'[8]น้ำจำหน่าย-กศผ'!R19/10^6</f>
        <v>8.9354976256696167E-2</v>
      </c>
      <c r="D46" s="21">
        <f>+'[8]น้ำจำหน่าย-กศผ'!S19/10^6</f>
        <v>9.0232477210111323E-2</v>
      </c>
      <c r="E46" s="21">
        <f>+'[8]น้ำจำหน่าย-กศผ'!T19/10^6</f>
        <v>9.0303835170266286E-2</v>
      </c>
      <c r="F46" s="21">
        <f>+'[8]น้ำจำหน่าย-กศผ'!U19/10^6</f>
        <v>9.2824925366307445E-2</v>
      </c>
      <c r="G46" s="21">
        <f>+'[8]น้ำจำหน่าย-กศผ'!V19/10^6</f>
        <v>8.7110566453331387E-2</v>
      </c>
      <c r="H46" s="21">
        <f>+'[8]น้ำจำหน่าย-กศผ'!W19/10^6</f>
        <v>9.0092790637166437E-2</v>
      </c>
      <c r="I46" s="21">
        <f>+'[8]น้ำจำหน่าย-กศผ'!X19/10^6</f>
        <v>0.10610995993874384</v>
      </c>
      <c r="J46" s="21">
        <f>+'[8]น้ำจำหน่าย-กศผ'!Y19/10^6</f>
        <v>0.10937525980413706</v>
      </c>
      <c r="K46" s="21">
        <f>+'[8]น้ำจำหน่าย-กศผ'!Z19/10^6</f>
        <v>0.10048681804087151</v>
      </c>
      <c r="L46" s="21">
        <f>+'[8]น้ำจำหน่าย-กศผ'!AA19/10^6</f>
        <v>9.4667105158421375E-2</v>
      </c>
      <c r="M46" s="21">
        <f>+'[8]น้ำจำหน่าย-กศผ'!AB19/10^6</f>
        <v>9.1676129526642766E-2</v>
      </c>
      <c r="N46" s="21">
        <f>+'[8]น้ำจำหน่าย-กศผ'!AC19/10^6</f>
        <v>9.102515643730448E-2</v>
      </c>
      <c r="O46" s="22">
        <f t="shared" si="2"/>
        <v>1.1332600000000002</v>
      </c>
    </row>
    <row r="47" spans="1:15" x14ac:dyDescent="0.2">
      <c r="A47" s="10">
        <v>1019</v>
      </c>
      <c r="B47" s="10" t="s">
        <v>28</v>
      </c>
      <c r="C47" s="21">
        <f>+'[8]น้ำจำหน่าย-กศผ'!R20/10^6</f>
        <v>5.6541617523416465E-2</v>
      </c>
      <c r="D47" s="21">
        <f>+'[8]น้ำจำหน่าย-กศผ'!S20/10^6</f>
        <v>5.7208230923973133E-2</v>
      </c>
      <c r="E47" s="21">
        <f>+'[8]น้ำจำหน่าย-กศผ'!T20/10^6</f>
        <v>5.8766499327623727E-2</v>
      </c>
      <c r="F47" s="21">
        <f>+'[8]น้ำจำหน่าย-กศผ'!U20/10^6</f>
        <v>5.8627933620766445E-2</v>
      </c>
      <c r="G47" s="21">
        <f>+'[8]น้ำจำหน่าย-กศผ'!V20/10^6</f>
        <v>5.728040765580051E-2</v>
      </c>
      <c r="H47" s="21">
        <f>+'[8]น้ำจำหน่าย-กศผ'!W20/10^6</f>
        <v>5.708362392468623E-2</v>
      </c>
      <c r="I47" s="21">
        <f>+'[8]น้ำจำหน่าย-กศผ'!X20/10^6</f>
        <v>6.5488808619754188E-2</v>
      </c>
      <c r="J47" s="21">
        <f>+'[8]น้ำจำหน่าย-กศผ'!Y20/10^6</f>
        <v>6.8283273784089812E-2</v>
      </c>
      <c r="K47" s="21">
        <f>+'[8]น้ำจำหน่าย-กศผ'!Z20/10^6</f>
        <v>6.1685231034964039E-2</v>
      </c>
      <c r="L47" s="21">
        <f>+'[8]น้ำจำหน่าย-กศผ'!AA20/10^6</f>
        <v>5.9028650664921294E-2</v>
      </c>
      <c r="M47" s="21">
        <f>+'[8]น้ำจำหน่าย-กศผ'!AB20/10^6</f>
        <v>5.6186181164794818E-2</v>
      </c>
      <c r="N47" s="21">
        <f>+'[8]น้ำจำหน่าย-กศผ'!AC20/10^6</f>
        <v>5.8529541755209316E-2</v>
      </c>
      <c r="O47" s="22">
        <f t="shared" si="2"/>
        <v>0.71470999999999996</v>
      </c>
    </row>
    <row r="48" spans="1:15" x14ac:dyDescent="0.2">
      <c r="A48" s="10">
        <v>1020</v>
      </c>
      <c r="B48" s="10" t="s">
        <v>29</v>
      </c>
      <c r="C48" s="21">
        <f>+'[8]น้ำจำหน่าย-กศผ'!R21/10^6</f>
        <v>0.2840568607068647</v>
      </c>
      <c r="D48" s="21">
        <f>+'[8]น้ำจำหน่าย-กศผ'!S21/10^6</f>
        <v>0.29734683184542188</v>
      </c>
      <c r="E48" s="21">
        <f>+'[8]น้ำจำหน่าย-กศผ'!T21/10^6</f>
        <v>0.29618899605978233</v>
      </c>
      <c r="F48" s="21">
        <f>+'[8]น้ำจำหน่าย-กศผ'!U21/10^6</f>
        <v>0.30682200613759919</v>
      </c>
      <c r="G48" s="21">
        <f>+'[8]น้ำจำหน่าย-กศผ'!V21/10^6</f>
        <v>0.29129006267170315</v>
      </c>
      <c r="H48" s="21">
        <f>+'[8]น้ำจำหน่าย-กศผ'!W21/10^6</f>
        <v>0.28303299223848088</v>
      </c>
      <c r="I48" s="21">
        <f>+'[8]น้ำจำหน่าย-กศผ'!X21/10^6</f>
        <v>0.32734758996392754</v>
      </c>
      <c r="J48" s="21">
        <f>+'[8]น้ำจำหน่าย-กศผ'!Y21/10^6</f>
        <v>0.31165998267438211</v>
      </c>
      <c r="K48" s="21">
        <f>+'[8]น้ำจำหน่าย-กศผ'!Z21/10^6</f>
        <v>0.31681410830432893</v>
      </c>
      <c r="L48" s="21">
        <f>+'[8]น้ำจำหน่าย-กศผ'!AA21/10^6</f>
        <v>0.30751181728531962</v>
      </c>
      <c r="M48" s="21">
        <f>+'[8]น้ำจำหน่าย-กศผ'!AB21/10^6</f>
        <v>0.29244824284633308</v>
      </c>
      <c r="N48" s="21">
        <f>+'[8]น้ำจำหน่าย-กศผ'!AC21/10^6</f>
        <v>0.30556050926585693</v>
      </c>
      <c r="O48" s="22">
        <f t="shared" si="2"/>
        <v>3.6200800000000002</v>
      </c>
    </row>
    <row r="49" spans="1:19" x14ac:dyDescent="0.2">
      <c r="A49" s="10">
        <v>1021</v>
      </c>
      <c r="B49" s="10" t="s">
        <v>30</v>
      </c>
      <c r="C49" s="21">
        <f>+'[8]น้ำจำหน่าย-กศผ'!R22/10^6</f>
        <v>7.8118666437581266E-2</v>
      </c>
      <c r="D49" s="21">
        <f>+'[8]น้ำจำหน่าย-กศผ'!S22/10^6</f>
        <v>7.9104095190264206E-2</v>
      </c>
      <c r="E49" s="21">
        <f>+'[8]น้ำจำหน่าย-กศผ'!T22/10^6</f>
        <v>7.8996802207678227E-2</v>
      </c>
      <c r="F49" s="21">
        <f>+'[8]น้ำจำหน่าย-กศผ'!U22/10^6</f>
        <v>8.6938219051445512E-2</v>
      </c>
      <c r="G49" s="21">
        <f>+'[8]น้ำจำหน่าย-กศผ'!V22/10^6</f>
        <v>7.6288088430483153E-2</v>
      </c>
      <c r="H49" s="21">
        <f>+'[8]น้ำจำหน่าย-กศผ'!W22/10^6</f>
        <v>7.7426644061225708E-2</v>
      </c>
      <c r="I49" s="21">
        <f>+'[8]น้ำจำหน่าย-กศผ'!X22/10^6</f>
        <v>8.6424323859771529E-2</v>
      </c>
      <c r="J49" s="21">
        <f>+'[8]น้ำจำหน่าย-กศผ'!Y22/10^6</f>
        <v>8.6327447671611365E-2</v>
      </c>
      <c r="K49" s="21">
        <f>+'[8]น้ำจำหน่าย-กศผ'!Z22/10^6</f>
        <v>8.9757698076035189E-2</v>
      </c>
      <c r="L49" s="21">
        <f>+'[8]น้ำจำหน่าย-กศผ'!AA22/10^6</f>
        <v>8.4817012479866907E-2</v>
      </c>
      <c r="M49" s="21">
        <f>+'[8]น้ำจำหน่าย-กศผ'!AB22/10^6</f>
        <v>7.7563104068204006E-2</v>
      </c>
      <c r="N49" s="21">
        <f>+'[8]น้ำจำหน่าย-กศผ'!AC22/10^6</f>
        <v>8.3447898465832782E-2</v>
      </c>
      <c r="O49" s="22">
        <f t="shared" si="2"/>
        <v>0.98520999999999981</v>
      </c>
    </row>
    <row r="50" spans="1:19" x14ac:dyDescent="0.2">
      <c r="A50" s="10">
        <v>1022</v>
      </c>
      <c r="B50" s="10" t="s">
        <v>31</v>
      </c>
      <c r="C50" s="21">
        <f>+'[8]น้ำจำหน่าย-กศผ'!R23/10^6</f>
        <v>0.3953686883710163</v>
      </c>
      <c r="D50" s="21">
        <f>+'[8]น้ำจำหน่าย-กศผ'!S23/10^6</f>
        <v>0.40534699041745054</v>
      </c>
      <c r="E50" s="21">
        <f>+'[8]น้ำจำหน่าย-กศผ'!T23/10^6</f>
        <v>0.39743949590323535</v>
      </c>
      <c r="F50" s="21">
        <f>+'[8]น้ำจำหน่าย-กศผ'!U23/10^6</f>
        <v>0.40400634585663303</v>
      </c>
      <c r="G50" s="21">
        <f>+'[8]น้ำจำหน่าย-กศผ'!V23/10^6</f>
        <v>0.39952983600521458</v>
      </c>
      <c r="H50" s="21">
        <f>+'[8]น้ำจำหน่าย-กศผ'!W23/10^6</f>
        <v>0.3905611902465696</v>
      </c>
      <c r="I50" s="21">
        <f>+'[8]น้ำจำหน่าย-กศผ'!X23/10^6</f>
        <v>0.46002469051614819</v>
      </c>
      <c r="J50" s="21">
        <f>+'[8]น้ำจำหน่าย-กศผ'!Y23/10^6</f>
        <v>0.44627447168019274</v>
      </c>
      <c r="K50" s="21">
        <f>+'[8]น้ำจำหน่าย-กศผ'!Z23/10^6</f>
        <v>0.44179725155351024</v>
      </c>
      <c r="L50" s="21">
        <f>+'[8]น้ำจำหน่าย-กศผ'!AA23/10^6</f>
        <v>0.42625216712540343</v>
      </c>
      <c r="M50" s="21">
        <f>+'[8]น้ำจำหน่าย-กศผ'!AB23/10^6</f>
        <v>0.40961858585520222</v>
      </c>
      <c r="N50" s="21">
        <f>+'[8]น้ำจำหน่าย-กศผ'!AC23/10^6</f>
        <v>0.42785028646942425</v>
      </c>
      <c r="O50" s="22">
        <f t="shared" si="2"/>
        <v>5.0040700000000014</v>
      </c>
    </row>
    <row r="51" spans="1:19" x14ac:dyDescent="0.2">
      <c r="A51" s="10">
        <v>1023</v>
      </c>
      <c r="B51" s="10" t="s">
        <v>32</v>
      </c>
      <c r="C51" s="21">
        <f>+'[8]น้ำจำหน่าย-กศผ'!R24/10^6</f>
        <v>8.2359687207982507E-2</v>
      </c>
      <c r="D51" s="21">
        <f>+'[8]น้ำจำหน่าย-กศผ'!S24/10^6</f>
        <v>8.7367302621163809E-2</v>
      </c>
      <c r="E51" s="21">
        <f>+'[8]น้ำจำหน่าย-กศผ'!T24/10^6</f>
        <v>8.1967661857381233E-2</v>
      </c>
      <c r="F51" s="21">
        <f>+'[8]น้ำจำหน่าย-กศผ'!U24/10^6</f>
        <v>9.1268270443560132E-2</v>
      </c>
      <c r="G51" s="21">
        <f>+'[8]น้ำจำหน่าย-กศผ'!V24/10^6</f>
        <v>8.4466735805266063E-2</v>
      </c>
      <c r="H51" s="21">
        <f>+'[8]น้ำจำหน่าย-กศผ'!W24/10^6</f>
        <v>8.3470893233076798E-2</v>
      </c>
      <c r="I51" s="21">
        <f>+'[8]น้ำจำหน่าย-กศผ'!X24/10^6</f>
        <v>9.6245028762955293E-2</v>
      </c>
      <c r="J51" s="21">
        <f>+'[8]น้ำจำหน่าย-กศผ'!Y24/10^6</f>
        <v>9.9459426248609872E-2</v>
      </c>
      <c r="K51" s="21">
        <f>+'[8]น้ำจำหน่าย-กศผ'!Z24/10^6</f>
        <v>9.4613459929012808E-2</v>
      </c>
      <c r="L51" s="21">
        <f>+'[8]น้ำจำหน่าย-กศผ'!AA24/10^6</f>
        <v>9.1453763655070047E-2</v>
      </c>
      <c r="M51" s="21">
        <f>+'[8]น้ำจำหน่าย-กศผ'!AB24/10^6</f>
        <v>8.7352926020649799E-2</v>
      </c>
      <c r="N51" s="21">
        <f>+'[8]น้ำจำหน่าย-กศผ'!AC24/10^6</f>
        <v>8.979484421527166E-2</v>
      </c>
      <c r="O51" s="22">
        <f t="shared" si="2"/>
        <v>1.06982</v>
      </c>
    </row>
    <row r="52" spans="1:19" x14ac:dyDescent="0.2">
      <c r="A52" s="10">
        <v>1024</v>
      </c>
      <c r="B52" s="10" t="s">
        <v>33</v>
      </c>
      <c r="C52" s="21">
        <f>+'[8]น้ำจำหน่าย-กศผ'!R25/10^6</f>
        <v>0.62578270182687723</v>
      </c>
      <c r="D52" s="21">
        <f>+'[8]น้ำจำหน่าย-กศผ'!S25/10^6</f>
        <v>0.64593735484085169</v>
      </c>
      <c r="E52" s="21">
        <f>+'[8]น้ำจำหน่าย-กศผ'!T25/10^6</f>
        <v>0.6388940936957429</v>
      </c>
      <c r="F52" s="21">
        <f>+'[8]น้ำจำหน่าย-กศผ'!U25/10^6</f>
        <v>0.66490067009791065</v>
      </c>
      <c r="G52" s="21">
        <f>+'[8]น้ำจำหน่าย-กศผ'!V25/10^6</f>
        <v>0.65400979375669077</v>
      </c>
      <c r="H52" s="21">
        <f>+'[8]น้ำจำหน่าย-กศผ'!W25/10^6</f>
        <v>0.62620069071693196</v>
      </c>
      <c r="I52" s="21">
        <f>+'[8]น้ำจำหน่าย-กศผ'!X25/10^6</f>
        <v>0.69790095557153264</v>
      </c>
      <c r="J52" s="21">
        <f>+'[8]น้ำจำหน่าย-กศผ'!Y25/10^6</f>
        <v>0.67192751792583383</v>
      </c>
      <c r="K52" s="21">
        <f>+'[8]น้ำจำหน่าย-กศผ'!Z25/10^6</f>
        <v>0.68689955571937455</v>
      </c>
      <c r="L52" s="21">
        <f>+'[8]น้ำจำหน่าย-กศผ'!AA25/10^6</f>
        <v>0.67834535814015218</v>
      </c>
      <c r="M52" s="21">
        <f>+'[8]น้ำจำหน่าย-กศผ'!AB25/10^6</f>
        <v>0.66045227367864467</v>
      </c>
      <c r="N52" s="21">
        <f>+'[8]น้ำจำหน่าย-กศผ'!AC25/10^6</f>
        <v>0.69823903402945697</v>
      </c>
      <c r="O52" s="22">
        <f t="shared" si="2"/>
        <v>7.9494899999999999</v>
      </c>
    </row>
    <row r="53" spans="1:19" x14ac:dyDescent="0.2">
      <c r="A53" s="10">
        <v>1025</v>
      </c>
      <c r="B53" s="10" t="s">
        <v>34</v>
      </c>
      <c r="C53" s="21">
        <f>+'[8]น้ำจำหน่าย-กศผ'!R26/10^6</f>
        <v>0.10689191247020849</v>
      </c>
      <c r="D53" s="21">
        <f>+'[8]น้ำจำหน่าย-กศผ'!S26/10^6</f>
        <v>0.11051915343501607</v>
      </c>
      <c r="E53" s="21">
        <f>+'[8]น้ำจำหน่าย-กศผ'!T26/10^6</f>
        <v>0.10810828565724291</v>
      </c>
      <c r="F53" s="21">
        <f>+'[8]น้ำจำหน่าย-กศผ'!U26/10^6</f>
        <v>0.11211936164478144</v>
      </c>
      <c r="G53" s="21">
        <f>+'[8]น้ำจำหน่าย-กศผ'!V26/10^6</f>
        <v>0.10913082215779821</v>
      </c>
      <c r="H53" s="21">
        <f>+'[8]น้ำจำหน่าย-กศผ'!W26/10^6</f>
        <v>0.10958374748462073</v>
      </c>
      <c r="I53" s="21">
        <f>+'[8]น้ำจำหน่าย-กศผ'!X26/10^6</f>
        <v>0.12386586484541701</v>
      </c>
      <c r="J53" s="21">
        <f>+'[8]น้ำจำหน่าย-กศผ'!Y26/10^6</f>
        <v>0.1285014404149388</v>
      </c>
      <c r="K53" s="21">
        <f>+'[8]น้ำจำหน่าย-กศผ'!Z26/10^6</f>
        <v>0.12375340118375684</v>
      </c>
      <c r="L53" s="21">
        <f>+'[8]น้ำจำหน่าย-กศผ'!AA26/10^6</f>
        <v>0.1177686455093357</v>
      </c>
      <c r="M53" s="21">
        <f>+'[8]น้ำจำหน่าย-กศผ'!AB26/10^6</f>
        <v>0.11868601121366268</v>
      </c>
      <c r="N53" s="21">
        <f>+'[8]น้ำจำหน่าย-กศผ'!AC26/10^6</f>
        <v>0.1153013539832211</v>
      </c>
      <c r="O53" s="22">
        <f t="shared" si="2"/>
        <v>1.3842299999999998</v>
      </c>
    </row>
    <row r="54" spans="1:19" x14ac:dyDescent="0.2">
      <c r="A54" s="10">
        <v>1026</v>
      </c>
      <c r="B54" s="10" t="s">
        <v>35</v>
      </c>
      <c r="C54" s="21">
        <f>+'[8]น้ำจำหน่าย-กศผ'!R27/10^6</f>
        <v>4.2713978171591692E-2</v>
      </c>
      <c r="D54" s="21">
        <f>+'[8]น้ำจำหน่าย-กศผ'!S27/10^6</f>
        <v>4.2517060017980918E-2</v>
      </c>
      <c r="E54" s="21">
        <f>+'[8]น้ำจำหน่าย-กศผ'!T27/10^6</f>
        <v>4.4319618501033324E-2</v>
      </c>
      <c r="F54" s="21">
        <f>+'[8]น้ำจำหน่าย-กศผ'!U27/10^6</f>
        <v>4.4072678204644868E-2</v>
      </c>
      <c r="G54" s="21">
        <f>+'[8]น้ำจำหน่าย-กศผ'!V27/10^6</f>
        <v>4.24557652796477E-2</v>
      </c>
      <c r="H54" s="21">
        <f>+'[8]น้ำจำหน่าย-กศผ'!W27/10^6</f>
        <v>4.0799750538817271E-2</v>
      </c>
      <c r="I54" s="21">
        <f>+'[8]น้ำจำหน่าย-กศผ'!X27/10^6</f>
        <v>4.7322042623075267E-2</v>
      </c>
      <c r="J54" s="21">
        <f>+'[8]น้ำจำหน่าย-กศผ'!Y27/10^6</f>
        <v>4.6846793517139988E-2</v>
      </c>
      <c r="K54" s="21">
        <f>+'[8]น้ำจำหน่าย-กศผ'!Z27/10^6</f>
        <v>4.6597387340473757E-2</v>
      </c>
      <c r="L54" s="21">
        <f>+'[8]น้ำจำหน่าย-กศผ'!AA27/10^6</f>
        <v>4.5906236325474969E-2</v>
      </c>
      <c r="M54" s="21">
        <f>+'[8]น้ำจำหน่าย-กศผ'!AB27/10^6</f>
        <v>4.3527718663256935E-2</v>
      </c>
      <c r="N54" s="21">
        <f>+'[8]น้ำจำหน่าย-กศผ'!AC27/10^6</f>
        <v>4.6260970816863242E-2</v>
      </c>
      <c r="O54" s="22">
        <f t="shared" si="2"/>
        <v>0.53333999999999993</v>
      </c>
    </row>
    <row r="55" spans="1:19" x14ac:dyDescent="0.2">
      <c r="A55" s="10">
        <v>1027</v>
      </c>
      <c r="B55" s="10" t="s">
        <v>36</v>
      </c>
      <c r="C55" s="21">
        <f>+'[8]น้ำจำหน่าย-กศผ'!R28/10^6</f>
        <v>6.0619949227760761E-2</v>
      </c>
      <c r="D55" s="21">
        <f>+'[8]น้ำจำหน่าย-กศผ'!S28/10^6</f>
        <v>6.3614060148834792E-2</v>
      </c>
      <c r="E55" s="21">
        <f>+'[8]น้ำจำหน่าย-กศผ'!T28/10^6</f>
        <v>6.0619949227760761E-2</v>
      </c>
      <c r="F55" s="21">
        <f>+'[8]น้ำจำหน่าย-กศผ'!U28/10^6</f>
        <v>6.4391820993298418E-2</v>
      </c>
      <c r="G55" s="21">
        <f>+'[8]น้ำจำหน่าย-กศผ'!V28/10^6</f>
        <v>6.2967660699570049E-2</v>
      </c>
      <c r="H55" s="21">
        <f>+'[8]น้ำจำหน่าย-กศผ'!W28/10^6</f>
        <v>6.1611871484500501E-2</v>
      </c>
      <c r="I55" s="21">
        <f>+'[8]น้ำจำหน่าย-กศผ'!X28/10^6</f>
        <v>7.0931896630324773E-2</v>
      </c>
      <c r="J55" s="21">
        <f>+'[8]น้ำจำหน่าย-กศผ'!Y28/10^6</f>
        <v>7.4186549717148442E-2</v>
      </c>
      <c r="K55" s="21">
        <f>+'[8]น้ำจำหน่าย-กศผ'!Z28/10^6</f>
        <v>6.8934996688757189E-2</v>
      </c>
      <c r="L55" s="21">
        <f>+'[8]น้ำจำหน่าย-กศผ'!AA28/10^6</f>
        <v>6.5969205568308126E-2</v>
      </c>
      <c r="M55" s="21">
        <f>+'[8]น้ำจำหน่าย-กศผ'!AB28/10^6</f>
        <v>6.559998616766019E-2</v>
      </c>
      <c r="N55" s="21">
        <f>+'[8]น้ำจำหน่าย-กศผ'!AC28/10^6</f>
        <v>6.4282053446076057E-2</v>
      </c>
      <c r="O55" s="22">
        <f t="shared" si="2"/>
        <v>0.78372999999999993</v>
      </c>
    </row>
    <row r="56" spans="1:19" x14ac:dyDescent="0.2">
      <c r="A56" s="10">
        <v>1028</v>
      </c>
      <c r="B56" s="10" t="s">
        <v>37</v>
      </c>
      <c r="C56" s="21">
        <f>+'[8]น้ำจำหน่าย-กศผ'!R29/10^6</f>
        <v>0.31987770748971694</v>
      </c>
      <c r="D56" s="21">
        <f>+'[8]น้ำจำหน่าย-กศผ'!S29/10^6</f>
        <v>0.32207304157776384</v>
      </c>
      <c r="E56" s="21">
        <f>+'[8]น้ำจำหน่าย-กศผ'!T29/10^6</f>
        <v>0.31884971438154819</v>
      </c>
      <c r="F56" s="21">
        <f>+'[8]น้ำจำหน่าย-กศผ'!U29/10^6</f>
        <v>0.3340351746343056</v>
      </c>
      <c r="G56" s="21">
        <f>+'[8]น้ำจำหน่าย-กศผ'!V29/10^6</f>
        <v>0.32617014562710522</v>
      </c>
      <c r="H56" s="21">
        <f>+'[8]น้ำจำหน่าย-กศผ'!W29/10^6</f>
        <v>0.31099298400690611</v>
      </c>
      <c r="I56" s="21">
        <f>+'[8]น้ำจำหน่าย-กศผ'!X29/10^6</f>
        <v>0.35597433868415435</v>
      </c>
      <c r="J56" s="21">
        <f>+'[8]น้ำจำหน่าย-กศผ'!Y29/10^6</f>
        <v>0.35089246357121906</v>
      </c>
      <c r="K56" s="21">
        <f>+'[8]น้ำจำหน่าย-กศผ'!Z29/10^6</f>
        <v>0.35598402042213911</v>
      </c>
      <c r="L56" s="21">
        <f>+'[8]น้ำจำหน่าย-กศผ'!AA29/10^6</f>
        <v>0.3417625846515796</v>
      </c>
      <c r="M56" s="21">
        <f>+'[8]น้ำจำหน่าย-กศผ'!AB29/10^6</f>
        <v>0.33112166305360258</v>
      </c>
      <c r="N56" s="21">
        <f>+'[8]น้ำจำหน่าย-กศผ'!AC29/10^6</f>
        <v>0.33929616189995904</v>
      </c>
      <c r="O56" s="22">
        <f t="shared" si="2"/>
        <v>4.0070300000000003</v>
      </c>
    </row>
    <row r="57" spans="1:19" x14ac:dyDescent="0.2">
      <c r="A57" s="10">
        <v>1029</v>
      </c>
      <c r="B57" s="10" t="s">
        <v>38</v>
      </c>
      <c r="C57" s="21">
        <f>+'[8]น้ำจำหน่าย-กศผ'!R30/10^6</f>
        <v>5.0485098025103141E-2</v>
      </c>
      <c r="D57" s="21">
        <f>+'[8]น้ำจำหน่าย-กศผ'!S30/10^6</f>
        <v>5.2560514068089571E-2</v>
      </c>
      <c r="E57" s="21">
        <f>+'[8]น้ำจำหน่าย-กศผ'!T30/10^6</f>
        <v>5.1872047191274064E-2</v>
      </c>
      <c r="F57" s="21">
        <f>+'[8]น้ำจำหน่าย-กศผ'!U30/10^6</f>
        <v>5.4918587309423741E-2</v>
      </c>
      <c r="G57" s="21">
        <f>+'[8]น้ำจำหน่าย-กศผ'!V30/10^6</f>
        <v>5.3545733909049702E-2</v>
      </c>
      <c r="H57" s="21">
        <f>+'[8]น้ำจำหน่าย-กศผ'!W30/10^6</f>
        <v>5.326789894636931E-2</v>
      </c>
      <c r="I57" s="21">
        <f>+'[8]น้ำจำหน่าย-กศผ'!X30/10^6</f>
        <v>5.9098723750605875E-2</v>
      </c>
      <c r="J57" s="21">
        <f>+'[8]น้ำจำหน่าย-กศผ'!Y30/10^6</f>
        <v>6.2622294258618025E-2</v>
      </c>
      <c r="K57" s="21">
        <f>+'[8]น้ำจำหน่าย-กศผ'!Z30/10^6</f>
        <v>5.8488154526878326E-2</v>
      </c>
      <c r="L57" s="21">
        <f>+'[8]น้ำจำหน่าย-กศผ'!AA30/10^6</f>
        <v>5.4926377074732538E-2</v>
      </c>
      <c r="M57" s="21">
        <f>+'[8]น้ำจำหน่าย-กศผ'!AB30/10^6</f>
        <v>5.355278179194814E-2</v>
      </c>
      <c r="N57" s="21">
        <f>+'[8]น้ำจำหน่าย-กศผ'!AC30/10^6</f>
        <v>5.4351789147907524E-2</v>
      </c>
      <c r="O57" s="22">
        <f t="shared" si="2"/>
        <v>0.65968999999999989</v>
      </c>
    </row>
    <row r="58" spans="1:19" x14ac:dyDescent="0.2">
      <c r="A58" s="15">
        <v>1030</v>
      </c>
      <c r="B58" s="15" t="s">
        <v>18</v>
      </c>
      <c r="C58" s="23">
        <f>+'[8]น้ำจำหน่าย-กศผ'!R31/10^6</f>
        <v>7.0010703380779471E-2</v>
      </c>
      <c r="D58" s="23">
        <f>+'[8]น้ำจำหน่าย-กศผ'!S31/10^6</f>
        <v>7.2480665638775088E-2</v>
      </c>
      <c r="E58" s="23">
        <f>+'[8]น้ำจำหน่าย-กศผ'!T31/10^6</f>
        <v>7.2112730846457071E-2</v>
      </c>
      <c r="F58" s="23">
        <f>+'[8]น้ำจำหน่าย-กศผ'!U31/10^6</f>
        <v>7.655532128085131E-2</v>
      </c>
      <c r="G58" s="23">
        <f>+'[8]น้ำจำหน่าย-กศผ'!V31/10^6</f>
        <v>7.5489910099617433E-2</v>
      </c>
      <c r="H58" s="23">
        <f>+'[8]น้ำจำหน่าย-กศผ'!W31/10^6</f>
        <v>7.3211913820222532E-2</v>
      </c>
      <c r="I58" s="23">
        <f>+'[8]น้ำจำหน่าย-กศผ'!X31/10^6</f>
        <v>8.5332787906091612E-2</v>
      </c>
      <c r="J58" s="23">
        <f>+'[8]น้ำจำหน่าย-กศผ'!Y31/10^6</f>
        <v>8.6252802633163095E-2</v>
      </c>
      <c r="K58" s="23">
        <f>+'[8]น้ำจำหน่าย-กศผ'!Z31/10^6</f>
        <v>8.0707474299473766E-2</v>
      </c>
      <c r="L58" s="23">
        <f>+'[8]น้ำจำหน่าย-กศผ'!AA31/10^6</f>
        <v>7.366516682525194E-2</v>
      </c>
      <c r="M58" s="23">
        <f>+'[8]น้ำจำหน่าย-กศผ'!AB31/10^6</f>
        <v>7.4428409336466203E-2</v>
      </c>
      <c r="N58" s="23">
        <f>+'[8]น้ำจำหน่าย-กศผ'!AC31/10^6</f>
        <v>7.5092113932850452E-2</v>
      </c>
      <c r="O58" s="24">
        <f t="shared" si="2"/>
        <v>0.91533999999999982</v>
      </c>
    </row>
    <row r="59" spans="1:19" x14ac:dyDescent="0.2">
      <c r="A59" s="4">
        <v>10300</v>
      </c>
      <c r="B59" s="4" t="s">
        <v>142</v>
      </c>
      <c r="C59" s="18">
        <f>SUM(C32:C58)</f>
        <v>7.7172144687190531</v>
      </c>
      <c r="D59" s="18">
        <f t="shared" ref="D59:N59" si="3">SUM(D32:D58)</f>
        <v>8.0527076320532682</v>
      </c>
      <c r="E59" s="18">
        <f t="shared" si="3"/>
        <v>7.92714412132284</v>
      </c>
      <c r="F59" s="18">
        <f t="shared" si="3"/>
        <v>8.2620644787616229</v>
      </c>
      <c r="G59" s="18">
        <f t="shared" si="3"/>
        <v>8.0764857411281046</v>
      </c>
      <c r="H59" s="18">
        <f t="shared" si="3"/>
        <v>7.8870694404769797</v>
      </c>
      <c r="I59" s="18">
        <f t="shared" si="3"/>
        <v>9.0311733587542289</v>
      </c>
      <c r="J59" s="18">
        <f t="shared" si="3"/>
        <v>8.943242053116812</v>
      </c>
      <c r="K59" s="18">
        <f t="shared" si="3"/>
        <v>8.6052765829805065</v>
      </c>
      <c r="L59" s="18">
        <f t="shared" si="3"/>
        <v>8.1442239671810679</v>
      </c>
      <c r="M59" s="18">
        <f t="shared" si="3"/>
        <v>8.067799874085015</v>
      </c>
      <c r="N59" s="18">
        <f t="shared" si="3"/>
        <v>8.2855982814205085</v>
      </c>
      <c r="O59" s="18">
        <f>SUM(C59:N59)</f>
        <v>99</v>
      </c>
    </row>
    <row r="60" spans="1:19" x14ac:dyDescent="0.2">
      <c r="A60" s="32"/>
      <c r="B60" s="32"/>
      <c r="C60"/>
      <c r="D60"/>
      <c r="E60"/>
      <c r="F60"/>
      <c r="G60"/>
      <c r="H60"/>
      <c r="I60"/>
      <c r="J60"/>
      <c r="K60"/>
      <c r="L60"/>
      <c r="M60"/>
      <c r="N60"/>
      <c r="O60" s="32"/>
    </row>
    <row r="61" spans="1:19" x14ac:dyDescent="0.2">
      <c r="A61" s="3" t="s">
        <v>52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55</v>
      </c>
    </row>
    <row r="62" spans="1:19" x14ac:dyDescent="0.2">
      <c r="A62" s="7">
        <v>1004</v>
      </c>
      <c r="B62" s="7" t="s">
        <v>94</v>
      </c>
      <c r="C62" s="312">
        <f>+'[8]ปริมาณน้ำสูญเสีย-กศผ'!R5/10^6</f>
        <v>0.99534139547578337</v>
      </c>
      <c r="D62" s="312">
        <f>+'[8]ปริมาณน้ำสูญเสีย-กศผ'!S5/10^6</f>
        <v>0.9330123530002925</v>
      </c>
      <c r="E62" s="312">
        <f>+'[8]ปริมาณน้ำสูญเสีย-กศผ'!T5/10^6</f>
        <v>1.1263793280476482</v>
      </c>
      <c r="F62" s="312">
        <f>+'[8]ปริมาณน้ำสูญเสีย-กศผ'!U5/10^6</f>
        <v>1.0693003672549277</v>
      </c>
      <c r="G62" s="312">
        <f>+'[8]ปริมาณน้ำสูญเสีย-กศผ'!V5/10^6</f>
        <v>0.87931040241441272</v>
      </c>
      <c r="H62" s="312">
        <f>+'[8]ปริมาณน้ำสูญเสีย-กศผ'!W5/10^6</f>
        <v>1.336446765464534</v>
      </c>
      <c r="I62" s="312">
        <f>+'[8]ปริมาณน้ำสูญเสีย-กศผ'!X5/10^6</f>
        <v>0.67840955166082595</v>
      </c>
      <c r="J62" s="312">
        <f>+'[8]ปริมาณน้ำสูญเสีย-กศผ'!Y5/10^6</f>
        <v>0.98865522916249282</v>
      </c>
      <c r="K62" s="312">
        <f>+'[8]ปริมาณน้ำสูญเสีย-กศผ'!Z5/10^6</f>
        <v>0.78966278708763282</v>
      </c>
      <c r="L62" s="312">
        <f>+'[8]ปริมาณน้ำสูญเสีย-กศผ'!AA5/10^6</f>
        <v>1.0810052738327445</v>
      </c>
      <c r="M62" s="312">
        <f>+'[8]ปริมาณน้ำสูญเสีย-กศผ'!AB5/10^6</f>
        <v>1.0457655296411179</v>
      </c>
      <c r="N62" s="312">
        <f>+'[8]ปริมาณน้ำสูญเสีย-กศผ'!AC5/10^6</f>
        <v>0.73210101695758667</v>
      </c>
      <c r="O62" s="20">
        <f>SUM(C62:N62)</f>
        <v>11.655389999999999</v>
      </c>
      <c r="R62" s="310"/>
      <c r="S62" s="311"/>
    </row>
    <row r="63" spans="1:19" x14ac:dyDescent="0.2">
      <c r="A63" s="10">
        <v>1005</v>
      </c>
      <c r="B63" s="10" t="s">
        <v>13</v>
      </c>
      <c r="C63" s="313">
        <f>+'[8]ปริมาณน้ำสูญเสีย-กศผ'!R6/10^6</f>
        <v>1.0266707449642956E-2</v>
      </c>
      <c r="D63" s="313">
        <f>+'[8]ปริมาณน้ำสูญเสีย-กศผ'!S6/10^6</f>
        <v>1.0125536330901465E-2</v>
      </c>
      <c r="E63" s="313">
        <f>+'[8]ปริมาณน้ำสูญเสีย-กศผ'!T6/10^6</f>
        <v>1.0227093807945122E-2</v>
      </c>
      <c r="F63" s="313">
        <f>+'[8]ปริมาณน้ำสูญเสีย-กศผ'!U6/10^6</f>
        <v>1.0216593054687473E-2</v>
      </c>
      <c r="G63" s="313">
        <f>+'[8]ปริมาณน้ำสูญเสีย-กศผ'!V6/10^6</f>
        <v>8.8943359300832671E-3</v>
      </c>
      <c r="H63" s="313">
        <f>+'[8]ปริมาณน้ำสูญเสีย-กศผ'!W6/10^6</f>
        <v>9.9195930563311194E-3</v>
      </c>
      <c r="I63" s="313">
        <f>+'[8]ปริมาณน้ำสูญเสีย-กศผ'!X6/10^6</f>
        <v>1.150507704275017E-2</v>
      </c>
      <c r="J63" s="313">
        <f>+'[8]ปริมาณน้ำสูญเสีย-กศผ'!Y6/10^6</f>
        <v>1.1749131204388955E-2</v>
      </c>
      <c r="K63" s="313">
        <f>+'[8]ปริมาณน้ำสูญเสีย-กศผ'!Z6/10^6</f>
        <v>1.0833551211561404E-2</v>
      </c>
      <c r="L63" s="313">
        <f>+'[8]ปริมาณน้ำสูญเสีย-กศผ'!AA6/10^6</f>
        <v>1.0096836775068906E-2</v>
      </c>
      <c r="M63" s="313">
        <f>+'[8]ปริมาณน้ำสูญเสีย-กศผ'!AB6/10^6</f>
        <v>1.0285553088414737E-2</v>
      </c>
      <c r="N63" s="313">
        <f>+'[8]ปริมาณน้ำสูญเสีย-กศผ'!AC6/10^6</f>
        <v>9.5399910482243944E-3</v>
      </c>
      <c r="O63" s="22">
        <f t="shared" ref="O63:O89" si="4">SUM(C63:N63)</f>
        <v>0.12365999999999998</v>
      </c>
      <c r="R63" s="310"/>
      <c r="S63" s="311"/>
    </row>
    <row r="64" spans="1:19" x14ac:dyDescent="0.2">
      <c r="A64" s="10">
        <v>1006</v>
      </c>
      <c r="B64" s="10" t="s">
        <v>14</v>
      </c>
      <c r="C64" s="313">
        <f>+'[8]ปริมาณน้ำสูญเสีย-กศผ'!R7/10^6</f>
        <v>0.13745909837377809</v>
      </c>
      <c r="D64" s="313">
        <f>+'[8]ปริมาณน้ำสูญเสีย-กศผ'!S7/10^6</f>
        <v>0.1461228157866061</v>
      </c>
      <c r="E64" s="313">
        <f>+'[8]ปริมาณน้ำสูญเสีย-กศผ'!T7/10^6</f>
        <v>0.14555210734199858</v>
      </c>
      <c r="F64" s="313">
        <f>+'[8]ปริมาณน้ำสูญเสีย-กศผ'!U7/10^6</f>
        <v>0.15324244233289849</v>
      </c>
      <c r="G64" s="313">
        <f>+'[8]ปริมาณน้ำสูญเสีย-กศผ'!V7/10^6</f>
        <v>0.15934661332984792</v>
      </c>
      <c r="H64" s="313">
        <f>+'[8]ปริมาณน้ำสูญเสีย-กศผ'!W7/10^6</f>
        <v>0.13812249837604312</v>
      </c>
      <c r="I64" s="313">
        <f>+'[8]ปริมาณน้ำสูญเสีย-กศผ'!X7/10^6</f>
        <v>0.15139932962606475</v>
      </c>
      <c r="J64" s="313">
        <f>+'[8]ปริมาณน้ำสูญเสีย-กศผ'!Y7/10^6</f>
        <v>0.12677437566084868</v>
      </c>
      <c r="K64" s="313">
        <f>+'[8]ปริมาณน้ำสูญเสีย-กศผ'!Z7/10^6</f>
        <v>0.13508998396788927</v>
      </c>
      <c r="L64" s="313">
        <f>+'[8]ปริมาณน้ำสูญเสีย-กศผ'!AA7/10^6</f>
        <v>0.13459352902946503</v>
      </c>
      <c r="M64" s="313">
        <f>+'[8]ปริมาณน้ำสูญเสีย-กศผ'!AB7/10^6</f>
        <v>0.13592047299676088</v>
      </c>
      <c r="N64" s="313">
        <f>+'[8]ปริมาณน้ำสูญเสีย-กศผ'!AC7/10^6</f>
        <v>0.12951673317779994</v>
      </c>
      <c r="O64" s="22">
        <f t="shared" si="4"/>
        <v>1.6931400000000008</v>
      </c>
      <c r="R64" s="310"/>
      <c r="S64" s="311"/>
    </row>
    <row r="65" spans="1:19" x14ac:dyDescent="0.2">
      <c r="A65" s="10">
        <v>1007</v>
      </c>
      <c r="B65" s="10" t="s">
        <v>15</v>
      </c>
      <c r="C65" s="313">
        <f>+'[8]ปริมาณน้ำสูญเสีย-กศผ'!R8/10^6</f>
        <v>0.1330360979762614</v>
      </c>
      <c r="D65" s="313">
        <f>+'[8]ปริมาณน้ำสูญเสีย-กศผ'!S8/10^6</f>
        <v>0.12111152762403835</v>
      </c>
      <c r="E65" s="313">
        <f>+'[8]ปริมาณน้ำสูญเสีย-กศผ'!T8/10^6</f>
        <v>0.12428967647016345</v>
      </c>
      <c r="F65" s="313">
        <f>+'[8]ปริมาณน้ำสูญเสีย-กศผ'!U8/10^6</f>
        <v>0.15771067552707693</v>
      </c>
      <c r="G65" s="313">
        <f>+'[8]ปริมาณน้ำสูญเสีย-กศผ'!V8/10^6</f>
        <v>0.13639122405791293</v>
      </c>
      <c r="H65" s="313">
        <f>+'[8]ปริมาณน้ำสูญเสีย-กศผ'!W8/10^6</f>
        <v>0.150161859975254</v>
      </c>
      <c r="I65" s="313">
        <f>+'[8]ปริมาณน้ำสูญเสีย-กศผ'!X8/10^6</f>
        <v>0.12103452669701667</v>
      </c>
      <c r="J65" s="313">
        <f>+'[8]ปริมาณน้ำสูญเสีย-กศผ'!Y8/10^6</f>
        <v>0.10507573440292046</v>
      </c>
      <c r="K65" s="313">
        <f>+'[8]ปริมาณน้ำสูญเสีย-กศผ'!Z8/10^6</f>
        <v>0.11868948178605741</v>
      </c>
      <c r="L65" s="313">
        <f>+'[8]ปริมาณน้ำสูญเสีย-กศผ'!AA8/10^6</f>
        <v>0.13014950719439908</v>
      </c>
      <c r="M65" s="313">
        <f>+'[8]ปริมาณน้ำสูญเสีย-กศผ'!AB8/10^6</f>
        <v>0.14674485208314447</v>
      </c>
      <c r="N65" s="313">
        <f>+'[8]ปริมาณน้ำสูญเสีย-กศผ'!AC8/10^6</f>
        <v>0.13171483620575589</v>
      </c>
      <c r="O65" s="22">
        <f t="shared" si="4"/>
        <v>1.5761100000000008</v>
      </c>
      <c r="R65" s="310"/>
      <c r="S65" s="311"/>
    </row>
    <row r="66" spans="1:19" x14ac:dyDescent="0.2">
      <c r="A66" s="10">
        <v>1008</v>
      </c>
      <c r="B66" s="10" t="s">
        <v>16</v>
      </c>
      <c r="C66" s="313">
        <f>+'[8]ปริมาณน้ำสูญเสีย-กศผ'!R9/10^6</f>
        <v>2.7297095592125363E-2</v>
      </c>
      <c r="D66" s="313">
        <f>+'[8]ปริมาณน้ำสูญเสีย-กศผ'!S9/10^6</f>
        <v>2.5684520542186482E-2</v>
      </c>
      <c r="E66" s="313">
        <f>+'[8]ปริมาณน้ำสูญเสีย-กศผ'!T9/10^6</f>
        <v>3.8157770303654866E-2</v>
      </c>
      <c r="F66" s="313">
        <f>+'[8]ปริมาณน้ำสูญเสีย-กศผ'!U9/10^6</f>
        <v>3.1052645136011168E-2</v>
      </c>
      <c r="G66" s="313">
        <f>+'[8]ปริมาณน้ำสูญเสีย-กศผ'!V9/10^6</f>
        <v>2.8766403603199112E-2</v>
      </c>
      <c r="H66" s="313">
        <f>+'[8]ปริมาณน้ำสูญเสีย-กศผ'!W9/10^6</f>
        <v>3.9299307166872841E-2</v>
      </c>
      <c r="I66" s="313">
        <f>+'[8]ปริมาณน้ำสูญเสีย-กศผ'!X9/10^6</f>
        <v>2.4950755789522286E-2</v>
      </c>
      <c r="J66" s="313">
        <f>+'[8]ปริมาณน้ำสูญเสีย-กศผ'!Y9/10^6</f>
        <v>1.4163790446116211E-2</v>
      </c>
      <c r="K66" s="313">
        <f>+'[8]ปริมาณน้ำสูญเสีย-กศผ'!Z9/10^6</f>
        <v>1.6192766792206412E-2</v>
      </c>
      <c r="L66" s="313">
        <f>+'[8]ปริมาณน้ำสูญเสีย-กศผ'!AA9/10^6</f>
        <v>2.6715658414222403E-2</v>
      </c>
      <c r="M66" s="313">
        <f>+'[8]ปริมาณน้ำสูญเสีย-กศผ'!AB9/10^6</f>
        <v>2.2162071563693927E-2</v>
      </c>
      <c r="N66" s="313">
        <f>+'[8]ปริมาณน้ำสูญเสีย-กศผ'!AC9/10^6</f>
        <v>1.7357214650189738E-2</v>
      </c>
      <c r="O66" s="22">
        <f t="shared" si="4"/>
        <v>0.3118000000000008</v>
      </c>
      <c r="R66" s="310"/>
      <c r="S66" s="311"/>
    </row>
    <row r="67" spans="1:19" x14ac:dyDescent="0.2">
      <c r="A67" s="10">
        <v>1009</v>
      </c>
      <c r="B67" s="10" t="s">
        <v>17</v>
      </c>
      <c r="C67" s="313">
        <f>+'[8]ปริมาณน้ำสูญเสีย-กศผ'!R10/10^6</f>
        <v>3.1460849183513578E-2</v>
      </c>
      <c r="D67" s="313">
        <f>+'[8]ปริมาณน้ำสูญเสีย-กศผ'!S10/10^6</f>
        <v>2.7383249304792887E-2</v>
      </c>
      <c r="E67" s="313">
        <f>+'[8]ปริมาณน้ำสูญเสีย-กศผ'!T10/10^6</f>
        <v>3.3112995885060954E-2</v>
      </c>
      <c r="F67" s="313">
        <f>+'[8]ปริมาณน้ำสูญเสีย-กศผ'!U10/10^6</f>
        <v>3.1562951681555672E-2</v>
      </c>
      <c r="G67" s="313">
        <f>+'[8]ปริมาณน้ำสูญเสีย-กศผ'!V10/10^6</f>
        <v>2.7220662202673308E-2</v>
      </c>
      <c r="H67" s="313">
        <f>+'[8]ปริมาณน้ำสูญเสีย-กศผ'!W10/10^6</f>
        <v>3.1370902441178086E-2</v>
      </c>
      <c r="I67" s="313">
        <f>+'[8]ปริมาณน้ำสูญเสีย-กศผ'!X10/10^6</f>
        <v>2.9769137266658335E-2</v>
      </c>
      <c r="J67" s="313">
        <f>+'[8]ปริมาณน้ำสูญเสีย-กศผ'!Y10/10^6</f>
        <v>2.7535905425744613E-2</v>
      </c>
      <c r="K67" s="313">
        <f>+'[8]ปริมาณน้ำสูญเสีย-กศผ'!Z10/10^6</f>
        <v>2.5164344767317888E-2</v>
      </c>
      <c r="L67" s="313">
        <f>+'[8]ปริมาณน้ำสูญเสีย-กศผ'!AA10/10^6</f>
        <v>2.8396784455804371E-2</v>
      </c>
      <c r="M67" s="313">
        <f>+'[8]ปริมาณน้ำสูญเสีย-กศผ'!AB10/10^6</f>
        <v>2.7535005937369031E-2</v>
      </c>
      <c r="N67" s="313">
        <f>+'[8]ปริมาณน้ำสูญเสีย-กศผ'!AC10/10^6</f>
        <v>2.8307211448331319E-2</v>
      </c>
      <c r="O67" s="22">
        <f t="shared" si="4"/>
        <v>0.34881999999999996</v>
      </c>
      <c r="R67" s="310"/>
      <c r="S67" s="311"/>
    </row>
    <row r="68" spans="1:19" x14ac:dyDescent="0.2">
      <c r="A68" s="10">
        <v>1010</v>
      </c>
      <c r="B68" s="10" t="s">
        <v>19</v>
      </c>
      <c r="C68" s="313">
        <f>+'[8]ปริมาณน้ำสูญเสีย-กศผ'!R11/10^6</f>
        <v>5.2669158712461972E-2</v>
      </c>
      <c r="D68" s="313">
        <f>+'[8]ปริมาณน้ำสูญเสีย-กศผ'!S11/10^6</f>
        <v>5.172701554711643E-2</v>
      </c>
      <c r="E68" s="313">
        <f>+'[8]ปริมาณน้ำสูญเสีย-กศผ'!T11/10^6</f>
        <v>5.4389711925717767E-2</v>
      </c>
      <c r="F68" s="313">
        <f>+'[8]ปริมาณน้ำสูญเสีย-กศผ'!U11/10^6</f>
        <v>5.7957235010594625E-2</v>
      </c>
      <c r="G68" s="313">
        <f>+'[8]ปริมาณน้ำสูญเสีย-กศผ'!V11/10^6</f>
        <v>5.0273352390674757E-2</v>
      </c>
      <c r="H68" s="313">
        <f>+'[8]ปริมาณน้ำสูญเสีย-กศผ'!W11/10^6</f>
        <v>5.7025399736509629E-2</v>
      </c>
      <c r="I68" s="313">
        <f>+'[8]ปริมาณน้ำสูญเสีย-กศผ'!X11/10^6</f>
        <v>5.6219110158668047E-2</v>
      </c>
      <c r="J68" s="313">
        <f>+'[8]ปริมาณน้ำสูญเสีย-กศผ'!Y11/10^6</f>
        <v>5.695488158365461E-2</v>
      </c>
      <c r="K68" s="313">
        <f>+'[8]ปริมาณน้ำสูญเสีย-กศผ'!Z11/10^6</f>
        <v>4.9816134037025742E-2</v>
      </c>
      <c r="L68" s="313">
        <f>+'[8]ปริมาณน้ำสูญเสีย-กศผ'!AA11/10^6</f>
        <v>5.2504602028605414E-2</v>
      </c>
      <c r="M68" s="313">
        <f>+'[8]ปริมาณน้ำสูญเสีย-กศผ'!AB11/10^6</f>
        <v>4.6771754559493714E-2</v>
      </c>
      <c r="N68" s="313">
        <f>+'[8]ปริมาณน้ำสูญเสีย-กศผ'!AC11/10^6</f>
        <v>4.5741644309477386E-2</v>
      </c>
      <c r="O68" s="22">
        <f t="shared" si="4"/>
        <v>0.63205</v>
      </c>
      <c r="R68" s="310"/>
      <c r="S68" s="311"/>
    </row>
    <row r="69" spans="1:19" x14ac:dyDescent="0.2">
      <c r="A69" s="10">
        <v>1011</v>
      </c>
      <c r="B69" s="10" t="s">
        <v>20</v>
      </c>
      <c r="C69" s="313">
        <f>+'[8]ปริมาณน้ำสูญเสีย-กศผ'!R12/10^6</f>
        <v>2.1616544295760921E-2</v>
      </c>
      <c r="D69" s="313">
        <f>+'[8]ปริมาณน้ำสูญเสีย-กศผ'!S12/10^6</f>
        <v>1.8175940739026772E-2</v>
      </c>
      <c r="E69" s="313">
        <f>+'[8]ปริมาณน้ำสูญเสีย-กศผ'!T12/10^6</f>
        <v>1.8005080533754211E-2</v>
      </c>
      <c r="F69" s="313">
        <f>+'[8]ปริมาณน้ำสูญเสีย-กศผ'!U12/10^6</f>
        <v>1.351448066688914E-2</v>
      </c>
      <c r="G69" s="313">
        <f>+'[8]ปริมาณน้ำสูญเสีย-กศผ'!V12/10^6</f>
        <v>1.1088331498564251E-2</v>
      </c>
      <c r="H69" s="313">
        <f>+'[8]ปริมาณน้ำสูญเสีย-กศผ'!W12/10^6</f>
        <v>3.2406358964934275E-2</v>
      </c>
      <c r="I69" s="313">
        <f>+'[8]ปริมาณน้ำสูญเสีย-กศผ'!X12/10^6</f>
        <v>1.8582622417143865E-2</v>
      </c>
      <c r="J69" s="313">
        <f>+'[8]ปริมาณน้ำสูญเสีย-กศผ'!Y12/10^6</f>
        <v>7.7522011822419301E-3</v>
      </c>
      <c r="K69" s="313">
        <f>+'[8]ปริมาณน้ำสูญเสีย-กศผ'!Z12/10^6</f>
        <v>8.4132056741059932E-3</v>
      </c>
      <c r="L69" s="313">
        <f>+'[8]ปริมาณน้ำสูญเสีย-กศผ'!AA12/10^6</f>
        <v>2.3215918157829467E-2</v>
      </c>
      <c r="M69" s="313">
        <f>+'[8]ปริมาณน้ำสูญเสีย-กศผ'!AB12/10^6</f>
        <v>1.8509550026755604E-2</v>
      </c>
      <c r="N69" s="313">
        <f>+'[8]ปริมาณน้ำสูญเสีย-กศผ'!AC12/10^6</f>
        <v>1.4949765842993816E-2</v>
      </c>
      <c r="O69" s="22">
        <f t="shared" si="4"/>
        <v>0.20623000000000027</v>
      </c>
      <c r="R69" s="310"/>
      <c r="S69" s="311"/>
    </row>
    <row r="70" spans="1:19" x14ac:dyDescent="0.2">
      <c r="A70" s="10">
        <v>1012</v>
      </c>
      <c r="B70" s="10" t="s">
        <v>21</v>
      </c>
      <c r="C70" s="313">
        <f>+'[8]ปริมาณน้ำสูญเสีย-กศผ'!R13/10^6</f>
        <v>9.3791317018293546E-2</v>
      </c>
      <c r="D70" s="313">
        <f>+'[8]ปริมาณน้ำสูญเสีย-กศผ'!S13/10^6</f>
        <v>9.5459751931151263E-2</v>
      </c>
      <c r="E70" s="313">
        <f>+'[8]ปริมาณน้ำสูญเสีย-กศผ'!T13/10^6</f>
        <v>9.5277848905893386E-2</v>
      </c>
      <c r="F70" s="313">
        <f>+'[8]ปริมาณน้ำสูญเสีย-กศผ'!U13/10^6</f>
        <v>9.1971590006524703E-2</v>
      </c>
      <c r="G70" s="313">
        <f>+'[8]ปริมาณน้ำสูญเสีย-กศผ'!V13/10^6</f>
        <v>9.0112847961146672E-2</v>
      </c>
      <c r="H70" s="313">
        <f>+'[8]ปริมาณน้ำสูญเสีย-กศผ'!W13/10^6</f>
        <v>8.545977354913252E-2</v>
      </c>
      <c r="I70" s="313">
        <f>+'[8]ปริมาณน้ำสูญเสีย-กศผ'!X13/10^6</f>
        <v>8.1240397340106255E-2</v>
      </c>
      <c r="J70" s="313">
        <f>+'[8]ปริมาณน้ำสูญเสีย-กศผ'!Y13/10^6</f>
        <v>7.8949144892597564E-2</v>
      </c>
      <c r="K70" s="313">
        <f>+'[8]ปริมาณน้ำสูญเสีย-กศผ'!Z13/10^6</f>
        <v>8.6269660918419477E-2</v>
      </c>
      <c r="L70" s="313">
        <f>+'[8]ปริมาณน้ำสูญเสีย-กศผ'!AA13/10^6</f>
        <v>9.75613145683909E-2</v>
      </c>
      <c r="M70" s="313">
        <f>+'[8]ปริมาณน้ำสูญเสีย-กศผ'!AB13/10^6</f>
        <v>9.0939424349167561E-2</v>
      </c>
      <c r="N70" s="313">
        <f>+'[8]ปริมาณน้ำสูญเสีย-กศผ'!AC13/10^6</f>
        <v>0.10131692855917593</v>
      </c>
      <c r="O70" s="22">
        <f t="shared" si="4"/>
        <v>1.0883499999999997</v>
      </c>
      <c r="R70" s="310"/>
      <c r="S70" s="311"/>
    </row>
    <row r="71" spans="1:19" x14ac:dyDescent="0.2">
      <c r="A71" s="10">
        <v>1013</v>
      </c>
      <c r="B71" s="10" t="s">
        <v>22</v>
      </c>
      <c r="C71" s="313">
        <f>+'[8]ปริมาณน้ำสูญเสีย-กศผ'!R14/10^6</f>
        <v>6.692419278820424E-3</v>
      </c>
      <c r="D71" s="313">
        <f>+'[8]ปริมาณน้ำสูญเสีย-กศผ'!S14/10^6</f>
        <v>6.8084636372250538E-3</v>
      </c>
      <c r="E71" s="313">
        <f>+'[8]ปริมาณน้ำสูญเสีย-กศผ'!T14/10^6</f>
        <v>7.3021929803174261E-3</v>
      </c>
      <c r="F71" s="313">
        <f>+'[8]ปริมาณน้ำสูญเสีย-กศผ'!U14/10^6</f>
        <v>7.3381029419023469E-3</v>
      </c>
      <c r="G71" s="313">
        <f>+'[8]ปริมาณน้ำสูญเสีย-กศผ'!V14/10^6</f>
        <v>7.1169424069360433E-3</v>
      </c>
      <c r="H71" s="313">
        <f>+'[8]ปริมาณน้ำสูญเสีย-กศผ'!W14/10^6</f>
        <v>7.2909857821333206E-3</v>
      </c>
      <c r="I71" s="313">
        <f>+'[8]ปริมาณน้ำสูญเสีย-กศผ'!X14/10^6</f>
        <v>8.6349886590064377E-3</v>
      </c>
      <c r="J71" s="313">
        <f>+'[8]ปริมาณน้ำสูญเสีย-กศผ'!Y14/10^6</f>
        <v>8.1091986486163219E-3</v>
      </c>
      <c r="K71" s="313">
        <f>+'[8]ปริมาณน้ำสูญเสีย-กศผ'!Z14/10^6</f>
        <v>7.2578576937603429E-3</v>
      </c>
      <c r="L71" s="313">
        <f>+'[8]ปริมาณน้ำสูญเสีย-กศผ'!AA14/10^6</f>
        <v>7.7106550969227462E-3</v>
      </c>
      <c r="M71" s="313">
        <f>+'[8]ปริมาณน้ำสูญเสีย-กศผ'!AB14/10^6</f>
        <v>7.6945458817301773E-3</v>
      </c>
      <c r="N71" s="313">
        <f>+'[8]ปริมาณน้ำสูญเสีย-กศผ'!AC14/10^6</f>
        <v>9.7936469926293099E-3</v>
      </c>
      <c r="O71" s="22">
        <f t="shared" si="4"/>
        <v>9.1749999999999957E-2</v>
      </c>
      <c r="R71" s="310"/>
      <c r="S71" s="311"/>
    </row>
    <row r="72" spans="1:19" x14ac:dyDescent="0.2">
      <c r="A72" s="10">
        <v>1014</v>
      </c>
      <c r="B72" s="10" t="s">
        <v>23</v>
      </c>
      <c r="C72" s="313">
        <f>+'[8]ปริมาณน้ำสูญเสีย-กศผ'!R15/10^6</f>
        <v>0.30088289944944335</v>
      </c>
      <c r="D72" s="313">
        <f>+'[8]ปริมาณน้ำสูญเสีย-กศผ'!S15/10^6</f>
        <v>0.28910964311737031</v>
      </c>
      <c r="E72" s="313">
        <f>+'[8]ปริมาณน้ำสูญเสีย-กศผ'!T15/10^6</f>
        <v>0.35336665179094939</v>
      </c>
      <c r="F72" s="313">
        <f>+'[8]ปริมาณน้ำสูญเสีย-กศผ'!U15/10^6</f>
        <v>0.26850773493160235</v>
      </c>
      <c r="G72" s="313">
        <f>+'[8]ปริมาณน้ำสูญเสีย-กศผ'!V15/10^6</f>
        <v>0.2312870689070978</v>
      </c>
      <c r="H72" s="313">
        <f>+'[8]ปริมาณน้ำสูญเสีย-กศผ'!W15/10^6</f>
        <v>0.37989835656875326</v>
      </c>
      <c r="I72" s="313">
        <f>+'[8]ปริมาณน้ำสูญเสีย-กศผ'!X15/10^6</f>
        <v>0.25487336318982173</v>
      </c>
      <c r="J72" s="313">
        <f>+'[8]ปริมาณน้ำสูญเสีย-กศผ'!Y15/10^6</f>
        <v>0.21613695162079249</v>
      </c>
      <c r="K72" s="313">
        <f>+'[8]ปริมาณน้ำสูญเสีย-กศผ'!Z15/10^6</f>
        <v>0.20195060463363723</v>
      </c>
      <c r="L72" s="313">
        <f>+'[8]ปริมาณน้ำสูญเสีย-กศผ'!AA15/10^6</f>
        <v>0.24091833270554244</v>
      </c>
      <c r="M72" s="313">
        <f>+'[8]ปริมาณน้ำสูญเสีย-กศผ'!AB15/10^6</f>
        <v>0.27664006370894983</v>
      </c>
      <c r="N72" s="313">
        <f>+'[8]ปริมาณน้ำสูญเสีย-กศผ'!AC15/10^6</f>
        <v>0.26138832937603934</v>
      </c>
      <c r="O72" s="22">
        <f t="shared" si="4"/>
        <v>3.2749599999999996</v>
      </c>
      <c r="R72" s="310"/>
      <c r="S72" s="311"/>
    </row>
    <row r="73" spans="1:19" x14ac:dyDescent="0.2">
      <c r="A73" s="10">
        <v>1015</v>
      </c>
      <c r="B73" s="10" t="s">
        <v>24</v>
      </c>
      <c r="C73" s="313">
        <f>+'[8]ปริมาณน้ำสูญเสีย-กศผ'!R16/10^6</f>
        <v>3.065717871396376E-2</v>
      </c>
      <c r="D73" s="313">
        <f>+'[8]ปริมาณน้ำสูญเสีย-กศผ'!S16/10^6</f>
        <v>3.0089488710935388E-2</v>
      </c>
      <c r="E73" s="313">
        <f>+'[8]ปริมาณน้ำสูญเสีย-กศผ'!T16/10^6</f>
        <v>2.2306196868086308E-2</v>
      </c>
      <c r="F73" s="313">
        <f>+'[8]ปริมาณน้ำสูญเสีย-กศผ'!U16/10^6</f>
        <v>2.1044883305861236E-2</v>
      </c>
      <c r="G73" s="313">
        <f>+'[8]ปริมาณน้ำสูญเสีย-กศผ'!V16/10^6</f>
        <v>1.9134907405961452E-2</v>
      </c>
      <c r="H73" s="313">
        <f>+'[8]ปริมาณน้ำสูญเสีย-กศผ'!W16/10^6</f>
        <v>1.908620848165157E-2</v>
      </c>
      <c r="I73" s="313">
        <f>+'[8]ปริมาณน้ำสูญเสีย-กศผ'!X16/10^6</f>
        <v>1.8076502473012922E-2</v>
      </c>
      <c r="J73" s="313">
        <f>+'[8]ปริมาณน้ำสูญเสีย-กศผ'!Y16/10^6</f>
        <v>1.2796132474170968E-2</v>
      </c>
      <c r="K73" s="313">
        <f>+'[8]ปริมาณน้ำสูญเสีย-กศผ'!Z16/10^6</f>
        <v>1.4558562039801604E-2</v>
      </c>
      <c r="L73" s="313">
        <f>+'[8]ปริมาณน้ำสูญเสีย-กศผ'!AA16/10^6</f>
        <v>1.7193603528453925E-2</v>
      </c>
      <c r="M73" s="313">
        <f>+'[8]ปริมาณน้ำสูญเสีย-กศผ'!AB16/10^6</f>
        <v>1.8201941556141393E-2</v>
      </c>
      <c r="N73" s="313">
        <f>+'[8]ปริมาณน้ำสูญเสีย-กศผ'!AC16/10^6</f>
        <v>1.8084394441959421E-2</v>
      </c>
      <c r="O73" s="22">
        <f t="shared" si="4"/>
        <v>0.24122999999999994</v>
      </c>
      <c r="R73" s="310"/>
      <c r="S73" s="311"/>
    </row>
    <row r="74" spans="1:19" x14ac:dyDescent="0.2">
      <c r="A74" s="10">
        <v>1016</v>
      </c>
      <c r="B74" s="10" t="s">
        <v>25</v>
      </c>
      <c r="C74" s="313">
        <f>+'[8]ปริมาณน้ำสูญเสีย-กศผ'!R17/10^6</f>
        <v>5.084634238507011E-2</v>
      </c>
      <c r="D74" s="313">
        <f>+'[8]ปริมาณน้ำสูญเสีย-กศผ'!S17/10^6</f>
        <v>5.1029349351100955E-2</v>
      </c>
      <c r="E74" s="313">
        <f>+'[8]ปริมาณน้ำสูญเสีย-กศผ'!T17/10^6</f>
        <v>5.7869785850760309E-2</v>
      </c>
      <c r="F74" s="313">
        <f>+'[8]ปริมาณน้ำสูญเสีย-กศผ'!U17/10^6</f>
        <v>5.9597722280756063E-2</v>
      </c>
      <c r="G74" s="313">
        <f>+'[8]ปริมาณน้ำสูญเสีย-กศผ'!V17/10^6</f>
        <v>5.1661175635786712E-2</v>
      </c>
      <c r="H74" s="313">
        <f>+'[8]ปริมาณน้ำสูญเสีย-กศผ'!W17/10^6</f>
        <v>7.0105849972158477E-2</v>
      </c>
      <c r="I74" s="313">
        <f>+'[8]ปริมาณน้ำสูญเสีย-กศผ'!X17/10^6</f>
        <v>4.4710641905450148E-2</v>
      </c>
      <c r="J74" s="313">
        <f>+'[8]ปริมาณน้ำสูญเสีย-กศผ'!Y17/10^6</f>
        <v>3.4456340216374344E-2</v>
      </c>
      <c r="K74" s="313">
        <f>+'[8]ปริมาณน้ำสูญเสีย-กศผ'!Z17/10^6</f>
        <v>4.1729079971058583E-2</v>
      </c>
      <c r="L74" s="313">
        <f>+'[8]ปริมาณน้ำสูญเสีย-กศผ'!AA17/10^6</f>
        <v>5.059562099916462E-2</v>
      </c>
      <c r="M74" s="313">
        <f>+'[8]ปริมาณน้ำสูญเสีย-กศผ'!AB17/10^6</f>
        <v>5.5614398813817391E-2</v>
      </c>
      <c r="N74" s="313">
        <f>+'[8]ปริมาณน้ำสูญเสีย-กศผ'!AC17/10^6</f>
        <v>4.8743692618502144E-2</v>
      </c>
      <c r="O74" s="22">
        <f t="shared" si="4"/>
        <v>0.61695999999999973</v>
      </c>
      <c r="R74" s="310"/>
      <c r="S74" s="311"/>
    </row>
    <row r="75" spans="1:19" x14ac:dyDescent="0.2">
      <c r="A75" s="10">
        <v>1017</v>
      </c>
      <c r="B75" s="10" t="s">
        <v>26</v>
      </c>
      <c r="C75" s="313">
        <f>+'[8]ปริมาณน้ำสูญเสีย-กศผ'!R18/10^6</f>
        <v>9.2718798027435836E-2</v>
      </c>
      <c r="D75" s="313">
        <f>+'[8]ปริมาณน้ำสูญเสีย-กศผ'!S18/10^6</f>
        <v>9.0820586196074818E-2</v>
      </c>
      <c r="E75" s="313">
        <f>+'[8]ปริมาณน้ำสูญเสีย-กศผ'!T18/10^6</f>
        <v>9.7703725190543655E-2</v>
      </c>
      <c r="F75" s="313">
        <f>+'[8]ปริมาณน้ำสูญเสีย-กศผ'!U18/10^6</f>
        <v>8.1237839912925852E-2</v>
      </c>
      <c r="G75" s="313">
        <f>+'[8]ปริมาณน้ำสูญเสีย-กศผ'!V18/10^6</f>
        <v>5.6057096385931628E-2</v>
      </c>
      <c r="H75" s="313">
        <f>+'[8]ปริมาณน้ำสูญเสีย-กศผ'!W18/10^6</f>
        <v>9.7482920540257326E-2</v>
      </c>
      <c r="I75" s="313">
        <f>+'[8]ปริมาณน้ำสูญเสีย-กศผ'!X18/10^6</f>
        <v>6.7582557492657708E-2</v>
      </c>
      <c r="J75" s="313">
        <f>+'[8]ปริมาณน้ำสูญเสีย-กศผ'!Y18/10^6</f>
        <v>6.351691535332854E-2</v>
      </c>
      <c r="K75" s="313">
        <f>+'[8]ปริมาณน้ำสูญเสีย-กศผ'!Z18/10^6</f>
        <v>6.9972926098983965E-2</v>
      </c>
      <c r="L75" s="313">
        <f>+'[8]ปริมาณน้ำสูญเสีย-กศผ'!AA18/10^6</f>
        <v>8.0272331368801297E-2</v>
      </c>
      <c r="M75" s="313">
        <f>+'[8]ปริมาณน้ำสูญเสีย-กศผ'!AB18/10^6</f>
        <v>9.1078949584138466E-2</v>
      </c>
      <c r="N75" s="313">
        <f>+'[8]ปริมาณน้ำสูญเสีย-กศผ'!AC18/10^6</f>
        <v>8.8805353848921187E-2</v>
      </c>
      <c r="O75" s="22">
        <f t="shared" si="4"/>
        <v>0.97725000000000029</v>
      </c>
      <c r="R75" s="310"/>
      <c r="S75" s="311"/>
    </row>
    <row r="76" spans="1:19" x14ac:dyDescent="0.2">
      <c r="A76" s="10">
        <v>1018</v>
      </c>
      <c r="B76" s="10" t="s">
        <v>27</v>
      </c>
      <c r="C76" s="313">
        <f>+'[8]ปริมาณน้ำสูญเสีย-กศผ'!R19/10^6</f>
        <v>3.4543467205633248E-2</v>
      </c>
      <c r="D76" s="313">
        <f>+'[8]ปริมาณน้ำสูญเสีย-กศผ'!S19/10^6</f>
        <v>3.1991297401232278E-2</v>
      </c>
      <c r="E76" s="313">
        <f>+'[8]ปริมาณน้ำสูญเสีย-กศผ'!T19/10^6</f>
        <v>3.429181589252743E-2</v>
      </c>
      <c r="F76" s="313">
        <f>+'[8]ปริมาณน้ำสูญเสีย-กศผ'!U19/10^6</f>
        <v>3.4002294979503599E-2</v>
      </c>
      <c r="G76" s="313">
        <f>+'[8]ปริมาณน้ำสูญเสีย-กศผ'!V19/10^6</f>
        <v>3.1782986856880975E-2</v>
      </c>
      <c r="H76" s="313">
        <f>+'[8]ปริมาณน้ำสูญเสีย-กศผ'!W19/10^6</f>
        <v>3.416922512794001E-2</v>
      </c>
      <c r="I76" s="313">
        <f>+'[8]ปริมาณน้ำสูญเสีย-กศผ'!X19/10^6</f>
        <v>4.2743321730167094E-2</v>
      </c>
      <c r="J76" s="313">
        <f>+'[8]ปริมาณน้ำสูญเสีย-กศผ'!Y19/10^6</f>
        <v>3.8999390470145778E-2</v>
      </c>
      <c r="K76" s="313">
        <f>+'[8]ปริมาณน้ำสูญเสีย-กศผ'!Z19/10^6</f>
        <v>3.4430246728536687E-2</v>
      </c>
      <c r="L76" s="313">
        <f>+'[8]ปริมาณน้ำสูญเสีย-กศผ'!AA19/10^6</f>
        <v>3.4001060657006671E-2</v>
      </c>
      <c r="M76" s="313">
        <f>+'[8]ปริมาณน้ำสูญเสีย-กศผ'!AB19/10^6</f>
        <v>3.3925116357720761E-2</v>
      </c>
      <c r="N76" s="313">
        <f>+'[8]ปริมาณน้ำสูญเสีย-กศผ'!AC19/10^6</f>
        <v>3.4369776592705382E-2</v>
      </c>
      <c r="O76" s="22">
        <f t="shared" si="4"/>
        <v>0.41924999999999996</v>
      </c>
      <c r="R76" s="310"/>
      <c r="S76" s="311"/>
    </row>
    <row r="77" spans="1:19" x14ac:dyDescent="0.2">
      <c r="A77" s="10">
        <v>1019</v>
      </c>
      <c r="B77" s="10" t="s">
        <v>28</v>
      </c>
      <c r="C77" s="313">
        <f>+'[8]ปริมาณน้ำสูญเสีย-กศผ'!R20/10^6</f>
        <v>1.5325807813919302E-2</v>
      </c>
      <c r="D77" s="313">
        <f>+'[8]ปริมาณน้ำสูญเสีย-กศผ'!S20/10^6</f>
        <v>1.504057598828055E-2</v>
      </c>
      <c r="E77" s="313">
        <f>+'[8]ปริมาณน้ำสูญเสีย-กศผ'!T20/10^6</f>
        <v>1.5003611493044874E-2</v>
      </c>
      <c r="F77" s="313">
        <f>+'[8]ปริมาณน้ำสูญเสีย-กศผ'!U20/10^6</f>
        <v>1.3051486996476524E-2</v>
      </c>
      <c r="G77" s="313">
        <f>+'[8]ปริมาณน้ำสูญเสีย-กศผ'!V20/10^6</f>
        <v>1.2248776043750543E-2</v>
      </c>
      <c r="H77" s="313">
        <f>+'[8]ปริมาณน้ำสูญเสีย-กศผ'!W20/10^6</f>
        <v>1.7844658491138331E-2</v>
      </c>
      <c r="I77" s="313">
        <f>+'[8]ปริมาณน้ำสูญเสีย-กศผ'!X20/10^6</f>
        <v>1.4665307836867163E-2</v>
      </c>
      <c r="J77" s="313">
        <f>+'[8]ปริมาณน้ำสูญเสีย-กศผ'!Y20/10^6</f>
        <v>1.4636892193519569E-2</v>
      </c>
      <c r="K77" s="313">
        <f>+'[8]ปริมาณน้ำสูญเสีย-กศผ'!Z20/10^6</f>
        <v>1.2656515578819694E-2</v>
      </c>
      <c r="L77" s="313">
        <f>+'[8]ปริมาณน้ำสูญเสีย-กศผ'!AA20/10^6</f>
        <v>1.6311873107224019E-2</v>
      </c>
      <c r="M77" s="313">
        <f>+'[8]ปริมาณน้ำสูญเสีย-กศผ'!AB20/10^6</f>
        <v>1.5824085635876589E-2</v>
      </c>
      <c r="N77" s="313">
        <f>+'[8]ปริมาณน้ำสูญเสีย-กศผ'!AC20/10^6</f>
        <v>1.612040882108276E-2</v>
      </c>
      <c r="O77" s="22">
        <f t="shared" si="4"/>
        <v>0.17872999999999992</v>
      </c>
      <c r="R77" s="310"/>
      <c r="S77" s="311"/>
    </row>
    <row r="78" spans="1:19" x14ac:dyDescent="0.2">
      <c r="A78" s="10">
        <v>1020</v>
      </c>
      <c r="B78" s="10" t="s">
        <v>29</v>
      </c>
      <c r="C78" s="313">
        <f>+'[8]ปริมาณน้ำสูญเสีย-กศผ'!R21/10^6</f>
        <v>0.14464560220628378</v>
      </c>
      <c r="D78" s="313">
        <f>+'[8]ปริมาณน้ำสูญเสีย-กศผ'!S21/10^6</f>
        <v>0.1544096351053369</v>
      </c>
      <c r="E78" s="313">
        <f>+'[8]ปริมาณน้ำสูญเสีย-กศผ'!T21/10^6</f>
        <v>0.15138009566599003</v>
      </c>
      <c r="F78" s="313">
        <f>+'[8]ปริมาณน้ำสูญเสีย-กศผ'!U21/10^6</f>
        <v>0.15126521708703075</v>
      </c>
      <c r="G78" s="313">
        <f>+'[8]ปริมาณน้ำสูญเสีย-กศผ'!V21/10^6</f>
        <v>0.13588671798302659</v>
      </c>
      <c r="H78" s="313">
        <f>+'[8]ปริมาณน้ำสูญเสีย-กศผ'!W21/10^6</f>
        <v>0.1449032541422316</v>
      </c>
      <c r="I78" s="313">
        <f>+'[8]ปริมาณน้ำสูญเสีย-กศผ'!X21/10^6</f>
        <v>0.15094479697507074</v>
      </c>
      <c r="J78" s="313">
        <f>+'[8]ปริมาณน้ำสูญเสีย-กศผ'!Y21/10^6</f>
        <v>0.15062586711932299</v>
      </c>
      <c r="K78" s="313">
        <f>+'[8]ปริมาณน้ำสูญเสีย-กศผ'!Z21/10^6</f>
        <v>0.13638590609300155</v>
      </c>
      <c r="L78" s="313">
        <f>+'[8]ปริมาณน้ำสูญเสีย-กศผ'!AA21/10^6</f>
        <v>0.14886632677224693</v>
      </c>
      <c r="M78" s="313">
        <f>+'[8]ปริมาณน้ำสูญเสีย-กศผ'!AB21/10^6</f>
        <v>0.16043185833407728</v>
      </c>
      <c r="N78" s="313">
        <f>+'[8]ปริมาณน้ำสูญเสีย-กศผ'!AC21/10^6</f>
        <v>0.15364472251638031</v>
      </c>
      <c r="O78" s="22">
        <f t="shared" si="4"/>
        <v>1.7833899999999996</v>
      </c>
      <c r="R78" s="310"/>
      <c r="S78" s="311"/>
    </row>
    <row r="79" spans="1:19" x14ac:dyDescent="0.2">
      <c r="A79" s="10">
        <v>1021</v>
      </c>
      <c r="B79" s="10" t="s">
        <v>30</v>
      </c>
      <c r="C79" s="313">
        <f>+'[8]ปริมาณน้ำสูญเสีย-กศผ'!R22/10^6</f>
        <v>3.3790235536142674E-2</v>
      </c>
      <c r="D79" s="313">
        <f>+'[8]ปริมาณน้ำสูญเสีย-กศผ'!S22/10^6</f>
        <v>3.8916229228532627E-2</v>
      </c>
      <c r="E79" s="313">
        <f>+'[8]ปริมาณน้ำสูญเสีย-กศผ'!T22/10^6</f>
        <v>3.9422485000189085E-2</v>
      </c>
      <c r="F79" s="313">
        <f>+'[8]ปริมาณน้ำสูญเสีย-กศผ'!U22/10^6</f>
        <v>3.325297381296495E-2</v>
      </c>
      <c r="G79" s="313">
        <f>+'[8]ปริมาณน้ำสูญเสีย-กศผ'!V22/10^6</f>
        <v>3.3422127887906536E-2</v>
      </c>
      <c r="H79" s="313">
        <f>+'[8]ปริมาณน้ำสูญเสีย-กศผ'!W22/10^6</f>
        <v>3.8537252326122123E-2</v>
      </c>
      <c r="I79" s="313">
        <f>+'[8]ปริมาณน้ำสูญเสีย-กศผ'!X22/10^6</f>
        <v>3.54995789796912E-2</v>
      </c>
      <c r="J79" s="313">
        <f>+'[8]ปริมาณน้ำสูญเสีย-กศผ'!Y22/10^6</f>
        <v>3.7405468255194009E-2</v>
      </c>
      <c r="K79" s="313">
        <f>+'[8]ปริมาณน้ำสูญเสีย-กศผ'!Z22/10^6</f>
        <v>3.4632728169543686E-2</v>
      </c>
      <c r="L79" s="313">
        <f>+'[8]ปริมาณน้ำสูญเสีย-กศผ'!AA22/10^6</f>
        <v>3.1409440450883105E-2</v>
      </c>
      <c r="M79" s="313">
        <f>+'[8]ปริมาณน้ำสูญเสีย-กศผ'!AB22/10^6</f>
        <v>2.9212806434947169E-2</v>
      </c>
      <c r="N79" s="313">
        <f>+'[8]ปริมาณน้ำสูญเสีย-กศผ'!AC22/10^6</f>
        <v>3.6828673917882929E-2</v>
      </c>
      <c r="O79" s="22">
        <f t="shared" si="4"/>
        <v>0.42233000000000009</v>
      </c>
      <c r="R79" s="310"/>
      <c r="S79" s="311"/>
    </row>
    <row r="80" spans="1:19" x14ac:dyDescent="0.2">
      <c r="A80" s="10">
        <v>1022</v>
      </c>
      <c r="B80" s="10" t="s">
        <v>31</v>
      </c>
      <c r="C80" s="313">
        <f>+'[8]ปริมาณน้ำสูญเสีย-กศผ'!R23/10^6</f>
        <v>0.17549416805669782</v>
      </c>
      <c r="D80" s="313">
        <f>+'[8]ปริมาณน้ำสูญเสีย-กศผ'!S23/10^6</f>
        <v>0.11184337202104991</v>
      </c>
      <c r="E80" s="313">
        <f>+'[8]ปริมาณน้ำสูญเสีย-กศผ'!T23/10^6</f>
        <v>0.16049383319464275</v>
      </c>
      <c r="F80" s="313">
        <f>+'[8]ปริมาณน้ำสูญเสีย-กศผ'!U23/10^6</f>
        <v>0.17263089373377316</v>
      </c>
      <c r="G80" s="313">
        <f>+'[8]ปริมาณน้ำสูญเสีย-กศผ'!V23/10^6</f>
        <v>0.14247607800490455</v>
      </c>
      <c r="H80" s="313">
        <f>+'[8]ปริมาณน้ำสูญเสีย-กศผ'!W23/10^6</f>
        <v>0.20739673901856889</v>
      </c>
      <c r="I80" s="313">
        <f>+'[8]ปริมาณน้ำสูญเสีย-กศผ'!X23/10^6</f>
        <v>0.11768457291634084</v>
      </c>
      <c r="J80" s="313">
        <f>+'[8]ปริมาณน้ำสูญเสีย-กศผ'!Y23/10^6</f>
        <v>0.14087836992088007</v>
      </c>
      <c r="K80" s="313">
        <f>+'[8]ปริมาณน้ำสูญเสีย-กศผ'!Z23/10^6</f>
        <v>0.11657779272239929</v>
      </c>
      <c r="L80" s="313">
        <f>+'[8]ปริมาณน้ำสูญเสีย-กศผ'!AA23/10^6</f>
        <v>0.13072821227846493</v>
      </c>
      <c r="M80" s="313">
        <f>+'[8]ปริมาณน้ำสูญเสีย-กศผ'!AB23/10^6</f>
        <v>0.15100710242305806</v>
      </c>
      <c r="N80" s="313">
        <f>+'[8]ปริมาณน้ำสูญเสีย-กศผ'!AC23/10^6</f>
        <v>0.13142886570921961</v>
      </c>
      <c r="O80" s="22">
        <f t="shared" si="4"/>
        <v>1.7586399999999998</v>
      </c>
      <c r="R80" s="310"/>
      <c r="S80" s="311"/>
    </row>
    <row r="81" spans="1:19" x14ac:dyDescent="0.2">
      <c r="A81" s="10">
        <v>1023</v>
      </c>
      <c r="B81" s="10" t="s">
        <v>32</v>
      </c>
      <c r="C81" s="313">
        <f>+'[8]ปริมาณน้ำสูญเสีย-กศผ'!R24/10^6</f>
        <v>3.3764352385115867E-2</v>
      </c>
      <c r="D81" s="313">
        <f>+'[8]ปริมาณน้ำสูญเสีย-กศผ'!S24/10^6</f>
        <v>2.964249338938181E-2</v>
      </c>
      <c r="E81" s="313">
        <f>+'[8]ปริมาณน้ำสูญเสีย-กศผ'!T24/10^6</f>
        <v>3.3183762258729523E-2</v>
      </c>
      <c r="F81" s="313">
        <f>+'[8]ปริมาณน้ำสูญเสีย-กศผ'!U24/10^6</f>
        <v>2.8560840179418387E-2</v>
      </c>
      <c r="G81" s="313">
        <f>+'[8]ปริมาณน้ำสูญเสีย-กศผ'!V24/10^6</f>
        <v>2.5861435633047616E-2</v>
      </c>
      <c r="H81" s="313">
        <f>+'[8]ปริมาณน้ำสูญเสีย-กศผ'!W24/10^6</f>
        <v>2.8317059711820476E-2</v>
      </c>
      <c r="I81" s="313">
        <f>+'[8]ปริมาณน้ำสูญเสีย-กศผ'!X24/10^6</f>
        <v>2.5707837363251412E-2</v>
      </c>
      <c r="J81" s="313">
        <f>+'[8]ปริมาณน้ำสูญเสีย-กศผ'!Y24/10^6</f>
        <v>2.4988663769847451E-2</v>
      </c>
      <c r="K81" s="313">
        <f>+'[8]ปริมาณน้ำสูญเสีย-กศผ'!Z24/10^6</f>
        <v>2.1443632958115719E-2</v>
      </c>
      <c r="L81" s="313">
        <f>+'[8]ปริมาณน้ำสูญเสีย-กศผ'!AA24/10^6</f>
        <v>2.1249127604748546E-2</v>
      </c>
      <c r="M81" s="313">
        <f>+'[8]ปริมาณน้ำสูญเสีย-กศผ'!AB24/10^6</f>
        <v>2.5004932216093411E-2</v>
      </c>
      <c r="N81" s="313">
        <f>+'[8]ปริมาณน้ำสูญเสีย-กศผ'!AC24/10^6</f>
        <v>2.191586253042966E-2</v>
      </c>
      <c r="O81" s="22">
        <f t="shared" si="4"/>
        <v>0.31963999999999987</v>
      </c>
      <c r="R81" s="310"/>
      <c r="S81" s="311"/>
    </row>
    <row r="82" spans="1:19" x14ac:dyDescent="0.2">
      <c r="A82" s="10">
        <v>1024</v>
      </c>
      <c r="B82" s="10" t="s">
        <v>33</v>
      </c>
      <c r="C82" s="313">
        <f>+'[8]ปริมาณน้ำสูญเสีย-กศผ'!R25/10^6</f>
        <v>0.1801861265204501</v>
      </c>
      <c r="D82" s="313">
        <f>+'[8]ปริมาณน้ำสูญเสีย-กศผ'!S25/10^6</f>
        <v>0.18498472522140622</v>
      </c>
      <c r="E82" s="313">
        <f>+'[8]ปริมาณน้ำสูญเสีย-กศผ'!T25/10^6</f>
        <v>0.22100360939789238</v>
      </c>
      <c r="F82" s="313">
        <f>+'[8]ปริมาณน้ำสูญเสีย-กศผ'!U25/10^6</f>
        <v>0.18125733732916147</v>
      </c>
      <c r="G82" s="313">
        <f>+'[8]ปริมาณน้ำสูญเสีย-กศผ'!V25/10^6</f>
        <v>0.13100373899468082</v>
      </c>
      <c r="H82" s="313">
        <f>+'[8]ปริมาณน้ำสูญเสีย-กศผ'!W25/10^6</f>
        <v>0.23045817121103407</v>
      </c>
      <c r="I82" s="313">
        <f>+'[8]ปริมาณน้ำสูญเสีย-กศผ'!X25/10^6</f>
        <v>0.12641065566356283</v>
      </c>
      <c r="J82" s="313">
        <f>+'[8]ปริมาณน้ำสูญเสีย-กศผ'!Y25/10^6</f>
        <v>0.17425004186091572</v>
      </c>
      <c r="K82" s="313">
        <f>+'[8]ปริมาณน้ำสูญเสีย-กศผ'!Z25/10^6</f>
        <v>0.12745514261062746</v>
      </c>
      <c r="L82" s="313">
        <f>+'[8]ปริมาณน้ำสูญเสีย-กศผ'!AA25/10^6</f>
        <v>0.17590914073892241</v>
      </c>
      <c r="M82" s="313">
        <f>+'[8]ปริมาณน้ำสูญเสีย-กศผ'!AB25/10^6</f>
        <v>0.21567958410515786</v>
      </c>
      <c r="N82" s="313">
        <f>+'[8]ปริมาณน้ำสูญเสีย-กศผ'!AC25/10^6</f>
        <v>0.16519172634618892</v>
      </c>
      <c r="O82" s="22">
        <f t="shared" si="4"/>
        <v>2.1137900000000003</v>
      </c>
      <c r="R82" s="310"/>
      <c r="S82" s="311"/>
    </row>
    <row r="83" spans="1:19" x14ac:dyDescent="0.2">
      <c r="A83" s="10">
        <v>1025</v>
      </c>
      <c r="B83" s="10" t="s">
        <v>34</v>
      </c>
      <c r="C83" s="313">
        <f>+'[8]ปริมาณน้ำสูญเสีย-กศผ'!R26/10^6</f>
        <v>4.4304879061285683E-2</v>
      </c>
      <c r="D83" s="313">
        <f>+'[8]ปริมาณน้ำสูญเสีย-กศผ'!S26/10^6</f>
        <v>3.7921800194744983E-2</v>
      </c>
      <c r="E83" s="313">
        <f>+'[8]ปริมาณน้ำสูญเสีย-กศผ'!T26/10^6</f>
        <v>4.2706933654330974E-2</v>
      </c>
      <c r="F83" s="313">
        <f>+'[8]ปริมาณน้ำสูญเสีย-กศผ'!U26/10^6</f>
        <v>4.2170867213964271E-2</v>
      </c>
      <c r="G83" s="313">
        <f>+'[8]ปริมาณน้ำสูญเสีย-กศผ'!V26/10^6</f>
        <v>4.2987133520467659E-2</v>
      </c>
      <c r="H83" s="313">
        <f>+'[8]ปริมาณน้ำสูญเสีย-กศผ'!W26/10^6</f>
        <v>4.9988068112998427E-2</v>
      </c>
      <c r="I83" s="313">
        <f>+'[8]ปริมาณน้ำสูญเสีย-กศผ'!X26/10^6</f>
        <v>4.5689174605275502E-2</v>
      </c>
      <c r="J83" s="313">
        <f>+'[8]ปริมาณน้ำสูญเสีย-กศผ'!Y26/10^6</f>
        <v>4.4206852746593604E-2</v>
      </c>
      <c r="K83" s="313">
        <f>+'[8]ปริมาณน้ำสูญเสีย-กศผ'!Z26/10^6</f>
        <v>4.3549278048456368E-2</v>
      </c>
      <c r="L83" s="313">
        <f>+'[8]ปริมาณน้ำสูญเสีย-กศผ'!AA26/10^6</f>
        <v>4.6658701782278836E-2</v>
      </c>
      <c r="M83" s="313">
        <f>+'[8]ปริมาณน้ำสูญเสีย-กศผ'!AB26/10^6</f>
        <v>5.0491083354422622E-2</v>
      </c>
      <c r="N83" s="313">
        <f>+'[8]ปริมาณน้ำสูญเสีย-กศผ'!AC26/10^6</f>
        <v>4.7765227705180748E-2</v>
      </c>
      <c r="O83" s="22">
        <f t="shared" si="4"/>
        <v>0.5384399999999997</v>
      </c>
      <c r="R83" s="310"/>
      <c r="S83" s="311"/>
    </row>
    <row r="84" spans="1:19" x14ac:dyDescent="0.2">
      <c r="A84" s="10">
        <v>1026</v>
      </c>
      <c r="B84" s="10" t="s">
        <v>35</v>
      </c>
      <c r="C84" s="313">
        <f>+'[8]ปริมาณน้ำสูญเสีย-กศผ'!R27/10^6</f>
        <v>9.6498062077391075E-3</v>
      </c>
      <c r="D84" s="313">
        <f>+'[8]ปริมาณน้ำสูญเสีย-กศผ'!S27/10^6</f>
        <v>9.120509084197358E-3</v>
      </c>
      <c r="E84" s="313">
        <f>+'[8]ปริมาณน้ำสูญเสีย-กศผ'!T27/10^6</f>
        <v>1.0145714853542013E-2</v>
      </c>
      <c r="F84" s="313">
        <f>+'[8]ปริมาณน้ำสูญเสีย-กศผ'!U27/10^6</f>
        <v>9.1238415160997764E-3</v>
      </c>
      <c r="G84" s="313">
        <f>+'[8]ปริมาณน้ำสูญเสีย-กศผ'!V27/10^6</f>
        <v>6.0874118750125347E-3</v>
      </c>
      <c r="H84" s="313">
        <f>+'[8]ปริมาณน้ำสูญเสีย-กศผ'!W27/10^6</f>
        <v>1.4472759489882199E-2</v>
      </c>
      <c r="I84" s="313">
        <f>+'[8]ปริมาณน้ำสูญเสีย-กศผ'!X27/10^6</f>
        <v>7.2721124163890056E-3</v>
      </c>
      <c r="J84" s="313">
        <f>+'[8]ปริมาณน้ำสูญเสีย-กศผ'!Y27/10^6</f>
        <v>9.3270620898500498E-3</v>
      </c>
      <c r="K84" s="313">
        <f>+'[8]ปริมาณน้ำสูญเสีย-กศผ'!Z27/10^6</f>
        <v>7.7204530347521434E-3</v>
      </c>
      <c r="L84" s="313">
        <f>+'[8]ปริมาณน้ำสูญเสีย-กศผ'!AA27/10^6</f>
        <v>9.2039117569223377E-3</v>
      </c>
      <c r="M84" s="313">
        <f>+'[8]ปริมาณน้ำสูญเสีย-กศผ'!AB27/10^6</f>
        <v>1.099557914309408E-2</v>
      </c>
      <c r="N84" s="313">
        <f>+'[8]ปริมาณน้ำสูญเสีย-กศผ'!AC27/10^6</f>
        <v>6.150838532519483E-3</v>
      </c>
      <c r="O84" s="22">
        <f t="shared" si="4"/>
        <v>0.1092700000000001</v>
      </c>
      <c r="R84" s="310"/>
      <c r="S84" s="311"/>
    </row>
    <row r="85" spans="1:19" x14ac:dyDescent="0.2">
      <c r="A85" s="10">
        <v>1027</v>
      </c>
      <c r="B85" s="10" t="s">
        <v>36</v>
      </c>
      <c r="C85" s="313">
        <f>+'[8]ปริมาณน้ำสูญเสีย-กศผ'!R28/10^6</f>
        <v>2.1410310065781799E-2</v>
      </c>
      <c r="D85" s="313">
        <f>+'[8]ปริมาณน้ำสูญเสีย-กศผ'!S28/10^6</f>
        <v>1.6986579256724012E-2</v>
      </c>
      <c r="E85" s="313">
        <f>+'[8]ปริมาณน้ำสูญเสีย-กศผ'!T28/10^6</f>
        <v>1.9766431900012364E-2</v>
      </c>
      <c r="F85" s="313">
        <f>+'[8]ปริมาณน้ำสูญเสีย-กศผ'!U28/10^6</f>
        <v>1.7379850723606257E-2</v>
      </c>
      <c r="G85" s="313">
        <f>+'[8]ปริมาณน้ำสูญเสีย-กศผ'!V28/10^6</f>
        <v>1.5989469951043087E-2</v>
      </c>
      <c r="H85" s="313">
        <f>+'[8]ปริมาณน้ำสูญเสีย-กศผ'!W28/10^6</f>
        <v>1.9013149035427022E-2</v>
      </c>
      <c r="I85" s="313">
        <f>+'[8]ปริมาณน้ำสูญเสีย-กศผ'!X28/10^6</f>
        <v>1.9287831215339755E-2</v>
      </c>
      <c r="J85" s="313">
        <f>+'[8]ปริมาณน้ำสูญเสีย-กศผ'!Y28/10^6</f>
        <v>1.5934545438569911E-2</v>
      </c>
      <c r="K85" s="313">
        <f>+'[8]ปริมาณน้ำสูญเสีย-กศผ'!Z28/10^6</f>
        <v>1.4095996526374001E-2</v>
      </c>
      <c r="L85" s="313">
        <f>+'[8]ปริมาณน้ำสูญเสีย-กศผ'!AA28/10^6</f>
        <v>1.4035204767688469E-2</v>
      </c>
      <c r="M85" s="313">
        <f>+'[8]ปริมาณน้ำสูญเสีย-กศผ'!AB28/10^6</f>
        <v>1.7016528103202859E-2</v>
      </c>
      <c r="N85" s="313">
        <f>+'[8]ปริมาณน้ำสูญเสีย-กศผ'!AC28/10^6</f>
        <v>1.7474103016230366E-2</v>
      </c>
      <c r="O85" s="22">
        <f t="shared" si="4"/>
        <v>0.20838999999999988</v>
      </c>
      <c r="R85" s="310"/>
      <c r="S85" s="311"/>
    </row>
    <row r="86" spans="1:19" x14ac:dyDescent="0.2">
      <c r="A86" s="10">
        <v>1028</v>
      </c>
      <c r="B86" s="10" t="s">
        <v>37</v>
      </c>
      <c r="C86" s="313">
        <f>+'[8]ปริมาณน้ำสูญเสีย-กศผ'!R29/10^6</f>
        <v>0.13901565910963343</v>
      </c>
      <c r="D86" s="313">
        <f>+'[8]ปริมาณน้ำสูญเสีย-กศผ'!S29/10^6</f>
        <v>0.15942952283425257</v>
      </c>
      <c r="E86" s="313">
        <f>+'[8]ปริมาณน้ำสูญเสีย-กศผ'!T29/10^6</f>
        <v>0.1800693464368435</v>
      </c>
      <c r="F86" s="313">
        <f>+'[8]ปริมาณน้ำสูญเสีย-กศผ'!U29/10^6</f>
        <v>0.15572254451240924</v>
      </c>
      <c r="G86" s="313">
        <f>+'[8]ปริมาณน้ำสูญเสีย-กศผ'!V29/10^6</f>
        <v>0.12821303357222269</v>
      </c>
      <c r="H86" s="313">
        <f>+'[8]ปริมาณน้ำสูญเสีย-กศผ'!W29/10^6</f>
        <v>0.13959806451345455</v>
      </c>
      <c r="I86" s="313">
        <f>+'[8]ปริมาณน้ำสูญเสีย-กศผ'!X29/10^6</f>
        <v>0.13949023828750517</v>
      </c>
      <c r="J86" s="313">
        <f>+'[8]ปริมาณน้ำสูญเสีย-กศผ'!Y29/10^6</f>
        <v>0.14118481277374445</v>
      </c>
      <c r="K86" s="313">
        <f>+'[8]ปริมาณน้ำสูญเสีย-กศผ'!Z29/10^6</f>
        <v>0.1265772252622912</v>
      </c>
      <c r="L86" s="313">
        <f>+'[8]ปริมาณน้ำสูญเสีย-กศผ'!AA29/10^6</f>
        <v>0.14348745540243724</v>
      </c>
      <c r="M86" s="313">
        <f>+'[8]ปริมาณน้ำสูญเสีย-กศผ'!AB29/10^6</f>
        <v>0.14199542930832365</v>
      </c>
      <c r="N86" s="313">
        <f>+'[8]ปริมาณน้ำสูญเสีย-กศผ'!AC29/10^6</f>
        <v>0.12289666798688267</v>
      </c>
      <c r="O86" s="22">
        <f t="shared" si="4"/>
        <v>1.7176800000000005</v>
      </c>
      <c r="R86" s="310"/>
      <c r="S86" s="311"/>
    </row>
    <row r="87" spans="1:19" x14ac:dyDescent="0.2">
      <c r="A87" s="10">
        <v>1029</v>
      </c>
      <c r="B87" s="10" t="s">
        <v>38</v>
      </c>
      <c r="C87" s="313">
        <f>+'[8]ปริมาณน้ำสูญเสีย-กศผ'!R30/10^6</f>
        <v>1.3563142712204615E-2</v>
      </c>
      <c r="D87" s="313">
        <f>+'[8]ปริมาณน้ำสูญเสีย-กศผ'!S30/10^6</f>
        <v>1.16279983732662E-2</v>
      </c>
      <c r="E87" s="313">
        <f>+'[8]ปริมาณน้ำสูญเสีย-กศผ'!T30/10^6</f>
        <v>1.4562876223364874E-2</v>
      </c>
      <c r="F87" s="313">
        <f>+'[8]ปริมาณน้ำสูญเสีย-กศผ'!U30/10^6</f>
        <v>1.5086801295507692E-2</v>
      </c>
      <c r="G87" s="313">
        <f>+'[8]ปริมาณน้ำสูญเสีย-กศผ'!V30/10^6</f>
        <v>1.1706918866997941E-2</v>
      </c>
      <c r="H87" s="313">
        <f>+'[8]ปริมาณน้ำสูญเสีย-กศผ'!W30/10^6</f>
        <v>1.4797728384058843E-2</v>
      </c>
      <c r="I87" s="313">
        <f>+'[8]ปริมาณน้ำสูญเสีย-กศผ'!X30/10^6</f>
        <v>1.0963757010222442E-2</v>
      </c>
      <c r="J87" s="313">
        <f>+'[8]ปริมาณน้ำสูญเสีย-กศผ'!Y30/10^6</f>
        <v>1.1714406533619258E-2</v>
      </c>
      <c r="K87" s="313">
        <f>+'[8]ปริมาณน้ำสูญเสีย-กศผ'!Z30/10^6</f>
        <v>8.0701869722691194E-3</v>
      </c>
      <c r="L87" s="313">
        <f>+'[8]ปริมาณน้ำสูญเสีย-กศผ'!AA30/10^6</f>
        <v>1.1384334521353645E-2</v>
      </c>
      <c r="M87" s="313">
        <f>+'[8]ปริมาณน้ำสูญเสีย-กศผ'!AB30/10^6</f>
        <v>1.0269467744218906E-2</v>
      </c>
      <c r="N87" s="313">
        <f>+'[8]ปริมาณน้ำสูญเสีย-กศผ'!AC30/10^6</f>
        <v>1.1102381362916566E-2</v>
      </c>
      <c r="O87" s="22">
        <f t="shared" si="4"/>
        <v>0.14485000000000009</v>
      </c>
      <c r="R87" s="310"/>
      <c r="S87" s="311"/>
    </row>
    <row r="88" spans="1:19" x14ac:dyDescent="0.2">
      <c r="A88" s="15">
        <v>1030</v>
      </c>
      <c r="B88" s="15" t="s">
        <v>18</v>
      </c>
      <c r="C88" s="314">
        <f>+'[8]ปริมาณน้ำสูญเสีย-กศผ'!R31/10^6</f>
        <v>1.7734547105612116E-2</v>
      </c>
      <c r="D88" s="314">
        <f>+'[8]ปริมาณน้ำสูญเสีย-กศผ'!S31/10^6</f>
        <v>1.8400331798811283E-2</v>
      </c>
      <c r="E88" s="314">
        <f>+'[8]ปริมาณน้ำสูญเสีย-กศผ'!T31/10^6</f>
        <v>2.0028502880627217E-2</v>
      </c>
      <c r="F88" s="314">
        <f>+'[8]ปริมาณน้ำสูญเสีย-กศผ'!U31/10^6</f>
        <v>1.9640488918274902E-2</v>
      </c>
      <c r="G88" s="314">
        <f>+'[8]ปริมาณน้ำสูญเสีย-กศผ'!V31/10^6</f>
        <v>1.9628242212376266E-2</v>
      </c>
      <c r="H88" s="314">
        <f>+'[8]ปริมาณน้ำสูญเสีย-กศผ'!W31/10^6</f>
        <v>2.0371392410097614E-2</v>
      </c>
      <c r="I88" s="314">
        <f>+'[8]ปริมาณน้ำสูญเสีย-กศผ'!X31/10^6</f>
        <v>2.0811318656067741E-2</v>
      </c>
      <c r="J88" s="314">
        <f>+'[8]ปริมาณน้ำสูญเสีย-กศผ'!Y31/10^6</f>
        <v>1.8467415047134186E-2</v>
      </c>
      <c r="K88" s="314">
        <f>+'[8]ปริมาณน้ำสูญเสีย-กศผ'!Z31/10^6</f>
        <v>1.6193415095779113E-2</v>
      </c>
      <c r="L88" s="314">
        <f>+'[8]ปริมาณน้ำสูญเสีย-กศผ'!AA31/10^6</f>
        <v>1.7625518734715368E-2</v>
      </c>
      <c r="M88" s="314">
        <f>+'[8]ปริมาณน้ำสูญเสีย-กศผ'!AB31/10^6</f>
        <v>2.0590660793756033E-2</v>
      </c>
      <c r="N88" s="314">
        <f>+'[8]ปริมาณน้ำสูญเสีย-กศผ'!AC31/10^6</f>
        <v>1.9408166346748083E-2</v>
      </c>
      <c r="O88" s="24">
        <f t="shared" si="4"/>
        <v>0.22889999999999994</v>
      </c>
      <c r="R88" s="310"/>
      <c r="S88" s="311"/>
    </row>
    <row r="89" spans="1:19" x14ac:dyDescent="0.2">
      <c r="A89" s="4">
        <v>10300</v>
      </c>
      <c r="B89" s="4" t="s">
        <v>142</v>
      </c>
      <c r="C89" s="18">
        <f>SUM(C62:C88)</f>
        <v>2.8481640059188549</v>
      </c>
      <c r="D89" s="18">
        <f t="shared" ref="D89:M89" si="5">SUM(D62:D88)</f>
        <v>2.7169753117160349</v>
      </c>
      <c r="E89" s="18">
        <f t="shared" si="5"/>
        <v>3.1259991847542303</v>
      </c>
      <c r="F89" s="18">
        <f t="shared" si="5"/>
        <v>2.9274007023424042</v>
      </c>
      <c r="G89" s="18">
        <f t="shared" si="5"/>
        <v>2.4939554355325466</v>
      </c>
      <c r="H89" s="18">
        <f t="shared" si="5"/>
        <v>3.4139443020505165</v>
      </c>
      <c r="I89" s="18">
        <f t="shared" si="5"/>
        <v>2.3241590653744568</v>
      </c>
      <c r="J89" s="18">
        <f t="shared" si="5"/>
        <v>2.5752457204936263</v>
      </c>
      <c r="K89" s="18">
        <f t="shared" si="5"/>
        <v>2.2753894664804242</v>
      </c>
      <c r="L89" s="18">
        <f t="shared" si="5"/>
        <v>2.7818002767303072</v>
      </c>
      <c r="M89" s="18">
        <f t="shared" si="5"/>
        <v>2.8763083477446436</v>
      </c>
      <c r="N89" s="18">
        <f>SUM(N62:N88)</f>
        <v>2.4216581808619537</v>
      </c>
      <c r="O89" s="18">
        <f t="shared" si="4"/>
        <v>32.780999999999992</v>
      </c>
    </row>
    <row r="90" spans="1:19" x14ac:dyDescent="0.2">
      <c r="A90" s="32"/>
      <c r="B90" s="32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6"/>
      <c r="P90" s="315"/>
    </row>
    <row r="91" spans="1:19" x14ac:dyDescent="0.2">
      <c r="A91" s="3" t="s">
        <v>52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55</v>
      </c>
    </row>
    <row r="92" spans="1:19" x14ac:dyDescent="0.2">
      <c r="A92" s="7">
        <v>1004</v>
      </c>
      <c r="B92" s="7" t="s">
        <v>94</v>
      </c>
      <c r="C92" s="26">
        <f>+'[8]ปริมาณน้ำสูญเสีย-กศผ'!AD38</f>
        <v>24.005454647685657</v>
      </c>
      <c r="D92" s="26">
        <f>+C92</f>
        <v>24.005454647685657</v>
      </c>
      <c r="E92" s="26">
        <f>+C92</f>
        <v>24.005454647685657</v>
      </c>
      <c r="F92" s="26">
        <f>+C92</f>
        <v>24.005454647685657</v>
      </c>
      <c r="G92" s="26">
        <f>+C92</f>
        <v>24.005454647685657</v>
      </c>
      <c r="H92" s="26">
        <f>+C92</f>
        <v>24.005454647685657</v>
      </c>
      <c r="I92" s="26">
        <f>+C92</f>
        <v>24.005454647685657</v>
      </c>
      <c r="J92" s="26">
        <f>+C92</f>
        <v>24.005454647685657</v>
      </c>
      <c r="K92" s="26">
        <f>+C92</f>
        <v>24.005454647685657</v>
      </c>
      <c r="L92" s="26">
        <f>+C92</f>
        <v>24.005454647685657</v>
      </c>
      <c r="M92" s="26">
        <f>+C92</f>
        <v>24.005454647685657</v>
      </c>
      <c r="N92" s="26">
        <f>+C92</f>
        <v>24.005454647685657</v>
      </c>
      <c r="O92" s="27">
        <f>+C92</f>
        <v>24.005454647685657</v>
      </c>
    </row>
    <row r="93" spans="1:19" x14ac:dyDescent="0.2">
      <c r="A93" s="10">
        <v>1005</v>
      </c>
      <c r="B93" s="10" t="s">
        <v>13</v>
      </c>
      <c r="C93" s="28">
        <f>+'[8]ปริมาณน้ำสูญเสีย-กศผ'!AD39</f>
        <v>16.004659289458349</v>
      </c>
      <c r="D93" s="28">
        <f t="shared" ref="D93:D119" si="6">+C93</f>
        <v>16.004659289458349</v>
      </c>
      <c r="E93" s="28">
        <f t="shared" ref="E93:E119" si="7">+C93</f>
        <v>16.004659289458349</v>
      </c>
      <c r="F93" s="28">
        <f t="shared" ref="F93:F119" si="8">+C93</f>
        <v>16.004659289458349</v>
      </c>
      <c r="G93" s="28">
        <f t="shared" ref="G93:G119" si="9">+C93</f>
        <v>16.004659289458349</v>
      </c>
      <c r="H93" s="28">
        <f t="shared" ref="H93:H119" si="10">+C93</f>
        <v>16.004659289458349</v>
      </c>
      <c r="I93" s="28">
        <f t="shared" ref="I93:I119" si="11">+C93</f>
        <v>16.004659289458349</v>
      </c>
      <c r="J93" s="28">
        <f t="shared" ref="J93:J119" si="12">+C93</f>
        <v>16.004659289458349</v>
      </c>
      <c r="K93" s="28">
        <f t="shared" ref="K93:K119" si="13">+C93</f>
        <v>16.004659289458349</v>
      </c>
      <c r="L93" s="28">
        <f t="shared" ref="L93:L119" si="14">+C93</f>
        <v>16.004659289458349</v>
      </c>
      <c r="M93" s="28">
        <f t="shared" ref="M93:M119" si="15">+C93</f>
        <v>16.004659289458349</v>
      </c>
      <c r="N93" s="28">
        <f t="shared" ref="N93:N119" si="16">+C93</f>
        <v>16.004659289458349</v>
      </c>
      <c r="O93" s="29">
        <f t="shared" ref="O93:O119" si="17">+C93</f>
        <v>16.004659289458349</v>
      </c>
    </row>
    <row r="94" spans="1:19" x14ac:dyDescent="0.2">
      <c r="A94" s="10">
        <v>1006</v>
      </c>
      <c r="B94" s="10" t="s">
        <v>14</v>
      </c>
      <c r="C94" s="28">
        <f>+'[8]ปริมาณน้ำสูญเสีย-กศผ'!AD40</f>
        <v>35.004434631057315</v>
      </c>
      <c r="D94" s="28">
        <f t="shared" si="6"/>
        <v>35.004434631057315</v>
      </c>
      <c r="E94" s="28">
        <f t="shared" si="7"/>
        <v>35.004434631057315</v>
      </c>
      <c r="F94" s="28">
        <f t="shared" si="8"/>
        <v>35.004434631057315</v>
      </c>
      <c r="G94" s="28">
        <f t="shared" si="9"/>
        <v>35.004434631057315</v>
      </c>
      <c r="H94" s="28">
        <f t="shared" si="10"/>
        <v>35.004434631057315</v>
      </c>
      <c r="I94" s="28">
        <f t="shared" si="11"/>
        <v>35.004434631057315</v>
      </c>
      <c r="J94" s="28">
        <f t="shared" si="12"/>
        <v>35.004434631057315</v>
      </c>
      <c r="K94" s="28">
        <f t="shared" si="13"/>
        <v>35.004434631057315</v>
      </c>
      <c r="L94" s="28">
        <f t="shared" si="14"/>
        <v>35.004434631057315</v>
      </c>
      <c r="M94" s="28">
        <f t="shared" si="15"/>
        <v>35.004434631057315</v>
      </c>
      <c r="N94" s="28">
        <f t="shared" si="16"/>
        <v>35.004434631057315</v>
      </c>
      <c r="O94" s="29">
        <f t="shared" si="17"/>
        <v>35.004434631057315</v>
      </c>
    </row>
    <row r="95" spans="1:19" x14ac:dyDescent="0.2">
      <c r="A95" s="10">
        <v>1007</v>
      </c>
      <c r="B95" s="10" t="s">
        <v>15</v>
      </c>
      <c r="C95" s="28">
        <f>+'[8]ปริมาณน้ำสูญเสีย-กศผ'!AD41</f>
        <v>22.00496473308278</v>
      </c>
      <c r="D95" s="28">
        <f t="shared" si="6"/>
        <v>22.00496473308278</v>
      </c>
      <c r="E95" s="28">
        <f t="shared" si="7"/>
        <v>22.00496473308278</v>
      </c>
      <c r="F95" s="28">
        <f t="shared" si="8"/>
        <v>22.00496473308278</v>
      </c>
      <c r="G95" s="28">
        <f t="shared" si="9"/>
        <v>22.00496473308278</v>
      </c>
      <c r="H95" s="28">
        <f t="shared" si="10"/>
        <v>22.00496473308278</v>
      </c>
      <c r="I95" s="28">
        <f t="shared" si="11"/>
        <v>22.00496473308278</v>
      </c>
      <c r="J95" s="28">
        <f t="shared" si="12"/>
        <v>22.00496473308278</v>
      </c>
      <c r="K95" s="28">
        <f t="shared" si="13"/>
        <v>22.00496473308278</v>
      </c>
      <c r="L95" s="28">
        <f t="shared" si="14"/>
        <v>22.00496473308278</v>
      </c>
      <c r="M95" s="28">
        <f t="shared" si="15"/>
        <v>22.00496473308278</v>
      </c>
      <c r="N95" s="28">
        <f t="shared" si="16"/>
        <v>22.00496473308278</v>
      </c>
      <c r="O95" s="29">
        <f t="shared" si="17"/>
        <v>22.00496473308278</v>
      </c>
    </row>
    <row r="96" spans="1:19" x14ac:dyDescent="0.2">
      <c r="A96" s="10">
        <v>1008</v>
      </c>
      <c r="B96" s="10" t="s">
        <v>16</v>
      </c>
      <c r="C96" s="28">
        <f>+'[8]ปริมาณน้ำสูญเสีย-กศผ'!AD42</f>
        <v>18.004804360881458</v>
      </c>
      <c r="D96" s="28">
        <f t="shared" si="6"/>
        <v>18.004804360881458</v>
      </c>
      <c r="E96" s="28">
        <f t="shared" si="7"/>
        <v>18.004804360881458</v>
      </c>
      <c r="F96" s="28">
        <f t="shared" si="8"/>
        <v>18.004804360881458</v>
      </c>
      <c r="G96" s="28">
        <f t="shared" si="9"/>
        <v>18.004804360881458</v>
      </c>
      <c r="H96" s="28">
        <f t="shared" si="10"/>
        <v>18.004804360881458</v>
      </c>
      <c r="I96" s="28">
        <f t="shared" si="11"/>
        <v>18.004804360881458</v>
      </c>
      <c r="J96" s="28">
        <f t="shared" si="12"/>
        <v>18.004804360881458</v>
      </c>
      <c r="K96" s="28">
        <f t="shared" si="13"/>
        <v>18.004804360881458</v>
      </c>
      <c r="L96" s="28">
        <f t="shared" si="14"/>
        <v>18.004804360881458</v>
      </c>
      <c r="M96" s="28">
        <f t="shared" si="15"/>
        <v>18.004804360881458</v>
      </c>
      <c r="N96" s="28">
        <f t="shared" si="16"/>
        <v>18.004804360881458</v>
      </c>
      <c r="O96" s="29">
        <f t="shared" si="17"/>
        <v>18.004804360881458</v>
      </c>
    </row>
    <row r="97" spans="1:15" x14ac:dyDescent="0.2">
      <c r="A97" s="10">
        <v>1009</v>
      </c>
      <c r="B97" s="10" t="s">
        <v>17</v>
      </c>
      <c r="C97" s="28">
        <f>+'[8]ปริมาณน้ำสูญเสีย-กศผ'!AD43</f>
        <v>21.004901665602834</v>
      </c>
      <c r="D97" s="28">
        <f t="shared" si="6"/>
        <v>21.004901665602834</v>
      </c>
      <c r="E97" s="28">
        <f t="shared" si="7"/>
        <v>21.004901665602834</v>
      </c>
      <c r="F97" s="28">
        <f t="shared" si="8"/>
        <v>21.004901665602834</v>
      </c>
      <c r="G97" s="28">
        <f t="shared" si="9"/>
        <v>21.004901665602834</v>
      </c>
      <c r="H97" s="28">
        <f t="shared" si="10"/>
        <v>21.004901665602834</v>
      </c>
      <c r="I97" s="28">
        <f t="shared" si="11"/>
        <v>21.004901665602834</v>
      </c>
      <c r="J97" s="28">
        <f t="shared" si="12"/>
        <v>21.004901665602834</v>
      </c>
      <c r="K97" s="28">
        <f t="shared" si="13"/>
        <v>21.004901665602834</v>
      </c>
      <c r="L97" s="28">
        <f t="shared" si="14"/>
        <v>21.004901665602834</v>
      </c>
      <c r="M97" s="28">
        <f t="shared" si="15"/>
        <v>21.004901665602834</v>
      </c>
      <c r="N97" s="28">
        <f t="shared" si="16"/>
        <v>21.004901665602834</v>
      </c>
      <c r="O97" s="29">
        <f t="shared" si="17"/>
        <v>21.004901665602834</v>
      </c>
    </row>
    <row r="98" spans="1:15" x14ac:dyDescent="0.2">
      <c r="A98" s="10">
        <v>1010</v>
      </c>
      <c r="B98" s="10" t="s">
        <v>19</v>
      </c>
      <c r="C98" s="28">
        <f>+'[8]ปริมาณน้ำสูญเสีย-กศผ'!AD44</f>
        <v>27.004798099559501</v>
      </c>
      <c r="D98" s="28">
        <f t="shared" si="6"/>
        <v>27.004798099559501</v>
      </c>
      <c r="E98" s="28">
        <f t="shared" si="7"/>
        <v>27.004798099559501</v>
      </c>
      <c r="F98" s="28">
        <f t="shared" si="8"/>
        <v>27.004798099559501</v>
      </c>
      <c r="G98" s="28">
        <f t="shared" si="9"/>
        <v>27.004798099559501</v>
      </c>
      <c r="H98" s="28">
        <f t="shared" si="10"/>
        <v>27.004798099559501</v>
      </c>
      <c r="I98" s="28">
        <f t="shared" si="11"/>
        <v>27.004798099559501</v>
      </c>
      <c r="J98" s="28">
        <f t="shared" si="12"/>
        <v>27.004798099559501</v>
      </c>
      <c r="K98" s="28">
        <f t="shared" si="13"/>
        <v>27.004798099559501</v>
      </c>
      <c r="L98" s="28">
        <f t="shared" si="14"/>
        <v>27.004798099559501</v>
      </c>
      <c r="M98" s="28">
        <f t="shared" si="15"/>
        <v>27.004798099559501</v>
      </c>
      <c r="N98" s="28">
        <f t="shared" si="16"/>
        <v>27.004798099559501</v>
      </c>
      <c r="O98" s="29">
        <f t="shared" si="17"/>
        <v>27.004798099559501</v>
      </c>
    </row>
    <row r="99" spans="1:15" x14ac:dyDescent="0.2">
      <c r="A99" s="10">
        <v>1011</v>
      </c>
      <c r="B99" s="10" t="s">
        <v>20</v>
      </c>
      <c r="C99" s="28">
        <f>+'[8]ปริมาณน้ำสูญเสีย-กศผ'!AD45</f>
        <v>15.004656441896353</v>
      </c>
      <c r="D99" s="28">
        <f t="shared" si="6"/>
        <v>15.004656441896353</v>
      </c>
      <c r="E99" s="28">
        <f t="shared" si="7"/>
        <v>15.004656441896353</v>
      </c>
      <c r="F99" s="28">
        <f t="shared" si="8"/>
        <v>15.004656441896353</v>
      </c>
      <c r="G99" s="28">
        <f t="shared" si="9"/>
        <v>15.004656441896353</v>
      </c>
      <c r="H99" s="28">
        <f t="shared" si="10"/>
        <v>15.004656441896353</v>
      </c>
      <c r="I99" s="28">
        <f t="shared" si="11"/>
        <v>15.004656441896353</v>
      </c>
      <c r="J99" s="28">
        <f t="shared" si="12"/>
        <v>15.004656441896353</v>
      </c>
      <c r="K99" s="28">
        <f t="shared" si="13"/>
        <v>15.004656441896353</v>
      </c>
      <c r="L99" s="28">
        <f t="shared" si="14"/>
        <v>15.004656441896353</v>
      </c>
      <c r="M99" s="28">
        <f t="shared" si="15"/>
        <v>15.004656441896353</v>
      </c>
      <c r="N99" s="28">
        <f t="shared" si="16"/>
        <v>15.004656441896353</v>
      </c>
      <c r="O99" s="29">
        <f t="shared" si="17"/>
        <v>15.004656441896353</v>
      </c>
    </row>
    <row r="100" spans="1:15" x14ac:dyDescent="0.2">
      <c r="A100" s="10">
        <v>1012</v>
      </c>
      <c r="B100" s="10" t="s">
        <v>21</v>
      </c>
      <c r="C100" s="28">
        <f>+'[8]ปริมาณน้ำสูญเสีย-กศผ'!AD46</f>
        <v>23.004990562109352</v>
      </c>
      <c r="D100" s="28">
        <f t="shared" si="6"/>
        <v>23.004990562109352</v>
      </c>
      <c r="E100" s="28">
        <f t="shared" si="7"/>
        <v>23.004990562109352</v>
      </c>
      <c r="F100" s="28">
        <f t="shared" si="8"/>
        <v>23.004990562109352</v>
      </c>
      <c r="G100" s="28">
        <f t="shared" si="9"/>
        <v>23.004990562109352</v>
      </c>
      <c r="H100" s="28">
        <f t="shared" si="10"/>
        <v>23.004990562109352</v>
      </c>
      <c r="I100" s="28">
        <f t="shared" si="11"/>
        <v>23.004990562109352</v>
      </c>
      <c r="J100" s="28">
        <f t="shared" si="12"/>
        <v>23.004990562109352</v>
      </c>
      <c r="K100" s="28">
        <f t="shared" si="13"/>
        <v>23.004990562109352</v>
      </c>
      <c r="L100" s="28">
        <f t="shared" si="14"/>
        <v>23.004990562109352</v>
      </c>
      <c r="M100" s="28">
        <f t="shared" si="15"/>
        <v>23.004990562109352</v>
      </c>
      <c r="N100" s="28">
        <f t="shared" si="16"/>
        <v>23.004990562109352</v>
      </c>
      <c r="O100" s="29">
        <f t="shared" si="17"/>
        <v>23.004990562109352</v>
      </c>
    </row>
    <row r="101" spans="1:15" x14ac:dyDescent="0.2">
      <c r="A101" s="10">
        <v>1013</v>
      </c>
      <c r="B101" s="10" t="s">
        <v>22</v>
      </c>
      <c r="C101" s="28">
        <f>+'[8]ปริมาณน้ำสูญเสีย-กศผ'!AD47</f>
        <v>30.004251283560595</v>
      </c>
      <c r="D101" s="28">
        <f t="shared" si="6"/>
        <v>30.004251283560595</v>
      </c>
      <c r="E101" s="28">
        <f t="shared" si="7"/>
        <v>30.004251283560595</v>
      </c>
      <c r="F101" s="28">
        <f t="shared" si="8"/>
        <v>30.004251283560595</v>
      </c>
      <c r="G101" s="28">
        <f t="shared" si="9"/>
        <v>30.004251283560595</v>
      </c>
      <c r="H101" s="28">
        <f t="shared" si="10"/>
        <v>30.004251283560595</v>
      </c>
      <c r="I101" s="28">
        <f t="shared" si="11"/>
        <v>30.004251283560595</v>
      </c>
      <c r="J101" s="28">
        <f t="shared" si="12"/>
        <v>30.004251283560595</v>
      </c>
      <c r="K101" s="28">
        <f t="shared" si="13"/>
        <v>30.004251283560595</v>
      </c>
      <c r="L101" s="28">
        <f t="shared" si="14"/>
        <v>30.004251283560595</v>
      </c>
      <c r="M101" s="28">
        <f t="shared" si="15"/>
        <v>30.004251283560595</v>
      </c>
      <c r="N101" s="28">
        <f t="shared" si="16"/>
        <v>30.004251283560595</v>
      </c>
      <c r="O101" s="29">
        <f t="shared" si="17"/>
        <v>30.004251283560595</v>
      </c>
    </row>
    <row r="102" spans="1:15" x14ac:dyDescent="0.2">
      <c r="A102" s="10">
        <v>1014</v>
      </c>
      <c r="B102" s="10" t="s">
        <v>23</v>
      </c>
      <c r="C102" s="28">
        <f>+'[8]ปริมาณน้ำสูญเสีย-กศผ'!AD48</f>
        <v>26.004954897725824</v>
      </c>
      <c r="D102" s="28">
        <f t="shared" si="6"/>
        <v>26.004954897725824</v>
      </c>
      <c r="E102" s="28">
        <f t="shared" si="7"/>
        <v>26.004954897725824</v>
      </c>
      <c r="F102" s="28">
        <f t="shared" si="8"/>
        <v>26.004954897725824</v>
      </c>
      <c r="G102" s="28">
        <f t="shared" si="9"/>
        <v>26.004954897725824</v>
      </c>
      <c r="H102" s="28">
        <f t="shared" si="10"/>
        <v>26.004954897725824</v>
      </c>
      <c r="I102" s="28">
        <f t="shared" si="11"/>
        <v>26.004954897725824</v>
      </c>
      <c r="J102" s="28">
        <f t="shared" si="12"/>
        <v>26.004954897725824</v>
      </c>
      <c r="K102" s="28">
        <f t="shared" si="13"/>
        <v>26.004954897725824</v>
      </c>
      <c r="L102" s="28">
        <f t="shared" si="14"/>
        <v>26.004954897725824</v>
      </c>
      <c r="M102" s="28">
        <f t="shared" si="15"/>
        <v>26.004954897725824</v>
      </c>
      <c r="N102" s="28">
        <f t="shared" si="16"/>
        <v>26.004954897725824</v>
      </c>
      <c r="O102" s="29">
        <f t="shared" si="17"/>
        <v>26.004954897725824</v>
      </c>
    </row>
    <row r="103" spans="1:15" x14ac:dyDescent="0.2">
      <c r="A103" s="10">
        <v>1015</v>
      </c>
      <c r="B103" s="10" t="s">
        <v>24</v>
      </c>
      <c r="C103" s="28">
        <f>+'[8]ปริมาณน้ำสูญเสีย-กศผ'!AD49</f>
        <v>18.004657342031013</v>
      </c>
      <c r="D103" s="28">
        <f t="shared" si="6"/>
        <v>18.004657342031013</v>
      </c>
      <c r="E103" s="28">
        <f t="shared" si="7"/>
        <v>18.004657342031013</v>
      </c>
      <c r="F103" s="28">
        <f t="shared" si="8"/>
        <v>18.004657342031013</v>
      </c>
      <c r="G103" s="28">
        <f t="shared" si="9"/>
        <v>18.004657342031013</v>
      </c>
      <c r="H103" s="28">
        <f t="shared" si="10"/>
        <v>18.004657342031013</v>
      </c>
      <c r="I103" s="28">
        <f t="shared" si="11"/>
        <v>18.004657342031013</v>
      </c>
      <c r="J103" s="28">
        <f t="shared" si="12"/>
        <v>18.004657342031013</v>
      </c>
      <c r="K103" s="28">
        <f t="shared" si="13"/>
        <v>18.004657342031013</v>
      </c>
      <c r="L103" s="28">
        <f t="shared" si="14"/>
        <v>18.004657342031013</v>
      </c>
      <c r="M103" s="28">
        <f t="shared" si="15"/>
        <v>18.004657342031013</v>
      </c>
      <c r="N103" s="28">
        <f t="shared" si="16"/>
        <v>18.004657342031013</v>
      </c>
      <c r="O103" s="29">
        <f t="shared" si="17"/>
        <v>18.004657342031013</v>
      </c>
    </row>
    <row r="104" spans="1:15" x14ac:dyDescent="0.2">
      <c r="A104" s="10">
        <v>1016</v>
      </c>
      <c r="B104" s="10" t="s">
        <v>25</v>
      </c>
      <c r="C104" s="28">
        <f>+'[8]ปริมาณน้ำสูญเสีย-กศผ'!AD50</f>
        <v>30.004571495268014</v>
      </c>
      <c r="D104" s="28">
        <f t="shared" si="6"/>
        <v>30.004571495268014</v>
      </c>
      <c r="E104" s="28">
        <f t="shared" si="7"/>
        <v>30.004571495268014</v>
      </c>
      <c r="F104" s="28">
        <f t="shared" si="8"/>
        <v>30.004571495268014</v>
      </c>
      <c r="G104" s="28">
        <f t="shared" si="9"/>
        <v>30.004571495268014</v>
      </c>
      <c r="H104" s="28">
        <f t="shared" si="10"/>
        <v>30.004571495268014</v>
      </c>
      <c r="I104" s="28">
        <f t="shared" si="11"/>
        <v>30.004571495268014</v>
      </c>
      <c r="J104" s="28">
        <f t="shared" si="12"/>
        <v>30.004571495268014</v>
      </c>
      <c r="K104" s="28">
        <f t="shared" si="13"/>
        <v>30.004571495268014</v>
      </c>
      <c r="L104" s="28">
        <f t="shared" si="14"/>
        <v>30.004571495268014</v>
      </c>
      <c r="M104" s="28">
        <f t="shared" si="15"/>
        <v>30.004571495268014</v>
      </c>
      <c r="N104" s="28">
        <f t="shared" si="16"/>
        <v>30.004571495268014</v>
      </c>
      <c r="O104" s="29">
        <f t="shared" si="17"/>
        <v>30.004571495268014</v>
      </c>
    </row>
    <row r="105" spans="1:15" x14ac:dyDescent="0.2">
      <c r="A105" s="10">
        <v>1017</v>
      </c>
      <c r="B105" s="10" t="s">
        <v>26</v>
      </c>
      <c r="C105" s="28">
        <f>+'[8]ปริมาณน้ำสูญเสีย-กศผ'!AD51</f>
        <v>27.004957471855164</v>
      </c>
      <c r="D105" s="28">
        <f t="shared" si="6"/>
        <v>27.004957471855164</v>
      </c>
      <c r="E105" s="28">
        <f t="shared" si="7"/>
        <v>27.004957471855164</v>
      </c>
      <c r="F105" s="28">
        <f t="shared" si="8"/>
        <v>27.004957471855164</v>
      </c>
      <c r="G105" s="28">
        <f t="shared" si="9"/>
        <v>27.004957471855164</v>
      </c>
      <c r="H105" s="28">
        <f t="shared" si="10"/>
        <v>27.004957471855164</v>
      </c>
      <c r="I105" s="28">
        <f t="shared" si="11"/>
        <v>27.004957471855164</v>
      </c>
      <c r="J105" s="28">
        <f t="shared" si="12"/>
        <v>27.004957471855164</v>
      </c>
      <c r="K105" s="28">
        <f t="shared" si="13"/>
        <v>27.004957471855164</v>
      </c>
      <c r="L105" s="28">
        <f t="shared" si="14"/>
        <v>27.004957471855164</v>
      </c>
      <c r="M105" s="28">
        <f t="shared" si="15"/>
        <v>27.004957471855164</v>
      </c>
      <c r="N105" s="28">
        <f t="shared" si="16"/>
        <v>27.004957471855164</v>
      </c>
      <c r="O105" s="29">
        <f t="shared" si="17"/>
        <v>27.004957471855164</v>
      </c>
    </row>
    <row r="106" spans="1:15" x14ac:dyDescent="0.2">
      <c r="A106" s="10">
        <v>1018</v>
      </c>
      <c r="B106" s="10" t="s">
        <v>27</v>
      </c>
      <c r="C106" s="28">
        <f>+'[8]ปริมาณน้ำสูญเสีย-กศผ'!AD52</f>
        <v>27.00465697483429</v>
      </c>
      <c r="D106" s="28">
        <f t="shared" si="6"/>
        <v>27.00465697483429</v>
      </c>
      <c r="E106" s="28">
        <f t="shared" si="7"/>
        <v>27.00465697483429</v>
      </c>
      <c r="F106" s="28">
        <f t="shared" si="8"/>
        <v>27.00465697483429</v>
      </c>
      <c r="G106" s="28">
        <f t="shared" si="9"/>
        <v>27.00465697483429</v>
      </c>
      <c r="H106" s="28">
        <f t="shared" si="10"/>
        <v>27.00465697483429</v>
      </c>
      <c r="I106" s="28">
        <f t="shared" si="11"/>
        <v>27.00465697483429</v>
      </c>
      <c r="J106" s="28">
        <f t="shared" si="12"/>
        <v>27.00465697483429</v>
      </c>
      <c r="K106" s="28">
        <f t="shared" si="13"/>
        <v>27.00465697483429</v>
      </c>
      <c r="L106" s="28">
        <f t="shared" si="14"/>
        <v>27.00465697483429</v>
      </c>
      <c r="M106" s="28">
        <f t="shared" si="15"/>
        <v>27.00465697483429</v>
      </c>
      <c r="N106" s="28">
        <f t="shared" si="16"/>
        <v>27.00465697483429</v>
      </c>
      <c r="O106" s="29">
        <f t="shared" si="17"/>
        <v>27.00465697483429</v>
      </c>
    </row>
    <row r="107" spans="1:15" x14ac:dyDescent="0.2">
      <c r="A107" s="10">
        <v>1019</v>
      </c>
      <c r="B107" s="10" t="s">
        <v>28</v>
      </c>
      <c r="C107" s="28">
        <f>+'[8]ปริมาณน้ำสูญเสีย-กศผ'!AD53</f>
        <v>20.004700931232087</v>
      </c>
      <c r="D107" s="28">
        <f t="shared" si="6"/>
        <v>20.004700931232087</v>
      </c>
      <c r="E107" s="28">
        <f t="shared" si="7"/>
        <v>20.004700931232087</v>
      </c>
      <c r="F107" s="28">
        <f t="shared" si="8"/>
        <v>20.004700931232087</v>
      </c>
      <c r="G107" s="28">
        <f t="shared" si="9"/>
        <v>20.004700931232087</v>
      </c>
      <c r="H107" s="28">
        <f t="shared" si="10"/>
        <v>20.004700931232087</v>
      </c>
      <c r="I107" s="28">
        <f t="shared" si="11"/>
        <v>20.004700931232087</v>
      </c>
      <c r="J107" s="28">
        <f t="shared" si="12"/>
        <v>20.004700931232087</v>
      </c>
      <c r="K107" s="28">
        <f t="shared" si="13"/>
        <v>20.004700931232087</v>
      </c>
      <c r="L107" s="28">
        <f t="shared" si="14"/>
        <v>20.004700931232087</v>
      </c>
      <c r="M107" s="28">
        <f t="shared" si="15"/>
        <v>20.004700931232087</v>
      </c>
      <c r="N107" s="28">
        <f t="shared" si="16"/>
        <v>20.004700931232087</v>
      </c>
      <c r="O107" s="29">
        <f t="shared" si="17"/>
        <v>20.004700931232087</v>
      </c>
    </row>
    <row r="108" spans="1:15" x14ac:dyDescent="0.2">
      <c r="A108" s="10">
        <v>1020</v>
      </c>
      <c r="B108" s="10" t="s">
        <v>29</v>
      </c>
      <c r="C108" s="28">
        <f>+'[8]ปริมาณน้ำสูญเสีย-กศผ'!AD54</f>
        <v>33.004532272780267</v>
      </c>
      <c r="D108" s="28">
        <f t="shared" si="6"/>
        <v>33.004532272780267</v>
      </c>
      <c r="E108" s="28">
        <f t="shared" si="7"/>
        <v>33.004532272780267</v>
      </c>
      <c r="F108" s="28">
        <f t="shared" si="8"/>
        <v>33.004532272780267</v>
      </c>
      <c r="G108" s="28">
        <f t="shared" si="9"/>
        <v>33.004532272780267</v>
      </c>
      <c r="H108" s="28">
        <f t="shared" si="10"/>
        <v>33.004532272780267</v>
      </c>
      <c r="I108" s="28">
        <f t="shared" si="11"/>
        <v>33.004532272780267</v>
      </c>
      <c r="J108" s="28">
        <f t="shared" si="12"/>
        <v>33.004532272780267</v>
      </c>
      <c r="K108" s="28">
        <f t="shared" si="13"/>
        <v>33.004532272780267</v>
      </c>
      <c r="L108" s="28">
        <f t="shared" si="14"/>
        <v>33.004532272780267</v>
      </c>
      <c r="M108" s="28">
        <f t="shared" si="15"/>
        <v>33.004532272780267</v>
      </c>
      <c r="N108" s="28">
        <f t="shared" si="16"/>
        <v>33.004532272780267</v>
      </c>
      <c r="O108" s="29">
        <f t="shared" si="17"/>
        <v>33.004532272780267</v>
      </c>
    </row>
    <row r="109" spans="1:15" x14ac:dyDescent="0.2">
      <c r="A109" s="10">
        <v>1021</v>
      </c>
      <c r="B109" s="10" t="s">
        <v>30</v>
      </c>
      <c r="C109" s="28">
        <f>+'[8]ปริมาณน้ำสูญเสีย-กศผ'!AD55</f>
        <v>30.00483112380466</v>
      </c>
      <c r="D109" s="28">
        <f t="shared" si="6"/>
        <v>30.00483112380466</v>
      </c>
      <c r="E109" s="28">
        <f t="shared" si="7"/>
        <v>30.00483112380466</v>
      </c>
      <c r="F109" s="28">
        <f t="shared" si="8"/>
        <v>30.00483112380466</v>
      </c>
      <c r="G109" s="28">
        <f t="shared" si="9"/>
        <v>30.00483112380466</v>
      </c>
      <c r="H109" s="28">
        <f t="shared" si="10"/>
        <v>30.00483112380466</v>
      </c>
      <c r="I109" s="28">
        <f t="shared" si="11"/>
        <v>30.00483112380466</v>
      </c>
      <c r="J109" s="28">
        <f t="shared" si="12"/>
        <v>30.00483112380466</v>
      </c>
      <c r="K109" s="28">
        <f t="shared" si="13"/>
        <v>30.00483112380466</v>
      </c>
      <c r="L109" s="28">
        <f t="shared" si="14"/>
        <v>30.00483112380466</v>
      </c>
      <c r="M109" s="28">
        <f t="shared" si="15"/>
        <v>30.00483112380466</v>
      </c>
      <c r="N109" s="28">
        <f t="shared" si="16"/>
        <v>30.00483112380466</v>
      </c>
      <c r="O109" s="29">
        <f t="shared" si="17"/>
        <v>30.00483112380466</v>
      </c>
    </row>
    <row r="110" spans="1:15" x14ac:dyDescent="0.2">
      <c r="A110" s="10">
        <v>1022</v>
      </c>
      <c r="B110" s="10" t="s">
        <v>31</v>
      </c>
      <c r="C110" s="28">
        <f>+'[8]ปริมาณน้ำสูญเสีย-กศผ'!AD56</f>
        <v>26.004959550239469</v>
      </c>
      <c r="D110" s="28">
        <f t="shared" si="6"/>
        <v>26.004959550239469</v>
      </c>
      <c r="E110" s="28">
        <f t="shared" si="7"/>
        <v>26.004959550239469</v>
      </c>
      <c r="F110" s="28">
        <f t="shared" si="8"/>
        <v>26.004959550239469</v>
      </c>
      <c r="G110" s="28">
        <f t="shared" si="9"/>
        <v>26.004959550239469</v>
      </c>
      <c r="H110" s="28">
        <f t="shared" si="10"/>
        <v>26.004959550239469</v>
      </c>
      <c r="I110" s="28">
        <f t="shared" si="11"/>
        <v>26.004959550239469</v>
      </c>
      <c r="J110" s="28">
        <f t="shared" si="12"/>
        <v>26.004959550239469</v>
      </c>
      <c r="K110" s="28">
        <f t="shared" si="13"/>
        <v>26.004959550239469</v>
      </c>
      <c r="L110" s="28">
        <f t="shared" si="14"/>
        <v>26.004959550239469</v>
      </c>
      <c r="M110" s="28">
        <f t="shared" si="15"/>
        <v>26.004959550239469</v>
      </c>
      <c r="N110" s="28">
        <f t="shared" si="16"/>
        <v>26.004959550239469</v>
      </c>
      <c r="O110" s="29">
        <f t="shared" si="17"/>
        <v>26.004959550239469</v>
      </c>
    </row>
    <row r="111" spans="1:15" x14ac:dyDescent="0.2">
      <c r="A111" s="10">
        <v>1023</v>
      </c>
      <c r="B111" s="10" t="s">
        <v>32</v>
      </c>
      <c r="C111" s="28">
        <f>+'[8]ปริมาณน้ำสูญเสีย-กศผ'!AD57</f>
        <v>23.004620500050375</v>
      </c>
      <c r="D111" s="28">
        <f t="shared" si="6"/>
        <v>23.004620500050375</v>
      </c>
      <c r="E111" s="28">
        <f t="shared" si="7"/>
        <v>23.004620500050375</v>
      </c>
      <c r="F111" s="28">
        <f t="shared" si="8"/>
        <v>23.004620500050375</v>
      </c>
      <c r="G111" s="28">
        <f t="shared" si="9"/>
        <v>23.004620500050375</v>
      </c>
      <c r="H111" s="28">
        <f t="shared" si="10"/>
        <v>23.004620500050375</v>
      </c>
      <c r="I111" s="28">
        <f t="shared" si="11"/>
        <v>23.004620500050375</v>
      </c>
      <c r="J111" s="28">
        <f t="shared" si="12"/>
        <v>23.004620500050375</v>
      </c>
      <c r="K111" s="28">
        <f t="shared" si="13"/>
        <v>23.004620500050375</v>
      </c>
      <c r="L111" s="28">
        <f t="shared" si="14"/>
        <v>23.004620500050375</v>
      </c>
      <c r="M111" s="28">
        <f t="shared" si="15"/>
        <v>23.004620500050375</v>
      </c>
      <c r="N111" s="28">
        <f t="shared" si="16"/>
        <v>23.004620500050375</v>
      </c>
      <c r="O111" s="29">
        <f t="shared" si="17"/>
        <v>23.004620500050375</v>
      </c>
    </row>
    <row r="112" spans="1:15" x14ac:dyDescent="0.2">
      <c r="A112" s="10">
        <v>1024</v>
      </c>
      <c r="B112" s="10" t="s">
        <v>33</v>
      </c>
      <c r="C112" s="28">
        <f>+'[8]ปริมาณน้ำสูญเสีย-กศผ'!AD58</f>
        <v>21.004980483500411</v>
      </c>
      <c r="D112" s="28">
        <f t="shared" si="6"/>
        <v>21.004980483500411</v>
      </c>
      <c r="E112" s="28">
        <f t="shared" si="7"/>
        <v>21.004980483500411</v>
      </c>
      <c r="F112" s="28">
        <f t="shared" si="8"/>
        <v>21.004980483500411</v>
      </c>
      <c r="G112" s="28">
        <f t="shared" si="9"/>
        <v>21.004980483500411</v>
      </c>
      <c r="H112" s="28">
        <f t="shared" si="10"/>
        <v>21.004980483500411</v>
      </c>
      <c r="I112" s="28">
        <f t="shared" si="11"/>
        <v>21.004980483500411</v>
      </c>
      <c r="J112" s="28">
        <f t="shared" si="12"/>
        <v>21.004980483500411</v>
      </c>
      <c r="K112" s="28">
        <f t="shared" si="13"/>
        <v>21.004980483500411</v>
      </c>
      <c r="L112" s="28">
        <f t="shared" si="14"/>
        <v>21.004980483500411</v>
      </c>
      <c r="M112" s="28">
        <f t="shared" si="15"/>
        <v>21.004980483500411</v>
      </c>
      <c r="N112" s="28">
        <f t="shared" si="16"/>
        <v>21.004980483500411</v>
      </c>
      <c r="O112" s="29">
        <f t="shared" si="17"/>
        <v>21.004980483500411</v>
      </c>
    </row>
    <row r="113" spans="1:34" x14ac:dyDescent="0.2">
      <c r="A113" s="10">
        <v>1025</v>
      </c>
      <c r="B113" s="10" t="s">
        <v>34</v>
      </c>
      <c r="C113" s="28">
        <f>+'[8]ปริมาณน้ำสูญเสีย-กศผ'!AD59</f>
        <v>28.004805816910842</v>
      </c>
      <c r="D113" s="28">
        <f t="shared" si="6"/>
        <v>28.004805816910842</v>
      </c>
      <c r="E113" s="28">
        <f t="shared" si="7"/>
        <v>28.004805816910842</v>
      </c>
      <c r="F113" s="28">
        <f t="shared" si="8"/>
        <v>28.004805816910842</v>
      </c>
      <c r="G113" s="28">
        <f t="shared" si="9"/>
        <v>28.004805816910842</v>
      </c>
      <c r="H113" s="28">
        <f t="shared" si="10"/>
        <v>28.004805816910842</v>
      </c>
      <c r="I113" s="28">
        <f t="shared" si="11"/>
        <v>28.004805816910842</v>
      </c>
      <c r="J113" s="28">
        <f t="shared" si="12"/>
        <v>28.004805816910842</v>
      </c>
      <c r="K113" s="28">
        <f t="shared" si="13"/>
        <v>28.004805816910842</v>
      </c>
      <c r="L113" s="28">
        <f t="shared" si="14"/>
        <v>28.004805816910842</v>
      </c>
      <c r="M113" s="28">
        <f t="shared" si="15"/>
        <v>28.004805816910842</v>
      </c>
      <c r="N113" s="28">
        <f t="shared" si="16"/>
        <v>28.004805816910842</v>
      </c>
      <c r="O113" s="29">
        <f t="shared" si="17"/>
        <v>28.004805816910842</v>
      </c>
    </row>
    <row r="114" spans="1:34" x14ac:dyDescent="0.2">
      <c r="A114" s="10">
        <v>1026</v>
      </c>
      <c r="B114" s="10" t="s">
        <v>35</v>
      </c>
      <c r="C114" s="28">
        <f>+'[8]ปริมาณน้ำสูญเสีย-กศผ'!AD60</f>
        <v>17.004092684520948</v>
      </c>
      <c r="D114" s="28">
        <f t="shared" si="6"/>
        <v>17.004092684520948</v>
      </c>
      <c r="E114" s="28">
        <f t="shared" si="7"/>
        <v>17.004092684520948</v>
      </c>
      <c r="F114" s="28">
        <f t="shared" si="8"/>
        <v>17.004092684520948</v>
      </c>
      <c r="G114" s="28">
        <f t="shared" si="9"/>
        <v>17.004092684520948</v>
      </c>
      <c r="H114" s="28">
        <f t="shared" si="10"/>
        <v>17.004092684520948</v>
      </c>
      <c r="I114" s="28">
        <f t="shared" si="11"/>
        <v>17.004092684520948</v>
      </c>
      <c r="J114" s="28">
        <f t="shared" si="12"/>
        <v>17.004092684520948</v>
      </c>
      <c r="K114" s="28">
        <f t="shared" si="13"/>
        <v>17.004092684520948</v>
      </c>
      <c r="L114" s="28">
        <f t="shared" si="14"/>
        <v>17.004092684520948</v>
      </c>
      <c r="M114" s="28">
        <f t="shared" si="15"/>
        <v>17.004092684520948</v>
      </c>
      <c r="N114" s="28">
        <f t="shared" si="16"/>
        <v>17.004092684520948</v>
      </c>
      <c r="O114" s="29">
        <f t="shared" si="17"/>
        <v>17.004092684520948</v>
      </c>
    </row>
    <row r="115" spans="1:34" x14ac:dyDescent="0.2">
      <c r="A115" s="10">
        <v>1027</v>
      </c>
      <c r="B115" s="10" t="s">
        <v>36</v>
      </c>
      <c r="C115" s="28">
        <f>+'[8]ปริมาณน้ำสูญเสีย-กศผ'!AD61</f>
        <v>21.004515582792397</v>
      </c>
      <c r="D115" s="28">
        <f t="shared" si="6"/>
        <v>21.004515582792397</v>
      </c>
      <c r="E115" s="28">
        <f t="shared" si="7"/>
        <v>21.004515582792397</v>
      </c>
      <c r="F115" s="28">
        <f t="shared" si="8"/>
        <v>21.004515582792397</v>
      </c>
      <c r="G115" s="28">
        <f t="shared" si="9"/>
        <v>21.004515582792397</v>
      </c>
      <c r="H115" s="28">
        <f t="shared" si="10"/>
        <v>21.004515582792397</v>
      </c>
      <c r="I115" s="28">
        <f t="shared" si="11"/>
        <v>21.004515582792397</v>
      </c>
      <c r="J115" s="28">
        <f t="shared" si="12"/>
        <v>21.004515582792397</v>
      </c>
      <c r="K115" s="28">
        <f t="shared" si="13"/>
        <v>21.004515582792397</v>
      </c>
      <c r="L115" s="28">
        <f t="shared" si="14"/>
        <v>21.004515582792397</v>
      </c>
      <c r="M115" s="28">
        <f t="shared" si="15"/>
        <v>21.004515582792397</v>
      </c>
      <c r="N115" s="28">
        <f t="shared" si="16"/>
        <v>21.004515582792397</v>
      </c>
      <c r="O115" s="29">
        <f t="shared" si="17"/>
        <v>21.004515582792397</v>
      </c>
    </row>
    <row r="116" spans="1:34" x14ac:dyDescent="0.2">
      <c r="A116" s="10">
        <v>1028</v>
      </c>
      <c r="B116" s="10" t="s">
        <v>37</v>
      </c>
      <c r="C116" s="28">
        <f>+'[8]ปริมาณน้ำสูญเสีย-กศผ'!AD62</f>
        <v>30.004663991713127</v>
      </c>
      <c r="D116" s="28">
        <f t="shared" si="6"/>
        <v>30.004663991713127</v>
      </c>
      <c r="E116" s="28">
        <f t="shared" si="7"/>
        <v>30.004663991713127</v>
      </c>
      <c r="F116" s="28">
        <f t="shared" si="8"/>
        <v>30.004663991713127</v>
      </c>
      <c r="G116" s="28">
        <f t="shared" si="9"/>
        <v>30.004663991713127</v>
      </c>
      <c r="H116" s="28">
        <f t="shared" si="10"/>
        <v>30.004663991713127</v>
      </c>
      <c r="I116" s="28">
        <f t="shared" si="11"/>
        <v>30.004663991713127</v>
      </c>
      <c r="J116" s="28">
        <f t="shared" si="12"/>
        <v>30.004663991713127</v>
      </c>
      <c r="K116" s="28">
        <f t="shared" si="13"/>
        <v>30.004663991713127</v>
      </c>
      <c r="L116" s="28">
        <f t="shared" si="14"/>
        <v>30.004663991713127</v>
      </c>
      <c r="M116" s="28">
        <f t="shared" si="15"/>
        <v>30.004663991713127</v>
      </c>
      <c r="N116" s="28">
        <f t="shared" si="16"/>
        <v>30.004663991713127</v>
      </c>
      <c r="O116" s="29">
        <f t="shared" si="17"/>
        <v>30.004663991713127</v>
      </c>
    </row>
    <row r="117" spans="1:34" x14ac:dyDescent="0.2">
      <c r="A117" s="10">
        <v>1029</v>
      </c>
      <c r="B117" s="10" t="s">
        <v>38</v>
      </c>
      <c r="C117" s="28">
        <f>+'[8]ปริมาณน้ำสูญเสีย-กศผ'!AD63</f>
        <v>18.004076863797959</v>
      </c>
      <c r="D117" s="28">
        <f t="shared" si="6"/>
        <v>18.004076863797959</v>
      </c>
      <c r="E117" s="28">
        <f t="shared" si="7"/>
        <v>18.004076863797959</v>
      </c>
      <c r="F117" s="28">
        <f t="shared" si="8"/>
        <v>18.004076863797959</v>
      </c>
      <c r="G117" s="28">
        <f t="shared" si="9"/>
        <v>18.004076863797959</v>
      </c>
      <c r="H117" s="28">
        <f t="shared" si="10"/>
        <v>18.004076863797959</v>
      </c>
      <c r="I117" s="28">
        <f t="shared" si="11"/>
        <v>18.004076863797959</v>
      </c>
      <c r="J117" s="28">
        <f t="shared" si="12"/>
        <v>18.004076863797959</v>
      </c>
      <c r="K117" s="28">
        <f t="shared" si="13"/>
        <v>18.004076863797959</v>
      </c>
      <c r="L117" s="28">
        <f t="shared" si="14"/>
        <v>18.004076863797959</v>
      </c>
      <c r="M117" s="28">
        <f t="shared" si="15"/>
        <v>18.004076863797959</v>
      </c>
      <c r="N117" s="28">
        <f t="shared" si="16"/>
        <v>18.004076863797959</v>
      </c>
      <c r="O117" s="29">
        <f t="shared" si="17"/>
        <v>18.004076863797959</v>
      </c>
    </row>
    <row r="118" spans="1:34" x14ac:dyDescent="0.2">
      <c r="A118" s="15">
        <v>1030</v>
      </c>
      <c r="B118" s="15" t="s">
        <v>18</v>
      </c>
      <c r="C118" s="30">
        <f>+'[8]ปริมาณน้ำสูญเสีย-กศผ'!AD64</f>
        <v>20.0045445011536</v>
      </c>
      <c r="D118" s="30">
        <f t="shared" si="6"/>
        <v>20.0045445011536</v>
      </c>
      <c r="E118" s="30">
        <f t="shared" si="7"/>
        <v>20.0045445011536</v>
      </c>
      <c r="F118" s="30">
        <f t="shared" si="8"/>
        <v>20.0045445011536</v>
      </c>
      <c r="G118" s="30">
        <f t="shared" si="9"/>
        <v>20.0045445011536</v>
      </c>
      <c r="H118" s="30">
        <f t="shared" si="10"/>
        <v>20.0045445011536</v>
      </c>
      <c r="I118" s="30">
        <f t="shared" si="11"/>
        <v>20.0045445011536</v>
      </c>
      <c r="J118" s="30">
        <f t="shared" si="12"/>
        <v>20.0045445011536</v>
      </c>
      <c r="K118" s="30">
        <f t="shared" si="13"/>
        <v>20.0045445011536</v>
      </c>
      <c r="L118" s="30">
        <f t="shared" si="14"/>
        <v>20.0045445011536</v>
      </c>
      <c r="M118" s="30">
        <f t="shared" si="15"/>
        <v>20.0045445011536</v>
      </c>
      <c r="N118" s="30">
        <f t="shared" si="16"/>
        <v>20.0045445011536</v>
      </c>
      <c r="O118" s="31">
        <f t="shared" si="17"/>
        <v>20.0045445011536</v>
      </c>
    </row>
    <row r="119" spans="1:34" x14ac:dyDescent="0.2">
      <c r="A119" s="4">
        <v>10300</v>
      </c>
      <c r="B119" s="4" t="s">
        <v>142</v>
      </c>
      <c r="C119" s="25">
        <f>+'[8]ปริมาณน้ำสูญเสีย-กศผ'!AD36</f>
        <v>24.875361395041772</v>
      </c>
      <c r="D119" s="25">
        <f t="shared" si="6"/>
        <v>24.875361395041772</v>
      </c>
      <c r="E119" s="25">
        <f t="shared" si="7"/>
        <v>24.875361395041772</v>
      </c>
      <c r="F119" s="25">
        <f t="shared" si="8"/>
        <v>24.875361395041772</v>
      </c>
      <c r="G119" s="25">
        <f t="shared" si="9"/>
        <v>24.875361395041772</v>
      </c>
      <c r="H119" s="25">
        <f t="shared" si="10"/>
        <v>24.875361395041772</v>
      </c>
      <c r="I119" s="25">
        <f t="shared" si="11"/>
        <v>24.875361395041772</v>
      </c>
      <c r="J119" s="25">
        <f t="shared" si="12"/>
        <v>24.875361395041772</v>
      </c>
      <c r="K119" s="25">
        <f t="shared" si="13"/>
        <v>24.875361395041772</v>
      </c>
      <c r="L119" s="25">
        <f t="shared" si="14"/>
        <v>24.875361395041772</v>
      </c>
      <c r="M119" s="25">
        <f t="shared" si="15"/>
        <v>24.875361395041772</v>
      </c>
      <c r="N119" s="25">
        <f t="shared" si="16"/>
        <v>24.875361395041772</v>
      </c>
      <c r="O119" s="25">
        <f t="shared" si="17"/>
        <v>24.875361395041772</v>
      </c>
    </row>
    <row r="120" spans="1:34" x14ac:dyDescent="0.2">
      <c r="A120" s="32" t="s">
        <v>144</v>
      </c>
      <c r="B120" s="32"/>
      <c r="C120"/>
      <c r="D120"/>
      <c r="E120"/>
      <c r="F120"/>
      <c r="G120"/>
      <c r="H120"/>
      <c r="I120"/>
      <c r="J120"/>
      <c r="K120"/>
      <c r="L120"/>
      <c r="M120"/>
      <c r="N120"/>
      <c r="O120" s="32"/>
      <c r="Q120" t="s">
        <v>73</v>
      </c>
    </row>
    <row r="121" spans="1:34" x14ac:dyDescent="0.2">
      <c r="A121" s="3" t="s">
        <v>52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55</v>
      </c>
      <c r="Q121" s="3" t="s">
        <v>52</v>
      </c>
      <c r="R121" s="3" t="s">
        <v>42</v>
      </c>
      <c r="S121" s="3" t="s">
        <v>74</v>
      </c>
      <c r="T121" s="3" t="s">
        <v>75</v>
      </c>
      <c r="U121" s="3" t="s">
        <v>76</v>
      </c>
      <c r="V121" s="3" t="s">
        <v>77</v>
      </c>
      <c r="W121" s="3" t="s">
        <v>78</v>
      </c>
      <c r="X121" s="3" t="s">
        <v>79</v>
      </c>
      <c r="Y121" s="3" t="s">
        <v>80</v>
      </c>
      <c r="Z121" s="3" t="s">
        <v>81</v>
      </c>
      <c r="AA121" s="3" t="s">
        <v>82</v>
      </c>
      <c r="AB121" s="3" t="s">
        <v>83</v>
      </c>
      <c r="AC121" s="3" t="s">
        <v>84</v>
      </c>
      <c r="AD121" s="3" t="s">
        <v>85</v>
      </c>
    </row>
    <row r="122" spans="1:34" x14ac:dyDescent="0.2">
      <c r="A122" s="7">
        <v>1004</v>
      </c>
      <c r="B122" s="7" t="s">
        <v>94</v>
      </c>
      <c r="C122" s="19">
        <f>+'[8]อัตราการใช้น้ำรายเดือน-กศผ'!AC35</f>
        <v>0.79108482460545981</v>
      </c>
      <c r="D122" s="19">
        <f>+'[8]อัตราการใช้น้ำรายเดือน-กศผ'!AD35</f>
        <v>0.86376381490026055</v>
      </c>
      <c r="E122" s="19">
        <f>+'[8]อัตราการใช้น้ำรายเดือน-กศผ'!AE35</f>
        <v>0.81073075040141629</v>
      </c>
      <c r="F122" s="19">
        <f>+'[8]อัตราการใช้น้ำรายเดือน-กศผ'!AF35</f>
        <v>0.8467678946059396</v>
      </c>
      <c r="G122" s="19">
        <f>+'[8]อัตราการใช้น้ำรายเดือน-กศผ'!AG35</f>
        <v>0.91470619889768479</v>
      </c>
      <c r="H122" s="19">
        <f>+'[8]อัตราการใช้น้ำรายเดือน-กศผ'!AH35</f>
        <v>0.80685555000943543</v>
      </c>
      <c r="I122" s="19">
        <f>+'[8]อัตราการใช้น้ำรายเดือน-กศผ'!AI35</f>
        <v>0.95455974238898877</v>
      </c>
      <c r="J122" s="19">
        <f>+'[8]อัตราการใช้น้ำรายเดือน-กศผ'!AJ35</f>
        <v>0.87720120390034662</v>
      </c>
      <c r="K122" s="19">
        <f>+'[8]อัตราการใช้น้ำรายเดือน-กศผ'!AK35</f>
        <v>0.87663095849855799</v>
      </c>
      <c r="L122" s="19">
        <f>+'[8]อัตราการใช้น้ำรายเดือน-กศผ'!AL35</f>
        <v>0.79259852709404277</v>
      </c>
      <c r="M122" s="19">
        <f>+'[8]อัตราการใช้น้ำรายเดือน-กศผ'!AM35</f>
        <v>0.79676855280951486</v>
      </c>
      <c r="N122" s="19">
        <f>+'[8]อัตราการใช้น้ำรายเดือน-กศผ'!AN35</f>
        <v>0.84595135883014594</v>
      </c>
      <c r="O122" s="20">
        <f>+'[8]อัตราการใช้น้ำรายเดือน-กศผ'!AO35</f>
        <v>0.84582119658035415</v>
      </c>
      <c r="Q122" s="7">
        <v>1004</v>
      </c>
      <c r="R122" s="7" t="s">
        <v>94</v>
      </c>
      <c r="S122" s="19">
        <f>+'[8]อัตราการใช้น้ำสะสม-กศผ'!AC35</f>
        <v>0.79108482460545981</v>
      </c>
      <c r="T122" s="19">
        <f>+'[8]อัตราการใช้น้ำสะสม-กศผ'!AD35</f>
        <v>0.82700655429514869</v>
      </c>
      <c r="U122" s="19">
        <f>+'[8]อัตราการใช้น้ำสะสม-กศผ'!AE35</f>
        <v>0.82157707008206016</v>
      </c>
      <c r="V122" s="19">
        <f>+'[8]อัตราการใช้น้ำสะสม-กศผ'!AF35</f>
        <v>0.82846998910581893</v>
      </c>
      <c r="W122" s="19">
        <f>+'[8]อัตราการใช้น้ำสะสม-กศผ'!AG35</f>
        <v>0.84455361829329123</v>
      </c>
      <c r="X122" s="19">
        <f>+'[8]อัตราการใช้น้ำสะสม-กศผ'!AH35</f>
        <v>0.83808423737849314</v>
      </c>
      <c r="Y122" s="19">
        <f>+'[8]อัตราการใช้น้ำสะสม-กศผ'!AI35</f>
        <v>0.85477173164325304</v>
      </c>
      <c r="Z122" s="19">
        <f>+'[8]อัตราการใช้น้ำสะสม-กศผ'!AJ35</f>
        <v>0.85762431204391298</v>
      </c>
      <c r="AA122" s="19">
        <f>+'[8]อัตราการใช้น้ำสะสม-กศผ'!AK35</f>
        <v>0.85949642341578603</v>
      </c>
      <c r="AB122" s="19">
        <f>+'[8]อัตราการใช้น้ำสะสม-กศผ'!AL35</f>
        <v>0.85267079968625725</v>
      </c>
      <c r="AC122" s="19">
        <f>+'[8]อัตราการใช้น้ำสะสม-กศผ'!AM35</f>
        <v>0.84711577259366655</v>
      </c>
      <c r="AD122" s="19">
        <f>+'[8]อัตราการใช้น้ำสะสม-กศผ'!AO35</f>
        <v>0.84582119658035415</v>
      </c>
      <c r="AE122" s="317"/>
      <c r="AF122" s="317"/>
      <c r="AH122" s="318"/>
    </row>
    <row r="123" spans="1:34" x14ac:dyDescent="0.2">
      <c r="A123" s="10">
        <v>1005</v>
      </c>
      <c r="B123" s="10" t="s">
        <v>13</v>
      </c>
      <c r="C123" s="21">
        <f>+'[8]อัตราการใช้น้ำรายเดือน-กศผ'!AC36</f>
        <v>0.50178974949639576</v>
      </c>
      <c r="D123" s="21">
        <f>+'[8]อัตราการใช้น้ำรายเดือน-กศผ'!AD36</f>
        <v>0.53007471715332399</v>
      </c>
      <c r="E123" s="21">
        <f>+'[8]อัตราการใช้น้ำรายเดือน-กศผ'!AE36</f>
        <v>0.49977398678327423</v>
      </c>
      <c r="F123" s="21">
        <f>+'[8]อัตราการใช้น้ำรายเดือน-กศผ'!AF36</f>
        <v>0.54556471706698451</v>
      </c>
      <c r="G123" s="21">
        <f>+'[8]อัตราการใช้น้ำรายเดือน-กศผ'!AG36</f>
        <v>0.56868982555320213</v>
      </c>
      <c r="H123" s="21">
        <f>+'[8]อัตราการใช้น้ำรายเดือน-กศผ'!AH36</f>
        <v>0.50617743828582384</v>
      </c>
      <c r="I123" s="21">
        <f>+'[8]อัตราการใช้น้ำรายเดือน-กศผ'!AI36</f>
        <v>0.640601378525124</v>
      </c>
      <c r="J123" s="21">
        <f>+'[8]อัตราการใช้น้ำรายเดือน-กศผ'!AJ36</f>
        <v>0.62558799676341303</v>
      </c>
      <c r="K123" s="21">
        <f>+'[8]อัตราการใช้น้ำรายเดือน-กศผ'!AK36</f>
        <v>0.58828969773175488</v>
      </c>
      <c r="L123" s="21">
        <f>+'[8]อัตราการใช้น้ำรายเดือน-กศผ'!AL36</f>
        <v>0.51261869435669971</v>
      </c>
      <c r="M123" s="21">
        <f>+'[8]อัตราการใช้น้ำรายเดือน-กศผ'!AM36</f>
        <v>0.52171962014865492</v>
      </c>
      <c r="N123" s="21">
        <f>+'[8]อัตราการใช้น้ำรายเดือน-กศผ'!AN36</f>
        <v>0.54892466054441036</v>
      </c>
      <c r="O123" s="22">
        <f>+'[8]อัตราการใช้น้ำรายเดือน-กศผ'!AO36</f>
        <v>0.54920611413762099</v>
      </c>
      <c r="Q123" s="10">
        <v>1005</v>
      </c>
      <c r="R123" s="10" t="s">
        <v>13</v>
      </c>
      <c r="S123" s="21">
        <f>+'[8]อัตราการใช้น้ำสะสม-กศผ'!AC36</f>
        <v>0.50178974949639576</v>
      </c>
      <c r="T123" s="21">
        <f>+'[8]อัตราการใช้น้ำสะสม-กศผ'!AD36</f>
        <v>0.51563271075508266</v>
      </c>
      <c r="U123" s="21">
        <f>+'[8]อัตราการใช้น้ำสะสม-กศผ'!AE36</f>
        <v>0.510211227500038</v>
      </c>
      <c r="V123" s="21">
        <f>+'[8]อัตราการใช้น้ำสะสม-กศผ'!AF36</f>
        <v>0.51928142510793784</v>
      </c>
      <c r="W123" s="21">
        <f>+'[8]อัตราการใช้น้ำสะสม-กศผ'!AG36</f>
        <v>0.52737597173965389</v>
      </c>
      <c r="X123" s="21">
        <f>+'[8]อัตราการใช้น้ำสะสม-กศผ'!AH36</f>
        <v>0.5229958564304662</v>
      </c>
      <c r="Y123" s="21">
        <f>+'[8]อัตราการใช้น้ำสะสม-กศผ'!AI36</f>
        <v>0.53964722183576463</v>
      </c>
      <c r="Z123" s="21">
        <f>+'[8]อัตราการใช้น้ำสะสม-กศผ'!AJ36</f>
        <v>0.55078891657789419</v>
      </c>
      <c r="AA123" s="21">
        <f>+'[8]อัตราการใช้น้ำสะสม-กศผ'!AK36</f>
        <v>0.55526952820277797</v>
      </c>
      <c r="AB123" s="21">
        <f>+'[8]อัตราการใช้น้ำสะสม-กศผ'!AL36</f>
        <v>0.55127111127390516</v>
      </c>
      <c r="AC123" s="21">
        <f>+'[8]อัตราการใช้น้ำสะสม-กศผ'!AM36</f>
        <v>0.5488854874245519</v>
      </c>
      <c r="AD123" s="21">
        <f>+'[8]อัตราการใช้น้ำสะสม-กศผ'!AO36</f>
        <v>0.54920611413762099</v>
      </c>
      <c r="AE123" s="317"/>
      <c r="AF123" s="317"/>
      <c r="AH123" s="318"/>
    </row>
    <row r="124" spans="1:34" x14ac:dyDescent="0.2">
      <c r="A124" s="10">
        <v>1006</v>
      </c>
      <c r="B124" s="10" t="s">
        <v>14</v>
      </c>
      <c r="C124" s="21">
        <f>+'[8]อัตราการใช้น้ำรายเดือน-กศผ'!AC37</f>
        <v>0.43518244319249594</v>
      </c>
      <c r="D124" s="21">
        <f>+'[8]อัตราการใช้น้ำรายเดือน-กศผ'!AD37</f>
        <v>0.47795825752360271</v>
      </c>
      <c r="E124" s="21">
        <f>+'[8]อัตราการใช้น้ำรายเดือน-กศผ'!AE37</f>
        <v>0.4618164426769194</v>
      </c>
      <c r="F124" s="21">
        <f>+'[8]อัตราการใช้น้ำรายเดือน-กศผ'!AF37</f>
        <v>0.48489826325552499</v>
      </c>
      <c r="G124" s="21">
        <f>+'[8]อัตราการใช้น้ำรายเดือน-กศผ'!AG37</f>
        <v>0.53394179204264547</v>
      </c>
      <c r="H124" s="21">
        <f>+'[8]อัตราการใช้น้ำรายเดือน-กศผ'!AH37</f>
        <v>0.47004810881617565</v>
      </c>
      <c r="I124" s="21">
        <f>+'[8]อัตราการใช้น้ำรายเดือน-กศผ'!AI37</f>
        <v>0.56307800820589193</v>
      </c>
      <c r="J124" s="21">
        <f>+'[8]อัตราการใช้น้ำรายเดือน-กศผ'!AJ37</f>
        <v>0.55882666092509659</v>
      </c>
      <c r="K124" s="21">
        <f>+'[8]อัตราการใช้น้ำรายเดือน-กศผ'!AK37</f>
        <v>0.51194071706923228</v>
      </c>
      <c r="L124" s="21">
        <f>+'[8]อัตราการใช้น้ำรายเดือน-กศผ'!AL37</f>
        <v>0.44750719067648281</v>
      </c>
      <c r="M124" s="21">
        <f>+'[8]อัตราการใช้น้ำรายเดือน-กศผ'!AM37</f>
        <v>0.44901222521152701</v>
      </c>
      <c r="N124" s="21">
        <f>+'[8]อัตราการใช้น้ำรายเดือน-กศผ'!AN37</f>
        <v>0.46810837058780741</v>
      </c>
      <c r="O124" s="22">
        <f>+'[8]อัตราการใช้น้ำรายเดือน-กศผ'!AO37</f>
        <v>0.48774694420245951</v>
      </c>
      <c r="Q124" s="10">
        <v>1006</v>
      </c>
      <c r="R124" s="10" t="s">
        <v>14</v>
      </c>
      <c r="S124" s="21">
        <f>+'[8]อัตราการใช้น้ำสะสม-กศผ'!AC37</f>
        <v>0.43518244319249594</v>
      </c>
      <c r="T124" s="21">
        <f>+'[8]อัตราการใช้น้ำสะสม-กศผ'!AD37</f>
        <v>0.45639908947955526</v>
      </c>
      <c r="U124" s="21">
        <f>+'[8]อัตราการใช้น้ำสะสม-กศผ'!AE37</f>
        <v>0.45835561251207108</v>
      </c>
      <c r="V124" s="21">
        <f>+'[8]อัตราการใช้น้ำสะสม-กศผ'!AF37</f>
        <v>0.4653723161243955</v>
      </c>
      <c r="W124" s="21">
        <f>+'[8]อัตราการใช้น้ำสะสม-กศผ'!AG37</f>
        <v>0.47776847477949896</v>
      </c>
      <c r="X124" s="21">
        <f>+'[8]อัตราการใช้น้ำสะสม-กศผ'!AH37</f>
        <v>0.47635828559014293</v>
      </c>
      <c r="Y124" s="21">
        <f>+'[8]อัตราการใช้น้ำสะสม-กศผ'!AI37</f>
        <v>0.48926296445869122</v>
      </c>
      <c r="Z124" s="21">
        <f>+'[8]อัตราการใช้น้ำสะสม-กศผ'!AJ37</f>
        <v>0.49784282754179116</v>
      </c>
      <c r="AA124" s="21">
        <f>+'[8]อัตราการใช้น้ำสะสม-กศผ'!AK37</f>
        <v>0.49878893587325984</v>
      </c>
      <c r="AB124" s="21">
        <f>+'[8]อัตราการใช้น้ำสะสม-กศผ'!AL37</f>
        <v>0.49343075595198976</v>
      </c>
      <c r="AC124" s="21">
        <f>+'[8]อัตราการใช้น้ำสะสม-กศผ'!AM37</f>
        <v>0.48936113903336204</v>
      </c>
      <c r="AD124" s="21">
        <f>+'[8]อัตราการใช้น้ำสะสม-กศผ'!AO37</f>
        <v>0.48774694420245951</v>
      </c>
      <c r="AE124" s="317"/>
      <c r="AF124" s="317"/>
      <c r="AH124" s="318"/>
    </row>
    <row r="125" spans="1:34" x14ac:dyDescent="0.2">
      <c r="A125" s="10">
        <v>1007</v>
      </c>
      <c r="B125" s="10" t="s">
        <v>15</v>
      </c>
      <c r="C125" s="21">
        <f>+'[8]อัตราการใช้น้ำรายเดือน-กศผ'!AC38</f>
        <v>0.6562449722506164</v>
      </c>
      <c r="D125" s="21">
        <f>+'[8]อัตราการใช้น้ำรายเดือน-กศผ'!AD38</f>
        <v>0.7109211810865802</v>
      </c>
      <c r="E125" s="21">
        <f>+'[8]อัตราการใช้น้ำรายเดือน-กศผ'!AE38</f>
        <v>0.6910698648070176</v>
      </c>
      <c r="F125" s="21">
        <f>+'[8]อัตราการใช้น้ำรายเดือน-กศผ'!AF38</f>
        <v>0.71414042763588592</v>
      </c>
      <c r="G125" s="21">
        <f>+'[8]อัตราการใช้น้ำรายเดือน-กศผ'!AG38</f>
        <v>0.78192858723643466</v>
      </c>
      <c r="H125" s="21">
        <f>+'[8]อัตราการใช้น้ำรายเดือน-กศผ'!AH38</f>
        <v>0.68348958157832607</v>
      </c>
      <c r="I125" s="21">
        <f>+'[8]อัตราการใช้น้ำรายเดือน-กศผ'!AI38</f>
        <v>0.78697323320519319</v>
      </c>
      <c r="J125" s="21">
        <f>+'[8]อัตราการใช้น้ำรายเดือน-กศผ'!AJ38</f>
        <v>0.78225525199249479</v>
      </c>
      <c r="K125" s="21">
        <f>+'[8]อัตราการใช้น้ำรายเดือน-กศผ'!AK38</f>
        <v>0.74449197879285467</v>
      </c>
      <c r="L125" s="21">
        <f>+'[8]อัตราการใช้น้ำรายเดือน-กศผ'!AL38</f>
        <v>0.67723163970381794</v>
      </c>
      <c r="M125" s="21">
        <f>+'[8]อัตราการใช้น้ำรายเดือน-กศผ'!AM38</f>
        <v>0.68076850083488105</v>
      </c>
      <c r="N125" s="21">
        <f>+'[8]อัตราการใช้น้ำรายเดือน-กศผ'!AN38</f>
        <v>0.69603884988134146</v>
      </c>
      <c r="O125" s="22">
        <f>+'[8]อัตราการใช้น้ำรายเดือน-กศผ'!AO38</f>
        <v>0.71751126889092542</v>
      </c>
      <c r="Q125" s="10">
        <v>1007</v>
      </c>
      <c r="R125" s="10" t="s">
        <v>15</v>
      </c>
      <c r="S125" s="21">
        <f>+'[8]อัตราการใช้น้ำสะสม-กศผ'!AC38</f>
        <v>0.6562449722506164</v>
      </c>
      <c r="T125" s="21">
        <f>+'[8]อัตราการใช้น้ำสะสม-กศผ'!AD38</f>
        <v>0.68265702057276345</v>
      </c>
      <c r="U125" s="21">
        <f>+'[8]อัตราการใช้น้ำสะสม-กศผ'!AE38</f>
        <v>0.68593971410357146</v>
      </c>
      <c r="V125" s="21">
        <f>+'[8]อัตราการใช้น้ำสะสม-กศผ'!AF38</f>
        <v>0.69373998199873421</v>
      </c>
      <c r="W125" s="21">
        <f>+'[8]อัตราการใช้น้ำสะสม-กศผ'!AG38</f>
        <v>0.71037182252392506</v>
      </c>
      <c r="X125" s="21">
        <f>+'[8]อัตราการใช้น้ำสะสม-กศผ'!AH38</f>
        <v>0.70509726528747352</v>
      </c>
      <c r="Y125" s="21">
        <f>+'[8]อัตราการใช้น้ำสะสม-กศผ'!AI38</f>
        <v>0.71722473309711421</v>
      </c>
      <c r="Z125" s="21">
        <f>+'[8]อัตราการใช้น้ำสะสม-กศผ'!AJ38</f>
        <v>0.72550668741240332</v>
      </c>
      <c r="AA125" s="21">
        <f>+'[8]อัตราการใช้น้ำสะสม-กศผ'!AK38</f>
        <v>0.72725143030411543</v>
      </c>
      <c r="AB125" s="21">
        <f>+'[8]อัตราการใช้น้ำสะสม-กศผ'!AL38</f>
        <v>0.72236913581460704</v>
      </c>
      <c r="AC125" s="21">
        <f>+'[8]อัตราการใช้น้ำสะสม-กศผ'!AM38</f>
        <v>0.71869632865440525</v>
      </c>
      <c r="AD125" s="21">
        <f>+'[8]อัตราการใช้น้ำสะสม-กศผ'!AO38</f>
        <v>0.71751126889092542</v>
      </c>
      <c r="AE125" s="317"/>
      <c r="AF125" s="317"/>
      <c r="AH125" s="318"/>
    </row>
    <row r="126" spans="1:34" x14ac:dyDescent="0.2">
      <c r="A126" s="10">
        <v>1008</v>
      </c>
      <c r="B126" s="10" t="s">
        <v>16</v>
      </c>
      <c r="C126" s="21">
        <f>+'[8]อัตราการใช้น้ำรายเดือน-กศผ'!AC39</f>
        <v>0.63007938819877918</v>
      </c>
      <c r="D126" s="21">
        <f>+'[8]อัตราการใช้น้ำรายเดือน-กศผ'!AD39</f>
        <v>0.68304017064892675</v>
      </c>
      <c r="E126" s="21">
        <f>+'[8]อัตราการใช้น้ำรายเดือน-กศผ'!AE39</f>
        <v>0.66251532515522771</v>
      </c>
      <c r="F126" s="21">
        <f>+'[8]อัตราการใช้น้ำรายเดือน-กศผ'!AF39</f>
        <v>0.72061512115741866</v>
      </c>
      <c r="G126" s="21">
        <f>+'[8]อัตราการใช้น้ำรายเดือน-กศผ'!AG39</f>
        <v>0.77335074061779274</v>
      </c>
      <c r="H126" s="21">
        <f>+'[8]อัตราการใช้น้ำรายเดือน-กศผ'!AH39</f>
        <v>0.69203924941189143</v>
      </c>
      <c r="I126" s="21">
        <f>+'[8]อัตราการใช้น้ำรายเดือน-กศผ'!AI39</f>
        <v>0.79558681783474461</v>
      </c>
      <c r="J126" s="21">
        <f>+'[8]อัตราการใช้น้ำรายเดือน-กศผ'!AJ39</f>
        <v>0.79035757065544343</v>
      </c>
      <c r="K126" s="21">
        <f>+'[8]อัตราการใช้น้ำรายเดือน-กศผ'!AK39</f>
        <v>0.74694302679882008</v>
      </c>
      <c r="L126" s="21">
        <f>+'[8]อัตราการใช้น้ำรายเดือน-กศผ'!AL39</f>
        <v>0.69030427534097927</v>
      </c>
      <c r="M126" s="21">
        <f>+'[8]อัตราการใช้น้ำรายเดือน-กศผ'!AM39</f>
        <v>0.71271546441408018</v>
      </c>
      <c r="N126" s="21">
        <f>+'[8]อัตราการใช้น้ำรายเดือน-กศผ'!AN39</f>
        <v>0.74395021511773929</v>
      </c>
      <c r="O126" s="22">
        <f>+'[8]อัตราการใช้น้ำรายเดือน-กศผ'!AO39</f>
        <v>0.72149506117637485</v>
      </c>
      <c r="Q126" s="10">
        <v>1008</v>
      </c>
      <c r="R126" s="10" t="s">
        <v>16</v>
      </c>
      <c r="S126" s="21">
        <f>+'[8]อัตราการใช้น้ำสะสม-กศผ'!AC39</f>
        <v>0.63007938819877918</v>
      </c>
      <c r="T126" s="21">
        <f>+'[8]อัตราการใช้น้ำสะสม-กศผ'!AD39</f>
        <v>0.65609454278233259</v>
      </c>
      <c r="U126" s="21">
        <f>+'[8]อัตราการใช้น้ำสะสม-กศผ'!AE39</f>
        <v>0.65867587473802514</v>
      </c>
      <c r="V126" s="21">
        <f>+'[8]อัตราการใช้น้ำสะสม-กศผ'!AF39</f>
        <v>0.67464045646824544</v>
      </c>
      <c r="W126" s="21">
        <f>+'[8]อัตราการใช้น้ำสะสม-กศผ'!AG39</f>
        <v>0.69476543385646916</v>
      </c>
      <c r="X126" s="21">
        <f>+'[8]อัตราการใช้น้ำสะสม-กศผ'!AH39</f>
        <v>0.69377413674299859</v>
      </c>
      <c r="Y126" s="21">
        <f>+'[8]อัตราการใช้น้ำสะสม-กศผ'!AI39</f>
        <v>0.70764090505792465</v>
      </c>
      <c r="Z126" s="21">
        <f>+'[8]อัตราการใช้น้ำสะสม-กศผ'!AJ39</f>
        <v>0.7188350775356408</v>
      </c>
      <c r="AA126" s="21">
        <f>+'[8]อัตราการใช้น้ำสะสม-กศผ'!AK39</f>
        <v>0.72185537717703696</v>
      </c>
      <c r="AB126" s="21">
        <f>+'[8]อัตราการใช้น้ำสะสม-กศผ'!AL39</f>
        <v>0.71885747430671554</v>
      </c>
      <c r="AC126" s="21">
        <f>+'[8]อัตราการใช้น้ำสะสม-กศผ'!AM39</f>
        <v>0.71837901598290721</v>
      </c>
      <c r="AD126" s="21">
        <f>+'[8]อัตราการใช้น้ำสะสม-กศผ'!AO39</f>
        <v>0.72149506117637485</v>
      </c>
      <c r="AE126" s="317"/>
      <c r="AF126" s="317"/>
      <c r="AH126" s="318"/>
    </row>
    <row r="127" spans="1:34" x14ac:dyDescent="0.2">
      <c r="A127" s="10">
        <v>1009</v>
      </c>
      <c r="B127" s="10" t="s">
        <v>17</v>
      </c>
      <c r="C127" s="21">
        <f>+'[8]อัตราการใช้น้ำรายเดือน-กศผ'!AC40</f>
        <v>0.61828014986021473</v>
      </c>
      <c r="D127" s="21">
        <f>+'[8]อัตราการใช้น้ำรายเดือน-กศผ'!AD40</f>
        <v>0.65044212379857524</v>
      </c>
      <c r="E127" s="21">
        <f>+'[8]อัตราการใช้น้ำรายเดือน-กศผ'!AE40</f>
        <v>0.60316769344873356</v>
      </c>
      <c r="F127" s="21">
        <f>+'[8]อัตราการใช้น้ำรายเดือน-กศผ'!AF40</f>
        <v>0.61239202002054072</v>
      </c>
      <c r="G127" s="21">
        <f>+'[8]อัตราการใช้น้ำรายเดือน-กศผ'!AG40</f>
        <v>0.67205020546580008</v>
      </c>
      <c r="H127" s="21">
        <f>+'[8]อัตราการใช้น้ำรายเดือน-กศผ'!AH40</f>
        <v>0.57883066817482764</v>
      </c>
      <c r="I127" s="21">
        <f>+'[8]อัตราการใช้น้ำรายเดือน-กศผ'!AI40</f>
        <v>0.66931368272871217</v>
      </c>
      <c r="J127" s="21">
        <f>+'[8]อัตราการใช้น้ำรายเดือน-กศผ'!AJ40</f>
        <v>0.67297879394450855</v>
      </c>
      <c r="K127" s="21">
        <f>+'[8]อัตราการใช้น้ำรายเดือน-กศผ'!AK40</f>
        <v>0.67770842301114165</v>
      </c>
      <c r="L127" s="21">
        <f>+'[8]อัตราการใช้น้ำรายเดือน-กศผ'!AL40</f>
        <v>0.62245597849061174</v>
      </c>
      <c r="M127" s="21">
        <f>+'[8]อัตราการใช้น้ำรายเดือน-กศผ'!AM40</f>
        <v>0.6116062031302042</v>
      </c>
      <c r="N127" s="21">
        <f>+'[8]อัตราการใช้น้ำรายเดือน-กศผ'!AN40</f>
        <v>0.63698942217086452</v>
      </c>
      <c r="O127" s="22">
        <f>+'[8]อัตราการใช้น้ำรายเดือน-กศผ'!AO40</f>
        <v>0.63522131349961508</v>
      </c>
      <c r="Q127" s="10">
        <v>1009</v>
      </c>
      <c r="R127" s="10" t="s">
        <v>17</v>
      </c>
      <c r="S127" s="21">
        <f>+'[8]อัตราการใช้น้ำสะสม-กศผ'!AC40</f>
        <v>0.61828014986021473</v>
      </c>
      <c r="T127" s="21">
        <f>+'[8]อัตราการใช้น้ำสะสม-กศผ'!AD40</f>
        <v>0.63396662871841225</v>
      </c>
      <c r="U127" s="21">
        <f>+'[8]อัตราการใช้น้ำสะสม-กศผ'!AE40</f>
        <v>0.62412901075174221</v>
      </c>
      <c r="V127" s="21">
        <f>+'[8]อัตราการใช้น้ำสะสม-กศผ'!AF40</f>
        <v>0.62143246037338762</v>
      </c>
      <c r="W127" s="21">
        <f>+'[8]อัตราการใช้น้ำสะสม-กศผ'!AG40</f>
        <v>0.63124882122797021</v>
      </c>
      <c r="X127" s="21">
        <f>+'[8]อัตราการใช้น้ำสะสม-กศผ'!AH40</f>
        <v>0.62177568810766304</v>
      </c>
      <c r="Y127" s="21">
        <f>+'[8]อัตราการใช้น้ำสะสม-กศผ'!AI40</f>
        <v>0.62817023694113594</v>
      </c>
      <c r="Z127" s="21">
        <f>+'[8]อัตราการใช้น้ำสะสม-กศผ'!AJ40</f>
        <v>0.63438446264245529</v>
      </c>
      <c r="AA127" s="21">
        <f>+'[8]อัตราการใช้น้ำสะสม-กศผ'!AK40</f>
        <v>0.63837242749850942</v>
      </c>
      <c r="AB127" s="21">
        <f>+'[8]อัตราการใช้น้ำสะสม-กศผ'!AL40</f>
        <v>0.63698149253315162</v>
      </c>
      <c r="AC127" s="21">
        <f>+'[8]อัตราการใช้น้ำสะสม-กศผ'!AM40</f>
        <v>0.63441618533296318</v>
      </c>
      <c r="AD127" s="21">
        <f>+'[8]อัตราการใช้น้ำสะสม-กศผ'!AO40</f>
        <v>0.63522131349961508</v>
      </c>
      <c r="AE127" s="317"/>
      <c r="AF127" s="317"/>
      <c r="AH127" s="318"/>
    </row>
    <row r="128" spans="1:34" x14ac:dyDescent="0.2">
      <c r="A128" s="10">
        <v>1010</v>
      </c>
      <c r="B128" s="10" t="s">
        <v>19</v>
      </c>
      <c r="C128" s="21">
        <f>+'[8]อัตราการใช้น้ำรายเดือน-กศผ'!AC42</f>
        <v>0.49565784753009923</v>
      </c>
      <c r="D128" s="21">
        <f>+'[8]อัตราการใช้น้ำรายเดือน-กศผ'!AD42</f>
        <v>0.53132192846566617</v>
      </c>
      <c r="E128" s="21">
        <f>+'[8]อัตราการใช้น้ำรายเดือน-กศผ'!AE42</f>
        <v>0.51284433643398808</v>
      </c>
      <c r="F128" s="21">
        <f>+'[8]อัตราการใช้น้ำรายเดือน-กศผ'!AF42</f>
        <v>0.52602032077363281</v>
      </c>
      <c r="G128" s="21">
        <f>+'[8]อัตราการใช้น้ำรายเดือน-กศผ'!AG42</f>
        <v>0.57503132800395729</v>
      </c>
      <c r="H128" s="21">
        <f>+'[8]อัตราการใช้น้ำรายเดือน-กศผ'!AH42</f>
        <v>0.5133922618149438</v>
      </c>
      <c r="I128" s="21">
        <f>+'[8]อัตราการใช้น้ำรายเดือน-กศผ'!AI42</f>
        <v>0.62253740118333789</v>
      </c>
      <c r="J128" s="21">
        <f>+'[8]อัตราการใช้น้ำรายเดือน-กศผ'!AJ42</f>
        <v>0.64493105407101625</v>
      </c>
      <c r="K128" s="21">
        <f>+'[8]อัตราการใช้น้ำรายเดือน-กศผ'!AK42</f>
        <v>0.60660510882653895</v>
      </c>
      <c r="L128" s="21">
        <f>+'[8]อัตราการใช้น้ำรายเดือน-กศผ'!AL42</f>
        <v>0.51082149182858827</v>
      </c>
      <c r="M128" s="21">
        <f>+'[8]อัตราการใช้น้ำรายเดือน-กศผ'!AM42</f>
        <v>0.5155383683856416</v>
      </c>
      <c r="N128" s="21">
        <f>+'[8]อัตราการใช้น้ำรายเดือน-กศผ'!AN42</f>
        <v>0.52138320728303567</v>
      </c>
      <c r="O128" s="22">
        <f>+'[8]อัตราการใช้น้ำรายเดือน-กศผ'!AO42</f>
        <v>0.54752807158767491</v>
      </c>
      <c r="Q128" s="10">
        <v>1010</v>
      </c>
      <c r="R128" s="10" t="s">
        <v>19</v>
      </c>
      <c r="S128" s="21">
        <f>+'[8]อัตราการใช้น้ำสะสม-กศผ'!AC42</f>
        <v>0.49565784753009923</v>
      </c>
      <c r="T128" s="21">
        <f>+'[8]อัตราการใช้น้ำสะสม-กศผ'!AD42</f>
        <v>0.51309130274344139</v>
      </c>
      <c r="U128" s="21">
        <f>+'[8]อัตราการใช้น้ำสะสม-กศผ'!AE42</f>
        <v>0.51310756048850981</v>
      </c>
      <c r="V128" s="21">
        <f>+'[8]อัตราการใช้น้ำสะสม-กศผ'!AF42</f>
        <v>0.51612472238398832</v>
      </c>
      <c r="W128" s="21">
        <f>+'[8]อัตราการใช้น้ำสะสม-กศผ'!AG42</f>
        <v>0.52684039881106282</v>
      </c>
      <c r="X128" s="21">
        <f>+'[8]อัตราการใช้น้ำสะสม-กศผ'!AH42</f>
        <v>0.52401070669555005</v>
      </c>
      <c r="Y128" s="21">
        <f>+'[8]อัตราการใช้น้ำสะสม-กศผ'!AI42</f>
        <v>0.53762672694712677</v>
      </c>
      <c r="Z128" s="21">
        <f>+'[8]อัตราการใช้น้ำสะสม-กศผ'!AJ42</f>
        <v>0.55128201509629537</v>
      </c>
      <c r="AA128" s="21">
        <f>+'[8]อัตราการใช้น้ำสะสม-กศผ'!AK42</f>
        <v>0.55776507763935534</v>
      </c>
      <c r="AB128" s="21">
        <f>+'[8]อัตราการใช้น้ำสะสม-กศผ'!AL42</f>
        <v>0.55306498117763059</v>
      </c>
      <c r="AC128" s="21">
        <f>+'[8]อัตราการใช้น้ำสะสม-กศผ'!AM42</f>
        <v>0.54960875574911983</v>
      </c>
      <c r="AD128" s="21">
        <f>+'[8]อัตราการใช้น้ำสะสม-กศผ'!AO42</f>
        <v>0.54752807158767491</v>
      </c>
      <c r="AE128" s="317"/>
      <c r="AF128" s="317"/>
      <c r="AH128" s="318"/>
    </row>
    <row r="129" spans="1:34" x14ac:dyDescent="0.2">
      <c r="A129" s="10">
        <v>1011</v>
      </c>
      <c r="B129" s="10" t="s">
        <v>20</v>
      </c>
      <c r="C129" s="21">
        <f>+'[8]อัตราการใช้น้ำรายเดือน-กศผ'!AC43</f>
        <v>0.55198286359329374</v>
      </c>
      <c r="D129" s="21">
        <f>+'[8]อัตราการใช้น้ำรายเดือน-กศผ'!AD43</f>
        <v>0.58137578620060248</v>
      </c>
      <c r="E129" s="21">
        <f>+'[8]อัตราการใช้น้ำรายเดือน-กศผ'!AE43</f>
        <v>0.56032616500236998</v>
      </c>
      <c r="F129" s="21">
        <f>+'[8]อัตราการใช้น้ำรายเดือน-กศผ'!AF43</f>
        <v>0.57180216076720369</v>
      </c>
      <c r="G129" s="21">
        <f>+'[8]อัตราการใช้น้ำรายเดือน-กศผ'!AG43</f>
        <v>0.63316723875294978</v>
      </c>
      <c r="H129" s="21">
        <f>+'[8]อัตราการใช้น้ำรายเดือน-กศผ'!AH43</f>
        <v>0.5387991752735487</v>
      </c>
      <c r="I129" s="21">
        <f>+'[8]อัตราการใช้น้ำรายเดือน-กศผ'!AI43</f>
        <v>0.63656955858727926</v>
      </c>
      <c r="J129" s="21">
        <f>+'[8]อัตราการใช้น้ำรายเดือน-กศผ'!AJ43</f>
        <v>0.65093199976871263</v>
      </c>
      <c r="K129" s="21">
        <f>+'[8]อัตราการใช้น้ำรายเดือน-กศผ'!AK43</f>
        <v>0.62186841350039868</v>
      </c>
      <c r="L129" s="21">
        <f>+'[8]อัตราการใช้น้ำรายเดือน-กศผ'!AL43</f>
        <v>0.57024913105068442</v>
      </c>
      <c r="M129" s="21">
        <f>+'[8]อัตราการใช้น้ำรายเดือน-กศผ'!AM43</f>
        <v>0.57232963474561316</v>
      </c>
      <c r="N129" s="21">
        <f>+'[8]อัตราการใช้น้ำรายเดือน-กศผ'!AN43</f>
        <v>0.59683245326069145</v>
      </c>
      <c r="O129" s="22">
        <f>+'[8]อัตราการใช้น้ำรายเดือน-กศผ'!AO43</f>
        <v>0.58983251472423615</v>
      </c>
      <c r="Q129" s="10">
        <v>1011</v>
      </c>
      <c r="R129" s="10" t="s">
        <v>20</v>
      </c>
      <c r="S129" s="21">
        <f>+'[8]อัตราการใช้น้ำสะสม-กศผ'!AC43</f>
        <v>0.55198286359329374</v>
      </c>
      <c r="T129" s="21">
        <f>+'[8]อัตราการใช้น้ำสะสม-กศผ'!AD43</f>
        <v>0.56656845664479993</v>
      </c>
      <c r="U129" s="21">
        <f>+'[8]อัตราการใช้น้ำสะสม-กศผ'!AE43</f>
        <v>0.56424608944975441</v>
      </c>
      <c r="V129" s="21">
        <f>+'[8]อัตราการใช้น้ำสะสม-กศผ'!AF43</f>
        <v>0.56625124869072563</v>
      </c>
      <c r="W129" s="21">
        <f>+'[8]อัตราการใช้น้ำสะสม-กศผ'!AG43</f>
        <v>0.57844141473963662</v>
      </c>
      <c r="X129" s="21">
        <f>+'[8]อัตราการใช้น้ำสะสม-กศผ'!AH43</f>
        <v>0.57132568679122098</v>
      </c>
      <c r="Y129" s="21">
        <f>+'[8]อัตราการใช้น้ำสะสม-กศผ'!AI43</f>
        <v>0.5807594940719053</v>
      </c>
      <c r="Z129" s="21">
        <f>+'[8]อัตราการใช้น้ำสะสม-กศผ'!AJ43</f>
        <v>0.5892102000830155</v>
      </c>
      <c r="AA129" s="21">
        <f>+'[8]อัตราการใช้น้ำสะสม-กศผ'!AK43</f>
        <v>0.59316194331169081</v>
      </c>
      <c r="AB129" s="21">
        <f>+'[8]อัตราการใช้น้ำสะสม-กศผ'!AL43</f>
        <v>0.59119938618870627</v>
      </c>
      <c r="AC129" s="21">
        <f>+'[8]อัตราการใช้น้ำสะสม-กศผ'!AM43</f>
        <v>0.5890094996219114</v>
      </c>
      <c r="AD129" s="21">
        <f>+'[8]อัตราการใช้น้ำสะสม-กศผ'!AO43</f>
        <v>0.58983251472423615</v>
      </c>
      <c r="AE129" s="317"/>
      <c r="AF129" s="317"/>
      <c r="AH129" s="318"/>
    </row>
    <row r="130" spans="1:34" x14ac:dyDescent="0.2">
      <c r="A130" s="10">
        <v>1012</v>
      </c>
      <c r="B130" s="10" t="s">
        <v>21</v>
      </c>
      <c r="C130" s="21">
        <f>+'[8]อัตราการใช้น้ำรายเดือน-กศผ'!AC44</f>
        <v>0.4034939907627817</v>
      </c>
      <c r="D130" s="21">
        <f>+'[8]อัตราการใช้น้ำรายเดือน-กศผ'!AD44</f>
        <v>0.43306633962265451</v>
      </c>
      <c r="E130" s="21">
        <f>+'[8]อัตราการใช้น้ำรายเดือน-กศผ'!AE44</f>
        <v>0.41883262851300479</v>
      </c>
      <c r="F130" s="21">
        <f>+'[8]อัตราการใช้น้ำรายเดือน-กศผ'!AF44</f>
        <v>0.43884696837046261</v>
      </c>
      <c r="G130" s="21">
        <f>+'[8]อัตราการใช้น้ำรายเดือน-กศผ'!AG44</f>
        <v>0.46269483417272328</v>
      </c>
      <c r="H130" s="21">
        <f>+'[8]อัตราการใช้น้ำรายเดือน-กศผ'!AH44</f>
        <v>0.42670195003742567</v>
      </c>
      <c r="I130" s="21">
        <f>+'[8]อัตราการใช้น้ำรายเดือน-กศผ'!AI44</f>
        <v>0.5686625755882686</v>
      </c>
      <c r="J130" s="21">
        <f>+'[8]อัตราการใช้น้ำรายเดือน-กศผ'!AJ44</f>
        <v>0.53808810648258232</v>
      </c>
      <c r="K130" s="21">
        <f>+'[8]อัตราการใช้น้ำรายเดือน-กศผ'!AK44</f>
        <v>0.51354801668612415</v>
      </c>
      <c r="L130" s="21">
        <f>+'[8]อัตราการใช้น้ำรายเดือน-กศผ'!AL44</f>
        <v>0.43790629672193093</v>
      </c>
      <c r="M130" s="21">
        <f>+'[8]อัตราการใช้น้ำรายเดือน-กศผ'!AM44</f>
        <v>0.43234904799670398</v>
      </c>
      <c r="N130" s="21">
        <f>+'[8]อัตราการใช้น้ำรายเดือน-กศผ'!AN44</f>
        <v>0.45539631788026141</v>
      </c>
      <c r="O130" s="22">
        <f>+'[8]อัตราการใช้น้ำรายเดือน-กศผ'!AO44</f>
        <v>0.46246921049219997</v>
      </c>
      <c r="Q130" s="10">
        <v>1012</v>
      </c>
      <c r="R130" s="10" t="s">
        <v>21</v>
      </c>
      <c r="S130" s="21">
        <f>+'[8]อัตราการใช้น้ำสะสม-กศผ'!AC44</f>
        <v>0.4034939907627817</v>
      </c>
      <c r="T130" s="21">
        <f>+'[8]อัตราการใช้น้ำสะสม-กศผ'!AD44</f>
        <v>0.4179741563853519</v>
      </c>
      <c r="U130" s="21">
        <f>+'[8]อัตราการใช้น้ำสะสม-กศผ'!AE44</f>
        <v>0.4182338610221264</v>
      </c>
      <c r="V130" s="21">
        <f>+'[8]อัตราการใช้น้ำสะสม-กศผ'!AF44</f>
        <v>0.42274894772349442</v>
      </c>
      <c r="W130" s="21">
        <f>+'[8]อัตราการใช้น้ำสะสม-กศผ'!AG44</f>
        <v>0.42942645177565397</v>
      </c>
      <c r="X130" s="21">
        <f>+'[8]อัตราการใช้น้ำสะสม-กศผ'!AH44</f>
        <v>0.42853700469554246</v>
      </c>
      <c r="Y130" s="21">
        <f>+'[8]อัตราการใช้น้ำสะสม-กศผ'!AI44</f>
        <v>0.44856650437897572</v>
      </c>
      <c r="Z130" s="21">
        <f>+'[8]อัตราการใช้น้ำสะสม-กศผ'!AJ44</f>
        <v>0.46056112095782398</v>
      </c>
      <c r="AA130" s="21">
        <f>+'[8]อัตราการใช้น้ำสะสม-กศผ'!AK44</f>
        <v>0.46744092043026403</v>
      </c>
      <c r="AB130" s="21">
        <f>+'[8]อัตราการใช้น้ำสะสม-กศผ'!AL44</f>
        <v>0.4647889748613751</v>
      </c>
      <c r="AC130" s="21">
        <f>+'[8]อัตราการใช้น้ำสะสม-กศผ'!AM44</f>
        <v>0.46323916841958274</v>
      </c>
      <c r="AD130" s="21">
        <f>+'[8]อัตราการใช้น้ำสะสม-กศผ'!AO44</f>
        <v>0.46246921049219997</v>
      </c>
      <c r="AE130" s="317"/>
      <c r="AF130" s="317"/>
      <c r="AH130" s="318"/>
    </row>
    <row r="131" spans="1:34" x14ac:dyDescent="0.2">
      <c r="A131" s="10">
        <v>1013</v>
      </c>
      <c r="B131" s="10" t="s">
        <v>22</v>
      </c>
      <c r="C131" s="21">
        <f>+'[8]อัตราการใช้น้ำรายเดือน-กศผ'!AC45</f>
        <v>0.56470806143657937</v>
      </c>
      <c r="D131" s="21">
        <f>+'[8]อัตราการใช้น้ำรายเดือน-กศผ'!AD45</f>
        <v>0.59730268916086837</v>
      </c>
      <c r="E131" s="21">
        <f>+'[8]อัตราการใช้น้ำรายเดือน-กศผ'!AE45</f>
        <v>0.5719227355395865</v>
      </c>
      <c r="F131" s="21">
        <f>+'[8]อัตราการใช้น้ำรายเดือน-กศผ'!AF45</f>
        <v>0.58820346739218465</v>
      </c>
      <c r="G131" s="21">
        <f>+'[8]อัตราการใช้น้ำรายเดือน-กศผ'!AG45</f>
        <v>0.63779030528835334</v>
      </c>
      <c r="H131" s="21">
        <f>+'[8]อัตราการใช้น้ำรายเดือน-กศผ'!AH45</f>
        <v>0.5639959080575726</v>
      </c>
      <c r="I131" s="21">
        <f>+'[8]อัตราการใช้น้ำรายเดือน-กศผ'!AI45</f>
        <v>0.66035172956351829</v>
      </c>
      <c r="J131" s="21">
        <f>+'[8]อัตราการใช้น้ำรายเดือน-กศผ'!AJ45</f>
        <v>0.65704332488977646</v>
      </c>
      <c r="K131" s="21">
        <f>+'[8]อัตราการใช้น้ำรายเดือน-กศผ'!AK45</f>
        <v>0.64356165865925474</v>
      </c>
      <c r="L131" s="21">
        <f>+'[8]อัตราการใช้น้ำรายเดือน-กศผ'!AL45</f>
        <v>0.59759150708858833</v>
      </c>
      <c r="M131" s="21">
        <f>+'[8]อัตราการใช้น้ำรายเดือน-กศผ'!AM45</f>
        <v>0.57672005413626615</v>
      </c>
      <c r="N131" s="21">
        <f>+'[8]อัตราการใช้น้ำรายเดือน-กศผ'!AN45</f>
        <v>0.6112448035434519</v>
      </c>
      <c r="O131" s="22">
        <f>+'[8]อัตราการใช้น้ำรายเดือน-กศผ'!AO45</f>
        <v>0.60501731238317469</v>
      </c>
      <c r="Q131" s="10">
        <v>1013</v>
      </c>
      <c r="R131" s="10" t="s">
        <v>22</v>
      </c>
      <c r="S131" s="21">
        <f>+'[8]อัตราการใช้น้ำสะสม-กศผ'!AC45</f>
        <v>0.56470806143657937</v>
      </c>
      <c r="T131" s="21">
        <f>+'[8]อัตราการใช้น้ำสะสม-กศผ'!AD45</f>
        <v>0.58076667749624977</v>
      </c>
      <c r="U131" s="21">
        <f>+'[8]อัตราการใช้น้ำสะสม-กศผ'!AE45</f>
        <v>0.57806513446624819</v>
      </c>
      <c r="V131" s="21">
        <f>+'[8]อัตราการใช้น้ำสะสม-กศผ'!AF45</f>
        <v>0.58073289473606549</v>
      </c>
      <c r="W131" s="21">
        <f>+'[8]อัตราการใช้น้ำสะสม-กศผ'!AG45</f>
        <v>0.59140360245894963</v>
      </c>
      <c r="X131" s="21">
        <f>+'[8]อัตราการใช้น้ำสะสม-กศผ'!AH45</f>
        <v>0.58675837513429363</v>
      </c>
      <c r="Y131" s="21">
        <f>+'[8]อัตราการใช้น้ำสะสม-กศผ'!AI45</f>
        <v>0.59719718659496068</v>
      </c>
      <c r="Z131" s="21">
        <f>+'[8]อัตราการใช้น้ำสะสม-กศผ'!AJ45</f>
        <v>0.60476162433786973</v>
      </c>
      <c r="AA131" s="21">
        <f>+'[8]อัตราการใช้น้ำสะสม-กศผ'!AK45</f>
        <v>0.60893236447711363</v>
      </c>
      <c r="AB131" s="21">
        <f>+'[8]อัตราการใช้น้ำสะสม-กศผ'!AL45</f>
        <v>0.6077619513595236</v>
      </c>
      <c r="AC131" s="21">
        <f>+'[8]อัตราการใช้น้ำสะสม-กศผ'!AM45</f>
        <v>0.60463128460351179</v>
      </c>
      <c r="AD131" s="21">
        <f>+'[8]อัตราการใช้น้ำสะสม-กศผ'!AO45</f>
        <v>0.60501731238317469</v>
      </c>
      <c r="AE131" s="317"/>
      <c r="AF131" s="317"/>
      <c r="AH131" s="318"/>
    </row>
    <row r="132" spans="1:34" x14ac:dyDescent="0.2">
      <c r="A132" s="10">
        <v>1014</v>
      </c>
      <c r="B132" s="10" t="s">
        <v>23</v>
      </c>
      <c r="C132" s="21">
        <f>+'[8]อัตราการใช้น้ำรายเดือน-กศผ'!AC46</f>
        <v>0.46775616821858845</v>
      </c>
      <c r="D132" s="21">
        <f>+'[8]อัตราการใช้น้ำรายเดือน-กศผ'!AD46</f>
        <v>0.52113904372905318</v>
      </c>
      <c r="E132" s="21">
        <f>+'[8]อัตราการใช้น้ำรายเดือน-กศผ'!AE46</f>
        <v>0.47990922881366471</v>
      </c>
      <c r="F132" s="21">
        <f>+'[8]อัตราการใช้น้ำรายเดือน-กศผ'!AF46</f>
        <v>0.5029997954378328</v>
      </c>
      <c r="G132" s="21">
        <f>+'[8]อัตราการใช้น้ำรายเดือน-กศผ'!AG46</f>
        <v>0.52652303501671871</v>
      </c>
      <c r="H132" s="21">
        <f>+'[8]อัตราการใช้น้ำรายเดือน-กศผ'!AH46</f>
        <v>0.47876646788898874</v>
      </c>
      <c r="I132" s="21">
        <f>+'[8]อัตราการใช้น้ำรายเดือน-กศผ'!AI46</f>
        <v>0.55764514143129418</v>
      </c>
      <c r="J132" s="21">
        <f>+'[8]อัตราการใช้น้ำรายเดือน-กศผ'!AJ46</f>
        <v>0.61495795892634331</v>
      </c>
      <c r="K132" s="21">
        <f>+'[8]อัตราการใช้น้ำรายเดือน-กศผ'!AK46</f>
        <v>0.54009157295633681</v>
      </c>
      <c r="L132" s="21">
        <f>+'[8]อัตราการใช้น้ำรายเดือน-กศผ'!AL46</f>
        <v>0.51162656150851571</v>
      </c>
      <c r="M132" s="21">
        <f>+'[8]อัตราการใช้น้ำรายเดือน-กศผ'!AM46</f>
        <v>0.48551591846054931</v>
      </c>
      <c r="N132" s="21">
        <f>+'[8]อัตราการใช้น้ำรายเดือน-กศผ'!AN46</f>
        <v>0.50631266604996905</v>
      </c>
      <c r="O132" s="22">
        <f>+'[8]อัตราการใช้น้ำรายเดือน-กศผ'!AO46</f>
        <v>0.51551522076532608</v>
      </c>
      <c r="Q132" s="10">
        <v>1014</v>
      </c>
      <c r="R132" s="10" t="s">
        <v>23</v>
      </c>
      <c r="S132" s="21">
        <f>+'[8]อัตราการใช้น้ำสะสม-กศผ'!AC46</f>
        <v>0.46775616821858845</v>
      </c>
      <c r="T132" s="21">
        <f>+'[8]อัตราการใช้น้ำสะสม-กศผ'!AD46</f>
        <v>0.49413041367572175</v>
      </c>
      <c r="U132" s="21">
        <f>+'[8]อัตราการใช้น้ำสะสม-กศผ'!AE46</f>
        <v>0.48908910113908394</v>
      </c>
      <c r="V132" s="21">
        <f>+'[8]อัตราการใช้น้ำสะสม-กศผ'!AF46</f>
        <v>0.49245996493701372</v>
      </c>
      <c r="W132" s="21">
        <f>+'[8]อัตราการใช้น้ำสะสม-กศผ'!AG46</f>
        <v>0.49879709212611784</v>
      </c>
      <c r="X132" s="21">
        <f>+'[8]อัตราการใช้น้ำสะสม-กศผ'!AH46</f>
        <v>0.49541443410749914</v>
      </c>
      <c r="Y132" s="21">
        <f>+'[8]อัตราการใช้น้ำสะสม-กศผ'!AI46</f>
        <v>0.50439370202899836</v>
      </c>
      <c r="Z132" s="21">
        <f>+'[8]อัตราการใช้น้ำสะสม-กศผ'!AJ46</f>
        <v>0.51883598204768711</v>
      </c>
      <c r="AA132" s="21">
        <f>+'[8]อัตราการใช้น้ำสะสม-กศผ'!AK46</f>
        <v>0.52139817140022526</v>
      </c>
      <c r="AB132" s="21">
        <f>+'[8]อัตราการใช้น้ำสะสม-กศผ'!AL46</f>
        <v>0.52030545911500103</v>
      </c>
      <c r="AC132" s="21">
        <f>+'[8]อัตราการใช้น้ำสะสม-กศผ'!AM46</f>
        <v>0.51653847527334551</v>
      </c>
      <c r="AD132" s="21">
        <f>+'[8]อัตราการใช้น้ำสะสม-กศผ'!AO46</f>
        <v>0.51551522076532608</v>
      </c>
      <c r="AE132" s="317"/>
      <c r="AF132" s="317"/>
      <c r="AH132" s="318"/>
    </row>
    <row r="133" spans="1:34" x14ac:dyDescent="0.2">
      <c r="A133" s="10">
        <v>1015</v>
      </c>
      <c r="B133" s="10" t="s">
        <v>24</v>
      </c>
      <c r="C133" s="21">
        <f>+'[8]อัตราการใช้น้ำรายเดือน-กศผ'!AC47</f>
        <v>0.41094630791503911</v>
      </c>
      <c r="D133" s="21">
        <f>+'[8]อัตราการใช้น้ำรายเดือน-กศผ'!AD47</f>
        <v>0.44586569601436687</v>
      </c>
      <c r="E133" s="21">
        <f>+'[8]อัตราการใช้น้ำรายเดือน-กศผ'!AE47</f>
        <v>0.42429129073631933</v>
      </c>
      <c r="F133" s="21">
        <f>+'[8]อัตราการใช้น้ำรายเดือน-กศผ'!AF47</f>
        <v>0.46284290284531499</v>
      </c>
      <c r="G133" s="21">
        <f>+'[8]อัตราการใช้น้ำรายเดือน-กศผ'!AG47</f>
        <v>0.48406948973552222</v>
      </c>
      <c r="H133" s="21">
        <f>+'[8]อัตราการใช้น้ำรายเดือน-กศผ'!AH47</f>
        <v>0.44318924862358811</v>
      </c>
      <c r="I133" s="21">
        <f>+'[8]อัตราการใช้น้ำรายเดือน-กศผ'!AI47</f>
        <v>0.53058237452378898</v>
      </c>
      <c r="J133" s="21">
        <f>+'[8]อัตราการใช้น้ำรายเดือน-กศผ'!AJ47</f>
        <v>0.56041316086499715</v>
      </c>
      <c r="K133" s="21">
        <f>+'[8]อัตราการใช้น้ำรายเดือน-กศผ'!AK47</f>
        <v>0.48247835519873228</v>
      </c>
      <c r="L133" s="21">
        <f>+'[8]อัตราการใช้น้ำรายเดือน-กศผ'!AL47</f>
        <v>0.41928586975857635</v>
      </c>
      <c r="M133" s="21">
        <f>+'[8]อัตราการใช้น้ำรายเดือน-กศผ'!AM47</f>
        <v>0.43013382471151862</v>
      </c>
      <c r="N133" s="21">
        <f>+'[8]อัตราการใช้น้ำรายเดือน-กศผ'!AN47</f>
        <v>0.43984804018371371</v>
      </c>
      <c r="O133" s="22">
        <f>+'[8]อัตราการใช้น้ำรายเดือน-กศผ'!AO47</f>
        <v>0.46027525180247236</v>
      </c>
      <c r="Q133" s="10">
        <v>1015</v>
      </c>
      <c r="R133" s="10" t="s">
        <v>24</v>
      </c>
      <c r="S133" s="21">
        <f>+'[8]อัตราการใช้น้ำสะสม-กศผ'!AC47</f>
        <v>0.41094630791503911</v>
      </c>
      <c r="T133" s="21">
        <f>+'[8]อัตราการใช้น้ำสะสม-กศผ'!AD47</f>
        <v>0.42808480178198965</v>
      </c>
      <c r="U133" s="21">
        <f>+'[8]อัตราการใช้น้ำสะสม-กศผ'!AE47</f>
        <v>0.42679898992069926</v>
      </c>
      <c r="V133" s="21">
        <f>+'[8]อัตราการใช้น้ำสะสม-กศผ'!AF47</f>
        <v>0.43585879910208258</v>
      </c>
      <c r="W133" s="21">
        <f>+'[8]อัตราการใช้น้ำสะสม-กศผ'!AG47</f>
        <v>0.44472474023369812</v>
      </c>
      <c r="X133" s="21">
        <f>+'[8]อัตราการใช้น้ำสะสม-กศผ'!AH47</f>
        <v>0.44415031056502358</v>
      </c>
      <c r="Y133" s="21">
        <f>+'[8]อัตราการใช้น้ำสะสม-กศผ'!AI47</f>
        <v>0.45647270494534303</v>
      </c>
      <c r="Z133" s="21">
        <f>+'[8]อัตราการใช้น้ำสะสม-กศผ'!AJ47</f>
        <v>0.46950795089296404</v>
      </c>
      <c r="AA133" s="21">
        <f>+'[8]อัตราการใช้น้ำสะสม-กศผ'!AK47</f>
        <v>0.47045473717230002</v>
      </c>
      <c r="AB133" s="21">
        <f>+'[8]อัตราการใช้น้ำสะสม-กศผ'!AL47</f>
        <v>0.46528268000769152</v>
      </c>
      <c r="AC133" s="21">
        <f>+'[8]อัตราการใช้น้ำสะสม-กศผ'!AM47</f>
        <v>0.46200483948099408</v>
      </c>
      <c r="AD133" s="21">
        <f>+'[8]อัตราการใช้น้ำสะสม-กศผ'!AO47</f>
        <v>0.46027525180247236</v>
      </c>
      <c r="AE133" s="317"/>
      <c r="AF133" s="317"/>
      <c r="AH133" s="318"/>
    </row>
    <row r="134" spans="1:34" x14ac:dyDescent="0.2">
      <c r="A134" s="10">
        <v>1016</v>
      </c>
      <c r="B134" s="10" t="s">
        <v>25</v>
      </c>
      <c r="C134" s="21">
        <f>+'[8]อัตราการใช้น้ำรายเดือน-กศผ'!AC48</f>
        <v>0.52911223375878069</v>
      </c>
      <c r="D134" s="21">
        <f>+'[8]อัตราการใช้น้ำรายเดือน-กศผ'!AD48</f>
        <v>0.561612361001538</v>
      </c>
      <c r="E134" s="21">
        <f>+'[8]อัตราการใช้น้ำรายเดือน-กศผ'!AE48</f>
        <v>0.54446212585344478</v>
      </c>
      <c r="F134" s="21">
        <f>+'[8]อัตราการใช้น้ำรายเดือน-กศผ'!AF48</f>
        <v>0.55630760427116843</v>
      </c>
      <c r="G134" s="21">
        <f>+'[8]อัตราการใช้น้ำรายเดือน-กศผ'!AG48</f>
        <v>0.60044420812896315</v>
      </c>
      <c r="H134" s="21">
        <f>+'[8]อัตราการใช้น้ำรายเดือน-กศผ'!AH48</f>
        <v>0.51564086969805534</v>
      </c>
      <c r="I134" s="21">
        <f>+'[8]อัตราการใช้น้ำรายเดือน-กศผ'!AI48</f>
        <v>0.62034936683533104</v>
      </c>
      <c r="J134" s="21">
        <f>+'[8]อัตราการใช้น้ำรายเดือน-กศผ'!AJ48</f>
        <v>0.60948423024440013</v>
      </c>
      <c r="K134" s="21">
        <f>+'[8]อัตราการใช้น้ำรายเดือน-กศผ'!AK48</f>
        <v>0.60661593076081599</v>
      </c>
      <c r="L134" s="21">
        <f>+'[8]อัตราการใช้น้ำรายเดือน-กศผ'!AL48</f>
        <v>0.55055269258549233</v>
      </c>
      <c r="M134" s="21">
        <f>+'[8]อัตราการใช้น้ำรายเดือน-กศผ'!AM48</f>
        <v>0.53251658101985666</v>
      </c>
      <c r="N134" s="21">
        <f>+'[8]อัตราการใช้น้ำรายเดือน-กศผ'!AN48</f>
        <v>0.55495363876253734</v>
      </c>
      <c r="O134" s="22">
        <f>+'[8]อัตราการใช้น้ำรายเดือน-กศผ'!AO48</f>
        <v>0.56435984662149064</v>
      </c>
      <c r="Q134" s="10">
        <v>1016</v>
      </c>
      <c r="R134" s="10" t="s">
        <v>25</v>
      </c>
      <c r="S134" s="21">
        <f>+'[8]อัตราการใช้น้ำสะสม-กศผ'!AC48</f>
        <v>0.52911223375878069</v>
      </c>
      <c r="T134" s="21">
        <f>+'[8]อัตราการใช้น้ำสะสม-กศผ'!AD48</f>
        <v>0.54509528216833714</v>
      </c>
      <c r="U134" s="21">
        <f>+'[8]อัตราการใช้น้ำสะสม-กศผ'!AE48</f>
        <v>0.54491602018573138</v>
      </c>
      <c r="V134" s="21">
        <f>+'[8]อัตราการใช้น้ำสะสม-กศผ'!AF48</f>
        <v>0.54774825688234641</v>
      </c>
      <c r="W134" s="21">
        <f>+'[8]อัตราการใช้น้ำสะสม-กศผ'!AG48</f>
        <v>0.55752743880185607</v>
      </c>
      <c r="X134" s="21">
        <f>+'[8]อัตราการใช้น้ำสะสม-กศผ'!AH48</f>
        <v>0.55029276656119064</v>
      </c>
      <c r="Y134" s="21">
        <f>+'[8]อัตราการใช้น้ำสะสม-กศผ'!AI48</f>
        <v>0.55995268098295126</v>
      </c>
      <c r="Z134" s="21">
        <f>+'[8]อัตราการใช้น้ำสะสม-กศผ'!AJ48</f>
        <v>0.56633019598739331</v>
      </c>
      <c r="AA134" s="21">
        <f>+'[8]อัตราการใช้น้ำสะสม-กศผ'!AK48</f>
        <v>0.5707249310409821</v>
      </c>
      <c r="AB134" s="21">
        <f>+'[8]อัตราการใช้น้ำสะสม-กศผ'!AL48</f>
        <v>0.56859492193305217</v>
      </c>
      <c r="AC134" s="21">
        <f>+'[8]อัตราการใช้น้ำสะสม-กศผ'!AM48</f>
        <v>0.56517218372181977</v>
      </c>
      <c r="AD134" s="21">
        <f>+'[8]อัตราการใช้น้ำสะสม-กศผ'!AO48</f>
        <v>0.56435984662149064</v>
      </c>
      <c r="AE134" s="317"/>
      <c r="AF134" s="317"/>
      <c r="AH134" s="318"/>
    </row>
    <row r="135" spans="1:34" x14ac:dyDescent="0.2">
      <c r="A135" s="10">
        <v>1017</v>
      </c>
      <c r="B135" s="10" t="s">
        <v>26</v>
      </c>
      <c r="C135" s="21">
        <f>+'[8]อัตราการใช้น้ำรายเดือน-กศผ'!AC49</f>
        <v>0.45844994383377324</v>
      </c>
      <c r="D135" s="21">
        <f>+'[8]อัตราการใช้น้ำรายเดือน-กศผ'!AD49</f>
        <v>0.47797230422172732</v>
      </c>
      <c r="E135" s="21">
        <f>+'[8]อัตราการใช้น้ำรายเดือน-กศผ'!AE49</f>
        <v>0.46234786027875202</v>
      </c>
      <c r="F135" s="21">
        <f>+'[8]อัตราการใช้น้ำรายเดือน-กศผ'!AF49</f>
        <v>0.47472226563607728</v>
      </c>
      <c r="G135" s="21">
        <f>+'[8]อัตราการใช้น้ำรายเดือน-กศผ'!AG49</f>
        <v>0.49247997574304198</v>
      </c>
      <c r="H135" s="21">
        <f>+'[8]อัตราการใช้น้ำรายเดือน-กศผ'!AH49</f>
        <v>0.45888933910582447</v>
      </c>
      <c r="I135" s="21">
        <f>+'[8]อัตราการใช้น้ำรายเดือน-กศผ'!AI49</f>
        <v>0.55742423139786068</v>
      </c>
      <c r="J135" s="21">
        <f>+'[8]อัตราการใช้น้ำรายเดือน-กศผ'!AJ49</f>
        <v>0.55536184168635616</v>
      </c>
      <c r="K135" s="21">
        <f>+'[8]อัตราการใช้น้ำรายเดือน-กศผ'!AK49</f>
        <v>0.52644940636226556</v>
      </c>
      <c r="L135" s="21">
        <f>+'[8]อัตราการใช้น้ำรายเดือน-กศผ'!AL49</f>
        <v>0.47956651081038065</v>
      </c>
      <c r="M135" s="21">
        <f>+'[8]อัตราการใช้น้ำรายเดือน-กศผ'!AM49</f>
        <v>0.46424761957298655</v>
      </c>
      <c r="N135" s="21">
        <f>+'[8]อัตราการใช้น้ำรายเดือน-กศผ'!AN49</f>
        <v>0.47605280092382624</v>
      </c>
      <c r="O135" s="22">
        <f>+'[8]อัตราการใช้น้ำรายเดือน-กศผ'!AO49</f>
        <v>0.4903769908881338</v>
      </c>
      <c r="Q135" s="10">
        <v>1017</v>
      </c>
      <c r="R135" s="10" t="s">
        <v>26</v>
      </c>
      <c r="S135" s="21">
        <f>+'[8]อัตราการใช้น้ำสะสม-กศผ'!AC49</f>
        <v>0.45844994383377324</v>
      </c>
      <c r="T135" s="21">
        <f>+'[8]อัตราการใช้น้ำสะสม-กศผ'!AD49</f>
        <v>0.46794836607657952</v>
      </c>
      <c r="U135" s="21">
        <f>+'[8]อัตราการใช้น้ำสะสม-กศผ'!AE49</f>
        <v>0.46601371232536726</v>
      </c>
      <c r="V135" s="21">
        <f>+'[8]อัตราการใช้น้ำสะสม-กศผ'!AF49</f>
        <v>0.46819337866676436</v>
      </c>
      <c r="W135" s="21">
        <f>+'[8]อัตราการใช้น้ำสะสม-กศผ'!AG49</f>
        <v>0.47250215060309481</v>
      </c>
      <c r="X135" s="21">
        <f>+'[8]อัตราการใช้น้ำสะสม-กศผ'!AH49</f>
        <v>0.46980939045725445</v>
      </c>
      <c r="Y135" s="21">
        <f>+'[8]อัตราการใช้น้ำสะสม-กศผ'!AI49</f>
        <v>0.48241358307788029</v>
      </c>
      <c r="Z135" s="21">
        <f>+'[8]อัตราการใช้น้ำสะสม-กศผ'!AJ49</f>
        <v>0.49170266527873863</v>
      </c>
      <c r="AA135" s="21">
        <f>+'[8]อัตราการใช้น้ำสะสม-กศผ'!AK49</f>
        <v>0.49557065511740878</v>
      </c>
      <c r="AB135" s="21">
        <f>+'[8]อัตราการใช้น้ำสะสม-กศผ'!AL49</f>
        <v>0.49416824154628891</v>
      </c>
      <c r="AC135" s="21">
        <f>+'[8]อัตราการใช้น้ำสะสม-กศผ'!AM49</f>
        <v>0.49160114090729762</v>
      </c>
      <c r="AD135" s="21">
        <f>+'[8]อัตราการใช้น้ำสะสม-กศผ'!AO49</f>
        <v>0.4903769908881338</v>
      </c>
      <c r="AE135" s="317"/>
      <c r="AF135" s="317"/>
      <c r="AH135" s="318"/>
    </row>
    <row r="136" spans="1:34" x14ac:dyDescent="0.2">
      <c r="A136" s="10">
        <v>1018</v>
      </c>
      <c r="B136" s="10" t="s">
        <v>27</v>
      </c>
      <c r="C136" s="21">
        <f>+'[8]อัตราการใช้น้ำรายเดือน-กศผ'!AC50</f>
        <v>0.46505015890504198</v>
      </c>
      <c r="D136" s="21">
        <f>+'[8]อัตราการใช้น้ำรายเดือน-กศผ'!AD50</f>
        <v>0.48616403518995038</v>
      </c>
      <c r="E136" s="21">
        <f>+'[8]อัตราการใช้น้ำรายเดือน-กศผ'!AE50</f>
        <v>0.48309285568517857</v>
      </c>
      <c r="F136" s="21">
        <f>+'[8]อัตราการใช้น้ำรายเดือน-กศผ'!AF50</f>
        <v>0.48177810704383528</v>
      </c>
      <c r="G136" s="21">
        <f>+'[8]อัตราการใช้น้ำรายเดือน-กศผ'!AG50</f>
        <v>0.52042963901000439</v>
      </c>
      <c r="H136" s="21">
        <f>+'[8]อัตราการใช้น้ำรายเดือน-กศผ'!AH50</f>
        <v>0.46728651748936961</v>
      </c>
      <c r="I136" s="21">
        <f>+'[8]อัตราการใช้น้ำรายเดือน-กศผ'!AI50</f>
        <v>0.55237924545453654</v>
      </c>
      <c r="J136" s="21">
        <f>+'[8]อัตราการใช้น้ำรายเดือน-กศผ'!AJ50</f>
        <v>0.55581391031826632</v>
      </c>
      <c r="K136" s="21">
        <f>+'[8]อัตราการใช้น้ำรายเดือน-กศผ'!AK50</f>
        <v>0.5179039684614114</v>
      </c>
      <c r="L136" s="21">
        <f>+'[8]อัตราการใช้น้ำรายเดือน-กศผ'!AL50</f>
        <v>0.47923919180908531</v>
      </c>
      <c r="M136" s="21">
        <f>+'[8]อัตราการใช้น้ำรายเดือน-กศผ'!AM50</f>
        <v>0.45596237537687795</v>
      </c>
      <c r="N136" s="21">
        <f>+'[8]อัตราการใช้น้ำรายเดือน-กศผ'!AN50</f>
        <v>0.49066564186249267</v>
      </c>
      <c r="O136" s="22">
        <f>+'[8]อัตราการใช้น้ำรายเดือน-กศผ'!AO50</f>
        <v>0.49578670440336647</v>
      </c>
      <c r="Q136" s="10">
        <v>1018</v>
      </c>
      <c r="R136" s="10" t="s">
        <v>27</v>
      </c>
      <c r="S136" s="21">
        <f>+'[8]อัตราการใช้น้ำสะสม-กศผ'!AC50</f>
        <v>0.46505015890504198</v>
      </c>
      <c r="T136" s="21">
        <f>+'[8]อัตราการใช้น้ำสะสม-กศผ'!AD50</f>
        <v>0.47528597382571813</v>
      </c>
      <c r="U136" s="21">
        <f>+'[8]อัตราการใช้น้ำสะสม-กศผ'!AE50</f>
        <v>0.47791712597949848</v>
      </c>
      <c r="V136" s="21">
        <f>+'[8]อัตราการใช้น้ำสะสม-กศผ'!AF50</f>
        <v>0.47879951472181204</v>
      </c>
      <c r="W136" s="21">
        <f>+'[8]อัตราการใช้น้ำสะสม-กศผ'!AG50</f>
        <v>0.48615544866426091</v>
      </c>
      <c r="X136" s="21">
        <f>+'[8]อัตราการใช้น้ำสะสม-กศผ'!AH50</f>
        <v>0.48248140707501325</v>
      </c>
      <c r="Y136" s="21">
        <f>+'[8]อัตราการใช้น้ำสะสม-กศผ'!AI50</f>
        <v>0.49201350323142418</v>
      </c>
      <c r="Z136" s="21">
        <f>+'[8]อัตราการใช้น้ำสะสม-กศผ'!AJ50</f>
        <v>0.49986967347669276</v>
      </c>
      <c r="AA136" s="21">
        <f>+'[8]อัตราการใช้น้ำสะสม-กศผ'!AK50</f>
        <v>0.50198312302993864</v>
      </c>
      <c r="AB136" s="21">
        <f>+'[8]อัตราการใช้น้ำสะสม-กศผ'!AL50</f>
        <v>0.499812017756257</v>
      </c>
      <c r="AC136" s="21">
        <f>+'[8]อัตราการใช้น้ำสะสม-กศผ'!AM50</f>
        <v>0.49598593045467793</v>
      </c>
      <c r="AD136" s="21">
        <f>+'[8]อัตราการใช้น้ำสะสม-กศผ'!AO50</f>
        <v>0.49578670440336647</v>
      </c>
      <c r="AE136" s="317"/>
      <c r="AF136" s="317"/>
      <c r="AH136" s="318"/>
    </row>
    <row r="137" spans="1:34" x14ac:dyDescent="0.2">
      <c r="A137" s="10">
        <v>1019</v>
      </c>
      <c r="B137" s="10" t="s">
        <v>28</v>
      </c>
      <c r="C137" s="21">
        <f>+'[8]อัตราการใช้น้ำรายเดือน-กศผ'!AC51</f>
        <v>0.59216034529705619</v>
      </c>
      <c r="D137" s="21">
        <f>+'[8]อัตราการใช้น้ำรายเดือน-กศผ'!AD51</f>
        <v>0.63966813267752909</v>
      </c>
      <c r="E137" s="21">
        <f>+'[8]อัตราการใช้น้ำรายเดือน-กศผ'!AE51</f>
        <v>0.6156392082718215</v>
      </c>
      <c r="F137" s="21">
        <f>+'[8]อัตราการใช้น้ำรายเดือน-กศผ'!AF51</f>
        <v>0.63663254330154395</v>
      </c>
      <c r="G137" s="21">
        <f>+'[8]อัตราการใช้น้ำรายเดือน-กศผ'!AG51</f>
        <v>0.66768927758757168</v>
      </c>
      <c r="H137" s="21">
        <f>+'[8]อัตราการใช้น้ำรายเดือน-กศผ'!AH51</f>
        <v>0.58476175520411133</v>
      </c>
      <c r="I137" s="21">
        <f>+'[8]อัตราการใช้น้ำรายเดือน-กศผ'!AI51</f>
        <v>0.69769616328695439</v>
      </c>
      <c r="J137" s="21">
        <f>+'[8]อัตราการใช้น้ำรายเดือน-กศผ'!AJ51</f>
        <v>0.64176535881148733</v>
      </c>
      <c r="K137" s="21">
        <f>+'[8]อัตราการใช้น้ำรายเดือน-กศผ'!AK51</f>
        <v>0.67275227554098427</v>
      </c>
      <c r="L137" s="21">
        <f>+'[8]อัตราการใช้น้ำรายเดือน-กศผ'!AL51</f>
        <v>0.63095477327319094</v>
      </c>
      <c r="M137" s="21">
        <f>+'[8]อัตราการใช้น้ำรายเดือน-กศผ'!AM51</f>
        <v>0.59945513954240015</v>
      </c>
      <c r="N137" s="21">
        <f>+'[8]อัตราการใช้น้ำรายเดือน-กศผ'!AN51</f>
        <v>0.64602412007948817</v>
      </c>
      <c r="O137" s="22">
        <f>+'[8]อัตราการใช้น้ำรายเดือน-กศผ'!AO51</f>
        <v>0.63459129805235615</v>
      </c>
      <c r="Q137" s="10">
        <v>1019</v>
      </c>
      <c r="R137" s="10" t="s">
        <v>28</v>
      </c>
      <c r="S137" s="21">
        <f>+'[8]อัตราการใช้น้ำสะสม-กศผ'!AC51</f>
        <v>0.59216034529705619</v>
      </c>
      <c r="T137" s="21">
        <f>+'[8]อัตราการใช้น้ำสะสม-กศผ'!AD51</f>
        <v>0.61532200057705899</v>
      </c>
      <c r="U137" s="21">
        <f>+'[8]อัตราการใช้น้ำสะสม-กศผ'!AE51</f>
        <v>0.61546925098219973</v>
      </c>
      <c r="V137" s="21">
        <f>+'[8]อัตราการใช้น้ำสะสม-กศผ'!AF51</f>
        <v>0.62057845547687684</v>
      </c>
      <c r="W137" s="21">
        <f>+'[8]อัตราการใช้น้ำสะสม-กศผ'!AG51</f>
        <v>0.62916349082334577</v>
      </c>
      <c r="X137" s="21">
        <f>+'[8]อัตราการใช้น้ำสะสม-กศผ'!AH51</f>
        <v>0.62147092433771178</v>
      </c>
      <c r="Y137" s="21">
        <f>+'[8]อัตราการใช้น้ำสะสม-กศผ'!AI51</f>
        <v>0.63242393870320779</v>
      </c>
      <c r="Z137" s="21">
        <f>+'[8]อัตราการใช้น้ำสะสม-กศผ'!AJ51</f>
        <v>0.6335227195893175</v>
      </c>
      <c r="AA137" s="21">
        <f>+'[8]อัตราการใช้น้ำสะสม-กศผ'!AK51</f>
        <v>0.63776070265820806</v>
      </c>
      <c r="AB137" s="21">
        <f>+'[8]อัตราการใช้น้ำสะสม-กศผ'!AL51</f>
        <v>0.63726115559743501</v>
      </c>
      <c r="AC137" s="21">
        <f>+'[8]อัตราการใช้น้ำสะสม-กศผ'!AM51</f>
        <v>0.63396382933533613</v>
      </c>
      <c r="AD137" s="21">
        <f>+'[8]อัตราการใช้น้ำสะสม-กศผ'!AO51</f>
        <v>0.63459129805235615</v>
      </c>
      <c r="AE137" s="317"/>
      <c r="AF137" s="317"/>
      <c r="AH137" s="318"/>
    </row>
    <row r="138" spans="1:34" x14ac:dyDescent="0.2">
      <c r="A138" s="10">
        <v>1020</v>
      </c>
      <c r="B138" s="10" t="s">
        <v>29</v>
      </c>
      <c r="C138" s="21">
        <f>+'[8]อัตราการใช้น้ำรายเดือน-กศผ'!AC52</f>
        <v>0.48772650411491153</v>
      </c>
      <c r="D138" s="21">
        <f>+'[8]อัตราการใช้น้ำรายเดือน-กศผ'!AD52</f>
        <v>0.50991575854608251</v>
      </c>
      <c r="E138" s="21">
        <f>+'[8]อัตราการใช้น้ำรายเดือน-กศผ'!AE52</f>
        <v>0.49248418271702188</v>
      </c>
      <c r="F138" s="21">
        <f>+'[8]อัตราการใช้น้ำรายเดือน-กศผ'!AF52</f>
        <v>0.54133892316208121</v>
      </c>
      <c r="G138" s="21">
        <f>+'[8]อัตราการใช้น้ำรายเดือน-กศผ'!AG52</f>
        <v>0.52530331131695907</v>
      </c>
      <c r="H138" s="21">
        <f>+'[8]อัตราการใช้น้ำรายเดือน-กศผ'!AH52</f>
        <v>0.48147379815980923</v>
      </c>
      <c r="I138" s="21">
        <f>+'[8]อัตราการใช้น้ำรายเดือน-กศผ'!AI52</f>
        <v>0.55486604238048853</v>
      </c>
      <c r="J138" s="21">
        <f>+'[8]อัตราการใช้น้ำรายเดือน-กศผ'!AJ52</f>
        <v>0.53529513362845627</v>
      </c>
      <c r="K138" s="21">
        <f>+'[8]อัตราการใช้น้ำรายเดือน-กศผ'!AK52</f>
        <v>0.57349940467264093</v>
      </c>
      <c r="L138" s="21">
        <f>+'[8]อัตราการใช้น้ำรายเดือน-กศผ'!AL52</f>
        <v>0.52304118573251579</v>
      </c>
      <c r="M138" s="21">
        <f>+'[8]อัตราการใช้น้ำรายเดือน-กศผ'!AM52</f>
        <v>0.47718146946572398</v>
      </c>
      <c r="N138" s="21">
        <f>+'[8]อัตราการใช้น้ำรายเดือน-กศผ'!AN52</f>
        <v>0.52866340553288482</v>
      </c>
      <c r="O138" s="22">
        <f>+'[8]อัตราการใช้น้ำรายเดือน-กศผ'!AO52</f>
        <v>0.51723780386165663</v>
      </c>
      <c r="Q138" s="10">
        <v>1020</v>
      </c>
      <c r="R138" s="10" t="s">
        <v>29</v>
      </c>
      <c r="S138" s="21">
        <f>+'[8]อัตราการใช้น้ำสะสม-กศผ'!AC52</f>
        <v>0.48772650411491153</v>
      </c>
      <c r="T138" s="21">
        <f>+'[8]อัตราการใช้น้ำสะสม-กศผ'!AD52</f>
        <v>0.49860040702224956</v>
      </c>
      <c r="U138" s="21">
        <f>+'[8]อัตราการใช้น้ำสะสม-กศผ'!AE52</f>
        <v>0.49663209561775085</v>
      </c>
      <c r="V138" s="21">
        <f>+'[8]อัตราการใช้น้ำสะสม-กศผ'!AF52</f>
        <v>0.50763526175238904</v>
      </c>
      <c r="W138" s="21">
        <f>+'[8]อัตราการใช้น้ำสะสม-กศผ'!AG52</f>
        <v>0.51106710133821587</v>
      </c>
      <c r="X138" s="21">
        <f>+'[8]อัตราการใช้น้ำสะสม-กศผ'!AH52</f>
        <v>0.50618061809232939</v>
      </c>
      <c r="Y138" s="21">
        <f>+'[8]อัตราการใช้น้ำสะสม-กศผ'!AI52</f>
        <v>0.51289335344052334</v>
      </c>
      <c r="Z138" s="21">
        <f>+'[8]อัตราการใช้น้ำสะสม-กศผ'!AJ52</f>
        <v>0.51541928470400966</v>
      </c>
      <c r="AA138" s="21">
        <f>+'[8]อัตราการใช้น้ำสะสม-กศผ'!AK52</f>
        <v>0.52131850060541296</v>
      </c>
      <c r="AB138" s="21">
        <f>+'[8]อัตราการใช้น้ำสะสม-กศผ'!AL52</f>
        <v>0.52130090630766335</v>
      </c>
      <c r="AC138" s="21">
        <f>+'[8]อัตราการใช้น้ำสะสม-กศผ'!AM52</f>
        <v>0.51690711856214078</v>
      </c>
      <c r="AD138" s="21">
        <f>+'[8]อัตราการใช้น้ำสะสม-กศผ'!AO52</f>
        <v>0.51723780386165663</v>
      </c>
      <c r="AE138" s="317"/>
      <c r="AF138" s="317"/>
      <c r="AH138" s="318"/>
    </row>
    <row r="139" spans="1:34" x14ac:dyDescent="0.2">
      <c r="A139" s="10">
        <v>1021</v>
      </c>
      <c r="B139" s="10" t="s">
        <v>30</v>
      </c>
      <c r="C139" s="21">
        <f>+'[8]อัตราการใช้น้ำรายเดือน-กศผ'!AC53</f>
        <v>0.55100847963610555</v>
      </c>
      <c r="D139" s="21">
        <f>+'[8]อัตราการใช้น้ำรายเดือน-กศผ'!AD53</f>
        <v>0.58264793181601005</v>
      </c>
      <c r="E139" s="21">
        <f>+'[8]อัตราการใช้น้ำรายเดือน-กศผ'!AE53</f>
        <v>0.55139950248750269</v>
      </c>
      <c r="F139" s="21">
        <f>+'[8]อัตราการใช้น้ำรายเดือน-กศผ'!AF53</f>
        <v>0.55861284696379587</v>
      </c>
      <c r="G139" s="21">
        <f>+'[8]อัตราการใช้น้ำรายเดือน-กศผ'!AG53</f>
        <v>0.60952425081818595</v>
      </c>
      <c r="H139" s="21">
        <f>+'[8]อัตราการใช้น้ำรายเดือน-กศผ'!AH53</f>
        <v>0.53621113219261507</v>
      </c>
      <c r="I139" s="21">
        <f>+'[8]อัตราการใช้น้ำรายเดือน-กศผ'!AI53</f>
        <v>0.65047174890944859</v>
      </c>
      <c r="J139" s="21">
        <f>+'[8]อัตราการใช้น้ำรายเดือน-กศผ'!AJ53</f>
        <v>0.60921912348465768</v>
      </c>
      <c r="K139" s="21">
        <f>+'[8]อัตราการใช้น้ำรายเดือน-กศผ'!AK53</f>
        <v>0.62167628886724546</v>
      </c>
      <c r="L139" s="21">
        <f>+'[8]อัตราการใช้น้ำรายเดือน-กศผ'!AL53</f>
        <v>0.57919475202854565</v>
      </c>
      <c r="M139" s="21">
        <f>+'[8]อัตราการใช้น้ำรายเดือน-กศผ'!AM53</f>
        <v>0.55535566406175596</v>
      </c>
      <c r="N139" s="21">
        <f>+'[8]อัตราการใช้น้ำรายเดือน-กศผ'!AN53</f>
        <v>0.59770797276840715</v>
      </c>
      <c r="O139" s="22">
        <f>+'[8]อัตราการใช้น้ำรายเดือน-กศผ'!AO53</f>
        <v>0.58308477711505835</v>
      </c>
      <c r="Q139" s="10">
        <v>1021</v>
      </c>
      <c r="R139" s="10" t="s">
        <v>30</v>
      </c>
      <c r="S139" s="21">
        <f>+'[8]อัตราการใช้น้ำสะสม-กศผ'!AC53</f>
        <v>0.55100847963610555</v>
      </c>
      <c r="T139" s="21">
        <f>+'[8]อัตราการใช้น้ำสะสม-กศผ'!AD53</f>
        <v>0.56649043098327456</v>
      </c>
      <c r="U139" s="21">
        <f>+'[8]อัตราการใช้น้ำสะสม-กศผ'!AE53</f>
        <v>0.56117371820732287</v>
      </c>
      <c r="V139" s="21">
        <f>+'[8]อัตราการใช้น้ำสะสม-กศผ'!AF53</f>
        <v>0.56023161073604255</v>
      </c>
      <c r="W139" s="21">
        <f>+'[8]อัตราการใช้น้ำสะสม-กศผ'!AG53</f>
        <v>0.5692457530537951</v>
      </c>
      <c r="X139" s="21">
        <f>+'[8]อัตราการใช้น้ำสะสม-กศผ'!AH53</f>
        <v>0.56324819038569773</v>
      </c>
      <c r="Y139" s="21">
        <f>+'[8]อัตราการใช้น้ำสะสม-กศผ'!AI53</f>
        <v>0.57581470937470258</v>
      </c>
      <c r="Z139" s="21">
        <f>+'[8]อัตราการใช้น้ำสะสม-กศผ'!AJ53</f>
        <v>0.58027691742606136</v>
      </c>
      <c r="AA139" s="21">
        <f>+'[8]อัตราการใช้น้ำสะสม-กศผ'!AK53</f>
        <v>0.58491614540097026</v>
      </c>
      <c r="AB139" s="21">
        <f>+'[8]อัตราการใช้น้ำสะสม-กศผ'!AL53</f>
        <v>0.58461758367153493</v>
      </c>
      <c r="AC139" s="21">
        <f>+'[8]อัตราการใช้น้ำสะสม-กศผ'!AM53</f>
        <v>0.5818709751518043</v>
      </c>
      <c r="AD139" s="21">
        <f>+'[8]อัตราการใช้น้ำสะสม-กศผ'!AO53</f>
        <v>0.58308477711505835</v>
      </c>
      <c r="AE139" s="317"/>
      <c r="AF139" s="317"/>
      <c r="AH139" s="318"/>
    </row>
    <row r="140" spans="1:34" x14ac:dyDescent="0.2">
      <c r="A140" s="10">
        <v>1022</v>
      </c>
      <c r="B140" s="10" t="s">
        <v>31</v>
      </c>
      <c r="C140" s="21">
        <f>+'[8]อัตราการใช้น้ำรายเดือน-กศผ'!AC54</f>
        <v>0.41521530976797594</v>
      </c>
      <c r="D140" s="21">
        <f>+'[8]อัตราการใช้น้ำรายเดือน-กศผ'!AD54</f>
        <v>0.45457598484984413</v>
      </c>
      <c r="E140" s="21">
        <f>+'[8]อัตราการใช้น้ำรายเดือน-กศผ'!AE54</f>
        <v>0.41178778442556896</v>
      </c>
      <c r="F140" s="21">
        <f>+'[8]อัตราการใช้น้ำรายเดือน-กศผ'!AF54</f>
        <v>0.45666569664416495</v>
      </c>
      <c r="G140" s="21">
        <f>+'[8]อัตราการใช้น้ำรายเดือน-กศผ'!AG54</f>
        <v>0.46653489415778787</v>
      </c>
      <c r="H140" s="21">
        <f>+'[8]อัตราการใช้น้ำรายเดือน-กศผ'!AH54</f>
        <v>0.4154788584557646</v>
      </c>
      <c r="I140" s="21">
        <f>+'[8]อัตราการใช้น้ำรายเดือน-กศผ'!AI54</f>
        <v>0.4938722879033694</v>
      </c>
      <c r="J140" s="21">
        <f>+'[8]อัตราการใช้น้ำรายเดือน-กศผ'!AJ54</f>
        <v>0.49292962833716952</v>
      </c>
      <c r="K140" s="21">
        <f>+'[8]อัตราการใช้น้ำรายเดือน-กศผ'!AK54</f>
        <v>0.48328060881418278</v>
      </c>
      <c r="L140" s="21">
        <f>+'[8]อัตราการใช้น้ำรายเดือน-กศผ'!AL54</f>
        <v>0.45141811682926003</v>
      </c>
      <c r="M140" s="21">
        <f>+'[8]อัตราการใช้น้ำรายเดือน-กศผ'!AM54</f>
        <v>0.43053627649724391</v>
      </c>
      <c r="N140" s="21">
        <f>+'[8]อัตราการใช้น้ำรายเดือน-กศผ'!AN54</f>
        <v>0.45644179656949629</v>
      </c>
      <c r="O140" s="22">
        <f>+'[8]อัตราการใช้น้ำรายเดือน-กศผ'!AO54</f>
        <v>0.45249150113934961</v>
      </c>
      <c r="Q140" s="10">
        <v>1022</v>
      </c>
      <c r="R140" s="10" t="s">
        <v>31</v>
      </c>
      <c r="S140" s="21">
        <f>+'[8]อัตราการใช้น้ำสะสม-กศผ'!AC54</f>
        <v>0.41521530976797594</v>
      </c>
      <c r="T140" s="21">
        <f>+'[8]อัตราการใช้น้ำสะสม-กศผ'!AD54</f>
        <v>0.43454892402519685</v>
      </c>
      <c r="U140" s="21">
        <f>+'[8]อัตราการใช้น้ำสะสม-กศผ'!AE54</f>
        <v>0.42659826522170713</v>
      </c>
      <c r="V140" s="21">
        <f>+'[8]อัตราการใช้น้ำสะสม-กศผ'!AF54</f>
        <v>0.43371294194892335</v>
      </c>
      <c r="W140" s="21">
        <f>+'[8]อัตราการใช้น้ำสะสม-กศผ'!AG54</f>
        <v>0.44007838158668039</v>
      </c>
      <c r="X140" s="21">
        <f>+'[8]อัตราการใช้น้ำสะสม-กศผ'!AH54</f>
        <v>0.43565103573976055</v>
      </c>
      <c r="Y140" s="21">
        <f>+'[8]อัตราการใช้น้ำสะสม-กศผ'!AI54</f>
        <v>0.44419500656173039</v>
      </c>
      <c r="Z140" s="21">
        <f>+'[8]อัตราการใช้น้ำสะสม-กศผ'!AJ54</f>
        <v>0.45038125436562271</v>
      </c>
      <c r="AA140" s="21">
        <f>+'[8]อัตราการใช้น้ำสะสม-กศผ'!AK54</f>
        <v>0.45400564914900859</v>
      </c>
      <c r="AB140" s="21">
        <f>+'[8]อัตราการใช้น้ำสะสม-กศผ'!AL54</f>
        <v>0.45414334651078497</v>
      </c>
      <c r="AC140" s="21">
        <f>+'[8]อัตราการใช้น้ำสะสม-กศผ'!AM54</f>
        <v>0.45186967532634253</v>
      </c>
      <c r="AD140" s="21">
        <f>+'[8]อัตราการใช้น้ำสะสม-กศผ'!AO54</f>
        <v>0.45249150113934961</v>
      </c>
      <c r="AE140" s="317"/>
      <c r="AF140" s="317"/>
      <c r="AH140" s="318"/>
    </row>
    <row r="141" spans="1:34" x14ac:dyDescent="0.2">
      <c r="A141" s="10">
        <v>1023</v>
      </c>
      <c r="B141" s="10" t="s">
        <v>32</v>
      </c>
      <c r="C141" s="21">
        <f>+'[8]อัตราการใช้น้ำรายเดือน-กศผ'!AC55</f>
        <v>0.65434263192798914</v>
      </c>
      <c r="D141" s="21">
        <f>+'[8]อัตราการใช้น้ำรายเดือน-กศผ'!AD55</f>
        <v>0.69635056734608303</v>
      </c>
      <c r="E141" s="21">
        <f>+'[8]อัตราการใช้น้ำรายเดือน-กศผ'!AE55</f>
        <v>0.66446831179013055</v>
      </c>
      <c r="F141" s="21">
        <f>+'[8]อัตราการใช้น้ำรายเดือน-กศผ'!AF55</f>
        <v>0.68962265514484189</v>
      </c>
      <c r="G141" s="21">
        <f>+'[8]อัตราการใช้น้ำรายเดือน-กศผ'!AG55</f>
        <v>0.74889462462010403</v>
      </c>
      <c r="H141" s="21">
        <f>+'[8]อัตราการใช้น้ำรายเดือน-กศผ'!AH55</f>
        <v>0.64570684165005487</v>
      </c>
      <c r="I141" s="21">
        <f>+'[8]อัตราการใช้น้ำรายเดือน-กศผ'!AI55</f>
        <v>0.74138182660279062</v>
      </c>
      <c r="J141" s="21">
        <f>+'[8]อัตราการใช้น้ำรายเดือน-กศผ'!AJ55</f>
        <v>0.68816801552896767</v>
      </c>
      <c r="K141" s="21">
        <f>+'[8]อัตราการใช้น้ำรายเดือน-กศผ'!AK55</f>
        <v>0.72374093867401912</v>
      </c>
      <c r="L141" s="21">
        <f>+'[8]อัตราการใช้น้ำรายเดือน-กศผ'!AL55</f>
        <v>0.68879841311027645</v>
      </c>
      <c r="M141" s="21">
        <f>+'[8]อัตราการใช้น้ำรายเดือน-กศผ'!AM55</f>
        <v>0.66834310528109442</v>
      </c>
      <c r="N141" s="21">
        <f>+'[8]อัตราการใช้น้ำรายเดือน-กศผ'!AN55</f>
        <v>0.72694942206389412</v>
      </c>
      <c r="O141" s="22">
        <f>+'[8]อัตราการใช้น้ำรายเดือน-กศผ'!AO55</f>
        <v>0.69222339438496794</v>
      </c>
      <c r="Q141" s="10">
        <v>1023</v>
      </c>
      <c r="R141" s="10" t="s">
        <v>32</v>
      </c>
      <c r="S141" s="21">
        <f>+'[8]อัตราการใช้น้ำสะสม-กศผ'!AC55</f>
        <v>0.65434263192798914</v>
      </c>
      <c r="T141" s="21">
        <f>+'[8]อัตราการใช้น้ำสะสม-กศผ'!AD55</f>
        <v>0.67484082248143618</v>
      </c>
      <c r="U141" s="21">
        <f>+'[8]อัตราการใช้น้ำสะสม-กศผ'!AE55</f>
        <v>0.67107917668777761</v>
      </c>
      <c r="V141" s="21">
        <f>+'[8]อัตราการใช้น้ำสะสม-กศผ'!AF55</f>
        <v>0.67593229644030473</v>
      </c>
      <c r="W141" s="21">
        <f>+'[8]อัตราการใช้น้ำสะสม-กศผ'!AG55</f>
        <v>0.68916336535010037</v>
      </c>
      <c r="X141" s="21">
        <f>+'[8]อัตราการใช้น้ำสะสม-กศผ'!AH55</f>
        <v>0.68180326960061721</v>
      </c>
      <c r="Y141" s="21">
        <f>+'[8]อัตราการใช้น้ำสะสม-กศผ'!AI55</f>
        <v>0.69001314531087132</v>
      </c>
      <c r="Z141" s="21">
        <f>+'[8]อัตราการใช้น้ำสะสม-กศผ'!AJ55</f>
        <v>0.68944354348207559</v>
      </c>
      <c r="AA141" s="21">
        <f>+'[8]อัตราการใช้น้ำสะสม-กศผ'!AK55</f>
        <v>0.69262100916832736</v>
      </c>
      <c r="AB141" s="21">
        <f>+'[8]อัตราการใช้น้ำสะสม-กศผ'!AL55</f>
        <v>0.69215467719955737</v>
      </c>
      <c r="AC141" s="21">
        <f>+'[8]อัตราการใช้น้ำสะสม-กศผ'!AM55</f>
        <v>0.68984543324802094</v>
      </c>
      <c r="AD141" s="21">
        <f>+'[8]อัตราการใช้น้ำสะสม-กศผ'!AO55</f>
        <v>0.69222339438496794</v>
      </c>
      <c r="AE141" s="317"/>
      <c r="AF141" s="317"/>
      <c r="AH141" s="318"/>
    </row>
    <row r="142" spans="1:34" x14ac:dyDescent="0.2">
      <c r="A142" s="10">
        <v>1024</v>
      </c>
      <c r="B142" s="10" t="s">
        <v>33</v>
      </c>
      <c r="C142" s="21">
        <f>+'[8]อัตราการใช้น้ำรายเดือน-กศผ'!AC56</f>
        <v>0.41730422517831256</v>
      </c>
      <c r="D142" s="21">
        <f>+'[8]อัตราการใช้น้ำรายเดือน-กศผ'!AD56</f>
        <v>0.44351383831340974</v>
      </c>
      <c r="E142" s="21">
        <f>+'[8]อัตราการใช้น้ำรายเดือน-กศผ'!AE56</f>
        <v>0.41767279029739884</v>
      </c>
      <c r="F142" s="21">
        <f>+'[8]อัตราการใช้น้ำรายเดือน-กศผ'!AF56</f>
        <v>0.43147316417791903</v>
      </c>
      <c r="G142" s="21">
        <f>+'[8]อัตราการใช้น้ำรายเดือน-กศผ'!AG56</f>
        <v>0.46319484821122997</v>
      </c>
      <c r="H142" s="21">
        <f>+'[8]อัตราการใช้น้ำรายเดือน-กศผ'!AH56</f>
        <v>0.41780027006520187</v>
      </c>
      <c r="I142" s="21">
        <f>+'[8]อัตราการใช้น้ำรายเดือน-กศผ'!AI56</f>
        <v>0.48540807294916682</v>
      </c>
      <c r="J142" s="21">
        <f>+'[8]อัตราการใช้น้ำรายเดือน-กศผ'!AJ56</f>
        <v>0.48521681388825399</v>
      </c>
      <c r="K142" s="21">
        <f>+'[8]อัตราการใช้น้ำรายเดือน-กศผ'!AK56</f>
        <v>0.47781636331444155</v>
      </c>
      <c r="L142" s="21">
        <f>+'[8]อัตราการใช้น้ำรายเดือน-กศผ'!AL56</f>
        <v>0.43452902180907749</v>
      </c>
      <c r="M142" s="21">
        <f>+'[8]อัตราการใช้น้ำรายเดือน-กศผ'!AM56</f>
        <v>0.43501690413538824</v>
      </c>
      <c r="N142" s="21">
        <f>+'[8]อัตราการใช้น้ำรายเดือน-กศผ'!AN56</f>
        <v>0.43481006689669083</v>
      </c>
      <c r="O142" s="22">
        <f>+'[8]อัตราการใช้น้ำรายเดือน-กศผ'!AO56</f>
        <v>0.4435568372987263</v>
      </c>
      <c r="Q142" s="10">
        <v>1024</v>
      </c>
      <c r="R142" s="10" t="s">
        <v>33</v>
      </c>
      <c r="S142" s="21">
        <f>+'[8]อัตราการใช้น้ำสะสม-กศผ'!AC56</f>
        <v>0.41730422517831256</v>
      </c>
      <c r="T142" s="21">
        <f>+'[8]อัตราการใช้น้ำสะสม-กศผ'!AD56</f>
        <v>0.430164631744404</v>
      </c>
      <c r="U142" s="21">
        <f>+'[8]อัตราการใช้น้ำสะสม-กศผ'!AE56</f>
        <v>0.42598549672347752</v>
      </c>
      <c r="V142" s="21">
        <f>+'[8]อัตราการใช้น้ำสะสม-กศผ'!AF56</f>
        <v>0.42773652327009198</v>
      </c>
      <c r="W142" s="21">
        <f>+'[8]อัตราการใช้น้ำสะสม-กศผ'!AG56</f>
        <v>0.43426759602276999</v>
      </c>
      <c r="X142" s="21">
        <f>+'[8]อัตราการใช้น้ำสะสม-กศผ'!AH56</f>
        <v>0.43113608564962436</v>
      </c>
      <c r="Y142" s="21">
        <f>+'[8]อัตราการใช้น้ำสะสม-กศผ'!AI56</f>
        <v>0.43900481114645717</v>
      </c>
      <c r="Z142" s="21">
        <f>+'[8]อัตราการใช้น้ำสะสม-กศผ'!AJ56</f>
        <v>0.44509563235938443</v>
      </c>
      <c r="AA142" s="21">
        <f>+'[8]อัตราการใช้น้ำสะสม-กศผ'!AK56</f>
        <v>0.44632793877190713</v>
      </c>
      <c r="AB142" s="21">
        <f>+'[8]อัตราการใช้น้ำสะสม-กศผ'!AL56</f>
        <v>0.44455032095001401</v>
      </c>
      <c r="AC142" s="21">
        <f>+'[8]อัตราการใช้น้ำสะสม-กศผ'!AM56</f>
        <v>0.44397262791338893</v>
      </c>
      <c r="AD142" s="21">
        <f>+'[8]อัตราการใช้น้ำสะสม-กศผ'!AO56</f>
        <v>0.4435568372987263</v>
      </c>
      <c r="AE142" s="317"/>
      <c r="AF142" s="317"/>
      <c r="AH142" s="318"/>
    </row>
    <row r="143" spans="1:34" x14ac:dyDescent="0.2">
      <c r="A143" s="10">
        <v>1025</v>
      </c>
      <c r="B143" s="10" t="s">
        <v>34</v>
      </c>
      <c r="C143" s="21">
        <f>+'[8]อัตราการใช้น้ำรายเดือน-กศผ'!AC57</f>
        <v>0.56446137420124476</v>
      </c>
      <c r="D143" s="21">
        <f>+'[8]อัตราการใช้น้ำรายเดือน-กศผ'!AD57</f>
        <v>0.57924114928415904</v>
      </c>
      <c r="E143" s="21">
        <f>+'[8]อัตราการใช้น้ำรายเดือน-กศผ'!AE57</f>
        <v>0.58232627985850827</v>
      </c>
      <c r="F143" s="21">
        <f>+'[8]อัตราการใช้น้ำรายเดือน-กศผ'!AF57</f>
        <v>0.57758430122339</v>
      </c>
      <c r="G143" s="21">
        <f>+'[8]อัตราการใช้น้ำรายเดือน-กศผ'!AG57</f>
        <v>0.61486605507544556</v>
      </c>
      <c r="H143" s="21">
        <f>+'[8]อัตราการใช้น้ำรายเดือน-กศผ'!AH57</f>
        <v>0.53232667682813106</v>
      </c>
      <c r="I143" s="21">
        <f>+'[8]อัตราการใช้น้ำรายเดือน-กศผ'!AI57</f>
        <v>0.63610642597440525</v>
      </c>
      <c r="J143" s="21">
        <f>+'[8]อัตราการใช้น้ำรายเดือน-กศผ'!AJ57</f>
        <v>0.60748195672433303</v>
      </c>
      <c r="K143" s="21">
        <f>+'[8]อัตราการใช้น้ำรายเดือน-กศผ'!AK57</f>
        <v>0.62251597583884544</v>
      </c>
      <c r="L143" s="21">
        <f>+'[8]อัตราการใช้น้ำรายเดือน-กศผ'!AL57</f>
        <v>0.59229937026810875</v>
      </c>
      <c r="M143" s="21">
        <f>+'[8]อัตราการใช้น้ำรายเดือน-กศผ'!AM57</f>
        <v>0.56118860541240867</v>
      </c>
      <c r="N143" s="21">
        <f>+'[8]อัตราการใช้น้ำรายเดือน-กศผ'!AN57</f>
        <v>0.61466430621018409</v>
      </c>
      <c r="O143" s="22">
        <f>+'[8]อัตราการใช้น้ำรายเดือน-กศผ'!AO57</f>
        <v>0.58990935787325582</v>
      </c>
      <c r="Q143" s="10">
        <v>1025</v>
      </c>
      <c r="R143" s="10" t="s">
        <v>34</v>
      </c>
      <c r="S143" s="21">
        <f>+'[8]อัตราการใช้น้ำสะสม-กศผ'!AC57</f>
        <v>0.56446137420124476</v>
      </c>
      <c r="T143" s="21">
        <f>+'[8]อัตราการใช้น้ำสะสม-กศผ'!AD57</f>
        <v>0.57154027113402006</v>
      </c>
      <c r="U143" s="21">
        <f>+'[8]อัตราการใช้น้ำสะสม-กศผ'!AE57</f>
        <v>0.57489546210788878</v>
      </c>
      <c r="V143" s="21">
        <f>+'[8]อัตราการใช้น้ำสะสม-กศผ'!AF57</f>
        <v>0.57590738980559975</v>
      </c>
      <c r="W143" s="21">
        <f>+'[8]อัตราการใช้น้ำสะสม-กศผ'!AG57</f>
        <v>0.58312705433988699</v>
      </c>
      <c r="X143" s="21">
        <f>+'[8]อัตราการใช้น้ำสะสม-กศผ'!AH57</f>
        <v>0.57435490592807403</v>
      </c>
      <c r="Y143" s="21">
        <f>+'[8]อัตราการใช้น้ำสะสม-กศผ'!AI57</f>
        <v>0.58297165822094121</v>
      </c>
      <c r="Z143" s="21">
        <f>+'[8]อัตราการใช้น้ำสะสม-กศผ'!AJ57</f>
        <v>0.58600104879664527</v>
      </c>
      <c r="AA143" s="21">
        <f>+'[8]อัตราการใช้น้ำสะสม-กศผ'!AK57</f>
        <v>0.58997941902065887</v>
      </c>
      <c r="AB143" s="21">
        <f>+'[8]อัตราการใช้น้ำสะสม-กศผ'!AL57</f>
        <v>0.59063514812277895</v>
      </c>
      <c r="AC143" s="21">
        <f>+'[8]อัตราการใช้น้ำสะสม-กศผ'!AM57</f>
        <v>0.58847462621051305</v>
      </c>
      <c r="AD143" s="21">
        <f>+'[8]อัตราการใช้น้ำสะสม-กศผ'!AO57</f>
        <v>0.58990935787325582</v>
      </c>
      <c r="AE143" s="317"/>
      <c r="AF143" s="317"/>
      <c r="AH143" s="318"/>
    </row>
    <row r="144" spans="1:34" x14ac:dyDescent="0.2">
      <c r="A144" s="10">
        <v>1026</v>
      </c>
      <c r="B144" s="10" t="s">
        <v>35</v>
      </c>
      <c r="C144" s="21">
        <f>+'[8]อัตราการใช้น้ำรายเดือน-กศผ'!AC58</f>
        <v>0.50839402126594402</v>
      </c>
      <c r="D144" s="21">
        <f>+'[8]อัตราการใช้น้ำรายเดือน-กศผ'!AD58</f>
        <v>0.55044267232719701</v>
      </c>
      <c r="E144" s="21">
        <f>+'[8]อัตราการใช้น้ำรายเดือน-กศผ'!AE58</f>
        <v>0.50662110723110698</v>
      </c>
      <c r="F144" s="21">
        <f>+'[8]อัตราการใช้น้ำรายเดือน-กศผ'!AF58</f>
        <v>0.53689340096479898</v>
      </c>
      <c r="G144" s="21">
        <f>+'[8]อัตราการใช้น้ำรายเดือน-กศผ'!AG58</f>
        <v>0.58053548522535348</v>
      </c>
      <c r="H144" s="21">
        <f>+'[8]อัตราการใช้น้ำรายเดือน-กศผ'!AH58</f>
        <v>0.51226514738343876</v>
      </c>
      <c r="I144" s="21">
        <f>+'[8]อัตราการใช้น้ำรายเดือน-กศผ'!AI58</f>
        <v>0.60720896352551557</v>
      </c>
      <c r="J144" s="21">
        <f>+'[8]อัตราการใช้น้ำรายเดือน-กศผ'!AJ58</f>
        <v>0.61122401862082365</v>
      </c>
      <c r="K144" s="21">
        <f>+'[8]อัตราการใช้น้ำรายเดือน-กศผ'!AK58</f>
        <v>0.58477436237490543</v>
      </c>
      <c r="L144" s="21">
        <f>+'[8]อัตราการใช้น้ำรายเดือน-กศผ'!AL58</f>
        <v>0.54019012626689944</v>
      </c>
      <c r="M144" s="21">
        <f>+'[8]อัตราการใช้น้ำรายเดือน-กศผ'!AM58</f>
        <v>0.53547709045481562</v>
      </c>
      <c r="N144" s="21">
        <f>+'[8]อัตราการใช้น้ำรายเดือน-กศผ'!AN58</f>
        <v>0.54034154962464653</v>
      </c>
      <c r="O144" s="22">
        <f>+'[8]อัตราการใช้น้ำรายเดือน-กศผ'!AO58</f>
        <v>0.54964942517651472</v>
      </c>
      <c r="Q144" s="10">
        <v>1026</v>
      </c>
      <c r="R144" s="10" t="s">
        <v>35</v>
      </c>
      <c r="S144" s="21">
        <f>+'[8]อัตราการใช้น้ำสะสม-กศผ'!AC58</f>
        <v>0.50839402126594402</v>
      </c>
      <c r="T144" s="21">
        <f>+'[8]อัตราการใช้น้ำสะสม-กศผ'!AD58</f>
        <v>0.52941848227769439</v>
      </c>
      <c r="U144" s="21">
        <f>+'[8]อัตราการใช้น้ำสะสม-กศผ'!AE58</f>
        <v>0.52135717422942762</v>
      </c>
      <c r="V144" s="21">
        <f>+'[8]อัตราการใช้น้ำสะสม-กศผ'!AF58</f>
        <v>0.525529846033293</v>
      </c>
      <c r="W144" s="21">
        <f>+'[8]อัตราการใช้น้ำสะสม-กศผ'!AG58</f>
        <v>0.53581780433534243</v>
      </c>
      <c r="X144" s="21">
        <f>+'[8]อัตราการใช้น้ำสะสม-กศผ'!AH58</f>
        <v>0.531853139514741</v>
      </c>
      <c r="Y144" s="21">
        <f>+'[8]อัตราการใช้น้ำสะสม-กศผ'!AI58</f>
        <v>0.54168505586202809</v>
      </c>
      <c r="Z144" s="21">
        <f>+'[8]อัตราการใช้น้ำสะสม-กศผ'!AJ58</f>
        <v>0.5499305823085352</v>
      </c>
      <c r="AA144" s="21">
        <f>+'[8]อัตราการใช้น้ำสะสม-กศผ'!AK58</f>
        <v>0.55398833727883268</v>
      </c>
      <c r="AB144" s="21">
        <f>+'[8]อัตราการใช้น้ำสะสม-กศผ'!AL58</f>
        <v>0.55243506060290748</v>
      </c>
      <c r="AC144" s="21">
        <f>+'[8]อัตราการใช้น้ำสะสม-กศผ'!AM58</f>
        <v>0.55073596741787589</v>
      </c>
      <c r="AD144" s="21">
        <f>+'[8]อัตราการใช้น้ำสะสม-กศผ'!AO58</f>
        <v>0.54964942517651472</v>
      </c>
      <c r="AE144" s="317"/>
      <c r="AF144" s="317"/>
      <c r="AH144" s="318"/>
    </row>
    <row r="145" spans="1:63" x14ac:dyDescent="0.2">
      <c r="A145" s="10">
        <v>1027</v>
      </c>
      <c r="B145" s="10" t="s">
        <v>36</v>
      </c>
      <c r="C145" s="21">
        <f>+'[8]อัตราการใช้น้ำรายเดือน-กศผ'!AC59</f>
        <v>0.53163359638330987</v>
      </c>
      <c r="D145" s="21">
        <f>+'[8]อัตราการใช้น้ำรายเดือน-กศผ'!AD59</f>
        <v>0.55214665702893684</v>
      </c>
      <c r="E145" s="21">
        <f>+'[8]อัตราการใช้น้ำรายเดือน-กศผ'!AE59</f>
        <v>0.52784616851710076</v>
      </c>
      <c r="F145" s="21">
        <f>+'[8]อัตราการใช้น้ำรายเดือน-กศผ'!AF59</f>
        <v>0.55179315329498468</v>
      </c>
      <c r="G145" s="21">
        <f>+'[8]อัตราการใช้น้ำรายเดือน-กศผ'!AG59</f>
        <v>0.59565900905959002</v>
      </c>
      <c r="H145" s="21">
        <f>+'[8]อัตราการใช้น้ำรายเดือน-กศผ'!AH59</f>
        <v>0.5120850457684416</v>
      </c>
      <c r="I145" s="21">
        <f>+'[8]อัตราการใช้น้ำรายเดือน-กศผ'!AI59</f>
        <v>0.60469629480931431</v>
      </c>
      <c r="J145" s="21">
        <f>+'[8]อัตราการใช้น้ำรายเดือน-กศผ'!AJ59</f>
        <v>0.57594048965929812</v>
      </c>
      <c r="K145" s="21">
        <f>+'[8]อัตราการใช้น้ำรายเดือน-กศผ'!AK59</f>
        <v>0.6030265075841047</v>
      </c>
      <c r="L145" s="21">
        <f>+'[8]อัตราการใช้น้ำรายเดือน-กศผ'!AL59</f>
        <v>0.55943833104178098</v>
      </c>
      <c r="M145" s="21">
        <f>+'[8]อัตราการใช้น้ำรายเดือน-กศผ'!AM59</f>
        <v>0.54082037674700278</v>
      </c>
      <c r="N145" s="21">
        <f>+'[8]อัตราการใช้น้ำรายเดือน-กศผ'!AN59</f>
        <v>0.57144593162453772</v>
      </c>
      <c r="O145" s="22">
        <f>+'[8]อัตราการใช้น้ำรายเดือน-กศผ'!AO59</f>
        <v>0.560110427732737</v>
      </c>
      <c r="Q145" s="10">
        <v>1027</v>
      </c>
      <c r="R145" s="10" t="s">
        <v>36</v>
      </c>
      <c r="S145" s="21">
        <f>+'[8]อัตราการใช้น้ำสะสม-กศผ'!AC59</f>
        <v>0.53163359638330987</v>
      </c>
      <c r="T145" s="21">
        <f>+'[8]อัตราการใช้น้ำสะสม-กศผ'!AD59</f>
        <v>0.54183768858221082</v>
      </c>
      <c r="U145" s="21">
        <f>+'[8]อัตราการใช้น้ำสะสม-กศผ'!AE59</f>
        <v>0.53690266660482111</v>
      </c>
      <c r="V145" s="21">
        <f>+'[8]อัตราการใช้น้ำสะสม-กศผ'!AF59</f>
        <v>0.54083722859724848</v>
      </c>
      <c r="W145" s="21">
        <f>+'[8]อัตราการใช้น้ำสะสม-กศผ'!AG59</f>
        <v>0.55108811879457842</v>
      </c>
      <c r="X145" s="21">
        <f>+'[8]อัตราการใช้น้ำสะสม-กศผ'!AH59</f>
        <v>0.54441562782189923</v>
      </c>
      <c r="Y145" s="21">
        <f>+'[8]อัตราการใช้น้ำสะสม-กศผ'!AI59</f>
        <v>0.55310949094200768</v>
      </c>
      <c r="Z145" s="21">
        <f>+'[8]อัตราการใช้น้ำสะสม-กศผ'!AJ59</f>
        <v>0.55606712949033177</v>
      </c>
      <c r="AA145" s="21">
        <f>+'[8]อัตราการใช้น้ำสะสม-กศผ'!AK59</f>
        <v>0.56152154453152792</v>
      </c>
      <c r="AB145" s="21">
        <f>+'[8]อัตราการใช้น้ำสะสม-กศผ'!AL59</f>
        <v>0.56118464055163142</v>
      </c>
      <c r="AC145" s="21">
        <f>+'[8]อัตราการใช้น้ำสะสม-กศผ'!AM59</f>
        <v>0.5591604422131079</v>
      </c>
      <c r="AD145" s="21">
        <f>+'[8]อัตราการใช้น้ำสะสม-กศผ'!AO59</f>
        <v>0.560110427732737</v>
      </c>
      <c r="AE145" s="317"/>
      <c r="AF145" s="317"/>
      <c r="AH145" s="318"/>
    </row>
    <row r="146" spans="1:63" x14ac:dyDescent="0.2">
      <c r="A146" s="10">
        <v>1028</v>
      </c>
      <c r="B146" s="10" t="s">
        <v>37</v>
      </c>
      <c r="C146" s="21">
        <f>+'[8]อัตราการใช้น้ำรายเดือน-กศผ'!AC60</f>
        <v>0.43364823209455883</v>
      </c>
      <c r="D146" s="21">
        <f>+'[8]อัตราการใช้น้ำรายเดือน-กศผ'!AD60</f>
        <v>0.46476020979358484</v>
      </c>
      <c r="E146" s="21">
        <f>+'[8]อัตราการใช้น้ำรายเดือน-กศผ'!AE60</f>
        <v>0.44197905210911204</v>
      </c>
      <c r="F146" s="21">
        <f>+'[8]อัตราการใช้น้ำรายเดือน-กศผ'!AF60</f>
        <v>0.46618739397074654</v>
      </c>
      <c r="G146" s="21">
        <f>+'[8]อัตราการใช้น้ำรายเดือน-กศผ'!AG60</f>
        <v>0.50059220694031403</v>
      </c>
      <c r="H146" s="21">
        <f>+'[8]อัตราการใช้น้ำรายเดือน-กศผ'!AH60</f>
        <v>0.4471961254507158</v>
      </c>
      <c r="I146" s="21">
        <f>+'[8]อัตราการใช้น้ำรายเดือน-กศผ'!AI60</f>
        <v>0.51028933271614252</v>
      </c>
      <c r="J146" s="21">
        <f>+'[8]อัตราการใช้น้ำรายเดือน-กศผ'!AJ60</f>
        <v>0.52102903285224411</v>
      </c>
      <c r="K146" s="21">
        <f>+'[8]อัตราการใช้น้ำรายเดือน-กศผ'!AK60</f>
        <v>0.50052859910489411</v>
      </c>
      <c r="L146" s="21">
        <f>+'[8]อัตราการใช้น้ำรายเดือน-กศผ'!AL60</f>
        <v>0.4529581047690604</v>
      </c>
      <c r="M146" s="21">
        <f>+'[8]อัตราการใช้น้ำรายเดือน-กศผ'!AM60</f>
        <v>0.44094485413704082</v>
      </c>
      <c r="N146" s="21">
        <f>+'[8]อัตราการใช้น้ำรายเดือน-กศผ'!AN60</f>
        <v>0.46160554922779767</v>
      </c>
      <c r="O146" s="22">
        <f>+'[8]อัตราการใช้น้ำรายเดือน-กศผ'!AO60</f>
        <v>0.47054669695748469</v>
      </c>
      <c r="Q146" s="10">
        <v>1028</v>
      </c>
      <c r="R146" s="10" t="s">
        <v>37</v>
      </c>
      <c r="S146" s="21">
        <f>+'[8]อัตราการใช้น้ำสะสม-กศผ'!AC60</f>
        <v>0.43364823209455883</v>
      </c>
      <c r="T146" s="21">
        <f>+'[8]อัตราการใช้น้ำสะสม-กศผ'!AD60</f>
        <v>0.4487665991437077</v>
      </c>
      <c r="U146" s="21">
        <f>+'[8]อัตราการใช้น้ำสะสม-กศผ'!AE60</f>
        <v>0.4464589398131894</v>
      </c>
      <c r="V146" s="21">
        <f>+'[8]อัตราการใช้น้ำสะสม-กศผ'!AF60</f>
        <v>0.45150211020478209</v>
      </c>
      <c r="W146" s="21">
        <f>+'[8]อัตราการใช้น้ำสะสม-กศผ'!AG60</f>
        <v>0.46001787651078146</v>
      </c>
      <c r="X146" s="21">
        <f>+'[8]อัตราการใช้น้ำสะสม-กศผ'!AH60</f>
        <v>0.45776383406621429</v>
      </c>
      <c r="Y146" s="21">
        <f>+'[8]อัตราการใช้น้ำสะสม-กศผ'!AI60</f>
        <v>0.46522756751760752</v>
      </c>
      <c r="Z146" s="21">
        <f>+'[8]อัตราการใช้น้ำสะสม-กศผ'!AJ60</f>
        <v>0.47257933543339509</v>
      </c>
      <c r="AA146" s="21">
        <f>+'[8]อัตราการใช้น้ำสะสม-กศผ'!AK60</f>
        <v>0.47547379984229432</v>
      </c>
      <c r="AB146" s="21">
        <f>+'[8]อัตราการใช้น้ำสะสม-กศผ'!AL60</f>
        <v>0.47342916044758693</v>
      </c>
      <c r="AC146" s="21">
        <f>+'[8]อัตราการใช้น้ำสะสม-กศผ'!AM60</f>
        <v>0.4713241519917421</v>
      </c>
      <c r="AD146" s="21">
        <f>+'[8]อัตราการใช้น้ำสะสม-กศผ'!AO60</f>
        <v>0.47054669695748469</v>
      </c>
      <c r="AE146" s="317"/>
      <c r="AF146" s="317"/>
      <c r="AH146" s="318"/>
    </row>
    <row r="147" spans="1:63" x14ac:dyDescent="0.2">
      <c r="A147" s="10">
        <v>1029</v>
      </c>
      <c r="B147" s="10" t="s">
        <v>38</v>
      </c>
      <c r="C147" s="21">
        <f>+'[8]อัตราการใช้น้ำรายเดือน-กศผ'!AC61</f>
        <v>0.53288819763494299</v>
      </c>
      <c r="D147" s="21">
        <f>+'[8]อัตราการใช้น้ำรายเดือน-กศผ'!AD61</f>
        <v>0.56759547947223099</v>
      </c>
      <c r="E147" s="21">
        <f>+'[8]อัตราการใช้น้ำรายเดือน-กศผ'!AE61</f>
        <v>0.5445094856775522</v>
      </c>
      <c r="F147" s="21">
        <f>+'[8]อัตราการใช้น้ำรายเดือน-กศผ'!AF61</f>
        <v>0.57587316536730127</v>
      </c>
      <c r="G147" s="21">
        <f>+'[8]อัตราการใช้น้ำรายเดือน-กศผ'!AG61</f>
        <v>0.6260571629236501</v>
      </c>
      <c r="H147" s="21">
        <f>+'[8]อัตราการใช้น้ำรายเดือน-กศผ'!AH61</f>
        <v>0.54561635776340789</v>
      </c>
      <c r="I147" s="21">
        <f>+'[8]อัตราการใช้น้ำรายเดือน-กศผ'!AI61</f>
        <v>0.65389485308223316</v>
      </c>
      <c r="J147" s="21">
        <f>+'[8]อัตราการใช้น้ำรายเดือน-กศผ'!AJ61</f>
        <v>0.6369318838958844</v>
      </c>
      <c r="K147" s="21">
        <f>+'[8]อัตราการใช้น้ำรายเดือน-กศผ'!AK61</f>
        <v>0.61256998874382618</v>
      </c>
      <c r="L147" s="21">
        <f>+'[8]อัตราการใช้น้ำรายเดือน-กศผ'!AL61</f>
        <v>0.53900077337801267</v>
      </c>
      <c r="M147" s="21">
        <f>+'[8]อัตราการใช้น้ำรายเดือน-กศผ'!AM61</f>
        <v>0.5434608479500932</v>
      </c>
      <c r="N147" s="21">
        <f>+'[8]อัตราการใช้น้ำรายเดือน-กศผ'!AN61</f>
        <v>0.56506156142818154</v>
      </c>
      <c r="O147" s="22">
        <f>+'[8]อัตราการใช้น้ำรายเดือน-กศผ'!AO61</f>
        <v>0.57869639365819969</v>
      </c>
      <c r="Q147" s="10">
        <v>1029</v>
      </c>
      <c r="R147" s="10" t="s">
        <v>38</v>
      </c>
      <c r="S147" s="21">
        <f>+'[8]อัตราการใช้น้ำสะสม-กศผ'!AC61</f>
        <v>0.53288819763494299</v>
      </c>
      <c r="T147" s="21">
        <f>+'[8]อัตราการใช้น้ำสะสม-กศผ'!AD61</f>
        <v>0.54981857778698984</v>
      </c>
      <c r="U147" s="21">
        <f>+'[8]อัตราการใช้น้ำสะสม-กศผ'!AE61</f>
        <v>0.54839542569442268</v>
      </c>
      <c r="V147" s="21">
        <f>+'[8]อัตราการใช้น้ำสะสม-กศผ'!AF61</f>
        <v>0.55505404195000052</v>
      </c>
      <c r="W147" s="21">
        <f>+'[8]อัตราการใช้น้ำสะสม-กศผ'!AG61</f>
        <v>0.56842430615918016</v>
      </c>
      <c r="X147" s="21">
        <f>+'[8]อัตราการใช้น้ำสะสม-กศผ'!AH61</f>
        <v>0.56378878962360712</v>
      </c>
      <c r="Y147" s="21">
        <f>+'[8]อัตราการใช้น้ำสะสม-กศผ'!AI61</f>
        <v>0.57703212418270255</v>
      </c>
      <c r="Z147" s="21">
        <f>+'[8]อัตราการใช้น้ำสะสม-กศผ'!AJ61</f>
        <v>0.58447484131390814</v>
      </c>
      <c r="AA147" s="21">
        <f>+'[8]อัตราการใช้น้ำสะสม-กศผ'!AK61</f>
        <v>0.58735089606555324</v>
      </c>
      <c r="AB147" s="21">
        <f>+'[8]อัตราการใช้น้ำสะสม-กศผ'!AL61</f>
        <v>0.58285200124818837</v>
      </c>
      <c r="AC147" s="21">
        <f>+'[8]อัตราการใช้น้ำสะสม-กศผ'!AM61</f>
        <v>0.57983330509462028</v>
      </c>
      <c r="AD147" s="21">
        <f>+'[8]อัตราการใช้น้ำสะสม-กศผ'!AO61</f>
        <v>0.57869639365819969</v>
      </c>
      <c r="AE147" s="317"/>
      <c r="AF147" s="317"/>
      <c r="AH147" s="318"/>
    </row>
    <row r="148" spans="1:63" x14ac:dyDescent="0.2">
      <c r="A148" s="15">
        <v>1030</v>
      </c>
      <c r="B148" s="15" t="s">
        <v>18</v>
      </c>
      <c r="C148" s="23">
        <f>+'[8]อัตราการใช้น้ำรายเดือน-กศผ'!AC41</f>
        <v>0.63268151066828004</v>
      </c>
      <c r="D148" s="23">
        <f>+'[8]อัตราการใช้น้ำรายเดือน-กศผ'!AD41</f>
        <v>0.66794363501107845</v>
      </c>
      <c r="E148" s="23">
        <f>+'[8]อัตราการใช้น้ำรายเดือน-กศผ'!AE41</f>
        <v>0.63679394805436884</v>
      </c>
      <c r="F148" s="23">
        <f>+'[8]อัตราการใช้น้ำรายเดือน-กศผ'!AF41</f>
        <v>0.65912841632504693</v>
      </c>
      <c r="G148" s="23">
        <f>+'[8]อัตราการใช้น้ำรายเดือน-กศผ'!AG41</f>
        <v>0.72892338678595425</v>
      </c>
      <c r="H148" s="23">
        <f>+'[8]อัตราการใช้น้ำรายเดือน-กศผ'!AH41</f>
        <v>0.65720688311752717</v>
      </c>
      <c r="I148" s="23">
        <f>+'[8]อัตราการใช้น้ำรายเดือน-กศผ'!AI41</f>
        <v>0.77073772748953218</v>
      </c>
      <c r="J148" s="23">
        <f>+'[8]อัตราการใช้น้ำรายเดือน-กศผ'!AJ41</f>
        <v>0.73822831829382607</v>
      </c>
      <c r="K148" s="23">
        <f>+'[8]อัตราการใช้น้ำรายเดือน-กศผ'!AK41</f>
        <v>0.74386870653643489</v>
      </c>
      <c r="L148" s="23">
        <f>+'[8]อัตราการใช้น้ำรายเดือน-กศผ'!AL41</f>
        <v>0.64032240252080985</v>
      </c>
      <c r="M148" s="23">
        <f>+'[8]อัตราการใช้น้ำรายเดือน-กศผ'!AM41</f>
        <v>0.64412824333668717</v>
      </c>
      <c r="N148" s="23">
        <f>+'[8]อัตราการใช้น้ำรายเดือน-กศผ'!AN41</f>
        <v>0.69479721366618497</v>
      </c>
      <c r="O148" s="24">
        <f>+'[8]อัตราการใช้น้ำรายเดือน-กศผ'!AO41</f>
        <v>0.68556753259130332</v>
      </c>
      <c r="Q148" s="15">
        <v>1030</v>
      </c>
      <c r="R148" s="15" t="s">
        <v>18</v>
      </c>
      <c r="S148" s="23">
        <f>+'[8]อัตราการใช้น้ำสะสม-กศผ'!AC41</f>
        <v>0.63268151066828004</v>
      </c>
      <c r="T148" s="23">
        <f>+'[8]อัตราการใช้น้ำสะสม-กศผ'!AD41</f>
        <v>0.6503849425153021</v>
      </c>
      <c r="U148" s="23">
        <f>+'[8]อัตราการใช้น้ำสะสม-กศผ'!AE41</f>
        <v>0.64577116189677386</v>
      </c>
      <c r="V148" s="23">
        <f>+'[8]อัตราการใช้น้ำสะสม-กศผ'!AF41</f>
        <v>0.64941927161751101</v>
      </c>
      <c r="W148" s="23">
        <f>+'[8]อัตราการใช้น้ำสะสม-กศผ'!AG41</f>
        <v>0.66512171401715636</v>
      </c>
      <c r="X148" s="23">
        <f>+'[8]อัตราการใช้น้ำสะสม-กศผ'!AH41</f>
        <v>0.66356125609164218</v>
      </c>
      <c r="Y148" s="23">
        <f>+'[8]อัตราการใช้น้ำสะสม-กศผ'!AI41</f>
        <v>0.67850049272259982</v>
      </c>
      <c r="Z148" s="23">
        <f>+'[8]อัตราการใช้น้ำสะสม-กศผ'!AJ41</f>
        <v>0.68589327225791419</v>
      </c>
      <c r="AA148" s="23">
        <f>+'[8]อัตราการใช้น้ำสะสม-กศผ'!AK41</f>
        <v>0.69171972801264936</v>
      </c>
      <c r="AB148" s="23">
        <f>+'[8]อัตราการใช้น้ำสะสม-กศผ'!AL41</f>
        <v>0.6867350943443159</v>
      </c>
      <c r="AC148" s="23">
        <f>+'[8]อัตราการใช้น้ำสะสม-กศผ'!AM41</f>
        <v>0.68260134544060058</v>
      </c>
      <c r="AD148" s="23">
        <f>+'[8]อัตราการใช้น้ำสะสม-กศผ'!AO41</f>
        <v>0.68556753259130332</v>
      </c>
      <c r="AE148" s="317"/>
      <c r="AF148" s="317"/>
      <c r="AH148" s="318"/>
    </row>
    <row r="149" spans="1:63" x14ac:dyDescent="0.2">
      <c r="A149" s="4">
        <v>10300</v>
      </c>
      <c r="B149" s="4" t="s">
        <v>142</v>
      </c>
      <c r="C149" s="18">
        <f>+'[8]อัตราการใช้น้ำรายเดือน-กศผ'!AC62</f>
        <v>0.61892160619202741</v>
      </c>
      <c r="D149" s="18">
        <f>+'[8]อัตราการใช้น้ำรายเดือน-กศผ'!AD62</f>
        <v>0.66557652048211047</v>
      </c>
      <c r="E149" s="18">
        <f>+'[8]อัตราการใช้น้ำรายเดือน-กศผ'!AE62</f>
        <v>0.63240148252582296</v>
      </c>
      <c r="F149" s="18">
        <f>+'[8]อัตราการใช้น้ำรายเดือน-กศผ'!AF62</f>
        <v>0.65763710701196576</v>
      </c>
      <c r="G149" s="18">
        <f>+'[8]อัตราการใช้น้ำรายเดือน-กศผ'!AG62</f>
        <v>0.71018622832996403</v>
      </c>
      <c r="H149" s="18">
        <f>+'[8]อัตราการใช้น้ำรายเดือน-กศผ'!AH62</f>
        <v>0.62469756016630473</v>
      </c>
      <c r="I149" s="18">
        <f>+'[8]อัตราการใช้น้ำรายเดือน-กศผ'!AI62</f>
        <v>0.73714296542360491</v>
      </c>
      <c r="J149" s="18">
        <f>+'[8]อัตราการใช้น้ำรายเดือน-กศผ'!AJ62</f>
        <v>0.70452488813078018</v>
      </c>
      <c r="K149" s="18">
        <f>+'[8]อัตราการใช้น้ำรายเดือน-กศผ'!AK62</f>
        <v>0.69829064869341229</v>
      </c>
      <c r="L149" s="18">
        <f>+'[8]อัตราการใช้น้ำรายเดือน-กศผ'!AL62</f>
        <v>0.63772110200863186</v>
      </c>
      <c r="M149" s="18">
        <f>+'[8]อัตราการใช้น้ำรายเดือน-กศผ'!AM62</f>
        <v>0.6300727272106601</v>
      </c>
      <c r="N149" s="18">
        <f>+'[8]อัตราการใช้น้ำรายเดือน-กศผ'!AN62</f>
        <v>0.66654747241751644</v>
      </c>
      <c r="O149" s="18">
        <f>+'[8]อัตราการใช้น้ำรายเดือน-กศผ'!AO62</f>
        <v>0.66418251225559299</v>
      </c>
      <c r="Q149" s="4">
        <v>10300</v>
      </c>
      <c r="R149" s="4" t="s">
        <v>142</v>
      </c>
      <c r="S149" s="18">
        <f>+'[8]อัตราการใช้น้ำสะสม-กศผ'!AC62</f>
        <v>0.61892160619202741</v>
      </c>
      <c r="T149" s="18">
        <f>+'[8]อัตราการใช้น้ำสะสม-กศผ'!AD62</f>
        <v>0.64187890921509372</v>
      </c>
      <c r="U149" s="18">
        <f>+'[8]อัตราการใช้น้ำสะสม-กศผ'!AE62</f>
        <v>0.63870598173845172</v>
      </c>
      <c r="V149" s="18">
        <f>+'[8]อัตราการใช้น้ำสะสม-กศผ'!AF62</f>
        <v>0.64366660288482602</v>
      </c>
      <c r="W149" s="18">
        <f>+'[8]อัตราการใช้น้ำสะสม-กศผ'!AG62</f>
        <v>0.65600559032571704</v>
      </c>
      <c r="X149" s="18">
        <f>+'[8]อัตราการใช้น้ำสะสม-กศผ'!AH62</f>
        <v>0.65049140417032925</v>
      </c>
      <c r="Y149" s="18">
        <f>+'[8]อัตราการใช้น้ำสะสม-กศผ'!AI62</f>
        <v>0.6628711596723289</v>
      </c>
      <c r="Z149" s="18">
        <f>+'[8]อัตราการใช้น้ำสะสม-กศผ'!AJ62</f>
        <v>0.66812194472721931</v>
      </c>
      <c r="AA149" s="18">
        <f>+'[8]อัตราการใช้น้ำสะสม-กศผ'!AK62</f>
        <v>0.67121975598089023</v>
      </c>
      <c r="AB149" s="18">
        <f>+'[8]อัตราการใช้น้ำสะสม-กศผ'!AL62</f>
        <v>0.66785502948104469</v>
      </c>
      <c r="AC149" s="18">
        <f>+'[8]อัตราการใช้น้ำสะสม-กศผ'!AM62</f>
        <v>0.6642445656603011</v>
      </c>
      <c r="AD149" s="18">
        <f>+'[8]อัตราการใช้น้ำสะสม-กศผ'!AO62</f>
        <v>0.66418251225559299</v>
      </c>
      <c r="AE149" s="317"/>
      <c r="AF149" s="317"/>
      <c r="AH149" s="318"/>
    </row>
    <row r="150" spans="1:63" x14ac:dyDescent="0.2">
      <c r="A150" s="32" t="s">
        <v>144</v>
      </c>
      <c r="B150" s="32"/>
      <c r="C150"/>
      <c r="D150"/>
      <c r="E150"/>
      <c r="F150"/>
      <c r="G150"/>
      <c r="H150"/>
      <c r="I150"/>
      <c r="J150"/>
      <c r="K150"/>
      <c r="L150"/>
      <c r="M150"/>
      <c r="N150"/>
      <c r="O150" s="32"/>
    </row>
    <row r="151" spans="1:63" x14ac:dyDescent="0.2">
      <c r="A151" s="3" t="s">
        <v>52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55</v>
      </c>
      <c r="Q151" s="3" t="s">
        <v>52</v>
      </c>
      <c r="R151" s="3" t="s">
        <v>95</v>
      </c>
      <c r="S151" s="3" t="s">
        <v>0</v>
      </c>
      <c r="T151" s="3" t="s">
        <v>1</v>
      </c>
      <c r="U151" s="3" t="s">
        <v>2</v>
      </c>
      <c r="V151" s="3" t="s">
        <v>3</v>
      </c>
      <c r="W151" s="3" t="s">
        <v>4</v>
      </c>
      <c r="X151" s="3" t="s">
        <v>5</v>
      </c>
      <c r="Y151" s="3" t="s">
        <v>6</v>
      </c>
      <c r="Z151" s="3" t="s">
        <v>7</v>
      </c>
      <c r="AA151" s="3" t="s">
        <v>8</v>
      </c>
      <c r="AB151" s="3" t="s">
        <v>9</v>
      </c>
      <c r="AC151" s="3" t="s">
        <v>10</v>
      </c>
      <c r="AD151" s="3" t="s">
        <v>11</v>
      </c>
      <c r="AE151" s="3" t="s">
        <v>55</v>
      </c>
      <c r="AG151" s="3" t="s">
        <v>52</v>
      </c>
      <c r="AH151" s="3" t="s">
        <v>96</v>
      </c>
      <c r="AI151" s="3" t="s">
        <v>0</v>
      </c>
      <c r="AJ151" s="3" t="s">
        <v>1</v>
      </c>
      <c r="AK151" s="3" t="s">
        <v>2</v>
      </c>
      <c r="AL151" s="3" t="s">
        <v>3</v>
      </c>
      <c r="AM151" s="3" t="s">
        <v>4</v>
      </c>
      <c r="AN151" s="3" t="s">
        <v>5</v>
      </c>
      <c r="AO151" s="3" t="s">
        <v>6</v>
      </c>
      <c r="AP151" s="3" t="s">
        <v>7</v>
      </c>
      <c r="AQ151" s="3" t="s">
        <v>8</v>
      </c>
      <c r="AR151" s="3" t="s">
        <v>9</v>
      </c>
      <c r="AS151" s="3" t="s">
        <v>10</v>
      </c>
      <c r="AT151" s="3" t="s">
        <v>11</v>
      </c>
      <c r="AU151" s="3" t="s">
        <v>55</v>
      </c>
      <c r="AW151" s="3" t="s">
        <v>52</v>
      </c>
      <c r="AX151" s="3" t="s">
        <v>97</v>
      </c>
      <c r="AY151" s="3" t="s">
        <v>0</v>
      </c>
      <c r="AZ151" s="3" t="s">
        <v>1</v>
      </c>
      <c r="BA151" s="3" t="s">
        <v>2</v>
      </c>
      <c r="BB151" s="3" t="s">
        <v>3</v>
      </c>
      <c r="BC151" s="3" t="s">
        <v>4</v>
      </c>
      <c r="BD151" s="3" t="s">
        <v>5</v>
      </c>
      <c r="BE151" s="3" t="s">
        <v>6</v>
      </c>
      <c r="BF151" s="3" t="s">
        <v>7</v>
      </c>
      <c r="BG151" s="3" t="s">
        <v>8</v>
      </c>
      <c r="BH151" s="3" t="s">
        <v>9</v>
      </c>
      <c r="BI151" s="3" t="s">
        <v>10</v>
      </c>
      <c r="BJ151" s="3" t="s">
        <v>11</v>
      </c>
      <c r="BK151" s="3" t="s">
        <v>55</v>
      </c>
    </row>
    <row r="152" spans="1:63" x14ac:dyDescent="0.2">
      <c r="A152" s="34"/>
      <c r="B152" s="34" t="s">
        <v>46</v>
      </c>
      <c r="C152" s="35">
        <f>+'[8]รายได้-กศผ.'!R4/10^6</f>
        <v>3.2322828841280814E-2</v>
      </c>
      <c r="D152" s="35">
        <f>+'[8]รายได้-กศผ.'!S4/10^6</f>
        <v>1.9709828764493589E-2</v>
      </c>
      <c r="E152" s="35">
        <f>+'[8]รายได้-กศผ.'!T4/10^6</f>
        <v>4.6387452967826155E-2</v>
      </c>
      <c r="F152" s="35">
        <f>+'[8]รายได้-กศผ.'!U4/10^6</f>
        <v>8.2694183367887586E-2</v>
      </c>
      <c r="G152" s="35">
        <f>+'[8]รายได้-กศผ.'!V4/10^6</f>
        <v>2.646794517392306E-2</v>
      </c>
      <c r="H152" s="35">
        <f>+'[8]รายได้-กศผ.'!W4/10^6</f>
        <v>5.2097174230208099E-2</v>
      </c>
      <c r="I152" s="35">
        <f>+'[8]รายได้-กศผ.'!X4/10^6</f>
        <v>3.1984116563003914E-2</v>
      </c>
      <c r="J152" s="35">
        <f>+'[8]รายได้-กศผ.'!Y4/10^6</f>
        <v>5.6984308531060436E-2</v>
      </c>
      <c r="K152" s="35">
        <f>+'[8]รายได้-กศผ.'!Z4/10^6</f>
        <v>4.5855190816248177E-2</v>
      </c>
      <c r="L152" s="35">
        <f>+'[8]รายได้-กศผ.'!AA4/10^6</f>
        <v>6.5758569454042848E-2</v>
      </c>
      <c r="M152" s="35">
        <f>+'[8]รายได้-กศผ.'!AB4/10^6</f>
        <v>9.2065223066881682E-2</v>
      </c>
      <c r="N152" s="35">
        <f>+'[8]รายได้-กศผ.'!AC4/10^6</f>
        <v>7.7823178223143663E-2</v>
      </c>
      <c r="O152" s="36">
        <f>SUM(C152:N152)</f>
        <v>0.63014999999999999</v>
      </c>
      <c r="Q152" s="34"/>
      <c r="R152" s="34" t="s">
        <v>46</v>
      </c>
      <c r="S152" s="35">
        <f>+'[8]รายได้ค่าน้ำ-กศผ.'!R4/10^6</f>
        <v>-1.7115871918940683E-7</v>
      </c>
      <c r="T152" s="35">
        <f>+'[8]รายได้ค่าน้ำ-กศผ.'!S4/10^6</f>
        <v>-1.7123550641190378E-7</v>
      </c>
      <c r="U152" s="35">
        <f>+'[8]รายได้ค่าน้ำ-กศผ.'!T4/10^6</f>
        <v>4.5296782615332632E-7</v>
      </c>
      <c r="V152" s="35">
        <f>+'[8]รายได้ค่าน้ำ-กศผ.'!U4/10^6</f>
        <v>1.8336788758460898E-7</v>
      </c>
      <c r="W152" s="35">
        <f>+'[8]รายได้ค่าน้ำ-กศผ.'!V4/10^6</f>
        <v>-5.4826076939207266E-8</v>
      </c>
      <c r="X152" s="35">
        <f>+'[8]รายได้ค่าน้ำ-กศผ.'!W4/10^6</f>
        <v>1.7423020809656009E-7</v>
      </c>
      <c r="Y152" s="35">
        <f>+'[8]รายได้ค่าน้ำ-กศผ.'!X4/10^6</f>
        <v>1.1656300391405238E-7</v>
      </c>
      <c r="Z152" s="35">
        <f>+'[8]รายได้ค่าน้ำ-กศผ.'!Y4/10^6</f>
        <v>3.0853106043650769E-7</v>
      </c>
      <c r="AA152" s="35">
        <f>+'[8]รายได้ค่าน้ำ-กศผ.'!Z4/10^6</f>
        <v>1.9081624817772536E-7</v>
      </c>
      <c r="AB152" s="35">
        <f>+'[8]รายได้ค่าน้ำ-กศผ.'!AA4/10^6</f>
        <v>-4.3054595714784229E-7</v>
      </c>
      <c r="AC152" s="35">
        <f>+'[8]รายได้ค่าน้ำ-กศผ.'!AB4/10^6</f>
        <v>2.2306688167736866E-7</v>
      </c>
      <c r="AD152" s="35">
        <f>+'[8]รายได้ค่าน้ำ-กศผ.'!AC4/10^6</f>
        <v>1.7822314366640059E-7</v>
      </c>
      <c r="AE152" s="36">
        <f>SUM(S152:AD152)</f>
        <v>1.00000000001819E-6</v>
      </c>
      <c r="AG152" s="34"/>
      <c r="AH152" s="34" t="s">
        <v>46</v>
      </c>
      <c r="AI152" s="35">
        <f>+([8]รายได้ค่าบริการ!AB36+[8]รายได้ค่าบริการอื่น!AB36)/10^6</f>
        <v>3.2322999999999998E-2</v>
      </c>
      <c r="AJ152" s="35">
        <f>+([8]รายได้ค่าบริการ!AC36+[8]รายได้ค่าบริการอื่น!AC36)/10^6</f>
        <v>1.9709999999999998E-2</v>
      </c>
      <c r="AK152" s="35">
        <f>+([8]รายได้ค่าบริการ!AD36+[8]รายได้ค่าบริการอื่น!AD36)/10^6</f>
        <v>4.6386999999999998E-2</v>
      </c>
      <c r="AL152" s="35">
        <f>+([8]รายได้ค่าบริการ!AE36+[8]รายได้ค่าบริการอื่น!AE36)/10^6</f>
        <v>8.2694000000000004E-2</v>
      </c>
      <c r="AM152" s="35">
        <f>+([8]รายได้ค่าบริการ!AF36+[8]รายได้ค่าบริการอื่น!AF36)/10^6</f>
        <v>2.6467999999999998E-2</v>
      </c>
      <c r="AN152" s="35">
        <f>+([8]รายได้ค่าบริการ!AG36+[8]รายได้ค่าบริการอื่น!AG36)/10^6</f>
        <v>5.2096999999999997E-2</v>
      </c>
      <c r="AO152" s="35">
        <f>+([8]รายได้ค่าบริการ!AH36+[8]รายได้ค่าบริการอื่น!AH36)/10^6</f>
        <v>3.1983999999999999E-2</v>
      </c>
      <c r="AP152" s="35">
        <f>+([8]รายได้ค่าบริการ!AI36+[8]รายได้ค่าบริการอื่น!AI36)/10^6</f>
        <v>5.6984E-2</v>
      </c>
      <c r="AQ152" s="35">
        <f>+([8]รายได้ค่าบริการ!AJ36+[8]รายได้ค่าบริการอื่น!AJ36)/10^6</f>
        <v>4.5855E-2</v>
      </c>
      <c r="AR152" s="35">
        <f>+([8]รายได้ค่าบริการ!AK36+[8]รายได้ค่าบริการอื่น!AK36)/10^6</f>
        <v>6.5758999999999998E-2</v>
      </c>
      <c r="AS152" s="35">
        <f>+([8]รายได้ค่าบริการ!AL36+[8]รายได้ค่าบริการอื่น!AL36)/10^6</f>
        <v>9.2064999999999994E-2</v>
      </c>
      <c r="AT152" s="35">
        <f>+([8]รายได้ค่าบริการ!AM36+[8]รายได้ค่าบริการอื่น!AM36)/10^6</f>
        <v>7.7823000000000003E-2</v>
      </c>
      <c r="AU152" s="36">
        <f>SUM(AI152:AT152)</f>
        <v>0.63014899999999996</v>
      </c>
      <c r="AW152" s="34"/>
      <c r="AX152" s="34" t="s">
        <v>46</v>
      </c>
      <c r="AY152" s="35">
        <f>+[8]รายได้ค่าติดตั้ง!AB36/10^6</f>
        <v>0</v>
      </c>
      <c r="AZ152" s="35">
        <f>+[8]รายได้ค่าติดตั้ง!AC36/10^6</f>
        <v>0</v>
      </c>
      <c r="BA152" s="35">
        <f>+[8]รายได้ค่าติดตั้ง!AD36/10^6</f>
        <v>0</v>
      </c>
      <c r="BB152" s="35">
        <f>+[8]รายได้ค่าติดตั้ง!AE36/10^6</f>
        <v>0</v>
      </c>
      <c r="BC152" s="35">
        <f>+[8]รายได้ค่าติดตั้ง!AF36/10^6</f>
        <v>0</v>
      </c>
      <c r="BD152" s="35">
        <f>+[8]รายได้ค่าติดตั้ง!AG36/10^6</f>
        <v>0</v>
      </c>
      <c r="BE152" s="35">
        <f>+[8]รายได้ค่าติดตั้ง!AH36/10^6</f>
        <v>0</v>
      </c>
      <c r="BF152" s="35">
        <f>+[8]รายได้ค่าติดตั้ง!AI36/10^6</f>
        <v>0</v>
      </c>
      <c r="BG152" s="35">
        <f>+[8]รายได้ค่าติดตั้ง!AJ36/10^6</f>
        <v>0</v>
      </c>
      <c r="BH152" s="35">
        <f>+[8]รายได้ค่าติดตั้ง!AK36/10^6</f>
        <v>0</v>
      </c>
      <c r="BI152" s="35">
        <f>+[8]รายได้ค่าติดตั้ง!AL36/10^6</f>
        <v>0</v>
      </c>
      <c r="BJ152" s="35">
        <f>+[8]รายได้ค่าติดตั้ง!AM36/10^6</f>
        <v>0</v>
      </c>
      <c r="BK152" s="36">
        <f>SUM(AY152:BJ152)</f>
        <v>0</v>
      </c>
    </row>
    <row r="153" spans="1:63" x14ac:dyDescent="0.2">
      <c r="A153" s="10">
        <v>1004</v>
      </c>
      <c r="B153" s="10" t="s">
        <v>94</v>
      </c>
      <c r="C153" s="21">
        <f>+'[8]รายได้-กศผ.'!R5/10^6</f>
        <v>64.13939981724431</v>
      </c>
      <c r="D153" s="21">
        <f>+'[8]รายได้-กศผ.'!S5/10^6</f>
        <v>67.959758045386266</v>
      </c>
      <c r="E153" s="21">
        <f>+'[8]รายได้-กศผ.'!T5/10^6</f>
        <v>66.440396662928634</v>
      </c>
      <c r="F153" s="21">
        <f>+'[8]รายได้-กศผ.'!U5/10^6</f>
        <v>68.560364130745796</v>
      </c>
      <c r="G153" s="21">
        <f>+'[8]รายได้-กศผ.'!V5/10^6</f>
        <v>66.68544729195834</v>
      </c>
      <c r="H153" s="21">
        <f>+'[8]รายได้-กศผ.'!W5/10^6</f>
        <v>65.831461526727892</v>
      </c>
      <c r="I153" s="21">
        <f>+'[8]รายได้-กศผ.'!X5/10^6</f>
        <v>74.416664908595251</v>
      </c>
      <c r="J153" s="21">
        <f>+'[8]รายได้-กศผ.'!Y5/10^6</f>
        <v>71.20662811297565</v>
      </c>
      <c r="K153" s="21">
        <f>+'[8]รายได้-กศผ.'!Z5/10^6</f>
        <v>68.710917502747108</v>
      </c>
      <c r="L153" s="21">
        <f>+'[8]รายได้-กศผ.'!AA5/10^6</f>
        <v>64.439259402581271</v>
      </c>
      <c r="M153" s="21">
        <f>+'[8]รายได้-กศผ.'!AB5/10^6</f>
        <v>65.285465405969902</v>
      </c>
      <c r="N153" s="21">
        <f>+'[8]รายได้-กศผ.'!AC5/10^6</f>
        <v>68.00424719213953</v>
      </c>
      <c r="O153" s="29">
        <f>SUM(C153:N153)</f>
        <v>811.68000999999981</v>
      </c>
      <c r="Q153" s="10">
        <v>1004</v>
      </c>
      <c r="R153" s="10" t="s">
        <v>94</v>
      </c>
      <c r="S153" s="21">
        <f>+'[8]รายได้ค่าน้ำ-กศผ.'!R5/10^6</f>
        <v>58.912764817244309</v>
      </c>
      <c r="T153" s="21">
        <f>+'[8]รายได้ค่าน้ำ-กศผ.'!S5/10^6</f>
        <v>62.527256045386267</v>
      </c>
      <c r="U153" s="21">
        <f>+'[8]รายได้ค่าน้ำ-กศผ.'!T5/10^6</f>
        <v>60.81987866292863</v>
      </c>
      <c r="V153" s="21">
        <f>+'[8]รายได้ค่าน้ำ-กศผ.'!U5/10^6</f>
        <v>63.744011130745797</v>
      </c>
      <c r="W153" s="21">
        <f>+'[8]รายได้ค่าน้ำ-กศผ.'!V5/10^6</f>
        <v>62.136790291958349</v>
      </c>
      <c r="X153" s="21">
        <f>+'[8]รายได้ค่าน้ำ-กศผ.'!W5/10^6</f>
        <v>60.417168526727892</v>
      </c>
      <c r="Y153" s="21">
        <f>+'[8]รายได้ค่าน้ำ-กศผ.'!X5/10^6</f>
        <v>69.639853908595242</v>
      </c>
      <c r="Z153" s="21">
        <f>+'[8]รายได้ค่าน้ำ-กศผ.'!Y5/10^6</f>
        <v>66.121297112975654</v>
      </c>
      <c r="AA153" s="21">
        <f>+'[8]รายได้ค่าน้ำ-กศผ.'!Z5/10^6</f>
        <v>63.9804885027471</v>
      </c>
      <c r="AB153" s="21">
        <f>+'[8]รายได้ค่าน้ำ-กศผ.'!AA5/10^6</f>
        <v>59.856480402581276</v>
      </c>
      <c r="AC153" s="21">
        <f>+'[8]รายได้ค่าน้ำ-กศผ.'!AB5/10^6</f>
        <v>60.567062405969899</v>
      </c>
      <c r="AD153" s="21">
        <f>+'[8]รายได้ค่าน้ำ-กศผ.'!AC5/10^6</f>
        <v>62.870969192139533</v>
      </c>
      <c r="AE153" s="29">
        <f>SUM(S153:AD153)</f>
        <v>751.59402099999988</v>
      </c>
      <c r="AG153" s="10">
        <v>1004</v>
      </c>
      <c r="AH153" s="10" t="s">
        <v>94</v>
      </c>
      <c r="AI153" s="21">
        <f>+([8]รายได้ค่าบริการ!AB37+[8]รายได้ค่าบริการอื่น!AB37)/10^6</f>
        <v>3.9790410000000001</v>
      </c>
      <c r="AJ153" s="21">
        <f>+([8]รายได้ค่าบริการ!AC37+[8]รายได้ค่าบริการอื่น!AC37)/10^6</f>
        <v>3.9846599999999999</v>
      </c>
      <c r="AK153" s="21">
        <f>+([8]รายได้ค่าบริการ!AD37+[8]รายได้ค่าบริการอื่น!AD37)/10^6</f>
        <v>3.9767999999999999</v>
      </c>
      <c r="AL153" s="21">
        <f>+([8]รายได้ค่าบริการ!AE37+[8]รายได้ค่าบริการอื่น!AE37)/10^6</f>
        <v>3.9953400000000001</v>
      </c>
      <c r="AM153" s="21">
        <f>+([8]รายได้ค่าบริการ!AF37+[8]รายได้ค่าบริการอื่น!AF37)/10^6</f>
        <v>3.9687990000000002</v>
      </c>
      <c r="AN153" s="21">
        <f>+([8]รายได้ค่าบริการ!AG37+[8]รายได้ค่าบริการอื่น!AG37)/10^6</f>
        <v>4.0059420000000001</v>
      </c>
      <c r="AO153" s="21">
        <f>+([8]รายได้ค่าบริการ!AH37+[8]รายได้ค่าบริการอื่น!AH37)/10^6</f>
        <v>3.9405790000000001</v>
      </c>
      <c r="AP153" s="21">
        <f>+([8]รายได้ค่าบริการ!AI37+[8]รายได้ค่าบริการอื่น!AI37)/10^6</f>
        <v>4.0366070000000001</v>
      </c>
      <c r="AQ153" s="21">
        <f>+([8]รายได้ค่าบริการ!AJ37+[8]รายได้ค่าบริการอื่น!AJ37)/10^6</f>
        <v>4.0903679999999998</v>
      </c>
      <c r="AR153" s="21">
        <f>+([8]รายได้ค่าบริการ!AK37+[8]รายได้ค่าบริการอื่น!AK37)/10^6</f>
        <v>4.1048030000000004</v>
      </c>
      <c r="AS153" s="21">
        <f>+([8]รายได้ค่าบริการ!AL37+[8]รายได้ค่าบริการอื่น!AL37)/10^6</f>
        <v>4.1162330000000003</v>
      </c>
      <c r="AT153" s="21">
        <f>+([8]รายได้ค่าบริการ!AM37+[8]รายได้ค่าบริการอื่น!AM37)/10^6</f>
        <v>4.1146779999999996</v>
      </c>
      <c r="AU153" s="29">
        <f>SUM(AI153:AT153)</f>
        <v>48.313849999999995</v>
      </c>
      <c r="AW153" s="10">
        <v>1004</v>
      </c>
      <c r="AX153" s="10" t="s">
        <v>94</v>
      </c>
      <c r="AY153" s="21">
        <f>+[8]รายได้ค่าติดตั้ง!AB37/10^6</f>
        <v>7.0965879999999997</v>
      </c>
      <c r="AZ153" s="21">
        <f>+[8]รายได้ค่าติดตั้ง!AC37/10^6</f>
        <v>6.4887180000000004</v>
      </c>
      <c r="BA153" s="21">
        <f>+[8]รายได้ค่าติดตั้ง!AD37/10^6</f>
        <v>6.491053</v>
      </c>
      <c r="BB153" s="21">
        <f>+[8]รายได้ค่าติดตั้ง!AE37/10^6</f>
        <v>5.1676349999999998</v>
      </c>
      <c r="BC153" s="21">
        <f>+[8]รายได้ค่าติดตั้ง!AF37/10^6</f>
        <v>3.9024200000000002</v>
      </c>
      <c r="BD153" s="21">
        <f>+[8]รายได้ค่าติดตั้ง!AG37/10^6</f>
        <v>6.7033560000000003</v>
      </c>
      <c r="BE153" s="21">
        <f>+[8]รายได้ค่าติดตั้ง!AH37/10^6</f>
        <v>4.4110500000000004</v>
      </c>
      <c r="BF153" s="21">
        <f>+[8]รายได้ค่าติดตั้ง!AI37/10^6</f>
        <v>6.3372029999999997</v>
      </c>
      <c r="BG153" s="21">
        <f>+[8]รายได้ค่าติดตั้ง!AJ37/10^6</f>
        <v>5.0828800000000003</v>
      </c>
      <c r="BH153" s="21">
        <f>+[8]รายได้ค่าติดตั้ง!AK37/10^6</f>
        <v>4.5209039999999998</v>
      </c>
      <c r="BI153" s="21">
        <f>+[8]รายได้ค่าติดตั้ง!AL37/10^6</f>
        <v>5.4206630000000002</v>
      </c>
      <c r="BJ153" s="21">
        <f>+[8]รายได้ค่าติดตั้ง!AM37/10^6</f>
        <v>8.2951999999999995</v>
      </c>
      <c r="BK153" s="29">
        <f>SUM(AY153:BJ153)</f>
        <v>69.917670000000001</v>
      </c>
    </row>
    <row r="154" spans="1:63" x14ac:dyDescent="0.2">
      <c r="A154" s="10">
        <v>1005</v>
      </c>
      <c r="B154" s="10" t="s">
        <v>13</v>
      </c>
      <c r="C154" s="21">
        <f>+'[8]รายได้-กศผ.'!R6/10^6</f>
        <v>0.92449654551231675</v>
      </c>
      <c r="D154" s="21">
        <f>+'[8]รายได้-กศผ.'!S6/10^6</f>
        <v>0.94745815648503906</v>
      </c>
      <c r="E154" s="21">
        <f>+'[8]รายได้-กศผ.'!T6/10^6</f>
        <v>0.92788370477875715</v>
      </c>
      <c r="F154" s="21">
        <f>+'[8]รายได้-กศผ.'!U6/10^6</f>
        <v>1.0072960385419143</v>
      </c>
      <c r="G154" s="21">
        <f>+'[8]รายได้-กศผ.'!V6/10^6</f>
        <v>0.96290957830706703</v>
      </c>
      <c r="H154" s="21">
        <f>+'[8]รายได้-กศผ.'!W6/10^6</f>
        <v>0.95671983423962714</v>
      </c>
      <c r="I154" s="21">
        <f>+'[8]รายได้-กศผ.'!X6/10^6</f>
        <v>1.1628713037779519</v>
      </c>
      <c r="J154" s="21">
        <f>+'[8]รายได้-กศผ.'!Y6/10^6</f>
        <v>1.178724011837214</v>
      </c>
      <c r="K154" s="21">
        <f>+'[8]รายได้-กศผ.'!Z6/10^6</f>
        <v>1.0708174612799781</v>
      </c>
      <c r="L154" s="21">
        <f>+'[8]รายได้-กศผ.'!AA6/10^6</f>
        <v>0.9718890060078611</v>
      </c>
      <c r="M154" s="21">
        <f>+'[8]รายได้-กศผ.'!AB6/10^6</f>
        <v>0.97501616444733252</v>
      </c>
      <c r="N154" s="21">
        <f>+'[8]รายได้-กศผ.'!AC6/10^6</f>
        <v>1.0000781947849422</v>
      </c>
      <c r="O154" s="29">
        <f t="shared" ref="O154:O179" si="18">SUM(C154:N154)</f>
        <v>12.086160000000001</v>
      </c>
      <c r="Q154" s="10">
        <v>1005</v>
      </c>
      <c r="R154" s="10" t="s">
        <v>13</v>
      </c>
      <c r="S154" s="21">
        <f>+'[8]รายได้ค่าน้ำ-กศผ.'!R6/10^6</f>
        <v>0.82203154551231672</v>
      </c>
      <c r="T154" s="21">
        <f>+'[8]รายได้ค่าน้ำ-กศผ.'!S6/10^6</f>
        <v>0.84040015648503907</v>
      </c>
      <c r="U154" s="21">
        <f>+'[8]รายได้ค่าน้ำ-กศผ.'!T6/10^6</f>
        <v>0.81765470477875712</v>
      </c>
      <c r="V154" s="21">
        <f>+'[8]รายได้ค่าน้ำ-กศผ.'!U6/10^6</f>
        <v>0.90783403854191436</v>
      </c>
      <c r="W154" s="21">
        <f>+'[8]รายได้ค่าน้ำ-กศผ.'!V6/10^6</f>
        <v>0.85531157830706706</v>
      </c>
      <c r="X154" s="21">
        <f>+'[8]รายได้ค่าน้ำ-กศผ.'!W6/10^6</f>
        <v>0.84804383423962715</v>
      </c>
      <c r="Y154" s="21">
        <f>+'[8]รายได้ค่าน้ำ-กศผ.'!X6/10^6</f>
        <v>1.058151303777952</v>
      </c>
      <c r="Z154" s="21">
        <f>+'[8]รายได้ค่าน้ำ-กศผ.'!Y6/10^6</f>
        <v>1.070410011837214</v>
      </c>
      <c r="AA154" s="21">
        <f>+'[8]รายได้ค่าน้ำ-กศผ.'!Z6/10^6</f>
        <v>0.963820461279978</v>
      </c>
      <c r="AB154" s="21">
        <f>+'[8]รายได้ค่าน้ำ-กศผ.'!AA6/10^6</f>
        <v>0.85769100600786108</v>
      </c>
      <c r="AC154" s="21">
        <f>+'[8]รายได้ค่าน้ำ-กศผ.'!AB6/10^6</f>
        <v>0.86879116444733251</v>
      </c>
      <c r="AD154" s="21">
        <f>+'[8]รายได้ค่าน้ำ-กศผ.'!AC6/10^6</f>
        <v>0.89183019478494219</v>
      </c>
      <c r="AE154" s="29">
        <f t="shared" ref="AE154:AE179" si="19">SUM(S154:AD154)</f>
        <v>10.801970000000001</v>
      </c>
      <c r="AG154" s="10">
        <v>1005</v>
      </c>
      <c r="AH154" s="10" t="s">
        <v>13</v>
      </c>
      <c r="AI154" s="21">
        <f>+([8]รายได้ค่าบริการ!AB38+[8]รายได้ค่าบริการอื่น!AB38)/10^6</f>
        <v>9.5200999999999994E-2</v>
      </c>
      <c r="AJ154" s="21">
        <f>+([8]รายได้ค่าบริการ!AC38+[8]รายได้ค่าบริการอื่น!AC38)/10^6</f>
        <v>9.5413999999999999E-2</v>
      </c>
      <c r="AK154" s="21">
        <f>+([8]รายได้ค่าบริการ!AD38+[8]รายได้ค่าบริการอื่น!AD38)/10^6</f>
        <v>9.5435000000000006E-2</v>
      </c>
      <c r="AL154" s="21">
        <f>+([8]รายได้ค่าบริการ!AE38+[8]รายได้ค่าบริการอื่น!AE38)/10^6</f>
        <v>9.5787999999999998E-2</v>
      </c>
      <c r="AM154" s="21">
        <f>+([8]รายได้ค่าบริการ!AF38+[8]รายได้ค่าบริการอื่น!AF38)/10^6</f>
        <v>9.5812999999999995E-2</v>
      </c>
      <c r="AN154" s="21">
        <f>+([8]รายได้ค่าบริการ!AG38+[8]รายได้ค่าบริการอื่น!AG38)/10^6</f>
        <v>9.6602999999999994E-2</v>
      </c>
      <c r="AO154" s="21">
        <f>+([8]รายได้ค่าบริการ!AH38+[8]รายได้ค่าบริการอื่น!AH38)/10^6</f>
        <v>9.7530000000000006E-2</v>
      </c>
      <c r="AP154" s="21">
        <f>+([8]รายได้ค่าบริการ!AI38+[8]รายได้ค่าบริการอื่น!AI38)/10^6</f>
        <v>9.8142999999999994E-2</v>
      </c>
      <c r="AQ154" s="21">
        <f>+([8]รายได้ค่าบริการ!AJ38+[8]รายได้ค่าบริการอื่น!AJ38)/10^6</f>
        <v>9.8340999999999998E-2</v>
      </c>
      <c r="AR154" s="21">
        <f>+([8]รายได้ค่าบริการ!AK38+[8]รายได้ค่าบริการอื่น!AK38)/10^6</f>
        <v>0.103341</v>
      </c>
      <c r="AS154" s="21">
        <f>+([8]รายได้ค่าบริการ!AL38+[8]รายได้ค่าบริการอื่น!AL38)/10^6</f>
        <v>9.9042000000000005E-2</v>
      </c>
      <c r="AT154" s="21">
        <f>+([8]รายได้ค่าบริการ!AM38+[8]รายได้ค่าบริการอื่น!AM38)/10^6</f>
        <v>9.8888000000000004E-2</v>
      </c>
      <c r="AU154" s="29">
        <f t="shared" ref="AU154:AU179" si="20">SUM(AI154:AT154)</f>
        <v>1.1695390000000001</v>
      </c>
      <c r="AW154" s="10">
        <v>1005</v>
      </c>
      <c r="AX154" s="10" t="s">
        <v>13</v>
      </c>
      <c r="AY154" s="21">
        <f>+[8]รายได้ค่าติดตั้ง!AB38/10^6</f>
        <v>2.3872000000000001E-2</v>
      </c>
      <c r="AZ154" s="21">
        <f>+[8]รายได้ค่าติดตั้ง!AC38/10^6</f>
        <v>3.7088999999999997E-2</v>
      </c>
      <c r="BA154" s="21">
        <f>+[8]รายได้ค่าติดตั้ง!AD38/10^6</f>
        <v>5.9947E-2</v>
      </c>
      <c r="BB154" s="21">
        <f>+[8]รายได้ค่าติดตั้ง!AE38/10^6</f>
        <v>2.3965E-2</v>
      </c>
      <c r="BC154" s="21">
        <f>+[8]รายได้ค่าติดตั้ง!AF38/10^6</f>
        <v>9.5616999999999994E-2</v>
      </c>
      <c r="BD154" s="21">
        <f>+[8]รายได้ค่าติดตั้ง!AG38/10^6</f>
        <v>0.22134899999999999</v>
      </c>
      <c r="BE154" s="21">
        <f>+[8]รายได้ค่าติดตั้ง!AH38/10^6</f>
        <v>5.6446999999999997E-2</v>
      </c>
      <c r="BF154" s="21">
        <f>+[8]รายได้ค่าติดตั้ง!AI38/10^6</f>
        <v>7.3330999999999993E-2</v>
      </c>
      <c r="BG154" s="21">
        <f>+[8]รายได้ค่าติดตั้ง!AJ38/10^6</f>
        <v>3.9014E-2</v>
      </c>
      <c r="BH154" s="21">
        <f>+[8]รายได้ค่าติดตั้ง!AK38/10^6</f>
        <v>4.24E-2</v>
      </c>
      <c r="BI154" s="21">
        <f>+[8]รายได้ค่าติดตั้ง!AL38/10^6</f>
        <v>2.3477999999999999E-2</v>
      </c>
      <c r="BJ154" s="21">
        <f>+[8]รายได้ค่าติดตั้ง!AM38/10^6</f>
        <v>3.6502E-2</v>
      </c>
      <c r="BK154" s="29">
        <f t="shared" ref="BK154:BK179" si="21">SUM(AY154:BJ154)</f>
        <v>0.73301100000000008</v>
      </c>
    </row>
    <row r="155" spans="1:63" x14ac:dyDescent="0.2">
      <c r="A155" s="10">
        <v>1006</v>
      </c>
      <c r="B155" s="10" t="s">
        <v>14</v>
      </c>
      <c r="C155" s="21">
        <f>+'[8]รายได้-กศผ.'!R7/10^6</f>
        <v>4.5900055086083853</v>
      </c>
      <c r="D155" s="21">
        <f>+'[8]รายได้-กศผ.'!S7/10^6</f>
        <v>4.7250883752981814</v>
      </c>
      <c r="E155" s="21">
        <f>+'[8]รายได้-กศผ.'!T7/10^6</f>
        <v>4.8699674801993904</v>
      </c>
      <c r="F155" s="21">
        <f>+'[8]รายได้-กศผ.'!U7/10^6</f>
        <v>5.0115948087074607</v>
      </c>
      <c r="G155" s="21">
        <f>+'[8]รายได้-กศผ.'!V7/10^6</f>
        <v>5.0828567172139305</v>
      </c>
      <c r="H155" s="21">
        <f>+'[8]รายได้-กศผ.'!W7/10^6</f>
        <v>5.0336482723097449</v>
      </c>
      <c r="I155" s="21">
        <f>+'[8]รายได้-กศผ.'!X7/10^6</f>
        <v>5.7234041101517148</v>
      </c>
      <c r="J155" s="21">
        <f>+'[8]รายได้-กศผ.'!Y7/10^6</f>
        <v>6.0597812361200027</v>
      </c>
      <c r="K155" s="21">
        <f>+'[8]รายได้-กศผ.'!Z7/10^6</f>
        <v>5.3058011939221812</v>
      </c>
      <c r="L155" s="21">
        <f>+'[8]รายได้-กศผ.'!AA7/10^6</f>
        <v>4.8585973333083894</v>
      </c>
      <c r="M155" s="21">
        <f>+'[8]รายได้-กศผ.'!AB7/10^6</f>
        <v>4.849410956927426</v>
      </c>
      <c r="N155" s="21">
        <f>+'[8]รายได้-กศผ.'!AC7/10^6</f>
        <v>4.9239840072331944</v>
      </c>
      <c r="O155" s="29">
        <f t="shared" si="18"/>
        <v>61.034140000000001</v>
      </c>
      <c r="Q155" s="10">
        <v>1006</v>
      </c>
      <c r="R155" s="10" t="s">
        <v>14</v>
      </c>
      <c r="S155" s="21">
        <f>+'[8]รายได้ค่าน้ำ-กศผ.'!R7/10^6</f>
        <v>3.8163395086083849</v>
      </c>
      <c r="T155" s="21">
        <f>+'[8]รายได้ค่าน้ำ-กศผ.'!S7/10^6</f>
        <v>4.091476375298182</v>
      </c>
      <c r="U155" s="21">
        <f>+'[8]รายได้ค่าน้ำ-กศผ.'!T7/10^6</f>
        <v>4.0566344801993903</v>
      </c>
      <c r="V155" s="21">
        <f>+'[8]รายได้ค่าน้ำ-กศผ.'!U7/10^6</f>
        <v>4.3213418087074604</v>
      </c>
      <c r="W155" s="21">
        <f>+'[8]รายได้ค่าน้ำ-กศผ.'!V7/10^6</f>
        <v>4.2935707172139308</v>
      </c>
      <c r="X155" s="21">
        <f>+'[8]รายได้ค่าน้ำ-กศผ.'!W7/10^6</f>
        <v>4.1684642723097447</v>
      </c>
      <c r="Y155" s="21">
        <f>+'[8]รายได้ค่าน้ำ-กศผ.'!X7/10^6</f>
        <v>4.9394711101517146</v>
      </c>
      <c r="Z155" s="21">
        <f>+'[8]รายได้ค่าน้ำ-กศผ.'!Y7/10^6</f>
        <v>5.1329912361200023</v>
      </c>
      <c r="AA155" s="21">
        <f>+'[8]รายได้ค่าน้ำ-กศผ.'!Z7/10^6</f>
        <v>4.5205041939221813</v>
      </c>
      <c r="AB155" s="21">
        <f>+'[8]รายได้ค่าน้ำ-กศผ.'!AA7/10^6</f>
        <v>4.0591233333083894</v>
      </c>
      <c r="AC155" s="21">
        <f>+'[8]รายได้ค่าน้ำ-กศผ.'!AB7/10^6</f>
        <v>4.0526709569274262</v>
      </c>
      <c r="AD155" s="21">
        <f>+'[8]รายได้ค่าน้ำ-กศผ.'!AC7/10^6</f>
        <v>4.1098050072331942</v>
      </c>
      <c r="AE155" s="29">
        <f t="shared" si="19"/>
        <v>51.562393</v>
      </c>
      <c r="AG155" s="10">
        <v>1006</v>
      </c>
      <c r="AH155" s="10" t="s">
        <v>14</v>
      </c>
      <c r="AI155" s="21">
        <f>+([8]รายได้ค่าบริการ!AB39+[8]รายได้ค่าบริการอื่น!AB39)/10^6</f>
        <v>0.53660399999999997</v>
      </c>
      <c r="AJ155" s="21">
        <f>+([8]รายได้ค่าบริการ!AC39+[8]รายได้ค่าบริการอื่น!AC39)/10^6</f>
        <v>0.540354</v>
      </c>
      <c r="AK155" s="21">
        <f>+([8]รายได้ค่าบริการ!AD39+[8]รายได้ค่าบริการอื่น!AD39)/10^6</f>
        <v>0.53615199999999996</v>
      </c>
      <c r="AL155" s="21">
        <f>+([8]รายได้ค่าบริการ!AE39+[8]รายได้ค่าบริการอื่น!AE39)/10^6</f>
        <v>0.56804399999999999</v>
      </c>
      <c r="AM155" s="21">
        <f>+([8]รายได้ค่าบริการ!AF39+[8]รายได้ค่าบริการอื่น!AF39)/10^6</f>
        <v>0.555616</v>
      </c>
      <c r="AN155" s="21">
        <f>+([8]รายได้ค่าบริการ!AG39+[8]รายได้ค่าบริการอื่น!AG39)/10^6</f>
        <v>0.54735800000000001</v>
      </c>
      <c r="AO155" s="21">
        <f>+([8]รายได้ค่าบริการ!AH39+[8]รายได้ค่าบริการอื่น!AH39)/10^6</f>
        <v>0.54419600000000001</v>
      </c>
      <c r="AP155" s="21">
        <f>+([8]รายได้ค่าบริการ!AI39+[8]รายได้ค่าบริการอื่น!AI39)/10^6</f>
        <v>0.59188099999999999</v>
      </c>
      <c r="AQ155" s="21">
        <f>+([8]รายได้ค่าบริการ!AJ39+[8]รายได้ค่าบริการอื่น!AJ39)/10^6</f>
        <v>0.56184800000000001</v>
      </c>
      <c r="AR155" s="21">
        <f>+([8]รายได้ค่าบริการ!AK39+[8]รายได้ค่าบริการอื่น!AK39)/10^6</f>
        <v>0.58855500000000005</v>
      </c>
      <c r="AS155" s="21">
        <f>+([8]รายได้ค่าบริการ!AL39+[8]รายได้ค่าบริการอื่น!AL39)/10^6</f>
        <v>0.57900099999999999</v>
      </c>
      <c r="AT155" s="21">
        <f>+([8]รายได้ค่าบริการ!AM39+[8]รายได้ค่าบริการอื่น!AM39)/10^6</f>
        <v>0.57303800000000005</v>
      </c>
      <c r="AU155" s="29">
        <f t="shared" si="20"/>
        <v>6.7226470000000011</v>
      </c>
      <c r="AW155" s="10">
        <v>1006</v>
      </c>
      <c r="AX155" s="10" t="s">
        <v>14</v>
      </c>
      <c r="AY155" s="21">
        <f>+[8]รายได้ค่าติดตั้ง!AB39/10^6</f>
        <v>1.4064920000000001</v>
      </c>
      <c r="AZ155" s="21">
        <f>+[8]รายได้ค่าติดตั้ง!AC39/10^6</f>
        <v>1.4808079999999999</v>
      </c>
      <c r="BA155" s="21">
        <f>+[8]รายได้ค่าติดตั้ง!AD39/10^6</f>
        <v>0.90786800000000001</v>
      </c>
      <c r="BB155" s="21">
        <f>+[8]รายได้ค่าติดตั้ง!AE39/10^6</f>
        <v>1.0182059999999999</v>
      </c>
      <c r="BC155" s="21">
        <f>+[8]รายได้ค่าติดตั้ง!AF39/10^6</f>
        <v>0.79195300000000002</v>
      </c>
      <c r="BD155" s="21">
        <f>+[8]รายได้ค่าติดตั้ง!AG39/10^6</f>
        <v>1.7563610000000001</v>
      </c>
      <c r="BE155" s="21">
        <f>+[8]รายได้ค่าติดตั้ง!AH39/10^6</f>
        <v>0.76304300000000003</v>
      </c>
      <c r="BF155" s="21">
        <f>+[8]รายได้ค่าติดตั้ง!AI39/10^6</f>
        <v>1.0271030000000001</v>
      </c>
      <c r="BG155" s="21">
        <f>+[8]รายได้ค่าติดตั้ง!AJ39/10^6</f>
        <v>1.133637</v>
      </c>
      <c r="BH155" s="21">
        <f>+[8]รายได้ค่าติดตั้ง!AK39/10^6</f>
        <v>1.3406199999999999</v>
      </c>
      <c r="BI155" s="21">
        <f>+[8]รายได้ค่าติดตั้ง!AL39/10^6</f>
        <v>1.3204670000000001</v>
      </c>
      <c r="BJ155" s="21">
        <f>+[8]รายได้ค่าติดตั้ง!AM39/10^6</f>
        <v>1.2524519999999999</v>
      </c>
      <c r="BK155" s="29">
        <f t="shared" si="21"/>
        <v>14.199010000000001</v>
      </c>
    </row>
    <row r="156" spans="1:63" x14ac:dyDescent="0.2">
      <c r="A156" s="10">
        <v>1007</v>
      </c>
      <c r="B156" s="10" t="s">
        <v>15</v>
      </c>
      <c r="C156" s="21">
        <f>+'[8]รายได้-กศผ.'!R8/10^6</f>
        <v>8.6850258110937553</v>
      </c>
      <c r="D156" s="21">
        <f>+'[8]รายได้-กศผ.'!S8/10^6</f>
        <v>9.3581290312157961</v>
      </c>
      <c r="E156" s="21">
        <f>+'[8]รายได้-กศผ.'!T8/10^6</f>
        <v>9.1053621078274212</v>
      </c>
      <c r="F156" s="21">
        <f>+'[8]รายได้-กศผ.'!U8/10^6</f>
        <v>9.4377028987229057</v>
      </c>
      <c r="G156" s="21">
        <f>+'[8]รายได้-กศผ.'!V8/10^6</f>
        <v>9.6545274992644607</v>
      </c>
      <c r="H156" s="21">
        <f>+'[8]รายได้-กศผ.'!W8/10^6</f>
        <v>9.1862345824617382</v>
      </c>
      <c r="I156" s="21">
        <f>+'[8]รายได้-กศผ.'!X8/10^6</f>
        <v>10.133521094741042</v>
      </c>
      <c r="J156" s="21">
        <f>+'[8]รายได้-กศผ.'!Y8/10^6</f>
        <v>10.478068400934308</v>
      </c>
      <c r="K156" s="21">
        <f>+'[8]รายได้-กศผ.'!Z8/10^6</f>
        <v>9.8277455460628556</v>
      </c>
      <c r="L156" s="21">
        <f>+'[8]รายได้-กศผ.'!AA8/10^6</f>
        <v>9.3426563856947453</v>
      </c>
      <c r="M156" s="21">
        <f>+'[8]รายได้-กศผ.'!AB8/10^6</f>
        <v>9.4454462870839393</v>
      </c>
      <c r="N156" s="21">
        <f>+'[8]รายได้-กศผ.'!AC8/10^6</f>
        <v>9.4374903548970295</v>
      </c>
      <c r="O156" s="29">
        <f t="shared" si="18"/>
        <v>114.09190999999998</v>
      </c>
      <c r="Q156" s="10">
        <v>1007</v>
      </c>
      <c r="R156" s="10" t="s">
        <v>15</v>
      </c>
      <c r="S156" s="21">
        <f>+'[8]รายได้ค่าน้ำ-กศผ.'!R8/10^6</f>
        <v>7.6996778110937552</v>
      </c>
      <c r="T156" s="21">
        <f>+'[8]รายได้ค่าน้ำ-กศผ.'!S8/10^6</f>
        <v>8.1856110312157959</v>
      </c>
      <c r="U156" s="21">
        <f>+'[8]รายได้ค่าน้ำ-กศผ.'!T8/10^6</f>
        <v>8.316206107827421</v>
      </c>
      <c r="V156" s="21">
        <f>+'[8]รายได้ค่าน้ำ-กศผ.'!U8/10^6</f>
        <v>8.665846898722906</v>
      </c>
      <c r="W156" s="21">
        <f>+'[8]รายได้ค่าน้ำ-กศผ.'!V8/10^6</f>
        <v>8.5091074992644593</v>
      </c>
      <c r="X156" s="21">
        <f>+'[8]รายได้ค่าน้ำ-กศผ.'!W8/10^6</f>
        <v>8.2282445824617394</v>
      </c>
      <c r="Y156" s="21">
        <f>+'[8]รายได้ค่าน้ำ-กศผ.'!X8/10^6</f>
        <v>9.3482380947410402</v>
      </c>
      <c r="Z156" s="21">
        <f>+'[8]รายได้ค่าน้ำ-กศผ.'!Y8/10^6</f>
        <v>9.6054974009343095</v>
      </c>
      <c r="AA156" s="21">
        <f>+'[8]รายได้ค่าน้ำ-กศผ.'!Z8/10^6</f>
        <v>8.8320125460628542</v>
      </c>
      <c r="AB156" s="21">
        <f>+'[8]รายได้ค่าน้ำ-กศผ.'!AA8/10^6</f>
        <v>8.2290893856947456</v>
      </c>
      <c r="AC156" s="21">
        <f>+'[8]รายได้ค่าน้ำ-กศผ.'!AB8/10^6</f>
        <v>8.2989972870839388</v>
      </c>
      <c r="AD156" s="21">
        <f>+'[8]รายได้ค่าน้ำ-กศผ.'!AC8/10^6</f>
        <v>8.1695343548970296</v>
      </c>
      <c r="AE156" s="29">
        <f t="shared" si="19"/>
        <v>102.08806299999999</v>
      </c>
      <c r="AG156" s="10">
        <v>1007</v>
      </c>
      <c r="AH156" s="10" t="s">
        <v>15</v>
      </c>
      <c r="AI156" s="21">
        <f>+([8]รายได้ค่าบริการ!AB40+[8]รายได้ค่าบริการอื่น!AB40)/10^6</f>
        <v>0.66299200000000003</v>
      </c>
      <c r="AJ156" s="21">
        <f>+([8]รายได้ค่าบริการ!AC40+[8]รายได้ค่าบริการอื่น!AC40)/10^6</f>
        <v>0.67031099999999999</v>
      </c>
      <c r="AK156" s="21">
        <f>+([8]รายได้ค่าบริการ!AD40+[8]รายได้ค่าบริการอื่น!AD40)/10^6</f>
        <v>0.67247100000000004</v>
      </c>
      <c r="AL156" s="21">
        <f>+([8]รายได้ค่าบริการ!AE40+[8]รายได้ค่าบริการอื่น!AE40)/10^6</f>
        <v>0.69042199999999998</v>
      </c>
      <c r="AM156" s="21">
        <f>+([8]รายได้ค่าบริการ!AF40+[8]รายได้ค่าบริการอื่น!AF40)/10^6</f>
        <v>0.68091299999999999</v>
      </c>
      <c r="AN156" s="21">
        <f>+([8]รายได้ค่าบริการ!AG40+[8]รายได้ค่าบริการอื่น!AG40)/10^6</f>
        <v>0.73301099999999997</v>
      </c>
      <c r="AO156" s="21">
        <f>+([8]รายได้ค่าบริการ!AH40+[8]รายได้ค่าบริการอื่น!AH40)/10^6</f>
        <v>0.68329099999999998</v>
      </c>
      <c r="AP156" s="21">
        <f>+([8]รายได้ค่าบริการ!AI40+[8]รายได้ค่าบริการอื่น!AI40)/10^6</f>
        <v>0.69114399999999998</v>
      </c>
      <c r="AQ156" s="21">
        <f>+([8]รายได้ค่าบริการ!AJ40+[8]รายได้ค่าบริการอื่น!AJ40)/10^6</f>
        <v>0.69738699999999998</v>
      </c>
      <c r="AR156" s="21">
        <f>+([8]รายได้ค่าบริการ!AK40+[8]รายได้ค่าบริการอื่น!AK40)/10^6</f>
        <v>0.71751299999999996</v>
      </c>
      <c r="AS156" s="21">
        <f>+([8]รายได้ค่าบริการ!AL40+[8]รายได้ค่าบริการอื่น!AL40)/10^6</f>
        <v>0.73229500000000003</v>
      </c>
      <c r="AT156" s="21">
        <f>+([8]รายได้ค่าบริการ!AM40+[8]รายได้ค่าบริการอื่น!AM40)/10^6</f>
        <v>0.70810899999999999</v>
      </c>
      <c r="AU156" s="29">
        <f t="shared" si="20"/>
        <v>8.3398589999999988</v>
      </c>
      <c r="AW156" s="10">
        <v>1007</v>
      </c>
      <c r="AX156" s="10" t="s">
        <v>15</v>
      </c>
      <c r="AY156" s="21">
        <f>+[8]รายได้ค่าติดตั้ง!AB40/10^6</f>
        <v>2.5784729999999998</v>
      </c>
      <c r="AZ156" s="21">
        <f>+[8]รายได้ค่าติดตั้ง!AC40/10^6</f>
        <v>2.0237970000000001</v>
      </c>
      <c r="BA156" s="21">
        <f>+[8]รายได้ค่าติดตั้ง!AD40/10^6</f>
        <v>0.48483599999999999</v>
      </c>
      <c r="BB156" s="21">
        <f>+[8]รายได้ค่าติดตั้ง!AE40/10^6</f>
        <v>0.44759199999999999</v>
      </c>
      <c r="BC156" s="21">
        <f>+[8]รายได้ค่าติดตั้ง!AF40/10^6</f>
        <v>2.0404589999999998</v>
      </c>
      <c r="BD156" s="21">
        <f>+[8]รายได้ค่าติดตั้ง!AG40/10^6</f>
        <v>0.97733899999999996</v>
      </c>
      <c r="BE156" s="21">
        <f>+[8]รายได้ค่าติดตั้ง!AH40/10^6</f>
        <v>0.57908099999999996</v>
      </c>
      <c r="BF156" s="21">
        <f>+[8]รายได้ค่าติดตั้ง!AI40/10^6</f>
        <v>0.91646399999999995</v>
      </c>
      <c r="BG156" s="21">
        <f>+[8]รายได้ค่าติดตั้ง!AJ40/10^6</f>
        <v>1.9420820000000001</v>
      </c>
      <c r="BH156" s="21">
        <f>+[8]รายได้ค่าติดตั้ง!AK40/10^6</f>
        <v>3.2551040000000002</v>
      </c>
      <c r="BI156" s="21">
        <f>+[8]รายได้ค่าติดตั้ง!AL40/10^6</f>
        <v>1.9842420000000001</v>
      </c>
      <c r="BJ156" s="21">
        <f>+[8]รายได้ค่าติดตั้ง!AM40/10^6</f>
        <v>3.2147000000000001</v>
      </c>
      <c r="BK156" s="29">
        <f t="shared" si="21"/>
        <v>20.444169000000002</v>
      </c>
    </row>
    <row r="157" spans="1:63" x14ac:dyDescent="0.2">
      <c r="A157" s="10">
        <v>1008</v>
      </c>
      <c r="B157" s="10" t="s">
        <v>16</v>
      </c>
      <c r="C157" s="21">
        <f>+'[8]รายได้-กศผ.'!R9/10^6</f>
        <v>3.2423748439724092</v>
      </c>
      <c r="D157" s="21">
        <f>+'[8]รายได้-กศผ.'!S9/10^6</f>
        <v>2.2488019219940201</v>
      </c>
      <c r="E157" s="21">
        <f>+'[8]รายได้-กศผ.'!T9/10^6</f>
        <v>2.2621342630743642</v>
      </c>
      <c r="F157" s="21">
        <f>+'[8]รายได้-กศผ.'!U9/10^6</f>
        <v>2.4657785254937874</v>
      </c>
      <c r="G157" s="21">
        <f>+'[8]รายได้-กศผ.'!V9/10^6</f>
        <v>2.4382390662896887</v>
      </c>
      <c r="H157" s="21">
        <f>+'[8]รายได้-กศผ.'!W9/10^6</f>
        <v>2.3405348959971106</v>
      </c>
      <c r="I157" s="21">
        <f>+'[8]รายได้-กศผ.'!X9/10^6</f>
        <v>2.584599415074186</v>
      </c>
      <c r="J157" s="21">
        <f>+'[8]รายได้-กศผ.'!Y9/10^6</f>
        <v>2.6391461488557377</v>
      </c>
      <c r="K157" s="21">
        <f>+'[8]รายได้-กศผ.'!Z9/10^6</f>
        <v>2.4050856839582728</v>
      </c>
      <c r="L157" s="21">
        <f>+'[8]รายได้-กศผ.'!AA9/10^6</f>
        <v>2.3102606062645399</v>
      </c>
      <c r="M157" s="21">
        <f>+'[8]รายได้-กศผ.'!AB9/10^6</f>
        <v>2.4047154878189714</v>
      </c>
      <c r="N157" s="21">
        <f>+'[8]รายได้-กศผ.'!AC9/10^6</f>
        <v>2.4201991412069148</v>
      </c>
      <c r="O157" s="29">
        <f t="shared" si="18"/>
        <v>29.761870000000002</v>
      </c>
      <c r="Q157" s="10">
        <v>1008</v>
      </c>
      <c r="R157" s="10" t="s">
        <v>16</v>
      </c>
      <c r="S157" s="21">
        <f>+'[8]รายได้ค่าน้ำ-กศผ.'!R9/10^6</f>
        <v>3.0593518439724092</v>
      </c>
      <c r="T157" s="21">
        <f>+'[8]รายได้ค่าน้ำ-กศผ.'!S9/10^6</f>
        <v>2.0642599219940201</v>
      </c>
      <c r="U157" s="21">
        <f>+'[8]รายได้ค่าน้ำ-กศผ.'!T9/10^6</f>
        <v>2.0827132630743641</v>
      </c>
      <c r="V157" s="21">
        <f>+'[8]รายได้ค่าน้ำ-กศผ.'!U9/10^6</f>
        <v>2.2791555254937874</v>
      </c>
      <c r="W157" s="21">
        <f>+'[8]รายได้ค่าน้ำ-กศผ.'!V9/10^6</f>
        <v>2.1922120662896885</v>
      </c>
      <c r="X157" s="21">
        <f>+'[8]รายได้ค่าน้ำ-กศผ.'!W9/10^6</f>
        <v>2.1481358959971106</v>
      </c>
      <c r="Y157" s="21">
        <f>+'[8]รายได้ค่าน้ำ-กศผ.'!X9/10^6</f>
        <v>2.395196415074186</v>
      </c>
      <c r="Z157" s="21">
        <f>+'[8]รายได้ค่าน้ำ-กศผ.'!Y9/10^6</f>
        <v>2.4488051488557381</v>
      </c>
      <c r="AA157" s="21">
        <f>+'[8]รายได้ค่าน้ำ-กศผ.'!Z9/10^6</f>
        <v>2.2246076839582729</v>
      </c>
      <c r="AB157" s="21">
        <f>+'[8]รายได้ค่าน้ำ-กศผ.'!AA9/10^6</f>
        <v>2.1338096062645402</v>
      </c>
      <c r="AC157" s="21">
        <f>+'[8]รายได้ค่าน้ำ-กศผ.'!AB9/10^6</f>
        <v>2.2223704878189712</v>
      </c>
      <c r="AD157" s="21">
        <f>+'[8]รายได้ค่าน้ำ-กศผ.'!AC9/10^6</f>
        <v>2.2412801412069152</v>
      </c>
      <c r="AE157" s="29">
        <f t="shared" si="19"/>
        <v>27.491897999999999</v>
      </c>
      <c r="AG157" s="10">
        <v>1008</v>
      </c>
      <c r="AH157" s="10" t="s">
        <v>16</v>
      </c>
      <c r="AI157" s="21">
        <f>+([8]รายได้ค่าบริการ!AB41+[8]รายได้ค่าบริการอื่น!AB41)/10^6</f>
        <v>0.15951299999999999</v>
      </c>
      <c r="AJ157" s="21">
        <f>+([8]รายได้ค่าบริการ!AC41+[8]รายได้ค่าบริการอื่น!AC41)/10^6</f>
        <v>0.16001199999999999</v>
      </c>
      <c r="AK157" s="21">
        <f>+([8]รายได้ค่าบริการ!AD41+[8]รายได้ค่าบริการอื่น!AD41)/10^6</f>
        <v>0.161324</v>
      </c>
      <c r="AL157" s="21">
        <f>+([8]รายได้ค่าบริการ!AE41+[8]รายได้ค่าบริการอื่น!AE41)/10^6</f>
        <v>0.16059499999999999</v>
      </c>
      <c r="AM157" s="21">
        <f>+([8]รายได้ค่าบริการ!AF41+[8]รายได้ค่าบริการอื่น!AF41)/10^6</f>
        <v>0.162051</v>
      </c>
      <c r="AN157" s="21">
        <f>+([8]รายได้ค่าบริการ!AG41+[8]รายได้ค่าบริการอื่น!AG41)/10^6</f>
        <v>0.162158</v>
      </c>
      <c r="AO157" s="21">
        <f>+([8]รายได้ค่าบริการ!AH41+[8]รายได้ค่าบริการอื่น!AH41)/10^6</f>
        <v>0.16281899999999999</v>
      </c>
      <c r="AP157" s="21">
        <f>+([8]รายได้ค่าบริการ!AI41+[8]รายได้ค่าบริการอื่น!AI41)/10^6</f>
        <v>0.16633100000000001</v>
      </c>
      <c r="AQ157" s="21">
        <f>+([8]รายได้ค่าบริการ!AJ41+[8]รายได้ค่าบริการอื่น!AJ41)/10^6</f>
        <v>0.16486100000000001</v>
      </c>
      <c r="AR157" s="21">
        <f>+([8]รายได้ค่าบริการ!AK41+[8]รายได้ค่าบริการอื่น!AK41)/10^6</f>
        <v>0.166435</v>
      </c>
      <c r="AS157" s="21">
        <f>+([8]รายได้ค่าบริการ!AL41+[8]รายได้ค่าบริการอื่น!AL41)/10^6</f>
        <v>0.16639499999999999</v>
      </c>
      <c r="AT157" s="21">
        <f>+([8]รายได้ค่าบริการ!AM41+[8]รายได้ค่าบริการอื่น!AM41)/10^6</f>
        <v>0.167097</v>
      </c>
      <c r="AU157" s="29">
        <f t="shared" si="20"/>
        <v>1.9595910000000001</v>
      </c>
      <c r="AW157" s="10">
        <v>1008</v>
      </c>
      <c r="AX157" s="10" t="s">
        <v>16</v>
      </c>
      <c r="AY157" s="21">
        <f>+[8]รายได้ค่าติดตั้ง!AB41/10^6</f>
        <v>0.13223699999999999</v>
      </c>
      <c r="AZ157" s="21">
        <f>+[8]รายได้ค่าติดตั้ง!AC41/10^6</f>
        <v>0.15765599999999999</v>
      </c>
      <c r="BA157" s="21">
        <f>+[8]รายได้ค่าติดตั้ง!AD41/10^6</f>
        <v>0.17046800000000001</v>
      </c>
      <c r="BB157" s="21">
        <f>+[8]รายได้ค่าติดตั้ง!AE41/10^6</f>
        <v>0.159327</v>
      </c>
      <c r="BC157" s="21">
        <f>+[8]รายได้ค่าติดตั้ง!AF41/10^6</f>
        <v>0.44647900000000001</v>
      </c>
      <c r="BD157" s="21">
        <f>+[8]รายได้ค่าติดตั้ง!AG41/10^6</f>
        <v>0.22673099999999999</v>
      </c>
      <c r="BE157" s="21">
        <f>+[8]รายได้ค่าติดตั้ง!AH41/10^6</f>
        <v>0.20296</v>
      </c>
      <c r="BF157" s="21">
        <f>+[8]รายได้ค่าติดตั้ง!AI41/10^6</f>
        <v>0.401283</v>
      </c>
      <c r="BG157" s="21">
        <f>+[8]รายได้ค่าติดตั้ง!AJ41/10^6</f>
        <v>8.8789999999999994E-2</v>
      </c>
      <c r="BH157" s="21">
        <f>+[8]รายได้ค่าติดตั้ง!AK41/10^6</f>
        <v>6.6678000000000001E-2</v>
      </c>
      <c r="BI157" s="21">
        <f>+[8]รายได้ค่าติดตั้ง!AL41/10^6</f>
        <v>0.16775499999999999</v>
      </c>
      <c r="BJ157" s="21">
        <f>+[8]รายได้ค่าติดตั้ง!AM41/10^6</f>
        <v>8.9116000000000001E-2</v>
      </c>
      <c r="BK157" s="29">
        <f t="shared" si="21"/>
        <v>2.3094800000000002</v>
      </c>
    </row>
    <row r="158" spans="1:63" x14ac:dyDescent="0.2">
      <c r="A158" s="10">
        <v>1009</v>
      </c>
      <c r="B158" s="10" t="s">
        <v>17</v>
      </c>
      <c r="C158" s="21">
        <f>+'[8]รายได้-กศผ.'!R10/10^6</f>
        <v>2.4555040464689282</v>
      </c>
      <c r="D158" s="21">
        <f>+'[8]รายได้-กศผ.'!S10/10^6</f>
        <v>2.3057468739771414</v>
      </c>
      <c r="E158" s="21">
        <f>+'[8]รายได้-กศผ.'!T10/10^6</f>
        <v>2.2036366973326671</v>
      </c>
      <c r="F158" s="21">
        <f>+'[8]รายได้-กศผ.'!U10/10^6</f>
        <v>2.2296766134172632</v>
      </c>
      <c r="G158" s="21">
        <f>+'[8]รายได้-กศผ.'!V10/10^6</f>
        <v>2.2324717431736625</v>
      </c>
      <c r="H158" s="21">
        <f>+'[8]รายได้-กศผ.'!W10/10^6</f>
        <v>2.1316749935902108</v>
      </c>
      <c r="I158" s="21">
        <f>+'[8]รายได้-กศผ.'!X10/10^6</f>
        <v>2.3867666857003949</v>
      </c>
      <c r="J158" s="21">
        <f>+'[8]รายได้-กศผ.'!Y10/10^6</f>
        <v>2.4639240440324373</v>
      </c>
      <c r="K158" s="21">
        <f>+'[8]รายได้-กศผ.'!Z10/10^6</f>
        <v>2.4343403921407152</v>
      </c>
      <c r="L158" s="21">
        <f>+'[8]รายได้-กศผ.'!AA10/10^6</f>
        <v>2.3241083972817758</v>
      </c>
      <c r="M158" s="21">
        <f>+'[8]รายได้-กศผ.'!AB10/10^6</f>
        <v>2.3585728102213777</v>
      </c>
      <c r="N158" s="21">
        <f>+'[8]รายได้-กศผ.'!AC10/10^6</f>
        <v>2.3517467026634238</v>
      </c>
      <c r="O158" s="29">
        <f t="shared" si="18"/>
        <v>27.878170000000001</v>
      </c>
      <c r="Q158" s="10">
        <v>1009</v>
      </c>
      <c r="R158" s="10" t="s">
        <v>17</v>
      </c>
      <c r="S158" s="21">
        <f>+'[8]รายได้ค่าน้ำ-กศผ.'!R10/10^6</f>
        <v>2.0450870464689279</v>
      </c>
      <c r="T158" s="21">
        <f>+'[8]รายได้ค่าน้ำ-กศผ.'!S10/10^6</f>
        <v>2.1009568739771414</v>
      </c>
      <c r="U158" s="21">
        <f>+'[8]รายได้ค่าน้ำ-กศผ.'!T10/10^6</f>
        <v>2.0088756973326674</v>
      </c>
      <c r="V158" s="21">
        <f>+'[8]รายได้ค่าน้ำ-กศผ.'!U10/10^6</f>
        <v>2.0260826134172629</v>
      </c>
      <c r="W158" s="21">
        <f>+'[8]รายได้ค่าน้ำ-กศผ.'!V10/10^6</f>
        <v>2.0346787431736626</v>
      </c>
      <c r="X158" s="21">
        <f>+'[8]รายได้ค่าน้ำ-กศผ.'!W10/10^6</f>
        <v>1.936088993590211</v>
      </c>
      <c r="Y158" s="21">
        <f>+'[8]รายได้ค่าน้ำ-กศผ.'!X10/10^6</f>
        <v>2.1813366857003946</v>
      </c>
      <c r="Z158" s="21">
        <f>+'[8]รายได้ค่าน้ำ-กศผ.'!Y10/10^6</f>
        <v>2.2643420440324373</v>
      </c>
      <c r="AA158" s="21">
        <f>+'[8]รายได้ค่าน้ำ-กศผ.'!Z10/10^6</f>
        <v>2.2398583921407154</v>
      </c>
      <c r="AB158" s="21">
        <f>+'[8]รายได้ค่าน้ำ-กศผ.'!AA10/10^6</f>
        <v>2.1126433972817757</v>
      </c>
      <c r="AC158" s="21">
        <f>+'[8]รายได้ค่าน้ำ-กศผ.'!AB10/10^6</f>
        <v>2.1158968102213778</v>
      </c>
      <c r="AD158" s="21">
        <f>+'[8]รายได้ค่าน้ำ-กศผ.'!AC10/10^6</f>
        <v>2.1233447026634238</v>
      </c>
      <c r="AE158" s="29">
        <f t="shared" si="19"/>
        <v>25.189191999999998</v>
      </c>
      <c r="AG158" s="10">
        <v>1009</v>
      </c>
      <c r="AH158" s="10" t="s">
        <v>17</v>
      </c>
      <c r="AI158" s="21">
        <f>+([8]รายได้ค่าบริการ!AB42+[8]รายได้ค่าบริการอื่น!AB42)/10^6</f>
        <v>0.187057</v>
      </c>
      <c r="AJ158" s="21">
        <f>+([8]รายได้ค่าบริการ!AC42+[8]รายได้ค่าบริการอื่น!AC42)/10^6</f>
        <v>0.188164</v>
      </c>
      <c r="AK158" s="21">
        <f>+([8]รายได้ค่าบริการ!AD42+[8]รายได้ค่าบริการอื่น!AD42)/10^6</f>
        <v>0.18633</v>
      </c>
      <c r="AL158" s="21">
        <f>+([8]รายได้ค่าบริการ!AE42+[8]รายได้ค่าบริการอื่น!AE42)/10^6</f>
        <v>0.18815100000000001</v>
      </c>
      <c r="AM158" s="21">
        <f>+([8]รายได้ค่าบริการ!AF42+[8]รายได้ค่าบริการอื่น!AF42)/10^6</f>
        <v>0.189163</v>
      </c>
      <c r="AN158" s="21">
        <f>+([8]รายได้ค่าบริการ!AG42+[8]รายได้ค่าบริการอื่น!AG42)/10^6</f>
        <v>0.19123499999999999</v>
      </c>
      <c r="AO158" s="21">
        <f>+([8]รายได้ค่าบริการ!AH42+[8]รายได้ค่าบริการอื่น!AH42)/10^6</f>
        <v>0.18798599999999999</v>
      </c>
      <c r="AP158" s="21">
        <f>+([8]รายได้ค่าบริการ!AI42+[8]รายได้ค่าบริการอื่น!AI42)/10^6</f>
        <v>0.192749</v>
      </c>
      <c r="AQ158" s="21">
        <f>+([8]รายได้ค่าบริการ!AJ42+[8]รายได้ค่าบริการอื่น!AJ42)/10^6</f>
        <v>0.187943</v>
      </c>
      <c r="AR158" s="21">
        <f>+([8]รายได้ค่าบริการ!AK42+[8]รายได้ค่าบริการอื่น!AK42)/10^6</f>
        <v>0.201512</v>
      </c>
      <c r="AS158" s="21">
        <f>+([8]รายได้ค่าบริการ!AL42+[8]รายได้ค่าบริการอื่น!AL42)/10^6</f>
        <v>0.18822900000000001</v>
      </c>
      <c r="AT158" s="21">
        <f>+([8]รายได้ค่าบริการ!AM42+[8]รายได้ค่าบริการอื่น!AM42)/10^6</f>
        <v>0.19285099999999999</v>
      </c>
      <c r="AU158" s="29">
        <f t="shared" si="20"/>
        <v>2.2813700000000003</v>
      </c>
      <c r="AW158" s="10">
        <v>1009</v>
      </c>
      <c r="AX158" s="10" t="s">
        <v>17</v>
      </c>
      <c r="AY158" s="21">
        <f>+[8]รายได้ค่าติดตั้ง!AB42/10^6</f>
        <v>0.88371599999999995</v>
      </c>
      <c r="AZ158" s="21">
        <f>+[8]รายได้ค่าติดตั้ง!AC42/10^6</f>
        <v>0.260492</v>
      </c>
      <c r="BA158" s="21">
        <f>+[8]รายได้ค่าติดตั้ง!AD42/10^6</f>
        <v>0.117618</v>
      </c>
      <c r="BB158" s="21">
        <f>+[8]รายได้ค่าติดตั้ง!AE42/10^6</f>
        <v>0.17291999999999999</v>
      </c>
      <c r="BC158" s="21">
        <f>+[8]รายได้ค่าติดตั้ง!AF42/10^6</f>
        <v>0.17372399999999999</v>
      </c>
      <c r="BD158" s="21">
        <f>+[8]รายได้ค่าติดตั้ง!AG42/10^6</f>
        <v>0.198653</v>
      </c>
      <c r="BE158" s="21">
        <f>+[8]รายได้ค่าติดตั้ง!AH42/10^6</f>
        <v>0.177956</v>
      </c>
      <c r="BF158" s="21">
        <f>+[8]รายได้ค่าติดตั้ง!AI42/10^6</f>
        <v>0.12103700000000001</v>
      </c>
      <c r="BG158" s="21">
        <f>+[8]รายได้ค่าติดตั้ง!AJ42/10^6</f>
        <v>0.23885400000000001</v>
      </c>
      <c r="BH158" s="21">
        <f>+[8]รายได้ค่าติดตั้ง!AK42/10^6</f>
        <v>0.11479300000000001</v>
      </c>
      <c r="BI158" s="21">
        <f>+[8]รายได้ค่าติดตั้ง!AL42/10^6</f>
        <v>0.61124199999999995</v>
      </c>
      <c r="BJ158" s="21">
        <f>+[8]รายได้ค่าติดตั้ง!AM42/10^6</f>
        <v>0.264044</v>
      </c>
      <c r="BK158" s="29">
        <f t="shared" si="21"/>
        <v>3.3350489999999997</v>
      </c>
    </row>
    <row r="159" spans="1:63" x14ac:dyDescent="0.2">
      <c r="A159" s="10">
        <v>1010</v>
      </c>
      <c r="B159" s="10" t="s">
        <v>19</v>
      </c>
      <c r="C159" s="21">
        <f>+'[8]รายได้-กศผ.'!R11/10^6</f>
        <v>2.7561505987336332</v>
      </c>
      <c r="D159" s="21">
        <f>+'[8]รายได้-กศผ.'!S11/10^6</f>
        <v>2.7968392911417634</v>
      </c>
      <c r="E159" s="21">
        <f>+'[8]รายได้-กศผ.'!T11/10^6</f>
        <v>2.8261631883378984</v>
      </c>
      <c r="F159" s="21">
        <f>+'[8]รายได้-กศผ.'!U11/10^6</f>
        <v>2.9094604601161991</v>
      </c>
      <c r="G159" s="21">
        <f>+'[8]รายได้-กศผ.'!V11/10^6</f>
        <v>2.8838126719135566</v>
      </c>
      <c r="H159" s="21">
        <f>+'[8]รายได้-กศผ.'!W11/10^6</f>
        <v>2.886583950954829</v>
      </c>
      <c r="I159" s="21">
        <f>+'[8]รายได้-กศผ.'!X11/10^6</f>
        <v>3.2563219381531132</v>
      </c>
      <c r="J159" s="21">
        <f>+'[8]รายได้-กศผ.'!Y11/10^6</f>
        <v>3.2281306219008279</v>
      </c>
      <c r="K159" s="21">
        <f>+'[8]รายได้-กศผ.'!Z11/10^6</f>
        <v>3.1581429183765497</v>
      </c>
      <c r="L159" s="21">
        <f>+'[8]รายได้-กศผ.'!AA11/10^6</f>
        <v>2.7802697189637064</v>
      </c>
      <c r="M159" s="21">
        <f>+'[8]รายได้-กศผ.'!AB11/10^6</f>
        <v>2.8363842845433771</v>
      </c>
      <c r="N159" s="21">
        <f>+'[8]รายได้-กศผ.'!AC11/10^6</f>
        <v>2.911410356864546</v>
      </c>
      <c r="O159" s="29">
        <f t="shared" si="18"/>
        <v>35.229669999999992</v>
      </c>
      <c r="Q159" s="10">
        <v>1010</v>
      </c>
      <c r="R159" s="10" t="s">
        <v>19</v>
      </c>
      <c r="S159" s="21">
        <f>+'[8]รายได้ค่าน้ำ-กศผ.'!R11/10^6</f>
        <v>2.4730165987336332</v>
      </c>
      <c r="T159" s="21">
        <f>+'[8]รายได้ค่าน้ำ-กศผ.'!S11/10^6</f>
        <v>2.5498502911417633</v>
      </c>
      <c r="U159" s="21">
        <f>+'[8]รายได้ค่าน้ำ-กศผ.'!T11/10^6</f>
        <v>2.5397311883378983</v>
      </c>
      <c r="V159" s="21">
        <f>+'[8]รายได้ค่าน้ำ-กศผ.'!U11/10^6</f>
        <v>2.6496094601161992</v>
      </c>
      <c r="W159" s="21">
        <f>+'[8]รายได้ค่าน้ำ-กศผ.'!V11/10^6</f>
        <v>2.6450606719135568</v>
      </c>
      <c r="X159" s="21">
        <f>+'[8]รายได้ค่าน้ำ-กศผ.'!W11/10^6</f>
        <v>2.628732950954829</v>
      </c>
      <c r="Y159" s="21">
        <f>+'[8]รายได้ค่าน้ำ-กศผ.'!X11/10^6</f>
        <v>3.0038849381531132</v>
      </c>
      <c r="Z159" s="21">
        <f>+'[8]รายได้ค่าน้ำ-กศผ.'!Y11/10^6</f>
        <v>2.959532621900828</v>
      </c>
      <c r="AA159" s="21">
        <f>+'[8]รายได้ค่าน้ำ-กศผ.'!Z11/10^6</f>
        <v>2.8885289183765495</v>
      </c>
      <c r="AB159" s="21">
        <f>+'[8]รายได้ค่าน้ำ-กศผ.'!AA11/10^6</f>
        <v>2.5374847189637064</v>
      </c>
      <c r="AC159" s="21">
        <f>+'[8]รายได้ค่าน้ำ-กศผ.'!AB11/10^6</f>
        <v>2.5576892845433767</v>
      </c>
      <c r="AD159" s="21">
        <f>+'[8]รายได้ค่าน้ำ-กศผ.'!AC11/10^6</f>
        <v>2.6251173568645458</v>
      </c>
      <c r="AE159" s="29">
        <f t="shared" si="19"/>
        <v>32.058239</v>
      </c>
      <c r="AG159" s="10">
        <v>1010</v>
      </c>
      <c r="AH159" s="10" t="s">
        <v>19</v>
      </c>
      <c r="AI159" s="21">
        <f>+([8]รายได้ค่าบริการ!AB43+[8]รายได้ค่าบริการอื่น!AB43)/10^6</f>
        <v>0.23728299999999999</v>
      </c>
      <c r="AJ159" s="21">
        <f>+([8]รายได้ค่าบริการ!AC43+[8]รายได้ค่าบริการอื่น!AC43)/10^6</f>
        <v>0.234065</v>
      </c>
      <c r="AK159" s="21">
        <f>+([8]รายได้ค่าบริการ!AD43+[8]รายได้ค่าบริการอื่น!AD43)/10^6</f>
        <v>0.27061200000000002</v>
      </c>
      <c r="AL159" s="21">
        <f>+([8]รายได้ค่าบริการ!AE43+[8]รายได้ค่าบริการอื่น!AE43)/10^6</f>
        <v>0.231846</v>
      </c>
      <c r="AM159" s="21">
        <f>+([8]รายได้ค่าบริการ!AF43+[8]รายได้ค่าบริการอื่น!AF43)/10^6</f>
        <v>0.221334</v>
      </c>
      <c r="AN159" s="21">
        <f>+([8]รายได้ค่าบริการ!AG43+[8]รายได้ค่าบริการอื่น!AG43)/10^6</f>
        <v>0.23519699999999999</v>
      </c>
      <c r="AO159" s="21">
        <f>+([8]รายได้ค่าบริการ!AH43+[8]รายได้ค่าบริการอื่น!AH43)/10^6</f>
        <v>0.22287699999999999</v>
      </c>
      <c r="AP159" s="21">
        <f>+([8]รายได้ค่าบริการ!AI43+[8]รายได้ค่าบริการอื่น!AI43)/10^6</f>
        <v>0.23979700000000001</v>
      </c>
      <c r="AQ159" s="21">
        <f>+([8]รายได้ค่าบริการ!AJ43+[8]รายได้ค่าบริการอื่น!AJ43)/10^6</f>
        <v>0.23486699999999999</v>
      </c>
      <c r="AR159" s="21">
        <f>+([8]รายได้ค่าบริการ!AK43+[8]รายได้ค่าบริการอื่น!AK43)/10^6</f>
        <v>0.22752700000000001</v>
      </c>
      <c r="AS159" s="21">
        <f>+([8]รายได้ค่าบริการ!AL43+[8]รายได้ค่าบริการอื่น!AL43)/10^6</f>
        <v>0.24193899999999999</v>
      </c>
      <c r="AT159" s="21">
        <f>+([8]รายได้ค่าบริการ!AM43+[8]รายได้ค่าบริการอื่น!AM43)/10^6</f>
        <v>0.26054500000000003</v>
      </c>
      <c r="AU159" s="29">
        <f t="shared" si="20"/>
        <v>2.8578889999999997</v>
      </c>
      <c r="AW159" s="10">
        <v>1010</v>
      </c>
      <c r="AX159" s="10" t="s">
        <v>19</v>
      </c>
      <c r="AY159" s="21">
        <f>+[8]รายได้ค่าติดตั้ง!AB43/10^6</f>
        <v>0.200435</v>
      </c>
      <c r="AZ159" s="21">
        <f>+[8]รายได้ค่าติดตั้ง!AC43/10^6</f>
        <v>0.106684</v>
      </c>
      <c r="BA159" s="21">
        <f>+[8]รายได้ค่าติดตั้ง!AD43/10^6</f>
        <v>0.31492399999999998</v>
      </c>
      <c r="BB159" s="21">
        <f>+[8]รายได้ค่าติดตั้ง!AE43/10^6</f>
        <v>0.13211999999999999</v>
      </c>
      <c r="BC159" s="21">
        <f>+[8]รายได้ค่าติดตั้ง!AF43/10^6</f>
        <v>9.4181000000000001E-2</v>
      </c>
      <c r="BD159" s="21">
        <f>+[8]รายได้ค่าติดตั้ง!AG43/10^6</f>
        <v>0.14574500000000001</v>
      </c>
      <c r="BE159" s="21">
        <f>+[8]รายได้ค่าติดตั้ง!AH43/10^6</f>
        <v>0.176761</v>
      </c>
      <c r="BF159" s="21">
        <f>+[8]รายได้ค่าติดตั้ง!AI43/10^6</f>
        <v>0.17035900000000001</v>
      </c>
      <c r="BG159" s="21">
        <f>+[8]รายได้ค่าติดตั้ง!AJ43/10^6</f>
        <v>0.24978800000000001</v>
      </c>
      <c r="BH159" s="21">
        <f>+[8]รายได้ค่าติดตั้ง!AK43/10^6</f>
        <v>8.1273999999999999E-2</v>
      </c>
      <c r="BI159" s="21">
        <f>+[8]รายได้ค่าติดตั้ง!AL43/10^6</f>
        <v>0.42144799999999999</v>
      </c>
      <c r="BJ159" s="21">
        <f>+[8]รายได้ค่าติดตั้ง!AM43/10^6</f>
        <v>0.147753</v>
      </c>
      <c r="BK159" s="29">
        <f t="shared" si="21"/>
        <v>2.2414719999999995</v>
      </c>
    </row>
    <row r="160" spans="1:63" x14ac:dyDescent="0.2">
      <c r="A160" s="10">
        <v>1011</v>
      </c>
      <c r="B160" s="10" t="s">
        <v>20</v>
      </c>
      <c r="C160" s="21">
        <f>+'[8]รายได้-กศผ.'!R12/10^6</f>
        <v>1.7130033516232888</v>
      </c>
      <c r="D160" s="21">
        <f>+'[8]รายได้-กศผ.'!S12/10^6</f>
        <v>1.811680453990095</v>
      </c>
      <c r="E160" s="21">
        <f>+'[8]รายได้-กศผ.'!T12/10^6</f>
        <v>1.7786531279179056</v>
      </c>
      <c r="F160" s="21">
        <f>+'[8]รายได้-กศผ.'!U12/10^6</f>
        <v>1.9054558084932478</v>
      </c>
      <c r="G160" s="21">
        <f>+'[8]รายได้-กศผ.'!V12/10^6</f>
        <v>1.8417289586823626</v>
      </c>
      <c r="H160" s="21">
        <f>+'[8]รายได้-กศผ.'!W12/10^6</f>
        <v>1.841687088673376</v>
      </c>
      <c r="I160" s="21">
        <f>+'[8]รายได้-กศผ.'!X12/10^6</f>
        <v>2.1355984035520783</v>
      </c>
      <c r="J160" s="21">
        <f>+'[8]รายได้-กศผ.'!Y12/10^6</f>
        <v>2.288256839540475</v>
      </c>
      <c r="K160" s="21">
        <f>+'[8]รายได้-กศผ.'!Z12/10^6</f>
        <v>2.0758315586485128</v>
      </c>
      <c r="L160" s="21">
        <f>+'[8]รายได้-กศผ.'!AA12/10^6</f>
        <v>1.8187288546076807</v>
      </c>
      <c r="M160" s="21">
        <f>+'[8]รายได้-กศผ.'!AB12/10^6</f>
        <v>1.8482463249538852</v>
      </c>
      <c r="N160" s="21">
        <f>+'[8]รายได้-กศผ.'!AC12/10^6</f>
        <v>1.7144492293170899</v>
      </c>
      <c r="O160" s="29">
        <f t="shared" si="18"/>
        <v>22.773319999999995</v>
      </c>
      <c r="Q160" s="10">
        <v>1011</v>
      </c>
      <c r="R160" s="10" t="s">
        <v>20</v>
      </c>
      <c r="S160" s="21">
        <f>+'[8]รายได้ค่าน้ำ-กศผ.'!R12/10^6</f>
        <v>1.5126453516232887</v>
      </c>
      <c r="T160" s="21">
        <f>+'[8]รายได้ค่าน้ำ-กศผ.'!S12/10^6</f>
        <v>1.5786454539900951</v>
      </c>
      <c r="U160" s="21">
        <f>+'[8]รายได้ค่าน้ำ-กศผ.'!T12/10^6</f>
        <v>1.5798801279179056</v>
      </c>
      <c r="V160" s="21">
        <f>+'[8]รายได้ค่าน้ำ-กศผ.'!U12/10^6</f>
        <v>1.6312128084932478</v>
      </c>
      <c r="W160" s="21">
        <f>+'[8]รายได้ค่าน้ำ-กศผ.'!V12/10^6</f>
        <v>1.6084269586823627</v>
      </c>
      <c r="X160" s="21">
        <f>+'[8]รายได้ค่าน้ำ-กศผ.'!W12/10^6</f>
        <v>1.5842400886733761</v>
      </c>
      <c r="Y160" s="21">
        <f>+'[8]รายได้ค่าน้ำ-กศผ.'!X12/10^6</f>
        <v>1.8891024035520783</v>
      </c>
      <c r="Z160" s="21">
        <f>+'[8]รายได้ค่าน้ำ-กศผ.'!Y12/10^6</f>
        <v>2.0378988395404751</v>
      </c>
      <c r="AA160" s="21">
        <f>+'[8]รายได้ค่าน้ำ-กศผ.'!Z12/10^6</f>
        <v>1.8492515586485128</v>
      </c>
      <c r="AB160" s="21">
        <f>+'[8]รายได้ค่าน้ำ-กศผ.'!AA12/10^6</f>
        <v>1.6018558546076809</v>
      </c>
      <c r="AC160" s="21">
        <f>+'[8]รายได้ค่าน้ำ-กศผ.'!AB12/10^6</f>
        <v>1.6087943249538852</v>
      </c>
      <c r="AD160" s="21">
        <f>+'[8]รายได้ค่าน้ำ-กศผ.'!AC12/10^6</f>
        <v>1.5052492293170898</v>
      </c>
      <c r="AE160" s="29">
        <f t="shared" si="19"/>
        <v>19.987202999999997</v>
      </c>
      <c r="AG160" s="10">
        <v>1011</v>
      </c>
      <c r="AH160" s="10" t="s">
        <v>20</v>
      </c>
      <c r="AI160" s="21">
        <f>+([8]รายได้ค่าบริการ!AB44+[8]รายได้ค่าบริการอื่น!AB44)/10^6</f>
        <v>0.18393799999999999</v>
      </c>
      <c r="AJ160" s="21">
        <f>+([8]รายได้ค่าบริการ!AC44+[8]รายได้ค่าบริการอื่น!AC44)/10^6</f>
        <v>0.181287</v>
      </c>
      <c r="AK160" s="21">
        <f>+([8]รายได้ค่าบริการ!AD44+[8]รายได้ค่าบริการอื่น!AD44)/10^6</f>
        <v>0.18217800000000001</v>
      </c>
      <c r="AL160" s="21">
        <f>+([8]รายได้ค่าบริการ!AE44+[8]รายได้ค่าบริการอื่น!AE44)/10^6</f>
        <v>0.182505</v>
      </c>
      <c r="AM160" s="21">
        <f>+([8]รายได้ค่าบริการ!AF44+[8]รายได้ค่าบริการอื่น!AF44)/10^6</f>
        <v>0.18096899999999999</v>
      </c>
      <c r="AN160" s="21">
        <f>+([8]รายได้ค่าบริการ!AG44+[8]รายได้ค่าบริการอื่น!AG44)/10^6</f>
        <v>0.18840699999999999</v>
      </c>
      <c r="AO160" s="21">
        <f>+([8]รายได้ค่าบริการ!AH44+[8]รายได้ค่าบริการอื่น!AH44)/10^6</f>
        <v>0.18685299999999999</v>
      </c>
      <c r="AP160" s="21">
        <f>+([8]รายได้ค่าบริการ!AI44+[8]รายได้ค่าบริการอื่น!AI44)/10^6</f>
        <v>0.19320899999999999</v>
      </c>
      <c r="AQ160" s="21">
        <f>+([8]รายได้ค่าบริการ!AJ44+[8]รายได้ค่าบริการอื่น!AJ44)/10^6</f>
        <v>0.193518</v>
      </c>
      <c r="AR160" s="21">
        <f>+([8]รายได้ค่าบริการ!AK44+[8]รายได้ค่าบริการอื่น!AK44)/10^6</f>
        <v>0.195183</v>
      </c>
      <c r="AS160" s="21">
        <f>+([8]รายได้ค่าบริการ!AL44+[8]รายได้ค่าบริการอื่น!AL44)/10^6</f>
        <v>0.19912199999999999</v>
      </c>
      <c r="AT160" s="21">
        <f>+([8]รายได้ค่าบริการ!AM44+[8]รายได้ค่าบริการอื่น!AM44)/10^6</f>
        <v>0.18548899999999999</v>
      </c>
      <c r="AU160" s="29">
        <f t="shared" si="20"/>
        <v>2.2526580000000003</v>
      </c>
      <c r="AW160" s="10">
        <v>1011</v>
      </c>
      <c r="AX160" s="10" t="s">
        <v>20</v>
      </c>
      <c r="AY160" s="21">
        <f>+[8]รายได้ค่าติดตั้ง!AB44/10^6</f>
        <v>0.10764899999999999</v>
      </c>
      <c r="AZ160" s="21">
        <f>+[8]รายได้ค่าติดตั้ง!AC44/10^6</f>
        <v>0.22842399999999999</v>
      </c>
      <c r="BA160" s="21">
        <f>+[8]รายได้ค่าติดตั้ง!AD44/10^6</f>
        <v>4.3407000000000001E-2</v>
      </c>
      <c r="BB160" s="21">
        <f>+[8]รายได้ค่าติดตั้ง!AE44/10^6</f>
        <v>0.50593999999999995</v>
      </c>
      <c r="BC160" s="21">
        <f>+[8]รายได้ค่าติดตั้ง!AF44/10^6</f>
        <v>0.15129000000000001</v>
      </c>
      <c r="BD160" s="21">
        <f>+[8]รายได้ค่าติดตั้ง!AG44/10^6</f>
        <v>0.34760400000000002</v>
      </c>
      <c r="BE160" s="21">
        <f>+[8]รายได้ค่าติดตั้ง!AH44/10^6</f>
        <v>0.25054500000000002</v>
      </c>
      <c r="BF160" s="21">
        <f>+[8]รายได้ค่าติดตั้ง!AI44/10^6</f>
        <v>0.145291</v>
      </c>
      <c r="BG160" s="21">
        <f>+[8]รายได้ค่าติดตั้ง!AJ44/10^6</f>
        <v>8.1645999999999996E-2</v>
      </c>
      <c r="BH160" s="21">
        <f>+[8]รายได้ค่าติดตั้ง!AK44/10^6</f>
        <v>0.36976700000000001</v>
      </c>
      <c r="BI160" s="21">
        <f>+[8]รายได้ค่าติดตั้ง!AL44/10^6</f>
        <v>0.196134</v>
      </c>
      <c r="BJ160" s="21">
        <f>+[8]รายได้ค่าติดตั้ง!AM44/10^6</f>
        <v>0.33667200000000003</v>
      </c>
      <c r="BK160" s="29">
        <f t="shared" si="21"/>
        <v>2.7643689999999999</v>
      </c>
    </row>
    <row r="161" spans="1:63" x14ac:dyDescent="0.2">
      <c r="A161" s="10">
        <v>1012</v>
      </c>
      <c r="B161" s="10" t="s">
        <v>21</v>
      </c>
      <c r="C161" s="21">
        <f>+'[8]รายได้-กศผ.'!R13/10^6</f>
        <v>5.7271464928092968</v>
      </c>
      <c r="D161" s="21">
        <f>+'[8]รายได้-กศผ.'!S13/10^6</f>
        <v>5.8661805780981409</v>
      </c>
      <c r="E161" s="21">
        <f>+'[8]รายได้-กศผ.'!T13/10^6</f>
        <v>5.8694538876512778</v>
      </c>
      <c r="F161" s="21">
        <f>+'[8]รายได้-กศผ.'!U13/10^6</f>
        <v>5.9737861765576845</v>
      </c>
      <c r="G161" s="21">
        <f>+'[8]รายได้-กศผ.'!V13/10^6</f>
        <v>6.076860800934786</v>
      </c>
      <c r="H161" s="21">
        <f>+'[8]รายได้-กศผ.'!W13/10^6</f>
        <v>5.8497051418868367</v>
      </c>
      <c r="I161" s="21">
        <f>+'[8]รายได้-กศผ.'!X13/10^6</f>
        <v>6.4386839091274162</v>
      </c>
      <c r="J161" s="21">
        <f>+'[8]รายได้-กศผ.'!Y13/10^6</f>
        <v>6.8962367120027706</v>
      </c>
      <c r="K161" s="21">
        <f>+'[8]รายได้-กศผ.'!Z13/10^6</f>
        <v>6.4098798082245176</v>
      </c>
      <c r="L161" s="21">
        <f>+'[8]รายได้-กศผ.'!AA13/10^6</f>
        <v>6.006831681190465</v>
      </c>
      <c r="M161" s="21">
        <f>+'[8]รายได้-กศผ.'!AB13/10^6</f>
        <v>6.2244674732296117</v>
      </c>
      <c r="N161" s="21">
        <f>+'[8]รายได้-กศผ.'!AC13/10^6</f>
        <v>6.1763573382872039</v>
      </c>
      <c r="O161" s="29">
        <f t="shared" si="18"/>
        <v>73.515590000000003</v>
      </c>
      <c r="Q161" s="10">
        <v>1012</v>
      </c>
      <c r="R161" s="10" t="s">
        <v>21</v>
      </c>
      <c r="S161" s="21">
        <f>+'[8]รายได้ค่าน้ำ-กศผ.'!R13/10^6</f>
        <v>5.134516492809297</v>
      </c>
      <c r="T161" s="21">
        <f>+'[8]รายได้ค่าน้ำ-กศผ.'!S13/10^6</f>
        <v>5.235875578098141</v>
      </c>
      <c r="U161" s="21">
        <f>+'[8]รายได้ค่าน้ำ-กศผ.'!T13/10^6</f>
        <v>5.2330578876512774</v>
      </c>
      <c r="V161" s="21">
        <f>+'[8]รายได้ค่าน้ำ-กศผ.'!U13/10^6</f>
        <v>5.3507771765576839</v>
      </c>
      <c r="W161" s="21">
        <f>+'[8]รายได้ค่าน้ำ-กศผ.'!V13/10^6</f>
        <v>5.4566438009347857</v>
      </c>
      <c r="X161" s="21">
        <f>+'[8]รายได้ค่าน้ำ-กศผ.'!W13/10^6</f>
        <v>5.0476651418868368</v>
      </c>
      <c r="Y161" s="21">
        <f>+'[8]รายได้ค่าน้ำ-กศผ.'!X13/10^6</f>
        <v>5.8299089091274157</v>
      </c>
      <c r="Z161" s="21">
        <f>+'[8]รายได้ค่าน้ำ-กศผ.'!Y13/10^6</f>
        <v>6.2433127120027709</v>
      </c>
      <c r="AA161" s="21">
        <f>+'[8]รายได้ค่าน้ำ-กศผ.'!Z13/10^6</f>
        <v>5.7728708082245177</v>
      </c>
      <c r="AB161" s="21">
        <f>+'[8]รายได้ค่าน้ำ-กศผ.'!AA13/10^6</f>
        <v>5.403887681190465</v>
      </c>
      <c r="AC161" s="21">
        <f>+'[8]รายได้ค่าน้ำ-กศผ.'!AB13/10^6</f>
        <v>5.5179474732296114</v>
      </c>
      <c r="AD161" s="21">
        <f>+'[8]รายได้ค่าน้ำ-กศผ.'!AC13/10^6</f>
        <v>5.5582843382872031</v>
      </c>
      <c r="AE161" s="29">
        <f t="shared" si="19"/>
        <v>65.784748000000008</v>
      </c>
      <c r="AG161" s="10">
        <v>1012</v>
      </c>
      <c r="AH161" s="10" t="s">
        <v>21</v>
      </c>
      <c r="AI161" s="21">
        <f>+([8]รายได้ค่าบริการ!AB45+[8]รายได้ค่าบริการอื่น!AB45)/10^6</f>
        <v>0.55460799999999999</v>
      </c>
      <c r="AJ161" s="21">
        <f>+([8]รายได้ค่าบริการ!AC45+[8]รายได้ค่าบริการอื่น!AC45)/10^6</f>
        <v>0.57241799999999998</v>
      </c>
      <c r="AK161" s="21">
        <f>+([8]รายได้ค่าบริการ!AD45+[8]รายได้ค่าบริการอื่น!AD45)/10^6</f>
        <v>0.56376499999999996</v>
      </c>
      <c r="AL161" s="21">
        <f>+([8]รายได้ค่าบริการ!AE45+[8]รายได้ค่าบริการอื่น!AE45)/10^6</f>
        <v>0.56139399999999995</v>
      </c>
      <c r="AM161" s="21">
        <f>+([8]รายได้ค่าบริการ!AF45+[8]รายได้ค่าบริการอื่น!AF45)/10^6</f>
        <v>0.56256700000000004</v>
      </c>
      <c r="AN161" s="21">
        <f>+([8]รายได้ค่าบริการ!AG45+[8]รายได้ค่าบริการอื่น!AG45)/10^6</f>
        <v>0.57345699999999999</v>
      </c>
      <c r="AO161" s="21">
        <f>+([8]รายได้ค่าบริการ!AH45+[8]รายได้ค่าบริการอื่น!AH45)/10^6</f>
        <v>0.56020800000000004</v>
      </c>
      <c r="AP161" s="21">
        <f>+([8]รายได้ค่าบริการ!AI45+[8]รายได้ค่าบริการอื่น!AI45)/10^6</f>
        <v>0.57589999999999997</v>
      </c>
      <c r="AQ161" s="21">
        <f>+([8]รายได้ค่าบริการ!AJ45+[8]รายได้ค่าบริการอื่น!AJ45)/10^6</f>
        <v>0.57845800000000003</v>
      </c>
      <c r="AR161" s="21">
        <f>+([8]รายได้ค่าบริการ!AK45+[8]รายได้ค่าบริการอื่น!AK45)/10^6</f>
        <v>0.56738900000000003</v>
      </c>
      <c r="AS161" s="21">
        <f>+([8]รายได้ค่าบริการ!AL45+[8]รายได้ค่าบริการอื่น!AL45)/10^6</f>
        <v>0.57930800000000005</v>
      </c>
      <c r="AT161" s="21">
        <f>+([8]รายได้ค่าบริการ!AM45+[8]รายได้ค่าบริการอื่น!AM45)/10^6</f>
        <v>0.57528800000000002</v>
      </c>
      <c r="AU161" s="29">
        <f t="shared" si="20"/>
        <v>6.8247600000000013</v>
      </c>
      <c r="AW161" s="10">
        <v>1012</v>
      </c>
      <c r="AX161" s="10" t="s">
        <v>21</v>
      </c>
      <c r="AY161" s="21">
        <f>+[8]รายได้ค่าติดตั้ง!AB45/10^6</f>
        <v>0.39433200000000002</v>
      </c>
      <c r="AZ161" s="21">
        <f>+[8]รายได้ค่าติดตั้ง!AC45/10^6</f>
        <v>0.42124800000000001</v>
      </c>
      <c r="BA161" s="21">
        <f>+[8]รายได้ค่าติดตั้ง!AD45/10^6</f>
        <v>0.52145699999999995</v>
      </c>
      <c r="BB161" s="21">
        <f>+[8]รายได้ค่าติดตั้ง!AE45/10^6</f>
        <v>0.47731400000000002</v>
      </c>
      <c r="BC161" s="21">
        <f>+[8]รายได้ค่าติดตั้ง!AF45/10^6</f>
        <v>1.0160199999999999</v>
      </c>
      <c r="BD161" s="21">
        <f>+[8]รายได้ค่าติดตั้ง!AG45/10^6</f>
        <v>1.0832809999999999</v>
      </c>
      <c r="BE161" s="21">
        <f>+[8]รายได้ค่าติดตั้ง!AH45/10^6</f>
        <v>0.342613</v>
      </c>
      <c r="BF161" s="21">
        <f>+[8]รายได้ค่าติดตั้ง!AI45/10^6</f>
        <v>0.75059299999999995</v>
      </c>
      <c r="BG161" s="21">
        <f>+[8]รายได้ค่าติดตั้ง!AJ45/10^6</f>
        <v>0.58184800000000003</v>
      </c>
      <c r="BH161" s="21">
        <f>+[8]รายได้ค่าติดตั้ง!AK45/10^6</f>
        <v>0.198106</v>
      </c>
      <c r="BI161" s="21">
        <f>+[8]รายได้ค่าติดตั้ง!AL45/10^6</f>
        <v>0.72618300000000002</v>
      </c>
      <c r="BJ161" s="21">
        <f>+[8]รายได้ค่าติดตั้ง!AM45/10^6</f>
        <v>0.36893599999999999</v>
      </c>
      <c r="BK161" s="29">
        <f t="shared" si="21"/>
        <v>6.8819309999999998</v>
      </c>
    </row>
    <row r="162" spans="1:63" x14ac:dyDescent="0.2">
      <c r="A162" s="10">
        <v>1013</v>
      </c>
      <c r="B162" s="10" t="s">
        <v>22</v>
      </c>
      <c r="C162" s="21">
        <f>+'[8]รายได้-กศผ.'!R14/10^6</f>
        <v>0.32189109447505249</v>
      </c>
      <c r="D162" s="21">
        <f>+'[8]รายได้-กศผ.'!S14/10^6</f>
        <v>0.33425511472738134</v>
      </c>
      <c r="E162" s="21">
        <f>+'[8]รายได้-กศผ.'!T14/10^6</f>
        <v>0.34020939625335306</v>
      </c>
      <c r="F162" s="21">
        <f>+'[8]รายได้-กศผ.'!U14/10^6</f>
        <v>0.35933933593327705</v>
      </c>
      <c r="G162" s="21">
        <f>+'[8]รายได้-กศผ.'!V14/10^6</f>
        <v>0.35244593072118624</v>
      </c>
      <c r="H162" s="21">
        <f>+'[8]รายได้-กศผ.'!W14/10^6</f>
        <v>0.37678204039122026</v>
      </c>
      <c r="I162" s="21">
        <f>+'[8]รายได้-กศผ.'!X14/10^6</f>
        <v>0.4588310910394171</v>
      </c>
      <c r="J162" s="21">
        <f>+'[8]รายได้-กศผ.'!Y14/10^6</f>
        <v>0.43884077173531699</v>
      </c>
      <c r="K162" s="21">
        <f>+'[8]รายได้-กศผ.'!Z14/10^6</f>
        <v>0.41496366242635019</v>
      </c>
      <c r="L162" s="21">
        <f>+'[8]รายได้-กศผ.'!AA14/10^6</f>
        <v>0.36800438232848259</v>
      </c>
      <c r="M162" s="21">
        <f>+'[8]รายได้-กศผ.'!AB14/10^6</f>
        <v>0.35363515144614649</v>
      </c>
      <c r="N162" s="21">
        <f>+'[8]รายได้-กศผ.'!AC14/10^6</f>
        <v>0.37213202852281607</v>
      </c>
      <c r="O162" s="29">
        <f t="shared" si="18"/>
        <v>4.4913299999999996</v>
      </c>
      <c r="Q162" s="10">
        <v>1013</v>
      </c>
      <c r="R162" s="10" t="s">
        <v>22</v>
      </c>
      <c r="S162" s="21">
        <f>+'[8]รายได้ค่าน้ำ-กศผ.'!R14/10^6</f>
        <v>0.28110009447505252</v>
      </c>
      <c r="T162" s="21">
        <f>+'[8]รายได้ค่าน้ำ-กศผ.'!S14/10^6</f>
        <v>0.29259111472738131</v>
      </c>
      <c r="U162" s="21">
        <f>+'[8]รายได้ค่าน้ำ-กศผ.'!T14/10^6</f>
        <v>0.29667439625335307</v>
      </c>
      <c r="V162" s="21">
        <f>+'[8]รายได้ค่าน้ำ-กศผ.'!U14/10^6</f>
        <v>0.31166133593327705</v>
      </c>
      <c r="W162" s="21">
        <f>+'[8]รายได้ค่าน้ำ-กศผ.'!V14/10^6</f>
        <v>0.30141693072118619</v>
      </c>
      <c r="X162" s="21">
        <f>+'[8]รายได้ค่าน้ำ-กศผ.'!W14/10^6</f>
        <v>0.31409504039122027</v>
      </c>
      <c r="Y162" s="21">
        <f>+'[8]รายได้ค่าน้ำ-กศผ.'!X14/10^6</f>
        <v>0.40838109103941705</v>
      </c>
      <c r="Z162" s="21">
        <f>+'[8]รายได้ค่าน้ำ-กศผ.'!Y14/10^6</f>
        <v>0.39173277173531701</v>
      </c>
      <c r="AA162" s="21">
        <f>+'[8]รายได้ค่าน้ำ-กศผ.'!Z14/10^6</f>
        <v>0.36835066242635017</v>
      </c>
      <c r="AB162" s="21">
        <f>+'[8]รายได้ค่าน้ำ-กศผ.'!AA14/10^6</f>
        <v>0.3234633823284826</v>
      </c>
      <c r="AC162" s="21">
        <f>+'[8]รายได้ค่าน้ำ-กศผ.'!AB14/10^6</f>
        <v>0.30938615144614651</v>
      </c>
      <c r="AD162" s="21">
        <f>+'[8]รายได้ค่าน้ำ-กศผ.'!AC14/10^6</f>
        <v>0.32206002852281607</v>
      </c>
      <c r="AE162" s="29">
        <f t="shared" si="19"/>
        <v>3.9209130000000005</v>
      </c>
      <c r="AG162" s="10">
        <v>1013</v>
      </c>
      <c r="AH162" s="10" t="s">
        <v>22</v>
      </c>
      <c r="AI162" s="21">
        <f>+([8]รายได้ค่าบริการ!AB46+[8]รายได้ค่าบริการอื่น!AB46)/10^6</f>
        <v>3.7679999999999998E-2</v>
      </c>
      <c r="AJ162" s="21">
        <f>+([8]รายได้ค่าบริการ!AC46+[8]รายได้ค่าบริการอื่น!AC46)/10^6</f>
        <v>3.7642000000000002E-2</v>
      </c>
      <c r="AK162" s="21">
        <f>+([8]รายได้ค่าบริการ!AD46+[8]รายได้ค่าบริการอื่น!AD46)/10^6</f>
        <v>3.7461000000000001E-2</v>
      </c>
      <c r="AL162" s="21">
        <f>+([8]รายได้ค่าบริการ!AE46+[8]รายได้ค่าบริการอื่น!AE46)/10^6</f>
        <v>3.7859999999999998E-2</v>
      </c>
      <c r="AM162" s="21">
        <f>+([8]รายได้ค่าบริการ!AF46+[8]รายได้ค่าบริการอื่น!AF46)/10^6</f>
        <v>3.7767000000000002E-2</v>
      </c>
      <c r="AN162" s="21">
        <f>+([8]รายได้ค่าบริการ!AG46+[8]รายได้ค่าบริการอื่น!AG46)/10^6</f>
        <v>3.8856000000000002E-2</v>
      </c>
      <c r="AO162" s="21">
        <f>+([8]รายได้ค่าบริการ!AH46+[8]รายได้ค่าบริการอื่น!AH46)/10^6</f>
        <v>3.9365999999999998E-2</v>
      </c>
      <c r="AP162" s="21">
        <f>+([8]รายได้ค่าบริการ!AI46+[8]รายได้ค่าบริการอื่น!AI46)/10^6</f>
        <v>3.9225999999999997E-2</v>
      </c>
      <c r="AQ162" s="21">
        <f>+([8]รายได้ค่าบริการ!AJ46+[8]รายได้ค่าบริการอื่น!AJ46)/10^6</f>
        <v>3.9972000000000001E-2</v>
      </c>
      <c r="AR162" s="21">
        <f>+([8]รายได้ค่าบริการ!AK46+[8]รายได้ค่าบริการอื่น!AK46)/10^6</f>
        <v>4.0410000000000001E-2</v>
      </c>
      <c r="AS162" s="21">
        <f>+([8]รายได้ค่าบริการ!AL46+[8]รายได้ค่าบริการอื่น!AL46)/10^6</f>
        <v>3.9803999999999999E-2</v>
      </c>
      <c r="AT162" s="21">
        <f>+([8]รายได้ค่าบริการ!AM46+[8]รายได้ค่าบริการอื่น!AM46)/10^6</f>
        <v>4.0105000000000002E-2</v>
      </c>
      <c r="AU162" s="29">
        <f t="shared" si="20"/>
        <v>0.46614899999999998</v>
      </c>
      <c r="AW162" s="10">
        <v>1013</v>
      </c>
      <c r="AX162" s="10" t="s">
        <v>22</v>
      </c>
      <c r="AY162" s="21">
        <f>+[8]รายได้ค่าติดตั้ง!AB46/10^6</f>
        <v>1.0651000000000001E-2</v>
      </c>
      <c r="AZ162" s="21">
        <f>+[8]รายได้ค่าติดตั้ง!AC46/10^6</f>
        <v>1.4172000000000001E-2</v>
      </c>
      <c r="BA162" s="21">
        <f>+[8]รายได้ค่าติดตั้ง!AD46/10^6</f>
        <v>1.9701E-2</v>
      </c>
      <c r="BB162" s="21">
        <f>+[8]รายได้ค่าติดตั้ง!AE46/10^6</f>
        <v>3.5569999999999997E-2</v>
      </c>
      <c r="BC162" s="21">
        <f>+[8]รายได้ค่าติดตั้ง!AF46/10^6</f>
        <v>4.4921000000000003E-2</v>
      </c>
      <c r="BD162" s="21">
        <f>+[8]รายได้ค่าติดตั้ง!AG46/10^6</f>
        <v>8.8067000000000006E-2</v>
      </c>
      <c r="BE162" s="21">
        <f>+[8]รายได้ค่าติดตั้ง!AH46/10^6</f>
        <v>3.9171999999999998E-2</v>
      </c>
      <c r="BF162" s="21">
        <f>+[8]รายได้ค่าติดตั้ง!AI46/10^6</f>
        <v>3.6838999999999997E-2</v>
      </c>
      <c r="BG162" s="21">
        <f>+[8]รายได้ค่าติดตั้ง!AJ46/10^6</f>
        <v>1.6899999999999998E-2</v>
      </c>
      <c r="BH162" s="21">
        <f>+[8]รายได้ค่าติดตั้ง!AK46/10^6</f>
        <v>1.3488999999999999E-2</v>
      </c>
      <c r="BI162" s="21">
        <f>+[8]รายได้ค่าติดตั้ง!AL46/10^6</f>
        <v>1.6906000000000001E-2</v>
      </c>
      <c r="BJ162" s="21">
        <f>+[8]รายได้ค่าติดตั้ง!AM46/10^6</f>
        <v>3.8650999999999998E-2</v>
      </c>
      <c r="BK162" s="29">
        <f t="shared" si="21"/>
        <v>0.3750389999999999</v>
      </c>
    </row>
    <row r="163" spans="1:63" x14ac:dyDescent="0.2">
      <c r="A163" s="10">
        <v>1014</v>
      </c>
      <c r="B163" s="10" t="s">
        <v>23</v>
      </c>
      <c r="C163" s="21">
        <f>+'[8]รายได้-กศผ.'!R15/10^6</f>
        <v>14.398862885851464</v>
      </c>
      <c r="D163" s="21">
        <f>+'[8]รายได้-กศผ.'!S15/10^6</f>
        <v>14.679336497809317</v>
      </c>
      <c r="E163" s="21">
        <f>+'[8]รายได้-กศผ.'!T15/10^6</f>
        <v>14.589938358204416</v>
      </c>
      <c r="F163" s="21">
        <f>+'[8]รายได้-กศผ.'!U15/10^6</f>
        <v>15.127247614394712</v>
      </c>
      <c r="G163" s="21">
        <f>+'[8]รายได้-กศผ.'!V15/10^6</f>
        <v>14.775757925753217</v>
      </c>
      <c r="H163" s="21">
        <f>+'[8]รายได้-กศผ.'!W15/10^6</f>
        <v>14.381054169574314</v>
      </c>
      <c r="I163" s="21">
        <f>+'[8]รายได้-กศผ.'!X15/10^6</f>
        <v>16.345153425658204</v>
      </c>
      <c r="J163" s="21">
        <f>+'[8]รายได้-กศผ.'!Y15/10^6</f>
        <v>16.711015348670227</v>
      </c>
      <c r="K163" s="21">
        <f>+'[8]รายได้-กศผ.'!Z15/10^6</f>
        <v>16.173995972446619</v>
      </c>
      <c r="L163" s="21">
        <f>+'[8]รายได้-กศผ.'!AA15/10^6</f>
        <v>15.467451071927551</v>
      </c>
      <c r="M163" s="21">
        <f>+'[8]รายได้-กศผ.'!AB15/10^6</f>
        <v>14.924464510728901</v>
      </c>
      <c r="N163" s="21">
        <f>+'[8]รายได้-กศผ.'!AC15/10^6</f>
        <v>15.689632218981055</v>
      </c>
      <c r="O163" s="29">
        <f t="shared" si="18"/>
        <v>183.26390999999998</v>
      </c>
      <c r="Q163" s="10">
        <v>1014</v>
      </c>
      <c r="R163" s="10" t="s">
        <v>23</v>
      </c>
      <c r="S163" s="21">
        <f>+'[8]รายได้ค่าน้ำ-กศผ.'!R15/10^6</f>
        <v>13.030912885851466</v>
      </c>
      <c r="T163" s="21">
        <f>+'[8]รายได้ค่าน้ำ-กศผ.'!S15/10^6</f>
        <v>13.309542497809318</v>
      </c>
      <c r="U163" s="21">
        <f>+'[8]รายได้ค่าน้ำ-กศผ.'!T15/10^6</f>
        <v>13.199889358204414</v>
      </c>
      <c r="V163" s="21">
        <f>+'[8]รายได้ค่าน้ำ-กศผ.'!U15/10^6</f>
        <v>13.632989614394711</v>
      </c>
      <c r="W163" s="21">
        <f>+'[8]รายได้ค่าน้ำ-กศผ.'!V15/10^6</f>
        <v>13.338949925753218</v>
      </c>
      <c r="X163" s="21">
        <f>+'[8]รายได้ค่าน้ำ-กศผ.'!W15/10^6</f>
        <v>12.983341169574315</v>
      </c>
      <c r="Y163" s="21">
        <f>+'[8]รายได้ค่าน้ำ-กศผ.'!X15/10^6</f>
        <v>14.936116425658204</v>
      </c>
      <c r="Z163" s="21">
        <f>+'[8]รายได้ค่าน้ำ-กศผ.'!Y15/10^6</f>
        <v>15.300779348670225</v>
      </c>
      <c r="AA163" s="21">
        <f>+'[8]รายได้ค่าน้ำ-กศผ.'!Z15/10^6</f>
        <v>14.632531972446621</v>
      </c>
      <c r="AB163" s="21">
        <f>+'[8]รายได้ค่าน้ำ-กศผ.'!AA15/10^6</f>
        <v>14.002989071927551</v>
      </c>
      <c r="AC163" s="21">
        <f>+'[8]รายได้ค่าน้ำ-กศผ.'!AB15/10^6</f>
        <v>13.448358510728902</v>
      </c>
      <c r="AD163" s="21">
        <f>+'[8]รายได้ค่าน้ำ-กศผ.'!AC15/10^6</f>
        <v>14.109110218981055</v>
      </c>
      <c r="AE163" s="29">
        <f t="shared" si="19"/>
        <v>165.92551099999997</v>
      </c>
      <c r="AG163" s="10">
        <v>1014</v>
      </c>
      <c r="AH163" s="10" t="s">
        <v>23</v>
      </c>
      <c r="AI163" s="21">
        <f>+([8]รายได้ค่าบริการ!AB47+[8]รายได้ค่าบริการอื่น!AB47)/10^6</f>
        <v>1.361491</v>
      </c>
      <c r="AJ163" s="21">
        <f>+([8]รายได้ค่าบริการ!AC47+[8]รายได้ค่าบริการอื่น!AC47)/10^6</f>
        <v>1.3733770000000001</v>
      </c>
      <c r="AK163" s="21">
        <f>+([8]รายได้ค่าบริการ!AD47+[8]รายได้ค่าบริการอื่น!AD47)/10^6</f>
        <v>1.376112</v>
      </c>
      <c r="AL163" s="21">
        <f>+([8]รายได้ค่าบริการ!AE47+[8]รายได้ค่าบริการอื่น!AE47)/10^6</f>
        <v>1.373108</v>
      </c>
      <c r="AM163" s="21">
        <f>+([8]รายได้ค่าบริการ!AF47+[8]รายได้ค่าบริการอื่น!AF47)/10^6</f>
        <v>1.379529</v>
      </c>
      <c r="AN163" s="21">
        <f>+([8]รายได้ค่าบริการ!AG47+[8]รายได้ค่าบริการอื่น!AG47)/10^6</f>
        <v>1.3866419999999999</v>
      </c>
      <c r="AO163" s="21">
        <f>+([8]รายได้ค่าบริการ!AH47+[8]รายได้ค่าบริการอื่น!AH47)/10^6</f>
        <v>1.3611219999999999</v>
      </c>
      <c r="AP163" s="21">
        <f>+([8]รายได้ค่าบริการ!AI47+[8]รายได้ค่าบริการอื่น!AI47)/10^6</f>
        <v>1.4022060000000001</v>
      </c>
      <c r="AQ163" s="21">
        <f>+([8]รายได้ค่าบริการ!AJ47+[8]รายได้ค่าบริการอื่น!AJ47)/10^6</f>
        <v>1.4247380000000001</v>
      </c>
      <c r="AR163" s="21">
        <f>+([8]รายได้ค่าบริการ!AK47+[8]รายได้ค่าบริการอื่น!AK47)/10^6</f>
        <v>1.408088</v>
      </c>
      <c r="AS163" s="21">
        <f>+([8]รายได้ค่าบริการ!AL47+[8]รายได้ค่าบริการอื่น!AL47)/10^6</f>
        <v>1.4096630000000001</v>
      </c>
      <c r="AT163" s="21">
        <f>+([8]รายได้ค่าบริการ!AM47+[8]รายได้ค่าบริการอื่น!AM47)/10^6</f>
        <v>1.4153629999999999</v>
      </c>
      <c r="AU163" s="29">
        <f t="shared" si="20"/>
        <v>16.671438999999999</v>
      </c>
      <c r="AW163" s="10">
        <v>1014</v>
      </c>
      <c r="AX163" s="10" t="s">
        <v>23</v>
      </c>
      <c r="AY163" s="21">
        <f>+[8]รายได้ค่าติดตั้ง!AB47/10^6</f>
        <v>2.510561</v>
      </c>
      <c r="AZ163" s="21">
        <f>+[8]รายได้ค่าติดตั้ง!AC47/10^6</f>
        <v>1.0965499999999999</v>
      </c>
      <c r="BA163" s="21">
        <f>+[8]รายได้ค่าติดตั้ง!AD47/10^6</f>
        <v>0.53600599999999998</v>
      </c>
      <c r="BB163" s="21">
        <f>+[8]รายได้ค่าติดตั้ง!AE47/10^6</f>
        <v>1.2536620000000001</v>
      </c>
      <c r="BC163" s="21">
        <f>+[8]รายได้ค่าติดตั้ง!AF47/10^6</f>
        <v>1.0067200000000001</v>
      </c>
      <c r="BD163" s="21">
        <f>+[8]รายได้ค่าติดตั้ง!AG47/10^6</f>
        <v>0.89453899999999997</v>
      </c>
      <c r="BE163" s="21">
        <f>+[8]รายได้ค่าติดตั้ง!AH47/10^6</f>
        <v>1.25867</v>
      </c>
      <c r="BF163" s="21">
        <f>+[8]รายได้ค่าติดตั้ง!AI47/10^6</f>
        <v>0.64392799999999994</v>
      </c>
      <c r="BG163" s="21">
        <f>+[8]รายได้ค่าติดตั้ง!AJ47/10^6</f>
        <v>2.8815919999999999</v>
      </c>
      <c r="BH163" s="21">
        <f>+[8]รายได้ค่าติดตั้ง!AK47/10^6</f>
        <v>1.2011400000000001</v>
      </c>
      <c r="BI163" s="21">
        <f>+[8]รายได้ค่าติดตั้ง!AL47/10^6</f>
        <v>1.1727270000000001</v>
      </c>
      <c r="BJ163" s="21">
        <f>+[8]รายได้ค่าติดตั้ง!AM47/10^6</f>
        <v>1.333485</v>
      </c>
      <c r="BK163" s="29">
        <f t="shared" si="21"/>
        <v>15.789580000000001</v>
      </c>
    </row>
    <row r="164" spans="1:63" x14ac:dyDescent="0.2">
      <c r="A164" s="10">
        <v>1015</v>
      </c>
      <c r="B164" s="10" t="s">
        <v>24</v>
      </c>
      <c r="C164" s="21">
        <f>+'[8]รายได้-กศผ.'!R16/10^6</f>
        <v>1.5241423627863895</v>
      </c>
      <c r="D164" s="21">
        <f>+'[8]รายได้-กศผ.'!S16/10^6</f>
        <v>1.6399951756610331</v>
      </c>
      <c r="E164" s="21">
        <f>+'[8]รายได้-กศผ.'!T16/10^6</f>
        <v>1.5691031187383124</v>
      </c>
      <c r="F164" s="21">
        <f>+'[8]รายได้-กศผ.'!U16/10^6</f>
        <v>1.6547163232250508</v>
      </c>
      <c r="G164" s="21">
        <f>+'[8]รายได้-กศผ.'!V16/10^6</f>
        <v>1.5713520324420973</v>
      </c>
      <c r="H164" s="21">
        <f>+'[8]รายได้-กศผ.'!W16/10^6</f>
        <v>1.575304078352123</v>
      </c>
      <c r="I164" s="21">
        <f>+'[8]รายได้-กศผ.'!X16/10^6</f>
        <v>1.7719291102992845</v>
      </c>
      <c r="J164" s="21">
        <f>+'[8]รายได้-กศผ.'!Y16/10^6</f>
        <v>2.0213286481557682</v>
      </c>
      <c r="K164" s="21">
        <f>+'[8]รายได้-กศผ.'!Z16/10^6</f>
        <v>1.750120235836536</v>
      </c>
      <c r="L164" s="21">
        <f>+'[8]รายได้-กศผ.'!AA16/10^6</f>
        <v>1.779417641482548</v>
      </c>
      <c r="M164" s="21">
        <f>+'[8]รายได้-กศผ.'!AB16/10^6</f>
        <v>1.6533979896618121</v>
      </c>
      <c r="N164" s="21">
        <f>+'[8]รายได้-กศผ.'!AC16/10^6</f>
        <v>1.7413132833590461</v>
      </c>
      <c r="O164" s="29">
        <f t="shared" si="18"/>
        <v>20.252120000000001</v>
      </c>
      <c r="Q164" s="10">
        <v>1015</v>
      </c>
      <c r="R164" s="10" t="s">
        <v>24</v>
      </c>
      <c r="S164" s="21">
        <f>+'[8]รายได้ค่าน้ำ-กศผ.'!R16/10^6</f>
        <v>1.3457673627863895</v>
      </c>
      <c r="T164" s="21">
        <f>+'[8]รายได้ค่าน้ำ-กศผ.'!S16/10^6</f>
        <v>1.4646941756610332</v>
      </c>
      <c r="U164" s="21">
        <f>+'[8]รายได้ค่าน้ำ-กศผ.'!T16/10^6</f>
        <v>1.3834891187383125</v>
      </c>
      <c r="V164" s="21">
        <f>+'[8]รายได้ค่าน้ำ-กศผ.'!U16/10^6</f>
        <v>1.4553253232250507</v>
      </c>
      <c r="W164" s="21">
        <f>+'[8]รายได้ค่าน้ำ-กศผ.'!V16/10^6</f>
        <v>1.3722550324420972</v>
      </c>
      <c r="X164" s="21">
        <f>+'[8]รายได้ค่าน้ำ-กศผ.'!W16/10^6</f>
        <v>1.385440078352123</v>
      </c>
      <c r="Y164" s="21">
        <f>+'[8]รายได้ค่าน้ำ-กศผ.'!X16/10^6</f>
        <v>1.5894781102992845</v>
      </c>
      <c r="Z164" s="21">
        <f>+'[8]รายได้ค่าน้ำ-กศผ.'!Y16/10^6</f>
        <v>1.8416496481557685</v>
      </c>
      <c r="AA164" s="21">
        <f>+'[8]รายได้ค่าน้ำ-กศผ.'!Z16/10^6</f>
        <v>1.5404082358365359</v>
      </c>
      <c r="AB164" s="21">
        <f>+'[8]รายได้ค่าน้ำ-กศผ.'!AA16/10^6</f>
        <v>1.5065906414825481</v>
      </c>
      <c r="AC164" s="21">
        <f>+'[8]รายได้ค่าน้ำ-กศผ.'!AB16/10^6</f>
        <v>1.4046279896618121</v>
      </c>
      <c r="AD164" s="21">
        <f>+'[8]รายได้ค่าน้ำ-กศผ.'!AC16/10^6</f>
        <v>1.426277283359046</v>
      </c>
      <c r="AE164" s="29">
        <f t="shared" si="19"/>
        <v>17.716002999999997</v>
      </c>
      <c r="AG164" s="10">
        <v>1015</v>
      </c>
      <c r="AH164" s="10" t="s">
        <v>24</v>
      </c>
      <c r="AI164" s="21">
        <f>+([8]รายได้ค่าบริการ!AB48+[8]รายได้ค่าบริการอื่น!AB48)/10^6</f>
        <v>0.17435</v>
      </c>
      <c r="AJ164" s="21">
        <f>+([8]รายได้ค่าบริการ!AC48+[8]รายได้ค่าบริการอื่น!AC48)/10^6</f>
        <v>0.17529700000000001</v>
      </c>
      <c r="AK164" s="21">
        <f>+([8]รายได้ค่าบริการ!AD48+[8]รายได้ค่าบริการอื่น!AD48)/10^6</f>
        <v>0.17530999999999999</v>
      </c>
      <c r="AL164" s="21">
        <f>+([8]รายได้ค่าบริการ!AE48+[8]รายได้ค่าบริการอื่น!AE48)/10^6</f>
        <v>0.17552200000000001</v>
      </c>
      <c r="AM164" s="21">
        <f>+([8]รายได้ค่าบริการ!AF48+[8]รายได้ค่าบริการอื่น!AF48)/10^6</f>
        <v>0.176653</v>
      </c>
      <c r="AN164" s="21">
        <f>+([8]รายได้ค่าบริการ!AG48+[8]รายได้ค่าบริการอื่น!AG48)/10^6</f>
        <v>0.176815</v>
      </c>
      <c r="AO164" s="21">
        <f>+([8]รายได้ค่าบริการ!AH48+[8]รายได้ค่าบริการอื่น!AH48)/10^6</f>
        <v>0.17833299999999999</v>
      </c>
      <c r="AP164" s="21">
        <f>+([8]รายได้ค่าบริการ!AI48+[8]รายได้ค่าบริการอื่น!AI48)/10^6</f>
        <v>0.17901</v>
      </c>
      <c r="AQ164" s="21">
        <f>+([8]รายได้ค่าบริการ!AJ48+[8]รายได้ค่าบริการอื่น!AJ48)/10^6</f>
        <v>0.17885400000000001</v>
      </c>
      <c r="AR164" s="21">
        <f>+([8]รายได้ค่าบริการ!AK48+[8]รายได้ค่าบริการอื่น!AK48)/10^6</f>
        <v>0.18932499999999999</v>
      </c>
      <c r="AS164" s="21">
        <f>+([8]รายได้ค่าบริการ!AL48+[8]รายได้ค่าบริการอื่น!AL48)/10^6</f>
        <v>0.17968400000000001</v>
      </c>
      <c r="AT164" s="21">
        <f>+([8]รายได้ค่าบริการ!AM48+[8]รายได้ค่าบริการอื่น!AM48)/10^6</f>
        <v>0.179615</v>
      </c>
      <c r="AU164" s="29">
        <f t="shared" si="20"/>
        <v>2.1387680000000002</v>
      </c>
      <c r="AW164" s="10">
        <v>1015</v>
      </c>
      <c r="AX164" s="10" t="s">
        <v>24</v>
      </c>
      <c r="AY164" s="21">
        <f>+[8]รายได้ค่าติดตั้ง!AB48/10^6</f>
        <v>7.0892999999999998E-2</v>
      </c>
      <c r="AZ164" s="21">
        <f>+[8]รายได้ค่าติดตั้ง!AC48/10^6</f>
        <v>5.5308999999999997E-2</v>
      </c>
      <c r="BA164" s="21">
        <f>+[8]รายได้ค่าติดตั้ง!AD48/10^6</f>
        <v>0.10396900000000001</v>
      </c>
      <c r="BB164" s="21">
        <f>+[8]รายได้ค่าติดตั้ง!AE48/10^6</f>
        <v>0.23605699999999999</v>
      </c>
      <c r="BC164" s="21">
        <f>+[8]รายได้ค่าติดตั้ง!AF48/10^6</f>
        <v>0.18296799999999999</v>
      </c>
      <c r="BD164" s="21">
        <f>+[8]รายได้ค่าติดตั้ง!AG48/10^6</f>
        <v>0.15949099999999999</v>
      </c>
      <c r="BE164" s="21">
        <f>+[8]รายได้ค่าติดตั้ง!AH48/10^6</f>
        <v>0.121499</v>
      </c>
      <c r="BF164" s="21">
        <f>+[8]รายได้ค่าติดตั้ง!AI48/10^6</f>
        <v>0.18435199999999999</v>
      </c>
      <c r="BG164" s="21">
        <f>+[8]รายได้ค่าติดตั้ง!AJ48/10^6</f>
        <v>0.113922</v>
      </c>
      <c r="BH164" s="21">
        <f>+[8]รายได้ค่าติดตั้ง!AK48/10^6</f>
        <v>0.48988999999999999</v>
      </c>
      <c r="BI164" s="21">
        <f>+[8]รายได้ค่าติดตั้ง!AL48/10^6</f>
        <v>0.53149500000000005</v>
      </c>
      <c r="BJ164" s="21">
        <f>+[8]รายได้ค่าติดตั้ง!AM48/10^6</f>
        <v>0.56061399999999995</v>
      </c>
      <c r="BK164" s="29">
        <f t="shared" si="21"/>
        <v>2.8104589999999998</v>
      </c>
    </row>
    <row r="165" spans="1:63" x14ac:dyDescent="0.2">
      <c r="A165" s="10">
        <v>1016</v>
      </c>
      <c r="B165" s="10" t="s">
        <v>25</v>
      </c>
      <c r="C165" s="21">
        <f>+'[8]รายได้-กศผ.'!R17/10^6</f>
        <v>2.0197556315829344</v>
      </c>
      <c r="D165" s="21">
        <f>+'[8]รายได้-กศผ.'!S17/10^6</f>
        <v>2.1063182502233913</v>
      </c>
      <c r="E165" s="21">
        <f>+'[8]รายได้-กศผ.'!T17/10^6</f>
        <v>2.0946096482804148</v>
      </c>
      <c r="F165" s="21">
        <f>+'[8]รายได้-กศผ.'!U17/10^6</f>
        <v>2.271536468070527</v>
      </c>
      <c r="G165" s="21">
        <f>+'[8]รายได้-กศผ.'!V17/10^6</f>
        <v>2.1549684470445536</v>
      </c>
      <c r="H165" s="21">
        <f>+'[8]รายได้-กศผ.'!W17/10^6</f>
        <v>2.1841641537127412</v>
      </c>
      <c r="I165" s="21">
        <f>+'[8]รายได้-กศผ.'!X17/10^6</f>
        <v>2.5131630425853508</v>
      </c>
      <c r="J165" s="21">
        <f>+'[8]รายได้-กศผ.'!Y17/10^6</f>
        <v>2.7953464714921603</v>
      </c>
      <c r="K165" s="21">
        <f>+'[8]รายได้-กศผ.'!Z17/10^6</f>
        <v>2.3984723518013418</v>
      </c>
      <c r="L165" s="21">
        <f>+'[8]รายได้-กศผ.'!AA17/10^6</f>
        <v>2.0921197582071565</v>
      </c>
      <c r="M165" s="21">
        <f>+'[8]รายได้-กศผ.'!AB17/10^6</f>
        <v>2.1372542054501027</v>
      </c>
      <c r="N165" s="21">
        <f>+'[8]รายได้-กศผ.'!AC17/10^6</f>
        <v>2.1162115715493282</v>
      </c>
      <c r="O165" s="29">
        <f t="shared" si="18"/>
        <v>26.883920000000003</v>
      </c>
      <c r="Q165" s="10">
        <v>1016</v>
      </c>
      <c r="R165" s="10" t="s">
        <v>25</v>
      </c>
      <c r="S165" s="21">
        <f>+'[8]รายได้ค่าน้ำ-กศผ.'!R17/10^6</f>
        <v>1.7524476315829343</v>
      </c>
      <c r="T165" s="21">
        <f>+'[8]รายได้ค่าน้ำ-กศผ.'!S17/10^6</f>
        <v>1.8448352502233911</v>
      </c>
      <c r="U165" s="21">
        <f>+'[8]รายได้ค่าน้ำ-กศผ.'!T17/10^6</f>
        <v>1.8203556482804149</v>
      </c>
      <c r="V165" s="21">
        <f>+'[8]รายได้ค่าน้ำ-กศผ.'!U17/10^6</f>
        <v>2.0067114680705269</v>
      </c>
      <c r="W165" s="21">
        <f>+'[8]รายได้ค่าน้ำ-กศผ.'!V17/10^6</f>
        <v>1.8831154470445537</v>
      </c>
      <c r="X165" s="21">
        <f>+'[8]รายได้ค่าน้ำ-กศผ.'!W17/10^6</f>
        <v>1.9062971537127411</v>
      </c>
      <c r="Y165" s="21">
        <f>+'[8]รายได้ค่าน้ำ-กศผ.'!X17/10^6</f>
        <v>2.2529240425853509</v>
      </c>
      <c r="Z165" s="21">
        <f>+'[8]รายได้ค่าน้ำ-กศผ.'!Y17/10^6</f>
        <v>2.4802144714921601</v>
      </c>
      <c r="AA165" s="21">
        <f>+'[8]รายได้ค่าน้ำ-กศผ.'!Z17/10^6</f>
        <v>2.059426351801342</v>
      </c>
      <c r="AB165" s="21">
        <f>+'[8]รายได้ค่าน้ำ-กศผ.'!AA17/10^6</f>
        <v>1.8236907582071566</v>
      </c>
      <c r="AC165" s="21">
        <f>+'[8]รายได้ค่าน้ำ-กศผ.'!AB17/10^6</f>
        <v>1.8614712054501026</v>
      </c>
      <c r="AD165" s="21">
        <f>+'[8]รายได้ค่าน้ำ-กศผ.'!AC17/10^6</f>
        <v>1.784738571549328</v>
      </c>
      <c r="AE165" s="29">
        <f t="shared" si="19"/>
        <v>23.476228000000003</v>
      </c>
      <c r="AG165" s="10">
        <v>1016</v>
      </c>
      <c r="AH165" s="10" t="s">
        <v>25</v>
      </c>
      <c r="AI165" s="21">
        <f>+([8]รายได้ค่าบริการ!AB49+[8]รายได้ค่าบริการอื่น!AB49)/10^6</f>
        <v>0.25395499999999999</v>
      </c>
      <c r="AJ165" s="21">
        <f>+([8]รายได้ค่าบริการ!AC49+[8]รายได้ค่าบริการอื่น!AC49)/10^6</f>
        <v>0.25541599999999998</v>
      </c>
      <c r="AK165" s="21">
        <f>+([8]รายได้ค่าบริการ!AD49+[8]รายได้ค่าบริการอื่น!AD49)/10^6</f>
        <v>0.25570199999999998</v>
      </c>
      <c r="AL165" s="21">
        <f>+([8]รายได้ค่าบริการ!AE49+[8]รายได้ค่าบริการอื่น!AE49)/10^6</f>
        <v>0.25495200000000001</v>
      </c>
      <c r="AM165" s="21">
        <f>+([8]รายได้ค่าบริการ!AF49+[8]รายได้ค่าบริการอื่น!AF49)/10^6</f>
        <v>0.25652199999999997</v>
      </c>
      <c r="AN165" s="21">
        <f>+([8]รายได้ค่าบริการ!AG49+[8]รายได้ค่าบริการอื่น!AG49)/10^6</f>
        <v>0.257739</v>
      </c>
      <c r="AO165" s="21">
        <f>+([8]รายได้ค่าบริการ!AH49+[8]รายได้ค่าบริการอื่น!AH49)/10^6</f>
        <v>0.25797100000000001</v>
      </c>
      <c r="AP165" s="21">
        <f>+([8]รายได้ค่าบริการ!AI49+[8]รายได้ค่าบริการอื่น!AI49)/10^6</f>
        <v>0.26275500000000002</v>
      </c>
      <c r="AQ165" s="21">
        <f>+([8]รายได้ค่าบริการ!AJ49+[8]รายได้ค่าบริการอื่น!AJ49)/10^6</f>
        <v>0.26276500000000003</v>
      </c>
      <c r="AR165" s="21">
        <f>+([8]รายได้ค่าบริการ!AK49+[8]รายได้ค่าบริการอื่น!AK49)/10^6</f>
        <v>0.26136900000000002</v>
      </c>
      <c r="AS165" s="21">
        <f>+([8]รายได้ค่าบริการ!AL49+[8]รายได้ค่าบริการอื่น!AL49)/10^6</f>
        <v>0.26514399999999999</v>
      </c>
      <c r="AT165" s="21">
        <f>+([8]รายได้ค่าบริการ!AM49+[8]รายได้ค่าบริการอื่น!AM49)/10^6</f>
        <v>0.26156299999999999</v>
      </c>
      <c r="AU165" s="29">
        <f t="shared" si="20"/>
        <v>3.1058529999999998</v>
      </c>
      <c r="AW165" s="10">
        <v>1016</v>
      </c>
      <c r="AX165" s="10" t="s">
        <v>25</v>
      </c>
      <c r="AY165" s="21">
        <f>+[8]รายได้ค่าติดตั้ง!AB49/10^6</f>
        <v>0.18990299999999999</v>
      </c>
      <c r="AZ165" s="21">
        <f>+[8]รายได้ค่าติดตั้ง!AC49/10^6</f>
        <v>6.5611000000000003E-2</v>
      </c>
      <c r="BA165" s="21">
        <f>+[8]รายได้ค่าติดตั้ง!AD49/10^6</f>
        <v>0.15867000000000001</v>
      </c>
      <c r="BB165" s="21">
        <f>+[8]รายได้ค่าติดตั้ง!AE49/10^6</f>
        <v>0.22550200000000001</v>
      </c>
      <c r="BC165" s="21">
        <f>+[8]รายได้ค่าติดตั้ง!AF49/10^6</f>
        <v>0.113315</v>
      </c>
      <c r="BD165" s="21">
        <f>+[8]รายได้ค่าติดตั้ง!AG49/10^6</f>
        <v>0.134494</v>
      </c>
      <c r="BE165" s="21">
        <f>+[8]รายได้ค่าติดตั้ง!AH49/10^6</f>
        <v>0.122087</v>
      </c>
      <c r="BF165" s="21">
        <f>+[8]รายได้ค่าติดตั้ง!AI49/10^6</f>
        <v>0.36591899999999999</v>
      </c>
      <c r="BG165" s="21">
        <f>+[8]รายได้ค่าติดตั้ง!AJ49/10^6</f>
        <v>0.68697799999999998</v>
      </c>
      <c r="BH165" s="21">
        <f>+[8]รายได้ค่าติดตั้ง!AK49/10^6</f>
        <v>0.20127500000000001</v>
      </c>
      <c r="BI165" s="21">
        <f>+[8]รายได้ค่าติดตั้ง!AL49/10^6</f>
        <v>0.11830599999999999</v>
      </c>
      <c r="BJ165" s="21">
        <f>+[8]รายได้ค่าติดตั้ง!AM49/10^6</f>
        <v>0.50097000000000003</v>
      </c>
      <c r="BK165" s="29">
        <f t="shared" si="21"/>
        <v>2.8830299999999998</v>
      </c>
    </row>
    <row r="166" spans="1:63" x14ac:dyDescent="0.2">
      <c r="A166" s="10">
        <v>1017</v>
      </c>
      <c r="B166" s="10" t="s">
        <v>26</v>
      </c>
      <c r="C166" s="21">
        <f>+'[8]รายได้-กศผ.'!R18/10^6</f>
        <v>4.2168383014088251</v>
      </c>
      <c r="D166" s="21">
        <f>+'[8]รายได้-กศผ.'!S18/10^6</f>
        <v>4.3691831527395291</v>
      </c>
      <c r="E166" s="21">
        <f>+'[8]รายได้-กศผ.'!T18/10^6</f>
        <v>4.3773686682019619</v>
      </c>
      <c r="F166" s="21">
        <f>+'[8]รายได้-กศผ.'!U18/10^6</f>
        <v>4.4636300162032718</v>
      </c>
      <c r="G166" s="21">
        <f>+'[8]รายได้-กศผ.'!V18/10^6</f>
        <v>4.3688853706782158</v>
      </c>
      <c r="H166" s="21">
        <f>+'[8]รายได้-กศผ.'!W18/10^6</f>
        <v>4.113789669954369</v>
      </c>
      <c r="I166" s="21">
        <f>+'[8]รายได้-กศผ.'!X18/10^6</f>
        <v>4.8098008345218703</v>
      </c>
      <c r="J166" s="21">
        <f>+'[8]รายได้-กศผ.'!Y18/10^6</f>
        <v>4.859484925209741</v>
      </c>
      <c r="K166" s="21">
        <f>+'[8]รายได้-กศผ.'!Z18/10^6</f>
        <v>4.6946950930295124</v>
      </c>
      <c r="L166" s="21">
        <f>+'[8]รายได้-กศผ.'!AA18/10^6</f>
        <v>4.4074038553051613</v>
      </c>
      <c r="M166" s="21">
        <f>+'[8]รายได้-กศผ.'!AB18/10^6</f>
        <v>4.2827397712313333</v>
      </c>
      <c r="N166" s="21">
        <f>+'[8]รายได้-กศผ.'!AC18/10^6</f>
        <v>4.3370603415162021</v>
      </c>
      <c r="O166" s="29">
        <f t="shared" si="18"/>
        <v>53.300879999999985</v>
      </c>
      <c r="Q166" s="10">
        <v>1017</v>
      </c>
      <c r="R166" s="10" t="s">
        <v>26</v>
      </c>
      <c r="S166" s="21">
        <f>+'[8]รายได้ค่าน้ำ-กศผ.'!R18/10^6</f>
        <v>3.7693873014088255</v>
      </c>
      <c r="T166" s="21">
        <f>+'[8]รายได้ค่าน้ำ-กศผ.'!S18/10^6</f>
        <v>3.8395351527395296</v>
      </c>
      <c r="U166" s="21">
        <f>+'[8]รายได้ค่าน้ำ-กศผ.'!T18/10^6</f>
        <v>3.8617596682019615</v>
      </c>
      <c r="V166" s="21">
        <f>+'[8]รายได้ค่าน้ำ-กศผ.'!U18/10^6</f>
        <v>3.9743250162032719</v>
      </c>
      <c r="W166" s="21">
        <f>+'[8]รายได้ค่าน้ำ-กศผ.'!V18/10^6</f>
        <v>3.8677583706782164</v>
      </c>
      <c r="X166" s="21">
        <f>+'[8]รายได้ค่าน้ำ-กศผ.'!W18/10^6</f>
        <v>3.6446606699543693</v>
      </c>
      <c r="Y166" s="21">
        <f>+'[8]รายได้ค่าน้ำ-กศผ.'!X18/10^6</f>
        <v>4.3054828345218699</v>
      </c>
      <c r="Z166" s="21">
        <f>+'[8]รายได้ค่าน้ำ-กศผ.'!Y18/10^6</f>
        <v>4.3738089252097412</v>
      </c>
      <c r="AA166" s="21">
        <f>+'[8]รายได้ค่าน้ำ-กศผ.'!Z18/10^6</f>
        <v>4.216011093029512</v>
      </c>
      <c r="AB166" s="21">
        <f>+'[8]รายได้ค่าน้ำ-กศผ.'!AA18/10^6</f>
        <v>3.9274098553051613</v>
      </c>
      <c r="AC166" s="21">
        <f>+'[8]รายได้ค่าน้ำ-กศผ.'!AB18/10^6</f>
        <v>3.7873577712313335</v>
      </c>
      <c r="AD166" s="21">
        <f>+'[8]รายได้ค่าน้ำ-กศผ.'!AC18/10^6</f>
        <v>3.8618523415162023</v>
      </c>
      <c r="AE166" s="29">
        <f t="shared" si="19"/>
        <v>47.429349000000002</v>
      </c>
      <c r="AG166" s="10">
        <v>1017</v>
      </c>
      <c r="AH166" s="10" t="s">
        <v>26</v>
      </c>
      <c r="AI166" s="21">
        <f>+([8]รายได้ค่าบริการ!AB50+[8]รายได้ค่าบริการอื่น!AB50)/10^6</f>
        <v>0.41044199999999997</v>
      </c>
      <c r="AJ166" s="21">
        <f>+([8]รายได้ค่าบริการ!AC50+[8]รายได้ค่าบริการอื่น!AC50)/10^6</f>
        <v>0.415466</v>
      </c>
      <c r="AK166" s="21">
        <f>+([8]รายได้ค่าบริการ!AD50+[8]รายได้ค่าบริการอื่น!AD50)/10^6</f>
        <v>0.42872300000000002</v>
      </c>
      <c r="AL166" s="21">
        <f>+([8]รายได้ค่าบริการ!AE50+[8]รายได้ค่าบริการอื่น!AE50)/10^6</f>
        <v>0.40964699999999998</v>
      </c>
      <c r="AM166" s="21">
        <f>+([8]รายได้ค่าบริการ!AF50+[8]รายได้ค่าบริการอื่น!AF50)/10^6</f>
        <v>0.41626000000000002</v>
      </c>
      <c r="AN166" s="21">
        <f>+([8]รายได้ค่าบริการ!AG50+[8]รายได้ค่าบริการอื่น!AG50)/10^6</f>
        <v>0.41140300000000002</v>
      </c>
      <c r="AO166" s="21">
        <f>+([8]รายได้ค่าบริการ!AH50+[8]รายได้ค่าบริการอื่น!AH50)/10^6</f>
        <v>0.42024299999999998</v>
      </c>
      <c r="AP166" s="21">
        <f>+([8]รายได้ค่าบริการ!AI50+[8]รายได้ค่าบริการอื่น!AI50)/10^6</f>
        <v>0.43469999999999998</v>
      </c>
      <c r="AQ166" s="21">
        <f>+([8]รายได้ค่าบริการ!AJ50+[8]รายได้ค่าบริการอื่น!AJ50)/10^6</f>
        <v>0.43453999999999998</v>
      </c>
      <c r="AR166" s="21">
        <f>+([8]รายได้ค่าบริการ!AK50+[8]รายได้ค่าบริการอื่น!AK50)/10^6</f>
        <v>0.43191200000000002</v>
      </c>
      <c r="AS166" s="21">
        <f>+([8]รายได้ค่าบริการ!AL50+[8]รายได้ค่าบริการอื่น!AL50)/10^6</f>
        <v>0.44358599999999998</v>
      </c>
      <c r="AT166" s="21">
        <f>+([8]รายได้ค่าบริการ!AM50+[8]รายได้ค่าบริการอื่น!AM50)/10^6</f>
        <v>0.42335899999999999</v>
      </c>
      <c r="AU166" s="29">
        <f t="shared" si="20"/>
        <v>5.0802809999999994</v>
      </c>
      <c r="AW166" s="10">
        <v>1017</v>
      </c>
      <c r="AX166" s="10" t="s">
        <v>26</v>
      </c>
      <c r="AY166" s="21">
        <f>+[8]รายได้ค่าติดตั้ง!AB50/10^6</f>
        <v>0.32239699999999999</v>
      </c>
      <c r="AZ166" s="21">
        <f>+[8]รายได้ค่าติดตั้ง!AC50/10^6</f>
        <v>0.51019599999999998</v>
      </c>
      <c r="BA166" s="21">
        <f>+[8]รายได้ค่าติดตั้ง!AD50/10^6</f>
        <v>0.42322599999999999</v>
      </c>
      <c r="BB166" s="21">
        <f>+[8]รายได้ค่าติดตั้ง!AE50/10^6</f>
        <v>0.48779</v>
      </c>
      <c r="BC166" s="21">
        <f>+[8]รายได้ค่าติดตั้ง!AF50/10^6</f>
        <v>0.42794900000000002</v>
      </c>
      <c r="BD166" s="21">
        <f>+[8]รายได้ค่าติดตั้ง!AG50/10^6</f>
        <v>0.40193200000000001</v>
      </c>
      <c r="BE166" s="21">
        <f>+[8]รายได้ค่าติดตั้ง!AH50/10^6</f>
        <v>0.38528899999999999</v>
      </c>
      <c r="BF166" s="21">
        <f>+[8]รายได้ค่าติดตั้ง!AI50/10^6</f>
        <v>0.37925999999999999</v>
      </c>
      <c r="BG166" s="21">
        <f>+[8]รายได้ค่าติดตั้ง!AJ50/10^6</f>
        <v>0.19232399999999999</v>
      </c>
      <c r="BH166" s="21">
        <f>+[8]รายได้ค่าติดตั้ง!AK50/10^6</f>
        <v>0.26585599999999998</v>
      </c>
      <c r="BI166" s="21">
        <f>+[8]รายได้ค่าติดตั้ง!AL50/10^6</f>
        <v>0.51466599999999996</v>
      </c>
      <c r="BJ166" s="21">
        <f>+[8]รายได้ค่าติดตั้ง!AM50/10^6</f>
        <v>0.27599699999999999</v>
      </c>
      <c r="BK166" s="29">
        <f t="shared" si="21"/>
        <v>4.5868820000000001</v>
      </c>
    </row>
    <row r="167" spans="1:63" x14ac:dyDescent="0.2">
      <c r="A167" s="10">
        <v>1018</v>
      </c>
      <c r="B167" s="10" t="s">
        <v>27</v>
      </c>
      <c r="C167" s="21">
        <f>+'[8]รายได้-กศผ.'!R19/10^6</f>
        <v>1.7420604830397446</v>
      </c>
      <c r="D167" s="21">
        <f>+'[8]รายได้-กศผ.'!S19/10^6</f>
        <v>1.7687647480210003</v>
      </c>
      <c r="E167" s="21">
        <f>+'[8]รายได้-กศผ.'!T19/10^6</f>
        <v>1.7595678358634312</v>
      </c>
      <c r="F167" s="21">
        <f>+'[8]รายได้-กศผ.'!U19/10^6</f>
        <v>1.7845483898094037</v>
      </c>
      <c r="G167" s="21">
        <f>+'[8]รายได้-กศผ.'!V19/10^6</f>
        <v>1.6901368198281954</v>
      </c>
      <c r="H167" s="21">
        <f>+'[8]รายได้-กศผ.'!W19/10^6</f>
        <v>1.7545416318801497</v>
      </c>
      <c r="I167" s="21">
        <f>+'[8]รายได้-กศผ.'!X19/10^6</f>
        <v>2.0422247578434969</v>
      </c>
      <c r="J167" s="21">
        <f>+'[8]รายได้-กศผ.'!Y19/10^6</f>
        <v>2.0932717353033392</v>
      </c>
      <c r="K167" s="21">
        <f>+'[8]รายได้-กศผ.'!Z19/10^6</f>
        <v>1.9390940494556381</v>
      </c>
      <c r="L167" s="21">
        <f>+'[8]รายได้-กศผ.'!AA19/10^6</f>
        <v>1.8374595711342165</v>
      </c>
      <c r="M167" s="21">
        <f>+'[8]รายได้-กศผ.'!AB19/10^6</f>
        <v>1.7767334612511354</v>
      </c>
      <c r="N167" s="21">
        <f>+'[8]รายได้-กศผ.'!AC19/10^6</f>
        <v>1.7610865165702485</v>
      </c>
      <c r="O167" s="29">
        <f t="shared" si="18"/>
        <v>21.949490000000001</v>
      </c>
      <c r="Q167" s="10">
        <v>1018</v>
      </c>
      <c r="R167" s="10" t="s">
        <v>27</v>
      </c>
      <c r="S167" s="21">
        <f>+'[8]รายได้ค่าน้ำ-กศผ.'!R19/10^6</f>
        <v>1.5249944830397446</v>
      </c>
      <c r="T167" s="21">
        <f>+'[8]รายได้ค่าน้ำ-กศผ.'!S19/10^6</f>
        <v>1.5145947480210002</v>
      </c>
      <c r="U167" s="21">
        <f>+'[8]รายได้ค่าน้ำ-กศผ.'!T19/10^6</f>
        <v>1.5097028358634312</v>
      </c>
      <c r="V167" s="21">
        <f>+'[8]รายได้ค่าน้ำ-กศผ.'!U19/10^6</f>
        <v>1.5492853898094037</v>
      </c>
      <c r="W167" s="21">
        <f>+'[8]รายได้ค่าน้ำ-กศผ.'!V19/10^6</f>
        <v>1.4447958198281956</v>
      </c>
      <c r="X167" s="21">
        <f>+'[8]รายได้ค่าน้ำ-กศผ.'!W19/10^6</f>
        <v>1.4954196318801498</v>
      </c>
      <c r="Y167" s="21">
        <f>+'[8]รายได้ค่าน้ำ-กศผ.'!X19/10^6</f>
        <v>1.8170727578434966</v>
      </c>
      <c r="Z167" s="21">
        <f>+'[8]รายได้ค่าน้ำ-กศผ.'!Y19/10^6</f>
        <v>1.847203735303339</v>
      </c>
      <c r="AA167" s="21">
        <f>+'[8]รายได้ค่าน้ำ-กศผ.'!Z19/10^6</f>
        <v>1.711854049455638</v>
      </c>
      <c r="AB167" s="21">
        <f>+'[8]รายได้ค่าน้ำ-กศผ.'!AA19/10^6</f>
        <v>1.6097965711342166</v>
      </c>
      <c r="AC167" s="21">
        <f>+'[8]รายได้ค่าน้ำ-กศผ.'!AB19/10^6</f>
        <v>1.5424934612511354</v>
      </c>
      <c r="AD167" s="21">
        <f>+'[8]รายได้ค่าน้ำ-กศผ.'!AC19/10^6</f>
        <v>1.5394265165702483</v>
      </c>
      <c r="AE167" s="29">
        <f t="shared" si="19"/>
        <v>19.106639999999995</v>
      </c>
      <c r="AG167" s="10">
        <v>1018</v>
      </c>
      <c r="AH167" s="10" t="s">
        <v>27</v>
      </c>
      <c r="AI167" s="21">
        <f>+([8]รายได้ค่าบริการ!AB51+[8]รายได้ค่าบริการอื่น!AB51)/10^6</f>
        <v>0.20973600000000001</v>
      </c>
      <c r="AJ167" s="21">
        <f>+([8]รายได้ค่าบริการ!AC51+[8]รายได้ค่าบริการอื่น!AC51)/10^6</f>
        <v>0.22248599999999999</v>
      </c>
      <c r="AK167" s="21">
        <f>+([8]รายได้ค่าบริการ!AD51+[8]รายได้ค่าบริการอื่น!AD51)/10^6</f>
        <v>0.22187699999999999</v>
      </c>
      <c r="AL167" s="21">
        <f>+([8]รายได้ค่าบริการ!AE51+[8]รายได้ค่าบริการอื่น!AE51)/10^6</f>
        <v>0.218052</v>
      </c>
      <c r="AM167" s="21">
        <f>+([8]รายได้ค่าบริการ!AF51+[8]รายได้ค่าบริการอื่น!AF51)/10^6</f>
        <v>0.21726400000000001</v>
      </c>
      <c r="AN167" s="21">
        <f>+([8]รายได้ค่าบริการ!AG51+[8]รายได้ค่าบริการอื่น!AG51)/10^6</f>
        <v>0.22505600000000001</v>
      </c>
      <c r="AO167" s="21">
        <f>+([8]รายได้ค่าบริการ!AH51+[8]รายได้ค่าบริการอื่น!AH51)/10^6</f>
        <v>0.212641</v>
      </c>
      <c r="AP167" s="21">
        <f>+([8]รายได้ค่าบริการ!AI51+[8]รายได้ค่าบริการอื่น!AI51)/10^6</f>
        <v>0.22044900000000001</v>
      </c>
      <c r="AQ167" s="21">
        <f>+([8]รายได้ค่าบริการ!AJ51+[8]รายได้ค่าบริการอื่น!AJ51)/10^6</f>
        <v>0.21248700000000001</v>
      </c>
      <c r="AR167" s="21">
        <f>+([8]รายได้ค่าบริการ!AK51+[8]รายได้ค่าบริการอื่น!AK51)/10^6</f>
        <v>0.214257</v>
      </c>
      <c r="AS167" s="21">
        <f>+([8]รายได้ค่าบริการ!AL51+[8]รายได้ค่าบริการอื่น!AL51)/10^6</f>
        <v>0.21790399999999999</v>
      </c>
      <c r="AT167" s="21">
        <f>+([8]รายได้ค่าบริการ!AM51+[8]รายได้ค่าบริการอื่น!AM51)/10^6</f>
        <v>0.20576</v>
      </c>
      <c r="AU167" s="29">
        <f t="shared" si="20"/>
        <v>2.5979690000000004</v>
      </c>
      <c r="AW167" s="10">
        <v>1018</v>
      </c>
      <c r="AX167" s="10" t="s">
        <v>27</v>
      </c>
      <c r="AY167" s="21">
        <f>+[8]รายได้ค่าติดตั้ง!AB51/10^6</f>
        <v>3.0880999999999999E-2</v>
      </c>
      <c r="AZ167" s="21">
        <f>+[8]รายได้ค่าติดตั้ง!AC51/10^6</f>
        <v>7.7151999999999998E-2</v>
      </c>
      <c r="BA167" s="21">
        <f>+[8]รายได้ค่าติดตั้ง!AD51/10^6</f>
        <v>0.10165200000000001</v>
      </c>
      <c r="BB167" s="21">
        <f>+[8]รายได้ค่าติดตั้ง!AE51/10^6</f>
        <v>4.7975999999999998E-2</v>
      </c>
      <c r="BC167" s="21">
        <f>+[8]รายได้ค่าติดตั้ง!AF51/10^6</f>
        <v>0.17145099999999999</v>
      </c>
      <c r="BD167" s="21">
        <f>+[8]รายได้ค่าติดตั้ง!AG51/10^6</f>
        <v>0.113304</v>
      </c>
      <c r="BE167" s="21">
        <f>+[8]รายได้ค่าติดตั้ง!AH51/10^6</f>
        <v>3.3447999999999999E-2</v>
      </c>
      <c r="BF167" s="21">
        <f>+[8]รายได้ค่าติดตั้ง!AI51/10^6</f>
        <v>0.109662</v>
      </c>
      <c r="BG167" s="21">
        <f>+[8]รายได้ค่าติดตั้ง!AJ51/10^6</f>
        <v>5.2006999999999998E-2</v>
      </c>
      <c r="BH167" s="21">
        <f>+[8]รายได้ค่าติดตั้ง!AK51/10^6</f>
        <v>4.9867000000000002E-2</v>
      </c>
      <c r="BI167" s="21">
        <f>+[8]รายได้ค่าติดตั้ง!AL51/10^6</f>
        <v>7.3150000000000007E-2</v>
      </c>
      <c r="BJ167" s="21">
        <f>+[8]รายได้ค่าติดตั้ง!AM51/10^6</f>
        <v>6.3350000000000004E-2</v>
      </c>
      <c r="BK167" s="29">
        <f t="shared" si="21"/>
        <v>0.92390000000000017</v>
      </c>
    </row>
    <row r="168" spans="1:63" x14ac:dyDescent="0.2">
      <c r="A168" s="10">
        <v>1019</v>
      </c>
      <c r="B168" s="10" t="s">
        <v>28</v>
      </c>
      <c r="C168" s="21">
        <f>+'[8]รายได้-กศผ.'!R20/10^6</f>
        <v>1.0961875035351618</v>
      </c>
      <c r="D168" s="21">
        <f>+'[8]รายได้-กศผ.'!S20/10^6</f>
        <v>1.0970354696162592</v>
      </c>
      <c r="E168" s="21">
        <f>+'[8]รายได้-กศผ.'!T20/10^6</f>
        <v>1.1331663890741663</v>
      </c>
      <c r="F168" s="21">
        <f>+'[8]รายได้-กศผ.'!U20/10^6</f>
        <v>1.1242864644933686</v>
      </c>
      <c r="G168" s="21">
        <f>+'[8]รายได้-กศผ.'!V20/10^6</f>
        <v>1.1097845302713556</v>
      </c>
      <c r="H168" s="21">
        <f>+'[8]รายได้-กศผ.'!W20/10^6</f>
        <v>1.114666801076766</v>
      </c>
      <c r="I168" s="21">
        <f>+'[8]รายได้-กศผ.'!X20/10^6</f>
        <v>1.2647142153727682</v>
      </c>
      <c r="J168" s="21">
        <f>+'[8]รายได้-กศผ.'!Y20/10^6</f>
        <v>1.3015979655052985</v>
      </c>
      <c r="K168" s="21">
        <f>+'[8]รายได้-กศผ.'!Z20/10^6</f>
        <v>1.1881227665537977</v>
      </c>
      <c r="L168" s="21">
        <f>+'[8]รายได้-กศผ.'!AA20/10^6</f>
        <v>1.1298764971202215</v>
      </c>
      <c r="M168" s="21">
        <f>+'[8]รายได้-กศผ.'!AB20/10^6</f>
        <v>1.0716224779793733</v>
      </c>
      <c r="N168" s="21">
        <f>+'[8]รายได้-กศผ.'!AC20/10^6</f>
        <v>1.1332989194014635</v>
      </c>
      <c r="O168" s="29">
        <f t="shared" si="18"/>
        <v>13.76436</v>
      </c>
      <c r="Q168" s="10">
        <v>1019</v>
      </c>
      <c r="R168" s="10" t="s">
        <v>28</v>
      </c>
      <c r="S168" s="21">
        <f>+'[8]รายได้ค่าน้ำ-กศผ.'!R20/10^6</f>
        <v>0.97244750353516174</v>
      </c>
      <c r="T168" s="21">
        <f>+'[8]รายได้ค่าน้ำ-กศผ.'!S20/10^6</f>
        <v>0.97423946961625918</v>
      </c>
      <c r="U168" s="21">
        <f>+'[8]รายได้ค่าน้ำ-กศผ.'!T20/10^6</f>
        <v>1.0091213890741664</v>
      </c>
      <c r="V168" s="21">
        <f>+'[8]รายได้ค่าน้ำ-กศผ.'!U20/10^6</f>
        <v>0.99930646449336857</v>
      </c>
      <c r="W168" s="21">
        <f>+'[8]รายได้ค่าน้ำ-กศผ.'!V20/10^6</f>
        <v>0.98015753027135555</v>
      </c>
      <c r="X168" s="21">
        <f>+'[8]รายได้ค่าน้ำ-กศผ.'!W20/10^6</f>
        <v>0.97926680107676589</v>
      </c>
      <c r="Y168" s="21">
        <f>+'[8]รายได้ค่าน้ำ-กศผ.'!X20/10^6</f>
        <v>1.1322352153727682</v>
      </c>
      <c r="Z168" s="21">
        <f>+'[8]รายได้ค่าน้ำ-กศผ.'!Y20/10^6</f>
        <v>1.1701209655052984</v>
      </c>
      <c r="AA168" s="21">
        <f>+'[8]รายได้ค่าน้ำ-กศผ.'!Z20/10^6</f>
        <v>1.0563737665537978</v>
      </c>
      <c r="AB168" s="21">
        <f>+'[8]รายได้ค่าน้ำ-กศผ.'!AA20/10^6</f>
        <v>1.0033714971202217</v>
      </c>
      <c r="AC168" s="21">
        <f>+'[8]รายได้ค่าน้ำ-กศผ.'!AB20/10^6</f>
        <v>0.94765747797937316</v>
      </c>
      <c r="AD168" s="21">
        <f>+'[8]รายได้ค่าน้ำ-กศผ.'!AC20/10^6</f>
        <v>1.0074739194014637</v>
      </c>
      <c r="AE168" s="29">
        <f t="shared" si="19"/>
        <v>12.231771999999999</v>
      </c>
      <c r="AG168" s="10">
        <v>1019</v>
      </c>
      <c r="AH168" s="10" t="s">
        <v>28</v>
      </c>
      <c r="AI168" s="21">
        <f>+([8]รายได้ค่าบริการ!AB52+[8]รายได้ค่าบริการอื่น!AB52)/10^6</f>
        <v>0.118788</v>
      </c>
      <c r="AJ168" s="21">
        <f>+([8]รายได้ค่าบริการ!AC52+[8]รายได้ค่าบริการอื่น!AC52)/10^6</f>
        <v>0.119211</v>
      </c>
      <c r="AK168" s="21">
        <f>+([8]รายได้ค่าบริการ!AD52+[8]รายได้ค่าบริการอื่น!AD52)/10^6</f>
        <v>0.11937300000000001</v>
      </c>
      <c r="AL168" s="21">
        <f>+([8]รายได้ค่าบริการ!AE52+[8]รายได้ค่าบริการอื่น!AE52)/10^6</f>
        <v>0.119228</v>
      </c>
      <c r="AM168" s="21">
        <f>+([8]รายได้ค่าบริการ!AF52+[8]รายได้ค่าบริการอื่น!AF52)/10^6</f>
        <v>0.11868099999999999</v>
      </c>
      <c r="AN168" s="21">
        <f>+([8]รายได้ค่าบริการ!AG52+[8]รายได้ค่าบริการอื่น!AG52)/10^6</f>
        <v>0.119646</v>
      </c>
      <c r="AO168" s="21">
        <f>+([8]รายได้ค่าบริการ!AH52+[8]รายได้ค่าบริการอื่น!AH52)/10^6</f>
        <v>0.12013600000000001</v>
      </c>
      <c r="AP168" s="21">
        <f>+([8]รายได้ค่าบริการ!AI52+[8]รายได้ค่าบริการอื่น!AI52)/10^6</f>
        <v>0.12098</v>
      </c>
      <c r="AQ168" s="21">
        <f>+([8]รายได้ค่าบริการ!AJ52+[8]รายได้ค่าบริการอื่น!AJ52)/10^6</f>
        <v>0.121575</v>
      </c>
      <c r="AR168" s="21">
        <f>+([8]รายได้ค่าบริการ!AK52+[8]รายได้ค่าบริการอื่น!AK52)/10^6</f>
        <v>0.121114</v>
      </c>
      <c r="AS168" s="21">
        <f>+([8]รายได้ค่าบริการ!AL52+[8]รายได้ค่าบริการอื่น!AL52)/10^6</f>
        <v>0.12124799999999999</v>
      </c>
      <c r="AT168" s="21">
        <f>+([8]รายได้ค่าบริการ!AM52+[8]รายได้ค่าบริการอื่น!AM52)/10^6</f>
        <v>0.12071900000000001</v>
      </c>
      <c r="AU168" s="29">
        <f t="shared" si="20"/>
        <v>1.4406990000000002</v>
      </c>
      <c r="AW168" s="10">
        <v>1019</v>
      </c>
      <c r="AX168" s="10" t="s">
        <v>28</v>
      </c>
      <c r="AY168" s="21">
        <f>+[8]รายได้ค่าติดตั้ง!AB52/10^6</f>
        <v>1.5384999999999999E-2</v>
      </c>
      <c r="AZ168" s="21">
        <f>+[8]รายได้ค่าติดตั้ง!AC52/10^6</f>
        <v>1.2707E-2</v>
      </c>
      <c r="BA168" s="21">
        <f>+[8]รายได้ค่าติดตั้ง!AD52/10^6</f>
        <v>1.3937E-2</v>
      </c>
      <c r="BB168" s="21">
        <f>+[8]รายได้ค่าติดตั้ง!AE52/10^6</f>
        <v>1.3676000000000001E-2</v>
      </c>
      <c r="BC168" s="21">
        <f>+[8]รายได้ค่าติดตั้ง!AF52/10^6</f>
        <v>3.7970999999999998E-2</v>
      </c>
      <c r="BD168" s="21">
        <f>+[8]รายได้ค่าติดตั้ง!AG52/10^6</f>
        <v>6.7678000000000002E-2</v>
      </c>
      <c r="BE168" s="21">
        <f>+[8]รายได้ค่าติดตั้ง!AH52/10^6</f>
        <v>4.7010999999999997E-2</v>
      </c>
      <c r="BF168" s="21">
        <f>+[8]รายได้ค่าติดตั้ง!AI52/10^6</f>
        <v>3.9836000000000003E-2</v>
      </c>
      <c r="BG168" s="21">
        <f>+[8]รายได้ค่าติดตั้ง!AJ52/10^6</f>
        <v>8.3682999999999994E-2</v>
      </c>
      <c r="BH168" s="21">
        <f>+[8]รายได้ค่าติดตั้ง!AK52/10^6</f>
        <v>7.7296000000000004E-2</v>
      </c>
      <c r="BI168" s="21">
        <f>+[8]รายได้ค่าติดตั้ง!AL52/10^6</f>
        <v>8.5470000000000008E-3</v>
      </c>
      <c r="BJ168" s="21">
        <f>+[8]รายได้ค่าติดตั้ง!AM52/10^6</f>
        <v>1.1372999999999999E-2</v>
      </c>
      <c r="BK168" s="29">
        <f t="shared" si="21"/>
        <v>0.42910000000000004</v>
      </c>
    </row>
    <row r="169" spans="1:63" x14ac:dyDescent="0.2">
      <c r="A169" s="10">
        <v>1020</v>
      </c>
      <c r="B169" s="10" t="s">
        <v>29</v>
      </c>
      <c r="C169" s="21">
        <f>+'[8]รายได้-กศผ.'!R21/10^6</f>
        <v>5.7494377487322854</v>
      </c>
      <c r="D169" s="21">
        <f>+'[8]รายได้-กศผ.'!S21/10^6</f>
        <v>6.0168795161243427</v>
      </c>
      <c r="E169" s="21">
        <f>+'[8]รายได้-กศผ.'!T21/10^6</f>
        <v>5.9960898883286937</v>
      </c>
      <c r="F169" s="21">
        <f>+'[8]รายได้-กศผ.'!U21/10^6</f>
        <v>6.306373867163277</v>
      </c>
      <c r="G169" s="21">
        <f>+'[8]รายได้-กศผ.'!V21/10^6</f>
        <v>5.9253385725958978</v>
      </c>
      <c r="H169" s="21">
        <f>+'[8]รายได้-กศผ.'!W21/10^6</f>
        <v>5.7362745001326241</v>
      </c>
      <c r="I169" s="21">
        <f>+'[8]รายได้-กศผ.'!X21/10^6</f>
        <v>6.6060326258819888</v>
      </c>
      <c r="J169" s="21">
        <f>+'[8]รายได้-กศผ.'!Y21/10^6</f>
        <v>6.2956684757322625</v>
      </c>
      <c r="K169" s="21">
        <f>+'[8]รายได้-กศผ.'!Z21/10^6</f>
        <v>6.4370442279808202</v>
      </c>
      <c r="L169" s="21">
        <f>+'[8]รายได้-กศผ.'!AA21/10^6</f>
        <v>6.2739496032328583</v>
      </c>
      <c r="M169" s="21">
        <f>+'[8]รายได้-กศผ.'!AB21/10^6</f>
        <v>5.8601600775758556</v>
      </c>
      <c r="N169" s="21">
        <f>+'[8]รายได้-กศผ.'!AC21/10^6</f>
        <v>6.2311208965191112</v>
      </c>
      <c r="O169" s="29">
        <f t="shared" si="18"/>
        <v>73.43437000000003</v>
      </c>
      <c r="Q169" s="10">
        <v>1020</v>
      </c>
      <c r="R169" s="10" t="s">
        <v>29</v>
      </c>
      <c r="S169" s="21">
        <f>+'[8]รายได้ค่าน้ำ-กศผ.'!R21/10^6</f>
        <v>5.197902748732286</v>
      </c>
      <c r="T169" s="21">
        <f>+'[8]รายได้ค่าน้ำ-กศผ.'!S21/10^6</f>
        <v>5.3524165161243422</v>
      </c>
      <c r="U169" s="21">
        <f>+'[8]รายได้ค่าน้ำ-กศผ.'!T21/10^6</f>
        <v>5.4467528883286942</v>
      </c>
      <c r="V169" s="21">
        <f>+'[8]รายได้ค่าน้ำ-กศผ.'!U21/10^6</f>
        <v>5.6912058671632773</v>
      </c>
      <c r="W169" s="21">
        <f>+'[8]รายได้ค่าน้ำ-กศผ.'!V21/10^6</f>
        <v>5.3566675725958977</v>
      </c>
      <c r="X169" s="21">
        <f>+'[8]รายได้ค่าน้ำ-กศผ.'!W21/10^6</f>
        <v>5.1534525001326239</v>
      </c>
      <c r="Y169" s="21">
        <f>+'[8]รายได้ค่าน้ำ-กศผ.'!X21/10^6</f>
        <v>6.0223496258819882</v>
      </c>
      <c r="Z169" s="21">
        <f>+'[8]รายได้ค่าน้ำ-กศผ.'!Y21/10^6</f>
        <v>5.6717504757322619</v>
      </c>
      <c r="AA169" s="21">
        <f>+'[8]รายได้ค่าน้ำ-กศผ.'!Z21/10^6</f>
        <v>5.7982532279808208</v>
      </c>
      <c r="AB169" s="21">
        <f>+'[8]รายได้ค่าน้ำ-กศผ.'!AA21/10^6</f>
        <v>5.6388756032328589</v>
      </c>
      <c r="AC169" s="21">
        <f>+'[8]รายได้ค่าน้ำ-กศผ.'!AB21/10^6</f>
        <v>5.3302390775758557</v>
      </c>
      <c r="AD169" s="21">
        <f>+'[8]รายได้ค่าน้ำ-กศผ.'!AC21/10^6</f>
        <v>5.5881828965191112</v>
      </c>
      <c r="AE169" s="29">
        <f t="shared" si="19"/>
        <v>66.248049000000023</v>
      </c>
      <c r="AG169" s="10">
        <v>1020</v>
      </c>
      <c r="AH169" s="10" t="s">
        <v>29</v>
      </c>
      <c r="AI169" s="21">
        <f>+([8]รายได้ค่าบริการ!AB53+[8]รายได้ค่าบริการอื่น!AB53)/10^6</f>
        <v>0.50470000000000004</v>
      </c>
      <c r="AJ169" s="21">
        <f>+([8]รายได้ค่าบริการ!AC53+[8]รายได้ค่าบริการอื่น!AC53)/10^6</f>
        <v>0.54601299999999997</v>
      </c>
      <c r="AK169" s="21">
        <f>+([8]รายได้ค่าบริการ!AD53+[8]รายได้ค่าบริการอื่น!AD53)/10^6</f>
        <v>0.534219</v>
      </c>
      <c r="AL169" s="21">
        <f>+([8]รายได้ค่าบริการ!AE53+[8]รายได้ค่าบริการอื่น!AE53)/10^6</f>
        <v>0.53801399999999999</v>
      </c>
      <c r="AM169" s="21">
        <f>+([8]รายได้ค่าบริการ!AF53+[8]รายได้ค่าบริการอื่น!AF53)/10^6</f>
        <v>0.51468400000000003</v>
      </c>
      <c r="AN169" s="21">
        <f>+([8]รายได้ค่าบริการ!AG53+[8]รายได้ค่าบริการอื่น!AG53)/10^6</f>
        <v>0.52665399999999996</v>
      </c>
      <c r="AO169" s="21">
        <f>+([8]รายได้ค่าบริการ!AH53+[8]รายได้ค่าบริการอื่น!AH53)/10^6</f>
        <v>0.51860099999999998</v>
      </c>
      <c r="AP169" s="21">
        <f>+([8]รายได้ค่าบริการ!AI53+[8]รายได้ค่าบริการอื่น!AI53)/10^6</f>
        <v>0.547435</v>
      </c>
      <c r="AQ169" s="21">
        <f>+([8]รายได้ค่าบริการ!AJ53+[8]รายได้ค่าบริการอื่น!AJ53)/10^6</f>
        <v>0.55091999999999997</v>
      </c>
      <c r="AR169" s="21">
        <f>+([8]รายได้ค่าบริการ!AK53+[8]รายได้ค่าบริการอื่น!AK53)/10^6</f>
        <v>0.54723500000000003</v>
      </c>
      <c r="AS169" s="21">
        <f>+([8]รายได้ค่าบริการ!AL53+[8]รายได้ค่าบริการอื่น!AL53)/10^6</f>
        <v>0.52422400000000002</v>
      </c>
      <c r="AT169" s="21">
        <f>+([8]รายได้ค่าบริการ!AM53+[8]รายได้ค่าบริการอื่น!AM53)/10^6</f>
        <v>0.56657999999999997</v>
      </c>
      <c r="AU169" s="29">
        <f t="shared" si="20"/>
        <v>6.4192789999999986</v>
      </c>
      <c r="AW169" s="10">
        <v>1020</v>
      </c>
      <c r="AX169" s="10" t="s">
        <v>29</v>
      </c>
      <c r="AY169" s="21">
        <f>+[8]รายได้ค่าติดตั้ง!AB53/10^6</f>
        <v>0.20941100000000001</v>
      </c>
      <c r="AZ169" s="21">
        <f>+[8]รายได้ค่าติดตั้ง!AC53/10^6</f>
        <v>0.75933600000000001</v>
      </c>
      <c r="BA169" s="21">
        <f>+[8]รายได้ค่าติดตั้ง!AD53/10^6</f>
        <v>0.27546100000000001</v>
      </c>
      <c r="BB169" s="21">
        <f>+[8]รายได้ค่าติดตั้ง!AE53/10^6</f>
        <v>0.53640200000000005</v>
      </c>
      <c r="BC169" s="21">
        <f>+[8]รายได้ค่าติดตั้ง!AF53/10^6</f>
        <v>0.26502599999999998</v>
      </c>
      <c r="BD169" s="21">
        <f>+[8]รายได้ค่าติดตั้ง!AG53/10^6</f>
        <v>0.28615200000000002</v>
      </c>
      <c r="BE169" s="21">
        <f>+[8]รายได้ค่าติดตั้ง!AH53/10^6</f>
        <v>0.38728600000000002</v>
      </c>
      <c r="BF169" s="21">
        <f>+[8]รายได้ค่าติดตั้ง!AI53/10^6</f>
        <v>0.38472899999999999</v>
      </c>
      <c r="BG169" s="21">
        <f>+[8]รายได้ค่าติดตั้ง!AJ53/10^6</f>
        <v>0.61319199999999996</v>
      </c>
      <c r="BH169" s="21">
        <f>+[8]รายได้ค่าติดตั้ง!AK53/10^6</f>
        <v>0.24329100000000001</v>
      </c>
      <c r="BI169" s="21">
        <f>+[8]รายได้ค่าติดตั้ง!AL53/10^6</f>
        <v>0.481846</v>
      </c>
      <c r="BJ169" s="21">
        <f>+[8]รายได้ค่าติดตั้ง!AM53/10^6</f>
        <v>0.53236799999999995</v>
      </c>
      <c r="BK169" s="29">
        <f t="shared" si="21"/>
        <v>4.9744999999999999</v>
      </c>
    </row>
    <row r="170" spans="1:63" x14ac:dyDescent="0.2">
      <c r="A170" s="10">
        <v>1021</v>
      </c>
      <c r="B170" s="10" t="s">
        <v>30</v>
      </c>
      <c r="C170" s="21">
        <f>+'[8]รายได้-กศผ.'!R22/10^6</f>
        <v>1.6110340814399287</v>
      </c>
      <c r="D170" s="21">
        <f>+'[8]รายได้-กศผ.'!S22/10^6</f>
        <v>1.6332762397414506</v>
      </c>
      <c r="E170" s="21">
        <f>+'[8]รายได้-กศผ.'!T22/10^6</f>
        <v>1.6311193016078749</v>
      </c>
      <c r="F170" s="21">
        <f>+'[8]รายได้-กศผ.'!U22/10^6</f>
        <v>1.7823252537194185</v>
      </c>
      <c r="G170" s="21">
        <f>+'[8]รายได้-กศผ.'!V22/10^6</f>
        <v>1.594911647601349</v>
      </c>
      <c r="H170" s="21">
        <f>+'[8]รายได้-กศผ.'!W22/10^6</f>
        <v>1.6117547930010785</v>
      </c>
      <c r="I170" s="21">
        <f>+'[8]รายได้-กศผ.'!X22/10^6</f>
        <v>1.7534319652734776</v>
      </c>
      <c r="J170" s="21">
        <f>+'[8]รายได้-กศผ.'!Y22/10^6</f>
        <v>1.7507320941218008</v>
      </c>
      <c r="K170" s="21">
        <f>+'[8]รายได้-กศผ.'!Z22/10^6</f>
        <v>1.8504266366058852</v>
      </c>
      <c r="L170" s="21">
        <f>+'[8]รายได้-กศผ.'!AA22/10^6</f>
        <v>1.7403538930107167</v>
      </c>
      <c r="M170" s="21">
        <f>+'[8]รายได้-กศผ.'!AB22/10^6</f>
        <v>1.6251190524225674</v>
      </c>
      <c r="N170" s="21">
        <f>+'[8]รายได้-กศผ.'!AC22/10^6</f>
        <v>1.7541950414544558</v>
      </c>
      <c r="O170" s="29">
        <f t="shared" si="18"/>
        <v>20.33868</v>
      </c>
      <c r="Q170" s="10">
        <v>1021</v>
      </c>
      <c r="R170" s="10" t="s">
        <v>30</v>
      </c>
      <c r="S170" s="21">
        <f>+'[8]รายได้ค่าน้ำ-กศผ.'!R22/10^6</f>
        <v>1.4359120814399287</v>
      </c>
      <c r="T170" s="21">
        <f>+'[8]รายได้ค่าน้ำ-กศผ.'!S22/10^6</f>
        <v>1.4478782397414507</v>
      </c>
      <c r="U170" s="21">
        <f>+'[8]รายได้ค่าน้ำ-กศผ.'!T22/10^6</f>
        <v>1.4476213016078749</v>
      </c>
      <c r="V170" s="21">
        <f>+'[8]รายได้ค่าน้ำ-กศผ.'!U22/10^6</f>
        <v>1.6019422537194186</v>
      </c>
      <c r="W170" s="21">
        <f>+'[8]รายได้ค่าน้ำ-กศผ.'!V22/10^6</f>
        <v>1.407284647601349</v>
      </c>
      <c r="X170" s="21">
        <f>+'[8]รายได้ค่าน้ำ-กศผ.'!W22/10^6</f>
        <v>1.4150867930010784</v>
      </c>
      <c r="Y170" s="21">
        <f>+'[8]รายได้ค่าน้ำ-กศผ.'!X22/10^6</f>
        <v>1.5792689652734777</v>
      </c>
      <c r="Z170" s="21">
        <f>+'[8]รายได้ค่าน้ำ-กศผ.'!Y22/10^6</f>
        <v>1.5637390941218008</v>
      </c>
      <c r="AA170" s="21">
        <f>+'[8]รายได้ค่าน้ำ-กศผ.'!Z22/10^6</f>
        <v>1.6448786366058854</v>
      </c>
      <c r="AB170" s="21">
        <f>+'[8]รายได้ค่าน้ำ-กศผ.'!AA22/10^6</f>
        <v>1.5526008930107167</v>
      </c>
      <c r="AC170" s="21">
        <f>+'[8]รายได้ค่าน้ำ-กศผ.'!AB22/10^6</f>
        <v>1.4137400524225672</v>
      </c>
      <c r="AD170" s="21">
        <f>+'[8]รายได้ค่าน้ำ-กศผ.'!AC22/10^6</f>
        <v>1.5355690414544558</v>
      </c>
      <c r="AE170" s="29">
        <f t="shared" si="19"/>
        <v>18.045522000000002</v>
      </c>
      <c r="AG170" s="10">
        <v>1021</v>
      </c>
      <c r="AH170" s="10" t="s">
        <v>30</v>
      </c>
      <c r="AI170" s="21">
        <f>+([8]รายได้ค่าบริการ!AB54+[8]รายได้ค่าบริการอื่น!AB54)/10^6</f>
        <v>0.15768599999999999</v>
      </c>
      <c r="AJ170" s="21">
        <f>+([8]รายได้ค่าบริการ!AC54+[8]รายได้ค่าบริการอื่น!AC54)/10^6</f>
        <v>0.159581</v>
      </c>
      <c r="AK170" s="21">
        <f>+([8]รายได้ค่าบริการ!AD54+[8]รายได้ค่าบริการอื่น!AD54)/10^6</f>
        <v>0.161546</v>
      </c>
      <c r="AL170" s="21">
        <f>+([8]รายได้ค่าบริการ!AE54+[8]รายได้ค่าบริการอื่น!AE54)/10^6</f>
        <v>0.16071099999999999</v>
      </c>
      <c r="AM170" s="21">
        <f>+([8]รายได้ค่าบริการ!AF54+[8]รายได้ค่าบริการอื่น!AF54)/10^6</f>
        <v>0.16128200000000001</v>
      </c>
      <c r="AN170" s="21">
        <f>+([8]รายได้ค่าบริการ!AG54+[8]รายได้ค่าบริการอื่น!AG54)/10^6</f>
        <v>0.164745</v>
      </c>
      <c r="AO170" s="21">
        <f>+([8]รายได้ค่าบริการ!AH54+[8]รายได้ค่าบริการอื่น!AH54)/10^6</f>
        <v>0.16355500000000001</v>
      </c>
      <c r="AP170" s="21">
        <f>+([8]รายได้ค่าบริการ!AI54+[8]รายได้ค่าบริการอื่น!AI54)/10^6</f>
        <v>0.16152</v>
      </c>
      <c r="AQ170" s="21">
        <f>+([8]รายได้ค่าบริการ!AJ54+[8]รายได้ค่าบริการอื่น!AJ54)/10^6</f>
        <v>0.16195499999999999</v>
      </c>
      <c r="AR170" s="21">
        <f>+([8]รายได้ค่าบริการ!AK54+[8]รายได้ค่าบริการอื่น!AK54)/10^6</f>
        <v>0.16847799999999999</v>
      </c>
      <c r="AS170" s="21">
        <f>+([8]รายได้ค่าบริการ!AL54+[8]รายได้ค่าบริการอื่น!AL54)/10^6</f>
        <v>0.16579099999999999</v>
      </c>
      <c r="AT170" s="21">
        <f>+([8]รายได้ค่าบริการ!AM54+[8]รายได้ค่าบริการอื่น!AM54)/10^6</f>
        <v>0.16502</v>
      </c>
      <c r="AU170" s="29">
        <f t="shared" si="20"/>
        <v>1.95187</v>
      </c>
      <c r="AW170" s="10">
        <v>1021</v>
      </c>
      <c r="AX170" s="10" t="s">
        <v>30</v>
      </c>
      <c r="AY170" s="21">
        <f>+[8]รายได้ค่าติดตั้ง!AB54/10^6</f>
        <v>5.2914999999999997E-2</v>
      </c>
      <c r="AZ170" s="21">
        <f>+[8]รายได้ค่าติดตั้ง!AC54/10^6</f>
        <v>0.13989199999999999</v>
      </c>
      <c r="BA170" s="21">
        <f>+[8]รายได้ค่าติดตั้ง!AD54/10^6</f>
        <v>9.6565999999999999E-2</v>
      </c>
      <c r="BB170" s="21">
        <f>+[8]รายได้ค่าติดตั้ง!AE54/10^6</f>
        <v>6.5389000000000003E-2</v>
      </c>
      <c r="BC170" s="21">
        <f>+[8]รายได้ค่าติดตั้ง!AF54/10^6</f>
        <v>0.23050399999999999</v>
      </c>
      <c r="BD170" s="21">
        <f>+[8]รายได้ค่าติดตั้ง!AG54/10^6</f>
        <v>0.142732</v>
      </c>
      <c r="BE170" s="21">
        <f>+[8]รายได้ค่าติดตั้ง!AH54/10^6</f>
        <v>0.16980200000000001</v>
      </c>
      <c r="BF170" s="21">
        <f>+[8]รายได้ค่าติดตั้ง!AI54/10^6</f>
        <v>8.2782999999999995E-2</v>
      </c>
      <c r="BG170" s="21">
        <f>+[8]รายได้ค่าติดตั้ง!AJ54/10^6</f>
        <v>0.13392000000000001</v>
      </c>
      <c r="BH170" s="21">
        <f>+[8]รายได้ค่าติดตั้ง!AK54/10^6</f>
        <v>0.11595800000000001</v>
      </c>
      <c r="BI170" s="21">
        <f>+[8]รายได้ค่าติดตั้ง!AL54/10^6</f>
        <v>0.128971</v>
      </c>
      <c r="BJ170" s="21">
        <f>+[8]รายได้ค่าติดตั้ง!AM54/10^6</f>
        <v>0.24052699999999999</v>
      </c>
      <c r="BK170" s="29">
        <f t="shared" si="21"/>
        <v>1.5999589999999999</v>
      </c>
    </row>
    <row r="171" spans="1:63" x14ac:dyDescent="0.2">
      <c r="A171" s="10">
        <v>1022</v>
      </c>
      <c r="B171" s="10" t="s">
        <v>31</v>
      </c>
      <c r="C171" s="21">
        <f>+'[8]รายได้-กศผ.'!R23/10^6</f>
        <v>7.8028325783158365</v>
      </c>
      <c r="D171" s="21">
        <f>+'[8]รายได้-กศผ.'!S23/10^6</f>
        <v>8.6404366193795266</v>
      </c>
      <c r="E171" s="21">
        <f>+'[8]รายได้-กศผ.'!T23/10^6</f>
        <v>7.8086436028381252</v>
      </c>
      <c r="F171" s="21">
        <f>+'[8]รายได้-กศผ.'!U23/10^6</f>
        <v>8.2732590083818049</v>
      </c>
      <c r="G171" s="21">
        <f>+'[8]รายได้-กศผ.'!V23/10^6</f>
        <v>7.8019591459187509</v>
      </c>
      <c r="H171" s="21">
        <f>+'[8]รายได้-กศผ.'!W23/10^6</f>
        <v>7.9946387649938906</v>
      </c>
      <c r="I171" s="21">
        <f>+'[8]รายได้-กศผ.'!X23/10^6</f>
        <v>9.0161118997171492</v>
      </c>
      <c r="J171" s="21">
        <f>+'[8]รายได้-กศผ.'!Y23/10^6</f>
        <v>8.662803401653786</v>
      </c>
      <c r="K171" s="21">
        <f>+'[8]รายได้-กศผ.'!Z23/10^6</f>
        <v>8.6889301118861066</v>
      </c>
      <c r="L171" s="21">
        <f>+'[8]รายได้-กศผ.'!AA23/10^6</f>
        <v>8.3098354998832775</v>
      </c>
      <c r="M171" s="21">
        <f>+'[8]รายได้-กศผ.'!AB23/10^6</f>
        <v>8.1945506013223923</v>
      </c>
      <c r="N171" s="21">
        <f>+'[8]รายได้-กศผ.'!AC23/10^6</f>
        <v>8.4199587657093602</v>
      </c>
      <c r="O171" s="29">
        <f t="shared" si="18"/>
        <v>99.61396000000002</v>
      </c>
      <c r="Q171" s="10">
        <v>1022</v>
      </c>
      <c r="R171" s="10" t="s">
        <v>31</v>
      </c>
      <c r="S171" s="21">
        <f>+'[8]รายได้ค่าน้ำ-กศผ.'!R23/10^6</f>
        <v>7.0202475783158365</v>
      </c>
      <c r="T171" s="21">
        <f>+'[8]รายได้ค่าน้ำ-กศผ.'!S23/10^6</f>
        <v>7.1942326193795259</v>
      </c>
      <c r="U171" s="21">
        <f>+'[8]รายได้ค่าน้ำ-กศผ.'!T23/10^6</f>
        <v>6.9807506028381248</v>
      </c>
      <c r="V171" s="21">
        <f>+'[8]รายได้ค่าน้ำ-กศผ.'!U23/10^6</f>
        <v>7.1203080083818051</v>
      </c>
      <c r="W171" s="21">
        <f>+'[8]รายได้ค่าน้ำ-กศผ.'!V23/10^6</f>
        <v>7.0172341459187511</v>
      </c>
      <c r="X171" s="21">
        <f>+'[8]รายได้ค่าน้ำ-กศผ.'!W23/10^6</f>
        <v>6.8834017649938906</v>
      </c>
      <c r="Y171" s="21">
        <f>+'[8]รายได้ค่าน้ำ-กศผ.'!X23/10^6</f>
        <v>8.1639618997171493</v>
      </c>
      <c r="Z171" s="21">
        <f>+'[8]รายได้ค่าน้ำ-กศผ.'!Y23/10^6</f>
        <v>7.8628974016537851</v>
      </c>
      <c r="AA171" s="21">
        <f>+'[8]รายได้ค่าน้ำ-กศผ.'!Z23/10^6</f>
        <v>7.8286001118861064</v>
      </c>
      <c r="AB171" s="21">
        <f>+'[8]รายได้ค่าน้ำ-กศผ.'!AA23/10^6</f>
        <v>7.5039674998832773</v>
      </c>
      <c r="AC171" s="21">
        <f>+'[8]รายได้ค่าน้ำ-กศผ.'!AB23/10^6</f>
        <v>7.2288826013223924</v>
      </c>
      <c r="AD171" s="21">
        <f>+'[8]รายได้ค่าน้ำ-กศผ.'!AC23/10^6</f>
        <v>7.7152867657093607</v>
      </c>
      <c r="AE171" s="29">
        <f t="shared" si="19"/>
        <v>88.519771000000006</v>
      </c>
      <c r="AG171" s="10">
        <v>1022</v>
      </c>
      <c r="AH171" s="10" t="s">
        <v>31</v>
      </c>
      <c r="AI171" s="21">
        <f>+([8]รายได้ค่าบริการ!AB55+[8]รายได้ค่าบริการอื่น!AB55)/10^6</f>
        <v>0.74909700000000001</v>
      </c>
      <c r="AJ171" s="21">
        <f>+([8]รายได้ค่าบริการ!AC55+[8]รายได้ค่าบริการอื่น!AC55)/10^6</f>
        <v>0.77370499999999998</v>
      </c>
      <c r="AK171" s="21">
        <f>+([8]รายได้ค่าบริการ!AD55+[8]รายได้ค่าบริการอื่น!AD55)/10^6</f>
        <v>0.80617399999999995</v>
      </c>
      <c r="AL171" s="21">
        <f>+([8]รายได้ค่าบริการ!AE55+[8]รายได้ค่าบริการอื่น!AE55)/10^6</f>
        <v>0.78024800000000005</v>
      </c>
      <c r="AM171" s="21">
        <f>+([8]รายได้ค่าบริการ!AF55+[8]รายได้ค่าบริการอื่น!AF55)/10^6</f>
        <v>0.76693800000000001</v>
      </c>
      <c r="AN171" s="21">
        <f>+([8]รายได้ค่าบริการ!AG55+[8]รายได้ค่าบริการอื่น!AG55)/10^6</f>
        <v>0.77581900000000004</v>
      </c>
      <c r="AO171" s="21">
        <f>+([8]รายได้ค่าบริการ!AH55+[8]รายได้ค่าบริการอื่น!AH55)/10^6</f>
        <v>0.75388299999999997</v>
      </c>
      <c r="AP171" s="21">
        <f>+([8]รายได้ค่าบริการ!AI55+[8]รายได้ค่าบริการอื่น!AI55)/10^6</f>
        <v>0.76719000000000004</v>
      </c>
      <c r="AQ171" s="21">
        <f>+([8]รายได้ค่าบริการ!AJ55+[8]รายได้ค่าบริการอื่น!AJ55)/10^6</f>
        <v>0.78922000000000003</v>
      </c>
      <c r="AR171" s="21">
        <f>+([8]รายได้ค่าบริการ!AK55+[8]รายได้ค่าบริการอื่น!AK55)/10^6</f>
        <v>0.77115999999999996</v>
      </c>
      <c r="AS171" s="21">
        <f>+([8]รายได้ค่าบริการ!AL55+[8]รายได้ค่าบริการอื่น!AL55)/10^6</f>
        <v>0.79360600000000003</v>
      </c>
      <c r="AT171" s="21">
        <f>+([8]รายได้ค่าบริการ!AM55+[8]รายได้ค่าบริการอื่น!AM55)/10^6</f>
        <v>0.78804799999999997</v>
      </c>
      <c r="AU171" s="29">
        <f t="shared" si="20"/>
        <v>9.3150880000000011</v>
      </c>
      <c r="AW171" s="10">
        <v>1022</v>
      </c>
      <c r="AX171" s="10" t="s">
        <v>31</v>
      </c>
      <c r="AY171" s="21">
        <f>+[8]รายได้ค่าติดตั้ง!AB55/10^6</f>
        <v>0.34256500000000001</v>
      </c>
      <c r="AZ171" s="21">
        <f>+[8]รายได้ค่าติดตั้ง!AC55/10^6</f>
        <v>2.1303930000000002</v>
      </c>
      <c r="BA171" s="21">
        <f>+[8]รายได้ค่าติดตั้ง!AD55/10^6</f>
        <v>0.50266</v>
      </c>
      <c r="BB171" s="21">
        <f>+[8]รายได้ค่าติดตั้ง!AE55/10^6</f>
        <v>1.9002779999999999</v>
      </c>
      <c r="BC171" s="21">
        <f>+[8]รายได้ค่าติดตั้ง!AF55/10^6</f>
        <v>0.45035399999999998</v>
      </c>
      <c r="BD171" s="21">
        <f>+[8]รายได้ค่าติดตั้ง!AG55/10^6</f>
        <v>2.0208279999999998</v>
      </c>
      <c r="BE171" s="21">
        <f>+[8]รายได้ค่าติดตั้ง!AH55/10^6</f>
        <v>0.94107300000000005</v>
      </c>
      <c r="BF171" s="21">
        <f>+[8]รายได้ค่าติดตั้ง!AI55/10^6</f>
        <v>0.73148899999999994</v>
      </c>
      <c r="BG171" s="21">
        <f>+[8]รายได้ค่าติดตั้ง!AJ55/10^6</f>
        <v>1.0747249999999999</v>
      </c>
      <c r="BH171" s="21">
        <f>+[8]รายได้ค่าติดตั้ง!AK55/10^6</f>
        <v>0.81075200000000003</v>
      </c>
      <c r="BI171" s="21">
        <f>+[8]รายได้ค่าติดตั้ง!AL55/10^6</f>
        <v>1.4708209999999999</v>
      </c>
      <c r="BJ171" s="21">
        <f>+[8]รายได้ค่าติดตั้ง!AM55/10^6</f>
        <v>0.50513300000000005</v>
      </c>
      <c r="BK171" s="29">
        <f t="shared" si="21"/>
        <v>12.881071000000002</v>
      </c>
    </row>
    <row r="172" spans="1:63" x14ac:dyDescent="0.2">
      <c r="A172" s="10">
        <v>1023</v>
      </c>
      <c r="B172" s="10" t="s">
        <v>32</v>
      </c>
      <c r="C172" s="21">
        <f>+'[8]รายได้-กศผ.'!R24/10^6</f>
        <v>1.6804903250747734</v>
      </c>
      <c r="D172" s="21">
        <f>+'[8]รายได้-กศผ.'!S24/10^6</f>
        <v>1.7758330143235725</v>
      </c>
      <c r="E172" s="21">
        <f>+'[8]รายได้-กศผ.'!T24/10^6</f>
        <v>1.6957450253907624</v>
      </c>
      <c r="F172" s="21">
        <f>+'[8]รายได้-กศผ.'!U24/10^6</f>
        <v>1.869191798139773</v>
      </c>
      <c r="G172" s="21">
        <f>+'[8]รายได้-กศผ.'!V24/10^6</f>
        <v>1.7119929632766189</v>
      </c>
      <c r="H172" s="21">
        <f>+'[8]รายได้-กศผ.'!W24/10^6</f>
        <v>1.7031273363726318</v>
      </c>
      <c r="I172" s="21">
        <f>+'[8]รายได้-กศผ.'!X24/10^6</f>
        <v>1.8667922232171636</v>
      </c>
      <c r="J172" s="21">
        <f>+'[8]รายได้-กศผ.'!Y24/10^6</f>
        <v>2.0091659423944868</v>
      </c>
      <c r="K172" s="21">
        <f>+'[8]รายได้-กศผ.'!Z24/10^6</f>
        <v>1.8944135968820852</v>
      </c>
      <c r="L172" s="21">
        <f>+'[8]รายได้-กศผ.'!AA24/10^6</f>
        <v>1.8236193445419286</v>
      </c>
      <c r="M172" s="21">
        <f>+'[8]รายได้-กศผ.'!AB24/10^6</f>
        <v>1.7540863889475098</v>
      </c>
      <c r="N172" s="21">
        <f>+'[8]รายได้-กศผ.'!AC24/10^6</f>
        <v>1.7844120414386968</v>
      </c>
      <c r="O172" s="29">
        <f t="shared" si="18"/>
        <v>21.56887</v>
      </c>
      <c r="Q172" s="10">
        <v>1023</v>
      </c>
      <c r="R172" s="10" t="s">
        <v>32</v>
      </c>
      <c r="S172" s="21">
        <f>+'[8]รายได้ค่าน้ำ-กศผ.'!R24/10^6</f>
        <v>1.4448503250747733</v>
      </c>
      <c r="T172" s="21">
        <f>+'[8]รายได้ค่าน้ำ-กศผ.'!S24/10^6</f>
        <v>1.5415860143235727</v>
      </c>
      <c r="U172" s="21">
        <f>+'[8]รายได้ค่าน้ำ-กศผ.'!T24/10^6</f>
        <v>1.4440400253907624</v>
      </c>
      <c r="V172" s="21">
        <f>+'[8]รายได้ค่าน้ำ-กศผ.'!U24/10^6</f>
        <v>1.615542798139773</v>
      </c>
      <c r="W172" s="21">
        <f>+'[8]รายได้ค่าน้ำ-กศผ.'!V24/10^6</f>
        <v>1.4852929632766187</v>
      </c>
      <c r="X172" s="21">
        <f>+'[8]รายได้ค่าน้ำ-กศผ.'!W24/10^6</f>
        <v>1.4491333363726318</v>
      </c>
      <c r="Y172" s="21">
        <f>+'[8]รายได้ค่าน้ำ-กศผ.'!X24/10^6</f>
        <v>1.6822912232171636</v>
      </c>
      <c r="Z172" s="21">
        <f>+'[8]รายได้ค่าน้ำ-กศผ.'!Y24/10^6</f>
        <v>1.7281639423944868</v>
      </c>
      <c r="AA172" s="21">
        <f>+'[8]รายได้ค่าน้ำ-กศผ.'!Z24/10^6</f>
        <v>1.6450935968820852</v>
      </c>
      <c r="AB172" s="21">
        <f>+'[8]รายได้ค่าน้ำ-กศผ.'!AA24/10^6</f>
        <v>1.6002393445419287</v>
      </c>
      <c r="AC172" s="21">
        <f>+'[8]รายได้ค่าน้ำ-กศผ.'!AB24/10^6</f>
        <v>1.5205333889475097</v>
      </c>
      <c r="AD172" s="21">
        <f>+'[8]รายได้ค่าน้ำ-กศผ.'!AC24/10^6</f>
        <v>1.5487540414386969</v>
      </c>
      <c r="AE172" s="29">
        <f t="shared" si="19"/>
        <v>18.705521000000005</v>
      </c>
      <c r="AG172" s="10">
        <v>1023</v>
      </c>
      <c r="AH172" s="10" t="s">
        <v>32</v>
      </c>
      <c r="AI172" s="21">
        <f>+([8]รายได้ค่าบริการ!AB56+[8]รายได้ค่าบริการอื่น!AB56)/10^6</f>
        <v>0.204707</v>
      </c>
      <c r="AJ172" s="21">
        <f>+([8]รายได้ค่าบริการ!AC56+[8]รายได้ค่าบริการอื่น!AC56)/10^6</f>
        <v>0.203652</v>
      </c>
      <c r="AK172" s="21">
        <f>+([8]รายได้ค่าบริการ!AD56+[8]รายได้ค่าบริการอื่น!AD56)/10^6</f>
        <v>0.201298</v>
      </c>
      <c r="AL172" s="21">
        <f>+([8]รายได้ค่าบริการ!AE56+[8]รายได้ค่าบริการอื่น!AE56)/10^6</f>
        <v>0.20411099999999999</v>
      </c>
      <c r="AM172" s="21">
        <f>+([8]รายได้ค่าบริการ!AF56+[8]รายได้ค่าบริการอื่น!AF56)/10^6</f>
        <v>0.20405499999999999</v>
      </c>
      <c r="AN172" s="21">
        <f>+([8]รายได้ค่าบริการ!AG56+[8]รายได้ค่าบริการอื่น!AG56)/10^6</f>
        <v>0.204764</v>
      </c>
      <c r="AO172" s="21">
        <f>+([8]รายได้ค่าบริการ!AH56+[8]รายได้ค่าบริการอื่น!AH56)/10^6</f>
        <v>0.20399700000000001</v>
      </c>
      <c r="AP172" s="21">
        <f>+([8]รายได้ค่าบริการ!AI56+[8]รายได้ค่าบริการอื่น!AI56)/10^6</f>
        <v>0.20553299999999999</v>
      </c>
      <c r="AQ172" s="21">
        <f>+([8]รายได้ค่าบริการ!AJ56+[8]รายได้ค่าบริการอื่น!AJ56)/10^6</f>
        <v>0.203072</v>
      </c>
      <c r="AR172" s="21">
        <f>+([8]รายได้ค่าบริการ!AK56+[8]รายได้ค่าบริการอื่น!AK56)/10^6</f>
        <v>0.204704</v>
      </c>
      <c r="AS172" s="21">
        <f>+([8]รายได้ค่าบริการ!AL56+[8]รายได้ค่าบริการอื่น!AL56)/10^6</f>
        <v>0.20691100000000001</v>
      </c>
      <c r="AT172" s="21">
        <f>+([8]รายได้ค่าบริการ!AM56+[8]รายได้ค่าบริการอื่น!AM56)/10^6</f>
        <v>0.205595</v>
      </c>
      <c r="AU172" s="29">
        <f t="shared" si="20"/>
        <v>2.4523989999999998</v>
      </c>
      <c r="AW172" s="10">
        <v>1023</v>
      </c>
      <c r="AX172" s="10" t="s">
        <v>32</v>
      </c>
      <c r="AY172" s="21">
        <f>+[8]รายได้ค่าติดตั้ง!AB56/10^6</f>
        <v>9.0202000000000004E-2</v>
      </c>
      <c r="AZ172" s="21">
        <f>+[8]รายได้ค่าติดตั้ง!AC56/10^6</f>
        <v>9.1617000000000004E-2</v>
      </c>
      <c r="BA172" s="21">
        <f>+[8]รายได้ค่าติดตั้ง!AD56/10^6</f>
        <v>0.26251000000000002</v>
      </c>
      <c r="BB172" s="21">
        <f>+[8]รายได้ค่าติดตั้ง!AE56/10^6</f>
        <v>0.18898999999999999</v>
      </c>
      <c r="BC172" s="21">
        <f>+[8]รายได้ค่าติดตั้ง!AF56/10^6</f>
        <v>6.9449999999999998E-2</v>
      </c>
      <c r="BD172" s="21">
        <f>+[8]รายได้ค่าติดตั้ง!AG56/10^6</f>
        <v>0.15764700000000001</v>
      </c>
      <c r="BE172" s="21">
        <f>+[8]รายได้ค่าติดตั้ง!AH56/10^6</f>
        <v>3.8530000000000002E-2</v>
      </c>
      <c r="BF172" s="21">
        <f>+[8]รายได้ค่าติดตั้ง!AI56/10^6</f>
        <v>0.222884</v>
      </c>
      <c r="BG172" s="21">
        <f>+[8]รายได้ค่าติดตั้ง!AJ56/10^6</f>
        <v>0.10853400000000001</v>
      </c>
      <c r="BH172" s="21">
        <f>+[8]รายได้ค่าติดตั้ง!AK56/10^6</f>
        <v>5.2231E-2</v>
      </c>
      <c r="BI172" s="21">
        <f>+[8]รายได้ค่าติดตั้ง!AL56/10^6</f>
        <v>0.12562100000000001</v>
      </c>
      <c r="BJ172" s="21">
        <f>+[8]รายได้ค่าติดตั้ง!AM56/10^6</f>
        <v>0.123594</v>
      </c>
      <c r="BK172" s="29">
        <f t="shared" si="21"/>
        <v>1.5318099999999997</v>
      </c>
    </row>
    <row r="173" spans="1:63" x14ac:dyDescent="0.2">
      <c r="A173" s="10">
        <v>1024</v>
      </c>
      <c r="B173" s="10" t="s">
        <v>33</v>
      </c>
      <c r="C173" s="21">
        <f>+'[8]รายได้-กศผ.'!R25/10^6</f>
        <v>13.143288141040099</v>
      </c>
      <c r="D173" s="21">
        <f>+'[8]รายได้-กศผ.'!S25/10^6</f>
        <v>13.66464243811561</v>
      </c>
      <c r="E173" s="21">
        <f>+'[8]รายได้-กศผ.'!T25/10^6</f>
        <v>13.457933460906776</v>
      </c>
      <c r="F173" s="21">
        <f>+'[8]รายได้-กศผ.'!U25/10^6</f>
        <v>14.276985817290266</v>
      </c>
      <c r="G173" s="21">
        <f>+'[8]รายได้-กศผ.'!V25/10^6</f>
        <v>14.006933361228322</v>
      </c>
      <c r="H173" s="21">
        <f>+'[8]รายได้-กศผ.'!W25/10^6</f>
        <v>13.068063053891185</v>
      </c>
      <c r="I173" s="21">
        <f>+'[8]รายได้-กศผ.'!X25/10^6</f>
        <v>15.070854480868654</v>
      </c>
      <c r="J173" s="21">
        <f>+'[8]รายได้-กศผ.'!Y25/10^6</f>
        <v>13.833017954532284</v>
      </c>
      <c r="K173" s="21">
        <f>+'[8]รายได้-กศผ.'!Z25/10^6</f>
        <v>14.684347972249606</v>
      </c>
      <c r="L173" s="21">
        <f>+'[8]รายได้-กศผ.'!AA25/10^6</f>
        <v>14.145394417714478</v>
      </c>
      <c r="M173" s="21">
        <f>+'[8]รายได้-กศผ.'!AB25/10^6</f>
        <v>14.370192806692907</v>
      </c>
      <c r="N173" s="21">
        <f>+'[8]รายได้-กศผ.'!AC25/10^6</f>
        <v>14.788096095469843</v>
      </c>
      <c r="O173" s="29">
        <f t="shared" si="18"/>
        <v>168.50975000000003</v>
      </c>
      <c r="Q173" s="10">
        <v>1024</v>
      </c>
      <c r="R173" s="10" t="s">
        <v>33</v>
      </c>
      <c r="S173" s="21">
        <f>+'[8]รายได้ค่าน้ำ-กศผ.'!R25/10^6</f>
        <v>11.907976141040098</v>
      </c>
      <c r="T173" s="21">
        <f>+'[8]รายได้ค่าน้ำ-กศผ.'!S25/10^6</f>
        <v>12.360451438115609</v>
      </c>
      <c r="U173" s="21">
        <f>+'[8]รายได้ค่าน้ำ-กศผ.'!T25/10^6</f>
        <v>12.239014460906775</v>
      </c>
      <c r="V173" s="21">
        <f>+'[8]รายได้ค่าน้ำ-กศผ.'!U25/10^6</f>
        <v>12.845178817290265</v>
      </c>
      <c r="W173" s="21">
        <f>+'[8]รายได้ค่าน้ำ-กศผ.'!V25/10^6</f>
        <v>12.572574361228323</v>
      </c>
      <c r="X173" s="21">
        <f>+'[8]รายได้ค่าน้ำ-กศผ.'!W25/10^6</f>
        <v>11.899418053891186</v>
      </c>
      <c r="Y173" s="21">
        <f>+'[8]รายได้ค่าน้ำ-กศผ.'!X25/10^6</f>
        <v>13.395113480868654</v>
      </c>
      <c r="Z173" s="21">
        <f>+'[8]รายได้ค่าน้ำ-กศผ.'!Y25/10^6</f>
        <v>12.773710954532284</v>
      </c>
      <c r="AA173" s="21">
        <f>+'[8]รายได้ค่าน้ำ-กศผ.'!Z25/10^6</f>
        <v>13.115368972249607</v>
      </c>
      <c r="AB173" s="21">
        <f>+'[8]รายได้ค่าน้ำ-กศผ.'!AA25/10^6</f>
        <v>12.921532417714479</v>
      </c>
      <c r="AC173" s="21">
        <f>+'[8]รายได้ค่าน้ำ-กศผ.'!AB25/10^6</f>
        <v>12.636383806692908</v>
      </c>
      <c r="AD173" s="21">
        <f>+'[8]รายได้ค่าน้ำ-กศผ.'!AC25/10^6</f>
        <v>13.403087095469843</v>
      </c>
      <c r="AE173" s="29">
        <f t="shared" si="19"/>
        <v>152.06981000000002</v>
      </c>
      <c r="AG173" s="10">
        <v>1024</v>
      </c>
      <c r="AH173" s="10" t="s">
        <v>33</v>
      </c>
      <c r="AI173" s="21">
        <f>+([8]รายได้ค่าบริการ!AB57+[8]รายได้ค่าบริการอื่น!AB57)/10^6</f>
        <v>1.026025</v>
      </c>
      <c r="AJ173" s="21">
        <f>+([8]รายได้ค่าบริการ!AC57+[8]รายได้ค่าบริการอื่น!AC57)/10^6</f>
        <v>1.0344960000000001</v>
      </c>
      <c r="AK173" s="21">
        <f>+([8]รายได้ค่าบริการ!AD57+[8]รายได้ค่าบริการอื่น!AD57)/10^6</f>
        <v>1.025406</v>
      </c>
      <c r="AL173" s="21">
        <f>+([8]รายได้ค่าบริการ!AE57+[8]รายได้ค่าบริการอื่น!AE57)/10^6</f>
        <v>1.035593</v>
      </c>
      <c r="AM173" s="21">
        <f>+([8]รายได้ค่าบริการ!AF57+[8]รายได้ค่าบริการอื่น!AF57)/10^6</f>
        <v>1.033647</v>
      </c>
      <c r="AN173" s="21">
        <f>+([8]รายได้ค่าบริการ!AG57+[8]รายได้ค่าบริการอื่น!AG57)/10^6</f>
        <v>1.0380510000000001</v>
      </c>
      <c r="AO173" s="21">
        <f>+([8]รายได้ค่าบริการ!AH57+[8]รายได้ค่าบริการอื่น!AH57)/10^6</f>
        <v>1.0680449999999999</v>
      </c>
      <c r="AP173" s="21">
        <f>+([8]รายได้ค่าบริการ!AI57+[8]รายได้ค่าบริการอื่น!AI57)/10^6</f>
        <v>1.065143</v>
      </c>
      <c r="AQ173" s="21">
        <f>+([8]รายได้ค่าบริการ!AJ57+[8]รายได้ค่าบริการอื่น!AJ57)/10^6</f>
        <v>1.1689989999999999</v>
      </c>
      <c r="AR173" s="21">
        <f>+([8]รายได้ค่าบริการ!AK57+[8]รายได้ค่าบริการอื่น!AK57)/10^6</f>
        <v>1.082795</v>
      </c>
      <c r="AS173" s="21">
        <f>+([8]รายได้ค่าบริการ!AL57+[8]รายได้ค่าบริการอื่น!AL57)/10^6</f>
        <v>1.0819909999999999</v>
      </c>
      <c r="AT173" s="21">
        <f>+([8]รายได้ค่าบริการ!AM57+[8]รายได้ค่าบริการอื่น!AM57)/10^6</f>
        <v>1.0698000000000001</v>
      </c>
      <c r="AU173" s="29">
        <f t="shared" si="20"/>
        <v>12.729991</v>
      </c>
      <c r="AW173" s="10">
        <v>1024</v>
      </c>
      <c r="AX173" s="10" t="s">
        <v>33</v>
      </c>
      <c r="AY173" s="21">
        <f>+[8]รายได้ค่าติดตั้ง!AB57/10^6</f>
        <v>0.89911099999999999</v>
      </c>
      <c r="AZ173" s="21">
        <f>+[8]รายได้ค่าติดตั้ง!AC57/10^6</f>
        <v>1.5512760000000001</v>
      </c>
      <c r="BA173" s="21">
        <f>+[8]รายได้ค่าติดตั้ง!AD57/10^6</f>
        <v>1.584916</v>
      </c>
      <c r="BB173" s="21">
        <f>+[8]รายได้ค่าติดตั้ง!AE57/10^6</f>
        <v>1.7163679999999999</v>
      </c>
      <c r="BC173" s="21">
        <f>+[8]รายได้ค่าติดตั้ง!AF57/10^6</f>
        <v>1.663192</v>
      </c>
      <c r="BD173" s="21">
        <f>+[8]รายได้ค่าติดตั้ง!AG57/10^6</f>
        <v>1.312249</v>
      </c>
      <c r="BE173" s="21">
        <f>+[8]รายได้ค่าติดตั้ง!AH57/10^6</f>
        <v>2.489579</v>
      </c>
      <c r="BF173" s="21">
        <f>+[8]รายได้ค่าติดตั้ง!AI57/10^6</f>
        <v>1.9082429999999999</v>
      </c>
      <c r="BG173" s="21">
        <f>+[8]รายได้ค่าติดตั้ง!AJ57/10^6</f>
        <v>2.336824</v>
      </c>
      <c r="BH173" s="21">
        <f>+[8]รายได้ค่าติดตั้ง!AK57/10^6</f>
        <v>1.3495779999999999</v>
      </c>
      <c r="BI173" s="21">
        <f>+[8]รายได้ค่าติดตั้ง!AL57/10^6</f>
        <v>2.6537259999999998</v>
      </c>
      <c r="BJ173" s="21">
        <f>+[8]รายได้ค่าติดตั้ง!AM57/10^6</f>
        <v>2.2933680000000001</v>
      </c>
      <c r="BK173" s="29">
        <f t="shared" si="21"/>
        <v>21.758430000000001</v>
      </c>
    </row>
    <row r="174" spans="1:63" x14ac:dyDescent="0.2">
      <c r="A174" s="10">
        <v>1025</v>
      </c>
      <c r="B174" s="10" t="s">
        <v>34</v>
      </c>
      <c r="C174" s="21">
        <f>+'[8]รายได้-กศผ.'!R26/10^6</f>
        <v>1.9988973089473043</v>
      </c>
      <c r="D174" s="21">
        <f>+'[8]รายได้-กศผ.'!S26/10^6</f>
        <v>2.0616830206853423</v>
      </c>
      <c r="E174" s="21">
        <f>+'[8]รายได้-กศผ.'!T26/10^6</f>
        <v>2.0082371565092356</v>
      </c>
      <c r="F174" s="21">
        <f>+'[8]รายได้-กศผ.'!U26/10^6</f>
        <v>2.0508940096599568</v>
      </c>
      <c r="G174" s="21">
        <f>+'[8]รายได้-กศผ.'!V26/10^6</f>
        <v>2.0340028338368032</v>
      </c>
      <c r="H174" s="21">
        <f>+'[8]รายได้-กศผ.'!W26/10^6</f>
        <v>2.0535277173748949</v>
      </c>
      <c r="I174" s="21">
        <f>+'[8]รายได้-กศผ.'!X26/10^6</f>
        <v>2.3313077804601203</v>
      </c>
      <c r="J174" s="21">
        <f>+'[8]รายได้-กศผ.'!Y26/10^6</f>
        <v>2.3556142103212458</v>
      </c>
      <c r="K174" s="21">
        <f>+'[8]รายได้-กศผ.'!Z26/10^6</f>
        <v>2.3183498404797862</v>
      </c>
      <c r="L174" s="21">
        <f>+'[8]รายได้-กศผ.'!AA26/10^6</f>
        <v>2.5457049218775771</v>
      </c>
      <c r="M174" s="21">
        <f>+'[8]รายได้-กศผ.'!AB26/10^6</f>
        <v>1.8213643957969459</v>
      </c>
      <c r="N174" s="21">
        <f>+'[8]รายได้-กศผ.'!AC26/10^6</f>
        <v>2.1226068040507866</v>
      </c>
      <c r="O174" s="29">
        <f t="shared" si="18"/>
        <v>25.702189999999995</v>
      </c>
      <c r="Q174" s="10">
        <v>1025</v>
      </c>
      <c r="R174" s="10" t="s">
        <v>34</v>
      </c>
      <c r="S174" s="21">
        <f>+'[8]รายได้ค่าน้ำ-กศผ.'!R26/10^6</f>
        <v>1.7050453089473043</v>
      </c>
      <c r="T174" s="21">
        <f>+'[8]รายได้ค่าน้ำ-กศผ.'!S26/10^6</f>
        <v>1.7739670206853422</v>
      </c>
      <c r="U174" s="21">
        <f>+'[8]รายได้ค่าน้ำ-กศผ.'!T26/10^6</f>
        <v>1.7300351565092356</v>
      </c>
      <c r="V174" s="21">
        <f>+'[8]รายได้ค่าน้ำ-กศผ.'!U26/10^6</f>
        <v>1.7958280096599566</v>
      </c>
      <c r="W174" s="21">
        <f>+'[8]รายได้ค่าน้ำ-กศผ.'!V26/10^6</f>
        <v>1.7454298338368033</v>
      </c>
      <c r="X174" s="21">
        <f>+'[8]รายได้ค่าน้ำ-กศผ.'!W26/10^6</f>
        <v>1.7452977173748947</v>
      </c>
      <c r="Y174" s="21">
        <f>+'[8]รายได้ค่าน้ำ-กศผ.'!X26/10^6</f>
        <v>2.0402917804601204</v>
      </c>
      <c r="Z174" s="21">
        <f>+'[8]รายได้ค่าน้ำ-กศผ.'!Y26/10^6</f>
        <v>2.0598152103212457</v>
      </c>
      <c r="AA174" s="21">
        <f>+'[8]รายได้ค่าน้ำ-กศผ.'!Z26/10^6</f>
        <v>1.9790658404797861</v>
      </c>
      <c r="AB174" s="21">
        <f>+'[8]รายได้ค่าน้ำ-กศผ.'!AA26/10^6</f>
        <v>1.846958921877577</v>
      </c>
      <c r="AC174" s="21">
        <f>+'[8]รายได้ค่าน้ำ-กศผ.'!AB26/10^6</f>
        <v>1.8964723957969458</v>
      </c>
      <c r="AD174" s="21">
        <f>+'[8]รายได้ค่าน้ำ-กศผ.'!AC26/10^6</f>
        <v>1.8311998040507864</v>
      </c>
      <c r="AE174" s="29">
        <f t="shared" si="19"/>
        <v>22.149406999999997</v>
      </c>
      <c r="AG174" s="10">
        <v>1025</v>
      </c>
      <c r="AH174" s="10" t="s">
        <v>34</v>
      </c>
      <c r="AI174" s="21">
        <f>+([8]รายได้ค่าบริการ!AB58+[8]รายได้ค่าบริการอื่น!AB58)/10^6</f>
        <v>0.25150499999999998</v>
      </c>
      <c r="AJ174" s="21">
        <f>+([8]รายได้ค่าบริการ!AC58+[8]รายได้ค่าบริการอื่น!AC58)/10^6</f>
        <v>0.25356099999999998</v>
      </c>
      <c r="AK174" s="21">
        <f>+([8]รายได้ค่าบริการ!AD58+[8]รายได้ค่าบริการอื่น!AD58)/10^6</f>
        <v>0.25357400000000002</v>
      </c>
      <c r="AL174" s="21">
        <f>+([8]รายได้ค่าบริการ!AE58+[8]รายได้ค่าบริการอื่น!AE58)/10^6</f>
        <v>0.25418099999999999</v>
      </c>
      <c r="AM174" s="21">
        <f>+([8]รายได้ค่าบริการ!AF58+[8]รายได้ค่าบริการอื่น!AF58)/10^6</f>
        <v>0.25398199999999999</v>
      </c>
      <c r="AN174" s="21">
        <f>+([8]รายได้ค่าบริการ!AG58+[8]รายได้ค่าบริการอื่น!AG58)/10^6</f>
        <v>0.257886</v>
      </c>
      <c r="AO174" s="21">
        <f>+([8]รายได้ค่าบริการ!AH58+[8]รายได้ค่าบริการอื่น!AH58)/10^6</f>
        <v>0.257021</v>
      </c>
      <c r="AP174" s="21">
        <f>+([8]รายได้ค่าบริการ!AI58+[8]รายได้ค่าบริการอื่น!AI58)/10^6</f>
        <v>0.26354</v>
      </c>
      <c r="AQ174" s="21">
        <f>+([8]รายได้ค่าบริการ!AJ58+[8]รายได้ค่าบริการอื่น!AJ58)/10^6</f>
        <v>0.260824</v>
      </c>
      <c r="AR174" s="21">
        <f>+([8]รายได้ค่าบริการ!AK58+[8]รายได้ค่าบริการอื่น!AK58)/10^6</f>
        <v>0.26572200000000001</v>
      </c>
      <c r="AS174" s="21">
        <f>+([8]รายได้ค่าบริการ!AL58+[8]รายได้ค่าบริการอื่น!AL58)/10^6</f>
        <v>0.27138200000000001</v>
      </c>
      <c r="AT174" s="21">
        <f>+([8]รายได้ค่าบริการ!AM58+[8]รายได้ค่าบริการอื่น!AM58)/10^6</f>
        <v>0.27053500000000003</v>
      </c>
      <c r="AU174" s="29">
        <f t="shared" si="20"/>
        <v>3.1137130000000002</v>
      </c>
      <c r="AW174" s="10">
        <v>1025</v>
      </c>
      <c r="AX174" s="10" t="s">
        <v>34</v>
      </c>
      <c r="AY174" s="21">
        <f>+[8]รายได้ค่าติดตั้ง!AB58/10^6</f>
        <v>0.17551600000000001</v>
      </c>
      <c r="AZ174" s="21">
        <f>+[8]รายได้ค่าติดตั้ง!AC58/10^6</f>
        <v>0.299373</v>
      </c>
      <c r="BA174" s="21">
        <f>+[8]รายได้ค่าติดตั้ง!AD58/10^6</f>
        <v>0.18046300000000001</v>
      </c>
      <c r="BB174" s="21">
        <f>+[8]รายได้ค่าติดตั้ง!AE58/10^6</f>
        <v>0.13128200000000001</v>
      </c>
      <c r="BC174" s="21">
        <f>+[8]รายได้ค่าติดตั้ง!AF58/10^6</f>
        <v>0.222917</v>
      </c>
      <c r="BD174" s="21">
        <f>+[8]รายได้ค่าติดตั้ง!AG58/10^6</f>
        <v>0.27409800000000001</v>
      </c>
      <c r="BE174" s="21">
        <f>+[8]รายได้ค่าติดตั้ง!AH58/10^6</f>
        <v>0.17428199999999999</v>
      </c>
      <c r="BF174" s="21">
        <f>+[8]รายได้ค่าติดตั้ง!AI58/10^6</f>
        <v>0.208426</v>
      </c>
      <c r="BG174" s="21">
        <f>+[8]รายได้ค่าติดตั้ง!AJ58/10^6</f>
        <v>0.59436900000000004</v>
      </c>
      <c r="BH174" s="21">
        <f>+[8]รายได้ค่าติดตั้ง!AK58/10^6</f>
        <v>1.4065859999999999</v>
      </c>
      <c r="BI174" s="21">
        <f>+[8]รายได้ค่าติดตั้ง!AL58/10^6</f>
        <v>-0.15439800000000001</v>
      </c>
      <c r="BJ174" s="21">
        <f>+[8]รายได้ค่าติดตั้ง!AM58/10^6</f>
        <v>0.16683600000000001</v>
      </c>
      <c r="BK174" s="29">
        <f t="shared" si="21"/>
        <v>3.6797499999999999</v>
      </c>
    </row>
    <row r="175" spans="1:63" x14ac:dyDescent="0.2">
      <c r="A175" s="10">
        <v>1026</v>
      </c>
      <c r="B175" s="10" t="s">
        <v>35</v>
      </c>
      <c r="C175" s="21">
        <f>+'[8]รายได้-กศผ.'!R27/10^6</f>
        <v>0.87325295965116245</v>
      </c>
      <c r="D175" s="21">
        <f>+'[8]รายได้-กศผ.'!S27/10^6</f>
        <v>0.89014939286296269</v>
      </c>
      <c r="E175" s="21">
        <f>+'[8]รายได้-กศผ.'!T27/10^6</f>
        <v>0.9078938777350235</v>
      </c>
      <c r="F175" s="21">
        <f>+'[8]รายได้-กศผ.'!U27/10^6</f>
        <v>0.89198544736312957</v>
      </c>
      <c r="G175" s="21">
        <f>+'[8]รายได้-กศผ.'!V27/10^6</f>
        <v>0.86082942612754343</v>
      </c>
      <c r="H175" s="21">
        <f>+'[8]รายได้-กศผ.'!W27/10^6</f>
        <v>0.83022715380748358</v>
      </c>
      <c r="I175" s="21">
        <f>+'[8]รายได้-กศผ.'!X27/10^6</f>
        <v>0.98656428674716889</v>
      </c>
      <c r="J175" s="21">
        <f>+'[8]รายได้-กศผ.'!Y27/10^6</f>
        <v>0.94962072810630371</v>
      </c>
      <c r="K175" s="21">
        <f>+'[8]รายได้-กศผ.'!Z27/10^6</f>
        <v>0.95083587354965238</v>
      </c>
      <c r="L175" s="21">
        <f>+'[8]รายได้-กศผ.'!AA27/10^6</f>
        <v>0.93120610221250655</v>
      </c>
      <c r="M175" s="21">
        <f>+'[8]รายได้-กศผ.'!AB27/10^6</f>
        <v>0.882465114383993</v>
      </c>
      <c r="N175" s="21">
        <f>+'[8]รายได้-กศผ.'!AC27/10^6</f>
        <v>0.95672963745306749</v>
      </c>
      <c r="O175" s="29">
        <f t="shared" si="18"/>
        <v>10.911759999999997</v>
      </c>
      <c r="Q175" s="10">
        <v>1026</v>
      </c>
      <c r="R175" s="10" t="s">
        <v>35</v>
      </c>
      <c r="S175" s="21">
        <f>+'[8]รายได้ค่าน้ำ-กศผ.'!R27/10^6</f>
        <v>0.78745195965116255</v>
      </c>
      <c r="T175" s="21">
        <f>+'[8]รายได้ค่าน้ำ-กศผ.'!S27/10^6</f>
        <v>0.77825639286296266</v>
      </c>
      <c r="U175" s="21">
        <f>+'[8]รายได้ค่าน้ำ-กศผ.'!T27/10^6</f>
        <v>0.81646987773502355</v>
      </c>
      <c r="V175" s="21">
        <f>+'[8]รายได้ค่าน้ำ-กศผ.'!U27/10^6</f>
        <v>0.81058444736312962</v>
      </c>
      <c r="W175" s="21">
        <f>+'[8]รายได้ค่าน้ำ-กศผ.'!V27/10^6</f>
        <v>0.7787614261275434</v>
      </c>
      <c r="X175" s="21">
        <f>+'[8]รายได้ค่าน้ำ-กศผ.'!W27/10^6</f>
        <v>0.74212815380748365</v>
      </c>
      <c r="Y175" s="21">
        <f>+'[8]รายได้ค่าน้ำ-กศผ.'!X27/10^6</f>
        <v>0.86943328674716891</v>
      </c>
      <c r="Z175" s="21">
        <f>+'[8]รายได้ค่าน้ำ-กศผ.'!Y27/10^6</f>
        <v>0.85672972810630377</v>
      </c>
      <c r="AA175" s="21">
        <f>+'[8]รายได้ค่าน้ำ-กศผ.'!Z27/10^6</f>
        <v>0.85266787354965246</v>
      </c>
      <c r="AB175" s="21">
        <f>+'[8]รายได้ค่าน้ำ-กศผ.'!AA27/10^6</f>
        <v>0.84395510221250658</v>
      </c>
      <c r="AC175" s="21">
        <f>+'[8]รายได้ค่าน้ำ-กศผ.'!AB27/10^6</f>
        <v>0.79667911438399297</v>
      </c>
      <c r="AD175" s="21">
        <f>+'[8]รายได้ค่าน้ำ-กศผ.'!AC27/10^6</f>
        <v>0.85578163745306746</v>
      </c>
      <c r="AE175" s="29">
        <f t="shared" si="19"/>
        <v>9.7888989999999971</v>
      </c>
      <c r="AG175" s="10">
        <v>1026</v>
      </c>
      <c r="AH175" s="10" t="s">
        <v>35</v>
      </c>
      <c r="AI175" s="21">
        <f>+([8]รายได้ค่าบริการ!AB59+[8]รายได้ค่าบริการอื่น!AB59)/10^6</f>
        <v>7.3224999999999998E-2</v>
      </c>
      <c r="AJ175" s="21">
        <f>+([8]รายได้ค่าบริการ!AC59+[8]รายได้ค่าบริการอื่น!AC59)/10^6</f>
        <v>7.3443999999999995E-2</v>
      </c>
      <c r="AK175" s="21">
        <f>+([8]รายได้ค่าบริการ!AD59+[8]รายได้ค่าบริการอื่น!AD59)/10^6</f>
        <v>7.3638999999999996E-2</v>
      </c>
      <c r="AL175" s="21">
        <f>+([8]รายได้ค่าบริการ!AE59+[8]รายได้ค่าบริการอื่น!AE59)/10^6</f>
        <v>7.3917999999999998E-2</v>
      </c>
      <c r="AM175" s="21">
        <f>+([8]รายได้ค่าบริการ!AF59+[8]รายได้ค่าบริการอื่น!AF59)/10^6</f>
        <v>7.3986999999999997E-2</v>
      </c>
      <c r="AN175" s="21">
        <f>+([8]รายได้ค่าบริการ!AG59+[8]รายได้ค่าบริการอื่น!AG59)/10^6</f>
        <v>7.3887999999999995E-2</v>
      </c>
      <c r="AO175" s="21">
        <f>+([8]รายได้ค่าบริการ!AH59+[8]รายได้ค่าบริการอื่น!AH59)/10^6</f>
        <v>7.4346999999999996E-2</v>
      </c>
      <c r="AP175" s="21">
        <f>+([8]รายได้ค่าบริการ!AI59+[8]รายได้ค่าบริการอื่น!AI59)/10^6</f>
        <v>7.4884000000000006E-2</v>
      </c>
      <c r="AQ175" s="21">
        <f>+([8]รายได้ค่าบริการ!AJ59+[8]รายได้ค่าบริการอื่น!AJ59)/10^6</f>
        <v>7.5051999999999994E-2</v>
      </c>
      <c r="AR175" s="21">
        <f>+([8]รายได้ค่าบริการ!AK59+[8]รายได้ค่าบริการอื่น!AK59)/10^6</f>
        <v>7.5545000000000001E-2</v>
      </c>
      <c r="AS175" s="21">
        <f>+([8]รายได้ค่าบริการ!AL59+[8]รายได้ค่าบริการอื่น!AL59)/10^6</f>
        <v>7.5906000000000001E-2</v>
      </c>
      <c r="AT175" s="21">
        <f>+([8]รายได้ค่าบริการ!AM59+[8]รายได้ค่าบริการอื่น!AM59)/10^6</f>
        <v>7.5803999999999996E-2</v>
      </c>
      <c r="AU175" s="29">
        <f t="shared" si="20"/>
        <v>0.89363899999999996</v>
      </c>
      <c r="AW175" s="10">
        <v>1026</v>
      </c>
      <c r="AX175" s="10" t="s">
        <v>35</v>
      </c>
      <c r="AY175" s="21">
        <f>+[8]รายได้ค่าติดตั้ง!AB59/10^6</f>
        <v>4.4125999999999999E-2</v>
      </c>
      <c r="AZ175" s="21">
        <f>+[8]รายได้ค่าติดตั้ง!AC59/10^6</f>
        <v>0.21367800000000001</v>
      </c>
      <c r="BA175" s="21">
        <f>+[8]รายได้ค่าติดตั้ง!AD59/10^6</f>
        <v>7.1550000000000002E-2</v>
      </c>
      <c r="BB175" s="21">
        <f>+[8]รายได้ค่าติดตั้ง!AE59/10^6</f>
        <v>3.5154999999999999E-2</v>
      </c>
      <c r="BC175" s="21">
        <f>+[8]รายได้ค่าติดตั้ง!AF59/10^6</f>
        <v>4.8641999999999998E-2</v>
      </c>
      <c r="BD175" s="21">
        <f>+[8]รายได้ค่าติดตั้ง!AG59/10^6</f>
        <v>5.4384000000000002E-2</v>
      </c>
      <c r="BE175" s="21">
        <f>+[8]รายได้ค่าติดตั้ง!AH59/10^6</f>
        <v>0.27569300000000002</v>
      </c>
      <c r="BF175" s="21">
        <f>+[8]รายได้ค่าติดตั้ง!AI59/10^6</f>
        <v>6.9890999999999995E-2</v>
      </c>
      <c r="BG175" s="21">
        <f>+[8]รายได้ค่าติดตั้ง!AJ59/10^6</f>
        <v>8.9847999999999997E-2</v>
      </c>
      <c r="BH175" s="21">
        <f>+[8]รายได้ค่าติดตั้ง!AK59/10^6</f>
        <v>6.2950000000000006E-2</v>
      </c>
      <c r="BI175" s="21">
        <f>+[8]รายได้ค่าติดตั้ง!AL59/10^6</f>
        <v>7.1485000000000007E-2</v>
      </c>
      <c r="BJ175" s="21">
        <f>+[8]รายได้ค่าติดตั้ง!AM59/10^6</f>
        <v>8.4408999999999998E-2</v>
      </c>
      <c r="BK175" s="29">
        <f t="shared" si="21"/>
        <v>1.1218110000000001</v>
      </c>
    </row>
    <row r="176" spans="1:63" x14ac:dyDescent="0.2">
      <c r="A176" s="10">
        <v>1027</v>
      </c>
      <c r="B176" s="10" t="s">
        <v>36</v>
      </c>
      <c r="C176" s="21">
        <f>+'[8]รายได้-กศผ.'!R28/10^6</f>
        <v>1.1766528682870503</v>
      </c>
      <c r="D176" s="21">
        <f>+'[8]รายได้-กศผ.'!S28/10^6</f>
        <v>1.2273155922305332</v>
      </c>
      <c r="E176" s="21">
        <f>+'[8]รายได้-กศผ.'!T28/10^6</f>
        <v>1.1965580506121603</v>
      </c>
      <c r="F176" s="21">
        <f>+'[8]รายได้-กศผ.'!U28/10^6</f>
        <v>1.2474666809546664</v>
      </c>
      <c r="G176" s="21">
        <f>+'[8]รายได้-กศผ.'!V28/10^6</f>
        <v>1.2300516849051109</v>
      </c>
      <c r="H176" s="21">
        <f>+'[8]รายได้-กศผ.'!W28/10^6</f>
        <v>1.1904363317727287</v>
      </c>
      <c r="I176" s="21">
        <f>+'[8]รายได้-กศผ.'!X28/10^6</f>
        <v>1.3706037581760739</v>
      </c>
      <c r="J176" s="21">
        <f>+'[8]รายได้-กศผ.'!Y28/10^6</f>
        <v>1.4380760375322332</v>
      </c>
      <c r="K176" s="21">
        <f>+'[8]รายได้-กศผ.'!Z28/10^6</f>
        <v>1.3189141970031415</v>
      </c>
      <c r="L176" s="21">
        <f>+'[8]รายได้-กศผ.'!AA28/10^6</f>
        <v>1.2673036235816304</v>
      </c>
      <c r="M176" s="21">
        <f>+'[8]รายได้-กศผ.'!AB28/10^6</f>
        <v>1.2595814038829038</v>
      </c>
      <c r="N176" s="21">
        <f>+'[8]รายได้-กศผ.'!AC28/10^6</f>
        <v>1.2494897710617683</v>
      </c>
      <c r="O176" s="29">
        <f t="shared" si="18"/>
        <v>15.172450000000001</v>
      </c>
      <c r="Q176" s="10">
        <v>1027</v>
      </c>
      <c r="R176" s="10" t="s">
        <v>36</v>
      </c>
      <c r="S176" s="21">
        <f>+'[8]รายได้ค่าน้ำ-กศผ.'!R28/10^6</f>
        <v>1.0430058682870504</v>
      </c>
      <c r="T176" s="21">
        <f>+'[8]รายได้ค่าน้ำ-กศผ.'!S28/10^6</f>
        <v>1.1046685922305333</v>
      </c>
      <c r="U176" s="21">
        <f>+'[8]รายได้ค่าน้ำ-กศผ.'!T28/10^6</f>
        <v>1.0433290506121602</v>
      </c>
      <c r="V176" s="21">
        <f>+'[8]รายได้ค่าน้ำ-กศผ.'!U28/10^6</f>
        <v>1.1142346809546664</v>
      </c>
      <c r="W176" s="21">
        <f>+'[8]รายได้ค่าน้ำ-กศผ.'!V28/10^6</f>
        <v>1.0877026849051108</v>
      </c>
      <c r="X176" s="21">
        <f>+'[8]รายได้ค่าน้ำ-กศผ.'!W28/10^6</f>
        <v>1.0602763317727286</v>
      </c>
      <c r="Y176" s="21">
        <f>+'[8]รายได้ค่าน้ำ-กศผ.'!X28/10^6</f>
        <v>1.225532758176074</v>
      </c>
      <c r="Z176" s="21">
        <f>+'[8]รายได้ค่าน้ำ-กศผ.'!Y28/10^6</f>
        <v>1.2893350375322332</v>
      </c>
      <c r="AA176" s="21">
        <f>+'[8]รายได้ค่าน้ำ-กศผ.'!Z28/10^6</f>
        <v>1.1815601970031415</v>
      </c>
      <c r="AB176" s="21">
        <f>+'[8]รายได้ค่าน้ำ-กศผ.'!AA28/10^6</f>
        <v>1.1297556235816304</v>
      </c>
      <c r="AC176" s="21">
        <f>+'[8]รายได้ค่าน้ำ-กศผ.'!AB28/10^6</f>
        <v>1.1180904038829038</v>
      </c>
      <c r="AD176" s="21">
        <f>+'[8]รายได้ค่าน้ำ-กศผ.'!AC28/10^6</f>
        <v>1.1030787710617682</v>
      </c>
      <c r="AE176" s="29">
        <f t="shared" si="19"/>
        <v>13.50057</v>
      </c>
      <c r="AG176" s="10">
        <v>1027</v>
      </c>
      <c r="AH176" s="10" t="s">
        <v>36</v>
      </c>
      <c r="AI176" s="21">
        <f>+([8]รายได้ค่าบริการ!AB60+[8]รายได้ค่าบริการอื่น!AB60)/10^6</f>
        <v>0.117155</v>
      </c>
      <c r="AJ176" s="21">
        <f>+([8]รายได้ค่าบริการ!AC60+[8]รายได้ค่าบริการอื่น!AC60)/10^6</f>
        <v>0.118077</v>
      </c>
      <c r="AK176" s="21">
        <f>+([8]รายได้ค่าบริการ!AD60+[8]รายได้ค่าบริการอื่น!AD60)/10^6</f>
        <v>0.125</v>
      </c>
      <c r="AL176" s="21">
        <f>+([8]รายได้ค่าบริการ!AE60+[8]รายได้ค่าบริการอื่น!AE60)/10^6</f>
        <v>0.12080299999999999</v>
      </c>
      <c r="AM176" s="21">
        <f>+([8]รายได้ค่าบริการ!AF60+[8]รายได้ค่าบริการอื่น!AF60)/10^6</f>
        <v>0.118494</v>
      </c>
      <c r="AN176" s="21">
        <f>+([8]รายได้ค่าบริการ!AG60+[8]รายได้ค่าบริการอื่น!AG60)/10^6</f>
        <v>0.119405</v>
      </c>
      <c r="AO176" s="21">
        <f>+([8]รายได้ค่าบริการ!AH60+[8]รายได้ค่าบริการอื่น!AH60)/10^6</f>
        <v>0.119626</v>
      </c>
      <c r="AP176" s="21">
        <f>+([8]รายได้ค่าบริการ!AI60+[8]รายได้ค่าบริการอื่น!AI60)/10^6</f>
        <v>0.121471</v>
      </c>
      <c r="AQ176" s="21">
        <f>+([8]รายได้ค่าบริการ!AJ60+[8]รายได้ค่าบริการอื่น!AJ60)/10^6</f>
        <v>0.12239</v>
      </c>
      <c r="AR176" s="21">
        <f>+([8]รายได้ค่าบริการ!AK60+[8]รายได้ค่าบริการอื่น!AK60)/10^6</f>
        <v>0.121713</v>
      </c>
      <c r="AS176" s="21">
        <f>+([8]รายได้ค่าบริการ!AL60+[8]รายได้ค่าบริการอื่น!AL60)/10^6</f>
        <v>0.12288399999999999</v>
      </c>
      <c r="AT176" s="21">
        <f>+([8]รายได้ค่าบริการ!AM60+[8]รายได้ค่าบริการอื่น!AM60)/10^6</f>
        <v>0.122542</v>
      </c>
      <c r="AU176" s="29">
        <f t="shared" si="20"/>
        <v>1.44956</v>
      </c>
      <c r="AW176" s="10">
        <v>1027</v>
      </c>
      <c r="AX176" s="10" t="s">
        <v>36</v>
      </c>
      <c r="AY176" s="21">
        <f>+[8]รายได้ค่าติดตั้ง!AB60/10^6</f>
        <v>8.4391999999999995E-2</v>
      </c>
      <c r="AZ176" s="21">
        <f>+[8]รายได้ค่าติดตั้ง!AC60/10^6</f>
        <v>2.9767999999999999E-2</v>
      </c>
      <c r="BA176" s="21">
        <f>+[8]รายได้ค่าติดตั้ง!AD60/10^6</f>
        <v>0.16587399999999999</v>
      </c>
      <c r="BB176" s="21">
        <f>+[8]รายได้ค่าติดตั้ง!AE60/10^6</f>
        <v>0.10560899999999999</v>
      </c>
      <c r="BC176" s="21">
        <f>+[8]รายได้ค่าติดตั้ง!AF60/10^6</f>
        <v>0.160714</v>
      </c>
      <c r="BD176" s="21">
        <f>+[8]รายได้ค่าติดตั้ง!AG60/10^6</f>
        <v>9.2515E-2</v>
      </c>
      <c r="BE176" s="21">
        <f>+[8]รายได้ค่าติดตั้ง!AH60/10^6</f>
        <v>0.20196700000000001</v>
      </c>
      <c r="BF176" s="21">
        <f>+[8]รายได้ค่าติดตั้ง!AI60/10^6</f>
        <v>0.128334</v>
      </c>
      <c r="BG176" s="21">
        <f>+[8]รายได้ค่าติดตั้ง!AJ60/10^6</f>
        <v>9.5166000000000001E-2</v>
      </c>
      <c r="BH176" s="21">
        <f>+[8]รายได้ค่าติดตั้ง!AK60/10^6</f>
        <v>0.18761</v>
      </c>
      <c r="BI176" s="21">
        <f>+[8]รายได้ค่าติดตั้ง!AL60/10^6</f>
        <v>9.9160999999999999E-2</v>
      </c>
      <c r="BJ176" s="21">
        <f>+[8]รายได้ค่าติดตั้ง!AM60/10^6</f>
        <v>0.106471</v>
      </c>
      <c r="BK176" s="29">
        <f t="shared" si="21"/>
        <v>1.4575810000000002</v>
      </c>
    </row>
    <row r="177" spans="1:63" x14ac:dyDescent="0.2">
      <c r="A177" s="10">
        <v>1028</v>
      </c>
      <c r="B177" s="10" t="s">
        <v>37</v>
      </c>
      <c r="C177" s="21">
        <f>+'[8]รายได้-กศผ.'!R29/10^6</f>
        <v>6.498399848900215</v>
      </c>
      <c r="D177" s="21">
        <f>+'[8]รายได้-กศผ.'!S29/10^6</f>
        <v>6.4811337650505063</v>
      </c>
      <c r="E177" s="21">
        <f>+'[8]รายได้-กศผ.'!T29/10^6</f>
        <v>6.4411202189511547</v>
      </c>
      <c r="F177" s="21">
        <f>+'[8]รายได้-กศผ.'!U29/10^6</f>
        <v>6.7438799569532639</v>
      </c>
      <c r="G177" s="21">
        <f>+'[8]รายได้-กศผ.'!V29/10^6</f>
        <v>6.9885129777811379</v>
      </c>
      <c r="H177" s="21">
        <f>+'[8]รายได้-กศผ.'!W29/10^6</f>
        <v>6.2704896704144328</v>
      </c>
      <c r="I177" s="21">
        <f>+'[8]รายได้-กศผ.'!X29/10^6</f>
        <v>7.112877840687311</v>
      </c>
      <c r="J177" s="21">
        <f>+'[8]รายได้-กศผ.'!Y29/10^6</f>
        <v>6.997551712861136</v>
      </c>
      <c r="K177" s="21">
        <f>+'[8]รายได้-กศผ.'!Z29/10^6</f>
        <v>7.1085046837907395</v>
      </c>
      <c r="L177" s="21">
        <f>+'[8]รายได้-กศผ.'!AA29/10^6</f>
        <v>6.8364488740041178</v>
      </c>
      <c r="M177" s="21">
        <f>+'[8]รายได้-กศผ.'!AB29/10^6</f>
        <v>6.6484707326323393</v>
      </c>
      <c r="N177" s="21">
        <f>+'[8]รายได้-กศผ.'!AC29/10^6</f>
        <v>6.7878397179736476</v>
      </c>
      <c r="O177" s="29">
        <f t="shared" si="18"/>
        <v>80.915230000000008</v>
      </c>
      <c r="Q177" s="10">
        <v>1028</v>
      </c>
      <c r="R177" s="10" t="s">
        <v>37</v>
      </c>
      <c r="S177" s="21">
        <f>+'[8]รายได้ค่าน้ำ-กศผ.'!R29/10^6</f>
        <v>5.7703308489002145</v>
      </c>
      <c r="T177" s="21">
        <f>+'[8]รายได้ค่าน้ำ-กศผ.'!S29/10^6</f>
        <v>5.8071727650505061</v>
      </c>
      <c r="U177" s="21">
        <f>+'[8]รายได้ค่าน้ำ-กศผ.'!T29/10^6</f>
        <v>5.7517092189511541</v>
      </c>
      <c r="V177" s="21">
        <f>+'[8]รายได้ค่าน้ำ-กศผ.'!U29/10^6</f>
        <v>6.0533989569532638</v>
      </c>
      <c r="W177" s="21">
        <f>+'[8]รายได้ค่าน้ำ-กศผ.'!V29/10^6</f>
        <v>5.9795669777811371</v>
      </c>
      <c r="X177" s="21">
        <f>+'[8]รายได้ค่าน้ำ-กศผ.'!W29/10^6</f>
        <v>5.5779006704144329</v>
      </c>
      <c r="Y177" s="21">
        <f>+'[8]รายได้ค่าน้ำ-กศผ.'!X29/10^6</f>
        <v>6.4314498406873115</v>
      </c>
      <c r="Z177" s="21">
        <f>+'[8]รายได้ค่าน้ำ-กศผ.'!Y29/10^6</f>
        <v>6.3030437128611352</v>
      </c>
      <c r="AA177" s="21">
        <f>+'[8]รายได้ค่าน้ำ-กศผ.'!Z29/10^6</f>
        <v>6.4089556837907393</v>
      </c>
      <c r="AB177" s="21">
        <f>+'[8]รายได้ค่าน้ำ-กศผ.'!AA29/10^6</f>
        <v>6.1586708740041178</v>
      </c>
      <c r="AC177" s="21">
        <f>+'[8]รายได้ค่าน้ำ-กศผ.'!AB29/10^6</f>
        <v>5.961749732632339</v>
      </c>
      <c r="AD177" s="21">
        <f>+'[8]รายได้ค่าน้ำ-กศผ.'!AC29/10^6</f>
        <v>6.117517717973648</v>
      </c>
      <c r="AE177" s="29">
        <f t="shared" si="19"/>
        <v>72.321466999999984</v>
      </c>
      <c r="AG177" s="10">
        <v>1028</v>
      </c>
      <c r="AH177" s="10" t="s">
        <v>37</v>
      </c>
      <c r="AI177" s="21">
        <f>+([8]รายได้ค่าบริการ!AB61+[8]รายได้ค่าบริการอื่น!AB61)/10^6</f>
        <v>0.64776</v>
      </c>
      <c r="AJ177" s="21">
        <f>+([8]รายได้ค่าบริการ!AC61+[8]รายได้ค่าบริการอื่น!AC61)/10^6</f>
        <v>0.64916099999999999</v>
      </c>
      <c r="AK177" s="21">
        <f>+([8]รายได้ค่าบริการ!AD61+[8]รายได้ค่าบริการอื่น!AD61)/10^6</f>
        <v>0.65698999999999996</v>
      </c>
      <c r="AL177" s="21">
        <f>+([8]รายได้ค่าบริการ!AE61+[8]รายได้ค่าบริการอื่น!AE61)/10^6</f>
        <v>0.65387399999999996</v>
      </c>
      <c r="AM177" s="21">
        <f>+([8]รายได้ค่าบริการ!AF61+[8]รายได้ค่าบริการอื่น!AF61)/10^6</f>
        <v>0.64114599999999999</v>
      </c>
      <c r="AN177" s="21">
        <f>+([8]รายได้ค่าบริการ!AG61+[8]รายได้ค่าบริการอื่น!AG61)/10^6</f>
        <v>0.65341899999999997</v>
      </c>
      <c r="AO177" s="21">
        <f>+([8]รายได้ค่าบริการ!AH61+[8]รายได้ค่าบริการอื่น!AH61)/10^6</f>
        <v>0.65825400000000001</v>
      </c>
      <c r="AP177" s="21">
        <f>+([8]รายได้ค่าบริการ!AI61+[8]รายได้ค่าบริการอื่น!AI61)/10^6</f>
        <v>0.66748300000000005</v>
      </c>
      <c r="AQ177" s="21">
        <f>+([8]รายได้ค่าบริการ!AJ61+[8]รายได้ค่าบริการอื่น!AJ61)/10^6</f>
        <v>0.65603900000000004</v>
      </c>
      <c r="AR177" s="21">
        <f>+([8]รายได้ค่าบริการ!AK61+[8]รายได้ค่าบริการอื่น!AK61)/10^6</f>
        <v>0.659358</v>
      </c>
      <c r="AS177" s="21">
        <f>+([8]รายได้ค่าบริการ!AL61+[8]รายได้ค่าบริการอื่น!AL61)/10^6</f>
        <v>0.66324799999999995</v>
      </c>
      <c r="AT177" s="21">
        <f>+([8]รายได้ค่าบริการ!AM61+[8]รายได้ค่าบริการอื่น!AM61)/10^6</f>
        <v>0.664269</v>
      </c>
      <c r="AU177" s="29">
        <f t="shared" si="20"/>
        <v>7.8710009999999997</v>
      </c>
      <c r="AW177" s="10">
        <v>1028</v>
      </c>
      <c r="AX177" s="10" t="s">
        <v>37</v>
      </c>
      <c r="AY177" s="21">
        <f>+[8]รายได้ค่าติดตั้ง!AB61/10^6</f>
        <v>0.66527499999999995</v>
      </c>
      <c r="AZ177" s="21">
        <f>+[8]รายได้ค่าติดตั้ง!AC61/10^6</f>
        <v>0.414246</v>
      </c>
      <c r="BA177" s="21">
        <f>+[8]รายได้ค่าติดตั้ง!AD61/10^6</f>
        <v>0.53545600000000004</v>
      </c>
      <c r="BB177" s="21">
        <f>+[8]รายได้ค่าติดตั้ง!AE61/10^6</f>
        <v>0.27344299999999999</v>
      </c>
      <c r="BC177" s="21">
        <f>+[8]รายได้ค่าติดตั้ง!AF61/10^6</f>
        <v>1.077413</v>
      </c>
      <c r="BD177" s="21">
        <f>+[8]รายได้ค่าติดตั้ง!AG61/10^6</f>
        <v>0.37891000000000002</v>
      </c>
      <c r="BE177" s="21">
        <f>+[8]รายได้ค่าติดตั้ง!AH61/10^6</f>
        <v>0.35362300000000002</v>
      </c>
      <c r="BF177" s="21">
        <f>+[8]รายได้ค่าติดตั้ง!AI61/10^6</f>
        <v>0.296151</v>
      </c>
      <c r="BG177" s="21">
        <f>+[8]รายได้ค่าติดตั้ง!AJ61/10^6</f>
        <v>0.24653700000000001</v>
      </c>
      <c r="BH177" s="21">
        <f>+[8]รายได้ค่าติดตั้ง!AK61/10^6</f>
        <v>0.34981899999999999</v>
      </c>
      <c r="BI177" s="21">
        <f>+[8]รายได้ค่าติดตั้ง!AL61/10^6</f>
        <v>0.50299799999999995</v>
      </c>
      <c r="BJ177" s="21">
        <f>+[8]รายได้ค่าติดตั้ง!AM61/10^6</f>
        <v>0.57808999999999999</v>
      </c>
      <c r="BK177" s="29">
        <f t="shared" si="21"/>
        <v>5.6719609999999996</v>
      </c>
    </row>
    <row r="178" spans="1:63" x14ac:dyDescent="0.2">
      <c r="A178" s="10">
        <v>1029</v>
      </c>
      <c r="B178" s="10" t="s">
        <v>38</v>
      </c>
      <c r="C178" s="21">
        <f>+'[8]รายได้-กศผ.'!R30/10^6</f>
        <v>0.9955982188486443</v>
      </c>
      <c r="D178" s="21">
        <f>+'[8]รายได้-กศผ.'!S30/10^6</f>
        <v>1.0392130505820034</v>
      </c>
      <c r="E178" s="21">
        <f>+'[8]รายได้-กศผ.'!T30/10^6</f>
        <v>1.0290695552176692</v>
      </c>
      <c r="F178" s="21">
        <f>+'[8]รายได้-กศผ.'!U30/10^6</f>
        <v>1.0815136951575302</v>
      </c>
      <c r="G178" s="21">
        <f>+'[8]รายได้-กศผ.'!V30/10^6</f>
        <v>1.0669093847855335</v>
      </c>
      <c r="H178" s="21">
        <f>+'[8]รายได้-กศผ.'!W30/10^6</f>
        <v>1.0472265560435399</v>
      </c>
      <c r="I178" s="21">
        <f>+'[8]รายได้-กศผ.'!X30/10^6</f>
        <v>1.1435177522593822</v>
      </c>
      <c r="J178" s="21">
        <f>+'[8]รายได้-กศผ.'!Y30/10^6</f>
        <v>1.207164317184674</v>
      </c>
      <c r="K178" s="21">
        <f>+'[8]รายได้-กศผ.'!Z30/10^6</f>
        <v>1.1471868136776981</v>
      </c>
      <c r="L178" s="21">
        <f>+'[8]รายได้-กศผ.'!AA30/10^6</f>
        <v>1.078050918246934</v>
      </c>
      <c r="M178" s="21">
        <f>+'[8]รายได้-กศผ.'!AB30/10^6</f>
        <v>1.0248452862306783</v>
      </c>
      <c r="N178" s="21">
        <f>+'[8]รายได้-กศผ.'!AC30/10^6</f>
        <v>1.0769644517657124</v>
      </c>
      <c r="O178" s="29">
        <f t="shared" si="18"/>
        <v>12.93726</v>
      </c>
      <c r="Q178" s="10">
        <v>1029</v>
      </c>
      <c r="R178" s="10" t="s">
        <v>38</v>
      </c>
      <c r="S178" s="21">
        <f>+'[8]รายได้ค่าน้ำ-กศผ.'!R30/10^6</f>
        <v>0.86666221884864425</v>
      </c>
      <c r="T178" s="21">
        <f>+'[8]รายได้ค่าน้ำ-กศผ.'!S30/10^6</f>
        <v>0.90947405058200348</v>
      </c>
      <c r="U178" s="21">
        <f>+'[8]รายได้ค่าน้ำ-กศผ.'!T30/10^6</f>
        <v>0.90203255521766923</v>
      </c>
      <c r="V178" s="21">
        <f>+'[8]รายได้ค่าน้ำ-กศผ.'!U30/10^6</f>
        <v>0.95554369515753024</v>
      </c>
      <c r="W178" s="21">
        <f>+'[8]รายได้ค่าน้ำ-กศผ.'!V30/10^6</f>
        <v>0.93357938478553359</v>
      </c>
      <c r="X178" s="21">
        <f>+'[8]รายได้ค่าน้ำ-กศผ.'!W30/10^6</f>
        <v>0.9201235560435399</v>
      </c>
      <c r="Y178" s="21">
        <f>+'[8]รายได้ค่าน้ำ-กศผ.'!X30/10^6</f>
        <v>1.0148457522593823</v>
      </c>
      <c r="Z178" s="21">
        <f>+'[8]รายได้ค่าน้ำ-กศผ.'!Y30/10^6</f>
        <v>1.0711643171846741</v>
      </c>
      <c r="AA178" s="21">
        <f>+'[8]รายได้ค่าน้ำ-กศผ.'!Z30/10^6</f>
        <v>1.0084698136776982</v>
      </c>
      <c r="AB178" s="21">
        <f>+'[8]รายได้ค่าน้ำ-กศผ.'!AA30/10^6</f>
        <v>0.94650791824693392</v>
      </c>
      <c r="AC178" s="21">
        <f>+'[8]รายได้ค่าน้ำ-กศผ.'!AB30/10^6</f>
        <v>0.90509728623067831</v>
      </c>
      <c r="AD178" s="21">
        <f>+'[8]รายได้ค่าน้ำ-กศผ.'!AC30/10^6</f>
        <v>0.93542845176571232</v>
      </c>
      <c r="AE178" s="29">
        <f t="shared" si="19"/>
        <v>11.368928999999998</v>
      </c>
      <c r="AG178" s="10">
        <v>1029</v>
      </c>
      <c r="AH178" s="10" t="s">
        <v>38</v>
      </c>
      <c r="AI178" s="21">
        <f>+([8]รายได้ค่าบริการ!AB62+[8]รายได้ค่าบริการอื่น!AB62)/10^6</f>
        <v>0.110099</v>
      </c>
      <c r="AJ178" s="21">
        <f>+([8]รายได้ค่าบริการ!AC62+[8]รายได้ค่าบริการอื่น!AC62)/10^6</f>
        <v>0.11083999999999999</v>
      </c>
      <c r="AK178" s="21">
        <f>+([8]รายได้ค่าบริการ!AD62+[8]รายได้ค่าบริการอื่น!AD62)/10^6</f>
        <v>0.112051</v>
      </c>
      <c r="AL178" s="21">
        <f>+([8]รายได้ค่าบริการ!AE62+[8]รายได้ค่าบริการอื่น!AE62)/10^6</f>
        <v>0.112314</v>
      </c>
      <c r="AM178" s="21">
        <f>+([8]รายได้ค่าบริการ!AF62+[8]รายได้ค่าบริการอื่น!AF62)/10^6</f>
        <v>0.11315</v>
      </c>
      <c r="AN178" s="21">
        <f>+([8]รายได้ค่าบริการ!AG62+[8]รายได้ค่าบริการอื่น!AG62)/10^6</f>
        <v>0.114636</v>
      </c>
      <c r="AO178" s="21">
        <f>+([8]รายได้ค่าบริการ!AH62+[8]รายได้ค่าบริการอื่น!AH62)/10^6</f>
        <v>0.11550000000000001</v>
      </c>
      <c r="AP178" s="21">
        <f>+([8]รายได้ค่าบริการ!AI62+[8]รายได้ค่าบริการอื่น!AI62)/10^6</f>
        <v>0.11586299999999999</v>
      </c>
      <c r="AQ178" s="21">
        <f>+([8]รายได้ค่าบริการ!AJ62+[8]รายได้ค่าบริการอื่น!AJ62)/10^6</f>
        <v>0.116825</v>
      </c>
      <c r="AR178" s="21">
        <f>+([8]รายได้ค่าบริการ!AK62+[8]รายได้ค่าบริการอื่น!AK62)/10^6</f>
        <v>0.12021900000000001</v>
      </c>
      <c r="AS178" s="21">
        <f>+([8]รายได้ค่าบริการ!AL62+[8]รายได้ค่าบริการอื่น!AL62)/10^6</f>
        <v>0.11849800000000001</v>
      </c>
      <c r="AT178" s="21">
        <f>+([8]รายได้ค่าบริการ!AM62+[8]รายได้ค่าบริการอื่น!AM62)/10^6</f>
        <v>0.118936</v>
      </c>
      <c r="AU178" s="29">
        <f t="shared" si="20"/>
        <v>1.3789309999999999</v>
      </c>
      <c r="AW178" s="10">
        <v>1029</v>
      </c>
      <c r="AX178" s="10" t="s">
        <v>38</v>
      </c>
      <c r="AY178" s="21">
        <f>+[8]รายได้ค่าติดตั้ง!AB62/10^6</f>
        <v>7.7530000000000002E-2</v>
      </c>
      <c r="AZ178" s="21">
        <f>+[8]รายได้ค่าติดตั้ง!AC62/10^6</f>
        <v>7.3714000000000002E-2</v>
      </c>
      <c r="BA178" s="21">
        <f>+[8]รายได้ค่าติดตั้ง!AD62/10^6</f>
        <v>5.7633999999999998E-2</v>
      </c>
      <c r="BB178" s="21">
        <f>+[8]รายได้ค่าติดตั้ง!AE62/10^6</f>
        <v>7.2262000000000007E-2</v>
      </c>
      <c r="BC178" s="21">
        <f>+[8]รายได้ค่าติดตั้ง!AF62/10^6</f>
        <v>0.105043</v>
      </c>
      <c r="BD178" s="21">
        <f>+[8]รายได้ค่าติดตั้ง!AG62/10^6</f>
        <v>7.1315000000000003E-2</v>
      </c>
      <c r="BE178" s="21">
        <f>+[8]รายได้ค่าติดตั้ง!AH62/10^6</f>
        <v>8.2166000000000003E-2</v>
      </c>
      <c r="BF178" s="21">
        <f>+[8]รายได้ค่าติดตั้ง!AI62/10^6</f>
        <v>6.2581999999999999E-2</v>
      </c>
      <c r="BG178" s="21">
        <f>+[8]รายได้ค่าติดตั้ง!AJ62/10^6</f>
        <v>9.7736000000000003E-2</v>
      </c>
      <c r="BH178" s="21">
        <f>+[8]รายได้ค่าติดตั้ง!AK62/10^6</f>
        <v>4.4152999999999998E-2</v>
      </c>
      <c r="BI178" s="21">
        <f>+[8]รายได้ค่าติดตั้ง!AL62/10^6</f>
        <v>6.5719999999999997E-3</v>
      </c>
      <c r="BJ178" s="21">
        <f>+[8]รายได้ค่าติดตั้ง!AM62/10^6</f>
        <v>0.30552400000000002</v>
      </c>
      <c r="BK178" s="29">
        <f t="shared" si="21"/>
        <v>1.0562310000000001</v>
      </c>
    </row>
    <row r="179" spans="1:63" x14ac:dyDescent="0.2">
      <c r="A179" s="15">
        <v>1030</v>
      </c>
      <c r="B179" s="15" t="s">
        <v>18</v>
      </c>
      <c r="C179" s="23">
        <f>+'[8]รายได้-กศผ.'!R31/10^6</f>
        <v>1.3723967419721768</v>
      </c>
      <c r="D179" s="23">
        <f>+'[8]รายได้-กศผ.'!S31/10^6</f>
        <v>1.4368968737874259</v>
      </c>
      <c r="E179" s="23">
        <f>+'[8]รายได้-กศผ.'!T31/10^6</f>
        <v>1.411206546348369</v>
      </c>
      <c r="F179" s="23">
        <f>+'[8]รายได้-กศผ.'!U31/10^6</f>
        <v>1.5076888043155083</v>
      </c>
      <c r="G179" s="23">
        <f>+'[8]รายได้-กศผ.'!V31/10^6</f>
        <v>1.4895140057045213</v>
      </c>
      <c r="H179" s="23">
        <f>+'[8]รายได้-กศผ.'!W31/10^6</f>
        <v>1.4616673842264665</v>
      </c>
      <c r="I179" s="23">
        <f>+'[8]รายได้-กศผ.'!X31/10^6</f>
        <v>1.6653130155837874</v>
      </c>
      <c r="J179" s="23">
        <f>+'[8]รายได้-กศผ.'!Y31/10^6</f>
        <v>1.6827071922939325</v>
      </c>
      <c r="K179" s="23">
        <f>+'[8]รายได้-กศผ.'!Z31/10^6</f>
        <v>1.5809333294535541</v>
      </c>
      <c r="L179" s="23">
        <f>+'[8]รายได้-กศผ.'!AA31/10^6</f>
        <v>1.4312569704872382</v>
      </c>
      <c r="M179" s="23">
        <f>+'[8]รายได้-กศผ.'!AB31/10^6</f>
        <v>1.4518802067866476</v>
      </c>
      <c r="N179" s="23">
        <f>+'[8]รายได้-กศผ.'!AC31/10^6</f>
        <v>1.469018929040371</v>
      </c>
      <c r="O179" s="31">
        <f t="shared" si="18"/>
        <v>17.96048</v>
      </c>
      <c r="Q179" s="15">
        <v>1030</v>
      </c>
      <c r="R179" s="15" t="s">
        <v>18</v>
      </c>
      <c r="S179" s="23">
        <f>+'[8]รายได้ค่าน้ำ-กศผ.'!R31/10^6</f>
        <v>1.2069027419721767</v>
      </c>
      <c r="T179" s="23">
        <f>+'[8]รายได้ค่าน้ำ-กศผ.'!S31/10^6</f>
        <v>1.256326873787426</v>
      </c>
      <c r="U179" s="23">
        <f>+'[8]รายได้ค่าน้ำ-กศผ.'!T31/10^6</f>
        <v>1.256988546348369</v>
      </c>
      <c r="V179" s="23">
        <f>+'[8]รายได้ค่าน้ำ-กศผ.'!U31/10^6</f>
        <v>1.3508118043155084</v>
      </c>
      <c r="W179" s="23">
        <f>+'[8]รายได้ค่าน้ำ-กศผ.'!V31/10^6</f>
        <v>1.3275580057045211</v>
      </c>
      <c r="X179" s="23">
        <f>+'[8]รายได้ค่าน้ำ-กศผ.'!W31/10^6</f>
        <v>1.2753713842264665</v>
      </c>
      <c r="Y179" s="23">
        <f>+'[8]รายได้ค่าน้ำ-กศผ.'!X31/10^6</f>
        <v>1.4992600155837874</v>
      </c>
      <c r="Z179" s="23">
        <f>+'[8]รายได้ค่าน้ำ-กศผ.'!Y31/10^6</f>
        <v>1.5006021922939323</v>
      </c>
      <c r="AA179" s="23">
        <f>+'[8]รายได้ค่าน้ำ-กศผ.'!Z31/10^6</f>
        <v>1.4062873294535543</v>
      </c>
      <c r="AB179" s="23">
        <f>+'[8]รายได้ค่าน้ำ-กศผ.'!AA31/10^6</f>
        <v>1.264047970487238</v>
      </c>
      <c r="AC179" s="23">
        <f>+'[8]รายได้ค่าน้ำ-กศผ.'!AB31/10^6</f>
        <v>1.2777882067866477</v>
      </c>
      <c r="AD179" s="23">
        <f>+'[8]รายได้ค่าน้ำ-กศผ.'!AC31/10^6</f>
        <v>1.295972929040371</v>
      </c>
      <c r="AE179" s="31">
        <f t="shared" si="19"/>
        <v>15.917918</v>
      </c>
      <c r="AG179" s="15">
        <v>1030</v>
      </c>
      <c r="AH179" s="15" t="s">
        <v>18</v>
      </c>
      <c r="AI179" s="23">
        <f>+([8]รายได้ค่าบริการ!AB63+[8]รายได้ค่าบริการอื่น!AB63)/10^6</f>
        <v>0.14291499999999999</v>
      </c>
      <c r="AJ179" s="23">
        <f>+([8]รายได้ค่าบริการ!AC63+[8]รายได้ค่าบริการอื่น!AC63)/10^6</f>
        <v>0.148788</v>
      </c>
      <c r="AK179" s="23">
        <f>+([8]รายได้ค่าบริการ!AD63+[8]รายได้ค่าบริการอื่น!AD63)/10^6</f>
        <v>0.14472099999999999</v>
      </c>
      <c r="AL179" s="23">
        <f>+([8]รายได้ค่าบริการ!AE63+[8]รายได้ค่าบริการอื่น!AE63)/10^6</f>
        <v>0.14407700000000001</v>
      </c>
      <c r="AM179" s="23">
        <f>+([8]รายได้ค่าบริการ!AF63+[8]รายได้ค่าบริการอื่น!AF63)/10^6</f>
        <v>0.14679700000000001</v>
      </c>
      <c r="AN179" s="23">
        <f>+([8]รายได้ค่าบริการ!AG63+[8]รายได้ค่าบริการอื่น!AG63)/10^6</f>
        <v>0.15770200000000001</v>
      </c>
      <c r="AO179" s="23">
        <f>+([8]รายได้ค่าบริการ!AH63+[8]รายได้ค่าบริการอื่น!AH63)/10^6</f>
        <v>0.15008299999999999</v>
      </c>
      <c r="AP179" s="23">
        <f>+([8]รายได้ค่าบริการ!AI63+[8]รายได้ค่าบริการอื่น!AI63)/10^6</f>
        <v>0.162136</v>
      </c>
      <c r="AQ179" s="23">
        <f>+([8]รายได้ค่าบริการ!AJ63+[8]รายได้ค่าบริการอื่น!AJ63)/10^6</f>
        <v>0.15340300000000001</v>
      </c>
      <c r="AR179" s="23">
        <f>+([8]รายได้ค่าบริการ!AK63+[8]รายได้ค่าบริการอื่น!AK63)/10^6</f>
        <v>0.152998</v>
      </c>
      <c r="AS179" s="23">
        <f>+([8]รายได้ค่าบริการ!AL63+[8]รายได้ค่าบริการอื่น!AL63)/10^6</f>
        <v>0.149396</v>
      </c>
      <c r="AT179" s="23">
        <f>+([8]รายได้ค่าบริการ!AM63+[8]รายได้ค่าบริการอื่น!AM63)/10^6</f>
        <v>0.147035</v>
      </c>
      <c r="AU179" s="31">
        <f t="shared" si="20"/>
        <v>1.8000510000000001</v>
      </c>
      <c r="AW179" s="15">
        <v>1030</v>
      </c>
      <c r="AX179" s="15" t="s">
        <v>18</v>
      </c>
      <c r="AY179" s="23">
        <f>+[8]รายได้ค่าติดตั้ง!AB63/10^6</f>
        <v>9.2939999999999995E-2</v>
      </c>
      <c r="AZ179" s="23">
        <f>+[8]รายได้ค่าติดตั้ง!AC63/10^6</f>
        <v>0.172761</v>
      </c>
      <c r="BA179" s="23">
        <f>+[8]รายได้ค่าติดตั้ง!AD63/10^6</f>
        <v>6.6040000000000001E-2</v>
      </c>
      <c r="BB179" s="23">
        <f>+[8]รายได้ค่าติดตั้ง!AE63/10^6</f>
        <v>0.20716699999999999</v>
      </c>
      <c r="BC179" s="23">
        <f>+[8]รายได้ค่าติดตั้ง!AF63/10^6</f>
        <v>8.2903000000000004E-2</v>
      </c>
      <c r="BD179" s="23">
        <f>+[8]รายได้ค่าติดตั้ง!AG63/10^6</f>
        <v>0.2094</v>
      </c>
      <c r="BE179" s="23">
        <f>+[8]รายได้ค่าติดตั้ง!AH63/10^6</f>
        <v>0.10621</v>
      </c>
      <c r="BF179" s="23">
        <f>+[8]รายได้ค่าติดตั้ง!AI63/10^6</f>
        <v>0.131052</v>
      </c>
      <c r="BG179" s="23">
        <f>+[8]รายได้ค่าติดตั้ง!AJ63/10^6</f>
        <v>0.12001199999999999</v>
      </c>
      <c r="BH179" s="23">
        <f>+[8]รายได้ค่าติดตั้ง!AK63/10^6</f>
        <v>7.7253000000000002E-2</v>
      </c>
      <c r="BI179" s="23">
        <f>+[8]รายได้ค่าติดตั้ง!AL63/10^6</f>
        <v>0.166461</v>
      </c>
      <c r="BJ179" s="23">
        <f>+[8]รายได้ค่าติดตั้ง!AM63/10^6</f>
        <v>0.14155300000000001</v>
      </c>
      <c r="BK179" s="31">
        <f t="shared" si="21"/>
        <v>1.573752</v>
      </c>
    </row>
    <row r="180" spans="1:63" x14ac:dyDescent="0.2">
      <c r="A180" s="4">
        <v>10300</v>
      </c>
      <c r="B180" s="4" t="s">
        <v>142</v>
      </c>
      <c r="C180" s="25">
        <f>SUM(C152:C179)</f>
        <v>162.48744892879668</v>
      </c>
      <c r="D180" s="25">
        <f t="shared" ref="D180:N180" si="22">SUM(D152:D179)</f>
        <v>168.90174048803209</v>
      </c>
      <c r="E180" s="25">
        <f t="shared" si="22"/>
        <v>165.77761867207803</v>
      </c>
      <c r="F180" s="25">
        <f t="shared" si="22"/>
        <v>172.40067859539235</v>
      </c>
      <c r="G180" s="25">
        <f t="shared" si="22"/>
        <v>168.6196093334122</v>
      </c>
      <c r="H180" s="25">
        <f t="shared" si="22"/>
        <v>164.5780832680442</v>
      </c>
      <c r="I180" s="25">
        <f t="shared" si="22"/>
        <v>186.39963999162882</v>
      </c>
      <c r="J180" s="25">
        <f t="shared" si="22"/>
        <v>183.89888836953645</v>
      </c>
      <c r="K180" s="25">
        <f t="shared" si="22"/>
        <v>177.98376867128582</v>
      </c>
      <c r="L180" s="25">
        <f t="shared" si="22"/>
        <v>168.38321690165304</v>
      </c>
      <c r="M180" s="25">
        <f t="shared" si="22"/>
        <v>167.41235405268625</v>
      </c>
      <c r="N180" s="25">
        <f t="shared" si="22"/>
        <v>172.80895272745403</v>
      </c>
      <c r="O180" s="25">
        <f>SUM(O152:O179)</f>
        <v>2059.6519999999996</v>
      </c>
      <c r="Q180" s="4">
        <v>10300</v>
      </c>
      <c r="R180" s="4" t="s">
        <v>142</v>
      </c>
      <c r="S180" s="25">
        <f t="shared" ref="S180:AE180" si="23">SUM(S152:S179)</f>
        <v>146.53877592879664</v>
      </c>
      <c r="T180" s="25">
        <f t="shared" si="23"/>
        <v>151.94079448803214</v>
      </c>
      <c r="U180" s="25">
        <f t="shared" si="23"/>
        <v>149.59436867207805</v>
      </c>
      <c r="V180" s="25">
        <f t="shared" si="23"/>
        <v>156.46005559539233</v>
      </c>
      <c r="W180" s="25">
        <f t="shared" si="23"/>
        <v>152.61190333341219</v>
      </c>
      <c r="X180" s="25">
        <f t="shared" si="23"/>
        <v>147.83689526804423</v>
      </c>
      <c r="Y180" s="25">
        <f t="shared" si="23"/>
        <v>170.65063299162881</v>
      </c>
      <c r="Z180" s="25">
        <f t="shared" si="23"/>
        <v>167.97054936953646</v>
      </c>
      <c r="AA180" s="25">
        <f t="shared" si="23"/>
        <v>161.72610067128579</v>
      </c>
      <c r="AB180" s="25">
        <f t="shared" si="23"/>
        <v>152.39648890165313</v>
      </c>
      <c r="AC180" s="25">
        <f t="shared" si="23"/>
        <v>151.19722905268628</v>
      </c>
      <c r="AD180" s="25">
        <f t="shared" si="23"/>
        <v>156.07621272745396</v>
      </c>
      <c r="AE180" s="25">
        <f t="shared" si="23"/>
        <v>1865.0000069999996</v>
      </c>
      <c r="AG180" s="4">
        <v>10300</v>
      </c>
      <c r="AH180" s="4" t="s">
        <v>142</v>
      </c>
      <c r="AI180" s="25">
        <f>SUM(AI152:AI179)</f>
        <v>13.179876000000002</v>
      </c>
      <c r="AJ180" s="25">
        <f t="shared" ref="AJ180:AT180" si="24">SUM(AJ152:AJ179)</f>
        <v>13.316607999999999</v>
      </c>
      <c r="AK180" s="25">
        <f t="shared" si="24"/>
        <v>13.400629999999998</v>
      </c>
      <c r="AL180" s="25">
        <f t="shared" si="24"/>
        <v>13.422992000000001</v>
      </c>
      <c r="AM180" s="25">
        <f t="shared" si="24"/>
        <v>13.274531000000001</v>
      </c>
      <c r="AN180" s="25">
        <f t="shared" si="24"/>
        <v>13.488591000000001</v>
      </c>
      <c r="AO180" s="25">
        <f t="shared" si="24"/>
        <v>13.291046999999999</v>
      </c>
      <c r="AP180" s="25">
        <f t="shared" si="24"/>
        <v>13.654269000000003</v>
      </c>
      <c r="AQ180" s="25">
        <f t="shared" si="24"/>
        <v>13.787075999999999</v>
      </c>
      <c r="AR180" s="25">
        <f t="shared" si="24"/>
        <v>13.774419000000004</v>
      </c>
      <c r="AS180" s="25">
        <f t="shared" si="24"/>
        <v>13.844499000000001</v>
      </c>
      <c r="AT180" s="25">
        <f t="shared" si="24"/>
        <v>13.794454000000002</v>
      </c>
      <c r="AU180" s="25">
        <f>SUM(AU152:AU179)</f>
        <v>162.22899199999998</v>
      </c>
      <c r="AW180" s="4">
        <v>10300</v>
      </c>
      <c r="AX180" s="4" t="s">
        <v>142</v>
      </c>
      <c r="AY180" s="25">
        <f>SUM(AY152:AY179)</f>
        <v>18.708448000000001</v>
      </c>
      <c r="AZ180" s="25">
        <f t="shared" ref="AZ180:BJ180" si="25">SUM(AZ152:AZ179)</f>
        <v>18.912667000000003</v>
      </c>
      <c r="BA180" s="25">
        <f t="shared" si="25"/>
        <v>14.267868999999999</v>
      </c>
      <c r="BB180" s="25">
        <f t="shared" si="25"/>
        <v>15.637597000000003</v>
      </c>
      <c r="BC180" s="25">
        <f t="shared" si="25"/>
        <v>15.073596000000002</v>
      </c>
      <c r="BD180" s="25">
        <f t="shared" si="25"/>
        <v>18.520153999999998</v>
      </c>
      <c r="BE180" s="25">
        <f t="shared" si="25"/>
        <v>14.187843000000001</v>
      </c>
      <c r="BF180" s="25">
        <f t="shared" si="25"/>
        <v>15.929024000000002</v>
      </c>
      <c r="BG180" s="25">
        <f t="shared" si="25"/>
        <v>18.976807999999998</v>
      </c>
      <c r="BH180" s="25">
        <f t="shared" si="25"/>
        <v>16.988640000000004</v>
      </c>
      <c r="BI180" s="25">
        <f t="shared" si="25"/>
        <v>18.860673000000006</v>
      </c>
      <c r="BJ180" s="25">
        <f t="shared" si="25"/>
        <v>21.867687999999994</v>
      </c>
      <c r="BK180" s="25">
        <f>SUM(BK152:BK179)</f>
        <v>207.93100700000008</v>
      </c>
    </row>
    <row r="181" spans="1:63" x14ac:dyDescent="0.2">
      <c r="A181" s="32"/>
      <c r="B181" s="32"/>
      <c r="C181"/>
      <c r="D181"/>
      <c r="E181"/>
      <c r="F181"/>
      <c r="G181"/>
      <c r="H181"/>
      <c r="I181"/>
      <c r="J181"/>
      <c r="K181"/>
      <c r="L181"/>
      <c r="M181"/>
      <c r="N181"/>
      <c r="O181" s="316"/>
    </row>
    <row r="182" spans="1:63" x14ac:dyDescent="0.2">
      <c r="A182" s="3" t="s">
        <v>52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55</v>
      </c>
    </row>
    <row r="183" spans="1:63" x14ac:dyDescent="0.2">
      <c r="A183" s="34"/>
      <c r="B183" s="34" t="s">
        <v>46</v>
      </c>
      <c r="C183" s="35">
        <f>+'[8]ค่าใช้จ่าย-กศผ.'!R4/10^6</f>
        <v>7.568573363353301</v>
      </c>
      <c r="D183" s="35">
        <f>+'[8]ค่าใช้จ่าย-กศผ.'!S4/10^6</f>
        <v>8.1580500495497059</v>
      </c>
      <c r="E183" s="35">
        <f>+'[8]ค่าใช้จ่าย-กศผ.'!T4/10^6</f>
        <v>9.3292163272618183</v>
      </c>
      <c r="F183" s="35">
        <f>+'[8]ค่าใช้จ่าย-กศผ.'!U4/10^6</f>
        <v>7.7391327761225739</v>
      </c>
      <c r="G183" s="35">
        <f>+'[8]ค่าใช้จ่าย-กศผ.'!V4/10^6</f>
        <v>8.4816700347248588</v>
      </c>
      <c r="H183" s="35">
        <f>+'[8]ค่าใช้จ่าย-กศผ.'!W4/10^6</f>
        <v>9.1252433382468432</v>
      </c>
      <c r="I183" s="35">
        <f>+'[8]ค่าใช้จ่าย-กศผ.'!X4/10^6</f>
        <v>8.3180715501360005</v>
      </c>
      <c r="J183" s="35">
        <f>+'[8]ค่าใช้จ่าย-กศผ.'!Y4/10^6</f>
        <v>9.1820004941724367</v>
      </c>
      <c r="K183" s="35">
        <f>+'[8]ค่าใช้จ่าย-กศผ.'!Z4/10^6</f>
        <v>8.8380043227701393</v>
      </c>
      <c r="L183" s="35">
        <f>+'[8]ค่าใช้จ่าย-กศผ.'!AA4/10^6</f>
        <v>8.4566108845536547</v>
      </c>
      <c r="M183" s="35">
        <f>+'[8]ค่าใช้จ่าย-กศผ.'!AB4/10^6</f>
        <v>9.4138259190885396</v>
      </c>
      <c r="N183" s="35">
        <f>+'[8]ค่าใช้จ่าย-กศผ.'!AC4/10^6</f>
        <v>10.654178940020135</v>
      </c>
      <c r="O183" s="36">
        <f>SUM(C183:N183)</f>
        <v>105.26457800000001</v>
      </c>
    </row>
    <row r="184" spans="1:63" x14ac:dyDescent="0.2">
      <c r="A184" s="7">
        <v>1004</v>
      </c>
      <c r="B184" s="10" t="s">
        <v>94</v>
      </c>
      <c r="C184" s="19">
        <f>+'[8]ค่าใช้จ่าย-กศผ.'!R5/10^6</f>
        <v>12.801281605516614</v>
      </c>
      <c r="D184" s="19">
        <f>+'[8]ค่าใช้จ่าย-กศผ.'!S5/10^6</f>
        <v>13.379559179375073</v>
      </c>
      <c r="E184" s="19">
        <f>+'[8]ค่าใช้จ่าย-กศผ.'!T5/10^6</f>
        <v>14.348778642989574</v>
      </c>
      <c r="F184" s="19">
        <f>+'[8]ค่าใช้จ่าย-กศผ.'!U5/10^6</f>
        <v>12.530443007895416</v>
      </c>
      <c r="G184" s="19">
        <f>+'[8]ค่าใช้จ่าย-กศผ.'!V5/10^6</f>
        <v>13.442083352078699</v>
      </c>
      <c r="H184" s="19">
        <f>+'[8]ค่าใช้จ่าย-กศผ.'!W5/10^6</f>
        <v>15.110362033122556</v>
      </c>
      <c r="I184" s="19">
        <f>+'[8]ค่าใช้จ่าย-กศผ.'!X5/10^6</f>
        <v>14.03060700124054</v>
      </c>
      <c r="J184" s="19">
        <f>+'[8]ค่าใช้จ่าย-กศผ.'!Y5/10^6</f>
        <v>13.566840063096652</v>
      </c>
      <c r="K184" s="19">
        <f>+'[8]ค่าใช้จ่าย-กศผ.'!Z5/10^6</f>
        <v>15.331353075303955</v>
      </c>
      <c r="L184" s="19">
        <f>+'[8]ค่าใช้จ่าย-กศผ.'!AA5/10^6</f>
        <v>14.324951394254763</v>
      </c>
      <c r="M184" s="19">
        <f>+'[8]ค่าใช้จ่าย-กศผ.'!AB5/10^6</f>
        <v>15.633170632734604</v>
      </c>
      <c r="N184" s="19">
        <f>+'[8]ค่าใช้จ่าย-กศผ.'!AC5/10^6</f>
        <v>15.076572012391592</v>
      </c>
      <c r="O184" s="29">
        <f>SUM(C184:N184)</f>
        <v>169.57600200000002</v>
      </c>
    </row>
    <row r="185" spans="1:63" x14ac:dyDescent="0.2">
      <c r="A185" s="10">
        <v>1005</v>
      </c>
      <c r="B185" s="10" t="s">
        <v>13</v>
      </c>
      <c r="C185" s="21">
        <f>+'[8]ค่าใช้จ่าย-กศผ.'!R6/10^6</f>
        <v>0.70971702815308169</v>
      </c>
      <c r="D185" s="21">
        <f>+'[8]ค่าใช้จ่าย-กศผ.'!S6/10^6</f>
        <v>0.62576528471372872</v>
      </c>
      <c r="E185" s="21">
        <f>+'[8]ค่าใช้จ่าย-กศผ.'!T6/10^6</f>
        <v>0.68757687114278387</v>
      </c>
      <c r="F185" s="21">
        <f>+'[8]ค่าใช้จ่าย-กศผ.'!U6/10^6</f>
        <v>0.58951824880431636</v>
      </c>
      <c r="G185" s="21">
        <f>+'[8]ค่าใช้จ่าย-กศผ.'!V6/10^6</f>
        <v>0.64102885332783421</v>
      </c>
      <c r="H185" s="21">
        <f>+'[8]ค่าใช้จ่าย-กศผ.'!W6/10^6</f>
        <v>0.67206754338655716</v>
      </c>
      <c r="I185" s="21">
        <f>+'[8]ค่าใช้จ่าย-กศผ.'!X6/10^6</f>
        <v>0.63596442349188942</v>
      </c>
      <c r="J185" s="21">
        <f>+'[8]ค่าใช้จ่าย-กศผ.'!Y6/10^6</f>
        <v>0.68336943611870427</v>
      </c>
      <c r="K185" s="21">
        <f>+'[8]ค่าใช้จ่าย-กศผ.'!Z6/10^6</f>
        <v>0.69907153642202013</v>
      </c>
      <c r="L185" s="21">
        <f>+'[8]ค่าใช้จ่าย-กศผ.'!AA6/10^6</f>
        <v>0.66871256486822606</v>
      </c>
      <c r="M185" s="21">
        <f>+'[8]ค่าใช้จ่าย-กศผ.'!AB6/10^6</f>
        <v>0.74675947195109316</v>
      </c>
      <c r="N185" s="21">
        <f>+'[8]ค่าใช้จ่าย-กศผ.'!AC6/10^6</f>
        <v>0.81099873761976615</v>
      </c>
      <c r="O185" s="29">
        <f t="shared" ref="O185:O210" si="26">SUM(C185:N185)</f>
        <v>8.1705500000000022</v>
      </c>
    </row>
    <row r="186" spans="1:63" x14ac:dyDescent="0.2">
      <c r="A186" s="10">
        <v>1006</v>
      </c>
      <c r="B186" s="10" t="s">
        <v>14</v>
      </c>
      <c r="C186" s="21">
        <f>+'[8]ค่าใช้จ่าย-กศผ.'!R7/10^6</f>
        <v>1.4059022107642514</v>
      </c>
      <c r="D186" s="21">
        <f>+'[8]ค่าใช้จ่าย-กศผ.'!S7/10^6</f>
        <v>1.4548544601534212</v>
      </c>
      <c r="E186" s="21">
        <f>+'[8]ค่าใช้จ่าย-กศผ.'!T7/10^6</f>
        <v>1.5706912669272948</v>
      </c>
      <c r="F186" s="21">
        <f>+'[8]ค่าใช้จ่าย-กศผ.'!U7/10^6</f>
        <v>1.383326370965027</v>
      </c>
      <c r="G186" s="21">
        <f>+'[8]ค่าใช้จ่าย-กศผ.'!V7/10^6</f>
        <v>1.4768287156267064</v>
      </c>
      <c r="H186" s="21">
        <f>+'[8]ค่าใช้จ่าย-กศผ.'!W7/10^6</f>
        <v>1.5659466217715532</v>
      </c>
      <c r="I186" s="21">
        <f>+'[8]ค่าใช้จ่าย-กศผ.'!X7/10^6</f>
        <v>1.4811766355143372</v>
      </c>
      <c r="J186" s="21">
        <f>+'[8]ค่าใช้จ่าย-กศผ.'!Y7/10^6</f>
        <v>1.538594010135852</v>
      </c>
      <c r="K186" s="21">
        <f>+'[8]ค่าใช้จ่าย-กศผ.'!Z7/10^6</f>
        <v>1.6185289432596652</v>
      </c>
      <c r="L186" s="21">
        <f>+'[8]ค่าใช้จ่าย-กศผ.'!AA7/10^6</f>
        <v>1.6682387192988746</v>
      </c>
      <c r="M186" s="21">
        <f>+'[8]ค่าใช้จ่าย-กศผ.'!AB7/10^6</f>
        <v>1.8800346943304227</v>
      </c>
      <c r="N186" s="21">
        <f>+'[8]ค่าใช้จ่าย-กศผ.'!AC7/10^6</f>
        <v>1.5876773512525943</v>
      </c>
      <c r="O186" s="29">
        <f t="shared" si="26"/>
        <v>18.631799999999998</v>
      </c>
    </row>
    <row r="187" spans="1:63" x14ac:dyDescent="0.2">
      <c r="A187" s="10">
        <v>1007</v>
      </c>
      <c r="B187" s="10" t="s">
        <v>15</v>
      </c>
      <c r="C187" s="21">
        <f>+'[8]ค่าใช้จ่าย-กศผ.'!R8/10^6</f>
        <v>2.4467909215129136</v>
      </c>
      <c r="D187" s="21">
        <f>+'[8]ค่าใช้จ่าย-กศผ.'!S8/10^6</f>
        <v>2.2693597019992944</v>
      </c>
      <c r="E187" s="21">
        <f>+'[8]ค่าใช้จ่าย-กศผ.'!T8/10^6</f>
        <v>2.4718474345985375</v>
      </c>
      <c r="F187" s="21">
        <f>+'[8]ค่าใช้จ่าย-กศผ.'!U8/10^6</f>
        <v>2.4217312265233986</v>
      </c>
      <c r="G187" s="21">
        <f>+'[8]ค่าใช้จ่าย-กศผ.'!V8/10^6</f>
        <v>2.3059339851967122</v>
      </c>
      <c r="H187" s="21">
        <f>+'[8]ค่าใช้จ่าย-กศผ.'!W8/10^6</f>
        <v>2.4106294364424059</v>
      </c>
      <c r="I187" s="21">
        <f>+'[8]ค่าใช้จ่าย-กศผ.'!X8/10^6</f>
        <v>2.3196597515954203</v>
      </c>
      <c r="J187" s="21">
        <f>+'[8]ค่าใช้จ่าย-กศผ.'!Y8/10^6</f>
        <v>2.352346780560576</v>
      </c>
      <c r="K187" s="21">
        <f>+'[8]ค่าใช้จ่าย-กศผ.'!Z8/10^6</f>
        <v>2.4613745866969317</v>
      </c>
      <c r="L187" s="21">
        <f>+'[8]ค่าใช้จ่าย-กศผ.'!AA8/10^6</f>
        <v>2.402704842732974</v>
      </c>
      <c r="M187" s="21">
        <f>+'[8]ค่าใช้จ่าย-กศผ.'!AB8/10^6</f>
        <v>2.6433077297904775</v>
      </c>
      <c r="N187" s="21">
        <f>+'[8]ค่าใช้จ่าย-กศผ.'!AC8/10^6</f>
        <v>2.8617936023503527</v>
      </c>
      <c r="O187" s="29">
        <f t="shared" si="26"/>
        <v>29.367479999999993</v>
      </c>
    </row>
    <row r="188" spans="1:63" x14ac:dyDescent="0.2">
      <c r="A188" s="10">
        <v>1008</v>
      </c>
      <c r="B188" s="10" t="s">
        <v>16</v>
      </c>
      <c r="C188" s="21">
        <f>+'[8]ค่าใช้จ่าย-กศผ.'!R9/10^6</f>
        <v>1.0313456212917631</v>
      </c>
      <c r="D188" s="21">
        <f>+'[8]ค่าใช้จ่าย-กศผ.'!S9/10^6</f>
        <v>1.0755202029853892</v>
      </c>
      <c r="E188" s="21">
        <f>+'[8]ค่าใช้จ่าย-กศผ.'!T9/10^6</f>
        <v>1.088518370949173</v>
      </c>
      <c r="F188" s="21">
        <f>+'[8]ค่าใช้จ่าย-กศผ.'!U9/10^6</f>
        <v>1.0335413912122329</v>
      </c>
      <c r="G188" s="21">
        <f>+'[8]ค่าใช้จ่าย-กศผ.'!V9/10^6</f>
        <v>1.0878504286201538</v>
      </c>
      <c r="H188" s="21">
        <f>+'[8]ค่าใช้จ่าย-กศผ.'!W9/10^6</f>
        <v>1.1415471165845537</v>
      </c>
      <c r="I188" s="21">
        <f>+'[8]ค่าใช้จ่าย-กศผ.'!X9/10^6</f>
        <v>1.0755351016402122</v>
      </c>
      <c r="J188" s="21">
        <f>+'[8]ค่าใช้จ่าย-กศผ.'!Y9/10^6</f>
        <v>1.0952516510527961</v>
      </c>
      <c r="K188" s="21">
        <f>+'[8]ค่าใช้จ่าย-กศผ.'!Z9/10^6</f>
        <v>1.1363735692190207</v>
      </c>
      <c r="L188" s="21">
        <f>+'[8]ค่าใช้จ่าย-กศผ.'!AA9/10^6</f>
        <v>1.0980960490621463</v>
      </c>
      <c r="M188" s="21">
        <f>+'[8]ค่าใช้จ่าย-กศผ.'!AB9/10^6</f>
        <v>1.1348261152451808</v>
      </c>
      <c r="N188" s="21">
        <f>+'[8]ค่าใช้จ่าย-กศผ.'!AC9/10^6</f>
        <v>1.2035443821373772</v>
      </c>
      <c r="O188" s="29">
        <f t="shared" si="26"/>
        <v>13.20195</v>
      </c>
    </row>
    <row r="189" spans="1:63" x14ac:dyDescent="0.2">
      <c r="A189" s="10">
        <v>1009</v>
      </c>
      <c r="B189" s="10" t="s">
        <v>17</v>
      </c>
      <c r="C189" s="21">
        <f>+'[8]ค่าใช้จ่าย-กศผ.'!R10/10^6</f>
        <v>0.8984417880434068</v>
      </c>
      <c r="D189" s="21">
        <f>+'[8]ค่าใช้จ่าย-กศผ.'!S10/10^6</f>
        <v>0.88550830139637016</v>
      </c>
      <c r="E189" s="21">
        <f>+'[8]ค่าใช้จ่าย-กศผ.'!T10/10^6</f>
        <v>0.92923420725697992</v>
      </c>
      <c r="F189" s="21">
        <f>+'[8]ค่าใช้จ่าย-กศผ.'!U10/10^6</f>
        <v>0.87933159307529163</v>
      </c>
      <c r="G189" s="21">
        <f>+'[8]ค่าใช้จ่าย-กศผ.'!V10/10^6</f>
        <v>0.9187982186592526</v>
      </c>
      <c r="H189" s="21">
        <f>+'[8]ค่าใช้จ่าย-กศผ.'!W10/10^6</f>
        <v>0.91147363290282424</v>
      </c>
      <c r="I189" s="21">
        <f>+'[8]ค่าใช้จ่าย-กศผ.'!X10/10^6</f>
        <v>0.98939303515679211</v>
      </c>
      <c r="J189" s="21">
        <f>+'[8]ค่าใช้จ่าย-กศผ.'!Y10/10^6</f>
        <v>0.98945743299372246</v>
      </c>
      <c r="K189" s="21">
        <f>+'[8]ค่าใช้จ่าย-กศผ.'!Z10/10^6</f>
        <v>1.163823338684072</v>
      </c>
      <c r="L189" s="21">
        <f>+'[8]ค่าใช้จ่าย-กศผ.'!AA10/10^6</f>
        <v>0.87793376263951584</v>
      </c>
      <c r="M189" s="21">
        <f>+'[8]ค่าใช้จ่าย-กศผ.'!AB10/10^6</f>
        <v>0.86080496204410262</v>
      </c>
      <c r="N189" s="21">
        <f>+'[8]ค่าใช้จ่าย-กศผ.'!AC10/10^6</f>
        <v>1.0242697271476688</v>
      </c>
      <c r="O189" s="29">
        <f t="shared" si="26"/>
        <v>11.328469999999999</v>
      </c>
    </row>
    <row r="190" spans="1:63" x14ac:dyDescent="0.2">
      <c r="A190" s="10">
        <v>1010</v>
      </c>
      <c r="B190" s="10" t="s">
        <v>19</v>
      </c>
      <c r="C190" s="21">
        <f>+'[8]ค่าใช้จ่าย-กศผ.'!R11/10^6</f>
        <v>1.0312449875441008</v>
      </c>
      <c r="D190" s="21">
        <f>+'[8]ค่าใช้จ่าย-กศผ.'!S11/10^6</f>
        <v>0.99778583788751185</v>
      </c>
      <c r="E190" s="21">
        <f>+'[8]ค่าใช้จ่าย-กศผ.'!T11/10^6</f>
        <v>1.0620077667087231</v>
      </c>
      <c r="F190" s="21">
        <f>+'[8]ค่าใช้จ่าย-กศผ.'!U11/10^6</f>
        <v>0.94227034713847524</v>
      </c>
      <c r="G190" s="21">
        <f>+'[8]ค่าใช้จ่าย-กศผ.'!V11/10^6</f>
        <v>0.9366018311507468</v>
      </c>
      <c r="H190" s="21">
        <f>+'[8]ค่าใช้จ่าย-กศผ.'!W11/10^6</f>
        <v>1.0125967155825013</v>
      </c>
      <c r="I190" s="21">
        <f>+'[8]ค่าใช้จ่าย-กศผ.'!X11/10^6</f>
        <v>1.0514638080148395</v>
      </c>
      <c r="J190" s="21">
        <f>+'[8]ค่าใช้จ่าย-กศผ.'!Y11/10^6</f>
        <v>1.0255685991474806</v>
      </c>
      <c r="K190" s="21">
        <f>+'[8]ค่าใช้จ่าย-กศผ.'!Z11/10^6</f>
        <v>1.054300816361847</v>
      </c>
      <c r="L190" s="21">
        <f>+'[8]ค่าใช้จ่าย-กศผ.'!AA11/10^6</f>
        <v>1.0607099845459913</v>
      </c>
      <c r="M190" s="21">
        <f>+'[8]ค่าใช้จ่าย-กศผ.'!AB11/10^6</f>
        <v>1.3198766946936027</v>
      </c>
      <c r="N190" s="21">
        <f>+'[8]ค่าใช้จ่าย-กศผ.'!AC11/10^6</f>
        <v>1.5204626112241793</v>
      </c>
      <c r="O190" s="29">
        <f t="shared" si="26"/>
        <v>13.014889999999998</v>
      </c>
    </row>
    <row r="191" spans="1:63" x14ac:dyDescent="0.2">
      <c r="A191" s="10">
        <v>1011</v>
      </c>
      <c r="B191" s="10" t="s">
        <v>20</v>
      </c>
      <c r="C191" s="21">
        <f>+'[8]ค่าใช้จ่าย-กศผ.'!R12/10^6</f>
        <v>0.86917705429754732</v>
      </c>
      <c r="D191" s="21">
        <f>+'[8]ค่าใช้จ่าย-กศผ.'!S12/10^6</f>
        <v>0.84164356513396477</v>
      </c>
      <c r="E191" s="21">
        <f>+'[8]ค่าใช้จ่าย-กศผ.'!T12/10^6</f>
        <v>0.92945212756023243</v>
      </c>
      <c r="F191" s="21">
        <f>+'[8]ค่าใช้จ่าย-กศผ.'!U12/10^6</f>
        <v>0.8117754557691661</v>
      </c>
      <c r="G191" s="21">
        <f>+'[8]ค่าใช้จ่าย-กศผ.'!V12/10^6</f>
        <v>0.80918004416004563</v>
      </c>
      <c r="H191" s="21">
        <f>+'[8]ค่าใช้จ่าย-กศผ.'!W12/10^6</f>
        <v>0.87220187421497153</v>
      </c>
      <c r="I191" s="21">
        <f>+'[8]ค่าใช้จ่าย-กศผ.'!X12/10^6</f>
        <v>0.86982746120626542</v>
      </c>
      <c r="J191" s="21">
        <f>+'[8]ค่าใช้จ่าย-กศผ.'!Y12/10^6</f>
        <v>0.92586176452953595</v>
      </c>
      <c r="K191" s="21">
        <f>+'[8]ค่าใช้จ่าย-กศผ.'!Z12/10^6</f>
        <v>0.92161468894092935</v>
      </c>
      <c r="L191" s="21">
        <f>+'[8]ค่าใช้จ่าย-กศผ.'!AA12/10^6</f>
        <v>0.88226065220779759</v>
      </c>
      <c r="M191" s="21">
        <f>+'[8]ค่าใช้จ่าย-กศผ.'!AB12/10^6</f>
        <v>0.89295930315427019</v>
      </c>
      <c r="N191" s="21">
        <f>+'[8]ค่าใช้จ่าย-กศผ.'!AC12/10^6</f>
        <v>1.222946008825273</v>
      </c>
      <c r="O191" s="29">
        <f t="shared" si="26"/>
        <v>10.8489</v>
      </c>
    </row>
    <row r="192" spans="1:63" x14ac:dyDescent="0.2">
      <c r="A192" s="10">
        <v>1012</v>
      </c>
      <c r="B192" s="10" t="s">
        <v>21</v>
      </c>
      <c r="C192" s="21">
        <f>+'[8]ค่าใช้จ่าย-กศผ.'!R13/10^6</f>
        <v>2.0978156538753008</v>
      </c>
      <c r="D192" s="21">
        <f>+'[8]ค่าใช้จ่าย-กศผ.'!S13/10^6</f>
        <v>2.2071548632251017</v>
      </c>
      <c r="E192" s="21">
        <f>+'[8]ค่าใช้จ่าย-กศผ.'!T13/10^6</f>
        <v>2.226175110651234</v>
      </c>
      <c r="F192" s="21">
        <f>+'[8]ค่าใช้จ่าย-กศผ.'!U13/10^6</f>
        <v>2.0078381915442534</v>
      </c>
      <c r="G192" s="21">
        <f>+'[8]ค่าใช้จ่าย-กศผ.'!V13/10^6</f>
        <v>2.2672892593822036</v>
      </c>
      <c r="H192" s="21">
        <f>+'[8]ค่าใช้จ่าย-กศผ.'!W13/10^6</f>
        <v>2.3121788090461619</v>
      </c>
      <c r="I192" s="21">
        <f>+'[8]ค่าใช้จ่าย-กศผ.'!X13/10^6</f>
        <v>2.2577832917778484</v>
      </c>
      <c r="J192" s="21">
        <f>+'[8]ค่าใช้จ่าย-กศผ.'!Y13/10^6</f>
        <v>2.9444269271350985</v>
      </c>
      <c r="K192" s="21">
        <f>+'[8]ค่าใช้จ่าย-กศผ.'!Z13/10^6</f>
        <v>2.1433219892513202</v>
      </c>
      <c r="L192" s="21">
        <f>+'[8]ค่าใช้จ่าย-กศผ.'!AA13/10^6</f>
        <v>2.260584019288987</v>
      </c>
      <c r="M192" s="21">
        <f>+'[8]ค่าใช้จ่าย-กศผ.'!AB13/10^6</f>
        <v>2.3857660821509099</v>
      </c>
      <c r="N192" s="21">
        <f>+'[8]ค่าใช้จ่าย-กศผ.'!AC13/10^6</f>
        <v>2.8089858026715833</v>
      </c>
      <c r="O192" s="29">
        <f t="shared" si="26"/>
        <v>27.919319999999999</v>
      </c>
    </row>
    <row r="193" spans="1:15" x14ac:dyDescent="0.2">
      <c r="A193" s="10">
        <v>1013</v>
      </c>
      <c r="B193" s="10" t="s">
        <v>22</v>
      </c>
      <c r="C193" s="21">
        <f>+'[8]ค่าใช้จ่าย-กศผ.'!R14/10^6</f>
        <v>0.38042431535117788</v>
      </c>
      <c r="D193" s="21">
        <f>+'[8]ค่าใช้จ่าย-กศผ.'!S14/10^6</f>
        <v>0.44249959426111302</v>
      </c>
      <c r="E193" s="21">
        <f>+'[8]ค่าใช้จ่าย-กศผ.'!T14/10^6</f>
        <v>0.46107653293293321</v>
      </c>
      <c r="F193" s="21">
        <f>+'[8]ค่าใช้จ่าย-กศผ.'!U14/10^6</f>
        <v>0.38545563147888823</v>
      </c>
      <c r="G193" s="21">
        <f>+'[8]ค่าใช้จ่าย-กศผ.'!V14/10^6</f>
        <v>0.40634069240365117</v>
      </c>
      <c r="H193" s="21">
        <f>+'[8]ค่าใช้จ่าย-กศผ.'!W14/10^6</f>
        <v>0.46415852381942502</v>
      </c>
      <c r="I193" s="21">
        <f>+'[8]ค่าใช้จ่าย-กศผ.'!X14/10^6</f>
        <v>0.47312231369611507</v>
      </c>
      <c r="J193" s="21">
        <f>+'[8]ค่าใช้จ่าย-กศผ.'!Y14/10^6</f>
        <v>0.43382145795800631</v>
      </c>
      <c r="K193" s="21">
        <f>+'[8]ค่าใช้จ่าย-กศผ.'!Z14/10^6</f>
        <v>0.43316984106364131</v>
      </c>
      <c r="L193" s="21">
        <f>+'[8]ค่าใช้จ่าย-กศผ.'!AA14/10^6</f>
        <v>0.43234081432309518</v>
      </c>
      <c r="M193" s="21">
        <f>+'[8]ค่าใช้จ่าย-กศผ.'!AB14/10^6</f>
        <v>0.42840776270349967</v>
      </c>
      <c r="N193" s="21">
        <f>+'[8]ค่าใช้จ่าย-กศผ.'!AC14/10^6</f>
        <v>0.47714252000845353</v>
      </c>
      <c r="O193" s="29">
        <f t="shared" si="26"/>
        <v>5.2179599999999997</v>
      </c>
    </row>
    <row r="194" spans="1:15" x14ac:dyDescent="0.2">
      <c r="A194" s="10">
        <v>1014</v>
      </c>
      <c r="B194" s="10" t="s">
        <v>23</v>
      </c>
      <c r="C194" s="21">
        <f>+'[8]ค่าใช้จ่าย-กศผ.'!R15/10^6</f>
        <v>4.2950890394719314</v>
      </c>
      <c r="D194" s="21">
        <f>+'[8]ค่าใช้จ่าย-กศผ.'!S15/10^6</f>
        <v>4.9827579503510018</v>
      </c>
      <c r="E194" s="21">
        <f>+'[8]ค่าใช้จ่าย-กศผ.'!T15/10^6</f>
        <v>4.3683744893635605</v>
      </c>
      <c r="F194" s="21">
        <f>+'[8]ค่าใช้จ่าย-กศผ.'!U15/10^6</f>
        <v>3.9152713711025262</v>
      </c>
      <c r="G194" s="21">
        <f>+'[8]ค่าใช้จ่าย-กศผ.'!V15/10^6</f>
        <v>3.7666323753030535</v>
      </c>
      <c r="H194" s="21">
        <f>+'[8]ค่าใช้จ่าย-กศผ.'!W15/10^6</f>
        <v>5.0186280453585379</v>
      </c>
      <c r="I194" s="21">
        <f>+'[8]ค่าใช้จ่าย-กศผ.'!X15/10^6</f>
        <v>4.3351194019299664</v>
      </c>
      <c r="J194" s="21">
        <f>+'[8]ค่าใช้จ่าย-กศผ.'!Y15/10^6</f>
        <v>4.1866171900340801</v>
      </c>
      <c r="K194" s="21">
        <f>+'[8]ค่าใช้จ่าย-กศผ.'!Z15/10^6</f>
        <v>4.6491027942563345</v>
      </c>
      <c r="L194" s="21">
        <f>+'[8]ค่าใช้จ่าย-กศผ.'!AA15/10^6</f>
        <v>4.3365387526513803</v>
      </c>
      <c r="M194" s="21">
        <f>+'[8]ค่าใช้จ่าย-กศผ.'!AB15/10^6</f>
        <v>4.4521323460122639</v>
      </c>
      <c r="N194" s="21">
        <f>+'[8]ค่าใช้จ่าย-กศผ.'!AC15/10^6</f>
        <v>5.0982262441653576</v>
      </c>
      <c r="O194" s="29">
        <f t="shared" si="26"/>
        <v>53.404489999999996</v>
      </c>
    </row>
    <row r="195" spans="1:15" x14ac:dyDescent="0.2">
      <c r="A195" s="10">
        <v>1015</v>
      </c>
      <c r="B195" s="10" t="s">
        <v>24</v>
      </c>
      <c r="C195" s="21">
        <f>+'[8]ค่าใช้จ่าย-กศผ.'!R16/10^6</f>
        <v>1.1421938132374496</v>
      </c>
      <c r="D195" s="21">
        <f>+'[8]ค่าใช้จ่าย-กศผ.'!S16/10^6</f>
        <v>1.3037672057782921</v>
      </c>
      <c r="E195" s="21">
        <f>+'[8]ค่าใช้จ่าย-กศผ.'!T16/10^6</f>
        <v>1.1819448232929786</v>
      </c>
      <c r="F195" s="21">
        <f>+'[8]ค่าใช้จ่าย-กศผ.'!U16/10^6</f>
        <v>0.96386045999511816</v>
      </c>
      <c r="G195" s="21">
        <f>+'[8]ค่าใช้จ่าย-กศผ.'!V16/10^6</f>
        <v>1.0417941000308375</v>
      </c>
      <c r="H195" s="21">
        <f>+'[8]ค่าใช้จ่าย-กศผ.'!W16/10^6</f>
        <v>1.3246835965807247</v>
      </c>
      <c r="I195" s="21">
        <f>+'[8]ค่าใช้จ่าย-กศผ.'!X16/10^6</f>
        <v>0.9539414308482782</v>
      </c>
      <c r="J195" s="21">
        <f>+'[8]ค่าใช้จ่าย-กศผ.'!Y16/10^6</f>
        <v>1.1533928603683732</v>
      </c>
      <c r="K195" s="21">
        <f>+'[8]ค่าใช้จ่าย-กศผ.'!Z16/10^6</f>
        <v>1.235286373641344</v>
      </c>
      <c r="L195" s="21">
        <f>+'[8]ค่าใช้จ่าย-กศผ.'!AA16/10^6</f>
        <v>1.1137610948101513</v>
      </c>
      <c r="M195" s="21">
        <f>+'[8]ค่าใช้จ่าย-กศผ.'!AB16/10^6</f>
        <v>1.1557376896649454</v>
      </c>
      <c r="N195" s="21">
        <f>+'[8]ค่าใช้จ่าย-กศผ.'!AC16/10^6</f>
        <v>1.6588665517515062</v>
      </c>
      <c r="O195" s="29">
        <f t="shared" si="26"/>
        <v>14.229229999999999</v>
      </c>
    </row>
    <row r="196" spans="1:15" x14ac:dyDescent="0.2">
      <c r="A196" s="10">
        <v>1016</v>
      </c>
      <c r="B196" s="10" t="s">
        <v>25</v>
      </c>
      <c r="C196" s="21">
        <f>+'[8]ค่าใช้จ่าย-กศผ.'!R17/10^6</f>
        <v>1.0712818031251758</v>
      </c>
      <c r="D196" s="21">
        <f>+'[8]ค่าใช้จ่าย-กศผ.'!S17/10^6</f>
        <v>1.3659312477753793</v>
      </c>
      <c r="E196" s="21">
        <f>+'[8]ค่าใช้จ่าย-กศผ.'!T17/10^6</f>
        <v>1.1975961434271676</v>
      </c>
      <c r="F196" s="21">
        <f>+'[8]ค่าใช้จ่าย-กศผ.'!U17/10^6</f>
        <v>1.1928110443369053</v>
      </c>
      <c r="G196" s="21">
        <f>+'[8]ค่าใช้จ่าย-กศผ.'!V17/10^6</f>
        <v>1.085943656798027</v>
      </c>
      <c r="H196" s="21">
        <f>+'[8]ค่าใช้จ่าย-กศผ.'!W17/10^6</f>
        <v>1.1781482475684886</v>
      </c>
      <c r="I196" s="21">
        <f>+'[8]ค่าใช้จ่าย-กศผ.'!X17/10^6</f>
        <v>1.1564309315135133</v>
      </c>
      <c r="J196" s="21">
        <f>+'[8]ค่าใช้จ่าย-กศผ.'!Y17/10^6</f>
        <v>1.2144062479752755</v>
      </c>
      <c r="K196" s="21">
        <f>+'[8]ค่าใช้จ่าย-กศผ.'!Z17/10^6</f>
        <v>1.4716591979915383</v>
      </c>
      <c r="L196" s="21">
        <f>+'[8]ค่าใช้จ่าย-กศผ.'!AA17/10^6</f>
        <v>1.2747406961795051</v>
      </c>
      <c r="M196" s="21">
        <f>+'[8]ค่าใช้จ่าย-กศผ.'!AB17/10^6</f>
        <v>1.150158698252042</v>
      </c>
      <c r="N196" s="21">
        <f>+'[8]ค่าใช้จ่าย-กศผ.'!AC17/10^6</f>
        <v>1.3575220850569825</v>
      </c>
      <c r="O196" s="29">
        <f t="shared" si="26"/>
        <v>14.716630000000002</v>
      </c>
    </row>
    <row r="197" spans="1:15" x14ac:dyDescent="0.2">
      <c r="A197" s="10">
        <v>1017</v>
      </c>
      <c r="B197" s="10" t="s">
        <v>26</v>
      </c>
      <c r="C197" s="21">
        <f>+'[8]ค่าใช้จ่าย-กศผ.'!R18/10^6</f>
        <v>1.650371821648936</v>
      </c>
      <c r="D197" s="21">
        <f>+'[8]ค่าใช้จ่าย-กศผ.'!S18/10^6</f>
        <v>1.5773873933184546</v>
      </c>
      <c r="E197" s="21">
        <f>+'[8]ค่าใช้จ่าย-กศผ.'!T18/10^6</f>
        <v>1.7074449958280369</v>
      </c>
      <c r="F197" s="21">
        <f>+'[8]ค่าใช้จ่าย-กศผ.'!U18/10^6</f>
        <v>1.9174528952906544</v>
      </c>
      <c r="G197" s="21">
        <f>+'[8]ค่าใช้จ่าย-กศผ.'!V18/10^6</f>
        <v>1.6556508441634232</v>
      </c>
      <c r="H197" s="21">
        <f>+'[8]ค่าใช้จ่าย-กศผ.'!W18/10^6</f>
        <v>1.8445038090645907</v>
      </c>
      <c r="I197" s="21">
        <f>+'[8]ค่าใช้จ่าย-กศผ.'!X18/10^6</f>
        <v>1.706934842424892</v>
      </c>
      <c r="J197" s="21">
        <f>+'[8]ค่าใช้จ่าย-กศผ.'!Y18/10^6</f>
        <v>1.7517878438374597</v>
      </c>
      <c r="K197" s="21">
        <f>+'[8]ค่าใช้จ่าย-กศผ.'!Z18/10^6</f>
        <v>1.8821536637656391</v>
      </c>
      <c r="L197" s="21">
        <f>+'[8]ค่าใช้จ่าย-กศผ.'!AA18/10^6</f>
        <v>1.815567085478347</v>
      </c>
      <c r="M197" s="21">
        <f>+'[8]ค่าใช้จ่าย-กศผ.'!AB18/10^6</f>
        <v>1.8559297624447864</v>
      </c>
      <c r="N197" s="21">
        <f>+'[8]ค่าใช้จ่าย-กศผ.'!AC18/10^6</f>
        <v>2.4425750427347817</v>
      </c>
      <c r="O197" s="29">
        <f t="shared" si="26"/>
        <v>21.807759999999998</v>
      </c>
    </row>
    <row r="198" spans="1:15" x14ac:dyDescent="0.2">
      <c r="A198" s="10">
        <v>1018</v>
      </c>
      <c r="B198" s="10" t="s">
        <v>27</v>
      </c>
      <c r="C198" s="21">
        <f>+'[8]ค่าใช้จ่าย-กศผ.'!R19/10^6</f>
        <v>0.89732318802430222</v>
      </c>
      <c r="D198" s="21">
        <f>+'[8]ค่าใช้จ่าย-กศผ.'!S19/10^6</f>
        <v>0.92702189284150194</v>
      </c>
      <c r="E198" s="21">
        <f>+'[8]ค่าใช้จ่าย-กศผ.'!T19/10^6</f>
        <v>0.97746133634554411</v>
      </c>
      <c r="F198" s="21">
        <f>+'[8]ค่าใช้จ่าย-กศผ.'!U19/10^6</f>
        <v>0.88137535679115109</v>
      </c>
      <c r="G198" s="21">
        <f>+'[8]ค่าใช้จ่าย-กศผ.'!V19/10^6</f>
        <v>0.91309711214572109</v>
      </c>
      <c r="H198" s="21">
        <f>+'[8]ค่าใช้จ่าย-กศผ.'!W19/10^6</f>
        <v>0.96003468985110252</v>
      </c>
      <c r="I198" s="21">
        <f>+'[8]ค่าใช้จ่าย-กศผ.'!X19/10^6</f>
        <v>1.1190579392374345</v>
      </c>
      <c r="J198" s="21">
        <f>+'[8]ค่าใช้จ่าย-กศผ.'!Y19/10^6</f>
        <v>0.92869538267704865</v>
      </c>
      <c r="K198" s="21">
        <f>+'[8]ค่าใช้จ่าย-กศผ.'!Z19/10^6</f>
        <v>1.0498080777377574</v>
      </c>
      <c r="L198" s="21">
        <f>+'[8]ค่าใช้จ่าย-กศผ.'!AA19/10^6</f>
        <v>0.9900266331419193</v>
      </c>
      <c r="M198" s="21">
        <f>+'[8]ค่าใช้จ่าย-กศผ.'!AB19/10^6</f>
        <v>0.96187086720393455</v>
      </c>
      <c r="N198" s="21">
        <f>+'[8]ค่าใช้จ่าย-กศผ.'!AC19/10^6</f>
        <v>1.0595775240025846</v>
      </c>
      <c r="O198" s="29">
        <f t="shared" si="26"/>
        <v>11.665350000000002</v>
      </c>
    </row>
    <row r="199" spans="1:15" x14ac:dyDescent="0.2">
      <c r="A199" s="10">
        <v>1019</v>
      </c>
      <c r="B199" s="10" t="s">
        <v>28</v>
      </c>
      <c r="C199" s="21">
        <f>+'[8]ค่าใช้จ่าย-กศผ.'!R20/10^6</f>
        <v>0.73662861468379226</v>
      </c>
      <c r="D199" s="21">
        <f>+'[8]ค่าใช้จ่าย-กศผ.'!S20/10^6</f>
        <v>0.68246146359835791</v>
      </c>
      <c r="E199" s="21">
        <f>+'[8]ค่าใช้จ่าย-กศผ.'!T20/10^6</f>
        <v>0.72761200389789182</v>
      </c>
      <c r="F199" s="21">
        <f>+'[8]ค่าใช้จ่าย-กศผ.'!U20/10^6</f>
        <v>0.68080625938467287</v>
      </c>
      <c r="G199" s="21">
        <f>+'[8]ค่าใช้จ่าย-กศผ.'!V20/10^6</f>
        <v>0.71524682208739998</v>
      </c>
      <c r="H199" s="21">
        <f>+'[8]ค่าใช้จ่าย-กศผ.'!W20/10^6</f>
        <v>1.0714055160838236</v>
      </c>
      <c r="I199" s="21">
        <f>+'[8]ค่าใช้จ่าย-กศผ.'!X20/10^6</f>
        <v>0.74719911983153331</v>
      </c>
      <c r="J199" s="21">
        <f>+'[8]ค่าใช้จ่าย-กศผ.'!Y20/10^6</f>
        <v>0.72400432128417214</v>
      </c>
      <c r="K199" s="21">
        <f>+'[8]ค่าใช้จ่าย-กศผ.'!Z20/10^6</f>
        <v>0.72229013907266126</v>
      </c>
      <c r="L199" s="21">
        <f>+'[8]ค่าใช้จ่าย-กศผ.'!AA20/10^6</f>
        <v>0.80625119454146499</v>
      </c>
      <c r="M199" s="21">
        <f>+'[8]ค่าใช้จ่าย-กศผ.'!AB20/10^6</f>
        <v>0.96278030170364426</v>
      </c>
      <c r="N199" s="21">
        <f>+'[8]ค่าใช้จ่าย-กศผ.'!AC20/10^6</f>
        <v>0.8544842438305843</v>
      </c>
      <c r="O199" s="29">
        <f t="shared" si="26"/>
        <v>9.4311699999999981</v>
      </c>
    </row>
    <row r="200" spans="1:15" x14ac:dyDescent="0.2">
      <c r="A200" s="10">
        <v>1020</v>
      </c>
      <c r="B200" s="10" t="s">
        <v>29</v>
      </c>
      <c r="C200" s="21">
        <f>+'[8]ค่าใช้จ่าย-กศผ.'!R21/10^6</f>
        <v>1.8693107888384723</v>
      </c>
      <c r="D200" s="21">
        <f>+'[8]ค่าใช้จ่าย-กศผ.'!S21/10^6</f>
        <v>1.8762899106819517</v>
      </c>
      <c r="E200" s="21">
        <f>+'[8]ค่าใช้จ่าย-กศผ.'!T21/10^6</f>
        <v>1.9694655071751794</v>
      </c>
      <c r="F200" s="21">
        <f>+'[8]ค่าใช้จ่าย-กศผ.'!U21/10^6</f>
        <v>1.8984355578121495</v>
      </c>
      <c r="G200" s="21">
        <f>+'[8]ค่าใช้จ่าย-กศผ.'!V21/10^6</f>
        <v>1.7931778206779749</v>
      </c>
      <c r="H200" s="21">
        <f>+'[8]ค่าใช้จ่าย-กศผ.'!W21/10^6</f>
        <v>1.9713450727095683</v>
      </c>
      <c r="I200" s="21">
        <f>+'[8]ค่าใช้จ่าย-กศผ.'!X21/10^6</f>
        <v>1.9002979686021464</v>
      </c>
      <c r="J200" s="21">
        <f>+'[8]ค่าใช้จ่าย-กศผ.'!Y21/10^6</f>
        <v>1.9774808146614882</v>
      </c>
      <c r="K200" s="21">
        <f>+'[8]ค่าใช้จ่าย-กศผ.'!Z21/10^6</f>
        <v>2.0214525692396226</v>
      </c>
      <c r="L200" s="21">
        <f>+'[8]ค่าใช้จ่าย-กศผ.'!AA21/10^6</f>
        <v>2.1053072807234039</v>
      </c>
      <c r="M200" s="21">
        <f>+'[8]ค่าใช้จ่าย-กศผ.'!AB21/10^6</f>
        <v>2.2126023837285707</v>
      </c>
      <c r="N200" s="21">
        <f>+'[8]ค่าใช้จ่าย-กศผ.'!AC21/10^6</f>
        <v>2.1842643251494729</v>
      </c>
      <c r="O200" s="29">
        <f t="shared" si="26"/>
        <v>23.779430000000001</v>
      </c>
    </row>
    <row r="201" spans="1:15" x14ac:dyDescent="0.2">
      <c r="A201" s="10">
        <v>1021</v>
      </c>
      <c r="B201" s="10" t="s">
        <v>30</v>
      </c>
      <c r="C201" s="21">
        <f>+'[8]ค่าใช้จ่าย-กศผ.'!R22/10^6</f>
        <v>0.79166926751166511</v>
      </c>
      <c r="D201" s="21">
        <f>+'[8]ค่าใช้จ่าย-กศผ.'!S22/10^6</f>
        <v>0.84031449530310276</v>
      </c>
      <c r="E201" s="21">
        <f>+'[8]ค่าใช้จ่าย-กศผ.'!T22/10^6</f>
        <v>0.84752785134173136</v>
      </c>
      <c r="F201" s="21">
        <f>+'[8]ค่าใช้จ่าย-กศผ.'!U22/10^6</f>
        <v>0.80972117019448719</v>
      </c>
      <c r="G201" s="21">
        <f>+'[8]ค่าใช้จ่าย-กศผ.'!V22/10^6</f>
        <v>0.80987681599988559</v>
      </c>
      <c r="H201" s="21">
        <f>+'[8]ค่าใช้จ่าย-กศผ.'!W22/10^6</f>
        <v>0.87598684487966971</v>
      </c>
      <c r="I201" s="21">
        <f>+'[8]ค่าใช้จ่าย-กศผ.'!X22/10^6</f>
        <v>0.78810535399811865</v>
      </c>
      <c r="J201" s="21">
        <f>+'[8]ค่าใช้จ่าย-กศผ.'!Y22/10^6</f>
        <v>0.8950979151271794</v>
      </c>
      <c r="K201" s="21">
        <f>+'[8]ค่าใช้จ่าย-กศผ.'!Z22/10^6</f>
        <v>0.92336877869815448</v>
      </c>
      <c r="L201" s="21">
        <f>+'[8]ค่าใช้จ่าย-กศผ.'!AA22/10^6</f>
        <v>0.90469586289474335</v>
      </c>
      <c r="M201" s="21">
        <f>+'[8]ค่าใช้จ่าย-กศผ.'!AB22/10^6</f>
        <v>1.0224383213711696</v>
      </c>
      <c r="N201" s="21">
        <f>+'[8]ค่าใช้จ่าย-กศผ.'!AC22/10^6</f>
        <v>0.97466732268009182</v>
      </c>
      <c r="O201" s="29">
        <f t="shared" si="26"/>
        <v>10.483469999999999</v>
      </c>
    </row>
    <row r="202" spans="1:15" x14ac:dyDescent="0.2">
      <c r="A202" s="10">
        <v>1022</v>
      </c>
      <c r="B202" s="10" t="s">
        <v>31</v>
      </c>
      <c r="C202" s="21">
        <f>+'[8]ค่าใช้จ่าย-กศผ.'!R23/10^6</f>
        <v>3.0306059961256633</v>
      </c>
      <c r="D202" s="21">
        <f>+'[8]ค่าใช้จ่าย-กศผ.'!S23/10^6</f>
        <v>2.5057484835853456</v>
      </c>
      <c r="E202" s="21">
        <f>+'[8]ค่าใช้จ่าย-กศผ.'!T23/10^6</f>
        <v>2.6837534572525299</v>
      </c>
      <c r="F202" s="21">
        <f>+'[8]ค่าใช้จ่าย-กศผ.'!U23/10^6</f>
        <v>2.5566220818916983</v>
      </c>
      <c r="G202" s="21">
        <f>+'[8]ค่าใช้จ่าย-กศผ.'!V23/10^6</f>
        <v>2.6309764660265529</v>
      </c>
      <c r="H202" s="21">
        <f>+'[8]ค่าใช้จ่าย-กศผ.'!W23/10^6</f>
        <v>2.8338142849880419</v>
      </c>
      <c r="I202" s="21">
        <f>+'[8]ค่าใช้จ่าย-กศผ.'!X23/10^6</f>
        <v>2.4045507660727412</v>
      </c>
      <c r="J202" s="21">
        <f>+'[8]ค่าใช้จ่าย-กศผ.'!Y23/10^6</f>
        <v>2.8412013511018683</v>
      </c>
      <c r="K202" s="21">
        <f>+'[8]ค่าใช้จ่าย-กศผ.'!Z23/10^6</f>
        <v>2.7910501469150217</v>
      </c>
      <c r="L202" s="21">
        <f>+'[8]ค่าใช้จ่าย-กศผ.'!AA23/10^6</f>
        <v>2.9689494418230922</v>
      </c>
      <c r="M202" s="21">
        <f>+'[8]ค่าใช้จ่าย-กศผ.'!AB23/10^6</f>
        <v>3.3902375738822395</v>
      </c>
      <c r="N202" s="21">
        <f>+'[8]ค่าใช้จ่าย-กศผ.'!AC23/10^6</f>
        <v>4.3230399503351977</v>
      </c>
      <c r="O202" s="29">
        <f t="shared" si="26"/>
        <v>34.960549999999991</v>
      </c>
    </row>
    <row r="203" spans="1:15" x14ac:dyDescent="0.2">
      <c r="A203" s="10">
        <v>1023</v>
      </c>
      <c r="B203" s="10" t="s">
        <v>32</v>
      </c>
      <c r="C203" s="21">
        <f>+'[8]ค่าใช้จ่าย-กศผ.'!R24/10^6</f>
        <v>0.77713050508157366</v>
      </c>
      <c r="D203" s="21">
        <f>+'[8]ค่าใช้จ่าย-กศผ.'!S24/10^6</f>
        <v>0.74676784241885141</v>
      </c>
      <c r="E203" s="21">
        <f>+'[8]ค่าใช้จ่าย-กศผ.'!T24/10^6</f>
        <v>0.84312881073716106</v>
      </c>
      <c r="F203" s="21">
        <f>+'[8]ค่าใช้จ่าย-กศผ.'!U24/10^6</f>
        <v>0.76985767977486175</v>
      </c>
      <c r="G203" s="21">
        <f>+'[8]ค่าใช้จ่าย-กศผ.'!V24/10^6</f>
        <v>0.82319879870397916</v>
      </c>
      <c r="H203" s="21">
        <f>+'[8]ค่าใช้จ่าย-กศผ.'!W24/10^6</f>
        <v>0.87429062272217595</v>
      </c>
      <c r="I203" s="21">
        <f>+'[8]ค่าใช้จ่าย-กศผ.'!X24/10^6</f>
        <v>0.83647477875713805</v>
      </c>
      <c r="J203" s="21">
        <f>+'[8]ค่าใช้จ่าย-กศผ.'!Y24/10^6</f>
        <v>0.98709070491676465</v>
      </c>
      <c r="K203" s="21">
        <f>+'[8]ค่าใช้จ่าย-กศผ.'!Z24/10^6</f>
        <v>0.85361584407721502</v>
      </c>
      <c r="L203" s="21">
        <f>+'[8]ค่าใช้จ่าย-กศผ.'!AA24/10^6</f>
        <v>0.90392135599842061</v>
      </c>
      <c r="M203" s="21">
        <f>+'[8]ค่าใช้จ่าย-กศผ.'!AB24/10^6</f>
        <v>0.906148205603857</v>
      </c>
      <c r="N203" s="21">
        <f>+'[8]ค่าใช้จ่าย-กศผ.'!AC24/10^6</f>
        <v>1.1673448512080009</v>
      </c>
      <c r="O203" s="29">
        <f t="shared" si="26"/>
        <v>10.488969999999998</v>
      </c>
    </row>
    <row r="204" spans="1:15" x14ac:dyDescent="0.2">
      <c r="A204" s="10">
        <v>1024</v>
      </c>
      <c r="B204" s="10" t="s">
        <v>33</v>
      </c>
      <c r="C204" s="21">
        <f>+'[8]ค่าใช้จ่าย-กศผ.'!R25/10^6</f>
        <v>2.8159863533045937</v>
      </c>
      <c r="D204" s="21">
        <f>+'[8]ค่าใช้จ่าย-กศผ.'!S25/10^6</f>
        <v>2.9489893986409692</v>
      </c>
      <c r="E204" s="21">
        <f>+'[8]ค่าใช้จ่าย-กศผ.'!T25/10^6</f>
        <v>3.1878547050044275</v>
      </c>
      <c r="F204" s="21">
        <f>+'[8]ค่าใช้จ่าย-กศผ.'!U25/10^6</f>
        <v>3.2259038540596143</v>
      </c>
      <c r="G204" s="21">
        <f>+'[8]ค่าใช้จ่าย-กศผ.'!V25/10^6</f>
        <v>2.3314181469237703</v>
      </c>
      <c r="H204" s="21">
        <f>+'[8]ค่าใช้จ่าย-กศผ.'!W25/10^6</f>
        <v>2.9319076643499193</v>
      </c>
      <c r="I204" s="21">
        <f>+'[8]ค่าใช้จ่าย-กศผ.'!X25/10^6</f>
        <v>2.823112983180144</v>
      </c>
      <c r="J204" s="21">
        <f>+'[8]ค่าใช้จ่าย-กศผ.'!Y25/10^6</f>
        <v>3.1937333634347032</v>
      </c>
      <c r="K204" s="21">
        <f>+'[8]ค่าใช้จ่าย-กศผ.'!Z25/10^6</f>
        <v>3.3681235372837999</v>
      </c>
      <c r="L204" s="21">
        <f>+'[8]ค่าใช้จ่าย-กศผ.'!AA25/10^6</f>
        <v>3.125794600882716</v>
      </c>
      <c r="M204" s="21">
        <f>+'[8]ค่าใช้จ่าย-กศผ.'!AB25/10^6</f>
        <v>3.2234671699013777</v>
      </c>
      <c r="N204" s="21">
        <f>+'[8]ค่าใช้จ่าย-กศผ.'!AC25/10^6</f>
        <v>3.5566182230339636</v>
      </c>
      <c r="O204" s="29">
        <f t="shared" si="26"/>
        <v>36.732910000000004</v>
      </c>
    </row>
    <row r="205" spans="1:15" x14ac:dyDescent="0.2">
      <c r="A205" s="10">
        <v>1025</v>
      </c>
      <c r="B205" s="10" t="s">
        <v>34</v>
      </c>
      <c r="C205" s="21">
        <f>+'[8]ค่าใช้จ่าย-กศผ.'!R26/10^6</f>
        <v>0.95556659705254277</v>
      </c>
      <c r="D205" s="21">
        <f>+'[8]ค่าใช้จ่าย-กศผ.'!S26/10^6</f>
        <v>0.98659939470456515</v>
      </c>
      <c r="E205" s="21">
        <f>+'[8]ค่าใช้จ่าย-กศผ.'!T26/10^6</f>
        <v>1.3221561951599026</v>
      </c>
      <c r="F205" s="21">
        <f>+'[8]ค่าใช้จ่าย-กศผ.'!U26/10^6</f>
        <v>0.99483342353028403</v>
      </c>
      <c r="G205" s="21">
        <f>+'[8]ค่าใช้จ่าย-กศผ.'!V26/10^6</f>
        <v>0.99497602557875997</v>
      </c>
      <c r="H205" s="21">
        <f>+'[8]ค่าใช้จ่าย-กศผ.'!W26/10^6</f>
        <v>1.0380234770097072</v>
      </c>
      <c r="I205" s="21">
        <f>+'[8]ค่าใช้จ่าย-กศผ.'!X26/10^6</f>
        <v>1.0451156816353895</v>
      </c>
      <c r="J205" s="21">
        <f>+'[8]ค่าใช้จ่าย-กศผ.'!Y26/10^6</f>
        <v>1.0256300109637464</v>
      </c>
      <c r="K205" s="21">
        <f>+'[8]ค่าใช้จ่าย-กศผ.'!Z26/10^6</f>
        <v>1.047870461960974</v>
      </c>
      <c r="L205" s="21">
        <f>+'[8]ค่าใช้จ่าย-กศผ.'!AA26/10^6</f>
        <v>0.91739536392527476</v>
      </c>
      <c r="M205" s="21">
        <f>+'[8]ค่าใช้จ่าย-กศผ.'!AB26/10^6</f>
        <v>1.0841406433239442</v>
      </c>
      <c r="N205" s="21">
        <f>+'[8]ค่าใช้จ่าย-กศผ.'!AC26/10^6</f>
        <v>1.0958027251549081</v>
      </c>
      <c r="O205" s="29">
        <f t="shared" si="26"/>
        <v>12.508109999999999</v>
      </c>
    </row>
    <row r="206" spans="1:15" x14ac:dyDescent="0.2">
      <c r="A206" s="10">
        <v>1026</v>
      </c>
      <c r="B206" s="10" t="s">
        <v>35</v>
      </c>
      <c r="C206" s="21">
        <f>+'[8]ค่าใช้จ่าย-กศผ.'!R27/10^6</f>
        <v>0.49012483982052635</v>
      </c>
      <c r="D206" s="21">
        <f>+'[8]ค่าใช้จ่าย-กศผ.'!S27/10^6</f>
        <v>0.53445337398042558</v>
      </c>
      <c r="E206" s="21">
        <f>+'[8]ค่าใช้จ่าย-กศผ.'!T27/10^6</f>
        <v>0.56409481829111896</v>
      </c>
      <c r="F206" s="21">
        <f>+'[8]ค่าใช้จ่าย-กศผ.'!U27/10^6</f>
        <v>0.51902194891992315</v>
      </c>
      <c r="G206" s="21">
        <f>+'[8]ค่าใช้จ่าย-กศผ.'!V27/10^6</f>
        <v>0.53413470881539393</v>
      </c>
      <c r="H206" s="21">
        <f>+'[8]ค่าใช้จ่าย-กศผ.'!W27/10^6</f>
        <v>0.54835197668138691</v>
      </c>
      <c r="I206" s="21">
        <f>+'[8]ค่าใช้จ่าย-กศผ.'!X27/10^6</f>
        <v>0.54237858344789847</v>
      </c>
      <c r="J206" s="21">
        <f>+'[8]ค่าใช้จ่าย-กศผ.'!Y27/10^6</f>
        <v>0.69775135672326727</v>
      </c>
      <c r="K206" s="21">
        <f>+'[8]ค่าใช้จ่าย-กศผ.'!Z27/10^6</f>
        <v>0.57608076624782756</v>
      </c>
      <c r="L206" s="21">
        <f>+'[8]ค่าใช้จ่าย-กศผ.'!AA27/10^6</f>
        <v>0.62537821600409327</v>
      </c>
      <c r="M206" s="21">
        <f>+'[8]ค่าใช้จ่าย-กศผ.'!AB27/10^6</f>
        <v>0.55844229571235382</v>
      </c>
      <c r="N206" s="21">
        <f>+'[8]ค่าใช้จ่าย-กศผ.'!AC27/10^6</f>
        <v>0.64815711535578491</v>
      </c>
      <c r="O206" s="29">
        <f t="shared" si="26"/>
        <v>6.8383700000000003</v>
      </c>
    </row>
    <row r="207" spans="1:15" x14ac:dyDescent="0.2">
      <c r="A207" s="10">
        <v>1027</v>
      </c>
      <c r="B207" s="10" t="s">
        <v>36</v>
      </c>
      <c r="C207" s="21">
        <f>+'[8]ค่าใช้จ่าย-กศผ.'!R28/10^6</f>
        <v>0.74663796845548935</v>
      </c>
      <c r="D207" s="21">
        <f>+'[8]ค่าใช้จ่าย-กศผ.'!S28/10^6</f>
        <v>0.75491302642785374</v>
      </c>
      <c r="E207" s="21">
        <f>+'[8]ค่าใช้จ่าย-กศผ.'!T28/10^6</f>
        <v>0.83645822207968679</v>
      </c>
      <c r="F207" s="21">
        <f>+'[8]ค่าใช้จ่าย-กศผ.'!U28/10^6</f>
        <v>0.76362319290082459</v>
      </c>
      <c r="G207" s="21">
        <f>+'[8]ค่าใช้จ่าย-กศผ.'!V28/10^6</f>
        <v>0.82933904320781771</v>
      </c>
      <c r="H207" s="21">
        <f>+'[8]ค่าใช้จ่าย-กศผ.'!W28/10^6</f>
        <v>0.82771223275187522</v>
      </c>
      <c r="I207" s="21">
        <f>+'[8]ค่าใช้จ่าย-กศผ.'!X28/10^6</f>
        <v>0.80084802222385454</v>
      </c>
      <c r="J207" s="21">
        <f>+'[8]ค่าใช้จ่าย-กศผ.'!Y28/10^6</f>
        <v>0.85560326838728462</v>
      </c>
      <c r="K207" s="21">
        <f>+'[8]ค่าใช้จ่าย-กศผ.'!Z28/10^6</f>
        <v>0.82464061014241163</v>
      </c>
      <c r="L207" s="21">
        <f>+'[8]ค่าใช้จ่าย-กศผ.'!AA28/10^6</f>
        <v>0.84377709751409469</v>
      </c>
      <c r="M207" s="21">
        <f>+'[8]ค่าใช้จ่าย-กศผ.'!AB28/10^6</f>
        <v>0.84151968085348017</v>
      </c>
      <c r="N207" s="21">
        <f>+'[8]ค่าใช้จ่าย-กศผ.'!AC28/10^6</f>
        <v>0.89890763505532711</v>
      </c>
      <c r="O207" s="29">
        <f t="shared" si="26"/>
        <v>9.8239799999999988</v>
      </c>
    </row>
    <row r="208" spans="1:15" x14ac:dyDescent="0.2">
      <c r="A208" s="10">
        <v>1028</v>
      </c>
      <c r="B208" s="10" t="s">
        <v>37</v>
      </c>
      <c r="C208" s="21">
        <f>+'[8]ค่าใช้จ่าย-กศผ.'!R29/10^6</f>
        <v>1.9547132666259683</v>
      </c>
      <c r="D208" s="21">
        <f>+'[8]ค่าใช้จ่าย-กศผ.'!S29/10^6</f>
        <v>2.0559800885663808</v>
      </c>
      <c r="E208" s="21">
        <f>+'[8]ค่าใช้จ่าย-กศผ.'!T29/10^6</f>
        <v>2.0641594139937798</v>
      </c>
      <c r="F208" s="21">
        <f>+'[8]ค่าใช้จ่าย-กศผ.'!U29/10^6</f>
        <v>1.9717108821132074</v>
      </c>
      <c r="G208" s="21">
        <f>+'[8]ค่าใช้จ่าย-กศผ.'!V29/10^6</f>
        <v>2.0090979481209015</v>
      </c>
      <c r="H208" s="21">
        <f>+'[8]ค่าใช้จ่าย-กศผ.'!W29/10^6</f>
        <v>2.0950906989613993</v>
      </c>
      <c r="I208" s="21">
        <f>+'[8]ค่าใช้จ่าย-กศผ.'!X29/10^6</f>
        <v>1.9925175974163551</v>
      </c>
      <c r="J208" s="21">
        <f>+'[8]ค่าใช้จ่าย-กศผ.'!Y29/10^6</f>
        <v>2.2221749441261474</v>
      </c>
      <c r="K208" s="21">
        <f>+'[8]ค่าใช้จ่าย-กศผ.'!Z29/10^6</f>
        <v>2.6113344340712228</v>
      </c>
      <c r="L208" s="21">
        <f>+'[8]ค่าใช้จ่าย-กศผ.'!AA29/10^6</f>
        <v>2.2207635074940577</v>
      </c>
      <c r="M208" s="21">
        <f>+'[8]ค่าใช้จ่าย-กศผ.'!AB29/10^6</f>
        <v>2.2623845907949889</v>
      </c>
      <c r="N208" s="21">
        <f>+'[8]ค่าใช้จ่าย-กศผ.'!AC29/10^6</f>
        <v>3.0227226277155901</v>
      </c>
      <c r="O208" s="29">
        <f t="shared" si="26"/>
        <v>26.482650000000003</v>
      </c>
    </row>
    <row r="209" spans="1:15" x14ac:dyDescent="0.2">
      <c r="A209" s="10">
        <v>1029</v>
      </c>
      <c r="B209" s="10" t="s">
        <v>38</v>
      </c>
      <c r="C209" s="21">
        <f>+'[8]ค่าใช้จ่าย-กศผ.'!R30/10^6</f>
        <v>0.54821674611346904</v>
      </c>
      <c r="D209" s="21">
        <f>+'[8]ค่าใช้จ่าย-กศผ.'!S30/10^6</f>
        <v>0.5349845710664074</v>
      </c>
      <c r="E209" s="21">
        <f>+'[8]ค่าใช้จ่าย-กศผ.'!T30/10^6</f>
        <v>0.58646203484652404</v>
      </c>
      <c r="F209" s="21">
        <f>+'[8]ค่าใช้จ่าย-กศผ.'!U30/10^6</f>
        <v>0.50591272548704591</v>
      </c>
      <c r="G209" s="21">
        <f>+'[8]ค่าใช้จ่าย-กศผ.'!V30/10^6</f>
        <v>0.56544865226181185</v>
      </c>
      <c r="H209" s="21">
        <f>+'[8]ค่าใช้จ่าย-กศผ.'!W30/10^6</f>
        <v>0.58236442733957128</v>
      </c>
      <c r="I209" s="21">
        <f>+'[8]ค่าใช้จ่าย-กศผ.'!X30/10^6</f>
        <v>0.57981974730976238</v>
      </c>
      <c r="J209" s="21">
        <f>+'[8]ค่าใช้จ่าย-กศผ.'!Y30/10^6</f>
        <v>0.60564612658241268</v>
      </c>
      <c r="K209" s="21">
        <f>+'[8]ค่าใช้จ่าย-กศผ.'!Z30/10^6</f>
        <v>0.57592171060617092</v>
      </c>
      <c r="L209" s="21">
        <f>+'[8]ค่าใช้จ่าย-กศผ.'!AA30/10^6</f>
        <v>0.7131158679840307</v>
      </c>
      <c r="M209" s="21">
        <f>+'[8]ค่าใช้จ่าย-กศผ.'!AB30/10^6</f>
        <v>0.56401813686528923</v>
      </c>
      <c r="N209" s="21">
        <f>+'[8]ค่าใช้จ่าย-กศผ.'!AC30/10^6</f>
        <v>0.74380925353750338</v>
      </c>
      <c r="O209" s="29">
        <f t="shared" si="26"/>
        <v>7.1057199999999989</v>
      </c>
    </row>
    <row r="210" spans="1:15" x14ac:dyDescent="0.2">
      <c r="A210" s="15">
        <v>1030</v>
      </c>
      <c r="B210" s="15" t="s">
        <v>18</v>
      </c>
      <c r="C210" s="23">
        <f>+'[8]ค่าใช้จ่าย-กศผ.'!R31/10^6</f>
        <v>0.73429564668560532</v>
      </c>
      <c r="D210" s="23">
        <f>+'[8]ค่าใช้จ่าย-กศผ.'!S31/10^6</f>
        <v>0.73110189089904853</v>
      </c>
      <c r="E210" s="23">
        <f>+'[8]ค่าใช้จ่าย-กศผ.'!T31/10^6</f>
        <v>0.8333447747995002</v>
      </c>
      <c r="F210" s="23">
        <f>+'[8]ค่าใช้จ่าย-กศผ.'!U31/10^6</f>
        <v>0.99067779998429273</v>
      </c>
      <c r="G210" s="23">
        <f>+'[8]ค่าใช้จ่าย-กศผ.'!V31/10^6</f>
        <v>0.74467960237778241</v>
      </c>
      <c r="H210" s="23">
        <f>+'[8]ค่าใช้จ่าย-กศผ.'!W31/10^6</f>
        <v>0.81996879732354355</v>
      </c>
      <c r="I210" s="23">
        <f>+'[8]ค่าใช้จ่าย-กศผ.'!X31/10^6</f>
        <v>0.76418480593452753</v>
      </c>
      <c r="J210" s="23">
        <f>+'[8]ค่าใช้จ่าย-กศผ.'!Y31/10^6</f>
        <v>0.78521064428527998</v>
      </c>
      <c r="K210" s="23">
        <f>+'[8]ค่าใช้จ่าย-กศผ.'!Z31/10^6</f>
        <v>0.75067355150452408</v>
      </c>
      <c r="L210" s="23">
        <f>+'[8]ค่าใช้จ่าย-กศผ.'!AA31/10^6</f>
        <v>0.82575865300545526</v>
      </c>
      <c r="M210" s="23">
        <f>+'[8]ค่าใช้จ่าย-กศผ.'!AB31/10^6</f>
        <v>0.84433551001408758</v>
      </c>
      <c r="N210" s="23">
        <f>+'[8]ค่าใช้จ่าย-กศผ.'!AC31/10^6</f>
        <v>0.83707832318635367</v>
      </c>
      <c r="O210" s="31">
        <f t="shared" si="26"/>
        <v>9.6613100000000003</v>
      </c>
    </row>
    <row r="211" spans="1:15" x14ac:dyDescent="0.2">
      <c r="A211" s="4">
        <v>10300</v>
      </c>
      <c r="B211" s="4" t="s">
        <v>142</v>
      </c>
      <c r="C211" s="25">
        <f>SUM(C183:C210)</f>
        <v>55.747860805510612</v>
      </c>
      <c r="D211" s="25">
        <f t="shared" ref="D211:O211" si="27">SUM(D183:D210)</f>
        <v>57.693170670618564</v>
      </c>
      <c r="E211" s="25">
        <f t="shared" si="27"/>
        <v>61.003414241816003</v>
      </c>
      <c r="F211" s="25">
        <f t="shared" si="27"/>
        <v>55.282261944098437</v>
      </c>
      <c r="G211" s="25">
        <f t="shared" si="27"/>
        <v>56.018294354553959</v>
      </c>
      <c r="H211" s="25">
        <f t="shared" si="27"/>
        <v>62.394665649344489</v>
      </c>
      <c r="I211" s="25">
        <f t="shared" si="27"/>
        <v>57.998694327833945</v>
      </c>
      <c r="J211" s="25">
        <f t="shared" si="27"/>
        <v>60.783062963387408</v>
      </c>
      <c r="K211" s="25">
        <f t="shared" si="27"/>
        <v>63.155369365185763</v>
      </c>
      <c r="L211" s="25">
        <f t="shared" si="27"/>
        <v>60.624886392828159</v>
      </c>
      <c r="M211" s="25">
        <f t="shared" si="27"/>
        <v>64.788083545219664</v>
      </c>
      <c r="N211" s="25">
        <f t="shared" si="27"/>
        <v>71.172235739602982</v>
      </c>
      <c r="O211" s="25">
        <f t="shared" si="27"/>
        <v>726.66200000000015</v>
      </c>
    </row>
    <row r="212" spans="1:15" x14ac:dyDescent="0.2">
      <c r="A212" s="32"/>
      <c r="B212" s="32"/>
      <c r="C212"/>
      <c r="D212"/>
      <c r="E212"/>
      <c r="F212"/>
      <c r="G212"/>
      <c r="H212"/>
      <c r="I212"/>
      <c r="J212"/>
      <c r="K212"/>
      <c r="L212"/>
      <c r="M212"/>
      <c r="N212"/>
      <c r="O212" s="32"/>
    </row>
    <row r="213" spans="1:15" x14ac:dyDescent="0.2">
      <c r="A213" s="3" t="s">
        <v>52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55</v>
      </c>
    </row>
    <row r="214" spans="1:15" x14ac:dyDescent="0.2">
      <c r="A214" s="34"/>
      <c r="B214" s="34" t="s">
        <v>46</v>
      </c>
      <c r="C214" s="37">
        <f>+C152-C183</f>
        <v>-7.5362505345120203</v>
      </c>
      <c r="D214" s="37">
        <f t="shared" ref="D214:N214" si="28">+D152-D183</f>
        <v>-8.1383402207852118</v>
      </c>
      <c r="E214" s="37">
        <f t="shared" si="28"/>
        <v>-9.2828288742939922</v>
      </c>
      <c r="F214" s="37">
        <f t="shared" si="28"/>
        <v>-7.6564385927546859</v>
      </c>
      <c r="G214" s="37">
        <f t="shared" si="28"/>
        <v>-8.4552020895509354</v>
      </c>
      <c r="H214" s="37">
        <f t="shared" si="28"/>
        <v>-9.0731461640166344</v>
      </c>
      <c r="I214" s="37">
        <f t="shared" si="28"/>
        <v>-8.2860874335729964</v>
      </c>
      <c r="J214" s="37">
        <f t="shared" si="28"/>
        <v>-9.1250161856413765</v>
      </c>
      <c r="K214" s="37">
        <f t="shared" si="28"/>
        <v>-8.7921491319538916</v>
      </c>
      <c r="L214" s="37">
        <f t="shared" si="28"/>
        <v>-8.390852315099611</v>
      </c>
      <c r="M214" s="37">
        <f t="shared" si="28"/>
        <v>-9.3217606960216575</v>
      </c>
      <c r="N214" s="37">
        <f t="shared" si="28"/>
        <v>-10.576355761796991</v>
      </c>
      <c r="O214" s="38">
        <f>SUM(C214:N214)</f>
        <v>-104.634428</v>
      </c>
    </row>
    <row r="215" spans="1:15" x14ac:dyDescent="0.2">
      <c r="A215" s="7">
        <v>1004</v>
      </c>
      <c r="B215" s="10" t="s">
        <v>94</v>
      </c>
      <c r="C215" s="28">
        <f t="shared" ref="C215:N230" si="29">+C153-C184</f>
        <v>51.338118211727696</v>
      </c>
      <c r="D215" s="28">
        <f t="shared" si="29"/>
        <v>54.580198866011195</v>
      </c>
      <c r="E215" s="28">
        <f t="shared" si="29"/>
        <v>52.091618019939062</v>
      </c>
      <c r="F215" s="28">
        <f t="shared" si="29"/>
        <v>56.029921122850382</v>
      </c>
      <c r="G215" s="28">
        <f t="shared" si="29"/>
        <v>53.243363939879643</v>
      </c>
      <c r="H215" s="28">
        <f t="shared" si="29"/>
        <v>50.721099493605337</v>
      </c>
      <c r="I215" s="28">
        <f t="shared" si="29"/>
        <v>60.386057907354711</v>
      </c>
      <c r="J215" s="28">
        <f t="shared" si="29"/>
        <v>57.639788049879002</v>
      </c>
      <c r="K215" s="28">
        <f t="shared" si="29"/>
        <v>53.379564427443157</v>
      </c>
      <c r="L215" s="28">
        <f t="shared" si="29"/>
        <v>50.11430800832651</v>
      </c>
      <c r="M215" s="28">
        <f t="shared" si="29"/>
        <v>49.652294773235297</v>
      </c>
      <c r="N215" s="28">
        <f t="shared" si="29"/>
        <v>52.927675179747936</v>
      </c>
      <c r="O215" s="39">
        <f t="shared" ref="O215:O241" si="30">SUM(C215:N215)</f>
        <v>642.10400799999991</v>
      </c>
    </row>
    <row r="216" spans="1:15" x14ac:dyDescent="0.2">
      <c r="A216" s="10">
        <v>1005</v>
      </c>
      <c r="B216" s="10" t="s">
        <v>13</v>
      </c>
      <c r="C216" s="28">
        <f t="shared" si="29"/>
        <v>0.21477951735923506</v>
      </c>
      <c r="D216" s="28">
        <f t="shared" si="29"/>
        <v>0.32169287177131034</v>
      </c>
      <c r="E216" s="28">
        <f t="shared" si="29"/>
        <v>0.24030683363597327</v>
      </c>
      <c r="F216" s="28">
        <f t="shared" si="29"/>
        <v>0.41777778973759794</v>
      </c>
      <c r="G216" s="28">
        <f t="shared" si="29"/>
        <v>0.32188072497923281</v>
      </c>
      <c r="H216" s="28">
        <f t="shared" si="29"/>
        <v>0.28465229085306998</v>
      </c>
      <c r="I216" s="28">
        <f t="shared" si="29"/>
        <v>0.52690688028606247</v>
      </c>
      <c r="J216" s="28">
        <f t="shared" si="29"/>
        <v>0.49535457571850972</v>
      </c>
      <c r="K216" s="28">
        <f t="shared" si="29"/>
        <v>0.37174592485795799</v>
      </c>
      <c r="L216" s="28">
        <f t="shared" si="29"/>
        <v>0.30317644113963504</v>
      </c>
      <c r="M216" s="28">
        <f t="shared" si="29"/>
        <v>0.22825669249623937</v>
      </c>
      <c r="N216" s="28">
        <f t="shared" si="29"/>
        <v>0.18907945716517605</v>
      </c>
      <c r="O216" s="39">
        <f t="shared" si="30"/>
        <v>3.91561</v>
      </c>
    </row>
    <row r="217" spans="1:15" x14ac:dyDescent="0.2">
      <c r="A217" s="10">
        <v>1006</v>
      </c>
      <c r="B217" s="10" t="s">
        <v>14</v>
      </c>
      <c r="C217" s="28">
        <f t="shared" si="29"/>
        <v>3.1841032978441337</v>
      </c>
      <c r="D217" s="28">
        <f t="shared" si="29"/>
        <v>3.2702339151447601</v>
      </c>
      <c r="E217" s="28">
        <f t="shared" si="29"/>
        <v>3.2992762132720959</v>
      </c>
      <c r="F217" s="28">
        <f t="shared" si="29"/>
        <v>3.6282684377424337</v>
      </c>
      <c r="G217" s="28">
        <f t="shared" si="29"/>
        <v>3.6060280015872239</v>
      </c>
      <c r="H217" s="28">
        <f t="shared" si="29"/>
        <v>3.4677016505381917</v>
      </c>
      <c r="I217" s="28">
        <f t="shared" si="29"/>
        <v>4.242227474637378</v>
      </c>
      <c r="J217" s="28">
        <f t="shared" si="29"/>
        <v>4.5211872259841508</v>
      </c>
      <c r="K217" s="28">
        <f t="shared" si="29"/>
        <v>3.6872722506625157</v>
      </c>
      <c r="L217" s="28">
        <f t="shared" si="29"/>
        <v>3.190358614009515</v>
      </c>
      <c r="M217" s="28">
        <f t="shared" si="29"/>
        <v>2.9693762625970033</v>
      </c>
      <c r="N217" s="28">
        <f t="shared" si="29"/>
        <v>3.3363066559806001</v>
      </c>
      <c r="O217" s="39">
        <f t="shared" si="30"/>
        <v>42.402339999999995</v>
      </c>
    </row>
    <row r="218" spans="1:15" x14ac:dyDescent="0.2">
      <c r="A218" s="10">
        <v>1007</v>
      </c>
      <c r="B218" s="10" t="s">
        <v>15</v>
      </c>
      <c r="C218" s="28">
        <f t="shared" si="29"/>
        <v>6.2382348895808413</v>
      </c>
      <c r="D218" s="28">
        <f t="shared" si="29"/>
        <v>7.0887693292165022</v>
      </c>
      <c r="E218" s="28">
        <f t="shared" si="29"/>
        <v>6.6335146732288841</v>
      </c>
      <c r="F218" s="28">
        <f t="shared" si="29"/>
        <v>7.0159716721995071</v>
      </c>
      <c r="G218" s="28">
        <f t="shared" si="29"/>
        <v>7.3485935140677485</v>
      </c>
      <c r="H218" s="28">
        <f t="shared" si="29"/>
        <v>6.7756051460193323</v>
      </c>
      <c r="I218" s="28">
        <f t="shared" si="29"/>
        <v>7.8138613431456214</v>
      </c>
      <c r="J218" s="28">
        <f t="shared" si="29"/>
        <v>8.1257216203737315</v>
      </c>
      <c r="K218" s="28">
        <f t="shared" si="29"/>
        <v>7.3663709593659235</v>
      </c>
      <c r="L218" s="28">
        <f t="shared" si="29"/>
        <v>6.9399515429617713</v>
      </c>
      <c r="M218" s="28">
        <f t="shared" si="29"/>
        <v>6.8021385572934623</v>
      </c>
      <c r="N218" s="28">
        <f t="shared" si="29"/>
        <v>6.5756967525466763</v>
      </c>
      <c r="O218" s="39">
        <f t="shared" si="30"/>
        <v>84.724429999999984</v>
      </c>
    </row>
    <row r="219" spans="1:15" x14ac:dyDescent="0.2">
      <c r="A219" s="10">
        <v>1008</v>
      </c>
      <c r="B219" s="10" t="s">
        <v>16</v>
      </c>
      <c r="C219" s="28">
        <f t="shared" si="29"/>
        <v>2.2110292226806463</v>
      </c>
      <c r="D219" s="28">
        <f t="shared" si="29"/>
        <v>1.1732817190086309</v>
      </c>
      <c r="E219" s="28">
        <f t="shared" si="29"/>
        <v>1.1736158921251911</v>
      </c>
      <c r="F219" s="28">
        <f t="shared" si="29"/>
        <v>1.4322371342815545</v>
      </c>
      <c r="G219" s="28">
        <f t="shared" si="29"/>
        <v>1.3503886376695349</v>
      </c>
      <c r="H219" s="28">
        <f t="shared" si="29"/>
        <v>1.198987779412557</v>
      </c>
      <c r="I219" s="28">
        <f t="shared" si="29"/>
        <v>1.5090643134339738</v>
      </c>
      <c r="J219" s="28">
        <f t="shared" si="29"/>
        <v>1.5438944978029416</v>
      </c>
      <c r="K219" s="28">
        <f t="shared" si="29"/>
        <v>1.2687121147392522</v>
      </c>
      <c r="L219" s="28">
        <f t="shared" si="29"/>
        <v>1.2121645572023936</v>
      </c>
      <c r="M219" s="28">
        <f t="shared" si="29"/>
        <v>1.2698893725737905</v>
      </c>
      <c r="N219" s="28">
        <f t="shared" si="29"/>
        <v>1.2166547590695376</v>
      </c>
      <c r="O219" s="39">
        <f t="shared" si="30"/>
        <v>16.559920000000005</v>
      </c>
    </row>
    <row r="220" spans="1:15" x14ac:dyDescent="0.2">
      <c r="A220" s="10">
        <v>1009</v>
      </c>
      <c r="B220" s="10" t="s">
        <v>17</v>
      </c>
      <c r="C220" s="28">
        <f t="shared" si="29"/>
        <v>1.5570622584255214</v>
      </c>
      <c r="D220" s="28">
        <f t="shared" si="29"/>
        <v>1.4202385725807711</v>
      </c>
      <c r="E220" s="28">
        <f t="shared" si="29"/>
        <v>1.2744024900756872</v>
      </c>
      <c r="F220" s="28">
        <f t="shared" si="29"/>
        <v>1.3503450203419716</v>
      </c>
      <c r="G220" s="28">
        <f t="shared" si="29"/>
        <v>1.3136735245144098</v>
      </c>
      <c r="H220" s="28">
        <f t="shared" si="29"/>
        <v>1.2202013606873865</v>
      </c>
      <c r="I220" s="28">
        <f t="shared" si="29"/>
        <v>1.3973736505436027</v>
      </c>
      <c r="J220" s="28">
        <f t="shared" si="29"/>
        <v>1.4744666110387148</v>
      </c>
      <c r="K220" s="28">
        <f t="shared" si="29"/>
        <v>1.2705170534566432</v>
      </c>
      <c r="L220" s="28">
        <f t="shared" si="29"/>
        <v>1.4461746346422599</v>
      </c>
      <c r="M220" s="28">
        <f t="shared" si="29"/>
        <v>1.4977678481772752</v>
      </c>
      <c r="N220" s="28">
        <f t="shared" si="29"/>
        <v>1.3274769755157549</v>
      </c>
      <c r="O220" s="39">
        <f t="shared" si="30"/>
        <v>16.549699999999998</v>
      </c>
    </row>
    <row r="221" spans="1:15" x14ac:dyDescent="0.2">
      <c r="A221" s="10">
        <v>1010</v>
      </c>
      <c r="B221" s="10" t="s">
        <v>19</v>
      </c>
      <c r="C221" s="28">
        <f t="shared" si="29"/>
        <v>1.7249056111895325</v>
      </c>
      <c r="D221" s="28">
        <f t="shared" si="29"/>
        <v>1.7990534532542517</v>
      </c>
      <c r="E221" s="28">
        <f t="shared" si="29"/>
        <v>1.7641554216291753</v>
      </c>
      <c r="F221" s="28">
        <f t="shared" si="29"/>
        <v>1.9671901129777238</v>
      </c>
      <c r="G221" s="28">
        <f t="shared" si="29"/>
        <v>1.9472108407628097</v>
      </c>
      <c r="H221" s="28">
        <f t="shared" si="29"/>
        <v>1.8739872353723277</v>
      </c>
      <c r="I221" s="28">
        <f t="shared" si="29"/>
        <v>2.2048581301382737</v>
      </c>
      <c r="J221" s="28">
        <f t="shared" si="29"/>
        <v>2.2025620227533471</v>
      </c>
      <c r="K221" s="28">
        <f t="shared" si="29"/>
        <v>2.1038421020147027</v>
      </c>
      <c r="L221" s="28">
        <f t="shared" si="29"/>
        <v>1.7195597344177151</v>
      </c>
      <c r="M221" s="28">
        <f t="shared" si="29"/>
        <v>1.5165075898497744</v>
      </c>
      <c r="N221" s="28">
        <f t="shared" si="29"/>
        <v>1.3909477456403667</v>
      </c>
      <c r="O221" s="39">
        <f t="shared" si="30"/>
        <v>22.214779999999998</v>
      </c>
    </row>
    <row r="222" spans="1:15" x14ac:dyDescent="0.2">
      <c r="A222" s="10">
        <v>1011</v>
      </c>
      <c r="B222" s="10" t="s">
        <v>20</v>
      </c>
      <c r="C222" s="28">
        <f t="shared" si="29"/>
        <v>0.84382629732574144</v>
      </c>
      <c r="D222" s="28">
        <f t="shared" si="29"/>
        <v>0.97003688885613026</v>
      </c>
      <c r="E222" s="28">
        <f t="shared" si="29"/>
        <v>0.84920100035767321</v>
      </c>
      <c r="F222" s="28">
        <f t="shared" si="29"/>
        <v>1.0936803527240817</v>
      </c>
      <c r="G222" s="28">
        <f t="shared" si="29"/>
        <v>1.032548914522317</v>
      </c>
      <c r="H222" s="28">
        <f t="shared" si="29"/>
        <v>0.96948521445840452</v>
      </c>
      <c r="I222" s="28">
        <f t="shared" si="29"/>
        <v>1.2657709423458128</v>
      </c>
      <c r="J222" s="28">
        <f t="shared" si="29"/>
        <v>1.362395075010939</v>
      </c>
      <c r="K222" s="28">
        <f t="shared" si="29"/>
        <v>1.1542168697075834</v>
      </c>
      <c r="L222" s="28">
        <f t="shared" si="29"/>
        <v>0.93646820239988315</v>
      </c>
      <c r="M222" s="28">
        <f t="shared" si="29"/>
        <v>0.955287021799615</v>
      </c>
      <c r="N222" s="28">
        <f t="shared" si="29"/>
        <v>0.49150322049181683</v>
      </c>
      <c r="O222" s="39">
        <f t="shared" si="30"/>
        <v>11.92442</v>
      </c>
    </row>
    <row r="223" spans="1:15" x14ac:dyDescent="0.2">
      <c r="A223" s="10">
        <v>1012</v>
      </c>
      <c r="B223" s="10" t="s">
        <v>21</v>
      </c>
      <c r="C223" s="28">
        <f t="shared" si="29"/>
        <v>3.629330838933996</v>
      </c>
      <c r="D223" s="28">
        <f t="shared" si="29"/>
        <v>3.6590257148730392</v>
      </c>
      <c r="E223" s="28">
        <f t="shared" si="29"/>
        <v>3.6432787770000439</v>
      </c>
      <c r="F223" s="28">
        <f t="shared" si="29"/>
        <v>3.9659479850134312</v>
      </c>
      <c r="G223" s="28">
        <f t="shared" si="29"/>
        <v>3.8095715415525824</v>
      </c>
      <c r="H223" s="28">
        <f t="shared" si="29"/>
        <v>3.5375263328406747</v>
      </c>
      <c r="I223" s="28">
        <f t="shared" si="29"/>
        <v>4.1809006173495682</v>
      </c>
      <c r="J223" s="28">
        <f t="shared" si="29"/>
        <v>3.9518097848676721</v>
      </c>
      <c r="K223" s="28">
        <f t="shared" si="29"/>
        <v>4.2665578189731974</v>
      </c>
      <c r="L223" s="28">
        <f t="shared" si="29"/>
        <v>3.746247661901478</v>
      </c>
      <c r="M223" s="28">
        <f t="shared" si="29"/>
        <v>3.8387013910787018</v>
      </c>
      <c r="N223" s="28">
        <f t="shared" si="29"/>
        <v>3.3673715356156206</v>
      </c>
      <c r="O223" s="39">
        <f t="shared" si="30"/>
        <v>45.596269999999997</v>
      </c>
    </row>
    <row r="224" spans="1:15" x14ac:dyDescent="0.2">
      <c r="A224" s="10">
        <v>1013</v>
      </c>
      <c r="B224" s="10" t="s">
        <v>22</v>
      </c>
      <c r="C224" s="28">
        <f t="shared" si="29"/>
        <v>-5.8533220876125391E-2</v>
      </c>
      <c r="D224" s="28">
        <f t="shared" si="29"/>
        <v>-0.10824447953373167</v>
      </c>
      <c r="E224" s="28">
        <f t="shared" si="29"/>
        <v>-0.12086713667958016</v>
      </c>
      <c r="F224" s="28">
        <f t="shared" si="29"/>
        <v>-2.6116295545611179E-2</v>
      </c>
      <c r="G224" s="28">
        <f t="shared" si="29"/>
        <v>-5.3894761682464931E-2</v>
      </c>
      <c r="H224" s="28">
        <f t="shared" si="29"/>
        <v>-8.7376483428204754E-2</v>
      </c>
      <c r="I224" s="28">
        <f t="shared" si="29"/>
        <v>-1.4291222656697966E-2</v>
      </c>
      <c r="J224" s="28">
        <f t="shared" si="29"/>
        <v>5.0193137773106855E-3</v>
      </c>
      <c r="K224" s="28">
        <f t="shared" si="29"/>
        <v>-1.8206178637291126E-2</v>
      </c>
      <c r="L224" s="28">
        <f t="shared" si="29"/>
        <v>-6.4336431994612586E-2</v>
      </c>
      <c r="M224" s="28">
        <f t="shared" si="29"/>
        <v>-7.4772611257353183E-2</v>
      </c>
      <c r="N224" s="28">
        <f t="shared" si="29"/>
        <v>-0.10501049148563746</v>
      </c>
      <c r="O224" s="39">
        <f t="shared" si="30"/>
        <v>-0.72662999999999978</v>
      </c>
    </row>
    <row r="225" spans="1:15" x14ac:dyDescent="0.2">
      <c r="A225" s="10">
        <v>1014</v>
      </c>
      <c r="B225" s="10" t="s">
        <v>23</v>
      </c>
      <c r="C225" s="28">
        <f t="shared" si="29"/>
        <v>10.103773846379532</v>
      </c>
      <c r="D225" s="28">
        <f t="shared" si="29"/>
        <v>9.6965785474583157</v>
      </c>
      <c r="E225" s="28">
        <f t="shared" si="29"/>
        <v>10.221563868840855</v>
      </c>
      <c r="F225" s="28">
        <f t="shared" si="29"/>
        <v>11.211976243292185</v>
      </c>
      <c r="G225" s="28">
        <f t="shared" si="29"/>
        <v>11.009125550450163</v>
      </c>
      <c r="H225" s="28">
        <f t="shared" si="29"/>
        <v>9.3624261242157765</v>
      </c>
      <c r="I225" s="28">
        <f t="shared" si="29"/>
        <v>12.010034023728238</v>
      </c>
      <c r="J225" s="28">
        <f t="shared" si="29"/>
        <v>12.524398158636146</v>
      </c>
      <c r="K225" s="28">
        <f t="shared" si="29"/>
        <v>11.524893178190284</v>
      </c>
      <c r="L225" s="28">
        <f t="shared" si="29"/>
        <v>11.13091231927617</v>
      </c>
      <c r="M225" s="28">
        <f t="shared" si="29"/>
        <v>10.472332164716637</v>
      </c>
      <c r="N225" s="28">
        <f t="shared" si="29"/>
        <v>10.591405974815697</v>
      </c>
      <c r="O225" s="39">
        <f t="shared" si="30"/>
        <v>129.85941999999997</v>
      </c>
    </row>
    <row r="226" spans="1:15" x14ac:dyDescent="0.2">
      <c r="A226" s="10">
        <v>1015</v>
      </c>
      <c r="B226" s="10" t="s">
        <v>24</v>
      </c>
      <c r="C226" s="28">
        <f t="shared" si="29"/>
        <v>0.38194854954893986</v>
      </c>
      <c r="D226" s="28">
        <f t="shared" si="29"/>
        <v>0.33622796988274106</v>
      </c>
      <c r="E226" s="28">
        <f t="shared" si="29"/>
        <v>0.38715829544533387</v>
      </c>
      <c r="F226" s="28">
        <f t="shared" si="29"/>
        <v>0.69085586322993264</v>
      </c>
      <c r="G226" s="28">
        <f t="shared" si="29"/>
        <v>0.52955793241125981</v>
      </c>
      <c r="H226" s="28">
        <f t="shared" si="29"/>
        <v>0.2506204817713984</v>
      </c>
      <c r="I226" s="28">
        <f t="shared" si="29"/>
        <v>0.81798767945100626</v>
      </c>
      <c r="J226" s="28">
        <f t="shared" si="29"/>
        <v>0.867935787787395</v>
      </c>
      <c r="K226" s="28">
        <f t="shared" si="29"/>
        <v>0.514833862195192</v>
      </c>
      <c r="L226" s="28">
        <f t="shared" si="29"/>
        <v>0.66565654667239671</v>
      </c>
      <c r="M226" s="28">
        <f t="shared" si="29"/>
        <v>0.49766029999686667</v>
      </c>
      <c r="N226" s="28">
        <f t="shared" si="29"/>
        <v>8.2446731607539903E-2</v>
      </c>
      <c r="O226" s="39">
        <f t="shared" si="30"/>
        <v>6.0228900000000021</v>
      </c>
    </row>
    <row r="227" spans="1:15" x14ac:dyDescent="0.2">
      <c r="A227" s="10">
        <v>1016</v>
      </c>
      <c r="B227" s="10" t="s">
        <v>25</v>
      </c>
      <c r="C227" s="28">
        <f t="shared" si="29"/>
        <v>0.94847382845775852</v>
      </c>
      <c r="D227" s="28">
        <f t="shared" si="29"/>
        <v>0.74038700244801192</v>
      </c>
      <c r="E227" s="28">
        <f t="shared" si="29"/>
        <v>0.89701350485324727</v>
      </c>
      <c r="F227" s="28">
        <f t="shared" si="29"/>
        <v>1.0787254237336217</v>
      </c>
      <c r="G227" s="28">
        <f t="shared" si="29"/>
        <v>1.0690247902465266</v>
      </c>
      <c r="H227" s="28">
        <f t="shared" si="29"/>
        <v>1.0060159061442526</v>
      </c>
      <c r="I227" s="28">
        <f t="shared" si="29"/>
        <v>1.3567321110718376</v>
      </c>
      <c r="J227" s="28">
        <f t="shared" si="29"/>
        <v>1.5809402235168848</v>
      </c>
      <c r="K227" s="28">
        <f t="shared" si="29"/>
        <v>0.92681315380980345</v>
      </c>
      <c r="L227" s="28">
        <f t="shared" si="29"/>
        <v>0.81737906202765132</v>
      </c>
      <c r="M227" s="28">
        <f t="shared" si="29"/>
        <v>0.98709550719806072</v>
      </c>
      <c r="N227" s="28">
        <f t="shared" si="29"/>
        <v>0.75868948649234569</v>
      </c>
      <c r="O227" s="39">
        <f t="shared" si="30"/>
        <v>12.167290000000003</v>
      </c>
    </row>
    <row r="228" spans="1:15" x14ac:dyDescent="0.2">
      <c r="A228" s="10">
        <v>1017</v>
      </c>
      <c r="B228" s="10" t="s">
        <v>26</v>
      </c>
      <c r="C228" s="28">
        <f t="shared" si="29"/>
        <v>2.5664664797598888</v>
      </c>
      <c r="D228" s="28">
        <f t="shared" si="29"/>
        <v>2.7917957594210745</v>
      </c>
      <c r="E228" s="28">
        <f t="shared" si="29"/>
        <v>2.6699236723739252</v>
      </c>
      <c r="F228" s="28">
        <f t="shared" si="29"/>
        <v>2.5461771209126174</v>
      </c>
      <c r="G228" s="28">
        <f t="shared" si="29"/>
        <v>2.7132345265147926</v>
      </c>
      <c r="H228" s="28">
        <f t="shared" si="29"/>
        <v>2.2692858608897781</v>
      </c>
      <c r="I228" s="28">
        <f t="shared" si="29"/>
        <v>3.1028659920969783</v>
      </c>
      <c r="J228" s="28">
        <f t="shared" si="29"/>
        <v>3.1076970813722813</v>
      </c>
      <c r="K228" s="28">
        <f t="shared" si="29"/>
        <v>2.8125414292638733</v>
      </c>
      <c r="L228" s="28">
        <f t="shared" si="29"/>
        <v>2.5918367698268145</v>
      </c>
      <c r="M228" s="28">
        <f t="shared" si="29"/>
        <v>2.4268100087865472</v>
      </c>
      <c r="N228" s="28">
        <f t="shared" si="29"/>
        <v>1.8944852987814205</v>
      </c>
      <c r="O228" s="39">
        <f t="shared" si="30"/>
        <v>31.493119999999983</v>
      </c>
    </row>
    <row r="229" spans="1:15" x14ac:dyDescent="0.2">
      <c r="A229" s="10">
        <v>1018</v>
      </c>
      <c r="B229" s="10" t="s">
        <v>27</v>
      </c>
      <c r="C229" s="28">
        <f t="shared" si="29"/>
        <v>0.84473729501544237</v>
      </c>
      <c r="D229" s="28">
        <f t="shared" si="29"/>
        <v>0.84174285517949832</v>
      </c>
      <c r="E229" s="28">
        <f t="shared" si="29"/>
        <v>0.78210649951788713</v>
      </c>
      <c r="F229" s="28">
        <f t="shared" si="29"/>
        <v>0.90317303301825258</v>
      </c>
      <c r="G229" s="28">
        <f t="shared" si="29"/>
        <v>0.77703970768247432</v>
      </c>
      <c r="H229" s="28">
        <f t="shared" si="29"/>
        <v>0.79450694202904715</v>
      </c>
      <c r="I229" s="28">
        <f t="shared" si="29"/>
        <v>0.92316681860606242</v>
      </c>
      <c r="J229" s="28">
        <f t="shared" si="29"/>
        <v>1.1645763526262907</v>
      </c>
      <c r="K229" s="28">
        <f t="shared" si="29"/>
        <v>0.88928597171788071</v>
      </c>
      <c r="L229" s="28">
        <f t="shared" si="29"/>
        <v>0.84743293799229724</v>
      </c>
      <c r="M229" s="28">
        <f t="shared" si="29"/>
        <v>0.81486259404720085</v>
      </c>
      <c r="N229" s="28">
        <f t="shared" si="29"/>
        <v>0.70150899256766386</v>
      </c>
      <c r="O229" s="39">
        <f t="shared" si="30"/>
        <v>10.284139999999997</v>
      </c>
    </row>
    <row r="230" spans="1:15" x14ac:dyDescent="0.2">
      <c r="A230" s="10">
        <v>1019</v>
      </c>
      <c r="B230" s="10" t="s">
        <v>28</v>
      </c>
      <c r="C230" s="28">
        <f t="shared" si="29"/>
        <v>0.35955888885136955</v>
      </c>
      <c r="D230" s="28">
        <f t="shared" si="29"/>
        <v>0.41457400601790129</v>
      </c>
      <c r="E230" s="28">
        <f t="shared" si="29"/>
        <v>0.40555438517627451</v>
      </c>
      <c r="F230" s="28">
        <f t="shared" si="29"/>
        <v>0.44348020510869568</v>
      </c>
      <c r="G230" s="28">
        <f t="shared" si="29"/>
        <v>0.39453770818395562</v>
      </c>
      <c r="H230" s="28">
        <f t="shared" si="29"/>
        <v>4.326128499294235E-2</v>
      </c>
      <c r="I230" s="28">
        <f t="shared" si="29"/>
        <v>0.51751509554123487</v>
      </c>
      <c r="J230" s="28">
        <f t="shared" si="29"/>
        <v>0.57759364422112636</v>
      </c>
      <c r="K230" s="28">
        <f t="shared" si="29"/>
        <v>0.46583262748113641</v>
      </c>
      <c r="L230" s="28">
        <f t="shared" si="29"/>
        <v>0.32362530257875655</v>
      </c>
      <c r="M230" s="28">
        <f t="shared" si="29"/>
        <v>0.10884217627572901</v>
      </c>
      <c r="N230" s="28">
        <f t="shared" si="29"/>
        <v>0.27881467557087924</v>
      </c>
      <c r="O230" s="39">
        <f t="shared" si="30"/>
        <v>4.333190000000001</v>
      </c>
    </row>
    <row r="231" spans="1:15" x14ac:dyDescent="0.2">
      <c r="A231" s="10">
        <v>1020</v>
      </c>
      <c r="B231" s="10" t="s">
        <v>29</v>
      </c>
      <c r="C231" s="28">
        <f t="shared" ref="C231:N241" si="31">+C169-C200</f>
        <v>3.8801269598938131</v>
      </c>
      <c r="D231" s="28">
        <f t="shared" si="31"/>
        <v>4.1405896054423907</v>
      </c>
      <c r="E231" s="28">
        <f t="shared" si="31"/>
        <v>4.0266243811535141</v>
      </c>
      <c r="F231" s="28">
        <f t="shared" si="31"/>
        <v>4.4079383093511275</v>
      </c>
      <c r="G231" s="28">
        <f t="shared" si="31"/>
        <v>4.1321607519179224</v>
      </c>
      <c r="H231" s="28">
        <f t="shared" si="31"/>
        <v>3.7649294274230556</v>
      </c>
      <c r="I231" s="28">
        <f t="shared" si="31"/>
        <v>4.7057346572798426</v>
      </c>
      <c r="J231" s="28">
        <f t="shared" si="31"/>
        <v>4.3181876610707741</v>
      </c>
      <c r="K231" s="28">
        <f t="shared" si="31"/>
        <v>4.4155916587411976</v>
      </c>
      <c r="L231" s="28">
        <f t="shared" si="31"/>
        <v>4.168642322509454</v>
      </c>
      <c r="M231" s="28">
        <f t="shared" si="31"/>
        <v>3.6475576938472849</v>
      </c>
      <c r="N231" s="28">
        <f t="shared" si="31"/>
        <v>4.0468565713696378</v>
      </c>
      <c r="O231" s="39">
        <f t="shared" si="30"/>
        <v>49.654940000000018</v>
      </c>
    </row>
    <row r="232" spans="1:15" x14ac:dyDescent="0.2">
      <c r="A232" s="10">
        <v>1021</v>
      </c>
      <c r="B232" s="10" t="s">
        <v>30</v>
      </c>
      <c r="C232" s="28">
        <f t="shared" si="31"/>
        <v>0.81936481392826355</v>
      </c>
      <c r="D232" s="28">
        <f t="shared" si="31"/>
        <v>0.79296174443834788</v>
      </c>
      <c r="E232" s="28">
        <f t="shared" si="31"/>
        <v>0.78359145026614352</v>
      </c>
      <c r="F232" s="28">
        <f t="shared" si="31"/>
        <v>0.97260408352493133</v>
      </c>
      <c r="G232" s="28">
        <f t="shared" si="31"/>
        <v>0.78503483160146337</v>
      </c>
      <c r="H232" s="28">
        <f t="shared" si="31"/>
        <v>0.73576794812140878</v>
      </c>
      <c r="I232" s="28">
        <f t="shared" si="31"/>
        <v>0.9653266112753589</v>
      </c>
      <c r="J232" s="28">
        <f t="shared" si="31"/>
        <v>0.85563417899462135</v>
      </c>
      <c r="K232" s="28">
        <f t="shared" si="31"/>
        <v>0.92705785790773076</v>
      </c>
      <c r="L232" s="28">
        <f t="shared" si="31"/>
        <v>0.83565803011597339</v>
      </c>
      <c r="M232" s="28">
        <f t="shared" si="31"/>
        <v>0.60268073105139774</v>
      </c>
      <c r="N232" s="28">
        <f t="shared" si="31"/>
        <v>0.779527718774364</v>
      </c>
      <c r="O232" s="39">
        <f t="shared" si="30"/>
        <v>9.8552100000000067</v>
      </c>
    </row>
    <row r="233" spans="1:15" x14ac:dyDescent="0.2">
      <c r="A233" s="10">
        <v>1022</v>
      </c>
      <c r="B233" s="10" t="s">
        <v>31</v>
      </c>
      <c r="C233" s="28">
        <f t="shared" si="31"/>
        <v>4.7722265821901733</v>
      </c>
      <c r="D233" s="28">
        <f t="shared" si="31"/>
        <v>6.1346881357941809</v>
      </c>
      <c r="E233" s="28">
        <f t="shared" si="31"/>
        <v>5.1248901455855957</v>
      </c>
      <c r="F233" s="28">
        <f t="shared" si="31"/>
        <v>5.7166369264901071</v>
      </c>
      <c r="G233" s="28">
        <f t="shared" si="31"/>
        <v>5.1709826798921981</v>
      </c>
      <c r="H233" s="28">
        <f t="shared" si="31"/>
        <v>5.1608244800058483</v>
      </c>
      <c r="I233" s="28">
        <f t="shared" si="31"/>
        <v>6.6115611336444076</v>
      </c>
      <c r="J233" s="28">
        <f t="shared" si="31"/>
        <v>5.8216020505519177</v>
      </c>
      <c r="K233" s="28">
        <f t="shared" si="31"/>
        <v>5.8978799649710849</v>
      </c>
      <c r="L233" s="28">
        <f t="shared" si="31"/>
        <v>5.3408860580601853</v>
      </c>
      <c r="M233" s="28">
        <f t="shared" si="31"/>
        <v>4.8043130274401529</v>
      </c>
      <c r="N233" s="28">
        <f t="shared" si="31"/>
        <v>4.0969188153741625</v>
      </c>
      <c r="O233" s="39">
        <f t="shared" si="30"/>
        <v>64.653410000000008</v>
      </c>
    </row>
    <row r="234" spans="1:15" x14ac:dyDescent="0.2">
      <c r="A234" s="10">
        <v>1023</v>
      </c>
      <c r="B234" s="10" t="s">
        <v>32</v>
      </c>
      <c r="C234" s="28">
        <f t="shared" si="31"/>
        <v>0.9033598199931997</v>
      </c>
      <c r="D234" s="28">
        <f t="shared" si="31"/>
        <v>1.0290651719047212</v>
      </c>
      <c r="E234" s="28">
        <f t="shared" si="31"/>
        <v>0.85261621465360138</v>
      </c>
      <c r="F234" s="28">
        <f t="shared" si="31"/>
        <v>1.0993341183649112</v>
      </c>
      <c r="G234" s="28">
        <f t="shared" si="31"/>
        <v>0.88879416457263971</v>
      </c>
      <c r="H234" s="28">
        <f t="shared" si="31"/>
        <v>0.82883671365045586</v>
      </c>
      <c r="I234" s="28">
        <f t="shared" si="31"/>
        <v>1.0303174444600256</v>
      </c>
      <c r="J234" s="28">
        <f t="shared" si="31"/>
        <v>1.022075237477722</v>
      </c>
      <c r="K234" s="28">
        <f t="shared" si="31"/>
        <v>1.0407977528048702</v>
      </c>
      <c r="L234" s="28">
        <f t="shared" si="31"/>
        <v>0.91969798854350804</v>
      </c>
      <c r="M234" s="28">
        <f t="shared" si="31"/>
        <v>0.84793818334365278</v>
      </c>
      <c r="N234" s="28">
        <f t="shared" si="31"/>
        <v>0.61706719023069589</v>
      </c>
      <c r="O234" s="39">
        <f t="shared" si="30"/>
        <v>11.079900000000002</v>
      </c>
    </row>
    <row r="235" spans="1:15" x14ac:dyDescent="0.2">
      <c r="A235" s="10">
        <v>1024</v>
      </c>
      <c r="B235" s="10" t="s">
        <v>33</v>
      </c>
      <c r="C235" s="28">
        <f t="shared" si="31"/>
        <v>10.327301787735506</v>
      </c>
      <c r="D235" s="28">
        <f t="shared" si="31"/>
        <v>10.715653039474642</v>
      </c>
      <c r="E235" s="28">
        <f t="shared" si="31"/>
        <v>10.270078755902349</v>
      </c>
      <c r="F235" s="28">
        <f t="shared" si="31"/>
        <v>11.051081963230651</v>
      </c>
      <c r="G235" s="28">
        <f t="shared" si="31"/>
        <v>11.675515214304552</v>
      </c>
      <c r="H235" s="28">
        <f t="shared" si="31"/>
        <v>10.136155389541265</v>
      </c>
      <c r="I235" s="28">
        <f t="shared" si="31"/>
        <v>12.24774149768851</v>
      </c>
      <c r="J235" s="28">
        <f t="shared" si="31"/>
        <v>10.639284591097582</v>
      </c>
      <c r="K235" s="28">
        <f t="shared" si="31"/>
        <v>11.316224434965806</v>
      </c>
      <c r="L235" s="28">
        <f t="shared" si="31"/>
        <v>11.019599816831761</v>
      </c>
      <c r="M235" s="28">
        <f t="shared" si="31"/>
        <v>11.14672563679153</v>
      </c>
      <c r="N235" s="28">
        <f t="shared" si="31"/>
        <v>11.23147787243588</v>
      </c>
      <c r="O235" s="39">
        <f t="shared" si="30"/>
        <v>131.77684000000002</v>
      </c>
    </row>
    <row r="236" spans="1:15" x14ac:dyDescent="0.2">
      <c r="A236" s="10">
        <v>1025</v>
      </c>
      <c r="B236" s="10" t="s">
        <v>34</v>
      </c>
      <c r="C236" s="28">
        <f t="shared" si="31"/>
        <v>1.0433307118947615</v>
      </c>
      <c r="D236" s="28">
        <f t="shared" si="31"/>
        <v>1.0750836259807772</v>
      </c>
      <c r="E236" s="28">
        <f t="shared" si="31"/>
        <v>0.68608096134933305</v>
      </c>
      <c r="F236" s="28">
        <f t="shared" si="31"/>
        <v>1.0560605861296728</v>
      </c>
      <c r="G236" s="28">
        <f t="shared" si="31"/>
        <v>1.0390268082580434</v>
      </c>
      <c r="H236" s="28">
        <f t="shared" si="31"/>
        <v>1.0155042403651877</v>
      </c>
      <c r="I236" s="28">
        <f t="shared" si="31"/>
        <v>1.2861920988247308</v>
      </c>
      <c r="J236" s="28">
        <f t="shared" si="31"/>
        <v>1.3299841993574995</v>
      </c>
      <c r="K236" s="28">
        <f t="shared" si="31"/>
        <v>1.2704793785188122</v>
      </c>
      <c r="L236" s="28">
        <f t="shared" si="31"/>
        <v>1.6283095579523024</v>
      </c>
      <c r="M236" s="28">
        <f t="shared" si="31"/>
        <v>0.73722375247300165</v>
      </c>
      <c r="N236" s="28">
        <f t="shared" si="31"/>
        <v>1.0268040788958785</v>
      </c>
      <c r="O236" s="39">
        <f t="shared" si="30"/>
        <v>13.194080000000001</v>
      </c>
    </row>
    <row r="237" spans="1:15" x14ac:dyDescent="0.2">
      <c r="A237" s="10">
        <v>1026</v>
      </c>
      <c r="B237" s="10" t="s">
        <v>35</v>
      </c>
      <c r="C237" s="28">
        <f t="shared" si="31"/>
        <v>0.3831281198306361</v>
      </c>
      <c r="D237" s="28">
        <f t="shared" si="31"/>
        <v>0.3556960188825371</v>
      </c>
      <c r="E237" s="28">
        <f t="shared" si="31"/>
        <v>0.34379905944390454</v>
      </c>
      <c r="F237" s="28">
        <f t="shared" si="31"/>
        <v>0.37296349844320642</v>
      </c>
      <c r="G237" s="28">
        <f t="shared" si="31"/>
        <v>0.3266947173121495</v>
      </c>
      <c r="H237" s="28">
        <f t="shared" si="31"/>
        <v>0.28187517712609667</v>
      </c>
      <c r="I237" s="28">
        <f t="shared" si="31"/>
        <v>0.44418570329927043</v>
      </c>
      <c r="J237" s="28">
        <f t="shared" si="31"/>
        <v>0.25186937138303644</v>
      </c>
      <c r="K237" s="28">
        <f t="shared" si="31"/>
        <v>0.37475510730182482</v>
      </c>
      <c r="L237" s="28">
        <f t="shared" si="31"/>
        <v>0.30582788620841328</v>
      </c>
      <c r="M237" s="28">
        <f t="shared" si="31"/>
        <v>0.32402281867163918</v>
      </c>
      <c r="N237" s="28">
        <f t="shared" si="31"/>
        <v>0.30857252209728259</v>
      </c>
      <c r="O237" s="39">
        <f t="shared" si="30"/>
        <v>4.0733899999999963</v>
      </c>
    </row>
    <row r="238" spans="1:15" x14ac:dyDescent="0.2">
      <c r="A238" s="10">
        <v>1027</v>
      </c>
      <c r="B238" s="10" t="s">
        <v>36</v>
      </c>
      <c r="C238" s="28">
        <f t="shared" si="31"/>
        <v>0.43001489983156094</v>
      </c>
      <c r="D238" s="28">
        <f t="shared" si="31"/>
        <v>0.47240256580267947</v>
      </c>
      <c r="E238" s="28">
        <f t="shared" si="31"/>
        <v>0.36009982853247346</v>
      </c>
      <c r="F238" s="28">
        <f t="shared" si="31"/>
        <v>0.48384348805384181</v>
      </c>
      <c r="G238" s="28">
        <f t="shared" si="31"/>
        <v>0.40071264169729315</v>
      </c>
      <c r="H238" s="28">
        <f t="shared" si="31"/>
        <v>0.36272409902085345</v>
      </c>
      <c r="I238" s="28">
        <f t="shared" si="31"/>
        <v>0.5697557359522194</v>
      </c>
      <c r="J238" s="28">
        <f t="shared" si="31"/>
        <v>0.58247276914494861</v>
      </c>
      <c r="K238" s="28">
        <f t="shared" si="31"/>
        <v>0.49427358686072986</v>
      </c>
      <c r="L238" s="28">
        <f t="shared" si="31"/>
        <v>0.42352652606753571</v>
      </c>
      <c r="M238" s="28">
        <f t="shared" si="31"/>
        <v>0.41806172302942368</v>
      </c>
      <c r="N238" s="28">
        <f t="shared" si="31"/>
        <v>0.35058213600644117</v>
      </c>
      <c r="O238" s="39">
        <f t="shared" si="30"/>
        <v>5.3484700000000007</v>
      </c>
    </row>
    <row r="239" spans="1:15" x14ac:dyDescent="0.2">
      <c r="A239" s="10">
        <v>1028</v>
      </c>
      <c r="B239" s="10" t="s">
        <v>37</v>
      </c>
      <c r="C239" s="28">
        <f t="shared" si="31"/>
        <v>4.5436865822742467</v>
      </c>
      <c r="D239" s="28">
        <f t="shared" si="31"/>
        <v>4.4251536764841255</v>
      </c>
      <c r="E239" s="28">
        <f t="shared" si="31"/>
        <v>4.3769608049573749</v>
      </c>
      <c r="F239" s="28">
        <f t="shared" si="31"/>
        <v>4.7721690748400567</v>
      </c>
      <c r="G239" s="28">
        <f t="shared" si="31"/>
        <v>4.9794150296602364</v>
      </c>
      <c r="H239" s="28">
        <f t="shared" si="31"/>
        <v>4.1753989714530331</v>
      </c>
      <c r="I239" s="28">
        <f t="shared" si="31"/>
        <v>5.1203602432709561</v>
      </c>
      <c r="J239" s="28">
        <f t="shared" si="31"/>
        <v>4.7753767687349882</v>
      </c>
      <c r="K239" s="28">
        <f t="shared" si="31"/>
        <v>4.4971702497195167</v>
      </c>
      <c r="L239" s="28">
        <f t="shared" si="31"/>
        <v>4.6156853665100606</v>
      </c>
      <c r="M239" s="28">
        <f t="shared" si="31"/>
        <v>4.3860861418373505</v>
      </c>
      <c r="N239" s="28">
        <f t="shared" si="31"/>
        <v>3.7651170902580575</v>
      </c>
      <c r="O239" s="39">
        <f t="shared" si="30"/>
        <v>54.432580000000016</v>
      </c>
    </row>
    <row r="240" spans="1:15" x14ac:dyDescent="0.2">
      <c r="A240" s="10">
        <v>1029</v>
      </c>
      <c r="B240" s="10" t="s">
        <v>38</v>
      </c>
      <c r="C240" s="28">
        <f t="shared" si="31"/>
        <v>0.44738147273517526</v>
      </c>
      <c r="D240" s="28">
        <f t="shared" si="31"/>
        <v>0.50422847951559602</v>
      </c>
      <c r="E240" s="28">
        <f t="shared" si="31"/>
        <v>0.44260752037114515</v>
      </c>
      <c r="F240" s="28">
        <f t="shared" si="31"/>
        <v>0.57560096967048424</v>
      </c>
      <c r="G240" s="28">
        <f t="shared" si="31"/>
        <v>0.5014607325237217</v>
      </c>
      <c r="H240" s="28">
        <f t="shared" si="31"/>
        <v>0.46486212870396859</v>
      </c>
      <c r="I240" s="28">
        <f t="shared" si="31"/>
        <v>0.56369800494961986</v>
      </c>
      <c r="J240" s="28">
        <f t="shared" si="31"/>
        <v>0.6015181906022613</v>
      </c>
      <c r="K240" s="28">
        <f t="shared" si="31"/>
        <v>0.57126510307152722</v>
      </c>
      <c r="L240" s="28">
        <f t="shared" si="31"/>
        <v>0.36493505026290329</v>
      </c>
      <c r="M240" s="28">
        <f t="shared" si="31"/>
        <v>0.46082714936538904</v>
      </c>
      <c r="N240" s="28">
        <f t="shared" si="31"/>
        <v>0.33315519822820905</v>
      </c>
      <c r="O240" s="39">
        <f t="shared" si="30"/>
        <v>5.8315400000000004</v>
      </c>
    </row>
    <row r="241" spans="1:31" x14ac:dyDescent="0.2">
      <c r="A241" s="15">
        <v>1030</v>
      </c>
      <c r="B241" s="15" t="s">
        <v>18</v>
      </c>
      <c r="C241" s="30">
        <f t="shared" si="31"/>
        <v>0.63810109528657144</v>
      </c>
      <c r="D241" s="30">
        <f t="shared" si="31"/>
        <v>0.70579498288837739</v>
      </c>
      <c r="E241" s="30">
        <f t="shared" si="31"/>
        <v>0.57786177154886875</v>
      </c>
      <c r="F241" s="30">
        <f t="shared" si="31"/>
        <v>0.51701100433121561</v>
      </c>
      <c r="G241" s="30">
        <f t="shared" si="31"/>
        <v>0.74483440332673889</v>
      </c>
      <c r="H241" s="30">
        <f t="shared" si="31"/>
        <v>0.64169858690292292</v>
      </c>
      <c r="I241" s="30">
        <f t="shared" si="31"/>
        <v>0.90112820964925988</v>
      </c>
      <c r="J241" s="30">
        <f t="shared" si="31"/>
        <v>0.89749654800865253</v>
      </c>
      <c r="K241" s="30">
        <f t="shared" si="31"/>
        <v>0.83025977794903005</v>
      </c>
      <c r="L241" s="30">
        <f t="shared" si="31"/>
        <v>0.60549831748178295</v>
      </c>
      <c r="M241" s="30">
        <f t="shared" si="31"/>
        <v>0.60754469677256007</v>
      </c>
      <c r="N241" s="30">
        <f t="shared" si="31"/>
        <v>0.63194060585401735</v>
      </c>
      <c r="O241" s="40">
        <f t="shared" si="30"/>
        <v>8.2991699999999984</v>
      </c>
    </row>
    <row r="242" spans="1:31" x14ac:dyDescent="0.2">
      <c r="A242" s="4">
        <v>10300</v>
      </c>
      <c r="B242" s="4" t="s">
        <v>142</v>
      </c>
      <c r="C242" s="25">
        <f>SUM(C214:C241)</f>
        <v>106.73958812328603</v>
      </c>
      <c r="D242" s="25">
        <f t="shared" ref="D242:O242" si="32">SUM(D214:D241)</f>
        <v>111.20856981741358</v>
      </c>
      <c r="E242" s="25">
        <f t="shared" si="32"/>
        <v>104.77420443026205</v>
      </c>
      <c r="F242" s="25">
        <f t="shared" si="32"/>
        <v>117.11841665129387</v>
      </c>
      <c r="G242" s="25">
        <f t="shared" si="32"/>
        <v>112.60131497885824</v>
      </c>
      <c r="H242" s="25">
        <f t="shared" si="32"/>
        <v>102.18341761869972</v>
      </c>
      <c r="I242" s="25">
        <f t="shared" si="32"/>
        <v>128.40094566379486</v>
      </c>
      <c r="J242" s="25">
        <f t="shared" si="32"/>
        <v>123.11582540614904</v>
      </c>
      <c r="K242" s="25">
        <f t="shared" si="32"/>
        <v>114.82839930610002</v>
      </c>
      <c r="L242" s="25">
        <f t="shared" si="32"/>
        <v>107.75833050882491</v>
      </c>
      <c r="M242" s="25">
        <f t="shared" si="32"/>
        <v>102.62427050746658</v>
      </c>
      <c r="N242" s="25">
        <f t="shared" si="32"/>
        <v>101.63671698785105</v>
      </c>
      <c r="O242" s="25">
        <f t="shared" si="32"/>
        <v>1332.9899999999996</v>
      </c>
    </row>
    <row r="243" spans="1:31" x14ac:dyDescent="0.2">
      <c r="A243" s="32" t="s">
        <v>73</v>
      </c>
      <c r="B243" s="32"/>
      <c r="C243"/>
      <c r="D243"/>
      <c r="E243"/>
      <c r="F243"/>
      <c r="G243"/>
      <c r="H243"/>
      <c r="I243"/>
      <c r="J243"/>
      <c r="K243"/>
      <c r="L243"/>
      <c r="M243"/>
      <c r="N243"/>
      <c r="O243" s="32"/>
      <c r="Q243" t="s">
        <v>144</v>
      </c>
    </row>
    <row r="244" spans="1:31" x14ac:dyDescent="0.2">
      <c r="A244" s="3" t="s">
        <v>52</v>
      </c>
      <c r="B244" s="3" t="s">
        <v>93</v>
      </c>
      <c r="C244" s="3" t="s">
        <v>0</v>
      </c>
      <c r="D244" s="3" t="s">
        <v>1</v>
      </c>
      <c r="E244" s="3" t="s">
        <v>2</v>
      </c>
      <c r="F244" s="3" t="s">
        <v>3</v>
      </c>
      <c r="G244" s="3" t="s">
        <v>4</v>
      </c>
      <c r="H244" s="3" t="s">
        <v>5</v>
      </c>
      <c r="I244" s="3" t="s">
        <v>6</v>
      </c>
      <c r="J244" s="3" t="s">
        <v>7</v>
      </c>
      <c r="K244" s="3" t="s">
        <v>8</v>
      </c>
      <c r="L244" s="3" t="s">
        <v>9</v>
      </c>
      <c r="M244" s="3" t="s">
        <v>10</v>
      </c>
      <c r="N244" s="3" t="s">
        <v>11</v>
      </c>
      <c r="O244" s="3" t="s">
        <v>55</v>
      </c>
      <c r="Q244" s="3" t="s">
        <v>52</v>
      </c>
      <c r="R244" s="3" t="s">
        <v>93</v>
      </c>
      <c r="S244" s="3" t="s">
        <v>0</v>
      </c>
      <c r="T244" s="3" t="s">
        <v>1</v>
      </c>
      <c r="U244" s="3" t="s">
        <v>2</v>
      </c>
      <c r="V244" s="3" t="s">
        <v>3</v>
      </c>
      <c r="W244" s="3" t="s">
        <v>4</v>
      </c>
      <c r="X244" s="3" t="s">
        <v>5</v>
      </c>
      <c r="Y244" s="3" t="s">
        <v>6</v>
      </c>
      <c r="Z244" s="3" t="s">
        <v>7</v>
      </c>
      <c r="AA244" s="3" t="s">
        <v>8</v>
      </c>
      <c r="AB244" s="3" t="s">
        <v>9</v>
      </c>
      <c r="AC244" s="3" t="s">
        <v>10</v>
      </c>
      <c r="AD244" s="3" t="s">
        <v>11</v>
      </c>
      <c r="AE244" s="3" t="s">
        <v>55</v>
      </c>
    </row>
    <row r="245" spans="1:31" x14ac:dyDescent="0.2">
      <c r="A245" s="7">
        <v>1004</v>
      </c>
      <c r="B245" s="7" t="s">
        <v>94</v>
      </c>
      <c r="C245" s="8">
        <f>+S245</f>
        <v>45</v>
      </c>
      <c r="D245" s="8">
        <f t="shared" ref="D245:D261" si="33">+C245+T245</f>
        <v>92</v>
      </c>
      <c r="E245" s="8">
        <f t="shared" ref="E245:E261" si="34">+D245+U245</f>
        <v>123</v>
      </c>
      <c r="F245" s="8">
        <f t="shared" ref="F245:F261" si="35">+E245+V245</f>
        <v>154</v>
      </c>
      <c r="G245" s="8">
        <f t="shared" ref="G245:G261" si="36">+F245+W245</f>
        <v>185</v>
      </c>
      <c r="H245" s="8">
        <f t="shared" ref="H245:N260" si="37">+G245+X245</f>
        <v>216</v>
      </c>
      <c r="I245" s="8">
        <f t="shared" si="37"/>
        <v>232</v>
      </c>
      <c r="J245" s="8">
        <f t="shared" si="37"/>
        <v>248</v>
      </c>
      <c r="K245" s="8">
        <f t="shared" si="37"/>
        <v>264</v>
      </c>
      <c r="L245" s="8">
        <f t="shared" si="37"/>
        <v>280</v>
      </c>
      <c r="M245" s="8">
        <f t="shared" si="37"/>
        <v>296</v>
      </c>
      <c r="N245" s="8">
        <f t="shared" si="37"/>
        <v>312</v>
      </c>
      <c r="O245" s="9"/>
      <c r="Q245" s="7">
        <v>1004</v>
      </c>
      <c r="R245" s="7" t="s">
        <v>94</v>
      </c>
      <c r="S245" s="8">
        <f>+[8]ผู้ใช้น้ำโครงการขยายเขต!C4</f>
        <v>45</v>
      </c>
      <c r="T245" s="8">
        <f>+[8]ผู้ใช้น้ำโครงการขยายเขต!D4</f>
        <v>47</v>
      </c>
      <c r="U245" s="8">
        <f>+[8]ผู้ใช้น้ำโครงการขยายเขต!E4</f>
        <v>31</v>
      </c>
      <c r="V245" s="8">
        <f>+[8]ผู้ใช้น้ำโครงการขยายเขต!F4</f>
        <v>31</v>
      </c>
      <c r="W245" s="8">
        <f>+[8]ผู้ใช้น้ำโครงการขยายเขต!G4</f>
        <v>31</v>
      </c>
      <c r="X245" s="8">
        <f>+[8]ผู้ใช้น้ำโครงการขยายเขต!H4</f>
        <v>31</v>
      </c>
      <c r="Y245" s="8">
        <f>+[8]ผู้ใช้น้ำโครงการขยายเขต!I4</f>
        <v>16</v>
      </c>
      <c r="Z245" s="8">
        <f>+[8]ผู้ใช้น้ำโครงการขยายเขต!J4</f>
        <v>16</v>
      </c>
      <c r="AA245" s="8">
        <f>+[8]ผู้ใช้น้ำโครงการขยายเขต!K4</f>
        <v>16</v>
      </c>
      <c r="AB245" s="8">
        <f>+[8]ผู้ใช้น้ำโครงการขยายเขต!L4</f>
        <v>16</v>
      </c>
      <c r="AC245" s="8">
        <f>+[8]ผู้ใช้น้ำโครงการขยายเขต!M4</f>
        <v>16</v>
      </c>
      <c r="AD245" s="8">
        <f>+[8]ผู้ใช้น้ำโครงการขยายเขต!N4</f>
        <v>16</v>
      </c>
      <c r="AE245" s="9">
        <f>SUM(S245:AD245)</f>
        <v>312</v>
      </c>
    </row>
    <row r="246" spans="1:31" x14ac:dyDescent="0.2">
      <c r="A246" s="10">
        <v>1005</v>
      </c>
      <c r="B246" s="10" t="s">
        <v>13</v>
      </c>
      <c r="C246" s="11">
        <f t="shared" ref="C246:C271" si="38">+S246</f>
        <v>3</v>
      </c>
      <c r="D246" s="11">
        <f t="shared" si="33"/>
        <v>6</v>
      </c>
      <c r="E246" s="11">
        <f t="shared" si="34"/>
        <v>9</v>
      </c>
      <c r="F246" s="11">
        <f t="shared" si="35"/>
        <v>11</v>
      </c>
      <c r="G246" s="11">
        <f t="shared" si="36"/>
        <v>13</v>
      </c>
      <c r="H246" s="11">
        <f t="shared" si="37"/>
        <v>15</v>
      </c>
      <c r="I246" s="11">
        <f t="shared" si="37"/>
        <v>16</v>
      </c>
      <c r="J246" s="11">
        <f t="shared" si="37"/>
        <v>17</v>
      </c>
      <c r="K246" s="11">
        <f t="shared" si="37"/>
        <v>18</v>
      </c>
      <c r="L246" s="11">
        <f t="shared" si="37"/>
        <v>19</v>
      </c>
      <c r="M246" s="11">
        <f t="shared" si="37"/>
        <v>20</v>
      </c>
      <c r="N246" s="11">
        <f t="shared" si="37"/>
        <v>21</v>
      </c>
      <c r="O246" s="12"/>
      <c r="Q246" s="10">
        <v>1005</v>
      </c>
      <c r="R246" s="10" t="s">
        <v>13</v>
      </c>
      <c r="S246" s="11">
        <f>+[8]ผู้ใช้น้ำโครงการขยายเขต!C5</f>
        <v>3</v>
      </c>
      <c r="T246" s="11">
        <f>+[8]ผู้ใช้น้ำโครงการขยายเขต!D5</f>
        <v>3</v>
      </c>
      <c r="U246" s="11">
        <f>+[8]ผู้ใช้น้ำโครงการขยายเขต!E5</f>
        <v>3</v>
      </c>
      <c r="V246" s="11">
        <f>+[8]ผู้ใช้น้ำโครงการขยายเขต!F5</f>
        <v>2</v>
      </c>
      <c r="W246" s="11">
        <f>+[8]ผู้ใช้น้ำโครงการขยายเขต!G5</f>
        <v>2</v>
      </c>
      <c r="X246" s="11">
        <f>+[8]ผู้ใช้น้ำโครงการขยายเขต!H5</f>
        <v>2</v>
      </c>
      <c r="Y246" s="11">
        <f>+[8]ผู้ใช้น้ำโครงการขยายเขต!I5</f>
        <v>1</v>
      </c>
      <c r="Z246" s="11">
        <f>+[8]ผู้ใช้น้ำโครงการขยายเขต!J5</f>
        <v>1</v>
      </c>
      <c r="AA246" s="11">
        <f>+[8]ผู้ใช้น้ำโครงการขยายเขต!K5</f>
        <v>1</v>
      </c>
      <c r="AB246" s="11">
        <f>+[8]ผู้ใช้น้ำโครงการขยายเขต!L5</f>
        <v>1</v>
      </c>
      <c r="AC246" s="11">
        <f>+[8]ผู้ใช้น้ำโครงการขยายเขต!M5</f>
        <v>1</v>
      </c>
      <c r="AD246" s="11">
        <f>+[8]ผู้ใช้น้ำโครงการขยายเขต!N5</f>
        <v>1</v>
      </c>
      <c r="AE246" s="12">
        <f t="shared" ref="AE246:AE271" si="39">SUM(S246:AD246)</f>
        <v>21</v>
      </c>
    </row>
    <row r="247" spans="1:31" x14ac:dyDescent="0.2">
      <c r="A247" s="10">
        <v>1006</v>
      </c>
      <c r="B247" s="10" t="s">
        <v>14</v>
      </c>
      <c r="C247" s="11">
        <f t="shared" si="38"/>
        <v>8</v>
      </c>
      <c r="D247" s="11">
        <f t="shared" si="33"/>
        <v>16</v>
      </c>
      <c r="E247" s="11">
        <f t="shared" si="34"/>
        <v>22</v>
      </c>
      <c r="F247" s="11">
        <f t="shared" si="35"/>
        <v>28</v>
      </c>
      <c r="G247" s="11">
        <f t="shared" si="36"/>
        <v>34</v>
      </c>
      <c r="H247" s="11">
        <f t="shared" si="37"/>
        <v>40</v>
      </c>
      <c r="I247" s="11">
        <f t="shared" si="37"/>
        <v>43</v>
      </c>
      <c r="J247" s="11">
        <f t="shared" si="37"/>
        <v>46</v>
      </c>
      <c r="K247" s="11">
        <f t="shared" si="37"/>
        <v>49</v>
      </c>
      <c r="L247" s="11">
        <f t="shared" si="37"/>
        <v>52</v>
      </c>
      <c r="M247" s="11">
        <f t="shared" si="37"/>
        <v>55</v>
      </c>
      <c r="N247" s="11">
        <f t="shared" si="37"/>
        <v>58</v>
      </c>
      <c r="O247" s="12"/>
      <c r="Q247" s="10">
        <v>1006</v>
      </c>
      <c r="R247" s="10" t="s">
        <v>14</v>
      </c>
      <c r="S247" s="11">
        <f>+[8]ผู้ใช้น้ำโครงการขยายเขต!C6</f>
        <v>8</v>
      </c>
      <c r="T247" s="11">
        <f>+[8]ผู้ใช้น้ำโครงการขยายเขต!D6</f>
        <v>8</v>
      </c>
      <c r="U247" s="11">
        <f>+[8]ผู้ใช้น้ำโครงการขยายเขต!E6</f>
        <v>6</v>
      </c>
      <c r="V247" s="11">
        <f>+[8]ผู้ใช้น้ำโครงการขยายเขต!F6</f>
        <v>6</v>
      </c>
      <c r="W247" s="11">
        <f>+[8]ผู้ใช้น้ำโครงการขยายเขต!G6</f>
        <v>6</v>
      </c>
      <c r="X247" s="11">
        <f>+[8]ผู้ใช้น้ำโครงการขยายเขต!H6</f>
        <v>6</v>
      </c>
      <c r="Y247" s="11">
        <f>+[8]ผู้ใช้น้ำโครงการขยายเขต!I6</f>
        <v>3</v>
      </c>
      <c r="Z247" s="11">
        <f>+[8]ผู้ใช้น้ำโครงการขยายเขต!J6</f>
        <v>3</v>
      </c>
      <c r="AA247" s="11">
        <f>+[8]ผู้ใช้น้ำโครงการขยายเขต!K6</f>
        <v>3</v>
      </c>
      <c r="AB247" s="11">
        <f>+[8]ผู้ใช้น้ำโครงการขยายเขต!L6</f>
        <v>3</v>
      </c>
      <c r="AC247" s="11">
        <f>+[8]ผู้ใช้น้ำโครงการขยายเขต!M6</f>
        <v>3</v>
      </c>
      <c r="AD247" s="11">
        <f>+[8]ผู้ใช้น้ำโครงการขยายเขต!N6</f>
        <v>3</v>
      </c>
      <c r="AE247" s="12">
        <f t="shared" si="39"/>
        <v>58</v>
      </c>
    </row>
    <row r="248" spans="1:31" x14ac:dyDescent="0.2">
      <c r="A248" s="10">
        <v>1007</v>
      </c>
      <c r="B248" s="10" t="s">
        <v>15</v>
      </c>
      <c r="C248" s="11">
        <f t="shared" si="38"/>
        <v>0</v>
      </c>
      <c r="D248" s="11">
        <f t="shared" si="33"/>
        <v>0</v>
      </c>
      <c r="E248" s="11">
        <f t="shared" si="34"/>
        <v>0</v>
      </c>
      <c r="F248" s="11">
        <f t="shared" si="35"/>
        <v>0</v>
      </c>
      <c r="G248" s="11">
        <f t="shared" si="36"/>
        <v>0</v>
      </c>
      <c r="H248" s="11">
        <f t="shared" si="37"/>
        <v>0</v>
      </c>
      <c r="I248" s="11">
        <f t="shared" si="37"/>
        <v>0</v>
      </c>
      <c r="J248" s="11">
        <f t="shared" si="37"/>
        <v>0</v>
      </c>
      <c r="K248" s="11">
        <f t="shared" si="37"/>
        <v>0</v>
      </c>
      <c r="L248" s="11">
        <f t="shared" si="37"/>
        <v>0</v>
      </c>
      <c r="M248" s="11">
        <f t="shared" si="37"/>
        <v>0</v>
      </c>
      <c r="N248" s="11">
        <f t="shared" si="37"/>
        <v>0</v>
      </c>
      <c r="O248" s="12"/>
      <c r="Q248" s="10">
        <v>1007</v>
      </c>
      <c r="R248" s="10" t="s">
        <v>15</v>
      </c>
      <c r="S248" s="11">
        <f>+[8]ผู้ใช้น้ำโครงการขยายเขต!C7</f>
        <v>0</v>
      </c>
      <c r="T248" s="11">
        <f>+[8]ผู้ใช้น้ำโครงการขยายเขต!D7</f>
        <v>0</v>
      </c>
      <c r="U248" s="11">
        <f>+[8]ผู้ใช้น้ำโครงการขยายเขต!E7</f>
        <v>0</v>
      </c>
      <c r="V248" s="11">
        <f>+[8]ผู้ใช้น้ำโครงการขยายเขต!F7</f>
        <v>0</v>
      </c>
      <c r="W248" s="11">
        <f>+[8]ผู้ใช้น้ำโครงการขยายเขต!G7</f>
        <v>0</v>
      </c>
      <c r="X248" s="11">
        <f>+[8]ผู้ใช้น้ำโครงการขยายเขต!H7</f>
        <v>0</v>
      </c>
      <c r="Y248" s="11">
        <f>+[8]ผู้ใช้น้ำโครงการขยายเขต!I7</f>
        <v>0</v>
      </c>
      <c r="Z248" s="11">
        <f>+[8]ผู้ใช้น้ำโครงการขยายเขต!J7</f>
        <v>0</v>
      </c>
      <c r="AA248" s="11">
        <f>+[8]ผู้ใช้น้ำโครงการขยายเขต!K7</f>
        <v>0</v>
      </c>
      <c r="AB248" s="11">
        <f>+[8]ผู้ใช้น้ำโครงการขยายเขต!L7</f>
        <v>0</v>
      </c>
      <c r="AC248" s="11">
        <f>+[8]ผู้ใช้น้ำโครงการขยายเขต!M7</f>
        <v>0</v>
      </c>
      <c r="AD248" s="11">
        <f>+[8]ผู้ใช้น้ำโครงการขยายเขต!N7</f>
        <v>0</v>
      </c>
      <c r="AE248" s="12">
        <f t="shared" si="39"/>
        <v>0</v>
      </c>
    </row>
    <row r="249" spans="1:31" x14ac:dyDescent="0.2">
      <c r="A249" s="10">
        <v>1008</v>
      </c>
      <c r="B249" s="10" t="s">
        <v>16</v>
      </c>
      <c r="C249" s="11">
        <f t="shared" si="38"/>
        <v>3</v>
      </c>
      <c r="D249" s="11">
        <f t="shared" si="33"/>
        <v>6</v>
      </c>
      <c r="E249" s="11">
        <f t="shared" si="34"/>
        <v>9</v>
      </c>
      <c r="F249" s="11">
        <f t="shared" si="35"/>
        <v>12</v>
      </c>
      <c r="G249" s="11">
        <f t="shared" si="36"/>
        <v>15</v>
      </c>
      <c r="H249" s="11">
        <f t="shared" si="37"/>
        <v>17</v>
      </c>
      <c r="I249" s="11">
        <f t="shared" si="37"/>
        <v>18</v>
      </c>
      <c r="J249" s="11">
        <f t="shared" si="37"/>
        <v>19</v>
      </c>
      <c r="K249" s="11">
        <f t="shared" si="37"/>
        <v>20</v>
      </c>
      <c r="L249" s="11">
        <f t="shared" si="37"/>
        <v>21</v>
      </c>
      <c r="M249" s="11">
        <f t="shared" si="37"/>
        <v>22</v>
      </c>
      <c r="N249" s="11">
        <f t="shared" si="37"/>
        <v>23</v>
      </c>
      <c r="O249" s="12"/>
      <c r="Q249" s="10">
        <v>1008</v>
      </c>
      <c r="R249" s="10" t="s">
        <v>16</v>
      </c>
      <c r="S249" s="11">
        <f>+[8]ผู้ใช้น้ำโครงการขยายเขต!C8</f>
        <v>3</v>
      </c>
      <c r="T249" s="11">
        <f>+[8]ผู้ใช้น้ำโครงการขยายเขต!D8</f>
        <v>3</v>
      </c>
      <c r="U249" s="11">
        <f>+[8]ผู้ใช้น้ำโครงการขยายเขต!E8</f>
        <v>3</v>
      </c>
      <c r="V249" s="11">
        <f>+[8]ผู้ใช้น้ำโครงการขยายเขต!F8</f>
        <v>3</v>
      </c>
      <c r="W249" s="11">
        <f>+[8]ผู้ใช้น้ำโครงการขยายเขต!G8</f>
        <v>3</v>
      </c>
      <c r="X249" s="11">
        <f>+[8]ผู้ใช้น้ำโครงการขยายเขต!H8</f>
        <v>2</v>
      </c>
      <c r="Y249" s="11">
        <f>+[8]ผู้ใช้น้ำโครงการขยายเขต!I8</f>
        <v>1</v>
      </c>
      <c r="Z249" s="11">
        <f>+[8]ผู้ใช้น้ำโครงการขยายเขต!J8</f>
        <v>1</v>
      </c>
      <c r="AA249" s="11">
        <f>+[8]ผู้ใช้น้ำโครงการขยายเขต!K8</f>
        <v>1</v>
      </c>
      <c r="AB249" s="11">
        <f>+[8]ผู้ใช้น้ำโครงการขยายเขต!L8</f>
        <v>1</v>
      </c>
      <c r="AC249" s="11">
        <f>+[8]ผู้ใช้น้ำโครงการขยายเขต!M8</f>
        <v>1</v>
      </c>
      <c r="AD249" s="11">
        <f>+[8]ผู้ใช้น้ำโครงการขยายเขต!N8</f>
        <v>1</v>
      </c>
      <c r="AE249" s="12">
        <f t="shared" si="39"/>
        <v>23</v>
      </c>
    </row>
    <row r="250" spans="1:31" x14ac:dyDescent="0.2">
      <c r="A250" s="10">
        <v>1009</v>
      </c>
      <c r="B250" s="10" t="s">
        <v>17</v>
      </c>
      <c r="C250" s="11">
        <f t="shared" si="38"/>
        <v>19</v>
      </c>
      <c r="D250" s="11">
        <f t="shared" si="33"/>
        <v>38</v>
      </c>
      <c r="E250" s="11">
        <f t="shared" si="34"/>
        <v>50</v>
      </c>
      <c r="F250" s="11">
        <f t="shared" si="35"/>
        <v>62</v>
      </c>
      <c r="G250" s="11">
        <f t="shared" si="36"/>
        <v>74</v>
      </c>
      <c r="H250" s="11">
        <f t="shared" si="37"/>
        <v>86</v>
      </c>
      <c r="I250" s="11">
        <f t="shared" si="37"/>
        <v>93</v>
      </c>
      <c r="J250" s="11">
        <f t="shared" si="37"/>
        <v>100</v>
      </c>
      <c r="K250" s="11">
        <f t="shared" si="37"/>
        <v>106</v>
      </c>
      <c r="L250" s="11">
        <f t="shared" si="37"/>
        <v>112</v>
      </c>
      <c r="M250" s="11">
        <f t="shared" si="37"/>
        <v>118</v>
      </c>
      <c r="N250" s="11">
        <f t="shared" si="37"/>
        <v>124</v>
      </c>
      <c r="O250" s="12"/>
      <c r="Q250" s="10">
        <v>1009</v>
      </c>
      <c r="R250" s="10" t="s">
        <v>17</v>
      </c>
      <c r="S250" s="11">
        <f>+[8]ผู้ใช้น้ำโครงการขยายเขต!C9</f>
        <v>19</v>
      </c>
      <c r="T250" s="11">
        <f>+[8]ผู้ใช้น้ำโครงการขยายเขต!D9</f>
        <v>19</v>
      </c>
      <c r="U250" s="11">
        <f>+[8]ผู้ใช้น้ำโครงการขยายเขต!E9</f>
        <v>12</v>
      </c>
      <c r="V250" s="11">
        <f>+[8]ผู้ใช้น้ำโครงการขยายเขต!F9</f>
        <v>12</v>
      </c>
      <c r="W250" s="11">
        <f>+[8]ผู้ใช้น้ำโครงการขยายเขต!G9</f>
        <v>12</v>
      </c>
      <c r="X250" s="11">
        <f>+[8]ผู้ใช้น้ำโครงการขยายเขต!H9</f>
        <v>12</v>
      </c>
      <c r="Y250" s="11">
        <f>+[8]ผู้ใช้น้ำโครงการขยายเขต!I9</f>
        <v>7</v>
      </c>
      <c r="Z250" s="11">
        <f>+[8]ผู้ใช้น้ำโครงการขยายเขต!J9</f>
        <v>7</v>
      </c>
      <c r="AA250" s="11">
        <f>+[8]ผู้ใช้น้ำโครงการขยายเขต!K9</f>
        <v>6</v>
      </c>
      <c r="AB250" s="11">
        <f>+[8]ผู้ใช้น้ำโครงการขยายเขต!L9</f>
        <v>6</v>
      </c>
      <c r="AC250" s="11">
        <f>+[8]ผู้ใช้น้ำโครงการขยายเขต!M9</f>
        <v>6</v>
      </c>
      <c r="AD250" s="11">
        <f>+[8]ผู้ใช้น้ำโครงการขยายเขต!N9</f>
        <v>6</v>
      </c>
      <c r="AE250" s="12">
        <f t="shared" si="39"/>
        <v>124</v>
      </c>
    </row>
    <row r="251" spans="1:31" x14ac:dyDescent="0.2">
      <c r="A251" s="10">
        <v>1010</v>
      </c>
      <c r="B251" s="10" t="s">
        <v>19</v>
      </c>
      <c r="C251" s="11">
        <f t="shared" si="38"/>
        <v>1</v>
      </c>
      <c r="D251" s="11">
        <f t="shared" si="33"/>
        <v>2</v>
      </c>
      <c r="E251" s="11">
        <f t="shared" si="34"/>
        <v>3</v>
      </c>
      <c r="F251" s="11">
        <f t="shared" si="35"/>
        <v>4</v>
      </c>
      <c r="G251" s="11">
        <f t="shared" si="36"/>
        <v>4</v>
      </c>
      <c r="H251" s="11">
        <f t="shared" si="37"/>
        <v>4</v>
      </c>
      <c r="I251" s="11">
        <f t="shared" si="37"/>
        <v>4</v>
      </c>
      <c r="J251" s="11">
        <f t="shared" si="37"/>
        <v>4</v>
      </c>
      <c r="K251" s="11">
        <f t="shared" si="37"/>
        <v>4</v>
      </c>
      <c r="L251" s="11">
        <f t="shared" si="37"/>
        <v>4</v>
      </c>
      <c r="M251" s="11">
        <f t="shared" si="37"/>
        <v>4</v>
      </c>
      <c r="N251" s="11">
        <f t="shared" si="37"/>
        <v>4</v>
      </c>
      <c r="O251" s="12"/>
      <c r="Q251" s="10">
        <v>1010</v>
      </c>
      <c r="R251" s="10" t="s">
        <v>19</v>
      </c>
      <c r="S251" s="11">
        <f>+[8]ผู้ใช้น้ำโครงการขยายเขต!C10</f>
        <v>1</v>
      </c>
      <c r="T251" s="11">
        <f>+[8]ผู้ใช้น้ำโครงการขยายเขต!D10</f>
        <v>1</v>
      </c>
      <c r="U251" s="11">
        <f>+[8]ผู้ใช้น้ำโครงการขยายเขต!E10</f>
        <v>1</v>
      </c>
      <c r="V251" s="11">
        <f>+[8]ผู้ใช้น้ำโครงการขยายเขต!F10</f>
        <v>1</v>
      </c>
      <c r="W251" s="11">
        <f>+[8]ผู้ใช้น้ำโครงการขยายเขต!G10</f>
        <v>0</v>
      </c>
      <c r="X251" s="11">
        <f>+[8]ผู้ใช้น้ำโครงการขยายเขต!H10</f>
        <v>0</v>
      </c>
      <c r="Y251" s="11">
        <f>+[8]ผู้ใช้น้ำโครงการขยายเขต!I10</f>
        <v>0</v>
      </c>
      <c r="Z251" s="11">
        <f>+[8]ผู้ใช้น้ำโครงการขยายเขต!J10</f>
        <v>0</v>
      </c>
      <c r="AA251" s="11">
        <f>+[8]ผู้ใช้น้ำโครงการขยายเขต!K10</f>
        <v>0</v>
      </c>
      <c r="AB251" s="11">
        <f>+[8]ผู้ใช้น้ำโครงการขยายเขต!L10</f>
        <v>0</v>
      </c>
      <c r="AC251" s="11">
        <f>+[8]ผู้ใช้น้ำโครงการขยายเขต!M10</f>
        <v>0</v>
      </c>
      <c r="AD251" s="11">
        <f>+[8]ผู้ใช้น้ำโครงการขยายเขต!N10</f>
        <v>0</v>
      </c>
      <c r="AE251" s="12">
        <f t="shared" si="39"/>
        <v>4</v>
      </c>
    </row>
    <row r="252" spans="1:31" x14ac:dyDescent="0.2">
      <c r="A252" s="10">
        <v>1011</v>
      </c>
      <c r="B252" s="10" t="s">
        <v>20</v>
      </c>
      <c r="C252" s="11">
        <f t="shared" si="38"/>
        <v>1</v>
      </c>
      <c r="D252" s="11">
        <f t="shared" si="33"/>
        <v>1</v>
      </c>
      <c r="E252" s="11">
        <f t="shared" si="34"/>
        <v>1</v>
      </c>
      <c r="F252" s="11">
        <f t="shared" si="35"/>
        <v>1</v>
      </c>
      <c r="G252" s="11">
        <f t="shared" si="36"/>
        <v>1</v>
      </c>
      <c r="H252" s="11">
        <f t="shared" si="37"/>
        <v>1</v>
      </c>
      <c r="I252" s="11">
        <f t="shared" si="37"/>
        <v>1</v>
      </c>
      <c r="J252" s="11">
        <f t="shared" si="37"/>
        <v>1</v>
      </c>
      <c r="K252" s="11">
        <f t="shared" si="37"/>
        <v>1</v>
      </c>
      <c r="L252" s="11">
        <f t="shared" si="37"/>
        <v>1</v>
      </c>
      <c r="M252" s="11">
        <f t="shared" si="37"/>
        <v>1</v>
      </c>
      <c r="N252" s="11">
        <f t="shared" si="37"/>
        <v>1</v>
      </c>
      <c r="O252" s="12"/>
      <c r="Q252" s="10">
        <v>1011</v>
      </c>
      <c r="R252" s="10" t="s">
        <v>20</v>
      </c>
      <c r="S252" s="11">
        <f>+[8]ผู้ใช้น้ำโครงการขยายเขต!C11</f>
        <v>1</v>
      </c>
      <c r="T252" s="11">
        <f>+[8]ผู้ใช้น้ำโครงการขยายเขต!D11</f>
        <v>0</v>
      </c>
      <c r="U252" s="11">
        <f>+[8]ผู้ใช้น้ำโครงการขยายเขต!E11</f>
        <v>0</v>
      </c>
      <c r="V252" s="11">
        <f>+[8]ผู้ใช้น้ำโครงการขยายเขต!F11</f>
        <v>0</v>
      </c>
      <c r="W252" s="11">
        <f>+[8]ผู้ใช้น้ำโครงการขยายเขต!G11</f>
        <v>0</v>
      </c>
      <c r="X252" s="11">
        <f>+[8]ผู้ใช้น้ำโครงการขยายเขต!H11</f>
        <v>0</v>
      </c>
      <c r="Y252" s="11">
        <f>+[8]ผู้ใช้น้ำโครงการขยายเขต!I11</f>
        <v>0</v>
      </c>
      <c r="Z252" s="11">
        <f>+[8]ผู้ใช้น้ำโครงการขยายเขต!J11</f>
        <v>0</v>
      </c>
      <c r="AA252" s="11">
        <f>+[8]ผู้ใช้น้ำโครงการขยายเขต!K11</f>
        <v>0</v>
      </c>
      <c r="AB252" s="11">
        <f>+[8]ผู้ใช้น้ำโครงการขยายเขต!L11</f>
        <v>0</v>
      </c>
      <c r="AC252" s="11">
        <f>+[8]ผู้ใช้น้ำโครงการขยายเขต!M11</f>
        <v>0</v>
      </c>
      <c r="AD252" s="11">
        <f>+[8]ผู้ใช้น้ำโครงการขยายเขต!N11</f>
        <v>0</v>
      </c>
      <c r="AE252" s="12">
        <f t="shared" si="39"/>
        <v>1</v>
      </c>
    </row>
    <row r="253" spans="1:31" x14ac:dyDescent="0.2">
      <c r="A253" s="10">
        <v>1012</v>
      </c>
      <c r="B253" s="10" t="s">
        <v>21</v>
      </c>
      <c r="C253" s="11">
        <f t="shared" si="38"/>
        <v>13</v>
      </c>
      <c r="D253" s="11">
        <f t="shared" si="33"/>
        <v>26</v>
      </c>
      <c r="E253" s="11">
        <f t="shared" si="34"/>
        <v>35</v>
      </c>
      <c r="F253" s="11">
        <f t="shared" si="35"/>
        <v>44</v>
      </c>
      <c r="G253" s="11">
        <f t="shared" si="36"/>
        <v>53</v>
      </c>
      <c r="H253" s="11">
        <f t="shared" si="37"/>
        <v>62</v>
      </c>
      <c r="I253" s="11">
        <f t="shared" si="37"/>
        <v>67</v>
      </c>
      <c r="J253" s="11">
        <f t="shared" si="37"/>
        <v>71</v>
      </c>
      <c r="K253" s="11">
        <f t="shared" si="37"/>
        <v>75</v>
      </c>
      <c r="L253" s="11">
        <f t="shared" si="37"/>
        <v>79</v>
      </c>
      <c r="M253" s="11">
        <f t="shared" si="37"/>
        <v>83</v>
      </c>
      <c r="N253" s="11">
        <f t="shared" si="37"/>
        <v>87</v>
      </c>
      <c r="O253" s="12"/>
      <c r="Q253" s="10">
        <v>1012</v>
      </c>
      <c r="R253" s="10" t="s">
        <v>21</v>
      </c>
      <c r="S253" s="11">
        <f>+[8]ผู้ใช้น้ำโครงการขยายเขต!C12</f>
        <v>13</v>
      </c>
      <c r="T253" s="11">
        <f>+[8]ผู้ใช้น้ำโครงการขยายเขต!D12</f>
        <v>13</v>
      </c>
      <c r="U253" s="11">
        <f>+[8]ผู้ใช้น้ำโครงการขยายเขต!E12</f>
        <v>9</v>
      </c>
      <c r="V253" s="11">
        <f>+[8]ผู้ใช้น้ำโครงการขยายเขต!F12</f>
        <v>9</v>
      </c>
      <c r="W253" s="11">
        <f>+[8]ผู้ใช้น้ำโครงการขยายเขต!G12</f>
        <v>9</v>
      </c>
      <c r="X253" s="11">
        <f>+[8]ผู้ใช้น้ำโครงการขยายเขต!H12</f>
        <v>9</v>
      </c>
      <c r="Y253" s="11">
        <f>+[8]ผู้ใช้น้ำโครงการขยายเขต!I12</f>
        <v>5</v>
      </c>
      <c r="Z253" s="11">
        <f>+[8]ผู้ใช้น้ำโครงการขยายเขต!J12</f>
        <v>4</v>
      </c>
      <c r="AA253" s="11">
        <f>+[8]ผู้ใช้น้ำโครงการขยายเขต!K12</f>
        <v>4</v>
      </c>
      <c r="AB253" s="11">
        <f>+[8]ผู้ใช้น้ำโครงการขยายเขต!L12</f>
        <v>4</v>
      </c>
      <c r="AC253" s="11">
        <f>+[8]ผู้ใช้น้ำโครงการขยายเขต!M12</f>
        <v>4</v>
      </c>
      <c r="AD253" s="11">
        <f>+[8]ผู้ใช้น้ำโครงการขยายเขต!N12</f>
        <v>4</v>
      </c>
      <c r="AE253" s="12">
        <f t="shared" si="39"/>
        <v>87</v>
      </c>
    </row>
    <row r="254" spans="1:31" x14ac:dyDescent="0.2">
      <c r="A254" s="10">
        <v>1013</v>
      </c>
      <c r="B254" s="10" t="s">
        <v>22</v>
      </c>
      <c r="C254" s="11">
        <f t="shared" si="38"/>
        <v>1</v>
      </c>
      <c r="D254" s="11">
        <f t="shared" si="33"/>
        <v>2</v>
      </c>
      <c r="E254" s="11">
        <f t="shared" si="34"/>
        <v>3</v>
      </c>
      <c r="F254" s="11">
        <f t="shared" si="35"/>
        <v>4</v>
      </c>
      <c r="G254" s="11">
        <f t="shared" si="36"/>
        <v>5</v>
      </c>
      <c r="H254" s="11">
        <f t="shared" si="37"/>
        <v>6</v>
      </c>
      <c r="I254" s="11">
        <f t="shared" si="37"/>
        <v>6</v>
      </c>
      <c r="J254" s="11">
        <f t="shared" si="37"/>
        <v>6</v>
      </c>
      <c r="K254" s="11">
        <f t="shared" si="37"/>
        <v>6</v>
      </c>
      <c r="L254" s="11">
        <f t="shared" si="37"/>
        <v>6</v>
      </c>
      <c r="M254" s="11">
        <f t="shared" si="37"/>
        <v>6</v>
      </c>
      <c r="N254" s="11">
        <f t="shared" si="37"/>
        <v>6</v>
      </c>
      <c r="O254" s="12"/>
      <c r="Q254" s="10">
        <v>1013</v>
      </c>
      <c r="R254" s="10" t="s">
        <v>22</v>
      </c>
      <c r="S254" s="11">
        <f>+[8]ผู้ใช้น้ำโครงการขยายเขต!C13</f>
        <v>1</v>
      </c>
      <c r="T254" s="11">
        <f>+[8]ผู้ใช้น้ำโครงการขยายเขต!D13</f>
        <v>1</v>
      </c>
      <c r="U254" s="11">
        <f>+[8]ผู้ใช้น้ำโครงการขยายเขต!E13</f>
        <v>1</v>
      </c>
      <c r="V254" s="11">
        <f>+[8]ผู้ใช้น้ำโครงการขยายเขต!F13</f>
        <v>1</v>
      </c>
      <c r="W254" s="11">
        <f>+[8]ผู้ใช้น้ำโครงการขยายเขต!G13</f>
        <v>1</v>
      </c>
      <c r="X254" s="11">
        <f>+[8]ผู้ใช้น้ำโครงการขยายเขต!H13</f>
        <v>1</v>
      </c>
      <c r="Y254" s="11">
        <f>+[8]ผู้ใช้น้ำโครงการขยายเขต!I13</f>
        <v>0</v>
      </c>
      <c r="Z254" s="11">
        <f>+[8]ผู้ใช้น้ำโครงการขยายเขต!J13</f>
        <v>0</v>
      </c>
      <c r="AA254" s="11">
        <f>+[8]ผู้ใช้น้ำโครงการขยายเขต!K13</f>
        <v>0</v>
      </c>
      <c r="AB254" s="11">
        <f>+[8]ผู้ใช้น้ำโครงการขยายเขต!L13</f>
        <v>0</v>
      </c>
      <c r="AC254" s="11">
        <f>+[8]ผู้ใช้น้ำโครงการขยายเขต!M13</f>
        <v>0</v>
      </c>
      <c r="AD254" s="11">
        <f>+[8]ผู้ใช้น้ำโครงการขยายเขต!N13</f>
        <v>0</v>
      </c>
      <c r="AE254" s="12">
        <f t="shared" si="39"/>
        <v>6</v>
      </c>
    </row>
    <row r="255" spans="1:31" x14ac:dyDescent="0.2">
      <c r="A255" s="10">
        <v>1014</v>
      </c>
      <c r="B255" s="10" t="s">
        <v>23</v>
      </c>
      <c r="C255" s="11">
        <f t="shared" si="38"/>
        <v>22</v>
      </c>
      <c r="D255" s="11">
        <f t="shared" si="33"/>
        <v>44</v>
      </c>
      <c r="E255" s="11">
        <f t="shared" si="34"/>
        <v>59</v>
      </c>
      <c r="F255" s="11">
        <f t="shared" si="35"/>
        <v>74</v>
      </c>
      <c r="G255" s="11">
        <f t="shared" si="36"/>
        <v>89</v>
      </c>
      <c r="H255" s="11">
        <f t="shared" si="37"/>
        <v>104</v>
      </c>
      <c r="I255" s="11">
        <f t="shared" si="37"/>
        <v>111</v>
      </c>
      <c r="J255" s="11">
        <f t="shared" si="37"/>
        <v>118</v>
      </c>
      <c r="K255" s="11">
        <f t="shared" si="37"/>
        <v>125</v>
      </c>
      <c r="L255" s="11">
        <f t="shared" si="37"/>
        <v>132</v>
      </c>
      <c r="M255" s="11">
        <f t="shared" si="37"/>
        <v>139</v>
      </c>
      <c r="N255" s="11">
        <f t="shared" si="37"/>
        <v>146</v>
      </c>
      <c r="O255" s="12"/>
      <c r="Q255" s="10">
        <v>1014</v>
      </c>
      <c r="R255" s="10" t="s">
        <v>23</v>
      </c>
      <c r="S255" s="11">
        <f>+[8]ผู้ใช้น้ำโครงการขยายเขต!C14</f>
        <v>22</v>
      </c>
      <c r="T255" s="11">
        <f>+[8]ผู้ใช้น้ำโครงการขยายเขต!D14</f>
        <v>22</v>
      </c>
      <c r="U255" s="11">
        <f>+[8]ผู้ใช้น้ำโครงการขยายเขต!E14</f>
        <v>15</v>
      </c>
      <c r="V255" s="11">
        <f>+[8]ผู้ใช้น้ำโครงการขยายเขต!F14</f>
        <v>15</v>
      </c>
      <c r="W255" s="11">
        <f>+[8]ผู้ใช้น้ำโครงการขยายเขต!G14</f>
        <v>15</v>
      </c>
      <c r="X255" s="11">
        <f>+[8]ผู้ใช้น้ำโครงการขยายเขต!H14</f>
        <v>15</v>
      </c>
      <c r="Y255" s="11">
        <f>+[8]ผู้ใช้น้ำโครงการขยายเขต!I14</f>
        <v>7</v>
      </c>
      <c r="Z255" s="11">
        <f>+[8]ผู้ใช้น้ำโครงการขยายเขต!J14</f>
        <v>7</v>
      </c>
      <c r="AA255" s="11">
        <f>+[8]ผู้ใช้น้ำโครงการขยายเขต!K14</f>
        <v>7</v>
      </c>
      <c r="AB255" s="11">
        <f>+[8]ผู้ใช้น้ำโครงการขยายเขต!L14</f>
        <v>7</v>
      </c>
      <c r="AC255" s="11">
        <f>+[8]ผู้ใช้น้ำโครงการขยายเขต!M14</f>
        <v>7</v>
      </c>
      <c r="AD255" s="11">
        <f>+[8]ผู้ใช้น้ำโครงการขยายเขต!N14</f>
        <v>7</v>
      </c>
      <c r="AE255" s="12">
        <f t="shared" si="39"/>
        <v>146</v>
      </c>
    </row>
    <row r="256" spans="1:31" x14ac:dyDescent="0.2">
      <c r="A256" s="10">
        <v>1015</v>
      </c>
      <c r="B256" s="10" t="s">
        <v>24</v>
      </c>
      <c r="C256" s="11">
        <f t="shared" si="38"/>
        <v>4</v>
      </c>
      <c r="D256" s="11">
        <f t="shared" si="33"/>
        <v>7</v>
      </c>
      <c r="E256" s="11">
        <f t="shared" si="34"/>
        <v>10</v>
      </c>
      <c r="F256" s="11">
        <f t="shared" si="35"/>
        <v>13</v>
      </c>
      <c r="G256" s="11">
        <f t="shared" si="36"/>
        <v>16</v>
      </c>
      <c r="H256" s="11">
        <f t="shared" si="37"/>
        <v>19</v>
      </c>
      <c r="I256" s="11">
        <f t="shared" si="37"/>
        <v>20</v>
      </c>
      <c r="J256" s="11">
        <f t="shared" si="37"/>
        <v>21</v>
      </c>
      <c r="K256" s="11">
        <f t="shared" si="37"/>
        <v>22</v>
      </c>
      <c r="L256" s="11">
        <f t="shared" si="37"/>
        <v>23</v>
      </c>
      <c r="M256" s="11">
        <f t="shared" si="37"/>
        <v>24</v>
      </c>
      <c r="N256" s="11">
        <f t="shared" si="37"/>
        <v>25</v>
      </c>
      <c r="O256" s="12"/>
      <c r="Q256" s="10">
        <v>1015</v>
      </c>
      <c r="R256" s="10" t="s">
        <v>24</v>
      </c>
      <c r="S256" s="11">
        <f>+[8]ผู้ใช้น้ำโครงการขยายเขต!C15</f>
        <v>4</v>
      </c>
      <c r="T256" s="11">
        <f>+[8]ผู้ใช้น้ำโครงการขยายเขต!D15</f>
        <v>3</v>
      </c>
      <c r="U256" s="11">
        <f>+[8]ผู้ใช้น้ำโครงการขยายเขต!E15</f>
        <v>3</v>
      </c>
      <c r="V256" s="11">
        <f>+[8]ผู้ใช้น้ำโครงการขยายเขต!F15</f>
        <v>3</v>
      </c>
      <c r="W256" s="11">
        <f>+[8]ผู้ใช้น้ำโครงการขยายเขต!G15</f>
        <v>3</v>
      </c>
      <c r="X256" s="11">
        <f>+[8]ผู้ใช้น้ำโครงการขยายเขต!H15</f>
        <v>3</v>
      </c>
      <c r="Y256" s="11">
        <f>+[8]ผู้ใช้น้ำโครงการขยายเขต!I15</f>
        <v>1</v>
      </c>
      <c r="Z256" s="11">
        <f>+[8]ผู้ใช้น้ำโครงการขยายเขต!J15</f>
        <v>1</v>
      </c>
      <c r="AA256" s="11">
        <f>+[8]ผู้ใช้น้ำโครงการขยายเขต!K15</f>
        <v>1</v>
      </c>
      <c r="AB256" s="11">
        <f>+[8]ผู้ใช้น้ำโครงการขยายเขต!L15</f>
        <v>1</v>
      </c>
      <c r="AC256" s="11">
        <f>+[8]ผู้ใช้น้ำโครงการขยายเขต!M15</f>
        <v>1</v>
      </c>
      <c r="AD256" s="11">
        <f>+[8]ผู้ใช้น้ำโครงการขยายเขต!N15</f>
        <v>1</v>
      </c>
      <c r="AE256" s="12">
        <f t="shared" si="39"/>
        <v>25</v>
      </c>
    </row>
    <row r="257" spans="1:31" x14ac:dyDescent="0.2">
      <c r="A257" s="10">
        <v>1016</v>
      </c>
      <c r="B257" s="10" t="s">
        <v>25</v>
      </c>
      <c r="C257" s="11">
        <f t="shared" si="38"/>
        <v>7</v>
      </c>
      <c r="D257" s="11">
        <f t="shared" si="33"/>
        <v>13</v>
      </c>
      <c r="E257" s="11">
        <f t="shared" si="34"/>
        <v>18</v>
      </c>
      <c r="F257" s="11">
        <f t="shared" si="35"/>
        <v>23</v>
      </c>
      <c r="G257" s="11">
        <f t="shared" si="36"/>
        <v>28</v>
      </c>
      <c r="H257" s="11">
        <f t="shared" si="37"/>
        <v>33</v>
      </c>
      <c r="I257" s="11">
        <f t="shared" si="37"/>
        <v>35</v>
      </c>
      <c r="J257" s="11">
        <f t="shared" si="37"/>
        <v>37</v>
      </c>
      <c r="K257" s="11">
        <f t="shared" si="37"/>
        <v>39</v>
      </c>
      <c r="L257" s="11">
        <f t="shared" si="37"/>
        <v>41</v>
      </c>
      <c r="M257" s="11">
        <f t="shared" si="37"/>
        <v>43</v>
      </c>
      <c r="N257" s="11">
        <f t="shared" si="37"/>
        <v>45</v>
      </c>
      <c r="O257" s="12"/>
      <c r="Q257" s="10">
        <v>1016</v>
      </c>
      <c r="R257" s="10" t="s">
        <v>25</v>
      </c>
      <c r="S257" s="11">
        <f>+[8]ผู้ใช้น้ำโครงการขยายเขต!C16</f>
        <v>7</v>
      </c>
      <c r="T257" s="11">
        <f>+[8]ผู้ใช้น้ำโครงการขยายเขต!D16</f>
        <v>6</v>
      </c>
      <c r="U257" s="11">
        <f>+[8]ผู้ใช้น้ำโครงการขยายเขต!E16</f>
        <v>5</v>
      </c>
      <c r="V257" s="11">
        <f>+[8]ผู้ใช้น้ำโครงการขยายเขต!F16</f>
        <v>5</v>
      </c>
      <c r="W257" s="11">
        <f>+[8]ผู้ใช้น้ำโครงการขยายเขต!G16</f>
        <v>5</v>
      </c>
      <c r="X257" s="11">
        <f>+[8]ผู้ใช้น้ำโครงการขยายเขต!H16</f>
        <v>5</v>
      </c>
      <c r="Y257" s="11">
        <f>+[8]ผู้ใช้น้ำโครงการขยายเขต!I16</f>
        <v>2</v>
      </c>
      <c r="Z257" s="11">
        <f>+[8]ผู้ใช้น้ำโครงการขยายเขต!J16</f>
        <v>2</v>
      </c>
      <c r="AA257" s="11">
        <f>+[8]ผู้ใช้น้ำโครงการขยายเขต!K16</f>
        <v>2</v>
      </c>
      <c r="AB257" s="11">
        <f>+[8]ผู้ใช้น้ำโครงการขยายเขต!L16</f>
        <v>2</v>
      </c>
      <c r="AC257" s="11">
        <f>+[8]ผู้ใช้น้ำโครงการขยายเขต!M16</f>
        <v>2</v>
      </c>
      <c r="AD257" s="11">
        <f>+[8]ผู้ใช้น้ำโครงการขยายเขต!N16</f>
        <v>2</v>
      </c>
      <c r="AE257" s="12">
        <f t="shared" si="39"/>
        <v>45</v>
      </c>
    </row>
    <row r="258" spans="1:31" x14ac:dyDescent="0.2">
      <c r="A258" s="10">
        <v>1017</v>
      </c>
      <c r="B258" s="10" t="s">
        <v>26</v>
      </c>
      <c r="C258" s="11">
        <f t="shared" si="38"/>
        <v>7</v>
      </c>
      <c r="D258" s="11">
        <f t="shared" si="33"/>
        <v>13</v>
      </c>
      <c r="E258" s="11">
        <f t="shared" si="34"/>
        <v>18</v>
      </c>
      <c r="F258" s="11">
        <f t="shared" si="35"/>
        <v>23</v>
      </c>
      <c r="G258" s="11">
        <f t="shared" si="36"/>
        <v>28</v>
      </c>
      <c r="H258" s="11">
        <f t="shared" si="37"/>
        <v>33</v>
      </c>
      <c r="I258" s="11">
        <f t="shared" si="37"/>
        <v>36</v>
      </c>
      <c r="J258" s="11">
        <f t="shared" si="37"/>
        <v>39</v>
      </c>
      <c r="K258" s="11">
        <f t="shared" si="37"/>
        <v>42</v>
      </c>
      <c r="L258" s="11">
        <f t="shared" si="37"/>
        <v>45</v>
      </c>
      <c r="M258" s="11">
        <f t="shared" si="37"/>
        <v>48</v>
      </c>
      <c r="N258" s="11">
        <f t="shared" si="37"/>
        <v>51</v>
      </c>
      <c r="O258" s="12"/>
      <c r="Q258" s="10">
        <v>1017</v>
      </c>
      <c r="R258" s="10" t="s">
        <v>26</v>
      </c>
      <c r="S258" s="11">
        <f>+[8]ผู้ใช้น้ำโครงการขยายเขต!C17</f>
        <v>7</v>
      </c>
      <c r="T258" s="11">
        <f>+[8]ผู้ใช้น้ำโครงการขยายเขต!D17</f>
        <v>6</v>
      </c>
      <c r="U258" s="11">
        <f>+[8]ผู้ใช้น้ำโครงการขยายเขต!E17</f>
        <v>5</v>
      </c>
      <c r="V258" s="11">
        <f>+[8]ผู้ใช้น้ำโครงการขยายเขต!F17</f>
        <v>5</v>
      </c>
      <c r="W258" s="11">
        <f>+[8]ผู้ใช้น้ำโครงการขยายเขต!G17</f>
        <v>5</v>
      </c>
      <c r="X258" s="11">
        <f>+[8]ผู้ใช้น้ำโครงการขยายเขต!H17</f>
        <v>5</v>
      </c>
      <c r="Y258" s="11">
        <f>+[8]ผู้ใช้น้ำโครงการขยายเขต!I17</f>
        <v>3</v>
      </c>
      <c r="Z258" s="11">
        <f>+[8]ผู้ใช้น้ำโครงการขยายเขต!J17</f>
        <v>3</v>
      </c>
      <c r="AA258" s="11">
        <f>+[8]ผู้ใช้น้ำโครงการขยายเขต!K17</f>
        <v>3</v>
      </c>
      <c r="AB258" s="11">
        <f>+[8]ผู้ใช้น้ำโครงการขยายเขต!L17</f>
        <v>3</v>
      </c>
      <c r="AC258" s="11">
        <f>+[8]ผู้ใช้น้ำโครงการขยายเขต!M17</f>
        <v>3</v>
      </c>
      <c r="AD258" s="11">
        <f>+[8]ผู้ใช้น้ำโครงการขยายเขต!N17</f>
        <v>3</v>
      </c>
      <c r="AE258" s="12">
        <f t="shared" si="39"/>
        <v>51</v>
      </c>
    </row>
    <row r="259" spans="1:31" x14ac:dyDescent="0.2">
      <c r="A259" s="10">
        <v>1018</v>
      </c>
      <c r="B259" s="10" t="s">
        <v>27</v>
      </c>
      <c r="C259" s="11">
        <f t="shared" si="38"/>
        <v>6</v>
      </c>
      <c r="D259" s="11">
        <f t="shared" si="33"/>
        <v>12</v>
      </c>
      <c r="E259" s="11">
        <f t="shared" si="34"/>
        <v>16</v>
      </c>
      <c r="F259" s="11">
        <f t="shared" si="35"/>
        <v>20</v>
      </c>
      <c r="G259" s="11">
        <f t="shared" si="36"/>
        <v>24</v>
      </c>
      <c r="H259" s="11">
        <f t="shared" si="37"/>
        <v>28</v>
      </c>
      <c r="I259" s="11">
        <f t="shared" si="37"/>
        <v>30</v>
      </c>
      <c r="J259" s="11">
        <f t="shared" si="37"/>
        <v>32</v>
      </c>
      <c r="K259" s="11">
        <f t="shared" si="37"/>
        <v>34</v>
      </c>
      <c r="L259" s="11">
        <f t="shared" si="37"/>
        <v>36</v>
      </c>
      <c r="M259" s="11">
        <f t="shared" si="37"/>
        <v>38</v>
      </c>
      <c r="N259" s="11">
        <f t="shared" si="37"/>
        <v>40</v>
      </c>
      <c r="O259" s="12"/>
      <c r="Q259" s="10">
        <v>1018</v>
      </c>
      <c r="R259" s="10" t="s">
        <v>27</v>
      </c>
      <c r="S259" s="11">
        <f>+[8]ผู้ใช้น้ำโครงการขยายเขต!C18</f>
        <v>6</v>
      </c>
      <c r="T259" s="11">
        <f>+[8]ผู้ใช้น้ำโครงการขยายเขต!D18</f>
        <v>6</v>
      </c>
      <c r="U259" s="11">
        <f>+[8]ผู้ใช้น้ำโครงการขยายเขต!E18</f>
        <v>4</v>
      </c>
      <c r="V259" s="11">
        <f>+[8]ผู้ใช้น้ำโครงการขยายเขต!F18</f>
        <v>4</v>
      </c>
      <c r="W259" s="11">
        <f>+[8]ผู้ใช้น้ำโครงการขยายเขต!G18</f>
        <v>4</v>
      </c>
      <c r="X259" s="11">
        <f>+[8]ผู้ใช้น้ำโครงการขยายเขต!H18</f>
        <v>4</v>
      </c>
      <c r="Y259" s="11">
        <f>+[8]ผู้ใช้น้ำโครงการขยายเขต!I18</f>
        <v>2</v>
      </c>
      <c r="Z259" s="11">
        <f>+[8]ผู้ใช้น้ำโครงการขยายเขต!J18</f>
        <v>2</v>
      </c>
      <c r="AA259" s="11">
        <f>+[8]ผู้ใช้น้ำโครงการขยายเขต!K18</f>
        <v>2</v>
      </c>
      <c r="AB259" s="11">
        <f>+[8]ผู้ใช้น้ำโครงการขยายเขต!L18</f>
        <v>2</v>
      </c>
      <c r="AC259" s="11">
        <f>+[8]ผู้ใช้น้ำโครงการขยายเขต!M18</f>
        <v>2</v>
      </c>
      <c r="AD259" s="11">
        <f>+[8]ผู้ใช้น้ำโครงการขยายเขต!N18</f>
        <v>2</v>
      </c>
      <c r="AE259" s="12">
        <f t="shared" si="39"/>
        <v>40</v>
      </c>
    </row>
    <row r="260" spans="1:31" x14ac:dyDescent="0.2">
      <c r="A260" s="10">
        <v>1019</v>
      </c>
      <c r="B260" s="10" t="s">
        <v>28</v>
      </c>
      <c r="C260" s="11">
        <f t="shared" si="38"/>
        <v>1</v>
      </c>
      <c r="D260" s="11">
        <f t="shared" si="33"/>
        <v>2</v>
      </c>
      <c r="E260" s="11">
        <f t="shared" si="34"/>
        <v>3</v>
      </c>
      <c r="F260" s="11">
        <f t="shared" si="35"/>
        <v>4</v>
      </c>
      <c r="G260" s="11">
        <f t="shared" si="36"/>
        <v>5</v>
      </c>
      <c r="H260" s="11">
        <f t="shared" si="37"/>
        <v>5</v>
      </c>
      <c r="I260" s="11">
        <f t="shared" si="37"/>
        <v>5</v>
      </c>
      <c r="J260" s="11">
        <f t="shared" si="37"/>
        <v>5</v>
      </c>
      <c r="K260" s="11">
        <f t="shared" si="37"/>
        <v>5</v>
      </c>
      <c r="L260" s="11">
        <f t="shared" si="37"/>
        <v>5</v>
      </c>
      <c r="M260" s="11">
        <f t="shared" si="37"/>
        <v>5</v>
      </c>
      <c r="N260" s="11">
        <f t="shared" si="37"/>
        <v>5</v>
      </c>
      <c r="O260" s="12"/>
      <c r="Q260" s="10">
        <v>1019</v>
      </c>
      <c r="R260" s="10" t="s">
        <v>28</v>
      </c>
      <c r="S260" s="11">
        <f>+[8]ผู้ใช้น้ำโครงการขยายเขต!C19</f>
        <v>1</v>
      </c>
      <c r="T260" s="11">
        <f>+[8]ผู้ใช้น้ำโครงการขยายเขต!D19</f>
        <v>1</v>
      </c>
      <c r="U260" s="11">
        <f>+[8]ผู้ใช้น้ำโครงการขยายเขต!E19</f>
        <v>1</v>
      </c>
      <c r="V260" s="11">
        <f>+[8]ผู้ใช้น้ำโครงการขยายเขต!F19</f>
        <v>1</v>
      </c>
      <c r="W260" s="11">
        <f>+[8]ผู้ใช้น้ำโครงการขยายเขต!G19</f>
        <v>1</v>
      </c>
      <c r="X260" s="11">
        <f>+[8]ผู้ใช้น้ำโครงการขยายเขต!H19</f>
        <v>0</v>
      </c>
      <c r="Y260" s="11">
        <f>+[8]ผู้ใช้น้ำโครงการขยายเขต!I19</f>
        <v>0</v>
      </c>
      <c r="Z260" s="11">
        <f>+[8]ผู้ใช้น้ำโครงการขยายเขต!J19</f>
        <v>0</v>
      </c>
      <c r="AA260" s="11">
        <f>+[8]ผู้ใช้น้ำโครงการขยายเขต!K19</f>
        <v>0</v>
      </c>
      <c r="AB260" s="11">
        <f>+[8]ผู้ใช้น้ำโครงการขยายเขต!L19</f>
        <v>0</v>
      </c>
      <c r="AC260" s="11">
        <f>+[8]ผู้ใช้น้ำโครงการขยายเขต!M19</f>
        <v>0</v>
      </c>
      <c r="AD260" s="11">
        <f>+[8]ผู้ใช้น้ำโครงการขยายเขต!N19</f>
        <v>0</v>
      </c>
      <c r="AE260" s="12">
        <f t="shared" si="39"/>
        <v>5</v>
      </c>
    </row>
    <row r="261" spans="1:31" x14ac:dyDescent="0.2">
      <c r="A261" s="10">
        <v>1020</v>
      </c>
      <c r="B261" s="10" t="s">
        <v>29</v>
      </c>
      <c r="C261" s="11">
        <f t="shared" si="38"/>
        <v>7</v>
      </c>
      <c r="D261" s="11">
        <f t="shared" si="33"/>
        <v>14</v>
      </c>
      <c r="E261" s="11">
        <f t="shared" si="34"/>
        <v>19</v>
      </c>
      <c r="F261" s="11">
        <f t="shared" si="35"/>
        <v>24</v>
      </c>
      <c r="G261" s="11">
        <f t="shared" si="36"/>
        <v>29</v>
      </c>
      <c r="H261" s="11">
        <f t="shared" ref="H261:N261" si="40">+G261+X261</f>
        <v>34</v>
      </c>
      <c r="I261" s="11">
        <f t="shared" si="40"/>
        <v>36</v>
      </c>
      <c r="J261" s="11">
        <f t="shared" si="40"/>
        <v>38</v>
      </c>
      <c r="K261" s="11">
        <f t="shared" si="40"/>
        <v>40</v>
      </c>
      <c r="L261" s="11">
        <f t="shared" si="40"/>
        <v>42</v>
      </c>
      <c r="M261" s="11">
        <f t="shared" si="40"/>
        <v>44</v>
      </c>
      <c r="N261" s="11">
        <f t="shared" si="40"/>
        <v>46</v>
      </c>
      <c r="O261" s="12"/>
      <c r="Q261" s="10">
        <v>1020</v>
      </c>
      <c r="R261" s="10" t="s">
        <v>29</v>
      </c>
      <c r="S261" s="11">
        <f>+[8]ผู้ใช้น้ำโครงการขยายเขต!C20</f>
        <v>7</v>
      </c>
      <c r="T261" s="11">
        <f>+[8]ผู้ใช้น้ำโครงการขยายเขต!D20</f>
        <v>7</v>
      </c>
      <c r="U261" s="11">
        <f>+[8]ผู้ใช้น้ำโครงการขยายเขต!E20</f>
        <v>5</v>
      </c>
      <c r="V261" s="11">
        <f>+[8]ผู้ใช้น้ำโครงการขยายเขต!F20</f>
        <v>5</v>
      </c>
      <c r="W261" s="11">
        <f>+[8]ผู้ใช้น้ำโครงการขยายเขต!G20</f>
        <v>5</v>
      </c>
      <c r="X261" s="11">
        <f>+[8]ผู้ใช้น้ำโครงการขยายเขต!H20</f>
        <v>5</v>
      </c>
      <c r="Y261" s="11">
        <f>+[8]ผู้ใช้น้ำโครงการขยายเขต!I20</f>
        <v>2</v>
      </c>
      <c r="Z261" s="11">
        <f>+[8]ผู้ใช้น้ำโครงการขยายเขต!J20</f>
        <v>2</v>
      </c>
      <c r="AA261" s="11">
        <f>+[8]ผู้ใช้น้ำโครงการขยายเขต!K20</f>
        <v>2</v>
      </c>
      <c r="AB261" s="11">
        <f>+[8]ผู้ใช้น้ำโครงการขยายเขต!L20</f>
        <v>2</v>
      </c>
      <c r="AC261" s="11">
        <f>+[8]ผู้ใช้น้ำโครงการขยายเขต!M20</f>
        <v>2</v>
      </c>
      <c r="AD261" s="11">
        <f>+[8]ผู้ใช้น้ำโครงการขยายเขต!N20</f>
        <v>2</v>
      </c>
      <c r="AE261" s="12">
        <f t="shared" si="39"/>
        <v>46</v>
      </c>
    </row>
    <row r="262" spans="1:31" x14ac:dyDescent="0.2">
      <c r="A262" s="10">
        <v>1021</v>
      </c>
      <c r="B262" s="10" t="s">
        <v>30</v>
      </c>
      <c r="C262" s="11">
        <f t="shared" si="38"/>
        <v>2</v>
      </c>
      <c r="D262" s="11">
        <f t="shared" ref="D262:N271" si="41">+C262+T262</f>
        <v>4</v>
      </c>
      <c r="E262" s="11">
        <f t="shared" si="41"/>
        <v>6</v>
      </c>
      <c r="F262" s="11">
        <f t="shared" si="41"/>
        <v>7</v>
      </c>
      <c r="G262" s="11">
        <f t="shared" si="41"/>
        <v>8</v>
      </c>
      <c r="H262" s="11">
        <f t="shared" si="41"/>
        <v>9</v>
      </c>
      <c r="I262" s="11">
        <f t="shared" si="41"/>
        <v>10</v>
      </c>
      <c r="J262" s="11">
        <f t="shared" si="41"/>
        <v>11</v>
      </c>
      <c r="K262" s="11">
        <f t="shared" si="41"/>
        <v>12</v>
      </c>
      <c r="L262" s="11">
        <f t="shared" si="41"/>
        <v>13</v>
      </c>
      <c r="M262" s="11">
        <f t="shared" si="41"/>
        <v>14</v>
      </c>
      <c r="N262" s="11">
        <f t="shared" si="41"/>
        <v>15</v>
      </c>
      <c r="O262" s="12"/>
      <c r="Q262" s="10">
        <v>1021</v>
      </c>
      <c r="R262" s="10" t="s">
        <v>30</v>
      </c>
      <c r="S262" s="11">
        <f>+[8]ผู้ใช้น้ำโครงการขยายเขต!C21</f>
        <v>2</v>
      </c>
      <c r="T262" s="11">
        <f>+[8]ผู้ใช้น้ำโครงการขยายเขต!D21</f>
        <v>2</v>
      </c>
      <c r="U262" s="11">
        <f>+[8]ผู้ใช้น้ำโครงการขยายเขต!E21</f>
        <v>2</v>
      </c>
      <c r="V262" s="11">
        <f>+[8]ผู้ใช้น้ำโครงการขยายเขต!F21</f>
        <v>1</v>
      </c>
      <c r="W262" s="11">
        <f>+[8]ผู้ใช้น้ำโครงการขยายเขต!G21</f>
        <v>1</v>
      </c>
      <c r="X262" s="11">
        <f>+[8]ผู้ใช้น้ำโครงการขยายเขต!H21</f>
        <v>1</v>
      </c>
      <c r="Y262" s="11">
        <f>+[8]ผู้ใช้น้ำโครงการขยายเขต!I21</f>
        <v>1</v>
      </c>
      <c r="Z262" s="11">
        <f>+[8]ผู้ใช้น้ำโครงการขยายเขต!J21</f>
        <v>1</v>
      </c>
      <c r="AA262" s="11">
        <f>+[8]ผู้ใช้น้ำโครงการขยายเขต!K21</f>
        <v>1</v>
      </c>
      <c r="AB262" s="11">
        <f>+[8]ผู้ใช้น้ำโครงการขยายเขต!L21</f>
        <v>1</v>
      </c>
      <c r="AC262" s="11">
        <f>+[8]ผู้ใช้น้ำโครงการขยายเขต!M21</f>
        <v>1</v>
      </c>
      <c r="AD262" s="11">
        <f>+[8]ผู้ใช้น้ำโครงการขยายเขต!N21</f>
        <v>1</v>
      </c>
      <c r="AE262" s="12">
        <f t="shared" si="39"/>
        <v>15</v>
      </c>
    </row>
    <row r="263" spans="1:31" x14ac:dyDescent="0.2">
      <c r="A263" s="10">
        <v>1022</v>
      </c>
      <c r="B263" s="10" t="s">
        <v>31</v>
      </c>
      <c r="C263" s="11">
        <f t="shared" si="38"/>
        <v>16</v>
      </c>
      <c r="D263" s="11">
        <f t="shared" si="41"/>
        <v>32</v>
      </c>
      <c r="E263" s="11">
        <f t="shared" si="41"/>
        <v>44</v>
      </c>
      <c r="F263" s="11">
        <f t="shared" si="41"/>
        <v>56</v>
      </c>
      <c r="G263" s="11">
        <f t="shared" si="41"/>
        <v>68</v>
      </c>
      <c r="H263" s="11">
        <f t="shared" si="41"/>
        <v>80</v>
      </c>
      <c r="I263" s="11">
        <f t="shared" si="41"/>
        <v>86</v>
      </c>
      <c r="J263" s="11">
        <f t="shared" si="41"/>
        <v>92</v>
      </c>
      <c r="K263" s="11">
        <f t="shared" si="41"/>
        <v>98</v>
      </c>
      <c r="L263" s="11">
        <f t="shared" si="41"/>
        <v>104</v>
      </c>
      <c r="M263" s="11">
        <f t="shared" si="41"/>
        <v>110</v>
      </c>
      <c r="N263" s="11">
        <f t="shared" si="41"/>
        <v>116</v>
      </c>
      <c r="O263" s="12"/>
      <c r="Q263" s="10">
        <v>1022</v>
      </c>
      <c r="R263" s="10" t="s">
        <v>31</v>
      </c>
      <c r="S263" s="11">
        <f>+[8]ผู้ใช้น้ำโครงการขยายเขต!C22</f>
        <v>16</v>
      </c>
      <c r="T263" s="11">
        <f>+[8]ผู้ใช้น้ำโครงการขยายเขต!D22</f>
        <v>16</v>
      </c>
      <c r="U263" s="11">
        <f>+[8]ผู้ใช้น้ำโครงการขยายเขต!E22</f>
        <v>12</v>
      </c>
      <c r="V263" s="11">
        <f>+[8]ผู้ใช้น้ำโครงการขยายเขต!F22</f>
        <v>12</v>
      </c>
      <c r="W263" s="11">
        <f>+[8]ผู้ใช้น้ำโครงการขยายเขต!G22</f>
        <v>12</v>
      </c>
      <c r="X263" s="11">
        <f>+[8]ผู้ใช้น้ำโครงการขยายเขต!H22</f>
        <v>12</v>
      </c>
      <c r="Y263" s="11">
        <f>+[8]ผู้ใช้น้ำโครงการขยายเขต!I22</f>
        <v>6</v>
      </c>
      <c r="Z263" s="11">
        <f>+[8]ผู้ใช้น้ำโครงการขยายเขต!J22</f>
        <v>6</v>
      </c>
      <c r="AA263" s="11">
        <f>+[8]ผู้ใช้น้ำโครงการขยายเขต!K22</f>
        <v>6</v>
      </c>
      <c r="AB263" s="11">
        <f>+[8]ผู้ใช้น้ำโครงการขยายเขต!L22</f>
        <v>6</v>
      </c>
      <c r="AC263" s="11">
        <f>+[8]ผู้ใช้น้ำโครงการขยายเขต!M22</f>
        <v>6</v>
      </c>
      <c r="AD263" s="11">
        <f>+[8]ผู้ใช้น้ำโครงการขยายเขต!N22</f>
        <v>6</v>
      </c>
      <c r="AE263" s="12">
        <f t="shared" si="39"/>
        <v>116</v>
      </c>
    </row>
    <row r="264" spans="1:31" x14ac:dyDescent="0.2">
      <c r="A264" s="10">
        <v>1023</v>
      </c>
      <c r="B264" s="10" t="s">
        <v>32</v>
      </c>
      <c r="C264" s="11">
        <f t="shared" si="38"/>
        <v>6</v>
      </c>
      <c r="D264" s="11">
        <f t="shared" si="41"/>
        <v>12</v>
      </c>
      <c r="E264" s="11">
        <f t="shared" si="41"/>
        <v>16</v>
      </c>
      <c r="F264" s="11">
        <f t="shared" si="41"/>
        <v>20</v>
      </c>
      <c r="G264" s="11">
        <f t="shared" si="41"/>
        <v>24</v>
      </c>
      <c r="H264" s="11">
        <f t="shared" si="41"/>
        <v>28</v>
      </c>
      <c r="I264" s="11">
        <f t="shared" si="41"/>
        <v>31</v>
      </c>
      <c r="J264" s="11">
        <f t="shared" si="41"/>
        <v>33</v>
      </c>
      <c r="K264" s="11">
        <f t="shared" si="41"/>
        <v>35</v>
      </c>
      <c r="L264" s="11">
        <f t="shared" si="41"/>
        <v>37</v>
      </c>
      <c r="M264" s="11">
        <f t="shared" si="41"/>
        <v>39</v>
      </c>
      <c r="N264" s="11">
        <f t="shared" si="41"/>
        <v>41</v>
      </c>
      <c r="O264" s="12"/>
      <c r="Q264" s="10">
        <v>1023</v>
      </c>
      <c r="R264" s="10" t="s">
        <v>32</v>
      </c>
      <c r="S264" s="11">
        <f>+[8]ผู้ใช้น้ำโครงการขยายเขต!C23</f>
        <v>6</v>
      </c>
      <c r="T264" s="11">
        <f>+[8]ผู้ใช้น้ำโครงการขยายเขต!D23</f>
        <v>6</v>
      </c>
      <c r="U264" s="11">
        <f>+[8]ผู้ใช้น้ำโครงการขยายเขต!E23</f>
        <v>4</v>
      </c>
      <c r="V264" s="11">
        <f>+[8]ผู้ใช้น้ำโครงการขยายเขต!F23</f>
        <v>4</v>
      </c>
      <c r="W264" s="11">
        <f>+[8]ผู้ใช้น้ำโครงการขยายเขต!G23</f>
        <v>4</v>
      </c>
      <c r="X264" s="11">
        <f>+[8]ผู้ใช้น้ำโครงการขยายเขต!H23</f>
        <v>4</v>
      </c>
      <c r="Y264" s="11">
        <f>+[8]ผู้ใช้น้ำโครงการขยายเขต!I23</f>
        <v>3</v>
      </c>
      <c r="Z264" s="11">
        <f>+[8]ผู้ใช้น้ำโครงการขยายเขต!J23</f>
        <v>2</v>
      </c>
      <c r="AA264" s="11">
        <f>+[8]ผู้ใช้น้ำโครงการขยายเขต!K23</f>
        <v>2</v>
      </c>
      <c r="AB264" s="11">
        <f>+[8]ผู้ใช้น้ำโครงการขยายเขต!L23</f>
        <v>2</v>
      </c>
      <c r="AC264" s="11">
        <f>+[8]ผู้ใช้น้ำโครงการขยายเขต!M23</f>
        <v>2</v>
      </c>
      <c r="AD264" s="11">
        <f>+[8]ผู้ใช้น้ำโครงการขยายเขต!N23</f>
        <v>2</v>
      </c>
      <c r="AE264" s="12">
        <f t="shared" si="39"/>
        <v>41</v>
      </c>
    </row>
    <row r="265" spans="1:31" x14ac:dyDescent="0.2">
      <c r="A265" s="10">
        <v>1024</v>
      </c>
      <c r="B265" s="10" t="s">
        <v>33</v>
      </c>
      <c r="C265" s="11">
        <f t="shared" si="38"/>
        <v>31</v>
      </c>
      <c r="D265" s="11">
        <f t="shared" si="41"/>
        <v>62</v>
      </c>
      <c r="E265" s="11">
        <f t="shared" si="41"/>
        <v>82</v>
      </c>
      <c r="F265" s="11">
        <f t="shared" si="41"/>
        <v>102</v>
      </c>
      <c r="G265" s="11">
        <f t="shared" si="41"/>
        <v>122</v>
      </c>
      <c r="H265" s="11">
        <f t="shared" si="41"/>
        <v>142</v>
      </c>
      <c r="I265" s="11">
        <f t="shared" si="41"/>
        <v>153</v>
      </c>
      <c r="J265" s="11">
        <f t="shared" si="41"/>
        <v>164</v>
      </c>
      <c r="K265" s="11">
        <f t="shared" si="41"/>
        <v>174</v>
      </c>
      <c r="L265" s="11">
        <f t="shared" si="41"/>
        <v>184</v>
      </c>
      <c r="M265" s="11">
        <f t="shared" si="41"/>
        <v>194</v>
      </c>
      <c r="N265" s="11">
        <f t="shared" si="41"/>
        <v>204</v>
      </c>
      <c r="O265" s="12"/>
      <c r="Q265" s="10">
        <v>1024</v>
      </c>
      <c r="R265" s="10" t="s">
        <v>33</v>
      </c>
      <c r="S265" s="11">
        <f>+[8]ผู้ใช้น้ำโครงการขยายเขต!C24</f>
        <v>31</v>
      </c>
      <c r="T265" s="11">
        <f>+[8]ผู้ใช้น้ำโครงการขยายเขต!D24</f>
        <v>31</v>
      </c>
      <c r="U265" s="11">
        <f>+[8]ผู้ใช้น้ำโครงการขยายเขต!E24</f>
        <v>20</v>
      </c>
      <c r="V265" s="11">
        <f>+[8]ผู้ใช้น้ำโครงการขยายเขต!F24</f>
        <v>20</v>
      </c>
      <c r="W265" s="11">
        <f>+[8]ผู้ใช้น้ำโครงการขยายเขต!G24</f>
        <v>20</v>
      </c>
      <c r="X265" s="11">
        <f>+[8]ผู้ใช้น้ำโครงการขยายเขต!H24</f>
        <v>20</v>
      </c>
      <c r="Y265" s="11">
        <f>+[8]ผู้ใช้น้ำโครงการขยายเขต!I24</f>
        <v>11</v>
      </c>
      <c r="Z265" s="11">
        <f>+[8]ผู้ใช้น้ำโครงการขยายเขต!J24</f>
        <v>11</v>
      </c>
      <c r="AA265" s="11">
        <f>+[8]ผู้ใช้น้ำโครงการขยายเขต!K24</f>
        <v>10</v>
      </c>
      <c r="AB265" s="11">
        <f>+[8]ผู้ใช้น้ำโครงการขยายเขต!L24</f>
        <v>10</v>
      </c>
      <c r="AC265" s="11">
        <f>+[8]ผู้ใช้น้ำโครงการขยายเขต!M24</f>
        <v>10</v>
      </c>
      <c r="AD265" s="11">
        <f>+[8]ผู้ใช้น้ำโครงการขยายเขต!N24</f>
        <v>10</v>
      </c>
      <c r="AE265" s="12">
        <f t="shared" si="39"/>
        <v>204</v>
      </c>
    </row>
    <row r="266" spans="1:31" x14ac:dyDescent="0.2">
      <c r="A266" s="10">
        <v>1025</v>
      </c>
      <c r="B266" s="10" t="s">
        <v>34</v>
      </c>
      <c r="C266" s="11">
        <f t="shared" si="38"/>
        <v>46</v>
      </c>
      <c r="D266" s="11">
        <f t="shared" si="41"/>
        <v>94</v>
      </c>
      <c r="E266" s="11">
        <f t="shared" si="41"/>
        <v>122</v>
      </c>
      <c r="F266" s="11">
        <f t="shared" si="41"/>
        <v>150</v>
      </c>
      <c r="G266" s="11">
        <f t="shared" si="41"/>
        <v>180</v>
      </c>
      <c r="H266" s="11">
        <f t="shared" si="41"/>
        <v>210</v>
      </c>
      <c r="I266" s="11">
        <f t="shared" si="41"/>
        <v>235</v>
      </c>
      <c r="J266" s="11">
        <f t="shared" si="41"/>
        <v>260</v>
      </c>
      <c r="K266" s="11">
        <f t="shared" si="41"/>
        <v>282</v>
      </c>
      <c r="L266" s="11">
        <f t="shared" si="41"/>
        <v>303</v>
      </c>
      <c r="M266" s="11">
        <f t="shared" si="41"/>
        <v>323</v>
      </c>
      <c r="N266" s="11">
        <f t="shared" si="41"/>
        <v>343</v>
      </c>
      <c r="O266" s="12"/>
      <c r="Q266" s="10">
        <v>1025</v>
      </c>
      <c r="R266" s="10" t="s">
        <v>34</v>
      </c>
      <c r="S266" s="11">
        <f>+[8]ผู้ใช้น้ำโครงการขยายเขต!C25</f>
        <v>46</v>
      </c>
      <c r="T266" s="11">
        <f>+[8]ผู้ใช้น้ำโครงการขยายเขต!D25</f>
        <v>48</v>
      </c>
      <c r="U266" s="11">
        <f>+[8]ผู้ใช้น้ำโครงการขยายเขต!E25</f>
        <v>28</v>
      </c>
      <c r="V266" s="11">
        <f>+[8]ผู้ใช้น้ำโครงการขยายเขต!F25</f>
        <v>28</v>
      </c>
      <c r="W266" s="11">
        <f>+[8]ผู้ใช้น้ำโครงการขยายเขต!G25</f>
        <v>30</v>
      </c>
      <c r="X266" s="11">
        <f>+[8]ผู้ใช้น้ำโครงการขยายเขต!H25</f>
        <v>30</v>
      </c>
      <c r="Y266" s="11">
        <f>+[8]ผู้ใช้น้ำโครงการขยายเขต!I25</f>
        <v>25</v>
      </c>
      <c r="Z266" s="11">
        <f>+[8]ผู้ใช้น้ำโครงการขยายเขต!J25</f>
        <v>25</v>
      </c>
      <c r="AA266" s="11">
        <f>+[8]ผู้ใช้น้ำโครงการขยายเขต!K25</f>
        <v>22</v>
      </c>
      <c r="AB266" s="11">
        <f>+[8]ผู้ใช้น้ำโครงการขยายเขต!L25</f>
        <v>21</v>
      </c>
      <c r="AC266" s="11">
        <f>+[8]ผู้ใช้น้ำโครงการขยายเขต!M25</f>
        <v>20</v>
      </c>
      <c r="AD266" s="11">
        <f>+[8]ผู้ใช้น้ำโครงการขยายเขต!N25</f>
        <v>20</v>
      </c>
      <c r="AE266" s="12">
        <f t="shared" si="39"/>
        <v>343</v>
      </c>
    </row>
    <row r="267" spans="1:31" x14ac:dyDescent="0.2">
      <c r="A267" s="10">
        <v>1026</v>
      </c>
      <c r="B267" s="10" t="s">
        <v>35</v>
      </c>
      <c r="C267" s="11">
        <f t="shared" si="38"/>
        <v>2</v>
      </c>
      <c r="D267" s="11">
        <f t="shared" si="41"/>
        <v>4</v>
      </c>
      <c r="E267" s="11">
        <f t="shared" si="41"/>
        <v>6</v>
      </c>
      <c r="F267" s="11">
        <f t="shared" si="41"/>
        <v>8</v>
      </c>
      <c r="G267" s="11">
        <f t="shared" si="41"/>
        <v>10</v>
      </c>
      <c r="H267" s="11">
        <f t="shared" si="41"/>
        <v>12</v>
      </c>
      <c r="I267" s="11">
        <f t="shared" si="41"/>
        <v>13</v>
      </c>
      <c r="J267" s="11">
        <f t="shared" si="41"/>
        <v>14</v>
      </c>
      <c r="K267" s="11">
        <f t="shared" si="41"/>
        <v>15</v>
      </c>
      <c r="L267" s="11">
        <f t="shared" si="41"/>
        <v>16</v>
      </c>
      <c r="M267" s="11">
        <f t="shared" si="41"/>
        <v>17</v>
      </c>
      <c r="N267" s="11">
        <f t="shared" si="41"/>
        <v>18</v>
      </c>
      <c r="O267" s="12"/>
      <c r="Q267" s="10">
        <v>1026</v>
      </c>
      <c r="R267" s="10" t="s">
        <v>35</v>
      </c>
      <c r="S267" s="11">
        <f>+[8]ผู้ใช้น้ำโครงการขยายเขต!C26</f>
        <v>2</v>
      </c>
      <c r="T267" s="11">
        <f>+[8]ผู้ใช้น้ำโครงการขยายเขต!D26</f>
        <v>2</v>
      </c>
      <c r="U267" s="11">
        <f>+[8]ผู้ใช้น้ำโครงการขยายเขต!E26</f>
        <v>2</v>
      </c>
      <c r="V267" s="11">
        <f>+[8]ผู้ใช้น้ำโครงการขยายเขต!F26</f>
        <v>2</v>
      </c>
      <c r="W267" s="11">
        <f>+[8]ผู้ใช้น้ำโครงการขยายเขต!G26</f>
        <v>2</v>
      </c>
      <c r="X267" s="11">
        <f>+[8]ผู้ใช้น้ำโครงการขยายเขต!H26</f>
        <v>2</v>
      </c>
      <c r="Y267" s="11">
        <f>+[8]ผู้ใช้น้ำโครงการขยายเขต!I26</f>
        <v>1</v>
      </c>
      <c r="Z267" s="11">
        <f>+[8]ผู้ใช้น้ำโครงการขยายเขต!J26</f>
        <v>1</v>
      </c>
      <c r="AA267" s="11">
        <f>+[8]ผู้ใช้น้ำโครงการขยายเขต!K26</f>
        <v>1</v>
      </c>
      <c r="AB267" s="11">
        <f>+[8]ผู้ใช้น้ำโครงการขยายเขต!L26</f>
        <v>1</v>
      </c>
      <c r="AC267" s="11">
        <f>+[8]ผู้ใช้น้ำโครงการขยายเขต!M26</f>
        <v>1</v>
      </c>
      <c r="AD267" s="11">
        <f>+[8]ผู้ใช้น้ำโครงการขยายเขต!N26</f>
        <v>1</v>
      </c>
      <c r="AE267" s="12">
        <f t="shared" si="39"/>
        <v>18</v>
      </c>
    </row>
    <row r="268" spans="1:31" x14ac:dyDescent="0.2">
      <c r="A268" s="10">
        <v>1027</v>
      </c>
      <c r="B268" s="10" t="s">
        <v>36</v>
      </c>
      <c r="C268" s="11">
        <f t="shared" si="38"/>
        <v>6</v>
      </c>
      <c r="D268" s="11">
        <f t="shared" si="41"/>
        <v>12</v>
      </c>
      <c r="E268" s="11">
        <f t="shared" si="41"/>
        <v>17</v>
      </c>
      <c r="F268" s="11">
        <f t="shared" si="41"/>
        <v>22</v>
      </c>
      <c r="G268" s="11">
        <f t="shared" si="41"/>
        <v>27</v>
      </c>
      <c r="H268" s="11">
        <f t="shared" si="41"/>
        <v>32</v>
      </c>
      <c r="I268" s="11">
        <f t="shared" si="41"/>
        <v>35</v>
      </c>
      <c r="J268" s="11">
        <f t="shared" si="41"/>
        <v>38</v>
      </c>
      <c r="K268" s="11">
        <f t="shared" si="41"/>
        <v>41</v>
      </c>
      <c r="L268" s="11">
        <f t="shared" si="41"/>
        <v>44</v>
      </c>
      <c r="M268" s="11">
        <f t="shared" si="41"/>
        <v>47</v>
      </c>
      <c r="N268" s="11">
        <f t="shared" si="41"/>
        <v>50</v>
      </c>
      <c r="O268" s="12"/>
      <c r="Q268" s="10">
        <v>1027</v>
      </c>
      <c r="R268" s="10" t="s">
        <v>36</v>
      </c>
      <c r="S268" s="11">
        <f>+[8]ผู้ใช้น้ำโครงการขยายเขต!C27</f>
        <v>6</v>
      </c>
      <c r="T268" s="11">
        <f>+[8]ผู้ใช้น้ำโครงการขยายเขต!D27</f>
        <v>6</v>
      </c>
      <c r="U268" s="11">
        <f>+[8]ผู้ใช้น้ำโครงการขยายเขต!E27</f>
        <v>5</v>
      </c>
      <c r="V268" s="11">
        <f>+[8]ผู้ใช้น้ำโครงการขยายเขต!F27</f>
        <v>5</v>
      </c>
      <c r="W268" s="11">
        <f>+[8]ผู้ใช้น้ำโครงการขยายเขต!G27</f>
        <v>5</v>
      </c>
      <c r="X268" s="11">
        <f>+[8]ผู้ใช้น้ำโครงการขยายเขต!H27</f>
        <v>5</v>
      </c>
      <c r="Y268" s="11">
        <f>+[8]ผู้ใช้น้ำโครงการขยายเขต!I27</f>
        <v>3</v>
      </c>
      <c r="Z268" s="11">
        <f>+[8]ผู้ใช้น้ำโครงการขยายเขต!J27</f>
        <v>3</v>
      </c>
      <c r="AA268" s="11">
        <f>+[8]ผู้ใช้น้ำโครงการขยายเขต!K27</f>
        <v>3</v>
      </c>
      <c r="AB268" s="11">
        <f>+[8]ผู้ใช้น้ำโครงการขยายเขต!L27</f>
        <v>3</v>
      </c>
      <c r="AC268" s="11">
        <f>+[8]ผู้ใช้น้ำโครงการขยายเขต!M27</f>
        <v>3</v>
      </c>
      <c r="AD268" s="11">
        <f>+[8]ผู้ใช้น้ำโครงการขยายเขต!N27</f>
        <v>3</v>
      </c>
      <c r="AE268" s="12">
        <f t="shared" si="39"/>
        <v>50</v>
      </c>
    </row>
    <row r="269" spans="1:31" x14ac:dyDescent="0.2">
      <c r="A269" s="10">
        <v>1028</v>
      </c>
      <c r="B269" s="10" t="s">
        <v>37</v>
      </c>
      <c r="C269" s="11">
        <f t="shared" si="38"/>
        <v>7</v>
      </c>
      <c r="D269" s="11">
        <f t="shared" si="41"/>
        <v>13</v>
      </c>
      <c r="E269" s="11">
        <f t="shared" si="41"/>
        <v>18</v>
      </c>
      <c r="F269" s="11">
        <f t="shared" si="41"/>
        <v>23</v>
      </c>
      <c r="G269" s="11">
        <f t="shared" si="41"/>
        <v>28</v>
      </c>
      <c r="H269" s="11">
        <f t="shared" si="41"/>
        <v>33</v>
      </c>
      <c r="I269" s="11">
        <f t="shared" si="41"/>
        <v>36</v>
      </c>
      <c r="J269" s="11">
        <f t="shared" si="41"/>
        <v>39</v>
      </c>
      <c r="K269" s="11">
        <f t="shared" si="41"/>
        <v>42</v>
      </c>
      <c r="L269" s="11">
        <f t="shared" si="41"/>
        <v>45</v>
      </c>
      <c r="M269" s="11">
        <f t="shared" si="41"/>
        <v>48</v>
      </c>
      <c r="N269" s="11">
        <f t="shared" si="41"/>
        <v>51</v>
      </c>
      <c r="O269" s="12"/>
      <c r="Q269" s="10">
        <v>1028</v>
      </c>
      <c r="R269" s="10" t="s">
        <v>37</v>
      </c>
      <c r="S269" s="11">
        <f>+[8]ผู้ใช้น้ำโครงการขยายเขต!C28</f>
        <v>7</v>
      </c>
      <c r="T269" s="11">
        <f>+[8]ผู้ใช้น้ำโครงการขยายเขต!D28</f>
        <v>6</v>
      </c>
      <c r="U269" s="11">
        <f>+[8]ผู้ใช้น้ำโครงการขยายเขต!E28</f>
        <v>5</v>
      </c>
      <c r="V269" s="11">
        <f>+[8]ผู้ใช้น้ำโครงการขยายเขต!F28</f>
        <v>5</v>
      </c>
      <c r="W269" s="11">
        <f>+[8]ผู้ใช้น้ำโครงการขยายเขต!G28</f>
        <v>5</v>
      </c>
      <c r="X269" s="11">
        <f>+[8]ผู้ใช้น้ำโครงการขยายเขต!H28</f>
        <v>5</v>
      </c>
      <c r="Y269" s="11">
        <f>+[8]ผู้ใช้น้ำโครงการขยายเขต!I28</f>
        <v>3</v>
      </c>
      <c r="Z269" s="11">
        <f>+[8]ผู้ใช้น้ำโครงการขยายเขต!J28</f>
        <v>3</v>
      </c>
      <c r="AA269" s="11">
        <f>+[8]ผู้ใช้น้ำโครงการขยายเขต!K28</f>
        <v>3</v>
      </c>
      <c r="AB269" s="11">
        <f>+[8]ผู้ใช้น้ำโครงการขยายเขต!L28</f>
        <v>3</v>
      </c>
      <c r="AC269" s="11">
        <f>+[8]ผู้ใช้น้ำโครงการขยายเขต!M28</f>
        <v>3</v>
      </c>
      <c r="AD269" s="11">
        <f>+[8]ผู้ใช้น้ำโครงการขยายเขต!N28</f>
        <v>3</v>
      </c>
      <c r="AE269" s="12">
        <f t="shared" si="39"/>
        <v>51</v>
      </c>
    </row>
    <row r="270" spans="1:31" x14ac:dyDescent="0.2">
      <c r="A270" s="10">
        <v>1029</v>
      </c>
      <c r="B270" s="10" t="s">
        <v>38</v>
      </c>
      <c r="C270" s="11">
        <f t="shared" si="38"/>
        <v>1</v>
      </c>
      <c r="D270" s="11">
        <f t="shared" si="41"/>
        <v>1</v>
      </c>
      <c r="E270" s="11">
        <f t="shared" si="41"/>
        <v>1</v>
      </c>
      <c r="F270" s="11">
        <f t="shared" si="41"/>
        <v>1</v>
      </c>
      <c r="G270" s="11">
        <f t="shared" si="41"/>
        <v>1</v>
      </c>
      <c r="H270" s="11">
        <f t="shared" si="41"/>
        <v>1</v>
      </c>
      <c r="I270" s="11">
        <f t="shared" si="41"/>
        <v>1</v>
      </c>
      <c r="J270" s="11">
        <f t="shared" si="41"/>
        <v>1</v>
      </c>
      <c r="K270" s="11">
        <f t="shared" si="41"/>
        <v>1</v>
      </c>
      <c r="L270" s="11">
        <f t="shared" si="41"/>
        <v>1</v>
      </c>
      <c r="M270" s="11">
        <f t="shared" si="41"/>
        <v>1</v>
      </c>
      <c r="N270" s="11">
        <f t="shared" si="41"/>
        <v>1</v>
      </c>
      <c r="O270" s="12"/>
      <c r="Q270" s="10">
        <v>1029</v>
      </c>
      <c r="R270" s="10" t="s">
        <v>38</v>
      </c>
      <c r="S270" s="11">
        <f>+[8]ผู้ใช้น้ำโครงการขยายเขต!C29</f>
        <v>1</v>
      </c>
      <c r="T270" s="11">
        <f>+[8]ผู้ใช้น้ำโครงการขยายเขต!D29</f>
        <v>0</v>
      </c>
      <c r="U270" s="11">
        <f>+[8]ผู้ใช้น้ำโครงการขยายเขต!E29</f>
        <v>0</v>
      </c>
      <c r="V270" s="11">
        <f>+[8]ผู้ใช้น้ำโครงการขยายเขต!F29</f>
        <v>0</v>
      </c>
      <c r="W270" s="11">
        <f>+[8]ผู้ใช้น้ำโครงการขยายเขต!G29</f>
        <v>0</v>
      </c>
      <c r="X270" s="11">
        <f>+[8]ผู้ใช้น้ำโครงการขยายเขต!H29</f>
        <v>0</v>
      </c>
      <c r="Y270" s="11">
        <f>+[8]ผู้ใช้น้ำโครงการขยายเขต!I29</f>
        <v>0</v>
      </c>
      <c r="Z270" s="11">
        <f>+[8]ผู้ใช้น้ำโครงการขยายเขต!J29</f>
        <v>0</v>
      </c>
      <c r="AA270" s="11">
        <f>+[8]ผู้ใช้น้ำโครงการขยายเขต!K29</f>
        <v>0</v>
      </c>
      <c r="AB270" s="11">
        <f>+[8]ผู้ใช้น้ำโครงการขยายเขต!L29</f>
        <v>0</v>
      </c>
      <c r="AC270" s="11">
        <f>+[8]ผู้ใช้น้ำโครงการขยายเขต!M29</f>
        <v>0</v>
      </c>
      <c r="AD270" s="11">
        <f>+[8]ผู้ใช้น้ำโครงการขยายเขต!N29</f>
        <v>0</v>
      </c>
      <c r="AE270" s="12">
        <f t="shared" si="39"/>
        <v>1</v>
      </c>
    </row>
    <row r="271" spans="1:31" x14ac:dyDescent="0.2">
      <c r="A271" s="15">
        <v>1030</v>
      </c>
      <c r="B271" s="15" t="s">
        <v>18</v>
      </c>
      <c r="C271" s="16">
        <f t="shared" si="38"/>
        <v>14</v>
      </c>
      <c r="D271" s="16">
        <f t="shared" si="41"/>
        <v>28</v>
      </c>
      <c r="E271" s="16">
        <f t="shared" si="41"/>
        <v>38</v>
      </c>
      <c r="F271" s="16">
        <f t="shared" si="41"/>
        <v>48</v>
      </c>
      <c r="G271" s="16">
        <f t="shared" si="41"/>
        <v>58</v>
      </c>
      <c r="H271" s="16">
        <f t="shared" si="41"/>
        <v>68</v>
      </c>
      <c r="I271" s="16">
        <f t="shared" si="41"/>
        <v>73</v>
      </c>
      <c r="J271" s="16">
        <f t="shared" si="41"/>
        <v>78</v>
      </c>
      <c r="K271" s="16">
        <f t="shared" si="41"/>
        <v>83</v>
      </c>
      <c r="L271" s="16">
        <f t="shared" si="41"/>
        <v>88</v>
      </c>
      <c r="M271" s="16">
        <f t="shared" si="41"/>
        <v>93</v>
      </c>
      <c r="N271" s="16">
        <f t="shared" si="41"/>
        <v>98</v>
      </c>
      <c r="O271" s="17"/>
      <c r="Q271" s="15">
        <v>1030</v>
      </c>
      <c r="R271" s="15" t="s">
        <v>18</v>
      </c>
      <c r="S271" s="16">
        <f>+[8]ผู้ใช้น้ำโครงการขยายเขต!C30</f>
        <v>14</v>
      </c>
      <c r="T271" s="16">
        <f>+[8]ผู้ใช้น้ำโครงการขยายเขต!D30</f>
        <v>14</v>
      </c>
      <c r="U271" s="16">
        <f>+[8]ผู้ใช้น้ำโครงการขยายเขต!E30</f>
        <v>10</v>
      </c>
      <c r="V271" s="16">
        <f>+[8]ผู้ใช้น้ำโครงการขยายเขต!F30</f>
        <v>10</v>
      </c>
      <c r="W271" s="16">
        <f>+[8]ผู้ใช้น้ำโครงการขยายเขต!G30</f>
        <v>10</v>
      </c>
      <c r="X271" s="16">
        <f>+[8]ผู้ใช้น้ำโครงการขยายเขต!H30</f>
        <v>10</v>
      </c>
      <c r="Y271" s="16">
        <f>+[8]ผู้ใช้น้ำโครงการขยายเขต!I30</f>
        <v>5</v>
      </c>
      <c r="Z271" s="16">
        <f>+[8]ผู้ใช้น้ำโครงการขยายเขต!J30</f>
        <v>5</v>
      </c>
      <c r="AA271" s="16">
        <f>+[8]ผู้ใช้น้ำโครงการขยายเขต!K30</f>
        <v>5</v>
      </c>
      <c r="AB271" s="16">
        <f>+[8]ผู้ใช้น้ำโครงการขยายเขต!L30</f>
        <v>5</v>
      </c>
      <c r="AC271" s="16">
        <f>+[8]ผู้ใช้น้ำโครงการขยายเขต!M30</f>
        <v>5</v>
      </c>
      <c r="AD271" s="16">
        <f>+[8]ผู้ใช้น้ำโครงการขยายเขต!N30</f>
        <v>5</v>
      </c>
      <c r="AE271" s="17">
        <f t="shared" si="39"/>
        <v>98</v>
      </c>
    </row>
    <row r="272" spans="1:31" x14ac:dyDescent="0.2">
      <c r="A272" s="4">
        <v>10300</v>
      </c>
      <c r="B272" s="4" t="s">
        <v>142</v>
      </c>
      <c r="C272" s="5">
        <f>SUM(C245:C271)</f>
        <v>279</v>
      </c>
      <c r="D272" s="5">
        <f t="shared" ref="D272:N272" si="42">SUM(D245:D271)</f>
        <v>556</v>
      </c>
      <c r="E272" s="5">
        <f t="shared" si="42"/>
        <v>748</v>
      </c>
      <c r="F272" s="5">
        <f t="shared" si="42"/>
        <v>938</v>
      </c>
      <c r="G272" s="5">
        <f t="shared" si="42"/>
        <v>1129</v>
      </c>
      <c r="H272" s="5">
        <f t="shared" si="42"/>
        <v>1318</v>
      </c>
      <c r="I272" s="5">
        <f t="shared" si="42"/>
        <v>1426</v>
      </c>
      <c r="J272" s="5">
        <f t="shared" si="42"/>
        <v>1532</v>
      </c>
      <c r="K272" s="5">
        <f t="shared" si="42"/>
        <v>1633</v>
      </c>
      <c r="L272" s="5">
        <f t="shared" si="42"/>
        <v>1733</v>
      </c>
      <c r="M272" s="5">
        <f t="shared" si="42"/>
        <v>1832</v>
      </c>
      <c r="N272" s="5">
        <f t="shared" si="42"/>
        <v>1931</v>
      </c>
      <c r="O272" s="6"/>
      <c r="Q272" s="4">
        <v>10300</v>
      </c>
      <c r="R272" s="4" t="s">
        <v>142</v>
      </c>
      <c r="S272" s="5">
        <f>SUM(S245:S271)</f>
        <v>279</v>
      </c>
      <c r="T272" s="5">
        <f t="shared" ref="T272:AD272" si="43">SUM(T245:T271)</f>
        <v>277</v>
      </c>
      <c r="U272" s="5">
        <f t="shared" si="43"/>
        <v>192</v>
      </c>
      <c r="V272" s="5">
        <f t="shared" si="43"/>
        <v>190</v>
      </c>
      <c r="W272" s="5">
        <f t="shared" si="43"/>
        <v>191</v>
      </c>
      <c r="X272" s="5">
        <f t="shared" si="43"/>
        <v>189</v>
      </c>
      <c r="Y272" s="5">
        <f t="shared" si="43"/>
        <v>108</v>
      </c>
      <c r="Z272" s="5">
        <f t="shared" si="43"/>
        <v>106</v>
      </c>
      <c r="AA272" s="5">
        <f t="shared" si="43"/>
        <v>101</v>
      </c>
      <c r="AB272" s="5">
        <f t="shared" si="43"/>
        <v>100</v>
      </c>
      <c r="AC272" s="5">
        <f t="shared" si="43"/>
        <v>99</v>
      </c>
      <c r="AD272" s="5">
        <f t="shared" si="43"/>
        <v>99</v>
      </c>
      <c r="AE272" s="6">
        <f>SUM(S272:AD272)</f>
        <v>1931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tabColor theme="5" tint="0.39997558519241921"/>
  </sheetPr>
  <dimension ref="A1:BZ302"/>
  <sheetViews>
    <sheetView zoomScale="70" zoomScaleNormal="70" workbookViewId="0">
      <selection activeCell="J12" sqref="J12"/>
    </sheetView>
  </sheetViews>
  <sheetFormatPr defaultRowHeight="14.25" x14ac:dyDescent="0.2"/>
  <cols>
    <col min="1" max="1" width="6.375" style="41" bestFit="1" customWidth="1"/>
    <col min="2" max="2" width="16" style="41" bestFit="1" customWidth="1"/>
    <col min="3" max="15" width="11" style="41" customWidth="1"/>
    <col min="16" max="16" width="14.875" bestFit="1" customWidth="1"/>
    <col min="18" max="18" width="19.625" customWidth="1"/>
    <col min="27" max="30" width="10" bestFit="1" customWidth="1"/>
    <col min="31" max="31" width="11.25" bestFit="1" customWidth="1"/>
    <col min="34" max="34" width="14.25" bestFit="1" customWidth="1"/>
    <col min="35" max="35" width="11.375" bestFit="1" customWidth="1"/>
    <col min="47" max="47" width="11.25" bestFit="1" customWidth="1"/>
    <col min="50" max="50" width="13.875" bestFit="1" customWidth="1"/>
    <col min="66" max="66" width="12.625" customWidth="1"/>
    <col min="71" max="71" width="9.25" bestFit="1" customWidth="1"/>
    <col min="72" max="78" width="10" bestFit="1" customWidth="1"/>
  </cols>
  <sheetData>
    <row r="1" spans="1:30" x14ac:dyDescent="0.2">
      <c r="A1" s="3" t="s">
        <v>52</v>
      </c>
      <c r="B1" s="3" t="s">
        <v>12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176</v>
      </c>
      <c r="Q1" s="3" t="s">
        <v>73</v>
      </c>
      <c r="R1" s="3" t="s">
        <v>12</v>
      </c>
      <c r="S1" s="3" t="s">
        <v>74</v>
      </c>
      <c r="T1" s="3" t="s">
        <v>75</v>
      </c>
      <c r="U1" s="3" t="s">
        <v>76</v>
      </c>
      <c r="V1" s="3" t="s">
        <v>77</v>
      </c>
      <c r="W1" s="3" t="s">
        <v>78</v>
      </c>
      <c r="X1" s="3" t="s">
        <v>79</v>
      </c>
      <c r="Y1" s="3" t="s">
        <v>80</v>
      </c>
      <c r="Z1" s="3" t="s">
        <v>81</v>
      </c>
      <c r="AA1" s="3" t="s">
        <v>82</v>
      </c>
      <c r="AB1" s="3" t="s">
        <v>83</v>
      </c>
      <c r="AC1" s="3" t="s">
        <v>84</v>
      </c>
      <c r="AD1" s="3" t="s">
        <v>85</v>
      </c>
    </row>
    <row r="2" spans="1:30" x14ac:dyDescent="0.2">
      <c r="A2" s="7">
        <v>1004</v>
      </c>
      <c r="B2" s="7" t="s">
        <v>94</v>
      </c>
      <c r="C2" s="8">
        <f>+'[9]ผู้ใช้น้ำเพิ่มปกติ-กศผ.'!C5</f>
        <v>456.83437731528267</v>
      </c>
      <c r="D2" s="8">
        <f>+'[9]ผู้ใช้น้ำเพิ่มปกติ-กศผ.'!D5</f>
        <v>419.10392671920266</v>
      </c>
      <c r="E2" s="8">
        <f>+'[9]ผู้ใช้น้ำเพิ่มปกติ-กศผ.'!E5</f>
        <v>407.63682898902141</v>
      </c>
      <c r="F2" s="8">
        <f>+'[9]ผู้ใช้น้ำเพิ่มปกติ-กศผ.'!F5</f>
        <v>469.78110055903556</v>
      </c>
      <c r="G2" s="8">
        <f>+'[9]ผู้ใช้น้ำเพิ่มปกติ-กศผ.'!G5</f>
        <v>499.00370445207795</v>
      </c>
      <c r="H2" s="8">
        <f>+'[9]ผู้ใช้น้ำเพิ่มปกติ-กศผ.'!H5</f>
        <v>518.97864888529682</v>
      </c>
      <c r="I2" s="8">
        <f>+'[9]ผู้ใช้น้ำเพิ่มปกติ-กศผ.'!I5</f>
        <v>378.04431871758618</v>
      </c>
      <c r="J2" s="8">
        <f>+'[9]ผู้ใช้น้ำเพิ่มปกติ-กศผ.'!J5</f>
        <v>446.84690509867323</v>
      </c>
      <c r="K2" s="8">
        <f>+'[9]ผู้ใช้น้ำเพิ่มปกติ-กศผ.'!K5</f>
        <v>482.72782380278852</v>
      </c>
      <c r="L2" s="8">
        <f>+'[9]ผู้ใช้น้ำเพิ่มปกติ-กศผ.'!L5</f>
        <v>512.32033407422387</v>
      </c>
      <c r="M2" s="8">
        <f>+'[9]ผู้ใช้น้ำเพิ่มปกติ-กศผ.'!M5</f>
        <v>430.94093082777675</v>
      </c>
      <c r="N2" s="8">
        <f>+'[9]ผู้ใช้น้ำเพิ่มปกติ-กศผ.'!N5</f>
        <v>469.78110055903556</v>
      </c>
      <c r="O2" s="9">
        <f>SUM(C2:N2)</f>
        <v>5492.0000000000009</v>
      </c>
      <c r="P2">
        <v>6000.0000000000018</v>
      </c>
      <c r="Q2" s="7">
        <v>1004</v>
      </c>
      <c r="R2" s="7" t="s">
        <v>94</v>
      </c>
      <c r="S2" s="8">
        <f>+C2</f>
        <v>456.83437731528267</v>
      </c>
      <c r="T2" s="8">
        <f>+S2+D2</f>
        <v>875.93830403448533</v>
      </c>
      <c r="U2" s="8">
        <f t="shared" ref="U2:AD17" si="0">+T2+E2</f>
        <v>1283.5751330235066</v>
      </c>
      <c r="V2" s="8">
        <f t="shared" si="0"/>
        <v>1753.3562335825422</v>
      </c>
      <c r="W2" s="8">
        <f t="shared" si="0"/>
        <v>2252.3599380346204</v>
      </c>
      <c r="X2" s="8">
        <f t="shared" si="0"/>
        <v>2771.3385869199174</v>
      </c>
      <c r="Y2" s="8">
        <f t="shared" si="0"/>
        <v>3149.3829056375034</v>
      </c>
      <c r="Z2" s="8">
        <f t="shared" si="0"/>
        <v>3596.2298107361767</v>
      </c>
      <c r="AA2" s="8">
        <f t="shared" si="0"/>
        <v>4078.9576345389651</v>
      </c>
      <c r="AB2" s="8">
        <f t="shared" si="0"/>
        <v>4591.2779686131889</v>
      </c>
      <c r="AC2" s="8">
        <f t="shared" si="0"/>
        <v>5022.2188994409653</v>
      </c>
      <c r="AD2" s="8">
        <f t="shared" si="0"/>
        <v>5492.0000000000009</v>
      </c>
    </row>
    <row r="3" spans="1:30" x14ac:dyDescent="0.2">
      <c r="A3" s="10">
        <v>1005</v>
      </c>
      <c r="B3" s="10" t="s">
        <v>13</v>
      </c>
      <c r="C3" s="11">
        <f>+'[9]ผู้ใช้น้ำเพิ่มปกติ-กศผ.'!C6</f>
        <v>2.7005870841487276</v>
      </c>
      <c r="D3" s="11">
        <f>+'[9]ผู้ใช้น้ำเพิ่มปกติ-กศผ.'!D6</f>
        <v>2.7005870841487276</v>
      </c>
      <c r="E3" s="11">
        <f>+'[9]ผู้ใช้น้ำเพิ่มปกติ-กศผ.'!E6</f>
        <v>6.3013698630136972</v>
      </c>
      <c r="F3" s="11">
        <f>+'[9]ผู้ใช้น้ำเพิ่มปกติ-กศผ.'!F6</f>
        <v>3.8258317025440305</v>
      </c>
      <c r="G3" s="11">
        <f>+'[9]ผู้ใช้น้ำเพิ่มปกติ-กศผ.'!G6</f>
        <v>16.653620352250485</v>
      </c>
      <c r="H3" s="11">
        <f>+'[9]ผู้ใช้น้ำเพิ่มปกติ-กศผ.'!H6</f>
        <v>25.430528375733847</v>
      </c>
      <c r="I3" s="11">
        <f>+'[9]ผู้ใช้น้ำเพิ่มปกติ-กศผ.'!I6</f>
        <v>15.753424657534243</v>
      </c>
      <c r="J3" s="11">
        <f>+'[9]ผู้ใช้น้ำเพิ่มปกติ-กศผ.'!J6</f>
        <v>18.904109589041092</v>
      </c>
      <c r="K3" s="11">
        <f>+'[9]ผู้ใช้น้ำเพิ่มปกติ-กศผ.'!K6</f>
        <v>6.3013698630136972</v>
      </c>
      <c r="L3" s="11">
        <f>+'[9]ผู้ใช้น้ำเพิ่มปกติ-กศผ.'!L6</f>
        <v>6.3013698630136972</v>
      </c>
      <c r="M3" s="11">
        <f>+'[9]ผู้ใช้น้ำเพิ่มปกติ-กศผ.'!M6</f>
        <v>4.5009784735812124</v>
      </c>
      <c r="N3" s="11">
        <f>+'[9]ผู้ใช้น้ำเพิ่มปกติ-กศผ.'!N6</f>
        <v>5.6262230919765157</v>
      </c>
      <c r="O3" s="12">
        <f t="shared" ref="O3:O28" si="1">SUM(C3:N3)</f>
        <v>114.99999999999994</v>
      </c>
      <c r="P3">
        <v>114.99999999999994</v>
      </c>
      <c r="Q3" s="10">
        <v>1005</v>
      </c>
      <c r="R3" s="10" t="s">
        <v>13</v>
      </c>
      <c r="S3" s="11">
        <f t="shared" ref="S3:S28" si="2">+C3</f>
        <v>2.7005870841487276</v>
      </c>
      <c r="T3" s="11">
        <f t="shared" ref="T3:T28" si="3">+S3+D3</f>
        <v>5.4011741682974552</v>
      </c>
      <c r="U3" s="11">
        <f t="shared" si="0"/>
        <v>11.702544031311152</v>
      </c>
      <c r="V3" s="11">
        <f t="shared" si="0"/>
        <v>15.528375733855183</v>
      </c>
      <c r="W3" s="11">
        <f t="shared" si="0"/>
        <v>32.18199608610567</v>
      </c>
      <c r="X3" s="11">
        <f t="shared" si="0"/>
        <v>57.612524461839513</v>
      </c>
      <c r="Y3" s="11">
        <f t="shared" si="0"/>
        <v>73.365949119373752</v>
      </c>
      <c r="Z3" s="11">
        <f t="shared" si="0"/>
        <v>92.270058708414837</v>
      </c>
      <c r="AA3" s="11">
        <f t="shared" si="0"/>
        <v>98.571428571428527</v>
      </c>
      <c r="AB3" s="11">
        <f t="shared" si="0"/>
        <v>104.87279843444222</v>
      </c>
      <c r="AC3" s="11">
        <f t="shared" si="0"/>
        <v>109.37377690802343</v>
      </c>
      <c r="AD3" s="11">
        <f t="shared" si="0"/>
        <v>114.99999999999994</v>
      </c>
    </row>
    <row r="4" spans="1:30" x14ac:dyDescent="0.2">
      <c r="A4" s="10">
        <v>1006</v>
      </c>
      <c r="B4" s="10" t="s">
        <v>14</v>
      </c>
      <c r="C4" s="11">
        <f>+'[9]ผู้ใช้น้ำเพิ่มปกติ-กศผ.'!C7</f>
        <v>118.20734045466995</v>
      </c>
      <c r="D4" s="11">
        <f>+'[9]ผู้ใช้น้ำเพิ่มปกติ-กศผ.'!D7</f>
        <v>100.66420158860586</v>
      </c>
      <c r="E4" s="11">
        <f>+'[9]ผู้ใช้น้ำเพิ่มปกติ-กศผ.'!E7</f>
        <v>114.0304026294166</v>
      </c>
      <c r="F4" s="11">
        <f>+'[9]ผู้ใช้น้ำเพิ่มปกติ-กศผ.'!F7</f>
        <v>147.44590523144345</v>
      </c>
      <c r="G4" s="11">
        <f>+'[9]ผู้ใช้น้ำเพิ่มปกติ-กศผ.'!G7</f>
        <v>137.42125445083539</v>
      </c>
      <c r="H4" s="11">
        <f>+'[9]ผู้ใช้น้ำเพิ่มปกติ-กศผ.'!H7</f>
        <v>151.20514927417148</v>
      </c>
      <c r="I4" s="11">
        <f>+'[9]ผู้ใช้น้ำเพิ่มปกติ-กศผ.'!I7</f>
        <v>110.6888523692139</v>
      </c>
      <c r="J4" s="11">
        <f>+'[9]ผู้ใช้น้ำเพิ่มปกติ-กศผ.'!J7</f>
        <v>131.15584771295536</v>
      </c>
      <c r="K4" s="11">
        <f>+'[9]ผู้ใช้น้ำเพิ่มปกติ-กศผ.'!K7</f>
        <v>111.10654615173927</v>
      </c>
      <c r="L4" s="11">
        <f>+'[9]ผู้ใช้น้ำเพิ่มปกติ-กศผ.'!L7</f>
        <v>123.21966584497399</v>
      </c>
      <c r="M4" s="11">
        <f>+'[9]ผู้ใช้น้ำเพิ่มปกติ-กศผ.'!M7</f>
        <v>152.45823062174748</v>
      </c>
      <c r="N4" s="11">
        <f>+'[9]ผู้ใช้น้ำเพิ่มปกติ-กศผ.'!N7</f>
        <v>127.39660367022734</v>
      </c>
      <c r="O4" s="12">
        <f t="shared" si="1"/>
        <v>1525</v>
      </c>
      <c r="P4">
        <v>1525</v>
      </c>
      <c r="Q4" s="10">
        <v>1006</v>
      </c>
      <c r="R4" s="10" t="s">
        <v>14</v>
      </c>
      <c r="S4" s="11">
        <f t="shared" si="2"/>
        <v>118.20734045466995</v>
      </c>
      <c r="T4" s="11">
        <f t="shared" si="3"/>
        <v>218.87154204327581</v>
      </c>
      <c r="U4" s="11">
        <f t="shared" si="0"/>
        <v>332.90194467269242</v>
      </c>
      <c r="V4" s="11">
        <f t="shared" si="0"/>
        <v>480.34784990413584</v>
      </c>
      <c r="W4" s="11">
        <f t="shared" si="0"/>
        <v>617.7691043549712</v>
      </c>
      <c r="X4" s="11">
        <f t="shared" si="0"/>
        <v>768.97425362914271</v>
      </c>
      <c r="Y4" s="11">
        <f t="shared" si="0"/>
        <v>879.66310599835663</v>
      </c>
      <c r="Z4" s="11">
        <f t="shared" si="0"/>
        <v>1010.818953711312</v>
      </c>
      <c r="AA4" s="11">
        <f t="shared" si="0"/>
        <v>1121.9254998630513</v>
      </c>
      <c r="AB4" s="11">
        <f t="shared" si="0"/>
        <v>1245.1451657080254</v>
      </c>
      <c r="AC4" s="11">
        <f t="shared" si="0"/>
        <v>1397.6033963297727</v>
      </c>
      <c r="AD4" s="11">
        <f t="shared" si="0"/>
        <v>1525</v>
      </c>
    </row>
    <row r="5" spans="1:30" x14ac:dyDescent="0.2">
      <c r="A5" s="10">
        <v>1007</v>
      </c>
      <c r="B5" s="10" t="s">
        <v>15</v>
      </c>
      <c r="C5" s="11">
        <f>+'[9]ผู้ใช้น้ำเพิ่มปกติ-กศผ.'!C8</f>
        <v>105.05494505494507</v>
      </c>
      <c r="D5" s="11">
        <f>+'[9]ผู้ใช้น้ำเพิ่มปกติ-กศผ.'!D8</f>
        <v>112.08791208791209</v>
      </c>
      <c r="E5" s="11">
        <f>+'[9]ผู้ใช้น้ำเพิ่มปกติ-กศผ.'!E8</f>
        <v>93.186813186813183</v>
      </c>
      <c r="F5" s="11">
        <f>+'[9]ผู้ใช้น้ำเพิ่มปกติ-กศผ.'!F8</f>
        <v>86.153846153846146</v>
      </c>
      <c r="G5" s="11">
        <f>+'[9]ผู้ใช้น้ำเพิ่มปกติ-กศผ.'!G8</f>
        <v>90.549450549450555</v>
      </c>
      <c r="H5" s="11">
        <f>+'[9]ผู้ใช้น้ำเพิ่มปกติ-กศผ.'!H8</f>
        <v>102.41758241758242</v>
      </c>
      <c r="I5" s="11">
        <f>+'[9]ผู้ใช้น้ำเพิ่มปกติ-กศผ.'!I8</f>
        <v>117.36263736263736</v>
      </c>
      <c r="J5" s="11">
        <f>+'[9]ผู้ใช้น้ำเพิ่มปกติ-กศผ.'!J8</f>
        <v>76.483516483516482</v>
      </c>
      <c r="K5" s="11">
        <f>+'[9]ผู้ใช้น้ำเพิ่มปกติ-กศผ.'!K8</f>
        <v>102.85714285714286</v>
      </c>
      <c r="L5" s="11">
        <f>+'[9]ผู้ใช้น้ำเพิ่มปกติ-กศผ.'!L8</f>
        <v>103.2967032967033</v>
      </c>
      <c r="M5" s="11">
        <f>+'[9]ผู้ใช้น้ำเพิ่มปกติ-กศผ.'!M8</f>
        <v>78.681318681318686</v>
      </c>
      <c r="N5" s="11">
        <f>+'[9]ผู้ใช้น้ำเพิ่มปกติ-กศผ.'!N8</f>
        <v>131.86813186813185</v>
      </c>
      <c r="O5" s="12">
        <f t="shared" si="1"/>
        <v>1200</v>
      </c>
      <c r="P5">
        <v>1200</v>
      </c>
      <c r="Q5" s="10">
        <v>1007</v>
      </c>
      <c r="R5" s="10" t="s">
        <v>15</v>
      </c>
      <c r="S5" s="11">
        <f t="shared" si="2"/>
        <v>105.05494505494507</v>
      </c>
      <c r="T5" s="11">
        <f t="shared" si="3"/>
        <v>217.14285714285717</v>
      </c>
      <c r="U5" s="11">
        <f t="shared" si="0"/>
        <v>310.32967032967036</v>
      </c>
      <c r="V5" s="11">
        <f t="shared" si="0"/>
        <v>396.4835164835165</v>
      </c>
      <c r="W5" s="11">
        <f t="shared" si="0"/>
        <v>487.03296703296706</v>
      </c>
      <c r="X5" s="11">
        <f t="shared" si="0"/>
        <v>589.45054945054949</v>
      </c>
      <c r="Y5" s="11">
        <f t="shared" si="0"/>
        <v>706.8131868131868</v>
      </c>
      <c r="Z5" s="11">
        <f t="shared" si="0"/>
        <v>783.2967032967033</v>
      </c>
      <c r="AA5" s="11">
        <f t="shared" si="0"/>
        <v>886.15384615384619</v>
      </c>
      <c r="AB5" s="11">
        <f t="shared" si="0"/>
        <v>989.45054945054949</v>
      </c>
      <c r="AC5" s="11">
        <f t="shared" si="0"/>
        <v>1068.1318681318683</v>
      </c>
      <c r="AD5" s="11">
        <f t="shared" si="0"/>
        <v>1200</v>
      </c>
    </row>
    <row r="6" spans="1:30" x14ac:dyDescent="0.2">
      <c r="A6" s="10">
        <v>1008</v>
      </c>
      <c r="B6" s="10" t="s">
        <v>16</v>
      </c>
      <c r="C6" s="11">
        <f>+'[9]ผู้ใช้น้ำเพิ่มปกติ-กศผ.'!C9</f>
        <v>13.912000000000003</v>
      </c>
      <c r="D6" s="11">
        <f>+'[9]ผู้ใช้น้ำเพิ่มปกติ-กศผ.'!D9</f>
        <v>25.944000000000003</v>
      </c>
      <c r="E6" s="11">
        <f>+'[9]ผู้ใช้น้ำเพิ่มปกติ-กศผ.'!E9</f>
        <v>13.912000000000003</v>
      </c>
      <c r="F6" s="11">
        <f>+'[9]ผู้ใช้น้ำเพิ่มปกติ-กศผ.'!F9</f>
        <v>19.552</v>
      </c>
      <c r="G6" s="11">
        <f>+'[9]ผู้ใช้น้ำเพิ่มปกติ-กศผ.'!G9</f>
        <v>15.416000000000002</v>
      </c>
      <c r="H6" s="11">
        <f>+'[9]ผู้ใช้น้ำเพิ่มปกติ-กศผ.'!H9</f>
        <v>21.432000000000002</v>
      </c>
      <c r="I6" s="11">
        <f>+'[9]ผู้ใช้น้ำเพิ่มปกติ-กศผ.'!I9</f>
        <v>24.816000000000003</v>
      </c>
      <c r="J6" s="11">
        <f>+'[9]ผู้ใช้น้ำเพิ่มปกติ-กศผ.'!J9</f>
        <v>24.064</v>
      </c>
      <c r="K6" s="11">
        <f>+'[9]ผู้ใช้น้ำเพิ่มปกติ-กศผ.'!K9</f>
        <v>22.184000000000001</v>
      </c>
      <c r="L6" s="11">
        <f>+'[9]ผู้ใช้น้ำเพิ่มปกติ-กศผ.'!L9</f>
        <v>24.816000000000003</v>
      </c>
      <c r="M6" s="11">
        <f>+'[9]ผู้ใช้น้ำเพิ่มปกติ-กศผ.'!M9</f>
        <v>13.536000000000001</v>
      </c>
      <c r="N6" s="11">
        <f>+'[9]ผู้ใช้น้ำเพิ่มปกติ-กศผ.'!N9</f>
        <v>15.416000000000002</v>
      </c>
      <c r="O6" s="12">
        <f t="shared" si="1"/>
        <v>235.00000000000003</v>
      </c>
      <c r="P6">
        <v>235.00000000000003</v>
      </c>
      <c r="Q6" s="10">
        <v>1008</v>
      </c>
      <c r="R6" s="10" t="s">
        <v>16</v>
      </c>
      <c r="S6" s="11">
        <f t="shared" si="2"/>
        <v>13.912000000000003</v>
      </c>
      <c r="T6" s="11">
        <f t="shared" si="3"/>
        <v>39.856000000000009</v>
      </c>
      <c r="U6" s="11">
        <f t="shared" si="0"/>
        <v>53.768000000000015</v>
      </c>
      <c r="V6" s="11">
        <f t="shared" si="0"/>
        <v>73.320000000000022</v>
      </c>
      <c r="W6" s="11">
        <f t="shared" si="0"/>
        <v>88.736000000000018</v>
      </c>
      <c r="X6" s="11">
        <f t="shared" si="0"/>
        <v>110.16800000000002</v>
      </c>
      <c r="Y6" s="11">
        <f t="shared" si="0"/>
        <v>134.98400000000004</v>
      </c>
      <c r="Z6" s="11">
        <f t="shared" si="0"/>
        <v>159.04800000000003</v>
      </c>
      <c r="AA6" s="11">
        <f t="shared" si="0"/>
        <v>181.23200000000003</v>
      </c>
      <c r="AB6" s="11">
        <f t="shared" si="0"/>
        <v>206.04800000000003</v>
      </c>
      <c r="AC6" s="11">
        <f t="shared" si="0"/>
        <v>219.58400000000003</v>
      </c>
      <c r="AD6" s="11">
        <f t="shared" si="0"/>
        <v>235.00000000000003</v>
      </c>
    </row>
    <row r="7" spans="1:30" x14ac:dyDescent="0.2">
      <c r="A7" s="10">
        <v>1009</v>
      </c>
      <c r="B7" s="10" t="s">
        <v>17</v>
      </c>
      <c r="C7" s="11">
        <f>+'[9]ผู้ใช้น้ำเพิ่มปกติ-กศผ.'!C10</f>
        <v>21.96524064171123</v>
      </c>
      <c r="D7" s="11">
        <f>+'[9]ผู้ใช้น้ำเพิ่มปกติ-กศผ.'!D10</f>
        <v>13.108288770053477</v>
      </c>
      <c r="E7" s="11">
        <f>+'[9]ผู้ใช้น้ำเพิ่มปกติ-กศผ.'!E10</f>
        <v>13.816844919786096</v>
      </c>
      <c r="F7" s="11">
        <f>+'[9]ผู้ใช้น้ำเพิ่มปกติ-กศผ.'!F10</f>
        <v>20.548128342245988</v>
      </c>
      <c r="G7" s="11">
        <f>+'[9]ผู้ใช้น้ำเพิ่มปกติ-กศผ.'!G10</f>
        <v>20.19385026737968</v>
      </c>
      <c r="H7" s="11">
        <f>+'[9]ผู้ใช้น้ำเพิ่มปกติ-กศผ.'!H10</f>
        <v>29.050802139037433</v>
      </c>
      <c r="I7" s="11">
        <f>+'[9]ผู้ใช้น้ำเพิ่มปกติ-กศผ.'!I10</f>
        <v>24.445187165775401</v>
      </c>
      <c r="J7" s="11">
        <f>+'[9]ผู้ใช้น้ำเพิ่มปกติ-กศผ.'!J10</f>
        <v>44.639037433155082</v>
      </c>
      <c r="K7" s="11">
        <f>+'[9]ผู้ใช้น้ำเพิ่มปกติ-กศผ.'!K10</f>
        <v>22.673796791443849</v>
      </c>
      <c r="L7" s="11">
        <f>+'[9]ผู้ใช้น้ำเพิ่มปกติ-กศผ.'!L10</f>
        <v>20.19385026737968</v>
      </c>
      <c r="M7" s="11">
        <f>+'[9]ผู้ใช้น้ำเพิ่มปกติ-กศผ.'!M10</f>
        <v>17.005347593582886</v>
      </c>
      <c r="N7" s="11">
        <f>+'[9]ผู้ใช้น้ำเพิ่มปกติ-กศผ.'!N10</f>
        <v>17.359625668449198</v>
      </c>
      <c r="O7" s="12">
        <f t="shared" si="1"/>
        <v>265</v>
      </c>
      <c r="P7">
        <v>265</v>
      </c>
      <c r="Q7" s="10">
        <v>1009</v>
      </c>
      <c r="R7" s="10" t="s">
        <v>17</v>
      </c>
      <c r="S7" s="11">
        <f t="shared" si="2"/>
        <v>21.96524064171123</v>
      </c>
      <c r="T7" s="11">
        <f t="shared" si="3"/>
        <v>35.07352941176471</v>
      </c>
      <c r="U7" s="11">
        <f t="shared" si="0"/>
        <v>48.890374331550802</v>
      </c>
      <c r="V7" s="11">
        <f t="shared" si="0"/>
        <v>69.438502673796791</v>
      </c>
      <c r="W7" s="11">
        <f t="shared" si="0"/>
        <v>89.632352941176464</v>
      </c>
      <c r="X7" s="11">
        <f t="shared" si="0"/>
        <v>118.68315508021389</v>
      </c>
      <c r="Y7" s="11">
        <f t="shared" si="0"/>
        <v>143.1283422459893</v>
      </c>
      <c r="Z7" s="11">
        <f t="shared" si="0"/>
        <v>187.76737967914437</v>
      </c>
      <c r="AA7" s="11">
        <f t="shared" si="0"/>
        <v>210.44117647058823</v>
      </c>
      <c r="AB7" s="11">
        <f t="shared" si="0"/>
        <v>230.63502673796791</v>
      </c>
      <c r="AC7" s="11">
        <f t="shared" si="0"/>
        <v>247.64037433155079</v>
      </c>
      <c r="AD7" s="11">
        <f t="shared" si="0"/>
        <v>265</v>
      </c>
    </row>
    <row r="8" spans="1:30" x14ac:dyDescent="0.2">
      <c r="A8" s="10">
        <v>1010</v>
      </c>
      <c r="B8" s="10" t="s">
        <v>19</v>
      </c>
      <c r="C8" s="11">
        <f>+'[9]ผู้ใช้น้ำเพิ่มปกติ-กศผ.'!C11</f>
        <v>21.390568319226119</v>
      </c>
      <c r="D8" s="11">
        <f>+'[9]ผู้ใช้น้ำเพิ่มปกติ-กศผ.'!D11</f>
        <v>21.759371221281743</v>
      </c>
      <c r="E8" s="11">
        <f>+'[9]ผู้ใช้น้ำเพิ่มปกติ-กศผ.'!E11</f>
        <v>15.489721886336152</v>
      </c>
      <c r="F8" s="11">
        <f>+'[9]ผู้ใช้น้ำเพิ่มปกติ-กศผ.'!F11</f>
        <v>28.39782345828295</v>
      </c>
      <c r="G8" s="11">
        <f>+'[9]ผู้ใช้น้ำเพิ่มปกติ-กศผ.'!G11</f>
        <v>18.07134220072551</v>
      </c>
      <c r="H8" s="11">
        <f>+'[9]ผู้ใช้น้ำเพิ่มปกติ-กศผ.'!H11</f>
        <v>49.788391777509069</v>
      </c>
      <c r="I8" s="11">
        <f>+'[9]ผู้ใช้น้ำเพิ่มปกติ-กศผ.'!I11</f>
        <v>18.07134220072551</v>
      </c>
      <c r="J8" s="11">
        <f>+'[9]ผู้ใช้น้ำเพิ่มปกติ-กศผ.'!J11</f>
        <v>23.972188633615477</v>
      </c>
      <c r="K8" s="11">
        <f>+'[9]ผู้ใช้น้ำเพิ่มปกติ-กศผ.'!K11</f>
        <v>38.72430471584039</v>
      </c>
      <c r="L8" s="11">
        <f>+'[9]ผู้ใช้น้ำเพิ่มปกติ-กศผ.'!L11</f>
        <v>31.348246674727932</v>
      </c>
      <c r="M8" s="11">
        <f>+'[9]ผู้ใช้น้ำเพิ่มปกติ-กศผ.'!M11</f>
        <v>16.2273276904474</v>
      </c>
      <c r="N8" s="11">
        <f>+'[9]ผู้ใช้น้ำเพิ่มปกติ-กศผ.'!N11</f>
        <v>21.759371221281743</v>
      </c>
      <c r="O8" s="12">
        <f t="shared" si="1"/>
        <v>305</v>
      </c>
      <c r="P8">
        <v>305</v>
      </c>
      <c r="Q8" s="10">
        <v>1010</v>
      </c>
      <c r="R8" s="10" t="s">
        <v>19</v>
      </c>
      <c r="S8" s="11">
        <f t="shared" si="2"/>
        <v>21.390568319226119</v>
      </c>
      <c r="T8" s="11">
        <f t="shared" si="3"/>
        <v>43.149939540507859</v>
      </c>
      <c r="U8" s="11">
        <f t="shared" si="0"/>
        <v>58.639661426844015</v>
      </c>
      <c r="V8" s="11">
        <f t="shared" si="0"/>
        <v>87.037484885126958</v>
      </c>
      <c r="W8" s="11">
        <f t="shared" si="0"/>
        <v>105.10882708585247</v>
      </c>
      <c r="X8" s="11">
        <f t="shared" si="0"/>
        <v>154.89721886336153</v>
      </c>
      <c r="Y8" s="11">
        <f t="shared" si="0"/>
        <v>172.96856106408706</v>
      </c>
      <c r="Z8" s="11">
        <f t="shared" si="0"/>
        <v>196.94074969770253</v>
      </c>
      <c r="AA8" s="11">
        <f t="shared" si="0"/>
        <v>235.66505441354292</v>
      </c>
      <c r="AB8" s="11">
        <f t="shared" si="0"/>
        <v>267.01330108827085</v>
      </c>
      <c r="AC8" s="11">
        <f t="shared" si="0"/>
        <v>283.24062877871825</v>
      </c>
      <c r="AD8" s="11">
        <f t="shared" si="0"/>
        <v>305</v>
      </c>
    </row>
    <row r="9" spans="1:30" x14ac:dyDescent="0.2">
      <c r="A9" s="10">
        <v>1011</v>
      </c>
      <c r="B9" s="10" t="s">
        <v>20</v>
      </c>
      <c r="C9" s="11">
        <f>+'[9]ผู้ใช้น้ำเพิ่มปกติ-กศผ.'!C12</f>
        <v>33.775372124492556</v>
      </c>
      <c r="D9" s="11">
        <f>+'[9]ผู้ใช้น้ำเพิ่มปกติ-กศผ.'!D12</f>
        <v>15.832205683355886</v>
      </c>
      <c r="E9" s="11">
        <f>+'[9]ผู้ใช้น้ำเพิ่มปกติ-กศผ.'!E12</f>
        <v>12.313937753721245</v>
      </c>
      <c r="F9" s="11">
        <f>+'[9]ผู้ใช้น้ำเพิ่มปกติ-กศผ.'!F12</f>
        <v>21.461434370771311</v>
      </c>
      <c r="G9" s="11">
        <f>+'[9]ผู้ใช้น้ำเพิ่มปกติ-กศผ.'!G12</f>
        <v>13.017591339648172</v>
      </c>
      <c r="H9" s="11">
        <f>+'[9]ผู้ใช้น้ำเพิ่มปกติ-กศผ.'!H12</f>
        <v>20.757780784844382</v>
      </c>
      <c r="I9" s="11">
        <f>+'[9]ผู้ใช้น้ำเพิ่มปกติ-กศผ.'!I12</f>
        <v>24.276048714479025</v>
      </c>
      <c r="J9" s="11">
        <f>+'[9]ผู้ใช้น้ำเพิ่มปกติ-กศผ.'!J12</f>
        <v>26.73883626522327</v>
      </c>
      <c r="K9" s="11">
        <f>+'[9]ผู้ใช้น้ำเพิ่มปกติ-กศผ.'!K12</f>
        <v>33.071718538565626</v>
      </c>
      <c r="L9" s="11">
        <f>+'[9]ผู้ใช้น้ำเพิ่มปกติ-กศผ.'!L12</f>
        <v>20.757780784844382</v>
      </c>
      <c r="M9" s="11">
        <f>+'[9]ผู้ใช้น้ำเพิ่มปกติ-กศผ.'!M12</f>
        <v>13.369418132611635</v>
      </c>
      <c r="N9" s="11">
        <f>+'[9]ผู้ใช้น้ำเพิ่มปกติ-กศผ.'!N12</f>
        <v>24.627875507442489</v>
      </c>
      <c r="O9" s="12">
        <f t="shared" si="1"/>
        <v>260</v>
      </c>
      <c r="P9">
        <v>260</v>
      </c>
      <c r="Q9" s="10">
        <v>1011</v>
      </c>
      <c r="R9" s="10" t="s">
        <v>20</v>
      </c>
      <c r="S9" s="11">
        <f t="shared" si="2"/>
        <v>33.775372124492556</v>
      </c>
      <c r="T9" s="11">
        <f t="shared" si="3"/>
        <v>49.607577807848443</v>
      </c>
      <c r="U9" s="11">
        <f t="shared" si="0"/>
        <v>61.921515561569691</v>
      </c>
      <c r="V9" s="11">
        <f t="shared" si="0"/>
        <v>83.382949932341006</v>
      </c>
      <c r="W9" s="11">
        <f t="shared" si="0"/>
        <v>96.400541271989184</v>
      </c>
      <c r="X9" s="11">
        <f t="shared" si="0"/>
        <v>117.15832205683357</v>
      </c>
      <c r="Y9" s="11">
        <f t="shared" si="0"/>
        <v>141.43437077131259</v>
      </c>
      <c r="Z9" s="11">
        <f t="shared" si="0"/>
        <v>168.17320703653587</v>
      </c>
      <c r="AA9" s="11">
        <f t="shared" si="0"/>
        <v>201.24492557510149</v>
      </c>
      <c r="AB9" s="11">
        <f t="shared" si="0"/>
        <v>222.00270635994588</v>
      </c>
      <c r="AC9" s="11">
        <f t="shared" si="0"/>
        <v>235.3721244925575</v>
      </c>
      <c r="AD9" s="11">
        <f t="shared" si="0"/>
        <v>260</v>
      </c>
    </row>
    <row r="10" spans="1:30" x14ac:dyDescent="0.2">
      <c r="A10" s="10">
        <v>1012</v>
      </c>
      <c r="B10" s="10" t="s">
        <v>21</v>
      </c>
      <c r="C10" s="11">
        <f>+'[9]ผู้ใช้น้ำเพิ่มปกติ-กศผ.'!C13</f>
        <v>50.470936490850377</v>
      </c>
      <c r="D10" s="11">
        <f>+'[9]ผู้ใช้น้ำเพิ่มปกติ-กศผ.'!D13</f>
        <v>59.647470398277719</v>
      </c>
      <c r="E10" s="11">
        <f>+'[9]ผู้ใช้น้ำเพิ่มปกติ-กศผ.'!E13</f>
        <v>64.235737351991389</v>
      </c>
      <c r="F10" s="11">
        <f>+'[9]ผู้ใช้น้ำเพิ่มปกติ-กศผ.'!F13</f>
        <v>56.727664155005385</v>
      </c>
      <c r="G10" s="11">
        <f>+'[9]ผู้ใช้น้ำเพิ่มปกติ-กศผ.'!G13</f>
        <v>47.551130247578037</v>
      </c>
      <c r="H10" s="11">
        <f>+'[9]ผู้ใช้น้ำเพิ่มปกติ-กศผ.'!H13</f>
        <v>75.914962325080722</v>
      </c>
      <c r="I10" s="11">
        <f>+'[9]ผู้ใช้น้ำเพิ่มปกติ-กศผ.'!I13</f>
        <v>56.310548977395051</v>
      </c>
      <c r="J10" s="11">
        <f>+'[9]ผู้ใช้น้ำเพิ่มปกติ-กศผ.'!J13</f>
        <v>108.8670613562971</v>
      </c>
      <c r="K10" s="11">
        <f>+'[9]ผู้ใช้น้ำเพิ่มปกติ-กศผ.'!K13</f>
        <v>77.166307857911718</v>
      </c>
      <c r="L10" s="11">
        <f>+'[9]ผู้ใช้น้ำเพิ่มปกติ-กศผ.'!L13</f>
        <v>49.636706135629709</v>
      </c>
      <c r="M10" s="11">
        <f>+'[9]ผู้ใช้น้ำเพิ่มปกติ-กศผ.'!M13</f>
        <v>60.064585575888053</v>
      </c>
      <c r="N10" s="11">
        <f>+'[9]ผู้ใช้น้ำเพิ่มปกติ-กศผ.'!N13</f>
        <v>68.406889128094718</v>
      </c>
      <c r="O10" s="12">
        <f t="shared" si="1"/>
        <v>775</v>
      </c>
      <c r="P10">
        <v>775</v>
      </c>
      <c r="Q10" s="10">
        <v>1012</v>
      </c>
      <c r="R10" s="10" t="s">
        <v>21</v>
      </c>
      <c r="S10" s="11">
        <f t="shared" si="2"/>
        <v>50.470936490850377</v>
      </c>
      <c r="T10" s="11">
        <f t="shared" si="3"/>
        <v>110.1184068891281</v>
      </c>
      <c r="U10" s="11">
        <f t="shared" si="0"/>
        <v>174.35414424111949</v>
      </c>
      <c r="V10" s="11">
        <f t="shared" si="0"/>
        <v>231.08180839612487</v>
      </c>
      <c r="W10" s="11">
        <f t="shared" si="0"/>
        <v>278.63293864370291</v>
      </c>
      <c r="X10" s="11">
        <f t="shared" si="0"/>
        <v>354.54790096878367</v>
      </c>
      <c r="Y10" s="11">
        <f t="shared" si="0"/>
        <v>410.85844994617872</v>
      </c>
      <c r="Z10" s="11">
        <f t="shared" si="0"/>
        <v>519.72551130247587</v>
      </c>
      <c r="AA10" s="11">
        <f t="shared" si="0"/>
        <v>596.89181916038763</v>
      </c>
      <c r="AB10" s="11">
        <f t="shared" si="0"/>
        <v>646.52852529601728</v>
      </c>
      <c r="AC10" s="11">
        <f t="shared" si="0"/>
        <v>706.59311087190531</v>
      </c>
      <c r="AD10" s="11">
        <f t="shared" si="0"/>
        <v>775</v>
      </c>
    </row>
    <row r="11" spans="1:30" x14ac:dyDescent="0.2">
      <c r="A11" s="10">
        <v>1013</v>
      </c>
      <c r="B11" s="10" t="s">
        <v>22</v>
      </c>
      <c r="C11" s="11">
        <f>+'[9]ผู้ใช้น้ำเพิ่มปกติ-กศผ.'!C14</f>
        <v>6.6528925619834709</v>
      </c>
      <c r="D11" s="11">
        <f>+'[9]ผู้ใช้น้ำเพิ่มปกติ-กศผ.'!D14</f>
        <v>2.3760330578512399</v>
      </c>
      <c r="E11" s="11">
        <f>+'[9]ผู้ใช้น้ำเพิ่มปกติ-กศผ.'!E14</f>
        <v>6.6528925619834709</v>
      </c>
      <c r="F11" s="11">
        <f>+'[9]ผู้ใช้น้ำเพิ่มปกติ-กศผ.'!F14</f>
        <v>5.2272727272727266</v>
      </c>
      <c r="G11" s="11">
        <f>+'[9]ผู้ใช้น้ำเพิ่มปกติ-กศผ.'!G14</f>
        <v>18.057851239669418</v>
      </c>
      <c r="H11" s="11">
        <f>+'[9]ผู้ใช้น้ำเพิ่มปกติ-กศผ.'!H14</f>
        <v>13.305785123966942</v>
      </c>
      <c r="I11" s="11">
        <f>+'[9]ผู้ใช้น้ำเพิ่มปกติ-กศผ.'!I14</f>
        <v>16.15702479338843</v>
      </c>
      <c r="J11" s="11">
        <f>+'[9]ผู้ใช้น้ำเพิ่มปกติ-กศผ.'!J14</f>
        <v>6.6528925619834709</v>
      </c>
      <c r="K11" s="11">
        <f>+'[9]ผู้ใช้น้ำเพิ่มปกติ-กศผ.'!K14</f>
        <v>23.285123966942145</v>
      </c>
      <c r="L11" s="11">
        <f>+'[9]ผู้ใช้น้ำเพิ่มปกติ-กศผ.'!L14</f>
        <v>8.0785123966942152</v>
      </c>
      <c r="M11" s="11">
        <f>+'[9]ผู้ใช้น้ำเพิ่มปกติ-กศผ.'!M14</f>
        <v>2.8512396694214872</v>
      </c>
      <c r="N11" s="11">
        <f>+'[9]ผู้ใช้น้ำเพิ่มปกติ-กศผ.'!N14</f>
        <v>5.7024793388429744</v>
      </c>
      <c r="O11" s="12">
        <f t="shared" si="1"/>
        <v>114.99999999999997</v>
      </c>
      <c r="P11">
        <v>114.99999999999997</v>
      </c>
      <c r="Q11" s="10">
        <v>1013</v>
      </c>
      <c r="R11" s="10" t="s">
        <v>22</v>
      </c>
      <c r="S11" s="11">
        <f t="shared" si="2"/>
        <v>6.6528925619834709</v>
      </c>
      <c r="T11" s="11">
        <f t="shared" si="3"/>
        <v>9.0289256198347108</v>
      </c>
      <c r="U11" s="11">
        <f t="shared" si="0"/>
        <v>15.681818181818182</v>
      </c>
      <c r="V11" s="11">
        <f t="shared" si="0"/>
        <v>20.909090909090907</v>
      </c>
      <c r="W11" s="11">
        <f t="shared" si="0"/>
        <v>38.966942148760324</v>
      </c>
      <c r="X11" s="11">
        <f t="shared" si="0"/>
        <v>52.272727272727266</v>
      </c>
      <c r="Y11" s="11">
        <f t="shared" si="0"/>
        <v>68.429752066115697</v>
      </c>
      <c r="Z11" s="11">
        <f t="shared" si="0"/>
        <v>75.08264462809916</v>
      </c>
      <c r="AA11" s="11">
        <f t="shared" si="0"/>
        <v>98.367768595041298</v>
      </c>
      <c r="AB11" s="11">
        <f t="shared" si="0"/>
        <v>106.44628099173551</v>
      </c>
      <c r="AC11" s="11">
        <f t="shared" si="0"/>
        <v>109.29752066115699</v>
      </c>
      <c r="AD11" s="11">
        <f t="shared" si="0"/>
        <v>114.99999999999997</v>
      </c>
    </row>
    <row r="12" spans="1:30" x14ac:dyDescent="0.2">
      <c r="A12" s="10">
        <v>1014</v>
      </c>
      <c r="B12" s="10" t="s">
        <v>23</v>
      </c>
      <c r="C12" s="11">
        <f>+'[9]ผู้ใช้น้ำเพิ่มปกติ-กศผ.'!C15</f>
        <v>105.73613766730402</v>
      </c>
      <c r="D12" s="11">
        <f>+'[9]ผู้ใช้น้ำเพิ่มปกติ-กศผ.'!D15</f>
        <v>106.73996175908222</v>
      </c>
      <c r="E12" s="11">
        <f>+'[9]ผู้ใช้น้ำเพิ่มปกติ-กศผ.'!E15</f>
        <v>89.005736137667313</v>
      </c>
      <c r="F12" s="11">
        <f>+'[9]ผู้ใช้น้ำเพิ่มปกติ-กศผ.'!F15</f>
        <v>94.694072657743803</v>
      </c>
      <c r="G12" s="11">
        <f>+'[9]ผู้ใช้น้ำเพิ่มปกติ-กศผ.'!G15</f>
        <v>88.001912045889114</v>
      </c>
      <c r="H12" s="11">
        <f>+'[9]ผู้ใช้น้ำเพิ่มปกติ-กศผ.'!H15</f>
        <v>132.17017208413003</v>
      </c>
      <c r="I12" s="11">
        <f>+'[9]ผู้ใช้น้ำเพิ่มปกติ-กศผ.'!I15</f>
        <v>101.38623326959848</v>
      </c>
      <c r="J12" s="11">
        <f>+'[9]ผู้ใช้น้ำเพิ่มปกติ-กศผ.'!J15</f>
        <v>137.18929254302103</v>
      </c>
      <c r="K12" s="11">
        <f>+'[9]ผู้ใช้น้ำเพิ่มปกติ-กศผ.'!K15</f>
        <v>171.31931166347994</v>
      </c>
      <c r="L12" s="11">
        <f>+'[9]ผู้ใช้น้ำเพิ่มปกติ-กศผ.'!L15</f>
        <v>118.45124282982793</v>
      </c>
      <c r="M12" s="11">
        <f>+'[9]ผู้ใช้น้ำเพิ่มปกติ-กศผ.'!M15</f>
        <v>130.8317399617591</v>
      </c>
      <c r="N12" s="11">
        <f>+'[9]ผู้ใช้น้ำเพิ่มปกติ-กศผ.'!N15</f>
        <v>124.47418738049716</v>
      </c>
      <c r="O12" s="12">
        <f t="shared" si="1"/>
        <v>1400</v>
      </c>
      <c r="P12">
        <v>1400</v>
      </c>
      <c r="Q12" s="10">
        <v>1014</v>
      </c>
      <c r="R12" s="10" t="s">
        <v>23</v>
      </c>
      <c r="S12" s="11">
        <f t="shared" si="2"/>
        <v>105.73613766730402</v>
      </c>
      <c r="T12" s="11">
        <f t="shared" si="3"/>
        <v>212.47609942638624</v>
      </c>
      <c r="U12" s="11">
        <f t="shared" si="0"/>
        <v>301.48183556405354</v>
      </c>
      <c r="V12" s="11">
        <f t="shared" si="0"/>
        <v>396.17590822179733</v>
      </c>
      <c r="W12" s="11">
        <f t="shared" si="0"/>
        <v>484.17782026768646</v>
      </c>
      <c r="X12" s="11">
        <f t="shared" si="0"/>
        <v>616.34799235181652</v>
      </c>
      <c r="Y12" s="11">
        <f t="shared" si="0"/>
        <v>717.73422562141502</v>
      </c>
      <c r="Z12" s="11">
        <f t="shared" si="0"/>
        <v>854.92351816443602</v>
      </c>
      <c r="AA12" s="11">
        <f t="shared" si="0"/>
        <v>1026.242829827916</v>
      </c>
      <c r="AB12" s="11">
        <f t="shared" si="0"/>
        <v>1144.6940726577438</v>
      </c>
      <c r="AC12" s="11">
        <f t="shared" si="0"/>
        <v>1275.5258126195029</v>
      </c>
      <c r="AD12" s="11">
        <f t="shared" si="0"/>
        <v>1400</v>
      </c>
    </row>
    <row r="13" spans="1:30" x14ac:dyDescent="0.2">
      <c r="A13" s="10">
        <v>1015</v>
      </c>
      <c r="B13" s="10" t="s">
        <v>24</v>
      </c>
      <c r="C13" s="11">
        <f>+'[9]ผู้ใช้น้ำเพิ่มปกติ-กศผ.'!C16</f>
        <v>10.895953757225433</v>
      </c>
      <c r="D13" s="11">
        <f>+'[9]ผู้ใช้น้ำเพิ่มปกติ-กศผ.'!D16</f>
        <v>17.283236994219656</v>
      </c>
      <c r="E13" s="11">
        <f>+'[9]ผู้ใช้น้ำเพิ่มปกติ-กศผ.'!E16</f>
        <v>13.150289017341041</v>
      </c>
      <c r="F13" s="11">
        <f>+'[9]ผู้ใช้น้ำเพิ่มปกติ-กศผ.'!F16</f>
        <v>22.167630057803471</v>
      </c>
      <c r="G13" s="11">
        <f>+'[9]ผู้ใช้น้ำเพิ่มปกติ-กศผ.'!G16</f>
        <v>27.052023121387283</v>
      </c>
      <c r="H13" s="11">
        <f>+'[9]ผู้ใช้น้ำเพิ่มปกติ-กศผ.'!H16</f>
        <v>23.294797687861273</v>
      </c>
      <c r="I13" s="11">
        <f>+'[9]ผู้ใช้น้ำเพิ่มปกติ-กศผ.'!I16</f>
        <v>27.80346820809249</v>
      </c>
      <c r="J13" s="11">
        <f>+'[9]ผู้ใช้น้ำเพิ่มปกติ-กศผ.'!J16</f>
        <v>25.549132947976879</v>
      </c>
      <c r="K13" s="11">
        <f>+'[9]ผู้ใช้น้ำเพิ่มปกติ-กศผ.'!K16</f>
        <v>22.167630057803471</v>
      </c>
      <c r="L13" s="11">
        <f>+'[9]ผู้ใช้น้ำเพิ่มปกติ-กศผ.'!L16</f>
        <v>30.809248554913292</v>
      </c>
      <c r="M13" s="11">
        <f>+'[9]ผู้ใช้น้ำเพิ่มปกติ-กศผ.'!M16</f>
        <v>17.658959537572251</v>
      </c>
      <c r="N13" s="11">
        <f>+'[9]ผู้ใช้น้ำเพิ่มปกติ-กศผ.'!N16</f>
        <v>22.167630057803471</v>
      </c>
      <c r="O13" s="12">
        <f t="shared" si="1"/>
        <v>260.00000000000006</v>
      </c>
      <c r="P13">
        <v>260.00000000000006</v>
      </c>
      <c r="Q13" s="10">
        <v>1015</v>
      </c>
      <c r="R13" s="10" t="s">
        <v>24</v>
      </c>
      <c r="S13" s="11">
        <f t="shared" si="2"/>
        <v>10.895953757225433</v>
      </c>
      <c r="T13" s="11">
        <f t="shared" si="3"/>
        <v>28.179190751445091</v>
      </c>
      <c r="U13" s="11">
        <f t="shared" si="0"/>
        <v>41.329479768786129</v>
      </c>
      <c r="V13" s="11">
        <f t="shared" si="0"/>
        <v>63.4971098265896</v>
      </c>
      <c r="W13" s="11">
        <f t="shared" si="0"/>
        <v>90.549132947976886</v>
      </c>
      <c r="X13" s="11">
        <f t="shared" si="0"/>
        <v>113.84393063583816</v>
      </c>
      <c r="Y13" s="11">
        <f t="shared" si="0"/>
        <v>141.64739884393066</v>
      </c>
      <c r="Z13" s="11">
        <f t="shared" si="0"/>
        <v>167.19653179190755</v>
      </c>
      <c r="AA13" s="11">
        <f t="shared" si="0"/>
        <v>189.36416184971102</v>
      </c>
      <c r="AB13" s="11">
        <f t="shared" si="0"/>
        <v>220.17341040462432</v>
      </c>
      <c r="AC13" s="11">
        <f t="shared" si="0"/>
        <v>237.83236994219658</v>
      </c>
      <c r="AD13" s="11">
        <f t="shared" si="0"/>
        <v>260.00000000000006</v>
      </c>
    </row>
    <row r="14" spans="1:30" x14ac:dyDescent="0.2">
      <c r="A14" s="10">
        <v>1016</v>
      </c>
      <c r="B14" s="10" t="s">
        <v>25</v>
      </c>
      <c r="C14" s="11">
        <f>+'[9]ผู้ใช้น้ำเพิ่มปกติ-กศผ.'!C17</f>
        <v>34.351620947630927</v>
      </c>
      <c r="D14" s="11">
        <f>+'[9]ผู้ใช้น้ำเพิ่มปกติ-กศผ.'!D17</f>
        <v>38.690773067331669</v>
      </c>
      <c r="E14" s="11">
        <f>+'[9]ผู้ใช้น้ำเพิ่มปกติ-กศผ.'!E17</f>
        <v>43.753117206982552</v>
      </c>
      <c r="F14" s="11">
        <f>+'[9]ผู้ใช้น้ำเพิ่มปกติ-กศผ.'!F17</f>
        <v>41.221945137157107</v>
      </c>
      <c r="G14" s="11">
        <f>+'[9]ผู้ใช้น้ำเพิ่มปกติ-กศผ.'!G17</f>
        <v>28.566084788029922</v>
      </c>
      <c r="H14" s="11">
        <f>+'[9]ผู้ใช้น้ำเพิ่มปกติ-กศผ.'!H17</f>
        <v>44.837905236907737</v>
      </c>
      <c r="I14" s="11">
        <f>+'[9]ผู้ใช้น้ำเพิ่มปกติ-กศผ.'!I17</f>
        <v>26.758104738154614</v>
      </c>
      <c r="J14" s="11">
        <f>+'[9]ผู้ใช้น้ำเพิ่มปกติ-กศผ.'!J17</f>
        <v>32.182044887780549</v>
      </c>
      <c r="K14" s="11">
        <f>+'[9]ผู้ใช้น้ำเพิ่มปกติ-กศผ.'!K17</f>
        <v>43.753117206982552</v>
      </c>
      <c r="L14" s="11">
        <f>+'[9]ผู้ใช้น้ำเพิ่มปกติ-กศผ.'!L17</f>
        <v>22.418952618453869</v>
      </c>
      <c r="M14" s="11">
        <f>+'[9]ผู้ใช้น้ำเพิ่มปกติ-กศผ.'!M17</f>
        <v>37.244389027431424</v>
      </c>
      <c r="N14" s="11">
        <f>+'[9]ผู้ใช้น้ำเพิ่มปกติ-กศผ.'!N17</f>
        <v>41.221945137157107</v>
      </c>
      <c r="O14" s="12">
        <f t="shared" si="1"/>
        <v>435.00000000000006</v>
      </c>
      <c r="P14">
        <v>435.00000000000006</v>
      </c>
      <c r="Q14" s="10">
        <v>1016</v>
      </c>
      <c r="R14" s="10" t="s">
        <v>25</v>
      </c>
      <c r="S14" s="11">
        <f t="shared" si="2"/>
        <v>34.351620947630927</v>
      </c>
      <c r="T14" s="11">
        <f t="shared" si="3"/>
        <v>73.042394014962596</v>
      </c>
      <c r="U14" s="11">
        <f t="shared" si="0"/>
        <v>116.79551122194515</v>
      </c>
      <c r="V14" s="11">
        <f t="shared" si="0"/>
        <v>158.01745635910225</v>
      </c>
      <c r="W14" s="11">
        <f t="shared" si="0"/>
        <v>186.58354114713217</v>
      </c>
      <c r="X14" s="11">
        <f t="shared" si="0"/>
        <v>231.42144638403991</v>
      </c>
      <c r="Y14" s="11">
        <f t="shared" si="0"/>
        <v>258.17955112219454</v>
      </c>
      <c r="Z14" s="11">
        <f t="shared" si="0"/>
        <v>290.36159600997507</v>
      </c>
      <c r="AA14" s="11">
        <f t="shared" si="0"/>
        <v>334.11471321695763</v>
      </c>
      <c r="AB14" s="11">
        <f t="shared" si="0"/>
        <v>356.53366583541151</v>
      </c>
      <c r="AC14" s="11">
        <f t="shared" si="0"/>
        <v>393.77805486284296</v>
      </c>
      <c r="AD14" s="11">
        <f t="shared" si="0"/>
        <v>435.00000000000006</v>
      </c>
    </row>
    <row r="15" spans="1:30" x14ac:dyDescent="0.2">
      <c r="A15" s="10">
        <v>1017</v>
      </c>
      <c r="B15" s="10" t="s">
        <v>26</v>
      </c>
      <c r="C15" s="11">
        <f>+'[9]ผู้ใช้น้ำเพิ่มปกติ-กศผ.'!C18</f>
        <v>26.940789473684212</v>
      </c>
      <c r="D15" s="11">
        <f>+'[9]ผู้ใช้น้ำเพิ่มปกติ-กศผ.'!D18</f>
        <v>35.921052631578945</v>
      </c>
      <c r="E15" s="11">
        <f>+'[9]ผู้ใช้น้ำเพิ่มปกติ-กศผ.'!E18</f>
        <v>24.177631578947366</v>
      </c>
      <c r="F15" s="11">
        <f>+'[9]ผู้ใช้น้ำเพิ่มปกติ-กศผ.'!F18</f>
        <v>30.394736842105264</v>
      </c>
      <c r="G15" s="11">
        <f>+'[9]ผู้ใช้น้ำเพิ่มปกติ-กศผ.'!G18</f>
        <v>23.141447368421051</v>
      </c>
      <c r="H15" s="11">
        <f>+'[9]ผู้ใช้น้ำเพิ่มปกติ-กศผ.'!H18</f>
        <v>43.519736842105267</v>
      </c>
      <c r="I15" s="11">
        <f>+'[9]ผู้ใช้น้ำเพิ่มปกติ-กศผ.'!I18</f>
        <v>31.776315789473689</v>
      </c>
      <c r="J15" s="11">
        <f>+'[9]ผู้ใช้น้ำเพิ่มปกติ-กศผ.'!J18</f>
        <v>34.194078947368425</v>
      </c>
      <c r="K15" s="11">
        <f>+'[9]ผู้ใช้น้ำเพิ่มปกติ-กศผ.'!K18</f>
        <v>63.207236842105267</v>
      </c>
      <c r="L15" s="11">
        <f>+'[9]ผู้ใช้น้ำเพิ่มปกติ-กศผ.'!L18</f>
        <v>40.411184210526315</v>
      </c>
      <c r="M15" s="11">
        <f>+'[9]ผู้ใช้น้ำเพิ่มปกติ-กศผ.'!M18</f>
        <v>29.013157894736846</v>
      </c>
      <c r="N15" s="11">
        <f>+'[9]ผู้ใช้น้ำเพิ่มปกติ-กศผ.'!N18</f>
        <v>37.30263157894737</v>
      </c>
      <c r="O15" s="12">
        <f t="shared" si="1"/>
        <v>420</v>
      </c>
      <c r="P15">
        <v>420</v>
      </c>
      <c r="Q15" s="10">
        <v>1017</v>
      </c>
      <c r="R15" s="10" t="s">
        <v>26</v>
      </c>
      <c r="S15" s="11">
        <f t="shared" si="2"/>
        <v>26.940789473684212</v>
      </c>
      <c r="T15" s="11">
        <f t="shared" si="3"/>
        <v>62.861842105263158</v>
      </c>
      <c r="U15" s="11">
        <f t="shared" si="0"/>
        <v>87.03947368421052</v>
      </c>
      <c r="V15" s="11">
        <f t="shared" si="0"/>
        <v>117.43421052631578</v>
      </c>
      <c r="W15" s="11">
        <f t="shared" si="0"/>
        <v>140.57565789473682</v>
      </c>
      <c r="X15" s="11">
        <f t="shared" si="0"/>
        <v>184.09539473684208</v>
      </c>
      <c r="Y15" s="11">
        <f t="shared" si="0"/>
        <v>215.87171052631578</v>
      </c>
      <c r="Z15" s="11">
        <f t="shared" si="0"/>
        <v>250.06578947368422</v>
      </c>
      <c r="AA15" s="11">
        <f t="shared" si="0"/>
        <v>313.27302631578948</v>
      </c>
      <c r="AB15" s="11">
        <f t="shared" si="0"/>
        <v>353.68421052631578</v>
      </c>
      <c r="AC15" s="11">
        <f t="shared" si="0"/>
        <v>382.6973684210526</v>
      </c>
      <c r="AD15" s="11">
        <f t="shared" si="0"/>
        <v>420</v>
      </c>
    </row>
    <row r="16" spans="1:30" x14ac:dyDescent="0.2">
      <c r="A16" s="10">
        <v>1018</v>
      </c>
      <c r="B16" s="10" t="s">
        <v>27</v>
      </c>
      <c r="C16" s="11">
        <f>+'[9]ผู้ใช้น้ำเพิ่มปกติ-กศผ.'!C19</f>
        <v>11.136890951276104</v>
      </c>
      <c r="D16" s="11">
        <f>+'[9]ผู้ใช้น้ำเพิ่มปกติ-กศผ.'!D19</f>
        <v>11.508120649651975</v>
      </c>
      <c r="E16" s="11">
        <f>+'[9]ผู้ใช้น้ำเพิ่มปกติ-กศผ.'!E19</f>
        <v>10.394431554524363</v>
      </c>
      <c r="F16" s="11">
        <f>+'[9]ผู้ใช้น้ำเพิ่มปกติ-กศผ.'!F19</f>
        <v>12.250580046403714</v>
      </c>
      <c r="G16" s="11">
        <f>+'[9]ผู้ใช้น้ำเพิ่มปกติ-กศผ.'!G19</f>
        <v>12.993039443155451</v>
      </c>
      <c r="H16" s="11">
        <f>+'[9]ผู้ใช้น้ำเพิ่มปกติ-กศผ.'!H19</f>
        <v>20.788863109048727</v>
      </c>
      <c r="I16" s="11">
        <f>+'[9]ผู้ใช้น้ำเพิ่มปกติ-กศผ.'!I19</f>
        <v>17.076566125290025</v>
      </c>
      <c r="J16" s="11">
        <f>+'[9]ผู้ใช้น้ำเพิ่มปกติ-กศผ.'!J19</f>
        <v>14.477958236658935</v>
      </c>
      <c r="K16" s="11">
        <f>+'[9]ผู้ใช้น้ำเพิ่มปกติ-กศผ.'!K19</f>
        <v>18.932714617169374</v>
      </c>
      <c r="L16" s="11">
        <f>+'[9]ผู้ใช้น้ำเพิ่มปกติ-กศผ.'!L19</f>
        <v>10.394431554524363</v>
      </c>
      <c r="M16" s="11">
        <f>+'[9]ผู้ใช้น้ำเพิ่มปกติ-กศผ.'!M19</f>
        <v>10.765661252900232</v>
      </c>
      <c r="N16" s="11">
        <f>+'[9]ผู้ใช้น้ำเพิ่มปกติ-กศผ.'!N19</f>
        <v>9.2807424593967518</v>
      </c>
      <c r="O16" s="12">
        <f t="shared" si="1"/>
        <v>160.00000000000003</v>
      </c>
      <c r="P16">
        <v>160.00000000000003</v>
      </c>
      <c r="Q16" s="10">
        <v>1018</v>
      </c>
      <c r="R16" s="10" t="s">
        <v>27</v>
      </c>
      <c r="S16" s="11">
        <f t="shared" si="2"/>
        <v>11.136890951276104</v>
      </c>
      <c r="T16" s="11">
        <f t="shared" si="3"/>
        <v>22.645011600928079</v>
      </c>
      <c r="U16" s="11">
        <f t="shared" si="0"/>
        <v>33.039443155452446</v>
      </c>
      <c r="V16" s="11">
        <f t="shared" si="0"/>
        <v>45.290023201856158</v>
      </c>
      <c r="W16" s="11">
        <f t="shared" si="0"/>
        <v>58.283062645011611</v>
      </c>
      <c r="X16" s="11">
        <f t="shared" si="0"/>
        <v>79.071925754060345</v>
      </c>
      <c r="Y16" s="11">
        <f t="shared" si="0"/>
        <v>96.148491879350374</v>
      </c>
      <c r="Z16" s="11">
        <f t="shared" si="0"/>
        <v>110.62645011600931</v>
      </c>
      <c r="AA16" s="11">
        <f t="shared" si="0"/>
        <v>129.55916473317868</v>
      </c>
      <c r="AB16" s="11">
        <f t="shared" si="0"/>
        <v>139.95359628770305</v>
      </c>
      <c r="AC16" s="11">
        <f t="shared" si="0"/>
        <v>150.71925754060328</v>
      </c>
      <c r="AD16" s="11">
        <f t="shared" si="0"/>
        <v>160.00000000000003</v>
      </c>
    </row>
    <row r="17" spans="1:30" x14ac:dyDescent="0.2">
      <c r="A17" s="10">
        <v>1019</v>
      </c>
      <c r="B17" s="10" t="s">
        <v>28</v>
      </c>
      <c r="C17" s="11">
        <f>+'[9]ผู้ใช้น้ำเพิ่มปกติ-กศผ.'!C20</f>
        <v>12.060518731988473</v>
      </c>
      <c r="D17" s="11">
        <f>+'[9]ผู้ใช้น้ำเพิ่มปกติ-กศผ.'!D20</f>
        <v>10.893371757925074</v>
      </c>
      <c r="E17" s="11">
        <f>+'[9]ผู้ใช้น้ำเพิ่มปกติ-กศผ.'!E20</f>
        <v>8.1700288184438055</v>
      </c>
      <c r="F17" s="11">
        <f>+'[9]ผู้ใช้น้ำเพิ่มปกติ-กศผ.'!F20</f>
        <v>6.6138328530259374</v>
      </c>
      <c r="G17" s="11">
        <f>+'[9]ผู้ใช้น้ำเพิ่มปกติ-กศผ.'!G20</f>
        <v>8.5590778097982714</v>
      </c>
      <c r="H17" s="11">
        <f>+'[9]ผู้ใช้น้ำเพิ่มปกติ-กศผ.'!H20</f>
        <v>19.063400576368878</v>
      </c>
      <c r="I17" s="11">
        <f>+'[9]ผู้ใช้น้ำเพิ่มปกติ-กศผ.'!I20</f>
        <v>26.844380403458217</v>
      </c>
      <c r="J17" s="11">
        <f>+'[9]ผู้ใช้น้ำเพิ่มปกติ-กศผ.'!J20</f>
        <v>14.005763688760807</v>
      </c>
      <c r="K17" s="11">
        <f>+'[9]ผู้ใช้น้ำเพิ่มปกติ-กศผ.'!K20</f>
        <v>12.060518731988473</v>
      </c>
      <c r="L17" s="11">
        <f>+'[9]ผู้ใช้น้ำเพิ่มปกติ-กศผ.'!L20</f>
        <v>7.391930835734871</v>
      </c>
      <c r="M17" s="11">
        <f>+'[9]ผู้ใช้น้ำเพิ่มปกติ-กศผ.'!M20</f>
        <v>4.2795389048991357</v>
      </c>
      <c r="N17" s="11">
        <f>+'[9]ผู้ใช้น้ำเพิ่มปกติ-กศผ.'!N20</f>
        <v>5.0576368876080693</v>
      </c>
      <c r="O17" s="12">
        <f t="shared" si="1"/>
        <v>135</v>
      </c>
      <c r="P17">
        <v>135</v>
      </c>
      <c r="Q17" s="10">
        <v>1019</v>
      </c>
      <c r="R17" s="10" t="s">
        <v>28</v>
      </c>
      <c r="S17" s="11">
        <f t="shared" si="2"/>
        <v>12.060518731988473</v>
      </c>
      <c r="T17" s="11">
        <f t="shared" si="3"/>
        <v>22.953890489913547</v>
      </c>
      <c r="U17" s="11">
        <f t="shared" si="0"/>
        <v>31.123919308357351</v>
      </c>
      <c r="V17" s="11">
        <f t="shared" si="0"/>
        <v>37.737752161383291</v>
      </c>
      <c r="W17" s="11">
        <f t="shared" si="0"/>
        <v>46.296829971181566</v>
      </c>
      <c r="X17" s="11">
        <f t="shared" si="0"/>
        <v>65.360230547550444</v>
      </c>
      <c r="Y17" s="11">
        <f t="shared" si="0"/>
        <v>92.204610951008661</v>
      </c>
      <c r="Z17" s="11">
        <f t="shared" si="0"/>
        <v>106.21037463976947</v>
      </c>
      <c r="AA17" s="11">
        <f t="shared" si="0"/>
        <v>118.27089337175795</v>
      </c>
      <c r="AB17" s="11">
        <f t="shared" si="0"/>
        <v>125.66282420749282</v>
      </c>
      <c r="AC17" s="11">
        <f t="shared" si="0"/>
        <v>129.94236311239194</v>
      </c>
      <c r="AD17" s="11">
        <f t="shared" si="0"/>
        <v>135</v>
      </c>
    </row>
    <row r="18" spans="1:30" x14ac:dyDescent="0.2">
      <c r="A18" s="10">
        <v>1020</v>
      </c>
      <c r="B18" s="10" t="s">
        <v>29</v>
      </c>
      <c r="C18" s="11">
        <f>+'[9]ผู้ใช้น้ำเพิ่มปกติ-กศผ.'!C21</f>
        <v>58.350062735257232</v>
      </c>
      <c r="D18" s="11">
        <f>+'[9]ผู้ใช้น้ำเพิ่มปกติ-กศผ.'!D21</f>
        <v>55.4736511919699</v>
      </c>
      <c r="E18" s="11">
        <f>+'[9]ผู้ใช้น้ำเพิ่มปกติ-กศผ.'!E21</f>
        <v>47.66624843161857</v>
      </c>
      <c r="F18" s="11">
        <f>+'[9]ผู้ใช้น้ำเพิ่มปกติ-กศผ.'!F21</f>
        <v>44.789836888331251</v>
      </c>
      <c r="G18" s="11">
        <f>+'[9]ผู้ใช้น้ำเพิ่มปกติ-กศผ.'!G21</f>
        <v>41.502509410288589</v>
      </c>
      <c r="H18" s="11">
        <f>+'[9]ผู้ใช้น้ำเพิ่มปกติ-กศผ.'!H21</f>
        <v>59.993726474278546</v>
      </c>
      <c r="I18" s="11">
        <f>+'[9]ผู้ใช้น้ำเพิ่มปกติ-กศผ.'!I21</f>
        <v>66.568381430363871</v>
      </c>
      <c r="J18" s="11">
        <f>+'[9]ผู้ใช้น้ำเพิ่มปกติ-กศผ.'!J21</f>
        <v>69.033877038895866</v>
      </c>
      <c r="K18" s="11">
        <f>+'[9]ผู้ใช้น้ำเพิ่มปกติ-กศผ.'!K21</f>
        <v>47.66624843161857</v>
      </c>
      <c r="L18" s="11">
        <f>+'[9]ผู้ใช้น้ำเพิ่มปกติ-กศผ.'!L21</f>
        <v>71.910288582183199</v>
      </c>
      <c r="M18" s="11">
        <f>+'[9]ผู้ใช้น้ำเพิ่มปกติ-กศผ.'!M21</f>
        <v>55.062735257214563</v>
      </c>
      <c r="N18" s="11">
        <f>+'[9]ผู้ใช้น้ำเพิ่มปกติ-กศผ.'!N21</f>
        <v>36.982434127979928</v>
      </c>
      <c r="O18" s="12">
        <f t="shared" si="1"/>
        <v>655</v>
      </c>
      <c r="P18">
        <v>655</v>
      </c>
      <c r="Q18" s="10">
        <v>1020</v>
      </c>
      <c r="R18" s="10" t="s">
        <v>29</v>
      </c>
      <c r="S18" s="11">
        <f t="shared" si="2"/>
        <v>58.350062735257232</v>
      </c>
      <c r="T18" s="11">
        <f t="shared" si="3"/>
        <v>113.82371392722713</v>
      </c>
      <c r="U18" s="11">
        <f t="shared" ref="U18:U28" si="4">+T18+E18</f>
        <v>161.4899623588457</v>
      </c>
      <c r="V18" s="11">
        <f t="shared" ref="V18:V28" si="5">+U18+F18</f>
        <v>206.27979924717695</v>
      </c>
      <c r="W18" s="11">
        <f t="shared" ref="W18:W28" si="6">+V18+G18</f>
        <v>247.78230865746553</v>
      </c>
      <c r="X18" s="11">
        <f t="shared" ref="X18:X28" si="7">+W18+H18</f>
        <v>307.77603513174409</v>
      </c>
      <c r="Y18" s="11">
        <f t="shared" ref="Y18:Y28" si="8">+X18+I18</f>
        <v>374.34441656210799</v>
      </c>
      <c r="Z18" s="11">
        <f t="shared" ref="Z18:Z28" si="9">+Y18+J18</f>
        <v>443.37829360100386</v>
      </c>
      <c r="AA18" s="11">
        <f t="shared" ref="AA18:AA28" si="10">+Z18+K18</f>
        <v>491.04454203262242</v>
      </c>
      <c r="AB18" s="11">
        <f t="shared" ref="AB18:AB28" si="11">+AA18+L18</f>
        <v>562.95483061480559</v>
      </c>
      <c r="AC18" s="11">
        <f t="shared" ref="AC18:AC28" si="12">+AB18+M18</f>
        <v>618.0175658720201</v>
      </c>
      <c r="AD18" s="11">
        <f t="shared" ref="AD18:AD28" si="13">+AC18+N18</f>
        <v>655</v>
      </c>
    </row>
    <row r="19" spans="1:30" x14ac:dyDescent="0.2">
      <c r="A19" s="10">
        <v>1021</v>
      </c>
      <c r="B19" s="10" t="s">
        <v>30</v>
      </c>
      <c r="C19" s="11">
        <f>+'[9]ผู้ใช้น้ำเพิ่มปกติ-กศผ.'!C22</f>
        <v>17.648305084745761</v>
      </c>
      <c r="D19" s="11">
        <f>+'[9]ผู้ใช้น้ำเพิ่มปกติ-กศผ.'!D22</f>
        <v>17.648305084745761</v>
      </c>
      <c r="E19" s="11">
        <f>+'[9]ผู้ใช้น้ำเพิ่มปกติ-กศผ.'!E22</f>
        <v>17.288135593220339</v>
      </c>
      <c r="F19" s="11">
        <f>+'[9]ผู้ใช้น้ำเพิ่มปกติ-กศผ.'!F22</f>
        <v>22.330508474576273</v>
      </c>
      <c r="G19" s="11">
        <f>+'[9]ผู้ใช้น้ำเพิ่มปกติ-กศผ.'!G22</f>
        <v>12.605932203389829</v>
      </c>
      <c r="H19" s="11">
        <f>+'[9]ผู้ใช้น้ำเพิ่มปกติ-กศผ.'!H22</f>
        <v>18.728813559322031</v>
      </c>
      <c r="I19" s="11">
        <f>+'[9]ผู้ใช้น้ำเพิ่มปกติ-กศผ.'!I22</f>
        <v>29.173728813559322</v>
      </c>
      <c r="J19" s="11">
        <f>+'[9]ผู้ใช้น้ำเพิ่มปกติ-กศผ.'!J22</f>
        <v>28.453389830508474</v>
      </c>
      <c r="K19" s="11">
        <f>+'[9]ผู้ใช้น้ำเพิ่มปกติ-กศผ.'!K22</f>
        <v>20.889830508474574</v>
      </c>
      <c r="L19" s="11">
        <f>+'[9]ผู้ใช้น้ำเพิ่มปกติ-กศผ.'!L22</f>
        <v>25.572033898305087</v>
      </c>
      <c r="M19" s="11">
        <f>+'[9]ผู้ใช้น้ำเพิ่มปกติ-กศผ.'!M22</f>
        <v>20.889830508474574</v>
      </c>
      <c r="N19" s="11">
        <f>+'[9]ผู้ใช้น้ำเพิ่มปกติ-กศผ.'!N22</f>
        <v>23.771186440677965</v>
      </c>
      <c r="O19" s="12">
        <f t="shared" si="1"/>
        <v>255</v>
      </c>
      <c r="P19">
        <v>255</v>
      </c>
      <c r="Q19" s="10">
        <v>1021</v>
      </c>
      <c r="R19" s="10" t="s">
        <v>30</v>
      </c>
      <c r="S19" s="11">
        <f t="shared" si="2"/>
        <v>17.648305084745761</v>
      </c>
      <c r="T19" s="11">
        <f t="shared" si="3"/>
        <v>35.296610169491522</v>
      </c>
      <c r="U19" s="11">
        <f t="shared" si="4"/>
        <v>52.584745762711862</v>
      </c>
      <c r="V19" s="11">
        <f t="shared" si="5"/>
        <v>74.915254237288138</v>
      </c>
      <c r="W19" s="11">
        <f t="shared" si="6"/>
        <v>87.521186440677965</v>
      </c>
      <c r="X19" s="11">
        <f t="shared" si="7"/>
        <v>106.25</v>
      </c>
      <c r="Y19" s="11">
        <f t="shared" si="8"/>
        <v>135.42372881355931</v>
      </c>
      <c r="Z19" s="11">
        <f t="shared" si="9"/>
        <v>163.87711864406779</v>
      </c>
      <c r="AA19" s="11">
        <f t="shared" si="10"/>
        <v>184.76694915254237</v>
      </c>
      <c r="AB19" s="11">
        <f t="shared" si="11"/>
        <v>210.33898305084745</v>
      </c>
      <c r="AC19" s="11">
        <f t="shared" si="12"/>
        <v>231.22881355932202</v>
      </c>
      <c r="AD19" s="11">
        <f t="shared" si="13"/>
        <v>255</v>
      </c>
    </row>
    <row r="20" spans="1:30" x14ac:dyDescent="0.2">
      <c r="A20" s="10">
        <v>1022</v>
      </c>
      <c r="B20" s="10" t="s">
        <v>31</v>
      </c>
      <c r="C20" s="11">
        <f>+'[9]ผู้ใช้น้ำเพิ่มปกติ-กศผ.'!C23</f>
        <v>63.155856727976762</v>
      </c>
      <c r="D20" s="11">
        <f>+'[9]ผู้ใช้น้ำเพิ่มปกติ-กศผ.'!D23</f>
        <v>101.12455630848662</v>
      </c>
      <c r="E20" s="11">
        <f>+'[9]ผู้ใช้น้ำเพิ่มปกติ-กศผ.'!E23</f>
        <v>101.87641174572443</v>
      </c>
      <c r="F20" s="11">
        <f>+'[9]ผู้ใช้น้ำเพิ่มปกติ-กศผ.'!F23</f>
        <v>97.365279122297508</v>
      </c>
      <c r="G20" s="11">
        <f>+'[9]ผู้ใช้น้ำเพิ่มปกติ-กศผ.'!G23</f>
        <v>82.328170377541142</v>
      </c>
      <c r="H20" s="11">
        <f>+'[9]ผู้ใช้น้ำเพิ่มปกติ-กศผ.'!H23</f>
        <v>127.81542433042915</v>
      </c>
      <c r="I20" s="11">
        <f>+'[9]ผู้ใช้น้ำเพิ่มปกติ-กศผ.'!I23</f>
        <v>93.606001936108427</v>
      </c>
      <c r="J20" s="11">
        <f>+'[9]ผู้ใช้น้ำเพิ่มปกติ-กศผ.'!J23</f>
        <v>100.3727008712488</v>
      </c>
      <c r="K20" s="11">
        <f>+'[9]ผู้ใช้น้ำเพิ่มปกติ-กศผ.'!K23</f>
        <v>118.79315908357535</v>
      </c>
      <c r="L20" s="11">
        <f>+'[9]ผู้ใช้น้ำเพิ่มปกติ-กศผ.'!L23</f>
        <v>89.846724749919332</v>
      </c>
      <c r="M20" s="11">
        <f>+'[9]ผู้ใช้น้ำเพิ่มปกติ-กศผ.'!M23</f>
        <v>81.952242658922245</v>
      </c>
      <c r="N20" s="11">
        <f>+'[9]ผู้ใช้น้ำเพิ่มปกติ-กศผ.'!N23</f>
        <v>106.76347208777025</v>
      </c>
      <c r="O20" s="12">
        <f t="shared" si="1"/>
        <v>1164.9999999999998</v>
      </c>
      <c r="P20">
        <v>1164.9999999999998</v>
      </c>
      <c r="Q20" s="10">
        <v>1022</v>
      </c>
      <c r="R20" s="10" t="s">
        <v>31</v>
      </c>
      <c r="S20" s="11">
        <f t="shared" si="2"/>
        <v>63.155856727976762</v>
      </c>
      <c r="T20" s="11">
        <f t="shared" si="3"/>
        <v>164.28041303646339</v>
      </c>
      <c r="U20" s="11">
        <f t="shared" si="4"/>
        <v>266.15682478218781</v>
      </c>
      <c r="V20" s="11">
        <f t="shared" si="5"/>
        <v>363.52210390448533</v>
      </c>
      <c r="W20" s="11">
        <f t="shared" si="6"/>
        <v>445.85027428202648</v>
      </c>
      <c r="X20" s="11">
        <f t="shared" si="7"/>
        <v>573.66569861245557</v>
      </c>
      <c r="Y20" s="11">
        <f t="shared" si="8"/>
        <v>667.27170054856401</v>
      </c>
      <c r="Z20" s="11">
        <f t="shared" si="9"/>
        <v>767.64440141981277</v>
      </c>
      <c r="AA20" s="11">
        <f t="shared" si="10"/>
        <v>886.43756050338811</v>
      </c>
      <c r="AB20" s="11">
        <f t="shared" si="11"/>
        <v>976.28428525330742</v>
      </c>
      <c r="AC20" s="11">
        <f t="shared" si="12"/>
        <v>1058.2365279122296</v>
      </c>
      <c r="AD20" s="11">
        <f t="shared" si="13"/>
        <v>1164.9999999999998</v>
      </c>
    </row>
    <row r="21" spans="1:30" x14ac:dyDescent="0.2">
      <c r="A21" s="10">
        <v>1023</v>
      </c>
      <c r="B21" s="10" t="s">
        <v>32</v>
      </c>
      <c r="C21" s="11">
        <f>+'[9]ผู้ใช้น้ำเพิ่มปกติ-กศผ.'!C24</f>
        <v>25.285714285714292</v>
      </c>
      <c r="D21" s="11">
        <f>+'[9]ผู้ใช้น้ำเพิ่มปกติ-กศผ.'!D24</f>
        <v>15.526315789473685</v>
      </c>
      <c r="E21" s="11">
        <f>+'[9]ผู้ใช้น้ำเพิ่มปกติ-กศผ.'!E24</f>
        <v>20.849624060150379</v>
      </c>
      <c r="F21" s="11">
        <f>+'[9]ผู้ใช้น้ำเพิ่มปกติ-กศผ.'!F24</f>
        <v>23.06766917293233</v>
      </c>
      <c r="G21" s="11">
        <f>+'[9]ผู้ใช้น้ำเพิ่มปกติ-กศผ.'!G24</f>
        <v>20.849624060150379</v>
      </c>
      <c r="H21" s="11">
        <f>+'[9]ผู้ใช้น้ำเพิ่มปกติ-กศผ.'!H24</f>
        <v>44.360902255639111</v>
      </c>
      <c r="I21" s="11">
        <f>+'[9]ผู้ใช้น้ำเพิ่มปกติ-กศผ.'!I24</f>
        <v>51.458646616541358</v>
      </c>
      <c r="J21" s="11">
        <f>+'[9]ผู้ใช้น้ำเพิ่มปกติ-กศผ.'!J24</f>
        <v>28.390977443609025</v>
      </c>
      <c r="K21" s="11">
        <f>+'[9]ผู้ใช้น้ำเพิ่มปกติ-กศผ.'!K24</f>
        <v>23.511278195488728</v>
      </c>
      <c r="L21" s="11">
        <f>+'[9]ผู้ใช้น้ำเพิ่มปกติ-กศผ.'!L24</f>
        <v>19.518796992481207</v>
      </c>
      <c r="M21" s="11">
        <f>+'[9]ผู้ใช้น้ำเพิ่มปกติ-กศผ.'!M24</f>
        <v>14.195488721804512</v>
      </c>
      <c r="N21" s="11">
        <f>+'[9]ผู้ใช้น้ำเพิ่มปกติ-กศผ.'!N24</f>
        <v>7.9849624060150388</v>
      </c>
      <c r="O21" s="12">
        <f t="shared" si="1"/>
        <v>295</v>
      </c>
      <c r="P21">
        <v>295</v>
      </c>
      <c r="Q21" s="10">
        <v>1023</v>
      </c>
      <c r="R21" s="10" t="s">
        <v>32</v>
      </c>
      <c r="S21" s="11">
        <f t="shared" si="2"/>
        <v>25.285714285714292</v>
      </c>
      <c r="T21" s="11">
        <f t="shared" si="3"/>
        <v>40.812030075187977</v>
      </c>
      <c r="U21" s="11">
        <f t="shared" si="4"/>
        <v>61.661654135338352</v>
      </c>
      <c r="V21" s="11">
        <f t="shared" si="5"/>
        <v>84.729323308270679</v>
      </c>
      <c r="W21" s="11">
        <f t="shared" si="6"/>
        <v>105.57894736842105</v>
      </c>
      <c r="X21" s="11">
        <f t="shared" si="7"/>
        <v>149.93984962406017</v>
      </c>
      <c r="Y21" s="11">
        <f t="shared" si="8"/>
        <v>201.39849624060153</v>
      </c>
      <c r="Z21" s="11">
        <f t="shared" si="9"/>
        <v>229.78947368421055</v>
      </c>
      <c r="AA21" s="11">
        <f t="shared" si="10"/>
        <v>253.30075187969928</v>
      </c>
      <c r="AB21" s="11">
        <f t="shared" si="11"/>
        <v>272.81954887218046</v>
      </c>
      <c r="AC21" s="11">
        <f t="shared" si="12"/>
        <v>287.01503759398497</v>
      </c>
      <c r="AD21" s="11">
        <f t="shared" si="13"/>
        <v>295</v>
      </c>
    </row>
    <row r="22" spans="1:30" x14ac:dyDescent="0.2">
      <c r="A22" s="10">
        <v>1024</v>
      </c>
      <c r="B22" s="10" t="s">
        <v>33</v>
      </c>
      <c r="C22" s="11">
        <f>+'[9]ผู้ใช้น้ำเพิ่มปกติ-กศผ.'!C25</f>
        <v>170.2638804148871</v>
      </c>
      <c r="D22" s="11">
        <f>+'[9]ผู้ใช้น้ำเพิ่มปกติ-กศผ.'!D25</f>
        <v>165.55445393532642</v>
      </c>
      <c r="E22" s="11">
        <f>+'[9]ผู้ใช้น้ำเพิ่มปกติ-กศผ.'!E25</f>
        <v>210.83740085417938</v>
      </c>
      <c r="F22" s="11">
        <f>+'[9]ผู้ใช้น้ำเพิ่มปกติ-กศผ.'!F25</f>
        <v>174.61104331909701</v>
      </c>
      <c r="G22" s="11">
        <f>+'[9]ผู้ใช้น้ำเพิ่มปกติ-กศผ.'!G25</f>
        <v>153.96201952410001</v>
      </c>
      <c r="H22" s="11">
        <f>+'[9]ผู้ใช้น้ำเพิ่มปกติ-กศผ.'!H25</f>
        <v>184.02989627821842</v>
      </c>
      <c r="I22" s="11">
        <f>+'[9]ผู้ใช้น้ำเพิ่มปกติ-กศผ.'!I25</f>
        <v>240.1807504575961</v>
      </c>
      <c r="J22" s="11">
        <f>+'[9]ผู้ใช้น้ำเพิ่มปกติ-กศผ.'!J25</f>
        <v>228.95057962172052</v>
      </c>
      <c r="K22" s="11">
        <f>+'[9]ผู้ใช้น้ำเพิ่มปกติ-กศผ.'!K25</f>
        <v>237.64490543014031</v>
      </c>
      <c r="L22" s="11">
        <f>+'[9]ผู้ใช้น้ำเพิ่มปกติ-กศผ.'!L25</f>
        <v>242.35433190970102</v>
      </c>
      <c r="M22" s="11">
        <f>+'[9]ผู้ใช้น้ำเพิ่มปกติ-กศผ.'!M25</f>
        <v>177.14688834655274</v>
      </c>
      <c r="N22" s="11">
        <f>+'[9]ผู้ใช้น้ำเพิ่มปกติ-กศผ.'!N25</f>
        <v>189.46384990848077</v>
      </c>
      <c r="O22" s="12">
        <f t="shared" si="1"/>
        <v>2375</v>
      </c>
      <c r="P22">
        <v>2375</v>
      </c>
      <c r="Q22" s="10">
        <v>1024</v>
      </c>
      <c r="R22" s="10" t="s">
        <v>33</v>
      </c>
      <c r="S22" s="11">
        <f t="shared" si="2"/>
        <v>170.2638804148871</v>
      </c>
      <c r="T22" s="11">
        <f t="shared" si="3"/>
        <v>335.81833435021349</v>
      </c>
      <c r="U22" s="11">
        <f t="shared" si="4"/>
        <v>546.65573520439284</v>
      </c>
      <c r="V22" s="11">
        <f t="shared" si="5"/>
        <v>721.26677852348985</v>
      </c>
      <c r="W22" s="11">
        <f t="shared" si="6"/>
        <v>875.22879804758986</v>
      </c>
      <c r="X22" s="11">
        <f t="shared" si="7"/>
        <v>1059.2586943258084</v>
      </c>
      <c r="Y22" s="11">
        <f t="shared" si="8"/>
        <v>1299.4394447834045</v>
      </c>
      <c r="Z22" s="11">
        <f t="shared" si="9"/>
        <v>1528.3900244051251</v>
      </c>
      <c r="AA22" s="11">
        <f t="shared" si="10"/>
        <v>1766.0349298352655</v>
      </c>
      <c r="AB22" s="11">
        <f t="shared" si="11"/>
        <v>2008.3892617449665</v>
      </c>
      <c r="AC22" s="11">
        <f t="shared" si="12"/>
        <v>2185.5361500915192</v>
      </c>
      <c r="AD22" s="11">
        <f t="shared" si="13"/>
        <v>2375</v>
      </c>
    </row>
    <row r="23" spans="1:30" x14ac:dyDescent="0.2">
      <c r="A23" s="10">
        <v>1025</v>
      </c>
      <c r="B23" s="10" t="s">
        <v>34</v>
      </c>
      <c r="C23" s="11">
        <f>+'[9]ผู้ใช้น้ำเพิ่มปกติ-กศผ.'!C26</f>
        <v>36.914217633042099</v>
      </c>
      <c r="D23" s="11">
        <f>+'[9]ผู้ใช้น้ำเพิ่มปกติ-กศผ.'!D26</f>
        <v>34.849086576648133</v>
      </c>
      <c r="E23" s="11">
        <f>+'[9]ผู้ใช้น้ำเพิ่มปกติ-กศผ.'!E26</f>
        <v>40.011914217633041</v>
      </c>
      <c r="F23" s="11">
        <f>+'[9]ผู้ใช้น้ำเพิ่มปกติ-กศผ.'!F26</f>
        <v>61.437648927720417</v>
      </c>
      <c r="G23" s="11">
        <f>+'[9]ผู้ใช้น้ำเพิ่มปกติ-กศผ.'!G26</f>
        <v>48.78872120730739</v>
      </c>
      <c r="H23" s="11">
        <f>+'[9]ผู้ใช้น้ำเพิ่มปกติ-กศผ.'!H26</f>
        <v>81.314535345512311</v>
      </c>
      <c r="I23" s="11">
        <f>+'[9]ผู้ใช้น้ำเพิ่มปกติ-กศผ.'!I26</f>
        <v>56.016679904686256</v>
      </c>
      <c r="J23" s="11">
        <f>+'[9]ผู้ใช้น้ำเพิ่มปกติ-กศผ.'!J26</f>
        <v>73.054011119936462</v>
      </c>
      <c r="K23" s="11">
        <f>+'[9]ผู้ใช้น้ำเพิ่มปกติ-กศผ.'!K26</f>
        <v>67.891183478951561</v>
      </c>
      <c r="L23" s="11">
        <f>+'[9]ผู้ใช้น้ำเพิ่มปกติ-กศผ.'!L26</f>
        <v>50.337569499602864</v>
      </c>
      <c r="M23" s="11">
        <f>+'[9]ผู้ใช้น้ำเพิ่มปกติ-กศผ.'!M26</f>
        <v>59.88880063542495</v>
      </c>
      <c r="N23" s="11">
        <f>+'[9]ผู้ใช้น้ำเพิ่มปกติ-กศผ.'!N26</f>
        <v>39.495631453534557</v>
      </c>
      <c r="O23" s="12">
        <f t="shared" si="1"/>
        <v>650</v>
      </c>
      <c r="P23">
        <v>650</v>
      </c>
      <c r="Q23" s="10">
        <v>1025</v>
      </c>
      <c r="R23" s="10" t="s">
        <v>34</v>
      </c>
      <c r="S23" s="11">
        <f t="shared" si="2"/>
        <v>36.914217633042099</v>
      </c>
      <c r="T23" s="11">
        <f t="shared" si="3"/>
        <v>71.763304209690233</v>
      </c>
      <c r="U23" s="11">
        <f t="shared" si="4"/>
        <v>111.77521842732327</v>
      </c>
      <c r="V23" s="11">
        <f t="shared" si="5"/>
        <v>173.21286735504367</v>
      </c>
      <c r="W23" s="11">
        <f t="shared" si="6"/>
        <v>222.00158856235106</v>
      </c>
      <c r="X23" s="11">
        <f t="shared" si="7"/>
        <v>303.31612390786336</v>
      </c>
      <c r="Y23" s="11">
        <f t="shared" si="8"/>
        <v>359.33280381254963</v>
      </c>
      <c r="Z23" s="11">
        <f t="shared" si="9"/>
        <v>432.38681493248612</v>
      </c>
      <c r="AA23" s="11">
        <f t="shared" si="10"/>
        <v>500.27799841143769</v>
      </c>
      <c r="AB23" s="11">
        <f t="shared" si="11"/>
        <v>550.61556791104056</v>
      </c>
      <c r="AC23" s="11">
        <f t="shared" si="12"/>
        <v>610.50436854646546</v>
      </c>
      <c r="AD23" s="11">
        <f t="shared" si="13"/>
        <v>650</v>
      </c>
    </row>
    <row r="24" spans="1:30" x14ac:dyDescent="0.2">
      <c r="A24" s="10">
        <v>1026</v>
      </c>
      <c r="B24" s="10" t="s">
        <v>35</v>
      </c>
      <c r="C24" s="11">
        <f>+'[9]ผู้ใช้น้ำเพิ่มปกติ-กศผ.'!C27</f>
        <v>13.819095477386934</v>
      </c>
      <c r="D24" s="11">
        <f>+'[9]ผู้ใช้น้ำเพิ่มปกติ-กศผ.'!D27</f>
        <v>7.4623115577889436</v>
      </c>
      <c r="E24" s="11">
        <f>+'[9]ผู้ใช้น้ำเพิ่มปกติ-กศผ.'!E27</f>
        <v>4.974874371859296</v>
      </c>
      <c r="F24" s="11">
        <f>+'[9]ผู้ใช้น้ำเพิ่มปกติ-กศผ.'!F27</f>
        <v>7.4623115577889436</v>
      </c>
      <c r="G24" s="11">
        <f>+'[9]ผู้ใช้น้ำเพิ่มปกติ-กศผ.'!G27</f>
        <v>6.3567839195979889</v>
      </c>
      <c r="H24" s="11">
        <f>+'[9]ผู้ใช้น้ำเพิ่มปกติ-กศผ.'!H27</f>
        <v>17.412060301507534</v>
      </c>
      <c r="I24" s="11">
        <f>+'[9]ผู้ใช้น้ำเพิ่มปกติ-กศผ.'!I27</f>
        <v>9.3969849246231156</v>
      </c>
      <c r="J24" s="11">
        <f>+'[9]ผู้ใช้น้ำเพิ่มปกติ-กศผ.'!J27</f>
        <v>15.753768844221103</v>
      </c>
      <c r="K24" s="11">
        <f>+'[9]ผู้ใช้น้ำเพิ่มปกติ-กศผ.'!K27</f>
        <v>10.502512562814069</v>
      </c>
      <c r="L24" s="11">
        <f>+'[9]ผู้ใช้น้ำเพิ่มปกติ-กศผ.'!L27</f>
        <v>8.2914572864321592</v>
      </c>
      <c r="M24" s="11">
        <f>+'[9]ผู้ใช้น้ำเพิ่มปกติ-กศผ.'!M27</f>
        <v>3.0402010050251249</v>
      </c>
      <c r="N24" s="11">
        <f>+'[9]ผู้ใช้น้ำเพิ่มปกติ-กศผ.'!N27</f>
        <v>5.5276381909547734</v>
      </c>
      <c r="O24" s="12">
        <f t="shared" si="1"/>
        <v>109.99999999999999</v>
      </c>
      <c r="P24">
        <v>109.99999999999999</v>
      </c>
      <c r="Q24" s="10">
        <v>1026</v>
      </c>
      <c r="R24" s="10" t="s">
        <v>35</v>
      </c>
      <c r="S24" s="11">
        <f t="shared" si="2"/>
        <v>13.819095477386934</v>
      </c>
      <c r="T24" s="11">
        <f t="shared" si="3"/>
        <v>21.281407035175878</v>
      </c>
      <c r="U24" s="11">
        <f t="shared" si="4"/>
        <v>26.256281407035175</v>
      </c>
      <c r="V24" s="11">
        <f t="shared" si="5"/>
        <v>33.718592964824118</v>
      </c>
      <c r="W24" s="11">
        <f t="shared" si="6"/>
        <v>40.075376884422106</v>
      </c>
      <c r="X24" s="11">
        <f t="shared" si="7"/>
        <v>57.487437185929636</v>
      </c>
      <c r="Y24" s="11">
        <f t="shared" si="8"/>
        <v>66.884422110552748</v>
      </c>
      <c r="Z24" s="11">
        <f t="shared" si="9"/>
        <v>82.638190954773847</v>
      </c>
      <c r="AA24" s="11">
        <f t="shared" si="10"/>
        <v>93.140703517587923</v>
      </c>
      <c r="AB24" s="11">
        <f t="shared" si="11"/>
        <v>101.43216080402009</v>
      </c>
      <c r="AC24" s="11">
        <f t="shared" si="12"/>
        <v>104.47236180904521</v>
      </c>
      <c r="AD24" s="11">
        <f t="shared" si="13"/>
        <v>109.99999999999999</v>
      </c>
    </row>
    <row r="25" spans="1:30" x14ac:dyDescent="0.2">
      <c r="A25" s="10">
        <v>1027</v>
      </c>
      <c r="B25" s="10" t="s">
        <v>36</v>
      </c>
      <c r="C25" s="11">
        <f>+'[9]ผู้ใช้น้ำเพิ่มปกติ-กศผ.'!C28</f>
        <v>13.471502590673577</v>
      </c>
      <c r="D25" s="11">
        <f>+'[9]ผู้ใช้น้ำเพิ่มปกติ-กศผ.'!D28</f>
        <v>17.512953367875649</v>
      </c>
      <c r="E25" s="11">
        <f>+'[9]ผู้ใช้น้ำเพิ่มปกติ-กศผ.'!E28</f>
        <v>19.870466321243526</v>
      </c>
      <c r="F25" s="11">
        <f>+'[9]ผู้ใช้น้ำเพิ่มปกติ-กศผ.'!F28</f>
        <v>22.227979274611403</v>
      </c>
      <c r="G25" s="11">
        <f>+'[9]ผู้ใช้น้ำเพิ่มปกติ-กศผ.'!G28</f>
        <v>25.595854922279795</v>
      </c>
      <c r="H25" s="11">
        <f>+'[9]ผู้ใช้น้ำเพิ่มปกติ-กศผ.'!H28</f>
        <v>30.310880829015549</v>
      </c>
      <c r="I25" s="11">
        <f>+'[9]ผู้ใช้น้ำเพิ่มปกติ-กศผ.'!I28</f>
        <v>36.03626943005181</v>
      </c>
      <c r="J25" s="11">
        <f>+'[9]ผู้ใช้น้ำเพิ่มปกติ-กศผ.'!J28</f>
        <v>26.269430051813476</v>
      </c>
      <c r="K25" s="11">
        <f>+'[9]ผู้ใช้น้ำเพิ่มปกติ-กศผ.'!K28</f>
        <v>16.502590673575131</v>
      </c>
      <c r="L25" s="11">
        <f>+'[9]ผู้ใช้น้ำเพิ่มปกติ-กศผ.'!L28</f>
        <v>23.238341968911921</v>
      </c>
      <c r="M25" s="11">
        <f>+'[9]ผู้ใช้น้ำเพิ่มปกติ-กศผ.'!M28</f>
        <v>16.165803108808291</v>
      </c>
      <c r="N25" s="11">
        <f>+'[9]ผู้ใช้น้ำเพิ่มปกติ-กศผ.'!N28</f>
        <v>12.797927461139897</v>
      </c>
      <c r="O25" s="12">
        <f t="shared" si="1"/>
        <v>260.00000000000006</v>
      </c>
      <c r="P25">
        <v>260.00000000000006</v>
      </c>
      <c r="Q25" s="10">
        <v>1027</v>
      </c>
      <c r="R25" s="10" t="s">
        <v>36</v>
      </c>
      <c r="S25" s="11">
        <f t="shared" si="2"/>
        <v>13.471502590673577</v>
      </c>
      <c r="T25" s="11">
        <f t="shared" si="3"/>
        <v>30.984455958549226</v>
      </c>
      <c r="U25" s="11">
        <f t="shared" si="4"/>
        <v>50.854922279792753</v>
      </c>
      <c r="V25" s="11">
        <f t="shared" si="5"/>
        <v>73.08290155440416</v>
      </c>
      <c r="W25" s="11">
        <f t="shared" si="6"/>
        <v>98.678756476683958</v>
      </c>
      <c r="X25" s="11">
        <f t="shared" si="7"/>
        <v>128.98963730569952</v>
      </c>
      <c r="Y25" s="11">
        <f t="shared" si="8"/>
        <v>165.02590673575133</v>
      </c>
      <c r="Z25" s="11">
        <f t="shared" si="9"/>
        <v>191.29533678756482</v>
      </c>
      <c r="AA25" s="11">
        <f t="shared" si="10"/>
        <v>207.79792746113995</v>
      </c>
      <c r="AB25" s="11">
        <f t="shared" si="11"/>
        <v>231.03626943005187</v>
      </c>
      <c r="AC25" s="11">
        <f t="shared" si="12"/>
        <v>247.20207253886016</v>
      </c>
      <c r="AD25" s="11">
        <f t="shared" si="13"/>
        <v>260.00000000000006</v>
      </c>
    </row>
    <row r="26" spans="1:30" x14ac:dyDescent="0.2">
      <c r="A26" s="10">
        <v>1028</v>
      </c>
      <c r="B26" s="10" t="s">
        <v>37</v>
      </c>
      <c r="C26" s="11">
        <f>+'[9]ผู้ใช้น้ำเพิ่มปกติ-กศผ.'!C29</f>
        <v>37.697022767075303</v>
      </c>
      <c r="D26" s="11">
        <f>+'[9]ผู้ใช้น้ำเพิ่มปกติ-กศผ.'!D29</f>
        <v>50.569176882661999</v>
      </c>
      <c r="E26" s="11">
        <f>+'[9]ผู้ใช้น้ำเพิ่มปกติ-กศผ.'!E29</f>
        <v>60.989492119089313</v>
      </c>
      <c r="F26" s="11">
        <f>+'[9]ผู้ใช้น้ำเพิ่มปกติ-กศผ.'!F29</f>
        <v>47.504378283712782</v>
      </c>
      <c r="G26" s="11">
        <f>+'[9]ผู้ใช้น้ำเพิ่มปกติ-กศผ.'!G29</f>
        <v>53.02101576182136</v>
      </c>
      <c r="H26" s="11">
        <f>+'[9]ผู้ใช้น้ำเพิ่มปกติ-กศผ.'!H29</f>
        <v>70.490367775831871</v>
      </c>
      <c r="I26" s="11">
        <f>+'[9]ผู้ใช้น้ำเพิ่มปกติ-กศผ.'!I29</f>
        <v>66.506129597197898</v>
      </c>
      <c r="J26" s="11">
        <f>+'[9]ผู้ใช้น้ำเพิ่มปกติ-กศผ.'!J29</f>
        <v>67.425569176882661</v>
      </c>
      <c r="K26" s="11">
        <f>+'[9]ผู้ใช้น้ำเพิ่มปกติ-กศผ.'!K29</f>
        <v>65.2802101576182</v>
      </c>
      <c r="L26" s="11">
        <f>+'[9]ผู้ใช้น้ำเพิ่มปกติ-กศผ.'!L29</f>
        <v>64.667250437828358</v>
      </c>
      <c r="M26" s="11">
        <f>+'[9]ผู้ใช้น้ำเพิ่มปกติ-กศผ.'!M29</f>
        <v>57.005253940455333</v>
      </c>
      <c r="N26" s="11">
        <f>+'[9]ผู้ใช้น้ำเพิ่มปกติ-กศผ.'!N29</f>
        <v>58.844133099824866</v>
      </c>
      <c r="O26" s="12">
        <f t="shared" si="1"/>
        <v>699.99999999999989</v>
      </c>
      <c r="P26">
        <v>699.99999999999989</v>
      </c>
      <c r="Q26" s="10">
        <v>1028</v>
      </c>
      <c r="R26" s="10" t="s">
        <v>37</v>
      </c>
      <c r="S26" s="11">
        <f t="shared" si="2"/>
        <v>37.697022767075303</v>
      </c>
      <c r="T26" s="11">
        <f t="shared" si="3"/>
        <v>88.266199649737302</v>
      </c>
      <c r="U26" s="11">
        <f t="shared" si="4"/>
        <v>149.25569176882661</v>
      </c>
      <c r="V26" s="11">
        <f t="shared" si="5"/>
        <v>196.76007005253939</v>
      </c>
      <c r="W26" s="11">
        <f t="shared" si="6"/>
        <v>249.78108581436075</v>
      </c>
      <c r="X26" s="11">
        <f t="shared" si="7"/>
        <v>320.27145359019261</v>
      </c>
      <c r="Y26" s="11">
        <f t="shared" si="8"/>
        <v>386.77758318739052</v>
      </c>
      <c r="Z26" s="11">
        <f t="shared" si="9"/>
        <v>454.20315236427319</v>
      </c>
      <c r="AA26" s="11">
        <f t="shared" si="10"/>
        <v>519.48336252189142</v>
      </c>
      <c r="AB26" s="11">
        <f t="shared" si="11"/>
        <v>584.15061295971975</v>
      </c>
      <c r="AC26" s="11">
        <f t="shared" si="12"/>
        <v>641.15586690017506</v>
      </c>
      <c r="AD26" s="11">
        <f t="shared" si="13"/>
        <v>699.99999999999989</v>
      </c>
    </row>
    <row r="27" spans="1:30" x14ac:dyDescent="0.2">
      <c r="A27" s="10">
        <v>1029</v>
      </c>
      <c r="B27" s="10" t="s">
        <v>38</v>
      </c>
      <c r="C27" s="11">
        <f>+'[9]ผู้ใช้น้ำเพิ่มปกติ-กศผ.'!C30</f>
        <v>11.200000000000003</v>
      </c>
      <c r="D27" s="11">
        <f>+'[9]ผู้ใช้น้ำเพิ่มปกติ-กศผ.'!D30</f>
        <v>30.450000000000006</v>
      </c>
      <c r="E27" s="11">
        <f>+'[9]ผู้ใช้น้ำเพิ่มปกติ-กศผ.'!E30</f>
        <v>10.150000000000002</v>
      </c>
      <c r="F27" s="11">
        <f>+'[9]ผู้ใช้น้ำเพิ่มปกติ-กศผ.'!F30</f>
        <v>12.950000000000005</v>
      </c>
      <c r="G27" s="11">
        <f>+'[9]ผู้ใช้น้ำเพิ่มปกติ-กศผ.'!G30</f>
        <v>15.750000000000004</v>
      </c>
      <c r="H27" s="11">
        <f>+'[9]ผู้ใช้น้ำเพิ่มปกติ-กศผ.'!H30</f>
        <v>25.200000000000006</v>
      </c>
      <c r="I27" s="11">
        <f>+'[9]ผู้ใช้น้ำเพิ่มปกติ-กศผ.'!I30</f>
        <v>14.000000000000004</v>
      </c>
      <c r="J27" s="11">
        <f>+'[9]ผู้ใช้น้ำเพิ่มปกติ-กศผ.'!J30</f>
        <v>14.700000000000003</v>
      </c>
      <c r="K27" s="11">
        <f>+'[9]ผู้ใช้น้ำเพิ่มปกติ-กศผ.'!K30</f>
        <v>14.350000000000003</v>
      </c>
      <c r="L27" s="11">
        <f>+'[9]ผู้ใช้น้ำเพิ่มปกติ-กศผ.'!L30</f>
        <v>8.0500000000000025</v>
      </c>
      <c r="M27" s="11">
        <f>+'[9]ผู้ใช้น้ำเพิ่มปกติ-กศผ.'!M30</f>
        <v>12.250000000000002</v>
      </c>
      <c r="N27" s="11">
        <f>+'[9]ผู้ใช้น้ำเพิ่มปกติ-กศผ.'!N30</f>
        <v>5.950000000000002</v>
      </c>
      <c r="O27" s="12">
        <f t="shared" si="1"/>
        <v>175.00000000000003</v>
      </c>
      <c r="P27">
        <v>175.00000000000003</v>
      </c>
      <c r="Q27" s="10">
        <v>1029</v>
      </c>
      <c r="R27" s="10" t="s">
        <v>38</v>
      </c>
      <c r="S27" s="11">
        <f t="shared" si="2"/>
        <v>11.200000000000003</v>
      </c>
      <c r="T27" s="11">
        <f t="shared" si="3"/>
        <v>41.650000000000006</v>
      </c>
      <c r="U27" s="11">
        <f t="shared" si="4"/>
        <v>51.800000000000011</v>
      </c>
      <c r="V27" s="11">
        <f t="shared" si="5"/>
        <v>64.750000000000014</v>
      </c>
      <c r="W27" s="11">
        <f t="shared" si="6"/>
        <v>80.500000000000014</v>
      </c>
      <c r="X27" s="11">
        <f t="shared" si="7"/>
        <v>105.70000000000002</v>
      </c>
      <c r="Y27" s="11">
        <f t="shared" si="8"/>
        <v>119.70000000000002</v>
      </c>
      <c r="Z27" s="11">
        <f t="shared" si="9"/>
        <v>134.40000000000003</v>
      </c>
      <c r="AA27" s="11">
        <f t="shared" si="10"/>
        <v>148.75000000000003</v>
      </c>
      <c r="AB27" s="11">
        <f t="shared" si="11"/>
        <v>156.80000000000004</v>
      </c>
      <c r="AC27" s="11">
        <f t="shared" si="12"/>
        <v>169.05000000000004</v>
      </c>
      <c r="AD27" s="11">
        <f t="shared" si="13"/>
        <v>175.00000000000003</v>
      </c>
    </row>
    <row r="28" spans="1:30" x14ac:dyDescent="0.2">
      <c r="A28" s="15">
        <v>1030</v>
      </c>
      <c r="B28" s="15" t="s">
        <v>18</v>
      </c>
      <c r="C28" s="16">
        <f>+'[9]ผู้ใช้น้ำเพิ่มปกติ-กศผ.'!C31</f>
        <v>16.233766233766232</v>
      </c>
      <c r="D28" s="16">
        <f>+'[9]ผู้ใช้น้ำเพิ่มปกติ-กศผ.'!D31</f>
        <v>19.01669758812616</v>
      </c>
      <c r="E28" s="16">
        <f>+'[9]ผู้ใช้น้ำเพิ่มปกติ-กศผ.'!E31</f>
        <v>23.19109461966605</v>
      </c>
      <c r="F28" s="16">
        <f>+'[9]ผู้ใช้น้ำเพิ่มปกติ-กศผ.'!F31</f>
        <v>15.769944341372913</v>
      </c>
      <c r="G28" s="16">
        <f>+'[9]ผู้ใช้น้ำเพิ่มปกติ-กศผ.'!G31</f>
        <v>30.148423005565864</v>
      </c>
      <c r="H28" s="16">
        <f>+'[9]ผู้ใช้น้ำเพิ่มปกติ-กศผ.'!H31</f>
        <v>37.569573283859</v>
      </c>
      <c r="I28" s="16">
        <f>+'[9]ผู้ใช้น้ำเพิ่มปกติ-กศผ.'!I31</f>
        <v>30.612244897959187</v>
      </c>
      <c r="J28" s="16">
        <f>+'[9]ผู้ใช้น้ำเพิ่มปกติ-กศผ.'!J31</f>
        <v>13.914656771799631</v>
      </c>
      <c r="K28" s="16">
        <f>+'[9]ผู้ใช้น้ำเพิ่มปกติ-กศผ.'!K31</f>
        <v>19.944341372912803</v>
      </c>
      <c r="L28" s="16">
        <f>+'[9]ผู้ใช้น้ำเพิ่มปกติ-กศผ.'!L31</f>
        <v>14.84230055658627</v>
      </c>
      <c r="M28" s="16">
        <f>+'[9]ผู้ใช้น้ำเพิ่มปกติ-กศผ.'!M31</f>
        <v>16.233766233766232</v>
      </c>
      <c r="N28" s="16">
        <f>+'[9]ผู้ใช้น้ำเพิ่มปกติ-กศผ.'!N31</f>
        <v>12.523191094619667</v>
      </c>
      <c r="O28" s="17">
        <f t="shared" si="1"/>
        <v>250</v>
      </c>
      <c r="P28">
        <v>250</v>
      </c>
      <c r="Q28" s="15">
        <v>1030</v>
      </c>
      <c r="R28" s="15" t="s">
        <v>18</v>
      </c>
      <c r="S28" s="16">
        <f t="shared" si="2"/>
        <v>16.233766233766232</v>
      </c>
      <c r="T28" s="16">
        <f t="shared" si="3"/>
        <v>35.250463821892396</v>
      </c>
      <c r="U28" s="16">
        <f t="shared" si="4"/>
        <v>58.441558441558442</v>
      </c>
      <c r="V28" s="16">
        <f t="shared" si="5"/>
        <v>74.211502782931348</v>
      </c>
      <c r="W28" s="16">
        <f t="shared" si="6"/>
        <v>104.35992578849721</v>
      </c>
      <c r="X28" s="16">
        <f t="shared" si="7"/>
        <v>141.92949907235621</v>
      </c>
      <c r="Y28" s="16">
        <f t="shared" si="8"/>
        <v>172.54174397031539</v>
      </c>
      <c r="Z28" s="16">
        <f t="shared" si="9"/>
        <v>186.45640074211502</v>
      </c>
      <c r="AA28" s="16">
        <f t="shared" si="10"/>
        <v>206.40074211502781</v>
      </c>
      <c r="AB28" s="16">
        <f t="shared" si="11"/>
        <v>221.24304267161409</v>
      </c>
      <c r="AC28" s="16">
        <f t="shared" si="12"/>
        <v>237.47680890538032</v>
      </c>
      <c r="AD28" s="16">
        <f t="shared" si="13"/>
        <v>250</v>
      </c>
    </row>
    <row r="29" spans="1:30" x14ac:dyDescent="0.2">
      <c r="A29" s="4">
        <v>10300</v>
      </c>
      <c r="B29" s="4" t="s">
        <v>176</v>
      </c>
      <c r="C29" s="5">
        <f>SUM(C2:C28)</f>
        <v>1496.1255955269448</v>
      </c>
      <c r="D29" s="5">
        <f t="shared" ref="D29:N29" si="14">SUM(D2:D28)</f>
        <v>1509.4480217535827</v>
      </c>
      <c r="E29" s="5">
        <f t="shared" si="14"/>
        <v>1493.9334457903742</v>
      </c>
      <c r="F29" s="5">
        <f t="shared" si="14"/>
        <v>1595.9804036571279</v>
      </c>
      <c r="G29" s="5">
        <f t="shared" si="14"/>
        <v>1555.1584340683387</v>
      </c>
      <c r="H29" s="5">
        <f t="shared" si="14"/>
        <v>1989.1826870732584</v>
      </c>
      <c r="I29" s="5">
        <f t="shared" si="14"/>
        <v>1711.1262715014902</v>
      </c>
      <c r="J29" s="5">
        <f t="shared" si="14"/>
        <v>1832.2416271566631</v>
      </c>
      <c r="K29" s="5">
        <f t="shared" si="14"/>
        <v>1894.5149235600863</v>
      </c>
      <c r="L29" s="5">
        <f t="shared" si="14"/>
        <v>1748.475255824123</v>
      </c>
      <c r="M29" s="5">
        <f t="shared" si="14"/>
        <v>1533.2598342621231</v>
      </c>
      <c r="N29" s="5">
        <f t="shared" si="14"/>
        <v>1627.55349982589</v>
      </c>
      <c r="O29" s="6">
        <f>SUM(C29:N29)</f>
        <v>19987</v>
      </c>
      <c r="P29" s="471">
        <f>SUM(P2:P28)</f>
        <v>20495</v>
      </c>
      <c r="Q29" s="4">
        <v>10300</v>
      </c>
      <c r="R29" s="4" t="s">
        <v>176</v>
      </c>
      <c r="S29" s="5">
        <f>SUM(S2:S28)</f>
        <v>1496.1255955269448</v>
      </c>
      <c r="T29" s="5">
        <f>SUM(T2:T28)</f>
        <v>3005.5736172805268</v>
      </c>
      <c r="U29" s="5">
        <f>SUM(U2:U28)</f>
        <v>4499.5070630709015</v>
      </c>
      <c r="V29" s="5">
        <f t="shared" ref="V29:AD29" si="15">SUM(V2:V28)</f>
        <v>6095.4874667280292</v>
      </c>
      <c r="W29" s="5">
        <f t="shared" si="15"/>
        <v>7650.6459007963676</v>
      </c>
      <c r="X29" s="5">
        <f t="shared" si="15"/>
        <v>9639.8285878696261</v>
      </c>
      <c r="Y29" s="5">
        <f t="shared" si="15"/>
        <v>11350.954859371115</v>
      </c>
      <c r="Z29" s="5">
        <f t="shared" si="15"/>
        <v>13183.196486527781</v>
      </c>
      <c r="AA29" s="5">
        <f t="shared" si="15"/>
        <v>15077.711410087864</v>
      </c>
      <c r="AB29" s="5">
        <f t="shared" si="15"/>
        <v>16826.186665911984</v>
      </c>
      <c r="AC29" s="5">
        <f t="shared" si="15"/>
        <v>18359.446500174112</v>
      </c>
      <c r="AD29" s="5">
        <f t="shared" si="15"/>
        <v>19987</v>
      </c>
    </row>
    <row r="30" spans="1:30" x14ac:dyDescent="0.2">
      <c r="A30" s="32"/>
      <c r="B30" s="3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3"/>
    </row>
    <row r="31" spans="1:30" x14ac:dyDescent="0.2">
      <c r="A31" s="3" t="s">
        <v>52</v>
      </c>
      <c r="B31" s="3" t="s">
        <v>39</v>
      </c>
      <c r="C31" s="3" t="s">
        <v>0</v>
      </c>
      <c r="D31" s="3" t="s">
        <v>1</v>
      </c>
      <c r="E31" s="3" t="s">
        <v>2</v>
      </c>
      <c r="F31" s="3" t="s">
        <v>3</v>
      </c>
      <c r="G31" s="3" t="s">
        <v>4</v>
      </c>
      <c r="H31" s="3" t="s">
        <v>5</v>
      </c>
      <c r="I31" s="3" t="s">
        <v>6</v>
      </c>
      <c r="J31" s="3" t="s">
        <v>7</v>
      </c>
      <c r="K31" s="3" t="s">
        <v>8</v>
      </c>
      <c r="L31" s="3" t="s">
        <v>9</v>
      </c>
      <c r="M31" s="3" t="s">
        <v>10</v>
      </c>
      <c r="N31" s="3" t="s">
        <v>11</v>
      </c>
      <c r="O31" s="3" t="s">
        <v>176</v>
      </c>
      <c r="Q31" s="3" t="s">
        <v>73</v>
      </c>
      <c r="R31" s="3" t="s">
        <v>39</v>
      </c>
      <c r="S31" s="3" t="s">
        <v>74</v>
      </c>
      <c r="T31" s="3" t="s">
        <v>75</v>
      </c>
      <c r="U31" s="3" t="s">
        <v>76</v>
      </c>
      <c r="V31" s="3" t="s">
        <v>77</v>
      </c>
      <c r="W31" s="3" t="s">
        <v>78</v>
      </c>
      <c r="X31" s="3" t="s">
        <v>79</v>
      </c>
      <c r="Y31" s="3" t="s">
        <v>80</v>
      </c>
      <c r="Z31" s="3" t="s">
        <v>81</v>
      </c>
      <c r="AA31" s="3" t="s">
        <v>82</v>
      </c>
      <c r="AB31" s="3" t="s">
        <v>83</v>
      </c>
      <c r="AC31" s="3" t="s">
        <v>84</v>
      </c>
      <c r="AD31" s="3" t="s">
        <v>85</v>
      </c>
    </row>
    <row r="32" spans="1:30" x14ac:dyDescent="0.2">
      <c r="A32" s="7">
        <v>1004</v>
      </c>
      <c r="B32" s="7" t="s">
        <v>94</v>
      </c>
      <c r="C32" s="19">
        <f>+'[9]น้ำจำหน่าย-กศผ'!C5/10^6</f>
        <v>2.8631297165199805</v>
      </c>
      <c r="D32" s="19">
        <f>+'[9]น้ำจำหน่าย-กศผ'!D5/10^6</f>
        <v>2.9752367768199059</v>
      </c>
      <c r="E32" s="19">
        <f>+'[9]น้ำจำหน่าย-กศผ'!E5/10^6</f>
        <v>2.9851559858251799</v>
      </c>
      <c r="F32" s="19">
        <f>+'[9]น้ำจำหน่าย-กศผ'!F5/10^6</f>
        <v>3.0962574243820424</v>
      </c>
      <c r="G32" s="19">
        <f>+'[9]น้ำจำหน่าย-กศผ'!G5/10^6</f>
        <v>3.0247748696272398</v>
      </c>
      <c r="H32" s="19">
        <f>+'[9]น้ำจำหน่าย-กศผ'!H5/10^6</f>
        <v>2.9371192909700143</v>
      </c>
      <c r="I32" s="19">
        <f>+'[9]น้ำจำหน่าย-กศผ'!I5/10^6</f>
        <v>3.2529850134692615</v>
      </c>
      <c r="J32" s="19">
        <f>+'[9]น้ำจำหน่าย-กศผ'!J5/10^6</f>
        <v>3.0346026280209695</v>
      </c>
      <c r="K32" s="19">
        <f>+'[9]น้ำจำหน่าย-กศผ'!K5/10^6</f>
        <v>3.0538052465417338</v>
      </c>
      <c r="L32" s="19">
        <f>+'[9]น้ำจำหน่าย-กศผ'!L5/10^6</f>
        <v>2.8422994111072977</v>
      </c>
      <c r="M32" s="19">
        <f>+'[9]น้ำจำหน่าย-กศผ'!M5/10^6</f>
        <v>2.9340387787950619</v>
      </c>
      <c r="N32" s="19">
        <f>+'[9]น้ำจำหน่าย-กศผ'!N5/10^6</f>
        <v>2.8226730379213185</v>
      </c>
      <c r="O32" s="20">
        <f>SUM(C32:N32)</f>
        <v>35.822078180000005</v>
      </c>
      <c r="Q32" s="7">
        <v>1004</v>
      </c>
      <c r="R32" s="7" t="s">
        <v>94</v>
      </c>
      <c r="S32" s="19">
        <f>+C32</f>
        <v>2.8631297165199805</v>
      </c>
      <c r="T32" s="19">
        <f>+S32+D32</f>
        <v>5.8383664933398869</v>
      </c>
      <c r="U32" s="19">
        <f t="shared" ref="U32:U58" si="16">+T32+E32</f>
        <v>8.8235224791650673</v>
      </c>
      <c r="V32" s="19">
        <f t="shared" ref="V32:V58" si="17">+U32+F32</f>
        <v>11.919779903547109</v>
      </c>
      <c r="W32" s="19">
        <f t="shared" ref="W32:W58" si="18">+V32+G32</f>
        <v>14.94455477317435</v>
      </c>
      <c r="X32" s="19">
        <f t="shared" ref="X32:X58" si="19">+W32+H32</f>
        <v>17.881674064144363</v>
      </c>
      <c r="Y32" s="19">
        <f t="shared" ref="Y32:Y58" si="20">+X32+I32</f>
        <v>21.134659077613623</v>
      </c>
      <c r="Z32" s="19">
        <f t="shared" ref="Z32:Z58" si="21">+Y32+J32</f>
        <v>24.169261705634593</v>
      </c>
      <c r="AA32" s="19">
        <f t="shared" ref="AA32:AA58" si="22">+Z32+K32</f>
        <v>27.223066952176328</v>
      </c>
      <c r="AB32" s="19">
        <f t="shared" ref="AB32:AB58" si="23">+AA32+L32</f>
        <v>30.065366363283626</v>
      </c>
      <c r="AC32" s="19">
        <f t="shared" ref="AC32:AC58" si="24">+AB32+M32</f>
        <v>32.999405142078686</v>
      </c>
      <c r="AD32" s="19">
        <f t="shared" ref="AD32:AD58" si="25">+AC32+N32</f>
        <v>35.822078180000005</v>
      </c>
    </row>
    <row r="33" spans="1:30" x14ac:dyDescent="0.2">
      <c r="A33" s="10">
        <v>1005</v>
      </c>
      <c r="B33" s="10" t="s">
        <v>13</v>
      </c>
      <c r="C33" s="21">
        <f>+'[9]น้ำจำหน่าย-กศผ'!C6/10^6</f>
        <v>5.3419488974802538E-2</v>
      </c>
      <c r="D33" s="21">
        <f>+'[9]น้ำจำหน่าย-กศผ'!D6/10^6</f>
        <v>5.389556913143892E-2</v>
      </c>
      <c r="E33" s="21">
        <f>+'[9]น้ำจำหน่าย-กศผ'!E6/10^6</f>
        <v>5.3939741517106211E-2</v>
      </c>
      <c r="F33" s="21">
        <f>+'[9]น้ำจำหน่าย-กศผ'!F6/10^6</f>
        <v>5.8148037688139434E-2</v>
      </c>
      <c r="G33" s="21">
        <f>+'[9]น้ำจำหน่าย-กศผ'!G6/10^6</f>
        <v>5.523546483001348E-2</v>
      </c>
      <c r="H33" s="21">
        <f>+'[9]น้ำจำหน่าย-กศผ'!H6/10^6</f>
        <v>5.5804096651857517E-2</v>
      </c>
      <c r="I33" s="21">
        <f>+'[9]น้ำจำหน่าย-กศผ'!I6/10^6</f>
        <v>6.9395869606785718E-2</v>
      </c>
      <c r="J33" s="21">
        <f>+'[9]น้ำจำหน่าย-กศผ'!J6/10^6</f>
        <v>6.6483647323149181E-2</v>
      </c>
      <c r="K33" s="21">
        <f>+'[9]น้ำจำหน่าย-กศผ'!K6/10^6</f>
        <v>6.251829927328606E-2</v>
      </c>
      <c r="L33" s="21">
        <f>+'[9]น้ำจำหน่าย-กศผ'!L6/10^6</f>
        <v>5.9309841546087129E-2</v>
      </c>
      <c r="M33" s="21">
        <f>+'[9]น้ำจำหน่าย-กศผ'!M6/10^6</f>
        <v>5.9083721000409324E-2</v>
      </c>
      <c r="N33" s="21">
        <f>+'[9]น้ำจำหน่าย-กศผ'!N6/10^6</f>
        <v>5.6796222456924492E-2</v>
      </c>
      <c r="O33" s="22">
        <f t="shared" ref="O33:O58" si="26">SUM(C33:N33)</f>
        <v>0.70402999999999993</v>
      </c>
      <c r="Q33" s="10">
        <v>1005</v>
      </c>
      <c r="R33" s="10" t="s">
        <v>13</v>
      </c>
      <c r="S33" s="21">
        <f t="shared" ref="S33:S58" si="27">+C33</f>
        <v>5.3419488974802538E-2</v>
      </c>
      <c r="T33" s="21">
        <f t="shared" ref="T33:T58" si="28">+S33+D33</f>
        <v>0.10731505810624145</v>
      </c>
      <c r="U33" s="21">
        <f t="shared" si="16"/>
        <v>0.16125479962334766</v>
      </c>
      <c r="V33" s="21">
        <f t="shared" si="17"/>
        <v>0.21940283731148708</v>
      </c>
      <c r="W33" s="21">
        <f t="shared" si="18"/>
        <v>0.27463830214150053</v>
      </c>
      <c r="X33" s="21">
        <f t="shared" si="19"/>
        <v>0.33044239879335807</v>
      </c>
      <c r="Y33" s="21">
        <f t="shared" si="20"/>
        <v>0.3998382684001438</v>
      </c>
      <c r="Z33" s="21">
        <f t="shared" si="21"/>
        <v>0.46632191572329296</v>
      </c>
      <c r="AA33" s="21">
        <f t="shared" si="22"/>
        <v>0.52884021499657896</v>
      </c>
      <c r="AB33" s="21">
        <f t="shared" si="23"/>
        <v>0.58815005654266606</v>
      </c>
      <c r="AC33" s="21">
        <f t="shared" si="24"/>
        <v>0.64723377754307543</v>
      </c>
      <c r="AD33" s="21">
        <f t="shared" si="25"/>
        <v>0.70402999999999993</v>
      </c>
    </row>
    <row r="34" spans="1:30" x14ac:dyDescent="0.2">
      <c r="A34" s="10">
        <v>1006</v>
      </c>
      <c r="B34" s="10" t="s">
        <v>14</v>
      </c>
      <c r="C34" s="21">
        <f>+'[9]น้ำจำหน่าย-กศผ'!C7/10^6</f>
        <v>0.26756049620217515</v>
      </c>
      <c r="D34" s="21">
        <f>+'[9]น้ำจำหน่าย-กศผ'!D7/10^6</f>
        <v>0.28909621280359438</v>
      </c>
      <c r="E34" s="21">
        <f>+'[9]น้ำจำหน่าย-กศผ'!E7/10^6</f>
        <v>0.28805246593168793</v>
      </c>
      <c r="F34" s="21">
        <f>+'[9]น้ำจำหน่าย-กศผ'!F7/10^6</f>
        <v>0.30113802491051789</v>
      </c>
      <c r="G34" s="21">
        <f>+'[9]น้ำจำหน่าย-กศผ'!G7/10^6</f>
        <v>0.30270897408259773</v>
      </c>
      <c r="H34" s="21">
        <f>+'[9]น้ำจำหน่าย-กศผ'!H7/10^6</f>
        <v>0.29854748638432937</v>
      </c>
      <c r="I34" s="21">
        <f>+'[9]น้ำจำหน่าย-กศผ'!I7/10^6</f>
        <v>0.35686231331751572</v>
      </c>
      <c r="J34" s="21">
        <f>+'[9]น้ำจำหน่าย-กศผ'!J7/10^6</f>
        <v>0.35007511658920637</v>
      </c>
      <c r="K34" s="21">
        <f>+'[9]น้ำจำหน่าย-กศผ'!K7/10^6</f>
        <v>0.33630319989883001</v>
      </c>
      <c r="L34" s="21">
        <f>+'[9]น้ำจำหน่าย-กศผ'!L7/10^6</f>
        <v>0.30307169210717783</v>
      </c>
      <c r="M34" s="21">
        <f>+'[9]น้ำจำหน่าย-กศผ'!M7/10^6</f>
        <v>0.30496628096622386</v>
      </c>
      <c r="N34" s="21">
        <f>+'[9]น้ำจำหน่าย-กศผ'!N7/10^6</f>
        <v>0.29008773680614403</v>
      </c>
      <c r="O34" s="22">
        <f t="shared" si="26"/>
        <v>3.6884699999999997</v>
      </c>
      <c r="Q34" s="10">
        <v>1006</v>
      </c>
      <c r="R34" s="10" t="s">
        <v>14</v>
      </c>
      <c r="S34" s="21">
        <f t="shared" si="27"/>
        <v>0.26756049620217515</v>
      </c>
      <c r="T34" s="21">
        <f t="shared" si="28"/>
        <v>0.55665670900576947</v>
      </c>
      <c r="U34" s="21">
        <f t="shared" si="16"/>
        <v>0.84470917493745734</v>
      </c>
      <c r="V34" s="21">
        <f t="shared" si="17"/>
        <v>1.1458471998479753</v>
      </c>
      <c r="W34" s="21">
        <f t="shared" si="18"/>
        <v>1.448556173930573</v>
      </c>
      <c r="X34" s="21">
        <f t="shared" si="19"/>
        <v>1.7471036603149024</v>
      </c>
      <c r="Y34" s="21">
        <f t="shared" si="20"/>
        <v>2.1039659736324179</v>
      </c>
      <c r="Z34" s="21">
        <f t="shared" si="21"/>
        <v>2.4540410902216241</v>
      </c>
      <c r="AA34" s="21">
        <f t="shared" si="22"/>
        <v>2.790344290120454</v>
      </c>
      <c r="AB34" s="21">
        <f t="shared" si="23"/>
        <v>3.0934159822276319</v>
      </c>
      <c r="AC34" s="21">
        <f t="shared" si="24"/>
        <v>3.3983822631938558</v>
      </c>
      <c r="AD34" s="21">
        <f t="shared" si="25"/>
        <v>3.6884699999999997</v>
      </c>
    </row>
    <row r="35" spans="1:30" x14ac:dyDescent="0.2">
      <c r="A35" s="10">
        <v>1007</v>
      </c>
      <c r="B35" s="10" t="s">
        <v>15</v>
      </c>
      <c r="C35" s="21">
        <f>+'[9]น้ำจำหน่าย-กศผ'!C8/10^6</f>
        <v>0.46922027388199322</v>
      </c>
      <c r="D35" s="21">
        <f>+'[9]น้ำจำหน่าย-กศผ'!D8/10^6</f>
        <v>0.48161429991892296</v>
      </c>
      <c r="E35" s="21">
        <f>+'[9]น้ำจำหน่าย-กศผ'!E8/10^6</f>
        <v>0.48254769244821782</v>
      </c>
      <c r="F35" s="21">
        <f>+'[9]น้ำจำหน่าย-กศผ'!F8/10^6</f>
        <v>0.50647474906751011</v>
      </c>
      <c r="G35" s="21">
        <f>+'[9]น้ำจำหน่าย-กศผ'!G8/10^6</f>
        <v>0.49977360519941672</v>
      </c>
      <c r="H35" s="21">
        <f>+'[9]น้ำจำหน่าย-กศผ'!H8/10^6</f>
        <v>0.49401503592863227</v>
      </c>
      <c r="I35" s="21">
        <f>+'[9]น้ำจำหน่าย-กศผ'!I8/10^6</f>
        <v>0.55594490627660298</v>
      </c>
      <c r="J35" s="21">
        <f>+'[9]น้ำจำหน่าย-กศผ'!J8/10^6</f>
        <v>0.54640014657578817</v>
      </c>
      <c r="K35" s="21">
        <f>+'[9]น้ำจำหน่าย-กศผ'!K8/10^6</f>
        <v>0.53269661637744126</v>
      </c>
      <c r="L35" s="21">
        <f>+'[9]น้ำจำหน่าย-กศผ'!L8/10^6</f>
        <v>0.48902572265825889</v>
      </c>
      <c r="M35" s="21">
        <f>+'[9]น้ำจำหน่าย-กศผ'!M8/10^6</f>
        <v>0.4954944083483131</v>
      </c>
      <c r="N35" s="21">
        <f>+'[9]น้ำจำหน่าย-กศผ'!N8/10^6</f>
        <v>0.48259254331890283</v>
      </c>
      <c r="O35" s="22">
        <f t="shared" si="26"/>
        <v>6.0358000000000009</v>
      </c>
      <c r="Q35" s="10">
        <v>1007</v>
      </c>
      <c r="R35" s="10" t="s">
        <v>15</v>
      </c>
      <c r="S35" s="21">
        <f t="shared" si="27"/>
        <v>0.46922027388199322</v>
      </c>
      <c r="T35" s="21">
        <f t="shared" si="28"/>
        <v>0.95083457380091618</v>
      </c>
      <c r="U35" s="21">
        <f t="shared" si="16"/>
        <v>1.433382266249134</v>
      </c>
      <c r="V35" s="21">
        <f t="shared" si="17"/>
        <v>1.9398570153166441</v>
      </c>
      <c r="W35" s="21">
        <f t="shared" si="18"/>
        <v>2.4396306205160609</v>
      </c>
      <c r="X35" s="21">
        <f t="shared" si="19"/>
        <v>2.9336456564446931</v>
      </c>
      <c r="Y35" s="21">
        <f t="shared" si="20"/>
        <v>3.489590562721296</v>
      </c>
      <c r="Z35" s="21">
        <f t="shared" si="21"/>
        <v>4.0359907092970841</v>
      </c>
      <c r="AA35" s="21">
        <f t="shared" si="22"/>
        <v>4.5686873256745253</v>
      </c>
      <c r="AB35" s="21">
        <f t="shared" si="23"/>
        <v>5.0577130483327846</v>
      </c>
      <c r="AC35" s="21">
        <f t="shared" si="24"/>
        <v>5.5532074566810978</v>
      </c>
      <c r="AD35" s="21">
        <f t="shared" si="25"/>
        <v>6.0358000000000009</v>
      </c>
    </row>
    <row r="36" spans="1:30" x14ac:dyDescent="0.2">
      <c r="A36" s="10">
        <v>1008</v>
      </c>
      <c r="B36" s="10" t="s">
        <v>16</v>
      </c>
      <c r="C36" s="21">
        <f>+'[9]น้ำจำหน่าย-กศผ'!C9/10^6</f>
        <v>0.12604479391212486</v>
      </c>
      <c r="D36" s="21">
        <f>+'[9]น้ำจำหน่าย-กศผ'!D9/10^6</f>
        <v>0.13195437291172515</v>
      </c>
      <c r="E36" s="21">
        <f>+'[9]น้ำจำหน่าย-กศผ'!E9/10^6</f>
        <v>0.13288078805839879</v>
      </c>
      <c r="F36" s="21">
        <f>+'[9]น้ำจำหน่าย-กศผ'!F9/10^6</f>
        <v>0.14419254920958963</v>
      </c>
      <c r="G36" s="21">
        <f>+'[9]น้ำจำหน่าย-กศผ'!G9/10^6</f>
        <v>0.13935217736580227</v>
      </c>
      <c r="H36" s="21">
        <f>+'[9]น้ำจำหน่าย-กศผ'!H9/10^6</f>
        <v>0.13505351404212373</v>
      </c>
      <c r="I36" s="21">
        <f>+'[9]น้ำจำหน่าย-กศผ'!I9/10^6</f>
        <v>0.15422403443417651</v>
      </c>
      <c r="J36" s="21">
        <f>+'[9]น้ำจำหน่าย-กศผ'!J9/10^6</f>
        <v>0.14435405667623752</v>
      </c>
      <c r="K36" s="21">
        <f>+'[9]น้ำจำหน่าย-กศผ'!K9/10^6</f>
        <v>0.14462231156719352</v>
      </c>
      <c r="L36" s="21">
        <f>+'[9]น้ำจำหน่าย-กศผ'!L9/10^6</f>
        <v>0.13357291340366897</v>
      </c>
      <c r="M36" s="21">
        <f>+'[9]น้ำจำหน่าย-กศผ'!M9/10^6</f>
        <v>0.13438391656237311</v>
      </c>
      <c r="N36" s="21">
        <f>+'[9]น้ำจำหน่าย-กศผ'!N9/10^6</f>
        <v>0.13124457185658581</v>
      </c>
      <c r="O36" s="22">
        <f t="shared" si="26"/>
        <v>1.6518799999999998</v>
      </c>
      <c r="Q36" s="10">
        <v>1008</v>
      </c>
      <c r="R36" s="10" t="s">
        <v>16</v>
      </c>
      <c r="S36" s="21">
        <f t="shared" si="27"/>
        <v>0.12604479391212486</v>
      </c>
      <c r="T36" s="21">
        <f t="shared" si="28"/>
        <v>0.25799916682385005</v>
      </c>
      <c r="U36" s="21">
        <f t="shared" si="16"/>
        <v>0.3908799548822488</v>
      </c>
      <c r="V36" s="21">
        <f t="shared" si="17"/>
        <v>0.53507250409183849</v>
      </c>
      <c r="W36" s="21">
        <f t="shared" si="18"/>
        <v>0.67442468145764078</v>
      </c>
      <c r="X36" s="21">
        <f t="shared" si="19"/>
        <v>0.80947819549976452</v>
      </c>
      <c r="Y36" s="21">
        <f t="shared" si="20"/>
        <v>0.96370222993394106</v>
      </c>
      <c r="Z36" s="21">
        <f t="shared" si="21"/>
        <v>1.1080562866101786</v>
      </c>
      <c r="AA36" s="21">
        <f t="shared" si="22"/>
        <v>1.252678598177372</v>
      </c>
      <c r="AB36" s="21">
        <f t="shared" si="23"/>
        <v>1.386251511581041</v>
      </c>
      <c r="AC36" s="21">
        <f t="shared" si="24"/>
        <v>1.520635428143414</v>
      </c>
      <c r="AD36" s="21">
        <f t="shared" si="25"/>
        <v>1.6518799999999998</v>
      </c>
    </row>
    <row r="37" spans="1:30" x14ac:dyDescent="0.2">
      <c r="A37" s="10">
        <v>1009</v>
      </c>
      <c r="B37" s="10" t="s">
        <v>17</v>
      </c>
      <c r="C37" s="21">
        <f>+'[9]น้ำจำหน่าย-กศผ'!C10/10^6</f>
        <v>0.11018915194894911</v>
      </c>
      <c r="D37" s="21">
        <f>+'[9]น้ำจำหน่าย-กศผ'!D10/10^6</f>
        <v>0.11557980665474861</v>
      </c>
      <c r="E37" s="21">
        <f>+'[9]น้ำจำหน่าย-กศผ'!E10/10^6</f>
        <v>0.11101356344869545</v>
      </c>
      <c r="F37" s="21">
        <f>+'[9]น้ำจำหน่าย-กศผ'!F10/10^6</f>
        <v>0.11660281192340083</v>
      </c>
      <c r="G37" s="21">
        <f>+'[9]น้ำจำหน่าย-กศผ'!G10/10^6</f>
        <v>0.11648866644434037</v>
      </c>
      <c r="H37" s="21">
        <f>+'[9]น้ำจำหน่าย-กศผ'!H10/10^6</f>
        <v>0.11045118971299626</v>
      </c>
      <c r="I37" s="21">
        <f>+'[9]น้ำจำหน่าย-กศผ'!I10/10^6</f>
        <v>0.12633178638161596</v>
      </c>
      <c r="J37" s="21">
        <f>+'[9]น้ำจำหน่าย-กศผ'!J10/10^6</f>
        <v>0.12646182642958279</v>
      </c>
      <c r="K37" s="21">
        <f>+'[9]น้ำจำหน่าย-กศผ'!K10/10^6</f>
        <v>0.12624980461224553</v>
      </c>
      <c r="L37" s="21">
        <f>+'[9]น้ำจำหน่าย-กศผ'!L10/10^6</f>
        <v>0.1182442141592867</v>
      </c>
      <c r="M37" s="21">
        <f>+'[9]น้ำจำหน่าย-กศผ'!M10/10^6</f>
        <v>0.12163797671546486</v>
      </c>
      <c r="N37" s="21">
        <f>+'[9]น้ำจำหน่าย-กศผ'!N10/10^6</f>
        <v>0.1174092015686735</v>
      </c>
      <c r="O37" s="22">
        <f t="shared" si="26"/>
        <v>1.41666</v>
      </c>
      <c r="Q37" s="10">
        <v>1009</v>
      </c>
      <c r="R37" s="10" t="s">
        <v>17</v>
      </c>
      <c r="S37" s="21">
        <f t="shared" si="27"/>
        <v>0.11018915194894911</v>
      </c>
      <c r="T37" s="21">
        <f t="shared" si="28"/>
        <v>0.22576895860369772</v>
      </c>
      <c r="U37" s="21">
        <f t="shared" si="16"/>
        <v>0.33678252205239317</v>
      </c>
      <c r="V37" s="21">
        <f t="shared" si="17"/>
        <v>0.453385333975794</v>
      </c>
      <c r="W37" s="21">
        <f t="shared" si="18"/>
        <v>0.56987400042013436</v>
      </c>
      <c r="X37" s="21">
        <f t="shared" si="19"/>
        <v>0.68032519013313064</v>
      </c>
      <c r="Y37" s="21">
        <f t="shared" si="20"/>
        <v>0.80665697651474666</v>
      </c>
      <c r="Z37" s="21">
        <f t="shared" si="21"/>
        <v>0.93311880294432947</v>
      </c>
      <c r="AA37" s="21">
        <f t="shared" si="22"/>
        <v>1.0593686075565749</v>
      </c>
      <c r="AB37" s="21">
        <f t="shared" si="23"/>
        <v>1.1776128217158617</v>
      </c>
      <c r="AC37" s="21">
        <f t="shared" si="24"/>
        <v>1.2992507984313266</v>
      </c>
      <c r="AD37" s="21">
        <f t="shared" si="25"/>
        <v>1.41666</v>
      </c>
    </row>
    <row r="38" spans="1:30" x14ac:dyDescent="0.2">
      <c r="A38" s="10">
        <v>1010</v>
      </c>
      <c r="B38" s="10" t="s">
        <v>19</v>
      </c>
      <c r="C38" s="21">
        <f>+'[9]น้ำจำหน่าย-กศผ'!C11/10^6</f>
        <v>0.15504190795793371</v>
      </c>
      <c r="D38" s="21">
        <f>+'[9]น้ำจำหน่าย-กศผ'!D11/10^6</f>
        <v>0.15480004090074823</v>
      </c>
      <c r="E38" s="21">
        <f>+'[9]น้ำจำหน่าย-กศผ'!E11/10^6</f>
        <v>0.15495137862155775</v>
      </c>
      <c r="F38" s="21">
        <f>+'[9]น้ำจำหน่าย-กศผ'!F11/10^6</f>
        <v>0.15997046167829318</v>
      </c>
      <c r="G38" s="21">
        <f>+'[9]น้ำจำหน่าย-กศผ'!G11/10^6</f>
        <v>0.15912290211773228</v>
      </c>
      <c r="H38" s="21">
        <f>+'[9]น้ำจำหน่าย-กศผ'!H11/10^6</f>
        <v>0.15285861366065651</v>
      </c>
      <c r="I38" s="21">
        <f>+'[9]น้ำจำหน่าย-กศผ'!I11/10^6</f>
        <v>0.17767799987342128</v>
      </c>
      <c r="J38" s="21">
        <f>+'[9]น้ำจำหน่าย-กศผ'!J11/10^6</f>
        <v>0.18512702696654104</v>
      </c>
      <c r="K38" s="21">
        <f>+'[9]น้ำจำหน่าย-กศผ'!K11/10^6</f>
        <v>0.17039739150797448</v>
      </c>
      <c r="L38" s="21">
        <f>+'[9]น้ำจำหน่าย-กศผ'!L11/10^6</f>
        <v>0.15694575698292595</v>
      </c>
      <c r="M38" s="21">
        <f>+'[9]น้ำจำหน่าย-กศผ'!M11/10^6</f>
        <v>0.15871979035575653</v>
      </c>
      <c r="N38" s="21">
        <f>+'[9]น้ำจำหน่าย-กศผ'!N11/10^6</f>
        <v>0.15757672937645917</v>
      </c>
      <c r="O38" s="22">
        <f t="shared" si="26"/>
        <v>1.94319</v>
      </c>
      <c r="Q38" s="10">
        <v>1010</v>
      </c>
      <c r="R38" s="10" t="s">
        <v>19</v>
      </c>
      <c r="S38" s="21">
        <f t="shared" si="27"/>
        <v>0.15504190795793371</v>
      </c>
      <c r="T38" s="21">
        <f t="shared" si="28"/>
        <v>0.30984194885868194</v>
      </c>
      <c r="U38" s="21">
        <f t="shared" si="16"/>
        <v>0.46479332748023972</v>
      </c>
      <c r="V38" s="21">
        <f t="shared" si="17"/>
        <v>0.62476378915853292</v>
      </c>
      <c r="W38" s="21">
        <f t="shared" si="18"/>
        <v>0.7838866912762652</v>
      </c>
      <c r="X38" s="21">
        <f t="shared" si="19"/>
        <v>0.93674530493692165</v>
      </c>
      <c r="Y38" s="21">
        <f t="shared" si="20"/>
        <v>1.1144233048103429</v>
      </c>
      <c r="Z38" s="21">
        <f t="shared" si="21"/>
        <v>1.2995503317768839</v>
      </c>
      <c r="AA38" s="21">
        <f t="shared" si="22"/>
        <v>1.4699477232848583</v>
      </c>
      <c r="AB38" s="21">
        <f t="shared" si="23"/>
        <v>1.6268934802677844</v>
      </c>
      <c r="AC38" s="21">
        <f t="shared" si="24"/>
        <v>1.7856132706235408</v>
      </c>
      <c r="AD38" s="21">
        <f t="shared" si="25"/>
        <v>1.94319</v>
      </c>
    </row>
    <row r="39" spans="1:30" x14ac:dyDescent="0.2">
      <c r="A39" s="10">
        <v>1011</v>
      </c>
      <c r="B39" s="10" t="s">
        <v>20</v>
      </c>
      <c r="C39" s="21">
        <f>+'[9]น้ำจำหน่าย-กศผ'!C12/10^6</f>
        <v>0.10322031065738202</v>
      </c>
      <c r="D39" s="21">
        <f>+'[9]น้ำจำหน่าย-กศผ'!D12/10^6</f>
        <v>0.10718846895841867</v>
      </c>
      <c r="E39" s="21">
        <f>+'[9]น้ำจำหน่าย-กศผ'!E12/10^6</f>
        <v>0.10551853567339908</v>
      </c>
      <c r="F39" s="21">
        <f>+'[9]น้ำจำหน่าย-กศผ'!F12/10^6</f>
        <v>0.10889815418386532</v>
      </c>
      <c r="G39" s="21">
        <f>+'[9]น้ำจำหน่าย-กศผ'!G12/10^6</f>
        <v>0.10880528239384105</v>
      </c>
      <c r="H39" s="21">
        <f>+'[9]น้ำจำหน่าย-กศผ'!H12/10^6</f>
        <v>0.10607084139437671</v>
      </c>
      <c r="I39" s="21">
        <f>+'[9]น้ำจำหน่าย-กศผ'!I12/10^6</f>
        <v>0.12780600634380482</v>
      </c>
      <c r="J39" s="21">
        <f>+'[9]น้ำจำหน่าย-กศผ'!J12/10^6</f>
        <v>0.12877271724905737</v>
      </c>
      <c r="K39" s="21">
        <f>+'[9]น้ำจำหน่าย-กศผ'!K12/10^6</f>
        <v>0.1170240840239048</v>
      </c>
      <c r="L39" s="21">
        <f>+'[9]น้ำจำหน่าย-กศผ'!L12/10^6</f>
        <v>0.10685567837749839</v>
      </c>
      <c r="M39" s="21">
        <f>+'[9]น้ำจำหน่าย-กศผ'!M12/10^6</f>
        <v>0.11052481765762361</v>
      </c>
      <c r="N39" s="21">
        <f>+'[9]น้ำจำหน่าย-กศผ'!N12/10^6</f>
        <v>0.10907510308682819</v>
      </c>
      <c r="O39" s="22">
        <f t="shared" si="26"/>
        <v>1.3397600000000001</v>
      </c>
      <c r="Q39" s="10">
        <v>1011</v>
      </c>
      <c r="R39" s="10" t="s">
        <v>20</v>
      </c>
      <c r="S39" s="21">
        <f t="shared" si="27"/>
        <v>0.10322031065738202</v>
      </c>
      <c r="T39" s="21">
        <f t="shared" si="28"/>
        <v>0.21040877961580068</v>
      </c>
      <c r="U39" s="21">
        <f t="shared" si="16"/>
        <v>0.31592731528919976</v>
      </c>
      <c r="V39" s="21">
        <f t="shared" si="17"/>
        <v>0.4248254694730651</v>
      </c>
      <c r="W39" s="21">
        <f t="shared" si="18"/>
        <v>0.53363075186690612</v>
      </c>
      <c r="X39" s="21">
        <f t="shared" si="19"/>
        <v>0.63970159326128284</v>
      </c>
      <c r="Y39" s="21">
        <f t="shared" si="20"/>
        <v>0.76750759960508763</v>
      </c>
      <c r="Z39" s="21">
        <f t="shared" si="21"/>
        <v>0.896280316854145</v>
      </c>
      <c r="AA39" s="21">
        <f t="shared" si="22"/>
        <v>1.0133044008780498</v>
      </c>
      <c r="AB39" s="21">
        <f t="shared" si="23"/>
        <v>1.1201600792555482</v>
      </c>
      <c r="AC39" s="21">
        <f t="shared" si="24"/>
        <v>1.2306848969131718</v>
      </c>
      <c r="AD39" s="21">
        <f t="shared" si="25"/>
        <v>1.3397600000000001</v>
      </c>
    </row>
    <row r="40" spans="1:30" x14ac:dyDescent="0.2">
      <c r="A40" s="10">
        <v>1012</v>
      </c>
      <c r="B40" s="10" t="s">
        <v>21</v>
      </c>
      <c r="C40" s="21">
        <f>+'[9]น้ำจำหน่าย-กศผ'!C13/10^6</f>
        <v>0.31502770788704537</v>
      </c>
      <c r="D40" s="21">
        <f>+'[9]น้ำจำหน่าย-กศผ'!D13/10^6</f>
        <v>0.32339363998623039</v>
      </c>
      <c r="E40" s="21">
        <f>+'[9]น้ำจำหน่าย-กศผ'!E13/10^6</f>
        <v>0.32016645399176014</v>
      </c>
      <c r="F40" s="21">
        <f>+'[9]น้ำจำหน่าย-กศผ'!F13/10^6</f>
        <v>0.32226118916498747</v>
      </c>
      <c r="G40" s="21">
        <f>+'[9]น้ำจำหน่าย-กศผ'!G13/10^6</f>
        <v>0.31692766573802228</v>
      </c>
      <c r="H40" s="21">
        <f>+'[9]น้ำจำหน่าย-กศผ'!H13/10^6</f>
        <v>0.31092507869329084</v>
      </c>
      <c r="I40" s="21">
        <f>+'[9]น้ำจำหน่าย-กศผ'!I13/10^6</f>
        <v>0.36091604962495366</v>
      </c>
      <c r="J40" s="21">
        <f>+'[9]น้ำจำหน่าย-กศผ'!J13/10^6</f>
        <v>0.36838298242270495</v>
      </c>
      <c r="K40" s="21">
        <f>+'[9]น้ำจำหน่าย-กศผ'!K13/10^6</f>
        <v>0.36002373041218916</v>
      </c>
      <c r="L40" s="21">
        <f>+'[9]น้ำจำหน่าย-กศผ'!L13/10^6</f>
        <v>0.33556476154158177</v>
      </c>
      <c r="M40" s="21">
        <f>+'[9]น้ำจำหน่าย-กศผ'!M13/10^6</f>
        <v>0.34268327497769019</v>
      </c>
      <c r="N40" s="21">
        <f>+'[9]น้ำจำหน่าย-กศผ'!N13/10^6</f>
        <v>0.3324574655595437</v>
      </c>
      <c r="O40" s="22">
        <f t="shared" si="26"/>
        <v>4.0087299999999999</v>
      </c>
      <c r="Q40" s="10">
        <v>1012</v>
      </c>
      <c r="R40" s="10" t="s">
        <v>21</v>
      </c>
      <c r="S40" s="21">
        <f t="shared" si="27"/>
        <v>0.31502770788704537</v>
      </c>
      <c r="T40" s="21">
        <f t="shared" si="28"/>
        <v>0.63842134787327576</v>
      </c>
      <c r="U40" s="21">
        <f t="shared" si="16"/>
        <v>0.95858780186503589</v>
      </c>
      <c r="V40" s="21">
        <f t="shared" si="17"/>
        <v>1.2808489910300234</v>
      </c>
      <c r="W40" s="21">
        <f t="shared" si="18"/>
        <v>1.5977766567680456</v>
      </c>
      <c r="X40" s="21">
        <f t="shared" si="19"/>
        <v>1.9087017354613365</v>
      </c>
      <c r="Y40" s="21">
        <f t="shared" si="20"/>
        <v>2.26961778508629</v>
      </c>
      <c r="Z40" s="21">
        <f t="shared" si="21"/>
        <v>2.6380007675089949</v>
      </c>
      <c r="AA40" s="21">
        <f t="shared" si="22"/>
        <v>2.9980244979211843</v>
      </c>
      <c r="AB40" s="21">
        <f t="shared" si="23"/>
        <v>3.3335892594627659</v>
      </c>
      <c r="AC40" s="21">
        <f t="shared" si="24"/>
        <v>3.6762725344404559</v>
      </c>
      <c r="AD40" s="21">
        <f t="shared" si="25"/>
        <v>4.0087299999999999</v>
      </c>
    </row>
    <row r="41" spans="1:30" x14ac:dyDescent="0.2">
      <c r="A41" s="10">
        <v>1013</v>
      </c>
      <c r="B41" s="10" t="s">
        <v>22</v>
      </c>
      <c r="C41" s="21">
        <f>+'[9]น้ำจำหน่าย-กศผ'!C14/10^6</f>
        <v>1.770521391642315E-2</v>
      </c>
      <c r="D41" s="21">
        <f>+'[9]น้ำจำหน่าย-กศผ'!D14/10^6</f>
        <v>1.9382000319050966E-2</v>
      </c>
      <c r="E41" s="21">
        <f>+'[9]น้ำจำหน่าย-กศผ'!E14/10^6</f>
        <v>1.8044806981415279E-2</v>
      </c>
      <c r="F41" s="21">
        <f>+'[9]น้ำจำหน่าย-กศผ'!F14/10^6</f>
        <v>2.0190816059865564E-2</v>
      </c>
      <c r="G41" s="21">
        <f>+'[9]น้ำจำหน่าย-กศผ'!G14/10^6</f>
        <v>1.936739416571797E-2</v>
      </c>
      <c r="H41" s="21">
        <f>+'[9]น้ำจำหน่าย-กศผ'!H14/10^6</f>
        <v>1.9960769144870889E-2</v>
      </c>
      <c r="I41" s="21">
        <f>+'[9]น้ำจำหน่าย-กศผ'!I14/10^6</f>
        <v>2.4843971357924426E-2</v>
      </c>
      <c r="J41" s="21">
        <f>+'[9]น้ำจำหน่าย-กศผ'!J14/10^6</f>
        <v>2.4756334437926457E-2</v>
      </c>
      <c r="K41" s="21">
        <f>+'[9]น้ำจำหน่าย-กศผ'!K14/10^6</f>
        <v>2.3606099862953107E-2</v>
      </c>
      <c r="L41" s="21">
        <f>+'[9]น้ำจำหน่าย-กศผ'!L14/10^6</f>
        <v>2.1297597328673257E-2</v>
      </c>
      <c r="M41" s="21">
        <f>+'[9]น้ำจำหน่าย-กศผ'!M14/10^6</f>
        <v>2.2167028605819778E-2</v>
      </c>
      <c r="N41" s="21">
        <f>+'[9]น้ำจำหน่าย-กศผ'!N14/10^6</f>
        <v>2.046796781935914E-2</v>
      </c>
      <c r="O41" s="22">
        <f t="shared" si="26"/>
        <v>0.25179000000000001</v>
      </c>
      <c r="Q41" s="10">
        <v>1013</v>
      </c>
      <c r="R41" s="10" t="s">
        <v>22</v>
      </c>
      <c r="S41" s="21">
        <f t="shared" si="27"/>
        <v>1.770521391642315E-2</v>
      </c>
      <c r="T41" s="21">
        <f t="shared" si="28"/>
        <v>3.708721423547412E-2</v>
      </c>
      <c r="U41" s="21">
        <f t="shared" si="16"/>
        <v>5.5132021216889399E-2</v>
      </c>
      <c r="V41" s="21">
        <f t="shared" si="17"/>
        <v>7.5322837276754956E-2</v>
      </c>
      <c r="W41" s="21">
        <f t="shared" si="18"/>
        <v>9.4690231442472933E-2</v>
      </c>
      <c r="X41" s="21">
        <f t="shared" si="19"/>
        <v>0.11465100058734382</v>
      </c>
      <c r="Y41" s="21">
        <f t="shared" si="20"/>
        <v>0.13949497194526825</v>
      </c>
      <c r="Z41" s="21">
        <f t="shared" si="21"/>
        <v>0.16425130638319471</v>
      </c>
      <c r="AA41" s="21">
        <f t="shared" si="22"/>
        <v>0.18785740624614783</v>
      </c>
      <c r="AB41" s="21">
        <f t="shared" si="23"/>
        <v>0.20915500357482109</v>
      </c>
      <c r="AC41" s="21">
        <f t="shared" si="24"/>
        <v>0.23132203218064087</v>
      </c>
      <c r="AD41" s="21">
        <f t="shared" si="25"/>
        <v>0.25179000000000001</v>
      </c>
    </row>
    <row r="42" spans="1:30" x14ac:dyDescent="0.2">
      <c r="A42" s="10">
        <v>1014</v>
      </c>
      <c r="B42" s="10" t="s">
        <v>23</v>
      </c>
      <c r="C42" s="21">
        <f>+'[9]น้ำจำหน่าย-กศผ'!C15/10^6</f>
        <v>0.7810142456082646</v>
      </c>
      <c r="D42" s="21">
        <f>+'[9]น้ำจำหน่าย-กศผ'!D15/10^6</f>
        <v>0.80571255990035162</v>
      </c>
      <c r="E42" s="21">
        <f>+'[9]น้ำจำหน่าย-กศผ'!E15/10^6</f>
        <v>0.79616717644039359</v>
      </c>
      <c r="F42" s="21">
        <f>+'[9]น้ำจำหน่าย-กศผ'!F15/10^6</f>
        <v>0.82487279781500367</v>
      </c>
      <c r="G42" s="21">
        <f>+'[9]น้ำจำหน่าย-กศผ'!G15/10^6</f>
        <v>0.83133463207294456</v>
      </c>
      <c r="H42" s="21">
        <f>+'[9]น้ำจำหน่าย-กศผ'!H15/10^6</f>
        <v>0.80373848311922524</v>
      </c>
      <c r="I42" s="21">
        <f>+'[9]น้ำจำหน่าย-กศผ'!I15/10^6</f>
        <v>0.93852493779320445</v>
      </c>
      <c r="J42" s="21">
        <f>+'[9]น้ำจำหน่าย-กศผ'!J15/10^6</f>
        <v>0.92097594547429729</v>
      </c>
      <c r="K42" s="21">
        <f>+'[9]น้ำจำหน่าย-กศผ'!K15/10^6</f>
        <v>0.89938422274386776</v>
      </c>
      <c r="L42" s="21">
        <f>+'[9]น้ำจำหน่าย-กศผ'!L15/10^6</f>
        <v>0.83495021904158206</v>
      </c>
      <c r="M42" s="21">
        <f>+'[9]น้ำจำหน่าย-กศผ'!M15/10^6</f>
        <v>0.86106271516711685</v>
      </c>
      <c r="N42" s="21">
        <f>+'[9]น้ำจำหน่าย-กศผ'!N15/10^6</f>
        <v>0.81123206482374777</v>
      </c>
      <c r="O42" s="22">
        <f t="shared" si="26"/>
        <v>10.108970000000001</v>
      </c>
      <c r="Q42" s="10">
        <v>1014</v>
      </c>
      <c r="R42" s="10" t="s">
        <v>23</v>
      </c>
      <c r="S42" s="21">
        <f t="shared" si="27"/>
        <v>0.7810142456082646</v>
      </c>
      <c r="T42" s="21">
        <f t="shared" si="28"/>
        <v>1.5867268055086163</v>
      </c>
      <c r="U42" s="21">
        <f t="shared" si="16"/>
        <v>2.3828939819490098</v>
      </c>
      <c r="V42" s="21">
        <f t="shared" si="17"/>
        <v>3.2077667797640137</v>
      </c>
      <c r="W42" s="21">
        <f t="shared" si="18"/>
        <v>4.0391014118369579</v>
      </c>
      <c r="X42" s="21">
        <f t="shared" si="19"/>
        <v>4.8428398949561835</v>
      </c>
      <c r="Y42" s="21">
        <f t="shared" si="20"/>
        <v>5.7813648327493876</v>
      </c>
      <c r="Z42" s="21">
        <f t="shared" si="21"/>
        <v>6.702340778223685</v>
      </c>
      <c r="AA42" s="21">
        <f t="shared" si="22"/>
        <v>7.6017250009675532</v>
      </c>
      <c r="AB42" s="21">
        <f t="shared" si="23"/>
        <v>8.4366752200091355</v>
      </c>
      <c r="AC42" s="21">
        <f t="shared" si="24"/>
        <v>9.2977379351762526</v>
      </c>
      <c r="AD42" s="21">
        <f t="shared" si="25"/>
        <v>10.108970000000001</v>
      </c>
    </row>
    <row r="43" spans="1:30" x14ac:dyDescent="0.2">
      <c r="A43" s="10">
        <v>1015</v>
      </c>
      <c r="B43" s="10" t="s">
        <v>24</v>
      </c>
      <c r="C43" s="21">
        <f>+'[9]น้ำจำหน่าย-กศผ'!C16/10^6</f>
        <v>9.1836918069586979E-2</v>
      </c>
      <c r="D43" s="21">
        <f>+'[9]น้ำจำหน่าย-กศผ'!D16/10^6</f>
        <v>9.4560293201442394E-2</v>
      </c>
      <c r="E43" s="21">
        <f>+'[9]น้ำจำหน่าย-กศผ'!E16/10^6</f>
        <v>9.6074611418707767E-2</v>
      </c>
      <c r="F43" s="21">
        <f>+'[9]น้ำจำหน่าย-กศผ'!F16/10^6</f>
        <v>0.10246877572764219</v>
      </c>
      <c r="G43" s="21">
        <f>+'[9]น้ำจำหน่าย-กศผ'!G16/10^6</f>
        <v>0.10096109509805425</v>
      </c>
      <c r="H43" s="21">
        <f>+'[9]น้ำจำหน่าย-กศผ'!H16/10^6</f>
        <v>9.8299625630863821E-2</v>
      </c>
      <c r="I43" s="21">
        <f>+'[9]น้ำจำหน่าย-กศผ'!I16/10^6</f>
        <v>0.1186136917956961</v>
      </c>
      <c r="J43" s="21">
        <f>+'[9]น้ำจำหน่าย-กศผ'!J16/10^6</f>
        <v>0.11821001809612987</v>
      </c>
      <c r="K43" s="21">
        <f>+'[9]น้ำจำหน่าย-กศผ'!K16/10^6</f>
        <v>0.11049149926542896</v>
      </c>
      <c r="L43" s="21">
        <f>+'[9]น้ำจำหน่าย-กศผ'!L16/10^6</f>
        <v>0.10161638755498431</v>
      </c>
      <c r="M43" s="21">
        <f>+'[9]น้ำจำหน่าย-กศผ'!M16/10^6</f>
        <v>0.10410412832429095</v>
      </c>
      <c r="N43" s="21">
        <f>+'[9]น้ำจำหน่าย-กศผ'!N16/10^6</f>
        <v>9.5582955817172327E-2</v>
      </c>
      <c r="O43" s="22">
        <f t="shared" si="26"/>
        <v>1.23282</v>
      </c>
      <c r="Q43" s="10">
        <v>1015</v>
      </c>
      <c r="R43" s="10" t="s">
        <v>24</v>
      </c>
      <c r="S43" s="21">
        <f t="shared" si="27"/>
        <v>9.1836918069586979E-2</v>
      </c>
      <c r="T43" s="21">
        <f t="shared" si="28"/>
        <v>0.18639721127102937</v>
      </c>
      <c r="U43" s="21">
        <f t="shared" si="16"/>
        <v>0.28247182268973714</v>
      </c>
      <c r="V43" s="21">
        <f t="shared" si="17"/>
        <v>0.38494059841737932</v>
      </c>
      <c r="W43" s="21">
        <f t="shared" si="18"/>
        <v>0.48590169351543355</v>
      </c>
      <c r="X43" s="21">
        <f t="shared" si="19"/>
        <v>0.58420131914629736</v>
      </c>
      <c r="Y43" s="21">
        <f t="shared" si="20"/>
        <v>0.7028150109419935</v>
      </c>
      <c r="Z43" s="21">
        <f t="shared" si="21"/>
        <v>0.82102502903812336</v>
      </c>
      <c r="AA43" s="21">
        <f t="shared" si="22"/>
        <v>0.93151652830355236</v>
      </c>
      <c r="AB43" s="21">
        <f t="shared" si="23"/>
        <v>1.0331329158585367</v>
      </c>
      <c r="AC43" s="21">
        <f t="shared" si="24"/>
        <v>1.1372370441828277</v>
      </c>
      <c r="AD43" s="21">
        <f t="shared" si="25"/>
        <v>1.23282</v>
      </c>
    </row>
    <row r="44" spans="1:30" x14ac:dyDescent="0.2">
      <c r="A44" s="10">
        <v>1016</v>
      </c>
      <c r="B44" s="10" t="s">
        <v>25</v>
      </c>
      <c r="C44" s="21">
        <f>+'[9]น้ำจำหน่าย-กศผ'!C17/10^6</f>
        <v>0.11613308976786477</v>
      </c>
      <c r="D44" s="21">
        <f>+'[9]น้ำจำหน่าย-กศผ'!D17/10^6</f>
        <v>0.12125133966304999</v>
      </c>
      <c r="E44" s="21">
        <f>+'[9]น้ำจำหน่าย-กศผ'!E17/10^6</f>
        <v>0.12302304563317046</v>
      </c>
      <c r="F44" s="21">
        <f>+'[9]น้ำจำหน่าย-กศผ'!F17/10^6</f>
        <v>0.13369826064628751</v>
      </c>
      <c r="G44" s="21">
        <f>+'[9]น้ำจำหน่าย-กศผ'!G17/10^6</f>
        <v>0.13082256499408251</v>
      </c>
      <c r="H44" s="21">
        <f>+'[9]น้ำจำหน่าย-กศผ'!H17/10^6</f>
        <v>0.12967879827639531</v>
      </c>
      <c r="I44" s="21">
        <f>+'[9]น้ำจำหน่าย-กศผ'!I17/10^6</f>
        <v>0.15394031277654491</v>
      </c>
      <c r="J44" s="21">
        <f>+'[9]น้ำจำหน่าย-กศผ'!J17/10^6</f>
        <v>0.15229933311382349</v>
      </c>
      <c r="K44" s="21">
        <f>+'[9]น้ำจำหน่าย-กศผ'!K17/10^6</f>
        <v>0.14306532786487144</v>
      </c>
      <c r="L44" s="21">
        <f>+'[9]น้ำจำหน่าย-กศผ'!L17/10^6</f>
        <v>0.12766765153858078</v>
      </c>
      <c r="M44" s="21">
        <f>+'[9]น้ำจำหน่าย-กศผ'!M17/10^6</f>
        <v>0.12973895927330334</v>
      </c>
      <c r="N44" s="21">
        <f>+'[9]น้ำจำหน่าย-กศผ'!N17/10^6</f>
        <v>0.12420131645202553</v>
      </c>
      <c r="O44" s="22">
        <f t="shared" si="26"/>
        <v>1.5855200000000003</v>
      </c>
      <c r="Q44" s="10">
        <v>1016</v>
      </c>
      <c r="R44" s="10" t="s">
        <v>25</v>
      </c>
      <c r="S44" s="21">
        <f t="shared" si="27"/>
        <v>0.11613308976786477</v>
      </c>
      <c r="T44" s="21">
        <f t="shared" si="28"/>
        <v>0.23738442943091476</v>
      </c>
      <c r="U44" s="21">
        <f t="shared" si="16"/>
        <v>0.36040747506408521</v>
      </c>
      <c r="V44" s="21">
        <f t="shared" si="17"/>
        <v>0.49410573571037275</v>
      </c>
      <c r="W44" s="21">
        <f t="shared" si="18"/>
        <v>0.62492830070445526</v>
      </c>
      <c r="X44" s="21">
        <f t="shared" si="19"/>
        <v>0.75460709898085054</v>
      </c>
      <c r="Y44" s="21">
        <f t="shared" si="20"/>
        <v>0.90854741175739551</v>
      </c>
      <c r="Z44" s="21">
        <f t="shared" si="21"/>
        <v>1.0608467448712191</v>
      </c>
      <c r="AA44" s="21">
        <f t="shared" si="22"/>
        <v>1.2039120727360906</v>
      </c>
      <c r="AB44" s="21">
        <f t="shared" si="23"/>
        <v>1.3315797242746714</v>
      </c>
      <c r="AC44" s="21">
        <f t="shared" si="24"/>
        <v>1.4613186835479748</v>
      </c>
      <c r="AD44" s="21">
        <f t="shared" si="25"/>
        <v>1.5855200000000003</v>
      </c>
    </row>
    <row r="45" spans="1:30" x14ac:dyDescent="0.2">
      <c r="A45" s="10">
        <v>1017</v>
      </c>
      <c r="B45" s="10" t="s">
        <v>26</v>
      </c>
      <c r="C45" s="21">
        <f>+'[9]น้ำจำหน่าย-กศผ'!C18/10^6</f>
        <v>0.22178137202146661</v>
      </c>
      <c r="D45" s="21">
        <f>+'[9]น้ำจำหน่าย-กศผ'!D18/10^6</f>
        <v>0.23176923097910304</v>
      </c>
      <c r="E45" s="21">
        <f>+'[9]น้ำจำหน่าย-กศผ'!E18/10^6</f>
        <v>0.22538198179817892</v>
      </c>
      <c r="F45" s="21">
        <f>+'[9]น้ำจำหน่าย-กศผ'!F18/10^6</f>
        <v>0.23560514782515182</v>
      </c>
      <c r="G45" s="21">
        <f>+'[9]น้ำจำหน่าย-กศผ'!G18/10^6</f>
        <v>0.23343250208582669</v>
      </c>
      <c r="H45" s="21">
        <f>+'[9]น้ำจำหน่าย-กศผ'!H18/10^6</f>
        <v>0.22251027511525667</v>
      </c>
      <c r="I45" s="21">
        <f>+'[9]น้ำจำหน่าย-กศผ'!I18/10^6</f>
        <v>0.26249189610921575</v>
      </c>
      <c r="J45" s="21">
        <f>+'[9]น้ำจำหน่าย-กศผ'!J18/10^6</f>
        <v>0.25362740544906742</v>
      </c>
      <c r="K45" s="21">
        <f>+'[9]น้ำจำหน่าย-กศผ'!K18/10^6</f>
        <v>0.2482678238770821</v>
      </c>
      <c r="L45" s="21">
        <f>+'[9]น้ำจำหน่าย-กศผ'!L18/10^6</f>
        <v>0.23460252018131741</v>
      </c>
      <c r="M45" s="21">
        <f>+'[9]น้ำจำหน่าย-กศผ'!M18/10^6</f>
        <v>0.23866139562076075</v>
      </c>
      <c r="N45" s="21">
        <f>+'[9]น้ำจำหน่าย-กศผ'!N18/10^6</f>
        <v>0.23067844893757258</v>
      </c>
      <c r="O45" s="22">
        <f t="shared" si="26"/>
        <v>2.8388099999999996</v>
      </c>
      <c r="Q45" s="10">
        <v>1017</v>
      </c>
      <c r="R45" s="10" t="s">
        <v>26</v>
      </c>
      <c r="S45" s="21">
        <f t="shared" si="27"/>
        <v>0.22178137202146661</v>
      </c>
      <c r="T45" s="21">
        <f t="shared" si="28"/>
        <v>0.45355060300056965</v>
      </c>
      <c r="U45" s="21">
        <f t="shared" si="16"/>
        <v>0.67893258479874863</v>
      </c>
      <c r="V45" s="21">
        <f t="shared" si="17"/>
        <v>0.91453773262390048</v>
      </c>
      <c r="W45" s="21">
        <f t="shared" si="18"/>
        <v>1.1479702347097271</v>
      </c>
      <c r="X45" s="21">
        <f t="shared" si="19"/>
        <v>1.3704805098249837</v>
      </c>
      <c r="Y45" s="21">
        <f t="shared" si="20"/>
        <v>1.6329724059341995</v>
      </c>
      <c r="Z45" s="21">
        <f t="shared" si="21"/>
        <v>1.8865998113832669</v>
      </c>
      <c r="AA45" s="21">
        <f t="shared" si="22"/>
        <v>2.1348676352603491</v>
      </c>
      <c r="AB45" s="21">
        <f t="shared" si="23"/>
        <v>2.3694701554416664</v>
      </c>
      <c r="AC45" s="21">
        <f t="shared" si="24"/>
        <v>2.608131551062427</v>
      </c>
      <c r="AD45" s="21">
        <f t="shared" si="25"/>
        <v>2.8388099999999996</v>
      </c>
    </row>
    <row r="46" spans="1:30" x14ac:dyDescent="0.2">
      <c r="A46" s="10">
        <v>1018</v>
      </c>
      <c r="B46" s="10" t="s">
        <v>27</v>
      </c>
      <c r="C46" s="21">
        <f>+'[9]น้ำจำหน่าย-กศผ'!C19/10^6</f>
        <v>9.2278383066964662E-2</v>
      </c>
      <c r="D46" s="21">
        <f>+'[9]น้ำจำหน่าย-กศผ'!D19/10^6</f>
        <v>9.776510427558889E-2</v>
      </c>
      <c r="E46" s="21">
        <f>+'[9]น้ำจำหน่าย-กศผ'!E19/10^6</f>
        <v>9.4743649582620479E-2</v>
      </c>
      <c r="F46" s="21">
        <f>+'[9]น้ำจำหน่าย-กศผ'!F19/10^6</f>
        <v>0.10118730143292322</v>
      </c>
      <c r="G46" s="21">
        <f>+'[9]น้ำจำหน่าย-กศผ'!G19/10^6</f>
        <v>9.8863473434102414E-2</v>
      </c>
      <c r="H46" s="21">
        <f>+'[9]น้ำจำหน่าย-กศผ'!H19/10^6</f>
        <v>9.5829719739670083E-2</v>
      </c>
      <c r="I46" s="21">
        <f>+'[9]น้ำจำหน่าย-กศผ'!I19/10^6</f>
        <v>0.11815855689740754</v>
      </c>
      <c r="J46" s="21">
        <f>+'[9]น้ำจำหน่าย-กศผ'!J19/10^6</f>
        <v>0.11574146147081872</v>
      </c>
      <c r="K46" s="21">
        <f>+'[9]น้ำจำหน่าย-กศผ'!K19/10^6</f>
        <v>0.11152529544120278</v>
      </c>
      <c r="L46" s="21">
        <f>+'[9]น้ำจำหน่าย-กศผ'!L19/10^6</f>
        <v>9.7189101040362214E-2</v>
      </c>
      <c r="M46" s="21">
        <f>+'[9]น้ำจำหน่าย-กศผ'!M19/10^6</f>
        <v>0.10075512818703844</v>
      </c>
      <c r="N46" s="21">
        <f>+'[9]น้ำจำหน่าย-กศผ'!N19/10^6</f>
        <v>9.6272825431300557E-2</v>
      </c>
      <c r="O46" s="22">
        <f t="shared" si="26"/>
        <v>1.22031</v>
      </c>
      <c r="Q46" s="10">
        <v>1018</v>
      </c>
      <c r="R46" s="10" t="s">
        <v>27</v>
      </c>
      <c r="S46" s="21">
        <f t="shared" si="27"/>
        <v>9.2278383066964662E-2</v>
      </c>
      <c r="T46" s="21">
        <f t="shared" si="28"/>
        <v>0.19004348734255355</v>
      </c>
      <c r="U46" s="21">
        <f t="shared" si="16"/>
        <v>0.28478713692517404</v>
      </c>
      <c r="V46" s="21">
        <f t="shared" si="17"/>
        <v>0.38597443835809725</v>
      </c>
      <c r="W46" s="21">
        <f t="shared" si="18"/>
        <v>0.48483791179219965</v>
      </c>
      <c r="X46" s="21">
        <f t="shared" si="19"/>
        <v>0.58066763153186973</v>
      </c>
      <c r="Y46" s="21">
        <f t="shared" si="20"/>
        <v>0.69882618842927724</v>
      </c>
      <c r="Z46" s="21">
        <f t="shared" si="21"/>
        <v>0.814567649900096</v>
      </c>
      <c r="AA46" s="21">
        <f t="shared" si="22"/>
        <v>0.92609294534129882</v>
      </c>
      <c r="AB46" s="21">
        <f t="shared" si="23"/>
        <v>1.023282046381661</v>
      </c>
      <c r="AC46" s="21">
        <f t="shared" si="24"/>
        <v>1.1240371745686994</v>
      </c>
      <c r="AD46" s="21">
        <f t="shared" si="25"/>
        <v>1.22031</v>
      </c>
    </row>
    <row r="47" spans="1:30" x14ac:dyDescent="0.2">
      <c r="A47" s="10">
        <v>1019</v>
      </c>
      <c r="B47" s="10" t="s">
        <v>28</v>
      </c>
      <c r="C47" s="21">
        <f>+'[9]น้ำจำหน่าย-กศผ'!C20/10^6</f>
        <v>5.6660406336656158E-2</v>
      </c>
      <c r="D47" s="21">
        <f>+'[9]น้ำจำหน่าย-กศผ'!D20/10^6</f>
        <v>5.9419485609755116E-2</v>
      </c>
      <c r="E47" s="21">
        <f>+'[9]น้ำจำหน่าย-กศผ'!E20/10^6</f>
        <v>5.9176313658260253E-2</v>
      </c>
      <c r="F47" s="21">
        <f>+'[9]น้ำจำหน่าย-กศผ'!F20/10^6</f>
        <v>6.0948617922672477E-2</v>
      </c>
      <c r="G47" s="21">
        <f>+'[9]น้ำจำหน่าย-กศผ'!G20/10^6</f>
        <v>6.1746221923575623E-2</v>
      </c>
      <c r="H47" s="21">
        <f>+'[9]น้ำจำหน่าย-กศผ'!H20/10^6</f>
        <v>5.8319342160233531E-2</v>
      </c>
      <c r="I47" s="21">
        <f>+'[9]น้ำจำหน่าย-กศผ'!I20/10^6</f>
        <v>7.0304868387429997E-2</v>
      </c>
      <c r="J47" s="21">
        <f>+'[9]น้ำจำหน่าย-กศผ'!J20/10^6</f>
        <v>6.7299263066953496E-2</v>
      </c>
      <c r="K47" s="21">
        <f>+'[9]น้ำจำหน่าย-กศผ'!K20/10^6</f>
        <v>6.7444830828262123E-2</v>
      </c>
      <c r="L47" s="21">
        <f>+'[9]น้ำจำหน่าย-กศผ'!L20/10^6</f>
        <v>6.1477223433784062E-2</v>
      </c>
      <c r="M47" s="21">
        <f>+'[9]น้ำจำหน่าย-กศผ'!M20/10^6</f>
        <v>6.3686230982122227E-2</v>
      </c>
      <c r="N47" s="21">
        <f>+'[9]น้ำจำหน่าย-กศผ'!N20/10^6</f>
        <v>5.7757195690295061E-2</v>
      </c>
      <c r="O47" s="22">
        <f t="shared" si="26"/>
        <v>0.74424000000000012</v>
      </c>
      <c r="Q47" s="10">
        <v>1019</v>
      </c>
      <c r="R47" s="10" t="s">
        <v>28</v>
      </c>
      <c r="S47" s="21">
        <f t="shared" si="27"/>
        <v>5.6660406336656158E-2</v>
      </c>
      <c r="T47" s="21">
        <f t="shared" si="28"/>
        <v>0.11607989194641127</v>
      </c>
      <c r="U47" s="21">
        <f t="shared" si="16"/>
        <v>0.17525620560467153</v>
      </c>
      <c r="V47" s="21">
        <f t="shared" si="17"/>
        <v>0.23620482352734401</v>
      </c>
      <c r="W47" s="21">
        <f t="shared" si="18"/>
        <v>0.29795104545091966</v>
      </c>
      <c r="X47" s="21">
        <f t="shared" si="19"/>
        <v>0.35627038761115321</v>
      </c>
      <c r="Y47" s="21">
        <f t="shared" si="20"/>
        <v>0.4265752559985832</v>
      </c>
      <c r="Z47" s="21">
        <f t="shared" si="21"/>
        <v>0.4938745190655367</v>
      </c>
      <c r="AA47" s="21">
        <f t="shared" si="22"/>
        <v>0.56131934989379884</v>
      </c>
      <c r="AB47" s="21">
        <f t="shared" si="23"/>
        <v>0.62279657332758287</v>
      </c>
      <c r="AC47" s="21">
        <f t="shared" si="24"/>
        <v>0.6864828043097051</v>
      </c>
      <c r="AD47" s="21">
        <f t="shared" si="25"/>
        <v>0.74424000000000012</v>
      </c>
    </row>
    <row r="48" spans="1:30" x14ac:dyDescent="0.2">
      <c r="A48" s="10">
        <v>1020</v>
      </c>
      <c r="B48" s="10" t="s">
        <v>29</v>
      </c>
      <c r="C48" s="21">
        <f>+'[9]น้ำจำหน่าย-กศผ'!C21/10^6</f>
        <v>0.31274182274612294</v>
      </c>
      <c r="D48" s="21">
        <f>+'[9]น้ำจำหน่าย-กศผ'!D21/10^6</f>
        <v>0.33132416956698751</v>
      </c>
      <c r="E48" s="21">
        <f>+'[9]น้ำจำหน่าย-กศผ'!E21/10^6</f>
        <v>0.32473941510212118</v>
      </c>
      <c r="F48" s="21">
        <f>+'[9]น้ำจำหน่าย-กศผ'!F21/10^6</f>
        <v>0.33750040134831083</v>
      </c>
      <c r="G48" s="21">
        <f>+'[9]น้ำจำหน่าย-กศผ'!G21/10^6</f>
        <v>0.33010456279156913</v>
      </c>
      <c r="H48" s="21">
        <f>+'[9]น้ำจำหน่าย-กศผ'!H21/10^6</f>
        <v>0.30533406163896032</v>
      </c>
      <c r="I48" s="21">
        <f>+'[9]น้ำจำหน่าย-กศผ'!I21/10^6</f>
        <v>0.35475022782800514</v>
      </c>
      <c r="J48" s="21">
        <f>+'[9]น้ำจำหน่าย-กศผ'!J21/10^6</f>
        <v>0.33285551596959007</v>
      </c>
      <c r="K48" s="21">
        <f>+'[9]น้ำจำหน่าย-กศผ'!K21/10^6</f>
        <v>0.34300651566332463</v>
      </c>
      <c r="L48" s="21">
        <f>+'[9]น้ำจำหน่าย-กศผ'!L21/10^6</f>
        <v>0.32562764510848535</v>
      </c>
      <c r="M48" s="21">
        <f>+'[9]น้ำจำหน่าย-กศผ'!M21/10^6</f>
        <v>0.33618646615926751</v>
      </c>
      <c r="N48" s="21">
        <f>+'[9]น้ำจำหน่าย-กศผ'!N21/10^6</f>
        <v>0.32969919607725529</v>
      </c>
      <c r="O48" s="22">
        <f t="shared" si="26"/>
        <v>3.96387</v>
      </c>
      <c r="Q48" s="10">
        <v>1020</v>
      </c>
      <c r="R48" s="10" t="s">
        <v>29</v>
      </c>
      <c r="S48" s="21">
        <f t="shared" si="27"/>
        <v>0.31274182274612294</v>
      </c>
      <c r="T48" s="21">
        <f t="shared" si="28"/>
        <v>0.64406599231311046</v>
      </c>
      <c r="U48" s="21">
        <f t="shared" si="16"/>
        <v>0.96880540741523169</v>
      </c>
      <c r="V48" s="21">
        <f t="shared" si="17"/>
        <v>1.3063058087635424</v>
      </c>
      <c r="W48" s="21">
        <f t="shared" si="18"/>
        <v>1.6364103715551115</v>
      </c>
      <c r="X48" s="21">
        <f t="shared" si="19"/>
        <v>1.9417444331940719</v>
      </c>
      <c r="Y48" s="21">
        <f t="shared" si="20"/>
        <v>2.2964946610220771</v>
      </c>
      <c r="Z48" s="21">
        <f t="shared" si="21"/>
        <v>2.6293501769916672</v>
      </c>
      <c r="AA48" s="21">
        <f t="shared" si="22"/>
        <v>2.9723566926549916</v>
      </c>
      <c r="AB48" s="21">
        <f t="shared" si="23"/>
        <v>3.2979843377634768</v>
      </c>
      <c r="AC48" s="21">
        <f t="shared" si="24"/>
        <v>3.6341708039227445</v>
      </c>
      <c r="AD48" s="21">
        <f t="shared" si="25"/>
        <v>3.96387</v>
      </c>
    </row>
    <row r="49" spans="1:30" x14ac:dyDescent="0.2">
      <c r="A49" s="10">
        <v>1021</v>
      </c>
      <c r="B49" s="10" t="s">
        <v>30</v>
      </c>
      <c r="C49" s="21">
        <f>+'[9]น้ำจำหน่าย-กศผ'!C22/10^6</f>
        <v>8.5724207754520693E-2</v>
      </c>
      <c r="D49" s="21">
        <f>+'[9]น้ำจำหน่าย-กศผ'!D22/10^6</f>
        <v>9.1753266836174449E-2</v>
      </c>
      <c r="E49" s="21">
        <f>+'[9]น้ำจำหน่าย-กศผ'!E22/10^6</f>
        <v>8.9259173315462847E-2</v>
      </c>
      <c r="F49" s="21">
        <f>+'[9]น้ำจำหน่าย-กศผ'!F22/10^6</f>
        <v>0.10007127903975298</v>
      </c>
      <c r="G49" s="21">
        <f>+'[9]น้ำจำหน่าย-กศผ'!G22/10^6</f>
        <v>8.8208992383186455E-2</v>
      </c>
      <c r="H49" s="21">
        <f>+'[9]น้ำจำหน่าย-กศผ'!H22/10^6</f>
        <v>8.765804388358775E-2</v>
      </c>
      <c r="I49" s="21">
        <f>+'[9]น้ำจำหน่าย-กศผ'!I22/10^6</f>
        <v>9.9908201042061995E-2</v>
      </c>
      <c r="J49" s="21">
        <f>+'[9]น้ำจำหน่าย-กศผ'!J22/10^6</f>
        <v>0.10009541320431613</v>
      </c>
      <c r="K49" s="21">
        <f>+'[9]น้ำจำหน่าย-กศผ'!K22/10^6</f>
        <v>9.9258647241533854E-2</v>
      </c>
      <c r="L49" s="21">
        <f>+'[9]น้ำจำหน่าย-กศผ'!L22/10^6</f>
        <v>9.3240620920823261E-2</v>
      </c>
      <c r="M49" s="21">
        <f>+'[9]น้ำจำหน่าย-กศผ'!M22/10^6</f>
        <v>9.6781792409795953E-2</v>
      </c>
      <c r="N49" s="21">
        <f>+'[9]น้ำจำหน่าย-กศผ'!N22/10^6</f>
        <v>9.2690361968783497E-2</v>
      </c>
      <c r="O49" s="22">
        <f t="shared" si="26"/>
        <v>1.1246499999999999</v>
      </c>
      <c r="Q49" s="10">
        <v>1021</v>
      </c>
      <c r="R49" s="10" t="s">
        <v>30</v>
      </c>
      <c r="S49" s="21">
        <f t="shared" si="27"/>
        <v>8.5724207754520693E-2</v>
      </c>
      <c r="T49" s="21">
        <f t="shared" si="28"/>
        <v>0.17747747459069513</v>
      </c>
      <c r="U49" s="21">
        <f t="shared" si="16"/>
        <v>0.26673664790615798</v>
      </c>
      <c r="V49" s="21">
        <f t="shared" si="17"/>
        <v>0.36680792694591097</v>
      </c>
      <c r="W49" s="21">
        <f t="shared" si="18"/>
        <v>0.45501691932909744</v>
      </c>
      <c r="X49" s="21">
        <f t="shared" si="19"/>
        <v>0.54267496321268516</v>
      </c>
      <c r="Y49" s="21">
        <f t="shared" si="20"/>
        <v>0.64258316425474715</v>
      </c>
      <c r="Z49" s="21">
        <f t="shared" si="21"/>
        <v>0.74267857745906329</v>
      </c>
      <c r="AA49" s="21">
        <f t="shared" si="22"/>
        <v>0.84193722470059718</v>
      </c>
      <c r="AB49" s="21">
        <f t="shared" si="23"/>
        <v>0.93517784562142048</v>
      </c>
      <c r="AC49" s="21">
        <f t="shared" si="24"/>
        <v>1.0319596380312164</v>
      </c>
      <c r="AD49" s="21">
        <f t="shared" si="25"/>
        <v>1.1246499999999999</v>
      </c>
    </row>
    <row r="50" spans="1:30" x14ac:dyDescent="0.2">
      <c r="A50" s="10">
        <v>1022</v>
      </c>
      <c r="B50" s="10" t="s">
        <v>31</v>
      </c>
      <c r="C50" s="21">
        <f>+'[9]น้ำจำหน่าย-กศผ'!C23/10^6</f>
        <v>0.43585284198812019</v>
      </c>
      <c r="D50" s="21">
        <f>+'[9]น้ำจำหน่าย-กศผ'!D23/10^6</f>
        <v>0.45117085036912563</v>
      </c>
      <c r="E50" s="21">
        <f>+'[9]น้ำจำหน่าย-กศผ'!E23/10^6</f>
        <v>0.43620275189408636</v>
      </c>
      <c r="F50" s="21">
        <f>+'[9]น้ำจำหน่าย-กศผ'!F23/10^6</f>
        <v>0.45358103257573151</v>
      </c>
      <c r="G50" s="21">
        <f>+'[9]น้ำจำหน่าย-กศผ'!G23/10^6</f>
        <v>0.46047415368662431</v>
      </c>
      <c r="H50" s="21">
        <f>+'[9]น้ำจำหน่าย-กศผ'!H23/10^6</f>
        <v>0.44968243281074405</v>
      </c>
      <c r="I50" s="21">
        <f>+'[9]น้ำจำหน่าย-กศผ'!I23/10^6</f>
        <v>0.54168099497532729</v>
      </c>
      <c r="J50" s="21">
        <f>+'[9]น้ำจำหน่าย-กศผ'!J23/10^6</f>
        <v>0.50528342897870471</v>
      </c>
      <c r="K50" s="21">
        <f>+'[9]น้ำจำหน่าย-กศผ'!K23/10^6</f>
        <v>0.50496264933250179</v>
      </c>
      <c r="L50" s="21">
        <f>+'[9]น้ำจำหน่าย-กศผ'!L23/10^6</f>
        <v>0.47874298802389026</v>
      </c>
      <c r="M50" s="21">
        <f>+'[9]น้ำจำหน่าย-กศผ'!M23/10^6</f>
        <v>0.48676802779987099</v>
      </c>
      <c r="N50" s="21">
        <f>+'[9]น้ำจำหน่าย-กศผ'!N23/10^6</f>
        <v>0.45990784756527359</v>
      </c>
      <c r="O50" s="22">
        <f t="shared" si="26"/>
        <v>5.6643100000000004</v>
      </c>
      <c r="Q50" s="10">
        <v>1022</v>
      </c>
      <c r="R50" s="10" t="s">
        <v>31</v>
      </c>
      <c r="S50" s="21">
        <f t="shared" si="27"/>
        <v>0.43585284198812019</v>
      </c>
      <c r="T50" s="21">
        <f t="shared" si="28"/>
        <v>0.88702369235724587</v>
      </c>
      <c r="U50" s="21">
        <f t="shared" si="16"/>
        <v>1.3232264442513322</v>
      </c>
      <c r="V50" s="21">
        <f t="shared" si="17"/>
        <v>1.7768074768270636</v>
      </c>
      <c r="W50" s="21">
        <f t="shared" si="18"/>
        <v>2.2372816305136878</v>
      </c>
      <c r="X50" s="21">
        <f t="shared" si="19"/>
        <v>2.6869640633244316</v>
      </c>
      <c r="Y50" s="21">
        <f t="shared" si="20"/>
        <v>3.228645058299759</v>
      </c>
      <c r="Z50" s="21">
        <f t="shared" si="21"/>
        <v>3.7339284872784635</v>
      </c>
      <c r="AA50" s="21">
        <f t="shared" si="22"/>
        <v>4.2388911366109649</v>
      </c>
      <c r="AB50" s="21">
        <f t="shared" si="23"/>
        <v>4.7176341246348557</v>
      </c>
      <c r="AC50" s="21">
        <f t="shared" si="24"/>
        <v>5.204402152434727</v>
      </c>
      <c r="AD50" s="21">
        <f t="shared" si="25"/>
        <v>5.6643100000000004</v>
      </c>
    </row>
    <row r="51" spans="1:30" x14ac:dyDescent="0.2">
      <c r="A51" s="10">
        <v>1023</v>
      </c>
      <c r="B51" s="10" t="s">
        <v>32</v>
      </c>
      <c r="C51" s="21">
        <f>+'[9]น้ำจำหน่าย-กศผ'!C24/10^6</f>
        <v>8.6144047017422509E-2</v>
      </c>
      <c r="D51" s="21">
        <f>+'[9]น้ำจำหน่าย-กศผ'!D24/10^6</f>
        <v>9.4337541799697736E-2</v>
      </c>
      <c r="E51" s="21">
        <f>+'[9]น้ำจำหน่าย-กศผ'!E24/10^6</f>
        <v>9.1832706241869649E-2</v>
      </c>
      <c r="F51" s="21">
        <f>+'[9]น้ำจำหน่าย-กศผ'!F24/10^6</f>
        <v>0.10023731790148059</v>
      </c>
      <c r="G51" s="21">
        <f>+'[9]น้ำจำหน่าย-กศผ'!G24/10^6</f>
        <v>9.5115817548819828E-2</v>
      </c>
      <c r="H51" s="21">
        <f>+'[9]น้ำจำหน่าย-กศผ'!H24/10^6</f>
        <v>9.0838087950131222E-2</v>
      </c>
      <c r="I51" s="21">
        <f>+'[9]น้ำจำหน่าย-กศผ'!I24/10^6</f>
        <v>0.10780233933934386</v>
      </c>
      <c r="J51" s="21">
        <f>+'[9]น้ำจำหน่าย-กศผ'!J24/10^6</f>
        <v>0.10269477409409801</v>
      </c>
      <c r="K51" s="21">
        <f>+'[9]น้ำจำหน่าย-กศผ'!K24/10^6</f>
        <v>0.10198059983908445</v>
      </c>
      <c r="L51" s="21">
        <f>+'[9]น้ำจำหน่าย-กศผ'!L24/10^6</f>
        <v>9.5412983714442567E-2</v>
      </c>
      <c r="M51" s="21">
        <f>+'[9]น้ำจำหน่าย-กศผ'!M24/10^6</f>
        <v>9.874417114197416E-2</v>
      </c>
      <c r="N51" s="21">
        <f>+'[9]น้ำจำหน่าย-กศผ'!N24/10^6</f>
        <v>9.3119613411635549E-2</v>
      </c>
      <c r="O51" s="22">
        <f t="shared" si="26"/>
        <v>1.1582599999999998</v>
      </c>
      <c r="Q51" s="10">
        <v>1023</v>
      </c>
      <c r="R51" s="10" t="s">
        <v>32</v>
      </c>
      <c r="S51" s="21">
        <f t="shared" si="27"/>
        <v>8.6144047017422509E-2</v>
      </c>
      <c r="T51" s="21">
        <f t="shared" si="28"/>
        <v>0.18048158881712023</v>
      </c>
      <c r="U51" s="21">
        <f t="shared" si="16"/>
        <v>0.27231429505898985</v>
      </c>
      <c r="V51" s="21">
        <f t="shared" si="17"/>
        <v>0.37255161296047046</v>
      </c>
      <c r="W51" s="21">
        <f t="shared" si="18"/>
        <v>0.46766743050929027</v>
      </c>
      <c r="X51" s="21">
        <f t="shared" si="19"/>
        <v>0.55850551845942153</v>
      </c>
      <c r="Y51" s="21">
        <f t="shared" si="20"/>
        <v>0.66630785779876534</v>
      </c>
      <c r="Z51" s="21">
        <f t="shared" si="21"/>
        <v>0.76900263189286333</v>
      </c>
      <c r="AA51" s="21">
        <f t="shared" si="22"/>
        <v>0.8709832317319478</v>
      </c>
      <c r="AB51" s="21">
        <f t="shared" si="23"/>
        <v>0.96639621544639032</v>
      </c>
      <c r="AC51" s="21">
        <f t="shared" si="24"/>
        <v>1.0651403865883644</v>
      </c>
      <c r="AD51" s="21">
        <f t="shared" si="25"/>
        <v>1.1582599999999998</v>
      </c>
    </row>
    <row r="52" spans="1:30" x14ac:dyDescent="0.2">
      <c r="A52" s="10">
        <v>1024</v>
      </c>
      <c r="B52" s="10" t="s">
        <v>33</v>
      </c>
      <c r="C52" s="21">
        <f>+'[9]น้ำจำหน่าย-กศผ'!C25/10^6</f>
        <v>0.72979465046311021</v>
      </c>
      <c r="D52" s="21">
        <f>+'[9]น้ำจำหน่าย-กศผ'!D25/10^6</f>
        <v>0.75198647640319138</v>
      </c>
      <c r="E52" s="21">
        <f>+'[9]น้ำจำหน่าย-กศผ'!E25/10^6</f>
        <v>0.7554380055174974</v>
      </c>
      <c r="F52" s="21">
        <f>+'[9]น้ำจำหน่าย-กศผ'!F25/10^6</f>
        <v>0.76136789496919366</v>
      </c>
      <c r="G52" s="21">
        <f>+'[9]น้ำจำหน่าย-กศผ'!G25/10^6</f>
        <v>0.75684629522814006</v>
      </c>
      <c r="H52" s="21">
        <f>+'[9]น้ำจำหน่าย-กศผ'!H25/10^6</f>
        <v>0.71853093743557939</v>
      </c>
      <c r="I52" s="21">
        <f>+'[9]น้ำจำหน่าย-กศผ'!I25/10^6</f>
        <v>0.81097696228570293</v>
      </c>
      <c r="J52" s="21">
        <f>+'[9]น้ำจำหน่าย-กศผ'!J25/10^6</f>
        <v>0.76838222359840214</v>
      </c>
      <c r="K52" s="21">
        <f>+'[9]น้ำจำหน่าย-กศผ'!K25/10^6</f>
        <v>0.78988091007712435</v>
      </c>
      <c r="L52" s="21">
        <f>+'[9]น้ำจำหน่าย-กศผ'!L25/10^6</f>
        <v>0.75130168043296397</v>
      </c>
      <c r="M52" s="21">
        <f>+'[9]น้ำจำหน่าย-กศผ'!M25/10^6</f>
        <v>0.77081141744559933</v>
      </c>
      <c r="N52" s="21">
        <f>+'[9]น้ำจำหน่าย-กศผ'!N25/10^6</f>
        <v>0.76137254614349503</v>
      </c>
      <c r="O52" s="22">
        <f t="shared" si="26"/>
        <v>9.12669</v>
      </c>
      <c r="Q52" s="10">
        <v>1024</v>
      </c>
      <c r="R52" s="10" t="s">
        <v>33</v>
      </c>
      <c r="S52" s="21">
        <f t="shared" si="27"/>
        <v>0.72979465046311021</v>
      </c>
      <c r="T52" s="21">
        <f t="shared" si="28"/>
        <v>1.4817811268663017</v>
      </c>
      <c r="U52" s="21">
        <f t="shared" si="16"/>
        <v>2.2372191323837991</v>
      </c>
      <c r="V52" s="21">
        <f t="shared" si="17"/>
        <v>2.9985870273529929</v>
      </c>
      <c r="W52" s="21">
        <f t="shared" si="18"/>
        <v>3.7554333225811329</v>
      </c>
      <c r="X52" s="21">
        <f t="shared" si="19"/>
        <v>4.4739642600167127</v>
      </c>
      <c r="Y52" s="21">
        <f t="shared" si="20"/>
        <v>5.2849412223024155</v>
      </c>
      <c r="Z52" s="21">
        <f t="shared" si="21"/>
        <v>6.0533234459008174</v>
      </c>
      <c r="AA52" s="21">
        <f t="shared" si="22"/>
        <v>6.8432043559779414</v>
      </c>
      <c r="AB52" s="21">
        <f t="shared" si="23"/>
        <v>7.5945060364109054</v>
      </c>
      <c r="AC52" s="21">
        <f t="shared" si="24"/>
        <v>8.3653174538565054</v>
      </c>
      <c r="AD52" s="21">
        <f t="shared" si="25"/>
        <v>9.12669</v>
      </c>
    </row>
    <row r="53" spans="1:30" x14ac:dyDescent="0.2">
      <c r="A53" s="10">
        <v>1025</v>
      </c>
      <c r="B53" s="10" t="s">
        <v>34</v>
      </c>
      <c r="C53" s="21">
        <f>+'[9]น้ำจำหน่าย-กศผ'!C26/10^6</f>
        <v>0.13153399027689444</v>
      </c>
      <c r="D53" s="21">
        <f>+'[9]น้ำจำหน่าย-กศผ'!D26/10^6</f>
        <v>0.13233678217314096</v>
      </c>
      <c r="E53" s="21">
        <f>+'[9]น้ำจำหน่าย-กศผ'!E26/10^6</f>
        <v>0.13216537019715918</v>
      </c>
      <c r="F53" s="21">
        <f>+'[9]น้ำจำหน่าย-กศผ'!F26/10^6</f>
        <v>0.14028835169652243</v>
      </c>
      <c r="G53" s="21">
        <f>+'[9]น้ำจำหน่าย-กศผ'!G26/10^6</f>
        <v>0.13743310723197016</v>
      </c>
      <c r="H53" s="21">
        <f>+'[9]น้ำจำหน่าย-กศผ'!H26/10^6</f>
        <v>0.13580357067427445</v>
      </c>
      <c r="I53" s="21">
        <f>+'[9]น้ำจำหน่าย-กศผ'!I26/10^6</f>
        <v>0.16552820376690386</v>
      </c>
      <c r="J53" s="21">
        <f>+'[9]น้ำจำหน่าย-กศผ'!J26/10^6</f>
        <v>0.16491441415858485</v>
      </c>
      <c r="K53" s="21">
        <f>+'[9]น้ำจำหน่าย-กศผ'!K26/10^6</f>
        <v>0.16182712728113152</v>
      </c>
      <c r="L53" s="21">
        <f>+'[9]น้ำจำหน่าย-กศผ'!L26/10^6</f>
        <v>0.15318354740056597</v>
      </c>
      <c r="M53" s="21">
        <f>+'[9]น้ำจำหน่าย-กศผ'!M26/10^6</f>
        <v>0.15282537870839444</v>
      </c>
      <c r="N53" s="21">
        <f>+'[9]น้ำจำหน่าย-กศผ'!N26/10^6</f>
        <v>0.14755015643445762</v>
      </c>
      <c r="O53" s="22">
        <f t="shared" si="26"/>
        <v>1.75539</v>
      </c>
      <c r="Q53" s="10">
        <v>1025</v>
      </c>
      <c r="R53" s="10" t="s">
        <v>34</v>
      </c>
      <c r="S53" s="21">
        <f t="shared" si="27"/>
        <v>0.13153399027689444</v>
      </c>
      <c r="T53" s="21">
        <f t="shared" si="28"/>
        <v>0.26387077245003543</v>
      </c>
      <c r="U53" s="21">
        <f t="shared" si="16"/>
        <v>0.39603614264719461</v>
      </c>
      <c r="V53" s="21">
        <f t="shared" si="17"/>
        <v>0.5363244943437171</v>
      </c>
      <c r="W53" s="21">
        <f t="shared" si="18"/>
        <v>0.6737576015756872</v>
      </c>
      <c r="X53" s="21">
        <f t="shared" si="19"/>
        <v>0.8095611722499616</v>
      </c>
      <c r="Y53" s="21">
        <f t="shared" si="20"/>
        <v>0.97508937601686552</v>
      </c>
      <c r="Z53" s="21">
        <f t="shared" si="21"/>
        <v>1.1400037901754503</v>
      </c>
      <c r="AA53" s="21">
        <f t="shared" si="22"/>
        <v>1.3018309174565819</v>
      </c>
      <c r="AB53" s="21">
        <f t="shared" si="23"/>
        <v>1.4550144648571479</v>
      </c>
      <c r="AC53" s="21">
        <f t="shared" si="24"/>
        <v>1.6078398435655423</v>
      </c>
      <c r="AD53" s="21">
        <f t="shared" si="25"/>
        <v>1.75539</v>
      </c>
    </row>
    <row r="54" spans="1:30" x14ac:dyDescent="0.2">
      <c r="A54" s="10">
        <v>1026</v>
      </c>
      <c r="B54" s="10" t="s">
        <v>35</v>
      </c>
      <c r="C54" s="21">
        <f>+'[9]น้ำจำหน่าย-กศผ'!C27/10^6</f>
        <v>4.7339870963971874E-2</v>
      </c>
      <c r="D54" s="21">
        <f>+'[9]น้ำจำหน่าย-กศผ'!D27/10^6</f>
        <v>4.9360977653441544E-2</v>
      </c>
      <c r="E54" s="21">
        <f>+'[9]น้ำจำหน่าย-กศผ'!E27/10^6</f>
        <v>4.8192166173354534E-2</v>
      </c>
      <c r="F54" s="21">
        <f>+'[9]น้ำจำหน่าย-กศผ'!F27/10^6</f>
        <v>5.048275375475348E-2</v>
      </c>
      <c r="G54" s="21">
        <f>+'[9]น้ำจำหน่าย-กศผ'!G27/10^6</f>
        <v>4.8661681811874323E-2</v>
      </c>
      <c r="H54" s="21">
        <f>+'[9]น้ำจำหน่าย-กศผ'!H27/10^6</f>
        <v>4.5431224804204987E-2</v>
      </c>
      <c r="I54" s="21">
        <f>+'[9]น้ำจำหน่าย-กศผ'!I27/10^6</f>
        <v>5.4451408045082209E-2</v>
      </c>
      <c r="J54" s="21">
        <f>+'[9]น้ำจำหน่าย-กศผ'!J27/10^6</f>
        <v>5.2379022183263783E-2</v>
      </c>
      <c r="K54" s="21">
        <f>+'[9]น้ำจำหน่าย-กศผ'!K27/10^6</f>
        <v>5.3575064672115306E-2</v>
      </c>
      <c r="L54" s="21">
        <f>+'[9]น้ำจำหน่าย-กศผ'!L27/10^6</f>
        <v>5.0099397735263534E-2</v>
      </c>
      <c r="M54" s="21">
        <f>+'[9]น้ำจำหน่าย-กศผ'!M27/10^6</f>
        <v>4.989569564372643E-2</v>
      </c>
      <c r="N54" s="21">
        <f>+'[9]น้ำจำหน่าย-กศผ'!N27/10^6</f>
        <v>4.8300736558948093E-2</v>
      </c>
      <c r="O54" s="22">
        <f t="shared" si="26"/>
        <v>0.59817000000000009</v>
      </c>
      <c r="Q54" s="10">
        <v>1026</v>
      </c>
      <c r="R54" s="10" t="s">
        <v>35</v>
      </c>
      <c r="S54" s="21">
        <f t="shared" si="27"/>
        <v>4.7339870963971874E-2</v>
      </c>
      <c r="T54" s="21">
        <f t="shared" si="28"/>
        <v>9.6700848617413418E-2</v>
      </c>
      <c r="U54" s="21">
        <f t="shared" si="16"/>
        <v>0.14489301479076794</v>
      </c>
      <c r="V54" s="21">
        <f t="shared" si="17"/>
        <v>0.19537576854552141</v>
      </c>
      <c r="W54" s="21">
        <f t="shared" si="18"/>
        <v>0.24403745035739574</v>
      </c>
      <c r="X54" s="21">
        <f t="shared" si="19"/>
        <v>0.28946867516160074</v>
      </c>
      <c r="Y54" s="21">
        <f t="shared" si="20"/>
        <v>0.34392008320668294</v>
      </c>
      <c r="Z54" s="21">
        <f t="shared" si="21"/>
        <v>0.39629910538994673</v>
      </c>
      <c r="AA54" s="21">
        <f t="shared" si="22"/>
        <v>0.44987417006206204</v>
      </c>
      <c r="AB54" s="21">
        <f t="shared" si="23"/>
        <v>0.4999735677973256</v>
      </c>
      <c r="AC54" s="21">
        <f t="shared" si="24"/>
        <v>0.54986926344105203</v>
      </c>
      <c r="AD54" s="21">
        <f t="shared" si="25"/>
        <v>0.59817000000000009</v>
      </c>
    </row>
    <row r="55" spans="1:30" x14ac:dyDescent="0.2">
      <c r="A55" s="10">
        <v>1027</v>
      </c>
      <c r="B55" s="10" t="s">
        <v>36</v>
      </c>
      <c r="C55" s="21">
        <f>+'[9]น้ำจำหน่าย-กศผ'!C28/10^6</f>
        <v>6.81752572988477E-2</v>
      </c>
      <c r="D55" s="21">
        <f>+'[9]น้ำจำหน่าย-กศผ'!D28/10^6</f>
        <v>7.2787073493851176E-2</v>
      </c>
      <c r="E55" s="21">
        <f>+'[9]น้ำจำหน่าย-กศผ'!E28/10^6</f>
        <v>7.0264639090721934E-2</v>
      </c>
      <c r="F55" s="21">
        <f>+'[9]น้ำจำหน่าย-กศผ'!F28/10^6</f>
        <v>7.5189156682279559E-2</v>
      </c>
      <c r="G55" s="21">
        <f>+'[9]น้ำจำหน่าย-กศผ'!G28/10^6</f>
        <v>7.2979070739590979E-2</v>
      </c>
      <c r="H55" s="21">
        <f>+'[9]น้ำจำหน่าย-กศผ'!H28/10^6</f>
        <v>7.032852052726403E-2</v>
      </c>
      <c r="I55" s="21">
        <f>+'[9]น้ำจำหน่าย-กศผ'!I28/10^6</f>
        <v>8.6213822059437575E-2</v>
      </c>
      <c r="J55" s="21">
        <f>+'[9]น้ำจำหน่าย-กศผ'!J28/10^6</f>
        <v>8.2368583102939319E-2</v>
      </c>
      <c r="K55" s="21">
        <f>+'[9]น้ำจำหน่าย-กศผ'!K28/10^6</f>
        <v>8.2344936383335329E-2</v>
      </c>
      <c r="L55" s="21">
        <f>+'[9]น้ำจำหน่าย-กศผ'!L28/10^6</f>
        <v>8.0064969090175256E-2</v>
      </c>
      <c r="M55" s="21">
        <f>+'[9]น้ำจำหน่าย-กศผ'!M28/10^6</f>
        <v>7.5579856959915523E-2</v>
      </c>
      <c r="N55" s="21">
        <f>+'[9]น้ำจำหน่าย-กศผ'!N28/10^6</f>
        <v>7.4024114571641597E-2</v>
      </c>
      <c r="O55" s="22">
        <f t="shared" si="26"/>
        <v>0.91031999999999991</v>
      </c>
      <c r="Q55" s="10">
        <v>1027</v>
      </c>
      <c r="R55" s="10" t="s">
        <v>36</v>
      </c>
      <c r="S55" s="21">
        <f t="shared" si="27"/>
        <v>6.81752572988477E-2</v>
      </c>
      <c r="T55" s="21">
        <f t="shared" si="28"/>
        <v>0.14096233079269888</v>
      </c>
      <c r="U55" s="21">
        <f t="shared" si="16"/>
        <v>0.21122696988342082</v>
      </c>
      <c r="V55" s="21">
        <f t="shared" si="17"/>
        <v>0.28641612656570037</v>
      </c>
      <c r="W55" s="21">
        <f t="shared" si="18"/>
        <v>0.35939519730529135</v>
      </c>
      <c r="X55" s="21">
        <f t="shared" si="19"/>
        <v>0.42972371783255536</v>
      </c>
      <c r="Y55" s="21">
        <f t="shared" si="20"/>
        <v>0.51593753989199298</v>
      </c>
      <c r="Z55" s="21">
        <f t="shared" si="21"/>
        <v>0.59830612299493224</v>
      </c>
      <c r="AA55" s="21">
        <f t="shared" si="22"/>
        <v>0.68065105937826753</v>
      </c>
      <c r="AB55" s="21">
        <f t="shared" si="23"/>
        <v>0.76071602846844277</v>
      </c>
      <c r="AC55" s="21">
        <f t="shared" si="24"/>
        <v>0.83629588542835831</v>
      </c>
      <c r="AD55" s="21">
        <f t="shared" si="25"/>
        <v>0.91031999999999991</v>
      </c>
    </row>
    <row r="56" spans="1:30" x14ac:dyDescent="0.2">
      <c r="A56" s="10">
        <v>1028</v>
      </c>
      <c r="B56" s="10" t="s">
        <v>37</v>
      </c>
      <c r="C56" s="21">
        <f>+'[9]น้ำจำหน่าย-กศผ'!C29/10^6</f>
        <v>0.35188801721155</v>
      </c>
      <c r="D56" s="21">
        <f>+'[9]น้ำจำหน่าย-กศผ'!D29/10^6</f>
        <v>0.35610045428227133</v>
      </c>
      <c r="E56" s="21">
        <f>+'[9]น้ำจำหน่าย-กศผ'!E29/10^6</f>
        <v>0.35115060284857275</v>
      </c>
      <c r="F56" s="21">
        <f>+'[9]น้ำจำหน่าย-กศผ'!F29/10^6</f>
        <v>0.36456746638731274</v>
      </c>
      <c r="G56" s="21">
        <f>+'[9]น้ำจำหน่าย-กศผ'!G29/10^6</f>
        <v>0.36287175317475223</v>
      </c>
      <c r="H56" s="21">
        <f>+'[9]น้ำจำหน่าย-กศผ'!H29/10^6</f>
        <v>0.34166990086115306</v>
      </c>
      <c r="I56" s="21">
        <f>+'[9]น้ำจำหน่าย-กศผ'!I29/10^6</f>
        <v>0.39645672962977485</v>
      </c>
      <c r="J56" s="21">
        <f>+'[9]น้ำจำหน่าย-กศผ'!J29/10^6</f>
        <v>0.38847396428383141</v>
      </c>
      <c r="K56" s="21">
        <f>+'[9]น้ำจำหน่าย-กศผ'!K29/10^6</f>
        <v>0.39901593127382157</v>
      </c>
      <c r="L56" s="21">
        <f>+'[9]น้ำจำหน่าย-กศผ'!L29/10^6</f>
        <v>0.37149848175472422</v>
      </c>
      <c r="M56" s="21">
        <f>+'[9]น้ำจำหน่าย-กศผ'!M29/10^6</f>
        <v>0.37590393788451049</v>
      </c>
      <c r="N56" s="21">
        <f>+'[9]น้ำจำหน่าย-กศผ'!N29/10^6</f>
        <v>0.36863276040772575</v>
      </c>
      <c r="O56" s="22">
        <f t="shared" si="26"/>
        <v>4.428230000000001</v>
      </c>
      <c r="Q56" s="10">
        <v>1028</v>
      </c>
      <c r="R56" s="10" t="s">
        <v>37</v>
      </c>
      <c r="S56" s="21">
        <f t="shared" si="27"/>
        <v>0.35188801721155</v>
      </c>
      <c r="T56" s="21">
        <f t="shared" si="28"/>
        <v>0.70798847149382138</v>
      </c>
      <c r="U56" s="21">
        <f t="shared" si="16"/>
        <v>1.0591390743423941</v>
      </c>
      <c r="V56" s="21">
        <f t="shared" si="17"/>
        <v>1.4237065407297069</v>
      </c>
      <c r="W56" s="21">
        <f t="shared" si="18"/>
        <v>1.7865782939044592</v>
      </c>
      <c r="X56" s="21">
        <f t="shared" si="19"/>
        <v>2.1282481947656122</v>
      </c>
      <c r="Y56" s="21">
        <f t="shared" si="20"/>
        <v>2.5247049243953872</v>
      </c>
      <c r="Z56" s="21">
        <f t="shared" si="21"/>
        <v>2.9131788886792185</v>
      </c>
      <c r="AA56" s="21">
        <f t="shared" si="22"/>
        <v>3.31219481995304</v>
      </c>
      <c r="AB56" s="21">
        <f t="shared" si="23"/>
        <v>3.6836933017077644</v>
      </c>
      <c r="AC56" s="21">
        <f t="shared" si="24"/>
        <v>4.059597239592275</v>
      </c>
      <c r="AD56" s="21">
        <f t="shared" si="25"/>
        <v>4.428230000000001</v>
      </c>
    </row>
    <row r="57" spans="1:30" x14ac:dyDescent="0.2">
      <c r="A57" s="10">
        <v>1029</v>
      </c>
      <c r="B57" s="10" t="s">
        <v>38</v>
      </c>
      <c r="C57" s="21">
        <f>+'[9]น้ำจำหน่าย-กศผ'!C30/10^6</f>
        <v>5.3659902853454157E-2</v>
      </c>
      <c r="D57" s="21">
        <f>+'[9]น้ำจำหน่าย-กศผ'!D30/10^6</f>
        <v>5.5594026674925294E-2</v>
      </c>
      <c r="E57" s="21">
        <f>+'[9]น้ำจำหน่าย-กศผ'!E30/10^6</f>
        <v>5.6375675734215945E-2</v>
      </c>
      <c r="F57" s="21">
        <f>+'[9]น้ำจำหน่าย-กศผ'!F30/10^6</f>
        <v>6.0089695136925234E-2</v>
      </c>
      <c r="G57" s="21">
        <f>+'[9]น้ำจำหน่าย-กศผ'!G30/10^6</f>
        <v>5.7738307658911706E-2</v>
      </c>
      <c r="H57" s="21">
        <f>+'[9]น้ำจำหน่าย-กศผ'!H30/10^6</f>
        <v>5.5327940590127744E-2</v>
      </c>
      <c r="I57" s="21">
        <f>+'[9]น้ำจำหน่าย-กศผ'!I30/10^6</f>
        <v>6.593409803384169E-2</v>
      </c>
      <c r="J57" s="21">
        <f>+'[9]น้ำจำหน่าย-กศผ'!J30/10^6</f>
        <v>6.5304982398957295E-2</v>
      </c>
      <c r="K57" s="21">
        <f>+'[9]น้ำจำหน่าย-กศผ'!K30/10^6</f>
        <v>6.3232222642859146E-2</v>
      </c>
      <c r="L57" s="21">
        <f>+'[9]น้ำจำหน่าย-กศผ'!L30/10^6</f>
        <v>5.9849709215859408E-2</v>
      </c>
      <c r="M57" s="21">
        <f>+'[9]น้ำจำหน่าย-กศผ'!M30/10^6</f>
        <v>6.1737734046843337E-2</v>
      </c>
      <c r="N57" s="21">
        <f>+'[9]น้ำจำหน่าย-กศผ'!N30/10^6</f>
        <v>5.876570501307906E-2</v>
      </c>
      <c r="O57" s="22">
        <f t="shared" si="26"/>
        <v>0.71361000000000008</v>
      </c>
      <c r="Q57" s="10">
        <v>1029</v>
      </c>
      <c r="R57" s="10" t="s">
        <v>38</v>
      </c>
      <c r="S57" s="21">
        <f t="shared" si="27"/>
        <v>5.3659902853454157E-2</v>
      </c>
      <c r="T57" s="21">
        <f t="shared" si="28"/>
        <v>0.10925392952837945</v>
      </c>
      <c r="U57" s="21">
        <f t="shared" si="16"/>
        <v>0.1656296052625954</v>
      </c>
      <c r="V57" s="21">
        <f t="shared" si="17"/>
        <v>0.22571930039952065</v>
      </c>
      <c r="W57" s="21">
        <f t="shared" si="18"/>
        <v>0.28345760805843234</v>
      </c>
      <c r="X57" s="21">
        <f t="shared" si="19"/>
        <v>0.33878554864856009</v>
      </c>
      <c r="Y57" s="21">
        <f t="shared" si="20"/>
        <v>0.40471964668240179</v>
      </c>
      <c r="Z57" s="21">
        <f t="shared" si="21"/>
        <v>0.47002462908135911</v>
      </c>
      <c r="AA57" s="21">
        <f t="shared" si="22"/>
        <v>0.53325685172421822</v>
      </c>
      <c r="AB57" s="21">
        <f t="shared" si="23"/>
        <v>0.59310656094007763</v>
      </c>
      <c r="AC57" s="21">
        <f t="shared" si="24"/>
        <v>0.65484429498692098</v>
      </c>
      <c r="AD57" s="21">
        <f t="shared" si="25"/>
        <v>0.71361000000000008</v>
      </c>
    </row>
    <row r="58" spans="1:30" x14ac:dyDescent="0.2">
      <c r="A58" s="15">
        <v>1030</v>
      </c>
      <c r="B58" s="15" t="s">
        <v>18</v>
      </c>
      <c r="C58" s="23">
        <f>+'[9]น้ำจำหน่าย-กศผ'!C31/10^6</f>
        <v>8.0703116315874041E-2</v>
      </c>
      <c r="D58" s="23">
        <f>+'[9]น้ำจำหน่าย-กศผ'!D31/10^6</f>
        <v>8.4620628445480184E-2</v>
      </c>
      <c r="E58" s="23">
        <f>+'[9]น้ำจำหน่าย-กศผ'!E31/10^6</f>
        <v>8.2398953271330275E-2</v>
      </c>
      <c r="F58" s="23">
        <f>+'[9]น้ำจำหน่าย-กศผ'!F31/10^6</f>
        <v>8.6183526817520784E-2</v>
      </c>
      <c r="G58" s="23">
        <f>+'[9]น้ำจำหน่าย-กศผ'!G31/10^6</f>
        <v>8.3582872278607528E-2</v>
      </c>
      <c r="H58" s="23">
        <f>+'[9]น้ำจำหน่าย-กศผ'!H31/10^6</f>
        <v>8.2579568781258814E-2</v>
      </c>
      <c r="I58" s="23">
        <f>+'[9]น้ำจำหน่าย-กศผ'!I31/10^6</f>
        <v>9.5603025868071526E-2</v>
      </c>
      <c r="J58" s="23">
        <f>+'[9]น้ำจำหน่าย-กศผ'!J31/10^6</f>
        <v>9.3947905703870863E-2</v>
      </c>
      <c r="K58" s="23">
        <f>+'[9]น้ำจำหน่าย-กศผ'!K31/10^6</f>
        <v>9.0133403576073662E-2</v>
      </c>
      <c r="L58" s="23">
        <f>+'[9]น้ำจำหน่าย-กศผ'!L31/10^6</f>
        <v>8.4141075126247952E-2</v>
      </c>
      <c r="M58" s="23">
        <f>+'[9]น้ำจำหน่าย-กศผ'!M31/10^6</f>
        <v>8.6410775233673645E-2</v>
      </c>
      <c r="N58" s="23">
        <f>+'[9]น้ำจำหน่าย-กศผ'!N31/10^6</f>
        <v>8.2775148581990671E-2</v>
      </c>
      <c r="O58" s="24">
        <f t="shared" si="26"/>
        <v>1.03308</v>
      </c>
      <c r="Q58" s="15">
        <v>1030</v>
      </c>
      <c r="R58" s="15" t="s">
        <v>18</v>
      </c>
      <c r="S58" s="23">
        <f t="shared" si="27"/>
        <v>8.0703116315874041E-2</v>
      </c>
      <c r="T58" s="23">
        <f t="shared" si="28"/>
        <v>0.16532374476135422</v>
      </c>
      <c r="U58" s="23">
        <f t="shared" si="16"/>
        <v>0.24772269803268449</v>
      </c>
      <c r="V58" s="23">
        <f t="shared" si="17"/>
        <v>0.33390622485020527</v>
      </c>
      <c r="W58" s="23">
        <f t="shared" si="18"/>
        <v>0.41748909712881277</v>
      </c>
      <c r="X58" s="23">
        <f t="shared" si="19"/>
        <v>0.5000686659100716</v>
      </c>
      <c r="Y58" s="23">
        <f t="shared" si="20"/>
        <v>0.59567169177814316</v>
      </c>
      <c r="Z58" s="23">
        <f t="shared" si="21"/>
        <v>0.68961959748201407</v>
      </c>
      <c r="AA58" s="23">
        <f t="shared" si="22"/>
        <v>0.77975300105808776</v>
      </c>
      <c r="AB58" s="23">
        <f t="shared" si="23"/>
        <v>0.86389407618433567</v>
      </c>
      <c r="AC58" s="23">
        <f t="shared" si="24"/>
        <v>0.95030485141800936</v>
      </c>
      <c r="AD58" s="23">
        <f t="shared" si="25"/>
        <v>1.03308</v>
      </c>
    </row>
    <row r="59" spans="1:30" x14ac:dyDescent="0.2">
      <c r="A59" s="4">
        <v>10300</v>
      </c>
      <c r="B59" s="4" t="s">
        <v>176</v>
      </c>
      <c r="C59" s="18">
        <f>SUM(C32:C58)</f>
        <v>8.2238212016195025</v>
      </c>
      <c r="D59" s="18">
        <f t="shared" ref="D59:N59" si="29">SUM(D32:D58)</f>
        <v>8.5339914497323619</v>
      </c>
      <c r="E59" s="18">
        <f t="shared" si="29"/>
        <v>8.4848576504151403</v>
      </c>
      <c r="F59" s="18">
        <f t="shared" si="29"/>
        <v>8.822473995947675</v>
      </c>
      <c r="G59" s="18">
        <f t="shared" si="29"/>
        <v>8.6937341061073568</v>
      </c>
      <c r="H59" s="18">
        <f t="shared" si="29"/>
        <v>8.4123664505820788</v>
      </c>
      <c r="I59" s="18">
        <f t="shared" si="29"/>
        <v>9.648328227319114</v>
      </c>
      <c r="J59" s="18">
        <f t="shared" si="29"/>
        <v>9.2602701370388107</v>
      </c>
      <c r="K59" s="18">
        <f t="shared" si="29"/>
        <v>9.1966437920813746</v>
      </c>
      <c r="L59" s="18">
        <f t="shared" si="29"/>
        <v>8.5668537905265101</v>
      </c>
      <c r="M59" s="18">
        <f t="shared" si="29"/>
        <v>8.7733538049729418</v>
      </c>
      <c r="N59" s="18">
        <f t="shared" si="29"/>
        <v>8.4529435736571372</v>
      </c>
      <c r="O59" s="18">
        <f>SUM(C59:N59)</f>
        <v>105.06963818</v>
      </c>
      <c r="Q59" s="4">
        <v>10300</v>
      </c>
      <c r="R59" s="4" t="s">
        <v>176</v>
      </c>
      <c r="S59" s="18">
        <f>SUM(S32:S58)</f>
        <v>8.2238212016195025</v>
      </c>
      <c r="T59" s="18">
        <f>SUM(T32:T58)</f>
        <v>16.757812651351866</v>
      </c>
      <c r="U59" s="18">
        <f>SUM(U32:U58)</f>
        <v>25.24267030176701</v>
      </c>
      <c r="V59" s="18">
        <f t="shared" ref="V59:AC59" si="30">SUM(V32:V58)</f>
        <v>34.065144297714674</v>
      </c>
      <c r="W59" s="18">
        <f t="shared" si="30"/>
        <v>42.758878403822038</v>
      </c>
      <c r="X59" s="18">
        <f t="shared" si="30"/>
        <v>51.171244854404115</v>
      </c>
      <c r="Y59" s="18">
        <f t="shared" si="30"/>
        <v>60.819573081723242</v>
      </c>
      <c r="Z59" s="18">
        <f t="shared" si="30"/>
        <v>70.079843218762022</v>
      </c>
      <c r="AA59" s="18">
        <f t="shared" si="30"/>
        <v>79.276487010843397</v>
      </c>
      <c r="AB59" s="18">
        <f t="shared" si="30"/>
        <v>87.843340801369919</v>
      </c>
      <c r="AC59" s="18">
        <f t="shared" si="30"/>
        <v>96.616694606342861</v>
      </c>
      <c r="AD59" s="18">
        <f>SUM(AD32:AD58)</f>
        <v>105.06963818000001</v>
      </c>
    </row>
    <row r="60" spans="1:30" x14ac:dyDescent="0.2">
      <c r="A60" s="32"/>
      <c r="B60" s="32"/>
      <c r="C60" s="333"/>
      <c r="D60" s="333"/>
      <c r="E60" s="333"/>
      <c r="F60" s="333"/>
      <c r="G60" s="333"/>
      <c r="H60" s="333"/>
      <c r="I60" s="333"/>
      <c r="J60" s="333"/>
      <c r="K60" s="333"/>
      <c r="L60" s="333"/>
      <c r="M60" s="333"/>
      <c r="N60" s="333"/>
      <c r="O60" s="334"/>
    </row>
    <row r="61" spans="1:30" x14ac:dyDescent="0.2">
      <c r="A61" s="3" t="s">
        <v>52</v>
      </c>
      <c r="B61" s="3" t="s">
        <v>40</v>
      </c>
      <c r="C61" s="3" t="s">
        <v>0</v>
      </c>
      <c r="D61" s="3" t="s">
        <v>1</v>
      </c>
      <c r="E61" s="3" t="s">
        <v>2</v>
      </c>
      <c r="F61" s="3" t="s">
        <v>3</v>
      </c>
      <c r="G61" s="3" t="s">
        <v>4</v>
      </c>
      <c r="H61" s="3" t="s">
        <v>5</v>
      </c>
      <c r="I61" s="3" t="s">
        <v>6</v>
      </c>
      <c r="J61" s="3" t="s">
        <v>7</v>
      </c>
      <c r="K61" s="3" t="s">
        <v>8</v>
      </c>
      <c r="L61" s="3" t="s">
        <v>9</v>
      </c>
      <c r="M61" s="3" t="s">
        <v>10</v>
      </c>
      <c r="N61" s="3" t="s">
        <v>11</v>
      </c>
      <c r="O61" s="3" t="s">
        <v>176</v>
      </c>
      <c r="Q61" s="3" t="s">
        <v>73</v>
      </c>
      <c r="R61" s="3" t="s">
        <v>146</v>
      </c>
      <c r="S61" s="3" t="s">
        <v>74</v>
      </c>
      <c r="T61" s="3" t="s">
        <v>75</v>
      </c>
      <c r="U61" s="3" t="s">
        <v>76</v>
      </c>
      <c r="V61" s="3" t="s">
        <v>77</v>
      </c>
      <c r="W61" s="3" t="s">
        <v>78</v>
      </c>
      <c r="X61" s="3" t="s">
        <v>79</v>
      </c>
      <c r="Y61" s="3" t="s">
        <v>80</v>
      </c>
      <c r="Z61" s="3" t="s">
        <v>81</v>
      </c>
      <c r="AA61" s="3" t="s">
        <v>82</v>
      </c>
      <c r="AB61" s="3" t="s">
        <v>83</v>
      </c>
      <c r="AC61" s="3" t="s">
        <v>84</v>
      </c>
      <c r="AD61" s="3" t="s">
        <v>85</v>
      </c>
    </row>
    <row r="62" spans="1:30" x14ac:dyDescent="0.2">
      <c r="A62" s="7">
        <v>1004</v>
      </c>
      <c r="B62" s="7" t="s">
        <v>94</v>
      </c>
      <c r="C62" s="312">
        <f>+'[9]ปริมาณน้ำสูญเสีย-กศผ'!R5/10^6</f>
        <v>1.0765977995848981</v>
      </c>
      <c r="D62" s="312">
        <f>+'[9]ปริมาณน้ำสูญเสีย-กศผ'!S5/10^6</f>
        <v>0.84898451703966171</v>
      </c>
      <c r="E62" s="312">
        <f>+'[9]ปริมาณน้ำสูญเสีย-กศผ'!T5/10^6</f>
        <v>0.95005727290574327</v>
      </c>
      <c r="F62" s="312">
        <f>+'[9]ปริมาณน้ำสูญเสีย-กศผ'!U5/10^6</f>
        <v>0.87658032481190939</v>
      </c>
      <c r="G62" s="312">
        <f>+'[9]ปริมาณน้ำสูญเสีย-กศผ'!V5/10^6</f>
        <v>0.70852287148213899</v>
      </c>
      <c r="H62" s="312">
        <f>+'[9]ปริมาณน้ำสูญเสีย-กศผ'!W5/10^6</f>
        <v>1.1288987701181532</v>
      </c>
      <c r="I62" s="312">
        <f>+'[9]ปริมาณน้ำสูญเสีย-กศผ'!X5/10^6</f>
        <v>0.57942576769591358</v>
      </c>
      <c r="J62" s="312">
        <f>+'[9]ปริมาณน้ำสูญเสีย-กศผ'!Y5/10^6</f>
        <v>0.90741663168453424</v>
      </c>
      <c r="K62" s="312">
        <f>+'[9]ปริมาณน้ำสูญเสีย-กศผ'!Z5/10^6</f>
        <v>0.73626440413165417</v>
      </c>
      <c r="L62" s="312">
        <f>+'[9]ปริมาณน้ำสูญเสีย-กศผ'!AA5/10^6</f>
        <v>1.0179025446691337</v>
      </c>
      <c r="M62" s="312">
        <f>+'[9]ปริมาณน้ำสูญเสีย-กศผ'!AB5/10^6</f>
        <v>0.87532913745981134</v>
      </c>
      <c r="N62" s="312">
        <f>+'[9]ปริมาณน้ำสูญเสีย-กศผ'!AC5/10^6</f>
        <v>0.89163177841644548</v>
      </c>
      <c r="O62" s="20">
        <f>SUM(C62:N62)</f>
        <v>10.597611819999999</v>
      </c>
      <c r="Q62" s="7">
        <v>1004</v>
      </c>
      <c r="R62" s="7" t="s">
        <v>94</v>
      </c>
      <c r="S62" s="19">
        <f>+C62</f>
        <v>1.0765977995848981</v>
      </c>
      <c r="T62" s="19">
        <f>+S62+D62</f>
        <v>1.9255823166245598</v>
      </c>
      <c r="U62" s="19">
        <f t="shared" ref="U62:U88" si="31">+T62+E62</f>
        <v>2.8756395895303033</v>
      </c>
      <c r="V62" s="19">
        <f t="shared" ref="V62:V88" si="32">+U62+F62</f>
        <v>3.7522199143422128</v>
      </c>
      <c r="W62" s="19">
        <f t="shared" ref="W62:W88" si="33">+V62+G62</f>
        <v>4.460742785824352</v>
      </c>
      <c r="X62" s="19">
        <f t="shared" ref="X62:X88" si="34">+W62+H62</f>
        <v>5.5896415559425048</v>
      </c>
      <c r="Y62" s="19">
        <f t="shared" ref="Y62:Y88" si="35">+X62+I62</f>
        <v>6.1690673236384184</v>
      </c>
      <c r="Z62" s="19">
        <f t="shared" ref="Z62:Z88" si="36">+Y62+J62</f>
        <v>7.0764839553229528</v>
      </c>
      <c r="AA62" s="19">
        <f t="shared" ref="AA62:AA88" si="37">+Z62+K62</f>
        <v>7.8127483594546074</v>
      </c>
      <c r="AB62" s="19">
        <f t="shared" ref="AB62:AB88" si="38">+AA62+L62</f>
        <v>8.8306509041237415</v>
      </c>
      <c r="AC62" s="19">
        <f t="shared" ref="AC62:AC88" si="39">+AB62+M62</f>
        <v>9.7059800415835529</v>
      </c>
      <c r="AD62" s="19">
        <f t="shared" ref="AD62:AD88" si="40">+AC62+N62</f>
        <v>10.597611819999999</v>
      </c>
    </row>
    <row r="63" spans="1:30" x14ac:dyDescent="0.2">
      <c r="A63" s="10">
        <v>1005</v>
      </c>
      <c r="B63" s="10" t="s">
        <v>13</v>
      </c>
      <c r="C63" s="313">
        <f>+'[9]ปริมาณน้ำสูญเสีย-กศผ'!R6/10^6</f>
        <v>1.0520123986181549E-2</v>
      </c>
      <c r="D63" s="313">
        <f>+'[9]ปริมาณน้ำสูญเสีย-กศผ'!S6/10^6</f>
        <v>9.8780632149711098E-3</v>
      </c>
      <c r="E63" s="313">
        <f>+'[9]ปริมาณน้ำสูญเสีย-กศผ'!T6/10^6</f>
        <v>1.0113675622327574E-2</v>
      </c>
      <c r="F63" s="313">
        <f>+'[9]ปริมาณน้ำสูญเสีย-กศผ'!U6/10^6</f>
        <v>1.06012483882206E-2</v>
      </c>
      <c r="G63" s="313">
        <f>+'[9]ปริมาณน้ำสูญเสีย-กศผ'!V6/10^6</f>
        <v>1.0199754592152473E-2</v>
      </c>
      <c r="H63" s="313">
        <f>+'[9]ปริมาณน้ำสูญเสีย-กศผ'!W6/10^6</f>
        <v>1.0841759800506872E-2</v>
      </c>
      <c r="I63" s="313">
        <f>+'[9]ปริมาณน้ำสูญเสีย-กศผ'!X6/10^6</f>
        <v>1.2386148864718081E-2</v>
      </c>
      <c r="J63" s="313">
        <f>+'[9]ปริมาณน้ำสูญเสีย-กศผ'!Y6/10^6</f>
        <v>1.2202045536110163E-2</v>
      </c>
      <c r="K63" s="313">
        <f>+'[9]ปริมาณน้ำสูญเสีย-กศผ'!Z6/10^6</f>
        <v>1.0480753399696834E-2</v>
      </c>
      <c r="L63" s="313">
        <f>+'[9]ปริมาณน้ำสูญเสีย-กศผ'!AA6/10^6</f>
        <v>1.278361509028577E-2</v>
      </c>
      <c r="M63" s="313">
        <f>+'[9]ปริมาณน้ำสูญเสีย-กศผ'!AB6/10^6</f>
        <v>1.3592708292694952E-2</v>
      </c>
      <c r="N63" s="313">
        <f>+'[9]ปริมาณน้ำสูญเสีย-กศผ'!AC6/10^6</f>
        <v>1.0500103212133944E-2</v>
      </c>
      <c r="O63" s="22">
        <f t="shared" ref="O63:O88" si="41">SUM(C63:N63)</f>
        <v>0.13409999999999991</v>
      </c>
      <c r="Q63" s="10">
        <v>1005</v>
      </c>
      <c r="R63" s="10" t="s">
        <v>13</v>
      </c>
      <c r="S63" s="21">
        <f t="shared" ref="S63:S88" si="42">+C63</f>
        <v>1.0520123986181549E-2</v>
      </c>
      <c r="T63" s="21">
        <f t="shared" ref="T63:T88" si="43">+S63+D63</f>
        <v>2.0398187201152659E-2</v>
      </c>
      <c r="U63" s="21">
        <f t="shared" si="31"/>
        <v>3.0511862823480233E-2</v>
      </c>
      <c r="V63" s="21">
        <f t="shared" si="32"/>
        <v>4.1113111211700831E-2</v>
      </c>
      <c r="W63" s="21">
        <f t="shared" si="33"/>
        <v>5.1312865803853303E-2</v>
      </c>
      <c r="X63" s="21">
        <f t="shared" si="34"/>
        <v>6.2154625604360178E-2</v>
      </c>
      <c r="Y63" s="21">
        <f t="shared" si="35"/>
        <v>7.4540774469078253E-2</v>
      </c>
      <c r="Z63" s="21">
        <f t="shared" si="36"/>
        <v>8.6742820005188417E-2</v>
      </c>
      <c r="AA63" s="21">
        <f t="shared" si="37"/>
        <v>9.7223573404885244E-2</v>
      </c>
      <c r="AB63" s="21">
        <f t="shared" si="38"/>
        <v>0.11000718849517102</v>
      </c>
      <c r="AC63" s="21">
        <f t="shared" si="39"/>
        <v>0.12359989678786597</v>
      </c>
      <c r="AD63" s="21">
        <f t="shared" si="40"/>
        <v>0.13409999999999991</v>
      </c>
    </row>
    <row r="64" spans="1:30" x14ac:dyDescent="0.2">
      <c r="A64" s="10">
        <v>1006</v>
      </c>
      <c r="B64" s="10" t="s">
        <v>14</v>
      </c>
      <c r="C64" s="313">
        <f>+'[9]ปริมาณน้ำสูญเสีย-กศผ'!R7/10^6</f>
        <v>0.143882930875846</v>
      </c>
      <c r="D64" s="313">
        <f>+'[9]ปริมาณน้ำสูญเสีย-กศผ'!S7/10^6</f>
        <v>0.10139550029770319</v>
      </c>
      <c r="E64" s="313">
        <f>+'[9]ปริมาณน้ำสูญเสีย-กศผ'!T7/10^6</f>
        <v>0.12969224033799487</v>
      </c>
      <c r="F64" s="313">
        <f>+'[9]ปริมาณน้ำสูญเสีย-กศผ'!U7/10^6</f>
        <v>0.10733154531278165</v>
      </c>
      <c r="G64" s="313">
        <f>+'[9]ปริมาณน้ำสูญเสีย-กศผ'!V7/10^6</f>
        <v>7.9726070216617373E-2</v>
      </c>
      <c r="H64" s="313">
        <f>+'[9]ปริมาณน้ำสูญเสีย-กศผ'!W7/10^6</f>
        <v>0.11676546301960299</v>
      </c>
      <c r="I64" s="313">
        <f>+'[9]ปริมาณน้ำสูญเสีย-กศผ'!X7/10^6</f>
        <v>5.4690531313635639E-2</v>
      </c>
      <c r="J64" s="313">
        <f>+'[9]ปริมาณน้ำสูญเสีย-กศผ'!Y7/10^6</f>
        <v>6.7215109452432253E-2</v>
      </c>
      <c r="K64" s="313">
        <f>+'[9]ปริมาณน้ำสูญเสีย-กศผ'!Z7/10^6</f>
        <v>5.1875554016579173E-2</v>
      </c>
      <c r="L64" s="313">
        <f>+'[9]ปริมาณน้ำสูญเสีย-กศผ'!AA7/10^6</f>
        <v>7.2523712405685795E-2</v>
      </c>
      <c r="M64" s="313">
        <f>+'[9]ปริมาณน้ำสูญเสีย-กศผ'!AB7/10^6</f>
        <v>7.9241236222363606E-2</v>
      </c>
      <c r="N64" s="313">
        <f>+'[9]ปริมาณน้ำสูญเสีย-กศผ'!AC7/10^6</f>
        <v>6.6510106528757662E-2</v>
      </c>
      <c r="O64" s="22">
        <f t="shared" si="41"/>
        <v>1.0708500000000003</v>
      </c>
      <c r="Q64" s="10">
        <v>1006</v>
      </c>
      <c r="R64" s="10" t="s">
        <v>14</v>
      </c>
      <c r="S64" s="21">
        <f t="shared" si="42"/>
        <v>0.143882930875846</v>
      </c>
      <c r="T64" s="21">
        <f t="shared" si="43"/>
        <v>0.24527843117354919</v>
      </c>
      <c r="U64" s="21">
        <f t="shared" si="31"/>
        <v>0.37497067151154406</v>
      </c>
      <c r="V64" s="21">
        <f t="shared" si="32"/>
        <v>0.48230221682432572</v>
      </c>
      <c r="W64" s="21">
        <f t="shared" si="33"/>
        <v>0.5620282870409431</v>
      </c>
      <c r="X64" s="21">
        <f t="shared" si="34"/>
        <v>0.6787937500605461</v>
      </c>
      <c r="Y64" s="21">
        <f t="shared" si="35"/>
        <v>0.73348428137418176</v>
      </c>
      <c r="Z64" s="21">
        <f t="shared" si="36"/>
        <v>0.80069939082661401</v>
      </c>
      <c r="AA64" s="21">
        <f t="shared" si="37"/>
        <v>0.85257494484319318</v>
      </c>
      <c r="AB64" s="21">
        <f t="shared" si="38"/>
        <v>0.92509865724887896</v>
      </c>
      <c r="AC64" s="21">
        <f t="shared" si="39"/>
        <v>1.0043398934712426</v>
      </c>
      <c r="AD64" s="21">
        <f t="shared" si="40"/>
        <v>1.0708500000000003</v>
      </c>
    </row>
    <row r="65" spans="1:30" x14ac:dyDescent="0.2">
      <c r="A65" s="10">
        <v>1007</v>
      </c>
      <c r="B65" s="10" t="s">
        <v>15</v>
      </c>
      <c r="C65" s="313">
        <f>+'[9]ปริมาณน้ำสูญเสีย-กศผ'!R8/10^6</f>
        <v>0.15046304178442368</v>
      </c>
      <c r="D65" s="313">
        <f>+'[9]ปริมาณน้ำสูญเสีย-กศผ'!S8/10^6</f>
        <v>0.15224970910628152</v>
      </c>
      <c r="E65" s="313">
        <f>+'[9]ปริมาณน้ำสูญเสีย-กศผ'!T8/10^6</f>
        <v>0.16941821821722314</v>
      </c>
      <c r="F65" s="313">
        <f>+'[9]ปริมาณน้ำสูญเสีย-กศผ'!U8/10^6</f>
        <v>0.122937920828706</v>
      </c>
      <c r="G65" s="313">
        <f>+'[9]ปริมาณน้ำสูญเสีย-กศผ'!V8/10^6</f>
        <v>9.2428604815432039E-2</v>
      </c>
      <c r="H65" s="313">
        <f>+'[9]ปริมาณน้ำสูญเสีย-กศผ'!W8/10^6</f>
        <v>0.16831601850548131</v>
      </c>
      <c r="I65" s="313">
        <f>+'[9]ปริมาณน้ำสูญเสีย-กศผ'!X8/10^6</f>
        <v>9.7231841486039569E-2</v>
      </c>
      <c r="J65" s="313">
        <f>+'[9]ปริมาณน้ำสูญเสีย-กศผ'!Y8/10^6</f>
        <v>0.11564647487044533</v>
      </c>
      <c r="K65" s="313">
        <f>+'[9]ปริมาณน้ำสูญเสีย-กศผ'!Z8/10^6</f>
        <v>7.9718615549817559E-2</v>
      </c>
      <c r="L65" s="313">
        <f>+'[9]ปริมาณน้ำสูญเสีย-กศผ'!AA8/10^6</f>
        <v>0.12514109363727249</v>
      </c>
      <c r="M65" s="313">
        <f>+'[9]ปริมาณน้ำสูญเสีย-กศผ'!AB8/10^6</f>
        <v>0.11962166264433081</v>
      </c>
      <c r="N65" s="313">
        <f>+'[9]ปริมาณน้ำสูญเสีย-กศผ'!AC8/10^6</f>
        <v>9.2276798554546777E-2</v>
      </c>
      <c r="O65" s="22">
        <f t="shared" si="41"/>
        <v>1.4854499999999999</v>
      </c>
      <c r="Q65" s="10">
        <v>1007</v>
      </c>
      <c r="R65" s="10" t="s">
        <v>15</v>
      </c>
      <c r="S65" s="21">
        <f t="shared" si="42"/>
        <v>0.15046304178442368</v>
      </c>
      <c r="T65" s="21">
        <f t="shared" si="43"/>
        <v>0.30271275089070521</v>
      </c>
      <c r="U65" s="21">
        <f t="shared" si="31"/>
        <v>0.47213096910792834</v>
      </c>
      <c r="V65" s="21">
        <f t="shared" si="32"/>
        <v>0.59506888993663432</v>
      </c>
      <c r="W65" s="21">
        <f t="shared" si="33"/>
        <v>0.68749749475206634</v>
      </c>
      <c r="X65" s="21">
        <f t="shared" si="34"/>
        <v>0.85581351325754762</v>
      </c>
      <c r="Y65" s="21">
        <f t="shared" si="35"/>
        <v>0.9530453547435872</v>
      </c>
      <c r="Z65" s="21">
        <f t="shared" si="36"/>
        <v>1.0686918296140324</v>
      </c>
      <c r="AA65" s="21">
        <f t="shared" si="37"/>
        <v>1.1484104451638499</v>
      </c>
      <c r="AB65" s="21">
        <f t="shared" si="38"/>
        <v>1.2735515388011225</v>
      </c>
      <c r="AC65" s="21">
        <f t="shared" si="39"/>
        <v>1.3931732014454532</v>
      </c>
      <c r="AD65" s="21">
        <f t="shared" si="40"/>
        <v>1.4854499999999999</v>
      </c>
    </row>
    <row r="66" spans="1:30" x14ac:dyDescent="0.2">
      <c r="A66" s="10">
        <v>1008</v>
      </c>
      <c r="B66" s="10" t="s">
        <v>16</v>
      </c>
      <c r="C66" s="313">
        <f>+'[9]ปริมาณน้ำสูญเสีย-กศผ'!R9/10^6</f>
        <v>3.5066136791068292E-2</v>
      </c>
      <c r="D66" s="313">
        <f>+'[9]ปริมาณน้ำสูญเสีย-กศผ'!S9/10^6</f>
        <v>2.9388818109469604E-2</v>
      </c>
      <c r="E66" s="313">
        <f>+'[9]ปริมาณน้ำสูญเสีย-กศผ'!T9/10^6</f>
        <v>3.3300074994075196E-2</v>
      </c>
      <c r="F66" s="313">
        <f>+'[9]ปริมาณน้ำสูญเสีย-กศผ'!U9/10^6</f>
        <v>3.1071535623617006E-2</v>
      </c>
      <c r="G66" s="313">
        <f>+'[9]ปริมาณน้ำสูญเสีย-กศผ'!V9/10^6</f>
        <v>2.607261514913017E-2</v>
      </c>
      <c r="H66" s="313">
        <f>+'[9]ปริมาณน้ำสูญเสีย-กศผ'!W9/10^6</f>
        <v>3.9310345255704045E-2</v>
      </c>
      <c r="I66" s="313">
        <f>+'[9]ปริมาณน้ำสูญเสีย-กศผ'!X9/10^6</f>
        <v>2.4519452601804777E-2</v>
      </c>
      <c r="J66" s="313">
        <f>+'[9]ปริมาณน้ำสูญเสีย-กศผ'!Y9/10^6</f>
        <v>3.3251213966227426E-2</v>
      </c>
      <c r="K66" s="313">
        <f>+'[9]ปริมาณน้ำสูญเสีย-กศผ'!Z9/10^6</f>
        <v>2.4142442319773517E-2</v>
      </c>
      <c r="L66" s="313">
        <f>+'[9]ปริมาณน้ำสูญเสีย-กศผ'!AA9/10^6</f>
        <v>3.0990716295297576E-2</v>
      </c>
      <c r="M66" s="313">
        <f>+'[9]ปริมาณน้ำสูญเสีย-กศผ'!AB9/10^6</f>
        <v>2.7776146998483017E-2</v>
      </c>
      <c r="N66" s="313">
        <f>+'[9]ปริมาณน้ำสูญเสีย-กศผ'!AC9/10^6</f>
        <v>2.7690501895349474E-2</v>
      </c>
      <c r="O66" s="22">
        <f t="shared" si="41"/>
        <v>0.36258000000000012</v>
      </c>
      <c r="Q66" s="10">
        <v>1008</v>
      </c>
      <c r="R66" s="10" t="s">
        <v>16</v>
      </c>
      <c r="S66" s="21">
        <f t="shared" si="42"/>
        <v>3.5066136791068292E-2</v>
      </c>
      <c r="T66" s="21">
        <f t="shared" si="43"/>
        <v>6.4454954900537903E-2</v>
      </c>
      <c r="U66" s="21">
        <f t="shared" si="31"/>
        <v>9.7755029894613099E-2</v>
      </c>
      <c r="V66" s="21">
        <f t="shared" si="32"/>
        <v>0.1288265655182301</v>
      </c>
      <c r="W66" s="21">
        <f t="shared" si="33"/>
        <v>0.15489918066736028</v>
      </c>
      <c r="X66" s="21">
        <f t="shared" si="34"/>
        <v>0.19420952592306431</v>
      </c>
      <c r="Y66" s="21">
        <f t="shared" si="35"/>
        <v>0.21872897852486908</v>
      </c>
      <c r="Z66" s="21">
        <f t="shared" si="36"/>
        <v>0.25198019249109649</v>
      </c>
      <c r="AA66" s="21">
        <f t="shared" si="37"/>
        <v>0.27612263481087002</v>
      </c>
      <c r="AB66" s="21">
        <f t="shared" si="38"/>
        <v>0.30711335110616761</v>
      </c>
      <c r="AC66" s="21">
        <f t="shared" si="39"/>
        <v>0.33488949810465063</v>
      </c>
      <c r="AD66" s="21">
        <f t="shared" si="40"/>
        <v>0.36258000000000012</v>
      </c>
    </row>
    <row r="67" spans="1:30" x14ac:dyDescent="0.2">
      <c r="A67" s="10">
        <v>1009</v>
      </c>
      <c r="B67" s="10" t="s">
        <v>17</v>
      </c>
      <c r="C67" s="313">
        <f>+'[9]ปริมาณน้ำสูญเสีย-กศผ'!R10/10^6</f>
        <v>3.6686520616675551E-2</v>
      </c>
      <c r="D67" s="313">
        <f>+'[9]ปริมาณน้ำสูญเสีย-กศผ'!S10/10^6</f>
        <v>3.7103124834328496E-2</v>
      </c>
      <c r="E67" s="313">
        <f>+'[9]ปริมาณน้ำสูญเสีย-กศผ'!T10/10^6</f>
        <v>4.1245263242824133E-2</v>
      </c>
      <c r="F67" s="313">
        <f>+'[9]ปริมาณน้ำสูญเสีย-กศผ'!U10/10^6</f>
        <v>4.0527361610681184E-2</v>
      </c>
      <c r="G67" s="313">
        <f>+'[9]ปริมาณน้ำสูญเสีย-กศผ'!V10/10^6</f>
        <v>3.5449862791829656E-2</v>
      </c>
      <c r="H67" s="313">
        <f>+'[9]ปริมาณน้ำสูญเสีย-กศผ'!W10/10^6</f>
        <v>4.739757595844548E-2</v>
      </c>
      <c r="I67" s="313">
        <f>+'[9]ปริมาณน้ำสูญเสีย-กศผ'!X10/10^6</f>
        <v>3.9071396580116255E-2</v>
      </c>
      <c r="J67" s="313">
        <f>+'[9]ปริมาณน้ำสูญเสีย-กศผ'!Y10/10^6</f>
        <v>4.6483237578172326E-2</v>
      </c>
      <c r="K67" s="313">
        <f>+'[9]ปริมาณน้ำสูญเสีย-กศผ'!Z10/10^6</f>
        <v>4.4591441293572336E-2</v>
      </c>
      <c r="L67" s="313">
        <f>+'[9]ปริมาณน้ำสูญเสีย-กศผ'!AA10/10^6</f>
        <v>4.3773691098860319E-2</v>
      </c>
      <c r="M67" s="313">
        <f>+'[9]ปริมาณน้ำสูญเสีย-กศผ'!AB10/10^6</f>
        <v>3.6095022494339574E-2</v>
      </c>
      <c r="N67" s="313">
        <f>+'[9]ปริมาณน้ำสูญเสีย-กศผ'!AC10/10^6</f>
        <v>3.6475501900154646E-2</v>
      </c>
      <c r="O67" s="22">
        <f t="shared" si="41"/>
        <v>0.48489999999999994</v>
      </c>
      <c r="Q67" s="10">
        <v>1009</v>
      </c>
      <c r="R67" s="10" t="s">
        <v>17</v>
      </c>
      <c r="S67" s="21">
        <f t="shared" si="42"/>
        <v>3.6686520616675551E-2</v>
      </c>
      <c r="T67" s="21">
        <f t="shared" si="43"/>
        <v>7.3789645451004054E-2</v>
      </c>
      <c r="U67" s="21">
        <f t="shared" si="31"/>
        <v>0.11503490869382818</v>
      </c>
      <c r="V67" s="21">
        <f t="shared" si="32"/>
        <v>0.15556227030450936</v>
      </c>
      <c r="W67" s="21">
        <f t="shared" si="33"/>
        <v>0.19101213309633902</v>
      </c>
      <c r="X67" s="21">
        <f t="shared" si="34"/>
        <v>0.23840970905478451</v>
      </c>
      <c r="Y67" s="21">
        <f t="shared" si="35"/>
        <v>0.27748110563490075</v>
      </c>
      <c r="Z67" s="21">
        <f t="shared" si="36"/>
        <v>0.3239643432130731</v>
      </c>
      <c r="AA67" s="21">
        <f t="shared" si="37"/>
        <v>0.36855578450664545</v>
      </c>
      <c r="AB67" s="21">
        <f t="shared" si="38"/>
        <v>0.41232947560550576</v>
      </c>
      <c r="AC67" s="21">
        <f t="shared" si="39"/>
        <v>0.4484244980998453</v>
      </c>
      <c r="AD67" s="21">
        <f t="shared" si="40"/>
        <v>0.48489999999999994</v>
      </c>
    </row>
    <row r="68" spans="1:30" x14ac:dyDescent="0.2">
      <c r="A68" s="10">
        <v>1010</v>
      </c>
      <c r="B68" s="10" t="s">
        <v>19</v>
      </c>
      <c r="C68" s="313">
        <f>+'[9]ปริมาณน้ำสูญเสีย-กศผ'!R11/10^6</f>
        <v>5.7182587168419237E-2</v>
      </c>
      <c r="D68" s="313">
        <f>+'[9]ปริมาณน้ำสูญเสีย-กศผ'!S11/10^6</f>
        <v>5.5495102292288968E-2</v>
      </c>
      <c r="E68" s="313">
        <f>+'[9]ปริมาณน้ำสูญเสีย-กศผ'!T11/10^6</f>
        <v>5.4978815290550702E-2</v>
      </c>
      <c r="F68" s="313">
        <f>+'[9]ปริมาณน้ำสูญเสีย-กศผ'!U11/10^6</f>
        <v>5.2321923916933973E-2</v>
      </c>
      <c r="G68" s="313">
        <f>+'[9]ปริมาณน้ำสูญเสีย-กศผ'!V11/10^6</f>
        <v>4.9833972518268189E-2</v>
      </c>
      <c r="H68" s="313">
        <f>+'[9]ปริมาณน้ำสูญเสีย-กศผ'!W11/10^6</f>
        <v>4.7995169934314616E-2</v>
      </c>
      <c r="I68" s="313">
        <f>+'[9]ปริมาณน้ำสูญเสีย-กศผ'!X11/10^6</f>
        <v>5.4682229896866164E-2</v>
      </c>
      <c r="J68" s="313">
        <f>+'[9]ปริมาณน้ำสูญเสีย-กศผ'!Y11/10^6</f>
        <v>5.418793681013951E-2</v>
      </c>
      <c r="K68" s="313">
        <f>+'[9]ปริมาณน้ำสูญเสีย-กศผ'!Z11/10^6</f>
        <v>5.0500676220083522E-2</v>
      </c>
      <c r="L68" s="313">
        <f>+'[9]ปริมาณน้ำสูญเสีย-กศผ'!AA11/10^6</f>
        <v>4.7386851244101157E-2</v>
      </c>
      <c r="M68" s="313">
        <f>+'[9]ปริมาณน้ำสูญเสีย-กศผ'!AB11/10^6</f>
        <v>4.4421435995673469E-2</v>
      </c>
      <c r="N68" s="313">
        <f>+'[9]ปริมาณน้ำสูญเสีย-กศผ'!AC11/10^6</f>
        <v>4.8023298712360322E-2</v>
      </c>
      <c r="O68" s="22">
        <f t="shared" si="41"/>
        <v>0.61700999999999984</v>
      </c>
      <c r="Q68" s="10">
        <v>1010</v>
      </c>
      <c r="R68" s="10" t="s">
        <v>19</v>
      </c>
      <c r="S68" s="21">
        <f t="shared" si="42"/>
        <v>5.7182587168419237E-2</v>
      </c>
      <c r="T68" s="21">
        <f t="shared" si="43"/>
        <v>0.11267768946070821</v>
      </c>
      <c r="U68" s="21">
        <f t="shared" si="31"/>
        <v>0.1676565047512589</v>
      </c>
      <c r="V68" s="21">
        <f t="shared" si="32"/>
        <v>0.21997842866819287</v>
      </c>
      <c r="W68" s="21">
        <f t="shared" si="33"/>
        <v>0.26981240118646105</v>
      </c>
      <c r="X68" s="21">
        <f t="shared" si="34"/>
        <v>0.31780757112077568</v>
      </c>
      <c r="Y68" s="21">
        <f t="shared" si="35"/>
        <v>0.37248980101764184</v>
      </c>
      <c r="Z68" s="21">
        <f t="shared" si="36"/>
        <v>0.42667773782778134</v>
      </c>
      <c r="AA68" s="21">
        <f t="shared" si="37"/>
        <v>0.47717841404786487</v>
      </c>
      <c r="AB68" s="21">
        <f t="shared" si="38"/>
        <v>0.52456526529196601</v>
      </c>
      <c r="AC68" s="21">
        <f t="shared" si="39"/>
        <v>0.56898670128763951</v>
      </c>
      <c r="AD68" s="21">
        <f t="shared" si="40"/>
        <v>0.61700999999999984</v>
      </c>
    </row>
    <row r="69" spans="1:30" x14ac:dyDescent="0.2">
      <c r="A69" s="10">
        <v>1011</v>
      </c>
      <c r="B69" s="10" t="s">
        <v>20</v>
      </c>
      <c r="C69" s="313">
        <f>+'[9]ปริมาณน้ำสูญเสีย-กศผ'!R12/10^6</f>
        <v>2.522549703276904E-2</v>
      </c>
      <c r="D69" s="313">
        <f>+'[9]ปริมาณน้ำสูญเสีย-กศผ'!S12/10^6</f>
        <v>1.9035746707663143E-2</v>
      </c>
      <c r="E69" s="313">
        <f>+'[9]ปริมาณน้ำสูญเสีย-กศผ'!T12/10^6</f>
        <v>2.475895709242756E-2</v>
      </c>
      <c r="F69" s="313">
        <f>+'[9]ปริมาณน้ำสูญเสีย-กศผ'!U12/10^6</f>
        <v>1.7924910530568987E-2</v>
      </c>
      <c r="G69" s="313">
        <f>+'[9]ปริมาณน้ำสูญเสีย-กศผ'!V12/10^6</f>
        <v>1.0238151593940783E-2</v>
      </c>
      <c r="H69" s="313">
        <f>+'[9]ปริมาณน้ำสูญเสีย-กศผ'!W12/10^6</f>
        <v>3.4463578991897607E-2</v>
      </c>
      <c r="I69" s="313">
        <f>+'[9]ปริมาณน้ำสูญเสีย-กศผ'!X12/10^6</f>
        <v>1.5834315275044909E-2</v>
      </c>
      <c r="J69" s="313">
        <f>+'[9]ปริมาณน้ำสูญเสีย-กศผ'!Y12/10^6</f>
        <v>1.4787190567437778E-2</v>
      </c>
      <c r="K69" s="313">
        <f>+'[9]ปริมาณน้ำสูญเสีย-กศผ'!Z12/10^6</f>
        <v>9.3695271068672589E-3</v>
      </c>
      <c r="L69" s="313">
        <f>+'[9]ปริมาณน้ำสูญเสีย-กศผ'!AA12/10^6</f>
        <v>2.3590336430399053E-2</v>
      </c>
      <c r="M69" s="313">
        <f>+'[9]ปริมาณน้ำสูญเสีย-กศผ'!AB12/10^6</f>
        <v>2.1009509461783732E-2</v>
      </c>
      <c r="N69" s="313">
        <f>+'[9]ปริมาณน้ำสูญเสีย-กศผ'!AC12/10^6</f>
        <v>2.0152279209200191E-2</v>
      </c>
      <c r="O69" s="22">
        <f t="shared" si="41"/>
        <v>0.23639000000000004</v>
      </c>
      <c r="Q69" s="10">
        <v>1011</v>
      </c>
      <c r="R69" s="10" t="s">
        <v>20</v>
      </c>
      <c r="S69" s="21">
        <f t="shared" si="42"/>
        <v>2.522549703276904E-2</v>
      </c>
      <c r="T69" s="21">
        <f t="shared" si="43"/>
        <v>4.426124374043218E-2</v>
      </c>
      <c r="U69" s="21">
        <f t="shared" si="31"/>
        <v>6.9020200832859743E-2</v>
      </c>
      <c r="V69" s="21">
        <f t="shared" si="32"/>
        <v>8.6945111363428723E-2</v>
      </c>
      <c r="W69" s="21">
        <f t="shared" si="33"/>
        <v>9.7183262957369509E-2</v>
      </c>
      <c r="X69" s="21">
        <f t="shared" si="34"/>
        <v>0.13164684194926712</v>
      </c>
      <c r="Y69" s="21">
        <f t="shared" si="35"/>
        <v>0.14748115722431204</v>
      </c>
      <c r="Z69" s="21">
        <f t="shared" si="36"/>
        <v>0.16226834779174981</v>
      </c>
      <c r="AA69" s="21">
        <f t="shared" si="37"/>
        <v>0.17163787489861707</v>
      </c>
      <c r="AB69" s="21">
        <f t="shared" si="38"/>
        <v>0.19522821132901613</v>
      </c>
      <c r="AC69" s="21">
        <f t="shared" si="39"/>
        <v>0.21623772079079986</v>
      </c>
      <c r="AD69" s="21">
        <f t="shared" si="40"/>
        <v>0.23639000000000004</v>
      </c>
    </row>
    <row r="70" spans="1:30" x14ac:dyDescent="0.2">
      <c r="A70" s="10">
        <v>1012</v>
      </c>
      <c r="B70" s="10" t="s">
        <v>21</v>
      </c>
      <c r="C70" s="313">
        <f>+'[9]ปริมาณน้ำสูญเสีย-กศผ'!R13/10^6</f>
        <v>8.3256090427176799E-2</v>
      </c>
      <c r="D70" s="313">
        <f>+'[9]ปริมาณน้ำสูญเสีย-กศผ'!S13/10^6</f>
        <v>8.3101703773117513E-2</v>
      </c>
      <c r="E70" s="313">
        <f>+'[9]ปริมาณน้ำสูญเสีย-กศผ'!T13/10^6</f>
        <v>8.5924045255959855E-2</v>
      </c>
      <c r="F70" s="313">
        <f>+'[9]ปริมาณน้ำสูญเสีย-กศผ'!U13/10^6</f>
        <v>8.4568988400970116E-2</v>
      </c>
      <c r="G70" s="313">
        <f>+'[9]ปริมาณน้ำสูญเสีย-กศผ'!V13/10^6</f>
        <v>8.2082282255786593E-2</v>
      </c>
      <c r="H70" s="313">
        <f>+'[9]ปริมาณน้ำสูญเสีย-กศผ'!W13/10^6</f>
        <v>8.2931134406460327E-2</v>
      </c>
      <c r="I70" s="313">
        <f>+'[9]ปริมาณน้ำสูญเสีย-กศผ'!X13/10^6</f>
        <v>7.9080600241566948E-2</v>
      </c>
      <c r="J70" s="313">
        <f>+'[9]ปริมาณน้ำสูญเสีย-กศผ'!Y13/10^6</f>
        <v>9.0464472539969837E-2</v>
      </c>
      <c r="K70" s="313">
        <f>+'[9]ปริมาณน้ำสูญเสีย-กศผ'!Z13/10^6</f>
        <v>8.9906998815682079E-2</v>
      </c>
      <c r="L70" s="313">
        <f>+'[9]ปริมาณน้ำสูญเสีย-กศผ'!AA13/10^6</f>
        <v>8.9173613222529119E-2</v>
      </c>
      <c r="M70" s="313">
        <f>+'[9]ปริมาณน้ำสูญเสีย-กศผ'!AB13/10^6</f>
        <v>8.1695576214273175E-2</v>
      </c>
      <c r="N70" s="313">
        <f>+'[9]ปริมาณน้ำสูญเสีย-กศผ'!AC13/10^6</f>
        <v>8.2554494446507712E-2</v>
      </c>
      <c r="O70" s="22">
        <f t="shared" si="41"/>
        <v>1.01474</v>
      </c>
      <c r="Q70" s="10">
        <v>1012</v>
      </c>
      <c r="R70" s="10" t="s">
        <v>21</v>
      </c>
      <c r="S70" s="21">
        <f t="shared" si="42"/>
        <v>8.3256090427176799E-2</v>
      </c>
      <c r="T70" s="21">
        <f t="shared" si="43"/>
        <v>0.16635779420029431</v>
      </c>
      <c r="U70" s="21">
        <f t="shared" si="31"/>
        <v>0.25228183945625415</v>
      </c>
      <c r="V70" s="21">
        <f t="shared" si="32"/>
        <v>0.33685082785722426</v>
      </c>
      <c r="W70" s="21">
        <f t="shared" si="33"/>
        <v>0.41893311011301082</v>
      </c>
      <c r="X70" s="21">
        <f t="shared" si="34"/>
        <v>0.5018642445194712</v>
      </c>
      <c r="Y70" s="21">
        <f t="shared" si="35"/>
        <v>0.58094484476103814</v>
      </c>
      <c r="Z70" s="21">
        <f t="shared" si="36"/>
        <v>0.67140931730100795</v>
      </c>
      <c r="AA70" s="21">
        <f t="shared" si="37"/>
        <v>0.76131631611669004</v>
      </c>
      <c r="AB70" s="21">
        <f t="shared" si="38"/>
        <v>0.85048992933921919</v>
      </c>
      <c r="AC70" s="21">
        <f t="shared" si="39"/>
        <v>0.93218550555349233</v>
      </c>
      <c r="AD70" s="21">
        <f t="shared" si="40"/>
        <v>1.01474</v>
      </c>
    </row>
    <row r="71" spans="1:30" x14ac:dyDescent="0.2">
      <c r="A71" s="10">
        <v>1013</v>
      </c>
      <c r="B71" s="10" t="s">
        <v>22</v>
      </c>
      <c r="C71" s="313">
        <f>+'[9]ปริมาณน้ำสูญเสีย-กศผ'!R14/10^6</f>
        <v>5.9413173626641615E-3</v>
      </c>
      <c r="D71" s="313">
        <f>+'[9]ปริมาณน้ำสูญเสีย-กศผ'!S14/10^6</f>
        <v>6.1753143149376848E-3</v>
      </c>
      <c r="E71" s="313">
        <f>+'[9]ปริมาณน้ำสูญเสีย-กศผ'!T14/10^6</f>
        <v>6.2420078665430812E-3</v>
      </c>
      <c r="F71" s="313">
        <f>+'[9]ปริมาณน้ำสูญเสีย-กศผ'!U14/10^6</f>
        <v>6.9943893459226024E-3</v>
      </c>
      <c r="G71" s="313">
        <f>+'[9]ปริมาณน้ำสูญเสีย-กศผ'!V14/10^6</f>
        <v>5.6644047089142516E-3</v>
      </c>
      <c r="H71" s="313">
        <f>+'[9]ปริมาณน้ำสูญเสีย-กศผ'!W14/10^6</f>
        <v>7.35900319546512E-3</v>
      </c>
      <c r="I71" s="313">
        <f>+'[9]ปริมาณน้ำสูญเสีย-กศผ'!X14/10^6</f>
        <v>7.0114785069719182E-3</v>
      </c>
      <c r="J71" s="313">
        <f>+'[9]ปริมาณน้ำสูญเสีย-กศผ'!Y14/10^6</f>
        <v>6.5940699494274743E-3</v>
      </c>
      <c r="K71" s="313">
        <f>+'[9]ปริมาณน้ำสูญเสีย-กศผ'!Z14/10^6</f>
        <v>6.9848906269400325E-3</v>
      </c>
      <c r="L71" s="313">
        <f>+'[9]ปริมาณน้ำสูญเสีย-กศผ'!AA14/10^6</f>
        <v>5.9047225750249819E-3</v>
      </c>
      <c r="M71" s="313">
        <f>+'[9]ปริมาณน้ำสูญเสีย-กศผ'!AB14/10^6</f>
        <v>5.7312808795548552E-3</v>
      </c>
      <c r="N71" s="313">
        <f>+'[9]ปริมาณน้ำสูญเสีย-กศผ'!AC14/10^6</f>
        <v>4.6071206676338624E-3</v>
      </c>
      <c r="O71" s="22">
        <f t="shared" si="41"/>
        <v>7.5210000000000027E-2</v>
      </c>
      <c r="Q71" s="10">
        <v>1013</v>
      </c>
      <c r="R71" s="10" t="s">
        <v>22</v>
      </c>
      <c r="S71" s="21">
        <f t="shared" si="42"/>
        <v>5.9413173626641615E-3</v>
      </c>
      <c r="T71" s="21">
        <f t="shared" si="43"/>
        <v>1.2116631677601845E-2</v>
      </c>
      <c r="U71" s="21">
        <f t="shared" si="31"/>
        <v>1.8358639544144927E-2</v>
      </c>
      <c r="V71" s="21">
        <f t="shared" si="32"/>
        <v>2.535302889006753E-2</v>
      </c>
      <c r="W71" s="21">
        <f t="shared" si="33"/>
        <v>3.1017433598981781E-2</v>
      </c>
      <c r="X71" s="21">
        <f t="shared" si="34"/>
        <v>3.8376436794446904E-2</v>
      </c>
      <c r="Y71" s="21">
        <f t="shared" si="35"/>
        <v>4.5387915301418821E-2</v>
      </c>
      <c r="Z71" s="21">
        <f t="shared" si="36"/>
        <v>5.1981985250846297E-2</v>
      </c>
      <c r="AA71" s="21">
        <f t="shared" si="37"/>
        <v>5.8966875877786332E-2</v>
      </c>
      <c r="AB71" s="21">
        <f t="shared" si="38"/>
        <v>6.4871598452811319E-2</v>
      </c>
      <c r="AC71" s="21">
        <f t="shared" si="39"/>
        <v>7.060287933236617E-2</v>
      </c>
      <c r="AD71" s="21">
        <f t="shared" si="40"/>
        <v>7.5210000000000027E-2</v>
      </c>
    </row>
    <row r="72" spans="1:30" x14ac:dyDescent="0.2">
      <c r="A72" s="10">
        <v>1014</v>
      </c>
      <c r="B72" s="10" t="s">
        <v>23</v>
      </c>
      <c r="C72" s="313">
        <f>+'[9]ปริมาณน้ำสูญเสีย-กศผ'!R15/10^6</f>
        <v>0.27790817199928874</v>
      </c>
      <c r="D72" s="313">
        <f>+'[9]ปริมาณน้ำสูญเสีย-กศผ'!S15/10^6</f>
        <v>0.24340521577276431</v>
      </c>
      <c r="E72" s="313">
        <f>+'[9]ปริมาณน้ำสูญเสีย-กศผ'!T15/10^6</f>
        <v>0.31119333795713727</v>
      </c>
      <c r="F72" s="313">
        <f>+'[9]ปริมาณน้ำสูญเสีย-กศผ'!U15/10^6</f>
        <v>0.28361908442441142</v>
      </c>
      <c r="G72" s="313">
        <f>+'[9]ปริมาณน้ำสูญเสีย-กศผ'!V15/10^6</f>
        <v>0.18732471510782581</v>
      </c>
      <c r="H72" s="313">
        <f>+'[9]ปริมาณน้ำสูญเสีย-กศผ'!W15/10^6</f>
        <v>0.34866512892261925</v>
      </c>
      <c r="I72" s="313">
        <f>+'[9]ปริมาณน้ำสูญเสีย-กศผ'!X15/10^6</f>
        <v>0.19891905993805606</v>
      </c>
      <c r="J72" s="313">
        <f>+'[9]ปริมาณน้ำสูญเสีย-กศผ'!Y15/10^6</f>
        <v>0.20586614536903844</v>
      </c>
      <c r="K72" s="313">
        <f>+'[9]ปริมาณน้ำสูญเสีย-กศผ'!Z15/10^6</f>
        <v>0.16815544775800698</v>
      </c>
      <c r="L72" s="313">
        <f>+'[9]ปริมาณน้ำสูญเสีย-กศผ'!AA15/10^6</f>
        <v>0.25636673445193087</v>
      </c>
      <c r="M72" s="313">
        <f>+'[9]ปริมาณน้ำสูญเสีย-กศผ'!AB15/10^6</f>
        <v>0.21674624093616499</v>
      </c>
      <c r="N72" s="313">
        <f>+'[9]ปริมาณน้ำสูญเสีย-กศผ'!AC15/10^6</f>
        <v>0.23669071736275499</v>
      </c>
      <c r="O72" s="22">
        <f t="shared" si="41"/>
        <v>2.9348599999999991</v>
      </c>
      <c r="Q72" s="10">
        <v>1014</v>
      </c>
      <c r="R72" s="10" t="s">
        <v>23</v>
      </c>
      <c r="S72" s="21">
        <f t="shared" si="42"/>
        <v>0.27790817199928874</v>
      </c>
      <c r="T72" s="21">
        <f t="shared" si="43"/>
        <v>0.52131338777205305</v>
      </c>
      <c r="U72" s="21">
        <f t="shared" si="31"/>
        <v>0.83250672572919027</v>
      </c>
      <c r="V72" s="21">
        <f t="shared" si="32"/>
        <v>1.1161258101536018</v>
      </c>
      <c r="W72" s="21">
        <f t="shared" si="33"/>
        <v>1.3034505252614277</v>
      </c>
      <c r="X72" s="21">
        <f t="shared" si="34"/>
        <v>1.6521156541840469</v>
      </c>
      <c r="Y72" s="21">
        <f t="shared" si="35"/>
        <v>1.8510347141221031</v>
      </c>
      <c r="Z72" s="21">
        <f t="shared" si="36"/>
        <v>2.0569008594911415</v>
      </c>
      <c r="AA72" s="21">
        <f t="shared" si="37"/>
        <v>2.2250563072491487</v>
      </c>
      <c r="AB72" s="21">
        <f t="shared" si="38"/>
        <v>2.4814230417010794</v>
      </c>
      <c r="AC72" s="21">
        <f t="shared" si="39"/>
        <v>2.6981692826372443</v>
      </c>
      <c r="AD72" s="21">
        <f t="shared" si="40"/>
        <v>2.9348599999999991</v>
      </c>
    </row>
    <row r="73" spans="1:30" x14ac:dyDescent="0.2">
      <c r="A73" s="10">
        <v>1015</v>
      </c>
      <c r="B73" s="10" t="s">
        <v>24</v>
      </c>
      <c r="C73" s="313">
        <f>+'[9]ปริมาณน้ำสูญเสีย-กศผ'!R16/10^6</f>
        <v>1.8563763396789976E-2</v>
      </c>
      <c r="D73" s="313">
        <f>+'[9]ปริมาณน้ำสูญเสีย-กศผ'!S16/10^6</f>
        <v>2.0705637219763987E-2</v>
      </c>
      <c r="E73" s="313">
        <f>+'[9]ปริมาณน้ำสูญเสีย-กศผ'!T16/10^6</f>
        <v>2.1041806103216803E-2</v>
      </c>
      <c r="F73" s="313">
        <f>+'[9]ปริมาณน้ำสูญเสีย-กศผ'!U16/10^6</f>
        <v>2.1772170685282748E-2</v>
      </c>
      <c r="G73" s="313">
        <f>+'[9]ปริมาณน้ำสูญเสีย-กศผ'!V16/10^6</f>
        <v>1.9446480101618247E-2</v>
      </c>
      <c r="H73" s="313">
        <f>+'[9]ปริมาณน้ำสูญเสีย-กศผ'!W16/10^6</f>
        <v>2.4202756928445205E-2</v>
      </c>
      <c r="I73" s="313">
        <f>+'[9]ปริมาณน้ำสูญเสีย-กศผ'!X16/10^6</f>
        <v>2.3274616112313261E-2</v>
      </c>
      <c r="J73" s="313">
        <f>+'[9]ปริมาณน้ำสูญเสีย-กศผ'!Y16/10^6</f>
        <v>2.2067345758313095E-2</v>
      </c>
      <c r="K73" s="313">
        <f>+'[9]ปริมาณน้ำสูญเสีย-กศผ'!Z16/10^6</f>
        <v>1.8884949796547954E-2</v>
      </c>
      <c r="L73" s="313">
        <f>+'[9]ปริมาณน้ำสูญเสีย-กศผ'!AA16/10^6</f>
        <v>2.3363320534697966E-2</v>
      </c>
      <c r="M73" s="313">
        <f>+'[9]ปริมาณน้ำสูญเสีย-กศผ'!AB16/10^6</f>
        <v>2.0381479576964252E-2</v>
      </c>
      <c r="N73" s="313">
        <f>+'[9]ปริมาณน้ำสูญเสีย-กศผ'!AC16/10^6</f>
        <v>1.8805673786046494E-2</v>
      </c>
      <c r="O73" s="22">
        <f t="shared" si="41"/>
        <v>0.25251000000000001</v>
      </c>
      <c r="Q73" s="10">
        <v>1015</v>
      </c>
      <c r="R73" s="10" t="s">
        <v>24</v>
      </c>
      <c r="S73" s="21">
        <f t="shared" si="42"/>
        <v>1.8563763396789976E-2</v>
      </c>
      <c r="T73" s="21">
        <f t="shared" si="43"/>
        <v>3.9269400616553964E-2</v>
      </c>
      <c r="U73" s="21">
        <f t="shared" si="31"/>
        <v>6.0311206719770763E-2</v>
      </c>
      <c r="V73" s="21">
        <f t="shared" si="32"/>
        <v>8.2083377405053504E-2</v>
      </c>
      <c r="W73" s="21">
        <f t="shared" si="33"/>
        <v>0.10152985750667175</v>
      </c>
      <c r="X73" s="21">
        <f t="shared" si="34"/>
        <v>0.12573261443511696</v>
      </c>
      <c r="Y73" s="21">
        <f t="shared" si="35"/>
        <v>0.14900723054743023</v>
      </c>
      <c r="Z73" s="21">
        <f t="shared" si="36"/>
        <v>0.17107457630574333</v>
      </c>
      <c r="AA73" s="21">
        <f t="shared" si="37"/>
        <v>0.18995952610229128</v>
      </c>
      <c r="AB73" s="21">
        <f t="shared" si="38"/>
        <v>0.21332284663698925</v>
      </c>
      <c r="AC73" s="21">
        <f t="shared" si="39"/>
        <v>0.23370432621395351</v>
      </c>
      <c r="AD73" s="21">
        <f t="shared" si="40"/>
        <v>0.25251000000000001</v>
      </c>
    </row>
    <row r="74" spans="1:30" x14ac:dyDescent="0.2">
      <c r="A74" s="10">
        <v>1016</v>
      </c>
      <c r="B74" s="10" t="s">
        <v>25</v>
      </c>
      <c r="C74" s="313">
        <f>+'[9]ปริมาณน้ำสูญเสีย-กศผ'!R17/10^6</f>
        <v>5.9420352831995607E-2</v>
      </c>
      <c r="D74" s="313">
        <f>+'[9]ปริมาณน้ำสูญเสีย-กศผ'!S17/10^6</f>
        <v>4.8165116870070426E-2</v>
      </c>
      <c r="E74" s="313">
        <f>+'[9]ปริมาณน้ำสูญเสีย-กศผ'!T17/10^6</f>
        <v>6.2597792908052854E-2</v>
      </c>
      <c r="F74" s="313">
        <f>+'[9]ปริมาณน้ำสูญเสีย-กศผ'!U17/10^6</f>
        <v>5.9374114315728484E-2</v>
      </c>
      <c r="G74" s="313">
        <f>+'[9]ปริมาณน้ำสูญเสีย-กศผ'!V17/10^6</f>
        <v>4.4933024578292999E-2</v>
      </c>
      <c r="H74" s="313">
        <f>+'[9]ปริมาณน้ำสูญเสีย-กศผ'!W17/10^6</f>
        <v>7.3820765649132952E-2</v>
      </c>
      <c r="I74" s="313">
        <f>+'[9]ปริมาณน้ำสูญเสีย-กศผ'!X17/10^6</f>
        <v>4.8040546441970478E-2</v>
      </c>
      <c r="J74" s="313">
        <f>+'[9]ปริมาณน้ำสูญเสีย-กศผ'!Y17/10^6</f>
        <v>4.620325559214581E-2</v>
      </c>
      <c r="K74" s="313">
        <f>+'[9]ปริมาณน้ำสูญเสีย-กศผ'!Z17/10^6</f>
        <v>3.9577744741613512E-2</v>
      </c>
      <c r="L74" s="313">
        <f>+'[9]ปริมาณน้ำสูญเสีย-กศผ'!AA17/10^6</f>
        <v>6.0321813854296955E-2</v>
      </c>
      <c r="M74" s="313">
        <f>+'[9]ปริมาณน้ำสูญเสีย-กศผ'!AB17/10^6</f>
        <v>4.976667686972313E-2</v>
      </c>
      <c r="N74" s="313">
        <f>+'[9]ปริมาณน้ำสูญเสีย-กศผ'!AC17/10^6</f>
        <v>5.0678795346976446E-2</v>
      </c>
      <c r="O74" s="22">
        <f t="shared" si="41"/>
        <v>0.6428999999999998</v>
      </c>
      <c r="Q74" s="10">
        <v>1016</v>
      </c>
      <c r="R74" s="10" t="s">
        <v>25</v>
      </c>
      <c r="S74" s="21">
        <f t="shared" si="42"/>
        <v>5.9420352831995607E-2</v>
      </c>
      <c r="T74" s="21">
        <f t="shared" si="43"/>
        <v>0.10758546970206603</v>
      </c>
      <c r="U74" s="21">
        <f t="shared" si="31"/>
        <v>0.1701832626101189</v>
      </c>
      <c r="V74" s="21">
        <f t="shared" si="32"/>
        <v>0.22955737692584738</v>
      </c>
      <c r="W74" s="21">
        <f t="shared" si="33"/>
        <v>0.27449040150414039</v>
      </c>
      <c r="X74" s="21">
        <f t="shared" si="34"/>
        <v>0.34831116715327337</v>
      </c>
      <c r="Y74" s="21">
        <f t="shared" si="35"/>
        <v>0.39635171359524385</v>
      </c>
      <c r="Z74" s="21">
        <f t="shared" si="36"/>
        <v>0.44255496918738968</v>
      </c>
      <c r="AA74" s="21">
        <f t="shared" si="37"/>
        <v>0.4821327139290032</v>
      </c>
      <c r="AB74" s="21">
        <f t="shared" si="38"/>
        <v>0.54245452778330017</v>
      </c>
      <c r="AC74" s="21">
        <f t="shared" si="39"/>
        <v>0.5922212046530233</v>
      </c>
      <c r="AD74" s="21">
        <f t="shared" si="40"/>
        <v>0.6428999999999998</v>
      </c>
    </row>
    <row r="75" spans="1:30" x14ac:dyDescent="0.2">
      <c r="A75" s="10">
        <v>1017</v>
      </c>
      <c r="B75" s="10" t="s">
        <v>26</v>
      </c>
      <c r="C75" s="313">
        <f>+'[9]ปริมาณน้ำสูญเสีย-กศผ'!R18/10^6</f>
        <v>0.10583666352757114</v>
      </c>
      <c r="D75" s="313">
        <f>+'[9]ปริมาณน้ำสูญเสีย-กศผ'!S18/10^6</f>
        <v>7.6423563412198595E-2</v>
      </c>
      <c r="E75" s="313">
        <f>+'[9]ปริมาณน้ำสูญเสีย-กศผ'!T18/10^6</f>
        <v>8.1081586276313053E-2</v>
      </c>
      <c r="F75" s="313">
        <f>+'[9]ปริมาณน้ำสูญเสีย-กศผ'!U18/10^6</f>
        <v>7.0749828626302039E-2</v>
      </c>
      <c r="G75" s="313">
        <f>+'[9]ปริมาณน้ำสูญเสีย-กศผ'!V18/10^6</f>
        <v>6.1706971869520462E-2</v>
      </c>
      <c r="H75" s="313">
        <f>+'[9]ปริมาณน้ำสูญเสีย-กศผ'!W18/10^6</f>
        <v>0.11276536672480532</v>
      </c>
      <c r="I75" s="313">
        <f>+'[9]ปริมาณน้ำสูญเสีย-กศผ'!X18/10^6</f>
        <v>6.2243035778735821E-2</v>
      </c>
      <c r="J75" s="313">
        <f>+'[9]ปริมาณน้ำสูญเสีย-กศผ'!Y18/10^6</f>
        <v>8.154467590516884E-2</v>
      </c>
      <c r="K75" s="313">
        <f>+'[9]ปริมาณน้ำสูญเสีย-กศผ'!Z18/10^6</f>
        <v>6.8155101586170261E-2</v>
      </c>
      <c r="L75" s="313">
        <f>+'[9]ปริมาณน้ำสูญเสีย-กศผ'!AA18/10^6</f>
        <v>8.7511119342082125E-2</v>
      </c>
      <c r="M75" s="313">
        <f>+'[9]ปริมาณน้ำสูญเสีย-กศผ'!AB18/10^6</f>
        <v>7.5549890837766573E-2</v>
      </c>
      <c r="N75" s="313">
        <f>+'[9]ปริมาณน้ำสูญเสีย-กศผ'!AC18/10^6</f>
        <v>8.8102196113365824E-2</v>
      </c>
      <c r="O75" s="22">
        <f t="shared" si="41"/>
        <v>0.97166999999999981</v>
      </c>
      <c r="Q75" s="10">
        <v>1017</v>
      </c>
      <c r="R75" s="10" t="s">
        <v>26</v>
      </c>
      <c r="S75" s="21">
        <f t="shared" si="42"/>
        <v>0.10583666352757114</v>
      </c>
      <c r="T75" s="21">
        <f t="shared" si="43"/>
        <v>0.18226022693976973</v>
      </c>
      <c r="U75" s="21">
        <f t="shared" si="31"/>
        <v>0.2633418132160828</v>
      </c>
      <c r="V75" s="21">
        <f t="shared" si="32"/>
        <v>0.33409164184238482</v>
      </c>
      <c r="W75" s="21">
        <f t="shared" si="33"/>
        <v>0.39579861371190528</v>
      </c>
      <c r="X75" s="21">
        <f t="shared" si="34"/>
        <v>0.50856398043671058</v>
      </c>
      <c r="Y75" s="21">
        <f t="shared" si="35"/>
        <v>0.57080701621544638</v>
      </c>
      <c r="Z75" s="21">
        <f t="shared" si="36"/>
        <v>0.65235169212061517</v>
      </c>
      <c r="AA75" s="21">
        <f t="shared" si="37"/>
        <v>0.72050679370678539</v>
      </c>
      <c r="AB75" s="21">
        <f t="shared" si="38"/>
        <v>0.8080179130488675</v>
      </c>
      <c r="AC75" s="21">
        <f t="shared" si="39"/>
        <v>0.88356780388663403</v>
      </c>
      <c r="AD75" s="21">
        <f t="shared" si="40"/>
        <v>0.97166999999999981</v>
      </c>
    </row>
    <row r="76" spans="1:30" x14ac:dyDescent="0.2">
      <c r="A76" s="10">
        <v>1018</v>
      </c>
      <c r="B76" s="10" t="s">
        <v>27</v>
      </c>
      <c r="C76" s="313">
        <f>+'[9]ปริมาณน้ำสูญเสีย-กศผ'!R19/10^6</f>
        <v>2.5117779278524818E-2</v>
      </c>
      <c r="D76" s="313">
        <f>+'[9]ปริมาณน้ำสูญเสีย-กศผ'!S19/10^6</f>
        <v>2.6779868148980066E-2</v>
      </c>
      <c r="E76" s="313">
        <f>+'[9]ปริมาณน้ำสูญเสีย-กศผ'!T19/10^6</f>
        <v>2.6466100419883194E-2</v>
      </c>
      <c r="F76" s="313">
        <f>+'[9]ปริมาณน้ำสูญเสีย-กศผ'!U19/10^6</f>
        <v>2.7827635755011404E-2</v>
      </c>
      <c r="G76" s="313">
        <f>+'[9]ปริมาณน้ำสูญเสีย-กศผ'!V19/10^6</f>
        <v>2.6251203650067705E-2</v>
      </c>
      <c r="H76" s="313">
        <f>+'[9]ปริมาณน้ำสูญเสีย-กศผ'!W19/10^6</f>
        <v>2.6111079015616125E-2</v>
      </c>
      <c r="I76" s="313">
        <f>+'[9]ปริมาณน้ำสูญเสีย-กศผ'!X19/10^6</f>
        <v>2.9975321976954947E-2</v>
      </c>
      <c r="J76" s="313">
        <f>+'[9]ปริมาณน้ำสูญเสีย-กศผ'!Y19/10^6</f>
        <v>3.1874382856428372E-2</v>
      </c>
      <c r="K76" s="313">
        <f>+'[9]ปริมาณน้ำสูญเสีย-กศผ'!Z19/10^6</f>
        <v>3.0361500155848001E-2</v>
      </c>
      <c r="L76" s="313">
        <f>+'[9]ปริมาณน้ำสูญเสีย-กศผ'!AA19/10^6</f>
        <v>2.7082519821378794E-2</v>
      </c>
      <c r="M76" s="313">
        <f>+'[9]ปริมาณน้ำสูญเสีย-กศผ'!AB19/10^6</f>
        <v>3.3428487027295194E-2</v>
      </c>
      <c r="N76" s="313">
        <f>+'[9]ปริมาณน้ำสูญเสีย-กศผ'!AC19/10^6</f>
        <v>3.2894121894011551E-2</v>
      </c>
      <c r="O76" s="22">
        <f t="shared" si="41"/>
        <v>0.34417000000000014</v>
      </c>
      <c r="Q76" s="10">
        <v>1018</v>
      </c>
      <c r="R76" s="10" t="s">
        <v>27</v>
      </c>
      <c r="S76" s="21">
        <f t="shared" si="42"/>
        <v>2.5117779278524818E-2</v>
      </c>
      <c r="T76" s="21">
        <f t="shared" si="43"/>
        <v>5.1897647427504884E-2</v>
      </c>
      <c r="U76" s="21">
        <f t="shared" si="31"/>
        <v>7.8363747847388074E-2</v>
      </c>
      <c r="V76" s="21">
        <f t="shared" si="32"/>
        <v>0.10619138360239948</v>
      </c>
      <c r="W76" s="21">
        <f t="shared" si="33"/>
        <v>0.13244258725246719</v>
      </c>
      <c r="X76" s="21">
        <f t="shared" si="34"/>
        <v>0.15855366626808332</v>
      </c>
      <c r="Y76" s="21">
        <f t="shared" si="35"/>
        <v>0.18852898824503828</v>
      </c>
      <c r="Z76" s="21">
        <f t="shared" si="36"/>
        <v>0.22040337110146666</v>
      </c>
      <c r="AA76" s="21">
        <f t="shared" si="37"/>
        <v>0.25076487125731467</v>
      </c>
      <c r="AB76" s="21">
        <f t="shared" si="38"/>
        <v>0.27784739107869344</v>
      </c>
      <c r="AC76" s="21">
        <f t="shared" si="39"/>
        <v>0.31127587810598861</v>
      </c>
      <c r="AD76" s="21">
        <f t="shared" si="40"/>
        <v>0.34417000000000014</v>
      </c>
    </row>
    <row r="77" spans="1:30" x14ac:dyDescent="0.2">
      <c r="A77" s="10">
        <v>1019</v>
      </c>
      <c r="B77" s="10" t="s">
        <v>28</v>
      </c>
      <c r="C77" s="313">
        <f>+'[9]ปริมาณน้ำสูญเสีย-กศผ'!R20/10^6</f>
        <v>1.9497950930861929E-2</v>
      </c>
      <c r="D77" s="313">
        <f>+'[9]ปริมาณน้ำสูญเสีย-กศผ'!S20/10^6</f>
        <v>1.6310630991528779E-2</v>
      </c>
      <c r="E77" s="313">
        <f>+'[9]ปริมาณน้ำสูญเสีย-กศผ'!T20/10^6</f>
        <v>1.7972698753940006E-2</v>
      </c>
      <c r="F77" s="313">
        <f>+'[9]ปริมาณน้ำสูญเสีย-กศผ'!U20/10^6</f>
        <v>1.5448649296847477E-2</v>
      </c>
      <c r="G77" s="313">
        <f>+'[9]ปริมาณน้ำสูญเสีย-กศผ'!V20/10^6</f>
        <v>1.0757525779857009E-2</v>
      </c>
      <c r="H77" s="313">
        <f>+'[9]ปริมาณน้ำสูญเสีย-กศผ'!W20/10^6</f>
        <v>2.4263554711505712E-2</v>
      </c>
      <c r="I77" s="313">
        <f>+'[9]ปริมาณน้ำสูญเสีย-กศผ'!X20/10^6</f>
        <v>1.0887020994638253E-2</v>
      </c>
      <c r="J77" s="313">
        <f>+'[9]ปริมาณน้ำสูญเสีย-กศผ'!Y20/10^6</f>
        <v>1.4162002708725981E-2</v>
      </c>
      <c r="K77" s="313">
        <f>+'[9]ปริมาณน้ำสูญเสีย-กศผ'!Z20/10^6</f>
        <v>1.0068771804983334E-2</v>
      </c>
      <c r="L77" s="313">
        <f>+'[9]ปริมาณน้ำสูญเสีย-กศผ'!AA20/10^6</f>
        <v>1.6988117741196854E-2</v>
      </c>
      <c r="M77" s="313">
        <f>+'[9]ปริมาณน้ำสูญเสีย-กศผ'!AB20/10^6</f>
        <v>1.3338833335654214E-2</v>
      </c>
      <c r="N77" s="313">
        <f>+'[9]ปริมาณน้ำสูญเสีย-กศผ'!AC20/10^6</f>
        <v>1.6344242950260216E-2</v>
      </c>
      <c r="O77" s="22">
        <f t="shared" si="41"/>
        <v>0.18603999999999976</v>
      </c>
      <c r="Q77" s="10">
        <v>1019</v>
      </c>
      <c r="R77" s="10" t="s">
        <v>28</v>
      </c>
      <c r="S77" s="21">
        <f t="shared" si="42"/>
        <v>1.9497950930861929E-2</v>
      </c>
      <c r="T77" s="21">
        <f t="shared" si="43"/>
        <v>3.5808581922390711E-2</v>
      </c>
      <c r="U77" s="21">
        <f t="shared" si="31"/>
        <v>5.3781280676330714E-2</v>
      </c>
      <c r="V77" s="21">
        <f t="shared" si="32"/>
        <v>6.9229929973178186E-2</v>
      </c>
      <c r="W77" s="21">
        <f t="shared" si="33"/>
        <v>7.9987455753035203E-2</v>
      </c>
      <c r="X77" s="21">
        <f t="shared" si="34"/>
        <v>0.10425101046454091</v>
      </c>
      <c r="Y77" s="21">
        <f t="shared" si="35"/>
        <v>0.11513803145917917</v>
      </c>
      <c r="Z77" s="21">
        <f t="shared" si="36"/>
        <v>0.12930003416790514</v>
      </c>
      <c r="AA77" s="21">
        <f t="shared" si="37"/>
        <v>0.13936880597288848</v>
      </c>
      <c r="AB77" s="21">
        <f t="shared" si="38"/>
        <v>0.15635692371408533</v>
      </c>
      <c r="AC77" s="21">
        <f t="shared" si="39"/>
        <v>0.16969575704973955</v>
      </c>
      <c r="AD77" s="21">
        <f t="shared" si="40"/>
        <v>0.18603999999999976</v>
      </c>
    </row>
    <row r="78" spans="1:30" x14ac:dyDescent="0.2">
      <c r="A78" s="10">
        <v>1020</v>
      </c>
      <c r="B78" s="10" t="s">
        <v>29</v>
      </c>
      <c r="C78" s="313">
        <f>+'[9]ปริมาณน้ำสูญเสีย-กศผ'!R21/10^6</f>
        <v>0.11820660622482526</v>
      </c>
      <c r="D78" s="313">
        <f>+'[9]ปริมาณน้ำสูญเสีย-กศผ'!S21/10^6</f>
        <v>0.11171059916724224</v>
      </c>
      <c r="E78" s="313">
        <f>+'[9]ปริมาณน้ำสูญเสีย-กศผ'!T21/10^6</f>
        <v>0.11891811066191178</v>
      </c>
      <c r="F78" s="313">
        <f>+'[9]ปริมาณน้ำสูญเสีย-กศผ'!U21/10^6</f>
        <v>0.116822155996349</v>
      </c>
      <c r="G78" s="313">
        <f>+'[9]ปริมาณน้ำสูญเสีย-กศผ'!V21/10^6</f>
        <v>0.1109541445562935</v>
      </c>
      <c r="H78" s="313">
        <f>+'[9]ปริมาณน้ำสูญเสีย-กศผ'!W21/10^6</f>
        <v>0.13991012600934255</v>
      </c>
      <c r="I78" s="313">
        <f>+'[9]ปริมาณน้ำสูญเสีย-กศผ'!X21/10^6</f>
        <v>0.12415698242949438</v>
      </c>
      <c r="J78" s="313">
        <f>+'[9]ปริมาณน้ำสูญเสีย-กศผ'!Y21/10^6</f>
        <v>0.14411965197569249</v>
      </c>
      <c r="K78" s="313">
        <f>+'[9]ปริมาณน้ำสูญเสีย-กศผ'!Z21/10^6</f>
        <v>0.12096891673006158</v>
      </c>
      <c r="L78" s="313">
        <f>+'[9]ปริมาณน้ำสูญเสีย-กศผ'!AA21/10^6</f>
        <v>0.11879908575896569</v>
      </c>
      <c r="M78" s="313">
        <f>+'[9]ปริมาณน้ำสูญเสีย-กศผ'!AB21/10^6</f>
        <v>0.11526158920867928</v>
      </c>
      <c r="N78" s="313">
        <f>+'[9]ปริมาณน้ำสูญเสีย-กศผ'!AC21/10^6</f>
        <v>0.11883203128114174</v>
      </c>
      <c r="O78" s="22">
        <f t="shared" si="41"/>
        <v>1.4586599999999992</v>
      </c>
      <c r="Q78" s="10">
        <v>1020</v>
      </c>
      <c r="R78" s="10" t="s">
        <v>29</v>
      </c>
      <c r="S78" s="21">
        <f t="shared" si="42"/>
        <v>0.11820660622482526</v>
      </c>
      <c r="T78" s="21">
        <f t="shared" si="43"/>
        <v>0.2299172053920675</v>
      </c>
      <c r="U78" s="21">
        <f t="shared" si="31"/>
        <v>0.34883531605397927</v>
      </c>
      <c r="V78" s="21">
        <f t="shared" si="32"/>
        <v>0.46565747205032826</v>
      </c>
      <c r="W78" s="21">
        <f t="shared" si="33"/>
        <v>0.57661161660662175</v>
      </c>
      <c r="X78" s="21">
        <f t="shared" si="34"/>
        <v>0.71652174261596424</v>
      </c>
      <c r="Y78" s="21">
        <f t="shared" si="35"/>
        <v>0.8406787250454586</v>
      </c>
      <c r="Z78" s="21">
        <f t="shared" si="36"/>
        <v>0.98479837702115103</v>
      </c>
      <c r="AA78" s="21">
        <f t="shared" si="37"/>
        <v>1.1057672937512126</v>
      </c>
      <c r="AB78" s="21">
        <f t="shared" si="38"/>
        <v>1.2245663795101782</v>
      </c>
      <c r="AC78" s="21">
        <f t="shared" si="39"/>
        <v>1.3398279687188575</v>
      </c>
      <c r="AD78" s="21">
        <f t="shared" si="40"/>
        <v>1.4586599999999992</v>
      </c>
    </row>
    <row r="79" spans="1:30" x14ac:dyDescent="0.2">
      <c r="A79" s="10">
        <v>1021</v>
      </c>
      <c r="B79" s="10" t="s">
        <v>30</v>
      </c>
      <c r="C79" s="313">
        <f>+'[9]ปริมาณน้ำสูญเสีย-กศผ'!R22/10^6</f>
        <v>3.8710747864807604E-2</v>
      </c>
      <c r="D79" s="313">
        <f>+'[9]ปริมาณน้ำสูญเสีย-กศผ'!S22/10^6</f>
        <v>3.1792651026635692E-2</v>
      </c>
      <c r="E79" s="313">
        <f>+'[9]ปริมาณน้ำสูญเสีย-กศผ'!T22/10^6</f>
        <v>3.6276016780717166E-2</v>
      </c>
      <c r="F79" s="313">
        <f>+'[9]ปริมาณน้ำสูญเสีย-กศผ'!U22/10^6</f>
        <v>2.6000006574451371E-2</v>
      </c>
      <c r="G79" s="313">
        <f>+'[9]ปริมาณน้ำสูญเสีย-กศผ'!V22/10^6</f>
        <v>2.774199081052393E-2</v>
      </c>
      <c r="H79" s="313">
        <f>+'[9]ปริมาณน้ำสูญเสีย-กศผ'!W22/10^6</f>
        <v>3.8770754864540881E-2</v>
      </c>
      <c r="I79" s="313">
        <f>+'[9]ปริมาณน้ำสูญเสีย-กศผ'!X22/10^6</f>
        <v>2.5315241062518062E-2</v>
      </c>
      <c r="J79" s="313">
        <f>+'[9]ปริมาณน้ำสูญเสีย-กศผ'!Y22/10^6</f>
        <v>3.2071213440285545E-2</v>
      </c>
      <c r="K79" s="313">
        <f>+'[9]ปริมาณน้ำสูญเสีย-กศผ'!Z22/10^6</f>
        <v>2.7860140392712566E-2</v>
      </c>
      <c r="L79" s="313">
        <f>+'[9]ปริมาณน้ำสูญเสีย-กศผ'!AA22/10^6</f>
        <v>4.098352111689052E-2</v>
      </c>
      <c r="M79" s="313">
        <f>+'[9]ปริมาณน้ำสูญเสีย-กศผ'!AB22/10^6</f>
        <v>3.4464039009359668E-2</v>
      </c>
      <c r="N79" s="313">
        <f>+'[9]ปริมาณน้ำสูญเสีย-กศผ'!AC22/10^6</f>
        <v>3.7213677056557176E-2</v>
      </c>
      <c r="O79" s="22">
        <f t="shared" si="41"/>
        <v>0.39720000000000022</v>
      </c>
      <c r="Q79" s="10">
        <v>1021</v>
      </c>
      <c r="R79" s="10" t="s">
        <v>30</v>
      </c>
      <c r="S79" s="21">
        <f t="shared" si="42"/>
        <v>3.8710747864807604E-2</v>
      </c>
      <c r="T79" s="21">
        <f t="shared" si="43"/>
        <v>7.0503398891443303E-2</v>
      </c>
      <c r="U79" s="21">
        <f t="shared" si="31"/>
        <v>0.10677941567216047</v>
      </c>
      <c r="V79" s="21">
        <f t="shared" si="32"/>
        <v>0.13277942224661185</v>
      </c>
      <c r="W79" s="21">
        <f t="shared" si="33"/>
        <v>0.16052141305713577</v>
      </c>
      <c r="X79" s="21">
        <f t="shared" si="34"/>
        <v>0.19929216792167664</v>
      </c>
      <c r="Y79" s="21">
        <f t="shared" si="35"/>
        <v>0.22460740898419471</v>
      </c>
      <c r="Z79" s="21">
        <f t="shared" si="36"/>
        <v>0.25667862242448025</v>
      </c>
      <c r="AA79" s="21">
        <f t="shared" si="37"/>
        <v>0.28453876281719281</v>
      </c>
      <c r="AB79" s="21">
        <f t="shared" si="38"/>
        <v>0.32552228393408333</v>
      </c>
      <c r="AC79" s="21">
        <f t="shared" si="39"/>
        <v>0.35998632294344302</v>
      </c>
      <c r="AD79" s="21">
        <f t="shared" si="40"/>
        <v>0.39720000000000022</v>
      </c>
    </row>
    <row r="80" spans="1:30" x14ac:dyDescent="0.2">
      <c r="A80" s="10">
        <v>1022</v>
      </c>
      <c r="B80" s="10" t="s">
        <v>31</v>
      </c>
      <c r="C80" s="313">
        <f>+'[9]ปริมาณน้ำสูญเสีย-กศผ'!R23/10^6</f>
        <v>0.14584914890678455</v>
      </c>
      <c r="D80" s="313">
        <f>+'[9]ปริมาณน้ำสูญเสีย-กศผ'!S23/10^6</f>
        <v>0.10156161167016579</v>
      </c>
      <c r="E80" s="313">
        <f>+'[9]ปริมาณน้ำสูญเสีย-กศผ'!T23/10^6</f>
        <v>0.14031777213302685</v>
      </c>
      <c r="F80" s="313">
        <f>+'[9]ปริมาณน้ำสูญเสีย-กศผ'!U23/10^6</f>
        <v>0.1438416208969038</v>
      </c>
      <c r="G80" s="313">
        <f>+'[9]ปริมาณน้ำสูญเสีย-กศผ'!V23/10^6</f>
        <v>0.1051086002561042</v>
      </c>
      <c r="H80" s="313">
        <f>+'[9]ปริมาณน้ำสูญเสีย-กศผ'!W23/10^6</f>
        <v>0.20850899763710914</v>
      </c>
      <c r="I80" s="313">
        <f>+'[9]ปริมาณน้ำสูญเสีย-กศผ'!X23/10^6</f>
        <v>8.4557791796859696E-2</v>
      </c>
      <c r="J80" s="313">
        <f>+'[9]ปริมาณน้ำสูญเสีย-กศผ'!Y23/10^6</f>
        <v>0.13179658077839979</v>
      </c>
      <c r="K80" s="313">
        <f>+'[9]ปริมาณน้ำสูญเสีย-กศผ'!Z23/10^6</f>
        <v>8.811633743153513E-2</v>
      </c>
      <c r="L80" s="313">
        <f>+'[9]ปริมาณน้ำสูญเสีย-กศผ'!AA23/10^6</f>
        <v>0.13569736208642419</v>
      </c>
      <c r="M80" s="313">
        <f>+'[9]ปริมาณน้ำสูญเสีย-กศผ'!AB23/10^6</f>
        <v>0.10516541492542095</v>
      </c>
      <c r="N80" s="313">
        <f>+'[9]ปริมาณน้ำสูญเสีย-กศผ'!AC23/10^6</f>
        <v>0.11517876148126489</v>
      </c>
      <c r="O80" s="22">
        <f t="shared" si="41"/>
        <v>1.5056999999999992</v>
      </c>
      <c r="Q80" s="10">
        <v>1022</v>
      </c>
      <c r="R80" s="10" t="s">
        <v>31</v>
      </c>
      <c r="S80" s="21">
        <f t="shared" si="42"/>
        <v>0.14584914890678455</v>
      </c>
      <c r="T80" s="21">
        <f t="shared" si="43"/>
        <v>0.24741076057695033</v>
      </c>
      <c r="U80" s="21">
        <f t="shared" si="31"/>
        <v>0.3877285327099772</v>
      </c>
      <c r="V80" s="21">
        <f t="shared" si="32"/>
        <v>0.53157015360688098</v>
      </c>
      <c r="W80" s="21">
        <f t="shared" si="33"/>
        <v>0.63667875386298522</v>
      </c>
      <c r="X80" s="21">
        <f t="shared" si="34"/>
        <v>0.8451877515000944</v>
      </c>
      <c r="Y80" s="21">
        <f t="shared" si="35"/>
        <v>0.92974554329695414</v>
      </c>
      <c r="Z80" s="21">
        <f t="shared" si="36"/>
        <v>1.061542124075354</v>
      </c>
      <c r="AA80" s="21">
        <f t="shared" si="37"/>
        <v>1.1496584615068892</v>
      </c>
      <c r="AB80" s="21">
        <f t="shared" si="38"/>
        <v>1.2853558235933134</v>
      </c>
      <c r="AC80" s="21">
        <f t="shared" si="39"/>
        <v>1.3905212385187342</v>
      </c>
      <c r="AD80" s="21">
        <f t="shared" si="40"/>
        <v>1.5056999999999992</v>
      </c>
    </row>
    <row r="81" spans="1:30" x14ac:dyDescent="0.2">
      <c r="A81" s="10">
        <v>1023</v>
      </c>
      <c r="B81" s="10" t="s">
        <v>32</v>
      </c>
      <c r="C81" s="313">
        <f>+'[9]ปริมาณน้ำสูญเสีย-กศผ'!R24/10^6</f>
        <v>3.6826931581552459E-2</v>
      </c>
      <c r="D81" s="313">
        <f>+'[9]ปริมาณน้ำสูญเสีย-กศผ'!S24/10^6</f>
        <v>2.4649508377131233E-2</v>
      </c>
      <c r="E81" s="313">
        <f>+'[9]ปริมาณน้ำสูญเสีย-กศผ'!T24/10^6</f>
        <v>3.7263175613632862E-2</v>
      </c>
      <c r="F81" s="313">
        <f>+'[9]ปริมาณน้ำสูญเสีย-กศผ'!U24/10^6</f>
        <v>2.8792098783913096E-2</v>
      </c>
      <c r="G81" s="313">
        <f>+'[9]ปริมาณน้ำสูญเสีย-กศผ'!V24/10^6</f>
        <v>2.3251299428468614E-2</v>
      </c>
      <c r="H81" s="313">
        <f>+'[9]ปริมาณน้ำสูญเสีย-กศผ'!W24/10^6</f>
        <v>4.0959281464633825E-2</v>
      </c>
      <c r="I81" s="313">
        <f>+'[9]ปริมาณน้ำสูญเสีย-กศผ'!X24/10^6</f>
        <v>1.7190466853587133E-2</v>
      </c>
      <c r="J81" s="313">
        <f>+'[9]ปริมาณน้ำสูญเสีย-กศผ'!Y24/10^6</f>
        <v>2.3696863582183519E-2</v>
      </c>
      <c r="K81" s="313">
        <f>+'[9]ปริมาณน้ำสูญเสีย-กศผ'!Z24/10^6</f>
        <v>1.9888343358731044E-2</v>
      </c>
      <c r="L81" s="313">
        <f>+'[9]ปริมาณน้ำสูญเสีย-กศผ'!AA24/10^6</f>
        <v>3.0305119818662293E-2</v>
      </c>
      <c r="M81" s="313">
        <f>+'[9]ปริมาณน้ำสูญเสีย-กศผ'!AB24/10^6</f>
        <v>2.3859258129209995E-2</v>
      </c>
      <c r="N81" s="313">
        <f>+'[9]ปริมาณน้ำสูญเสีย-กศผ'!AC24/10^6</f>
        <v>2.4777653008293623E-2</v>
      </c>
      <c r="O81" s="22">
        <f t="shared" si="41"/>
        <v>0.33145999999999964</v>
      </c>
      <c r="Q81" s="10">
        <v>1023</v>
      </c>
      <c r="R81" s="10" t="s">
        <v>32</v>
      </c>
      <c r="S81" s="21">
        <f t="shared" si="42"/>
        <v>3.6826931581552459E-2</v>
      </c>
      <c r="T81" s="21">
        <f t="shared" si="43"/>
        <v>6.1476439958683696E-2</v>
      </c>
      <c r="U81" s="21">
        <f t="shared" si="31"/>
        <v>9.8739615572316558E-2</v>
      </c>
      <c r="V81" s="21">
        <f t="shared" si="32"/>
        <v>0.12753171435622965</v>
      </c>
      <c r="W81" s="21">
        <f t="shared" si="33"/>
        <v>0.15078301378469827</v>
      </c>
      <c r="X81" s="21">
        <f t="shared" si="34"/>
        <v>0.19174229524933209</v>
      </c>
      <c r="Y81" s="21">
        <f t="shared" si="35"/>
        <v>0.20893276210291922</v>
      </c>
      <c r="Z81" s="21">
        <f t="shared" si="36"/>
        <v>0.23262962568510273</v>
      </c>
      <c r="AA81" s="21">
        <f t="shared" si="37"/>
        <v>0.25251796904383378</v>
      </c>
      <c r="AB81" s="21">
        <f t="shared" si="38"/>
        <v>0.28282308886249607</v>
      </c>
      <c r="AC81" s="21">
        <f t="shared" si="39"/>
        <v>0.30668234699170605</v>
      </c>
      <c r="AD81" s="21">
        <f t="shared" si="40"/>
        <v>0.33145999999999964</v>
      </c>
    </row>
    <row r="82" spans="1:30" x14ac:dyDescent="0.2">
      <c r="A82" s="10">
        <v>1024</v>
      </c>
      <c r="B82" s="10" t="s">
        <v>33</v>
      </c>
      <c r="C82" s="313">
        <f>+'[9]ปริมาณน้ำสูญเสีย-กศผ'!R25/10^6</f>
        <v>0.28293688732513239</v>
      </c>
      <c r="D82" s="313">
        <f>+'[9]ปริมาณน้ำสูญเสีย-กศผ'!S25/10^6</f>
        <v>0.25415853313043879</v>
      </c>
      <c r="E82" s="313">
        <f>+'[9]ปริมาณน้ำสูญเสีย-กศผ'!T25/10^6</f>
        <v>0.25552720705406368</v>
      </c>
      <c r="F82" s="313">
        <f>+'[9]ปริมาณน้ำสูญเสีย-กศผ'!U25/10^6</f>
        <v>0.23050752559566604</v>
      </c>
      <c r="G82" s="313">
        <f>+'[9]ปริมาณน้ำสูญเสีย-กศผ'!V25/10^6</f>
        <v>0.16850208195911698</v>
      </c>
      <c r="H82" s="313">
        <f>+'[9]ปริมาณน้ำสูญเสีย-กศผ'!W25/10^6</f>
        <v>0.3101939104107061</v>
      </c>
      <c r="I82" s="313">
        <f>+'[9]ปริมาณน้ำสูญเสีย-กศผ'!X25/10^6</f>
        <v>0.16779384774511355</v>
      </c>
      <c r="J82" s="313">
        <f>+'[9]ปริมาณน้ำสูญเสีย-กศผ'!Y25/10^6</f>
        <v>0.26584379489604149</v>
      </c>
      <c r="K82" s="313">
        <f>+'[9]ปริมาณน้ำสูญเสีย-กศผ'!Z25/10^6</f>
        <v>0.20709198956798447</v>
      </c>
      <c r="L82" s="313">
        <f>+'[9]ปริมาณน้ำสูญเสีย-กศผ'!AA25/10^6</f>
        <v>0.26715103292366399</v>
      </c>
      <c r="M82" s="313">
        <f>+'[9]ปริมาณน้ำสูญเสีย-กศผ'!AB25/10^6</f>
        <v>0.24753723009161965</v>
      </c>
      <c r="N82" s="313">
        <f>+'[9]ปริมาณน้ำสูญเสีย-กศผ'!AC25/10^6</f>
        <v>0.24068595930045389</v>
      </c>
      <c r="O82" s="22">
        <f t="shared" si="41"/>
        <v>2.897930000000001</v>
      </c>
      <c r="Q82" s="10">
        <v>1024</v>
      </c>
      <c r="R82" s="10" t="s">
        <v>33</v>
      </c>
      <c r="S82" s="21">
        <f t="shared" si="42"/>
        <v>0.28293688732513239</v>
      </c>
      <c r="T82" s="21">
        <f t="shared" si="43"/>
        <v>0.53709542045557113</v>
      </c>
      <c r="U82" s="21">
        <f t="shared" si="31"/>
        <v>0.79262262750963486</v>
      </c>
      <c r="V82" s="21">
        <f t="shared" si="32"/>
        <v>1.023130153105301</v>
      </c>
      <c r="W82" s="21">
        <f t="shared" si="33"/>
        <v>1.191632235064418</v>
      </c>
      <c r="X82" s="21">
        <f t="shared" si="34"/>
        <v>1.5018261454751241</v>
      </c>
      <c r="Y82" s="21">
        <f t="shared" si="35"/>
        <v>1.6696199932202376</v>
      </c>
      <c r="Z82" s="21">
        <f t="shared" si="36"/>
        <v>1.9354637881162791</v>
      </c>
      <c r="AA82" s="21">
        <f t="shared" si="37"/>
        <v>2.1425557776842634</v>
      </c>
      <c r="AB82" s="21">
        <f t="shared" si="38"/>
        <v>2.4097068106079274</v>
      </c>
      <c r="AC82" s="21">
        <f t="shared" si="39"/>
        <v>2.6572440406995472</v>
      </c>
      <c r="AD82" s="21">
        <f t="shared" si="40"/>
        <v>2.897930000000001</v>
      </c>
    </row>
    <row r="83" spans="1:30" x14ac:dyDescent="0.2">
      <c r="A83" s="10">
        <v>1025</v>
      </c>
      <c r="B83" s="10" t="s">
        <v>34</v>
      </c>
      <c r="C83" s="313">
        <f>+'[9]ปริมาณน้ำสูญเสีย-กศผ'!R26/10^6</f>
        <v>3.4469999838191552E-2</v>
      </c>
      <c r="D83" s="313">
        <f>+'[9]ปริมาณน้ำสูญเสีย-กศผ'!S26/10^6</f>
        <v>2.9963849861067517E-2</v>
      </c>
      <c r="E83" s="313">
        <f>+'[9]ปริมาณน้ำสูญเสีย-กศผ'!T26/10^6</f>
        <v>4.0599273993536626E-2</v>
      </c>
      <c r="F83" s="313">
        <f>+'[9]ปริมาณน้ำสูญเสีย-กศผ'!U26/10^6</f>
        <v>3.452557595690791E-2</v>
      </c>
      <c r="G83" s="313">
        <f>+'[9]ปริมาณน้ำสูญเสีย-กศผ'!V26/10^6</f>
        <v>2.6096670304575992E-2</v>
      </c>
      <c r="H83" s="313">
        <f>+'[9]ปริมาณน้ำสูญเสีย-กศผ'!W26/10^6</f>
        <v>4.4725848183750874E-2</v>
      </c>
      <c r="I83" s="313">
        <f>+'[9]ปริมาณน้ำสูญเสีย-กศผ'!X26/10^6</f>
        <v>3.0239222717684314E-2</v>
      </c>
      <c r="J83" s="313">
        <f>+'[9]ปริมาณน้ำสูญเสีย-กศผ'!Y26/10^6</f>
        <v>2.9825186279863178E-2</v>
      </c>
      <c r="K83" s="313">
        <f>+'[9]ปริมาณน้ำสูญเสีย-กศผ'!Z26/10^6</f>
        <v>2.6286267927673385E-2</v>
      </c>
      <c r="L83" s="313">
        <f>+'[9]ปริมาณน้ำสูญเสีย-กศผ'!AA26/10^6</f>
        <v>3.3278249879363779E-2</v>
      </c>
      <c r="M83" s="313">
        <f>+'[9]ปริมาณน้ำสูญเสีย-กศผ'!AB26/10^6</f>
        <v>2.8783876670395052E-2</v>
      </c>
      <c r="N83" s="313">
        <f>+'[9]ปริมาณน้ำสูญเสีย-กศผ'!AC26/10^6</f>
        <v>2.6535978386989796E-2</v>
      </c>
      <c r="O83" s="22">
        <f t="shared" si="41"/>
        <v>0.38533000000000001</v>
      </c>
      <c r="Q83" s="10">
        <v>1025</v>
      </c>
      <c r="R83" s="10" t="s">
        <v>34</v>
      </c>
      <c r="S83" s="21">
        <f t="shared" si="42"/>
        <v>3.4469999838191552E-2</v>
      </c>
      <c r="T83" s="21">
        <f t="shared" si="43"/>
        <v>6.4433849699259069E-2</v>
      </c>
      <c r="U83" s="21">
        <f t="shared" si="31"/>
        <v>0.10503312369279569</v>
      </c>
      <c r="V83" s="21">
        <f t="shared" si="32"/>
        <v>0.1395586996497036</v>
      </c>
      <c r="W83" s="21">
        <f t="shared" si="33"/>
        <v>0.1656553699542796</v>
      </c>
      <c r="X83" s="21">
        <f t="shared" si="34"/>
        <v>0.21038121813803046</v>
      </c>
      <c r="Y83" s="21">
        <f t="shared" si="35"/>
        <v>0.24062044085571477</v>
      </c>
      <c r="Z83" s="21">
        <f t="shared" si="36"/>
        <v>0.27044562713557796</v>
      </c>
      <c r="AA83" s="21">
        <f t="shared" si="37"/>
        <v>0.29673189506325137</v>
      </c>
      <c r="AB83" s="21">
        <f t="shared" si="38"/>
        <v>0.33001014494261516</v>
      </c>
      <c r="AC83" s="21">
        <f t="shared" si="39"/>
        <v>0.35879402161301022</v>
      </c>
      <c r="AD83" s="21">
        <f t="shared" si="40"/>
        <v>0.38533000000000001</v>
      </c>
    </row>
    <row r="84" spans="1:30" x14ac:dyDescent="0.2">
      <c r="A84" s="10">
        <v>1026</v>
      </c>
      <c r="B84" s="10" t="s">
        <v>35</v>
      </c>
      <c r="C84" s="313">
        <f>+'[9]ปริมาณน้ำสูญเสีย-กศผ'!R27/10^6</f>
        <v>1.0763071589365056E-2</v>
      </c>
      <c r="D84" s="313">
        <f>+'[9]ปริมาณน้ำสูญเสีย-กศผ'!S27/10^6</f>
        <v>8.6019864633139365E-3</v>
      </c>
      <c r="E84" s="313">
        <f>+'[9]ปริมาณน้ำสูญเสีย-กศผ'!T27/10^6</f>
        <v>1.1427775698759397E-2</v>
      </c>
      <c r="F84" s="313">
        <f>+'[9]ปริมาณน้ำสูญเสีย-กศผ'!U27/10^6</f>
        <v>7.722114844637887E-3</v>
      </c>
      <c r="G84" s="313">
        <f>+'[9]ปริมาณน้ำสูญเสีย-กศผ'!V27/10^6</f>
        <v>5.9638838035717566E-3</v>
      </c>
      <c r="H84" s="313">
        <f>+'[9]ปริมาณน้ำสูญเสีย-กศผ'!W27/10^6</f>
        <v>1.9246287473130556E-2</v>
      </c>
      <c r="I84" s="313">
        <f>+'[9]ปริมาณน้ำสูญเสีย-กศผ'!X27/10^6</f>
        <v>7.1013914137108662E-3</v>
      </c>
      <c r="J84" s="313">
        <f>+'[9]ปริมาณน้ำสูญเสีย-กศผ'!Y27/10^6</f>
        <v>1.1875157249458956E-2</v>
      </c>
      <c r="K84" s="313">
        <f>+'[9]ปริมาณน้ำสูญเสีย-กศผ'!Z27/10^6</f>
        <v>7.1303895904784734E-3</v>
      </c>
      <c r="L84" s="313">
        <f>+'[9]ปริมาณน้ำสูญเสีย-กศผ'!AA27/10^6</f>
        <v>1.3036992725728778E-2</v>
      </c>
      <c r="M84" s="313">
        <f>+'[9]ปริมาณน้ำสูญเสีย-กศผ'!AB27/10^6</f>
        <v>1.0785296367814284E-2</v>
      </c>
      <c r="N84" s="313">
        <f>+'[9]ปริมาณน้ำสูญเสีย-กศผ'!AC27/10^6</f>
        <v>8.8556527800298795E-3</v>
      </c>
      <c r="O84" s="22">
        <f t="shared" si="41"/>
        <v>0.12250999999999983</v>
      </c>
      <c r="Q84" s="10">
        <v>1026</v>
      </c>
      <c r="R84" s="10" t="s">
        <v>35</v>
      </c>
      <c r="S84" s="21">
        <f t="shared" si="42"/>
        <v>1.0763071589365056E-2</v>
      </c>
      <c r="T84" s="21">
        <f t="shared" si="43"/>
        <v>1.9365058052678991E-2</v>
      </c>
      <c r="U84" s="21">
        <f t="shared" si="31"/>
        <v>3.0792833751438389E-2</v>
      </c>
      <c r="V84" s="21">
        <f t="shared" si="32"/>
        <v>3.8514948596076279E-2</v>
      </c>
      <c r="W84" s="21">
        <f t="shared" si="33"/>
        <v>4.4478832399648033E-2</v>
      </c>
      <c r="X84" s="21">
        <f t="shared" si="34"/>
        <v>6.3725119872778596E-2</v>
      </c>
      <c r="Y84" s="21">
        <f t="shared" si="35"/>
        <v>7.0826511286489466E-2</v>
      </c>
      <c r="Z84" s="21">
        <f t="shared" si="36"/>
        <v>8.2701668535948417E-2</v>
      </c>
      <c r="AA84" s="21">
        <f t="shared" si="37"/>
        <v>8.9832058126426889E-2</v>
      </c>
      <c r="AB84" s="21">
        <f t="shared" si="38"/>
        <v>0.10286905085215567</v>
      </c>
      <c r="AC84" s="21">
        <f t="shared" si="39"/>
        <v>0.11365434721996995</v>
      </c>
      <c r="AD84" s="21">
        <f t="shared" si="40"/>
        <v>0.12250999999999983</v>
      </c>
    </row>
    <row r="85" spans="1:30" x14ac:dyDescent="0.2">
      <c r="A85" s="10">
        <v>1027</v>
      </c>
      <c r="B85" s="10" t="s">
        <v>36</v>
      </c>
      <c r="C85" s="313">
        <f>+'[9]ปริมาณน้ำสูญเสีย-กศผ'!R28/10^6</f>
        <v>2.2899029616183425E-2</v>
      </c>
      <c r="D85" s="313">
        <f>+'[9]ปริมาณน้ำสูญเสีย-กศผ'!S28/10^6</f>
        <v>2.051820748703774E-2</v>
      </c>
      <c r="E85" s="313">
        <f>+'[9]ปริมาณน้ำสูญเสีย-กศผ'!T28/10^6</f>
        <v>2.3990602569507056E-2</v>
      </c>
      <c r="F85" s="313">
        <f>+'[9]ปริมาณน้ำสูญเสีย-กศผ'!U28/10^6</f>
        <v>2.0004124314952847E-2</v>
      </c>
      <c r="G85" s="313">
        <f>+'[9]ปริมาณน้ำสูญเสีย-กศผ'!V28/10^6</f>
        <v>1.6764453760889534E-2</v>
      </c>
      <c r="H85" s="313">
        <f>+'[9]ปริมาณน้ำสูญเสีย-กศผ'!W28/10^6</f>
        <v>2.754365639790296E-2</v>
      </c>
      <c r="I85" s="313">
        <f>+'[9]ปริมาณน้ำสูญเสีย-กศผ'!X28/10^6</f>
        <v>1.7259682715047207E-2</v>
      </c>
      <c r="J85" s="313">
        <f>+'[9]ปริมาณน้ำสูญเสีย-กศผ'!Y28/10^6</f>
        <v>2.1432588280912691E-2</v>
      </c>
      <c r="K85" s="313">
        <f>+'[9]ปริมาณน้ำสูญเสีย-กศผ'!Z28/10^6</f>
        <v>1.9844128906821249E-2</v>
      </c>
      <c r="L85" s="313">
        <f>+'[9]ปริมาณน้ำสูญเสีย-กศผ'!AA28/10^6</f>
        <v>2.1820272275287409E-2</v>
      </c>
      <c r="M85" s="313">
        <f>+'[9]ปริมาณน้ำสูญเสีย-กศผ'!AB28/10^6</f>
        <v>2.1901640546390568E-2</v>
      </c>
      <c r="N85" s="313">
        <f>+'[9]ปริมาณน้ำสูญเสีย-กศผ'!AC28/10^6</f>
        <v>2.2781613129067277E-2</v>
      </c>
      <c r="O85" s="22">
        <f t="shared" si="41"/>
        <v>0.25675999999999993</v>
      </c>
      <c r="Q85" s="10">
        <v>1027</v>
      </c>
      <c r="R85" s="10" t="s">
        <v>36</v>
      </c>
      <c r="S85" s="21">
        <f t="shared" si="42"/>
        <v>2.2899029616183425E-2</v>
      </c>
      <c r="T85" s="21">
        <f t="shared" si="43"/>
        <v>4.3417237103221165E-2</v>
      </c>
      <c r="U85" s="21">
        <f t="shared" si="31"/>
        <v>6.7407839672728218E-2</v>
      </c>
      <c r="V85" s="21">
        <f t="shared" si="32"/>
        <v>8.7411963987681057E-2</v>
      </c>
      <c r="W85" s="21">
        <f t="shared" si="33"/>
        <v>0.10417641774857059</v>
      </c>
      <c r="X85" s="21">
        <f t="shared" si="34"/>
        <v>0.13172007414647355</v>
      </c>
      <c r="Y85" s="21">
        <f t="shared" si="35"/>
        <v>0.14897975686152076</v>
      </c>
      <c r="Z85" s="21">
        <f t="shared" si="36"/>
        <v>0.17041234514243345</v>
      </c>
      <c r="AA85" s="21">
        <f t="shared" si="37"/>
        <v>0.19025647404925469</v>
      </c>
      <c r="AB85" s="21">
        <f t="shared" si="38"/>
        <v>0.2120767463245421</v>
      </c>
      <c r="AC85" s="21">
        <f t="shared" si="39"/>
        <v>0.23397838687093267</v>
      </c>
      <c r="AD85" s="21">
        <f t="shared" si="40"/>
        <v>0.25675999999999993</v>
      </c>
    </row>
    <row r="86" spans="1:30" x14ac:dyDescent="0.2">
      <c r="A86" s="10">
        <v>1028</v>
      </c>
      <c r="B86" s="10" t="s">
        <v>37</v>
      </c>
      <c r="C86" s="313">
        <f>+'[9]ปริมาณน้ำสูญเสีย-กศผ'!R29/10^6</f>
        <v>0.10966856228312442</v>
      </c>
      <c r="D86" s="313">
        <f>+'[9]ปริมาณน้ำสูญเสีย-กศผ'!S29/10^6</f>
        <v>9.5079502922039885E-2</v>
      </c>
      <c r="E86" s="313">
        <f>+'[9]ปริมาณน้ำสูญเสีย-กศผ'!T29/10^6</f>
        <v>0.11588788925554935</v>
      </c>
      <c r="F86" s="313">
        <f>+'[9]ปริมาณน้ำสูญเสีย-กศผ'!U29/10^6</f>
        <v>0.10153112682404142</v>
      </c>
      <c r="G86" s="313">
        <f>+'[9]ปริมาณน้ำสูญเสีย-กศผ'!V29/10^6</f>
        <v>6.8612943714953786E-2</v>
      </c>
      <c r="H86" s="313">
        <f>+'[9]ปริมาณน้ำสูญเสีย-กศผ'!W29/10^6</f>
        <v>0.14944153365834681</v>
      </c>
      <c r="I86" s="313">
        <f>+'[9]ปริมาณน้ำสูญเสีย-กศผ'!X29/10^6</f>
        <v>7.478833693188959E-2</v>
      </c>
      <c r="J86" s="313">
        <f>+'[9]ปริมาณน้ำสูญเสีย-กศผ'!Y29/10^6</f>
        <v>9.9166267453653686E-2</v>
      </c>
      <c r="K86" s="313">
        <f>+'[9]ปริมาณน้ำสูญเสีย-กศผ'!Z29/10^6</f>
        <v>5.9093601947459509E-2</v>
      </c>
      <c r="L86" s="313">
        <f>+'[9]ปริมาณน้ำสูญเสีย-กศผ'!AA29/10^6</f>
        <v>9.5313957587415649E-2</v>
      </c>
      <c r="M86" s="313">
        <f>+'[9]ปริมาณน้ำสูญเสีย-กศผ'!AB29/10^6</f>
        <v>8.867822704390925E-2</v>
      </c>
      <c r="N86" s="313">
        <f>+'[9]ปริมาณน้ำสูญเสีย-กศผ'!AC29/10^6</f>
        <v>8.4608050377615374E-2</v>
      </c>
      <c r="O86" s="22">
        <f t="shared" si="41"/>
        <v>1.1418699999999988</v>
      </c>
      <c r="Q86" s="10">
        <v>1028</v>
      </c>
      <c r="R86" s="10" t="s">
        <v>37</v>
      </c>
      <c r="S86" s="21">
        <f t="shared" si="42"/>
        <v>0.10966856228312442</v>
      </c>
      <c r="T86" s="21">
        <f t="shared" si="43"/>
        <v>0.20474806520516431</v>
      </c>
      <c r="U86" s="21">
        <f t="shared" si="31"/>
        <v>0.32063595446071369</v>
      </c>
      <c r="V86" s="21">
        <f t="shared" si="32"/>
        <v>0.42216708128475511</v>
      </c>
      <c r="W86" s="21">
        <f t="shared" si="33"/>
        <v>0.49078002499970891</v>
      </c>
      <c r="X86" s="21">
        <f t="shared" si="34"/>
        <v>0.64022155865805574</v>
      </c>
      <c r="Y86" s="21">
        <f t="shared" si="35"/>
        <v>0.71500989558994532</v>
      </c>
      <c r="Z86" s="21">
        <f t="shared" si="36"/>
        <v>0.81417616304359897</v>
      </c>
      <c r="AA86" s="21">
        <f t="shared" si="37"/>
        <v>0.87326976499105846</v>
      </c>
      <c r="AB86" s="21">
        <f t="shared" si="38"/>
        <v>0.96858372257847414</v>
      </c>
      <c r="AC86" s="21">
        <f t="shared" si="39"/>
        <v>1.0572619496223834</v>
      </c>
      <c r="AD86" s="21">
        <f t="shared" si="40"/>
        <v>1.1418699999999988</v>
      </c>
    </row>
    <row r="87" spans="1:30" x14ac:dyDescent="0.2">
      <c r="A87" s="10">
        <v>1029</v>
      </c>
      <c r="B87" s="10" t="s">
        <v>38</v>
      </c>
      <c r="C87" s="313">
        <f>+'[9]ปริมาณน้ำสูญเสีย-กศผ'!R30/10^6</f>
        <v>1.4995014002083553E-2</v>
      </c>
      <c r="D87" s="313">
        <f>+'[9]ปริมาณน้ำสูญเสีย-กศผ'!S30/10^6</f>
        <v>1.1231845825421275E-2</v>
      </c>
      <c r="E87" s="313">
        <f>+'[9]ปริมาณน้ำสูญเสีย-กศผ'!T30/10^6</f>
        <v>1.4911196058029739E-2</v>
      </c>
      <c r="F87" s="313">
        <f>+'[9]ปริมาณน้ำสูญเสีย-กศผ'!U30/10^6</f>
        <v>1.3733907820676119E-2</v>
      </c>
      <c r="G87" s="313">
        <f>+'[9]ปริมาณน้ำสูญเสีย-กศผ'!V30/10^6</f>
        <v>1.0765594546354573E-2</v>
      </c>
      <c r="H87" s="313">
        <f>+'[9]ปริมาณน้ำสูญเสีย-กศผ'!W30/10^6</f>
        <v>2.445452475310253E-2</v>
      </c>
      <c r="I87" s="313">
        <f>+'[9]ปริมาณน้ำสูญเสีย-กศผ'!X30/10^6</f>
        <v>1.5094989103179367E-2</v>
      </c>
      <c r="J87" s="313">
        <f>+'[9]ปริมาณน้ำสูญเสีย-กศผ'!Y30/10^6</f>
        <v>1.4781249493482014E-2</v>
      </c>
      <c r="K87" s="313">
        <f>+'[9]ปริมาณน้ำสูญเสีย-กศผ'!Z30/10^6</f>
        <v>1.2571469158445288E-2</v>
      </c>
      <c r="L87" s="313">
        <f>+'[9]ปริมาณน้ำสูญเสีย-กศผ'!AA30/10^6</f>
        <v>1.763206202076548E-2</v>
      </c>
      <c r="M87" s="313">
        <f>+'[9]ปริมาณน้ำสูญเสีย-กศผ'!AB30/10^6</f>
        <v>1.5700125245921067E-2</v>
      </c>
      <c r="N87" s="313">
        <f>+'[9]ปริมาณน้ำสูญเสีย-กศผ'!AC30/10^6</f>
        <v>1.4208021972539078E-2</v>
      </c>
      <c r="O87" s="22">
        <f t="shared" si="41"/>
        <v>0.18008000000000007</v>
      </c>
      <c r="Q87" s="10">
        <v>1029</v>
      </c>
      <c r="R87" s="10" t="s">
        <v>38</v>
      </c>
      <c r="S87" s="21">
        <f t="shared" si="42"/>
        <v>1.4995014002083553E-2</v>
      </c>
      <c r="T87" s="21">
        <f t="shared" si="43"/>
        <v>2.6226859827504827E-2</v>
      </c>
      <c r="U87" s="21">
        <f t="shared" si="31"/>
        <v>4.1138055885534569E-2</v>
      </c>
      <c r="V87" s="21">
        <f t="shared" si="32"/>
        <v>5.487196370621069E-2</v>
      </c>
      <c r="W87" s="21">
        <f t="shared" si="33"/>
        <v>6.5637558252565259E-2</v>
      </c>
      <c r="X87" s="21">
        <f t="shared" si="34"/>
        <v>9.0092083005667789E-2</v>
      </c>
      <c r="Y87" s="21">
        <f t="shared" si="35"/>
        <v>0.10518707210884716</v>
      </c>
      <c r="Z87" s="21">
        <f t="shared" si="36"/>
        <v>0.11996832160232918</v>
      </c>
      <c r="AA87" s="21">
        <f t="shared" si="37"/>
        <v>0.13253979076077446</v>
      </c>
      <c r="AB87" s="21">
        <f t="shared" si="38"/>
        <v>0.15017185278153994</v>
      </c>
      <c r="AC87" s="21">
        <f t="shared" si="39"/>
        <v>0.16587197802746101</v>
      </c>
      <c r="AD87" s="21">
        <f t="shared" si="40"/>
        <v>0.18008000000000007</v>
      </c>
    </row>
    <row r="88" spans="1:30" x14ac:dyDescent="0.2">
      <c r="A88" s="15">
        <v>1030</v>
      </c>
      <c r="B88" s="15" t="s">
        <v>18</v>
      </c>
      <c r="C88" s="314">
        <f>+'[9]ปริมาณน้ำสูญเสีย-กศผ'!R31/10^6</f>
        <v>2.0759726543177443E-2</v>
      </c>
      <c r="D88" s="314">
        <f>+'[9]ปริมาณน้ำสูญเสีย-กศผ'!S31/10^6</f>
        <v>2.0142647785012305E-2</v>
      </c>
      <c r="E88" s="314">
        <f>+'[9]ปริมาณน้ำสูญเสีย-กศผ'!T31/10^6</f>
        <v>2.1745836071108353E-2</v>
      </c>
      <c r="F88" s="314">
        <f>+'[9]ปริมาณน้ำสูญเสีย-กศผ'!U31/10^6</f>
        <v>2.2025850910051232E-2</v>
      </c>
      <c r="G88" s="314">
        <f>+'[9]ปริมาณน้ำสูญเสีย-กศผ'!V31/10^6</f>
        <v>2.0633201465739329E-2</v>
      </c>
      <c r="H88" s="314">
        <f>+'[9]ปริมาณน้ำสูญเสีย-กศผ'!W31/10^6</f>
        <v>2.1542836570242477E-2</v>
      </c>
      <c r="I88" s="314">
        <f>+'[9]ปริมาณน้ำสูญเสีย-กศผ'!X31/10^6</f>
        <v>2.2291388184459474E-2</v>
      </c>
      <c r="J88" s="314">
        <f>+'[9]ปริมาณน้ำสูญเสีย-กศผ'!Y31/10^6</f>
        <v>2.3203359849539744E-2</v>
      </c>
      <c r="K88" s="314">
        <f>+'[9]ปริมาณน้ำสูญเสีย-กศผ'!Z31/10^6</f>
        <v>2.3523893176560624E-2</v>
      </c>
      <c r="L88" s="314">
        <f>+'[9]ปริมาณน้ำสูญเสีย-กศผ'!AA31/10^6</f>
        <v>2.048238725315887E-2</v>
      </c>
      <c r="M88" s="314">
        <f>+'[9]ปริมาณน้ำสูญเสีย-กศผ'!AB31/10^6</f>
        <v>2.1701490410139364E-2</v>
      </c>
      <c r="N88" s="314">
        <f>+'[9]ปริมาณน้ำสูญเสีย-กศผ'!AC31/10^6</f>
        <v>2.0217381780810915E-2</v>
      </c>
      <c r="O88" s="24">
        <f t="shared" si="41"/>
        <v>0.25827000000000011</v>
      </c>
      <c r="Q88" s="15">
        <v>1030</v>
      </c>
      <c r="R88" s="15" t="s">
        <v>18</v>
      </c>
      <c r="S88" s="23">
        <f t="shared" si="42"/>
        <v>2.0759726543177443E-2</v>
      </c>
      <c r="T88" s="23">
        <f t="shared" si="43"/>
        <v>4.0902374328189745E-2</v>
      </c>
      <c r="U88" s="23">
        <f t="shared" si="31"/>
        <v>6.2648210399298104E-2</v>
      </c>
      <c r="V88" s="23">
        <f t="shared" si="32"/>
        <v>8.4674061309349333E-2</v>
      </c>
      <c r="W88" s="23">
        <f t="shared" si="33"/>
        <v>0.10530726277508866</v>
      </c>
      <c r="X88" s="23">
        <f t="shared" si="34"/>
        <v>0.12685009934533115</v>
      </c>
      <c r="Y88" s="23">
        <f t="shared" si="35"/>
        <v>0.14914148752979062</v>
      </c>
      <c r="Z88" s="23">
        <f t="shared" si="36"/>
        <v>0.17234484737933037</v>
      </c>
      <c r="AA88" s="23">
        <f t="shared" si="37"/>
        <v>0.19586874055589099</v>
      </c>
      <c r="AB88" s="23">
        <f t="shared" si="38"/>
        <v>0.21635112780904986</v>
      </c>
      <c r="AC88" s="23">
        <f t="shared" si="39"/>
        <v>0.23805261821918922</v>
      </c>
      <c r="AD88" s="23">
        <f t="shared" si="40"/>
        <v>0.25827000000000011</v>
      </c>
    </row>
    <row r="89" spans="1:30" x14ac:dyDescent="0.2">
      <c r="A89" s="4">
        <v>10300</v>
      </c>
      <c r="B89" s="4" t="s">
        <v>176</v>
      </c>
      <c r="C89" s="18">
        <f>SUM(C62:C88)</f>
        <v>2.9672524533703819</v>
      </c>
      <c r="D89" s="18">
        <f t="shared" ref="D89:M89" si="44">SUM(D62:D88)</f>
        <v>2.4840085758212358</v>
      </c>
      <c r="E89" s="18">
        <f t="shared" si="44"/>
        <v>2.8429487491340555</v>
      </c>
      <c r="F89" s="18">
        <f t="shared" si="44"/>
        <v>2.5751577403924455</v>
      </c>
      <c r="G89" s="18">
        <f t="shared" si="44"/>
        <v>2.035033375817985</v>
      </c>
      <c r="H89" s="18">
        <f t="shared" si="44"/>
        <v>3.3194052285609645</v>
      </c>
      <c r="I89" s="18">
        <f t="shared" si="44"/>
        <v>1.9230627046588904</v>
      </c>
      <c r="J89" s="18">
        <f t="shared" si="44"/>
        <v>2.5477781044242298</v>
      </c>
      <c r="K89" s="18">
        <f t="shared" si="44"/>
        <v>2.0514142975123</v>
      </c>
      <c r="L89" s="18">
        <f t="shared" si="44"/>
        <v>2.7353045658605004</v>
      </c>
      <c r="M89" s="18">
        <f t="shared" si="44"/>
        <v>2.4275635128957358</v>
      </c>
      <c r="N89" s="18">
        <f>SUM(N62:N88)</f>
        <v>2.4378325115512691</v>
      </c>
      <c r="O89" s="18">
        <f>SUM(C89:N89)</f>
        <v>30.34676181999999</v>
      </c>
      <c r="Q89" s="4">
        <v>10300</v>
      </c>
      <c r="R89" s="4" t="s">
        <v>176</v>
      </c>
      <c r="S89" s="18">
        <f>SUM(S62:S88)</f>
        <v>2.9672524533703819</v>
      </c>
      <c r="T89" s="18">
        <f>SUM(T62:T88)</f>
        <v>5.4512610291916168</v>
      </c>
      <c r="U89" s="18">
        <f>SUM(U62:U88)</f>
        <v>8.2942097783256727</v>
      </c>
      <c r="V89" s="18">
        <f t="shared" ref="V89:AB89" si="45">SUM(V62:V88)</f>
        <v>10.86936751871812</v>
      </c>
      <c r="W89" s="18">
        <f t="shared" si="45"/>
        <v>12.904400894536103</v>
      </c>
      <c r="X89" s="18">
        <f t="shared" si="45"/>
        <v>16.22380612309707</v>
      </c>
      <c r="Y89" s="18">
        <f t="shared" si="45"/>
        <v>18.146868827755959</v>
      </c>
      <c r="Z89" s="18">
        <f t="shared" si="45"/>
        <v>20.694646932180191</v>
      </c>
      <c r="AA89" s="18">
        <f t="shared" si="45"/>
        <v>22.746061229692486</v>
      </c>
      <c r="AB89" s="18">
        <f t="shared" si="45"/>
        <v>25.481365795552989</v>
      </c>
      <c r="AC89" s="18">
        <f>SUM(AC62:AC88)</f>
        <v>27.908929308448727</v>
      </c>
      <c r="AD89" s="18">
        <f>SUM(AD62:AD88)</f>
        <v>30.346761819999994</v>
      </c>
    </row>
    <row r="90" spans="1:30" x14ac:dyDescent="0.2">
      <c r="A90" s="32"/>
      <c r="B90" s="32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6"/>
      <c r="P90" s="315"/>
    </row>
    <row r="91" spans="1:30" x14ac:dyDescent="0.2">
      <c r="A91" s="3" t="s">
        <v>52</v>
      </c>
      <c r="B91" s="3" t="s">
        <v>41</v>
      </c>
      <c r="C91" s="3" t="s">
        <v>0</v>
      </c>
      <c r="D91" s="3" t="s">
        <v>1</v>
      </c>
      <c r="E91" s="3" t="s">
        <v>2</v>
      </c>
      <c r="F91" s="3" t="s">
        <v>3</v>
      </c>
      <c r="G91" s="3" t="s">
        <v>4</v>
      </c>
      <c r="H91" s="3" t="s">
        <v>5</v>
      </c>
      <c r="I91" s="3" t="s">
        <v>6</v>
      </c>
      <c r="J91" s="3" t="s">
        <v>7</v>
      </c>
      <c r="K91" s="3" t="s">
        <v>8</v>
      </c>
      <c r="L91" s="3" t="s">
        <v>9</v>
      </c>
      <c r="M91" s="3" t="s">
        <v>10</v>
      </c>
      <c r="N91" s="3" t="s">
        <v>11</v>
      </c>
      <c r="O91" s="3" t="s">
        <v>176</v>
      </c>
    </row>
    <row r="92" spans="1:30" x14ac:dyDescent="0.2">
      <c r="A92" s="7">
        <v>1004</v>
      </c>
      <c r="B92" s="7" t="s">
        <v>94</v>
      </c>
      <c r="C92" s="26">
        <v>22.830000000000013</v>
      </c>
      <c r="D92" s="26">
        <v>22.830000000000013</v>
      </c>
      <c r="E92" s="26">
        <v>22.830000000000013</v>
      </c>
      <c r="F92" s="26">
        <v>22.830000000000013</v>
      </c>
      <c r="G92" s="26">
        <v>22.830000000000013</v>
      </c>
      <c r="H92" s="26">
        <v>22.830000000000013</v>
      </c>
      <c r="I92" s="26">
        <v>22.830000000000013</v>
      </c>
      <c r="J92" s="26">
        <v>22.830000000000013</v>
      </c>
      <c r="K92" s="26">
        <v>22.830000000000013</v>
      </c>
      <c r="L92" s="26">
        <v>22.830000000000013</v>
      </c>
      <c r="M92" s="26">
        <v>22.830000000000013</v>
      </c>
      <c r="N92" s="26">
        <v>22.830000000000013</v>
      </c>
      <c r="O92" s="26">
        <v>22.830000000000013</v>
      </c>
    </row>
    <row r="93" spans="1:30" x14ac:dyDescent="0.2">
      <c r="A93" s="10">
        <v>1005</v>
      </c>
      <c r="B93" s="10" t="s">
        <v>13</v>
      </c>
      <c r="C93" s="28">
        <v>15.995702169489977</v>
      </c>
      <c r="D93" s="28">
        <v>15.995702169489977</v>
      </c>
      <c r="E93" s="28">
        <v>15.995702169489977</v>
      </c>
      <c r="F93" s="28">
        <v>15.995702169489977</v>
      </c>
      <c r="G93" s="28">
        <v>15.995702169489977</v>
      </c>
      <c r="H93" s="28">
        <v>15.995702169489977</v>
      </c>
      <c r="I93" s="28">
        <v>15.995702169489977</v>
      </c>
      <c r="J93" s="28">
        <v>15.995702169489977</v>
      </c>
      <c r="K93" s="28">
        <v>15.995702169489977</v>
      </c>
      <c r="L93" s="28">
        <v>15.995702169489977</v>
      </c>
      <c r="M93" s="28">
        <v>15.995702169489977</v>
      </c>
      <c r="N93" s="28">
        <v>15.995702169489977</v>
      </c>
      <c r="O93" s="28">
        <v>15.995702169489977</v>
      </c>
    </row>
    <row r="94" spans="1:30" x14ac:dyDescent="0.2">
      <c r="A94" s="10">
        <v>1006</v>
      </c>
      <c r="B94" s="10" t="s">
        <v>14</v>
      </c>
      <c r="C94" s="28">
        <v>22.49635308415661</v>
      </c>
      <c r="D94" s="28">
        <v>22.49635308415661</v>
      </c>
      <c r="E94" s="28">
        <v>22.49635308415661</v>
      </c>
      <c r="F94" s="28">
        <v>22.49635308415661</v>
      </c>
      <c r="G94" s="28">
        <v>22.49635308415661</v>
      </c>
      <c r="H94" s="28">
        <v>22.49635308415661</v>
      </c>
      <c r="I94" s="28">
        <v>22.49635308415661</v>
      </c>
      <c r="J94" s="28">
        <v>22.49635308415661</v>
      </c>
      <c r="K94" s="28">
        <v>22.49635308415661</v>
      </c>
      <c r="L94" s="28">
        <v>22.49635308415661</v>
      </c>
      <c r="M94" s="28">
        <v>22.49635308415661</v>
      </c>
      <c r="N94" s="28">
        <v>22.49635308415661</v>
      </c>
      <c r="O94" s="28">
        <v>22.49635308415661</v>
      </c>
    </row>
    <row r="95" spans="1:30" x14ac:dyDescent="0.2">
      <c r="A95" s="10">
        <v>1007</v>
      </c>
      <c r="B95" s="10" t="s">
        <v>15</v>
      </c>
      <c r="C95" s="28">
        <v>19.746274567070941</v>
      </c>
      <c r="D95" s="28">
        <v>19.746274567070941</v>
      </c>
      <c r="E95" s="28">
        <v>19.746274567070941</v>
      </c>
      <c r="F95" s="28">
        <v>19.746274567070941</v>
      </c>
      <c r="G95" s="28">
        <v>19.746274567070941</v>
      </c>
      <c r="H95" s="28">
        <v>19.746274567070941</v>
      </c>
      <c r="I95" s="28">
        <v>19.746274567070941</v>
      </c>
      <c r="J95" s="28">
        <v>19.746274567070941</v>
      </c>
      <c r="K95" s="28">
        <v>19.746274567070941</v>
      </c>
      <c r="L95" s="28">
        <v>19.746274567070941</v>
      </c>
      <c r="M95" s="28">
        <v>19.746274567070941</v>
      </c>
      <c r="N95" s="28">
        <v>19.746274567070941</v>
      </c>
      <c r="O95" s="28">
        <v>19.746274567070941</v>
      </c>
    </row>
    <row r="96" spans="1:30" x14ac:dyDescent="0.2">
      <c r="A96" s="10">
        <v>1008</v>
      </c>
      <c r="B96" s="10" t="s">
        <v>16</v>
      </c>
      <c r="C96" s="28">
        <v>17.995210400273699</v>
      </c>
      <c r="D96" s="28">
        <v>17.995210400273699</v>
      </c>
      <c r="E96" s="28">
        <v>17.995210400273699</v>
      </c>
      <c r="F96" s="28">
        <v>17.995210400273699</v>
      </c>
      <c r="G96" s="28">
        <v>17.995210400273699</v>
      </c>
      <c r="H96" s="28">
        <v>17.995210400273699</v>
      </c>
      <c r="I96" s="28">
        <v>17.995210400273699</v>
      </c>
      <c r="J96" s="28">
        <v>17.995210400273699</v>
      </c>
      <c r="K96" s="28">
        <v>17.995210400273699</v>
      </c>
      <c r="L96" s="28">
        <v>17.995210400273699</v>
      </c>
      <c r="M96" s="28">
        <v>17.995210400273699</v>
      </c>
      <c r="N96" s="28">
        <v>17.995210400273699</v>
      </c>
      <c r="O96" s="28">
        <v>17.995210400273699</v>
      </c>
    </row>
    <row r="97" spans="1:15" x14ac:dyDescent="0.2">
      <c r="A97" s="10">
        <v>1009</v>
      </c>
      <c r="B97" s="10" t="s">
        <v>17</v>
      </c>
      <c r="C97" s="28">
        <v>24.996377861489428</v>
      </c>
      <c r="D97" s="28">
        <v>24.996377861489428</v>
      </c>
      <c r="E97" s="28">
        <v>24.996377861489428</v>
      </c>
      <c r="F97" s="28">
        <v>24.996377861489428</v>
      </c>
      <c r="G97" s="28">
        <v>24.996377861489428</v>
      </c>
      <c r="H97" s="28">
        <v>24.996377861489428</v>
      </c>
      <c r="I97" s="28">
        <v>24.996377861489428</v>
      </c>
      <c r="J97" s="28">
        <v>24.996377861489428</v>
      </c>
      <c r="K97" s="28">
        <v>24.996377861489428</v>
      </c>
      <c r="L97" s="28">
        <v>24.996377861489428</v>
      </c>
      <c r="M97" s="28">
        <v>24.996377861489428</v>
      </c>
      <c r="N97" s="28">
        <v>24.996377861489428</v>
      </c>
      <c r="O97" s="28">
        <v>24.996377861489428</v>
      </c>
    </row>
    <row r="98" spans="1:15" x14ac:dyDescent="0.2">
      <c r="A98" s="10">
        <v>1010</v>
      </c>
      <c r="B98" s="10" t="s">
        <v>19</v>
      </c>
      <c r="C98" s="28">
        <v>24.096130126426154</v>
      </c>
      <c r="D98" s="28">
        <v>24.096130126426154</v>
      </c>
      <c r="E98" s="28">
        <v>24.096130126426154</v>
      </c>
      <c r="F98" s="28">
        <v>24.096130126426154</v>
      </c>
      <c r="G98" s="28">
        <v>24.096130126426154</v>
      </c>
      <c r="H98" s="28">
        <v>24.096130126426154</v>
      </c>
      <c r="I98" s="28">
        <v>24.096130126426154</v>
      </c>
      <c r="J98" s="28">
        <v>24.096130126426154</v>
      </c>
      <c r="K98" s="28">
        <v>24.096130126426154</v>
      </c>
      <c r="L98" s="28">
        <v>24.096130126426154</v>
      </c>
      <c r="M98" s="28">
        <v>24.096130126426154</v>
      </c>
      <c r="N98" s="28">
        <v>24.096130126426154</v>
      </c>
      <c r="O98" s="28">
        <v>24.096130126426154</v>
      </c>
    </row>
    <row r="99" spans="1:15" x14ac:dyDescent="0.2">
      <c r="A99" s="10">
        <v>1011</v>
      </c>
      <c r="B99" s="10" t="s">
        <v>20</v>
      </c>
      <c r="C99" s="28">
        <v>14.995073193643913</v>
      </c>
      <c r="D99" s="28">
        <v>14.995073193643913</v>
      </c>
      <c r="E99" s="28">
        <v>14.995073193643913</v>
      </c>
      <c r="F99" s="28">
        <v>14.995073193643913</v>
      </c>
      <c r="G99" s="28">
        <v>14.995073193643913</v>
      </c>
      <c r="H99" s="28">
        <v>14.995073193643913</v>
      </c>
      <c r="I99" s="28">
        <v>14.995073193643913</v>
      </c>
      <c r="J99" s="28">
        <v>14.995073193643913</v>
      </c>
      <c r="K99" s="28">
        <v>14.995073193643913</v>
      </c>
      <c r="L99" s="28">
        <v>14.995073193643913</v>
      </c>
      <c r="M99" s="28">
        <v>14.995073193643913</v>
      </c>
      <c r="N99" s="28">
        <v>14.995073193643913</v>
      </c>
      <c r="O99" s="28">
        <v>14.995073193643913</v>
      </c>
    </row>
    <row r="100" spans="1:15" x14ac:dyDescent="0.2">
      <c r="A100" s="10">
        <v>1012</v>
      </c>
      <c r="B100" s="10" t="s">
        <v>21</v>
      </c>
      <c r="C100" s="28">
        <v>20.196304940629151</v>
      </c>
      <c r="D100" s="28">
        <v>20.196304940629151</v>
      </c>
      <c r="E100" s="28">
        <v>20.196304940629151</v>
      </c>
      <c r="F100" s="28">
        <v>20.196304940629151</v>
      </c>
      <c r="G100" s="28">
        <v>20.196304940629151</v>
      </c>
      <c r="H100" s="28">
        <v>20.196304940629151</v>
      </c>
      <c r="I100" s="28">
        <v>20.196304940629151</v>
      </c>
      <c r="J100" s="28">
        <v>20.196304940629151</v>
      </c>
      <c r="K100" s="28">
        <v>20.196304940629151</v>
      </c>
      <c r="L100" s="28">
        <v>20.196304940629151</v>
      </c>
      <c r="M100" s="28">
        <v>20.196304940629151</v>
      </c>
      <c r="N100" s="28">
        <v>20.196304940629151</v>
      </c>
      <c r="O100" s="28">
        <v>20.196304940629151</v>
      </c>
    </row>
    <row r="101" spans="1:15" x14ac:dyDescent="0.2">
      <c r="A101" s="10">
        <v>1013</v>
      </c>
      <c r="B101" s="10" t="s">
        <v>22</v>
      </c>
      <c r="C101" s="28">
        <v>22.995756394081887</v>
      </c>
      <c r="D101" s="28">
        <v>22.995756394081887</v>
      </c>
      <c r="E101" s="28">
        <v>22.995756394081887</v>
      </c>
      <c r="F101" s="28">
        <v>22.995756394081887</v>
      </c>
      <c r="G101" s="28">
        <v>22.995756394081887</v>
      </c>
      <c r="H101" s="28">
        <v>22.995756394081887</v>
      </c>
      <c r="I101" s="28">
        <v>22.995756394081887</v>
      </c>
      <c r="J101" s="28">
        <v>22.995756394081887</v>
      </c>
      <c r="K101" s="28">
        <v>22.995756394081887</v>
      </c>
      <c r="L101" s="28">
        <v>22.995756394081887</v>
      </c>
      <c r="M101" s="28">
        <v>22.995756394081887</v>
      </c>
      <c r="N101" s="28">
        <v>22.995756394081887</v>
      </c>
      <c r="O101" s="28">
        <v>22.995756394081887</v>
      </c>
    </row>
    <row r="102" spans="1:15" x14ac:dyDescent="0.2">
      <c r="A102" s="10">
        <v>1014</v>
      </c>
      <c r="B102" s="10" t="s">
        <v>23</v>
      </c>
      <c r="C102" s="28">
        <v>22.496368578987397</v>
      </c>
      <c r="D102" s="28">
        <v>22.496368578987397</v>
      </c>
      <c r="E102" s="28">
        <v>22.496368578987397</v>
      </c>
      <c r="F102" s="28">
        <v>22.496368578987397</v>
      </c>
      <c r="G102" s="28">
        <v>22.496368578987397</v>
      </c>
      <c r="H102" s="28">
        <v>22.496368578987397</v>
      </c>
      <c r="I102" s="28">
        <v>22.496368578987397</v>
      </c>
      <c r="J102" s="28">
        <v>22.496368578987397</v>
      </c>
      <c r="K102" s="28">
        <v>22.496368578987397</v>
      </c>
      <c r="L102" s="28">
        <v>22.496368578987397</v>
      </c>
      <c r="M102" s="28">
        <v>22.496368578987397</v>
      </c>
      <c r="N102" s="28">
        <v>22.496368578987397</v>
      </c>
      <c r="O102" s="28">
        <v>22.496368578987397</v>
      </c>
    </row>
    <row r="103" spans="1:15" x14ac:dyDescent="0.2">
      <c r="A103" s="10">
        <v>1015</v>
      </c>
      <c r="B103" s="10" t="s">
        <v>24</v>
      </c>
      <c r="C103" s="28">
        <v>16.996012999631454</v>
      </c>
      <c r="D103" s="28">
        <v>16.996012999631454</v>
      </c>
      <c r="E103" s="28">
        <v>16.996012999631454</v>
      </c>
      <c r="F103" s="28">
        <v>16.996012999631454</v>
      </c>
      <c r="G103" s="28">
        <v>16.996012999631454</v>
      </c>
      <c r="H103" s="28">
        <v>16.996012999631454</v>
      </c>
      <c r="I103" s="28">
        <v>16.996012999631454</v>
      </c>
      <c r="J103" s="28">
        <v>16.996012999631454</v>
      </c>
      <c r="K103" s="28">
        <v>16.996012999631454</v>
      </c>
      <c r="L103" s="28">
        <v>16.996012999631454</v>
      </c>
      <c r="M103" s="28">
        <v>16.996012999631454</v>
      </c>
      <c r="N103" s="28">
        <v>16.996012999631454</v>
      </c>
      <c r="O103" s="28">
        <v>16.996012999631454</v>
      </c>
    </row>
    <row r="104" spans="1:15" x14ac:dyDescent="0.2">
      <c r="A104" s="10">
        <v>1016</v>
      </c>
      <c r="B104" s="10" t="s">
        <v>25</v>
      </c>
      <c r="C104" s="28">
        <v>28.846577345559936</v>
      </c>
      <c r="D104" s="28">
        <v>28.846577345559936</v>
      </c>
      <c r="E104" s="28">
        <v>28.846577345559936</v>
      </c>
      <c r="F104" s="28">
        <v>28.846577345559936</v>
      </c>
      <c r="G104" s="28">
        <v>28.846577345559936</v>
      </c>
      <c r="H104" s="28">
        <v>28.846577345559936</v>
      </c>
      <c r="I104" s="28">
        <v>28.846577345559936</v>
      </c>
      <c r="J104" s="28">
        <v>28.846577345559936</v>
      </c>
      <c r="K104" s="28">
        <v>28.846577345559936</v>
      </c>
      <c r="L104" s="28">
        <v>28.846577345559936</v>
      </c>
      <c r="M104" s="28">
        <v>28.846577345559936</v>
      </c>
      <c r="N104" s="28">
        <v>28.846577345559936</v>
      </c>
      <c r="O104" s="28">
        <v>28.846577345559936</v>
      </c>
    </row>
    <row r="105" spans="1:15" x14ac:dyDescent="0.2">
      <c r="A105" s="10">
        <v>1017</v>
      </c>
      <c r="B105" s="10" t="s">
        <v>26</v>
      </c>
      <c r="C105" s="28">
        <v>24.996486845186979</v>
      </c>
      <c r="D105" s="28">
        <v>24.996486845186979</v>
      </c>
      <c r="E105" s="28">
        <v>24.996486845186979</v>
      </c>
      <c r="F105" s="28">
        <v>24.996486845186979</v>
      </c>
      <c r="G105" s="28">
        <v>24.996486845186979</v>
      </c>
      <c r="H105" s="28">
        <v>24.996486845186979</v>
      </c>
      <c r="I105" s="28">
        <v>24.996486845186979</v>
      </c>
      <c r="J105" s="28">
        <v>24.996486845186979</v>
      </c>
      <c r="K105" s="28">
        <v>24.996486845186979</v>
      </c>
      <c r="L105" s="28">
        <v>24.996486845186979</v>
      </c>
      <c r="M105" s="28">
        <v>24.996486845186979</v>
      </c>
      <c r="N105" s="28">
        <v>24.996486845186979</v>
      </c>
      <c r="O105" s="28">
        <v>24.996486845186979</v>
      </c>
    </row>
    <row r="106" spans="1:15" x14ac:dyDescent="0.2">
      <c r="A106" s="10">
        <v>1018</v>
      </c>
      <c r="B106" s="10" t="s">
        <v>27</v>
      </c>
      <c r="C106" s="28">
        <v>21.99514139778249</v>
      </c>
      <c r="D106" s="28">
        <v>21.99514139778249</v>
      </c>
      <c r="E106" s="28">
        <v>21.99514139778249</v>
      </c>
      <c r="F106" s="28">
        <v>21.99514139778249</v>
      </c>
      <c r="G106" s="28">
        <v>21.99514139778249</v>
      </c>
      <c r="H106" s="28">
        <v>21.99514139778249</v>
      </c>
      <c r="I106" s="28">
        <v>21.99514139778249</v>
      </c>
      <c r="J106" s="28">
        <v>21.99514139778249</v>
      </c>
      <c r="K106" s="28">
        <v>21.99514139778249</v>
      </c>
      <c r="L106" s="28">
        <v>21.99514139778249</v>
      </c>
      <c r="M106" s="28">
        <v>21.99514139778249</v>
      </c>
      <c r="N106" s="28">
        <v>21.99514139778249</v>
      </c>
      <c r="O106" s="28">
        <v>21.99514139778249</v>
      </c>
    </row>
    <row r="107" spans="1:15" x14ac:dyDescent="0.2">
      <c r="A107" s="10">
        <v>1019</v>
      </c>
      <c r="B107" s="10" t="s">
        <v>28</v>
      </c>
      <c r="C107" s="28">
        <v>19.995093923068939</v>
      </c>
      <c r="D107" s="28">
        <v>19.995093923068939</v>
      </c>
      <c r="E107" s="28">
        <v>19.995093923068939</v>
      </c>
      <c r="F107" s="28">
        <v>19.995093923068939</v>
      </c>
      <c r="G107" s="28">
        <v>19.995093923068939</v>
      </c>
      <c r="H107" s="28">
        <v>19.995093923068939</v>
      </c>
      <c r="I107" s="28">
        <v>19.995093923068939</v>
      </c>
      <c r="J107" s="28">
        <v>19.995093923068939</v>
      </c>
      <c r="K107" s="28">
        <v>19.995093923068939</v>
      </c>
      <c r="L107" s="28">
        <v>19.995093923068939</v>
      </c>
      <c r="M107" s="28">
        <v>19.995093923068939</v>
      </c>
      <c r="N107" s="28">
        <v>19.995093923068939</v>
      </c>
      <c r="O107" s="28">
        <v>19.995093923068939</v>
      </c>
    </row>
    <row r="108" spans="1:15" x14ac:dyDescent="0.2">
      <c r="A108" s="10">
        <v>1020</v>
      </c>
      <c r="B108" s="10" t="s">
        <v>29</v>
      </c>
      <c r="C108" s="28">
        <v>26.896565772423074</v>
      </c>
      <c r="D108" s="28">
        <v>26.896565772423074</v>
      </c>
      <c r="E108" s="28">
        <v>26.896565772423074</v>
      </c>
      <c r="F108" s="28">
        <v>26.896565772423074</v>
      </c>
      <c r="G108" s="28">
        <v>26.896565772423074</v>
      </c>
      <c r="H108" s="28">
        <v>26.896565772423074</v>
      </c>
      <c r="I108" s="28">
        <v>26.896565772423074</v>
      </c>
      <c r="J108" s="28">
        <v>26.896565772423074</v>
      </c>
      <c r="K108" s="28">
        <v>26.896565772423074</v>
      </c>
      <c r="L108" s="28">
        <v>26.896565772423074</v>
      </c>
      <c r="M108" s="28">
        <v>26.896565772423074</v>
      </c>
      <c r="N108" s="28">
        <v>26.896565772423074</v>
      </c>
      <c r="O108" s="28">
        <v>26.896565772423074</v>
      </c>
    </row>
    <row r="109" spans="1:15" x14ac:dyDescent="0.2">
      <c r="A109" s="10">
        <v>1021</v>
      </c>
      <c r="B109" s="10" t="s">
        <v>30</v>
      </c>
      <c r="C109" s="28">
        <v>26.096532845665909</v>
      </c>
      <c r="D109" s="28">
        <v>26.096532845665909</v>
      </c>
      <c r="E109" s="28">
        <v>26.096532845665909</v>
      </c>
      <c r="F109" s="28">
        <v>26.096532845665909</v>
      </c>
      <c r="G109" s="28">
        <v>26.096532845665909</v>
      </c>
      <c r="H109" s="28">
        <v>26.096532845665909</v>
      </c>
      <c r="I109" s="28">
        <v>26.096532845665909</v>
      </c>
      <c r="J109" s="28">
        <v>26.096532845665909</v>
      </c>
      <c r="K109" s="28">
        <v>26.096532845665909</v>
      </c>
      <c r="L109" s="28">
        <v>26.096532845665909</v>
      </c>
      <c r="M109" s="28">
        <v>26.096532845665909</v>
      </c>
      <c r="N109" s="28">
        <v>26.096532845665909</v>
      </c>
      <c r="O109" s="28">
        <v>26.096532845665909</v>
      </c>
    </row>
    <row r="110" spans="1:15" x14ac:dyDescent="0.2">
      <c r="A110" s="10">
        <v>1022</v>
      </c>
      <c r="B110" s="10" t="s">
        <v>31</v>
      </c>
      <c r="C110" s="28">
        <v>20.996327030336008</v>
      </c>
      <c r="D110" s="28">
        <v>20.996327030336008</v>
      </c>
      <c r="E110" s="28">
        <v>20.996327030336008</v>
      </c>
      <c r="F110" s="28">
        <v>20.996327030336008</v>
      </c>
      <c r="G110" s="28">
        <v>20.996327030336008</v>
      </c>
      <c r="H110" s="28">
        <v>20.996327030336008</v>
      </c>
      <c r="I110" s="28">
        <v>20.996327030336008</v>
      </c>
      <c r="J110" s="28">
        <v>20.996327030336008</v>
      </c>
      <c r="K110" s="28">
        <v>20.996327030336008</v>
      </c>
      <c r="L110" s="28">
        <v>20.996327030336008</v>
      </c>
      <c r="M110" s="28">
        <v>20.996327030336008</v>
      </c>
      <c r="N110" s="28">
        <v>20.996327030336008</v>
      </c>
      <c r="O110" s="28">
        <v>20.996327030336008</v>
      </c>
    </row>
    <row r="111" spans="1:15" x14ac:dyDescent="0.2">
      <c r="A111" s="10">
        <v>1023</v>
      </c>
      <c r="B111" s="10" t="s">
        <v>32</v>
      </c>
      <c r="C111" s="28">
        <v>22.246485032754798</v>
      </c>
      <c r="D111" s="28">
        <v>22.246485032754798</v>
      </c>
      <c r="E111" s="28">
        <v>22.246485032754798</v>
      </c>
      <c r="F111" s="28">
        <v>22.246485032754798</v>
      </c>
      <c r="G111" s="28">
        <v>22.246485032754798</v>
      </c>
      <c r="H111" s="28">
        <v>22.246485032754798</v>
      </c>
      <c r="I111" s="28">
        <v>22.246485032754798</v>
      </c>
      <c r="J111" s="28">
        <v>22.246485032754798</v>
      </c>
      <c r="K111" s="28">
        <v>22.246485032754798</v>
      </c>
      <c r="L111" s="28">
        <v>22.246485032754798</v>
      </c>
      <c r="M111" s="28">
        <v>22.246485032754798</v>
      </c>
      <c r="N111" s="28">
        <v>22.246485032754798</v>
      </c>
      <c r="O111" s="28">
        <v>22.246485032754798</v>
      </c>
    </row>
    <row r="112" spans="1:15" x14ac:dyDescent="0.2">
      <c r="A112" s="10">
        <v>1024</v>
      </c>
      <c r="B112" s="10" t="s">
        <v>33</v>
      </c>
      <c r="C112" s="28">
        <v>24.096454261845995</v>
      </c>
      <c r="D112" s="28">
        <v>24.096454261845995</v>
      </c>
      <c r="E112" s="28">
        <v>24.096454261845995</v>
      </c>
      <c r="F112" s="28">
        <v>24.096454261845995</v>
      </c>
      <c r="G112" s="28">
        <v>24.096454261845995</v>
      </c>
      <c r="H112" s="28">
        <v>24.096454261845995</v>
      </c>
      <c r="I112" s="28">
        <v>24.096454261845995</v>
      </c>
      <c r="J112" s="28">
        <v>24.096454261845995</v>
      </c>
      <c r="K112" s="28">
        <v>24.096454261845995</v>
      </c>
      <c r="L112" s="28">
        <v>24.096454261845995</v>
      </c>
      <c r="M112" s="28">
        <v>24.096454261845995</v>
      </c>
      <c r="N112" s="28">
        <v>24.096454261845995</v>
      </c>
      <c r="O112" s="28">
        <v>24.096454261845995</v>
      </c>
    </row>
    <row r="113" spans="1:34" x14ac:dyDescent="0.2">
      <c r="A113" s="10">
        <v>1025</v>
      </c>
      <c r="B113" s="10" t="s">
        <v>34</v>
      </c>
      <c r="C113" s="28">
        <v>17.996127432795578</v>
      </c>
      <c r="D113" s="28">
        <v>17.996127432795578</v>
      </c>
      <c r="E113" s="28">
        <v>17.996127432795578</v>
      </c>
      <c r="F113" s="28">
        <v>17.996127432795578</v>
      </c>
      <c r="G113" s="28">
        <v>17.996127432795578</v>
      </c>
      <c r="H113" s="28">
        <v>17.996127432795578</v>
      </c>
      <c r="I113" s="28">
        <v>17.996127432795578</v>
      </c>
      <c r="J113" s="28">
        <v>17.996127432795578</v>
      </c>
      <c r="K113" s="28">
        <v>17.996127432795578</v>
      </c>
      <c r="L113" s="28">
        <v>17.996127432795578</v>
      </c>
      <c r="M113" s="28">
        <v>17.996127432795578</v>
      </c>
      <c r="N113" s="28">
        <v>17.996127432795578</v>
      </c>
      <c r="O113" s="28">
        <v>17.996127432795578</v>
      </c>
    </row>
    <row r="114" spans="1:34" x14ac:dyDescent="0.2">
      <c r="A114" s="10">
        <v>1026</v>
      </c>
      <c r="B114" s="10" t="s">
        <v>35</v>
      </c>
      <c r="C114" s="28">
        <v>16.995953466905583</v>
      </c>
      <c r="D114" s="28">
        <v>16.995953466905583</v>
      </c>
      <c r="E114" s="28">
        <v>16.995953466905583</v>
      </c>
      <c r="F114" s="28">
        <v>16.995953466905583</v>
      </c>
      <c r="G114" s="28">
        <v>16.995953466905583</v>
      </c>
      <c r="H114" s="28">
        <v>16.995953466905583</v>
      </c>
      <c r="I114" s="28">
        <v>16.995953466905583</v>
      </c>
      <c r="J114" s="28">
        <v>16.995953466905583</v>
      </c>
      <c r="K114" s="28">
        <v>16.995953466905583</v>
      </c>
      <c r="L114" s="28">
        <v>16.995953466905583</v>
      </c>
      <c r="M114" s="28">
        <v>16.995953466905583</v>
      </c>
      <c r="N114" s="28">
        <v>16.995953466905583</v>
      </c>
      <c r="O114" s="28">
        <v>16.995953466905583</v>
      </c>
    </row>
    <row r="115" spans="1:34" x14ac:dyDescent="0.2">
      <c r="A115" s="10">
        <v>1027</v>
      </c>
      <c r="B115" s="10" t="s">
        <v>36</v>
      </c>
      <c r="C115" s="28">
        <v>21.996084173810033</v>
      </c>
      <c r="D115" s="28">
        <v>21.996084173810033</v>
      </c>
      <c r="E115" s="28">
        <v>21.996084173810033</v>
      </c>
      <c r="F115" s="28">
        <v>21.996084173810033</v>
      </c>
      <c r="G115" s="28">
        <v>21.996084173810033</v>
      </c>
      <c r="H115" s="28">
        <v>21.996084173810033</v>
      </c>
      <c r="I115" s="28">
        <v>21.996084173810033</v>
      </c>
      <c r="J115" s="28">
        <v>21.996084173810033</v>
      </c>
      <c r="K115" s="28">
        <v>21.996084173810033</v>
      </c>
      <c r="L115" s="28">
        <v>21.996084173810033</v>
      </c>
      <c r="M115" s="28">
        <v>21.996084173810033</v>
      </c>
      <c r="N115" s="28">
        <v>21.996084173810033</v>
      </c>
      <c r="O115" s="28">
        <v>21.996084173810033</v>
      </c>
    </row>
    <row r="116" spans="1:34" x14ac:dyDescent="0.2">
      <c r="A116" s="10">
        <v>1028</v>
      </c>
      <c r="B116" s="10" t="s">
        <v>37</v>
      </c>
      <c r="C116" s="28">
        <v>20.496286588029715</v>
      </c>
      <c r="D116" s="28">
        <v>20.496286588029715</v>
      </c>
      <c r="E116" s="28">
        <v>20.496286588029715</v>
      </c>
      <c r="F116" s="28">
        <v>20.496286588029715</v>
      </c>
      <c r="G116" s="28">
        <v>20.496286588029715</v>
      </c>
      <c r="H116" s="28">
        <v>20.496286588029715</v>
      </c>
      <c r="I116" s="28">
        <v>20.496286588029715</v>
      </c>
      <c r="J116" s="28">
        <v>20.496286588029715</v>
      </c>
      <c r="K116" s="28">
        <v>20.496286588029715</v>
      </c>
      <c r="L116" s="28">
        <v>20.496286588029715</v>
      </c>
      <c r="M116" s="28">
        <v>20.496286588029715</v>
      </c>
      <c r="N116" s="28">
        <v>20.496286588029715</v>
      </c>
      <c r="O116" s="28">
        <v>20.496286588029715</v>
      </c>
    </row>
    <row r="117" spans="1:34" x14ac:dyDescent="0.2">
      <c r="A117" s="10">
        <v>1029</v>
      </c>
      <c r="B117" s="10" t="s">
        <v>38</v>
      </c>
      <c r="C117" s="28">
        <v>20.146391797414413</v>
      </c>
      <c r="D117" s="28">
        <v>20.146391797414413</v>
      </c>
      <c r="E117" s="28">
        <v>20.146391797414413</v>
      </c>
      <c r="F117" s="28">
        <v>20.146391797414413</v>
      </c>
      <c r="G117" s="28">
        <v>20.146391797414413</v>
      </c>
      <c r="H117" s="28">
        <v>20.146391797414413</v>
      </c>
      <c r="I117" s="28">
        <v>20.146391797414413</v>
      </c>
      <c r="J117" s="28">
        <v>20.146391797414413</v>
      </c>
      <c r="K117" s="28">
        <v>20.146391797414413</v>
      </c>
      <c r="L117" s="28">
        <v>20.146391797414413</v>
      </c>
      <c r="M117" s="28">
        <v>20.146391797414413</v>
      </c>
      <c r="N117" s="28">
        <v>20.146391797414413</v>
      </c>
      <c r="O117" s="28">
        <v>20.146391797414413</v>
      </c>
    </row>
    <row r="118" spans="1:34" x14ac:dyDescent="0.2">
      <c r="A118" s="15">
        <v>1030</v>
      </c>
      <c r="B118" s="15" t="s">
        <v>18</v>
      </c>
      <c r="C118" s="30">
        <v>19.99608981396538</v>
      </c>
      <c r="D118" s="30">
        <v>19.99608981396538</v>
      </c>
      <c r="E118" s="30">
        <v>19.99608981396538</v>
      </c>
      <c r="F118" s="30">
        <v>19.99608981396538</v>
      </c>
      <c r="G118" s="30">
        <v>19.99608981396538</v>
      </c>
      <c r="H118" s="30">
        <v>19.99608981396538</v>
      </c>
      <c r="I118" s="30">
        <v>19.99608981396538</v>
      </c>
      <c r="J118" s="30">
        <v>19.99608981396538</v>
      </c>
      <c r="K118" s="30">
        <v>19.99608981396538</v>
      </c>
      <c r="L118" s="30">
        <v>19.99608981396538</v>
      </c>
      <c r="M118" s="30">
        <v>19.99608981396538</v>
      </c>
      <c r="N118" s="30">
        <v>19.99608981396538</v>
      </c>
      <c r="O118" s="30">
        <v>19.99608981396538</v>
      </c>
    </row>
    <row r="119" spans="1:34" x14ac:dyDescent="0.2">
      <c r="A119" s="4">
        <v>10300</v>
      </c>
      <c r="B119" s="4" t="s">
        <v>176</v>
      </c>
      <c r="C119" s="25">
        <v>22.41</v>
      </c>
      <c r="D119" s="25">
        <v>22.41</v>
      </c>
      <c r="E119" s="25">
        <v>22.41</v>
      </c>
      <c r="F119" s="25">
        <v>22.41</v>
      </c>
      <c r="G119" s="25">
        <v>22.41</v>
      </c>
      <c r="H119" s="25">
        <v>22.41</v>
      </c>
      <c r="I119" s="25">
        <v>22.41</v>
      </c>
      <c r="J119" s="25">
        <v>22.41</v>
      </c>
      <c r="K119" s="25">
        <v>22.41</v>
      </c>
      <c r="L119" s="25">
        <v>22.41</v>
      </c>
      <c r="M119" s="25">
        <v>22.41</v>
      </c>
      <c r="N119" s="25">
        <v>22.41</v>
      </c>
      <c r="O119" s="25">
        <v>22.41</v>
      </c>
    </row>
    <row r="120" spans="1:34" x14ac:dyDescent="0.2">
      <c r="A120" s="32" t="s">
        <v>144</v>
      </c>
      <c r="B120" s="32"/>
      <c r="C120"/>
      <c r="D120"/>
      <c r="E120"/>
      <c r="F120"/>
      <c r="G120"/>
      <c r="H120"/>
      <c r="I120"/>
      <c r="J120"/>
      <c r="K120"/>
      <c r="L120"/>
      <c r="M120"/>
      <c r="N120"/>
      <c r="O120" s="32"/>
      <c r="Q120" t="s">
        <v>73</v>
      </c>
    </row>
    <row r="121" spans="1:34" x14ac:dyDescent="0.2">
      <c r="A121" s="3" t="s">
        <v>52</v>
      </c>
      <c r="B121" s="3" t="s">
        <v>42</v>
      </c>
      <c r="C121" s="3" t="s">
        <v>0</v>
      </c>
      <c r="D121" s="3" t="s">
        <v>1</v>
      </c>
      <c r="E121" s="3" t="s">
        <v>2</v>
      </c>
      <c r="F121" s="3" t="s">
        <v>3</v>
      </c>
      <c r="G121" s="3" t="s">
        <v>4</v>
      </c>
      <c r="H121" s="3" t="s">
        <v>5</v>
      </c>
      <c r="I121" s="3" t="s">
        <v>6</v>
      </c>
      <c r="J121" s="3" t="s">
        <v>7</v>
      </c>
      <c r="K121" s="3" t="s">
        <v>8</v>
      </c>
      <c r="L121" s="3" t="s">
        <v>9</v>
      </c>
      <c r="M121" s="3" t="s">
        <v>10</v>
      </c>
      <c r="N121" s="3" t="s">
        <v>11</v>
      </c>
      <c r="O121" s="3" t="s">
        <v>176</v>
      </c>
      <c r="Q121" s="3" t="s">
        <v>52</v>
      </c>
      <c r="R121" s="3" t="s">
        <v>42</v>
      </c>
      <c r="S121" s="3" t="s">
        <v>74</v>
      </c>
      <c r="T121" s="3" t="s">
        <v>75</v>
      </c>
      <c r="U121" s="3" t="s">
        <v>76</v>
      </c>
      <c r="V121" s="3" t="s">
        <v>77</v>
      </c>
      <c r="W121" s="3" t="s">
        <v>78</v>
      </c>
      <c r="X121" s="3" t="s">
        <v>79</v>
      </c>
      <c r="Y121" s="3" t="s">
        <v>80</v>
      </c>
      <c r="Z121" s="3" t="s">
        <v>81</v>
      </c>
      <c r="AA121" s="3" t="s">
        <v>82</v>
      </c>
      <c r="AB121" s="3" t="s">
        <v>83</v>
      </c>
      <c r="AC121" s="3" t="s">
        <v>84</v>
      </c>
      <c r="AD121" s="3" t="s">
        <v>85</v>
      </c>
    </row>
    <row r="122" spans="1:34" x14ac:dyDescent="0.2">
      <c r="A122" s="7">
        <v>1004</v>
      </c>
      <c r="B122" s="7" t="s">
        <v>94</v>
      </c>
      <c r="C122" s="19">
        <f>+'[9]อัตราการใช้น้ำรายเดือน-กศผ'!AC35</f>
        <v>0.71426204507525892</v>
      </c>
      <c r="D122" s="19">
        <f>+'[9]อัตราการใช้น้ำรายเดือน-กศผ'!AD35</f>
        <v>0.76484991119191237</v>
      </c>
      <c r="E122" s="19">
        <f>+'[9]อัตราการใช้น้ำรายเดือน-กศผ'!AE35</f>
        <v>0.74074342850577768</v>
      </c>
      <c r="F122" s="19">
        <f>+'[9]อัตราการใช้น้ำรายเดือน-กศผ'!AF35</f>
        <v>0.76630988699752656</v>
      </c>
      <c r="G122" s="19">
        <f>+'[9]อัตราการใช้น้ำรายเดือน-กศผ'!AG35</f>
        <v>0.82637438278455466</v>
      </c>
      <c r="H122" s="19">
        <f>+'[9]อัตราการใช้น้ำรายเดือน-กศผ'!AH35</f>
        <v>0.72248172735738425</v>
      </c>
      <c r="I122" s="19">
        <f>+'[9]อัตราการใช้น้ำรายเดือน-กศผ'!AI35</f>
        <v>0.82464787145481455</v>
      </c>
      <c r="J122" s="19">
        <f>+'[9]อัตราการใช้น้ำรายเดือน-กศผ'!AJ35</f>
        <v>0.74263026612692251</v>
      </c>
      <c r="K122" s="19">
        <f>+'[9]อัตราการใช้น้ำรายเดือน-กศผ'!AK35</f>
        <v>0.77006854691406124</v>
      </c>
      <c r="L122" s="19">
        <f>+'[9]อัตราการใช้น้ำรายเดือน-กศผ'!AL35</f>
        <v>0.69145808485554294</v>
      </c>
      <c r="M122" s="19">
        <f>+'[9]อัตราการใช้น้ำรายเดือน-กศผ'!AM35</f>
        <v>0.71174088592171691</v>
      </c>
      <c r="N122" s="19">
        <f>+'[9]อัตราการใช้น้ำรายเดือน-กศผ'!AN35</f>
        <v>0.70574354758593982</v>
      </c>
      <c r="O122" s="19">
        <f>+'[9]อัตราการใช้น้ำรายเดือน-กศผ'!AO35</f>
        <v>0.74740638594790598</v>
      </c>
      <c r="Q122" s="7">
        <v>1004</v>
      </c>
      <c r="R122" s="7" t="s">
        <v>94</v>
      </c>
      <c r="S122" s="19">
        <f>+'[9]อัตราการใช้น้ำสะสม-กศผ'!AC35</f>
        <v>0.71426204507525892</v>
      </c>
      <c r="T122" s="19">
        <f>+'[9]อัตราการใช้น้ำสะสม-กศผ'!AD35</f>
        <v>0.73920341155682301</v>
      </c>
      <c r="U122" s="19">
        <f>+'[9]อัตราการใช้น้ำสะสม-กศผ'!AE35</f>
        <v>0.73980260871067327</v>
      </c>
      <c r="V122" s="19">
        <f>+'[9]อัตราการใช้น้ำสะสม-กศผ'!AF35</f>
        <v>0.74649622348305322</v>
      </c>
      <c r="W122" s="19">
        <f>+'[9]อัตราการใช้น้ำสะสม-กศผ'!AG35</f>
        <v>0.76115579845100478</v>
      </c>
      <c r="X122" s="19">
        <f>+'[9]อัตราการใช้น้ำสะสม-กศผ'!AH35</f>
        <v>0.75442634270978248</v>
      </c>
      <c r="Y122" s="19">
        <f>+'[9]อัตราการใช้น้ำสะสม-กศผ'!AI35</f>
        <v>0.76464132254319794</v>
      </c>
      <c r="Z122" s="19">
        <f>+'[9]อัตราการใช้น้ำสะสม-กศผ'!AJ35</f>
        <v>0.7618186084450016</v>
      </c>
      <c r="AA122" s="19">
        <f>+'[9]อัตราการใช้น้ำสะสม-กศผ'!AK35</f>
        <v>0.76266900794214809</v>
      </c>
      <c r="AB122" s="19">
        <f>+'[9]อัตราการใช้น้ำสะสม-กศผ'!AL35</f>
        <v>0.75512521146071754</v>
      </c>
      <c r="AC122" s="19">
        <f>+'[9]อัตราการใช้น้ำสะสม-กศผ'!AM35</f>
        <v>0.7512171677351186</v>
      </c>
      <c r="AD122" s="19">
        <f>+'[9]อัตราการใช้น้ำสะสม-กศผ'!AN35</f>
        <v>0.7474063859479062</v>
      </c>
      <c r="AE122" s="317"/>
      <c r="AF122" s="317"/>
      <c r="AH122" s="318"/>
    </row>
    <row r="123" spans="1:34" x14ac:dyDescent="0.2">
      <c r="A123" s="10">
        <v>1005</v>
      </c>
      <c r="B123" s="10" t="s">
        <v>13</v>
      </c>
      <c r="C123" s="21">
        <f>+'[9]อัตราการใช้น้ำรายเดือน-กศผ'!AC36</f>
        <v>0.47148561045376958</v>
      </c>
      <c r="D123" s="21">
        <f>+'[9]อัตราการใช้น้ำรายเดือน-กศผ'!AD36</f>
        <v>0.49158406319414077</v>
      </c>
      <c r="E123" s="21">
        <f>+'[9]อัตราการใช้น้ำรายเดือน-กศผ'!AE36</f>
        <v>0.4757908087938465</v>
      </c>
      <c r="F123" s="21">
        <f>+'[9]อัตราการใช้น้ำรายเดือน-กศผ'!AF36</f>
        <v>0.512341982050045</v>
      </c>
      <c r="G123" s="21">
        <f>+'[9]อัตราการใช้น้ำรายเดือน-กศผ'!AG36</f>
        <v>0.53754033131182821</v>
      </c>
      <c r="H123" s="21">
        <f>+'[9]อัตราการใช้น้ำรายเดือน-กศผ'!AH36</f>
        <v>0.48798652362744988</v>
      </c>
      <c r="I123" s="21">
        <f>+'[9]อัตราการใช้น้ำรายเดือน-กศผ'!AI36</f>
        <v>0.62375687398823498</v>
      </c>
      <c r="J123" s="21">
        <f>+'[9]อัตราการใช้น้ำรายเดือน-กศผ'!AJ36</f>
        <v>0.57584604278257523</v>
      </c>
      <c r="K123" s="21">
        <f>+'[9]อัตราการใช้น้ำรายเดือน-กศผ'!AK36</f>
        <v>0.55818603157965585</v>
      </c>
      <c r="L123" s="21">
        <f>+'[9]อัตราการใช้น้ำรายเดือน-กศผ'!AL36</f>
        <v>0.51214213394504005</v>
      </c>
      <c r="M123" s="21">
        <f>+'[9]อัตราการใช้น้ำรายเดือน-กศผ'!AM36</f>
        <v>0.50979366928176451</v>
      </c>
      <c r="N123" s="21">
        <f>+'[9]อัตราการใช้น้ำรายเดือน-กศผ'!AN36</f>
        <v>0.50584178470052088</v>
      </c>
      <c r="O123" s="21">
        <f>+'[9]อัตราการใช้น้ำรายเดือน-กศผ'!AO36</f>
        <v>0.5213106256941874</v>
      </c>
      <c r="Q123" s="10">
        <v>1005</v>
      </c>
      <c r="R123" s="10" t="s">
        <v>13</v>
      </c>
      <c r="S123" s="21">
        <f>+'[9]อัตราการใช้น้ำสะสม-กศผ'!AC36</f>
        <v>0.47148561045376958</v>
      </c>
      <c r="T123" s="21">
        <f>+'[9]อัตราการใช้น้ำสะสม-กศผ'!AD36</f>
        <v>0.48137000712468925</v>
      </c>
      <c r="U123" s="21">
        <f>+'[9]อัตราการใช้น้ำสะสม-กศผ'!AE36</f>
        <v>0.47924561540881205</v>
      </c>
      <c r="V123" s="21">
        <f>+'[9]อัตราการใช้น้ำสะสม-กศผ'!AF36</f>
        <v>0.48753153069735822</v>
      </c>
      <c r="W123" s="21">
        <f>+'[9]อัตราการใช้น้ำสะสม-กศผ'!AG36</f>
        <v>0.49611335449521371</v>
      </c>
      <c r="X123" s="21">
        <f>+'[9]อัตราการใช้น้ำสะสม-กศผ'!AH36</f>
        <v>0.49366862915893422</v>
      </c>
      <c r="Y123" s="21">
        <f>+'[9]อัตราการใช้น้ำสะสม-กศผ'!AI36</f>
        <v>0.51171779584502186</v>
      </c>
      <c r="Z123" s="21">
        <f>+'[9]อัตราการใช้น้ำสะสม-กศผ'!AJ36</f>
        <v>0.51954787467171148</v>
      </c>
      <c r="AA123" s="21">
        <f>+'[9]อัตราการใช้น้ำสะสม-กศผ'!AK36</f>
        <v>0.52429120237913651</v>
      </c>
      <c r="AB123" s="21">
        <f>+'[9]อัตราการใช้น้ำสะสม-กศผ'!AL36</f>
        <v>0.52346791838024953</v>
      </c>
      <c r="AC123" s="21">
        <f>+'[9]อัตราการใช้น้ำสะสม-กศผ'!AM36</f>
        <v>0.52249992638020104</v>
      </c>
      <c r="AD123" s="21">
        <f>+'[9]อัตราการใช้น้ำสะสม-กศผ'!AN36</f>
        <v>0.5213106256941874</v>
      </c>
      <c r="AE123" s="317"/>
      <c r="AF123" s="317"/>
      <c r="AH123" s="318"/>
    </row>
    <row r="124" spans="1:34" x14ac:dyDescent="0.2">
      <c r="A124" s="10">
        <v>1006</v>
      </c>
      <c r="B124" s="10" t="s">
        <v>14</v>
      </c>
      <c r="C124" s="21">
        <f>+'[9]อัตราการใช้น้ำรายเดือน-กศผ'!AC37</f>
        <v>0.42464648094760377</v>
      </c>
      <c r="D124" s="21">
        <f>+'[9]อัตราการใช้น้ำรายเดือน-กศผ'!AD37</f>
        <v>0.47192741317759401</v>
      </c>
      <c r="E124" s="21">
        <f>+'[9]อัตราการใช้น้ำรายเดือน-กศผ'!AE37</f>
        <v>0.45281870884144415</v>
      </c>
      <c r="F124" s="21">
        <f>+'[9]อัตราการใช้น้ำรายเดือน-กศผ'!AF37</f>
        <v>0.47071139435220133</v>
      </c>
      <c r="G124" s="21">
        <f>+'[9]อัตราการใช้น้ำรายเดือน-กศผ'!AG37</f>
        <v>0.52076128786314579</v>
      </c>
      <c r="H124" s="21">
        <f>+'[9]อัตราการใช้น้ำรายเดือน-กศผ'!AH37</f>
        <v>0.46117048579109421</v>
      </c>
      <c r="I124" s="21">
        <f>+'[9]อัตราการใช้น้ำรายเดือน-กศผ'!AI37</f>
        <v>0.56664188955986006</v>
      </c>
      <c r="J124" s="21">
        <f>+'[9]อัตราการใช้น้ำรายเดือน-กศผ'!AJ37</f>
        <v>0.53542348126603989</v>
      </c>
      <c r="K124" s="21">
        <f>+'[9]อัตราการใช้น้ำรายเดือน-กศผ'!AK37</f>
        <v>0.52901886495053696</v>
      </c>
      <c r="L124" s="21">
        <f>+'[9]อัตราการใช้น้ำรายเดือน-กศผ'!AL37</f>
        <v>0.45921651384988543</v>
      </c>
      <c r="M124" s="21">
        <f>+'[9]อัตราการใช้น้ำรายเดือน-กศผ'!AM37</f>
        <v>0.45951140809745494</v>
      </c>
      <c r="N124" s="21">
        <f>+'[9]อัตราการใช้น้ำรายเดือน-กศผ'!AN37</f>
        <v>0.4491780420253858</v>
      </c>
      <c r="O124" s="21">
        <f>+'[9]อัตราการใช้น้ำรายเดือน-กศผ'!AO37</f>
        <v>0.48284185867810087</v>
      </c>
      <c r="Q124" s="10">
        <v>1006</v>
      </c>
      <c r="R124" s="10" t="s">
        <v>14</v>
      </c>
      <c r="S124" s="21">
        <f>+'[9]อัตราการใช้น้ำสะสม-กศผ'!AC37</f>
        <v>0.42464648094760377</v>
      </c>
      <c r="T124" s="21">
        <f>+'[9]อัตราการใช้น้ำสะสม-กศผ'!AD37</f>
        <v>0.44791266050208828</v>
      </c>
      <c r="U124" s="21">
        <f>+'[9]อัตราการใช้น้ำสะสม-กศผ'!AE37</f>
        <v>0.44950766204944481</v>
      </c>
      <c r="V124" s="21">
        <f>+'[9]อัตราการใช้น้ำสะสม-กศผ'!AF37</f>
        <v>0.45464869781942385</v>
      </c>
      <c r="W124" s="21">
        <f>+'[9]อัตราการใช้น้ำสะสม-กศผ'!AG37</f>
        <v>0.46684223760246829</v>
      </c>
      <c r="X124" s="21">
        <f>+'[9]อัตราการใช้น้ำสะสม-กศผ'!AH37</f>
        <v>0.46570012400499405</v>
      </c>
      <c r="Y124" s="21">
        <f>+'[9]อัตราการใช้น้ำสะสม-กศผ'!AI37</f>
        <v>0.48039347117442044</v>
      </c>
      <c r="Z124" s="21">
        <f>+'[9]อัตราการใช้น้ำสะสม-กศผ'!AJ37</f>
        <v>0.48760247529006889</v>
      </c>
      <c r="AA124" s="21">
        <f>+'[9]อัตราการใช้น้ำสะสม-กศผ'!AK37</f>
        <v>0.49239135260449868</v>
      </c>
      <c r="AB124" s="21">
        <f>+'[9]อัตราการใช้น้ำสะสม-กศผ'!AL37</f>
        <v>0.48896830816841141</v>
      </c>
      <c r="AC124" s="21">
        <f>+'[9]อัตราการใช้น้ำสะสม-กศผ'!AM37</f>
        <v>0.48590688647958807</v>
      </c>
      <c r="AD124" s="21">
        <f>+'[9]อัตราการใช้น้ำสะสม-กศผ'!AN37</f>
        <v>0.48284185867810092</v>
      </c>
      <c r="AE124" s="317"/>
      <c r="AF124" s="317"/>
      <c r="AH124" s="318"/>
    </row>
    <row r="125" spans="1:34" x14ac:dyDescent="0.2">
      <c r="A125" s="10">
        <v>1007</v>
      </c>
      <c r="B125" s="10" t="s">
        <v>15</v>
      </c>
      <c r="C125" s="21">
        <f>+'[9]อัตราการใช้น้ำรายเดือน-กศผ'!AC38</f>
        <v>0.65374335538283512</v>
      </c>
      <c r="D125" s="21">
        <f>+'[9]อัตราการใช้น้ำรายเดือน-กศผ'!AD38</f>
        <v>0.69058747327285563</v>
      </c>
      <c r="E125" s="21">
        <f>+'[9]อัตราการใช้น้ำรายเดือน-กศผ'!AE38</f>
        <v>0.66731959751703729</v>
      </c>
      <c r="F125" s="21">
        <f>+'[9]อัตราการใช้น้ำรายเดือน-กศผ'!AF38</f>
        <v>0.69839743373736862</v>
      </c>
      <c r="G125" s="21">
        <f>+'[9]อัตราการใช้น้ำรายเดือน-กศผ'!AG38</f>
        <v>0.76057785940500278</v>
      </c>
      <c r="H125" s="21">
        <f>+'[9]อัตราการใช้น้ำรายเดือน-กศผ'!AH38</f>
        <v>0.676794584228952</v>
      </c>
      <c r="I125" s="21">
        <f>+'[9]อัตราการใช้น้ำรายเดือน-กศผ'!AI38</f>
        <v>0.78393305554800219</v>
      </c>
      <c r="J125" s="21">
        <f>+'[9]อัตราการใช้น้ำรายเดือน-กศผ'!AJ38</f>
        <v>0.74312331508791685</v>
      </c>
      <c r="K125" s="21">
        <f>+'[9]อัตราการใช้น้ำรายเดือน-กศผ'!AK38</f>
        <v>0.74647436488168195</v>
      </c>
      <c r="L125" s="21">
        <f>+'[9]อัตราการใช้น้ำรายเดือน-กศผ'!AL38</f>
        <v>0.6608639966447174</v>
      </c>
      <c r="M125" s="21">
        <f>+'[9]อัตราการใช้น้ำรายเดือน-กศผ'!AM38</f>
        <v>0.66750871611922025</v>
      </c>
      <c r="N125" s="21">
        <f>+'[9]อัตราการใช้น้ำรายเดือน-กศผ'!AN38</f>
        <v>0.66926169011007208</v>
      </c>
      <c r="O125" s="21">
        <f>+'[9]อัตราการใช้น้ำรายเดือน-กศผ'!AO38</f>
        <v>0.70065200754885848</v>
      </c>
      <c r="Q125" s="10">
        <v>1007</v>
      </c>
      <c r="R125" s="10" t="s">
        <v>15</v>
      </c>
      <c r="S125" s="21">
        <f>+'[9]อัตราการใช้น้ำสะสม-กศผ'!AC38</f>
        <v>0.65374335538283512</v>
      </c>
      <c r="T125" s="21">
        <f>+'[9]อัตราการใช้น้ำสะสม-กศผ'!AD38</f>
        <v>0.67179847188527442</v>
      </c>
      <c r="U125" s="21">
        <f>+'[9]อัตราการใช้น้ำสะสม-กศผ'!AE38</f>
        <v>0.6706179482632979</v>
      </c>
      <c r="V125" s="21">
        <f>+'[9]อัตราการใช้น้ำสะสม-กศผ'!AF38</f>
        <v>0.67775549081419806</v>
      </c>
      <c r="W125" s="21">
        <f>+'[9]อัตราการใช้น้ำสะสม-กศผ'!AG38</f>
        <v>0.69320301837129072</v>
      </c>
      <c r="X125" s="21">
        <f>+'[9]อัตราการใช้น้ำสะสม-กศผ'!AH38</f>
        <v>0.69037076645463391</v>
      </c>
      <c r="Y125" s="21">
        <f>+'[9]อัตราการใช้น้ำสะสม-กศผ'!AI38</f>
        <v>0.70343583540897625</v>
      </c>
      <c r="Z125" s="21">
        <f>+'[9]อัตราการใช้น้ำสะสม-กศผ'!AJ38</f>
        <v>0.70894931558200802</v>
      </c>
      <c r="AA125" s="21">
        <f>+'[9]อัตราการใช้น้ำสะสม-กศผ'!AK38</f>
        <v>0.71308620305001802</v>
      </c>
      <c r="AB125" s="21">
        <f>+'[9]อัตราการใช้น้ำสะสม-กศผ'!AL38</f>
        <v>0.70764358735731536</v>
      </c>
      <c r="AC125" s="21">
        <f>+'[9]อัตราการใช้น้ำสะสม-กศผ'!AM38</f>
        <v>0.70408784816553993</v>
      </c>
      <c r="AD125" s="21">
        <f>+'[9]อัตราการใช้น้ำสะสม-กศผ'!AN38</f>
        <v>0.70065200754885859</v>
      </c>
      <c r="AE125" s="317"/>
      <c r="AF125" s="317"/>
      <c r="AH125" s="318"/>
    </row>
    <row r="126" spans="1:34" x14ac:dyDescent="0.2">
      <c r="A126" s="10">
        <v>1008</v>
      </c>
      <c r="B126" s="10" t="s">
        <v>16</v>
      </c>
      <c r="C126" s="21">
        <f>+'[9]อัตราการใช้น้ำรายเดือน-กศผ'!AC39</f>
        <v>0.68601168862051809</v>
      </c>
      <c r="D126" s="21">
        <f>+'[9]อัตราการใช้น้ำรายเดือน-กศผ'!AD39</f>
        <v>0.74000083061134869</v>
      </c>
      <c r="E126" s="21">
        <f>+'[9]อัตราการใช้น้ำรายเดือน-กศผ'!AE39</f>
        <v>0.71916990824337645</v>
      </c>
      <c r="F126" s="21">
        <f>+'[9]อัตราการใช้น้ำรายเดือน-กศผ'!AF39</f>
        <v>0.77892293101215559</v>
      </c>
      <c r="G126" s="21">
        <f>+'[9]อัตราการใช้น้ำรายเดือน-กศผ'!AG39</f>
        <v>0.83162172143735991</v>
      </c>
      <c r="H126" s="21">
        <f>+'[9]อัตราการใช้น้ำรายเดือน-กศผ'!AH39</f>
        <v>0.72597897285310153</v>
      </c>
      <c r="I126" s="21">
        <f>+'[9]อัตราการใช้น้ำรายเดือน-กศผ'!AI39</f>
        <v>0.85380107273282768</v>
      </c>
      <c r="J126" s="21">
        <f>+'[9]อัตราการใช้น้ำรายเดือน-กศผ'!AJ39</f>
        <v>0.7706363497303137</v>
      </c>
      <c r="K126" s="21">
        <f>+'[9]อัตราการใช้น้ำรายเดือน-กศผ'!AK39</f>
        <v>0.79509028637083257</v>
      </c>
      <c r="L126" s="21">
        <f>+'[9]อัตราการใช้น้ำรายเดือน-กศผ'!AL39</f>
        <v>0.70820258215341336</v>
      </c>
      <c r="M126" s="21">
        <f>+'[9]อัตราการใช้น้ำรายเดือน-กศผ'!AM39</f>
        <v>0.71067144490901557</v>
      </c>
      <c r="N126" s="21">
        <f>+'[9]อัตราการใช้น้ำรายเดือน-กศผ'!AN39</f>
        <v>0.7159754495998214</v>
      </c>
      <c r="O126" s="21">
        <f>+'[9]อัตราการใช้น้ำรายเดือน-กศผ'!AO39</f>
        <v>0.75196454766752285</v>
      </c>
      <c r="Q126" s="10">
        <v>1008</v>
      </c>
      <c r="R126" s="10" t="s">
        <v>16</v>
      </c>
      <c r="S126" s="21">
        <f>+'[9]อัตราการใช้น้ำสะสม-กศผ'!AC39</f>
        <v>0.68601168862051809</v>
      </c>
      <c r="T126" s="21">
        <f>+'[9]อัตราการใช้น้ำสะสม-กศผ'!AD39</f>
        <v>0.71228457773416953</v>
      </c>
      <c r="U126" s="21">
        <f>+'[9]อัตราการใช้น้ำสะสม-กศผ'!AE39</f>
        <v>0.71486129143995636</v>
      </c>
      <c r="V126" s="21">
        <f>+'[9]อัตราการใช้น้ำสะสม-กศผ'!AF39</f>
        <v>0.73122641853576753</v>
      </c>
      <c r="W126" s="21">
        <f>+'[9]อัตราการใช้น้ำสะสม-กศผ'!AG39</f>
        <v>0.74985101976989532</v>
      </c>
      <c r="X126" s="21">
        <f>+'[9]อัตราการใช้น้ำสะสม-กศผ'!AH39</f>
        <v>0.74555691326378914</v>
      </c>
      <c r="Y126" s="21">
        <f>+'[9]อัตราการใช้น้ำสะสม-กศผ'!AI39</f>
        <v>0.76060759983238613</v>
      </c>
      <c r="Z126" s="21">
        <f>+'[9]อัตราการใช้น้ำสะสม-กศผ'!AJ39</f>
        <v>0.76163088940910484</v>
      </c>
      <c r="AA126" s="21">
        <f>+'[9]อัตราการใช้น้ำสะสม-กศผ'!AK39</f>
        <v>0.76512882086823186</v>
      </c>
      <c r="AB126" s="21">
        <f>+'[9]อัตราการใช้น้ำสะสม-กศผ'!AL39</f>
        <v>0.75899128682623418</v>
      </c>
      <c r="AC126" s="21">
        <f>+'[9]อัตราการใช้น้ำสะสม-กศผ'!AM39</f>
        <v>0.75492553763109094</v>
      </c>
      <c r="AD126" s="21">
        <f>+'[9]อัตราการใช้น้ำสะสม-กศผ'!AN39</f>
        <v>0.75196454766752274</v>
      </c>
      <c r="AE126" s="317"/>
      <c r="AF126" s="317"/>
      <c r="AH126" s="318"/>
    </row>
    <row r="127" spans="1:34" x14ac:dyDescent="0.2">
      <c r="A127" s="10">
        <v>1009</v>
      </c>
      <c r="B127" s="10" t="s">
        <v>17</v>
      </c>
      <c r="C127" s="21">
        <f>+'[9]อัตราการใช้น้ำรายเดือน-กศผ'!AC40</f>
        <v>0.58203682465367745</v>
      </c>
      <c r="D127" s="21">
        <f>+'[9]อัตราการใช้น้ำรายเดือน-กศผ'!AD40</f>
        <v>0.6296205289449528</v>
      </c>
      <c r="E127" s="21">
        <f>+'[9]อัตราการใช้น้ำรายเดือน-กศผ'!AE40</f>
        <v>0.58447743440789146</v>
      </c>
      <c r="F127" s="21">
        <f>+'[9]อัตราการใช้น้ำรายเดือน-กศผ'!AF40</f>
        <v>0.61273605479966409</v>
      </c>
      <c r="G127" s="21">
        <f>+'[9]อัตราการใช้น้ำรายเดือน-กศผ'!AG40</f>
        <v>0.67602950367666359</v>
      </c>
      <c r="H127" s="21">
        <f>+'[9]อัตราการใช้น้ำรายเดือน-กศผ'!AH40</f>
        <v>0.57721353517939877</v>
      </c>
      <c r="I127" s="21">
        <f>+'[9]อัตราการใช้น้ำรายเดือน-กศผ'!AI40</f>
        <v>0.6801459502089896</v>
      </c>
      <c r="J127" s="21">
        <f>+'[9]อัตราการใช้น้ำรายเดือน-กศผ'!AJ40</f>
        <v>0.65575437167573136</v>
      </c>
      <c r="K127" s="21">
        <f>+'[9]อัตราการใช้น้ำรายเดือน-กศผ'!AK40</f>
        <v>0.67342880405647909</v>
      </c>
      <c r="L127" s="21">
        <f>+'[9]อัตราการใช้น้ำรายเดือน-กศผ'!AL40</f>
        <v>0.60887641309619323</v>
      </c>
      <c r="M127" s="21">
        <f>+'[9]อัตราการใช้น้ำรายเดือน-กศผ'!AM40</f>
        <v>0.62519432933482932</v>
      </c>
      <c r="N127" s="21">
        <f>+'[9]อัตราการใช้น้ำรายเดือน-กศผ'!AN40</f>
        <v>0.62281222818603699</v>
      </c>
      <c r="O127" s="21">
        <f>+'[9]อัตราการใช้น้ำรายเดือน-กศผ'!AO40</f>
        <v>0.62671730566326544</v>
      </c>
      <c r="Q127" s="10">
        <v>1009</v>
      </c>
      <c r="R127" s="10" t="s">
        <v>17</v>
      </c>
      <c r="S127" s="21">
        <f>+'[9]อัตราการใช้น้ำสะสม-กศผ'!AC40</f>
        <v>0.58203682465367745</v>
      </c>
      <c r="T127" s="21">
        <f>+'[9]อัตราการใช้น้ำสะสม-กศผ'!AD40</f>
        <v>0.60574602272319344</v>
      </c>
      <c r="U127" s="21">
        <f>+'[9]อัตราการใช้น้ำสะสม-กศผ'!AE40</f>
        <v>0.59864470988377039</v>
      </c>
      <c r="V127" s="21">
        <f>+'[9]อัตราการใช้น้ำสะสม-กศผ'!AF40</f>
        <v>0.60212817257414719</v>
      </c>
      <c r="W127" s="21">
        <f>+'[9]อัตราการใช้น้ำสะสม-กศผ'!AG40</f>
        <v>0.61562893236530503</v>
      </c>
      <c r="X127" s="21">
        <f>+'[9]อัตราการใช้น้ำสะสม-กศผ'!AH40</f>
        <v>0.60876914549996242</v>
      </c>
      <c r="Y127" s="21">
        <f>+'[9]อัตราการใช้น้ำสะสม-กศผ'!AI40</f>
        <v>0.61879102777068717</v>
      </c>
      <c r="Z127" s="21">
        <f>+'[9]อัตราการใช้น้ำสะสม-กศผ'!AJ40</f>
        <v>0.62237722246994631</v>
      </c>
      <c r="AA127" s="21">
        <f>+'[9]อัตราการใช้น้ำสะสม-กศผ'!AK40</f>
        <v>0.62819046762573127</v>
      </c>
      <c r="AB127" s="21">
        <f>+'[9]อัตราการใช้น้ำสะสม-กศผ'!AL40</f>
        <v>0.62627769372397335</v>
      </c>
      <c r="AC127" s="21">
        <f>+'[9]อัตราการใช้น้ำสะสม-กศผ'!AM40</f>
        <v>0.62667204330401582</v>
      </c>
      <c r="AD127" s="21">
        <f>+'[9]อัตราการใช้น้ำสะสม-กศผ'!AN40</f>
        <v>0.62671730566326544</v>
      </c>
      <c r="AE127" s="317"/>
      <c r="AF127" s="317"/>
      <c r="AH127" s="318"/>
    </row>
    <row r="128" spans="1:34" x14ac:dyDescent="0.2">
      <c r="A128" s="10">
        <v>1010</v>
      </c>
      <c r="B128" s="10" t="s">
        <v>19</v>
      </c>
      <c r="C128" s="21">
        <f>+'[9]อัตราการใช้น้ำรายเดือน-กศผ'!AC42</f>
        <v>0.51520119214534055</v>
      </c>
      <c r="D128" s="21">
        <f>+'[9]อัตราการใช้น้ำรายเดือน-กศผ'!AD42</f>
        <v>0.55093962592665946</v>
      </c>
      <c r="E128" s="21">
        <f>+'[9]อัตราการใช้น้ำรายเดือน-กศผ'!AE42</f>
        <v>0.52392597991517753</v>
      </c>
      <c r="F128" s="21">
        <f>+'[9]อัตราการใช้น้ำรายเดือน-กศผ'!AF42</f>
        <v>0.5394289871919512</v>
      </c>
      <c r="G128" s="21">
        <f>+'[9]อัตราการใช้น้ำรายเดือน-กศผ'!AG42</f>
        <v>0.59523127503108397</v>
      </c>
      <c r="H128" s="21">
        <f>+'[9]อัตราการใช้น้ำรายเดือน-กศผ'!AH42</f>
        <v>0.52300426490792662</v>
      </c>
      <c r="I128" s="21">
        <f>+'[9]อัตราการใช้น้ำรายเดือน-กศผ'!AI42</f>
        <v>0.64929245480406872</v>
      </c>
      <c r="J128" s="21">
        <f>+'[9]อัตราการใช้น้ำรายเดือน-กศผ'!AJ42</f>
        <v>0.63088805652280433</v>
      </c>
      <c r="K128" s="21">
        <f>+'[9]อัตราการใช้น้ำรายเดือน-กศผ'!AK42</f>
        <v>0.58998403615123596</v>
      </c>
      <c r="L128" s="21">
        <f>+'[9]อัตราการใช้น้ำรายเดือน-กศผ'!AL42</f>
        <v>0.51934504502137246</v>
      </c>
      <c r="M128" s="21">
        <f>+'[9]อัตราการใช้น้ำรายเดือน-กศผ'!AM42</f>
        <v>0.53592127150988078</v>
      </c>
      <c r="N128" s="21">
        <f>+'[9]อัตราการใช้น้ำรายเดือน-กศผ'!AN42</f>
        <v>0.54508775851696711</v>
      </c>
      <c r="O128" s="21">
        <f>+'[9]อัตราการใช้น้ำรายเดือน-กศผ'!AO42</f>
        <v>0.55915535721924792</v>
      </c>
      <c r="Q128" s="10">
        <v>1010</v>
      </c>
      <c r="R128" s="10" t="s">
        <v>19</v>
      </c>
      <c r="S128" s="21">
        <f>+'[9]อัตราการใช้น้ำสะสม-กศผ'!AC42</f>
        <v>0.51520119214534055</v>
      </c>
      <c r="T128" s="21">
        <f>+'[9]อัตราการใช้น้ำสะสม-กศผ'!AD42</f>
        <v>0.53318322474096436</v>
      </c>
      <c r="U128" s="21">
        <f>+'[9]อัตราการใช้น้ำสะสม-กศผ'!AE42</f>
        <v>0.53039051219276412</v>
      </c>
      <c r="V128" s="21">
        <f>+'[9]อัตราการใช้น้ำสะสม-กศผ'!AF42</f>
        <v>0.53261833948547144</v>
      </c>
      <c r="W128" s="21">
        <f>+'[9]อัตราการใช้น้ำสะสม-กศผ'!AG42</f>
        <v>0.54446798370471206</v>
      </c>
      <c r="X128" s="21">
        <f>+'[9]อัตราการใช้น้ำสะสม-กศผ'!AH42</f>
        <v>0.54086344598159897</v>
      </c>
      <c r="Y128" s="21">
        <f>+'[9]อัตราการใช้น้ำสะสม-กศผ'!AI42</f>
        <v>0.55614072976770268</v>
      </c>
      <c r="Z128" s="21">
        <f>+'[9]อัตราการใช้น้ำสะสม-กศผ'!AJ42</f>
        <v>0.56556733658418346</v>
      </c>
      <c r="AA128" s="21">
        <f>+'[9]อัตราการใช้น้ำสะสม-กศผ'!AK42</f>
        <v>0.56779381957168884</v>
      </c>
      <c r="AB128" s="21">
        <f>+'[9]อัตราการใช้น้ำสะสม-กศผ'!AL42</f>
        <v>0.56281294352025346</v>
      </c>
      <c r="AC128" s="21">
        <f>+'[9]อัตราการใช้น้ำสะสม-กศผ'!AM42</f>
        <v>0.56063822141708919</v>
      </c>
      <c r="AD128" s="21">
        <f>+'[9]อัตราการใช้น้ำสะสม-กศผ'!AN42</f>
        <v>0.55915535721924792</v>
      </c>
      <c r="AE128" s="317"/>
      <c r="AF128" s="317"/>
      <c r="AH128" s="318"/>
    </row>
    <row r="129" spans="1:34" x14ac:dyDescent="0.2">
      <c r="A129" s="10">
        <v>1011</v>
      </c>
      <c r="B129" s="10" t="s">
        <v>20</v>
      </c>
      <c r="C129" s="21">
        <f>+'[9]อัตราการใช้น้ำรายเดือน-กศผ'!AC43</f>
        <v>0.56352528326284368</v>
      </c>
      <c r="D129" s="21">
        <f>+'[9]อัตราการใช้น้ำรายเดือน-กศผ'!AD43</f>
        <v>0.59644841714590513</v>
      </c>
      <c r="E129" s="21">
        <f>+'[9]อัตราการใช้น้ำรายเดือน-กศผ'!AE43</f>
        <v>0.57004638833911436</v>
      </c>
      <c r="F129" s="21">
        <f>+'[9]อัตราการใช้น้ำรายเดือน-กศผ'!AF43</f>
        <v>0.57246530355466818</v>
      </c>
      <c r="G129" s="21">
        <f>+'[9]อัตราการใช้น้ำรายเดือน-กศผ'!AG43</f>
        <v>0.62222714259779721</v>
      </c>
      <c r="H129" s="21">
        <f>+'[9]อัตราการใช้น้ำรายเดือน-กศผ'!AH43</f>
        <v>0.55013528810270751</v>
      </c>
      <c r="I129" s="21">
        <f>+'[9]อัตราการใช้น้ำรายเดือน-กศผ'!AI43</f>
        <v>0.65819024288186589</v>
      </c>
      <c r="J129" s="21">
        <f>+'[9]อัตราการใช้น้ำรายเดือน-กศผ'!AJ43</f>
        <v>0.64782930055236376</v>
      </c>
      <c r="K129" s="21">
        <f>+'[9]อัตราการใช้น้ำรายเดือน-กศผ'!AK43</f>
        <v>0.65153319442398561</v>
      </c>
      <c r="L129" s="21">
        <f>+'[9]อัตราการใช้น้ำรายเดือน-กศผ'!AL43</f>
        <v>0.58626731172532665</v>
      </c>
      <c r="M129" s="21">
        <f>+'[9]อัตราการใช้น้ำรายเดือน-กศผ'!AM43</f>
        <v>0.59757617371088512</v>
      </c>
      <c r="N129" s="21">
        <f>+'[9]อัตราการใช้น้ำรายเดือน-กศผ'!AN43</f>
        <v>0.59759158216238595</v>
      </c>
      <c r="O129" s="21">
        <f>+'[9]อัตราการใช้น้ำรายเดือน-กศผ'!AO43</f>
        <v>0.60043309284685342</v>
      </c>
      <c r="Q129" s="10">
        <v>1011</v>
      </c>
      <c r="R129" s="10" t="s">
        <v>20</v>
      </c>
      <c r="S129" s="21">
        <f>+'[9]อัตราการใช้น้ำสะสม-กศผ'!AC43</f>
        <v>0.56352528326284368</v>
      </c>
      <c r="T129" s="21">
        <f>+'[9]อัตราการใช้น้ำสะสม-กศผ'!AD43</f>
        <v>0.57969920324791335</v>
      </c>
      <c r="U129" s="21">
        <f>+'[9]อัตราการใช้น้ำสะสม-กศผ'!AE43</f>
        <v>0.57637010482041728</v>
      </c>
      <c r="V129" s="21">
        <f>+'[9]อัตราการใช้น้ำสะสม-กศผ'!AF43</f>
        <v>0.5754680938397676</v>
      </c>
      <c r="W129" s="21">
        <f>+'[9]อัตราการใช้น้ำสะสม-กศผ'!AG43</f>
        <v>0.58430158756282058</v>
      </c>
      <c r="X129" s="21">
        <f>+'[9]อัตราการใช้น้ำสะสม-กศผ'!AH43</f>
        <v>0.57825395676626201</v>
      </c>
      <c r="Y129" s="21">
        <f>+'[9]อัตราการใช้น้ำสะสม-กศผ'!AI43</f>
        <v>0.58965554098709705</v>
      </c>
      <c r="Z129" s="21">
        <f>+'[9]อัตราการใช้น้ำสะสม-กศผ'!AJ43</f>
        <v>0.59643722189383441</v>
      </c>
      <c r="AA129" s="21">
        <f>+'[9]อัตราการใช้น้ำสะสม-กศผ'!AK43</f>
        <v>0.60233695142159838</v>
      </c>
      <c r="AB129" s="21">
        <f>+'[9]อัตราการใช้น้ำสะสม-กศผ'!AL43</f>
        <v>0.60100273055803266</v>
      </c>
      <c r="AC129" s="21">
        <f>+'[9]อัตราการใช้น้ำสะสม-กศผ'!AM43</f>
        <v>0.60075929737859046</v>
      </c>
      <c r="AD129" s="21">
        <f>+'[9]อัตราการใช้น้ำสะสม-กศผ'!AN43</f>
        <v>0.6004330928468532</v>
      </c>
      <c r="AE129" s="317"/>
      <c r="AF129" s="317"/>
      <c r="AH129" s="318"/>
    </row>
    <row r="130" spans="1:34" x14ac:dyDescent="0.2">
      <c r="A130" s="10">
        <v>1012</v>
      </c>
      <c r="B130" s="10" t="s">
        <v>21</v>
      </c>
      <c r="C130" s="21">
        <f>+'[9]อัตราการใช้น้ำรายเดือน-กศผ'!AC44</f>
        <v>0.39639467630680891</v>
      </c>
      <c r="D130" s="21">
        <f>+'[9]อัตราการใช้น้ำรายเดือน-กศผ'!AD44</f>
        <v>0.44715419755674191</v>
      </c>
      <c r="E130" s="21">
        <f>+'[9]อัตราการใช้น้ำรายเดือน-กศผ'!AE44</f>
        <v>0.40203639057082635</v>
      </c>
      <c r="F130" s="21">
        <f>+'[9]อัตราการใช้น้ำรายเดือน-กศผ'!AF44</f>
        <v>0.44847392798340013</v>
      </c>
      <c r="G130" s="21">
        <f>+'[9]อัตราการใช้น้ำรายเดือน-กศผ'!AG44</f>
        <v>0.47264909136106914</v>
      </c>
      <c r="H130" s="21">
        <f>+'[9]อัตราการใช้น้ำรายเดือน-กศผ'!AH44</f>
        <v>0.43561811684423291</v>
      </c>
      <c r="I130" s="21">
        <f>+'[9]อัตราการใช้น้ำรายเดือน-กศผ'!AI44</f>
        <v>0.5551038579295523</v>
      </c>
      <c r="J130" s="21">
        <f>+'[9]อัตราการใช้น้ำรายเดือน-กศผ'!AJ44</f>
        <v>0.53194880018530677</v>
      </c>
      <c r="K130" s="21">
        <f>+'[9]อัตราการใช้น้ำรายเดือน-กศผ'!AK44</f>
        <v>0.51982353996281516</v>
      </c>
      <c r="L130" s="21">
        <f>+'[9]อัตราการใช้น้ำรายเดือน-กศผ'!AL44</f>
        <v>0.44964730020780003</v>
      </c>
      <c r="M130" s="21">
        <f>+'[9]อัตราการใช้น้ำรายเดือน-กศผ'!AM44</f>
        <v>0.4667919285624561</v>
      </c>
      <c r="N130" s="21">
        <f>+'[9]อัตราการใช้น้ำรายเดือน-กศผ'!AN44</f>
        <v>0.44442962897727206</v>
      </c>
      <c r="O130" s="21">
        <f>+'[9]อัตราการใช้น้ำรายเดือน-กศผ'!AO44</f>
        <v>0.4635992045956695</v>
      </c>
      <c r="Q130" s="10">
        <v>1012</v>
      </c>
      <c r="R130" s="10" t="s">
        <v>21</v>
      </c>
      <c r="S130" s="21">
        <f>+'[9]อัตราการใช้น้ำสะสม-กศผ'!AC44</f>
        <v>0.39639467630680891</v>
      </c>
      <c r="T130" s="21">
        <f>+'[9]อัตราการใช้น้ำสะสม-กศผ'!AD44</f>
        <v>0.42162345405995633</v>
      </c>
      <c r="U130" s="21">
        <f>+'[9]อัตราการใช้น้ำสะสม-กศผ'!AE44</f>
        <v>0.41504648913216863</v>
      </c>
      <c r="V130" s="21">
        <f>+'[9]อัตราการใช้น้ำสะสม-กศผ'!AF44</f>
        <v>0.42336677138754264</v>
      </c>
      <c r="W130" s="21">
        <f>+'[9]อัตราการใช้น้ำสะสม-กศผ'!AG44</f>
        <v>0.4309929548435284</v>
      </c>
      <c r="X130" s="21">
        <f>+'[9]อัตราการใช้น้ำสะสม-กศผ'!AH44</f>
        <v>0.43113741356073088</v>
      </c>
      <c r="Y130" s="21">
        <f>+'[9]อัตราการใช้น้ำสะสม-กศผ'!AI44</f>
        <v>0.44800741207336786</v>
      </c>
      <c r="Z130" s="21">
        <f>+'[9]อัตราการใช้น้ำสะสม-กศผ'!AJ44</f>
        <v>0.4596479485015813</v>
      </c>
      <c r="AA130" s="21">
        <f>+'[9]อัตราการใช้น้ำสะสม-กศผ'!AK44</f>
        <v>0.46457592098928452</v>
      </c>
      <c r="AB130" s="21">
        <f>+'[9]อัตราการใช้น้ำสะสม-กศผ'!AL44</f>
        <v>0.46339271034096691</v>
      </c>
      <c r="AC130" s="21">
        <f>+'[9]อัตราการใช้น้ำสะสม-กศผ'!AM44</f>
        <v>0.46494569927374424</v>
      </c>
      <c r="AD130" s="21">
        <f>+'[9]อัตราการใช้น้ำสะสม-กศผ'!AN44</f>
        <v>0.46359920459566933</v>
      </c>
      <c r="AE130" s="317"/>
      <c r="AF130" s="317"/>
      <c r="AH130" s="318"/>
    </row>
    <row r="131" spans="1:34" x14ac:dyDescent="0.2">
      <c r="A131" s="10">
        <v>1013</v>
      </c>
      <c r="B131" s="10" t="s">
        <v>22</v>
      </c>
      <c r="C131" s="21">
        <f>+'[9]อัตราการใช้น้ำรายเดือน-กศผ'!AC45</f>
        <v>0.55989336837709158</v>
      </c>
      <c r="D131" s="21">
        <f>+'[9]อัตราการใช้น้ำรายเดือน-กศผ'!AD45</f>
        <v>0.59571072030112093</v>
      </c>
      <c r="E131" s="21">
        <f>+'[9]อัตราการใช้น้ำรายเดือน-กศผ'!AE45</f>
        <v>0.5689782361016863</v>
      </c>
      <c r="F131" s="21">
        <f>+'[9]อัตราการใช้น้ำรายเดือน-กศผ'!AF45</f>
        <v>0.58893353944862481</v>
      </c>
      <c r="G131" s="21">
        <f>+'[9]อัตราการใช้น้ำรายเดือน-กศผ'!AG45</f>
        <v>0.65624309855875462</v>
      </c>
      <c r="H131" s="21">
        <f>+'[9]อัตราการใช้น้ำรายเดือน-กศผ'!AH45</f>
        <v>0.57203462737275435</v>
      </c>
      <c r="I131" s="21">
        <f>+'[9]อัตราการใช้น้ำรายเดือน-กศผ'!AI45</f>
        <v>0.68889580448556331</v>
      </c>
      <c r="J131" s="21">
        <f>+'[9]อัตราการใช้น้ำรายเดือน-กศผ'!AJ45</f>
        <v>0.65292382010549554</v>
      </c>
      <c r="K131" s="21">
        <f>+'[9]อัตราการใช้น้ำรายเดือน-กศผ'!AK45</f>
        <v>0.65710476919641614</v>
      </c>
      <c r="L131" s="21">
        <f>+'[9]อัตราการใช้น้ำรายเดือน-กศผ'!AL45</f>
        <v>0.58886707285161743</v>
      </c>
      <c r="M131" s="21">
        <f>+'[9]อัตราการใช้น้ำรายเดือน-กศผ'!AM45</f>
        <v>0.60602288698307627</v>
      </c>
      <c r="N131" s="21">
        <f>+'[9]อัตราการใช้น้ำรายเดือน-กศผ'!AN45</f>
        <v>0.58865856269867822</v>
      </c>
      <c r="O131" s="21">
        <f>+'[9]อัตราการใช้น้ำรายเดือน-กศผ'!AO45</f>
        <v>0.60909398883183785</v>
      </c>
      <c r="Q131" s="10">
        <v>1013</v>
      </c>
      <c r="R131" s="10" t="s">
        <v>22</v>
      </c>
      <c r="S131" s="21">
        <f>+'[9]อัตราการใช้น้ำสะสม-กศผ'!AC45</f>
        <v>0.55989336837709158</v>
      </c>
      <c r="T131" s="21">
        <f>+'[9]อัตราการใช้น้ำสะสม-กศผ'!AD45</f>
        <v>0.57753896315235698</v>
      </c>
      <c r="U131" s="21">
        <f>+'[9]อัตราการใช้น้ำสะสม-กศผ'!AE45</f>
        <v>0.57491083718104119</v>
      </c>
      <c r="V131" s="21">
        <f>+'[9]อัตราการใช้น้ำสะสม-กศผ'!AF45</f>
        <v>0.57848706430977226</v>
      </c>
      <c r="W131" s="21">
        <f>+'[9]อัตราการใช้น้ำสะสม-กศผ'!AG45</f>
        <v>0.59291934335000251</v>
      </c>
      <c r="X131" s="21">
        <f>+'[9]อัตราการใช้น้ำสะสม-กศผ'!AH45</f>
        <v>0.58917494182539565</v>
      </c>
      <c r="Y131" s="21">
        <f>+'[9]อัตราการใช้น้ำสะสม-กศผ'!AI45</f>
        <v>0.60330669009012561</v>
      </c>
      <c r="Z131" s="21">
        <f>+'[9]อัตราการใช้น้ำสะสม-กศผ'!AJ45</f>
        <v>0.60950605162526705</v>
      </c>
      <c r="AA131" s="21">
        <f>+'[9]อัตราการใช้น้ำสะสม-กศผ'!AK45</f>
        <v>0.61435601296682163</v>
      </c>
      <c r="AB131" s="21">
        <f>+'[9]อัตราการใช้น้ำสะสม-กศผ'!AL45</f>
        <v>0.61172237151596986</v>
      </c>
      <c r="AC131" s="21">
        <f>+'[9]อัตราการใช้น้ำสะสม-กศผ'!AM45</f>
        <v>0.61107203907717611</v>
      </c>
      <c r="AD131" s="21">
        <f>+'[9]อัตราการใช้น้ำสะสม-กศผ'!AN45</f>
        <v>0.60909398883183785</v>
      </c>
      <c r="AE131" s="317"/>
      <c r="AF131" s="317"/>
      <c r="AH131" s="318"/>
    </row>
    <row r="132" spans="1:34" x14ac:dyDescent="0.2">
      <c r="A132" s="10">
        <v>1014</v>
      </c>
      <c r="B132" s="10" t="s">
        <v>23</v>
      </c>
      <c r="C132" s="21">
        <f>+'[9]อัตราการใช้น้ำรายเดือน-กศผ'!AC46</f>
        <v>0.46423339009969411</v>
      </c>
      <c r="D132" s="21">
        <f>+'[9]อัตราการใช้น้ำรายเดือน-กศผ'!AD46</f>
        <v>0.49303789282595134</v>
      </c>
      <c r="E132" s="21">
        <f>+'[9]อัตราการใช้น้ำรายเดือน-กศผ'!AE46</f>
        <v>0.48384979757105068</v>
      </c>
      <c r="F132" s="21">
        <f>+'[9]อัตราการใช้น้ำรายเดือน-กศผ'!AF46</f>
        <v>0.51483358259652268</v>
      </c>
      <c r="G132" s="21">
        <f>+'[9]อัตราการใช้น้ำรายเดือน-กศผ'!AG46</f>
        <v>0.55963688604344231</v>
      </c>
      <c r="H132" s="21">
        <f>+'[9]อัตราการใช้น้ำรายเดือน-กศผ'!AH46</f>
        <v>0.49038962084145044</v>
      </c>
      <c r="I132" s="21">
        <f>+'[9]อัตราการใช้น้ำรายเดือน-กศผ'!AI46</f>
        <v>0.6091895331486904</v>
      </c>
      <c r="J132" s="21">
        <f>+'[9]อัตราการใช้น้ำรายเดือน-กศผ'!AJ46</f>
        <v>0.58539638799796823</v>
      </c>
      <c r="K132" s="21">
        <f>+'[9]อัตราการใช้น้ำรายเดือน-กศผ'!AK46</f>
        <v>0.56369357095182848</v>
      </c>
      <c r="L132" s="21">
        <f>+'[9]อัตราการใช้น้ำรายเดือน-กศผ'!AL46</f>
        <v>0.49985720639908648</v>
      </c>
      <c r="M132" s="21">
        <f>+'[9]อัตราการใช้น้ำรายเดือน-กศผ'!AM46</f>
        <v>0.51032538757715773</v>
      </c>
      <c r="N132" s="21">
        <f>+'[9]อัตราการใช้น้ำรายเดือน-กศผ'!AN46</f>
        <v>0.48289466521209429</v>
      </c>
      <c r="O132" s="21">
        <f>+'[9]อัตราการใช้น้ำรายเดือน-กศผ'!AO46</f>
        <v>0.52026941483300837</v>
      </c>
      <c r="Q132" s="10">
        <v>1014</v>
      </c>
      <c r="R132" s="10" t="s">
        <v>23</v>
      </c>
      <c r="S132" s="21">
        <f>+'[9]อัตราการใช้น้ำสะสม-กศผ'!AC46</f>
        <v>0.46423339009969411</v>
      </c>
      <c r="T132" s="21">
        <f>+'[9]อัตราการใช้น้ำสะสม-กศผ'!AD46</f>
        <v>0.47830463084707697</v>
      </c>
      <c r="U132" s="21">
        <f>+'[9]อัตราการใช้น้ำสะสม-กศผ'!AE46</f>
        <v>0.48021690590817673</v>
      </c>
      <c r="V132" s="21">
        <f>+'[9]อัตราการใช้น้ำสะสม-กศผ'!AF46</f>
        <v>0.48871349870783287</v>
      </c>
      <c r="W132" s="21">
        <f>+'[9]อัตราการใช้น้ำสะสม-กศผ'!AG46</f>
        <v>0.50152031006434161</v>
      </c>
      <c r="X132" s="21">
        <f>+'[9]อัตราการใช้น้ำสะสม-กศผ'!AH46</f>
        <v>0.49944551610685473</v>
      </c>
      <c r="Y132" s="21">
        <f>+'[9]อัตราการใช้น้ำสะสม-กศผ'!AI46</f>
        <v>0.51475132317500494</v>
      </c>
      <c r="Z132" s="21">
        <f>+'[9]อัตราการใช้น้ำสะสม-กศผ'!AJ46</f>
        <v>0.52378146707185613</v>
      </c>
      <c r="AA132" s="21">
        <f>+'[9]อัตราการใช้น้ำสะสม-กศผ'!AK46</f>
        <v>0.52818146804244182</v>
      </c>
      <c r="AB132" s="21">
        <f>+'[9]อัตราการใช้น้ำสะสม-กศผ'!AL46</f>
        <v>0.52489273736618403</v>
      </c>
      <c r="AC132" s="21">
        <f>+'[9]อัตราการใช้น้ำสะสม-กศผ'!AM46</f>
        <v>0.52364358083043883</v>
      </c>
      <c r="AD132" s="21">
        <f>+'[9]อัตราการใช้น้ำสะสม-กศผ'!AN46</f>
        <v>0.52026941483300826</v>
      </c>
      <c r="AE132" s="317"/>
      <c r="AF132" s="317"/>
      <c r="AH132" s="318"/>
    </row>
    <row r="133" spans="1:34" x14ac:dyDescent="0.2">
      <c r="A133" s="10">
        <v>1015</v>
      </c>
      <c r="B133" s="10" t="s">
        <v>24</v>
      </c>
      <c r="C133" s="21">
        <f>+'[9]อัตราการใช้น้ำรายเดือน-กศผ'!AC47</f>
        <v>0.39146871601324418</v>
      </c>
      <c r="D133" s="21">
        <f>+'[9]อัตราการใช้น้ำรายเดือน-กศผ'!AD47</f>
        <v>0.42089335099845793</v>
      </c>
      <c r="E133" s="21">
        <f>+'[9]อัตราการใช้น้ำรายเดือน-กศผ'!AE47</f>
        <v>0.41165071378226875</v>
      </c>
      <c r="F133" s="21">
        <f>+'[9]อัตราการใช้น้ำรายเดือน-กศผ'!AF47</f>
        <v>0.44559239464137773</v>
      </c>
      <c r="G133" s="21">
        <f>+'[9]อัตราการใช้น้ำรายเดือน-กศผ'!AG47</f>
        <v>0.48113793138622285</v>
      </c>
      <c r="H133" s="21">
        <f>+'[9]อัตราการใช้น้ำรายเดือน-กศผ'!AH47</f>
        <v>0.42937500337833562</v>
      </c>
      <c r="I133" s="21">
        <f>+'[9]อัตราการใช้น้ำรายเดือน-กศผ'!AI47</f>
        <v>0.52498322103691786</v>
      </c>
      <c r="J133" s="21">
        <f>+'[9]อัตราการใช้น้ำรายเดือน-กศผ'!AJ47</f>
        <v>0.50119833731153873</v>
      </c>
      <c r="K133" s="21">
        <f>+'[9]อัตราการใช้น้ำรายเดือน-กศผ'!AK47</f>
        <v>0.48475007031224987</v>
      </c>
      <c r="L133" s="21">
        <f>+'[9]อัตราการใช้น้ำรายเดือน-กศผ'!AL47</f>
        <v>0.41738975589793942</v>
      </c>
      <c r="M133" s="21">
        <f>+'[9]อัตราการใช้น้ำรายเดือน-กศผ'!AM47</f>
        <v>0.42301124857863925</v>
      </c>
      <c r="N133" s="21">
        <f>+'[9]อัตราการใช้น้ำรายเดือน-กศผ'!AN47</f>
        <v>0.41688552457875833</v>
      </c>
      <c r="O133" s="21">
        <f>+'[9]อัตราการใช้น้ำรายเดือน-กศผ'!AO47</f>
        <v>0.4454130131718948</v>
      </c>
      <c r="Q133" s="10">
        <v>1015</v>
      </c>
      <c r="R133" s="10" t="s">
        <v>24</v>
      </c>
      <c r="S133" s="21">
        <f>+'[9]อัตราการใช้น้ำสะสม-กศผ'!AC47</f>
        <v>0.39146871601324418</v>
      </c>
      <c r="T133" s="21">
        <f>+'[9]อัตราการใช้น้ำสะสม-กศผ'!AD47</f>
        <v>0.40587603463707511</v>
      </c>
      <c r="U133" s="21">
        <f>+'[9]อัตราการใช้น้ำสะสม-กศผ'!AE47</f>
        <v>0.40775584135220155</v>
      </c>
      <c r="V133" s="21">
        <f>+'[9]อัตราการใช้น้ำสะสม-กศผ'!AF47</f>
        <v>0.41729768454518656</v>
      </c>
      <c r="W133" s="21">
        <f>+'[9]อัตราการใช้น้ำสะสม-กศผ'!AG47</f>
        <v>0.42934669023552552</v>
      </c>
      <c r="X133" s="21">
        <f>+'[9]อัตราการใช้น้ำสะสม-กศผ'!AH47</f>
        <v>0.42929202627428548</v>
      </c>
      <c r="Y133" s="21">
        <f>+'[9]อัตราการใช้น้ำสะสม-กศผ'!AI47</f>
        <v>0.44313527206472419</v>
      </c>
      <c r="Z133" s="21">
        <f>+'[9]อัตราการใช้น้ำสะสม-กศผ'!AJ47</f>
        <v>0.45070648127792312</v>
      </c>
      <c r="AA133" s="21">
        <f>+'[9]อัตราการใช้น้ำสะสม-กศผ'!AK47</f>
        <v>0.45432527417810314</v>
      </c>
      <c r="AB133" s="21">
        <f>+'[9]อัตราการใช้น้ำสะสม-กศผ'!AL47</f>
        <v>0.45085704147503797</v>
      </c>
      <c r="AC133" s="21">
        <f>+'[9]อัตราการใช้น้ำสะสม-กศผ'!AM47</f>
        <v>0.44816305109454219</v>
      </c>
      <c r="AD133" s="21">
        <f>+'[9]อัตราการใช้น้ำสะสม-กศผ'!AN47</f>
        <v>0.4454130131718948</v>
      </c>
      <c r="AE133" s="317"/>
      <c r="AF133" s="317"/>
      <c r="AH133" s="318"/>
    </row>
    <row r="134" spans="1:34" x14ac:dyDescent="0.2">
      <c r="A134" s="10">
        <v>1016</v>
      </c>
      <c r="B134" s="10" t="s">
        <v>25</v>
      </c>
      <c r="C134" s="21">
        <f>+'[9]อัตราการใช้น้ำรายเดือน-กศผ'!AC48</f>
        <v>0.52695859815799762</v>
      </c>
      <c r="D134" s="21">
        <f>+'[9]อัตราการใช้น้ำรายเดือน-กศผ'!AD48</f>
        <v>0.5683794094324125</v>
      </c>
      <c r="E134" s="21">
        <f>+'[9]อัตราการใช้น้ำรายเดือน-กศผ'!AE48</f>
        <v>0.53447128438999114</v>
      </c>
      <c r="F134" s="21">
        <f>+'[9]อัตราการใช้น้ำรายเดือน-กศผ'!AF48</f>
        <v>0.55808737555345267</v>
      </c>
      <c r="G134" s="21">
        <f>+'[9]อัตราการใช้น้ำรายเดือน-กศผ'!AG48</f>
        <v>0.61149903232690417</v>
      </c>
      <c r="H134" s="21">
        <f>+'[9]อัตราการใช้น้ำรายเดือน-กศผ'!AH48</f>
        <v>0.52569483471040024</v>
      </c>
      <c r="I134" s="21">
        <f>+'[9]อัตราการใช้น้ำรายเดือน-กศผ'!AI48</f>
        <v>0.63967104515937712</v>
      </c>
      <c r="J134" s="21">
        <f>+'[9]อัตราการใช้น้ำรายเดือน-กศผ'!AJ48</f>
        <v>0.59717148057685498</v>
      </c>
      <c r="K134" s="21">
        <f>+'[9]อัตราการใช้น้ำรายเดือน-กศผ'!AK48</f>
        <v>0.60242353308099228</v>
      </c>
      <c r="L134" s="21">
        <f>+'[9]อัตราการใช้น้ำรายเดือน-กศผ'!AL48</f>
        <v>0.54934922892053639</v>
      </c>
      <c r="M134" s="21">
        <f>+'[9]อัตราการใช้น้ำรายเดือน-กศผ'!AM48</f>
        <v>0.55789327564618008</v>
      </c>
      <c r="N134" s="21">
        <f>+'[9]อัตราการใช้น้ำรายเดือน-กศผ'!AN48</f>
        <v>0.55629342067140886</v>
      </c>
      <c r="O134" s="21">
        <f>+'[9]อัตราการใช้น้ำรายเดือน-กศผ'!AO48</f>
        <v>0.56766379416360968</v>
      </c>
      <c r="Q134" s="10">
        <v>1016</v>
      </c>
      <c r="R134" s="10" t="s">
        <v>25</v>
      </c>
      <c r="S134" s="21">
        <f>+'[9]อัตราการใช้น้ำสะสม-กศผ'!AC48</f>
        <v>0.52695859815799762</v>
      </c>
      <c r="T134" s="21">
        <f>+'[9]อัตราการใช้น้ำสะสม-กศผ'!AD48</f>
        <v>0.54743731433426657</v>
      </c>
      <c r="U134" s="21">
        <f>+'[9]อัตราการใช้น้ำสะสม-กศผ'!AE48</f>
        <v>0.54314354079220917</v>
      </c>
      <c r="V134" s="21">
        <f>+'[9]อัตราการใช้น้ำสะสม-กศผ'!AF48</f>
        <v>0.54682263740684744</v>
      </c>
      <c r="W134" s="21">
        <f>+'[9]อัตราการใช้น้ำสะสม-กศผ'!AG48</f>
        <v>0.55890979378600669</v>
      </c>
      <c r="X134" s="21">
        <f>+'[9]อัตราการใช้น้ำสะสม-กศผ'!AH48</f>
        <v>0.55297127344016961</v>
      </c>
      <c r="Y134" s="21">
        <f>+'[9]อัตราการใช้น้ำสะสม-กศผ'!AI48</f>
        <v>0.5652554697405785</v>
      </c>
      <c r="Z134" s="21">
        <f>+'[9]อัตราการใช้น้ำสะสม-กศผ'!AJ48</f>
        <v>0.56921195849938211</v>
      </c>
      <c r="AA134" s="21">
        <f>+'[9]อัตราการใช้น้ำสะสม-กศผ'!AK48</f>
        <v>0.57232406325036878</v>
      </c>
      <c r="AB134" s="21">
        <f>+'[9]อัตราการใช้น้ำสะสม-กศผ'!AL48</f>
        <v>0.56982854075922618</v>
      </c>
      <c r="AC134" s="21">
        <f>+'[9]อัตราการใช้น้ำสะสม-กศผ'!AM48</f>
        <v>0.56880755332736077</v>
      </c>
      <c r="AD134" s="21">
        <f>+'[9]อัตราการใช้น้ำสะสม-กศผ'!AN48</f>
        <v>0.56766379416360968</v>
      </c>
      <c r="AE134" s="317"/>
      <c r="AF134" s="317"/>
      <c r="AH134" s="318"/>
    </row>
    <row r="135" spans="1:34" x14ac:dyDescent="0.2">
      <c r="A135" s="10">
        <v>1017</v>
      </c>
      <c r="B135" s="10" t="s">
        <v>26</v>
      </c>
      <c r="C135" s="21">
        <f>+'[9]อัตราการใช้น้ำรายเดือน-กศผ'!AC49</f>
        <v>0.45235028844123815</v>
      </c>
      <c r="D135" s="21">
        <f>+'[9]อัตราการใช้น้ำรายเดือน-กศผ'!AD49</f>
        <v>0.49470827423033065</v>
      </c>
      <c r="E135" s="21">
        <f>+'[9]อัตราการใช้น้ำรายเดือน-กศผ'!AE49</f>
        <v>0.46395748926287406</v>
      </c>
      <c r="F135" s="21">
        <f>+'[9]อัตราการใช้น้ำรายเดือน-กศผ'!AF49</f>
        <v>0.49522453617421358</v>
      </c>
      <c r="G135" s="21">
        <f>+'[9]อัตราการใช้น้ำรายเดือน-กศผ'!AG49</f>
        <v>0.53479022971468992</v>
      </c>
      <c r="H135" s="21">
        <f>+'[9]อัตราการใช้น้ำรายเดือน-กศผ'!AH49</f>
        <v>0.46716009728235136</v>
      </c>
      <c r="I135" s="21">
        <f>+'[9]อัตราการใช้น้ำรายเดือน-กศผ'!AI49</f>
        <v>0.59369206107135664</v>
      </c>
      <c r="J135" s="21">
        <f>+'[9]อัตราการใช้น้ำรายเดือน-กศผ'!AJ49</f>
        <v>0.56157911186792742</v>
      </c>
      <c r="K135" s="21">
        <f>+'[9]อัตราการใช้น้ำรายเดือน-กศผ'!AK49</f>
        <v>0.55809308705269478</v>
      </c>
      <c r="L135" s="21">
        <f>+'[9]อัตราการใช้น้ำรายเดือน-กศผ'!AL49</f>
        <v>0.46984066446387518</v>
      </c>
      <c r="M135" s="21">
        <f>+'[9]อัตราการใช้น้ำรายเดือน-กศผ'!AM49</f>
        <v>0.4864179871714322</v>
      </c>
      <c r="N135" s="21">
        <f>+'[9]อัตราการใช้น้ำรายเดือน-กศผ'!AN49</f>
        <v>0.47983874650093539</v>
      </c>
      <c r="O135" s="21">
        <f>+'[9]อัตราการใช้น้ำรายเดือน-กศผ'!AO49</f>
        <v>0.50408067372682264</v>
      </c>
      <c r="Q135" s="10">
        <v>1017</v>
      </c>
      <c r="R135" s="10" t="s">
        <v>26</v>
      </c>
      <c r="S135" s="21">
        <f>+'[9]อัตราการใช้น้ำสะสม-กศผ'!AC49</f>
        <v>0.45235028844123815</v>
      </c>
      <c r="T135" s="21">
        <f>+'[9]อัตราการใช้น้ำสะสม-กศผ'!AD49</f>
        <v>0.47334412358735234</v>
      </c>
      <c r="U135" s="21">
        <f>+'[9]อัตราการใช้น้ำสะสม-กศผ'!AE49</f>
        <v>0.47040545258637345</v>
      </c>
      <c r="V135" s="21">
        <f>+'[9]อัตราการใช้น้ำสะสม-กศผ'!AF49</f>
        <v>0.47649145351126981</v>
      </c>
      <c r="W135" s="21">
        <f>+'[9]อัตราการใช้น้ำสะสม-กศผ'!AG49</f>
        <v>0.48710887609772419</v>
      </c>
      <c r="X135" s="21">
        <f>+'[9]อัตราการใช้น้ำสะสม-กศผ'!AH49</f>
        <v>0.48336703411319476</v>
      </c>
      <c r="Y135" s="21">
        <f>+'[9]อัตราการใช้น้ำสะสม-กศผ'!AI49</f>
        <v>0.49879895764905796</v>
      </c>
      <c r="Z135" s="21">
        <f>+'[9]อัตราการใช้น้ำสะสม-กศผ'!AJ49</f>
        <v>0.50676113330063954</v>
      </c>
      <c r="AA135" s="21">
        <f>+'[9]อัตราการใช้น้ำสะสม-กศผ'!AK49</f>
        <v>0.51233025412507249</v>
      </c>
      <c r="AB135" s="21">
        <f>+'[9]อัตราการใช้น้ำสะสม-กศผ'!AL49</f>
        <v>0.50797119881872055</v>
      </c>
      <c r="AC135" s="21">
        <f>+'[9]อัตราการใช้น้ำสะสม-กศผ'!AM49</f>
        <v>0.50605623786972476</v>
      </c>
      <c r="AD135" s="21">
        <f>+'[9]อัตราการใช้น้ำสะสม-กศผ'!AN49</f>
        <v>0.50408067372682264</v>
      </c>
      <c r="AE135" s="317"/>
      <c r="AF135" s="317"/>
      <c r="AH135" s="318"/>
    </row>
    <row r="136" spans="1:34" x14ac:dyDescent="0.2">
      <c r="A136" s="10">
        <v>1018</v>
      </c>
      <c r="B136" s="10" t="s">
        <v>27</v>
      </c>
      <c r="C136" s="21">
        <f>+'[9]อัตราการใช้น้ำรายเดือน-กศผ'!AC50</f>
        <v>0.45001635501867554</v>
      </c>
      <c r="D136" s="21">
        <f>+'[9]อัตราการใช้น้ำรายเดือน-กศผ'!AD50</f>
        <v>0.48748363480069823</v>
      </c>
      <c r="E136" s="21">
        <f>+'[9]อัตราการใช้น้ำรายเดือน-กศผ'!AE50</f>
        <v>0.4701132998656159</v>
      </c>
      <c r="F136" s="21">
        <f>+'[9]อัตราการใช้น้ำรายเดือน-กศผ'!AF50</f>
        <v>0.48372934085443448</v>
      </c>
      <c r="G136" s="21">
        <f>+'[9]อัตราการใช้น้ำรายเดือน-กศผ'!AG50</f>
        <v>0.54175478295993396</v>
      </c>
      <c r="H136" s="21">
        <f>+'[9]อัตราการใช้น้ำรายเดือน-กศผ'!AH50</f>
        <v>0.46077592727694289</v>
      </c>
      <c r="I136" s="21">
        <f>+'[9]อัตราการใช้น้ำรายเดือน-กศผ'!AI50</f>
        <v>0.57112705697854449</v>
      </c>
      <c r="J136" s="21">
        <f>+'[9]อัตราการใช้น้ำรายเดือน-กศผ'!AJ50</f>
        <v>0.52683767865042264</v>
      </c>
      <c r="K136" s="21">
        <f>+'[9]อัตราการใช้น้ำรายเดือน-กศผ'!AK50</f>
        <v>0.54411959189924353</v>
      </c>
      <c r="L136" s="21">
        <f>+'[9]อัตราการใช้น้ำรายเดือน-กศผ'!AL50</f>
        <v>0.4790222500426688</v>
      </c>
      <c r="M136" s="21">
        <f>+'[9]อัตราการใช้น้ำรายเดือน-กศผ'!AM50</f>
        <v>0.49589486859798654</v>
      </c>
      <c r="N136" s="21">
        <f>+'[9]อัตราการใช้น้ำรายเดือน-กศผ'!AN50</f>
        <v>0.46453208913863558</v>
      </c>
      <c r="O136" s="21">
        <f>+'[9]อัตราการใช้น้ำรายเดือน-กศผ'!AO50</f>
        <v>0.49719914621559058</v>
      </c>
      <c r="Q136" s="10">
        <v>1018</v>
      </c>
      <c r="R136" s="10" t="s">
        <v>27</v>
      </c>
      <c r="S136" s="21">
        <f>+'[9]อัตราการใช้น้ำสะสม-กศผ'!AC50</f>
        <v>0.45001635501867554</v>
      </c>
      <c r="T136" s="21">
        <f>+'[9]อัตราการใช้น้ำสะสม-กศผ'!AD50</f>
        <v>0.46899811729846808</v>
      </c>
      <c r="U136" s="21">
        <f>+'[9]อัตราการใช้น้ำสะสม-กศผ'!AE50</f>
        <v>0.46931009565934639</v>
      </c>
      <c r="V136" s="21">
        <f>+'[9]อัตราการใช้น้ำสะสม-กศผ'!AF50</f>
        <v>0.47283673990595232</v>
      </c>
      <c r="W136" s="21">
        <f>+'[9]อัตราการใช้น้ำสะสม-กศผ'!AG50</f>
        <v>0.48539082218724799</v>
      </c>
      <c r="X136" s="21">
        <f>+'[9]อัตราการใช้น้ำสะสม-กศผ'!AH50</f>
        <v>0.48053100559358131</v>
      </c>
      <c r="Y136" s="21">
        <f>+'[9]อัตราการใช้น้ำสะสม-กศผ'!AI50</f>
        <v>0.49249713592018263</v>
      </c>
      <c r="Z136" s="21">
        <f>+'[9]อัตราการใช้น้ำสะสม-กศผ'!AJ50</f>
        <v>0.49678640249890083</v>
      </c>
      <c r="AA136" s="21">
        <f>+'[9]อัตราการใช้น้ำสะสม-กศผ'!AK50</f>
        <v>0.50190329638415543</v>
      </c>
      <c r="AB136" s="21">
        <f>+'[9]อัตราการใช้น้ำสะสม-กศผ'!AL50</f>
        <v>0.49975782209963154</v>
      </c>
      <c r="AC136" s="21">
        <f>+'[9]อัตราการใช้น้ำสะสม-กศผ'!AM50</f>
        <v>0.49986993691869241</v>
      </c>
      <c r="AD136" s="21">
        <f>+'[9]อัตราการใช้น้ำสะสม-กศผ'!AN50</f>
        <v>0.49719914621559075</v>
      </c>
      <c r="AE136" s="317"/>
      <c r="AF136" s="317"/>
      <c r="AH136" s="318"/>
    </row>
    <row r="137" spans="1:34" x14ac:dyDescent="0.2">
      <c r="A137" s="10">
        <v>1019</v>
      </c>
      <c r="B137" s="10" t="s">
        <v>28</v>
      </c>
      <c r="C137" s="21">
        <f>+'[9]อัตราการใช้น้ำรายเดือน-กศผ'!AC51</f>
        <v>0.60065736424377258</v>
      </c>
      <c r="D137" s="21">
        <f>+'[9]อัตราการใช้น้ำรายเดือน-กศผ'!AD51</f>
        <v>0.65576593576334674</v>
      </c>
      <c r="E137" s="21">
        <f>+'[9]อัตราการใช้น้ำรายเดือน-กศผ'!AE51</f>
        <v>0.620431633259239</v>
      </c>
      <c r="F137" s="21">
        <f>+'[9]อัตราการใช้น้ำรายเดือน-กศผ'!AF51</f>
        <v>0.6435076278035653</v>
      </c>
      <c r="G137" s="21">
        <f>+'[9]อัตราการใช้น้ำรายเดือน-กศผ'!AG51</f>
        <v>0.6955824574041537</v>
      </c>
      <c r="H137" s="21">
        <f>+'[9]อัตราการใช้น้ำรายเดือน-กศผ'!AH51</f>
        <v>0.57984952205531848</v>
      </c>
      <c r="I137" s="21">
        <f>+'[9]อัตราการใช้น้ำรายเดือน-กศผ'!AI51</f>
        <v>0.69411632956815117</v>
      </c>
      <c r="J137" s="21">
        <f>+'[9]อัตราการใช้น้ำรายเดือน-กศผ'!AJ51</f>
        <v>0.6280444409011634</v>
      </c>
      <c r="K137" s="21">
        <f>+'[9]อัตราการใช้น้ำรายเดือน-กศผ'!AK51</f>
        <v>0.66684608433510362</v>
      </c>
      <c r="L137" s="21">
        <f>+'[9]อัตราการใช้น้ำรายเดือน-กศผ'!AL51</f>
        <v>0.61086434100539933</v>
      </c>
      <c r="M137" s="21">
        <f>+'[9]อัตราการใช้น้ำรายเดือน-กศผ'!AM51</f>
        <v>0.62871664399148719</v>
      </c>
      <c r="N137" s="21">
        <f>+'[9]อัตราการใช้น้ำรายเดือน-กศผ'!AN51</f>
        <v>0.63575435274840919</v>
      </c>
      <c r="O137" s="21">
        <f>+'[9]อัตราการใช้น้ำรายเดือน-กศผ'!AO51</f>
        <v>0.63743134402883006</v>
      </c>
      <c r="Q137" s="10">
        <v>1019</v>
      </c>
      <c r="R137" s="10" t="s">
        <v>28</v>
      </c>
      <c r="S137" s="21">
        <f>+'[9]อัตราการใช้น้ำสะสม-กศผ'!AC51</f>
        <v>0.60065736424377258</v>
      </c>
      <c r="T137" s="21">
        <f>+'[9]อัตราการใช้น้ำสะสม-กศผ'!AD51</f>
        <v>0.62781033580022205</v>
      </c>
      <c r="U137" s="21">
        <f>+'[9]อัตราการใช้น้ำสะสม-กศผ'!AE51</f>
        <v>0.62539139741887839</v>
      </c>
      <c r="V137" s="21">
        <f>+'[9]อัตราการใช้น้ำสะสม-กศผ'!AF51</f>
        <v>0.63020913024874115</v>
      </c>
      <c r="W137" s="21">
        <f>+'[9]อัตราการใช้น้ำสะสม-กศผ'!AG51</f>
        <v>0.64243432952199386</v>
      </c>
      <c r="X137" s="21">
        <f>+'[9]อัตราการใช้น้ำสะสม-กศผ'!AH51</f>
        <v>0.63169402266168739</v>
      </c>
      <c r="Y137" s="21">
        <f>+'[9]อัตราการใช้น้ำสะสม-กศผ'!AI51</f>
        <v>0.64027022053486471</v>
      </c>
      <c r="Z137" s="21">
        <f>+'[9]อัตราการใช้น้ำสะสม-กศผ'!AJ51</f>
        <v>0.63838168387729066</v>
      </c>
      <c r="AA137" s="21">
        <f>+'[9]อัตราการใช้น้ำสะสม-กศผ'!AK51</f>
        <v>0.64166308123878724</v>
      </c>
      <c r="AB137" s="21">
        <f>+'[9]อัตราการใช้น้ำสะสม-กศผ'!AL51</f>
        <v>0.63817448177804847</v>
      </c>
      <c r="AC137" s="21">
        <f>+'[9]อัตราการใช้น้ำสะสม-กศผ'!AM51</f>
        <v>0.63732723078938525</v>
      </c>
      <c r="AD137" s="21">
        <f>+'[9]อัตราการใช้น้ำสะสม-กศผ'!AN51</f>
        <v>0.63743134402883028</v>
      </c>
      <c r="AE137" s="317"/>
      <c r="AF137" s="317"/>
      <c r="AH137" s="318"/>
    </row>
    <row r="138" spans="1:34" x14ac:dyDescent="0.2">
      <c r="A138" s="10">
        <v>1020</v>
      </c>
      <c r="B138" s="10" t="s">
        <v>29</v>
      </c>
      <c r="C138" s="21">
        <f>+'[9]อัตราการใช้น้ำรายเดือน-กศผ'!AC52</f>
        <v>0.48396607079847836</v>
      </c>
      <c r="D138" s="21">
        <f>+'[9]อัตราการใช้น้ำรายเดือน-กศผ'!AD52</f>
        <v>0.53385528565435925</v>
      </c>
      <c r="E138" s="21">
        <f>+'[9]อัตราการใช้น้ำรายเดือน-กศผ'!AE52</f>
        <v>0.50132461235521752</v>
      </c>
      <c r="F138" s="21">
        <f>+'[9]อัตราการใช้น้ำรายเดือน-กศผ'!AF52</f>
        <v>0.56045935595744656</v>
      </c>
      <c r="G138" s="21">
        <f>+'[9]อัตราการใช้น้ำรายเดือน-กศผ'!AG52</f>
        <v>0.54563126157504349</v>
      </c>
      <c r="H138" s="21">
        <f>+'[9]อัตราการใช้น้ำรายเดือน-กศผ'!AH52</f>
        <v>0.48926980028318701</v>
      </c>
      <c r="I138" s="21">
        <f>+'[9]อัตราการใช้น้ำรายเดือน-กศผ'!AI52</f>
        <v>0.57484545539364962</v>
      </c>
      <c r="J138" s="21">
        <f>+'[9]อัตราการใช้น้ำรายเดือน-กศผ'!AJ52</f>
        <v>0.55496748309302979</v>
      </c>
      <c r="K138" s="21">
        <f>+'[9]อัตราการใช้น้ำรายเดือน-กศผ'!AK52</f>
        <v>0.56665908902669293</v>
      </c>
      <c r="L138" s="21">
        <f>+'[9]อัตราการใช้น้ำรายเดือน-กศผ'!AL52</f>
        <v>0.51330911804845125</v>
      </c>
      <c r="M138" s="21">
        <f>+'[9]อัตราการใช้น้ำรายเดือน-กศผ'!AM52</f>
        <v>0.53088046721825688</v>
      </c>
      <c r="N138" s="21">
        <f>+'[9]อัตราการใช้น้ำรายเดือน-กศผ'!AN52</f>
        <v>0.52384177708409907</v>
      </c>
      <c r="O138" s="21">
        <f>+'[9]อัตราการใช้น้ำรายเดือน-กศผ'!AO52</f>
        <v>0.53069804972654655</v>
      </c>
      <c r="Q138" s="10">
        <v>1020</v>
      </c>
      <c r="R138" s="10" t="s">
        <v>29</v>
      </c>
      <c r="S138" s="21">
        <f>+'[9]อัตราการใช้น้ำสะสม-กศผ'!AC52</f>
        <v>0.48396607079847836</v>
      </c>
      <c r="T138" s="21">
        <f>+'[9]อัตราการใช้น้ำสะสม-กศผ'!AD52</f>
        <v>0.50854594941769748</v>
      </c>
      <c r="U138" s="21">
        <f>+'[9]อัตราการใช้น้ำสะสม-กศผ'!AE52</f>
        <v>0.50613886330420665</v>
      </c>
      <c r="V138" s="21">
        <f>+'[9]อัตราการใช้น้ำสะสม-กศผ'!AF52</f>
        <v>0.51977347139914076</v>
      </c>
      <c r="W138" s="21">
        <f>+'[9]อัตราการใช้น้ำสะสม-กศผ'!AG52</f>
        <v>0.52476843095686121</v>
      </c>
      <c r="X138" s="21">
        <f>+'[9]อัตราการใช้น้ำสะสม-กศผ'!AH52</f>
        <v>0.51918259956080803</v>
      </c>
      <c r="Y138" s="21">
        <f>+'[9]อัตราการใช้น้ำสะสม-กศผ'!AI52</f>
        <v>0.52657072619604983</v>
      </c>
      <c r="Z138" s="21">
        <f>+'[9]อัตราการใช้น้ำสะสม-กศผ'!AJ52</f>
        <v>0.52987569315884075</v>
      </c>
      <c r="AA138" s="21">
        <f>+'[9]อัตราการใช้น้ำสะสม-กศผ'!AK52</f>
        <v>0.53385517496934387</v>
      </c>
      <c r="AB138" s="21">
        <f>+'[9]อัตราการใช้น้ำสะสม-กศผ'!AL52</f>
        <v>0.53142486675598899</v>
      </c>
      <c r="AC138" s="21">
        <f>+'[9]อัตราการใช้น้ำสะสม-กศผ'!AM52</f>
        <v>0.53128936673524496</v>
      </c>
      <c r="AD138" s="21">
        <f>+'[9]อัตราการใช้น้ำสะสม-กศผ'!AN52</f>
        <v>0.53069804972654655</v>
      </c>
      <c r="AE138" s="317"/>
      <c r="AF138" s="317"/>
      <c r="AH138" s="318"/>
    </row>
    <row r="139" spans="1:34" x14ac:dyDescent="0.2">
      <c r="A139" s="10">
        <v>1021</v>
      </c>
      <c r="B139" s="10" t="s">
        <v>30</v>
      </c>
      <c r="C139" s="21">
        <f>+'[9]อัตราการใช้น้ำรายเดือน-กศผ'!AC53</f>
        <v>0.54520422714120964</v>
      </c>
      <c r="D139" s="21">
        <f>+'[9]อัตราการใช้น้ำรายเดือน-กศผ'!AD53</f>
        <v>0.58173067653894905</v>
      </c>
      <c r="E139" s="21">
        <f>+'[9]อัตราการใช้น้ำรายเดือน-กศผ'!AE53</f>
        <v>0.54259858827343654</v>
      </c>
      <c r="F139" s="21">
        <f>+'[9]อัตราการใช้น้ำรายเดือน-กศผ'!AF53</f>
        <v>0.56244542484637361</v>
      </c>
      <c r="G139" s="21">
        <f>+'[9]อัตราการใช้น้ำรายเดือน-กศผ'!AG53</f>
        <v>0.63033300604358633</v>
      </c>
      <c r="H139" s="21">
        <f>+'[9]อัตราการใช้น้ำรายเดือน-กศผ'!AH53</f>
        <v>0.55404548987457924</v>
      </c>
      <c r="I139" s="21">
        <f>+'[9]อัตราการใช้น้ำรายเดือน-กศผ'!AI53</f>
        <v>0.68718215352453482</v>
      </c>
      <c r="J139" s="21">
        <f>+'[9]อัตราการใช้น้ำรายเดือน-กศผ'!AJ53</f>
        <v>0.61843570320591335</v>
      </c>
      <c r="K139" s="21">
        <f>+'[9]อัตราการใช้น้ำรายเดือน-กศผ'!AK53</f>
        <v>0.63637286321026565</v>
      </c>
      <c r="L139" s="21">
        <f>+'[9]อัตราการใช้น้ำรายเดือน-กศผ'!AL53</f>
        <v>0.58191352821046738</v>
      </c>
      <c r="M139" s="21">
        <f>+'[9]อัตราการใช้น้ำรายเดือน-กศผ'!AM53</f>
        <v>0.59002501827180354</v>
      </c>
      <c r="N139" s="21">
        <f>+'[9]อัตราการใช้น้ำรายเดือน-กศผ'!AN53</f>
        <v>0.57430436870408386</v>
      </c>
      <c r="O139" s="21">
        <f>+'[9]อัตราการใช้น้ำรายเดือน-กศผ'!AO53</f>
        <v>0.59115317350424079</v>
      </c>
      <c r="Q139" s="10">
        <v>1021</v>
      </c>
      <c r="R139" s="10" t="s">
        <v>30</v>
      </c>
      <c r="S139" s="21">
        <f>+'[9]อัตราการใช้น้ำสะสม-กศผ'!AC53</f>
        <v>0.54520422714120964</v>
      </c>
      <c r="T139" s="21">
        <f>+'[9]อัตราการใช้น้ำสะสม-กศผ'!AD53</f>
        <v>0.56300499724663455</v>
      </c>
      <c r="U139" s="21">
        <f>+'[9]อัตราการใช้น้ำสะสม-กศผ'!AE53</f>
        <v>0.5559987063795212</v>
      </c>
      <c r="V139" s="21">
        <f>+'[9]อัตราการใช้น้ำสะสม-กศผ'!AF53</f>
        <v>0.55753463775799694</v>
      </c>
      <c r="W139" s="21">
        <f>+'[9]อัตราการใช้น้ำสะสม-กศผ'!AG53</f>
        <v>0.57108355883179218</v>
      </c>
      <c r="X139" s="21">
        <f>+'[9]อัตราการใช้น้ำสะสม-กศผ'!AH53</f>
        <v>0.56779930840617743</v>
      </c>
      <c r="Y139" s="21">
        <f>+'[9]อัตราการใช้น้ำสะสม-กศผ'!AI53</f>
        <v>0.58489048178186887</v>
      </c>
      <c r="Z139" s="21">
        <f>+'[9]อัตราการใช้น้ำสะสม-กศผ'!AJ53</f>
        <v>0.58914445220700717</v>
      </c>
      <c r="AA139" s="21">
        <f>+'[9]อัตราการใช้น้ำสะสม-กศผ'!AK53</f>
        <v>0.59417357136982385</v>
      </c>
      <c r="AB139" s="21">
        <f>+'[9]อัตราการใช้น้ำสะสม-กศผ'!AL53</f>
        <v>0.59297487696885309</v>
      </c>
      <c r="AC139" s="21">
        <f>+'[9]อัตราการใช้น้ำสะสม-กศผ'!AM53</f>
        <v>0.59282067862013554</v>
      </c>
      <c r="AD139" s="21">
        <f>+'[9]อัตราการใช้น้ำสะสม-กศผ'!AN53</f>
        <v>0.59115317350424079</v>
      </c>
      <c r="AE139" s="317"/>
      <c r="AF139" s="317"/>
      <c r="AH139" s="318"/>
    </row>
    <row r="140" spans="1:34" x14ac:dyDescent="0.2">
      <c r="A140" s="10">
        <v>1022</v>
      </c>
      <c r="B140" s="10" t="s">
        <v>31</v>
      </c>
      <c r="C140" s="21">
        <f>+'[9]อัตราการใช้น้ำรายเดือน-กศผ'!AC54</f>
        <v>0.40208114400304429</v>
      </c>
      <c r="D140" s="21">
        <f>+'[9]อัตราการใช้น้ำรายเดือน-กศผ'!AD54</f>
        <v>0.45412124092156231</v>
      </c>
      <c r="E140" s="21">
        <f>+'[9]อัตราการใช้น้ำรายเดือน-กศผ'!AE54</f>
        <v>0.42695938897094415</v>
      </c>
      <c r="F140" s="21">
        <f>+'[9]อัตราการใช้น้ำรายเดือน-กศผ'!AF54</f>
        <v>0.46486535717852207</v>
      </c>
      <c r="G140" s="21">
        <f>+'[9]อัตราการใช้น้ำรายเดือน-กศผ'!AG54</f>
        <v>0.48722294687502238</v>
      </c>
      <c r="H140" s="21">
        <f>+'[9]อัตราการใช้น้ำรายเดือน-กศผ'!AH54</f>
        <v>0.41859318845335919</v>
      </c>
      <c r="I140" s="21">
        <f>+'[9]อัตราการใช้น้ำรายเดือน-กศผ'!AI54</f>
        <v>0.51005323266294489</v>
      </c>
      <c r="J140" s="21">
        <f>+'[9]อัตราการใช้น้ำรายเดือน-กศผ'!AJ54</f>
        <v>0.46772900652363092</v>
      </c>
      <c r="K140" s="21">
        <f>+'[9]อัตราการใช้น้ำรายเดือน-กศผ'!AK54</f>
        <v>0.47847585932752046</v>
      </c>
      <c r="L140" s="21">
        <f>+'[9]อัตราการใช้น้ำรายเดือน-กศผ'!AL54</f>
        <v>0.43218594231411228</v>
      </c>
      <c r="M140" s="21">
        <f>+'[9]อัตราการใช้น้ำรายเดือน-กศผ'!AM54</f>
        <v>0.44656284551502412</v>
      </c>
      <c r="N140" s="21">
        <f>+'[9]อัตราการใช้น้ำรายเดือน-กศผ'!AN54</f>
        <v>0.43476207645260767</v>
      </c>
      <c r="O140" s="21">
        <f>+'[9]อัตราการใช้น้ำรายเดือน-กศผ'!AO54</f>
        <v>0.45191043413459853</v>
      </c>
      <c r="Q140" s="10">
        <v>1022</v>
      </c>
      <c r="R140" s="10" t="s">
        <v>31</v>
      </c>
      <c r="S140" s="21">
        <f>+'[9]อัตราการใช้น้ำสะสม-กศผ'!AC54</f>
        <v>0.40208114400304429</v>
      </c>
      <c r="T140" s="21">
        <f>+'[9]อัตราการใช้น้ำสะสม-กศผ'!AD54</f>
        <v>0.42784394211109505</v>
      </c>
      <c r="U140" s="21">
        <f>+'[9]อัตราการใช้น้ำสะสม-กศผ'!AE54</f>
        <v>0.42743831057964188</v>
      </c>
      <c r="V140" s="21">
        <f>+'[9]อัตราการใช้น้ำสะสม-กศผ'!AF54</f>
        <v>0.43688648919838813</v>
      </c>
      <c r="W140" s="21">
        <f>+'[9]อัตราการใช้น้ำสะสม-กศผ'!AG54</f>
        <v>0.44619019465012599</v>
      </c>
      <c r="X140" s="21">
        <f>+'[9]อัตราการใช้น้ำสะสม-กศผ'!AH54</f>
        <v>0.4408454099117225</v>
      </c>
      <c r="Y140" s="21">
        <f>+'[9]อัตราการใช้น้ำสะสม-กศผ'!AI54</f>
        <v>0.44988147084926688</v>
      </c>
      <c r="Z140" s="21">
        <f>+'[9]อัตราการใช้น้ำสะสม-กศผ'!AJ54</f>
        <v>0.45219225312814332</v>
      </c>
      <c r="AA140" s="21">
        <f>+'[9]อัตราการใช้น้ำสะสม-กศผ'!AK54</f>
        <v>0.45524348039136264</v>
      </c>
      <c r="AB140" s="21">
        <f>+'[9]อัตราการใช้น้ำสะสม-กศผ'!AL54</f>
        <v>0.45313602789326385</v>
      </c>
      <c r="AC140" s="21">
        <f>+'[9]อัตราการใช้น้ำสะสม-กศผ'!AM54</f>
        <v>0.45295535812742149</v>
      </c>
      <c r="AD140" s="21">
        <f>+'[9]อัตราการใช้น้ำสะสม-กศผ'!AN54</f>
        <v>0.45191043413459864</v>
      </c>
      <c r="AE140" s="317"/>
      <c r="AF140" s="317"/>
      <c r="AH140" s="318"/>
    </row>
    <row r="141" spans="1:34" x14ac:dyDescent="0.2">
      <c r="A141" s="10">
        <v>1023</v>
      </c>
      <c r="B141" s="10" t="s">
        <v>32</v>
      </c>
      <c r="C141" s="21">
        <f>+'[9]อัตราการใช้น้ำรายเดือน-กศผ'!AC55</f>
        <v>0.64407753381416166</v>
      </c>
      <c r="D141" s="21">
        <f>+'[9]อัตราการใช้น้ำรายเดือน-กศผ'!AD55</f>
        <v>0.68318854717943345</v>
      </c>
      <c r="E141" s="21">
        <f>+'[9]อัตราการใช้น้ำรายเดือน-กศผ'!AE55</f>
        <v>0.66117185878381213</v>
      </c>
      <c r="F141" s="21">
        <f>+'[9]อัตราการใช้น้ำรายเดือน-กศผ'!AF55</f>
        <v>0.66340586899097675</v>
      </c>
      <c r="G141" s="21">
        <f>+'[9]อัตราการใช้น้ำรายเดือน-กศผ'!AG55</f>
        <v>0.72749413443822142</v>
      </c>
      <c r="H141" s="21">
        <f>+'[9]อัตราการใช้น้ำรายเดือน-กศผ'!AH55</f>
        <v>0.62141788971260958</v>
      </c>
      <c r="I141" s="21">
        <f>+'[9]อัตราการใช้น้ำรายเดือน-กศผ'!AI55</f>
        <v>0.72111168382076807</v>
      </c>
      <c r="J141" s="21">
        <f>+'[9]อัตราการใช้น้ำรายเดือน-กศผ'!AJ55</f>
        <v>0.65758232615458301</v>
      </c>
      <c r="K141" s="21">
        <f>+'[9]อัตราการใช้น้ำรายเดือน-กศผ'!AK55</f>
        <v>0.69475726440654129</v>
      </c>
      <c r="L141" s="21">
        <f>+'[9]อัตราการใช้น้ำรายเดือน-กศผ'!AL55</f>
        <v>0.63585782879780939</v>
      </c>
      <c r="M141" s="21">
        <f>+'[9]อัตราการใช้น้ำรายเดือน-กศผ'!AM55</f>
        <v>0.6491465289017524</v>
      </c>
      <c r="N141" s="21">
        <f>+'[9]อัตราการใช้น้ำรายเดือน-กศผ'!AN55</f>
        <v>0.65982653429065485</v>
      </c>
      <c r="O141" s="21">
        <f>+'[9]อัตราการใช้น้ำรายเดือน-กศผ'!AO55</f>
        <v>0.66652352757527122</v>
      </c>
      <c r="Q141" s="10">
        <v>1023</v>
      </c>
      <c r="R141" s="10" t="s">
        <v>32</v>
      </c>
      <c r="S141" s="21">
        <f>+'[9]อัตราการใช้น้ำสะสม-กศผ'!AC55</f>
        <v>0.64407753381416166</v>
      </c>
      <c r="T141" s="21">
        <f>+'[9]อัตราการใช้น้ำสะสม-กศผ'!AD55</f>
        <v>0.66326873442624878</v>
      </c>
      <c r="U141" s="21">
        <f>+'[9]อัตราการใช้น้ำสะสม-กศผ'!AE55</f>
        <v>0.66227414692534314</v>
      </c>
      <c r="V141" s="21">
        <f>+'[9]อัตราการใช้น้ำสะสม-กศผ'!AF55</f>
        <v>0.6626798935946846</v>
      </c>
      <c r="W141" s="21">
        <f>+'[9]อัตราการใช้น้ำสะสม-กศผ'!AG55</f>
        <v>0.67487089303892844</v>
      </c>
      <c r="X141" s="21">
        <f>+'[9]อัตราการใช้น้ำสะสม-กศผ'!AH55</f>
        <v>0.66560530474182966</v>
      </c>
      <c r="Y141" s="21">
        <f>+'[9]อัตราการใช้น้ำสะสม-กศผ'!AI55</f>
        <v>0.67302430213874287</v>
      </c>
      <c r="Z141" s="21">
        <f>+'[9]อัตราการใช้น้ำสะสม-กศผ'!AJ55</f>
        <v>0.67075947189896901</v>
      </c>
      <c r="AA141" s="21">
        <f>+'[9]อัตราการใช้น้ำสะสม-กศผ'!AK55</f>
        <v>0.67303917055246865</v>
      </c>
      <c r="AB141" s="21">
        <f>+'[9]อัตราการใช้น้ำสะสม-กศผ'!AL55</f>
        <v>0.66875821740724462</v>
      </c>
      <c r="AC141" s="21">
        <f>+'[9]อัตราการใช้น้ำสะสม-กศผ'!AM55</f>
        <v>0.66708300293529932</v>
      </c>
      <c r="AD141" s="21">
        <f>+'[9]อัตราการใช้น้ำสะสม-กศผ'!AN55</f>
        <v>0.66652352757527122</v>
      </c>
      <c r="AE141" s="317"/>
      <c r="AF141" s="317"/>
      <c r="AH141" s="318"/>
    </row>
    <row r="142" spans="1:34" x14ac:dyDescent="0.2">
      <c r="A142" s="10">
        <v>1024</v>
      </c>
      <c r="B142" s="10" t="s">
        <v>33</v>
      </c>
      <c r="C142" s="21">
        <f>+'[9]อัตราการใช้น้ำรายเดือน-กศผ'!AC56</f>
        <v>0.39902657254317825</v>
      </c>
      <c r="D142" s="21">
        <f>+'[9]อัตราการใช้น้ำรายเดือน-กศผ'!AD56</f>
        <v>0.41358454513679227</v>
      </c>
      <c r="E142" s="21">
        <f>+'[9]อัตราการใช้น้ำรายเดือน-กศผ'!AE56</f>
        <v>0.39856885144146054</v>
      </c>
      <c r="F142" s="21">
        <f>+'[9]อัตราการใช้น้ำรายเดือน-กศผ'!AF56</f>
        <v>0.42132326689846089</v>
      </c>
      <c r="G142" s="21">
        <f>+'[9]อัตราการใช้น้ำรายเดือน-กศผ'!AG56</f>
        <v>0.45491232021550265</v>
      </c>
      <c r="H142" s="21">
        <f>+'[9]อัตราการใช้น้ำรายเดือน-กศผ'!AH56</f>
        <v>0.40389970333258357</v>
      </c>
      <c r="I142" s="21">
        <f>+'[9]อัตราการใช้น้ำรายเดือน-กศผ'!AI56</f>
        <v>0.50574661494396234</v>
      </c>
      <c r="J142" s="21">
        <f>+'[9]อัตราการใช้น้ำรายเดือน-กศผ'!AJ56</f>
        <v>0.48497085554818381</v>
      </c>
      <c r="K142" s="21">
        <f>+'[9]อัตราการใช้น้ำรายเดือน-กศผ'!AK56</f>
        <v>0.48881514187795189</v>
      </c>
      <c r="L142" s="21">
        <f>+'[9]อัตราการใช้น้ำรายเดือน-กศผ'!AL56</f>
        <v>0.44553498014788262</v>
      </c>
      <c r="M142" s="21">
        <f>+'[9]อัตราการใช้น้ำรายเดือน-กศผ'!AM56</f>
        <v>0.44243431851692333</v>
      </c>
      <c r="N142" s="21">
        <f>+'[9]อัตราการใช้น้ำรายเดือน-กศผ'!AN56</f>
        <v>0.43955918293879359</v>
      </c>
      <c r="O142" s="21">
        <f>+'[9]อัตราการใช้น้ำรายเดือน-กศผ'!AO56</f>
        <v>0.44073384083879003</v>
      </c>
      <c r="Q142" s="10">
        <v>1024</v>
      </c>
      <c r="R142" s="10" t="s">
        <v>33</v>
      </c>
      <c r="S142" s="21">
        <f>+'[9]อัตราการใช้น้ำสะสม-กศผ'!AC56</f>
        <v>0.39902657254317825</v>
      </c>
      <c r="T142" s="21">
        <f>+'[9]อัตราการใช้น้ำสะสม-กศผ'!AD56</f>
        <v>0.40619732763342042</v>
      </c>
      <c r="U142" s="21">
        <f>+'[9]อัตราการใช้น้ำสะสม-กศผ'!AE56</f>
        <v>0.40365568457288825</v>
      </c>
      <c r="V142" s="21">
        <f>+'[9]อัตราการใช้น้ำสะสม-กศผ'!AF56</f>
        <v>0.40775408835878785</v>
      </c>
      <c r="W142" s="21">
        <f>+'[9]อัตราการใช้น้ำสะสม-กศผ'!AG56</f>
        <v>0.41650056385173251</v>
      </c>
      <c r="X142" s="21">
        <f>+'[9]อัตราการใช้น้ำสะสม-กศผ'!AH56</f>
        <v>0.41377422391659585</v>
      </c>
      <c r="Y142" s="21">
        <f>+'[9]อัตราการใช้น้ำสะสม-กศผ'!AI56</f>
        <v>0.42679971869085626</v>
      </c>
      <c r="Z142" s="21">
        <f>+'[9]อัตราการใช้น้ำสะสม-กศผ'!AJ56</f>
        <v>0.43399691788491146</v>
      </c>
      <c r="AA142" s="21">
        <f>+'[9]อัตราการใช้น้ำสะสม-กศผ'!AK56</f>
        <v>0.43980173273353518</v>
      </c>
      <c r="AB142" s="21">
        <f>+'[9]อัตราการใช้น้ำสะสม-กศผ'!AL56</f>
        <v>0.44050586393520652</v>
      </c>
      <c r="AC142" s="21">
        <f>+'[9]อัตราการใช้น้ำสะสม-กศผ'!AM56</f>
        <v>0.44055542683505011</v>
      </c>
      <c r="AD142" s="21">
        <f>+'[9]อัตราการใช้น้ำสะสม-กศผ'!AN56</f>
        <v>0.44073384083879003</v>
      </c>
      <c r="AE142" s="317"/>
      <c r="AF142" s="317"/>
      <c r="AH142" s="318"/>
    </row>
    <row r="143" spans="1:34" x14ac:dyDescent="0.2">
      <c r="A143" s="10">
        <v>1025</v>
      </c>
      <c r="B143" s="10" t="s">
        <v>34</v>
      </c>
      <c r="C143" s="21">
        <f>+'[9]อัตราการใช้น้ำรายเดือน-กศผ'!AC57</f>
        <v>0.54638355397818461</v>
      </c>
      <c r="D143" s="21">
        <f>+'[9]อัตราการใช้น้ำรายเดือน-กศผ'!AD57</f>
        <v>0.58667728312029821</v>
      </c>
      <c r="E143" s="21">
        <f>+'[9]อัตราการใช้น้ำรายเดือน-กศผ'!AE57</f>
        <v>0.55347595042951325</v>
      </c>
      <c r="F143" s="21">
        <f>+'[9]อัตราการใช้น้ำรายเดือน-กศผ'!AF57</f>
        <v>0.57881044928407666</v>
      </c>
      <c r="G143" s="21">
        <f>+'[9]อัตราการใช้น้ำรายเดือน-กศผ'!AG57</f>
        <v>0.61652384491567802</v>
      </c>
      <c r="H143" s="21">
        <f>+'[9]อัตราการใช้น้ำรายเดือน-กศผ'!AH57</f>
        <v>0.51798431118823873</v>
      </c>
      <c r="I143" s="21">
        <f>+'[9]อัตราการใช้น้ำรายเดือน-กศผ'!AI57</f>
        <v>0.63872186433380762</v>
      </c>
      <c r="J143" s="21">
        <f>+'[9]อัตราการใช้น้ำรายเดือน-กศผ'!AJ57</f>
        <v>0.59218055949203141</v>
      </c>
      <c r="K143" s="21">
        <f>+'[9]อัตราการใช้น้ำรายเดือน-กศผ'!AK57</f>
        <v>0.62335232195201928</v>
      </c>
      <c r="L143" s="21">
        <f>+'[9]อัตราการใช้น้ำรายเดือน-กศผ'!AL57</f>
        <v>0.56255821395945604</v>
      </c>
      <c r="M143" s="21">
        <f>+'[9]อัตราการใช้น้ำรายเดือน-กศผ'!AM57</f>
        <v>0.55955685091793828</v>
      </c>
      <c r="N143" s="21">
        <f>+'[9]อัตราการใช้น้ำรายเดือน-กศผ'!AN57</f>
        <v>0.55957330254994564</v>
      </c>
      <c r="O143" s="21">
        <f>+'[9]อัตราการใช้น้ำรายเดือน-กศผ'!AO57</f>
        <v>0.5784757916725094</v>
      </c>
      <c r="Q143" s="10">
        <v>1025</v>
      </c>
      <c r="R143" s="10" t="s">
        <v>34</v>
      </c>
      <c r="S143" s="21">
        <f>+'[9]อัตราการใช้น้ำสะสม-กศผ'!AC57</f>
        <v>0.54638355397818461</v>
      </c>
      <c r="T143" s="21">
        <f>+'[9]อัตราการใช้น้ำสะสม-กศผ'!AD57</f>
        <v>0.56664167468217341</v>
      </c>
      <c r="U143" s="21">
        <f>+'[9]อัตราการใช้น้ำสะสม-กศผ'!AE57</f>
        <v>0.56264807991850707</v>
      </c>
      <c r="V143" s="21">
        <f>+'[9]อัตราการใช้น้ำสะสม-กศผ'!AF57</f>
        <v>0.56681557017964745</v>
      </c>
      <c r="W143" s="21">
        <f>+'[9]อัตราการใช้น้ำสะสม-กศผ'!AG57</f>
        <v>0.57625970298323304</v>
      </c>
      <c r="X143" s="21">
        <f>+'[9]อัตราการใช้น้ำสะสม-กศผ'!AH57</f>
        <v>0.56545756929403446</v>
      </c>
      <c r="Y143" s="21">
        <f>+'[9]อัตราการใช้น้ำสะสม-กศผ'!AI57</f>
        <v>0.57589557111291279</v>
      </c>
      <c r="Z143" s="21">
        <f>+'[9]อัตราการใช้น้ำสะสม-กศผ'!AJ57</f>
        <v>0.57743493595306772</v>
      </c>
      <c r="AA143" s="21">
        <f>+'[9]อัตราการใช้น้ำสะสม-กศผ'!AK57</f>
        <v>0.58258785460415152</v>
      </c>
      <c r="AB143" s="21">
        <f>+'[9]อัตราการใช้น้ำสะสม-กศผ'!AL57</f>
        <v>0.58069365026580366</v>
      </c>
      <c r="AC143" s="21">
        <f>+'[9]อัตราการใช้น้ำสะสม-กศผ'!AM57</f>
        <v>0.57954234094523527</v>
      </c>
      <c r="AD143" s="21">
        <f>+'[9]อัตราการใช้น้ำสะสม-กศผ'!AN57</f>
        <v>0.5784757916725094</v>
      </c>
      <c r="AE143" s="317"/>
      <c r="AF143" s="317"/>
      <c r="AH143" s="318"/>
    </row>
    <row r="144" spans="1:34" x14ac:dyDescent="0.2">
      <c r="A144" s="10">
        <v>1026</v>
      </c>
      <c r="B144" s="10" t="s">
        <v>35</v>
      </c>
      <c r="C144" s="21">
        <f>+'[9]อัตราการใช้น้ำรายเดือน-กศผ'!AC58</f>
        <v>0.48749432962319839</v>
      </c>
      <c r="D144" s="21">
        <f>+'[9]อัตราการใช้น้ำรายเดือน-กศผ'!AD58</f>
        <v>0.53639475928371561</v>
      </c>
      <c r="E144" s="21">
        <f>+'[9]อัตราการใช้น้ำรายเดือน-กศผ'!AE58</f>
        <v>0.49937020618024852</v>
      </c>
      <c r="F144" s="21">
        <f>+'[9]อัตราการใช้น้ำรายเดือน-กศผ'!AF58</f>
        <v>0.53225218649778516</v>
      </c>
      <c r="G144" s="21">
        <f>+'[9]อัตราการใช้น้ำรายเดือน-กศผ'!AG58</f>
        <v>0.56915890616529763</v>
      </c>
      <c r="H144" s="21">
        <f>+'[9]อัตราการใช้น้ำรายเดือน-กศผ'!AH58</f>
        <v>0.49272312900835252</v>
      </c>
      <c r="I144" s="21">
        <f>+'[9]อัตราการใช้น้ำรายเดือน-กศผ'!AI58</f>
        <v>0.62008614722743161</v>
      </c>
      <c r="J144" s="21">
        <f>+'[9]อัตราการใช้น้ำรายเดือน-กศผ'!AJ58</f>
        <v>0.57004065799228687</v>
      </c>
      <c r="K144" s="21">
        <f>+'[9]อัตราการใช้น้ำรายเดือน-กศผ'!AK58</f>
        <v>0.58674729617463994</v>
      </c>
      <c r="L144" s="21">
        <f>+'[9]อัตราการใช้น้ำรายเดือน-กศผ'!AL58</f>
        <v>0.55005569989676939</v>
      </c>
      <c r="M144" s="21">
        <f>+'[9]อัตราการใช้น้ำรายเดือน-กศผ'!AM58</f>
        <v>0.51751182966218423</v>
      </c>
      <c r="N144" s="21">
        <f>+'[9]อัตราการใช้น้ำรายเดือน-กศผ'!AN58</f>
        <v>0.5225365714899538</v>
      </c>
      <c r="O144" s="21">
        <f>+'[9]อัตราการใช้น้ำรายเดือน-กศผ'!AO58</f>
        <v>0.54018353850125056</v>
      </c>
      <c r="Q144" s="10">
        <v>1026</v>
      </c>
      <c r="R144" s="10" t="s">
        <v>35</v>
      </c>
      <c r="S144" s="21">
        <f>+'[9]อัตราการใช้น้ำสะสม-กศผ'!AC58</f>
        <v>0.48749432962319839</v>
      </c>
      <c r="T144" s="21">
        <f>+'[9]อัตราการใช้น้ำสะสม-กศผ'!AD58</f>
        <v>0.5113657570685517</v>
      </c>
      <c r="U144" s="21">
        <f>+'[9]อัตราการใช้น้ำสะสม-กศผ'!AE58</f>
        <v>0.50717519653863963</v>
      </c>
      <c r="V144" s="21">
        <f>+'[9]อัตราการใช้น้ำสะสม-กศผ'!AF58</f>
        <v>0.51323895100059147</v>
      </c>
      <c r="W144" s="21">
        <f>+'[9]อัตราการใช้น้ำสะสม-กศผ'!AG58</f>
        <v>0.52317500334027811</v>
      </c>
      <c r="X144" s="21">
        <f>+'[9]อัตราการใช้น้ำสะสม-กศผ'!AH58</f>
        <v>0.51756291328878345</v>
      </c>
      <c r="Y144" s="21">
        <f>+'[9]อัตราการใช้น้ำสะสม-กศผ'!AI58</f>
        <v>0.5314249933959011</v>
      </c>
      <c r="Z144" s="21">
        <f>+'[9]อัตราการใช้น้ำสะสม-กศผ'!AJ58</f>
        <v>0.53657750455862363</v>
      </c>
      <c r="AA144" s="21">
        <f>+'[9]อัตราการใช้น้ำสะสม-กศผ'!AK58</f>
        <v>0.54243057302109032</v>
      </c>
      <c r="AB144" s="21">
        <f>+'[9]อัตราการใช้น้ำสะสม-กศผ'!AL58</f>
        <v>0.5432795276996687</v>
      </c>
      <c r="AC144" s="21">
        <f>+'[9]อัตราการใช้น้ำสะสม-กศผ'!AM58</f>
        <v>0.54127297049927814</v>
      </c>
      <c r="AD144" s="21">
        <f>+'[9]อัตราการใช้น้ำสะสม-กศผ'!AN58</f>
        <v>0.54018353850125056</v>
      </c>
      <c r="AE144" s="317"/>
      <c r="AF144" s="317"/>
      <c r="AH144" s="318"/>
    </row>
    <row r="145" spans="1:78" x14ac:dyDescent="0.2">
      <c r="A145" s="10">
        <v>1027</v>
      </c>
      <c r="B145" s="10" t="s">
        <v>36</v>
      </c>
      <c r="C145" s="21">
        <f>+'[9]อัตราการใช้น้ำรายเดือน-กศผ'!AC59</f>
        <v>0.53722557302452445</v>
      </c>
      <c r="D145" s="21">
        <f>+'[9]อัตราการใช้น้ำรายเดือน-กศผ'!AD59</f>
        <v>0.56105808899972343</v>
      </c>
      <c r="E145" s="21">
        <f>+'[9]อัตราการใช้น้ำรายเดือน-กศผ'!AE59</f>
        <v>0.53458394941615983</v>
      </c>
      <c r="F145" s="21">
        <f>+'[9]อัตราการใช้น้ำรายเดือน-กศผ'!AF59</f>
        <v>0.55408779874612746</v>
      </c>
      <c r="G145" s="21">
        <f>+'[9]อัตราการใช้น้ำรายเดือน-กศผ'!AG59</f>
        <v>0.60955953703661803</v>
      </c>
      <c r="H145" s="21">
        <f>+'[9]อัตราการใช้น้ำรายเดือน-กศผ'!AH59</f>
        <v>0.51740938962081862</v>
      </c>
      <c r="I145" s="21">
        <f>+'[9]อัตราการใช้น้ำรายเดือน-กศผ'!AI59</f>
        <v>0.61896485538846979</v>
      </c>
      <c r="J145" s="21">
        <f>+'[9]อัตราการใช้น้ำรายเดือน-กศผ'!AJ59</f>
        <v>0.5855395109105469</v>
      </c>
      <c r="K145" s="21">
        <f>+'[9]อัตราการใช้น้ำรายเดือน-กศผ'!AK59</f>
        <v>0.62010481790644967</v>
      </c>
      <c r="L145" s="21">
        <f>+'[9]อัตราการใช้น้ำรายเดือน-กศผ'!AL59</f>
        <v>0.55750850284843367</v>
      </c>
      <c r="M145" s="21">
        <f>+'[9]อัตราการใช้น้ำรายเดือน-กศผ'!AM59</f>
        <v>0.56303703946272676</v>
      </c>
      <c r="N145" s="21">
        <f>+'[9]อัตราการใช้น้ำรายเดือน-กศผ'!AN59</f>
        <v>0.5695084490405653</v>
      </c>
      <c r="O145" s="21">
        <f>+'[9]อัตราการใช้น้ำรายเดือน-กศผ'!AO59</f>
        <v>0.56809032526228553</v>
      </c>
      <c r="Q145" s="10">
        <v>1027</v>
      </c>
      <c r="R145" s="10" t="s">
        <v>36</v>
      </c>
      <c r="S145" s="21">
        <f>+'[9]อัตราการใช้น้ำสะสม-กศผ'!AC59</f>
        <v>0.53722557302452445</v>
      </c>
      <c r="T145" s="21">
        <f>+'[9]อัตราการใช้น้ำสะสม-กศผ'!AD59</f>
        <v>0.54894269124384176</v>
      </c>
      <c r="U145" s="21">
        <f>+'[9]อัตราการใช้น้ำสะสม-กศผ'!AE59</f>
        <v>0.54400868035068728</v>
      </c>
      <c r="V145" s="21">
        <f>+'[9]อัตราการใช้น้ำสะสม-กศผ'!AF59</f>
        <v>0.5465408546587831</v>
      </c>
      <c r="W145" s="21">
        <f>+'[9]อัตราการใช้น้ำสะสม-กศผ'!AG59</f>
        <v>0.55813880334664767</v>
      </c>
      <c r="X145" s="21">
        <f>+'[9]อัตราการใช้น้ำสะสม-กศผ'!AH59</f>
        <v>0.55109084320736612</v>
      </c>
      <c r="Y145" s="21">
        <f>+'[9]อัตราการใช้น้ำสะสม-กศผ'!AI59</f>
        <v>0.56049172014693582</v>
      </c>
      <c r="Z145" s="21">
        <f>+'[9]อัตราการใช้น้ำสะสม-กศผ'!AJ59</f>
        <v>0.56362638633640683</v>
      </c>
      <c r="AA145" s="21">
        <f>+'[9]อัตราการใช้น้ำสะสม-กศผ'!AK59</f>
        <v>0.56974543010053214</v>
      </c>
      <c r="AB145" s="21">
        <f>+'[9]อัตราการใช้น้ำสะสม-กศผ'!AL59</f>
        <v>0.56845023191820143</v>
      </c>
      <c r="AC145" s="21">
        <f>+'[9]อัตราการใช้น้ำสะสม-กศผ'!AM59</f>
        <v>0.56796758771687172</v>
      </c>
      <c r="AD145" s="21">
        <f>+'[9]อัตราการใช้น้ำสะสม-กศผ'!AN59</f>
        <v>0.56809032526228564</v>
      </c>
      <c r="AE145" s="317"/>
      <c r="AF145" s="317"/>
      <c r="AH145" s="318"/>
    </row>
    <row r="146" spans="1:78" x14ac:dyDescent="0.2">
      <c r="A146" s="10">
        <v>1028</v>
      </c>
      <c r="B146" s="10" t="s">
        <v>37</v>
      </c>
      <c r="C146" s="21">
        <f>+'[9]อัตราการใช้น้ำรายเดือน-กศผ'!AC60</f>
        <v>0.41895745187722444</v>
      </c>
      <c r="D146" s="21">
        <f>+'[9]อัตราการใช้น้ำรายเดือน-กศผ'!AD60</f>
        <v>0.44633133365788402</v>
      </c>
      <c r="E146" s="21">
        <f>+'[9]อัตราการใช้น้ำรายเดือน-กศผ'!AE60</f>
        <v>0.43618902433298951</v>
      </c>
      <c r="F146" s="21">
        <f>+'[9]อัตราการใช้น้ำรายเดือน-กศผ'!AF60</f>
        <v>0.46397358940619332</v>
      </c>
      <c r="G146" s="21">
        <f>+'[9]อัตราการใช้น้ำรายเดือน-กศผ'!AG60</f>
        <v>0.49201167142228019</v>
      </c>
      <c r="H146" s="21">
        <f>+'[9]อัตราการใช้น้ำรายเดือน-กศผ'!AH60</f>
        <v>0.42392633835322097</v>
      </c>
      <c r="I146" s="21">
        <f>+'[9]อัตราการใช้น้ำรายเดือน-กศผ'!AI60</f>
        <v>0.51973497003682534</v>
      </c>
      <c r="J146" s="21">
        <f>+'[9]อัตราการใช้น้ำรายเดือน-กศผ'!AJ60</f>
        <v>0.49654390294757528</v>
      </c>
      <c r="K146" s="21">
        <f>+'[9]อัตราการใช้น้ำรายเดือน-กศผ'!AK60</f>
        <v>0.49523111194280461</v>
      </c>
      <c r="L146" s="21">
        <f>+'[9]อัตราการใช้น้ำรายเดือน-กศผ'!AL60</f>
        <v>0.45253430244340914</v>
      </c>
      <c r="M146" s="21">
        <f>+'[9]อัตราการใช้น้ำรายเดือน-กศผ'!AM60</f>
        <v>0.46602895990047533</v>
      </c>
      <c r="N146" s="21">
        <f>+'[9]อัตราการใช้น้ำรายเดือน-กศผ'!AN60</f>
        <v>0.45778111456916049</v>
      </c>
      <c r="O146" s="21">
        <f>+'[9]อัตราการใช้น้ำรายเดือน-กศผ'!AO60</f>
        <v>0.46511142866919447</v>
      </c>
      <c r="Q146" s="10">
        <v>1028</v>
      </c>
      <c r="R146" s="10" t="s">
        <v>37</v>
      </c>
      <c r="S146" s="21">
        <f>+'[9]อัตราการใช้น้ำสะสม-กศผ'!AC60</f>
        <v>0.41895745187722444</v>
      </c>
      <c r="T146" s="21">
        <f>+'[9]อัตราการใช้น้ำสะสม-กศผ'!AD60</f>
        <v>0.43196035647360032</v>
      </c>
      <c r="U146" s="21">
        <f>+'[9]อัตราการใช้น้ำสะสม-กศผ'!AE60</f>
        <v>0.4339274979711632</v>
      </c>
      <c r="V146" s="21">
        <f>+'[9]อัตราการใช้น้ำสะสม-กศผ'!AF60</f>
        <v>0.44167785153843064</v>
      </c>
      <c r="W146" s="21">
        <f>+'[9]อัตราการใช้น้ำสะสม-กศผ'!AG60</f>
        <v>0.45100671568832346</v>
      </c>
      <c r="X146" s="21">
        <f>+'[9]อัตราการใช้น้ำสะสม-กศผ'!AH60</f>
        <v>0.44598130227693178</v>
      </c>
      <c r="Y146" s="21">
        <f>+'[9]อัตราการใช้น้ำสะสม-กศผ'!AI60</f>
        <v>0.45661885434328908</v>
      </c>
      <c r="Z146" s="21">
        <f>+'[9]อัตราการใช้น้ำสะสม-กศผ'!AJ60</f>
        <v>0.46189023398168427</v>
      </c>
      <c r="AA146" s="21">
        <f>+'[9]อัตราการใช้น้ำสะสม-กศผ'!AK60</f>
        <v>0.46570032512295934</v>
      </c>
      <c r="AB146" s="21">
        <f>+'[9]อัตราการใช้น้ำสะสม-กศผ'!AL60</f>
        <v>0.4647581943698022</v>
      </c>
      <c r="AC146" s="21">
        <f>+'[9]อัตราการใช้น้ำสะสม-กศผ'!AM60</f>
        <v>0.46524990081296608</v>
      </c>
      <c r="AD146" s="21">
        <f>+'[9]อัตราการใช้น้ำสะสม-กศผ'!AN60</f>
        <v>0.46511142866919453</v>
      </c>
      <c r="AE146" s="317"/>
      <c r="AF146" s="317"/>
      <c r="AH146" s="318"/>
    </row>
    <row r="147" spans="1:78" x14ac:dyDescent="0.2">
      <c r="A147" s="10">
        <v>1029</v>
      </c>
      <c r="B147" s="10" t="s">
        <v>38</v>
      </c>
      <c r="C147" s="21">
        <f>+'[9]อัตราการใช้น้ำรายเดือน-กศผ'!AC61</f>
        <v>0.5539443740876917</v>
      </c>
      <c r="D147" s="21">
        <f>+'[9]อัตราการใช้น้ำรายเดือน-กศผ'!AD61</f>
        <v>0.59820631603615793</v>
      </c>
      <c r="E147" s="21">
        <f>+'[9]อัตราการใช้น้ำรายเดือน-กศผ'!AE61</f>
        <v>0.56161361355014405</v>
      </c>
      <c r="F147" s="21">
        <f>+'[9]อัตราการใช้น้ำรายเดือน-กศผ'!AF61</f>
        <v>0.58537010466381489</v>
      </c>
      <c r="G147" s="21">
        <f>+'[9]อัตราการใช้น้ำรายเดือน-กศผ'!AG61</f>
        <v>0.62550793479171052</v>
      </c>
      <c r="H147" s="21">
        <f>+'[9]อัตราการใช้น้ำรายเดือน-กศผ'!AH61</f>
        <v>0.554433723386063</v>
      </c>
      <c r="I147" s="21">
        <f>+'[9]อัตราการใช้น้ำรายเดือน-กศผ'!AI61</f>
        <v>0.65879931809760839</v>
      </c>
      <c r="J147" s="21">
        <f>+'[9]อัตราการใช้น้ำรายเดือน-กศผ'!AJ61</f>
        <v>0.62370409177318309</v>
      </c>
      <c r="K147" s="21">
        <f>+'[9]อัตราการใช้น้ำรายเดือน-กศผ'!AK61</f>
        <v>0.61643225620528608</v>
      </c>
      <c r="L147" s="21">
        <f>+'[9]อัตราการใช้น้ำรายเดือน-กศผ'!AL61</f>
        <v>0.55519065525829914</v>
      </c>
      <c r="M147" s="21">
        <f>+'[9]อัตราการใช้น้ำรายเดือน-กศผ'!AM61</f>
        <v>0.56882441383691873</v>
      </c>
      <c r="N147" s="21">
        <f>+'[9]อัตราการใช้น้ำรายเดือน-กศผ'!AN61</f>
        <v>0.5617505233785226</v>
      </c>
      <c r="O147" s="21">
        <f>+'[9]อัตราการใช้น้ำรายเดือน-กศผ'!AO61</f>
        <v>0.58898265828395835</v>
      </c>
      <c r="Q147" s="10">
        <v>1029</v>
      </c>
      <c r="R147" s="10" t="s">
        <v>38</v>
      </c>
      <c r="S147" s="21">
        <f>+'[9]อัตราการใช้น้ำสะสม-กศผ'!AC61</f>
        <v>0.5539443740876917</v>
      </c>
      <c r="T147" s="21">
        <f>+'[9]อัตราการใช้น้ำสะสม-กศผ'!AD61</f>
        <v>0.57558739344747345</v>
      </c>
      <c r="U147" s="21">
        <f>+'[9]อัตราการใช้น้ำสะสม-กศผ'!AE61</f>
        <v>0.5708102605575277</v>
      </c>
      <c r="V147" s="21">
        <f>+'[9]อัตราการใช้น้ำสะสม-กศผ'!AF61</f>
        <v>0.57452359750473059</v>
      </c>
      <c r="W147" s="21">
        <f>+'[9]อัตราการใช้น้ำสะสม-กศผ'!AG61</f>
        <v>0.58327499787973558</v>
      </c>
      <c r="X147" s="21">
        <f>+'[9]อัตราการใช้น้ำสะสม-กศผ'!AH61</f>
        <v>0.57754080736820945</v>
      </c>
      <c r="Y147" s="21">
        <f>+'[9]อัตราการใช้น้ำสะสม-กศผ'!AI61</f>
        <v>0.58870878288366213</v>
      </c>
      <c r="Z147" s="21">
        <f>+'[9]อัตราการใช้น้ำสะสม-กศผ'!AJ61</f>
        <v>0.59380732858881313</v>
      </c>
      <c r="AA147" s="21">
        <f>+'[9]อัตราการใช้น้ำสะสม-กศผ'!AK61</f>
        <v>0.59657828973181648</v>
      </c>
      <c r="AB147" s="21">
        <f>+'[9]อัตราการใช้น้ำสะสม-กศผ'!AL61</f>
        <v>0.59275861425430143</v>
      </c>
      <c r="AC147" s="21">
        <f>+'[9]อัตราการใช้น้ำสะสม-กศผ'!AM61</f>
        <v>0.5910793881636216</v>
      </c>
      <c r="AD147" s="21">
        <f>+'[9]อัตราการใช้น้ำสะสม-กศผ'!AN61</f>
        <v>0.58898265828395824</v>
      </c>
      <c r="AE147" s="317"/>
      <c r="AF147" s="317"/>
      <c r="AH147" s="318"/>
    </row>
    <row r="148" spans="1:78" x14ac:dyDescent="0.2">
      <c r="A148" s="15">
        <v>1030</v>
      </c>
      <c r="B148" s="15" t="s">
        <v>18</v>
      </c>
      <c r="C148" s="23">
        <f>+'[9]อัตราการใช้น้ำรายเดือน-กศผ'!AC41</f>
        <v>0.66973164802527141</v>
      </c>
      <c r="D148" s="23">
        <f>+'[9]อัตราการใช้น้ำรายเดือน-กศผ'!AD41</f>
        <v>0.68926196735277712</v>
      </c>
      <c r="E148" s="23">
        <f>+'[9]อัตราการใช้น้ำรายเดือน-กศผ'!AE41</f>
        <v>0.66624480600715652</v>
      </c>
      <c r="F148" s="23">
        <f>+'[9]อัตราการใช้น้ำรายเดือน-กศผ'!AF41</f>
        <v>0.68609296381242801</v>
      </c>
      <c r="G148" s="23">
        <f>+'[9]อัตราการใช้น้ำรายเดือน-กศผ'!AG41</f>
        <v>0.75355110563485517</v>
      </c>
      <c r="H148" s="23">
        <f>+'[9]อัตราการใช้น้ำรายเดือน-กศผ'!AH41</f>
        <v>0.65120457643114127</v>
      </c>
      <c r="I148" s="23">
        <f>+'[9]อัตราการใช้น้ำรายเดือน-กศผ'!AI41</f>
        <v>0.77909132868035236</v>
      </c>
      <c r="J148" s="23">
        <f>+'[9]อัตราการใช้น้ำรายเดือน-กศผ'!AJ41</f>
        <v>0.78371064522657963</v>
      </c>
      <c r="K148" s="23">
        <f>+'[9]อัตราการใช้น้ำรายเดือน-กศผ'!AK41</f>
        <v>0.74292845202230451</v>
      </c>
      <c r="L148" s="23">
        <f>+'[9]อัตราการใช้น้ำรายเดือน-กศผ'!AL41</f>
        <v>0.65978659837787279</v>
      </c>
      <c r="M148" s="23">
        <f>+'[9]อัตราการใช้น้ำรายเดือน-กศผ'!AM41</f>
        <v>0.66557149600802634</v>
      </c>
      <c r="N148" s="23">
        <f>+'[9]อัตราการใช้น้ำรายเดือน-กศผ'!AN41</f>
        <v>0.68182976724214706</v>
      </c>
      <c r="O148" s="23">
        <f>+'[9]อัตราการใช้น้ำรายเดือน-กศผ'!AO41</f>
        <v>0.70197893185365001</v>
      </c>
      <c r="Q148" s="15">
        <v>1030</v>
      </c>
      <c r="R148" s="15" t="s">
        <v>18</v>
      </c>
      <c r="S148" s="23">
        <f>+'[9]อัตราการใช้น้ำสะสม-กศผ'!AC41</f>
        <v>0.66973164802527141</v>
      </c>
      <c r="T148" s="23">
        <f>+'[9]อัตราการใช้น้ำสะสม-กศผ'!AD41</f>
        <v>0.67928121501055672</v>
      </c>
      <c r="U148" s="23">
        <f>+'[9]อัตราการใช้น้ำสะสม-กศผ'!AE41</f>
        <v>0.67506988408794566</v>
      </c>
      <c r="V148" s="23">
        <f>+'[9]อัตราการใช้น้ำสะสม-กศผ'!AF41</f>
        <v>0.67756522382919737</v>
      </c>
      <c r="W148" s="23">
        <f>+'[9]อัตราการใช้น้ำสะสม-กศผ'!AG41</f>
        <v>0.69179969988817658</v>
      </c>
      <c r="X148" s="23">
        <f>+'[9]อัตราการใช้น้ำสะสม-กศผ'!AH41</f>
        <v>0.68380329028402376</v>
      </c>
      <c r="Y148" s="23">
        <f>+'[9]อัตราการใช้น้ำสะสม-กศผ'!AI41</f>
        <v>0.69773356383540996</v>
      </c>
      <c r="Z148" s="23">
        <f>+'[9]อัตราการใช้น้ำสะสม-กศผ'!AJ41</f>
        <v>0.70880911209348274</v>
      </c>
      <c r="AA148" s="23">
        <f>+'[9]อัตราการใช้น้ำสะสม-กศผ'!AK41</f>
        <v>0.71228827088069835</v>
      </c>
      <c r="AB148" s="23">
        <f>+'[9]อัตราการใช้น้ำสะสม-กศผ'!AL41</f>
        <v>0.70667088216145024</v>
      </c>
      <c r="AC148" s="23">
        <f>+'[9]อัตราการใช้น้ำสะสม-กศผ'!AM41</f>
        <v>0.70331915921591248</v>
      </c>
      <c r="AD148" s="23">
        <f>+'[9]อัตราการใช้น้ำสะสม-กศผ'!AN41</f>
        <v>0.70197893185365023</v>
      </c>
      <c r="AE148" s="317"/>
      <c r="AF148" s="317"/>
      <c r="AH148" s="318"/>
    </row>
    <row r="149" spans="1:78" x14ac:dyDescent="0.2">
      <c r="A149" s="4">
        <v>10300</v>
      </c>
      <c r="B149" s="4" t="s">
        <v>176</v>
      </c>
      <c r="C149" s="18">
        <f>+'[9]อัตราการใช้น้ำรายเดือน-กศผ'!AC62</f>
        <v>0.5938682659228951</v>
      </c>
      <c r="D149" s="18">
        <f>+'[9]อัตราการใช้น้ำรายเดือน-กศผ'!AD62</f>
        <v>0.63508889428162452</v>
      </c>
      <c r="E149" s="18">
        <f>+'[9]อัตราการใช้น้ำรายเดือน-กศผ'!AE62</f>
        <v>0.60947883711445794</v>
      </c>
      <c r="F149" s="18">
        <f>+'[9]อัตราการใช้น้ำรายเดือน-กศผ'!AF62</f>
        <v>0.63205337458665034</v>
      </c>
      <c r="G149" s="18">
        <f>+'[9]อัตราการใช้น้ำรายเดือน-กศผ'!AG62</f>
        <v>0.68762406500448203</v>
      </c>
      <c r="H149" s="18">
        <f>+'[9]อัตราการใช้น้ำรายเดือน-กศผ'!AH62</f>
        <v>0.59906358290792716</v>
      </c>
      <c r="I149" s="18">
        <f>+'[9]อัตราการใช้น้ำรายเดือน-กศผ'!AI62</f>
        <v>0.70760176658345175</v>
      </c>
      <c r="J149" s="18">
        <f>+'[9]อัตราการใช้น้ำรายเดือน-กศผ'!AJ62</f>
        <v>0.6551092244621971</v>
      </c>
      <c r="K149" s="18">
        <f>+'[9]อัตราการใช้น้ำรายเดือน-กศผ'!AK62</f>
        <v>0.67003662997030666</v>
      </c>
      <c r="L149" s="18">
        <f>+'[9]อัตราการใช้น้ำรายเดือน-กศผ'!AL62</f>
        <v>0.60202086530018983</v>
      </c>
      <c r="M149" s="18">
        <f>+'[9]อัตราการใช้น้ำรายเดือน-กศผ'!AM62</f>
        <v>0.61474063197867657</v>
      </c>
      <c r="N149" s="18">
        <f>+'[9]อัตราการใช้น้ำรายเดือน-กศผ'!AN62</f>
        <v>0.61037033965227427</v>
      </c>
      <c r="O149" s="18">
        <f>+'[9]อัตราการใช้น้ำรายเดือน-กศผ'!AO62</f>
        <v>0.63379347014339604</v>
      </c>
      <c r="Q149" s="4">
        <v>10300</v>
      </c>
      <c r="R149" s="4" t="s">
        <v>176</v>
      </c>
      <c r="S149" s="18">
        <f>+'[9]อัตราการใช้น้ำสะสม-กศผ'!AC62</f>
        <v>0.5938682659228951</v>
      </c>
      <c r="T149" s="18">
        <f>+'[9]อัตราการใช้น้ำสะสม-กศผ'!AD62</f>
        <v>0.61415930660653018</v>
      </c>
      <c r="U149" s="18">
        <f>+'[9]อัตราการใช้น้ำสะสม-กศผ'!AE62</f>
        <v>0.61262506859993882</v>
      </c>
      <c r="V149" s="18">
        <f>+'[9]อัตราการใช้น้ำสะสม-กศผ'!AF62</f>
        <v>0.61750916313472581</v>
      </c>
      <c r="W149" s="18">
        <f>+'[9]อัตราการใช้น้ำสะสม-กศผ'!AG62</f>
        <v>0.63047488930643003</v>
      </c>
      <c r="X149" s="18">
        <f>+'[9]อัตราการใช้น้ำสะสม-กศผ'!AH62</f>
        <v>0.62488079505467031</v>
      </c>
      <c r="Y149" s="18">
        <f>+'[9]อัตราการใช้น้ำสะสม-กศผ'!AI62</f>
        <v>0.6365831558474464</v>
      </c>
      <c r="Z149" s="18">
        <f>+'[9]อัตราการใช้น้ำสะสม-กศผ'!AJ62</f>
        <v>0.63886462799134547</v>
      </c>
      <c r="AA149" s="18">
        <f>+'[9]อัตราการใช้น้ำสะสม-กศผ'!AK62</f>
        <v>0.64217123814071941</v>
      </c>
      <c r="AB149" s="18">
        <f>+'[9]อัตราการใช้น้ำสะสม-กศผ'!AL62</f>
        <v>0.63796857905825299</v>
      </c>
      <c r="AC149" s="18">
        <f>+'[9]อัตราการใช้น้ำสะสม-กศผ'!AM62</f>
        <v>0.63590680744452122</v>
      </c>
      <c r="AD149" s="18">
        <f>+'[9]อัตราการใช้น้ำสะสม-กศผ'!AN62</f>
        <v>0.63379347014339604</v>
      </c>
      <c r="AE149" s="317"/>
      <c r="AF149" s="317"/>
      <c r="AH149" s="318"/>
    </row>
    <row r="150" spans="1:78" x14ac:dyDescent="0.2">
      <c r="A150" s="32" t="s">
        <v>144</v>
      </c>
      <c r="B150" s="32"/>
      <c r="C150"/>
      <c r="D150"/>
      <c r="E150"/>
      <c r="F150"/>
      <c r="G150"/>
      <c r="H150"/>
      <c r="I150"/>
      <c r="J150"/>
      <c r="K150"/>
      <c r="L150"/>
      <c r="M150"/>
      <c r="N150"/>
      <c r="O150" s="32"/>
    </row>
    <row r="151" spans="1:78" x14ac:dyDescent="0.2">
      <c r="A151" s="3" t="s">
        <v>52</v>
      </c>
      <c r="B151" s="3" t="s">
        <v>43</v>
      </c>
      <c r="C151" s="3" t="s">
        <v>0</v>
      </c>
      <c r="D151" s="3" t="s">
        <v>1</v>
      </c>
      <c r="E151" s="3" t="s">
        <v>2</v>
      </c>
      <c r="F151" s="3" t="s">
        <v>3</v>
      </c>
      <c r="G151" s="3" t="s">
        <v>4</v>
      </c>
      <c r="H151" s="3" t="s">
        <v>5</v>
      </c>
      <c r="I151" s="3" t="s">
        <v>6</v>
      </c>
      <c r="J151" s="3" t="s">
        <v>7</v>
      </c>
      <c r="K151" s="3" t="s">
        <v>8</v>
      </c>
      <c r="L151" s="3" t="s">
        <v>9</v>
      </c>
      <c r="M151" s="3" t="s">
        <v>10</v>
      </c>
      <c r="N151" s="3" t="s">
        <v>11</v>
      </c>
      <c r="O151" s="3" t="s">
        <v>176</v>
      </c>
      <c r="Q151" s="3" t="s">
        <v>52</v>
      </c>
      <c r="R151" s="3" t="s">
        <v>95</v>
      </c>
      <c r="S151" s="3" t="s">
        <v>0</v>
      </c>
      <c r="T151" s="3" t="s">
        <v>1</v>
      </c>
      <c r="U151" s="3" t="s">
        <v>2</v>
      </c>
      <c r="V151" s="3" t="s">
        <v>3</v>
      </c>
      <c r="W151" s="3" t="s">
        <v>4</v>
      </c>
      <c r="X151" s="3" t="s">
        <v>5</v>
      </c>
      <c r="Y151" s="3" t="s">
        <v>6</v>
      </c>
      <c r="Z151" s="3" t="s">
        <v>7</v>
      </c>
      <c r="AA151" s="3" t="s">
        <v>8</v>
      </c>
      <c r="AB151" s="3" t="s">
        <v>9</v>
      </c>
      <c r="AC151" s="3" t="s">
        <v>10</v>
      </c>
      <c r="AD151" s="3" t="s">
        <v>11</v>
      </c>
      <c r="AE151" s="3" t="s">
        <v>176</v>
      </c>
      <c r="AG151" s="3" t="s">
        <v>52</v>
      </c>
      <c r="AH151" s="3" t="s">
        <v>96</v>
      </c>
      <c r="AI151" s="3" t="s">
        <v>0</v>
      </c>
      <c r="AJ151" s="3" t="s">
        <v>1</v>
      </c>
      <c r="AK151" s="3" t="s">
        <v>2</v>
      </c>
      <c r="AL151" s="3" t="s">
        <v>3</v>
      </c>
      <c r="AM151" s="3" t="s">
        <v>4</v>
      </c>
      <c r="AN151" s="3" t="s">
        <v>5</v>
      </c>
      <c r="AO151" s="3" t="s">
        <v>6</v>
      </c>
      <c r="AP151" s="3" t="s">
        <v>7</v>
      </c>
      <c r="AQ151" s="3" t="s">
        <v>8</v>
      </c>
      <c r="AR151" s="3" t="s">
        <v>9</v>
      </c>
      <c r="AS151" s="3" t="s">
        <v>10</v>
      </c>
      <c r="AT151" s="3" t="s">
        <v>11</v>
      </c>
      <c r="AU151" s="3" t="s">
        <v>176</v>
      </c>
      <c r="AW151" s="3" t="s">
        <v>52</v>
      </c>
      <c r="AX151" s="3" t="s">
        <v>97</v>
      </c>
      <c r="AY151" s="3" t="s">
        <v>0</v>
      </c>
      <c r="AZ151" s="3" t="s">
        <v>1</v>
      </c>
      <c r="BA151" s="3" t="s">
        <v>2</v>
      </c>
      <c r="BB151" s="3" t="s">
        <v>3</v>
      </c>
      <c r="BC151" s="3" t="s">
        <v>4</v>
      </c>
      <c r="BD151" s="3" t="s">
        <v>5</v>
      </c>
      <c r="BE151" s="3" t="s">
        <v>6</v>
      </c>
      <c r="BF151" s="3" t="s">
        <v>7</v>
      </c>
      <c r="BG151" s="3" t="s">
        <v>8</v>
      </c>
      <c r="BH151" s="3" t="s">
        <v>9</v>
      </c>
      <c r="BI151" s="3" t="s">
        <v>10</v>
      </c>
      <c r="BJ151" s="3" t="s">
        <v>11</v>
      </c>
      <c r="BK151" s="3" t="s">
        <v>176</v>
      </c>
      <c r="BM151" s="3" t="s">
        <v>73</v>
      </c>
      <c r="BN151" s="3" t="s">
        <v>43</v>
      </c>
      <c r="BO151" s="3" t="s">
        <v>74</v>
      </c>
      <c r="BP151" s="3" t="s">
        <v>75</v>
      </c>
      <c r="BQ151" s="3" t="s">
        <v>76</v>
      </c>
      <c r="BR151" s="3" t="s">
        <v>77</v>
      </c>
      <c r="BS151" s="3" t="s">
        <v>78</v>
      </c>
      <c r="BT151" s="3" t="s">
        <v>79</v>
      </c>
      <c r="BU151" s="3" t="s">
        <v>80</v>
      </c>
      <c r="BV151" s="3" t="s">
        <v>81</v>
      </c>
      <c r="BW151" s="3" t="s">
        <v>82</v>
      </c>
      <c r="BX151" s="3" t="s">
        <v>83</v>
      </c>
      <c r="BY151" s="3" t="s">
        <v>84</v>
      </c>
      <c r="BZ151" s="3" t="s">
        <v>85</v>
      </c>
    </row>
    <row r="152" spans="1:78" x14ac:dyDescent="0.2">
      <c r="A152" s="34"/>
      <c r="B152" s="34" t="s">
        <v>46</v>
      </c>
      <c r="C152" s="35">
        <f>+'[9]รายได้-กศผ.'!R4/10^6</f>
        <v>8.1793652864207533E-2</v>
      </c>
      <c r="D152" s="35">
        <f>+'[9]รายได้-กศผ.'!S4/10^6</f>
        <v>6.5649141971160924E-2</v>
      </c>
      <c r="E152" s="35">
        <f>+'[9]รายได้-กศผ.'!T4/10^6</f>
        <v>7.8948358462163304E-2</v>
      </c>
      <c r="F152" s="35">
        <f>+'[9]รายได้-กศผ.'!U4/10^6</f>
        <v>4.0049778762798402E-2</v>
      </c>
      <c r="G152" s="35">
        <f>+'[9]รายได้-กศผ.'!V4/10^6</f>
        <v>8.00696664256145E-2</v>
      </c>
      <c r="H152" s="35">
        <f>+'[9]รายได้-กศผ.'!W4/10^6</f>
        <v>8.5675255215566321E-2</v>
      </c>
      <c r="I152" s="35">
        <f>+'[9]รายได้-กศผ.'!X4/10^6</f>
        <v>4.9532335594827594E-2</v>
      </c>
      <c r="J152" s="35">
        <f>+'[9]รายได้-กศผ.'!Y4/10^6</f>
        <v>8.91991933474994E-2</v>
      </c>
      <c r="K152" s="35">
        <f>+'[9]รายได้-กศผ.'!Z4/10^6</f>
        <v>0.13947069542622881</v>
      </c>
      <c r="L152" s="35">
        <f>+'[9]รายได้-กศผ.'!AA4/10^6</f>
        <v>0.13207336729756758</v>
      </c>
      <c r="M152" s="35">
        <f>+'[9]รายได้-กศผ.'!AB4/10^6</f>
        <v>0.22317895334106932</v>
      </c>
      <c r="N152" s="35">
        <f>+'[9]รายได้-กศผ.'!AC4/10^6</f>
        <v>0.19050660129129646</v>
      </c>
      <c r="O152" s="36">
        <f>SUM(C152:N152)</f>
        <v>1.2561470000000001</v>
      </c>
      <c r="Q152" s="34"/>
      <c r="R152" s="34" t="s">
        <v>46</v>
      </c>
      <c r="S152" s="35">
        <f>+'[9]รายได้ค่าน้ำ-กศผ.'!C4/10^6</f>
        <v>4.2065286420752817E-4</v>
      </c>
      <c r="T152" s="35">
        <f>+'[9]รายได้ค่าน้ำ-กศผ.'!D4/10^6</f>
        <v>1.2291419711609197E-3</v>
      </c>
      <c r="U152" s="35">
        <f>+'[9]รายได้ค่าน้ำ-กศผ.'!E4/10^6</f>
        <v>5.9435846216330536E-4</v>
      </c>
      <c r="V152" s="35">
        <f>+'[9]รายได้ค่าน้ำ-กศผ.'!F4/10^6</f>
        <v>2.9607787627983998E-3</v>
      </c>
      <c r="W152" s="35">
        <f>+'[9]รายได้ค่าน้ำ-กศผ.'!G4/10^6</f>
        <v>6.1666425614501354E-5</v>
      </c>
      <c r="X152" s="35">
        <f>+'[9]รายได้ค่าน้ำ-กศผ.'!H4/10^6</f>
        <v>3.2482552155663142E-3</v>
      </c>
      <c r="Y152" s="35">
        <f>+'[9]รายได้ค่าน้ำ-กศผ.'!I4/10^6</f>
        <v>2.2093355948275932E-3</v>
      </c>
      <c r="Z152" s="35">
        <f>+'[9]รายได้ค่าน้ำ-กศผ.'!J4/10^6</f>
        <v>-2.980665250059974E-5</v>
      </c>
      <c r="AA152" s="35">
        <f>+'[9]รายได้ค่าน้ำ-กศผ.'!K4/10^6</f>
        <v>-3.2623045737711943E-3</v>
      </c>
      <c r="AB152" s="35">
        <f>+'[9]รายได้ค่าน้ำ-กศผ.'!L4/10^6</f>
        <v>-2.6376327024324273E-3</v>
      </c>
      <c r="AC152" s="35">
        <f>+'[9]รายได้ค่าน้ำ-กศผ.'!M4/10^6</f>
        <v>1.533953341069311E-3</v>
      </c>
      <c r="AD152" s="35">
        <f>+'[9]รายได้ค่าน้ำ-กศผ.'!N4/10^6</f>
        <v>-6.3283987087035497E-3</v>
      </c>
      <c r="AE152" s="36">
        <f t="shared" ref="AE152:AE179" si="46">SUM(S152:AD152)</f>
        <v>1.0234868508263162E-16</v>
      </c>
      <c r="AG152" s="34"/>
      <c r="AH152" s="34" t="s">
        <v>46</v>
      </c>
      <c r="AI152" s="35">
        <f>+([9]รายได้ค่าบริการ!AB36+[9]รายได้ค่าบริการอื่น!AB36)/10^6</f>
        <v>8.1373000000000001E-2</v>
      </c>
      <c r="AJ152" s="35">
        <f>+([9]รายได้ค่าบริการ!AC36+[9]รายได้ค่าบริการอื่น!AC36)/10^6</f>
        <v>6.4420000000000005E-2</v>
      </c>
      <c r="AK152" s="35">
        <f>+([9]รายได้ค่าบริการ!AD36+[9]รายได้ค่าบริการอื่น!AD36)/10^6</f>
        <v>7.8353999999999993E-2</v>
      </c>
      <c r="AL152" s="35">
        <f>+([9]รายได้ค่าบริการ!AE36+[9]รายได้ค่าบริการอื่น!AE36)/10^6</f>
        <v>3.7088999999999997E-2</v>
      </c>
      <c r="AM152" s="35">
        <f>+([9]รายได้ค่าบริการ!AF36+[9]รายได้ค่าบริการอื่น!AF36)/10^6</f>
        <v>8.0007999999999996E-2</v>
      </c>
      <c r="AN152" s="35">
        <f>+([9]รายได้ค่าบริการ!AG36+[9]รายได้ค่าบริการอื่น!AG36)/10^6</f>
        <v>8.2427E-2</v>
      </c>
      <c r="AO152" s="35">
        <f>+([9]รายได้ค่าบริการ!AH36+[9]รายได้ค่าบริการอื่น!AH36)/10^6</f>
        <v>4.7322999999999997E-2</v>
      </c>
      <c r="AP152" s="35">
        <f>+([9]รายได้ค่าบริการ!AI36+[9]รายได้ค่าบริการอื่น!AI36)/10^6</f>
        <v>8.9229000000000003E-2</v>
      </c>
      <c r="AQ152" s="35">
        <f>+([9]รายได้ค่าบริการ!AJ36+[9]รายได้ค่าบริการอื่น!AJ36)/10^6</f>
        <v>0.142733</v>
      </c>
      <c r="AR152" s="35">
        <f>+([9]รายได้ค่าบริการ!AK36+[9]รายได้ค่าบริการอื่น!AK36)/10^6</f>
        <v>0.134711</v>
      </c>
      <c r="AS152" s="35">
        <f>+([9]รายได้ค่าบริการ!AL36+[9]รายได้ค่าบริการอื่น!AL36)/10^6</f>
        <v>0.22164500000000001</v>
      </c>
      <c r="AT152" s="35">
        <f>+([9]รายได้ค่าบริการ!AM36+[9]รายได้ค่าบริการอื่น!AM36)/10^6</f>
        <v>0.19683500000000001</v>
      </c>
      <c r="AU152" s="36">
        <f>SUM(AI152:AT152)</f>
        <v>1.2561470000000001</v>
      </c>
      <c r="AW152" s="34"/>
      <c r="AX152" s="34" t="s">
        <v>46</v>
      </c>
      <c r="AY152" s="35">
        <f>+[9]รายได้ค่าติดตั้ง!AB36/10^6</f>
        <v>0</v>
      </c>
      <c r="AZ152" s="35">
        <f>+[9]รายได้ค่าติดตั้ง!AC36/10^6</f>
        <v>0</v>
      </c>
      <c r="BA152" s="35">
        <f>+[9]รายได้ค่าติดตั้ง!AD36/10^6</f>
        <v>0</v>
      </c>
      <c r="BB152" s="35">
        <f>+[9]รายได้ค่าติดตั้ง!AE36/10^6</f>
        <v>0</v>
      </c>
      <c r="BC152" s="35">
        <f>+[9]รายได้ค่าติดตั้ง!AF36/10^6</f>
        <v>0</v>
      </c>
      <c r="BD152" s="35">
        <f>+[9]รายได้ค่าติดตั้ง!AG36/10^6</f>
        <v>0</v>
      </c>
      <c r="BE152" s="35">
        <f>+[9]รายได้ค่าติดตั้ง!AH36/10^6</f>
        <v>0</v>
      </c>
      <c r="BF152" s="35">
        <f>+[9]รายได้ค่าติดตั้ง!AI36/10^6</f>
        <v>0</v>
      </c>
      <c r="BG152" s="35">
        <f>+[9]รายได้ค่าติดตั้ง!AJ36/10^6</f>
        <v>0</v>
      </c>
      <c r="BH152" s="35">
        <f>+[9]รายได้ค่าติดตั้ง!AK36/10^6</f>
        <v>0</v>
      </c>
      <c r="BI152" s="35">
        <f>+[9]รายได้ค่าติดตั้ง!AL36/10^6</f>
        <v>0</v>
      </c>
      <c r="BJ152" s="35">
        <f>+[9]รายได้ค่าติดตั้ง!AM36/10^6</f>
        <v>0</v>
      </c>
      <c r="BK152" s="36">
        <f>SUM(AY152:BJ152)</f>
        <v>0</v>
      </c>
      <c r="BM152" s="34"/>
      <c r="BN152" s="34" t="s">
        <v>46</v>
      </c>
      <c r="BO152" s="19">
        <f>+C152</f>
        <v>8.1793652864207533E-2</v>
      </c>
      <c r="BP152" s="21">
        <f>+BO152+D152</f>
        <v>0.14744279483536846</v>
      </c>
      <c r="BQ152" s="21">
        <f t="shared" ref="BQ152:BZ167" si="47">+BP152+E152</f>
        <v>0.22639115329753176</v>
      </c>
      <c r="BR152" s="21">
        <f t="shared" si="47"/>
        <v>0.26644093206033015</v>
      </c>
      <c r="BS152" s="21">
        <f t="shared" si="47"/>
        <v>0.34651059848594468</v>
      </c>
      <c r="BT152" s="21">
        <f t="shared" si="47"/>
        <v>0.43218585370151097</v>
      </c>
      <c r="BU152" s="21">
        <f t="shared" si="47"/>
        <v>0.48171818929633858</v>
      </c>
      <c r="BV152" s="21">
        <f t="shared" si="47"/>
        <v>0.57091738264383796</v>
      </c>
      <c r="BW152" s="21">
        <f t="shared" si="47"/>
        <v>0.71038807807006676</v>
      </c>
      <c r="BX152" s="21">
        <f t="shared" si="47"/>
        <v>0.84246144536763434</v>
      </c>
      <c r="BY152" s="21">
        <f t="shared" si="47"/>
        <v>1.0656403987087038</v>
      </c>
      <c r="BZ152" s="21">
        <f t="shared" si="47"/>
        <v>1.2561470000000001</v>
      </c>
    </row>
    <row r="153" spans="1:78" x14ac:dyDescent="0.2">
      <c r="A153" s="10">
        <v>1004</v>
      </c>
      <c r="B153" s="10" t="s">
        <v>94</v>
      </c>
      <c r="C153" s="21">
        <f>+'[9]รายได้-กศผ.'!R5/10^6</f>
        <v>61.550149313642301</v>
      </c>
      <c r="D153" s="21">
        <f>+'[9]รายได้-กศผ.'!S5/10^6</f>
        <v>63.862558741647405</v>
      </c>
      <c r="E153" s="21">
        <f>+'[9]รายได้-กศผ.'!T5/10^6</f>
        <v>64.334509218304447</v>
      </c>
      <c r="F153" s="21">
        <f>+'[9]รายได้-กศผ.'!U5/10^6</f>
        <v>66.7357913999804</v>
      </c>
      <c r="G153" s="21">
        <f>+'[9]รายได้-กศผ.'!V5/10^6</f>
        <v>63.487849881378715</v>
      </c>
      <c r="H153" s="21">
        <f>+'[9]รายได้-กศผ.'!W5/10^6</f>
        <v>63.779722270076775</v>
      </c>
      <c r="I153" s="21">
        <f>+'[9]รายได้-กศผ.'!X5/10^6</f>
        <v>68.193407315291125</v>
      </c>
      <c r="J153" s="21">
        <f>+'[9]รายได้-กศผ.'!Y5/10^6</f>
        <v>59.853057868355137</v>
      </c>
      <c r="K153" s="21">
        <f>+'[9]รายได้-กศผ.'!Z5/10^6</f>
        <v>60.432869744245934</v>
      </c>
      <c r="L153" s="21">
        <f>+'[9]รายได้-กศผ.'!AA5/10^6</f>
        <v>55.401027091435829</v>
      </c>
      <c r="M153" s="21">
        <f>+'[9]รายได้-กศผ.'!AB5/10^6</f>
        <v>63.139325839300596</v>
      </c>
      <c r="N153" s="21">
        <f>+'[9]รายได้-กศผ.'!AC5/10^6</f>
        <v>60.10657331634134</v>
      </c>
      <c r="O153" s="29">
        <f>SUM(C153:N153)</f>
        <v>750.87684200000001</v>
      </c>
      <c r="Q153" s="10">
        <v>1004</v>
      </c>
      <c r="R153" s="10" t="s">
        <v>94</v>
      </c>
      <c r="S153" s="21">
        <f>+'[9]รายได้ค่าน้ำ-กศผ.'!C5/10^6</f>
        <v>54.718896313642304</v>
      </c>
      <c r="T153" s="21">
        <f>+'[9]รายได้ค่าน้ำ-กศผ.'!D5/10^6</f>
        <v>57.338425741647406</v>
      </c>
      <c r="U153" s="21">
        <f>+'[9]รายได้ค่าน้ำ-กศผ.'!E5/10^6</f>
        <v>57.225034218304451</v>
      </c>
      <c r="V153" s="21">
        <f>+'[9]รายได้ค่าน้ำ-กศผ.'!F5/10^6</f>
        <v>59.735770399980396</v>
      </c>
      <c r="W153" s="21">
        <f>+'[9]รายได้ค่าน้ำ-กศผ.'!G5/10^6</f>
        <v>56.622398881378714</v>
      </c>
      <c r="X153" s="21">
        <f>+'[9]รายได้ค่าน้ำ-กศผ.'!H5/10^6</f>
        <v>56.689320270076777</v>
      </c>
      <c r="Y153" s="21">
        <f>+'[9]รายได้ค่าน้ำ-กศผ.'!I5/10^6</f>
        <v>61.248912315291122</v>
      </c>
      <c r="Z153" s="21">
        <f>+'[9]รายได้ค่าน้ำ-กศผ.'!J5/10^6</f>
        <v>52.821135868355142</v>
      </c>
      <c r="AA153" s="21">
        <f>+'[9]รายได้ค่าน้ำ-กศผ.'!K5/10^6</f>
        <v>53.232455744245932</v>
      </c>
      <c r="AB153" s="21">
        <f>+'[9]รายได้ค่าน้ำ-กศผ.'!L5/10^6</f>
        <v>48.224991091435825</v>
      </c>
      <c r="AC153" s="21">
        <f>+'[9]รายได้ค่าน้ำ-กศผ.'!M5/10^6</f>
        <v>55.938553839300596</v>
      </c>
      <c r="AD153" s="21">
        <f>+'[9]รายได้ค่าน้ำ-กศผ.'!N5/10^6</f>
        <v>52.717228316341341</v>
      </c>
      <c r="AE153" s="29">
        <f t="shared" si="46"/>
        <v>666.51312300000018</v>
      </c>
      <c r="AG153" s="10">
        <v>1004</v>
      </c>
      <c r="AH153" s="10" t="s">
        <v>94</v>
      </c>
      <c r="AI153" s="21">
        <f>+([9]รายได้ค่าบริการ!AB37+[9]รายได้ค่าบริการอื่น!AB37)/10^6</f>
        <v>4.2557169999999998</v>
      </c>
      <c r="AJ153" s="21">
        <f>+([9]รายได้ค่าบริการ!AC37+[9]รายได้ค่าบริการอื่น!AC37)/10^6</f>
        <v>4.2750649999999997</v>
      </c>
      <c r="AK153" s="21">
        <f>+([9]รายได้ค่าบริการ!AD37+[9]รายได้ค่าบริการอื่น!AD37)/10^6</f>
        <v>4.347232</v>
      </c>
      <c r="AL153" s="21">
        <f>+([9]รายได้ค่าบริการ!AE37+[9]รายได้ค่าบริการอื่น!AE37)/10^6</f>
        <v>4.2900320000000001</v>
      </c>
      <c r="AM153" s="21">
        <f>+([9]รายได้ค่าบริการ!AF37+[9]รายได้ค่าบริการอื่น!AF37)/10^6</f>
        <v>4.284338</v>
      </c>
      <c r="AN153" s="21">
        <f>+([9]รายได้ค่าบริการ!AG37+[9]รายได้ค่าบริการอื่น!AG37)/10^6</f>
        <v>4.2609680000000001</v>
      </c>
      <c r="AO153" s="21">
        <f>+([9]รายได้ค่าบริการ!AH37+[9]รายได้ค่าบริการอื่น!AH37)/10^6</f>
        <v>4.1620699999999999</v>
      </c>
      <c r="AP153" s="21">
        <f>+([9]รายได้ค่าบริการ!AI37+[9]รายได้ค่าบริการอื่น!AI37)/10^6</f>
        <v>4.2248460000000003</v>
      </c>
      <c r="AQ153" s="21">
        <f>+([9]รายได้ค่าบริการ!AJ37+[9]รายได้ค่าบริการอื่น!AJ37)/10^6</f>
        <v>4.4226029999999996</v>
      </c>
      <c r="AR153" s="21">
        <f>+([9]รายได้ค่าบริการ!AK37+[9]รายได้ค่าบริการอื่น!AK37)/10^6</f>
        <v>4.2492210000000004</v>
      </c>
      <c r="AS153" s="21">
        <f>+([9]รายได้ค่าบริการ!AL37+[9]รายได้ค่าบริการอื่น!AL37)/10^6</f>
        <v>4.2826870000000001</v>
      </c>
      <c r="AT153" s="21">
        <f>+([9]รายได้ค่าบริการ!AM37+[9]รายได้ค่าบริการอื่น!AM37)/10^6</f>
        <v>4.4950609999999998</v>
      </c>
      <c r="AU153" s="29">
        <f>SUM(AI153:AT153)</f>
        <v>51.549839999999996</v>
      </c>
      <c r="AW153" s="10">
        <v>1004</v>
      </c>
      <c r="AX153" s="10" t="s">
        <v>94</v>
      </c>
      <c r="AY153" s="21">
        <f>+[9]รายได้ค่าติดตั้ง!AB37/10^6</f>
        <v>2.575536</v>
      </c>
      <c r="AZ153" s="21">
        <f>+[9]รายได้ค่าติดตั้ง!AC37/10^6</f>
        <v>2.2490679999999998</v>
      </c>
      <c r="BA153" s="21">
        <f>+[9]รายได้ค่าติดตั้ง!AD37/10^6</f>
        <v>2.7622429999999998</v>
      </c>
      <c r="BB153" s="21">
        <f>+[9]รายได้ค่าติดตั้ง!AE37/10^6</f>
        <v>2.7099890000000002</v>
      </c>
      <c r="BC153" s="21">
        <f>+[9]รายได้ค่าติดตั้ง!AF37/10^6</f>
        <v>2.5811130000000002</v>
      </c>
      <c r="BD153" s="21">
        <f>+[9]รายได้ค่าติดตั้ง!AG37/10^6</f>
        <v>2.829434</v>
      </c>
      <c r="BE153" s="21">
        <f>+[9]รายได้ค่าติดตั้ง!AH37/10^6</f>
        <v>2.7824249999999999</v>
      </c>
      <c r="BF153" s="21">
        <f>+[9]รายได้ค่าติดตั้ง!AI37/10^6</f>
        <v>2.8070759999999999</v>
      </c>
      <c r="BG153" s="21">
        <f>+[9]รายได้ค่าติดตั้ง!AJ37/10^6</f>
        <v>2.7778109999999998</v>
      </c>
      <c r="BH153" s="21">
        <f>+[9]รายได้ค่าติดตั้ง!AK37/10^6</f>
        <v>2.9268149999999999</v>
      </c>
      <c r="BI153" s="21">
        <f>+[9]รายได้ค่าติดตั้ง!AL37/10^6</f>
        <v>2.918085</v>
      </c>
      <c r="BJ153" s="21">
        <f>+[9]รายได้ค่าติดตั้ง!AM37/10^6</f>
        <v>2.8942839999999999</v>
      </c>
      <c r="BK153" s="29">
        <f>SUM(AY153:BJ153)</f>
        <v>32.813879</v>
      </c>
      <c r="BM153" s="10">
        <v>1004</v>
      </c>
      <c r="BN153" s="10" t="s">
        <v>94</v>
      </c>
      <c r="BO153" s="21">
        <f t="shared" ref="BO153:BO179" si="48">+C153</f>
        <v>61.550149313642301</v>
      </c>
      <c r="BP153" s="21">
        <f t="shared" ref="BP153:BP179" si="49">+BO153+D153</f>
        <v>125.4127080552897</v>
      </c>
      <c r="BQ153" s="21">
        <f t="shared" si="47"/>
        <v>189.74721727359415</v>
      </c>
      <c r="BR153" s="21">
        <f t="shared" si="47"/>
        <v>256.48300867357455</v>
      </c>
      <c r="BS153" s="21">
        <f t="shared" si="47"/>
        <v>319.97085855495328</v>
      </c>
      <c r="BT153" s="21">
        <f t="shared" si="47"/>
        <v>383.75058082503006</v>
      </c>
      <c r="BU153" s="21">
        <f t="shared" si="47"/>
        <v>451.94398814032115</v>
      </c>
      <c r="BV153" s="21">
        <f t="shared" si="47"/>
        <v>511.79704600867626</v>
      </c>
      <c r="BW153" s="21">
        <f t="shared" si="47"/>
        <v>572.22991575292224</v>
      </c>
      <c r="BX153" s="21">
        <f t="shared" si="47"/>
        <v>627.63094284435806</v>
      </c>
      <c r="BY153" s="21">
        <f t="shared" si="47"/>
        <v>690.77026868365863</v>
      </c>
      <c r="BZ153" s="21">
        <f t="shared" si="47"/>
        <v>750.87684200000001</v>
      </c>
    </row>
    <row r="154" spans="1:78" x14ac:dyDescent="0.2">
      <c r="A154" s="10">
        <v>1005</v>
      </c>
      <c r="B154" s="10" t="s">
        <v>13</v>
      </c>
      <c r="C154" s="21">
        <f>+'[9]รายได้-กศผ.'!R6/10^6</f>
        <v>1.000598149935068</v>
      </c>
      <c r="D154" s="21">
        <f>+'[9]รายได้-กศผ.'!S6/10^6</f>
        <v>1.0081762932395364</v>
      </c>
      <c r="E154" s="21">
        <f>+'[9]รายได้-กศผ.'!T6/10^6</f>
        <v>1.0120072408299605</v>
      </c>
      <c r="F154" s="21">
        <f>+'[9]รายได้-กศผ.'!U6/10^6</f>
        <v>1.0928965225460185</v>
      </c>
      <c r="G154" s="21">
        <f>+'[9]รายได้-กศผ.'!V6/10^6</f>
        <v>1.0151589789592013</v>
      </c>
      <c r="H154" s="21">
        <f>+'[9]รายได้-กศผ.'!W6/10^6</f>
        <v>1.0711885234873417</v>
      </c>
      <c r="I154" s="21">
        <f>+'[9]รายได้-กศผ.'!X6/10^6</f>
        <v>1.3002359496479718</v>
      </c>
      <c r="J154" s="21">
        <f>+'[9]รายได้-กศผ.'!Y6/10^6</f>
        <v>1.1707990915030564</v>
      </c>
      <c r="K154" s="21">
        <f>+'[9]รายได้-กศผ.'!Z6/10^6</f>
        <v>1.0980846952463745</v>
      </c>
      <c r="L154" s="21">
        <f>+'[9]รายได้-กศผ.'!AA6/10^6</f>
        <v>1.0169775846493216</v>
      </c>
      <c r="M154" s="21">
        <f>+'[9]รายได้-กศผ.'!AB6/10^6</f>
        <v>1.1361760176364135</v>
      </c>
      <c r="N154" s="21">
        <f>+'[9]รายได้-กศผ.'!AC6/10^6</f>
        <v>1.0723209523197363</v>
      </c>
      <c r="O154" s="29">
        <f t="shared" ref="O154:O179" si="50">SUM(C154:N154)</f>
        <v>12.994620000000001</v>
      </c>
      <c r="Q154" s="10">
        <v>1005</v>
      </c>
      <c r="R154" s="10" t="s">
        <v>13</v>
      </c>
      <c r="S154" s="21">
        <f>+'[9]รายได้ค่าน้ำ-กศผ.'!C6/10^6</f>
        <v>0.88337714993506811</v>
      </c>
      <c r="T154" s="21">
        <f>+'[9]รายได้ค่าน้ำ-กศผ.'!D6/10^6</f>
        <v>0.89321329323953635</v>
      </c>
      <c r="U154" s="21">
        <f>+'[9]รายได้ค่าน้ำ-กศผ.'!E6/10^6</f>
        <v>0.89435324082996048</v>
      </c>
      <c r="V154" s="21">
        <f>+'[9]รายได้ค่าน้ำ-กศผ.'!F6/10^6</f>
        <v>0.97414152254601849</v>
      </c>
      <c r="W154" s="21">
        <f>+'[9]รายได้ค่าน้ำ-กศผ.'!G6/10^6</f>
        <v>0.89325097895920136</v>
      </c>
      <c r="X154" s="21">
        <f>+'[9]รายได้ค่าน้ำ-กศผ.'!H6/10^6</f>
        <v>0.94767152348734185</v>
      </c>
      <c r="Y154" s="21">
        <f>+'[9]รายได้ค่าน้ำ-กศผ.'!I6/10^6</f>
        <v>1.1758399496479719</v>
      </c>
      <c r="Z154" s="21">
        <f>+'[9]รายได้ค่าน้ำ-กศผ.'!J6/10^6</f>
        <v>1.0426840915030564</v>
      </c>
      <c r="AA154" s="21">
        <f>+'[9]รายได้ค่าน้ำ-กศผ.'!K6/10^6</f>
        <v>0.96825469524637442</v>
      </c>
      <c r="AB154" s="21">
        <f>+'[9]รายได้ค่าน้ำ-กศผ.'!L6/10^6</f>
        <v>0.88723258464932175</v>
      </c>
      <c r="AC154" s="21">
        <f>+'[9]รายได้ค่าน้ำ-กศผ.'!M6/10^6</f>
        <v>1.0051080176364136</v>
      </c>
      <c r="AD154" s="21">
        <f>+'[9]รายได้ค่าน้ำ-กศผ.'!N6/10^6</f>
        <v>0.93831295231973633</v>
      </c>
      <c r="AE154" s="29">
        <f t="shared" si="46"/>
        <v>11.503439999999999</v>
      </c>
      <c r="AG154" s="10">
        <v>1005</v>
      </c>
      <c r="AH154" s="10" t="s">
        <v>13</v>
      </c>
      <c r="AI154" s="21">
        <f>+([9]รายได้ค่าบริการ!AB38+[9]รายได้ค่าบริการอื่น!AB38)/10^6</f>
        <v>0.10437100000000001</v>
      </c>
      <c r="AJ154" s="21">
        <f>+([9]รายได้ค่าบริการ!AC38+[9]รายได้ค่าบริการอื่น!AC38)/10^6</f>
        <v>0.10533099999999999</v>
      </c>
      <c r="AK154" s="21">
        <f>+([9]รายได้ค่าบริการ!AD38+[9]รายได้ค่าบริการอื่น!AD38)/10^6</f>
        <v>0.104661</v>
      </c>
      <c r="AL154" s="21">
        <f>+([9]รายได้ค่าบริการ!AE38+[9]รายได้ค่าบริการอื่น!AE38)/10^6</f>
        <v>0.105505</v>
      </c>
      <c r="AM154" s="21">
        <f>+([9]รายได้ค่าบริการ!AF38+[9]รายได้ค่าบริการอื่น!AF38)/10^6</f>
        <v>0.107228</v>
      </c>
      <c r="AN154" s="21">
        <f>+([9]รายได้ค่าบริการ!AG38+[9]รายได้ค่าบริการอื่น!AG38)/10^6</f>
        <v>0.106394</v>
      </c>
      <c r="AO154" s="21">
        <f>+([9]รายได้ค่าบริการ!AH38+[9]รายได้ค่าบริการอื่น!AH38)/10^6</f>
        <v>0.10606599999999999</v>
      </c>
      <c r="AP154" s="21">
        <f>+([9]รายได้ค่าบริการ!AI38+[9]รายได้ค่าบริการอื่น!AI38)/10^6</f>
        <v>0.10785599999999999</v>
      </c>
      <c r="AQ154" s="21">
        <f>+([9]รายได้ค่าบริการ!AJ38+[9]รายได้ค่าบริการอื่น!AJ38)/10^6</f>
        <v>0.10917399999999999</v>
      </c>
      <c r="AR154" s="21">
        <f>+([9]รายได้ค่าบริการ!AK38+[9]รายได้ค่าบริการอื่น!AK38)/10^6</f>
        <v>0.108559</v>
      </c>
      <c r="AS154" s="21">
        <f>+([9]รายได้ค่าบริการ!AL38+[9]รายได้ค่าบริการอื่น!AL38)/10^6</f>
        <v>0.10977000000000001</v>
      </c>
      <c r="AT154" s="21">
        <f>+([9]รายได้ค่าบริการ!AM38+[9]รายได้ค่าบริการอื่น!AM38)/10^6</f>
        <v>0.11272500000000001</v>
      </c>
      <c r="AU154" s="29">
        <f t="shared" ref="AU154:AU179" si="51">SUM(AI154:AT154)</f>
        <v>1.2876399999999999</v>
      </c>
      <c r="AW154" s="10">
        <v>1005</v>
      </c>
      <c r="AX154" s="10" t="s">
        <v>13</v>
      </c>
      <c r="AY154" s="21">
        <f>+[9]รายได้ค่าติดตั้ง!AB38/10^6</f>
        <v>1.285E-2</v>
      </c>
      <c r="AZ154" s="21">
        <f>+[9]รายได้ค่าติดตั้ง!AC38/10^6</f>
        <v>9.6319999999999999E-3</v>
      </c>
      <c r="BA154" s="21">
        <f>+[9]รายได้ค่าติดตั้ง!AD38/10^6</f>
        <v>1.2992999999999999E-2</v>
      </c>
      <c r="BB154" s="21">
        <f>+[9]รายได้ค่าติดตั้ง!AE38/10^6</f>
        <v>1.325E-2</v>
      </c>
      <c r="BC154" s="21">
        <f>+[9]รายได้ค่าติดตั้ง!AF38/10^6</f>
        <v>1.468E-2</v>
      </c>
      <c r="BD154" s="21">
        <f>+[9]รายได้ค่าติดตั้ง!AG38/10^6</f>
        <v>1.7122999999999999E-2</v>
      </c>
      <c r="BE154" s="21">
        <f>+[9]รายได้ค่าติดตั้ง!AH38/10^6</f>
        <v>1.8329999999999999E-2</v>
      </c>
      <c r="BF154" s="21">
        <f>+[9]รายได้ค่าติดตั้ง!AI38/10^6</f>
        <v>2.0258999999999999E-2</v>
      </c>
      <c r="BG154" s="21">
        <f>+[9]รายได้ค่าติดตั้ง!AJ38/10^6</f>
        <v>2.0656000000000001E-2</v>
      </c>
      <c r="BH154" s="21">
        <f>+[9]รายได้ค่าติดตั้ง!AK38/10^6</f>
        <v>2.1186E-2</v>
      </c>
      <c r="BI154" s="21">
        <f>+[9]รายได้ค่าติดตั้ง!AL38/10^6</f>
        <v>2.1298000000000001E-2</v>
      </c>
      <c r="BJ154" s="21">
        <f>+[9]รายได้ค่าติดตั้ง!AM38/10^6</f>
        <v>2.1283E-2</v>
      </c>
      <c r="BK154" s="29">
        <f t="shared" ref="BK154:BK179" si="52">SUM(AY154:BJ154)</f>
        <v>0.20354000000000003</v>
      </c>
      <c r="BM154" s="10">
        <v>1005</v>
      </c>
      <c r="BN154" s="10" t="s">
        <v>13</v>
      </c>
      <c r="BO154" s="21">
        <f t="shared" si="48"/>
        <v>1.000598149935068</v>
      </c>
      <c r="BP154" s="21">
        <f t="shared" si="49"/>
        <v>2.0087744431746044</v>
      </c>
      <c r="BQ154" s="21">
        <f t="shared" si="47"/>
        <v>3.0207816840045649</v>
      </c>
      <c r="BR154" s="21">
        <f t="shared" si="47"/>
        <v>4.113678206550583</v>
      </c>
      <c r="BS154" s="21">
        <f t="shared" si="47"/>
        <v>5.1288371855097843</v>
      </c>
      <c r="BT154" s="21">
        <f t="shared" si="47"/>
        <v>6.200025708997126</v>
      </c>
      <c r="BU154" s="21">
        <f t="shared" si="47"/>
        <v>7.5002616586450976</v>
      </c>
      <c r="BV154" s="21">
        <f t="shared" si="47"/>
        <v>8.671060750148154</v>
      </c>
      <c r="BW154" s="21">
        <f t="shared" si="47"/>
        <v>9.7691454453945283</v>
      </c>
      <c r="BX154" s="21">
        <f t="shared" si="47"/>
        <v>10.78612303004385</v>
      </c>
      <c r="BY154" s="21">
        <f t="shared" si="47"/>
        <v>11.922299047680264</v>
      </c>
      <c r="BZ154" s="21">
        <f t="shared" si="47"/>
        <v>12.994620000000001</v>
      </c>
    </row>
    <row r="155" spans="1:78" x14ac:dyDescent="0.2">
      <c r="A155" s="10">
        <v>1006</v>
      </c>
      <c r="B155" s="10" t="s">
        <v>14</v>
      </c>
      <c r="C155" s="21">
        <f>+'[9]รายได้-กศผ.'!R7/10^6</f>
        <v>5.7191315549445703</v>
      </c>
      <c r="D155" s="21">
        <f>+'[9]รายได้-กศผ.'!S7/10^6</f>
        <v>6.0468858089186357</v>
      </c>
      <c r="E155" s="21">
        <f>+'[9]รายได้-กศผ.'!T7/10^6</f>
        <v>6.0838541271798281</v>
      </c>
      <c r="F155" s="21">
        <f>+'[9]รายได้-กศผ.'!U7/10^6</f>
        <v>6.369274046222082</v>
      </c>
      <c r="G155" s="21">
        <f>+'[9]รายได้-กศผ.'!V7/10^6</f>
        <v>6.1144224469084643</v>
      </c>
      <c r="H155" s="21">
        <f>+'[9]รายได้-กศผ.'!W7/10^6</f>
        <v>6.4138596586881524</v>
      </c>
      <c r="I155" s="21">
        <f>+'[9]รายได้-กศผ.'!X7/10^6</f>
        <v>7.2779450138988819</v>
      </c>
      <c r="J155" s="21">
        <f>+'[9]รายได้-กศผ.'!Y7/10^6</f>
        <v>6.7853664091173069</v>
      </c>
      <c r="K155" s="21">
        <f>+'[9]รายได้-กศผ.'!Z7/10^6</f>
        <v>6.5320240969444319</v>
      </c>
      <c r="L155" s="21">
        <f>+'[9]รายได้-กศผ.'!AA7/10^6</f>
        <v>5.8567205653631484</v>
      </c>
      <c r="M155" s="21">
        <f>+'[9]รายได้-กศผ.'!AB7/10^6</f>
        <v>6.5089599586651037</v>
      </c>
      <c r="N155" s="21">
        <f>+'[9]รายได้-กศผ.'!AC7/10^6</f>
        <v>6.2443963131494113</v>
      </c>
      <c r="O155" s="29">
        <f t="shared" si="50"/>
        <v>75.952840000000009</v>
      </c>
      <c r="Q155" s="10">
        <v>1006</v>
      </c>
      <c r="R155" s="10" t="s">
        <v>14</v>
      </c>
      <c r="S155" s="21">
        <f>+'[9]รายได้ค่าน้ำ-กศผ.'!C7/10^6</f>
        <v>4.1442415549445704</v>
      </c>
      <c r="T155" s="21">
        <f>+'[9]รายได้ค่าน้ำ-กศผ.'!D7/10^6</f>
        <v>4.693980808918635</v>
      </c>
      <c r="U155" s="21">
        <f>+'[9]รายได้ค่าน้ำ-กศผ.'!E7/10^6</f>
        <v>4.4881451271798287</v>
      </c>
      <c r="V155" s="21">
        <f>+'[9]รายได้ค่าน้ำ-กศผ.'!F7/10^6</f>
        <v>4.757497046222082</v>
      </c>
      <c r="W155" s="21">
        <f>+'[9]รายได้ค่าน้ำ-กศผ.'!G7/10^6</f>
        <v>4.604864446908465</v>
      </c>
      <c r="X155" s="21">
        <f>+'[9]รายได้ค่าน้ำ-กศผ.'!H7/10^6</f>
        <v>4.8207316586881523</v>
      </c>
      <c r="Y155" s="21">
        <f>+'[9]รายได้ค่าน้ำ-กศผ.'!I7/10^6</f>
        <v>5.7308960138988825</v>
      </c>
      <c r="Z155" s="21">
        <f>+'[9]รายได้ค่าน้ำ-กศผ.'!J7/10^6</f>
        <v>5.154673409117307</v>
      </c>
      <c r="AA155" s="21">
        <f>+'[9]รายได้ค่าน้ำ-กศผ.'!K7/10^6</f>
        <v>4.8749600969444318</v>
      </c>
      <c r="AB155" s="21">
        <f>+'[9]รายได้ค่าน้ำ-กศผ.'!L7/10^6</f>
        <v>4.2386895653631482</v>
      </c>
      <c r="AC155" s="21">
        <f>+'[9]รายได้ค่าน้ำ-กศผ.'!M7/10^6</f>
        <v>4.8774629586651033</v>
      </c>
      <c r="AD155" s="21">
        <f>+'[9]รายได้ค่าน้ำ-กศผ.'!N7/10^6</f>
        <v>4.4537173131494114</v>
      </c>
      <c r="AE155" s="29">
        <f t="shared" si="46"/>
        <v>56.839860000000023</v>
      </c>
      <c r="AG155" s="10">
        <v>1006</v>
      </c>
      <c r="AH155" s="10" t="s">
        <v>14</v>
      </c>
      <c r="AI155" s="21">
        <f>+([9]รายได้ค่าบริการ!AB39+[9]รายได้ค่าบริการอื่น!AB39)/10^6</f>
        <v>0.68258300000000005</v>
      </c>
      <c r="AJ155" s="21">
        <f>+([9]รายได้ค่าบริการ!AC39+[9]รายได้ค่าบริการอื่น!AC39)/10^6</f>
        <v>0.62892800000000004</v>
      </c>
      <c r="AK155" s="21">
        <f>+([9]รายได้ค่าบริการ!AD39+[9]รายได้ค่าบริการอื่น!AD39)/10^6</f>
        <v>0.69214699999999996</v>
      </c>
      <c r="AL155" s="21">
        <f>+([9]รายได้ค่าบริการ!AE39+[9]รายได้ค่าบริการอื่น!AE39)/10^6</f>
        <v>0.67357199999999995</v>
      </c>
      <c r="AM155" s="21">
        <f>+([9]รายได้ค่าบริการ!AF39+[9]รายได้ค่าบริการอื่น!AF39)/10^6</f>
        <v>0.65176599999999996</v>
      </c>
      <c r="AN155" s="21">
        <f>+([9]รายได้ค่าบริการ!AG39+[9]รายได้ค่าบริการอื่น!AG39)/10^6</f>
        <v>0.63655399999999995</v>
      </c>
      <c r="AO155" s="21">
        <f>+([9]รายได้ค่าบริการ!AH39+[9]รายได้ค่าบริการอื่น!AH39)/10^6</f>
        <v>0.64366800000000002</v>
      </c>
      <c r="AP155" s="21">
        <f>+([9]รายได้ค่าบริการ!AI39+[9]รายได้ค่าบริการอื่น!AI39)/10^6</f>
        <v>0.633216</v>
      </c>
      <c r="AQ155" s="21">
        <f>+([9]รายได้ค่าบริการ!AJ39+[9]รายได้ค่าบริการอื่น!AJ39)/10^6</f>
        <v>0.65189299999999994</v>
      </c>
      <c r="AR155" s="21">
        <f>+([9]รายได้ค่าบริการ!AK39+[9]รายได้ค่าบริการอื่น!AK39)/10^6</f>
        <v>0.64888000000000001</v>
      </c>
      <c r="AS155" s="21">
        <f>+([9]รายได้ค่าบริการ!AL39+[9]รายได้ค่าบริการอื่น!AL39)/10^6</f>
        <v>0.65425999999999995</v>
      </c>
      <c r="AT155" s="21">
        <f>+([9]รายได้ค่าบริการ!AM39+[9]รายได้ค่าบริการอื่น!AM39)/10^6</f>
        <v>0.73664300000000005</v>
      </c>
      <c r="AU155" s="29">
        <f t="shared" si="51"/>
        <v>7.9341100000000004</v>
      </c>
      <c r="AW155" s="10">
        <v>1006</v>
      </c>
      <c r="AX155" s="10" t="s">
        <v>14</v>
      </c>
      <c r="AY155" s="21">
        <f>+[9]รายได้ค่าติดตั้ง!AB39/10^6</f>
        <v>0.89230699999999996</v>
      </c>
      <c r="AZ155" s="21">
        <f>+[9]รายได้ค่าติดตั้ง!AC39/10^6</f>
        <v>0.72397699999999998</v>
      </c>
      <c r="BA155" s="21">
        <f>+[9]รายได้ค่าติดตั้ง!AD39/10^6</f>
        <v>0.90356199999999998</v>
      </c>
      <c r="BB155" s="21">
        <f>+[9]รายได้ค่าติดตั้ง!AE39/10^6</f>
        <v>0.93820499999999996</v>
      </c>
      <c r="BC155" s="21">
        <f>+[9]รายได้ค่าติดตั้ง!AF39/10^6</f>
        <v>0.857792</v>
      </c>
      <c r="BD155" s="21">
        <f>+[9]รายได้ค่าติดตั้ง!AG39/10^6</f>
        <v>0.95657400000000004</v>
      </c>
      <c r="BE155" s="21">
        <f>+[9]รายได้ค่าติดตั้ง!AH39/10^6</f>
        <v>0.90338099999999999</v>
      </c>
      <c r="BF155" s="21">
        <f>+[9]รายได้ค่าติดตั้ง!AI39/10^6</f>
        <v>0.99747699999999995</v>
      </c>
      <c r="BG155" s="21">
        <f>+[9]รายได้ค่าติดตั้ง!AJ39/10^6</f>
        <v>1.005171</v>
      </c>
      <c r="BH155" s="21">
        <f>+[9]รายได้ค่าติดตั้ง!AK39/10^6</f>
        <v>0.96915099999999998</v>
      </c>
      <c r="BI155" s="21">
        <f>+[9]รายได้ค่าติดตั้ง!AL39/10^6</f>
        <v>0.97723700000000002</v>
      </c>
      <c r="BJ155" s="21">
        <f>+[9]รายได้ค่าติดตั้ง!AM39/10^6</f>
        <v>1.054036</v>
      </c>
      <c r="BK155" s="29">
        <f t="shared" si="52"/>
        <v>11.178870000000002</v>
      </c>
      <c r="BM155" s="10">
        <v>1006</v>
      </c>
      <c r="BN155" s="10" t="s">
        <v>14</v>
      </c>
      <c r="BO155" s="21">
        <f t="shared" si="48"/>
        <v>5.7191315549445703</v>
      </c>
      <c r="BP155" s="21">
        <f t="shared" si="49"/>
        <v>11.766017363863206</v>
      </c>
      <c r="BQ155" s="21">
        <f t="shared" si="47"/>
        <v>17.849871491043032</v>
      </c>
      <c r="BR155" s="21">
        <f t="shared" si="47"/>
        <v>24.219145537265113</v>
      </c>
      <c r="BS155" s="21">
        <f t="shared" si="47"/>
        <v>30.333567984173577</v>
      </c>
      <c r="BT155" s="21">
        <f t="shared" si="47"/>
        <v>36.74742764286173</v>
      </c>
      <c r="BU155" s="21">
        <f t="shared" si="47"/>
        <v>44.025372656760609</v>
      </c>
      <c r="BV155" s="21">
        <f t="shared" si="47"/>
        <v>50.810739065877918</v>
      </c>
      <c r="BW155" s="21">
        <f t="shared" si="47"/>
        <v>57.342763162822351</v>
      </c>
      <c r="BX155" s="21">
        <f t="shared" si="47"/>
        <v>63.199483728185498</v>
      </c>
      <c r="BY155" s="21">
        <f t="shared" si="47"/>
        <v>69.7084436868506</v>
      </c>
      <c r="BZ155" s="21">
        <f t="shared" si="47"/>
        <v>75.952840000000009</v>
      </c>
    </row>
    <row r="156" spans="1:78" x14ac:dyDescent="0.2">
      <c r="A156" s="10">
        <v>1007</v>
      </c>
      <c r="B156" s="10" t="s">
        <v>15</v>
      </c>
      <c r="C156" s="21">
        <f>+'[9]รายได้-กศผ.'!R8/10^6</f>
        <v>9.8963582137758923</v>
      </c>
      <c r="D156" s="21">
        <f>+'[9]รายได้-กศผ.'!S8/10^6</f>
        <v>10.076724854908594</v>
      </c>
      <c r="E156" s="21">
        <f>+'[9]รายได้-กศผ.'!T8/10^6</f>
        <v>10.129262218634812</v>
      </c>
      <c r="F156" s="21">
        <f>+'[9]รายได้-กศผ.'!U8/10^6</f>
        <v>10.690875211588637</v>
      </c>
      <c r="G156" s="21">
        <f>+'[9]รายได้-กศผ.'!V8/10^6</f>
        <v>10.213228353072401</v>
      </c>
      <c r="H156" s="21">
        <f>+'[9]รายได้-กศผ.'!W8/10^6</f>
        <v>10.48224066182785</v>
      </c>
      <c r="I156" s="21">
        <f>+'[9]รายได้-กศผ.'!X8/10^6</f>
        <v>11.375215100657698</v>
      </c>
      <c r="J156" s="21">
        <f>+'[9]รายได้-กศผ.'!Y8/10^6</f>
        <v>10.650040043666506</v>
      </c>
      <c r="K156" s="21">
        <f>+'[9]รายได้-กศผ.'!Z8/10^6</f>
        <v>10.454536090980168</v>
      </c>
      <c r="L156" s="21">
        <f>+'[9]รายได้-กศผ.'!AA8/10^6</f>
        <v>9.4478546422123344</v>
      </c>
      <c r="M156" s="21">
        <f>+'[9]รายได้-กศผ.'!AB8/10^6</f>
        <v>10.560638832971444</v>
      </c>
      <c r="N156" s="21">
        <f>+'[9]รายได้-กศผ.'!AC8/10^6</f>
        <v>12.435525775703665</v>
      </c>
      <c r="O156" s="29">
        <f t="shared" si="50"/>
        <v>126.41250000000002</v>
      </c>
      <c r="Q156" s="10">
        <v>1007</v>
      </c>
      <c r="R156" s="10" t="s">
        <v>15</v>
      </c>
      <c r="S156" s="21">
        <f>+'[9]รายได้ค่าน้ำ-กศผ.'!C8/10^6</f>
        <v>8.0639642137758916</v>
      </c>
      <c r="T156" s="21">
        <f>+'[9]รายได้ค่าน้ำ-กศผ.'!D8/10^6</f>
        <v>8.4147698549085952</v>
      </c>
      <c r="U156" s="21">
        <f>+'[9]รายได้ค่าน้ำ-กศผ.'!E8/10^6</f>
        <v>8.3071362186348114</v>
      </c>
      <c r="V156" s="21">
        <f>+'[9]รายได้ค่าน้ำ-กศผ.'!F8/10^6</f>
        <v>8.8799182115886364</v>
      </c>
      <c r="W156" s="21">
        <f>+'[9]รายได้ค่าน้ำ-กศผ.'!G8/10^6</f>
        <v>8.3951743530724006</v>
      </c>
      <c r="X156" s="21">
        <f>+'[9]รายได้ค่าน้ำ-กศผ.'!H8/10^6</f>
        <v>8.6915196618278507</v>
      </c>
      <c r="Y156" s="21">
        <f>+'[9]รายได้ค่าน้ำ-กศผ.'!I8/10^6</f>
        <v>9.6176701006576977</v>
      </c>
      <c r="Z156" s="21">
        <f>+'[9]รายได้ค่าน้ำ-กศผ.'!J8/10^6</f>
        <v>8.8568880436665065</v>
      </c>
      <c r="AA156" s="21">
        <f>+'[9]รายได้ค่าน้ำ-กศผ.'!K8/10^6</f>
        <v>8.6278690909801679</v>
      </c>
      <c r="AB156" s="21">
        <f>+'[9]รายได้ค่าน้ำ-กศผ.'!L8/10^6</f>
        <v>7.6241586422123353</v>
      </c>
      <c r="AC156" s="21">
        <f>+'[9]รายได้ค่าน้ำ-กศผ.'!M8/10^6</f>
        <v>8.684827832971445</v>
      </c>
      <c r="AD156" s="21">
        <f>+'[9]รายได้ค่าน้ำ-กศผ.'!N8/10^6</f>
        <v>9.6124737757036645</v>
      </c>
      <c r="AE156" s="29">
        <f t="shared" si="46"/>
        <v>103.77637000000001</v>
      </c>
      <c r="AG156" s="10">
        <v>1007</v>
      </c>
      <c r="AH156" s="10" t="s">
        <v>15</v>
      </c>
      <c r="AI156" s="21">
        <f>+([9]รายได้ค่าบริการ!AB40+[9]รายได้ค่าบริการอื่น!AB40)/10^6</f>
        <v>0.81074500000000005</v>
      </c>
      <c r="AJ156" s="21">
        <f>+([9]รายได้ค่าบริการ!AC40+[9]รายได้ค่าบริการอื่น!AC40)/10^6</f>
        <v>0.749417</v>
      </c>
      <c r="AK156" s="21">
        <f>+([9]รายได้ค่าบริการ!AD40+[9]รายได้ค่าบริการอื่น!AD40)/10^6</f>
        <v>0.762988</v>
      </c>
      <c r="AL156" s="21">
        <f>+([9]รายได้ค่าบริการ!AE40+[9]รายได้ค่าบริการอื่น!AE40)/10^6</f>
        <v>0.78123399999999998</v>
      </c>
      <c r="AM156" s="21">
        <f>+([9]รายได้ค่าบริการ!AF40+[9]รายได้ค่าบริการอื่น!AF40)/10^6</f>
        <v>0.76529000000000003</v>
      </c>
      <c r="AN156" s="21">
        <f>+([9]รายได้ค่าบริการ!AG40+[9]รายได้ค่าบริการอื่น!AG40)/10^6</f>
        <v>0.75371500000000002</v>
      </c>
      <c r="AO156" s="21">
        <f>+([9]รายได้ค่าบริการ!AH40+[9]รายได้ค่าบริการอื่น!AH40)/10^6</f>
        <v>0.74263400000000002</v>
      </c>
      <c r="AP156" s="21">
        <f>+([9]รายได้ค่าบริการ!AI40+[9]รายได้ค่าบริการอื่น!AI40)/10^6</f>
        <v>0.74654799999999999</v>
      </c>
      <c r="AQ156" s="21">
        <f>+([9]รายได้ค่าบริการ!AJ40+[9]รายได้ค่าบริการอื่น!AJ40)/10^6</f>
        <v>0.75901300000000005</v>
      </c>
      <c r="AR156" s="21">
        <f>+([9]รายได้ค่าบริการ!AK40+[9]รายได้ค่าบริการอื่น!AK40)/10^6</f>
        <v>0.76477399999999995</v>
      </c>
      <c r="AS156" s="21">
        <f>+([9]รายได้ค่าบริการ!AL40+[9]รายได้ค่าบริการอื่น!AL40)/10^6</f>
        <v>0.81276300000000001</v>
      </c>
      <c r="AT156" s="21">
        <f>+([9]รายได้ค่าบริการ!AM40+[9]รายได้ค่าบริการอื่น!AM40)/10^6</f>
        <v>1.2992090000000001</v>
      </c>
      <c r="AU156" s="29">
        <f t="shared" si="51"/>
        <v>9.7483299999999993</v>
      </c>
      <c r="AW156" s="10">
        <v>1007</v>
      </c>
      <c r="AX156" s="10" t="s">
        <v>15</v>
      </c>
      <c r="AY156" s="21">
        <f>+[9]รายได้ค่าติดตั้ง!AB40/10^6</f>
        <v>1.021649</v>
      </c>
      <c r="AZ156" s="21">
        <f>+[9]รายได้ค่าติดตั้ง!AC40/10^6</f>
        <v>0.91253799999999996</v>
      </c>
      <c r="BA156" s="21">
        <f>+[9]รายได้ค่าติดตั้ง!AD40/10^6</f>
        <v>1.0591379999999999</v>
      </c>
      <c r="BB156" s="21">
        <f>+[9]รายได้ค่าติดตั้ง!AE40/10^6</f>
        <v>1.0297229999999999</v>
      </c>
      <c r="BC156" s="21">
        <f>+[9]รายได้ค่าติดตั้ง!AF40/10^6</f>
        <v>1.052764</v>
      </c>
      <c r="BD156" s="21">
        <f>+[9]รายได้ค่าติดตั้ง!AG40/10^6</f>
        <v>1.0370060000000001</v>
      </c>
      <c r="BE156" s="21">
        <f>+[9]รายได้ค่าติดตั้ง!AH40/10^6</f>
        <v>1.0149109999999999</v>
      </c>
      <c r="BF156" s="21">
        <f>+[9]รายได้ค่าติดตั้ง!AI40/10^6</f>
        <v>1.0466040000000001</v>
      </c>
      <c r="BG156" s="21">
        <f>+[9]รายได้ค่าติดตั้ง!AJ40/10^6</f>
        <v>1.0676540000000001</v>
      </c>
      <c r="BH156" s="21">
        <f>+[9]รายได้ค่าติดตั้ง!AK40/10^6</f>
        <v>1.0589219999999999</v>
      </c>
      <c r="BI156" s="21">
        <f>+[9]รายได้ค่าติดตั้ง!AL40/10^6</f>
        <v>1.063048</v>
      </c>
      <c r="BJ156" s="21">
        <f>+[9]รายได้ค่าติดตั้ง!AM40/10^6</f>
        <v>1.5238430000000001</v>
      </c>
      <c r="BK156" s="29">
        <f t="shared" si="52"/>
        <v>12.887799999999997</v>
      </c>
      <c r="BM156" s="10">
        <v>1007</v>
      </c>
      <c r="BN156" s="10" t="s">
        <v>15</v>
      </c>
      <c r="BO156" s="21">
        <f t="shared" si="48"/>
        <v>9.8963582137758923</v>
      </c>
      <c r="BP156" s="21">
        <f t="shared" si="49"/>
        <v>19.973083068684488</v>
      </c>
      <c r="BQ156" s="21">
        <f t="shared" si="47"/>
        <v>30.102345287319302</v>
      </c>
      <c r="BR156" s="21">
        <f t="shared" si="47"/>
        <v>40.793220498907942</v>
      </c>
      <c r="BS156" s="21">
        <f t="shared" si="47"/>
        <v>51.006448851980345</v>
      </c>
      <c r="BT156" s="21">
        <f t="shared" si="47"/>
        <v>61.488689513808197</v>
      </c>
      <c r="BU156" s="21">
        <f t="shared" si="47"/>
        <v>72.863904614465895</v>
      </c>
      <c r="BV156" s="21">
        <f t="shared" si="47"/>
        <v>83.513944658132402</v>
      </c>
      <c r="BW156" s="21">
        <f t="shared" si="47"/>
        <v>93.968480749112572</v>
      </c>
      <c r="BX156" s="21">
        <f t="shared" si="47"/>
        <v>103.41633539132491</v>
      </c>
      <c r="BY156" s="21">
        <f t="shared" si="47"/>
        <v>113.97697422429636</v>
      </c>
      <c r="BZ156" s="21">
        <f t="shared" si="47"/>
        <v>126.41250000000002</v>
      </c>
    </row>
    <row r="157" spans="1:78" x14ac:dyDescent="0.2">
      <c r="A157" s="10">
        <v>1008</v>
      </c>
      <c r="B157" s="10" t="s">
        <v>16</v>
      </c>
      <c r="C157" s="21">
        <f>+'[9]รายได้-กศผ.'!R9/10^6</f>
        <v>2.630286397151735</v>
      </c>
      <c r="D157" s="21">
        <f>+'[9]รายได้-กศผ.'!S9/10^6</f>
        <v>2.7531836253837718</v>
      </c>
      <c r="E157" s="21">
        <f>+'[9]รายได้-กศผ.'!T9/10^6</f>
        <v>2.7751223433084493</v>
      </c>
      <c r="F157" s="21">
        <f>+'[9]รายได้-กศผ.'!U9/10^6</f>
        <v>3.0107410845588172</v>
      </c>
      <c r="G157" s="21">
        <f>+'[9]รายได้-กศผ.'!V9/10^6</f>
        <v>2.8658106969979182</v>
      </c>
      <c r="H157" s="21">
        <f>+'[9]รายได้-กศผ.'!W9/10^6</f>
        <v>2.845291427229276</v>
      </c>
      <c r="I157" s="21">
        <f>+'[9]รายได้-กศผ.'!X9/10^6</f>
        <v>3.1524182400389114</v>
      </c>
      <c r="J157" s="21">
        <f>+'[9]รายได้-กศผ.'!Y9/10^6</f>
        <v>2.8448480613690004</v>
      </c>
      <c r="K157" s="21">
        <f>+'[9]รายได้-กศผ.'!Z9/10^6</f>
        <v>2.8535958918032165</v>
      </c>
      <c r="L157" s="21">
        <f>+'[9]รายได้-กศผ.'!AA9/10^6</f>
        <v>2.6118047986647852</v>
      </c>
      <c r="M157" s="21">
        <f>+'[9]รายได้-กศผ.'!AB9/10^6</f>
        <v>2.8196935093763718</v>
      </c>
      <c r="N157" s="21">
        <f>+'[9]รายได้-กศผ.'!AC9/10^6</f>
        <v>2.7247839241177463</v>
      </c>
      <c r="O157" s="29">
        <f t="shared" si="50"/>
        <v>33.88758</v>
      </c>
      <c r="Q157" s="10">
        <v>1008</v>
      </c>
      <c r="R157" s="10" t="s">
        <v>16</v>
      </c>
      <c r="S157" s="21">
        <f>+'[9]รายได้ค่าน้ำ-กศผ.'!C9/10^6</f>
        <v>2.4009733971517351</v>
      </c>
      <c r="T157" s="21">
        <f>+'[9]รายได้ค่าน้ำ-กศผ.'!D9/10^6</f>
        <v>2.525872625383772</v>
      </c>
      <c r="U157" s="21">
        <f>+'[9]รายได้ค่าน้ำ-กศผ.'!E9/10^6</f>
        <v>2.5466313433084493</v>
      </c>
      <c r="V157" s="21">
        <f>+'[9]รายได้ค่าน้ำ-กศผ.'!F9/10^6</f>
        <v>2.7830710845588169</v>
      </c>
      <c r="W157" s="21">
        <f>+'[9]รายได้ค่าน้ำ-กศผ.'!G9/10^6</f>
        <v>2.6371046969979184</v>
      </c>
      <c r="X157" s="21">
        <f>+'[9]รายได้ค่าน้ำ-กศผ.'!H9/10^6</f>
        <v>2.6132794272292759</v>
      </c>
      <c r="Y157" s="21">
        <f>+'[9]รายได้ค่าน้ำ-กศผ.'!I9/10^6</f>
        <v>2.9187922400389112</v>
      </c>
      <c r="Z157" s="21">
        <f>+'[9]รายได้ค่าน้ำ-กศผ.'!J9/10^6</f>
        <v>2.5944110613690006</v>
      </c>
      <c r="AA157" s="21">
        <f>+'[9]รายได้ค่าน้ำ-กศผ.'!K9/10^6</f>
        <v>2.6155168918032166</v>
      </c>
      <c r="AB157" s="21">
        <f>+'[9]รายได้ค่าน้ำ-กศผ.'!L9/10^6</f>
        <v>2.372506798664785</v>
      </c>
      <c r="AC157" s="21">
        <f>+'[9]รายได้ค่าน้ำ-กศผ.'!M9/10^6</f>
        <v>2.5810735093763717</v>
      </c>
      <c r="AD157" s="21">
        <f>+'[9]รายได้ค่าน้ำ-กศผ.'!N9/10^6</f>
        <v>2.4842869241177463</v>
      </c>
      <c r="AE157" s="29">
        <f t="shared" si="46"/>
        <v>31.073519999999998</v>
      </c>
      <c r="AG157" s="10">
        <v>1008</v>
      </c>
      <c r="AH157" s="10" t="s">
        <v>16</v>
      </c>
      <c r="AI157" s="21">
        <f>+([9]รายได้ค่าบริการ!AB41+[9]รายได้ค่าบริการอื่น!AB41)/10^6</f>
        <v>0.17535500000000001</v>
      </c>
      <c r="AJ157" s="21">
        <f>+([9]รายได้ค่าบริการ!AC41+[9]รายได้ค่าบริการอื่น!AC41)/10^6</f>
        <v>0.175175</v>
      </c>
      <c r="AK157" s="21">
        <f>+([9]รายได้ค่าบริการ!AD41+[9]รายได้ค่าบริการอื่น!AD41)/10^6</f>
        <v>0.175095</v>
      </c>
      <c r="AL157" s="21">
        <f>+([9]รายได้ค่าบริการ!AE41+[9]รายได้ค่าบริการอื่น!AE41)/10^6</f>
        <v>0.173874</v>
      </c>
      <c r="AM157" s="21">
        <f>+([9]รายได้ค่าบริการ!AF41+[9]รายได้ค่าบริการอื่น!AF41)/10^6</f>
        <v>0.17543600000000001</v>
      </c>
      <c r="AN157" s="21">
        <f>+([9]รายได้ค่าบริการ!AG41+[9]รายได้ค่าบริการอื่น!AG41)/10^6</f>
        <v>0.176507</v>
      </c>
      <c r="AO157" s="21">
        <f>+([9]รายได้ค่าบริการ!AH41+[9]รายได้ค่าบริการอื่น!AH41)/10^6</f>
        <v>0.17691000000000001</v>
      </c>
      <c r="AP157" s="21">
        <f>+([9]รายได้ค่าบริการ!AI41+[9]รายได้ค่าบริการอื่น!AI41)/10^6</f>
        <v>0.192163</v>
      </c>
      <c r="AQ157" s="21">
        <f>+([9]รายได้ค่าบริการ!AJ41+[9]รายได้ค่าบริการอื่น!AJ41)/10^6</f>
        <v>0.18032000000000001</v>
      </c>
      <c r="AR157" s="21">
        <f>+([9]รายได้ค่าบริการ!AK41+[9]รายได้ค่าบริการอื่น!AK41)/10^6</f>
        <v>0.17974200000000001</v>
      </c>
      <c r="AS157" s="21">
        <f>+([9]รายได้ค่าบริการ!AL41+[9]รายได้ค่าบริการอื่น!AL41)/10^6</f>
        <v>0.177675</v>
      </c>
      <c r="AT157" s="21">
        <f>+([9]รายได้ค่าบริการ!AM41+[9]รายได้ค่าบริการอื่น!AM41)/10^6</f>
        <v>0.17963799999999999</v>
      </c>
      <c r="AU157" s="29">
        <f t="shared" si="51"/>
        <v>2.1378900000000005</v>
      </c>
      <c r="AW157" s="10">
        <v>1008</v>
      </c>
      <c r="AX157" s="10" t="s">
        <v>16</v>
      </c>
      <c r="AY157" s="21">
        <f>+[9]รายได้ค่าติดตั้ง!AB41/10^6</f>
        <v>5.3957999999999999E-2</v>
      </c>
      <c r="AZ157" s="21">
        <f>+[9]รายได้ค่าติดตั้ง!AC41/10^6</f>
        <v>5.2136000000000002E-2</v>
      </c>
      <c r="BA157" s="21">
        <f>+[9]รายได้ค่าติดตั้ง!AD41/10^6</f>
        <v>5.3395999999999999E-2</v>
      </c>
      <c r="BB157" s="21">
        <f>+[9]รายได้ค่าติดตั้ง!AE41/10^6</f>
        <v>5.3795999999999997E-2</v>
      </c>
      <c r="BC157" s="21">
        <f>+[9]รายได้ค่าติดตั้ง!AF41/10^6</f>
        <v>5.3269999999999998E-2</v>
      </c>
      <c r="BD157" s="21">
        <f>+[9]รายได้ค่าติดตั้ง!AG41/10^6</f>
        <v>5.5504999999999999E-2</v>
      </c>
      <c r="BE157" s="21">
        <f>+[9]รายได้ค่าติดตั้ง!AH41/10^6</f>
        <v>5.6716000000000003E-2</v>
      </c>
      <c r="BF157" s="21">
        <f>+[9]รายได้ค่าติดตั้ง!AI41/10^6</f>
        <v>5.8273999999999999E-2</v>
      </c>
      <c r="BG157" s="21">
        <f>+[9]รายได้ค่าติดตั้ง!AJ41/10^6</f>
        <v>5.7758999999999998E-2</v>
      </c>
      <c r="BH157" s="21">
        <f>+[9]รายได้ค่าติดตั้ง!AK41/10^6</f>
        <v>5.9555999999999998E-2</v>
      </c>
      <c r="BI157" s="21">
        <f>+[9]รายได้ค่าติดตั้ง!AL41/10^6</f>
        <v>6.0944999999999999E-2</v>
      </c>
      <c r="BJ157" s="21">
        <f>+[9]รายได้ค่าติดตั้ง!AM41/10^6</f>
        <v>6.0859000000000003E-2</v>
      </c>
      <c r="BK157" s="29">
        <f t="shared" si="52"/>
        <v>0.67616999999999994</v>
      </c>
      <c r="BM157" s="10">
        <v>1008</v>
      </c>
      <c r="BN157" s="10" t="s">
        <v>16</v>
      </c>
      <c r="BO157" s="21">
        <f t="shared" si="48"/>
        <v>2.630286397151735</v>
      </c>
      <c r="BP157" s="21">
        <f t="shared" si="49"/>
        <v>5.3834700225355068</v>
      </c>
      <c r="BQ157" s="21">
        <f t="shared" si="47"/>
        <v>8.1585923658439565</v>
      </c>
      <c r="BR157" s="21">
        <f t="shared" si="47"/>
        <v>11.169333450402775</v>
      </c>
      <c r="BS157" s="21">
        <f t="shared" si="47"/>
        <v>14.035144147400693</v>
      </c>
      <c r="BT157" s="21">
        <f t="shared" si="47"/>
        <v>16.880435574629971</v>
      </c>
      <c r="BU157" s="21">
        <f t="shared" si="47"/>
        <v>20.032853814668883</v>
      </c>
      <c r="BV157" s="21">
        <f t="shared" si="47"/>
        <v>22.877701876037882</v>
      </c>
      <c r="BW157" s="21">
        <f t="shared" si="47"/>
        <v>25.731297767841099</v>
      </c>
      <c r="BX157" s="21">
        <f t="shared" si="47"/>
        <v>28.343102566505884</v>
      </c>
      <c r="BY157" s="21">
        <f t="shared" si="47"/>
        <v>31.162796075882255</v>
      </c>
      <c r="BZ157" s="21">
        <f t="shared" si="47"/>
        <v>33.88758</v>
      </c>
    </row>
    <row r="158" spans="1:78" x14ac:dyDescent="0.2">
      <c r="A158" s="10">
        <v>1009</v>
      </c>
      <c r="B158" s="10" t="s">
        <v>17</v>
      </c>
      <c r="C158" s="21">
        <f>+'[9]รายได้-กศผ.'!R10/10^6</f>
        <v>2.3409497187734272</v>
      </c>
      <c r="D158" s="21">
        <f>+'[9]รายได้-กศผ.'!S10/10^6</f>
        <v>2.4413540821968862</v>
      </c>
      <c r="E158" s="21">
        <f>+'[9]รายได้-กศผ.'!T10/10^6</f>
        <v>2.3446437686036719</v>
      </c>
      <c r="F158" s="21">
        <f>+'[9]รายได้-กศผ.'!U10/10^6</f>
        <v>2.4900147798653309</v>
      </c>
      <c r="G158" s="21">
        <f>+'[9]รายได้-กศผ.'!V10/10^6</f>
        <v>2.4129642940313412</v>
      </c>
      <c r="H158" s="21">
        <f>+'[9]รายได้-กศผ.'!W10/10^6</f>
        <v>2.3708755572363125</v>
      </c>
      <c r="I158" s="21">
        <f>+'[9]รายได้-กศผ.'!X10/10^6</f>
        <v>2.6194601398633406</v>
      </c>
      <c r="J158" s="21">
        <f>+'[9]รายได้-กศผ.'!Y10/10^6</f>
        <v>2.4899706623529125</v>
      </c>
      <c r="K158" s="21">
        <f>+'[9]รายได้-กศผ.'!Z10/10^6</f>
        <v>2.4943451621692749</v>
      </c>
      <c r="L158" s="21">
        <f>+'[9]รายได้-กศผ.'!AA10/10^6</f>
        <v>2.3193844550897991</v>
      </c>
      <c r="M158" s="21">
        <f>+'[9]รายได้-กศผ.'!AB10/10^6</f>
        <v>2.5914027604021572</v>
      </c>
      <c r="N158" s="21">
        <f>+'[9]รายได้-กศผ.'!AC10/10^6</f>
        <v>2.4705246194155488</v>
      </c>
      <c r="O158" s="29">
        <f t="shared" si="50"/>
        <v>29.385890000000003</v>
      </c>
      <c r="Q158" s="10">
        <v>1009</v>
      </c>
      <c r="R158" s="10" t="s">
        <v>17</v>
      </c>
      <c r="S158" s="21">
        <f>+'[9]รายได้ค่าน้ำ-กศผ.'!C10/10^6</f>
        <v>2.0908777187734269</v>
      </c>
      <c r="T158" s="21">
        <f>+'[9]รายได้ค่าน้ำ-กศผ.'!D10/10^6</f>
        <v>2.1992060821968864</v>
      </c>
      <c r="U158" s="21">
        <f>+'[9]รายได้ค่าน้ำ-กศผ.'!E10/10^6</f>
        <v>2.0952507686036719</v>
      </c>
      <c r="V158" s="21">
        <f>+'[9]รายได้ค่าน้ำ-กศผ.'!F10/10^6</f>
        <v>2.2390617798653309</v>
      </c>
      <c r="W158" s="21">
        <f>+'[9]รายได้ค่าน้ำ-กศผ.'!G10/10^6</f>
        <v>2.1656722940313413</v>
      </c>
      <c r="X158" s="21">
        <f>+'[9]รายได้ค่าน้ำ-กศผ.'!H10/10^6</f>
        <v>2.1159855572363124</v>
      </c>
      <c r="Y158" s="21">
        <f>+'[9]รายได้ค่าน้ำ-กศผ.'!I10/10^6</f>
        <v>2.3676561398633407</v>
      </c>
      <c r="Z158" s="21">
        <f>+'[9]รายได้ค่าน้ำ-กศผ.'!J10/10^6</f>
        <v>2.2321626623529127</v>
      </c>
      <c r="AA158" s="21">
        <f>+'[9]รายได้ค่าน้ำ-กศผ.'!K10/10^6</f>
        <v>2.233191162169275</v>
      </c>
      <c r="AB158" s="21">
        <f>+'[9]รายได้ค่าน้ำ-กศผ.'!L10/10^6</f>
        <v>2.0565224550897989</v>
      </c>
      <c r="AC158" s="21">
        <f>+'[9]รายได้ค่าน้ำ-กศผ.'!M10/10^6</f>
        <v>2.3265267604021576</v>
      </c>
      <c r="AD158" s="21">
        <f>+'[9]รายได้ค่าน้ำ-กศผ.'!N10/10^6</f>
        <v>2.2059766194155488</v>
      </c>
      <c r="AE158" s="29">
        <f t="shared" si="46"/>
        <v>26.328090000000003</v>
      </c>
      <c r="AG158" s="10">
        <v>1009</v>
      </c>
      <c r="AH158" s="10" t="s">
        <v>17</v>
      </c>
      <c r="AI158" s="21">
        <f>+([9]รายได้ค่าบริการ!AB42+[9]รายได้ค่าบริการอื่น!AB42)/10^6</f>
        <v>0.18215999999999999</v>
      </c>
      <c r="AJ158" s="21">
        <f>+([9]รายได้ค่าบริการ!AC42+[9]รายได้ค่าบริการอื่น!AC42)/10^6</f>
        <v>0.181172</v>
      </c>
      <c r="AK158" s="21">
        <f>+([9]รายได้ค่าบริการ!AD42+[9]รายได้ค่าบริการอื่น!AD42)/10^6</f>
        <v>0.18077299999999999</v>
      </c>
      <c r="AL158" s="21">
        <f>+([9]รายได้ค่าบริการ!AE42+[9]รายได้ค่าบริการอื่น!AE42)/10^6</f>
        <v>0.18249499999999999</v>
      </c>
      <c r="AM158" s="21">
        <f>+([9]รายได้ค่าบริการ!AF42+[9]รายได้ค่าบริการอื่น!AF42)/10^6</f>
        <v>0.18078</v>
      </c>
      <c r="AN158" s="21">
        <f>+([9]รายได้ค่าบริการ!AG42+[9]รายได้ค่าบริการอื่น!AG42)/10^6</f>
        <v>0.18307699999999999</v>
      </c>
      <c r="AO158" s="21">
        <f>+([9]รายได้ค่าบริการ!AH42+[9]รายได้ค่าบริการอื่น!AH42)/10^6</f>
        <v>0.18116299999999999</v>
      </c>
      <c r="AP158" s="21">
        <f>+([9]รายได้ค่าบริการ!AI42+[9]รายได้ค่าบริการอื่น!AI42)/10^6</f>
        <v>0.18229600000000001</v>
      </c>
      <c r="AQ158" s="21">
        <f>+([9]รายได้ค่าบริการ!AJ42+[9]รายได้ค่าบริการอื่น!AJ42)/10^6</f>
        <v>0.18379200000000001</v>
      </c>
      <c r="AR158" s="21">
        <f>+([9]รายได้ค่าบริการ!AK42+[9]รายได้ค่าบริการอื่น!AK42)/10^6</f>
        <v>0.18606</v>
      </c>
      <c r="AS158" s="21">
        <f>+([9]รายได้ค่าบริการ!AL42+[9]รายได้ค่าบริการอื่น!AL42)/10^6</f>
        <v>0.18435199999999999</v>
      </c>
      <c r="AT158" s="21">
        <f>+([9]รายได้ค่าบริการ!AM42+[9]รายได้ค่าบริการอื่น!AM42)/10^6</f>
        <v>0.18479999999999999</v>
      </c>
      <c r="AU158" s="29">
        <f t="shared" si="51"/>
        <v>2.19292</v>
      </c>
      <c r="AW158" s="10">
        <v>1009</v>
      </c>
      <c r="AX158" s="10" t="s">
        <v>17</v>
      </c>
      <c r="AY158" s="21">
        <f>+[9]รายได้ค่าติดตั้ง!AB42/10^6</f>
        <v>6.7912E-2</v>
      </c>
      <c r="AZ158" s="21">
        <f>+[9]รายได้ค่าติดตั้ง!AC42/10^6</f>
        <v>6.0976000000000002E-2</v>
      </c>
      <c r="BA158" s="21">
        <f>+[9]รายได้ค่าติดตั้ง!AD42/10^6</f>
        <v>6.862E-2</v>
      </c>
      <c r="BB158" s="21">
        <f>+[9]รายได้ค่าติดตั้ง!AE42/10^6</f>
        <v>6.8458000000000005E-2</v>
      </c>
      <c r="BC158" s="21">
        <f>+[9]รายได้ค่าติดตั้ง!AF42/10^6</f>
        <v>6.6512000000000002E-2</v>
      </c>
      <c r="BD158" s="21">
        <f>+[9]รายได้ค่าติดตั้ง!AG42/10^6</f>
        <v>7.1813000000000002E-2</v>
      </c>
      <c r="BE158" s="21">
        <f>+[9]รายได้ค่าติดตั้ง!AH42/10^6</f>
        <v>7.0640999999999995E-2</v>
      </c>
      <c r="BF158" s="21">
        <f>+[9]รายได้ค่าติดตั้ง!AI42/10^6</f>
        <v>7.5511999999999996E-2</v>
      </c>
      <c r="BG158" s="21">
        <f>+[9]รายได้ค่าติดตั้ง!AJ42/10^6</f>
        <v>7.7362E-2</v>
      </c>
      <c r="BH158" s="21">
        <f>+[9]รายได้ค่าติดตั้ง!AK42/10^6</f>
        <v>7.6801999999999995E-2</v>
      </c>
      <c r="BI158" s="21">
        <f>+[9]รายได้ค่าติดตั้ง!AL42/10^6</f>
        <v>8.0523999999999998E-2</v>
      </c>
      <c r="BJ158" s="21">
        <f>+[9]รายได้ค่าติดตั้ง!AM42/10^6</f>
        <v>7.9747999999999999E-2</v>
      </c>
      <c r="BK158" s="29">
        <f t="shared" si="52"/>
        <v>0.8648800000000002</v>
      </c>
      <c r="BM158" s="10">
        <v>1009</v>
      </c>
      <c r="BN158" s="10" t="s">
        <v>17</v>
      </c>
      <c r="BO158" s="21">
        <f t="shared" si="48"/>
        <v>2.3409497187734272</v>
      </c>
      <c r="BP158" s="21">
        <f t="shared" si="49"/>
        <v>4.7823038009703129</v>
      </c>
      <c r="BQ158" s="21">
        <f t="shared" si="47"/>
        <v>7.1269475695739848</v>
      </c>
      <c r="BR158" s="21">
        <f t="shared" si="47"/>
        <v>9.6169623494393157</v>
      </c>
      <c r="BS158" s="21">
        <f t="shared" si="47"/>
        <v>12.029926643470656</v>
      </c>
      <c r="BT158" s="21">
        <f t="shared" si="47"/>
        <v>14.400802200706968</v>
      </c>
      <c r="BU158" s="21">
        <f t="shared" si="47"/>
        <v>17.020262340570309</v>
      </c>
      <c r="BV158" s="21">
        <f t="shared" si="47"/>
        <v>19.510233002923222</v>
      </c>
      <c r="BW158" s="21">
        <f t="shared" si="47"/>
        <v>22.004578165092497</v>
      </c>
      <c r="BX158" s="21">
        <f t="shared" si="47"/>
        <v>24.323962620182296</v>
      </c>
      <c r="BY158" s="21">
        <f t="shared" si="47"/>
        <v>26.915365380584454</v>
      </c>
      <c r="BZ158" s="21">
        <f t="shared" si="47"/>
        <v>29.385890000000003</v>
      </c>
    </row>
    <row r="159" spans="1:78" x14ac:dyDescent="0.2">
      <c r="A159" s="10">
        <v>1010</v>
      </c>
      <c r="B159" s="10" t="s">
        <v>19</v>
      </c>
      <c r="C159" s="21">
        <f>+'[9]รายได้-กศผ.'!R11/10^6</f>
        <v>3.1454508738936724</v>
      </c>
      <c r="D159" s="21">
        <f>+'[9]รายได้-กศผ.'!S11/10^6</f>
        <v>3.13545517757994</v>
      </c>
      <c r="E159" s="21">
        <f>+'[9]รายได้-กศผ.'!T11/10^6</f>
        <v>3.1799384441480507</v>
      </c>
      <c r="F159" s="21">
        <f>+'[9]รายได้-กศผ.'!U11/10^6</f>
        <v>3.2689527063910453</v>
      </c>
      <c r="G159" s="21">
        <f>+'[9]รายได้-กศผ.'!V11/10^6</f>
        <v>3.1759065715700547</v>
      </c>
      <c r="H159" s="21">
        <f>+'[9]รายได้-กศผ.'!W11/10^6</f>
        <v>3.30822160532197</v>
      </c>
      <c r="I159" s="21">
        <f>+'[9]รายได้-กศผ.'!X11/10^6</f>
        <v>3.5701295785732028</v>
      </c>
      <c r="J159" s="21">
        <f>+'[9]รายได้-กศผ.'!Y11/10^6</f>
        <v>3.5349711846020164</v>
      </c>
      <c r="K159" s="21">
        <f>+'[9]รายได้-กศผ.'!Z11/10^6</f>
        <v>3.2474801728981997</v>
      </c>
      <c r="L159" s="21">
        <f>+'[9]รายได้-กศผ.'!AA11/10^6</f>
        <v>2.9439430855416693</v>
      </c>
      <c r="M159" s="21">
        <f>+'[9]รายได้-กศผ.'!AB11/10^6</f>
        <v>3.2508750869229757</v>
      </c>
      <c r="N159" s="21">
        <f>+'[9]รายได้-กศผ.'!AC11/10^6</f>
        <v>3.1699355125571986</v>
      </c>
      <c r="O159" s="29">
        <f t="shared" si="50"/>
        <v>38.931259999999995</v>
      </c>
      <c r="Q159" s="10">
        <v>1010</v>
      </c>
      <c r="R159" s="10" t="s">
        <v>19</v>
      </c>
      <c r="S159" s="21">
        <f>+'[9]รายได้ค่าน้ำ-กศผ.'!C11/10^6</f>
        <v>2.8255748738936726</v>
      </c>
      <c r="T159" s="21">
        <f>+'[9]รายได้ค่าน้ำ-กศผ.'!D11/10^6</f>
        <v>2.84439117757994</v>
      </c>
      <c r="U159" s="21">
        <f>+'[9]รายได้ค่าน้ำ-กศผ.'!E11/10^6</f>
        <v>2.8504894441480508</v>
      </c>
      <c r="V159" s="21">
        <f>+'[9]รายได้ค่าน้ำ-กศผ.'!F11/10^6</f>
        <v>2.9629507063910454</v>
      </c>
      <c r="W159" s="21">
        <f>+'[9]รายได้ค่าน้ำ-กศผ.'!G11/10^6</f>
        <v>2.8706415715700548</v>
      </c>
      <c r="X159" s="21">
        <f>+'[9]รายได้ค่าน้ำ-กศผ.'!H11/10^6</f>
        <v>2.65385260532197</v>
      </c>
      <c r="Y159" s="21">
        <f>+'[9]รายได้ค่าน้ำ-กศผ.'!I11/10^6</f>
        <v>3.2627265785732029</v>
      </c>
      <c r="Z159" s="21">
        <f>+'[9]รายได้ค่าน้ำ-กศผ.'!J11/10^6</f>
        <v>3.2289871846020164</v>
      </c>
      <c r="AA159" s="21">
        <f>+'[9]รายได้ค่าน้ำ-กศผ.'!K11/10^6</f>
        <v>2.9311781728981998</v>
      </c>
      <c r="AB159" s="21">
        <f>+'[9]รายได้ค่าน้ำ-กศผ.'!L11/10^6</f>
        <v>2.6276510855416695</v>
      </c>
      <c r="AC159" s="21">
        <f>+'[9]รายได้ค่าน้ำ-กศผ.'!M11/10^6</f>
        <v>2.8997850869229755</v>
      </c>
      <c r="AD159" s="21">
        <f>+'[9]รายได้ค่าน้ำ-กศผ.'!N11/10^6</f>
        <v>2.8220615125571986</v>
      </c>
      <c r="AE159" s="29">
        <f t="shared" si="46"/>
        <v>34.780289999999994</v>
      </c>
      <c r="AG159" s="10">
        <v>1010</v>
      </c>
      <c r="AH159" s="10" t="s">
        <v>19</v>
      </c>
      <c r="AI159" s="21">
        <f>+([9]รายได้ค่าบริการ!AB43+[9]รายได้ค่าบริการอื่น!AB43)/10^6</f>
        <v>0.261461</v>
      </c>
      <c r="AJ159" s="21">
        <f>+([9]รายได้ค่าบริการ!AC43+[9]รายได้ค่าบริการอื่น!AC43)/10^6</f>
        <v>0.24336099999999999</v>
      </c>
      <c r="AK159" s="21">
        <f>+([9]รายได้ค่าบริการ!AD43+[9]รายได้ค่าบริการอื่น!AD43)/10^6</f>
        <v>0.26972400000000002</v>
      </c>
      <c r="AL159" s="21">
        <f>+([9]รายได้ค่าบริการ!AE43+[9]รายได้ค่าบริการอื่น!AE43)/10^6</f>
        <v>0.23811199999999999</v>
      </c>
      <c r="AM159" s="21">
        <f>+([9]รายได้ค่าบริการ!AF43+[9]รายได้ค่าบริการอื่น!AF43)/10^6</f>
        <v>0.23912</v>
      </c>
      <c r="AN159" s="21">
        <f>+([9]รายได้ค่าบริการ!AG43+[9]รายได้ค่าบริการอื่น!AG43)/10^6</f>
        <v>0.58517699999999995</v>
      </c>
      <c r="AO159" s="21">
        <f>+([9]รายได้ค่าบริการ!AH43+[9]รายได้ค่าบริการอื่น!AH43)/10^6</f>
        <v>0.23760700000000001</v>
      </c>
      <c r="AP159" s="21">
        <f>+([9]รายได้ค่าบริการ!AI43+[9]รายได้ค่าบริการอื่น!AI43)/10^6</f>
        <v>0.23400399999999999</v>
      </c>
      <c r="AQ159" s="21">
        <f>+([9]รายได้ค่าบริการ!AJ43+[9]รายได้ค่าบริการอื่น!AJ43)/10^6</f>
        <v>0.241873</v>
      </c>
      <c r="AR159" s="21">
        <f>+([9]รายได้ค่าบริการ!AK43+[9]รายได้ค่าบริการอื่น!AK43)/10^6</f>
        <v>0.24027399999999999</v>
      </c>
      <c r="AS159" s="21">
        <f>+([9]รายได้ค่าบริการ!AL43+[9]รายได้ค่าบริการอื่น!AL43)/10^6</f>
        <v>0.23996899999999999</v>
      </c>
      <c r="AT159" s="21">
        <f>+([9]รายได้ค่าบริการ!AM43+[9]รายได้ค่าบริการอื่น!AM43)/10^6</f>
        <v>0.234988</v>
      </c>
      <c r="AU159" s="29">
        <f t="shared" si="51"/>
        <v>3.2656700000000001</v>
      </c>
      <c r="AW159" s="10">
        <v>1010</v>
      </c>
      <c r="AX159" s="10" t="s">
        <v>19</v>
      </c>
      <c r="AY159" s="21">
        <f>+[9]รายได้ค่าติดตั้ง!AB43/10^6</f>
        <v>5.8415000000000002E-2</v>
      </c>
      <c r="AZ159" s="21">
        <f>+[9]รายได้ค่าติดตั้ง!AC43/10^6</f>
        <v>4.7703000000000002E-2</v>
      </c>
      <c r="BA159" s="21">
        <f>+[9]รายได้ค่าติดตั้ง!AD43/10^6</f>
        <v>5.9725E-2</v>
      </c>
      <c r="BB159" s="21">
        <f>+[9]รายได้ค่าติดตั้ง!AE43/10^6</f>
        <v>6.7890000000000006E-2</v>
      </c>
      <c r="BC159" s="21">
        <f>+[9]รายได้ค่าติดตั้ง!AF43/10^6</f>
        <v>6.6144999999999995E-2</v>
      </c>
      <c r="BD159" s="21">
        <f>+[9]รายได้ค่าติดตั้ง!AG43/10^6</f>
        <v>6.9192000000000004E-2</v>
      </c>
      <c r="BE159" s="21">
        <f>+[9]รายได้ค่าติดตั้ง!AH43/10^6</f>
        <v>6.9795999999999997E-2</v>
      </c>
      <c r="BF159" s="21">
        <f>+[9]รายได้ค่าติดตั้ง!AI43/10^6</f>
        <v>7.1980000000000002E-2</v>
      </c>
      <c r="BG159" s="21">
        <f>+[9]รายได้ค่าติดตั้ง!AJ43/10^6</f>
        <v>7.4428999999999995E-2</v>
      </c>
      <c r="BH159" s="21">
        <f>+[9]รายได้ค่าติดตั้ง!AK43/10^6</f>
        <v>7.6018000000000002E-2</v>
      </c>
      <c r="BI159" s="21">
        <f>+[9]รายได้ค่าติดตั้ง!AL43/10^6</f>
        <v>0.111121</v>
      </c>
      <c r="BJ159" s="21">
        <f>+[9]รายได้ค่าติดตั้ง!AM43/10^6</f>
        <v>0.112886</v>
      </c>
      <c r="BK159" s="29">
        <f t="shared" si="52"/>
        <v>0.88530000000000009</v>
      </c>
      <c r="BM159" s="10">
        <v>1010</v>
      </c>
      <c r="BN159" s="10" t="s">
        <v>19</v>
      </c>
      <c r="BO159" s="21">
        <f t="shared" si="48"/>
        <v>3.1454508738936724</v>
      </c>
      <c r="BP159" s="21">
        <f t="shared" si="49"/>
        <v>6.2809060514736128</v>
      </c>
      <c r="BQ159" s="21">
        <f t="shared" si="47"/>
        <v>9.4608444956216644</v>
      </c>
      <c r="BR159" s="21">
        <f t="shared" si="47"/>
        <v>12.72979720201271</v>
      </c>
      <c r="BS159" s="21">
        <f t="shared" si="47"/>
        <v>15.905703773582765</v>
      </c>
      <c r="BT159" s="21">
        <f t="shared" si="47"/>
        <v>19.213925378904733</v>
      </c>
      <c r="BU159" s="21">
        <f t="shared" si="47"/>
        <v>22.784054957477935</v>
      </c>
      <c r="BV159" s="21">
        <f t="shared" si="47"/>
        <v>26.319026142079952</v>
      </c>
      <c r="BW159" s="21">
        <f t="shared" si="47"/>
        <v>29.566506314978152</v>
      </c>
      <c r="BX159" s="21">
        <f t="shared" si="47"/>
        <v>32.510449400519825</v>
      </c>
      <c r="BY159" s="21">
        <f t="shared" si="47"/>
        <v>35.761324487442799</v>
      </c>
      <c r="BZ159" s="21">
        <f t="shared" si="47"/>
        <v>38.931259999999995</v>
      </c>
    </row>
    <row r="160" spans="1:78" x14ac:dyDescent="0.2">
      <c r="A160" s="10">
        <v>1011</v>
      </c>
      <c r="B160" s="10" t="s">
        <v>20</v>
      </c>
      <c r="C160" s="21">
        <f>+'[9]รายได้-กศผ.'!R12/10^6</f>
        <v>1.9788157551878374</v>
      </c>
      <c r="D160" s="21">
        <f>+'[9]รายได้-กศผ.'!S12/10^6</f>
        <v>2.048580013052943</v>
      </c>
      <c r="E160" s="21">
        <f>+'[9]รายได้-กศผ.'!T12/10^6</f>
        <v>2.0241125555585895</v>
      </c>
      <c r="F160" s="21">
        <f>+'[9]รายได้-กศผ.'!U12/10^6</f>
        <v>2.0766980814199187</v>
      </c>
      <c r="G160" s="21">
        <f>+'[9]รายได้-กศผ.'!V12/10^6</f>
        <v>2.028093653152947</v>
      </c>
      <c r="H160" s="21">
        <f>+'[9]รายได้-กศผ.'!W12/10^6</f>
        <v>2.0542809717455968</v>
      </c>
      <c r="I160" s="21">
        <f>+'[9]รายได้-กศผ.'!X12/10^6</f>
        <v>2.4111402564143694</v>
      </c>
      <c r="J160" s="21">
        <f>+'[9]รายได้-กศผ.'!Y12/10^6</f>
        <v>2.3059031435987016</v>
      </c>
      <c r="K160" s="21">
        <f>+'[9]รายได้-กศผ.'!Z12/10^6</f>
        <v>2.0938626719159741</v>
      </c>
      <c r="L160" s="21">
        <f>+'[9]รายได้-กศผ.'!AA12/10^6</f>
        <v>1.8964175886555468</v>
      </c>
      <c r="M160" s="21">
        <f>+'[9]รายได้-กศผ.'!AB12/10^6</f>
        <v>2.1515331033148763</v>
      </c>
      <c r="N160" s="21">
        <f>+'[9]รายได้-กศผ.'!AC12/10^6</f>
        <v>2.0849122059826959</v>
      </c>
      <c r="O160" s="29">
        <f t="shared" si="50"/>
        <v>25.154349999999994</v>
      </c>
      <c r="Q160" s="10">
        <v>1011</v>
      </c>
      <c r="R160" s="10" t="s">
        <v>20</v>
      </c>
      <c r="S160" s="21">
        <f>+'[9]รายได้ค่าน้ำ-กศผ.'!C12/10^6</f>
        <v>1.7362827551878375</v>
      </c>
      <c r="T160" s="21">
        <f>+'[9]รายได้ค่าน้ำ-กศผ.'!D12/10^6</f>
        <v>1.8186200130529431</v>
      </c>
      <c r="U160" s="21">
        <f>+'[9]รายได้ค่าน้ำ-กศผ.'!E12/10^6</f>
        <v>1.7824755555585894</v>
      </c>
      <c r="V160" s="21">
        <f>+'[9]รายได้ค่าน้ำ-กศผ.'!F12/10^6</f>
        <v>1.8369410814199187</v>
      </c>
      <c r="W160" s="21">
        <f>+'[9]รายได้ค่าน้ำ-กศผ.'!G12/10^6</f>
        <v>1.7925166531529471</v>
      </c>
      <c r="X160" s="21">
        <f>+'[9]รายได้ค่าน้ำ-กศผ.'!H12/10^6</f>
        <v>1.8146499717455971</v>
      </c>
      <c r="Y160" s="21">
        <f>+'[9]รายได้ค่าน้ำ-กศผ.'!I12/10^6</f>
        <v>2.1685242564143694</v>
      </c>
      <c r="Z160" s="21">
        <f>+'[9]รายได้ค่าน้ำ-กศผ.'!J12/10^6</f>
        <v>2.0586611435987017</v>
      </c>
      <c r="AA160" s="21">
        <f>+'[9]รายได้ค่าน้ำ-กศผ.'!K12/10^6</f>
        <v>1.847035671915974</v>
      </c>
      <c r="AB160" s="21">
        <f>+'[9]รายได้ค่าน้ำ-กศผ.'!L12/10^6</f>
        <v>1.6444205886555467</v>
      </c>
      <c r="AC160" s="21">
        <f>+'[9]รายได้ค่าน้ำ-กศผ.'!M12/10^6</f>
        <v>1.9059511033148766</v>
      </c>
      <c r="AD160" s="21">
        <f>+'[9]รายได้ค่าน้ำ-กศผ.'!N12/10^6</f>
        <v>1.8353712059826961</v>
      </c>
      <c r="AE160" s="29">
        <f t="shared" si="46"/>
        <v>22.241449999999997</v>
      </c>
      <c r="AG160" s="10">
        <v>1011</v>
      </c>
      <c r="AH160" s="10" t="s">
        <v>20</v>
      </c>
      <c r="AI160" s="21">
        <f>+([9]รายได้ค่าบริการ!AB44+[9]รายได้ค่าบริการอื่น!AB44)/10^6</f>
        <v>0.19731699999999999</v>
      </c>
      <c r="AJ160" s="21">
        <f>+([9]รายได้ค่าบริการ!AC44+[9]รายได้ค่าบริการอื่น!AC44)/10^6</f>
        <v>0.19461400000000001</v>
      </c>
      <c r="AK160" s="21">
        <f>+([9]รายได้ค่าบริการ!AD44+[9]รายได้ค่าบริการอื่น!AD44)/10^6</f>
        <v>0.19624900000000001</v>
      </c>
      <c r="AL160" s="21">
        <f>+([9]รายได้ค่าบริการ!AE44+[9]รายได้ค่าบริการอื่น!AE44)/10^6</f>
        <v>0.19316800000000001</v>
      </c>
      <c r="AM160" s="21">
        <f>+([9]รายได้ค่าบริการ!AF44+[9]รายได้ค่าบริการอื่น!AF44)/10^6</f>
        <v>0.190134</v>
      </c>
      <c r="AN160" s="21">
        <f>+([9]รายได้ค่าบริการ!AG44+[9]รายได้ค่าบริการอื่น!AG44)/10^6</f>
        <v>0.19242100000000001</v>
      </c>
      <c r="AO160" s="21">
        <f>+([9]รายได้ค่าบริการ!AH44+[9]รายได้ค่าบริการอื่น!AH44)/10^6</f>
        <v>0.19581899999999999</v>
      </c>
      <c r="AP160" s="21">
        <f>+([9]รายได้ค่าบริการ!AI44+[9]รายได้ค่าบริการอื่น!AI44)/10^6</f>
        <v>0.199242</v>
      </c>
      <c r="AQ160" s="21">
        <f>+([9]รายได้ค่าบริการ!AJ44+[9]รายได้ค่าบริการอื่น!AJ44)/10^6</f>
        <v>0.19722899999999999</v>
      </c>
      <c r="AR160" s="21">
        <f>+([9]รายได้ค่าบริการ!AK44+[9]รายได้ค่าบริการอื่น!AK44)/10^6</f>
        <v>0.202123</v>
      </c>
      <c r="AS160" s="21">
        <f>+([9]รายได้ค่าบริการ!AL44+[9]รายได้ค่าบริการอื่น!AL44)/10^6</f>
        <v>0.195519</v>
      </c>
      <c r="AT160" s="21">
        <f>+([9]รายได้ค่าบริการ!AM44+[9]รายได้ค่าบริการอื่น!AM44)/10^6</f>
        <v>0.198795</v>
      </c>
      <c r="AU160" s="29">
        <f t="shared" si="51"/>
        <v>2.35263</v>
      </c>
      <c r="AW160" s="10">
        <v>1011</v>
      </c>
      <c r="AX160" s="10" t="s">
        <v>20</v>
      </c>
      <c r="AY160" s="21">
        <f>+[9]รายได้ค่าติดตั้ง!AB44/10^6</f>
        <v>4.5215999999999999E-2</v>
      </c>
      <c r="AZ160" s="21">
        <f>+[9]รายได้ค่าติดตั้ง!AC44/10^6</f>
        <v>3.5346000000000002E-2</v>
      </c>
      <c r="BA160" s="21">
        <f>+[9]รายได้ค่าติดตั้ง!AD44/10^6</f>
        <v>4.5387999999999998E-2</v>
      </c>
      <c r="BB160" s="21">
        <f>+[9]รายได้ค่าติดตั้ง!AE44/10^6</f>
        <v>4.6588999999999998E-2</v>
      </c>
      <c r="BC160" s="21">
        <f>+[9]รายได้ค่าติดตั้ง!AF44/10^6</f>
        <v>4.5442999999999997E-2</v>
      </c>
      <c r="BD160" s="21">
        <f>+[9]รายได้ค่าติดตั้ง!AG44/10^6</f>
        <v>4.7210000000000002E-2</v>
      </c>
      <c r="BE160" s="21">
        <f>+[9]รายได้ค่าติดตั้ง!AH44/10^6</f>
        <v>4.6796999999999998E-2</v>
      </c>
      <c r="BF160" s="21">
        <f>+[9]รายได้ค่าติดตั้ง!AI44/10^6</f>
        <v>4.8000000000000001E-2</v>
      </c>
      <c r="BG160" s="21">
        <f>+[9]รายได้ค่าติดตั้ง!AJ44/10^6</f>
        <v>4.9598000000000003E-2</v>
      </c>
      <c r="BH160" s="21">
        <f>+[9]รายได้ค่าติดตั้ง!AK44/10^6</f>
        <v>4.9874000000000002E-2</v>
      </c>
      <c r="BI160" s="21">
        <f>+[9]รายได้ค่าติดตั้ง!AL44/10^6</f>
        <v>5.0063000000000003E-2</v>
      </c>
      <c r="BJ160" s="21">
        <f>+[9]รายได้ค่าติดตั้ง!AM44/10^6</f>
        <v>5.0745999999999999E-2</v>
      </c>
      <c r="BK160" s="29">
        <f t="shared" si="52"/>
        <v>0.56026999999999982</v>
      </c>
      <c r="BM160" s="10">
        <v>1011</v>
      </c>
      <c r="BN160" s="10" t="s">
        <v>20</v>
      </c>
      <c r="BO160" s="21">
        <f t="shared" si="48"/>
        <v>1.9788157551878374</v>
      </c>
      <c r="BP160" s="21">
        <f t="shared" si="49"/>
        <v>4.0273957682407806</v>
      </c>
      <c r="BQ160" s="21">
        <f t="shared" si="47"/>
        <v>6.0515083237993696</v>
      </c>
      <c r="BR160" s="21">
        <f t="shared" si="47"/>
        <v>8.1282064052192879</v>
      </c>
      <c r="BS160" s="21">
        <f t="shared" si="47"/>
        <v>10.156300058372235</v>
      </c>
      <c r="BT160" s="21">
        <f t="shared" si="47"/>
        <v>12.210581030117831</v>
      </c>
      <c r="BU160" s="21">
        <f t="shared" si="47"/>
        <v>14.6217212865322</v>
      </c>
      <c r="BV160" s="21">
        <f t="shared" si="47"/>
        <v>16.927624430130901</v>
      </c>
      <c r="BW160" s="21">
        <f t="shared" si="47"/>
        <v>19.021487102046876</v>
      </c>
      <c r="BX160" s="21">
        <f t="shared" si="47"/>
        <v>20.917904690702422</v>
      </c>
      <c r="BY160" s="21">
        <f t="shared" si="47"/>
        <v>23.069437794017297</v>
      </c>
      <c r="BZ160" s="21">
        <f t="shared" si="47"/>
        <v>25.154349999999994</v>
      </c>
    </row>
    <row r="161" spans="1:78" x14ac:dyDescent="0.2">
      <c r="A161" s="10">
        <v>1012</v>
      </c>
      <c r="B161" s="10" t="s">
        <v>21</v>
      </c>
      <c r="C161" s="21">
        <f>+'[9]รายได้-กศผ.'!R13/10^6</f>
        <v>6.4557968737081373</v>
      </c>
      <c r="D161" s="21">
        <f>+'[9]รายได้-กศผ.'!S13/10^6</f>
        <v>6.6225369240777399</v>
      </c>
      <c r="E161" s="21">
        <f>+'[9]รายได้-กศผ.'!T13/10^6</f>
        <v>6.5855404119908334</v>
      </c>
      <c r="F161" s="21">
        <f>+'[9]รายได้-กศผ.'!U13/10^6</f>
        <v>6.6086801890191369</v>
      </c>
      <c r="G161" s="21">
        <f>+'[9]รายได้-กศผ.'!V13/10^6</f>
        <v>6.2979461380909836</v>
      </c>
      <c r="H161" s="21">
        <f>+'[9]รายได้-กศผ.'!W13/10^6</f>
        <v>6.4927896920212591</v>
      </c>
      <c r="I161" s="21">
        <f>+'[9]รายได้-กศผ.'!X13/10^6</f>
        <v>7.2948457206294925</v>
      </c>
      <c r="J161" s="21">
        <f>+'[9]รายได้-กศผ.'!Y13/10^6</f>
        <v>7.0514357838225985</v>
      </c>
      <c r="K161" s="21">
        <f>+'[9]รายได้-กศผ.'!Z13/10^6</f>
        <v>6.8956637176297306</v>
      </c>
      <c r="L161" s="21">
        <f>+'[9]รายได้-กศผ.'!AA13/10^6</f>
        <v>6.2959203761270848</v>
      </c>
      <c r="M161" s="21">
        <f>+'[9]รายได้-กศผ.'!AB13/10^6</f>
        <v>7.1295862212876369</v>
      </c>
      <c r="N161" s="21">
        <f>+'[9]รายได้-กศผ.'!AC13/10^6</f>
        <v>6.8169179515953831</v>
      </c>
      <c r="O161" s="29">
        <f t="shared" si="50"/>
        <v>80.547660000000022</v>
      </c>
      <c r="Q161" s="10">
        <v>1012</v>
      </c>
      <c r="R161" s="10" t="s">
        <v>21</v>
      </c>
      <c r="S161" s="21">
        <f>+'[9]รายได้ค่าน้ำ-กศผ.'!C13/10^6</f>
        <v>5.6380658737081371</v>
      </c>
      <c r="T161" s="21">
        <f>+'[9]รายได้ค่าน้ำ-กศผ.'!D13/10^6</f>
        <v>5.8362989240777399</v>
      </c>
      <c r="U161" s="21">
        <f>+'[9]รายได้ค่าน้ำ-กศผ.'!E13/10^6</f>
        <v>5.7424854119908337</v>
      </c>
      <c r="V161" s="21">
        <f>+'[9]รายได้ค่าน้ำ-กศผ.'!F13/10^6</f>
        <v>5.774411189019137</v>
      </c>
      <c r="W161" s="21">
        <f>+'[9]รายได้ค่าน้ำ-กศผ.'!G13/10^6</f>
        <v>5.4809921380909836</v>
      </c>
      <c r="X161" s="21">
        <f>+'[9]รายได้ค่าน้ำ-กศผ.'!H13/10^6</f>
        <v>5.6501466920212593</v>
      </c>
      <c r="Y161" s="21">
        <f>+'[9]รายได้ค่าน้ำ-กศผ.'!I13/10^6</f>
        <v>6.4788237206294932</v>
      </c>
      <c r="Z161" s="21">
        <f>+'[9]รายได้ค่าน้ำ-กศผ.'!J13/10^6</f>
        <v>6.2025517838225985</v>
      </c>
      <c r="AA161" s="21">
        <f>+'[9]รายได้ค่าน้ำ-กศผ.'!K13/10^6</f>
        <v>6.0379527176297305</v>
      </c>
      <c r="AB161" s="21">
        <f>+'[9]รายได้ค่าน้ำ-กศผ.'!L13/10^6</f>
        <v>5.4418113761270845</v>
      </c>
      <c r="AC161" s="21">
        <f>+'[9]รายได้ค่าน้ำ-กศผ.'!M13/10^6</f>
        <v>6.2669492212876374</v>
      </c>
      <c r="AD161" s="21">
        <f>+'[9]รายได้ค่าน้ำ-กศผ.'!N13/10^6</f>
        <v>5.9348809515953826</v>
      </c>
      <c r="AE161" s="29">
        <f t="shared" si="46"/>
        <v>70.485370000000017</v>
      </c>
      <c r="AG161" s="10">
        <v>1012</v>
      </c>
      <c r="AH161" s="10" t="s">
        <v>21</v>
      </c>
      <c r="AI161" s="21">
        <f>+([9]รายได้ค่าบริการ!AB45+[9]รายได้ค่าบริการอื่น!AB45)/10^6</f>
        <v>0.59325799999999995</v>
      </c>
      <c r="AJ161" s="21">
        <f>+([9]รายได้ค่าบริการ!AC45+[9]รายได้ค่าบริการอื่น!AC45)/10^6</f>
        <v>0.59378900000000001</v>
      </c>
      <c r="AK161" s="21">
        <f>+([9]รายได้ค่าบริการ!AD45+[9]รายได้ค่าบริการอื่น!AD45)/10^6</f>
        <v>0.61215200000000003</v>
      </c>
      <c r="AL161" s="21">
        <f>+([9]รายได้ค่าบริการ!AE45+[9]รายได้ค่าบริการอื่น!AE45)/10^6</f>
        <v>0.60397199999999995</v>
      </c>
      <c r="AM161" s="21">
        <f>+([9]รายได้ค่าบริการ!AF45+[9]รายได้ค่าบริการอื่น!AF45)/10^6</f>
        <v>0.59546299999999996</v>
      </c>
      <c r="AN161" s="21">
        <f>+([9]รายได้ค่าบริการ!AG45+[9]รายได้ค่าบริการอื่น!AG45)/10^6</f>
        <v>0.60445700000000002</v>
      </c>
      <c r="AO161" s="21">
        <f>+([9]รายได้ค่าบริการ!AH45+[9]รายได้ค่าบริการอื่น!AH45)/10^6</f>
        <v>0.580874</v>
      </c>
      <c r="AP161" s="21">
        <f>+([9]รายได้ค่าบริการ!AI45+[9]รายได้ค่าบริการอื่น!AI45)/10^6</f>
        <v>0.60490500000000003</v>
      </c>
      <c r="AQ161" s="21">
        <f>+([9]รายได้ค่าบริการ!AJ45+[9]รายได้ค่าบริการอื่น!AJ45)/10^6</f>
        <v>0.61379600000000001</v>
      </c>
      <c r="AR161" s="21">
        <f>+([9]รายได้ค่าบริการ!AK45+[9]รายได้ค่าบริการอื่น!AK45)/10^6</f>
        <v>0.60547099999999998</v>
      </c>
      <c r="AS161" s="21">
        <f>+([9]รายได้ค่าบริการ!AL45+[9]รายได้ค่าบริการอื่น!AL45)/10^6</f>
        <v>0.60980299999999998</v>
      </c>
      <c r="AT161" s="21">
        <f>+([9]รายได้ค่าบริการ!AM45+[9]รายได้ค่าบริการอื่น!AM45)/10^6</f>
        <v>0.62707999999999997</v>
      </c>
      <c r="AU161" s="29">
        <f t="shared" si="51"/>
        <v>7.2450199999999993</v>
      </c>
      <c r="AW161" s="10">
        <v>1012</v>
      </c>
      <c r="AX161" s="10" t="s">
        <v>21</v>
      </c>
      <c r="AY161" s="21">
        <f>+[9]รายได้ค่าติดตั้ง!AB45/10^6</f>
        <v>0.22447300000000001</v>
      </c>
      <c r="AZ161" s="21">
        <f>+[9]รายได้ค่าติดตั้ง!AC45/10^6</f>
        <v>0.19244900000000001</v>
      </c>
      <c r="BA161" s="21">
        <f>+[9]รายได้ค่าติดตั้ง!AD45/10^6</f>
        <v>0.230903</v>
      </c>
      <c r="BB161" s="21">
        <f>+[9]รายได้ค่าติดตั้ง!AE45/10^6</f>
        <v>0.230297</v>
      </c>
      <c r="BC161" s="21">
        <f>+[9]รายได้ค่าติดตั้ง!AF45/10^6</f>
        <v>0.22149099999999999</v>
      </c>
      <c r="BD161" s="21">
        <f>+[9]รายได้ค่าติดตั้ง!AG45/10^6</f>
        <v>0.23818600000000001</v>
      </c>
      <c r="BE161" s="21">
        <f>+[9]รายได้ค่าติดตั้ง!AH45/10^6</f>
        <v>0.235148</v>
      </c>
      <c r="BF161" s="21">
        <f>+[9]รายได้ค่าติดตั้ง!AI45/10^6</f>
        <v>0.243979</v>
      </c>
      <c r="BG161" s="21">
        <f>+[9]รายได้ค่าติดตั้ง!AJ45/10^6</f>
        <v>0.24391499999999999</v>
      </c>
      <c r="BH161" s="21">
        <f>+[9]รายได้ค่าติดตั้ง!AK45/10^6</f>
        <v>0.248638</v>
      </c>
      <c r="BI161" s="21">
        <f>+[9]รายได้ค่าติดตั้ง!AL45/10^6</f>
        <v>0.252834</v>
      </c>
      <c r="BJ161" s="21">
        <f>+[9]รายได้ค่าติดตั้ง!AM45/10^6</f>
        <v>0.25495699999999999</v>
      </c>
      <c r="BK161" s="29">
        <f t="shared" si="52"/>
        <v>2.8172700000000002</v>
      </c>
      <c r="BM161" s="10">
        <v>1012</v>
      </c>
      <c r="BN161" s="10" t="s">
        <v>21</v>
      </c>
      <c r="BO161" s="21">
        <f t="shared" si="48"/>
        <v>6.4557968737081373</v>
      </c>
      <c r="BP161" s="21">
        <f t="shared" si="49"/>
        <v>13.078333797785877</v>
      </c>
      <c r="BQ161" s="21">
        <f t="shared" si="47"/>
        <v>19.663874209776711</v>
      </c>
      <c r="BR161" s="21">
        <f t="shared" si="47"/>
        <v>26.272554398795847</v>
      </c>
      <c r="BS161" s="21">
        <f t="shared" si="47"/>
        <v>32.570500536886833</v>
      </c>
      <c r="BT161" s="21">
        <f t="shared" si="47"/>
        <v>39.063290228908095</v>
      </c>
      <c r="BU161" s="21">
        <f t="shared" si="47"/>
        <v>46.358135949537584</v>
      </c>
      <c r="BV161" s="21">
        <f t="shared" si="47"/>
        <v>53.409571733360181</v>
      </c>
      <c r="BW161" s="21">
        <f t="shared" si="47"/>
        <v>60.305235450989912</v>
      </c>
      <c r="BX161" s="21">
        <f t="shared" si="47"/>
        <v>66.601155827116997</v>
      </c>
      <c r="BY161" s="21">
        <f t="shared" si="47"/>
        <v>73.730742048404636</v>
      </c>
      <c r="BZ161" s="21">
        <f t="shared" si="47"/>
        <v>80.547660000000022</v>
      </c>
    </row>
    <row r="162" spans="1:78" x14ac:dyDescent="0.2">
      <c r="A162" s="10">
        <v>1013</v>
      </c>
      <c r="B162" s="10" t="s">
        <v>22</v>
      </c>
      <c r="C162" s="21">
        <f>+'[9]รายได้-กศผ.'!R14/10^6</f>
        <v>0.35945573817735138</v>
      </c>
      <c r="D162" s="21">
        <f>+'[9]รายได้-กศผ.'!S14/10^6</f>
        <v>0.39663279470696555</v>
      </c>
      <c r="E162" s="21">
        <f>+'[9]รายได้-กศผ.'!T14/10^6</f>
        <v>0.37001169008360818</v>
      </c>
      <c r="F162" s="21">
        <f>+'[9]รายได้-กศผ.'!U14/10^6</f>
        <v>0.40576360666044459</v>
      </c>
      <c r="G162" s="21">
        <f>+'[9]รายได้-กศผ.'!V14/10^6</f>
        <v>0.38519884925684017</v>
      </c>
      <c r="H162" s="21">
        <f>+'[9]รายได้-กศผ.'!W14/10^6</f>
        <v>0.41433889267688984</v>
      </c>
      <c r="I162" s="21">
        <f>+'[9]รายได้-กศผ.'!X14/10^6</f>
        <v>0.49386022877374081</v>
      </c>
      <c r="J162" s="21">
        <f>+'[9]รายได้-กศผ.'!Y14/10^6</f>
        <v>0.46158990878010353</v>
      </c>
      <c r="K162" s="21">
        <f>+'[9]รายได้-กศผ.'!Z14/10^6</f>
        <v>0.43891645249866162</v>
      </c>
      <c r="L162" s="21">
        <f>+'[9]รายได้-กศผ.'!AA14/10^6</f>
        <v>0.39314061193849409</v>
      </c>
      <c r="M162" s="21">
        <f>+'[9]รายได้-กศผ.'!AB14/10^6</f>
        <v>0.45919122558668474</v>
      </c>
      <c r="N162" s="21">
        <f>+'[9]รายได้-กศผ.'!AC14/10^6</f>
        <v>0.41351000086021522</v>
      </c>
      <c r="O162" s="29">
        <f t="shared" si="50"/>
        <v>4.9916100000000005</v>
      </c>
      <c r="Q162" s="10">
        <v>1013</v>
      </c>
      <c r="R162" s="10" t="s">
        <v>22</v>
      </c>
      <c r="S162" s="21">
        <f>+'[9]รายได้ค่าน้ำ-กศผ.'!C14/10^6</f>
        <v>0.30589773817735139</v>
      </c>
      <c r="T162" s="21">
        <f>+'[9]รายได้ค่าน้ำ-กศผ.'!D14/10^6</f>
        <v>0.34300479470696554</v>
      </c>
      <c r="U162" s="21">
        <f>+'[9]รายได้ค่าน้ำ-กศผ.'!E14/10^6</f>
        <v>0.31493469008360819</v>
      </c>
      <c r="V162" s="21">
        <f>+'[9]รายได้ค่าน้ำ-กศผ.'!F14/10^6</f>
        <v>0.35042260666044456</v>
      </c>
      <c r="W162" s="21">
        <f>+'[9]รายได้ค่าน้ำ-กศผ.'!G14/10^6</f>
        <v>0.32913884925684017</v>
      </c>
      <c r="X162" s="21">
        <f>+'[9]รายได้ค่าน้ำ-กศผ.'!H14/10^6</f>
        <v>0.35668489267688985</v>
      </c>
      <c r="Y162" s="21">
        <f>+'[9]รายได้ค่าน้ำ-กศผ.'!I14/10^6</f>
        <v>0.43556222877374084</v>
      </c>
      <c r="Z162" s="21">
        <f>+'[9]รายได้ค่าน้ำ-กศผ.'!J14/10^6</f>
        <v>0.40283390878010356</v>
      </c>
      <c r="AA162" s="21">
        <f>+'[9]รายได้ค่าน้ำ-กศผ.'!K14/10^6</f>
        <v>0.37850045249866165</v>
      </c>
      <c r="AB162" s="21">
        <f>+'[9]รายได้ค่าน้ำ-กศผ.'!L14/10^6</f>
        <v>0.33155361193849409</v>
      </c>
      <c r="AC162" s="21">
        <f>+'[9]รายได้ค่าน้ำ-กศผ.'!M14/10^6</f>
        <v>0.3920512255866847</v>
      </c>
      <c r="AD162" s="21">
        <f>+'[9]รายได้ค่าน้ำ-กศผ.'!N14/10^6</f>
        <v>0.35185500086021521</v>
      </c>
      <c r="AE162" s="29">
        <f t="shared" si="46"/>
        <v>4.29244</v>
      </c>
      <c r="AG162" s="10">
        <v>1013</v>
      </c>
      <c r="AH162" s="10" t="s">
        <v>22</v>
      </c>
      <c r="AI162" s="21">
        <f>+([9]รายได้ค่าบริการ!AB46+[9]รายได้ค่าบริการอื่น!AB46)/10^6</f>
        <v>4.2256000000000002E-2</v>
      </c>
      <c r="AJ162" s="21">
        <f>+([9]รายได้ค่าบริการ!AC46+[9]รายได้ค่าบริการอื่น!AC46)/10^6</f>
        <v>4.4495E-2</v>
      </c>
      <c r="AK162" s="21">
        <f>+([9]รายได้ค่าบริการ!AD46+[9]รายได้ค่าบริการอื่น!AD46)/10^6</f>
        <v>4.2386E-2</v>
      </c>
      <c r="AL162" s="21">
        <f>+([9]รายได้ค่าบริการ!AE46+[9]รายได้ค่าบริการอื่น!AE46)/10^6</f>
        <v>4.2631000000000002E-2</v>
      </c>
      <c r="AM162" s="21">
        <f>+([9]รายได้ค่าบริการ!AF46+[9]รายได้ค่าบริการอื่น!AF46)/10^6</f>
        <v>4.2575000000000002E-2</v>
      </c>
      <c r="AN162" s="21">
        <f>+([9]รายได้ค่าบริการ!AG46+[9]รายได้ค่าบริการอื่น!AG46)/10^6</f>
        <v>4.3631999999999997E-2</v>
      </c>
      <c r="AO162" s="21">
        <f>+([9]รายได้ค่าบริการ!AH46+[9]รายได้ค่าบริการอื่น!AH46)/10^6</f>
        <v>4.3347999999999998E-2</v>
      </c>
      <c r="AP162" s="21">
        <f>+([9]รายได้ค่าบริการ!AI46+[9]รายได้ค่าบริการอื่น!AI46)/10^6</f>
        <v>4.3418999999999999E-2</v>
      </c>
      <c r="AQ162" s="21">
        <f>+([9]รายได้ค่าบริการ!AJ46+[9]รายได้ค่าบริการอื่น!AJ46)/10^6</f>
        <v>4.3602000000000002E-2</v>
      </c>
      <c r="AR162" s="21">
        <f>+([9]รายได้ค่าบริการ!AK46+[9]รายได้ค่าบริการอื่น!AK46)/10^6</f>
        <v>4.4485999999999998E-2</v>
      </c>
      <c r="AS162" s="21">
        <f>+([9]รายได้ค่าบริการ!AL46+[9]รายได้ค่าบริการอื่น!AL46)/10^6</f>
        <v>5.0041000000000002E-2</v>
      </c>
      <c r="AT162" s="21">
        <f>+([9]รายได้ค่าบริการ!AM46+[9]รายได้ค่าบริการอื่น!AM46)/10^6</f>
        <v>4.4509E-2</v>
      </c>
      <c r="AU162" s="29">
        <f t="shared" si="51"/>
        <v>0.52738000000000007</v>
      </c>
      <c r="AW162" s="10">
        <v>1013</v>
      </c>
      <c r="AX162" s="10" t="s">
        <v>22</v>
      </c>
      <c r="AY162" s="21">
        <f>+[9]รายได้ค่าติดตั้ง!AB46/10^6</f>
        <v>1.1302E-2</v>
      </c>
      <c r="AZ162" s="21">
        <f>+[9]รายได้ค่าติดตั้ง!AC46/10^6</f>
        <v>9.1330000000000005E-3</v>
      </c>
      <c r="BA162" s="21">
        <f>+[9]รายได้ค่าติดตั้ง!AD46/10^6</f>
        <v>1.2690999999999999E-2</v>
      </c>
      <c r="BB162" s="21">
        <f>+[9]รายได้ค่าติดตั้ง!AE46/10^6</f>
        <v>1.2710000000000001E-2</v>
      </c>
      <c r="BC162" s="21">
        <f>+[9]รายได้ค่าติดตั้ง!AF46/10^6</f>
        <v>1.3485E-2</v>
      </c>
      <c r="BD162" s="21">
        <f>+[9]รายได้ค่าติดตั้ง!AG46/10^6</f>
        <v>1.4022E-2</v>
      </c>
      <c r="BE162" s="21">
        <f>+[9]รายได้ค่าติดตั้ง!AH46/10^6</f>
        <v>1.495E-2</v>
      </c>
      <c r="BF162" s="21">
        <f>+[9]รายได้ค่าติดตั้ง!AI46/10^6</f>
        <v>1.5337E-2</v>
      </c>
      <c r="BG162" s="21">
        <f>+[9]รายได้ค่าติดตั้ง!AJ46/10^6</f>
        <v>1.6813999999999999E-2</v>
      </c>
      <c r="BH162" s="21">
        <f>+[9]รายได้ค่าติดตั้ง!AK46/10^6</f>
        <v>1.7101000000000002E-2</v>
      </c>
      <c r="BI162" s="21">
        <f>+[9]รายได้ค่าติดตั้ง!AL46/10^6</f>
        <v>1.7099E-2</v>
      </c>
      <c r="BJ162" s="21">
        <f>+[9]รายได้ค่าติดตั้ง!AM46/10^6</f>
        <v>1.7146000000000002E-2</v>
      </c>
      <c r="BK162" s="29">
        <f t="shared" si="52"/>
        <v>0.17179</v>
      </c>
      <c r="BM162" s="10">
        <v>1013</v>
      </c>
      <c r="BN162" s="10" t="s">
        <v>22</v>
      </c>
      <c r="BO162" s="21">
        <f t="shared" si="48"/>
        <v>0.35945573817735138</v>
      </c>
      <c r="BP162" s="21">
        <f t="shared" si="49"/>
        <v>0.75608853288431699</v>
      </c>
      <c r="BQ162" s="21">
        <f t="shared" si="47"/>
        <v>1.1261002229679251</v>
      </c>
      <c r="BR162" s="21">
        <f t="shared" si="47"/>
        <v>1.5318638296283698</v>
      </c>
      <c r="BS162" s="21">
        <f t="shared" si="47"/>
        <v>1.9170626788852099</v>
      </c>
      <c r="BT162" s="21">
        <f t="shared" si="47"/>
        <v>2.3314015715620995</v>
      </c>
      <c r="BU162" s="21">
        <f t="shared" si="47"/>
        <v>2.8252618003358405</v>
      </c>
      <c r="BV162" s="21">
        <f t="shared" si="47"/>
        <v>3.2868517091159442</v>
      </c>
      <c r="BW162" s="21">
        <f t="shared" si="47"/>
        <v>3.7257681616146057</v>
      </c>
      <c r="BX162" s="21">
        <f t="shared" si="47"/>
        <v>4.1189087735531</v>
      </c>
      <c r="BY162" s="21">
        <f t="shared" si="47"/>
        <v>4.578099999139785</v>
      </c>
      <c r="BZ162" s="21">
        <f t="shared" si="47"/>
        <v>4.9916100000000005</v>
      </c>
    </row>
    <row r="163" spans="1:78" x14ac:dyDescent="0.2">
      <c r="A163" s="10">
        <v>1014</v>
      </c>
      <c r="B163" s="10" t="s">
        <v>23</v>
      </c>
      <c r="C163" s="21">
        <f>+'[9]รายได้-กศผ.'!R15/10^6</f>
        <v>15.584887702196196</v>
      </c>
      <c r="D163" s="21">
        <f>+'[9]รายได้-กศผ.'!S15/10^6</f>
        <v>16.062103896004594</v>
      </c>
      <c r="E163" s="21">
        <f>+'[9]รายได้-กศผ.'!T15/10^6</f>
        <v>15.900086815782306</v>
      </c>
      <c r="F163" s="21">
        <f>+'[9]รายได้-กศผ.'!U15/10^6</f>
        <v>16.362345862796325</v>
      </c>
      <c r="G163" s="21">
        <f>+'[9]รายได้-กศผ.'!V15/10^6</f>
        <v>16.132519633065492</v>
      </c>
      <c r="H163" s="21">
        <f>+'[9]รายได้-กศผ.'!W15/10^6</f>
        <v>16.219031038112405</v>
      </c>
      <c r="I163" s="21">
        <f>+'[9]รายได้-กศผ.'!X15/10^6</f>
        <v>18.425332680113353</v>
      </c>
      <c r="J163" s="21">
        <f>+'[9]รายได้-กศผ.'!Y15/10^6</f>
        <v>17.135175546775297</v>
      </c>
      <c r="K163" s="21">
        <f>+'[9]รายได้-กศผ.'!Z15/10^6</f>
        <v>16.798816237340162</v>
      </c>
      <c r="L163" s="21">
        <f>+'[9]รายได้-กศผ.'!AA15/10^6</f>
        <v>15.435417496560929</v>
      </c>
      <c r="M163" s="21">
        <f>+'[9]รายได้-กศผ.'!AB15/10^6</f>
        <v>17.483590167981806</v>
      </c>
      <c r="N163" s="21">
        <f>+'[9]รายได้-กศผ.'!AC15/10^6</f>
        <v>16.166722923271156</v>
      </c>
      <c r="O163" s="29">
        <f t="shared" si="50"/>
        <v>197.70603000000003</v>
      </c>
      <c r="Q163" s="10">
        <v>1014</v>
      </c>
      <c r="R163" s="10" t="s">
        <v>23</v>
      </c>
      <c r="S163" s="21">
        <f>+'[9]รายได้ค่าน้ำ-กศผ.'!C15/10^6</f>
        <v>13.518367702196196</v>
      </c>
      <c r="T163" s="21">
        <f>+'[9]รายได้ค่าน้ำ-กศผ.'!D15/10^6</f>
        <v>14.049842896004595</v>
      </c>
      <c r="U163" s="21">
        <f>+'[9]รายได้ค่าน้ำ-กศผ.'!E15/10^6</f>
        <v>13.804053815782305</v>
      </c>
      <c r="V163" s="21">
        <f>+'[9]รายได้ค่าน้ำ-กศผ.'!F15/10^6</f>
        <v>14.282911862796324</v>
      </c>
      <c r="W163" s="21">
        <f>+'[9]รายได้ค่าน้ำ-กศผ.'!G15/10^6</f>
        <v>14.059027633065492</v>
      </c>
      <c r="X163" s="21">
        <f>+'[9]รายได้ค่าน้ำ-กศผ.'!H15/10^6</f>
        <v>14.125984038112405</v>
      </c>
      <c r="Y163" s="21">
        <f>+'[9]รายได้ค่าน้ำ-กศผ.'!I15/10^6</f>
        <v>16.396530680113354</v>
      </c>
      <c r="Z163" s="21">
        <f>+'[9]รายได้ค่าน้ำ-กศผ.'!J15/10^6</f>
        <v>15.053481546775297</v>
      </c>
      <c r="AA163" s="21">
        <f>+'[9]รายได้ค่าน้ำ-กศผ.'!K15/10^6</f>
        <v>14.657927237340163</v>
      </c>
      <c r="AB163" s="21">
        <f>+'[9]รายได้ค่าน้ำ-กศผ.'!L15/10^6</f>
        <v>13.256967496560929</v>
      </c>
      <c r="AC163" s="21">
        <f>+'[9]รายได้ค่าน้ำ-กศผ.'!M15/10^6</f>
        <v>15.270739167981807</v>
      </c>
      <c r="AD163" s="21">
        <f>+'[9]รายได้ค่าน้ำ-กศผ.'!N15/10^6</f>
        <v>13.987275923271158</v>
      </c>
      <c r="AE163" s="29">
        <f t="shared" si="46"/>
        <v>172.46311000000006</v>
      </c>
      <c r="AG163" s="10">
        <v>1014</v>
      </c>
      <c r="AH163" s="10" t="s">
        <v>23</v>
      </c>
      <c r="AI163" s="21">
        <f>+([9]รายได้ค่าบริการ!AB47+[9]รายได้ค่าบริการอื่น!AB47)/10^6</f>
        <v>1.4836119999999999</v>
      </c>
      <c r="AJ163" s="21">
        <f>+([9]รายได้ค่าบริการ!AC47+[9]รายได้ค่าบริการอื่น!AC47)/10^6</f>
        <v>1.4917579999999999</v>
      </c>
      <c r="AK163" s="21">
        <f>+([9]รายได้ค่าบริการ!AD47+[9]รายได้ค่าบริการอื่น!AD47)/10^6</f>
        <v>1.5051049999999999</v>
      </c>
      <c r="AL163" s="21">
        <f>+([9]รายได้ค่าบริการ!AE47+[9]รายได้ค่าบริการอื่น!AE47)/10^6</f>
        <v>1.4849909999999999</v>
      </c>
      <c r="AM163" s="21">
        <f>+([9]รายได้ค่าบริการ!AF47+[9]รายได้ค่าบริการอื่น!AF47)/10^6</f>
        <v>1.503757</v>
      </c>
      <c r="AN163" s="21">
        <f>+([9]รายได้ค่าบริการ!AG47+[9]รายได้ค่าบริการอื่น!AG47)/10^6</f>
        <v>1.485533</v>
      </c>
      <c r="AO163" s="21">
        <f>+([9]รายได้ค่าบริการ!AH47+[9]รายได้ค่าบริการอื่น!AH47)/10^6</f>
        <v>1.4250430000000001</v>
      </c>
      <c r="AP163" s="21">
        <f>+([9]รายได้ค่าบริการ!AI47+[9]รายได้ค่าบริการอื่น!AI47)/10^6</f>
        <v>1.454115</v>
      </c>
      <c r="AQ163" s="21">
        <f>+([9]รายได้ค่าบริการ!AJ47+[9]รายได้ค่าบริการอื่น!AJ47)/10^6</f>
        <v>1.516195</v>
      </c>
      <c r="AR163" s="21">
        <f>+([9]รายได้ค่าบริการ!AK47+[9]รายได้ค่าบริการอื่น!AK47)/10^6</f>
        <v>1.532478</v>
      </c>
      <c r="AS163" s="21">
        <f>+([9]รายได้ค่าบริการ!AL47+[9]รายได้ค่าบริการอื่น!AL47)/10^6</f>
        <v>1.5630900000000001</v>
      </c>
      <c r="AT163" s="21">
        <f>+([9]รายได้ค่าบริการ!AM47+[9]รายได้ค่าบริการอื่น!AM47)/10^6</f>
        <v>1.526823</v>
      </c>
      <c r="AU163" s="29">
        <f t="shared" si="51"/>
        <v>17.9725</v>
      </c>
      <c r="AW163" s="10">
        <v>1014</v>
      </c>
      <c r="AX163" s="10" t="s">
        <v>23</v>
      </c>
      <c r="AY163" s="21">
        <f>+[9]รายได้ค่าติดตั้ง!AB47/10^6</f>
        <v>0.58290799999999998</v>
      </c>
      <c r="AZ163" s="21">
        <f>+[9]รายได้ค่าติดตั้ง!AC47/10^6</f>
        <v>0.52050300000000005</v>
      </c>
      <c r="BA163" s="21">
        <f>+[9]รายได้ค่าติดตั้ง!AD47/10^6</f>
        <v>0.59092800000000001</v>
      </c>
      <c r="BB163" s="21">
        <f>+[9]รายได้ค่าติดตั้ง!AE47/10^6</f>
        <v>0.59444300000000005</v>
      </c>
      <c r="BC163" s="21">
        <f>+[9]รายได้ค่าติดตั้ง!AF47/10^6</f>
        <v>0.56973499999999999</v>
      </c>
      <c r="BD163" s="21">
        <f>+[9]รายได้ค่าติดตั้ง!AG47/10^6</f>
        <v>0.607514</v>
      </c>
      <c r="BE163" s="21">
        <f>+[9]รายได้ค่าติดตั้ง!AH47/10^6</f>
        <v>0.60375900000000005</v>
      </c>
      <c r="BF163" s="21">
        <f>+[9]รายได้ค่าติดตั้ง!AI47/10^6</f>
        <v>0.627579</v>
      </c>
      <c r="BG163" s="21">
        <f>+[9]รายได้ค่าติดตั้ง!AJ47/10^6</f>
        <v>0.62469399999999997</v>
      </c>
      <c r="BH163" s="21">
        <f>+[9]รายได้ค่าติดตั้ง!AK47/10^6</f>
        <v>0.64597199999999999</v>
      </c>
      <c r="BI163" s="21">
        <f>+[9]รายได้ค่าติดตั้ง!AL47/10^6</f>
        <v>0.64976100000000003</v>
      </c>
      <c r="BJ163" s="21">
        <f>+[9]รายได้ค่าติดตั้ง!AM47/10^6</f>
        <v>0.65262399999999998</v>
      </c>
      <c r="BK163" s="29">
        <f t="shared" si="52"/>
        <v>7.2704200000000005</v>
      </c>
      <c r="BM163" s="10">
        <v>1014</v>
      </c>
      <c r="BN163" s="10" t="s">
        <v>23</v>
      </c>
      <c r="BO163" s="21">
        <f t="shared" si="48"/>
        <v>15.584887702196196</v>
      </c>
      <c r="BP163" s="21">
        <f t="shared" si="49"/>
        <v>31.646991598200792</v>
      </c>
      <c r="BQ163" s="21">
        <f t="shared" si="47"/>
        <v>47.547078413983101</v>
      </c>
      <c r="BR163" s="21">
        <f t="shared" si="47"/>
        <v>63.909424276779426</v>
      </c>
      <c r="BS163" s="21">
        <f t="shared" si="47"/>
        <v>80.041943909844917</v>
      </c>
      <c r="BT163" s="21">
        <f t="shared" si="47"/>
        <v>96.260974947957322</v>
      </c>
      <c r="BU163" s="21">
        <f t="shared" si="47"/>
        <v>114.68630762807068</v>
      </c>
      <c r="BV163" s="21">
        <f t="shared" si="47"/>
        <v>131.82148317484598</v>
      </c>
      <c r="BW163" s="21">
        <f t="shared" si="47"/>
        <v>148.62029941218614</v>
      </c>
      <c r="BX163" s="21">
        <f t="shared" si="47"/>
        <v>164.05571690874706</v>
      </c>
      <c r="BY163" s="21">
        <f t="shared" si="47"/>
        <v>181.53930707672887</v>
      </c>
      <c r="BZ163" s="21">
        <f t="shared" si="47"/>
        <v>197.70603000000003</v>
      </c>
    </row>
    <row r="164" spans="1:78" x14ac:dyDescent="0.2">
      <c r="A164" s="10">
        <v>1015</v>
      </c>
      <c r="B164" s="10" t="s">
        <v>24</v>
      </c>
      <c r="C164" s="21">
        <f>+'[9]รายได้-กศผ.'!R16/10^6</f>
        <v>1.7084479999994948</v>
      </c>
      <c r="D164" s="21">
        <f>+'[9]รายได้-กศผ.'!S16/10^6</f>
        <v>1.7592987309066748</v>
      </c>
      <c r="E164" s="21">
        <f>+'[9]รายได้-กศผ.'!T16/10^6</f>
        <v>1.7967950700997626</v>
      </c>
      <c r="F164" s="21">
        <f>+'[9]รายได้-กศผ.'!U16/10^6</f>
        <v>1.9224716463999516</v>
      </c>
      <c r="G164" s="21">
        <f>+'[9]รายได้-กศผ.'!V16/10^6</f>
        <v>1.8501858363799688</v>
      </c>
      <c r="H164" s="21">
        <f>+'[9]รายได้-กศผ.'!W16/10^6</f>
        <v>1.868969048840462</v>
      </c>
      <c r="I164" s="21">
        <f>+'[9]รายได้-กศผ.'!X16/10^6</f>
        <v>2.2083184868266375</v>
      </c>
      <c r="J164" s="21">
        <f>+'[9]รายได้-กศผ.'!Y16/10^6</f>
        <v>2.0697611188711735</v>
      </c>
      <c r="K164" s="21">
        <f>+'[9]รายได้-กศผ.'!Z16/10^6</f>
        <v>1.9184860009029558</v>
      </c>
      <c r="L164" s="21">
        <f>+'[9]รายได้-กศผ.'!AA16/10^6</f>
        <v>1.7328098559895035</v>
      </c>
      <c r="M164" s="21">
        <f>+'[9]รายได้-กศผ.'!AB16/10^6</f>
        <v>1.9664235569968296</v>
      </c>
      <c r="N164" s="21">
        <f>+'[9]รายได้-กศผ.'!AC16/10^6</f>
        <v>1.7780126477865861</v>
      </c>
      <c r="O164" s="29">
        <f t="shared" si="50"/>
        <v>22.579980000000003</v>
      </c>
      <c r="Q164" s="10">
        <v>1015</v>
      </c>
      <c r="R164" s="10" t="s">
        <v>24</v>
      </c>
      <c r="S164" s="21">
        <f>+'[9]รายได้ค่าน้ำ-กศผ.'!C16/10^6</f>
        <v>1.4498259999994947</v>
      </c>
      <c r="T164" s="21">
        <f>+'[9]รายได้ค่าน้ำ-กศผ.'!D16/10^6</f>
        <v>1.4979347309066748</v>
      </c>
      <c r="U164" s="21">
        <f>+'[9]รายได้ค่าน้ำ-กศผ.'!E16/10^6</f>
        <v>1.5354820700997627</v>
      </c>
      <c r="V164" s="21">
        <f>+'[9]รายได้ค่าน้ำ-กศผ.'!F16/10^6</f>
        <v>1.6608576463999516</v>
      </c>
      <c r="W164" s="21">
        <f>+'[9]รายได้ค่าน้ำ-กศผ.'!G16/10^6</f>
        <v>1.5766298363799689</v>
      </c>
      <c r="X164" s="21">
        <f>+'[9]รายได้ค่าน้ำ-กศผ.'!H16/10^6</f>
        <v>1.6038690488404621</v>
      </c>
      <c r="Y164" s="21">
        <f>+'[9]รายได้ค่าน้ำ-กศผ.'!I16/10^6</f>
        <v>1.9331504868266374</v>
      </c>
      <c r="Z164" s="21">
        <f>+'[9]รายได้ค่าน้ำ-กศผ.'!J16/10^6</f>
        <v>1.8012991188711733</v>
      </c>
      <c r="AA164" s="21">
        <f>+'[9]รายได้ค่าน้ำ-กศผ.'!K16/10^6</f>
        <v>1.6501590009029559</v>
      </c>
      <c r="AB164" s="21">
        <f>+'[9]รายได้ค่าน้ำ-กศผ.'!L16/10^6</f>
        <v>1.4603578559895034</v>
      </c>
      <c r="AC164" s="21">
        <f>+'[9]รายได้ค่าน้ำ-กศผ.'!M16/10^6</f>
        <v>1.6902265569968296</v>
      </c>
      <c r="AD164" s="21">
        <f>+'[9]รายได้ค่าน้ำ-กศผ.'!N16/10^6</f>
        <v>1.503457647786586</v>
      </c>
      <c r="AE164" s="29">
        <f t="shared" si="46"/>
        <v>19.363250000000001</v>
      </c>
      <c r="AG164" s="10">
        <v>1015</v>
      </c>
      <c r="AH164" s="10" t="s">
        <v>24</v>
      </c>
      <c r="AI164" s="21">
        <f>+([9]รายได้ค่าบริการ!AB48+[9]รายได้ค่าบริการอื่น!AB48)/10^6</f>
        <v>0.18565200000000001</v>
      </c>
      <c r="AJ164" s="21">
        <f>+([9]รายได้ค่าบริการ!AC48+[9]รายได้ค่าบริการอื่น!AC48)/10^6</f>
        <v>0.18796099999999999</v>
      </c>
      <c r="AK164" s="21">
        <f>+([9]รายได้ค่าบริการ!AD48+[9]รายได้ค่าบริการอื่น!AD48)/10^6</f>
        <v>0.18670999999999999</v>
      </c>
      <c r="AL164" s="21">
        <f>+([9]รายได้ค่าบริการ!AE48+[9]รายได้ค่าบริการอื่น!AE48)/10^6</f>
        <v>0.18674499999999999</v>
      </c>
      <c r="AM164" s="21">
        <f>+([9]รายได้ค่าบริการ!AF48+[9]รายได้ค่าบริการอื่น!AF48)/10^6</f>
        <v>0.191249</v>
      </c>
      <c r="AN164" s="21">
        <f>+([9]รายได้ค่าบริการ!AG48+[9]รายได้ค่าบริการอื่น!AG48)/10^6</f>
        <v>0.18942800000000001</v>
      </c>
      <c r="AO164" s="21">
        <f>+([9]รายได้ค่าบริการ!AH48+[9]รายได้ค่าบริการอื่น!AH48)/10^6</f>
        <v>0.188085</v>
      </c>
      <c r="AP164" s="21">
        <f>+([9]รายได้ค่าบริการ!AI48+[9]รายได้ค่าบริการอื่น!AI48)/10^6</f>
        <v>0.18978100000000001</v>
      </c>
      <c r="AQ164" s="21">
        <f>+([9]รายได้ค่าบริการ!AJ48+[9]รายได้ค่าบริการอื่น!AJ48)/10^6</f>
        <v>0.190082</v>
      </c>
      <c r="AR164" s="21">
        <f>+([9]รายได้ค่าบริการ!AK48+[9]รายได้ค่าบริการอื่น!AK48)/10^6</f>
        <v>0.191246</v>
      </c>
      <c r="AS164" s="21">
        <f>+([9]รายได้ค่าบริการ!AL48+[9]รายได้ค่าบริการอื่น!AL48)/10^6</f>
        <v>0.19439400000000001</v>
      </c>
      <c r="AT164" s="21">
        <f>+([9]รายได้ค่าบริการ!AM48+[9]รายได้ค่าบริการอื่น!AM48)/10^6</f>
        <v>0.19372700000000001</v>
      </c>
      <c r="AU164" s="29">
        <f t="shared" si="51"/>
        <v>2.2750599999999999</v>
      </c>
      <c r="AW164" s="10">
        <v>1015</v>
      </c>
      <c r="AX164" s="10" t="s">
        <v>24</v>
      </c>
      <c r="AY164" s="21">
        <f>+[9]รายได้ค่าติดตั้ง!AB48/10^6</f>
        <v>7.2969999999999993E-2</v>
      </c>
      <c r="AZ164" s="21">
        <f>+[9]รายได้ค่าติดตั้ง!AC48/10^6</f>
        <v>7.3402999999999996E-2</v>
      </c>
      <c r="BA164" s="21">
        <f>+[9]รายได้ค่าติดตั้ง!AD48/10^6</f>
        <v>7.4603000000000003E-2</v>
      </c>
      <c r="BB164" s="21">
        <f>+[9]รายได้ค่าติดตั้ง!AE48/10^6</f>
        <v>7.4869000000000005E-2</v>
      </c>
      <c r="BC164" s="21">
        <f>+[9]รายได้ค่าติดตั้ง!AF48/10^6</f>
        <v>8.2307000000000005E-2</v>
      </c>
      <c r="BD164" s="21">
        <f>+[9]รายได้ค่าติดตั้ง!AG48/10^6</f>
        <v>7.5672000000000003E-2</v>
      </c>
      <c r="BE164" s="21">
        <f>+[9]รายได้ค่าติดตั้ง!AH48/10^6</f>
        <v>8.7082999999999994E-2</v>
      </c>
      <c r="BF164" s="21">
        <f>+[9]รายได้ค่าติดตั้ง!AI48/10^6</f>
        <v>7.8681000000000001E-2</v>
      </c>
      <c r="BG164" s="21">
        <f>+[9]รายได้ค่าติดตั้ง!AJ48/10^6</f>
        <v>7.8244999999999995E-2</v>
      </c>
      <c r="BH164" s="21">
        <f>+[9]รายได้ค่าติดตั้ง!AK48/10^6</f>
        <v>8.1206E-2</v>
      </c>
      <c r="BI164" s="21">
        <f>+[9]รายได้ค่าติดตั้ง!AL48/10^6</f>
        <v>8.1803000000000001E-2</v>
      </c>
      <c r="BJ164" s="21">
        <f>+[9]รายได้ค่าติดตั้ง!AM48/10^6</f>
        <v>8.0827999999999997E-2</v>
      </c>
      <c r="BK164" s="29">
        <f t="shared" si="52"/>
        <v>0.94167000000000001</v>
      </c>
      <c r="BM164" s="10">
        <v>1015</v>
      </c>
      <c r="BN164" s="10" t="s">
        <v>24</v>
      </c>
      <c r="BO164" s="21">
        <f t="shared" si="48"/>
        <v>1.7084479999994948</v>
      </c>
      <c r="BP164" s="21">
        <f t="shared" si="49"/>
        <v>3.4677467309061694</v>
      </c>
      <c r="BQ164" s="21">
        <f t="shared" si="47"/>
        <v>5.2645418010059322</v>
      </c>
      <c r="BR164" s="21">
        <f t="shared" si="47"/>
        <v>7.1870134474058833</v>
      </c>
      <c r="BS164" s="21">
        <f t="shared" si="47"/>
        <v>9.0371992837858528</v>
      </c>
      <c r="BT164" s="21">
        <f t="shared" si="47"/>
        <v>10.906168332626315</v>
      </c>
      <c r="BU164" s="21">
        <f t="shared" si="47"/>
        <v>13.114486819452953</v>
      </c>
      <c r="BV164" s="21">
        <f t="shared" si="47"/>
        <v>15.184247938324127</v>
      </c>
      <c r="BW164" s="21">
        <f t="shared" si="47"/>
        <v>17.102733939227083</v>
      </c>
      <c r="BX164" s="21">
        <f t="shared" si="47"/>
        <v>18.835543795216587</v>
      </c>
      <c r="BY164" s="21">
        <f t="shared" si="47"/>
        <v>20.801967352213417</v>
      </c>
      <c r="BZ164" s="21">
        <f t="shared" si="47"/>
        <v>22.579980000000003</v>
      </c>
    </row>
    <row r="165" spans="1:78" x14ac:dyDescent="0.2">
      <c r="A165" s="10">
        <v>1016</v>
      </c>
      <c r="B165" s="10" t="s">
        <v>25</v>
      </c>
      <c r="C165" s="21">
        <f>+'[9]รายได้-กศผ.'!R17/10^6</f>
        <v>2.1760033146400146</v>
      </c>
      <c r="D165" s="21">
        <f>+'[9]รายได้-กศผ.'!S17/10^6</f>
        <v>2.2822923659052776</v>
      </c>
      <c r="E165" s="21">
        <f>+'[9]รายได้-กศผ.'!T17/10^6</f>
        <v>2.3211658902931518</v>
      </c>
      <c r="F165" s="21">
        <f>+'[9]รายได้-กศผ.'!U17/10^6</f>
        <v>2.5273703521266886</v>
      </c>
      <c r="G165" s="21">
        <f>+'[9]รายได้-กศผ.'!V17/10^6</f>
        <v>2.3899082115906003</v>
      </c>
      <c r="H165" s="21">
        <f>+'[9]รายได้-กศผ.'!W17/10^6</f>
        <v>2.4730819081738069</v>
      </c>
      <c r="I165" s="21">
        <f>+'[9]รายได้-กศผ.'!X17/10^6</f>
        <v>2.8395321972843912</v>
      </c>
      <c r="J165" s="21">
        <f>+'[9]รายได้-กศผ.'!Y17/10^6</f>
        <v>2.6586573508935332</v>
      </c>
      <c r="K165" s="21">
        <f>+'[9]รายได้-กศผ.'!Z17/10^6</f>
        <v>2.511366436528967</v>
      </c>
      <c r="L165" s="21">
        <f>+'[9]รายได้-กศผ.'!AA17/10^6</f>
        <v>2.2097718084054683</v>
      </c>
      <c r="M165" s="21">
        <f>+'[9]รายได้-กศผ.'!AB17/10^6</f>
        <v>2.4759026276301332</v>
      </c>
      <c r="N165" s="21">
        <f>+'[9]รายได้-กศผ.'!AC17/10^6</f>
        <v>2.3369075365279715</v>
      </c>
      <c r="O165" s="29">
        <f t="shared" si="50"/>
        <v>29.201960000000003</v>
      </c>
      <c r="Q165" s="10">
        <v>1016</v>
      </c>
      <c r="R165" s="10" t="s">
        <v>25</v>
      </c>
      <c r="S165" s="21">
        <f>+'[9]รายได้ค่าน้ำ-กศผ.'!C17/10^6</f>
        <v>1.8317873146400145</v>
      </c>
      <c r="T165" s="21">
        <f>+'[9]รายได้ค่าน้ำ-กศผ.'!D17/10^6</f>
        <v>1.9532443659052774</v>
      </c>
      <c r="U165" s="21">
        <f>+'[9]รายได้ค่าน้ำ-กศผ.'!E17/10^6</f>
        <v>1.9723458902931517</v>
      </c>
      <c r="V165" s="21">
        <f>+'[9]รายได้ค่าน้ำ-กศผ.'!F17/10^6</f>
        <v>2.1423123521266887</v>
      </c>
      <c r="W165" s="21">
        <f>+'[9]รายได้ค่าน้ำ-กศผ.'!G17/10^6</f>
        <v>2.0401072115906</v>
      </c>
      <c r="X165" s="21">
        <f>+'[9]รายได้ค่าน้ำ-กศผ.'!H17/10^6</f>
        <v>2.1141569081738067</v>
      </c>
      <c r="Y165" s="21">
        <f>+'[9]รายได้ค่าน้ำ-กศผ.'!I17/10^6</f>
        <v>2.4848571972843914</v>
      </c>
      <c r="Z165" s="21">
        <f>+'[9]รายได้ค่าน้ำ-กศผ.'!J17/10^6</f>
        <v>2.2999693508935333</v>
      </c>
      <c r="AA165" s="21">
        <f>+'[9]รายได้ค่าน้ำ-กศผ.'!K17/10^6</f>
        <v>2.151721436528967</v>
      </c>
      <c r="AB165" s="21">
        <f>+'[9]รายได้ค่าน้ำ-กศผ.'!L17/10^6</f>
        <v>1.8453828084054682</v>
      </c>
      <c r="AC165" s="21">
        <f>+'[9]รายได้ค่าน้ำ-กศผ.'!M17/10^6</f>
        <v>2.1027016276301334</v>
      </c>
      <c r="AD165" s="21">
        <f>+'[9]รายได้ค่าน้ำ-กศผ.'!N17/10^6</f>
        <v>1.9617535365279712</v>
      </c>
      <c r="AE165" s="29">
        <f t="shared" si="46"/>
        <v>24.900340000000003</v>
      </c>
      <c r="AG165" s="10">
        <v>1016</v>
      </c>
      <c r="AH165" s="10" t="s">
        <v>25</v>
      </c>
      <c r="AI165" s="21">
        <f>+([9]รายได้ค่าบริการ!AB49+[9]รายได้ค่าบริการอื่น!AB49)/10^6</f>
        <v>0.27311099999999999</v>
      </c>
      <c r="AJ165" s="21">
        <f>+([9]รายได้ค่าบริการ!AC49+[9]รายได้ค่าบริการอื่น!AC49)/10^6</f>
        <v>0.276723</v>
      </c>
      <c r="AK165" s="21">
        <f>+([9]รายได้ค่าบริการ!AD49+[9]รายได้ค่าบริการอื่น!AD49)/10^6</f>
        <v>0.27688499999999999</v>
      </c>
      <c r="AL165" s="21">
        <f>+([9]รายได้ค่าบริการ!AE49+[9]รายได้ค่าบริการอื่น!AE49)/10^6</f>
        <v>0.276341</v>
      </c>
      <c r="AM165" s="21">
        <f>+([9]รายได้ค่าบริการ!AF49+[9]รายได้ค่าบริการอื่น!AF49)/10^6</f>
        <v>0.27859800000000001</v>
      </c>
      <c r="AN165" s="21">
        <f>+([9]รายได้ค่าบริการ!AG49+[9]รายได้ค่าบริการอื่น!AG49)/10^6</f>
        <v>0.284389</v>
      </c>
      <c r="AO165" s="21">
        <f>+([9]รายได้ค่าบริการ!AH49+[9]รายได้ค่าบริการอื่น!AH49)/10^6</f>
        <v>0.27957799999999999</v>
      </c>
      <c r="AP165" s="21">
        <f>+([9]รายได้ค่าบริการ!AI49+[9]รายได้ค่าบริการอื่น!AI49)/10^6</f>
        <v>0.28101799999999999</v>
      </c>
      <c r="AQ165" s="21">
        <f>+([9]รายได้ค่าบริการ!AJ49+[9]รายได้ค่าบริการอื่น!AJ49)/10^6</f>
        <v>0.28120899999999999</v>
      </c>
      <c r="AR165" s="21">
        <f>+([9]รายได้ค่าบริการ!AK49+[9]รายได้ค่าบริการอื่น!AK49)/10^6</f>
        <v>0.28200399999999998</v>
      </c>
      <c r="AS165" s="21">
        <f>+([9]รายได้ค่าบริการ!AL49+[9]รายได้ค่าบริการอื่น!AL49)/10^6</f>
        <v>0.28429900000000002</v>
      </c>
      <c r="AT165" s="21">
        <f>+([9]รายได้ค่าบริการ!AM49+[9]รายได้ค่าบริการอื่น!AM49)/10^6</f>
        <v>0.28547499999999998</v>
      </c>
      <c r="AU165" s="29">
        <f t="shared" si="51"/>
        <v>3.3596299999999997</v>
      </c>
      <c r="AW165" s="10">
        <v>1016</v>
      </c>
      <c r="AX165" s="10" t="s">
        <v>25</v>
      </c>
      <c r="AY165" s="21">
        <f>+[9]รายได้ค่าติดตั้ง!AB49/10^6</f>
        <v>7.1105000000000002E-2</v>
      </c>
      <c r="AZ165" s="21">
        <f>+[9]รายได้ค่าติดตั้ง!AC49/10^6</f>
        <v>5.2325000000000003E-2</v>
      </c>
      <c r="BA165" s="21">
        <f>+[9]รายได้ค่าติดตั้ง!AD49/10^6</f>
        <v>7.1934999999999999E-2</v>
      </c>
      <c r="BB165" s="21">
        <f>+[9]รายได้ค่าติดตั้ง!AE49/10^6</f>
        <v>0.10871699999999999</v>
      </c>
      <c r="BC165" s="21">
        <f>+[9]รายได้ค่าติดตั้ง!AF49/10^6</f>
        <v>7.1203000000000002E-2</v>
      </c>
      <c r="BD165" s="21">
        <f>+[9]รายได้ค่าติดตั้ง!AG49/10^6</f>
        <v>7.4536000000000005E-2</v>
      </c>
      <c r="BE165" s="21">
        <f>+[9]รายได้ค่าติดตั้ง!AH49/10^6</f>
        <v>7.5096999999999997E-2</v>
      </c>
      <c r="BF165" s="21">
        <f>+[9]รายได้ค่าติดตั้ง!AI49/10^6</f>
        <v>7.7670000000000003E-2</v>
      </c>
      <c r="BG165" s="21">
        <f>+[9]รายได้ค่าติดตั้ง!AJ49/10^6</f>
        <v>7.8436000000000006E-2</v>
      </c>
      <c r="BH165" s="21">
        <f>+[9]รายได้ค่าติดตั้ง!AK49/10^6</f>
        <v>8.2385E-2</v>
      </c>
      <c r="BI165" s="21">
        <f>+[9]รายได้ค่าติดตั้ง!AL49/10^6</f>
        <v>8.8901999999999995E-2</v>
      </c>
      <c r="BJ165" s="21">
        <f>+[9]รายได้ค่าติดตั้ง!AM49/10^6</f>
        <v>8.9678999999999995E-2</v>
      </c>
      <c r="BK165" s="29">
        <f t="shared" si="52"/>
        <v>0.94199000000000011</v>
      </c>
      <c r="BM165" s="10">
        <v>1016</v>
      </c>
      <c r="BN165" s="10" t="s">
        <v>25</v>
      </c>
      <c r="BO165" s="21">
        <f t="shared" si="48"/>
        <v>2.1760033146400146</v>
      </c>
      <c r="BP165" s="21">
        <f t="shared" si="49"/>
        <v>4.4582956805452927</v>
      </c>
      <c r="BQ165" s="21">
        <f t="shared" si="47"/>
        <v>6.7794615708384445</v>
      </c>
      <c r="BR165" s="21">
        <f t="shared" si="47"/>
        <v>9.3068319229651326</v>
      </c>
      <c r="BS165" s="21">
        <f t="shared" si="47"/>
        <v>11.696740134555732</v>
      </c>
      <c r="BT165" s="21">
        <f t="shared" si="47"/>
        <v>14.169822042729539</v>
      </c>
      <c r="BU165" s="21">
        <f t="shared" si="47"/>
        <v>17.009354240013931</v>
      </c>
      <c r="BV165" s="21">
        <f t="shared" si="47"/>
        <v>19.668011590907465</v>
      </c>
      <c r="BW165" s="21">
        <f t="shared" si="47"/>
        <v>22.179378027436432</v>
      </c>
      <c r="BX165" s="21">
        <f t="shared" si="47"/>
        <v>24.389149835841899</v>
      </c>
      <c r="BY165" s="21">
        <f t="shared" si="47"/>
        <v>26.865052463472033</v>
      </c>
      <c r="BZ165" s="21">
        <f t="shared" si="47"/>
        <v>29.201960000000003</v>
      </c>
    </row>
    <row r="166" spans="1:78" x14ac:dyDescent="0.2">
      <c r="A166" s="10">
        <v>1017</v>
      </c>
      <c r="B166" s="10" t="s">
        <v>26</v>
      </c>
      <c r="C166" s="21">
        <f>+'[9]รายได้-กศผ.'!R18/10^6</f>
        <v>4.5130220797549327</v>
      </c>
      <c r="D166" s="21">
        <f>+'[9]รายได้-กศผ.'!S18/10^6</f>
        <v>4.8001005432374999</v>
      </c>
      <c r="E166" s="21">
        <f>+'[9]รายได้-กศผ.'!T18/10^6</f>
        <v>4.5950983325742056</v>
      </c>
      <c r="F166" s="21">
        <f>+'[9]รายได้-กศผ.'!U18/10^6</f>
        <v>4.8039741563710257</v>
      </c>
      <c r="G166" s="21">
        <f>+'[9]รายได้-กศผ.'!V18/10^6</f>
        <v>4.6401755640060749</v>
      </c>
      <c r="H166" s="21">
        <f>+'[9]รายได้-กศผ.'!W18/10^6</f>
        <v>4.6564699469296187</v>
      </c>
      <c r="I166" s="21">
        <f>+'[9]รายได้-กศผ.'!X18/10^6</f>
        <v>5.2934848898526017</v>
      </c>
      <c r="J166" s="21">
        <f>+'[9]รายได้-กศผ.'!Y18/10^6</f>
        <v>4.8229472371373383</v>
      </c>
      <c r="K166" s="21">
        <f>+'[9]รายได้-กศผ.'!Z18/10^6</f>
        <v>4.7655035632846738</v>
      </c>
      <c r="L166" s="21">
        <f>+'[9]รายได้-กศผ.'!AA18/10^6</f>
        <v>4.4187216908072786</v>
      </c>
      <c r="M166" s="21">
        <f>+'[9]รายได้-กศผ.'!AB18/10^6</f>
        <v>4.9531995736510215</v>
      </c>
      <c r="N166" s="21">
        <f>+'[9]รายได้-กศผ.'!AC18/10^6</f>
        <v>4.699842422393731</v>
      </c>
      <c r="O166" s="29">
        <f t="shared" si="50"/>
        <v>56.962540000000004</v>
      </c>
      <c r="Q166" s="10">
        <v>1017</v>
      </c>
      <c r="R166" s="10" t="s">
        <v>26</v>
      </c>
      <c r="S166" s="21">
        <f>+'[9]รายได้ค่าน้ำ-กศผ.'!C18/10^6</f>
        <v>3.9563730797549326</v>
      </c>
      <c r="T166" s="21">
        <f>+'[9]รายได้ค่าน้ำ-กศผ.'!D18/10^6</f>
        <v>4.1752515432374997</v>
      </c>
      <c r="U166" s="21">
        <f>+'[9]รายได้ค่าน้ำ-กศผ.'!E18/10^6</f>
        <v>4.0282553325742052</v>
      </c>
      <c r="V166" s="21">
        <f>+'[9]รายได้ค่าน้ำ-กศผ.'!F18/10^6</f>
        <v>4.2264641563710255</v>
      </c>
      <c r="W166" s="21">
        <f>+'[9]รายได้ค่าน้ำ-กศผ.'!G18/10^6</f>
        <v>4.0751055640060754</v>
      </c>
      <c r="X166" s="21">
        <f>+'[9]รายได้ค่าน้ำ-กศผ.'!H18/10^6</f>
        <v>4.043055946929619</v>
      </c>
      <c r="Y166" s="21">
        <f>+'[9]รายได้ค่าน้ำ-กศผ.'!I18/10^6</f>
        <v>4.7111378898526022</v>
      </c>
      <c r="Z166" s="21">
        <f>+'[9]รายได้ค่าน้ำ-กศผ.'!J18/10^6</f>
        <v>4.2491622371373383</v>
      </c>
      <c r="AA166" s="21">
        <f>+'[9]รายได้ค่าน้ำ-กศผ.'!K18/10^6</f>
        <v>4.1588315632846733</v>
      </c>
      <c r="AB166" s="21">
        <f>+'[9]รายได้ค่าน้ำ-กศผ.'!L18/10^6</f>
        <v>3.8265356908072783</v>
      </c>
      <c r="AC166" s="21">
        <f>+'[9]รายได้ค่าน้ำ-กศผ.'!M18/10^6</f>
        <v>4.3441495736510216</v>
      </c>
      <c r="AD166" s="21">
        <f>+'[9]รายได้ค่าน้ำ-กศผ.'!N18/10^6</f>
        <v>4.1056474223937309</v>
      </c>
      <c r="AE166" s="29">
        <f t="shared" si="46"/>
        <v>49.899970000000003</v>
      </c>
      <c r="AG166" s="10">
        <v>1017</v>
      </c>
      <c r="AH166" s="10" t="s">
        <v>26</v>
      </c>
      <c r="AI166" s="21">
        <f>+([9]รายได้ค่าบริการ!AB50+[9]รายได้ค่าบริการอื่น!AB50)/10^6</f>
        <v>0.43557800000000002</v>
      </c>
      <c r="AJ166" s="21">
        <f>+([9]รายได้ค่าบริการ!AC50+[9]รายได้ค่าบริการอื่น!AC50)/10^6</f>
        <v>0.53454800000000002</v>
      </c>
      <c r="AK166" s="21">
        <f>+([9]รายได้ค่าบริการ!AD50+[9]รายได้ค่าบริการอื่น!AD50)/10^6</f>
        <v>0.44144299999999997</v>
      </c>
      <c r="AL166" s="21">
        <f>+([9]รายได้ค่าบริการ!AE50+[9]รายได้ค่าบริการอื่น!AE50)/10^6</f>
        <v>0.44670799999999999</v>
      </c>
      <c r="AM166" s="21">
        <f>+([9]รายได้ค่าบริการ!AF50+[9]รายได้ค่าบริการอื่น!AF50)/10^6</f>
        <v>0.44089899999999999</v>
      </c>
      <c r="AN166" s="21">
        <f>+([9]รายได้ค่าบริการ!AG50+[9]รายได้ค่าบริการอื่น!AG50)/10^6</f>
        <v>0.45472600000000002</v>
      </c>
      <c r="AO166" s="21">
        <f>+([9]รายได้ค่าบริการ!AH50+[9]รายได้ค่าบริการอื่น!AH50)/10^6</f>
        <v>0.453907</v>
      </c>
      <c r="AP166" s="21">
        <f>+([9]รายได้ค่าบริการ!AI50+[9]รายได้ค่าบริการอื่น!AI50)/10^6</f>
        <v>0.43920700000000001</v>
      </c>
      <c r="AQ166" s="21">
        <f>+([9]รายได้ค่าบริการ!AJ50+[9]รายได้ค่าบริการอื่น!AJ50)/10^6</f>
        <v>0.46807599999999999</v>
      </c>
      <c r="AR166" s="21">
        <f>+([9]รายได้ค่าบริการ!AK50+[9]รายได้ค่าบริการอื่น!AK50)/10^6</f>
        <v>0.45235599999999998</v>
      </c>
      <c r="AS166" s="21">
        <f>+([9]รายได้ค่าบริการ!AL50+[9]รายได้ค่าบริการอื่น!AL50)/10^6</f>
        <v>0.46188899999999999</v>
      </c>
      <c r="AT166" s="21">
        <f>+([9]รายได้ค่าบริการ!AM50+[9]รายได้ค่าบริการอื่น!AM50)/10^6</f>
        <v>0.44677299999999998</v>
      </c>
      <c r="AU166" s="29">
        <f t="shared" si="51"/>
        <v>5.4761100000000011</v>
      </c>
      <c r="AW166" s="10">
        <v>1017</v>
      </c>
      <c r="AX166" s="10" t="s">
        <v>26</v>
      </c>
      <c r="AY166" s="21">
        <f>+[9]รายได้ค่าติดตั้ง!AB50/10^6</f>
        <v>0.121071</v>
      </c>
      <c r="AZ166" s="21">
        <f>+[9]รายได้ค่าติดตั้ง!AC50/10^6</f>
        <v>9.0301000000000006E-2</v>
      </c>
      <c r="BA166" s="21">
        <f>+[9]รายได้ค่าติดตั้ง!AD50/10^6</f>
        <v>0.12540000000000001</v>
      </c>
      <c r="BB166" s="21">
        <f>+[9]รายได้ค่าติดตั้ง!AE50/10^6</f>
        <v>0.130802</v>
      </c>
      <c r="BC166" s="21">
        <f>+[9]รายได้ค่าติดตั้ง!AF50/10^6</f>
        <v>0.124171</v>
      </c>
      <c r="BD166" s="21">
        <f>+[9]รายได้ค่าติดตั้ง!AG50/10^6</f>
        <v>0.158688</v>
      </c>
      <c r="BE166" s="21">
        <f>+[9]รายได้ค่าติดตั้ง!AH50/10^6</f>
        <v>0.12844</v>
      </c>
      <c r="BF166" s="21">
        <f>+[9]รายได้ค่าติดตั้ง!AI50/10^6</f>
        <v>0.134578</v>
      </c>
      <c r="BG166" s="21">
        <f>+[9]รายได้ค่าติดตั้ง!AJ50/10^6</f>
        <v>0.138596</v>
      </c>
      <c r="BH166" s="21">
        <f>+[9]รายได้ค่าติดตั้ง!AK50/10^6</f>
        <v>0.13983000000000001</v>
      </c>
      <c r="BI166" s="21">
        <f>+[9]รายได้ค่าติดตั้ง!AL50/10^6</f>
        <v>0.14716099999999999</v>
      </c>
      <c r="BJ166" s="21">
        <f>+[9]รายได้ค่าติดตั้ง!AM50/10^6</f>
        <v>0.147422</v>
      </c>
      <c r="BK166" s="29">
        <f t="shared" si="52"/>
        <v>1.58646</v>
      </c>
      <c r="BM166" s="10">
        <v>1017</v>
      </c>
      <c r="BN166" s="10" t="s">
        <v>26</v>
      </c>
      <c r="BO166" s="21">
        <f t="shared" si="48"/>
        <v>4.5130220797549327</v>
      </c>
      <c r="BP166" s="21">
        <f t="shared" si="49"/>
        <v>9.3131226229924327</v>
      </c>
      <c r="BQ166" s="21">
        <f t="shared" si="47"/>
        <v>13.908220955566637</v>
      </c>
      <c r="BR166" s="21">
        <f t="shared" si="47"/>
        <v>18.712195111937664</v>
      </c>
      <c r="BS166" s="21">
        <f t="shared" si="47"/>
        <v>23.352370675943739</v>
      </c>
      <c r="BT166" s="21">
        <f t="shared" si="47"/>
        <v>28.008840622873358</v>
      </c>
      <c r="BU166" s="21">
        <f t="shared" si="47"/>
        <v>33.302325512725957</v>
      </c>
      <c r="BV166" s="21">
        <f t="shared" si="47"/>
        <v>38.125272749863299</v>
      </c>
      <c r="BW166" s="21">
        <f t="shared" si="47"/>
        <v>42.890776313147974</v>
      </c>
      <c r="BX166" s="21">
        <f t="shared" si="47"/>
        <v>47.309498003955255</v>
      </c>
      <c r="BY166" s="21">
        <f t="shared" si="47"/>
        <v>52.262697577606275</v>
      </c>
      <c r="BZ166" s="21">
        <f t="shared" si="47"/>
        <v>56.962540000000004</v>
      </c>
    </row>
    <row r="167" spans="1:78" x14ac:dyDescent="0.2">
      <c r="A167" s="10">
        <v>1018</v>
      </c>
      <c r="B167" s="10" t="s">
        <v>27</v>
      </c>
      <c r="C167" s="21">
        <f>+'[9]รายได้-กศผ.'!R19/10^6</f>
        <v>1.7873661435460415</v>
      </c>
      <c r="D167" s="21">
        <f>+'[9]รายได้-กศผ.'!S19/10^6</f>
        <v>1.8700699011855657</v>
      </c>
      <c r="E167" s="21">
        <f>+'[9]รายได้-กศผ.'!T19/10^6</f>
        <v>1.8181165749339516</v>
      </c>
      <c r="F167" s="21">
        <f>+'[9]รายได้-กศผ.'!U19/10^6</f>
        <v>1.9242530489186742</v>
      </c>
      <c r="G167" s="21">
        <f>+'[9]รายได้-กศผ.'!V19/10^6</f>
        <v>1.8478249207308297</v>
      </c>
      <c r="H167" s="21">
        <f>+'[9]รายได้-กศผ.'!W19/10^6</f>
        <v>1.8604247581165765</v>
      </c>
      <c r="I167" s="21">
        <f>+'[9]รายได้-กศผ.'!X19/10^6</f>
        <v>2.2380104519426198</v>
      </c>
      <c r="J167" s="21">
        <f>+'[9]รายได้-กศผ.'!Y19/10^6</f>
        <v>2.0803620473160316</v>
      </c>
      <c r="K167" s="21">
        <f>+'[9]รายได้-กศผ.'!Z19/10^6</f>
        <v>2.0091991788149577</v>
      </c>
      <c r="L167" s="21">
        <f>+'[9]รายได้-กศผ.'!AA19/10^6</f>
        <v>1.7290383824179401</v>
      </c>
      <c r="M167" s="21">
        <f>+'[9]รายได้-กศผ.'!AB19/10^6</f>
        <v>1.9735064564825315</v>
      </c>
      <c r="N167" s="21">
        <f>+'[9]รายได้-กศผ.'!AC19/10^6</f>
        <v>1.8426781355942814</v>
      </c>
      <c r="O167" s="29">
        <f t="shared" si="50"/>
        <v>22.98085</v>
      </c>
      <c r="Q167" s="10">
        <v>1018</v>
      </c>
      <c r="R167" s="10" t="s">
        <v>27</v>
      </c>
      <c r="S167" s="21">
        <f>+'[9]รายได้ค่าน้ำ-กศผ.'!C19/10^6</f>
        <v>1.5372461435460416</v>
      </c>
      <c r="T167" s="21">
        <f>+'[9]รายได้ค่าน้ำ-กศผ.'!D19/10^6</f>
        <v>1.6246649011855656</v>
      </c>
      <c r="U167" s="21">
        <f>+'[9]รายได้ค่าน้ำ-กศผ.'!E19/10^6</f>
        <v>1.5655165749339517</v>
      </c>
      <c r="V167" s="21">
        <f>+'[9]รายได้ค่าน้ำ-กศผ.'!F19/10^6</f>
        <v>1.6737710489186743</v>
      </c>
      <c r="W167" s="21">
        <f>+'[9]รายได้ค่าน้ำ-กศผ.'!G19/10^6</f>
        <v>1.5994699207308296</v>
      </c>
      <c r="X167" s="21">
        <f>+'[9]รายได้ค่าน้ำ-กศผ.'!H19/10^6</f>
        <v>1.6041657581165767</v>
      </c>
      <c r="Y167" s="21">
        <f>+'[9]รายได้ค่าน้ำ-กศผ.'!I19/10^6</f>
        <v>1.9869764519426198</v>
      </c>
      <c r="Z167" s="21">
        <f>+'[9]รายได้ค่าน้ำ-กศผ.'!J19/10^6</f>
        <v>1.8313950473160314</v>
      </c>
      <c r="AA167" s="21">
        <f>+'[9]รายได้ค่าน้ำ-กศผ.'!K19/10^6</f>
        <v>1.7605171788149576</v>
      </c>
      <c r="AB167" s="21">
        <f>+'[9]รายได้ค่าน้ำ-กศผ.'!L19/10^6</f>
        <v>1.47432138241794</v>
      </c>
      <c r="AC167" s="21">
        <f>+'[9]รายได้ค่าน้ำ-กศผ.'!M19/10^6</f>
        <v>1.7225414564825314</v>
      </c>
      <c r="AD167" s="21">
        <f>+'[9]รายได้ค่าน้ำ-กศผ.'!N19/10^6</f>
        <v>1.5939941355942813</v>
      </c>
      <c r="AE167" s="29">
        <f t="shared" si="46"/>
        <v>19.97458</v>
      </c>
      <c r="AG167" s="10">
        <v>1018</v>
      </c>
      <c r="AH167" s="10" t="s">
        <v>27</v>
      </c>
      <c r="AI167" s="21">
        <f>+([9]รายได้ค่าบริการ!AB51+[9]รายได้ค่าบริการอื่น!AB51)/10^6</f>
        <v>0.19179399999999999</v>
      </c>
      <c r="AJ167" s="21">
        <f>+([9]รายได้ค่าบริการ!AC51+[9]รายได้ค่าบริการอื่น!AC51)/10^6</f>
        <v>0.191799</v>
      </c>
      <c r="AK167" s="21">
        <f>+([9]รายได้ค่าบริการ!AD51+[9]รายได้ค่าบริการอื่น!AD51)/10^6</f>
        <v>0.193021</v>
      </c>
      <c r="AL167" s="21">
        <f>+([9]รายได้ค่าบริการ!AE51+[9]รายได้ค่าบริการอื่น!AE51)/10^6</f>
        <v>0.19106999999999999</v>
      </c>
      <c r="AM167" s="21">
        <f>+([9]รายได้ค่าบริการ!AF51+[9]รายได้ค่าบริการอื่น!AF51)/10^6</f>
        <v>0.19212899999999999</v>
      </c>
      <c r="AN167" s="21">
        <f>+([9]รายได้ค่าบริการ!AG51+[9]รายได้ค่าบริการอื่น!AG51)/10^6</f>
        <v>0.19576499999999999</v>
      </c>
      <c r="AO167" s="21">
        <f>+([9]รายได้ค่าบริการ!AH51+[9]รายได้ค่าบริการอื่น!AH51)/10^6</f>
        <v>0.19120999999999999</v>
      </c>
      <c r="AP167" s="21">
        <f>+([9]รายได้ค่าบริการ!AI51+[9]รายได้ค่าบริการอื่น!AI51)/10^6</f>
        <v>0.19223399999999999</v>
      </c>
      <c r="AQ167" s="21">
        <f>+([9]รายได้ค่าบริการ!AJ51+[9]รายได้ค่าบริการอื่น!AJ51)/10^6</f>
        <v>0.19245699999999999</v>
      </c>
      <c r="AR167" s="21">
        <f>+([9]รายได้ค่าบริการ!AK51+[9]รายได้ค่าบริการอื่น!AK51)/10^6</f>
        <v>0.197379</v>
      </c>
      <c r="AS167" s="21">
        <f>+([9]รายได้ค่าบริการ!AL51+[9]รายได้ค่าบริการอื่น!AL51)/10^6</f>
        <v>0.192778</v>
      </c>
      <c r="AT167" s="21">
        <f>+([9]รายได้ค่าบริการ!AM51+[9]รายได้ค่าบริการอื่น!AM51)/10^6</f>
        <v>0.19139400000000001</v>
      </c>
      <c r="AU167" s="29">
        <f t="shared" si="51"/>
        <v>2.3130299999999999</v>
      </c>
      <c r="AW167" s="10">
        <v>1018</v>
      </c>
      <c r="AX167" s="10" t="s">
        <v>27</v>
      </c>
      <c r="AY167" s="21">
        <f>+[9]รายได้ค่าติดตั้ง!AB51/10^6</f>
        <v>5.8326000000000003E-2</v>
      </c>
      <c r="AZ167" s="21">
        <f>+[9]รายได้ค่าติดตั้ง!AC51/10^6</f>
        <v>5.3606000000000001E-2</v>
      </c>
      <c r="BA167" s="21">
        <f>+[9]รายได้ค่าติดตั้ง!AD51/10^6</f>
        <v>5.9579E-2</v>
      </c>
      <c r="BB167" s="21">
        <f>+[9]รายได้ค่าติดตั้ง!AE51/10^6</f>
        <v>5.9412E-2</v>
      </c>
      <c r="BC167" s="21">
        <f>+[9]รายได้ค่าติดตั้ง!AF51/10^6</f>
        <v>5.6225999999999998E-2</v>
      </c>
      <c r="BD167" s="21">
        <f>+[9]รายได้ค่าติดตั้ง!AG51/10^6</f>
        <v>6.0493999999999999E-2</v>
      </c>
      <c r="BE167" s="21">
        <f>+[9]รายได้ค่าติดตั้ง!AH51/10^6</f>
        <v>5.9824000000000002E-2</v>
      </c>
      <c r="BF167" s="21">
        <f>+[9]รายได้ค่าติดตั้ง!AI51/10^6</f>
        <v>5.6732999999999999E-2</v>
      </c>
      <c r="BG167" s="21">
        <f>+[9]รายได้ค่าติดตั้ง!AJ51/10^6</f>
        <v>5.6224999999999997E-2</v>
      </c>
      <c r="BH167" s="21">
        <f>+[9]รายได้ค่าติดตั้ง!AK51/10^6</f>
        <v>5.7338E-2</v>
      </c>
      <c r="BI167" s="21">
        <f>+[9]รายได้ค่าติดตั้ง!AL51/10^6</f>
        <v>5.8187000000000003E-2</v>
      </c>
      <c r="BJ167" s="21">
        <f>+[9]รายได้ค่าติดตั้ง!AM51/10^6</f>
        <v>5.7290000000000001E-2</v>
      </c>
      <c r="BK167" s="29">
        <f t="shared" si="52"/>
        <v>0.69323999999999986</v>
      </c>
      <c r="BM167" s="10">
        <v>1018</v>
      </c>
      <c r="BN167" s="10" t="s">
        <v>27</v>
      </c>
      <c r="BO167" s="21">
        <f t="shared" si="48"/>
        <v>1.7873661435460415</v>
      </c>
      <c r="BP167" s="21">
        <f t="shared" si="49"/>
        <v>3.6574360447316074</v>
      </c>
      <c r="BQ167" s="21">
        <f t="shared" si="47"/>
        <v>5.4755526196655593</v>
      </c>
      <c r="BR167" s="21">
        <f t="shared" si="47"/>
        <v>7.3998056685842339</v>
      </c>
      <c r="BS167" s="21">
        <f t="shared" si="47"/>
        <v>9.2476305893150634</v>
      </c>
      <c r="BT167" s="21">
        <f t="shared" si="47"/>
        <v>11.108055347431639</v>
      </c>
      <c r="BU167" s="21">
        <f t="shared" si="47"/>
        <v>13.346065799374259</v>
      </c>
      <c r="BV167" s="21">
        <f t="shared" si="47"/>
        <v>15.42642784669029</v>
      </c>
      <c r="BW167" s="21">
        <f t="shared" si="47"/>
        <v>17.435627025505248</v>
      </c>
      <c r="BX167" s="21">
        <f t="shared" si="47"/>
        <v>19.164665407923188</v>
      </c>
      <c r="BY167" s="21">
        <f t="shared" si="47"/>
        <v>21.13817186440572</v>
      </c>
      <c r="BZ167" s="21">
        <f t="shared" si="47"/>
        <v>22.98085</v>
      </c>
    </row>
    <row r="168" spans="1:78" x14ac:dyDescent="0.2">
      <c r="A168" s="10">
        <v>1019</v>
      </c>
      <c r="B168" s="10" t="s">
        <v>28</v>
      </c>
      <c r="C168" s="21">
        <f>+'[9]รายได้-กศผ.'!R20/10^6</f>
        <v>1.101976316943986</v>
      </c>
      <c r="D168" s="21">
        <f>+'[9]รายได้-กศผ.'!S20/10^6</f>
        <v>1.1539437063427924</v>
      </c>
      <c r="E168" s="21">
        <f>+'[9]รายได้-กศผ.'!T20/10^6</f>
        <v>1.1545439663065344</v>
      </c>
      <c r="F168" s="21">
        <f>+'[9]รายได้-กศผ.'!U20/10^6</f>
        <v>1.1808820819488905</v>
      </c>
      <c r="G168" s="21">
        <f>+'[9]รายได้-กศผ.'!V20/10^6</f>
        <v>1.1736132285027694</v>
      </c>
      <c r="H168" s="21">
        <f>+'[9]รายได้-กศผ.'!W20/10^6</f>
        <v>1.1541120954022388</v>
      </c>
      <c r="I168" s="21">
        <f>+'[9]รายได้-กศผ.'!X20/10^6</f>
        <v>1.3480104468057339</v>
      </c>
      <c r="J168" s="21">
        <f>+'[9]รายได้-กศผ.'!Y20/10^6</f>
        <v>1.2118760622105316</v>
      </c>
      <c r="K168" s="21">
        <f>+'[9]รายได้-กศผ.'!Z20/10^6</f>
        <v>1.2196902820518287</v>
      </c>
      <c r="L168" s="21">
        <f>+'[9]รายได้-กศผ.'!AA20/10^6</f>
        <v>1.0951870662125505</v>
      </c>
      <c r="M168" s="21">
        <f>+'[9]รายได้-กศผ.'!AB20/10^6</f>
        <v>1.2694709943085034</v>
      </c>
      <c r="N168" s="21">
        <f>+'[9]รายได้-กศผ.'!AC20/10^6</f>
        <v>1.1227037529636419</v>
      </c>
      <c r="O168" s="29">
        <f t="shared" si="50"/>
        <v>14.186010000000003</v>
      </c>
      <c r="Q168" s="10">
        <v>1019</v>
      </c>
      <c r="R168" s="10" t="s">
        <v>28</v>
      </c>
      <c r="S168" s="21">
        <f>+'[9]รายได้ค่าน้ำ-กศผ.'!C20/10^6</f>
        <v>0.95620131694398613</v>
      </c>
      <c r="T168" s="21">
        <f>+'[9]รายได้ค่าน้ำ-กศผ.'!D20/10^6</f>
        <v>1.0083947063427923</v>
      </c>
      <c r="U168" s="21">
        <f>+'[9]รายได้ค่าน้ำ-กศผ.'!E20/10^6</f>
        <v>1.0062569663065344</v>
      </c>
      <c r="V168" s="21">
        <f>+'[9]รายได้ค่าน้ำ-กศผ.'!F20/10^6</f>
        <v>1.0265000819488905</v>
      </c>
      <c r="W168" s="21">
        <f>+'[9]รายได้ค่าน้ำ-กศผ.'!G20/10^6</f>
        <v>1.0243092285027695</v>
      </c>
      <c r="X168" s="21">
        <f>+'[9]รายได้ค่าน้ำ-กศผ.'!H20/10^6</f>
        <v>1.003250095402239</v>
      </c>
      <c r="Y168" s="21">
        <f>+'[9]รายได้ค่าน้ำ-กศผ.'!I20/10^6</f>
        <v>1.2009804468057339</v>
      </c>
      <c r="Z168" s="21">
        <f>+'[9]รายได้ค่าน้ำ-กศผ.'!J20/10^6</f>
        <v>1.0604660622105317</v>
      </c>
      <c r="AA168" s="21">
        <f>+'[9]รายได้ค่าน้ำ-กศผ.'!K20/10^6</f>
        <v>1.0704892820518286</v>
      </c>
      <c r="AB168" s="21">
        <f>+'[9]รายได้ค่าน้ำ-กศผ.'!L20/10^6</f>
        <v>0.94153306621255051</v>
      </c>
      <c r="AC168" s="21">
        <f>+'[9]รายได้ค่าน้ำ-กศผ.'!M20/10^6</f>
        <v>1.1090189943085034</v>
      </c>
      <c r="AD168" s="21">
        <f>+'[9]รายได้ค่าน้ำ-กศผ.'!N20/10^6</f>
        <v>0.97021975296364193</v>
      </c>
      <c r="AE168" s="29">
        <f t="shared" si="46"/>
        <v>12.37762</v>
      </c>
      <c r="AG168" s="10">
        <v>1019</v>
      </c>
      <c r="AH168" s="10" t="s">
        <v>28</v>
      </c>
      <c r="AI168" s="21">
        <f>+([9]รายได้ค่าบริการ!AB52+[9]รายได้ค่าบริการอื่น!AB52)/10^6</f>
        <v>0.122836</v>
      </c>
      <c r="AJ168" s="21">
        <f>+([9]รายได้ค่าบริการ!AC52+[9]รายได้ค่าบริการอื่น!AC52)/10^6</f>
        <v>0.121763</v>
      </c>
      <c r="AK168" s="21">
        <f>+([9]รายได้ค่าบริการ!AD52+[9]รายได้ค่าบริการอื่น!AD52)/10^6</f>
        <v>0.123556</v>
      </c>
      <c r="AL168" s="21">
        <f>+([9]รายได้ค่าบริการ!AE52+[9]รายได้ค่าบริการอื่น!AE52)/10^6</f>
        <v>0.13062299999999999</v>
      </c>
      <c r="AM168" s="21">
        <f>+([9]รายได้ค่าบริการ!AF52+[9]รายได้ค่าบริการอื่น!AF52)/10^6</f>
        <v>0.125808</v>
      </c>
      <c r="AN168" s="21">
        <f>+([9]รายได้ค่าบริการ!AG52+[9]รายได้ค่าบริการอื่น!AG52)/10^6</f>
        <v>0.12571299999999999</v>
      </c>
      <c r="AO168" s="21">
        <f>+([9]รายได้ค่าบริการ!AH52+[9]รายได้ค่าบริการอื่น!AH52)/10^6</f>
        <v>0.121311</v>
      </c>
      <c r="AP168" s="21">
        <f>+([9]รายได้ค่าบริการ!AI52+[9]รายได้ค่าบริการอื่น!AI52)/10^6</f>
        <v>0.123484</v>
      </c>
      <c r="AQ168" s="21">
        <f>+([9]รายได้ค่าบริการ!AJ52+[9]รายได้ค่าบริการอื่น!AJ52)/10^6</f>
        <v>0.122656</v>
      </c>
      <c r="AR168" s="21">
        <f>+([9]รายได้ค่าบริการ!AK52+[9]รายได้ค่าบริการอื่น!AK52)/10^6</f>
        <v>0.126225</v>
      </c>
      <c r="AS168" s="21">
        <f>+([9]รายได้ค่าบริการ!AL52+[9]รายได้ค่าบริการอื่น!AL52)/10^6</f>
        <v>0.129992</v>
      </c>
      <c r="AT168" s="21">
        <f>+([9]รายได้ค่าบริการ!AM52+[9]รายได้ค่าบริการอื่น!AM52)/10^6</f>
        <v>0.124963</v>
      </c>
      <c r="AU168" s="29">
        <f t="shared" si="51"/>
        <v>1.4989299999999999</v>
      </c>
      <c r="AW168" s="10">
        <v>1019</v>
      </c>
      <c r="AX168" s="10" t="s">
        <v>28</v>
      </c>
      <c r="AY168" s="21">
        <f>+[9]รายได้ค่าติดตั้ง!AB52/10^6</f>
        <v>2.2939000000000001E-2</v>
      </c>
      <c r="AZ168" s="21">
        <f>+[9]รายได้ค่าติดตั้ง!AC52/10^6</f>
        <v>2.3786000000000002E-2</v>
      </c>
      <c r="BA168" s="21">
        <f>+[9]รายได้ค่าติดตั้ง!AD52/10^6</f>
        <v>2.4731E-2</v>
      </c>
      <c r="BB168" s="21">
        <f>+[9]รายได้ค่าติดตั้ง!AE52/10^6</f>
        <v>2.3758999999999999E-2</v>
      </c>
      <c r="BC168" s="21">
        <f>+[9]รายได้ค่าติดตั้ง!AF52/10^6</f>
        <v>2.3496E-2</v>
      </c>
      <c r="BD168" s="21">
        <f>+[9]รายได้ค่าติดตั้ง!AG52/10^6</f>
        <v>2.5149000000000001E-2</v>
      </c>
      <c r="BE168" s="21">
        <f>+[9]รายได้ค่าติดตั้ง!AH52/10^6</f>
        <v>2.5718999999999999E-2</v>
      </c>
      <c r="BF168" s="21">
        <f>+[9]รายได้ค่าติดตั้ง!AI52/10^6</f>
        <v>2.7925999999999999E-2</v>
      </c>
      <c r="BG168" s="21">
        <f>+[9]รายได้ค่าติดตั้ง!AJ52/10^6</f>
        <v>2.6544999999999999E-2</v>
      </c>
      <c r="BH168" s="21">
        <f>+[9]รายได้ค่าติดตั้ง!AK52/10^6</f>
        <v>2.7428999999999999E-2</v>
      </c>
      <c r="BI168" s="21">
        <f>+[9]รายได้ค่าติดตั้ง!AL52/10^6</f>
        <v>3.0460000000000001E-2</v>
      </c>
      <c r="BJ168" s="21">
        <f>+[9]รายได้ค่าติดตั้ง!AM52/10^6</f>
        <v>2.7521E-2</v>
      </c>
      <c r="BK168" s="29">
        <f t="shared" si="52"/>
        <v>0.30946000000000001</v>
      </c>
      <c r="BM168" s="10">
        <v>1019</v>
      </c>
      <c r="BN168" s="10" t="s">
        <v>28</v>
      </c>
      <c r="BO168" s="21">
        <f t="shared" si="48"/>
        <v>1.101976316943986</v>
      </c>
      <c r="BP168" s="21">
        <f t="shared" si="49"/>
        <v>2.2559200232867784</v>
      </c>
      <c r="BQ168" s="21">
        <f t="shared" ref="BQ168:BQ179" si="53">+BP168+E168</f>
        <v>3.4104639895933131</v>
      </c>
      <c r="BR168" s="21">
        <f t="shared" ref="BR168:BR179" si="54">+BQ168+F168</f>
        <v>4.5913460715422039</v>
      </c>
      <c r="BS168" s="21">
        <f t="shared" ref="BS168:BS179" si="55">+BR168+G168</f>
        <v>5.764959300044973</v>
      </c>
      <c r="BT168" s="21">
        <f t="shared" ref="BT168:BT179" si="56">+BS168+H168</f>
        <v>6.9190713954472116</v>
      </c>
      <c r="BU168" s="21">
        <f t="shared" ref="BU168:BU179" si="57">+BT168+I168</f>
        <v>8.2670818422529457</v>
      </c>
      <c r="BV168" s="21">
        <f t="shared" ref="BV168:BV179" si="58">+BU168+J168</f>
        <v>9.4789579044634777</v>
      </c>
      <c r="BW168" s="21">
        <f t="shared" ref="BW168:BW179" si="59">+BV168+K168</f>
        <v>10.698648186515307</v>
      </c>
      <c r="BX168" s="21">
        <f t="shared" ref="BX168:BX179" si="60">+BW168+L168</f>
        <v>11.793835252727858</v>
      </c>
      <c r="BY168" s="21">
        <f t="shared" ref="BY168:BY179" si="61">+BX168+M168</f>
        <v>13.063306247036362</v>
      </c>
      <c r="BZ168" s="21">
        <f t="shared" ref="BZ168:BZ179" si="62">+BY168+N168</f>
        <v>14.186010000000003</v>
      </c>
    </row>
    <row r="169" spans="1:78" x14ac:dyDescent="0.2">
      <c r="A169" s="10">
        <v>1020</v>
      </c>
      <c r="B169" s="10" t="s">
        <v>29</v>
      </c>
      <c r="C169" s="21">
        <f>+'[9]รายได้-กศผ.'!R21/10^6</f>
        <v>6.4227250098634867</v>
      </c>
      <c r="D169" s="21">
        <f>+'[9]รายได้-กศผ.'!S21/10^6</f>
        <v>6.8228639560445217</v>
      </c>
      <c r="E169" s="21">
        <f>+'[9]รายได้-กศผ.'!T21/10^6</f>
        <v>6.7042364257167941</v>
      </c>
      <c r="F169" s="21">
        <f>+'[9]รายได้-กศผ.'!U21/10^6</f>
        <v>6.9789909817965663</v>
      </c>
      <c r="G169" s="21">
        <f>+'[9]รายได้-กศผ.'!V21/10^6</f>
        <v>6.6684193450737252</v>
      </c>
      <c r="H169" s="21">
        <f>+'[9]รายได้-กศผ.'!W21/10^6</f>
        <v>6.432068262130656</v>
      </c>
      <c r="I169" s="21">
        <f>+'[9]รายได้-กศผ.'!X21/10^6</f>
        <v>7.217695660885207</v>
      </c>
      <c r="J169" s="21">
        <f>+'[9]รายได้-กศผ.'!Y21/10^6</f>
        <v>6.4299879240449416</v>
      </c>
      <c r="K169" s="21">
        <f>+'[9]รายได้-กศผ.'!Z21/10^6</f>
        <v>6.6290268152928862</v>
      </c>
      <c r="L169" s="21">
        <f>+'[9]รายได้-กศผ.'!AA21/10^6</f>
        <v>6.1994241737133349</v>
      </c>
      <c r="M169" s="21">
        <f>+'[9]รายได้-กศผ.'!AB21/10^6</f>
        <v>7.0186082746461693</v>
      </c>
      <c r="N169" s="21">
        <f>+'[9]รายได้-กศผ.'!AC21/10^6</f>
        <v>6.7931931707916986</v>
      </c>
      <c r="O169" s="29">
        <f t="shared" si="50"/>
        <v>80.317239999999984</v>
      </c>
      <c r="Q169" s="10">
        <v>1020</v>
      </c>
      <c r="R169" s="10" t="s">
        <v>29</v>
      </c>
      <c r="S169" s="21">
        <f>+'[9]รายได้ค่าน้ำ-กศผ.'!C21/10^6</f>
        <v>5.6730070098634862</v>
      </c>
      <c r="T169" s="21">
        <f>+'[9]รายได้ค่าน้ำ-กศผ.'!D21/10^6</f>
        <v>6.1082609560445222</v>
      </c>
      <c r="U169" s="21">
        <f>+'[9]รายได้ค่าน้ำ-กศผ.'!E21/10^6</f>
        <v>5.9247034257167943</v>
      </c>
      <c r="V169" s="21">
        <f>+'[9]รายได้ค่าน้ำ-กศผ.'!F21/10^6</f>
        <v>6.2025929817965668</v>
      </c>
      <c r="W169" s="21">
        <f>+'[9]รายได้ค่าน้ำ-กศผ.'!G21/10^6</f>
        <v>5.8871593450737247</v>
      </c>
      <c r="X169" s="21">
        <f>+'[9]รายได้ค่าน้ำ-กศผ.'!H21/10^6</f>
        <v>5.6289732621306561</v>
      </c>
      <c r="Y169" s="21">
        <f>+'[9]รายได้ค่าน้ำ-กศผ.'!I21/10^6</f>
        <v>6.4452346608852071</v>
      </c>
      <c r="Z169" s="21">
        <f>+'[9]รายได้ค่าน้ำ-กศผ.'!J21/10^6</f>
        <v>5.6439609240449418</v>
      </c>
      <c r="AA169" s="21">
        <f>+'[9]รายได้ค่าน้ำ-กศผ.'!K21/10^6</f>
        <v>5.8144578152928865</v>
      </c>
      <c r="AB169" s="21">
        <f>+'[9]รายได้ค่าน้ำ-กศผ.'!L21/10^6</f>
        <v>5.3987851737133346</v>
      </c>
      <c r="AC169" s="21">
        <f>+'[9]รายได้ค่าน้ำ-กศผ.'!M21/10^6</f>
        <v>6.2210182746461697</v>
      </c>
      <c r="AD169" s="21">
        <f>+'[9]รายได้ค่าน้ำ-กศผ.'!N21/10^6</f>
        <v>5.973446170791699</v>
      </c>
      <c r="AE169" s="29">
        <f t="shared" si="46"/>
        <v>70.921599999999984</v>
      </c>
      <c r="AG169" s="10">
        <v>1020</v>
      </c>
      <c r="AH169" s="10" t="s">
        <v>29</v>
      </c>
      <c r="AI169" s="21">
        <f>+([9]รายได้ค่าบริการ!AB53+[9]รายได้ค่าบริการอื่น!AB53)/10^6</f>
        <v>0.577121</v>
      </c>
      <c r="AJ169" s="21">
        <f>+([9]รายได้ค่าบริการ!AC53+[9]รายได้ค่าบริการอื่น!AC53)/10^6</f>
        <v>0.58030199999999998</v>
      </c>
      <c r="AK169" s="21">
        <f>+([9]รายได้ค่าบริการ!AD53+[9]รายได้ค่าบริการอื่น!AD53)/10^6</f>
        <v>0.58904900000000004</v>
      </c>
      <c r="AL169" s="21">
        <f>+([9]รายได้ค่าบริการ!AE53+[9]รายได้ค่าบริการอื่น!AE53)/10^6</f>
        <v>0.58315499999999998</v>
      </c>
      <c r="AM169" s="21">
        <f>+([9]รายได้ค่าบริการ!AF53+[9]รายได้ค่าบริการอื่น!AF53)/10^6</f>
        <v>0.59218000000000004</v>
      </c>
      <c r="AN169" s="21">
        <f>+([9]รายได้ค่าบริการ!AG53+[9]รายได้ค่าบริการอื่น!AG53)/10^6</f>
        <v>0.60048000000000001</v>
      </c>
      <c r="AO169" s="21">
        <f>+([9]รายได้ค่าบริการ!AH53+[9]รายได้ค่าบริการอื่น!AH53)/10^6</f>
        <v>0.57234099999999999</v>
      </c>
      <c r="AP169" s="21">
        <f>+([9]รายได้ค่าบริการ!AI53+[9]รายได้ค่าบริการอื่น!AI53)/10^6</f>
        <v>0.57884000000000002</v>
      </c>
      <c r="AQ169" s="21">
        <f>+([9]รายได้ค่าบริการ!AJ53+[9]รายได้ค่าบริการอื่น!AJ53)/10^6</f>
        <v>0.60563699999999998</v>
      </c>
      <c r="AR169" s="21">
        <f>+([9]รายได้ค่าบริการ!AK53+[9]รายได้ค่าบริการอื่น!AK53)/10^6</f>
        <v>0.585422</v>
      </c>
      <c r="AS169" s="21">
        <f>+([9]รายได้ค่าบริการ!AL53+[9]รายได้ค่าบริการอื่น!AL53)/10^6</f>
        <v>0.57974199999999998</v>
      </c>
      <c r="AT169" s="21">
        <f>+([9]รายได้ค่าบริการ!AM53+[9]รายได้ค่าบริการอื่น!AM53)/10^6</f>
        <v>0.60113099999999997</v>
      </c>
      <c r="AU169" s="29">
        <f t="shared" si="51"/>
        <v>7.0453999999999999</v>
      </c>
      <c r="AW169" s="10">
        <v>1020</v>
      </c>
      <c r="AX169" s="10" t="s">
        <v>29</v>
      </c>
      <c r="AY169" s="21">
        <f>+[9]รายได้ค่าติดตั้ง!AB53/10^6</f>
        <v>0.172597</v>
      </c>
      <c r="AZ169" s="21">
        <f>+[9]รายได้ค่าติดตั้ง!AC53/10^6</f>
        <v>0.134301</v>
      </c>
      <c r="BA169" s="21">
        <f>+[9]รายได้ค่าติดตั้ง!AD53/10^6</f>
        <v>0.19048399999999999</v>
      </c>
      <c r="BB169" s="21">
        <f>+[9]รายได้ค่าติดตั้ง!AE53/10^6</f>
        <v>0.193243</v>
      </c>
      <c r="BC169" s="21">
        <f>+[9]รายได้ค่าติดตั้ง!AF53/10^6</f>
        <v>0.18908</v>
      </c>
      <c r="BD169" s="21">
        <f>+[9]รายได้ค่าติดตั้ง!AG53/10^6</f>
        <v>0.20261499999999999</v>
      </c>
      <c r="BE169" s="21">
        <f>+[9]รายได้ค่าติดตั้ง!AH53/10^6</f>
        <v>0.20011999999999999</v>
      </c>
      <c r="BF169" s="21">
        <f>+[9]รายได้ค่าติดตั้ง!AI53/10^6</f>
        <v>0.20718700000000001</v>
      </c>
      <c r="BG169" s="21">
        <f>+[9]รายได้ค่าติดตั้ง!AJ53/10^6</f>
        <v>0.20893200000000001</v>
      </c>
      <c r="BH169" s="21">
        <f>+[9]รายได้ค่าติดตั้ง!AK53/10^6</f>
        <v>0.21521699999999999</v>
      </c>
      <c r="BI169" s="21">
        <f>+[9]รายได้ค่าติดตั้ง!AL53/10^6</f>
        <v>0.21784800000000001</v>
      </c>
      <c r="BJ169" s="21">
        <f>+[9]รายได้ค่าติดตั้ง!AM53/10^6</f>
        <v>0.218616</v>
      </c>
      <c r="BK169" s="29">
        <f t="shared" si="52"/>
        <v>2.3502400000000003</v>
      </c>
      <c r="BM169" s="10">
        <v>1020</v>
      </c>
      <c r="BN169" s="10" t="s">
        <v>29</v>
      </c>
      <c r="BO169" s="21">
        <f t="shared" si="48"/>
        <v>6.4227250098634867</v>
      </c>
      <c r="BP169" s="21">
        <f t="shared" si="49"/>
        <v>13.245588965908009</v>
      </c>
      <c r="BQ169" s="21">
        <f t="shared" si="53"/>
        <v>19.949825391624803</v>
      </c>
      <c r="BR169" s="21">
        <f t="shared" si="54"/>
        <v>26.92881637342137</v>
      </c>
      <c r="BS169" s="21">
        <f t="shared" si="55"/>
        <v>33.597235718495092</v>
      </c>
      <c r="BT169" s="21">
        <f t="shared" si="56"/>
        <v>40.029303980625748</v>
      </c>
      <c r="BU169" s="21">
        <f t="shared" si="57"/>
        <v>47.246999641510953</v>
      </c>
      <c r="BV169" s="21">
        <f t="shared" si="58"/>
        <v>53.676987565555898</v>
      </c>
      <c r="BW169" s="21">
        <f t="shared" si="59"/>
        <v>60.306014380848787</v>
      </c>
      <c r="BX169" s="21">
        <f t="shared" si="60"/>
        <v>66.505438554562119</v>
      </c>
      <c r="BY169" s="21">
        <f t="shared" si="61"/>
        <v>73.524046829208288</v>
      </c>
      <c r="BZ169" s="21">
        <f t="shared" si="62"/>
        <v>80.317239999999984</v>
      </c>
    </row>
    <row r="170" spans="1:78" x14ac:dyDescent="0.2">
      <c r="A170" s="10">
        <v>1021</v>
      </c>
      <c r="B170" s="10" t="s">
        <v>30</v>
      </c>
      <c r="C170" s="21">
        <f>+'[9]รายได้-กศผ.'!R22/10^6</f>
        <v>1.8019262304776613</v>
      </c>
      <c r="D170" s="21">
        <f>+'[9]รายได้-กศผ.'!S22/10^6</f>
        <v>1.9283038262469718</v>
      </c>
      <c r="E170" s="21">
        <f>+'[9]รายได้-กศผ.'!T22/10^6</f>
        <v>1.8877053254947187</v>
      </c>
      <c r="F170" s="21">
        <f>+'[9]รายได้-กศผ.'!U22/10^6</f>
        <v>2.0974198991544952</v>
      </c>
      <c r="G170" s="21">
        <f>+'[9]รายได้-กศผ.'!V22/10^6</f>
        <v>1.8026757300692926</v>
      </c>
      <c r="H170" s="21">
        <f>+'[9]รายได้-กศผ.'!W22/10^6</f>
        <v>1.8755506058203226</v>
      </c>
      <c r="I170" s="21">
        <f>+'[9]รายได้-กศผ.'!X22/10^6</f>
        <v>2.0512202397036869</v>
      </c>
      <c r="J170" s="21">
        <f>+'[9]รายได้-กศผ.'!Y22/10^6</f>
        <v>1.9289020051042263</v>
      </c>
      <c r="K170" s="21">
        <f>+'[9]รายได้-กศผ.'!Z22/10^6</f>
        <v>1.9243641321440808</v>
      </c>
      <c r="L170" s="21">
        <f>+'[9]รายได้-กศผ.'!AA22/10^6</f>
        <v>1.8116736857892304</v>
      </c>
      <c r="M170" s="21">
        <f>+'[9]รายได้-กศผ.'!AB22/10^6</f>
        <v>2.0453340762936172</v>
      </c>
      <c r="N170" s="21">
        <f>+'[9]รายได้-กศผ.'!AC22/10^6</f>
        <v>1.9439542437016979</v>
      </c>
      <c r="O170" s="29">
        <f t="shared" si="50"/>
        <v>23.099030000000003</v>
      </c>
      <c r="Q170" s="10">
        <v>1021</v>
      </c>
      <c r="R170" s="10" t="s">
        <v>30</v>
      </c>
      <c r="S170" s="21">
        <f>+'[9]รายได้ค่าน้ำ-กศผ.'!C22/10^6</f>
        <v>1.5696512304776613</v>
      </c>
      <c r="T170" s="21">
        <f>+'[9]รายได้ค่าน้ำ-กศผ.'!D22/10^6</f>
        <v>1.7012488262469718</v>
      </c>
      <c r="U170" s="21">
        <f>+'[9]รายได้ค่าน้ำ-กศผ.'!E22/10^6</f>
        <v>1.6504613254947187</v>
      </c>
      <c r="V170" s="21">
        <f>+'[9]รายได้ค่าน้ำ-กศผ.'!F22/10^6</f>
        <v>1.8539848991544954</v>
      </c>
      <c r="W170" s="21">
        <f>+'[9]รายได้ค่าน้ำ-กศผ.'!G22/10^6</f>
        <v>1.5666037300692928</v>
      </c>
      <c r="X170" s="21">
        <f>+'[9]รายได้ค่าน้ำ-กศผ.'!H22/10^6</f>
        <v>1.6287206058203227</v>
      </c>
      <c r="Y170" s="21">
        <f>+'[9]รายได้ค่าน้ำ-กศผ.'!I22/10^6</f>
        <v>1.8149672397036869</v>
      </c>
      <c r="Z170" s="21">
        <f>+'[9]รายได้ค่าน้ำ-กศผ.'!J22/10^6</f>
        <v>1.6855750051042262</v>
      </c>
      <c r="AA170" s="21">
        <f>+'[9]รายได้ค่าน้ำ-กศผ.'!K22/10^6</f>
        <v>1.6824231321440808</v>
      </c>
      <c r="AB170" s="21">
        <f>+'[9]รายได้ค่าน้ำ-กศผ.'!L22/10^6</f>
        <v>1.5536526857892303</v>
      </c>
      <c r="AC170" s="21">
        <f>+'[9]รายได้ค่าน้ำ-กศผ.'!M22/10^6</f>
        <v>1.7965300762936172</v>
      </c>
      <c r="AD170" s="21">
        <f>+'[9]รายได้ค่าน้ำ-กศผ.'!N22/10^6</f>
        <v>1.6948012437016977</v>
      </c>
      <c r="AE170" s="29">
        <f t="shared" si="46"/>
        <v>20.198620000000002</v>
      </c>
      <c r="AG170" s="10">
        <v>1021</v>
      </c>
      <c r="AH170" s="10" t="s">
        <v>30</v>
      </c>
      <c r="AI170" s="21">
        <f>+([9]รายได้ค่าบริการ!AB54+[9]รายได้ค่าบริการอื่น!AB54)/10^6</f>
        <v>0.173286</v>
      </c>
      <c r="AJ170" s="21">
        <f>+([9]รายได้ค่าบริการ!AC54+[9]รายได้ค่าบริการอื่น!AC54)/10^6</f>
        <v>0.17288400000000001</v>
      </c>
      <c r="AK170" s="21">
        <f>+([9]รายได้ค่าบริการ!AD54+[9]รายได้ค่าบริการอื่น!AD54)/10^6</f>
        <v>0.17771000000000001</v>
      </c>
      <c r="AL170" s="21">
        <f>+([9]รายได้ค่าบริการ!AE54+[9]รายได้ค่าบริการอื่น!AE54)/10^6</f>
        <v>0.18306700000000001</v>
      </c>
      <c r="AM170" s="21">
        <f>+([9]รายได้ค่าบริการ!AF54+[9]รายได้ค่าบริการอื่น!AF54)/10^6</f>
        <v>0.17733399999999999</v>
      </c>
      <c r="AN170" s="21">
        <f>+([9]รายได้ค่าบริการ!AG54+[9]รายได้ค่าบริการอื่น!AG54)/10^6</f>
        <v>0.185582</v>
      </c>
      <c r="AO170" s="21">
        <f>+([9]รายได้ค่าบริการ!AH54+[9]รายได้ค่าบริการอื่น!AH54)/10^6</f>
        <v>0.17405000000000001</v>
      </c>
      <c r="AP170" s="21">
        <f>+([9]รายได้ค่าบริการ!AI54+[9]รายได้ค่าบริการอื่น!AI54)/10^6</f>
        <v>0.17929800000000001</v>
      </c>
      <c r="AQ170" s="21">
        <f>+([9]รายได้ค่าบริการ!AJ54+[9]รายได้ค่าบริการอื่น!AJ54)/10^6</f>
        <v>0.17733499999999999</v>
      </c>
      <c r="AR170" s="21">
        <f>+([9]รายได้ค่าบริการ!AK54+[9]รายได้ค่าบริการอื่น!AK54)/10^6</f>
        <v>0.19134799999999999</v>
      </c>
      <c r="AS170" s="21">
        <f>+([9]รายได้ค่าบริการ!AL54+[9]รายได้ค่าบริการอื่น!AL54)/10^6</f>
        <v>0.18129799999999999</v>
      </c>
      <c r="AT170" s="21">
        <f>+([9]รายได้ค่าบริการ!AM54+[9]รายได้ค่าบริการอื่น!AM54)/10^6</f>
        <v>0.18218799999999999</v>
      </c>
      <c r="AU170" s="29">
        <f t="shared" si="51"/>
        <v>2.1553800000000001</v>
      </c>
      <c r="AW170" s="10">
        <v>1021</v>
      </c>
      <c r="AX170" s="10" t="s">
        <v>30</v>
      </c>
      <c r="AY170" s="21">
        <f>+[9]รายได้ค่าติดตั้ง!AB54/10^6</f>
        <v>5.8989E-2</v>
      </c>
      <c r="AZ170" s="21">
        <f>+[9]รายได้ค่าติดตั้ง!AC54/10^6</f>
        <v>5.4170999999999997E-2</v>
      </c>
      <c r="BA170" s="21">
        <f>+[9]รายได้ค่าติดตั้ง!AD54/10^6</f>
        <v>5.9533999999999997E-2</v>
      </c>
      <c r="BB170" s="21">
        <f>+[9]รายได้ค่าติดตั้ง!AE54/10^6</f>
        <v>6.0367999999999998E-2</v>
      </c>
      <c r="BC170" s="21">
        <f>+[9]รายได้ค่าติดตั้ง!AF54/10^6</f>
        <v>5.8737999999999999E-2</v>
      </c>
      <c r="BD170" s="21">
        <f>+[9]รายได้ค่าติดตั้ง!AG54/10^6</f>
        <v>6.1247999999999997E-2</v>
      </c>
      <c r="BE170" s="21">
        <f>+[9]รายได้ค่าติดตั้ง!AH54/10^6</f>
        <v>6.2203000000000001E-2</v>
      </c>
      <c r="BF170" s="21">
        <f>+[9]รายได้ค่าติดตั้ง!AI54/10^6</f>
        <v>6.4029000000000003E-2</v>
      </c>
      <c r="BG170" s="21">
        <f>+[9]รายได้ค่าติดตั้ง!AJ54/10^6</f>
        <v>6.4605999999999997E-2</v>
      </c>
      <c r="BH170" s="21">
        <f>+[9]รายได้ค่าติดตั้ง!AK54/10^6</f>
        <v>6.6672999999999996E-2</v>
      </c>
      <c r="BI170" s="21">
        <f>+[9]รายได้ค่าติดตั้ง!AL54/10^6</f>
        <v>6.7505999999999997E-2</v>
      </c>
      <c r="BJ170" s="21">
        <f>+[9]รายได้ค่าติดตั้ง!AM54/10^6</f>
        <v>6.6964999999999997E-2</v>
      </c>
      <c r="BK170" s="29">
        <f t="shared" si="52"/>
        <v>0.74503000000000008</v>
      </c>
      <c r="BM170" s="10">
        <v>1021</v>
      </c>
      <c r="BN170" s="10" t="s">
        <v>30</v>
      </c>
      <c r="BO170" s="21">
        <f t="shared" si="48"/>
        <v>1.8019262304776613</v>
      </c>
      <c r="BP170" s="21">
        <f t="shared" si="49"/>
        <v>3.7302300567246331</v>
      </c>
      <c r="BQ170" s="21">
        <f t="shared" si="53"/>
        <v>5.6179353822193523</v>
      </c>
      <c r="BR170" s="21">
        <f t="shared" si="54"/>
        <v>7.7153552813738475</v>
      </c>
      <c r="BS170" s="21">
        <f t="shared" si="55"/>
        <v>9.5180310114431403</v>
      </c>
      <c r="BT170" s="21">
        <f t="shared" si="56"/>
        <v>11.393581617263463</v>
      </c>
      <c r="BU170" s="21">
        <f t="shared" si="57"/>
        <v>13.44480185696715</v>
      </c>
      <c r="BV170" s="21">
        <f t="shared" si="58"/>
        <v>15.373703862071377</v>
      </c>
      <c r="BW170" s="21">
        <f t="shared" si="59"/>
        <v>17.298067994215458</v>
      </c>
      <c r="BX170" s="21">
        <f t="shared" si="60"/>
        <v>19.109741680004689</v>
      </c>
      <c r="BY170" s="21">
        <f t="shared" si="61"/>
        <v>21.155075756298306</v>
      </c>
      <c r="BZ170" s="21">
        <f t="shared" si="62"/>
        <v>23.099030000000003</v>
      </c>
    </row>
    <row r="171" spans="1:78" x14ac:dyDescent="0.2">
      <c r="A171" s="10">
        <v>1022</v>
      </c>
      <c r="B171" s="10" t="s">
        <v>31</v>
      </c>
      <c r="C171" s="21">
        <f>+'[9]รายได้-กศผ.'!R23/10^6</f>
        <v>8.8751149608036197</v>
      </c>
      <c r="D171" s="21">
        <f>+'[9]รายได้-กศผ.'!S23/10^6</f>
        <v>9.1669191961394443</v>
      </c>
      <c r="E171" s="21">
        <f>+'[9]รายได้-กศผ.'!T23/10^6</f>
        <v>8.8677819409212955</v>
      </c>
      <c r="F171" s="21">
        <f>+'[9]รายได้-กศผ.'!U23/10^6</f>
        <v>9.2150333613574027</v>
      </c>
      <c r="G171" s="21">
        <f>+'[9]รายได้-กศผ.'!V23/10^6</f>
        <v>9.1498612044504899</v>
      </c>
      <c r="H171" s="21">
        <f>+'[9]รายได้-กศผ.'!W23/10^6</f>
        <v>9.3239391489176526</v>
      </c>
      <c r="I171" s="21">
        <f>+'[9]รายได้-กศผ.'!X23/10^6</f>
        <v>10.848590199381903</v>
      </c>
      <c r="J171" s="21">
        <f>+'[9]รายได้-กศผ.'!Y23/10^6</f>
        <v>9.6044982433217019</v>
      </c>
      <c r="K171" s="21">
        <f>+'[9]รายได้-กศผ.'!Z23/10^6</f>
        <v>9.6595733913990998</v>
      </c>
      <c r="L171" s="21">
        <f>+'[9]รายได้-กศผ.'!AA23/10^6</f>
        <v>9.0149230087896655</v>
      </c>
      <c r="M171" s="21">
        <f>+'[9]รายได้-กศผ.'!AB23/10^6</f>
        <v>10.188572003925229</v>
      </c>
      <c r="N171" s="21">
        <f>+'[9]รายได้-กศผ.'!AC23/10^6</f>
        <v>9.4435833405925127</v>
      </c>
      <c r="O171" s="29">
        <f t="shared" si="50"/>
        <v>113.35839000000003</v>
      </c>
      <c r="Q171" s="10">
        <v>1022</v>
      </c>
      <c r="R171" s="10" t="s">
        <v>31</v>
      </c>
      <c r="S171" s="21">
        <f>+'[9]รายได้ค่าน้ำ-กศผ.'!C23/10^6</f>
        <v>7.6094539608036209</v>
      </c>
      <c r="T171" s="21">
        <f>+'[9]รายได้ค่าน้ำ-กศผ.'!D23/10^6</f>
        <v>7.9412801961394432</v>
      </c>
      <c r="U171" s="21">
        <f>+'[9]รายได้ค่าน้ำ-กศผ.'!E23/10^6</f>
        <v>7.5616309409212956</v>
      </c>
      <c r="V171" s="21">
        <f>+'[9]รายได้ค่าน้ำ-กศผ.'!F23/10^6</f>
        <v>7.9045023613574017</v>
      </c>
      <c r="W171" s="21">
        <f>+'[9]รายได้ค่าน้ำ-กศผ.'!G23/10^6</f>
        <v>7.8492602044504896</v>
      </c>
      <c r="X171" s="21">
        <f>+'[9]รายได้ค่าน้ำ-กศผ.'!H23/10^6</f>
        <v>7.9709801489176524</v>
      </c>
      <c r="Y171" s="21">
        <f>+'[9]รายได้ค่าน้ำ-กศผ.'!I23/10^6</f>
        <v>9.5236151993819025</v>
      </c>
      <c r="Z171" s="21">
        <f>+'[9]รายได้ค่าน้ำ-กศผ.'!J23/10^6</f>
        <v>8.2176822433217023</v>
      </c>
      <c r="AA171" s="21">
        <f>+'[9]รายได้ค่าน้ำ-กศผ.'!K23/10^6</f>
        <v>8.2443993913991012</v>
      </c>
      <c r="AB171" s="21">
        <f>+'[9]รายได้ค่าน้ำ-กศผ.'!L23/10^6</f>
        <v>7.5902900087896663</v>
      </c>
      <c r="AC171" s="21">
        <f>+'[9]รายได้ค่าน้ำ-กศผ.'!M23/10^6</f>
        <v>8.7611160039252294</v>
      </c>
      <c r="AD171" s="21">
        <f>+'[9]รายได้ค่าน้ำ-กศผ.'!N23/10^6</f>
        <v>8.0265693405925127</v>
      </c>
      <c r="AE171" s="29">
        <f t="shared" si="46"/>
        <v>97.200780000000009</v>
      </c>
      <c r="AG171" s="10">
        <v>1022</v>
      </c>
      <c r="AH171" s="10" t="s">
        <v>31</v>
      </c>
      <c r="AI171" s="21">
        <f>+([9]รายได้ค่าบริการ!AB55+[9]รายได้ค่าบริการอื่น!AB55)/10^6</f>
        <v>0.84569799999999995</v>
      </c>
      <c r="AJ171" s="21">
        <f>+([9]รายได้ค่าบริการ!AC55+[9]รายได้ค่าบริการอื่น!AC55)/10^6</f>
        <v>0.84593600000000002</v>
      </c>
      <c r="AK171" s="21">
        <f>+([9]รายได้ค่าบริการ!AD55+[9]รายได้ค่าบริการอื่น!AD55)/10^6</f>
        <v>0.838592</v>
      </c>
      <c r="AL171" s="21">
        <f>+([9]รายได้ค่าบริการ!AE55+[9]รายได้ค่าบริการอื่น!AE55)/10^6</f>
        <v>0.83824100000000001</v>
      </c>
      <c r="AM171" s="21">
        <f>+([9]รายได้ค่าบริการ!AF55+[9]รายได้ค่าบริการอื่น!AF55)/10^6</f>
        <v>0.84396700000000002</v>
      </c>
      <c r="AN171" s="21">
        <f>+([9]รายได้ค่าบริการ!AG55+[9]รายได้ค่าบริการอื่น!AG55)/10^6</f>
        <v>0.85154700000000005</v>
      </c>
      <c r="AO171" s="21">
        <f>+([9]รายได้ค่าบริการ!AH55+[9]รายได้ค่าบริการอื่น!AH55)/10^6</f>
        <v>0.83809500000000003</v>
      </c>
      <c r="AP171" s="21">
        <f>+([9]รายได้ค่าบริการ!AI55+[9]รายได้ค่าบริการอื่น!AI55)/10^6</f>
        <v>0.87804199999999999</v>
      </c>
      <c r="AQ171" s="21">
        <f>+([9]รายได้ค่าบริการ!AJ55+[9]รายได้ค่าบริการอื่น!AJ55)/10^6</f>
        <v>0.884239</v>
      </c>
      <c r="AR171" s="21">
        <f>+([9]รายได้ค่าบริการ!AK55+[9]รายได้ค่าบริการอื่น!AK55)/10^6</f>
        <v>0.87002699999999999</v>
      </c>
      <c r="AS171" s="21">
        <f>+([9]รายได้ค่าบริการ!AL55+[9]รายได้ค่าบริการอื่น!AL55)/10^6</f>
        <v>0.87263599999999997</v>
      </c>
      <c r="AT171" s="21">
        <f>+([9]รายได้ค่าบริการ!AM55+[9]รายได้ค่าบริการอื่น!AM55)/10^6</f>
        <v>0.86309000000000002</v>
      </c>
      <c r="AU171" s="29">
        <f t="shared" si="51"/>
        <v>10.270109999999999</v>
      </c>
      <c r="AW171" s="10">
        <v>1022</v>
      </c>
      <c r="AX171" s="10" t="s">
        <v>31</v>
      </c>
      <c r="AY171" s="21">
        <f>+[9]รายได้ค่าติดตั้ง!AB55/10^6</f>
        <v>0.41996299999999998</v>
      </c>
      <c r="AZ171" s="21">
        <f>+[9]รายได้ค่าติดตั้ง!AC55/10^6</f>
        <v>0.37970300000000001</v>
      </c>
      <c r="BA171" s="21">
        <f>+[9]รายได้ค่าติดตั้ง!AD55/10^6</f>
        <v>0.467559</v>
      </c>
      <c r="BB171" s="21">
        <f>+[9]รายได้ค่าติดตั้ง!AE55/10^6</f>
        <v>0.47228999999999999</v>
      </c>
      <c r="BC171" s="21">
        <f>+[9]รายได้ค่าติดตั้ง!AF55/10^6</f>
        <v>0.45663399999999998</v>
      </c>
      <c r="BD171" s="21">
        <f>+[9]รายได้ค่าติดตั้ง!AG55/10^6</f>
        <v>0.50141199999999997</v>
      </c>
      <c r="BE171" s="21">
        <f>+[9]รายได้ค่าติดตั้ง!AH55/10^6</f>
        <v>0.48687999999999998</v>
      </c>
      <c r="BF171" s="21">
        <f>+[9]รายได้ค่าติดตั้ง!AI55/10^6</f>
        <v>0.50877399999999995</v>
      </c>
      <c r="BG171" s="21">
        <f>+[9]รายได้ค่าติดตั้ง!AJ55/10^6</f>
        <v>0.53093500000000005</v>
      </c>
      <c r="BH171" s="21">
        <f>+[9]รายได้ค่าติดตั้ง!AK55/10^6</f>
        <v>0.55460600000000004</v>
      </c>
      <c r="BI171" s="21">
        <f>+[9]รายได้ค่าติดตั้ง!AL55/10^6</f>
        <v>0.55481999999999998</v>
      </c>
      <c r="BJ171" s="21">
        <f>+[9]รายได้ค่าติดตั้ง!AM55/10^6</f>
        <v>0.55392399999999997</v>
      </c>
      <c r="BK171" s="29">
        <f t="shared" si="52"/>
        <v>5.8875000000000011</v>
      </c>
      <c r="BM171" s="10">
        <v>1022</v>
      </c>
      <c r="BN171" s="10" t="s">
        <v>31</v>
      </c>
      <c r="BO171" s="21">
        <f t="shared" si="48"/>
        <v>8.8751149608036197</v>
      </c>
      <c r="BP171" s="21">
        <f t="shared" si="49"/>
        <v>18.042034156943064</v>
      </c>
      <c r="BQ171" s="21">
        <f t="shared" si="53"/>
        <v>26.909816097864358</v>
      </c>
      <c r="BR171" s="21">
        <f t="shared" si="54"/>
        <v>36.124849459221764</v>
      </c>
      <c r="BS171" s="21">
        <f t="shared" si="55"/>
        <v>45.274710663672252</v>
      </c>
      <c r="BT171" s="21">
        <f t="shared" si="56"/>
        <v>54.598649812589905</v>
      </c>
      <c r="BU171" s="21">
        <f t="shared" si="57"/>
        <v>65.447240011971815</v>
      </c>
      <c r="BV171" s="21">
        <f t="shared" si="58"/>
        <v>75.051738255293515</v>
      </c>
      <c r="BW171" s="21">
        <f t="shared" si="59"/>
        <v>84.711311646692621</v>
      </c>
      <c r="BX171" s="21">
        <f t="shared" si="60"/>
        <v>93.726234655482287</v>
      </c>
      <c r="BY171" s="21">
        <f t="shared" si="61"/>
        <v>103.91480665940752</v>
      </c>
      <c r="BZ171" s="21">
        <f t="shared" si="62"/>
        <v>113.35839000000003</v>
      </c>
    </row>
    <row r="172" spans="1:78" x14ac:dyDescent="0.2">
      <c r="A172" s="10">
        <v>1023</v>
      </c>
      <c r="B172" s="10" t="s">
        <v>32</v>
      </c>
      <c r="C172" s="21">
        <f>+'[9]รายได้-กศผ.'!R24/10^6</f>
        <v>1.6775092585926741</v>
      </c>
      <c r="D172" s="21">
        <f>+'[9]รายได้-กศผ.'!S24/10^6</f>
        <v>1.8166355835946519</v>
      </c>
      <c r="E172" s="21">
        <f>+'[9]รายได้-กศผ.'!T24/10^6</f>
        <v>1.7730176492287499</v>
      </c>
      <c r="F172" s="21">
        <f>+'[9]รายได้-กศผ.'!U24/10^6</f>
        <v>1.9283617918714424</v>
      </c>
      <c r="G172" s="21">
        <f>+'[9]รายได้-กศผ.'!V24/10^6</f>
        <v>1.7945436341897374</v>
      </c>
      <c r="H172" s="21">
        <f>+'[9]รายได้-กศผ.'!W24/10^6</f>
        <v>1.7836885816949475</v>
      </c>
      <c r="I172" s="21">
        <f>+'[9]รายได้-กศผ.'!X24/10^6</f>
        <v>2.0283550359918348</v>
      </c>
      <c r="J172" s="21">
        <f>+'[9]รายได้-กศผ.'!Y24/10^6</f>
        <v>1.8359088577083631</v>
      </c>
      <c r="K172" s="21">
        <f>+'[9]รายได้-กศผ.'!Z24/10^6</f>
        <v>1.831358317331879</v>
      </c>
      <c r="L172" s="21">
        <f>+'[9]รายได้-กศผ.'!AA24/10^6</f>
        <v>1.6918527551045435</v>
      </c>
      <c r="M172" s="21">
        <f>+'[9]รายได้-กศผ.'!AB24/10^6</f>
        <v>1.9112405046193148</v>
      </c>
      <c r="N172" s="21">
        <f>+'[9]รายได้-กศผ.'!AC24/10^6</f>
        <v>1.7888680300718569</v>
      </c>
      <c r="O172" s="29">
        <f t="shared" si="50"/>
        <v>21.861339999999998</v>
      </c>
      <c r="Q172" s="10">
        <v>1023</v>
      </c>
      <c r="R172" s="10" t="s">
        <v>32</v>
      </c>
      <c r="S172" s="21">
        <f>+'[9]รายได้ค่าน้ำ-กศผ.'!C24/10^6</f>
        <v>1.4414302585926742</v>
      </c>
      <c r="T172" s="21">
        <f>+'[9]รายได้ค่าน้ำ-กศผ.'!D24/10^6</f>
        <v>1.5873555835946518</v>
      </c>
      <c r="U172" s="21">
        <f>+'[9]รายได้ค่าน้ำ-กศผ.'!E24/10^6</f>
        <v>1.5362516492287501</v>
      </c>
      <c r="V172" s="21">
        <f>+'[9]รายได้ค่าน้ำ-กศผ.'!F24/10^6</f>
        <v>1.6894527918714424</v>
      </c>
      <c r="W172" s="21">
        <f>+'[9]รายได้ค่าน้ำ-กศผ.'!G24/10^6</f>
        <v>1.5570736341897375</v>
      </c>
      <c r="X172" s="21">
        <f>+'[9]รายได้ค่าน้ำ-กศผ.'!H24/10^6</f>
        <v>1.5431815816949475</v>
      </c>
      <c r="Y172" s="21">
        <f>+'[9]รายได้ค่าน้ำ-กศผ.'!I24/10^6</f>
        <v>1.7877350359918349</v>
      </c>
      <c r="Z172" s="21">
        <f>+'[9]รายได้ค่าน้ำ-กศผ.'!J24/10^6</f>
        <v>1.5899508577083632</v>
      </c>
      <c r="AA172" s="21">
        <f>+'[9]รายได้ค่าน้ำ-กศผ.'!K24/10^6</f>
        <v>1.588284317331879</v>
      </c>
      <c r="AB172" s="21">
        <f>+'[9]รายได้ค่าน้ำ-กศผ.'!L24/10^6</f>
        <v>1.4458497551045435</v>
      </c>
      <c r="AC172" s="21">
        <f>+'[9]รายได้ค่าน้ำ-กศผ.'!M24/10^6</f>
        <v>1.6637325046193148</v>
      </c>
      <c r="AD172" s="21">
        <f>+'[9]รายได้ค่าน้ำ-กศผ.'!N24/10^6</f>
        <v>1.5375020300718569</v>
      </c>
      <c r="AE172" s="29">
        <f t="shared" si="46"/>
        <v>18.967799999999997</v>
      </c>
      <c r="AG172" s="10">
        <v>1023</v>
      </c>
      <c r="AH172" s="10" t="s">
        <v>32</v>
      </c>
      <c r="AI172" s="21">
        <f>+([9]รายได้ค่าบริการ!AB56+[9]รายได้ค่าบริการอื่น!AB56)/10^6</f>
        <v>0.19950599999999999</v>
      </c>
      <c r="AJ172" s="21">
        <f>+([9]รายได้ค่าบริการ!AC56+[9]รายได้ค่าบริการอื่น!AC56)/10^6</f>
        <v>0.200298</v>
      </c>
      <c r="AK172" s="21">
        <f>+([9]รายได้ค่าบริการ!AD56+[9]รายได้ค่าบริการอื่น!AD56)/10^6</f>
        <v>0.200542</v>
      </c>
      <c r="AL172" s="21">
        <f>+([9]รายได้ค่าบริการ!AE56+[9]รายได้ค่าบริการอื่น!AE56)/10^6</f>
        <v>0.20214599999999999</v>
      </c>
      <c r="AM172" s="21">
        <f>+([9]รายได้ค่าบริการ!AF56+[9]รายได้ค่าบริการอื่น!AF56)/10^6</f>
        <v>0.20013900000000001</v>
      </c>
      <c r="AN172" s="21">
        <f>+([9]รายได้ค่าบริการ!AG56+[9]รายได้ค่าบริการอื่น!AG56)/10^6</f>
        <v>0.20100199999999999</v>
      </c>
      <c r="AO172" s="21">
        <f>+([9]รายได้ค่าบริการ!AH56+[9]รายได้ค่าบริการอื่น!AH56)/10^6</f>
        <v>0.201015</v>
      </c>
      <c r="AP172" s="21">
        <f>+([9]รายได้ค่าบริการ!AI56+[9]รายได้ค่าบริการอื่น!AI56)/10^6</f>
        <v>0.203185</v>
      </c>
      <c r="AQ172" s="21">
        <f>+([9]รายได้ค่าบริการ!AJ56+[9]รายได้ค่าบริการอื่น!AJ56)/10^6</f>
        <v>0.202677</v>
      </c>
      <c r="AR172" s="21">
        <f>+([9]รายได้ค่าบริการ!AK56+[9]รายได้ค่าบริการอื่น!AK56)/10^6</f>
        <v>0.203235</v>
      </c>
      <c r="AS172" s="21">
        <f>+([9]รายได้ค่าบริการ!AL56+[9]รายได้ค่าบริการอื่น!AL56)/10^6</f>
        <v>0.20464499999999999</v>
      </c>
      <c r="AT172" s="21">
        <f>+([9]รายได้ค่าบริการ!AM56+[9]รายได้ค่าบริการอื่น!AM56)/10^6</f>
        <v>0.20935999999999999</v>
      </c>
      <c r="AU172" s="29">
        <f t="shared" si="51"/>
        <v>2.4277499999999996</v>
      </c>
      <c r="AW172" s="10">
        <v>1023</v>
      </c>
      <c r="AX172" s="10" t="s">
        <v>32</v>
      </c>
      <c r="AY172" s="21">
        <f>+[9]รายได้ค่าติดตั้ง!AB56/10^6</f>
        <v>3.6573000000000001E-2</v>
      </c>
      <c r="AZ172" s="21">
        <f>+[9]รายได้ค่าติดตั้ง!AC56/10^6</f>
        <v>2.8982000000000001E-2</v>
      </c>
      <c r="BA172" s="21">
        <f>+[9]รายได้ค่าติดตั้ง!AD56/10^6</f>
        <v>3.6223999999999999E-2</v>
      </c>
      <c r="BB172" s="21">
        <f>+[9]รายได้ค่าติดตั้ง!AE56/10^6</f>
        <v>3.6762999999999997E-2</v>
      </c>
      <c r="BC172" s="21">
        <f>+[9]รายได้ค่าติดตั้ง!AF56/10^6</f>
        <v>3.7331000000000003E-2</v>
      </c>
      <c r="BD172" s="21">
        <f>+[9]รายได้ค่าติดตั้ง!AG56/10^6</f>
        <v>3.9504999999999998E-2</v>
      </c>
      <c r="BE172" s="21">
        <f>+[9]รายได้ค่าติดตั้ง!AH56/10^6</f>
        <v>3.9605000000000001E-2</v>
      </c>
      <c r="BF172" s="21">
        <f>+[9]รายได้ค่าติดตั้ง!AI56/10^6</f>
        <v>4.2772999999999999E-2</v>
      </c>
      <c r="BG172" s="21">
        <f>+[9]รายได้ค่าติดตั้ง!AJ56/10^6</f>
        <v>4.0397000000000002E-2</v>
      </c>
      <c r="BH172" s="21">
        <f>+[9]รายได้ค่าติดตั้ง!AK56/10^6</f>
        <v>4.2768E-2</v>
      </c>
      <c r="BI172" s="21">
        <f>+[9]รายได้ค่าติดตั้ง!AL56/10^6</f>
        <v>4.2862999999999998E-2</v>
      </c>
      <c r="BJ172" s="21">
        <f>+[9]รายได้ค่าติดตั้ง!AM56/10^6</f>
        <v>4.2006000000000002E-2</v>
      </c>
      <c r="BK172" s="29">
        <f t="shared" si="52"/>
        <v>0.46579000000000004</v>
      </c>
      <c r="BM172" s="10">
        <v>1023</v>
      </c>
      <c r="BN172" s="10" t="s">
        <v>32</v>
      </c>
      <c r="BO172" s="21">
        <f t="shared" si="48"/>
        <v>1.6775092585926741</v>
      </c>
      <c r="BP172" s="21">
        <f t="shared" si="49"/>
        <v>3.494144842187326</v>
      </c>
      <c r="BQ172" s="21">
        <f t="shared" si="53"/>
        <v>5.2671624914160757</v>
      </c>
      <c r="BR172" s="21">
        <f t="shared" si="54"/>
        <v>7.1955242832875186</v>
      </c>
      <c r="BS172" s="21">
        <f t="shared" si="55"/>
        <v>8.9900679174772566</v>
      </c>
      <c r="BT172" s="21">
        <f t="shared" si="56"/>
        <v>10.773756499172205</v>
      </c>
      <c r="BU172" s="21">
        <f t="shared" si="57"/>
        <v>12.802111535164039</v>
      </c>
      <c r="BV172" s="21">
        <f t="shared" si="58"/>
        <v>14.638020392872402</v>
      </c>
      <c r="BW172" s="21">
        <f t="shared" si="59"/>
        <v>16.469378710204282</v>
      </c>
      <c r="BX172" s="21">
        <f t="shared" si="60"/>
        <v>18.161231465308827</v>
      </c>
      <c r="BY172" s="21">
        <f t="shared" si="61"/>
        <v>20.072471969928142</v>
      </c>
      <c r="BZ172" s="21">
        <f t="shared" si="62"/>
        <v>21.861339999999998</v>
      </c>
    </row>
    <row r="173" spans="1:78" x14ac:dyDescent="0.2">
      <c r="A173" s="10">
        <v>1024</v>
      </c>
      <c r="B173" s="10" t="s">
        <v>33</v>
      </c>
      <c r="C173" s="21">
        <f>+'[9]รายได้-กศผ.'!R25/10^6</f>
        <v>15.662215378086325</v>
      </c>
      <c r="D173" s="21">
        <f>+'[9]รายได้-กศผ.'!S25/10^6</f>
        <v>16.038602160478895</v>
      </c>
      <c r="E173" s="21">
        <f>+'[9]รายได้-กศผ.'!T25/10^6</f>
        <v>16.244932080824501</v>
      </c>
      <c r="F173" s="21">
        <f>+'[9]รายได้-กศผ.'!U25/10^6</f>
        <v>16.368152374138969</v>
      </c>
      <c r="G173" s="21">
        <f>+'[9]รายได้-กศผ.'!V25/10^6</f>
        <v>16.023293036662992</v>
      </c>
      <c r="H173" s="21">
        <f>+'[9]รายได้-กศผ.'!W25/10^6</f>
        <v>15.719408473227343</v>
      </c>
      <c r="I173" s="21">
        <f>+'[9]รายได้-กศผ.'!X25/10^6</f>
        <v>17.118862948476266</v>
      </c>
      <c r="J173" s="21">
        <f>+'[9]รายได้-กศผ.'!Y25/10^6</f>
        <v>15.44112065047584</v>
      </c>
      <c r="K173" s="21">
        <f>+'[9]รายได้-กศผ.'!Z25/10^6</f>
        <v>15.366390588138589</v>
      </c>
      <c r="L173" s="21">
        <f>+'[9]รายได้-กศผ.'!AA25/10^6</f>
        <v>14.885869312533741</v>
      </c>
      <c r="M173" s="21">
        <f>+'[9]รายได้-กศผ.'!AB25/10^6</f>
        <v>16.710565242022987</v>
      </c>
      <c r="N173" s="21">
        <f>+'[9]รายได้-กศผ.'!AC25/10^6</f>
        <v>16.619327754933561</v>
      </c>
      <c r="O173" s="29">
        <f t="shared" si="50"/>
        <v>192.19874000000002</v>
      </c>
      <c r="Q173" s="10">
        <v>1024</v>
      </c>
      <c r="R173" s="10" t="s">
        <v>33</v>
      </c>
      <c r="S173" s="21">
        <f>+'[9]รายได้ค่าน้ำ-กศผ.'!C25/10^6</f>
        <v>13.493047378086326</v>
      </c>
      <c r="T173" s="21">
        <f>+'[9]รายได้ค่าน้ำ-กศผ.'!D25/10^6</f>
        <v>14.135246160478896</v>
      </c>
      <c r="U173" s="21">
        <f>+'[9]รายได้ค่าน้ำ-กศผ.'!E25/10^6</f>
        <v>14.1772900808245</v>
      </c>
      <c r="V173" s="21">
        <f>+'[9]รายได้ค่าน้ำ-กศผ.'!F25/10^6</f>
        <v>14.24314637413897</v>
      </c>
      <c r="W173" s="21">
        <f>+'[9]รายได้ค่าน้ำ-กศผ.'!G25/10^6</f>
        <v>13.760254036662991</v>
      </c>
      <c r="X173" s="21">
        <f>+'[9]รายได้ค่าน้ำ-กศผ.'!H25/10^6</f>
        <v>13.552113473227342</v>
      </c>
      <c r="Y173" s="21">
        <f>+'[9]รายได้ค่าน้ำ-กศผ.'!I25/10^6</f>
        <v>14.982382948476266</v>
      </c>
      <c r="Z173" s="21">
        <f>+'[9]รายได้ค่าน้ำ-กศผ.'!J25/10^6</f>
        <v>13.247284650475839</v>
      </c>
      <c r="AA173" s="21">
        <f>+'[9]รายได้ค่าน้ำ-กศผ.'!K25/10^6</f>
        <v>13.18454058813859</v>
      </c>
      <c r="AB173" s="21">
        <f>+'[9]รายได้ค่าน้ำ-กศผ.'!L25/10^6</f>
        <v>12.61906831253374</v>
      </c>
      <c r="AC173" s="21">
        <f>+'[9]รายได้ค่าน้ำ-กศผ.'!M25/10^6</f>
        <v>14.418410242022988</v>
      </c>
      <c r="AD173" s="21">
        <f>+'[9]รายได้ค่าน้ำ-กศผ.'!N25/10^6</f>
        <v>13.926695754933561</v>
      </c>
      <c r="AE173" s="29">
        <f t="shared" si="46"/>
        <v>165.73948000000001</v>
      </c>
      <c r="AG173" s="10">
        <v>1024</v>
      </c>
      <c r="AH173" s="10" t="s">
        <v>33</v>
      </c>
      <c r="AI173" s="21">
        <f>+([9]รายได้ค่าบริการ!AB57+[9]รายได้ค่าบริการอื่น!AB57)/10^6</f>
        <v>1.3542529999999999</v>
      </c>
      <c r="AJ173" s="21">
        <f>+([9]รายได้ค่าบริการ!AC57+[9]รายได้ค่าบริการอื่น!AC57)/10^6</f>
        <v>1.2677659999999999</v>
      </c>
      <c r="AK173" s="21">
        <f>+([9]รายได้ค่าบริการ!AD57+[9]รายได้ค่าบริการอื่น!AD57)/10^6</f>
        <v>1.2203900000000001</v>
      </c>
      <c r="AL173" s="21">
        <f>+([9]รายได้ค่าบริการ!AE57+[9]รายได้ค่าบริการอื่น!AE57)/10^6</f>
        <v>1.2287570000000001</v>
      </c>
      <c r="AM173" s="21">
        <f>+([9]รายได้ค่าบริการ!AF57+[9]รายได้ค่าบริการอื่น!AF57)/10^6</f>
        <v>1.4449240000000001</v>
      </c>
      <c r="AN173" s="21">
        <f>+([9]รายได้ค่าบริการ!AG57+[9]รายได้ค่าบริการอื่น!AG57)/10^6</f>
        <v>1.268653</v>
      </c>
      <c r="AO173" s="21">
        <f>+([9]รายได้ค่าบริการ!AH57+[9]รายได้ค่าบริการอื่น!AH57)/10^6</f>
        <v>1.2459450000000001</v>
      </c>
      <c r="AP173" s="21">
        <f>+([9]รายได้ค่าบริการ!AI57+[9]รายได้ค่าบริการอื่น!AI57)/10^6</f>
        <v>1.2714939999999999</v>
      </c>
      <c r="AQ173" s="21">
        <f>+([9]รายได้ค่าบริการ!AJ57+[9]รายได้ค่าบริการอื่น!AJ57)/10^6</f>
        <v>1.2564550000000001</v>
      </c>
      <c r="AR173" s="21">
        <f>+([9]รายได้ค่าบริการ!AK57+[9]รายได้ค่าบริการอื่น!AK57)/10^6</f>
        <v>1.308921</v>
      </c>
      <c r="AS173" s="21">
        <f>+([9]รายได้ค่าบริการ!AL57+[9]รายได้ค่าบริการอื่น!AL57)/10^6</f>
        <v>1.2853680000000001</v>
      </c>
      <c r="AT173" s="21">
        <f>+([9]รายได้ค่าบริการ!AM57+[9]รายได้ค่าบริการอื่น!AM57)/10^6</f>
        <v>1.708904</v>
      </c>
      <c r="AU173" s="29">
        <f t="shared" si="51"/>
        <v>15.861830000000003</v>
      </c>
      <c r="AW173" s="10">
        <v>1024</v>
      </c>
      <c r="AX173" s="10" t="s">
        <v>33</v>
      </c>
      <c r="AY173" s="21">
        <f>+[9]รายได้ค่าติดตั้ง!AB57/10^6</f>
        <v>0.81491499999999994</v>
      </c>
      <c r="AZ173" s="21">
        <f>+[9]รายได้ค่าติดตั้ง!AC57/10^6</f>
        <v>0.63558999999999999</v>
      </c>
      <c r="BA173" s="21">
        <f>+[9]รายได้ค่าติดตั้ง!AD57/10^6</f>
        <v>0.84725200000000001</v>
      </c>
      <c r="BB173" s="21">
        <f>+[9]รายได้ค่าติดตั้ง!AE57/10^6</f>
        <v>0.89624899999999996</v>
      </c>
      <c r="BC173" s="21">
        <f>+[9]รายได้ค่าติดตั้ง!AF57/10^6</f>
        <v>0.81811500000000004</v>
      </c>
      <c r="BD173" s="21">
        <f>+[9]รายได้ค่าติดตั้ง!AG57/10^6</f>
        <v>0.89864200000000005</v>
      </c>
      <c r="BE173" s="21">
        <f>+[9]รายได้ค่าติดตั้ง!AH57/10^6</f>
        <v>0.89053499999999997</v>
      </c>
      <c r="BF173" s="21">
        <f>+[9]รายได้ค่าติดตั้ง!AI57/10^6</f>
        <v>0.922342</v>
      </c>
      <c r="BG173" s="21">
        <f>+[9]รายได้ค่าติดตั้ง!AJ57/10^6</f>
        <v>0.92539499999999997</v>
      </c>
      <c r="BH173" s="21">
        <f>+[9]รายได้ค่าติดตั้ง!AK57/10^6</f>
        <v>0.95787999999999995</v>
      </c>
      <c r="BI173" s="21">
        <f>+[9]รายได้ค่าติดตั้ง!AL57/10^6</f>
        <v>1.0067870000000001</v>
      </c>
      <c r="BJ173" s="21">
        <f>+[9]รายได้ค่าติดตั้ง!AM57/10^6</f>
        <v>0.98372800000000005</v>
      </c>
      <c r="BK173" s="29">
        <f t="shared" si="52"/>
        <v>10.597429999999999</v>
      </c>
      <c r="BM173" s="10">
        <v>1024</v>
      </c>
      <c r="BN173" s="10" t="s">
        <v>33</v>
      </c>
      <c r="BO173" s="21">
        <f t="shared" si="48"/>
        <v>15.662215378086325</v>
      </c>
      <c r="BP173" s="21">
        <f t="shared" si="49"/>
        <v>31.700817538565218</v>
      </c>
      <c r="BQ173" s="21">
        <f t="shared" si="53"/>
        <v>47.945749619389716</v>
      </c>
      <c r="BR173" s="21">
        <f t="shared" si="54"/>
        <v>64.313901993528688</v>
      </c>
      <c r="BS173" s="21">
        <f t="shared" si="55"/>
        <v>80.33719503019168</v>
      </c>
      <c r="BT173" s="21">
        <f t="shared" si="56"/>
        <v>96.056603503419026</v>
      </c>
      <c r="BU173" s="21">
        <f t="shared" si="57"/>
        <v>113.17546645189529</v>
      </c>
      <c r="BV173" s="21">
        <f t="shared" si="58"/>
        <v>128.61658710237114</v>
      </c>
      <c r="BW173" s="21">
        <f t="shared" si="59"/>
        <v>143.98297769050973</v>
      </c>
      <c r="BX173" s="21">
        <f t="shared" si="60"/>
        <v>158.86884700304347</v>
      </c>
      <c r="BY173" s="21">
        <f t="shared" si="61"/>
        <v>175.57941224506646</v>
      </c>
      <c r="BZ173" s="21">
        <f t="shared" si="62"/>
        <v>192.19874000000002</v>
      </c>
    </row>
    <row r="174" spans="1:78" x14ac:dyDescent="0.2">
      <c r="A174" s="10">
        <v>1025</v>
      </c>
      <c r="B174" s="10" t="s">
        <v>34</v>
      </c>
      <c r="C174" s="21">
        <f>+'[9]รายได้-กศผ.'!R26/10^6</f>
        <v>2.446397640354474</v>
      </c>
      <c r="D174" s="21">
        <f>+'[9]รายได้-กศผ.'!S26/10^6</f>
        <v>2.4504156824030896</v>
      </c>
      <c r="E174" s="21">
        <f>+'[9]รายได้-กศผ.'!T26/10^6</f>
        <v>2.4724413262825955</v>
      </c>
      <c r="F174" s="21">
        <f>+'[9]รายได้-กศผ.'!U26/10^6</f>
        <v>2.6028639243327927</v>
      </c>
      <c r="G174" s="21">
        <f>+'[9]รายได้-กศผ.'!V26/10^6</f>
        <v>2.4972120094222987</v>
      </c>
      <c r="H174" s="21">
        <f>+'[9]รายได้-กศผ.'!W26/10^6</f>
        <v>2.5940350019597851</v>
      </c>
      <c r="I174" s="21">
        <f>+'[9]รายได้-กศผ.'!X26/10^6</f>
        <v>3.0364573435317999</v>
      </c>
      <c r="J174" s="21">
        <f>+'[9]รายได้-กศผ.'!Y26/10^6</f>
        <v>2.8579382253799266</v>
      </c>
      <c r="K174" s="21">
        <f>+'[9]รายได้-กศผ.'!Z26/10^6</f>
        <v>2.8124898827705072</v>
      </c>
      <c r="L174" s="21">
        <f>+'[9]รายได้-กศผ.'!AA26/10^6</f>
        <v>2.6202082913016005</v>
      </c>
      <c r="M174" s="21">
        <f>+'[9]รายได้-กศผ.'!AB26/10^6</f>
        <v>2.9079044436584742</v>
      </c>
      <c r="N174" s="21">
        <f>+'[9]รายได้-กศผ.'!AC26/10^6</f>
        <v>2.7673462286026531</v>
      </c>
      <c r="O174" s="29">
        <f t="shared" si="50"/>
        <v>32.065709999999996</v>
      </c>
      <c r="Q174" s="10">
        <v>1025</v>
      </c>
      <c r="R174" s="10" t="s">
        <v>34</v>
      </c>
      <c r="S174" s="21">
        <f>+'[9]รายได้ค่าน้ำ-กศผ.'!C26/10^6</f>
        <v>2.0600696403544743</v>
      </c>
      <c r="T174" s="21">
        <f>+'[9]รายได้ค่าน้ำ-กศผ.'!D26/10^6</f>
        <v>2.0902436824030897</v>
      </c>
      <c r="U174" s="21">
        <f>+'[9]รายได้ค่าน้ำ-กศผ.'!E26/10^6</f>
        <v>2.0721163262825955</v>
      </c>
      <c r="V174" s="21">
        <f>+'[9]รายได้ค่าน้ำ-กศผ.'!F26/10^6</f>
        <v>2.1966299243327927</v>
      </c>
      <c r="W174" s="21">
        <f>+'[9]รายได้ค่าน้ำ-กศผ.'!G26/10^6</f>
        <v>2.0923130094222984</v>
      </c>
      <c r="X174" s="21">
        <f>+'[9]รายได้ค่าน้ำ-กศผ.'!H26/10^6</f>
        <v>2.1735770019597851</v>
      </c>
      <c r="Y174" s="21">
        <f>+'[9]รายได้ค่าน้ำ-กศผ.'!I26/10^6</f>
        <v>2.6216343435318001</v>
      </c>
      <c r="Z174" s="21">
        <f>+'[9]รายได้ค่าน้ำ-กศผ.'!J26/10^6</f>
        <v>2.4214272253799267</v>
      </c>
      <c r="AA174" s="21">
        <f>+'[9]รายได้ค่าน้ำ-กศผ.'!K26/10^6</f>
        <v>2.3816458827705071</v>
      </c>
      <c r="AB174" s="21">
        <f>+'[9]รายได้ค่าน้ำ-กศผ.'!L26/10^6</f>
        <v>2.1781982913016007</v>
      </c>
      <c r="AC174" s="21">
        <f>+'[9]รายได้ค่าน้ำ-กศผ.'!M26/10^6</f>
        <v>2.4433904436584744</v>
      </c>
      <c r="AD174" s="21">
        <f>+'[9]รายได้ค่าน้ำ-กศผ.'!N26/10^6</f>
        <v>2.3033742286026531</v>
      </c>
      <c r="AE174" s="29">
        <f t="shared" si="46"/>
        <v>27.03462</v>
      </c>
      <c r="AG174" s="10">
        <v>1025</v>
      </c>
      <c r="AH174" s="10" t="s">
        <v>34</v>
      </c>
      <c r="AI174" s="21">
        <f>+([9]รายได้ค่าบริการ!AB58+[9]รายได้ค่าบริการอื่น!AB58)/10^6</f>
        <v>0.31169999999999998</v>
      </c>
      <c r="AJ174" s="21">
        <f>+([9]รายได้ค่าบริการ!AC58+[9]รายได้ค่าบริการอื่น!AC58)/10^6</f>
        <v>0.306002</v>
      </c>
      <c r="AK174" s="21">
        <f>+([9]รายได้ค่าบริการ!AD58+[9]รายได้ค่าบริการอื่น!AD58)/10^6</f>
        <v>0.31553700000000001</v>
      </c>
      <c r="AL174" s="21">
        <f>+([9]รายได้ค่าบริการ!AE58+[9]รายได้ค่าบริการอื่น!AE58)/10^6</f>
        <v>0.31910100000000002</v>
      </c>
      <c r="AM174" s="21">
        <f>+([9]รายได้ค่าบริการ!AF58+[9]รายได้ค่าบริการอื่น!AF58)/10^6</f>
        <v>0.31774200000000002</v>
      </c>
      <c r="AN174" s="21">
        <f>+([9]รายได้ค่าบริการ!AG58+[9]รายได้ค่าบริการอื่น!AG58)/10^6</f>
        <v>0.32799299999999998</v>
      </c>
      <c r="AO174" s="21">
        <f>+([9]รายได้ค่าบริการ!AH58+[9]รายได้ค่าบริการอื่น!AH58)/10^6</f>
        <v>0.32051000000000002</v>
      </c>
      <c r="AP174" s="21">
        <f>+([9]รายได้ค่าบริการ!AI58+[9]รายได้ค่าบริการอื่น!AI58)/10^6</f>
        <v>0.33698400000000001</v>
      </c>
      <c r="AQ174" s="21">
        <f>+([9]รายได้ค่าบริการ!AJ58+[9]รายได้ค่าบริการอื่น!AJ58)/10^6</f>
        <v>0.330065</v>
      </c>
      <c r="AR174" s="21">
        <f>+([9]รายได้ค่าบริการ!AK58+[9]รายได้ค่าบริการอื่น!AK58)/10^6</f>
        <v>0.33592899999999998</v>
      </c>
      <c r="AS174" s="21">
        <f>+([9]รายได้ค่าบริการ!AL58+[9]รายได้ค่าบริการอื่น!AL58)/10^6</f>
        <v>0.35297299999999998</v>
      </c>
      <c r="AT174" s="21">
        <f>+([9]รายได้ค่าบริการ!AM58+[9]รายได้ค่าบริการอื่น!AM58)/10^6</f>
        <v>0.34999400000000003</v>
      </c>
      <c r="AU174" s="29">
        <f t="shared" si="51"/>
        <v>3.9245300000000003</v>
      </c>
      <c r="AW174" s="10">
        <v>1025</v>
      </c>
      <c r="AX174" s="10" t="s">
        <v>34</v>
      </c>
      <c r="AY174" s="21">
        <f>+[9]รายได้ค่าติดตั้ง!AB58/10^6</f>
        <v>7.4628E-2</v>
      </c>
      <c r="AZ174" s="21">
        <f>+[9]รายได้ค่าติดตั้ง!AC58/10^6</f>
        <v>5.4170000000000003E-2</v>
      </c>
      <c r="BA174" s="21">
        <f>+[9]รายได้ค่าติดตั้ง!AD58/10^6</f>
        <v>8.4788000000000002E-2</v>
      </c>
      <c r="BB174" s="21">
        <f>+[9]รายได้ค่าติดตั้ง!AE58/10^6</f>
        <v>8.7133000000000002E-2</v>
      </c>
      <c r="BC174" s="21">
        <f>+[9]รายได้ค่าติดตั้ง!AF58/10^6</f>
        <v>8.7156999999999998E-2</v>
      </c>
      <c r="BD174" s="21">
        <f>+[9]รายได้ค่าติดตั้ง!AG58/10^6</f>
        <v>9.2465000000000006E-2</v>
      </c>
      <c r="BE174" s="21">
        <f>+[9]รายได้ค่าติดตั้ง!AH58/10^6</f>
        <v>9.4312999999999994E-2</v>
      </c>
      <c r="BF174" s="21">
        <f>+[9]รายได้ค่าติดตั้ง!AI58/10^6</f>
        <v>9.9527000000000004E-2</v>
      </c>
      <c r="BG174" s="21">
        <f>+[9]รายได้ค่าติดตั้ง!AJ58/10^6</f>
        <v>0.10077899999999999</v>
      </c>
      <c r="BH174" s="21">
        <f>+[9]รายได้ค่าติดตั้ง!AK58/10^6</f>
        <v>0.10608099999999999</v>
      </c>
      <c r="BI174" s="21">
        <f>+[9]รายได้ค่าติดตั้ง!AL58/10^6</f>
        <v>0.111541</v>
      </c>
      <c r="BJ174" s="21">
        <f>+[9]รายได้ค่าติดตั้ง!AM58/10^6</f>
        <v>0.113978</v>
      </c>
      <c r="BK174" s="29">
        <f t="shared" si="52"/>
        <v>1.10656</v>
      </c>
      <c r="BM174" s="10">
        <v>1025</v>
      </c>
      <c r="BN174" s="10" t="s">
        <v>34</v>
      </c>
      <c r="BO174" s="21">
        <f t="shared" si="48"/>
        <v>2.446397640354474</v>
      </c>
      <c r="BP174" s="21">
        <f t="shared" si="49"/>
        <v>4.8968133227575636</v>
      </c>
      <c r="BQ174" s="21">
        <f t="shared" si="53"/>
        <v>7.3692546490401591</v>
      </c>
      <c r="BR174" s="21">
        <f t="shared" si="54"/>
        <v>9.9721185733729527</v>
      </c>
      <c r="BS174" s="21">
        <f t="shared" si="55"/>
        <v>12.469330582795251</v>
      </c>
      <c r="BT174" s="21">
        <f t="shared" si="56"/>
        <v>15.063365584755037</v>
      </c>
      <c r="BU174" s="21">
        <f t="shared" si="57"/>
        <v>18.099822928286837</v>
      </c>
      <c r="BV174" s="21">
        <f t="shared" si="58"/>
        <v>20.957761153666763</v>
      </c>
      <c r="BW174" s="21">
        <f t="shared" si="59"/>
        <v>23.770251036437269</v>
      </c>
      <c r="BX174" s="21">
        <f t="shared" si="60"/>
        <v>26.390459327738871</v>
      </c>
      <c r="BY174" s="21">
        <f t="shared" si="61"/>
        <v>29.298363771397344</v>
      </c>
      <c r="BZ174" s="21">
        <f t="shared" si="62"/>
        <v>32.065709999999996</v>
      </c>
    </row>
    <row r="175" spans="1:78" x14ac:dyDescent="0.2">
      <c r="A175" s="10">
        <v>1026</v>
      </c>
      <c r="B175" s="10" t="s">
        <v>35</v>
      </c>
      <c r="C175" s="21">
        <f>+'[9]รายได้-กศผ.'!R27/10^6</f>
        <v>0.93815354749988833</v>
      </c>
      <c r="D175" s="21">
        <f>+'[9]รายได้-กศผ.'!S27/10^6</f>
        <v>0.97262412813422949</v>
      </c>
      <c r="E175" s="21">
        <f>+'[9]รายได้-กศผ.'!T27/10^6</f>
        <v>0.95826121307974366</v>
      </c>
      <c r="F175" s="21">
        <f>+'[9]รายได้-กศผ.'!U27/10^6</f>
        <v>0.99089968646401416</v>
      </c>
      <c r="G175" s="21">
        <f>+'[9]รายได้-กศผ.'!V27/10^6</f>
        <v>0.93773718891950519</v>
      </c>
      <c r="H175" s="21">
        <f>+'[9]รายได้-กศผ.'!W27/10^6</f>
        <v>0.9106247937544385</v>
      </c>
      <c r="I175" s="21">
        <f>+'[9]รายได้-กศผ.'!X27/10^6</f>
        <v>1.0944801026033586</v>
      </c>
      <c r="J175" s="21">
        <f>+'[9]รายได้-กศผ.'!Y27/10^6</f>
        <v>0.9684565154775453</v>
      </c>
      <c r="K175" s="21">
        <f>+'[9]รายได้-กศผ.'!Z27/10^6</f>
        <v>0.99134431265119827</v>
      </c>
      <c r="L175" s="21">
        <f>+'[9]รายได้-กศผ.'!AA27/10^6</f>
        <v>0.98473766672859653</v>
      </c>
      <c r="M175" s="21">
        <f>+'[9]รายได้-กศผ.'!AB27/10^6</f>
        <v>0.99448079475415485</v>
      </c>
      <c r="N175" s="21">
        <f>+'[9]รายได้-กศผ.'!AC27/10^6</f>
        <v>0.95054004993332686</v>
      </c>
      <c r="O175" s="29">
        <f t="shared" si="50"/>
        <v>11.692340000000002</v>
      </c>
      <c r="Q175" s="10">
        <v>1026</v>
      </c>
      <c r="R175" s="10" t="s">
        <v>35</v>
      </c>
      <c r="S175" s="21">
        <f>+'[9]รายได้ค่าน้ำ-กศผ.'!C27/10^6</f>
        <v>0.83955354749988831</v>
      </c>
      <c r="T175" s="21">
        <f>+'[9]รายได้ค่าน้ำ-กศผ.'!D27/10^6</f>
        <v>0.87549012813422944</v>
      </c>
      <c r="U175" s="21">
        <f>+'[9]รายได้ค่าน้ำ-กศผ.'!E27/10^6</f>
        <v>0.85917221307974367</v>
      </c>
      <c r="V175" s="21">
        <f>+'[9]รายได้ค่าน้ำ-กศผ.'!F27/10^6</f>
        <v>0.89141568646401415</v>
      </c>
      <c r="W175" s="21">
        <f>+'[9]รายได้ค่าน้ำ-กศผ.'!G27/10^6</f>
        <v>0.83744118891950525</v>
      </c>
      <c r="X175" s="21">
        <f>+'[9]รายได้ค่าน้ำ-กศผ.'!H27/10^6</f>
        <v>0.80811379375443848</v>
      </c>
      <c r="Y175" s="21">
        <f>+'[9]รายได้ค่าน้ำ-กศผ.'!I27/10^6</f>
        <v>0.9623181026033587</v>
      </c>
      <c r="Z175" s="21">
        <f>+'[9]รายได้ค่าน้ำ-กศผ.'!J27/10^6</f>
        <v>0.86297051547754533</v>
      </c>
      <c r="AA175" s="21">
        <f>+'[9]รายได้ค่าน้ำ-กศผ.'!K27/10^6</f>
        <v>0.88435231265119829</v>
      </c>
      <c r="AB175" s="21">
        <f>+'[9]รายได้ค่าน้ำ-กศผ.'!L27/10^6</f>
        <v>0.82838166672859659</v>
      </c>
      <c r="AC175" s="21">
        <f>+'[9]รายได้ค่าน้ำ-กศผ.'!M27/10^6</f>
        <v>0.88385979475415488</v>
      </c>
      <c r="AD175" s="21">
        <f>+'[9]รายได้ค่าน้ำ-กศผ.'!N27/10^6</f>
        <v>0.84073104993332692</v>
      </c>
      <c r="AE175" s="29">
        <f t="shared" si="46"/>
        <v>10.373799999999999</v>
      </c>
      <c r="AG175" s="10">
        <v>1026</v>
      </c>
      <c r="AH175" s="10" t="s">
        <v>35</v>
      </c>
      <c r="AI175" s="21">
        <f>+([9]รายได้ค่าบริการ!AB59+[9]รายได้ค่าบริการอื่น!AB59)/10^6</f>
        <v>7.9963000000000006E-2</v>
      </c>
      <c r="AJ175" s="21">
        <f>+([9]รายได้ค่าบริการ!AC59+[9]รายได้ค่าบริการอื่น!AC59)/10^6</f>
        <v>7.9799999999999996E-2</v>
      </c>
      <c r="AK175" s="21">
        <f>+([9]รายได้ค่าบริการ!AD59+[9]รายได้ค่าบริการอื่น!AD59)/10^6</f>
        <v>7.9737000000000002E-2</v>
      </c>
      <c r="AL175" s="21">
        <f>+([9]รายได้ค่าบริการ!AE59+[9]รายได้ค่าบริการอื่น!AE59)/10^6</f>
        <v>7.9963999999999993E-2</v>
      </c>
      <c r="AM175" s="21">
        <f>+([9]รายได้ค่าบริการ!AF59+[9]รายได้ค่าบริการอื่น!AF59)/10^6</f>
        <v>8.0503000000000005E-2</v>
      </c>
      <c r="AN175" s="21">
        <f>+([9]รายได้ค่าบริการ!AG59+[9]รายได้ค่าบริการอื่น!AG59)/10^6</f>
        <v>8.0380999999999994E-2</v>
      </c>
      <c r="AO175" s="21">
        <f>+([9]รายได้ค่าบริการ!AH59+[9]รายได้ค่าบริการอื่น!AH59)/10^6</f>
        <v>0.109989</v>
      </c>
      <c r="AP175" s="21">
        <f>+([9]รายได้ค่าบริการ!AI59+[9]รายได้ค่าบริการอื่น!AI59)/10^6</f>
        <v>8.1458000000000003E-2</v>
      </c>
      <c r="AQ175" s="21">
        <f>+([9]รายได้ค่าบริการ!AJ59+[9]รายได้ค่าบริการอื่น!AJ59)/10^6</f>
        <v>8.2019999999999996E-2</v>
      </c>
      <c r="AR175" s="21">
        <f>+([9]รายได้ค่าบริการ!AK59+[9]รายได้ค่าบริการอื่น!AK59)/10^6</f>
        <v>0.129299</v>
      </c>
      <c r="AS175" s="21">
        <f>+([9]รายได้ค่าบริการ!AL59+[9]รายได้ค่าบริการอื่น!AL59)/10^6</f>
        <v>8.3400000000000002E-2</v>
      </c>
      <c r="AT175" s="21">
        <f>+([9]รายได้ค่าบริการ!AM59+[9]รายได้ค่าบริการอื่น!AM59)/10^6</f>
        <v>8.2615999999999995E-2</v>
      </c>
      <c r="AU175" s="29">
        <f t="shared" si="51"/>
        <v>1.0491299999999999</v>
      </c>
      <c r="AW175" s="10">
        <v>1026</v>
      </c>
      <c r="AX175" s="10" t="s">
        <v>35</v>
      </c>
      <c r="AY175" s="21">
        <f>+[9]รายได้ค่าติดตั้ง!AB59/10^6</f>
        <v>1.8637000000000001E-2</v>
      </c>
      <c r="AZ175" s="21">
        <f>+[9]รายได้ค่าติดตั้ง!AC59/10^6</f>
        <v>1.7333999999999999E-2</v>
      </c>
      <c r="BA175" s="21">
        <f>+[9]รายได้ค่าติดตั้ง!AD59/10^6</f>
        <v>1.9352000000000001E-2</v>
      </c>
      <c r="BB175" s="21">
        <f>+[9]รายได้ค่าติดตั้ง!AE59/10^6</f>
        <v>1.9519999999999999E-2</v>
      </c>
      <c r="BC175" s="21">
        <f>+[9]รายได้ค่าติดตั้ง!AF59/10^6</f>
        <v>1.9793000000000002E-2</v>
      </c>
      <c r="BD175" s="21">
        <f>+[9]รายได้ค่าติดตั้ง!AG59/10^6</f>
        <v>2.213E-2</v>
      </c>
      <c r="BE175" s="21">
        <f>+[9]รายได้ค่าติดตั้ง!AH59/10^6</f>
        <v>2.2172999999999998E-2</v>
      </c>
      <c r="BF175" s="21">
        <f>+[9]รายได้ค่าติดตั้ง!AI59/10^6</f>
        <v>2.4028000000000001E-2</v>
      </c>
      <c r="BG175" s="21">
        <f>+[9]รายได้ค่าติดตั้ง!AJ59/10^6</f>
        <v>2.4972000000000001E-2</v>
      </c>
      <c r="BH175" s="21">
        <f>+[9]รายได้ค่าติดตั้ง!AK59/10^6</f>
        <v>2.7057000000000001E-2</v>
      </c>
      <c r="BI175" s="21">
        <f>+[9]รายได้ค่าติดตั้ง!AL59/10^6</f>
        <v>2.7220999999999999E-2</v>
      </c>
      <c r="BJ175" s="21">
        <f>+[9]รายได้ค่าติดตั้ง!AM59/10^6</f>
        <v>2.7192999999999998E-2</v>
      </c>
      <c r="BK175" s="29">
        <f t="shared" si="52"/>
        <v>0.26940999999999998</v>
      </c>
      <c r="BM175" s="10">
        <v>1026</v>
      </c>
      <c r="BN175" s="10" t="s">
        <v>35</v>
      </c>
      <c r="BO175" s="21">
        <f t="shared" si="48"/>
        <v>0.93815354749988833</v>
      </c>
      <c r="BP175" s="21">
        <f t="shared" si="49"/>
        <v>1.9107776756341179</v>
      </c>
      <c r="BQ175" s="21">
        <f t="shared" si="53"/>
        <v>2.8690388887138614</v>
      </c>
      <c r="BR175" s="21">
        <f t="shared" si="54"/>
        <v>3.8599385751778756</v>
      </c>
      <c r="BS175" s="21">
        <f t="shared" si="55"/>
        <v>4.7976757640973808</v>
      </c>
      <c r="BT175" s="21">
        <f t="shared" si="56"/>
        <v>5.7083005578518193</v>
      </c>
      <c r="BU175" s="21">
        <f t="shared" si="57"/>
        <v>6.8027806604551779</v>
      </c>
      <c r="BV175" s="21">
        <f t="shared" si="58"/>
        <v>7.7712371759327237</v>
      </c>
      <c r="BW175" s="21">
        <f t="shared" si="59"/>
        <v>8.7625814885839226</v>
      </c>
      <c r="BX175" s="21">
        <f t="shared" si="60"/>
        <v>9.7473191553125194</v>
      </c>
      <c r="BY175" s="21">
        <f t="shared" si="61"/>
        <v>10.741799950066675</v>
      </c>
      <c r="BZ175" s="21">
        <f t="shared" si="62"/>
        <v>11.692340000000002</v>
      </c>
    </row>
    <row r="176" spans="1:78" x14ac:dyDescent="0.2">
      <c r="A176" s="10">
        <v>1027</v>
      </c>
      <c r="B176" s="10" t="s">
        <v>36</v>
      </c>
      <c r="C176" s="21">
        <f>+'[9]รายได้-กศผ.'!R28/10^6</f>
        <v>1.3410646454589039</v>
      </c>
      <c r="D176" s="21">
        <f>+'[9]รายได้-กศผ.'!S28/10^6</f>
        <v>1.4317163428799178</v>
      </c>
      <c r="E176" s="21">
        <f>+'[9]รายได้-กศผ.'!T28/10^6</f>
        <v>1.3840387168357344</v>
      </c>
      <c r="F176" s="21">
        <f>+'[9]รายได้-กศผ.'!U28/10^6</f>
        <v>1.473333691642073</v>
      </c>
      <c r="G176" s="21">
        <f>+'[9]รายได้-กศผ.'!V28/10^6</f>
        <v>1.3971204707485536</v>
      </c>
      <c r="H176" s="21">
        <f>+'[9]รายได้-กศผ.'!W28/10^6</f>
        <v>1.4059989524071241</v>
      </c>
      <c r="I176" s="21">
        <f>+'[9]รายได้-กศผ.'!X28/10^6</f>
        <v>1.6846998004813367</v>
      </c>
      <c r="J176" s="21">
        <f>+'[9]รายได้-กศผ.'!Y28/10^6</f>
        <v>1.5092479346291103</v>
      </c>
      <c r="K176" s="21">
        <f>+'[9]รายได้-กศผ.'!Z28/10^6</f>
        <v>1.5120157497816786</v>
      </c>
      <c r="L176" s="21">
        <f>+'[9]รายได้-กศผ.'!AA28/10^6</f>
        <v>1.4549990289055845</v>
      </c>
      <c r="M176" s="21">
        <f>+'[9]รายได้-กศผ.'!AB28/10^6</f>
        <v>1.440163231263099</v>
      </c>
      <c r="N176" s="21">
        <f>+'[9]รายได้-กศผ.'!AC28/10^6</f>
        <v>1.4582214349668872</v>
      </c>
      <c r="O176" s="29">
        <f t="shared" si="50"/>
        <v>17.492620000000002</v>
      </c>
      <c r="Q176" s="10">
        <v>1027</v>
      </c>
      <c r="R176" s="10" t="s">
        <v>36</v>
      </c>
      <c r="S176" s="21">
        <f>+'[9]รายได้ค่าน้ำ-กศผ.'!C28/10^6</f>
        <v>1.1644636454589039</v>
      </c>
      <c r="T176" s="21">
        <f>+'[9]รายได้ค่าน้ำ-กศผ.'!D28/10^6</f>
        <v>1.2623813428799178</v>
      </c>
      <c r="U176" s="21">
        <f>+'[9]รายได้ค่าน้ำ-กศผ.'!E28/10^6</f>
        <v>1.2100207168357344</v>
      </c>
      <c r="V176" s="21">
        <f>+'[9]รายได้ค่าน้ำ-กศผ.'!F28/10^6</f>
        <v>1.2947466916420729</v>
      </c>
      <c r="W176" s="21">
        <f>+'[9]รายได้ค่าน้ำ-กศผ.'!G28/10^6</f>
        <v>1.2165444707485535</v>
      </c>
      <c r="X176" s="21">
        <f>+'[9]รายได้ค่าน้ำ-กศผ.'!H28/10^6</f>
        <v>1.2147939524071243</v>
      </c>
      <c r="Y176" s="21">
        <f>+'[9]รายได้ค่าน้ำ-กศผ.'!I28/10^6</f>
        <v>1.4974478004813367</v>
      </c>
      <c r="Z176" s="21">
        <f>+'[9]รายได้ค่าน้ำ-กศผ.'!J28/10^6</f>
        <v>1.3188739346291103</v>
      </c>
      <c r="AA176" s="21">
        <f>+'[9]รายได้ค่าน้ำ-กศผ.'!K28/10^6</f>
        <v>1.3244167497816786</v>
      </c>
      <c r="AB176" s="21">
        <f>+'[9]รายได้ค่าน้ำ-กศผ.'!L28/10^6</f>
        <v>1.2659580289055845</v>
      </c>
      <c r="AC176" s="21">
        <f>+'[9]รายได้ค่าน้ำ-กศผ.'!M28/10^6</f>
        <v>1.2481642312630989</v>
      </c>
      <c r="AD176" s="21">
        <f>+'[9]รายได้ค่าน้ำ-กศผ.'!N28/10^6</f>
        <v>1.2637684349668872</v>
      </c>
      <c r="AE176" s="29">
        <f t="shared" si="46"/>
        <v>15.281580000000002</v>
      </c>
      <c r="AG176" s="10">
        <v>1027</v>
      </c>
      <c r="AH176" s="10" t="s">
        <v>36</v>
      </c>
      <c r="AI176" s="21">
        <f>+([9]รายได้ค่าบริการ!AB60+[9]รายได้ค่าบริการอื่น!AB60)/10^6</f>
        <v>0.141934</v>
      </c>
      <c r="AJ176" s="21">
        <f>+([9]รายได้ค่าบริการ!AC60+[9]รายได้ค่าบริการอื่น!AC60)/10^6</f>
        <v>0.14513499999999999</v>
      </c>
      <c r="AK176" s="21">
        <f>+([9]รายได้ค่าบริการ!AD60+[9]รายได้ค่าบริการอื่น!AD60)/10^6</f>
        <v>0.13877</v>
      </c>
      <c r="AL176" s="21">
        <f>+([9]รายได้ค่าบริการ!AE60+[9]รายได้ค่าบริการอื่น!AE60)/10^6</f>
        <v>0.141871</v>
      </c>
      <c r="AM176" s="21">
        <f>+([9]รายได้ค่าบริการ!AF60+[9]รายได้ค่าบริการอื่น!AF60)/10^6</f>
        <v>0.142708</v>
      </c>
      <c r="AN176" s="21">
        <f>+([9]รายได้ค่าบริการ!AG60+[9]รายได้ค่าบริการอื่น!AG60)/10^6</f>
        <v>0.15058299999999999</v>
      </c>
      <c r="AO176" s="21">
        <f>+([9]รายได้ค่าบริการ!AH60+[9]รายได้ค่าบริการอื่น!AH60)/10^6</f>
        <v>0.14505100000000001</v>
      </c>
      <c r="AP176" s="21">
        <f>+([9]รายได้ค่าบริการ!AI60+[9]รายได้ค่าบริการอื่น!AI60)/10^6</f>
        <v>0.145233</v>
      </c>
      <c r="AQ176" s="21">
        <f>+([9]รายได้ค่าบริการ!AJ60+[9]รายได้ค่าบริการอื่น!AJ60)/10^6</f>
        <v>0.14357400000000001</v>
      </c>
      <c r="AR176" s="21">
        <f>+([9]รายได้ค่าบริการ!AK60+[9]รายได้ค่าบริการอื่น!AK60)/10^6</f>
        <v>0.14072499999999999</v>
      </c>
      <c r="AS176" s="21">
        <f>+([9]รายได้ค่าบริการ!AL60+[9]รายได้ค่าบริการอื่น!AL60)/10^6</f>
        <v>0.142231</v>
      </c>
      <c r="AT176" s="21">
        <f>+([9]รายได้ค่าบริการ!AM60+[9]รายได้ค่าบริการอื่น!AM60)/10^6</f>
        <v>0.145485</v>
      </c>
      <c r="AU176" s="29">
        <f t="shared" si="51"/>
        <v>1.7233000000000001</v>
      </c>
      <c r="AW176" s="10">
        <v>1027</v>
      </c>
      <c r="AX176" s="10" t="s">
        <v>36</v>
      </c>
      <c r="AY176" s="21">
        <f>+[9]รายได้ค่าติดตั้ง!AB60/10^6</f>
        <v>3.4667000000000003E-2</v>
      </c>
      <c r="AZ176" s="21">
        <f>+[9]รายได้ค่าติดตั้ง!AC60/10^6</f>
        <v>2.4199999999999999E-2</v>
      </c>
      <c r="BA176" s="21">
        <f>+[9]รายได้ค่าติดตั้ง!AD60/10^6</f>
        <v>3.5248000000000002E-2</v>
      </c>
      <c r="BB176" s="21">
        <f>+[9]รายได้ค่าติดตั้ง!AE60/10^6</f>
        <v>3.6715999999999999E-2</v>
      </c>
      <c r="BC176" s="21">
        <f>+[9]รายได้ค่าติดตั้ง!AF60/10^6</f>
        <v>3.7867999999999999E-2</v>
      </c>
      <c r="BD176" s="21">
        <f>+[9]รายได้ค่าติดตั้ง!AG60/10^6</f>
        <v>4.0621999999999998E-2</v>
      </c>
      <c r="BE176" s="21">
        <f>+[9]รายได้ค่าติดตั้ง!AH60/10^6</f>
        <v>4.2201000000000002E-2</v>
      </c>
      <c r="BF176" s="21">
        <f>+[9]รายได้ค่าติดตั้ง!AI60/10^6</f>
        <v>4.5141000000000001E-2</v>
      </c>
      <c r="BG176" s="21">
        <f>+[9]รายได้ค่าติดตั้ง!AJ60/10^6</f>
        <v>4.4025000000000002E-2</v>
      </c>
      <c r="BH176" s="21">
        <f>+[9]รายได้ค่าติดตั้ง!AK60/10^6</f>
        <v>4.8315999999999998E-2</v>
      </c>
      <c r="BI176" s="21">
        <f>+[9]รายได้ค่าติดตั้ง!AL60/10^6</f>
        <v>4.9768E-2</v>
      </c>
      <c r="BJ176" s="21">
        <f>+[9]รายได้ค่าติดตั้ง!AM60/10^6</f>
        <v>4.8967999999999998E-2</v>
      </c>
      <c r="BK176" s="29">
        <f t="shared" si="52"/>
        <v>0.4877399999999999</v>
      </c>
      <c r="BM176" s="10">
        <v>1027</v>
      </c>
      <c r="BN176" s="10" t="s">
        <v>36</v>
      </c>
      <c r="BO176" s="21">
        <f t="shared" si="48"/>
        <v>1.3410646454589039</v>
      </c>
      <c r="BP176" s="21">
        <f t="shared" si="49"/>
        <v>2.7727809883388215</v>
      </c>
      <c r="BQ176" s="21">
        <f t="shared" si="53"/>
        <v>4.1568197051745557</v>
      </c>
      <c r="BR176" s="21">
        <f t="shared" si="54"/>
        <v>5.6301533968166284</v>
      </c>
      <c r="BS176" s="21">
        <f t="shared" si="55"/>
        <v>7.0272738675651816</v>
      </c>
      <c r="BT176" s="21">
        <f t="shared" si="56"/>
        <v>8.4332728199723057</v>
      </c>
      <c r="BU176" s="21">
        <f t="shared" si="57"/>
        <v>10.117972620453642</v>
      </c>
      <c r="BV176" s="21">
        <f t="shared" si="58"/>
        <v>11.627220555082753</v>
      </c>
      <c r="BW176" s="21">
        <f t="shared" si="59"/>
        <v>13.139236304864431</v>
      </c>
      <c r="BX176" s="21">
        <f t="shared" si="60"/>
        <v>14.594235333770015</v>
      </c>
      <c r="BY176" s="21">
        <f t="shared" si="61"/>
        <v>16.034398565033115</v>
      </c>
      <c r="BZ176" s="21">
        <f t="shared" si="62"/>
        <v>17.492620000000002</v>
      </c>
    </row>
    <row r="177" spans="1:78" x14ac:dyDescent="0.2">
      <c r="A177" s="10">
        <v>1028</v>
      </c>
      <c r="B177" s="10" t="s">
        <v>37</v>
      </c>
      <c r="C177" s="21">
        <f>+'[9]รายได้-กศผ.'!R29/10^6</f>
        <v>7.2387649885791188</v>
      </c>
      <c r="D177" s="21">
        <f>+'[9]รายได้-กศผ.'!S29/10^6</f>
        <v>7.3281733134571923</v>
      </c>
      <c r="E177" s="21">
        <f>+'[9]รายได้-กศผ.'!T29/10^6</f>
        <v>7.2395569542768587</v>
      </c>
      <c r="F177" s="21">
        <f>+'[9]รายได้-กศผ.'!U29/10^6</f>
        <v>7.5149710431441843</v>
      </c>
      <c r="G177" s="21">
        <f>+'[9]รายได้-กศผ.'!V29/10^6</f>
        <v>7.3145946178989014</v>
      </c>
      <c r="H177" s="21">
        <f>+'[9]รายได้-กศผ.'!W29/10^6</f>
        <v>7.1815861546633926</v>
      </c>
      <c r="I177" s="21">
        <f>+'[9]รายได้-กศผ.'!X29/10^6</f>
        <v>8.0371834984532313</v>
      </c>
      <c r="J177" s="21">
        <f>+'[9]รายได้-กศผ.'!Y29/10^6</f>
        <v>7.4387851613728504</v>
      </c>
      <c r="K177" s="21">
        <f>+'[9]รายได้-กศผ.'!Z29/10^6</f>
        <v>7.6395720272139274</v>
      </c>
      <c r="L177" s="21">
        <f>+'[9]รายได้-กศผ.'!AA29/10^6</f>
        <v>7.0094706171841201</v>
      </c>
      <c r="M177" s="21">
        <f>+'[9]รายได้-กศผ.'!AB29/10^6</f>
        <v>8.2281884443660598</v>
      </c>
      <c r="N177" s="21">
        <f>+'[9]รายได้-กศผ.'!AC29/10^6</f>
        <v>8.00179317939015</v>
      </c>
      <c r="O177" s="29">
        <f t="shared" si="50"/>
        <v>90.172639999999987</v>
      </c>
      <c r="Q177" s="10">
        <v>1028</v>
      </c>
      <c r="R177" s="10" t="s">
        <v>37</v>
      </c>
      <c r="S177" s="21">
        <f>+'[9]รายได้ค่าน้ำ-กศผ.'!C29/10^6</f>
        <v>6.1859459885791184</v>
      </c>
      <c r="T177" s="21">
        <f>+'[9]รายได้ค่าน้ำ-กศผ.'!D29/10^6</f>
        <v>6.4396283134571917</v>
      </c>
      <c r="U177" s="21">
        <f>+'[9]รายได้ค่าน้ำ-กศผ.'!E29/10^6</f>
        <v>6.1664239542768584</v>
      </c>
      <c r="V177" s="21">
        <f>+'[9]รายได้ค่าน้ำ-กศผ.'!F29/10^6</f>
        <v>6.4411510431441839</v>
      </c>
      <c r="W177" s="21">
        <f>+'[9]รายได้ค่าน้ำ-กศผ.'!G29/10^6</f>
        <v>6.2475436178989012</v>
      </c>
      <c r="X177" s="21">
        <f>+'[9]รายได้ค่าน้ำ-กศผ.'!H29/10^6</f>
        <v>6.0984771546633922</v>
      </c>
      <c r="Y177" s="21">
        <f>+'[9]รายได้ค่าน้ำ-กศผ.'!I29/10^6</f>
        <v>6.9762774984532303</v>
      </c>
      <c r="Z177" s="21">
        <f>+'[9]รายได้ค่าน้ำ-กศผ.'!J29/10^6</f>
        <v>6.3741761613728505</v>
      </c>
      <c r="AA177" s="21">
        <f>+'[9]รายได้ค่าน้ำ-กศผ.'!K29/10^6</f>
        <v>6.5652730272139275</v>
      </c>
      <c r="AB177" s="21">
        <f>+'[9]รายได้ค่าน้ำ-กศผ.'!L29/10^6</f>
        <v>5.9263486171841206</v>
      </c>
      <c r="AC177" s="21">
        <f>+'[9]รายได้ค่าน้ำ-กศผ.'!M29/10^6</f>
        <v>6.3802584443660599</v>
      </c>
      <c r="AD177" s="21">
        <f>+'[9]รายได้ค่าน้ำ-กศผ.'!N29/10^6</f>
        <v>6.1049661793901491</v>
      </c>
      <c r="AE177" s="29">
        <f t="shared" si="46"/>
        <v>75.906469999999985</v>
      </c>
      <c r="AG177" s="10">
        <v>1028</v>
      </c>
      <c r="AH177" s="10" t="s">
        <v>37</v>
      </c>
      <c r="AI177" s="21">
        <f>+([9]รายได้ค่าบริการ!AB61+[9]รายได้ค่าบริการอื่น!AB61)/10^6</f>
        <v>0.71230300000000002</v>
      </c>
      <c r="AJ177" s="21">
        <f>+([9]รายได้ค่าบริการ!AC61+[9]รายได้ค่าบริการอื่น!AC61)/10^6</f>
        <v>0.73060700000000001</v>
      </c>
      <c r="AK177" s="21">
        <f>+([9]รายได้ค่าบริการ!AD61+[9]รายได้ค่าบริการอื่น!AD61)/10^6</f>
        <v>0.72708300000000003</v>
      </c>
      <c r="AL177" s="21">
        <f>+([9]รายได้ค่าบริการ!AE61+[9]รายได้ค่าบริการอื่น!AE61)/10^6</f>
        <v>0.72628000000000004</v>
      </c>
      <c r="AM177" s="21">
        <f>+([9]รายได้ค่าบริการ!AF61+[9]รายได้ค่าบริการอื่น!AF61)/10^6</f>
        <v>0.72547899999999998</v>
      </c>
      <c r="AN177" s="21">
        <f>+([9]รายได้ค่าบริการ!AG61+[9]รายได้ค่าบริการอื่น!AG61)/10^6</f>
        <v>0.73061200000000004</v>
      </c>
      <c r="AO177" s="21">
        <f>+([9]รายได้ค่าบริการ!AH61+[9]รายได้ค่าบริการอื่น!AH61)/10^6</f>
        <v>0.709009</v>
      </c>
      <c r="AP177" s="21">
        <f>+([9]รายได้ค่าบริการ!AI61+[9]รายได้ค่าบริการอื่น!AI61)/10^6</f>
        <v>0.707264</v>
      </c>
      <c r="AQ177" s="21">
        <f>+([9]รายได้ค่าบริการ!AJ61+[9]รายได้ค่าบริการอื่น!AJ61)/10^6</f>
        <v>0.71557199999999999</v>
      </c>
      <c r="AR177" s="21">
        <f>+([9]รายได้ค่าบริการ!AK61+[9]รายได้ค่าบริการอื่น!AK61)/10^6</f>
        <v>0.71641999999999995</v>
      </c>
      <c r="AS177" s="21">
        <f>+([9]รายได้ค่าบริการ!AL61+[9]รายได้ค่าบริการอื่น!AL61)/10^6</f>
        <v>1.4795769999999999</v>
      </c>
      <c r="AT177" s="21">
        <f>+([9]รายได้ค่าบริการ!AM61+[9]รายได้ค่าบริการอื่น!AM61)/10^6</f>
        <v>1.5085139999999999</v>
      </c>
      <c r="AU177" s="29">
        <f t="shared" si="51"/>
        <v>10.18872</v>
      </c>
      <c r="AW177" s="10">
        <v>1028</v>
      </c>
      <c r="AX177" s="10" t="s">
        <v>37</v>
      </c>
      <c r="AY177" s="21">
        <f>+[9]รายได้ค่าติดตั้ง!AB61/10^6</f>
        <v>0.34051599999999999</v>
      </c>
      <c r="AZ177" s="21">
        <f>+[9]รายได้ค่าติดตั้ง!AC61/10^6</f>
        <v>0.157938</v>
      </c>
      <c r="BA177" s="21">
        <f>+[9]รายได้ค่าติดตั้ง!AD61/10^6</f>
        <v>0.34605000000000002</v>
      </c>
      <c r="BB177" s="21">
        <f>+[9]รายได้ค่าติดตั้ง!AE61/10^6</f>
        <v>0.34754000000000002</v>
      </c>
      <c r="BC177" s="21">
        <f>+[9]รายได้ค่าติดตั้ง!AF61/10^6</f>
        <v>0.34157199999999999</v>
      </c>
      <c r="BD177" s="21">
        <f>+[9]รายได้ค่าติดตั้ง!AG61/10^6</f>
        <v>0.352497</v>
      </c>
      <c r="BE177" s="21">
        <f>+[9]รายได้ค่าติดตั้ง!AH61/10^6</f>
        <v>0.35189700000000002</v>
      </c>
      <c r="BF177" s="21">
        <f>+[9]รายได้ค่าติดตั้ง!AI61/10^6</f>
        <v>0.35734500000000002</v>
      </c>
      <c r="BG177" s="21">
        <f>+[9]รายได้ค่าติดตั้ง!AJ61/10^6</f>
        <v>0.35872700000000002</v>
      </c>
      <c r="BH177" s="21">
        <f>+[9]รายได้ค่าติดตั้ง!AK61/10^6</f>
        <v>0.36670199999999997</v>
      </c>
      <c r="BI177" s="21">
        <f>+[9]รายได้ค่าติดตั้ง!AL61/10^6</f>
        <v>0.36835299999999999</v>
      </c>
      <c r="BJ177" s="21">
        <f>+[9]รายได้ค่าติดตั้ง!AM61/10^6</f>
        <v>0.38831300000000002</v>
      </c>
      <c r="BK177" s="29">
        <f t="shared" si="52"/>
        <v>4.0774499999999998</v>
      </c>
      <c r="BM177" s="10">
        <v>1028</v>
      </c>
      <c r="BN177" s="10" t="s">
        <v>37</v>
      </c>
      <c r="BO177" s="21">
        <f t="shared" si="48"/>
        <v>7.2387649885791188</v>
      </c>
      <c r="BP177" s="21">
        <f t="shared" si="49"/>
        <v>14.566938302036311</v>
      </c>
      <c r="BQ177" s="21">
        <f t="shared" si="53"/>
        <v>21.80649525631317</v>
      </c>
      <c r="BR177" s="21">
        <f t="shared" si="54"/>
        <v>29.321466299457356</v>
      </c>
      <c r="BS177" s="21">
        <f t="shared" si="55"/>
        <v>36.636060917356261</v>
      </c>
      <c r="BT177" s="21">
        <f t="shared" si="56"/>
        <v>43.817647072019653</v>
      </c>
      <c r="BU177" s="21">
        <f t="shared" si="57"/>
        <v>51.854830570472885</v>
      </c>
      <c r="BV177" s="21">
        <f t="shared" si="58"/>
        <v>59.293615731845733</v>
      </c>
      <c r="BW177" s="21">
        <f t="shared" si="59"/>
        <v>66.933187759059663</v>
      </c>
      <c r="BX177" s="21">
        <f t="shared" si="60"/>
        <v>73.942658376243784</v>
      </c>
      <c r="BY177" s="21">
        <f t="shared" si="61"/>
        <v>82.170846820609839</v>
      </c>
      <c r="BZ177" s="21">
        <f t="shared" si="62"/>
        <v>90.172639999999987</v>
      </c>
    </row>
    <row r="178" spans="1:78" x14ac:dyDescent="0.2">
      <c r="A178" s="10">
        <v>1029</v>
      </c>
      <c r="B178" s="10" t="s">
        <v>38</v>
      </c>
      <c r="C178" s="21">
        <f>+'[9]รายได้-กศผ.'!R30/10^6</f>
        <v>1.0670921187946465</v>
      </c>
      <c r="D178" s="21">
        <f>+'[9]รายได้-กศผ.'!S30/10^6</f>
        <v>1.1069055932486223</v>
      </c>
      <c r="E178" s="21">
        <f>+'[9]รายได้-กศผ.'!T30/10^6</f>
        <v>1.1343942901072648</v>
      </c>
      <c r="F178" s="21">
        <f>+'[9]รายได้-กศผ.'!U30/10^6</f>
        <v>1.2091858976659238</v>
      </c>
      <c r="G178" s="21">
        <f>+'[9]รายได้-กศผ.'!V30/10^6</f>
        <v>1.1242551697952512</v>
      </c>
      <c r="H178" s="21">
        <f>+'[9]รายได้-กศผ.'!W30/10^6</f>
        <v>1.1267576314744649</v>
      </c>
      <c r="I178" s="21">
        <f>+'[9]รายได้-กศผ.'!X30/10^6</f>
        <v>1.2872412950939007</v>
      </c>
      <c r="J178" s="21">
        <f>+'[9]รายได้-กศผ.'!Y30/10^6</f>
        <v>1.1984460215307771</v>
      </c>
      <c r="K178" s="21">
        <f>+'[9]รายได้-กศผ.'!Z30/10^6</f>
        <v>1.1720535168240214</v>
      </c>
      <c r="L178" s="21">
        <f>+'[9]รายได้-กศผ.'!AA30/10^6</f>
        <v>1.0872551608718</v>
      </c>
      <c r="M178" s="21">
        <f>+'[9]รายได้-กศผ.'!AB30/10^6</f>
        <v>1.2344982825630737</v>
      </c>
      <c r="N178" s="21">
        <f>+'[9]รายได้-กศผ.'!AC30/10^6</f>
        <v>1.1634350220302532</v>
      </c>
      <c r="O178" s="29">
        <f t="shared" si="50"/>
        <v>13.911520000000001</v>
      </c>
      <c r="Q178" s="10">
        <v>1029</v>
      </c>
      <c r="R178" s="10" t="s">
        <v>38</v>
      </c>
      <c r="S178" s="21">
        <f>+'[9]รายได้ค่าน้ำ-กศผ.'!C30/10^6</f>
        <v>0.91210511879464662</v>
      </c>
      <c r="T178" s="21">
        <f>+'[9]รายได้ค่าน้ำ-กศผ.'!D30/10^6</f>
        <v>0.95622359324862227</v>
      </c>
      <c r="U178" s="21">
        <f>+'[9]รายได้ค่าน้ำ-กศผ.'!E30/10^6</f>
        <v>0.97668829010726488</v>
      </c>
      <c r="V178" s="21">
        <f>+'[9]รายได้ค่าน้ำ-กศผ.'!F30/10^6</f>
        <v>1.0442858976659237</v>
      </c>
      <c r="W178" s="21">
        <f>+'[9]รายได้ค่าน้ำ-กศผ.'!G30/10^6</f>
        <v>0.96710616979525121</v>
      </c>
      <c r="X178" s="21">
        <f>+'[9]รายได้ค่าน้ำ-กศผ.'!H30/10^6</f>
        <v>0.96731863147446495</v>
      </c>
      <c r="Y178" s="21">
        <f>+'[9]รายได้ค่าน้ำ-กศผ.'!I30/10^6</f>
        <v>1.1269982950939008</v>
      </c>
      <c r="Z178" s="21">
        <f>+'[9]รายได้ค่าน้ำ-กศผ.'!J30/10^6</f>
        <v>1.031490021530777</v>
      </c>
      <c r="AA178" s="21">
        <f>+'[9]รายได้ค่าน้ำ-กศผ.'!K30/10^6</f>
        <v>1.0087755168240216</v>
      </c>
      <c r="AB178" s="21">
        <f>+'[9]รายได้ค่าน้ำ-กศผ.'!L30/10^6</f>
        <v>0.92308216087180006</v>
      </c>
      <c r="AC178" s="21">
        <f>+'[9]รายได้ค่าน้ำ-กศผ.'!M30/10^6</f>
        <v>1.0717462825630737</v>
      </c>
      <c r="AD178" s="21">
        <f>+'[9]รายได้ค่าน้ำ-กศผ.'!N30/10^6</f>
        <v>0.99517002203025318</v>
      </c>
      <c r="AE178" s="29">
        <f t="shared" si="46"/>
        <v>11.98099</v>
      </c>
      <c r="AG178" s="10">
        <v>1029</v>
      </c>
      <c r="AH178" s="10" t="s">
        <v>38</v>
      </c>
      <c r="AI178" s="21">
        <f>+([9]รายได้ค่าบริการ!AB62+[9]รายได้ค่าบริการอื่น!AB62)/10^6</f>
        <v>0.119823</v>
      </c>
      <c r="AJ178" s="21">
        <f>+([9]รายได้ค่าบริการ!AC62+[9]รายได้ค่าบริการอื่น!AC62)/10^6</f>
        <v>0.12092</v>
      </c>
      <c r="AK178" s="21">
        <f>+([9]รายได้ค่าบริการ!AD62+[9]รายได้ค่าบริการอื่น!AD62)/10^6</f>
        <v>0.120022</v>
      </c>
      <c r="AL178" s="21">
        <f>+([9]รายได้ค่าบริการ!AE62+[9]รายได้ค่าบริการอื่น!AE62)/10^6</f>
        <v>0.127776</v>
      </c>
      <c r="AM178" s="21">
        <f>+([9]รายได้ค่าบริการ!AF62+[9]รายได้ค่าบริการอื่น!AF62)/10^6</f>
        <v>0.120606</v>
      </c>
      <c r="AN178" s="21">
        <f>+([9]รายได้ค่าบริการ!AG62+[9]รายได้ค่าบริการอื่น!AG62)/10^6</f>
        <v>0.12146800000000001</v>
      </c>
      <c r="AO178" s="21">
        <f>+([9]รายได้ค่าบริการ!AH62+[9]รายได้ค่าบริการอื่น!AH62)/10^6</f>
        <v>0.122015</v>
      </c>
      <c r="AP178" s="21">
        <f>+([9]รายได้ค่าบริการ!AI62+[9]รายได้ค่าบริการอื่น!AI62)/10^6</f>
        <v>0.12689</v>
      </c>
      <c r="AQ178" s="21">
        <f>+([9]รายได้ค่าบริการ!AJ62+[9]รายได้ค่าบริการอื่น!AJ62)/10^6</f>
        <v>0.123762</v>
      </c>
      <c r="AR178" s="21">
        <f>+([9]รายได้ค่าบริการ!AK62+[9]รายได้ค่าบริการอื่น!AK62)/10^6</f>
        <v>0.12358</v>
      </c>
      <c r="AS178" s="21">
        <f>+([9]รายได้ค่าบริการ!AL62+[9]รายได้ค่าบริการอื่น!AL62)/10^6</f>
        <v>0.12520800000000001</v>
      </c>
      <c r="AT178" s="21">
        <f>+([9]รายได้ค่าบริการ!AM62+[9]รายได้ค่าบริการอื่น!AM62)/10^6</f>
        <v>0.12792000000000001</v>
      </c>
      <c r="AU178" s="29">
        <f t="shared" si="51"/>
        <v>1.4799899999999999</v>
      </c>
      <c r="AW178" s="10">
        <v>1029</v>
      </c>
      <c r="AX178" s="10" t="s">
        <v>38</v>
      </c>
      <c r="AY178" s="21">
        <f>+[9]รายได้ค่าติดตั้ง!AB62/10^6</f>
        <v>3.5164000000000001E-2</v>
      </c>
      <c r="AZ178" s="21">
        <f>+[9]รายได้ค่าติดตั้ง!AC62/10^6</f>
        <v>2.9762E-2</v>
      </c>
      <c r="BA178" s="21">
        <f>+[9]รายได้ค่าติดตั้ง!AD62/10^6</f>
        <v>3.7684000000000002E-2</v>
      </c>
      <c r="BB178" s="21">
        <f>+[9]รายได้ค่าติดตั้ง!AE62/10^6</f>
        <v>3.7123999999999997E-2</v>
      </c>
      <c r="BC178" s="21">
        <f>+[9]รายได้ค่าติดตั้ง!AF62/10^6</f>
        <v>3.6542999999999999E-2</v>
      </c>
      <c r="BD178" s="21">
        <f>+[9]รายได้ค่าติดตั้ง!AG62/10^6</f>
        <v>3.7970999999999998E-2</v>
      </c>
      <c r="BE178" s="21">
        <f>+[9]รายได้ค่าติดตั้ง!AH62/10^6</f>
        <v>3.8227999999999998E-2</v>
      </c>
      <c r="BF178" s="21">
        <f>+[9]รายได้ค่าติดตั้ง!AI62/10^6</f>
        <v>4.0065999999999997E-2</v>
      </c>
      <c r="BG178" s="21">
        <f>+[9]รายได้ค่าติดตั้ง!AJ62/10^6</f>
        <v>3.9516000000000003E-2</v>
      </c>
      <c r="BH178" s="21">
        <f>+[9]รายได้ค่าติดตั้ง!AK62/10^6</f>
        <v>4.0592999999999997E-2</v>
      </c>
      <c r="BI178" s="21">
        <f>+[9]รายได้ค่าติดตั้ง!AL62/10^6</f>
        <v>3.7544000000000001E-2</v>
      </c>
      <c r="BJ178" s="21">
        <f>+[9]รายได้ค่าติดตั้ง!AM62/10^6</f>
        <v>4.0344999999999999E-2</v>
      </c>
      <c r="BK178" s="29">
        <f t="shared" si="52"/>
        <v>0.45054</v>
      </c>
      <c r="BM178" s="10">
        <v>1029</v>
      </c>
      <c r="BN178" s="10" t="s">
        <v>38</v>
      </c>
      <c r="BO178" s="21">
        <f t="shared" si="48"/>
        <v>1.0670921187946465</v>
      </c>
      <c r="BP178" s="21">
        <f t="shared" si="49"/>
        <v>2.1739977120432687</v>
      </c>
      <c r="BQ178" s="21">
        <f t="shared" si="53"/>
        <v>3.3083920021505335</v>
      </c>
      <c r="BR178" s="21">
        <f t="shared" si="54"/>
        <v>4.5175778998164571</v>
      </c>
      <c r="BS178" s="21">
        <f t="shared" si="55"/>
        <v>5.6418330696117085</v>
      </c>
      <c r="BT178" s="21">
        <f t="shared" si="56"/>
        <v>6.7685907010861737</v>
      </c>
      <c r="BU178" s="21">
        <f t="shared" si="57"/>
        <v>8.0558319961800748</v>
      </c>
      <c r="BV178" s="21">
        <f t="shared" si="58"/>
        <v>9.2542780177108526</v>
      </c>
      <c r="BW178" s="21">
        <f t="shared" si="59"/>
        <v>10.426331534534874</v>
      </c>
      <c r="BX178" s="21">
        <f t="shared" si="60"/>
        <v>11.513586695406675</v>
      </c>
      <c r="BY178" s="21">
        <f t="shared" si="61"/>
        <v>12.748084977969748</v>
      </c>
      <c r="BZ178" s="21">
        <f t="shared" si="62"/>
        <v>13.911520000000001</v>
      </c>
    </row>
    <row r="179" spans="1:78" x14ac:dyDescent="0.2">
      <c r="A179" s="15">
        <v>1030</v>
      </c>
      <c r="B179" s="15" t="s">
        <v>18</v>
      </c>
      <c r="C179" s="23">
        <f>+'[9]รายได้-กศผ.'!R31/10^6</f>
        <v>1.5647556301417045</v>
      </c>
      <c r="D179" s="23">
        <f>+'[9]รายได้-กศผ.'!S31/10^6</f>
        <v>1.6319351642676878</v>
      </c>
      <c r="E179" s="23">
        <f>+'[9]รายได้-กศผ.'!T31/10^6</f>
        <v>1.6108365367913429</v>
      </c>
      <c r="F179" s="23">
        <f>+'[9]รายได้-กศผ.'!U31/10^6</f>
        <v>1.6770425842295578</v>
      </c>
      <c r="G179" s="23">
        <f>+'[9]รายได้-กศผ.'!V31/10^6</f>
        <v>1.5802670687552056</v>
      </c>
      <c r="H179" s="23">
        <f>+'[9]รายได้-กศผ.'!W31/10^6</f>
        <v>1.6423000326972979</v>
      </c>
      <c r="I179" s="23">
        <f>+'[9]รายได้-กศผ.'!X31/10^6</f>
        <v>1.8299259484946591</v>
      </c>
      <c r="J179" s="23">
        <f>+'[9]รายได้-กศผ.'!Y31/10^6</f>
        <v>1.6951678135174029</v>
      </c>
      <c r="K179" s="23">
        <f>+'[9]รายได้-กศผ.'!Z31/10^6</f>
        <v>1.6244120921879139</v>
      </c>
      <c r="L179" s="23">
        <f>+'[9]รายได้-กศผ.'!AA31/10^6</f>
        <v>1.4860416908505669</v>
      </c>
      <c r="M179" s="23">
        <f>+'[9]รายได้-กศผ.'!AB31/10^6</f>
        <v>1.7076174665485906</v>
      </c>
      <c r="N179" s="23">
        <f>+'[9]รายได้-กศผ.'!AC31/10^6</f>
        <v>1.6002179715180709</v>
      </c>
      <c r="O179" s="31">
        <f t="shared" si="50"/>
        <v>19.65052</v>
      </c>
      <c r="Q179" s="15">
        <v>1030</v>
      </c>
      <c r="R179" s="15" t="s">
        <v>18</v>
      </c>
      <c r="S179" s="23">
        <f>+'[9]รายได้ค่าน้ำ-กศผ.'!C31/10^6</f>
        <v>1.3821406301417045</v>
      </c>
      <c r="T179" s="23">
        <f>+'[9]รายได้ค่าน้ำ-กศผ.'!D31/10^6</f>
        <v>1.4686671642676878</v>
      </c>
      <c r="U179" s="23">
        <f>+'[9]รายได้ค่าน้ำ-กศผ.'!E31/10^6</f>
        <v>1.4279095367913428</v>
      </c>
      <c r="V179" s="23">
        <f>+'[9]รายได้ค่าน้ำ-กศผ.'!F31/10^6</f>
        <v>1.4925585842295577</v>
      </c>
      <c r="W179" s="23">
        <f>+'[9]รายได้ค่าน้ำ-กศผ.'!G31/10^6</f>
        <v>1.3988030687552058</v>
      </c>
      <c r="X179" s="23">
        <f>+'[9]รายได้ค่าน้ำ-กศผ.'!H31/10^6</f>
        <v>1.4572190326972978</v>
      </c>
      <c r="Y179" s="23">
        <f>+'[9]รายได้ค่าน้ำ-กศผ.'!I31/10^6</f>
        <v>1.642758948494659</v>
      </c>
      <c r="Z179" s="23">
        <f>+'[9]รายได้ค่าน้ำ-กศผ.'!J31/10^6</f>
        <v>1.505477813517403</v>
      </c>
      <c r="AA179" s="23">
        <f>+'[9]รายได้ค่าน้ำ-กศผ.'!K31/10^6</f>
        <v>1.4350840921879138</v>
      </c>
      <c r="AB179" s="23">
        <f>+'[9]รายได้ค่าน้ำ-กศผ.'!L31/10^6</f>
        <v>1.2930986908505668</v>
      </c>
      <c r="AC179" s="23">
        <f>+'[9]รายได้ค่าน้ำ-กศผ.'!M31/10^6</f>
        <v>1.5155874665485907</v>
      </c>
      <c r="AD179" s="23">
        <f>+'[9]รายได้ค่าน้ำ-กศผ.'!N31/10^6</f>
        <v>1.408454971518071</v>
      </c>
      <c r="AE179" s="31">
        <f t="shared" si="46"/>
        <v>17.427760000000003</v>
      </c>
      <c r="AG179" s="15">
        <v>1030</v>
      </c>
      <c r="AH179" s="15" t="s">
        <v>18</v>
      </c>
      <c r="AI179" s="23">
        <f>+([9]รายได้ค่าบริการ!AB63+[9]รายได้ค่าบริการอื่น!AB63)/10^6</f>
        <v>0.13968700000000001</v>
      </c>
      <c r="AJ179" s="23">
        <f>+([9]รายได้ค่าบริการ!AC63+[9]รายได้ค่าบริการอื่น!AC63)/10^6</f>
        <v>0.13737099999999999</v>
      </c>
      <c r="AK179" s="23">
        <f>+([9]รายได้ค่าบริการ!AD63+[9]รายได้ค่าบริการอื่น!AD63)/10^6</f>
        <v>0.13960400000000001</v>
      </c>
      <c r="AL179" s="23">
        <f>+([9]รายได้ค่าบริการ!AE63+[9]รายได้ค่าบริการอื่น!AE63)/10^6</f>
        <v>0.139931</v>
      </c>
      <c r="AM179" s="23">
        <f>+([9]รายได้ค่าบริการ!AF63+[9]รายได้ค่าบริการอื่น!AF63)/10^6</f>
        <v>0.13703199999999999</v>
      </c>
      <c r="AN179" s="23">
        <f>+([9]รายได้ค่าบริการ!AG63+[9]รายได้ค่าบริการอื่น!AG63)/10^6</f>
        <v>0.13824600000000001</v>
      </c>
      <c r="AO179" s="23">
        <f>+([9]รายได้ค่าบริการ!AH63+[9]รายได้ค่าบริการอื่น!AH63)/10^6</f>
        <v>0.138956</v>
      </c>
      <c r="AP179" s="23">
        <f>+([9]รายได้ค่าบริการ!AI63+[9]รายได้ค่าบริการอื่น!AI63)/10^6</f>
        <v>0.14018700000000001</v>
      </c>
      <c r="AQ179" s="23">
        <f>+([9]รายได้ค่าบริการ!AJ63+[9]รายได้ค่าบริการอื่น!AJ63)/10^6</f>
        <v>0.13974200000000001</v>
      </c>
      <c r="AR179" s="23">
        <f>+([9]รายได้ค่าบริการ!AK63+[9]รายได้ค่าบริการอื่น!AK63)/10^6</f>
        <v>0.14153399999999999</v>
      </c>
      <c r="AS179" s="23">
        <f>+([9]รายได้ค่าบริการ!AL63+[9]รายได้ค่าบริการอื่น!AL63)/10^6</f>
        <v>0.14080999999999999</v>
      </c>
      <c r="AT179" s="23">
        <f>+([9]รายได้ค่าบริการ!AM63+[9]รายได้ค่าบริการอื่น!AM63)/10^6</f>
        <v>0.14088999999999999</v>
      </c>
      <c r="AU179" s="31">
        <f t="shared" si="51"/>
        <v>1.6739900000000001</v>
      </c>
      <c r="AW179" s="15">
        <v>1030</v>
      </c>
      <c r="AX179" s="15" t="s">
        <v>18</v>
      </c>
      <c r="AY179" s="23">
        <f>+[9]รายได้ค่าติดตั้ง!AB63/10^6</f>
        <v>4.2928000000000001E-2</v>
      </c>
      <c r="AZ179" s="23">
        <f>+[9]รายได้ค่าติดตั้ง!AC63/10^6</f>
        <v>2.5897E-2</v>
      </c>
      <c r="BA179" s="23">
        <f>+[9]รายได้ค่าติดตั้ง!AD63/10^6</f>
        <v>4.3323E-2</v>
      </c>
      <c r="BB179" s="23">
        <f>+[9]รายได้ค่าติดตั้ง!AE63/10^6</f>
        <v>4.4553000000000002E-2</v>
      </c>
      <c r="BC179" s="23">
        <f>+[9]รายได้ค่าติดตั้ง!AF63/10^6</f>
        <v>4.4431999999999999E-2</v>
      </c>
      <c r="BD179" s="23">
        <f>+[9]รายได้ค่าติดตั้ง!AG63/10^6</f>
        <v>4.6835000000000002E-2</v>
      </c>
      <c r="BE179" s="23">
        <f>+[9]รายได้ค่าติดตั้ง!AH63/10^6</f>
        <v>4.8210999999999997E-2</v>
      </c>
      <c r="BF179" s="23">
        <f>+[9]รายได้ค่าติดตั้ง!AI63/10^6</f>
        <v>4.9502999999999998E-2</v>
      </c>
      <c r="BG179" s="23">
        <f>+[9]รายได้ค่าติดตั้ง!AJ63/10^6</f>
        <v>4.9585999999999998E-2</v>
      </c>
      <c r="BH179" s="23">
        <f>+[9]รายได้ค่าติดตั้ง!AK63/10^6</f>
        <v>5.1409000000000003E-2</v>
      </c>
      <c r="BI179" s="23">
        <f>+[9]รายได้ค่าติดตั้ง!AL63/10^6</f>
        <v>5.1220000000000002E-2</v>
      </c>
      <c r="BJ179" s="23">
        <f>+[9]รายได้ค่าติดตั้ง!AM63/10^6</f>
        <v>5.0873000000000002E-2</v>
      </c>
      <c r="BK179" s="31">
        <f t="shared" si="52"/>
        <v>0.54876999999999998</v>
      </c>
      <c r="BM179" s="15">
        <v>1030</v>
      </c>
      <c r="BN179" s="15" t="s">
        <v>18</v>
      </c>
      <c r="BO179" s="23">
        <f t="shared" si="48"/>
        <v>1.5647556301417045</v>
      </c>
      <c r="BP179" s="21">
        <f t="shared" si="49"/>
        <v>3.1966907944093923</v>
      </c>
      <c r="BQ179" s="21">
        <f t="shared" si="53"/>
        <v>4.8075273312007347</v>
      </c>
      <c r="BR179" s="21">
        <f t="shared" si="54"/>
        <v>6.484569915430292</v>
      </c>
      <c r="BS179" s="21">
        <f t="shared" si="55"/>
        <v>8.0648369841854972</v>
      </c>
      <c r="BT179" s="21">
        <f t="shared" si="56"/>
        <v>9.7071370168827951</v>
      </c>
      <c r="BU179" s="21">
        <f t="shared" si="57"/>
        <v>11.537062965377455</v>
      </c>
      <c r="BV179" s="21">
        <f t="shared" si="58"/>
        <v>13.232230778894857</v>
      </c>
      <c r="BW179" s="21">
        <f t="shared" si="59"/>
        <v>14.856642871082771</v>
      </c>
      <c r="BX179" s="21">
        <f t="shared" si="60"/>
        <v>16.342684561933339</v>
      </c>
      <c r="BY179" s="21">
        <f t="shared" si="61"/>
        <v>18.05030202848193</v>
      </c>
      <c r="BZ179" s="21">
        <f t="shared" si="62"/>
        <v>19.65052</v>
      </c>
    </row>
    <row r="180" spans="1:78" x14ac:dyDescent="0.2">
      <c r="A180" s="4">
        <v>10300</v>
      </c>
      <c r="B180" s="4" t="s">
        <v>176</v>
      </c>
      <c r="C180" s="25">
        <f>SUM(C152:C179)</f>
        <v>171.06620920778735</v>
      </c>
      <c r="D180" s="25">
        <f t="shared" ref="D180:N180" si="63">SUM(D152:D179)</f>
        <v>177.08064154816122</v>
      </c>
      <c r="E180" s="25">
        <f t="shared" si="63"/>
        <v>176.7809594866539</v>
      </c>
      <c r="F180" s="25">
        <f t="shared" si="63"/>
        <v>183.56728979137355</v>
      </c>
      <c r="G180" s="25">
        <f t="shared" si="63"/>
        <v>176.40085640010616</v>
      </c>
      <c r="H180" s="25">
        <f t="shared" si="63"/>
        <v>177.54653094984954</v>
      </c>
      <c r="I180" s="25">
        <f t="shared" si="63"/>
        <v>196.32559110530613</v>
      </c>
      <c r="J180" s="25">
        <f t="shared" si="63"/>
        <v>178.12442006628149</v>
      </c>
      <c r="K180" s="25">
        <f t="shared" si="63"/>
        <v>177.06651191641751</v>
      </c>
      <c r="L180" s="25">
        <f t="shared" si="63"/>
        <v>163.18266585914202</v>
      </c>
      <c r="M180" s="25">
        <f t="shared" si="63"/>
        <v>184.47982765051691</v>
      </c>
      <c r="N180" s="25">
        <f t="shared" si="63"/>
        <v>178.20725501840425</v>
      </c>
      <c r="O180" s="25">
        <f>SUM(O152:O179)</f>
        <v>2139.8287590000004</v>
      </c>
      <c r="Q180" s="4">
        <v>10300</v>
      </c>
      <c r="R180" s="4" t="s">
        <v>176</v>
      </c>
      <c r="S180" s="25">
        <f>SUM(S152:S179)</f>
        <v>148.38924220778736</v>
      </c>
      <c r="T180" s="25">
        <f t="shared" ref="T180:AD180" si="64">SUM(T152:T179)</f>
        <v>155.78437154816115</v>
      </c>
      <c r="U180" s="25">
        <f t="shared" si="64"/>
        <v>153.72210948665392</v>
      </c>
      <c r="V180" s="25">
        <f t="shared" si="64"/>
        <v>160.56443079137361</v>
      </c>
      <c r="W180" s="25">
        <f t="shared" si="64"/>
        <v>153.54656840010617</v>
      </c>
      <c r="X180" s="25">
        <f t="shared" si="64"/>
        <v>153.89504094984954</v>
      </c>
      <c r="Y180" s="25">
        <f t="shared" si="64"/>
        <v>173.50261610530609</v>
      </c>
      <c r="Z180" s="25">
        <f t="shared" si="64"/>
        <v>154.78960206628147</v>
      </c>
      <c r="AA180" s="25">
        <f t="shared" si="64"/>
        <v>153.30695091641749</v>
      </c>
      <c r="AB180" s="25">
        <f t="shared" si="64"/>
        <v>139.27471185914203</v>
      </c>
      <c r="AC180" s="25">
        <f t="shared" si="64"/>
        <v>159.52301465051696</v>
      </c>
      <c r="AD180" s="25">
        <f t="shared" si="64"/>
        <v>151.5476640184043</v>
      </c>
      <c r="AE180" s="25">
        <f>SUM(AE152:AE179)</f>
        <v>1857.846323</v>
      </c>
      <c r="AG180" s="4">
        <v>10300</v>
      </c>
      <c r="AH180" s="4" t="s">
        <v>176</v>
      </c>
      <c r="AI180" s="25">
        <f>SUM(AI152:AI179)</f>
        <v>14.734452999999995</v>
      </c>
      <c r="AJ180" s="25">
        <f t="shared" ref="AJ180:AT180" si="65">SUM(AJ152:AJ179)</f>
        <v>14.647339999999996</v>
      </c>
      <c r="AK180" s="25">
        <f t="shared" si="65"/>
        <v>14.735517</v>
      </c>
      <c r="AL180" s="25">
        <f t="shared" si="65"/>
        <v>14.608451000000002</v>
      </c>
      <c r="AM180" s="25">
        <f t="shared" si="65"/>
        <v>14.827192000000002</v>
      </c>
      <c r="AN180" s="25">
        <f t="shared" si="65"/>
        <v>15.017429999999997</v>
      </c>
      <c r="AO180" s="25">
        <f t="shared" si="65"/>
        <v>14.353592000000001</v>
      </c>
      <c r="AP180" s="25">
        <f t="shared" si="65"/>
        <v>14.586437999999994</v>
      </c>
      <c r="AQ180" s="25">
        <f t="shared" si="65"/>
        <v>14.977780999999997</v>
      </c>
      <c r="AR180" s="25">
        <f t="shared" si="65"/>
        <v>14.892428999999998</v>
      </c>
      <c r="AS180" s="25">
        <f t="shared" si="65"/>
        <v>15.812814000000001</v>
      </c>
      <c r="AT180" s="25">
        <f t="shared" si="65"/>
        <v>16.999530000000004</v>
      </c>
      <c r="AU180" s="25">
        <f>SUM(AU152:AU179)</f>
        <v>180.19296699999995</v>
      </c>
      <c r="AW180" s="4">
        <v>10300</v>
      </c>
      <c r="AX180" s="4" t="s">
        <v>176</v>
      </c>
      <c r="AY180" s="25">
        <f>SUM(AY152:AY179)</f>
        <v>7.9425139999999974</v>
      </c>
      <c r="AZ180" s="25">
        <f t="shared" ref="AZ180:BJ180" si="66">SUM(AZ152:AZ179)</f>
        <v>6.6489299999999991</v>
      </c>
      <c r="BA180" s="25">
        <f t="shared" si="66"/>
        <v>8.3233329999999981</v>
      </c>
      <c r="BB180" s="25">
        <f t="shared" si="66"/>
        <v>8.3944080000000021</v>
      </c>
      <c r="BC180" s="25">
        <f t="shared" si="66"/>
        <v>8.0270959999999985</v>
      </c>
      <c r="BD180" s="25">
        <f t="shared" si="66"/>
        <v>8.6340600000000016</v>
      </c>
      <c r="BE180" s="25">
        <f t="shared" si="66"/>
        <v>8.4693829999999988</v>
      </c>
      <c r="BF180" s="25">
        <f t="shared" si="66"/>
        <v>8.7483799999999992</v>
      </c>
      <c r="BG180" s="25">
        <f t="shared" si="66"/>
        <v>8.7817799999999995</v>
      </c>
      <c r="BH180" s="25">
        <f t="shared" si="66"/>
        <v>9.0155249999999967</v>
      </c>
      <c r="BI180" s="25">
        <f t="shared" si="66"/>
        <v>9.1439990000000027</v>
      </c>
      <c r="BJ180" s="25">
        <f t="shared" si="66"/>
        <v>9.6600610000000007</v>
      </c>
      <c r="BK180" s="25">
        <f>SUM(BK152:BK179)</f>
        <v>101.78946900000003</v>
      </c>
      <c r="BM180" s="4">
        <v>10300</v>
      </c>
      <c r="BN180" s="4" t="s">
        <v>176</v>
      </c>
      <c r="BO180" s="25">
        <f>SUM(BO152:BO179)</f>
        <v>171.06620920778735</v>
      </c>
      <c r="BP180" s="25">
        <f>SUM(BP152:BP179)</f>
        <v>348.14685075594855</v>
      </c>
      <c r="BQ180" s="25">
        <f t="shared" ref="BQ180:BZ180" si="67">SUM(BQ152:BQ179)</f>
        <v>524.9278102426025</v>
      </c>
      <c r="BR180" s="25">
        <f t="shared" si="67"/>
        <v>708.4951000339762</v>
      </c>
      <c r="BS180" s="25">
        <f t="shared" si="67"/>
        <v>884.89595643408222</v>
      </c>
      <c r="BT180" s="25">
        <f t="shared" si="67"/>
        <v>1062.4424873839316</v>
      </c>
      <c r="BU180" s="25">
        <f t="shared" si="67"/>
        <v>1258.7680784892377</v>
      </c>
      <c r="BV180" s="25">
        <f t="shared" si="67"/>
        <v>1436.8924985555191</v>
      </c>
      <c r="BW180" s="25">
        <f t="shared" si="67"/>
        <v>1613.9590104719373</v>
      </c>
      <c r="BX180" s="25">
        <f t="shared" si="67"/>
        <v>1777.141676331079</v>
      </c>
      <c r="BY180" s="25">
        <f t="shared" si="67"/>
        <v>1961.6215039815957</v>
      </c>
      <c r="BZ180" s="25">
        <f t="shared" si="67"/>
        <v>2139.8287590000004</v>
      </c>
    </row>
    <row r="181" spans="1:78" x14ac:dyDescent="0.2">
      <c r="A181" s="32"/>
      <c r="B181" s="32"/>
      <c r="C181"/>
      <c r="D181"/>
      <c r="E181"/>
      <c r="F181"/>
      <c r="G181"/>
      <c r="H181"/>
      <c r="I181"/>
      <c r="J181"/>
      <c r="K181"/>
      <c r="L181"/>
      <c r="M181"/>
      <c r="N181"/>
      <c r="O181" s="316"/>
    </row>
    <row r="182" spans="1:78" x14ac:dyDescent="0.2">
      <c r="A182" s="3" t="s">
        <v>52</v>
      </c>
      <c r="B182" s="3" t="s">
        <v>44</v>
      </c>
      <c r="C182" s="3" t="s">
        <v>0</v>
      </c>
      <c r="D182" s="3" t="s">
        <v>1</v>
      </c>
      <c r="E182" s="3" t="s">
        <v>2</v>
      </c>
      <c r="F182" s="3" t="s">
        <v>3</v>
      </c>
      <c r="G182" s="3" t="s">
        <v>4</v>
      </c>
      <c r="H182" s="3" t="s">
        <v>5</v>
      </c>
      <c r="I182" s="3" t="s">
        <v>6</v>
      </c>
      <c r="J182" s="3" t="s">
        <v>7</v>
      </c>
      <c r="K182" s="3" t="s">
        <v>8</v>
      </c>
      <c r="L182" s="3" t="s">
        <v>9</v>
      </c>
      <c r="M182" s="3" t="s">
        <v>10</v>
      </c>
      <c r="N182" s="3" t="s">
        <v>11</v>
      </c>
      <c r="O182" s="3" t="s">
        <v>176</v>
      </c>
      <c r="Q182" s="3" t="s">
        <v>73</v>
      </c>
      <c r="R182" s="3" t="s">
        <v>44</v>
      </c>
      <c r="S182" s="3" t="s">
        <v>74</v>
      </c>
      <c r="T182" s="3" t="s">
        <v>75</v>
      </c>
      <c r="U182" s="3" t="s">
        <v>76</v>
      </c>
      <c r="V182" s="3" t="s">
        <v>77</v>
      </c>
      <c r="W182" s="3" t="s">
        <v>78</v>
      </c>
      <c r="X182" s="3" t="s">
        <v>79</v>
      </c>
      <c r="Y182" s="3" t="s">
        <v>80</v>
      </c>
      <c r="Z182" s="3" t="s">
        <v>81</v>
      </c>
      <c r="AA182" s="3" t="s">
        <v>82</v>
      </c>
      <c r="AB182" s="3" t="s">
        <v>83</v>
      </c>
      <c r="AC182" s="3" t="s">
        <v>84</v>
      </c>
      <c r="AD182" s="3" t="s">
        <v>85</v>
      </c>
    </row>
    <row r="183" spans="1:78" x14ac:dyDescent="0.2">
      <c r="A183" s="34"/>
      <c r="B183" s="34" t="s">
        <v>46</v>
      </c>
      <c r="C183" s="35">
        <f>+'[9]ค่าใช้จ่าย-กศผ.'!D4/10^6</f>
        <v>10.069084013577751</v>
      </c>
      <c r="D183" s="35">
        <f>+'[9]ค่าใช้จ่าย-กศผ.'!E4/10^6</f>
        <v>11.066543775772523</v>
      </c>
      <c r="E183" s="35">
        <f>+'[9]ค่าใช้จ่าย-กศผ.'!F4/10^6</f>
        <v>10.808516757644776</v>
      </c>
      <c r="F183" s="35">
        <f>+'[9]ค่าใช้จ่าย-กศผ.'!G4/10^6</f>
        <v>11.1023323180136</v>
      </c>
      <c r="G183" s="35">
        <f>+'[9]ค่าใช้จ่าย-กศผ.'!H4/10^6</f>
        <v>10.876870401522622</v>
      </c>
      <c r="H183" s="35">
        <f>+'[9]ค่าใช้จ่าย-กศผ.'!I4/10^6</f>
        <v>12.028870225985727</v>
      </c>
      <c r="I183" s="35">
        <f>+'[9]ค่าใช้จ่าย-กศผ.'!J4/10^6</f>
        <v>10.603220665552536</v>
      </c>
      <c r="J183" s="35">
        <f>+'[9]ค่าใช้จ่าย-กศผ.'!K4/10^6</f>
        <v>10.447858826603744</v>
      </c>
      <c r="K183" s="35">
        <f>+'[9]ค่าใช้จ่าย-กศผ.'!L4/10^6</f>
        <v>11.140532702894355</v>
      </c>
      <c r="L183" s="35">
        <f>+'[9]ค่าใช้จ่าย-กศผ.'!M4/10^6</f>
        <v>11.035420441527288</v>
      </c>
      <c r="M183" s="35">
        <f>+'[9]ค่าใช้จ่าย-กศผ.'!N4/10^6</f>
        <v>11.361807787060838</v>
      </c>
      <c r="N183" s="35">
        <f>+'[9]ค่าใช้จ่าย-กศผ.'!O4/10^6</f>
        <v>13.168943083844226</v>
      </c>
      <c r="O183" s="36">
        <f>SUM(C183:N183)</f>
        <v>133.71000100000003</v>
      </c>
      <c r="Q183" s="34"/>
      <c r="R183" s="34" t="s">
        <v>46</v>
      </c>
      <c r="S183" s="19">
        <f>+C183</f>
        <v>10.069084013577751</v>
      </c>
      <c r="T183" s="21">
        <f t="shared" ref="T183:T210" si="68">+S183+D183</f>
        <v>21.135627789350274</v>
      </c>
      <c r="U183" s="21">
        <f t="shared" ref="U183:U210" si="69">+T183+E183</f>
        <v>31.944144546995048</v>
      </c>
      <c r="V183" s="21">
        <f t="shared" ref="V183:V210" si="70">+U183+F183</f>
        <v>43.04647686500865</v>
      </c>
      <c r="W183" s="21">
        <f t="shared" ref="W183:W210" si="71">+V183+G183</f>
        <v>53.923347266531273</v>
      </c>
      <c r="X183" s="21">
        <f t="shared" ref="X183:X210" si="72">+W183+H183</f>
        <v>65.952217492517008</v>
      </c>
      <c r="Y183" s="21">
        <f t="shared" ref="Y183:Y210" si="73">+X183+I183</f>
        <v>76.555438158069549</v>
      </c>
      <c r="Z183" s="21">
        <f t="shared" ref="Z183:Z210" si="74">+Y183+J183</f>
        <v>87.003296984673298</v>
      </c>
      <c r="AA183" s="21">
        <f t="shared" ref="AA183:AA210" si="75">+Z183+K183</f>
        <v>98.14382968756766</v>
      </c>
      <c r="AB183" s="21">
        <f t="shared" ref="AB183:AB210" si="76">+AA183+L183</f>
        <v>109.17925012909495</v>
      </c>
      <c r="AC183" s="21">
        <f t="shared" ref="AC183:AC210" si="77">+AB183+M183</f>
        <v>120.54105791615579</v>
      </c>
      <c r="AD183" s="21">
        <f t="shared" ref="AD183:AD210" si="78">+AC183+N183</f>
        <v>133.71000100000003</v>
      </c>
    </row>
    <row r="184" spans="1:78" x14ac:dyDescent="0.2">
      <c r="A184" s="10">
        <v>1004</v>
      </c>
      <c r="B184" s="10" t="s">
        <v>94</v>
      </c>
      <c r="C184" s="21">
        <f>+'[9]ค่าใช้จ่าย-กศผ.'!D5/10^6</f>
        <v>15.986814370655612</v>
      </c>
      <c r="D184" s="21">
        <f>+'[9]ค่าใช้จ่าย-กศผ.'!E5/10^6</f>
        <v>13.882562622021414</v>
      </c>
      <c r="E184" s="21">
        <f>+'[9]ค่าใช้จ่าย-กศผ.'!F5/10^6</f>
        <v>13.407032593638457</v>
      </c>
      <c r="F184" s="21">
        <f>+'[9]ค่าใช้จ่าย-กศผ.'!G5/10^6</f>
        <v>13.865369709413816</v>
      </c>
      <c r="G184" s="21">
        <f>+'[9]ค่าใช้จ่าย-กศผ.'!H5/10^6</f>
        <v>14.511440990688738</v>
      </c>
      <c r="H184" s="21">
        <f>+'[9]ค่าใช้จ่าย-กศผ.'!I5/10^6</f>
        <v>15.496159411523928</v>
      </c>
      <c r="I184" s="21">
        <f>+'[9]ค่าใช้จ่าย-กศผ.'!J5/10^6</f>
        <v>14.924867327603485</v>
      </c>
      <c r="J184" s="21">
        <f>+'[9]ค่าใช้จ่าย-กศผ.'!K5/10^6</f>
        <v>15.191258964667821</v>
      </c>
      <c r="K184" s="21">
        <f>+'[9]ค่าใช้จ่าย-กศผ.'!L5/10^6</f>
        <v>16.503247990417826</v>
      </c>
      <c r="L184" s="21">
        <f>+'[9]ค่าใช้จ่าย-กศผ.'!M5/10^6</f>
        <v>15.623527317410115</v>
      </c>
      <c r="M184" s="21">
        <f>+'[9]ค่าใช้จ่าย-กศผ.'!N5/10^6</f>
        <v>15.340553452969779</v>
      </c>
      <c r="N184" s="21">
        <f>+'[9]ค่าใช้จ่าย-กศผ.'!O5/10^6</f>
        <v>19.386062688989036</v>
      </c>
      <c r="O184" s="29">
        <f>SUM(C184:N184)</f>
        <v>184.11889744000001</v>
      </c>
      <c r="Q184" s="10">
        <v>1004</v>
      </c>
      <c r="R184" s="10" t="s">
        <v>94</v>
      </c>
      <c r="S184" s="21">
        <f t="shared" ref="S184:S210" si="79">+C184</f>
        <v>15.986814370655612</v>
      </c>
      <c r="T184" s="21">
        <f t="shared" si="68"/>
        <v>29.869376992677026</v>
      </c>
      <c r="U184" s="21">
        <f t="shared" si="69"/>
        <v>43.276409586315481</v>
      </c>
      <c r="V184" s="21">
        <f t="shared" si="70"/>
        <v>57.141779295729293</v>
      </c>
      <c r="W184" s="21">
        <f t="shared" si="71"/>
        <v>71.653220286418033</v>
      </c>
      <c r="X184" s="21">
        <f t="shared" si="72"/>
        <v>87.149379697941967</v>
      </c>
      <c r="Y184" s="21">
        <f t="shared" si="73"/>
        <v>102.07424702554545</v>
      </c>
      <c r="Z184" s="21">
        <f t="shared" si="74"/>
        <v>117.26550599021327</v>
      </c>
      <c r="AA184" s="21">
        <f t="shared" si="75"/>
        <v>133.76875398063109</v>
      </c>
      <c r="AB184" s="21">
        <f t="shared" si="76"/>
        <v>149.39228129804121</v>
      </c>
      <c r="AC184" s="21">
        <f t="shared" si="77"/>
        <v>164.73283475101098</v>
      </c>
      <c r="AD184" s="21">
        <f t="shared" si="78"/>
        <v>184.11889744000001</v>
      </c>
    </row>
    <row r="185" spans="1:78" x14ac:dyDescent="0.2">
      <c r="A185" s="10">
        <v>1005</v>
      </c>
      <c r="B185" s="10" t="s">
        <v>13</v>
      </c>
      <c r="C185" s="21">
        <f>+'[9]ค่าใช้จ่าย-กศผ.'!D6/10^6</f>
        <v>0.76765455041754638</v>
      </c>
      <c r="D185" s="21">
        <f>+'[9]ค่าใช้จ่าย-กศผ.'!E6/10^6</f>
        <v>0.75055856331703186</v>
      </c>
      <c r="E185" s="21">
        <f>+'[9]ค่าใช้จ่าย-กศผ.'!F6/10^6</f>
        <v>0.78225788818833297</v>
      </c>
      <c r="F185" s="21">
        <f>+'[9]ค่าใช้จ่าย-กศผ.'!G6/10^6</f>
        <v>0.84064693051300299</v>
      </c>
      <c r="G185" s="21">
        <f>+'[9]ค่าใช้จ่าย-กศผ.'!H6/10^6</f>
        <v>0.78859667781133447</v>
      </c>
      <c r="H185" s="21">
        <f>+'[9]ค่าใช้จ่าย-กศผ.'!I6/10^6</f>
        <v>0.82555388156869058</v>
      </c>
      <c r="I185" s="21">
        <f>+'[9]ค่าใช้จ่าย-กศผ.'!J6/10^6</f>
        <v>0.79579567399927897</v>
      </c>
      <c r="J185" s="21">
        <f>+'[9]ค่าใช้จ่าย-กศผ.'!K6/10^6</f>
        <v>0.89736707708638019</v>
      </c>
      <c r="K185" s="21">
        <f>+'[9]ค่าใช้จ่าย-กศผ.'!L6/10^6</f>
        <v>0.86687562748927238</v>
      </c>
      <c r="L185" s="21">
        <f>+'[9]ค่าใช้จ่าย-กศผ.'!M6/10^6</f>
        <v>0.9024371687829571</v>
      </c>
      <c r="M185" s="21">
        <f>+'[9]ค่าใช้จ่าย-กศผ.'!N6/10^6</f>
        <v>1.0955533294373279</v>
      </c>
      <c r="N185" s="21">
        <f>+'[9]ค่าใช้จ่าย-กศผ.'!O6/10^6</f>
        <v>1.0659526313888452</v>
      </c>
      <c r="O185" s="29">
        <f t="shared" ref="O185:O210" si="80">SUM(C185:N185)</f>
        <v>10.379249999999999</v>
      </c>
      <c r="Q185" s="10">
        <v>1005</v>
      </c>
      <c r="R185" s="10" t="s">
        <v>13</v>
      </c>
      <c r="S185" s="21">
        <f t="shared" si="79"/>
        <v>0.76765455041754638</v>
      </c>
      <c r="T185" s="21">
        <f t="shared" si="68"/>
        <v>1.5182131137345782</v>
      </c>
      <c r="U185" s="21">
        <f t="shared" si="69"/>
        <v>2.3004710019229111</v>
      </c>
      <c r="V185" s="21">
        <f t="shared" si="70"/>
        <v>3.1411179324359142</v>
      </c>
      <c r="W185" s="21">
        <f t="shared" si="71"/>
        <v>3.9297146102472489</v>
      </c>
      <c r="X185" s="21">
        <f t="shared" si="72"/>
        <v>4.7552684918159391</v>
      </c>
      <c r="Y185" s="21">
        <f t="shared" si="73"/>
        <v>5.5510641658152178</v>
      </c>
      <c r="Z185" s="21">
        <f t="shared" si="74"/>
        <v>6.4484312429015977</v>
      </c>
      <c r="AA185" s="21">
        <f t="shared" si="75"/>
        <v>7.3153068703908701</v>
      </c>
      <c r="AB185" s="21">
        <f t="shared" si="76"/>
        <v>8.2177440391738266</v>
      </c>
      <c r="AC185" s="21">
        <f t="shared" si="77"/>
        <v>9.3132973686111544</v>
      </c>
      <c r="AD185" s="21">
        <f t="shared" si="78"/>
        <v>10.379249999999999</v>
      </c>
    </row>
    <row r="186" spans="1:78" x14ac:dyDescent="0.2">
      <c r="A186" s="10">
        <v>1006</v>
      </c>
      <c r="B186" s="10" t="s">
        <v>14</v>
      </c>
      <c r="C186" s="21">
        <f>+'[9]ค่าใช้จ่าย-กศผ.'!D7/10^6</f>
        <v>2.7663399049153536</v>
      </c>
      <c r="D186" s="21">
        <f>+'[9]ค่าใช้จ่าย-กศผ.'!E7/10^6</f>
        <v>2.8645398572980398</v>
      </c>
      <c r="E186" s="21">
        <f>+'[9]ค่าใช้จ่าย-กศผ.'!F7/10^6</f>
        <v>3.1090460230223775</v>
      </c>
      <c r="F186" s="21">
        <f>+'[9]ค่าใช้จ่าย-กศผ.'!G7/10^6</f>
        <v>3.1815424287464946</v>
      </c>
      <c r="G186" s="21">
        <f>+'[9]ค่าใช้จ่าย-กศผ.'!H7/10^6</f>
        <v>2.70133668810674</v>
      </c>
      <c r="H186" s="21">
        <f>+'[9]ค่าใช้จ่าย-กศผ.'!I7/10^6</f>
        <v>3.1686647983212124</v>
      </c>
      <c r="I186" s="21">
        <f>+'[9]ค่าใช้จ่าย-กศผ.'!J7/10^6</f>
        <v>2.9486677421580874</v>
      </c>
      <c r="J186" s="21">
        <f>+'[9]ค่าใช้จ่าย-กศผ.'!K7/10^6</f>
        <v>3.1239215106549789</v>
      </c>
      <c r="K186" s="21">
        <f>+'[9]ค่าใช้จ่าย-กศผ.'!L7/10^6</f>
        <v>2.8635953509169392</v>
      </c>
      <c r="L186" s="21">
        <f>+'[9]ค่าใช้จ่าย-กศผ.'!M7/10^6</f>
        <v>2.9147762376567625</v>
      </c>
      <c r="M186" s="21">
        <f>+'[9]ค่าใช้จ่าย-กศผ.'!N7/10^6</f>
        <v>3.0301680878914099</v>
      </c>
      <c r="N186" s="21">
        <f>+'[9]ค่าใช้จ่าย-กศผ.'!O7/10^6</f>
        <v>3.2100174903116039</v>
      </c>
      <c r="O186" s="29">
        <f t="shared" si="80"/>
        <v>35.882616120000002</v>
      </c>
      <c r="Q186" s="10">
        <v>1006</v>
      </c>
      <c r="R186" s="10" t="s">
        <v>14</v>
      </c>
      <c r="S186" s="21">
        <f t="shared" si="79"/>
        <v>2.7663399049153536</v>
      </c>
      <c r="T186" s="21">
        <f t="shared" si="68"/>
        <v>5.630879762213393</v>
      </c>
      <c r="U186" s="21">
        <f t="shared" si="69"/>
        <v>8.739925785235771</v>
      </c>
      <c r="V186" s="21">
        <f t="shared" si="70"/>
        <v>11.921468213982266</v>
      </c>
      <c r="W186" s="21">
        <f t="shared" si="71"/>
        <v>14.622804902089005</v>
      </c>
      <c r="X186" s="21">
        <f t="shared" si="72"/>
        <v>17.791469700410218</v>
      </c>
      <c r="Y186" s="21">
        <f t="shared" si="73"/>
        <v>20.740137442568304</v>
      </c>
      <c r="Z186" s="21">
        <f t="shared" si="74"/>
        <v>23.864058953223285</v>
      </c>
      <c r="AA186" s="21">
        <f t="shared" si="75"/>
        <v>26.727654304140223</v>
      </c>
      <c r="AB186" s="21">
        <f t="shared" si="76"/>
        <v>29.642430541796987</v>
      </c>
      <c r="AC186" s="21">
        <f t="shared" si="77"/>
        <v>32.672598629688395</v>
      </c>
      <c r="AD186" s="21">
        <f t="shared" si="78"/>
        <v>35.882616120000002</v>
      </c>
    </row>
    <row r="187" spans="1:78" x14ac:dyDescent="0.2">
      <c r="A187" s="10">
        <v>1007</v>
      </c>
      <c r="B187" s="10" t="s">
        <v>15</v>
      </c>
      <c r="C187" s="21">
        <f>+'[9]ค่าใช้จ่าย-กศผ.'!D8/10^6</f>
        <v>2.6712466597761186</v>
      </c>
      <c r="D187" s="21">
        <f>+'[9]ค่าใช้จ่าย-กศผ.'!E8/10^6</f>
        <v>2.7567540658148815</v>
      </c>
      <c r="E187" s="21">
        <f>+'[9]ค่าใช้จ่าย-กศผ.'!F8/10^6</f>
        <v>2.7092704680277566</v>
      </c>
      <c r="F187" s="21">
        <f>+'[9]ค่าใช้จ่าย-กศผ.'!G8/10^6</f>
        <v>2.9693500791774738</v>
      </c>
      <c r="G187" s="21">
        <f>+'[9]ค่าใช้จ่าย-กศผ.'!H8/10^6</f>
        <v>2.7357766420074427</v>
      </c>
      <c r="H187" s="21">
        <f>+'[9]ค่าใช้จ่าย-กศผ.'!I8/10^6</f>
        <v>2.9682847844213134</v>
      </c>
      <c r="I187" s="21">
        <f>+'[9]ค่าใช้จ่าย-กศผ.'!J8/10^6</f>
        <v>2.7494362883513186</v>
      </c>
      <c r="J187" s="21">
        <f>+'[9]ค่าใช้จ่าย-กศผ.'!K8/10^6</f>
        <v>2.9931624497916789</v>
      </c>
      <c r="K187" s="21">
        <f>+'[9]ค่าใช้จ่าย-กศผ.'!L8/10^6</f>
        <v>3.3572341055444879</v>
      </c>
      <c r="L187" s="21">
        <f>+'[9]ค่าใช้จ่าย-กศผ.'!M8/10^6</f>
        <v>3.180281956339968</v>
      </c>
      <c r="M187" s="21">
        <f>+'[9]ค่าใช้จ่าย-กศผ.'!N8/10^6</f>
        <v>3.0927795664442899</v>
      </c>
      <c r="N187" s="21">
        <f>+'[9]ค่าใช้จ่าย-กศผ.'!O8/10^6</f>
        <v>3.1080196443032686</v>
      </c>
      <c r="O187" s="29">
        <f t="shared" si="80"/>
        <v>35.29159671</v>
      </c>
      <c r="Q187" s="10">
        <v>1007</v>
      </c>
      <c r="R187" s="10" t="s">
        <v>15</v>
      </c>
      <c r="S187" s="21">
        <f t="shared" si="79"/>
        <v>2.6712466597761186</v>
      </c>
      <c r="T187" s="21">
        <f t="shared" si="68"/>
        <v>5.4280007255909997</v>
      </c>
      <c r="U187" s="21">
        <f t="shared" si="69"/>
        <v>8.1372711936187567</v>
      </c>
      <c r="V187" s="21">
        <f t="shared" si="70"/>
        <v>11.106621272796231</v>
      </c>
      <c r="W187" s="21">
        <f t="shared" si="71"/>
        <v>13.842397914803673</v>
      </c>
      <c r="X187" s="21">
        <f t="shared" si="72"/>
        <v>16.810682699224987</v>
      </c>
      <c r="Y187" s="21">
        <f t="shared" si="73"/>
        <v>19.560118987576306</v>
      </c>
      <c r="Z187" s="21">
        <f t="shared" si="74"/>
        <v>22.553281437367986</v>
      </c>
      <c r="AA187" s="21">
        <f t="shared" si="75"/>
        <v>25.910515542912474</v>
      </c>
      <c r="AB187" s="21">
        <f t="shared" si="76"/>
        <v>29.090797499252442</v>
      </c>
      <c r="AC187" s="21">
        <f t="shared" si="77"/>
        <v>32.183577065696731</v>
      </c>
      <c r="AD187" s="21">
        <f t="shared" si="78"/>
        <v>35.29159671</v>
      </c>
    </row>
    <row r="188" spans="1:78" x14ac:dyDescent="0.2">
      <c r="A188" s="10">
        <v>1008</v>
      </c>
      <c r="B188" s="10" t="s">
        <v>16</v>
      </c>
      <c r="C188" s="21">
        <f>+'[9]ค่าใช้จ่าย-กศผ.'!D9/10^6</f>
        <v>1.118328170062787</v>
      </c>
      <c r="D188" s="21">
        <f>+'[9]ค่าใช้จ่าย-กศผ.'!E9/10^6</f>
        <v>1.1897750225823456</v>
      </c>
      <c r="E188" s="21">
        <f>+'[9]ค่าใช้จ่าย-กศผ.'!F9/10^6</f>
        <v>1.259173232226557</v>
      </c>
      <c r="F188" s="21">
        <f>+'[9]ค่าใช้จ่าย-กศผ.'!G9/10^6</f>
        <v>1.2470440157566896</v>
      </c>
      <c r="G188" s="21">
        <f>+'[9]ค่าใช้จ่าย-กศผ.'!H9/10^6</f>
        <v>1.248929384849099</v>
      </c>
      <c r="H188" s="21">
        <f>+'[9]ค่าใช้จ่าย-กศผ.'!I9/10^6</f>
        <v>1.3342467243561529</v>
      </c>
      <c r="I188" s="21">
        <f>+'[9]ค่าใช้จ่าย-กศผ.'!J9/10^6</f>
        <v>1.2915533271053643</v>
      </c>
      <c r="J188" s="21">
        <f>+'[9]ค่าใช้จ่าย-กศผ.'!K9/10^6</f>
        <v>1.3192300851769447</v>
      </c>
      <c r="K188" s="21">
        <f>+'[9]ค่าใช้จ่าย-กศผ.'!L9/10^6</f>
        <v>1.5421369573812909</v>
      </c>
      <c r="L188" s="21">
        <f>+'[9]ค่าใช้จ่าย-กศผ.'!M9/10^6</f>
        <v>1.3284508585995427</v>
      </c>
      <c r="M188" s="21">
        <f>+'[9]ค่าใช้จ่าย-กศผ.'!N9/10^6</f>
        <v>1.4859115298767893</v>
      </c>
      <c r="N188" s="21">
        <f>+'[9]ค่าใช้จ่าย-กศผ.'!O9/10^6</f>
        <v>1.648990692026437</v>
      </c>
      <c r="O188" s="29">
        <f t="shared" si="80"/>
        <v>16.013769999999997</v>
      </c>
      <c r="Q188" s="10">
        <v>1008</v>
      </c>
      <c r="R188" s="10" t="s">
        <v>16</v>
      </c>
      <c r="S188" s="21">
        <f t="shared" si="79"/>
        <v>1.118328170062787</v>
      </c>
      <c r="T188" s="21">
        <f t="shared" si="68"/>
        <v>2.3081031926451328</v>
      </c>
      <c r="U188" s="21">
        <f t="shared" si="69"/>
        <v>3.5672764248716895</v>
      </c>
      <c r="V188" s="21">
        <f t="shared" si="70"/>
        <v>4.8143204406283786</v>
      </c>
      <c r="W188" s="21">
        <f t="shared" si="71"/>
        <v>6.0632498254774774</v>
      </c>
      <c r="X188" s="21">
        <f t="shared" si="72"/>
        <v>7.3974965498336305</v>
      </c>
      <c r="Y188" s="21">
        <f t="shared" si="73"/>
        <v>8.689049876938995</v>
      </c>
      <c r="Z188" s="21">
        <f t="shared" si="74"/>
        <v>10.008279962115939</v>
      </c>
      <c r="AA188" s="21">
        <f t="shared" si="75"/>
        <v>11.550416919497231</v>
      </c>
      <c r="AB188" s="21">
        <f t="shared" si="76"/>
        <v>12.878867778096772</v>
      </c>
      <c r="AC188" s="21">
        <f t="shared" si="77"/>
        <v>14.364779307973562</v>
      </c>
      <c r="AD188" s="21">
        <f t="shared" si="78"/>
        <v>16.013769999999997</v>
      </c>
    </row>
    <row r="189" spans="1:78" x14ac:dyDescent="0.2">
      <c r="A189" s="10">
        <v>1009</v>
      </c>
      <c r="B189" s="10" t="s">
        <v>17</v>
      </c>
      <c r="C189" s="21">
        <f>+'[9]ค่าใช้จ่าย-กศผ.'!D10/10^6</f>
        <v>0.9878382675609777</v>
      </c>
      <c r="D189" s="21">
        <f>+'[9]ค่าใช้จ่าย-กศผ.'!E10/10^6</f>
        <v>0.6805556885803391</v>
      </c>
      <c r="E189" s="21">
        <f>+'[9]ค่าใช้จ่าย-กศผ.'!F10/10^6</f>
        <v>0.81499909657593583</v>
      </c>
      <c r="F189" s="21">
        <f>+'[9]ค่าใช้จ่าย-กศผ.'!G10/10^6</f>
        <v>0.89444319364536296</v>
      </c>
      <c r="G189" s="21">
        <f>+'[9]ค่าใช้จ่าย-กศผ.'!H10/10^6</f>
        <v>0.83156392390942979</v>
      </c>
      <c r="H189" s="21">
        <f>+'[9]ค่าใช้จ่าย-กศผ.'!I10/10^6</f>
        <v>0.8963390711790481</v>
      </c>
      <c r="I189" s="21">
        <f>+'[9]ค่าใช้จ่าย-กศผ.'!J10/10^6</f>
        <v>0.90440573019878401</v>
      </c>
      <c r="J189" s="21">
        <f>+'[9]ค่าใช้จ่าย-กศผ.'!K10/10^6</f>
        <v>0.91843700390990612</v>
      </c>
      <c r="K189" s="21">
        <f>+'[9]ค่าใช้จ่าย-กศผ.'!L10/10^6</f>
        <v>0.90460936857497765</v>
      </c>
      <c r="L189" s="21">
        <f>+'[9]ค่าใช้จ่าย-กศผ.'!M10/10^6</f>
        <v>0.8663112042166895</v>
      </c>
      <c r="M189" s="21">
        <f>+'[9]ค่าใช้จ่าย-กศผ.'!N10/10^6</f>
        <v>1.118388255131878</v>
      </c>
      <c r="N189" s="21">
        <f>+'[9]ค่าใช้จ่าย-กศผ.'!O10/10^6</f>
        <v>2.4243781965166704</v>
      </c>
      <c r="O189" s="29">
        <f t="shared" si="80"/>
        <v>12.242268999999999</v>
      </c>
      <c r="Q189" s="10">
        <v>1009</v>
      </c>
      <c r="R189" s="10" t="s">
        <v>17</v>
      </c>
      <c r="S189" s="21">
        <f t="shared" si="79"/>
        <v>0.9878382675609777</v>
      </c>
      <c r="T189" s="21">
        <f t="shared" si="68"/>
        <v>1.6683939561413168</v>
      </c>
      <c r="U189" s="21">
        <f t="shared" si="69"/>
        <v>2.4833930527172527</v>
      </c>
      <c r="V189" s="21">
        <f t="shared" si="70"/>
        <v>3.3778362463626159</v>
      </c>
      <c r="W189" s="21">
        <f t="shared" si="71"/>
        <v>4.2094001702720458</v>
      </c>
      <c r="X189" s="21">
        <f t="shared" si="72"/>
        <v>5.1057392414510936</v>
      </c>
      <c r="Y189" s="21">
        <f t="shared" si="73"/>
        <v>6.0101449716498774</v>
      </c>
      <c r="Z189" s="21">
        <f t="shared" si="74"/>
        <v>6.9285819755597835</v>
      </c>
      <c r="AA189" s="21">
        <f t="shared" si="75"/>
        <v>7.8331913441347609</v>
      </c>
      <c r="AB189" s="21">
        <f t="shared" si="76"/>
        <v>8.6995025483514503</v>
      </c>
      <c r="AC189" s="21">
        <f t="shared" si="77"/>
        <v>9.8178908034833281</v>
      </c>
      <c r="AD189" s="21">
        <f t="shared" si="78"/>
        <v>12.242268999999999</v>
      </c>
    </row>
    <row r="190" spans="1:78" x14ac:dyDescent="0.2">
      <c r="A190" s="10">
        <v>1010</v>
      </c>
      <c r="B190" s="10" t="s">
        <v>19</v>
      </c>
      <c r="C190" s="21">
        <f>+'[9]ค่าใช้จ่าย-กศผ.'!D11/10^6</f>
        <v>1.0042792538308971</v>
      </c>
      <c r="D190" s="21">
        <f>+'[9]ค่าใช้จ่าย-กศผ.'!E11/10^6</f>
        <v>1.3188529038809826</v>
      </c>
      <c r="E190" s="21">
        <f>+'[9]ค่าใช้จ่าย-กศผ.'!F11/10^6</f>
        <v>1.2707672205566434</v>
      </c>
      <c r="F190" s="21">
        <f>+'[9]ค่าใช้จ่าย-กศผ.'!G11/10^6</f>
        <v>1.3677697660651025</v>
      </c>
      <c r="G190" s="21">
        <f>+'[9]ค่าใช้จ่าย-กศผ.'!H11/10^6</f>
        <v>1.1418669906897283</v>
      </c>
      <c r="H190" s="21">
        <f>+'[9]ค่าใช้จ่าย-กศผ.'!I11/10^6</f>
        <v>1.4906290867670791</v>
      </c>
      <c r="I190" s="21">
        <f>+'[9]ค่าใช้จ่าย-กศผ.'!J11/10^6</f>
        <v>1.2482886784725999</v>
      </c>
      <c r="J190" s="21">
        <f>+'[9]ค่าใช้จ่าย-กศผ.'!K11/10^6</f>
        <v>1.2789125208583918</v>
      </c>
      <c r="K190" s="21">
        <f>+'[9]ค่าใช้จ่าย-กศผ.'!L11/10^6</f>
        <v>1.2305986907333408</v>
      </c>
      <c r="L190" s="21">
        <f>+'[9]ค่าใช้จ่าย-กศผ.'!M11/10^6</f>
        <v>1.2164480639137081</v>
      </c>
      <c r="M190" s="21">
        <f>+'[9]ค่าใช้จ่าย-กศผ.'!N11/10^6</f>
        <v>1.6543808612252602</v>
      </c>
      <c r="N190" s="21">
        <f>+'[9]ค่าใช้จ่าย-กศผ.'!O11/10^6</f>
        <v>2.0503159630062706</v>
      </c>
      <c r="O190" s="29">
        <f t="shared" si="80"/>
        <v>16.273110000000003</v>
      </c>
      <c r="Q190" s="10">
        <v>1010</v>
      </c>
      <c r="R190" s="10" t="s">
        <v>19</v>
      </c>
      <c r="S190" s="21">
        <f t="shared" si="79"/>
        <v>1.0042792538308971</v>
      </c>
      <c r="T190" s="21">
        <f t="shared" si="68"/>
        <v>2.3231321577118798</v>
      </c>
      <c r="U190" s="21">
        <f t="shared" si="69"/>
        <v>3.5938993782685231</v>
      </c>
      <c r="V190" s="21">
        <f t="shared" si="70"/>
        <v>4.9616691443336256</v>
      </c>
      <c r="W190" s="21">
        <f t="shared" si="71"/>
        <v>6.1035361350233543</v>
      </c>
      <c r="X190" s="21">
        <f t="shared" si="72"/>
        <v>7.5941652217904334</v>
      </c>
      <c r="Y190" s="21">
        <f t="shared" si="73"/>
        <v>8.8424539002630329</v>
      </c>
      <c r="Z190" s="21">
        <f t="shared" si="74"/>
        <v>10.121366421121424</v>
      </c>
      <c r="AA190" s="21">
        <f t="shared" si="75"/>
        <v>11.351965111854765</v>
      </c>
      <c r="AB190" s="21">
        <f t="shared" si="76"/>
        <v>12.568413175768473</v>
      </c>
      <c r="AC190" s="21">
        <f t="shared" si="77"/>
        <v>14.222794036993733</v>
      </c>
      <c r="AD190" s="21">
        <f t="shared" si="78"/>
        <v>16.273110000000003</v>
      </c>
    </row>
    <row r="191" spans="1:78" x14ac:dyDescent="0.2">
      <c r="A191" s="10">
        <v>1011</v>
      </c>
      <c r="B191" s="10" t="s">
        <v>20</v>
      </c>
      <c r="C191" s="21">
        <f>+'[9]ค่าใช้จ่าย-กศผ.'!D12/10^6</f>
        <v>1.0665338459485469</v>
      </c>
      <c r="D191" s="21">
        <f>+'[9]ค่าใช้จ่าย-กศผ.'!E12/10^6</f>
        <v>1.0248593420000705</v>
      </c>
      <c r="E191" s="21">
        <f>+'[9]ค่าใช้จ่าย-กศผ.'!F12/10^6</f>
        <v>1.0210592915836474</v>
      </c>
      <c r="F191" s="21">
        <f>+'[9]ค่าใช้จ่าย-กศผ.'!G12/10^6</f>
        <v>1.026575674155791</v>
      </c>
      <c r="G191" s="21">
        <f>+'[9]ค่าใช้จ่าย-กศผ.'!H12/10^6</f>
        <v>1.0727271692846834</v>
      </c>
      <c r="H191" s="21">
        <f>+'[9]ค่าใช้จ่าย-กศผ.'!I12/10^6</f>
        <v>1.056551147810159</v>
      </c>
      <c r="I191" s="21">
        <f>+'[9]ค่าใช้จ่าย-กศผ.'!J12/10^6</f>
        <v>1.0774234232905398</v>
      </c>
      <c r="J191" s="21">
        <f>+'[9]ค่าใช้จ่าย-กศผ.'!K12/10^6</f>
        <v>1.156293858434607</v>
      </c>
      <c r="K191" s="21">
        <f>+'[9]ค่าใช้จ่าย-กศผ.'!L12/10^6</f>
        <v>1.140517461477581</v>
      </c>
      <c r="L191" s="21">
        <f>+'[9]ค่าใช้จ่าย-กศผ.'!M12/10^6</f>
        <v>1.2504516898318505</v>
      </c>
      <c r="M191" s="21">
        <f>+'[9]ค่าใช้จ่าย-กศผ.'!N12/10^6</f>
        <v>1.113832605423023</v>
      </c>
      <c r="N191" s="21">
        <f>+'[9]ค่าใช้จ่าย-กศผ.'!O12/10^6</f>
        <v>1.5065244907594995</v>
      </c>
      <c r="O191" s="29">
        <f t="shared" si="80"/>
        <v>13.513349999999997</v>
      </c>
      <c r="Q191" s="10">
        <v>1011</v>
      </c>
      <c r="R191" s="10" t="s">
        <v>20</v>
      </c>
      <c r="S191" s="21">
        <f t="shared" si="79"/>
        <v>1.0665338459485469</v>
      </c>
      <c r="T191" s="21">
        <f t="shared" si="68"/>
        <v>2.0913931879486176</v>
      </c>
      <c r="U191" s="21">
        <f t="shared" si="69"/>
        <v>3.1124524795322648</v>
      </c>
      <c r="V191" s="21">
        <f t="shared" si="70"/>
        <v>4.1390281536880558</v>
      </c>
      <c r="W191" s="21">
        <f t="shared" si="71"/>
        <v>5.2117553229727394</v>
      </c>
      <c r="X191" s="21">
        <f t="shared" si="72"/>
        <v>6.2683064707828979</v>
      </c>
      <c r="Y191" s="21">
        <f t="shared" si="73"/>
        <v>7.3457298940734379</v>
      </c>
      <c r="Z191" s="21">
        <f t="shared" si="74"/>
        <v>8.5020237525080447</v>
      </c>
      <c r="AA191" s="21">
        <f t="shared" si="75"/>
        <v>9.6425412139856252</v>
      </c>
      <c r="AB191" s="21">
        <f t="shared" si="76"/>
        <v>10.892992903817476</v>
      </c>
      <c r="AC191" s="21">
        <f t="shared" si="77"/>
        <v>12.006825509240498</v>
      </c>
      <c r="AD191" s="21">
        <f t="shared" si="78"/>
        <v>13.513349999999997</v>
      </c>
    </row>
    <row r="192" spans="1:78" x14ac:dyDescent="0.2">
      <c r="A192" s="10">
        <v>1012</v>
      </c>
      <c r="B192" s="10" t="s">
        <v>21</v>
      </c>
      <c r="C192" s="21">
        <f>+'[9]ค่าใช้จ่าย-กศผ.'!D13/10^6</f>
        <v>2.2354469518552089</v>
      </c>
      <c r="D192" s="21">
        <f>+'[9]ค่าใช้จ่าย-กศผ.'!E13/10^6</f>
        <v>2.3721968350849849</v>
      </c>
      <c r="E192" s="21">
        <f>+'[9]ค่าใช้จ่าย-กศผ.'!F13/10^6</f>
        <v>2.4427227561891001</v>
      </c>
      <c r="F192" s="21">
        <f>+'[9]ค่าใช้จ่าย-กศผ.'!G13/10^6</f>
        <v>2.5016119289819412</v>
      </c>
      <c r="G192" s="21">
        <f>+'[9]ค่าใช้จ่าย-กศผ.'!H13/10^6</f>
        <v>2.5188792987929922</v>
      </c>
      <c r="H192" s="21">
        <f>+'[9]ค่าใช้จ่าย-กศผ.'!I13/10^6</f>
        <v>2.5460383312235209</v>
      </c>
      <c r="I192" s="21">
        <f>+'[9]ค่าใช้จ่าย-กศผ.'!J13/10^6</f>
        <v>2.3272246063180622</v>
      </c>
      <c r="J192" s="21">
        <f>+'[9]ค่าใช้จ่าย-กศผ.'!K13/10^6</f>
        <v>2.3647180563251502</v>
      </c>
      <c r="K192" s="21">
        <f>+'[9]ค่าใช้จ่าย-กศผ.'!L13/10^6</f>
        <v>2.675075396902808</v>
      </c>
      <c r="L192" s="21">
        <f>+'[9]ค่าใช้จ่าย-กศผ.'!M13/10^6</f>
        <v>2.4399722273149789</v>
      </c>
      <c r="M192" s="21">
        <f>+'[9]ค่าใช้จ่าย-กศผ.'!N13/10^6</f>
        <v>2.9238904066167946</v>
      </c>
      <c r="N192" s="21">
        <f>+'[9]ค่าใช้จ่าย-กศผ.'!O13/10^6</f>
        <v>3.4855229343944569</v>
      </c>
      <c r="O192" s="29">
        <f t="shared" si="80"/>
        <v>30.83329973</v>
      </c>
      <c r="Q192" s="10">
        <v>1012</v>
      </c>
      <c r="R192" s="10" t="s">
        <v>21</v>
      </c>
      <c r="S192" s="21">
        <f t="shared" si="79"/>
        <v>2.2354469518552089</v>
      </c>
      <c r="T192" s="21">
        <f t="shared" si="68"/>
        <v>4.6076437869401943</v>
      </c>
      <c r="U192" s="21">
        <f t="shared" si="69"/>
        <v>7.0503665431292948</v>
      </c>
      <c r="V192" s="21">
        <f t="shared" si="70"/>
        <v>9.5519784721112355</v>
      </c>
      <c r="W192" s="21">
        <f t="shared" si="71"/>
        <v>12.070857770904228</v>
      </c>
      <c r="X192" s="21">
        <f t="shared" si="72"/>
        <v>14.616896102127749</v>
      </c>
      <c r="Y192" s="21">
        <f t="shared" si="73"/>
        <v>16.944120708445812</v>
      </c>
      <c r="Z192" s="21">
        <f t="shared" si="74"/>
        <v>19.308838764770961</v>
      </c>
      <c r="AA192" s="21">
        <f t="shared" si="75"/>
        <v>21.98391416167377</v>
      </c>
      <c r="AB192" s="21">
        <f t="shared" si="76"/>
        <v>24.423886388988748</v>
      </c>
      <c r="AC192" s="21">
        <f t="shared" si="77"/>
        <v>27.347776795605544</v>
      </c>
      <c r="AD192" s="21">
        <f t="shared" si="78"/>
        <v>30.83329973</v>
      </c>
    </row>
    <row r="193" spans="1:30" x14ac:dyDescent="0.2">
      <c r="A193" s="10">
        <v>1013</v>
      </c>
      <c r="B193" s="10" t="s">
        <v>22</v>
      </c>
      <c r="C193" s="21">
        <f>+'[9]ค่าใช้จ่าย-กศผ.'!D14/10^6</f>
        <v>0.96348744796716324</v>
      </c>
      <c r="D193" s="21">
        <f>+'[9]ค่าใช้จ่าย-กศผ.'!E14/10^6</f>
        <v>-0.12254755251191875</v>
      </c>
      <c r="E193" s="21">
        <f>+'[9]ค่าใช้จ่าย-กศผ.'!F14/10^6</f>
        <v>0.44330386038197717</v>
      </c>
      <c r="F193" s="21">
        <f>+'[9]ค่าใช้จ่าย-กศผ.'!G14/10^6</f>
        <v>0.45500453677736025</v>
      </c>
      <c r="G193" s="21">
        <f>+'[9]ค่าใช้จ่าย-กศผ.'!H14/10^6</f>
        <v>0.45864695843393427</v>
      </c>
      <c r="H193" s="21">
        <f>+'[9]ค่าใช้จ่าย-กศผ.'!I14/10^6</f>
        <v>0.49246878255504389</v>
      </c>
      <c r="I193" s="21">
        <f>+'[9]ค่าใช้จ่าย-กศผ.'!J14/10^6</f>
        <v>0.68673578171882388</v>
      </c>
      <c r="J193" s="21">
        <f>+'[9]ค่าใช้จ่าย-กศผ.'!K14/10^6</f>
        <v>0.41180749904911362</v>
      </c>
      <c r="K193" s="21">
        <f>+'[9]ค่าใช้จ่าย-กศผ.'!L14/10^6</f>
        <v>0.44348928957926242</v>
      </c>
      <c r="L193" s="21">
        <f>+'[9]ค่าใช้จ่าย-กศผ.'!M14/10^6</f>
        <v>0.45817120624516849</v>
      </c>
      <c r="M193" s="21">
        <f>+'[9]ค่าใช้จ่าย-กศผ.'!N14/10^6</f>
        <v>0.57509376969721127</v>
      </c>
      <c r="N193" s="21">
        <f>+'[9]ค่าใช้จ่าย-กศผ.'!O14/10^6</f>
        <v>0.47161842010686017</v>
      </c>
      <c r="O193" s="29">
        <f t="shared" si="80"/>
        <v>5.7372800000000002</v>
      </c>
      <c r="Q193" s="10">
        <v>1013</v>
      </c>
      <c r="R193" s="10" t="s">
        <v>22</v>
      </c>
      <c r="S193" s="21">
        <f t="shared" si="79"/>
        <v>0.96348744796716324</v>
      </c>
      <c r="T193" s="21">
        <f t="shared" si="68"/>
        <v>0.8409398954552445</v>
      </c>
      <c r="U193" s="21">
        <f t="shared" si="69"/>
        <v>1.2842437558372217</v>
      </c>
      <c r="V193" s="21">
        <f t="shared" si="70"/>
        <v>1.739248292614582</v>
      </c>
      <c r="W193" s="21">
        <f t="shared" si="71"/>
        <v>2.1978952510485161</v>
      </c>
      <c r="X193" s="21">
        <f t="shared" si="72"/>
        <v>2.6903640336035601</v>
      </c>
      <c r="Y193" s="21">
        <f t="shared" si="73"/>
        <v>3.3770998153223841</v>
      </c>
      <c r="Z193" s="21">
        <f t="shared" si="74"/>
        <v>3.7889073143714977</v>
      </c>
      <c r="AA193" s="21">
        <f t="shared" si="75"/>
        <v>4.2323966039507601</v>
      </c>
      <c r="AB193" s="21">
        <f t="shared" si="76"/>
        <v>4.6905678101959287</v>
      </c>
      <c r="AC193" s="21">
        <f t="shared" si="77"/>
        <v>5.2656615798931403</v>
      </c>
      <c r="AD193" s="21">
        <f t="shared" si="78"/>
        <v>5.7372800000000002</v>
      </c>
    </row>
    <row r="194" spans="1:30" x14ac:dyDescent="0.2">
      <c r="A194" s="10">
        <v>1014</v>
      </c>
      <c r="B194" s="10" t="s">
        <v>23</v>
      </c>
      <c r="C194" s="21">
        <f>+'[9]ค่าใช้จ่าย-กศผ.'!D15/10^6</f>
        <v>5.1166275584827794</v>
      </c>
      <c r="D194" s="21">
        <f>+'[9]ค่าใช้จ่าย-กศผ.'!E15/10^6</f>
        <v>8.071657677877413</v>
      </c>
      <c r="E194" s="21">
        <f>+'[9]ค่าใช้จ่าย-กศผ.'!F15/10^6</f>
        <v>6.5963327033641272</v>
      </c>
      <c r="F194" s="21">
        <f>+'[9]ค่าใช้จ่าย-กศผ.'!G15/10^6</f>
        <v>7.7192798157115936</v>
      </c>
      <c r="G194" s="21">
        <f>+'[9]ค่าใช้จ่าย-กศผ.'!H15/10^6</f>
        <v>7.0110141966951876</v>
      </c>
      <c r="H194" s="21">
        <f>+'[9]ค่าใช้จ่าย-กศผ.'!I15/10^6</f>
        <v>7.2406448122137617</v>
      </c>
      <c r="I194" s="21">
        <f>+'[9]ค่าใช้จ่าย-กศผ.'!J15/10^6</f>
        <v>7.2002251020481403</v>
      </c>
      <c r="J194" s="21">
        <f>+'[9]ค่าใช้จ่าย-กศผ.'!K15/10^6</f>
        <v>7.3790603692388341</v>
      </c>
      <c r="K194" s="21">
        <f>+'[9]ค่าใช้จ่าย-กศผ.'!L15/10^6</f>
        <v>7.5438768889093026</v>
      </c>
      <c r="L194" s="21">
        <f>+'[9]ค่าใช้จ่าย-กศผ.'!M15/10^6</f>
        <v>7.956604323259783</v>
      </c>
      <c r="M194" s="21">
        <f>+'[9]ค่าใช้จ่าย-กศผ.'!N15/10^6</f>
        <v>8.3109127964297347</v>
      </c>
      <c r="N194" s="21">
        <f>+'[9]ค่าใช้จ่าย-กศผ.'!O15/10^6</f>
        <v>10.143135485769337</v>
      </c>
      <c r="O194" s="29">
        <f t="shared" si="80"/>
        <v>90.289371729999985</v>
      </c>
      <c r="Q194" s="10">
        <v>1014</v>
      </c>
      <c r="R194" s="10" t="s">
        <v>23</v>
      </c>
      <c r="S194" s="21">
        <f t="shared" si="79"/>
        <v>5.1166275584827794</v>
      </c>
      <c r="T194" s="21">
        <f t="shared" si="68"/>
        <v>13.188285236360192</v>
      </c>
      <c r="U194" s="21">
        <f t="shared" si="69"/>
        <v>19.78461793972432</v>
      </c>
      <c r="V194" s="21">
        <f t="shared" si="70"/>
        <v>27.503897755435915</v>
      </c>
      <c r="W194" s="21">
        <f t="shared" si="71"/>
        <v>34.514911952131101</v>
      </c>
      <c r="X194" s="21">
        <f t="shared" si="72"/>
        <v>41.75555676434486</v>
      </c>
      <c r="Y194" s="21">
        <f t="shared" si="73"/>
        <v>48.955781866392996</v>
      </c>
      <c r="Z194" s="21">
        <f t="shared" si="74"/>
        <v>56.334842235631832</v>
      </c>
      <c r="AA194" s="21">
        <f t="shared" si="75"/>
        <v>63.878719124541135</v>
      </c>
      <c r="AB194" s="21">
        <f t="shared" si="76"/>
        <v>71.835323447800917</v>
      </c>
      <c r="AC194" s="21">
        <f t="shared" si="77"/>
        <v>80.14623624423065</v>
      </c>
      <c r="AD194" s="21">
        <f t="shared" si="78"/>
        <v>90.289371729999985</v>
      </c>
    </row>
    <row r="195" spans="1:30" x14ac:dyDescent="0.2">
      <c r="A195" s="10">
        <v>1015</v>
      </c>
      <c r="B195" s="10" t="s">
        <v>24</v>
      </c>
      <c r="C195" s="21">
        <f>+'[9]ค่าใช้จ่าย-กศผ.'!D16/10^6</f>
        <v>0.88308140854461725</v>
      </c>
      <c r="D195" s="21">
        <f>+'[9]ค่าใช้จ่าย-กศผ.'!E16/10^6</f>
        <v>0.9156776954268947</v>
      </c>
      <c r="E195" s="21">
        <f>+'[9]ค่าใช้จ่าย-กศผ.'!F16/10^6</f>
        <v>0.94290333853038077</v>
      </c>
      <c r="F195" s="21">
        <f>+'[9]ค่าใช้จ่าย-กศผ.'!G16/10^6</f>
        <v>0.93249803257972752</v>
      </c>
      <c r="G195" s="21">
        <f>+'[9]ค่าใช้จ่าย-กศผ.'!H16/10^6</f>
        <v>0.99238629703504067</v>
      </c>
      <c r="H195" s="21">
        <f>+'[9]ค่าใช้จ่าย-กศผ.'!I16/10^6</f>
        <v>1.1069313604859665</v>
      </c>
      <c r="I195" s="21">
        <f>+'[9]ค่าใช้จ่าย-กศผ.'!J16/10^6</f>
        <v>0.93756760719497667</v>
      </c>
      <c r="J195" s="21">
        <f>+'[9]ค่าใช้จ่าย-กศผ.'!K16/10^6</f>
        <v>1.0077511053913708</v>
      </c>
      <c r="K195" s="21">
        <f>+'[9]ค่าใช้จ่าย-กศผ.'!L16/10^6</f>
        <v>1.0938159109821872</v>
      </c>
      <c r="L195" s="21">
        <f>+'[9]ค่าใช้จ่าย-กศผ.'!M16/10^6</f>
        <v>1.0861204921796037</v>
      </c>
      <c r="M195" s="21">
        <f>+'[9]ค่าใช้จ่าย-กศผ.'!N16/10^6</f>
        <v>1.002428822914756</v>
      </c>
      <c r="N195" s="21">
        <f>+'[9]ค่าใช้จ่าย-กศผ.'!O16/10^6</f>
        <v>0.94733619873447872</v>
      </c>
      <c r="O195" s="29">
        <f t="shared" si="80"/>
        <v>11.84849827</v>
      </c>
      <c r="Q195" s="10">
        <v>1015</v>
      </c>
      <c r="R195" s="10" t="s">
        <v>24</v>
      </c>
      <c r="S195" s="21">
        <f t="shared" si="79"/>
        <v>0.88308140854461725</v>
      </c>
      <c r="T195" s="21">
        <f t="shared" si="68"/>
        <v>1.7987591039715118</v>
      </c>
      <c r="U195" s="21">
        <f t="shared" si="69"/>
        <v>2.7416624425018927</v>
      </c>
      <c r="V195" s="21">
        <f t="shared" si="70"/>
        <v>3.6741604750816204</v>
      </c>
      <c r="W195" s="21">
        <f t="shared" si="71"/>
        <v>4.6665467721166607</v>
      </c>
      <c r="X195" s="21">
        <f t="shared" si="72"/>
        <v>5.7734781326026274</v>
      </c>
      <c r="Y195" s="21">
        <f t="shared" si="73"/>
        <v>6.711045739797604</v>
      </c>
      <c r="Z195" s="21">
        <f t="shared" si="74"/>
        <v>7.718796845188975</v>
      </c>
      <c r="AA195" s="21">
        <f t="shared" si="75"/>
        <v>8.8126127561711627</v>
      </c>
      <c r="AB195" s="21">
        <f t="shared" si="76"/>
        <v>9.8987332483507657</v>
      </c>
      <c r="AC195" s="21">
        <f t="shared" si="77"/>
        <v>10.901162071265521</v>
      </c>
      <c r="AD195" s="21">
        <f t="shared" si="78"/>
        <v>11.84849827</v>
      </c>
    </row>
    <row r="196" spans="1:30" x14ac:dyDescent="0.2">
      <c r="A196" s="10">
        <v>1016</v>
      </c>
      <c r="B196" s="10" t="s">
        <v>25</v>
      </c>
      <c r="C196" s="21">
        <f>+'[9]ค่าใช้จ่าย-กศผ.'!D17/10^6</f>
        <v>1.3021862735693475</v>
      </c>
      <c r="D196" s="21">
        <f>+'[9]ค่าใช้จ่าย-กศผ.'!E17/10^6</f>
        <v>1.2951218268380493</v>
      </c>
      <c r="E196" s="21">
        <f>+'[9]ค่าใช้จ่าย-กศผ.'!F17/10^6</f>
        <v>1.2825906988027962</v>
      </c>
      <c r="F196" s="21">
        <f>+'[9]ค่าใช้จ่าย-กศผ.'!G17/10^6</f>
        <v>1.3255813767963995</v>
      </c>
      <c r="G196" s="21">
        <f>+'[9]ค่าใช้จ่าย-กศผ.'!H17/10^6</f>
        <v>1.2886388657166077</v>
      </c>
      <c r="H196" s="21">
        <f>+'[9]ค่าใช้จ่าย-กศผ.'!I17/10^6</f>
        <v>1.504536069229411</v>
      </c>
      <c r="I196" s="21">
        <f>+'[9]ค่าใช้จ่าย-กศผ.'!J17/10^6</f>
        <v>1.3832174933026904</v>
      </c>
      <c r="J196" s="21">
        <f>+'[9]ค่าใช้จ่าย-กศผ.'!K17/10^6</f>
        <v>1.4045768003239218</v>
      </c>
      <c r="K196" s="21">
        <f>+'[9]ค่าใช้จ่าย-กศผ.'!L17/10^6</f>
        <v>1.5307002748163037</v>
      </c>
      <c r="L196" s="21">
        <f>+'[9]ค่าใช้จ่าย-กศผ.'!M17/10^6</f>
        <v>1.5132663110901212</v>
      </c>
      <c r="M196" s="21">
        <f>+'[9]ค่าใช้จ่าย-กศผ.'!N17/10^6</f>
        <v>1.3115509861732559</v>
      </c>
      <c r="N196" s="21">
        <f>+'[9]ค่าใช้จ่าย-กศผ.'!O17/10^6</f>
        <v>1.8618730233410943</v>
      </c>
      <c r="O196" s="29">
        <f t="shared" si="80"/>
        <v>17.003839999999997</v>
      </c>
      <c r="Q196" s="10">
        <v>1016</v>
      </c>
      <c r="R196" s="10" t="s">
        <v>25</v>
      </c>
      <c r="S196" s="21">
        <f t="shared" si="79"/>
        <v>1.3021862735693475</v>
      </c>
      <c r="T196" s="21">
        <f t="shared" si="68"/>
        <v>2.597308100407397</v>
      </c>
      <c r="U196" s="21">
        <f t="shared" si="69"/>
        <v>3.879898799210193</v>
      </c>
      <c r="V196" s="21">
        <f t="shared" si="70"/>
        <v>5.2054801760065921</v>
      </c>
      <c r="W196" s="21">
        <f t="shared" si="71"/>
        <v>6.4941190417231995</v>
      </c>
      <c r="X196" s="21">
        <f t="shared" si="72"/>
        <v>7.9986551109526101</v>
      </c>
      <c r="Y196" s="21">
        <f t="shared" si="73"/>
        <v>9.3818726042552996</v>
      </c>
      <c r="Z196" s="21">
        <f t="shared" si="74"/>
        <v>10.786449404579221</v>
      </c>
      <c r="AA196" s="21">
        <f t="shared" si="75"/>
        <v>12.317149679395525</v>
      </c>
      <c r="AB196" s="21">
        <f t="shared" si="76"/>
        <v>13.830415990485646</v>
      </c>
      <c r="AC196" s="21">
        <f t="shared" si="77"/>
        <v>15.141966976658901</v>
      </c>
      <c r="AD196" s="21">
        <f t="shared" si="78"/>
        <v>17.003839999999997</v>
      </c>
    </row>
    <row r="197" spans="1:30" x14ac:dyDescent="0.2">
      <c r="A197" s="10">
        <v>1017</v>
      </c>
      <c r="B197" s="10" t="s">
        <v>26</v>
      </c>
      <c r="C197" s="21">
        <f>+'[9]ค่าใช้จ่าย-กศผ.'!D18/10^6</f>
        <v>1.7173070380145408</v>
      </c>
      <c r="D197" s="21">
        <f>+'[9]ค่าใช้จ่าย-กศผ.'!E18/10^6</f>
        <v>1.7962524061587537</v>
      </c>
      <c r="E197" s="21">
        <f>+'[9]ค่าใช้จ่าย-กศผ.'!F18/10^6</f>
        <v>1.7298425391198025</v>
      </c>
      <c r="F197" s="21">
        <f>+'[9]ค่าใช้จ่าย-กศผ.'!G18/10^6</f>
        <v>1.8434427702615008</v>
      </c>
      <c r="G197" s="21">
        <f>+'[9]ค่าใช้จ่าย-กศผ.'!H18/10^6</f>
        <v>1.8626292238715674</v>
      </c>
      <c r="H197" s="21">
        <f>+'[9]ค่าใช้จ่าย-กศผ.'!I18/10^6</f>
        <v>1.8136117145754314</v>
      </c>
      <c r="I197" s="21">
        <f>+'[9]ค่าใช้จ่าย-กศผ.'!J18/10^6</f>
        <v>1.8069707209165726</v>
      </c>
      <c r="J197" s="21">
        <f>+'[9]ค่าใช้จ่าย-กศผ.'!K18/10^6</f>
        <v>1.8809732723811523</v>
      </c>
      <c r="K197" s="21">
        <f>+'[9]ค่าใช้จ่าย-กศผ.'!L18/10^6</f>
        <v>1.876013064979849</v>
      </c>
      <c r="L197" s="21">
        <f>+'[9]ค่าใช้จ่าย-กศผ.'!M18/10^6</f>
        <v>1.8387245657973852</v>
      </c>
      <c r="M197" s="21">
        <f>+'[9]ค่าใช้จ่าย-กศผ.'!N18/10^6</f>
        <v>2.011066385718447</v>
      </c>
      <c r="N197" s="21">
        <f>+'[9]ค่าใช้จ่าย-กศผ.'!O18/10^6</f>
        <v>2.2058970682049979</v>
      </c>
      <c r="O197" s="29">
        <f t="shared" si="80"/>
        <v>22.382730769999998</v>
      </c>
      <c r="Q197" s="10">
        <v>1017</v>
      </c>
      <c r="R197" s="10" t="s">
        <v>26</v>
      </c>
      <c r="S197" s="21">
        <f t="shared" si="79"/>
        <v>1.7173070380145408</v>
      </c>
      <c r="T197" s="21">
        <f t="shared" si="68"/>
        <v>3.5135594441732945</v>
      </c>
      <c r="U197" s="21">
        <f t="shared" si="69"/>
        <v>5.2434019832930971</v>
      </c>
      <c r="V197" s="21">
        <f t="shared" si="70"/>
        <v>7.0868447535545975</v>
      </c>
      <c r="W197" s="21">
        <f t="shared" si="71"/>
        <v>8.9494739774261642</v>
      </c>
      <c r="X197" s="21">
        <f t="shared" si="72"/>
        <v>10.763085692001596</v>
      </c>
      <c r="Y197" s="21">
        <f t="shared" si="73"/>
        <v>12.570056412918168</v>
      </c>
      <c r="Z197" s="21">
        <f t="shared" si="74"/>
        <v>14.451029685299321</v>
      </c>
      <c r="AA197" s="21">
        <f t="shared" si="75"/>
        <v>16.327042750279169</v>
      </c>
      <c r="AB197" s="21">
        <f t="shared" si="76"/>
        <v>18.165767316076554</v>
      </c>
      <c r="AC197" s="21">
        <f t="shared" si="77"/>
        <v>20.176833701795001</v>
      </c>
      <c r="AD197" s="21">
        <f t="shared" si="78"/>
        <v>22.382730769999998</v>
      </c>
    </row>
    <row r="198" spans="1:30" x14ac:dyDescent="0.2">
      <c r="A198" s="10">
        <v>1018</v>
      </c>
      <c r="B198" s="10" t="s">
        <v>27</v>
      </c>
      <c r="C198" s="21">
        <f>+'[9]ค่าใช้จ่าย-กศผ.'!D19/10^6</f>
        <v>1.1324778615005386</v>
      </c>
      <c r="D198" s="21">
        <f>+'[9]ค่าใช้จ่าย-กศผ.'!E19/10^6</f>
        <v>1.192319751857611</v>
      </c>
      <c r="E198" s="21">
        <f>+'[9]ค่าใช้จ่าย-กศผ.'!F19/10^6</f>
        <v>1.2021005495147579</v>
      </c>
      <c r="F198" s="21">
        <f>+'[9]ค่าใช้จ่าย-กศผ.'!G19/10^6</f>
        <v>1.1395796291297746</v>
      </c>
      <c r="G198" s="21">
        <f>+'[9]ค่าใช้จ่าย-กศผ.'!H19/10^6</f>
        <v>1.0991194177951245</v>
      </c>
      <c r="H198" s="21">
        <f>+'[9]ค่าใช้จ่าย-กศผ.'!I19/10^6</f>
        <v>1.2941261935756545</v>
      </c>
      <c r="I198" s="21">
        <f>+'[9]ค่าใช้จ่าย-กศผ.'!J19/10^6</f>
        <v>1.132985739858783</v>
      </c>
      <c r="J198" s="21">
        <f>+'[9]ค่าใช้จ่าย-กศผ.'!K19/10^6</f>
        <v>1.229378537159773</v>
      </c>
      <c r="K198" s="21">
        <f>+'[9]ค่าใช้จ่าย-กศผ.'!L19/10^6</f>
        <v>1.1771357529058233</v>
      </c>
      <c r="L198" s="21">
        <f>+'[9]ค่าใช้จ่าย-กศผ.'!M19/10^6</f>
        <v>1.1632565923542397</v>
      </c>
      <c r="M198" s="21">
        <f>+'[9]ค่าใช้จ่าย-กศผ.'!N19/10^6</f>
        <v>1.276120981878514</v>
      </c>
      <c r="N198" s="21">
        <f>+'[9]ค่าใช้จ่าย-กศผ.'!O19/10^6</f>
        <v>1.3212482224694055</v>
      </c>
      <c r="O198" s="29">
        <f t="shared" si="80"/>
        <v>14.359849229999998</v>
      </c>
      <c r="Q198" s="10">
        <v>1018</v>
      </c>
      <c r="R198" s="10" t="s">
        <v>27</v>
      </c>
      <c r="S198" s="21">
        <f t="shared" si="79"/>
        <v>1.1324778615005386</v>
      </c>
      <c r="T198" s="21">
        <f t="shared" si="68"/>
        <v>2.3247976133581494</v>
      </c>
      <c r="U198" s="21">
        <f t="shared" si="69"/>
        <v>3.5268981628729072</v>
      </c>
      <c r="V198" s="21">
        <f t="shared" si="70"/>
        <v>4.6664777920026816</v>
      </c>
      <c r="W198" s="21">
        <f t="shared" si="71"/>
        <v>5.7655972097978063</v>
      </c>
      <c r="X198" s="21">
        <f t="shared" si="72"/>
        <v>7.0597234033734608</v>
      </c>
      <c r="Y198" s="21">
        <f t="shared" si="73"/>
        <v>8.1927091432322445</v>
      </c>
      <c r="Z198" s="21">
        <f t="shared" si="74"/>
        <v>9.4220876803920177</v>
      </c>
      <c r="AA198" s="21">
        <f t="shared" si="75"/>
        <v>10.599223433297841</v>
      </c>
      <c r="AB198" s="21">
        <f t="shared" si="76"/>
        <v>11.76248002565208</v>
      </c>
      <c r="AC198" s="21">
        <f t="shared" si="77"/>
        <v>13.038601007530593</v>
      </c>
      <c r="AD198" s="21">
        <f t="shared" si="78"/>
        <v>14.359849229999998</v>
      </c>
    </row>
    <row r="199" spans="1:30" x14ac:dyDescent="0.2">
      <c r="A199" s="10">
        <v>1019</v>
      </c>
      <c r="B199" s="10" t="s">
        <v>28</v>
      </c>
      <c r="C199" s="21">
        <f>+'[9]ค่าใช้จ่าย-กศผ.'!D20/10^6</f>
        <v>0.77320354231709421</v>
      </c>
      <c r="D199" s="21">
        <f>+'[9]ค่าใช้จ่าย-กศผ.'!E20/10^6</f>
        <v>0.81710543524200263</v>
      </c>
      <c r="E199" s="21">
        <f>+'[9]ค่าใช้จ่าย-กศผ.'!F20/10^6</f>
        <v>0.8306181376216456</v>
      </c>
      <c r="F199" s="21">
        <f>+'[9]ค่าใช้จ่าย-กศผ.'!G20/10^6</f>
        <v>0.98500768748858969</v>
      </c>
      <c r="G199" s="21">
        <f>+'[9]ค่าใช้จ่าย-กศผ.'!H20/10^6</f>
        <v>0.7945974328743467</v>
      </c>
      <c r="H199" s="21">
        <f>+'[9]ค่าใช้จ่าย-กศผ.'!I20/10^6</f>
        <v>1.0769226928063629</v>
      </c>
      <c r="I199" s="21">
        <f>+'[9]ค่าใช้จ่าย-กศผ.'!J20/10^6</f>
        <v>0.84478751778982131</v>
      </c>
      <c r="J199" s="21">
        <f>+'[9]ค่าใช้จ่าย-กศผ.'!K20/10^6</f>
        <v>0.85097884728735429</v>
      </c>
      <c r="K199" s="21">
        <f>+'[9]ค่าใช้จ่าย-กศผ.'!L20/10^6</f>
        <v>0.88170395455343797</v>
      </c>
      <c r="L199" s="21">
        <f>+'[9]ค่าใช้จ่าย-กศผ.'!M20/10^6</f>
        <v>0.78826875527055751</v>
      </c>
      <c r="M199" s="21">
        <f>+'[9]ค่าใช้จ่าย-กศผ.'!N20/10^6</f>
        <v>1.0794840317706185</v>
      </c>
      <c r="N199" s="21">
        <f>+'[9]ค่าใช้จ่าย-กศผ.'!O20/10^6</f>
        <v>0.95495196497816881</v>
      </c>
      <c r="O199" s="29">
        <f t="shared" si="80"/>
        <v>10.677630000000001</v>
      </c>
      <c r="Q199" s="10">
        <v>1019</v>
      </c>
      <c r="R199" s="10" t="s">
        <v>28</v>
      </c>
      <c r="S199" s="21">
        <f t="shared" si="79"/>
        <v>0.77320354231709421</v>
      </c>
      <c r="T199" s="21">
        <f t="shared" si="68"/>
        <v>1.5903089775590968</v>
      </c>
      <c r="U199" s="21">
        <f t="shared" si="69"/>
        <v>2.4209271151807426</v>
      </c>
      <c r="V199" s="21">
        <f t="shared" si="70"/>
        <v>3.4059348026693321</v>
      </c>
      <c r="W199" s="21">
        <f t="shared" si="71"/>
        <v>4.2005322355436787</v>
      </c>
      <c r="X199" s="21">
        <f t="shared" si="72"/>
        <v>5.2774549283500418</v>
      </c>
      <c r="Y199" s="21">
        <f t="shared" si="73"/>
        <v>6.1222424461398628</v>
      </c>
      <c r="Z199" s="21">
        <f t="shared" si="74"/>
        <v>6.9732212934272173</v>
      </c>
      <c r="AA199" s="21">
        <f t="shared" si="75"/>
        <v>7.8549252479806553</v>
      </c>
      <c r="AB199" s="21">
        <f t="shared" si="76"/>
        <v>8.643194003251212</v>
      </c>
      <c r="AC199" s="21">
        <f t="shared" si="77"/>
        <v>9.7226780350218309</v>
      </c>
      <c r="AD199" s="21">
        <f t="shared" si="78"/>
        <v>10.677630000000001</v>
      </c>
    </row>
    <row r="200" spans="1:30" x14ac:dyDescent="0.2">
      <c r="A200" s="10">
        <v>1020</v>
      </c>
      <c r="B200" s="10" t="s">
        <v>29</v>
      </c>
      <c r="C200" s="21">
        <f>+'[9]ค่าใช้จ่าย-กศผ.'!D21/10^6</f>
        <v>2.1901206826273101</v>
      </c>
      <c r="D200" s="21">
        <f>+'[9]ค่าใช้จ่าย-กศผ.'!E21/10^6</f>
        <v>2.0630292378363033</v>
      </c>
      <c r="E200" s="21">
        <f>+'[9]ค่าใช้จ่าย-กศผ.'!F21/10^6</f>
        <v>2.1453735564152376</v>
      </c>
      <c r="F200" s="21">
        <f>+'[9]ค่าใช้จ่าย-กศผ.'!G21/10^6</f>
        <v>2.0996717467189985</v>
      </c>
      <c r="G200" s="21">
        <f>+'[9]ค่าใช้จ่าย-กศผ.'!H21/10^6</f>
        <v>2.1409980702911886</v>
      </c>
      <c r="H200" s="21">
        <f>+'[9]ค่าใช้จ่าย-กศผ.'!I21/10^6</f>
        <v>2.2533106148771078</v>
      </c>
      <c r="I200" s="21">
        <f>+'[9]ค่าใช้จ่าย-กศผ.'!J21/10^6</f>
        <v>2.1563845082998139</v>
      </c>
      <c r="J200" s="21">
        <f>+'[9]ค่าใช้จ่าย-กศผ.'!K21/10^6</f>
        <v>2.330243866377077</v>
      </c>
      <c r="K200" s="21">
        <f>+'[9]ค่าใช้จ่าย-กศผ.'!L21/10^6</f>
        <v>2.2222293774319724</v>
      </c>
      <c r="L200" s="21">
        <f>+'[9]ค่าใช้จ่าย-กศผ.'!M21/10^6</f>
        <v>2.4194773750501914</v>
      </c>
      <c r="M200" s="21">
        <f>+'[9]ค่าใช้จ่าย-กศผ.'!N21/10^6</f>
        <v>2.3572908119907434</v>
      </c>
      <c r="N200" s="21">
        <f>+'[9]ค่าใช้จ่าย-กศผ.'!O21/10^6</f>
        <v>4.0431301520840579</v>
      </c>
      <c r="O200" s="29">
        <f t="shared" si="80"/>
        <v>28.421260000000004</v>
      </c>
      <c r="Q200" s="10">
        <v>1020</v>
      </c>
      <c r="R200" s="10" t="s">
        <v>29</v>
      </c>
      <c r="S200" s="21">
        <f t="shared" si="79"/>
        <v>2.1901206826273101</v>
      </c>
      <c r="T200" s="21">
        <f t="shared" si="68"/>
        <v>4.2531499204636134</v>
      </c>
      <c r="U200" s="21">
        <f t="shared" si="69"/>
        <v>6.398523476878851</v>
      </c>
      <c r="V200" s="21">
        <f t="shared" si="70"/>
        <v>8.4981952235978504</v>
      </c>
      <c r="W200" s="21">
        <f t="shared" si="71"/>
        <v>10.63919329388904</v>
      </c>
      <c r="X200" s="21">
        <f t="shared" si="72"/>
        <v>12.892503908766148</v>
      </c>
      <c r="Y200" s="21">
        <f t="shared" si="73"/>
        <v>15.048888417065962</v>
      </c>
      <c r="Z200" s="21">
        <f t="shared" si="74"/>
        <v>17.379132283443038</v>
      </c>
      <c r="AA200" s="21">
        <f t="shared" si="75"/>
        <v>19.601361660875011</v>
      </c>
      <c r="AB200" s="21">
        <f t="shared" si="76"/>
        <v>22.020839035925203</v>
      </c>
      <c r="AC200" s="21">
        <f t="shared" si="77"/>
        <v>24.378129847915947</v>
      </c>
      <c r="AD200" s="21">
        <f t="shared" si="78"/>
        <v>28.421260000000004</v>
      </c>
    </row>
    <row r="201" spans="1:30" x14ac:dyDescent="0.2">
      <c r="A201" s="10">
        <v>1021</v>
      </c>
      <c r="B201" s="10" t="s">
        <v>30</v>
      </c>
      <c r="C201" s="21">
        <f>+'[9]ค่าใช้จ่าย-กศผ.'!D22/10^6</f>
        <v>1.0259946658623136</v>
      </c>
      <c r="D201" s="21">
        <f>+'[9]ค่าใช้จ่าย-กศผ.'!E22/10^6</f>
        <v>1.0842632236342407</v>
      </c>
      <c r="E201" s="21">
        <f>+'[9]ค่าใช้จ่าย-กศผ.'!F22/10^6</f>
        <v>1.0859488568423488</v>
      </c>
      <c r="F201" s="21">
        <f>+'[9]ค่าใช้จ่าย-กศผ.'!G22/10^6</f>
        <v>1.1356171507701098</v>
      </c>
      <c r="G201" s="21">
        <f>+'[9]ค่าใช้จ่าย-กศผ.'!H22/10^6</f>
        <v>1.1027624283965001</v>
      </c>
      <c r="H201" s="21">
        <f>+'[9]ค่าใช้จ่าย-กศผ.'!I22/10^6</f>
        <v>1.177081431631678</v>
      </c>
      <c r="I201" s="21">
        <f>+'[9]ค่าใช้จ่าย-กศผ.'!J22/10^6</f>
        <v>0.93338474311631958</v>
      </c>
      <c r="J201" s="21">
        <f>+'[9]ค่าใช้จ่าย-กศผ.'!K22/10^6</f>
        <v>1.2397049674722902</v>
      </c>
      <c r="K201" s="21">
        <f>+'[9]ค่าใช้จ่าย-กศผ.'!L22/10^6</f>
        <v>1.1314728147052027</v>
      </c>
      <c r="L201" s="21">
        <f>+'[9]ค่าใช้จ่าย-กศผ.'!M22/10^6</f>
        <v>1.1556225914614731</v>
      </c>
      <c r="M201" s="21">
        <f>+'[9]ค่าใช้จ่าย-กศผ.'!N22/10^6</f>
        <v>1.4085411969748973</v>
      </c>
      <c r="N201" s="21">
        <f>+'[9]ค่าใช้จ่าย-กศผ.'!O22/10^6</f>
        <v>1.3257759291326281</v>
      </c>
      <c r="O201" s="29">
        <f t="shared" si="80"/>
        <v>13.806170000000002</v>
      </c>
      <c r="Q201" s="10">
        <v>1021</v>
      </c>
      <c r="R201" s="10" t="s">
        <v>30</v>
      </c>
      <c r="S201" s="21">
        <f t="shared" si="79"/>
        <v>1.0259946658623136</v>
      </c>
      <c r="T201" s="21">
        <f t="shared" si="68"/>
        <v>2.1102578894965545</v>
      </c>
      <c r="U201" s="21">
        <f t="shared" si="69"/>
        <v>3.1962067463389032</v>
      </c>
      <c r="V201" s="21">
        <f t="shared" si="70"/>
        <v>4.3318238971090128</v>
      </c>
      <c r="W201" s="21">
        <f t="shared" si="71"/>
        <v>5.4345863255055127</v>
      </c>
      <c r="X201" s="21">
        <f t="shared" si="72"/>
        <v>6.6116677571371909</v>
      </c>
      <c r="Y201" s="21">
        <f t="shared" si="73"/>
        <v>7.5450525002535107</v>
      </c>
      <c r="Z201" s="21">
        <f t="shared" si="74"/>
        <v>8.7847574677258002</v>
      </c>
      <c r="AA201" s="21">
        <f t="shared" si="75"/>
        <v>9.9162302824310036</v>
      </c>
      <c r="AB201" s="21">
        <f t="shared" si="76"/>
        <v>11.071852873892476</v>
      </c>
      <c r="AC201" s="21">
        <f t="shared" si="77"/>
        <v>12.480394070867373</v>
      </c>
      <c r="AD201" s="21">
        <f t="shared" si="78"/>
        <v>13.806170000000002</v>
      </c>
    </row>
    <row r="202" spans="1:30" x14ac:dyDescent="0.2">
      <c r="A202" s="10">
        <v>1022</v>
      </c>
      <c r="B202" s="10" t="s">
        <v>31</v>
      </c>
      <c r="C202" s="21">
        <f>+'[9]ค่าใช้จ่าย-กศผ.'!D23/10^6</f>
        <v>3.1098924919094046</v>
      </c>
      <c r="D202" s="21">
        <f>+'[9]ค่าใช้จ่าย-กศผ.'!E23/10^6</f>
        <v>2.846921043650708</v>
      </c>
      <c r="E202" s="21">
        <f>+'[9]ค่าใช้จ่าย-กศผ.'!F23/10^6</f>
        <v>3.2386694581897557</v>
      </c>
      <c r="F202" s="21">
        <f>+'[9]ค่าใช้จ่าย-กศผ.'!G23/10^6</f>
        <v>3.3272628454527871</v>
      </c>
      <c r="G202" s="21">
        <f>+'[9]ค่าใช้จ่าย-กศผ.'!H23/10^6</f>
        <v>3.0938962327376158</v>
      </c>
      <c r="H202" s="21">
        <f>+'[9]ค่าใช้จ่าย-กศผ.'!I23/10^6</f>
        <v>3.3753043869992769</v>
      </c>
      <c r="I202" s="21">
        <f>+'[9]ค่าใช้จ่าย-กศผ.'!J23/10^6</f>
        <v>3.3807874465671026</v>
      </c>
      <c r="J202" s="21">
        <f>+'[9]ค่าใช้จ่าย-กศผ.'!K23/10^6</f>
        <v>3.5189871056786277</v>
      </c>
      <c r="K202" s="21">
        <f>+'[9]ค่าใช้จ่าย-กศผ.'!L23/10^6</f>
        <v>3.818069424901096</v>
      </c>
      <c r="L202" s="21">
        <f>+'[9]ค่าใช้จ่าย-กศผ.'!M23/10^6</f>
        <v>3.8507205305061678</v>
      </c>
      <c r="M202" s="21">
        <f>+'[9]ค่าใช้จ่าย-กศผ.'!N23/10^6</f>
        <v>3.3933902041958697</v>
      </c>
      <c r="N202" s="21">
        <f>+'[9]ค่าใช้จ่าย-กศผ.'!O23/10^6</f>
        <v>4.264088829211591</v>
      </c>
      <c r="O202" s="29">
        <f t="shared" si="80"/>
        <v>41.21799</v>
      </c>
      <c r="Q202" s="10">
        <v>1022</v>
      </c>
      <c r="R202" s="10" t="s">
        <v>31</v>
      </c>
      <c r="S202" s="21">
        <f t="shared" si="79"/>
        <v>3.1098924919094046</v>
      </c>
      <c r="T202" s="21">
        <f t="shared" si="68"/>
        <v>5.9568135355601122</v>
      </c>
      <c r="U202" s="21">
        <f t="shared" si="69"/>
        <v>9.1954829937498683</v>
      </c>
      <c r="V202" s="21">
        <f t="shared" si="70"/>
        <v>12.522745839202656</v>
      </c>
      <c r="W202" s="21">
        <f t="shared" si="71"/>
        <v>15.616642071940273</v>
      </c>
      <c r="X202" s="21">
        <f t="shared" si="72"/>
        <v>18.991946458939552</v>
      </c>
      <c r="Y202" s="21">
        <f t="shared" si="73"/>
        <v>22.372733905506653</v>
      </c>
      <c r="Z202" s="21">
        <f t="shared" si="74"/>
        <v>25.891721011185282</v>
      </c>
      <c r="AA202" s="21">
        <f t="shared" si="75"/>
        <v>29.709790436086379</v>
      </c>
      <c r="AB202" s="21">
        <f t="shared" si="76"/>
        <v>33.560510966592545</v>
      </c>
      <c r="AC202" s="21">
        <f t="shared" si="77"/>
        <v>36.953901170788413</v>
      </c>
      <c r="AD202" s="21">
        <f t="shared" si="78"/>
        <v>41.21799</v>
      </c>
    </row>
    <row r="203" spans="1:30" x14ac:dyDescent="0.2">
      <c r="A203" s="10">
        <v>1023</v>
      </c>
      <c r="B203" s="10" t="s">
        <v>32</v>
      </c>
      <c r="C203" s="21">
        <f>+'[9]ค่าใช้จ่าย-กศผ.'!D24/10^6</f>
        <v>0.93145002087810047</v>
      </c>
      <c r="D203" s="21">
        <f>+'[9]ค่าใช้จ่าย-กศผ.'!E24/10^6</f>
        <v>0.94158686919724921</v>
      </c>
      <c r="E203" s="21">
        <f>+'[9]ค่าใช้จ่าย-กศผ.'!F24/10^6</f>
        <v>0.964384784472479</v>
      </c>
      <c r="F203" s="21">
        <f>+'[9]ค่าใช้จ่าย-กศผ.'!G24/10^6</f>
        <v>1.0553897889577686</v>
      </c>
      <c r="G203" s="21">
        <f>+'[9]ค่าใช้จ่าย-กศผ.'!H24/10^6</f>
        <v>0.9693175087043262</v>
      </c>
      <c r="H203" s="21">
        <f>+'[9]ค่าใช้จ่าย-กศผ.'!I24/10^6</f>
        <v>1.1248635263855793</v>
      </c>
      <c r="I203" s="21">
        <f>+'[9]ค่าใช้จ่าย-กศผ.'!J24/10^6</f>
        <v>1.119298136088954</v>
      </c>
      <c r="J203" s="21">
        <f>+'[9]ค่าใช้จ่าย-กศผ.'!K24/10^6</f>
        <v>1.054702116826413</v>
      </c>
      <c r="K203" s="21">
        <f>+'[9]ค่าใช้จ่าย-กศผ.'!L24/10^6</f>
        <v>1.2776894401470558</v>
      </c>
      <c r="L203" s="21">
        <f>+'[9]ค่าใช้จ่าย-กศผ.'!M24/10^6</f>
        <v>1.1698578532717236</v>
      </c>
      <c r="M203" s="21">
        <f>+'[9]ค่าใช้จ่าย-กศผ.'!N24/10^6</f>
        <v>1.1314779224322795</v>
      </c>
      <c r="N203" s="21">
        <f>+'[9]ค่าใช้จ่าย-กศผ.'!O24/10^6</f>
        <v>1.8426720326380708</v>
      </c>
      <c r="O203" s="29">
        <f t="shared" si="80"/>
        <v>13.582689999999999</v>
      </c>
      <c r="Q203" s="10">
        <v>1023</v>
      </c>
      <c r="R203" s="10" t="s">
        <v>32</v>
      </c>
      <c r="S203" s="21">
        <f t="shared" si="79"/>
        <v>0.93145002087810047</v>
      </c>
      <c r="T203" s="21">
        <f t="shared" si="68"/>
        <v>1.8730368900753498</v>
      </c>
      <c r="U203" s="21">
        <f t="shared" si="69"/>
        <v>2.8374216745478287</v>
      </c>
      <c r="V203" s="21">
        <f t="shared" si="70"/>
        <v>3.8928114635055975</v>
      </c>
      <c r="W203" s="21">
        <f t="shared" si="71"/>
        <v>4.8621289722099235</v>
      </c>
      <c r="X203" s="21">
        <f t="shared" si="72"/>
        <v>5.9869924985955025</v>
      </c>
      <c r="Y203" s="21">
        <f t="shared" si="73"/>
        <v>7.1062906346844565</v>
      </c>
      <c r="Z203" s="21">
        <f t="shared" si="74"/>
        <v>8.1609927515108698</v>
      </c>
      <c r="AA203" s="21">
        <f t="shared" si="75"/>
        <v>9.4386821916579251</v>
      </c>
      <c r="AB203" s="21">
        <f t="shared" si="76"/>
        <v>10.608540044929649</v>
      </c>
      <c r="AC203" s="21">
        <f t="shared" si="77"/>
        <v>11.740017967361929</v>
      </c>
      <c r="AD203" s="21">
        <f t="shared" si="78"/>
        <v>13.582689999999999</v>
      </c>
    </row>
    <row r="204" spans="1:30" x14ac:dyDescent="0.2">
      <c r="A204" s="10">
        <v>1024</v>
      </c>
      <c r="B204" s="10" t="s">
        <v>33</v>
      </c>
      <c r="C204" s="21">
        <f>+'[9]ค่าใช้จ่าย-กศผ.'!D25/10^6</f>
        <v>2.942343511267032</v>
      </c>
      <c r="D204" s="21">
        <f>+'[9]ค่าใช้จ่าย-กศผ.'!E25/10^6</f>
        <v>3.6954938005406985</v>
      </c>
      <c r="E204" s="21">
        <f>+'[9]ค่าใช้จ่าย-กศผ.'!F25/10^6</f>
        <v>3.609341126284844</v>
      </c>
      <c r="F204" s="21">
        <f>+'[9]ค่าใช้จ่าย-กศผ.'!G25/10^6</f>
        <v>3.7485123320033953</v>
      </c>
      <c r="G204" s="21">
        <f>+'[9]ค่าใช้จ่าย-กศผ.'!H25/10^6</f>
        <v>3.8589929699227317</v>
      </c>
      <c r="H204" s="21">
        <f>+'[9]ค่าใช้จ่าย-กศผ.'!I25/10^6</f>
        <v>3.7518600536031315</v>
      </c>
      <c r="I204" s="21">
        <f>+'[9]ค่าใช้จ่าย-กศผ.'!J25/10^6</f>
        <v>3.5323664574473996</v>
      </c>
      <c r="J204" s="21">
        <f>+'[9]ค่าใช้จ่าย-กศผ.'!K25/10^6</f>
        <v>3.9017067899163926</v>
      </c>
      <c r="K204" s="21">
        <f>+'[9]ค่าใช้จ่าย-กศผ.'!L25/10^6</f>
        <v>4.1142717925179912</v>
      </c>
      <c r="L204" s="21">
        <f>+'[9]ค่าใช้จ่าย-กศผ.'!M25/10^6</f>
        <v>3.9151714107543412</v>
      </c>
      <c r="M204" s="21">
        <f>+'[9]ค่าใช้จ่าย-กศผ.'!N25/10^6</f>
        <v>4.2348244872401057</v>
      </c>
      <c r="N204" s="21">
        <f>+'[9]ค่าใช้จ่าย-กศผ.'!O25/10^6</f>
        <v>6.9638752685019325</v>
      </c>
      <c r="O204" s="29">
        <f t="shared" si="80"/>
        <v>48.268759999999993</v>
      </c>
      <c r="Q204" s="10">
        <v>1024</v>
      </c>
      <c r="R204" s="10" t="s">
        <v>33</v>
      </c>
      <c r="S204" s="21">
        <f t="shared" si="79"/>
        <v>2.942343511267032</v>
      </c>
      <c r="T204" s="21">
        <f t="shared" si="68"/>
        <v>6.637837311807731</v>
      </c>
      <c r="U204" s="21">
        <f t="shared" si="69"/>
        <v>10.247178438092575</v>
      </c>
      <c r="V204" s="21">
        <f t="shared" si="70"/>
        <v>13.995690770095971</v>
      </c>
      <c r="W204" s="21">
        <f t="shared" si="71"/>
        <v>17.854683740018704</v>
      </c>
      <c r="X204" s="21">
        <f t="shared" si="72"/>
        <v>21.606543793621835</v>
      </c>
      <c r="Y204" s="21">
        <f t="shared" si="73"/>
        <v>25.138910251069234</v>
      </c>
      <c r="Z204" s="21">
        <f t="shared" si="74"/>
        <v>29.040617040985627</v>
      </c>
      <c r="AA204" s="21">
        <f t="shared" si="75"/>
        <v>33.15488883350362</v>
      </c>
      <c r="AB204" s="21">
        <f t="shared" si="76"/>
        <v>37.070060244257959</v>
      </c>
      <c r="AC204" s="21">
        <f t="shared" si="77"/>
        <v>41.304884731498063</v>
      </c>
      <c r="AD204" s="21">
        <f t="shared" si="78"/>
        <v>48.268759999999993</v>
      </c>
    </row>
    <row r="205" spans="1:30" x14ac:dyDescent="0.2">
      <c r="A205" s="10">
        <v>1025</v>
      </c>
      <c r="B205" s="10" t="s">
        <v>34</v>
      </c>
      <c r="C205" s="21">
        <f>+'[9]ค่าใช้จ่าย-กศผ.'!D26/10^6</f>
        <v>1.1573593389278687</v>
      </c>
      <c r="D205" s="21">
        <f>+'[9]ค่าใช้จ่าย-กศผ.'!E26/10^6</f>
        <v>1.1870317807586355</v>
      </c>
      <c r="E205" s="21">
        <f>+'[9]ค่าใช้จ่าย-กศผ.'!F26/10^6</f>
        <v>1.2698295657414103</v>
      </c>
      <c r="F205" s="21">
        <f>+'[9]ค่าใช้จ่าย-กศผ.'!G26/10^6</f>
        <v>1.2956030338918487</v>
      </c>
      <c r="G205" s="21">
        <f>+'[9]ค่าใช้จ่าย-กศผ.'!H26/10^6</f>
        <v>1.2280387264568697</v>
      </c>
      <c r="H205" s="21">
        <f>+'[9]ค่าใช้จ่าย-กศผ.'!I26/10^6</f>
        <v>1.2794194772713605</v>
      </c>
      <c r="I205" s="21">
        <f>+'[9]ค่าใช้จ่าย-กศผ.'!J26/10^6</f>
        <v>1.2794737125264684</v>
      </c>
      <c r="J205" s="21">
        <f>+'[9]ค่าใช้จ่าย-กศผ.'!K26/10^6</f>
        <v>1.3297759802565985</v>
      </c>
      <c r="K205" s="21">
        <f>+'[9]ค่าใช้จ่าย-กศผ.'!L26/10^6</f>
        <v>1.3514844044628747</v>
      </c>
      <c r="L205" s="21">
        <f>+'[9]ค่าใช้จ่าย-กศผ.'!M26/10^6</f>
        <v>1.2810625431777818</v>
      </c>
      <c r="M205" s="21">
        <f>+'[9]ค่าใช้จ่าย-กศผ.'!N26/10^6</f>
        <v>1.3649484246464849</v>
      </c>
      <c r="N205" s="21">
        <f>+'[9]ค่าใช้จ่าย-กศผ.'!O26/10^6</f>
        <v>1.6441230118817995</v>
      </c>
      <c r="O205" s="29">
        <f t="shared" si="80"/>
        <v>15.668150000000002</v>
      </c>
      <c r="Q205" s="10">
        <v>1025</v>
      </c>
      <c r="R205" s="10" t="s">
        <v>34</v>
      </c>
      <c r="S205" s="21">
        <f t="shared" si="79"/>
        <v>1.1573593389278687</v>
      </c>
      <c r="T205" s="21">
        <f t="shared" si="68"/>
        <v>2.3443911196865042</v>
      </c>
      <c r="U205" s="21">
        <f t="shared" si="69"/>
        <v>3.6142206854279144</v>
      </c>
      <c r="V205" s="21">
        <f t="shared" si="70"/>
        <v>4.9098237193197631</v>
      </c>
      <c r="W205" s="21">
        <f t="shared" si="71"/>
        <v>6.1378624457766326</v>
      </c>
      <c r="X205" s="21">
        <f t="shared" si="72"/>
        <v>7.4172819230479927</v>
      </c>
      <c r="Y205" s="21">
        <f t="shared" si="73"/>
        <v>8.696755635574462</v>
      </c>
      <c r="Z205" s="21">
        <f t="shared" si="74"/>
        <v>10.026531615831061</v>
      </c>
      <c r="AA205" s="21">
        <f t="shared" si="75"/>
        <v>11.378016020293936</v>
      </c>
      <c r="AB205" s="21">
        <f t="shared" si="76"/>
        <v>12.659078563471718</v>
      </c>
      <c r="AC205" s="21">
        <f t="shared" si="77"/>
        <v>14.024026988118203</v>
      </c>
      <c r="AD205" s="21">
        <f t="shared" si="78"/>
        <v>15.668150000000002</v>
      </c>
    </row>
    <row r="206" spans="1:30" x14ac:dyDescent="0.2">
      <c r="A206" s="10">
        <v>1026</v>
      </c>
      <c r="B206" s="10" t="s">
        <v>35</v>
      </c>
      <c r="C206" s="21">
        <f>+'[9]ค่าใช้จ่าย-กศผ.'!D27/10^6</f>
        <v>0.50368055427686398</v>
      </c>
      <c r="D206" s="21">
        <f>+'[9]ค่าใช้จ่าย-กศผ.'!E27/10^6</f>
        <v>0.60632137224285654</v>
      </c>
      <c r="E206" s="21">
        <f>+'[9]ค่าใช้จ่าย-กศผ.'!F27/10^6</f>
        <v>0.62022939674809741</v>
      </c>
      <c r="F206" s="21">
        <f>+'[9]ค่าใช้จ่าย-กศผ.'!G27/10^6</f>
        <v>0.58149441792564394</v>
      </c>
      <c r="G206" s="21">
        <f>+'[9]ค่าใช้จ่าย-กศผ.'!H27/10^6</f>
        <v>0.44640360633119414</v>
      </c>
      <c r="H206" s="21">
        <f>+'[9]ค่าใช้จ่าย-กศผ.'!I27/10^6</f>
        <v>0.61049883907277225</v>
      </c>
      <c r="I206" s="21">
        <f>+'[9]ค่าใช้จ่าย-กศผ.'!J27/10^6</f>
        <v>0.54020923094127826</v>
      </c>
      <c r="J206" s="21">
        <f>+'[9]ค่าใช้จ่าย-กศผ.'!K27/10^6</f>
        <v>0.58992502463608887</v>
      </c>
      <c r="K206" s="21">
        <f>+'[9]ค่าใช้จ่าย-กศผ.'!L27/10^6</f>
        <v>0.71487515403503543</v>
      </c>
      <c r="L206" s="21">
        <f>+'[9]ค่าใช้จ่าย-กศผ.'!M27/10^6</f>
        <v>0.69745952488349461</v>
      </c>
      <c r="M206" s="21">
        <f>+'[9]ค่าใช้จ่าย-กศผ.'!N27/10^6</f>
        <v>0.70299141121581465</v>
      </c>
      <c r="N206" s="21">
        <f>+'[9]ค่าใช้จ่าย-กศผ.'!O27/10^6</f>
        <v>0.75007146769085953</v>
      </c>
      <c r="O206" s="29">
        <f t="shared" si="80"/>
        <v>7.3641599999999992</v>
      </c>
      <c r="Q206" s="10">
        <v>1026</v>
      </c>
      <c r="R206" s="10" t="s">
        <v>35</v>
      </c>
      <c r="S206" s="21">
        <f t="shared" si="79"/>
        <v>0.50368055427686398</v>
      </c>
      <c r="T206" s="21">
        <f t="shared" si="68"/>
        <v>1.1100019265197205</v>
      </c>
      <c r="U206" s="21">
        <f t="shared" si="69"/>
        <v>1.7302313232678179</v>
      </c>
      <c r="V206" s="21">
        <f t="shared" si="70"/>
        <v>2.3117257411934617</v>
      </c>
      <c r="W206" s="21">
        <f t="shared" si="71"/>
        <v>2.758129347524656</v>
      </c>
      <c r="X206" s="21">
        <f t="shared" si="72"/>
        <v>3.3686281865974284</v>
      </c>
      <c r="Y206" s="21">
        <f t="shared" si="73"/>
        <v>3.9088374175387068</v>
      </c>
      <c r="Z206" s="21">
        <f t="shared" si="74"/>
        <v>4.4987624421747956</v>
      </c>
      <c r="AA206" s="21">
        <f t="shared" si="75"/>
        <v>5.2136375962098311</v>
      </c>
      <c r="AB206" s="21">
        <f t="shared" si="76"/>
        <v>5.9110971210933254</v>
      </c>
      <c r="AC206" s="21">
        <f t="shared" si="77"/>
        <v>6.6140885323091396</v>
      </c>
      <c r="AD206" s="21">
        <f t="shared" si="78"/>
        <v>7.3641599999999992</v>
      </c>
    </row>
    <row r="207" spans="1:30" x14ac:dyDescent="0.2">
      <c r="A207" s="10">
        <v>1027</v>
      </c>
      <c r="B207" s="10" t="s">
        <v>36</v>
      </c>
      <c r="C207" s="21">
        <f>+'[9]ค่าใช้จ่าย-กศผ.'!D28/10^6</f>
        <v>0.84003207838650462</v>
      </c>
      <c r="D207" s="21">
        <f>+'[9]ค่าใช้จ่าย-กศผ.'!E28/10^6</f>
        <v>0.81735617099432489</v>
      </c>
      <c r="E207" s="21">
        <f>+'[9]ค่าใช้จ่าย-กศผ.'!F28/10^6</f>
        <v>0.85313233247867004</v>
      </c>
      <c r="F207" s="21">
        <f>+'[9]ค่าใช้จ่าย-กศผ.'!G28/10^6</f>
        <v>0.98397242543125563</v>
      </c>
      <c r="G207" s="21">
        <f>+'[9]ค่าใช้จ่าย-กศผ.'!H28/10^6</f>
        <v>0.66069265168891556</v>
      </c>
      <c r="H207" s="21">
        <f>+'[9]ค่าใช้จ่าย-กศผ.'!I28/10^6</f>
        <v>0.87695383218028222</v>
      </c>
      <c r="I207" s="21">
        <f>+'[9]ค่าใช้จ่าย-กศผ.'!J28/10^6</f>
        <v>0.84049321223016682</v>
      </c>
      <c r="J207" s="21">
        <f>+'[9]ค่าใช้จ่าย-กศผ.'!K28/10^6</f>
        <v>0.90471677912291704</v>
      </c>
      <c r="K207" s="21">
        <f>+'[9]ค่าใช้จ่าย-กศผ.'!L28/10^6</f>
        <v>0.88622371403588929</v>
      </c>
      <c r="L207" s="21">
        <f>+'[9]ค่าใช้จ่าย-กศผ.'!M28/10^6</f>
        <v>0.88461800404375479</v>
      </c>
      <c r="M207" s="21">
        <f>+'[9]ค่าใช้จ่าย-กศผ.'!N28/10^6</f>
        <v>0.92179017434421817</v>
      </c>
      <c r="N207" s="21">
        <f>+'[9]ค่าใช้จ่าย-กศผ.'!O28/10^6</f>
        <v>0.92547862506310075</v>
      </c>
      <c r="O207" s="29">
        <f t="shared" si="80"/>
        <v>10.39546</v>
      </c>
      <c r="Q207" s="10">
        <v>1027</v>
      </c>
      <c r="R207" s="10" t="s">
        <v>36</v>
      </c>
      <c r="S207" s="21">
        <f t="shared" si="79"/>
        <v>0.84003207838650462</v>
      </c>
      <c r="T207" s="21">
        <f t="shared" si="68"/>
        <v>1.6573882493808294</v>
      </c>
      <c r="U207" s="21">
        <f t="shared" si="69"/>
        <v>2.5105205818594993</v>
      </c>
      <c r="V207" s="21">
        <f t="shared" si="70"/>
        <v>3.494493007290755</v>
      </c>
      <c r="W207" s="21">
        <f t="shared" si="71"/>
        <v>4.1551856589796703</v>
      </c>
      <c r="X207" s="21">
        <f t="shared" si="72"/>
        <v>5.0321394911599526</v>
      </c>
      <c r="Y207" s="21">
        <f t="shared" si="73"/>
        <v>5.8726327033901198</v>
      </c>
      <c r="Z207" s="21">
        <f t="shared" si="74"/>
        <v>6.7773494825130367</v>
      </c>
      <c r="AA207" s="21">
        <f t="shared" si="75"/>
        <v>7.663573196548926</v>
      </c>
      <c r="AB207" s="21">
        <f t="shared" si="76"/>
        <v>8.5481912005926812</v>
      </c>
      <c r="AC207" s="21">
        <f t="shared" si="77"/>
        <v>9.4699813749369</v>
      </c>
      <c r="AD207" s="21">
        <f t="shared" si="78"/>
        <v>10.39546</v>
      </c>
    </row>
    <row r="208" spans="1:30" x14ac:dyDescent="0.2">
      <c r="A208" s="10">
        <v>1028</v>
      </c>
      <c r="B208" s="10" t="s">
        <v>37</v>
      </c>
      <c r="C208" s="21">
        <f>+'[9]ค่าใช้จ่าย-กศผ.'!D29/10^6</f>
        <v>2.135198747776204</v>
      </c>
      <c r="D208" s="21">
        <f>+'[9]ค่าใช้จ่าย-กศผ.'!E29/10^6</f>
        <v>2.1330599697145676</v>
      </c>
      <c r="E208" s="21">
        <f>+'[9]ค่าใช้จ่าย-กศผ.'!F29/10^6</f>
        <v>2.180997800470482</v>
      </c>
      <c r="F208" s="21">
        <f>+'[9]ค่าใช้จ่าย-กศผ.'!G29/10^6</f>
        <v>2.4637338759889809</v>
      </c>
      <c r="G208" s="21">
        <f>+'[9]ค่าใช้จ่าย-กศผ.'!H29/10^6</f>
        <v>2.1941658023516868</v>
      </c>
      <c r="H208" s="21">
        <f>+'[9]ค่าใช้จ่าย-กศผ.'!I29/10^6</f>
        <v>2.4218820772009995</v>
      </c>
      <c r="I208" s="21">
        <f>+'[9]ค่าใช้จ่าย-กศผ.'!J29/10^6</f>
        <v>3.5564720913673606</v>
      </c>
      <c r="J208" s="21">
        <f>+'[9]ค่าใช้จ่าย-กศผ.'!K29/10^6</f>
        <v>2.4882197068121736</v>
      </c>
      <c r="K208" s="21">
        <f>+'[9]ค่าใช้จ่าย-กศผ.'!L29/10^6</f>
        <v>2.496609655032918</v>
      </c>
      <c r="L208" s="21">
        <f>+'[9]ค่าใช้จ่าย-กศผ.'!M29/10^6</f>
        <v>2.4316024540236238</v>
      </c>
      <c r="M208" s="21">
        <f>+'[9]ค่าใช้จ่าย-กศผ.'!N29/10^6</f>
        <v>2.9784394817802116</v>
      </c>
      <c r="N208" s="21">
        <f>+'[9]ค่าใช้จ่าย-กศผ.'!O29/10^6</f>
        <v>3.3478383374807947</v>
      </c>
      <c r="O208" s="29">
        <f t="shared" si="80"/>
        <v>30.828220000000005</v>
      </c>
      <c r="Q208" s="10">
        <v>1028</v>
      </c>
      <c r="R208" s="10" t="s">
        <v>37</v>
      </c>
      <c r="S208" s="21">
        <f t="shared" si="79"/>
        <v>2.135198747776204</v>
      </c>
      <c r="T208" s="21">
        <f t="shared" si="68"/>
        <v>4.268258717490772</v>
      </c>
      <c r="U208" s="21">
        <f t="shared" si="69"/>
        <v>6.4492565179612544</v>
      </c>
      <c r="V208" s="21">
        <f t="shared" si="70"/>
        <v>8.9129903939502348</v>
      </c>
      <c r="W208" s="21">
        <f t="shared" si="71"/>
        <v>11.107156196301922</v>
      </c>
      <c r="X208" s="21">
        <f t="shared" si="72"/>
        <v>13.529038273502922</v>
      </c>
      <c r="Y208" s="21">
        <f t="shared" si="73"/>
        <v>17.085510364870281</v>
      </c>
      <c r="Z208" s="21">
        <f t="shared" si="74"/>
        <v>19.573730071682455</v>
      </c>
      <c r="AA208" s="21">
        <f t="shared" si="75"/>
        <v>22.070339726715375</v>
      </c>
      <c r="AB208" s="21">
        <f t="shared" si="76"/>
        <v>24.501942180739</v>
      </c>
      <c r="AC208" s="21">
        <f t="shared" si="77"/>
        <v>27.480381662519211</v>
      </c>
      <c r="AD208" s="21">
        <f t="shared" si="78"/>
        <v>30.828220000000005</v>
      </c>
    </row>
    <row r="209" spans="1:30" x14ac:dyDescent="0.2">
      <c r="A209" s="10">
        <v>1029</v>
      </c>
      <c r="B209" s="10" t="s">
        <v>38</v>
      </c>
      <c r="C209" s="21">
        <f>+'[9]ค่าใช้จ่าย-กศผ.'!D30/10^6</f>
        <v>0.70853392562118189</v>
      </c>
      <c r="D209" s="21">
        <f>+'[9]ค่าใช้จ่าย-กศผ.'!E30/10^6</f>
        <v>0.61778483496598424</v>
      </c>
      <c r="E209" s="21">
        <f>+'[9]ค่าใช้จ่าย-กศผ.'!F30/10^6</f>
        <v>0.68440699872239874</v>
      </c>
      <c r="F209" s="21">
        <f>+'[9]ค่าใช้จ่าย-กศผ.'!G30/10^6</f>
        <v>0.71228275801782659</v>
      </c>
      <c r="G209" s="21">
        <f>+'[9]ค่าใช้จ่าย-กศผ.'!H30/10^6</f>
        <v>0.71175561225858042</v>
      </c>
      <c r="H209" s="21">
        <f>+'[9]ค่าใช้จ่าย-กศผ.'!I30/10^6</f>
        <v>0.7207442910489108</v>
      </c>
      <c r="I209" s="21">
        <f>+'[9]ค่าใช้จ่าย-กศผ.'!J30/10^6</f>
        <v>0.73511288002869435</v>
      </c>
      <c r="J209" s="21">
        <f>+'[9]ค่าใช้จ่าย-กศผ.'!K30/10^6</f>
        <v>0.85597000094233888</v>
      </c>
      <c r="K209" s="21">
        <f>+'[9]ค่าใช้จ่าย-กศผ.'!L30/10^6</f>
        <v>0.72243079304537827</v>
      </c>
      <c r="L209" s="21">
        <f>+'[9]ค่าใช้จ่าย-กศผ.'!M30/10^6</f>
        <v>0.80484902693803961</v>
      </c>
      <c r="M209" s="21">
        <f>+'[9]ค่าใช้จ่าย-กศผ.'!N30/10^6</f>
        <v>0.72036164302172512</v>
      </c>
      <c r="N209" s="21">
        <f>+'[9]ค่าใช้จ่าย-กศผ.'!O30/10^6</f>
        <v>1.1953572353889417</v>
      </c>
      <c r="O209" s="29">
        <f t="shared" si="80"/>
        <v>9.189589999999999</v>
      </c>
      <c r="Q209" s="10">
        <v>1029</v>
      </c>
      <c r="R209" s="10" t="s">
        <v>38</v>
      </c>
      <c r="S209" s="21">
        <f t="shared" si="79"/>
        <v>0.70853392562118189</v>
      </c>
      <c r="T209" s="21">
        <f t="shared" si="68"/>
        <v>1.3263187605871662</v>
      </c>
      <c r="U209" s="21">
        <f t="shared" si="69"/>
        <v>2.0107257593095649</v>
      </c>
      <c r="V209" s="21">
        <f t="shared" si="70"/>
        <v>2.7230085173273917</v>
      </c>
      <c r="W209" s="21">
        <f t="shared" si="71"/>
        <v>3.4347641295859721</v>
      </c>
      <c r="X209" s="21">
        <f t="shared" si="72"/>
        <v>4.1555084206348827</v>
      </c>
      <c r="Y209" s="21">
        <f t="shared" si="73"/>
        <v>4.890621300663577</v>
      </c>
      <c r="Z209" s="21">
        <f t="shared" si="74"/>
        <v>5.7465913016059158</v>
      </c>
      <c r="AA209" s="21">
        <f t="shared" si="75"/>
        <v>6.4690220946512937</v>
      </c>
      <c r="AB209" s="21">
        <f t="shared" si="76"/>
        <v>7.273871121589333</v>
      </c>
      <c r="AC209" s="21">
        <f t="shared" si="77"/>
        <v>7.9942327646110583</v>
      </c>
      <c r="AD209" s="21">
        <f t="shared" si="78"/>
        <v>9.189589999999999</v>
      </c>
    </row>
    <row r="210" spans="1:30" x14ac:dyDescent="0.2">
      <c r="A210" s="15">
        <v>1030</v>
      </c>
      <c r="B210" s="15" t="s">
        <v>18</v>
      </c>
      <c r="C210" s="23">
        <f>+'[9]ค่าใช้จ่าย-กศผ.'!D31/10^6</f>
        <v>1.1717726782973081</v>
      </c>
      <c r="D210" s="23">
        <f>+'[9]ค่าใช้จ่าย-กศผ.'!E31/10^6</f>
        <v>0.67445132402990482</v>
      </c>
      <c r="E210" s="23">
        <f>+'[9]ค่าใช้จ่าย-กศผ.'!F31/10^6</f>
        <v>0.98112111594732732</v>
      </c>
      <c r="F210" s="23">
        <f>+'[9]ค่าใช้จ่าย-กศผ.'!G31/10^6</f>
        <v>1.0270627118282818</v>
      </c>
      <c r="G210" s="23">
        <f>+'[9]ค่าใช้จ่าย-กศผ.'!H31/10^6</f>
        <v>0.91342890932134857</v>
      </c>
      <c r="H210" s="23">
        <f>+'[9]ค่าใช้จ่าย-กศผ.'!I31/10^6</f>
        <v>1.0119403538348317</v>
      </c>
      <c r="I210" s="23">
        <f>+'[9]ค่าใช้จ่าย-กศผ.'!J31/10^6</f>
        <v>1.0006800479699487</v>
      </c>
      <c r="J210" s="23">
        <f>+'[9]ค่าใช้จ่าย-กศผ.'!K31/10^6</f>
        <v>1.2069698919433454</v>
      </c>
      <c r="K210" s="23">
        <f>+'[9]ค่าใช้จ่าย-กศผ.'!L31/10^6</f>
        <v>1.0294933395030454</v>
      </c>
      <c r="L210" s="23">
        <f>+'[9]ค่าใช้จ่าย-กศผ.'!M31/10^6</f>
        <v>0.97413006259298129</v>
      </c>
      <c r="M210" s="23">
        <f>+'[9]ค่าใช้จ่าย-กศผ.'!N31/10^6</f>
        <v>1.0802510033058559</v>
      </c>
      <c r="N210" s="23">
        <f>+'[9]ค่าใช้จ่าย-กศผ.'!O31/10^6</f>
        <v>1.4846475614258239</v>
      </c>
      <c r="O210" s="31">
        <f t="shared" si="80"/>
        <v>12.555949000000004</v>
      </c>
      <c r="Q210" s="15">
        <v>1030</v>
      </c>
      <c r="R210" s="15" t="s">
        <v>18</v>
      </c>
      <c r="S210" s="23">
        <f t="shared" si="79"/>
        <v>1.1717726782973081</v>
      </c>
      <c r="T210" s="21">
        <f t="shared" si="68"/>
        <v>1.846224002327213</v>
      </c>
      <c r="U210" s="21">
        <f t="shared" si="69"/>
        <v>2.8273451182745402</v>
      </c>
      <c r="V210" s="21">
        <f t="shared" si="70"/>
        <v>3.8544078301028222</v>
      </c>
      <c r="W210" s="21">
        <f t="shared" si="71"/>
        <v>4.7678367394241707</v>
      </c>
      <c r="X210" s="21">
        <f t="shared" si="72"/>
        <v>5.7797770932590025</v>
      </c>
      <c r="Y210" s="21">
        <f t="shared" si="73"/>
        <v>6.7804571412289514</v>
      </c>
      <c r="Z210" s="21">
        <f t="shared" si="74"/>
        <v>7.9874270331722972</v>
      </c>
      <c r="AA210" s="21">
        <f t="shared" si="75"/>
        <v>9.016920372675342</v>
      </c>
      <c r="AB210" s="21">
        <f t="shared" si="76"/>
        <v>9.991050435268324</v>
      </c>
      <c r="AC210" s="21">
        <f t="shared" si="77"/>
        <v>11.07130143857418</v>
      </c>
      <c r="AD210" s="21">
        <f t="shared" si="78"/>
        <v>12.555949000000004</v>
      </c>
    </row>
    <row r="211" spans="1:30" x14ac:dyDescent="0.2">
      <c r="A211" s="4">
        <v>10300</v>
      </c>
      <c r="B211" s="4" t="s">
        <v>176</v>
      </c>
      <c r="C211" s="25">
        <f>SUM(C183:C210)</f>
        <v>67.278315814826954</v>
      </c>
      <c r="D211" s="25">
        <f t="shared" ref="D211:N211" si="81">SUM(D183:D210)</f>
        <v>68.5400855448069</v>
      </c>
      <c r="E211" s="25">
        <f t="shared" si="81"/>
        <v>68.285972147302118</v>
      </c>
      <c r="F211" s="25">
        <f t="shared" si="81"/>
        <v>71.827682980201132</v>
      </c>
      <c r="G211" s="25">
        <f t="shared" si="81"/>
        <v>69.255473078545577</v>
      </c>
      <c r="H211" s="25">
        <f t="shared" si="81"/>
        <v>74.944437972704407</v>
      </c>
      <c r="I211" s="25">
        <f t="shared" si="81"/>
        <v>71.938035892463361</v>
      </c>
      <c r="J211" s="25">
        <f t="shared" si="81"/>
        <v>73.276609014325388</v>
      </c>
      <c r="K211" s="25">
        <f t="shared" si="81"/>
        <v>76.536008698877509</v>
      </c>
      <c r="L211" s="25">
        <f t="shared" si="81"/>
        <v>75.147060788494301</v>
      </c>
      <c r="M211" s="25">
        <f t="shared" si="81"/>
        <v>78.078230417808143</v>
      </c>
      <c r="N211" s="25">
        <f t="shared" si="81"/>
        <v>96.747846649644288</v>
      </c>
      <c r="O211" s="25">
        <f>SUM(O183:O210)</f>
        <v>891.85575899999992</v>
      </c>
      <c r="Q211" s="4">
        <v>10300</v>
      </c>
      <c r="R211" s="4" t="s">
        <v>176</v>
      </c>
      <c r="S211" s="25">
        <f>SUM(S183:S210)</f>
        <v>67.278315814826954</v>
      </c>
      <c r="T211" s="25">
        <f>SUM(T183:T210)</f>
        <v>135.81840135963381</v>
      </c>
      <c r="U211" s="25">
        <f t="shared" ref="U211:AC211" si="82">SUM(U183:U210)</f>
        <v>204.10437350693601</v>
      </c>
      <c r="V211" s="25">
        <f t="shared" si="82"/>
        <v>275.93205648713717</v>
      </c>
      <c r="W211" s="25">
        <f t="shared" si="82"/>
        <v>345.18752956568267</v>
      </c>
      <c r="X211" s="25">
        <f t="shared" si="82"/>
        <v>420.13196753838707</v>
      </c>
      <c r="Y211" s="25">
        <f t="shared" si="82"/>
        <v>492.07000343085053</v>
      </c>
      <c r="Z211" s="25">
        <f t="shared" si="82"/>
        <v>565.34661244517577</v>
      </c>
      <c r="AA211" s="25">
        <f t="shared" si="82"/>
        <v>641.88262114405347</v>
      </c>
      <c r="AB211" s="25">
        <f t="shared" si="82"/>
        <v>717.02968193254765</v>
      </c>
      <c r="AC211" s="25">
        <f t="shared" si="82"/>
        <v>795.10791235035583</v>
      </c>
      <c r="AD211" s="25">
        <f>SUM(AD183:AD210)</f>
        <v>891.85575899999992</v>
      </c>
    </row>
    <row r="212" spans="1:30" x14ac:dyDescent="0.2">
      <c r="A212" s="32"/>
      <c r="B212" s="32"/>
      <c r="C212"/>
      <c r="D212"/>
      <c r="E212"/>
      <c r="F212"/>
      <c r="G212"/>
      <c r="H212"/>
      <c r="I212"/>
      <c r="J212"/>
      <c r="K212"/>
      <c r="L212"/>
      <c r="M212"/>
      <c r="N212"/>
      <c r="O212" s="32"/>
    </row>
    <row r="213" spans="1:30" x14ac:dyDescent="0.2">
      <c r="A213" s="3" t="s">
        <v>52</v>
      </c>
      <c r="B213" s="3" t="s">
        <v>45</v>
      </c>
      <c r="C213" s="3" t="s">
        <v>0</v>
      </c>
      <c r="D213" s="3" t="s">
        <v>1</v>
      </c>
      <c r="E213" s="3" t="s">
        <v>2</v>
      </c>
      <c r="F213" s="3" t="s">
        <v>3</v>
      </c>
      <c r="G213" s="3" t="s">
        <v>4</v>
      </c>
      <c r="H213" s="3" t="s">
        <v>5</v>
      </c>
      <c r="I213" s="3" t="s">
        <v>6</v>
      </c>
      <c r="J213" s="3" t="s">
        <v>7</v>
      </c>
      <c r="K213" s="3" t="s">
        <v>8</v>
      </c>
      <c r="L213" s="3" t="s">
        <v>9</v>
      </c>
      <c r="M213" s="3" t="s">
        <v>10</v>
      </c>
      <c r="N213" s="3" t="s">
        <v>11</v>
      </c>
      <c r="O213" s="3" t="s">
        <v>176</v>
      </c>
      <c r="Q213" s="3" t="s">
        <v>73</v>
      </c>
      <c r="R213" s="3" t="s">
        <v>45</v>
      </c>
      <c r="S213" s="3" t="s">
        <v>74</v>
      </c>
      <c r="T213" s="3" t="s">
        <v>75</v>
      </c>
      <c r="U213" s="3" t="s">
        <v>76</v>
      </c>
      <c r="V213" s="3" t="s">
        <v>77</v>
      </c>
      <c r="W213" s="3" t="s">
        <v>78</v>
      </c>
      <c r="X213" s="3" t="s">
        <v>79</v>
      </c>
      <c r="Y213" s="3" t="s">
        <v>80</v>
      </c>
      <c r="Z213" s="3" t="s">
        <v>81</v>
      </c>
      <c r="AA213" s="3" t="s">
        <v>82</v>
      </c>
      <c r="AB213" s="3" t="s">
        <v>83</v>
      </c>
      <c r="AC213" s="3" t="s">
        <v>84</v>
      </c>
      <c r="AD213" s="3" t="s">
        <v>85</v>
      </c>
    </row>
    <row r="214" spans="1:30" x14ac:dyDescent="0.2">
      <c r="A214" s="34"/>
      <c r="B214" s="34" t="s">
        <v>46</v>
      </c>
      <c r="C214" s="37">
        <f>+C152-C183</f>
        <v>-9.9872903607135424</v>
      </c>
      <c r="D214" s="37">
        <f t="shared" ref="D214:N214" si="83">+D152-D183</f>
        <v>-11.000894633801362</v>
      </c>
      <c r="E214" s="37">
        <f t="shared" si="83"/>
        <v>-10.729568399182613</v>
      </c>
      <c r="F214" s="37">
        <f t="shared" si="83"/>
        <v>-11.062282539250802</v>
      </c>
      <c r="G214" s="37">
        <f t="shared" si="83"/>
        <v>-10.796800735097007</v>
      </c>
      <c r="H214" s="37">
        <f t="shared" si="83"/>
        <v>-11.943194970770161</v>
      </c>
      <c r="I214" s="37">
        <f t="shared" si="83"/>
        <v>-10.553688329957708</v>
      </c>
      <c r="J214" s="37">
        <f t="shared" si="83"/>
        <v>-10.358659633256245</v>
      </c>
      <c r="K214" s="37">
        <f t="shared" si="83"/>
        <v>-11.001062007468125</v>
      </c>
      <c r="L214" s="37">
        <f t="shared" si="83"/>
        <v>-10.903347074229721</v>
      </c>
      <c r="M214" s="37">
        <f t="shared" si="83"/>
        <v>-11.138628833719769</v>
      </c>
      <c r="N214" s="37">
        <f t="shared" si="83"/>
        <v>-12.978436482552929</v>
      </c>
      <c r="O214" s="38">
        <f>SUM(C214:N214)</f>
        <v>-132.45385399999998</v>
      </c>
      <c r="Q214" s="34"/>
      <c r="R214" s="34" t="s">
        <v>46</v>
      </c>
      <c r="S214" s="19">
        <f>+C214</f>
        <v>-9.9872903607135424</v>
      </c>
      <c r="T214" s="21">
        <f t="shared" ref="T214:T241" si="84">+S214+D214</f>
        <v>-20.988184994514903</v>
      </c>
      <c r="U214" s="21">
        <f t="shared" ref="U214:U241" si="85">+T214+E214</f>
        <v>-31.717753393697514</v>
      </c>
      <c r="V214" s="21">
        <f t="shared" ref="V214:V241" si="86">+U214+F214</f>
        <v>-42.780035932948316</v>
      </c>
      <c r="W214" s="21">
        <f t="shared" ref="W214:W241" si="87">+V214+G214</f>
        <v>-53.576836668045324</v>
      </c>
      <c r="X214" s="21">
        <f t="shared" ref="X214:X241" si="88">+W214+H214</f>
        <v>-65.520031638815482</v>
      </c>
      <c r="Y214" s="21">
        <f t="shared" ref="Y214:Y241" si="89">+X214+I214</f>
        <v>-76.07371996877319</v>
      </c>
      <c r="Z214" s="21">
        <f t="shared" ref="Z214:Z241" si="90">+Y214+J214</f>
        <v>-86.432379602029442</v>
      </c>
      <c r="AA214" s="21">
        <f t="shared" ref="AA214:AA241" si="91">+Z214+K214</f>
        <v>-97.433441609497564</v>
      </c>
      <c r="AB214" s="21">
        <f t="shared" ref="AB214:AB241" si="92">+AA214+L214</f>
        <v>-108.33678868372729</v>
      </c>
      <c r="AC214" s="21">
        <f t="shared" ref="AC214:AC241" si="93">+AB214+M214</f>
        <v>-119.47541751744706</v>
      </c>
      <c r="AD214" s="21">
        <f t="shared" ref="AD214:AD241" si="94">+AC214+N214</f>
        <v>-132.45385399999998</v>
      </c>
    </row>
    <row r="215" spans="1:30" x14ac:dyDescent="0.2">
      <c r="A215" s="7">
        <v>1004</v>
      </c>
      <c r="B215" s="10" t="s">
        <v>94</v>
      </c>
      <c r="C215" s="28">
        <f t="shared" ref="C215:N230" si="95">+C153-C184</f>
        <v>45.563334942986685</v>
      </c>
      <c r="D215" s="28">
        <f t="shared" si="95"/>
        <v>49.979996119625994</v>
      </c>
      <c r="E215" s="28">
        <f t="shared" si="95"/>
        <v>50.927476624665992</v>
      </c>
      <c r="F215" s="28">
        <f t="shared" si="95"/>
        <v>52.870421690566587</v>
      </c>
      <c r="G215" s="28">
        <f t="shared" si="95"/>
        <v>48.976408890689974</v>
      </c>
      <c r="H215" s="28">
        <f t="shared" si="95"/>
        <v>48.283562858552848</v>
      </c>
      <c r="I215" s="28">
        <f t="shared" si="95"/>
        <v>53.268539987687639</v>
      </c>
      <c r="J215" s="28">
        <f t="shared" si="95"/>
        <v>44.661798903687313</v>
      </c>
      <c r="K215" s="28">
        <f t="shared" si="95"/>
        <v>43.929621753828108</v>
      </c>
      <c r="L215" s="28">
        <f t="shared" si="95"/>
        <v>39.777499774025713</v>
      </c>
      <c r="M215" s="28">
        <f t="shared" si="95"/>
        <v>47.798772386330818</v>
      </c>
      <c r="N215" s="28">
        <f t="shared" si="95"/>
        <v>40.720510627352304</v>
      </c>
      <c r="O215" s="39">
        <f t="shared" ref="O215:O241" si="96">SUM(C215:N215)</f>
        <v>566.75794455999994</v>
      </c>
      <c r="Q215" s="10">
        <v>1004</v>
      </c>
      <c r="R215" s="10" t="s">
        <v>94</v>
      </c>
      <c r="S215" s="21">
        <f t="shared" ref="S215:S241" si="97">+C215</f>
        <v>45.563334942986685</v>
      </c>
      <c r="T215" s="21">
        <f t="shared" si="84"/>
        <v>95.54333106261268</v>
      </c>
      <c r="U215" s="21">
        <f t="shared" si="85"/>
        <v>146.47080768727866</v>
      </c>
      <c r="V215" s="21">
        <f t="shared" si="86"/>
        <v>199.34122937784525</v>
      </c>
      <c r="W215" s="21">
        <f t="shared" si="87"/>
        <v>248.31763826853523</v>
      </c>
      <c r="X215" s="21">
        <f t="shared" si="88"/>
        <v>296.60120112708807</v>
      </c>
      <c r="Y215" s="21">
        <f t="shared" si="89"/>
        <v>349.86974111477571</v>
      </c>
      <c r="Z215" s="21">
        <f t="shared" si="90"/>
        <v>394.53154001846303</v>
      </c>
      <c r="AA215" s="21">
        <f t="shared" si="91"/>
        <v>438.46116177229112</v>
      </c>
      <c r="AB215" s="21">
        <f t="shared" si="92"/>
        <v>478.23866154631685</v>
      </c>
      <c r="AC215" s="21">
        <f t="shared" si="93"/>
        <v>526.03743393264767</v>
      </c>
      <c r="AD215" s="21">
        <f t="shared" si="94"/>
        <v>566.75794455999994</v>
      </c>
    </row>
    <row r="216" spans="1:30" x14ac:dyDescent="0.2">
      <c r="A216" s="10">
        <v>1005</v>
      </c>
      <c r="B216" s="10" t="s">
        <v>13</v>
      </c>
      <c r="C216" s="28">
        <f t="shared" si="95"/>
        <v>0.23294359951752164</v>
      </c>
      <c r="D216" s="28">
        <f t="shared" si="95"/>
        <v>0.25761772992250453</v>
      </c>
      <c r="E216" s="28">
        <f t="shared" si="95"/>
        <v>0.22974935264162755</v>
      </c>
      <c r="F216" s="28">
        <f t="shared" si="95"/>
        <v>0.25224959203301556</v>
      </c>
      <c r="G216" s="28">
        <f t="shared" si="95"/>
        <v>0.2265623011478668</v>
      </c>
      <c r="H216" s="28">
        <f t="shared" si="95"/>
        <v>0.24563464191865114</v>
      </c>
      <c r="I216" s="28">
        <f t="shared" si="95"/>
        <v>0.50444027564869287</v>
      </c>
      <c r="J216" s="28">
        <f t="shared" si="95"/>
        <v>0.27343201441667619</v>
      </c>
      <c r="K216" s="28">
        <f t="shared" si="95"/>
        <v>0.23120906775710215</v>
      </c>
      <c r="L216" s="28">
        <f t="shared" si="95"/>
        <v>0.11454041586636454</v>
      </c>
      <c r="M216" s="28">
        <f t="shared" si="95"/>
        <v>4.0622688199085655E-2</v>
      </c>
      <c r="N216" s="28">
        <f t="shared" si="95"/>
        <v>6.3683209308911248E-3</v>
      </c>
      <c r="O216" s="39">
        <f t="shared" si="96"/>
        <v>2.6153699999999995</v>
      </c>
      <c r="Q216" s="10">
        <v>1005</v>
      </c>
      <c r="R216" s="10" t="s">
        <v>13</v>
      </c>
      <c r="S216" s="21">
        <f t="shared" si="97"/>
        <v>0.23294359951752164</v>
      </c>
      <c r="T216" s="21">
        <f t="shared" si="84"/>
        <v>0.49056132944002617</v>
      </c>
      <c r="U216" s="21">
        <f t="shared" si="85"/>
        <v>0.72031068208165372</v>
      </c>
      <c r="V216" s="21">
        <f t="shared" si="86"/>
        <v>0.97256027411466928</v>
      </c>
      <c r="W216" s="21">
        <f t="shared" si="87"/>
        <v>1.1991225752625361</v>
      </c>
      <c r="X216" s="21">
        <f t="shared" si="88"/>
        <v>1.4447572171811873</v>
      </c>
      <c r="Y216" s="21">
        <f t="shared" si="89"/>
        <v>1.9491974928298803</v>
      </c>
      <c r="Z216" s="21">
        <f t="shared" si="90"/>
        <v>2.2226295072465563</v>
      </c>
      <c r="AA216" s="21">
        <f t="shared" si="91"/>
        <v>2.4538385750036582</v>
      </c>
      <c r="AB216" s="21">
        <f t="shared" si="92"/>
        <v>2.5683789908700225</v>
      </c>
      <c r="AC216" s="21">
        <f t="shared" si="93"/>
        <v>2.6090016790691082</v>
      </c>
      <c r="AD216" s="21">
        <f t="shared" si="94"/>
        <v>2.6153699999999995</v>
      </c>
    </row>
    <row r="217" spans="1:30" x14ac:dyDescent="0.2">
      <c r="A217" s="10">
        <v>1006</v>
      </c>
      <c r="B217" s="10" t="s">
        <v>14</v>
      </c>
      <c r="C217" s="28">
        <f t="shared" si="95"/>
        <v>2.9527916500292166</v>
      </c>
      <c r="D217" s="28">
        <f t="shared" si="95"/>
        <v>3.1823459516205959</v>
      </c>
      <c r="E217" s="28">
        <f t="shared" si="95"/>
        <v>2.9748081041574506</v>
      </c>
      <c r="F217" s="28">
        <f t="shared" si="95"/>
        <v>3.1877316174755874</v>
      </c>
      <c r="G217" s="28">
        <f t="shared" si="95"/>
        <v>3.4130857588017243</v>
      </c>
      <c r="H217" s="28">
        <f t="shared" si="95"/>
        <v>3.24519486036694</v>
      </c>
      <c r="I217" s="28">
        <f t="shared" si="95"/>
        <v>4.3292772717407946</v>
      </c>
      <c r="J217" s="28">
        <f t="shared" si="95"/>
        <v>3.661444898462328</v>
      </c>
      <c r="K217" s="28">
        <f t="shared" si="95"/>
        <v>3.6684287460274927</v>
      </c>
      <c r="L217" s="28">
        <f t="shared" si="95"/>
        <v>2.9419443277063859</v>
      </c>
      <c r="M217" s="28">
        <f t="shared" si="95"/>
        <v>3.4787918707736938</v>
      </c>
      <c r="N217" s="28">
        <f t="shared" si="95"/>
        <v>3.0343788228378075</v>
      </c>
      <c r="O217" s="39">
        <f t="shared" si="96"/>
        <v>40.070223880000022</v>
      </c>
      <c r="Q217" s="10">
        <v>1006</v>
      </c>
      <c r="R217" s="10" t="s">
        <v>14</v>
      </c>
      <c r="S217" s="21">
        <f t="shared" si="97"/>
        <v>2.9527916500292166</v>
      </c>
      <c r="T217" s="21">
        <f t="shared" si="84"/>
        <v>6.1351376016498129</v>
      </c>
      <c r="U217" s="21">
        <f t="shared" si="85"/>
        <v>9.109945705807263</v>
      </c>
      <c r="V217" s="21">
        <f t="shared" si="86"/>
        <v>12.297677323282851</v>
      </c>
      <c r="W217" s="21">
        <f t="shared" si="87"/>
        <v>15.710763082084576</v>
      </c>
      <c r="X217" s="21">
        <f t="shared" si="88"/>
        <v>18.955957942451516</v>
      </c>
      <c r="Y217" s="21">
        <f t="shared" si="89"/>
        <v>23.285235214192312</v>
      </c>
      <c r="Z217" s="21">
        <f t="shared" si="90"/>
        <v>26.94668011265464</v>
      </c>
      <c r="AA217" s="21">
        <f t="shared" si="91"/>
        <v>30.615108858682134</v>
      </c>
      <c r="AB217" s="21">
        <f t="shared" si="92"/>
        <v>33.557053186388522</v>
      </c>
      <c r="AC217" s="21">
        <f t="shared" si="93"/>
        <v>37.035845057162213</v>
      </c>
      <c r="AD217" s="21">
        <f t="shared" si="94"/>
        <v>40.070223880000022</v>
      </c>
    </row>
    <row r="218" spans="1:30" x14ac:dyDescent="0.2">
      <c r="A218" s="10">
        <v>1007</v>
      </c>
      <c r="B218" s="10" t="s">
        <v>15</v>
      </c>
      <c r="C218" s="28">
        <f t="shared" si="95"/>
        <v>7.2251115539997741</v>
      </c>
      <c r="D218" s="28">
        <f t="shared" si="95"/>
        <v>7.3199707890937127</v>
      </c>
      <c r="E218" s="28">
        <f t="shared" si="95"/>
        <v>7.4199917506070552</v>
      </c>
      <c r="F218" s="28">
        <f t="shared" si="95"/>
        <v>7.7215251324111627</v>
      </c>
      <c r="G218" s="28">
        <f t="shared" si="95"/>
        <v>7.4774517110649583</v>
      </c>
      <c r="H218" s="28">
        <f t="shared" si="95"/>
        <v>7.5139558774065369</v>
      </c>
      <c r="I218" s="28">
        <f t="shared" si="95"/>
        <v>8.625778812306379</v>
      </c>
      <c r="J218" s="28">
        <f t="shared" si="95"/>
        <v>7.6568775938748264</v>
      </c>
      <c r="K218" s="28">
        <f t="shared" si="95"/>
        <v>7.0973019854356805</v>
      </c>
      <c r="L218" s="28">
        <f t="shared" si="95"/>
        <v>6.2675726858723664</v>
      </c>
      <c r="M218" s="28">
        <f t="shared" si="95"/>
        <v>7.4678592665271539</v>
      </c>
      <c r="N218" s="28">
        <f t="shared" si="95"/>
        <v>9.327506131400396</v>
      </c>
      <c r="O218" s="39">
        <f t="shared" si="96"/>
        <v>91.120903290000015</v>
      </c>
      <c r="Q218" s="10">
        <v>1007</v>
      </c>
      <c r="R218" s="10" t="s">
        <v>15</v>
      </c>
      <c r="S218" s="21">
        <f t="shared" si="97"/>
        <v>7.2251115539997741</v>
      </c>
      <c r="T218" s="21">
        <f t="shared" si="84"/>
        <v>14.545082343093487</v>
      </c>
      <c r="U218" s="21">
        <f t="shared" si="85"/>
        <v>21.965074093700544</v>
      </c>
      <c r="V218" s="21">
        <f t="shared" si="86"/>
        <v>29.686599226111706</v>
      </c>
      <c r="W218" s="21">
        <f t="shared" si="87"/>
        <v>37.164050937176668</v>
      </c>
      <c r="X218" s="21">
        <f t="shared" si="88"/>
        <v>44.678006814583206</v>
      </c>
      <c r="Y218" s="21">
        <f t="shared" si="89"/>
        <v>53.303785626889585</v>
      </c>
      <c r="Z218" s="21">
        <f t="shared" si="90"/>
        <v>60.96066322076441</v>
      </c>
      <c r="AA218" s="21">
        <f t="shared" si="91"/>
        <v>68.057965206200095</v>
      </c>
      <c r="AB218" s="21">
        <f t="shared" si="92"/>
        <v>74.325537892072461</v>
      </c>
      <c r="AC218" s="21">
        <f t="shared" si="93"/>
        <v>81.793397158599618</v>
      </c>
      <c r="AD218" s="21">
        <f t="shared" si="94"/>
        <v>91.120903290000015</v>
      </c>
    </row>
    <row r="219" spans="1:30" x14ac:dyDescent="0.2">
      <c r="A219" s="10">
        <v>1008</v>
      </c>
      <c r="B219" s="10" t="s">
        <v>16</v>
      </c>
      <c r="C219" s="28">
        <f t="shared" si="95"/>
        <v>1.511958227088948</v>
      </c>
      <c r="D219" s="28">
        <f t="shared" si="95"/>
        <v>1.5634086028014262</v>
      </c>
      <c r="E219" s="28">
        <f t="shared" si="95"/>
        <v>1.5159491110818923</v>
      </c>
      <c r="F219" s="28">
        <f t="shared" si="95"/>
        <v>1.7636970688021276</v>
      </c>
      <c r="G219" s="28">
        <f t="shared" si="95"/>
        <v>1.6168813121488192</v>
      </c>
      <c r="H219" s="28">
        <f t="shared" si="95"/>
        <v>1.5110447028731231</v>
      </c>
      <c r="I219" s="28">
        <f t="shared" si="95"/>
        <v>1.8608649129335471</v>
      </c>
      <c r="J219" s="28">
        <f t="shared" si="95"/>
        <v>1.5256179761920556</v>
      </c>
      <c r="K219" s="28">
        <f t="shared" si="95"/>
        <v>1.3114589344219256</v>
      </c>
      <c r="L219" s="28">
        <f t="shared" si="95"/>
        <v>1.2833539400652425</v>
      </c>
      <c r="M219" s="28">
        <f t="shared" si="95"/>
        <v>1.3337819794995824</v>
      </c>
      <c r="N219" s="28">
        <f t="shared" si="95"/>
        <v>1.0757932320913093</v>
      </c>
      <c r="O219" s="39">
        <f t="shared" si="96"/>
        <v>17.873810000000002</v>
      </c>
      <c r="Q219" s="10">
        <v>1008</v>
      </c>
      <c r="R219" s="10" t="s">
        <v>16</v>
      </c>
      <c r="S219" s="21">
        <f t="shared" si="97"/>
        <v>1.511958227088948</v>
      </c>
      <c r="T219" s="21">
        <f t="shared" si="84"/>
        <v>3.075366829890374</v>
      </c>
      <c r="U219" s="21">
        <f t="shared" si="85"/>
        <v>4.5913159409722661</v>
      </c>
      <c r="V219" s="21">
        <f t="shared" si="86"/>
        <v>6.3550130097743942</v>
      </c>
      <c r="W219" s="21">
        <f t="shared" si="87"/>
        <v>7.9718943219232132</v>
      </c>
      <c r="X219" s="21">
        <f t="shared" si="88"/>
        <v>9.4829390247963357</v>
      </c>
      <c r="Y219" s="21">
        <f t="shared" si="89"/>
        <v>11.343803937729882</v>
      </c>
      <c r="Z219" s="21">
        <f t="shared" si="90"/>
        <v>12.869421913921938</v>
      </c>
      <c r="AA219" s="21">
        <f t="shared" si="91"/>
        <v>14.180880848343865</v>
      </c>
      <c r="AB219" s="21">
        <f t="shared" si="92"/>
        <v>15.464234788409108</v>
      </c>
      <c r="AC219" s="21">
        <f t="shared" si="93"/>
        <v>16.798016767908692</v>
      </c>
      <c r="AD219" s="21">
        <f t="shared" si="94"/>
        <v>17.873810000000002</v>
      </c>
    </row>
    <row r="220" spans="1:30" x14ac:dyDescent="0.2">
      <c r="A220" s="10">
        <v>1009</v>
      </c>
      <c r="B220" s="10" t="s">
        <v>17</v>
      </c>
      <c r="C220" s="28">
        <f t="shared" si="95"/>
        <v>1.3531114512124494</v>
      </c>
      <c r="D220" s="28">
        <f t="shared" si="95"/>
        <v>1.7607983936165472</v>
      </c>
      <c r="E220" s="28">
        <f t="shared" si="95"/>
        <v>1.5296446720277359</v>
      </c>
      <c r="F220" s="28">
        <f t="shared" si="95"/>
        <v>1.595571586219968</v>
      </c>
      <c r="G220" s="28">
        <f t="shared" si="95"/>
        <v>1.5814003701219113</v>
      </c>
      <c r="H220" s="28">
        <f t="shared" si="95"/>
        <v>1.4745364860572643</v>
      </c>
      <c r="I220" s="28">
        <f t="shared" si="95"/>
        <v>1.7150544096645566</v>
      </c>
      <c r="J220" s="28">
        <f t="shared" si="95"/>
        <v>1.5715336584430064</v>
      </c>
      <c r="K220" s="28">
        <f t="shared" si="95"/>
        <v>1.5897357935942973</v>
      </c>
      <c r="L220" s="28">
        <f t="shared" si="95"/>
        <v>1.4530732508731097</v>
      </c>
      <c r="M220" s="28">
        <f t="shared" si="95"/>
        <v>1.4730145052702792</v>
      </c>
      <c r="N220" s="28">
        <f t="shared" si="95"/>
        <v>4.6146422898878381E-2</v>
      </c>
      <c r="O220" s="39">
        <f t="shared" si="96"/>
        <v>17.143621000000003</v>
      </c>
      <c r="Q220" s="10">
        <v>1009</v>
      </c>
      <c r="R220" s="10" t="s">
        <v>17</v>
      </c>
      <c r="S220" s="21">
        <f t="shared" si="97"/>
        <v>1.3531114512124494</v>
      </c>
      <c r="T220" s="21">
        <f t="shared" si="84"/>
        <v>3.1139098448289966</v>
      </c>
      <c r="U220" s="21">
        <f t="shared" si="85"/>
        <v>4.6435545168567325</v>
      </c>
      <c r="V220" s="21">
        <f t="shared" si="86"/>
        <v>6.2391261030767007</v>
      </c>
      <c r="W220" s="21">
        <f t="shared" si="87"/>
        <v>7.8205264731986119</v>
      </c>
      <c r="X220" s="21">
        <f t="shared" si="88"/>
        <v>9.2950629592558762</v>
      </c>
      <c r="Y220" s="21">
        <f t="shared" si="89"/>
        <v>11.010117368920433</v>
      </c>
      <c r="Z220" s="21">
        <f t="shared" si="90"/>
        <v>12.581651027363439</v>
      </c>
      <c r="AA220" s="21">
        <f t="shared" si="91"/>
        <v>14.171386820957736</v>
      </c>
      <c r="AB220" s="21">
        <f t="shared" si="92"/>
        <v>15.624460071830846</v>
      </c>
      <c r="AC220" s="21">
        <f t="shared" si="93"/>
        <v>17.097474577101124</v>
      </c>
      <c r="AD220" s="21">
        <f t="shared" si="94"/>
        <v>17.143621000000003</v>
      </c>
    </row>
    <row r="221" spans="1:30" x14ac:dyDescent="0.2">
      <c r="A221" s="10">
        <v>1010</v>
      </c>
      <c r="B221" s="10" t="s">
        <v>19</v>
      </c>
      <c r="C221" s="28">
        <f t="shared" si="95"/>
        <v>2.1411716200627753</v>
      </c>
      <c r="D221" s="28">
        <f t="shared" si="95"/>
        <v>1.8166022736989573</v>
      </c>
      <c r="E221" s="28">
        <f t="shared" si="95"/>
        <v>1.9091712235914073</v>
      </c>
      <c r="F221" s="28">
        <f t="shared" si="95"/>
        <v>1.9011829403259428</v>
      </c>
      <c r="G221" s="28">
        <f t="shared" si="95"/>
        <v>2.0340395808803264</v>
      </c>
      <c r="H221" s="28">
        <f t="shared" si="95"/>
        <v>1.8175925185548909</v>
      </c>
      <c r="I221" s="28">
        <f t="shared" si="95"/>
        <v>2.3218409001006028</v>
      </c>
      <c r="J221" s="28">
        <f t="shared" si="95"/>
        <v>2.2560586637436248</v>
      </c>
      <c r="K221" s="28">
        <f t="shared" si="95"/>
        <v>2.0168814821648589</v>
      </c>
      <c r="L221" s="28">
        <f t="shared" si="95"/>
        <v>1.7274950216279612</v>
      </c>
      <c r="M221" s="28">
        <f t="shared" si="95"/>
        <v>1.5964942256977155</v>
      </c>
      <c r="N221" s="28">
        <f t="shared" si="95"/>
        <v>1.119619549550928</v>
      </c>
      <c r="O221" s="39">
        <f t="shared" si="96"/>
        <v>22.658149999999992</v>
      </c>
      <c r="Q221" s="10">
        <v>1010</v>
      </c>
      <c r="R221" s="10" t="s">
        <v>19</v>
      </c>
      <c r="S221" s="21">
        <f t="shared" si="97"/>
        <v>2.1411716200627753</v>
      </c>
      <c r="T221" s="21">
        <f t="shared" si="84"/>
        <v>3.9577738937617326</v>
      </c>
      <c r="U221" s="21">
        <f t="shared" si="85"/>
        <v>5.8669451173531399</v>
      </c>
      <c r="V221" s="21">
        <f t="shared" si="86"/>
        <v>7.7681280576790828</v>
      </c>
      <c r="W221" s="21">
        <f t="shared" si="87"/>
        <v>9.8021676385594088</v>
      </c>
      <c r="X221" s="21">
        <f t="shared" si="88"/>
        <v>11.6197601571143</v>
      </c>
      <c r="Y221" s="21">
        <f t="shared" si="89"/>
        <v>13.941601057214903</v>
      </c>
      <c r="Z221" s="21">
        <f t="shared" si="90"/>
        <v>16.197659720958526</v>
      </c>
      <c r="AA221" s="21">
        <f t="shared" si="91"/>
        <v>18.214541203123385</v>
      </c>
      <c r="AB221" s="21">
        <f t="shared" si="92"/>
        <v>19.942036224751348</v>
      </c>
      <c r="AC221" s="21">
        <f t="shared" si="93"/>
        <v>21.538530450449063</v>
      </c>
      <c r="AD221" s="21">
        <f t="shared" si="94"/>
        <v>22.658149999999992</v>
      </c>
    </row>
    <row r="222" spans="1:30" x14ac:dyDescent="0.2">
      <c r="A222" s="10">
        <v>1011</v>
      </c>
      <c r="B222" s="10" t="s">
        <v>20</v>
      </c>
      <c r="C222" s="28">
        <f t="shared" si="95"/>
        <v>0.91228190923929042</v>
      </c>
      <c r="D222" s="28">
        <f t="shared" si="95"/>
        <v>1.0237206710528726</v>
      </c>
      <c r="E222" s="28">
        <f t="shared" si="95"/>
        <v>1.0030532639749421</v>
      </c>
      <c r="F222" s="28">
        <f t="shared" si="95"/>
        <v>1.0501224072641278</v>
      </c>
      <c r="G222" s="28">
        <f t="shared" si="95"/>
        <v>0.95536648386826362</v>
      </c>
      <c r="H222" s="28">
        <f t="shared" si="95"/>
        <v>0.99772982393543774</v>
      </c>
      <c r="I222" s="28">
        <f t="shared" si="95"/>
        <v>1.3337168331238296</v>
      </c>
      <c r="J222" s="28">
        <f t="shared" si="95"/>
        <v>1.1496092851640947</v>
      </c>
      <c r="K222" s="28">
        <f t="shared" si="95"/>
        <v>0.95334521043839304</v>
      </c>
      <c r="L222" s="28">
        <f t="shared" si="95"/>
        <v>0.64596589882369626</v>
      </c>
      <c r="M222" s="28">
        <f t="shared" si="95"/>
        <v>1.0377004978918534</v>
      </c>
      <c r="N222" s="28">
        <f t="shared" si="95"/>
        <v>0.57838771522319643</v>
      </c>
      <c r="O222" s="39">
        <f t="shared" si="96"/>
        <v>11.640999999999998</v>
      </c>
      <c r="Q222" s="10">
        <v>1011</v>
      </c>
      <c r="R222" s="10" t="s">
        <v>20</v>
      </c>
      <c r="S222" s="21">
        <f t="shared" si="97"/>
        <v>0.91228190923929042</v>
      </c>
      <c r="T222" s="21">
        <f t="shared" si="84"/>
        <v>1.936002580292163</v>
      </c>
      <c r="U222" s="21">
        <f t="shared" si="85"/>
        <v>2.9390558442671049</v>
      </c>
      <c r="V222" s="21">
        <f t="shared" si="86"/>
        <v>3.9891782515312326</v>
      </c>
      <c r="W222" s="21">
        <f t="shared" si="87"/>
        <v>4.9445447353994965</v>
      </c>
      <c r="X222" s="21">
        <f t="shared" si="88"/>
        <v>5.9422745593349342</v>
      </c>
      <c r="Y222" s="21">
        <f t="shared" si="89"/>
        <v>7.2759913924587636</v>
      </c>
      <c r="Z222" s="21">
        <f t="shared" si="90"/>
        <v>8.4256006776228585</v>
      </c>
      <c r="AA222" s="21">
        <f t="shared" si="91"/>
        <v>9.3789458880612511</v>
      </c>
      <c r="AB222" s="21">
        <f t="shared" si="92"/>
        <v>10.024911786884948</v>
      </c>
      <c r="AC222" s="21">
        <f t="shared" si="93"/>
        <v>11.062612284776801</v>
      </c>
      <c r="AD222" s="21">
        <f t="shared" si="94"/>
        <v>11.640999999999998</v>
      </c>
    </row>
    <row r="223" spans="1:30" x14ac:dyDescent="0.2">
      <c r="A223" s="10">
        <v>1012</v>
      </c>
      <c r="B223" s="10" t="s">
        <v>21</v>
      </c>
      <c r="C223" s="28">
        <f t="shared" si="95"/>
        <v>4.2203499218529288</v>
      </c>
      <c r="D223" s="28">
        <f t="shared" si="95"/>
        <v>4.2503400889927549</v>
      </c>
      <c r="E223" s="28">
        <f t="shared" si="95"/>
        <v>4.1428176558017338</v>
      </c>
      <c r="F223" s="28">
        <f t="shared" si="95"/>
        <v>4.1070682600371953</v>
      </c>
      <c r="G223" s="28">
        <f t="shared" si="95"/>
        <v>3.7790668392979914</v>
      </c>
      <c r="H223" s="28">
        <f t="shared" si="95"/>
        <v>3.9467513607977383</v>
      </c>
      <c r="I223" s="28">
        <f t="shared" si="95"/>
        <v>4.9676211143114308</v>
      </c>
      <c r="J223" s="28">
        <f t="shared" si="95"/>
        <v>4.6867177274974487</v>
      </c>
      <c r="K223" s="28">
        <f t="shared" si="95"/>
        <v>4.2205883207269226</v>
      </c>
      <c r="L223" s="28">
        <f t="shared" si="95"/>
        <v>3.8559481488121059</v>
      </c>
      <c r="M223" s="28">
        <f t="shared" si="95"/>
        <v>4.2056958146708423</v>
      </c>
      <c r="N223" s="28">
        <f t="shared" si="95"/>
        <v>3.3313950172009261</v>
      </c>
      <c r="O223" s="39">
        <f t="shared" si="96"/>
        <v>49.714360270000007</v>
      </c>
      <c r="Q223" s="10">
        <v>1012</v>
      </c>
      <c r="R223" s="10" t="s">
        <v>21</v>
      </c>
      <c r="S223" s="21">
        <f t="shared" si="97"/>
        <v>4.2203499218529288</v>
      </c>
      <c r="T223" s="21">
        <f t="shared" si="84"/>
        <v>8.4706900108456828</v>
      </c>
      <c r="U223" s="21">
        <f t="shared" si="85"/>
        <v>12.613507666647417</v>
      </c>
      <c r="V223" s="21">
        <f t="shared" si="86"/>
        <v>16.72057592668461</v>
      </c>
      <c r="W223" s="21">
        <f t="shared" si="87"/>
        <v>20.4996427659826</v>
      </c>
      <c r="X223" s="21">
        <f t="shared" si="88"/>
        <v>24.446394126780337</v>
      </c>
      <c r="Y223" s="21">
        <f t="shared" si="89"/>
        <v>29.414015241091768</v>
      </c>
      <c r="Z223" s="21">
        <f t="shared" si="90"/>
        <v>34.100732968589213</v>
      </c>
      <c r="AA223" s="21">
        <f t="shared" si="91"/>
        <v>38.321321289316138</v>
      </c>
      <c r="AB223" s="21">
        <f t="shared" si="92"/>
        <v>42.177269438128242</v>
      </c>
      <c r="AC223" s="21">
        <f t="shared" si="93"/>
        <v>46.382965252799082</v>
      </c>
      <c r="AD223" s="21">
        <f t="shared" si="94"/>
        <v>49.714360270000007</v>
      </c>
    </row>
    <row r="224" spans="1:30" x14ac:dyDescent="0.2">
      <c r="A224" s="10">
        <v>1013</v>
      </c>
      <c r="B224" s="10" t="s">
        <v>22</v>
      </c>
      <c r="C224" s="28">
        <f t="shared" si="95"/>
        <v>-0.6040317097898118</v>
      </c>
      <c r="D224" s="28">
        <f t="shared" si="95"/>
        <v>0.51918034721888429</v>
      </c>
      <c r="E224" s="28">
        <f t="shared" si="95"/>
        <v>-7.3292170298368986E-2</v>
      </c>
      <c r="F224" s="28">
        <f t="shared" si="95"/>
        <v>-4.924093011691566E-2</v>
      </c>
      <c r="G224" s="28">
        <f t="shared" si="95"/>
        <v>-7.3448109177094101E-2</v>
      </c>
      <c r="H224" s="28">
        <f t="shared" si="95"/>
        <v>-7.8129889878154057E-2</v>
      </c>
      <c r="I224" s="28">
        <f t="shared" si="95"/>
        <v>-0.19287555294508307</v>
      </c>
      <c r="J224" s="28">
        <f t="shared" si="95"/>
        <v>4.9782409730989907E-2</v>
      </c>
      <c r="K224" s="28">
        <f t="shared" si="95"/>
        <v>-4.5728370806008001E-3</v>
      </c>
      <c r="L224" s="28">
        <f t="shared" si="95"/>
        <v>-6.5030594306674405E-2</v>
      </c>
      <c r="M224" s="28">
        <f t="shared" si="95"/>
        <v>-0.11590254411052653</v>
      </c>
      <c r="N224" s="28">
        <f t="shared" si="95"/>
        <v>-5.8108419246644949E-2</v>
      </c>
      <c r="O224" s="39">
        <f t="shared" si="96"/>
        <v>-0.74567000000000028</v>
      </c>
      <c r="Q224" s="10">
        <v>1013</v>
      </c>
      <c r="R224" s="10" t="s">
        <v>22</v>
      </c>
      <c r="S224" s="21">
        <f t="shared" si="97"/>
        <v>-0.6040317097898118</v>
      </c>
      <c r="T224" s="21">
        <f t="shared" si="84"/>
        <v>-8.4851362570927513E-2</v>
      </c>
      <c r="U224" s="21">
        <f t="shared" si="85"/>
        <v>-0.1581435328692965</v>
      </c>
      <c r="V224" s="21">
        <f t="shared" si="86"/>
        <v>-0.20738446298621216</v>
      </c>
      <c r="W224" s="21">
        <f t="shared" si="87"/>
        <v>-0.28083257216330626</v>
      </c>
      <c r="X224" s="21">
        <f t="shared" si="88"/>
        <v>-0.35896246204146032</v>
      </c>
      <c r="Y224" s="21">
        <f t="shared" si="89"/>
        <v>-0.55183801498654339</v>
      </c>
      <c r="Z224" s="21">
        <f t="shared" si="90"/>
        <v>-0.50205560525555348</v>
      </c>
      <c r="AA224" s="21">
        <f t="shared" si="91"/>
        <v>-0.50662844233615423</v>
      </c>
      <c r="AB224" s="21">
        <f t="shared" si="92"/>
        <v>-0.57165903664282869</v>
      </c>
      <c r="AC224" s="21">
        <f t="shared" si="93"/>
        <v>-0.68756158075335527</v>
      </c>
      <c r="AD224" s="21">
        <f t="shared" si="94"/>
        <v>-0.74567000000000028</v>
      </c>
    </row>
    <row r="225" spans="1:30" x14ac:dyDescent="0.2">
      <c r="A225" s="10">
        <v>1014</v>
      </c>
      <c r="B225" s="10" t="s">
        <v>23</v>
      </c>
      <c r="C225" s="28">
        <f t="shared" si="95"/>
        <v>10.468260143713417</v>
      </c>
      <c r="D225" s="28">
        <f t="shared" si="95"/>
        <v>7.9904462181271807</v>
      </c>
      <c r="E225" s="28">
        <f t="shared" si="95"/>
        <v>9.3037541124181793</v>
      </c>
      <c r="F225" s="28">
        <f t="shared" si="95"/>
        <v>8.64306604708473</v>
      </c>
      <c r="G225" s="28">
        <f t="shared" si="95"/>
        <v>9.1215054363703043</v>
      </c>
      <c r="H225" s="28">
        <f t="shared" si="95"/>
        <v>8.9783862258986424</v>
      </c>
      <c r="I225" s="28">
        <f t="shared" si="95"/>
        <v>11.225107578065213</v>
      </c>
      <c r="J225" s="28">
        <f t="shared" si="95"/>
        <v>9.7561151775364632</v>
      </c>
      <c r="K225" s="28">
        <f t="shared" si="95"/>
        <v>9.2549393484308595</v>
      </c>
      <c r="L225" s="28">
        <f t="shared" si="95"/>
        <v>7.4788131733011456</v>
      </c>
      <c r="M225" s="28">
        <f t="shared" si="95"/>
        <v>9.1726773715520711</v>
      </c>
      <c r="N225" s="28">
        <f t="shared" si="95"/>
        <v>6.0235874375018188</v>
      </c>
      <c r="O225" s="39">
        <f t="shared" si="96"/>
        <v>107.41665827000001</v>
      </c>
      <c r="Q225" s="10">
        <v>1014</v>
      </c>
      <c r="R225" s="10" t="s">
        <v>23</v>
      </c>
      <c r="S225" s="21">
        <f t="shared" si="97"/>
        <v>10.468260143713417</v>
      </c>
      <c r="T225" s="21">
        <f t="shared" si="84"/>
        <v>18.458706361840598</v>
      </c>
      <c r="U225" s="21">
        <f t="shared" si="85"/>
        <v>27.762460474258777</v>
      </c>
      <c r="V225" s="21">
        <f t="shared" si="86"/>
        <v>36.405526521343504</v>
      </c>
      <c r="W225" s="21">
        <f t="shared" si="87"/>
        <v>45.52703195771381</v>
      </c>
      <c r="X225" s="21">
        <f t="shared" si="88"/>
        <v>54.505418183612449</v>
      </c>
      <c r="Y225" s="21">
        <f t="shared" si="89"/>
        <v>65.730525761677654</v>
      </c>
      <c r="Z225" s="21">
        <f t="shared" si="90"/>
        <v>75.486640939214112</v>
      </c>
      <c r="AA225" s="21">
        <f t="shared" si="91"/>
        <v>84.741580287644979</v>
      </c>
      <c r="AB225" s="21">
        <f t="shared" si="92"/>
        <v>92.220393460946127</v>
      </c>
      <c r="AC225" s="21">
        <f t="shared" si="93"/>
        <v>101.3930708324982</v>
      </c>
      <c r="AD225" s="21">
        <f t="shared" si="94"/>
        <v>107.41665827000001</v>
      </c>
    </row>
    <row r="226" spans="1:30" x14ac:dyDescent="0.2">
      <c r="A226" s="10">
        <v>1015</v>
      </c>
      <c r="B226" s="10" t="s">
        <v>24</v>
      </c>
      <c r="C226" s="28">
        <f t="shared" si="95"/>
        <v>0.82536659145487756</v>
      </c>
      <c r="D226" s="28">
        <f t="shared" si="95"/>
        <v>0.84362103547978007</v>
      </c>
      <c r="E226" s="28">
        <f t="shared" si="95"/>
        <v>0.85389173156938181</v>
      </c>
      <c r="F226" s="28">
        <f t="shared" si="95"/>
        <v>0.98997361382022409</v>
      </c>
      <c r="G226" s="28">
        <f t="shared" si="95"/>
        <v>0.85779953934492814</v>
      </c>
      <c r="H226" s="28">
        <f t="shared" si="95"/>
        <v>0.76203768835449548</v>
      </c>
      <c r="I226" s="28">
        <f t="shared" si="95"/>
        <v>1.2707508796316609</v>
      </c>
      <c r="J226" s="28">
        <f t="shared" si="95"/>
        <v>1.0620100134798027</v>
      </c>
      <c r="K226" s="28">
        <f t="shared" si="95"/>
        <v>0.82467008992076862</v>
      </c>
      <c r="L226" s="28">
        <f t="shared" si="95"/>
        <v>0.64668936380989983</v>
      </c>
      <c r="M226" s="28">
        <f t="shared" si="95"/>
        <v>0.96399473408207359</v>
      </c>
      <c r="N226" s="28">
        <f t="shared" si="95"/>
        <v>0.83067644905210736</v>
      </c>
      <c r="O226" s="39">
        <f t="shared" si="96"/>
        <v>10.73148173</v>
      </c>
      <c r="Q226" s="10">
        <v>1015</v>
      </c>
      <c r="R226" s="10" t="s">
        <v>24</v>
      </c>
      <c r="S226" s="21">
        <f t="shared" si="97"/>
        <v>0.82536659145487756</v>
      </c>
      <c r="T226" s="21">
        <f t="shared" si="84"/>
        <v>1.6689876269346575</v>
      </c>
      <c r="U226" s="21">
        <f t="shared" si="85"/>
        <v>2.5228793585040394</v>
      </c>
      <c r="V226" s="21">
        <f t="shared" si="86"/>
        <v>3.5128529723242634</v>
      </c>
      <c r="W226" s="21">
        <f t="shared" si="87"/>
        <v>4.3706525116691912</v>
      </c>
      <c r="X226" s="21">
        <f t="shared" si="88"/>
        <v>5.1326902000236867</v>
      </c>
      <c r="Y226" s="21">
        <f t="shared" si="89"/>
        <v>6.403441079655348</v>
      </c>
      <c r="Z226" s="21">
        <f t="shared" si="90"/>
        <v>7.465451093135151</v>
      </c>
      <c r="AA226" s="21">
        <f t="shared" si="91"/>
        <v>8.2901211830559198</v>
      </c>
      <c r="AB226" s="21">
        <f t="shared" si="92"/>
        <v>8.9368105468658197</v>
      </c>
      <c r="AC226" s="21">
        <f t="shared" si="93"/>
        <v>9.9008052809478926</v>
      </c>
      <c r="AD226" s="21">
        <f t="shared" si="94"/>
        <v>10.73148173</v>
      </c>
    </row>
    <row r="227" spans="1:30" x14ac:dyDescent="0.2">
      <c r="A227" s="10">
        <v>1016</v>
      </c>
      <c r="B227" s="10" t="s">
        <v>25</v>
      </c>
      <c r="C227" s="28">
        <f t="shared" si="95"/>
        <v>0.87381704107066716</v>
      </c>
      <c r="D227" s="28">
        <f t="shared" si="95"/>
        <v>0.98717053906722829</v>
      </c>
      <c r="E227" s="28">
        <f t="shared" si="95"/>
        <v>1.0385751914903556</v>
      </c>
      <c r="F227" s="28">
        <f t="shared" si="95"/>
        <v>1.2017889753302891</v>
      </c>
      <c r="G227" s="28">
        <f t="shared" si="95"/>
        <v>1.1012693458739926</v>
      </c>
      <c r="H227" s="28">
        <f t="shared" si="95"/>
        <v>0.96854583894439594</v>
      </c>
      <c r="I227" s="28">
        <f t="shared" si="95"/>
        <v>1.4563147039817008</v>
      </c>
      <c r="J227" s="28">
        <f t="shared" si="95"/>
        <v>1.2540805505696113</v>
      </c>
      <c r="K227" s="28">
        <f t="shared" si="95"/>
        <v>0.9806661617126633</v>
      </c>
      <c r="L227" s="28">
        <f t="shared" si="95"/>
        <v>0.69650549731534706</v>
      </c>
      <c r="M227" s="28">
        <f t="shared" si="95"/>
        <v>1.1643516414568773</v>
      </c>
      <c r="N227" s="28">
        <f t="shared" si="95"/>
        <v>0.47503451318687717</v>
      </c>
      <c r="O227" s="39">
        <f t="shared" si="96"/>
        <v>12.198120000000005</v>
      </c>
      <c r="Q227" s="10">
        <v>1016</v>
      </c>
      <c r="R227" s="10" t="s">
        <v>25</v>
      </c>
      <c r="S227" s="21">
        <f t="shared" si="97"/>
        <v>0.87381704107066716</v>
      </c>
      <c r="T227" s="21">
        <f t="shared" si="84"/>
        <v>1.8609875801378954</v>
      </c>
      <c r="U227" s="21">
        <f t="shared" si="85"/>
        <v>2.899562771628251</v>
      </c>
      <c r="V227" s="21">
        <f t="shared" si="86"/>
        <v>4.1013517469585405</v>
      </c>
      <c r="W227" s="21">
        <f t="shared" si="87"/>
        <v>5.2026210928325334</v>
      </c>
      <c r="X227" s="21">
        <f t="shared" si="88"/>
        <v>6.1711669317769289</v>
      </c>
      <c r="Y227" s="21">
        <f t="shared" si="89"/>
        <v>7.6274816357586293</v>
      </c>
      <c r="Z227" s="21">
        <f t="shared" si="90"/>
        <v>8.8815621863282406</v>
      </c>
      <c r="AA227" s="21">
        <f t="shared" si="91"/>
        <v>9.8622283480409045</v>
      </c>
      <c r="AB227" s="21">
        <f t="shared" si="92"/>
        <v>10.558733845356251</v>
      </c>
      <c r="AC227" s="21">
        <f t="shared" si="93"/>
        <v>11.723085486813128</v>
      </c>
      <c r="AD227" s="21">
        <f t="shared" si="94"/>
        <v>12.198120000000005</v>
      </c>
    </row>
    <row r="228" spans="1:30" x14ac:dyDescent="0.2">
      <c r="A228" s="10">
        <v>1017</v>
      </c>
      <c r="B228" s="10" t="s">
        <v>26</v>
      </c>
      <c r="C228" s="28">
        <f t="shared" si="95"/>
        <v>2.795715041740392</v>
      </c>
      <c r="D228" s="28">
        <f t="shared" si="95"/>
        <v>3.0038481370787462</v>
      </c>
      <c r="E228" s="28">
        <f t="shared" si="95"/>
        <v>2.865255793454403</v>
      </c>
      <c r="F228" s="28">
        <f t="shared" si="95"/>
        <v>2.9605313861095248</v>
      </c>
      <c r="G228" s="28">
        <f t="shared" si="95"/>
        <v>2.7775463401345073</v>
      </c>
      <c r="H228" s="28">
        <f t="shared" si="95"/>
        <v>2.8428582323541871</v>
      </c>
      <c r="I228" s="28">
        <f t="shared" si="95"/>
        <v>3.4865141689360293</v>
      </c>
      <c r="J228" s="28">
        <f t="shared" si="95"/>
        <v>2.941973964756186</v>
      </c>
      <c r="K228" s="28">
        <f t="shared" si="95"/>
        <v>2.8894904983048249</v>
      </c>
      <c r="L228" s="28">
        <f t="shared" si="95"/>
        <v>2.5799971250098936</v>
      </c>
      <c r="M228" s="28">
        <f t="shared" si="95"/>
        <v>2.9421331879325745</v>
      </c>
      <c r="N228" s="28">
        <f t="shared" si="95"/>
        <v>2.4939453541887331</v>
      </c>
      <c r="O228" s="39">
        <f t="shared" si="96"/>
        <v>34.579809230000002</v>
      </c>
      <c r="Q228" s="10">
        <v>1017</v>
      </c>
      <c r="R228" s="10" t="s">
        <v>26</v>
      </c>
      <c r="S228" s="21">
        <f t="shared" si="97"/>
        <v>2.795715041740392</v>
      </c>
      <c r="T228" s="21">
        <f t="shared" si="84"/>
        <v>5.7995631788191382</v>
      </c>
      <c r="U228" s="21">
        <f t="shared" si="85"/>
        <v>8.6648189722735403</v>
      </c>
      <c r="V228" s="21">
        <f t="shared" si="86"/>
        <v>11.625350358383065</v>
      </c>
      <c r="W228" s="21">
        <f t="shared" si="87"/>
        <v>14.402896698517573</v>
      </c>
      <c r="X228" s="21">
        <f t="shared" si="88"/>
        <v>17.245754930871762</v>
      </c>
      <c r="Y228" s="21">
        <f t="shared" si="89"/>
        <v>20.732269099807791</v>
      </c>
      <c r="Z228" s="21">
        <f t="shared" si="90"/>
        <v>23.674243064563978</v>
      </c>
      <c r="AA228" s="21">
        <f t="shared" si="91"/>
        <v>26.563733562868801</v>
      </c>
      <c r="AB228" s="21">
        <f t="shared" si="92"/>
        <v>29.143730687878694</v>
      </c>
      <c r="AC228" s="21">
        <f t="shared" si="93"/>
        <v>32.08586387581127</v>
      </c>
      <c r="AD228" s="21">
        <f t="shared" si="94"/>
        <v>34.579809230000002</v>
      </c>
    </row>
    <row r="229" spans="1:30" x14ac:dyDescent="0.2">
      <c r="A229" s="10">
        <v>1018</v>
      </c>
      <c r="B229" s="10" t="s">
        <v>27</v>
      </c>
      <c r="C229" s="28">
        <f t="shared" si="95"/>
        <v>0.65488828204550287</v>
      </c>
      <c r="D229" s="28">
        <f t="shared" si="95"/>
        <v>0.67775014932795474</v>
      </c>
      <c r="E229" s="28">
        <f t="shared" si="95"/>
        <v>0.61601602541919376</v>
      </c>
      <c r="F229" s="28">
        <f t="shared" si="95"/>
        <v>0.7846734197888996</v>
      </c>
      <c r="G229" s="28">
        <f t="shared" si="95"/>
        <v>0.74870550293570526</v>
      </c>
      <c r="H229" s="28">
        <f t="shared" si="95"/>
        <v>0.56629856454092198</v>
      </c>
      <c r="I229" s="28">
        <f t="shared" si="95"/>
        <v>1.1050247120838368</v>
      </c>
      <c r="J229" s="28">
        <f t="shared" si="95"/>
        <v>0.85098351015625862</v>
      </c>
      <c r="K229" s="28">
        <f t="shared" si="95"/>
        <v>0.8320634259091344</v>
      </c>
      <c r="L229" s="28">
        <f t="shared" si="95"/>
        <v>0.56578179006370033</v>
      </c>
      <c r="M229" s="28">
        <f t="shared" si="95"/>
        <v>0.69738547460401756</v>
      </c>
      <c r="N229" s="28">
        <f t="shared" si="95"/>
        <v>0.52142991312487585</v>
      </c>
      <c r="O229" s="39">
        <f t="shared" si="96"/>
        <v>8.621000770000002</v>
      </c>
      <c r="Q229" s="10">
        <v>1018</v>
      </c>
      <c r="R229" s="10" t="s">
        <v>27</v>
      </c>
      <c r="S229" s="21">
        <f t="shared" si="97"/>
        <v>0.65488828204550287</v>
      </c>
      <c r="T229" s="21">
        <f t="shared" si="84"/>
        <v>1.3326384313734576</v>
      </c>
      <c r="U229" s="21">
        <f t="shared" si="85"/>
        <v>1.9486544567926514</v>
      </c>
      <c r="V229" s="21">
        <f t="shared" si="86"/>
        <v>2.733327876581551</v>
      </c>
      <c r="W229" s="21">
        <f t="shared" si="87"/>
        <v>3.4820333795172562</v>
      </c>
      <c r="X229" s="21">
        <f t="shared" si="88"/>
        <v>4.0483319440581784</v>
      </c>
      <c r="Y229" s="21">
        <f t="shared" si="89"/>
        <v>5.153356656142015</v>
      </c>
      <c r="Z229" s="21">
        <f t="shared" si="90"/>
        <v>6.0043401662982738</v>
      </c>
      <c r="AA229" s="21">
        <f t="shared" si="91"/>
        <v>6.8364035922074082</v>
      </c>
      <c r="AB229" s="21">
        <f t="shared" si="92"/>
        <v>7.4021853822711083</v>
      </c>
      <c r="AC229" s="21">
        <f t="shared" si="93"/>
        <v>8.0995708568751255</v>
      </c>
      <c r="AD229" s="21">
        <f t="shared" si="94"/>
        <v>8.621000770000002</v>
      </c>
    </row>
    <row r="230" spans="1:30" x14ac:dyDescent="0.2">
      <c r="A230" s="10">
        <v>1019</v>
      </c>
      <c r="B230" s="10" t="s">
        <v>28</v>
      </c>
      <c r="C230" s="28">
        <f t="shared" si="95"/>
        <v>0.32877277462689181</v>
      </c>
      <c r="D230" s="28">
        <f t="shared" si="95"/>
        <v>0.33683827110078979</v>
      </c>
      <c r="E230" s="28">
        <f t="shared" si="95"/>
        <v>0.32392582868488884</v>
      </c>
      <c r="F230" s="28">
        <f t="shared" si="95"/>
        <v>0.19587439446030086</v>
      </c>
      <c r="G230" s="28">
        <f t="shared" si="95"/>
        <v>0.37901579562842269</v>
      </c>
      <c r="H230" s="28">
        <f t="shared" si="95"/>
        <v>7.7189402595875922E-2</v>
      </c>
      <c r="I230" s="28">
        <f t="shared" si="95"/>
        <v>0.50322292901591259</v>
      </c>
      <c r="J230" s="28">
        <f t="shared" si="95"/>
        <v>0.36089721492317728</v>
      </c>
      <c r="K230" s="28">
        <f t="shared" si="95"/>
        <v>0.33798632749839075</v>
      </c>
      <c r="L230" s="28">
        <f t="shared" si="95"/>
        <v>0.30691831094199296</v>
      </c>
      <c r="M230" s="28">
        <f t="shared" si="95"/>
        <v>0.18998696253788494</v>
      </c>
      <c r="N230" s="28">
        <f t="shared" si="95"/>
        <v>0.16775178798547308</v>
      </c>
      <c r="O230" s="39">
        <f t="shared" si="96"/>
        <v>3.5083800000000016</v>
      </c>
      <c r="Q230" s="10">
        <v>1019</v>
      </c>
      <c r="R230" s="10" t="s">
        <v>28</v>
      </c>
      <c r="S230" s="21">
        <f t="shared" si="97"/>
        <v>0.32877277462689181</v>
      </c>
      <c r="T230" s="21">
        <f t="shared" si="84"/>
        <v>0.66561104572768159</v>
      </c>
      <c r="U230" s="21">
        <f t="shared" si="85"/>
        <v>0.98953687441257043</v>
      </c>
      <c r="V230" s="21">
        <f t="shared" si="86"/>
        <v>1.1854112688728713</v>
      </c>
      <c r="W230" s="21">
        <f t="shared" si="87"/>
        <v>1.5644270645012939</v>
      </c>
      <c r="X230" s="21">
        <f t="shared" si="88"/>
        <v>1.6416164670971698</v>
      </c>
      <c r="Y230" s="21">
        <f t="shared" si="89"/>
        <v>2.1448393961130825</v>
      </c>
      <c r="Z230" s="21">
        <f t="shared" si="90"/>
        <v>2.5057366110362596</v>
      </c>
      <c r="AA230" s="21">
        <f t="shared" si="91"/>
        <v>2.8437229385346505</v>
      </c>
      <c r="AB230" s="21">
        <f t="shared" si="92"/>
        <v>3.1506412494766436</v>
      </c>
      <c r="AC230" s="21">
        <f t="shared" si="93"/>
        <v>3.3406282120145283</v>
      </c>
      <c r="AD230" s="21">
        <f t="shared" si="94"/>
        <v>3.5083800000000016</v>
      </c>
    </row>
    <row r="231" spans="1:30" x14ac:dyDescent="0.2">
      <c r="A231" s="10">
        <v>1020</v>
      </c>
      <c r="B231" s="10" t="s">
        <v>29</v>
      </c>
      <c r="C231" s="28">
        <f t="shared" ref="C231:N241" si="98">+C169-C200</f>
        <v>4.2326043272361762</v>
      </c>
      <c r="D231" s="28">
        <f t="shared" si="98"/>
        <v>4.7598347182082179</v>
      </c>
      <c r="E231" s="28">
        <f t="shared" si="98"/>
        <v>4.5588628693015565</v>
      </c>
      <c r="F231" s="28">
        <f t="shared" si="98"/>
        <v>4.8793192350775678</v>
      </c>
      <c r="G231" s="28">
        <f t="shared" si="98"/>
        <v>4.5274212747825366</v>
      </c>
      <c r="H231" s="28">
        <f t="shared" si="98"/>
        <v>4.1787576472535477</v>
      </c>
      <c r="I231" s="28">
        <f t="shared" si="98"/>
        <v>5.0613111525853931</v>
      </c>
      <c r="J231" s="28">
        <f t="shared" si="98"/>
        <v>4.0997440576678645</v>
      </c>
      <c r="K231" s="28">
        <f t="shared" si="98"/>
        <v>4.4067974378609138</v>
      </c>
      <c r="L231" s="28">
        <f t="shared" si="98"/>
        <v>3.7799467986631434</v>
      </c>
      <c r="M231" s="28">
        <f t="shared" si="98"/>
        <v>4.6613174626554255</v>
      </c>
      <c r="N231" s="28">
        <f t="shared" si="98"/>
        <v>2.7500630187076407</v>
      </c>
      <c r="O231" s="39">
        <f t="shared" si="96"/>
        <v>51.895979999999994</v>
      </c>
      <c r="Q231" s="10">
        <v>1020</v>
      </c>
      <c r="R231" s="10" t="s">
        <v>29</v>
      </c>
      <c r="S231" s="21">
        <f t="shared" si="97"/>
        <v>4.2326043272361762</v>
      </c>
      <c r="T231" s="21">
        <f t="shared" si="84"/>
        <v>8.9924390454443941</v>
      </c>
      <c r="U231" s="21">
        <f t="shared" si="85"/>
        <v>13.551301914745951</v>
      </c>
      <c r="V231" s="21">
        <f t="shared" si="86"/>
        <v>18.430621149823519</v>
      </c>
      <c r="W231" s="21">
        <f t="shared" si="87"/>
        <v>22.958042424606056</v>
      </c>
      <c r="X231" s="21">
        <f t="shared" si="88"/>
        <v>27.136800071859604</v>
      </c>
      <c r="Y231" s="21">
        <f t="shared" si="89"/>
        <v>32.198111224445</v>
      </c>
      <c r="Z231" s="21">
        <f t="shared" si="90"/>
        <v>36.297855282112863</v>
      </c>
      <c r="AA231" s="21">
        <f t="shared" si="91"/>
        <v>40.70465271997378</v>
      </c>
      <c r="AB231" s="21">
        <f t="shared" si="92"/>
        <v>44.484599518636927</v>
      </c>
      <c r="AC231" s="21">
        <f t="shared" si="93"/>
        <v>49.145916981292352</v>
      </c>
      <c r="AD231" s="21">
        <f t="shared" si="94"/>
        <v>51.895979999999994</v>
      </c>
    </row>
    <row r="232" spans="1:30" x14ac:dyDescent="0.2">
      <c r="A232" s="10">
        <v>1021</v>
      </c>
      <c r="B232" s="10" t="s">
        <v>30</v>
      </c>
      <c r="C232" s="28">
        <f t="shared" si="98"/>
        <v>0.77593156461534774</v>
      </c>
      <c r="D232" s="28">
        <f t="shared" si="98"/>
        <v>0.84404060261273117</v>
      </c>
      <c r="E232" s="28">
        <f t="shared" si="98"/>
        <v>0.80175646865236994</v>
      </c>
      <c r="F232" s="28">
        <f t="shared" si="98"/>
        <v>0.9618027483843854</v>
      </c>
      <c r="G232" s="28">
        <f t="shared" si="98"/>
        <v>0.69991330167279253</v>
      </c>
      <c r="H232" s="28">
        <f t="shared" si="98"/>
        <v>0.69846917418864463</v>
      </c>
      <c r="I232" s="28">
        <f t="shared" si="98"/>
        <v>1.1178354965873674</v>
      </c>
      <c r="J232" s="28">
        <f t="shared" si="98"/>
        <v>0.68919703763193607</v>
      </c>
      <c r="K232" s="28">
        <f t="shared" si="98"/>
        <v>0.79289131743887808</v>
      </c>
      <c r="L232" s="28">
        <f t="shared" si="98"/>
        <v>0.65605109432775732</v>
      </c>
      <c r="M232" s="28">
        <f t="shared" si="98"/>
        <v>0.63679287931871986</v>
      </c>
      <c r="N232" s="28">
        <f t="shared" si="98"/>
        <v>0.6181783145690698</v>
      </c>
      <c r="O232" s="39">
        <f t="shared" si="96"/>
        <v>9.2928599999999992</v>
      </c>
      <c r="Q232" s="10">
        <v>1021</v>
      </c>
      <c r="R232" s="10" t="s">
        <v>30</v>
      </c>
      <c r="S232" s="21">
        <f t="shared" si="97"/>
        <v>0.77593156461534774</v>
      </c>
      <c r="T232" s="21">
        <f t="shared" si="84"/>
        <v>1.6199721672280789</v>
      </c>
      <c r="U232" s="21">
        <f t="shared" si="85"/>
        <v>2.4217286358804486</v>
      </c>
      <c r="V232" s="21">
        <f t="shared" si="86"/>
        <v>3.3835313842648338</v>
      </c>
      <c r="W232" s="21">
        <f t="shared" si="87"/>
        <v>4.0834446859376268</v>
      </c>
      <c r="X232" s="21">
        <f t="shared" si="88"/>
        <v>4.7819138601262718</v>
      </c>
      <c r="Y232" s="21">
        <f t="shared" si="89"/>
        <v>5.899749356713639</v>
      </c>
      <c r="Z232" s="21">
        <f t="shared" si="90"/>
        <v>6.5889463943455748</v>
      </c>
      <c r="AA232" s="21">
        <f t="shared" si="91"/>
        <v>7.3818377117844527</v>
      </c>
      <c r="AB232" s="21">
        <f t="shared" si="92"/>
        <v>8.0378888061122105</v>
      </c>
      <c r="AC232" s="21">
        <f t="shared" si="93"/>
        <v>8.6746816854309294</v>
      </c>
      <c r="AD232" s="21">
        <f t="shared" si="94"/>
        <v>9.2928599999999992</v>
      </c>
    </row>
    <row r="233" spans="1:30" x14ac:dyDescent="0.2">
      <c r="A233" s="10">
        <v>1022</v>
      </c>
      <c r="B233" s="10" t="s">
        <v>31</v>
      </c>
      <c r="C233" s="28">
        <f t="shared" si="98"/>
        <v>5.7652224688942155</v>
      </c>
      <c r="D233" s="28">
        <f t="shared" si="98"/>
        <v>6.3199981524887363</v>
      </c>
      <c r="E233" s="28">
        <f t="shared" si="98"/>
        <v>5.6291124827315393</v>
      </c>
      <c r="F233" s="28">
        <f t="shared" si="98"/>
        <v>5.8877705159046156</v>
      </c>
      <c r="G233" s="28">
        <f t="shared" si="98"/>
        <v>6.0559649717128741</v>
      </c>
      <c r="H233" s="28">
        <f t="shared" si="98"/>
        <v>5.9486347619183757</v>
      </c>
      <c r="I233" s="28">
        <f t="shared" si="98"/>
        <v>7.4678027528147997</v>
      </c>
      <c r="J233" s="28">
        <f t="shared" si="98"/>
        <v>6.0855111376430742</v>
      </c>
      <c r="K233" s="28">
        <f t="shared" si="98"/>
        <v>5.8415039664980037</v>
      </c>
      <c r="L233" s="28">
        <f t="shared" si="98"/>
        <v>5.1642024782834977</v>
      </c>
      <c r="M233" s="28">
        <f t="shared" si="98"/>
        <v>6.7951817997293595</v>
      </c>
      <c r="N233" s="28">
        <f t="shared" si="98"/>
        <v>5.1794945113809217</v>
      </c>
      <c r="O233" s="39">
        <f t="shared" si="96"/>
        <v>72.140400000000014</v>
      </c>
      <c r="Q233" s="10">
        <v>1022</v>
      </c>
      <c r="R233" s="10" t="s">
        <v>31</v>
      </c>
      <c r="S233" s="21">
        <f t="shared" si="97"/>
        <v>5.7652224688942155</v>
      </c>
      <c r="T233" s="21">
        <f t="shared" si="84"/>
        <v>12.085220621382952</v>
      </c>
      <c r="U233" s="21">
        <f t="shared" si="85"/>
        <v>17.714333104114491</v>
      </c>
      <c r="V233" s="21">
        <f t="shared" si="86"/>
        <v>23.602103620019108</v>
      </c>
      <c r="W233" s="21">
        <f t="shared" si="87"/>
        <v>29.658068591731983</v>
      </c>
      <c r="X233" s="21">
        <f t="shared" si="88"/>
        <v>35.60670335365036</v>
      </c>
      <c r="Y233" s="21">
        <f t="shared" si="89"/>
        <v>43.074506106465158</v>
      </c>
      <c r="Z233" s="21">
        <f t="shared" si="90"/>
        <v>49.160017244108232</v>
      </c>
      <c r="AA233" s="21">
        <f t="shared" si="91"/>
        <v>55.001521210606235</v>
      </c>
      <c r="AB233" s="21">
        <f t="shared" si="92"/>
        <v>60.165723688889734</v>
      </c>
      <c r="AC233" s="21">
        <f t="shared" si="93"/>
        <v>66.96090548861909</v>
      </c>
      <c r="AD233" s="21">
        <f t="shared" si="94"/>
        <v>72.140400000000014</v>
      </c>
    </row>
    <row r="234" spans="1:30" x14ac:dyDescent="0.2">
      <c r="A234" s="10">
        <v>1023</v>
      </c>
      <c r="B234" s="10" t="s">
        <v>32</v>
      </c>
      <c r="C234" s="28">
        <f t="shared" si="98"/>
        <v>0.74605923771457361</v>
      </c>
      <c r="D234" s="28">
        <f t="shared" si="98"/>
        <v>0.87504871439740273</v>
      </c>
      <c r="E234" s="28">
        <f t="shared" si="98"/>
        <v>0.80863286475627094</v>
      </c>
      <c r="F234" s="28">
        <f t="shared" si="98"/>
        <v>0.87297200291367383</v>
      </c>
      <c r="G234" s="28">
        <f t="shared" si="98"/>
        <v>0.82522612548541119</v>
      </c>
      <c r="H234" s="28">
        <f t="shared" si="98"/>
        <v>0.65882505530936819</v>
      </c>
      <c r="I234" s="28">
        <f t="shared" si="98"/>
        <v>0.90905689990288074</v>
      </c>
      <c r="J234" s="28">
        <f t="shared" si="98"/>
        <v>0.78120674088195008</v>
      </c>
      <c r="K234" s="28">
        <f t="shared" si="98"/>
        <v>0.55366887718482327</v>
      </c>
      <c r="L234" s="28">
        <f t="shared" si="98"/>
        <v>0.52199490183281982</v>
      </c>
      <c r="M234" s="28">
        <f t="shared" si="98"/>
        <v>0.77976258218703531</v>
      </c>
      <c r="N234" s="28">
        <f t="shared" si="98"/>
        <v>-5.3804002566213871E-2</v>
      </c>
      <c r="O234" s="39">
        <f t="shared" si="96"/>
        <v>8.2786499999999954</v>
      </c>
      <c r="Q234" s="10">
        <v>1023</v>
      </c>
      <c r="R234" s="10" t="s">
        <v>32</v>
      </c>
      <c r="S234" s="21">
        <f t="shared" si="97"/>
        <v>0.74605923771457361</v>
      </c>
      <c r="T234" s="21">
        <f t="shared" si="84"/>
        <v>1.6211079521119762</v>
      </c>
      <c r="U234" s="21">
        <f t="shared" si="85"/>
        <v>2.4297408168682471</v>
      </c>
      <c r="V234" s="21">
        <f t="shared" si="86"/>
        <v>3.3027128197819211</v>
      </c>
      <c r="W234" s="21">
        <f t="shared" si="87"/>
        <v>4.1279389452673323</v>
      </c>
      <c r="X234" s="21">
        <f t="shared" si="88"/>
        <v>4.7867640005767003</v>
      </c>
      <c r="Y234" s="21">
        <f t="shared" si="89"/>
        <v>5.695820900479581</v>
      </c>
      <c r="Z234" s="21">
        <f t="shared" si="90"/>
        <v>6.4770276413615306</v>
      </c>
      <c r="AA234" s="21">
        <f t="shared" si="91"/>
        <v>7.0306965185463541</v>
      </c>
      <c r="AB234" s="21">
        <f t="shared" si="92"/>
        <v>7.5526914203791744</v>
      </c>
      <c r="AC234" s="21">
        <f t="shared" si="93"/>
        <v>8.3324540025662088</v>
      </c>
      <c r="AD234" s="21">
        <f t="shared" si="94"/>
        <v>8.2786499999999954</v>
      </c>
    </row>
    <row r="235" spans="1:30" x14ac:dyDescent="0.2">
      <c r="A235" s="10">
        <v>1024</v>
      </c>
      <c r="B235" s="10" t="s">
        <v>33</v>
      </c>
      <c r="C235" s="28">
        <f t="shared" si="98"/>
        <v>12.719871866819293</v>
      </c>
      <c r="D235" s="28">
        <f t="shared" si="98"/>
        <v>12.343108359938196</v>
      </c>
      <c r="E235" s="28">
        <f t="shared" si="98"/>
        <v>12.635590954539657</v>
      </c>
      <c r="F235" s="28">
        <f t="shared" si="98"/>
        <v>12.619640042135574</v>
      </c>
      <c r="G235" s="28">
        <f t="shared" si="98"/>
        <v>12.16430006674026</v>
      </c>
      <c r="H235" s="28">
        <f t="shared" si="98"/>
        <v>11.967548419624212</v>
      </c>
      <c r="I235" s="28">
        <f t="shared" si="98"/>
        <v>13.586496491028868</v>
      </c>
      <c r="J235" s="28">
        <f t="shared" si="98"/>
        <v>11.539413860559447</v>
      </c>
      <c r="K235" s="28">
        <f t="shared" si="98"/>
        <v>11.252118795620598</v>
      </c>
      <c r="L235" s="28">
        <f t="shared" si="98"/>
        <v>10.970697901779399</v>
      </c>
      <c r="M235" s="28">
        <f t="shared" si="98"/>
        <v>12.475740754782882</v>
      </c>
      <c r="N235" s="28">
        <f t="shared" si="98"/>
        <v>9.6554524864316278</v>
      </c>
      <c r="O235" s="39">
        <f t="shared" si="96"/>
        <v>143.92998</v>
      </c>
      <c r="Q235" s="10">
        <v>1024</v>
      </c>
      <c r="R235" s="10" t="s">
        <v>33</v>
      </c>
      <c r="S235" s="21">
        <f t="shared" si="97"/>
        <v>12.719871866819293</v>
      </c>
      <c r="T235" s="21">
        <f t="shared" si="84"/>
        <v>25.062980226757489</v>
      </c>
      <c r="U235" s="21">
        <f t="shared" si="85"/>
        <v>37.698571181297147</v>
      </c>
      <c r="V235" s="21">
        <f t="shared" si="86"/>
        <v>50.318211223432719</v>
      </c>
      <c r="W235" s="21">
        <f t="shared" si="87"/>
        <v>62.48251129017298</v>
      </c>
      <c r="X235" s="21">
        <f t="shared" si="88"/>
        <v>74.450059709797188</v>
      </c>
      <c r="Y235" s="21">
        <f t="shared" si="89"/>
        <v>88.036556200826055</v>
      </c>
      <c r="Z235" s="21">
        <f t="shared" si="90"/>
        <v>99.575970061385505</v>
      </c>
      <c r="AA235" s="21">
        <f t="shared" si="91"/>
        <v>110.82808885700611</v>
      </c>
      <c r="AB235" s="21">
        <f t="shared" si="92"/>
        <v>121.79878675878551</v>
      </c>
      <c r="AC235" s="21">
        <f t="shared" si="93"/>
        <v>134.27452751356839</v>
      </c>
      <c r="AD235" s="21">
        <f t="shared" si="94"/>
        <v>143.92998</v>
      </c>
    </row>
    <row r="236" spans="1:30" x14ac:dyDescent="0.2">
      <c r="A236" s="10">
        <v>1025</v>
      </c>
      <c r="B236" s="10" t="s">
        <v>34</v>
      </c>
      <c r="C236" s="28">
        <f t="shared" si="98"/>
        <v>1.2890383014266054</v>
      </c>
      <c r="D236" s="28">
        <f t="shared" si="98"/>
        <v>1.2633839016444541</v>
      </c>
      <c r="E236" s="28">
        <f t="shared" si="98"/>
        <v>1.2026117605411852</v>
      </c>
      <c r="F236" s="28">
        <f t="shared" si="98"/>
        <v>1.307260890440944</v>
      </c>
      <c r="G236" s="28">
        <f t="shared" si="98"/>
        <v>1.269173282965429</v>
      </c>
      <c r="H236" s="28">
        <f t="shared" si="98"/>
        <v>1.3146155246884246</v>
      </c>
      <c r="I236" s="28">
        <f t="shared" si="98"/>
        <v>1.7569836310053315</v>
      </c>
      <c r="J236" s="28">
        <f t="shared" si="98"/>
        <v>1.5281622451233281</v>
      </c>
      <c r="K236" s="28">
        <f t="shared" si="98"/>
        <v>1.4610054783076325</v>
      </c>
      <c r="L236" s="28">
        <f t="shared" si="98"/>
        <v>1.3391457481238187</v>
      </c>
      <c r="M236" s="28">
        <f t="shared" si="98"/>
        <v>1.5429560190119893</v>
      </c>
      <c r="N236" s="28">
        <f t="shared" si="98"/>
        <v>1.1232232167208536</v>
      </c>
      <c r="O236" s="39">
        <f t="shared" si="96"/>
        <v>16.397559999999995</v>
      </c>
      <c r="Q236" s="10">
        <v>1025</v>
      </c>
      <c r="R236" s="10" t="s">
        <v>34</v>
      </c>
      <c r="S236" s="21">
        <f t="shared" si="97"/>
        <v>1.2890383014266054</v>
      </c>
      <c r="T236" s="21">
        <f t="shared" si="84"/>
        <v>2.5524222030710595</v>
      </c>
      <c r="U236" s="21">
        <f t="shared" si="85"/>
        <v>3.7550339636122447</v>
      </c>
      <c r="V236" s="21">
        <f t="shared" si="86"/>
        <v>5.0622948540531887</v>
      </c>
      <c r="W236" s="21">
        <f t="shared" si="87"/>
        <v>6.3314681370186179</v>
      </c>
      <c r="X236" s="21">
        <f t="shared" si="88"/>
        <v>7.646083661707042</v>
      </c>
      <c r="Y236" s="21">
        <f t="shared" si="89"/>
        <v>9.4030672927123735</v>
      </c>
      <c r="Z236" s="21">
        <f t="shared" si="90"/>
        <v>10.931229537835701</v>
      </c>
      <c r="AA236" s="21">
        <f t="shared" si="91"/>
        <v>12.392235016143333</v>
      </c>
      <c r="AB236" s="21">
        <f t="shared" si="92"/>
        <v>13.731380764267152</v>
      </c>
      <c r="AC236" s="21">
        <f t="shared" si="93"/>
        <v>15.274336783279141</v>
      </c>
      <c r="AD236" s="21">
        <f t="shared" si="94"/>
        <v>16.397559999999995</v>
      </c>
    </row>
    <row r="237" spans="1:30" x14ac:dyDescent="0.2">
      <c r="A237" s="10">
        <v>1026</v>
      </c>
      <c r="B237" s="10" t="s">
        <v>35</v>
      </c>
      <c r="C237" s="28">
        <f t="shared" si="98"/>
        <v>0.43447299322302435</v>
      </c>
      <c r="D237" s="28">
        <f t="shared" si="98"/>
        <v>0.36630275589137296</v>
      </c>
      <c r="E237" s="28">
        <f t="shared" si="98"/>
        <v>0.33803181633164625</v>
      </c>
      <c r="F237" s="28">
        <f t="shared" si="98"/>
        <v>0.40940526853837023</v>
      </c>
      <c r="G237" s="28">
        <f t="shared" si="98"/>
        <v>0.49133358258831106</v>
      </c>
      <c r="H237" s="28">
        <f t="shared" si="98"/>
        <v>0.30012595468166625</v>
      </c>
      <c r="I237" s="28">
        <f t="shared" si="98"/>
        <v>0.55427087166208033</v>
      </c>
      <c r="J237" s="28">
        <f t="shared" si="98"/>
        <v>0.37853149084145643</v>
      </c>
      <c r="K237" s="28">
        <f t="shared" si="98"/>
        <v>0.27646915861616284</v>
      </c>
      <c r="L237" s="28">
        <f t="shared" si="98"/>
        <v>0.28727814184510192</v>
      </c>
      <c r="M237" s="28">
        <f t="shared" si="98"/>
        <v>0.2914893835383402</v>
      </c>
      <c r="N237" s="28">
        <f t="shared" si="98"/>
        <v>0.20046858224246733</v>
      </c>
      <c r="O237" s="39">
        <f t="shared" si="96"/>
        <v>4.3281800000000006</v>
      </c>
      <c r="Q237" s="10">
        <v>1026</v>
      </c>
      <c r="R237" s="10" t="s">
        <v>35</v>
      </c>
      <c r="S237" s="21">
        <f t="shared" si="97"/>
        <v>0.43447299322302435</v>
      </c>
      <c r="T237" s="21">
        <f t="shared" si="84"/>
        <v>0.80077574911439731</v>
      </c>
      <c r="U237" s="21">
        <f t="shared" si="85"/>
        <v>1.1388075654460437</v>
      </c>
      <c r="V237" s="21">
        <f t="shared" si="86"/>
        <v>1.5482128339844139</v>
      </c>
      <c r="W237" s="21">
        <f t="shared" si="87"/>
        <v>2.0395464165727248</v>
      </c>
      <c r="X237" s="21">
        <f t="shared" si="88"/>
        <v>2.339672371254391</v>
      </c>
      <c r="Y237" s="21">
        <f t="shared" si="89"/>
        <v>2.8939432429164711</v>
      </c>
      <c r="Z237" s="21">
        <f t="shared" si="90"/>
        <v>3.2724747337579276</v>
      </c>
      <c r="AA237" s="21">
        <f t="shared" si="91"/>
        <v>3.5489438923740906</v>
      </c>
      <c r="AB237" s="21">
        <f t="shared" si="92"/>
        <v>3.8362220342191926</v>
      </c>
      <c r="AC237" s="21">
        <f t="shared" si="93"/>
        <v>4.1277114177575331</v>
      </c>
      <c r="AD237" s="21">
        <f t="shared" si="94"/>
        <v>4.3281800000000006</v>
      </c>
    </row>
    <row r="238" spans="1:30" x14ac:dyDescent="0.2">
      <c r="A238" s="10">
        <v>1027</v>
      </c>
      <c r="B238" s="10" t="s">
        <v>36</v>
      </c>
      <c r="C238" s="28">
        <f t="shared" si="98"/>
        <v>0.50103256707239929</v>
      </c>
      <c r="D238" s="28">
        <f t="shared" si="98"/>
        <v>0.61436017188559289</v>
      </c>
      <c r="E238" s="28">
        <f t="shared" si="98"/>
        <v>0.53090638435706439</v>
      </c>
      <c r="F238" s="28">
        <f t="shared" si="98"/>
        <v>0.48936126621081733</v>
      </c>
      <c r="G238" s="28">
        <f t="shared" si="98"/>
        <v>0.73642781905963806</v>
      </c>
      <c r="H238" s="28">
        <f t="shared" si="98"/>
        <v>0.52904512022684191</v>
      </c>
      <c r="I238" s="28">
        <f t="shared" si="98"/>
        <v>0.8442065882511699</v>
      </c>
      <c r="J238" s="28">
        <f t="shared" si="98"/>
        <v>0.6045311555061933</v>
      </c>
      <c r="K238" s="28">
        <f t="shared" si="98"/>
        <v>0.62579203574578934</v>
      </c>
      <c r="L238" s="28">
        <f t="shared" si="98"/>
        <v>0.57038102486182973</v>
      </c>
      <c r="M238" s="28">
        <f t="shared" si="98"/>
        <v>0.5183730569188808</v>
      </c>
      <c r="N238" s="28">
        <f t="shared" si="98"/>
        <v>0.53274280990378642</v>
      </c>
      <c r="O238" s="39">
        <f t="shared" si="96"/>
        <v>7.0971600000000032</v>
      </c>
      <c r="Q238" s="10">
        <v>1027</v>
      </c>
      <c r="R238" s="10" t="s">
        <v>36</v>
      </c>
      <c r="S238" s="21">
        <f t="shared" si="97"/>
        <v>0.50103256707239929</v>
      </c>
      <c r="T238" s="21">
        <f t="shared" si="84"/>
        <v>1.1153927389579921</v>
      </c>
      <c r="U238" s="21">
        <f t="shared" si="85"/>
        <v>1.6462991233150563</v>
      </c>
      <c r="V238" s="21">
        <f t="shared" si="86"/>
        <v>2.1356603895258734</v>
      </c>
      <c r="W238" s="21">
        <f t="shared" si="87"/>
        <v>2.8720882085855113</v>
      </c>
      <c r="X238" s="21">
        <f t="shared" si="88"/>
        <v>3.4011333288123531</v>
      </c>
      <c r="Y238" s="21">
        <f t="shared" si="89"/>
        <v>4.2453399170635233</v>
      </c>
      <c r="Z238" s="21">
        <f t="shared" si="90"/>
        <v>4.8498710725697167</v>
      </c>
      <c r="AA238" s="21">
        <f t="shared" si="91"/>
        <v>5.4756631083155058</v>
      </c>
      <c r="AB238" s="21">
        <f t="shared" si="92"/>
        <v>6.046044133177336</v>
      </c>
      <c r="AC238" s="21">
        <f t="shared" si="93"/>
        <v>6.5644171900962167</v>
      </c>
      <c r="AD238" s="21">
        <f t="shared" si="94"/>
        <v>7.0971600000000032</v>
      </c>
    </row>
    <row r="239" spans="1:30" x14ac:dyDescent="0.2">
      <c r="A239" s="10">
        <v>1028</v>
      </c>
      <c r="B239" s="10" t="s">
        <v>37</v>
      </c>
      <c r="C239" s="28">
        <f t="shared" si="98"/>
        <v>5.1035662408029143</v>
      </c>
      <c r="D239" s="28">
        <f t="shared" si="98"/>
        <v>5.1951133437426247</v>
      </c>
      <c r="E239" s="28">
        <f t="shared" si="98"/>
        <v>5.0585591538063763</v>
      </c>
      <c r="F239" s="28">
        <f t="shared" si="98"/>
        <v>5.0512371671552039</v>
      </c>
      <c r="G239" s="28">
        <f t="shared" si="98"/>
        <v>5.1204288155472142</v>
      </c>
      <c r="H239" s="28">
        <f t="shared" si="98"/>
        <v>4.7597040774623931</v>
      </c>
      <c r="I239" s="28">
        <f t="shared" si="98"/>
        <v>4.4807114070858702</v>
      </c>
      <c r="J239" s="28">
        <f t="shared" si="98"/>
        <v>4.9505654545606763</v>
      </c>
      <c r="K239" s="28">
        <f t="shared" si="98"/>
        <v>5.1429623721810094</v>
      </c>
      <c r="L239" s="28">
        <f t="shared" si="98"/>
        <v>4.5778681631604963</v>
      </c>
      <c r="M239" s="28">
        <f t="shared" si="98"/>
        <v>5.2497489625858478</v>
      </c>
      <c r="N239" s="28">
        <f t="shared" si="98"/>
        <v>4.6539548419093553</v>
      </c>
      <c r="O239" s="39">
        <f t="shared" si="96"/>
        <v>59.344419999999978</v>
      </c>
      <c r="Q239" s="10">
        <v>1028</v>
      </c>
      <c r="R239" s="10" t="s">
        <v>37</v>
      </c>
      <c r="S239" s="21">
        <f t="shared" si="97"/>
        <v>5.1035662408029143</v>
      </c>
      <c r="T239" s="21">
        <f t="shared" si="84"/>
        <v>10.298679584545539</v>
      </c>
      <c r="U239" s="21">
        <f t="shared" si="85"/>
        <v>15.357238738351915</v>
      </c>
      <c r="V239" s="21">
        <f t="shared" si="86"/>
        <v>20.408475905507117</v>
      </c>
      <c r="W239" s="21">
        <f t="shared" si="87"/>
        <v>25.528904721054332</v>
      </c>
      <c r="X239" s="21">
        <f t="shared" si="88"/>
        <v>30.288608798516726</v>
      </c>
      <c r="Y239" s="21">
        <f t="shared" si="89"/>
        <v>34.769320205602597</v>
      </c>
      <c r="Z239" s="21">
        <f t="shared" si="90"/>
        <v>39.719885660163271</v>
      </c>
      <c r="AA239" s="21">
        <f t="shared" si="91"/>
        <v>44.862848032344282</v>
      </c>
      <c r="AB239" s="21">
        <f t="shared" si="92"/>
        <v>49.440716195504777</v>
      </c>
      <c r="AC239" s="21">
        <f t="shared" si="93"/>
        <v>54.690465158090625</v>
      </c>
      <c r="AD239" s="21">
        <f t="shared" si="94"/>
        <v>59.344419999999978</v>
      </c>
    </row>
    <row r="240" spans="1:30" x14ac:dyDescent="0.2">
      <c r="A240" s="10">
        <v>1029</v>
      </c>
      <c r="B240" s="10" t="s">
        <v>38</v>
      </c>
      <c r="C240" s="28">
        <f t="shared" si="98"/>
        <v>0.3585581931734646</v>
      </c>
      <c r="D240" s="28">
        <f t="shared" si="98"/>
        <v>0.48912075828263801</v>
      </c>
      <c r="E240" s="28">
        <f t="shared" si="98"/>
        <v>0.44998729138486604</v>
      </c>
      <c r="F240" s="28">
        <f t="shared" si="98"/>
        <v>0.49690313964809718</v>
      </c>
      <c r="G240" s="28">
        <f t="shared" si="98"/>
        <v>0.41249955753667078</v>
      </c>
      <c r="H240" s="28">
        <f t="shared" si="98"/>
        <v>0.40601334042555415</v>
      </c>
      <c r="I240" s="28">
        <f t="shared" si="98"/>
        <v>0.55212841506520638</v>
      </c>
      <c r="J240" s="28">
        <f t="shared" si="98"/>
        <v>0.34247602058843818</v>
      </c>
      <c r="K240" s="28">
        <f t="shared" si="98"/>
        <v>0.4496227237786431</v>
      </c>
      <c r="L240" s="28">
        <f t="shared" si="98"/>
        <v>0.28240613393376035</v>
      </c>
      <c r="M240" s="28">
        <f t="shared" si="98"/>
        <v>0.51413663954134858</v>
      </c>
      <c r="N240" s="28">
        <f t="shared" si="98"/>
        <v>-3.19222133586885E-2</v>
      </c>
      <c r="O240" s="39">
        <f t="shared" si="96"/>
        <v>4.7219299999999986</v>
      </c>
      <c r="Q240" s="10">
        <v>1029</v>
      </c>
      <c r="R240" s="10" t="s">
        <v>38</v>
      </c>
      <c r="S240" s="21">
        <f t="shared" si="97"/>
        <v>0.3585581931734646</v>
      </c>
      <c r="T240" s="21">
        <f t="shared" si="84"/>
        <v>0.84767895145610261</v>
      </c>
      <c r="U240" s="21">
        <f t="shared" si="85"/>
        <v>1.2976662428409687</v>
      </c>
      <c r="V240" s="21">
        <f t="shared" si="86"/>
        <v>1.7945693824890658</v>
      </c>
      <c r="W240" s="21">
        <f t="shared" si="87"/>
        <v>2.2070689400257368</v>
      </c>
      <c r="X240" s="21">
        <f t="shared" si="88"/>
        <v>2.613082280451291</v>
      </c>
      <c r="Y240" s="21">
        <f t="shared" si="89"/>
        <v>3.1652106955164974</v>
      </c>
      <c r="Z240" s="21">
        <f t="shared" si="90"/>
        <v>3.5076867161049354</v>
      </c>
      <c r="AA240" s="21">
        <f t="shared" si="91"/>
        <v>3.9573094398835784</v>
      </c>
      <c r="AB240" s="21">
        <f t="shared" si="92"/>
        <v>4.2397155738173389</v>
      </c>
      <c r="AC240" s="21">
        <f t="shared" si="93"/>
        <v>4.7538522133586874</v>
      </c>
      <c r="AD240" s="21">
        <f t="shared" si="94"/>
        <v>4.7219299999999986</v>
      </c>
    </row>
    <row r="241" spans="1:31" x14ac:dyDescent="0.2">
      <c r="A241" s="15">
        <v>1030</v>
      </c>
      <c r="B241" s="15" t="s">
        <v>18</v>
      </c>
      <c r="C241" s="30">
        <f t="shared" si="98"/>
        <v>0.39298295184439636</v>
      </c>
      <c r="D241" s="30">
        <f t="shared" si="98"/>
        <v>0.95748384023778299</v>
      </c>
      <c r="E241" s="30">
        <f t="shared" si="98"/>
        <v>0.62971542084401555</v>
      </c>
      <c r="F241" s="30">
        <f t="shared" si="98"/>
        <v>0.64997987240127597</v>
      </c>
      <c r="G241" s="30">
        <f t="shared" si="98"/>
        <v>0.66683815943385705</v>
      </c>
      <c r="H241" s="30">
        <f t="shared" si="98"/>
        <v>0.63035967886246613</v>
      </c>
      <c r="I241" s="30">
        <f t="shared" si="98"/>
        <v>0.82924590052471037</v>
      </c>
      <c r="J241" s="30">
        <f t="shared" si="98"/>
        <v>0.4881979215740575</v>
      </c>
      <c r="K241" s="30">
        <f t="shared" si="98"/>
        <v>0.59491875268486849</v>
      </c>
      <c r="L241" s="30">
        <f t="shared" si="98"/>
        <v>0.51191162825758563</v>
      </c>
      <c r="M241" s="30">
        <f t="shared" si="98"/>
        <v>0.62736646324273471</v>
      </c>
      <c r="N241" s="30">
        <f t="shared" si="98"/>
        <v>0.115570410092247</v>
      </c>
      <c r="O241" s="40">
        <f t="shared" si="96"/>
        <v>7.0945709999999993</v>
      </c>
      <c r="Q241" s="15">
        <v>1030</v>
      </c>
      <c r="R241" s="15" t="s">
        <v>18</v>
      </c>
      <c r="S241" s="23">
        <f t="shared" si="97"/>
        <v>0.39298295184439636</v>
      </c>
      <c r="T241" s="21">
        <f t="shared" si="84"/>
        <v>1.3504667920821793</v>
      </c>
      <c r="U241" s="21">
        <f t="shared" si="85"/>
        <v>1.980182212926195</v>
      </c>
      <c r="V241" s="21">
        <f t="shared" si="86"/>
        <v>2.6301620853274708</v>
      </c>
      <c r="W241" s="21">
        <f t="shared" si="87"/>
        <v>3.2970002447613278</v>
      </c>
      <c r="X241" s="21">
        <f t="shared" si="88"/>
        <v>3.9273599236237939</v>
      </c>
      <c r="Y241" s="21">
        <f t="shared" si="89"/>
        <v>4.7566058241485045</v>
      </c>
      <c r="Z241" s="21">
        <f t="shared" si="90"/>
        <v>5.244803745722562</v>
      </c>
      <c r="AA241" s="21">
        <f t="shared" si="91"/>
        <v>5.839722498407431</v>
      </c>
      <c r="AB241" s="21">
        <f t="shared" si="92"/>
        <v>6.3516341266650169</v>
      </c>
      <c r="AC241" s="21">
        <f t="shared" si="93"/>
        <v>6.9790005899077521</v>
      </c>
      <c r="AD241" s="21">
        <f t="shared" si="94"/>
        <v>7.0945709999999993</v>
      </c>
    </row>
    <row r="242" spans="1:31" x14ac:dyDescent="0.2">
      <c r="A242" s="4">
        <v>10300</v>
      </c>
      <c r="B242" s="4" t="s">
        <v>176</v>
      </c>
      <c r="C242" s="25">
        <f>SUM(C214:C241)</f>
        <v>103.78789339296043</v>
      </c>
      <c r="D242" s="25">
        <f t="shared" ref="D242:N242" si="99">SUM(D214:D241)</f>
        <v>108.54055600335433</v>
      </c>
      <c r="E242" s="25">
        <f t="shared" si="99"/>
        <v>108.49498733935184</v>
      </c>
      <c r="F242" s="25">
        <f t="shared" si="99"/>
        <v>111.73960681117249</v>
      </c>
      <c r="G242" s="25">
        <f t="shared" si="99"/>
        <v>107.14538332156057</v>
      </c>
      <c r="H242" s="25">
        <f t="shared" si="99"/>
        <v>102.60209297714511</v>
      </c>
      <c r="I242" s="25">
        <f t="shared" si="99"/>
        <v>124.38755521284271</v>
      </c>
      <c r="J242" s="25">
        <f t="shared" si="99"/>
        <v>104.84781105195604</v>
      </c>
      <c r="K242" s="25">
        <f t="shared" si="99"/>
        <v>100.53050321754</v>
      </c>
      <c r="L242" s="25">
        <f t="shared" si="99"/>
        <v>88.035605070647748</v>
      </c>
      <c r="M242" s="25">
        <f t="shared" si="99"/>
        <v>106.40159723270877</v>
      </c>
      <c r="N242" s="25">
        <f t="shared" si="99"/>
        <v>81.459408368760009</v>
      </c>
      <c r="O242" s="25">
        <f>SUM(O214:O241)</f>
        <v>1247.973</v>
      </c>
      <c r="Q242" s="4">
        <v>10300</v>
      </c>
      <c r="R242" s="4" t="s">
        <v>176</v>
      </c>
      <c r="S242" s="25">
        <f>SUM(S214:S241)</f>
        <v>103.78789339296043</v>
      </c>
      <c r="T242" s="25">
        <f>SUM(T214:T241)</f>
        <v>212.32844939631468</v>
      </c>
      <c r="U242" s="25">
        <f t="shared" ref="U242:AC242" si="100">SUM(U214:U241)</f>
        <v>320.82343673566646</v>
      </c>
      <c r="V242" s="25">
        <f t="shared" si="100"/>
        <v>432.56304354683891</v>
      </c>
      <c r="W242" s="25">
        <f t="shared" si="100"/>
        <v>539.70842686839944</v>
      </c>
      <c r="X242" s="25">
        <f t="shared" si="100"/>
        <v>642.31051984554472</v>
      </c>
      <c r="Y242" s="25">
        <f t="shared" si="100"/>
        <v>766.69807505838764</v>
      </c>
      <c r="Z242" s="25">
        <f t="shared" si="100"/>
        <v>871.5458861103433</v>
      </c>
      <c r="AA242" s="25">
        <f t="shared" si="100"/>
        <v>972.07638932788359</v>
      </c>
      <c r="AB242" s="25">
        <f t="shared" si="100"/>
        <v>1060.1119943985314</v>
      </c>
      <c r="AC242" s="25">
        <f t="shared" si="100"/>
        <v>1166.5135916312404</v>
      </c>
      <c r="AD242" s="25">
        <f>SUM(AD214:AD241)</f>
        <v>1247.973</v>
      </c>
    </row>
    <row r="243" spans="1:31" x14ac:dyDescent="0.2">
      <c r="A243" s="32" t="s">
        <v>73</v>
      </c>
      <c r="B243" s="32"/>
      <c r="C243" s="315"/>
      <c r="D243" s="315"/>
      <c r="E243" s="315"/>
      <c r="F243" s="315"/>
      <c r="G243" s="315"/>
      <c r="H243" s="315"/>
      <c r="I243" s="315"/>
      <c r="J243" s="315"/>
      <c r="K243" s="315"/>
      <c r="L243" s="315"/>
      <c r="M243" s="315"/>
      <c r="N243" s="315"/>
      <c r="O243" s="316"/>
      <c r="Q243" t="s">
        <v>144</v>
      </c>
    </row>
    <row r="244" spans="1:31" x14ac:dyDescent="0.2">
      <c r="A244" s="3" t="s">
        <v>52</v>
      </c>
      <c r="B244" s="3" t="s">
        <v>93</v>
      </c>
      <c r="C244" s="3" t="s">
        <v>0</v>
      </c>
      <c r="D244" s="3" t="s">
        <v>1</v>
      </c>
      <c r="E244" s="3" t="s">
        <v>2</v>
      </c>
      <c r="F244" s="3" t="s">
        <v>3</v>
      </c>
      <c r="G244" s="3" t="s">
        <v>4</v>
      </c>
      <c r="H244" s="3" t="s">
        <v>5</v>
      </c>
      <c r="I244" s="3" t="s">
        <v>6</v>
      </c>
      <c r="J244" s="3" t="s">
        <v>7</v>
      </c>
      <c r="K244" s="3" t="s">
        <v>8</v>
      </c>
      <c r="L244" s="3" t="s">
        <v>9</v>
      </c>
      <c r="M244" s="3" t="s">
        <v>10</v>
      </c>
      <c r="N244" s="3" t="s">
        <v>11</v>
      </c>
      <c r="O244" s="3" t="s">
        <v>176</v>
      </c>
      <c r="Q244" s="3" t="s">
        <v>52</v>
      </c>
      <c r="R244" s="3" t="s">
        <v>93</v>
      </c>
      <c r="S244" s="3" t="s">
        <v>0</v>
      </c>
      <c r="T244" s="3" t="s">
        <v>1</v>
      </c>
      <c r="U244" s="3" t="s">
        <v>2</v>
      </c>
      <c r="V244" s="3" t="s">
        <v>3</v>
      </c>
      <c r="W244" s="3" t="s">
        <v>4</v>
      </c>
      <c r="X244" s="3" t="s">
        <v>5</v>
      </c>
      <c r="Y244" s="3" t="s">
        <v>6</v>
      </c>
      <c r="Z244" s="3" t="s">
        <v>7</v>
      </c>
      <c r="AA244" s="3" t="s">
        <v>8</v>
      </c>
      <c r="AB244" s="3" t="s">
        <v>9</v>
      </c>
      <c r="AC244" s="3" t="s">
        <v>10</v>
      </c>
      <c r="AD244" s="3" t="s">
        <v>11</v>
      </c>
      <c r="AE244" s="3" t="s">
        <v>55</v>
      </c>
    </row>
    <row r="245" spans="1:31" x14ac:dyDescent="0.2">
      <c r="A245" s="7">
        <v>1004</v>
      </c>
      <c r="B245" s="7" t="s">
        <v>94</v>
      </c>
      <c r="C245" s="8">
        <f t="shared" ref="C245:C271" si="101">+S245</f>
        <v>0</v>
      </c>
      <c r="D245" s="8">
        <f t="shared" ref="D245:D271" si="102">+C245+T245</f>
        <v>0</v>
      </c>
      <c r="E245" s="8">
        <f t="shared" ref="E245:E271" si="103">+D245+U245</f>
        <v>0</v>
      </c>
      <c r="F245" s="8">
        <f t="shared" ref="F245:F271" si="104">+E245+V245</f>
        <v>0</v>
      </c>
      <c r="G245" s="8">
        <f t="shared" ref="G245:G271" si="105">+F245+W245</f>
        <v>0</v>
      </c>
      <c r="H245" s="8">
        <f t="shared" ref="H245:H271" si="106">+G245+X245</f>
        <v>0</v>
      </c>
      <c r="I245" s="8">
        <f t="shared" ref="I245:I271" si="107">+H245+Y245</f>
        <v>0</v>
      </c>
      <c r="J245" s="8">
        <f t="shared" ref="J245:J271" si="108">+I245+Z245</f>
        <v>0</v>
      </c>
      <c r="K245" s="8">
        <f t="shared" ref="K245:K271" si="109">+J245+AA245</f>
        <v>0</v>
      </c>
      <c r="L245" s="8">
        <f t="shared" ref="L245:L271" si="110">+K245+AB245</f>
        <v>0</v>
      </c>
      <c r="M245" s="8">
        <f t="shared" ref="M245:M271" si="111">+L245+AC245</f>
        <v>0</v>
      </c>
      <c r="N245" s="8">
        <f t="shared" ref="N245:N271" si="112">+M245+AD245</f>
        <v>0</v>
      </c>
      <c r="O245" s="9"/>
      <c r="Q245" s="7">
        <v>1004</v>
      </c>
      <c r="R245" s="7" t="s">
        <v>94</v>
      </c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9">
        <f t="shared" ref="AE245:AE272" si="113">SUM(S245:AD245)</f>
        <v>0</v>
      </c>
    </row>
    <row r="246" spans="1:31" x14ac:dyDescent="0.2">
      <c r="A246" s="10">
        <v>1005</v>
      </c>
      <c r="B246" s="10" t="s">
        <v>13</v>
      </c>
      <c r="C246" s="11">
        <f t="shared" si="101"/>
        <v>0</v>
      </c>
      <c r="D246" s="11">
        <f t="shared" si="102"/>
        <v>0</v>
      </c>
      <c r="E246" s="11">
        <f t="shared" si="103"/>
        <v>0</v>
      </c>
      <c r="F246" s="11">
        <f t="shared" si="104"/>
        <v>0</v>
      </c>
      <c r="G246" s="11">
        <f t="shared" si="105"/>
        <v>0</v>
      </c>
      <c r="H246" s="11">
        <f t="shared" si="106"/>
        <v>0</v>
      </c>
      <c r="I246" s="11">
        <f t="shared" si="107"/>
        <v>0</v>
      </c>
      <c r="J246" s="11">
        <f t="shared" si="108"/>
        <v>0</v>
      </c>
      <c r="K246" s="11">
        <f t="shared" si="109"/>
        <v>0</v>
      </c>
      <c r="L246" s="11">
        <f t="shared" si="110"/>
        <v>0</v>
      </c>
      <c r="M246" s="11">
        <f t="shared" si="111"/>
        <v>0</v>
      </c>
      <c r="N246" s="11">
        <f t="shared" si="112"/>
        <v>0</v>
      </c>
      <c r="O246" s="12"/>
      <c r="Q246" s="10">
        <v>1005</v>
      </c>
      <c r="R246" s="10" t="s">
        <v>13</v>
      </c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2">
        <f t="shared" si="113"/>
        <v>0</v>
      </c>
    </row>
    <row r="247" spans="1:31" x14ac:dyDescent="0.2">
      <c r="A247" s="10">
        <v>1006</v>
      </c>
      <c r="B247" s="10" t="s">
        <v>14</v>
      </c>
      <c r="C247" s="11">
        <f t="shared" si="101"/>
        <v>0</v>
      </c>
      <c r="D247" s="11">
        <f t="shared" si="102"/>
        <v>0</v>
      </c>
      <c r="E247" s="11">
        <f t="shared" si="103"/>
        <v>0</v>
      </c>
      <c r="F247" s="11">
        <f t="shared" si="104"/>
        <v>0</v>
      </c>
      <c r="G247" s="11">
        <f t="shared" si="105"/>
        <v>0</v>
      </c>
      <c r="H247" s="11">
        <f t="shared" si="106"/>
        <v>0</v>
      </c>
      <c r="I247" s="11">
        <f t="shared" si="107"/>
        <v>0</v>
      </c>
      <c r="J247" s="11">
        <f t="shared" si="108"/>
        <v>0</v>
      </c>
      <c r="K247" s="11">
        <f t="shared" si="109"/>
        <v>0</v>
      </c>
      <c r="L247" s="11">
        <f t="shared" si="110"/>
        <v>0</v>
      </c>
      <c r="M247" s="11">
        <f t="shared" si="111"/>
        <v>0</v>
      </c>
      <c r="N247" s="11">
        <f t="shared" si="112"/>
        <v>0</v>
      </c>
      <c r="O247" s="12"/>
      <c r="Q247" s="10">
        <v>1006</v>
      </c>
      <c r="R247" s="10" t="s">
        <v>14</v>
      </c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2">
        <f t="shared" si="113"/>
        <v>0</v>
      </c>
    </row>
    <row r="248" spans="1:31" x14ac:dyDescent="0.2">
      <c r="A248" s="10">
        <v>1007</v>
      </c>
      <c r="B248" s="10" t="s">
        <v>15</v>
      </c>
      <c r="C248" s="11">
        <f t="shared" si="101"/>
        <v>0</v>
      </c>
      <c r="D248" s="11">
        <f t="shared" si="102"/>
        <v>0</v>
      </c>
      <c r="E248" s="11">
        <f t="shared" si="103"/>
        <v>0</v>
      </c>
      <c r="F248" s="11">
        <f t="shared" si="104"/>
        <v>0</v>
      </c>
      <c r="G248" s="11">
        <f t="shared" si="105"/>
        <v>0</v>
      </c>
      <c r="H248" s="11">
        <f t="shared" si="106"/>
        <v>0</v>
      </c>
      <c r="I248" s="11">
        <f t="shared" si="107"/>
        <v>0</v>
      </c>
      <c r="J248" s="11">
        <f t="shared" si="108"/>
        <v>0</v>
      </c>
      <c r="K248" s="11">
        <f t="shared" si="109"/>
        <v>0</v>
      </c>
      <c r="L248" s="11">
        <f t="shared" si="110"/>
        <v>0</v>
      </c>
      <c r="M248" s="11">
        <f t="shared" si="111"/>
        <v>0</v>
      </c>
      <c r="N248" s="11">
        <f t="shared" si="112"/>
        <v>0</v>
      </c>
      <c r="O248" s="12"/>
      <c r="Q248" s="10">
        <v>1007</v>
      </c>
      <c r="R248" s="10" t="s">
        <v>15</v>
      </c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2">
        <f t="shared" si="113"/>
        <v>0</v>
      </c>
    </row>
    <row r="249" spans="1:31" x14ac:dyDescent="0.2">
      <c r="A249" s="10">
        <v>1008</v>
      </c>
      <c r="B249" s="10" t="s">
        <v>16</v>
      </c>
      <c r="C249" s="11">
        <f t="shared" si="101"/>
        <v>0</v>
      </c>
      <c r="D249" s="11">
        <f t="shared" si="102"/>
        <v>0</v>
      </c>
      <c r="E249" s="11">
        <f t="shared" si="103"/>
        <v>0</v>
      </c>
      <c r="F249" s="11">
        <f t="shared" si="104"/>
        <v>0</v>
      </c>
      <c r="G249" s="11">
        <f t="shared" si="105"/>
        <v>0</v>
      </c>
      <c r="H249" s="11">
        <f t="shared" si="106"/>
        <v>0</v>
      </c>
      <c r="I249" s="11">
        <f t="shared" si="107"/>
        <v>0</v>
      </c>
      <c r="J249" s="11">
        <f t="shared" si="108"/>
        <v>0</v>
      </c>
      <c r="K249" s="11">
        <f t="shared" si="109"/>
        <v>0</v>
      </c>
      <c r="L249" s="11">
        <f t="shared" si="110"/>
        <v>0</v>
      </c>
      <c r="M249" s="11">
        <f t="shared" si="111"/>
        <v>0</v>
      </c>
      <c r="N249" s="11">
        <f t="shared" si="112"/>
        <v>0</v>
      </c>
      <c r="O249" s="12"/>
      <c r="Q249" s="10">
        <v>1008</v>
      </c>
      <c r="R249" s="10" t="s">
        <v>16</v>
      </c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2">
        <f t="shared" si="113"/>
        <v>0</v>
      </c>
    </row>
    <row r="250" spans="1:31" x14ac:dyDescent="0.2">
      <c r="A250" s="10">
        <v>1009</v>
      </c>
      <c r="B250" s="10" t="s">
        <v>17</v>
      </c>
      <c r="C250" s="11">
        <f t="shared" si="101"/>
        <v>0</v>
      </c>
      <c r="D250" s="11">
        <f t="shared" si="102"/>
        <v>0</v>
      </c>
      <c r="E250" s="11">
        <f t="shared" si="103"/>
        <v>0</v>
      </c>
      <c r="F250" s="11">
        <f t="shared" si="104"/>
        <v>0</v>
      </c>
      <c r="G250" s="11">
        <f t="shared" si="105"/>
        <v>0</v>
      </c>
      <c r="H250" s="11">
        <f t="shared" si="106"/>
        <v>0</v>
      </c>
      <c r="I250" s="11">
        <f t="shared" si="107"/>
        <v>0</v>
      </c>
      <c r="J250" s="11">
        <f t="shared" si="108"/>
        <v>0</v>
      </c>
      <c r="K250" s="11">
        <f t="shared" si="109"/>
        <v>0</v>
      </c>
      <c r="L250" s="11">
        <f t="shared" si="110"/>
        <v>0</v>
      </c>
      <c r="M250" s="11">
        <f t="shared" si="111"/>
        <v>0</v>
      </c>
      <c r="N250" s="11">
        <f t="shared" si="112"/>
        <v>0</v>
      </c>
      <c r="O250" s="12"/>
      <c r="Q250" s="10">
        <v>1009</v>
      </c>
      <c r="R250" s="10" t="s">
        <v>17</v>
      </c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2">
        <f t="shared" si="113"/>
        <v>0</v>
      </c>
    </row>
    <row r="251" spans="1:31" x14ac:dyDescent="0.2">
      <c r="A251" s="10">
        <v>1010</v>
      </c>
      <c r="B251" s="10" t="s">
        <v>19</v>
      </c>
      <c r="C251" s="11">
        <f t="shared" si="101"/>
        <v>0</v>
      </c>
      <c r="D251" s="11">
        <f t="shared" si="102"/>
        <v>0</v>
      </c>
      <c r="E251" s="11">
        <f t="shared" si="103"/>
        <v>0</v>
      </c>
      <c r="F251" s="11">
        <f t="shared" si="104"/>
        <v>0</v>
      </c>
      <c r="G251" s="11">
        <f t="shared" si="105"/>
        <v>0</v>
      </c>
      <c r="H251" s="11">
        <f t="shared" si="106"/>
        <v>0</v>
      </c>
      <c r="I251" s="11">
        <f t="shared" si="107"/>
        <v>0</v>
      </c>
      <c r="J251" s="11">
        <f t="shared" si="108"/>
        <v>0</v>
      </c>
      <c r="K251" s="11">
        <f t="shared" si="109"/>
        <v>0</v>
      </c>
      <c r="L251" s="11">
        <f t="shared" si="110"/>
        <v>0</v>
      </c>
      <c r="M251" s="11">
        <f t="shared" si="111"/>
        <v>0</v>
      </c>
      <c r="N251" s="11">
        <f t="shared" si="112"/>
        <v>0</v>
      </c>
      <c r="O251" s="12"/>
      <c r="Q251" s="10">
        <v>1010</v>
      </c>
      <c r="R251" s="10" t="s">
        <v>19</v>
      </c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2">
        <f t="shared" si="113"/>
        <v>0</v>
      </c>
    </row>
    <row r="252" spans="1:31" x14ac:dyDescent="0.2">
      <c r="A252" s="10">
        <v>1011</v>
      </c>
      <c r="B252" s="10" t="s">
        <v>20</v>
      </c>
      <c r="C252" s="11">
        <f t="shared" si="101"/>
        <v>0</v>
      </c>
      <c r="D252" s="11">
        <f t="shared" si="102"/>
        <v>0</v>
      </c>
      <c r="E252" s="11">
        <f t="shared" si="103"/>
        <v>0</v>
      </c>
      <c r="F252" s="11">
        <f t="shared" si="104"/>
        <v>0</v>
      </c>
      <c r="G252" s="11">
        <f t="shared" si="105"/>
        <v>0</v>
      </c>
      <c r="H252" s="11">
        <f t="shared" si="106"/>
        <v>0</v>
      </c>
      <c r="I252" s="11">
        <f t="shared" si="107"/>
        <v>0</v>
      </c>
      <c r="J252" s="11">
        <f t="shared" si="108"/>
        <v>0</v>
      </c>
      <c r="K252" s="11">
        <f t="shared" si="109"/>
        <v>0</v>
      </c>
      <c r="L252" s="11">
        <f t="shared" si="110"/>
        <v>0</v>
      </c>
      <c r="M252" s="11">
        <f t="shared" si="111"/>
        <v>0</v>
      </c>
      <c r="N252" s="11">
        <f t="shared" si="112"/>
        <v>0</v>
      </c>
      <c r="O252" s="12"/>
      <c r="Q252" s="10">
        <v>1011</v>
      </c>
      <c r="R252" s="10" t="s">
        <v>20</v>
      </c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2">
        <f t="shared" si="113"/>
        <v>0</v>
      </c>
    </row>
    <row r="253" spans="1:31" x14ac:dyDescent="0.2">
      <c r="A253" s="10">
        <v>1012</v>
      </c>
      <c r="B253" s="10" t="s">
        <v>21</v>
      </c>
      <c r="C253" s="11">
        <f t="shared" si="101"/>
        <v>0</v>
      </c>
      <c r="D253" s="11">
        <f t="shared" si="102"/>
        <v>0</v>
      </c>
      <c r="E253" s="11">
        <f t="shared" si="103"/>
        <v>0</v>
      </c>
      <c r="F253" s="11">
        <f t="shared" si="104"/>
        <v>0</v>
      </c>
      <c r="G253" s="11">
        <f t="shared" si="105"/>
        <v>0</v>
      </c>
      <c r="H253" s="11">
        <f t="shared" si="106"/>
        <v>0</v>
      </c>
      <c r="I253" s="11">
        <f t="shared" si="107"/>
        <v>0</v>
      </c>
      <c r="J253" s="11">
        <f t="shared" si="108"/>
        <v>0</v>
      </c>
      <c r="K253" s="11">
        <f t="shared" si="109"/>
        <v>0</v>
      </c>
      <c r="L253" s="11">
        <f t="shared" si="110"/>
        <v>0</v>
      </c>
      <c r="M253" s="11">
        <f t="shared" si="111"/>
        <v>0</v>
      </c>
      <c r="N253" s="11">
        <f t="shared" si="112"/>
        <v>0</v>
      </c>
      <c r="O253" s="12"/>
      <c r="Q253" s="10">
        <v>1012</v>
      </c>
      <c r="R253" s="10" t="s">
        <v>21</v>
      </c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2">
        <f t="shared" si="113"/>
        <v>0</v>
      </c>
    </row>
    <row r="254" spans="1:31" x14ac:dyDescent="0.2">
      <c r="A254" s="10">
        <v>1013</v>
      </c>
      <c r="B254" s="10" t="s">
        <v>22</v>
      </c>
      <c r="C254" s="11">
        <f t="shared" si="101"/>
        <v>0</v>
      </c>
      <c r="D254" s="11">
        <f t="shared" si="102"/>
        <v>0</v>
      </c>
      <c r="E254" s="11">
        <f t="shared" si="103"/>
        <v>0</v>
      </c>
      <c r="F254" s="11">
        <f t="shared" si="104"/>
        <v>0</v>
      </c>
      <c r="G254" s="11">
        <f t="shared" si="105"/>
        <v>0</v>
      </c>
      <c r="H254" s="11">
        <f t="shared" si="106"/>
        <v>0</v>
      </c>
      <c r="I254" s="11">
        <f t="shared" si="107"/>
        <v>0</v>
      </c>
      <c r="J254" s="11">
        <f t="shared" si="108"/>
        <v>0</v>
      </c>
      <c r="K254" s="11">
        <f t="shared" si="109"/>
        <v>0</v>
      </c>
      <c r="L254" s="11">
        <f t="shared" si="110"/>
        <v>0</v>
      </c>
      <c r="M254" s="11">
        <f t="shared" si="111"/>
        <v>0</v>
      </c>
      <c r="N254" s="11">
        <f t="shared" si="112"/>
        <v>0</v>
      </c>
      <c r="O254" s="12"/>
      <c r="Q254" s="10">
        <v>1013</v>
      </c>
      <c r="R254" s="10" t="s">
        <v>22</v>
      </c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2">
        <f t="shared" si="113"/>
        <v>0</v>
      </c>
    </row>
    <row r="255" spans="1:31" x14ac:dyDescent="0.2">
      <c r="A255" s="10">
        <v>1014</v>
      </c>
      <c r="B255" s="10" t="s">
        <v>23</v>
      </c>
      <c r="C255" s="11">
        <f t="shared" si="101"/>
        <v>0</v>
      </c>
      <c r="D255" s="11">
        <f t="shared" si="102"/>
        <v>0</v>
      </c>
      <c r="E255" s="11">
        <f t="shared" si="103"/>
        <v>0</v>
      </c>
      <c r="F255" s="11">
        <f t="shared" si="104"/>
        <v>0</v>
      </c>
      <c r="G255" s="11">
        <f t="shared" si="105"/>
        <v>0</v>
      </c>
      <c r="H255" s="11">
        <f t="shared" si="106"/>
        <v>0</v>
      </c>
      <c r="I255" s="11">
        <f t="shared" si="107"/>
        <v>0</v>
      </c>
      <c r="J255" s="11">
        <f t="shared" si="108"/>
        <v>0</v>
      </c>
      <c r="K255" s="11">
        <f t="shared" si="109"/>
        <v>0</v>
      </c>
      <c r="L255" s="11">
        <f t="shared" si="110"/>
        <v>0</v>
      </c>
      <c r="M255" s="11">
        <f t="shared" si="111"/>
        <v>0</v>
      </c>
      <c r="N255" s="11">
        <f t="shared" si="112"/>
        <v>0</v>
      </c>
      <c r="O255" s="12"/>
      <c r="Q255" s="10">
        <v>1014</v>
      </c>
      <c r="R255" s="10" t="s">
        <v>23</v>
      </c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2">
        <f t="shared" si="113"/>
        <v>0</v>
      </c>
    </row>
    <row r="256" spans="1:31" x14ac:dyDescent="0.2">
      <c r="A256" s="10">
        <v>1015</v>
      </c>
      <c r="B256" s="10" t="s">
        <v>24</v>
      </c>
      <c r="C256" s="11">
        <f t="shared" si="101"/>
        <v>0</v>
      </c>
      <c r="D256" s="11">
        <f t="shared" si="102"/>
        <v>0</v>
      </c>
      <c r="E256" s="11">
        <f t="shared" si="103"/>
        <v>0</v>
      </c>
      <c r="F256" s="11">
        <f t="shared" si="104"/>
        <v>0</v>
      </c>
      <c r="G256" s="11">
        <f t="shared" si="105"/>
        <v>0</v>
      </c>
      <c r="H256" s="11">
        <f t="shared" si="106"/>
        <v>0</v>
      </c>
      <c r="I256" s="11">
        <f t="shared" si="107"/>
        <v>0</v>
      </c>
      <c r="J256" s="11">
        <f t="shared" si="108"/>
        <v>0</v>
      </c>
      <c r="K256" s="11">
        <f t="shared" si="109"/>
        <v>0</v>
      </c>
      <c r="L256" s="11">
        <f t="shared" si="110"/>
        <v>0</v>
      </c>
      <c r="M256" s="11">
        <f t="shared" si="111"/>
        <v>0</v>
      </c>
      <c r="N256" s="11">
        <f t="shared" si="112"/>
        <v>0</v>
      </c>
      <c r="O256" s="12"/>
      <c r="Q256" s="10">
        <v>1015</v>
      </c>
      <c r="R256" s="10" t="s">
        <v>24</v>
      </c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2">
        <f t="shared" si="113"/>
        <v>0</v>
      </c>
    </row>
    <row r="257" spans="1:31" x14ac:dyDescent="0.2">
      <c r="A257" s="10">
        <v>1016</v>
      </c>
      <c r="B257" s="10" t="s">
        <v>25</v>
      </c>
      <c r="C257" s="11">
        <f t="shared" si="101"/>
        <v>0</v>
      </c>
      <c r="D257" s="11">
        <f t="shared" si="102"/>
        <v>0</v>
      </c>
      <c r="E257" s="11">
        <f t="shared" si="103"/>
        <v>0</v>
      </c>
      <c r="F257" s="11">
        <f t="shared" si="104"/>
        <v>0</v>
      </c>
      <c r="G257" s="11">
        <f t="shared" si="105"/>
        <v>0</v>
      </c>
      <c r="H257" s="11">
        <f t="shared" si="106"/>
        <v>0</v>
      </c>
      <c r="I257" s="11">
        <f t="shared" si="107"/>
        <v>0</v>
      </c>
      <c r="J257" s="11">
        <f t="shared" si="108"/>
        <v>0</v>
      </c>
      <c r="K257" s="11">
        <f t="shared" si="109"/>
        <v>0</v>
      </c>
      <c r="L257" s="11">
        <f t="shared" si="110"/>
        <v>0</v>
      </c>
      <c r="M257" s="11">
        <f t="shared" si="111"/>
        <v>0</v>
      </c>
      <c r="N257" s="11">
        <f t="shared" si="112"/>
        <v>0</v>
      </c>
      <c r="O257" s="12"/>
      <c r="Q257" s="10">
        <v>1016</v>
      </c>
      <c r="R257" s="10" t="s">
        <v>25</v>
      </c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2">
        <f t="shared" si="113"/>
        <v>0</v>
      </c>
    </row>
    <row r="258" spans="1:31" x14ac:dyDescent="0.2">
      <c r="A258" s="10">
        <v>1017</v>
      </c>
      <c r="B258" s="10" t="s">
        <v>26</v>
      </c>
      <c r="C258" s="11">
        <f t="shared" si="101"/>
        <v>0</v>
      </c>
      <c r="D258" s="11">
        <f t="shared" si="102"/>
        <v>0</v>
      </c>
      <c r="E258" s="11">
        <f t="shared" si="103"/>
        <v>0</v>
      </c>
      <c r="F258" s="11">
        <f t="shared" si="104"/>
        <v>0</v>
      </c>
      <c r="G258" s="11">
        <f t="shared" si="105"/>
        <v>0</v>
      </c>
      <c r="H258" s="11">
        <f t="shared" si="106"/>
        <v>0</v>
      </c>
      <c r="I258" s="11">
        <f t="shared" si="107"/>
        <v>0</v>
      </c>
      <c r="J258" s="11">
        <f t="shared" si="108"/>
        <v>0</v>
      </c>
      <c r="K258" s="11">
        <f t="shared" si="109"/>
        <v>0</v>
      </c>
      <c r="L258" s="11">
        <f t="shared" si="110"/>
        <v>0</v>
      </c>
      <c r="M258" s="11">
        <f t="shared" si="111"/>
        <v>0</v>
      </c>
      <c r="N258" s="11">
        <f t="shared" si="112"/>
        <v>0</v>
      </c>
      <c r="O258" s="12"/>
      <c r="Q258" s="10">
        <v>1017</v>
      </c>
      <c r="R258" s="10" t="s">
        <v>26</v>
      </c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2">
        <f t="shared" si="113"/>
        <v>0</v>
      </c>
    </row>
    <row r="259" spans="1:31" x14ac:dyDescent="0.2">
      <c r="A259" s="10">
        <v>1018</v>
      </c>
      <c r="B259" s="10" t="s">
        <v>27</v>
      </c>
      <c r="C259" s="11">
        <f t="shared" si="101"/>
        <v>0</v>
      </c>
      <c r="D259" s="11">
        <f t="shared" si="102"/>
        <v>0</v>
      </c>
      <c r="E259" s="11">
        <f t="shared" si="103"/>
        <v>0</v>
      </c>
      <c r="F259" s="11">
        <f t="shared" si="104"/>
        <v>0</v>
      </c>
      <c r="G259" s="11">
        <f t="shared" si="105"/>
        <v>0</v>
      </c>
      <c r="H259" s="11">
        <f t="shared" si="106"/>
        <v>0</v>
      </c>
      <c r="I259" s="11">
        <f t="shared" si="107"/>
        <v>0</v>
      </c>
      <c r="J259" s="11">
        <f t="shared" si="108"/>
        <v>0</v>
      </c>
      <c r="K259" s="11">
        <f t="shared" si="109"/>
        <v>0</v>
      </c>
      <c r="L259" s="11">
        <f t="shared" si="110"/>
        <v>0</v>
      </c>
      <c r="M259" s="11">
        <f t="shared" si="111"/>
        <v>0</v>
      </c>
      <c r="N259" s="11">
        <f t="shared" si="112"/>
        <v>0</v>
      </c>
      <c r="O259" s="12"/>
      <c r="Q259" s="10">
        <v>1018</v>
      </c>
      <c r="R259" s="10" t="s">
        <v>27</v>
      </c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2">
        <f t="shared" si="113"/>
        <v>0</v>
      </c>
    </row>
    <row r="260" spans="1:31" x14ac:dyDescent="0.2">
      <c r="A260" s="10">
        <v>1019</v>
      </c>
      <c r="B260" s="10" t="s">
        <v>28</v>
      </c>
      <c r="C260" s="11">
        <f t="shared" si="101"/>
        <v>0</v>
      </c>
      <c r="D260" s="11">
        <f t="shared" si="102"/>
        <v>0</v>
      </c>
      <c r="E260" s="11">
        <f t="shared" si="103"/>
        <v>0</v>
      </c>
      <c r="F260" s="11">
        <f t="shared" si="104"/>
        <v>0</v>
      </c>
      <c r="G260" s="11">
        <f t="shared" si="105"/>
        <v>0</v>
      </c>
      <c r="H260" s="11">
        <f t="shared" si="106"/>
        <v>0</v>
      </c>
      <c r="I260" s="11">
        <f t="shared" si="107"/>
        <v>0</v>
      </c>
      <c r="J260" s="11">
        <f t="shared" si="108"/>
        <v>0</v>
      </c>
      <c r="K260" s="11">
        <f t="shared" si="109"/>
        <v>0</v>
      </c>
      <c r="L260" s="11">
        <f t="shared" si="110"/>
        <v>0</v>
      </c>
      <c r="M260" s="11">
        <f t="shared" si="111"/>
        <v>0</v>
      </c>
      <c r="N260" s="11">
        <f t="shared" si="112"/>
        <v>0</v>
      </c>
      <c r="O260" s="12"/>
      <c r="Q260" s="10">
        <v>1019</v>
      </c>
      <c r="R260" s="10" t="s">
        <v>28</v>
      </c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2">
        <f t="shared" si="113"/>
        <v>0</v>
      </c>
    </row>
    <row r="261" spans="1:31" x14ac:dyDescent="0.2">
      <c r="A261" s="10">
        <v>1020</v>
      </c>
      <c r="B261" s="10" t="s">
        <v>29</v>
      </c>
      <c r="C261" s="11">
        <f t="shared" si="101"/>
        <v>0</v>
      </c>
      <c r="D261" s="11">
        <f t="shared" si="102"/>
        <v>0</v>
      </c>
      <c r="E261" s="11">
        <f t="shared" si="103"/>
        <v>0</v>
      </c>
      <c r="F261" s="11">
        <f t="shared" si="104"/>
        <v>0</v>
      </c>
      <c r="G261" s="11">
        <f t="shared" si="105"/>
        <v>0</v>
      </c>
      <c r="H261" s="11">
        <f t="shared" si="106"/>
        <v>0</v>
      </c>
      <c r="I261" s="11">
        <f t="shared" si="107"/>
        <v>0</v>
      </c>
      <c r="J261" s="11">
        <f t="shared" si="108"/>
        <v>0</v>
      </c>
      <c r="K261" s="11">
        <f t="shared" si="109"/>
        <v>0</v>
      </c>
      <c r="L261" s="11">
        <f t="shared" si="110"/>
        <v>0</v>
      </c>
      <c r="M261" s="11">
        <f t="shared" si="111"/>
        <v>0</v>
      </c>
      <c r="N261" s="11">
        <f t="shared" si="112"/>
        <v>0</v>
      </c>
      <c r="O261" s="12"/>
      <c r="Q261" s="10">
        <v>1020</v>
      </c>
      <c r="R261" s="10" t="s">
        <v>29</v>
      </c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2">
        <f t="shared" si="113"/>
        <v>0</v>
      </c>
    </row>
    <row r="262" spans="1:31" x14ac:dyDescent="0.2">
      <c r="A262" s="10">
        <v>1021</v>
      </c>
      <c r="B262" s="10" t="s">
        <v>30</v>
      </c>
      <c r="C262" s="11">
        <f t="shared" si="101"/>
        <v>0</v>
      </c>
      <c r="D262" s="11">
        <f t="shared" si="102"/>
        <v>0</v>
      </c>
      <c r="E262" s="11">
        <f t="shared" si="103"/>
        <v>0</v>
      </c>
      <c r="F262" s="11">
        <f t="shared" si="104"/>
        <v>0</v>
      </c>
      <c r="G262" s="11">
        <f t="shared" si="105"/>
        <v>0</v>
      </c>
      <c r="H262" s="11">
        <f t="shared" si="106"/>
        <v>0</v>
      </c>
      <c r="I262" s="11">
        <f t="shared" si="107"/>
        <v>0</v>
      </c>
      <c r="J262" s="11">
        <f t="shared" si="108"/>
        <v>0</v>
      </c>
      <c r="K262" s="11">
        <f t="shared" si="109"/>
        <v>0</v>
      </c>
      <c r="L262" s="11">
        <f t="shared" si="110"/>
        <v>0</v>
      </c>
      <c r="M262" s="11">
        <f t="shared" si="111"/>
        <v>0</v>
      </c>
      <c r="N262" s="11">
        <f t="shared" si="112"/>
        <v>0</v>
      </c>
      <c r="O262" s="12"/>
      <c r="Q262" s="10">
        <v>1021</v>
      </c>
      <c r="R262" s="10" t="s">
        <v>30</v>
      </c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2">
        <f t="shared" si="113"/>
        <v>0</v>
      </c>
    </row>
    <row r="263" spans="1:31" x14ac:dyDescent="0.2">
      <c r="A263" s="10">
        <v>1022</v>
      </c>
      <c r="B263" s="10" t="s">
        <v>31</v>
      </c>
      <c r="C263" s="11">
        <f t="shared" si="101"/>
        <v>0</v>
      </c>
      <c r="D263" s="11">
        <f t="shared" si="102"/>
        <v>0</v>
      </c>
      <c r="E263" s="11">
        <f t="shared" si="103"/>
        <v>0</v>
      </c>
      <c r="F263" s="11">
        <f t="shared" si="104"/>
        <v>0</v>
      </c>
      <c r="G263" s="11">
        <f t="shared" si="105"/>
        <v>0</v>
      </c>
      <c r="H263" s="11">
        <f t="shared" si="106"/>
        <v>0</v>
      </c>
      <c r="I263" s="11">
        <f t="shared" si="107"/>
        <v>0</v>
      </c>
      <c r="J263" s="11">
        <f t="shared" si="108"/>
        <v>0</v>
      </c>
      <c r="K263" s="11">
        <f t="shared" si="109"/>
        <v>0</v>
      </c>
      <c r="L263" s="11">
        <f t="shared" si="110"/>
        <v>0</v>
      </c>
      <c r="M263" s="11">
        <f t="shared" si="111"/>
        <v>0</v>
      </c>
      <c r="N263" s="11">
        <f t="shared" si="112"/>
        <v>0</v>
      </c>
      <c r="O263" s="12"/>
      <c r="Q263" s="10">
        <v>1022</v>
      </c>
      <c r="R263" s="10" t="s">
        <v>31</v>
      </c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2">
        <f t="shared" si="113"/>
        <v>0</v>
      </c>
    </row>
    <row r="264" spans="1:31" x14ac:dyDescent="0.2">
      <c r="A264" s="10">
        <v>1023</v>
      </c>
      <c r="B264" s="10" t="s">
        <v>32</v>
      </c>
      <c r="C264" s="11">
        <f t="shared" si="101"/>
        <v>0</v>
      </c>
      <c r="D264" s="11">
        <f t="shared" si="102"/>
        <v>0</v>
      </c>
      <c r="E264" s="11">
        <f t="shared" si="103"/>
        <v>0</v>
      </c>
      <c r="F264" s="11">
        <f t="shared" si="104"/>
        <v>0</v>
      </c>
      <c r="G264" s="11">
        <f t="shared" si="105"/>
        <v>0</v>
      </c>
      <c r="H264" s="11">
        <f t="shared" si="106"/>
        <v>0</v>
      </c>
      <c r="I264" s="11">
        <f t="shared" si="107"/>
        <v>0</v>
      </c>
      <c r="J264" s="11">
        <f t="shared" si="108"/>
        <v>0</v>
      </c>
      <c r="K264" s="11">
        <f t="shared" si="109"/>
        <v>0</v>
      </c>
      <c r="L264" s="11">
        <f t="shared" si="110"/>
        <v>0</v>
      </c>
      <c r="M264" s="11">
        <f t="shared" si="111"/>
        <v>0</v>
      </c>
      <c r="N264" s="11">
        <f t="shared" si="112"/>
        <v>0</v>
      </c>
      <c r="O264" s="12"/>
      <c r="Q264" s="10">
        <v>1023</v>
      </c>
      <c r="R264" s="10" t="s">
        <v>32</v>
      </c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2">
        <f t="shared" si="113"/>
        <v>0</v>
      </c>
    </row>
    <row r="265" spans="1:31" x14ac:dyDescent="0.2">
      <c r="A265" s="10">
        <v>1024</v>
      </c>
      <c r="B265" s="10" t="s">
        <v>33</v>
      </c>
      <c r="C265" s="11">
        <f t="shared" si="101"/>
        <v>0</v>
      </c>
      <c r="D265" s="11">
        <f t="shared" si="102"/>
        <v>0</v>
      </c>
      <c r="E265" s="11">
        <f t="shared" si="103"/>
        <v>0</v>
      </c>
      <c r="F265" s="11">
        <f t="shared" si="104"/>
        <v>0</v>
      </c>
      <c r="G265" s="11">
        <f t="shared" si="105"/>
        <v>0</v>
      </c>
      <c r="H265" s="11">
        <f t="shared" si="106"/>
        <v>0</v>
      </c>
      <c r="I265" s="11">
        <f t="shared" si="107"/>
        <v>0</v>
      </c>
      <c r="J265" s="11">
        <f t="shared" si="108"/>
        <v>0</v>
      </c>
      <c r="K265" s="11">
        <f t="shared" si="109"/>
        <v>0</v>
      </c>
      <c r="L265" s="11">
        <f t="shared" si="110"/>
        <v>0</v>
      </c>
      <c r="M265" s="11">
        <f t="shared" si="111"/>
        <v>0</v>
      </c>
      <c r="N265" s="11">
        <f t="shared" si="112"/>
        <v>0</v>
      </c>
      <c r="O265" s="12"/>
      <c r="Q265" s="10">
        <v>1024</v>
      </c>
      <c r="R265" s="10" t="s">
        <v>33</v>
      </c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2">
        <f t="shared" si="113"/>
        <v>0</v>
      </c>
    </row>
    <row r="266" spans="1:31" x14ac:dyDescent="0.2">
      <c r="A266" s="10">
        <v>1025</v>
      </c>
      <c r="B266" s="10" t="s">
        <v>34</v>
      </c>
      <c r="C266" s="11">
        <f t="shared" si="101"/>
        <v>0</v>
      </c>
      <c r="D266" s="11">
        <f t="shared" si="102"/>
        <v>0</v>
      </c>
      <c r="E266" s="11">
        <f t="shared" si="103"/>
        <v>0</v>
      </c>
      <c r="F266" s="11">
        <f t="shared" si="104"/>
        <v>0</v>
      </c>
      <c r="G266" s="11">
        <f t="shared" si="105"/>
        <v>0</v>
      </c>
      <c r="H266" s="11">
        <f t="shared" si="106"/>
        <v>0</v>
      </c>
      <c r="I266" s="11">
        <f t="shared" si="107"/>
        <v>0</v>
      </c>
      <c r="J266" s="11">
        <f t="shared" si="108"/>
        <v>0</v>
      </c>
      <c r="K266" s="11">
        <f t="shared" si="109"/>
        <v>0</v>
      </c>
      <c r="L266" s="11">
        <f t="shared" si="110"/>
        <v>0</v>
      </c>
      <c r="M266" s="11">
        <f t="shared" si="111"/>
        <v>0</v>
      </c>
      <c r="N266" s="11">
        <f t="shared" si="112"/>
        <v>0</v>
      </c>
      <c r="O266" s="12"/>
      <c r="Q266" s="10">
        <v>1025</v>
      </c>
      <c r="R266" s="10" t="s">
        <v>34</v>
      </c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2">
        <f t="shared" si="113"/>
        <v>0</v>
      </c>
    </row>
    <row r="267" spans="1:31" x14ac:dyDescent="0.2">
      <c r="A267" s="10">
        <v>1026</v>
      </c>
      <c r="B267" s="10" t="s">
        <v>35</v>
      </c>
      <c r="C267" s="11">
        <f t="shared" si="101"/>
        <v>0</v>
      </c>
      <c r="D267" s="11">
        <f t="shared" si="102"/>
        <v>0</v>
      </c>
      <c r="E267" s="11">
        <f t="shared" si="103"/>
        <v>0</v>
      </c>
      <c r="F267" s="11">
        <f t="shared" si="104"/>
        <v>0</v>
      </c>
      <c r="G267" s="11">
        <f t="shared" si="105"/>
        <v>0</v>
      </c>
      <c r="H267" s="11">
        <f t="shared" si="106"/>
        <v>0</v>
      </c>
      <c r="I267" s="11">
        <f t="shared" si="107"/>
        <v>0</v>
      </c>
      <c r="J267" s="11">
        <f t="shared" si="108"/>
        <v>0</v>
      </c>
      <c r="K267" s="11">
        <f t="shared" si="109"/>
        <v>0</v>
      </c>
      <c r="L267" s="11">
        <f t="shared" si="110"/>
        <v>0</v>
      </c>
      <c r="M267" s="11">
        <f t="shared" si="111"/>
        <v>0</v>
      </c>
      <c r="N267" s="11">
        <f t="shared" si="112"/>
        <v>0</v>
      </c>
      <c r="O267" s="12"/>
      <c r="Q267" s="10">
        <v>1026</v>
      </c>
      <c r="R267" s="10" t="s">
        <v>35</v>
      </c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2">
        <f t="shared" si="113"/>
        <v>0</v>
      </c>
    </row>
    <row r="268" spans="1:31" x14ac:dyDescent="0.2">
      <c r="A268" s="10">
        <v>1027</v>
      </c>
      <c r="B268" s="10" t="s">
        <v>36</v>
      </c>
      <c r="C268" s="11">
        <f t="shared" si="101"/>
        <v>0</v>
      </c>
      <c r="D268" s="11">
        <f t="shared" si="102"/>
        <v>0</v>
      </c>
      <c r="E268" s="11">
        <f t="shared" si="103"/>
        <v>0</v>
      </c>
      <c r="F268" s="11">
        <f t="shared" si="104"/>
        <v>0</v>
      </c>
      <c r="G268" s="11">
        <f t="shared" si="105"/>
        <v>0</v>
      </c>
      <c r="H268" s="11">
        <f t="shared" si="106"/>
        <v>0</v>
      </c>
      <c r="I268" s="11">
        <f t="shared" si="107"/>
        <v>0</v>
      </c>
      <c r="J268" s="11">
        <f t="shared" si="108"/>
        <v>0</v>
      </c>
      <c r="K268" s="11">
        <f t="shared" si="109"/>
        <v>0</v>
      </c>
      <c r="L268" s="11">
        <f t="shared" si="110"/>
        <v>0</v>
      </c>
      <c r="M268" s="11">
        <f t="shared" si="111"/>
        <v>0</v>
      </c>
      <c r="N268" s="11">
        <f t="shared" si="112"/>
        <v>0</v>
      </c>
      <c r="O268" s="12"/>
      <c r="Q268" s="10">
        <v>1027</v>
      </c>
      <c r="R268" s="10" t="s">
        <v>36</v>
      </c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2">
        <f t="shared" si="113"/>
        <v>0</v>
      </c>
    </row>
    <row r="269" spans="1:31" x14ac:dyDescent="0.2">
      <c r="A269" s="10">
        <v>1028</v>
      </c>
      <c r="B269" s="10" t="s">
        <v>37</v>
      </c>
      <c r="C269" s="11">
        <f t="shared" si="101"/>
        <v>0</v>
      </c>
      <c r="D269" s="11">
        <f t="shared" si="102"/>
        <v>0</v>
      </c>
      <c r="E269" s="11">
        <f t="shared" si="103"/>
        <v>0</v>
      </c>
      <c r="F269" s="11">
        <f t="shared" si="104"/>
        <v>0</v>
      </c>
      <c r="G269" s="11">
        <f t="shared" si="105"/>
        <v>0</v>
      </c>
      <c r="H269" s="11">
        <f t="shared" si="106"/>
        <v>0</v>
      </c>
      <c r="I269" s="11">
        <f t="shared" si="107"/>
        <v>0</v>
      </c>
      <c r="J269" s="11">
        <f t="shared" si="108"/>
        <v>0</v>
      </c>
      <c r="K269" s="11">
        <f t="shared" si="109"/>
        <v>0</v>
      </c>
      <c r="L269" s="11">
        <f t="shared" si="110"/>
        <v>0</v>
      </c>
      <c r="M269" s="11">
        <f t="shared" si="111"/>
        <v>0</v>
      </c>
      <c r="N269" s="11">
        <f t="shared" si="112"/>
        <v>0</v>
      </c>
      <c r="O269" s="12"/>
      <c r="Q269" s="10">
        <v>1028</v>
      </c>
      <c r="R269" s="10" t="s">
        <v>37</v>
      </c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2">
        <f t="shared" si="113"/>
        <v>0</v>
      </c>
    </row>
    <row r="270" spans="1:31" x14ac:dyDescent="0.2">
      <c r="A270" s="10">
        <v>1029</v>
      </c>
      <c r="B270" s="10" t="s">
        <v>38</v>
      </c>
      <c r="C270" s="11">
        <f t="shared" si="101"/>
        <v>0</v>
      </c>
      <c r="D270" s="11">
        <f t="shared" si="102"/>
        <v>0</v>
      </c>
      <c r="E270" s="11">
        <f t="shared" si="103"/>
        <v>0</v>
      </c>
      <c r="F270" s="11">
        <f t="shared" si="104"/>
        <v>0</v>
      </c>
      <c r="G270" s="11">
        <f t="shared" si="105"/>
        <v>0</v>
      </c>
      <c r="H270" s="11">
        <f t="shared" si="106"/>
        <v>0</v>
      </c>
      <c r="I270" s="11">
        <f t="shared" si="107"/>
        <v>0</v>
      </c>
      <c r="J270" s="11">
        <f t="shared" si="108"/>
        <v>0</v>
      </c>
      <c r="K270" s="11">
        <f t="shared" si="109"/>
        <v>0</v>
      </c>
      <c r="L270" s="11">
        <f t="shared" si="110"/>
        <v>0</v>
      </c>
      <c r="M270" s="11">
        <f t="shared" si="111"/>
        <v>0</v>
      </c>
      <c r="N270" s="11">
        <f t="shared" si="112"/>
        <v>0</v>
      </c>
      <c r="O270" s="12"/>
      <c r="Q270" s="10">
        <v>1029</v>
      </c>
      <c r="R270" s="10" t="s">
        <v>38</v>
      </c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2">
        <f t="shared" si="113"/>
        <v>0</v>
      </c>
    </row>
    <row r="271" spans="1:31" x14ac:dyDescent="0.2">
      <c r="A271" s="15">
        <v>1030</v>
      </c>
      <c r="B271" s="15" t="s">
        <v>18</v>
      </c>
      <c r="C271" s="16">
        <f t="shared" si="101"/>
        <v>0</v>
      </c>
      <c r="D271" s="16">
        <f t="shared" si="102"/>
        <v>0</v>
      </c>
      <c r="E271" s="16">
        <f t="shared" si="103"/>
        <v>0</v>
      </c>
      <c r="F271" s="16">
        <f t="shared" si="104"/>
        <v>0</v>
      </c>
      <c r="G271" s="16">
        <f t="shared" si="105"/>
        <v>0</v>
      </c>
      <c r="H271" s="16">
        <f t="shared" si="106"/>
        <v>0</v>
      </c>
      <c r="I271" s="16">
        <f t="shared" si="107"/>
        <v>0</v>
      </c>
      <c r="J271" s="16">
        <f t="shared" si="108"/>
        <v>0</v>
      </c>
      <c r="K271" s="16">
        <f t="shared" si="109"/>
        <v>0</v>
      </c>
      <c r="L271" s="16">
        <f t="shared" si="110"/>
        <v>0</v>
      </c>
      <c r="M271" s="16">
        <f t="shared" si="111"/>
        <v>0</v>
      </c>
      <c r="N271" s="16">
        <f t="shared" si="112"/>
        <v>0</v>
      </c>
      <c r="O271" s="17"/>
      <c r="Q271" s="15">
        <v>1030</v>
      </c>
      <c r="R271" s="15" t="s">
        <v>18</v>
      </c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7">
        <f t="shared" si="113"/>
        <v>0</v>
      </c>
    </row>
    <row r="272" spans="1:31" x14ac:dyDescent="0.2">
      <c r="A272" s="4">
        <v>10300</v>
      </c>
      <c r="B272" s="4" t="s">
        <v>176</v>
      </c>
      <c r="C272" s="5">
        <f>SUM(C245:C271)</f>
        <v>0</v>
      </c>
      <c r="D272" s="5">
        <f t="shared" ref="D272:N272" si="114">SUM(D245:D271)</f>
        <v>0</v>
      </c>
      <c r="E272" s="5">
        <f t="shared" si="114"/>
        <v>0</v>
      </c>
      <c r="F272" s="5">
        <f t="shared" si="114"/>
        <v>0</v>
      </c>
      <c r="G272" s="5">
        <f t="shared" si="114"/>
        <v>0</v>
      </c>
      <c r="H272" s="5">
        <f t="shared" si="114"/>
        <v>0</v>
      </c>
      <c r="I272" s="5">
        <f t="shared" si="114"/>
        <v>0</v>
      </c>
      <c r="J272" s="5">
        <f t="shared" si="114"/>
        <v>0</v>
      </c>
      <c r="K272" s="5">
        <f t="shared" si="114"/>
        <v>0</v>
      </c>
      <c r="L272" s="5">
        <f t="shared" si="114"/>
        <v>0</v>
      </c>
      <c r="M272" s="5">
        <f t="shared" si="114"/>
        <v>0</v>
      </c>
      <c r="N272" s="5">
        <f t="shared" si="114"/>
        <v>0</v>
      </c>
      <c r="O272" s="6"/>
      <c r="Q272" s="4">
        <v>10300</v>
      </c>
      <c r="R272" s="4" t="s">
        <v>176</v>
      </c>
      <c r="S272" s="5">
        <f>SUM(S245:S271)</f>
        <v>0</v>
      </c>
      <c r="T272" s="5">
        <f t="shared" ref="T272:AD272" si="115">SUM(T245:T271)</f>
        <v>0</v>
      </c>
      <c r="U272" s="5">
        <f t="shared" si="115"/>
        <v>0</v>
      </c>
      <c r="V272" s="5">
        <f t="shared" si="115"/>
        <v>0</v>
      </c>
      <c r="W272" s="5">
        <f t="shared" si="115"/>
        <v>0</v>
      </c>
      <c r="X272" s="5">
        <f t="shared" si="115"/>
        <v>0</v>
      </c>
      <c r="Y272" s="5">
        <f t="shared" si="115"/>
        <v>0</v>
      </c>
      <c r="Z272" s="5">
        <f t="shared" si="115"/>
        <v>0</v>
      </c>
      <c r="AA272" s="5">
        <f t="shared" si="115"/>
        <v>0</v>
      </c>
      <c r="AB272" s="5">
        <f t="shared" si="115"/>
        <v>0</v>
      </c>
      <c r="AC272" s="5">
        <f t="shared" si="115"/>
        <v>0</v>
      </c>
      <c r="AD272" s="5">
        <f t="shared" si="115"/>
        <v>0</v>
      </c>
      <c r="AE272" s="6">
        <f t="shared" si="113"/>
        <v>0</v>
      </c>
    </row>
    <row r="273" spans="1:31" x14ac:dyDescent="0.2">
      <c r="A273" s="32" t="s">
        <v>73</v>
      </c>
      <c r="B273" s="32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  <c r="M273" s="315"/>
      <c r="N273" s="315"/>
      <c r="O273" s="316"/>
      <c r="Q273" t="s">
        <v>144</v>
      </c>
    </row>
    <row r="274" spans="1:31" x14ac:dyDescent="0.2">
      <c r="A274" s="3" t="s">
        <v>52</v>
      </c>
      <c r="B274" s="373" t="s">
        <v>152</v>
      </c>
      <c r="C274" s="3" t="s">
        <v>0</v>
      </c>
      <c r="D274" s="3" t="s">
        <v>1</v>
      </c>
      <c r="E274" s="3" t="s">
        <v>2</v>
      </c>
      <c r="F274" s="3" t="s">
        <v>3</v>
      </c>
      <c r="G274" s="3" t="s">
        <v>4</v>
      </c>
      <c r="H274" s="3" t="s">
        <v>5</v>
      </c>
      <c r="I274" s="3" t="s">
        <v>6</v>
      </c>
      <c r="J274" s="3" t="s">
        <v>7</v>
      </c>
      <c r="K274" s="3" t="s">
        <v>8</v>
      </c>
      <c r="L274" s="3" t="s">
        <v>9</v>
      </c>
      <c r="M274" s="3" t="s">
        <v>10</v>
      </c>
      <c r="N274" s="3" t="s">
        <v>11</v>
      </c>
      <c r="O274" s="3" t="s">
        <v>176</v>
      </c>
      <c r="Q274" s="3" t="s">
        <v>52</v>
      </c>
      <c r="R274" s="373" t="s">
        <v>152</v>
      </c>
      <c r="S274" s="3" t="s">
        <v>0</v>
      </c>
      <c r="T274" s="3" t="s">
        <v>1</v>
      </c>
      <c r="U274" s="3" t="s">
        <v>2</v>
      </c>
      <c r="V274" s="3" t="s">
        <v>3</v>
      </c>
      <c r="W274" s="3" t="s">
        <v>4</v>
      </c>
      <c r="X274" s="3" t="s">
        <v>5</v>
      </c>
      <c r="Y274" s="3" t="s">
        <v>6</v>
      </c>
      <c r="Z274" s="3" t="s">
        <v>7</v>
      </c>
      <c r="AA274" s="3" t="s">
        <v>8</v>
      </c>
      <c r="AB274" s="3" t="s">
        <v>9</v>
      </c>
      <c r="AC274" s="3" t="s">
        <v>10</v>
      </c>
      <c r="AD274" s="3" t="s">
        <v>11</v>
      </c>
      <c r="AE274" s="3" t="s">
        <v>55</v>
      </c>
    </row>
    <row r="275" spans="1:31" x14ac:dyDescent="0.2">
      <c r="A275" s="7">
        <v>1004</v>
      </c>
      <c r="B275" s="7" t="s">
        <v>94</v>
      </c>
      <c r="C275" s="8">
        <f t="shared" ref="C275:C301" si="116">+S275</f>
        <v>456.83437731528267</v>
      </c>
      <c r="D275" s="8">
        <f t="shared" ref="D275:D301" si="117">+C275+T275</f>
        <v>875.93830403448533</v>
      </c>
      <c r="E275" s="8">
        <f t="shared" ref="E275:E301" si="118">+D275+U275</f>
        <v>1283.5751330235066</v>
      </c>
      <c r="F275" s="8">
        <f t="shared" ref="F275:F301" si="119">+E275+V275</f>
        <v>1753.3562335825422</v>
      </c>
      <c r="G275" s="8">
        <f t="shared" ref="G275:G301" si="120">+F275+W275</f>
        <v>2252.3599380346204</v>
      </c>
      <c r="H275" s="8">
        <f t="shared" ref="H275:H301" si="121">+G275+X275</f>
        <v>2771.3385869199174</v>
      </c>
      <c r="I275" s="8">
        <f t="shared" ref="I275:I301" si="122">+H275+Y275</f>
        <v>3149.3829056375034</v>
      </c>
      <c r="J275" s="8">
        <f t="shared" ref="J275:J301" si="123">+I275+Z275</f>
        <v>3596.2298107361767</v>
      </c>
      <c r="K275" s="8">
        <f t="shared" ref="K275:K301" si="124">+J275+AA275</f>
        <v>4078.9576345389651</v>
      </c>
      <c r="L275" s="8">
        <f t="shared" ref="L275:L301" si="125">+K275+AB275</f>
        <v>4591.2779686131889</v>
      </c>
      <c r="M275" s="8">
        <f t="shared" ref="M275:M301" si="126">+L275+AC275</f>
        <v>5022.2188994409653</v>
      </c>
      <c r="N275" s="8">
        <f t="shared" ref="N275:N301" si="127">+M275+AD275</f>
        <v>5492.0000000000009</v>
      </c>
      <c r="O275" s="9"/>
      <c r="Q275" s="7">
        <v>1004</v>
      </c>
      <c r="R275" s="7" t="s">
        <v>94</v>
      </c>
      <c r="S275" s="8">
        <f>+C2-S245</f>
        <v>456.83437731528267</v>
      </c>
      <c r="T275" s="8">
        <f>+D2-T245</f>
        <v>419.10392671920266</v>
      </c>
      <c r="U275" s="8">
        <f t="shared" ref="T275:AD290" si="128">+E2-U245</f>
        <v>407.63682898902141</v>
      </c>
      <c r="V275" s="8">
        <f t="shared" si="128"/>
        <v>469.78110055903556</v>
      </c>
      <c r="W275" s="8">
        <f t="shared" si="128"/>
        <v>499.00370445207795</v>
      </c>
      <c r="X275" s="8">
        <f t="shared" si="128"/>
        <v>518.97864888529682</v>
      </c>
      <c r="Y275" s="8">
        <f t="shared" si="128"/>
        <v>378.04431871758618</v>
      </c>
      <c r="Z275" s="8">
        <f t="shared" si="128"/>
        <v>446.84690509867323</v>
      </c>
      <c r="AA275" s="8">
        <f t="shared" si="128"/>
        <v>482.72782380278852</v>
      </c>
      <c r="AB275" s="8">
        <f t="shared" si="128"/>
        <v>512.32033407422387</v>
      </c>
      <c r="AC275" s="8">
        <f t="shared" si="128"/>
        <v>430.94093082777675</v>
      </c>
      <c r="AD275" s="8">
        <f t="shared" si="128"/>
        <v>469.78110055903556</v>
      </c>
      <c r="AE275" s="9">
        <f t="shared" ref="AE275:AE302" si="129">SUM(S275:AD275)</f>
        <v>5492.0000000000009</v>
      </c>
    </row>
    <row r="276" spans="1:31" x14ac:dyDescent="0.2">
      <c r="A276" s="10">
        <v>1005</v>
      </c>
      <c r="B276" s="10" t="s">
        <v>13</v>
      </c>
      <c r="C276" s="11">
        <f t="shared" si="116"/>
        <v>2.7005870841487276</v>
      </c>
      <c r="D276" s="11">
        <f t="shared" si="117"/>
        <v>5.4011741682974552</v>
      </c>
      <c r="E276" s="11">
        <f t="shared" si="118"/>
        <v>11.702544031311152</v>
      </c>
      <c r="F276" s="11">
        <f t="shared" si="119"/>
        <v>15.528375733855183</v>
      </c>
      <c r="G276" s="11">
        <f t="shared" si="120"/>
        <v>32.18199608610567</v>
      </c>
      <c r="H276" s="11">
        <f t="shared" si="121"/>
        <v>57.612524461839513</v>
      </c>
      <c r="I276" s="11">
        <f t="shared" si="122"/>
        <v>73.365949119373752</v>
      </c>
      <c r="J276" s="11">
        <f t="shared" si="123"/>
        <v>92.270058708414837</v>
      </c>
      <c r="K276" s="11">
        <f t="shared" si="124"/>
        <v>98.571428571428527</v>
      </c>
      <c r="L276" s="11">
        <f t="shared" si="125"/>
        <v>104.87279843444222</v>
      </c>
      <c r="M276" s="11">
        <f t="shared" si="126"/>
        <v>109.37377690802343</v>
      </c>
      <c r="N276" s="11">
        <f t="shared" si="127"/>
        <v>114.99999999999994</v>
      </c>
      <c r="O276" s="12"/>
      <c r="Q276" s="10">
        <v>1005</v>
      </c>
      <c r="R276" s="10" t="s">
        <v>13</v>
      </c>
      <c r="S276" s="11">
        <f t="shared" ref="S276:S301" si="130">+C3-S246</f>
        <v>2.7005870841487276</v>
      </c>
      <c r="T276" s="11">
        <f t="shared" si="128"/>
        <v>2.7005870841487276</v>
      </c>
      <c r="U276" s="11">
        <f t="shared" si="128"/>
        <v>6.3013698630136972</v>
      </c>
      <c r="V276" s="11">
        <f t="shared" si="128"/>
        <v>3.8258317025440305</v>
      </c>
      <c r="W276" s="11">
        <f t="shared" si="128"/>
        <v>16.653620352250485</v>
      </c>
      <c r="X276" s="11">
        <f t="shared" si="128"/>
        <v>25.430528375733847</v>
      </c>
      <c r="Y276" s="11">
        <f t="shared" si="128"/>
        <v>15.753424657534243</v>
      </c>
      <c r="Z276" s="11">
        <f t="shared" si="128"/>
        <v>18.904109589041092</v>
      </c>
      <c r="AA276" s="11">
        <f t="shared" si="128"/>
        <v>6.3013698630136972</v>
      </c>
      <c r="AB276" s="11">
        <f t="shared" si="128"/>
        <v>6.3013698630136972</v>
      </c>
      <c r="AC276" s="11">
        <f t="shared" si="128"/>
        <v>4.5009784735812124</v>
      </c>
      <c r="AD276" s="11">
        <f t="shared" si="128"/>
        <v>5.6262230919765157</v>
      </c>
      <c r="AE276" s="12">
        <f t="shared" si="129"/>
        <v>114.99999999999994</v>
      </c>
    </row>
    <row r="277" spans="1:31" x14ac:dyDescent="0.2">
      <c r="A277" s="10">
        <v>1006</v>
      </c>
      <c r="B277" s="10" t="s">
        <v>14</v>
      </c>
      <c r="C277" s="11">
        <f t="shared" si="116"/>
        <v>118.20734045466995</v>
      </c>
      <c r="D277" s="11">
        <f t="shared" si="117"/>
        <v>218.87154204327581</v>
      </c>
      <c r="E277" s="11">
        <f t="shared" si="118"/>
        <v>332.90194467269242</v>
      </c>
      <c r="F277" s="11">
        <f t="shared" si="119"/>
        <v>480.34784990413584</v>
      </c>
      <c r="G277" s="11">
        <f t="shared" si="120"/>
        <v>617.7691043549712</v>
      </c>
      <c r="H277" s="11">
        <f t="shared" si="121"/>
        <v>768.97425362914271</v>
      </c>
      <c r="I277" s="11">
        <f t="shared" si="122"/>
        <v>879.66310599835663</v>
      </c>
      <c r="J277" s="11">
        <f t="shared" si="123"/>
        <v>1010.818953711312</v>
      </c>
      <c r="K277" s="11">
        <f t="shared" si="124"/>
        <v>1121.9254998630513</v>
      </c>
      <c r="L277" s="11">
        <f t="shared" si="125"/>
        <v>1245.1451657080254</v>
      </c>
      <c r="M277" s="11">
        <f t="shared" si="126"/>
        <v>1397.6033963297727</v>
      </c>
      <c r="N277" s="11">
        <f t="shared" si="127"/>
        <v>1525</v>
      </c>
      <c r="O277" s="12"/>
      <c r="Q277" s="10">
        <v>1006</v>
      </c>
      <c r="R277" s="10" t="s">
        <v>14</v>
      </c>
      <c r="S277" s="11">
        <f t="shared" si="130"/>
        <v>118.20734045466995</v>
      </c>
      <c r="T277" s="11">
        <f t="shared" si="128"/>
        <v>100.66420158860586</v>
      </c>
      <c r="U277" s="11">
        <f t="shared" si="128"/>
        <v>114.0304026294166</v>
      </c>
      <c r="V277" s="11">
        <f t="shared" si="128"/>
        <v>147.44590523144345</v>
      </c>
      <c r="W277" s="11">
        <f t="shared" si="128"/>
        <v>137.42125445083539</v>
      </c>
      <c r="X277" s="11">
        <f t="shared" si="128"/>
        <v>151.20514927417148</v>
      </c>
      <c r="Y277" s="11">
        <f t="shared" si="128"/>
        <v>110.6888523692139</v>
      </c>
      <c r="Z277" s="11">
        <f t="shared" si="128"/>
        <v>131.15584771295536</v>
      </c>
      <c r="AA277" s="11">
        <f t="shared" si="128"/>
        <v>111.10654615173927</v>
      </c>
      <c r="AB277" s="11">
        <f t="shared" si="128"/>
        <v>123.21966584497399</v>
      </c>
      <c r="AC277" s="11">
        <f t="shared" si="128"/>
        <v>152.45823062174748</v>
      </c>
      <c r="AD277" s="11">
        <f t="shared" si="128"/>
        <v>127.39660367022734</v>
      </c>
      <c r="AE277" s="12">
        <f t="shared" si="129"/>
        <v>1525</v>
      </c>
    </row>
    <row r="278" spans="1:31" x14ac:dyDescent="0.2">
      <c r="A278" s="10">
        <v>1007</v>
      </c>
      <c r="B278" s="10" t="s">
        <v>15</v>
      </c>
      <c r="C278" s="11">
        <f t="shared" si="116"/>
        <v>105.05494505494507</v>
      </c>
      <c r="D278" s="11">
        <f t="shared" si="117"/>
        <v>217.14285714285717</v>
      </c>
      <c r="E278" s="11">
        <f t="shared" si="118"/>
        <v>310.32967032967036</v>
      </c>
      <c r="F278" s="11">
        <f t="shared" si="119"/>
        <v>396.4835164835165</v>
      </c>
      <c r="G278" s="11">
        <f t="shared" si="120"/>
        <v>487.03296703296706</v>
      </c>
      <c r="H278" s="11">
        <f t="shared" si="121"/>
        <v>589.45054945054949</v>
      </c>
      <c r="I278" s="11">
        <f t="shared" si="122"/>
        <v>706.8131868131868</v>
      </c>
      <c r="J278" s="11">
        <f t="shared" si="123"/>
        <v>783.2967032967033</v>
      </c>
      <c r="K278" s="11">
        <f t="shared" si="124"/>
        <v>886.15384615384619</v>
      </c>
      <c r="L278" s="11">
        <f t="shared" si="125"/>
        <v>989.45054945054949</v>
      </c>
      <c r="M278" s="11">
        <f t="shared" si="126"/>
        <v>1068.1318681318683</v>
      </c>
      <c r="N278" s="11">
        <f t="shared" si="127"/>
        <v>1200</v>
      </c>
      <c r="O278" s="12"/>
      <c r="Q278" s="10">
        <v>1007</v>
      </c>
      <c r="R278" s="10" t="s">
        <v>15</v>
      </c>
      <c r="S278" s="11">
        <f t="shared" si="130"/>
        <v>105.05494505494507</v>
      </c>
      <c r="T278" s="11">
        <f t="shared" si="128"/>
        <v>112.08791208791209</v>
      </c>
      <c r="U278" s="11">
        <f t="shared" si="128"/>
        <v>93.186813186813183</v>
      </c>
      <c r="V278" s="11">
        <f t="shared" si="128"/>
        <v>86.153846153846146</v>
      </c>
      <c r="W278" s="11">
        <f t="shared" si="128"/>
        <v>90.549450549450555</v>
      </c>
      <c r="X278" s="11">
        <f t="shared" si="128"/>
        <v>102.41758241758242</v>
      </c>
      <c r="Y278" s="11">
        <f t="shared" si="128"/>
        <v>117.36263736263736</v>
      </c>
      <c r="Z278" s="11">
        <f t="shared" si="128"/>
        <v>76.483516483516482</v>
      </c>
      <c r="AA278" s="11">
        <f t="shared" si="128"/>
        <v>102.85714285714286</v>
      </c>
      <c r="AB278" s="11">
        <f t="shared" si="128"/>
        <v>103.2967032967033</v>
      </c>
      <c r="AC278" s="11">
        <f t="shared" si="128"/>
        <v>78.681318681318686</v>
      </c>
      <c r="AD278" s="11">
        <f t="shared" si="128"/>
        <v>131.86813186813185</v>
      </c>
      <c r="AE278" s="12">
        <f t="shared" si="129"/>
        <v>1200</v>
      </c>
    </row>
    <row r="279" spans="1:31" x14ac:dyDescent="0.2">
      <c r="A279" s="10">
        <v>1008</v>
      </c>
      <c r="B279" s="10" t="s">
        <v>16</v>
      </c>
      <c r="C279" s="11">
        <f t="shared" si="116"/>
        <v>13.912000000000003</v>
      </c>
      <c r="D279" s="11">
        <f t="shared" si="117"/>
        <v>39.856000000000009</v>
      </c>
      <c r="E279" s="11">
        <f t="shared" si="118"/>
        <v>53.768000000000015</v>
      </c>
      <c r="F279" s="11">
        <f t="shared" si="119"/>
        <v>73.320000000000022</v>
      </c>
      <c r="G279" s="11">
        <f t="shared" si="120"/>
        <v>88.736000000000018</v>
      </c>
      <c r="H279" s="11">
        <f t="shared" si="121"/>
        <v>110.16800000000002</v>
      </c>
      <c r="I279" s="11">
        <f t="shared" si="122"/>
        <v>134.98400000000004</v>
      </c>
      <c r="J279" s="11">
        <f t="shared" si="123"/>
        <v>159.04800000000003</v>
      </c>
      <c r="K279" s="11">
        <f t="shared" si="124"/>
        <v>181.23200000000003</v>
      </c>
      <c r="L279" s="11">
        <f t="shared" si="125"/>
        <v>206.04800000000003</v>
      </c>
      <c r="M279" s="11">
        <f t="shared" si="126"/>
        <v>219.58400000000003</v>
      </c>
      <c r="N279" s="11">
        <f t="shared" si="127"/>
        <v>235.00000000000003</v>
      </c>
      <c r="O279" s="12"/>
      <c r="Q279" s="10">
        <v>1008</v>
      </c>
      <c r="R279" s="10" t="s">
        <v>16</v>
      </c>
      <c r="S279" s="11">
        <f t="shared" si="130"/>
        <v>13.912000000000003</v>
      </c>
      <c r="T279" s="11">
        <f t="shared" si="128"/>
        <v>25.944000000000003</v>
      </c>
      <c r="U279" s="11">
        <f t="shared" si="128"/>
        <v>13.912000000000003</v>
      </c>
      <c r="V279" s="11">
        <f t="shared" si="128"/>
        <v>19.552</v>
      </c>
      <c r="W279" s="11">
        <f t="shared" si="128"/>
        <v>15.416000000000002</v>
      </c>
      <c r="X279" s="11">
        <f t="shared" si="128"/>
        <v>21.432000000000002</v>
      </c>
      <c r="Y279" s="11">
        <f t="shared" si="128"/>
        <v>24.816000000000003</v>
      </c>
      <c r="Z279" s="11">
        <f t="shared" si="128"/>
        <v>24.064</v>
      </c>
      <c r="AA279" s="11">
        <f t="shared" si="128"/>
        <v>22.184000000000001</v>
      </c>
      <c r="AB279" s="11">
        <f t="shared" si="128"/>
        <v>24.816000000000003</v>
      </c>
      <c r="AC279" s="11">
        <f t="shared" si="128"/>
        <v>13.536000000000001</v>
      </c>
      <c r="AD279" s="11">
        <f t="shared" si="128"/>
        <v>15.416000000000002</v>
      </c>
      <c r="AE279" s="12">
        <f t="shared" si="129"/>
        <v>235.00000000000003</v>
      </c>
    </row>
    <row r="280" spans="1:31" x14ac:dyDescent="0.2">
      <c r="A280" s="10">
        <v>1009</v>
      </c>
      <c r="B280" s="10" t="s">
        <v>17</v>
      </c>
      <c r="C280" s="11">
        <f t="shared" si="116"/>
        <v>21.96524064171123</v>
      </c>
      <c r="D280" s="11">
        <f t="shared" si="117"/>
        <v>35.07352941176471</v>
      </c>
      <c r="E280" s="11">
        <f t="shared" si="118"/>
        <v>48.890374331550802</v>
      </c>
      <c r="F280" s="11">
        <f t="shared" si="119"/>
        <v>69.438502673796791</v>
      </c>
      <c r="G280" s="11">
        <f t="shared" si="120"/>
        <v>89.632352941176464</v>
      </c>
      <c r="H280" s="11">
        <f t="shared" si="121"/>
        <v>118.68315508021389</v>
      </c>
      <c r="I280" s="11">
        <f t="shared" si="122"/>
        <v>143.1283422459893</v>
      </c>
      <c r="J280" s="11">
        <f t="shared" si="123"/>
        <v>187.76737967914437</v>
      </c>
      <c r="K280" s="11">
        <f t="shared" si="124"/>
        <v>210.44117647058823</v>
      </c>
      <c r="L280" s="11">
        <f t="shared" si="125"/>
        <v>230.63502673796791</v>
      </c>
      <c r="M280" s="11">
        <f t="shared" si="126"/>
        <v>247.64037433155079</v>
      </c>
      <c r="N280" s="11">
        <f t="shared" si="127"/>
        <v>265</v>
      </c>
      <c r="O280" s="12"/>
      <c r="Q280" s="10">
        <v>1009</v>
      </c>
      <c r="R280" s="10" t="s">
        <v>17</v>
      </c>
      <c r="S280" s="11">
        <f t="shared" si="130"/>
        <v>21.96524064171123</v>
      </c>
      <c r="T280" s="11">
        <f t="shared" si="128"/>
        <v>13.108288770053477</v>
      </c>
      <c r="U280" s="11">
        <f t="shared" si="128"/>
        <v>13.816844919786096</v>
      </c>
      <c r="V280" s="11">
        <f t="shared" si="128"/>
        <v>20.548128342245988</v>
      </c>
      <c r="W280" s="11">
        <f t="shared" si="128"/>
        <v>20.19385026737968</v>
      </c>
      <c r="X280" s="11">
        <f t="shared" si="128"/>
        <v>29.050802139037433</v>
      </c>
      <c r="Y280" s="11">
        <f t="shared" si="128"/>
        <v>24.445187165775401</v>
      </c>
      <c r="Z280" s="11">
        <f t="shared" si="128"/>
        <v>44.639037433155082</v>
      </c>
      <c r="AA280" s="11">
        <f t="shared" si="128"/>
        <v>22.673796791443849</v>
      </c>
      <c r="AB280" s="11">
        <f t="shared" si="128"/>
        <v>20.19385026737968</v>
      </c>
      <c r="AC280" s="11">
        <f t="shared" si="128"/>
        <v>17.005347593582886</v>
      </c>
      <c r="AD280" s="11">
        <f t="shared" si="128"/>
        <v>17.359625668449198</v>
      </c>
      <c r="AE280" s="12">
        <f t="shared" si="129"/>
        <v>265</v>
      </c>
    </row>
    <row r="281" spans="1:31" x14ac:dyDescent="0.2">
      <c r="A281" s="10">
        <v>1010</v>
      </c>
      <c r="B281" s="10" t="s">
        <v>19</v>
      </c>
      <c r="C281" s="11">
        <f t="shared" si="116"/>
        <v>21.390568319226119</v>
      </c>
      <c r="D281" s="11">
        <f t="shared" si="117"/>
        <v>43.149939540507859</v>
      </c>
      <c r="E281" s="11">
        <f t="shared" si="118"/>
        <v>58.639661426844015</v>
      </c>
      <c r="F281" s="11">
        <f t="shared" si="119"/>
        <v>87.037484885126958</v>
      </c>
      <c r="G281" s="11">
        <f t="shared" si="120"/>
        <v>105.10882708585247</v>
      </c>
      <c r="H281" s="11">
        <f t="shared" si="121"/>
        <v>154.89721886336153</v>
      </c>
      <c r="I281" s="11">
        <f t="shared" si="122"/>
        <v>172.96856106408706</v>
      </c>
      <c r="J281" s="11">
        <f t="shared" si="123"/>
        <v>196.94074969770253</v>
      </c>
      <c r="K281" s="11">
        <f t="shared" si="124"/>
        <v>235.66505441354292</v>
      </c>
      <c r="L281" s="11">
        <f t="shared" si="125"/>
        <v>267.01330108827085</v>
      </c>
      <c r="M281" s="11">
        <f t="shared" si="126"/>
        <v>283.24062877871825</v>
      </c>
      <c r="N281" s="11">
        <f t="shared" si="127"/>
        <v>305</v>
      </c>
      <c r="O281" s="12"/>
      <c r="Q281" s="10">
        <v>1010</v>
      </c>
      <c r="R281" s="10" t="s">
        <v>19</v>
      </c>
      <c r="S281" s="11">
        <f t="shared" si="130"/>
        <v>21.390568319226119</v>
      </c>
      <c r="T281" s="11">
        <f t="shared" si="128"/>
        <v>21.759371221281743</v>
      </c>
      <c r="U281" s="11">
        <f t="shared" si="128"/>
        <v>15.489721886336152</v>
      </c>
      <c r="V281" s="11">
        <f t="shared" si="128"/>
        <v>28.39782345828295</v>
      </c>
      <c r="W281" s="11">
        <f t="shared" si="128"/>
        <v>18.07134220072551</v>
      </c>
      <c r="X281" s="11">
        <f t="shared" si="128"/>
        <v>49.788391777509069</v>
      </c>
      <c r="Y281" s="11">
        <f t="shared" si="128"/>
        <v>18.07134220072551</v>
      </c>
      <c r="Z281" s="11">
        <f t="shared" si="128"/>
        <v>23.972188633615477</v>
      </c>
      <c r="AA281" s="11">
        <f t="shared" si="128"/>
        <v>38.72430471584039</v>
      </c>
      <c r="AB281" s="11">
        <f t="shared" si="128"/>
        <v>31.348246674727932</v>
      </c>
      <c r="AC281" s="11">
        <f t="shared" si="128"/>
        <v>16.2273276904474</v>
      </c>
      <c r="AD281" s="11">
        <f t="shared" si="128"/>
        <v>21.759371221281743</v>
      </c>
      <c r="AE281" s="12">
        <f t="shared" si="129"/>
        <v>305</v>
      </c>
    </row>
    <row r="282" spans="1:31" x14ac:dyDescent="0.2">
      <c r="A282" s="10">
        <v>1011</v>
      </c>
      <c r="B282" s="10" t="s">
        <v>20</v>
      </c>
      <c r="C282" s="11">
        <f t="shared" si="116"/>
        <v>33.775372124492556</v>
      </c>
      <c r="D282" s="11">
        <f t="shared" si="117"/>
        <v>49.607577807848443</v>
      </c>
      <c r="E282" s="11">
        <f t="shared" si="118"/>
        <v>61.921515561569691</v>
      </c>
      <c r="F282" s="11">
        <f t="shared" si="119"/>
        <v>83.382949932341006</v>
      </c>
      <c r="G282" s="11">
        <f t="shared" si="120"/>
        <v>96.400541271989184</v>
      </c>
      <c r="H282" s="11">
        <f t="shared" si="121"/>
        <v>117.15832205683357</v>
      </c>
      <c r="I282" s="11">
        <f t="shared" si="122"/>
        <v>141.43437077131259</v>
      </c>
      <c r="J282" s="11">
        <f t="shared" si="123"/>
        <v>168.17320703653587</v>
      </c>
      <c r="K282" s="11">
        <f t="shared" si="124"/>
        <v>201.24492557510149</v>
      </c>
      <c r="L282" s="11">
        <f t="shared" si="125"/>
        <v>222.00270635994588</v>
      </c>
      <c r="M282" s="11">
        <f t="shared" si="126"/>
        <v>235.3721244925575</v>
      </c>
      <c r="N282" s="11">
        <f t="shared" si="127"/>
        <v>260</v>
      </c>
      <c r="O282" s="12"/>
      <c r="Q282" s="10">
        <v>1011</v>
      </c>
      <c r="R282" s="10" t="s">
        <v>20</v>
      </c>
      <c r="S282" s="11">
        <f t="shared" si="130"/>
        <v>33.775372124492556</v>
      </c>
      <c r="T282" s="11">
        <f t="shared" si="128"/>
        <v>15.832205683355886</v>
      </c>
      <c r="U282" s="11">
        <f t="shared" si="128"/>
        <v>12.313937753721245</v>
      </c>
      <c r="V282" s="11">
        <f t="shared" si="128"/>
        <v>21.461434370771311</v>
      </c>
      <c r="W282" s="11">
        <f t="shared" si="128"/>
        <v>13.017591339648172</v>
      </c>
      <c r="X282" s="11">
        <f t="shared" si="128"/>
        <v>20.757780784844382</v>
      </c>
      <c r="Y282" s="11">
        <f t="shared" si="128"/>
        <v>24.276048714479025</v>
      </c>
      <c r="Z282" s="11">
        <f t="shared" si="128"/>
        <v>26.73883626522327</v>
      </c>
      <c r="AA282" s="11">
        <f t="shared" si="128"/>
        <v>33.071718538565626</v>
      </c>
      <c r="AB282" s="11">
        <f t="shared" si="128"/>
        <v>20.757780784844382</v>
      </c>
      <c r="AC282" s="11">
        <f t="shared" si="128"/>
        <v>13.369418132611635</v>
      </c>
      <c r="AD282" s="11">
        <f t="shared" si="128"/>
        <v>24.627875507442489</v>
      </c>
      <c r="AE282" s="12">
        <f t="shared" si="129"/>
        <v>260</v>
      </c>
    </row>
    <row r="283" spans="1:31" x14ac:dyDescent="0.2">
      <c r="A283" s="10">
        <v>1012</v>
      </c>
      <c r="B283" s="10" t="s">
        <v>21</v>
      </c>
      <c r="C283" s="11">
        <f t="shared" si="116"/>
        <v>50.470936490850377</v>
      </c>
      <c r="D283" s="11">
        <f t="shared" si="117"/>
        <v>110.1184068891281</v>
      </c>
      <c r="E283" s="11">
        <f t="shared" si="118"/>
        <v>174.35414424111949</v>
      </c>
      <c r="F283" s="11">
        <f t="shared" si="119"/>
        <v>231.08180839612487</v>
      </c>
      <c r="G283" s="11">
        <f t="shared" si="120"/>
        <v>278.63293864370291</v>
      </c>
      <c r="H283" s="11">
        <f t="shared" si="121"/>
        <v>354.54790096878367</v>
      </c>
      <c r="I283" s="11">
        <f t="shared" si="122"/>
        <v>410.85844994617872</v>
      </c>
      <c r="J283" s="11">
        <f t="shared" si="123"/>
        <v>519.72551130247587</v>
      </c>
      <c r="K283" s="11">
        <f t="shared" si="124"/>
        <v>596.89181916038763</v>
      </c>
      <c r="L283" s="11">
        <f t="shared" si="125"/>
        <v>646.52852529601728</v>
      </c>
      <c r="M283" s="11">
        <f t="shared" si="126"/>
        <v>706.59311087190531</v>
      </c>
      <c r="N283" s="11">
        <f t="shared" si="127"/>
        <v>775</v>
      </c>
      <c r="O283" s="12"/>
      <c r="Q283" s="10">
        <v>1012</v>
      </c>
      <c r="R283" s="10" t="s">
        <v>21</v>
      </c>
      <c r="S283" s="11">
        <f t="shared" si="130"/>
        <v>50.470936490850377</v>
      </c>
      <c r="T283" s="11">
        <f t="shared" si="128"/>
        <v>59.647470398277719</v>
      </c>
      <c r="U283" s="11">
        <f t="shared" si="128"/>
        <v>64.235737351991389</v>
      </c>
      <c r="V283" s="11">
        <f t="shared" si="128"/>
        <v>56.727664155005385</v>
      </c>
      <c r="W283" s="11">
        <f t="shared" si="128"/>
        <v>47.551130247578037</v>
      </c>
      <c r="X283" s="11">
        <f t="shared" si="128"/>
        <v>75.914962325080722</v>
      </c>
      <c r="Y283" s="11">
        <f t="shared" si="128"/>
        <v>56.310548977395051</v>
      </c>
      <c r="Z283" s="11">
        <f t="shared" si="128"/>
        <v>108.8670613562971</v>
      </c>
      <c r="AA283" s="11">
        <f t="shared" si="128"/>
        <v>77.166307857911718</v>
      </c>
      <c r="AB283" s="11">
        <f t="shared" si="128"/>
        <v>49.636706135629709</v>
      </c>
      <c r="AC283" s="11">
        <f t="shared" si="128"/>
        <v>60.064585575888053</v>
      </c>
      <c r="AD283" s="11">
        <f t="shared" si="128"/>
        <v>68.406889128094718</v>
      </c>
      <c r="AE283" s="12">
        <f t="shared" si="129"/>
        <v>775</v>
      </c>
    </row>
    <row r="284" spans="1:31" x14ac:dyDescent="0.2">
      <c r="A284" s="10">
        <v>1013</v>
      </c>
      <c r="B284" s="10" t="s">
        <v>22</v>
      </c>
      <c r="C284" s="11">
        <f t="shared" si="116"/>
        <v>6.6528925619834709</v>
      </c>
      <c r="D284" s="11">
        <f t="shared" si="117"/>
        <v>9.0289256198347108</v>
      </c>
      <c r="E284" s="11">
        <f t="shared" si="118"/>
        <v>15.681818181818182</v>
      </c>
      <c r="F284" s="11">
        <f t="shared" si="119"/>
        <v>20.909090909090907</v>
      </c>
      <c r="G284" s="11">
        <f t="shared" si="120"/>
        <v>38.966942148760324</v>
      </c>
      <c r="H284" s="11">
        <f t="shared" si="121"/>
        <v>52.272727272727266</v>
      </c>
      <c r="I284" s="11">
        <f t="shared" si="122"/>
        <v>68.429752066115697</v>
      </c>
      <c r="J284" s="11">
        <f t="shared" si="123"/>
        <v>75.08264462809916</v>
      </c>
      <c r="K284" s="11">
        <f t="shared" si="124"/>
        <v>98.367768595041298</v>
      </c>
      <c r="L284" s="11">
        <f t="shared" si="125"/>
        <v>106.44628099173551</v>
      </c>
      <c r="M284" s="11">
        <f t="shared" si="126"/>
        <v>109.29752066115699</v>
      </c>
      <c r="N284" s="11">
        <f t="shared" si="127"/>
        <v>114.99999999999997</v>
      </c>
      <c r="O284" s="12"/>
      <c r="Q284" s="10">
        <v>1013</v>
      </c>
      <c r="R284" s="10" t="s">
        <v>22</v>
      </c>
      <c r="S284" s="11">
        <f t="shared" si="130"/>
        <v>6.6528925619834709</v>
      </c>
      <c r="T284" s="11">
        <f t="shared" si="128"/>
        <v>2.3760330578512399</v>
      </c>
      <c r="U284" s="11">
        <f t="shared" si="128"/>
        <v>6.6528925619834709</v>
      </c>
      <c r="V284" s="11">
        <f t="shared" si="128"/>
        <v>5.2272727272727266</v>
      </c>
      <c r="W284" s="11">
        <f t="shared" si="128"/>
        <v>18.057851239669418</v>
      </c>
      <c r="X284" s="11">
        <f t="shared" si="128"/>
        <v>13.305785123966942</v>
      </c>
      <c r="Y284" s="11">
        <f t="shared" si="128"/>
        <v>16.15702479338843</v>
      </c>
      <c r="Z284" s="11">
        <f t="shared" si="128"/>
        <v>6.6528925619834709</v>
      </c>
      <c r="AA284" s="11">
        <f t="shared" si="128"/>
        <v>23.285123966942145</v>
      </c>
      <c r="AB284" s="11">
        <f t="shared" si="128"/>
        <v>8.0785123966942152</v>
      </c>
      <c r="AC284" s="11">
        <f t="shared" si="128"/>
        <v>2.8512396694214872</v>
      </c>
      <c r="AD284" s="11">
        <f t="shared" si="128"/>
        <v>5.7024793388429744</v>
      </c>
      <c r="AE284" s="12">
        <f t="shared" si="129"/>
        <v>114.99999999999997</v>
      </c>
    </row>
    <row r="285" spans="1:31" x14ac:dyDescent="0.2">
      <c r="A285" s="10">
        <v>1014</v>
      </c>
      <c r="B285" s="10" t="s">
        <v>23</v>
      </c>
      <c r="C285" s="11">
        <f t="shared" si="116"/>
        <v>105.73613766730402</v>
      </c>
      <c r="D285" s="11">
        <f t="shared" si="117"/>
        <v>212.47609942638624</v>
      </c>
      <c r="E285" s="11">
        <f t="shared" si="118"/>
        <v>301.48183556405354</v>
      </c>
      <c r="F285" s="11">
        <f t="shared" si="119"/>
        <v>396.17590822179733</v>
      </c>
      <c r="G285" s="11">
        <f t="shared" si="120"/>
        <v>484.17782026768646</v>
      </c>
      <c r="H285" s="11">
        <f t="shared" si="121"/>
        <v>616.34799235181652</v>
      </c>
      <c r="I285" s="11">
        <f t="shared" si="122"/>
        <v>717.73422562141502</v>
      </c>
      <c r="J285" s="11">
        <f t="shared" si="123"/>
        <v>854.92351816443602</v>
      </c>
      <c r="K285" s="11">
        <f t="shared" si="124"/>
        <v>1026.242829827916</v>
      </c>
      <c r="L285" s="11">
        <f t="shared" si="125"/>
        <v>1144.6940726577438</v>
      </c>
      <c r="M285" s="11">
        <f t="shared" si="126"/>
        <v>1275.5258126195029</v>
      </c>
      <c r="N285" s="11">
        <f t="shared" si="127"/>
        <v>1400</v>
      </c>
      <c r="O285" s="12"/>
      <c r="Q285" s="10">
        <v>1014</v>
      </c>
      <c r="R285" s="10" t="s">
        <v>23</v>
      </c>
      <c r="S285" s="11">
        <f t="shared" si="130"/>
        <v>105.73613766730402</v>
      </c>
      <c r="T285" s="11">
        <f t="shared" si="128"/>
        <v>106.73996175908222</v>
      </c>
      <c r="U285" s="11">
        <f t="shared" si="128"/>
        <v>89.005736137667313</v>
      </c>
      <c r="V285" s="11">
        <f t="shared" si="128"/>
        <v>94.694072657743803</v>
      </c>
      <c r="W285" s="11">
        <f t="shared" si="128"/>
        <v>88.001912045889114</v>
      </c>
      <c r="X285" s="11">
        <f t="shared" si="128"/>
        <v>132.17017208413003</v>
      </c>
      <c r="Y285" s="11">
        <f t="shared" si="128"/>
        <v>101.38623326959848</v>
      </c>
      <c r="Z285" s="11">
        <f t="shared" si="128"/>
        <v>137.18929254302103</v>
      </c>
      <c r="AA285" s="11">
        <f t="shared" si="128"/>
        <v>171.31931166347994</v>
      </c>
      <c r="AB285" s="11">
        <f t="shared" si="128"/>
        <v>118.45124282982793</v>
      </c>
      <c r="AC285" s="11">
        <f t="shared" si="128"/>
        <v>130.8317399617591</v>
      </c>
      <c r="AD285" s="11">
        <f t="shared" si="128"/>
        <v>124.47418738049716</v>
      </c>
      <c r="AE285" s="12">
        <f t="shared" si="129"/>
        <v>1400</v>
      </c>
    </row>
    <row r="286" spans="1:31" x14ac:dyDescent="0.2">
      <c r="A286" s="10">
        <v>1015</v>
      </c>
      <c r="B286" s="10" t="s">
        <v>24</v>
      </c>
      <c r="C286" s="11">
        <f t="shared" si="116"/>
        <v>10.895953757225433</v>
      </c>
      <c r="D286" s="11">
        <f t="shared" si="117"/>
        <v>28.179190751445091</v>
      </c>
      <c r="E286" s="11">
        <f t="shared" si="118"/>
        <v>41.329479768786129</v>
      </c>
      <c r="F286" s="11">
        <f t="shared" si="119"/>
        <v>63.4971098265896</v>
      </c>
      <c r="G286" s="11">
        <f t="shared" si="120"/>
        <v>90.549132947976886</v>
      </c>
      <c r="H286" s="11">
        <f t="shared" si="121"/>
        <v>113.84393063583816</v>
      </c>
      <c r="I286" s="11">
        <f t="shared" si="122"/>
        <v>141.64739884393066</v>
      </c>
      <c r="J286" s="11">
        <f t="shared" si="123"/>
        <v>167.19653179190755</v>
      </c>
      <c r="K286" s="11">
        <f t="shared" si="124"/>
        <v>189.36416184971102</v>
      </c>
      <c r="L286" s="11">
        <f t="shared" si="125"/>
        <v>220.17341040462432</v>
      </c>
      <c r="M286" s="11">
        <f t="shared" si="126"/>
        <v>237.83236994219658</v>
      </c>
      <c r="N286" s="11">
        <f t="shared" si="127"/>
        <v>260.00000000000006</v>
      </c>
      <c r="O286" s="12"/>
      <c r="Q286" s="10">
        <v>1015</v>
      </c>
      <c r="R286" s="10" t="s">
        <v>24</v>
      </c>
      <c r="S286" s="11">
        <f t="shared" si="130"/>
        <v>10.895953757225433</v>
      </c>
      <c r="T286" s="11">
        <f t="shared" si="128"/>
        <v>17.283236994219656</v>
      </c>
      <c r="U286" s="11">
        <f t="shared" si="128"/>
        <v>13.150289017341041</v>
      </c>
      <c r="V286" s="11">
        <f t="shared" si="128"/>
        <v>22.167630057803471</v>
      </c>
      <c r="W286" s="11">
        <f t="shared" si="128"/>
        <v>27.052023121387283</v>
      </c>
      <c r="X286" s="11">
        <f t="shared" si="128"/>
        <v>23.294797687861273</v>
      </c>
      <c r="Y286" s="11">
        <f t="shared" si="128"/>
        <v>27.80346820809249</v>
      </c>
      <c r="Z286" s="11">
        <f t="shared" si="128"/>
        <v>25.549132947976879</v>
      </c>
      <c r="AA286" s="11">
        <f t="shared" si="128"/>
        <v>22.167630057803471</v>
      </c>
      <c r="AB286" s="11">
        <f t="shared" si="128"/>
        <v>30.809248554913292</v>
      </c>
      <c r="AC286" s="11">
        <f t="shared" si="128"/>
        <v>17.658959537572251</v>
      </c>
      <c r="AD286" s="11">
        <f t="shared" si="128"/>
        <v>22.167630057803471</v>
      </c>
      <c r="AE286" s="12">
        <f t="shared" si="129"/>
        <v>260.00000000000006</v>
      </c>
    </row>
    <row r="287" spans="1:31" x14ac:dyDescent="0.2">
      <c r="A287" s="10">
        <v>1016</v>
      </c>
      <c r="B287" s="10" t="s">
        <v>25</v>
      </c>
      <c r="C287" s="11">
        <f t="shared" si="116"/>
        <v>34.351620947630927</v>
      </c>
      <c r="D287" s="11">
        <f t="shared" si="117"/>
        <v>73.042394014962596</v>
      </c>
      <c r="E287" s="11">
        <f t="shared" si="118"/>
        <v>116.79551122194515</v>
      </c>
      <c r="F287" s="11">
        <f t="shared" si="119"/>
        <v>158.01745635910225</v>
      </c>
      <c r="G287" s="11">
        <f t="shared" si="120"/>
        <v>186.58354114713217</v>
      </c>
      <c r="H287" s="11">
        <f t="shared" si="121"/>
        <v>231.42144638403991</v>
      </c>
      <c r="I287" s="11">
        <f t="shared" si="122"/>
        <v>258.17955112219454</v>
      </c>
      <c r="J287" s="11">
        <f t="shared" si="123"/>
        <v>290.36159600997507</v>
      </c>
      <c r="K287" s="11">
        <f t="shared" si="124"/>
        <v>334.11471321695763</v>
      </c>
      <c r="L287" s="11">
        <f t="shared" si="125"/>
        <v>356.53366583541151</v>
      </c>
      <c r="M287" s="11">
        <f t="shared" si="126"/>
        <v>393.77805486284296</v>
      </c>
      <c r="N287" s="11">
        <f t="shared" si="127"/>
        <v>435.00000000000006</v>
      </c>
      <c r="O287" s="12"/>
      <c r="Q287" s="10">
        <v>1016</v>
      </c>
      <c r="R287" s="10" t="s">
        <v>25</v>
      </c>
      <c r="S287" s="11">
        <f t="shared" si="130"/>
        <v>34.351620947630927</v>
      </c>
      <c r="T287" s="11">
        <f t="shared" si="128"/>
        <v>38.690773067331669</v>
      </c>
      <c r="U287" s="11">
        <f t="shared" si="128"/>
        <v>43.753117206982552</v>
      </c>
      <c r="V287" s="11">
        <f t="shared" si="128"/>
        <v>41.221945137157107</v>
      </c>
      <c r="W287" s="11">
        <f t="shared" si="128"/>
        <v>28.566084788029922</v>
      </c>
      <c r="X287" s="11">
        <f t="shared" si="128"/>
        <v>44.837905236907737</v>
      </c>
      <c r="Y287" s="11">
        <f t="shared" si="128"/>
        <v>26.758104738154614</v>
      </c>
      <c r="Z287" s="11">
        <f t="shared" si="128"/>
        <v>32.182044887780549</v>
      </c>
      <c r="AA287" s="11">
        <f t="shared" si="128"/>
        <v>43.753117206982552</v>
      </c>
      <c r="AB287" s="11">
        <f t="shared" si="128"/>
        <v>22.418952618453869</v>
      </c>
      <c r="AC287" s="11">
        <f t="shared" si="128"/>
        <v>37.244389027431424</v>
      </c>
      <c r="AD287" s="11">
        <f t="shared" si="128"/>
        <v>41.221945137157107</v>
      </c>
      <c r="AE287" s="12">
        <f t="shared" si="129"/>
        <v>435.00000000000006</v>
      </c>
    </row>
    <row r="288" spans="1:31" x14ac:dyDescent="0.2">
      <c r="A288" s="10">
        <v>1017</v>
      </c>
      <c r="B288" s="10" t="s">
        <v>26</v>
      </c>
      <c r="C288" s="11">
        <f t="shared" si="116"/>
        <v>26.940789473684212</v>
      </c>
      <c r="D288" s="11">
        <f t="shared" si="117"/>
        <v>62.861842105263158</v>
      </c>
      <c r="E288" s="11">
        <f t="shared" si="118"/>
        <v>87.03947368421052</v>
      </c>
      <c r="F288" s="11">
        <f t="shared" si="119"/>
        <v>117.43421052631578</v>
      </c>
      <c r="G288" s="11">
        <f t="shared" si="120"/>
        <v>140.57565789473682</v>
      </c>
      <c r="H288" s="11">
        <f t="shared" si="121"/>
        <v>184.09539473684208</v>
      </c>
      <c r="I288" s="11">
        <f t="shared" si="122"/>
        <v>215.87171052631578</v>
      </c>
      <c r="J288" s="11">
        <f t="shared" si="123"/>
        <v>250.06578947368422</v>
      </c>
      <c r="K288" s="11">
        <f t="shared" si="124"/>
        <v>313.27302631578948</v>
      </c>
      <c r="L288" s="11">
        <f t="shared" si="125"/>
        <v>353.68421052631578</v>
      </c>
      <c r="M288" s="11">
        <f t="shared" si="126"/>
        <v>382.6973684210526</v>
      </c>
      <c r="N288" s="11">
        <f t="shared" si="127"/>
        <v>420</v>
      </c>
      <c r="O288" s="12"/>
      <c r="Q288" s="10">
        <v>1017</v>
      </c>
      <c r="R288" s="10" t="s">
        <v>26</v>
      </c>
      <c r="S288" s="11">
        <f t="shared" si="130"/>
        <v>26.940789473684212</v>
      </c>
      <c r="T288" s="11">
        <f t="shared" si="128"/>
        <v>35.921052631578945</v>
      </c>
      <c r="U288" s="11">
        <f t="shared" si="128"/>
        <v>24.177631578947366</v>
      </c>
      <c r="V288" s="11">
        <f t="shared" si="128"/>
        <v>30.394736842105264</v>
      </c>
      <c r="W288" s="11">
        <f t="shared" si="128"/>
        <v>23.141447368421051</v>
      </c>
      <c r="X288" s="11">
        <f t="shared" si="128"/>
        <v>43.519736842105267</v>
      </c>
      <c r="Y288" s="11">
        <f t="shared" si="128"/>
        <v>31.776315789473689</v>
      </c>
      <c r="Z288" s="11">
        <f t="shared" si="128"/>
        <v>34.194078947368425</v>
      </c>
      <c r="AA288" s="11">
        <f t="shared" si="128"/>
        <v>63.207236842105267</v>
      </c>
      <c r="AB288" s="11">
        <f t="shared" si="128"/>
        <v>40.411184210526315</v>
      </c>
      <c r="AC288" s="11">
        <f t="shared" si="128"/>
        <v>29.013157894736846</v>
      </c>
      <c r="AD288" s="11">
        <f t="shared" si="128"/>
        <v>37.30263157894737</v>
      </c>
      <c r="AE288" s="12">
        <f t="shared" si="129"/>
        <v>420</v>
      </c>
    </row>
    <row r="289" spans="1:31" x14ac:dyDescent="0.2">
      <c r="A289" s="10">
        <v>1018</v>
      </c>
      <c r="B289" s="10" t="s">
        <v>27</v>
      </c>
      <c r="C289" s="11">
        <f t="shared" si="116"/>
        <v>11.136890951276104</v>
      </c>
      <c r="D289" s="11">
        <f t="shared" si="117"/>
        <v>22.645011600928079</v>
      </c>
      <c r="E289" s="11">
        <f t="shared" si="118"/>
        <v>33.039443155452446</v>
      </c>
      <c r="F289" s="11">
        <f t="shared" si="119"/>
        <v>45.290023201856158</v>
      </c>
      <c r="G289" s="11">
        <f t="shared" si="120"/>
        <v>58.283062645011611</v>
      </c>
      <c r="H289" s="11">
        <f t="shared" si="121"/>
        <v>79.071925754060345</v>
      </c>
      <c r="I289" s="11">
        <f t="shared" si="122"/>
        <v>96.148491879350374</v>
      </c>
      <c r="J289" s="11">
        <f t="shared" si="123"/>
        <v>110.62645011600931</v>
      </c>
      <c r="K289" s="11">
        <f t="shared" si="124"/>
        <v>129.55916473317868</v>
      </c>
      <c r="L289" s="11">
        <f t="shared" si="125"/>
        <v>139.95359628770305</v>
      </c>
      <c r="M289" s="11">
        <f t="shared" si="126"/>
        <v>150.71925754060328</v>
      </c>
      <c r="N289" s="11">
        <f t="shared" si="127"/>
        <v>160.00000000000003</v>
      </c>
      <c r="O289" s="12"/>
      <c r="Q289" s="10">
        <v>1018</v>
      </c>
      <c r="R289" s="10" t="s">
        <v>27</v>
      </c>
      <c r="S289" s="11">
        <f t="shared" si="130"/>
        <v>11.136890951276104</v>
      </c>
      <c r="T289" s="11">
        <f t="shared" si="128"/>
        <v>11.508120649651975</v>
      </c>
      <c r="U289" s="11">
        <f t="shared" si="128"/>
        <v>10.394431554524363</v>
      </c>
      <c r="V289" s="11">
        <f t="shared" si="128"/>
        <v>12.250580046403714</v>
      </c>
      <c r="W289" s="11">
        <f t="shared" si="128"/>
        <v>12.993039443155451</v>
      </c>
      <c r="X289" s="11">
        <f t="shared" si="128"/>
        <v>20.788863109048727</v>
      </c>
      <c r="Y289" s="11">
        <f t="shared" si="128"/>
        <v>17.076566125290025</v>
      </c>
      <c r="Z289" s="11">
        <f t="shared" si="128"/>
        <v>14.477958236658935</v>
      </c>
      <c r="AA289" s="11">
        <f t="shared" si="128"/>
        <v>18.932714617169374</v>
      </c>
      <c r="AB289" s="11">
        <f t="shared" si="128"/>
        <v>10.394431554524363</v>
      </c>
      <c r="AC289" s="11">
        <f t="shared" si="128"/>
        <v>10.765661252900232</v>
      </c>
      <c r="AD289" s="11">
        <f t="shared" si="128"/>
        <v>9.2807424593967518</v>
      </c>
      <c r="AE289" s="12">
        <f t="shared" si="129"/>
        <v>160.00000000000003</v>
      </c>
    </row>
    <row r="290" spans="1:31" x14ac:dyDescent="0.2">
      <c r="A290" s="10">
        <v>1019</v>
      </c>
      <c r="B290" s="10" t="s">
        <v>28</v>
      </c>
      <c r="C290" s="11">
        <f t="shared" si="116"/>
        <v>12.060518731988473</v>
      </c>
      <c r="D290" s="11">
        <f t="shared" si="117"/>
        <v>22.953890489913547</v>
      </c>
      <c r="E290" s="11">
        <f t="shared" si="118"/>
        <v>31.123919308357351</v>
      </c>
      <c r="F290" s="11">
        <f t="shared" si="119"/>
        <v>37.737752161383291</v>
      </c>
      <c r="G290" s="11">
        <f t="shared" si="120"/>
        <v>46.296829971181566</v>
      </c>
      <c r="H290" s="11">
        <f t="shared" si="121"/>
        <v>65.360230547550444</v>
      </c>
      <c r="I290" s="11">
        <f t="shared" si="122"/>
        <v>92.204610951008661</v>
      </c>
      <c r="J290" s="11">
        <f t="shared" si="123"/>
        <v>106.21037463976947</v>
      </c>
      <c r="K290" s="11">
        <f t="shared" si="124"/>
        <v>118.27089337175795</v>
      </c>
      <c r="L290" s="11">
        <f t="shared" si="125"/>
        <v>125.66282420749282</v>
      </c>
      <c r="M290" s="11">
        <f t="shared" si="126"/>
        <v>129.94236311239194</v>
      </c>
      <c r="N290" s="11">
        <f t="shared" si="127"/>
        <v>135</v>
      </c>
      <c r="O290" s="12"/>
      <c r="Q290" s="10">
        <v>1019</v>
      </c>
      <c r="R290" s="10" t="s">
        <v>28</v>
      </c>
      <c r="S290" s="11">
        <f t="shared" si="130"/>
        <v>12.060518731988473</v>
      </c>
      <c r="T290" s="11">
        <f t="shared" si="128"/>
        <v>10.893371757925074</v>
      </c>
      <c r="U290" s="11">
        <f t="shared" si="128"/>
        <v>8.1700288184438055</v>
      </c>
      <c r="V290" s="11">
        <f t="shared" si="128"/>
        <v>6.6138328530259374</v>
      </c>
      <c r="W290" s="11">
        <f t="shared" si="128"/>
        <v>8.5590778097982714</v>
      </c>
      <c r="X290" s="11">
        <f t="shared" si="128"/>
        <v>19.063400576368878</v>
      </c>
      <c r="Y290" s="11">
        <f t="shared" si="128"/>
        <v>26.844380403458217</v>
      </c>
      <c r="Z290" s="11">
        <f t="shared" si="128"/>
        <v>14.005763688760807</v>
      </c>
      <c r="AA290" s="11">
        <f t="shared" si="128"/>
        <v>12.060518731988473</v>
      </c>
      <c r="AB290" s="11">
        <f t="shared" si="128"/>
        <v>7.391930835734871</v>
      </c>
      <c r="AC290" s="11">
        <f t="shared" si="128"/>
        <v>4.2795389048991357</v>
      </c>
      <c r="AD290" s="11">
        <f t="shared" si="128"/>
        <v>5.0576368876080693</v>
      </c>
      <c r="AE290" s="12">
        <f t="shared" si="129"/>
        <v>135</v>
      </c>
    </row>
    <row r="291" spans="1:31" x14ac:dyDescent="0.2">
      <c r="A291" s="10">
        <v>1020</v>
      </c>
      <c r="B291" s="10" t="s">
        <v>29</v>
      </c>
      <c r="C291" s="11">
        <f t="shared" si="116"/>
        <v>58.350062735257232</v>
      </c>
      <c r="D291" s="11">
        <f t="shared" si="117"/>
        <v>113.82371392722713</v>
      </c>
      <c r="E291" s="11">
        <f t="shared" si="118"/>
        <v>161.4899623588457</v>
      </c>
      <c r="F291" s="11">
        <f t="shared" si="119"/>
        <v>206.27979924717695</v>
      </c>
      <c r="G291" s="11">
        <f t="shared" si="120"/>
        <v>247.78230865746553</v>
      </c>
      <c r="H291" s="11">
        <f t="shared" si="121"/>
        <v>307.77603513174409</v>
      </c>
      <c r="I291" s="11">
        <f t="shared" si="122"/>
        <v>374.34441656210799</v>
      </c>
      <c r="J291" s="11">
        <f t="shared" si="123"/>
        <v>443.37829360100386</v>
      </c>
      <c r="K291" s="11">
        <f t="shared" si="124"/>
        <v>491.04454203262242</v>
      </c>
      <c r="L291" s="11">
        <f t="shared" si="125"/>
        <v>562.95483061480559</v>
      </c>
      <c r="M291" s="11">
        <f t="shared" si="126"/>
        <v>618.0175658720201</v>
      </c>
      <c r="N291" s="11">
        <f t="shared" si="127"/>
        <v>655</v>
      </c>
      <c r="O291" s="12"/>
      <c r="Q291" s="10">
        <v>1020</v>
      </c>
      <c r="R291" s="10" t="s">
        <v>29</v>
      </c>
      <c r="S291" s="11">
        <f t="shared" si="130"/>
        <v>58.350062735257232</v>
      </c>
      <c r="T291" s="11">
        <f t="shared" ref="T291:T301" si="131">+D18-T261</f>
        <v>55.4736511919699</v>
      </c>
      <c r="U291" s="11">
        <f t="shared" ref="U291:U301" si="132">+E18-U261</f>
        <v>47.66624843161857</v>
      </c>
      <c r="V291" s="11">
        <f t="shared" ref="V291:V301" si="133">+F18-V261</f>
        <v>44.789836888331251</v>
      </c>
      <c r="W291" s="11">
        <f t="shared" ref="W291:W301" si="134">+G18-W261</f>
        <v>41.502509410288589</v>
      </c>
      <c r="X291" s="11">
        <f t="shared" ref="X291:X301" si="135">+H18-X261</f>
        <v>59.993726474278546</v>
      </c>
      <c r="Y291" s="11">
        <f t="shared" ref="Y291:Y301" si="136">+I18-Y261</f>
        <v>66.568381430363871</v>
      </c>
      <c r="Z291" s="11">
        <f t="shared" ref="Z291:Z301" si="137">+J18-Z261</f>
        <v>69.033877038895866</v>
      </c>
      <c r="AA291" s="11">
        <f t="shared" ref="AA291:AA301" si="138">+K18-AA261</f>
        <v>47.66624843161857</v>
      </c>
      <c r="AB291" s="11">
        <f t="shared" ref="AB291:AB301" si="139">+L18-AB261</f>
        <v>71.910288582183199</v>
      </c>
      <c r="AC291" s="11">
        <f t="shared" ref="AC291:AC301" si="140">+M18-AC261</f>
        <v>55.062735257214563</v>
      </c>
      <c r="AD291" s="11">
        <f t="shared" ref="AD291:AD301" si="141">+N18-AD261</f>
        <v>36.982434127979928</v>
      </c>
      <c r="AE291" s="12">
        <f t="shared" si="129"/>
        <v>655</v>
      </c>
    </row>
    <row r="292" spans="1:31" x14ac:dyDescent="0.2">
      <c r="A292" s="10">
        <v>1021</v>
      </c>
      <c r="B292" s="10" t="s">
        <v>30</v>
      </c>
      <c r="C292" s="11">
        <f t="shared" si="116"/>
        <v>17.648305084745761</v>
      </c>
      <c r="D292" s="11">
        <f t="shared" si="117"/>
        <v>35.296610169491522</v>
      </c>
      <c r="E292" s="11">
        <f t="shared" si="118"/>
        <v>52.584745762711862</v>
      </c>
      <c r="F292" s="11">
        <f t="shared" si="119"/>
        <v>74.915254237288138</v>
      </c>
      <c r="G292" s="11">
        <f t="shared" si="120"/>
        <v>87.521186440677965</v>
      </c>
      <c r="H292" s="11">
        <f t="shared" si="121"/>
        <v>106.25</v>
      </c>
      <c r="I292" s="11">
        <f t="shared" si="122"/>
        <v>135.42372881355931</v>
      </c>
      <c r="J292" s="11">
        <f t="shared" si="123"/>
        <v>163.87711864406779</v>
      </c>
      <c r="K292" s="11">
        <f t="shared" si="124"/>
        <v>184.76694915254237</v>
      </c>
      <c r="L292" s="11">
        <f t="shared" si="125"/>
        <v>210.33898305084745</v>
      </c>
      <c r="M292" s="11">
        <f t="shared" si="126"/>
        <v>231.22881355932202</v>
      </c>
      <c r="N292" s="11">
        <f t="shared" si="127"/>
        <v>255</v>
      </c>
      <c r="O292" s="12"/>
      <c r="Q292" s="10">
        <v>1021</v>
      </c>
      <c r="R292" s="10" t="s">
        <v>30</v>
      </c>
      <c r="S292" s="11">
        <f t="shared" si="130"/>
        <v>17.648305084745761</v>
      </c>
      <c r="T292" s="11">
        <f t="shared" si="131"/>
        <v>17.648305084745761</v>
      </c>
      <c r="U292" s="11">
        <f t="shared" si="132"/>
        <v>17.288135593220339</v>
      </c>
      <c r="V292" s="11">
        <f t="shared" si="133"/>
        <v>22.330508474576273</v>
      </c>
      <c r="W292" s="11">
        <f t="shared" si="134"/>
        <v>12.605932203389829</v>
      </c>
      <c r="X292" s="11">
        <f t="shared" si="135"/>
        <v>18.728813559322031</v>
      </c>
      <c r="Y292" s="11">
        <f t="shared" si="136"/>
        <v>29.173728813559322</v>
      </c>
      <c r="Z292" s="11">
        <f t="shared" si="137"/>
        <v>28.453389830508474</v>
      </c>
      <c r="AA292" s="11">
        <f t="shared" si="138"/>
        <v>20.889830508474574</v>
      </c>
      <c r="AB292" s="11">
        <f t="shared" si="139"/>
        <v>25.572033898305087</v>
      </c>
      <c r="AC292" s="11">
        <f t="shared" si="140"/>
        <v>20.889830508474574</v>
      </c>
      <c r="AD292" s="11">
        <f t="shared" si="141"/>
        <v>23.771186440677965</v>
      </c>
      <c r="AE292" s="12">
        <f t="shared" si="129"/>
        <v>255</v>
      </c>
    </row>
    <row r="293" spans="1:31" x14ac:dyDescent="0.2">
      <c r="A293" s="10">
        <v>1022</v>
      </c>
      <c r="B293" s="10" t="s">
        <v>31</v>
      </c>
      <c r="C293" s="11">
        <f t="shared" si="116"/>
        <v>63.155856727976762</v>
      </c>
      <c r="D293" s="11">
        <f t="shared" si="117"/>
        <v>164.28041303646339</v>
      </c>
      <c r="E293" s="11">
        <f t="shared" si="118"/>
        <v>266.15682478218781</v>
      </c>
      <c r="F293" s="11">
        <f t="shared" si="119"/>
        <v>363.52210390448533</v>
      </c>
      <c r="G293" s="11">
        <f t="shared" si="120"/>
        <v>445.85027428202648</v>
      </c>
      <c r="H293" s="11">
        <f t="shared" si="121"/>
        <v>573.66569861245557</v>
      </c>
      <c r="I293" s="11">
        <f t="shared" si="122"/>
        <v>667.27170054856401</v>
      </c>
      <c r="J293" s="11">
        <f t="shared" si="123"/>
        <v>767.64440141981277</v>
      </c>
      <c r="K293" s="11">
        <f t="shared" si="124"/>
        <v>886.43756050338811</v>
      </c>
      <c r="L293" s="11">
        <f t="shared" si="125"/>
        <v>976.28428525330742</v>
      </c>
      <c r="M293" s="11">
        <f t="shared" si="126"/>
        <v>1058.2365279122296</v>
      </c>
      <c r="N293" s="11">
        <f t="shared" si="127"/>
        <v>1164.9999999999998</v>
      </c>
      <c r="O293" s="12"/>
      <c r="Q293" s="10">
        <v>1022</v>
      </c>
      <c r="R293" s="10" t="s">
        <v>31</v>
      </c>
      <c r="S293" s="11">
        <f t="shared" si="130"/>
        <v>63.155856727976762</v>
      </c>
      <c r="T293" s="11">
        <f t="shared" si="131"/>
        <v>101.12455630848662</v>
      </c>
      <c r="U293" s="11">
        <f t="shared" si="132"/>
        <v>101.87641174572443</v>
      </c>
      <c r="V293" s="11">
        <f t="shared" si="133"/>
        <v>97.365279122297508</v>
      </c>
      <c r="W293" s="11">
        <f t="shared" si="134"/>
        <v>82.328170377541142</v>
      </c>
      <c r="X293" s="11">
        <f t="shared" si="135"/>
        <v>127.81542433042915</v>
      </c>
      <c r="Y293" s="11">
        <f t="shared" si="136"/>
        <v>93.606001936108427</v>
      </c>
      <c r="Z293" s="11">
        <f t="shared" si="137"/>
        <v>100.3727008712488</v>
      </c>
      <c r="AA293" s="11">
        <f t="shared" si="138"/>
        <v>118.79315908357535</v>
      </c>
      <c r="AB293" s="11">
        <f t="shared" si="139"/>
        <v>89.846724749919332</v>
      </c>
      <c r="AC293" s="11">
        <f t="shared" si="140"/>
        <v>81.952242658922245</v>
      </c>
      <c r="AD293" s="11">
        <f t="shared" si="141"/>
        <v>106.76347208777025</v>
      </c>
      <c r="AE293" s="12">
        <f t="shared" si="129"/>
        <v>1164.9999999999998</v>
      </c>
    </row>
    <row r="294" spans="1:31" x14ac:dyDescent="0.2">
      <c r="A294" s="10">
        <v>1023</v>
      </c>
      <c r="B294" s="10" t="s">
        <v>32</v>
      </c>
      <c r="C294" s="11">
        <f t="shared" si="116"/>
        <v>25.285714285714292</v>
      </c>
      <c r="D294" s="11">
        <f t="shared" si="117"/>
        <v>40.812030075187977</v>
      </c>
      <c r="E294" s="11">
        <f t="shared" si="118"/>
        <v>61.661654135338352</v>
      </c>
      <c r="F294" s="11">
        <f t="shared" si="119"/>
        <v>84.729323308270679</v>
      </c>
      <c r="G294" s="11">
        <f t="shared" si="120"/>
        <v>105.57894736842105</v>
      </c>
      <c r="H294" s="11">
        <f t="shared" si="121"/>
        <v>149.93984962406017</v>
      </c>
      <c r="I294" s="11">
        <f t="shared" si="122"/>
        <v>201.39849624060153</v>
      </c>
      <c r="J294" s="11">
        <f t="shared" si="123"/>
        <v>229.78947368421055</v>
      </c>
      <c r="K294" s="11">
        <f t="shared" si="124"/>
        <v>253.30075187969928</v>
      </c>
      <c r="L294" s="11">
        <f t="shared" si="125"/>
        <v>272.81954887218046</v>
      </c>
      <c r="M294" s="11">
        <f t="shared" si="126"/>
        <v>287.01503759398497</v>
      </c>
      <c r="N294" s="11">
        <f t="shared" si="127"/>
        <v>295</v>
      </c>
      <c r="O294" s="12"/>
      <c r="Q294" s="10">
        <v>1023</v>
      </c>
      <c r="R294" s="10" t="s">
        <v>32</v>
      </c>
      <c r="S294" s="11">
        <f t="shared" si="130"/>
        <v>25.285714285714292</v>
      </c>
      <c r="T294" s="11">
        <f t="shared" si="131"/>
        <v>15.526315789473685</v>
      </c>
      <c r="U294" s="11">
        <f t="shared" si="132"/>
        <v>20.849624060150379</v>
      </c>
      <c r="V294" s="11">
        <f t="shared" si="133"/>
        <v>23.06766917293233</v>
      </c>
      <c r="W294" s="11">
        <f t="shared" si="134"/>
        <v>20.849624060150379</v>
      </c>
      <c r="X294" s="11">
        <f t="shared" si="135"/>
        <v>44.360902255639111</v>
      </c>
      <c r="Y294" s="11">
        <f t="shared" si="136"/>
        <v>51.458646616541358</v>
      </c>
      <c r="Z294" s="11">
        <f t="shared" si="137"/>
        <v>28.390977443609025</v>
      </c>
      <c r="AA294" s="11">
        <f t="shared" si="138"/>
        <v>23.511278195488728</v>
      </c>
      <c r="AB294" s="11">
        <f t="shared" si="139"/>
        <v>19.518796992481207</v>
      </c>
      <c r="AC294" s="11">
        <f t="shared" si="140"/>
        <v>14.195488721804512</v>
      </c>
      <c r="AD294" s="11">
        <f t="shared" si="141"/>
        <v>7.9849624060150388</v>
      </c>
      <c r="AE294" s="12">
        <f t="shared" si="129"/>
        <v>295</v>
      </c>
    </row>
    <row r="295" spans="1:31" x14ac:dyDescent="0.2">
      <c r="A295" s="10">
        <v>1024</v>
      </c>
      <c r="B295" s="10" t="s">
        <v>33</v>
      </c>
      <c r="C295" s="11">
        <f t="shared" si="116"/>
        <v>170.2638804148871</v>
      </c>
      <c r="D295" s="11">
        <f t="shared" si="117"/>
        <v>335.81833435021349</v>
      </c>
      <c r="E295" s="11">
        <f t="shared" si="118"/>
        <v>546.65573520439284</v>
      </c>
      <c r="F295" s="11">
        <f t="shared" si="119"/>
        <v>721.26677852348985</v>
      </c>
      <c r="G295" s="11">
        <f t="shared" si="120"/>
        <v>875.22879804758986</v>
      </c>
      <c r="H295" s="11">
        <f t="shared" si="121"/>
        <v>1059.2586943258084</v>
      </c>
      <c r="I295" s="11">
        <f t="shared" si="122"/>
        <v>1299.4394447834045</v>
      </c>
      <c r="J295" s="11">
        <f t="shared" si="123"/>
        <v>1528.3900244051251</v>
      </c>
      <c r="K295" s="11">
        <f t="shared" si="124"/>
        <v>1766.0349298352655</v>
      </c>
      <c r="L295" s="11">
        <f t="shared" si="125"/>
        <v>2008.3892617449665</v>
      </c>
      <c r="M295" s="11">
        <f t="shared" si="126"/>
        <v>2185.5361500915192</v>
      </c>
      <c r="N295" s="11">
        <f t="shared" si="127"/>
        <v>2375</v>
      </c>
      <c r="O295" s="12"/>
      <c r="Q295" s="10">
        <v>1024</v>
      </c>
      <c r="R295" s="10" t="s">
        <v>33</v>
      </c>
      <c r="S295" s="11">
        <f t="shared" si="130"/>
        <v>170.2638804148871</v>
      </c>
      <c r="T295" s="11">
        <f t="shared" si="131"/>
        <v>165.55445393532642</v>
      </c>
      <c r="U295" s="11">
        <f t="shared" si="132"/>
        <v>210.83740085417938</v>
      </c>
      <c r="V295" s="11">
        <f t="shared" si="133"/>
        <v>174.61104331909701</v>
      </c>
      <c r="W295" s="11">
        <f t="shared" si="134"/>
        <v>153.96201952410001</v>
      </c>
      <c r="X295" s="11">
        <f t="shared" si="135"/>
        <v>184.02989627821842</v>
      </c>
      <c r="Y295" s="11">
        <f t="shared" si="136"/>
        <v>240.1807504575961</v>
      </c>
      <c r="Z295" s="11">
        <f t="shared" si="137"/>
        <v>228.95057962172052</v>
      </c>
      <c r="AA295" s="11">
        <f t="shared" si="138"/>
        <v>237.64490543014031</v>
      </c>
      <c r="AB295" s="11">
        <f t="shared" si="139"/>
        <v>242.35433190970102</v>
      </c>
      <c r="AC295" s="11">
        <f t="shared" si="140"/>
        <v>177.14688834655274</v>
      </c>
      <c r="AD295" s="11">
        <f t="shared" si="141"/>
        <v>189.46384990848077</v>
      </c>
      <c r="AE295" s="12">
        <f t="shared" si="129"/>
        <v>2375</v>
      </c>
    </row>
    <row r="296" spans="1:31" x14ac:dyDescent="0.2">
      <c r="A296" s="10">
        <v>1025</v>
      </c>
      <c r="B296" s="10" t="s">
        <v>34</v>
      </c>
      <c r="C296" s="11">
        <f t="shared" si="116"/>
        <v>36.914217633042099</v>
      </c>
      <c r="D296" s="11">
        <f t="shared" si="117"/>
        <v>71.763304209690233</v>
      </c>
      <c r="E296" s="11">
        <f t="shared" si="118"/>
        <v>111.77521842732327</v>
      </c>
      <c r="F296" s="11">
        <f t="shared" si="119"/>
        <v>173.21286735504367</v>
      </c>
      <c r="G296" s="11">
        <f t="shared" si="120"/>
        <v>222.00158856235106</v>
      </c>
      <c r="H296" s="11">
        <f t="shared" si="121"/>
        <v>303.31612390786336</v>
      </c>
      <c r="I296" s="11">
        <f t="shared" si="122"/>
        <v>359.33280381254963</v>
      </c>
      <c r="J296" s="11">
        <f t="shared" si="123"/>
        <v>432.38681493248612</v>
      </c>
      <c r="K296" s="11">
        <f t="shared" si="124"/>
        <v>500.27799841143769</v>
      </c>
      <c r="L296" s="11">
        <f t="shared" si="125"/>
        <v>550.61556791104056</v>
      </c>
      <c r="M296" s="11">
        <f t="shared" si="126"/>
        <v>610.50436854646546</v>
      </c>
      <c r="N296" s="11">
        <f t="shared" si="127"/>
        <v>650</v>
      </c>
      <c r="O296" s="12"/>
      <c r="Q296" s="10">
        <v>1025</v>
      </c>
      <c r="R296" s="10" t="s">
        <v>34</v>
      </c>
      <c r="S296" s="11">
        <f t="shared" si="130"/>
        <v>36.914217633042099</v>
      </c>
      <c r="T296" s="11">
        <f t="shared" si="131"/>
        <v>34.849086576648133</v>
      </c>
      <c r="U296" s="11">
        <f t="shared" si="132"/>
        <v>40.011914217633041</v>
      </c>
      <c r="V296" s="11">
        <f t="shared" si="133"/>
        <v>61.437648927720417</v>
      </c>
      <c r="W296" s="11">
        <f t="shared" si="134"/>
        <v>48.78872120730739</v>
      </c>
      <c r="X296" s="11">
        <f t="shared" si="135"/>
        <v>81.314535345512311</v>
      </c>
      <c r="Y296" s="11">
        <f t="shared" si="136"/>
        <v>56.016679904686256</v>
      </c>
      <c r="Z296" s="11">
        <f t="shared" si="137"/>
        <v>73.054011119936462</v>
      </c>
      <c r="AA296" s="11">
        <f t="shared" si="138"/>
        <v>67.891183478951561</v>
      </c>
      <c r="AB296" s="11">
        <f t="shared" si="139"/>
        <v>50.337569499602864</v>
      </c>
      <c r="AC296" s="11">
        <f t="shared" si="140"/>
        <v>59.88880063542495</v>
      </c>
      <c r="AD296" s="11">
        <f t="shared" si="141"/>
        <v>39.495631453534557</v>
      </c>
      <c r="AE296" s="12">
        <f t="shared" si="129"/>
        <v>650</v>
      </c>
    </row>
    <row r="297" spans="1:31" x14ac:dyDescent="0.2">
      <c r="A297" s="10">
        <v>1026</v>
      </c>
      <c r="B297" s="10" t="s">
        <v>35</v>
      </c>
      <c r="C297" s="11">
        <f t="shared" si="116"/>
        <v>13.819095477386934</v>
      </c>
      <c r="D297" s="11">
        <f t="shared" si="117"/>
        <v>21.281407035175878</v>
      </c>
      <c r="E297" s="11">
        <f t="shared" si="118"/>
        <v>26.256281407035175</v>
      </c>
      <c r="F297" s="11">
        <f t="shared" si="119"/>
        <v>33.718592964824118</v>
      </c>
      <c r="G297" s="11">
        <f t="shared" si="120"/>
        <v>40.075376884422106</v>
      </c>
      <c r="H297" s="11">
        <f t="shared" si="121"/>
        <v>57.487437185929636</v>
      </c>
      <c r="I297" s="11">
        <f t="shared" si="122"/>
        <v>66.884422110552748</v>
      </c>
      <c r="J297" s="11">
        <f t="shared" si="123"/>
        <v>82.638190954773847</v>
      </c>
      <c r="K297" s="11">
        <f t="shared" si="124"/>
        <v>93.140703517587923</v>
      </c>
      <c r="L297" s="11">
        <f t="shared" si="125"/>
        <v>101.43216080402009</v>
      </c>
      <c r="M297" s="11">
        <f t="shared" si="126"/>
        <v>104.47236180904521</v>
      </c>
      <c r="N297" s="11">
        <f t="shared" si="127"/>
        <v>109.99999999999999</v>
      </c>
      <c r="O297" s="12"/>
      <c r="Q297" s="10">
        <v>1026</v>
      </c>
      <c r="R297" s="10" t="s">
        <v>35</v>
      </c>
      <c r="S297" s="11">
        <f t="shared" si="130"/>
        <v>13.819095477386934</v>
      </c>
      <c r="T297" s="11">
        <f t="shared" si="131"/>
        <v>7.4623115577889436</v>
      </c>
      <c r="U297" s="11">
        <f t="shared" si="132"/>
        <v>4.974874371859296</v>
      </c>
      <c r="V297" s="11">
        <f t="shared" si="133"/>
        <v>7.4623115577889436</v>
      </c>
      <c r="W297" s="11">
        <f t="shared" si="134"/>
        <v>6.3567839195979889</v>
      </c>
      <c r="X297" s="11">
        <f t="shared" si="135"/>
        <v>17.412060301507534</v>
      </c>
      <c r="Y297" s="11">
        <f t="shared" si="136"/>
        <v>9.3969849246231156</v>
      </c>
      <c r="Z297" s="11">
        <f t="shared" si="137"/>
        <v>15.753768844221103</v>
      </c>
      <c r="AA297" s="11">
        <f t="shared" si="138"/>
        <v>10.502512562814069</v>
      </c>
      <c r="AB297" s="11">
        <f t="shared" si="139"/>
        <v>8.2914572864321592</v>
      </c>
      <c r="AC297" s="11">
        <f t="shared" si="140"/>
        <v>3.0402010050251249</v>
      </c>
      <c r="AD297" s="11">
        <f t="shared" si="141"/>
        <v>5.5276381909547734</v>
      </c>
      <c r="AE297" s="12">
        <f t="shared" si="129"/>
        <v>109.99999999999999</v>
      </c>
    </row>
    <row r="298" spans="1:31" x14ac:dyDescent="0.2">
      <c r="A298" s="10">
        <v>1027</v>
      </c>
      <c r="B298" s="10" t="s">
        <v>36</v>
      </c>
      <c r="C298" s="11">
        <f t="shared" si="116"/>
        <v>13.471502590673577</v>
      </c>
      <c r="D298" s="11">
        <f t="shared" si="117"/>
        <v>30.984455958549226</v>
      </c>
      <c r="E298" s="11">
        <f t="shared" si="118"/>
        <v>50.854922279792753</v>
      </c>
      <c r="F298" s="11">
        <f t="shared" si="119"/>
        <v>73.08290155440416</v>
      </c>
      <c r="G298" s="11">
        <f t="shared" si="120"/>
        <v>98.678756476683958</v>
      </c>
      <c r="H298" s="11">
        <f t="shared" si="121"/>
        <v>128.98963730569952</v>
      </c>
      <c r="I298" s="11">
        <f t="shared" si="122"/>
        <v>165.02590673575133</v>
      </c>
      <c r="J298" s="11">
        <f t="shared" si="123"/>
        <v>191.29533678756482</v>
      </c>
      <c r="K298" s="11">
        <f t="shared" si="124"/>
        <v>207.79792746113995</v>
      </c>
      <c r="L298" s="11">
        <f t="shared" si="125"/>
        <v>231.03626943005187</v>
      </c>
      <c r="M298" s="11">
        <f t="shared" si="126"/>
        <v>247.20207253886016</v>
      </c>
      <c r="N298" s="11">
        <f t="shared" si="127"/>
        <v>260.00000000000006</v>
      </c>
      <c r="O298" s="12"/>
      <c r="Q298" s="10">
        <v>1027</v>
      </c>
      <c r="R298" s="10" t="s">
        <v>36</v>
      </c>
      <c r="S298" s="11">
        <f t="shared" si="130"/>
        <v>13.471502590673577</v>
      </c>
      <c r="T298" s="11">
        <f t="shared" si="131"/>
        <v>17.512953367875649</v>
      </c>
      <c r="U298" s="11">
        <f t="shared" si="132"/>
        <v>19.870466321243526</v>
      </c>
      <c r="V298" s="11">
        <f t="shared" si="133"/>
        <v>22.227979274611403</v>
      </c>
      <c r="W298" s="11">
        <f t="shared" si="134"/>
        <v>25.595854922279795</v>
      </c>
      <c r="X298" s="11">
        <f t="shared" si="135"/>
        <v>30.310880829015549</v>
      </c>
      <c r="Y298" s="11">
        <f t="shared" si="136"/>
        <v>36.03626943005181</v>
      </c>
      <c r="Z298" s="11">
        <f t="shared" si="137"/>
        <v>26.269430051813476</v>
      </c>
      <c r="AA298" s="11">
        <f t="shared" si="138"/>
        <v>16.502590673575131</v>
      </c>
      <c r="AB298" s="11">
        <f t="shared" si="139"/>
        <v>23.238341968911921</v>
      </c>
      <c r="AC298" s="11">
        <f t="shared" si="140"/>
        <v>16.165803108808291</v>
      </c>
      <c r="AD298" s="11">
        <f t="shared" si="141"/>
        <v>12.797927461139897</v>
      </c>
      <c r="AE298" s="12">
        <f t="shared" si="129"/>
        <v>260.00000000000006</v>
      </c>
    </row>
    <row r="299" spans="1:31" x14ac:dyDescent="0.2">
      <c r="A299" s="10">
        <v>1028</v>
      </c>
      <c r="B299" s="10" t="s">
        <v>37</v>
      </c>
      <c r="C299" s="11">
        <f t="shared" si="116"/>
        <v>37.697022767075303</v>
      </c>
      <c r="D299" s="11">
        <f t="shared" si="117"/>
        <v>88.266199649737302</v>
      </c>
      <c r="E299" s="11">
        <f t="shared" si="118"/>
        <v>149.25569176882661</v>
      </c>
      <c r="F299" s="11">
        <f t="shared" si="119"/>
        <v>196.76007005253939</v>
      </c>
      <c r="G299" s="11">
        <f t="shared" si="120"/>
        <v>249.78108581436075</v>
      </c>
      <c r="H299" s="11">
        <f t="shared" si="121"/>
        <v>320.27145359019261</v>
      </c>
      <c r="I299" s="11">
        <f t="shared" si="122"/>
        <v>386.77758318739052</v>
      </c>
      <c r="J299" s="11">
        <f t="shared" si="123"/>
        <v>454.20315236427319</v>
      </c>
      <c r="K299" s="11">
        <f t="shared" si="124"/>
        <v>519.48336252189142</v>
      </c>
      <c r="L299" s="11">
        <f t="shared" si="125"/>
        <v>584.15061295971975</v>
      </c>
      <c r="M299" s="11">
        <f t="shared" si="126"/>
        <v>641.15586690017506</v>
      </c>
      <c r="N299" s="11">
        <f t="shared" si="127"/>
        <v>699.99999999999989</v>
      </c>
      <c r="O299" s="12"/>
      <c r="Q299" s="10">
        <v>1028</v>
      </c>
      <c r="R299" s="10" t="s">
        <v>37</v>
      </c>
      <c r="S299" s="11">
        <f t="shared" si="130"/>
        <v>37.697022767075303</v>
      </c>
      <c r="T299" s="11">
        <f t="shared" si="131"/>
        <v>50.569176882661999</v>
      </c>
      <c r="U299" s="11">
        <f t="shared" si="132"/>
        <v>60.989492119089313</v>
      </c>
      <c r="V299" s="11">
        <f t="shared" si="133"/>
        <v>47.504378283712782</v>
      </c>
      <c r="W299" s="11">
        <f t="shared" si="134"/>
        <v>53.02101576182136</v>
      </c>
      <c r="X299" s="11">
        <f t="shared" si="135"/>
        <v>70.490367775831871</v>
      </c>
      <c r="Y299" s="11">
        <f t="shared" si="136"/>
        <v>66.506129597197898</v>
      </c>
      <c r="Z299" s="11">
        <f t="shared" si="137"/>
        <v>67.425569176882661</v>
      </c>
      <c r="AA299" s="11">
        <f t="shared" si="138"/>
        <v>65.2802101576182</v>
      </c>
      <c r="AB299" s="11">
        <f t="shared" si="139"/>
        <v>64.667250437828358</v>
      </c>
      <c r="AC299" s="11">
        <f t="shared" si="140"/>
        <v>57.005253940455333</v>
      </c>
      <c r="AD299" s="11">
        <f t="shared" si="141"/>
        <v>58.844133099824866</v>
      </c>
      <c r="AE299" s="12">
        <f t="shared" si="129"/>
        <v>699.99999999999989</v>
      </c>
    </row>
    <row r="300" spans="1:31" x14ac:dyDescent="0.2">
      <c r="A300" s="10">
        <v>1029</v>
      </c>
      <c r="B300" s="10" t="s">
        <v>38</v>
      </c>
      <c r="C300" s="11">
        <f t="shared" si="116"/>
        <v>11.200000000000003</v>
      </c>
      <c r="D300" s="11">
        <f t="shared" si="117"/>
        <v>41.650000000000006</v>
      </c>
      <c r="E300" s="11">
        <f t="shared" si="118"/>
        <v>51.800000000000011</v>
      </c>
      <c r="F300" s="11">
        <f t="shared" si="119"/>
        <v>64.750000000000014</v>
      </c>
      <c r="G300" s="11">
        <f t="shared" si="120"/>
        <v>80.500000000000014</v>
      </c>
      <c r="H300" s="11">
        <f t="shared" si="121"/>
        <v>105.70000000000002</v>
      </c>
      <c r="I300" s="11">
        <f t="shared" si="122"/>
        <v>119.70000000000002</v>
      </c>
      <c r="J300" s="11">
        <f t="shared" si="123"/>
        <v>134.40000000000003</v>
      </c>
      <c r="K300" s="11">
        <f t="shared" si="124"/>
        <v>148.75000000000003</v>
      </c>
      <c r="L300" s="11">
        <f t="shared" si="125"/>
        <v>156.80000000000004</v>
      </c>
      <c r="M300" s="11">
        <f t="shared" si="126"/>
        <v>169.05000000000004</v>
      </c>
      <c r="N300" s="11">
        <f t="shared" si="127"/>
        <v>175.00000000000003</v>
      </c>
      <c r="O300" s="12"/>
      <c r="Q300" s="10">
        <v>1029</v>
      </c>
      <c r="R300" s="10" t="s">
        <v>38</v>
      </c>
      <c r="S300" s="11">
        <f t="shared" si="130"/>
        <v>11.200000000000003</v>
      </c>
      <c r="T300" s="11">
        <f t="shared" si="131"/>
        <v>30.450000000000006</v>
      </c>
      <c r="U300" s="11">
        <f t="shared" si="132"/>
        <v>10.150000000000002</v>
      </c>
      <c r="V300" s="11">
        <f t="shared" si="133"/>
        <v>12.950000000000005</v>
      </c>
      <c r="W300" s="11">
        <f t="shared" si="134"/>
        <v>15.750000000000004</v>
      </c>
      <c r="X300" s="11">
        <f t="shared" si="135"/>
        <v>25.200000000000006</v>
      </c>
      <c r="Y300" s="11">
        <f t="shared" si="136"/>
        <v>14.000000000000004</v>
      </c>
      <c r="Z300" s="11">
        <f t="shared" si="137"/>
        <v>14.700000000000003</v>
      </c>
      <c r="AA300" s="11">
        <f t="shared" si="138"/>
        <v>14.350000000000003</v>
      </c>
      <c r="AB300" s="11">
        <f t="shared" si="139"/>
        <v>8.0500000000000025</v>
      </c>
      <c r="AC300" s="11">
        <f t="shared" si="140"/>
        <v>12.250000000000002</v>
      </c>
      <c r="AD300" s="11">
        <f t="shared" si="141"/>
        <v>5.950000000000002</v>
      </c>
      <c r="AE300" s="12">
        <f t="shared" si="129"/>
        <v>175.00000000000003</v>
      </c>
    </row>
    <row r="301" spans="1:31" x14ac:dyDescent="0.2">
      <c r="A301" s="15">
        <v>1030</v>
      </c>
      <c r="B301" s="15" t="s">
        <v>18</v>
      </c>
      <c r="C301" s="16">
        <f t="shared" si="116"/>
        <v>16.233766233766232</v>
      </c>
      <c r="D301" s="16">
        <f t="shared" si="117"/>
        <v>35.250463821892396</v>
      </c>
      <c r="E301" s="16">
        <f t="shared" si="118"/>
        <v>58.441558441558442</v>
      </c>
      <c r="F301" s="16">
        <f t="shared" si="119"/>
        <v>74.211502782931348</v>
      </c>
      <c r="G301" s="16">
        <f t="shared" si="120"/>
        <v>104.35992578849721</v>
      </c>
      <c r="H301" s="16">
        <f t="shared" si="121"/>
        <v>141.92949907235621</v>
      </c>
      <c r="I301" s="16">
        <f t="shared" si="122"/>
        <v>172.54174397031539</v>
      </c>
      <c r="J301" s="16">
        <f t="shared" si="123"/>
        <v>186.45640074211502</v>
      </c>
      <c r="K301" s="16">
        <f t="shared" si="124"/>
        <v>206.40074211502781</v>
      </c>
      <c r="L301" s="16">
        <f t="shared" si="125"/>
        <v>221.24304267161409</v>
      </c>
      <c r="M301" s="16">
        <f t="shared" si="126"/>
        <v>237.47680890538032</v>
      </c>
      <c r="N301" s="16">
        <f t="shared" si="127"/>
        <v>250</v>
      </c>
      <c r="O301" s="17"/>
      <c r="Q301" s="15">
        <v>1030</v>
      </c>
      <c r="R301" s="15" t="s">
        <v>18</v>
      </c>
      <c r="S301" s="16">
        <f t="shared" si="130"/>
        <v>16.233766233766232</v>
      </c>
      <c r="T301" s="16">
        <f t="shared" si="131"/>
        <v>19.01669758812616</v>
      </c>
      <c r="U301" s="16">
        <f t="shared" si="132"/>
        <v>23.19109461966605</v>
      </c>
      <c r="V301" s="16">
        <f t="shared" si="133"/>
        <v>15.769944341372913</v>
      </c>
      <c r="W301" s="16">
        <f t="shared" si="134"/>
        <v>30.148423005565864</v>
      </c>
      <c r="X301" s="16">
        <f t="shared" si="135"/>
        <v>37.569573283859</v>
      </c>
      <c r="Y301" s="16">
        <f t="shared" si="136"/>
        <v>30.612244897959187</v>
      </c>
      <c r="Z301" s="16">
        <f t="shared" si="137"/>
        <v>13.914656771799631</v>
      </c>
      <c r="AA301" s="16">
        <f t="shared" si="138"/>
        <v>19.944341372912803</v>
      </c>
      <c r="AB301" s="16">
        <f t="shared" si="139"/>
        <v>14.84230055658627</v>
      </c>
      <c r="AC301" s="16">
        <f t="shared" si="140"/>
        <v>16.233766233766232</v>
      </c>
      <c r="AD301" s="16">
        <f t="shared" si="141"/>
        <v>12.523191094619667</v>
      </c>
      <c r="AE301" s="17">
        <f t="shared" si="129"/>
        <v>250</v>
      </c>
    </row>
    <row r="302" spans="1:31" x14ac:dyDescent="0.2">
      <c r="A302" s="4">
        <v>10300</v>
      </c>
      <c r="B302" s="4" t="s">
        <v>176</v>
      </c>
      <c r="C302" s="5">
        <f>SUM(C275:C301)</f>
        <v>1496.1255955269448</v>
      </c>
      <c r="D302" s="5">
        <f t="shared" ref="D302:N302" si="142">SUM(D275:D301)</f>
        <v>3005.5736172805268</v>
      </c>
      <c r="E302" s="5">
        <f t="shared" si="142"/>
        <v>4499.5070630709015</v>
      </c>
      <c r="F302" s="5">
        <f t="shared" si="142"/>
        <v>6095.4874667280292</v>
      </c>
      <c r="G302" s="5">
        <f t="shared" si="142"/>
        <v>7650.6459007963676</v>
      </c>
      <c r="H302" s="5">
        <f t="shared" si="142"/>
        <v>9639.8285878696261</v>
      </c>
      <c r="I302" s="5">
        <f t="shared" si="142"/>
        <v>11350.954859371115</v>
      </c>
      <c r="J302" s="5">
        <f t="shared" si="142"/>
        <v>13183.196486527781</v>
      </c>
      <c r="K302" s="5">
        <f t="shared" si="142"/>
        <v>15077.711410087864</v>
      </c>
      <c r="L302" s="5">
        <f t="shared" si="142"/>
        <v>16826.186665911984</v>
      </c>
      <c r="M302" s="5">
        <f t="shared" si="142"/>
        <v>18359.446500174112</v>
      </c>
      <c r="N302" s="5">
        <f t="shared" si="142"/>
        <v>19987</v>
      </c>
      <c r="O302" s="6"/>
      <c r="Q302" s="4">
        <v>10300</v>
      </c>
      <c r="R302" s="4" t="s">
        <v>176</v>
      </c>
      <c r="S302" s="5">
        <f>SUM(S275:S301)</f>
        <v>1496.1255955269448</v>
      </c>
      <c r="T302" s="5">
        <f t="shared" ref="T302:AD302" si="143">SUM(T275:T301)</f>
        <v>1509.4480217535827</v>
      </c>
      <c r="U302" s="5">
        <f t="shared" si="143"/>
        <v>1493.9334457903742</v>
      </c>
      <c r="V302" s="5">
        <f t="shared" si="143"/>
        <v>1595.9804036571279</v>
      </c>
      <c r="W302" s="5">
        <f t="shared" si="143"/>
        <v>1555.1584340683387</v>
      </c>
      <c r="X302" s="5">
        <f t="shared" si="143"/>
        <v>1989.1826870732584</v>
      </c>
      <c r="Y302" s="5">
        <f t="shared" si="143"/>
        <v>1711.1262715014902</v>
      </c>
      <c r="Z302" s="5">
        <f t="shared" si="143"/>
        <v>1832.2416271566631</v>
      </c>
      <c r="AA302" s="5">
        <f t="shared" si="143"/>
        <v>1894.5149235600863</v>
      </c>
      <c r="AB302" s="5">
        <f t="shared" si="143"/>
        <v>1748.475255824123</v>
      </c>
      <c r="AC302" s="5">
        <f t="shared" si="143"/>
        <v>1533.2598342621231</v>
      </c>
      <c r="AD302" s="5">
        <f t="shared" si="143"/>
        <v>1627.55349982589</v>
      </c>
      <c r="AE302" s="6">
        <f t="shared" si="129"/>
        <v>19987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2552</vt:lpstr>
      <vt:lpstr>2553</vt:lpstr>
      <vt:lpstr>2554</vt:lpstr>
      <vt:lpstr>2555</vt:lpstr>
      <vt:lpstr>2556</vt:lpstr>
      <vt:lpstr>2557</vt:lpstr>
      <vt:lpstr>เป้า2561</vt:lpstr>
      <vt:lpstr>เป้า2562</vt:lpstr>
      <vt:lpstr>เป้าหมาย2565</vt:lpstr>
      <vt:lpstr>2558</vt:lpstr>
      <vt:lpstr>2559</vt:lpstr>
      <vt:lpstr>2560</vt:lpstr>
      <vt:lpstr>2561</vt:lpstr>
      <vt:lpstr>2562</vt:lpstr>
      <vt:lpstr>2563</vt:lpstr>
      <vt:lpstr>2564</vt:lpstr>
      <vt:lpstr>2565</vt:lpstr>
      <vt:lpstr>ผู้ใช้น้ำ</vt:lpstr>
      <vt:lpstr>61_Estimate</vt:lpstr>
      <vt:lpstr>62_Estimate</vt:lpstr>
      <vt:lpstr>65_Estimate</vt:lpstr>
      <vt:lpstr>PWA9-Graph</vt:lpstr>
      <vt:lpstr>ผชน.ป.1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รุ่งนภา</dc:creator>
  <cp:lastModifiedBy>นางสาววิจิตรา  สุภาแสน</cp:lastModifiedBy>
  <cp:lastPrinted>2022-08-05T04:33:58Z</cp:lastPrinted>
  <dcterms:created xsi:type="dcterms:W3CDTF">2018-02-05T04:19:50Z</dcterms:created>
  <dcterms:modified xsi:type="dcterms:W3CDTF">2022-10-27T06:36:46Z</dcterms:modified>
</cp:coreProperties>
</file>